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f50056342\Desktop\computer science\NUR Project Lyne\break1\break\mois de may\"/>
    </mc:Choice>
  </mc:AlternateContent>
  <xr:revisionPtr revIDLastSave="0" documentId="13_ncr:1_{BD6C13FF-F0DD-4FF6-B23A-723BB230B6E3}" xr6:coauthVersionLast="47" xr6:coauthVersionMax="47" xr10:uidLastSave="{00000000-0000-0000-0000-000000000000}"/>
  <bookViews>
    <workbookView xWindow="-108" yWindow="-108" windowWidth="23256" windowHeight="14856" xr2:uid="{95397E1F-072F-4659-9FA0-7BBFE3C6647A}"/>
  </bookViews>
  <sheets>
    <sheet name="daily break down" sheetId="1" r:id="rId1"/>
    <sheet name="RAPPORT" sheetId="28" r:id="rId2"/>
    <sheet name="INCIDENT-05-06-2026" sheetId="30" r:id="rId3"/>
    <sheet name="Sheet2" sheetId="32" r:id="rId4"/>
    <sheet name="Correspondance" sheetId="2" r:id="rId5"/>
  </sheets>
  <externalReferences>
    <externalReference r:id="rId6"/>
    <externalReference r:id="rId7"/>
    <externalReference r:id="rId8"/>
    <externalReference r:id="rId9"/>
    <externalReference r:id="rId10"/>
    <externalReference r:id="rId11"/>
    <externalReference r:id="rId12"/>
  </externalReferences>
  <definedNames>
    <definedName name="_xlnm._FilterDatabase" localSheetId="0" hidden="1">'daily break down'!$A$2:$BO$2458</definedName>
    <definedName name="_xlnm._FilterDatabase" localSheetId="2" hidden="1">'INCIDENT-05-06-2026'!$A$1:$F$114</definedName>
  </definedNames>
  <calcPr calcId="191029"/>
  <pivotCaches>
    <pivotCache cacheId="6"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2458" i="1" l="1"/>
  <c r="AP2457" i="1"/>
  <c r="AP2456" i="1"/>
  <c r="AP2455" i="1"/>
  <c r="AP2454" i="1"/>
  <c r="AP2453" i="1"/>
  <c r="AP2452" i="1"/>
  <c r="AP2451" i="1"/>
  <c r="AP2450" i="1"/>
  <c r="AP2449" i="1"/>
  <c r="AP2448" i="1"/>
  <c r="AP2447" i="1"/>
  <c r="AP2446" i="1"/>
  <c r="AP2445" i="1"/>
  <c r="AP2444" i="1"/>
  <c r="AP2443" i="1"/>
  <c r="AP2442" i="1"/>
  <c r="AP2441" i="1"/>
  <c r="AP2440" i="1"/>
  <c r="AP2439" i="1"/>
  <c r="AP2438" i="1"/>
  <c r="AP2437" i="1"/>
  <c r="AP2436" i="1"/>
  <c r="AP2435" i="1"/>
  <c r="AP2434" i="1"/>
  <c r="AP2433" i="1"/>
  <c r="AP2432" i="1"/>
  <c r="AP2431" i="1"/>
  <c r="AP2430" i="1"/>
  <c r="AP2429" i="1"/>
  <c r="AP2428" i="1"/>
  <c r="AP2427" i="1"/>
  <c r="AP2426" i="1"/>
  <c r="AP2425" i="1"/>
  <c r="AP2424" i="1"/>
  <c r="AP2423" i="1"/>
  <c r="AP2422" i="1"/>
  <c r="AP2421" i="1"/>
  <c r="AP2420" i="1"/>
  <c r="AP2419" i="1"/>
  <c r="AP2418" i="1"/>
  <c r="AP2417" i="1"/>
  <c r="AP2416" i="1"/>
  <c r="AP2415" i="1"/>
  <c r="AP2414" i="1"/>
  <c r="AP2413" i="1"/>
  <c r="AP2412" i="1"/>
  <c r="AP2411" i="1"/>
  <c r="AP2410" i="1"/>
  <c r="AP2409" i="1"/>
  <c r="AP2408" i="1"/>
  <c r="AP2407" i="1"/>
  <c r="AP2406" i="1"/>
  <c r="AP2405" i="1"/>
  <c r="AP2404" i="1"/>
  <c r="AP2403" i="1"/>
  <c r="AP2402" i="1"/>
  <c r="AP2401" i="1"/>
  <c r="AP2400" i="1"/>
  <c r="AP2399" i="1"/>
  <c r="AP2398" i="1"/>
  <c r="AP2397" i="1"/>
  <c r="AP2396" i="1"/>
  <c r="AP2395" i="1"/>
  <c r="AP2394" i="1"/>
  <c r="AP2393" i="1"/>
  <c r="AP2392" i="1"/>
  <c r="AP2391" i="1"/>
  <c r="AP2390" i="1"/>
  <c r="AP2389" i="1"/>
  <c r="AP2388" i="1"/>
  <c r="AP2387" i="1"/>
  <c r="AP2386" i="1"/>
  <c r="AP2385" i="1"/>
  <c r="AP2384" i="1"/>
  <c r="AP2383" i="1"/>
  <c r="AP2382" i="1"/>
  <c r="AP2381" i="1"/>
  <c r="AP2380" i="1"/>
  <c r="AP2379" i="1"/>
  <c r="AP2378" i="1"/>
  <c r="AP2377" i="1"/>
  <c r="AP2376" i="1"/>
  <c r="AP2375" i="1"/>
  <c r="AP2374" i="1"/>
  <c r="AP2373" i="1"/>
  <c r="AP2370" i="1"/>
  <c r="AP2369" i="1"/>
  <c r="AP2368" i="1"/>
  <c r="AP2367" i="1"/>
  <c r="AP2366" i="1"/>
  <c r="AP2365" i="1"/>
  <c r="AP2364" i="1"/>
  <c r="AP2363" i="1"/>
  <c r="AP2362" i="1"/>
  <c r="AP2361" i="1"/>
  <c r="AP2360" i="1"/>
  <c r="AP2359" i="1"/>
  <c r="AP2358" i="1"/>
  <c r="AP2357" i="1"/>
  <c r="AP2356" i="1"/>
  <c r="AP2355" i="1"/>
  <c r="AP2354" i="1"/>
  <c r="AP2353" i="1"/>
  <c r="AP2352" i="1"/>
  <c r="AP2351" i="1"/>
  <c r="AP2350" i="1"/>
  <c r="AP2348" i="1"/>
  <c r="AP2347" i="1"/>
  <c r="AP2346" i="1"/>
  <c r="AP2345" i="1"/>
  <c r="AP2344" i="1"/>
  <c r="AP2343" i="1"/>
  <c r="AP2342" i="1"/>
  <c r="AP2341" i="1"/>
  <c r="AP2340" i="1"/>
  <c r="AP2339" i="1"/>
  <c r="AP2338" i="1"/>
  <c r="AP2337" i="1"/>
  <c r="AP2336" i="1"/>
  <c r="AP2335" i="1"/>
  <c r="AP2334" i="1"/>
  <c r="AP2333" i="1"/>
  <c r="AP2332" i="1"/>
  <c r="AP2331" i="1"/>
  <c r="AP2330" i="1"/>
  <c r="AP2329" i="1"/>
  <c r="AP2328" i="1"/>
  <c r="AP2327" i="1"/>
  <c r="AP2326" i="1"/>
  <c r="AP2325" i="1"/>
  <c r="AP2324" i="1"/>
  <c r="AP2323" i="1"/>
  <c r="AP2319" i="1"/>
  <c r="AP2317" i="1"/>
  <c r="AP2316" i="1"/>
  <c r="AP2315" i="1"/>
  <c r="AP2314" i="1"/>
  <c r="AP2313" i="1"/>
  <c r="AP2312" i="1"/>
  <c r="AP2311" i="1"/>
  <c r="AP2310" i="1"/>
  <c r="AP2309" i="1"/>
  <c r="AP2308" i="1"/>
  <c r="AP2307" i="1"/>
  <c r="AP2306" i="1"/>
  <c r="AP2305" i="1"/>
  <c r="AP2304" i="1"/>
  <c r="AP2303" i="1"/>
  <c r="AP2302" i="1"/>
  <c r="AP2301" i="1"/>
  <c r="AP2300" i="1"/>
  <c r="AP2299" i="1"/>
  <c r="AP2298" i="1"/>
  <c r="AP2297" i="1"/>
  <c r="AP2296" i="1"/>
  <c r="AP2295" i="1"/>
  <c r="AP2294" i="1"/>
  <c r="AP2293" i="1"/>
  <c r="AP2292" i="1"/>
  <c r="AP2291" i="1"/>
  <c r="AP2290" i="1"/>
  <c r="AP2289" i="1"/>
  <c r="AP2288" i="1"/>
  <c r="AP2287" i="1"/>
  <c r="AP2286" i="1"/>
  <c r="AP2285" i="1"/>
  <c r="AP2284" i="1"/>
  <c r="AP2283" i="1"/>
  <c r="AP2282" i="1"/>
  <c r="AP2281" i="1"/>
  <c r="AP2280" i="1"/>
  <c r="AP2279" i="1"/>
  <c r="AP2278" i="1"/>
  <c r="AP2277" i="1"/>
  <c r="AP2276" i="1"/>
  <c r="AP2275" i="1"/>
  <c r="AP2274" i="1"/>
  <c r="AP2273" i="1"/>
  <c r="AP2272" i="1"/>
  <c r="AP2271" i="1"/>
  <c r="AP2270" i="1"/>
  <c r="AP2269" i="1"/>
  <c r="AP2268" i="1"/>
  <c r="AP2267" i="1"/>
  <c r="AP2266" i="1"/>
  <c r="AP2265" i="1"/>
  <c r="AP2264" i="1"/>
  <c r="AP2263" i="1"/>
  <c r="AP2262" i="1"/>
  <c r="AP2261" i="1"/>
  <c r="AP2260" i="1"/>
  <c r="AP2259" i="1"/>
  <c r="AP2258" i="1"/>
  <c r="AP2257" i="1"/>
  <c r="AP2256" i="1"/>
  <c r="AP2255" i="1"/>
  <c r="AP2254" i="1"/>
  <c r="AP2253" i="1"/>
  <c r="AP2252" i="1"/>
  <c r="AP2251" i="1"/>
  <c r="AP2250" i="1"/>
  <c r="AP2249" i="1"/>
  <c r="AP2248" i="1"/>
  <c r="AP2247" i="1"/>
  <c r="AP2246" i="1"/>
  <c r="AP2245" i="1"/>
  <c r="AP2244" i="1"/>
  <c r="AP2241" i="1"/>
  <c r="AP2240" i="1"/>
  <c r="AP2239" i="1"/>
  <c r="AP2238" i="1"/>
  <c r="AP2237" i="1"/>
  <c r="AP2236" i="1"/>
  <c r="AP2235" i="1"/>
  <c r="AP2234" i="1"/>
  <c r="AP2233" i="1"/>
  <c r="AP2232" i="1"/>
  <c r="AP2231" i="1"/>
  <c r="AP2230" i="1"/>
  <c r="AP2229" i="1"/>
  <c r="AP2228" i="1"/>
  <c r="AP2227" i="1"/>
  <c r="AP2226" i="1"/>
  <c r="AP2225" i="1"/>
  <c r="AP2224" i="1"/>
  <c r="AP2223" i="1"/>
  <c r="AP2222" i="1"/>
  <c r="AP2221" i="1"/>
  <c r="AP2220" i="1"/>
  <c r="AP2219" i="1"/>
  <c r="AP2218" i="1"/>
  <c r="AP2217" i="1"/>
  <c r="AP2216" i="1"/>
  <c r="AP2215" i="1"/>
  <c r="AP2214" i="1"/>
  <c r="AP2213" i="1"/>
  <c r="AP2212" i="1"/>
  <c r="AP2211" i="1"/>
  <c r="AP2210" i="1"/>
  <c r="AP2209" i="1"/>
  <c r="AP2208" i="1"/>
  <c r="AP2207" i="1"/>
  <c r="AP2206" i="1"/>
  <c r="AP2205" i="1"/>
  <c r="AP2204" i="1"/>
  <c r="AP2203" i="1"/>
  <c r="AP2202" i="1"/>
  <c r="AP2201" i="1"/>
  <c r="AP2200" i="1"/>
  <c r="AP2199" i="1"/>
  <c r="AP2198" i="1"/>
  <c r="AP2196" i="1"/>
  <c r="AP2194" i="1"/>
  <c r="AP2193" i="1"/>
  <c r="AP2192" i="1"/>
  <c r="AP2191" i="1"/>
  <c r="AP2190" i="1"/>
  <c r="AP2189" i="1"/>
  <c r="AP2188" i="1"/>
  <c r="AP2187" i="1"/>
  <c r="AP2186" i="1"/>
  <c r="AP2185" i="1"/>
  <c r="AP2184" i="1"/>
  <c r="AP2183" i="1"/>
  <c r="AP2182" i="1"/>
  <c r="AP2181" i="1"/>
  <c r="AP2180" i="1"/>
  <c r="AP2179" i="1"/>
  <c r="AP2178" i="1"/>
  <c r="AP2177" i="1"/>
  <c r="AP2176" i="1"/>
  <c r="AP2174" i="1"/>
  <c r="AP2173" i="1"/>
  <c r="AP2172" i="1"/>
  <c r="AP2171" i="1"/>
  <c r="AP2170" i="1"/>
  <c r="AP2169" i="1"/>
  <c r="AP2168" i="1"/>
  <c r="AP2167" i="1"/>
  <c r="AP2166" i="1"/>
  <c r="AP2165" i="1"/>
  <c r="AP2164" i="1"/>
  <c r="AP2163" i="1"/>
  <c r="AP2162" i="1"/>
  <c r="AP2161" i="1"/>
  <c r="AP2160" i="1"/>
  <c r="AP2159" i="1"/>
  <c r="AP2158" i="1"/>
  <c r="AP2157" i="1"/>
  <c r="AP2156" i="1"/>
  <c r="AP2155" i="1"/>
  <c r="AP2154" i="1"/>
  <c r="AP2153" i="1"/>
  <c r="AP2152" i="1"/>
  <c r="AP2151" i="1"/>
  <c r="AP2150" i="1"/>
  <c r="AP2149" i="1"/>
  <c r="AP2148" i="1"/>
  <c r="AP2147" i="1"/>
  <c r="AP2146" i="1"/>
  <c r="AP2145" i="1"/>
  <c r="AP2144" i="1"/>
  <c r="AP2143" i="1"/>
  <c r="AP2142" i="1"/>
  <c r="AP2141" i="1"/>
  <c r="AP2140" i="1"/>
  <c r="AP2139" i="1"/>
  <c r="AP2138" i="1"/>
  <c r="AP2137" i="1"/>
  <c r="AP2136" i="1"/>
  <c r="AP2135" i="1"/>
  <c r="AP2134" i="1"/>
  <c r="AP2133" i="1"/>
  <c r="AP2132" i="1"/>
  <c r="AP2131" i="1"/>
  <c r="AP2130" i="1"/>
  <c r="AP2129" i="1"/>
  <c r="AP2128" i="1"/>
  <c r="AP2127" i="1"/>
  <c r="AP2126" i="1"/>
  <c r="AP2125" i="1"/>
  <c r="AP2124" i="1"/>
  <c r="AP2123" i="1"/>
  <c r="AP2122" i="1"/>
  <c r="AP2121" i="1"/>
  <c r="AP2120" i="1"/>
  <c r="AP2119" i="1"/>
  <c r="AP2118" i="1"/>
  <c r="AP2117" i="1"/>
  <c r="AP2116" i="1"/>
  <c r="AP2115" i="1"/>
  <c r="AP2114" i="1"/>
  <c r="AP2113" i="1"/>
  <c r="AP2112" i="1"/>
  <c r="AP2111" i="1"/>
  <c r="AP2110" i="1"/>
  <c r="AP2109" i="1"/>
  <c r="AP2108" i="1"/>
  <c r="AP2107" i="1"/>
  <c r="AP2106" i="1"/>
  <c r="AP2105" i="1"/>
  <c r="AP2104" i="1"/>
  <c r="AP2103" i="1"/>
  <c r="AP2102" i="1"/>
  <c r="AP2101" i="1"/>
  <c r="AP2100" i="1"/>
  <c r="AP2099" i="1"/>
  <c r="AP2098" i="1"/>
  <c r="AP2097" i="1"/>
  <c r="AP2096" i="1"/>
  <c r="AP2095" i="1"/>
  <c r="AP2094" i="1"/>
  <c r="AP2093" i="1"/>
  <c r="AP2092" i="1"/>
  <c r="AP2091" i="1"/>
  <c r="AP2090" i="1"/>
  <c r="AP2089" i="1"/>
  <c r="AP2088" i="1"/>
  <c r="AP2087" i="1"/>
  <c r="AP2086" i="1"/>
  <c r="AP2085" i="1"/>
  <c r="AP2084" i="1"/>
  <c r="AP2083" i="1"/>
  <c r="AP2082" i="1"/>
  <c r="AP2081" i="1"/>
  <c r="AP2080" i="1"/>
  <c r="AP2079" i="1"/>
  <c r="AP2078" i="1"/>
  <c r="AP2077" i="1"/>
  <c r="AP2076" i="1"/>
  <c r="AP2075" i="1"/>
  <c r="AP2074" i="1"/>
  <c r="AP2073" i="1"/>
  <c r="AP2072" i="1"/>
  <c r="AP2071" i="1"/>
  <c r="AP2070" i="1"/>
  <c r="AP2069" i="1"/>
  <c r="AP2068" i="1"/>
  <c r="AP2067" i="1"/>
  <c r="AP2066" i="1"/>
  <c r="AP2065" i="1"/>
  <c r="AP2064" i="1"/>
  <c r="AP2063" i="1"/>
  <c r="AP2062" i="1"/>
  <c r="AP2061" i="1"/>
  <c r="AP2060" i="1"/>
  <c r="AP2059" i="1"/>
  <c r="AP2058" i="1"/>
  <c r="AP2057" i="1"/>
  <c r="AP2056" i="1"/>
  <c r="AP2055" i="1"/>
  <c r="AP2054" i="1"/>
  <c r="AP2053" i="1"/>
  <c r="AP2052" i="1"/>
  <c r="AP2051" i="1"/>
  <c r="AP2050" i="1"/>
  <c r="AP2049" i="1"/>
  <c r="AP2048" i="1"/>
  <c r="AP2047" i="1"/>
  <c r="AP2046" i="1"/>
  <c r="AP2045" i="1"/>
  <c r="AP2044" i="1"/>
  <c r="AP2043" i="1"/>
  <c r="AP2042" i="1"/>
  <c r="AP2041" i="1"/>
  <c r="AP2040" i="1"/>
  <c r="AP2039" i="1"/>
  <c r="AP2038" i="1"/>
  <c r="AP2037" i="1"/>
  <c r="AP2036" i="1"/>
  <c r="AP2035" i="1"/>
  <c r="AP2034" i="1"/>
  <c r="AP2033" i="1"/>
  <c r="AP2032" i="1"/>
  <c r="AP2031" i="1"/>
  <c r="AP2030" i="1"/>
  <c r="AP2029" i="1"/>
  <c r="AP2028" i="1"/>
  <c r="AP2027" i="1"/>
  <c r="AP2026" i="1"/>
  <c r="AP2025" i="1"/>
  <c r="AP2024" i="1"/>
  <c r="AP2023" i="1"/>
  <c r="AP2022" i="1"/>
  <c r="AP2021" i="1"/>
  <c r="AP2020" i="1"/>
  <c r="AP2019" i="1"/>
  <c r="AP2018" i="1"/>
  <c r="AP2017" i="1"/>
  <c r="AP2016" i="1"/>
  <c r="AP2015" i="1"/>
  <c r="AP2014" i="1"/>
  <c r="AP2013" i="1"/>
  <c r="AP2012" i="1"/>
  <c r="AP2011" i="1"/>
  <c r="AP2010" i="1"/>
  <c r="AP2009" i="1"/>
  <c r="AP2008" i="1"/>
  <c r="AP2007" i="1"/>
  <c r="AP2006" i="1"/>
  <c r="AP2005" i="1"/>
  <c r="AP2004" i="1"/>
  <c r="AP2003" i="1"/>
  <c r="AP2002" i="1"/>
  <c r="AP2001" i="1"/>
  <c r="AP2000" i="1"/>
  <c r="AP1999" i="1"/>
  <c r="AP1998" i="1"/>
  <c r="AP1997" i="1"/>
  <c r="AP1996" i="1"/>
  <c r="AP1994" i="1"/>
  <c r="AP1993" i="1"/>
  <c r="AP1992" i="1"/>
  <c r="AP1991" i="1"/>
  <c r="AP1990" i="1"/>
  <c r="AP1989" i="1"/>
  <c r="AP1988" i="1"/>
  <c r="AP1987" i="1"/>
  <c r="AP1986" i="1"/>
  <c r="AP1985" i="1"/>
  <c r="AP1984" i="1"/>
  <c r="AP1983" i="1"/>
  <c r="AP1982" i="1"/>
  <c r="AP1981" i="1"/>
  <c r="AP1980" i="1"/>
  <c r="AP1979" i="1"/>
  <c r="AP1978" i="1"/>
  <c r="AP1977" i="1"/>
  <c r="AP1976" i="1"/>
  <c r="AP1975" i="1"/>
  <c r="AP1974" i="1"/>
  <c r="AP1973" i="1"/>
  <c r="AP1972" i="1"/>
  <c r="AP1971" i="1"/>
  <c r="AP1970" i="1"/>
  <c r="AP1969" i="1"/>
  <c r="AP1968" i="1"/>
  <c r="AP1967" i="1"/>
  <c r="AP1966" i="1"/>
  <c r="AP1965" i="1"/>
  <c r="AP1964" i="1"/>
  <c r="AP1963" i="1"/>
  <c r="AP1962" i="1"/>
  <c r="AP1961" i="1"/>
  <c r="AP1960" i="1"/>
  <c r="AP1959" i="1"/>
  <c r="AP1958" i="1"/>
  <c r="AP1957" i="1"/>
  <c r="AP1956" i="1"/>
  <c r="AP1955" i="1"/>
  <c r="AP1954" i="1"/>
  <c r="AP1953" i="1"/>
  <c r="AP1952" i="1"/>
  <c r="AP1951" i="1"/>
  <c r="AP1950" i="1"/>
  <c r="AP1949" i="1"/>
  <c r="AP1948" i="1"/>
  <c r="AP1947" i="1"/>
  <c r="AP1946" i="1"/>
  <c r="AP1945" i="1"/>
  <c r="AP1944" i="1"/>
  <c r="AP1943" i="1"/>
  <c r="AP1942" i="1"/>
  <c r="AP1941" i="1"/>
  <c r="AP1940" i="1"/>
  <c r="AP1939" i="1"/>
  <c r="AP1938" i="1"/>
  <c r="AP1937" i="1"/>
  <c r="AP1936" i="1"/>
  <c r="AP1935" i="1"/>
  <c r="AP1934" i="1"/>
  <c r="AP1933" i="1"/>
  <c r="AP1932" i="1"/>
  <c r="AP1931" i="1"/>
  <c r="AP1930" i="1"/>
  <c r="AP1929" i="1"/>
  <c r="AP1928" i="1"/>
  <c r="AP1927" i="1"/>
  <c r="AP1926" i="1"/>
  <c r="AP1925" i="1"/>
  <c r="AP1924" i="1"/>
  <c r="AP1923" i="1"/>
  <c r="AP1922" i="1"/>
  <c r="AP1921" i="1"/>
  <c r="AP1920" i="1"/>
  <c r="AP1919" i="1"/>
  <c r="AP1918" i="1"/>
  <c r="AP1917" i="1"/>
  <c r="AP1916" i="1"/>
  <c r="AP1915" i="1"/>
  <c r="AP1914" i="1"/>
  <c r="AP1913" i="1"/>
  <c r="AP1912" i="1"/>
  <c r="AP1911" i="1"/>
  <c r="AP1910" i="1"/>
  <c r="AP1909" i="1"/>
  <c r="AP1908" i="1"/>
  <c r="AP1907" i="1"/>
  <c r="AP1906" i="1"/>
  <c r="AP1905" i="1"/>
  <c r="AP1904" i="1"/>
  <c r="AP1903" i="1"/>
  <c r="AP1902" i="1"/>
  <c r="AP1901" i="1"/>
  <c r="AP1900" i="1"/>
  <c r="AP1899" i="1"/>
  <c r="AP1898" i="1"/>
  <c r="AP1897" i="1"/>
  <c r="AP1896" i="1"/>
  <c r="AP1895" i="1"/>
  <c r="AP1894" i="1"/>
  <c r="AP1893" i="1"/>
  <c r="AP1892" i="1"/>
  <c r="AP1891" i="1"/>
  <c r="AP1890" i="1"/>
  <c r="AP1889" i="1"/>
  <c r="AP1888" i="1"/>
  <c r="AP1887" i="1"/>
  <c r="AP1886" i="1"/>
  <c r="AP1885" i="1"/>
  <c r="AP1884" i="1"/>
  <c r="AP1883" i="1"/>
  <c r="AP1882" i="1"/>
  <c r="AP1881" i="1"/>
  <c r="AP1880" i="1"/>
  <c r="AP1879" i="1"/>
  <c r="AP1878" i="1"/>
  <c r="AP1877" i="1"/>
  <c r="AP1876" i="1"/>
  <c r="AP1875" i="1"/>
  <c r="AP1874" i="1"/>
  <c r="AP1873" i="1"/>
  <c r="AP1872" i="1"/>
  <c r="AP1871" i="1"/>
  <c r="AP1870" i="1"/>
  <c r="AP1869" i="1"/>
  <c r="AP1868" i="1"/>
  <c r="AP1867" i="1"/>
  <c r="AP1866" i="1"/>
  <c r="AP1865" i="1"/>
  <c r="AP1864" i="1"/>
  <c r="AP1863" i="1"/>
  <c r="AP1862" i="1"/>
  <c r="AP1861" i="1"/>
  <c r="AP1860" i="1"/>
  <c r="AP1859" i="1"/>
  <c r="AP1858" i="1"/>
  <c r="AP1857" i="1"/>
  <c r="AP1856" i="1"/>
  <c r="AP1855" i="1"/>
  <c r="AP1854" i="1"/>
  <c r="AP1853" i="1"/>
  <c r="AP1852" i="1"/>
  <c r="AP1851" i="1"/>
  <c r="AP1850" i="1"/>
  <c r="AP1849" i="1"/>
  <c r="AP1848" i="1"/>
  <c r="AP1847" i="1"/>
  <c r="AP1846" i="1"/>
  <c r="AP1845" i="1"/>
  <c r="AP1844" i="1"/>
  <c r="AP1843" i="1"/>
  <c r="AP1842" i="1"/>
  <c r="AP1841" i="1"/>
  <c r="AP1840" i="1"/>
  <c r="AP1839" i="1"/>
  <c r="AP1838" i="1"/>
  <c r="AP1837" i="1"/>
  <c r="AP1836" i="1"/>
  <c r="AP1835" i="1"/>
  <c r="AP1834" i="1"/>
  <c r="AP1833" i="1"/>
  <c r="AP1832" i="1"/>
  <c r="AP1831" i="1"/>
  <c r="AP1830" i="1"/>
  <c r="AP1829" i="1"/>
  <c r="AP1828" i="1"/>
  <c r="AP1827" i="1"/>
  <c r="AP1826" i="1"/>
  <c r="AP1825" i="1"/>
  <c r="AP1824" i="1"/>
  <c r="AP1823" i="1"/>
  <c r="AP1822" i="1"/>
  <c r="AP1821" i="1"/>
  <c r="AP1820" i="1"/>
  <c r="AP1819" i="1"/>
  <c r="AP1818" i="1"/>
  <c r="AP1817" i="1"/>
  <c r="AP1816" i="1"/>
  <c r="AP1815" i="1"/>
  <c r="AP1814" i="1"/>
  <c r="AP1813" i="1"/>
  <c r="AP1812" i="1"/>
  <c r="AP1811" i="1"/>
  <c r="AP1810" i="1"/>
  <c r="AP1809" i="1"/>
  <c r="AP1808" i="1"/>
  <c r="AP1807" i="1"/>
  <c r="AP1806" i="1"/>
  <c r="AP1805" i="1"/>
  <c r="AP1804" i="1"/>
  <c r="AP1803" i="1"/>
  <c r="AP1802" i="1"/>
  <c r="AP1801" i="1"/>
  <c r="AP1800" i="1"/>
  <c r="AP1799" i="1"/>
  <c r="AP1798" i="1"/>
  <c r="AP1797" i="1"/>
  <c r="AP1796" i="1"/>
  <c r="AP1795" i="1"/>
  <c r="AP1794" i="1"/>
  <c r="AP1793" i="1"/>
  <c r="AP1792" i="1"/>
  <c r="AP1791" i="1"/>
  <c r="AP1790" i="1"/>
  <c r="AP1789" i="1"/>
  <c r="AP1788" i="1"/>
  <c r="AP1787" i="1"/>
  <c r="AP1786" i="1"/>
  <c r="AP1785" i="1"/>
  <c r="AP1784" i="1"/>
  <c r="AP1783" i="1"/>
  <c r="AP1782" i="1"/>
  <c r="AP1781" i="1"/>
  <c r="AP1780" i="1"/>
  <c r="AP1779" i="1"/>
  <c r="AP1778" i="1"/>
  <c r="AP1777" i="1"/>
  <c r="AP1776" i="1"/>
  <c r="AP1775" i="1"/>
  <c r="AP1774" i="1"/>
  <c r="AP1773" i="1"/>
  <c r="AP1772" i="1"/>
  <c r="AP1771" i="1"/>
  <c r="AP1770" i="1"/>
  <c r="AP1769" i="1"/>
  <c r="AP1768" i="1"/>
  <c r="AP1767" i="1"/>
  <c r="AP1766" i="1"/>
  <c r="AP1765" i="1"/>
  <c r="AP1764" i="1"/>
  <c r="AP1763" i="1"/>
  <c r="AP1762" i="1"/>
  <c r="AP1761" i="1"/>
  <c r="AP1760" i="1"/>
  <c r="AP1759" i="1"/>
  <c r="AP1758" i="1"/>
  <c r="AP1757" i="1"/>
  <c r="AP1756" i="1"/>
  <c r="AP1755" i="1"/>
  <c r="AP1754" i="1"/>
  <c r="AP1753" i="1"/>
  <c r="AP1752" i="1"/>
  <c r="AP1751" i="1"/>
  <c r="AP1750" i="1"/>
  <c r="AP1749" i="1"/>
  <c r="AP1748" i="1"/>
  <c r="AP1747" i="1"/>
  <c r="AP1745" i="1"/>
  <c r="AP1743" i="1"/>
  <c r="AP1742" i="1"/>
  <c r="AP1741" i="1"/>
  <c r="AP1740" i="1"/>
  <c r="AP1739" i="1"/>
  <c r="AP1738" i="1"/>
  <c r="AP1737" i="1"/>
  <c r="AP1736" i="1"/>
  <c r="AP1735" i="1"/>
  <c r="AP1734" i="1"/>
  <c r="AP1733" i="1"/>
  <c r="AP1732" i="1"/>
  <c r="AP1731" i="1"/>
  <c r="AP1730" i="1"/>
  <c r="AP1729" i="1"/>
  <c r="AP1728" i="1"/>
  <c r="AP1727" i="1"/>
  <c r="AP1726" i="1"/>
  <c r="AP1725" i="1"/>
  <c r="AP1724" i="1"/>
  <c r="AP1723" i="1"/>
  <c r="AP1722" i="1"/>
  <c r="AP1721" i="1"/>
  <c r="AP1720" i="1"/>
  <c r="AP1719" i="1"/>
  <c r="AP1718" i="1"/>
  <c r="AP1717" i="1"/>
  <c r="AP1716" i="1"/>
  <c r="AP1715" i="1"/>
  <c r="AP1714" i="1"/>
  <c r="AP1713" i="1"/>
  <c r="AP1712" i="1"/>
  <c r="AP1711" i="1"/>
  <c r="AP1710" i="1"/>
  <c r="AP1709" i="1"/>
  <c r="AP1708" i="1"/>
  <c r="AP1707" i="1"/>
  <c r="AP1706" i="1"/>
  <c r="AP1705" i="1"/>
  <c r="AP1703" i="1"/>
  <c r="AP1702" i="1"/>
  <c r="AP1701" i="1"/>
  <c r="AP1700" i="1"/>
  <c r="AP1699" i="1"/>
  <c r="AP1698" i="1"/>
  <c r="AP1697" i="1"/>
  <c r="AP1696" i="1"/>
  <c r="AP1695" i="1"/>
  <c r="AP1694" i="1"/>
  <c r="AP1693" i="1"/>
  <c r="AP1692" i="1"/>
  <c r="AP1691" i="1"/>
  <c r="AP1690" i="1"/>
  <c r="AP1688" i="1"/>
  <c r="AP1687" i="1"/>
  <c r="AP1686" i="1"/>
  <c r="AP1685" i="1"/>
  <c r="AP1684" i="1"/>
  <c r="AP1683" i="1"/>
  <c r="AP1682" i="1"/>
  <c r="AP1681" i="1"/>
  <c r="AP1680" i="1"/>
  <c r="AP1679" i="1"/>
  <c r="AP1678" i="1"/>
  <c r="AP1677" i="1"/>
  <c r="AP1676" i="1"/>
  <c r="AP1675" i="1"/>
  <c r="AP1674" i="1"/>
  <c r="AP1673" i="1"/>
  <c r="AP1672" i="1"/>
  <c r="AP1671" i="1"/>
  <c r="AP1670" i="1"/>
  <c r="AP1669" i="1"/>
  <c r="AP1668" i="1"/>
  <c r="AP1666" i="1"/>
  <c r="AP1665" i="1"/>
  <c r="AP1664" i="1"/>
  <c r="AP1663" i="1"/>
  <c r="AP1662" i="1"/>
  <c r="AP1661" i="1"/>
  <c r="AP1660" i="1"/>
  <c r="AP1659" i="1"/>
  <c r="AP1658" i="1"/>
  <c r="AP1657" i="1"/>
  <c r="AP1656" i="1"/>
  <c r="AP1655" i="1"/>
  <c r="AP1654" i="1"/>
  <c r="AP1652" i="1"/>
  <c r="AP1651" i="1"/>
  <c r="AP1650" i="1"/>
  <c r="AP1649" i="1"/>
  <c r="AP1648" i="1"/>
  <c r="AP1647" i="1"/>
  <c r="AP1646" i="1"/>
  <c r="AP1645" i="1"/>
  <c r="AP1644" i="1"/>
  <c r="AP1643" i="1"/>
  <c r="AP1642" i="1"/>
  <c r="AP1641" i="1"/>
  <c r="AP1640" i="1"/>
  <c r="AP1639" i="1"/>
  <c r="AP1638" i="1"/>
  <c r="AP1637" i="1"/>
  <c r="AP1636" i="1"/>
  <c r="AP1635" i="1"/>
  <c r="AP1634" i="1"/>
  <c r="AP1633" i="1"/>
  <c r="AP1632" i="1"/>
  <c r="AP1631" i="1"/>
  <c r="AP1630" i="1"/>
  <c r="AP1629" i="1"/>
  <c r="AP1628" i="1"/>
  <c r="AP1627" i="1"/>
  <c r="AP1626" i="1"/>
  <c r="AP1625" i="1"/>
  <c r="AP1624" i="1"/>
  <c r="AP1623" i="1"/>
  <c r="AP1622" i="1"/>
  <c r="AP1621" i="1"/>
  <c r="AP1620" i="1"/>
  <c r="AP1619" i="1"/>
  <c r="AP1618" i="1"/>
  <c r="AP1617" i="1"/>
  <c r="AP1616" i="1"/>
  <c r="AP1615" i="1"/>
  <c r="AP1614" i="1"/>
  <c r="AP1613" i="1"/>
  <c r="AP1612" i="1"/>
  <c r="AP1611" i="1"/>
  <c r="AP1610" i="1"/>
  <c r="AP1609" i="1"/>
  <c r="AP1608" i="1"/>
  <c r="AP1607" i="1"/>
  <c r="AP1606" i="1"/>
  <c r="AP1605" i="1"/>
  <c r="AP1604" i="1"/>
  <c r="AP1603" i="1"/>
  <c r="AP1602" i="1"/>
  <c r="AP1601" i="1"/>
  <c r="AP1600" i="1"/>
  <c r="AP1599" i="1"/>
  <c r="AP1598" i="1"/>
  <c r="AP1597" i="1"/>
  <c r="AP1596" i="1"/>
  <c r="AP1595" i="1"/>
  <c r="AP1594" i="1"/>
  <c r="AP1593" i="1"/>
  <c r="AP1592" i="1"/>
  <c r="AP1591" i="1"/>
  <c r="AP1590" i="1"/>
  <c r="AP1589" i="1"/>
  <c r="AP1588" i="1"/>
  <c r="AP1587" i="1"/>
  <c r="AP1586" i="1"/>
  <c r="AP1585" i="1"/>
  <c r="AP1584" i="1"/>
  <c r="AP1583" i="1"/>
  <c r="AP1582" i="1"/>
  <c r="AP1581" i="1"/>
  <c r="AP1580" i="1"/>
  <c r="AP1579" i="1"/>
  <c r="AP1578" i="1"/>
  <c r="AP1577" i="1"/>
  <c r="AP1576" i="1"/>
  <c r="AP1575" i="1"/>
  <c r="AP1574" i="1"/>
  <c r="AP1573" i="1"/>
  <c r="AP1572" i="1"/>
  <c r="AP1571" i="1"/>
  <c r="AP1570" i="1"/>
  <c r="AP1569" i="1"/>
  <c r="AP1568" i="1"/>
  <c r="AP1567" i="1"/>
  <c r="AP1566" i="1"/>
  <c r="AP1565" i="1"/>
  <c r="AP1564" i="1"/>
  <c r="AP1563" i="1"/>
  <c r="AP1562" i="1"/>
  <c r="AP1561" i="1"/>
  <c r="AP1560" i="1"/>
  <c r="AP1559" i="1"/>
  <c r="AP1558" i="1"/>
  <c r="AP1557" i="1"/>
  <c r="AP1556" i="1"/>
  <c r="AP1555" i="1"/>
  <c r="AP1554" i="1"/>
  <c r="AP1553" i="1"/>
  <c r="AP1552" i="1"/>
  <c r="AP1551" i="1"/>
  <c r="AP1550" i="1"/>
  <c r="AP1549" i="1"/>
  <c r="AP1548" i="1"/>
  <c r="AP1547" i="1"/>
  <c r="AP1546" i="1"/>
  <c r="AP1545" i="1"/>
  <c r="AP1544" i="1"/>
  <c r="AP1543" i="1"/>
  <c r="AP1542" i="1"/>
  <c r="AP1541" i="1"/>
  <c r="AP1540" i="1"/>
  <c r="AP1539" i="1"/>
  <c r="AP1538" i="1"/>
  <c r="AP1537" i="1"/>
  <c r="AP1536" i="1"/>
  <c r="AP1535" i="1"/>
  <c r="AP1534" i="1"/>
  <c r="AP1533" i="1"/>
  <c r="AP1532" i="1"/>
  <c r="AP1531" i="1"/>
  <c r="AP1530" i="1"/>
  <c r="AP1529" i="1"/>
  <c r="AP1528" i="1"/>
  <c r="AP1527" i="1"/>
  <c r="AP1526" i="1"/>
  <c r="AP1525" i="1"/>
  <c r="AP1524" i="1"/>
  <c r="AP1523" i="1"/>
  <c r="AP1522" i="1"/>
  <c r="AP1521" i="1"/>
  <c r="AP1520" i="1"/>
  <c r="AP1519" i="1"/>
  <c r="AP1518" i="1"/>
  <c r="AP1517" i="1"/>
  <c r="AP1516" i="1"/>
  <c r="AP1515" i="1"/>
  <c r="AP1514" i="1"/>
  <c r="AP1513" i="1"/>
  <c r="AP1512" i="1"/>
  <c r="AP1511" i="1"/>
  <c r="AP1510" i="1"/>
  <c r="AP1509" i="1"/>
  <c r="AP1508" i="1"/>
  <c r="AP1507" i="1"/>
  <c r="AP1506" i="1"/>
  <c r="AP1505" i="1"/>
  <c r="AP1504" i="1"/>
  <c r="AP1503" i="1"/>
  <c r="AP1502" i="1"/>
  <c r="AP1501" i="1"/>
  <c r="AP1500" i="1"/>
  <c r="AP1499" i="1"/>
  <c r="AP1498" i="1"/>
  <c r="AP1497" i="1"/>
  <c r="AP1496" i="1"/>
  <c r="AP1495" i="1"/>
  <c r="AP1494" i="1"/>
  <c r="AP1493" i="1"/>
  <c r="AP1492" i="1"/>
  <c r="AP1491" i="1"/>
  <c r="AP1490" i="1"/>
  <c r="AP1489" i="1"/>
  <c r="AP1488" i="1"/>
  <c r="AP1487" i="1"/>
  <c r="AP1486" i="1"/>
  <c r="AP1485" i="1"/>
  <c r="AP1484" i="1"/>
  <c r="AP1483" i="1"/>
  <c r="AP1482" i="1"/>
  <c r="AP1481" i="1"/>
  <c r="AP1480" i="1"/>
  <c r="AP1479" i="1"/>
  <c r="AP1478" i="1"/>
  <c r="AP1477" i="1"/>
  <c r="AP1476" i="1"/>
  <c r="AP1475" i="1"/>
  <c r="AP1474" i="1"/>
  <c r="AP1473" i="1"/>
  <c r="AP1472" i="1"/>
  <c r="AP1471" i="1"/>
  <c r="AP1470" i="1"/>
  <c r="AP1469" i="1"/>
  <c r="AP1468" i="1"/>
  <c r="AP1467" i="1"/>
  <c r="AP1466" i="1"/>
  <c r="AP1465" i="1"/>
  <c r="AP1464" i="1"/>
  <c r="AP1463" i="1"/>
  <c r="AP1462" i="1"/>
  <c r="AP1461" i="1"/>
  <c r="AP1460" i="1"/>
  <c r="AP1459" i="1"/>
  <c r="AP1458" i="1"/>
  <c r="AP1457" i="1"/>
  <c r="AP1456" i="1"/>
  <c r="AP1455" i="1"/>
  <c r="AP1454" i="1"/>
  <c r="AP1453" i="1"/>
  <c r="AP1452" i="1"/>
  <c r="AP1451" i="1"/>
  <c r="AP1450" i="1"/>
  <c r="AP1449" i="1"/>
  <c r="AP1448" i="1"/>
  <c r="AP1447" i="1"/>
  <c r="AP1446" i="1"/>
  <c r="AP1445" i="1"/>
  <c r="AP1444" i="1"/>
  <c r="AP1443" i="1"/>
  <c r="AP1442" i="1"/>
  <c r="AP1441" i="1"/>
  <c r="AP1440" i="1"/>
  <c r="AP1439" i="1"/>
  <c r="AP1438" i="1"/>
  <c r="AP1437" i="1"/>
  <c r="AP1436" i="1"/>
  <c r="AP1435" i="1"/>
  <c r="AP1434" i="1"/>
  <c r="AP1433" i="1"/>
  <c r="AP1432" i="1"/>
  <c r="AP1431" i="1"/>
  <c r="AP1430" i="1"/>
  <c r="AP1429" i="1"/>
  <c r="AP1428" i="1"/>
  <c r="AP1427" i="1"/>
  <c r="AP1426" i="1"/>
  <c r="AP1425" i="1"/>
  <c r="AP1424" i="1"/>
  <c r="AP1423" i="1"/>
  <c r="AP1422" i="1"/>
  <c r="AP1421" i="1"/>
  <c r="AP1420" i="1"/>
  <c r="AP1419" i="1"/>
  <c r="AP1418" i="1"/>
  <c r="AP1417" i="1"/>
  <c r="AP1416" i="1"/>
  <c r="AP1415" i="1"/>
  <c r="AP1414" i="1"/>
  <c r="AP1413" i="1"/>
  <c r="AP1412" i="1"/>
  <c r="AP1411" i="1"/>
  <c r="AP1410" i="1"/>
  <c r="AP1409" i="1"/>
  <c r="AP1408" i="1"/>
  <c r="AP1407" i="1"/>
  <c r="AP1405" i="1"/>
  <c r="AP1404" i="1"/>
  <c r="AP1403" i="1"/>
  <c r="AP1402" i="1"/>
  <c r="AP1401" i="1"/>
  <c r="AP1400" i="1"/>
  <c r="AP1399" i="1"/>
  <c r="AP1398" i="1"/>
  <c r="AP1397" i="1"/>
  <c r="AP1396" i="1"/>
  <c r="AP1395" i="1"/>
  <c r="AP1394" i="1"/>
  <c r="AP1393" i="1"/>
  <c r="AP1392" i="1"/>
  <c r="AP1391" i="1"/>
  <c r="AP1390" i="1"/>
  <c r="AP1389" i="1"/>
  <c r="AP1388" i="1"/>
  <c r="AP1387" i="1"/>
  <c r="AP1386" i="1"/>
  <c r="AP1385" i="1"/>
  <c r="AP1384" i="1"/>
  <c r="AP1383" i="1"/>
  <c r="AP1382" i="1"/>
  <c r="AP1381" i="1"/>
  <c r="AP1379" i="1"/>
  <c r="AP1378" i="1"/>
  <c r="AP1377" i="1"/>
  <c r="AP1376" i="1"/>
  <c r="AP1375" i="1"/>
  <c r="AP1374" i="1"/>
  <c r="AP1373" i="1"/>
  <c r="AP1372" i="1"/>
  <c r="AP1371" i="1"/>
  <c r="AP1370" i="1"/>
  <c r="AP1369" i="1"/>
  <c r="AP1368" i="1"/>
  <c r="AP1367" i="1"/>
  <c r="AP1366" i="1"/>
  <c r="AP1365" i="1"/>
  <c r="AP1364" i="1"/>
  <c r="AP1363" i="1"/>
  <c r="AP1362" i="1"/>
  <c r="AP1361" i="1"/>
  <c r="AP1360" i="1"/>
  <c r="AP1359" i="1"/>
  <c r="AP1358" i="1"/>
  <c r="AP1357" i="1"/>
  <c r="AP1356" i="1"/>
  <c r="AP1355" i="1"/>
  <c r="AP1354" i="1"/>
  <c r="AP1353" i="1"/>
  <c r="AP1350" i="1"/>
  <c r="AP1349" i="1"/>
  <c r="AP1348" i="1"/>
  <c r="AP1347" i="1"/>
  <c r="AP1346" i="1"/>
  <c r="AP1345" i="1"/>
  <c r="AP1344" i="1"/>
  <c r="AP1343" i="1"/>
  <c r="AP1342" i="1"/>
  <c r="AP1341" i="1"/>
  <c r="AP1340" i="1"/>
  <c r="AP1339" i="1"/>
  <c r="AP1338" i="1"/>
  <c r="AP1337" i="1"/>
  <c r="AP1336" i="1"/>
  <c r="AP1335" i="1"/>
  <c r="AP1334" i="1"/>
  <c r="AP1333" i="1"/>
  <c r="AP1332" i="1"/>
  <c r="AP1331" i="1"/>
  <c r="AP1330" i="1"/>
  <c r="AP1329" i="1"/>
  <c r="AP1328" i="1"/>
  <c r="AP1327" i="1"/>
  <c r="AP1326" i="1"/>
  <c r="AP1325" i="1"/>
  <c r="AP1324" i="1"/>
  <c r="AP1323" i="1"/>
  <c r="AP1322" i="1"/>
  <c r="AP1321" i="1"/>
  <c r="AP1320" i="1"/>
  <c r="AP1319" i="1"/>
  <c r="AP1318" i="1"/>
  <c r="AP1317" i="1"/>
  <c r="AP1316" i="1"/>
  <c r="AP1315" i="1"/>
  <c r="AP1314" i="1"/>
  <c r="AP1313" i="1"/>
  <c r="AP1312" i="1"/>
  <c r="AP1311" i="1"/>
  <c r="AP1310" i="1"/>
  <c r="AP1309" i="1"/>
  <c r="AP1308" i="1"/>
  <c r="AP1307" i="1"/>
  <c r="AP1306" i="1"/>
  <c r="AP1305" i="1"/>
  <c r="AP1304" i="1"/>
  <c r="AP1303" i="1"/>
  <c r="AP1302" i="1"/>
  <c r="AP1301" i="1"/>
  <c r="AP1300" i="1"/>
  <c r="AP1299" i="1"/>
  <c r="AP1298" i="1"/>
  <c r="AP1297" i="1"/>
  <c r="AP1296" i="1"/>
  <c r="AP1295" i="1"/>
  <c r="AP1294" i="1"/>
  <c r="AP1293" i="1"/>
  <c r="AP1292" i="1"/>
  <c r="AP1291" i="1"/>
  <c r="AP1290" i="1"/>
  <c r="AP1289" i="1"/>
  <c r="AP1288" i="1"/>
  <c r="AP1287" i="1"/>
  <c r="AP1286" i="1"/>
  <c r="AP1285" i="1"/>
  <c r="AP1284" i="1"/>
  <c r="AP1283" i="1"/>
  <c r="AP1282" i="1"/>
  <c r="AP1281" i="1"/>
  <c r="AP1280" i="1"/>
  <c r="AP1279" i="1"/>
  <c r="AP1278" i="1"/>
  <c r="AP1277" i="1"/>
  <c r="AP1276" i="1"/>
  <c r="AP1275" i="1"/>
  <c r="AP1274" i="1"/>
  <c r="AP1273" i="1"/>
  <c r="AP1272" i="1"/>
  <c r="AP1271" i="1"/>
  <c r="AP1270" i="1"/>
  <c r="AP1269" i="1"/>
  <c r="AP1268" i="1"/>
  <c r="AP1267" i="1"/>
  <c r="AP1266" i="1"/>
  <c r="AP1265" i="1"/>
  <c r="AP1264" i="1"/>
  <c r="AP1263" i="1"/>
  <c r="AP1262" i="1"/>
  <c r="AP1261" i="1"/>
  <c r="AP1260" i="1"/>
  <c r="AP1259" i="1"/>
  <c r="AP1258" i="1"/>
  <c r="AP1257" i="1"/>
  <c r="AP1256" i="1"/>
  <c r="AP1255" i="1"/>
  <c r="AP1254" i="1"/>
  <c r="AP1253" i="1"/>
  <c r="AP1252" i="1"/>
  <c r="AP1251" i="1"/>
  <c r="AP1250" i="1"/>
  <c r="AP1249" i="1"/>
  <c r="AP1248" i="1"/>
  <c r="AP1247" i="1"/>
  <c r="AP1246" i="1"/>
  <c r="AP1245" i="1"/>
  <c r="AP1244" i="1"/>
  <c r="AP1243" i="1"/>
  <c r="AP1242" i="1"/>
  <c r="AP1240" i="1"/>
  <c r="AP1238" i="1"/>
  <c r="AP1235" i="1"/>
  <c r="AP1234" i="1"/>
  <c r="AP1232" i="1"/>
  <c r="AP1231" i="1"/>
  <c r="AP1226" i="1"/>
  <c r="AP1225" i="1"/>
  <c r="AP1224" i="1"/>
  <c r="AP1223" i="1"/>
  <c r="AP1222" i="1"/>
  <c r="AP1221" i="1"/>
  <c r="AP1220" i="1"/>
  <c r="AP1219" i="1"/>
  <c r="AP1218" i="1"/>
  <c r="AP1217" i="1"/>
  <c r="AP1216" i="1"/>
  <c r="AP1215" i="1"/>
  <c r="AP1214" i="1"/>
  <c r="AP1213" i="1"/>
  <c r="AP1212" i="1"/>
  <c r="AP1211" i="1"/>
  <c r="AP1210" i="1"/>
  <c r="AP1209" i="1"/>
  <c r="AP1208" i="1"/>
  <c r="AP1206" i="1"/>
  <c r="AP1205" i="1"/>
  <c r="AP1204" i="1"/>
  <c r="AP1203" i="1"/>
  <c r="AP1202" i="1"/>
  <c r="AP1200" i="1"/>
  <c r="AP1199" i="1"/>
  <c r="AP1198" i="1"/>
  <c r="AP1197" i="1"/>
  <c r="AP1196" i="1"/>
  <c r="AP1195" i="1"/>
  <c r="AP1194" i="1"/>
  <c r="AP1193" i="1"/>
  <c r="AP1192" i="1"/>
  <c r="AP1191" i="1"/>
  <c r="AP1190" i="1"/>
  <c r="AP1189" i="1"/>
  <c r="AP1188" i="1"/>
  <c r="AP1187" i="1"/>
  <c r="AP1186" i="1"/>
  <c r="AP1185" i="1"/>
  <c r="AP1184" i="1"/>
  <c r="AP1182" i="1"/>
  <c r="AP1181" i="1"/>
  <c r="AP1179" i="1"/>
  <c r="AP1178" i="1"/>
  <c r="AP1177" i="1"/>
  <c r="AP1176" i="1"/>
  <c r="AP1175" i="1"/>
  <c r="AP1174" i="1"/>
  <c r="AP1173" i="1"/>
  <c r="AP1172" i="1"/>
  <c r="AP1171" i="1"/>
  <c r="AP1170" i="1"/>
  <c r="AP1169" i="1"/>
  <c r="AP1168" i="1"/>
  <c r="AP1167" i="1"/>
  <c r="AP1166" i="1"/>
  <c r="AP1165" i="1"/>
  <c r="AP1164" i="1"/>
  <c r="AP1163" i="1"/>
  <c r="AP1162" i="1"/>
  <c r="AP1161" i="1"/>
  <c r="AP1160" i="1"/>
  <c r="AP1159" i="1"/>
  <c r="AP1158" i="1"/>
  <c r="AP1157" i="1"/>
  <c r="AP1156" i="1"/>
  <c r="AP1155" i="1"/>
  <c r="AP1154" i="1"/>
  <c r="AP1153" i="1"/>
  <c r="AP1152" i="1"/>
  <c r="AP1151" i="1"/>
  <c r="AP1150" i="1"/>
  <c r="AP1149" i="1"/>
  <c r="AP1148" i="1"/>
  <c r="AP1147" i="1"/>
  <c r="AP1146" i="1"/>
  <c r="AP1145" i="1"/>
  <c r="AP1144" i="1"/>
  <c r="AP1143" i="1"/>
  <c r="AP1142" i="1"/>
  <c r="AP1141" i="1"/>
  <c r="AP1140" i="1"/>
  <c r="AP1139" i="1"/>
  <c r="AP1138" i="1"/>
  <c r="AP1137" i="1"/>
  <c r="AP1136" i="1"/>
  <c r="AP1135" i="1"/>
  <c r="AP1133" i="1"/>
  <c r="AP1132" i="1"/>
  <c r="AP1131" i="1"/>
  <c r="AP1130" i="1"/>
  <c r="AP1129" i="1"/>
  <c r="AP1128" i="1"/>
  <c r="AP1127" i="1"/>
  <c r="AP1126" i="1"/>
  <c r="AP1125" i="1"/>
  <c r="AP1124" i="1"/>
  <c r="AP1123" i="1"/>
  <c r="AP1122" i="1"/>
  <c r="AP1121" i="1"/>
  <c r="AP1120" i="1"/>
  <c r="AP1119" i="1"/>
  <c r="AP1118" i="1"/>
  <c r="AP1117" i="1"/>
  <c r="AP1116" i="1"/>
  <c r="AP1115" i="1"/>
  <c r="AP1114" i="1"/>
  <c r="AP1113" i="1"/>
  <c r="AP1112" i="1"/>
  <c r="AP1111" i="1"/>
  <c r="AP1110" i="1"/>
  <c r="AP1109" i="1"/>
  <c r="AP1108" i="1"/>
  <c r="AP1107" i="1"/>
  <c r="AP1106" i="1"/>
  <c r="AP1105" i="1"/>
  <c r="AP1104" i="1"/>
  <c r="AP1103" i="1"/>
  <c r="AP1102" i="1"/>
  <c r="AP1101" i="1"/>
  <c r="AP1100" i="1"/>
  <c r="AP1099" i="1"/>
  <c r="AP1098" i="1"/>
  <c r="AP1097" i="1"/>
  <c r="AP1096" i="1"/>
  <c r="AP1095" i="1"/>
  <c r="AP1094" i="1"/>
  <c r="AP1093" i="1"/>
  <c r="AP1092" i="1"/>
  <c r="AP1091" i="1"/>
  <c r="AP1090" i="1"/>
  <c r="AP1089" i="1"/>
  <c r="AP1088" i="1"/>
  <c r="AP1087" i="1"/>
  <c r="AP1086" i="1"/>
  <c r="AP1085" i="1"/>
  <c r="AP1084" i="1"/>
  <c r="AP1083" i="1"/>
  <c r="AP1082" i="1"/>
  <c r="AP1081" i="1"/>
  <c r="AP1080" i="1"/>
  <c r="AP1079" i="1"/>
  <c r="AP1078" i="1"/>
  <c r="AP1077" i="1"/>
  <c r="AP1076" i="1"/>
  <c r="AP1075" i="1"/>
  <c r="AP1074" i="1"/>
  <c r="AP1073" i="1"/>
  <c r="AP1072" i="1"/>
  <c r="AP1071" i="1"/>
  <c r="AP1070" i="1"/>
  <c r="AP1069" i="1"/>
  <c r="AP1068" i="1"/>
  <c r="AP1067" i="1"/>
  <c r="AP1066" i="1"/>
  <c r="AP1065" i="1"/>
  <c r="AP1064" i="1"/>
  <c r="AP1063" i="1"/>
  <c r="AP1062" i="1"/>
  <c r="AP1061" i="1"/>
  <c r="AP1060" i="1"/>
  <c r="AP1059" i="1"/>
  <c r="AP1058" i="1"/>
  <c r="AP1057" i="1"/>
  <c r="AP1056" i="1"/>
  <c r="AP1055" i="1"/>
  <c r="AP1054" i="1"/>
  <c r="AP1053" i="1"/>
  <c r="AP1052" i="1"/>
  <c r="AP1051" i="1"/>
  <c r="AP1050" i="1"/>
  <c r="AP1049" i="1"/>
  <c r="AP1048" i="1"/>
  <c r="AP1047" i="1"/>
  <c r="AP1046" i="1"/>
  <c r="AP1045" i="1"/>
  <c r="AP1044" i="1"/>
  <c r="AP1043" i="1"/>
  <c r="AP1042" i="1"/>
  <c r="AP1041" i="1"/>
  <c r="AP1040" i="1"/>
  <c r="AP1039" i="1"/>
  <c r="AP1038" i="1"/>
  <c r="AP1037" i="1"/>
  <c r="AP1036" i="1"/>
  <c r="AP1035" i="1"/>
  <c r="AP1034" i="1"/>
  <c r="AP1033" i="1"/>
  <c r="AP1032" i="1"/>
  <c r="AP1031" i="1"/>
  <c r="AP1030" i="1"/>
  <c r="AP1029" i="1"/>
  <c r="AP1028" i="1"/>
  <c r="AP1027" i="1"/>
  <c r="AP1026" i="1"/>
  <c r="AP1025" i="1"/>
  <c r="AP1024" i="1"/>
  <c r="AP1023" i="1"/>
  <c r="AP1022" i="1"/>
  <c r="AP1021" i="1"/>
  <c r="AP1020" i="1"/>
  <c r="AP1019" i="1"/>
  <c r="AP1018" i="1"/>
  <c r="AP1017" i="1"/>
  <c r="AP1016" i="1"/>
  <c r="AP1015" i="1"/>
  <c r="AP1014" i="1"/>
  <c r="AP1013" i="1"/>
  <c r="AP1012" i="1"/>
  <c r="AP1011" i="1"/>
  <c r="AP1010" i="1"/>
  <c r="AP1009" i="1"/>
  <c r="AP1008" i="1"/>
  <c r="AP1007" i="1"/>
  <c r="AP1006" i="1"/>
  <c r="AP1005" i="1"/>
  <c r="AP1004" i="1"/>
  <c r="AP1003" i="1"/>
  <c r="AP1002" i="1"/>
  <c r="AP1001" i="1"/>
  <c r="AP1000" i="1"/>
  <c r="AP999" i="1"/>
  <c r="AP998" i="1"/>
  <c r="AP997" i="1"/>
  <c r="AP996" i="1"/>
  <c r="AP995" i="1"/>
  <c r="AP994" i="1"/>
  <c r="AP993" i="1"/>
  <c r="AP992" i="1"/>
  <c r="AP991" i="1"/>
  <c r="AP990" i="1"/>
  <c r="AP989" i="1"/>
  <c r="AP988" i="1"/>
  <c r="AP987" i="1"/>
  <c r="AP986" i="1"/>
  <c r="AP985" i="1"/>
  <c r="AP984" i="1"/>
  <c r="AP983" i="1"/>
  <c r="AP982" i="1"/>
  <c r="AP981" i="1"/>
  <c r="AP980" i="1"/>
  <c r="AP979" i="1"/>
  <c r="AP978" i="1"/>
  <c r="AP977" i="1"/>
  <c r="AP976" i="1"/>
  <c r="AP975" i="1"/>
  <c r="AP974" i="1"/>
  <c r="AP973" i="1"/>
  <c r="AP972" i="1"/>
  <c r="AP971" i="1"/>
  <c r="AP970" i="1"/>
  <c r="AP969" i="1"/>
  <c r="AP968" i="1"/>
  <c r="AP967" i="1"/>
  <c r="AP966" i="1"/>
  <c r="AP965" i="1"/>
  <c r="AP964" i="1"/>
  <c r="AP963" i="1"/>
  <c r="AP962" i="1"/>
  <c r="AP961" i="1"/>
  <c r="AP960" i="1"/>
  <c r="AP959" i="1"/>
  <c r="AP958" i="1"/>
  <c r="AP957" i="1"/>
  <c r="AP956" i="1"/>
  <c r="AP955" i="1"/>
  <c r="AP954" i="1"/>
  <c r="AP953" i="1"/>
  <c r="AP952" i="1"/>
  <c r="AP951" i="1"/>
  <c r="AP950" i="1"/>
  <c r="AP949" i="1"/>
  <c r="AP948" i="1"/>
  <c r="AP947" i="1"/>
  <c r="AP946" i="1"/>
  <c r="AP945" i="1"/>
  <c r="AP944" i="1"/>
  <c r="AP943" i="1"/>
  <c r="AP942" i="1"/>
  <c r="AP941" i="1"/>
  <c r="AP940" i="1"/>
  <c r="AP939" i="1"/>
  <c r="AP938" i="1"/>
  <c r="AP937" i="1"/>
  <c r="AP936" i="1"/>
  <c r="AP935" i="1"/>
  <c r="AP934" i="1"/>
  <c r="AP933" i="1"/>
  <c r="AP932" i="1"/>
  <c r="AP931" i="1"/>
  <c r="AP930" i="1"/>
  <c r="AP929" i="1"/>
  <c r="AP928" i="1"/>
  <c r="AP927" i="1"/>
  <c r="AP926" i="1"/>
  <c r="AP925" i="1"/>
  <c r="AP924" i="1"/>
  <c r="AP923" i="1"/>
  <c r="AP922" i="1"/>
  <c r="AP921" i="1"/>
  <c r="AP920" i="1"/>
  <c r="AP919" i="1"/>
  <c r="AP918" i="1"/>
  <c r="AP917" i="1"/>
  <c r="AP916" i="1"/>
  <c r="AP915" i="1"/>
  <c r="AP914" i="1"/>
  <c r="AP913" i="1"/>
  <c r="AP912" i="1"/>
  <c r="AP911" i="1"/>
  <c r="AP910" i="1"/>
  <c r="AP909" i="1"/>
  <c r="AP908" i="1"/>
  <c r="AP907" i="1"/>
  <c r="AP906" i="1"/>
  <c r="AP905" i="1"/>
  <c r="AP904" i="1"/>
  <c r="AP903" i="1"/>
  <c r="AP902" i="1"/>
  <c r="AP901" i="1"/>
  <c r="AP900" i="1"/>
  <c r="AP899" i="1"/>
  <c r="AP898" i="1"/>
  <c r="AP897" i="1"/>
  <c r="AP896" i="1"/>
  <c r="AP895" i="1"/>
  <c r="AP894" i="1"/>
  <c r="AP893" i="1"/>
  <c r="AP892" i="1"/>
  <c r="AP891" i="1"/>
  <c r="AP890" i="1"/>
  <c r="AP889" i="1"/>
  <c r="AP888" i="1"/>
  <c r="AP887" i="1"/>
  <c r="AP886" i="1"/>
  <c r="AP885" i="1"/>
  <c r="AP884" i="1"/>
  <c r="AP883" i="1"/>
  <c r="AP882" i="1"/>
  <c r="AP881" i="1"/>
  <c r="AP880" i="1"/>
  <c r="AP879" i="1"/>
  <c r="AP878" i="1"/>
  <c r="AP877" i="1"/>
  <c r="AP876" i="1"/>
  <c r="AP875" i="1"/>
  <c r="AP874" i="1"/>
  <c r="AP873" i="1"/>
  <c r="AP872" i="1"/>
  <c r="AP871" i="1"/>
  <c r="AP870" i="1"/>
  <c r="AP869" i="1"/>
  <c r="AP868" i="1"/>
  <c r="AP867" i="1"/>
  <c r="AP866" i="1"/>
  <c r="AP865" i="1"/>
  <c r="AP864" i="1"/>
  <c r="AP863" i="1"/>
  <c r="AP862" i="1"/>
  <c r="AP861" i="1"/>
  <c r="AP860" i="1"/>
  <c r="AP859" i="1"/>
  <c r="AP858" i="1"/>
  <c r="AP857" i="1"/>
  <c r="AP856" i="1"/>
  <c r="AP855" i="1"/>
  <c r="AP854" i="1"/>
  <c r="AP853" i="1"/>
  <c r="AP852" i="1"/>
  <c r="AP851" i="1"/>
  <c r="AP850" i="1"/>
  <c r="AP849" i="1"/>
  <c r="AP848" i="1"/>
  <c r="AP847" i="1"/>
  <c r="AP846" i="1"/>
  <c r="AP845" i="1"/>
  <c r="AP844" i="1"/>
  <c r="AP843" i="1"/>
  <c r="AP842" i="1"/>
  <c r="AP841" i="1"/>
  <c r="AP840" i="1"/>
  <c r="AP839" i="1"/>
  <c r="AP838" i="1"/>
  <c r="AP837" i="1"/>
  <c r="AP836" i="1"/>
  <c r="AP835" i="1"/>
  <c r="AP834" i="1"/>
  <c r="AP833" i="1"/>
  <c r="AP832" i="1"/>
  <c r="AP831" i="1"/>
  <c r="AP830" i="1"/>
  <c r="AP829" i="1"/>
  <c r="AP828" i="1"/>
  <c r="AP827" i="1"/>
  <c r="AP826" i="1"/>
  <c r="AP825" i="1"/>
  <c r="AP824" i="1"/>
  <c r="AP823" i="1"/>
  <c r="AP822" i="1"/>
  <c r="AP821" i="1"/>
  <c r="AP820" i="1"/>
  <c r="AP819" i="1"/>
  <c r="AP818" i="1"/>
  <c r="AP817" i="1"/>
  <c r="AP816" i="1"/>
  <c r="AP815" i="1"/>
  <c r="AP814" i="1"/>
  <c r="AP813" i="1"/>
  <c r="AP812" i="1"/>
  <c r="AP811" i="1"/>
  <c r="AP810" i="1"/>
  <c r="AP809" i="1"/>
  <c r="AP808" i="1"/>
  <c r="AP807" i="1"/>
  <c r="AP806" i="1"/>
  <c r="AP805" i="1"/>
  <c r="AP804" i="1"/>
  <c r="AP803" i="1"/>
  <c r="AP802" i="1"/>
  <c r="AP801" i="1"/>
  <c r="AP800" i="1"/>
  <c r="AP799" i="1"/>
  <c r="AP798" i="1"/>
  <c r="AP797" i="1"/>
  <c r="AP796" i="1"/>
  <c r="AP795" i="1"/>
  <c r="AP794" i="1"/>
  <c r="AP793" i="1"/>
  <c r="AP792" i="1"/>
  <c r="AP791" i="1"/>
  <c r="AP790" i="1"/>
  <c r="AP789" i="1"/>
  <c r="AP788" i="1"/>
  <c r="AP787" i="1"/>
  <c r="AP786" i="1"/>
  <c r="AP785" i="1"/>
  <c r="AP784" i="1"/>
  <c r="AP783" i="1"/>
  <c r="AP782" i="1"/>
  <c r="AP781" i="1"/>
  <c r="AP780" i="1"/>
  <c r="AP779" i="1"/>
  <c r="AP778" i="1"/>
  <c r="AP777" i="1"/>
  <c r="AP776" i="1"/>
  <c r="AP775" i="1"/>
  <c r="AP774" i="1"/>
  <c r="AP773" i="1"/>
  <c r="AP772" i="1"/>
  <c r="AP771" i="1"/>
  <c r="AP770" i="1"/>
  <c r="AP769" i="1"/>
  <c r="AP768" i="1"/>
  <c r="AP767" i="1"/>
  <c r="AP766" i="1"/>
  <c r="AP765" i="1"/>
  <c r="AP764" i="1"/>
  <c r="AP763" i="1"/>
  <c r="AP762" i="1"/>
  <c r="AP761" i="1"/>
  <c r="AP760" i="1"/>
  <c r="AP759" i="1"/>
  <c r="AP758" i="1"/>
  <c r="AP757" i="1"/>
  <c r="AP756" i="1"/>
  <c r="AP755" i="1"/>
  <c r="AP754" i="1"/>
  <c r="AP753" i="1"/>
  <c r="AP752" i="1"/>
  <c r="AP751" i="1"/>
  <c r="AP750" i="1"/>
  <c r="AP749" i="1"/>
  <c r="AP748" i="1"/>
  <c r="AP747" i="1"/>
  <c r="AP746" i="1"/>
  <c r="AP745" i="1"/>
  <c r="AP744" i="1"/>
  <c r="AP743" i="1"/>
  <c r="AP742" i="1"/>
  <c r="AP741" i="1"/>
  <c r="AP740" i="1"/>
  <c r="AP739" i="1"/>
  <c r="AP738" i="1"/>
  <c r="AP737" i="1"/>
  <c r="AP736" i="1"/>
  <c r="AP735" i="1"/>
  <c r="AP734" i="1"/>
  <c r="AP733" i="1"/>
  <c r="AP732" i="1"/>
  <c r="AP731" i="1"/>
  <c r="AP730" i="1"/>
  <c r="AP729" i="1"/>
  <c r="AP728" i="1"/>
  <c r="AP727" i="1"/>
  <c r="AP726" i="1"/>
  <c r="AP725" i="1"/>
  <c r="AP724" i="1"/>
  <c r="AP723" i="1"/>
  <c r="AP722" i="1"/>
  <c r="AP721" i="1"/>
  <c r="AP720" i="1"/>
  <c r="AP719" i="1"/>
  <c r="AP718" i="1"/>
  <c r="AP717" i="1"/>
  <c r="AP716" i="1"/>
  <c r="AP715" i="1"/>
  <c r="AP714" i="1"/>
  <c r="AP713" i="1"/>
  <c r="AP712" i="1"/>
  <c r="AP711" i="1"/>
  <c r="AP710" i="1"/>
  <c r="AP709" i="1"/>
  <c r="AP708" i="1"/>
  <c r="AP707" i="1"/>
  <c r="AP706" i="1"/>
  <c r="AP705" i="1"/>
  <c r="AP704" i="1"/>
  <c r="AP703" i="1"/>
  <c r="AP702" i="1"/>
  <c r="AP701" i="1"/>
  <c r="AP700" i="1"/>
  <c r="AP699" i="1"/>
  <c r="AP698" i="1"/>
  <c r="AP697" i="1"/>
  <c r="AP696" i="1"/>
  <c r="AP695" i="1"/>
  <c r="AP694" i="1"/>
  <c r="AP693" i="1"/>
  <c r="AP692" i="1"/>
  <c r="AP691" i="1"/>
  <c r="AP690" i="1"/>
  <c r="AP689" i="1"/>
  <c r="AP688" i="1"/>
  <c r="AP687" i="1"/>
  <c r="AP686" i="1"/>
  <c r="AP685" i="1"/>
  <c r="AP684" i="1"/>
  <c r="AP683" i="1"/>
  <c r="AP682" i="1"/>
  <c r="AP681" i="1"/>
  <c r="AP680" i="1"/>
  <c r="AP679" i="1"/>
  <c r="AP678" i="1"/>
  <c r="AP677" i="1"/>
  <c r="AP676" i="1"/>
  <c r="AP675" i="1"/>
  <c r="AP674" i="1"/>
  <c r="AP673" i="1"/>
  <c r="AP672" i="1"/>
  <c r="AP671" i="1"/>
  <c r="AP670" i="1"/>
  <c r="AP669" i="1"/>
  <c r="AP668" i="1"/>
  <c r="AP667" i="1"/>
  <c r="AP666" i="1"/>
  <c r="AP665" i="1"/>
  <c r="AP664" i="1"/>
  <c r="AP663" i="1"/>
  <c r="AP662" i="1"/>
  <c r="AP661" i="1"/>
  <c r="AP660" i="1"/>
  <c r="AP659" i="1"/>
  <c r="AP658" i="1"/>
  <c r="AP657" i="1"/>
  <c r="AP656" i="1"/>
  <c r="AP655" i="1"/>
  <c r="AP654" i="1"/>
  <c r="AP653" i="1"/>
  <c r="AP652" i="1"/>
  <c r="AP651" i="1"/>
  <c r="AP650" i="1"/>
  <c r="AP649" i="1"/>
  <c r="AP648" i="1"/>
  <c r="AP647" i="1"/>
  <c r="AP646" i="1"/>
  <c r="AP645" i="1"/>
  <c r="AP644" i="1"/>
  <c r="AP643" i="1"/>
  <c r="AP642" i="1"/>
  <c r="AP641" i="1"/>
  <c r="AP640" i="1"/>
  <c r="AP639" i="1"/>
  <c r="AP638" i="1"/>
  <c r="AP637" i="1"/>
  <c r="AP636" i="1"/>
  <c r="AP635" i="1"/>
  <c r="AP634" i="1"/>
  <c r="AP633" i="1"/>
  <c r="AP632" i="1"/>
  <c r="AP631" i="1"/>
  <c r="AP630" i="1"/>
  <c r="AP629" i="1"/>
  <c r="AP628" i="1"/>
  <c r="AP627" i="1"/>
  <c r="AP626" i="1"/>
  <c r="AP625" i="1"/>
  <c r="AP624" i="1"/>
  <c r="AP623" i="1"/>
  <c r="AP622" i="1"/>
  <c r="AP621" i="1"/>
  <c r="AP620" i="1"/>
  <c r="AP619" i="1"/>
  <c r="AP618" i="1"/>
  <c r="AP617" i="1"/>
  <c r="AP616" i="1"/>
  <c r="AP615" i="1"/>
  <c r="AP614" i="1"/>
  <c r="AP613" i="1"/>
  <c r="AP612" i="1"/>
  <c r="AP611" i="1"/>
  <c r="AP610" i="1"/>
  <c r="AP609" i="1"/>
  <c r="AP608" i="1"/>
  <c r="AP607" i="1"/>
  <c r="AP606" i="1"/>
  <c r="AP605" i="1"/>
  <c r="AP604" i="1"/>
  <c r="AP603" i="1"/>
  <c r="AP602" i="1"/>
  <c r="AP601" i="1"/>
  <c r="AP600" i="1"/>
  <c r="AP599" i="1"/>
  <c r="AP598" i="1"/>
  <c r="AP597" i="1"/>
  <c r="AP596" i="1"/>
  <c r="AP595" i="1"/>
  <c r="AP594" i="1"/>
  <c r="AP593" i="1"/>
  <c r="AP592" i="1"/>
  <c r="AP591" i="1"/>
  <c r="AP590" i="1"/>
  <c r="AP589" i="1"/>
  <c r="AP588" i="1"/>
  <c r="AP587" i="1"/>
  <c r="AP586" i="1"/>
  <c r="AP585" i="1"/>
  <c r="AP584" i="1"/>
  <c r="AP583" i="1"/>
  <c r="AP582" i="1"/>
  <c r="AP581" i="1"/>
  <c r="AP580" i="1"/>
  <c r="AP579" i="1"/>
  <c r="AP578" i="1"/>
  <c r="AP577" i="1"/>
  <c r="AP576" i="1"/>
  <c r="AP575" i="1"/>
  <c r="AP574" i="1"/>
  <c r="AP573" i="1"/>
  <c r="AP572" i="1"/>
  <c r="AP571" i="1"/>
  <c r="AP570" i="1"/>
  <c r="AP569" i="1"/>
  <c r="AP568" i="1"/>
  <c r="AP567" i="1"/>
  <c r="AP566" i="1"/>
  <c r="AP565" i="1"/>
  <c r="AP564" i="1"/>
  <c r="AP563" i="1"/>
  <c r="AP562" i="1"/>
  <c r="AP561" i="1"/>
  <c r="AP560" i="1"/>
  <c r="AP559" i="1"/>
  <c r="AP558" i="1"/>
  <c r="AP557" i="1"/>
  <c r="AP556" i="1"/>
  <c r="AP555" i="1"/>
  <c r="AP554" i="1"/>
  <c r="AP553" i="1"/>
  <c r="AP552" i="1"/>
  <c r="AP551" i="1"/>
  <c r="AP550" i="1"/>
  <c r="AP549" i="1"/>
  <c r="AP548" i="1"/>
  <c r="AP547" i="1"/>
  <c r="AP546" i="1"/>
  <c r="AP545" i="1"/>
  <c r="AP544" i="1"/>
  <c r="AP543" i="1"/>
  <c r="AP542" i="1"/>
  <c r="AP541" i="1"/>
  <c r="AP540" i="1"/>
  <c r="AP539" i="1"/>
  <c r="AP538" i="1"/>
  <c r="AP537" i="1"/>
  <c r="AP536" i="1"/>
  <c r="AP535" i="1"/>
  <c r="AP534" i="1"/>
  <c r="AP533" i="1"/>
  <c r="AP532" i="1"/>
  <c r="AP531" i="1"/>
  <c r="AP530" i="1"/>
  <c r="AP529" i="1"/>
  <c r="AP528" i="1"/>
  <c r="AP527" i="1"/>
  <c r="AP526" i="1"/>
  <c r="AP525" i="1"/>
  <c r="AP524" i="1"/>
  <c r="AP523" i="1"/>
  <c r="AP522" i="1"/>
  <c r="AP521" i="1"/>
  <c r="AP520" i="1"/>
  <c r="AP519" i="1"/>
  <c r="AP518" i="1"/>
  <c r="AP517" i="1"/>
  <c r="AP516" i="1"/>
  <c r="AP515" i="1"/>
  <c r="AP514" i="1"/>
  <c r="AP513" i="1"/>
  <c r="AP512" i="1"/>
  <c r="AP511" i="1"/>
  <c r="AP510" i="1"/>
  <c r="AP509" i="1"/>
  <c r="AP508" i="1"/>
  <c r="AP507" i="1"/>
  <c r="AP506" i="1"/>
  <c r="AP505" i="1"/>
  <c r="AP504" i="1"/>
  <c r="AP503" i="1"/>
  <c r="AP502" i="1"/>
  <c r="AP501" i="1"/>
  <c r="AP500" i="1"/>
  <c r="AP499" i="1"/>
  <c r="AP498" i="1"/>
  <c r="AP497" i="1"/>
  <c r="AP496" i="1"/>
  <c r="AP495" i="1"/>
  <c r="AP494" i="1"/>
  <c r="AP493" i="1"/>
  <c r="AP492" i="1"/>
  <c r="AP491" i="1"/>
  <c r="AP490" i="1"/>
  <c r="AP489" i="1"/>
  <c r="AP488" i="1"/>
  <c r="AP487" i="1"/>
  <c r="AP486" i="1"/>
  <c r="AP485" i="1"/>
  <c r="AP484" i="1"/>
  <c r="AP483" i="1"/>
  <c r="AP482" i="1"/>
  <c r="AP481" i="1"/>
  <c r="AP480" i="1"/>
  <c r="AP479" i="1"/>
  <c r="AP478" i="1"/>
  <c r="AP477" i="1"/>
  <c r="AP476" i="1"/>
  <c r="AP475" i="1"/>
  <c r="AP474" i="1"/>
  <c r="AP473" i="1"/>
  <c r="AP472" i="1"/>
  <c r="AP471" i="1"/>
  <c r="AP470" i="1"/>
  <c r="AP469" i="1"/>
  <c r="AP468" i="1"/>
  <c r="AP467" i="1"/>
  <c r="AP466" i="1"/>
  <c r="AP465" i="1"/>
  <c r="AP464" i="1"/>
  <c r="AP463" i="1"/>
  <c r="AP462" i="1"/>
  <c r="AP461" i="1"/>
  <c r="AP460" i="1"/>
  <c r="AP459" i="1"/>
  <c r="AP457" i="1"/>
  <c r="AP456" i="1"/>
  <c r="AP455" i="1"/>
  <c r="AP454" i="1"/>
  <c r="AP453" i="1"/>
  <c r="AP452" i="1"/>
  <c r="AP451" i="1"/>
  <c r="AP450" i="1"/>
  <c r="AP449" i="1"/>
  <c r="AP448" i="1"/>
  <c r="AP447" i="1"/>
  <c r="AP446" i="1"/>
  <c r="AP445" i="1"/>
  <c r="AP444" i="1"/>
  <c r="AP443" i="1"/>
  <c r="AP442" i="1"/>
  <c r="AP440" i="1"/>
  <c r="AP439" i="1"/>
  <c r="AP438" i="1"/>
  <c r="AP437" i="1"/>
  <c r="AP436" i="1"/>
  <c r="AP435" i="1"/>
  <c r="AP434" i="1"/>
  <c r="AP433" i="1"/>
  <c r="AP432" i="1"/>
  <c r="AP431" i="1"/>
  <c r="AP430" i="1"/>
  <c r="AP429" i="1"/>
  <c r="AP428" i="1"/>
  <c r="AP427" i="1"/>
  <c r="AP426" i="1"/>
  <c r="AP425" i="1"/>
  <c r="AP424" i="1"/>
  <c r="AP423" i="1"/>
  <c r="AP422" i="1"/>
  <c r="AP420" i="1"/>
  <c r="AP419" i="1"/>
  <c r="AP418" i="1"/>
  <c r="AP417" i="1"/>
  <c r="AP416" i="1"/>
  <c r="AP415" i="1"/>
  <c r="AP414" i="1"/>
  <c r="AP413" i="1"/>
  <c r="AP412" i="1"/>
  <c r="AP410" i="1"/>
  <c r="AP409" i="1"/>
  <c r="AP408" i="1"/>
  <c r="AP407" i="1"/>
  <c r="AP406" i="1"/>
  <c r="AP405" i="1"/>
  <c r="AP403" i="1"/>
  <c r="AP402" i="1"/>
  <c r="AP401" i="1"/>
  <c r="AP400" i="1"/>
  <c r="AP399" i="1"/>
  <c r="AP398" i="1"/>
  <c r="AP396" i="1"/>
  <c r="AP395" i="1"/>
  <c r="AP391" i="1"/>
  <c r="AP390" i="1"/>
  <c r="AP389" i="1"/>
  <c r="AP388" i="1"/>
  <c r="AP387" i="1"/>
  <c r="AP386" i="1"/>
  <c r="AP385" i="1"/>
  <c r="AP384" i="1"/>
  <c r="AP383" i="1"/>
  <c r="AP382" i="1"/>
  <c r="AP381" i="1"/>
  <c r="AP380" i="1"/>
  <c r="AP379" i="1"/>
  <c r="AP378" i="1"/>
  <c r="AP377" i="1"/>
  <c r="AP376" i="1"/>
  <c r="AP375" i="1"/>
  <c r="AP374" i="1"/>
  <c r="AP373" i="1"/>
  <c r="AP372" i="1"/>
  <c r="AP371" i="1"/>
  <c r="AP370" i="1"/>
  <c r="AP369" i="1"/>
  <c r="AP368" i="1"/>
  <c r="AP367" i="1"/>
  <c r="AP366" i="1"/>
  <c r="AP365" i="1"/>
  <c r="AP364" i="1"/>
  <c r="AP363" i="1"/>
  <c r="AP362" i="1"/>
  <c r="AP361" i="1"/>
  <c r="AP360" i="1"/>
  <c r="AP359" i="1"/>
  <c r="AP358" i="1"/>
  <c r="AP357" i="1"/>
  <c r="AP356" i="1"/>
  <c r="AP355" i="1"/>
  <c r="AP354" i="1"/>
  <c r="AP353" i="1"/>
  <c r="AP352" i="1"/>
  <c r="AP351" i="1"/>
  <c r="AP350" i="1"/>
  <c r="AP349" i="1"/>
  <c r="AP348" i="1"/>
  <c r="AP347" i="1"/>
  <c r="AP346" i="1"/>
  <c r="AP345" i="1"/>
  <c r="AP344" i="1"/>
  <c r="AP343" i="1"/>
  <c r="AP342" i="1"/>
  <c r="AP341" i="1"/>
  <c r="AP340" i="1"/>
  <c r="AP339" i="1"/>
  <c r="AP338" i="1"/>
  <c r="AP337" i="1"/>
  <c r="AP336" i="1"/>
  <c r="AP335" i="1"/>
  <c r="AP334" i="1"/>
  <c r="AP333" i="1"/>
  <c r="AP332" i="1"/>
  <c r="AP331" i="1"/>
  <c r="AP330" i="1"/>
  <c r="AP329" i="1"/>
  <c r="AP327" i="1"/>
  <c r="AP326" i="1"/>
  <c r="AP325" i="1"/>
  <c r="AP324" i="1"/>
  <c r="AP323" i="1"/>
  <c r="AP322" i="1"/>
  <c r="AP321" i="1"/>
  <c r="AP320" i="1"/>
  <c r="AP319" i="1"/>
  <c r="AP318" i="1"/>
  <c r="AP317" i="1"/>
  <c r="AP316" i="1"/>
  <c r="AP315" i="1"/>
  <c r="AP314" i="1"/>
  <c r="AP312" i="1"/>
  <c r="AP309" i="1"/>
  <c r="AP308" i="1"/>
  <c r="AP306" i="1"/>
  <c r="AP305" i="1"/>
  <c r="AP304" i="1"/>
  <c r="AP302" i="1"/>
  <c r="AP301" i="1"/>
  <c r="AP300" i="1"/>
  <c r="AP299" i="1"/>
  <c r="AP298" i="1"/>
  <c r="AP297" i="1"/>
  <c r="AP296" i="1"/>
  <c r="AP295" i="1"/>
  <c r="AP294" i="1"/>
  <c r="AP293" i="1"/>
  <c r="AP290" i="1"/>
  <c r="AP289" i="1"/>
  <c r="AP288" i="1"/>
  <c r="AP287" i="1"/>
  <c r="AP286" i="1"/>
  <c r="AP285" i="1"/>
  <c r="AP283" i="1"/>
  <c r="AP282" i="1"/>
  <c r="AP281" i="1"/>
  <c r="AP280" i="1"/>
  <c r="AP278" i="1"/>
  <c r="AP277" i="1"/>
  <c r="AP276" i="1"/>
  <c r="AP275" i="1"/>
  <c r="AP274" i="1"/>
  <c r="AP273" i="1"/>
  <c r="AP272" i="1"/>
  <c r="AP271" i="1"/>
  <c r="AP270" i="1"/>
  <c r="AP269" i="1"/>
  <c r="AP268" i="1"/>
  <c r="AP267" i="1"/>
  <c r="AP266" i="1"/>
  <c r="AP265" i="1"/>
  <c r="AP264" i="1"/>
  <c r="AP263" i="1"/>
  <c r="AP262" i="1"/>
  <c r="AP261" i="1"/>
  <c r="AP260" i="1"/>
  <c r="AP259" i="1"/>
  <c r="AP258" i="1"/>
  <c r="AP257" i="1"/>
  <c r="AP256" i="1"/>
  <c r="AP255" i="1"/>
  <c r="AP254" i="1"/>
  <c r="AP253" i="1"/>
  <c r="AP252" i="1"/>
  <c r="AP251" i="1"/>
  <c r="AP250" i="1"/>
  <c r="AP249" i="1"/>
  <c r="AP248" i="1"/>
  <c r="AP247" i="1"/>
  <c r="AP246" i="1"/>
  <c r="AP242" i="1"/>
  <c r="AP241" i="1"/>
  <c r="AP240" i="1"/>
  <c r="AP239" i="1"/>
  <c r="AP238" i="1"/>
  <c r="AP237" i="1"/>
  <c r="AP236" i="1"/>
  <c r="AP235" i="1"/>
  <c r="AP234" i="1"/>
  <c r="AP233" i="1"/>
  <c r="AP232" i="1"/>
  <c r="AP231" i="1"/>
  <c r="AP230" i="1"/>
  <c r="AP229" i="1"/>
  <c r="AP225" i="1"/>
  <c r="AP224" i="1"/>
  <c r="AP223" i="1"/>
  <c r="AP222" i="1"/>
  <c r="AP221" i="1"/>
  <c r="AP220" i="1"/>
  <c r="AP219" i="1"/>
  <c r="AP218" i="1"/>
  <c r="AP216" i="1"/>
  <c r="AP205" i="1"/>
  <c r="AP204" i="1"/>
  <c r="AP203" i="1"/>
  <c r="AP202" i="1"/>
  <c r="AP201" i="1"/>
  <c r="AP200" i="1"/>
  <c r="AP199" i="1"/>
  <c r="AP198" i="1"/>
  <c r="AP197" i="1"/>
  <c r="AP196" i="1"/>
  <c r="AP195" i="1"/>
  <c r="AP194" i="1"/>
  <c r="AP193" i="1"/>
  <c r="AP192" i="1"/>
  <c r="AP191" i="1"/>
  <c r="AP190" i="1"/>
  <c r="AP189" i="1"/>
  <c r="AP187" i="1"/>
  <c r="AP186" i="1"/>
  <c r="AP185" i="1"/>
  <c r="AP184" i="1"/>
  <c r="AP183" i="1"/>
  <c r="AP182" i="1"/>
  <c r="AP180" i="1"/>
  <c r="AP179" i="1"/>
  <c r="AP176" i="1"/>
  <c r="AP175" i="1"/>
  <c r="AP172" i="1"/>
  <c r="AP170" i="1"/>
  <c r="AP168" i="1"/>
  <c r="AP165" i="1"/>
  <c r="AP164" i="1"/>
  <c r="AP163" i="1"/>
  <c r="AP162" i="1"/>
  <c r="AP161" i="1"/>
  <c r="AP160" i="1"/>
  <c r="AP159" i="1"/>
  <c r="AP158" i="1"/>
  <c r="AP157" i="1"/>
  <c r="AP156" i="1"/>
  <c r="AP155" i="1"/>
  <c r="AP154" i="1"/>
  <c r="AP153" i="1"/>
  <c r="AP152" i="1"/>
  <c r="AP151" i="1"/>
  <c r="AP150" i="1"/>
  <c r="AP149" i="1"/>
  <c r="AP148" i="1"/>
  <c r="AP147" i="1"/>
  <c r="AP146" i="1"/>
  <c r="AP145" i="1"/>
  <c r="AP144" i="1"/>
  <c r="AP143" i="1"/>
  <c r="AP140" i="1"/>
  <c r="AP139" i="1"/>
  <c r="AP138" i="1"/>
  <c r="AP137" i="1"/>
  <c r="AP136" i="1"/>
  <c r="AP134" i="1"/>
  <c r="AP133" i="1"/>
  <c r="AP132" i="1"/>
  <c r="AP131" i="1"/>
  <c r="AP130" i="1"/>
  <c r="AP129" i="1"/>
  <c r="AP128" i="1"/>
  <c r="AP127" i="1"/>
  <c r="AP126" i="1"/>
  <c r="AP125" i="1"/>
  <c r="AP124" i="1"/>
  <c r="AP123" i="1"/>
  <c r="AP122" i="1"/>
  <c r="AP121" i="1"/>
  <c r="AP120" i="1"/>
  <c r="AP119" i="1"/>
  <c r="AP118" i="1"/>
  <c r="AP117" i="1"/>
  <c r="AP116" i="1"/>
  <c r="AP115" i="1"/>
  <c r="AP114" i="1"/>
  <c r="AP113" i="1"/>
  <c r="AP112" i="1"/>
  <c r="AP111" i="1"/>
  <c r="AP110" i="1"/>
  <c r="AP109" i="1"/>
  <c r="AP108" i="1"/>
  <c r="AP107" i="1"/>
  <c r="AP106" i="1"/>
  <c r="AP105" i="1"/>
  <c r="AP104" i="1"/>
  <c r="AP103" i="1"/>
  <c r="AP102" i="1"/>
  <c r="AP101" i="1"/>
  <c r="AP100" i="1"/>
  <c r="AP99" i="1"/>
  <c r="AP98" i="1"/>
  <c r="AP97" i="1"/>
  <c r="AP96" i="1"/>
  <c r="AP95" i="1"/>
  <c r="AP94" i="1"/>
  <c r="AP93" i="1"/>
  <c r="AP92" i="1"/>
  <c r="AP91" i="1"/>
  <c r="AP90" i="1"/>
  <c r="AP89" i="1"/>
  <c r="AP88" i="1"/>
  <c r="AP87" i="1"/>
  <c r="AP86" i="1"/>
  <c r="AP85" i="1"/>
  <c r="AP84" i="1"/>
  <c r="AP83" i="1"/>
  <c r="AP82" i="1"/>
  <c r="AP81" i="1"/>
  <c r="AP80" i="1"/>
  <c r="AP79" i="1"/>
  <c r="AP78" i="1"/>
  <c r="AP77" i="1"/>
  <c r="AP76" i="1"/>
  <c r="AP74" i="1"/>
  <c r="AP73" i="1"/>
  <c r="AP72" i="1"/>
  <c r="AP71" i="1"/>
  <c r="AP70" i="1"/>
  <c r="AP69" i="1"/>
  <c r="AP68" i="1"/>
  <c r="AP67" i="1"/>
  <c r="AP66" i="1"/>
  <c r="AP65" i="1"/>
  <c r="AP64" i="1"/>
  <c r="AP63" i="1"/>
  <c r="AP62" i="1"/>
  <c r="AP59" i="1"/>
  <c r="AP58" i="1"/>
  <c r="AP57" i="1"/>
  <c r="AP56" i="1"/>
  <c r="AP55" i="1"/>
  <c r="AP53" i="1"/>
  <c r="AP52" i="1"/>
  <c r="AP51" i="1"/>
  <c r="AP50" i="1"/>
  <c r="AP49" i="1"/>
  <c r="AP47" i="1"/>
  <c r="AP46" i="1"/>
  <c r="AP45" i="1"/>
  <c r="AP44" i="1"/>
  <c r="AP43" i="1"/>
  <c r="AP42"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6" i="1"/>
  <c r="AP5" i="1"/>
  <c r="AP4" i="1"/>
  <c r="AP3" i="1"/>
  <c r="AP7" i="1"/>
  <c r="AP8" i="1"/>
  <c r="AP37" i="1"/>
  <c r="AP38" i="1"/>
  <c r="AP39" i="1"/>
  <c r="AP40" i="1"/>
  <c r="AP41" i="1"/>
  <c r="AP48" i="1"/>
  <c r="AP54" i="1"/>
  <c r="AP60" i="1"/>
  <c r="AP61" i="1"/>
  <c r="AP75" i="1"/>
  <c r="AP135" i="1"/>
  <c r="AP141" i="1"/>
  <c r="AP142" i="1"/>
  <c r="AP166" i="1"/>
  <c r="AP167" i="1"/>
  <c r="AP169" i="1"/>
  <c r="AP171" i="1"/>
  <c r="AP173" i="1"/>
  <c r="AP174" i="1"/>
  <c r="AP177" i="1"/>
  <c r="AP178" i="1"/>
  <c r="AP181" i="1"/>
  <c r="AP188" i="1"/>
  <c r="AP206" i="1"/>
  <c r="AP207" i="1"/>
  <c r="AP208" i="1"/>
  <c r="AP209" i="1"/>
  <c r="AP210" i="1"/>
  <c r="AP211" i="1"/>
  <c r="AP212" i="1"/>
  <c r="AP213" i="1"/>
  <c r="AP214" i="1"/>
  <c r="AP215" i="1"/>
  <c r="AP217" i="1"/>
  <c r="AP226" i="1"/>
  <c r="AP227" i="1"/>
  <c r="AP228" i="1"/>
  <c r="AP243" i="1"/>
  <c r="AP244" i="1"/>
  <c r="AP245" i="1"/>
  <c r="AP279" i="1"/>
  <c r="AP284" i="1"/>
  <c r="AP291" i="1"/>
  <c r="AP292" i="1"/>
  <c r="AP303" i="1"/>
  <c r="AP307" i="1"/>
  <c r="AP310" i="1"/>
  <c r="AP311" i="1"/>
  <c r="AP313" i="1"/>
  <c r="AP328" i="1"/>
  <c r="AP392" i="1"/>
  <c r="AP393" i="1"/>
  <c r="AP394" i="1"/>
  <c r="AP397" i="1"/>
  <c r="AP404" i="1"/>
  <c r="AP411" i="1"/>
  <c r="AP421" i="1"/>
  <c r="AP441" i="1"/>
  <c r="AP458" i="1"/>
  <c r="AP1134" i="1"/>
  <c r="AP1180" i="1"/>
  <c r="AP1183" i="1"/>
  <c r="AP1201" i="1"/>
  <c r="AP1207" i="1"/>
  <c r="AP1227" i="1"/>
  <c r="AP1228" i="1"/>
  <c r="AP1229" i="1"/>
  <c r="AP1230" i="1"/>
  <c r="AP1233" i="1"/>
  <c r="AP1236" i="1"/>
  <c r="AP1237" i="1"/>
  <c r="AP1239" i="1"/>
  <c r="AP1241" i="1"/>
  <c r="AP1351" i="1"/>
  <c r="AP1352" i="1"/>
  <c r="AP1380" i="1"/>
  <c r="AP1406" i="1"/>
  <c r="AP1653" i="1"/>
  <c r="AP1667" i="1"/>
  <c r="AP1689" i="1"/>
  <c r="AP1704" i="1"/>
  <c r="AP1744" i="1"/>
  <c r="AP1746" i="1"/>
  <c r="AP1995" i="1"/>
  <c r="AP2175" i="1"/>
  <c r="AP2195" i="1"/>
  <c r="AP2197" i="1"/>
  <c r="AP2242" i="1"/>
  <c r="AP2243" i="1"/>
  <c r="AP2318" i="1"/>
  <c r="AP2320" i="1"/>
  <c r="AP2321" i="1"/>
  <c r="AP2322" i="1"/>
  <c r="AP2349" i="1"/>
  <c r="AP2371" i="1"/>
  <c r="AP2372" i="1"/>
  <c r="I46" i="28"/>
  <c r="F41" i="28"/>
  <c r="C45" i="28"/>
  <c r="I45" i="28"/>
  <c r="C48" i="28"/>
  <c r="I44" i="28"/>
  <c r="C46" i="28"/>
  <c r="I43" i="28"/>
  <c r="I42" i="28"/>
  <c r="C44" i="28"/>
  <c r="I41" i="28"/>
  <c r="C43" i="28"/>
  <c r="I54" i="28"/>
  <c r="F49" i="28"/>
  <c r="C42" i="28"/>
  <c r="F45" i="28"/>
  <c r="F44" i="28"/>
  <c r="I48" i="28"/>
  <c r="F42" i="28"/>
  <c r="I53" i="28"/>
  <c r="F48" i="28"/>
  <c r="C41" i="28"/>
  <c r="I52" i="28"/>
  <c r="F47" i="28"/>
  <c r="I51" i="28"/>
  <c r="F46" i="28"/>
  <c r="I50" i="28"/>
  <c r="I49" i="28"/>
  <c r="F43" i="28"/>
  <c r="I47" i="28"/>
  <c r="AK6" i="1" l="1" a="1"/>
  <c r="AK6" i="1" s="1"/>
  <c r="AK52" i="1" a="1"/>
  <c r="AK52" i="1" s="1"/>
  <c r="AK38" i="1" a="1"/>
  <c r="AK38" i="1" s="1"/>
  <c r="AK39" i="1" a="1"/>
  <c r="AK39" i="1" s="1"/>
  <c r="AK40" i="1" a="1"/>
  <c r="AK40" i="1" s="1"/>
  <c r="AK3" i="1" a="1"/>
  <c r="AK3" i="1" s="1"/>
  <c r="AK41" i="1" a="1"/>
  <c r="AK41" i="1" s="1"/>
  <c r="AK10" i="1" a="1"/>
  <c r="AK10" i="1" s="1"/>
  <c r="AK218" i="1" a="1"/>
  <c r="AK218" i="1" s="1"/>
  <c r="AK294" i="1" a="1"/>
  <c r="AK294" i="1" s="1"/>
  <c r="AK42" i="1" a="1"/>
  <c r="AK42" i="1" s="1"/>
  <c r="AK43" i="1" a="1"/>
  <c r="AK43" i="1" s="1"/>
  <c r="AK635" i="1" a="1"/>
  <c r="AK635" i="1" s="1"/>
  <c r="AK13" i="1" a="1"/>
  <c r="AK13" i="1" s="1"/>
  <c r="AK87" i="1" a="1"/>
  <c r="AK87" i="1" s="1"/>
  <c r="AK44" i="1" a="1"/>
  <c r="AK44" i="1" s="1"/>
  <c r="AK12" i="1" a="1"/>
  <c r="AK12" i="1" s="1"/>
  <c r="AK45" i="1" a="1"/>
  <c r="AK45" i="1" s="1"/>
  <c r="AK46" i="1" a="1"/>
  <c r="AK46" i="1" s="1"/>
  <c r="AK5" i="1" a="1"/>
  <c r="AK5" i="1" s="1"/>
  <c r="AK18" i="1" a="1"/>
  <c r="AK18" i="1" s="1"/>
  <c r="AK33" i="1" a="1"/>
  <c r="AK33" i="1" s="1"/>
  <c r="AK17" i="1" a="1"/>
  <c r="AK17" i="1" s="1"/>
  <c r="AK249" i="1" a="1"/>
  <c r="AK249" i="1" s="1"/>
  <c r="AK679" i="1" a="1"/>
  <c r="AK679" i="1" s="1"/>
  <c r="AK495" i="1" a="1"/>
  <c r="AK495" i="1" s="1"/>
  <c r="AK187" i="1" a="1"/>
  <c r="AK187" i="1" s="1"/>
  <c r="AK381" i="1" a="1"/>
  <c r="AK381" i="1" s="1"/>
  <c r="AK110" i="1" a="1"/>
  <c r="AK110" i="1" s="1"/>
  <c r="AK8" i="1" a="1"/>
  <c r="AK8" i="1" s="1"/>
  <c r="AK7" i="1" a="1"/>
  <c r="AK7" i="1" s="1"/>
  <c r="AK28" i="1" a="1"/>
  <c r="AK28" i="1" s="1"/>
  <c r="AK24" i="1" a="1"/>
  <c r="AK24" i="1" s="1"/>
  <c r="AK253" i="1" a="1"/>
  <c r="AK253" i="1" s="1"/>
  <c r="AK16" i="1" a="1"/>
  <c r="AK16" i="1" s="1"/>
  <c r="AK80" i="1" a="1"/>
  <c r="AK80" i="1" s="1"/>
  <c r="AK34" i="1" a="1"/>
  <c r="AK34" i="1" s="1"/>
  <c r="AK22" i="1" a="1"/>
  <c r="AK22" i="1" s="1"/>
  <c r="AK680" i="1" a="1"/>
  <c r="AK680" i="1" s="1"/>
  <c r="AK35" i="1" a="1"/>
  <c r="AK35" i="1" s="1"/>
  <c r="AK47" i="1" a="1"/>
  <c r="AK47" i="1" s="1"/>
  <c r="AK48" i="1" a="1"/>
  <c r="AK48" i="1" s="1"/>
  <c r="AK49" i="1" a="1"/>
  <c r="AK49" i="1" s="1"/>
  <c r="AK51" i="1" a="1"/>
  <c r="AK51" i="1" s="1"/>
  <c r="AK9" i="1" a="1"/>
  <c r="AK9" i="1" s="1"/>
  <c r="AK53" i="1" a="1"/>
  <c r="AK53" i="1" s="1"/>
  <c r="AK32" i="1" a="1"/>
  <c r="AK32" i="1" s="1"/>
  <c r="AK645" i="1" a="1"/>
  <c r="AK645" i="1" s="1"/>
  <c r="AK67" i="1" a="1"/>
  <c r="AK67" i="1" s="1"/>
  <c r="AK265" i="1" a="1"/>
  <c r="AK265" i="1" s="1"/>
  <c r="AK125" i="1" a="1"/>
  <c r="AK125" i="1" s="1"/>
  <c r="AK64" i="1" a="1"/>
  <c r="AK64" i="1" s="1"/>
  <c r="AK266" i="1" a="1"/>
  <c r="AK266" i="1" s="1"/>
  <c r="AK140" i="1" a="1"/>
  <c r="AK140" i="1" s="1"/>
  <c r="AK151" i="1" a="1"/>
  <c r="AK151" i="1" s="1"/>
  <c r="AK115" i="1" a="1"/>
  <c r="AK115" i="1" s="1"/>
  <c r="AK681" i="1" a="1"/>
  <c r="AK681" i="1" s="1"/>
  <c r="AK83" i="1" a="1"/>
  <c r="AK83" i="1" s="1"/>
  <c r="AK78" i="1" a="1"/>
  <c r="AK78" i="1" s="1"/>
  <c r="AK70" i="1" a="1"/>
  <c r="AK70" i="1" s="1"/>
  <c r="AK682" i="1" a="1"/>
  <c r="AK682" i="1" s="1"/>
  <c r="AK30" i="1" a="1"/>
  <c r="AK30" i="1" s="1"/>
  <c r="AK89" i="1" a="1"/>
  <c r="AK89" i="1" s="1"/>
  <c r="AK90" i="1" a="1"/>
  <c r="AK90" i="1" s="1"/>
  <c r="AK50" i="1" a="1"/>
  <c r="AK50" i="1" s="1"/>
  <c r="AK91" i="1" a="1"/>
  <c r="AK91" i="1" s="1"/>
  <c r="AK92" i="1" a="1"/>
  <c r="AK92" i="1" s="1"/>
  <c r="AK93" i="1" a="1"/>
  <c r="AK93" i="1" s="1"/>
  <c r="AK94" i="1" a="1"/>
  <c r="AK94" i="1" s="1"/>
  <c r="AK95" i="1" a="1"/>
  <c r="AK95" i="1" s="1"/>
  <c r="AK88" i="1" a="1"/>
  <c r="AK88" i="1" s="1"/>
  <c r="AK96" i="1" a="1"/>
  <c r="AK96" i="1" s="1"/>
  <c r="AK97" i="1" a="1"/>
  <c r="AK97" i="1" s="1"/>
  <c r="AK101" i="1" a="1"/>
  <c r="AK101" i="1" s="1"/>
  <c r="AK102" i="1" a="1"/>
  <c r="AK102" i="1" s="1"/>
  <c r="AK103" i="1" a="1"/>
  <c r="AK103" i="1" s="1"/>
  <c r="AK104" i="1" a="1"/>
  <c r="AK104" i="1" s="1"/>
  <c r="AK105" i="1" a="1"/>
  <c r="AK105" i="1" s="1"/>
  <c r="AK106" i="1" a="1"/>
  <c r="AK106" i="1" s="1"/>
  <c r="AK107" i="1" a="1"/>
  <c r="AK107" i="1" s="1"/>
  <c r="AK100" i="1" a="1"/>
  <c r="AK100" i="1" s="1"/>
  <c r="AK683" i="1" a="1"/>
  <c r="AK683" i="1" s="1"/>
  <c r="AK251" i="1" a="1"/>
  <c r="AK251" i="1" s="1"/>
  <c r="AK684" i="1" a="1"/>
  <c r="AK684" i="1" s="1"/>
  <c r="AK142" i="1" a="1"/>
  <c r="AK142" i="1" s="1"/>
  <c r="AK135" i="1" a="1"/>
  <c r="AK135" i="1" s="1"/>
  <c r="AK20" i="1" a="1"/>
  <c r="AK20" i="1" s="1"/>
  <c r="AK141" i="1" a="1"/>
  <c r="AK141" i="1" s="1"/>
  <c r="AK139" i="1" a="1"/>
  <c r="AK139" i="1" s="1"/>
  <c r="AK98" i="1" a="1"/>
  <c r="AK98" i="1" s="1"/>
  <c r="AK117" i="1" a="1"/>
  <c r="AK117" i="1" s="1"/>
  <c r="AK79" i="1" a="1"/>
  <c r="AK79" i="1" s="1"/>
  <c r="AK194" i="1" a="1"/>
  <c r="AK194" i="1" s="1"/>
  <c r="AK25" i="1" a="1"/>
  <c r="AK25" i="1" s="1"/>
  <c r="AK527" i="1" a="1"/>
  <c r="AK527" i="1" s="1"/>
  <c r="AK528" i="1" a="1"/>
  <c r="AK528" i="1" s="1"/>
  <c r="AK685" i="1" a="1"/>
  <c r="AK685" i="1" s="1"/>
  <c r="AK686" i="1" a="1"/>
  <c r="AK686" i="1" s="1"/>
  <c r="AK121" i="1" a="1"/>
  <c r="AK121" i="1" s="1"/>
  <c r="AK111" i="1" a="1"/>
  <c r="AK111" i="1" s="1"/>
  <c r="AK368" i="1" a="1"/>
  <c r="AK368" i="1" s="1"/>
  <c r="AK99" i="1" a="1"/>
  <c r="AK99" i="1" s="1"/>
  <c r="AK36" i="1" a="1"/>
  <c r="AK36" i="1" s="1"/>
  <c r="AK687" i="1" a="1"/>
  <c r="AK687" i="1" s="1"/>
  <c r="AK688" i="1" a="1"/>
  <c r="AK688" i="1" s="1"/>
  <c r="AK130" i="1" a="1"/>
  <c r="AK130" i="1" s="1"/>
  <c r="AK689" i="1" a="1"/>
  <c r="AK689" i="1" s="1"/>
  <c r="AK127" i="1" a="1"/>
  <c r="AK127" i="1" s="1"/>
  <c r="AK19" i="1" a="1"/>
  <c r="AK19" i="1" s="1"/>
  <c r="AK690" i="1" a="1"/>
  <c r="AK690" i="1" s="1"/>
  <c r="AK555" i="1" a="1"/>
  <c r="AK555" i="1" s="1"/>
  <c r="AK557" i="1" a="1"/>
  <c r="AK557" i="1" s="1"/>
  <c r="AK31" i="1" a="1"/>
  <c r="AK31" i="1" s="1"/>
  <c r="AK177" i="1" a="1"/>
  <c r="AK177" i="1" s="1"/>
  <c r="AK116" i="1" a="1"/>
  <c r="AK116" i="1" s="1"/>
  <c r="AK152" i="1" a="1"/>
  <c r="AK152" i="1" s="1"/>
  <c r="AK358" i="1" a="1"/>
  <c r="AK358" i="1" s="1"/>
  <c r="AK220" i="1" a="1"/>
  <c r="AK220" i="1" s="1"/>
  <c r="AK691" i="1" a="1"/>
  <c r="AK691" i="1" s="1"/>
  <c r="AK240" i="1" a="1"/>
  <c r="AK240" i="1" s="1"/>
  <c r="AK68" i="1" a="1"/>
  <c r="AK68" i="1" s="1"/>
  <c r="AK264" i="1" a="1"/>
  <c r="AK264" i="1" s="1"/>
  <c r="AK692" i="1" a="1"/>
  <c r="AK692" i="1" s="1"/>
  <c r="AK77" i="1" a="1"/>
  <c r="AK77" i="1" s="1"/>
  <c r="AK147" i="1" a="1"/>
  <c r="AK147" i="1" s="1"/>
  <c r="AK57" i="1" a="1"/>
  <c r="AK57" i="1" s="1"/>
  <c r="AK693" i="1" a="1"/>
  <c r="AK693" i="1" s="1"/>
  <c r="AK694" i="1" a="1"/>
  <c r="AK694" i="1" s="1"/>
  <c r="AK158" i="1" a="1"/>
  <c r="AK158" i="1" s="1"/>
  <c r="AK159" i="1" a="1"/>
  <c r="AK159" i="1" s="1"/>
  <c r="AK160" i="1" a="1"/>
  <c r="AK160" i="1" s="1"/>
  <c r="AK161" i="1" a="1"/>
  <c r="AK161" i="1" s="1"/>
  <c r="AK162" i="1" a="1"/>
  <c r="AK162" i="1" s="1"/>
  <c r="AK72" i="1" a="1"/>
  <c r="AK72" i="1" s="1"/>
  <c r="AK15" i="1" a="1"/>
  <c r="AK15" i="1" s="1"/>
  <c r="AK534" i="1" a="1"/>
  <c r="AK534" i="1" s="1"/>
  <c r="AK417" i="1" a="1"/>
  <c r="AK417" i="1" s="1"/>
  <c r="AK400" i="1" a="1"/>
  <c r="AK400" i="1" s="1"/>
  <c r="AK695" i="1" a="1"/>
  <c r="AK695" i="1" s="1"/>
  <c r="AK696" i="1" a="1"/>
  <c r="AK696" i="1" s="1"/>
  <c r="AK697" i="1" a="1"/>
  <c r="AK697" i="1" s="1"/>
  <c r="AK698" i="1" a="1"/>
  <c r="AK698" i="1" s="1"/>
  <c r="AK166" i="1" a="1"/>
  <c r="AK166" i="1" s="1"/>
  <c r="AK216" i="1" a="1"/>
  <c r="AK216" i="1" s="1"/>
  <c r="AK699" i="1" a="1"/>
  <c r="AK699" i="1" s="1"/>
  <c r="AK700" i="1" a="1"/>
  <c r="AK700" i="1" s="1"/>
  <c r="AK336" i="1" a="1"/>
  <c r="AK336" i="1" s="1"/>
  <c r="AK65" i="1" a="1"/>
  <c r="AK65" i="1" s="1"/>
  <c r="AK123" i="1" a="1"/>
  <c r="AK123" i="1" s="1"/>
  <c r="AK124" i="1" a="1"/>
  <c r="AK124" i="1" s="1"/>
  <c r="AK163" i="1" a="1"/>
  <c r="AK163" i="1" s="1"/>
  <c r="AK701" i="1" a="1"/>
  <c r="AK701" i="1" s="1"/>
  <c r="AK340" i="1" a="1"/>
  <c r="AK340" i="1" s="1"/>
  <c r="AK702" i="1" a="1"/>
  <c r="AK702" i="1" s="1"/>
  <c r="AK170" i="1" a="1"/>
  <c r="AK170" i="1" s="1"/>
  <c r="AK136" i="1" a="1"/>
  <c r="AK136" i="1" s="1"/>
  <c r="AK131" i="1" a="1"/>
  <c r="AK131" i="1" s="1"/>
  <c r="AK132" i="1" a="1"/>
  <c r="AK132" i="1" s="1"/>
  <c r="AK703" i="1" a="1"/>
  <c r="AK703" i="1" s="1"/>
  <c r="AK704" i="1" a="1"/>
  <c r="AK704" i="1" s="1"/>
  <c r="AK705" i="1" a="1"/>
  <c r="AK705" i="1" s="1"/>
  <c r="AK373" i="1" a="1"/>
  <c r="AK373" i="1" s="1"/>
  <c r="AK172" i="1" a="1"/>
  <c r="AK172" i="1" s="1"/>
  <c r="AK356" i="1" a="1"/>
  <c r="AK356" i="1" s="1"/>
  <c r="AK241" i="1" a="1"/>
  <c r="AK241" i="1" s="1"/>
  <c r="AK706" i="1" a="1"/>
  <c r="AK706" i="1" s="1"/>
  <c r="AK178" i="1" a="1"/>
  <c r="AK178" i="1" s="1"/>
  <c r="AK331" i="1" a="1"/>
  <c r="AK331" i="1" s="1"/>
  <c r="AK169" i="1" a="1"/>
  <c r="AK169" i="1" s="1"/>
  <c r="AK189" i="1" a="1"/>
  <c r="AK189" i="1" s="1"/>
  <c r="AK113" i="1" a="1"/>
  <c r="AK113" i="1" s="1"/>
  <c r="AK173" i="1" a="1"/>
  <c r="AK173" i="1" s="1"/>
  <c r="AK190" i="1" a="1"/>
  <c r="AK190" i="1" s="1"/>
  <c r="AK191" i="1" a="1"/>
  <c r="AK191" i="1" s="1"/>
  <c r="AK239" i="1" a="1"/>
  <c r="AK239" i="1" s="1"/>
  <c r="AK268" i="1" a="1"/>
  <c r="AK268" i="1" s="1"/>
  <c r="AK85" i="1" a="1"/>
  <c r="AK85" i="1" s="1"/>
  <c r="AK707" i="1" a="1"/>
  <c r="AK707" i="1" s="1"/>
  <c r="AK412" i="1" a="1"/>
  <c r="AK412" i="1" s="1"/>
  <c r="AK246" i="1" a="1"/>
  <c r="AK246" i="1" s="1"/>
  <c r="AK354" i="1" a="1"/>
  <c r="AK354" i="1" s="1"/>
  <c r="AK708" i="1" a="1"/>
  <c r="AK708" i="1" s="1"/>
  <c r="AK154" i="1" a="1"/>
  <c r="AK154" i="1" s="1"/>
  <c r="AK267" i="1" a="1"/>
  <c r="AK267" i="1" s="1"/>
  <c r="AK672" i="1" a="1"/>
  <c r="AK672" i="1" s="1"/>
  <c r="AK709" i="1" a="1"/>
  <c r="AK709" i="1" s="1"/>
  <c r="AK250" i="1" a="1"/>
  <c r="AK250" i="1" s="1"/>
  <c r="AK112" i="1" a="1"/>
  <c r="AK112" i="1" s="1"/>
  <c r="AK493" i="1" a="1"/>
  <c r="AK493" i="1" s="1"/>
  <c r="AK406" i="1" a="1"/>
  <c r="AK406" i="1" s="1"/>
  <c r="AK710" i="1" a="1"/>
  <c r="AK710" i="1" s="1"/>
  <c r="AK342" i="1" a="1"/>
  <c r="AK342" i="1" s="1"/>
  <c r="AK595" i="1" a="1"/>
  <c r="AK595" i="1" s="1"/>
  <c r="AK711" i="1" a="1"/>
  <c r="AK711" i="1" s="1"/>
  <c r="AK149" i="1" a="1"/>
  <c r="AK149" i="1" s="1"/>
  <c r="AK192" i="1" a="1"/>
  <c r="AK192" i="1" s="1"/>
  <c r="AK712" i="1" a="1"/>
  <c r="AK712" i="1" s="1"/>
  <c r="AK713" i="1" a="1"/>
  <c r="AK713" i="1" s="1"/>
  <c r="AK714" i="1" a="1"/>
  <c r="AK714" i="1" s="1"/>
  <c r="AK715" i="1" a="1"/>
  <c r="AK715" i="1" s="1"/>
  <c r="AK716" i="1" a="1"/>
  <c r="AK716" i="1" s="1"/>
  <c r="AK302" i="1" a="1"/>
  <c r="AK302" i="1" s="1"/>
  <c r="AK466" i="1" a="1"/>
  <c r="AK466" i="1" s="1"/>
  <c r="AK551" i="1" a="1"/>
  <c r="AK551" i="1" s="1"/>
  <c r="AK554" i="1" a="1"/>
  <c r="AK554" i="1" s="1"/>
  <c r="AK717" i="1" a="1"/>
  <c r="AK717" i="1" s="1"/>
  <c r="AK174" i="1" a="1"/>
  <c r="AK174" i="1" s="1"/>
  <c r="AK718" i="1" a="1"/>
  <c r="AK718" i="1" s="1"/>
  <c r="AK424" i="1" a="1"/>
  <c r="AK424" i="1" s="1"/>
  <c r="AK219" i="1" a="1"/>
  <c r="AK219" i="1" s="1"/>
  <c r="AK300" i="1" a="1"/>
  <c r="AK300" i="1" s="1"/>
  <c r="AK66" i="1" a="1"/>
  <c r="AK66" i="1" s="1"/>
  <c r="AK275" i="1" a="1"/>
  <c r="AK275" i="1" s="1"/>
  <c r="AK446" i="1" a="1"/>
  <c r="AK446" i="1" s="1"/>
  <c r="AK59" i="1" a="1"/>
  <c r="AK59" i="1" s="1"/>
  <c r="AK61" i="1" a="1"/>
  <c r="AK61" i="1" s="1"/>
  <c r="AK297" i="1" a="1"/>
  <c r="AK297" i="1" s="1"/>
  <c r="AK372" i="1" a="1"/>
  <c r="AK372" i="1" s="1"/>
  <c r="AK227" i="1" a="1"/>
  <c r="AK227" i="1" s="1"/>
  <c r="AK719" i="1" a="1"/>
  <c r="AK719" i="1" s="1"/>
  <c r="AK720" i="1" a="1"/>
  <c r="AK720" i="1" s="1"/>
  <c r="AK278" i="1" a="1"/>
  <c r="AK278" i="1" s="1"/>
  <c r="AK304" i="1" a="1"/>
  <c r="AK304" i="1" s="1"/>
  <c r="AK721" i="1" a="1"/>
  <c r="AK721" i="1" s="1"/>
  <c r="AK303" i="1" a="1"/>
  <c r="AK303" i="1" s="1"/>
  <c r="AK722" i="1" a="1"/>
  <c r="AK722" i="1" s="1"/>
  <c r="AK315" i="1" a="1"/>
  <c r="AK315" i="1" s="1"/>
  <c r="AK73" i="1" a="1"/>
  <c r="AK73" i="1" s="1"/>
  <c r="AK318" i="1" a="1"/>
  <c r="AK318" i="1" s="1"/>
  <c r="AK405" i="1" a="1"/>
  <c r="AK405" i="1" s="1"/>
  <c r="AK360" i="1" a="1"/>
  <c r="AK360" i="1" s="1"/>
  <c r="AK270" i="1" a="1"/>
  <c r="AK270" i="1" s="1"/>
  <c r="AK82" i="1" a="1"/>
  <c r="AK82" i="1" s="1"/>
  <c r="AK404" i="1" a="1"/>
  <c r="AK404" i="1" s="1"/>
  <c r="AK346" i="1" a="1"/>
  <c r="AK346" i="1" s="1"/>
  <c r="AK138" i="1" a="1"/>
  <c r="AK138" i="1" s="1"/>
  <c r="AK128" i="1" a="1"/>
  <c r="AK128" i="1" s="1"/>
  <c r="AK723" i="1" a="1"/>
  <c r="AK723" i="1" s="1"/>
  <c r="AK221" i="1" a="1"/>
  <c r="AK221" i="1" s="1"/>
  <c r="AK324" i="1" a="1"/>
  <c r="AK324" i="1" s="1"/>
  <c r="AK290" i="1" a="1"/>
  <c r="AK290" i="1" s="1"/>
  <c r="AK285" i="1" a="1"/>
  <c r="AK285" i="1" s="1"/>
  <c r="AK282" i="1" a="1"/>
  <c r="AK282" i="1" s="1"/>
  <c r="AK286" i="1" a="1"/>
  <c r="AK286" i="1" s="1"/>
  <c r="AK23" i="1" a="1"/>
  <c r="AK23" i="1" s="1"/>
  <c r="AK288" i="1" a="1"/>
  <c r="AK288" i="1" s="1"/>
  <c r="AK280" i="1" a="1"/>
  <c r="AK280" i="1" s="1"/>
  <c r="AK724" i="1" a="1"/>
  <c r="AK724" i="1" s="1"/>
  <c r="AK322" i="1" a="1"/>
  <c r="AK322" i="1" s="1"/>
  <c r="AK725" i="1" a="1"/>
  <c r="AK725" i="1" s="1"/>
  <c r="AK387" i="1" a="1"/>
  <c r="AK387" i="1" s="1"/>
  <c r="AK726" i="1" a="1"/>
  <c r="AK726" i="1" s="1"/>
  <c r="AK727" i="1" a="1"/>
  <c r="AK727" i="1" s="1"/>
  <c r="AK728" i="1" a="1"/>
  <c r="AK728" i="1" s="1"/>
  <c r="AK327" i="1" a="1"/>
  <c r="AK327" i="1" s="1"/>
  <c r="AK215" i="1" a="1"/>
  <c r="AK215" i="1" s="1"/>
  <c r="AK729" i="1" a="1"/>
  <c r="AK729" i="1" s="1"/>
  <c r="AK120" i="1" a="1"/>
  <c r="AK120" i="1" s="1"/>
  <c r="AK730" i="1" a="1"/>
  <c r="AK730" i="1" s="1"/>
  <c r="AK731" i="1" a="1"/>
  <c r="AK731" i="1" s="1"/>
  <c r="AK84" i="1" a="1"/>
  <c r="AK84" i="1" s="1"/>
  <c r="AK210" i="1" a="1"/>
  <c r="AK210" i="1" s="1"/>
  <c r="AK365" i="1" a="1"/>
  <c r="AK365" i="1" s="1"/>
  <c r="AK252" i="1" a="1"/>
  <c r="AK252" i="1" s="1"/>
  <c r="AK337" i="1" a="1"/>
  <c r="AK337" i="1" s="1"/>
  <c r="AK732" i="1" a="1"/>
  <c r="AK732" i="1" s="1"/>
  <c r="AK118" i="1" a="1"/>
  <c r="AK118" i="1" s="1"/>
  <c r="AK633" i="1" a="1"/>
  <c r="AK633" i="1" s="1"/>
  <c r="AK733" i="1" a="1"/>
  <c r="AK733" i="1" s="1"/>
  <c r="AK651" i="1" a="1"/>
  <c r="AK651" i="1" s="1"/>
  <c r="AK471" i="1" a="1"/>
  <c r="AK471" i="1" s="1"/>
  <c r="AK642" i="1" a="1"/>
  <c r="AK642" i="1" s="1"/>
  <c r="AK338" i="1" a="1"/>
  <c r="AK338" i="1" s="1"/>
  <c r="AK276" i="1" a="1"/>
  <c r="AK276" i="1" s="1"/>
  <c r="AK415" i="1" a="1"/>
  <c r="AK415" i="1" s="1"/>
  <c r="AK119" i="1" a="1"/>
  <c r="AK119" i="1" s="1"/>
  <c r="AK199" i="1" a="1"/>
  <c r="AK199" i="1" s="1"/>
  <c r="AK734" i="1" a="1"/>
  <c r="AK734" i="1" s="1"/>
  <c r="AK283" i="1" a="1"/>
  <c r="AK283" i="1" s="1"/>
  <c r="AK4" i="1" a="1"/>
  <c r="AK4" i="1" s="1"/>
  <c r="AK735" i="1" a="1"/>
  <c r="AK735" i="1" s="1"/>
  <c r="AK427" i="1" a="1"/>
  <c r="AK427" i="1" s="1"/>
  <c r="AK463" i="1" a="1"/>
  <c r="AK463" i="1" s="1"/>
  <c r="AK153" i="1" a="1"/>
  <c r="AK153" i="1" s="1"/>
  <c r="AK168" i="1" a="1"/>
  <c r="AK168" i="1" s="1"/>
  <c r="AK330" i="1" a="1"/>
  <c r="AK330" i="1" s="1"/>
  <c r="AK736" i="1" a="1"/>
  <c r="AK736" i="1" s="1"/>
  <c r="AK362" i="1" a="1"/>
  <c r="AK362" i="1" s="1"/>
  <c r="AK737" i="1" a="1"/>
  <c r="AK737" i="1" s="1"/>
  <c r="AK376" i="1" a="1"/>
  <c r="AK376" i="1" s="1"/>
  <c r="AK222" i="1" a="1"/>
  <c r="AK222" i="1" s="1"/>
  <c r="AK55" i="1" a="1"/>
  <c r="AK55" i="1" s="1"/>
  <c r="AK350" i="1" a="1"/>
  <c r="AK350" i="1" s="1"/>
  <c r="AK738" i="1" a="1"/>
  <c r="AK738" i="1" s="1"/>
  <c r="AK739" i="1" a="1"/>
  <c r="AK739" i="1" s="1"/>
  <c r="AK361" i="1" a="1"/>
  <c r="AK361" i="1" s="1"/>
  <c r="AK740" i="1" a="1"/>
  <c r="AK740" i="1" s="1"/>
  <c r="AK741" i="1" a="1"/>
  <c r="AK741" i="1" s="1"/>
  <c r="AK279" i="1" a="1"/>
  <c r="AK279" i="1" s="1"/>
  <c r="AK742" i="1" a="1"/>
  <c r="AK742" i="1" s="1"/>
  <c r="AK743" i="1" a="1"/>
  <c r="AK743" i="1" s="1"/>
  <c r="AK744" i="1" a="1"/>
  <c r="AK744" i="1" s="1"/>
  <c r="AK745" i="1" a="1"/>
  <c r="AK745" i="1" s="1"/>
  <c r="AK746" i="1" a="1"/>
  <c r="AK746" i="1" s="1"/>
  <c r="AK56" i="1" a="1"/>
  <c r="AK56" i="1" s="1"/>
  <c r="AK205" i="1" a="1"/>
  <c r="AK205" i="1" s="1"/>
  <c r="AK164" i="1" a="1"/>
  <c r="AK164" i="1" s="1"/>
  <c r="AK747" i="1" a="1"/>
  <c r="AK747" i="1" s="1"/>
  <c r="AK319" i="1" a="1"/>
  <c r="AK319" i="1" s="1"/>
  <c r="AK134" i="1" a="1"/>
  <c r="AK134" i="1" s="1"/>
  <c r="AK308" i="1" a="1"/>
  <c r="AK308" i="1" s="1"/>
  <c r="AK587" i="1" a="1"/>
  <c r="AK587" i="1" s="1"/>
  <c r="AK244" i="1" a="1"/>
  <c r="AK244" i="1" s="1"/>
  <c r="AK748" i="1" a="1"/>
  <c r="AK748" i="1" s="1"/>
  <c r="AK378" i="1" a="1"/>
  <c r="AK378" i="1" s="1"/>
  <c r="AK749" i="1" a="1"/>
  <c r="AK749" i="1" s="1"/>
  <c r="AK750" i="1" a="1"/>
  <c r="AK750" i="1" s="1"/>
  <c r="AK11" i="1" a="1"/>
  <c r="AK11" i="1" s="1"/>
  <c r="AK75" i="1" a="1"/>
  <c r="AK75" i="1" s="1"/>
  <c r="AK751" i="1" a="1"/>
  <c r="AK751" i="1" s="1"/>
  <c r="AK451" i="1" a="1"/>
  <c r="AK451" i="1" s="1"/>
  <c r="AK231" i="1" a="1"/>
  <c r="AK231" i="1" s="1"/>
  <c r="AK310" i="1" a="1"/>
  <c r="AK310" i="1" s="1"/>
  <c r="AK752" i="1" a="1"/>
  <c r="AK752" i="1" s="1"/>
  <c r="AK648" i="1" a="1"/>
  <c r="AK648" i="1" s="1"/>
  <c r="AK311" i="1" a="1"/>
  <c r="AK311" i="1" s="1"/>
  <c r="AK525" i="1" a="1"/>
  <c r="AK525" i="1" s="1"/>
  <c r="AK74" i="1" a="1"/>
  <c r="AK74" i="1" s="1"/>
  <c r="AK234" i="1" a="1"/>
  <c r="AK234" i="1" s="1"/>
  <c r="AK540" i="1" a="1"/>
  <c r="AK540" i="1" s="1"/>
  <c r="AK664" i="1" a="1"/>
  <c r="AK664" i="1" s="1"/>
  <c r="AK532" i="1" a="1"/>
  <c r="AK532" i="1" s="1"/>
  <c r="AK292" i="1" a="1"/>
  <c r="AK292" i="1" s="1"/>
  <c r="AK333" i="1" a="1"/>
  <c r="AK333" i="1" s="1"/>
  <c r="AK334" i="1" a="1"/>
  <c r="AK334" i="1" s="1"/>
  <c r="AK86" i="1" a="1"/>
  <c r="AK86" i="1" s="1"/>
  <c r="AK396" i="1" a="1"/>
  <c r="AK396" i="1" s="1"/>
  <c r="AK273" i="1" a="1"/>
  <c r="AK273" i="1" s="1"/>
  <c r="AK201" i="1" a="1"/>
  <c r="AK201" i="1" s="1"/>
  <c r="AK753" i="1" a="1"/>
  <c r="AK753" i="1" s="1"/>
  <c r="AK137" i="1" a="1"/>
  <c r="AK137" i="1" s="1"/>
  <c r="AK754" i="1" a="1"/>
  <c r="AK754" i="1" s="1"/>
  <c r="AK548" i="1" a="1"/>
  <c r="AK548" i="1" s="1"/>
  <c r="AK165" i="1" a="1"/>
  <c r="AK165" i="1" s="1"/>
  <c r="AK755" i="1" a="1"/>
  <c r="AK755" i="1" s="1"/>
  <c r="AK561" i="1" a="1"/>
  <c r="AK561" i="1" s="1"/>
  <c r="AK756" i="1" a="1"/>
  <c r="AK756" i="1" s="1"/>
  <c r="AK384" i="1" a="1"/>
  <c r="AK384" i="1" s="1"/>
  <c r="AK433" i="1" a="1"/>
  <c r="AK433" i="1" s="1"/>
  <c r="AK564" i="1" a="1"/>
  <c r="AK564" i="1" s="1"/>
  <c r="AK410" i="1" a="1"/>
  <c r="AK410" i="1" s="1"/>
  <c r="AK291" i="1" a="1"/>
  <c r="AK291" i="1" s="1"/>
  <c r="AK479" i="1" a="1"/>
  <c r="AK479" i="1" s="1"/>
  <c r="AK627" i="1" a="1"/>
  <c r="AK627" i="1" s="1"/>
  <c r="AK416" i="1" a="1"/>
  <c r="AK416" i="1" s="1"/>
  <c r="AK757" i="1" a="1"/>
  <c r="AK757" i="1" s="1"/>
  <c r="AK312" i="1" a="1"/>
  <c r="AK312" i="1" s="1"/>
  <c r="AK197" i="1" a="1"/>
  <c r="AK197" i="1" s="1"/>
  <c r="AK467" i="1" a="1"/>
  <c r="AK467" i="1" s="1"/>
  <c r="AK758" i="1" a="1"/>
  <c r="AK758" i="1" s="1"/>
  <c r="AK443" i="1" a="1"/>
  <c r="AK443" i="1" s="1"/>
  <c r="AK272" i="1" a="1"/>
  <c r="AK272" i="1" s="1"/>
  <c r="AK193" i="1" a="1"/>
  <c r="AK193" i="1" s="1"/>
  <c r="AK519" i="1" a="1"/>
  <c r="AK519" i="1" s="1"/>
  <c r="AK489" i="1" a="1"/>
  <c r="AK489" i="1" s="1"/>
  <c r="AK653" i="1" a="1"/>
  <c r="AK653" i="1" s="1"/>
  <c r="AK363" i="1" a="1"/>
  <c r="AK363" i="1" s="1"/>
  <c r="AK208" i="1" a="1"/>
  <c r="AK208" i="1" s="1"/>
  <c r="AK235" i="1" a="1"/>
  <c r="AK235" i="1" s="1"/>
  <c r="AK167" i="1" a="1"/>
  <c r="AK167" i="1" s="1"/>
  <c r="AK759" i="1" a="1"/>
  <c r="AK759" i="1" s="1"/>
  <c r="AK383" i="1" a="1"/>
  <c r="AK383" i="1" s="1"/>
  <c r="AK537" i="1" a="1"/>
  <c r="AK537" i="1" s="1"/>
  <c r="AK402" i="1" a="1"/>
  <c r="AK402" i="1" s="1"/>
  <c r="AK150" i="1" a="1"/>
  <c r="AK150" i="1" s="1"/>
  <c r="AK445" i="1" a="1"/>
  <c r="AK445" i="1" s="1"/>
  <c r="AK499" i="1" a="1"/>
  <c r="AK499" i="1" s="1"/>
  <c r="AK202" i="1" a="1"/>
  <c r="AK202" i="1" s="1"/>
  <c r="AK589" i="1" a="1"/>
  <c r="AK589" i="1" s="1"/>
  <c r="AK454" i="1" a="1"/>
  <c r="AK454" i="1" s="1"/>
  <c r="AK760" i="1" a="1"/>
  <c r="AK760" i="1" s="1"/>
  <c r="AK617" i="1" a="1"/>
  <c r="AK617" i="1" s="1"/>
  <c r="AK761" i="1" a="1"/>
  <c r="AK761" i="1" s="1"/>
  <c r="AK456" i="1" a="1"/>
  <c r="AK456" i="1" s="1"/>
  <c r="AK323" i="1" a="1"/>
  <c r="AK323" i="1" s="1"/>
  <c r="AK497" i="1" a="1"/>
  <c r="AK497" i="1" s="1"/>
  <c r="AK351" i="1" a="1"/>
  <c r="AK351" i="1" s="1"/>
  <c r="AK382" i="1" a="1"/>
  <c r="AK382" i="1" s="1"/>
  <c r="AK522" i="1" a="1"/>
  <c r="AK522" i="1" s="1"/>
  <c r="AK325" i="1" a="1"/>
  <c r="AK325" i="1" s="1"/>
  <c r="AK326" i="1" a="1"/>
  <c r="AK326" i="1" s="1"/>
  <c r="AK425" i="1" a="1"/>
  <c r="AK425" i="1" s="1"/>
  <c r="AK762" i="1" a="1"/>
  <c r="AK762" i="1" s="1"/>
  <c r="AK763" i="1" a="1"/>
  <c r="AK763" i="1" s="1"/>
  <c r="AK27" i="1" a="1"/>
  <c r="AK27" i="1" s="1"/>
  <c r="AK764" i="1" a="1"/>
  <c r="AK764" i="1" s="1"/>
  <c r="AK496" i="1" a="1"/>
  <c r="AK496" i="1" s="1"/>
  <c r="AK460" i="1" a="1"/>
  <c r="AK460" i="1" s="1"/>
  <c r="AK765" i="1" a="1"/>
  <c r="AK765" i="1" s="1"/>
  <c r="AK766" i="1" a="1"/>
  <c r="AK766" i="1" s="1"/>
  <c r="AK122" i="1" a="1"/>
  <c r="AK122" i="1" s="1"/>
  <c r="AK569" i="1" a="1"/>
  <c r="AK569" i="1" s="1"/>
  <c r="AK453" i="1" a="1"/>
  <c r="AK453" i="1" s="1"/>
  <c r="AK767" i="1" a="1"/>
  <c r="AK767" i="1" s="1"/>
  <c r="AK431" i="1" a="1"/>
  <c r="AK431" i="1" s="1"/>
  <c r="AK768" i="1" a="1"/>
  <c r="AK768" i="1" s="1"/>
  <c r="AK188" i="1" a="1"/>
  <c r="AK188" i="1" s="1"/>
  <c r="AK60" i="1" a="1"/>
  <c r="AK60" i="1" s="1"/>
  <c r="AK636" i="1" a="1"/>
  <c r="AK636" i="1" s="1"/>
  <c r="AK401" i="1" a="1"/>
  <c r="AK401" i="1" s="1"/>
  <c r="AK434" i="1" a="1"/>
  <c r="AK434" i="1" s="1"/>
  <c r="AK432" i="1" a="1"/>
  <c r="AK432" i="1" s="1"/>
  <c r="AK176" i="1" a="1"/>
  <c r="AK176" i="1" s="1"/>
  <c r="AK769" i="1" a="1"/>
  <c r="AK769" i="1" s="1"/>
  <c r="AK603" i="1" a="1"/>
  <c r="AK603" i="1" s="1"/>
  <c r="AK543" i="1" a="1"/>
  <c r="AK543" i="1" s="1"/>
  <c r="AK483" i="1" a="1"/>
  <c r="AK483" i="1" s="1"/>
  <c r="AK418" i="1" a="1"/>
  <c r="AK418" i="1" s="1"/>
  <c r="AK349" i="1" a="1"/>
  <c r="AK349" i="1" s="1"/>
  <c r="AK444" i="1" a="1"/>
  <c r="AK444" i="1" s="1"/>
  <c r="AK629" i="1" a="1"/>
  <c r="AK629" i="1" s="1"/>
  <c r="AK770" i="1" a="1"/>
  <c r="AK770" i="1" s="1"/>
  <c r="AK771" i="1" a="1"/>
  <c r="AK771" i="1" s="1"/>
  <c r="AK309" i="1" a="1"/>
  <c r="AK309" i="1" s="1"/>
  <c r="AK428" i="1" a="1"/>
  <c r="AK428" i="1" s="1"/>
  <c r="AK542" i="1" a="1"/>
  <c r="AK542" i="1" s="1"/>
  <c r="AK772" i="1" a="1"/>
  <c r="AK772" i="1" s="1"/>
  <c r="AK773" i="1" a="1"/>
  <c r="AK773" i="1" s="1"/>
  <c r="AK652" i="1" a="1"/>
  <c r="AK652" i="1" s="1"/>
  <c r="AK774" i="1" a="1"/>
  <c r="AK774" i="1" s="1"/>
  <c r="AK618" i="1" a="1"/>
  <c r="AK618" i="1" s="1"/>
  <c r="AK775" i="1" a="1"/>
  <c r="AK775" i="1" s="1"/>
  <c r="AK243" i="1" a="1"/>
  <c r="AK243" i="1" s="1"/>
  <c r="AK776" i="1" a="1"/>
  <c r="AK776" i="1" s="1"/>
  <c r="AK777" i="1" a="1"/>
  <c r="AK777" i="1" s="1"/>
  <c r="AK474" i="1" a="1"/>
  <c r="AK474" i="1" s="1"/>
  <c r="AK109" i="1" a="1"/>
  <c r="AK109" i="1" s="1"/>
  <c r="AK577" i="1" a="1"/>
  <c r="AK577" i="1" s="1"/>
  <c r="AK419" i="1" a="1"/>
  <c r="AK419" i="1" s="1"/>
  <c r="AK778" i="1" a="1"/>
  <c r="AK778" i="1" s="1"/>
  <c r="AK426" i="1" a="1"/>
  <c r="AK426" i="1" s="1"/>
  <c r="AK779" i="1" a="1"/>
  <c r="AK779" i="1" s="1"/>
  <c r="AK780" i="1" a="1"/>
  <c r="AK780" i="1" s="1"/>
  <c r="AK442" i="1" a="1"/>
  <c r="AK442" i="1" s="1"/>
  <c r="AK238" i="1" a="1"/>
  <c r="AK238" i="1" s="1"/>
  <c r="AK468" i="1" a="1"/>
  <c r="AK468" i="1" s="1"/>
  <c r="AK781" i="1" a="1"/>
  <c r="AK781" i="1" s="1"/>
  <c r="AK484" i="1" a="1"/>
  <c r="AK484" i="1" s="1"/>
  <c r="AK782" i="1" a="1"/>
  <c r="AK782" i="1" s="1"/>
  <c r="AK469" i="1" a="1"/>
  <c r="AK469" i="1" s="1"/>
  <c r="AK314" i="1" a="1"/>
  <c r="AK314" i="1" s="1"/>
  <c r="AK783" i="1" a="1"/>
  <c r="AK783" i="1" s="1"/>
  <c r="AK784" i="1" a="1"/>
  <c r="AK784" i="1" s="1"/>
  <c r="AK335" i="1" a="1"/>
  <c r="AK335" i="1" s="1"/>
  <c r="AK359" i="1" a="1"/>
  <c r="AK359" i="1" s="1"/>
  <c r="AK541" i="1" a="1"/>
  <c r="AK541" i="1" s="1"/>
  <c r="AK494" i="1" a="1"/>
  <c r="AK494" i="1" s="1"/>
  <c r="AK785" i="1" a="1"/>
  <c r="AK785" i="1" s="1"/>
  <c r="AK621" i="1" a="1"/>
  <c r="AK621" i="1" s="1"/>
  <c r="AK786" i="1" a="1"/>
  <c r="AK786" i="1" s="1"/>
  <c r="AK395" i="1" a="1"/>
  <c r="AK395" i="1" s="1"/>
  <c r="AK392" i="1" a="1"/>
  <c r="AK392" i="1" s="1"/>
  <c r="AK422" i="1" a="1"/>
  <c r="AK422" i="1" s="1"/>
  <c r="AK787" i="1" a="1"/>
  <c r="AK787" i="1" s="1"/>
  <c r="AK486" i="1" a="1"/>
  <c r="AK486" i="1" s="1"/>
  <c r="AK788" i="1" a="1"/>
  <c r="AK788" i="1" s="1"/>
  <c r="AK523" i="1" a="1"/>
  <c r="AK523" i="1" s="1"/>
  <c r="AK789" i="1" a="1"/>
  <c r="AK789" i="1" s="1"/>
  <c r="AK393" i="1" a="1"/>
  <c r="AK393" i="1" s="1"/>
  <c r="AK640" i="1" a="1"/>
  <c r="AK640" i="1" s="1"/>
  <c r="AK535" i="1" a="1"/>
  <c r="AK535" i="1" s="1"/>
  <c r="AK643" i="1" a="1"/>
  <c r="AK643" i="1" s="1"/>
  <c r="AK610" i="1" a="1"/>
  <c r="AK610" i="1" s="1"/>
  <c r="AK790" i="1" a="1"/>
  <c r="AK790" i="1" s="1"/>
  <c r="AK458" i="1" a="1"/>
  <c r="AK458" i="1" s="1"/>
  <c r="AK380" i="1" a="1"/>
  <c r="AK380" i="1" s="1"/>
  <c r="AK394" i="1" a="1"/>
  <c r="AK394" i="1" s="1"/>
  <c r="AK791" i="1" a="1"/>
  <c r="AK791" i="1" s="1"/>
  <c r="AK650" i="1" a="1"/>
  <c r="AK650" i="1" s="1"/>
  <c r="AK328" i="1" a="1"/>
  <c r="AK328" i="1" s="1"/>
  <c r="AK538" i="1" a="1"/>
  <c r="AK538" i="1" s="1"/>
  <c r="AK792" i="1" a="1"/>
  <c r="AK792" i="1" s="1"/>
  <c r="AK355" i="1" a="1"/>
  <c r="AK355" i="1" s="1"/>
  <c r="AK793" i="1" a="1"/>
  <c r="AK793" i="1" s="1"/>
  <c r="AK644" i="1" a="1"/>
  <c r="AK644" i="1" s="1"/>
  <c r="AK794" i="1" a="1"/>
  <c r="AK794" i="1" s="1"/>
  <c r="AK795" i="1" a="1"/>
  <c r="AK795" i="1" s="1"/>
  <c r="AK377" i="1" a="1"/>
  <c r="AK377" i="1" s="1"/>
  <c r="AK796" i="1" a="1"/>
  <c r="AK796" i="1" s="1"/>
  <c r="AK552" i="1" a="1"/>
  <c r="AK552" i="1" s="1"/>
  <c r="AK409" i="1" a="1"/>
  <c r="AK409" i="1" s="1"/>
  <c r="AK429" i="1" a="1"/>
  <c r="AK429" i="1" s="1"/>
  <c r="AK507" i="1" a="1"/>
  <c r="AK507" i="1" s="1"/>
  <c r="AK797" i="1" a="1"/>
  <c r="AK797" i="1" s="1"/>
  <c r="AK592" i="1" a="1"/>
  <c r="AK592" i="1" s="1"/>
  <c r="AK798" i="1" a="1"/>
  <c r="AK798" i="1" s="1"/>
  <c r="AK521" i="1" a="1"/>
  <c r="AK521" i="1" s="1"/>
  <c r="AK570" i="1" a="1"/>
  <c r="AK570" i="1" s="1"/>
  <c r="AK799" i="1" a="1"/>
  <c r="AK799" i="1" s="1"/>
  <c r="AK800" i="1" a="1"/>
  <c r="AK800" i="1" s="1"/>
  <c r="AK157" i="1" a="1"/>
  <c r="AK157" i="1" s="1"/>
  <c r="AK547" i="1" a="1"/>
  <c r="AK547" i="1" s="1"/>
  <c r="AK641" i="1" a="1"/>
  <c r="AK641" i="1" s="1"/>
  <c r="AK632" i="1" a="1"/>
  <c r="AK632" i="1" s="1"/>
  <c r="AK801" i="1" a="1"/>
  <c r="AK801" i="1" s="1"/>
  <c r="AK559" i="1" a="1"/>
  <c r="AK559" i="1" s="1"/>
  <c r="AK647" i="1" a="1"/>
  <c r="AK647" i="1" s="1"/>
  <c r="AK256" i="1" a="1"/>
  <c r="AK256" i="1" s="1"/>
  <c r="AK581" i="1" a="1"/>
  <c r="AK581" i="1" s="1"/>
  <c r="AK802" i="1" a="1"/>
  <c r="AK802" i="1" s="1"/>
  <c r="AK803" i="1" a="1"/>
  <c r="AK803" i="1" s="1"/>
  <c r="AK804" i="1" a="1"/>
  <c r="AK804" i="1" s="1"/>
  <c r="AK492" i="1" a="1"/>
  <c r="AK492" i="1" s="1"/>
  <c r="AK539" i="1" a="1"/>
  <c r="AK539" i="1" s="1"/>
  <c r="AK805" i="1" a="1"/>
  <c r="AK805" i="1" s="1"/>
  <c r="AK806" i="1" a="1"/>
  <c r="AK806" i="1" s="1"/>
  <c r="AK807" i="1" a="1"/>
  <c r="AK807" i="1" s="1"/>
  <c r="AK808" i="1" a="1"/>
  <c r="AK808" i="1" s="1"/>
  <c r="AK421" i="1" a="1"/>
  <c r="AK421" i="1" s="1"/>
  <c r="AK546" i="1" a="1"/>
  <c r="AK546" i="1" s="1"/>
  <c r="AK502" i="1" a="1"/>
  <c r="AK502" i="1" s="1"/>
  <c r="AK600" i="1" a="1"/>
  <c r="AK600" i="1" s="1"/>
  <c r="AK809" i="1" a="1"/>
  <c r="AK809" i="1" s="1"/>
  <c r="AK461" i="1" a="1"/>
  <c r="AK461" i="1" s="1"/>
  <c r="AK624" i="1" a="1"/>
  <c r="AK624" i="1" s="1"/>
  <c r="AK566" i="1" a="1"/>
  <c r="AK566" i="1" s="1"/>
  <c r="AK533" i="1" a="1"/>
  <c r="AK533" i="1" s="1"/>
  <c r="AK637" i="1" a="1"/>
  <c r="AK637" i="1" s="1"/>
  <c r="AK810" i="1" a="1"/>
  <c r="AK810" i="1" s="1"/>
  <c r="AK237" i="1" a="1"/>
  <c r="AK237" i="1" s="1"/>
  <c r="AK455" i="1" a="1"/>
  <c r="AK455" i="1" s="1"/>
  <c r="AK599" i="1" a="1"/>
  <c r="AK599" i="1" s="1"/>
  <c r="AK21" i="1" a="1"/>
  <c r="AK21" i="1" s="1"/>
  <c r="AK811" i="1" a="1"/>
  <c r="AK811" i="1" s="1"/>
  <c r="AK601" i="1" a="1"/>
  <c r="AK601" i="1" s="1"/>
  <c r="AK623" i="1" a="1"/>
  <c r="AK623" i="1" s="1"/>
  <c r="AK214" i="1" a="1"/>
  <c r="AK214" i="1" s="1"/>
  <c r="AK206" i="1" a="1"/>
  <c r="AK206" i="1" s="1"/>
  <c r="AK584" i="1" a="1"/>
  <c r="AK584" i="1" s="1"/>
  <c r="AK812" i="1" a="1"/>
  <c r="AK812" i="1" s="1"/>
  <c r="AK634" i="1" a="1"/>
  <c r="AK634" i="1" s="1"/>
  <c r="AK213" i="1" a="1"/>
  <c r="AK213" i="1" s="1"/>
  <c r="AK236" i="1" a="1"/>
  <c r="AK236" i="1" s="1"/>
  <c r="AK217" i="1" a="1"/>
  <c r="AK217" i="1" s="1"/>
  <c r="AK813" i="1" a="1"/>
  <c r="AK813" i="1" s="1"/>
  <c r="AK211" i="1" a="1"/>
  <c r="AK211" i="1" s="1"/>
  <c r="AK207" i="1" a="1"/>
  <c r="AK207" i="1" s="1"/>
  <c r="AK583" i="1" a="1"/>
  <c r="AK583" i="1" s="1"/>
  <c r="AK814" i="1" a="1"/>
  <c r="AK814" i="1" s="1"/>
  <c r="AK209" i="1" a="1"/>
  <c r="AK209" i="1" s="1"/>
  <c r="AK512" i="1" a="1"/>
  <c r="AK512" i="1" s="1"/>
  <c r="AK229" i="1" a="1"/>
  <c r="AK229" i="1" s="1"/>
  <c r="AK212" i="1" a="1"/>
  <c r="AK212" i="1" s="1"/>
  <c r="AK271" i="1" a="1"/>
  <c r="AK271" i="1" s="1"/>
  <c r="AK612" i="1" a="1"/>
  <c r="AK612" i="1" s="1"/>
  <c r="AK604" i="1" a="1"/>
  <c r="AK604" i="1" s="1"/>
  <c r="AK505" i="1" a="1"/>
  <c r="AK505" i="1" s="1"/>
  <c r="AK228" i="1" a="1"/>
  <c r="AK228" i="1" s="1"/>
  <c r="AK226" i="1" a="1"/>
  <c r="AK226" i="1" s="1"/>
  <c r="AK480" i="1" a="1"/>
  <c r="AK480" i="1" s="1"/>
  <c r="AK398" i="1" a="1"/>
  <c r="AK398" i="1" s="1"/>
  <c r="AK630" i="1" a="1"/>
  <c r="AK630" i="1" s="1"/>
  <c r="AK245" i="1" a="1"/>
  <c r="AK245" i="1" s="1"/>
  <c r="AK646" i="1" a="1"/>
  <c r="AK646" i="1" s="1"/>
  <c r="AK287" i="1" a="1"/>
  <c r="AK287" i="1" s="1"/>
  <c r="AK605" i="1" a="1"/>
  <c r="AK605" i="1" s="1"/>
  <c r="AK441" i="1" a="1"/>
  <c r="AK441" i="1" s="1"/>
  <c r="AK665" i="1" a="1"/>
  <c r="AK665" i="1" s="1"/>
  <c r="AK602" i="1" a="1"/>
  <c r="AK602" i="1" s="1"/>
  <c r="AK815" i="1" a="1"/>
  <c r="AK815" i="1" s="1"/>
  <c r="AK816" i="1" a="1"/>
  <c r="AK816" i="1" s="1"/>
  <c r="AK475" i="1" a="1"/>
  <c r="AK475" i="1" s="1"/>
  <c r="AK817" i="1" a="1"/>
  <c r="AK817" i="1" s="1"/>
  <c r="AK654" i="1" a="1"/>
  <c r="AK654" i="1" s="1"/>
  <c r="AK582" i="1" a="1"/>
  <c r="AK582" i="1" s="1"/>
  <c r="AK660" i="1" a="1"/>
  <c r="AK660" i="1" s="1"/>
  <c r="AK818" i="1" a="1"/>
  <c r="AK818" i="1" s="1"/>
  <c r="AK573" i="1" a="1"/>
  <c r="AK573" i="1" s="1"/>
  <c r="AK819" i="1" a="1"/>
  <c r="AK819" i="1" s="1"/>
  <c r="AK607" i="1" a="1"/>
  <c r="AK607" i="1" s="1"/>
  <c r="AK574" i="1" a="1"/>
  <c r="AK574" i="1" s="1"/>
  <c r="AK608" i="1" a="1"/>
  <c r="AK608" i="1" s="1"/>
  <c r="AK503" i="1" a="1"/>
  <c r="AK503" i="1" s="1"/>
  <c r="AK580" i="1" a="1"/>
  <c r="AK580" i="1" s="1"/>
  <c r="AK661" i="1" a="1"/>
  <c r="AK661" i="1" s="1"/>
  <c r="AK820" i="1" a="1"/>
  <c r="AK820" i="1" s="1"/>
  <c r="AK821" i="1" a="1"/>
  <c r="AK821" i="1" s="1"/>
  <c r="AK822" i="1" a="1"/>
  <c r="AK822" i="1" s="1"/>
  <c r="AK596" i="1" a="1"/>
  <c r="AK596" i="1" s="1"/>
  <c r="AK823" i="1" a="1"/>
  <c r="AK823" i="1" s="1"/>
  <c r="AK357" i="1" a="1"/>
  <c r="AK357" i="1" s="1"/>
  <c r="AK619" i="1" a="1"/>
  <c r="AK619" i="1" s="1"/>
  <c r="AK611" i="1" a="1"/>
  <c r="AK611" i="1" s="1"/>
  <c r="AK824" i="1" a="1"/>
  <c r="AK824" i="1" s="1"/>
  <c r="AK593" i="1" a="1"/>
  <c r="AK593" i="1" s="1"/>
  <c r="AK657" i="1" a="1"/>
  <c r="AK657" i="1" s="1"/>
  <c r="AK825" i="1" a="1"/>
  <c r="AK825" i="1" s="1"/>
  <c r="AK826" i="1" a="1"/>
  <c r="AK826" i="1" s="1"/>
  <c r="AK511" i="1" a="1"/>
  <c r="AK511" i="1" s="1"/>
  <c r="AK549" i="1" a="1"/>
  <c r="AK549" i="1" s="1"/>
  <c r="AK498" i="1" a="1"/>
  <c r="AK498" i="1" s="1"/>
  <c r="AK658" i="1" a="1"/>
  <c r="AK658" i="1" s="1"/>
  <c r="AK827" i="1" a="1"/>
  <c r="AK827" i="1" s="1"/>
  <c r="AK828" i="1" a="1"/>
  <c r="AK828" i="1" s="1"/>
  <c r="AK274" i="1" a="1"/>
  <c r="AK274" i="1" s="1"/>
  <c r="AK148" i="1" a="1"/>
  <c r="AK148" i="1" s="1"/>
  <c r="AK829" i="1" a="1"/>
  <c r="AK829" i="1" s="1"/>
  <c r="AK830" i="1" a="1"/>
  <c r="AK830" i="1" s="1"/>
  <c r="AK831" i="1" a="1"/>
  <c r="AK831" i="1" s="1"/>
  <c r="AK832" i="1" a="1"/>
  <c r="AK832" i="1" s="1"/>
  <c r="AK833" i="1" a="1"/>
  <c r="AK833" i="1" s="1"/>
  <c r="AK615" i="1" a="1"/>
  <c r="AK615" i="1" s="1"/>
  <c r="AK834" i="1" a="1"/>
  <c r="AK834" i="1" s="1"/>
  <c r="AK625" i="1" a="1"/>
  <c r="AK625" i="1" s="1"/>
  <c r="AK835" i="1" a="1"/>
  <c r="AK835" i="1" s="1"/>
  <c r="AK836" i="1" a="1"/>
  <c r="AK836" i="1" s="1"/>
  <c r="AK837" i="1" a="1"/>
  <c r="AK837" i="1" s="1"/>
  <c r="AK198" i="1" a="1"/>
  <c r="AK198" i="1" s="1"/>
  <c r="AK838" i="1" a="1"/>
  <c r="AK838" i="1" s="1"/>
  <c r="AK839" i="1" a="1"/>
  <c r="AK839" i="1" s="1"/>
  <c r="AK631" i="1" a="1"/>
  <c r="AK631" i="1" s="1"/>
  <c r="AK473" i="1" a="1"/>
  <c r="AK473" i="1" s="1"/>
  <c r="AK840" i="1" a="1"/>
  <c r="AK840" i="1" s="1"/>
  <c r="AK841" i="1" a="1"/>
  <c r="AK841" i="1" s="1"/>
  <c r="AK594" i="1" a="1"/>
  <c r="AK594" i="1" s="1"/>
  <c r="AK613" i="1" a="1"/>
  <c r="AK613" i="1" s="1"/>
  <c r="AK620" i="1" a="1"/>
  <c r="AK620" i="1" s="1"/>
  <c r="AK614" i="1" a="1"/>
  <c r="AK614" i="1" s="1"/>
  <c r="AK305" i="1" a="1"/>
  <c r="AK305" i="1" s="1"/>
  <c r="AK842" i="1" a="1"/>
  <c r="AK842" i="1" s="1"/>
  <c r="AK843" i="1" a="1"/>
  <c r="AK843" i="1" s="1"/>
  <c r="AK844" i="1" a="1"/>
  <c r="AK844" i="1" s="1"/>
  <c r="AK845" i="1" a="1"/>
  <c r="AK845" i="1" s="1"/>
  <c r="AK846" i="1" a="1"/>
  <c r="AK846" i="1" s="1"/>
  <c r="AK847" i="1" a="1"/>
  <c r="AK847" i="1" s="1"/>
  <c r="AK848" i="1" a="1"/>
  <c r="AK848" i="1" s="1"/>
  <c r="AK397" i="1" a="1"/>
  <c r="AK397" i="1" s="1"/>
  <c r="AK849" i="1" a="1"/>
  <c r="AK849" i="1" s="1"/>
  <c r="AK353" i="1" a="1"/>
  <c r="AK353" i="1" s="1"/>
  <c r="AK638" i="1" a="1"/>
  <c r="AK638" i="1" s="1"/>
  <c r="AK850" i="1" a="1"/>
  <c r="AK850" i="1" s="1"/>
  <c r="AK851" i="1" a="1"/>
  <c r="AK851" i="1" s="1"/>
  <c r="AK852" i="1" a="1"/>
  <c r="AK852" i="1" s="1"/>
  <c r="AK853" i="1" a="1"/>
  <c r="AK853" i="1" s="1"/>
  <c r="AK854" i="1" a="1"/>
  <c r="AK854" i="1" s="1"/>
  <c r="AK639" i="1" a="1"/>
  <c r="AK639" i="1" s="1"/>
  <c r="AK855" i="1" a="1"/>
  <c r="AK855" i="1" s="1"/>
  <c r="AK628" i="1" a="1"/>
  <c r="AK628" i="1" s="1"/>
  <c r="AK856" i="1" a="1"/>
  <c r="AK856" i="1" s="1"/>
  <c r="AK179" i="1" a="1"/>
  <c r="AK179" i="1" s="1"/>
  <c r="AK655" i="1" a="1"/>
  <c r="AK655" i="1" s="1"/>
  <c r="AK649" i="1" a="1"/>
  <c r="AK649" i="1" s="1"/>
  <c r="AK307" i="1" a="1"/>
  <c r="AK307" i="1" s="1"/>
  <c r="AK857" i="1" a="1"/>
  <c r="AK857" i="1" s="1"/>
  <c r="AK306" i="1" a="1"/>
  <c r="AK306" i="1" s="1"/>
  <c r="AK269" i="1" a="1"/>
  <c r="AK269" i="1" s="1"/>
  <c r="AK659" i="1" a="1"/>
  <c r="AK659" i="1" s="1"/>
  <c r="AK262" i="1" a="1"/>
  <c r="AK262" i="1" s="1"/>
  <c r="AK858" i="1" a="1"/>
  <c r="AK858" i="1" s="1"/>
  <c r="AK662" i="1" a="1"/>
  <c r="AK662" i="1" s="1"/>
  <c r="AK859" i="1" a="1"/>
  <c r="AK859" i="1" s="1"/>
  <c r="AK491" i="1" a="1"/>
  <c r="AK491" i="1" s="1"/>
  <c r="AK663" i="1" a="1"/>
  <c r="AK663" i="1" s="1"/>
  <c r="AK567" i="1" a="1"/>
  <c r="AK567" i="1" s="1"/>
  <c r="AK366" i="1" a="1"/>
  <c r="AK366" i="1" s="1"/>
  <c r="AK666" i="1" a="1"/>
  <c r="AK666" i="1" s="1"/>
  <c r="AK667" i="1" a="1"/>
  <c r="AK667" i="1" s="1"/>
  <c r="AK438" i="1" a="1"/>
  <c r="AK438" i="1" s="1"/>
  <c r="AK606" i="1" a="1"/>
  <c r="AK606" i="1" s="1"/>
  <c r="AK668" i="1" a="1"/>
  <c r="AK668" i="1" s="1"/>
  <c r="AK860" i="1" a="1"/>
  <c r="AK860" i="1" s="1"/>
  <c r="AK676" i="1" a="1"/>
  <c r="AK676" i="1" s="1"/>
  <c r="AK674" i="1" a="1"/>
  <c r="AK674" i="1" s="1"/>
  <c r="AK673" i="1" a="1"/>
  <c r="AK673" i="1" s="1"/>
  <c r="AK439" i="1" a="1"/>
  <c r="AK439" i="1" s="1"/>
  <c r="AK861" i="1" a="1"/>
  <c r="AK861" i="1" s="1"/>
  <c r="AK862" i="1" a="1"/>
  <c r="AK862" i="1" s="1"/>
  <c r="AK863" i="1" a="1"/>
  <c r="AK863" i="1" s="1"/>
  <c r="AK864" i="1" a="1"/>
  <c r="AK864" i="1" s="1"/>
  <c r="AK485" i="1" a="1"/>
  <c r="AK485" i="1" s="1"/>
  <c r="AK865" i="1" a="1"/>
  <c r="AK865" i="1" s="1"/>
  <c r="AK866" i="1" a="1"/>
  <c r="AK866" i="1" s="1"/>
  <c r="AK371" i="1" a="1"/>
  <c r="AK371" i="1" s="1"/>
  <c r="AK867" i="1" a="1"/>
  <c r="AK867" i="1" s="1"/>
  <c r="AK14" i="1" a="1"/>
  <c r="AK14" i="1" s="1"/>
  <c r="AK868" i="1" a="1"/>
  <c r="AK868" i="1" s="1"/>
  <c r="AK869" i="1" a="1"/>
  <c r="AK869" i="1" s="1"/>
  <c r="AK870" i="1" a="1"/>
  <c r="AK870" i="1" s="1"/>
  <c r="AK114" i="1" a="1"/>
  <c r="AK114" i="1" s="1"/>
  <c r="AK200" i="1" a="1"/>
  <c r="AK200" i="1" s="1"/>
  <c r="AK565" i="1" a="1"/>
  <c r="AK565" i="1" s="1"/>
  <c r="AK871" i="1" a="1"/>
  <c r="AK871" i="1" s="1"/>
  <c r="AK872" i="1" a="1"/>
  <c r="AK872" i="1" s="1"/>
  <c r="AK481" i="1" a="1"/>
  <c r="AK481" i="1" s="1"/>
  <c r="AK873" i="1" a="1"/>
  <c r="AK873" i="1" s="1"/>
  <c r="AK874" i="1" a="1"/>
  <c r="AK874" i="1" s="1"/>
  <c r="AK500" i="1" a="1"/>
  <c r="AK500" i="1" s="1"/>
  <c r="AK143" i="1" a="1"/>
  <c r="AK143" i="1" s="1"/>
  <c r="AK875" i="1" a="1"/>
  <c r="AK875" i="1" s="1"/>
  <c r="AK669" i="1" a="1"/>
  <c r="AK669" i="1" s="1"/>
  <c r="AK76" i="1" a="1"/>
  <c r="AK76" i="1" s="1"/>
  <c r="AK204" i="1" a="1"/>
  <c r="AK204" i="1" s="1"/>
  <c r="AK876" i="1" a="1"/>
  <c r="AK876" i="1" s="1"/>
  <c r="AK877" i="1" a="1"/>
  <c r="AK877" i="1" s="1"/>
  <c r="AK509" i="1" a="1"/>
  <c r="AK509" i="1" s="1"/>
  <c r="AK878" i="1" a="1"/>
  <c r="AK878" i="1" s="1"/>
  <c r="AK879" i="1" a="1"/>
  <c r="AK879" i="1" s="1"/>
  <c r="AK880" i="1" a="1"/>
  <c r="AK880" i="1" s="1"/>
  <c r="AK881" i="1" a="1"/>
  <c r="AK881" i="1" s="1"/>
  <c r="AK882" i="1" a="1"/>
  <c r="AK882" i="1" s="1"/>
  <c r="AK883" i="1" a="1"/>
  <c r="AK883" i="1" s="1"/>
  <c r="AK884" i="1" a="1"/>
  <c r="AK884" i="1" s="1"/>
  <c r="AK885" i="1" a="1"/>
  <c r="AK885" i="1" s="1"/>
  <c r="AK277" i="1" a="1"/>
  <c r="AK277" i="1" s="1"/>
  <c r="AK886" i="1" a="1"/>
  <c r="AK886" i="1" s="1"/>
  <c r="AK887" i="1" a="1"/>
  <c r="AK887" i="1" s="1"/>
  <c r="AK888" i="1" a="1"/>
  <c r="AK888" i="1" s="1"/>
  <c r="AK281" i="1" a="1"/>
  <c r="AK281" i="1" s="1"/>
  <c r="AK889" i="1" a="1"/>
  <c r="AK889" i="1" s="1"/>
  <c r="AK890" i="1" a="1"/>
  <c r="AK890" i="1" s="1"/>
  <c r="AK891" i="1" a="1"/>
  <c r="AK891" i="1" s="1"/>
  <c r="AK892" i="1" a="1"/>
  <c r="AK892" i="1" s="1"/>
  <c r="AK893" i="1" a="1"/>
  <c r="AK893" i="1" s="1"/>
  <c r="AK299" i="1" a="1"/>
  <c r="AK299" i="1" s="1"/>
  <c r="AK894" i="1" a="1"/>
  <c r="AK894" i="1" s="1"/>
  <c r="AK71" i="1" a="1"/>
  <c r="AK71" i="1" s="1"/>
  <c r="AK895" i="1" a="1"/>
  <c r="AK895" i="1" s="1"/>
  <c r="AK896" i="1" a="1"/>
  <c r="AK896" i="1" s="1"/>
  <c r="AK133" i="1" a="1"/>
  <c r="AK133" i="1" s="1"/>
  <c r="AK897" i="1" a="1"/>
  <c r="AK897" i="1" s="1"/>
  <c r="AK898" i="1" a="1"/>
  <c r="AK898" i="1" s="1"/>
  <c r="AK899" i="1" a="1"/>
  <c r="AK899" i="1" s="1"/>
  <c r="AK562" i="1" a="1"/>
  <c r="AK562" i="1" s="1"/>
  <c r="AK900" i="1" a="1"/>
  <c r="AK900" i="1" s="1"/>
  <c r="AK901" i="1" a="1"/>
  <c r="AK901" i="1" s="1"/>
  <c r="AK182" i="1" a="1"/>
  <c r="AK182" i="1" s="1"/>
  <c r="AK902" i="1" a="1"/>
  <c r="AK902" i="1" s="1"/>
  <c r="AK903" i="1" a="1"/>
  <c r="AK903" i="1" s="1"/>
  <c r="AK904" i="1" a="1"/>
  <c r="AK904" i="1" s="1"/>
  <c r="AK126" i="1" a="1"/>
  <c r="AK126" i="1" s="1"/>
  <c r="AK905" i="1" a="1"/>
  <c r="AK905" i="1" s="1"/>
  <c r="AK347" i="1" a="1"/>
  <c r="AK347" i="1" s="1"/>
  <c r="AK906" i="1" a="1"/>
  <c r="AK906" i="1" s="1"/>
  <c r="AK907" i="1" a="1"/>
  <c r="AK907" i="1" s="1"/>
  <c r="AK908" i="1" a="1"/>
  <c r="AK908" i="1" s="1"/>
  <c r="AK171" i="1" a="1"/>
  <c r="AK171" i="1" s="1"/>
  <c r="AK909" i="1" a="1"/>
  <c r="AK909" i="1" s="1"/>
  <c r="AK910" i="1" a="1"/>
  <c r="AK910" i="1" s="1"/>
  <c r="AK911" i="1" a="1"/>
  <c r="AK911" i="1" s="1"/>
  <c r="AK490" i="1" a="1"/>
  <c r="AK490" i="1" s="1"/>
  <c r="AK513" i="1" a="1"/>
  <c r="AK513" i="1" s="1"/>
  <c r="AK912" i="1" a="1"/>
  <c r="AK912" i="1" s="1"/>
  <c r="AK913" i="1" a="1"/>
  <c r="AK913" i="1" s="1"/>
  <c r="AK914" i="1" a="1"/>
  <c r="AK914" i="1" s="1"/>
  <c r="AK915" i="1" a="1"/>
  <c r="AK915" i="1" s="1"/>
  <c r="AK526" i="1" a="1"/>
  <c r="AK526" i="1" s="1"/>
  <c r="AK916" i="1" a="1"/>
  <c r="AK916" i="1" s="1"/>
  <c r="AK917" i="1" a="1"/>
  <c r="AK917" i="1" s="1"/>
  <c r="AK918" i="1" a="1"/>
  <c r="AK918" i="1" s="1"/>
  <c r="AK919" i="1" a="1"/>
  <c r="AK919" i="1" s="1"/>
  <c r="AK920" i="1" a="1"/>
  <c r="AK920" i="1" s="1"/>
  <c r="AK921" i="1" a="1"/>
  <c r="AK921" i="1" s="1"/>
  <c r="AK922" i="1" a="1"/>
  <c r="AK922" i="1" s="1"/>
  <c r="AK923" i="1" a="1"/>
  <c r="AK923" i="1" s="1"/>
  <c r="AK924" i="1" a="1"/>
  <c r="AK924" i="1" s="1"/>
  <c r="AK925" i="1" a="1"/>
  <c r="AK925" i="1" s="1"/>
  <c r="AK313" i="1" a="1"/>
  <c r="AK313" i="1" s="1"/>
  <c r="AK926" i="1" a="1"/>
  <c r="AK926" i="1" s="1"/>
  <c r="AK927" i="1" a="1"/>
  <c r="AK927" i="1" s="1"/>
  <c r="AK928" i="1" a="1"/>
  <c r="AK928" i="1" s="1"/>
  <c r="AK929" i="1" a="1"/>
  <c r="AK929" i="1" s="1"/>
  <c r="AK571" i="1" a="1"/>
  <c r="AK571" i="1" s="1"/>
  <c r="AK930" i="1" a="1"/>
  <c r="AK930" i="1" s="1"/>
  <c r="AK931" i="1" a="1"/>
  <c r="AK931" i="1" s="1"/>
  <c r="AK321" i="1" a="1"/>
  <c r="AK321" i="1" s="1"/>
  <c r="AK932" i="1" a="1"/>
  <c r="AK932" i="1" s="1"/>
  <c r="AK933" i="1" a="1"/>
  <c r="AK933" i="1" s="1"/>
  <c r="AK232" i="1" a="1"/>
  <c r="AK232" i="1" s="1"/>
  <c r="AK403" i="1" a="1"/>
  <c r="AK403" i="1" s="1"/>
  <c r="AK934" i="1" a="1"/>
  <c r="AK934" i="1" s="1"/>
  <c r="AK935" i="1" a="1"/>
  <c r="AK935" i="1" s="1"/>
  <c r="AK936" i="1" a="1"/>
  <c r="AK936" i="1" s="1"/>
  <c r="AK937" i="1" a="1"/>
  <c r="AK937" i="1" s="1"/>
  <c r="AK938" i="1" a="1"/>
  <c r="AK938" i="1" s="1"/>
  <c r="AK939" i="1" a="1"/>
  <c r="AK939" i="1" s="1"/>
  <c r="AK940" i="1" a="1"/>
  <c r="AK940" i="1" s="1"/>
  <c r="AK572" i="1" a="1"/>
  <c r="AK572" i="1" s="1"/>
  <c r="AK941" i="1" a="1"/>
  <c r="AK941" i="1" s="1"/>
  <c r="AK942" i="1" a="1"/>
  <c r="AK942" i="1" s="1"/>
  <c r="AK943" i="1" a="1"/>
  <c r="AK943" i="1" s="1"/>
  <c r="AK944" i="1" a="1"/>
  <c r="AK944" i="1" s="1"/>
  <c r="AK945" i="1" a="1"/>
  <c r="AK945" i="1" s="1"/>
  <c r="AK946" i="1" a="1"/>
  <c r="AK946" i="1" s="1"/>
  <c r="AK459" i="1" a="1"/>
  <c r="AK459" i="1" s="1"/>
  <c r="AK947" i="1" a="1"/>
  <c r="AK947" i="1" s="1"/>
  <c r="AK948" i="1" a="1"/>
  <c r="AK948" i="1" s="1"/>
  <c r="AK949" i="1" a="1"/>
  <c r="AK949" i="1" s="1"/>
  <c r="AK678" i="1" a="1"/>
  <c r="AK678" i="1" s="1"/>
  <c r="AK950" i="1" a="1"/>
  <c r="AK950" i="1" s="1"/>
  <c r="AK951" i="1" a="1"/>
  <c r="AK951" i="1" s="1"/>
  <c r="AK952" i="1" a="1"/>
  <c r="AK952" i="1" s="1"/>
  <c r="AK953" i="1" a="1"/>
  <c r="AK953" i="1" s="1"/>
  <c r="AK954" i="1" a="1"/>
  <c r="AK954" i="1" s="1"/>
  <c r="AK504" i="1" a="1"/>
  <c r="AK504" i="1" s="1"/>
  <c r="AK955" i="1" a="1"/>
  <c r="AK955" i="1" s="1"/>
  <c r="AK956" i="1" a="1"/>
  <c r="AK956" i="1" s="1"/>
  <c r="AK957" i="1" a="1"/>
  <c r="AK957" i="1" s="1"/>
  <c r="AK958" i="1" a="1"/>
  <c r="AK958" i="1" s="1"/>
  <c r="AK411" i="1" a="1"/>
  <c r="AK411" i="1" s="1"/>
  <c r="AK575" i="1" a="1"/>
  <c r="AK575" i="1" s="1"/>
  <c r="AK389" i="1" a="1"/>
  <c r="AK389" i="1" s="1"/>
  <c r="AK959" i="1" a="1"/>
  <c r="AK959" i="1" s="1"/>
  <c r="AK184" i="1" a="1"/>
  <c r="AK184" i="1" s="1"/>
  <c r="AK258" i="1" a="1"/>
  <c r="AK258" i="1" s="1"/>
  <c r="AK550" i="1" a="1"/>
  <c r="AK550" i="1" s="1"/>
  <c r="AK960" i="1" a="1"/>
  <c r="AK960" i="1" s="1"/>
  <c r="AK470" i="1" a="1"/>
  <c r="AK470" i="1" s="1"/>
  <c r="AK961" i="1" a="1"/>
  <c r="AK961" i="1" s="1"/>
  <c r="AK962" i="1" a="1"/>
  <c r="AK962" i="1" s="1"/>
  <c r="AK963" i="1" a="1"/>
  <c r="AK963" i="1" s="1"/>
  <c r="AK964" i="1" a="1"/>
  <c r="AK964" i="1" s="1"/>
  <c r="AK965" i="1" a="1"/>
  <c r="AK965" i="1" s="1"/>
  <c r="AK966" i="1" a="1"/>
  <c r="AK966" i="1" s="1"/>
  <c r="AK259" i="1" a="1"/>
  <c r="AK259" i="1" s="1"/>
  <c r="AK390" i="1" a="1"/>
  <c r="AK390" i="1" s="1"/>
  <c r="AK967" i="1" a="1"/>
  <c r="AK967" i="1" s="1"/>
  <c r="AK968" i="1" a="1"/>
  <c r="AK968" i="1" s="1"/>
  <c r="AK969" i="1" a="1"/>
  <c r="AK969" i="1" s="1"/>
  <c r="AK488" i="1" a="1"/>
  <c r="AK488" i="1" s="1"/>
  <c r="AK970" i="1" a="1"/>
  <c r="AK970" i="1" s="1"/>
  <c r="AK971" i="1" a="1"/>
  <c r="AK971" i="1" s="1"/>
  <c r="AK556" i="1" a="1"/>
  <c r="AK556" i="1" s="1"/>
  <c r="AK320" i="1" a="1"/>
  <c r="AK320" i="1" s="1"/>
  <c r="AK578" i="1" a="1"/>
  <c r="AK578" i="1" s="1"/>
  <c r="AK609" i="1" a="1"/>
  <c r="AK609" i="1" s="1"/>
  <c r="AK598" i="1" a="1"/>
  <c r="AK598" i="1" s="1"/>
  <c r="AK588" i="1" a="1"/>
  <c r="AK588" i="1" s="1"/>
  <c r="AK544" i="1" a="1"/>
  <c r="AK544" i="1" s="1"/>
  <c r="AK972" i="1" a="1"/>
  <c r="AK972" i="1" s="1"/>
  <c r="AK973" i="1" a="1"/>
  <c r="AK973" i="1" s="1"/>
  <c r="AK974" i="1" a="1"/>
  <c r="AK974" i="1" s="1"/>
  <c r="AK975" i="1" a="1"/>
  <c r="AK975" i="1" s="1"/>
  <c r="AK976" i="1" a="1"/>
  <c r="AK976" i="1" s="1"/>
  <c r="AK977" i="1" a="1"/>
  <c r="AK977" i="1" s="1"/>
  <c r="AK978" i="1" a="1"/>
  <c r="AK978" i="1" s="1"/>
  <c r="AK979" i="1" a="1"/>
  <c r="AK979" i="1" s="1"/>
  <c r="AK980" i="1" a="1"/>
  <c r="AK980" i="1" s="1"/>
  <c r="AK230" i="1" a="1"/>
  <c r="AK230" i="1" s="1"/>
  <c r="AK981" i="1" a="1"/>
  <c r="AK981" i="1" s="1"/>
  <c r="AK675" i="1" a="1"/>
  <c r="AK675" i="1" s="1"/>
  <c r="AK982" i="1" a="1"/>
  <c r="AK982" i="1" s="1"/>
  <c r="AK983" i="1" a="1"/>
  <c r="AK983" i="1" s="1"/>
  <c r="AK450" i="1" a="1"/>
  <c r="AK450" i="1" s="1"/>
  <c r="AK984" i="1" a="1"/>
  <c r="AK984" i="1" s="1"/>
  <c r="AK985" i="1" a="1"/>
  <c r="AK985" i="1" s="1"/>
  <c r="AK585" i="1" a="1"/>
  <c r="AK585" i="1" s="1"/>
  <c r="AK344" i="1" a="1"/>
  <c r="AK344" i="1" s="1"/>
  <c r="AK986" i="1" a="1"/>
  <c r="AK986" i="1" s="1"/>
  <c r="AK987" i="1" a="1"/>
  <c r="AK987" i="1" s="1"/>
  <c r="AK988" i="1" a="1"/>
  <c r="AK988" i="1" s="1"/>
  <c r="AK517" i="1" a="1"/>
  <c r="AK517" i="1" s="1"/>
  <c r="AK989" i="1" a="1"/>
  <c r="AK989" i="1" s="1"/>
  <c r="AK990" i="1" a="1"/>
  <c r="AK990" i="1" s="1"/>
  <c r="AK991" i="1" a="1"/>
  <c r="AK991" i="1" s="1"/>
  <c r="AK992" i="1" a="1"/>
  <c r="AK992" i="1" s="1"/>
  <c r="AK993" i="1" a="1"/>
  <c r="AK993" i="1" s="1"/>
  <c r="AK994" i="1" a="1"/>
  <c r="AK994" i="1" s="1"/>
  <c r="AK995" i="1" a="1"/>
  <c r="AK995" i="1" s="1"/>
  <c r="AK996" i="1" a="1"/>
  <c r="AK996" i="1" s="1"/>
  <c r="AK997" i="1" a="1"/>
  <c r="AK997" i="1" s="1"/>
  <c r="AK998" i="1" a="1"/>
  <c r="AK998" i="1" s="1"/>
  <c r="AK487" i="1" a="1"/>
  <c r="AK487" i="1" s="1"/>
  <c r="AK999" i="1" a="1"/>
  <c r="AK999" i="1" s="1"/>
  <c r="AK1000" i="1" a="1"/>
  <c r="AK1000" i="1" s="1"/>
  <c r="AK1001" i="1" a="1"/>
  <c r="AK1001" i="1" s="1"/>
  <c r="AK1002" i="1" a="1"/>
  <c r="AK1002" i="1" s="1"/>
  <c r="AK1003" i="1" a="1"/>
  <c r="AK1003" i="1" s="1"/>
  <c r="AK1004" i="1" a="1"/>
  <c r="AK1004" i="1" s="1"/>
  <c r="AK1005" i="1" a="1"/>
  <c r="AK1005" i="1" s="1"/>
  <c r="AK1006" i="1" a="1"/>
  <c r="AK1006" i="1" s="1"/>
  <c r="AK1007" i="1" a="1"/>
  <c r="AK1007" i="1" s="1"/>
  <c r="AK26" i="1" a="1"/>
  <c r="AK26" i="1" s="1"/>
  <c r="AK1008" i="1" a="1"/>
  <c r="AK1008" i="1" s="1"/>
  <c r="AK1009" i="1" a="1"/>
  <c r="AK1009" i="1" s="1"/>
  <c r="AK1010" i="1" a="1"/>
  <c r="AK1010" i="1" s="1"/>
  <c r="AK1011" i="1" a="1"/>
  <c r="AK1011" i="1" s="1"/>
  <c r="AK1012" i="1" a="1"/>
  <c r="AK1012" i="1" s="1"/>
  <c r="AK1013" i="1" a="1"/>
  <c r="AK1013" i="1" s="1"/>
  <c r="AK1014" i="1" a="1"/>
  <c r="AK1014" i="1" s="1"/>
  <c r="AK1015" i="1" a="1"/>
  <c r="AK1015" i="1" s="1"/>
  <c r="AK329" i="1" a="1"/>
  <c r="AK329" i="1" s="1"/>
  <c r="AK1016" i="1" a="1"/>
  <c r="AK1016" i="1" s="1"/>
  <c r="AK1017" i="1" a="1"/>
  <c r="AK1017" i="1" s="1"/>
  <c r="AK1018" i="1" a="1"/>
  <c r="AK1018" i="1" s="1"/>
  <c r="AK1019" i="1" a="1"/>
  <c r="AK1019" i="1" s="1"/>
  <c r="AK1020" i="1" a="1"/>
  <c r="AK1020" i="1" s="1"/>
  <c r="AK1021" i="1" a="1"/>
  <c r="AK1021" i="1" s="1"/>
  <c r="AK1022" i="1" a="1"/>
  <c r="AK1022" i="1" s="1"/>
  <c r="AK1023" i="1" a="1"/>
  <c r="AK1023" i="1" s="1"/>
  <c r="AK1024" i="1" a="1"/>
  <c r="AK1024" i="1" s="1"/>
  <c r="AK1025" i="1" a="1"/>
  <c r="AK1025" i="1" s="1"/>
  <c r="AK1026" i="1" a="1"/>
  <c r="AK1026" i="1" s="1"/>
  <c r="AK317" i="1" a="1"/>
  <c r="AK317" i="1" s="1"/>
  <c r="AK1027" i="1" a="1"/>
  <c r="AK1027" i="1" s="1"/>
  <c r="AK1028" i="1" a="1"/>
  <c r="AK1028" i="1" s="1"/>
  <c r="AK1029" i="1" a="1"/>
  <c r="AK1029" i="1" s="1"/>
  <c r="AK670" i="1" a="1"/>
  <c r="AK670" i="1" s="1"/>
  <c r="AK1030" i="1" a="1"/>
  <c r="AK1030" i="1" s="1"/>
  <c r="AK1031" i="1" a="1"/>
  <c r="AK1031" i="1" s="1"/>
  <c r="AK1032" i="1" a="1"/>
  <c r="AK1032" i="1" s="1"/>
  <c r="AK374" i="1" a="1"/>
  <c r="AK374" i="1" s="1"/>
  <c r="AK1033" i="1" a="1"/>
  <c r="AK1033" i="1" s="1"/>
  <c r="AK1034" i="1" a="1"/>
  <c r="AK1034" i="1" s="1"/>
  <c r="AK1035" i="1" a="1"/>
  <c r="AK1035" i="1" s="1"/>
  <c r="AK1036" i="1" a="1"/>
  <c r="AK1036" i="1" s="1"/>
  <c r="AK1037" i="1" a="1"/>
  <c r="AK1037" i="1" s="1"/>
  <c r="AK1038" i="1" a="1"/>
  <c r="AK1038" i="1" s="1"/>
  <c r="AK1039" i="1" a="1"/>
  <c r="AK1039" i="1" s="1"/>
  <c r="AK1040" i="1" a="1"/>
  <c r="AK1040" i="1" s="1"/>
  <c r="AK524" i="1" a="1"/>
  <c r="AK524" i="1" s="1"/>
  <c r="AK1041" i="1" a="1"/>
  <c r="AK1041" i="1" s="1"/>
  <c r="AK1042" i="1" a="1"/>
  <c r="AK1042" i="1" s="1"/>
  <c r="AK1043" i="1" a="1"/>
  <c r="AK1043" i="1" s="1"/>
  <c r="AK515" i="1" a="1"/>
  <c r="AK515" i="1" s="1"/>
  <c r="AK1044" i="1" a="1"/>
  <c r="AK1044" i="1" s="1"/>
  <c r="AK1045" i="1" a="1"/>
  <c r="AK1045" i="1" s="1"/>
  <c r="AK545" i="1" a="1"/>
  <c r="AK545" i="1" s="1"/>
  <c r="AK1046" i="1" a="1"/>
  <c r="AK1046" i="1" s="1"/>
  <c r="AK531" i="1" a="1"/>
  <c r="AK531" i="1" s="1"/>
  <c r="AK408" i="1" a="1"/>
  <c r="AK408" i="1" s="1"/>
  <c r="AK1047" i="1" a="1"/>
  <c r="AK1047" i="1" s="1"/>
  <c r="AK1048" i="1" a="1"/>
  <c r="AK1048" i="1" s="1"/>
  <c r="AK529" i="1" a="1"/>
  <c r="AK529" i="1" s="1"/>
  <c r="AK1049" i="1" a="1"/>
  <c r="AK1049" i="1" s="1"/>
  <c r="AK656" i="1" a="1"/>
  <c r="AK656" i="1" s="1"/>
  <c r="AK1050" i="1" a="1"/>
  <c r="AK1050" i="1" s="1"/>
  <c r="AK626" i="1" a="1"/>
  <c r="AK626" i="1" s="1"/>
  <c r="AK1051" i="1" a="1"/>
  <c r="AK1051" i="1" s="1"/>
  <c r="AK1052" i="1" a="1"/>
  <c r="AK1052" i="1" s="1"/>
  <c r="AK1053" i="1" a="1"/>
  <c r="AK1053" i="1" s="1"/>
  <c r="AK1054" i="1" a="1"/>
  <c r="AK1054" i="1" s="1"/>
  <c r="AK1055" i="1" a="1"/>
  <c r="AK1055" i="1" s="1"/>
  <c r="AK1056" i="1" a="1"/>
  <c r="AK1056" i="1" s="1"/>
  <c r="AK1057" i="1" a="1"/>
  <c r="AK1057" i="1" s="1"/>
  <c r="AK1058" i="1" a="1"/>
  <c r="AK1058" i="1" s="1"/>
  <c r="AK1059" i="1" a="1"/>
  <c r="AK1059" i="1" s="1"/>
  <c r="AK1060" i="1" a="1"/>
  <c r="AK1060" i="1" s="1"/>
  <c r="AK175" i="1" a="1"/>
  <c r="AK175" i="1" s="1"/>
  <c r="AK62" i="1" a="1"/>
  <c r="AK62" i="1" s="1"/>
  <c r="AK414" i="1" a="1"/>
  <c r="AK414" i="1" s="1"/>
  <c r="AK1061" i="1" a="1"/>
  <c r="AK1061" i="1" s="1"/>
  <c r="AK1062" i="1" a="1"/>
  <c r="AK1062" i="1" s="1"/>
  <c r="AK1063" i="1" a="1"/>
  <c r="AK1063" i="1" s="1"/>
  <c r="AK1064" i="1" a="1"/>
  <c r="AK1064" i="1" s="1"/>
  <c r="AK224" i="1" a="1"/>
  <c r="AK224" i="1" s="1"/>
  <c r="AK476" i="1" a="1"/>
  <c r="AK476" i="1" s="1"/>
  <c r="AK1065" i="1" a="1"/>
  <c r="AK1065" i="1" s="1"/>
  <c r="AK1066" i="1" a="1"/>
  <c r="AK1066" i="1" s="1"/>
  <c r="AK108" i="1" a="1"/>
  <c r="AK108" i="1" s="1"/>
  <c r="AK1067" i="1" a="1"/>
  <c r="AK1067" i="1" s="1"/>
  <c r="AK1068" i="1" a="1"/>
  <c r="AK1068" i="1" s="1"/>
  <c r="AK1069" i="1" a="1"/>
  <c r="AK1069" i="1" s="1"/>
  <c r="AK1070" i="1" a="1"/>
  <c r="AK1070" i="1" s="1"/>
  <c r="AK1071" i="1" a="1"/>
  <c r="AK1071" i="1" s="1"/>
  <c r="AK1072" i="1" a="1"/>
  <c r="AK1072" i="1" s="1"/>
  <c r="AK1073" i="1" a="1"/>
  <c r="AK1073" i="1" s="1"/>
  <c r="AK1074" i="1" a="1"/>
  <c r="AK1074" i="1" s="1"/>
  <c r="AK1075" i="1" a="1"/>
  <c r="AK1075" i="1" s="1"/>
  <c r="AK1076" i="1" a="1"/>
  <c r="AK1076" i="1" s="1"/>
  <c r="AK1077" i="1" a="1"/>
  <c r="AK1077" i="1" s="1"/>
  <c r="AK1078" i="1" a="1"/>
  <c r="AK1078" i="1" s="1"/>
  <c r="AK1079" i="1" a="1"/>
  <c r="AK1079" i="1" s="1"/>
  <c r="AK1080" i="1" a="1"/>
  <c r="AK1080" i="1" s="1"/>
  <c r="AK1081" i="1" a="1"/>
  <c r="AK1081" i="1" s="1"/>
  <c r="AK1082" i="1" a="1"/>
  <c r="AK1082" i="1" s="1"/>
  <c r="AK1083" i="1" a="1"/>
  <c r="AK1083" i="1" s="1"/>
  <c r="AK1084" i="1" a="1"/>
  <c r="AK1084" i="1" s="1"/>
  <c r="AK1085" i="1" a="1"/>
  <c r="AK1085" i="1" s="1"/>
  <c r="AK1086" i="1" a="1"/>
  <c r="AK1086" i="1" s="1"/>
  <c r="AK1087" i="1" a="1"/>
  <c r="AK1087" i="1" s="1"/>
  <c r="AK1088" i="1" a="1"/>
  <c r="AK1088" i="1" s="1"/>
  <c r="AK369" i="1" a="1"/>
  <c r="AK369" i="1" s="1"/>
  <c r="AK1089" i="1" a="1"/>
  <c r="AK1089" i="1" s="1"/>
  <c r="AK1090" i="1" a="1"/>
  <c r="AK1090" i="1" s="1"/>
  <c r="AK225" i="1" a="1"/>
  <c r="AK225" i="1" s="1"/>
  <c r="AK1091" i="1" a="1"/>
  <c r="AK1091" i="1" s="1"/>
  <c r="AK1092" i="1" a="1"/>
  <c r="AK1092" i="1" s="1"/>
  <c r="AK1093" i="1" a="1"/>
  <c r="AK1093" i="1" s="1"/>
  <c r="AK1094" i="1" a="1"/>
  <c r="AK1094" i="1" s="1"/>
  <c r="AK1095" i="1" a="1"/>
  <c r="AK1095" i="1" s="1"/>
  <c r="AK1096" i="1" a="1"/>
  <c r="AK1096" i="1" s="1"/>
  <c r="AK1097" i="1" a="1"/>
  <c r="AK1097" i="1" s="1"/>
  <c r="AK1098" i="1" a="1"/>
  <c r="AK1098" i="1" s="1"/>
  <c r="AK1099" i="1" a="1"/>
  <c r="AK1099" i="1" s="1"/>
  <c r="AK1100" i="1" a="1"/>
  <c r="AK1100" i="1" s="1"/>
  <c r="AK1101" i="1" a="1"/>
  <c r="AK1101" i="1" s="1"/>
  <c r="AK1102" i="1" a="1"/>
  <c r="AK1102" i="1" s="1"/>
  <c r="AK1103" i="1" a="1"/>
  <c r="AK1103" i="1" s="1"/>
  <c r="AK145" i="1" a="1"/>
  <c r="AK145" i="1" s="1"/>
  <c r="AK1104" i="1" a="1"/>
  <c r="AK1104" i="1" s="1"/>
  <c r="AK1105" i="1" a="1"/>
  <c r="AK1105" i="1" s="1"/>
  <c r="AK1106" i="1" a="1"/>
  <c r="AK1106" i="1" s="1"/>
  <c r="AK1107" i="1" a="1"/>
  <c r="AK1107" i="1" s="1"/>
  <c r="AK449" i="1" a="1"/>
  <c r="AK449" i="1" s="1"/>
  <c r="AK1108" i="1" a="1"/>
  <c r="AK1108" i="1" s="1"/>
  <c r="AK1109" i="1" a="1"/>
  <c r="AK1109" i="1" s="1"/>
  <c r="AK1110" i="1" a="1"/>
  <c r="AK1110" i="1" s="1"/>
  <c r="AK1111" i="1" a="1"/>
  <c r="AK1111" i="1" s="1"/>
  <c r="AK1112" i="1" a="1"/>
  <c r="AK1112" i="1" s="1"/>
  <c r="AK514" i="1" a="1"/>
  <c r="AK514" i="1" s="1"/>
  <c r="AK1113" i="1" a="1"/>
  <c r="AK1113" i="1" s="1"/>
  <c r="AK1114" i="1" a="1"/>
  <c r="AK1114" i="1" s="1"/>
  <c r="AK1115" i="1" a="1"/>
  <c r="AK1115" i="1" s="1"/>
  <c r="AK1116" i="1" a="1"/>
  <c r="AK1116" i="1" s="1"/>
  <c r="AK1117" i="1" a="1"/>
  <c r="AK1117" i="1" s="1"/>
  <c r="AK1118" i="1" a="1"/>
  <c r="AK1118" i="1" s="1"/>
  <c r="AK1119" i="1" a="1"/>
  <c r="AK1119" i="1" s="1"/>
  <c r="AK1120" i="1" a="1"/>
  <c r="AK1120" i="1" s="1"/>
  <c r="AK1121" i="1" a="1"/>
  <c r="AK1121" i="1" s="1"/>
  <c r="AK1122" i="1" a="1"/>
  <c r="AK1122" i="1" s="1"/>
  <c r="AK1123" i="1" a="1"/>
  <c r="AK1123" i="1" s="1"/>
  <c r="AK1124" i="1" a="1"/>
  <c r="AK1124" i="1" s="1"/>
  <c r="AK1125" i="1" a="1"/>
  <c r="AK1125" i="1" s="1"/>
  <c r="AK1126" i="1" a="1"/>
  <c r="AK1126" i="1" s="1"/>
  <c r="AK1127" i="1" a="1"/>
  <c r="AK1127" i="1" s="1"/>
  <c r="AK1128" i="1" a="1"/>
  <c r="AK1128" i="1" s="1"/>
  <c r="AK1129" i="1" a="1"/>
  <c r="AK1129" i="1" s="1"/>
  <c r="AK1130" i="1" a="1"/>
  <c r="AK1130" i="1" s="1"/>
  <c r="AK1131" i="1" a="1"/>
  <c r="AK1131" i="1" s="1"/>
  <c r="AK1132" i="1" a="1"/>
  <c r="AK1132" i="1" s="1"/>
  <c r="AK1133" i="1" a="1"/>
  <c r="AK1133" i="1" s="1"/>
  <c r="AK185" i="1" a="1"/>
  <c r="AK185" i="1" s="1"/>
  <c r="AK1134" i="1" a="1"/>
  <c r="AK1134" i="1" s="1"/>
  <c r="AK186" i="1" a="1"/>
  <c r="AK186" i="1" s="1"/>
  <c r="AK1135" i="1" a="1"/>
  <c r="AK1135" i="1" s="1"/>
  <c r="AK1136" i="1" a="1"/>
  <c r="AK1136" i="1" s="1"/>
  <c r="AK1137" i="1" a="1"/>
  <c r="AK1137" i="1" s="1"/>
  <c r="AK1138" i="1" a="1"/>
  <c r="AK1138" i="1" s="1"/>
  <c r="AK1139" i="1" a="1"/>
  <c r="AK1139" i="1" s="1"/>
  <c r="AK1140" i="1" a="1"/>
  <c r="AK1140" i="1" s="1"/>
  <c r="AK54" i="1" a="1"/>
  <c r="AK54" i="1" s="1"/>
  <c r="AK1141" i="1" a="1"/>
  <c r="AK1141" i="1" s="1"/>
  <c r="AK1142" i="1" a="1"/>
  <c r="AK1142" i="1" s="1"/>
  <c r="AK1143" i="1" a="1"/>
  <c r="AK1143" i="1" s="1"/>
  <c r="AK1144" i="1" a="1"/>
  <c r="AK1144" i="1" s="1"/>
  <c r="AK1145" i="1" a="1"/>
  <c r="AK1145" i="1" s="1"/>
  <c r="AK1146" i="1" a="1"/>
  <c r="AK1146" i="1" s="1"/>
  <c r="AK1147" i="1" a="1"/>
  <c r="AK1147" i="1" s="1"/>
  <c r="AK1148" i="1" a="1"/>
  <c r="AK1148" i="1" s="1"/>
  <c r="AK293" i="1" a="1"/>
  <c r="AK293" i="1" s="1"/>
  <c r="AK1149" i="1" a="1"/>
  <c r="AK1149" i="1" s="1"/>
  <c r="AK1150" i="1" a="1"/>
  <c r="AK1150" i="1" s="1"/>
  <c r="AK1151" i="1" a="1"/>
  <c r="AK1151" i="1" s="1"/>
  <c r="AK1152" i="1" a="1"/>
  <c r="AK1152" i="1" s="1"/>
  <c r="AK1153" i="1" a="1"/>
  <c r="AK1153" i="1" s="1"/>
  <c r="AK1154" i="1" a="1"/>
  <c r="AK1154" i="1" s="1"/>
  <c r="AK1155" i="1" a="1"/>
  <c r="AK1155" i="1" s="1"/>
  <c r="AK1156" i="1" a="1"/>
  <c r="AK1156" i="1" s="1"/>
  <c r="AK1157" i="1" a="1"/>
  <c r="AK1157" i="1" s="1"/>
  <c r="AK1158" i="1" a="1"/>
  <c r="AK1158" i="1" s="1"/>
  <c r="AK63" i="1" a="1"/>
  <c r="AK63" i="1" s="1"/>
  <c r="AK1159" i="1" a="1"/>
  <c r="AK1159" i="1" s="1"/>
  <c r="AK1160" i="1" a="1"/>
  <c r="AK1160" i="1" s="1"/>
  <c r="AK1161" i="1" a="1"/>
  <c r="AK1161" i="1" s="1"/>
  <c r="AK1162" i="1" a="1"/>
  <c r="AK1162" i="1" s="1"/>
  <c r="AK1163" i="1" a="1"/>
  <c r="AK1163" i="1" s="1"/>
  <c r="AK1164" i="1" a="1"/>
  <c r="AK1164" i="1" s="1"/>
  <c r="AK1165" i="1" a="1"/>
  <c r="AK1165" i="1" s="1"/>
  <c r="AK1166" i="1" a="1"/>
  <c r="AK1166" i="1" s="1"/>
  <c r="AK1167" i="1" a="1"/>
  <c r="AK1167" i="1" s="1"/>
  <c r="AK1168" i="1" a="1"/>
  <c r="AK1168" i="1" s="1"/>
  <c r="AK385" i="1" a="1"/>
  <c r="AK385" i="1" s="1"/>
  <c r="AK1169" i="1" a="1"/>
  <c r="AK1169" i="1" s="1"/>
  <c r="AK1170" i="1" a="1"/>
  <c r="AK1170" i="1" s="1"/>
  <c r="AK1171" i="1" a="1"/>
  <c r="AK1171" i="1" s="1"/>
  <c r="AK1172" i="1" a="1"/>
  <c r="AK1172" i="1" s="1"/>
  <c r="AK1173" i="1" a="1"/>
  <c r="AK1173" i="1" s="1"/>
  <c r="AK1174" i="1" a="1"/>
  <c r="AK1174" i="1" s="1"/>
  <c r="AK1175" i="1" a="1"/>
  <c r="AK1175" i="1" s="1"/>
  <c r="AK1176" i="1" a="1"/>
  <c r="AK1176" i="1" s="1"/>
  <c r="AK1177" i="1" a="1"/>
  <c r="AK1177" i="1" s="1"/>
  <c r="AK1178" i="1" a="1"/>
  <c r="AK1178" i="1" s="1"/>
  <c r="AK1179" i="1" a="1"/>
  <c r="AK1179" i="1" s="1"/>
  <c r="AK1180" i="1" a="1"/>
  <c r="AK1180" i="1" s="1"/>
  <c r="AK482" i="1" a="1"/>
  <c r="AK482" i="1" s="1"/>
  <c r="AK1181" i="1" a="1"/>
  <c r="AK1181" i="1" s="1"/>
  <c r="AK1182" i="1" a="1"/>
  <c r="AK1182" i="1" s="1"/>
  <c r="AK1183" i="1" a="1"/>
  <c r="AK1183" i="1" s="1"/>
  <c r="AK1184" i="1" a="1"/>
  <c r="AK1184" i="1" s="1"/>
  <c r="AK1185" i="1" a="1"/>
  <c r="AK1185" i="1" s="1"/>
  <c r="AK1186" i="1" a="1"/>
  <c r="AK1186" i="1" s="1"/>
  <c r="AK1187" i="1" a="1"/>
  <c r="AK1187" i="1" s="1"/>
  <c r="AK388" i="1" a="1"/>
  <c r="AK388" i="1" s="1"/>
  <c r="AK1188" i="1" a="1"/>
  <c r="AK1188" i="1" s="1"/>
  <c r="AK284" i="1" a="1"/>
  <c r="AK284" i="1" s="1"/>
  <c r="AK1189" i="1" a="1"/>
  <c r="AK1189" i="1" s="1"/>
  <c r="AK223" i="1" a="1"/>
  <c r="AK223" i="1" s="1"/>
  <c r="AK1190" i="1" a="1"/>
  <c r="AK1190" i="1" s="1"/>
  <c r="AK1191" i="1" a="1"/>
  <c r="AK1191" i="1" s="1"/>
  <c r="AK1192" i="1" a="1"/>
  <c r="AK1192" i="1" s="1"/>
  <c r="AK1193" i="1" a="1"/>
  <c r="AK1193" i="1" s="1"/>
  <c r="AK332" i="1" a="1"/>
  <c r="AK332" i="1" s="1"/>
  <c r="AK156" i="1" a="1"/>
  <c r="AK156" i="1" s="1"/>
  <c r="AK1194" i="1" a="1"/>
  <c r="AK1194" i="1" s="1"/>
  <c r="AK1195" i="1" a="1"/>
  <c r="AK1195" i="1" s="1"/>
  <c r="AK1196" i="1" a="1"/>
  <c r="AK1196" i="1" s="1"/>
  <c r="AK510" i="1" a="1"/>
  <c r="AK510" i="1" s="1"/>
  <c r="AK1197" i="1" a="1"/>
  <c r="AK1197" i="1" s="1"/>
  <c r="AK1198" i="1" a="1"/>
  <c r="AK1198" i="1" s="1"/>
  <c r="AK1199" i="1" a="1"/>
  <c r="AK1199" i="1" s="1"/>
  <c r="AK1200" i="1" a="1"/>
  <c r="AK1200" i="1" s="1"/>
  <c r="AK518" i="1" a="1"/>
  <c r="AK518" i="1" s="1"/>
  <c r="AK1201" i="1" a="1"/>
  <c r="AK1201" i="1" s="1"/>
  <c r="AK1202" i="1" a="1"/>
  <c r="AK1202" i="1" s="1"/>
  <c r="AK1203" i="1" a="1"/>
  <c r="AK1203" i="1" s="1"/>
  <c r="AK1204" i="1" a="1"/>
  <c r="AK1204" i="1" s="1"/>
  <c r="AK1205" i="1" a="1"/>
  <c r="AK1205" i="1" s="1"/>
  <c r="AK1206" i="1" a="1"/>
  <c r="AK1206" i="1" s="1"/>
  <c r="AK1207" i="1" a="1"/>
  <c r="AK1207" i="1" s="1"/>
  <c r="AK1208" i="1" a="1"/>
  <c r="AK1208" i="1" s="1"/>
  <c r="AK1209" i="1" a="1"/>
  <c r="AK1209" i="1" s="1"/>
  <c r="AK464" i="1" a="1"/>
  <c r="AK464" i="1" s="1"/>
  <c r="AK1210" i="1" a="1"/>
  <c r="AK1210" i="1" s="1"/>
  <c r="AK1211" i="1" a="1"/>
  <c r="AK1211" i="1" s="1"/>
  <c r="AK1212" i="1" a="1"/>
  <c r="AK1212" i="1" s="1"/>
  <c r="AK1213" i="1" a="1"/>
  <c r="AK1213" i="1" s="1"/>
  <c r="AK1214" i="1" a="1"/>
  <c r="AK1214" i="1" s="1"/>
  <c r="AK1215" i="1" a="1"/>
  <c r="AK1215" i="1" s="1"/>
  <c r="AK553" i="1" a="1"/>
  <c r="AK553" i="1" s="1"/>
  <c r="AK301" i="1" a="1"/>
  <c r="AK301" i="1" s="1"/>
  <c r="AK1216" i="1" a="1"/>
  <c r="AK1216" i="1" s="1"/>
  <c r="AK477" i="1" a="1"/>
  <c r="AK477" i="1" s="1"/>
  <c r="AK1217" i="1" a="1"/>
  <c r="AK1217" i="1" s="1"/>
  <c r="AK1218" i="1" a="1"/>
  <c r="AK1218" i="1" s="1"/>
  <c r="AK1219" i="1" a="1"/>
  <c r="AK1219" i="1" s="1"/>
  <c r="AK370" i="1" a="1"/>
  <c r="AK370" i="1" s="1"/>
  <c r="AK1220" i="1" a="1"/>
  <c r="AK1220" i="1" s="1"/>
  <c r="AK1221" i="1" a="1"/>
  <c r="AK1221" i="1" s="1"/>
  <c r="AK1222" i="1" a="1"/>
  <c r="AK1222" i="1" s="1"/>
  <c r="AK1223" i="1" a="1"/>
  <c r="AK1223" i="1" s="1"/>
  <c r="AK1224" i="1" a="1"/>
  <c r="AK1224" i="1" s="1"/>
  <c r="AK1225" i="1" a="1"/>
  <c r="AK1225" i="1" s="1"/>
  <c r="AK1226" i="1" a="1"/>
  <c r="AK1226" i="1" s="1"/>
  <c r="AK1227" i="1" a="1"/>
  <c r="AK1227" i="1" s="1"/>
  <c r="AK1228" i="1" a="1"/>
  <c r="AK1228" i="1" s="1"/>
  <c r="AK1229" i="1" a="1"/>
  <c r="AK1229" i="1" s="1"/>
  <c r="AK1230" i="1" a="1"/>
  <c r="AK1230" i="1" s="1"/>
  <c r="AK1231" i="1" a="1"/>
  <c r="AK1231" i="1" s="1"/>
  <c r="AK1232" i="1" a="1"/>
  <c r="AK1232" i="1" s="1"/>
  <c r="AK1233" i="1" a="1"/>
  <c r="AK1233" i="1" s="1"/>
  <c r="AK1234" i="1" a="1"/>
  <c r="AK1234" i="1" s="1"/>
  <c r="AK1235" i="1" a="1"/>
  <c r="AK1235" i="1" s="1"/>
  <c r="AK1236" i="1" a="1"/>
  <c r="AK1236" i="1" s="1"/>
  <c r="AK1237" i="1" a="1"/>
  <c r="AK1237" i="1" s="1"/>
  <c r="AK1238" i="1" a="1"/>
  <c r="AK1238" i="1" s="1"/>
  <c r="AK1239" i="1" a="1"/>
  <c r="AK1239" i="1" s="1"/>
  <c r="AK1240" i="1" a="1"/>
  <c r="AK1240" i="1" s="1"/>
  <c r="AK1241" i="1" a="1"/>
  <c r="AK1241" i="1" s="1"/>
  <c r="AK1242" i="1" a="1"/>
  <c r="AK1242" i="1" s="1"/>
  <c r="AK1243" i="1" a="1"/>
  <c r="AK1243" i="1" s="1"/>
  <c r="AK1244" i="1" a="1"/>
  <c r="AK1244" i="1" s="1"/>
  <c r="AK1245" i="1" a="1"/>
  <c r="AK1245" i="1" s="1"/>
  <c r="AK1246" i="1" a="1"/>
  <c r="AK1246" i="1" s="1"/>
  <c r="AK1247" i="1" a="1"/>
  <c r="AK1247" i="1" s="1"/>
  <c r="AK1248" i="1" a="1"/>
  <c r="AK1248" i="1" s="1"/>
  <c r="AK1249" i="1" a="1"/>
  <c r="AK1249" i="1" s="1"/>
  <c r="AK1250" i="1" a="1"/>
  <c r="AK1250" i="1" s="1"/>
  <c r="AK1251" i="1" a="1"/>
  <c r="AK1251" i="1" s="1"/>
  <c r="AK1252" i="1" a="1"/>
  <c r="AK1252" i="1" s="1"/>
  <c r="AK1253" i="1" a="1"/>
  <c r="AK1253" i="1" s="1"/>
  <c r="AK1254" i="1" a="1"/>
  <c r="AK1254" i="1" s="1"/>
  <c r="AK1255" i="1" a="1"/>
  <c r="AK1255" i="1" s="1"/>
  <c r="AK1256" i="1" a="1"/>
  <c r="AK1256" i="1" s="1"/>
  <c r="AK1257" i="1" a="1"/>
  <c r="AK1257" i="1" s="1"/>
  <c r="AK1258" i="1" a="1"/>
  <c r="AK1258" i="1" s="1"/>
  <c r="AK1259" i="1" a="1"/>
  <c r="AK1259" i="1" s="1"/>
  <c r="AK1260" i="1" a="1"/>
  <c r="AK1260" i="1" s="1"/>
  <c r="AK1261" i="1" a="1"/>
  <c r="AK1261" i="1" s="1"/>
  <c r="AK1262" i="1" a="1"/>
  <c r="AK1262" i="1" s="1"/>
  <c r="AK1263" i="1" a="1"/>
  <c r="AK1263" i="1" s="1"/>
  <c r="AK1264" i="1" a="1"/>
  <c r="AK1264" i="1" s="1"/>
  <c r="AK1265" i="1" a="1"/>
  <c r="AK1265" i="1" s="1"/>
  <c r="AK1266" i="1" a="1"/>
  <c r="AK1266" i="1" s="1"/>
  <c r="AK1267" i="1" a="1"/>
  <c r="AK1267" i="1" s="1"/>
  <c r="AK1268" i="1" a="1"/>
  <c r="AK1268" i="1" s="1"/>
  <c r="AK1269" i="1" a="1"/>
  <c r="AK1269" i="1" s="1"/>
  <c r="AK1270" i="1" a="1"/>
  <c r="AK1270" i="1" s="1"/>
  <c r="AK1271" i="1" a="1"/>
  <c r="AK1271" i="1" s="1"/>
  <c r="AK1272" i="1" a="1"/>
  <c r="AK1272" i="1" s="1"/>
  <c r="AK1273" i="1" a="1"/>
  <c r="AK1273" i="1" s="1"/>
  <c r="AK1274" i="1" a="1"/>
  <c r="AK1274" i="1" s="1"/>
  <c r="AK1275" i="1" a="1"/>
  <c r="AK1275" i="1" s="1"/>
  <c r="AK1276" i="1" a="1"/>
  <c r="AK1276" i="1" s="1"/>
  <c r="AK1277" i="1" a="1"/>
  <c r="AK1277" i="1" s="1"/>
  <c r="AK1278" i="1" a="1"/>
  <c r="AK1278" i="1" s="1"/>
  <c r="AK180" i="1" a="1"/>
  <c r="AK180" i="1" s="1"/>
  <c r="AK1279" i="1" a="1"/>
  <c r="AK1279" i="1" s="1"/>
  <c r="AK1280" i="1" a="1"/>
  <c r="AK1280" i="1" s="1"/>
  <c r="AK146" i="1" a="1"/>
  <c r="AK146" i="1" s="1"/>
  <c r="AK1281" i="1" a="1"/>
  <c r="AK1281" i="1" s="1"/>
  <c r="AK1282" i="1" a="1"/>
  <c r="AK1282" i="1" s="1"/>
  <c r="AK1283" i="1" a="1"/>
  <c r="AK1283" i="1" s="1"/>
  <c r="AK1284" i="1" a="1"/>
  <c r="AK1284" i="1" s="1"/>
  <c r="AK1285" i="1" a="1"/>
  <c r="AK1285" i="1" s="1"/>
  <c r="AK248" i="1" a="1"/>
  <c r="AK248" i="1" s="1"/>
  <c r="AK1286" i="1" a="1"/>
  <c r="AK1286" i="1" s="1"/>
  <c r="AK1287" i="1" a="1"/>
  <c r="AK1287" i="1" s="1"/>
  <c r="AK1288" i="1" a="1"/>
  <c r="AK1288" i="1" s="1"/>
  <c r="AK1289" i="1" a="1"/>
  <c r="AK1289" i="1" s="1"/>
  <c r="AK1290" i="1" a="1"/>
  <c r="AK1290" i="1" s="1"/>
  <c r="AK379" i="1" a="1"/>
  <c r="AK379" i="1" s="1"/>
  <c r="AK1291" i="1" a="1"/>
  <c r="AK1291" i="1" s="1"/>
  <c r="AK1292" i="1" a="1"/>
  <c r="AK1292" i="1" s="1"/>
  <c r="AK1293" i="1" a="1"/>
  <c r="AK1293" i="1" s="1"/>
  <c r="AK1294" i="1" a="1"/>
  <c r="AK1294" i="1" s="1"/>
  <c r="AK1295" i="1" a="1"/>
  <c r="AK1295" i="1" s="1"/>
  <c r="AK1296" i="1" a="1"/>
  <c r="AK1296" i="1" s="1"/>
  <c r="AK1297" i="1" a="1"/>
  <c r="AK1297" i="1" s="1"/>
  <c r="AK1298" i="1" a="1"/>
  <c r="AK1298" i="1" s="1"/>
  <c r="AK1299" i="1" a="1"/>
  <c r="AK1299" i="1" s="1"/>
  <c r="AK1300" i="1" a="1"/>
  <c r="AK1300" i="1" s="1"/>
  <c r="AK1301" i="1" a="1"/>
  <c r="AK1301" i="1" s="1"/>
  <c r="AK1302" i="1" a="1"/>
  <c r="AK1302" i="1" s="1"/>
  <c r="AK1303" i="1" a="1"/>
  <c r="AK1303" i="1" s="1"/>
  <c r="AK1304" i="1" a="1"/>
  <c r="AK1304" i="1" s="1"/>
  <c r="AK1305" i="1" a="1"/>
  <c r="AK1305" i="1" s="1"/>
  <c r="AK1306" i="1" a="1"/>
  <c r="AK1306" i="1" s="1"/>
  <c r="AK1307" i="1" a="1"/>
  <c r="AK1307" i="1" s="1"/>
  <c r="AK1308" i="1" a="1"/>
  <c r="AK1308" i="1" s="1"/>
  <c r="AK1309" i="1" a="1"/>
  <c r="AK1309" i="1" s="1"/>
  <c r="AK1310" i="1" a="1"/>
  <c r="AK1310" i="1" s="1"/>
  <c r="AK1311" i="1" a="1"/>
  <c r="AK1311" i="1" s="1"/>
  <c r="AK1312" i="1" a="1"/>
  <c r="AK1312" i="1" s="1"/>
  <c r="AK1313" i="1" a="1"/>
  <c r="AK1313" i="1" s="1"/>
  <c r="AK1314" i="1" a="1"/>
  <c r="AK1314" i="1" s="1"/>
  <c r="AK1315" i="1" a="1"/>
  <c r="AK1315" i="1" s="1"/>
  <c r="AK1316" i="1" a="1"/>
  <c r="AK1316" i="1" s="1"/>
  <c r="AK391" i="1" a="1"/>
  <c r="AK391" i="1" s="1"/>
  <c r="AK1317" i="1" a="1"/>
  <c r="AK1317" i="1" s="1"/>
  <c r="AK1318" i="1" a="1"/>
  <c r="AK1318" i="1" s="1"/>
  <c r="AK1319" i="1" a="1"/>
  <c r="AK1319" i="1" s="1"/>
  <c r="AK1320" i="1" a="1"/>
  <c r="AK1320" i="1" s="1"/>
  <c r="AK1321" i="1" a="1"/>
  <c r="AK1321" i="1" s="1"/>
  <c r="AK1322" i="1" a="1"/>
  <c r="AK1322" i="1" s="1"/>
  <c r="AK1323" i="1" a="1"/>
  <c r="AK1323" i="1" s="1"/>
  <c r="AK1324" i="1" a="1"/>
  <c r="AK1324" i="1" s="1"/>
  <c r="AK465" i="1" a="1"/>
  <c r="AK465" i="1" s="1"/>
  <c r="AK436" i="1" a="1"/>
  <c r="AK436" i="1" s="1"/>
  <c r="AK437" i="1" a="1"/>
  <c r="AK437" i="1" s="1"/>
  <c r="AK1325" i="1" a="1"/>
  <c r="AK1325" i="1" s="1"/>
  <c r="AK1326" i="1" a="1"/>
  <c r="AK1326" i="1" s="1"/>
  <c r="AK472" i="1" a="1"/>
  <c r="AK472" i="1" s="1"/>
  <c r="AK1327" i="1" a="1"/>
  <c r="AK1327" i="1" s="1"/>
  <c r="AK1328" i="1" a="1"/>
  <c r="AK1328" i="1" s="1"/>
  <c r="AK1329" i="1" a="1"/>
  <c r="AK1329" i="1" s="1"/>
  <c r="AK430" i="1" a="1"/>
  <c r="AK430" i="1" s="1"/>
  <c r="AK1330" i="1" a="1"/>
  <c r="AK1330" i="1" s="1"/>
  <c r="AK1331" i="1" a="1"/>
  <c r="AK1331" i="1" s="1"/>
  <c r="AK1332" i="1" a="1"/>
  <c r="AK1332" i="1" s="1"/>
  <c r="AK1333" i="1" a="1"/>
  <c r="AK1333" i="1" s="1"/>
  <c r="AK254" i="1" a="1"/>
  <c r="AK254" i="1" s="1"/>
  <c r="AK1334" i="1" a="1"/>
  <c r="AK1334" i="1" s="1"/>
  <c r="AK516" i="1" a="1"/>
  <c r="AK516" i="1" s="1"/>
  <c r="AK1335" i="1" a="1"/>
  <c r="AK1335" i="1" s="1"/>
  <c r="AK1336" i="1" a="1"/>
  <c r="AK1336" i="1" s="1"/>
  <c r="AK341" i="1" a="1"/>
  <c r="AK341" i="1" s="1"/>
  <c r="AK1337" i="1" a="1"/>
  <c r="AK1337" i="1" s="1"/>
  <c r="AK1338" i="1" a="1"/>
  <c r="AK1338" i="1" s="1"/>
  <c r="AK1339" i="1" a="1"/>
  <c r="AK1339" i="1" s="1"/>
  <c r="AK1340" i="1" a="1"/>
  <c r="AK1340" i="1" s="1"/>
  <c r="AK1341" i="1" a="1"/>
  <c r="AK1341" i="1" s="1"/>
  <c r="AK1342" i="1" a="1"/>
  <c r="AK1342" i="1" s="1"/>
  <c r="AK1343" i="1" a="1"/>
  <c r="AK1343" i="1" s="1"/>
  <c r="AK568" i="1" a="1"/>
  <c r="AK568" i="1" s="1"/>
  <c r="AK1344" i="1" a="1"/>
  <c r="AK1344" i="1" s="1"/>
  <c r="AK1345" i="1" a="1"/>
  <c r="AK1345" i="1" s="1"/>
  <c r="AK560" i="1" a="1"/>
  <c r="AK560" i="1" s="1"/>
  <c r="AK1346" i="1" a="1"/>
  <c r="AK1346" i="1" s="1"/>
  <c r="AK1347" i="1" a="1"/>
  <c r="AK1347" i="1" s="1"/>
  <c r="AK345" i="1" a="1"/>
  <c r="AK345" i="1" s="1"/>
  <c r="AK1348" i="1" a="1"/>
  <c r="AK1348" i="1" s="1"/>
  <c r="AK1349" i="1" a="1"/>
  <c r="AK1349" i="1" s="1"/>
  <c r="AK1350" i="1" a="1"/>
  <c r="AK1350" i="1" s="1"/>
  <c r="AK1351" i="1" a="1"/>
  <c r="AK1351" i="1" s="1"/>
  <c r="AK1352" i="1" a="1"/>
  <c r="AK1352" i="1" s="1"/>
  <c r="AK508" i="1" a="1"/>
  <c r="AK508" i="1" s="1"/>
  <c r="AK1353" i="1" a="1"/>
  <c r="AK1353" i="1" s="1"/>
  <c r="AK1354" i="1" a="1"/>
  <c r="AK1354" i="1" s="1"/>
  <c r="AK1355" i="1" a="1"/>
  <c r="AK1355" i="1" s="1"/>
  <c r="AK1356" i="1" a="1"/>
  <c r="AK1356" i="1" s="1"/>
  <c r="AK1357" i="1" a="1"/>
  <c r="AK1357" i="1" s="1"/>
  <c r="AK1358" i="1" a="1"/>
  <c r="AK1358" i="1" s="1"/>
  <c r="AK1359" i="1" a="1"/>
  <c r="AK1359" i="1" s="1"/>
  <c r="AK1360" i="1" a="1"/>
  <c r="AK1360" i="1" s="1"/>
  <c r="AK1361" i="1" a="1"/>
  <c r="AK1361" i="1" s="1"/>
  <c r="AK1362" i="1" a="1"/>
  <c r="AK1362" i="1" s="1"/>
  <c r="AK1363" i="1" a="1"/>
  <c r="AK1363" i="1" s="1"/>
  <c r="AK1364" i="1" a="1"/>
  <c r="AK1364" i="1" s="1"/>
  <c r="AK1365" i="1" a="1"/>
  <c r="AK1365" i="1" s="1"/>
  <c r="AK1366" i="1" a="1"/>
  <c r="AK1366" i="1" s="1"/>
  <c r="AK677" i="1" a="1"/>
  <c r="AK677" i="1" s="1"/>
  <c r="AK1367" i="1" a="1"/>
  <c r="AK1367" i="1" s="1"/>
  <c r="AK1368" i="1" a="1"/>
  <c r="AK1368" i="1" s="1"/>
  <c r="AK1369" i="1" a="1"/>
  <c r="AK1369" i="1" s="1"/>
  <c r="AK1370" i="1" a="1"/>
  <c r="AK1370" i="1" s="1"/>
  <c r="AK1371" i="1" a="1"/>
  <c r="AK1371" i="1" s="1"/>
  <c r="AK1372" i="1" a="1"/>
  <c r="AK1372" i="1" s="1"/>
  <c r="AK1373" i="1" a="1"/>
  <c r="AK1373" i="1" s="1"/>
  <c r="AK1374" i="1" a="1"/>
  <c r="AK1374" i="1" s="1"/>
  <c r="AK1375" i="1" a="1"/>
  <c r="AK1375" i="1" s="1"/>
  <c r="AK1376" i="1" a="1"/>
  <c r="AK1376" i="1" s="1"/>
  <c r="AK339" i="1" a="1"/>
  <c r="AK339" i="1" s="1"/>
  <c r="AK1377" i="1" a="1"/>
  <c r="AK1377" i="1" s="1"/>
  <c r="AK1378" i="1" a="1"/>
  <c r="AK1378" i="1" s="1"/>
  <c r="AK1379" i="1" a="1"/>
  <c r="AK1379" i="1" s="1"/>
  <c r="AK1380" i="1" a="1"/>
  <c r="AK1380" i="1" s="1"/>
  <c r="AK289" i="1" a="1"/>
  <c r="AK289" i="1" s="1"/>
  <c r="AK386" i="1" a="1"/>
  <c r="AK386" i="1" s="1"/>
  <c r="AK1381" i="1" a="1"/>
  <c r="AK1381" i="1" s="1"/>
  <c r="AK1382" i="1" a="1"/>
  <c r="AK1382" i="1" s="1"/>
  <c r="AK1383" i="1" a="1"/>
  <c r="AK1383" i="1" s="1"/>
  <c r="AK1384" i="1" a="1"/>
  <c r="AK1384" i="1" s="1"/>
  <c r="AK1385" i="1" a="1"/>
  <c r="AK1385" i="1" s="1"/>
  <c r="AK1386" i="1" a="1"/>
  <c r="AK1386" i="1" s="1"/>
  <c r="AK1387" i="1" a="1"/>
  <c r="AK1387" i="1" s="1"/>
  <c r="AK1388" i="1" a="1"/>
  <c r="AK1388" i="1" s="1"/>
  <c r="AK1389" i="1" a="1"/>
  <c r="AK1389" i="1" s="1"/>
  <c r="AK1390" i="1" a="1"/>
  <c r="AK1390" i="1" s="1"/>
  <c r="AK1391" i="1" a="1"/>
  <c r="AK1391" i="1" s="1"/>
  <c r="AK1392" i="1" a="1"/>
  <c r="AK1392" i="1" s="1"/>
  <c r="AK1393" i="1" a="1"/>
  <c r="AK1393" i="1" s="1"/>
  <c r="AK1394" i="1" a="1"/>
  <c r="AK1394" i="1" s="1"/>
  <c r="AK1395" i="1" a="1"/>
  <c r="AK1395" i="1" s="1"/>
  <c r="AK1396" i="1" a="1"/>
  <c r="AK1396" i="1" s="1"/>
  <c r="AK1397" i="1" a="1"/>
  <c r="AK1397" i="1" s="1"/>
  <c r="AK1398" i="1" a="1"/>
  <c r="AK1398" i="1" s="1"/>
  <c r="AK1399" i="1" a="1"/>
  <c r="AK1399" i="1" s="1"/>
  <c r="AK1400" i="1" a="1"/>
  <c r="AK1400" i="1" s="1"/>
  <c r="AK447" i="1" a="1"/>
  <c r="AK447" i="1" s="1"/>
  <c r="AK1401" i="1" a="1"/>
  <c r="AK1401" i="1" s="1"/>
  <c r="AK1402" i="1" a="1"/>
  <c r="AK1402" i="1" s="1"/>
  <c r="AK1403" i="1" a="1"/>
  <c r="AK1403" i="1" s="1"/>
  <c r="AK1404" i="1" a="1"/>
  <c r="AK1404" i="1" s="1"/>
  <c r="AK1405" i="1" a="1"/>
  <c r="AK1405" i="1" s="1"/>
  <c r="AK1406" i="1" a="1"/>
  <c r="AK1406" i="1" s="1"/>
  <c r="AK435" i="1" a="1"/>
  <c r="AK435" i="1" s="1"/>
  <c r="AK181" i="1" a="1"/>
  <c r="AK181" i="1" s="1"/>
  <c r="AK1407" i="1" a="1"/>
  <c r="AK1407" i="1" s="1"/>
  <c r="AK1408" i="1" a="1"/>
  <c r="AK1408" i="1" s="1"/>
  <c r="AK1409" i="1" a="1"/>
  <c r="AK1409" i="1" s="1"/>
  <c r="AK1410" i="1" a="1"/>
  <c r="AK1410" i="1" s="1"/>
  <c r="AK1411" i="1" a="1"/>
  <c r="AK1411" i="1" s="1"/>
  <c r="AK1412" i="1" a="1"/>
  <c r="AK1412" i="1" s="1"/>
  <c r="AK1413" i="1" a="1"/>
  <c r="AK1413" i="1" s="1"/>
  <c r="AK1414" i="1" a="1"/>
  <c r="AK1414" i="1" s="1"/>
  <c r="AK1415" i="1" a="1"/>
  <c r="AK1415" i="1" s="1"/>
  <c r="AK1416" i="1" a="1"/>
  <c r="AK1416" i="1" s="1"/>
  <c r="AK1417" i="1" a="1"/>
  <c r="AK1417" i="1" s="1"/>
  <c r="AK1418" i="1" a="1"/>
  <c r="AK1418" i="1" s="1"/>
  <c r="AK1419" i="1" a="1"/>
  <c r="AK1419" i="1" s="1"/>
  <c r="AK1420" i="1" a="1"/>
  <c r="AK1420" i="1" s="1"/>
  <c r="AK1421" i="1" a="1"/>
  <c r="AK1421" i="1" s="1"/>
  <c r="AK1422" i="1" a="1"/>
  <c r="AK1422" i="1" s="1"/>
  <c r="AK1423" i="1" a="1"/>
  <c r="AK1423" i="1" s="1"/>
  <c r="AK1424" i="1" a="1"/>
  <c r="AK1424" i="1" s="1"/>
  <c r="AK1425" i="1" a="1"/>
  <c r="AK1425" i="1" s="1"/>
  <c r="AK1426" i="1" a="1"/>
  <c r="AK1426" i="1" s="1"/>
  <c r="AK1427" i="1" a="1"/>
  <c r="AK1427" i="1" s="1"/>
  <c r="AK1428" i="1" a="1"/>
  <c r="AK1428" i="1" s="1"/>
  <c r="AK1429" i="1" a="1"/>
  <c r="AK1429" i="1" s="1"/>
  <c r="AK1430" i="1" a="1"/>
  <c r="AK1430" i="1" s="1"/>
  <c r="AK1431" i="1" a="1"/>
  <c r="AK1431" i="1" s="1"/>
  <c r="AK1432" i="1" a="1"/>
  <c r="AK1432" i="1" s="1"/>
  <c r="AK1433" i="1" a="1"/>
  <c r="AK1433" i="1" s="1"/>
  <c r="AK1434" i="1" a="1"/>
  <c r="AK1434" i="1" s="1"/>
  <c r="AK1435" i="1" a="1"/>
  <c r="AK1435" i="1" s="1"/>
  <c r="AK1436" i="1" a="1"/>
  <c r="AK1436" i="1" s="1"/>
  <c r="AK1437" i="1" a="1"/>
  <c r="AK1437" i="1" s="1"/>
  <c r="AK1438" i="1" a="1"/>
  <c r="AK1438" i="1" s="1"/>
  <c r="AK1439" i="1" a="1"/>
  <c r="AK1439" i="1" s="1"/>
  <c r="AK1440" i="1" a="1"/>
  <c r="AK1440" i="1" s="1"/>
  <c r="AK1441" i="1" a="1"/>
  <c r="AK1441" i="1" s="1"/>
  <c r="AK1442" i="1" a="1"/>
  <c r="AK1442" i="1" s="1"/>
  <c r="AK1443" i="1" a="1"/>
  <c r="AK1443" i="1" s="1"/>
  <c r="AK1444" i="1" a="1"/>
  <c r="AK1444" i="1" s="1"/>
  <c r="AK1445" i="1" a="1"/>
  <c r="AK1445" i="1" s="1"/>
  <c r="AK1446" i="1" a="1"/>
  <c r="AK1446" i="1" s="1"/>
  <c r="AK1447" i="1" a="1"/>
  <c r="AK1447" i="1" s="1"/>
  <c r="AK1448" i="1" a="1"/>
  <c r="AK1448" i="1" s="1"/>
  <c r="AK1449" i="1" a="1"/>
  <c r="AK1449" i="1" s="1"/>
  <c r="AK1450" i="1" a="1"/>
  <c r="AK1450" i="1" s="1"/>
  <c r="AK1451" i="1" a="1"/>
  <c r="AK1451" i="1" s="1"/>
  <c r="AK1452" i="1" a="1"/>
  <c r="AK1452" i="1" s="1"/>
  <c r="AK1453" i="1" a="1"/>
  <c r="AK1453" i="1" s="1"/>
  <c r="AK1454" i="1" a="1"/>
  <c r="AK1454" i="1" s="1"/>
  <c r="AK1455" i="1" a="1"/>
  <c r="AK1455" i="1" s="1"/>
  <c r="AK530" i="1" a="1"/>
  <c r="AK530" i="1" s="1"/>
  <c r="AK263" i="1" a="1"/>
  <c r="AK263" i="1" s="1"/>
  <c r="AK1456" i="1" a="1"/>
  <c r="AK1456" i="1" s="1"/>
  <c r="AK1457" i="1" a="1"/>
  <c r="AK1457" i="1" s="1"/>
  <c r="AK1458" i="1" a="1"/>
  <c r="AK1458" i="1" s="1"/>
  <c r="AK1459" i="1" a="1"/>
  <c r="AK1459" i="1" s="1"/>
  <c r="AK1460" i="1" a="1"/>
  <c r="AK1460" i="1" s="1"/>
  <c r="AK1461" i="1" a="1"/>
  <c r="AK1461" i="1" s="1"/>
  <c r="AK1462" i="1" a="1"/>
  <c r="AK1462" i="1" s="1"/>
  <c r="AK1463" i="1" a="1"/>
  <c r="AK1463" i="1" s="1"/>
  <c r="AK1464" i="1" a="1"/>
  <c r="AK1464" i="1" s="1"/>
  <c r="AK1465" i="1" a="1"/>
  <c r="AK1465" i="1" s="1"/>
  <c r="AK1466" i="1" a="1"/>
  <c r="AK1466" i="1" s="1"/>
  <c r="AK183" i="1" a="1"/>
  <c r="AK183" i="1" s="1"/>
  <c r="AK1467" i="1" a="1"/>
  <c r="AK1467" i="1" s="1"/>
  <c r="AK1468" i="1" a="1"/>
  <c r="AK1468" i="1" s="1"/>
  <c r="AK1469" i="1" a="1"/>
  <c r="AK1469" i="1" s="1"/>
  <c r="AK1470" i="1" a="1"/>
  <c r="AK1470" i="1" s="1"/>
  <c r="AK1471" i="1" a="1"/>
  <c r="AK1471" i="1" s="1"/>
  <c r="AK375" i="1" a="1"/>
  <c r="AK375" i="1" s="1"/>
  <c r="AK413" i="1" a="1"/>
  <c r="AK413" i="1" s="1"/>
  <c r="AK462" i="1" a="1"/>
  <c r="AK462" i="1" s="1"/>
  <c r="AK1472" i="1" a="1"/>
  <c r="AK1472" i="1" s="1"/>
  <c r="AK1473" i="1" a="1"/>
  <c r="AK1473" i="1" s="1"/>
  <c r="AK1474" i="1" a="1"/>
  <c r="AK1474" i="1" s="1"/>
  <c r="AK1475" i="1" a="1"/>
  <c r="AK1475" i="1" s="1"/>
  <c r="AK1476" i="1" a="1"/>
  <c r="AK1476" i="1" s="1"/>
  <c r="AK1477" i="1" a="1"/>
  <c r="AK1477" i="1" s="1"/>
  <c r="AK1478" i="1" a="1"/>
  <c r="AK1478" i="1" s="1"/>
  <c r="AK1479" i="1" a="1"/>
  <c r="AK1479" i="1" s="1"/>
  <c r="AK1480" i="1" a="1"/>
  <c r="AK1480" i="1" s="1"/>
  <c r="AK1481" i="1" a="1"/>
  <c r="AK1481" i="1" s="1"/>
  <c r="AK1482" i="1" a="1"/>
  <c r="AK1482" i="1" s="1"/>
  <c r="AK1483" i="1" a="1"/>
  <c r="AK1483" i="1" s="1"/>
  <c r="AK1484" i="1" a="1"/>
  <c r="AK1484" i="1" s="1"/>
  <c r="AK1485" i="1" a="1"/>
  <c r="AK1485" i="1" s="1"/>
  <c r="AK1486" i="1" a="1"/>
  <c r="AK1486" i="1" s="1"/>
  <c r="AK1487" i="1" a="1"/>
  <c r="AK1487" i="1" s="1"/>
  <c r="AK1488" i="1" a="1"/>
  <c r="AK1488" i="1" s="1"/>
  <c r="AK1489" i="1" a="1"/>
  <c r="AK1489" i="1" s="1"/>
  <c r="AK1490" i="1" a="1"/>
  <c r="AK1490" i="1" s="1"/>
  <c r="AK1491" i="1" a="1"/>
  <c r="AK1491" i="1" s="1"/>
  <c r="AK590" i="1" a="1"/>
  <c r="AK590" i="1" s="1"/>
  <c r="AK1492" i="1" a="1"/>
  <c r="AK1492" i="1" s="1"/>
  <c r="AK1493" i="1" a="1"/>
  <c r="AK1493" i="1" s="1"/>
  <c r="AK1494" i="1" a="1"/>
  <c r="AK1494" i="1" s="1"/>
  <c r="AK1495" i="1" a="1"/>
  <c r="AK1495" i="1" s="1"/>
  <c r="AK1496" i="1" a="1"/>
  <c r="AK1496" i="1" s="1"/>
  <c r="AK1497" i="1" a="1"/>
  <c r="AK1497" i="1" s="1"/>
  <c r="AK1498" i="1" a="1"/>
  <c r="AK1498" i="1" s="1"/>
  <c r="AK1499" i="1" a="1"/>
  <c r="AK1499" i="1" s="1"/>
  <c r="AK1500" i="1" a="1"/>
  <c r="AK1500" i="1" s="1"/>
  <c r="AK1501" i="1" a="1"/>
  <c r="AK1501" i="1" s="1"/>
  <c r="AK1502" i="1" a="1"/>
  <c r="AK1502" i="1" s="1"/>
  <c r="AK1503" i="1" a="1"/>
  <c r="AK1503" i="1" s="1"/>
  <c r="AK586" i="1" a="1"/>
  <c r="AK586" i="1" s="1"/>
  <c r="AK1504" i="1" a="1"/>
  <c r="AK1504" i="1" s="1"/>
  <c r="AK1505" i="1" a="1"/>
  <c r="AK1505" i="1" s="1"/>
  <c r="AK1506" i="1" a="1"/>
  <c r="AK1506" i="1" s="1"/>
  <c r="AK1507" i="1" a="1"/>
  <c r="AK1507" i="1" s="1"/>
  <c r="AK1508" i="1" a="1"/>
  <c r="AK1508" i="1" s="1"/>
  <c r="AK1509" i="1" a="1"/>
  <c r="AK1509" i="1" s="1"/>
  <c r="AK1510" i="1" a="1"/>
  <c r="AK1510" i="1" s="1"/>
  <c r="AK1511" i="1" a="1"/>
  <c r="AK1511" i="1" s="1"/>
  <c r="AK1512" i="1" a="1"/>
  <c r="AK1512" i="1" s="1"/>
  <c r="AK1513" i="1" a="1"/>
  <c r="AK1513" i="1" s="1"/>
  <c r="AK1514" i="1" a="1"/>
  <c r="AK1514" i="1" s="1"/>
  <c r="AK1515" i="1" a="1"/>
  <c r="AK1515" i="1" s="1"/>
  <c r="AK1516" i="1" a="1"/>
  <c r="AK1516" i="1" s="1"/>
  <c r="AK1517" i="1" a="1"/>
  <c r="AK1517" i="1" s="1"/>
  <c r="AK1518" i="1" a="1"/>
  <c r="AK1518" i="1" s="1"/>
  <c r="AK257" i="1" a="1"/>
  <c r="AK257" i="1" s="1"/>
  <c r="AK1519" i="1" a="1"/>
  <c r="AK1519" i="1" s="1"/>
  <c r="AK1520" i="1" a="1"/>
  <c r="AK1520" i="1" s="1"/>
  <c r="AK558" i="1" a="1"/>
  <c r="AK558" i="1" s="1"/>
  <c r="AK1521" i="1" a="1"/>
  <c r="AK1521" i="1" s="1"/>
  <c r="AK1522" i="1" a="1"/>
  <c r="AK1522" i="1" s="1"/>
  <c r="AK1523" i="1" a="1"/>
  <c r="AK1523" i="1" s="1"/>
  <c r="AK203" i="1" a="1"/>
  <c r="AK203" i="1" s="1"/>
  <c r="AK1524" i="1" a="1"/>
  <c r="AK1524" i="1" s="1"/>
  <c r="AK348" i="1" a="1"/>
  <c r="AK348" i="1" s="1"/>
  <c r="AK1525" i="1" a="1"/>
  <c r="AK1525" i="1" s="1"/>
  <c r="AK1526" i="1" a="1"/>
  <c r="AK1526" i="1" s="1"/>
  <c r="AK1527" i="1" a="1"/>
  <c r="AK1527" i="1" s="1"/>
  <c r="AK1528" i="1" a="1"/>
  <c r="AK1528" i="1" s="1"/>
  <c r="AK1529" i="1" a="1"/>
  <c r="AK1529" i="1" s="1"/>
  <c r="AK1530" i="1" a="1"/>
  <c r="AK1530" i="1" s="1"/>
  <c r="AK1531" i="1" a="1"/>
  <c r="AK1531" i="1" s="1"/>
  <c r="AK1532" i="1" a="1"/>
  <c r="AK1532" i="1" s="1"/>
  <c r="AK1533" i="1" a="1"/>
  <c r="AK1533" i="1" s="1"/>
  <c r="AK1534" i="1" a="1"/>
  <c r="AK1534" i="1" s="1"/>
  <c r="AK1535" i="1" a="1"/>
  <c r="AK1535" i="1" s="1"/>
  <c r="AK1536" i="1" a="1"/>
  <c r="AK1536" i="1" s="1"/>
  <c r="AK1537" i="1" a="1"/>
  <c r="AK1537" i="1" s="1"/>
  <c r="AK1538" i="1" a="1"/>
  <c r="AK1538" i="1" s="1"/>
  <c r="AK1539" i="1" a="1"/>
  <c r="AK1539" i="1" s="1"/>
  <c r="AK1540" i="1" a="1"/>
  <c r="AK1540" i="1" s="1"/>
  <c r="AK1541" i="1" a="1"/>
  <c r="AK1541" i="1" s="1"/>
  <c r="AK1542" i="1" a="1"/>
  <c r="AK1542" i="1" s="1"/>
  <c r="AK1543" i="1" a="1"/>
  <c r="AK1543" i="1" s="1"/>
  <c r="AK367" i="1" a="1"/>
  <c r="AK367" i="1" s="1"/>
  <c r="AK1544" i="1" a="1"/>
  <c r="AK1544" i="1" s="1"/>
  <c r="AK1545" i="1" a="1"/>
  <c r="AK1545" i="1" s="1"/>
  <c r="AK1546" i="1" a="1"/>
  <c r="AK1546" i="1" s="1"/>
  <c r="AK1547" i="1" a="1"/>
  <c r="AK1547" i="1" s="1"/>
  <c r="AK1548" i="1" a="1"/>
  <c r="AK1548" i="1" s="1"/>
  <c r="AK1549" i="1" a="1"/>
  <c r="AK1549" i="1" s="1"/>
  <c r="AK576" i="1" a="1"/>
  <c r="AK576" i="1" s="1"/>
  <c r="AK1550" i="1" a="1"/>
  <c r="AK1550" i="1" s="1"/>
  <c r="AK1551" i="1" a="1"/>
  <c r="AK1551" i="1" s="1"/>
  <c r="AK1552" i="1" a="1"/>
  <c r="AK1552" i="1" s="1"/>
  <c r="AK1553" i="1" a="1"/>
  <c r="AK1553" i="1" s="1"/>
  <c r="AK1554" i="1" a="1"/>
  <c r="AK1554" i="1" s="1"/>
  <c r="AK1555" i="1" a="1"/>
  <c r="AK1555" i="1" s="1"/>
  <c r="AK1556" i="1" a="1"/>
  <c r="AK1556" i="1" s="1"/>
  <c r="AK1557" i="1" a="1"/>
  <c r="AK1557" i="1" s="1"/>
  <c r="AK1558" i="1" a="1"/>
  <c r="AK1558" i="1" s="1"/>
  <c r="AK616" i="1" a="1"/>
  <c r="AK616" i="1" s="1"/>
  <c r="AK622" i="1" a="1"/>
  <c r="AK622" i="1" s="1"/>
  <c r="AK440" i="1" a="1"/>
  <c r="AK440" i="1" s="1"/>
  <c r="AK1559" i="1" a="1"/>
  <c r="AK1559" i="1" s="1"/>
  <c r="AK1560" i="1" a="1"/>
  <c r="AK1560" i="1" s="1"/>
  <c r="AK1561" i="1" a="1"/>
  <c r="AK1561" i="1" s="1"/>
  <c r="AK1562" i="1" a="1"/>
  <c r="AK1562" i="1" s="1"/>
  <c r="AK1563" i="1" a="1"/>
  <c r="AK1563" i="1" s="1"/>
  <c r="AK1564" i="1" a="1"/>
  <c r="AK1564" i="1" s="1"/>
  <c r="AK1565" i="1" a="1"/>
  <c r="AK1565" i="1" s="1"/>
  <c r="AK1566" i="1" a="1"/>
  <c r="AK1566" i="1" s="1"/>
  <c r="AK1567" i="1" a="1"/>
  <c r="AK1567" i="1" s="1"/>
  <c r="AK1568" i="1" a="1"/>
  <c r="AK1568" i="1" s="1"/>
  <c r="AK1569" i="1" a="1"/>
  <c r="AK1569" i="1" s="1"/>
  <c r="AK1570" i="1" a="1"/>
  <c r="AK1570" i="1" s="1"/>
  <c r="AK1571" i="1" a="1"/>
  <c r="AK1571" i="1" s="1"/>
  <c r="AK1572" i="1" a="1"/>
  <c r="AK1572" i="1" s="1"/>
  <c r="AK1573" i="1" a="1"/>
  <c r="AK1573" i="1" s="1"/>
  <c r="AK1574" i="1" a="1"/>
  <c r="AK1574" i="1" s="1"/>
  <c r="AK1575" i="1" a="1"/>
  <c r="AK1575" i="1" s="1"/>
  <c r="AK1576" i="1" a="1"/>
  <c r="AK1576" i="1" s="1"/>
  <c r="AK506" i="1" a="1"/>
  <c r="AK506" i="1" s="1"/>
  <c r="AK1577" i="1" a="1"/>
  <c r="AK1577" i="1" s="1"/>
  <c r="AK1578" i="1" a="1"/>
  <c r="AK1578" i="1" s="1"/>
  <c r="AK1579" i="1" a="1"/>
  <c r="AK1579" i="1" s="1"/>
  <c r="AK1580" i="1" a="1"/>
  <c r="AK1580" i="1" s="1"/>
  <c r="AK1581" i="1" a="1"/>
  <c r="AK1581" i="1" s="1"/>
  <c r="AK1582" i="1" a="1"/>
  <c r="AK1582" i="1" s="1"/>
  <c r="AK1583" i="1" a="1"/>
  <c r="AK1583" i="1" s="1"/>
  <c r="AK1584" i="1" a="1"/>
  <c r="AK1584" i="1" s="1"/>
  <c r="AK1585" i="1" a="1"/>
  <c r="AK1585" i="1" s="1"/>
  <c r="AK1586" i="1" a="1"/>
  <c r="AK1586" i="1" s="1"/>
  <c r="AK1587" i="1" a="1"/>
  <c r="AK1587" i="1" s="1"/>
  <c r="AK1588" i="1" a="1"/>
  <c r="AK1588" i="1" s="1"/>
  <c r="AK1589" i="1" a="1"/>
  <c r="AK1589" i="1" s="1"/>
  <c r="AK1590" i="1" a="1"/>
  <c r="AK1590" i="1" s="1"/>
  <c r="AK420" i="1" a="1"/>
  <c r="AK420" i="1" s="1"/>
  <c r="AK1591" i="1" a="1"/>
  <c r="AK1591" i="1" s="1"/>
  <c r="AK1592" i="1" a="1"/>
  <c r="AK1592" i="1" s="1"/>
  <c r="AK1593" i="1" a="1"/>
  <c r="AK1593" i="1" s="1"/>
  <c r="AK1594" i="1" a="1"/>
  <c r="AK1594" i="1" s="1"/>
  <c r="AK1595" i="1" a="1"/>
  <c r="AK1595" i="1" s="1"/>
  <c r="AK1596" i="1" a="1"/>
  <c r="AK1596" i="1" s="1"/>
  <c r="AK423" i="1" a="1"/>
  <c r="AK423" i="1" s="1"/>
  <c r="AK1597" i="1" a="1"/>
  <c r="AK1597" i="1" s="1"/>
  <c r="AK1598" i="1" a="1"/>
  <c r="AK1598" i="1" s="1"/>
  <c r="AK1599" i="1" a="1"/>
  <c r="AK1599" i="1" s="1"/>
  <c r="AK1600" i="1" a="1"/>
  <c r="AK1600" i="1" s="1"/>
  <c r="AK1601" i="1" a="1"/>
  <c r="AK1601" i="1" s="1"/>
  <c r="AK1602" i="1" a="1"/>
  <c r="AK1602" i="1" s="1"/>
  <c r="AK1603" i="1" a="1"/>
  <c r="AK1603" i="1" s="1"/>
  <c r="AK1604" i="1" a="1"/>
  <c r="AK1604" i="1" s="1"/>
  <c r="AK1605" i="1" a="1"/>
  <c r="AK1605" i="1" s="1"/>
  <c r="AK247" i="1" a="1"/>
  <c r="AK247" i="1" s="1"/>
  <c r="AK1606" i="1" a="1"/>
  <c r="AK1606" i="1" s="1"/>
  <c r="AK1607" i="1" a="1"/>
  <c r="AK1607" i="1" s="1"/>
  <c r="AK1608" i="1" a="1"/>
  <c r="AK1608" i="1" s="1"/>
  <c r="AK1609" i="1" a="1"/>
  <c r="AK1609" i="1" s="1"/>
  <c r="AK1610" i="1" a="1"/>
  <c r="AK1610" i="1" s="1"/>
  <c r="AK261" i="1" a="1"/>
  <c r="AK261" i="1" s="1"/>
  <c r="AK298" i="1" a="1"/>
  <c r="AK298" i="1" s="1"/>
  <c r="AK1611" i="1" a="1"/>
  <c r="AK1611" i="1" s="1"/>
  <c r="AK1612" i="1" a="1"/>
  <c r="AK1612" i="1" s="1"/>
  <c r="AK1613" i="1" a="1"/>
  <c r="AK1613" i="1" s="1"/>
  <c r="AK1614" i="1" a="1"/>
  <c r="AK1614" i="1" s="1"/>
  <c r="AK1615" i="1" a="1"/>
  <c r="AK1615" i="1" s="1"/>
  <c r="AK316" i="1" a="1"/>
  <c r="AK316" i="1" s="1"/>
  <c r="AK1616" i="1" a="1"/>
  <c r="AK1616" i="1" s="1"/>
  <c r="AK1617" i="1" a="1"/>
  <c r="AK1617" i="1" s="1"/>
  <c r="AK1618" i="1" a="1"/>
  <c r="AK1618" i="1" s="1"/>
  <c r="AK144" i="1" a="1"/>
  <c r="AK144" i="1" s="1"/>
  <c r="AK1619" i="1" a="1"/>
  <c r="AK1619" i="1" s="1"/>
  <c r="AK1620" i="1" a="1"/>
  <c r="AK1620" i="1" s="1"/>
  <c r="AK1621" i="1" a="1"/>
  <c r="AK1621" i="1" s="1"/>
  <c r="AK1622" i="1" a="1"/>
  <c r="AK1622" i="1" s="1"/>
  <c r="AK1623" i="1" a="1"/>
  <c r="AK1623" i="1" s="1"/>
  <c r="AK1624" i="1" a="1"/>
  <c r="AK1624" i="1" s="1"/>
  <c r="AK1625" i="1" a="1"/>
  <c r="AK1625" i="1" s="1"/>
  <c r="AK1626" i="1" a="1"/>
  <c r="AK1626" i="1" s="1"/>
  <c r="AK343" i="1" a="1"/>
  <c r="AK343" i="1" s="1"/>
  <c r="AK579" i="1" a="1"/>
  <c r="AK579" i="1" s="1"/>
  <c r="AK1627" i="1" a="1"/>
  <c r="AK1627" i="1" s="1"/>
  <c r="AK1628" i="1" a="1"/>
  <c r="AK1628" i="1" s="1"/>
  <c r="AK1629" i="1" a="1"/>
  <c r="AK1629" i="1" s="1"/>
  <c r="AK1630" i="1" a="1"/>
  <c r="AK1630" i="1" s="1"/>
  <c r="AK1631" i="1" a="1"/>
  <c r="AK1631" i="1" s="1"/>
  <c r="AK1632" i="1" a="1"/>
  <c r="AK1632" i="1" s="1"/>
  <c r="AK1633" i="1" a="1"/>
  <c r="AK1633" i="1" s="1"/>
  <c r="AK1634" i="1" a="1"/>
  <c r="AK1634" i="1" s="1"/>
  <c r="AK1635" i="1" a="1"/>
  <c r="AK1635" i="1" s="1"/>
  <c r="AK364" i="1" a="1"/>
  <c r="AK364" i="1" s="1"/>
  <c r="AK295" i="1" a="1"/>
  <c r="AK295" i="1" s="1"/>
  <c r="AK478" i="1" a="1"/>
  <c r="AK478" i="1" s="1"/>
  <c r="AK1636" i="1" a="1"/>
  <c r="AK1636" i="1" s="1"/>
  <c r="AK1637" i="1" a="1"/>
  <c r="AK1637" i="1" s="1"/>
  <c r="AK1638" i="1" a="1"/>
  <c r="AK1638" i="1" s="1"/>
  <c r="AK1639" i="1" a="1"/>
  <c r="AK1639" i="1" s="1"/>
  <c r="AK1640" i="1" a="1"/>
  <c r="AK1640" i="1" s="1"/>
  <c r="AK1641" i="1" a="1"/>
  <c r="AK1641" i="1" s="1"/>
  <c r="AK1642" i="1" a="1"/>
  <c r="AK1642" i="1" s="1"/>
  <c r="AK1643" i="1" a="1"/>
  <c r="AK1643" i="1" s="1"/>
  <c r="AK1644" i="1" a="1"/>
  <c r="AK1644" i="1" s="1"/>
  <c r="AK1645" i="1" a="1"/>
  <c r="AK1645" i="1" s="1"/>
  <c r="AK1646" i="1" a="1"/>
  <c r="AK1646" i="1" s="1"/>
  <c r="AK1647" i="1" a="1"/>
  <c r="AK1647" i="1" s="1"/>
  <c r="AK1648" i="1" a="1"/>
  <c r="AK1648" i="1" s="1"/>
  <c r="AK671" i="1" a="1"/>
  <c r="AK671" i="1" s="1"/>
  <c r="AK1649" i="1" a="1"/>
  <c r="AK1649" i="1" s="1"/>
  <c r="AK1650" i="1" a="1"/>
  <c r="AK1650" i="1" s="1"/>
  <c r="AK1651" i="1" a="1"/>
  <c r="AK1651" i="1" s="1"/>
  <c r="AK1652" i="1" a="1"/>
  <c r="AK1652" i="1" s="1"/>
  <c r="AK1653" i="1" a="1"/>
  <c r="AK1653" i="1" s="1"/>
  <c r="AK1654" i="1" a="1"/>
  <c r="AK1654" i="1" s="1"/>
  <c r="AK1655" i="1" a="1"/>
  <c r="AK1655" i="1" s="1"/>
  <c r="AK1656" i="1" a="1"/>
  <c r="AK1656" i="1" s="1"/>
  <c r="AK1657" i="1" a="1"/>
  <c r="AK1657" i="1" s="1"/>
  <c r="AK1658" i="1" a="1"/>
  <c r="AK1658" i="1" s="1"/>
  <c r="AK1659" i="1" a="1"/>
  <c r="AK1659" i="1" s="1"/>
  <c r="AK1660" i="1" a="1"/>
  <c r="AK1660" i="1" s="1"/>
  <c r="AK1661" i="1" a="1"/>
  <c r="AK1661" i="1" s="1"/>
  <c r="AK1662" i="1" a="1"/>
  <c r="AK1662" i="1" s="1"/>
  <c r="AK1663" i="1" a="1"/>
  <c r="AK1663" i="1" s="1"/>
  <c r="AK1664" i="1" a="1"/>
  <c r="AK1664" i="1" s="1"/>
  <c r="AK520" i="1" a="1"/>
  <c r="AK520" i="1" s="1"/>
  <c r="AK1665" i="1" a="1"/>
  <c r="AK1665" i="1" s="1"/>
  <c r="AK457" i="1" a="1"/>
  <c r="AK457" i="1" s="1"/>
  <c r="AK1666" i="1" a="1"/>
  <c r="AK1666" i="1" s="1"/>
  <c r="AK407" i="1" a="1"/>
  <c r="AK407" i="1" s="1"/>
  <c r="AK1667" i="1" a="1"/>
  <c r="AK1667" i="1" s="1"/>
  <c r="AK1668" i="1" a="1"/>
  <c r="AK1668" i="1" s="1"/>
  <c r="AK1669" i="1" a="1"/>
  <c r="AK1669" i="1" s="1"/>
  <c r="AK1670" i="1" a="1"/>
  <c r="AK1670" i="1" s="1"/>
  <c r="AK1671" i="1" a="1"/>
  <c r="AK1671" i="1" s="1"/>
  <c r="AK1672" i="1" a="1"/>
  <c r="AK1672" i="1" s="1"/>
  <c r="AK1673" i="1" a="1"/>
  <c r="AK1673" i="1" s="1"/>
  <c r="AK1674" i="1" a="1"/>
  <c r="AK1674" i="1" s="1"/>
  <c r="AK1675" i="1" a="1"/>
  <c r="AK1675" i="1" s="1"/>
  <c r="AK1676" i="1" a="1"/>
  <c r="AK1676" i="1" s="1"/>
  <c r="AK1677" i="1" a="1"/>
  <c r="AK1677" i="1" s="1"/>
  <c r="AK1678" i="1" a="1"/>
  <c r="AK1678" i="1" s="1"/>
  <c r="AK1679" i="1" a="1"/>
  <c r="AK1679" i="1" s="1"/>
  <c r="AK1680" i="1" a="1"/>
  <c r="AK1680" i="1" s="1"/>
  <c r="AK1681" i="1" a="1"/>
  <c r="AK1681" i="1" s="1"/>
  <c r="AK1682" i="1" a="1"/>
  <c r="AK1682" i="1" s="1"/>
  <c r="AK1683" i="1" a="1"/>
  <c r="AK1683" i="1" s="1"/>
  <c r="AK1684" i="1" a="1"/>
  <c r="AK1684" i="1" s="1"/>
  <c r="AK1685" i="1" a="1"/>
  <c r="AK1685" i="1" s="1"/>
  <c r="AK1686" i="1" a="1"/>
  <c r="AK1686" i="1" s="1"/>
  <c r="AK1687" i="1" a="1"/>
  <c r="AK1687" i="1" s="1"/>
  <c r="AK1688" i="1" a="1"/>
  <c r="AK1688" i="1" s="1"/>
  <c r="AK1689" i="1" a="1"/>
  <c r="AK1689" i="1" s="1"/>
  <c r="AK1690" i="1" a="1"/>
  <c r="AK1690" i="1" s="1"/>
  <c r="AK1691" i="1" a="1"/>
  <c r="AK1691" i="1" s="1"/>
  <c r="AK1692" i="1" a="1"/>
  <c r="AK1692" i="1" s="1"/>
  <c r="AK1693" i="1" a="1"/>
  <c r="AK1693" i="1" s="1"/>
  <c r="AK1694" i="1" a="1"/>
  <c r="AK1694" i="1" s="1"/>
  <c r="AK1695" i="1" a="1"/>
  <c r="AK1695" i="1" s="1"/>
  <c r="AK1696" i="1" a="1"/>
  <c r="AK1696" i="1" s="1"/>
  <c r="AK1697" i="1" a="1"/>
  <c r="AK1697" i="1" s="1"/>
  <c r="AK1698" i="1" a="1"/>
  <c r="AK1698" i="1" s="1"/>
  <c r="AK1699" i="1" a="1"/>
  <c r="AK1699" i="1" s="1"/>
  <c r="AK1700" i="1" a="1"/>
  <c r="AK1700" i="1" s="1"/>
  <c r="AK1701" i="1" a="1"/>
  <c r="AK1701" i="1" s="1"/>
  <c r="AK1702" i="1" a="1"/>
  <c r="AK1702" i="1" s="1"/>
  <c r="AK1703" i="1" a="1"/>
  <c r="AK1703" i="1" s="1"/>
  <c r="AK1704" i="1" a="1"/>
  <c r="AK1704" i="1" s="1"/>
  <c r="AK1705" i="1" a="1"/>
  <c r="AK1705" i="1" s="1"/>
  <c r="AK1706" i="1" a="1"/>
  <c r="AK1706" i="1" s="1"/>
  <c r="AK1707" i="1" a="1"/>
  <c r="AK1707" i="1" s="1"/>
  <c r="AK1708" i="1" a="1"/>
  <c r="AK1708" i="1" s="1"/>
  <c r="AK1709" i="1" a="1"/>
  <c r="AK1709" i="1" s="1"/>
  <c r="AK1710" i="1" a="1"/>
  <c r="AK1710" i="1" s="1"/>
  <c r="AK296" i="1" a="1"/>
  <c r="AK296" i="1" s="1"/>
  <c r="AK1711" i="1" a="1"/>
  <c r="AK1711" i="1" s="1"/>
  <c r="AK1712" i="1" a="1"/>
  <c r="AK1712" i="1" s="1"/>
  <c r="AK1713" i="1" a="1"/>
  <c r="AK1713" i="1" s="1"/>
  <c r="AK1714" i="1" a="1"/>
  <c r="AK1714" i="1" s="1"/>
  <c r="AK1715" i="1" a="1"/>
  <c r="AK1715" i="1" s="1"/>
  <c r="AK1716" i="1" a="1"/>
  <c r="AK1716" i="1" s="1"/>
  <c r="AK1717" i="1" a="1"/>
  <c r="AK1717" i="1" s="1"/>
  <c r="AK448" i="1" a="1"/>
  <c r="AK448" i="1" s="1"/>
  <c r="AK1718" i="1" a="1"/>
  <c r="AK1718" i="1" s="1"/>
  <c r="AK1719" i="1" a="1"/>
  <c r="AK1719" i="1" s="1"/>
  <c r="AK1720" i="1" a="1"/>
  <c r="AK1720" i="1" s="1"/>
  <c r="AK1721" i="1" a="1"/>
  <c r="AK1721" i="1" s="1"/>
  <c r="AK1722" i="1" a="1"/>
  <c r="AK1722" i="1" s="1"/>
  <c r="AK81" i="1" a="1"/>
  <c r="AK81" i="1" s="1"/>
  <c r="AK233" i="1" a="1"/>
  <c r="AK233" i="1" s="1"/>
  <c r="AK1723" i="1" a="1"/>
  <c r="AK1723" i="1" s="1"/>
  <c r="AK1724" i="1" a="1"/>
  <c r="AK1724" i="1" s="1"/>
  <c r="AK1725" i="1" a="1"/>
  <c r="AK1725" i="1" s="1"/>
  <c r="AK1726" i="1" a="1"/>
  <c r="AK1726" i="1" s="1"/>
  <c r="AK1727" i="1" a="1"/>
  <c r="AK1727" i="1" s="1"/>
  <c r="AK1728" i="1" a="1"/>
  <c r="AK1728" i="1" s="1"/>
  <c r="AK1729" i="1" a="1"/>
  <c r="AK1729" i="1" s="1"/>
  <c r="AK1730" i="1" a="1"/>
  <c r="AK1730" i="1" s="1"/>
  <c r="AK1731" i="1" a="1"/>
  <c r="AK1731" i="1" s="1"/>
  <c r="AK1732" i="1" a="1"/>
  <c r="AK1732" i="1" s="1"/>
  <c r="AK1733" i="1" a="1"/>
  <c r="AK1733" i="1" s="1"/>
  <c r="AK1734" i="1" a="1"/>
  <c r="AK1734" i="1" s="1"/>
  <c r="AK1735" i="1" a="1"/>
  <c r="AK1735" i="1" s="1"/>
  <c r="AK1736" i="1" a="1"/>
  <c r="AK1736" i="1" s="1"/>
  <c r="AK1737" i="1" a="1"/>
  <c r="AK1737" i="1" s="1"/>
  <c r="AK1738" i="1" a="1"/>
  <c r="AK1738" i="1" s="1"/>
  <c r="AK1739" i="1" a="1"/>
  <c r="AK1739" i="1" s="1"/>
  <c r="AK1740" i="1" a="1"/>
  <c r="AK1740" i="1" s="1"/>
  <c r="AK1741" i="1" a="1"/>
  <c r="AK1741" i="1" s="1"/>
  <c r="AK1742" i="1" a="1"/>
  <c r="AK1742" i="1" s="1"/>
  <c r="AK1743" i="1" a="1"/>
  <c r="AK1743" i="1" s="1"/>
  <c r="AK1744" i="1" a="1"/>
  <c r="AK1744" i="1" s="1"/>
  <c r="AK1745" i="1" a="1"/>
  <c r="AK1745" i="1" s="1"/>
  <c r="AK563" i="1" a="1"/>
  <c r="AK563" i="1" s="1"/>
  <c r="AK1746" i="1" a="1"/>
  <c r="AK1746" i="1" s="1"/>
  <c r="AK1747" i="1" a="1"/>
  <c r="AK1747" i="1" s="1"/>
  <c r="AK1748" i="1" a="1"/>
  <c r="AK1748" i="1" s="1"/>
  <c r="AK1749" i="1" a="1"/>
  <c r="AK1749" i="1" s="1"/>
  <c r="AK1750" i="1" a="1"/>
  <c r="AK1750" i="1" s="1"/>
  <c r="AK1751" i="1" a="1"/>
  <c r="AK1751" i="1" s="1"/>
  <c r="AK1752" i="1" a="1"/>
  <c r="AK1752" i="1" s="1"/>
  <c r="AK1753" i="1" a="1"/>
  <c r="AK1753" i="1" s="1"/>
  <c r="AK1754" i="1" a="1"/>
  <c r="AK1754" i="1" s="1"/>
  <c r="AK597" i="1" a="1"/>
  <c r="AK597" i="1" s="1"/>
  <c r="AK1755" i="1" a="1"/>
  <c r="AK1755" i="1" s="1"/>
  <c r="AK1756" i="1" a="1"/>
  <c r="AK1756" i="1" s="1"/>
  <c r="AK1757" i="1" a="1"/>
  <c r="AK1757" i="1" s="1"/>
  <c r="AK1758" i="1" a="1"/>
  <c r="AK1758" i="1" s="1"/>
  <c r="AK1759" i="1" a="1"/>
  <c r="AK1759" i="1" s="1"/>
  <c r="AK1760" i="1" a="1"/>
  <c r="AK1760" i="1" s="1"/>
  <c r="AK1761" i="1" a="1"/>
  <c r="AK1761" i="1" s="1"/>
  <c r="AK1762" i="1" a="1"/>
  <c r="AK1762" i="1" s="1"/>
  <c r="AK1763" i="1" a="1"/>
  <c r="AK1763" i="1" s="1"/>
  <c r="AK1764" i="1" a="1"/>
  <c r="AK1764" i="1" s="1"/>
  <c r="AK69" i="1" a="1"/>
  <c r="AK69" i="1" s="1"/>
  <c r="AK1765" i="1" a="1"/>
  <c r="AK1765" i="1" s="1"/>
  <c r="AK1766" i="1" a="1"/>
  <c r="AK1766" i="1" s="1"/>
  <c r="AK1767" i="1" a="1"/>
  <c r="AK1767" i="1" s="1"/>
  <c r="AK1768" i="1" a="1"/>
  <c r="AK1768" i="1" s="1"/>
  <c r="AK1769" i="1" a="1"/>
  <c r="AK1769" i="1" s="1"/>
  <c r="AK1770" i="1" a="1"/>
  <c r="AK1770" i="1" s="1"/>
  <c r="AK1771" i="1" a="1"/>
  <c r="AK1771" i="1" s="1"/>
  <c r="AK1772" i="1" a="1"/>
  <c r="AK1772" i="1" s="1"/>
  <c r="AK1773" i="1" a="1"/>
  <c r="AK1773" i="1" s="1"/>
  <c r="AK1774" i="1" a="1"/>
  <c r="AK1774" i="1" s="1"/>
  <c r="AK1775" i="1" a="1"/>
  <c r="AK1775" i="1" s="1"/>
  <c r="AK1776" i="1" a="1"/>
  <c r="AK1776" i="1" s="1"/>
  <c r="AK1777" i="1" a="1"/>
  <c r="AK1777" i="1" s="1"/>
  <c r="AK1778" i="1" a="1"/>
  <c r="AK1778" i="1" s="1"/>
  <c r="AK1779" i="1" a="1"/>
  <c r="AK1779" i="1" s="1"/>
  <c r="AK1780" i="1" a="1"/>
  <c r="AK1780" i="1" s="1"/>
  <c r="AK1781" i="1" a="1"/>
  <c r="AK1781" i="1" s="1"/>
  <c r="AK1782" i="1" a="1"/>
  <c r="AK1782" i="1" s="1"/>
  <c r="AK1783" i="1" a="1"/>
  <c r="AK1783" i="1" s="1"/>
  <c r="AK1784" i="1" a="1"/>
  <c r="AK1784" i="1" s="1"/>
  <c r="AK1785" i="1" a="1"/>
  <c r="AK1785" i="1" s="1"/>
  <c r="AK1786" i="1" a="1"/>
  <c r="AK1786" i="1" s="1"/>
  <c r="AK1787" i="1" a="1"/>
  <c r="AK1787" i="1" s="1"/>
  <c r="AK1788" i="1" a="1"/>
  <c r="AK1788" i="1" s="1"/>
  <c r="AK1789" i="1" a="1"/>
  <c r="AK1789" i="1" s="1"/>
  <c r="AK1790" i="1" a="1"/>
  <c r="AK1790" i="1" s="1"/>
  <c r="AK1791" i="1" a="1"/>
  <c r="AK1791" i="1" s="1"/>
  <c r="AK1792" i="1" a="1"/>
  <c r="AK1792" i="1" s="1"/>
  <c r="AK1793" i="1" a="1"/>
  <c r="AK1793" i="1" s="1"/>
  <c r="AK1794" i="1" a="1"/>
  <c r="AK1794" i="1" s="1"/>
  <c r="AK1795" i="1" a="1"/>
  <c r="AK1795" i="1" s="1"/>
  <c r="AK1796" i="1" a="1"/>
  <c r="AK1796" i="1" s="1"/>
  <c r="AK1797" i="1" a="1"/>
  <c r="AK1797" i="1" s="1"/>
  <c r="AK1798" i="1" a="1"/>
  <c r="AK1798" i="1" s="1"/>
  <c r="AK1799" i="1" a="1"/>
  <c r="AK1799" i="1" s="1"/>
  <c r="AK1800" i="1" a="1"/>
  <c r="AK1800" i="1" s="1"/>
  <c r="AK1801" i="1" a="1"/>
  <c r="AK1801" i="1" s="1"/>
  <c r="AK1802" i="1" a="1"/>
  <c r="AK1802" i="1" s="1"/>
  <c r="AK1803" i="1" a="1"/>
  <c r="AK1803" i="1" s="1"/>
  <c r="AK1804" i="1" a="1"/>
  <c r="AK1804" i="1" s="1"/>
  <c r="AK1805" i="1" a="1"/>
  <c r="AK1805" i="1" s="1"/>
  <c r="AK1806" i="1" a="1"/>
  <c r="AK1806" i="1" s="1"/>
  <c r="AK1807" i="1" a="1"/>
  <c r="AK1807" i="1" s="1"/>
  <c r="AK1808" i="1" a="1"/>
  <c r="AK1808" i="1" s="1"/>
  <c r="AK1809" i="1" a="1"/>
  <c r="AK1809" i="1" s="1"/>
  <c r="AK1810" i="1" a="1"/>
  <c r="AK1810" i="1" s="1"/>
  <c r="AK1811" i="1" a="1"/>
  <c r="AK1811" i="1" s="1"/>
  <c r="AK1812" i="1" a="1"/>
  <c r="AK1812" i="1" s="1"/>
  <c r="AK1813" i="1" a="1"/>
  <c r="AK1813" i="1" s="1"/>
  <c r="AK1814" i="1" a="1"/>
  <c r="AK1814" i="1" s="1"/>
  <c r="AK1815" i="1" a="1"/>
  <c r="AK1815" i="1" s="1"/>
  <c r="AK1816" i="1" a="1"/>
  <c r="AK1816" i="1" s="1"/>
  <c r="AK1817" i="1" a="1"/>
  <c r="AK1817" i="1" s="1"/>
  <c r="AK1818" i="1" a="1"/>
  <c r="AK1818" i="1" s="1"/>
  <c r="AK1819" i="1" a="1"/>
  <c r="AK1819" i="1" s="1"/>
  <c r="AK1820" i="1" a="1"/>
  <c r="AK1820" i="1" s="1"/>
  <c r="AK1821" i="1" a="1"/>
  <c r="AK1821" i="1" s="1"/>
  <c r="AK1822" i="1" a="1"/>
  <c r="AK1822" i="1" s="1"/>
  <c r="AK1823" i="1" a="1"/>
  <c r="AK1823" i="1" s="1"/>
  <c r="AK1824" i="1" a="1"/>
  <c r="AK1824" i="1" s="1"/>
  <c r="AK1825" i="1" a="1"/>
  <c r="AK1825" i="1" s="1"/>
  <c r="AK1826" i="1" a="1"/>
  <c r="AK1826" i="1" s="1"/>
  <c r="AK1827" i="1" a="1"/>
  <c r="AK1827" i="1" s="1"/>
  <c r="AK1828" i="1" a="1"/>
  <c r="AK1828" i="1" s="1"/>
  <c r="AK1829" i="1" a="1"/>
  <c r="AK1829" i="1" s="1"/>
  <c r="AK1830" i="1" a="1"/>
  <c r="AK1830" i="1" s="1"/>
  <c r="AK1831" i="1" a="1"/>
  <c r="AK1831" i="1" s="1"/>
  <c r="AK1832" i="1" a="1"/>
  <c r="AK1832" i="1" s="1"/>
  <c r="AK1833" i="1" a="1"/>
  <c r="AK1833" i="1" s="1"/>
  <c r="AK1834" i="1" a="1"/>
  <c r="AK1834" i="1" s="1"/>
  <c r="AK1835" i="1" a="1"/>
  <c r="AK1835" i="1" s="1"/>
  <c r="AK1836" i="1" a="1"/>
  <c r="AK1836" i="1" s="1"/>
  <c r="AK1837" i="1" a="1"/>
  <c r="AK1837" i="1" s="1"/>
  <c r="AK1838" i="1" a="1"/>
  <c r="AK1838" i="1" s="1"/>
  <c r="AK1839" i="1" a="1"/>
  <c r="AK1839" i="1" s="1"/>
  <c r="AK1840" i="1" a="1"/>
  <c r="AK1840" i="1" s="1"/>
  <c r="AK1841" i="1" a="1"/>
  <c r="AK1841" i="1" s="1"/>
  <c r="AK1842" i="1" a="1"/>
  <c r="AK1842" i="1" s="1"/>
  <c r="AK1843" i="1" a="1"/>
  <c r="AK1843" i="1" s="1"/>
  <c r="AK1844" i="1" a="1"/>
  <c r="AK1844" i="1" s="1"/>
  <c r="AK1845" i="1" a="1"/>
  <c r="AK1845" i="1" s="1"/>
  <c r="AK536" i="1" a="1"/>
  <c r="AK536" i="1" s="1"/>
  <c r="AK1846" i="1" a="1"/>
  <c r="AK1846" i="1" s="1"/>
  <c r="AK1847" i="1" a="1"/>
  <c r="AK1847" i="1" s="1"/>
  <c r="AK260" i="1" a="1"/>
  <c r="AK260" i="1" s="1"/>
  <c r="AK1848" i="1" a="1"/>
  <c r="AK1848" i="1" s="1"/>
  <c r="AK1849" i="1" a="1"/>
  <c r="AK1849" i="1" s="1"/>
  <c r="AK1850" i="1" a="1"/>
  <c r="AK1850" i="1" s="1"/>
  <c r="AK1851" i="1" a="1"/>
  <c r="AK1851" i="1" s="1"/>
  <c r="AK1852" i="1" a="1"/>
  <c r="AK1852" i="1" s="1"/>
  <c r="AK255" i="1" a="1"/>
  <c r="AK255" i="1" s="1"/>
  <c r="AK155" i="1" a="1"/>
  <c r="AK155" i="1" s="1"/>
  <c r="AK1853" i="1" a="1"/>
  <c r="AK1853" i="1" s="1"/>
  <c r="AK1854" i="1" a="1"/>
  <c r="AK1854" i="1" s="1"/>
  <c r="AK1855" i="1" a="1"/>
  <c r="AK1855" i="1" s="1"/>
  <c r="AK1856" i="1" a="1"/>
  <c r="AK1856" i="1" s="1"/>
  <c r="AK1857" i="1" a="1"/>
  <c r="AK1857" i="1" s="1"/>
  <c r="AK1858" i="1" a="1"/>
  <c r="AK1858" i="1" s="1"/>
  <c r="AK1859" i="1" a="1"/>
  <c r="AK1859" i="1" s="1"/>
  <c r="AK1860" i="1" a="1"/>
  <c r="AK1860" i="1" s="1"/>
  <c r="AK1861" i="1" a="1"/>
  <c r="AK1861" i="1" s="1"/>
  <c r="AK1862" i="1" a="1"/>
  <c r="AK1862" i="1" s="1"/>
  <c r="AK1863" i="1" a="1"/>
  <c r="AK1863" i="1" s="1"/>
  <c r="AK1864" i="1" a="1"/>
  <c r="AK1864" i="1" s="1"/>
  <c r="AK1865" i="1" a="1"/>
  <c r="AK1865" i="1" s="1"/>
  <c r="AK1866" i="1" a="1"/>
  <c r="AK1866" i="1" s="1"/>
  <c r="AK1867" i="1" a="1"/>
  <c r="AK1867" i="1" s="1"/>
  <c r="AK1868" i="1" a="1"/>
  <c r="AK1868" i="1" s="1"/>
  <c r="AK1869" i="1" a="1"/>
  <c r="AK1869" i="1" s="1"/>
  <c r="AK1870" i="1" a="1"/>
  <c r="AK1870" i="1" s="1"/>
  <c r="AK1871" i="1" a="1"/>
  <c r="AK1871" i="1" s="1"/>
  <c r="AK1872" i="1" a="1"/>
  <c r="AK1872" i="1" s="1"/>
  <c r="AK1873" i="1" a="1"/>
  <c r="AK1873" i="1" s="1"/>
  <c r="AK1874" i="1" a="1"/>
  <c r="AK1874" i="1" s="1"/>
  <c r="AK1875" i="1" a="1"/>
  <c r="AK1875" i="1" s="1"/>
  <c r="AK1876" i="1" a="1"/>
  <c r="AK1876" i="1" s="1"/>
  <c r="AK1877" i="1" a="1"/>
  <c r="AK1877" i="1" s="1"/>
  <c r="AK1878" i="1" a="1"/>
  <c r="AK1878" i="1" s="1"/>
  <c r="AK1879" i="1" a="1"/>
  <c r="AK1879" i="1" s="1"/>
  <c r="AK1880" i="1" a="1"/>
  <c r="AK1880" i="1" s="1"/>
  <c r="AK1881" i="1" a="1"/>
  <c r="AK1881" i="1" s="1"/>
  <c r="AK1882" i="1" a="1"/>
  <c r="AK1882" i="1" s="1"/>
  <c r="AK1883" i="1" a="1"/>
  <c r="AK1883" i="1" s="1"/>
  <c r="AK1884" i="1" a="1"/>
  <c r="AK1884" i="1" s="1"/>
  <c r="AK1885" i="1" a="1"/>
  <c r="AK1885" i="1" s="1"/>
  <c r="AK1886" i="1" a="1"/>
  <c r="AK1886" i="1" s="1"/>
  <c r="AK1887" i="1" a="1"/>
  <c r="AK1887" i="1" s="1"/>
  <c r="AK1888" i="1" a="1"/>
  <c r="AK1888" i="1" s="1"/>
  <c r="AK1889" i="1" a="1"/>
  <c r="AK1889" i="1" s="1"/>
  <c r="AK1890" i="1" a="1"/>
  <c r="AK1890" i="1" s="1"/>
  <c r="AK1891" i="1" a="1"/>
  <c r="AK1891" i="1" s="1"/>
  <c r="AK1892" i="1" a="1"/>
  <c r="AK1892" i="1" s="1"/>
  <c r="AK1893" i="1" a="1"/>
  <c r="AK1893" i="1" s="1"/>
  <c r="AK1894" i="1" a="1"/>
  <c r="AK1894" i="1" s="1"/>
  <c r="AK1895" i="1" a="1"/>
  <c r="AK1895" i="1" s="1"/>
  <c r="AK58" i="1" a="1"/>
  <c r="AK58" i="1" s="1"/>
  <c r="AK591" i="1" a="1"/>
  <c r="AK591" i="1" s="1"/>
  <c r="AK1896" i="1" a="1"/>
  <c r="AK1896" i="1" s="1"/>
  <c r="AK1897" i="1" a="1"/>
  <c r="AK1897" i="1" s="1"/>
  <c r="AK1898" i="1" a="1"/>
  <c r="AK1898" i="1" s="1"/>
  <c r="AK1899" i="1" a="1"/>
  <c r="AK1899" i="1" s="1"/>
  <c r="AK1900" i="1" a="1"/>
  <c r="AK1900" i="1" s="1"/>
  <c r="AK1901" i="1" a="1"/>
  <c r="AK1901" i="1" s="1"/>
  <c r="AK1902" i="1" a="1"/>
  <c r="AK1902" i="1" s="1"/>
  <c r="AK1903" i="1" a="1"/>
  <c r="AK1903" i="1" s="1"/>
  <c r="AK1904" i="1" a="1"/>
  <c r="AK1904" i="1" s="1"/>
  <c r="AK1905" i="1" a="1"/>
  <c r="AK1905" i="1" s="1"/>
  <c r="AK1906" i="1" a="1"/>
  <c r="AK1906" i="1" s="1"/>
  <c r="AK1907" i="1" a="1"/>
  <c r="AK1907" i="1" s="1"/>
  <c r="AK1908" i="1" a="1"/>
  <c r="AK1908" i="1" s="1"/>
  <c r="AK1909" i="1" a="1"/>
  <c r="AK1909" i="1" s="1"/>
  <c r="AK1910" i="1" a="1"/>
  <c r="AK1910" i="1" s="1"/>
  <c r="AK1911" i="1" a="1"/>
  <c r="AK1911" i="1" s="1"/>
  <c r="AK1912" i="1" a="1"/>
  <c r="AK1912" i="1" s="1"/>
  <c r="AK1913" i="1" a="1"/>
  <c r="AK1913" i="1" s="1"/>
  <c r="AK1914" i="1" a="1"/>
  <c r="AK1914" i="1" s="1"/>
  <c r="AK1915" i="1" a="1"/>
  <c r="AK1915" i="1" s="1"/>
  <c r="AK1916" i="1" a="1"/>
  <c r="AK1916" i="1" s="1"/>
  <c r="AK1917" i="1" a="1"/>
  <c r="AK1917" i="1" s="1"/>
  <c r="AK1918" i="1" a="1"/>
  <c r="AK1918" i="1" s="1"/>
  <c r="AK1919" i="1" a="1"/>
  <c r="AK1919" i="1" s="1"/>
  <c r="AK1920" i="1" a="1"/>
  <c r="AK1920" i="1" s="1"/>
  <c r="AK1921" i="1" a="1"/>
  <c r="AK1921" i="1" s="1"/>
  <c r="AK1922" i="1" a="1"/>
  <c r="AK1922" i="1" s="1"/>
  <c r="AK1923" i="1" a="1"/>
  <c r="AK1923" i="1" s="1"/>
  <c r="AK1924" i="1" a="1"/>
  <c r="AK1924" i="1" s="1"/>
  <c r="AK1925" i="1" a="1"/>
  <c r="AK1925" i="1" s="1"/>
  <c r="AK1926" i="1" a="1"/>
  <c r="AK1926" i="1" s="1"/>
  <c r="AK1927" i="1" a="1"/>
  <c r="AK1927" i="1" s="1"/>
  <c r="AK1928" i="1" a="1"/>
  <c r="AK1928" i="1" s="1"/>
  <c r="AK1929" i="1" a="1"/>
  <c r="AK1929" i="1" s="1"/>
  <c r="AK1930" i="1" a="1"/>
  <c r="AK1930" i="1" s="1"/>
  <c r="AK1931" i="1" a="1"/>
  <c r="AK1931" i="1" s="1"/>
  <c r="AK1932" i="1" a="1"/>
  <c r="AK1932" i="1" s="1"/>
  <c r="AK1933" i="1" a="1"/>
  <c r="AK1933" i="1" s="1"/>
  <c r="AK1934" i="1" a="1"/>
  <c r="AK1934" i="1" s="1"/>
  <c r="AK1935" i="1" a="1"/>
  <c r="AK1935" i="1" s="1"/>
  <c r="AK1936" i="1" a="1"/>
  <c r="AK1936" i="1" s="1"/>
  <c r="AK1937" i="1" a="1"/>
  <c r="AK1937" i="1" s="1"/>
  <c r="AK1938" i="1" a="1"/>
  <c r="AK1938" i="1" s="1"/>
  <c r="AK1939" i="1" a="1"/>
  <c r="AK1939" i="1" s="1"/>
  <c r="AK1940" i="1" a="1"/>
  <c r="AK1940" i="1" s="1"/>
  <c r="AK1941" i="1" a="1"/>
  <c r="AK1941" i="1" s="1"/>
  <c r="AK1942" i="1" a="1"/>
  <c r="AK1942" i="1" s="1"/>
  <c r="AK1943" i="1" a="1"/>
  <c r="AK1943" i="1" s="1"/>
  <c r="AK242" i="1" a="1"/>
  <c r="AK242" i="1" s="1"/>
  <c r="AK1944" i="1" a="1"/>
  <c r="AK1944" i="1" s="1"/>
  <c r="AK1945" i="1" a="1"/>
  <c r="AK1945" i="1" s="1"/>
  <c r="AK129" i="1" a="1"/>
  <c r="AK129" i="1" s="1"/>
  <c r="AK29" i="1" a="1"/>
  <c r="AK29" i="1" s="1"/>
  <c r="AK1946" i="1" a="1"/>
  <c r="AK1946" i="1" s="1"/>
  <c r="AK1947" i="1" a="1"/>
  <c r="AK1947" i="1" s="1"/>
  <c r="AK1948" i="1" a="1"/>
  <c r="AK1948" i="1" s="1"/>
  <c r="AK1949" i="1" a="1"/>
  <c r="AK1949" i="1" s="1"/>
  <c r="AK399" i="1" a="1"/>
  <c r="AK399" i="1" s="1"/>
  <c r="AK1950" i="1" a="1"/>
  <c r="AK1950" i="1" s="1"/>
  <c r="AK1951" i="1" a="1"/>
  <c r="AK1951" i="1" s="1"/>
  <c r="AK1952" i="1" a="1"/>
  <c r="AK1952" i="1" s="1"/>
  <c r="AK1953" i="1" a="1"/>
  <c r="AK1953" i="1" s="1"/>
  <c r="AK1954" i="1" a="1"/>
  <c r="AK1954" i="1" s="1"/>
  <c r="AK1955" i="1" a="1"/>
  <c r="AK1955" i="1" s="1"/>
  <c r="AK1956" i="1" a="1"/>
  <c r="AK1956" i="1" s="1"/>
  <c r="AK1957" i="1" a="1"/>
  <c r="AK1957" i="1" s="1"/>
  <c r="AK1958" i="1" a="1"/>
  <c r="AK1958" i="1" s="1"/>
  <c r="AK1959" i="1" a="1"/>
  <c r="AK1959" i="1" s="1"/>
  <c r="AK1960" i="1" a="1"/>
  <c r="AK1960" i="1" s="1"/>
  <c r="AK1961" i="1" a="1"/>
  <c r="AK1961" i="1" s="1"/>
  <c r="AK1962" i="1" a="1"/>
  <c r="AK1962" i="1" s="1"/>
  <c r="AK1963" i="1" a="1"/>
  <c r="AK1963" i="1" s="1"/>
  <c r="AK1964" i="1" a="1"/>
  <c r="AK1964" i="1" s="1"/>
  <c r="AK1965" i="1" a="1"/>
  <c r="AK1965" i="1" s="1"/>
  <c r="AK1966" i="1" a="1"/>
  <c r="AK1966" i="1" s="1"/>
  <c r="AK1967" i="1" a="1"/>
  <c r="AK1967" i="1" s="1"/>
  <c r="AK1968" i="1" a="1"/>
  <c r="AK1968" i="1" s="1"/>
  <c r="AK1969" i="1" a="1"/>
  <c r="AK1969" i="1" s="1"/>
  <c r="AK1970" i="1" a="1"/>
  <c r="AK1970" i="1" s="1"/>
  <c r="AK1971" i="1" a="1"/>
  <c r="AK1971" i="1" s="1"/>
  <c r="AK1972" i="1" a="1"/>
  <c r="AK1972" i="1" s="1"/>
  <c r="AK1973" i="1" a="1"/>
  <c r="AK1973" i="1" s="1"/>
  <c r="AK1974" i="1" a="1"/>
  <c r="AK1974" i="1" s="1"/>
  <c r="AK1975" i="1" a="1"/>
  <c r="AK1975" i="1" s="1"/>
  <c r="AK1976" i="1" a="1"/>
  <c r="AK1976" i="1" s="1"/>
  <c r="AK1977" i="1" a="1"/>
  <c r="AK1977" i="1" s="1"/>
  <c r="AK1978" i="1" a="1"/>
  <c r="AK1978" i="1" s="1"/>
  <c r="AK1979" i="1" a="1"/>
  <c r="AK1979" i="1" s="1"/>
  <c r="AK1980" i="1" a="1"/>
  <c r="AK1980" i="1" s="1"/>
  <c r="AK1981" i="1" a="1"/>
  <c r="AK1981" i="1" s="1"/>
  <c r="AK1982" i="1" a="1"/>
  <c r="AK1982" i="1" s="1"/>
  <c r="AK1983" i="1" a="1"/>
  <c r="AK1983" i="1" s="1"/>
  <c r="AK1984" i="1" a="1"/>
  <c r="AK1984" i="1" s="1"/>
  <c r="AK1985" i="1" a="1"/>
  <c r="AK1985" i="1" s="1"/>
  <c r="AK1986" i="1" a="1"/>
  <c r="AK1986" i="1" s="1"/>
  <c r="AK1987" i="1" a="1"/>
  <c r="AK1987" i="1" s="1"/>
  <c r="AK1988" i="1" a="1"/>
  <c r="AK1988" i="1" s="1"/>
  <c r="AK1989" i="1" a="1"/>
  <c r="AK1989" i="1" s="1"/>
  <c r="AK1990" i="1" a="1"/>
  <c r="AK1990" i="1" s="1"/>
  <c r="AK1991" i="1" a="1"/>
  <c r="AK1991" i="1" s="1"/>
  <c r="AK452" i="1" a="1"/>
  <c r="AK452" i="1" s="1"/>
  <c r="AK1992" i="1" a="1"/>
  <c r="AK1992" i="1" s="1"/>
  <c r="AK1993" i="1" a="1"/>
  <c r="AK1993" i="1" s="1"/>
  <c r="AK1994" i="1" a="1"/>
  <c r="AK1994" i="1" s="1"/>
  <c r="AK1995" i="1" a="1"/>
  <c r="AK1995" i="1" s="1"/>
  <c r="AK1996" i="1" a="1"/>
  <c r="AK1996" i="1" s="1"/>
  <c r="AK1997" i="1" a="1"/>
  <c r="AK1997" i="1" s="1"/>
  <c r="AK1998" i="1" a="1"/>
  <c r="AK1998" i="1" s="1"/>
  <c r="AK1999" i="1" a="1"/>
  <c r="AK1999" i="1" s="1"/>
  <c r="AK2000" i="1" a="1"/>
  <c r="AK2000" i="1" s="1"/>
  <c r="AK2001" i="1" a="1"/>
  <c r="AK2001" i="1" s="1"/>
  <c r="AK2002" i="1" a="1"/>
  <c r="AK2002" i="1" s="1"/>
  <c r="AK2003" i="1" a="1"/>
  <c r="AK2003" i="1" s="1"/>
  <c r="AK2004" i="1" a="1"/>
  <c r="AK2004" i="1" s="1"/>
  <c r="AK2005" i="1" a="1"/>
  <c r="AK2005" i="1" s="1"/>
  <c r="AK2006" i="1" a="1"/>
  <c r="AK2006" i="1" s="1"/>
  <c r="AK2007" i="1" a="1"/>
  <c r="AK2007" i="1" s="1"/>
  <c r="AK2008" i="1" a="1"/>
  <c r="AK2008" i="1" s="1"/>
  <c r="AK2009" i="1" a="1"/>
  <c r="AK2009" i="1" s="1"/>
  <c r="AK2010" i="1" a="1"/>
  <c r="AK2010" i="1" s="1"/>
  <c r="AK2011" i="1" a="1"/>
  <c r="AK2011" i="1" s="1"/>
  <c r="AK2012" i="1" a="1"/>
  <c r="AK2012" i="1" s="1"/>
  <c r="AK2013" i="1" a="1"/>
  <c r="AK2013" i="1" s="1"/>
  <c r="AK2014" i="1" a="1"/>
  <c r="AK2014" i="1" s="1"/>
  <c r="AK2015" i="1" a="1"/>
  <c r="AK2015" i="1" s="1"/>
  <c r="AK2016" i="1" a="1"/>
  <c r="AK2016" i="1" s="1"/>
  <c r="AK2017" i="1" a="1"/>
  <c r="AK2017" i="1" s="1"/>
  <c r="AK2018" i="1" a="1"/>
  <c r="AK2018" i="1" s="1"/>
  <c r="AK2019" i="1" a="1"/>
  <c r="AK2019" i="1" s="1"/>
  <c r="AK2020" i="1" a="1"/>
  <c r="AK2020" i="1" s="1"/>
  <c r="AK2021" i="1" a="1"/>
  <c r="AK2021" i="1" s="1"/>
  <c r="AK2022" i="1" a="1"/>
  <c r="AK2022" i="1" s="1"/>
  <c r="AK2023" i="1" a="1"/>
  <c r="AK2023" i="1" s="1"/>
  <c r="AK501" i="1" a="1"/>
  <c r="AK501" i="1" s="1"/>
  <c r="AK2024" i="1" a="1"/>
  <c r="AK2024" i="1" s="1"/>
  <c r="AK2025" i="1" a="1"/>
  <c r="AK2025" i="1" s="1"/>
  <c r="AK2026" i="1" a="1"/>
  <c r="AK2026" i="1" s="1"/>
  <c r="AK2027" i="1" a="1"/>
  <c r="AK2027" i="1" s="1"/>
  <c r="AK2028" i="1" a="1"/>
  <c r="AK2028" i="1" s="1"/>
  <c r="AK2029" i="1" a="1"/>
  <c r="AK2029" i="1" s="1"/>
  <c r="AK2030" i="1" a="1"/>
  <c r="AK2030" i="1" s="1"/>
  <c r="AK2031" i="1" a="1"/>
  <c r="AK2031" i="1" s="1"/>
  <c r="AK2032" i="1" a="1"/>
  <c r="AK2032" i="1" s="1"/>
  <c r="AK2033" i="1" a="1"/>
  <c r="AK2033" i="1" s="1"/>
  <c r="AK2034" i="1" a="1"/>
  <c r="AK2034" i="1" s="1"/>
  <c r="AK2035" i="1" a="1"/>
  <c r="AK2035" i="1" s="1"/>
  <c r="AK2036" i="1" a="1"/>
  <c r="AK2036" i="1" s="1"/>
  <c r="AK2037" i="1" a="1"/>
  <c r="AK2037" i="1" s="1"/>
  <c r="AK2038" i="1" a="1"/>
  <c r="AK2038" i="1" s="1"/>
  <c r="AK2039" i="1" a="1"/>
  <c r="AK2039" i="1" s="1"/>
  <c r="AK2040" i="1" a="1"/>
  <c r="AK2040" i="1" s="1"/>
  <c r="AK2041" i="1" a="1"/>
  <c r="AK2041" i="1" s="1"/>
  <c r="AK2042" i="1" a="1"/>
  <c r="AK2042" i="1" s="1"/>
  <c r="AK2043" i="1" a="1"/>
  <c r="AK2043" i="1" s="1"/>
  <c r="AK2044" i="1" a="1"/>
  <c r="AK2044" i="1" s="1"/>
  <c r="AK2045" i="1" a="1"/>
  <c r="AK2045" i="1" s="1"/>
  <c r="AK2046" i="1" a="1"/>
  <c r="AK2046" i="1" s="1"/>
  <c r="AK2047" i="1" a="1"/>
  <c r="AK2047" i="1" s="1"/>
  <c r="AK2048" i="1" a="1"/>
  <c r="AK2048" i="1" s="1"/>
  <c r="AK2049" i="1" a="1"/>
  <c r="AK2049" i="1" s="1"/>
  <c r="AK2050" i="1" a="1"/>
  <c r="AK2050" i="1" s="1"/>
  <c r="AK2051" i="1" a="1"/>
  <c r="AK2051" i="1" s="1"/>
  <c r="AK2052" i="1" a="1"/>
  <c r="AK2052" i="1" s="1"/>
  <c r="AK2053" i="1" a="1"/>
  <c r="AK2053" i="1" s="1"/>
  <c r="AK2054" i="1" a="1"/>
  <c r="AK2054" i="1" s="1"/>
  <c r="AK2055" i="1" a="1"/>
  <c r="AK2055" i="1" s="1"/>
  <c r="AK2056" i="1" a="1"/>
  <c r="AK2056" i="1" s="1"/>
  <c r="AK2057" i="1" a="1"/>
  <c r="AK2057" i="1" s="1"/>
  <c r="AK2058" i="1" a="1"/>
  <c r="AK2058" i="1" s="1"/>
  <c r="AK2059" i="1" a="1"/>
  <c r="AK2059" i="1" s="1"/>
  <c r="AK2060" i="1" a="1"/>
  <c r="AK2060" i="1" s="1"/>
  <c r="AK2061" i="1" a="1"/>
  <c r="AK2061" i="1" s="1"/>
  <c r="AK2062" i="1" a="1"/>
  <c r="AK2062" i="1" s="1"/>
  <c r="AK2063" i="1" a="1"/>
  <c r="AK2063" i="1" s="1"/>
  <c r="AK2064" i="1" a="1"/>
  <c r="AK2064" i="1" s="1"/>
  <c r="AK2065" i="1" a="1"/>
  <c r="AK2065" i="1" s="1"/>
  <c r="AK2066" i="1" a="1"/>
  <c r="AK2066" i="1" s="1"/>
  <c r="AK2067" i="1" a="1"/>
  <c r="AK2067" i="1" s="1"/>
  <c r="AK2068" i="1" a="1"/>
  <c r="AK2068" i="1" s="1"/>
  <c r="AK2069" i="1" a="1"/>
  <c r="AK2069" i="1" s="1"/>
  <c r="AK2070" i="1" a="1"/>
  <c r="AK2070" i="1" s="1"/>
  <c r="AK2071" i="1" a="1"/>
  <c r="AK2071" i="1" s="1"/>
  <c r="AK2072" i="1" a="1"/>
  <c r="AK2072" i="1" s="1"/>
  <c r="AK2073" i="1" a="1"/>
  <c r="AK2073" i="1" s="1"/>
  <c r="AK2074" i="1" a="1"/>
  <c r="AK2074" i="1" s="1"/>
  <c r="AK2075" i="1" a="1"/>
  <c r="AK2075" i="1" s="1"/>
  <c r="AK2076" i="1" a="1"/>
  <c r="AK2076" i="1" s="1"/>
  <c r="AK2077" i="1" a="1"/>
  <c r="AK2077" i="1" s="1"/>
  <c r="AK2078" i="1" a="1"/>
  <c r="AK2078" i="1" s="1"/>
  <c r="AK2079" i="1" a="1"/>
  <c r="AK2079" i="1" s="1"/>
  <c r="AK2080" i="1" a="1"/>
  <c r="AK2080" i="1" s="1"/>
  <c r="AK2081" i="1" a="1"/>
  <c r="AK2081" i="1" s="1"/>
  <c r="AK2082" i="1" a="1"/>
  <c r="AK2082" i="1" s="1"/>
  <c r="AK2083" i="1" a="1"/>
  <c r="AK2083" i="1" s="1"/>
  <c r="AK2084" i="1" a="1"/>
  <c r="AK2084" i="1" s="1"/>
  <c r="AK2085" i="1" a="1"/>
  <c r="AK2085" i="1" s="1"/>
  <c r="AK2086" i="1" a="1"/>
  <c r="AK2086" i="1" s="1"/>
  <c r="AK2087" i="1" a="1"/>
  <c r="AK2087" i="1" s="1"/>
  <c r="AK2088" i="1" a="1"/>
  <c r="AK2088" i="1" s="1"/>
  <c r="AK2089" i="1" a="1"/>
  <c r="AK2089" i="1" s="1"/>
  <c r="AK2090" i="1" a="1"/>
  <c r="AK2090" i="1" s="1"/>
  <c r="AK2091" i="1" a="1"/>
  <c r="AK2091" i="1" s="1"/>
  <c r="AK2092" i="1" a="1"/>
  <c r="AK2092" i="1" s="1"/>
  <c r="AK2093" i="1" a="1"/>
  <c r="AK2093" i="1" s="1"/>
  <c r="AK2094" i="1" a="1"/>
  <c r="AK2094" i="1" s="1"/>
  <c r="AK2095" i="1" a="1"/>
  <c r="AK2095" i="1" s="1"/>
  <c r="AK2096" i="1" a="1"/>
  <c r="AK2096" i="1" s="1"/>
  <c r="AK352" i="1" a="1"/>
  <c r="AK352" i="1" s="1"/>
  <c r="AK2097" i="1" a="1"/>
  <c r="AK2097" i="1" s="1"/>
  <c r="AK2098" i="1" a="1"/>
  <c r="AK2098" i="1" s="1"/>
  <c r="AK2099" i="1" a="1"/>
  <c r="AK2099" i="1" s="1"/>
  <c r="AK2100" i="1" a="1"/>
  <c r="AK2100" i="1" s="1"/>
  <c r="AK2101" i="1" a="1"/>
  <c r="AK2101" i="1" s="1"/>
  <c r="AK2102" i="1" a="1"/>
  <c r="AK2102" i="1" s="1"/>
  <c r="AK2103" i="1" a="1"/>
  <c r="AK2103" i="1" s="1"/>
  <c r="AK2104" i="1" a="1"/>
  <c r="AK2104" i="1" s="1"/>
  <c r="AK2105" i="1" a="1"/>
  <c r="AK2105" i="1" s="1"/>
  <c r="AK2106" i="1" a="1"/>
  <c r="AK2106" i="1" s="1"/>
  <c r="AK2107" i="1" a="1"/>
  <c r="AK2107" i="1" s="1"/>
  <c r="AK2108" i="1" a="1"/>
  <c r="AK2108" i="1" s="1"/>
  <c r="AK2109" i="1" a="1"/>
  <c r="AK2109" i="1" s="1"/>
  <c r="AK2110" i="1" a="1"/>
  <c r="AK2110" i="1" s="1"/>
  <c r="AK2111" i="1" a="1"/>
  <c r="AK2111" i="1" s="1"/>
  <c r="AK2112" i="1" a="1"/>
  <c r="AK2112" i="1" s="1"/>
  <c r="AK195" i="1" a="1"/>
  <c r="AK195" i="1" s="1"/>
  <c r="AK2113" i="1" a="1"/>
  <c r="AK2113" i="1" s="1"/>
  <c r="AK2114" i="1" a="1"/>
  <c r="AK2114" i="1" s="1"/>
  <c r="AK196" i="1" a="1"/>
  <c r="AK196" i="1" s="1"/>
  <c r="AK2115" i="1" a="1"/>
  <c r="AK2115" i="1" s="1"/>
  <c r="AK2116" i="1" a="1"/>
  <c r="AK2116" i="1" s="1"/>
  <c r="AK2117" i="1" a="1"/>
  <c r="AK2117" i="1" s="1"/>
  <c r="AK2118" i="1" a="1"/>
  <c r="AK2118" i="1" s="1"/>
  <c r="AK2119" i="1" a="1"/>
  <c r="AK2119" i="1" s="1"/>
  <c r="AK2120" i="1" a="1"/>
  <c r="AK2120" i="1" s="1"/>
  <c r="AK2121" i="1" a="1"/>
  <c r="AK2121" i="1" s="1"/>
  <c r="AK2122" i="1" a="1"/>
  <c r="AK2122" i="1" s="1"/>
  <c r="AK2123" i="1" a="1"/>
  <c r="AK2123" i="1" s="1"/>
  <c r="AK2124" i="1" a="1"/>
  <c r="AK2124" i="1" s="1"/>
  <c r="AK2125" i="1" a="1"/>
  <c r="AK2125" i="1" s="1"/>
  <c r="AK2126" i="1" a="1"/>
  <c r="AK2126" i="1" s="1"/>
  <c r="AK2127" i="1" a="1"/>
  <c r="AK2127" i="1" s="1"/>
  <c r="AK2128" i="1" a="1"/>
  <c r="AK2128" i="1" s="1"/>
  <c r="AK2129" i="1" a="1"/>
  <c r="AK2129" i="1" s="1"/>
  <c r="AK2130" i="1" a="1"/>
  <c r="AK2130" i="1" s="1"/>
  <c r="AK2131" i="1" a="1"/>
  <c r="AK2131" i="1" s="1"/>
  <c r="AK2132" i="1" a="1"/>
  <c r="AK2132" i="1" s="1"/>
  <c r="AK2133" i="1" a="1"/>
  <c r="AK2133" i="1" s="1"/>
  <c r="AK2134" i="1" a="1"/>
  <c r="AK2134" i="1" s="1"/>
  <c r="AK2135" i="1" a="1"/>
  <c r="AK2135" i="1" s="1"/>
  <c r="AK2136" i="1" a="1"/>
  <c r="AK2136" i="1" s="1"/>
  <c r="AK2137" i="1" a="1"/>
  <c r="AK2137" i="1" s="1"/>
  <c r="AK2138" i="1" a="1"/>
  <c r="AK2138" i="1" s="1"/>
  <c r="AK2139" i="1" a="1"/>
  <c r="AK2139" i="1" s="1"/>
  <c r="AK2140" i="1" a="1"/>
  <c r="AK2140" i="1" s="1"/>
  <c r="AK2141" i="1" a="1"/>
  <c r="AK2141" i="1" s="1"/>
  <c r="AK2142" i="1" a="1"/>
  <c r="AK2142" i="1" s="1"/>
  <c r="AK2143" i="1" a="1"/>
  <c r="AK2143" i="1" s="1"/>
  <c r="AK2144" i="1" a="1"/>
  <c r="AK2144" i="1" s="1"/>
  <c r="AK2145" i="1" a="1"/>
  <c r="AK2145" i="1" s="1"/>
  <c r="AK2146" i="1" a="1"/>
  <c r="AK2146" i="1" s="1"/>
  <c r="AK2147" i="1" a="1"/>
  <c r="AK2147" i="1" s="1"/>
  <c r="AK2148" i="1" a="1"/>
  <c r="AK2148" i="1" s="1"/>
  <c r="AK2149" i="1" a="1"/>
  <c r="AK2149" i="1" s="1"/>
  <c r="AK2150" i="1" a="1"/>
  <c r="AK2150" i="1" s="1"/>
  <c r="AK2151" i="1" a="1"/>
  <c r="AK2151" i="1" s="1"/>
  <c r="AK2152" i="1" a="1"/>
  <c r="AK2152" i="1" s="1"/>
  <c r="AK2153" i="1" a="1"/>
  <c r="AK2153" i="1" s="1"/>
  <c r="AK2154" i="1" a="1"/>
  <c r="AK2154" i="1" s="1"/>
  <c r="AK2155" i="1" a="1"/>
  <c r="AK2155" i="1" s="1"/>
  <c r="AK2156" i="1" a="1"/>
  <c r="AK2156" i="1" s="1"/>
  <c r="AK2157" i="1" a="1"/>
  <c r="AK2157" i="1" s="1"/>
  <c r="AK2158" i="1" a="1"/>
  <c r="AK2158" i="1" s="1"/>
  <c r="AK2159" i="1" a="1"/>
  <c r="AK2159" i="1" s="1"/>
  <c r="AK2160" i="1" a="1"/>
  <c r="AK2160" i="1" s="1"/>
  <c r="AK2161" i="1" a="1"/>
  <c r="AK2161" i="1" s="1"/>
  <c r="AK2162" i="1" a="1"/>
  <c r="AK2162" i="1" s="1"/>
  <c r="AK2163" i="1" a="1"/>
  <c r="AK2163" i="1" s="1"/>
  <c r="AK2164" i="1" a="1"/>
  <c r="AK2164" i="1" s="1"/>
  <c r="AK2165" i="1" a="1"/>
  <c r="AK2165" i="1" s="1"/>
  <c r="AK2166" i="1" a="1"/>
  <c r="AK2166" i="1" s="1"/>
  <c r="AK2167" i="1" a="1"/>
  <c r="AK2167" i="1" s="1"/>
  <c r="AK2168" i="1" a="1"/>
  <c r="AK2168" i="1" s="1"/>
  <c r="AK2169" i="1" a="1"/>
  <c r="AK2169" i="1" s="1"/>
  <c r="AK2170" i="1" a="1"/>
  <c r="AK2170" i="1" s="1"/>
  <c r="AK2171" i="1" a="1"/>
  <c r="AK2171" i="1" s="1"/>
  <c r="AK2172" i="1" a="1"/>
  <c r="AK2172" i="1" s="1"/>
  <c r="AK2173" i="1" a="1"/>
  <c r="AK2173" i="1" s="1"/>
  <c r="AK2174" i="1" a="1"/>
  <c r="AK2174" i="1" s="1"/>
  <c r="AK2175" i="1" a="1"/>
  <c r="AK2175" i="1" s="1"/>
  <c r="AK2176" i="1" a="1"/>
  <c r="AK2176" i="1" s="1"/>
  <c r="AK2177" i="1" a="1"/>
  <c r="AK2177" i="1" s="1"/>
  <c r="AK2178" i="1" a="1"/>
  <c r="AK2178" i="1" s="1"/>
  <c r="AK2179" i="1" a="1"/>
  <c r="AK2179" i="1" s="1"/>
  <c r="AK2180" i="1" a="1"/>
  <c r="AK2180" i="1" s="1"/>
  <c r="AK2181" i="1" a="1"/>
  <c r="AK2181" i="1" s="1"/>
  <c r="AK2182" i="1" a="1"/>
  <c r="AK2182" i="1" s="1"/>
  <c r="AK2183" i="1" a="1"/>
  <c r="AK2183" i="1" s="1"/>
  <c r="AK2184" i="1" a="1"/>
  <c r="AK2184" i="1" s="1"/>
  <c r="AK2185" i="1" a="1"/>
  <c r="AK2185" i="1" s="1"/>
  <c r="AK2186" i="1" a="1"/>
  <c r="AK2186" i="1" s="1"/>
  <c r="AK2187" i="1" a="1"/>
  <c r="AK2187" i="1" s="1"/>
  <c r="AK2188" i="1" a="1"/>
  <c r="AK2188" i="1" s="1"/>
  <c r="AK2189" i="1" a="1"/>
  <c r="AK2189" i="1" s="1"/>
  <c r="AK2190" i="1" a="1"/>
  <c r="AK2190" i="1" s="1"/>
  <c r="AK2191" i="1" a="1"/>
  <c r="AK2191" i="1" s="1"/>
  <c r="AK2192" i="1" a="1"/>
  <c r="AK2192" i="1" s="1"/>
  <c r="AK2193" i="1" a="1"/>
  <c r="AK2193" i="1" s="1"/>
  <c r="AK2194" i="1" a="1"/>
  <c r="AK2194" i="1" s="1"/>
  <c r="AK2195" i="1" a="1"/>
  <c r="AK2195" i="1" s="1"/>
  <c r="AK2196" i="1" a="1"/>
  <c r="AK2196" i="1" s="1"/>
  <c r="AK2197" i="1" a="1"/>
  <c r="AK2197" i="1" s="1"/>
  <c r="AK2198" i="1" a="1"/>
  <c r="AK2198" i="1" s="1"/>
  <c r="AK2199" i="1" a="1"/>
  <c r="AK2199" i="1" s="1"/>
  <c r="AK2200" i="1" a="1"/>
  <c r="AK2200" i="1" s="1"/>
  <c r="AK2201" i="1" a="1"/>
  <c r="AK2201" i="1" s="1"/>
  <c r="AK2202" i="1" a="1"/>
  <c r="AK2202" i="1" s="1"/>
  <c r="AK2203" i="1" a="1"/>
  <c r="AK2203" i="1" s="1"/>
  <c r="AK2204" i="1" a="1"/>
  <c r="AK2204" i="1" s="1"/>
  <c r="AK2205" i="1" a="1"/>
  <c r="AK2205" i="1" s="1"/>
  <c r="AK2206" i="1" a="1"/>
  <c r="AK2206" i="1" s="1"/>
  <c r="AK2207" i="1" a="1"/>
  <c r="AK2207" i="1" s="1"/>
  <c r="AK2208" i="1" a="1"/>
  <c r="AK2208" i="1" s="1"/>
  <c r="AK2209" i="1" a="1"/>
  <c r="AK2209" i="1" s="1"/>
  <c r="AK2210" i="1" a="1"/>
  <c r="AK2210" i="1" s="1"/>
  <c r="AK2211" i="1" a="1"/>
  <c r="AK2211" i="1" s="1"/>
  <c r="AK2212" i="1" a="1"/>
  <c r="AK2212" i="1" s="1"/>
  <c r="AK2213" i="1" a="1"/>
  <c r="AK2213" i="1" s="1"/>
  <c r="AK2214" i="1" a="1"/>
  <c r="AK2214" i="1" s="1"/>
  <c r="AK2215" i="1" a="1"/>
  <c r="AK2215" i="1" s="1"/>
  <c r="AK2216" i="1" a="1"/>
  <c r="AK2216" i="1" s="1"/>
  <c r="AK2217" i="1" a="1"/>
  <c r="AK2217" i="1" s="1"/>
  <c r="AK2218" i="1" a="1"/>
  <c r="AK2218" i="1" s="1"/>
  <c r="AK2219" i="1" a="1"/>
  <c r="AK2219" i="1" s="1"/>
  <c r="AK2220" i="1" a="1"/>
  <c r="AK2220" i="1" s="1"/>
  <c r="AK2221" i="1" a="1"/>
  <c r="AK2221" i="1" s="1"/>
  <c r="AK2222" i="1" a="1"/>
  <c r="AK2222" i="1" s="1"/>
  <c r="AK2223" i="1" a="1"/>
  <c r="AK2223" i="1" s="1"/>
  <c r="AK2224" i="1" a="1"/>
  <c r="AK2224" i="1" s="1"/>
  <c r="AK2225" i="1" a="1"/>
  <c r="AK2225" i="1" s="1"/>
  <c r="AK2226" i="1" a="1"/>
  <c r="AK2226" i="1" s="1"/>
  <c r="AK2227" i="1" a="1"/>
  <c r="AK2227" i="1" s="1"/>
  <c r="AK2228" i="1" a="1"/>
  <c r="AK2228" i="1" s="1"/>
  <c r="AK2229" i="1" a="1"/>
  <c r="AK2229" i="1" s="1"/>
  <c r="AK2230" i="1" a="1"/>
  <c r="AK2230" i="1" s="1"/>
  <c r="AK2231" i="1" a="1"/>
  <c r="AK2231" i="1" s="1"/>
  <c r="AK2232" i="1" a="1"/>
  <c r="AK2232" i="1" s="1"/>
  <c r="AK2233" i="1" a="1"/>
  <c r="AK2233" i="1" s="1"/>
  <c r="AK2234" i="1" a="1"/>
  <c r="AK2234" i="1" s="1"/>
  <c r="AK2235" i="1" a="1"/>
  <c r="AK2235" i="1" s="1"/>
  <c r="AK2236" i="1" a="1"/>
  <c r="AK2236" i="1" s="1"/>
  <c r="AK2237" i="1" a="1"/>
  <c r="AK2237" i="1" s="1"/>
  <c r="AK2238" i="1" a="1"/>
  <c r="AK2238" i="1" s="1"/>
  <c r="AK2239" i="1" a="1"/>
  <c r="AK2239" i="1" s="1"/>
  <c r="AK2240" i="1" a="1"/>
  <c r="AK2240" i="1" s="1"/>
  <c r="AK2241" i="1" a="1"/>
  <c r="AK2241" i="1" s="1"/>
  <c r="AK2242" i="1" a="1"/>
  <c r="AK2242" i="1" s="1"/>
  <c r="AK2243" i="1" a="1"/>
  <c r="AK2243" i="1" s="1"/>
  <c r="AK2244" i="1" a="1"/>
  <c r="AK2244" i="1" s="1"/>
  <c r="AK2245" i="1" a="1"/>
  <c r="AK2245" i="1" s="1"/>
  <c r="AK2246" i="1" a="1"/>
  <c r="AK2246" i="1" s="1"/>
  <c r="AK2247" i="1" a="1"/>
  <c r="AK2247" i="1" s="1"/>
  <c r="AK2248" i="1" a="1"/>
  <c r="AK2248" i="1" s="1"/>
  <c r="AK2249" i="1" a="1"/>
  <c r="AK2249" i="1" s="1"/>
  <c r="AK2250" i="1" a="1"/>
  <c r="AK2250" i="1" s="1"/>
  <c r="AK2251" i="1" a="1"/>
  <c r="AK2251" i="1" s="1"/>
  <c r="AK2252" i="1" a="1"/>
  <c r="AK2252" i="1" s="1"/>
  <c r="AK2253" i="1" a="1"/>
  <c r="AK2253" i="1" s="1"/>
  <c r="AK2254" i="1" a="1"/>
  <c r="AK2254" i="1" s="1"/>
  <c r="AK2255" i="1" a="1"/>
  <c r="AK2255" i="1" s="1"/>
  <c r="AK2256" i="1" a="1"/>
  <c r="AK2256" i="1" s="1"/>
  <c r="AK2257" i="1" a="1"/>
  <c r="AK2257" i="1" s="1"/>
  <c r="AK2258" i="1" a="1"/>
  <c r="AK2258" i="1" s="1"/>
  <c r="AK2259" i="1" a="1"/>
  <c r="AK2259" i="1" s="1"/>
  <c r="AK2260" i="1" a="1"/>
  <c r="AK2260" i="1" s="1"/>
  <c r="AK2261" i="1" a="1"/>
  <c r="AK2261" i="1" s="1"/>
  <c r="AK2262" i="1" a="1"/>
  <c r="AK2262" i="1" s="1"/>
  <c r="AK2263" i="1" a="1"/>
  <c r="AK2263" i="1" s="1"/>
  <c r="AK2264" i="1" a="1"/>
  <c r="AK2264" i="1" s="1"/>
  <c r="AK2265" i="1" a="1"/>
  <c r="AK2265" i="1" s="1"/>
  <c r="AK2266" i="1" a="1"/>
  <c r="AK2266" i="1" s="1"/>
  <c r="AK2267" i="1" a="1"/>
  <c r="AK2267" i="1" s="1"/>
  <c r="AK2268" i="1" a="1"/>
  <c r="AK2268" i="1" s="1"/>
  <c r="AK2269" i="1" a="1"/>
  <c r="AK2269" i="1" s="1"/>
  <c r="AK2270" i="1" a="1"/>
  <c r="AK2270" i="1" s="1"/>
  <c r="AK2271" i="1" a="1"/>
  <c r="AK2271" i="1" s="1"/>
  <c r="AK2272" i="1" a="1"/>
  <c r="AK2272" i="1" s="1"/>
  <c r="AK2273" i="1" a="1"/>
  <c r="AK2273" i="1" s="1"/>
  <c r="AK2274" i="1" a="1"/>
  <c r="AK2274" i="1" s="1"/>
  <c r="AK2275" i="1" a="1"/>
  <c r="AK2275" i="1" s="1"/>
  <c r="AK2276" i="1" a="1"/>
  <c r="AK2276" i="1" s="1"/>
  <c r="AK2277" i="1" a="1"/>
  <c r="AK2277" i="1" s="1"/>
  <c r="AK2278" i="1" a="1"/>
  <c r="AK2278" i="1" s="1"/>
  <c r="AK2279" i="1" a="1"/>
  <c r="AK2279" i="1" s="1"/>
  <c r="AK2280" i="1" a="1"/>
  <c r="AK2280" i="1" s="1"/>
  <c r="AK2281" i="1" a="1"/>
  <c r="AK2281" i="1" s="1"/>
  <c r="AK2282" i="1" a="1"/>
  <c r="AK2282" i="1" s="1"/>
  <c r="AK2283" i="1" a="1"/>
  <c r="AK2283" i="1" s="1"/>
  <c r="AK2284" i="1" a="1"/>
  <c r="AK2284" i="1" s="1"/>
  <c r="AK2285" i="1" a="1"/>
  <c r="AK2285" i="1" s="1"/>
  <c r="AK2286" i="1" a="1"/>
  <c r="AK2286" i="1" s="1"/>
  <c r="AK2287" i="1" a="1"/>
  <c r="AK2287" i="1" s="1"/>
  <c r="AK2288" i="1" a="1"/>
  <c r="AK2288" i="1" s="1"/>
  <c r="AK2289" i="1" a="1"/>
  <c r="AK2289" i="1" s="1"/>
  <c r="AK2290" i="1" a="1"/>
  <c r="AK2290" i="1" s="1"/>
  <c r="AK2291" i="1" a="1"/>
  <c r="AK2291" i="1" s="1"/>
  <c r="AK2292" i="1" a="1"/>
  <c r="AK2292" i="1" s="1"/>
  <c r="AK2293" i="1" a="1"/>
  <c r="AK2293" i="1" s="1"/>
  <c r="AK2294" i="1" a="1"/>
  <c r="AK2294" i="1" s="1"/>
  <c r="AK2295" i="1" a="1"/>
  <c r="AK2295" i="1" s="1"/>
  <c r="AK2296" i="1" a="1"/>
  <c r="AK2296" i="1" s="1"/>
  <c r="AK2297" i="1" a="1"/>
  <c r="AK2297" i="1" s="1"/>
  <c r="AK2298" i="1" a="1"/>
  <c r="AK2298" i="1" s="1"/>
  <c r="AK2299" i="1" a="1"/>
  <c r="AK2299" i="1" s="1"/>
  <c r="AK2300" i="1" a="1"/>
  <c r="AK2300" i="1" s="1"/>
  <c r="AK2301" i="1" a="1"/>
  <c r="AK2301" i="1" s="1"/>
  <c r="AK2302" i="1" a="1"/>
  <c r="AK2302" i="1" s="1"/>
  <c r="AK2303" i="1" a="1"/>
  <c r="AK2303" i="1" s="1"/>
  <c r="AK2304" i="1" a="1"/>
  <c r="AK2304" i="1" s="1"/>
  <c r="AK2305" i="1" a="1"/>
  <c r="AK2305" i="1" s="1"/>
  <c r="AK2306" i="1" a="1"/>
  <c r="AK2306" i="1" s="1"/>
  <c r="AK2307" i="1" a="1"/>
  <c r="AK2307" i="1" s="1"/>
  <c r="AK2308" i="1" a="1"/>
  <c r="AK2308" i="1" s="1"/>
  <c r="AK2309" i="1" a="1"/>
  <c r="AK2309" i="1" s="1"/>
  <c r="AK2310" i="1" a="1"/>
  <c r="AK2310" i="1" s="1"/>
  <c r="AK2311" i="1" a="1"/>
  <c r="AK2311" i="1" s="1"/>
  <c r="AK2312" i="1" a="1"/>
  <c r="AK2312" i="1" s="1"/>
  <c r="AK2313" i="1" a="1"/>
  <c r="AK2313" i="1" s="1"/>
  <c r="AK2314" i="1" a="1"/>
  <c r="AK2314" i="1" s="1"/>
  <c r="AK2315" i="1" a="1"/>
  <c r="AK2315" i="1" s="1"/>
  <c r="AK2316" i="1" a="1"/>
  <c r="AK2316" i="1" s="1"/>
  <c r="AK2317" i="1" a="1"/>
  <c r="AK2317" i="1" s="1"/>
  <c r="AK2318" i="1" a="1"/>
  <c r="AK2318" i="1" s="1"/>
  <c r="AK2319" i="1" a="1"/>
  <c r="AK2319" i="1" s="1"/>
  <c r="AK2320" i="1" a="1"/>
  <c r="AK2320" i="1" s="1"/>
  <c r="AK2321" i="1" a="1"/>
  <c r="AK2321" i="1" s="1"/>
  <c r="AK2322" i="1" a="1"/>
  <c r="AK2322" i="1" s="1"/>
  <c r="AK2323" i="1" a="1"/>
  <c r="AK2323" i="1" s="1"/>
  <c r="AK2324" i="1" a="1"/>
  <c r="AK2324" i="1" s="1"/>
  <c r="AK2325" i="1" a="1"/>
  <c r="AK2325" i="1" s="1"/>
  <c r="AK2326" i="1" a="1"/>
  <c r="AK2326" i="1" s="1"/>
  <c r="AK2327" i="1" a="1"/>
  <c r="AK2327" i="1" s="1"/>
  <c r="AK2328" i="1" a="1"/>
  <c r="AK2328" i="1" s="1"/>
  <c r="AK2329" i="1" a="1"/>
  <c r="AK2329" i="1" s="1"/>
  <c r="AK2330" i="1" a="1"/>
  <c r="AK2330" i="1" s="1"/>
  <c r="AK2331" i="1" a="1"/>
  <c r="AK2331" i="1" s="1"/>
  <c r="AK2332" i="1" a="1"/>
  <c r="AK2332" i="1" s="1"/>
  <c r="AK2333" i="1" a="1"/>
  <c r="AK2333" i="1" s="1"/>
  <c r="AK2334" i="1" a="1"/>
  <c r="AK2334" i="1" s="1"/>
  <c r="AK2335" i="1" a="1"/>
  <c r="AK2335" i="1" s="1"/>
  <c r="AK2336" i="1" a="1"/>
  <c r="AK2336" i="1" s="1"/>
  <c r="AK2337" i="1" a="1"/>
  <c r="AK2337" i="1" s="1"/>
  <c r="AK2338" i="1" a="1"/>
  <c r="AK2338" i="1" s="1"/>
  <c r="AK2339" i="1" a="1"/>
  <c r="AK2339" i="1" s="1"/>
  <c r="AK2340" i="1" a="1"/>
  <c r="AK2340" i="1" s="1"/>
  <c r="AK2341" i="1" a="1"/>
  <c r="AK2341" i="1" s="1"/>
  <c r="AK2342" i="1" a="1"/>
  <c r="AK2342" i="1" s="1"/>
  <c r="AK2343" i="1" a="1"/>
  <c r="AK2343" i="1" s="1"/>
  <c r="AK2344" i="1" a="1"/>
  <c r="AK2344" i="1" s="1"/>
  <c r="AK2345" i="1" a="1"/>
  <c r="AK2345" i="1" s="1"/>
  <c r="AK2346" i="1" a="1"/>
  <c r="AK2346" i="1" s="1"/>
  <c r="AK2347" i="1" a="1"/>
  <c r="AK2347" i="1" s="1"/>
  <c r="AK2348" i="1" a="1"/>
  <c r="AK2348" i="1" s="1"/>
  <c r="AK2349" i="1" a="1"/>
  <c r="AK2349" i="1" s="1"/>
  <c r="AK2350" i="1" a="1"/>
  <c r="AK2350" i="1" s="1"/>
  <c r="AK2351" i="1" a="1"/>
  <c r="AK2351" i="1" s="1"/>
  <c r="AK2352" i="1" a="1"/>
  <c r="AK2352" i="1" s="1"/>
  <c r="AK2353" i="1" a="1"/>
  <c r="AK2353" i="1" s="1"/>
  <c r="AK2354" i="1" a="1"/>
  <c r="AK2354" i="1" s="1"/>
  <c r="AK2355" i="1" a="1"/>
  <c r="AK2355" i="1" s="1"/>
  <c r="AK2356" i="1" a="1"/>
  <c r="AK2356" i="1" s="1"/>
  <c r="AK2357" i="1" a="1"/>
  <c r="AK2357" i="1" s="1"/>
  <c r="AK2358" i="1" a="1"/>
  <c r="AK2358" i="1" s="1"/>
  <c r="AK2359" i="1" a="1"/>
  <c r="AK2359" i="1" s="1"/>
  <c r="AK2360" i="1" a="1"/>
  <c r="AK2360" i="1" s="1"/>
  <c r="AK2361" i="1" a="1"/>
  <c r="AK2361" i="1" s="1"/>
  <c r="AK2362" i="1" a="1"/>
  <c r="AK2362" i="1" s="1"/>
  <c r="AK2363" i="1" a="1"/>
  <c r="AK2363" i="1" s="1"/>
  <c r="AK2364" i="1" a="1"/>
  <c r="AK2364" i="1" s="1"/>
  <c r="AK2365" i="1" a="1"/>
  <c r="AK2365" i="1" s="1"/>
  <c r="AK2366" i="1" a="1"/>
  <c r="AK2366" i="1" s="1"/>
  <c r="AK2367" i="1" a="1"/>
  <c r="AK2367" i="1" s="1"/>
  <c r="AK2368" i="1" a="1"/>
  <c r="AK2368" i="1" s="1"/>
  <c r="AK2369" i="1" a="1"/>
  <c r="AK2369" i="1" s="1"/>
  <c r="AK2370" i="1" a="1"/>
  <c r="AK2370" i="1" s="1"/>
  <c r="AK2371" i="1" a="1"/>
  <c r="AK2371" i="1" s="1"/>
  <c r="AK2372" i="1" a="1"/>
  <c r="AK2372" i="1" s="1"/>
  <c r="AK2373" i="1" a="1"/>
  <c r="AK2373" i="1" s="1"/>
  <c r="AK2374" i="1" a="1"/>
  <c r="AK2374" i="1" s="1"/>
  <c r="AK2375" i="1" a="1"/>
  <c r="AK2375" i="1" s="1"/>
  <c r="AK2376" i="1" a="1"/>
  <c r="AK2376" i="1" s="1"/>
  <c r="AK2377" i="1" a="1"/>
  <c r="AK2377" i="1" s="1"/>
  <c r="AK2378" i="1" a="1"/>
  <c r="AK2378" i="1" s="1"/>
  <c r="AK2379" i="1" a="1"/>
  <c r="AK2379" i="1" s="1"/>
  <c r="AK2380" i="1" a="1"/>
  <c r="AK2380" i="1" s="1"/>
  <c r="AK2381" i="1" a="1"/>
  <c r="AK2381" i="1" s="1"/>
  <c r="AK2382" i="1" a="1"/>
  <c r="AK2382" i="1" s="1"/>
  <c r="AK2383" i="1" a="1"/>
  <c r="AK2383" i="1" s="1"/>
  <c r="AK2384" i="1" a="1"/>
  <c r="AK2384" i="1" s="1"/>
  <c r="AK2385" i="1" a="1"/>
  <c r="AK2385" i="1" s="1"/>
  <c r="AK2386" i="1" a="1"/>
  <c r="AK2386" i="1" s="1"/>
  <c r="AK2387" i="1" a="1"/>
  <c r="AK2387" i="1" s="1"/>
  <c r="AK2388" i="1" a="1"/>
  <c r="AK2388" i="1" s="1"/>
  <c r="AK2389" i="1" a="1"/>
  <c r="AK2389" i="1" s="1"/>
  <c r="AK2390" i="1" a="1"/>
  <c r="AK2390" i="1" s="1"/>
  <c r="AK2391" i="1" a="1"/>
  <c r="AK2391" i="1" s="1"/>
  <c r="AK2392" i="1" a="1"/>
  <c r="AK2392" i="1" s="1"/>
  <c r="AK2393" i="1" a="1"/>
  <c r="AK2393" i="1" s="1"/>
  <c r="AK2394" i="1" a="1"/>
  <c r="AK2394" i="1" s="1"/>
  <c r="AK2395" i="1" a="1"/>
  <c r="AK2395" i="1" s="1"/>
  <c r="AK2396" i="1" a="1"/>
  <c r="AK2396" i="1" s="1"/>
  <c r="AK2397" i="1" a="1"/>
  <c r="AK2397" i="1" s="1"/>
  <c r="AK2398" i="1" a="1"/>
  <c r="AK2398" i="1" s="1"/>
  <c r="AK2399" i="1" a="1"/>
  <c r="AK2399" i="1" s="1"/>
  <c r="AK2400" i="1" a="1"/>
  <c r="AK2400" i="1" s="1"/>
  <c r="AK2401" i="1" a="1"/>
  <c r="AK2401" i="1" s="1"/>
  <c r="AK2402" i="1" a="1"/>
  <c r="AK2402" i="1" s="1"/>
  <c r="AK2403" i="1" a="1"/>
  <c r="AK2403" i="1" s="1"/>
  <c r="AK2404" i="1" a="1"/>
  <c r="AK2404" i="1" s="1"/>
  <c r="AK2405" i="1" a="1"/>
  <c r="AK2405" i="1" s="1"/>
  <c r="AK2406" i="1" a="1"/>
  <c r="AK2406" i="1" s="1"/>
  <c r="AK2407" i="1" a="1"/>
  <c r="AK2407" i="1" s="1"/>
  <c r="AK2408" i="1" a="1"/>
  <c r="AK2408" i="1" s="1"/>
  <c r="AK2409" i="1" a="1"/>
  <c r="AK2409" i="1" s="1"/>
  <c r="AK2410" i="1" a="1"/>
  <c r="AK2410" i="1" s="1"/>
  <c r="AK2411" i="1" a="1"/>
  <c r="AK2411" i="1" s="1"/>
  <c r="AK2412" i="1" a="1"/>
  <c r="AK2412" i="1" s="1"/>
  <c r="AK2413" i="1" a="1"/>
  <c r="AK2413" i="1" s="1"/>
  <c r="AK2414" i="1" a="1"/>
  <c r="AK2414" i="1" s="1"/>
  <c r="AK2415" i="1" a="1"/>
  <c r="AK2415" i="1" s="1"/>
  <c r="AK2416" i="1" a="1"/>
  <c r="AK2416" i="1" s="1"/>
  <c r="AK2417" i="1" a="1"/>
  <c r="AK2417" i="1" s="1"/>
  <c r="AK2418" i="1" a="1"/>
  <c r="AK2418" i="1" s="1"/>
  <c r="AK2419" i="1" a="1"/>
  <c r="AK2419" i="1" s="1"/>
  <c r="AK2420" i="1" a="1"/>
  <c r="AK2420" i="1" s="1"/>
  <c r="AK2421" i="1" a="1"/>
  <c r="AK2421" i="1" s="1"/>
  <c r="AK2422" i="1" a="1"/>
  <c r="AK2422" i="1" s="1"/>
  <c r="AK2423" i="1" a="1"/>
  <c r="AK2423" i="1" s="1"/>
  <c r="AK2424" i="1" a="1"/>
  <c r="AK2424" i="1" s="1"/>
  <c r="AK2425" i="1" a="1"/>
  <c r="AK2425" i="1" s="1"/>
  <c r="AK2426" i="1" a="1"/>
  <c r="AK2426" i="1" s="1"/>
  <c r="AK2427" i="1" a="1"/>
  <c r="AK2427" i="1" s="1"/>
  <c r="AK2428" i="1" a="1"/>
  <c r="AK2428" i="1" s="1"/>
  <c r="AK2429" i="1" a="1"/>
  <c r="AK2429" i="1" s="1"/>
  <c r="AK2430" i="1" a="1"/>
  <c r="AK2430" i="1" s="1"/>
  <c r="AK2431" i="1" a="1"/>
  <c r="AK2431" i="1" s="1"/>
  <c r="AK2432" i="1" a="1"/>
  <c r="AK2432" i="1" s="1"/>
  <c r="AK2433" i="1" a="1"/>
  <c r="AK2433" i="1" s="1"/>
  <c r="AK2434" i="1" a="1"/>
  <c r="AK2434" i="1" s="1"/>
  <c r="AK2435" i="1" a="1"/>
  <c r="AK2435" i="1" s="1"/>
  <c r="AK2436" i="1" a="1"/>
  <c r="AK2436" i="1" s="1"/>
  <c r="AK2437" i="1" a="1"/>
  <c r="AK2437" i="1" s="1"/>
  <c r="AK2438" i="1" a="1"/>
  <c r="AK2438" i="1" s="1"/>
  <c r="AK2439" i="1" a="1"/>
  <c r="AK2439" i="1" s="1"/>
  <c r="AK2440" i="1" a="1"/>
  <c r="AK2440" i="1" s="1"/>
  <c r="AK2441" i="1" a="1"/>
  <c r="AK2441" i="1" s="1"/>
  <c r="AK2442" i="1" a="1"/>
  <c r="AK2442" i="1" s="1"/>
  <c r="AK2443" i="1" a="1"/>
  <c r="AK2443" i="1" s="1"/>
  <c r="AK2444" i="1" a="1"/>
  <c r="AK2444" i="1" s="1"/>
  <c r="AK2445" i="1" a="1"/>
  <c r="AK2445" i="1" s="1"/>
  <c r="AK2446" i="1" a="1"/>
  <c r="AK2446" i="1" s="1"/>
  <c r="AK2447" i="1" a="1"/>
  <c r="AK2447" i="1" s="1"/>
  <c r="AK2448" i="1" a="1"/>
  <c r="AK2448" i="1" s="1"/>
  <c r="AK2449" i="1" a="1"/>
  <c r="AK2449" i="1" s="1"/>
  <c r="AK2450" i="1" a="1"/>
  <c r="AK2450" i="1" s="1"/>
  <c r="AK2451" i="1" a="1"/>
  <c r="AK2451" i="1" s="1"/>
  <c r="AK2452" i="1" a="1"/>
  <c r="AK2452" i="1" s="1"/>
  <c r="AK2453" i="1" a="1"/>
  <c r="AK2453" i="1" s="1"/>
  <c r="AK2454" i="1" a="1"/>
  <c r="AK2454" i="1" s="1"/>
  <c r="AK2455" i="1" a="1"/>
  <c r="AK2455" i="1" s="1"/>
  <c r="AK2456" i="1" a="1"/>
  <c r="AK2456" i="1" s="1"/>
  <c r="AK2457" i="1" a="1"/>
  <c r="AK2457" i="1" s="1"/>
  <c r="AK2458" i="1" a="1"/>
  <c r="AK2458" i="1" s="1"/>
  <c r="AL6" i="1" a="1"/>
  <c r="AL6" i="1" s="1"/>
  <c r="AL52" i="1" a="1"/>
  <c r="AL52" i="1" s="1"/>
  <c r="AL38" i="1" a="1"/>
  <c r="AL38" i="1" s="1"/>
  <c r="AL39" i="1" a="1"/>
  <c r="AL39" i="1" s="1"/>
  <c r="AL40" i="1" a="1"/>
  <c r="AL40" i="1" s="1"/>
  <c r="AL3" i="1" a="1"/>
  <c r="AL3" i="1" s="1"/>
  <c r="AL41" i="1" a="1"/>
  <c r="AL41" i="1" s="1"/>
  <c r="AL10" i="1" a="1"/>
  <c r="AL10" i="1" s="1"/>
  <c r="AL218" i="1" a="1"/>
  <c r="AL218" i="1" s="1"/>
  <c r="AL294" i="1" a="1"/>
  <c r="AL294" i="1" s="1"/>
  <c r="AL42" i="1" a="1"/>
  <c r="AL42" i="1" s="1"/>
  <c r="AL43" i="1" a="1"/>
  <c r="AL43" i="1" s="1"/>
  <c r="AL635" i="1" a="1"/>
  <c r="AL635" i="1" s="1"/>
  <c r="AL13" i="1" a="1"/>
  <c r="AL13" i="1" s="1"/>
  <c r="AL87" i="1" a="1"/>
  <c r="AL87" i="1" s="1"/>
  <c r="AL44" i="1" a="1"/>
  <c r="AL44" i="1" s="1"/>
  <c r="AL12" i="1" a="1"/>
  <c r="AL12" i="1" s="1"/>
  <c r="AL45" i="1" a="1"/>
  <c r="AL45" i="1" s="1"/>
  <c r="AL46" i="1" a="1"/>
  <c r="AL46" i="1" s="1"/>
  <c r="AL5" i="1" a="1"/>
  <c r="AL5" i="1" s="1"/>
  <c r="AL18" i="1" a="1"/>
  <c r="AL18" i="1" s="1"/>
  <c r="AL33" i="1" a="1"/>
  <c r="AL33" i="1" s="1"/>
  <c r="AL17" i="1" a="1"/>
  <c r="AL17" i="1" s="1"/>
  <c r="AL249" i="1" a="1"/>
  <c r="AL249" i="1" s="1"/>
  <c r="AL679" i="1" a="1"/>
  <c r="AL679" i="1" s="1"/>
  <c r="AL495" i="1" a="1"/>
  <c r="AL495" i="1" s="1"/>
  <c r="AL187" i="1" a="1"/>
  <c r="AL187" i="1" s="1"/>
  <c r="AL381" i="1" a="1"/>
  <c r="AL381" i="1" s="1"/>
  <c r="AL110" i="1" a="1"/>
  <c r="AL110" i="1" s="1"/>
  <c r="AL8" i="1" a="1"/>
  <c r="AL8" i="1" s="1"/>
  <c r="AL7" i="1" a="1"/>
  <c r="AL7" i="1" s="1"/>
  <c r="AL28" i="1" a="1"/>
  <c r="AL28" i="1" s="1"/>
  <c r="AL24" i="1" a="1"/>
  <c r="AL24" i="1" s="1"/>
  <c r="AL253" i="1" a="1"/>
  <c r="AL253" i="1" s="1"/>
  <c r="AL16" i="1" a="1"/>
  <c r="AL16" i="1" s="1"/>
  <c r="AL80" i="1" a="1"/>
  <c r="AL80" i="1" s="1"/>
  <c r="AL34" i="1" a="1"/>
  <c r="AL34" i="1" s="1"/>
  <c r="AL22" i="1" a="1"/>
  <c r="AL22" i="1" s="1"/>
  <c r="AL680" i="1" a="1"/>
  <c r="AL680" i="1" s="1"/>
  <c r="AL35" i="1" a="1"/>
  <c r="AL35" i="1" s="1"/>
  <c r="AL47" i="1" a="1"/>
  <c r="AL47" i="1" s="1"/>
  <c r="AL48" i="1" a="1"/>
  <c r="AL48" i="1" s="1"/>
  <c r="AL49" i="1" a="1"/>
  <c r="AL49" i="1" s="1"/>
  <c r="AL51" i="1" a="1"/>
  <c r="AL51" i="1" s="1"/>
  <c r="AL9" i="1" a="1"/>
  <c r="AL9" i="1" s="1"/>
  <c r="AL53" i="1" a="1"/>
  <c r="AL53" i="1" s="1"/>
  <c r="AL32" i="1" a="1"/>
  <c r="AL32" i="1" s="1"/>
  <c r="AL645" i="1" a="1"/>
  <c r="AL645" i="1" s="1"/>
  <c r="AL67" i="1" a="1"/>
  <c r="AL67" i="1" s="1"/>
  <c r="AL265" i="1" a="1"/>
  <c r="AL265" i="1" s="1"/>
  <c r="AL125" i="1" a="1"/>
  <c r="AL125" i="1" s="1"/>
  <c r="AL64" i="1" a="1"/>
  <c r="AL64" i="1" s="1"/>
  <c r="AL266" i="1" a="1"/>
  <c r="AL266" i="1" s="1"/>
  <c r="AL140" i="1" a="1"/>
  <c r="AL140" i="1" s="1"/>
  <c r="AL151" i="1" a="1"/>
  <c r="AL151" i="1" s="1"/>
  <c r="AL115" i="1" a="1"/>
  <c r="AL115" i="1" s="1"/>
  <c r="AL681" i="1" a="1"/>
  <c r="AL681" i="1" s="1"/>
  <c r="AL83" i="1" a="1"/>
  <c r="AL83" i="1" s="1"/>
  <c r="AL78" i="1" a="1"/>
  <c r="AL78" i="1" s="1"/>
  <c r="AL70" i="1" a="1"/>
  <c r="AL70" i="1" s="1"/>
  <c r="AL682" i="1" a="1"/>
  <c r="AL682" i="1" s="1"/>
  <c r="AL30" i="1" a="1"/>
  <c r="AL30" i="1" s="1"/>
  <c r="AL89" i="1" a="1"/>
  <c r="AL89" i="1" s="1"/>
  <c r="AL90" i="1" a="1"/>
  <c r="AL90" i="1" s="1"/>
  <c r="AL50" i="1" a="1"/>
  <c r="AL50" i="1" s="1"/>
  <c r="AL91" i="1" a="1"/>
  <c r="AL91" i="1" s="1"/>
  <c r="AL92" i="1" a="1"/>
  <c r="AL92" i="1" s="1"/>
  <c r="AL93" i="1" a="1"/>
  <c r="AL93" i="1" s="1"/>
  <c r="AL94" i="1" a="1"/>
  <c r="AL94" i="1" s="1"/>
  <c r="AL95" i="1" a="1"/>
  <c r="AL95" i="1" s="1"/>
  <c r="AL88" i="1" a="1"/>
  <c r="AL88" i="1" s="1"/>
  <c r="AL96" i="1" a="1"/>
  <c r="AL96" i="1" s="1"/>
  <c r="AL97" i="1" a="1"/>
  <c r="AL97" i="1" s="1"/>
  <c r="AL101" i="1" a="1"/>
  <c r="AL101" i="1" s="1"/>
  <c r="AL102" i="1" a="1"/>
  <c r="AL102" i="1" s="1"/>
  <c r="AL103" i="1" a="1"/>
  <c r="AL103" i="1" s="1"/>
  <c r="AL104" i="1" a="1"/>
  <c r="AL104" i="1" s="1"/>
  <c r="AL105" i="1" a="1"/>
  <c r="AL105" i="1" s="1"/>
  <c r="AL106" i="1" a="1"/>
  <c r="AL106" i="1" s="1"/>
  <c r="AL107" i="1" a="1"/>
  <c r="AL107" i="1" s="1"/>
  <c r="AL100" i="1" a="1"/>
  <c r="AL100" i="1" s="1"/>
  <c r="AL683" i="1" a="1"/>
  <c r="AL683" i="1" s="1"/>
  <c r="AL251" i="1" a="1"/>
  <c r="AL251" i="1" s="1"/>
  <c r="AL684" i="1" a="1"/>
  <c r="AL684" i="1" s="1"/>
  <c r="AL142" i="1" a="1"/>
  <c r="AL142" i="1" s="1"/>
  <c r="AL135" i="1" a="1"/>
  <c r="AL135" i="1" s="1"/>
  <c r="AL20" i="1" a="1"/>
  <c r="AL20" i="1" s="1"/>
  <c r="AL141" i="1" a="1"/>
  <c r="AL141" i="1" s="1"/>
  <c r="AL139" i="1" a="1"/>
  <c r="AL139" i="1" s="1"/>
  <c r="AL98" i="1" a="1"/>
  <c r="AL98" i="1" s="1"/>
  <c r="AL117" i="1" a="1"/>
  <c r="AL117" i="1" s="1"/>
  <c r="AL79" i="1" a="1"/>
  <c r="AL79" i="1" s="1"/>
  <c r="AL194" i="1" a="1"/>
  <c r="AL194" i="1" s="1"/>
  <c r="AL25" i="1" a="1"/>
  <c r="AL25" i="1" s="1"/>
  <c r="AL527" i="1" a="1"/>
  <c r="AL527" i="1" s="1"/>
  <c r="AL528" i="1" a="1"/>
  <c r="AL528" i="1" s="1"/>
  <c r="AL685" i="1" a="1"/>
  <c r="AL685" i="1" s="1"/>
  <c r="AL686" i="1" a="1"/>
  <c r="AL686" i="1" s="1"/>
  <c r="AL121" i="1" a="1"/>
  <c r="AL121" i="1" s="1"/>
  <c r="AL111" i="1" a="1"/>
  <c r="AL111" i="1" s="1"/>
  <c r="AL368" i="1" a="1"/>
  <c r="AL368" i="1" s="1"/>
  <c r="AL99" i="1" a="1"/>
  <c r="AL99" i="1" s="1"/>
  <c r="AL36" i="1" a="1"/>
  <c r="AL36" i="1" s="1"/>
  <c r="AL687" i="1" a="1"/>
  <c r="AL687" i="1" s="1"/>
  <c r="AL688" i="1" a="1"/>
  <c r="AL688" i="1" s="1"/>
  <c r="AL130" i="1" a="1"/>
  <c r="AL130" i="1" s="1"/>
  <c r="AL689" i="1" a="1"/>
  <c r="AL689" i="1" s="1"/>
  <c r="AL127" i="1" a="1"/>
  <c r="AL127" i="1" s="1"/>
  <c r="AL19" i="1" a="1"/>
  <c r="AL19" i="1" s="1"/>
  <c r="AL690" i="1" a="1"/>
  <c r="AL690" i="1" s="1"/>
  <c r="AL555" i="1" a="1"/>
  <c r="AL555" i="1" s="1"/>
  <c r="AL557" i="1" a="1"/>
  <c r="AL557" i="1" s="1"/>
  <c r="AL31" i="1" a="1"/>
  <c r="AL31" i="1" s="1"/>
  <c r="AL177" i="1" a="1"/>
  <c r="AL177" i="1" s="1"/>
  <c r="AL116" i="1" a="1"/>
  <c r="AL116" i="1" s="1"/>
  <c r="AL152" i="1" a="1"/>
  <c r="AL152" i="1" s="1"/>
  <c r="AL358" i="1" a="1"/>
  <c r="AL358" i="1" s="1"/>
  <c r="AL220" i="1" a="1"/>
  <c r="AL220" i="1" s="1"/>
  <c r="AL691" i="1" a="1"/>
  <c r="AL691" i="1" s="1"/>
  <c r="AL240" i="1" a="1"/>
  <c r="AL240" i="1" s="1"/>
  <c r="AL68" i="1" a="1"/>
  <c r="AL68" i="1" s="1"/>
  <c r="AL264" i="1" a="1"/>
  <c r="AL264" i="1" s="1"/>
  <c r="AL692" i="1" a="1"/>
  <c r="AL692" i="1" s="1"/>
  <c r="AL77" i="1" a="1"/>
  <c r="AL77" i="1" s="1"/>
  <c r="AL147" i="1" a="1"/>
  <c r="AL147" i="1" s="1"/>
  <c r="AL57" i="1" a="1"/>
  <c r="AL57" i="1" s="1"/>
  <c r="AL693" i="1" a="1"/>
  <c r="AL693" i="1" s="1"/>
  <c r="AL694" i="1" a="1"/>
  <c r="AL694" i="1" s="1"/>
  <c r="AL158" i="1" a="1"/>
  <c r="AL158" i="1" s="1"/>
  <c r="AL159" i="1" a="1"/>
  <c r="AL159" i="1" s="1"/>
  <c r="AL160" i="1" a="1"/>
  <c r="AL160" i="1" s="1"/>
  <c r="AL161" i="1" a="1"/>
  <c r="AL161" i="1" s="1"/>
  <c r="AL162" i="1" a="1"/>
  <c r="AL162" i="1" s="1"/>
  <c r="AL72" i="1" a="1"/>
  <c r="AL72" i="1" s="1"/>
  <c r="AL15" i="1" a="1"/>
  <c r="AL15" i="1" s="1"/>
  <c r="AL534" i="1" a="1"/>
  <c r="AL534" i="1" s="1"/>
  <c r="AL417" i="1" a="1"/>
  <c r="AL417" i="1" s="1"/>
  <c r="AL400" i="1" a="1"/>
  <c r="AL400" i="1" s="1"/>
  <c r="AL695" i="1" a="1"/>
  <c r="AL695" i="1" s="1"/>
  <c r="AL696" i="1" a="1"/>
  <c r="AL696" i="1" s="1"/>
  <c r="AL697" i="1" a="1"/>
  <c r="AL697" i="1" s="1"/>
  <c r="AL698" i="1" a="1"/>
  <c r="AL698" i="1" s="1"/>
  <c r="AL166" i="1" a="1"/>
  <c r="AL166" i="1" s="1"/>
  <c r="AL216" i="1" a="1"/>
  <c r="AL216" i="1" s="1"/>
  <c r="AL699" i="1" a="1"/>
  <c r="AL699" i="1" s="1"/>
  <c r="AL700" i="1" a="1"/>
  <c r="AL700" i="1" s="1"/>
  <c r="AL336" i="1" a="1"/>
  <c r="AL336" i="1" s="1"/>
  <c r="AL65" i="1" a="1"/>
  <c r="AL65" i="1" s="1"/>
  <c r="AL123" i="1" a="1"/>
  <c r="AL123" i="1" s="1"/>
  <c r="AL124" i="1" a="1"/>
  <c r="AL124" i="1" s="1"/>
  <c r="AL163" i="1" a="1"/>
  <c r="AL163" i="1" s="1"/>
  <c r="AL701" i="1" a="1"/>
  <c r="AL701" i="1" s="1"/>
  <c r="AL340" i="1" a="1"/>
  <c r="AL340" i="1" s="1"/>
  <c r="AL702" i="1" a="1"/>
  <c r="AL702" i="1" s="1"/>
  <c r="AL170" i="1" a="1"/>
  <c r="AL170" i="1" s="1"/>
  <c r="AL136" i="1" a="1"/>
  <c r="AL136" i="1" s="1"/>
  <c r="AL131" i="1" a="1"/>
  <c r="AL131" i="1" s="1"/>
  <c r="AL132" i="1" a="1"/>
  <c r="AL132" i="1" s="1"/>
  <c r="AL703" i="1" a="1"/>
  <c r="AL703" i="1" s="1"/>
  <c r="AL704" i="1" a="1"/>
  <c r="AL704" i="1" s="1"/>
  <c r="AL705" i="1" a="1"/>
  <c r="AL705" i="1" s="1"/>
  <c r="AL373" i="1" a="1"/>
  <c r="AL373" i="1" s="1"/>
  <c r="AL172" i="1" a="1"/>
  <c r="AL172" i="1" s="1"/>
  <c r="AL356" i="1" a="1"/>
  <c r="AL356" i="1" s="1"/>
  <c r="AL241" i="1" a="1"/>
  <c r="AL241" i="1" s="1"/>
  <c r="AL706" i="1" a="1"/>
  <c r="AL706" i="1" s="1"/>
  <c r="AL178" i="1" a="1"/>
  <c r="AL178" i="1" s="1"/>
  <c r="AL331" i="1" a="1"/>
  <c r="AL331" i="1" s="1"/>
  <c r="AL169" i="1" a="1"/>
  <c r="AL169" i="1" s="1"/>
  <c r="AL189" i="1" a="1"/>
  <c r="AL189" i="1" s="1"/>
  <c r="AL113" i="1" a="1"/>
  <c r="AL113" i="1" s="1"/>
  <c r="AL173" i="1" a="1"/>
  <c r="AL173" i="1" s="1"/>
  <c r="AL190" i="1" a="1"/>
  <c r="AL190" i="1" s="1"/>
  <c r="AL191" i="1" a="1"/>
  <c r="AL191" i="1" s="1"/>
  <c r="AL239" i="1" a="1"/>
  <c r="AL239" i="1" s="1"/>
  <c r="AL268" i="1" a="1"/>
  <c r="AL268" i="1" s="1"/>
  <c r="AL85" i="1" a="1"/>
  <c r="AL85" i="1" s="1"/>
  <c r="AL707" i="1" a="1"/>
  <c r="AL707" i="1" s="1"/>
  <c r="AL412" i="1" a="1"/>
  <c r="AL412" i="1" s="1"/>
  <c r="AL246" i="1" a="1"/>
  <c r="AL246" i="1" s="1"/>
  <c r="AL354" i="1" a="1"/>
  <c r="AL354" i="1" s="1"/>
  <c r="AL708" i="1" a="1"/>
  <c r="AL708" i="1" s="1"/>
  <c r="AL154" i="1" a="1"/>
  <c r="AL154" i="1" s="1"/>
  <c r="AL267" i="1" a="1"/>
  <c r="AL267" i="1" s="1"/>
  <c r="AL672" i="1" a="1"/>
  <c r="AL672" i="1" s="1"/>
  <c r="AL709" i="1" a="1"/>
  <c r="AL709" i="1" s="1"/>
  <c r="AL250" i="1" a="1"/>
  <c r="AL250" i="1" s="1"/>
  <c r="AL112" i="1" a="1"/>
  <c r="AL112" i="1" s="1"/>
  <c r="AL493" i="1" a="1"/>
  <c r="AL493" i="1" s="1"/>
  <c r="AL406" i="1" a="1"/>
  <c r="AL406" i="1" s="1"/>
  <c r="AL710" i="1" a="1"/>
  <c r="AL710" i="1" s="1"/>
  <c r="AL342" i="1" a="1"/>
  <c r="AL342" i="1" s="1"/>
  <c r="AL595" i="1" a="1"/>
  <c r="AL595" i="1" s="1"/>
  <c r="AL711" i="1" a="1"/>
  <c r="AL711" i="1" s="1"/>
  <c r="AL149" i="1" a="1"/>
  <c r="AL149" i="1" s="1"/>
  <c r="AL192" i="1" a="1"/>
  <c r="AL192" i="1" s="1"/>
  <c r="AL712" i="1" a="1"/>
  <c r="AL712" i="1" s="1"/>
  <c r="AL713" i="1" a="1"/>
  <c r="AL713" i="1" s="1"/>
  <c r="AL714" i="1" a="1"/>
  <c r="AL714" i="1" s="1"/>
  <c r="AL715" i="1" a="1"/>
  <c r="AL715" i="1" s="1"/>
  <c r="AL716" i="1" a="1"/>
  <c r="AL716" i="1" s="1"/>
  <c r="AL302" i="1" a="1"/>
  <c r="AL302" i="1" s="1"/>
  <c r="AL466" i="1" a="1"/>
  <c r="AL466" i="1" s="1"/>
  <c r="AL551" i="1" a="1"/>
  <c r="AL551" i="1" s="1"/>
  <c r="AL554" i="1" a="1"/>
  <c r="AL554" i="1" s="1"/>
  <c r="AL717" i="1" a="1"/>
  <c r="AL717" i="1" s="1"/>
  <c r="AL174" i="1" a="1"/>
  <c r="AL174" i="1" s="1"/>
  <c r="AL718" i="1" a="1"/>
  <c r="AL718" i="1" s="1"/>
  <c r="AL424" i="1" a="1"/>
  <c r="AL424" i="1" s="1"/>
  <c r="AL219" i="1" a="1"/>
  <c r="AL219" i="1" s="1"/>
  <c r="AL300" i="1" a="1"/>
  <c r="AL300" i="1" s="1"/>
  <c r="AL66" i="1" a="1"/>
  <c r="AL66" i="1" s="1"/>
  <c r="AL275" i="1" a="1"/>
  <c r="AL275" i="1" s="1"/>
  <c r="AL446" i="1" a="1"/>
  <c r="AL446" i="1" s="1"/>
  <c r="AL59" i="1" a="1"/>
  <c r="AL59" i="1" s="1"/>
  <c r="AL61" i="1" a="1"/>
  <c r="AL61" i="1" s="1"/>
  <c r="AL297" i="1" a="1"/>
  <c r="AL297" i="1" s="1"/>
  <c r="AL372" i="1" a="1"/>
  <c r="AL372" i="1" s="1"/>
  <c r="AL227" i="1" a="1"/>
  <c r="AL227" i="1" s="1"/>
  <c r="AL719" i="1" a="1"/>
  <c r="AL719" i="1" s="1"/>
  <c r="AL720" i="1" a="1"/>
  <c r="AL720" i="1" s="1"/>
  <c r="AL278" i="1" a="1"/>
  <c r="AL278" i="1" s="1"/>
  <c r="AL304" i="1" a="1"/>
  <c r="AL304" i="1" s="1"/>
  <c r="AL721" i="1" a="1"/>
  <c r="AL721" i="1" s="1"/>
  <c r="AL303" i="1" a="1"/>
  <c r="AL303" i="1" s="1"/>
  <c r="AL722" i="1" a="1"/>
  <c r="AL722" i="1" s="1"/>
  <c r="AL315" i="1" a="1"/>
  <c r="AL315" i="1" s="1"/>
  <c r="AL73" i="1" a="1"/>
  <c r="AL73" i="1" s="1"/>
  <c r="AL318" i="1" a="1"/>
  <c r="AL318" i="1" s="1"/>
  <c r="AL405" i="1" a="1"/>
  <c r="AL405" i="1" s="1"/>
  <c r="AL360" i="1" a="1"/>
  <c r="AL360" i="1" s="1"/>
  <c r="AL270" i="1" a="1"/>
  <c r="AL270" i="1" s="1"/>
  <c r="AL82" i="1" a="1"/>
  <c r="AL82" i="1" s="1"/>
  <c r="AL404" i="1" a="1"/>
  <c r="AL404" i="1" s="1"/>
  <c r="AL346" i="1" a="1"/>
  <c r="AL346" i="1" s="1"/>
  <c r="AL138" i="1" a="1"/>
  <c r="AL138" i="1" s="1"/>
  <c r="AL128" i="1" a="1"/>
  <c r="AL128" i="1" s="1"/>
  <c r="AL723" i="1" a="1"/>
  <c r="AL723" i="1" s="1"/>
  <c r="AL221" i="1" a="1"/>
  <c r="AL221" i="1" s="1"/>
  <c r="AL324" i="1" a="1"/>
  <c r="AL324" i="1" s="1"/>
  <c r="AL290" i="1" a="1"/>
  <c r="AL290" i="1" s="1"/>
  <c r="AL285" i="1" a="1"/>
  <c r="AL285" i="1" s="1"/>
  <c r="AL282" i="1" a="1"/>
  <c r="AL282" i="1" s="1"/>
  <c r="AL286" i="1" a="1"/>
  <c r="AL286" i="1" s="1"/>
  <c r="AL23" i="1" a="1"/>
  <c r="AL23" i="1" s="1"/>
  <c r="AL288" i="1" a="1"/>
  <c r="AL288" i="1" s="1"/>
  <c r="AL280" i="1" a="1"/>
  <c r="AL280" i="1" s="1"/>
  <c r="AL724" i="1" a="1"/>
  <c r="AL724" i="1" s="1"/>
  <c r="AL322" i="1" a="1"/>
  <c r="AL322" i="1" s="1"/>
  <c r="AL725" i="1" a="1"/>
  <c r="AL725" i="1" s="1"/>
  <c r="AL387" i="1" a="1"/>
  <c r="AL387" i="1" s="1"/>
  <c r="AL726" i="1" a="1"/>
  <c r="AL726" i="1" s="1"/>
  <c r="AL727" i="1" a="1"/>
  <c r="AL727" i="1" s="1"/>
  <c r="AL728" i="1" a="1"/>
  <c r="AL728" i="1" s="1"/>
  <c r="AL327" i="1" a="1"/>
  <c r="AL327" i="1" s="1"/>
  <c r="AL215" i="1" a="1"/>
  <c r="AL215" i="1" s="1"/>
  <c r="AL729" i="1" a="1"/>
  <c r="AL729" i="1" s="1"/>
  <c r="AL120" i="1" a="1"/>
  <c r="AL120" i="1" s="1"/>
  <c r="AL730" i="1" a="1"/>
  <c r="AL730" i="1" s="1"/>
  <c r="AL731" i="1" a="1"/>
  <c r="AL731" i="1" s="1"/>
  <c r="AL84" i="1" a="1"/>
  <c r="AL84" i="1" s="1"/>
  <c r="AL210" i="1" a="1"/>
  <c r="AL210" i="1" s="1"/>
  <c r="AL365" i="1" a="1"/>
  <c r="AL365" i="1" s="1"/>
  <c r="AL252" i="1" a="1"/>
  <c r="AL252" i="1" s="1"/>
  <c r="AL337" i="1" a="1"/>
  <c r="AL337" i="1" s="1"/>
  <c r="AL732" i="1" a="1"/>
  <c r="AL732" i="1" s="1"/>
  <c r="AL118" i="1" a="1"/>
  <c r="AL118" i="1" s="1"/>
  <c r="AL633" i="1" a="1"/>
  <c r="AL633" i="1" s="1"/>
  <c r="AL733" i="1" a="1"/>
  <c r="AL733" i="1" s="1"/>
  <c r="AL651" i="1" a="1"/>
  <c r="AL651" i="1" s="1"/>
  <c r="AL471" i="1" a="1"/>
  <c r="AL471" i="1" s="1"/>
  <c r="AL642" i="1" a="1"/>
  <c r="AL642" i="1" s="1"/>
  <c r="AL338" i="1" a="1"/>
  <c r="AL338" i="1" s="1"/>
  <c r="AL276" i="1" a="1"/>
  <c r="AL276" i="1" s="1"/>
  <c r="AL415" i="1" a="1"/>
  <c r="AL415" i="1" s="1"/>
  <c r="AL119" i="1" a="1"/>
  <c r="AL119" i="1" s="1"/>
  <c r="AL199" i="1" a="1"/>
  <c r="AL199" i="1" s="1"/>
  <c r="AL734" i="1" a="1"/>
  <c r="AL734" i="1" s="1"/>
  <c r="AL283" i="1" a="1"/>
  <c r="AL283" i="1" s="1"/>
  <c r="AL4" i="1" a="1"/>
  <c r="AL4" i="1" s="1"/>
  <c r="AL735" i="1" a="1"/>
  <c r="AL735" i="1" s="1"/>
  <c r="AL427" i="1" a="1"/>
  <c r="AL427" i="1" s="1"/>
  <c r="AL463" i="1" a="1"/>
  <c r="AL463" i="1" s="1"/>
  <c r="AL153" i="1" a="1"/>
  <c r="AL153" i="1" s="1"/>
  <c r="AL168" i="1" a="1"/>
  <c r="AL168" i="1" s="1"/>
  <c r="AL330" i="1" a="1"/>
  <c r="AL330" i="1" s="1"/>
  <c r="AL736" i="1" a="1"/>
  <c r="AL736" i="1" s="1"/>
  <c r="AL362" i="1" a="1"/>
  <c r="AL362" i="1" s="1"/>
  <c r="AL737" i="1" a="1"/>
  <c r="AL737" i="1" s="1"/>
  <c r="AL376" i="1" a="1"/>
  <c r="AL376" i="1" s="1"/>
  <c r="AL222" i="1" a="1"/>
  <c r="AL222" i="1" s="1"/>
  <c r="AL55" i="1" a="1"/>
  <c r="AL55" i="1" s="1"/>
  <c r="AL350" i="1" a="1"/>
  <c r="AL350" i="1" s="1"/>
  <c r="AL738" i="1" a="1"/>
  <c r="AL738" i="1" s="1"/>
  <c r="AL739" i="1" a="1"/>
  <c r="AL739" i="1" s="1"/>
  <c r="AL361" i="1" a="1"/>
  <c r="AL361" i="1" s="1"/>
  <c r="AL740" i="1" a="1"/>
  <c r="AL740" i="1" s="1"/>
  <c r="AL741" i="1" a="1"/>
  <c r="AL741" i="1" s="1"/>
  <c r="AL279" i="1" a="1"/>
  <c r="AL279" i="1" s="1"/>
  <c r="AL742" i="1" a="1"/>
  <c r="AL742" i="1" s="1"/>
  <c r="AL743" i="1" a="1"/>
  <c r="AL743" i="1" s="1"/>
  <c r="AL744" i="1" a="1"/>
  <c r="AL744" i="1" s="1"/>
  <c r="AL745" i="1" a="1"/>
  <c r="AL745" i="1" s="1"/>
  <c r="AL746" i="1" a="1"/>
  <c r="AL746" i="1" s="1"/>
  <c r="AL56" i="1" a="1"/>
  <c r="AL56" i="1" s="1"/>
  <c r="AL205" i="1" a="1"/>
  <c r="AL205" i="1" s="1"/>
  <c r="AL164" i="1" a="1"/>
  <c r="AL164" i="1" s="1"/>
  <c r="AL747" i="1" a="1"/>
  <c r="AL747" i="1" s="1"/>
  <c r="AL319" i="1" a="1"/>
  <c r="AL319" i="1" s="1"/>
  <c r="AL134" i="1" a="1"/>
  <c r="AL134" i="1" s="1"/>
  <c r="AL308" i="1" a="1"/>
  <c r="AL308" i="1" s="1"/>
  <c r="AL587" i="1" a="1"/>
  <c r="AL587" i="1" s="1"/>
  <c r="AL244" i="1" a="1"/>
  <c r="AL244" i="1" s="1"/>
  <c r="AL748" i="1" a="1"/>
  <c r="AL748" i="1" s="1"/>
  <c r="AL378" i="1" a="1"/>
  <c r="AL378" i="1" s="1"/>
  <c r="AL749" i="1" a="1"/>
  <c r="AL749" i="1" s="1"/>
  <c r="AL750" i="1" a="1"/>
  <c r="AL750" i="1" s="1"/>
  <c r="AL11" i="1" a="1"/>
  <c r="AL11" i="1" s="1"/>
  <c r="AL75" i="1" a="1"/>
  <c r="AL75" i="1" s="1"/>
  <c r="AL751" i="1" a="1"/>
  <c r="AL751" i="1" s="1"/>
  <c r="AL451" i="1" a="1"/>
  <c r="AL451" i="1" s="1"/>
  <c r="AL231" i="1" a="1"/>
  <c r="AL231" i="1" s="1"/>
  <c r="AL310" i="1" a="1"/>
  <c r="AL310" i="1" s="1"/>
  <c r="AL752" i="1" a="1"/>
  <c r="AL752" i="1" s="1"/>
  <c r="AL648" i="1" a="1"/>
  <c r="AL648" i="1" s="1"/>
  <c r="AL311" i="1" a="1"/>
  <c r="AL311" i="1" s="1"/>
  <c r="AL525" i="1" a="1"/>
  <c r="AL525" i="1" s="1"/>
  <c r="AL74" i="1" a="1"/>
  <c r="AL74" i="1" s="1"/>
  <c r="AL234" i="1" a="1"/>
  <c r="AL234" i="1" s="1"/>
  <c r="AL540" i="1" a="1"/>
  <c r="AL540" i="1" s="1"/>
  <c r="AL664" i="1" a="1"/>
  <c r="AL664" i="1" s="1"/>
  <c r="AL532" i="1" a="1"/>
  <c r="AL532" i="1" s="1"/>
  <c r="AL292" i="1" a="1"/>
  <c r="AL292" i="1" s="1"/>
  <c r="AL333" i="1" a="1"/>
  <c r="AL333" i="1" s="1"/>
  <c r="AL334" i="1" a="1"/>
  <c r="AL334" i="1" s="1"/>
  <c r="AL86" i="1" a="1"/>
  <c r="AL86" i="1" s="1"/>
  <c r="AL396" i="1" a="1"/>
  <c r="AL396" i="1" s="1"/>
  <c r="AL273" i="1" a="1"/>
  <c r="AL273" i="1" s="1"/>
  <c r="AL201" i="1" a="1"/>
  <c r="AL201" i="1" s="1"/>
  <c r="AL753" i="1" a="1"/>
  <c r="AL753" i="1" s="1"/>
  <c r="AL137" i="1" a="1"/>
  <c r="AL137" i="1" s="1"/>
  <c r="AL754" i="1" a="1"/>
  <c r="AL754" i="1" s="1"/>
  <c r="AL548" i="1" a="1"/>
  <c r="AL548" i="1" s="1"/>
  <c r="AL165" i="1" a="1"/>
  <c r="AL165" i="1" s="1"/>
  <c r="AL755" i="1" a="1"/>
  <c r="AL755" i="1" s="1"/>
  <c r="AL561" i="1" a="1"/>
  <c r="AL561" i="1" s="1"/>
  <c r="AL756" i="1" a="1"/>
  <c r="AL756" i="1" s="1"/>
  <c r="AL384" i="1" a="1"/>
  <c r="AL384" i="1" s="1"/>
  <c r="AL433" i="1" a="1"/>
  <c r="AL433" i="1" s="1"/>
  <c r="AL564" i="1" a="1"/>
  <c r="AL564" i="1" s="1"/>
  <c r="AL410" i="1" a="1"/>
  <c r="AL410" i="1" s="1"/>
  <c r="AL291" i="1" a="1"/>
  <c r="AL291" i="1" s="1"/>
  <c r="AL479" i="1" a="1"/>
  <c r="AL479" i="1" s="1"/>
  <c r="AL627" i="1" a="1"/>
  <c r="AL627" i="1" s="1"/>
  <c r="AL416" i="1" a="1"/>
  <c r="AL416" i="1" s="1"/>
  <c r="AL757" i="1" a="1"/>
  <c r="AL757" i="1" s="1"/>
  <c r="AL312" i="1" a="1"/>
  <c r="AL312" i="1" s="1"/>
  <c r="AL197" i="1" a="1"/>
  <c r="AL197" i="1" s="1"/>
  <c r="AL467" i="1" a="1"/>
  <c r="AL467" i="1" s="1"/>
  <c r="AL758" i="1" a="1"/>
  <c r="AL758" i="1" s="1"/>
  <c r="AL443" i="1" a="1"/>
  <c r="AL443" i="1" s="1"/>
  <c r="AL272" i="1" a="1"/>
  <c r="AL272" i="1" s="1"/>
  <c r="AL193" i="1" a="1"/>
  <c r="AL193" i="1" s="1"/>
  <c r="AL519" i="1" a="1"/>
  <c r="AL519" i="1" s="1"/>
  <c r="AL489" i="1" a="1"/>
  <c r="AL489" i="1" s="1"/>
  <c r="AL653" i="1" a="1"/>
  <c r="AL653" i="1" s="1"/>
  <c r="AL363" i="1" a="1"/>
  <c r="AL363" i="1" s="1"/>
  <c r="AL208" i="1" a="1"/>
  <c r="AL208" i="1" s="1"/>
  <c r="AL235" i="1" a="1"/>
  <c r="AL235" i="1" s="1"/>
  <c r="AL167" i="1" a="1"/>
  <c r="AL167" i="1" s="1"/>
  <c r="AL759" i="1" a="1"/>
  <c r="AL759" i="1" s="1"/>
  <c r="AL383" i="1" a="1"/>
  <c r="AL383" i="1" s="1"/>
  <c r="AL537" i="1" a="1"/>
  <c r="AL537" i="1" s="1"/>
  <c r="AL402" i="1" a="1"/>
  <c r="AL402" i="1" s="1"/>
  <c r="AL150" i="1" a="1"/>
  <c r="AL150" i="1" s="1"/>
  <c r="AL445" i="1" a="1"/>
  <c r="AL445" i="1" s="1"/>
  <c r="AL499" i="1" a="1"/>
  <c r="AL499" i="1" s="1"/>
  <c r="AL202" i="1" a="1"/>
  <c r="AL202" i="1" s="1"/>
  <c r="AL589" i="1" a="1"/>
  <c r="AL589" i="1" s="1"/>
  <c r="AL454" i="1" a="1"/>
  <c r="AL454" i="1" s="1"/>
  <c r="AL760" i="1" a="1"/>
  <c r="AL760" i="1" s="1"/>
  <c r="AL617" i="1" a="1"/>
  <c r="AL617" i="1" s="1"/>
  <c r="AL761" i="1" a="1"/>
  <c r="AL761" i="1" s="1"/>
  <c r="AL456" i="1" a="1"/>
  <c r="AL456" i="1" s="1"/>
  <c r="AL323" i="1" a="1"/>
  <c r="AL323" i="1" s="1"/>
  <c r="AL497" i="1" a="1"/>
  <c r="AL497" i="1" s="1"/>
  <c r="AL351" i="1" a="1"/>
  <c r="AL351" i="1" s="1"/>
  <c r="AL382" i="1" a="1"/>
  <c r="AL382" i="1" s="1"/>
  <c r="AL522" i="1" a="1"/>
  <c r="AL522" i="1" s="1"/>
  <c r="AL325" i="1" a="1"/>
  <c r="AL325" i="1" s="1"/>
  <c r="AL326" i="1" a="1"/>
  <c r="AL326" i="1" s="1"/>
  <c r="AL425" i="1" a="1"/>
  <c r="AL425" i="1" s="1"/>
  <c r="AL762" i="1" a="1"/>
  <c r="AL762" i="1" s="1"/>
  <c r="AL763" i="1" a="1"/>
  <c r="AL763" i="1" s="1"/>
  <c r="AL27" i="1" a="1"/>
  <c r="AL27" i="1" s="1"/>
  <c r="AL764" i="1" a="1"/>
  <c r="AL764" i="1" s="1"/>
  <c r="AL496" i="1" a="1"/>
  <c r="AL496" i="1" s="1"/>
  <c r="AL460" i="1" a="1"/>
  <c r="AL460" i="1" s="1"/>
  <c r="AL765" i="1" a="1"/>
  <c r="AL765" i="1" s="1"/>
  <c r="AL766" i="1" a="1"/>
  <c r="AL766" i="1" s="1"/>
  <c r="AL122" i="1" a="1"/>
  <c r="AL122" i="1" s="1"/>
  <c r="AL569" i="1" a="1"/>
  <c r="AL569" i="1" s="1"/>
  <c r="AL453" i="1" a="1"/>
  <c r="AL453" i="1" s="1"/>
  <c r="AL767" i="1" a="1"/>
  <c r="AL767" i="1" s="1"/>
  <c r="AL431" i="1" a="1"/>
  <c r="AL431" i="1" s="1"/>
  <c r="AL768" i="1" a="1"/>
  <c r="AL768" i="1" s="1"/>
  <c r="AL188" i="1" a="1"/>
  <c r="AL188" i="1" s="1"/>
  <c r="AL60" i="1" a="1"/>
  <c r="AL60" i="1" s="1"/>
  <c r="AL636" i="1" a="1"/>
  <c r="AL636" i="1" s="1"/>
  <c r="AL401" i="1" a="1"/>
  <c r="AL401" i="1" s="1"/>
  <c r="AL434" i="1" a="1"/>
  <c r="AL434" i="1" s="1"/>
  <c r="AL432" i="1" a="1"/>
  <c r="AL432" i="1" s="1"/>
  <c r="AL176" i="1" a="1"/>
  <c r="AL176" i="1" s="1"/>
  <c r="AL769" i="1" a="1"/>
  <c r="AL769" i="1" s="1"/>
  <c r="AL603" i="1" a="1"/>
  <c r="AL603" i="1" s="1"/>
  <c r="AL543" i="1" a="1"/>
  <c r="AL543" i="1" s="1"/>
  <c r="AL483" i="1" a="1"/>
  <c r="AL483" i="1" s="1"/>
  <c r="AL418" i="1" a="1"/>
  <c r="AL418" i="1" s="1"/>
  <c r="AL349" i="1" a="1"/>
  <c r="AL349" i="1" s="1"/>
  <c r="AL444" i="1" a="1"/>
  <c r="AL444" i="1" s="1"/>
  <c r="AL629" i="1" a="1"/>
  <c r="AL629" i="1" s="1"/>
  <c r="AL770" i="1" a="1"/>
  <c r="AL770" i="1" s="1"/>
  <c r="AL771" i="1" a="1"/>
  <c r="AL771" i="1" s="1"/>
  <c r="AL309" i="1" a="1"/>
  <c r="AL309" i="1" s="1"/>
  <c r="AL428" i="1" a="1"/>
  <c r="AL428" i="1" s="1"/>
  <c r="AL542" i="1" a="1"/>
  <c r="AL542" i="1" s="1"/>
  <c r="AL772" i="1" a="1"/>
  <c r="AL772" i="1" s="1"/>
  <c r="AL773" i="1" a="1"/>
  <c r="AL773" i="1" s="1"/>
  <c r="AL652" i="1" a="1"/>
  <c r="AL652" i="1" s="1"/>
  <c r="AL774" i="1" a="1"/>
  <c r="AL774" i="1" s="1"/>
  <c r="AL618" i="1" a="1"/>
  <c r="AL618" i="1" s="1"/>
  <c r="AL775" i="1" a="1"/>
  <c r="AL775" i="1" s="1"/>
  <c r="AL243" i="1" a="1"/>
  <c r="AL243" i="1" s="1"/>
  <c r="AL776" i="1" a="1"/>
  <c r="AL776" i="1" s="1"/>
  <c r="AL777" i="1" a="1"/>
  <c r="AL777" i="1" s="1"/>
  <c r="AL474" i="1" a="1"/>
  <c r="AL474" i="1" s="1"/>
  <c r="AL109" i="1" a="1"/>
  <c r="AL109" i="1" s="1"/>
  <c r="AL577" i="1" a="1"/>
  <c r="AL577" i="1" s="1"/>
  <c r="AL419" i="1" a="1"/>
  <c r="AL419" i="1" s="1"/>
  <c r="AL778" i="1" a="1"/>
  <c r="AL778" i="1" s="1"/>
  <c r="AL426" i="1" a="1"/>
  <c r="AL426" i="1" s="1"/>
  <c r="AL779" i="1" a="1"/>
  <c r="AL779" i="1" s="1"/>
  <c r="AL780" i="1" a="1"/>
  <c r="AL780" i="1" s="1"/>
  <c r="AL442" i="1" a="1"/>
  <c r="AL442" i="1" s="1"/>
  <c r="AL238" i="1" a="1"/>
  <c r="AL238" i="1" s="1"/>
  <c r="AL468" i="1" a="1"/>
  <c r="AL468" i="1" s="1"/>
  <c r="AL781" i="1" a="1"/>
  <c r="AL781" i="1" s="1"/>
  <c r="AL484" i="1" a="1"/>
  <c r="AL484" i="1" s="1"/>
  <c r="AL782" i="1" a="1"/>
  <c r="AL782" i="1" s="1"/>
  <c r="AL469" i="1" a="1"/>
  <c r="AL469" i="1" s="1"/>
  <c r="AL314" i="1" a="1"/>
  <c r="AL314" i="1" s="1"/>
  <c r="AL783" i="1" a="1"/>
  <c r="AL783" i="1" s="1"/>
  <c r="AL784" i="1" a="1"/>
  <c r="AL784" i="1" s="1"/>
  <c r="AL335" i="1" a="1"/>
  <c r="AL335" i="1" s="1"/>
  <c r="AL359" i="1" a="1"/>
  <c r="AL359" i="1" s="1"/>
  <c r="AL541" i="1" a="1"/>
  <c r="AL541" i="1" s="1"/>
  <c r="AL494" i="1" a="1"/>
  <c r="AL494" i="1" s="1"/>
  <c r="AL785" i="1" a="1"/>
  <c r="AL785" i="1" s="1"/>
  <c r="AL621" i="1" a="1"/>
  <c r="AL621" i="1" s="1"/>
  <c r="AL786" i="1" a="1"/>
  <c r="AL786" i="1" s="1"/>
  <c r="AL395" i="1" a="1"/>
  <c r="AL395" i="1" s="1"/>
  <c r="AL392" i="1" a="1"/>
  <c r="AL392" i="1" s="1"/>
  <c r="AL422" i="1" a="1"/>
  <c r="AL422" i="1" s="1"/>
  <c r="AL787" i="1" a="1"/>
  <c r="AL787" i="1" s="1"/>
  <c r="AL486" i="1" a="1"/>
  <c r="AL486" i="1" s="1"/>
  <c r="AL788" i="1" a="1"/>
  <c r="AL788" i="1" s="1"/>
  <c r="AL523" i="1" a="1"/>
  <c r="AL523" i="1" s="1"/>
  <c r="AL789" i="1" a="1"/>
  <c r="AL789" i="1" s="1"/>
  <c r="AL393" i="1" a="1"/>
  <c r="AL393" i="1" s="1"/>
  <c r="AL640" i="1" a="1"/>
  <c r="AL640" i="1" s="1"/>
  <c r="AL535" i="1" a="1"/>
  <c r="AL535" i="1" s="1"/>
  <c r="AL643" i="1" a="1"/>
  <c r="AL643" i="1" s="1"/>
  <c r="AL610" i="1" a="1"/>
  <c r="AL610" i="1" s="1"/>
  <c r="AL790" i="1" a="1"/>
  <c r="AL790" i="1" s="1"/>
  <c r="AL458" i="1" a="1"/>
  <c r="AL458" i="1" s="1"/>
  <c r="AL380" i="1" a="1"/>
  <c r="AL380" i="1" s="1"/>
  <c r="AL394" i="1" a="1"/>
  <c r="AL394" i="1" s="1"/>
  <c r="AL791" i="1" a="1"/>
  <c r="AL791" i="1" s="1"/>
  <c r="AL650" i="1" a="1"/>
  <c r="AL650" i="1" s="1"/>
  <c r="AL328" i="1" a="1"/>
  <c r="AL328" i="1" s="1"/>
  <c r="AL538" i="1" a="1"/>
  <c r="AL538" i="1" s="1"/>
  <c r="AL792" i="1" a="1"/>
  <c r="AL792" i="1" s="1"/>
  <c r="AL355" i="1" a="1"/>
  <c r="AL355" i="1" s="1"/>
  <c r="AL793" i="1" a="1"/>
  <c r="AL793" i="1" s="1"/>
  <c r="AL644" i="1" a="1"/>
  <c r="AL644" i="1" s="1"/>
  <c r="AL794" i="1" a="1"/>
  <c r="AL794" i="1" s="1"/>
  <c r="AL795" i="1" a="1"/>
  <c r="AL795" i="1" s="1"/>
  <c r="AL377" i="1" a="1"/>
  <c r="AL377" i="1" s="1"/>
  <c r="AL796" i="1" a="1"/>
  <c r="AL796" i="1" s="1"/>
  <c r="AL552" i="1" a="1"/>
  <c r="AL552" i="1" s="1"/>
  <c r="AL409" i="1" a="1"/>
  <c r="AL409" i="1" s="1"/>
  <c r="AL429" i="1" a="1"/>
  <c r="AL429" i="1" s="1"/>
  <c r="AL507" i="1" a="1"/>
  <c r="AL507" i="1" s="1"/>
  <c r="AL797" i="1" a="1"/>
  <c r="AL797" i="1" s="1"/>
  <c r="AL592" i="1" a="1"/>
  <c r="AL592" i="1" s="1"/>
  <c r="AL798" i="1" a="1"/>
  <c r="AL798" i="1" s="1"/>
  <c r="AL521" i="1" a="1"/>
  <c r="AL521" i="1" s="1"/>
  <c r="AL570" i="1" a="1"/>
  <c r="AL570" i="1" s="1"/>
  <c r="AL799" i="1" a="1"/>
  <c r="AL799" i="1" s="1"/>
  <c r="AL800" i="1" a="1"/>
  <c r="AL800" i="1" s="1"/>
  <c r="AL157" i="1" a="1"/>
  <c r="AL157" i="1" s="1"/>
  <c r="AL547" i="1" a="1"/>
  <c r="AL547" i="1" s="1"/>
  <c r="AL641" i="1" a="1"/>
  <c r="AL641" i="1" s="1"/>
  <c r="AL632" i="1" a="1"/>
  <c r="AL632" i="1" s="1"/>
  <c r="AL801" i="1" a="1"/>
  <c r="AL801" i="1" s="1"/>
  <c r="AL559" i="1" a="1"/>
  <c r="AL559" i="1" s="1"/>
  <c r="AL647" i="1" a="1"/>
  <c r="AL647" i="1" s="1"/>
  <c r="AL256" i="1" a="1"/>
  <c r="AL256" i="1" s="1"/>
  <c r="AL581" i="1" a="1"/>
  <c r="AL581" i="1" s="1"/>
  <c r="AL802" i="1" a="1"/>
  <c r="AL802" i="1" s="1"/>
  <c r="AL803" i="1" a="1"/>
  <c r="AL803" i="1" s="1"/>
  <c r="AL804" i="1" a="1"/>
  <c r="AL804" i="1" s="1"/>
  <c r="AL492" i="1" a="1"/>
  <c r="AL492" i="1" s="1"/>
  <c r="AL539" i="1" a="1"/>
  <c r="AL539" i="1" s="1"/>
  <c r="AL805" i="1" a="1"/>
  <c r="AL805" i="1" s="1"/>
  <c r="AL806" i="1" a="1"/>
  <c r="AL806" i="1" s="1"/>
  <c r="AL807" i="1" a="1"/>
  <c r="AL807" i="1" s="1"/>
  <c r="AL808" i="1" a="1"/>
  <c r="AL808" i="1" s="1"/>
  <c r="AL421" i="1" a="1"/>
  <c r="AL421" i="1" s="1"/>
  <c r="AL546" i="1" a="1"/>
  <c r="AL546" i="1" s="1"/>
  <c r="AL502" i="1" a="1"/>
  <c r="AL502" i="1" s="1"/>
  <c r="AL600" i="1" a="1"/>
  <c r="AL600" i="1" s="1"/>
  <c r="AL809" i="1" a="1"/>
  <c r="AL809" i="1" s="1"/>
  <c r="AL461" i="1" a="1"/>
  <c r="AL461" i="1" s="1"/>
  <c r="AL624" i="1" a="1"/>
  <c r="AL624" i="1" s="1"/>
  <c r="AL566" i="1" a="1"/>
  <c r="AL566" i="1" s="1"/>
  <c r="AL533" i="1" a="1"/>
  <c r="AL533" i="1" s="1"/>
  <c r="AL637" i="1" a="1"/>
  <c r="AL637" i="1" s="1"/>
  <c r="AL810" i="1" a="1"/>
  <c r="AL810" i="1" s="1"/>
  <c r="AL237" i="1" a="1"/>
  <c r="AL237" i="1" s="1"/>
  <c r="AL455" i="1" a="1"/>
  <c r="AL455" i="1" s="1"/>
  <c r="AL599" i="1" a="1"/>
  <c r="AL599" i="1" s="1"/>
  <c r="AL21" i="1" a="1"/>
  <c r="AL21" i="1" s="1"/>
  <c r="AL811" i="1" a="1"/>
  <c r="AL811" i="1" s="1"/>
  <c r="AL601" i="1" a="1"/>
  <c r="AL601" i="1" s="1"/>
  <c r="AL623" i="1" a="1"/>
  <c r="AL623" i="1" s="1"/>
  <c r="AL214" i="1" a="1"/>
  <c r="AL214" i="1" s="1"/>
  <c r="AL206" i="1" a="1"/>
  <c r="AL206" i="1" s="1"/>
  <c r="AL584" i="1" a="1"/>
  <c r="AL584" i="1" s="1"/>
  <c r="AL812" i="1" a="1"/>
  <c r="AL812" i="1" s="1"/>
  <c r="AL634" i="1" a="1"/>
  <c r="AL634" i="1" s="1"/>
  <c r="AL213" i="1" a="1"/>
  <c r="AL213" i="1" s="1"/>
  <c r="AL236" i="1" a="1"/>
  <c r="AL236" i="1" s="1"/>
  <c r="AL217" i="1" a="1"/>
  <c r="AL217" i="1" s="1"/>
  <c r="AL813" i="1" a="1"/>
  <c r="AL813" i="1" s="1"/>
  <c r="AL211" i="1" a="1"/>
  <c r="AL211" i="1" s="1"/>
  <c r="AL207" i="1" a="1"/>
  <c r="AL207" i="1" s="1"/>
  <c r="AL583" i="1" a="1"/>
  <c r="AL583" i="1" s="1"/>
  <c r="AL814" i="1" a="1"/>
  <c r="AL814" i="1" s="1"/>
  <c r="AL209" i="1" a="1"/>
  <c r="AL209" i="1" s="1"/>
  <c r="AL512" i="1" a="1"/>
  <c r="AL512" i="1" s="1"/>
  <c r="AL229" i="1" a="1"/>
  <c r="AL229" i="1" s="1"/>
  <c r="AL212" i="1" a="1"/>
  <c r="AL212" i="1" s="1"/>
  <c r="AL271" i="1" a="1"/>
  <c r="AL271" i="1" s="1"/>
  <c r="AL612" i="1" a="1"/>
  <c r="AL612" i="1" s="1"/>
  <c r="AL604" i="1" a="1"/>
  <c r="AL604" i="1" s="1"/>
  <c r="AL505" i="1" a="1"/>
  <c r="AL505" i="1" s="1"/>
  <c r="AL228" i="1" a="1"/>
  <c r="AL228" i="1" s="1"/>
  <c r="AL226" i="1" a="1"/>
  <c r="AL226" i="1" s="1"/>
  <c r="AL480" i="1" a="1"/>
  <c r="AL480" i="1" s="1"/>
  <c r="AL398" i="1" a="1"/>
  <c r="AL398" i="1" s="1"/>
  <c r="AL630" i="1" a="1"/>
  <c r="AL630" i="1" s="1"/>
  <c r="AL245" i="1" a="1"/>
  <c r="AL245" i="1" s="1"/>
  <c r="AL646" i="1" a="1"/>
  <c r="AL646" i="1" s="1"/>
  <c r="AL287" i="1" a="1"/>
  <c r="AL287" i="1" s="1"/>
  <c r="AL605" i="1" a="1"/>
  <c r="AL605" i="1" s="1"/>
  <c r="AL441" i="1" a="1"/>
  <c r="AL441" i="1" s="1"/>
  <c r="AL665" i="1" a="1"/>
  <c r="AL665" i="1" s="1"/>
  <c r="AL602" i="1" a="1"/>
  <c r="AL602" i="1" s="1"/>
  <c r="AL815" i="1" a="1"/>
  <c r="AL815" i="1" s="1"/>
  <c r="AL816" i="1" a="1"/>
  <c r="AL816" i="1" s="1"/>
  <c r="AL475" i="1" a="1"/>
  <c r="AL475" i="1" s="1"/>
  <c r="AL817" i="1" a="1"/>
  <c r="AL817" i="1" s="1"/>
  <c r="AL654" i="1" a="1"/>
  <c r="AL654" i="1" s="1"/>
  <c r="AL582" i="1" a="1"/>
  <c r="AL582" i="1" s="1"/>
  <c r="AL660" i="1" a="1"/>
  <c r="AL660" i="1" s="1"/>
  <c r="AL818" i="1" a="1"/>
  <c r="AL818" i="1" s="1"/>
  <c r="AL573" i="1" a="1"/>
  <c r="AL573" i="1" s="1"/>
  <c r="AL819" i="1" a="1"/>
  <c r="AL819" i="1" s="1"/>
  <c r="AL607" i="1" a="1"/>
  <c r="AL607" i="1" s="1"/>
  <c r="AL574" i="1" a="1"/>
  <c r="AL574" i="1" s="1"/>
  <c r="AL608" i="1" a="1"/>
  <c r="AL608" i="1" s="1"/>
  <c r="AL503" i="1" a="1"/>
  <c r="AL503" i="1" s="1"/>
  <c r="AL580" i="1" a="1"/>
  <c r="AL580" i="1" s="1"/>
  <c r="AL661" i="1" a="1"/>
  <c r="AL661" i="1" s="1"/>
  <c r="AL820" i="1" a="1"/>
  <c r="AL820" i="1" s="1"/>
  <c r="AL821" i="1" a="1"/>
  <c r="AL821" i="1" s="1"/>
  <c r="AL822" i="1" a="1"/>
  <c r="AL822" i="1" s="1"/>
  <c r="AL596" i="1" a="1"/>
  <c r="AL596" i="1" s="1"/>
  <c r="AL823" i="1" a="1"/>
  <c r="AL823" i="1" s="1"/>
  <c r="AL357" i="1" a="1"/>
  <c r="AL357" i="1" s="1"/>
  <c r="AL619" i="1" a="1"/>
  <c r="AL619" i="1" s="1"/>
  <c r="AL611" i="1" a="1"/>
  <c r="AL611" i="1" s="1"/>
  <c r="AL824" i="1" a="1"/>
  <c r="AL824" i="1" s="1"/>
  <c r="AL593" i="1" a="1"/>
  <c r="AL593" i="1" s="1"/>
  <c r="AL657" i="1" a="1"/>
  <c r="AL657" i="1" s="1"/>
  <c r="AL825" i="1" a="1"/>
  <c r="AL825" i="1" s="1"/>
  <c r="AL826" i="1" a="1"/>
  <c r="AL826" i="1" s="1"/>
  <c r="AL511" i="1" a="1"/>
  <c r="AL511" i="1" s="1"/>
  <c r="AL549" i="1" a="1"/>
  <c r="AL549" i="1" s="1"/>
  <c r="AL498" i="1" a="1"/>
  <c r="AL498" i="1" s="1"/>
  <c r="AL658" i="1" a="1"/>
  <c r="AL658" i="1" s="1"/>
  <c r="AL827" i="1" a="1"/>
  <c r="AL827" i="1" s="1"/>
  <c r="AL828" i="1" a="1"/>
  <c r="AL828" i="1" s="1"/>
  <c r="AL274" i="1" a="1"/>
  <c r="AL274" i="1" s="1"/>
  <c r="AL148" i="1" a="1"/>
  <c r="AL148" i="1" s="1"/>
  <c r="AL829" i="1" a="1"/>
  <c r="AL829" i="1" s="1"/>
  <c r="AL830" i="1" a="1"/>
  <c r="AL830" i="1" s="1"/>
  <c r="AL831" i="1" a="1"/>
  <c r="AL831" i="1" s="1"/>
  <c r="AL832" i="1" a="1"/>
  <c r="AL832" i="1" s="1"/>
  <c r="AL833" i="1" a="1"/>
  <c r="AL833" i="1" s="1"/>
  <c r="AL615" i="1" a="1"/>
  <c r="AL615" i="1" s="1"/>
  <c r="AL834" i="1" a="1"/>
  <c r="AL834" i="1" s="1"/>
  <c r="AL625" i="1" a="1"/>
  <c r="AL625" i="1" s="1"/>
  <c r="AL835" i="1" a="1"/>
  <c r="AL835" i="1" s="1"/>
  <c r="AL836" i="1" a="1"/>
  <c r="AL836" i="1" s="1"/>
  <c r="AL837" i="1" a="1"/>
  <c r="AL837" i="1" s="1"/>
  <c r="AL198" i="1" a="1"/>
  <c r="AL198" i="1" s="1"/>
  <c r="AL838" i="1" a="1"/>
  <c r="AL838" i="1" s="1"/>
  <c r="AL839" i="1" a="1"/>
  <c r="AL839" i="1" s="1"/>
  <c r="AL631" i="1" a="1"/>
  <c r="AL631" i="1" s="1"/>
  <c r="AL473" i="1" a="1"/>
  <c r="AL473" i="1" s="1"/>
  <c r="AL840" i="1" a="1"/>
  <c r="AL840" i="1" s="1"/>
  <c r="AL841" i="1" a="1"/>
  <c r="AL841" i="1" s="1"/>
  <c r="AL594" i="1" a="1"/>
  <c r="AL594" i="1" s="1"/>
  <c r="AL613" i="1" a="1"/>
  <c r="AL613" i="1" s="1"/>
  <c r="AL620" i="1" a="1"/>
  <c r="AL620" i="1" s="1"/>
  <c r="AL614" i="1" a="1"/>
  <c r="AL614" i="1" s="1"/>
  <c r="AL305" i="1" a="1"/>
  <c r="AL305" i="1" s="1"/>
  <c r="AL842" i="1" a="1"/>
  <c r="AL842" i="1" s="1"/>
  <c r="AL843" i="1" a="1"/>
  <c r="AL843" i="1" s="1"/>
  <c r="AL844" i="1" a="1"/>
  <c r="AL844" i="1" s="1"/>
  <c r="AL845" i="1" a="1"/>
  <c r="AL845" i="1" s="1"/>
  <c r="AL846" i="1" a="1"/>
  <c r="AL846" i="1" s="1"/>
  <c r="AL847" i="1" a="1"/>
  <c r="AL847" i="1" s="1"/>
  <c r="AL848" i="1" a="1"/>
  <c r="AL848" i="1" s="1"/>
  <c r="AL397" i="1" a="1"/>
  <c r="AL397" i="1" s="1"/>
  <c r="AL849" i="1" a="1"/>
  <c r="AL849" i="1" s="1"/>
  <c r="AL353" i="1" a="1"/>
  <c r="AL353" i="1" s="1"/>
  <c r="AL638" i="1" a="1"/>
  <c r="AL638" i="1" s="1"/>
  <c r="AL850" i="1" a="1"/>
  <c r="AL850" i="1" s="1"/>
  <c r="AL851" i="1" a="1"/>
  <c r="AL851" i="1" s="1"/>
  <c r="AL852" i="1" a="1"/>
  <c r="AL852" i="1" s="1"/>
  <c r="AL853" i="1" a="1"/>
  <c r="AL853" i="1" s="1"/>
  <c r="AL854" i="1" a="1"/>
  <c r="AL854" i="1" s="1"/>
  <c r="AL639" i="1" a="1"/>
  <c r="AL639" i="1" s="1"/>
  <c r="AL855" i="1" a="1"/>
  <c r="AL855" i="1" s="1"/>
  <c r="AL628" i="1" a="1"/>
  <c r="AL628" i="1" s="1"/>
  <c r="AL856" i="1" a="1"/>
  <c r="AL856" i="1" s="1"/>
  <c r="AL179" i="1" a="1"/>
  <c r="AL179" i="1" s="1"/>
  <c r="AL655" i="1" a="1"/>
  <c r="AL655" i="1" s="1"/>
  <c r="AL649" i="1" a="1"/>
  <c r="AL649" i="1" s="1"/>
  <c r="AL307" i="1" a="1"/>
  <c r="AL307" i="1" s="1"/>
  <c r="AL857" i="1" a="1"/>
  <c r="AL857" i="1" s="1"/>
  <c r="AL306" i="1" a="1"/>
  <c r="AL306" i="1" s="1"/>
  <c r="AL269" i="1" a="1"/>
  <c r="AL269" i="1" s="1"/>
  <c r="AL659" i="1" a="1"/>
  <c r="AL659" i="1" s="1"/>
  <c r="AL262" i="1" a="1"/>
  <c r="AL262" i="1" s="1"/>
  <c r="AL858" i="1" a="1"/>
  <c r="AL858" i="1" s="1"/>
  <c r="AL662" i="1" a="1"/>
  <c r="AL662" i="1" s="1"/>
  <c r="AL859" i="1" a="1"/>
  <c r="AL859" i="1" s="1"/>
  <c r="AL491" i="1" a="1"/>
  <c r="AL491" i="1" s="1"/>
  <c r="AL663" i="1" a="1"/>
  <c r="AL663" i="1" s="1"/>
  <c r="AL567" i="1" a="1"/>
  <c r="AL567" i="1" s="1"/>
  <c r="AL366" i="1" a="1"/>
  <c r="AL366" i="1" s="1"/>
  <c r="AL666" i="1" a="1"/>
  <c r="AL666" i="1" s="1"/>
  <c r="AL667" i="1" a="1"/>
  <c r="AL667" i="1" s="1"/>
  <c r="AL438" i="1" a="1"/>
  <c r="AL438" i="1" s="1"/>
  <c r="AL606" i="1" a="1"/>
  <c r="AL606" i="1" s="1"/>
  <c r="AL668" i="1" a="1"/>
  <c r="AL668" i="1" s="1"/>
  <c r="AL860" i="1" a="1"/>
  <c r="AL860" i="1" s="1"/>
  <c r="AL676" i="1" a="1"/>
  <c r="AL676" i="1" s="1"/>
  <c r="AL674" i="1" a="1"/>
  <c r="AL674" i="1" s="1"/>
  <c r="AL673" i="1" a="1"/>
  <c r="AL673" i="1" s="1"/>
  <c r="AL439" i="1" a="1"/>
  <c r="AL439" i="1" s="1"/>
  <c r="AL861" i="1" a="1"/>
  <c r="AL861" i="1" s="1"/>
  <c r="AL862" i="1" a="1"/>
  <c r="AL862" i="1" s="1"/>
  <c r="AL863" i="1" a="1"/>
  <c r="AL863" i="1" s="1"/>
  <c r="AL864" i="1" a="1"/>
  <c r="AL864" i="1" s="1"/>
  <c r="AL485" i="1" a="1"/>
  <c r="AL485" i="1" s="1"/>
  <c r="AL865" i="1" a="1"/>
  <c r="AL865" i="1" s="1"/>
  <c r="AL866" i="1" a="1"/>
  <c r="AL866" i="1" s="1"/>
  <c r="AL371" i="1" a="1"/>
  <c r="AL371" i="1" s="1"/>
  <c r="AL867" i="1" a="1"/>
  <c r="AL867" i="1" s="1"/>
  <c r="AL14" i="1" a="1"/>
  <c r="AL14" i="1" s="1"/>
  <c r="AL868" i="1" a="1"/>
  <c r="AL868" i="1" s="1"/>
  <c r="AL869" i="1" a="1"/>
  <c r="AL869" i="1" s="1"/>
  <c r="AL870" i="1" a="1"/>
  <c r="AL870" i="1" s="1"/>
  <c r="AL114" i="1" a="1"/>
  <c r="AL114" i="1" s="1"/>
  <c r="AL200" i="1" a="1"/>
  <c r="AL200" i="1" s="1"/>
  <c r="AL565" i="1" a="1"/>
  <c r="AL565" i="1" s="1"/>
  <c r="AL871" i="1" a="1"/>
  <c r="AL871" i="1" s="1"/>
  <c r="AL872" i="1" a="1"/>
  <c r="AL872" i="1" s="1"/>
  <c r="AL481" i="1" a="1"/>
  <c r="AL481" i="1" s="1"/>
  <c r="AL873" i="1" a="1"/>
  <c r="AL873" i="1" s="1"/>
  <c r="AL874" i="1" a="1"/>
  <c r="AL874" i="1" s="1"/>
  <c r="AL500" i="1" a="1"/>
  <c r="AL500" i="1" s="1"/>
  <c r="AL143" i="1" a="1"/>
  <c r="AL143" i="1" s="1"/>
  <c r="AL875" i="1" a="1"/>
  <c r="AL875" i="1" s="1"/>
  <c r="AL669" i="1" a="1"/>
  <c r="AL669" i="1" s="1"/>
  <c r="AL76" i="1" a="1"/>
  <c r="AL76" i="1" s="1"/>
  <c r="AL204" i="1" a="1"/>
  <c r="AL204" i="1" s="1"/>
  <c r="AL876" i="1" a="1"/>
  <c r="AL876" i="1" s="1"/>
  <c r="AL877" i="1" a="1"/>
  <c r="AL877" i="1" s="1"/>
  <c r="AL509" i="1" a="1"/>
  <c r="AL509" i="1" s="1"/>
  <c r="AL878" i="1" a="1"/>
  <c r="AL878" i="1" s="1"/>
  <c r="AL879" i="1" a="1"/>
  <c r="AL879" i="1" s="1"/>
  <c r="AL880" i="1" a="1"/>
  <c r="AL880" i="1" s="1"/>
  <c r="AL881" i="1" a="1"/>
  <c r="AL881" i="1" s="1"/>
  <c r="AL882" i="1" a="1"/>
  <c r="AL882" i="1" s="1"/>
  <c r="AL883" i="1" a="1"/>
  <c r="AL883" i="1" s="1"/>
  <c r="AL884" i="1" a="1"/>
  <c r="AL884" i="1" s="1"/>
  <c r="AL885" i="1" a="1"/>
  <c r="AL885" i="1" s="1"/>
  <c r="AL277" i="1" a="1"/>
  <c r="AL277" i="1" s="1"/>
  <c r="AL886" i="1" a="1"/>
  <c r="AL886" i="1" s="1"/>
  <c r="AL887" i="1" a="1"/>
  <c r="AL887" i="1" s="1"/>
  <c r="AL888" i="1" a="1"/>
  <c r="AL888" i="1" s="1"/>
  <c r="AL281" i="1" a="1"/>
  <c r="AL281" i="1" s="1"/>
  <c r="AL889" i="1" a="1"/>
  <c r="AL889" i="1" s="1"/>
  <c r="AL890" i="1" a="1"/>
  <c r="AL890" i="1" s="1"/>
  <c r="AL891" i="1" a="1"/>
  <c r="AL891" i="1" s="1"/>
  <c r="AL892" i="1" a="1"/>
  <c r="AL892" i="1" s="1"/>
  <c r="AL893" i="1" a="1"/>
  <c r="AL893" i="1" s="1"/>
  <c r="AL299" i="1" a="1"/>
  <c r="AL299" i="1" s="1"/>
  <c r="AL894" i="1" a="1"/>
  <c r="AL894" i="1" s="1"/>
  <c r="AL71" i="1" a="1"/>
  <c r="AL71" i="1" s="1"/>
  <c r="AL895" i="1" a="1"/>
  <c r="AL895" i="1" s="1"/>
  <c r="AL896" i="1" a="1"/>
  <c r="AL896" i="1" s="1"/>
  <c r="AL133" i="1" a="1"/>
  <c r="AL133" i="1" s="1"/>
  <c r="AL897" i="1" a="1"/>
  <c r="AL897" i="1" s="1"/>
  <c r="AL898" i="1" a="1"/>
  <c r="AL898" i="1" s="1"/>
  <c r="AL899" i="1" a="1"/>
  <c r="AL899" i="1" s="1"/>
  <c r="AL562" i="1" a="1"/>
  <c r="AL562" i="1" s="1"/>
  <c r="AL900" i="1" a="1"/>
  <c r="AL900" i="1" s="1"/>
  <c r="AL901" i="1" a="1"/>
  <c r="AL901" i="1" s="1"/>
  <c r="AL182" i="1" a="1"/>
  <c r="AL182" i="1" s="1"/>
  <c r="AL902" i="1" a="1"/>
  <c r="AL902" i="1" s="1"/>
  <c r="AL903" i="1" a="1"/>
  <c r="AL903" i="1" s="1"/>
  <c r="AL904" i="1" a="1"/>
  <c r="AL904" i="1" s="1"/>
  <c r="AL126" i="1" a="1"/>
  <c r="AL126" i="1" s="1"/>
  <c r="AL905" i="1" a="1"/>
  <c r="AL905" i="1" s="1"/>
  <c r="AL347" i="1" a="1"/>
  <c r="AL347" i="1" s="1"/>
  <c r="AL906" i="1" a="1"/>
  <c r="AL906" i="1" s="1"/>
  <c r="AL907" i="1" a="1"/>
  <c r="AL907" i="1" s="1"/>
  <c r="AL908" i="1" a="1"/>
  <c r="AL908" i="1" s="1"/>
  <c r="AL171" i="1" a="1"/>
  <c r="AL171" i="1" s="1"/>
  <c r="AL909" i="1" a="1"/>
  <c r="AL909" i="1" s="1"/>
  <c r="AL910" i="1" a="1"/>
  <c r="AL910" i="1" s="1"/>
  <c r="AL911" i="1" a="1"/>
  <c r="AL911" i="1" s="1"/>
  <c r="AL490" i="1" a="1"/>
  <c r="AL490" i="1" s="1"/>
  <c r="AL513" i="1" a="1"/>
  <c r="AL513" i="1" s="1"/>
  <c r="AL912" i="1" a="1"/>
  <c r="AL912" i="1" s="1"/>
  <c r="AL913" i="1" a="1"/>
  <c r="AL913" i="1" s="1"/>
  <c r="AL914" i="1" a="1"/>
  <c r="AL914" i="1" s="1"/>
  <c r="AL915" i="1" a="1"/>
  <c r="AL915" i="1" s="1"/>
  <c r="AL526" i="1" a="1"/>
  <c r="AL526" i="1" s="1"/>
  <c r="AL916" i="1" a="1"/>
  <c r="AL916" i="1" s="1"/>
  <c r="AL917" i="1" a="1"/>
  <c r="AL917" i="1" s="1"/>
  <c r="AL918" i="1" a="1"/>
  <c r="AL918" i="1" s="1"/>
  <c r="AL919" i="1" a="1"/>
  <c r="AL919" i="1" s="1"/>
  <c r="AL920" i="1" a="1"/>
  <c r="AL920" i="1" s="1"/>
  <c r="AL921" i="1" a="1"/>
  <c r="AL921" i="1" s="1"/>
  <c r="AL922" i="1" a="1"/>
  <c r="AL922" i="1" s="1"/>
  <c r="AL923" i="1" a="1"/>
  <c r="AL923" i="1" s="1"/>
  <c r="AL924" i="1" a="1"/>
  <c r="AL924" i="1" s="1"/>
  <c r="AL925" i="1" a="1"/>
  <c r="AL925" i="1" s="1"/>
  <c r="AL313" i="1" a="1"/>
  <c r="AL313" i="1" s="1"/>
  <c r="AL926" i="1" a="1"/>
  <c r="AL926" i="1" s="1"/>
  <c r="AL927" i="1" a="1"/>
  <c r="AL927" i="1" s="1"/>
  <c r="AL928" i="1" a="1"/>
  <c r="AL928" i="1" s="1"/>
  <c r="AL929" i="1" a="1"/>
  <c r="AL929" i="1" s="1"/>
  <c r="AL571" i="1" a="1"/>
  <c r="AL571" i="1" s="1"/>
  <c r="AL930" i="1" a="1"/>
  <c r="AL930" i="1" s="1"/>
  <c r="AL931" i="1" a="1"/>
  <c r="AL931" i="1" s="1"/>
  <c r="AL321" i="1" a="1"/>
  <c r="AL321" i="1" s="1"/>
  <c r="AL932" i="1" a="1"/>
  <c r="AL932" i="1" s="1"/>
  <c r="AL933" i="1" a="1"/>
  <c r="AL933" i="1" s="1"/>
  <c r="AL232" i="1" a="1"/>
  <c r="AL232" i="1" s="1"/>
  <c r="AL403" i="1" a="1"/>
  <c r="AL403" i="1" s="1"/>
  <c r="AL934" i="1" a="1"/>
  <c r="AL934" i="1" s="1"/>
  <c r="AL935" i="1" a="1"/>
  <c r="AL935" i="1" s="1"/>
  <c r="AL936" i="1" a="1"/>
  <c r="AL936" i="1" s="1"/>
  <c r="AL937" i="1" a="1"/>
  <c r="AL937" i="1" s="1"/>
  <c r="AL938" i="1" a="1"/>
  <c r="AL938" i="1" s="1"/>
  <c r="AL939" i="1" a="1"/>
  <c r="AL939" i="1" s="1"/>
  <c r="AL940" i="1" a="1"/>
  <c r="AL940" i="1" s="1"/>
  <c r="AL572" i="1" a="1"/>
  <c r="AL572" i="1" s="1"/>
  <c r="AL941" i="1" a="1"/>
  <c r="AL941" i="1" s="1"/>
  <c r="AL942" i="1" a="1"/>
  <c r="AL942" i="1" s="1"/>
  <c r="AL943" i="1" a="1"/>
  <c r="AL943" i="1" s="1"/>
  <c r="AL944" i="1" a="1"/>
  <c r="AL944" i="1" s="1"/>
  <c r="AL945" i="1" a="1"/>
  <c r="AL945" i="1" s="1"/>
  <c r="AL946" i="1" a="1"/>
  <c r="AL946" i="1" s="1"/>
  <c r="AL459" i="1" a="1"/>
  <c r="AL459" i="1" s="1"/>
  <c r="AL947" i="1" a="1"/>
  <c r="AL947" i="1" s="1"/>
  <c r="AL948" i="1" a="1"/>
  <c r="AL948" i="1" s="1"/>
  <c r="AL949" i="1" a="1"/>
  <c r="AL949" i="1" s="1"/>
  <c r="AL678" i="1" a="1"/>
  <c r="AL678" i="1" s="1"/>
  <c r="AL950" i="1" a="1"/>
  <c r="AL950" i="1" s="1"/>
  <c r="AL951" i="1" a="1"/>
  <c r="AL951" i="1" s="1"/>
  <c r="AL952" i="1" a="1"/>
  <c r="AL952" i="1" s="1"/>
  <c r="AL953" i="1" a="1"/>
  <c r="AL953" i="1" s="1"/>
  <c r="AL954" i="1" a="1"/>
  <c r="AL954" i="1" s="1"/>
  <c r="AL504" i="1" a="1"/>
  <c r="AL504" i="1" s="1"/>
  <c r="AL955" i="1" a="1"/>
  <c r="AL955" i="1" s="1"/>
  <c r="AL956" i="1" a="1"/>
  <c r="AL956" i="1" s="1"/>
  <c r="AL957" i="1" a="1"/>
  <c r="AL957" i="1" s="1"/>
  <c r="AL958" i="1" a="1"/>
  <c r="AL958" i="1" s="1"/>
  <c r="AL411" i="1" a="1"/>
  <c r="AL411" i="1" s="1"/>
  <c r="AL575" i="1" a="1"/>
  <c r="AL575" i="1" s="1"/>
  <c r="AL389" i="1" a="1"/>
  <c r="AL389" i="1" s="1"/>
  <c r="AL959" i="1" a="1"/>
  <c r="AL959" i="1" s="1"/>
  <c r="AL184" i="1" a="1"/>
  <c r="AL184" i="1" s="1"/>
  <c r="AL258" i="1" a="1"/>
  <c r="AL258" i="1" s="1"/>
  <c r="AL550" i="1" a="1"/>
  <c r="AL550" i="1" s="1"/>
  <c r="AL960" i="1" a="1"/>
  <c r="AL960" i="1" s="1"/>
  <c r="AL470" i="1" a="1"/>
  <c r="AL470" i="1" s="1"/>
  <c r="AL961" i="1" a="1"/>
  <c r="AL961" i="1" s="1"/>
  <c r="AL962" i="1" a="1"/>
  <c r="AL962" i="1" s="1"/>
  <c r="AL963" i="1" a="1"/>
  <c r="AL963" i="1" s="1"/>
  <c r="AL964" i="1" a="1"/>
  <c r="AL964" i="1" s="1"/>
  <c r="AL965" i="1" a="1"/>
  <c r="AL965" i="1" s="1"/>
  <c r="AL966" i="1" a="1"/>
  <c r="AL966" i="1" s="1"/>
  <c r="AL259" i="1" a="1"/>
  <c r="AL259" i="1" s="1"/>
  <c r="AL390" i="1" a="1"/>
  <c r="AL390" i="1" s="1"/>
  <c r="AL967" i="1" a="1"/>
  <c r="AL967" i="1" s="1"/>
  <c r="AL968" i="1" a="1"/>
  <c r="AL968" i="1" s="1"/>
  <c r="AL969" i="1" a="1"/>
  <c r="AL969" i="1" s="1"/>
  <c r="AL488" i="1" a="1"/>
  <c r="AL488" i="1" s="1"/>
  <c r="AL970" i="1" a="1"/>
  <c r="AL970" i="1" s="1"/>
  <c r="AL971" i="1" a="1"/>
  <c r="AL971" i="1" s="1"/>
  <c r="AL556" i="1" a="1"/>
  <c r="AL556" i="1" s="1"/>
  <c r="AL320" i="1" a="1"/>
  <c r="AL320" i="1" s="1"/>
  <c r="AL578" i="1" a="1"/>
  <c r="AL578" i="1" s="1"/>
  <c r="AL609" i="1" a="1"/>
  <c r="AL609" i="1" s="1"/>
  <c r="AL598" i="1" a="1"/>
  <c r="AL598" i="1" s="1"/>
  <c r="AL588" i="1" a="1"/>
  <c r="AL588" i="1" s="1"/>
  <c r="AL544" i="1" a="1"/>
  <c r="AL544" i="1" s="1"/>
  <c r="AL972" i="1" a="1"/>
  <c r="AL972" i="1" s="1"/>
  <c r="AL973" i="1" a="1"/>
  <c r="AL973" i="1" s="1"/>
  <c r="AL974" i="1" a="1"/>
  <c r="AL974" i="1" s="1"/>
  <c r="AL975" i="1" a="1"/>
  <c r="AL975" i="1" s="1"/>
  <c r="AL976" i="1" a="1"/>
  <c r="AL976" i="1" s="1"/>
  <c r="AL977" i="1" a="1"/>
  <c r="AL977" i="1" s="1"/>
  <c r="AL978" i="1" a="1"/>
  <c r="AL978" i="1" s="1"/>
  <c r="AL979" i="1" a="1"/>
  <c r="AL979" i="1" s="1"/>
  <c r="AL980" i="1" a="1"/>
  <c r="AL980" i="1" s="1"/>
  <c r="AL230" i="1" a="1"/>
  <c r="AL230" i="1" s="1"/>
  <c r="AL981" i="1" a="1"/>
  <c r="AL981" i="1" s="1"/>
  <c r="AL675" i="1" a="1"/>
  <c r="AL675" i="1" s="1"/>
  <c r="AL982" i="1" a="1"/>
  <c r="AL982" i="1" s="1"/>
  <c r="AL983" i="1" a="1"/>
  <c r="AL983" i="1" s="1"/>
  <c r="AL450" i="1" a="1"/>
  <c r="AL450" i="1" s="1"/>
  <c r="AL984" i="1" a="1"/>
  <c r="AL984" i="1" s="1"/>
  <c r="AL985" i="1" a="1"/>
  <c r="AL985" i="1" s="1"/>
  <c r="AL585" i="1" a="1"/>
  <c r="AL585" i="1" s="1"/>
  <c r="AL344" i="1" a="1"/>
  <c r="AL344" i="1" s="1"/>
  <c r="AL986" i="1" a="1"/>
  <c r="AL986" i="1" s="1"/>
  <c r="AL987" i="1" a="1"/>
  <c r="AL987" i="1" s="1"/>
  <c r="AL988" i="1" a="1"/>
  <c r="AL988" i="1" s="1"/>
  <c r="AL517" i="1" a="1"/>
  <c r="AL517" i="1" s="1"/>
  <c r="AL989" i="1" a="1"/>
  <c r="AL989" i="1" s="1"/>
  <c r="AL990" i="1" a="1"/>
  <c r="AL990" i="1" s="1"/>
  <c r="AL991" i="1" a="1"/>
  <c r="AL991" i="1" s="1"/>
  <c r="AL992" i="1" a="1"/>
  <c r="AL992" i="1" s="1"/>
  <c r="AL993" i="1" a="1"/>
  <c r="AL993" i="1" s="1"/>
  <c r="AL994" i="1" a="1"/>
  <c r="AL994" i="1" s="1"/>
  <c r="AL995" i="1" a="1"/>
  <c r="AL995" i="1" s="1"/>
  <c r="AL996" i="1" a="1"/>
  <c r="AL996" i="1" s="1"/>
  <c r="AL997" i="1" a="1"/>
  <c r="AL997" i="1" s="1"/>
  <c r="AL998" i="1" a="1"/>
  <c r="AL998" i="1" s="1"/>
  <c r="AL487" i="1" a="1"/>
  <c r="AL487" i="1" s="1"/>
  <c r="AL999" i="1" a="1"/>
  <c r="AL999" i="1" s="1"/>
  <c r="AL1000" i="1" a="1"/>
  <c r="AL1000" i="1" s="1"/>
  <c r="AL1001" i="1" a="1"/>
  <c r="AL1001" i="1" s="1"/>
  <c r="AL1002" i="1" a="1"/>
  <c r="AL1002" i="1" s="1"/>
  <c r="AL1003" i="1" a="1"/>
  <c r="AL1003" i="1" s="1"/>
  <c r="AL1004" i="1" a="1"/>
  <c r="AL1004" i="1" s="1"/>
  <c r="AL1005" i="1" a="1"/>
  <c r="AL1005" i="1" s="1"/>
  <c r="AL1006" i="1" a="1"/>
  <c r="AL1006" i="1" s="1"/>
  <c r="AL1007" i="1" a="1"/>
  <c r="AL1007" i="1" s="1"/>
  <c r="AL26" i="1" a="1"/>
  <c r="AL26" i="1" s="1"/>
  <c r="AL1008" i="1" a="1"/>
  <c r="AL1008" i="1" s="1"/>
  <c r="AL1009" i="1" a="1"/>
  <c r="AL1009" i="1" s="1"/>
  <c r="AL1010" i="1" a="1"/>
  <c r="AL1010" i="1" s="1"/>
  <c r="AL1011" i="1" a="1"/>
  <c r="AL1011" i="1" s="1"/>
  <c r="AL1012" i="1" a="1"/>
  <c r="AL1012" i="1" s="1"/>
  <c r="AL1013" i="1" a="1"/>
  <c r="AL1013" i="1" s="1"/>
  <c r="AL1014" i="1" a="1"/>
  <c r="AL1014" i="1" s="1"/>
  <c r="AL1015" i="1" a="1"/>
  <c r="AL1015" i="1" s="1"/>
  <c r="AL329" i="1" a="1"/>
  <c r="AL329" i="1" s="1"/>
  <c r="AL1016" i="1" a="1"/>
  <c r="AL1016" i="1" s="1"/>
  <c r="AL1017" i="1" a="1"/>
  <c r="AL1017" i="1" s="1"/>
  <c r="AL1018" i="1" a="1"/>
  <c r="AL1018" i="1" s="1"/>
  <c r="AL1019" i="1" a="1"/>
  <c r="AL1019" i="1" s="1"/>
  <c r="AL1020" i="1" a="1"/>
  <c r="AL1020" i="1" s="1"/>
  <c r="AL1021" i="1" a="1"/>
  <c r="AL1021" i="1" s="1"/>
  <c r="AL1022" i="1" a="1"/>
  <c r="AL1022" i="1" s="1"/>
  <c r="AL1023" i="1" a="1"/>
  <c r="AL1023" i="1" s="1"/>
  <c r="AL1024" i="1" a="1"/>
  <c r="AL1024" i="1" s="1"/>
  <c r="AL1025" i="1" a="1"/>
  <c r="AL1025" i="1" s="1"/>
  <c r="AL1026" i="1" a="1"/>
  <c r="AL1026" i="1" s="1"/>
  <c r="AL317" i="1" a="1"/>
  <c r="AL317" i="1" s="1"/>
  <c r="AL1027" i="1" a="1"/>
  <c r="AL1027" i="1" s="1"/>
  <c r="AL1028" i="1" a="1"/>
  <c r="AL1028" i="1" s="1"/>
  <c r="AL1029" i="1" a="1"/>
  <c r="AL1029" i="1" s="1"/>
  <c r="AL670" i="1" a="1"/>
  <c r="AL670" i="1" s="1"/>
  <c r="AL1030" i="1" a="1"/>
  <c r="AL1030" i="1" s="1"/>
  <c r="AL1031" i="1" a="1"/>
  <c r="AL1031" i="1" s="1"/>
  <c r="AL1032" i="1" a="1"/>
  <c r="AL1032" i="1" s="1"/>
  <c r="AL374" i="1" a="1"/>
  <c r="AL374" i="1" s="1"/>
  <c r="AL1033" i="1" a="1"/>
  <c r="AL1033" i="1" s="1"/>
  <c r="AL1034" i="1" a="1"/>
  <c r="AL1034" i="1" s="1"/>
  <c r="AL1035" i="1" a="1"/>
  <c r="AL1035" i="1" s="1"/>
  <c r="AL1036" i="1" a="1"/>
  <c r="AL1036" i="1" s="1"/>
  <c r="AL1037" i="1" a="1"/>
  <c r="AL1037" i="1" s="1"/>
  <c r="AL1038" i="1" a="1"/>
  <c r="AL1038" i="1" s="1"/>
  <c r="AL1039" i="1" a="1"/>
  <c r="AL1039" i="1" s="1"/>
  <c r="AL1040" i="1" a="1"/>
  <c r="AL1040" i="1" s="1"/>
  <c r="AL524" i="1" a="1"/>
  <c r="AL524" i="1" s="1"/>
  <c r="AL1041" i="1" a="1"/>
  <c r="AL1041" i="1" s="1"/>
  <c r="AL1042" i="1" a="1"/>
  <c r="AL1042" i="1" s="1"/>
  <c r="AL1043" i="1" a="1"/>
  <c r="AL1043" i="1" s="1"/>
  <c r="AL515" i="1" a="1"/>
  <c r="AL515" i="1" s="1"/>
  <c r="AL1044" i="1" a="1"/>
  <c r="AL1044" i="1" s="1"/>
  <c r="AL1045" i="1" a="1"/>
  <c r="AL1045" i="1" s="1"/>
  <c r="AL545" i="1" a="1"/>
  <c r="AL545" i="1" s="1"/>
  <c r="AL1046" i="1" a="1"/>
  <c r="AL1046" i="1" s="1"/>
  <c r="AL531" i="1" a="1"/>
  <c r="AL531" i="1" s="1"/>
  <c r="AL408" i="1" a="1"/>
  <c r="AL408" i="1" s="1"/>
  <c r="AL1047" i="1" a="1"/>
  <c r="AL1047" i="1" s="1"/>
  <c r="AL1048" i="1" a="1"/>
  <c r="AL1048" i="1" s="1"/>
  <c r="AL529" i="1" a="1"/>
  <c r="AL529" i="1" s="1"/>
  <c r="AL1049" i="1" a="1"/>
  <c r="AL1049" i="1" s="1"/>
  <c r="AL656" i="1" a="1"/>
  <c r="AL656" i="1" s="1"/>
  <c r="AL1050" i="1" a="1"/>
  <c r="AL1050" i="1" s="1"/>
  <c r="AL626" i="1" a="1"/>
  <c r="AL626" i="1" s="1"/>
  <c r="AL1051" i="1" a="1"/>
  <c r="AL1051" i="1" s="1"/>
  <c r="AL1052" i="1" a="1"/>
  <c r="AL1052" i="1" s="1"/>
  <c r="AL1053" i="1" a="1"/>
  <c r="AL1053" i="1" s="1"/>
  <c r="AL1054" i="1" a="1"/>
  <c r="AL1054" i="1" s="1"/>
  <c r="AL1055" i="1" a="1"/>
  <c r="AL1055" i="1" s="1"/>
  <c r="AL1056" i="1" a="1"/>
  <c r="AL1056" i="1" s="1"/>
  <c r="AL1057" i="1" a="1"/>
  <c r="AL1057" i="1" s="1"/>
  <c r="AL1058" i="1" a="1"/>
  <c r="AL1058" i="1" s="1"/>
  <c r="AL1059" i="1" a="1"/>
  <c r="AL1059" i="1" s="1"/>
  <c r="AL1060" i="1" a="1"/>
  <c r="AL1060" i="1" s="1"/>
  <c r="AL175" i="1" a="1"/>
  <c r="AL175" i="1" s="1"/>
  <c r="AL62" i="1" a="1"/>
  <c r="AL62" i="1" s="1"/>
  <c r="AL414" i="1" a="1"/>
  <c r="AL414" i="1" s="1"/>
  <c r="AL1061" i="1" a="1"/>
  <c r="AL1061" i="1" s="1"/>
  <c r="AL1062" i="1" a="1"/>
  <c r="AL1062" i="1" s="1"/>
  <c r="AL1063" i="1" a="1"/>
  <c r="AL1063" i="1" s="1"/>
  <c r="AL1064" i="1" a="1"/>
  <c r="AL1064" i="1" s="1"/>
  <c r="AL224" i="1" a="1"/>
  <c r="AL224" i="1" s="1"/>
  <c r="AL476" i="1" a="1"/>
  <c r="AL476" i="1" s="1"/>
  <c r="AL1065" i="1" a="1"/>
  <c r="AL1065" i="1" s="1"/>
  <c r="AL1066" i="1" a="1"/>
  <c r="AL1066" i="1" s="1"/>
  <c r="AL108" i="1" a="1"/>
  <c r="AL108" i="1" s="1"/>
  <c r="AL1067" i="1" a="1"/>
  <c r="AL1067" i="1" s="1"/>
  <c r="AL1068" i="1" a="1"/>
  <c r="AL1068" i="1" s="1"/>
  <c r="AL1069" i="1" a="1"/>
  <c r="AL1069" i="1" s="1"/>
  <c r="AL1070" i="1" a="1"/>
  <c r="AL1070" i="1" s="1"/>
  <c r="AL1071" i="1" a="1"/>
  <c r="AL1071" i="1" s="1"/>
  <c r="AL1072" i="1" a="1"/>
  <c r="AL1072" i="1" s="1"/>
  <c r="AL1073" i="1" a="1"/>
  <c r="AL1073" i="1" s="1"/>
  <c r="AL1074" i="1" a="1"/>
  <c r="AL1074" i="1" s="1"/>
  <c r="AL1075" i="1" a="1"/>
  <c r="AL1075" i="1" s="1"/>
  <c r="AL1076" i="1" a="1"/>
  <c r="AL1076" i="1" s="1"/>
  <c r="AL1077" i="1" a="1"/>
  <c r="AL1077" i="1" s="1"/>
  <c r="AL1078" i="1" a="1"/>
  <c r="AL1078" i="1" s="1"/>
  <c r="AL1079" i="1" a="1"/>
  <c r="AL1079" i="1" s="1"/>
  <c r="AL1080" i="1" a="1"/>
  <c r="AL1080" i="1" s="1"/>
  <c r="AL1081" i="1" a="1"/>
  <c r="AL1081" i="1" s="1"/>
  <c r="AL1082" i="1" a="1"/>
  <c r="AL1082" i="1" s="1"/>
  <c r="AL1083" i="1" a="1"/>
  <c r="AL1083" i="1" s="1"/>
  <c r="AL1084" i="1" a="1"/>
  <c r="AL1084" i="1" s="1"/>
  <c r="AL1085" i="1" a="1"/>
  <c r="AL1085" i="1" s="1"/>
  <c r="AL1086" i="1" a="1"/>
  <c r="AL1086" i="1" s="1"/>
  <c r="AL1087" i="1" a="1"/>
  <c r="AL1087" i="1" s="1"/>
  <c r="AL1088" i="1" a="1"/>
  <c r="AL1088" i="1" s="1"/>
  <c r="AL369" i="1" a="1"/>
  <c r="AL369" i="1" s="1"/>
  <c r="AL1089" i="1" a="1"/>
  <c r="AL1089" i="1" s="1"/>
  <c r="AL1090" i="1" a="1"/>
  <c r="AL1090" i="1" s="1"/>
  <c r="AL225" i="1" a="1"/>
  <c r="AL225" i="1" s="1"/>
  <c r="AL1091" i="1" a="1"/>
  <c r="AL1091" i="1" s="1"/>
  <c r="AL1092" i="1" a="1"/>
  <c r="AL1092" i="1" s="1"/>
  <c r="AL1093" i="1" a="1"/>
  <c r="AL1093" i="1" s="1"/>
  <c r="AL1094" i="1" a="1"/>
  <c r="AL1094" i="1" s="1"/>
  <c r="AL1095" i="1" a="1"/>
  <c r="AL1095" i="1" s="1"/>
  <c r="AL1096" i="1" a="1"/>
  <c r="AL1096" i="1" s="1"/>
  <c r="AL1097" i="1" a="1"/>
  <c r="AL1097" i="1" s="1"/>
  <c r="AL1098" i="1" a="1"/>
  <c r="AL1098" i="1" s="1"/>
  <c r="AL1099" i="1" a="1"/>
  <c r="AL1099" i="1" s="1"/>
  <c r="AL1100" i="1" a="1"/>
  <c r="AL1100" i="1" s="1"/>
  <c r="AL1101" i="1" a="1"/>
  <c r="AL1101" i="1" s="1"/>
  <c r="AL1102" i="1" a="1"/>
  <c r="AL1102" i="1" s="1"/>
  <c r="AL1103" i="1" a="1"/>
  <c r="AL1103" i="1" s="1"/>
  <c r="AL145" i="1" a="1"/>
  <c r="AL145" i="1" s="1"/>
  <c r="AL1104" i="1" a="1"/>
  <c r="AL1104" i="1" s="1"/>
  <c r="AL1105" i="1" a="1"/>
  <c r="AL1105" i="1" s="1"/>
  <c r="AL1106" i="1" a="1"/>
  <c r="AL1106" i="1" s="1"/>
  <c r="AL1107" i="1" a="1"/>
  <c r="AL1107" i="1" s="1"/>
  <c r="AL449" i="1" a="1"/>
  <c r="AL449" i="1" s="1"/>
  <c r="AL1108" i="1" a="1"/>
  <c r="AL1108" i="1" s="1"/>
  <c r="AL1109" i="1" a="1"/>
  <c r="AL1109" i="1" s="1"/>
  <c r="AL1110" i="1" a="1"/>
  <c r="AL1110" i="1" s="1"/>
  <c r="AL1111" i="1" a="1"/>
  <c r="AL1111" i="1" s="1"/>
  <c r="AL1112" i="1" a="1"/>
  <c r="AL1112" i="1" s="1"/>
  <c r="AL514" i="1" a="1"/>
  <c r="AL514" i="1" s="1"/>
  <c r="AL1113" i="1" a="1"/>
  <c r="AL1113" i="1" s="1"/>
  <c r="AL1114" i="1" a="1"/>
  <c r="AL1114" i="1" s="1"/>
  <c r="AL1115" i="1" a="1"/>
  <c r="AL1115" i="1" s="1"/>
  <c r="AL1116" i="1" a="1"/>
  <c r="AL1116"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1126" i="1" a="1"/>
  <c r="AL1126" i="1" s="1"/>
  <c r="AL1127" i="1" a="1"/>
  <c r="AL1127" i="1" s="1"/>
  <c r="AL1128" i="1" a="1"/>
  <c r="AL1128" i="1" s="1"/>
  <c r="AL1129" i="1" a="1"/>
  <c r="AL1129" i="1" s="1"/>
  <c r="AL1130" i="1" a="1"/>
  <c r="AL1130" i="1" s="1"/>
  <c r="AL1131" i="1" a="1"/>
  <c r="AL1131" i="1" s="1"/>
  <c r="AL1132" i="1" a="1"/>
  <c r="AL1132" i="1" s="1"/>
  <c r="AL1133" i="1" a="1"/>
  <c r="AL1133" i="1" s="1"/>
  <c r="AL185" i="1" a="1"/>
  <c r="AL185" i="1" s="1"/>
  <c r="AL1134" i="1" a="1"/>
  <c r="AL1134" i="1" s="1"/>
  <c r="AL186" i="1" a="1"/>
  <c r="AL186" i="1" s="1"/>
  <c r="AL1135" i="1" a="1"/>
  <c r="AL1135" i="1" s="1"/>
  <c r="AL1136" i="1" a="1"/>
  <c r="AL1136" i="1" s="1"/>
  <c r="AL1137" i="1" a="1"/>
  <c r="AL1137" i="1" s="1"/>
  <c r="AL1138" i="1" a="1"/>
  <c r="AL1138" i="1" s="1"/>
  <c r="AL1139" i="1" a="1"/>
  <c r="AL1139" i="1" s="1"/>
  <c r="AL1140" i="1" a="1"/>
  <c r="AL1140" i="1" s="1"/>
  <c r="AL54" i="1" a="1"/>
  <c r="AL54" i="1" s="1"/>
  <c r="AL1141" i="1" a="1"/>
  <c r="AL1141" i="1" s="1"/>
  <c r="AL1142" i="1" a="1"/>
  <c r="AL1142" i="1" s="1"/>
  <c r="AL1143" i="1" a="1"/>
  <c r="AL1143" i="1" s="1"/>
  <c r="AL1144" i="1" a="1"/>
  <c r="AL1144" i="1" s="1"/>
  <c r="AL1145" i="1" a="1"/>
  <c r="AL1145" i="1" s="1"/>
  <c r="AL1146" i="1" a="1"/>
  <c r="AL1146" i="1" s="1"/>
  <c r="AL1147" i="1" a="1"/>
  <c r="AL1147" i="1" s="1"/>
  <c r="AL1148" i="1" a="1"/>
  <c r="AL1148" i="1" s="1"/>
  <c r="AL293" i="1" a="1"/>
  <c r="AL293" i="1" s="1"/>
  <c r="AL1149" i="1" a="1"/>
  <c r="AL1149" i="1" s="1"/>
  <c r="AL1150" i="1" a="1"/>
  <c r="AL1150" i="1" s="1"/>
  <c r="AL1151" i="1" a="1"/>
  <c r="AL1151" i="1" s="1"/>
  <c r="AL1152" i="1" a="1"/>
  <c r="AL1152" i="1" s="1"/>
  <c r="AL1153" i="1" a="1"/>
  <c r="AL1153" i="1" s="1"/>
  <c r="AL1154" i="1" a="1"/>
  <c r="AL1154" i="1" s="1"/>
  <c r="AL1155" i="1" a="1"/>
  <c r="AL1155" i="1" s="1"/>
  <c r="AL1156" i="1" a="1"/>
  <c r="AL1156" i="1" s="1"/>
  <c r="AL1157" i="1" a="1"/>
  <c r="AL1157" i="1" s="1"/>
  <c r="AL1158" i="1" a="1"/>
  <c r="AL1158" i="1" s="1"/>
  <c r="AL63" i="1" a="1"/>
  <c r="AL63" i="1" s="1"/>
  <c r="AL1159" i="1" a="1"/>
  <c r="AL1159" i="1" s="1"/>
  <c r="AL1160" i="1" a="1"/>
  <c r="AL1160" i="1" s="1"/>
  <c r="AL1161" i="1" a="1"/>
  <c r="AL1161" i="1" s="1"/>
  <c r="AL1162" i="1" a="1"/>
  <c r="AL1162" i="1" s="1"/>
  <c r="AL1163" i="1" a="1"/>
  <c r="AL1163" i="1" s="1"/>
  <c r="AL1164" i="1" a="1"/>
  <c r="AL1164" i="1" s="1"/>
  <c r="AL1165" i="1" a="1"/>
  <c r="AL1165" i="1" s="1"/>
  <c r="AL1166" i="1" a="1"/>
  <c r="AL1166" i="1" s="1"/>
  <c r="AL1167" i="1" a="1"/>
  <c r="AL1167" i="1" s="1"/>
  <c r="AL1168" i="1" a="1"/>
  <c r="AL1168" i="1" s="1"/>
  <c r="AL385" i="1" a="1"/>
  <c r="AL385" i="1" s="1"/>
  <c r="AL1169" i="1" a="1"/>
  <c r="AL1169" i="1" s="1"/>
  <c r="AL1170" i="1" a="1"/>
  <c r="AL1170" i="1" s="1"/>
  <c r="AL1171" i="1" a="1"/>
  <c r="AL1171" i="1" s="1"/>
  <c r="AL1172" i="1" a="1"/>
  <c r="AL1172" i="1" s="1"/>
  <c r="AL1173" i="1" a="1"/>
  <c r="AL1173" i="1" s="1"/>
  <c r="AL1174" i="1" a="1"/>
  <c r="AL1174" i="1" s="1"/>
  <c r="AL1175" i="1" a="1"/>
  <c r="AL1175" i="1" s="1"/>
  <c r="AL1176" i="1" a="1"/>
  <c r="AL1176" i="1" s="1"/>
  <c r="AL1177" i="1" a="1"/>
  <c r="AL1177" i="1" s="1"/>
  <c r="AL1178" i="1" a="1"/>
  <c r="AL1178" i="1" s="1"/>
  <c r="AL1179" i="1" a="1"/>
  <c r="AL1179" i="1" s="1"/>
  <c r="AL1180" i="1" a="1"/>
  <c r="AL1180" i="1" s="1"/>
  <c r="AL482" i="1" a="1"/>
  <c r="AL482" i="1" s="1"/>
  <c r="AL1181" i="1" a="1"/>
  <c r="AL1181" i="1" s="1"/>
  <c r="AL1182" i="1" a="1"/>
  <c r="AL1182" i="1" s="1"/>
  <c r="AL1183" i="1" a="1"/>
  <c r="AL1183" i="1" s="1"/>
  <c r="AL1184" i="1" a="1"/>
  <c r="AL1184" i="1" s="1"/>
  <c r="AL1185" i="1" a="1"/>
  <c r="AL1185" i="1" s="1"/>
  <c r="AL1186" i="1" a="1"/>
  <c r="AL1186" i="1" s="1"/>
  <c r="AL1187" i="1" a="1"/>
  <c r="AL1187" i="1" s="1"/>
  <c r="AL388" i="1" a="1"/>
  <c r="AL388" i="1" s="1"/>
  <c r="AL1188" i="1" a="1"/>
  <c r="AL1188" i="1" s="1"/>
  <c r="AL284" i="1" a="1"/>
  <c r="AL284" i="1" s="1"/>
  <c r="AL1189" i="1" a="1"/>
  <c r="AL1189" i="1" s="1"/>
  <c r="AL223" i="1" a="1"/>
  <c r="AL223" i="1" s="1"/>
  <c r="AL1190" i="1" a="1"/>
  <c r="AL1190" i="1" s="1"/>
  <c r="AL1191" i="1" a="1"/>
  <c r="AL1191" i="1" s="1"/>
  <c r="AL1192" i="1" a="1"/>
  <c r="AL1192" i="1" s="1"/>
  <c r="AL1193" i="1" a="1"/>
  <c r="AL1193" i="1" s="1"/>
  <c r="AL332" i="1" a="1"/>
  <c r="AL332" i="1" s="1"/>
  <c r="AL156" i="1" a="1"/>
  <c r="AL156" i="1" s="1"/>
  <c r="AL1194" i="1" a="1"/>
  <c r="AL1194" i="1" s="1"/>
  <c r="AL1195" i="1" a="1"/>
  <c r="AL1195" i="1" s="1"/>
  <c r="AL1196" i="1" a="1"/>
  <c r="AL1196" i="1" s="1"/>
  <c r="AL510" i="1" a="1"/>
  <c r="AL510" i="1" s="1"/>
  <c r="AL1197" i="1" a="1"/>
  <c r="AL1197" i="1" s="1"/>
  <c r="AL1198" i="1" a="1"/>
  <c r="AL1198" i="1" s="1"/>
  <c r="AL1199" i="1" a="1"/>
  <c r="AL1199" i="1" s="1"/>
  <c r="AL1200" i="1" a="1"/>
  <c r="AL1200" i="1" s="1"/>
  <c r="AL518" i="1" a="1"/>
  <c r="AL518" i="1" s="1"/>
  <c r="AL1201" i="1" a="1"/>
  <c r="AL1201" i="1" s="1"/>
  <c r="AL1202" i="1" a="1"/>
  <c r="AL1202" i="1" s="1"/>
  <c r="AL1203" i="1" a="1"/>
  <c r="AL1203" i="1" s="1"/>
  <c r="AL1204" i="1" a="1"/>
  <c r="AL1204" i="1" s="1"/>
  <c r="AL1205" i="1" a="1"/>
  <c r="AL1205" i="1" s="1"/>
  <c r="AL1206" i="1" a="1"/>
  <c r="AL1206" i="1" s="1"/>
  <c r="AL1207" i="1" a="1"/>
  <c r="AL1207" i="1" s="1"/>
  <c r="AL1208" i="1" a="1"/>
  <c r="AL1208" i="1" s="1"/>
  <c r="AL1209" i="1" a="1"/>
  <c r="AL1209" i="1" s="1"/>
  <c r="AL464" i="1" a="1"/>
  <c r="AL464" i="1" s="1"/>
  <c r="AL1210" i="1" a="1"/>
  <c r="AL1210" i="1" s="1"/>
  <c r="AL1211" i="1" a="1"/>
  <c r="AL1211" i="1" s="1"/>
  <c r="AL1212" i="1" a="1"/>
  <c r="AL1212" i="1" s="1"/>
  <c r="AL1213" i="1" a="1"/>
  <c r="AL1213" i="1" s="1"/>
  <c r="AL1214" i="1" a="1"/>
  <c r="AL1214" i="1" s="1"/>
  <c r="AL1215" i="1" a="1"/>
  <c r="AL1215" i="1" s="1"/>
  <c r="AL553" i="1" a="1"/>
  <c r="AL553" i="1" s="1"/>
  <c r="AL301" i="1" a="1"/>
  <c r="AL301" i="1" s="1"/>
  <c r="AL1216" i="1" a="1"/>
  <c r="AL1216" i="1" s="1"/>
  <c r="AL477" i="1" a="1"/>
  <c r="AL477" i="1" s="1"/>
  <c r="AL1217" i="1" a="1"/>
  <c r="AL1217" i="1" s="1"/>
  <c r="AL1218" i="1" a="1"/>
  <c r="AL1218" i="1" s="1"/>
  <c r="AL1219" i="1" a="1"/>
  <c r="AL1219" i="1" s="1"/>
  <c r="AL370" i="1" a="1"/>
  <c r="AL370" i="1" s="1"/>
  <c r="AL1220" i="1" a="1"/>
  <c r="AL1220" i="1" s="1"/>
  <c r="AL1221" i="1" a="1"/>
  <c r="AL1221" i="1" s="1"/>
  <c r="AL1222" i="1" a="1"/>
  <c r="AL1222" i="1" s="1"/>
  <c r="AL1223" i="1" a="1"/>
  <c r="AL1223" i="1" s="1"/>
  <c r="AL1224" i="1" a="1"/>
  <c r="AL1224" i="1" s="1"/>
  <c r="AL1225" i="1" a="1"/>
  <c r="AL1225" i="1" s="1"/>
  <c r="AL1226" i="1" a="1"/>
  <c r="AL1226" i="1" s="1"/>
  <c r="AL1227" i="1" a="1"/>
  <c r="AL1227" i="1" s="1"/>
  <c r="AL1228" i="1" a="1"/>
  <c r="AL1228" i="1" s="1"/>
  <c r="AL1229" i="1" a="1"/>
  <c r="AL1229" i="1" s="1"/>
  <c r="AL1230" i="1" a="1"/>
  <c r="AL1230" i="1" s="1"/>
  <c r="AL1231" i="1" a="1"/>
  <c r="AL1231" i="1" s="1"/>
  <c r="AL1232" i="1" a="1"/>
  <c r="AL1232" i="1" s="1"/>
  <c r="AL1233" i="1" a="1"/>
  <c r="AL1233" i="1" s="1"/>
  <c r="AL1234" i="1" a="1"/>
  <c r="AL1234" i="1" s="1"/>
  <c r="AL1235" i="1" a="1"/>
  <c r="AL1235" i="1" s="1"/>
  <c r="AL1236" i="1" a="1"/>
  <c r="AL1236" i="1" s="1"/>
  <c r="AL1237" i="1" a="1"/>
  <c r="AL1237" i="1" s="1"/>
  <c r="AL1238" i="1" a="1"/>
  <c r="AL1238" i="1" s="1"/>
  <c r="AL1239" i="1" a="1"/>
  <c r="AL1239" i="1" s="1"/>
  <c r="AL1240" i="1" a="1"/>
  <c r="AL1240" i="1" s="1"/>
  <c r="AL1241" i="1" a="1"/>
  <c r="AL1241" i="1" s="1"/>
  <c r="AL1242" i="1" a="1"/>
  <c r="AL1242" i="1" s="1"/>
  <c r="AL1243" i="1" a="1"/>
  <c r="AL1243" i="1" s="1"/>
  <c r="AL1244" i="1" a="1"/>
  <c r="AL1244" i="1" s="1"/>
  <c r="AL1245" i="1" a="1"/>
  <c r="AL1245" i="1" s="1"/>
  <c r="AL1246" i="1" a="1"/>
  <c r="AL1246" i="1" s="1"/>
  <c r="AL1247" i="1" a="1"/>
  <c r="AL1247" i="1" s="1"/>
  <c r="AL1248" i="1" a="1"/>
  <c r="AL1248" i="1" s="1"/>
  <c r="AL1249" i="1" a="1"/>
  <c r="AL1249" i="1" s="1"/>
  <c r="AL1250" i="1" a="1"/>
  <c r="AL1250" i="1" s="1"/>
  <c r="AL1251" i="1" a="1"/>
  <c r="AL1251" i="1" s="1"/>
  <c r="AL1252" i="1" a="1"/>
  <c r="AL1252" i="1" s="1"/>
  <c r="AL1253" i="1" a="1"/>
  <c r="AL1253" i="1" s="1"/>
  <c r="AL1254" i="1" a="1"/>
  <c r="AL1254" i="1" s="1"/>
  <c r="AL1255" i="1" a="1"/>
  <c r="AL1255" i="1" s="1"/>
  <c r="AL1256" i="1" a="1"/>
  <c r="AL1256" i="1" s="1"/>
  <c r="AL1257" i="1" a="1"/>
  <c r="AL1257" i="1" s="1"/>
  <c r="AL1258" i="1" a="1"/>
  <c r="AL1258" i="1" s="1"/>
  <c r="AL1259" i="1" a="1"/>
  <c r="AL1259" i="1" s="1"/>
  <c r="AL1260" i="1" a="1"/>
  <c r="AL1260" i="1" s="1"/>
  <c r="AL1261" i="1" a="1"/>
  <c r="AL1261" i="1" s="1"/>
  <c r="AL1262" i="1" a="1"/>
  <c r="AL1262" i="1" s="1"/>
  <c r="AL1263" i="1" a="1"/>
  <c r="AL1263" i="1" s="1"/>
  <c r="AL1264" i="1" a="1"/>
  <c r="AL1264" i="1" s="1"/>
  <c r="AL1265" i="1" a="1"/>
  <c r="AL1265" i="1" s="1"/>
  <c r="AL1266" i="1" a="1"/>
  <c r="AL1266" i="1" s="1"/>
  <c r="AL1267" i="1" a="1"/>
  <c r="AL1267" i="1" s="1"/>
  <c r="AL1268" i="1" a="1"/>
  <c r="AL1268" i="1" s="1"/>
  <c r="AL1269" i="1" a="1"/>
  <c r="AL1269" i="1" s="1"/>
  <c r="AL1270" i="1" a="1"/>
  <c r="AL1270" i="1" s="1"/>
  <c r="AL1271" i="1" a="1"/>
  <c r="AL1271" i="1" s="1"/>
  <c r="AL1272" i="1" a="1"/>
  <c r="AL1272" i="1" s="1"/>
  <c r="AL1273" i="1" a="1"/>
  <c r="AL1273" i="1" s="1"/>
  <c r="AL1274" i="1" a="1"/>
  <c r="AL1274" i="1" s="1"/>
  <c r="AL1275" i="1" a="1"/>
  <c r="AL1275" i="1" s="1"/>
  <c r="AL1276" i="1" a="1"/>
  <c r="AL1276" i="1" s="1"/>
  <c r="AL1277" i="1" a="1"/>
  <c r="AL1277" i="1" s="1"/>
  <c r="AL1278" i="1" a="1"/>
  <c r="AL1278" i="1" s="1"/>
  <c r="AL180" i="1" a="1"/>
  <c r="AL180" i="1" s="1"/>
  <c r="AL1279" i="1" a="1"/>
  <c r="AL1279" i="1" s="1"/>
  <c r="AL1280" i="1" a="1"/>
  <c r="AL1280" i="1" s="1"/>
  <c r="AL146" i="1" a="1"/>
  <c r="AL146" i="1" s="1"/>
  <c r="AL1281" i="1" a="1"/>
  <c r="AL1281" i="1" s="1"/>
  <c r="AL1282" i="1" a="1"/>
  <c r="AL1282" i="1" s="1"/>
  <c r="AL1283" i="1" a="1"/>
  <c r="AL1283" i="1" s="1"/>
  <c r="AL1284" i="1" a="1"/>
  <c r="AL1284" i="1" s="1"/>
  <c r="AL1285" i="1" a="1"/>
  <c r="AL1285" i="1" s="1"/>
  <c r="AL248" i="1" a="1"/>
  <c r="AL248" i="1" s="1"/>
  <c r="AL1286" i="1" a="1"/>
  <c r="AL1286" i="1" s="1"/>
  <c r="AL1287" i="1" a="1"/>
  <c r="AL1287" i="1" s="1"/>
  <c r="AL1288" i="1" a="1"/>
  <c r="AL1288" i="1" s="1"/>
  <c r="AL1289" i="1" a="1"/>
  <c r="AL1289" i="1" s="1"/>
  <c r="AL1290" i="1" a="1"/>
  <c r="AL1290" i="1" s="1"/>
  <c r="AL379" i="1" a="1"/>
  <c r="AL379" i="1" s="1"/>
  <c r="AL1291" i="1" a="1"/>
  <c r="AL1291" i="1" s="1"/>
  <c r="AL1292" i="1" a="1"/>
  <c r="AL1292" i="1" s="1"/>
  <c r="AL1293" i="1" a="1"/>
  <c r="AL1293" i="1" s="1"/>
  <c r="AL1294" i="1" a="1"/>
  <c r="AL1294" i="1" s="1"/>
  <c r="AL1295" i="1" a="1"/>
  <c r="AL1295" i="1" s="1"/>
  <c r="AL1296" i="1" a="1"/>
  <c r="AL1296" i="1" s="1"/>
  <c r="AL1297" i="1" a="1"/>
  <c r="AL1297" i="1" s="1"/>
  <c r="AL1298" i="1" a="1"/>
  <c r="AL1298" i="1" s="1"/>
  <c r="AL1299" i="1" a="1"/>
  <c r="AL1299" i="1" s="1"/>
  <c r="AL1300" i="1" a="1"/>
  <c r="AL1300" i="1" s="1"/>
  <c r="AL1301" i="1" a="1"/>
  <c r="AL1301" i="1" s="1"/>
  <c r="AL1302" i="1" a="1"/>
  <c r="AL1302" i="1" s="1"/>
  <c r="AL1303" i="1" a="1"/>
  <c r="AL1303" i="1" s="1"/>
  <c r="AL1304" i="1" a="1"/>
  <c r="AL1304" i="1" s="1"/>
  <c r="AL1305" i="1" a="1"/>
  <c r="AL1305" i="1" s="1"/>
  <c r="AL1306" i="1" a="1"/>
  <c r="AL1306" i="1" s="1"/>
  <c r="AL1307" i="1" a="1"/>
  <c r="AL1307" i="1" s="1"/>
  <c r="AL1308" i="1" a="1"/>
  <c r="AL1308" i="1" s="1"/>
  <c r="AL1309" i="1" a="1"/>
  <c r="AL1309" i="1" s="1"/>
  <c r="AL1310" i="1" a="1"/>
  <c r="AL1310" i="1" s="1"/>
  <c r="AL1311" i="1" a="1"/>
  <c r="AL1311" i="1" s="1"/>
  <c r="AL1312" i="1" a="1"/>
  <c r="AL1312" i="1" s="1"/>
  <c r="AL1313" i="1" a="1"/>
  <c r="AL1313" i="1" s="1"/>
  <c r="AL1314" i="1" a="1"/>
  <c r="AL1314" i="1" s="1"/>
  <c r="AL1315" i="1" a="1"/>
  <c r="AL1315" i="1" s="1"/>
  <c r="AL1316" i="1" a="1"/>
  <c r="AL1316" i="1" s="1"/>
  <c r="AL391" i="1" a="1"/>
  <c r="AL391" i="1" s="1"/>
  <c r="AL1317" i="1" a="1"/>
  <c r="AL1317" i="1" s="1"/>
  <c r="AL1318" i="1" a="1"/>
  <c r="AL1318" i="1" s="1"/>
  <c r="AL1319" i="1" a="1"/>
  <c r="AL1319" i="1" s="1"/>
  <c r="AL1320" i="1" a="1"/>
  <c r="AL1320" i="1" s="1"/>
  <c r="AL1321" i="1" a="1"/>
  <c r="AL1321" i="1" s="1"/>
  <c r="AL1322" i="1" a="1"/>
  <c r="AL1322" i="1" s="1"/>
  <c r="AL1323" i="1" a="1"/>
  <c r="AL1323" i="1" s="1"/>
  <c r="AL1324" i="1" a="1"/>
  <c r="AL1324" i="1" s="1"/>
  <c r="AL465" i="1" a="1"/>
  <c r="AL465" i="1" s="1"/>
  <c r="AL436" i="1" a="1"/>
  <c r="AL436" i="1" s="1"/>
  <c r="AL437" i="1" a="1"/>
  <c r="AL437" i="1" s="1"/>
  <c r="AL1325" i="1" a="1"/>
  <c r="AL1325" i="1" s="1"/>
  <c r="AL1326" i="1" a="1"/>
  <c r="AL1326" i="1" s="1"/>
  <c r="AL472" i="1" a="1"/>
  <c r="AL472" i="1" s="1"/>
  <c r="AL1327" i="1" a="1"/>
  <c r="AL1327" i="1" s="1"/>
  <c r="AL1328" i="1" a="1"/>
  <c r="AL1328" i="1" s="1"/>
  <c r="AL1329" i="1" a="1"/>
  <c r="AL1329" i="1" s="1"/>
  <c r="AL430" i="1" a="1"/>
  <c r="AL430" i="1" s="1"/>
  <c r="AL1330" i="1" a="1"/>
  <c r="AL1330" i="1" s="1"/>
  <c r="AL1331" i="1" a="1"/>
  <c r="AL1331" i="1" s="1"/>
  <c r="AL1332" i="1" a="1"/>
  <c r="AL1332" i="1" s="1"/>
  <c r="AL1333" i="1" a="1"/>
  <c r="AL1333" i="1" s="1"/>
  <c r="AL254" i="1" a="1"/>
  <c r="AL254" i="1" s="1"/>
  <c r="AL1334" i="1" a="1"/>
  <c r="AL1334" i="1" s="1"/>
  <c r="AL516" i="1" a="1"/>
  <c r="AL516" i="1" s="1"/>
  <c r="AL1335" i="1" a="1"/>
  <c r="AL1335" i="1" s="1"/>
  <c r="AL1336" i="1" a="1"/>
  <c r="AL1336" i="1" s="1"/>
  <c r="AL341" i="1" a="1"/>
  <c r="AL341" i="1" s="1"/>
  <c r="AL1337" i="1" a="1"/>
  <c r="AL1337" i="1" s="1"/>
  <c r="AL1338" i="1" a="1"/>
  <c r="AL1338" i="1" s="1"/>
  <c r="AL1339" i="1" a="1"/>
  <c r="AL1339" i="1" s="1"/>
  <c r="AL1340" i="1" a="1"/>
  <c r="AL1340" i="1" s="1"/>
  <c r="AL1341" i="1" a="1"/>
  <c r="AL1341" i="1" s="1"/>
  <c r="AL1342" i="1" a="1"/>
  <c r="AL1342" i="1" s="1"/>
  <c r="AL1343" i="1" a="1"/>
  <c r="AL1343" i="1" s="1"/>
  <c r="AL568" i="1" a="1"/>
  <c r="AL568" i="1" s="1"/>
  <c r="AL1344" i="1" a="1"/>
  <c r="AL1344" i="1" s="1"/>
  <c r="AL1345" i="1" a="1"/>
  <c r="AL1345" i="1" s="1"/>
  <c r="AL560" i="1" a="1"/>
  <c r="AL560" i="1" s="1"/>
  <c r="AL1346" i="1" a="1"/>
  <c r="AL1346" i="1" s="1"/>
  <c r="AL1347" i="1" a="1"/>
  <c r="AL1347" i="1" s="1"/>
  <c r="AL345" i="1" a="1"/>
  <c r="AL345" i="1" s="1"/>
  <c r="AL1348" i="1" a="1"/>
  <c r="AL1348" i="1" s="1"/>
  <c r="AL1349" i="1" a="1"/>
  <c r="AL1349" i="1" s="1"/>
  <c r="AL1350" i="1" a="1"/>
  <c r="AL1350" i="1" s="1"/>
  <c r="AL1351" i="1" a="1"/>
  <c r="AL1351" i="1" s="1"/>
  <c r="AL1352" i="1" a="1"/>
  <c r="AL1352" i="1" s="1"/>
  <c r="AL508" i="1" a="1"/>
  <c r="AL508" i="1" s="1"/>
  <c r="AL1353" i="1" a="1"/>
  <c r="AL1353" i="1" s="1"/>
  <c r="AL1354" i="1" a="1"/>
  <c r="AL1354" i="1" s="1"/>
  <c r="AL1355" i="1" a="1"/>
  <c r="AL1355" i="1" s="1"/>
  <c r="AL1356" i="1" a="1"/>
  <c r="AL1356" i="1" s="1"/>
  <c r="AL1357" i="1" a="1"/>
  <c r="AL1357" i="1" s="1"/>
  <c r="AL1358" i="1" a="1"/>
  <c r="AL1358" i="1" s="1"/>
  <c r="AL1359" i="1" a="1"/>
  <c r="AL1359" i="1" s="1"/>
  <c r="AL1360" i="1" a="1"/>
  <c r="AL1360" i="1" s="1"/>
  <c r="AL1361" i="1" a="1"/>
  <c r="AL1361" i="1" s="1"/>
  <c r="AL1362" i="1" a="1"/>
  <c r="AL1362" i="1" s="1"/>
  <c r="AL1363" i="1" a="1"/>
  <c r="AL1363" i="1" s="1"/>
  <c r="AL1364" i="1" a="1"/>
  <c r="AL1364" i="1" s="1"/>
  <c r="AL1365" i="1" a="1"/>
  <c r="AL1365" i="1" s="1"/>
  <c r="AL1366" i="1" a="1"/>
  <c r="AL1366" i="1" s="1"/>
  <c r="AL677" i="1" a="1"/>
  <c r="AL677" i="1" s="1"/>
  <c r="AL1367" i="1" a="1"/>
  <c r="AL1367" i="1" s="1"/>
  <c r="AL1368" i="1" a="1"/>
  <c r="AL1368" i="1" s="1"/>
  <c r="AL1369" i="1" a="1"/>
  <c r="AL1369" i="1" s="1"/>
  <c r="AL1370" i="1" a="1"/>
  <c r="AL1370" i="1" s="1"/>
  <c r="AL1371" i="1" a="1"/>
  <c r="AL1371" i="1" s="1"/>
  <c r="AL1372" i="1" a="1"/>
  <c r="AL1372" i="1" s="1"/>
  <c r="AL1373" i="1" a="1"/>
  <c r="AL1373" i="1" s="1"/>
  <c r="AL1374" i="1" a="1"/>
  <c r="AL1374" i="1" s="1"/>
  <c r="AL1375" i="1" a="1"/>
  <c r="AL1375" i="1" s="1"/>
  <c r="AL1376" i="1" a="1"/>
  <c r="AL1376" i="1" s="1"/>
  <c r="AL339" i="1" a="1"/>
  <c r="AL339" i="1" s="1"/>
  <c r="AL1377" i="1" a="1"/>
  <c r="AL1377" i="1" s="1"/>
  <c r="AL1378" i="1" a="1"/>
  <c r="AL1378" i="1" s="1"/>
  <c r="AL1379" i="1" a="1"/>
  <c r="AL1379" i="1" s="1"/>
  <c r="AL1380" i="1" a="1"/>
  <c r="AL1380" i="1" s="1"/>
  <c r="AL289" i="1" a="1"/>
  <c r="AL289" i="1" s="1"/>
  <c r="AL386" i="1" a="1"/>
  <c r="AL386" i="1" s="1"/>
  <c r="AL1381" i="1" a="1"/>
  <c r="AL1381" i="1" s="1"/>
  <c r="AL1382" i="1" a="1"/>
  <c r="AL1382" i="1" s="1"/>
  <c r="AL1383" i="1" a="1"/>
  <c r="AL1383" i="1" s="1"/>
  <c r="AL1384" i="1" a="1"/>
  <c r="AL1384" i="1" s="1"/>
  <c r="AL1385" i="1" a="1"/>
  <c r="AL1385" i="1" s="1"/>
  <c r="AL1386" i="1" a="1"/>
  <c r="AL1386" i="1" s="1"/>
  <c r="AL1387" i="1" a="1"/>
  <c r="AL1387" i="1" s="1"/>
  <c r="AL1388" i="1" a="1"/>
  <c r="AL1388" i="1" s="1"/>
  <c r="AL1389" i="1" a="1"/>
  <c r="AL1389" i="1" s="1"/>
  <c r="AL1390" i="1" a="1"/>
  <c r="AL1390" i="1" s="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s="1"/>
  <c r="AL1400" i="1" a="1"/>
  <c r="AL1400" i="1" s="1"/>
  <c r="AL447" i="1" a="1"/>
  <c r="AL447" i="1" s="1"/>
  <c r="AL1401" i="1" a="1"/>
  <c r="AL1401" i="1" s="1"/>
  <c r="AL1402" i="1" a="1"/>
  <c r="AL1402" i="1" s="1"/>
  <c r="AL1403" i="1" a="1"/>
  <c r="AL1403" i="1" s="1"/>
  <c r="AL1404" i="1" a="1"/>
  <c r="AL1404" i="1" s="1"/>
  <c r="AL1405" i="1" a="1"/>
  <c r="AL1405" i="1" s="1"/>
  <c r="AL1406" i="1" a="1"/>
  <c r="AL1406" i="1" s="1"/>
  <c r="AL435" i="1" a="1"/>
  <c r="AL435" i="1" s="1"/>
  <c r="AL181" i="1" a="1"/>
  <c r="AL181" i="1" s="1"/>
  <c r="AL1407" i="1" a="1"/>
  <c r="AL1407" i="1" s="1"/>
  <c r="AL1408" i="1" a="1"/>
  <c r="AL1408" i="1" s="1"/>
  <c r="AL1409" i="1" a="1"/>
  <c r="AL1409" i="1" s="1"/>
  <c r="AL1410" i="1" a="1"/>
  <c r="AL1410" i="1" s="1"/>
  <c r="AL1411" i="1" a="1"/>
  <c r="AL1411" i="1" s="1"/>
  <c r="AL1412" i="1" a="1"/>
  <c r="AL1412" i="1" s="1"/>
  <c r="AL1413" i="1" a="1"/>
  <c r="AL1413" i="1" s="1"/>
  <c r="AL1414" i="1" a="1"/>
  <c r="AL1414" i="1" s="1"/>
  <c r="AL1415" i="1" a="1"/>
  <c r="AL1415" i="1" s="1"/>
  <c r="AL1416" i="1" a="1"/>
  <c r="AL1416" i="1" s="1"/>
  <c r="AL1417" i="1" a="1"/>
  <c r="AL1417" i="1" s="1"/>
  <c r="AL1418" i="1" a="1"/>
  <c r="AL1418" i="1" s="1"/>
  <c r="AL1419" i="1" a="1"/>
  <c r="AL1419" i="1" s="1"/>
  <c r="AL1420" i="1" a="1"/>
  <c r="AL1420" i="1" s="1"/>
  <c r="AL1421" i="1" a="1"/>
  <c r="AL1421" i="1" s="1"/>
  <c r="AL1422" i="1" a="1"/>
  <c r="AL1422" i="1" s="1"/>
  <c r="AL1423" i="1" a="1"/>
  <c r="AL1423" i="1" s="1"/>
  <c r="AL1424" i="1" a="1"/>
  <c r="AL1424" i="1" s="1"/>
  <c r="AL1425" i="1" a="1"/>
  <c r="AL1425" i="1" s="1"/>
  <c r="AL1426" i="1" a="1"/>
  <c r="AL1426" i="1" s="1"/>
  <c r="AL1427" i="1" a="1"/>
  <c r="AL1427" i="1" s="1"/>
  <c r="AL1428" i="1" a="1"/>
  <c r="AL1428" i="1" s="1"/>
  <c r="AL1429" i="1" a="1"/>
  <c r="AL1429" i="1" s="1"/>
  <c r="AL1430" i="1" a="1"/>
  <c r="AL1430" i="1" s="1"/>
  <c r="AL1431" i="1" a="1"/>
  <c r="AL1431" i="1" s="1"/>
  <c r="AL1432" i="1" a="1"/>
  <c r="AL1432" i="1" s="1"/>
  <c r="AL1433" i="1" a="1"/>
  <c r="AL1433" i="1" s="1"/>
  <c r="AL1434" i="1" a="1"/>
  <c r="AL1434" i="1" s="1"/>
  <c r="AL1435" i="1" a="1"/>
  <c r="AL1435" i="1" s="1"/>
  <c r="AL1436" i="1" a="1"/>
  <c r="AL1436" i="1" s="1"/>
  <c r="AL1437" i="1" a="1"/>
  <c r="AL1437" i="1" s="1"/>
  <c r="AL1438" i="1" a="1"/>
  <c r="AL1438" i="1" s="1"/>
  <c r="AL1439" i="1" a="1"/>
  <c r="AL1439" i="1" s="1"/>
  <c r="AL1440" i="1" a="1"/>
  <c r="AL1440" i="1" s="1"/>
  <c r="AL1441" i="1" a="1"/>
  <c r="AL1441" i="1" s="1"/>
  <c r="AL1442" i="1" a="1"/>
  <c r="AL1442" i="1" s="1"/>
  <c r="AL1443" i="1" a="1"/>
  <c r="AL1443" i="1" s="1"/>
  <c r="AL1444" i="1" a="1"/>
  <c r="AL1444" i="1" s="1"/>
  <c r="AL1445" i="1" a="1"/>
  <c r="AL1445" i="1" s="1"/>
  <c r="AL1446" i="1" a="1"/>
  <c r="AL1446" i="1" s="1"/>
  <c r="AL1447" i="1" a="1"/>
  <c r="AL1447" i="1" s="1"/>
  <c r="AL1448" i="1" a="1"/>
  <c r="AL1448" i="1" s="1"/>
  <c r="AL1449" i="1" a="1"/>
  <c r="AL1449" i="1" s="1"/>
  <c r="AL1450" i="1" a="1"/>
  <c r="AL1450" i="1" s="1"/>
  <c r="AL1451" i="1" a="1"/>
  <c r="AL1451" i="1" s="1"/>
  <c r="AL1452" i="1" a="1"/>
  <c r="AL1452" i="1" s="1"/>
  <c r="AL1453" i="1" a="1"/>
  <c r="AL1453" i="1" s="1"/>
  <c r="AL1454" i="1" a="1"/>
  <c r="AL1454" i="1" s="1"/>
  <c r="AL1455" i="1" a="1"/>
  <c r="AL1455" i="1" s="1"/>
  <c r="AL530" i="1" a="1"/>
  <c r="AL530" i="1" s="1"/>
  <c r="AL263" i="1" a="1"/>
  <c r="AL263" i="1" s="1"/>
  <c r="AL1456" i="1" a="1"/>
  <c r="AL1456" i="1" s="1"/>
  <c r="AL1457" i="1" a="1"/>
  <c r="AL1457" i="1" s="1"/>
  <c r="AL1458" i="1" a="1"/>
  <c r="AL1458" i="1" s="1"/>
  <c r="AL1459" i="1" a="1"/>
  <c r="AL1459" i="1" s="1"/>
  <c r="AL1460" i="1" a="1"/>
  <c r="AL1460" i="1" s="1"/>
  <c r="AL1461" i="1" a="1"/>
  <c r="AL1461" i="1" s="1"/>
  <c r="AL1462" i="1" a="1"/>
  <c r="AL1462" i="1" s="1"/>
  <c r="AL1463" i="1" a="1"/>
  <c r="AL1463" i="1" s="1"/>
  <c r="AL1464" i="1" a="1"/>
  <c r="AL1464" i="1" s="1"/>
  <c r="AL1465" i="1" a="1"/>
  <c r="AL1465" i="1" s="1"/>
  <c r="AL1466" i="1" a="1"/>
  <c r="AL1466" i="1" s="1"/>
  <c r="AL183" i="1" a="1"/>
  <c r="AL183" i="1" s="1"/>
  <c r="AL1467" i="1" a="1"/>
  <c r="AL1467" i="1" s="1"/>
  <c r="AL1468" i="1" a="1"/>
  <c r="AL1468" i="1" s="1"/>
  <c r="AL1469" i="1" a="1"/>
  <c r="AL1469" i="1" s="1"/>
  <c r="AL1470" i="1" a="1"/>
  <c r="AL1470" i="1" s="1"/>
  <c r="AL1471" i="1" a="1"/>
  <c r="AL1471" i="1" s="1"/>
  <c r="AL375" i="1" a="1"/>
  <c r="AL375" i="1" s="1"/>
  <c r="AL413" i="1" a="1"/>
  <c r="AL413" i="1" s="1"/>
  <c r="AL462" i="1" a="1"/>
  <c r="AL462" i="1" s="1"/>
  <c r="AL1472" i="1" a="1"/>
  <c r="AL1472" i="1" s="1"/>
  <c r="AL1473" i="1" a="1"/>
  <c r="AL1473" i="1" s="1"/>
  <c r="AL1474" i="1" a="1"/>
  <c r="AL1474" i="1" s="1"/>
  <c r="AL1475" i="1" a="1"/>
  <c r="AL1475" i="1" s="1"/>
  <c r="AL1476" i="1" a="1"/>
  <c r="AL1476" i="1" s="1"/>
  <c r="AL1477" i="1" a="1"/>
  <c r="AL1477" i="1" s="1"/>
  <c r="AL1478" i="1" a="1"/>
  <c r="AL1478" i="1" s="1"/>
  <c r="AL1479" i="1" a="1"/>
  <c r="AL1479" i="1" s="1"/>
  <c r="AL1480" i="1" a="1"/>
  <c r="AL1480" i="1" s="1"/>
  <c r="AL1481" i="1" a="1"/>
  <c r="AL1481" i="1" s="1"/>
  <c r="AL1482" i="1" a="1"/>
  <c r="AL1482" i="1" s="1"/>
  <c r="AL1483" i="1" a="1"/>
  <c r="AL1483" i="1" s="1"/>
  <c r="AL1484" i="1" a="1"/>
  <c r="AL1484" i="1" s="1"/>
  <c r="AL1485" i="1" a="1"/>
  <c r="AL1485" i="1" s="1"/>
  <c r="AL1486" i="1" a="1"/>
  <c r="AL1486" i="1" s="1"/>
  <c r="AL1487" i="1" a="1"/>
  <c r="AL1487" i="1" s="1"/>
  <c r="AL1488" i="1" a="1"/>
  <c r="AL1488" i="1" s="1"/>
  <c r="AL1489" i="1" a="1"/>
  <c r="AL1489" i="1" s="1"/>
  <c r="AL1490" i="1" a="1"/>
  <c r="AL1490" i="1" s="1"/>
  <c r="AL1491" i="1" a="1"/>
  <c r="AL1491" i="1" s="1"/>
  <c r="AL590" i="1" a="1"/>
  <c r="AL590" i="1" s="1"/>
  <c r="AL1492" i="1" a="1"/>
  <c r="AL1492" i="1" s="1"/>
  <c r="AL1493" i="1" a="1"/>
  <c r="AL1493" i="1" s="1"/>
  <c r="AL1494" i="1" a="1"/>
  <c r="AL1494" i="1" s="1"/>
  <c r="AL1495" i="1" a="1"/>
  <c r="AL1495" i="1" s="1"/>
  <c r="AL1496" i="1" a="1"/>
  <c r="AL1496" i="1" s="1"/>
  <c r="AL1497" i="1" a="1"/>
  <c r="AL1497" i="1" s="1"/>
  <c r="AL1498" i="1" a="1"/>
  <c r="AL1498" i="1" s="1"/>
  <c r="AL1499" i="1" a="1"/>
  <c r="AL1499" i="1" s="1"/>
  <c r="AL1500" i="1" a="1"/>
  <c r="AL1500" i="1" s="1"/>
  <c r="AL1501" i="1" a="1"/>
  <c r="AL1501" i="1" s="1"/>
  <c r="AL1502" i="1" a="1"/>
  <c r="AL1502" i="1" s="1"/>
  <c r="AL1503" i="1" a="1"/>
  <c r="AL1503" i="1" s="1"/>
  <c r="AL586" i="1" a="1"/>
  <c r="AL586" i="1" s="1"/>
  <c r="AL1504" i="1" a="1"/>
  <c r="AL1504" i="1" s="1"/>
  <c r="AL1505" i="1" a="1"/>
  <c r="AL1505" i="1" s="1"/>
  <c r="AL1506" i="1" a="1"/>
  <c r="AL1506" i="1" s="1"/>
  <c r="AL1507" i="1" a="1"/>
  <c r="AL1507" i="1" s="1"/>
  <c r="AL1508" i="1" a="1"/>
  <c r="AL1508" i="1" s="1"/>
  <c r="AL1509" i="1" a="1"/>
  <c r="AL1509" i="1" s="1"/>
  <c r="AL1510" i="1" a="1"/>
  <c r="AL1510" i="1" s="1"/>
  <c r="AL1511" i="1" a="1"/>
  <c r="AL1511" i="1" s="1"/>
  <c r="AL1512" i="1" a="1"/>
  <c r="AL1512" i="1" s="1"/>
  <c r="AL1513" i="1" a="1"/>
  <c r="AL1513" i="1" s="1"/>
  <c r="AL1514" i="1" a="1"/>
  <c r="AL1514" i="1" s="1"/>
  <c r="AL1515" i="1" a="1"/>
  <c r="AL1515" i="1" s="1"/>
  <c r="AL1516" i="1" a="1"/>
  <c r="AL1516" i="1" s="1"/>
  <c r="AL1517" i="1" a="1"/>
  <c r="AL1517" i="1" s="1"/>
  <c r="AL1518" i="1" a="1"/>
  <c r="AL1518" i="1" s="1"/>
  <c r="AL257" i="1" a="1"/>
  <c r="AL257" i="1" s="1"/>
  <c r="AL1519" i="1" a="1"/>
  <c r="AL1519" i="1" s="1"/>
  <c r="AL1520" i="1" a="1"/>
  <c r="AL1520" i="1" s="1"/>
  <c r="AL558" i="1" a="1"/>
  <c r="AL558" i="1" s="1"/>
  <c r="AL1521" i="1" a="1"/>
  <c r="AL1521" i="1" s="1"/>
  <c r="AL1522" i="1" a="1"/>
  <c r="AL1522" i="1" s="1"/>
  <c r="AL1523" i="1" a="1"/>
  <c r="AL1523" i="1" s="1"/>
  <c r="AL203" i="1" a="1"/>
  <c r="AL203" i="1" s="1"/>
  <c r="AL1524" i="1" a="1"/>
  <c r="AL1524" i="1" s="1"/>
  <c r="AL348" i="1" a="1"/>
  <c r="AL348" i="1" s="1"/>
  <c r="AL1525" i="1" a="1"/>
  <c r="AL1525" i="1" s="1"/>
  <c r="AL1526" i="1" a="1"/>
  <c r="AL1526" i="1" s="1"/>
  <c r="AL1527" i="1" a="1"/>
  <c r="AL1527" i="1" s="1"/>
  <c r="AL1528" i="1" a="1"/>
  <c r="AL1528" i="1" s="1"/>
  <c r="AL1529" i="1" a="1"/>
  <c r="AL1529" i="1" s="1"/>
  <c r="AL1530" i="1" a="1"/>
  <c r="AL1530" i="1" s="1"/>
  <c r="AL1531" i="1" a="1"/>
  <c r="AL1531" i="1" s="1"/>
  <c r="AL1532" i="1" a="1"/>
  <c r="AL1532" i="1" s="1"/>
  <c r="AL1533" i="1" a="1"/>
  <c r="AL1533" i="1" s="1"/>
  <c r="AL1534" i="1" a="1"/>
  <c r="AL1534" i="1" s="1"/>
  <c r="AL1535" i="1" a="1"/>
  <c r="AL1535" i="1" s="1"/>
  <c r="AL1536" i="1" a="1"/>
  <c r="AL1536" i="1" s="1"/>
  <c r="AL1537" i="1" a="1"/>
  <c r="AL1537" i="1" s="1"/>
  <c r="AL1538" i="1" a="1"/>
  <c r="AL1538" i="1" s="1"/>
  <c r="AL1539" i="1" a="1"/>
  <c r="AL1539" i="1" s="1"/>
  <c r="AL1540" i="1" a="1"/>
  <c r="AL1540" i="1" s="1"/>
  <c r="AL1541" i="1" a="1"/>
  <c r="AL1541" i="1" s="1"/>
  <c r="AL1542" i="1" a="1"/>
  <c r="AL1542" i="1" s="1"/>
  <c r="AL1543" i="1" a="1"/>
  <c r="AL1543" i="1" s="1"/>
  <c r="AL367" i="1" a="1"/>
  <c r="AL367" i="1" s="1"/>
  <c r="AL1544" i="1" a="1"/>
  <c r="AL1544" i="1" s="1"/>
  <c r="AL1545" i="1" a="1"/>
  <c r="AL1545" i="1" s="1"/>
  <c r="AL1546" i="1" a="1"/>
  <c r="AL1546" i="1" s="1"/>
  <c r="AL1547" i="1" a="1"/>
  <c r="AL1547" i="1" s="1"/>
  <c r="AL1548" i="1" a="1"/>
  <c r="AL1548" i="1" s="1"/>
  <c r="AL1549" i="1" a="1"/>
  <c r="AL1549" i="1" s="1"/>
  <c r="AL576" i="1" a="1"/>
  <c r="AL576" i="1" s="1"/>
  <c r="AL1550" i="1" a="1"/>
  <c r="AL1550" i="1" s="1"/>
  <c r="AL1551" i="1" a="1"/>
  <c r="AL1551" i="1" s="1"/>
  <c r="AL1552" i="1" a="1"/>
  <c r="AL1552" i="1" s="1"/>
  <c r="AL1553" i="1" a="1"/>
  <c r="AL1553" i="1" s="1"/>
  <c r="AL1554" i="1" a="1"/>
  <c r="AL1554" i="1" s="1"/>
  <c r="AL1555" i="1" a="1"/>
  <c r="AL1555" i="1" s="1"/>
  <c r="AL1556" i="1" a="1"/>
  <c r="AL1556" i="1" s="1"/>
  <c r="AL1557" i="1" a="1"/>
  <c r="AL1557" i="1" s="1"/>
  <c r="AL1558" i="1" a="1"/>
  <c r="AL1558" i="1" s="1"/>
  <c r="AL616" i="1" a="1"/>
  <c r="AL616" i="1" s="1"/>
  <c r="AL622" i="1" a="1"/>
  <c r="AL622" i="1" s="1"/>
  <c r="AL440" i="1" a="1"/>
  <c r="AL440" i="1" s="1"/>
  <c r="AL1559" i="1" a="1"/>
  <c r="AL1559" i="1" s="1"/>
  <c r="AL1560" i="1" a="1"/>
  <c r="AL1560" i="1" s="1"/>
  <c r="AL1561" i="1" a="1"/>
  <c r="AL1561" i="1" s="1"/>
  <c r="AL1562" i="1" a="1"/>
  <c r="AL1562" i="1" s="1"/>
  <c r="AL1563" i="1" a="1"/>
  <c r="AL1563" i="1" s="1"/>
  <c r="AL1564" i="1" a="1"/>
  <c r="AL1564" i="1" s="1"/>
  <c r="AL1565" i="1" a="1"/>
  <c r="AL1565" i="1" s="1"/>
  <c r="AL1566" i="1" a="1"/>
  <c r="AL1566" i="1" s="1"/>
  <c r="AL1567" i="1" a="1"/>
  <c r="AL1567" i="1" s="1"/>
  <c r="AL1568" i="1" a="1"/>
  <c r="AL1568" i="1" s="1"/>
  <c r="AL1569" i="1" a="1"/>
  <c r="AL1569" i="1" s="1"/>
  <c r="AL1570" i="1" a="1"/>
  <c r="AL1570" i="1" s="1"/>
  <c r="AL1571" i="1" a="1"/>
  <c r="AL1571" i="1" s="1"/>
  <c r="AL1572" i="1" a="1"/>
  <c r="AL1572" i="1" s="1"/>
  <c r="AL1573" i="1" a="1"/>
  <c r="AL1573" i="1" s="1"/>
  <c r="AL1574" i="1" a="1"/>
  <c r="AL1574" i="1" s="1"/>
  <c r="AL1575" i="1" a="1"/>
  <c r="AL1575" i="1" s="1"/>
  <c r="AL1576" i="1" a="1"/>
  <c r="AL1576" i="1" s="1"/>
  <c r="AL506" i="1" a="1"/>
  <c r="AL506" i="1" s="1"/>
  <c r="AL1577" i="1" a="1"/>
  <c r="AL1577" i="1" s="1"/>
  <c r="AL1578" i="1" a="1"/>
  <c r="AL1578" i="1" s="1"/>
  <c r="AL1579" i="1" a="1"/>
  <c r="AL1579" i="1" s="1"/>
  <c r="AL1580" i="1" a="1"/>
  <c r="AL1580" i="1" s="1"/>
  <c r="AL1581" i="1" a="1"/>
  <c r="AL1581" i="1" s="1"/>
  <c r="AL1582" i="1" a="1"/>
  <c r="AL1582" i="1" s="1"/>
  <c r="AL1583" i="1" a="1"/>
  <c r="AL1583" i="1" s="1"/>
  <c r="AL1584" i="1" a="1"/>
  <c r="AL1584" i="1" s="1"/>
  <c r="AL1585" i="1" a="1"/>
  <c r="AL1585" i="1" s="1"/>
  <c r="AL1586" i="1" a="1"/>
  <c r="AL1586" i="1" s="1"/>
  <c r="AL1587" i="1" a="1"/>
  <c r="AL1587" i="1" s="1"/>
  <c r="AL1588" i="1" a="1"/>
  <c r="AL1588" i="1" s="1"/>
  <c r="AL1589" i="1" a="1"/>
  <c r="AL1589" i="1" s="1"/>
  <c r="AL1590" i="1" a="1"/>
  <c r="AL1590" i="1" s="1"/>
  <c r="AL420" i="1" a="1"/>
  <c r="AL420" i="1" s="1"/>
  <c r="AL1591" i="1" a="1"/>
  <c r="AL1591" i="1" s="1"/>
  <c r="AL1592" i="1" a="1"/>
  <c r="AL1592" i="1" s="1"/>
  <c r="AL1593" i="1" a="1"/>
  <c r="AL1593" i="1" s="1"/>
  <c r="AL1594" i="1" a="1"/>
  <c r="AL1594" i="1" s="1"/>
  <c r="AL1595" i="1" a="1"/>
  <c r="AL1595" i="1" s="1"/>
  <c r="AL1596" i="1" a="1"/>
  <c r="AL1596" i="1" s="1"/>
  <c r="AL423" i="1" a="1"/>
  <c r="AL423" i="1" s="1"/>
  <c r="AL1597" i="1" a="1"/>
  <c r="AL1597" i="1" s="1"/>
  <c r="AL1598" i="1" a="1"/>
  <c r="AL1598" i="1" s="1"/>
  <c r="AL1599" i="1" a="1"/>
  <c r="AL1599" i="1" s="1"/>
  <c r="AL1600" i="1" a="1"/>
  <c r="AL1600" i="1" s="1"/>
  <c r="AL1601" i="1" a="1"/>
  <c r="AL1601" i="1" s="1"/>
  <c r="AL1602" i="1" a="1"/>
  <c r="AL1602" i="1" s="1"/>
  <c r="AL1603" i="1" a="1"/>
  <c r="AL1603" i="1" s="1"/>
  <c r="AL1604" i="1" a="1"/>
  <c r="AL1604" i="1" s="1"/>
  <c r="AL1605" i="1" a="1"/>
  <c r="AL1605" i="1" s="1"/>
  <c r="AL247" i="1" a="1"/>
  <c r="AL247" i="1" s="1"/>
  <c r="AL1606" i="1" a="1"/>
  <c r="AL1606" i="1" s="1"/>
  <c r="AL1607" i="1" a="1"/>
  <c r="AL1607" i="1" s="1"/>
  <c r="AL1608" i="1" a="1"/>
  <c r="AL1608" i="1" s="1"/>
  <c r="AL1609" i="1" a="1"/>
  <c r="AL1609" i="1" s="1"/>
  <c r="AL1610" i="1" a="1"/>
  <c r="AL1610" i="1" s="1"/>
  <c r="AL261" i="1" a="1"/>
  <c r="AL261" i="1" s="1"/>
  <c r="AL298" i="1" a="1"/>
  <c r="AL298" i="1" s="1"/>
  <c r="AL1611" i="1" a="1"/>
  <c r="AL1611" i="1" s="1"/>
  <c r="AL1612" i="1" a="1"/>
  <c r="AL1612" i="1" s="1"/>
  <c r="AL1613" i="1" a="1"/>
  <c r="AL1613" i="1" s="1"/>
  <c r="AL1614" i="1" a="1"/>
  <c r="AL1614" i="1" s="1"/>
  <c r="AL1615" i="1" a="1"/>
  <c r="AL1615" i="1" s="1"/>
  <c r="AL316" i="1" a="1"/>
  <c r="AL316" i="1" s="1"/>
  <c r="AL1616" i="1" a="1"/>
  <c r="AL1616" i="1" s="1"/>
  <c r="AL1617" i="1" a="1"/>
  <c r="AL1617" i="1" s="1"/>
  <c r="AL1618" i="1" a="1"/>
  <c r="AL1618" i="1" s="1"/>
  <c r="AL144" i="1" a="1"/>
  <c r="AL144" i="1" s="1"/>
  <c r="AL1619" i="1" a="1"/>
  <c r="AL1619" i="1" s="1"/>
  <c r="AL1620" i="1" a="1"/>
  <c r="AL1620" i="1" s="1"/>
  <c r="AL1621" i="1" a="1"/>
  <c r="AL1621" i="1" s="1"/>
  <c r="AL1622" i="1" a="1"/>
  <c r="AL1622" i="1" s="1"/>
  <c r="AL1623" i="1" a="1"/>
  <c r="AL1623" i="1" s="1"/>
  <c r="AL1624" i="1" a="1"/>
  <c r="AL1624" i="1" s="1"/>
  <c r="AL1625" i="1" a="1"/>
  <c r="AL1625" i="1" s="1"/>
  <c r="AL1626" i="1" a="1"/>
  <c r="AL1626" i="1" s="1"/>
  <c r="AL343" i="1" a="1"/>
  <c r="AL343" i="1" s="1"/>
  <c r="AL579" i="1" a="1"/>
  <c r="AL579" i="1" s="1"/>
  <c r="AL1627" i="1" a="1"/>
  <c r="AL1627" i="1" s="1"/>
  <c r="AL1628" i="1" a="1"/>
  <c r="AL1628" i="1" s="1"/>
  <c r="AL1629" i="1" a="1"/>
  <c r="AL1629" i="1" s="1"/>
  <c r="AL1630" i="1" a="1"/>
  <c r="AL1630" i="1" s="1"/>
  <c r="AL1631" i="1" a="1"/>
  <c r="AL1631" i="1" s="1"/>
  <c r="AL1632" i="1" a="1"/>
  <c r="AL1632" i="1" s="1"/>
  <c r="AL1633" i="1" a="1"/>
  <c r="AL1633" i="1" s="1"/>
  <c r="AL1634" i="1" a="1"/>
  <c r="AL1634" i="1" s="1"/>
  <c r="AL1635" i="1" a="1"/>
  <c r="AL1635" i="1" s="1"/>
  <c r="AL364" i="1" a="1"/>
  <c r="AL364" i="1" s="1"/>
  <c r="AL295" i="1" a="1"/>
  <c r="AL295" i="1" s="1"/>
  <c r="AL478" i="1" a="1"/>
  <c r="AL478" i="1" s="1"/>
  <c r="AL1636" i="1" a="1"/>
  <c r="AL1636" i="1" s="1"/>
  <c r="AL1637" i="1" a="1"/>
  <c r="AL1637" i="1" s="1"/>
  <c r="AL1638" i="1" a="1"/>
  <c r="AL1638" i="1" s="1"/>
  <c r="AL1639" i="1" a="1"/>
  <c r="AL1639" i="1" s="1"/>
  <c r="AL1640" i="1" a="1"/>
  <c r="AL1640" i="1" s="1"/>
  <c r="AL1641" i="1" a="1"/>
  <c r="AL1641" i="1" s="1"/>
  <c r="AL1642" i="1" a="1"/>
  <c r="AL1642" i="1" s="1"/>
  <c r="AL1643" i="1" a="1"/>
  <c r="AL1643" i="1" s="1"/>
  <c r="AL1644" i="1" a="1"/>
  <c r="AL1644" i="1" s="1"/>
  <c r="AL1645" i="1" a="1"/>
  <c r="AL1645" i="1" s="1"/>
  <c r="AL1646" i="1" a="1"/>
  <c r="AL1646" i="1" s="1"/>
  <c r="AL1647" i="1" a="1"/>
  <c r="AL1647" i="1" s="1"/>
  <c r="AL1648" i="1" a="1"/>
  <c r="AL1648" i="1" s="1"/>
  <c r="AL671" i="1" a="1"/>
  <c r="AL671" i="1" s="1"/>
  <c r="AL1649" i="1" a="1"/>
  <c r="AL1649" i="1" s="1"/>
  <c r="AL1650" i="1" a="1"/>
  <c r="AL1650" i="1" s="1"/>
  <c r="AL1651" i="1" a="1"/>
  <c r="AL1651" i="1" s="1"/>
  <c r="AL1652" i="1" a="1"/>
  <c r="AL1652" i="1" s="1"/>
  <c r="AL1653" i="1" a="1"/>
  <c r="AL1653" i="1" s="1"/>
  <c r="AL1654" i="1" a="1"/>
  <c r="AL1654" i="1" s="1"/>
  <c r="AL1655" i="1" a="1"/>
  <c r="AL1655" i="1" s="1"/>
  <c r="AL1656" i="1" a="1"/>
  <c r="AL1656" i="1" s="1"/>
  <c r="AL1657" i="1" a="1"/>
  <c r="AL1657" i="1" s="1"/>
  <c r="AL1658" i="1" a="1"/>
  <c r="AL1658" i="1" s="1"/>
  <c r="AL1659" i="1" a="1"/>
  <c r="AL1659" i="1" s="1"/>
  <c r="AL1660" i="1" a="1"/>
  <c r="AL1660" i="1" s="1"/>
  <c r="AL1661" i="1" a="1"/>
  <c r="AL1661" i="1" s="1"/>
  <c r="AL1662" i="1" a="1"/>
  <c r="AL1662" i="1" s="1"/>
  <c r="AL1663" i="1" a="1"/>
  <c r="AL1663" i="1" s="1"/>
  <c r="AL1664" i="1" a="1"/>
  <c r="AL1664" i="1" s="1"/>
  <c r="AL520" i="1" a="1"/>
  <c r="AL520" i="1" s="1"/>
  <c r="AL1665" i="1" a="1"/>
  <c r="AL1665" i="1" s="1"/>
  <c r="AL457" i="1" a="1"/>
  <c r="AL457" i="1" s="1"/>
  <c r="AL1666" i="1" a="1"/>
  <c r="AL1666" i="1" s="1"/>
  <c r="AL407" i="1" a="1"/>
  <c r="AL407" i="1" s="1"/>
  <c r="AL1667" i="1" a="1"/>
  <c r="AL1667" i="1" s="1"/>
  <c r="AL1668" i="1" a="1"/>
  <c r="AL1668" i="1" s="1"/>
  <c r="AL1669" i="1" a="1"/>
  <c r="AL1669" i="1" s="1"/>
  <c r="AL1670" i="1" a="1"/>
  <c r="AL1670" i="1" s="1"/>
  <c r="AL1671" i="1" a="1"/>
  <c r="AL1671" i="1" s="1"/>
  <c r="AL1672" i="1" a="1"/>
  <c r="AL1672" i="1" s="1"/>
  <c r="AL1673" i="1" a="1"/>
  <c r="AL1673" i="1" s="1"/>
  <c r="AL1674" i="1" a="1"/>
  <c r="AL1674" i="1" s="1"/>
  <c r="AL1675" i="1" a="1"/>
  <c r="AL1675" i="1" s="1"/>
  <c r="AL1676" i="1" a="1"/>
  <c r="AL1676" i="1" s="1"/>
  <c r="AL1677" i="1" a="1"/>
  <c r="AL1677" i="1" s="1"/>
  <c r="AL1678" i="1" a="1"/>
  <c r="AL1678" i="1" s="1"/>
  <c r="AL1679" i="1" a="1"/>
  <c r="AL1679" i="1" s="1"/>
  <c r="AL1680" i="1" a="1"/>
  <c r="AL1680" i="1" s="1"/>
  <c r="AL1681" i="1" a="1"/>
  <c r="AL1681" i="1" s="1"/>
  <c r="AL1682" i="1" a="1"/>
  <c r="AL1682" i="1" s="1"/>
  <c r="AL1683" i="1" a="1"/>
  <c r="AL1683" i="1" s="1"/>
  <c r="AL1684" i="1" a="1"/>
  <c r="AL1684" i="1" s="1"/>
  <c r="AL1685" i="1" a="1"/>
  <c r="AL1685" i="1" s="1"/>
  <c r="AL1686" i="1" a="1"/>
  <c r="AL1686" i="1" s="1"/>
  <c r="AL1687" i="1" a="1"/>
  <c r="AL1687" i="1" s="1"/>
  <c r="AL1688" i="1" a="1"/>
  <c r="AL1688" i="1" s="1"/>
  <c r="AL1689" i="1" a="1"/>
  <c r="AL1689" i="1" s="1"/>
  <c r="AL1690" i="1" a="1"/>
  <c r="AL1690" i="1" s="1"/>
  <c r="AL1691" i="1" a="1"/>
  <c r="AL1691" i="1" s="1"/>
  <c r="AL1692" i="1" a="1"/>
  <c r="AL1692" i="1" s="1"/>
  <c r="AL1693" i="1" a="1"/>
  <c r="AL1693" i="1" s="1"/>
  <c r="AL1694" i="1" a="1"/>
  <c r="AL1694" i="1" s="1"/>
  <c r="AL1695" i="1" a="1"/>
  <c r="AL1695" i="1" s="1"/>
  <c r="AL1696" i="1" a="1"/>
  <c r="AL1696" i="1" s="1"/>
  <c r="AL1697" i="1" a="1"/>
  <c r="AL1697" i="1" s="1"/>
  <c r="AL1698" i="1" a="1"/>
  <c r="AL1698" i="1" s="1"/>
  <c r="AL1699" i="1" a="1"/>
  <c r="AL1699" i="1" s="1"/>
  <c r="AL1700" i="1" a="1"/>
  <c r="AL1700" i="1" s="1"/>
  <c r="AL1701" i="1" a="1"/>
  <c r="AL1701" i="1" s="1"/>
  <c r="AL1702" i="1" a="1"/>
  <c r="AL1702" i="1" s="1"/>
  <c r="AL1703" i="1" a="1"/>
  <c r="AL1703" i="1" s="1"/>
  <c r="AL1704" i="1" a="1"/>
  <c r="AL1704" i="1" s="1"/>
  <c r="AL1705" i="1" a="1"/>
  <c r="AL1705" i="1" s="1"/>
  <c r="AL1706" i="1" a="1"/>
  <c r="AL1706" i="1" s="1"/>
  <c r="AL1707" i="1" a="1"/>
  <c r="AL1707" i="1" s="1"/>
  <c r="AL1708" i="1" a="1"/>
  <c r="AL1708" i="1" s="1"/>
  <c r="AL1709" i="1" a="1"/>
  <c r="AL1709" i="1" s="1"/>
  <c r="AL1710" i="1" a="1"/>
  <c r="AL1710" i="1" s="1"/>
  <c r="AL296" i="1" a="1"/>
  <c r="AL296" i="1" s="1"/>
  <c r="AL1711" i="1" a="1"/>
  <c r="AL1711" i="1" s="1"/>
  <c r="AL1712" i="1" a="1"/>
  <c r="AL1712" i="1" s="1"/>
  <c r="AL1713" i="1" a="1"/>
  <c r="AL1713" i="1" s="1"/>
  <c r="AL1714" i="1" a="1"/>
  <c r="AL1714" i="1" s="1"/>
  <c r="AL1715" i="1" a="1"/>
  <c r="AL1715" i="1" s="1"/>
  <c r="AL1716" i="1" a="1"/>
  <c r="AL1716" i="1" s="1"/>
  <c r="AL1717" i="1" a="1"/>
  <c r="AL1717" i="1" s="1"/>
  <c r="AL448" i="1" a="1"/>
  <c r="AL448" i="1" s="1"/>
  <c r="AL1718" i="1" a="1"/>
  <c r="AL1718" i="1" s="1"/>
  <c r="AL1719" i="1" a="1"/>
  <c r="AL1719" i="1" s="1"/>
  <c r="AL1720" i="1" a="1"/>
  <c r="AL1720" i="1" s="1"/>
  <c r="AL1721" i="1" a="1"/>
  <c r="AL1721" i="1" s="1"/>
  <c r="AL1722" i="1" a="1"/>
  <c r="AL1722" i="1" s="1"/>
  <c r="AL81" i="1" a="1"/>
  <c r="AL81" i="1" s="1"/>
  <c r="AL233" i="1" a="1"/>
  <c r="AL233" i="1" s="1"/>
  <c r="AL1723" i="1" a="1"/>
  <c r="AL1723" i="1" s="1"/>
  <c r="AL1724" i="1" a="1"/>
  <c r="AL1724" i="1" s="1"/>
  <c r="AL1725" i="1" a="1"/>
  <c r="AL1725" i="1" s="1"/>
  <c r="AL1726" i="1" a="1"/>
  <c r="AL1726" i="1" s="1"/>
  <c r="AL1727" i="1" a="1"/>
  <c r="AL1727" i="1" s="1"/>
  <c r="AL1728" i="1" a="1"/>
  <c r="AL1728" i="1" s="1"/>
  <c r="AL1729" i="1" a="1"/>
  <c r="AL1729" i="1" s="1"/>
  <c r="AL1730" i="1" a="1"/>
  <c r="AL1730" i="1" s="1"/>
  <c r="AL1731" i="1" a="1"/>
  <c r="AL1731" i="1" s="1"/>
  <c r="AL1732" i="1" a="1"/>
  <c r="AL1732" i="1" s="1"/>
  <c r="AL1733" i="1" a="1"/>
  <c r="AL1733" i="1" s="1"/>
  <c r="AL1734" i="1" a="1"/>
  <c r="AL1734" i="1" s="1"/>
  <c r="AL1735" i="1" a="1"/>
  <c r="AL1735" i="1" s="1"/>
  <c r="AL1736" i="1" a="1"/>
  <c r="AL1736" i="1" s="1"/>
  <c r="AL1737" i="1" a="1"/>
  <c r="AL1737" i="1" s="1"/>
  <c r="AL1738" i="1" a="1"/>
  <c r="AL1738" i="1" s="1"/>
  <c r="AL1739" i="1" a="1"/>
  <c r="AL1739" i="1" s="1"/>
  <c r="AL1740" i="1" a="1"/>
  <c r="AL1740" i="1" s="1"/>
  <c r="AL1741" i="1" a="1"/>
  <c r="AL1741" i="1" s="1"/>
  <c r="AL1742" i="1" a="1"/>
  <c r="AL1742" i="1" s="1"/>
  <c r="AL1743" i="1" a="1"/>
  <c r="AL1743" i="1" s="1"/>
  <c r="AL1744" i="1" a="1"/>
  <c r="AL1744" i="1" s="1"/>
  <c r="AL1745" i="1" a="1"/>
  <c r="AL1745" i="1" s="1"/>
  <c r="AL563" i="1" a="1"/>
  <c r="AL563" i="1" s="1"/>
  <c r="AL1746" i="1" a="1"/>
  <c r="AL1746" i="1" s="1"/>
  <c r="AL1747" i="1" a="1"/>
  <c r="AL1747" i="1" s="1"/>
  <c r="AL1748" i="1" a="1"/>
  <c r="AL1748" i="1" s="1"/>
  <c r="AL1749" i="1" a="1"/>
  <c r="AL1749" i="1" s="1"/>
  <c r="AL1750" i="1" a="1"/>
  <c r="AL1750" i="1" s="1"/>
  <c r="AL1751" i="1" a="1"/>
  <c r="AL1751" i="1" s="1"/>
  <c r="AL1752" i="1" a="1"/>
  <c r="AL1752" i="1" s="1"/>
  <c r="AL1753" i="1" a="1"/>
  <c r="AL1753" i="1" s="1"/>
  <c r="AL1754" i="1" a="1"/>
  <c r="AL1754" i="1" s="1"/>
  <c r="AL597" i="1" a="1"/>
  <c r="AL597" i="1" s="1"/>
  <c r="AL1755" i="1" a="1"/>
  <c r="AL1755" i="1" s="1"/>
  <c r="AL1756" i="1" a="1"/>
  <c r="AL1756" i="1" s="1"/>
  <c r="AL1757" i="1" a="1"/>
  <c r="AL1757" i="1" s="1"/>
  <c r="AL1758" i="1" a="1"/>
  <c r="AL1758" i="1" s="1"/>
  <c r="AL1759" i="1" a="1"/>
  <c r="AL1759" i="1" s="1"/>
  <c r="AL1760" i="1" a="1"/>
  <c r="AL1760" i="1" s="1"/>
  <c r="AL1761" i="1" a="1"/>
  <c r="AL1761" i="1" s="1"/>
  <c r="AL1762" i="1" a="1"/>
  <c r="AL1762" i="1" s="1"/>
  <c r="AL1763" i="1" a="1"/>
  <c r="AL1763" i="1" s="1"/>
  <c r="AL1764" i="1" a="1"/>
  <c r="AL1764" i="1" s="1"/>
  <c r="AL69" i="1" a="1"/>
  <c r="AL69" i="1" s="1"/>
  <c r="AL1765" i="1" a="1"/>
  <c r="AL1765" i="1" s="1"/>
  <c r="AL1766" i="1" a="1"/>
  <c r="AL1766" i="1" s="1"/>
  <c r="AL1767" i="1" a="1"/>
  <c r="AL1767" i="1" s="1"/>
  <c r="AL1768" i="1" a="1"/>
  <c r="AL1768" i="1" s="1"/>
  <c r="AL1769" i="1" a="1"/>
  <c r="AL1769" i="1" s="1"/>
  <c r="AL1770" i="1" a="1"/>
  <c r="AL1770" i="1" s="1"/>
  <c r="AL1771" i="1" a="1"/>
  <c r="AL1771" i="1" s="1"/>
  <c r="AL1772" i="1" a="1"/>
  <c r="AL1772" i="1" s="1"/>
  <c r="AL1773" i="1" a="1"/>
  <c r="AL1773" i="1" s="1"/>
  <c r="AL1774" i="1" a="1"/>
  <c r="AL1774" i="1" s="1"/>
  <c r="AL1775" i="1" a="1"/>
  <c r="AL1775" i="1" s="1"/>
  <c r="AL1776" i="1" a="1"/>
  <c r="AL1776" i="1" s="1"/>
  <c r="AL1777" i="1" a="1"/>
  <c r="AL1777" i="1" s="1"/>
  <c r="AL1778" i="1" a="1"/>
  <c r="AL1778" i="1" s="1"/>
  <c r="AL1779" i="1" a="1"/>
  <c r="AL1779" i="1" s="1"/>
  <c r="AL1780" i="1" a="1"/>
  <c r="AL1780" i="1" s="1"/>
  <c r="AL1781" i="1" a="1"/>
  <c r="AL1781" i="1" s="1"/>
  <c r="AL1782" i="1" a="1"/>
  <c r="AL1782" i="1" s="1"/>
  <c r="AL1783" i="1" a="1"/>
  <c r="AL1783" i="1" s="1"/>
  <c r="AL1784" i="1" a="1"/>
  <c r="AL1784" i="1" s="1"/>
  <c r="AL1785" i="1" a="1"/>
  <c r="AL1785" i="1" s="1"/>
  <c r="AL1786" i="1" a="1"/>
  <c r="AL1786" i="1" s="1"/>
  <c r="AL1787" i="1" a="1"/>
  <c r="AL1787" i="1" s="1"/>
  <c r="AL1788" i="1" a="1"/>
  <c r="AL1788" i="1" s="1"/>
  <c r="AL1789" i="1" a="1"/>
  <c r="AL1789" i="1" s="1"/>
  <c r="AL1790" i="1" a="1"/>
  <c r="AL1790" i="1" s="1"/>
  <c r="AL1791" i="1" a="1"/>
  <c r="AL1791" i="1" s="1"/>
  <c r="AL1792" i="1" a="1"/>
  <c r="AL1792" i="1" s="1"/>
  <c r="AL1793" i="1" a="1"/>
  <c r="AL1793" i="1" s="1"/>
  <c r="AL1794" i="1" a="1"/>
  <c r="AL1794" i="1" s="1"/>
  <c r="AL1795" i="1" a="1"/>
  <c r="AL1795" i="1" s="1"/>
  <c r="AL1796" i="1" a="1"/>
  <c r="AL1796" i="1" s="1"/>
  <c r="AL1797" i="1" a="1"/>
  <c r="AL1797" i="1" s="1"/>
  <c r="AL1798" i="1" a="1"/>
  <c r="AL1798" i="1" s="1"/>
  <c r="AL1799" i="1" a="1"/>
  <c r="AL1799" i="1" s="1"/>
  <c r="AL1800" i="1" a="1"/>
  <c r="AL1800" i="1" s="1"/>
  <c r="AL1801" i="1" a="1"/>
  <c r="AL1801" i="1" s="1"/>
  <c r="AL1802" i="1" a="1"/>
  <c r="AL1802" i="1" s="1"/>
  <c r="AL1803" i="1" a="1"/>
  <c r="AL1803" i="1" s="1"/>
  <c r="AL1804" i="1" a="1"/>
  <c r="AL1804" i="1" s="1"/>
  <c r="AL1805" i="1" a="1"/>
  <c r="AL1805" i="1" s="1"/>
  <c r="AL1806" i="1" a="1"/>
  <c r="AL1806" i="1" s="1"/>
  <c r="AL1807" i="1" a="1"/>
  <c r="AL1807" i="1" s="1"/>
  <c r="AL1808" i="1" a="1"/>
  <c r="AL1808" i="1" s="1"/>
  <c r="AL1809" i="1" a="1"/>
  <c r="AL1809" i="1" s="1"/>
  <c r="AL1810" i="1" a="1"/>
  <c r="AL1810" i="1" s="1"/>
  <c r="AL1811" i="1" a="1"/>
  <c r="AL1811" i="1" s="1"/>
  <c r="AL1812" i="1" a="1"/>
  <c r="AL1812" i="1" s="1"/>
  <c r="AL1813" i="1" a="1"/>
  <c r="AL1813" i="1" s="1"/>
  <c r="AL1814" i="1" a="1"/>
  <c r="AL1814" i="1" s="1"/>
  <c r="AL1815" i="1" a="1"/>
  <c r="AL1815" i="1" s="1"/>
  <c r="AL1816" i="1" a="1"/>
  <c r="AL1816" i="1" s="1"/>
  <c r="AL1817" i="1" a="1"/>
  <c r="AL1817" i="1" s="1"/>
  <c r="AL1818" i="1" a="1"/>
  <c r="AL1818" i="1" s="1"/>
  <c r="AL1819" i="1" a="1"/>
  <c r="AL1819" i="1" s="1"/>
  <c r="AL1820" i="1" a="1"/>
  <c r="AL1820" i="1" s="1"/>
  <c r="AL1821" i="1" a="1"/>
  <c r="AL1821" i="1" s="1"/>
  <c r="AL1822" i="1" a="1"/>
  <c r="AL1822" i="1" s="1"/>
  <c r="AL1823" i="1" a="1"/>
  <c r="AL1823" i="1" s="1"/>
  <c r="AL1824" i="1" a="1"/>
  <c r="AL1824" i="1" s="1"/>
  <c r="AL1825" i="1" a="1"/>
  <c r="AL1825" i="1" s="1"/>
  <c r="AL1826" i="1" a="1"/>
  <c r="AL1826" i="1" s="1"/>
  <c r="AL1827" i="1" a="1"/>
  <c r="AL1827" i="1" s="1"/>
  <c r="AL1828" i="1" a="1"/>
  <c r="AL1828" i="1" s="1"/>
  <c r="AL1829" i="1" a="1"/>
  <c r="AL1829" i="1" s="1"/>
  <c r="AL1830" i="1" a="1"/>
  <c r="AL1830" i="1" s="1"/>
  <c r="AL1831" i="1" a="1"/>
  <c r="AL1831" i="1" s="1"/>
  <c r="AL1832" i="1" a="1"/>
  <c r="AL1832" i="1" s="1"/>
  <c r="AL1833" i="1" a="1"/>
  <c r="AL1833" i="1" s="1"/>
  <c r="AL1834" i="1" a="1"/>
  <c r="AL1834" i="1" s="1"/>
  <c r="AL1835" i="1" a="1"/>
  <c r="AL1835" i="1" s="1"/>
  <c r="AL1836" i="1" a="1"/>
  <c r="AL1836" i="1" s="1"/>
  <c r="AL1837" i="1" a="1"/>
  <c r="AL1837" i="1" s="1"/>
  <c r="AL1838" i="1" a="1"/>
  <c r="AL1838" i="1" s="1"/>
  <c r="AL1839" i="1" a="1"/>
  <c r="AL1839" i="1" s="1"/>
  <c r="AL1840" i="1" a="1"/>
  <c r="AL1840" i="1" s="1"/>
  <c r="AL1841" i="1" a="1"/>
  <c r="AL1841" i="1" s="1"/>
  <c r="AL1842" i="1" a="1"/>
  <c r="AL1842" i="1" s="1"/>
  <c r="AL1843" i="1" a="1"/>
  <c r="AL1843" i="1" s="1"/>
  <c r="AL1844" i="1" a="1"/>
  <c r="AL1844" i="1" s="1"/>
  <c r="AL1845" i="1" a="1"/>
  <c r="AL1845" i="1" s="1"/>
  <c r="AL536" i="1" a="1"/>
  <c r="AL536" i="1" s="1"/>
  <c r="AL1846" i="1" a="1"/>
  <c r="AL1846" i="1" s="1"/>
  <c r="AL1847" i="1" a="1"/>
  <c r="AL1847" i="1" s="1"/>
  <c r="AL260" i="1" a="1"/>
  <c r="AL260" i="1" s="1"/>
  <c r="AL1848" i="1" a="1"/>
  <c r="AL1848" i="1" s="1"/>
  <c r="AL1849" i="1" a="1"/>
  <c r="AL1849" i="1" s="1"/>
  <c r="AL1850" i="1" a="1"/>
  <c r="AL1850" i="1" s="1"/>
  <c r="AL1851" i="1" a="1"/>
  <c r="AL1851" i="1" s="1"/>
  <c r="AL1852" i="1" a="1"/>
  <c r="AL1852" i="1" s="1"/>
  <c r="AL255" i="1" a="1"/>
  <c r="AL255" i="1" s="1"/>
  <c r="AL155" i="1" a="1"/>
  <c r="AL155" i="1" s="1"/>
  <c r="AL1853" i="1" a="1"/>
  <c r="AL1853" i="1" s="1"/>
  <c r="AL1854" i="1" a="1"/>
  <c r="AL1854" i="1" s="1"/>
  <c r="AL1855" i="1" a="1"/>
  <c r="AL1855" i="1" s="1"/>
  <c r="AL1856" i="1" a="1"/>
  <c r="AL1856" i="1" s="1"/>
  <c r="AL1857" i="1" a="1"/>
  <c r="AL1857" i="1" s="1"/>
  <c r="AL1858" i="1" a="1"/>
  <c r="AL1858" i="1" s="1"/>
  <c r="AL1859" i="1" a="1"/>
  <c r="AL1859" i="1" s="1"/>
  <c r="AL1860" i="1" a="1"/>
  <c r="AL1860" i="1" s="1"/>
  <c r="AL1861" i="1" a="1"/>
  <c r="AL1861" i="1" s="1"/>
  <c r="AL1862" i="1" a="1"/>
  <c r="AL1862" i="1" s="1"/>
  <c r="AL1863" i="1" a="1"/>
  <c r="AL1863" i="1" s="1"/>
  <c r="AL1864" i="1" a="1"/>
  <c r="AL1864" i="1" s="1"/>
  <c r="AL1865" i="1" a="1"/>
  <c r="AL1865" i="1" s="1"/>
  <c r="AL1866" i="1" a="1"/>
  <c r="AL1866" i="1" s="1"/>
  <c r="AL1867" i="1" a="1"/>
  <c r="AL1867" i="1" s="1"/>
  <c r="AL1868" i="1" a="1"/>
  <c r="AL1868" i="1" s="1"/>
  <c r="AL1869" i="1" a="1"/>
  <c r="AL1869" i="1" s="1"/>
  <c r="AL1870" i="1" a="1"/>
  <c r="AL1870" i="1" s="1"/>
  <c r="AL1871" i="1" a="1"/>
  <c r="AL1871" i="1" s="1"/>
  <c r="AL1872" i="1" a="1"/>
  <c r="AL1872" i="1" s="1"/>
  <c r="AL1873" i="1" a="1"/>
  <c r="AL1873" i="1" s="1"/>
  <c r="AL1874" i="1" a="1"/>
  <c r="AL1874" i="1" s="1"/>
  <c r="AL1875" i="1" a="1"/>
  <c r="AL1875" i="1" s="1"/>
  <c r="AL1876" i="1" a="1"/>
  <c r="AL1876" i="1" s="1"/>
  <c r="AL1877" i="1" a="1"/>
  <c r="AL1877" i="1" s="1"/>
  <c r="AL1878" i="1" a="1"/>
  <c r="AL1878" i="1" s="1"/>
  <c r="AL1879" i="1" a="1"/>
  <c r="AL1879" i="1" s="1"/>
  <c r="AL1880" i="1" a="1"/>
  <c r="AL1880" i="1" s="1"/>
  <c r="AL1881" i="1" a="1"/>
  <c r="AL1881" i="1" s="1"/>
  <c r="AL1882" i="1" a="1"/>
  <c r="AL1882" i="1" s="1"/>
  <c r="AL1883" i="1" a="1"/>
  <c r="AL1883" i="1" s="1"/>
  <c r="AL1884" i="1" a="1"/>
  <c r="AL1884" i="1" s="1"/>
  <c r="AL1885" i="1" a="1"/>
  <c r="AL1885" i="1" s="1"/>
  <c r="AL1886" i="1" a="1"/>
  <c r="AL1886" i="1" s="1"/>
  <c r="AL1887" i="1" a="1"/>
  <c r="AL1887" i="1" s="1"/>
  <c r="AL1888" i="1" a="1"/>
  <c r="AL1888" i="1" s="1"/>
  <c r="AL1889" i="1" a="1"/>
  <c r="AL1889" i="1" s="1"/>
  <c r="AL1890" i="1" a="1"/>
  <c r="AL1890" i="1" s="1"/>
  <c r="AL1891" i="1" a="1"/>
  <c r="AL1891" i="1" s="1"/>
  <c r="AL1892" i="1" a="1"/>
  <c r="AL1892" i="1" s="1"/>
  <c r="AL1893" i="1" a="1"/>
  <c r="AL1893" i="1" s="1"/>
  <c r="AL1894" i="1" a="1"/>
  <c r="AL1894" i="1" s="1"/>
  <c r="AL1895" i="1" a="1"/>
  <c r="AL1895" i="1" s="1"/>
  <c r="AL58" i="1" a="1"/>
  <c r="AL58" i="1" s="1"/>
  <c r="AL591" i="1" a="1"/>
  <c r="AL591" i="1" s="1"/>
  <c r="AL1896" i="1" a="1"/>
  <c r="AL1896" i="1" s="1"/>
  <c r="AL1897" i="1" a="1"/>
  <c r="AL1897" i="1" s="1"/>
  <c r="AL1898" i="1" a="1"/>
  <c r="AL1898" i="1" s="1"/>
  <c r="AL1899" i="1" a="1"/>
  <c r="AL1899" i="1" s="1"/>
  <c r="AL1900" i="1" a="1"/>
  <c r="AL1900" i="1" s="1"/>
  <c r="AL1901" i="1" a="1"/>
  <c r="AL1901" i="1" s="1"/>
  <c r="AL1902" i="1" a="1"/>
  <c r="AL1902" i="1" s="1"/>
  <c r="AL1903" i="1" a="1"/>
  <c r="AL1903" i="1" s="1"/>
  <c r="AL1904" i="1" a="1"/>
  <c r="AL1904" i="1" s="1"/>
  <c r="AL1905" i="1" a="1"/>
  <c r="AL1905" i="1" s="1"/>
  <c r="AL1906" i="1" a="1"/>
  <c r="AL1906" i="1" s="1"/>
  <c r="AL1907" i="1" a="1"/>
  <c r="AL1907" i="1" s="1"/>
  <c r="AL1908" i="1" a="1"/>
  <c r="AL1908" i="1" s="1"/>
  <c r="AL1909" i="1" a="1"/>
  <c r="AL1909" i="1" s="1"/>
  <c r="AL1910" i="1" a="1"/>
  <c r="AL1910" i="1" s="1"/>
  <c r="AL1911" i="1" a="1"/>
  <c r="AL1911" i="1" s="1"/>
  <c r="AL1912" i="1" a="1"/>
  <c r="AL1912" i="1" s="1"/>
  <c r="AL1913" i="1" a="1"/>
  <c r="AL1913" i="1" s="1"/>
  <c r="AL1914" i="1" a="1"/>
  <c r="AL1914" i="1" s="1"/>
  <c r="AL1915" i="1" a="1"/>
  <c r="AL1915" i="1" s="1"/>
  <c r="AL1916" i="1" a="1"/>
  <c r="AL1916" i="1" s="1"/>
  <c r="AL1917" i="1" a="1"/>
  <c r="AL1917" i="1" s="1"/>
  <c r="AL1918" i="1" a="1"/>
  <c r="AL1918" i="1" s="1"/>
  <c r="AL1919" i="1" a="1"/>
  <c r="AL1919" i="1" s="1"/>
  <c r="AL1920" i="1" a="1"/>
  <c r="AL1920" i="1" s="1"/>
  <c r="AL1921" i="1" a="1"/>
  <c r="AL1921" i="1" s="1"/>
  <c r="AL1922" i="1" a="1"/>
  <c r="AL1922" i="1" s="1"/>
  <c r="AL1923" i="1" a="1"/>
  <c r="AL1923" i="1" s="1"/>
  <c r="AL1924" i="1" a="1"/>
  <c r="AL1924" i="1" s="1"/>
  <c r="AL1925" i="1" a="1"/>
  <c r="AL1925" i="1" s="1"/>
  <c r="AL1926" i="1" a="1"/>
  <c r="AL1926" i="1" s="1"/>
  <c r="AL1927" i="1" a="1"/>
  <c r="AL1927" i="1" s="1"/>
  <c r="AL1928" i="1" a="1"/>
  <c r="AL1928" i="1" s="1"/>
  <c r="AL1929" i="1" a="1"/>
  <c r="AL1929" i="1" s="1"/>
  <c r="AL1930" i="1" a="1"/>
  <c r="AL1930" i="1" s="1"/>
  <c r="AL1931" i="1" a="1"/>
  <c r="AL1931" i="1" s="1"/>
  <c r="AL1932" i="1" a="1"/>
  <c r="AL1932" i="1" s="1"/>
  <c r="AL1933" i="1" a="1"/>
  <c r="AL1933" i="1" s="1"/>
  <c r="AL1934" i="1" a="1"/>
  <c r="AL1934" i="1" s="1"/>
  <c r="AL1935" i="1" a="1"/>
  <c r="AL1935" i="1" s="1"/>
  <c r="AL1936" i="1" a="1"/>
  <c r="AL1936" i="1" s="1"/>
  <c r="AL1937" i="1" a="1"/>
  <c r="AL1937" i="1" s="1"/>
  <c r="AL1938" i="1" a="1"/>
  <c r="AL1938" i="1" s="1"/>
  <c r="AL1939" i="1" a="1"/>
  <c r="AL1939" i="1" s="1"/>
  <c r="AL1940" i="1" a="1"/>
  <c r="AL1940" i="1" s="1"/>
  <c r="AL1941" i="1" a="1"/>
  <c r="AL1941" i="1" s="1"/>
  <c r="AL1942" i="1" a="1"/>
  <c r="AL1942" i="1" s="1"/>
  <c r="AL1943" i="1" a="1"/>
  <c r="AL1943" i="1" s="1"/>
  <c r="AL242" i="1" a="1"/>
  <c r="AL242" i="1" s="1"/>
  <c r="AL1944" i="1" a="1"/>
  <c r="AL1944" i="1" s="1"/>
  <c r="AL1945" i="1" a="1"/>
  <c r="AL1945" i="1" s="1"/>
  <c r="AL129" i="1" a="1"/>
  <c r="AL129" i="1" s="1"/>
  <c r="AL29" i="1" a="1"/>
  <c r="AL29" i="1" s="1"/>
  <c r="AL1946" i="1" a="1"/>
  <c r="AL1946" i="1" s="1"/>
  <c r="AL1947" i="1" a="1"/>
  <c r="AL1947" i="1" s="1"/>
  <c r="AL1948" i="1" a="1"/>
  <c r="AL1948" i="1" s="1"/>
  <c r="AL1949" i="1" a="1"/>
  <c r="AL1949" i="1" s="1"/>
  <c r="AL399" i="1" a="1"/>
  <c r="AL399" i="1" s="1"/>
  <c r="AL1950" i="1" a="1"/>
  <c r="AL1950" i="1" s="1"/>
  <c r="AL1951" i="1" a="1"/>
  <c r="AL1951" i="1" s="1"/>
  <c r="AL1952" i="1" a="1"/>
  <c r="AL1952" i="1" s="1"/>
  <c r="AL1953" i="1" a="1"/>
  <c r="AL1953" i="1" s="1"/>
  <c r="AL1954" i="1" a="1"/>
  <c r="AL1954" i="1" s="1"/>
  <c r="AL1955" i="1" a="1"/>
  <c r="AL1955" i="1" s="1"/>
  <c r="AL1956" i="1" a="1"/>
  <c r="AL1956" i="1" s="1"/>
  <c r="AL1957" i="1" a="1"/>
  <c r="AL1957" i="1" s="1"/>
  <c r="AL1958" i="1" a="1"/>
  <c r="AL1958" i="1" s="1"/>
  <c r="AL1959" i="1" a="1"/>
  <c r="AL1959" i="1" s="1"/>
  <c r="AL1960" i="1" a="1"/>
  <c r="AL1960" i="1" s="1"/>
  <c r="AL1961" i="1" a="1"/>
  <c r="AL1961" i="1" s="1"/>
  <c r="AL1962" i="1" a="1"/>
  <c r="AL1962" i="1" s="1"/>
  <c r="AL1963" i="1" a="1"/>
  <c r="AL1963" i="1" s="1"/>
  <c r="AL1964" i="1" a="1"/>
  <c r="AL1964" i="1" s="1"/>
  <c r="AL1965" i="1" a="1"/>
  <c r="AL1965" i="1" s="1"/>
  <c r="AL1966" i="1" a="1"/>
  <c r="AL1966" i="1" s="1"/>
  <c r="AL1967" i="1" a="1"/>
  <c r="AL1967" i="1" s="1"/>
  <c r="AL1968" i="1" a="1"/>
  <c r="AL1968" i="1" s="1"/>
  <c r="AL1969" i="1" a="1"/>
  <c r="AL1969" i="1" s="1"/>
  <c r="AL1970" i="1" a="1"/>
  <c r="AL1970" i="1" s="1"/>
  <c r="AL1971" i="1" a="1"/>
  <c r="AL1971" i="1" s="1"/>
  <c r="AL1972" i="1" a="1"/>
  <c r="AL1972" i="1" s="1"/>
  <c r="AL1973" i="1" a="1"/>
  <c r="AL1973" i="1" s="1"/>
  <c r="AL1974" i="1" a="1"/>
  <c r="AL1974" i="1" s="1"/>
  <c r="AL1975" i="1" a="1"/>
  <c r="AL1975" i="1" s="1"/>
  <c r="AL1976" i="1" a="1"/>
  <c r="AL1976" i="1" s="1"/>
  <c r="AL1977" i="1" a="1"/>
  <c r="AL1977" i="1" s="1"/>
  <c r="AL1978" i="1" a="1"/>
  <c r="AL1978" i="1" s="1"/>
  <c r="AL1979" i="1" a="1"/>
  <c r="AL1979" i="1" s="1"/>
  <c r="AL1980" i="1" a="1"/>
  <c r="AL1980" i="1" s="1"/>
  <c r="AL1981" i="1" a="1"/>
  <c r="AL1981" i="1" s="1"/>
  <c r="AL1982" i="1" a="1"/>
  <c r="AL1982" i="1" s="1"/>
  <c r="AL1983" i="1" a="1"/>
  <c r="AL1983" i="1" s="1"/>
  <c r="AL1984" i="1" a="1"/>
  <c r="AL1984" i="1" s="1"/>
  <c r="AL1985" i="1" a="1"/>
  <c r="AL1985" i="1" s="1"/>
  <c r="AL1986" i="1" a="1"/>
  <c r="AL1986" i="1" s="1"/>
  <c r="AL1987" i="1" a="1"/>
  <c r="AL1987" i="1" s="1"/>
  <c r="AL1988" i="1" a="1"/>
  <c r="AL1988" i="1" s="1"/>
  <c r="AL1989" i="1" a="1"/>
  <c r="AL1989" i="1" s="1"/>
  <c r="AL1990" i="1" a="1"/>
  <c r="AL1990" i="1" s="1"/>
  <c r="AL1991" i="1" a="1"/>
  <c r="AL1991" i="1" s="1"/>
  <c r="AL452" i="1" a="1"/>
  <c r="AL452" i="1" s="1"/>
  <c r="AL1992" i="1" a="1"/>
  <c r="AL1992" i="1" s="1"/>
  <c r="AL1993" i="1" a="1"/>
  <c r="AL1993" i="1" s="1"/>
  <c r="AL1994" i="1" a="1"/>
  <c r="AL1994" i="1" s="1"/>
  <c r="AL1995" i="1" a="1"/>
  <c r="AL1995" i="1" s="1"/>
  <c r="AL1996" i="1" a="1"/>
  <c r="AL1996" i="1" s="1"/>
  <c r="AL1997" i="1" a="1"/>
  <c r="AL1997" i="1" s="1"/>
  <c r="AL1998" i="1" a="1"/>
  <c r="AL1998" i="1" s="1"/>
  <c r="AL1999" i="1" a="1"/>
  <c r="AL1999" i="1" s="1"/>
  <c r="AL2000" i="1" a="1"/>
  <c r="AL2000" i="1" s="1"/>
  <c r="AL2001" i="1" a="1"/>
  <c r="AL2001" i="1" s="1"/>
  <c r="AL2002" i="1" a="1"/>
  <c r="AL2002" i="1" s="1"/>
  <c r="AL2003" i="1" a="1"/>
  <c r="AL2003" i="1" s="1"/>
  <c r="AL2004" i="1" a="1"/>
  <c r="AL2004" i="1" s="1"/>
  <c r="AL2005" i="1" a="1"/>
  <c r="AL2005" i="1" s="1"/>
  <c r="AL2006" i="1" a="1"/>
  <c r="AL2006" i="1" s="1"/>
  <c r="AL2007" i="1" a="1"/>
  <c r="AL2007" i="1" s="1"/>
  <c r="AL2008" i="1" a="1"/>
  <c r="AL2008" i="1" s="1"/>
  <c r="AL2009" i="1" a="1"/>
  <c r="AL2009" i="1" s="1"/>
  <c r="AL2010" i="1" a="1"/>
  <c r="AL2010" i="1" s="1"/>
  <c r="AL2011" i="1" a="1"/>
  <c r="AL2011" i="1" s="1"/>
  <c r="AL2012" i="1" a="1"/>
  <c r="AL2012" i="1" s="1"/>
  <c r="AL2013" i="1" a="1"/>
  <c r="AL2013" i="1" s="1"/>
  <c r="AL2014" i="1" a="1"/>
  <c r="AL2014" i="1" s="1"/>
  <c r="AL2015" i="1" a="1"/>
  <c r="AL2015" i="1" s="1"/>
  <c r="AL2016" i="1" a="1"/>
  <c r="AL2016" i="1" s="1"/>
  <c r="AL2017" i="1" a="1"/>
  <c r="AL2017" i="1" s="1"/>
  <c r="AL2018" i="1" a="1"/>
  <c r="AL2018" i="1" s="1"/>
  <c r="AL2019" i="1" a="1"/>
  <c r="AL2019" i="1" s="1"/>
  <c r="AL2020" i="1" a="1"/>
  <c r="AL2020" i="1" s="1"/>
  <c r="AL2021" i="1" a="1"/>
  <c r="AL2021" i="1" s="1"/>
  <c r="AL2022" i="1" a="1"/>
  <c r="AL2022" i="1" s="1"/>
  <c r="AL2023" i="1" a="1"/>
  <c r="AL2023" i="1" s="1"/>
  <c r="AL501" i="1" a="1"/>
  <c r="AL501" i="1" s="1"/>
  <c r="AL2024" i="1" a="1"/>
  <c r="AL2024" i="1" s="1"/>
  <c r="AL2025" i="1" a="1"/>
  <c r="AL2025" i="1" s="1"/>
  <c r="AL2026" i="1" a="1"/>
  <c r="AL2026" i="1" s="1"/>
  <c r="AL2027" i="1" a="1"/>
  <c r="AL2027" i="1" s="1"/>
  <c r="AL2028" i="1" a="1"/>
  <c r="AL2028" i="1" s="1"/>
  <c r="AL2029" i="1" a="1"/>
  <c r="AL2029" i="1" s="1"/>
  <c r="AL2030" i="1" a="1"/>
  <c r="AL2030" i="1" s="1"/>
  <c r="AL2031" i="1" a="1"/>
  <c r="AL2031" i="1" s="1"/>
  <c r="AL2032" i="1" a="1"/>
  <c r="AL2032" i="1" s="1"/>
  <c r="AL2033" i="1" a="1"/>
  <c r="AL2033" i="1" s="1"/>
  <c r="AL2034" i="1" a="1"/>
  <c r="AL2034" i="1" s="1"/>
  <c r="AL2035" i="1" a="1"/>
  <c r="AL2035" i="1" s="1"/>
  <c r="AL2036" i="1" a="1"/>
  <c r="AL2036" i="1" s="1"/>
  <c r="AL2037" i="1" a="1"/>
  <c r="AL2037" i="1" s="1"/>
  <c r="AL2038" i="1" a="1"/>
  <c r="AL2038" i="1" s="1"/>
  <c r="AL2039" i="1" a="1"/>
  <c r="AL2039" i="1" s="1"/>
  <c r="AL2040" i="1" a="1"/>
  <c r="AL2040" i="1" s="1"/>
  <c r="AL2041" i="1" a="1"/>
  <c r="AL2041" i="1" s="1"/>
  <c r="AL2042" i="1" a="1"/>
  <c r="AL2042" i="1" s="1"/>
  <c r="AL2043" i="1" a="1"/>
  <c r="AL2043" i="1" s="1"/>
  <c r="AL2044" i="1" a="1"/>
  <c r="AL2044" i="1" s="1"/>
  <c r="AL2045" i="1" a="1"/>
  <c r="AL2045" i="1" s="1"/>
  <c r="AL2046" i="1" a="1"/>
  <c r="AL2046" i="1" s="1"/>
  <c r="AL2047" i="1" a="1"/>
  <c r="AL2047" i="1" s="1"/>
  <c r="AL2048" i="1" a="1"/>
  <c r="AL2048" i="1" s="1"/>
  <c r="AL2049" i="1" a="1"/>
  <c r="AL2049" i="1" s="1"/>
  <c r="AL2050" i="1" a="1"/>
  <c r="AL2050" i="1" s="1"/>
  <c r="AL2051" i="1" a="1"/>
  <c r="AL2051" i="1" s="1"/>
  <c r="AL2052" i="1" a="1"/>
  <c r="AL2052" i="1" s="1"/>
  <c r="AL2053" i="1" a="1"/>
  <c r="AL2053" i="1" s="1"/>
  <c r="AL2054" i="1" a="1"/>
  <c r="AL2054" i="1" s="1"/>
  <c r="AL2055" i="1" a="1"/>
  <c r="AL2055" i="1" s="1"/>
  <c r="AL2056" i="1" a="1"/>
  <c r="AL2056" i="1" s="1"/>
  <c r="AL2057" i="1" a="1"/>
  <c r="AL2057" i="1" s="1"/>
  <c r="AL2058" i="1" a="1"/>
  <c r="AL2058" i="1" s="1"/>
  <c r="AL2059" i="1" a="1"/>
  <c r="AL2059" i="1" s="1"/>
  <c r="AL2060" i="1" a="1"/>
  <c r="AL2060" i="1" s="1"/>
  <c r="AL2061" i="1" a="1"/>
  <c r="AL2061" i="1" s="1"/>
  <c r="AL2062" i="1" a="1"/>
  <c r="AL2062" i="1" s="1"/>
  <c r="AL2063" i="1" a="1"/>
  <c r="AL2063" i="1" s="1"/>
  <c r="AL2064" i="1" a="1"/>
  <c r="AL2064" i="1" s="1"/>
  <c r="AL2065" i="1" a="1"/>
  <c r="AL2065" i="1" s="1"/>
  <c r="AL2066" i="1" a="1"/>
  <c r="AL2066" i="1" s="1"/>
  <c r="AL2067" i="1" a="1"/>
  <c r="AL2067" i="1" s="1"/>
  <c r="AL2068" i="1" a="1"/>
  <c r="AL2068" i="1" s="1"/>
  <c r="AL2069" i="1" a="1"/>
  <c r="AL2069" i="1" s="1"/>
  <c r="AL2070" i="1" a="1"/>
  <c r="AL2070" i="1" s="1"/>
  <c r="AL2071" i="1" a="1"/>
  <c r="AL2071" i="1" s="1"/>
  <c r="AL2072" i="1" a="1"/>
  <c r="AL2072" i="1" s="1"/>
  <c r="AL2073" i="1" a="1"/>
  <c r="AL2073" i="1" s="1"/>
  <c r="AL2074" i="1" a="1"/>
  <c r="AL2074" i="1" s="1"/>
  <c r="AL2075" i="1" a="1"/>
  <c r="AL2075" i="1" s="1"/>
  <c r="AL2076" i="1" a="1"/>
  <c r="AL2076" i="1" s="1"/>
  <c r="AL2077" i="1" a="1"/>
  <c r="AL2077" i="1" s="1"/>
  <c r="AL2078" i="1" a="1"/>
  <c r="AL2078" i="1" s="1"/>
  <c r="AL2079" i="1" a="1"/>
  <c r="AL2079" i="1" s="1"/>
  <c r="AL2080" i="1" a="1"/>
  <c r="AL2080" i="1" s="1"/>
  <c r="AL2081" i="1" a="1"/>
  <c r="AL2081" i="1" s="1"/>
  <c r="AL2082" i="1" a="1"/>
  <c r="AL2082" i="1" s="1"/>
  <c r="AL2083" i="1" a="1"/>
  <c r="AL2083" i="1" s="1"/>
  <c r="AL2084" i="1" a="1"/>
  <c r="AL2084" i="1" s="1"/>
  <c r="AL2085" i="1" a="1"/>
  <c r="AL2085" i="1" s="1"/>
  <c r="AL2086" i="1" a="1"/>
  <c r="AL2086" i="1" s="1"/>
  <c r="AL2087" i="1" a="1"/>
  <c r="AL2087" i="1" s="1"/>
  <c r="AL2088" i="1" a="1"/>
  <c r="AL2088" i="1" s="1"/>
  <c r="AL2089" i="1" a="1"/>
  <c r="AL2089" i="1" s="1"/>
  <c r="AL2090" i="1" a="1"/>
  <c r="AL2090" i="1" s="1"/>
  <c r="AL2091" i="1" a="1"/>
  <c r="AL2091" i="1" s="1"/>
  <c r="AL2092" i="1" a="1"/>
  <c r="AL2092" i="1" s="1"/>
  <c r="AL2093" i="1" a="1"/>
  <c r="AL2093" i="1" s="1"/>
  <c r="AL2094" i="1" a="1"/>
  <c r="AL2094" i="1" s="1"/>
  <c r="AL2095" i="1" a="1"/>
  <c r="AL2095" i="1" s="1"/>
  <c r="AL2096" i="1" a="1"/>
  <c r="AL2096" i="1" s="1"/>
  <c r="AL352" i="1" a="1"/>
  <c r="AL352" i="1" s="1"/>
  <c r="AL2097" i="1" a="1"/>
  <c r="AL2097" i="1" s="1"/>
  <c r="AL2098" i="1" a="1"/>
  <c r="AL2098" i="1" s="1"/>
  <c r="AL2099" i="1" a="1"/>
  <c r="AL2099" i="1" s="1"/>
  <c r="AL2100" i="1" a="1"/>
  <c r="AL2100" i="1" s="1"/>
  <c r="AL2101" i="1" a="1"/>
  <c r="AL2101" i="1" s="1"/>
  <c r="AL2102" i="1" a="1"/>
  <c r="AL2102" i="1" s="1"/>
  <c r="AL2103" i="1" a="1"/>
  <c r="AL2103" i="1" s="1"/>
  <c r="AL2104" i="1" a="1"/>
  <c r="AL2104" i="1" s="1"/>
  <c r="AL2105" i="1" a="1"/>
  <c r="AL2105" i="1" s="1"/>
  <c r="AL2106" i="1" a="1"/>
  <c r="AL2106" i="1" s="1"/>
  <c r="AL2107" i="1" a="1"/>
  <c r="AL2107" i="1" s="1"/>
  <c r="AL2108" i="1" a="1"/>
  <c r="AL2108" i="1" s="1"/>
  <c r="AL2109" i="1" a="1"/>
  <c r="AL2109" i="1" s="1"/>
  <c r="AL2110" i="1" a="1"/>
  <c r="AL2110" i="1" s="1"/>
  <c r="AL2111" i="1" a="1"/>
  <c r="AL2111" i="1" s="1"/>
  <c r="AL2112" i="1" a="1"/>
  <c r="AL2112" i="1" s="1"/>
  <c r="AL195" i="1" a="1"/>
  <c r="AL195" i="1" s="1"/>
  <c r="AL2113" i="1" a="1"/>
  <c r="AL2113" i="1" s="1"/>
  <c r="AL2114" i="1" a="1"/>
  <c r="AL2114" i="1" s="1"/>
  <c r="AL196" i="1" a="1"/>
  <c r="AL196" i="1" s="1"/>
  <c r="AL2115" i="1" a="1"/>
  <c r="AL2115" i="1" s="1"/>
  <c r="AL2116" i="1" a="1"/>
  <c r="AL2116" i="1" s="1"/>
  <c r="AL2117" i="1" a="1"/>
  <c r="AL2117" i="1" s="1"/>
  <c r="AL2118" i="1" a="1"/>
  <c r="AL2118" i="1" s="1"/>
  <c r="AL2119" i="1" a="1"/>
  <c r="AL2119" i="1" s="1"/>
  <c r="AL2120" i="1" a="1"/>
  <c r="AL2120" i="1" s="1"/>
  <c r="AL2121" i="1" a="1"/>
  <c r="AL2121" i="1" s="1"/>
  <c r="AL2122" i="1" a="1"/>
  <c r="AL2122" i="1" s="1"/>
  <c r="AL2123" i="1" a="1"/>
  <c r="AL2123" i="1" s="1"/>
  <c r="AL2124" i="1" a="1"/>
  <c r="AL2124" i="1" s="1"/>
  <c r="AL2125" i="1" a="1"/>
  <c r="AL2125" i="1" s="1"/>
  <c r="AL2126" i="1" a="1"/>
  <c r="AL2126" i="1" s="1"/>
  <c r="AL2127" i="1" a="1"/>
  <c r="AL2127" i="1" s="1"/>
  <c r="AL2128" i="1" a="1"/>
  <c r="AL2128" i="1" s="1"/>
  <c r="AL2129" i="1" a="1"/>
  <c r="AL2129" i="1" s="1"/>
  <c r="AL2130" i="1" a="1"/>
  <c r="AL2130" i="1" s="1"/>
  <c r="AL2131" i="1" a="1"/>
  <c r="AL2131" i="1" s="1"/>
  <c r="AL2132" i="1" a="1"/>
  <c r="AL2132" i="1" s="1"/>
  <c r="AL2133" i="1" a="1"/>
  <c r="AL2133" i="1" s="1"/>
  <c r="AL2134" i="1" a="1"/>
  <c r="AL2134" i="1" s="1"/>
  <c r="AL2135" i="1" a="1"/>
  <c r="AL2135" i="1" s="1"/>
  <c r="AL2136" i="1" a="1"/>
  <c r="AL2136" i="1" s="1"/>
  <c r="AL2137" i="1" a="1"/>
  <c r="AL2137" i="1" s="1"/>
  <c r="AL2138" i="1" a="1"/>
  <c r="AL2138" i="1" s="1"/>
  <c r="AL2139" i="1" a="1"/>
  <c r="AL2139" i="1" s="1"/>
  <c r="AL2140" i="1" a="1"/>
  <c r="AL2140" i="1" s="1"/>
  <c r="AL2141" i="1" a="1"/>
  <c r="AL2141" i="1" s="1"/>
  <c r="AL2142" i="1" a="1"/>
  <c r="AL2142" i="1" s="1"/>
  <c r="AL2143" i="1" a="1"/>
  <c r="AL2143" i="1" s="1"/>
  <c r="AL2144" i="1" a="1"/>
  <c r="AL2144" i="1" s="1"/>
  <c r="AL2145" i="1" a="1"/>
  <c r="AL2145" i="1" s="1"/>
  <c r="AL2146" i="1" a="1"/>
  <c r="AL2146" i="1" s="1"/>
  <c r="AL2147" i="1" a="1"/>
  <c r="AL2147" i="1" s="1"/>
  <c r="AL2148" i="1" a="1"/>
  <c r="AL2148" i="1" s="1"/>
  <c r="AL2149" i="1" a="1"/>
  <c r="AL2149" i="1" s="1"/>
  <c r="AL2150" i="1" a="1"/>
  <c r="AL2150" i="1" s="1"/>
  <c r="AL2151" i="1" a="1"/>
  <c r="AL2151" i="1" s="1"/>
  <c r="AL2152" i="1" a="1"/>
  <c r="AL2152" i="1" s="1"/>
  <c r="AL2153" i="1" a="1"/>
  <c r="AL2153" i="1" s="1"/>
  <c r="AL2154" i="1" a="1"/>
  <c r="AL2154" i="1" s="1"/>
  <c r="AL2155" i="1" a="1"/>
  <c r="AL2155" i="1" s="1"/>
  <c r="AL2156" i="1" a="1"/>
  <c r="AL2156" i="1" s="1"/>
  <c r="AL2157" i="1" a="1"/>
  <c r="AL2157" i="1" s="1"/>
  <c r="AL2158" i="1" a="1"/>
  <c r="AL2158" i="1" s="1"/>
  <c r="AL2159" i="1" a="1"/>
  <c r="AL2159" i="1" s="1"/>
  <c r="AL2160" i="1" a="1"/>
  <c r="AL2160" i="1" s="1"/>
  <c r="AL2161" i="1" a="1"/>
  <c r="AL2161" i="1" s="1"/>
  <c r="AL2162" i="1" a="1"/>
  <c r="AL2162" i="1" s="1"/>
  <c r="AL2163" i="1" a="1"/>
  <c r="AL2163" i="1" s="1"/>
  <c r="AL2164" i="1" a="1"/>
  <c r="AL2164" i="1" s="1"/>
  <c r="AL2165" i="1" a="1"/>
  <c r="AL2165" i="1" s="1"/>
  <c r="AL2166" i="1" a="1"/>
  <c r="AL2166" i="1" s="1"/>
  <c r="AL2167" i="1" a="1"/>
  <c r="AL2167" i="1" s="1"/>
  <c r="AL2168" i="1" a="1"/>
  <c r="AL2168" i="1" s="1"/>
  <c r="AL2169" i="1" a="1"/>
  <c r="AL2169" i="1" s="1"/>
  <c r="AL2170" i="1" a="1"/>
  <c r="AL2170" i="1" s="1"/>
  <c r="AL2171" i="1" a="1"/>
  <c r="AL2171" i="1" s="1"/>
  <c r="AL2172" i="1" a="1"/>
  <c r="AL2172" i="1" s="1"/>
  <c r="AL2173" i="1" a="1"/>
  <c r="AL2173" i="1" s="1"/>
  <c r="AL2174" i="1" a="1"/>
  <c r="AL2174" i="1" s="1"/>
  <c r="AL2175" i="1" a="1"/>
  <c r="AL2175" i="1" s="1"/>
  <c r="AL2176" i="1" a="1"/>
  <c r="AL2176" i="1" s="1"/>
  <c r="AL2177" i="1" a="1"/>
  <c r="AL2177" i="1" s="1"/>
  <c r="AL2178" i="1" a="1"/>
  <c r="AL2178" i="1" s="1"/>
  <c r="AL2179" i="1" a="1"/>
  <c r="AL2179" i="1" s="1"/>
  <c r="AL2180" i="1" a="1"/>
  <c r="AL2180" i="1" s="1"/>
  <c r="AL2181" i="1" a="1"/>
  <c r="AL2181" i="1" s="1"/>
  <c r="AL2182" i="1" a="1"/>
  <c r="AL2182" i="1" s="1"/>
  <c r="AL2183" i="1" a="1"/>
  <c r="AL2183" i="1" s="1"/>
  <c r="AL2184" i="1" a="1"/>
  <c r="AL2184" i="1" s="1"/>
  <c r="AL2185" i="1" a="1"/>
  <c r="AL2185" i="1" s="1"/>
  <c r="AL2186" i="1" a="1"/>
  <c r="AL2186" i="1" s="1"/>
  <c r="AL2187" i="1" a="1"/>
  <c r="AL2187" i="1" s="1"/>
  <c r="AL2188" i="1" a="1"/>
  <c r="AL2188" i="1" s="1"/>
  <c r="AL2189" i="1" a="1"/>
  <c r="AL2189" i="1" s="1"/>
  <c r="AL2190" i="1" a="1"/>
  <c r="AL2190" i="1" s="1"/>
  <c r="AL2191" i="1" a="1"/>
  <c r="AL2191" i="1" s="1"/>
  <c r="AL2192" i="1" a="1"/>
  <c r="AL2192" i="1" s="1"/>
  <c r="AL2193" i="1" a="1"/>
  <c r="AL2193" i="1" s="1"/>
  <c r="AL2194" i="1" a="1"/>
  <c r="AL2194" i="1" s="1"/>
  <c r="AL2195" i="1" a="1"/>
  <c r="AL2195" i="1" s="1"/>
  <c r="AL2196" i="1" a="1"/>
  <c r="AL2196" i="1" s="1"/>
  <c r="AL2197" i="1" a="1"/>
  <c r="AL2197" i="1" s="1"/>
  <c r="AL2198" i="1" a="1"/>
  <c r="AL2198" i="1" s="1"/>
  <c r="AL2199" i="1" a="1"/>
  <c r="AL2199" i="1" s="1"/>
  <c r="AL2200" i="1" a="1"/>
  <c r="AL2200" i="1" s="1"/>
  <c r="AL2201" i="1" a="1"/>
  <c r="AL2201" i="1" s="1"/>
  <c r="AL2202" i="1" a="1"/>
  <c r="AL2202" i="1" s="1"/>
  <c r="AL2203" i="1" a="1"/>
  <c r="AL2203" i="1" s="1"/>
  <c r="AL2204" i="1" a="1"/>
  <c r="AL2204" i="1" s="1"/>
  <c r="AL2205" i="1" a="1"/>
  <c r="AL2205" i="1" s="1"/>
  <c r="AL2206" i="1" a="1"/>
  <c r="AL2206" i="1" s="1"/>
  <c r="AL2207" i="1" a="1"/>
  <c r="AL2207" i="1" s="1"/>
  <c r="AL2208" i="1" a="1"/>
  <c r="AL2208" i="1" s="1"/>
  <c r="AL2209" i="1" a="1"/>
  <c r="AL2209" i="1" s="1"/>
  <c r="AL2210" i="1" a="1"/>
  <c r="AL2210" i="1" s="1"/>
  <c r="AL2211" i="1" a="1"/>
  <c r="AL2211" i="1" s="1"/>
  <c r="AL2212" i="1" a="1"/>
  <c r="AL2212" i="1" s="1"/>
  <c r="AL2213" i="1" a="1"/>
  <c r="AL2213" i="1" s="1"/>
  <c r="AL2214" i="1" a="1"/>
  <c r="AL2214" i="1" s="1"/>
  <c r="AL2215" i="1" a="1"/>
  <c r="AL2215" i="1" s="1"/>
  <c r="AL2216" i="1" a="1"/>
  <c r="AL2216" i="1" s="1"/>
  <c r="AL2217" i="1" a="1"/>
  <c r="AL2217" i="1" s="1"/>
  <c r="AL2218" i="1" a="1"/>
  <c r="AL2218" i="1" s="1"/>
  <c r="AL2219" i="1" a="1"/>
  <c r="AL2219" i="1" s="1"/>
  <c r="AL2220" i="1" a="1"/>
  <c r="AL2220" i="1" s="1"/>
  <c r="AL2221" i="1" a="1"/>
  <c r="AL2221" i="1" s="1"/>
  <c r="AL2222" i="1" a="1"/>
  <c r="AL2222" i="1" s="1"/>
  <c r="AL2223" i="1" a="1"/>
  <c r="AL2223" i="1" s="1"/>
  <c r="AL2224" i="1" a="1"/>
  <c r="AL2224" i="1" s="1"/>
  <c r="AL2225" i="1" a="1"/>
  <c r="AL2225" i="1" s="1"/>
  <c r="AL2226" i="1" a="1"/>
  <c r="AL2226" i="1" s="1"/>
  <c r="AL2227" i="1" a="1"/>
  <c r="AL2227" i="1" s="1"/>
  <c r="AL2228" i="1" a="1"/>
  <c r="AL2228" i="1" s="1"/>
  <c r="AL2229" i="1" a="1"/>
  <c r="AL2229" i="1" s="1"/>
  <c r="AL2230" i="1" a="1"/>
  <c r="AL2230" i="1" s="1"/>
  <c r="AL2231" i="1" a="1"/>
  <c r="AL2231" i="1" s="1"/>
  <c r="AL2232" i="1" a="1"/>
  <c r="AL2232" i="1" s="1"/>
  <c r="AL2233" i="1" a="1"/>
  <c r="AL2233" i="1" s="1"/>
  <c r="AL2234" i="1" a="1"/>
  <c r="AL2234" i="1" s="1"/>
  <c r="AL2235" i="1" a="1"/>
  <c r="AL2235" i="1" s="1"/>
  <c r="AL2236" i="1" a="1"/>
  <c r="AL2236" i="1" s="1"/>
  <c r="AL2237" i="1" a="1"/>
  <c r="AL2237" i="1" s="1"/>
  <c r="AL2238" i="1" a="1"/>
  <c r="AL2238" i="1" s="1"/>
  <c r="AL2239" i="1" a="1"/>
  <c r="AL2239" i="1" s="1"/>
  <c r="AL2240" i="1" a="1"/>
  <c r="AL2240" i="1" s="1"/>
  <c r="AL2241" i="1" a="1"/>
  <c r="AL2241" i="1" s="1"/>
  <c r="AL2242" i="1" a="1"/>
  <c r="AL2242" i="1" s="1"/>
  <c r="AL2243" i="1" a="1"/>
  <c r="AL2243" i="1" s="1"/>
  <c r="AL2244" i="1" a="1"/>
  <c r="AL2244" i="1" s="1"/>
  <c r="AL2245" i="1" a="1"/>
  <c r="AL2245" i="1" s="1"/>
  <c r="AL2246" i="1" a="1"/>
  <c r="AL2246" i="1" s="1"/>
  <c r="AL2247" i="1" a="1"/>
  <c r="AL2247" i="1" s="1"/>
  <c r="AL2248" i="1" a="1"/>
  <c r="AL2248" i="1" s="1"/>
  <c r="AL2249" i="1" a="1"/>
  <c r="AL2249" i="1" s="1"/>
  <c r="AL2250" i="1" a="1"/>
  <c r="AL2250" i="1" s="1"/>
  <c r="AL2251" i="1" a="1"/>
  <c r="AL2251" i="1" s="1"/>
  <c r="AL2252" i="1" a="1"/>
  <c r="AL2252" i="1" s="1"/>
  <c r="AL2253" i="1" a="1"/>
  <c r="AL2253" i="1" s="1"/>
  <c r="AL2254" i="1" a="1"/>
  <c r="AL2254" i="1" s="1"/>
  <c r="AL2255" i="1" a="1"/>
  <c r="AL2255" i="1" s="1"/>
  <c r="AL2256" i="1" a="1"/>
  <c r="AL2256" i="1" s="1"/>
  <c r="AL2257" i="1" a="1"/>
  <c r="AL2257" i="1" s="1"/>
  <c r="AL2258" i="1" a="1"/>
  <c r="AL2258" i="1" s="1"/>
  <c r="AL2259" i="1" a="1"/>
  <c r="AL2259" i="1" s="1"/>
  <c r="AL2260" i="1" a="1"/>
  <c r="AL2260" i="1" s="1"/>
  <c r="AL2261" i="1" a="1"/>
  <c r="AL2261" i="1" s="1"/>
  <c r="AL2262" i="1" a="1"/>
  <c r="AL2262" i="1" s="1"/>
  <c r="AL2263" i="1" a="1"/>
  <c r="AL2263" i="1" s="1"/>
  <c r="AL2264" i="1" a="1"/>
  <c r="AL2264" i="1" s="1"/>
  <c r="AL2265" i="1" a="1"/>
  <c r="AL2265" i="1" s="1"/>
  <c r="AL2266" i="1" a="1"/>
  <c r="AL2266" i="1" s="1"/>
  <c r="AL2267" i="1" a="1"/>
  <c r="AL2267" i="1" s="1"/>
  <c r="AL2268" i="1" a="1"/>
  <c r="AL2268" i="1" s="1"/>
  <c r="AL2269" i="1" a="1"/>
  <c r="AL2269" i="1" s="1"/>
  <c r="AL2270" i="1" a="1"/>
  <c r="AL2270" i="1" s="1"/>
  <c r="AL2271" i="1" a="1"/>
  <c r="AL2271" i="1" s="1"/>
  <c r="AL2272" i="1" a="1"/>
  <c r="AL2272" i="1" s="1"/>
  <c r="AL2273" i="1" a="1"/>
  <c r="AL2273" i="1" s="1"/>
  <c r="AL2274" i="1" a="1"/>
  <c r="AL2274" i="1" s="1"/>
  <c r="AL2275" i="1" a="1"/>
  <c r="AL2275" i="1" s="1"/>
  <c r="AL2276" i="1" a="1"/>
  <c r="AL2276" i="1" s="1"/>
  <c r="AL2277" i="1" a="1"/>
  <c r="AL2277" i="1" s="1"/>
  <c r="AL2278" i="1" a="1"/>
  <c r="AL2278" i="1" s="1"/>
  <c r="AL2279" i="1" a="1"/>
  <c r="AL2279" i="1" s="1"/>
  <c r="AL2280" i="1" a="1"/>
  <c r="AL2280" i="1" s="1"/>
  <c r="AL2281" i="1" a="1"/>
  <c r="AL2281" i="1" s="1"/>
  <c r="AL2282" i="1" a="1"/>
  <c r="AL2282" i="1" s="1"/>
  <c r="AL2283" i="1" a="1"/>
  <c r="AL2283" i="1" s="1"/>
  <c r="AL2284" i="1" a="1"/>
  <c r="AL2284" i="1" s="1"/>
  <c r="AL2285" i="1" a="1"/>
  <c r="AL2285" i="1" s="1"/>
  <c r="AL2286" i="1" a="1"/>
  <c r="AL2286" i="1" s="1"/>
  <c r="AL2287" i="1" a="1"/>
  <c r="AL2287" i="1" s="1"/>
  <c r="AL2288" i="1" a="1"/>
  <c r="AL2288" i="1" s="1"/>
  <c r="AL2289" i="1" a="1"/>
  <c r="AL2289" i="1" s="1"/>
  <c r="AL2290" i="1" a="1"/>
  <c r="AL2290" i="1" s="1"/>
  <c r="AL2291" i="1" a="1"/>
  <c r="AL2291" i="1" s="1"/>
  <c r="AL2292" i="1" a="1"/>
  <c r="AL2292" i="1" s="1"/>
  <c r="AL2293" i="1" a="1"/>
  <c r="AL2293" i="1" s="1"/>
  <c r="AL2294" i="1" a="1"/>
  <c r="AL2294" i="1" s="1"/>
  <c r="AL2295" i="1" a="1"/>
  <c r="AL2295" i="1" s="1"/>
  <c r="AL2296" i="1" a="1"/>
  <c r="AL2296" i="1" s="1"/>
  <c r="AL2297" i="1" a="1"/>
  <c r="AL2297" i="1" s="1"/>
  <c r="AL2298" i="1" a="1"/>
  <c r="AL2298" i="1" s="1"/>
  <c r="AL2299" i="1" a="1"/>
  <c r="AL2299" i="1" s="1"/>
  <c r="AL2300" i="1" a="1"/>
  <c r="AL2300" i="1" s="1"/>
  <c r="AL2301" i="1" a="1"/>
  <c r="AL2301" i="1" s="1"/>
  <c r="AL2302" i="1" a="1"/>
  <c r="AL2302" i="1" s="1"/>
  <c r="AL2303" i="1" a="1"/>
  <c r="AL2303" i="1" s="1"/>
  <c r="AL2304" i="1" a="1"/>
  <c r="AL2304" i="1" s="1"/>
  <c r="AL2305" i="1" a="1"/>
  <c r="AL2305" i="1" s="1"/>
  <c r="AL2306" i="1" a="1"/>
  <c r="AL2306" i="1" s="1"/>
  <c r="AL2307" i="1" a="1"/>
  <c r="AL2307" i="1" s="1"/>
  <c r="AL2308" i="1" a="1"/>
  <c r="AL2308" i="1" s="1"/>
  <c r="AL2309" i="1" a="1"/>
  <c r="AL2309" i="1" s="1"/>
  <c r="AL2310" i="1" a="1"/>
  <c r="AL2310" i="1" s="1"/>
  <c r="AL2311" i="1" a="1"/>
  <c r="AL2311" i="1" s="1"/>
  <c r="AL2312" i="1" a="1"/>
  <c r="AL2312" i="1" s="1"/>
  <c r="AL2313" i="1" a="1"/>
  <c r="AL2313" i="1" s="1"/>
  <c r="AL2314" i="1" a="1"/>
  <c r="AL2314" i="1" s="1"/>
  <c r="AL2315" i="1" a="1"/>
  <c r="AL2315" i="1" s="1"/>
  <c r="AL2316" i="1" a="1"/>
  <c r="AL2316" i="1" s="1"/>
  <c r="AL2317" i="1" a="1"/>
  <c r="AL2317" i="1" s="1"/>
  <c r="AL2318" i="1" a="1"/>
  <c r="AL2318" i="1" s="1"/>
  <c r="AL2319" i="1" a="1"/>
  <c r="AL2319" i="1" s="1"/>
  <c r="AL2320" i="1" a="1"/>
  <c r="AL2320" i="1" s="1"/>
  <c r="AL2321" i="1" a="1"/>
  <c r="AL2321" i="1" s="1"/>
  <c r="AL2322" i="1" a="1"/>
  <c r="AL2322" i="1" s="1"/>
  <c r="AL2323" i="1" a="1"/>
  <c r="AL2323" i="1" s="1"/>
  <c r="AL2324" i="1" a="1"/>
  <c r="AL2324" i="1" s="1"/>
  <c r="AL2325" i="1" a="1"/>
  <c r="AL2325" i="1" s="1"/>
  <c r="AL2326" i="1" a="1"/>
  <c r="AL2326" i="1" s="1"/>
  <c r="AL2327" i="1" a="1"/>
  <c r="AL2327" i="1" s="1"/>
  <c r="AL2328" i="1" a="1"/>
  <c r="AL2328" i="1" s="1"/>
  <c r="AL2329" i="1" a="1"/>
  <c r="AL2329" i="1" s="1"/>
  <c r="AL2330" i="1" a="1"/>
  <c r="AL2330" i="1" s="1"/>
  <c r="AL2331" i="1" a="1"/>
  <c r="AL2331" i="1" s="1"/>
  <c r="AL2332" i="1" a="1"/>
  <c r="AL2332" i="1" s="1"/>
  <c r="AL2333" i="1" a="1"/>
  <c r="AL2333" i="1" s="1"/>
  <c r="AL2334" i="1" a="1"/>
  <c r="AL2334" i="1" s="1"/>
  <c r="AL2335" i="1" a="1"/>
  <c r="AL2335" i="1" s="1"/>
  <c r="AL2336" i="1" a="1"/>
  <c r="AL2336" i="1" s="1"/>
  <c r="AL2337" i="1" a="1"/>
  <c r="AL2337" i="1" s="1"/>
  <c r="AL2338" i="1" a="1"/>
  <c r="AL2338" i="1" s="1"/>
  <c r="AL2339" i="1" a="1"/>
  <c r="AL2339" i="1" s="1"/>
  <c r="AL2340" i="1" a="1"/>
  <c r="AL2340" i="1" s="1"/>
  <c r="AL2341" i="1" a="1"/>
  <c r="AL2341" i="1" s="1"/>
  <c r="AL2342" i="1" a="1"/>
  <c r="AL2342" i="1" s="1"/>
  <c r="AL2343" i="1" a="1"/>
  <c r="AL2343" i="1" s="1"/>
  <c r="AL2344" i="1" a="1"/>
  <c r="AL2344" i="1" s="1"/>
  <c r="AL2345" i="1" a="1"/>
  <c r="AL2345" i="1" s="1"/>
  <c r="AL2346" i="1" a="1"/>
  <c r="AL2346" i="1" s="1"/>
  <c r="AL2347" i="1" a="1"/>
  <c r="AL2347" i="1" s="1"/>
  <c r="AL2348" i="1" a="1"/>
  <c r="AL2348" i="1" s="1"/>
  <c r="AL2349" i="1" a="1"/>
  <c r="AL2349" i="1" s="1"/>
  <c r="AL2350" i="1" a="1"/>
  <c r="AL2350" i="1" s="1"/>
  <c r="AL2351" i="1" a="1"/>
  <c r="AL2351" i="1" s="1"/>
  <c r="AL2352" i="1" a="1"/>
  <c r="AL2352" i="1" s="1"/>
  <c r="AL2353" i="1" a="1"/>
  <c r="AL2353" i="1" s="1"/>
  <c r="AL2354" i="1" a="1"/>
  <c r="AL2354" i="1" s="1"/>
  <c r="AL2355" i="1" a="1"/>
  <c r="AL2355" i="1" s="1"/>
  <c r="AL2356" i="1" a="1"/>
  <c r="AL2356" i="1" s="1"/>
  <c r="AL2357" i="1" a="1"/>
  <c r="AL2357" i="1" s="1"/>
  <c r="AL2358" i="1" a="1"/>
  <c r="AL2358" i="1" s="1"/>
  <c r="AL2359" i="1" a="1"/>
  <c r="AL2359" i="1" s="1"/>
  <c r="AL2360" i="1" a="1"/>
  <c r="AL2360" i="1" s="1"/>
  <c r="AL2361" i="1" a="1"/>
  <c r="AL2361" i="1" s="1"/>
  <c r="AL2362" i="1" a="1"/>
  <c r="AL2362" i="1" s="1"/>
  <c r="AL2363" i="1" a="1"/>
  <c r="AL2363" i="1" s="1"/>
  <c r="AL2364" i="1" a="1"/>
  <c r="AL2364" i="1" s="1"/>
  <c r="AL2365" i="1" a="1"/>
  <c r="AL2365" i="1" s="1"/>
  <c r="AL2366" i="1" a="1"/>
  <c r="AL2366" i="1" s="1"/>
  <c r="AL2367" i="1" a="1"/>
  <c r="AL2367" i="1" s="1"/>
  <c r="AL2368" i="1" a="1"/>
  <c r="AL2368" i="1" s="1"/>
  <c r="AL2369" i="1" a="1"/>
  <c r="AL2369" i="1" s="1"/>
  <c r="AL2370" i="1" a="1"/>
  <c r="AL2370" i="1" s="1"/>
  <c r="AL2371" i="1" a="1"/>
  <c r="AL2371" i="1" s="1"/>
  <c r="AL2372" i="1" a="1"/>
  <c r="AL2372" i="1" s="1"/>
  <c r="AL2373" i="1" a="1"/>
  <c r="AL2373" i="1" s="1"/>
  <c r="AL2374" i="1" a="1"/>
  <c r="AL2374" i="1" s="1"/>
  <c r="AL2375" i="1" a="1"/>
  <c r="AL2375" i="1" s="1"/>
  <c r="AL2376" i="1" a="1"/>
  <c r="AL2376" i="1" s="1"/>
  <c r="AL2377" i="1" a="1"/>
  <c r="AL2377" i="1" s="1"/>
  <c r="AL2378" i="1" a="1"/>
  <c r="AL2378" i="1" s="1"/>
  <c r="AL2379" i="1" a="1"/>
  <c r="AL2379" i="1" s="1"/>
  <c r="AL2380" i="1" a="1"/>
  <c r="AL2380" i="1" s="1"/>
  <c r="AL2381" i="1" a="1"/>
  <c r="AL2381" i="1" s="1"/>
  <c r="AL2382" i="1" a="1"/>
  <c r="AL2382" i="1" s="1"/>
  <c r="AL2383" i="1" a="1"/>
  <c r="AL2383" i="1" s="1"/>
  <c r="AL2384" i="1" a="1"/>
  <c r="AL2384" i="1" s="1"/>
  <c r="AL2385" i="1" a="1"/>
  <c r="AL2385" i="1" s="1"/>
  <c r="AL2386" i="1" a="1"/>
  <c r="AL2386" i="1" s="1"/>
  <c r="AL2387" i="1" a="1"/>
  <c r="AL2387" i="1" s="1"/>
  <c r="AL2388" i="1" a="1"/>
  <c r="AL2388" i="1" s="1"/>
  <c r="AL2389" i="1" a="1"/>
  <c r="AL2389" i="1" s="1"/>
  <c r="AL2390" i="1" a="1"/>
  <c r="AL2390" i="1" s="1"/>
  <c r="AL2391" i="1" a="1"/>
  <c r="AL2391" i="1" s="1"/>
  <c r="AL2392" i="1" a="1"/>
  <c r="AL2392" i="1" s="1"/>
  <c r="AL2393" i="1" a="1"/>
  <c r="AL2393" i="1" s="1"/>
  <c r="AL2394" i="1" a="1"/>
  <c r="AL2394" i="1" s="1"/>
  <c r="AL2395" i="1" a="1"/>
  <c r="AL2395" i="1" s="1"/>
  <c r="AL2396" i="1" a="1"/>
  <c r="AL2396" i="1" s="1"/>
  <c r="AL2397" i="1" a="1"/>
  <c r="AL2397" i="1" s="1"/>
  <c r="AL2398" i="1" a="1"/>
  <c r="AL2398" i="1" s="1"/>
  <c r="AL2399" i="1" a="1"/>
  <c r="AL2399" i="1" s="1"/>
  <c r="AL2400" i="1" a="1"/>
  <c r="AL2400" i="1" s="1"/>
  <c r="AL2401" i="1" a="1"/>
  <c r="AL2401" i="1" s="1"/>
  <c r="AL2402" i="1" a="1"/>
  <c r="AL2402" i="1" s="1"/>
  <c r="AL2403" i="1" a="1"/>
  <c r="AL2403" i="1" s="1"/>
  <c r="AL2404" i="1" a="1"/>
  <c r="AL2404" i="1" s="1"/>
  <c r="AL2405" i="1" a="1"/>
  <c r="AL2405" i="1" s="1"/>
  <c r="AL2406" i="1" a="1"/>
  <c r="AL2406" i="1" s="1"/>
  <c r="AL2407" i="1" a="1"/>
  <c r="AL2407" i="1" s="1"/>
  <c r="AL2408" i="1" a="1"/>
  <c r="AL2408" i="1" s="1"/>
  <c r="AL2409" i="1" a="1"/>
  <c r="AL2409" i="1" s="1"/>
  <c r="AL2410" i="1" a="1"/>
  <c r="AL2410" i="1" s="1"/>
  <c r="AL2411" i="1" a="1"/>
  <c r="AL2411" i="1" s="1"/>
  <c r="AL2412" i="1" a="1"/>
  <c r="AL2412" i="1" s="1"/>
  <c r="AL2413" i="1" a="1"/>
  <c r="AL2413" i="1" s="1"/>
  <c r="AL2414" i="1" a="1"/>
  <c r="AL2414" i="1" s="1"/>
  <c r="AL2415" i="1" a="1"/>
  <c r="AL2415" i="1" s="1"/>
  <c r="AL2416" i="1" a="1"/>
  <c r="AL2416" i="1" s="1"/>
  <c r="AL2417" i="1" a="1"/>
  <c r="AL2417" i="1" s="1"/>
  <c r="AL2418" i="1" a="1"/>
  <c r="AL2418" i="1" s="1"/>
  <c r="AL2419" i="1" a="1"/>
  <c r="AL2419" i="1" s="1"/>
  <c r="AL2420" i="1" a="1"/>
  <c r="AL2420" i="1" s="1"/>
  <c r="AL2421" i="1" a="1"/>
  <c r="AL2421" i="1" s="1"/>
  <c r="AL2422" i="1" a="1"/>
  <c r="AL2422" i="1" s="1"/>
  <c r="AL2423" i="1" a="1"/>
  <c r="AL2423" i="1" s="1"/>
  <c r="AL2424" i="1" a="1"/>
  <c r="AL2424" i="1" s="1"/>
  <c r="AL2425" i="1" a="1"/>
  <c r="AL2425" i="1" s="1"/>
  <c r="AL2426" i="1" a="1"/>
  <c r="AL2426" i="1" s="1"/>
  <c r="AL2427" i="1" a="1"/>
  <c r="AL2427" i="1" s="1"/>
  <c r="AL2428" i="1" a="1"/>
  <c r="AL2428" i="1" s="1"/>
  <c r="AL2429" i="1" a="1"/>
  <c r="AL2429" i="1" s="1"/>
  <c r="AL2430" i="1" a="1"/>
  <c r="AL2430" i="1" s="1"/>
  <c r="AL2431" i="1" a="1"/>
  <c r="AL2431" i="1" s="1"/>
  <c r="AL2432" i="1" a="1"/>
  <c r="AL2432" i="1" s="1"/>
  <c r="AL2433" i="1" a="1"/>
  <c r="AL2433" i="1" s="1"/>
  <c r="AL2434" i="1" a="1"/>
  <c r="AL2434" i="1" s="1"/>
  <c r="AL2435" i="1" a="1"/>
  <c r="AL2435" i="1" s="1"/>
  <c r="AL2436" i="1" a="1"/>
  <c r="AL2436" i="1" s="1"/>
  <c r="AL2437" i="1" a="1"/>
  <c r="AL2437" i="1" s="1"/>
  <c r="AL2438" i="1" a="1"/>
  <c r="AL2438" i="1" s="1"/>
  <c r="AL2439" i="1" a="1"/>
  <c r="AL2439" i="1" s="1"/>
  <c r="AL2440" i="1" a="1"/>
  <c r="AL2440" i="1" s="1"/>
  <c r="AL2441" i="1" a="1"/>
  <c r="AL2441" i="1" s="1"/>
  <c r="AL2442" i="1" a="1"/>
  <c r="AL2442" i="1" s="1"/>
  <c r="AL2443" i="1" a="1"/>
  <c r="AL2443" i="1" s="1"/>
  <c r="AL2444" i="1" a="1"/>
  <c r="AL2444" i="1" s="1"/>
  <c r="AL2445" i="1" a="1"/>
  <c r="AL2445" i="1" s="1"/>
  <c r="AL2446" i="1" a="1"/>
  <c r="AL2446" i="1" s="1"/>
  <c r="AL2447" i="1" a="1"/>
  <c r="AL2447" i="1" s="1"/>
  <c r="AL2448" i="1" a="1"/>
  <c r="AL2448" i="1" s="1"/>
  <c r="AL2449" i="1" a="1"/>
  <c r="AL2449" i="1" s="1"/>
  <c r="AL2450" i="1" a="1"/>
  <c r="AL2450" i="1" s="1"/>
  <c r="AL2451" i="1" a="1"/>
  <c r="AL2451" i="1" s="1"/>
  <c r="AL2452" i="1" a="1"/>
  <c r="AL2452" i="1" s="1"/>
  <c r="AL2453" i="1" a="1"/>
  <c r="AL2453" i="1" s="1"/>
  <c r="AL2454" i="1" a="1"/>
  <c r="AL2454" i="1" s="1"/>
  <c r="AL2455" i="1" a="1"/>
  <c r="AL2455" i="1" s="1"/>
  <c r="AL2456" i="1" a="1"/>
  <c r="AL2456" i="1" s="1"/>
  <c r="AL2457" i="1" a="1"/>
  <c r="AL2457" i="1" s="1"/>
  <c r="AL2458" i="1" a="1"/>
  <c r="AL2458" i="1" s="1"/>
  <c r="AN6" i="1" a="1"/>
  <c r="AN6" i="1" s="1"/>
  <c r="AN52" i="1" a="1"/>
  <c r="AN52" i="1" s="1"/>
  <c r="AN38" i="1" a="1"/>
  <c r="AN38" i="1" s="1"/>
  <c r="AN39" i="1" a="1"/>
  <c r="AN39" i="1" s="1"/>
  <c r="AN40" i="1" a="1"/>
  <c r="AN40" i="1" s="1"/>
  <c r="AN3" i="1" a="1"/>
  <c r="AN3" i="1" s="1"/>
  <c r="AN41" i="1" a="1"/>
  <c r="AN41" i="1" s="1"/>
  <c r="AN10" i="1" a="1"/>
  <c r="AN10" i="1" s="1"/>
  <c r="AN218" i="1" a="1"/>
  <c r="AN218" i="1" s="1"/>
  <c r="AN294" i="1" a="1"/>
  <c r="AN294" i="1" s="1"/>
  <c r="AN42" i="1" a="1"/>
  <c r="AN42" i="1" s="1"/>
  <c r="AN43" i="1" a="1"/>
  <c r="AN43" i="1" s="1"/>
  <c r="AN635" i="1" a="1"/>
  <c r="AN635" i="1" s="1"/>
  <c r="AN13" i="1" a="1"/>
  <c r="AN13" i="1" s="1"/>
  <c r="AN87" i="1" a="1"/>
  <c r="AN87" i="1" s="1"/>
  <c r="AN44" i="1" a="1"/>
  <c r="AN44" i="1" s="1"/>
  <c r="AN12" i="1" a="1"/>
  <c r="AN12" i="1" s="1"/>
  <c r="AN45" i="1" a="1"/>
  <c r="AN45" i="1" s="1"/>
  <c r="AN46" i="1" a="1"/>
  <c r="AN46" i="1" s="1"/>
  <c r="AN5" i="1" a="1"/>
  <c r="AN5" i="1" s="1"/>
  <c r="AN18" i="1" a="1"/>
  <c r="AN18" i="1" s="1"/>
  <c r="AN33" i="1" a="1"/>
  <c r="AN33" i="1" s="1"/>
  <c r="AN17" i="1" a="1"/>
  <c r="AN17" i="1" s="1"/>
  <c r="AN249" i="1" a="1"/>
  <c r="AN249" i="1" s="1"/>
  <c r="AN679" i="1" a="1"/>
  <c r="AN679" i="1" s="1"/>
  <c r="AN495" i="1" a="1"/>
  <c r="AN495" i="1" s="1"/>
  <c r="AN187" i="1" a="1"/>
  <c r="AN187" i="1" s="1"/>
  <c r="AN381" i="1" a="1"/>
  <c r="AN381" i="1" s="1"/>
  <c r="AN110" i="1" a="1"/>
  <c r="AN110" i="1" s="1"/>
  <c r="AN8" i="1" a="1"/>
  <c r="AN8" i="1" s="1"/>
  <c r="AN7" i="1" a="1"/>
  <c r="AN7" i="1" s="1"/>
  <c r="AN28" i="1" a="1"/>
  <c r="AN28" i="1" s="1"/>
  <c r="AN24" i="1" a="1"/>
  <c r="AN24" i="1" s="1"/>
  <c r="AN253" i="1" a="1"/>
  <c r="AN253" i="1" s="1"/>
  <c r="AN16" i="1" a="1"/>
  <c r="AN16" i="1" s="1"/>
  <c r="AN80" i="1" a="1"/>
  <c r="AN80" i="1" s="1"/>
  <c r="AN34" i="1" a="1"/>
  <c r="AN34" i="1" s="1"/>
  <c r="AN22" i="1" a="1"/>
  <c r="AN22" i="1" s="1"/>
  <c r="AN680" i="1" a="1"/>
  <c r="AN680" i="1" s="1"/>
  <c r="AN35" i="1" a="1"/>
  <c r="AN35" i="1" s="1"/>
  <c r="AN47" i="1" a="1"/>
  <c r="AN47" i="1" s="1"/>
  <c r="AN48" i="1" a="1"/>
  <c r="AN48" i="1" s="1"/>
  <c r="AN49" i="1" a="1"/>
  <c r="AN49" i="1" s="1"/>
  <c r="AN51" i="1" a="1"/>
  <c r="AN51" i="1" s="1"/>
  <c r="AN9" i="1" a="1"/>
  <c r="AN9" i="1" s="1"/>
  <c r="AN53" i="1" a="1"/>
  <c r="AN53" i="1" s="1"/>
  <c r="AN32" i="1" a="1"/>
  <c r="AN32" i="1" s="1"/>
  <c r="AN645" i="1" a="1"/>
  <c r="AN645" i="1" s="1"/>
  <c r="AN67" i="1" a="1"/>
  <c r="AN67" i="1" s="1"/>
  <c r="AN265" i="1" a="1"/>
  <c r="AN265" i="1" s="1"/>
  <c r="AN125" i="1" a="1"/>
  <c r="AN125" i="1" s="1"/>
  <c r="AN64" i="1" a="1"/>
  <c r="AN64" i="1" s="1"/>
  <c r="AN266" i="1" a="1"/>
  <c r="AN266" i="1" s="1"/>
  <c r="AN140" i="1" a="1"/>
  <c r="AN140" i="1" s="1"/>
  <c r="AN151" i="1" a="1"/>
  <c r="AN151" i="1" s="1"/>
  <c r="AN115" i="1" a="1"/>
  <c r="AN115" i="1" s="1"/>
  <c r="AN681" i="1" a="1"/>
  <c r="AN681" i="1" s="1"/>
  <c r="AN83" i="1" a="1"/>
  <c r="AN83" i="1" s="1"/>
  <c r="AN78" i="1" a="1"/>
  <c r="AN78" i="1" s="1"/>
  <c r="AN70" i="1" a="1"/>
  <c r="AN70" i="1" s="1"/>
  <c r="AN682" i="1" a="1"/>
  <c r="AN682" i="1" s="1"/>
  <c r="AN30" i="1" a="1"/>
  <c r="AN30" i="1" s="1"/>
  <c r="AN89" i="1" a="1"/>
  <c r="AN89" i="1" s="1"/>
  <c r="AN90" i="1" a="1"/>
  <c r="AN90" i="1" s="1"/>
  <c r="AN50" i="1" a="1"/>
  <c r="AN50" i="1" s="1"/>
  <c r="AN91" i="1" a="1"/>
  <c r="AN91" i="1" s="1"/>
  <c r="AN92" i="1" a="1"/>
  <c r="AN92" i="1" s="1"/>
  <c r="AN93" i="1" a="1"/>
  <c r="AN93" i="1" s="1"/>
  <c r="AN94" i="1" a="1"/>
  <c r="AN94" i="1" s="1"/>
  <c r="AN95" i="1" a="1"/>
  <c r="AN95" i="1" s="1"/>
  <c r="AN88" i="1" a="1"/>
  <c r="AN88" i="1" s="1"/>
  <c r="AN96" i="1" a="1"/>
  <c r="AN96" i="1" s="1"/>
  <c r="AN97" i="1" a="1"/>
  <c r="AN97" i="1" s="1"/>
  <c r="AN101" i="1" a="1"/>
  <c r="AN101" i="1" s="1"/>
  <c r="AN102" i="1" a="1"/>
  <c r="AN102" i="1" s="1"/>
  <c r="AN103" i="1" a="1"/>
  <c r="AN103" i="1" s="1"/>
  <c r="AN104" i="1" a="1"/>
  <c r="AN104" i="1" s="1"/>
  <c r="AN105" i="1" a="1"/>
  <c r="AN105" i="1" s="1"/>
  <c r="AN106" i="1" a="1"/>
  <c r="AN106" i="1" s="1"/>
  <c r="AN107" i="1" a="1"/>
  <c r="AN107" i="1" s="1"/>
  <c r="AN100" i="1" a="1"/>
  <c r="AN100" i="1" s="1"/>
  <c r="AN683" i="1" a="1"/>
  <c r="AN683" i="1" s="1"/>
  <c r="AN251" i="1" a="1"/>
  <c r="AN251" i="1" s="1"/>
  <c r="AN684" i="1" a="1"/>
  <c r="AN684" i="1" s="1"/>
  <c r="AN142" i="1" a="1"/>
  <c r="AN142" i="1" s="1"/>
  <c r="AN135" i="1" a="1"/>
  <c r="AN135" i="1" s="1"/>
  <c r="AN20" i="1" a="1"/>
  <c r="AN20" i="1" s="1"/>
  <c r="AN141" i="1" a="1"/>
  <c r="AN141" i="1" s="1"/>
  <c r="AN139" i="1" a="1"/>
  <c r="AN139" i="1" s="1"/>
  <c r="AN98" i="1" a="1"/>
  <c r="AN98" i="1" s="1"/>
  <c r="AN117" i="1" a="1"/>
  <c r="AN117" i="1" s="1"/>
  <c r="AN79" i="1" a="1"/>
  <c r="AN79" i="1" s="1"/>
  <c r="AN194" i="1" a="1"/>
  <c r="AN194" i="1" s="1"/>
  <c r="AN25" i="1" a="1"/>
  <c r="AN25" i="1" s="1"/>
  <c r="AN527" i="1" a="1"/>
  <c r="AN527" i="1" s="1"/>
  <c r="AN528" i="1" a="1"/>
  <c r="AN528" i="1" s="1"/>
  <c r="AN685" i="1" a="1"/>
  <c r="AN685" i="1" s="1"/>
  <c r="AN686" i="1" a="1"/>
  <c r="AN686" i="1" s="1"/>
  <c r="AN121" i="1" a="1"/>
  <c r="AN121" i="1" s="1"/>
  <c r="AN111" i="1" a="1"/>
  <c r="AN111" i="1" s="1"/>
  <c r="AN368" i="1" a="1"/>
  <c r="AN368" i="1" s="1"/>
  <c r="AN99" i="1" a="1"/>
  <c r="AN99" i="1" s="1"/>
  <c r="AN36" i="1" a="1"/>
  <c r="AN36" i="1" s="1"/>
  <c r="AN687" i="1" a="1"/>
  <c r="AN687" i="1" s="1"/>
  <c r="AN688" i="1" a="1"/>
  <c r="AN688" i="1" s="1"/>
  <c r="AN130" i="1" a="1"/>
  <c r="AN130" i="1" s="1"/>
  <c r="AN689" i="1" a="1"/>
  <c r="AN689" i="1" s="1"/>
  <c r="AN127" i="1" a="1"/>
  <c r="AN127" i="1" s="1"/>
  <c r="AN19" i="1" a="1"/>
  <c r="AN19" i="1" s="1"/>
  <c r="AN690" i="1" a="1"/>
  <c r="AN690" i="1" s="1"/>
  <c r="AN555" i="1" a="1"/>
  <c r="AN555" i="1" s="1"/>
  <c r="AN557" i="1" a="1"/>
  <c r="AN557" i="1" s="1"/>
  <c r="AN31" i="1" a="1"/>
  <c r="AN31" i="1" s="1"/>
  <c r="AN177" i="1" a="1"/>
  <c r="AN177" i="1" s="1"/>
  <c r="AN116" i="1" a="1"/>
  <c r="AN116" i="1" s="1"/>
  <c r="AN152" i="1" a="1"/>
  <c r="AN152" i="1" s="1"/>
  <c r="AN358" i="1" a="1"/>
  <c r="AN358" i="1" s="1"/>
  <c r="AN220" i="1" a="1"/>
  <c r="AN220" i="1" s="1"/>
  <c r="AN691" i="1" a="1"/>
  <c r="AN691" i="1" s="1"/>
  <c r="AN240" i="1" a="1"/>
  <c r="AN240" i="1" s="1"/>
  <c r="AN68" i="1" a="1"/>
  <c r="AN68" i="1" s="1"/>
  <c r="AN264" i="1" a="1"/>
  <c r="AN264" i="1" s="1"/>
  <c r="AN692" i="1" a="1"/>
  <c r="AN692" i="1" s="1"/>
  <c r="AN77" i="1" a="1"/>
  <c r="AN77" i="1" s="1"/>
  <c r="AN147" i="1" a="1"/>
  <c r="AN147" i="1" s="1"/>
  <c r="AN57" i="1" a="1"/>
  <c r="AN57" i="1" s="1"/>
  <c r="AN693" i="1" a="1"/>
  <c r="AN693" i="1" s="1"/>
  <c r="AN694" i="1" a="1"/>
  <c r="AN694" i="1" s="1"/>
  <c r="AN158" i="1" a="1"/>
  <c r="AN158" i="1" s="1"/>
  <c r="AN159" i="1" a="1"/>
  <c r="AN159" i="1" s="1"/>
  <c r="AN160" i="1" a="1"/>
  <c r="AN160" i="1" s="1"/>
  <c r="AN161" i="1" a="1"/>
  <c r="AN161" i="1" s="1"/>
  <c r="AN162" i="1" a="1"/>
  <c r="AN162" i="1" s="1"/>
  <c r="AN72" i="1" a="1"/>
  <c r="AN72" i="1" s="1"/>
  <c r="AN15" i="1" a="1"/>
  <c r="AN15" i="1" s="1"/>
  <c r="AN534" i="1" a="1"/>
  <c r="AN534" i="1" s="1"/>
  <c r="AN417" i="1" a="1"/>
  <c r="AN417" i="1" s="1"/>
  <c r="AN400" i="1" a="1"/>
  <c r="AN400" i="1" s="1"/>
  <c r="AN695" i="1" a="1"/>
  <c r="AN695" i="1" s="1"/>
  <c r="AN696" i="1" a="1"/>
  <c r="AN696" i="1" s="1"/>
  <c r="AN697" i="1" a="1"/>
  <c r="AN697" i="1" s="1"/>
  <c r="AN698" i="1" a="1"/>
  <c r="AN698" i="1" s="1"/>
  <c r="AN166" i="1" a="1"/>
  <c r="AN166" i="1" s="1"/>
  <c r="AN216" i="1" a="1"/>
  <c r="AN216" i="1" s="1"/>
  <c r="AN699" i="1" a="1"/>
  <c r="AN699" i="1" s="1"/>
  <c r="AN700" i="1" a="1"/>
  <c r="AN700" i="1" s="1"/>
  <c r="AN336" i="1" a="1"/>
  <c r="AN336" i="1" s="1"/>
  <c r="AN65" i="1" a="1"/>
  <c r="AN65" i="1" s="1"/>
  <c r="AN123" i="1" a="1"/>
  <c r="AN123" i="1" s="1"/>
  <c r="AN124" i="1" a="1"/>
  <c r="AN124" i="1" s="1"/>
  <c r="AN163" i="1" a="1"/>
  <c r="AN163" i="1" s="1"/>
  <c r="AN701" i="1" a="1"/>
  <c r="AN701" i="1" s="1"/>
  <c r="AN340" i="1" a="1"/>
  <c r="AN340" i="1" s="1"/>
  <c r="AN702" i="1" a="1"/>
  <c r="AN702" i="1" s="1"/>
  <c r="AN170" i="1" a="1"/>
  <c r="AN170" i="1" s="1"/>
  <c r="AN136" i="1" a="1"/>
  <c r="AN136" i="1" s="1"/>
  <c r="AN131" i="1" a="1"/>
  <c r="AN131" i="1" s="1"/>
  <c r="AN132" i="1" a="1"/>
  <c r="AN132" i="1" s="1"/>
  <c r="AN703" i="1" a="1"/>
  <c r="AN703" i="1" s="1"/>
  <c r="AN704" i="1" a="1"/>
  <c r="AN704" i="1" s="1"/>
  <c r="AN705" i="1" a="1"/>
  <c r="AN705" i="1" s="1"/>
  <c r="AN373" i="1" a="1"/>
  <c r="AN373" i="1" s="1"/>
  <c r="AN172" i="1" a="1"/>
  <c r="AN172" i="1" s="1"/>
  <c r="AN356" i="1" a="1"/>
  <c r="AN356" i="1" s="1"/>
  <c r="AN241" i="1" a="1"/>
  <c r="AN241" i="1" s="1"/>
  <c r="AN706" i="1" a="1"/>
  <c r="AN706" i="1" s="1"/>
  <c r="AN178" i="1" a="1"/>
  <c r="AN178" i="1" s="1"/>
  <c r="AN331" i="1" a="1"/>
  <c r="AN331" i="1" s="1"/>
  <c r="AN169" i="1" a="1"/>
  <c r="AN169" i="1" s="1"/>
  <c r="AN189" i="1" a="1"/>
  <c r="AN189" i="1" s="1"/>
  <c r="AN113" i="1" a="1"/>
  <c r="AN113" i="1" s="1"/>
  <c r="AN173" i="1" a="1"/>
  <c r="AN173" i="1" s="1"/>
  <c r="AN190" i="1" a="1"/>
  <c r="AN190" i="1" s="1"/>
  <c r="AN191" i="1" a="1"/>
  <c r="AN191" i="1" s="1"/>
  <c r="AN239" i="1" a="1"/>
  <c r="AN239" i="1" s="1"/>
  <c r="AN268" i="1" a="1"/>
  <c r="AN268" i="1" s="1"/>
  <c r="AN85" i="1" a="1"/>
  <c r="AN85" i="1" s="1"/>
  <c r="AN707" i="1" a="1"/>
  <c r="AN707" i="1" s="1"/>
  <c r="AN412" i="1" a="1"/>
  <c r="AN412" i="1" s="1"/>
  <c r="AN246" i="1" a="1"/>
  <c r="AN246" i="1" s="1"/>
  <c r="AN354" i="1" a="1"/>
  <c r="AN354" i="1" s="1"/>
  <c r="AN708" i="1" a="1"/>
  <c r="AN708" i="1" s="1"/>
  <c r="AN154" i="1" a="1"/>
  <c r="AN154" i="1" s="1"/>
  <c r="AN267" i="1" a="1"/>
  <c r="AN267" i="1" s="1"/>
  <c r="AN672" i="1" a="1"/>
  <c r="AN672" i="1" s="1"/>
  <c r="AN709" i="1" a="1"/>
  <c r="AN709" i="1" s="1"/>
  <c r="AN250" i="1" a="1"/>
  <c r="AN250" i="1" s="1"/>
  <c r="AN112" i="1" a="1"/>
  <c r="AN112" i="1" s="1"/>
  <c r="AN493" i="1" a="1"/>
  <c r="AN493" i="1" s="1"/>
  <c r="AN406" i="1" a="1"/>
  <c r="AN406" i="1" s="1"/>
  <c r="AN710" i="1" a="1"/>
  <c r="AN710" i="1" s="1"/>
  <c r="AN342" i="1" a="1"/>
  <c r="AN342" i="1" s="1"/>
  <c r="AN595" i="1" a="1"/>
  <c r="AN595" i="1" s="1"/>
  <c r="AN711" i="1" a="1"/>
  <c r="AN711" i="1" s="1"/>
  <c r="AN149" i="1" a="1"/>
  <c r="AN149" i="1" s="1"/>
  <c r="AN192" i="1" a="1"/>
  <c r="AN192" i="1" s="1"/>
  <c r="AN712" i="1" a="1"/>
  <c r="AN712" i="1" s="1"/>
  <c r="AN713" i="1" a="1"/>
  <c r="AN713" i="1" s="1"/>
  <c r="AN714" i="1" a="1"/>
  <c r="AN714" i="1" s="1"/>
  <c r="AN715" i="1" a="1"/>
  <c r="AN715" i="1" s="1"/>
  <c r="AN716" i="1" a="1"/>
  <c r="AN716" i="1" s="1"/>
  <c r="AN302" i="1" a="1"/>
  <c r="AN302" i="1" s="1"/>
  <c r="AN466" i="1" a="1"/>
  <c r="AN466" i="1" s="1"/>
  <c r="AN551" i="1" a="1"/>
  <c r="AN551" i="1" s="1"/>
  <c r="AN554" i="1" a="1"/>
  <c r="AN554" i="1" s="1"/>
  <c r="AN717" i="1" a="1"/>
  <c r="AN717" i="1" s="1"/>
  <c r="AN174" i="1" a="1"/>
  <c r="AN174" i="1" s="1"/>
  <c r="AN718" i="1" a="1"/>
  <c r="AN718" i="1" s="1"/>
  <c r="AN424" i="1" a="1"/>
  <c r="AN424" i="1" s="1"/>
  <c r="AN219" i="1" a="1"/>
  <c r="AN219" i="1" s="1"/>
  <c r="AN300" i="1" a="1"/>
  <c r="AN300" i="1" s="1"/>
  <c r="AN66" i="1" a="1"/>
  <c r="AN66" i="1" s="1"/>
  <c r="AN275" i="1" a="1"/>
  <c r="AN275" i="1" s="1"/>
  <c r="AN446" i="1" a="1"/>
  <c r="AN446" i="1" s="1"/>
  <c r="AN59" i="1" a="1"/>
  <c r="AN59" i="1" s="1"/>
  <c r="AN61" i="1" a="1"/>
  <c r="AN61" i="1" s="1"/>
  <c r="AN297" i="1" a="1"/>
  <c r="AN297" i="1" s="1"/>
  <c r="AN372" i="1" a="1"/>
  <c r="AN372" i="1" s="1"/>
  <c r="AN227" i="1" a="1"/>
  <c r="AN227" i="1" s="1"/>
  <c r="AN719" i="1" a="1"/>
  <c r="AN719" i="1" s="1"/>
  <c r="AN720" i="1" a="1"/>
  <c r="AN720" i="1" s="1"/>
  <c r="AN278" i="1" a="1"/>
  <c r="AN278" i="1" s="1"/>
  <c r="AN304" i="1" a="1"/>
  <c r="AN304" i="1" s="1"/>
  <c r="AN721" i="1" a="1"/>
  <c r="AN721" i="1" s="1"/>
  <c r="AN303" i="1" a="1"/>
  <c r="AN303" i="1" s="1"/>
  <c r="AN722" i="1" a="1"/>
  <c r="AN722" i="1" s="1"/>
  <c r="AN315" i="1" a="1"/>
  <c r="AN315" i="1" s="1"/>
  <c r="AN73" i="1" a="1"/>
  <c r="AN73" i="1" s="1"/>
  <c r="AN318" i="1" a="1"/>
  <c r="AN318" i="1" s="1"/>
  <c r="AN405" i="1" a="1"/>
  <c r="AN405" i="1" s="1"/>
  <c r="AN360" i="1" a="1"/>
  <c r="AN360" i="1" s="1"/>
  <c r="AN270" i="1" a="1"/>
  <c r="AN270" i="1" s="1"/>
  <c r="AN82" i="1" a="1"/>
  <c r="AN82" i="1" s="1"/>
  <c r="AN404" i="1" a="1"/>
  <c r="AN404" i="1" s="1"/>
  <c r="AN346" i="1" a="1"/>
  <c r="AN346" i="1" s="1"/>
  <c r="AN138" i="1" a="1"/>
  <c r="AN138" i="1" s="1"/>
  <c r="AN128" i="1" a="1"/>
  <c r="AN128" i="1" s="1"/>
  <c r="AN723" i="1" a="1"/>
  <c r="AN723" i="1" s="1"/>
  <c r="AN221" i="1" a="1"/>
  <c r="AN221" i="1" s="1"/>
  <c r="AN324" i="1" a="1"/>
  <c r="AN324" i="1" s="1"/>
  <c r="AN290" i="1" a="1"/>
  <c r="AN290" i="1" s="1"/>
  <c r="AN285" i="1" a="1"/>
  <c r="AN285" i="1" s="1"/>
  <c r="AN282" i="1" a="1"/>
  <c r="AN282" i="1" s="1"/>
  <c r="AN286" i="1" a="1"/>
  <c r="AN286" i="1" s="1"/>
  <c r="AN23" i="1" a="1"/>
  <c r="AN23" i="1" s="1"/>
  <c r="AN288" i="1" a="1"/>
  <c r="AN288" i="1" s="1"/>
  <c r="AN280" i="1" a="1"/>
  <c r="AN280" i="1" s="1"/>
  <c r="AN724" i="1" a="1"/>
  <c r="AN724" i="1" s="1"/>
  <c r="AN322" i="1" a="1"/>
  <c r="AN322" i="1" s="1"/>
  <c r="AN725" i="1" a="1"/>
  <c r="AN725" i="1" s="1"/>
  <c r="AN387" i="1" a="1"/>
  <c r="AN387" i="1" s="1"/>
  <c r="AN726" i="1" a="1"/>
  <c r="AN726" i="1" s="1"/>
  <c r="AN727" i="1" a="1"/>
  <c r="AN727" i="1" s="1"/>
  <c r="AN728" i="1" a="1"/>
  <c r="AN728" i="1" s="1"/>
  <c r="AN327" i="1" a="1"/>
  <c r="AN327" i="1" s="1"/>
  <c r="AN215" i="1" a="1"/>
  <c r="AN215" i="1" s="1"/>
  <c r="AN729" i="1" a="1"/>
  <c r="AN729" i="1" s="1"/>
  <c r="AN120" i="1" a="1"/>
  <c r="AN120" i="1" s="1"/>
  <c r="AN730" i="1" a="1"/>
  <c r="AN730" i="1" s="1"/>
  <c r="AN731" i="1" a="1"/>
  <c r="AN731" i="1" s="1"/>
  <c r="AN84" i="1" a="1"/>
  <c r="AN84" i="1" s="1"/>
  <c r="AN210" i="1" a="1"/>
  <c r="AN210" i="1" s="1"/>
  <c r="AN365" i="1" a="1"/>
  <c r="AN365" i="1" s="1"/>
  <c r="AN252" i="1" a="1"/>
  <c r="AN252" i="1" s="1"/>
  <c r="AN337" i="1" a="1"/>
  <c r="AN337" i="1" s="1"/>
  <c r="AN732" i="1" a="1"/>
  <c r="AN732" i="1" s="1"/>
  <c r="AN118" i="1" a="1"/>
  <c r="AN118" i="1" s="1"/>
  <c r="AN633" i="1" a="1"/>
  <c r="AN633" i="1" s="1"/>
  <c r="AN733" i="1" a="1"/>
  <c r="AN733" i="1" s="1"/>
  <c r="AN651" i="1" a="1"/>
  <c r="AN651" i="1" s="1"/>
  <c r="AN471" i="1" a="1"/>
  <c r="AN471" i="1" s="1"/>
  <c r="AN642" i="1" a="1"/>
  <c r="AN642" i="1" s="1"/>
  <c r="AN338" i="1" a="1"/>
  <c r="AN338" i="1" s="1"/>
  <c r="AN276" i="1" a="1"/>
  <c r="AN276" i="1" s="1"/>
  <c r="AN415" i="1" a="1"/>
  <c r="AN415" i="1" s="1"/>
  <c r="AN119" i="1" a="1"/>
  <c r="AN119" i="1" s="1"/>
  <c r="AN199" i="1" a="1"/>
  <c r="AN199" i="1" s="1"/>
  <c r="AN734" i="1" a="1"/>
  <c r="AN734" i="1" s="1"/>
  <c r="AN283" i="1" a="1"/>
  <c r="AN283" i="1" s="1"/>
  <c r="AN4" i="1" a="1"/>
  <c r="AN4" i="1" s="1"/>
  <c r="AN735" i="1" a="1"/>
  <c r="AN735" i="1" s="1"/>
  <c r="AN427" i="1" a="1"/>
  <c r="AN427" i="1" s="1"/>
  <c r="AN463" i="1" a="1"/>
  <c r="AN463" i="1" s="1"/>
  <c r="AN153" i="1" a="1"/>
  <c r="AN153" i="1" s="1"/>
  <c r="AN168" i="1" a="1"/>
  <c r="AN168" i="1" s="1"/>
  <c r="AN330" i="1" a="1"/>
  <c r="AN330" i="1" s="1"/>
  <c r="AN736" i="1" a="1"/>
  <c r="AN736" i="1" s="1"/>
  <c r="AN362" i="1" a="1"/>
  <c r="AN362" i="1" s="1"/>
  <c r="AN737" i="1" a="1"/>
  <c r="AN737" i="1" s="1"/>
  <c r="AN376" i="1" a="1"/>
  <c r="AN376" i="1" s="1"/>
  <c r="AN222" i="1" a="1"/>
  <c r="AN222" i="1" s="1"/>
  <c r="AN55" i="1" a="1"/>
  <c r="AN55" i="1" s="1"/>
  <c r="AN350" i="1" a="1"/>
  <c r="AN350" i="1" s="1"/>
  <c r="AN738" i="1" a="1"/>
  <c r="AN738" i="1" s="1"/>
  <c r="AN739" i="1" a="1"/>
  <c r="AN739" i="1" s="1"/>
  <c r="AN361" i="1" a="1"/>
  <c r="AN361" i="1" s="1"/>
  <c r="AN740" i="1" a="1"/>
  <c r="AN740" i="1" s="1"/>
  <c r="AN741" i="1" a="1"/>
  <c r="AN741" i="1" s="1"/>
  <c r="AN279" i="1" a="1"/>
  <c r="AN279" i="1" s="1"/>
  <c r="AN742" i="1" a="1"/>
  <c r="AN742" i="1" s="1"/>
  <c r="AN743" i="1" a="1"/>
  <c r="AN743" i="1" s="1"/>
  <c r="AN744" i="1" a="1"/>
  <c r="AN744" i="1" s="1"/>
  <c r="AN745" i="1" a="1"/>
  <c r="AN745" i="1" s="1"/>
  <c r="AN746" i="1" a="1"/>
  <c r="AN746" i="1" s="1"/>
  <c r="AN56" i="1" a="1"/>
  <c r="AN56" i="1" s="1"/>
  <c r="AN205" i="1" a="1"/>
  <c r="AN205" i="1" s="1"/>
  <c r="AN164" i="1" a="1"/>
  <c r="AN164" i="1" s="1"/>
  <c r="AN747" i="1" a="1"/>
  <c r="AN747" i="1" s="1"/>
  <c r="AN319" i="1" a="1"/>
  <c r="AN319" i="1" s="1"/>
  <c r="AN134" i="1" a="1"/>
  <c r="AN134" i="1" s="1"/>
  <c r="AN308" i="1" a="1"/>
  <c r="AN308" i="1" s="1"/>
  <c r="AN587" i="1" a="1"/>
  <c r="AN587" i="1" s="1"/>
  <c r="AN244" i="1" a="1"/>
  <c r="AN244" i="1" s="1"/>
  <c r="AN748" i="1" a="1"/>
  <c r="AN748" i="1" s="1"/>
  <c r="AN378" i="1" a="1"/>
  <c r="AN378" i="1" s="1"/>
  <c r="AN749" i="1" a="1"/>
  <c r="AN749" i="1" s="1"/>
  <c r="AN750" i="1" a="1"/>
  <c r="AN750" i="1" s="1"/>
  <c r="AN11" i="1" a="1"/>
  <c r="AN11" i="1" s="1"/>
  <c r="AN75" i="1" a="1"/>
  <c r="AN75" i="1" s="1"/>
  <c r="AN751" i="1" a="1"/>
  <c r="AN751" i="1" s="1"/>
  <c r="AN451" i="1" a="1"/>
  <c r="AN451" i="1" s="1"/>
  <c r="AN231" i="1" a="1"/>
  <c r="AN231" i="1" s="1"/>
  <c r="AN310" i="1" a="1"/>
  <c r="AN310" i="1" s="1"/>
  <c r="AN752" i="1" a="1"/>
  <c r="AN752" i="1" s="1"/>
  <c r="AN648" i="1" a="1"/>
  <c r="AN648" i="1" s="1"/>
  <c r="AN311" i="1" a="1"/>
  <c r="AN311" i="1" s="1"/>
  <c r="AN525" i="1" a="1"/>
  <c r="AN525" i="1" s="1"/>
  <c r="AN74" i="1" a="1"/>
  <c r="AN74" i="1" s="1"/>
  <c r="AN234" i="1" a="1"/>
  <c r="AN234" i="1" s="1"/>
  <c r="AN540" i="1" a="1"/>
  <c r="AN540" i="1" s="1"/>
  <c r="AN664" i="1" a="1"/>
  <c r="AN664" i="1" s="1"/>
  <c r="AN532" i="1" a="1"/>
  <c r="AN532" i="1" s="1"/>
  <c r="AN292" i="1" a="1"/>
  <c r="AN292" i="1" s="1"/>
  <c r="AN333" i="1" a="1"/>
  <c r="AN333" i="1" s="1"/>
  <c r="AN334" i="1" a="1"/>
  <c r="AN334" i="1" s="1"/>
  <c r="AN86" i="1" a="1"/>
  <c r="AN86" i="1" s="1"/>
  <c r="AN396" i="1" a="1"/>
  <c r="AN396" i="1" s="1"/>
  <c r="AN273" i="1" a="1"/>
  <c r="AN273" i="1" s="1"/>
  <c r="AN201" i="1" a="1"/>
  <c r="AN201" i="1" s="1"/>
  <c r="AN753" i="1" a="1"/>
  <c r="AN753" i="1" s="1"/>
  <c r="AN137" i="1" a="1"/>
  <c r="AN137" i="1" s="1"/>
  <c r="AN754" i="1" a="1"/>
  <c r="AN754" i="1" s="1"/>
  <c r="AN548" i="1" a="1"/>
  <c r="AN548" i="1" s="1"/>
  <c r="AN165" i="1" a="1"/>
  <c r="AN165" i="1" s="1"/>
  <c r="AN755" i="1" a="1"/>
  <c r="AN755" i="1" s="1"/>
  <c r="AN561" i="1" a="1"/>
  <c r="AN561" i="1" s="1"/>
  <c r="AN756" i="1" a="1"/>
  <c r="AN756" i="1" s="1"/>
  <c r="AN384" i="1" a="1"/>
  <c r="AN384" i="1" s="1"/>
  <c r="AN433" i="1" a="1"/>
  <c r="AN433" i="1" s="1"/>
  <c r="AN564" i="1" a="1"/>
  <c r="AN564" i="1" s="1"/>
  <c r="AN410" i="1" a="1"/>
  <c r="AN410" i="1" s="1"/>
  <c r="AN291" i="1" a="1"/>
  <c r="AN291" i="1" s="1"/>
  <c r="AN479" i="1" a="1"/>
  <c r="AN479" i="1" s="1"/>
  <c r="AN627" i="1" a="1"/>
  <c r="AN627" i="1" s="1"/>
  <c r="AN416" i="1" a="1"/>
  <c r="AN416" i="1" s="1"/>
  <c r="AN757" i="1" a="1"/>
  <c r="AN757" i="1" s="1"/>
  <c r="AN312" i="1" a="1"/>
  <c r="AN312" i="1" s="1"/>
  <c r="AN197" i="1" a="1"/>
  <c r="AN197" i="1" s="1"/>
  <c r="AN467" i="1" a="1"/>
  <c r="AN467" i="1" s="1"/>
  <c r="AN758" i="1" a="1"/>
  <c r="AN758" i="1" s="1"/>
  <c r="AN443" i="1" a="1"/>
  <c r="AN443" i="1" s="1"/>
  <c r="AN272" i="1" a="1"/>
  <c r="AN272" i="1" s="1"/>
  <c r="AN193" i="1" a="1"/>
  <c r="AN193" i="1" s="1"/>
  <c r="AN519" i="1" a="1"/>
  <c r="AN519" i="1" s="1"/>
  <c r="AN489" i="1" a="1"/>
  <c r="AN489" i="1" s="1"/>
  <c r="AN653" i="1" a="1"/>
  <c r="AN653" i="1" s="1"/>
  <c r="AN363" i="1" a="1"/>
  <c r="AN363" i="1" s="1"/>
  <c r="AN208" i="1" a="1"/>
  <c r="AN208" i="1" s="1"/>
  <c r="AN235" i="1" a="1"/>
  <c r="AN235" i="1" s="1"/>
  <c r="AN167" i="1" a="1"/>
  <c r="AN167" i="1" s="1"/>
  <c r="AN759" i="1" a="1"/>
  <c r="AN759" i="1" s="1"/>
  <c r="AN383" i="1" a="1"/>
  <c r="AN383" i="1" s="1"/>
  <c r="AN537" i="1" a="1"/>
  <c r="AN537" i="1" s="1"/>
  <c r="AN402" i="1" a="1"/>
  <c r="AN402" i="1" s="1"/>
  <c r="AN150" i="1" a="1"/>
  <c r="AN150" i="1" s="1"/>
  <c r="AN445" i="1" a="1"/>
  <c r="AN445" i="1" s="1"/>
  <c r="AN499" i="1" a="1"/>
  <c r="AN499" i="1" s="1"/>
  <c r="AN202" i="1" a="1"/>
  <c r="AN202" i="1" s="1"/>
  <c r="AN589" i="1" a="1"/>
  <c r="AN589" i="1" s="1"/>
  <c r="AN454" i="1" a="1"/>
  <c r="AN454" i="1" s="1"/>
  <c r="AN760" i="1" a="1"/>
  <c r="AN760" i="1" s="1"/>
  <c r="AN617" i="1" a="1"/>
  <c r="AN617" i="1" s="1"/>
  <c r="AN761" i="1" a="1"/>
  <c r="AN761" i="1" s="1"/>
  <c r="AN456" i="1" a="1"/>
  <c r="AN456" i="1" s="1"/>
  <c r="AN323" i="1" a="1"/>
  <c r="AN323" i="1" s="1"/>
  <c r="AN497" i="1" a="1"/>
  <c r="AN497" i="1" s="1"/>
  <c r="AN351" i="1" a="1"/>
  <c r="AN351" i="1" s="1"/>
  <c r="AN382" i="1" a="1"/>
  <c r="AN382" i="1" s="1"/>
  <c r="AN522" i="1" a="1"/>
  <c r="AN522" i="1" s="1"/>
  <c r="AN325" i="1" a="1"/>
  <c r="AN325" i="1" s="1"/>
  <c r="AN326" i="1" a="1"/>
  <c r="AN326" i="1" s="1"/>
  <c r="AN425" i="1" a="1"/>
  <c r="AN425" i="1" s="1"/>
  <c r="AN762" i="1" a="1"/>
  <c r="AN762" i="1" s="1"/>
  <c r="AN763" i="1" a="1"/>
  <c r="AN763" i="1" s="1"/>
  <c r="AN27" i="1" a="1"/>
  <c r="AN27" i="1" s="1"/>
  <c r="AN764" i="1" a="1"/>
  <c r="AN764" i="1" s="1"/>
  <c r="AN496" i="1" a="1"/>
  <c r="AN496" i="1" s="1"/>
  <c r="AN460" i="1" a="1"/>
  <c r="AN460" i="1" s="1"/>
  <c r="AN765" i="1" a="1"/>
  <c r="AN765" i="1" s="1"/>
  <c r="AN766" i="1" a="1"/>
  <c r="AN766" i="1" s="1"/>
  <c r="AN122" i="1" a="1"/>
  <c r="AN122" i="1" s="1"/>
  <c r="AN569" i="1" a="1"/>
  <c r="AN569" i="1" s="1"/>
  <c r="AN453" i="1" a="1"/>
  <c r="AN453" i="1" s="1"/>
  <c r="AN767" i="1" a="1"/>
  <c r="AN767" i="1" s="1"/>
  <c r="AN431" i="1" a="1"/>
  <c r="AN431" i="1" s="1"/>
  <c r="AN768" i="1" a="1"/>
  <c r="AN768" i="1" s="1"/>
  <c r="AN188" i="1" a="1"/>
  <c r="AN188" i="1" s="1"/>
  <c r="AN60" i="1" a="1"/>
  <c r="AN60" i="1" s="1"/>
  <c r="AN636" i="1" a="1"/>
  <c r="AN636" i="1" s="1"/>
  <c r="AN401" i="1" a="1"/>
  <c r="AN401" i="1" s="1"/>
  <c r="AN434" i="1" a="1"/>
  <c r="AN434" i="1" s="1"/>
  <c r="AN432" i="1" a="1"/>
  <c r="AN432" i="1" s="1"/>
  <c r="AN176" i="1" a="1"/>
  <c r="AN176" i="1" s="1"/>
  <c r="AN769" i="1" a="1"/>
  <c r="AN769" i="1" s="1"/>
  <c r="AN603" i="1" a="1"/>
  <c r="AN603" i="1" s="1"/>
  <c r="AN543" i="1" a="1"/>
  <c r="AN543" i="1" s="1"/>
  <c r="AN483" i="1" a="1"/>
  <c r="AN483" i="1" s="1"/>
  <c r="AN418" i="1" a="1"/>
  <c r="AN418" i="1" s="1"/>
  <c r="AN349" i="1" a="1"/>
  <c r="AN349" i="1" s="1"/>
  <c r="AN444" i="1" a="1"/>
  <c r="AN444" i="1" s="1"/>
  <c r="AN629" i="1" a="1"/>
  <c r="AN629" i="1" s="1"/>
  <c r="AN770" i="1" a="1"/>
  <c r="AN770" i="1" s="1"/>
  <c r="AN771" i="1" a="1"/>
  <c r="AN771" i="1" s="1"/>
  <c r="AN309" i="1" a="1"/>
  <c r="AN309" i="1" s="1"/>
  <c r="AN428" i="1" a="1"/>
  <c r="AN428" i="1" s="1"/>
  <c r="AN542" i="1" a="1"/>
  <c r="AN542" i="1" s="1"/>
  <c r="AN772" i="1" a="1"/>
  <c r="AN772" i="1" s="1"/>
  <c r="AN773" i="1" a="1"/>
  <c r="AN773" i="1" s="1"/>
  <c r="AN652" i="1" a="1"/>
  <c r="AN652" i="1" s="1"/>
  <c r="AN774" i="1" a="1"/>
  <c r="AN774" i="1" s="1"/>
  <c r="AN618" i="1" a="1"/>
  <c r="AN618" i="1" s="1"/>
  <c r="AN775" i="1" a="1"/>
  <c r="AN775" i="1" s="1"/>
  <c r="AN243" i="1" a="1"/>
  <c r="AN243" i="1" s="1"/>
  <c r="AN776" i="1" a="1"/>
  <c r="AN776" i="1" s="1"/>
  <c r="AN777" i="1" a="1"/>
  <c r="AN777" i="1" s="1"/>
  <c r="AN474" i="1" a="1"/>
  <c r="AN474" i="1" s="1"/>
  <c r="AN109" i="1" a="1"/>
  <c r="AN109" i="1" s="1"/>
  <c r="AN577" i="1" a="1"/>
  <c r="AN577" i="1" s="1"/>
  <c r="AN419" i="1" a="1"/>
  <c r="AN419" i="1" s="1"/>
  <c r="AN778" i="1" a="1"/>
  <c r="AN778" i="1" s="1"/>
  <c r="AN426" i="1" a="1"/>
  <c r="AN426" i="1" s="1"/>
  <c r="AN779" i="1" a="1"/>
  <c r="AN779" i="1" s="1"/>
  <c r="AN780" i="1" a="1"/>
  <c r="AN780" i="1" s="1"/>
  <c r="AN442" i="1" a="1"/>
  <c r="AN442" i="1" s="1"/>
  <c r="AN238" i="1" a="1"/>
  <c r="AN238" i="1" s="1"/>
  <c r="AN468" i="1" a="1"/>
  <c r="AN468" i="1" s="1"/>
  <c r="AN781" i="1" a="1"/>
  <c r="AN781" i="1" s="1"/>
  <c r="AN484" i="1" a="1"/>
  <c r="AN484" i="1" s="1"/>
  <c r="AN782" i="1" a="1"/>
  <c r="AN782" i="1" s="1"/>
  <c r="AN469" i="1" a="1"/>
  <c r="AN469" i="1" s="1"/>
  <c r="AN314" i="1" a="1"/>
  <c r="AN314" i="1" s="1"/>
  <c r="AN783" i="1" a="1"/>
  <c r="AN783" i="1" s="1"/>
  <c r="AN784" i="1" a="1"/>
  <c r="AN784" i="1" s="1"/>
  <c r="AN335" i="1" a="1"/>
  <c r="AN335" i="1" s="1"/>
  <c r="AN359" i="1" a="1"/>
  <c r="AN359" i="1" s="1"/>
  <c r="AN541" i="1" a="1"/>
  <c r="AN541" i="1" s="1"/>
  <c r="AN494" i="1" a="1"/>
  <c r="AN494" i="1" s="1"/>
  <c r="AN785" i="1" a="1"/>
  <c r="AN785" i="1" s="1"/>
  <c r="AN621" i="1" a="1"/>
  <c r="AN621" i="1" s="1"/>
  <c r="AN786" i="1" a="1"/>
  <c r="AN786" i="1" s="1"/>
  <c r="AN395" i="1" a="1"/>
  <c r="AN395" i="1" s="1"/>
  <c r="AN392" i="1" a="1"/>
  <c r="AN392" i="1" s="1"/>
  <c r="AN422" i="1" a="1"/>
  <c r="AN422" i="1" s="1"/>
  <c r="AN787" i="1" a="1"/>
  <c r="AN787" i="1" s="1"/>
  <c r="AN486" i="1" a="1"/>
  <c r="AN486" i="1" s="1"/>
  <c r="AN788" i="1" a="1"/>
  <c r="AN788" i="1" s="1"/>
  <c r="AN523" i="1" a="1"/>
  <c r="AN523" i="1" s="1"/>
  <c r="AN789" i="1" a="1"/>
  <c r="AN789" i="1" s="1"/>
  <c r="AN393" i="1" a="1"/>
  <c r="AN393" i="1" s="1"/>
  <c r="AN640" i="1" a="1"/>
  <c r="AN640" i="1" s="1"/>
  <c r="AN535" i="1" a="1"/>
  <c r="AN535" i="1" s="1"/>
  <c r="AN643" i="1" a="1"/>
  <c r="AN643" i="1" s="1"/>
  <c r="AN610" i="1" a="1"/>
  <c r="AN610" i="1" s="1"/>
  <c r="AN790" i="1" a="1"/>
  <c r="AN790" i="1" s="1"/>
  <c r="AN458" i="1" a="1"/>
  <c r="AN458" i="1" s="1"/>
  <c r="AN380" i="1" a="1"/>
  <c r="AN380" i="1" s="1"/>
  <c r="AN394" i="1" a="1"/>
  <c r="AN394" i="1" s="1"/>
  <c r="AN791" i="1" a="1"/>
  <c r="AN791" i="1" s="1"/>
  <c r="AN650" i="1" a="1"/>
  <c r="AN650" i="1" s="1"/>
  <c r="AN328" i="1" a="1"/>
  <c r="AN328" i="1" s="1"/>
  <c r="AN538" i="1" a="1"/>
  <c r="AN538" i="1" s="1"/>
  <c r="AN792" i="1" a="1"/>
  <c r="AN792" i="1" s="1"/>
  <c r="AN355" i="1" a="1"/>
  <c r="AN355" i="1" s="1"/>
  <c r="AN793" i="1" a="1"/>
  <c r="AN793" i="1" s="1"/>
  <c r="AN644" i="1" a="1"/>
  <c r="AN644" i="1" s="1"/>
  <c r="AN794" i="1" a="1"/>
  <c r="AN794" i="1" s="1"/>
  <c r="AN795" i="1" a="1"/>
  <c r="AN795" i="1" s="1"/>
  <c r="AN377" i="1" a="1"/>
  <c r="AN377" i="1" s="1"/>
  <c r="AN796" i="1" a="1"/>
  <c r="AN796" i="1" s="1"/>
  <c r="AN552" i="1" a="1"/>
  <c r="AN552" i="1" s="1"/>
  <c r="AN409" i="1" a="1"/>
  <c r="AN409" i="1" s="1"/>
  <c r="AN429" i="1" a="1"/>
  <c r="AN429" i="1" s="1"/>
  <c r="AN507" i="1" a="1"/>
  <c r="AN507" i="1" s="1"/>
  <c r="AN797" i="1" a="1"/>
  <c r="AN797" i="1" s="1"/>
  <c r="AN592" i="1" a="1"/>
  <c r="AN592" i="1" s="1"/>
  <c r="AN798" i="1" a="1"/>
  <c r="AN798" i="1" s="1"/>
  <c r="AN521" i="1" a="1"/>
  <c r="AN521" i="1" s="1"/>
  <c r="AN570" i="1" a="1"/>
  <c r="AN570" i="1" s="1"/>
  <c r="AN799" i="1" a="1"/>
  <c r="AN799" i="1" s="1"/>
  <c r="AN800" i="1" a="1"/>
  <c r="AN800" i="1" s="1"/>
  <c r="AN157" i="1" a="1"/>
  <c r="AN157" i="1" s="1"/>
  <c r="AN547" i="1" a="1"/>
  <c r="AN547" i="1" s="1"/>
  <c r="AN641" i="1" a="1"/>
  <c r="AN641" i="1" s="1"/>
  <c r="AN632" i="1" a="1"/>
  <c r="AN632" i="1" s="1"/>
  <c r="AN801" i="1" a="1"/>
  <c r="AN801" i="1" s="1"/>
  <c r="AN559" i="1" a="1"/>
  <c r="AN559" i="1" s="1"/>
  <c r="AN647" i="1" a="1"/>
  <c r="AN647" i="1" s="1"/>
  <c r="AN256" i="1" a="1"/>
  <c r="AN256" i="1" s="1"/>
  <c r="AN581" i="1" a="1"/>
  <c r="AN581" i="1" s="1"/>
  <c r="AN802" i="1" a="1"/>
  <c r="AN802" i="1" s="1"/>
  <c r="AN803" i="1" a="1"/>
  <c r="AN803" i="1" s="1"/>
  <c r="AN804" i="1" a="1"/>
  <c r="AN804" i="1" s="1"/>
  <c r="AN492" i="1" a="1"/>
  <c r="AN492" i="1" s="1"/>
  <c r="AN539" i="1" a="1"/>
  <c r="AN539" i="1" s="1"/>
  <c r="AN805" i="1" a="1"/>
  <c r="AN805" i="1" s="1"/>
  <c r="AN806" i="1" a="1"/>
  <c r="AN806" i="1" s="1"/>
  <c r="AN807" i="1" a="1"/>
  <c r="AN807" i="1" s="1"/>
  <c r="AN808" i="1" a="1"/>
  <c r="AN808" i="1" s="1"/>
  <c r="AN421" i="1" a="1"/>
  <c r="AN421" i="1" s="1"/>
  <c r="AN546" i="1" a="1"/>
  <c r="AN546" i="1" s="1"/>
  <c r="AN502" i="1" a="1"/>
  <c r="AN502" i="1" s="1"/>
  <c r="AN600" i="1" a="1"/>
  <c r="AN600" i="1" s="1"/>
  <c r="AN809" i="1" a="1"/>
  <c r="AN809" i="1" s="1"/>
  <c r="AN461" i="1" a="1"/>
  <c r="AN461" i="1" s="1"/>
  <c r="AN624" i="1" a="1"/>
  <c r="AN624" i="1" s="1"/>
  <c r="AN566" i="1" a="1"/>
  <c r="AN566" i="1" s="1"/>
  <c r="AN533" i="1" a="1"/>
  <c r="AN533" i="1" s="1"/>
  <c r="AN637" i="1" a="1"/>
  <c r="AN637" i="1" s="1"/>
  <c r="AN810" i="1" a="1"/>
  <c r="AN810" i="1" s="1"/>
  <c r="AN237" i="1" a="1"/>
  <c r="AN237" i="1" s="1"/>
  <c r="AN455" i="1" a="1"/>
  <c r="AN455" i="1" s="1"/>
  <c r="AN599" i="1" a="1"/>
  <c r="AN599" i="1" s="1"/>
  <c r="AN21" i="1" a="1"/>
  <c r="AN21" i="1" s="1"/>
  <c r="AN811" i="1" a="1"/>
  <c r="AN811" i="1" s="1"/>
  <c r="AN601" i="1" a="1"/>
  <c r="AN601" i="1" s="1"/>
  <c r="AN623" i="1" a="1"/>
  <c r="AN623" i="1" s="1"/>
  <c r="AN214" i="1" a="1"/>
  <c r="AN214" i="1" s="1"/>
  <c r="AN206" i="1" a="1"/>
  <c r="AN206" i="1" s="1"/>
  <c r="AN584" i="1" a="1"/>
  <c r="AN584" i="1" s="1"/>
  <c r="AN812" i="1" a="1"/>
  <c r="AN812" i="1" s="1"/>
  <c r="AN634" i="1" a="1"/>
  <c r="AN634" i="1" s="1"/>
  <c r="AN213" i="1" a="1"/>
  <c r="AN213" i="1" s="1"/>
  <c r="AN236" i="1" a="1"/>
  <c r="AN236" i="1" s="1"/>
  <c r="AN217" i="1" a="1"/>
  <c r="AN217" i="1" s="1"/>
  <c r="AN813" i="1" a="1"/>
  <c r="AN813" i="1" s="1"/>
  <c r="AN211" i="1" a="1"/>
  <c r="AN211" i="1" s="1"/>
  <c r="AN207" i="1" a="1"/>
  <c r="AN207" i="1" s="1"/>
  <c r="AN583" i="1" a="1"/>
  <c r="AN583" i="1" s="1"/>
  <c r="AN814" i="1" a="1"/>
  <c r="AN814" i="1" s="1"/>
  <c r="AN209" i="1" a="1"/>
  <c r="AN209" i="1" s="1"/>
  <c r="AN512" i="1" a="1"/>
  <c r="AN512" i="1" s="1"/>
  <c r="AN229" i="1" a="1"/>
  <c r="AN229" i="1" s="1"/>
  <c r="AN212" i="1" a="1"/>
  <c r="AN212" i="1" s="1"/>
  <c r="AN271" i="1" a="1"/>
  <c r="AN271" i="1" s="1"/>
  <c r="AN612" i="1" a="1"/>
  <c r="AN612" i="1" s="1"/>
  <c r="AN604" i="1" a="1"/>
  <c r="AN604" i="1" s="1"/>
  <c r="AN505" i="1" a="1"/>
  <c r="AN505" i="1" s="1"/>
  <c r="AN228" i="1" a="1"/>
  <c r="AN228" i="1" s="1"/>
  <c r="AN226" i="1" a="1"/>
  <c r="AN226" i="1" s="1"/>
  <c r="AN480" i="1" a="1"/>
  <c r="AN480" i="1" s="1"/>
  <c r="AN398" i="1" a="1"/>
  <c r="AN398" i="1" s="1"/>
  <c r="AN630" i="1" a="1"/>
  <c r="AN630" i="1" s="1"/>
  <c r="AN245" i="1" a="1"/>
  <c r="AN245" i="1" s="1"/>
  <c r="AN646" i="1" a="1"/>
  <c r="AN646" i="1" s="1"/>
  <c r="AN287" i="1" a="1"/>
  <c r="AN287" i="1" s="1"/>
  <c r="AN605" i="1" a="1"/>
  <c r="AN605" i="1" s="1"/>
  <c r="AN441" i="1" a="1"/>
  <c r="AN441" i="1" s="1"/>
  <c r="AN665" i="1" a="1"/>
  <c r="AN665" i="1" s="1"/>
  <c r="AN602" i="1" a="1"/>
  <c r="AN602" i="1" s="1"/>
  <c r="AN815" i="1" a="1"/>
  <c r="AN815" i="1" s="1"/>
  <c r="AN816" i="1" a="1"/>
  <c r="AN816" i="1" s="1"/>
  <c r="AN475" i="1" a="1"/>
  <c r="AN475" i="1" s="1"/>
  <c r="AN817" i="1" a="1"/>
  <c r="AN817" i="1" s="1"/>
  <c r="AN654" i="1" a="1"/>
  <c r="AN654" i="1" s="1"/>
  <c r="AN582" i="1" a="1"/>
  <c r="AN582" i="1" s="1"/>
  <c r="AN660" i="1" a="1"/>
  <c r="AN660" i="1" s="1"/>
  <c r="AN818" i="1" a="1"/>
  <c r="AN818" i="1" s="1"/>
  <c r="AN573" i="1" a="1"/>
  <c r="AN573" i="1" s="1"/>
  <c r="AN819" i="1" a="1"/>
  <c r="AN819" i="1" s="1"/>
  <c r="AN607" i="1" a="1"/>
  <c r="AN607" i="1" s="1"/>
  <c r="AN574" i="1" a="1"/>
  <c r="AN574" i="1" s="1"/>
  <c r="AN608" i="1" a="1"/>
  <c r="AN608" i="1" s="1"/>
  <c r="AN503" i="1" a="1"/>
  <c r="AN503" i="1" s="1"/>
  <c r="AN580" i="1" a="1"/>
  <c r="AN580" i="1" s="1"/>
  <c r="AN661" i="1" a="1"/>
  <c r="AN661" i="1" s="1"/>
  <c r="AN820" i="1" a="1"/>
  <c r="AN820" i="1" s="1"/>
  <c r="AN821" i="1" a="1"/>
  <c r="AN821" i="1" s="1"/>
  <c r="AN822" i="1" a="1"/>
  <c r="AN822" i="1" s="1"/>
  <c r="AN596" i="1" a="1"/>
  <c r="AN596" i="1" s="1"/>
  <c r="AN823" i="1" a="1"/>
  <c r="AN823" i="1" s="1"/>
  <c r="AN357" i="1" a="1"/>
  <c r="AN357" i="1" s="1"/>
  <c r="AN619" i="1" a="1"/>
  <c r="AN619" i="1" s="1"/>
  <c r="AN611" i="1" a="1"/>
  <c r="AN611" i="1" s="1"/>
  <c r="AN824" i="1" a="1"/>
  <c r="AN824" i="1" s="1"/>
  <c r="AN593" i="1" a="1"/>
  <c r="AN593" i="1" s="1"/>
  <c r="AN657" i="1" a="1"/>
  <c r="AN657" i="1" s="1"/>
  <c r="AN825" i="1" a="1"/>
  <c r="AN825" i="1" s="1"/>
  <c r="AN826" i="1" a="1"/>
  <c r="AN826" i="1" s="1"/>
  <c r="AN511" i="1" a="1"/>
  <c r="AN511" i="1" s="1"/>
  <c r="AN549" i="1" a="1"/>
  <c r="AN549" i="1" s="1"/>
  <c r="AN498" i="1" a="1"/>
  <c r="AN498" i="1" s="1"/>
  <c r="AN658" i="1" a="1"/>
  <c r="AN658" i="1" s="1"/>
  <c r="AN827" i="1" a="1"/>
  <c r="AN827" i="1" s="1"/>
  <c r="AN828" i="1" a="1"/>
  <c r="AN828" i="1" s="1"/>
  <c r="AN274" i="1" a="1"/>
  <c r="AN274" i="1" s="1"/>
  <c r="AN148" i="1" a="1"/>
  <c r="AN148" i="1" s="1"/>
  <c r="AN829" i="1" a="1"/>
  <c r="AN829" i="1" s="1"/>
  <c r="AN830" i="1" a="1"/>
  <c r="AN830" i="1" s="1"/>
  <c r="AN831" i="1" a="1"/>
  <c r="AN831" i="1" s="1"/>
  <c r="AN832" i="1" a="1"/>
  <c r="AN832" i="1" s="1"/>
  <c r="AN833" i="1" a="1"/>
  <c r="AN833" i="1" s="1"/>
  <c r="AN615" i="1" a="1"/>
  <c r="AN615" i="1" s="1"/>
  <c r="AN834" i="1" a="1"/>
  <c r="AN834" i="1" s="1"/>
  <c r="AN625" i="1" a="1"/>
  <c r="AN625" i="1" s="1"/>
  <c r="AN835" i="1" a="1"/>
  <c r="AN835" i="1" s="1"/>
  <c r="AN836" i="1" a="1"/>
  <c r="AN836" i="1" s="1"/>
  <c r="AN837" i="1" a="1"/>
  <c r="AN837" i="1" s="1"/>
  <c r="AN198" i="1" a="1"/>
  <c r="AN198" i="1" s="1"/>
  <c r="AN838" i="1" a="1"/>
  <c r="AN838" i="1" s="1"/>
  <c r="AN839" i="1" a="1"/>
  <c r="AN839" i="1" s="1"/>
  <c r="AN631" i="1" a="1"/>
  <c r="AN631" i="1" s="1"/>
  <c r="AN473" i="1" a="1"/>
  <c r="AN473" i="1" s="1"/>
  <c r="AN840" i="1" a="1"/>
  <c r="AN840" i="1" s="1"/>
  <c r="AN841" i="1" a="1"/>
  <c r="AN841" i="1" s="1"/>
  <c r="AN594" i="1" a="1"/>
  <c r="AN594" i="1" s="1"/>
  <c r="AN613" i="1" a="1"/>
  <c r="AN613" i="1" s="1"/>
  <c r="AN620" i="1" a="1"/>
  <c r="AN620" i="1" s="1"/>
  <c r="AN614" i="1" a="1"/>
  <c r="AN614" i="1" s="1"/>
  <c r="AN305" i="1" a="1"/>
  <c r="AN305" i="1" s="1"/>
  <c r="AN842" i="1" a="1"/>
  <c r="AN842" i="1" s="1"/>
  <c r="AN843" i="1" a="1"/>
  <c r="AN843" i="1" s="1"/>
  <c r="AN844" i="1" a="1"/>
  <c r="AN844" i="1" s="1"/>
  <c r="AN845" i="1" a="1"/>
  <c r="AN845" i="1" s="1"/>
  <c r="AN846" i="1" a="1"/>
  <c r="AN846" i="1" s="1"/>
  <c r="AN847" i="1" a="1"/>
  <c r="AN847" i="1" s="1"/>
  <c r="AN848" i="1" a="1"/>
  <c r="AN848" i="1" s="1"/>
  <c r="AN397" i="1" a="1"/>
  <c r="AN397" i="1" s="1"/>
  <c r="AN849" i="1" a="1"/>
  <c r="AN849" i="1" s="1"/>
  <c r="AN353" i="1" a="1"/>
  <c r="AN353" i="1" s="1"/>
  <c r="AN638" i="1" a="1"/>
  <c r="AN638" i="1" s="1"/>
  <c r="AN850" i="1" a="1"/>
  <c r="AN850" i="1" s="1"/>
  <c r="AN851" i="1" a="1"/>
  <c r="AN851" i="1" s="1"/>
  <c r="AN852" i="1" a="1"/>
  <c r="AN852" i="1" s="1"/>
  <c r="AN853" i="1" a="1"/>
  <c r="AN853" i="1" s="1"/>
  <c r="AN854" i="1" a="1"/>
  <c r="AN854" i="1" s="1"/>
  <c r="AN639" i="1" a="1"/>
  <c r="AN639" i="1" s="1"/>
  <c r="AN855" i="1" a="1"/>
  <c r="AN855" i="1" s="1"/>
  <c r="AN628" i="1" a="1"/>
  <c r="AN628" i="1" s="1"/>
  <c r="AN856" i="1" a="1"/>
  <c r="AN856" i="1" s="1"/>
  <c r="AN179" i="1" a="1"/>
  <c r="AN179" i="1" s="1"/>
  <c r="AN655" i="1" a="1"/>
  <c r="AN655" i="1" s="1"/>
  <c r="AN649" i="1" a="1"/>
  <c r="AN649" i="1" s="1"/>
  <c r="AN307" i="1" a="1"/>
  <c r="AN307" i="1" s="1"/>
  <c r="AN857" i="1" a="1"/>
  <c r="AN857" i="1" s="1"/>
  <c r="AN306" i="1" a="1"/>
  <c r="AN306" i="1" s="1"/>
  <c r="AN269" i="1" a="1"/>
  <c r="AN269" i="1" s="1"/>
  <c r="AN659" i="1" a="1"/>
  <c r="AN659" i="1" s="1"/>
  <c r="AN262" i="1" a="1"/>
  <c r="AN262" i="1" s="1"/>
  <c r="AN858" i="1" a="1"/>
  <c r="AN858" i="1" s="1"/>
  <c r="AN662" i="1" a="1"/>
  <c r="AN662" i="1" s="1"/>
  <c r="AN859" i="1" a="1"/>
  <c r="AN859" i="1" s="1"/>
  <c r="AN491" i="1" a="1"/>
  <c r="AN491" i="1" s="1"/>
  <c r="AN663" i="1" a="1"/>
  <c r="AN663" i="1" s="1"/>
  <c r="AN567" i="1" a="1"/>
  <c r="AN567" i="1" s="1"/>
  <c r="AN366" i="1" a="1"/>
  <c r="AN366" i="1" s="1"/>
  <c r="AN666" i="1" a="1"/>
  <c r="AN666" i="1" s="1"/>
  <c r="AN667" i="1" a="1"/>
  <c r="AN667" i="1" s="1"/>
  <c r="AN438" i="1" a="1"/>
  <c r="AN438" i="1" s="1"/>
  <c r="AN606" i="1" a="1"/>
  <c r="AN606" i="1" s="1"/>
  <c r="AN668" i="1" a="1"/>
  <c r="AN668" i="1" s="1"/>
  <c r="AN860" i="1" a="1"/>
  <c r="AN860" i="1" s="1"/>
  <c r="AN676" i="1" a="1"/>
  <c r="AN676" i="1" s="1"/>
  <c r="AN674" i="1" a="1"/>
  <c r="AN674" i="1" s="1"/>
  <c r="AN673" i="1" a="1"/>
  <c r="AN673" i="1" s="1"/>
  <c r="AN439" i="1" a="1"/>
  <c r="AN439" i="1" s="1"/>
  <c r="AN861" i="1" a="1"/>
  <c r="AN861" i="1" s="1"/>
  <c r="AN862" i="1" a="1"/>
  <c r="AN862" i="1" s="1"/>
  <c r="AN863" i="1" a="1"/>
  <c r="AN863" i="1" s="1"/>
  <c r="AN864" i="1" a="1"/>
  <c r="AN864" i="1" s="1"/>
  <c r="AN485" i="1" a="1"/>
  <c r="AN485" i="1" s="1"/>
  <c r="AN865" i="1" a="1"/>
  <c r="AN865" i="1" s="1"/>
  <c r="AN866" i="1" a="1"/>
  <c r="AN866" i="1" s="1"/>
  <c r="AN371" i="1" a="1"/>
  <c r="AN371" i="1" s="1"/>
  <c r="AN867" i="1" a="1"/>
  <c r="AN867" i="1" s="1"/>
  <c r="AN14" i="1" a="1"/>
  <c r="AN14" i="1" s="1"/>
  <c r="AN868" i="1" a="1"/>
  <c r="AN868" i="1" s="1"/>
  <c r="AN869" i="1" a="1"/>
  <c r="AN869" i="1" s="1"/>
  <c r="AN870" i="1" a="1"/>
  <c r="AN870" i="1" s="1"/>
  <c r="AN114" i="1" a="1"/>
  <c r="AN114" i="1" s="1"/>
  <c r="AN200" i="1" a="1"/>
  <c r="AN200" i="1" s="1"/>
  <c r="AN565" i="1" a="1"/>
  <c r="AN565" i="1" s="1"/>
  <c r="AN871" i="1" a="1"/>
  <c r="AN871" i="1" s="1"/>
  <c r="AN872" i="1" a="1"/>
  <c r="AN872" i="1" s="1"/>
  <c r="AN481" i="1" a="1"/>
  <c r="AN481" i="1" s="1"/>
  <c r="AN873" i="1" a="1"/>
  <c r="AN873" i="1" s="1"/>
  <c r="AN874" i="1" a="1"/>
  <c r="AN874" i="1" s="1"/>
  <c r="AN500" i="1" a="1"/>
  <c r="AN500" i="1" s="1"/>
  <c r="AN143" i="1" a="1"/>
  <c r="AN143" i="1" s="1"/>
  <c r="AN875" i="1" a="1"/>
  <c r="AN875" i="1" s="1"/>
  <c r="AN669" i="1" a="1"/>
  <c r="AN669" i="1" s="1"/>
  <c r="AN76" i="1" a="1"/>
  <c r="AN76" i="1" s="1"/>
  <c r="AN204" i="1" a="1"/>
  <c r="AN204" i="1" s="1"/>
  <c r="AN876" i="1" a="1"/>
  <c r="AN876" i="1" s="1"/>
  <c r="AN877" i="1" a="1"/>
  <c r="AN877" i="1" s="1"/>
  <c r="AN509" i="1" a="1"/>
  <c r="AN509" i="1" s="1"/>
  <c r="AN878" i="1" a="1"/>
  <c r="AN878" i="1" s="1"/>
  <c r="AN879" i="1" a="1"/>
  <c r="AN879" i="1" s="1"/>
  <c r="AN880" i="1" a="1"/>
  <c r="AN880" i="1" s="1"/>
  <c r="AN881" i="1" a="1"/>
  <c r="AN881" i="1" s="1"/>
  <c r="AN882" i="1" a="1"/>
  <c r="AN882" i="1" s="1"/>
  <c r="AN883" i="1" a="1"/>
  <c r="AN883" i="1" s="1"/>
  <c r="AN884" i="1" a="1"/>
  <c r="AN884" i="1" s="1"/>
  <c r="AN885" i="1" a="1"/>
  <c r="AN885" i="1" s="1"/>
  <c r="AN277" i="1" a="1"/>
  <c r="AN277" i="1" s="1"/>
  <c r="AN886" i="1" a="1"/>
  <c r="AN886" i="1" s="1"/>
  <c r="AN887" i="1" a="1"/>
  <c r="AN887" i="1" s="1"/>
  <c r="AN888" i="1" a="1"/>
  <c r="AN888" i="1" s="1"/>
  <c r="AN281" i="1" a="1"/>
  <c r="AN281" i="1" s="1"/>
  <c r="AN889" i="1" a="1"/>
  <c r="AN889" i="1" s="1"/>
  <c r="AN890" i="1" a="1"/>
  <c r="AN890" i="1" s="1"/>
  <c r="AN891" i="1" a="1"/>
  <c r="AN891" i="1" s="1"/>
  <c r="AN892" i="1" a="1"/>
  <c r="AN892" i="1" s="1"/>
  <c r="AN893" i="1" a="1"/>
  <c r="AN893" i="1" s="1"/>
  <c r="AN299" i="1" a="1"/>
  <c r="AN299" i="1" s="1"/>
  <c r="AN894" i="1" a="1"/>
  <c r="AN894" i="1" s="1"/>
  <c r="AN71" i="1" a="1"/>
  <c r="AN71" i="1" s="1"/>
  <c r="AN895" i="1" a="1"/>
  <c r="AN895" i="1" s="1"/>
  <c r="AN896" i="1" a="1"/>
  <c r="AN896" i="1" s="1"/>
  <c r="AN133" i="1" a="1"/>
  <c r="AN133" i="1" s="1"/>
  <c r="AN897" i="1" a="1"/>
  <c r="AN897" i="1" s="1"/>
  <c r="AN898" i="1" a="1"/>
  <c r="AN898" i="1" s="1"/>
  <c r="AN899" i="1" a="1"/>
  <c r="AN899" i="1" s="1"/>
  <c r="AN562" i="1" a="1"/>
  <c r="AN562" i="1" s="1"/>
  <c r="AN900" i="1" a="1"/>
  <c r="AN900" i="1" s="1"/>
  <c r="AN901" i="1" a="1"/>
  <c r="AN901" i="1" s="1"/>
  <c r="AN182" i="1" a="1"/>
  <c r="AN182" i="1" s="1"/>
  <c r="AN902" i="1" a="1"/>
  <c r="AN902" i="1" s="1"/>
  <c r="AN903" i="1" a="1"/>
  <c r="AN903" i="1" s="1"/>
  <c r="AN904" i="1" a="1"/>
  <c r="AN904" i="1" s="1"/>
  <c r="AN126" i="1" a="1"/>
  <c r="AN126" i="1" s="1"/>
  <c r="AN905" i="1" a="1"/>
  <c r="AN905" i="1" s="1"/>
  <c r="AN347" i="1" a="1"/>
  <c r="AN347" i="1" s="1"/>
  <c r="AN906" i="1" a="1"/>
  <c r="AN906" i="1" s="1"/>
  <c r="AN907" i="1" a="1"/>
  <c r="AN907" i="1" s="1"/>
  <c r="AN908" i="1" a="1"/>
  <c r="AN908" i="1" s="1"/>
  <c r="AN171" i="1" a="1"/>
  <c r="AN171" i="1" s="1"/>
  <c r="AN909" i="1" a="1"/>
  <c r="AN909" i="1" s="1"/>
  <c r="AN910" i="1" a="1"/>
  <c r="AN910" i="1" s="1"/>
  <c r="AN911" i="1" a="1"/>
  <c r="AN911" i="1" s="1"/>
  <c r="AN490" i="1" a="1"/>
  <c r="AN490" i="1" s="1"/>
  <c r="AN513" i="1" a="1"/>
  <c r="AN513" i="1" s="1"/>
  <c r="AN912" i="1" a="1"/>
  <c r="AN912" i="1" s="1"/>
  <c r="AN913" i="1" a="1"/>
  <c r="AN913" i="1" s="1"/>
  <c r="AN914" i="1" a="1"/>
  <c r="AN914" i="1" s="1"/>
  <c r="AN915" i="1" a="1"/>
  <c r="AN915" i="1" s="1"/>
  <c r="AN526" i="1" a="1"/>
  <c r="AN526" i="1" s="1"/>
  <c r="AN916" i="1" a="1"/>
  <c r="AN916" i="1" s="1"/>
  <c r="AN917" i="1" a="1"/>
  <c r="AN917" i="1" s="1"/>
  <c r="AN918" i="1" a="1"/>
  <c r="AN918" i="1" s="1"/>
  <c r="AN919" i="1" a="1"/>
  <c r="AN919" i="1" s="1"/>
  <c r="AN920" i="1" a="1"/>
  <c r="AN920" i="1" s="1"/>
  <c r="AN921" i="1" a="1"/>
  <c r="AN921" i="1" s="1"/>
  <c r="AN922" i="1" a="1"/>
  <c r="AN922" i="1" s="1"/>
  <c r="AN923" i="1" a="1"/>
  <c r="AN923" i="1" s="1"/>
  <c r="AN924" i="1" a="1"/>
  <c r="AN924" i="1" s="1"/>
  <c r="AN925" i="1" a="1"/>
  <c r="AN925" i="1" s="1"/>
  <c r="AN313" i="1" a="1"/>
  <c r="AN313" i="1" s="1"/>
  <c r="AN926" i="1" a="1"/>
  <c r="AN926" i="1" s="1"/>
  <c r="AN927" i="1" a="1"/>
  <c r="AN927" i="1" s="1"/>
  <c r="AN928" i="1" a="1"/>
  <c r="AN928" i="1" s="1"/>
  <c r="AN929" i="1" a="1"/>
  <c r="AN929" i="1" s="1"/>
  <c r="AN571" i="1" a="1"/>
  <c r="AN571" i="1" s="1"/>
  <c r="AN930" i="1" a="1"/>
  <c r="AN930" i="1" s="1"/>
  <c r="AN931" i="1" a="1"/>
  <c r="AN931" i="1" s="1"/>
  <c r="AN321" i="1" a="1"/>
  <c r="AN321" i="1" s="1"/>
  <c r="AN932" i="1" a="1"/>
  <c r="AN932" i="1" s="1"/>
  <c r="AN933" i="1" a="1"/>
  <c r="AN933" i="1" s="1"/>
  <c r="AN232" i="1" a="1"/>
  <c r="AN232" i="1" s="1"/>
  <c r="AN403" i="1" a="1"/>
  <c r="AN403" i="1" s="1"/>
  <c r="AN934" i="1" a="1"/>
  <c r="AN934" i="1" s="1"/>
  <c r="AN935" i="1" a="1"/>
  <c r="AN935" i="1" s="1"/>
  <c r="AN936" i="1" a="1"/>
  <c r="AN936" i="1" s="1"/>
  <c r="AN937" i="1" a="1"/>
  <c r="AN937" i="1" s="1"/>
  <c r="AN938" i="1" a="1"/>
  <c r="AN938" i="1" s="1"/>
  <c r="AN939" i="1" a="1"/>
  <c r="AN939" i="1" s="1"/>
  <c r="AN940" i="1" a="1"/>
  <c r="AN940" i="1" s="1"/>
  <c r="AN572" i="1" a="1"/>
  <c r="AN572" i="1" s="1"/>
  <c r="AN941" i="1" a="1"/>
  <c r="AN941" i="1" s="1"/>
  <c r="AN942" i="1" a="1"/>
  <c r="AN942" i="1" s="1"/>
  <c r="AN943" i="1" a="1"/>
  <c r="AN943" i="1" s="1"/>
  <c r="AN944" i="1" a="1"/>
  <c r="AN944" i="1" s="1"/>
  <c r="AN945" i="1" a="1"/>
  <c r="AN945" i="1" s="1"/>
  <c r="AN946" i="1" a="1"/>
  <c r="AN946" i="1" s="1"/>
  <c r="AN459" i="1" a="1"/>
  <c r="AN459" i="1" s="1"/>
  <c r="AN947" i="1" a="1"/>
  <c r="AN947" i="1" s="1"/>
  <c r="AN948" i="1" a="1"/>
  <c r="AN948" i="1" s="1"/>
  <c r="AN949" i="1" a="1"/>
  <c r="AN949" i="1" s="1"/>
  <c r="AN678" i="1" a="1"/>
  <c r="AN678" i="1" s="1"/>
  <c r="AN950" i="1" a="1"/>
  <c r="AN950" i="1" s="1"/>
  <c r="AN951" i="1" a="1"/>
  <c r="AN951" i="1" s="1"/>
  <c r="AN952" i="1" a="1"/>
  <c r="AN952" i="1" s="1"/>
  <c r="AN953" i="1" a="1"/>
  <c r="AN953" i="1" s="1"/>
  <c r="AN954" i="1" a="1"/>
  <c r="AN954" i="1" s="1"/>
  <c r="AN504" i="1" a="1"/>
  <c r="AN504" i="1" s="1"/>
  <c r="AN955" i="1" a="1"/>
  <c r="AN955" i="1" s="1"/>
  <c r="AN956" i="1" a="1"/>
  <c r="AN956" i="1" s="1"/>
  <c r="AN957" i="1" a="1"/>
  <c r="AN957" i="1" s="1"/>
  <c r="AN958" i="1" a="1"/>
  <c r="AN958" i="1" s="1"/>
  <c r="AN411" i="1" a="1"/>
  <c r="AN411" i="1" s="1"/>
  <c r="AN575" i="1" a="1"/>
  <c r="AN575" i="1" s="1"/>
  <c r="AN389" i="1" a="1"/>
  <c r="AN389" i="1" s="1"/>
  <c r="AN959" i="1" a="1"/>
  <c r="AN959" i="1" s="1"/>
  <c r="AN184" i="1" a="1"/>
  <c r="AN184" i="1" s="1"/>
  <c r="AN258" i="1" a="1"/>
  <c r="AN258" i="1" s="1"/>
  <c r="AN550" i="1" a="1"/>
  <c r="AN550" i="1" s="1"/>
  <c r="AN960" i="1" a="1"/>
  <c r="AN960" i="1" s="1"/>
  <c r="AN470" i="1" a="1"/>
  <c r="AN470" i="1" s="1"/>
  <c r="AN961" i="1" a="1"/>
  <c r="AN961" i="1" s="1"/>
  <c r="AN962" i="1" a="1"/>
  <c r="AN962" i="1" s="1"/>
  <c r="AN963" i="1" a="1"/>
  <c r="AN963" i="1" s="1"/>
  <c r="AN964" i="1" a="1"/>
  <c r="AN964" i="1" s="1"/>
  <c r="AN965" i="1" a="1"/>
  <c r="AN965" i="1" s="1"/>
  <c r="AN966" i="1" a="1"/>
  <c r="AN966" i="1" s="1"/>
  <c r="AN259" i="1" a="1"/>
  <c r="AN259" i="1" s="1"/>
  <c r="AN390" i="1" a="1"/>
  <c r="AN390" i="1" s="1"/>
  <c r="AN967" i="1" a="1"/>
  <c r="AN967" i="1" s="1"/>
  <c r="AN968" i="1" a="1"/>
  <c r="AN968" i="1" s="1"/>
  <c r="AN969" i="1" a="1"/>
  <c r="AN969" i="1" s="1"/>
  <c r="AN488" i="1" a="1"/>
  <c r="AN488" i="1" s="1"/>
  <c r="AN970" i="1" a="1"/>
  <c r="AN970" i="1" s="1"/>
  <c r="AN971" i="1" a="1"/>
  <c r="AN971" i="1" s="1"/>
  <c r="AN556" i="1" a="1"/>
  <c r="AN556" i="1" s="1"/>
  <c r="AN320" i="1" a="1"/>
  <c r="AN320" i="1" s="1"/>
  <c r="AN578" i="1" a="1"/>
  <c r="AN578" i="1" s="1"/>
  <c r="AN609" i="1" a="1"/>
  <c r="AN609" i="1" s="1"/>
  <c r="AN598" i="1" a="1"/>
  <c r="AN598" i="1" s="1"/>
  <c r="AN588" i="1" a="1"/>
  <c r="AN588" i="1" s="1"/>
  <c r="AN544" i="1" a="1"/>
  <c r="AN544" i="1" s="1"/>
  <c r="AN972" i="1" a="1"/>
  <c r="AN972" i="1" s="1"/>
  <c r="AN973" i="1" a="1"/>
  <c r="AN973" i="1" s="1"/>
  <c r="AN974" i="1" a="1"/>
  <c r="AN974" i="1" s="1"/>
  <c r="AN975" i="1" a="1"/>
  <c r="AN975" i="1" s="1"/>
  <c r="AN976" i="1" a="1"/>
  <c r="AN976" i="1" s="1"/>
  <c r="AN977" i="1" a="1"/>
  <c r="AN977" i="1" s="1"/>
  <c r="AN978" i="1" a="1"/>
  <c r="AN978" i="1" s="1"/>
  <c r="AN979" i="1" a="1"/>
  <c r="AN979" i="1" s="1"/>
  <c r="AN980" i="1" a="1"/>
  <c r="AN980" i="1" s="1"/>
  <c r="AN230" i="1" a="1"/>
  <c r="AN230" i="1" s="1"/>
  <c r="AN981" i="1" a="1"/>
  <c r="AN981" i="1" s="1"/>
  <c r="AN675" i="1" a="1"/>
  <c r="AN675" i="1" s="1"/>
  <c r="AN982" i="1" a="1"/>
  <c r="AN982" i="1" s="1"/>
  <c r="AN983" i="1" a="1"/>
  <c r="AN983" i="1" s="1"/>
  <c r="AN450" i="1" a="1"/>
  <c r="AN450" i="1" s="1"/>
  <c r="AN984" i="1" a="1"/>
  <c r="AN984" i="1" s="1"/>
  <c r="AN985" i="1" a="1"/>
  <c r="AN985" i="1" s="1"/>
  <c r="AN585" i="1" a="1"/>
  <c r="AN585" i="1" s="1"/>
  <c r="AN344" i="1" a="1"/>
  <c r="AN344" i="1" s="1"/>
  <c r="AN986" i="1" a="1"/>
  <c r="AN986" i="1" s="1"/>
  <c r="AN987" i="1" a="1"/>
  <c r="AN987" i="1" s="1"/>
  <c r="AN988" i="1" a="1"/>
  <c r="AN988" i="1" s="1"/>
  <c r="AN517" i="1" a="1"/>
  <c r="AN517" i="1" s="1"/>
  <c r="AN989" i="1" a="1"/>
  <c r="AN989" i="1" s="1"/>
  <c r="AN990" i="1" a="1"/>
  <c r="AN990" i="1" s="1"/>
  <c r="AN991" i="1" a="1"/>
  <c r="AN991" i="1" s="1"/>
  <c r="AN992" i="1" a="1"/>
  <c r="AN992" i="1" s="1"/>
  <c r="AN993" i="1" a="1"/>
  <c r="AN993" i="1" s="1"/>
  <c r="AN994" i="1" a="1"/>
  <c r="AN994" i="1" s="1"/>
  <c r="AN995" i="1" a="1"/>
  <c r="AN995" i="1" s="1"/>
  <c r="AN996" i="1" a="1"/>
  <c r="AN996" i="1" s="1"/>
  <c r="AN997" i="1" a="1"/>
  <c r="AN997" i="1" s="1"/>
  <c r="AN998" i="1" a="1"/>
  <c r="AN998" i="1" s="1"/>
  <c r="AN487" i="1" a="1"/>
  <c r="AN487" i="1" s="1"/>
  <c r="AN999" i="1" a="1"/>
  <c r="AN999" i="1" s="1"/>
  <c r="AN1000" i="1" a="1"/>
  <c r="AN1000" i="1" s="1"/>
  <c r="AN1001" i="1" a="1"/>
  <c r="AN1001" i="1" s="1"/>
  <c r="AN1002" i="1" a="1"/>
  <c r="AN1002" i="1" s="1"/>
  <c r="AN1003" i="1" a="1"/>
  <c r="AN1003" i="1" s="1"/>
  <c r="AN1004" i="1" a="1"/>
  <c r="AN1004" i="1" s="1"/>
  <c r="AN1005" i="1" a="1"/>
  <c r="AN1005" i="1" s="1"/>
  <c r="AN1006" i="1" a="1"/>
  <c r="AN1006" i="1" s="1"/>
  <c r="AN1007" i="1" a="1"/>
  <c r="AN1007" i="1" s="1"/>
  <c r="AN26" i="1" a="1"/>
  <c r="AN26" i="1" s="1"/>
  <c r="AN1008" i="1" a="1"/>
  <c r="AN1008" i="1" s="1"/>
  <c r="AN1009" i="1" a="1"/>
  <c r="AN1009" i="1" s="1"/>
  <c r="AN1010" i="1" a="1"/>
  <c r="AN1010" i="1" s="1"/>
  <c r="AN1011" i="1" a="1"/>
  <c r="AN1011" i="1" s="1"/>
  <c r="AN1012" i="1" a="1"/>
  <c r="AN1012" i="1" s="1"/>
  <c r="AN1013" i="1" a="1"/>
  <c r="AN1013" i="1" s="1"/>
  <c r="AN1014" i="1" a="1"/>
  <c r="AN1014" i="1" s="1"/>
  <c r="AN1015" i="1" a="1"/>
  <c r="AN1015" i="1" s="1"/>
  <c r="AN329" i="1" a="1"/>
  <c r="AN329" i="1" s="1"/>
  <c r="AN1016" i="1" a="1"/>
  <c r="AN1016" i="1" s="1"/>
  <c r="AN1017" i="1" a="1"/>
  <c r="AN1017" i="1" s="1"/>
  <c r="AN1018" i="1" a="1"/>
  <c r="AN1018" i="1" s="1"/>
  <c r="AN1019" i="1" a="1"/>
  <c r="AN1019" i="1" s="1"/>
  <c r="AN1020" i="1" a="1"/>
  <c r="AN1020" i="1" s="1"/>
  <c r="AN1021" i="1" a="1"/>
  <c r="AN1021" i="1" s="1"/>
  <c r="AN1022" i="1" a="1"/>
  <c r="AN1022" i="1" s="1"/>
  <c r="AN1023" i="1" a="1"/>
  <c r="AN1023" i="1" s="1"/>
  <c r="AN1024" i="1" a="1"/>
  <c r="AN1024" i="1" s="1"/>
  <c r="AN1025" i="1" a="1"/>
  <c r="AN1025" i="1" s="1"/>
  <c r="AN1026" i="1" a="1"/>
  <c r="AN1026" i="1" s="1"/>
  <c r="AN317" i="1" a="1"/>
  <c r="AN317" i="1" s="1"/>
  <c r="AN1027" i="1" a="1"/>
  <c r="AN1027" i="1" s="1"/>
  <c r="AN1028" i="1" a="1"/>
  <c r="AN1028" i="1" s="1"/>
  <c r="AN1029" i="1" a="1"/>
  <c r="AN1029" i="1" s="1"/>
  <c r="AN670" i="1" a="1"/>
  <c r="AN670" i="1" s="1"/>
  <c r="AN1030" i="1" a="1"/>
  <c r="AN1030" i="1" s="1"/>
  <c r="AN1031" i="1" a="1"/>
  <c r="AN1031" i="1" s="1"/>
  <c r="AN1032" i="1" a="1"/>
  <c r="AN1032" i="1" s="1"/>
  <c r="AN374" i="1" a="1"/>
  <c r="AN374" i="1" s="1"/>
  <c r="AN1033" i="1" a="1"/>
  <c r="AN1033" i="1" s="1"/>
  <c r="AN1034" i="1" a="1"/>
  <c r="AN1034" i="1" s="1"/>
  <c r="AN1035" i="1" a="1"/>
  <c r="AN1035" i="1" s="1"/>
  <c r="AN1036" i="1" a="1"/>
  <c r="AN1036" i="1" s="1"/>
  <c r="AN1037" i="1" a="1"/>
  <c r="AN1037" i="1" s="1"/>
  <c r="AN1038" i="1" a="1"/>
  <c r="AN1038" i="1" s="1"/>
  <c r="AN1039" i="1" a="1"/>
  <c r="AN1039" i="1" s="1"/>
  <c r="AN1040" i="1" a="1"/>
  <c r="AN1040" i="1" s="1"/>
  <c r="AN524" i="1" a="1"/>
  <c r="AN524" i="1" s="1"/>
  <c r="AN1041" i="1" a="1"/>
  <c r="AN1041" i="1" s="1"/>
  <c r="AN1042" i="1" a="1"/>
  <c r="AN1042" i="1" s="1"/>
  <c r="AN1043" i="1" a="1"/>
  <c r="AN1043" i="1" s="1"/>
  <c r="AN515" i="1" a="1"/>
  <c r="AN515" i="1" s="1"/>
  <c r="AN1044" i="1" a="1"/>
  <c r="AN1044" i="1" s="1"/>
  <c r="AN1045" i="1" a="1"/>
  <c r="AN1045" i="1" s="1"/>
  <c r="AN545" i="1" a="1"/>
  <c r="AN545" i="1" s="1"/>
  <c r="AN1046" i="1" a="1"/>
  <c r="AN1046" i="1" s="1"/>
  <c r="AN531" i="1" a="1"/>
  <c r="AN531" i="1" s="1"/>
  <c r="AN408" i="1" a="1"/>
  <c r="AN408" i="1" s="1"/>
  <c r="AN1047" i="1" a="1"/>
  <c r="AN1047" i="1" s="1"/>
  <c r="AN1048" i="1" a="1"/>
  <c r="AN1048" i="1" s="1"/>
  <c r="AN529" i="1" a="1"/>
  <c r="AN529" i="1" s="1"/>
  <c r="AN1049" i="1" a="1"/>
  <c r="AN1049" i="1" s="1"/>
  <c r="AN656" i="1" a="1"/>
  <c r="AN656" i="1" s="1"/>
  <c r="AN1050" i="1" a="1"/>
  <c r="AN1050" i="1" s="1"/>
  <c r="AN626" i="1" a="1"/>
  <c r="AN626" i="1" s="1"/>
  <c r="AN1051" i="1" a="1"/>
  <c r="AN1051" i="1" s="1"/>
  <c r="AN1052" i="1" a="1"/>
  <c r="AN1052" i="1" s="1"/>
  <c r="AN1053" i="1" a="1"/>
  <c r="AN1053" i="1" s="1"/>
  <c r="AN1054" i="1" a="1"/>
  <c r="AN1054" i="1" s="1"/>
  <c r="AN1055" i="1" a="1"/>
  <c r="AN1055" i="1" s="1"/>
  <c r="AN1056" i="1" a="1"/>
  <c r="AN1056" i="1" s="1"/>
  <c r="AN1057" i="1" a="1"/>
  <c r="AN1057" i="1" s="1"/>
  <c r="AN1058" i="1" a="1"/>
  <c r="AN1058" i="1" s="1"/>
  <c r="AN1059" i="1" a="1"/>
  <c r="AN1059" i="1" s="1"/>
  <c r="AN1060" i="1" a="1"/>
  <c r="AN1060" i="1" s="1"/>
  <c r="AN175" i="1" a="1"/>
  <c r="AN175" i="1" s="1"/>
  <c r="AN62" i="1" a="1"/>
  <c r="AN62" i="1" s="1"/>
  <c r="AN414" i="1" a="1"/>
  <c r="AN414" i="1" s="1"/>
  <c r="AN1061" i="1" a="1"/>
  <c r="AN1061" i="1" s="1"/>
  <c r="AN1062" i="1" a="1"/>
  <c r="AN1062" i="1" s="1"/>
  <c r="AN1063" i="1" a="1"/>
  <c r="AN1063" i="1" s="1"/>
  <c r="AN1064" i="1" a="1"/>
  <c r="AN1064" i="1" s="1"/>
  <c r="AN224" i="1" a="1"/>
  <c r="AN224" i="1" s="1"/>
  <c r="AN476" i="1" a="1"/>
  <c r="AN476" i="1" s="1"/>
  <c r="AN1065" i="1" a="1"/>
  <c r="AN1065" i="1" s="1"/>
  <c r="AN1066" i="1" a="1"/>
  <c r="AN1066" i="1" s="1"/>
  <c r="AN108" i="1" a="1"/>
  <c r="AN108" i="1" s="1"/>
  <c r="AN1067" i="1" a="1"/>
  <c r="AN1067" i="1" s="1"/>
  <c r="AN1068" i="1" a="1"/>
  <c r="AN1068" i="1" s="1"/>
  <c r="AN1069" i="1" a="1"/>
  <c r="AN1069" i="1" s="1"/>
  <c r="AN1070" i="1" a="1"/>
  <c r="AN1070" i="1" s="1"/>
  <c r="AN1071" i="1" a="1"/>
  <c r="AN1071" i="1" s="1"/>
  <c r="AN1072" i="1" a="1"/>
  <c r="AN1072" i="1" s="1"/>
  <c r="AN1073" i="1" a="1"/>
  <c r="AN1073" i="1" s="1"/>
  <c r="AN1074" i="1" a="1"/>
  <c r="AN1074" i="1" s="1"/>
  <c r="AN1075" i="1" a="1"/>
  <c r="AN1075" i="1" s="1"/>
  <c r="AN1076" i="1" a="1"/>
  <c r="AN1076" i="1" s="1"/>
  <c r="AN1077" i="1" a="1"/>
  <c r="AN1077" i="1" s="1"/>
  <c r="AN1078" i="1" a="1"/>
  <c r="AN1078" i="1" s="1"/>
  <c r="AN1079" i="1" a="1"/>
  <c r="AN1079" i="1" s="1"/>
  <c r="AN1080" i="1" a="1"/>
  <c r="AN1080" i="1" s="1"/>
  <c r="AN1081" i="1" a="1"/>
  <c r="AN1081" i="1" s="1"/>
  <c r="AN1082" i="1" a="1"/>
  <c r="AN1082" i="1" s="1"/>
  <c r="AN1083" i="1" a="1"/>
  <c r="AN1083" i="1" s="1"/>
  <c r="AN1084" i="1" a="1"/>
  <c r="AN1084" i="1" s="1"/>
  <c r="AN1085" i="1" a="1"/>
  <c r="AN1085" i="1" s="1"/>
  <c r="AN1086" i="1" a="1"/>
  <c r="AN1086" i="1" s="1"/>
  <c r="AN1087" i="1" a="1"/>
  <c r="AN1087" i="1" s="1"/>
  <c r="AN1088" i="1" a="1"/>
  <c r="AN1088" i="1" s="1"/>
  <c r="AN369" i="1" a="1"/>
  <c r="AN369" i="1" s="1"/>
  <c r="AN1089" i="1" a="1"/>
  <c r="AN1089" i="1" s="1"/>
  <c r="AN1090" i="1" a="1"/>
  <c r="AN1090" i="1" s="1"/>
  <c r="AN225" i="1" a="1"/>
  <c r="AN225" i="1" s="1"/>
  <c r="AN1091" i="1" a="1"/>
  <c r="AN1091" i="1" s="1"/>
  <c r="AN1092" i="1" a="1"/>
  <c r="AN1092" i="1" s="1"/>
  <c r="AN1093" i="1" a="1"/>
  <c r="AN1093" i="1" s="1"/>
  <c r="AN1094" i="1" a="1"/>
  <c r="AN1094" i="1" s="1"/>
  <c r="AN1095" i="1" a="1"/>
  <c r="AN1095" i="1" s="1"/>
  <c r="AN1096" i="1" a="1"/>
  <c r="AN1096" i="1" s="1"/>
  <c r="AN1097" i="1" a="1"/>
  <c r="AN1097" i="1" s="1"/>
  <c r="AN1098" i="1" a="1"/>
  <c r="AN1098" i="1" s="1"/>
  <c r="AN1099" i="1" a="1"/>
  <c r="AN1099" i="1" s="1"/>
  <c r="AN1100" i="1" a="1"/>
  <c r="AN1100" i="1" s="1"/>
  <c r="AN1101" i="1" a="1"/>
  <c r="AN1101" i="1" s="1"/>
  <c r="AN1102" i="1" a="1"/>
  <c r="AN1102" i="1" s="1"/>
  <c r="AN1103" i="1" a="1"/>
  <c r="AN1103" i="1" s="1"/>
  <c r="AN145" i="1" a="1"/>
  <c r="AN145" i="1" s="1"/>
  <c r="AN1104" i="1" a="1"/>
  <c r="AN1104" i="1" s="1"/>
  <c r="AN1105" i="1" a="1"/>
  <c r="AN1105" i="1" s="1"/>
  <c r="AN1106" i="1" a="1"/>
  <c r="AN1106" i="1" s="1"/>
  <c r="AN1107" i="1" a="1"/>
  <c r="AN1107" i="1" s="1"/>
  <c r="AN449" i="1" a="1"/>
  <c r="AN449" i="1" s="1"/>
  <c r="AN1108" i="1" a="1"/>
  <c r="AN1108" i="1" s="1"/>
  <c r="AN1109" i="1" a="1"/>
  <c r="AN1109" i="1" s="1"/>
  <c r="AN1110" i="1" a="1"/>
  <c r="AN1110" i="1" s="1"/>
  <c r="AN1111" i="1" a="1"/>
  <c r="AN1111" i="1" s="1"/>
  <c r="AN1112" i="1" a="1"/>
  <c r="AN1112" i="1" s="1"/>
  <c r="AN514" i="1" a="1"/>
  <c r="AN514" i="1" s="1"/>
  <c r="AN1113" i="1" a="1"/>
  <c r="AN1113" i="1" s="1"/>
  <c r="AN1114" i="1" a="1"/>
  <c r="AN1114" i="1" s="1"/>
  <c r="AN1115" i="1" a="1"/>
  <c r="AN1115" i="1" s="1"/>
  <c r="AN1116" i="1" a="1"/>
  <c r="AN1116" i="1" s="1"/>
  <c r="AN1117" i="1" a="1"/>
  <c r="AN1117" i="1" s="1"/>
  <c r="AN1118" i="1" a="1"/>
  <c r="AN1118" i="1" s="1"/>
  <c r="AN1119" i="1" a="1"/>
  <c r="AN1119" i="1" s="1"/>
  <c r="AN1120" i="1" a="1"/>
  <c r="AN1120" i="1" s="1"/>
  <c r="AN1121" i="1" a="1"/>
  <c r="AN1121" i="1" s="1"/>
  <c r="AN1122" i="1" a="1"/>
  <c r="AN1122" i="1" s="1"/>
  <c r="AN1123" i="1" a="1"/>
  <c r="AN1123" i="1" s="1"/>
  <c r="AN1124" i="1" a="1"/>
  <c r="AN1124" i="1" s="1"/>
  <c r="AN1125" i="1" a="1"/>
  <c r="AN1125" i="1" s="1"/>
  <c r="AN1126" i="1" a="1"/>
  <c r="AN1126" i="1" s="1"/>
  <c r="AN1127" i="1" a="1"/>
  <c r="AN1127" i="1" s="1"/>
  <c r="AN1128" i="1" a="1"/>
  <c r="AN1128" i="1" s="1"/>
  <c r="AN1129" i="1" a="1"/>
  <c r="AN1129" i="1" s="1"/>
  <c r="AN1130" i="1" a="1"/>
  <c r="AN1130" i="1" s="1"/>
  <c r="AN1131" i="1" a="1"/>
  <c r="AN1131" i="1" s="1"/>
  <c r="AN1132" i="1" a="1"/>
  <c r="AN1132" i="1" s="1"/>
  <c r="AN1133" i="1" a="1"/>
  <c r="AN1133" i="1" s="1"/>
  <c r="AN185" i="1" a="1"/>
  <c r="AN185" i="1" s="1"/>
  <c r="AN1134" i="1" a="1"/>
  <c r="AN1134" i="1" s="1"/>
  <c r="AN186" i="1" a="1"/>
  <c r="AN186" i="1" s="1"/>
  <c r="AN1135" i="1" a="1"/>
  <c r="AN1135" i="1" s="1"/>
  <c r="AN1136" i="1" a="1"/>
  <c r="AN1136" i="1" s="1"/>
  <c r="AN1137" i="1" a="1"/>
  <c r="AN1137" i="1" s="1"/>
  <c r="AN1138" i="1" a="1"/>
  <c r="AN1138" i="1" s="1"/>
  <c r="AN1139" i="1" a="1"/>
  <c r="AN1139" i="1" s="1"/>
  <c r="AN1140" i="1" a="1"/>
  <c r="AN1140" i="1" s="1"/>
  <c r="AN54" i="1" a="1"/>
  <c r="AN54" i="1" s="1"/>
  <c r="AN1141" i="1" a="1"/>
  <c r="AN1141" i="1" s="1"/>
  <c r="AN1142" i="1" a="1"/>
  <c r="AN1142" i="1" s="1"/>
  <c r="AN1143" i="1" a="1"/>
  <c r="AN1143" i="1" s="1"/>
  <c r="AN1144" i="1" a="1"/>
  <c r="AN1144" i="1" s="1"/>
  <c r="AN1145" i="1" a="1"/>
  <c r="AN1145" i="1" s="1"/>
  <c r="AN1146" i="1" a="1"/>
  <c r="AN1146" i="1" s="1"/>
  <c r="AN1147" i="1" a="1"/>
  <c r="AN1147" i="1" s="1"/>
  <c r="AN1148" i="1" a="1"/>
  <c r="AN1148" i="1" s="1"/>
  <c r="AN293" i="1" a="1"/>
  <c r="AN293" i="1" s="1"/>
  <c r="AN1149" i="1" a="1"/>
  <c r="AN1149" i="1" s="1"/>
  <c r="AN1150" i="1" a="1"/>
  <c r="AN1150" i="1" s="1"/>
  <c r="AN1151" i="1" a="1"/>
  <c r="AN1151" i="1" s="1"/>
  <c r="AN1152" i="1" a="1"/>
  <c r="AN1152" i="1" s="1"/>
  <c r="AN1153" i="1" a="1"/>
  <c r="AN1153" i="1" s="1"/>
  <c r="AN1154" i="1" a="1"/>
  <c r="AN1154" i="1" s="1"/>
  <c r="AN1155" i="1" a="1"/>
  <c r="AN1155" i="1" s="1"/>
  <c r="AN1156" i="1" a="1"/>
  <c r="AN1156" i="1" s="1"/>
  <c r="AN1157" i="1" a="1"/>
  <c r="AN1157" i="1" s="1"/>
  <c r="AN1158" i="1" a="1"/>
  <c r="AN1158" i="1" s="1"/>
  <c r="AN63" i="1" a="1"/>
  <c r="AN63" i="1" s="1"/>
  <c r="AN1159" i="1" a="1"/>
  <c r="AN1159" i="1" s="1"/>
  <c r="AN1160" i="1" a="1"/>
  <c r="AN1160" i="1" s="1"/>
  <c r="AN1161" i="1" a="1"/>
  <c r="AN1161" i="1" s="1"/>
  <c r="AN1162" i="1" a="1"/>
  <c r="AN1162" i="1" s="1"/>
  <c r="AN1163" i="1" a="1"/>
  <c r="AN1163" i="1" s="1"/>
  <c r="AN1164" i="1" a="1"/>
  <c r="AN1164" i="1" s="1"/>
  <c r="AN1165" i="1" a="1"/>
  <c r="AN1165" i="1" s="1"/>
  <c r="AN1166" i="1" a="1"/>
  <c r="AN1166" i="1" s="1"/>
  <c r="AN1167" i="1" a="1"/>
  <c r="AN1167" i="1" s="1"/>
  <c r="AN1168" i="1" a="1"/>
  <c r="AN1168" i="1" s="1"/>
  <c r="AN385" i="1" a="1"/>
  <c r="AN385" i="1" s="1"/>
  <c r="AN1169" i="1" a="1"/>
  <c r="AN1169" i="1" s="1"/>
  <c r="AN1170" i="1" a="1"/>
  <c r="AN1170" i="1" s="1"/>
  <c r="AN1171" i="1" a="1"/>
  <c r="AN1171" i="1" s="1"/>
  <c r="AN1172" i="1" a="1"/>
  <c r="AN1172" i="1" s="1"/>
  <c r="AN1173" i="1" a="1"/>
  <c r="AN1173" i="1" s="1"/>
  <c r="AN1174" i="1" a="1"/>
  <c r="AN1174" i="1" s="1"/>
  <c r="AN1175" i="1" a="1"/>
  <c r="AN1175" i="1" s="1"/>
  <c r="AN1176" i="1" a="1"/>
  <c r="AN1176" i="1" s="1"/>
  <c r="AN1177" i="1" a="1"/>
  <c r="AN1177" i="1" s="1"/>
  <c r="AN1178" i="1" a="1"/>
  <c r="AN1178" i="1" s="1"/>
  <c r="AN1179" i="1" a="1"/>
  <c r="AN1179" i="1" s="1"/>
  <c r="AN1180" i="1" a="1"/>
  <c r="AN1180" i="1" s="1"/>
  <c r="AN482" i="1" a="1"/>
  <c r="AN482" i="1" s="1"/>
  <c r="AN1181" i="1" a="1"/>
  <c r="AN1181" i="1" s="1"/>
  <c r="AN1182" i="1" a="1"/>
  <c r="AN1182" i="1" s="1"/>
  <c r="AN1183" i="1" a="1"/>
  <c r="AN1183" i="1" s="1"/>
  <c r="AN1184" i="1" a="1"/>
  <c r="AN1184" i="1" s="1"/>
  <c r="AN1185" i="1" a="1"/>
  <c r="AN1185" i="1" s="1"/>
  <c r="AN1186" i="1" a="1"/>
  <c r="AN1186" i="1" s="1"/>
  <c r="AN1187" i="1" a="1"/>
  <c r="AN1187" i="1" s="1"/>
  <c r="AN388" i="1" a="1"/>
  <c r="AN388" i="1" s="1"/>
  <c r="AN1188" i="1" a="1"/>
  <c r="AN1188" i="1" s="1"/>
  <c r="AN284" i="1" a="1"/>
  <c r="AN284" i="1" s="1"/>
  <c r="AN1189" i="1" a="1"/>
  <c r="AN1189" i="1" s="1"/>
  <c r="AN223" i="1" a="1"/>
  <c r="AN223" i="1" s="1"/>
  <c r="AN1190" i="1" a="1"/>
  <c r="AN1190" i="1" s="1"/>
  <c r="AN1191" i="1" a="1"/>
  <c r="AN1191" i="1" s="1"/>
  <c r="AN1192" i="1" a="1"/>
  <c r="AN1192" i="1" s="1"/>
  <c r="AN1193" i="1" a="1"/>
  <c r="AN1193" i="1" s="1"/>
  <c r="AN332" i="1" a="1"/>
  <c r="AN332" i="1" s="1"/>
  <c r="AN156" i="1" a="1"/>
  <c r="AN156" i="1" s="1"/>
  <c r="AN1194" i="1" a="1"/>
  <c r="AN1194" i="1" s="1"/>
  <c r="AN1195" i="1" a="1"/>
  <c r="AN1195" i="1" s="1"/>
  <c r="AN1196" i="1" a="1"/>
  <c r="AN1196" i="1" s="1"/>
  <c r="AN510" i="1" a="1"/>
  <c r="AN510" i="1" s="1"/>
  <c r="AN1197" i="1" a="1"/>
  <c r="AN1197" i="1" s="1"/>
  <c r="AN1198" i="1" a="1"/>
  <c r="AN1198" i="1" s="1"/>
  <c r="AN1199" i="1" a="1"/>
  <c r="AN1199" i="1" s="1"/>
  <c r="AN1200" i="1" a="1"/>
  <c r="AN1200" i="1" s="1"/>
  <c r="AN518" i="1" a="1"/>
  <c r="AN518" i="1" s="1"/>
  <c r="AN1201" i="1" a="1"/>
  <c r="AN1201" i="1" s="1"/>
  <c r="AN1202" i="1" a="1"/>
  <c r="AN1202" i="1" s="1"/>
  <c r="AN1203" i="1" a="1"/>
  <c r="AN1203" i="1" s="1"/>
  <c r="AN1204" i="1" a="1"/>
  <c r="AN1204" i="1" s="1"/>
  <c r="AN1205" i="1" a="1"/>
  <c r="AN1205" i="1" s="1"/>
  <c r="AN1206" i="1" a="1"/>
  <c r="AN1206" i="1" s="1"/>
  <c r="AN1207" i="1" a="1"/>
  <c r="AN1207" i="1" s="1"/>
  <c r="AN1208" i="1" a="1"/>
  <c r="AN1208" i="1" s="1"/>
  <c r="AN1209" i="1" a="1"/>
  <c r="AN1209" i="1" s="1"/>
  <c r="AN464" i="1" a="1"/>
  <c r="AN464" i="1" s="1"/>
  <c r="AN1210" i="1" a="1"/>
  <c r="AN1210" i="1" s="1"/>
  <c r="AN1211" i="1" a="1"/>
  <c r="AN1211" i="1" s="1"/>
  <c r="AN1212" i="1" a="1"/>
  <c r="AN1212" i="1" s="1"/>
  <c r="AN1213" i="1" a="1"/>
  <c r="AN1213" i="1" s="1"/>
  <c r="AN1214" i="1" a="1"/>
  <c r="AN1214" i="1" s="1"/>
  <c r="AN1215" i="1" a="1"/>
  <c r="AN1215" i="1" s="1"/>
  <c r="AN553" i="1" a="1"/>
  <c r="AN553" i="1" s="1"/>
  <c r="AN301" i="1" a="1"/>
  <c r="AN301" i="1" s="1"/>
  <c r="AN1216" i="1" a="1"/>
  <c r="AN1216" i="1" s="1"/>
  <c r="AN477" i="1" a="1"/>
  <c r="AN477" i="1" s="1"/>
  <c r="AN1217" i="1" a="1"/>
  <c r="AN1217" i="1" s="1"/>
  <c r="AN1218" i="1" a="1"/>
  <c r="AN1218" i="1" s="1"/>
  <c r="AN1219" i="1" a="1"/>
  <c r="AN1219" i="1" s="1"/>
  <c r="AN370" i="1" a="1"/>
  <c r="AN370" i="1" s="1"/>
  <c r="AN1220" i="1" a="1"/>
  <c r="AN1220" i="1" s="1"/>
  <c r="AN1221" i="1" a="1"/>
  <c r="AN1221" i="1" s="1"/>
  <c r="AN1222" i="1" a="1"/>
  <c r="AN1222" i="1" s="1"/>
  <c r="AN1223" i="1" a="1"/>
  <c r="AN1223" i="1" s="1"/>
  <c r="AN1224" i="1" a="1"/>
  <c r="AN1224" i="1" s="1"/>
  <c r="AN1225" i="1" a="1"/>
  <c r="AN1225" i="1" s="1"/>
  <c r="AN1226" i="1" a="1"/>
  <c r="AN1226" i="1" s="1"/>
  <c r="AN1227" i="1" a="1"/>
  <c r="AN1227" i="1" s="1"/>
  <c r="AN1228" i="1" a="1"/>
  <c r="AN1228" i="1" s="1"/>
  <c r="AN1229" i="1" a="1"/>
  <c r="AN1229" i="1" s="1"/>
  <c r="AN1230" i="1" a="1"/>
  <c r="AN1230" i="1" s="1"/>
  <c r="AN1231" i="1" a="1"/>
  <c r="AN1231" i="1" s="1"/>
  <c r="AN1232" i="1" a="1"/>
  <c r="AN1232" i="1" s="1"/>
  <c r="AN1233" i="1" a="1"/>
  <c r="AN1233" i="1" s="1"/>
  <c r="AN1234" i="1" a="1"/>
  <c r="AN1234" i="1" s="1"/>
  <c r="AN1235" i="1" a="1"/>
  <c r="AN1235" i="1" s="1"/>
  <c r="AN1236" i="1" a="1"/>
  <c r="AN1236" i="1" s="1"/>
  <c r="AN1237" i="1" a="1"/>
  <c r="AN1237" i="1" s="1"/>
  <c r="AN1238" i="1" a="1"/>
  <c r="AN1238" i="1" s="1"/>
  <c r="AN1239" i="1" a="1"/>
  <c r="AN1239" i="1" s="1"/>
  <c r="AN1240" i="1" a="1"/>
  <c r="AN1240" i="1" s="1"/>
  <c r="AN1241" i="1" a="1"/>
  <c r="AN1241" i="1" s="1"/>
  <c r="AN1242" i="1" a="1"/>
  <c r="AN1242" i="1" s="1"/>
  <c r="AN1243" i="1" a="1"/>
  <c r="AN1243" i="1" s="1"/>
  <c r="AN1244" i="1" a="1"/>
  <c r="AN1244" i="1" s="1"/>
  <c r="AN1245" i="1" a="1"/>
  <c r="AN1245" i="1" s="1"/>
  <c r="AN1246" i="1" a="1"/>
  <c r="AN1246" i="1" s="1"/>
  <c r="AN1247" i="1" a="1"/>
  <c r="AN1247" i="1" s="1"/>
  <c r="AN1248" i="1" a="1"/>
  <c r="AN1248" i="1" s="1"/>
  <c r="AN1249" i="1" a="1"/>
  <c r="AN1249" i="1" s="1"/>
  <c r="AN1250" i="1" a="1"/>
  <c r="AN1250" i="1" s="1"/>
  <c r="AN1251" i="1" a="1"/>
  <c r="AN1251" i="1" s="1"/>
  <c r="AN1252" i="1" a="1"/>
  <c r="AN1252" i="1" s="1"/>
  <c r="AN1253" i="1" a="1"/>
  <c r="AN1253" i="1" s="1"/>
  <c r="AN1254" i="1" a="1"/>
  <c r="AN1254" i="1" s="1"/>
  <c r="AN1255" i="1" a="1"/>
  <c r="AN1255" i="1" s="1"/>
  <c r="AN1256" i="1" a="1"/>
  <c r="AN1256" i="1" s="1"/>
  <c r="AN1257" i="1" a="1"/>
  <c r="AN1257" i="1" s="1"/>
  <c r="AN1258" i="1" a="1"/>
  <c r="AN1258" i="1" s="1"/>
  <c r="AN1259" i="1" a="1"/>
  <c r="AN1259" i="1" s="1"/>
  <c r="AN1260" i="1" a="1"/>
  <c r="AN1260" i="1" s="1"/>
  <c r="AN1261" i="1" a="1"/>
  <c r="AN1261" i="1" s="1"/>
  <c r="AN1262" i="1" a="1"/>
  <c r="AN1262" i="1" s="1"/>
  <c r="AN1263" i="1" a="1"/>
  <c r="AN1263" i="1" s="1"/>
  <c r="AN1264" i="1" a="1"/>
  <c r="AN1264" i="1" s="1"/>
  <c r="AN1265" i="1" a="1"/>
  <c r="AN1265" i="1" s="1"/>
  <c r="AN1266" i="1" a="1"/>
  <c r="AN1266" i="1" s="1"/>
  <c r="AN1267" i="1" a="1"/>
  <c r="AN1267" i="1" s="1"/>
  <c r="AN1268" i="1" a="1"/>
  <c r="AN1268" i="1" s="1"/>
  <c r="AN1269" i="1" a="1"/>
  <c r="AN1269" i="1" s="1"/>
  <c r="AN1270" i="1" a="1"/>
  <c r="AN1270" i="1" s="1"/>
  <c r="AN1271" i="1" a="1"/>
  <c r="AN1271" i="1" s="1"/>
  <c r="AN1272" i="1" a="1"/>
  <c r="AN1272" i="1" s="1"/>
  <c r="AN1273" i="1" a="1"/>
  <c r="AN1273" i="1" s="1"/>
  <c r="AN1274" i="1" a="1"/>
  <c r="AN1274" i="1" s="1"/>
  <c r="AN1275" i="1" a="1"/>
  <c r="AN1275" i="1" s="1"/>
  <c r="AN1276" i="1" a="1"/>
  <c r="AN1276" i="1" s="1"/>
  <c r="AN1277" i="1" a="1"/>
  <c r="AN1277" i="1" s="1"/>
  <c r="AN1278" i="1" a="1"/>
  <c r="AN1278" i="1" s="1"/>
  <c r="AN180" i="1" a="1"/>
  <c r="AN180" i="1" s="1"/>
  <c r="AN1279" i="1" a="1"/>
  <c r="AN1279" i="1" s="1"/>
  <c r="AN1280" i="1" a="1"/>
  <c r="AN1280" i="1" s="1"/>
  <c r="AN146" i="1" a="1"/>
  <c r="AN146" i="1" s="1"/>
  <c r="AN1281" i="1" a="1"/>
  <c r="AN1281" i="1" s="1"/>
  <c r="AN1282" i="1" a="1"/>
  <c r="AN1282" i="1" s="1"/>
  <c r="AN1283" i="1" a="1"/>
  <c r="AN1283" i="1" s="1"/>
  <c r="AN1284" i="1" a="1"/>
  <c r="AN1284" i="1" s="1"/>
  <c r="AN1285" i="1" a="1"/>
  <c r="AN1285" i="1" s="1"/>
  <c r="AN248" i="1" a="1"/>
  <c r="AN248" i="1" s="1"/>
  <c r="AN1286" i="1" a="1"/>
  <c r="AN1286" i="1" s="1"/>
  <c r="AN1287" i="1" a="1"/>
  <c r="AN1287" i="1" s="1"/>
  <c r="AN1288" i="1" a="1"/>
  <c r="AN1288" i="1" s="1"/>
  <c r="AN1289" i="1" a="1"/>
  <c r="AN1289" i="1" s="1"/>
  <c r="AN1290" i="1" a="1"/>
  <c r="AN1290" i="1" s="1"/>
  <c r="AN379" i="1" a="1"/>
  <c r="AN379" i="1" s="1"/>
  <c r="AN1291" i="1" a="1"/>
  <c r="AN1291" i="1" s="1"/>
  <c r="AN1292" i="1" a="1"/>
  <c r="AN1292" i="1" s="1"/>
  <c r="AN1293" i="1" a="1"/>
  <c r="AN1293" i="1" s="1"/>
  <c r="AN1294" i="1" a="1"/>
  <c r="AN1294" i="1" s="1"/>
  <c r="AN1295" i="1" a="1"/>
  <c r="AN1295" i="1" s="1"/>
  <c r="AN1296" i="1" a="1"/>
  <c r="AN1296" i="1" s="1"/>
  <c r="AN1297" i="1" a="1"/>
  <c r="AN1297" i="1" s="1"/>
  <c r="AN1298" i="1" a="1"/>
  <c r="AN1298" i="1" s="1"/>
  <c r="AN1299" i="1" a="1"/>
  <c r="AN1299" i="1" s="1"/>
  <c r="AN1300" i="1" a="1"/>
  <c r="AN1300" i="1" s="1"/>
  <c r="AN1301" i="1" a="1"/>
  <c r="AN1301" i="1" s="1"/>
  <c r="AN1302" i="1" a="1"/>
  <c r="AN1302" i="1" s="1"/>
  <c r="AN1303" i="1" a="1"/>
  <c r="AN1303" i="1" s="1"/>
  <c r="AN1304" i="1" a="1"/>
  <c r="AN1304" i="1" s="1"/>
  <c r="AN1305" i="1" a="1"/>
  <c r="AN1305" i="1" s="1"/>
  <c r="AN1306" i="1" a="1"/>
  <c r="AN1306" i="1" s="1"/>
  <c r="AN1307" i="1" a="1"/>
  <c r="AN1307" i="1" s="1"/>
  <c r="AN1308" i="1" a="1"/>
  <c r="AN1308" i="1" s="1"/>
  <c r="AN1309" i="1" a="1"/>
  <c r="AN1309" i="1" s="1"/>
  <c r="AN1310" i="1" a="1"/>
  <c r="AN1310" i="1" s="1"/>
  <c r="AN1311" i="1" a="1"/>
  <c r="AN1311" i="1" s="1"/>
  <c r="AN1312" i="1" a="1"/>
  <c r="AN1312" i="1" s="1"/>
  <c r="AN1313" i="1" a="1"/>
  <c r="AN1313" i="1" s="1"/>
  <c r="AN1314" i="1" a="1"/>
  <c r="AN1314" i="1" s="1"/>
  <c r="AN1315" i="1" a="1"/>
  <c r="AN1315" i="1" s="1"/>
  <c r="AN1316" i="1" a="1"/>
  <c r="AN1316" i="1" s="1"/>
  <c r="AN391" i="1" a="1"/>
  <c r="AN391" i="1" s="1"/>
  <c r="AN1317" i="1" a="1"/>
  <c r="AN1317" i="1" s="1"/>
  <c r="AN1318" i="1" a="1"/>
  <c r="AN1318" i="1" s="1"/>
  <c r="AN1319" i="1" a="1"/>
  <c r="AN1319" i="1" s="1"/>
  <c r="AN1320" i="1" a="1"/>
  <c r="AN1320" i="1" s="1"/>
  <c r="AN1321" i="1" a="1"/>
  <c r="AN1321" i="1" s="1"/>
  <c r="AN1322" i="1" a="1"/>
  <c r="AN1322" i="1" s="1"/>
  <c r="AN1323" i="1" a="1"/>
  <c r="AN1323" i="1" s="1"/>
  <c r="AN1324" i="1" a="1"/>
  <c r="AN1324" i="1" s="1"/>
  <c r="AN465" i="1" a="1"/>
  <c r="AN465" i="1" s="1"/>
  <c r="AN436" i="1" a="1"/>
  <c r="AN436" i="1" s="1"/>
  <c r="AN437" i="1" a="1"/>
  <c r="AN437" i="1" s="1"/>
  <c r="AN1325" i="1" a="1"/>
  <c r="AN1325" i="1" s="1"/>
  <c r="AN1326" i="1" a="1"/>
  <c r="AN1326" i="1" s="1"/>
  <c r="AN472" i="1" a="1"/>
  <c r="AN472" i="1" s="1"/>
  <c r="AN1327" i="1" a="1"/>
  <c r="AN1327" i="1" s="1"/>
  <c r="AN1328" i="1" a="1"/>
  <c r="AN1328" i="1" s="1"/>
  <c r="AN1329" i="1" a="1"/>
  <c r="AN1329" i="1" s="1"/>
  <c r="AN430" i="1" a="1"/>
  <c r="AN430" i="1" s="1"/>
  <c r="AN1330" i="1" a="1"/>
  <c r="AN1330" i="1" s="1"/>
  <c r="AN1331" i="1" a="1"/>
  <c r="AN1331" i="1" s="1"/>
  <c r="AN1332" i="1" a="1"/>
  <c r="AN1332" i="1" s="1"/>
  <c r="AN1333" i="1" a="1"/>
  <c r="AN1333" i="1" s="1"/>
  <c r="AN254" i="1" a="1"/>
  <c r="AN254" i="1" s="1"/>
  <c r="AN1334" i="1" a="1"/>
  <c r="AN1334" i="1" s="1"/>
  <c r="AN516" i="1" a="1"/>
  <c r="AN516" i="1" s="1"/>
  <c r="AN1335" i="1" a="1"/>
  <c r="AN1335" i="1" s="1"/>
  <c r="AN1336" i="1" a="1"/>
  <c r="AN1336" i="1" s="1"/>
  <c r="AN341" i="1" a="1"/>
  <c r="AN341" i="1" s="1"/>
  <c r="AN1337" i="1" a="1"/>
  <c r="AN1337" i="1" s="1"/>
  <c r="AN1338" i="1" a="1"/>
  <c r="AN1338" i="1" s="1"/>
  <c r="AN1339" i="1" a="1"/>
  <c r="AN1339" i="1" s="1"/>
  <c r="AN1340" i="1" a="1"/>
  <c r="AN1340" i="1" s="1"/>
  <c r="AN1341" i="1" a="1"/>
  <c r="AN1341" i="1" s="1"/>
  <c r="AN1342" i="1" a="1"/>
  <c r="AN1342" i="1" s="1"/>
  <c r="AN1343" i="1" a="1"/>
  <c r="AN1343" i="1" s="1"/>
  <c r="AN568" i="1" a="1"/>
  <c r="AN568" i="1" s="1"/>
  <c r="AN1344" i="1" a="1"/>
  <c r="AN1344" i="1" s="1"/>
  <c r="AN1345" i="1" a="1"/>
  <c r="AN1345" i="1" s="1"/>
  <c r="AN560" i="1" a="1"/>
  <c r="AN560" i="1" s="1"/>
  <c r="AN1346" i="1" a="1"/>
  <c r="AN1346" i="1" s="1"/>
  <c r="AN1347" i="1" a="1"/>
  <c r="AN1347" i="1" s="1"/>
  <c r="AN345" i="1" a="1"/>
  <c r="AN345" i="1" s="1"/>
  <c r="AN1348" i="1" a="1"/>
  <c r="AN1348" i="1" s="1"/>
  <c r="AN1349" i="1" a="1"/>
  <c r="AN1349" i="1" s="1"/>
  <c r="AN1350" i="1" a="1"/>
  <c r="AN1350" i="1" s="1"/>
  <c r="AN1351" i="1" a="1"/>
  <c r="AN1351" i="1" s="1"/>
  <c r="AN1352" i="1" a="1"/>
  <c r="AN1352" i="1" s="1"/>
  <c r="AN508" i="1" a="1"/>
  <c r="AN508" i="1" s="1"/>
  <c r="AN1353" i="1" a="1"/>
  <c r="AN1353" i="1" s="1"/>
  <c r="AN1354" i="1" a="1"/>
  <c r="AN1354" i="1" s="1"/>
  <c r="AN1355" i="1" a="1"/>
  <c r="AN1355" i="1" s="1"/>
  <c r="AN1356" i="1" a="1"/>
  <c r="AN1356" i="1" s="1"/>
  <c r="AN1357" i="1" a="1"/>
  <c r="AN1357" i="1" s="1"/>
  <c r="AN1358" i="1" a="1"/>
  <c r="AN1358" i="1" s="1"/>
  <c r="AN1359" i="1" a="1"/>
  <c r="AN1359" i="1" s="1"/>
  <c r="AN1360" i="1" a="1"/>
  <c r="AN1360" i="1" s="1"/>
  <c r="AN1361" i="1" a="1"/>
  <c r="AN1361" i="1" s="1"/>
  <c r="AN1362" i="1" a="1"/>
  <c r="AN1362" i="1" s="1"/>
  <c r="AN1363" i="1" a="1"/>
  <c r="AN1363" i="1" s="1"/>
  <c r="AN1364" i="1" a="1"/>
  <c r="AN1364" i="1" s="1"/>
  <c r="AN1365" i="1" a="1"/>
  <c r="AN1365" i="1" s="1"/>
  <c r="AN1366" i="1" a="1"/>
  <c r="AN1366" i="1" s="1"/>
  <c r="AN677" i="1" a="1"/>
  <c r="AN677" i="1" s="1"/>
  <c r="AN1367" i="1" a="1"/>
  <c r="AN1367" i="1" s="1"/>
  <c r="AN1368" i="1" a="1"/>
  <c r="AN1368" i="1" s="1"/>
  <c r="AN1369" i="1" a="1"/>
  <c r="AN1369" i="1" s="1"/>
  <c r="AN1370" i="1" a="1"/>
  <c r="AN1370" i="1" s="1"/>
  <c r="AN1371" i="1" a="1"/>
  <c r="AN1371" i="1" s="1"/>
  <c r="AN1372" i="1" a="1"/>
  <c r="AN1372" i="1" s="1"/>
  <c r="AN1373" i="1" a="1"/>
  <c r="AN1373" i="1" s="1"/>
  <c r="AN1374" i="1" a="1"/>
  <c r="AN1374" i="1" s="1"/>
  <c r="AN1375" i="1" a="1"/>
  <c r="AN1375" i="1" s="1"/>
  <c r="AN1376" i="1" a="1"/>
  <c r="AN1376" i="1" s="1"/>
  <c r="AN339" i="1" a="1"/>
  <c r="AN339" i="1" s="1"/>
  <c r="AN1377" i="1" a="1"/>
  <c r="AN1377" i="1" s="1"/>
  <c r="AN1378" i="1" a="1"/>
  <c r="AN1378" i="1" s="1"/>
  <c r="AN1379" i="1" a="1"/>
  <c r="AN1379" i="1" s="1"/>
  <c r="AN1380" i="1" a="1"/>
  <c r="AN1380" i="1" s="1"/>
  <c r="AN289" i="1" a="1"/>
  <c r="AN289" i="1" s="1"/>
  <c r="AN386" i="1" a="1"/>
  <c r="AN386" i="1" s="1"/>
  <c r="AN1381" i="1" a="1"/>
  <c r="AN1381" i="1" s="1"/>
  <c r="AN1382" i="1" a="1"/>
  <c r="AN1382" i="1" s="1"/>
  <c r="AN1383" i="1" a="1"/>
  <c r="AN1383" i="1" s="1"/>
  <c r="AN1384" i="1" a="1"/>
  <c r="AN1384" i="1" s="1"/>
  <c r="AN1385" i="1" a="1"/>
  <c r="AN1385" i="1" s="1"/>
  <c r="AN1386" i="1" a="1"/>
  <c r="AN1386" i="1" s="1"/>
  <c r="AN1387" i="1" a="1"/>
  <c r="AN1387" i="1" s="1"/>
  <c r="AN1388" i="1" a="1"/>
  <c r="AN1388" i="1" s="1"/>
  <c r="AN1389" i="1" a="1"/>
  <c r="AN1389" i="1" s="1"/>
  <c r="AN1390" i="1" a="1"/>
  <c r="AN1390" i="1" s="1"/>
  <c r="AN1391" i="1" a="1"/>
  <c r="AN1391" i="1" s="1"/>
  <c r="AN1392" i="1" a="1"/>
  <c r="AN1392" i="1" s="1"/>
  <c r="AN1393" i="1" a="1"/>
  <c r="AN1393" i="1" s="1"/>
  <c r="AN1394" i="1" a="1"/>
  <c r="AN1394" i="1" s="1"/>
  <c r="AN1395" i="1" a="1"/>
  <c r="AN1395" i="1" s="1"/>
  <c r="AN1396" i="1" a="1"/>
  <c r="AN1396" i="1" s="1"/>
  <c r="AN1397" i="1" a="1"/>
  <c r="AN1397" i="1" s="1"/>
  <c r="AN1398" i="1" a="1"/>
  <c r="AN1398" i="1" s="1"/>
  <c r="AN1399" i="1" a="1"/>
  <c r="AN1399" i="1" s="1"/>
  <c r="AN1400" i="1" a="1"/>
  <c r="AN1400" i="1" s="1"/>
  <c r="AN447" i="1" a="1"/>
  <c r="AN447" i="1" s="1"/>
  <c r="AN1401" i="1" a="1"/>
  <c r="AN1401" i="1" s="1"/>
  <c r="AN1402" i="1" a="1"/>
  <c r="AN1402" i="1" s="1"/>
  <c r="AN1403" i="1" a="1"/>
  <c r="AN1403" i="1" s="1"/>
  <c r="AN1404" i="1" a="1"/>
  <c r="AN1404" i="1" s="1"/>
  <c r="AN1405" i="1" a="1"/>
  <c r="AN1405" i="1" s="1"/>
  <c r="AN1406" i="1" a="1"/>
  <c r="AN1406" i="1" s="1"/>
  <c r="AN435" i="1" a="1"/>
  <c r="AN435" i="1" s="1"/>
  <c r="AN181" i="1" a="1"/>
  <c r="AN181" i="1" s="1"/>
  <c r="AN1407" i="1" a="1"/>
  <c r="AN1407" i="1" s="1"/>
  <c r="AN1408" i="1" a="1"/>
  <c r="AN1408" i="1" s="1"/>
  <c r="AN1409" i="1" a="1"/>
  <c r="AN1409" i="1" s="1"/>
  <c r="AN1410" i="1" a="1"/>
  <c r="AN1410" i="1" s="1"/>
  <c r="AN1411" i="1" a="1"/>
  <c r="AN1411" i="1" s="1"/>
  <c r="AN1412" i="1" a="1"/>
  <c r="AN1412" i="1" s="1"/>
  <c r="AN1413" i="1" a="1"/>
  <c r="AN1413" i="1" s="1"/>
  <c r="AN1414" i="1" a="1"/>
  <c r="AN1414" i="1" s="1"/>
  <c r="AN1415" i="1" a="1"/>
  <c r="AN1415" i="1" s="1"/>
  <c r="AN1416" i="1" a="1"/>
  <c r="AN1416" i="1" s="1"/>
  <c r="AN1417" i="1" a="1"/>
  <c r="AN1417" i="1" s="1"/>
  <c r="AN1418" i="1" a="1"/>
  <c r="AN1418" i="1" s="1"/>
  <c r="AN1419" i="1" a="1"/>
  <c r="AN1419" i="1" s="1"/>
  <c r="AN1420" i="1" a="1"/>
  <c r="AN1420" i="1" s="1"/>
  <c r="AN1421" i="1" a="1"/>
  <c r="AN1421" i="1" s="1"/>
  <c r="AN1422" i="1" a="1"/>
  <c r="AN1422" i="1" s="1"/>
  <c r="AN1423" i="1" a="1"/>
  <c r="AN1423" i="1" s="1"/>
  <c r="AN1424" i="1" a="1"/>
  <c r="AN1424" i="1" s="1"/>
  <c r="AN1425" i="1" a="1"/>
  <c r="AN1425" i="1" s="1"/>
  <c r="AN1426" i="1" a="1"/>
  <c r="AN1426" i="1" s="1"/>
  <c r="AN1427" i="1" a="1"/>
  <c r="AN1427" i="1" s="1"/>
  <c r="AN1428" i="1" a="1"/>
  <c r="AN1428" i="1" s="1"/>
  <c r="AN1429" i="1" a="1"/>
  <c r="AN1429" i="1" s="1"/>
  <c r="AN1430" i="1" a="1"/>
  <c r="AN1430" i="1" s="1"/>
  <c r="AN1431" i="1" a="1"/>
  <c r="AN1431" i="1" s="1"/>
  <c r="AN1432" i="1" a="1"/>
  <c r="AN1432" i="1" s="1"/>
  <c r="AN1433" i="1" a="1"/>
  <c r="AN1433" i="1" s="1"/>
  <c r="AN1434" i="1" a="1"/>
  <c r="AN1434" i="1" s="1"/>
  <c r="AN1435" i="1" a="1"/>
  <c r="AN1435" i="1" s="1"/>
  <c r="AN1436" i="1" a="1"/>
  <c r="AN1436" i="1" s="1"/>
  <c r="AN1437" i="1" a="1"/>
  <c r="AN1437" i="1" s="1"/>
  <c r="AN1438" i="1" a="1"/>
  <c r="AN1438" i="1" s="1"/>
  <c r="AN1439" i="1" a="1"/>
  <c r="AN1439" i="1" s="1"/>
  <c r="AN1440" i="1" a="1"/>
  <c r="AN1440" i="1" s="1"/>
  <c r="AN1441" i="1" a="1"/>
  <c r="AN1441" i="1" s="1"/>
  <c r="AN1442" i="1" a="1"/>
  <c r="AN1442" i="1" s="1"/>
  <c r="AN1443" i="1" a="1"/>
  <c r="AN1443" i="1" s="1"/>
  <c r="AN1444" i="1" a="1"/>
  <c r="AN1444" i="1" s="1"/>
  <c r="AN1445" i="1" a="1"/>
  <c r="AN1445" i="1" s="1"/>
  <c r="AN1446" i="1" a="1"/>
  <c r="AN1446" i="1" s="1"/>
  <c r="AN1447" i="1" a="1"/>
  <c r="AN1447" i="1" s="1"/>
  <c r="AN1448" i="1" a="1"/>
  <c r="AN1448" i="1" s="1"/>
  <c r="AN1449" i="1" a="1"/>
  <c r="AN1449" i="1" s="1"/>
  <c r="AN1450" i="1" a="1"/>
  <c r="AN1450" i="1" s="1"/>
  <c r="AN1451" i="1" a="1"/>
  <c r="AN1451" i="1" s="1"/>
  <c r="AN1452" i="1" a="1"/>
  <c r="AN1452" i="1" s="1"/>
  <c r="AN1453" i="1" a="1"/>
  <c r="AN1453" i="1" s="1"/>
  <c r="AN1454" i="1" a="1"/>
  <c r="AN1454" i="1" s="1"/>
  <c r="AN1455" i="1" a="1"/>
  <c r="AN1455" i="1" s="1"/>
  <c r="AN530" i="1" a="1"/>
  <c r="AN530" i="1" s="1"/>
  <c r="AN263" i="1" a="1"/>
  <c r="AN263" i="1" s="1"/>
  <c r="AN1456" i="1" a="1"/>
  <c r="AN1456" i="1" s="1"/>
  <c r="AN1457" i="1" a="1"/>
  <c r="AN1457" i="1" s="1"/>
  <c r="AN1458" i="1" a="1"/>
  <c r="AN1458" i="1" s="1"/>
  <c r="AN1459" i="1" a="1"/>
  <c r="AN1459" i="1" s="1"/>
  <c r="AN1460" i="1" a="1"/>
  <c r="AN1460" i="1" s="1"/>
  <c r="AN1461" i="1" a="1"/>
  <c r="AN1461" i="1" s="1"/>
  <c r="AN1462" i="1" a="1"/>
  <c r="AN1462" i="1" s="1"/>
  <c r="AN1463" i="1" a="1"/>
  <c r="AN1463" i="1" s="1"/>
  <c r="AN1464" i="1" a="1"/>
  <c r="AN1464" i="1" s="1"/>
  <c r="AN1465" i="1" a="1"/>
  <c r="AN1465" i="1" s="1"/>
  <c r="AN1466" i="1" a="1"/>
  <c r="AN1466" i="1" s="1"/>
  <c r="AN183" i="1" a="1"/>
  <c r="AN183" i="1" s="1"/>
  <c r="AN1467" i="1" a="1"/>
  <c r="AN1467" i="1" s="1"/>
  <c r="AN1468" i="1" a="1"/>
  <c r="AN1468" i="1" s="1"/>
  <c r="AN1469" i="1" a="1"/>
  <c r="AN1469" i="1" s="1"/>
  <c r="AN1470" i="1" a="1"/>
  <c r="AN1470" i="1" s="1"/>
  <c r="AN1471" i="1" a="1"/>
  <c r="AN1471" i="1" s="1"/>
  <c r="AN375" i="1" a="1"/>
  <c r="AN375" i="1" s="1"/>
  <c r="AN413" i="1" a="1"/>
  <c r="AN413" i="1" s="1"/>
  <c r="AN462" i="1" a="1"/>
  <c r="AN462" i="1" s="1"/>
  <c r="AN1472" i="1" a="1"/>
  <c r="AN1472" i="1" s="1"/>
  <c r="AN1473" i="1" a="1"/>
  <c r="AN1473" i="1" s="1"/>
  <c r="AN1474" i="1" a="1"/>
  <c r="AN1474" i="1" s="1"/>
  <c r="AN1475" i="1" a="1"/>
  <c r="AN1475" i="1" s="1"/>
  <c r="AN1476" i="1" a="1"/>
  <c r="AN1476" i="1" s="1"/>
  <c r="AN1477" i="1" a="1"/>
  <c r="AN1477" i="1" s="1"/>
  <c r="AN1478" i="1" a="1"/>
  <c r="AN1478" i="1" s="1"/>
  <c r="AN1479" i="1" a="1"/>
  <c r="AN1479" i="1" s="1"/>
  <c r="AN1480" i="1" a="1"/>
  <c r="AN1480" i="1" s="1"/>
  <c r="AN1481" i="1" a="1"/>
  <c r="AN1481" i="1" s="1"/>
  <c r="AN1482" i="1" a="1"/>
  <c r="AN1482" i="1" s="1"/>
  <c r="AN1483" i="1" a="1"/>
  <c r="AN1483" i="1" s="1"/>
  <c r="AN1484" i="1" a="1"/>
  <c r="AN1484" i="1" s="1"/>
  <c r="AN1485" i="1" a="1"/>
  <c r="AN1485" i="1" s="1"/>
  <c r="AN1486" i="1" a="1"/>
  <c r="AN1486" i="1" s="1"/>
  <c r="AN1487" i="1" a="1"/>
  <c r="AN1487" i="1" s="1"/>
  <c r="AN1488" i="1" a="1"/>
  <c r="AN1488" i="1" s="1"/>
  <c r="AN1489" i="1" a="1"/>
  <c r="AN1489" i="1" s="1"/>
  <c r="AN1490" i="1" a="1"/>
  <c r="AN1490" i="1" s="1"/>
  <c r="AN1491" i="1" a="1"/>
  <c r="AN1491" i="1" s="1"/>
  <c r="AN590" i="1" a="1"/>
  <c r="AN590" i="1" s="1"/>
  <c r="AN1492" i="1" a="1"/>
  <c r="AN1492" i="1" s="1"/>
  <c r="AN1493" i="1" a="1"/>
  <c r="AN1493" i="1" s="1"/>
  <c r="AN1494" i="1" a="1"/>
  <c r="AN1494" i="1" s="1"/>
  <c r="AN1495" i="1" a="1"/>
  <c r="AN1495" i="1" s="1"/>
  <c r="AN1496" i="1" a="1"/>
  <c r="AN1496" i="1" s="1"/>
  <c r="AN1497" i="1" a="1"/>
  <c r="AN1497" i="1" s="1"/>
  <c r="AN1498" i="1" a="1"/>
  <c r="AN1498" i="1" s="1"/>
  <c r="AN1499" i="1" a="1"/>
  <c r="AN1499" i="1" s="1"/>
  <c r="AN1500" i="1" a="1"/>
  <c r="AN1500" i="1" s="1"/>
  <c r="AN1501" i="1" a="1"/>
  <c r="AN1501" i="1" s="1"/>
  <c r="AN1502" i="1" a="1"/>
  <c r="AN1502" i="1" s="1"/>
  <c r="AN1503" i="1" a="1"/>
  <c r="AN1503" i="1" s="1"/>
  <c r="AN586" i="1" a="1"/>
  <c r="AN586" i="1" s="1"/>
  <c r="AN1504" i="1" a="1"/>
  <c r="AN1504" i="1" s="1"/>
  <c r="AN1505" i="1" a="1"/>
  <c r="AN1505" i="1" s="1"/>
  <c r="AN1506" i="1" a="1"/>
  <c r="AN1506" i="1" s="1"/>
  <c r="AN1507" i="1" a="1"/>
  <c r="AN1507" i="1" s="1"/>
  <c r="AN1508" i="1" a="1"/>
  <c r="AN1508" i="1" s="1"/>
  <c r="AN1509" i="1" a="1"/>
  <c r="AN1509" i="1" s="1"/>
  <c r="AN1510" i="1" a="1"/>
  <c r="AN1510" i="1" s="1"/>
  <c r="AN1511" i="1" a="1"/>
  <c r="AN1511" i="1" s="1"/>
  <c r="AN1512" i="1" a="1"/>
  <c r="AN1512" i="1" s="1"/>
  <c r="AN1513" i="1" a="1"/>
  <c r="AN1513" i="1" s="1"/>
  <c r="AN1514" i="1" a="1"/>
  <c r="AN1514" i="1" s="1"/>
  <c r="AN1515" i="1" a="1"/>
  <c r="AN1515" i="1" s="1"/>
  <c r="AN1516" i="1" a="1"/>
  <c r="AN1516" i="1" s="1"/>
  <c r="AN1517" i="1" a="1"/>
  <c r="AN1517" i="1" s="1"/>
  <c r="AN1518" i="1" a="1"/>
  <c r="AN1518" i="1" s="1"/>
  <c r="AN257" i="1" a="1"/>
  <c r="AN257" i="1" s="1"/>
  <c r="AN1519" i="1" a="1"/>
  <c r="AN1519" i="1" s="1"/>
  <c r="AN1520" i="1" a="1"/>
  <c r="AN1520" i="1" s="1"/>
  <c r="AN558" i="1" a="1"/>
  <c r="AN558" i="1" s="1"/>
  <c r="AN1521" i="1" a="1"/>
  <c r="AN1521" i="1" s="1"/>
  <c r="AN1522" i="1" a="1"/>
  <c r="AN1522" i="1" s="1"/>
  <c r="AN1523" i="1" a="1"/>
  <c r="AN1523" i="1" s="1"/>
  <c r="AN203" i="1" a="1"/>
  <c r="AN203" i="1" s="1"/>
  <c r="AN1524" i="1" a="1"/>
  <c r="AN1524" i="1" s="1"/>
  <c r="AN348" i="1" a="1"/>
  <c r="AN348" i="1" s="1"/>
  <c r="AN1525" i="1" a="1"/>
  <c r="AN1525" i="1" s="1"/>
  <c r="AN1526" i="1" a="1"/>
  <c r="AN1526" i="1" s="1"/>
  <c r="AN1527" i="1" a="1"/>
  <c r="AN1527" i="1" s="1"/>
  <c r="AN1528" i="1" a="1"/>
  <c r="AN1528" i="1" s="1"/>
  <c r="AN1529" i="1" a="1"/>
  <c r="AN1529" i="1" s="1"/>
  <c r="AN1530" i="1" a="1"/>
  <c r="AN1530" i="1" s="1"/>
  <c r="AN1531" i="1" a="1"/>
  <c r="AN1531" i="1" s="1"/>
  <c r="AN1532" i="1" a="1"/>
  <c r="AN1532" i="1" s="1"/>
  <c r="AN1533" i="1" a="1"/>
  <c r="AN1533" i="1" s="1"/>
  <c r="AN1534" i="1" a="1"/>
  <c r="AN1534" i="1" s="1"/>
  <c r="AN1535" i="1" a="1"/>
  <c r="AN1535" i="1" s="1"/>
  <c r="AN1536" i="1" a="1"/>
  <c r="AN1536" i="1" s="1"/>
  <c r="AN1537" i="1" a="1"/>
  <c r="AN1537" i="1" s="1"/>
  <c r="AN1538" i="1" a="1"/>
  <c r="AN1538" i="1" s="1"/>
  <c r="AN1539" i="1" a="1"/>
  <c r="AN1539" i="1" s="1"/>
  <c r="AN1540" i="1" a="1"/>
  <c r="AN1540" i="1" s="1"/>
  <c r="AN1541" i="1" a="1"/>
  <c r="AN1541" i="1" s="1"/>
  <c r="AN1542" i="1" a="1"/>
  <c r="AN1542" i="1" s="1"/>
  <c r="AN1543" i="1" a="1"/>
  <c r="AN1543" i="1" s="1"/>
  <c r="AN367" i="1" a="1"/>
  <c r="AN367" i="1" s="1"/>
  <c r="AN1544" i="1" a="1"/>
  <c r="AN1544" i="1" s="1"/>
  <c r="AN1545" i="1" a="1"/>
  <c r="AN1545" i="1" s="1"/>
  <c r="AN1546" i="1" a="1"/>
  <c r="AN1546" i="1" s="1"/>
  <c r="AN1547" i="1" a="1"/>
  <c r="AN1547" i="1" s="1"/>
  <c r="AN1548" i="1" a="1"/>
  <c r="AN1548" i="1" s="1"/>
  <c r="AN1549" i="1" a="1"/>
  <c r="AN1549" i="1" s="1"/>
  <c r="AN576" i="1" a="1"/>
  <c r="AN576" i="1" s="1"/>
  <c r="AN1550" i="1" a="1"/>
  <c r="AN1550" i="1" s="1"/>
  <c r="AN1551" i="1" a="1"/>
  <c r="AN1551" i="1" s="1"/>
  <c r="AN1552" i="1" a="1"/>
  <c r="AN1552" i="1" s="1"/>
  <c r="AN1553" i="1" a="1"/>
  <c r="AN1553" i="1" s="1"/>
  <c r="AN1554" i="1" a="1"/>
  <c r="AN1554" i="1" s="1"/>
  <c r="AN1555" i="1" a="1"/>
  <c r="AN1555" i="1" s="1"/>
  <c r="AN1556" i="1" a="1"/>
  <c r="AN1556" i="1" s="1"/>
  <c r="AN1557" i="1" a="1"/>
  <c r="AN1557" i="1" s="1"/>
  <c r="AN1558" i="1" a="1"/>
  <c r="AN1558" i="1" s="1"/>
  <c r="AN616" i="1" a="1"/>
  <c r="AN616" i="1" s="1"/>
  <c r="AN622" i="1" a="1"/>
  <c r="AN622" i="1" s="1"/>
  <c r="AN440" i="1" a="1"/>
  <c r="AN440" i="1" s="1"/>
  <c r="AN1559" i="1" a="1"/>
  <c r="AN1559" i="1" s="1"/>
  <c r="AN1560" i="1" a="1"/>
  <c r="AN1560" i="1" s="1"/>
  <c r="AN1561" i="1" a="1"/>
  <c r="AN1561" i="1" s="1"/>
  <c r="AN1562" i="1" a="1"/>
  <c r="AN1562" i="1" s="1"/>
  <c r="AN1563" i="1" a="1"/>
  <c r="AN1563" i="1" s="1"/>
  <c r="AN1564" i="1" a="1"/>
  <c r="AN1564" i="1" s="1"/>
  <c r="AN1565" i="1" a="1"/>
  <c r="AN1565" i="1" s="1"/>
  <c r="AN1566" i="1" a="1"/>
  <c r="AN1566" i="1" s="1"/>
  <c r="AN1567" i="1" a="1"/>
  <c r="AN1567" i="1" s="1"/>
  <c r="AN1568" i="1" a="1"/>
  <c r="AN1568" i="1" s="1"/>
  <c r="AN1569" i="1" a="1"/>
  <c r="AN1569" i="1" s="1"/>
  <c r="AN1570" i="1" a="1"/>
  <c r="AN1570" i="1" s="1"/>
  <c r="AN1571" i="1" a="1"/>
  <c r="AN1571" i="1" s="1"/>
  <c r="AN1572" i="1" a="1"/>
  <c r="AN1572" i="1" s="1"/>
  <c r="AN1573" i="1" a="1"/>
  <c r="AN1573" i="1" s="1"/>
  <c r="AN1574" i="1" a="1"/>
  <c r="AN1574" i="1" s="1"/>
  <c r="AN1575" i="1" a="1"/>
  <c r="AN1575" i="1" s="1"/>
  <c r="AN1576" i="1" a="1"/>
  <c r="AN1576" i="1" s="1"/>
  <c r="AN506" i="1" a="1"/>
  <c r="AN506" i="1" s="1"/>
  <c r="AN1577" i="1" a="1"/>
  <c r="AN1577" i="1" s="1"/>
  <c r="AN1578" i="1" a="1"/>
  <c r="AN1578" i="1" s="1"/>
  <c r="AN1579" i="1" a="1"/>
  <c r="AN1579" i="1" s="1"/>
  <c r="AN1580" i="1" a="1"/>
  <c r="AN1580" i="1" s="1"/>
  <c r="AN1581" i="1" a="1"/>
  <c r="AN1581" i="1" s="1"/>
  <c r="AN1582" i="1" a="1"/>
  <c r="AN1582" i="1" s="1"/>
  <c r="AN1583" i="1" a="1"/>
  <c r="AN1583" i="1" s="1"/>
  <c r="AN1584" i="1" a="1"/>
  <c r="AN1584" i="1" s="1"/>
  <c r="AN1585" i="1" a="1"/>
  <c r="AN1585" i="1" s="1"/>
  <c r="AN1586" i="1" a="1"/>
  <c r="AN1586" i="1" s="1"/>
  <c r="AN1587" i="1" a="1"/>
  <c r="AN1587" i="1" s="1"/>
  <c r="AN1588" i="1" a="1"/>
  <c r="AN1588" i="1" s="1"/>
  <c r="AN1589" i="1" a="1"/>
  <c r="AN1589" i="1" s="1"/>
  <c r="AN1590" i="1" a="1"/>
  <c r="AN1590" i="1" s="1"/>
  <c r="AN420" i="1" a="1"/>
  <c r="AN420" i="1" s="1"/>
  <c r="AN1591" i="1" a="1"/>
  <c r="AN1591" i="1" s="1"/>
  <c r="AN1592" i="1" a="1"/>
  <c r="AN1592" i="1" s="1"/>
  <c r="AN1593" i="1" a="1"/>
  <c r="AN1593" i="1" s="1"/>
  <c r="AN1594" i="1" a="1"/>
  <c r="AN1594" i="1" s="1"/>
  <c r="AN1595" i="1" a="1"/>
  <c r="AN1595" i="1" s="1"/>
  <c r="AN1596" i="1" a="1"/>
  <c r="AN1596" i="1" s="1"/>
  <c r="AN423" i="1" a="1"/>
  <c r="AN423" i="1" s="1"/>
  <c r="AN1597" i="1" a="1"/>
  <c r="AN1597" i="1" s="1"/>
  <c r="AN1598" i="1" a="1"/>
  <c r="AN1598" i="1" s="1"/>
  <c r="AN1599" i="1" a="1"/>
  <c r="AN1599" i="1" s="1"/>
  <c r="AN1600" i="1" a="1"/>
  <c r="AN1600" i="1" s="1"/>
  <c r="AN1601" i="1" a="1"/>
  <c r="AN1601" i="1" s="1"/>
  <c r="AN1602" i="1" a="1"/>
  <c r="AN1602" i="1" s="1"/>
  <c r="AN1603" i="1" a="1"/>
  <c r="AN1603" i="1" s="1"/>
  <c r="AN1604" i="1" a="1"/>
  <c r="AN1604" i="1" s="1"/>
  <c r="AN1605" i="1" a="1"/>
  <c r="AN1605" i="1" s="1"/>
  <c r="AN247" i="1" a="1"/>
  <c r="AN247" i="1" s="1"/>
  <c r="AN1606" i="1" a="1"/>
  <c r="AN1606" i="1" s="1"/>
  <c r="AN1607" i="1" a="1"/>
  <c r="AN1607" i="1" s="1"/>
  <c r="AN1608" i="1" a="1"/>
  <c r="AN1608" i="1" s="1"/>
  <c r="AN1609" i="1" a="1"/>
  <c r="AN1609" i="1" s="1"/>
  <c r="AN1610" i="1" a="1"/>
  <c r="AN1610" i="1" s="1"/>
  <c r="AN261" i="1" a="1"/>
  <c r="AN261" i="1" s="1"/>
  <c r="AN298" i="1" a="1"/>
  <c r="AN298" i="1" s="1"/>
  <c r="AN1611" i="1" a="1"/>
  <c r="AN1611" i="1" s="1"/>
  <c r="AN1612" i="1" a="1"/>
  <c r="AN1612" i="1" s="1"/>
  <c r="AN1613" i="1" a="1"/>
  <c r="AN1613" i="1" s="1"/>
  <c r="AN1614" i="1" a="1"/>
  <c r="AN1614" i="1" s="1"/>
  <c r="AN1615" i="1" a="1"/>
  <c r="AN1615" i="1" s="1"/>
  <c r="AN316" i="1" a="1"/>
  <c r="AN316" i="1" s="1"/>
  <c r="AN1616" i="1" a="1"/>
  <c r="AN1616" i="1" s="1"/>
  <c r="AN1617" i="1" a="1"/>
  <c r="AN1617" i="1" s="1"/>
  <c r="AN1618" i="1" a="1"/>
  <c r="AN1618" i="1" s="1"/>
  <c r="AN144" i="1" a="1"/>
  <c r="AN144" i="1" s="1"/>
  <c r="AN1619" i="1" a="1"/>
  <c r="AN1619" i="1" s="1"/>
  <c r="AN1620" i="1" a="1"/>
  <c r="AN1620" i="1" s="1"/>
  <c r="AN1621" i="1" a="1"/>
  <c r="AN1621" i="1" s="1"/>
  <c r="AN1622" i="1" a="1"/>
  <c r="AN1622" i="1" s="1"/>
  <c r="AN1623" i="1" a="1"/>
  <c r="AN1623" i="1" s="1"/>
  <c r="AN1624" i="1" a="1"/>
  <c r="AN1624" i="1" s="1"/>
  <c r="AN1625" i="1" a="1"/>
  <c r="AN1625" i="1" s="1"/>
  <c r="AN1626" i="1" a="1"/>
  <c r="AN1626" i="1" s="1"/>
  <c r="AN343" i="1" a="1"/>
  <c r="AN343" i="1" s="1"/>
  <c r="AN579" i="1" a="1"/>
  <c r="AN579" i="1" s="1"/>
  <c r="AN1627" i="1" a="1"/>
  <c r="AN1627" i="1" s="1"/>
  <c r="AN1628" i="1" a="1"/>
  <c r="AN1628" i="1" s="1"/>
  <c r="AN1629" i="1" a="1"/>
  <c r="AN1629" i="1" s="1"/>
  <c r="AN1630" i="1" a="1"/>
  <c r="AN1630" i="1" s="1"/>
  <c r="AN1631" i="1" a="1"/>
  <c r="AN1631" i="1" s="1"/>
  <c r="AN1632" i="1" a="1"/>
  <c r="AN1632" i="1" s="1"/>
  <c r="AN1633" i="1" a="1"/>
  <c r="AN1633" i="1" s="1"/>
  <c r="AN1634" i="1" a="1"/>
  <c r="AN1634" i="1" s="1"/>
  <c r="AN1635" i="1" a="1"/>
  <c r="AN1635" i="1" s="1"/>
  <c r="AN364" i="1" a="1"/>
  <c r="AN364" i="1" s="1"/>
  <c r="AN295" i="1" a="1"/>
  <c r="AN295" i="1" s="1"/>
  <c r="AN478" i="1" a="1"/>
  <c r="AN478" i="1" s="1"/>
  <c r="AN1636" i="1" a="1"/>
  <c r="AN1636" i="1" s="1"/>
  <c r="AN1637" i="1" a="1"/>
  <c r="AN1637" i="1" s="1"/>
  <c r="AN1638" i="1" a="1"/>
  <c r="AN1638" i="1" s="1"/>
  <c r="AN1639" i="1" a="1"/>
  <c r="AN1639" i="1" s="1"/>
  <c r="AN1640" i="1" a="1"/>
  <c r="AN1640" i="1" s="1"/>
  <c r="AN1641" i="1" a="1"/>
  <c r="AN1641" i="1" s="1"/>
  <c r="AN1642" i="1" a="1"/>
  <c r="AN1642" i="1" s="1"/>
  <c r="AN1643" i="1" a="1"/>
  <c r="AN1643" i="1" s="1"/>
  <c r="AN1644" i="1" a="1"/>
  <c r="AN1644" i="1" s="1"/>
  <c r="AN1645" i="1" a="1"/>
  <c r="AN1645" i="1" s="1"/>
  <c r="AN1646" i="1" a="1"/>
  <c r="AN1646" i="1" s="1"/>
  <c r="AN1647" i="1" a="1"/>
  <c r="AN1647" i="1" s="1"/>
  <c r="AN1648" i="1" a="1"/>
  <c r="AN1648" i="1" s="1"/>
  <c r="AN671" i="1" a="1"/>
  <c r="AN671" i="1" s="1"/>
  <c r="AN1649" i="1" a="1"/>
  <c r="AN1649" i="1" s="1"/>
  <c r="AN1650" i="1" a="1"/>
  <c r="AN1650" i="1" s="1"/>
  <c r="AN1651" i="1" a="1"/>
  <c r="AN1651" i="1" s="1"/>
  <c r="AN1652" i="1" a="1"/>
  <c r="AN1652" i="1" s="1"/>
  <c r="AN1653" i="1" a="1"/>
  <c r="AN1653" i="1" s="1"/>
  <c r="AN1654" i="1" a="1"/>
  <c r="AN1654" i="1" s="1"/>
  <c r="AN1655" i="1" a="1"/>
  <c r="AN1655" i="1" s="1"/>
  <c r="AN1656" i="1" a="1"/>
  <c r="AN1656" i="1" s="1"/>
  <c r="AN1657" i="1" a="1"/>
  <c r="AN1657" i="1" s="1"/>
  <c r="AN1658" i="1" a="1"/>
  <c r="AN1658" i="1" s="1"/>
  <c r="AN1659" i="1" a="1"/>
  <c r="AN1659" i="1" s="1"/>
  <c r="AN1660" i="1" a="1"/>
  <c r="AN1660" i="1" s="1"/>
  <c r="AN1661" i="1" a="1"/>
  <c r="AN1661" i="1" s="1"/>
  <c r="AN1662" i="1" a="1"/>
  <c r="AN1662" i="1" s="1"/>
  <c r="AN1663" i="1" a="1"/>
  <c r="AN1663" i="1" s="1"/>
  <c r="AN1664" i="1" a="1"/>
  <c r="AN1664" i="1" s="1"/>
  <c r="AN520" i="1" a="1"/>
  <c r="AN520" i="1" s="1"/>
  <c r="AN1665" i="1" a="1"/>
  <c r="AN1665" i="1" s="1"/>
  <c r="AN457" i="1" a="1"/>
  <c r="AN457" i="1" s="1"/>
  <c r="AN1666" i="1" a="1"/>
  <c r="AN1666" i="1" s="1"/>
  <c r="AN407" i="1" a="1"/>
  <c r="AN407" i="1" s="1"/>
  <c r="AN1667" i="1" a="1"/>
  <c r="AN1667" i="1" s="1"/>
  <c r="AN1668" i="1" a="1"/>
  <c r="AN1668" i="1" s="1"/>
  <c r="AN1669" i="1" a="1"/>
  <c r="AN1669" i="1" s="1"/>
  <c r="AN1670" i="1" a="1"/>
  <c r="AN1670" i="1" s="1"/>
  <c r="AN1671" i="1" a="1"/>
  <c r="AN1671" i="1" s="1"/>
  <c r="AN1672" i="1" a="1"/>
  <c r="AN1672" i="1" s="1"/>
  <c r="AN1673" i="1" a="1"/>
  <c r="AN1673" i="1" s="1"/>
  <c r="AN1674" i="1" a="1"/>
  <c r="AN1674" i="1" s="1"/>
  <c r="AN1675" i="1" a="1"/>
  <c r="AN1675" i="1" s="1"/>
  <c r="AN1676" i="1" a="1"/>
  <c r="AN1676" i="1" s="1"/>
  <c r="AN1677" i="1" a="1"/>
  <c r="AN1677" i="1" s="1"/>
  <c r="AN1678" i="1" a="1"/>
  <c r="AN1678" i="1" s="1"/>
  <c r="AN1679" i="1" a="1"/>
  <c r="AN1679" i="1" s="1"/>
  <c r="AN1680" i="1" a="1"/>
  <c r="AN1680" i="1" s="1"/>
  <c r="AN1681" i="1" a="1"/>
  <c r="AN1681" i="1" s="1"/>
  <c r="AN1682" i="1" a="1"/>
  <c r="AN1682" i="1" s="1"/>
  <c r="AN1683" i="1" a="1"/>
  <c r="AN1683" i="1" s="1"/>
  <c r="AN1684" i="1" a="1"/>
  <c r="AN1684" i="1" s="1"/>
  <c r="AN1685" i="1" a="1"/>
  <c r="AN1685" i="1" s="1"/>
  <c r="AN1686" i="1" a="1"/>
  <c r="AN1686" i="1" s="1"/>
  <c r="AN1687" i="1" a="1"/>
  <c r="AN1687" i="1" s="1"/>
  <c r="AN1688" i="1" a="1"/>
  <c r="AN1688" i="1" s="1"/>
  <c r="AN1689" i="1" a="1"/>
  <c r="AN1689" i="1" s="1"/>
  <c r="AN1690" i="1" a="1"/>
  <c r="AN1690" i="1" s="1"/>
  <c r="AN1691" i="1" a="1"/>
  <c r="AN1691" i="1" s="1"/>
  <c r="AN1692" i="1" a="1"/>
  <c r="AN1692" i="1" s="1"/>
  <c r="AN1693" i="1" a="1"/>
  <c r="AN1693" i="1" s="1"/>
  <c r="AN1694" i="1" a="1"/>
  <c r="AN1694" i="1" s="1"/>
  <c r="AN1695" i="1" a="1"/>
  <c r="AN1695" i="1" s="1"/>
  <c r="AN1696" i="1" a="1"/>
  <c r="AN1696" i="1" s="1"/>
  <c r="AN1697" i="1" a="1"/>
  <c r="AN1697" i="1" s="1"/>
  <c r="AN1698" i="1" a="1"/>
  <c r="AN1698" i="1" s="1"/>
  <c r="AN1699" i="1" a="1"/>
  <c r="AN1699" i="1" s="1"/>
  <c r="AN1700" i="1" a="1"/>
  <c r="AN1700" i="1" s="1"/>
  <c r="AN1701" i="1" a="1"/>
  <c r="AN1701" i="1" s="1"/>
  <c r="AN1702" i="1" a="1"/>
  <c r="AN1702" i="1" s="1"/>
  <c r="AN1703" i="1" a="1"/>
  <c r="AN1703" i="1" s="1"/>
  <c r="AN1704" i="1" a="1"/>
  <c r="AN1704" i="1" s="1"/>
  <c r="AN1705" i="1" a="1"/>
  <c r="AN1705" i="1" s="1"/>
  <c r="AN1706" i="1" a="1"/>
  <c r="AN1706" i="1" s="1"/>
  <c r="AN1707" i="1" a="1"/>
  <c r="AN1707" i="1" s="1"/>
  <c r="AN1708" i="1" a="1"/>
  <c r="AN1708" i="1" s="1"/>
  <c r="AN1709" i="1" a="1"/>
  <c r="AN1709" i="1" s="1"/>
  <c r="AN1710" i="1" a="1"/>
  <c r="AN1710" i="1" s="1"/>
  <c r="AN296" i="1" a="1"/>
  <c r="AN296" i="1" s="1"/>
  <c r="AN1711" i="1" a="1"/>
  <c r="AN1711" i="1" s="1"/>
  <c r="AN1712" i="1" a="1"/>
  <c r="AN1712" i="1" s="1"/>
  <c r="AN1713" i="1" a="1"/>
  <c r="AN1713" i="1" s="1"/>
  <c r="AN1714" i="1" a="1"/>
  <c r="AN1714" i="1" s="1"/>
  <c r="AN1715" i="1" a="1"/>
  <c r="AN1715" i="1" s="1"/>
  <c r="AN1716" i="1" a="1"/>
  <c r="AN1716" i="1" s="1"/>
  <c r="AN1717" i="1" a="1"/>
  <c r="AN1717" i="1" s="1"/>
  <c r="AN448" i="1" a="1"/>
  <c r="AN448" i="1" s="1"/>
  <c r="AN1718" i="1" a="1"/>
  <c r="AN1718" i="1" s="1"/>
  <c r="AN1719" i="1" a="1"/>
  <c r="AN1719" i="1" s="1"/>
  <c r="AN1720" i="1" a="1"/>
  <c r="AN1720" i="1" s="1"/>
  <c r="AN1721" i="1" a="1"/>
  <c r="AN1721" i="1" s="1"/>
  <c r="AN1722" i="1" a="1"/>
  <c r="AN1722" i="1" s="1"/>
  <c r="AN81" i="1" a="1"/>
  <c r="AN81" i="1" s="1"/>
  <c r="AN233" i="1" a="1"/>
  <c r="AN233" i="1" s="1"/>
  <c r="AN1723" i="1" a="1"/>
  <c r="AN1723" i="1" s="1"/>
  <c r="AN1724" i="1" a="1"/>
  <c r="AN1724" i="1" s="1"/>
  <c r="AN1725" i="1" a="1"/>
  <c r="AN1725" i="1" s="1"/>
  <c r="AN1726" i="1" a="1"/>
  <c r="AN1726" i="1" s="1"/>
  <c r="AN1727" i="1" a="1"/>
  <c r="AN1727" i="1" s="1"/>
  <c r="AN1728" i="1" a="1"/>
  <c r="AN1728" i="1" s="1"/>
  <c r="AN1729" i="1" a="1"/>
  <c r="AN1729" i="1" s="1"/>
  <c r="AN1730" i="1" a="1"/>
  <c r="AN1730" i="1" s="1"/>
  <c r="AN1731" i="1" a="1"/>
  <c r="AN1731" i="1" s="1"/>
  <c r="AN1732" i="1" a="1"/>
  <c r="AN1732" i="1" s="1"/>
  <c r="AN1733" i="1" a="1"/>
  <c r="AN1733" i="1" s="1"/>
  <c r="AN1734" i="1" a="1"/>
  <c r="AN1734" i="1" s="1"/>
  <c r="AN1735" i="1" a="1"/>
  <c r="AN1735" i="1" s="1"/>
  <c r="AN1736" i="1" a="1"/>
  <c r="AN1736" i="1" s="1"/>
  <c r="AN1737" i="1" a="1"/>
  <c r="AN1737" i="1" s="1"/>
  <c r="AN1738" i="1" a="1"/>
  <c r="AN1738" i="1" s="1"/>
  <c r="AN1739" i="1" a="1"/>
  <c r="AN1739" i="1" s="1"/>
  <c r="AN1740" i="1" a="1"/>
  <c r="AN1740" i="1" s="1"/>
  <c r="AN1741" i="1" a="1"/>
  <c r="AN1741" i="1" s="1"/>
  <c r="AN1742" i="1" a="1"/>
  <c r="AN1742" i="1" s="1"/>
  <c r="AN1743" i="1" a="1"/>
  <c r="AN1743" i="1" s="1"/>
  <c r="AN1744" i="1" a="1"/>
  <c r="AN1744" i="1" s="1"/>
  <c r="AN1745" i="1" a="1"/>
  <c r="AN1745" i="1" s="1"/>
  <c r="AN563" i="1" a="1"/>
  <c r="AN563" i="1" s="1"/>
  <c r="AN1746" i="1" a="1"/>
  <c r="AN1746" i="1" s="1"/>
  <c r="AN1747" i="1" a="1"/>
  <c r="AN1747" i="1" s="1"/>
  <c r="AN1748" i="1" a="1"/>
  <c r="AN1748" i="1" s="1"/>
  <c r="AN1749" i="1" a="1"/>
  <c r="AN1749" i="1" s="1"/>
  <c r="AN1750" i="1" a="1"/>
  <c r="AN1750" i="1" s="1"/>
  <c r="AN1751" i="1" a="1"/>
  <c r="AN1751" i="1" s="1"/>
  <c r="AN1752" i="1" a="1"/>
  <c r="AN1752" i="1" s="1"/>
  <c r="AN1753" i="1" a="1"/>
  <c r="AN1753" i="1" s="1"/>
  <c r="AN1754" i="1" a="1"/>
  <c r="AN1754" i="1" s="1"/>
  <c r="AN597" i="1" a="1"/>
  <c r="AN597" i="1" s="1"/>
  <c r="AN1755" i="1" a="1"/>
  <c r="AN1755" i="1" s="1"/>
  <c r="AN1756" i="1" a="1"/>
  <c r="AN1756" i="1" s="1"/>
  <c r="AN1757" i="1" a="1"/>
  <c r="AN1757" i="1" s="1"/>
  <c r="AN1758" i="1" a="1"/>
  <c r="AN1758" i="1" s="1"/>
  <c r="AN1759" i="1" a="1"/>
  <c r="AN1759" i="1" s="1"/>
  <c r="AN1760" i="1" a="1"/>
  <c r="AN1760" i="1" s="1"/>
  <c r="AN1761" i="1" a="1"/>
  <c r="AN1761" i="1" s="1"/>
  <c r="AN1762" i="1" a="1"/>
  <c r="AN1762" i="1" s="1"/>
  <c r="AN1763" i="1" a="1"/>
  <c r="AN1763" i="1" s="1"/>
  <c r="AN1764" i="1" a="1"/>
  <c r="AN1764" i="1" s="1"/>
  <c r="AN69" i="1" a="1"/>
  <c r="AN69" i="1" s="1"/>
  <c r="AN1765" i="1" a="1"/>
  <c r="AN1765" i="1" s="1"/>
  <c r="AN1766" i="1" a="1"/>
  <c r="AN1766" i="1" s="1"/>
  <c r="AN1767" i="1" a="1"/>
  <c r="AN1767" i="1" s="1"/>
  <c r="AN1768" i="1" a="1"/>
  <c r="AN1768" i="1" s="1"/>
  <c r="AN1769" i="1" a="1"/>
  <c r="AN1769" i="1" s="1"/>
  <c r="AN1770" i="1" a="1"/>
  <c r="AN1770" i="1" s="1"/>
  <c r="AN1771" i="1" a="1"/>
  <c r="AN1771" i="1" s="1"/>
  <c r="AN1772" i="1" a="1"/>
  <c r="AN1772" i="1" s="1"/>
  <c r="AN1773" i="1" a="1"/>
  <c r="AN1773" i="1" s="1"/>
  <c r="AN1774" i="1" a="1"/>
  <c r="AN1774" i="1" s="1"/>
  <c r="AN1775" i="1" a="1"/>
  <c r="AN1775" i="1" s="1"/>
  <c r="AN1776" i="1" a="1"/>
  <c r="AN1776" i="1" s="1"/>
  <c r="AN1777" i="1" a="1"/>
  <c r="AN1777" i="1" s="1"/>
  <c r="AN1778" i="1" a="1"/>
  <c r="AN1778" i="1" s="1"/>
  <c r="AN1779" i="1" a="1"/>
  <c r="AN1779" i="1" s="1"/>
  <c r="AN1780" i="1" a="1"/>
  <c r="AN1780" i="1" s="1"/>
  <c r="AN1781" i="1" a="1"/>
  <c r="AN1781" i="1" s="1"/>
  <c r="AN1782" i="1" a="1"/>
  <c r="AN1782" i="1" s="1"/>
  <c r="AN1783" i="1" a="1"/>
  <c r="AN1783" i="1" s="1"/>
  <c r="AN1784" i="1" a="1"/>
  <c r="AN1784" i="1" s="1"/>
  <c r="AN1785" i="1" a="1"/>
  <c r="AN1785" i="1" s="1"/>
  <c r="AN1786" i="1" a="1"/>
  <c r="AN1786" i="1" s="1"/>
  <c r="AN1787" i="1" a="1"/>
  <c r="AN1787" i="1" s="1"/>
  <c r="AN1788" i="1" a="1"/>
  <c r="AN1788" i="1" s="1"/>
  <c r="AN1789" i="1" a="1"/>
  <c r="AN1789" i="1" s="1"/>
  <c r="AN1790" i="1" a="1"/>
  <c r="AN1790" i="1" s="1"/>
  <c r="AN1791" i="1" a="1"/>
  <c r="AN1791" i="1" s="1"/>
  <c r="AN1792" i="1" a="1"/>
  <c r="AN1792" i="1" s="1"/>
  <c r="AN1793" i="1" a="1"/>
  <c r="AN1793" i="1" s="1"/>
  <c r="AN1794" i="1" a="1"/>
  <c r="AN1794" i="1" s="1"/>
  <c r="AN1795" i="1" a="1"/>
  <c r="AN1795" i="1" s="1"/>
  <c r="AN1796" i="1" a="1"/>
  <c r="AN1796" i="1" s="1"/>
  <c r="AN1797" i="1" a="1"/>
  <c r="AN1797" i="1" s="1"/>
  <c r="AN1798" i="1" a="1"/>
  <c r="AN1798" i="1" s="1"/>
  <c r="AN1799" i="1" a="1"/>
  <c r="AN1799" i="1" s="1"/>
  <c r="AN1800" i="1" a="1"/>
  <c r="AN1800" i="1" s="1"/>
  <c r="AN1801" i="1" a="1"/>
  <c r="AN1801" i="1" s="1"/>
  <c r="AN1802" i="1" a="1"/>
  <c r="AN1802" i="1" s="1"/>
  <c r="AN1803" i="1" a="1"/>
  <c r="AN1803" i="1" s="1"/>
  <c r="AN1804" i="1" a="1"/>
  <c r="AN1804" i="1" s="1"/>
  <c r="AN1805" i="1" a="1"/>
  <c r="AN1805" i="1" s="1"/>
  <c r="AN1806" i="1" a="1"/>
  <c r="AN1806" i="1" s="1"/>
  <c r="AN1807" i="1" a="1"/>
  <c r="AN1807" i="1" s="1"/>
  <c r="AN1808" i="1" a="1"/>
  <c r="AN1808" i="1" s="1"/>
  <c r="AN1809" i="1" a="1"/>
  <c r="AN1809" i="1" s="1"/>
  <c r="AN1810" i="1" a="1"/>
  <c r="AN1810" i="1" s="1"/>
  <c r="AN1811" i="1" a="1"/>
  <c r="AN1811" i="1" s="1"/>
  <c r="AN1812" i="1" a="1"/>
  <c r="AN1812" i="1" s="1"/>
  <c r="AN1813" i="1" a="1"/>
  <c r="AN1813" i="1" s="1"/>
  <c r="AN1814" i="1" a="1"/>
  <c r="AN1814" i="1" s="1"/>
  <c r="AN1815" i="1" a="1"/>
  <c r="AN1815" i="1" s="1"/>
  <c r="AN1816" i="1" a="1"/>
  <c r="AN1816" i="1" s="1"/>
  <c r="AN1817" i="1" a="1"/>
  <c r="AN1817" i="1" s="1"/>
  <c r="AN1818" i="1" a="1"/>
  <c r="AN1818" i="1" s="1"/>
  <c r="AN1819" i="1" a="1"/>
  <c r="AN1819" i="1" s="1"/>
  <c r="AN1820" i="1" a="1"/>
  <c r="AN1820" i="1" s="1"/>
  <c r="AN1821" i="1" a="1"/>
  <c r="AN1821" i="1" s="1"/>
  <c r="AN1822" i="1" a="1"/>
  <c r="AN1822" i="1" s="1"/>
  <c r="AN1823" i="1" a="1"/>
  <c r="AN1823" i="1" s="1"/>
  <c r="AN1824" i="1" a="1"/>
  <c r="AN1824" i="1" s="1"/>
  <c r="AN1825" i="1" a="1"/>
  <c r="AN1825" i="1" s="1"/>
  <c r="AN1826" i="1" a="1"/>
  <c r="AN1826" i="1" s="1"/>
  <c r="AN1827" i="1" a="1"/>
  <c r="AN1827" i="1" s="1"/>
  <c r="AN1828" i="1" a="1"/>
  <c r="AN1828" i="1" s="1"/>
  <c r="AN1829" i="1" a="1"/>
  <c r="AN1829" i="1" s="1"/>
  <c r="AN1830" i="1" a="1"/>
  <c r="AN1830" i="1" s="1"/>
  <c r="AN1831" i="1" a="1"/>
  <c r="AN1831" i="1" s="1"/>
  <c r="AN1832" i="1" a="1"/>
  <c r="AN1832" i="1" s="1"/>
  <c r="AN1833" i="1" a="1"/>
  <c r="AN1833" i="1" s="1"/>
  <c r="AN1834" i="1" a="1"/>
  <c r="AN1834" i="1" s="1"/>
  <c r="AN1835" i="1" a="1"/>
  <c r="AN1835" i="1" s="1"/>
  <c r="AN1836" i="1" a="1"/>
  <c r="AN1836" i="1" s="1"/>
  <c r="AN1837" i="1" a="1"/>
  <c r="AN1837" i="1" s="1"/>
  <c r="AN1838" i="1" a="1"/>
  <c r="AN1838" i="1" s="1"/>
  <c r="AN1839" i="1" a="1"/>
  <c r="AN1839" i="1" s="1"/>
  <c r="AN1840" i="1" a="1"/>
  <c r="AN1840" i="1" s="1"/>
  <c r="AN1841" i="1" a="1"/>
  <c r="AN1841" i="1" s="1"/>
  <c r="AN1842" i="1" a="1"/>
  <c r="AN1842" i="1" s="1"/>
  <c r="AN1843" i="1" a="1"/>
  <c r="AN1843" i="1" s="1"/>
  <c r="AN1844" i="1" a="1"/>
  <c r="AN1844" i="1" s="1"/>
  <c r="AN1845" i="1" a="1"/>
  <c r="AN1845" i="1" s="1"/>
  <c r="AN536" i="1" a="1"/>
  <c r="AN536" i="1" s="1"/>
  <c r="AN1846" i="1" a="1"/>
  <c r="AN1846" i="1" s="1"/>
  <c r="AN1847" i="1" a="1"/>
  <c r="AN1847" i="1" s="1"/>
  <c r="AN260" i="1" a="1"/>
  <c r="AN260" i="1" s="1"/>
  <c r="AN1848" i="1" a="1"/>
  <c r="AN1848" i="1" s="1"/>
  <c r="AN1849" i="1" a="1"/>
  <c r="AN1849" i="1" s="1"/>
  <c r="AN1850" i="1" a="1"/>
  <c r="AN1850" i="1" s="1"/>
  <c r="AN1851" i="1" a="1"/>
  <c r="AN1851" i="1" s="1"/>
  <c r="AN1852" i="1" a="1"/>
  <c r="AN1852" i="1" s="1"/>
  <c r="AN255" i="1" a="1"/>
  <c r="AN255" i="1" s="1"/>
  <c r="AN155" i="1" a="1"/>
  <c r="AN155" i="1" s="1"/>
  <c r="AN1853" i="1" a="1"/>
  <c r="AN1853" i="1" s="1"/>
  <c r="AN1854" i="1" a="1"/>
  <c r="AN1854" i="1" s="1"/>
  <c r="AN1855" i="1" a="1"/>
  <c r="AN1855" i="1" s="1"/>
  <c r="AN1856" i="1" a="1"/>
  <c r="AN1856" i="1" s="1"/>
  <c r="AN1857" i="1" a="1"/>
  <c r="AN1857" i="1" s="1"/>
  <c r="AN1858" i="1" a="1"/>
  <c r="AN1858" i="1" s="1"/>
  <c r="AN1859" i="1" a="1"/>
  <c r="AN1859" i="1" s="1"/>
  <c r="AN1860" i="1" a="1"/>
  <c r="AN1860" i="1" s="1"/>
  <c r="AN1861" i="1" a="1"/>
  <c r="AN1861" i="1" s="1"/>
  <c r="AN1862" i="1" a="1"/>
  <c r="AN1862" i="1" s="1"/>
  <c r="AN1863" i="1" a="1"/>
  <c r="AN1863" i="1" s="1"/>
  <c r="AN1864" i="1" a="1"/>
  <c r="AN1864" i="1" s="1"/>
  <c r="AN1865" i="1" a="1"/>
  <c r="AN1865" i="1" s="1"/>
  <c r="AN1866" i="1" a="1"/>
  <c r="AN1866" i="1" s="1"/>
  <c r="AN1867" i="1" a="1"/>
  <c r="AN1867" i="1" s="1"/>
  <c r="AN1868" i="1" a="1"/>
  <c r="AN1868" i="1" s="1"/>
  <c r="AN1869" i="1" a="1"/>
  <c r="AN1869" i="1" s="1"/>
  <c r="AN1870" i="1" a="1"/>
  <c r="AN1870" i="1" s="1"/>
  <c r="AN1871" i="1" a="1"/>
  <c r="AN1871" i="1" s="1"/>
  <c r="AN1872" i="1" a="1"/>
  <c r="AN1872" i="1" s="1"/>
  <c r="AN1873" i="1" a="1"/>
  <c r="AN1873" i="1" s="1"/>
  <c r="AN1874" i="1" a="1"/>
  <c r="AN1874" i="1" s="1"/>
  <c r="AN1875" i="1" a="1"/>
  <c r="AN1875" i="1" s="1"/>
  <c r="AN1876" i="1" a="1"/>
  <c r="AN1876" i="1" s="1"/>
  <c r="AN1877" i="1" a="1"/>
  <c r="AN1877" i="1" s="1"/>
  <c r="AN1878" i="1" a="1"/>
  <c r="AN1878" i="1" s="1"/>
  <c r="AN1879" i="1" a="1"/>
  <c r="AN1879" i="1" s="1"/>
  <c r="AN1880" i="1" a="1"/>
  <c r="AN1880" i="1" s="1"/>
  <c r="AN1881" i="1" a="1"/>
  <c r="AN1881" i="1" s="1"/>
  <c r="AN1882" i="1" a="1"/>
  <c r="AN1882" i="1" s="1"/>
  <c r="AN1883" i="1" a="1"/>
  <c r="AN1883" i="1" s="1"/>
  <c r="AN1884" i="1" a="1"/>
  <c r="AN1884" i="1" s="1"/>
  <c r="AN1885" i="1" a="1"/>
  <c r="AN1885" i="1" s="1"/>
  <c r="AN1886" i="1" a="1"/>
  <c r="AN1886" i="1" s="1"/>
  <c r="AN1887" i="1" a="1"/>
  <c r="AN1887" i="1" s="1"/>
  <c r="AN1888" i="1" a="1"/>
  <c r="AN1888" i="1" s="1"/>
  <c r="AN1889" i="1" a="1"/>
  <c r="AN1889" i="1" s="1"/>
  <c r="AN1890" i="1" a="1"/>
  <c r="AN1890" i="1" s="1"/>
  <c r="AN1891" i="1" a="1"/>
  <c r="AN1891" i="1" s="1"/>
  <c r="AN1892" i="1" a="1"/>
  <c r="AN1892" i="1" s="1"/>
  <c r="AN1893" i="1" a="1"/>
  <c r="AN1893" i="1" s="1"/>
  <c r="AN1894" i="1" a="1"/>
  <c r="AN1894" i="1" s="1"/>
  <c r="AN1895" i="1" a="1"/>
  <c r="AN1895" i="1" s="1"/>
  <c r="AN58" i="1" a="1"/>
  <c r="AN58" i="1" s="1"/>
  <c r="AN591" i="1" a="1"/>
  <c r="AN591" i="1" s="1"/>
  <c r="AN1896" i="1" a="1"/>
  <c r="AN1896" i="1" s="1"/>
  <c r="AN1897" i="1" a="1"/>
  <c r="AN1897" i="1" s="1"/>
  <c r="AN1898" i="1" a="1"/>
  <c r="AN1898" i="1" s="1"/>
  <c r="AN1899" i="1" a="1"/>
  <c r="AN1899" i="1" s="1"/>
  <c r="AN1900" i="1" a="1"/>
  <c r="AN1900" i="1" s="1"/>
  <c r="AN1901" i="1" a="1"/>
  <c r="AN1901" i="1" s="1"/>
  <c r="AN1902" i="1" a="1"/>
  <c r="AN1902" i="1" s="1"/>
  <c r="AN1903" i="1" a="1"/>
  <c r="AN1903" i="1" s="1"/>
  <c r="AN1904" i="1" a="1"/>
  <c r="AN1904" i="1" s="1"/>
  <c r="AN1905" i="1" a="1"/>
  <c r="AN1905" i="1" s="1"/>
  <c r="AN1906" i="1" a="1"/>
  <c r="AN1906" i="1" s="1"/>
  <c r="AN1907" i="1" a="1"/>
  <c r="AN1907" i="1" s="1"/>
  <c r="AN1908" i="1" a="1"/>
  <c r="AN1908" i="1" s="1"/>
  <c r="AN1909" i="1" a="1"/>
  <c r="AN1909" i="1" s="1"/>
  <c r="AN1910" i="1" a="1"/>
  <c r="AN1910" i="1" s="1"/>
  <c r="AN1911" i="1" a="1"/>
  <c r="AN1911" i="1" s="1"/>
  <c r="AN1912" i="1" a="1"/>
  <c r="AN1912" i="1" s="1"/>
  <c r="AN1913" i="1" a="1"/>
  <c r="AN1913" i="1" s="1"/>
  <c r="AN1914" i="1" a="1"/>
  <c r="AN1914" i="1" s="1"/>
  <c r="AN1915" i="1" a="1"/>
  <c r="AN1915" i="1" s="1"/>
  <c r="AN1916" i="1" a="1"/>
  <c r="AN1916" i="1" s="1"/>
  <c r="AN1917" i="1" a="1"/>
  <c r="AN1917" i="1" s="1"/>
  <c r="AN1918" i="1" a="1"/>
  <c r="AN1918" i="1" s="1"/>
  <c r="AN1919" i="1" a="1"/>
  <c r="AN1919" i="1" s="1"/>
  <c r="AN1920" i="1" a="1"/>
  <c r="AN1920" i="1" s="1"/>
  <c r="AN1921" i="1" a="1"/>
  <c r="AN1921" i="1" s="1"/>
  <c r="AN1922" i="1" a="1"/>
  <c r="AN1922" i="1" s="1"/>
  <c r="AN1923" i="1" a="1"/>
  <c r="AN1923" i="1" s="1"/>
  <c r="AN1924" i="1" a="1"/>
  <c r="AN1924" i="1" s="1"/>
  <c r="AN1925" i="1" a="1"/>
  <c r="AN1925" i="1" s="1"/>
  <c r="AN1926" i="1" a="1"/>
  <c r="AN1926" i="1" s="1"/>
  <c r="AN1927" i="1" a="1"/>
  <c r="AN1927" i="1" s="1"/>
  <c r="AN1928" i="1" a="1"/>
  <c r="AN1928" i="1" s="1"/>
  <c r="AN1929" i="1" a="1"/>
  <c r="AN1929" i="1" s="1"/>
  <c r="AN1930" i="1" a="1"/>
  <c r="AN1930" i="1" s="1"/>
  <c r="AN1931" i="1" a="1"/>
  <c r="AN1931" i="1" s="1"/>
  <c r="AN1932" i="1" a="1"/>
  <c r="AN1932" i="1" s="1"/>
  <c r="AN1933" i="1" a="1"/>
  <c r="AN1933" i="1" s="1"/>
  <c r="AN1934" i="1" a="1"/>
  <c r="AN1934" i="1" s="1"/>
  <c r="AN1935" i="1" a="1"/>
  <c r="AN1935" i="1" s="1"/>
  <c r="AN1936" i="1" a="1"/>
  <c r="AN1936" i="1" s="1"/>
  <c r="AN1937" i="1" a="1"/>
  <c r="AN1937" i="1" s="1"/>
  <c r="AN1938" i="1" a="1"/>
  <c r="AN1938" i="1" s="1"/>
  <c r="AN1939" i="1" a="1"/>
  <c r="AN1939" i="1" s="1"/>
  <c r="AN1940" i="1" a="1"/>
  <c r="AN1940" i="1" s="1"/>
  <c r="AN1941" i="1" a="1"/>
  <c r="AN1941" i="1" s="1"/>
  <c r="AN1942" i="1" a="1"/>
  <c r="AN1942" i="1" s="1"/>
  <c r="AN1943" i="1" a="1"/>
  <c r="AN1943" i="1" s="1"/>
  <c r="AN242" i="1" a="1"/>
  <c r="AN242" i="1" s="1"/>
  <c r="AN1944" i="1" a="1"/>
  <c r="AN1944" i="1" s="1"/>
  <c r="AN1945" i="1" a="1"/>
  <c r="AN1945" i="1" s="1"/>
  <c r="AN129" i="1" a="1"/>
  <c r="AN129" i="1" s="1"/>
  <c r="AN29" i="1" a="1"/>
  <c r="AN29" i="1" s="1"/>
  <c r="AN1946" i="1" a="1"/>
  <c r="AN1946" i="1" s="1"/>
  <c r="AN1947" i="1" a="1"/>
  <c r="AN1947" i="1" s="1"/>
  <c r="AN1948" i="1" a="1"/>
  <c r="AN1948" i="1" s="1"/>
  <c r="AN1949" i="1" a="1"/>
  <c r="AN1949" i="1" s="1"/>
  <c r="AN399" i="1" a="1"/>
  <c r="AN399" i="1" s="1"/>
  <c r="AN1950" i="1" a="1"/>
  <c r="AN1950" i="1" s="1"/>
  <c r="AN1951" i="1" a="1"/>
  <c r="AN1951" i="1" s="1"/>
  <c r="AN1952" i="1" a="1"/>
  <c r="AN1952" i="1" s="1"/>
  <c r="AN1953" i="1" a="1"/>
  <c r="AN1953" i="1" s="1"/>
  <c r="AN1954" i="1" a="1"/>
  <c r="AN1954" i="1" s="1"/>
  <c r="AN1955" i="1" a="1"/>
  <c r="AN1955" i="1" s="1"/>
  <c r="AN1956" i="1" a="1"/>
  <c r="AN1956" i="1" s="1"/>
  <c r="AN1957" i="1" a="1"/>
  <c r="AN1957" i="1" s="1"/>
  <c r="AN1958" i="1" a="1"/>
  <c r="AN1958" i="1" s="1"/>
  <c r="AN1959" i="1" a="1"/>
  <c r="AN1959" i="1" s="1"/>
  <c r="AN1960" i="1" a="1"/>
  <c r="AN1960" i="1" s="1"/>
  <c r="AN1961" i="1" a="1"/>
  <c r="AN1961" i="1" s="1"/>
  <c r="AN1962" i="1" a="1"/>
  <c r="AN1962" i="1" s="1"/>
  <c r="AN1963" i="1" a="1"/>
  <c r="AN1963" i="1" s="1"/>
  <c r="AN1964" i="1" a="1"/>
  <c r="AN1964" i="1" s="1"/>
  <c r="AN1965" i="1" a="1"/>
  <c r="AN1965" i="1" s="1"/>
  <c r="AN1966" i="1" a="1"/>
  <c r="AN1966" i="1" s="1"/>
  <c r="AN1967" i="1" a="1"/>
  <c r="AN1967" i="1" s="1"/>
  <c r="AN1968" i="1" a="1"/>
  <c r="AN1968" i="1" s="1"/>
  <c r="AN1969" i="1" a="1"/>
  <c r="AN1969" i="1" s="1"/>
  <c r="AN1970" i="1" a="1"/>
  <c r="AN1970" i="1" s="1"/>
  <c r="AN1971" i="1" a="1"/>
  <c r="AN1971" i="1" s="1"/>
  <c r="AN1972" i="1" a="1"/>
  <c r="AN1972" i="1" s="1"/>
  <c r="AN1973" i="1" a="1"/>
  <c r="AN1973" i="1" s="1"/>
  <c r="AN1974" i="1" a="1"/>
  <c r="AN1974" i="1" s="1"/>
  <c r="AN1975" i="1" a="1"/>
  <c r="AN1975" i="1" s="1"/>
  <c r="AN1976" i="1" a="1"/>
  <c r="AN1976" i="1" s="1"/>
  <c r="AN1977" i="1" a="1"/>
  <c r="AN1977" i="1" s="1"/>
  <c r="AN1978" i="1" a="1"/>
  <c r="AN1978" i="1" s="1"/>
  <c r="AN1979" i="1" a="1"/>
  <c r="AN1979" i="1" s="1"/>
  <c r="AN1980" i="1" a="1"/>
  <c r="AN1980" i="1" s="1"/>
  <c r="AN1981" i="1" a="1"/>
  <c r="AN1981" i="1" s="1"/>
  <c r="AN1982" i="1" a="1"/>
  <c r="AN1982" i="1" s="1"/>
  <c r="AN1983" i="1" a="1"/>
  <c r="AN1983" i="1" s="1"/>
  <c r="AN1984" i="1" a="1"/>
  <c r="AN1984" i="1" s="1"/>
  <c r="AN1985" i="1" a="1"/>
  <c r="AN1985" i="1" s="1"/>
  <c r="AN1986" i="1" a="1"/>
  <c r="AN1986" i="1" s="1"/>
  <c r="AN1987" i="1" a="1"/>
  <c r="AN1987" i="1" s="1"/>
  <c r="AN1988" i="1" a="1"/>
  <c r="AN1988" i="1" s="1"/>
  <c r="AN1989" i="1" a="1"/>
  <c r="AN1989" i="1" s="1"/>
  <c r="AN1990" i="1" a="1"/>
  <c r="AN1990" i="1" s="1"/>
  <c r="AN1991" i="1" a="1"/>
  <c r="AN1991" i="1" s="1"/>
  <c r="AN452" i="1" a="1"/>
  <c r="AN452" i="1" s="1"/>
  <c r="AN1992" i="1" a="1"/>
  <c r="AN1992" i="1" s="1"/>
  <c r="AN1993" i="1" a="1"/>
  <c r="AN1993" i="1" s="1"/>
  <c r="AN1994" i="1" a="1"/>
  <c r="AN1994" i="1" s="1"/>
  <c r="AN1995" i="1" a="1"/>
  <c r="AN1995" i="1" s="1"/>
  <c r="AN1996" i="1" a="1"/>
  <c r="AN1996" i="1" s="1"/>
  <c r="AN1997" i="1" a="1"/>
  <c r="AN1997" i="1" s="1"/>
  <c r="AN1998" i="1" a="1"/>
  <c r="AN1998" i="1" s="1"/>
  <c r="AN1999" i="1" a="1"/>
  <c r="AN1999" i="1" s="1"/>
  <c r="AN2000" i="1" a="1"/>
  <c r="AN2000" i="1" s="1"/>
  <c r="AN2001" i="1" a="1"/>
  <c r="AN2001" i="1" s="1"/>
  <c r="AN2002" i="1" a="1"/>
  <c r="AN2002" i="1" s="1"/>
  <c r="AN2003" i="1" a="1"/>
  <c r="AN2003" i="1" s="1"/>
  <c r="AN2004" i="1" a="1"/>
  <c r="AN2004" i="1" s="1"/>
  <c r="AN2005" i="1" a="1"/>
  <c r="AN2005" i="1" s="1"/>
  <c r="AN2006" i="1" a="1"/>
  <c r="AN2006" i="1" s="1"/>
  <c r="AN2007" i="1" a="1"/>
  <c r="AN2007" i="1" s="1"/>
  <c r="AN2008" i="1" a="1"/>
  <c r="AN2008" i="1" s="1"/>
  <c r="AN2009" i="1" a="1"/>
  <c r="AN2009" i="1" s="1"/>
  <c r="AN2010" i="1" a="1"/>
  <c r="AN2010" i="1" s="1"/>
  <c r="AN2011" i="1" a="1"/>
  <c r="AN2011" i="1" s="1"/>
  <c r="AN2012" i="1" a="1"/>
  <c r="AN2012" i="1" s="1"/>
  <c r="AN2013" i="1" a="1"/>
  <c r="AN2013" i="1" s="1"/>
  <c r="AN2014" i="1" a="1"/>
  <c r="AN2014" i="1" s="1"/>
  <c r="AN2015" i="1" a="1"/>
  <c r="AN2015" i="1" s="1"/>
  <c r="AN2016" i="1" a="1"/>
  <c r="AN2016" i="1" s="1"/>
  <c r="AN2017" i="1" a="1"/>
  <c r="AN2017" i="1" s="1"/>
  <c r="AN2018" i="1" a="1"/>
  <c r="AN2018" i="1" s="1"/>
  <c r="AN2019" i="1" a="1"/>
  <c r="AN2019" i="1" s="1"/>
  <c r="AN2020" i="1" a="1"/>
  <c r="AN2020" i="1" s="1"/>
  <c r="AN2021" i="1" a="1"/>
  <c r="AN2021" i="1" s="1"/>
  <c r="AN2022" i="1" a="1"/>
  <c r="AN2022" i="1" s="1"/>
  <c r="AN2023" i="1" a="1"/>
  <c r="AN2023" i="1" s="1"/>
  <c r="AN501" i="1" a="1"/>
  <c r="AN501" i="1" s="1"/>
  <c r="AN2024" i="1" a="1"/>
  <c r="AN2024" i="1" s="1"/>
  <c r="AN2025" i="1" a="1"/>
  <c r="AN2025" i="1" s="1"/>
  <c r="AN2026" i="1" a="1"/>
  <c r="AN2026" i="1" s="1"/>
  <c r="AN2027" i="1" a="1"/>
  <c r="AN2027" i="1" s="1"/>
  <c r="AN2028" i="1" a="1"/>
  <c r="AN2028" i="1" s="1"/>
  <c r="AN2029" i="1" a="1"/>
  <c r="AN2029" i="1" s="1"/>
  <c r="AN2030" i="1" a="1"/>
  <c r="AN2030" i="1" s="1"/>
  <c r="AN2031" i="1" a="1"/>
  <c r="AN2031" i="1" s="1"/>
  <c r="AN2032" i="1" a="1"/>
  <c r="AN2032" i="1" s="1"/>
  <c r="AN2033" i="1" a="1"/>
  <c r="AN2033" i="1" s="1"/>
  <c r="AN2034" i="1" a="1"/>
  <c r="AN2034" i="1" s="1"/>
  <c r="AN2035" i="1" a="1"/>
  <c r="AN2035" i="1" s="1"/>
  <c r="AN2036" i="1" a="1"/>
  <c r="AN2036" i="1" s="1"/>
  <c r="AN2037" i="1" a="1"/>
  <c r="AN2037" i="1" s="1"/>
  <c r="AN2038" i="1" a="1"/>
  <c r="AN2038" i="1" s="1"/>
  <c r="AN2039" i="1" a="1"/>
  <c r="AN2039" i="1" s="1"/>
  <c r="AN2040" i="1" a="1"/>
  <c r="AN2040" i="1" s="1"/>
  <c r="AN2041" i="1" a="1"/>
  <c r="AN2041" i="1" s="1"/>
  <c r="AN2042" i="1" a="1"/>
  <c r="AN2042" i="1" s="1"/>
  <c r="AN2043" i="1" a="1"/>
  <c r="AN2043" i="1" s="1"/>
  <c r="AN2044" i="1" a="1"/>
  <c r="AN2044" i="1" s="1"/>
  <c r="AN2045" i="1" a="1"/>
  <c r="AN2045" i="1" s="1"/>
  <c r="AN2046" i="1" a="1"/>
  <c r="AN2046" i="1" s="1"/>
  <c r="AN2047" i="1" a="1"/>
  <c r="AN2047" i="1" s="1"/>
  <c r="AN2048" i="1" a="1"/>
  <c r="AN2048" i="1" s="1"/>
  <c r="AN2049" i="1" a="1"/>
  <c r="AN2049" i="1" s="1"/>
  <c r="AN2050" i="1" a="1"/>
  <c r="AN2050" i="1" s="1"/>
  <c r="AN2051" i="1" a="1"/>
  <c r="AN2051" i="1" s="1"/>
  <c r="AN2052" i="1" a="1"/>
  <c r="AN2052" i="1" s="1"/>
  <c r="AN2053" i="1" a="1"/>
  <c r="AN2053" i="1" s="1"/>
  <c r="AN2054" i="1" a="1"/>
  <c r="AN2054" i="1" s="1"/>
  <c r="AN2055" i="1" a="1"/>
  <c r="AN2055" i="1" s="1"/>
  <c r="AN2056" i="1" a="1"/>
  <c r="AN2056" i="1" s="1"/>
  <c r="AN2057" i="1" a="1"/>
  <c r="AN2057" i="1" s="1"/>
  <c r="AN2058" i="1" a="1"/>
  <c r="AN2058" i="1" s="1"/>
  <c r="AN2059" i="1" a="1"/>
  <c r="AN2059" i="1" s="1"/>
  <c r="AN2060" i="1" a="1"/>
  <c r="AN2060" i="1" s="1"/>
  <c r="AN2061" i="1" a="1"/>
  <c r="AN2061" i="1" s="1"/>
  <c r="AN2062" i="1" a="1"/>
  <c r="AN2062" i="1" s="1"/>
  <c r="AN2063" i="1" a="1"/>
  <c r="AN2063" i="1" s="1"/>
  <c r="AN2064" i="1" a="1"/>
  <c r="AN2064" i="1" s="1"/>
  <c r="AN2065" i="1" a="1"/>
  <c r="AN2065" i="1" s="1"/>
  <c r="AN2066" i="1" a="1"/>
  <c r="AN2066" i="1" s="1"/>
  <c r="AN2067" i="1" a="1"/>
  <c r="AN2067" i="1" s="1"/>
  <c r="AN2068" i="1" a="1"/>
  <c r="AN2068" i="1" s="1"/>
  <c r="AN2069" i="1" a="1"/>
  <c r="AN2069" i="1" s="1"/>
  <c r="AN2070" i="1" a="1"/>
  <c r="AN2070" i="1" s="1"/>
  <c r="AN2071" i="1" a="1"/>
  <c r="AN2071" i="1" s="1"/>
  <c r="AN2072" i="1" a="1"/>
  <c r="AN2072" i="1" s="1"/>
  <c r="AN2073" i="1" a="1"/>
  <c r="AN2073" i="1" s="1"/>
  <c r="AN2074" i="1" a="1"/>
  <c r="AN2074" i="1" s="1"/>
  <c r="AN2075" i="1" a="1"/>
  <c r="AN2075" i="1" s="1"/>
  <c r="AN2076" i="1" a="1"/>
  <c r="AN2076" i="1" s="1"/>
  <c r="AN2077" i="1" a="1"/>
  <c r="AN2077" i="1" s="1"/>
  <c r="AN2078" i="1" a="1"/>
  <c r="AN2078" i="1" s="1"/>
  <c r="AN2079" i="1" a="1"/>
  <c r="AN2079" i="1" s="1"/>
  <c r="AN2080" i="1" a="1"/>
  <c r="AN2080" i="1" s="1"/>
  <c r="AN2081" i="1" a="1"/>
  <c r="AN2081" i="1" s="1"/>
  <c r="AN2082" i="1" a="1"/>
  <c r="AN2082" i="1" s="1"/>
  <c r="AN2083" i="1" a="1"/>
  <c r="AN2083" i="1" s="1"/>
  <c r="AN2084" i="1" a="1"/>
  <c r="AN2084" i="1" s="1"/>
  <c r="AN2085" i="1" a="1"/>
  <c r="AN2085" i="1" s="1"/>
  <c r="AN2086" i="1" a="1"/>
  <c r="AN2086" i="1" s="1"/>
  <c r="AN2087" i="1" a="1"/>
  <c r="AN2087" i="1" s="1"/>
  <c r="AN2088" i="1" a="1"/>
  <c r="AN2088" i="1" s="1"/>
  <c r="AN2089" i="1" a="1"/>
  <c r="AN2089" i="1" s="1"/>
  <c r="AN2090" i="1" a="1"/>
  <c r="AN2090" i="1" s="1"/>
  <c r="AN2091" i="1" a="1"/>
  <c r="AN2091" i="1" s="1"/>
  <c r="AN2092" i="1" a="1"/>
  <c r="AN2092" i="1" s="1"/>
  <c r="AN2093" i="1" a="1"/>
  <c r="AN2093" i="1" s="1"/>
  <c r="AN2094" i="1" a="1"/>
  <c r="AN2094" i="1" s="1"/>
  <c r="AN2095" i="1" a="1"/>
  <c r="AN2095" i="1" s="1"/>
  <c r="AN2096" i="1" a="1"/>
  <c r="AN2096" i="1" s="1"/>
  <c r="AN352" i="1" a="1"/>
  <c r="AN352" i="1" s="1"/>
  <c r="AN2097" i="1" a="1"/>
  <c r="AN2097" i="1" s="1"/>
  <c r="AN2098" i="1" a="1"/>
  <c r="AN2098" i="1" s="1"/>
  <c r="AN2099" i="1" a="1"/>
  <c r="AN2099" i="1" s="1"/>
  <c r="AN2100" i="1" a="1"/>
  <c r="AN2100" i="1" s="1"/>
  <c r="AN2101" i="1" a="1"/>
  <c r="AN2101" i="1" s="1"/>
  <c r="AN2102" i="1" a="1"/>
  <c r="AN2102" i="1" s="1"/>
  <c r="AN2103" i="1" a="1"/>
  <c r="AN2103" i="1" s="1"/>
  <c r="AN2104" i="1" a="1"/>
  <c r="AN2104" i="1" s="1"/>
  <c r="AN2105" i="1" a="1"/>
  <c r="AN2105" i="1" s="1"/>
  <c r="AN2106" i="1" a="1"/>
  <c r="AN2106" i="1" s="1"/>
  <c r="AN2107" i="1" a="1"/>
  <c r="AN2107" i="1" s="1"/>
  <c r="AN2108" i="1" a="1"/>
  <c r="AN2108" i="1" s="1"/>
  <c r="AN2109" i="1" a="1"/>
  <c r="AN2109" i="1" s="1"/>
  <c r="AN2110" i="1" a="1"/>
  <c r="AN2110" i="1" s="1"/>
  <c r="AN2111" i="1" a="1"/>
  <c r="AN2111" i="1" s="1"/>
  <c r="AN2112" i="1" a="1"/>
  <c r="AN2112" i="1" s="1"/>
  <c r="AN195" i="1" a="1"/>
  <c r="AN195" i="1" s="1"/>
  <c r="AN2113" i="1" a="1"/>
  <c r="AN2113" i="1" s="1"/>
  <c r="AN2114" i="1" a="1"/>
  <c r="AN2114" i="1" s="1"/>
  <c r="AN196" i="1" a="1"/>
  <c r="AN196" i="1" s="1"/>
  <c r="AN2115" i="1" a="1"/>
  <c r="AN2115" i="1" s="1"/>
  <c r="AN2116" i="1" a="1"/>
  <c r="AN2116" i="1" s="1"/>
  <c r="AN2117" i="1" a="1"/>
  <c r="AN2117" i="1" s="1"/>
  <c r="AN2118" i="1" a="1"/>
  <c r="AN2118" i="1" s="1"/>
  <c r="AN2119" i="1" a="1"/>
  <c r="AN2119" i="1" s="1"/>
  <c r="AN2120" i="1" a="1"/>
  <c r="AN2120" i="1" s="1"/>
  <c r="AN2121" i="1" a="1"/>
  <c r="AN2121" i="1" s="1"/>
  <c r="AN2122" i="1" a="1"/>
  <c r="AN2122" i="1" s="1"/>
  <c r="AN2123" i="1" a="1"/>
  <c r="AN2123" i="1" s="1"/>
  <c r="AN2124" i="1" a="1"/>
  <c r="AN2124" i="1" s="1"/>
  <c r="AN2125" i="1" a="1"/>
  <c r="AN2125" i="1" s="1"/>
  <c r="AN2126" i="1" a="1"/>
  <c r="AN2126" i="1" s="1"/>
  <c r="AN2127" i="1" a="1"/>
  <c r="AN2127" i="1" s="1"/>
  <c r="AN2128" i="1" a="1"/>
  <c r="AN2128" i="1" s="1"/>
  <c r="AN2129" i="1" a="1"/>
  <c r="AN2129" i="1" s="1"/>
  <c r="AN2130" i="1" a="1"/>
  <c r="AN2130" i="1" s="1"/>
  <c r="AN2131" i="1" a="1"/>
  <c r="AN2131" i="1" s="1"/>
  <c r="AN2132" i="1" a="1"/>
  <c r="AN2132" i="1" s="1"/>
  <c r="AN2133" i="1" a="1"/>
  <c r="AN2133" i="1" s="1"/>
  <c r="AN2134" i="1" a="1"/>
  <c r="AN2134" i="1" s="1"/>
  <c r="AN2135" i="1" a="1"/>
  <c r="AN2135" i="1" s="1"/>
  <c r="AN2136" i="1" a="1"/>
  <c r="AN2136" i="1" s="1"/>
  <c r="AN2137" i="1" a="1"/>
  <c r="AN2137" i="1" s="1"/>
  <c r="AN2138" i="1" a="1"/>
  <c r="AN2138" i="1" s="1"/>
  <c r="AN2139" i="1" a="1"/>
  <c r="AN2139" i="1" s="1"/>
  <c r="AN2140" i="1" a="1"/>
  <c r="AN2140" i="1" s="1"/>
  <c r="AN2141" i="1" a="1"/>
  <c r="AN2141" i="1" s="1"/>
  <c r="AN2142" i="1" a="1"/>
  <c r="AN2142" i="1" s="1"/>
  <c r="AN2143" i="1" a="1"/>
  <c r="AN2143" i="1" s="1"/>
  <c r="AN2144" i="1" a="1"/>
  <c r="AN2144" i="1" s="1"/>
  <c r="AN2145" i="1" a="1"/>
  <c r="AN2145" i="1" s="1"/>
  <c r="AN2146" i="1" a="1"/>
  <c r="AN2146" i="1" s="1"/>
  <c r="AN2147" i="1" a="1"/>
  <c r="AN2147" i="1" s="1"/>
  <c r="AN2148" i="1" a="1"/>
  <c r="AN2148" i="1" s="1"/>
  <c r="AN2149" i="1" a="1"/>
  <c r="AN2149" i="1" s="1"/>
  <c r="AN2150" i="1" a="1"/>
  <c r="AN2150" i="1" s="1"/>
  <c r="AN2151" i="1" a="1"/>
  <c r="AN2151" i="1" s="1"/>
  <c r="AN2152" i="1" a="1"/>
  <c r="AN2152" i="1" s="1"/>
  <c r="AN2153" i="1" a="1"/>
  <c r="AN2153" i="1" s="1"/>
  <c r="AN2154" i="1" a="1"/>
  <c r="AN2154" i="1" s="1"/>
  <c r="AN2155" i="1" a="1"/>
  <c r="AN2155" i="1" s="1"/>
  <c r="AN2156" i="1" a="1"/>
  <c r="AN2156" i="1" s="1"/>
  <c r="AN2157" i="1" a="1"/>
  <c r="AN2157" i="1" s="1"/>
  <c r="AN2158" i="1" a="1"/>
  <c r="AN2158" i="1" s="1"/>
  <c r="AN2159" i="1" a="1"/>
  <c r="AN2159" i="1" s="1"/>
  <c r="AN2160" i="1" a="1"/>
  <c r="AN2160" i="1" s="1"/>
  <c r="AN2161" i="1" a="1"/>
  <c r="AN2161" i="1" s="1"/>
  <c r="AN2162" i="1" a="1"/>
  <c r="AN2162" i="1" s="1"/>
  <c r="AN2163" i="1" a="1"/>
  <c r="AN2163" i="1" s="1"/>
  <c r="AN2164" i="1" a="1"/>
  <c r="AN2164" i="1" s="1"/>
  <c r="AN2165" i="1" a="1"/>
  <c r="AN2165" i="1" s="1"/>
  <c r="AN2166" i="1" a="1"/>
  <c r="AN2166" i="1" s="1"/>
  <c r="AN2167" i="1" a="1"/>
  <c r="AN2167" i="1" s="1"/>
  <c r="AN2168" i="1" a="1"/>
  <c r="AN2168" i="1" s="1"/>
  <c r="AN2169" i="1" a="1"/>
  <c r="AN2169" i="1" s="1"/>
  <c r="AN2170" i="1" a="1"/>
  <c r="AN2170" i="1" s="1"/>
  <c r="AN2171" i="1" a="1"/>
  <c r="AN2171" i="1" s="1"/>
  <c r="AN2172" i="1" a="1"/>
  <c r="AN2172" i="1" s="1"/>
  <c r="AN2173" i="1" a="1"/>
  <c r="AN2173" i="1" s="1"/>
  <c r="AN2174" i="1" a="1"/>
  <c r="AN2174" i="1" s="1"/>
  <c r="AN2175" i="1" a="1"/>
  <c r="AN2175" i="1" s="1"/>
  <c r="AN2176" i="1" a="1"/>
  <c r="AN2176" i="1" s="1"/>
  <c r="AN2177" i="1" a="1"/>
  <c r="AN2177" i="1" s="1"/>
  <c r="AN2178" i="1" a="1"/>
  <c r="AN2178" i="1" s="1"/>
  <c r="AN2179" i="1" a="1"/>
  <c r="AN2179" i="1" s="1"/>
  <c r="AN2180" i="1" a="1"/>
  <c r="AN2180" i="1" s="1"/>
  <c r="AN2181" i="1" a="1"/>
  <c r="AN2181" i="1" s="1"/>
  <c r="AN2182" i="1" a="1"/>
  <c r="AN2182" i="1" s="1"/>
  <c r="AN2183" i="1" a="1"/>
  <c r="AN2183" i="1" s="1"/>
  <c r="AN2184" i="1" a="1"/>
  <c r="AN2184" i="1" s="1"/>
  <c r="AN2185" i="1" a="1"/>
  <c r="AN2185" i="1" s="1"/>
  <c r="AN2186" i="1" a="1"/>
  <c r="AN2186" i="1" s="1"/>
  <c r="AN2187" i="1" a="1"/>
  <c r="AN2187" i="1" s="1"/>
  <c r="AN2188" i="1" a="1"/>
  <c r="AN2188" i="1" s="1"/>
  <c r="AN2189" i="1" a="1"/>
  <c r="AN2189" i="1" s="1"/>
  <c r="AN2190" i="1" a="1"/>
  <c r="AN2190" i="1" s="1"/>
  <c r="AN2191" i="1" a="1"/>
  <c r="AN2191" i="1" s="1"/>
  <c r="AN2192" i="1" a="1"/>
  <c r="AN2192" i="1" s="1"/>
  <c r="AN2193" i="1" a="1"/>
  <c r="AN2193" i="1" s="1"/>
  <c r="AN2194" i="1" a="1"/>
  <c r="AN2194" i="1" s="1"/>
  <c r="AN2195" i="1" a="1"/>
  <c r="AN2195" i="1" s="1"/>
  <c r="AN2196" i="1" a="1"/>
  <c r="AN2196" i="1" s="1"/>
  <c r="AN2197" i="1" a="1"/>
  <c r="AN2197" i="1" s="1"/>
  <c r="AN2198" i="1" a="1"/>
  <c r="AN2198" i="1" s="1"/>
  <c r="AN2199" i="1" a="1"/>
  <c r="AN2199" i="1" s="1"/>
  <c r="AN2200" i="1" a="1"/>
  <c r="AN2200" i="1" s="1"/>
  <c r="AN2201" i="1" a="1"/>
  <c r="AN2201" i="1" s="1"/>
  <c r="AN2202" i="1" a="1"/>
  <c r="AN2202" i="1" s="1"/>
  <c r="AN2203" i="1" a="1"/>
  <c r="AN2203" i="1" s="1"/>
  <c r="AN2204" i="1" a="1"/>
  <c r="AN2204" i="1" s="1"/>
  <c r="AN2205" i="1" a="1"/>
  <c r="AN2205" i="1" s="1"/>
  <c r="AN2206" i="1" a="1"/>
  <c r="AN2206" i="1" s="1"/>
  <c r="AN2207" i="1" a="1"/>
  <c r="AN2207" i="1" s="1"/>
  <c r="AN2208" i="1" a="1"/>
  <c r="AN2208" i="1" s="1"/>
  <c r="AN2209" i="1" a="1"/>
  <c r="AN2209" i="1" s="1"/>
  <c r="AN2210" i="1" a="1"/>
  <c r="AN2210" i="1" s="1"/>
  <c r="AN2211" i="1" a="1"/>
  <c r="AN2211" i="1" s="1"/>
  <c r="AN2212" i="1" a="1"/>
  <c r="AN2212" i="1" s="1"/>
  <c r="AN2213" i="1" a="1"/>
  <c r="AN2213" i="1" s="1"/>
  <c r="AN2214" i="1" a="1"/>
  <c r="AN2214" i="1" s="1"/>
  <c r="AN2215" i="1" a="1"/>
  <c r="AN2215" i="1" s="1"/>
  <c r="AN2216" i="1" a="1"/>
  <c r="AN2216" i="1" s="1"/>
  <c r="AN2217" i="1" a="1"/>
  <c r="AN2217" i="1" s="1"/>
  <c r="AN2218" i="1" a="1"/>
  <c r="AN2218" i="1" s="1"/>
  <c r="AN2219" i="1" a="1"/>
  <c r="AN2219" i="1" s="1"/>
  <c r="AN2220" i="1" a="1"/>
  <c r="AN2220" i="1" s="1"/>
  <c r="AN2221" i="1" a="1"/>
  <c r="AN2221" i="1" s="1"/>
  <c r="AN2222" i="1" a="1"/>
  <c r="AN2222" i="1" s="1"/>
  <c r="AN2223" i="1" a="1"/>
  <c r="AN2223" i="1" s="1"/>
  <c r="AN2224" i="1" a="1"/>
  <c r="AN2224" i="1" s="1"/>
  <c r="AN2225" i="1" a="1"/>
  <c r="AN2225" i="1" s="1"/>
  <c r="AN2226" i="1" a="1"/>
  <c r="AN2226" i="1" s="1"/>
  <c r="AN2227" i="1" a="1"/>
  <c r="AN2227" i="1" s="1"/>
  <c r="AN2228" i="1" a="1"/>
  <c r="AN2228" i="1" s="1"/>
  <c r="AN2229" i="1" a="1"/>
  <c r="AN2229" i="1" s="1"/>
  <c r="AN2230" i="1" a="1"/>
  <c r="AN2230" i="1" s="1"/>
  <c r="AN2231" i="1" a="1"/>
  <c r="AN2231" i="1" s="1"/>
  <c r="AN2232" i="1" a="1"/>
  <c r="AN2232" i="1" s="1"/>
  <c r="AN2233" i="1" a="1"/>
  <c r="AN2233" i="1" s="1"/>
  <c r="AN2234" i="1" a="1"/>
  <c r="AN2234" i="1" s="1"/>
  <c r="AN2235" i="1" a="1"/>
  <c r="AN2235" i="1" s="1"/>
  <c r="AN2236" i="1" a="1"/>
  <c r="AN2236" i="1" s="1"/>
  <c r="AN2237" i="1" a="1"/>
  <c r="AN2237" i="1" s="1"/>
  <c r="AN2238" i="1" a="1"/>
  <c r="AN2238" i="1" s="1"/>
  <c r="AN2239" i="1" a="1"/>
  <c r="AN2239" i="1" s="1"/>
  <c r="AN2240" i="1" a="1"/>
  <c r="AN2240" i="1" s="1"/>
  <c r="AN2241" i="1" a="1"/>
  <c r="AN2241" i="1" s="1"/>
  <c r="AN2242" i="1" a="1"/>
  <c r="AN2242" i="1" s="1"/>
  <c r="AN2243" i="1" a="1"/>
  <c r="AN2243" i="1" s="1"/>
  <c r="AN2244" i="1" a="1"/>
  <c r="AN2244" i="1" s="1"/>
  <c r="AN2245" i="1" a="1"/>
  <c r="AN2245" i="1" s="1"/>
  <c r="AN2246" i="1" a="1"/>
  <c r="AN2246" i="1" s="1"/>
  <c r="AN2247" i="1" a="1"/>
  <c r="AN2247" i="1" s="1"/>
  <c r="AN2248" i="1" a="1"/>
  <c r="AN2248" i="1" s="1"/>
  <c r="AN2249" i="1" a="1"/>
  <c r="AN2249" i="1" s="1"/>
  <c r="AN2250" i="1" a="1"/>
  <c r="AN2250" i="1" s="1"/>
  <c r="AN2251" i="1" a="1"/>
  <c r="AN2251" i="1" s="1"/>
  <c r="AN2252" i="1" a="1"/>
  <c r="AN2252" i="1" s="1"/>
  <c r="AN2253" i="1" a="1"/>
  <c r="AN2253" i="1" s="1"/>
  <c r="AN2254" i="1" a="1"/>
  <c r="AN2254" i="1" s="1"/>
  <c r="AN2255" i="1" a="1"/>
  <c r="AN2255" i="1" s="1"/>
  <c r="AN2256" i="1" a="1"/>
  <c r="AN2256" i="1" s="1"/>
  <c r="AN2257" i="1" a="1"/>
  <c r="AN2257" i="1" s="1"/>
  <c r="AN2258" i="1" a="1"/>
  <c r="AN2258" i="1" s="1"/>
  <c r="AN2259" i="1" a="1"/>
  <c r="AN2259" i="1" s="1"/>
  <c r="AN2260" i="1" a="1"/>
  <c r="AN2260" i="1" s="1"/>
  <c r="AN2261" i="1" a="1"/>
  <c r="AN2261" i="1" s="1"/>
  <c r="AN2262" i="1" a="1"/>
  <c r="AN2262" i="1" s="1"/>
  <c r="AN2263" i="1" a="1"/>
  <c r="AN2263" i="1" s="1"/>
  <c r="AN2264" i="1" a="1"/>
  <c r="AN2264" i="1" s="1"/>
  <c r="AN2265" i="1" a="1"/>
  <c r="AN2265" i="1" s="1"/>
  <c r="AN2266" i="1" a="1"/>
  <c r="AN2266" i="1" s="1"/>
  <c r="AN2267" i="1" a="1"/>
  <c r="AN2267" i="1" s="1"/>
  <c r="AN2268" i="1" a="1"/>
  <c r="AN2268" i="1" s="1"/>
  <c r="AN2269" i="1" a="1"/>
  <c r="AN2269" i="1" s="1"/>
  <c r="AN2270" i="1" a="1"/>
  <c r="AN2270" i="1" s="1"/>
  <c r="AN2271" i="1" a="1"/>
  <c r="AN2271" i="1" s="1"/>
  <c r="AN2272" i="1" a="1"/>
  <c r="AN2272" i="1" s="1"/>
  <c r="AN2273" i="1" a="1"/>
  <c r="AN2273" i="1" s="1"/>
  <c r="AN2274" i="1" a="1"/>
  <c r="AN2274" i="1" s="1"/>
  <c r="AN2275" i="1" a="1"/>
  <c r="AN2275" i="1" s="1"/>
  <c r="AN2276" i="1" a="1"/>
  <c r="AN2276" i="1" s="1"/>
  <c r="AN2277" i="1" a="1"/>
  <c r="AN2277" i="1" s="1"/>
  <c r="AN2278" i="1" a="1"/>
  <c r="AN2278" i="1" s="1"/>
  <c r="AN2279" i="1" a="1"/>
  <c r="AN2279" i="1" s="1"/>
  <c r="AN2280" i="1" a="1"/>
  <c r="AN2280" i="1" s="1"/>
  <c r="AN2281" i="1" a="1"/>
  <c r="AN2281" i="1" s="1"/>
  <c r="AN2282" i="1" a="1"/>
  <c r="AN2282" i="1" s="1"/>
  <c r="AN2283" i="1" a="1"/>
  <c r="AN2283" i="1" s="1"/>
  <c r="AN2284" i="1" a="1"/>
  <c r="AN2284" i="1" s="1"/>
  <c r="AN2285" i="1" a="1"/>
  <c r="AN2285" i="1" s="1"/>
  <c r="AN2286" i="1" a="1"/>
  <c r="AN2286" i="1" s="1"/>
  <c r="AN2287" i="1" a="1"/>
  <c r="AN2287" i="1" s="1"/>
  <c r="AN2288" i="1" a="1"/>
  <c r="AN2288" i="1" s="1"/>
  <c r="AN2289" i="1" a="1"/>
  <c r="AN2289" i="1" s="1"/>
  <c r="AN2290" i="1" a="1"/>
  <c r="AN2290" i="1" s="1"/>
  <c r="AN2291" i="1" a="1"/>
  <c r="AN2291" i="1" s="1"/>
  <c r="AN2292" i="1" a="1"/>
  <c r="AN2292" i="1" s="1"/>
  <c r="AN2293" i="1" a="1"/>
  <c r="AN2293" i="1" s="1"/>
  <c r="AN2294" i="1" a="1"/>
  <c r="AN2294" i="1" s="1"/>
  <c r="AN2295" i="1" a="1"/>
  <c r="AN2295" i="1" s="1"/>
  <c r="AN2296" i="1" a="1"/>
  <c r="AN2296" i="1" s="1"/>
  <c r="AN2297" i="1" a="1"/>
  <c r="AN2297" i="1" s="1"/>
  <c r="AN2298" i="1" a="1"/>
  <c r="AN2298" i="1" s="1"/>
  <c r="AN2299" i="1" a="1"/>
  <c r="AN2299" i="1" s="1"/>
  <c r="AN2300" i="1" a="1"/>
  <c r="AN2300" i="1" s="1"/>
  <c r="AN2301" i="1" a="1"/>
  <c r="AN2301" i="1" s="1"/>
  <c r="AN2302" i="1" a="1"/>
  <c r="AN2302" i="1" s="1"/>
  <c r="AN2303" i="1" a="1"/>
  <c r="AN2303" i="1" s="1"/>
  <c r="AN2304" i="1" a="1"/>
  <c r="AN2304" i="1" s="1"/>
  <c r="AN2305" i="1" a="1"/>
  <c r="AN2305" i="1" s="1"/>
  <c r="AN2306" i="1" a="1"/>
  <c r="AN2306" i="1" s="1"/>
  <c r="AN2307" i="1" a="1"/>
  <c r="AN2307" i="1" s="1"/>
  <c r="AN2308" i="1" a="1"/>
  <c r="AN2308" i="1" s="1"/>
  <c r="AN2309" i="1" a="1"/>
  <c r="AN2309" i="1" s="1"/>
  <c r="AN2310" i="1" a="1"/>
  <c r="AN2310" i="1" s="1"/>
  <c r="AN2311" i="1" a="1"/>
  <c r="AN2311" i="1" s="1"/>
  <c r="AN2312" i="1" a="1"/>
  <c r="AN2312" i="1" s="1"/>
  <c r="AN2313" i="1" a="1"/>
  <c r="AN2313" i="1" s="1"/>
  <c r="AN2314" i="1" a="1"/>
  <c r="AN2314" i="1" s="1"/>
  <c r="AN2315" i="1" a="1"/>
  <c r="AN2315" i="1" s="1"/>
  <c r="AN2316" i="1" a="1"/>
  <c r="AN2316" i="1" s="1"/>
  <c r="AN2317" i="1" a="1"/>
  <c r="AN2317" i="1" s="1"/>
  <c r="AN2318" i="1" a="1"/>
  <c r="AN2318" i="1" s="1"/>
  <c r="AN2319" i="1" a="1"/>
  <c r="AN2319" i="1" s="1"/>
  <c r="AN2320" i="1" a="1"/>
  <c r="AN2320" i="1" s="1"/>
  <c r="AN2321" i="1" a="1"/>
  <c r="AN2321" i="1" s="1"/>
  <c r="AN2322" i="1" a="1"/>
  <c r="AN2322" i="1" s="1"/>
  <c r="AN2323" i="1" a="1"/>
  <c r="AN2323" i="1" s="1"/>
  <c r="AN2324" i="1" a="1"/>
  <c r="AN2324" i="1" s="1"/>
  <c r="AN2325" i="1" a="1"/>
  <c r="AN2325" i="1" s="1"/>
  <c r="AN2326" i="1" a="1"/>
  <c r="AN2326" i="1" s="1"/>
  <c r="AN2327" i="1" a="1"/>
  <c r="AN2327" i="1" s="1"/>
  <c r="AN2328" i="1" a="1"/>
  <c r="AN2328" i="1" s="1"/>
  <c r="AN2329" i="1" a="1"/>
  <c r="AN2329" i="1" s="1"/>
  <c r="AN2330" i="1" a="1"/>
  <c r="AN2330" i="1" s="1"/>
  <c r="AN2331" i="1" a="1"/>
  <c r="AN2331" i="1" s="1"/>
  <c r="AN2332" i="1" a="1"/>
  <c r="AN2332" i="1" s="1"/>
  <c r="AN2333" i="1" a="1"/>
  <c r="AN2333" i="1" s="1"/>
  <c r="AN2334" i="1" a="1"/>
  <c r="AN2334" i="1" s="1"/>
  <c r="AN2335" i="1" a="1"/>
  <c r="AN2335" i="1" s="1"/>
  <c r="AN2336" i="1" a="1"/>
  <c r="AN2336" i="1" s="1"/>
  <c r="AN2337" i="1" a="1"/>
  <c r="AN2337" i="1" s="1"/>
  <c r="AN2338" i="1" a="1"/>
  <c r="AN2338" i="1" s="1"/>
  <c r="AN2339" i="1" a="1"/>
  <c r="AN2339" i="1" s="1"/>
  <c r="AN2340" i="1" a="1"/>
  <c r="AN2340" i="1" s="1"/>
  <c r="AN2341" i="1" a="1"/>
  <c r="AN2341" i="1" s="1"/>
  <c r="AN2342" i="1" a="1"/>
  <c r="AN2342" i="1" s="1"/>
  <c r="AN2343" i="1" a="1"/>
  <c r="AN2343" i="1" s="1"/>
  <c r="AN2344" i="1" a="1"/>
  <c r="AN2344" i="1" s="1"/>
  <c r="AN2345" i="1" a="1"/>
  <c r="AN2345" i="1" s="1"/>
  <c r="AN2346" i="1" a="1"/>
  <c r="AN2346" i="1" s="1"/>
  <c r="AN2347" i="1" a="1"/>
  <c r="AN2347" i="1" s="1"/>
  <c r="AN2348" i="1" a="1"/>
  <c r="AN2348" i="1" s="1"/>
  <c r="AN2349" i="1" a="1"/>
  <c r="AN2349" i="1" s="1"/>
  <c r="AN2350" i="1" a="1"/>
  <c r="AN2350" i="1" s="1"/>
  <c r="AN2351" i="1" a="1"/>
  <c r="AN2351" i="1" s="1"/>
  <c r="AN2352" i="1" a="1"/>
  <c r="AN2352" i="1" s="1"/>
  <c r="AN2353" i="1" a="1"/>
  <c r="AN2353" i="1" s="1"/>
  <c r="AN2354" i="1" a="1"/>
  <c r="AN2354" i="1" s="1"/>
  <c r="AN2355" i="1" a="1"/>
  <c r="AN2355" i="1" s="1"/>
  <c r="AN2356" i="1" a="1"/>
  <c r="AN2356" i="1" s="1"/>
  <c r="AN2357" i="1" a="1"/>
  <c r="AN2357" i="1" s="1"/>
  <c r="AN2358" i="1" a="1"/>
  <c r="AN2358" i="1" s="1"/>
  <c r="AN2359" i="1" a="1"/>
  <c r="AN2359" i="1" s="1"/>
  <c r="AN2360" i="1" a="1"/>
  <c r="AN2360" i="1" s="1"/>
  <c r="AN2361" i="1" a="1"/>
  <c r="AN2361" i="1" s="1"/>
  <c r="AN2362" i="1" a="1"/>
  <c r="AN2362" i="1" s="1"/>
  <c r="AN2363" i="1" a="1"/>
  <c r="AN2363" i="1" s="1"/>
  <c r="AN2364" i="1" a="1"/>
  <c r="AN2364" i="1" s="1"/>
  <c r="AN2365" i="1" a="1"/>
  <c r="AN2365" i="1" s="1"/>
  <c r="AN2366" i="1" a="1"/>
  <c r="AN2366" i="1" s="1"/>
  <c r="AN2367" i="1" a="1"/>
  <c r="AN2367" i="1" s="1"/>
  <c r="AN2368" i="1" a="1"/>
  <c r="AN2368" i="1" s="1"/>
  <c r="AN2369" i="1" a="1"/>
  <c r="AN2369" i="1" s="1"/>
  <c r="AN2370" i="1" a="1"/>
  <c r="AN2370" i="1" s="1"/>
  <c r="AN2371" i="1" a="1"/>
  <c r="AN2371" i="1" s="1"/>
  <c r="AN2372" i="1" a="1"/>
  <c r="AN2372" i="1" s="1"/>
  <c r="AN2373" i="1" a="1"/>
  <c r="AN2373" i="1" s="1"/>
  <c r="AN2374" i="1" a="1"/>
  <c r="AN2374" i="1" s="1"/>
  <c r="AN2375" i="1" a="1"/>
  <c r="AN2375" i="1" s="1"/>
  <c r="AN2376" i="1" a="1"/>
  <c r="AN2376" i="1" s="1"/>
  <c r="AN2377" i="1" a="1"/>
  <c r="AN2377" i="1" s="1"/>
  <c r="AN2378" i="1" a="1"/>
  <c r="AN2378" i="1" s="1"/>
  <c r="AN2379" i="1" a="1"/>
  <c r="AN2379" i="1" s="1"/>
  <c r="AN2380" i="1" a="1"/>
  <c r="AN2380" i="1" s="1"/>
  <c r="AN2381" i="1" a="1"/>
  <c r="AN2381" i="1" s="1"/>
  <c r="AN2382" i="1" a="1"/>
  <c r="AN2382" i="1" s="1"/>
  <c r="AN2383" i="1" a="1"/>
  <c r="AN2383" i="1" s="1"/>
  <c r="AN2384" i="1" a="1"/>
  <c r="AN2384" i="1" s="1"/>
  <c r="AN2385" i="1" a="1"/>
  <c r="AN2385" i="1" s="1"/>
  <c r="AN2386" i="1" a="1"/>
  <c r="AN2386" i="1" s="1"/>
  <c r="AN2387" i="1" a="1"/>
  <c r="AN2387" i="1" s="1"/>
  <c r="AN2388" i="1" a="1"/>
  <c r="AN2388" i="1" s="1"/>
  <c r="AN2389" i="1" a="1"/>
  <c r="AN2389" i="1" s="1"/>
  <c r="AN2390" i="1" a="1"/>
  <c r="AN2390" i="1" s="1"/>
  <c r="AN2391" i="1" a="1"/>
  <c r="AN2391" i="1" s="1"/>
  <c r="AN2392" i="1" a="1"/>
  <c r="AN2392" i="1" s="1"/>
  <c r="AN2393" i="1" a="1"/>
  <c r="AN2393" i="1" s="1"/>
  <c r="AN2394" i="1" a="1"/>
  <c r="AN2394" i="1" s="1"/>
  <c r="AN2395" i="1" a="1"/>
  <c r="AN2395" i="1" s="1"/>
  <c r="AN2396" i="1" a="1"/>
  <c r="AN2396" i="1" s="1"/>
  <c r="AN2397" i="1" a="1"/>
  <c r="AN2397" i="1" s="1"/>
  <c r="AN2398" i="1" a="1"/>
  <c r="AN2398" i="1" s="1"/>
  <c r="AN2399" i="1" a="1"/>
  <c r="AN2399" i="1" s="1"/>
  <c r="AN2400" i="1" a="1"/>
  <c r="AN2400" i="1" s="1"/>
  <c r="AN2401" i="1" a="1"/>
  <c r="AN2401" i="1" s="1"/>
  <c r="AN2402" i="1" a="1"/>
  <c r="AN2402" i="1" s="1"/>
  <c r="AN2403" i="1" a="1"/>
  <c r="AN2403" i="1" s="1"/>
  <c r="AN2404" i="1" a="1"/>
  <c r="AN2404" i="1" s="1"/>
  <c r="AN2405" i="1" a="1"/>
  <c r="AN2405" i="1" s="1"/>
  <c r="AN2406" i="1" a="1"/>
  <c r="AN2406" i="1" s="1"/>
  <c r="AN2407" i="1" a="1"/>
  <c r="AN2407" i="1" s="1"/>
  <c r="AN2408" i="1" a="1"/>
  <c r="AN2408" i="1" s="1"/>
  <c r="AN2409" i="1" a="1"/>
  <c r="AN2409" i="1" s="1"/>
  <c r="AN2410" i="1" a="1"/>
  <c r="AN2410" i="1" s="1"/>
  <c r="AN2411" i="1" a="1"/>
  <c r="AN2411" i="1" s="1"/>
  <c r="AN2412" i="1" a="1"/>
  <c r="AN2412" i="1" s="1"/>
  <c r="AN2413" i="1" a="1"/>
  <c r="AN2413" i="1" s="1"/>
  <c r="AN2414" i="1" a="1"/>
  <c r="AN2414" i="1" s="1"/>
  <c r="AN2415" i="1" a="1"/>
  <c r="AN2415" i="1" s="1"/>
  <c r="AN2416" i="1" a="1"/>
  <c r="AN2416" i="1" s="1"/>
  <c r="AN2417" i="1" a="1"/>
  <c r="AN2417" i="1" s="1"/>
  <c r="AN2418" i="1" a="1"/>
  <c r="AN2418" i="1" s="1"/>
  <c r="AN2419" i="1" a="1"/>
  <c r="AN2419" i="1" s="1"/>
  <c r="AN2420" i="1" a="1"/>
  <c r="AN2420" i="1" s="1"/>
  <c r="AN2421" i="1" a="1"/>
  <c r="AN2421" i="1" s="1"/>
  <c r="AN2422" i="1" a="1"/>
  <c r="AN2422" i="1" s="1"/>
  <c r="AN2423" i="1" a="1"/>
  <c r="AN2423" i="1" s="1"/>
  <c r="AN2424" i="1" a="1"/>
  <c r="AN2424" i="1" s="1"/>
  <c r="AN2425" i="1" a="1"/>
  <c r="AN2425" i="1" s="1"/>
  <c r="AN2426" i="1" a="1"/>
  <c r="AN2426" i="1" s="1"/>
  <c r="AN2427" i="1" a="1"/>
  <c r="AN2427" i="1" s="1"/>
  <c r="AN2428" i="1" a="1"/>
  <c r="AN2428" i="1" s="1"/>
  <c r="AN2429" i="1" a="1"/>
  <c r="AN2429" i="1" s="1"/>
  <c r="AN2430" i="1" a="1"/>
  <c r="AN2430" i="1" s="1"/>
  <c r="AN2431" i="1" a="1"/>
  <c r="AN2431" i="1" s="1"/>
  <c r="AN2432" i="1" a="1"/>
  <c r="AN2432" i="1" s="1"/>
  <c r="AN2433" i="1" a="1"/>
  <c r="AN2433" i="1" s="1"/>
  <c r="AN2434" i="1" a="1"/>
  <c r="AN2434" i="1" s="1"/>
  <c r="AN2435" i="1" a="1"/>
  <c r="AN2435" i="1" s="1"/>
  <c r="AN2436" i="1" a="1"/>
  <c r="AN2436" i="1" s="1"/>
  <c r="AN2437" i="1" a="1"/>
  <c r="AN2437" i="1" s="1"/>
  <c r="AN2438" i="1" a="1"/>
  <c r="AN2438" i="1" s="1"/>
  <c r="AN2439" i="1" a="1"/>
  <c r="AN2439" i="1" s="1"/>
  <c r="AN2440" i="1" a="1"/>
  <c r="AN2440" i="1" s="1"/>
  <c r="AN2441" i="1" a="1"/>
  <c r="AN2441" i="1" s="1"/>
  <c r="AN2442" i="1" a="1"/>
  <c r="AN2442" i="1" s="1"/>
  <c r="AN2443" i="1" a="1"/>
  <c r="AN2443" i="1" s="1"/>
  <c r="AN2444" i="1" a="1"/>
  <c r="AN2444" i="1" s="1"/>
  <c r="AN2445" i="1" a="1"/>
  <c r="AN2445" i="1" s="1"/>
  <c r="AN2446" i="1" a="1"/>
  <c r="AN2446" i="1" s="1"/>
  <c r="AN2447" i="1" a="1"/>
  <c r="AN2447" i="1" s="1"/>
  <c r="AN2448" i="1" a="1"/>
  <c r="AN2448" i="1" s="1"/>
  <c r="AN2449" i="1" a="1"/>
  <c r="AN2449" i="1" s="1"/>
  <c r="AN2450" i="1" a="1"/>
  <c r="AN2450" i="1" s="1"/>
  <c r="AN2451" i="1" a="1"/>
  <c r="AN2451" i="1" s="1"/>
  <c r="AN2452" i="1" a="1"/>
  <c r="AN2452" i="1" s="1"/>
  <c r="AN2453" i="1" a="1"/>
  <c r="AN2453" i="1" s="1"/>
  <c r="AN2454" i="1" a="1"/>
  <c r="AN2454" i="1" s="1"/>
  <c r="AN2455" i="1" a="1"/>
  <c r="AN2455" i="1" s="1"/>
  <c r="AN2456" i="1" a="1"/>
  <c r="AN2456" i="1" s="1"/>
  <c r="AN2457" i="1" a="1"/>
  <c r="AN2457" i="1" s="1"/>
  <c r="AN2458" i="1" a="1"/>
  <c r="AN2458" i="1" s="1"/>
  <c r="AD1" i="1"/>
  <c r="AC6" i="1"/>
  <c r="AC52" i="1"/>
  <c r="AC38" i="1"/>
  <c r="AC39" i="1"/>
  <c r="AC40" i="1"/>
  <c r="AC3" i="1"/>
  <c r="AC41" i="1"/>
  <c r="AC10" i="1"/>
  <c r="AC218" i="1"/>
  <c r="AC294" i="1"/>
  <c r="AC42" i="1"/>
  <c r="AC43" i="1"/>
  <c r="AC635" i="1"/>
  <c r="AC13" i="1"/>
  <c r="AC87" i="1"/>
  <c r="AC44" i="1"/>
  <c r="AC12" i="1"/>
  <c r="AC45" i="1"/>
  <c r="AC46" i="1"/>
  <c r="AC5" i="1"/>
  <c r="AC18" i="1"/>
  <c r="AC33" i="1"/>
  <c r="AC17" i="1"/>
  <c r="AC249" i="1"/>
  <c r="AC679" i="1"/>
  <c r="AC495" i="1"/>
  <c r="AC187" i="1"/>
  <c r="AC381" i="1"/>
  <c r="AC110" i="1"/>
  <c r="AC8" i="1"/>
  <c r="AC7" i="1"/>
  <c r="AC28" i="1"/>
  <c r="AC24" i="1"/>
  <c r="AC253" i="1"/>
  <c r="AC16" i="1"/>
  <c r="AC80" i="1"/>
  <c r="AC34" i="1"/>
  <c r="AC22" i="1"/>
  <c r="AC680" i="1"/>
  <c r="AC35" i="1"/>
  <c r="AC47" i="1"/>
  <c r="AC48" i="1"/>
  <c r="AC49" i="1"/>
  <c r="AC51" i="1"/>
  <c r="AC9" i="1"/>
  <c r="AC53" i="1"/>
  <c r="AC32" i="1"/>
  <c r="AC645" i="1"/>
  <c r="AC67" i="1"/>
  <c r="AC265" i="1"/>
  <c r="AC125" i="1"/>
  <c r="AC64" i="1"/>
  <c r="AC266" i="1"/>
  <c r="AC140" i="1"/>
  <c r="AC151" i="1"/>
  <c r="AC115" i="1"/>
  <c r="AC681" i="1"/>
  <c r="AC83" i="1"/>
  <c r="AC78" i="1"/>
  <c r="AC70" i="1"/>
  <c r="AC682" i="1"/>
  <c r="AC30" i="1"/>
  <c r="AC89" i="1"/>
  <c r="AC90" i="1"/>
  <c r="AC50" i="1"/>
  <c r="AC91" i="1"/>
  <c r="AC92" i="1"/>
  <c r="AC93" i="1"/>
  <c r="AC94" i="1"/>
  <c r="AC95" i="1"/>
  <c r="AC88" i="1"/>
  <c r="AC96" i="1"/>
  <c r="AC97" i="1"/>
  <c r="AC101" i="1"/>
  <c r="AC102" i="1"/>
  <c r="AC103" i="1"/>
  <c r="AC104" i="1"/>
  <c r="AC105" i="1"/>
  <c r="AC106" i="1"/>
  <c r="AC107" i="1"/>
  <c r="AC100" i="1"/>
  <c r="AC683" i="1"/>
  <c r="AC251" i="1"/>
  <c r="AC684" i="1"/>
  <c r="AC142" i="1"/>
  <c r="AC135" i="1"/>
  <c r="AC20" i="1"/>
  <c r="AC141" i="1"/>
  <c r="AC139" i="1"/>
  <c r="AC98" i="1"/>
  <c r="AC117" i="1"/>
  <c r="AC79" i="1"/>
  <c r="AC194" i="1"/>
  <c r="AC25" i="1"/>
  <c r="AC527" i="1"/>
  <c r="AC528" i="1"/>
  <c r="AC685" i="1"/>
  <c r="AC686" i="1"/>
  <c r="AC121" i="1"/>
  <c r="AC111" i="1"/>
  <c r="AC368" i="1"/>
  <c r="AC99" i="1"/>
  <c r="AC36" i="1"/>
  <c r="AC687" i="1"/>
  <c r="AC688" i="1"/>
  <c r="AC130" i="1"/>
  <c r="AC689" i="1"/>
  <c r="AC127" i="1"/>
  <c r="AC19" i="1"/>
  <c r="AC690" i="1"/>
  <c r="AC555" i="1"/>
  <c r="AC557" i="1"/>
  <c r="AC31" i="1"/>
  <c r="AC177" i="1"/>
  <c r="AC116" i="1"/>
  <c r="AC152" i="1"/>
  <c r="AC358" i="1"/>
  <c r="AC220" i="1"/>
  <c r="AC691" i="1"/>
  <c r="AC240" i="1"/>
  <c r="AC68" i="1"/>
  <c r="AC264" i="1"/>
  <c r="AC692" i="1"/>
  <c r="AC77" i="1"/>
  <c r="AC147" i="1"/>
  <c r="AC57" i="1"/>
  <c r="AC693" i="1"/>
  <c r="AC694" i="1"/>
  <c r="AC158" i="1"/>
  <c r="AC159" i="1"/>
  <c r="AC160" i="1"/>
  <c r="AC161" i="1"/>
  <c r="AC162" i="1"/>
  <c r="AC72" i="1"/>
  <c r="AC15" i="1"/>
  <c r="AC534" i="1"/>
  <c r="AC417" i="1"/>
  <c r="AC400" i="1"/>
  <c r="AC695" i="1"/>
  <c r="AC696" i="1"/>
  <c r="AC697" i="1"/>
  <c r="AC698" i="1"/>
  <c r="AC166" i="1"/>
  <c r="AC216" i="1"/>
  <c r="AC699" i="1"/>
  <c r="AC700" i="1"/>
  <c r="AC336" i="1"/>
  <c r="AC65" i="1"/>
  <c r="AC123" i="1"/>
  <c r="AC124" i="1"/>
  <c r="AC163" i="1"/>
  <c r="AC701" i="1"/>
  <c r="AC340" i="1"/>
  <c r="AC702" i="1"/>
  <c r="AC170" i="1"/>
  <c r="AC136" i="1"/>
  <c r="AC131" i="1"/>
  <c r="AC132" i="1"/>
  <c r="AC703" i="1"/>
  <c r="AC704" i="1"/>
  <c r="AC705" i="1"/>
  <c r="AC373" i="1"/>
  <c r="AC172" i="1"/>
  <c r="AC356" i="1"/>
  <c r="AC241" i="1"/>
  <c r="AC706" i="1"/>
  <c r="AC178" i="1"/>
  <c r="AC331" i="1"/>
  <c r="AC169" i="1"/>
  <c r="AC189" i="1"/>
  <c r="AC113" i="1"/>
  <c r="AC173" i="1"/>
  <c r="AC190" i="1"/>
  <c r="AC191" i="1"/>
  <c r="AC239" i="1"/>
  <c r="AC268" i="1"/>
  <c r="AC85" i="1"/>
  <c r="AC707" i="1"/>
  <c r="AC412" i="1"/>
  <c r="AC246" i="1"/>
  <c r="AC354" i="1"/>
  <c r="AC708" i="1"/>
  <c r="AC154" i="1"/>
  <c r="AC267" i="1"/>
  <c r="AC672" i="1"/>
  <c r="AC709" i="1"/>
  <c r="AC250" i="1"/>
  <c r="AC112" i="1"/>
  <c r="AC493" i="1"/>
  <c r="AC406" i="1"/>
  <c r="AC710" i="1"/>
  <c r="AC342" i="1"/>
  <c r="AC595" i="1"/>
  <c r="AC711" i="1"/>
  <c r="AC149" i="1"/>
  <c r="AC192" i="1"/>
  <c r="AC712" i="1"/>
  <c r="AC713" i="1"/>
  <c r="AC714" i="1"/>
  <c r="AC715" i="1"/>
  <c r="AC716" i="1"/>
  <c r="AC302" i="1"/>
  <c r="AC466" i="1"/>
  <c r="AC551" i="1"/>
  <c r="AC554" i="1"/>
  <c r="AC717" i="1"/>
  <c r="AC174" i="1"/>
  <c r="AC718" i="1"/>
  <c r="AC424" i="1"/>
  <c r="AC219" i="1"/>
  <c r="AC300" i="1"/>
  <c r="AC66" i="1"/>
  <c r="AC275" i="1"/>
  <c r="AC446" i="1"/>
  <c r="AC59" i="1"/>
  <c r="AC61" i="1"/>
  <c r="AC297" i="1"/>
  <c r="AC372" i="1"/>
  <c r="AC227" i="1"/>
  <c r="AC719" i="1"/>
  <c r="AC720" i="1"/>
  <c r="AC278" i="1"/>
  <c r="AC304" i="1"/>
  <c r="AC721" i="1"/>
  <c r="AC303" i="1"/>
  <c r="AC722" i="1"/>
  <c r="AC315" i="1"/>
  <c r="AC73" i="1"/>
  <c r="AC318" i="1"/>
  <c r="AC405" i="1"/>
  <c r="AC360" i="1"/>
  <c r="AC270" i="1"/>
  <c r="AC82" i="1"/>
  <c r="AC404" i="1"/>
  <c r="AC346" i="1"/>
  <c r="AC138" i="1"/>
  <c r="AC128" i="1"/>
  <c r="AC723" i="1"/>
  <c r="AC221" i="1"/>
  <c r="AC324" i="1"/>
  <c r="AC290" i="1"/>
  <c r="AC285" i="1"/>
  <c r="AC282" i="1"/>
  <c r="AC286" i="1"/>
  <c r="AC23" i="1"/>
  <c r="AC288" i="1"/>
  <c r="AC280" i="1"/>
  <c r="AC724" i="1"/>
  <c r="AC322" i="1"/>
  <c r="AC725" i="1"/>
  <c r="AC387" i="1"/>
  <c r="AC726" i="1"/>
  <c r="AC727" i="1"/>
  <c r="AC728" i="1"/>
  <c r="AC327" i="1"/>
  <c r="AC215" i="1"/>
  <c r="AC729" i="1"/>
  <c r="AC120" i="1"/>
  <c r="AC730" i="1"/>
  <c r="AC731" i="1"/>
  <c r="AC84" i="1"/>
  <c r="AC210" i="1"/>
  <c r="AC365" i="1"/>
  <c r="AC252" i="1"/>
  <c r="AC337" i="1"/>
  <c r="AC732" i="1"/>
  <c r="AC118" i="1"/>
  <c r="AC633" i="1"/>
  <c r="AC733" i="1"/>
  <c r="AC651" i="1"/>
  <c r="AC471" i="1"/>
  <c r="AC642" i="1"/>
  <c r="AC338" i="1"/>
  <c r="AC276" i="1"/>
  <c r="AC415" i="1"/>
  <c r="AC119" i="1"/>
  <c r="AC199" i="1"/>
  <c r="AC734" i="1"/>
  <c r="AC283" i="1"/>
  <c r="AC4" i="1"/>
  <c r="AC735" i="1"/>
  <c r="AC427" i="1"/>
  <c r="AC463" i="1"/>
  <c r="AC153" i="1"/>
  <c r="AC168" i="1"/>
  <c r="AC330" i="1"/>
  <c r="AC736" i="1"/>
  <c r="AC362" i="1"/>
  <c r="AC737" i="1"/>
  <c r="AC376" i="1"/>
  <c r="AC222" i="1"/>
  <c r="AC55" i="1"/>
  <c r="AC350" i="1"/>
  <c r="AC738" i="1"/>
  <c r="AC739" i="1"/>
  <c r="AC361" i="1"/>
  <c r="AC740" i="1"/>
  <c r="AC741" i="1"/>
  <c r="AC279" i="1"/>
  <c r="AC742" i="1"/>
  <c r="AC743" i="1"/>
  <c r="AC744" i="1"/>
  <c r="AC745" i="1"/>
  <c r="AC746" i="1"/>
  <c r="AC56" i="1"/>
  <c r="AC205" i="1"/>
  <c r="AC164" i="1"/>
  <c r="AC747" i="1"/>
  <c r="AC319" i="1"/>
  <c r="AC134" i="1"/>
  <c r="AC308" i="1"/>
  <c r="AC587" i="1"/>
  <c r="AC244" i="1"/>
  <c r="AC748" i="1"/>
  <c r="AC378" i="1"/>
  <c r="AC749" i="1"/>
  <c r="AC750" i="1"/>
  <c r="AC11" i="1"/>
  <c r="AC75" i="1"/>
  <c r="AC751" i="1"/>
  <c r="AC451" i="1"/>
  <c r="AC231" i="1"/>
  <c r="AC310" i="1"/>
  <c r="AC752" i="1"/>
  <c r="AC648" i="1"/>
  <c r="AC311" i="1"/>
  <c r="AC525" i="1"/>
  <c r="AC74" i="1"/>
  <c r="AC234" i="1"/>
  <c r="AC540" i="1"/>
  <c r="AC664" i="1"/>
  <c r="AC532" i="1"/>
  <c r="AC292" i="1"/>
  <c r="AC333" i="1"/>
  <c r="AC334" i="1"/>
  <c r="AC86" i="1"/>
  <c r="AC396" i="1"/>
  <c r="AC273" i="1"/>
  <c r="AC201" i="1"/>
  <c r="AC753" i="1"/>
  <c r="AC137" i="1"/>
  <c r="AC754" i="1"/>
  <c r="AC548" i="1"/>
  <c r="AC165" i="1"/>
  <c r="AC755" i="1"/>
  <c r="AC561" i="1"/>
  <c r="AC756" i="1"/>
  <c r="AC384" i="1"/>
  <c r="AC433" i="1"/>
  <c r="AC564" i="1"/>
  <c r="AC410" i="1"/>
  <c r="AC291" i="1"/>
  <c r="AC479" i="1"/>
  <c r="AC627" i="1"/>
  <c r="AC416" i="1"/>
  <c r="AC757" i="1"/>
  <c r="AC312" i="1"/>
  <c r="AC197" i="1"/>
  <c r="AC467" i="1"/>
  <c r="AC758" i="1"/>
  <c r="AC443" i="1"/>
  <c r="AC272" i="1"/>
  <c r="AC193" i="1"/>
  <c r="AC519" i="1"/>
  <c r="AC489" i="1"/>
  <c r="AC653" i="1"/>
  <c r="AC363" i="1"/>
  <c r="AC208" i="1"/>
  <c r="AC235" i="1"/>
  <c r="AC167" i="1"/>
  <c r="AC759" i="1"/>
  <c r="AC383" i="1"/>
  <c r="AC537" i="1"/>
  <c r="AC402" i="1"/>
  <c r="AC150" i="1"/>
  <c r="AC445" i="1"/>
  <c r="AC499" i="1"/>
  <c r="AC202" i="1"/>
  <c r="AC589" i="1"/>
  <c r="AC454" i="1"/>
  <c r="AC760" i="1"/>
  <c r="AC617" i="1"/>
  <c r="AC761" i="1"/>
  <c r="AC456" i="1"/>
  <c r="AC323" i="1"/>
  <c r="AC497" i="1"/>
  <c r="AC351" i="1"/>
  <c r="AC382" i="1"/>
  <c r="AC522" i="1"/>
  <c r="AC325" i="1"/>
  <c r="AC326" i="1"/>
  <c r="AC425" i="1"/>
  <c r="AC762" i="1"/>
  <c r="AC763" i="1"/>
  <c r="AC27" i="1"/>
  <c r="AC764" i="1"/>
  <c r="AC496" i="1"/>
  <c r="AC460" i="1"/>
  <c r="AC765" i="1"/>
  <c r="AC766" i="1"/>
  <c r="AC122" i="1"/>
  <c r="AC569" i="1"/>
  <c r="AC453" i="1"/>
  <c r="AC767" i="1"/>
  <c r="AC431" i="1"/>
  <c r="AC768" i="1"/>
  <c r="AC188" i="1"/>
  <c r="AC60" i="1"/>
  <c r="AC636" i="1"/>
  <c r="AC401" i="1"/>
  <c r="AC434" i="1"/>
  <c r="AC432" i="1"/>
  <c r="AC176" i="1"/>
  <c r="AC769" i="1"/>
  <c r="AC603" i="1"/>
  <c r="AC543" i="1"/>
  <c r="AC483" i="1"/>
  <c r="AC418" i="1"/>
  <c r="AC349" i="1"/>
  <c r="AC444" i="1"/>
  <c r="AC629" i="1"/>
  <c r="AC770" i="1"/>
  <c r="AC771" i="1"/>
  <c r="AC309" i="1"/>
  <c r="AC428" i="1"/>
  <c r="AC542" i="1"/>
  <c r="AC772" i="1"/>
  <c r="AC773" i="1"/>
  <c r="AC652" i="1"/>
  <c r="AC774" i="1"/>
  <c r="AC618" i="1"/>
  <c r="AC775" i="1"/>
  <c r="AC243" i="1"/>
  <c r="AC776" i="1"/>
  <c r="AC777" i="1"/>
  <c r="AC474" i="1"/>
  <c r="AC109" i="1"/>
  <c r="AC577" i="1"/>
  <c r="AC419" i="1"/>
  <c r="AC778" i="1"/>
  <c r="AC426" i="1"/>
  <c r="AC779" i="1"/>
  <c r="AC780" i="1"/>
  <c r="AC442" i="1"/>
  <c r="AC238" i="1"/>
  <c r="AC468" i="1"/>
  <c r="AC781" i="1"/>
  <c r="AC484" i="1"/>
  <c r="AC782" i="1"/>
  <c r="AC469" i="1"/>
  <c r="AC314" i="1"/>
  <c r="AC783" i="1"/>
  <c r="AC784" i="1"/>
  <c r="AC335" i="1"/>
  <c r="AC359" i="1"/>
  <c r="AC541" i="1"/>
  <c r="AC494" i="1"/>
  <c r="AC785" i="1"/>
  <c r="AC621" i="1"/>
  <c r="AC786" i="1"/>
  <c r="AC395" i="1"/>
  <c r="AC392" i="1"/>
  <c r="AC422" i="1"/>
  <c r="AC787" i="1"/>
  <c r="AC486" i="1"/>
  <c r="AC788" i="1"/>
  <c r="AC523" i="1"/>
  <c r="AC789" i="1"/>
  <c r="AC393" i="1"/>
  <c r="AC640" i="1"/>
  <c r="AC535" i="1"/>
  <c r="AC643" i="1"/>
  <c r="AC610" i="1"/>
  <c r="AC790" i="1"/>
  <c r="AC458" i="1"/>
  <c r="AC380" i="1"/>
  <c r="AC394" i="1"/>
  <c r="AC791" i="1"/>
  <c r="AC650" i="1"/>
  <c r="AC328" i="1"/>
  <c r="AC538" i="1"/>
  <c r="AC792" i="1"/>
  <c r="AC355" i="1"/>
  <c r="AC793" i="1"/>
  <c r="AC644" i="1"/>
  <c r="AC794" i="1"/>
  <c r="AC795" i="1"/>
  <c r="AC377" i="1"/>
  <c r="AC796" i="1"/>
  <c r="AC552" i="1"/>
  <c r="AC409" i="1"/>
  <c r="AC429" i="1"/>
  <c r="AC507" i="1"/>
  <c r="AC797" i="1"/>
  <c r="AC592" i="1"/>
  <c r="AC798" i="1"/>
  <c r="AC521" i="1"/>
  <c r="AC570" i="1"/>
  <c r="AC799" i="1"/>
  <c r="AC800" i="1"/>
  <c r="AC157" i="1"/>
  <c r="AC547" i="1"/>
  <c r="AC641" i="1"/>
  <c r="AC632" i="1"/>
  <c r="AC801" i="1"/>
  <c r="AC559" i="1"/>
  <c r="AC647" i="1"/>
  <c r="AC256" i="1"/>
  <c r="AC581" i="1"/>
  <c r="AC802" i="1"/>
  <c r="AC803" i="1"/>
  <c r="AC804" i="1"/>
  <c r="AC492" i="1"/>
  <c r="AC539" i="1"/>
  <c r="AC805" i="1"/>
  <c r="AC806" i="1"/>
  <c r="AC807" i="1"/>
  <c r="AC808" i="1"/>
  <c r="AC421" i="1"/>
  <c r="AC546" i="1"/>
  <c r="AC502" i="1"/>
  <c r="AC600" i="1"/>
  <c r="AC809" i="1"/>
  <c r="AC461" i="1"/>
  <c r="AC624" i="1"/>
  <c r="AC566" i="1"/>
  <c r="AC533" i="1"/>
  <c r="AC637" i="1"/>
  <c r="AC810" i="1"/>
  <c r="AC237" i="1"/>
  <c r="AC455" i="1"/>
  <c r="AC599" i="1"/>
  <c r="AC21" i="1"/>
  <c r="AC811" i="1"/>
  <c r="AC601" i="1"/>
  <c r="AC623" i="1"/>
  <c r="AC214" i="1"/>
  <c r="AC206" i="1"/>
  <c r="AC584" i="1"/>
  <c r="AC812" i="1"/>
  <c r="AC634" i="1"/>
  <c r="AC213" i="1"/>
  <c r="AC236" i="1"/>
  <c r="AC217" i="1"/>
  <c r="AC813" i="1"/>
  <c r="AC211" i="1"/>
  <c r="AC207" i="1"/>
  <c r="AC583" i="1"/>
  <c r="AC814" i="1"/>
  <c r="AC209" i="1"/>
  <c r="AC512" i="1"/>
  <c r="AC229" i="1"/>
  <c r="AC212" i="1"/>
  <c r="AC271" i="1"/>
  <c r="AC612" i="1"/>
  <c r="AC604" i="1"/>
  <c r="AC505" i="1"/>
  <c r="AC228" i="1"/>
  <c r="AC226" i="1"/>
  <c r="AC480" i="1"/>
  <c r="AC398" i="1"/>
  <c r="AC630" i="1"/>
  <c r="AC245" i="1"/>
  <c r="AC646" i="1"/>
  <c r="AC287" i="1"/>
  <c r="AC605" i="1"/>
  <c r="AC441" i="1"/>
  <c r="AC665" i="1"/>
  <c r="AC602" i="1"/>
  <c r="AC815" i="1"/>
  <c r="AC816" i="1"/>
  <c r="AC475" i="1"/>
  <c r="AC817" i="1"/>
  <c r="AC654" i="1"/>
  <c r="AC582" i="1"/>
  <c r="AC660" i="1"/>
  <c r="AC818" i="1"/>
  <c r="AC573" i="1"/>
  <c r="AC819" i="1"/>
  <c r="AC607" i="1"/>
  <c r="AC574" i="1"/>
  <c r="AC608" i="1"/>
  <c r="AC503" i="1"/>
  <c r="AC580" i="1"/>
  <c r="AC661" i="1"/>
  <c r="AC820" i="1"/>
  <c r="AC821" i="1"/>
  <c r="AC822" i="1"/>
  <c r="AC596" i="1"/>
  <c r="AC823" i="1"/>
  <c r="AC357" i="1"/>
  <c r="AC619" i="1"/>
  <c r="AC611" i="1"/>
  <c r="AC824" i="1"/>
  <c r="AC593" i="1"/>
  <c r="AC657" i="1"/>
  <c r="AC825" i="1"/>
  <c r="AC826" i="1"/>
  <c r="AC511" i="1"/>
  <c r="AC549" i="1"/>
  <c r="AC498" i="1"/>
  <c r="AC658" i="1"/>
  <c r="AC827" i="1"/>
  <c r="AC828" i="1"/>
  <c r="AC274" i="1"/>
  <c r="AC148" i="1"/>
  <c r="AC829" i="1"/>
  <c r="AC830" i="1"/>
  <c r="AC831" i="1"/>
  <c r="AC832" i="1"/>
  <c r="AC833" i="1"/>
  <c r="AC615" i="1"/>
  <c r="AC834" i="1"/>
  <c r="AC625" i="1"/>
  <c r="AC835" i="1"/>
  <c r="AC836" i="1"/>
  <c r="AC837" i="1"/>
  <c r="AC198" i="1"/>
  <c r="AC838" i="1"/>
  <c r="AC839" i="1"/>
  <c r="AC631" i="1"/>
  <c r="AC473" i="1"/>
  <c r="AC840" i="1"/>
  <c r="AC841" i="1"/>
  <c r="AC594" i="1"/>
  <c r="AC613" i="1"/>
  <c r="AC620" i="1"/>
  <c r="AC614" i="1"/>
  <c r="AC305" i="1"/>
  <c r="AC842" i="1"/>
  <c r="AC843" i="1"/>
  <c r="AC844" i="1"/>
  <c r="AC845" i="1"/>
  <c r="AC846" i="1"/>
  <c r="AC847" i="1"/>
  <c r="AC848" i="1"/>
  <c r="AC397" i="1"/>
  <c r="AC849" i="1"/>
  <c r="AC353" i="1"/>
  <c r="AC638" i="1"/>
  <c r="AC850" i="1"/>
  <c r="AC851" i="1"/>
  <c r="AC852" i="1"/>
  <c r="AC853" i="1"/>
  <c r="AC854" i="1"/>
  <c r="AC639" i="1"/>
  <c r="AC855" i="1"/>
  <c r="AC628" i="1"/>
  <c r="AC856" i="1"/>
  <c r="AC179" i="1"/>
  <c r="AC655" i="1"/>
  <c r="AC649" i="1"/>
  <c r="AC307" i="1"/>
  <c r="AC857" i="1"/>
  <c r="AC306" i="1"/>
  <c r="AC269" i="1"/>
  <c r="AC659" i="1"/>
  <c r="AC262" i="1"/>
  <c r="AC858" i="1"/>
  <c r="AC662" i="1"/>
  <c r="AC859" i="1"/>
  <c r="AC491" i="1"/>
  <c r="AC663" i="1"/>
  <c r="AC567" i="1"/>
  <c r="AC366" i="1"/>
  <c r="AC666" i="1"/>
  <c r="AC667" i="1"/>
  <c r="AC438" i="1"/>
  <c r="AC606" i="1"/>
  <c r="AC668" i="1"/>
  <c r="AC860" i="1"/>
  <c r="AC676" i="1"/>
  <c r="AC674" i="1"/>
  <c r="AC673" i="1"/>
  <c r="AC439" i="1"/>
  <c r="AC861" i="1"/>
  <c r="AC862" i="1"/>
  <c r="AC863" i="1"/>
  <c r="AC864" i="1"/>
  <c r="AC485" i="1"/>
  <c r="AC865" i="1"/>
  <c r="AC866" i="1"/>
  <c r="AC371" i="1"/>
  <c r="AC867" i="1"/>
  <c r="AC14" i="1"/>
  <c r="AC868" i="1"/>
  <c r="AC869" i="1"/>
  <c r="AC870" i="1"/>
  <c r="AC114" i="1"/>
  <c r="AC200" i="1"/>
  <c r="AC565" i="1"/>
  <c r="AC871" i="1"/>
  <c r="AC872" i="1"/>
  <c r="AC481" i="1"/>
  <c r="AC873" i="1"/>
  <c r="AC874" i="1"/>
  <c r="AC500" i="1"/>
  <c r="AC143" i="1"/>
  <c r="AC875" i="1"/>
  <c r="AC669" i="1"/>
  <c r="AC76" i="1"/>
  <c r="AC204" i="1"/>
  <c r="AC876" i="1"/>
  <c r="AC877" i="1"/>
  <c r="AC509" i="1"/>
  <c r="AC878" i="1"/>
  <c r="AC879" i="1"/>
  <c r="AC880" i="1"/>
  <c r="AC881" i="1"/>
  <c r="AC882" i="1"/>
  <c r="AC883" i="1"/>
  <c r="AC884" i="1"/>
  <c r="AC885" i="1"/>
  <c r="AC277" i="1"/>
  <c r="AC886" i="1"/>
  <c r="AC887" i="1"/>
  <c r="AC888" i="1"/>
  <c r="AC281" i="1"/>
  <c r="AC889" i="1"/>
  <c r="AC890" i="1"/>
  <c r="AC891" i="1"/>
  <c r="AC892" i="1"/>
  <c r="AC893" i="1"/>
  <c r="AC299" i="1"/>
  <c r="AC894" i="1"/>
  <c r="AC71" i="1"/>
  <c r="AC895" i="1"/>
  <c r="AC896" i="1"/>
  <c r="AC133" i="1"/>
  <c r="AC897" i="1"/>
  <c r="AC898" i="1"/>
  <c r="AC899" i="1"/>
  <c r="AC562" i="1"/>
  <c r="AC900" i="1"/>
  <c r="AC901" i="1"/>
  <c r="AC182" i="1"/>
  <c r="AC902" i="1"/>
  <c r="AC903" i="1"/>
  <c r="AC904" i="1"/>
  <c r="AC126" i="1"/>
  <c r="AC905" i="1"/>
  <c r="AC347" i="1"/>
  <c r="AC906" i="1"/>
  <c r="AC907" i="1"/>
  <c r="AC908" i="1"/>
  <c r="AC171" i="1"/>
  <c r="AC909" i="1"/>
  <c r="AC910" i="1"/>
  <c r="AC911" i="1"/>
  <c r="AC490" i="1"/>
  <c r="AC513" i="1"/>
  <c r="AC912" i="1"/>
  <c r="AC913" i="1"/>
  <c r="AC914" i="1"/>
  <c r="AC915" i="1"/>
  <c r="AC526" i="1"/>
  <c r="AC916" i="1"/>
  <c r="AC917" i="1"/>
  <c r="AC918" i="1"/>
  <c r="AC919" i="1"/>
  <c r="AC920" i="1"/>
  <c r="AC921" i="1"/>
  <c r="AC922" i="1"/>
  <c r="AC923" i="1"/>
  <c r="AC924" i="1"/>
  <c r="AC925" i="1"/>
  <c r="AC313" i="1"/>
  <c r="AC926" i="1"/>
  <c r="AC927" i="1"/>
  <c r="AC928" i="1"/>
  <c r="AC929" i="1"/>
  <c r="AC571" i="1"/>
  <c r="AC930" i="1"/>
  <c r="AC931" i="1"/>
  <c r="AC321" i="1"/>
  <c r="AC932" i="1"/>
  <c r="AC933" i="1"/>
  <c r="AC232" i="1"/>
  <c r="AC403" i="1"/>
  <c r="AC934" i="1"/>
  <c r="AC935" i="1"/>
  <c r="AC936" i="1"/>
  <c r="AC937" i="1"/>
  <c r="AC938" i="1"/>
  <c r="AC939" i="1"/>
  <c r="AC940" i="1"/>
  <c r="AC572" i="1"/>
  <c r="AC941" i="1"/>
  <c r="AC942" i="1"/>
  <c r="AC943" i="1"/>
  <c r="AC944" i="1"/>
  <c r="AC945" i="1"/>
  <c r="AC946" i="1"/>
  <c r="AC459" i="1"/>
  <c r="AC947" i="1"/>
  <c r="AC948" i="1"/>
  <c r="AC949" i="1"/>
  <c r="AC678" i="1"/>
  <c r="AC950" i="1"/>
  <c r="AC951" i="1"/>
  <c r="AC952" i="1"/>
  <c r="AC953" i="1"/>
  <c r="AC954" i="1"/>
  <c r="AC504" i="1"/>
  <c r="AC955" i="1"/>
  <c r="AC956" i="1"/>
  <c r="AC957" i="1"/>
  <c r="AC958" i="1"/>
  <c r="AC411" i="1"/>
  <c r="AC575" i="1"/>
  <c r="AC389" i="1"/>
  <c r="AC959" i="1"/>
  <c r="AC184" i="1"/>
  <c r="AC258" i="1"/>
  <c r="AC550" i="1"/>
  <c r="AC960" i="1"/>
  <c r="AC470" i="1"/>
  <c r="AC961" i="1"/>
  <c r="AC962" i="1"/>
  <c r="AC963" i="1"/>
  <c r="AC964" i="1"/>
  <c r="AC965" i="1"/>
  <c r="AC966" i="1"/>
  <c r="AC259" i="1"/>
  <c r="AC390" i="1"/>
  <c r="AC967" i="1"/>
  <c r="AC968" i="1"/>
  <c r="AC969" i="1"/>
  <c r="AC488" i="1"/>
  <c r="AC970" i="1"/>
  <c r="AC971" i="1"/>
  <c r="AC556" i="1"/>
  <c r="AC320" i="1"/>
  <c r="AC578" i="1"/>
  <c r="AC609" i="1"/>
  <c r="AC598" i="1"/>
  <c r="AC588" i="1"/>
  <c r="AC544" i="1"/>
  <c r="AC972" i="1"/>
  <c r="AC973" i="1"/>
  <c r="AC974" i="1"/>
  <c r="AC975" i="1"/>
  <c r="AC976" i="1"/>
  <c r="AC977" i="1"/>
  <c r="AC978" i="1"/>
  <c r="AC979" i="1"/>
  <c r="AC980" i="1"/>
  <c r="AC230" i="1"/>
  <c r="AC981" i="1"/>
  <c r="AC675" i="1"/>
  <c r="AC982" i="1"/>
  <c r="AC983" i="1"/>
  <c r="AC450" i="1"/>
  <c r="AC984" i="1"/>
  <c r="AC985" i="1"/>
  <c r="AC585" i="1"/>
  <c r="AC344" i="1"/>
  <c r="AC986" i="1"/>
  <c r="AC987" i="1"/>
  <c r="AC988" i="1"/>
  <c r="AC517" i="1"/>
  <c r="AC989" i="1"/>
  <c r="AC990" i="1"/>
  <c r="AC991" i="1"/>
  <c r="AC992" i="1"/>
  <c r="AC993" i="1"/>
  <c r="AC994" i="1"/>
  <c r="AC995" i="1"/>
  <c r="AC996" i="1"/>
  <c r="AC997" i="1"/>
  <c r="AC998" i="1"/>
  <c r="AC487" i="1"/>
  <c r="AC999" i="1"/>
  <c r="AC1000" i="1"/>
  <c r="AC1001" i="1"/>
  <c r="AC1002" i="1"/>
  <c r="AC1003" i="1"/>
  <c r="AC1004" i="1"/>
  <c r="AC1005" i="1"/>
  <c r="AC1006" i="1"/>
  <c r="AC1007" i="1"/>
  <c r="AC26" i="1"/>
  <c r="AC1008" i="1"/>
  <c r="AC1009" i="1"/>
  <c r="AC1010" i="1"/>
  <c r="AC1011" i="1"/>
  <c r="AC1012" i="1"/>
  <c r="AC1013" i="1"/>
  <c r="AC1014" i="1"/>
  <c r="AC1015" i="1"/>
  <c r="AC329" i="1"/>
  <c r="AC1016" i="1"/>
  <c r="AC1017" i="1"/>
  <c r="AC1018" i="1"/>
  <c r="AC1019" i="1"/>
  <c r="AC1020" i="1"/>
  <c r="AC1021" i="1"/>
  <c r="AC1022" i="1"/>
  <c r="AC1023" i="1"/>
  <c r="AC1024" i="1"/>
  <c r="AC1025" i="1"/>
  <c r="AC1026" i="1"/>
  <c r="AC317" i="1"/>
  <c r="AC1027" i="1"/>
  <c r="AC1028" i="1"/>
  <c r="AC1029" i="1"/>
  <c r="AC670" i="1"/>
  <c r="AC1030" i="1"/>
  <c r="AC1031" i="1"/>
  <c r="AC1032" i="1"/>
  <c r="AC374" i="1"/>
  <c r="AC1033" i="1"/>
  <c r="AC1034" i="1"/>
  <c r="AC1035" i="1"/>
  <c r="AC1036" i="1"/>
  <c r="AC1037" i="1"/>
  <c r="AC1038" i="1"/>
  <c r="AC1039" i="1"/>
  <c r="AC1040" i="1"/>
  <c r="AC524" i="1"/>
  <c r="AC1041" i="1"/>
  <c r="AC1042" i="1"/>
  <c r="AC1043" i="1"/>
  <c r="AC515" i="1"/>
  <c r="AC1044" i="1"/>
  <c r="AC1045" i="1"/>
  <c r="AC545" i="1"/>
  <c r="AC1046" i="1"/>
  <c r="AC531" i="1"/>
  <c r="AC408" i="1"/>
  <c r="AC1047" i="1"/>
  <c r="AC1048" i="1"/>
  <c r="AC529" i="1"/>
  <c r="AC1049" i="1"/>
  <c r="AC656" i="1"/>
  <c r="AC1050" i="1"/>
  <c r="AC626" i="1"/>
  <c r="AC1051" i="1"/>
  <c r="AC1052" i="1"/>
  <c r="AC1053" i="1"/>
  <c r="AC1054" i="1"/>
  <c r="AC1055" i="1"/>
  <c r="AC1056" i="1"/>
  <c r="AC1057" i="1"/>
  <c r="AC1058" i="1"/>
  <c r="AC1059" i="1"/>
  <c r="AC1060" i="1"/>
  <c r="AC175" i="1"/>
  <c r="AC62" i="1"/>
  <c r="AC414" i="1"/>
  <c r="AC1061" i="1"/>
  <c r="AC1062" i="1"/>
  <c r="AC1063" i="1"/>
  <c r="AC1064" i="1"/>
  <c r="AC224" i="1"/>
  <c r="AC476" i="1"/>
  <c r="AC1065" i="1"/>
  <c r="AC1066" i="1"/>
  <c r="AC108"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369" i="1"/>
  <c r="AC1089" i="1"/>
  <c r="AC1090" i="1"/>
  <c r="AC225" i="1"/>
  <c r="AC1091" i="1"/>
  <c r="AC1092" i="1"/>
  <c r="AC1093" i="1"/>
  <c r="AC1094" i="1"/>
  <c r="AC1095" i="1"/>
  <c r="AC1096" i="1"/>
  <c r="AC1097" i="1"/>
  <c r="AC1098" i="1"/>
  <c r="AC1099" i="1"/>
  <c r="AC1100" i="1"/>
  <c r="AC1101" i="1"/>
  <c r="AC1102" i="1"/>
  <c r="AC1103" i="1"/>
  <c r="AC145" i="1"/>
  <c r="AC1104" i="1"/>
  <c r="AC1105" i="1"/>
  <c r="AC1106" i="1"/>
  <c r="AC1107" i="1"/>
  <c r="AC449" i="1"/>
  <c r="AC1108" i="1"/>
  <c r="AC1109" i="1"/>
  <c r="AC1110" i="1"/>
  <c r="AC1111" i="1"/>
  <c r="AC1112" i="1"/>
  <c r="AC514"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85" i="1"/>
  <c r="AC1134" i="1"/>
  <c r="AC186" i="1"/>
  <c r="AC1135" i="1"/>
  <c r="AC1136" i="1"/>
  <c r="AC1137" i="1"/>
  <c r="AC1138" i="1"/>
  <c r="AC1139" i="1"/>
  <c r="AC1140" i="1"/>
  <c r="AC54" i="1"/>
  <c r="AC1141" i="1"/>
  <c r="AC1142" i="1"/>
  <c r="AC1143" i="1"/>
  <c r="AC1144" i="1"/>
  <c r="AC1145" i="1"/>
  <c r="AC1146" i="1"/>
  <c r="AC1147" i="1"/>
  <c r="AC1148" i="1"/>
  <c r="AC293" i="1"/>
  <c r="AC1149" i="1"/>
  <c r="AC1150" i="1"/>
  <c r="AC1151" i="1"/>
  <c r="AC1152" i="1"/>
  <c r="AC1153" i="1"/>
  <c r="AC1154" i="1"/>
  <c r="AC1155" i="1"/>
  <c r="AC1156" i="1"/>
  <c r="AC1157" i="1"/>
  <c r="AC1158" i="1"/>
  <c r="AC63" i="1"/>
  <c r="AC1159" i="1"/>
  <c r="AC1160" i="1"/>
  <c r="AC1161" i="1"/>
  <c r="AC1162" i="1"/>
  <c r="AC1163" i="1"/>
  <c r="AC1164" i="1"/>
  <c r="AC1165" i="1"/>
  <c r="AC1166" i="1"/>
  <c r="AC1167" i="1"/>
  <c r="AC1168" i="1"/>
  <c r="AC385" i="1"/>
  <c r="AC1169" i="1"/>
  <c r="AC1170" i="1"/>
  <c r="AC1171" i="1"/>
  <c r="AC1172" i="1"/>
  <c r="AC1173" i="1"/>
  <c r="AC1174" i="1"/>
  <c r="AC1175" i="1"/>
  <c r="AC1176" i="1"/>
  <c r="AC1177" i="1"/>
  <c r="AC1178" i="1"/>
  <c r="AC1179" i="1"/>
  <c r="AC1180" i="1"/>
  <c r="AC482" i="1"/>
  <c r="AC1181" i="1"/>
  <c r="AC1182" i="1"/>
  <c r="AC1183" i="1"/>
  <c r="AC1184" i="1"/>
  <c r="AC1185" i="1"/>
  <c r="AC1186" i="1"/>
  <c r="AC1187" i="1"/>
  <c r="AC388" i="1"/>
  <c r="AC1188" i="1"/>
  <c r="AC284" i="1"/>
  <c r="AC1189" i="1"/>
  <c r="AC223" i="1"/>
  <c r="AC1190" i="1"/>
  <c r="AC1191" i="1"/>
  <c r="AC1192" i="1"/>
  <c r="AC1193" i="1"/>
  <c r="AC332" i="1"/>
  <c r="AC156" i="1"/>
  <c r="AC1194" i="1"/>
  <c r="AC1195" i="1"/>
  <c r="AC1196" i="1"/>
  <c r="AC510" i="1"/>
  <c r="AC1197" i="1"/>
  <c r="AC1198" i="1"/>
  <c r="AC1199" i="1"/>
  <c r="AC1200" i="1"/>
  <c r="AC518" i="1"/>
  <c r="AC1201" i="1"/>
  <c r="AC1202" i="1"/>
  <c r="AC1203" i="1"/>
  <c r="AC1204" i="1"/>
  <c r="AC1205" i="1"/>
  <c r="AC1206" i="1"/>
  <c r="AC1207" i="1"/>
  <c r="AC1208" i="1"/>
  <c r="AC1209" i="1"/>
  <c r="AC464" i="1"/>
  <c r="AC1210" i="1"/>
  <c r="AC1211" i="1"/>
  <c r="AC1212" i="1"/>
  <c r="AC1213" i="1"/>
  <c r="AC1214" i="1"/>
  <c r="AC1215" i="1"/>
  <c r="AC553" i="1"/>
  <c r="AC301" i="1"/>
  <c r="AC1216" i="1"/>
  <c r="AC477" i="1"/>
  <c r="AC1217" i="1"/>
  <c r="AC1218" i="1"/>
  <c r="AC1219" i="1"/>
  <c r="AC370"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80" i="1"/>
  <c r="AC1279" i="1"/>
  <c r="AC1280" i="1"/>
  <c r="AC146" i="1"/>
  <c r="AC1281" i="1"/>
  <c r="AC1282" i="1"/>
  <c r="AC1283" i="1"/>
  <c r="AC1284" i="1"/>
  <c r="AC1285" i="1"/>
  <c r="AC248" i="1"/>
  <c r="AC1286" i="1"/>
  <c r="AC1287" i="1"/>
  <c r="AC1288" i="1"/>
  <c r="AC1289" i="1"/>
  <c r="AC1290" i="1"/>
  <c r="AC379"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391" i="1"/>
  <c r="AC1317" i="1"/>
  <c r="AC1318" i="1"/>
  <c r="AC1319" i="1"/>
  <c r="AC1320" i="1"/>
  <c r="AC1321" i="1"/>
  <c r="AC1322" i="1"/>
  <c r="AC1323" i="1"/>
  <c r="AC1324" i="1"/>
  <c r="AC465" i="1"/>
  <c r="AC436" i="1"/>
  <c r="AC437" i="1"/>
  <c r="AC1325" i="1"/>
  <c r="AC1326" i="1"/>
  <c r="AC472" i="1"/>
  <c r="AC1327" i="1"/>
  <c r="AC1328" i="1"/>
  <c r="AC1329" i="1"/>
  <c r="AC430" i="1"/>
  <c r="AC1330" i="1"/>
  <c r="AC1331" i="1"/>
  <c r="AC1332" i="1"/>
  <c r="AC1333" i="1"/>
  <c r="AC254" i="1"/>
  <c r="AC1334" i="1"/>
  <c r="AC516" i="1"/>
  <c r="AC1335" i="1"/>
  <c r="AC1336" i="1"/>
  <c r="AC341" i="1"/>
  <c r="AC1337" i="1"/>
  <c r="AC1338" i="1"/>
  <c r="AC1339" i="1"/>
  <c r="AC1340" i="1"/>
  <c r="AC1341" i="1"/>
  <c r="AC1342" i="1"/>
  <c r="AC1343" i="1"/>
  <c r="AC568" i="1"/>
  <c r="AC1344" i="1"/>
  <c r="AC1345" i="1"/>
  <c r="AC560" i="1"/>
  <c r="AC1346" i="1"/>
  <c r="AC1347" i="1"/>
  <c r="AC345" i="1"/>
  <c r="AC1348" i="1"/>
  <c r="AC1349" i="1"/>
  <c r="AC1350" i="1"/>
  <c r="AC1351" i="1"/>
  <c r="AC1352" i="1"/>
  <c r="AC508" i="1"/>
  <c r="AC1353" i="1"/>
  <c r="AC1354" i="1"/>
  <c r="AC1355" i="1"/>
  <c r="AC1356" i="1"/>
  <c r="AC1357" i="1"/>
  <c r="AC1358" i="1"/>
  <c r="AC1359" i="1"/>
  <c r="AC1360" i="1"/>
  <c r="AC1361" i="1"/>
  <c r="AC1362" i="1"/>
  <c r="AC1363" i="1"/>
  <c r="AC1364" i="1"/>
  <c r="AC1365" i="1"/>
  <c r="AC1366" i="1"/>
  <c r="AC677" i="1"/>
  <c r="AC1367" i="1"/>
  <c r="AC1368" i="1"/>
  <c r="AC1369" i="1"/>
  <c r="AC1370" i="1"/>
  <c r="AC1371" i="1"/>
  <c r="AC1372" i="1"/>
  <c r="AC1373" i="1"/>
  <c r="AC1374" i="1"/>
  <c r="AC1375" i="1"/>
  <c r="AC1376" i="1"/>
  <c r="AC339" i="1"/>
  <c r="AC1377" i="1"/>
  <c r="AC1378" i="1"/>
  <c r="AC1379" i="1"/>
  <c r="AC1380" i="1"/>
  <c r="AC289" i="1"/>
  <c r="AC386" i="1"/>
  <c r="AC1381" i="1"/>
  <c r="AC1382" i="1"/>
  <c r="AC1383" i="1"/>
  <c r="AC1384" i="1"/>
  <c r="AC1385" i="1"/>
  <c r="AC1386" i="1"/>
  <c r="AC1387" i="1"/>
  <c r="AC1388" i="1"/>
  <c r="AC1389" i="1"/>
  <c r="AC1390" i="1"/>
  <c r="AC1391" i="1"/>
  <c r="AC1392" i="1"/>
  <c r="AC1393" i="1"/>
  <c r="AC1394" i="1"/>
  <c r="AC1395" i="1"/>
  <c r="AC1396" i="1"/>
  <c r="AC1397" i="1"/>
  <c r="AC1398" i="1"/>
  <c r="AC1399" i="1"/>
  <c r="AC1400" i="1"/>
  <c r="AC447" i="1"/>
  <c r="AC1401" i="1"/>
  <c r="AC1402" i="1"/>
  <c r="AC1403" i="1"/>
  <c r="AC1404" i="1"/>
  <c r="AC1405" i="1"/>
  <c r="AC1406" i="1"/>
  <c r="AC435" i="1"/>
  <c r="AC181"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530" i="1"/>
  <c r="AC263" i="1"/>
  <c r="AC1456" i="1"/>
  <c r="AC1457" i="1"/>
  <c r="AC1458" i="1"/>
  <c r="AC1459" i="1"/>
  <c r="AC1460" i="1"/>
  <c r="AC1461" i="1"/>
  <c r="AC1462" i="1"/>
  <c r="AC1463" i="1"/>
  <c r="AC1464" i="1"/>
  <c r="AC1465" i="1"/>
  <c r="AC1466" i="1"/>
  <c r="AC183" i="1"/>
  <c r="AC1467" i="1"/>
  <c r="AC1468" i="1"/>
  <c r="AC1469" i="1"/>
  <c r="AC1470" i="1"/>
  <c r="AC1471" i="1"/>
  <c r="AC375" i="1"/>
  <c r="AC413" i="1"/>
  <c r="AC462" i="1"/>
  <c r="AC1472" i="1"/>
  <c r="AC1473" i="1"/>
  <c r="AC1474" i="1"/>
  <c r="AC1475" i="1"/>
  <c r="AC1476" i="1"/>
  <c r="AC1477" i="1"/>
  <c r="AC1478" i="1"/>
  <c r="AC1479" i="1"/>
  <c r="AC1480" i="1"/>
  <c r="AC1481" i="1"/>
  <c r="AC1482" i="1"/>
  <c r="AC1483" i="1"/>
  <c r="AC1484" i="1"/>
  <c r="AC1485" i="1"/>
  <c r="AC1486" i="1"/>
  <c r="AC1487" i="1"/>
  <c r="AC1488" i="1"/>
  <c r="AC1489" i="1"/>
  <c r="AC1490" i="1"/>
  <c r="AC1491" i="1"/>
  <c r="AC590" i="1"/>
  <c r="AC1492" i="1"/>
  <c r="AC1493" i="1"/>
  <c r="AC1494" i="1"/>
  <c r="AC1495" i="1"/>
  <c r="AC1496" i="1"/>
  <c r="AC1497" i="1"/>
  <c r="AC1498" i="1"/>
  <c r="AC1499" i="1"/>
  <c r="AC1500" i="1"/>
  <c r="AC1501" i="1"/>
  <c r="AC1502" i="1"/>
  <c r="AC1503" i="1"/>
  <c r="AC586" i="1"/>
  <c r="AC1504" i="1"/>
  <c r="AC1505" i="1"/>
  <c r="AC1506" i="1"/>
  <c r="AC1507" i="1"/>
  <c r="AC1508" i="1"/>
  <c r="AC1509" i="1"/>
  <c r="AC1510" i="1"/>
  <c r="AC1511" i="1"/>
  <c r="AC1512" i="1"/>
  <c r="AC1513" i="1"/>
  <c r="AC1514" i="1"/>
  <c r="AC1515" i="1"/>
  <c r="AC1516" i="1"/>
  <c r="AC1517" i="1"/>
  <c r="AC1518" i="1"/>
  <c r="AC257" i="1"/>
  <c r="AC1519" i="1"/>
  <c r="AC1520" i="1"/>
  <c r="AC558" i="1"/>
  <c r="AC1521" i="1"/>
  <c r="AC1522" i="1"/>
  <c r="AC1523" i="1"/>
  <c r="AC203" i="1"/>
  <c r="AC1524" i="1"/>
  <c r="AC348" i="1"/>
  <c r="AC1525" i="1"/>
  <c r="AC1526" i="1"/>
  <c r="AC1527" i="1"/>
  <c r="AC1528" i="1"/>
  <c r="AC1529" i="1"/>
  <c r="AC1530" i="1"/>
  <c r="AC1531" i="1"/>
  <c r="AC1532" i="1"/>
  <c r="AC1533" i="1"/>
  <c r="AC1534" i="1"/>
  <c r="AC1535" i="1"/>
  <c r="AC1536" i="1"/>
  <c r="AC1537" i="1"/>
  <c r="AC1538" i="1"/>
  <c r="AC1539" i="1"/>
  <c r="AC1540" i="1"/>
  <c r="AC1541" i="1"/>
  <c r="AC1542" i="1"/>
  <c r="AC1543" i="1"/>
  <c r="AC367" i="1"/>
  <c r="AC1544" i="1"/>
  <c r="AC1545" i="1"/>
  <c r="AC1546" i="1"/>
  <c r="AC1547" i="1"/>
  <c r="AC1548" i="1"/>
  <c r="AC1549" i="1"/>
  <c r="AC576" i="1"/>
  <c r="AC1550" i="1"/>
  <c r="AC1551" i="1"/>
  <c r="AC1552" i="1"/>
  <c r="AC1553" i="1"/>
  <c r="AC1554" i="1"/>
  <c r="AC1555" i="1"/>
  <c r="AC1556" i="1"/>
  <c r="AC1557" i="1"/>
  <c r="AC1558" i="1"/>
  <c r="AC616" i="1"/>
  <c r="AC622" i="1"/>
  <c r="AC440" i="1"/>
  <c r="AC1559" i="1"/>
  <c r="AC1560" i="1"/>
  <c r="AC1561" i="1"/>
  <c r="AC1562" i="1"/>
  <c r="AC1563" i="1"/>
  <c r="AC1564" i="1"/>
  <c r="AC1565" i="1"/>
  <c r="AC1566" i="1"/>
  <c r="AC1567" i="1"/>
  <c r="AC1568" i="1"/>
  <c r="AC1569" i="1"/>
  <c r="AC1570" i="1"/>
  <c r="AC1571" i="1"/>
  <c r="AC1572" i="1"/>
  <c r="AC1573" i="1"/>
  <c r="AC1574" i="1"/>
  <c r="AC1575" i="1"/>
  <c r="AC1576" i="1"/>
  <c r="AC506" i="1"/>
  <c r="AC1577" i="1"/>
  <c r="AC1578" i="1"/>
  <c r="AC1579" i="1"/>
  <c r="AC1580" i="1"/>
  <c r="AC1581" i="1"/>
  <c r="AC1582" i="1"/>
  <c r="AC1583" i="1"/>
  <c r="AC1584" i="1"/>
  <c r="AC1585" i="1"/>
  <c r="AC1586" i="1"/>
  <c r="AC1587" i="1"/>
  <c r="AC1588" i="1"/>
  <c r="AC1589" i="1"/>
  <c r="AC1590" i="1"/>
  <c r="AC420" i="1"/>
  <c r="AC1591" i="1"/>
  <c r="AC1592" i="1"/>
  <c r="AC1593" i="1"/>
  <c r="AC1594" i="1"/>
  <c r="AC1595" i="1"/>
  <c r="AC1596" i="1"/>
  <c r="AC423" i="1"/>
  <c r="AC1597" i="1"/>
  <c r="AC1598" i="1"/>
  <c r="AC1599" i="1"/>
  <c r="AC1600" i="1"/>
  <c r="AC1601" i="1"/>
  <c r="AC1602" i="1"/>
  <c r="AC1603" i="1"/>
  <c r="AC1604" i="1"/>
  <c r="AC1605" i="1"/>
  <c r="AC247" i="1"/>
  <c r="AC1606" i="1"/>
  <c r="AC1607" i="1"/>
  <c r="AC1608" i="1"/>
  <c r="AC1609" i="1"/>
  <c r="AC1610" i="1"/>
  <c r="AC261" i="1"/>
  <c r="AC298" i="1"/>
  <c r="AC1611" i="1"/>
  <c r="AC1612" i="1"/>
  <c r="AC1613" i="1"/>
  <c r="AC1614" i="1"/>
  <c r="AC1615" i="1"/>
  <c r="AC316" i="1"/>
  <c r="AC1616" i="1"/>
  <c r="AC1617" i="1"/>
  <c r="AC1618" i="1"/>
  <c r="AC144" i="1"/>
  <c r="AC1619" i="1"/>
  <c r="AC1620" i="1"/>
  <c r="AC1621" i="1"/>
  <c r="AC1622" i="1"/>
  <c r="AC1623" i="1"/>
  <c r="AC1624" i="1"/>
  <c r="AC1625" i="1"/>
  <c r="AC1626" i="1"/>
  <c r="AC343" i="1"/>
  <c r="AC579" i="1"/>
  <c r="AC1627" i="1"/>
  <c r="AC1628" i="1"/>
  <c r="AC1629" i="1"/>
  <c r="AC1630" i="1"/>
  <c r="AC1631" i="1"/>
  <c r="AC1632" i="1"/>
  <c r="AC1633" i="1"/>
  <c r="AC1634" i="1"/>
  <c r="AC1635" i="1"/>
  <c r="AC364" i="1"/>
  <c r="AC295" i="1"/>
  <c r="AC478" i="1"/>
  <c r="AC1636" i="1"/>
  <c r="AC1637" i="1"/>
  <c r="AC1638" i="1"/>
  <c r="AC1639" i="1"/>
  <c r="AC1640" i="1"/>
  <c r="AC1641" i="1"/>
  <c r="AC1642" i="1"/>
  <c r="AC1643" i="1"/>
  <c r="AC1644" i="1"/>
  <c r="AC1645" i="1"/>
  <c r="AC1646" i="1"/>
  <c r="AC1647" i="1"/>
  <c r="AC1648" i="1"/>
  <c r="AC671" i="1"/>
  <c r="AC1649" i="1"/>
  <c r="AC1650" i="1"/>
  <c r="AC1651" i="1"/>
  <c r="AC1652" i="1"/>
  <c r="AC1653" i="1"/>
  <c r="AC1654" i="1"/>
  <c r="AC1655" i="1"/>
  <c r="AC1656" i="1"/>
  <c r="AC1657" i="1"/>
  <c r="AC1658" i="1"/>
  <c r="AC1659" i="1"/>
  <c r="AC1660" i="1"/>
  <c r="AC1661" i="1"/>
  <c r="AC1662" i="1"/>
  <c r="AC1663" i="1"/>
  <c r="AC1664" i="1"/>
  <c r="AC520" i="1"/>
  <c r="AC1665" i="1"/>
  <c r="AC457" i="1"/>
  <c r="AC1666" i="1"/>
  <c r="AC407"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296" i="1"/>
  <c r="AC1711" i="1"/>
  <c r="AC1712" i="1"/>
  <c r="AC1713" i="1"/>
  <c r="AC1714" i="1"/>
  <c r="AC1715" i="1"/>
  <c r="AC1716" i="1"/>
  <c r="AC1717" i="1"/>
  <c r="AC448" i="1"/>
  <c r="AC1718" i="1"/>
  <c r="AC1719" i="1"/>
  <c r="AC1720" i="1"/>
  <c r="AC1721" i="1"/>
  <c r="AC1722" i="1"/>
  <c r="AC81" i="1"/>
  <c r="AC233"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563" i="1"/>
  <c r="AC1746" i="1"/>
  <c r="AC1747" i="1"/>
  <c r="AC1748" i="1"/>
  <c r="AC1749" i="1"/>
  <c r="AC1750" i="1"/>
  <c r="AC1751" i="1"/>
  <c r="AC1752" i="1"/>
  <c r="AC1753" i="1"/>
  <c r="AC1754" i="1"/>
  <c r="AC597" i="1"/>
  <c r="AC1755" i="1"/>
  <c r="AC1756" i="1"/>
  <c r="AC1757" i="1"/>
  <c r="AC1758" i="1"/>
  <c r="AC1759" i="1"/>
  <c r="AC1760" i="1"/>
  <c r="AC1761" i="1"/>
  <c r="AC1762" i="1"/>
  <c r="AC1763" i="1"/>
  <c r="AC1764" i="1"/>
  <c r="AC69"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536" i="1"/>
  <c r="AC1846" i="1"/>
  <c r="AC1847" i="1"/>
  <c r="AC260" i="1"/>
  <c r="AC1848" i="1"/>
  <c r="AC1849" i="1"/>
  <c r="AC1850" i="1"/>
  <c r="AC1851" i="1"/>
  <c r="AC1852" i="1"/>
  <c r="AC255" i="1"/>
  <c r="AC155"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58" i="1"/>
  <c r="AC591"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242" i="1"/>
  <c r="AC1944" i="1"/>
  <c r="AC1945" i="1"/>
  <c r="AC129" i="1"/>
  <c r="AC29" i="1"/>
  <c r="AC1946" i="1"/>
  <c r="AC1947" i="1"/>
  <c r="AC1948" i="1"/>
  <c r="AC1949" i="1"/>
  <c r="AC39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452"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501"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37" i="1"/>
  <c r="AC1" i="1" l="1"/>
  <c r="AB1" i="1" l="1"/>
  <c r="AK37" i="1" l="1" a="1"/>
  <c r="AK37" i="1" s="1"/>
  <c r="AL37" i="1" a="1"/>
  <c r="AL37" i="1" s="1"/>
  <c r="AN37" i="1" a="1"/>
  <c r="AN37" i="1" s="1"/>
  <c r="B47" i="28" l="1"/>
  <c r="T9" i="1" l="1"/>
  <c r="T371" i="1"/>
  <c r="T281" i="1"/>
  <c r="T10" i="1"/>
  <c r="T693" i="1"/>
  <c r="T110" i="1"/>
  <c r="T253" i="1"/>
  <c r="T485" i="1"/>
  <c r="T57" i="1"/>
  <c r="T381" i="1"/>
  <c r="T80" i="1"/>
  <c r="T863" i="1"/>
  <c r="T42" i="1"/>
  <c r="T864" i="1"/>
  <c r="T13" i="1"/>
  <c r="T865" i="1"/>
  <c r="T774" i="1"/>
  <c r="T3" i="1"/>
  <c r="T1004" i="1"/>
  <c r="T294" i="1"/>
  <c r="T5" i="1"/>
  <c r="T17" i="1"/>
  <c r="T33" i="1"/>
  <c r="T18" i="1"/>
  <c r="T85" i="1"/>
  <c r="T712" i="1"/>
  <c r="T157" i="1"/>
  <c r="T867" i="1"/>
  <c r="T658" i="1"/>
  <c r="T683" i="1"/>
  <c r="T35" i="1"/>
  <c r="T1005" i="1"/>
  <c r="T7" i="1"/>
  <c r="T8" i="1"/>
  <c r="T168" i="1"/>
  <c r="T24" i="1"/>
  <c r="T202" i="1"/>
  <c r="T1006" i="1"/>
  <c r="T1007" i="1"/>
  <c r="T140" i="1"/>
  <c r="T28" i="1"/>
  <c r="T365" i="1"/>
  <c r="T595" i="1"/>
  <c r="T34" i="1"/>
  <c r="T26" i="1"/>
  <c r="T764" i="1"/>
  <c r="T137" i="1"/>
  <c r="T51" i="1"/>
  <c r="T866" i="1"/>
  <c r="T770" i="1"/>
  <c r="T12" i="1"/>
  <c r="T280" i="1"/>
  <c r="T47" i="1"/>
  <c r="T48" i="1"/>
  <c r="T49" i="1"/>
  <c r="T53" i="1"/>
  <c r="T200" i="1"/>
  <c r="T241" i="1"/>
  <c r="T32" i="1"/>
  <c r="T681" i="1"/>
  <c r="T125" i="1"/>
  <c r="T64" i="1"/>
  <c r="T372" i="1"/>
  <c r="T121" i="1"/>
  <c r="T16" i="1"/>
  <c r="T67" i="1"/>
  <c r="T117" i="1"/>
  <c r="T876" i="1"/>
  <c r="T685" i="1"/>
  <c r="T653" i="1"/>
  <c r="T642" i="1"/>
  <c r="T90" i="1"/>
  <c r="T50" i="1"/>
  <c r="T91" i="1"/>
  <c r="T92" i="1"/>
  <c r="T99" i="1"/>
  <c r="T93" i="1"/>
  <c r="T89" i="1"/>
  <c r="T94" i="1"/>
  <c r="T95" i="1"/>
  <c r="T88" i="1"/>
  <c r="T96" i="1"/>
  <c r="T100" i="1"/>
  <c r="T101" i="1"/>
  <c r="T102" i="1"/>
  <c r="T103" i="1"/>
  <c r="T104" i="1"/>
  <c r="T105" i="1"/>
  <c r="T106" i="1"/>
  <c r="T107" i="1"/>
  <c r="T684" i="1"/>
  <c r="T120" i="1"/>
  <c r="T1008" i="1"/>
  <c r="T118" i="1"/>
  <c r="T227" i="1"/>
  <c r="T78" i="1"/>
  <c r="T79" i="1"/>
  <c r="T130" i="1"/>
  <c r="T11" i="1"/>
  <c r="T116" i="1"/>
  <c r="T497" i="1"/>
  <c r="T479" i="1"/>
  <c r="T131" i="1"/>
  <c r="T297" i="1"/>
  <c r="T239" i="1"/>
  <c r="T689" i="1"/>
  <c r="T919" i="1"/>
  <c r="T548" i="1"/>
  <c r="T127" i="1"/>
  <c r="T97" i="1"/>
  <c r="T98" i="1"/>
  <c r="T1009" i="1"/>
  <c r="T170" i="1"/>
  <c r="T870" i="1"/>
  <c r="T192" i="1"/>
  <c r="T698" i="1"/>
  <c r="T65" i="1"/>
  <c r="T115" i="1"/>
  <c r="T174" i="1"/>
  <c r="T169" i="1"/>
  <c r="T152" i="1"/>
  <c r="T881" i="1"/>
  <c r="T163" i="1"/>
  <c r="T883" i="1"/>
  <c r="T338" i="1"/>
  <c r="T782" i="1"/>
  <c r="T158" i="1"/>
  <c r="T869" i="1"/>
  <c r="T880" i="1"/>
  <c r="T794" i="1"/>
  <c r="T159" i="1"/>
  <c r="T160" i="1"/>
  <c r="T240" i="1"/>
  <c r="T161" i="1"/>
  <c r="T162" i="1"/>
  <c r="T77" i="1"/>
  <c r="T1010" i="1"/>
  <c r="T126" i="1"/>
  <c r="T680" i="1"/>
  <c r="T15" i="1"/>
  <c r="T446" i="1"/>
  <c r="T1011" i="1"/>
  <c r="T569" i="1"/>
  <c r="T872" i="1"/>
  <c r="T20" i="1"/>
  <c r="T652" i="1"/>
  <c r="T135" i="1"/>
  <c r="T1012" i="1"/>
  <c r="T221" i="1"/>
  <c r="T714" i="1"/>
  <c r="T538" i="1"/>
  <c r="T56" i="1"/>
  <c r="T251" i="1"/>
  <c r="T1013" i="1"/>
  <c r="T1014" i="1"/>
  <c r="T60" i="1"/>
  <c r="T1015" i="1"/>
  <c r="T660" i="1"/>
  <c r="T887" i="1"/>
  <c r="T820" i="1"/>
  <c r="T173" i="1"/>
  <c r="T113" i="1"/>
  <c r="T190" i="1"/>
  <c r="T366" i="1"/>
  <c r="T189" i="1"/>
  <c r="T191" i="1"/>
  <c r="T268" i="1"/>
  <c r="T61" i="1"/>
  <c r="T329" i="1"/>
  <c r="T1016" i="1"/>
  <c r="T1017" i="1"/>
  <c r="T886" i="1"/>
  <c r="T70" i="1"/>
  <c r="T875" i="1"/>
  <c r="T781" i="1"/>
  <c r="T1018" i="1"/>
  <c r="T899" i="1"/>
  <c r="T87" i="1"/>
  <c r="T1019" i="1"/>
  <c r="T151" i="1"/>
  <c r="T519" i="1"/>
  <c r="T888" i="1"/>
  <c r="T395" i="1"/>
  <c r="T456" i="1"/>
  <c r="T454" i="1"/>
  <c r="T231" i="1"/>
  <c r="T208" i="1"/>
  <c r="T83" i="1"/>
  <c r="T327" i="1"/>
  <c r="T400" i="1"/>
  <c r="T1020" i="1"/>
  <c r="T318" i="1"/>
  <c r="T904" i="1"/>
  <c r="T925" i="1"/>
  <c r="T419" i="1"/>
  <c r="T483" i="1"/>
  <c r="T1021" i="1"/>
  <c r="T124" i="1"/>
  <c r="T405" i="1"/>
  <c r="T244" i="1"/>
  <c r="T1022" i="1"/>
  <c r="T1023" i="1"/>
  <c r="T669" i="1"/>
  <c r="T282" i="1"/>
  <c r="T330" i="1"/>
  <c r="T182" i="1"/>
  <c r="T547" i="1"/>
  <c r="T128" i="1"/>
  <c r="T1024" i="1"/>
  <c r="T201" i="1"/>
  <c r="T285" i="1"/>
  <c r="T855" i="1"/>
  <c r="T903" i="1"/>
  <c r="T286" i="1"/>
  <c r="T147" i="1"/>
  <c r="T222" i="1"/>
  <c r="T1025" i="1"/>
  <c r="T246" i="1"/>
  <c r="T210" i="1"/>
  <c r="T134" i="1"/>
  <c r="T700" i="1"/>
  <c r="T707" i="1"/>
  <c r="T1026" i="1"/>
  <c r="T142" i="1"/>
  <c r="T139" i="1"/>
  <c r="T721" i="1"/>
  <c r="T216" i="1"/>
  <c r="T704" i="1"/>
  <c r="T243" i="1"/>
  <c r="T245" i="1"/>
  <c r="T587" i="1"/>
  <c r="T577" i="1"/>
  <c r="T618" i="1"/>
  <c r="T803" i="1"/>
  <c r="T321" i="1"/>
  <c r="T235" i="1"/>
  <c r="T534" i="1"/>
  <c r="T309" i="1"/>
  <c r="T404" i="1"/>
  <c r="T349" i="1"/>
  <c r="T283" i="1"/>
  <c r="T337" i="1"/>
  <c r="T292" i="1"/>
  <c r="T317" i="1"/>
  <c r="T362" i="1"/>
  <c r="T68" i="1"/>
  <c r="T154" i="1"/>
  <c r="T667" i="1"/>
  <c r="T153" i="1"/>
  <c r="T858" i="1"/>
  <c r="T232" i="1"/>
  <c r="T715" i="1"/>
  <c r="T1027" i="1"/>
  <c r="T136" i="1"/>
  <c r="T654" i="1"/>
  <c r="T661" i="1"/>
  <c r="T906" i="1"/>
  <c r="T1028" i="1"/>
  <c r="T996" i="1"/>
  <c r="T463" i="1"/>
  <c r="T138" i="1"/>
  <c r="T291" i="1"/>
  <c r="T920" i="1"/>
  <c r="T111" i="1"/>
  <c r="T541" i="1"/>
  <c r="T657" i="1"/>
  <c r="T55" i="1"/>
  <c r="T398" i="1"/>
  <c r="T874" i="1"/>
  <c r="T718" i="1"/>
  <c r="T305" i="1"/>
  <c r="T424" i="1"/>
  <c r="T302" i="1"/>
  <c r="T1029" i="1"/>
  <c r="T177" i="1"/>
  <c r="T218" i="1"/>
  <c r="T31" i="1"/>
  <c r="T417" i="1"/>
  <c r="T406" i="1"/>
  <c r="T848" i="1"/>
  <c r="T670" i="1"/>
  <c r="T739" i="1"/>
  <c r="T1030" i="1"/>
  <c r="T540" i="1"/>
  <c r="T733" i="1"/>
  <c r="T443" i="1"/>
  <c r="T312" i="1"/>
  <c r="T350" i="1"/>
  <c r="T165" i="1"/>
  <c r="T262" i="1"/>
  <c r="T410" i="1"/>
  <c r="T1031" i="1"/>
  <c r="T1032" i="1"/>
  <c r="T488" i="1"/>
  <c r="T509" i="1"/>
  <c r="T86" i="1"/>
  <c r="T217" i="1"/>
  <c r="T215" i="1"/>
  <c r="T612" i="1"/>
  <c r="T378" i="1"/>
  <c r="T374" i="1"/>
  <c r="T425" i="1"/>
  <c r="T561" i="1"/>
  <c r="T751" i="1"/>
  <c r="T74" i="1"/>
  <c r="T197" i="1"/>
  <c r="T1033" i="1"/>
  <c r="T1034" i="1"/>
  <c r="T892" i="1"/>
  <c r="T324" i="1"/>
  <c r="T354" i="1"/>
  <c r="T269" i="1"/>
  <c r="T304" i="1"/>
  <c r="T453" i="1"/>
  <c r="T188" i="1"/>
  <c r="T931" i="1"/>
  <c r="T720" i="1"/>
  <c r="T570" i="1"/>
  <c r="T512" i="1"/>
  <c r="T1035" i="1"/>
  <c r="T460" i="1"/>
  <c r="T382" i="1"/>
  <c r="T710" i="1"/>
  <c r="T432" i="1"/>
  <c r="T150" i="1"/>
  <c r="T703" i="1"/>
  <c r="T1036" i="1"/>
  <c r="T1037" i="1"/>
  <c r="T713" i="1"/>
  <c r="T525" i="1"/>
  <c r="T859" i="1"/>
  <c r="T426" i="1"/>
  <c r="T664" i="1"/>
  <c r="T228" i="1"/>
  <c r="T1038" i="1"/>
  <c r="T842" i="1"/>
  <c r="T1039" i="1"/>
  <c r="T559" i="1"/>
  <c r="T755" i="1"/>
  <c r="T1040" i="1"/>
  <c r="T122" i="1"/>
  <c r="T415" i="1"/>
  <c r="T396" i="1"/>
  <c r="T199" i="1"/>
  <c r="T401" i="1"/>
  <c r="T428" i="1"/>
  <c r="T584" i="1"/>
  <c r="T524" i="1"/>
  <c r="T1041" i="1"/>
  <c r="T767" i="1"/>
  <c r="T82" i="1"/>
  <c r="T636" i="1"/>
  <c r="T310" i="1"/>
  <c r="T486" i="1"/>
  <c r="T542" i="1"/>
  <c r="T1042" i="1"/>
  <c r="T451" i="1"/>
  <c r="T493" i="1"/>
  <c r="T1043" i="1"/>
  <c r="T744" i="1"/>
  <c r="T849" i="1"/>
  <c r="T600" i="1"/>
  <c r="T737" i="1"/>
  <c r="T583" i="1"/>
  <c r="T461" i="1"/>
  <c r="T475" i="1"/>
  <c r="T272" i="1"/>
  <c r="T353" i="1"/>
  <c r="T334" i="1"/>
  <c r="T279" i="1"/>
  <c r="T574" i="1"/>
  <c r="T792" i="1"/>
  <c r="T580" i="1"/>
  <c r="T229" i="1"/>
  <c r="T928" i="1"/>
  <c r="T418" i="1"/>
  <c r="T533" i="1"/>
  <c r="T735" i="1"/>
  <c r="T319" i="1"/>
  <c r="T581" i="1"/>
  <c r="T164" i="1"/>
  <c r="T178" i="1"/>
  <c r="T539" i="1"/>
  <c r="T442" i="1"/>
  <c r="T494" i="1"/>
  <c r="T800" i="1"/>
  <c r="T492" i="1"/>
  <c r="T857" i="1"/>
  <c r="T535" i="1"/>
  <c r="T496" i="1"/>
  <c r="T335" i="1"/>
  <c r="T172" i="1"/>
  <c r="T599" i="1"/>
  <c r="T604" i="1"/>
  <c r="T515" i="1"/>
  <c r="T810" i="1"/>
  <c r="T552" i="1"/>
  <c r="T502" i="1"/>
  <c r="T601" i="1"/>
  <c r="T1044" i="1"/>
  <c r="T523" i="1"/>
  <c r="T471" i="1"/>
  <c r="T596" i="1"/>
  <c r="T566" i="1"/>
  <c r="T1045" i="1"/>
  <c r="T278" i="1"/>
  <c r="T620" i="1"/>
  <c r="T615" i="1"/>
  <c r="T380" i="1"/>
  <c r="T166" i="1"/>
  <c r="T545" i="1"/>
  <c r="T691" i="1"/>
  <c r="T1046" i="1"/>
  <c r="T884" i="1"/>
  <c r="T256" i="1"/>
  <c r="T546" i="1"/>
  <c r="T628" i="1"/>
  <c r="T531" i="1"/>
  <c r="T630" i="1"/>
  <c r="T582" i="1"/>
  <c r="T498" i="1"/>
  <c r="T236" i="1"/>
  <c r="T237" i="1"/>
  <c r="T611" i="1"/>
  <c r="T167" i="1"/>
  <c r="T487" i="1"/>
  <c r="T455" i="1"/>
  <c r="T609" i="1"/>
  <c r="T646" i="1"/>
  <c r="T607" i="1"/>
  <c r="T850" i="1"/>
  <c r="T503" i="1"/>
  <c r="T722" i="1"/>
  <c r="T484" i="1"/>
  <c r="T445" i="1"/>
  <c r="T109" i="1"/>
  <c r="T408" i="1"/>
  <c r="T220" i="1"/>
  <c r="T1047" i="1"/>
  <c r="T238" i="1"/>
  <c r="T624" i="1"/>
  <c r="T250" i="1"/>
  <c r="T331" i="1"/>
  <c r="T619" i="1"/>
  <c r="T629" i="1"/>
  <c r="T274" i="1"/>
  <c r="T956" i="1"/>
  <c r="T473" i="1"/>
  <c r="T608" i="1"/>
  <c r="T1048" i="1"/>
  <c r="T790" i="1"/>
  <c r="T627" i="1"/>
  <c r="T643" i="1"/>
  <c r="T529" i="1"/>
  <c r="T288" i="1"/>
  <c r="T789" i="1"/>
  <c r="T1049" i="1"/>
  <c r="T656" i="1"/>
  <c r="T543" i="1"/>
  <c r="T788" i="1"/>
  <c r="T640" i="1"/>
  <c r="T806" i="1"/>
  <c r="T313" i="1"/>
  <c r="T307" i="1"/>
  <c r="T606" i="1"/>
  <c r="T825" i="1"/>
  <c r="T351" i="1"/>
  <c r="T638" i="1"/>
  <c r="T1050" i="1"/>
  <c r="T626" i="1"/>
  <c r="T639" i="1"/>
  <c r="T1051" i="1"/>
  <c r="T593" i="1"/>
  <c r="T637" i="1"/>
  <c r="T1052" i="1"/>
  <c r="T648" i="1"/>
  <c r="T791" i="1"/>
  <c r="T411" i="1"/>
  <c r="T551" i="1"/>
  <c r="T811" i="1"/>
  <c r="T198" i="1"/>
  <c r="T511" i="1"/>
  <c r="T631" i="1"/>
  <c r="T474" i="1"/>
  <c r="T633" i="1"/>
  <c r="T649" i="1"/>
  <c r="T776" i="1"/>
  <c r="T659" i="1"/>
  <c r="T468" i="1"/>
  <c r="T491" i="1"/>
  <c r="T662" i="1"/>
  <c r="T1053" i="1"/>
  <c r="T469" i="1"/>
  <c r="T567" i="1"/>
  <c r="T663" i="1"/>
  <c r="T441" i="1"/>
  <c r="T306" i="1"/>
  <c r="T314" i="1"/>
  <c r="T132" i="1"/>
  <c r="T368" i="1"/>
  <c r="T438" i="1"/>
  <c r="T666" i="1"/>
  <c r="T674" i="1"/>
  <c r="T36" i="1"/>
  <c r="T668" i="1"/>
  <c r="T665" i="1"/>
  <c r="T1054" i="1"/>
  <c r="T1055" i="1"/>
  <c r="T672" i="1"/>
  <c r="T439" i="1"/>
  <c r="T505" i="1"/>
  <c r="T673" i="1"/>
  <c r="T675" i="1"/>
  <c r="T72" i="1"/>
  <c r="T1056" i="1"/>
  <c r="T187" i="1"/>
  <c r="T1057" i="1"/>
  <c r="T1058" i="1"/>
  <c r="T1059" i="1"/>
  <c r="T741" i="1"/>
  <c r="T1060" i="1"/>
  <c r="T726" i="1"/>
  <c r="T175" i="1"/>
  <c r="T25" i="1"/>
  <c r="T62" i="1"/>
  <c r="T414" i="1"/>
  <c r="T1061" i="1"/>
  <c r="T171" i="1"/>
  <c r="T1062" i="1"/>
  <c r="T1063" i="1"/>
  <c r="T1064" i="1"/>
  <c r="T224" i="1"/>
  <c r="T476" i="1"/>
  <c r="T1065" i="1"/>
  <c r="T1066" i="1"/>
  <c r="T108" i="1"/>
  <c r="T1067" i="1"/>
  <c r="T194" i="1"/>
  <c r="T1068" i="1"/>
  <c r="T1069" i="1"/>
  <c r="T1070" i="1"/>
  <c r="T1071" i="1"/>
  <c r="T705" i="1"/>
  <c r="T1072" i="1"/>
  <c r="T1073" i="1"/>
  <c r="T775" i="1"/>
  <c r="T1074" i="1"/>
  <c r="T1075" i="1"/>
  <c r="T1076" i="1"/>
  <c r="T1077" i="1"/>
  <c r="T1078" i="1"/>
  <c r="T729" i="1"/>
  <c r="T1079" i="1"/>
  <c r="T444" i="1"/>
  <c r="T1080" i="1"/>
  <c r="T717" i="1"/>
  <c r="T1081" i="1"/>
  <c r="T1082" i="1"/>
  <c r="T708" i="1"/>
  <c r="T1083" i="1"/>
  <c r="T798" i="1"/>
  <c r="T340" i="1"/>
  <c r="T822" i="1"/>
  <c r="T1084" i="1"/>
  <c r="T1085" i="1"/>
  <c r="T695" i="1"/>
  <c r="T802" i="1"/>
  <c r="T1086" i="1"/>
  <c r="T1087" i="1"/>
  <c r="T1088" i="1"/>
  <c r="T571" i="1"/>
  <c r="T369" i="1"/>
  <c r="T1089" i="1"/>
  <c r="T1090" i="1"/>
  <c r="T225" i="1"/>
  <c r="T1091" i="1"/>
  <c r="T1092" i="1"/>
  <c r="T952" i="1"/>
  <c r="T1093" i="1"/>
  <c r="T1094" i="1"/>
  <c r="T1095" i="1"/>
  <c r="T1096" i="1"/>
  <c r="T1097" i="1"/>
  <c r="T149" i="1"/>
  <c r="T1098" i="1"/>
  <c r="T1099" i="1"/>
  <c r="T1100" i="1"/>
  <c r="T1101" i="1"/>
  <c r="T1102" i="1"/>
  <c r="T1103" i="1"/>
  <c r="T145" i="1"/>
  <c r="T1104" i="1"/>
  <c r="T1105" i="1"/>
  <c r="T1106" i="1"/>
  <c r="T1107" i="1"/>
  <c r="T27" i="1"/>
  <c r="T449" i="1"/>
  <c r="T1108" i="1"/>
  <c r="T1109" i="1"/>
  <c r="T1110" i="1"/>
  <c r="T1111" i="1"/>
  <c r="T1112" i="1"/>
  <c r="T234" i="1"/>
  <c r="T514" i="1"/>
  <c r="T963" i="1"/>
  <c r="T205" i="1"/>
  <c r="T1113" i="1"/>
  <c r="T1114" i="1"/>
  <c r="T433" i="1"/>
  <c r="T650" i="1"/>
  <c r="T1115" i="1"/>
  <c r="T1116" i="1"/>
  <c r="T746" i="1"/>
  <c r="T1117" i="1"/>
  <c r="T1118" i="1"/>
  <c r="T732" i="1"/>
  <c r="T898" i="1"/>
  <c r="T299" i="1"/>
  <c r="T908" i="1"/>
  <c r="T1119" i="1"/>
  <c r="T402" i="1"/>
  <c r="T1120" i="1"/>
  <c r="T1121" i="1"/>
  <c r="T466" i="1"/>
  <c r="T14" i="1"/>
  <c r="T922" i="1"/>
  <c r="T554" i="1"/>
  <c r="T1122" i="1"/>
  <c r="T1123" i="1"/>
  <c r="T271" i="1"/>
  <c r="T1124" i="1"/>
  <c r="T1125" i="1"/>
  <c r="T1126" i="1"/>
  <c r="T66" i="1"/>
  <c r="T204" i="1"/>
  <c r="T1127" i="1"/>
  <c r="T1128" i="1"/>
  <c r="T801" i="1"/>
  <c r="T1129" i="1"/>
  <c r="T363" i="1"/>
  <c r="T1130" i="1"/>
  <c r="T75" i="1"/>
  <c r="T1131" i="1"/>
  <c r="T891" i="1"/>
  <c r="T1132" i="1"/>
  <c r="T1133" i="1"/>
  <c r="T185" i="1"/>
  <c r="T489" i="1"/>
  <c r="T1134" i="1"/>
  <c r="T186" i="1"/>
  <c r="T1135" i="1"/>
  <c r="T1136" i="1"/>
  <c r="T1137" i="1"/>
  <c r="T723" i="1"/>
  <c r="T1138" i="1"/>
  <c r="T431" i="1"/>
  <c r="T1139" i="1"/>
  <c r="T176" i="1"/>
  <c r="T1140" i="1"/>
  <c r="T434" i="1"/>
  <c r="T54" i="1"/>
  <c r="T1141" i="1"/>
  <c r="T1142" i="1"/>
  <c r="T1143" i="1"/>
  <c r="T748" i="1"/>
  <c r="T1144" i="1"/>
  <c r="T1145" i="1"/>
  <c r="T387" i="1"/>
  <c r="T1146" i="1"/>
  <c r="T1147" i="1"/>
  <c r="T1148" i="1"/>
  <c r="T293" i="1"/>
  <c r="T1149" i="1"/>
  <c r="T1150" i="1"/>
  <c r="T1151" i="1"/>
  <c r="T1152" i="1"/>
  <c r="T1153" i="1"/>
  <c r="T1154" i="1"/>
  <c r="T1155" i="1"/>
  <c r="T1156" i="1"/>
  <c r="T1157" i="1"/>
  <c r="T1158" i="1"/>
  <c r="T499" i="1"/>
  <c r="T63" i="1"/>
  <c r="T357" i="1"/>
  <c r="T528" i="1"/>
  <c r="T1159" i="1"/>
  <c r="T766" i="1"/>
  <c r="T1160" i="1"/>
  <c r="T851" i="1"/>
  <c r="T769" i="1"/>
  <c r="T1161" i="1"/>
  <c r="T275" i="1"/>
  <c r="T699" i="1"/>
  <c r="T277" i="1"/>
  <c r="T252" i="1"/>
  <c r="T213" i="1"/>
  <c r="T955" i="1"/>
  <c r="T900" i="1"/>
  <c r="T1162" i="1"/>
  <c r="T1163" i="1"/>
  <c r="T756" i="1"/>
  <c r="T706" i="1"/>
  <c r="T1164" i="1"/>
  <c r="T1165" i="1"/>
  <c r="T557" i="1"/>
  <c r="T555" i="1"/>
  <c r="T1166" i="1"/>
  <c r="T1167" i="1"/>
  <c r="T651" i="1"/>
  <c r="T1168" i="1"/>
  <c r="T603" i="1"/>
  <c r="T495" i="1"/>
  <c r="T385" i="1"/>
  <c r="T266" i="1"/>
  <c r="T264" i="1"/>
  <c r="T265" i="1"/>
  <c r="T1169" i="1"/>
  <c r="T1170" i="1"/>
  <c r="T895" i="1"/>
  <c r="T333" i="1"/>
  <c r="T1171" i="1"/>
  <c r="T1172" i="1"/>
  <c r="T827" i="1"/>
  <c r="T287" i="1"/>
  <c r="T845" i="1"/>
  <c r="T1173" i="1"/>
  <c r="T1174" i="1"/>
  <c r="T527" i="1"/>
  <c r="T805" i="1"/>
  <c r="T621" i="1"/>
  <c r="T1175" i="1"/>
  <c r="T1176" i="1"/>
  <c r="T1177" i="1"/>
  <c r="T632" i="1"/>
  <c r="T1178" i="1"/>
  <c r="T1179" i="1"/>
  <c r="T1180" i="1"/>
  <c r="T482" i="1"/>
  <c r="T909" i="1"/>
  <c r="T1181" i="1"/>
  <c r="T1182" i="1"/>
  <c r="T1183" i="1"/>
  <c r="T1184" i="1"/>
  <c r="T1185" i="1"/>
  <c r="T361" i="1"/>
  <c r="T119" i="1"/>
  <c r="T1186" i="1"/>
  <c r="T644" i="1"/>
  <c r="T427" i="1"/>
  <c r="T1187" i="1"/>
  <c r="T388" i="1"/>
  <c r="T641" i="1"/>
  <c r="T647" i="1"/>
  <c r="T826" i="1"/>
  <c r="T692" i="1"/>
  <c r="T303" i="1"/>
  <c r="T470" i="1"/>
  <c r="T1188" i="1"/>
  <c r="T284" i="1"/>
  <c r="T1189" i="1"/>
  <c r="T223" i="1"/>
  <c r="T953" i="1"/>
  <c r="T1190" i="1"/>
  <c r="T809" i="1"/>
  <c r="T23" i="1"/>
  <c r="T1191" i="1"/>
  <c r="T1192" i="1"/>
  <c r="T311" i="1"/>
  <c r="T1193" i="1"/>
  <c r="T332" i="1"/>
  <c r="T156" i="1"/>
  <c r="T1194" i="1"/>
  <c r="T771" i="1"/>
  <c r="T1195" i="1"/>
  <c r="T71" i="1"/>
  <c r="T1196" i="1"/>
  <c r="T634" i="1"/>
  <c r="T510" i="1"/>
  <c r="T1197" i="1"/>
  <c r="T397" i="1"/>
  <c r="T1198" i="1"/>
  <c r="T1199" i="1"/>
  <c r="T1200" i="1"/>
  <c r="T393" i="1"/>
  <c r="T209" i="1"/>
  <c r="T518" i="1"/>
  <c r="T1201" i="1"/>
  <c r="T207" i="1"/>
  <c r="T206" i="1"/>
  <c r="T212" i="1"/>
  <c r="T623" i="1"/>
  <c r="T211" i="1"/>
  <c r="T1202" i="1"/>
  <c r="T214" i="1"/>
  <c r="T1203" i="1"/>
  <c r="T1204" i="1"/>
  <c r="T226" i="1"/>
  <c r="T1205" i="1"/>
  <c r="T1206" i="1"/>
  <c r="T549" i="1"/>
  <c r="T1207" i="1"/>
  <c r="T853" i="1"/>
  <c r="T1208" i="1"/>
  <c r="T1209" i="1"/>
  <c r="T564" i="1"/>
  <c r="T464" i="1"/>
  <c r="T610" i="1"/>
  <c r="T376" i="1"/>
  <c r="T752" i="1"/>
  <c r="T1210" i="1"/>
  <c r="T1211" i="1"/>
  <c r="T1212" i="1"/>
  <c r="T1213" i="1"/>
  <c r="T1214" i="1"/>
  <c r="T1215" i="1"/>
  <c r="T553" i="1"/>
  <c r="T301" i="1"/>
  <c r="T1216" i="1"/>
  <c r="T477" i="1"/>
  <c r="T1217" i="1"/>
  <c r="T1218" i="1"/>
  <c r="T846" i="1"/>
  <c r="T1219" i="1"/>
  <c r="T370" i="1"/>
  <c r="T797" i="1"/>
  <c r="T412" i="1"/>
  <c r="T1220" i="1"/>
  <c r="T1221" i="1"/>
  <c r="T1222" i="1"/>
  <c r="T392" i="1"/>
  <c r="T328" i="1"/>
  <c r="T394" i="1"/>
  <c r="T1223" i="1"/>
  <c r="T1224" i="1"/>
  <c r="T1225" i="1"/>
  <c r="T1226" i="1"/>
  <c r="T112" i="1"/>
  <c r="T893" i="1"/>
  <c r="T421" i="1"/>
  <c r="T1227" i="1"/>
  <c r="T1228" i="1"/>
  <c r="T1229" i="1"/>
  <c r="T1230" i="1"/>
  <c r="T971" i="1"/>
  <c r="T1231" i="1"/>
  <c r="T1232" i="1"/>
  <c r="T1233" i="1"/>
  <c r="T1234" i="1"/>
  <c r="T1235" i="1"/>
  <c r="T807" i="1"/>
  <c r="T1236" i="1"/>
  <c r="T1237" i="1"/>
  <c r="T458" i="1"/>
  <c r="T1238" i="1"/>
  <c r="T1239" i="1"/>
  <c r="T1240" i="1"/>
  <c r="T1241" i="1"/>
  <c r="T360" i="1"/>
  <c r="T812" i="1"/>
  <c r="T1242" i="1"/>
  <c r="T1243" i="1"/>
  <c r="T1244" i="1"/>
  <c r="T962" i="1"/>
  <c r="T743" i="1"/>
  <c r="T1245" i="1"/>
  <c r="T1246" i="1"/>
  <c r="T490" i="1"/>
  <c r="T605" i="1"/>
  <c r="T1247" i="1"/>
  <c r="T141" i="1"/>
  <c r="T521" i="1"/>
  <c r="T1248" i="1"/>
  <c r="T1249" i="1"/>
  <c r="T1250" i="1"/>
  <c r="T1251" i="1"/>
  <c r="T1252" i="1"/>
  <c r="T1253" i="1"/>
  <c r="T614" i="1"/>
  <c r="T1254" i="1"/>
  <c r="T1255" i="1"/>
  <c r="T817" i="1"/>
  <c r="T814" i="1"/>
  <c r="T480" i="1"/>
  <c r="T1256" i="1"/>
  <c r="T308" i="1"/>
  <c r="T1257" i="1"/>
  <c r="T1258" i="1"/>
  <c r="T1259" i="1"/>
  <c r="T1260" i="1"/>
  <c r="T1261" i="1"/>
  <c r="T1262" i="1"/>
  <c r="T1263" i="1"/>
  <c r="T1264" i="1"/>
  <c r="T1265" i="1"/>
  <c r="T1266" i="1"/>
  <c r="T1267" i="1"/>
  <c r="T1268" i="1"/>
  <c r="T1269" i="1"/>
  <c r="T1270" i="1"/>
  <c r="T1271" i="1"/>
  <c r="T676" i="1"/>
  <c r="T1272" i="1"/>
  <c r="T678" i="1"/>
  <c r="T1273" i="1"/>
  <c r="T688" i="1"/>
  <c r="T38" i="1"/>
  <c r="T1274" i="1"/>
  <c r="T730" i="1"/>
  <c r="T322" i="1"/>
  <c r="T1275" i="1"/>
  <c r="T1276" i="1"/>
  <c r="T356" i="1"/>
  <c r="T1277" i="1"/>
  <c r="T4" i="1"/>
  <c r="T1278" i="1"/>
  <c r="T76" i="1"/>
  <c r="T323" i="1"/>
  <c r="T325" i="1"/>
  <c r="T180" i="1"/>
  <c r="T326" i="1"/>
  <c r="T1279" i="1"/>
  <c r="T1280" i="1"/>
  <c r="T645" i="1"/>
  <c r="T146" i="1"/>
  <c r="T1281" i="1"/>
  <c r="T902" i="1"/>
  <c r="T1282" i="1"/>
  <c r="T114" i="1"/>
  <c r="T1283" i="1"/>
  <c r="T758" i="1"/>
  <c r="T249" i="1"/>
  <c r="T686" i="1"/>
  <c r="T1284" i="1"/>
  <c r="T1285" i="1"/>
  <c r="T315" i="1"/>
  <c r="T738" i="1"/>
  <c r="T248" i="1"/>
  <c r="T1286" i="1"/>
  <c r="T276" i="1"/>
  <c r="T844" i="1"/>
  <c r="T1287" i="1"/>
  <c r="T1288" i="1"/>
  <c r="T1289" i="1"/>
  <c r="T1290" i="1"/>
  <c r="T379" i="1"/>
  <c r="T1291" i="1"/>
  <c r="T980" i="1"/>
  <c r="T1292" i="1"/>
  <c r="T868" i="1"/>
  <c r="T37" i="1"/>
  <c r="T702" i="1"/>
  <c r="T778" i="1"/>
  <c r="T1293" i="1"/>
  <c r="T1294" i="1"/>
  <c r="T1295" i="1"/>
  <c r="T1296" i="1"/>
  <c r="T1297" i="1"/>
  <c r="T1298" i="1"/>
  <c r="T984" i="1"/>
  <c r="T59" i="1"/>
  <c r="T41" i="1"/>
  <c r="T697" i="1"/>
  <c r="T1299" i="1"/>
  <c r="T526" i="1"/>
  <c r="T1300" i="1"/>
  <c r="T1301" i="1"/>
  <c r="T1302" i="1"/>
  <c r="T1303" i="1"/>
  <c r="T1304" i="1"/>
  <c r="T43" i="1"/>
  <c r="T1305" i="1"/>
  <c r="T999" i="1"/>
  <c r="T1306" i="1"/>
  <c r="T1307" i="1"/>
  <c r="T1308" i="1"/>
  <c r="T389" i="1"/>
  <c r="T1309" i="1"/>
  <c r="T1310" i="1"/>
  <c r="T84" i="1"/>
  <c r="T728" i="1"/>
  <c r="T731" i="1"/>
  <c r="T1311" i="1"/>
  <c r="T1312" i="1"/>
  <c r="T754" i="1"/>
  <c r="T711" i="1"/>
  <c r="T1313" i="1"/>
  <c r="T1314" i="1"/>
  <c r="T1315" i="1"/>
  <c r="T740" i="1"/>
  <c r="T679" i="1"/>
  <c r="T573" i="1"/>
  <c r="T1316" i="1"/>
  <c r="T391" i="1"/>
  <c r="T342" i="1"/>
  <c r="T986" i="1"/>
  <c r="T765" i="1"/>
  <c r="T1317" i="1"/>
  <c r="T1318" i="1"/>
  <c r="T467" i="1"/>
  <c r="T1319" i="1"/>
  <c r="T927" i="1"/>
  <c r="T914" i="1"/>
  <c r="T1320" i="1"/>
  <c r="T513" i="1"/>
  <c r="T1321" i="1"/>
  <c r="T1322" i="1"/>
  <c r="T1323" i="1"/>
  <c r="T1324" i="1"/>
  <c r="T465" i="1"/>
  <c r="T320" i="1"/>
  <c r="T436" i="1"/>
  <c r="T437" i="1"/>
  <c r="T1325" i="1"/>
  <c r="T727" i="1"/>
  <c r="T1326" i="1"/>
  <c r="T472" i="1"/>
  <c r="T1327" i="1"/>
  <c r="T1328" i="1"/>
  <c r="T1329" i="1"/>
  <c r="T544" i="1"/>
  <c r="T430" i="1"/>
  <c r="T890" i="1"/>
  <c r="T1330" i="1"/>
  <c r="T1331" i="1"/>
  <c r="T1332" i="1"/>
  <c r="T359" i="1"/>
  <c r="T1333" i="1"/>
  <c r="T254" i="1"/>
  <c r="T537" i="1"/>
  <c r="T1334" i="1"/>
  <c r="T273" i="1"/>
  <c r="T516" i="1"/>
  <c r="T377" i="1"/>
  <c r="T1335" i="1"/>
  <c r="T1336" i="1"/>
  <c r="T341" i="1"/>
  <c r="T1337" i="1"/>
  <c r="T1338" i="1"/>
  <c r="T422" i="1"/>
  <c r="T1339" i="1"/>
  <c r="T1340" i="1"/>
  <c r="T1341" i="1"/>
  <c r="T504" i="1"/>
  <c r="T522" i="1"/>
  <c r="T1342" i="1"/>
  <c r="T1343" i="1"/>
  <c r="T568" i="1"/>
  <c r="T1344" i="1"/>
  <c r="T1345" i="1"/>
  <c r="T560" i="1"/>
  <c r="T1346" i="1"/>
  <c r="T780" i="1"/>
  <c r="T981" i="1"/>
  <c r="T1347" i="1"/>
  <c r="T345" i="1"/>
  <c r="T578" i="1"/>
  <c r="T1348" i="1"/>
  <c r="T1349" i="1"/>
  <c r="T123" i="1"/>
  <c r="T1350" i="1"/>
  <c r="T1351" i="1"/>
  <c r="T1352" i="1"/>
  <c r="T508" i="1"/>
  <c r="T1353" i="1"/>
  <c r="T602" i="1"/>
  <c r="T1354" i="1"/>
  <c r="T1355" i="1"/>
  <c r="T1356" i="1"/>
  <c r="T1357" i="1"/>
  <c r="T1358" i="1"/>
  <c r="T795" i="1"/>
  <c r="T625" i="1"/>
  <c r="T1359" i="1"/>
  <c r="T832" i="1"/>
  <c r="T824" i="1"/>
  <c r="T830" i="1"/>
  <c r="T1360" i="1"/>
  <c r="T828" i="1"/>
  <c r="T1361" i="1"/>
  <c r="T833" i="1"/>
  <c r="T921" i="1"/>
  <c r="T1362" i="1"/>
  <c r="T655" i="1"/>
  <c r="T1363" i="1"/>
  <c r="T1364" i="1"/>
  <c r="T403" i="1"/>
  <c r="T52" i="1"/>
  <c r="T838" i="1"/>
  <c r="T1365" i="1"/>
  <c r="T1366" i="1"/>
  <c r="T841" i="1"/>
  <c r="T862" i="1"/>
  <c r="T677" i="1"/>
  <c r="T1367" i="1"/>
  <c r="T852" i="1"/>
  <c r="T1368" i="1"/>
  <c r="T1369" i="1"/>
  <c r="T1370" i="1"/>
  <c r="T1371" i="1"/>
  <c r="T1372" i="1"/>
  <c r="T877" i="1"/>
  <c r="T1373" i="1"/>
  <c r="T1374" i="1"/>
  <c r="T1375" i="1"/>
  <c r="T917" i="1"/>
  <c r="T1376" i="1"/>
  <c r="T339" i="1"/>
  <c r="T1377" i="1"/>
  <c r="T1378" i="1"/>
  <c r="T1379" i="1"/>
  <c r="T1380" i="1"/>
  <c r="T970" i="1"/>
  <c r="T450" i="1"/>
  <c r="T289" i="1"/>
  <c r="T386" i="1"/>
  <c r="T613" i="1"/>
  <c r="T594" i="1"/>
  <c r="T383" i="1"/>
  <c r="T978" i="1"/>
  <c r="T1381" i="1"/>
  <c r="T1382" i="1"/>
  <c r="T1383" i="1"/>
  <c r="T1384" i="1"/>
  <c r="T682" i="1"/>
  <c r="T1385" i="1"/>
  <c r="T918" i="1"/>
  <c r="T1386" i="1"/>
  <c r="T990" i="1"/>
  <c r="T1387" i="1"/>
  <c r="T1388" i="1"/>
  <c r="T1389" i="1"/>
  <c r="T940" i="1"/>
  <c r="T39" i="1"/>
  <c r="T40" i="1"/>
  <c r="T709" i="1"/>
  <c r="T1390" i="1"/>
  <c r="T973" i="1"/>
  <c r="T1391" i="1"/>
  <c r="T1392" i="1"/>
  <c r="T1393" i="1"/>
  <c r="T1394" i="1"/>
  <c r="T1395" i="1"/>
  <c r="T1396" i="1"/>
  <c r="T1397" i="1"/>
  <c r="T1398" i="1"/>
  <c r="T44" i="1"/>
  <c r="T1399" i="1"/>
  <c r="T1400" i="1"/>
  <c r="T759" i="1"/>
  <c r="T270" i="1"/>
  <c r="T447" i="1"/>
  <c r="T1401" i="1"/>
  <c r="T1402" i="1"/>
  <c r="T1403" i="1"/>
  <c r="T1404" i="1"/>
  <c r="T1405" i="1"/>
  <c r="T1406" i="1"/>
  <c r="T435" i="1"/>
  <c r="T589" i="1"/>
  <c r="T181" i="1"/>
  <c r="T823" i="1"/>
  <c r="T964" i="1"/>
  <c r="T1407" i="1"/>
  <c r="T1408" i="1"/>
  <c r="T1409" i="1"/>
  <c r="T22" i="1"/>
  <c r="T148" i="1"/>
  <c r="T938" i="1"/>
  <c r="T936" i="1"/>
  <c r="T935" i="1"/>
  <c r="T939" i="1"/>
  <c r="T937" i="1"/>
  <c r="T572" i="1"/>
  <c r="T943" i="1"/>
  <c r="T944" i="1"/>
  <c r="T950" i="1"/>
  <c r="T947" i="1"/>
  <c r="T948" i="1"/>
  <c r="T951" i="1"/>
  <c r="T945" i="1"/>
  <c r="T1410" i="1"/>
  <c r="T942" i="1"/>
  <c r="T946" i="1"/>
  <c r="T941" i="1"/>
  <c r="T847" i="1"/>
  <c r="T1411" i="1"/>
  <c r="T1412" i="1"/>
  <c r="T1413" i="1"/>
  <c r="T1414" i="1"/>
  <c r="T1415" i="1"/>
  <c r="T1416" i="1"/>
  <c r="T1417" i="1"/>
  <c r="T1418" i="1"/>
  <c r="T1419" i="1"/>
  <c r="T1420" i="1"/>
  <c r="T1421" i="1"/>
  <c r="T915" i="1"/>
  <c r="T1422" i="1"/>
  <c r="T1423" i="1"/>
  <c r="T1424" i="1"/>
  <c r="T1425" i="1"/>
  <c r="T1426" i="1"/>
  <c r="T829" i="1"/>
  <c r="T1427" i="1"/>
  <c r="T1428" i="1"/>
  <c r="T1429" i="1"/>
  <c r="T1430" i="1"/>
  <c r="T1431" i="1"/>
  <c r="T1432" i="1"/>
  <c r="T1433" i="1"/>
  <c r="T1434" i="1"/>
  <c r="T1435" i="1"/>
  <c r="T1436" i="1"/>
  <c r="T804" i="1"/>
  <c r="T786" i="1"/>
  <c r="T1437" i="1"/>
  <c r="T179" i="1"/>
  <c r="T1438" i="1"/>
  <c r="T949" i="1"/>
  <c r="T762" i="1"/>
  <c r="T1439" i="1"/>
  <c r="T1440" i="1"/>
  <c r="T1441" i="1"/>
  <c r="T1442" i="1"/>
  <c r="T861" i="1"/>
  <c r="T1443" i="1"/>
  <c r="T1444" i="1"/>
  <c r="T1445" i="1"/>
  <c r="T1446" i="1"/>
  <c r="T1447" i="1"/>
  <c r="T1448" i="1"/>
  <c r="T1449" i="1"/>
  <c r="T1450" i="1"/>
  <c r="T1451" i="1"/>
  <c r="T1452" i="1"/>
  <c r="T1453" i="1"/>
  <c r="T1454" i="1"/>
  <c r="T1455" i="1"/>
  <c r="T894" i="1"/>
  <c r="T530" i="1"/>
  <c r="T263" i="1"/>
  <c r="T1456" i="1"/>
  <c r="T1457" i="1"/>
  <c r="T1458" i="1"/>
  <c r="T45" i="1"/>
  <c r="T1459" i="1"/>
  <c r="T1460" i="1"/>
  <c r="T989" i="1"/>
  <c r="T1461" i="1"/>
  <c r="T1462" i="1"/>
  <c r="T930" i="1"/>
  <c r="T416" i="1"/>
  <c r="T384" i="1"/>
  <c r="T1463" i="1"/>
  <c r="T1464" i="1"/>
  <c r="T290" i="1"/>
  <c r="T1465" i="1"/>
  <c r="T742" i="1"/>
  <c r="T358" i="1"/>
  <c r="T1466" i="1"/>
  <c r="T183" i="1"/>
  <c r="T1467" i="1"/>
  <c r="T1468" i="1"/>
  <c r="T355" i="1"/>
  <c r="T1469" i="1"/>
  <c r="T1470" i="1"/>
  <c r="T1471" i="1"/>
  <c r="T375" i="1"/>
  <c r="T413" i="1"/>
  <c r="T462" i="1"/>
  <c r="T750" i="1"/>
  <c r="T336" i="1"/>
  <c r="T1472" i="1"/>
  <c r="T1473" i="1"/>
  <c r="T1474" i="1"/>
  <c r="T1475" i="1"/>
  <c r="T1476" i="1"/>
  <c r="T1477" i="1"/>
  <c r="T1478" i="1"/>
  <c r="T1479" i="1"/>
  <c r="T1480" i="1"/>
  <c r="T907" i="1"/>
  <c r="T1481" i="1"/>
  <c r="T1482" i="1"/>
  <c r="T1483" i="1"/>
  <c r="T998" i="1"/>
  <c r="T1484" i="1"/>
  <c r="T1485" i="1"/>
  <c r="T1486" i="1"/>
  <c r="T734" i="1"/>
  <c r="T687" i="1"/>
  <c r="T1487" i="1"/>
  <c r="T1488" i="1"/>
  <c r="T1489" i="1"/>
  <c r="T1490" i="1"/>
  <c r="T1491" i="1"/>
  <c r="T590" i="1"/>
  <c r="T1492" i="1"/>
  <c r="T1493" i="1"/>
  <c r="T1494" i="1"/>
  <c r="T1495" i="1"/>
  <c r="T635" i="1"/>
  <c r="T969" i="1"/>
  <c r="T839" i="1"/>
  <c r="T1496" i="1"/>
  <c r="T1497" i="1"/>
  <c r="T992" i="1"/>
  <c r="T1498" i="1"/>
  <c r="T1499" i="1"/>
  <c r="T1500" i="1"/>
  <c r="T1501" i="1"/>
  <c r="T1502" i="1"/>
  <c r="T1503" i="1"/>
  <c r="T586" i="1"/>
  <c r="T1504" i="1"/>
  <c r="T793" i="1"/>
  <c r="T785" i="1"/>
  <c r="T19" i="1"/>
  <c r="T997" i="1"/>
  <c r="T977" i="1"/>
  <c r="T1505" i="1"/>
  <c r="T783" i="1"/>
  <c r="T1506" i="1"/>
  <c r="T1507" i="1"/>
  <c r="T133" i="1"/>
  <c r="T1508" i="1"/>
  <c r="T1509" i="1"/>
  <c r="T1510" i="1"/>
  <c r="T1511" i="1"/>
  <c r="T1512" i="1"/>
  <c r="T773" i="1"/>
  <c r="T1513" i="1"/>
  <c r="T1514" i="1"/>
  <c r="T1515" i="1"/>
  <c r="T696" i="1"/>
  <c r="T983" i="1"/>
  <c r="T1516" i="1"/>
  <c r="T1517" i="1"/>
  <c r="T1518" i="1"/>
  <c r="T257" i="1"/>
  <c r="T1519" i="1"/>
  <c r="T598" i="1"/>
  <c r="T749" i="1"/>
  <c r="T1520" i="1"/>
  <c r="T558" i="1"/>
  <c r="T1521" i="1"/>
  <c r="T1522" i="1"/>
  <c r="T1523" i="1"/>
  <c r="T562" i="1"/>
  <c r="T905" i="1"/>
  <c r="T924" i="1"/>
  <c r="T923" i="1"/>
  <c r="T390" i="1"/>
  <c r="T203" i="1"/>
  <c r="T901" i="1"/>
  <c r="T913" i="1"/>
  <c r="T481" i="1"/>
  <c r="T517" i="1"/>
  <c r="T565" i="1"/>
  <c r="T500" i="1"/>
  <c r="T1524" i="1"/>
  <c r="T348" i="1"/>
  <c r="T193" i="1"/>
  <c r="T575" i="1"/>
  <c r="T1525" i="1"/>
  <c r="T878" i="1"/>
  <c r="T617" i="1"/>
  <c r="T1526" i="1"/>
  <c r="T1527" i="1"/>
  <c r="T1528" i="1"/>
  <c r="T831" i="1"/>
  <c r="T836" i="1"/>
  <c r="T933" i="1"/>
  <c r="T1529" i="1"/>
  <c r="T813" i="1"/>
  <c r="T1530" i="1"/>
  <c r="T1531" i="1"/>
  <c r="T1532" i="1"/>
  <c r="T300" i="1"/>
  <c r="T1533" i="1"/>
  <c r="T1534" i="1"/>
  <c r="T1535" i="1"/>
  <c r="T1536" i="1"/>
  <c r="T1537" i="1"/>
  <c r="T1538" i="1"/>
  <c r="T1539" i="1"/>
  <c r="T1540" i="1"/>
  <c r="T1541" i="1"/>
  <c r="T1542" i="1"/>
  <c r="T1543" i="1"/>
  <c r="T995" i="1"/>
  <c r="T367" i="1"/>
  <c r="T1544" i="1"/>
  <c r="T961" i="1"/>
  <c r="T1545" i="1"/>
  <c r="T1546" i="1"/>
  <c r="T932" i="1"/>
  <c r="T1547" i="1"/>
  <c r="T1548" i="1"/>
  <c r="T1549" i="1"/>
  <c r="T926" i="1"/>
  <c r="T576" i="1"/>
  <c r="T1550" i="1"/>
  <c r="T1551" i="1"/>
  <c r="T1552" i="1"/>
  <c r="T1553" i="1"/>
  <c r="T1554" i="1"/>
  <c r="T1555" i="1"/>
  <c r="T815" i="1"/>
  <c r="T1556" i="1"/>
  <c r="T1557" i="1"/>
  <c r="T818" i="1"/>
  <c r="T1558" i="1"/>
  <c r="T616" i="1"/>
  <c r="T622" i="1"/>
  <c r="T440" i="1"/>
  <c r="T1559" i="1"/>
  <c r="T1560" i="1"/>
  <c r="T916" i="1"/>
  <c r="T1561" i="1"/>
  <c r="T1562" i="1"/>
  <c r="T1563" i="1"/>
  <c r="T1564" i="1"/>
  <c r="T1565" i="1"/>
  <c r="T821" i="1"/>
  <c r="T1566" i="1"/>
  <c r="T1567" i="1"/>
  <c r="T911" i="1"/>
  <c r="T1568" i="1"/>
  <c r="T1569" i="1"/>
  <c r="T1570" i="1"/>
  <c r="T1571" i="1"/>
  <c r="T1572" i="1"/>
  <c r="T1573" i="1"/>
  <c r="T960" i="1"/>
  <c r="T972" i="1"/>
  <c r="T1574" i="1"/>
  <c r="T1575" i="1"/>
  <c r="T344" i="1"/>
  <c r="T1576" i="1"/>
  <c r="T879" i="1"/>
  <c r="T993" i="1"/>
  <c r="T974" i="1"/>
  <c r="T506" i="1"/>
  <c r="T550" i="1"/>
  <c r="T975" i="1"/>
  <c r="T1577" i="1"/>
  <c r="T994" i="1"/>
  <c r="T1578" i="1"/>
  <c r="T1579" i="1"/>
  <c r="T1580" i="1"/>
  <c r="T716" i="1"/>
  <c r="T1581" i="1"/>
  <c r="T1582" i="1"/>
  <c r="T1583" i="1"/>
  <c r="T991" i="1"/>
  <c r="T965" i="1"/>
  <c r="T966" i="1"/>
  <c r="T1584" i="1"/>
  <c r="T1585" i="1"/>
  <c r="T976" i="1"/>
  <c r="T957" i="1"/>
  <c r="T1586" i="1"/>
  <c r="T1587" i="1"/>
  <c r="T1588" i="1"/>
  <c r="T1589" i="1"/>
  <c r="T1590" i="1"/>
  <c r="T420" i="1"/>
  <c r="T1591" i="1"/>
  <c r="T1592" i="1"/>
  <c r="T1593" i="1"/>
  <c r="T1594" i="1"/>
  <c r="T1595" i="1"/>
  <c r="T1596" i="1"/>
  <c r="T423" i="1"/>
  <c r="T1597" i="1"/>
  <c r="T1598" i="1"/>
  <c r="T1599" i="1"/>
  <c r="T1600" i="1"/>
  <c r="T1601" i="1"/>
  <c r="T1602" i="1"/>
  <c r="T1603" i="1"/>
  <c r="T1604" i="1"/>
  <c r="T1605" i="1"/>
  <c r="T247" i="1"/>
  <c r="T1606" i="1"/>
  <c r="T979" i="1"/>
  <c r="T1607" i="1"/>
  <c r="T982" i="1"/>
  <c r="T459" i="1"/>
  <c r="T1608" i="1"/>
  <c r="T1609" i="1"/>
  <c r="T184" i="1"/>
  <c r="T885" i="1"/>
  <c r="T1610" i="1"/>
  <c r="T346" i="1"/>
  <c r="T261" i="1"/>
  <c r="T298" i="1"/>
  <c r="T1611" i="1"/>
  <c r="T799" i="1"/>
  <c r="T1612" i="1"/>
  <c r="T1613" i="1"/>
  <c r="T988" i="1"/>
  <c r="T1614" i="1"/>
  <c r="T1615" i="1"/>
  <c r="T316" i="1"/>
  <c r="T1616" i="1"/>
  <c r="T1617" i="1"/>
  <c r="T1618" i="1"/>
  <c r="T144" i="1"/>
  <c r="T959" i="1"/>
  <c r="T230" i="1"/>
  <c r="T1619" i="1"/>
  <c r="T1620" i="1"/>
  <c r="T1621" i="1"/>
  <c r="T1622" i="1"/>
  <c r="T1623" i="1"/>
  <c r="T1624" i="1"/>
  <c r="T1625" i="1"/>
  <c r="T889" i="1"/>
  <c r="T259" i="1"/>
  <c r="T1626" i="1"/>
  <c r="T343" i="1"/>
  <c r="T579" i="1"/>
  <c r="T1627" i="1"/>
  <c r="T556" i="1"/>
  <c r="T1628" i="1"/>
  <c r="T1629" i="1"/>
  <c r="T1630" i="1"/>
  <c r="T1631" i="1"/>
  <c r="T258" i="1"/>
  <c r="T1632" i="1"/>
  <c r="T816" i="1"/>
  <c r="T1633" i="1"/>
  <c r="T796" i="1"/>
  <c r="T694" i="1"/>
  <c r="T929" i="1"/>
  <c r="T787" i="1"/>
  <c r="T1634" i="1"/>
  <c r="T1635" i="1"/>
  <c r="T364" i="1"/>
  <c r="T295" i="1"/>
  <c r="T478" i="1"/>
  <c r="T1636" i="1"/>
  <c r="T1637" i="1"/>
  <c r="T985" i="1"/>
  <c r="T1638" i="1"/>
  <c r="T1639" i="1"/>
  <c r="T1640" i="1"/>
  <c r="T1641" i="1"/>
  <c r="T1642" i="1"/>
  <c r="T1643" i="1"/>
  <c r="T585" i="1"/>
  <c r="T882" i="1"/>
  <c r="T968" i="1"/>
  <c r="T967" i="1"/>
  <c r="T896" i="1"/>
  <c r="T1644" i="1"/>
  <c r="T592" i="1"/>
  <c r="T1645" i="1"/>
  <c r="T1646" i="1"/>
  <c r="T1647" i="1"/>
  <c r="T912" i="1"/>
  <c r="T1648" i="1"/>
  <c r="T671" i="1"/>
  <c r="T588" i="1"/>
  <c r="T1649" i="1"/>
  <c r="T1650" i="1"/>
  <c r="T761" i="1"/>
  <c r="T1651" i="1"/>
  <c r="T1652" i="1"/>
  <c r="T1653" i="1"/>
  <c r="T1654" i="1"/>
  <c r="T1655" i="1"/>
  <c r="T1656" i="1"/>
  <c r="T1657" i="1"/>
  <c r="T1658" i="1"/>
  <c r="T1659" i="1"/>
  <c r="T1660" i="1"/>
  <c r="T1661" i="1"/>
  <c r="T934" i="1"/>
  <c r="T1662" i="1"/>
  <c r="T1663" i="1"/>
  <c r="T1664" i="1"/>
  <c r="T520" i="1"/>
  <c r="T1665" i="1"/>
  <c r="T457" i="1"/>
  <c r="T1666" i="1"/>
  <c r="T407"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532" i="1"/>
  <c r="T1694" i="1"/>
  <c r="T1695" i="1"/>
  <c r="T1696" i="1"/>
  <c r="T1697" i="1"/>
  <c r="T1698" i="1"/>
  <c r="T1699" i="1"/>
  <c r="T1700" i="1"/>
  <c r="T1701" i="1"/>
  <c r="T1702" i="1"/>
  <c r="T1703" i="1"/>
  <c r="T1704" i="1"/>
  <c r="T1705" i="1"/>
  <c r="T1706" i="1"/>
  <c r="T1707" i="1"/>
  <c r="T753" i="1"/>
  <c r="T1708" i="1"/>
  <c r="T1709" i="1"/>
  <c r="T1710" i="1"/>
  <c r="T296" i="1"/>
  <c r="T1711" i="1"/>
  <c r="T1712" i="1"/>
  <c r="T745" i="1"/>
  <c r="T1713" i="1"/>
  <c r="T1714" i="1"/>
  <c r="T1715" i="1"/>
  <c r="T1716" i="1"/>
  <c r="T1717" i="1"/>
  <c r="T840" i="1"/>
  <c r="T30" i="1"/>
  <c r="T448" i="1"/>
  <c r="T958" i="1"/>
  <c r="T1718" i="1"/>
  <c r="T1719" i="1"/>
  <c r="T1720" i="1"/>
  <c r="T1721" i="1"/>
  <c r="T1722" i="1"/>
  <c r="T81" i="1"/>
  <c r="T233" i="1"/>
  <c r="T1723" i="1"/>
  <c r="T1724" i="1"/>
  <c r="T1725" i="1"/>
  <c r="T1726" i="1"/>
  <c r="T1727" i="1"/>
  <c r="T1728" i="1"/>
  <c r="T1729" i="1"/>
  <c r="T1730" i="1"/>
  <c r="T1731" i="1"/>
  <c r="T1732" i="1"/>
  <c r="T1733" i="1"/>
  <c r="T1734" i="1"/>
  <c r="T873" i="1"/>
  <c r="T871" i="1"/>
  <c r="T1735" i="1"/>
  <c r="T1736" i="1"/>
  <c r="T1737" i="1"/>
  <c r="T1738" i="1"/>
  <c r="T1739" i="1"/>
  <c r="T1740" i="1"/>
  <c r="T1741" i="1"/>
  <c r="T1742" i="1"/>
  <c r="T1743" i="1"/>
  <c r="T1744" i="1"/>
  <c r="T1745" i="1"/>
  <c r="T563" i="1"/>
  <c r="T1746" i="1"/>
  <c r="T347" i="1"/>
  <c r="T1747" i="1"/>
  <c r="T1748" i="1"/>
  <c r="T1749" i="1"/>
  <c r="T1750" i="1"/>
  <c r="T1751" i="1"/>
  <c r="T1752" i="1"/>
  <c r="T747" i="1"/>
  <c r="T1753" i="1"/>
  <c r="T1754" i="1"/>
  <c r="T507" i="1"/>
  <c r="T760" i="1"/>
  <c r="T597" i="1"/>
  <c r="T1755" i="1"/>
  <c r="T1756" i="1"/>
  <c r="T1757" i="1"/>
  <c r="T1758" i="1"/>
  <c r="T1759" i="1"/>
  <c r="T736" i="1"/>
  <c r="T1760" i="1"/>
  <c r="T768" i="1"/>
  <c r="T1761" i="1"/>
  <c r="T1762" i="1"/>
  <c r="T819" i="1"/>
  <c r="T1763" i="1"/>
  <c r="T1764" i="1"/>
  <c r="T69" i="1"/>
  <c r="T757" i="1"/>
  <c r="T1765" i="1"/>
  <c r="T1766" i="1"/>
  <c r="T1767" i="1"/>
  <c r="T1768" i="1"/>
  <c r="T1769" i="1"/>
  <c r="T1770" i="1"/>
  <c r="T1771" i="1"/>
  <c r="T1772" i="1"/>
  <c r="T1773" i="1"/>
  <c r="T772" i="1"/>
  <c r="T1774" i="1"/>
  <c r="T1775" i="1"/>
  <c r="T897" i="1"/>
  <c r="T1776" i="1"/>
  <c r="T1777" i="1"/>
  <c r="T1778" i="1"/>
  <c r="T1779" i="1"/>
  <c r="T1780" i="1"/>
  <c r="T777" i="1"/>
  <c r="T779" i="1"/>
  <c r="T1781" i="1"/>
  <c r="T1782" i="1"/>
  <c r="T1783" i="1"/>
  <c r="T808" i="1"/>
  <c r="T21" i="1"/>
  <c r="T1784" i="1"/>
  <c r="T701" i="1"/>
  <c r="T1785" i="1"/>
  <c r="T46" i="1"/>
  <c r="T1786" i="1"/>
  <c r="T1787" i="1"/>
  <c r="T1788" i="1"/>
  <c r="T725" i="1"/>
  <c r="T1789" i="1"/>
  <c r="T1003" i="1"/>
  <c r="T1790" i="1"/>
  <c r="T1791" i="1"/>
  <c r="T1792" i="1"/>
  <c r="T1793" i="1"/>
  <c r="T1794" i="1"/>
  <c r="T1795" i="1"/>
  <c r="T1796" i="1"/>
  <c r="T1797" i="1"/>
  <c r="T6"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837" i="1"/>
  <c r="T1842" i="1"/>
  <c r="T1843" i="1"/>
  <c r="T1844" i="1"/>
  <c r="T1845" i="1"/>
  <c r="T536" i="1"/>
  <c r="T1846" i="1"/>
  <c r="T1847" i="1"/>
  <c r="T260" i="1"/>
  <c r="T1848" i="1"/>
  <c r="T1849" i="1"/>
  <c r="T856" i="1"/>
  <c r="T1850" i="1"/>
  <c r="T1851" i="1"/>
  <c r="T1852" i="1"/>
  <c r="T255" i="1"/>
  <c r="T155" i="1"/>
  <c r="T1853" i="1"/>
  <c r="T1854" i="1"/>
  <c r="T1855" i="1"/>
  <c r="T1856" i="1"/>
  <c r="T1857" i="1"/>
  <c r="T1858" i="1"/>
  <c r="T1859" i="1"/>
  <c r="T1860" i="1"/>
  <c r="T1861" i="1"/>
  <c r="T1862" i="1"/>
  <c r="T1863" i="1"/>
  <c r="T1864" i="1"/>
  <c r="T1865" i="1"/>
  <c r="T1866" i="1"/>
  <c r="T1867" i="1"/>
  <c r="T1868" i="1"/>
  <c r="T1869" i="1"/>
  <c r="T1870" i="1"/>
  <c r="T1871" i="1"/>
  <c r="T690" i="1"/>
  <c r="T1000"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834" i="1"/>
  <c r="T58" i="1"/>
  <c r="T591" i="1"/>
  <c r="T1896" i="1"/>
  <c r="T1897" i="1"/>
  <c r="T1898" i="1"/>
  <c r="T1899" i="1"/>
  <c r="T1900" i="1"/>
  <c r="T1901" i="1"/>
  <c r="T1902" i="1"/>
  <c r="T1903" i="1"/>
  <c r="T1904" i="1"/>
  <c r="T1905" i="1"/>
  <c r="T1906" i="1"/>
  <c r="T1907" i="1"/>
  <c r="T1908" i="1"/>
  <c r="T1909" i="1"/>
  <c r="T1910" i="1"/>
  <c r="T1911" i="1"/>
  <c r="T1912" i="1"/>
  <c r="T1913" i="1"/>
  <c r="T1914" i="1"/>
  <c r="T1915" i="1"/>
  <c r="T1916" i="1"/>
  <c r="T724" i="1"/>
  <c r="T719" i="1"/>
  <c r="T1917" i="1"/>
  <c r="T1918" i="1"/>
  <c r="T1919" i="1"/>
  <c r="T1920" i="1"/>
  <c r="T1001" i="1"/>
  <c r="T1921" i="1"/>
  <c r="T1922" i="1"/>
  <c r="T1923" i="1"/>
  <c r="T1924" i="1"/>
  <c r="T1925" i="1"/>
  <c r="T1926" i="1"/>
  <c r="T373" i="1"/>
  <c r="T1927" i="1"/>
  <c r="T1928" i="1"/>
  <c r="T1929" i="1"/>
  <c r="T1002" i="1"/>
  <c r="T1930" i="1"/>
  <c r="T910" i="1"/>
  <c r="T1931" i="1"/>
  <c r="T1932" i="1"/>
  <c r="T1933" i="1"/>
  <c r="T1934" i="1"/>
  <c r="T1935" i="1"/>
  <c r="T1936" i="1"/>
  <c r="T1937" i="1"/>
  <c r="T1938" i="1"/>
  <c r="T1939" i="1"/>
  <c r="T1940" i="1"/>
  <c r="T1941" i="1"/>
  <c r="T1942" i="1"/>
  <c r="T1943" i="1"/>
  <c r="T242" i="1"/>
  <c r="T1944" i="1"/>
  <c r="T1945" i="1"/>
  <c r="T129" i="1"/>
  <c r="T29" i="1"/>
  <c r="T1946" i="1"/>
  <c r="T1947" i="1"/>
  <c r="T1948" i="1"/>
  <c r="T1949" i="1"/>
  <c r="T39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452"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501" i="1"/>
  <c r="T2024" i="1"/>
  <c r="T2025" i="1"/>
  <c r="T2026" i="1"/>
  <c r="T2027" i="1"/>
  <c r="T2028" i="1"/>
  <c r="T267" i="1"/>
  <c r="T2029" i="1"/>
  <c r="T2030" i="1"/>
  <c r="T987" i="1"/>
  <c r="T2031" i="1"/>
  <c r="T2032" i="1"/>
  <c r="T2033" i="1"/>
  <c r="T2034" i="1"/>
  <c r="T2035" i="1"/>
  <c r="T2036" i="1"/>
  <c r="T2037" i="1"/>
  <c r="T2038" i="1"/>
  <c r="T2039" i="1"/>
  <c r="T2040" i="1"/>
  <c r="T2041" i="1"/>
  <c r="T2042" i="1"/>
  <c r="T763" i="1"/>
  <c r="T2043" i="1"/>
  <c r="T2044" i="1"/>
  <c r="T2045" i="1"/>
  <c r="T2046" i="1"/>
  <c r="T2047" i="1"/>
  <c r="T2048" i="1"/>
  <c r="T2049" i="1"/>
  <c r="T2050" i="1"/>
  <c r="T2051" i="1"/>
  <c r="T843" i="1"/>
  <c r="T954"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860" i="1"/>
  <c r="T2084" i="1"/>
  <c r="T2085" i="1"/>
  <c r="T2086" i="1"/>
  <c r="T2087" i="1"/>
  <c r="T2088" i="1"/>
  <c r="T2089" i="1"/>
  <c r="T2090" i="1"/>
  <c r="T2091" i="1"/>
  <c r="T2092" i="1"/>
  <c r="T2093" i="1"/>
  <c r="T2094" i="1"/>
  <c r="T2095" i="1"/>
  <c r="T2096" i="1"/>
  <c r="T352" i="1"/>
  <c r="T2097" i="1"/>
  <c r="T2098" i="1"/>
  <c r="T2099" i="1"/>
  <c r="T2100" i="1"/>
  <c r="T2101" i="1"/>
  <c r="T2102" i="1"/>
  <c r="T2103" i="1"/>
  <c r="T2104" i="1"/>
  <c r="T73" i="1"/>
  <c r="T2105" i="1"/>
  <c r="T2106" i="1"/>
  <c r="T2107" i="1"/>
  <c r="T2108" i="1"/>
  <c r="T2109" i="1"/>
  <c r="T2110" i="1"/>
  <c r="T2111" i="1"/>
  <c r="T2112" i="1"/>
  <c r="T195" i="1"/>
  <c r="T2113" i="1"/>
  <c r="T2114" i="1"/>
  <c r="T196" i="1"/>
  <c r="T2115" i="1"/>
  <c r="T2116" i="1"/>
  <c r="T2117" i="1"/>
  <c r="T2118" i="1"/>
  <c r="T854" i="1"/>
  <c r="T2119" i="1"/>
  <c r="T2120" i="1"/>
  <c r="T2121" i="1"/>
  <c r="T2122" i="1"/>
  <c r="T2123" i="1"/>
  <c r="T2124" i="1"/>
  <c r="T2125" i="1"/>
  <c r="T2126" i="1"/>
  <c r="T2127" i="1"/>
  <c r="T219" i="1"/>
  <c r="T2128" i="1"/>
  <c r="T2129" i="1"/>
  <c r="T2130" i="1"/>
  <c r="T2131" i="1"/>
  <c r="T2132" i="1"/>
  <c r="T2133" i="1"/>
  <c r="T2134" i="1"/>
  <c r="T2135" i="1"/>
  <c r="T2136" i="1"/>
  <c r="T2137" i="1"/>
  <c r="T2138" i="1"/>
  <c r="T2139" i="1"/>
  <c r="T2140" i="1"/>
  <c r="T2141" i="1"/>
  <c r="T2142" i="1"/>
  <c r="T2143" i="1"/>
  <c r="T2144" i="1"/>
  <c r="T2145" i="1"/>
  <c r="T784"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429"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409" i="1"/>
  <c r="T2221" i="1"/>
  <c r="T2222" i="1"/>
  <c r="T2223" i="1"/>
  <c r="T2224" i="1"/>
  <c r="T2225" i="1"/>
  <c r="T2226" i="1"/>
  <c r="T2227" i="1"/>
  <c r="T143"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835" i="1"/>
  <c r="L1" i="1" l="1"/>
  <c r="M1" i="1"/>
  <c r="N1" i="1"/>
  <c r="O1" i="1"/>
  <c r="P1" i="1"/>
  <c r="Q1" i="1"/>
  <c r="R1" i="1"/>
  <c r="S1" i="1"/>
  <c r="T1" i="1"/>
  <c r="U1" i="1"/>
  <c r="V1" i="1"/>
  <c r="W1" i="1"/>
  <c r="X1" i="1"/>
  <c r="Y1" i="1"/>
  <c r="Z1" i="1"/>
  <c r="AA1" i="1"/>
  <c r="J1" i="1"/>
  <c r="K1" i="1"/>
  <c r="C1059" i="1" l="1"/>
  <c r="H1059" i="1"/>
  <c r="C864" i="1"/>
  <c r="H864" i="1"/>
  <c r="C78" i="1"/>
  <c r="H78" i="1"/>
  <c r="C1137" i="1"/>
  <c r="H1137" i="1"/>
  <c r="C215" i="1"/>
  <c r="H215" i="1"/>
  <c r="C1273" i="1"/>
  <c r="H1273" i="1"/>
  <c r="C688" i="1"/>
  <c r="H688" i="1"/>
  <c r="C10" i="1"/>
  <c r="H10" i="1"/>
  <c r="C770" i="1"/>
  <c r="H770" i="1"/>
  <c r="C38" i="1"/>
  <c r="H38" i="1"/>
  <c r="C1027" i="1"/>
  <c r="H1027" i="1"/>
  <c r="C1066" i="1"/>
  <c r="H1066" i="1"/>
  <c r="C108" i="1"/>
  <c r="H108" i="1"/>
  <c r="C595" i="1"/>
  <c r="H595" i="1"/>
  <c r="C56" i="1"/>
  <c r="H56" i="1"/>
  <c r="C42" i="1"/>
  <c r="H42" i="1"/>
  <c r="C1274" i="1"/>
  <c r="H1274" i="1"/>
  <c r="C11" i="1"/>
  <c r="H11" i="1"/>
  <c r="C250" i="1"/>
  <c r="H250" i="1"/>
  <c r="C737" i="1"/>
  <c r="H737" i="1"/>
  <c r="C15" i="1"/>
  <c r="H15" i="1"/>
  <c r="C17" i="1"/>
  <c r="H17" i="1"/>
  <c r="C880" i="1"/>
  <c r="H880" i="1"/>
  <c r="C18" i="1"/>
  <c r="H18" i="1"/>
  <c r="C35" i="1"/>
  <c r="H35" i="1"/>
  <c r="C867" i="1"/>
  <c r="H867" i="1"/>
  <c r="C13" i="1"/>
  <c r="H13" i="1"/>
  <c r="C730" i="1"/>
  <c r="H730" i="1"/>
  <c r="C322" i="1"/>
  <c r="H322" i="1"/>
  <c r="C235" i="1"/>
  <c r="H235" i="1"/>
  <c r="C1275" i="1"/>
  <c r="H1275" i="1"/>
  <c r="C3" i="1"/>
  <c r="H3" i="1"/>
  <c r="C334" i="1"/>
  <c r="H334" i="1"/>
  <c r="C756" i="1"/>
  <c r="H756" i="1"/>
  <c r="C12" i="1"/>
  <c r="H12" i="1"/>
  <c r="C140" i="1"/>
  <c r="H140" i="1"/>
  <c r="C1063" i="1"/>
  <c r="H1063" i="1"/>
  <c r="C428" i="1"/>
  <c r="H428" i="1"/>
  <c r="C1064" i="1"/>
  <c r="H1064" i="1"/>
  <c r="C1074" i="1"/>
  <c r="H1074" i="1"/>
  <c r="C24" i="1"/>
  <c r="H24" i="1"/>
  <c r="C330" i="1"/>
  <c r="H330" i="1"/>
  <c r="C1083" i="1"/>
  <c r="H1083" i="1"/>
  <c r="C1069" i="1"/>
  <c r="H1069" i="1"/>
  <c r="C171" i="1"/>
  <c r="H171" i="1"/>
  <c r="C16" i="1"/>
  <c r="H16" i="1"/>
  <c r="C118" i="1"/>
  <c r="H118" i="1"/>
  <c r="C700" i="1"/>
  <c r="H700" i="1"/>
  <c r="C1276" i="1"/>
  <c r="H1276" i="1"/>
  <c r="C1065" i="1"/>
  <c r="H1065" i="1"/>
  <c r="C224" i="1"/>
  <c r="H224" i="1"/>
  <c r="C369" i="1"/>
  <c r="H369" i="1"/>
  <c r="C34" i="1"/>
  <c r="H34" i="1"/>
  <c r="C122" i="1"/>
  <c r="H122" i="1"/>
  <c r="C1058" i="1"/>
  <c r="H1058" i="1"/>
  <c r="C1060" i="1"/>
  <c r="H1060" i="1"/>
  <c r="C1070" i="1"/>
  <c r="H1070" i="1"/>
  <c r="C90" i="1"/>
  <c r="H90" i="1"/>
  <c r="C1071" i="1"/>
  <c r="H1071" i="1"/>
  <c r="C741" i="1"/>
  <c r="H741" i="1"/>
  <c r="C705" i="1"/>
  <c r="H705" i="1"/>
  <c r="C239" i="1"/>
  <c r="H239" i="1"/>
  <c r="C51" i="1"/>
  <c r="H51" i="1"/>
  <c r="C53" i="1"/>
  <c r="H53" i="1"/>
  <c r="C577" i="1"/>
  <c r="H577" i="1"/>
  <c r="C265" i="1"/>
  <c r="H265" i="1"/>
  <c r="C264" i="1"/>
  <c r="H264" i="1"/>
  <c r="C266" i="1"/>
  <c r="H266" i="1"/>
  <c r="C340" i="1"/>
  <c r="H340" i="1"/>
  <c r="C9" i="1"/>
  <c r="H9" i="1"/>
  <c r="C726" i="1"/>
  <c r="H726" i="1"/>
  <c r="C356" i="1"/>
  <c r="H356" i="1"/>
  <c r="C1062" i="1"/>
  <c r="H1062" i="1"/>
  <c r="C1024" i="1"/>
  <c r="H1024" i="1"/>
  <c r="C115" i="1"/>
  <c r="H115" i="1"/>
  <c r="C67" i="1"/>
  <c r="H67" i="1"/>
  <c r="C1087" i="1"/>
  <c r="H1087" i="1"/>
  <c r="C64" i="1"/>
  <c r="H64" i="1"/>
  <c r="C1277" i="1"/>
  <c r="H1277" i="1"/>
  <c r="C825" i="1"/>
  <c r="H825" i="1"/>
  <c r="C1026" i="1"/>
  <c r="H1026" i="1"/>
  <c r="C175" i="1"/>
  <c r="H175" i="1"/>
  <c r="C32" i="1"/>
  <c r="H32" i="1"/>
  <c r="C1005" i="1"/>
  <c r="H1005" i="1"/>
  <c r="C1095" i="1"/>
  <c r="H1095" i="1"/>
  <c r="C4" i="1"/>
  <c r="H4" i="1"/>
  <c r="C1184" i="1"/>
  <c r="H1184" i="1"/>
  <c r="C1278" i="1"/>
  <c r="H1278" i="1"/>
  <c r="C76" i="1"/>
  <c r="H76" i="1"/>
  <c r="C1185" i="1"/>
  <c r="H1185" i="1"/>
  <c r="C83" i="1"/>
  <c r="H83" i="1"/>
  <c r="C194" i="1"/>
  <c r="H194" i="1"/>
  <c r="C718" i="1"/>
  <c r="H718" i="1"/>
  <c r="C519" i="1"/>
  <c r="H519" i="1"/>
  <c r="C476" i="1"/>
  <c r="H476" i="1"/>
  <c r="C94" i="1"/>
  <c r="H94" i="1"/>
  <c r="C97" i="1"/>
  <c r="H97" i="1"/>
  <c r="C93" i="1"/>
  <c r="H93" i="1"/>
  <c r="C439" i="1"/>
  <c r="H439" i="1"/>
  <c r="C95" i="1"/>
  <c r="H95" i="1"/>
  <c r="C92" i="1"/>
  <c r="H92" i="1"/>
  <c r="C99" i="1"/>
  <c r="H99" i="1"/>
  <c r="C88" i="1"/>
  <c r="H88" i="1"/>
  <c r="C96" i="1"/>
  <c r="H96" i="1"/>
  <c r="C89" i="1"/>
  <c r="H89" i="1"/>
  <c r="C1106" i="1"/>
  <c r="H1106" i="1"/>
  <c r="C145" i="1"/>
  <c r="H145" i="1"/>
  <c r="C449" i="1"/>
  <c r="H449" i="1"/>
  <c r="C50" i="1"/>
  <c r="H50" i="1"/>
  <c r="C100" i="1"/>
  <c r="H100" i="1"/>
  <c r="C919" i="1"/>
  <c r="H919" i="1"/>
  <c r="C101" i="1"/>
  <c r="H101" i="1"/>
  <c r="C102" i="1"/>
  <c r="H102" i="1"/>
  <c r="C103" i="1"/>
  <c r="H103" i="1"/>
  <c r="C104" i="1"/>
  <c r="H104" i="1"/>
  <c r="C105" i="1"/>
  <c r="H105" i="1"/>
  <c r="C106" i="1"/>
  <c r="H106" i="1"/>
  <c r="C680" i="1"/>
  <c r="H680" i="1"/>
  <c r="C323" i="1"/>
  <c r="H323" i="1"/>
  <c r="C125" i="1"/>
  <c r="H125" i="1"/>
  <c r="C85" i="1"/>
  <c r="H85" i="1"/>
  <c r="C354" i="1"/>
  <c r="H354" i="1"/>
  <c r="C325" i="1"/>
  <c r="H325" i="1"/>
  <c r="C1011" i="1"/>
  <c r="H1011" i="1"/>
  <c r="C180" i="1"/>
  <c r="H180" i="1"/>
  <c r="C326" i="1"/>
  <c r="H326" i="1"/>
  <c r="C168" i="1"/>
  <c r="H168" i="1"/>
  <c r="C119" i="1"/>
  <c r="H119" i="1"/>
  <c r="C60" i="1"/>
  <c r="H60" i="1"/>
  <c r="C1279" i="1"/>
  <c r="H1279" i="1"/>
  <c r="C27" i="1"/>
  <c r="H27" i="1"/>
  <c r="C1061" i="1"/>
  <c r="H1061" i="1"/>
  <c r="C1280" i="1"/>
  <c r="H1280" i="1"/>
  <c r="C645" i="1"/>
  <c r="H645" i="1"/>
  <c r="C157" i="1"/>
  <c r="H157" i="1"/>
  <c r="C1067" i="1"/>
  <c r="H1067" i="1"/>
  <c r="C146" i="1"/>
  <c r="H146" i="1"/>
  <c r="C693" i="1"/>
  <c r="H693" i="1"/>
  <c r="C113" i="1"/>
  <c r="H113" i="1"/>
  <c r="C25" i="1"/>
  <c r="H25" i="1"/>
  <c r="C1281" i="1"/>
  <c r="H1281" i="1"/>
  <c r="C1082" i="1"/>
  <c r="H1082" i="1"/>
  <c r="C110" i="1"/>
  <c r="H110" i="1"/>
  <c r="C902" i="1"/>
  <c r="H902" i="1"/>
  <c r="C280" i="1"/>
  <c r="H280" i="1"/>
  <c r="C1282" i="1"/>
  <c r="H1282" i="1"/>
  <c r="C332" i="1"/>
  <c r="H332" i="1"/>
  <c r="C114" i="1"/>
  <c r="H114" i="1"/>
  <c r="C79" i="1"/>
  <c r="H79" i="1"/>
  <c r="C116" i="1"/>
  <c r="H116" i="1"/>
  <c r="C659" i="1"/>
  <c r="H659" i="1"/>
  <c r="C98" i="1"/>
  <c r="H98" i="1"/>
  <c r="C200" i="1"/>
  <c r="H200" i="1"/>
  <c r="C822" i="1"/>
  <c r="H822" i="1"/>
  <c r="C1113" i="1"/>
  <c r="H1113" i="1"/>
  <c r="C127" i="1"/>
  <c r="H127" i="1"/>
  <c r="C121" i="1"/>
  <c r="H121" i="1"/>
  <c r="C252" i="1"/>
  <c r="H252" i="1"/>
  <c r="C1283" i="1"/>
  <c r="H1283" i="1"/>
  <c r="C1088" i="1"/>
  <c r="H1088" i="1"/>
  <c r="C758" i="1"/>
  <c r="H758" i="1"/>
  <c r="E2383" i="1" l="1"/>
  <c r="E2370" i="1"/>
  <c r="E2368" i="1"/>
  <c r="E2284" i="1"/>
  <c r="E2025" i="1"/>
  <c r="E814" i="1"/>
  <c r="E1672" i="1"/>
  <c r="E588" i="1"/>
  <c r="E1614" i="1"/>
  <c r="E346" i="1"/>
  <c r="E420" i="1"/>
  <c r="E974" i="1"/>
  <c r="E1549" i="1"/>
  <c r="E813" i="1"/>
  <c r="E1494" i="1"/>
  <c r="E358" i="1"/>
  <c r="E1237" i="1"/>
  <c r="E306" i="1"/>
  <c r="E1206" i="1"/>
  <c r="E443" i="1"/>
  <c r="E1076" i="1" l="1"/>
  <c r="BN153" i="1" l="1"/>
  <c r="BN187" i="1"/>
  <c r="BN26" i="1"/>
  <c r="BN1009" i="1"/>
  <c r="BN1071" i="1"/>
  <c r="BN263" i="1"/>
  <c r="BN34" i="1"/>
  <c r="BN463" i="1"/>
  <c r="BN5" i="1"/>
  <c r="BN42" i="1"/>
  <c r="BN1680" i="1"/>
  <c r="BN1365" i="1"/>
  <c r="BN257" i="1"/>
  <c r="BN747" i="1"/>
  <c r="BN99" i="1"/>
  <c r="BN18" i="1"/>
  <c r="BN68" i="1"/>
  <c r="BN770" i="1"/>
  <c r="BN1368" i="1"/>
  <c r="BN24" i="1"/>
  <c r="BN168" i="1"/>
  <c r="BN1380" i="1"/>
  <c r="BN1760" i="1"/>
  <c r="BN1456" i="1"/>
  <c r="BN1679" i="1"/>
  <c r="BN16" i="1"/>
  <c r="BN11" i="1"/>
  <c r="BN1063" i="1"/>
  <c r="BN902" i="1"/>
  <c r="BN27" i="1"/>
  <c r="BN838" i="1"/>
  <c r="BN59" i="1"/>
  <c r="BN151" i="1"/>
  <c r="BN350" i="1"/>
  <c r="BN372" i="1"/>
  <c r="BN925" i="1"/>
  <c r="BN1262" i="1"/>
  <c r="BN38" i="1"/>
  <c r="BN138" i="1"/>
  <c r="BN53" i="1"/>
  <c r="BN577" i="1"/>
  <c r="BN1761" i="1"/>
  <c r="BN15" i="1"/>
  <c r="BN19" i="1"/>
  <c r="BN51" i="1"/>
  <c r="BN741" i="1"/>
  <c r="BN1345" i="1"/>
  <c r="BN462" i="1"/>
  <c r="BN122" i="1"/>
  <c r="BN35" i="1"/>
  <c r="BN39" i="1"/>
  <c r="BN40" i="1"/>
  <c r="BN1615" i="1"/>
  <c r="BN1573" i="1"/>
  <c r="BN1458" i="1"/>
  <c r="BN246" i="1"/>
  <c r="BN121" i="1"/>
  <c r="BN115" i="1"/>
  <c r="BN402" i="1"/>
  <c r="BN64" i="1"/>
  <c r="BN1598" i="1"/>
  <c r="BN17" i="1"/>
  <c r="BN756" i="1"/>
  <c r="BN1058" i="1"/>
  <c r="BN147" i="1"/>
  <c r="BN3" i="1"/>
  <c r="BN1461" i="1"/>
  <c r="BN56" i="1"/>
  <c r="BN71" i="1"/>
  <c r="BN205" i="1"/>
  <c r="BN1762" i="1"/>
  <c r="BN371" i="1"/>
  <c r="BN449" i="1"/>
  <c r="BN44" i="1"/>
  <c r="BN1074" i="1"/>
  <c r="BN1132" i="1"/>
  <c r="BN1633" i="1"/>
  <c r="BN133" i="1"/>
  <c r="BN1108" i="1"/>
  <c r="BN381" i="1"/>
  <c r="BN1005" i="1"/>
  <c r="BN571" i="1"/>
  <c r="BN101" i="1"/>
  <c r="BN102" i="1"/>
  <c r="BN794" i="1"/>
  <c r="BN400" i="1"/>
  <c r="BN104" i="1"/>
  <c r="BN105" i="1"/>
  <c r="BN106" i="1"/>
  <c r="BN107" i="1"/>
  <c r="BN238" i="1"/>
  <c r="BN237" i="1"/>
  <c r="BN103" i="1"/>
  <c r="BN1729" i="1"/>
  <c r="BN136" i="1"/>
  <c r="BN32" i="1"/>
  <c r="BN921" i="1"/>
  <c r="BN1281" i="1"/>
  <c r="BN91" i="1"/>
  <c r="BN50" i="1"/>
  <c r="BN90" i="1"/>
  <c r="BN92" i="1"/>
  <c r="BN132" i="1"/>
  <c r="BN23" i="1"/>
  <c r="BN503" i="1"/>
  <c r="BN607" i="1"/>
  <c r="BN98" i="1"/>
  <c r="BN619" i="1"/>
  <c r="BN216" i="1"/>
  <c r="BN116" i="1"/>
  <c r="BN1323" i="1"/>
  <c r="BN12" i="1"/>
  <c r="BN368" i="1"/>
  <c r="BN748" i="1"/>
  <c r="BN558" i="1"/>
  <c r="BN67" i="1"/>
  <c r="BN1142" i="1"/>
  <c r="BN276" i="1"/>
  <c r="BN84" i="1"/>
  <c r="BN251" i="1"/>
  <c r="BN433" i="1"/>
  <c r="BN431" i="1"/>
  <c r="BN176" i="1"/>
  <c r="BN434" i="1"/>
  <c r="BN569" i="1"/>
  <c r="BN118" i="1"/>
  <c r="BN94" i="1"/>
  <c r="BN97" i="1"/>
  <c r="BN89" i="1"/>
  <c r="BN93" i="1"/>
  <c r="BN476" i="1"/>
  <c r="BN1082" i="1"/>
  <c r="BN96" i="1"/>
  <c r="BN95" i="1"/>
  <c r="BN145" i="1"/>
  <c r="BN88" i="1"/>
  <c r="BN1498" i="1"/>
  <c r="BN85" i="1"/>
  <c r="BN281" i="1"/>
  <c r="BN538" i="1"/>
  <c r="BN208" i="1"/>
  <c r="BN77" i="1"/>
  <c r="BN841" i="1"/>
  <c r="BN674" i="1"/>
  <c r="BN289" i="1"/>
  <c r="BN645" i="1"/>
  <c r="BN543" i="1"/>
  <c r="BN127" i="1"/>
  <c r="BN976" i="1"/>
  <c r="BN415" i="1"/>
  <c r="BN1586" i="1"/>
  <c r="BN1747" i="1"/>
  <c r="BN222" i="1"/>
  <c r="BN119" i="1"/>
  <c r="BN862" i="1"/>
  <c r="BN220" i="1"/>
  <c r="BN527" i="1"/>
  <c r="BN528" i="1"/>
  <c r="BN966" i="1"/>
  <c r="BN409" i="1"/>
  <c r="BN1324" i="1"/>
  <c r="BN450" i="1"/>
  <c r="BN83" i="1"/>
  <c r="BN955" i="1"/>
  <c r="BN60" i="1"/>
  <c r="BN124" i="1"/>
  <c r="BN1698" i="1"/>
  <c r="BN819" i="1"/>
  <c r="BN163" i="1"/>
  <c r="BN369" i="1"/>
  <c r="BN10" i="1"/>
  <c r="BN215" i="1"/>
  <c r="BN404" i="1"/>
  <c r="BN1097" i="1"/>
  <c r="BN69" i="1"/>
  <c r="BN79" i="1"/>
  <c r="BN691" i="1"/>
  <c r="BN345" i="1"/>
  <c r="BN757" i="1"/>
  <c r="BN189" i="1"/>
  <c r="BN1495" i="1"/>
  <c r="BN159" i="1"/>
  <c r="BN160" i="1"/>
  <c r="BN563" i="1"/>
  <c r="BN203" i="1"/>
  <c r="BN1084" i="1"/>
  <c r="BN1524" i="1"/>
  <c r="BN738" i="1"/>
  <c r="BN1605" i="1"/>
  <c r="BN4" i="1"/>
  <c r="BN749" i="1"/>
  <c r="BN62" i="1"/>
  <c r="BN134" i="1"/>
  <c r="BN952" i="1"/>
  <c r="BN873" i="1"/>
  <c r="BN871" i="1"/>
  <c r="BN863" i="1"/>
  <c r="BN1543" i="1"/>
  <c r="BN130" i="1"/>
  <c r="BN398" i="1"/>
  <c r="BN555" i="1"/>
  <c r="BN551" i="1"/>
  <c r="BN557" i="1"/>
  <c r="BN554" i="1"/>
  <c r="BN524" i="1"/>
  <c r="BN280" i="1"/>
  <c r="BN697" i="1"/>
  <c r="BN315" i="1"/>
  <c r="BN479" i="1"/>
  <c r="BN1534" i="1"/>
  <c r="BN715" i="1"/>
  <c r="BN166" i="1"/>
  <c r="BN1620" i="1"/>
  <c r="BN713" i="1"/>
  <c r="BN174" i="1"/>
  <c r="BN1768" i="1"/>
  <c r="BN363" i="1"/>
  <c r="BN70" i="1"/>
  <c r="BN731" i="1"/>
  <c r="BN1742" i="1"/>
  <c r="BN157" i="1"/>
  <c r="BN775" i="1"/>
  <c r="BN72" i="1"/>
  <c r="BN693" i="1"/>
  <c r="BN180" i="1"/>
  <c r="BN1504" i="1"/>
  <c r="BN726" i="1"/>
  <c r="BN1152" i="1"/>
  <c r="BN1770" i="1"/>
  <c r="BN1006" i="1"/>
  <c r="BN322" i="1"/>
  <c r="BN202" i="1"/>
  <c r="BN231" i="1"/>
  <c r="BN970" i="1"/>
  <c r="BN1771" i="1"/>
  <c r="BN273" i="1"/>
  <c r="BN310" i="1"/>
  <c r="BN900" i="1"/>
  <c r="BN66" i="1"/>
  <c r="BN710" i="1"/>
  <c r="BN279" i="1"/>
  <c r="BN1659" i="1"/>
  <c r="BN454" i="1"/>
  <c r="BN456" i="1"/>
  <c r="BN191" i="1"/>
  <c r="BN274" i="1"/>
  <c r="BN113" i="1"/>
  <c r="BN1688" i="1"/>
  <c r="BN268" i="1"/>
  <c r="BN190" i="1"/>
  <c r="BN562" i="1"/>
  <c r="BN737" i="1"/>
  <c r="BN905" i="1"/>
  <c r="BN892" i="1"/>
  <c r="BN1112" i="1"/>
  <c r="BN172" i="1"/>
  <c r="BN769" i="1"/>
  <c r="BN338" i="1"/>
  <c r="BN1135" i="1"/>
  <c r="BN250" i="1"/>
  <c r="BN110" i="1"/>
  <c r="BN545" i="1"/>
  <c r="BN45" i="1"/>
  <c r="BN530" i="1"/>
  <c r="BN1772" i="1"/>
  <c r="BN868" i="1"/>
  <c r="BN429" i="1"/>
  <c r="BN2085" i="1"/>
  <c r="BN1713" i="1"/>
  <c r="BN334" i="1"/>
  <c r="BN764" i="1"/>
  <c r="BN618" i="1"/>
  <c r="BN435" i="1"/>
  <c r="BN776" i="1"/>
  <c r="BN1683" i="1"/>
  <c r="BN934" i="1"/>
  <c r="BN329" i="1"/>
  <c r="BN771" i="1"/>
  <c r="BN161" i="1"/>
  <c r="BN1460" i="1"/>
  <c r="BN432" i="1"/>
  <c r="BN1293" i="1"/>
  <c r="BN675" i="1"/>
  <c r="BN424" i="1"/>
  <c r="BN349" i="1"/>
  <c r="BN1276" i="1"/>
  <c r="BN1697" i="1"/>
  <c r="BN194" i="1"/>
  <c r="BN324" i="1"/>
  <c r="BN1604" i="1"/>
  <c r="BN977" i="1"/>
  <c r="BN651" i="1"/>
  <c r="BN886" i="1"/>
  <c r="BN139" i="1"/>
  <c r="BN1031" i="1"/>
  <c r="BN309" i="1"/>
  <c r="BN1532" i="1"/>
  <c r="BN299" i="1"/>
  <c r="BN1528" i="1"/>
  <c r="BN483" i="1"/>
  <c r="BN922" i="1"/>
  <c r="BN1523" i="1"/>
  <c r="BN9" i="1"/>
  <c r="BN135" i="1"/>
  <c r="BN680" i="1"/>
  <c r="BN75" i="1"/>
  <c r="BN1334" i="1"/>
  <c r="BN531" i="1"/>
  <c r="BN20" i="1"/>
  <c r="BN1133" i="1"/>
  <c r="BN1070" i="1"/>
  <c r="BN735" i="1"/>
  <c r="BN714" i="1"/>
  <c r="BN712" i="1"/>
  <c r="BN700" i="1"/>
  <c r="BN552" i="1"/>
  <c r="BN1040" i="1"/>
  <c r="BN1378" i="1"/>
  <c r="BN541" i="1"/>
  <c r="BN774" i="1"/>
  <c r="BN585" i="1"/>
  <c r="BN495" i="1"/>
  <c r="BN241" i="1"/>
  <c r="BN200" i="1"/>
  <c r="BN1025" i="1"/>
  <c r="BN1407" i="1"/>
  <c r="BN352" i="1"/>
  <c r="BN692" i="1"/>
  <c r="BN1477" i="1"/>
  <c r="BN1270" i="1"/>
  <c r="BN1709" i="1"/>
  <c r="BN1478" i="1"/>
  <c r="BN767" i="1"/>
  <c r="BN1773" i="1"/>
  <c r="BN1654" i="1"/>
  <c r="BN497" i="1"/>
  <c r="BN845" i="1"/>
  <c r="BN365" i="1"/>
  <c r="BN405" i="1"/>
  <c r="BN221" i="1"/>
  <c r="BN702" i="1"/>
  <c r="BN271" i="1"/>
  <c r="BN112" i="1"/>
  <c r="BN285" i="1"/>
  <c r="BN318" i="1"/>
  <c r="BN903" i="1"/>
  <c r="BN1525" i="1"/>
  <c r="BN855" i="1"/>
  <c r="BN851" i="1"/>
  <c r="BN556" i="1"/>
  <c r="BN768" i="1"/>
  <c r="BN192" i="1"/>
  <c r="BN253" i="1"/>
  <c r="BN140" i="1"/>
  <c r="BN718" i="1"/>
  <c r="BN526" i="1"/>
  <c r="BN579" i="1"/>
  <c r="BN586" i="1"/>
  <c r="BN417" i="1"/>
  <c r="BN1656" i="1"/>
  <c r="BN78" i="1"/>
  <c r="BN989" i="1"/>
  <c r="BN386" i="1"/>
  <c r="BN835" i="1"/>
  <c r="BN378" i="1"/>
  <c r="BN1710" i="1"/>
  <c r="BN302" i="1"/>
  <c r="BN1044" i="1"/>
  <c r="BN1520" i="1"/>
  <c r="BN177" i="1"/>
  <c r="BN353" i="1"/>
  <c r="BN796" i="1"/>
  <c r="BN252" i="1"/>
  <c r="BN86" i="1"/>
  <c r="BN912" i="1"/>
  <c r="BN326" i="1"/>
  <c r="BN603" i="1"/>
  <c r="BN490" i="1"/>
  <c r="BN201" i="1"/>
  <c r="BN389" i="1"/>
  <c r="BN193" i="1"/>
  <c r="BN827" i="1"/>
  <c r="BN521" i="1"/>
  <c r="BN1385" i="1"/>
  <c r="BN1067" i="1"/>
  <c r="BN169" i="1"/>
  <c r="BN826" i="1"/>
  <c r="BN471" i="1"/>
  <c r="BN284" i="1"/>
  <c r="BN340" i="1"/>
  <c r="BN427" i="1"/>
  <c r="BN772" i="1"/>
  <c r="BN65" i="1"/>
  <c r="BN301" i="1"/>
  <c r="BN612" i="1"/>
  <c r="BN606" i="1"/>
  <c r="BN379" i="1"/>
  <c r="BN336" i="1"/>
  <c r="BN907" i="1"/>
  <c r="BN1255" i="1"/>
  <c r="BN1462" i="1"/>
  <c r="BN396" i="1"/>
  <c r="BN1267" i="1"/>
  <c r="BN337" i="1"/>
  <c r="BN283" i="1"/>
  <c r="BN968" i="1"/>
  <c r="BN630" i="1"/>
  <c r="BN335" i="1"/>
  <c r="BN171" i="1"/>
  <c r="BN891" i="1"/>
  <c r="BN235" i="1"/>
  <c r="BN488" i="1"/>
  <c r="BN393" i="1"/>
  <c r="BN300" i="1"/>
  <c r="BN25" i="1"/>
  <c r="BN82" i="1"/>
  <c r="BN330" i="1"/>
  <c r="BN1046" i="1"/>
  <c r="BN1100" i="1"/>
  <c r="BN184" i="1"/>
  <c r="BN1487" i="1"/>
  <c r="BN224" i="1"/>
  <c r="BN109" i="1"/>
  <c r="BN1366" i="1"/>
  <c r="BN540" i="1"/>
  <c r="BN234" i="1"/>
  <c r="BN290" i="1"/>
  <c r="BN758" i="1"/>
  <c r="BN443" i="1"/>
  <c r="BN883" i="1"/>
  <c r="BN482" i="1"/>
  <c r="BN1069" i="1"/>
  <c r="BN802" i="1"/>
  <c r="BN359" i="1"/>
  <c r="BN333" i="1"/>
  <c r="BN711" i="1"/>
  <c r="BN728" i="1"/>
  <c r="BN377" i="1"/>
  <c r="BN1775" i="1"/>
  <c r="BN451" i="1"/>
  <c r="BN1727" i="1"/>
  <c r="BN388" i="1"/>
  <c r="BN564" i="1"/>
  <c r="BN897" i="1"/>
  <c r="BN1717" i="1"/>
  <c r="BN304" i="1"/>
  <c r="BN312" i="1"/>
  <c r="BN893" i="1"/>
  <c r="BN1776" i="1"/>
  <c r="BN534" i="1"/>
  <c r="BN327" i="1"/>
  <c r="BN740" i="1"/>
  <c r="BN262" i="1"/>
  <c r="BN561" i="1"/>
  <c r="BN410" i="1"/>
  <c r="BN351" i="1"/>
  <c r="BN670" i="1"/>
  <c r="BN265" i="1"/>
  <c r="BN266" i="1"/>
  <c r="BN264" i="1"/>
  <c r="BN1423" i="1"/>
  <c r="BN354" i="1"/>
  <c r="BN636" i="1"/>
  <c r="BN426" i="1"/>
  <c r="BN522" i="1"/>
  <c r="BN272" i="1"/>
  <c r="BN1445" i="1"/>
  <c r="BN320" i="1"/>
  <c r="BN311" i="1"/>
  <c r="BN519" i="1"/>
  <c r="BN229" i="1"/>
  <c r="BN305" i="1"/>
  <c r="BN446" i="1"/>
  <c r="BN362" i="1"/>
  <c r="BN927" i="1"/>
  <c r="BN1336" i="1"/>
  <c r="BN480" i="1"/>
  <c r="BN704" i="1"/>
  <c r="BN1472" i="1"/>
  <c r="BN867" i="1"/>
  <c r="BN641" i="1"/>
  <c r="BN601" i="1"/>
  <c r="BN2288" i="1"/>
  <c r="BN1536" i="1"/>
  <c r="BN1115" i="1"/>
  <c r="BN650" i="1"/>
  <c r="BN621" i="1"/>
  <c r="BN906" i="1"/>
  <c r="BN36" i="1"/>
  <c r="BN473" i="1"/>
  <c r="BN143" i="1"/>
  <c r="BN494" i="1"/>
  <c r="BN422" i="1"/>
  <c r="BN360" i="1"/>
  <c r="BN447" i="1"/>
  <c r="BN611" i="1"/>
  <c r="BN1538" i="1"/>
  <c r="BN644" i="1"/>
  <c r="BN1192" i="1"/>
  <c r="BN1172" i="1"/>
  <c r="BN1539" i="1"/>
  <c r="BN1540" i="1"/>
  <c r="BN1388" i="1"/>
  <c r="BN460" i="1"/>
  <c r="BN570" i="1"/>
  <c r="BN453" i="1"/>
  <c r="BN805" i="1"/>
  <c r="BN380" i="1"/>
  <c r="BN170" i="1"/>
  <c r="BN474" i="1"/>
  <c r="BN935" i="1"/>
  <c r="BN464" i="1"/>
  <c r="BN313" i="1"/>
  <c r="BN1393" i="1"/>
  <c r="BN428" i="1"/>
  <c r="BN547" i="1"/>
  <c r="BN535" i="1"/>
  <c r="BN425" i="1"/>
  <c r="BN801" i="1"/>
  <c r="BN986" i="1"/>
  <c r="BN632" i="1"/>
  <c r="BN512" i="1"/>
  <c r="BN931" i="1"/>
  <c r="BN486" i="1"/>
  <c r="BN391" i="1"/>
  <c r="BN383" i="1"/>
  <c r="BN559" i="1"/>
  <c r="BN647" i="1"/>
  <c r="BN936" i="1"/>
  <c r="BN419" i="1"/>
  <c r="BN164" i="1"/>
  <c r="BN408" i="1"/>
  <c r="BN582" i="1"/>
  <c r="BN1321" i="1"/>
  <c r="BN982" i="1"/>
  <c r="BN1777" i="1"/>
  <c r="BN525" i="1"/>
  <c r="BN1399" i="1"/>
  <c r="BN825" i="1"/>
  <c r="BN610" i="1"/>
  <c r="BN1374" i="1"/>
  <c r="BN502" i="1"/>
  <c r="BN791" i="1"/>
  <c r="BN616" i="1"/>
  <c r="BN581" i="1"/>
  <c r="BN307" i="1"/>
  <c r="BN306" i="1"/>
  <c r="BN240" i="1"/>
  <c r="BN548" i="1"/>
  <c r="BN173" i="1"/>
  <c r="BN1748" i="1"/>
  <c r="BN809" i="1"/>
  <c r="BN857" i="1"/>
  <c r="BN782" i="1"/>
  <c r="BN664" i="1"/>
  <c r="BN167" i="1"/>
  <c r="BN355" i="1"/>
  <c r="BN882" i="1"/>
  <c r="BN584" i="1"/>
  <c r="BN1117" i="1"/>
  <c r="BN537" i="1"/>
  <c r="BN667" i="1"/>
  <c r="BN634" i="1"/>
  <c r="BN600" i="1"/>
  <c r="BN308" i="1"/>
  <c r="BN566" i="1"/>
  <c r="BN811" i="1"/>
  <c r="BN376" i="1"/>
  <c r="BN604" i="1"/>
  <c r="BN418" i="1"/>
  <c r="BN624" i="1"/>
  <c r="BN533" i="1"/>
  <c r="BN1048" i="1"/>
  <c r="BN515" i="1"/>
  <c r="BN1778" i="1"/>
  <c r="BN498" i="1"/>
  <c r="BN583" i="1"/>
  <c r="BN947" i="1"/>
  <c r="BN1130" i="1"/>
  <c r="BN278" i="1"/>
  <c r="BN599" i="1"/>
  <c r="BN430" i="1"/>
  <c r="BN1106" i="1"/>
  <c r="BN539" i="1"/>
  <c r="BN341" i="1"/>
  <c r="BN1779" i="1"/>
  <c r="BN455" i="1"/>
  <c r="BN633" i="1"/>
  <c r="BN477" i="1"/>
  <c r="BN656" i="1"/>
  <c r="BN1780" i="1"/>
  <c r="BN469" i="1"/>
  <c r="BN319" i="1"/>
  <c r="BN493" i="1"/>
  <c r="BN777" i="1"/>
  <c r="BN484" i="1"/>
  <c r="BN779" i="1"/>
  <c r="BN1476" i="1"/>
  <c r="BN152" i="1"/>
  <c r="BN722" i="1"/>
  <c r="BN588" i="1"/>
  <c r="BN1721" i="1"/>
  <c r="BN496" i="1"/>
  <c r="BN523" i="1"/>
  <c r="BN798" i="1"/>
  <c r="BN1335" i="1"/>
  <c r="BN688" i="1"/>
  <c r="BN1072" i="1"/>
  <c r="BN780" i="1"/>
  <c r="BN411" i="1"/>
  <c r="BN807" i="1"/>
  <c r="BN236" i="1"/>
  <c r="BN614" i="1"/>
  <c r="BN475" i="1"/>
  <c r="BN441" i="1"/>
  <c r="BN766" i="1"/>
  <c r="BN1781" i="1"/>
  <c r="BN812" i="1"/>
  <c r="BN158" i="1"/>
  <c r="BN817" i="1"/>
  <c r="BN287" i="1"/>
  <c r="BN1153" i="1"/>
  <c r="BN580" i="1"/>
  <c r="BN673" i="1"/>
  <c r="BN574" i="1"/>
  <c r="BN940" i="1"/>
  <c r="BN662" i="1"/>
  <c r="BN13" i="1"/>
  <c r="BN874" i="1"/>
  <c r="BN1246" i="1"/>
  <c r="BN615" i="1"/>
  <c r="BN608" i="1"/>
  <c r="BN953" i="1"/>
  <c r="BN1168" i="1"/>
  <c r="BN1053" i="1"/>
  <c r="BN596" i="1"/>
  <c r="BN788" i="1"/>
  <c r="BN1247" i="1"/>
  <c r="BN470" i="1"/>
  <c r="BN511" i="1"/>
  <c r="BN595" i="1"/>
  <c r="BN806" i="1"/>
  <c r="BN1140" i="1"/>
  <c r="BN755" i="1"/>
  <c r="BN800" i="1"/>
  <c r="BN1408" i="1"/>
  <c r="BN573" i="1"/>
  <c r="BN655" i="1"/>
  <c r="BN643" i="1"/>
  <c r="BN397" i="1"/>
  <c r="BN790" i="1"/>
  <c r="BN789" i="1"/>
  <c r="BN620" i="1"/>
  <c r="BN1052" i="1"/>
  <c r="BN652" i="1"/>
  <c r="BN366" i="1"/>
  <c r="BN1155" i="1"/>
  <c r="BN1649" i="1"/>
  <c r="BN468" i="1"/>
  <c r="BN111" i="1"/>
  <c r="BN269" i="1"/>
  <c r="BN663" i="1"/>
  <c r="BN491" i="1"/>
  <c r="BN567" i="1"/>
  <c r="BN659" i="1"/>
  <c r="BN314" i="1"/>
  <c r="BN438" i="1"/>
  <c r="BN666" i="1"/>
  <c r="BN665" i="1"/>
  <c r="BN668" i="1"/>
  <c r="BN217" i="1"/>
  <c r="BN1782" i="1"/>
  <c r="BN1309" i="1"/>
  <c r="BN1783" i="1"/>
  <c r="BN676" i="1"/>
  <c r="BN439" i="1"/>
  <c r="BN672" i="1"/>
  <c r="BN506" i="1"/>
  <c r="BN1057" i="1"/>
  <c r="BN1371" i="1"/>
  <c r="BN1369" i="1"/>
  <c r="BN808" i="1"/>
  <c r="BN21" i="1"/>
  <c r="BN8" i="1"/>
  <c r="BN1784" i="1"/>
  <c r="BN975" i="1"/>
  <c r="BN701" i="1"/>
  <c r="BN686" i="1"/>
  <c r="BN2196" i="1"/>
  <c r="BN1754" i="1"/>
  <c r="BN743" i="1"/>
  <c r="BN1028" i="1"/>
  <c r="BN1218" i="1"/>
  <c r="BN773" i="1"/>
  <c r="BN55" i="1"/>
  <c r="BN1785" i="1"/>
  <c r="BN553" i="1"/>
  <c r="BN223" i="1"/>
  <c r="BN1030" i="1"/>
  <c r="BN739" i="1"/>
  <c r="BN401" i="1"/>
  <c r="BN842" i="1"/>
  <c r="BN1485" i="1"/>
  <c r="BN721" i="1"/>
  <c r="BN1093" i="1"/>
  <c r="BN413" i="1"/>
  <c r="BN1066" i="1"/>
  <c r="BN46" i="1"/>
  <c r="BN961" i="1"/>
  <c r="BN150" i="1"/>
  <c r="BN887" i="1"/>
  <c r="BN682" i="1"/>
  <c r="BN292" i="1"/>
  <c r="BN244" i="1"/>
  <c r="BN442" i="1"/>
  <c r="BN1295" i="1"/>
  <c r="BN31" i="1"/>
  <c r="BN270" i="1"/>
  <c r="BN1786" i="1"/>
  <c r="BN1147" i="1"/>
  <c r="BN1787" i="1"/>
  <c r="BN1038" i="1"/>
  <c r="BN1788" i="1"/>
  <c r="BN165" i="1"/>
  <c r="BN754" i="1"/>
  <c r="BN367" i="1"/>
  <c r="BN1146" i="1"/>
  <c r="BN344" i="1"/>
  <c r="BN1047" i="1"/>
  <c r="BN696" i="1"/>
  <c r="BN61" i="1"/>
  <c r="BN197" i="1"/>
  <c r="BN1700" i="1"/>
  <c r="BN440" i="1"/>
  <c r="BN1701" i="1"/>
  <c r="BN481" i="1"/>
  <c r="BN1274" i="1"/>
  <c r="BN1507" i="1"/>
  <c r="BN1085" i="1"/>
  <c r="BN256" i="1"/>
  <c r="BN1280" i="1"/>
  <c r="BN207" i="1"/>
  <c r="BN74" i="1"/>
  <c r="BN291" i="1"/>
  <c r="BN850" i="1"/>
  <c r="BN730" i="1"/>
  <c r="BN188" i="1"/>
  <c r="BN1156" i="1"/>
  <c r="BN356" i="1"/>
  <c r="BN1681" i="1"/>
  <c r="BN1010" i="1"/>
  <c r="BN374" i="1"/>
  <c r="BN198" i="1"/>
  <c r="BN725" i="1"/>
  <c r="BN1789" i="1"/>
  <c r="BN1635" i="1"/>
  <c r="BN1296" i="1"/>
  <c r="BN890" i="1"/>
  <c r="BN1003" i="1"/>
  <c r="BN642" i="1"/>
  <c r="BN1790" i="1"/>
  <c r="BN609" i="1"/>
  <c r="BN992" i="1"/>
  <c r="BN973" i="1"/>
  <c r="BN1791" i="1"/>
  <c r="BN1294" i="1"/>
  <c r="BN1597" i="1"/>
  <c r="BN913" i="1"/>
  <c r="BN1286" i="1"/>
  <c r="BN1297" i="1"/>
  <c r="BN1792" i="1"/>
  <c r="BN1793" i="1"/>
  <c r="BN1550" i="1"/>
  <c r="BN617" i="1"/>
  <c r="BN1794" i="1"/>
  <c r="BN1720" i="1"/>
  <c r="BN923" i="1"/>
  <c r="BN918" i="1"/>
  <c r="BN100" i="1"/>
  <c r="BN919" i="1"/>
  <c r="BN924" i="1"/>
  <c r="BN917" i="1"/>
  <c r="BN387" i="1"/>
  <c r="BN895" i="1"/>
  <c r="BN489" i="1"/>
  <c r="BN499" i="1"/>
  <c r="BN1795" i="1"/>
  <c r="BN723" i="1"/>
  <c r="BN1527" i="1"/>
  <c r="BN478" i="1"/>
  <c r="BN87" i="1"/>
  <c r="BN866" i="1"/>
  <c r="BN799" i="1"/>
  <c r="BN629" i="1"/>
  <c r="BN406" i="1"/>
  <c r="BN332" i="1"/>
  <c r="BN709" i="1"/>
  <c r="BN1561" i="1"/>
  <c r="BN1796" i="1"/>
  <c r="BN876" i="1"/>
  <c r="BN1099" i="1"/>
  <c r="BN1443" i="1"/>
  <c r="BN597" i="1"/>
  <c r="BN1138" i="1"/>
  <c r="BN156" i="1"/>
  <c r="BN472" i="1"/>
  <c r="BN317" i="1"/>
  <c r="BN178" i="1"/>
  <c r="BN1797" i="1"/>
  <c r="BN6" i="1"/>
  <c r="BN1798" i="1"/>
  <c r="BN517" i="1"/>
  <c r="BN1799" i="1"/>
  <c r="BN995" i="1"/>
  <c r="BN2214" i="1"/>
  <c r="BN516" i="1"/>
  <c r="BN259" i="1"/>
  <c r="BN625" i="1"/>
  <c r="BN209" i="1"/>
  <c r="BN325" i="1"/>
  <c r="BN1469" i="1"/>
  <c r="BN1409" i="1"/>
  <c r="BN1299" i="1"/>
  <c r="BN964" i="1"/>
  <c r="BN1217" i="1"/>
  <c r="BN458" i="1"/>
  <c r="BN1382" i="1"/>
  <c r="BN1800" i="1"/>
  <c r="BN990" i="1"/>
  <c r="BN505" i="1"/>
  <c r="BN331" i="1"/>
  <c r="BN1801" i="1"/>
  <c r="BN880" i="1"/>
  <c r="BN939" i="1"/>
  <c r="BN1148" i="1"/>
  <c r="BN33" i="1"/>
  <c r="BN206" i="1"/>
  <c r="BN1691" i="1"/>
  <c r="BN637" i="1"/>
  <c r="BN631" i="1"/>
  <c r="BN245" i="1"/>
  <c r="BN243" i="1"/>
  <c r="BN823" i="1"/>
  <c r="BN1802" i="1"/>
  <c r="BN677" i="1"/>
  <c r="BN638" i="1"/>
  <c r="BN760" i="1"/>
  <c r="BN622" i="1"/>
  <c r="BN1803" i="1"/>
  <c r="BN836" i="1"/>
  <c r="BN648" i="1"/>
  <c r="BN833" i="1"/>
  <c r="BN831" i="1"/>
  <c r="BN639" i="1"/>
  <c r="BN594" i="1"/>
  <c r="BN613" i="1"/>
  <c r="BN640" i="1"/>
  <c r="BN646" i="1"/>
  <c r="BN627" i="1"/>
  <c r="BN628" i="1"/>
  <c r="BN797" i="1"/>
  <c r="BN941" i="1"/>
  <c r="BN894" i="1"/>
  <c r="BN1425" i="1"/>
  <c r="BN1622" i="1"/>
  <c r="BN1805" i="1"/>
  <c r="BN1486" i="1"/>
  <c r="BN1278" i="1"/>
  <c r="BN635" i="1"/>
  <c r="BN1806" i="1"/>
  <c r="BN1086" i="1"/>
  <c r="BN765" i="1"/>
  <c r="BN1522" i="1"/>
  <c r="BN1644" i="1"/>
  <c r="BN1492" i="1"/>
  <c r="BN793" i="1"/>
  <c r="BN785" i="1"/>
  <c r="BN1736" i="1"/>
  <c r="BN1390" i="1"/>
  <c r="BN733" i="1"/>
  <c r="BN1807" i="1"/>
  <c r="BN1446" i="1"/>
  <c r="BN687" i="1"/>
  <c r="BN1808" i="1"/>
  <c r="BN1809" i="1"/>
  <c r="BN1398" i="1"/>
  <c r="BN708" i="1"/>
  <c r="BN901" i="1"/>
  <c r="BN679" i="1"/>
  <c r="BN225" i="1"/>
  <c r="BN131" i="1"/>
  <c r="BN1810" i="1"/>
  <c r="BN1019" i="1"/>
  <c r="BN1723" i="1"/>
  <c r="BN1466" i="1"/>
  <c r="BN1373" i="1"/>
  <c r="BN1300" i="1"/>
  <c r="BN1812" i="1"/>
  <c r="BN1813" i="1"/>
  <c r="BN689" i="1"/>
  <c r="BN239" i="1"/>
  <c r="BN297" i="1"/>
  <c r="BN1493" i="1"/>
  <c r="BN904" i="1"/>
  <c r="BN288" i="1"/>
  <c r="BN357" i="1"/>
  <c r="BN1381" i="1"/>
  <c r="BN1011" i="1"/>
  <c r="BN199" i="1"/>
  <c r="BN1387" i="1"/>
  <c r="BN81" i="1"/>
  <c r="BN1738" i="1"/>
  <c r="BN694" i="1"/>
  <c r="BN1039" i="1"/>
  <c r="BN1549" i="1"/>
  <c r="BN1816" i="1"/>
  <c r="BN858" i="1"/>
  <c r="BN1817" i="1"/>
  <c r="BN984" i="1"/>
  <c r="BN1033" i="1"/>
  <c r="BN1034" i="1"/>
  <c r="BN932" i="1"/>
  <c r="BN1610" i="1"/>
  <c r="BN598" i="1"/>
  <c r="BN1556" i="1"/>
  <c r="BN1316" i="1"/>
  <c r="BN1020" i="1"/>
  <c r="BN1042" i="1"/>
  <c r="BN1375" i="1"/>
  <c r="BN1819" i="1"/>
  <c r="BN1468" i="1"/>
  <c r="BN2144" i="1"/>
  <c r="BN1328" i="1"/>
  <c r="BN1643" i="1"/>
  <c r="BN513" i="1"/>
  <c r="BN920" i="1"/>
  <c r="BN1333" i="1"/>
  <c r="BN830" i="1"/>
  <c r="BN1370" i="1"/>
  <c r="BN736" i="1"/>
  <c r="BN544" i="1"/>
  <c r="BN824" i="1"/>
  <c r="BN669" i="1"/>
  <c r="BN568" i="1"/>
  <c r="BN751" i="1"/>
  <c r="BN626" i="1"/>
  <c r="BN1014" i="1"/>
  <c r="BN1284" i="1"/>
  <c r="BN649" i="1"/>
  <c r="BN509" i="1"/>
  <c r="BN1714" i="1"/>
  <c r="BN1329" i="1"/>
  <c r="BN466" i="1"/>
  <c r="BN294" i="1"/>
  <c r="BN828" i="1"/>
  <c r="BN467" i="1"/>
  <c r="BN593" i="1"/>
  <c r="BN832" i="1"/>
  <c r="BN1339" i="1"/>
  <c r="BN1822" i="1"/>
  <c r="BN1824" i="1"/>
  <c r="BN149" i="1"/>
  <c r="BN1340" i="1"/>
  <c r="BN814" i="1"/>
  <c r="BN705" i="1"/>
  <c r="BN1304" i="1"/>
  <c r="BN1712" i="1"/>
  <c r="BN392" i="1"/>
  <c r="BN1089" i="1"/>
  <c r="BN971" i="1"/>
  <c r="BN1595" i="1"/>
  <c r="BN395" i="1"/>
  <c r="BN1648" i="1"/>
  <c r="BN1568" i="1"/>
  <c r="BN1537" i="1"/>
  <c r="BN605" i="1"/>
  <c r="BN1564" i="1"/>
  <c r="BN549" i="1"/>
  <c r="BN589" i="1"/>
  <c r="BN141" i="1"/>
  <c r="BN1248" i="1"/>
  <c r="BN1825" i="1"/>
  <c r="BN142" i="1"/>
  <c r="BN991" i="1"/>
  <c r="BN546" i="1"/>
  <c r="BN1144" i="1"/>
  <c r="BN994" i="1"/>
  <c r="BN1600" i="1"/>
  <c r="BN1081" i="1"/>
  <c r="BN1405" i="1"/>
  <c r="BN22" i="1"/>
  <c r="BN125" i="1"/>
  <c r="BN57" i="1"/>
  <c r="BN1831" i="1"/>
  <c r="BN316" i="1"/>
  <c r="BN869" i="1"/>
  <c r="BN875" i="1"/>
  <c r="BN1832" i="1"/>
  <c r="BN1833" i="1"/>
  <c r="BN1686" i="1"/>
  <c r="BN1834" i="1"/>
  <c r="BN1837" i="1"/>
  <c r="BN542" i="1"/>
  <c r="BN1037" i="1"/>
  <c r="BN1839" i="1"/>
  <c r="BN1310" i="1"/>
  <c r="BN1840" i="1"/>
  <c r="BN323" i="1"/>
  <c r="BN1292" i="1"/>
  <c r="BN1841" i="1"/>
  <c r="BN816" i="1"/>
  <c r="BN154" i="1"/>
  <c r="BN1695" i="1"/>
  <c r="BN888" i="1"/>
  <c r="BN1632" i="1"/>
  <c r="BN186" i="1"/>
  <c r="BN185" i="1"/>
  <c r="BN47" i="1"/>
  <c r="BN342" i="1"/>
  <c r="BN1177" i="1"/>
  <c r="BN837" i="1"/>
  <c r="BN671" i="1"/>
  <c r="BN1273" i="1"/>
  <c r="BN1843" i="1"/>
  <c r="BN1021" i="1"/>
  <c r="BN228" i="1"/>
  <c r="BN1182" i="1"/>
  <c r="BN1599" i="1"/>
  <c r="BN293" i="1"/>
  <c r="BN1208" i="1"/>
  <c r="BN461" i="1"/>
  <c r="BN861" i="1"/>
  <c r="BN1844" i="1"/>
  <c r="BN492" i="1"/>
  <c r="BN930" i="1"/>
  <c r="BN120" i="1"/>
  <c r="BN1845" i="1"/>
  <c r="BN979" i="1"/>
  <c r="BN993" i="1"/>
  <c r="BN1603" i="1"/>
  <c r="BN213" i="1"/>
  <c r="BN1608" i="1"/>
  <c r="BN1226" i="1"/>
  <c r="BN1630" i="1"/>
  <c r="BN1678" i="1"/>
  <c r="BN536" i="1"/>
  <c r="BN1756" i="1"/>
  <c r="BN1542" i="1"/>
  <c r="BN745" i="1"/>
  <c r="BN504" i="1"/>
  <c r="BN1579" i="1"/>
  <c r="BN1503" i="1"/>
  <c r="BN1846" i="1"/>
  <c r="BN1059" i="1"/>
  <c r="BN1581" i="1"/>
  <c r="BN1607" i="1"/>
  <c r="BN1716" i="1"/>
  <c r="BN784" i="1"/>
  <c r="BN1612" i="1"/>
  <c r="BN717" i="1"/>
  <c r="BN1091" i="1"/>
  <c r="BN1589" i="1"/>
  <c r="BN896" i="1"/>
  <c r="BN1479" i="1"/>
  <c r="BN1505" i="1"/>
  <c r="BN508" i="1"/>
  <c r="BN1509" i="1"/>
  <c r="BN1431" i="1"/>
  <c r="BN260" i="1"/>
  <c r="BN560" i="1"/>
  <c r="BN1759" i="1"/>
  <c r="BN1848" i="1"/>
  <c r="BN1849" i="1"/>
  <c r="BN856" i="1"/>
  <c r="BN1051" i="1"/>
  <c r="BN1692" i="1"/>
  <c r="BN218" i="1"/>
  <c r="BN1682" i="1"/>
  <c r="BN255" i="1"/>
  <c r="BN155" i="1"/>
  <c r="BN681" i="1"/>
  <c r="BN1853" i="1"/>
  <c r="BN1855" i="1"/>
  <c r="BN1856" i="1"/>
  <c r="BN1857" i="1"/>
  <c r="BN1858" i="1"/>
  <c r="BN1859" i="1"/>
  <c r="BN1860" i="1"/>
  <c r="BN1061" i="1"/>
  <c r="BN80" i="1"/>
  <c r="BN1319" i="1"/>
  <c r="BN445" i="1"/>
  <c r="BN1861" i="1"/>
  <c r="BN1424" i="1"/>
  <c r="BN1447" i="1"/>
  <c r="BN1862" i="1"/>
  <c r="BN1864" i="1"/>
  <c r="BN1096" i="1"/>
  <c r="BN1866" i="1"/>
  <c r="BN1867" i="1"/>
  <c r="BN1868" i="1"/>
  <c r="BN864" i="1"/>
  <c r="BN1554" i="1"/>
  <c r="BN1448" i="1"/>
  <c r="BN210" i="1"/>
  <c r="BN997" i="1"/>
  <c r="BN1449" i="1"/>
  <c r="BN703" i="1"/>
  <c r="BN226" i="1"/>
  <c r="BN879" i="1"/>
  <c r="BN1596" i="1"/>
  <c r="BN1869" i="1"/>
  <c r="BN750" i="1"/>
  <c r="BN685" i="1"/>
  <c r="BN1474" i="1"/>
  <c r="BN1422" i="1"/>
  <c r="BN1739" i="1"/>
  <c r="BN1614" i="1"/>
  <c r="BN881" i="1"/>
  <c r="BN1870" i="1"/>
  <c r="BN1634" i="1"/>
  <c r="BN1871" i="1"/>
  <c r="BN683" i="1"/>
  <c r="BN684" i="1"/>
  <c r="BN695" i="1"/>
  <c r="BN500" i="1"/>
  <c r="BN1629" i="1"/>
  <c r="BN1518" i="1"/>
  <c r="BN1737" i="1"/>
  <c r="BN1433" i="1"/>
  <c r="BN1733" i="1"/>
  <c r="BN550" i="1"/>
  <c r="BN1628" i="1"/>
  <c r="BN690" i="1"/>
  <c r="BN853" i="1"/>
  <c r="BN959" i="1"/>
  <c r="BN1592" i="1"/>
  <c r="BN1500" i="1"/>
  <c r="BN382" i="1"/>
  <c r="BN1386" i="1"/>
  <c r="BN1000" i="1"/>
  <c r="BN899" i="1"/>
  <c r="BN1338" i="1"/>
  <c r="BN1872" i="1"/>
  <c r="BN1873" i="1"/>
  <c r="BN1753" i="1"/>
  <c r="BN847" i="1"/>
  <c r="BN1018" i="1"/>
  <c r="BN436" i="1"/>
  <c r="BN786" i="1"/>
  <c r="BN1377" i="1"/>
  <c r="BN1874" i="1"/>
  <c r="BN1875" i="1"/>
  <c r="BN1876" i="1"/>
  <c r="BN1471" i="1"/>
  <c r="BN1139" i="1"/>
  <c r="BN1332" i="1"/>
  <c r="BN1877" i="1"/>
  <c r="BN76" i="1"/>
  <c r="BN1878" i="1"/>
  <c r="BN1668" i="1"/>
  <c r="BN1627" i="1"/>
  <c r="BN52" i="1"/>
  <c r="BN1544" i="1"/>
  <c r="BN414" i="1"/>
  <c r="BN1879" i="1"/>
  <c r="BN1880" i="1"/>
  <c r="BN1741" i="1"/>
  <c r="BN1881" i="1"/>
  <c r="BN1882" i="1"/>
  <c r="BN146" i="1"/>
  <c r="BN144" i="1"/>
  <c r="BN602" i="1"/>
  <c r="BN699" i="1"/>
  <c r="BN1883" i="1"/>
  <c r="BN1749" i="1"/>
  <c r="BN7" i="1"/>
  <c r="BN1056" i="1"/>
  <c r="BN889" i="1"/>
  <c r="BN423" i="1"/>
  <c r="BN412" i="1"/>
  <c r="BN518" i="1"/>
  <c r="BN915" i="1"/>
  <c r="BN248" i="1"/>
  <c r="BN514" i="1"/>
  <c r="BN339" i="1"/>
  <c r="BN678" i="1"/>
  <c r="BN485" i="1"/>
  <c r="BN1884" i="1"/>
  <c r="BN1055" i="1"/>
  <c r="BN1885" i="1"/>
  <c r="BN1886" i="1"/>
  <c r="BN965" i="1"/>
  <c r="BN416" i="1"/>
  <c r="BN1887" i="1"/>
  <c r="BN1651" i="1"/>
  <c r="BN1888" i="1"/>
  <c r="BN230" i="1"/>
  <c r="BN384" i="1"/>
  <c r="BN787" i="1"/>
  <c r="BN1517" i="1"/>
  <c r="BN370" i="1"/>
  <c r="BN298" i="1"/>
  <c r="BN1665" i="1"/>
  <c r="BN1491" i="1"/>
  <c r="BN1890" i="1"/>
  <c r="BN720" i="1"/>
  <c r="BN54" i="1"/>
  <c r="BN744" i="1"/>
  <c r="BN1891" i="1"/>
  <c r="BN908" i="1"/>
  <c r="BN732" i="1"/>
  <c r="BN898" i="1"/>
  <c r="BN1170" i="1"/>
  <c r="BN1420" i="1"/>
  <c r="BN444" i="1"/>
  <c r="BN1571" i="1"/>
  <c r="BN1459" i="1"/>
  <c r="BN63" i="1"/>
  <c r="BN1585" i="1"/>
  <c r="BN1136" i="1"/>
  <c r="BN1894" i="1"/>
  <c r="BN1016" i="1"/>
  <c r="BN1895" i="1"/>
  <c r="BN1413" i="1"/>
  <c r="BN929" i="1"/>
  <c r="BN884" i="1"/>
  <c r="BN1412" i="1"/>
  <c r="BN834" i="1"/>
  <c r="BN487" i="1"/>
  <c r="BN1663" i="1"/>
  <c r="BN58" i="1"/>
  <c r="BN698" i="1"/>
  <c r="BN591" i="1"/>
  <c r="BN1638" i="1"/>
  <c r="BN1896" i="1"/>
  <c r="BN1897" i="1"/>
  <c r="BN227" i="1"/>
  <c r="BN277" i="1"/>
  <c r="BN1898" i="1"/>
  <c r="BN1591" i="1"/>
  <c r="BN1899" i="1"/>
  <c r="BN1901" i="1"/>
  <c r="BN1311" i="1"/>
  <c r="BN1903" i="1"/>
  <c r="BN1904" i="1"/>
  <c r="BN1905" i="1"/>
  <c r="BN1908" i="1"/>
  <c r="BN254" i="1"/>
  <c r="BN1909" i="1"/>
  <c r="BN385" i="1"/>
  <c r="BN296" i="1"/>
  <c r="BN1910" i="1"/>
  <c r="BN1911" i="1"/>
  <c r="BN30" i="1"/>
  <c r="BN48" i="1"/>
  <c r="BN752" i="1"/>
  <c r="BN114" i="1"/>
  <c r="BN448" i="1"/>
  <c r="BN1526" i="1"/>
  <c r="BN182" i="1"/>
  <c r="BN1914" i="1"/>
  <c r="BN983" i="1"/>
  <c r="BN361" i="1"/>
  <c r="BN1915" i="1"/>
  <c r="BN969" i="1"/>
  <c r="BN407" i="1"/>
  <c r="BN275" i="1"/>
  <c r="BN1916" i="1"/>
  <c r="BN1288" i="1"/>
  <c r="BN520" i="1"/>
  <c r="BN148" i="1"/>
  <c r="BN781" i="1"/>
  <c r="BN972" i="1"/>
  <c r="BN347" i="1"/>
  <c r="BN829" i="1"/>
  <c r="BN1510" i="1"/>
  <c r="BN724" i="1"/>
  <c r="BN123" i="1"/>
  <c r="BN1647" i="1"/>
  <c r="BN719" i="1"/>
  <c r="BN877" i="1"/>
  <c r="BN1291" i="1"/>
  <c r="BN1027" i="1"/>
  <c r="BN1403" i="1"/>
  <c r="BN261" i="1"/>
  <c r="BN753" i="1"/>
  <c r="BN1348" i="1"/>
  <c r="BN839" i="1"/>
  <c r="BN1661" i="1"/>
  <c r="BN321" i="1"/>
  <c r="BN232" i="1"/>
  <c r="BN1394" i="1"/>
  <c r="BN1658" i="1"/>
  <c r="BN1482" i="1"/>
  <c r="BN1511" i="1"/>
  <c r="BN1574" i="1"/>
  <c r="BN783" i="1"/>
  <c r="BN510" i="1"/>
  <c r="BN1715" i="1"/>
  <c r="BN1282" i="1"/>
  <c r="BN1917" i="1"/>
  <c r="BN1555" i="1"/>
  <c r="BN1362" i="1"/>
  <c r="BN1590" i="1"/>
  <c r="BN1918" i="1"/>
  <c r="BN1548" i="1"/>
  <c r="BN1919" i="1"/>
  <c r="BN956" i="1"/>
  <c r="BN1372" i="1"/>
  <c r="BN1060" i="1"/>
  <c r="BN1601" i="1"/>
  <c r="BN1083" i="1"/>
  <c r="BN1702" i="1"/>
  <c r="BN1181" i="1"/>
  <c r="BN1546" i="1"/>
  <c r="BN358" i="1"/>
  <c r="BN1920" i="1"/>
  <c r="BN1289" i="1"/>
  <c r="BN1001" i="1"/>
  <c r="BN1484" i="1"/>
  <c r="BN762" i="1"/>
  <c r="BN181" i="1"/>
  <c r="BN1925" i="1"/>
  <c r="BN592" i="1"/>
  <c r="BN1419" i="1"/>
  <c r="BN998" i="1"/>
  <c r="BN1926" i="1"/>
  <c r="BN1190" i="1"/>
  <c r="BN373" i="1"/>
  <c r="BN179" i="1"/>
  <c r="BN1359" i="1"/>
  <c r="BN1927" i="1"/>
  <c r="BN1023" i="1"/>
  <c r="BN1258" i="1"/>
  <c r="BN1401" i="1"/>
  <c r="BN1929" i="1"/>
  <c r="BN1079" i="1"/>
  <c r="BN1129" i="1"/>
  <c r="BN1049" i="1"/>
  <c r="BN1149" i="1"/>
  <c r="BN729" i="1"/>
  <c r="BN1145" i="1"/>
  <c r="BN1002" i="1"/>
  <c r="BN41" i="1"/>
  <c r="BN910" i="1"/>
  <c r="BN1576" i="1"/>
  <c r="BN1931" i="1"/>
  <c r="BN1932" i="1"/>
  <c r="BN1414" i="1"/>
  <c r="BN1933" i="1"/>
  <c r="BN1934" i="1"/>
  <c r="BN727" i="1"/>
  <c r="BN1935" i="1"/>
  <c r="BN1936" i="1"/>
  <c r="BN1937" i="1"/>
  <c r="BN1007" i="1"/>
  <c r="BN707" i="1"/>
  <c r="BN529" i="1"/>
  <c r="BN437" i="1"/>
  <c r="BN49" i="1"/>
  <c r="BN578" i="1"/>
  <c r="BN1271" i="1"/>
  <c r="BN1205" i="1"/>
  <c r="BN962" i="1"/>
  <c r="BN421" i="1"/>
  <c r="BN660" i="1"/>
  <c r="BN653" i="1"/>
  <c r="BN654" i="1"/>
  <c r="BN658" i="1"/>
  <c r="BN657" i="1"/>
  <c r="BN661" i="1"/>
  <c r="BN1240" i="1"/>
  <c r="BN532" i="1"/>
  <c r="BN282" i="1"/>
  <c r="BN1158" i="1"/>
  <c r="BN1080" i="1"/>
  <c r="BN1355" i="1"/>
  <c r="BN1545" i="1"/>
  <c r="BN1277" i="1"/>
  <c r="BN247" i="1"/>
  <c r="BN1428" i="1"/>
  <c r="BN980" i="1"/>
  <c r="BN1938" i="1"/>
  <c r="BN1341" i="1"/>
  <c r="BN951" i="1"/>
  <c r="BN1121" i="1"/>
  <c r="BN1141" i="1"/>
  <c r="BN1036" i="1"/>
  <c r="BN1154" i="1"/>
  <c r="BN1150" i="1"/>
  <c r="BN1939" i="1"/>
  <c r="BN1641" i="1"/>
  <c r="BN1114" i="1"/>
  <c r="BN1032" i="1"/>
  <c r="BN1646" i="1"/>
  <c r="BN1290" i="1"/>
  <c r="BN1637" i="1"/>
  <c r="BN43" i="1"/>
  <c r="BN1384" i="1"/>
  <c r="BN1041" i="1"/>
  <c r="BN1572" i="1"/>
  <c r="BN1941" i="1"/>
  <c r="BN746" i="1"/>
  <c r="BN1602" i="1"/>
  <c r="BN1942" i="1"/>
  <c r="BN1137" i="1"/>
  <c r="BN1298" i="1"/>
  <c r="BN1584" i="1"/>
  <c r="BN1506" i="1"/>
  <c r="BN1470" i="1"/>
  <c r="BN1367" i="1"/>
  <c r="BN1220" i="1"/>
  <c r="BN175" i="1"/>
  <c r="BN946" i="1"/>
  <c r="BN1943" i="1"/>
  <c r="BN926" i="1"/>
  <c r="BN937" i="1"/>
  <c r="BN938" i="1"/>
  <c r="BN242" i="1"/>
  <c r="BN1045" i="1"/>
  <c r="BN1157" i="1"/>
  <c r="BN909" i="1"/>
  <c r="BN804" i="1"/>
  <c r="BN1008" i="1"/>
  <c r="BN183" i="1"/>
  <c r="BN820" i="1"/>
  <c r="BN1463" i="1"/>
  <c r="BN1062" i="1"/>
  <c r="BN328" i="1"/>
  <c r="BN1944" i="1"/>
  <c r="BN1216" i="1"/>
  <c r="BN212" i="1"/>
  <c r="BN394" i="1"/>
  <c r="BN1684" i="1"/>
  <c r="BN346" i="1"/>
  <c r="BN1450" i="1"/>
  <c r="BN1054" i="1"/>
  <c r="BN1075" i="1"/>
  <c r="BN1570" i="1"/>
  <c r="BN1400" i="1"/>
  <c r="BN821" i="1"/>
  <c r="BN1725" i="1"/>
  <c r="BN1945" i="1"/>
  <c r="BN1017" i="1"/>
  <c r="BN286" i="1"/>
  <c r="BN233" i="1"/>
  <c r="BN978" i="1"/>
  <c r="BN803" i="1"/>
  <c r="BN742" i="1"/>
  <c r="BN1275" i="1"/>
  <c r="BN1496" i="1"/>
  <c r="BN778" i="1"/>
  <c r="BN348" i="1"/>
  <c r="BN1512" i="1"/>
  <c r="BN1558" i="1"/>
  <c r="BN792" i="1"/>
  <c r="BN1533" i="1"/>
  <c r="BN1626" i="1"/>
  <c r="BN129" i="1"/>
  <c r="BN1206" i="1"/>
  <c r="BN849" i="1"/>
  <c r="BN1623" i="1"/>
  <c r="BN1013" i="1"/>
  <c r="BN29" i="1"/>
  <c r="BN1513" i="1"/>
  <c r="BN1124" i="1"/>
  <c r="BN343" i="1"/>
  <c r="BN1022" i="1"/>
  <c r="BN933" i="1"/>
  <c r="BN1946" i="1"/>
  <c r="BN1947" i="1"/>
  <c r="BN457" i="1"/>
  <c r="BN576" i="1"/>
  <c r="BN1364" i="1"/>
  <c r="BN214" i="1"/>
  <c r="BN1438" i="1"/>
  <c r="BN565" i="1"/>
  <c r="BN1949" i="1"/>
  <c r="BN1567" i="1"/>
  <c r="BN878" i="1"/>
  <c r="BN399" i="1"/>
  <c r="BN1272" i="1"/>
  <c r="BN14" i="1"/>
  <c r="BN950" i="1"/>
  <c r="BN840" i="1"/>
  <c r="BN403" i="1"/>
  <c r="BN1186" i="1"/>
  <c r="BN1951" i="1"/>
  <c r="BN1416" i="1"/>
  <c r="BN1952" i="1"/>
  <c r="BN1953" i="1"/>
  <c r="BN958" i="1"/>
  <c r="BN1954" i="1"/>
  <c r="BN1243" i="1"/>
  <c r="BN1955" i="1"/>
  <c r="BN1426" i="1"/>
  <c r="BN1411" i="1"/>
  <c r="BN364" i="1"/>
  <c r="BN1653" i="1"/>
  <c r="BN1314" i="1"/>
  <c r="BN1202" i="1"/>
  <c r="BN1330" i="1"/>
  <c r="BN28" i="1"/>
  <c r="BN1664" i="1"/>
  <c r="BN1956" i="1"/>
  <c r="BN1657" i="1"/>
  <c r="BN1957" i="1"/>
  <c r="BN1103" i="1"/>
  <c r="BN1958" i="1"/>
  <c r="BN1959" i="1"/>
  <c r="BN1960" i="1"/>
  <c r="BN1961" i="1"/>
  <c r="BN1962" i="1"/>
  <c r="BN204" i="1"/>
  <c r="BN1963" i="1"/>
  <c r="BN1964" i="1"/>
  <c r="BN1004" i="1"/>
  <c r="BN1965" i="1"/>
  <c r="BN848" i="1"/>
  <c r="BN1966" i="1"/>
  <c r="BN822" i="1"/>
  <c r="BN162" i="1"/>
  <c r="BN1118" i="1"/>
  <c r="BN1967" i="1"/>
  <c r="BN1974" i="1"/>
  <c r="BN1666" i="1"/>
  <c r="BN1650" i="1"/>
  <c r="BN452" i="1"/>
  <c r="BN870" i="1"/>
  <c r="BN872" i="1"/>
  <c r="BN1223" i="1"/>
  <c r="BN1667" i="1"/>
  <c r="BN1268" i="1"/>
  <c r="BN1467" i="1"/>
  <c r="BN1992" i="1"/>
  <c r="BN1993" i="1"/>
  <c r="BN1669" i="1"/>
  <c r="BN1162" i="1"/>
  <c r="BN1227" i="1"/>
  <c r="BN1241" i="1"/>
  <c r="BN1315" i="1"/>
  <c r="BN1996" i="1"/>
  <c r="BN1997" i="1"/>
  <c r="BN1673" i="1"/>
  <c r="BN1285" i="1"/>
  <c r="BN1343" i="1"/>
  <c r="BN2000" i="1"/>
  <c r="BN1111" i="1"/>
  <c r="BN1674" i="1"/>
  <c r="BN1134" i="1"/>
  <c r="BN1361" i="1"/>
  <c r="BN1675" i="1"/>
  <c r="BN2002" i="1"/>
  <c r="BN2005" i="1"/>
  <c r="BN1337" i="1"/>
  <c r="BN2006" i="1"/>
  <c r="BN2007" i="1"/>
  <c r="BN1104" i="1"/>
  <c r="BN1269" i="1"/>
  <c r="BN1161" i="1"/>
  <c r="BN1251" i="1"/>
  <c r="BN1179" i="1"/>
  <c r="BN1238" i="1"/>
  <c r="BN2008" i="1"/>
  <c r="BN2009" i="1"/>
  <c r="BN1318" i="1"/>
  <c r="BN2010" i="1"/>
  <c r="BN2011" i="1"/>
  <c r="BN1266" i="1"/>
  <c r="BN2012" i="1"/>
  <c r="BN2013" i="1"/>
  <c r="BN2014" i="1"/>
  <c r="BN1105" i="1"/>
  <c r="BN2015" i="1"/>
  <c r="BN1078" i="1"/>
  <c r="BN2016" i="1"/>
  <c r="BN1204" i="1"/>
  <c r="BN2017" i="1"/>
  <c r="BN1502" i="1"/>
  <c r="BN2018" i="1"/>
  <c r="BN572" i="1"/>
  <c r="BN943" i="1"/>
  <c r="BN967" i="1"/>
  <c r="BN2019" i="1"/>
  <c r="BN1687" i="1"/>
  <c r="BN2020" i="1"/>
  <c r="BN1363" i="1"/>
  <c r="BN960" i="1"/>
  <c r="BN2021" i="1"/>
  <c r="BN2022" i="1"/>
  <c r="BN1197" i="1"/>
  <c r="BN1689" i="1"/>
  <c r="BN813" i="1"/>
  <c r="BN1690" i="1"/>
  <c r="BN2023" i="1"/>
  <c r="BN1440" i="1"/>
  <c r="BN501" i="1"/>
  <c r="BN2024" i="1"/>
  <c r="BN1553" i="1"/>
  <c r="BN865" i="1"/>
  <c r="BN1662" i="1"/>
  <c r="BN1198" i="1"/>
  <c r="BN2025" i="1"/>
  <c r="BN1569" i="1"/>
  <c r="BN2026" i="1"/>
  <c r="BN126" i="1"/>
  <c r="BN1693" i="1"/>
  <c r="BN988" i="1"/>
  <c r="BN1327" i="1"/>
  <c r="BN1306" i="1"/>
  <c r="BN1535" i="1"/>
  <c r="BN706" i="1"/>
  <c r="BN1734" i="1"/>
  <c r="BN2027" i="1"/>
  <c r="BN1167" i="1"/>
  <c r="BN1708" i="1"/>
  <c r="BN1214" i="1"/>
  <c r="BN2028" i="1"/>
  <c r="BN117" i="1"/>
  <c r="BN267" i="1"/>
  <c r="BN1483" i="1"/>
  <c r="BN2029" i="1"/>
  <c r="BN1451" i="1"/>
  <c r="BN914" i="1"/>
  <c r="BN1213" i="1"/>
  <c r="BN1670" i="1"/>
  <c r="BN1475" i="1"/>
  <c r="BN1696" i="1"/>
  <c r="BN1588" i="1"/>
  <c r="BN37" i="1"/>
  <c r="BN2030" i="1"/>
  <c r="BN211" i="1"/>
  <c r="BN1163" i="1"/>
  <c r="BN987" i="1"/>
  <c r="BN258" i="1"/>
  <c r="BN928" i="1"/>
  <c r="BN1617" i="1"/>
  <c r="BN375" i="1"/>
  <c r="BN1418" i="1"/>
  <c r="BN1671" i="1"/>
  <c r="BN1116" i="1"/>
  <c r="BN1699" i="1"/>
  <c r="BN420" i="1"/>
  <c r="BN2031" i="1"/>
  <c r="BN2032" i="1"/>
  <c r="BN2033" i="1"/>
  <c r="BN1429" i="1"/>
  <c r="BN1095" i="1"/>
  <c r="BN2034" i="1"/>
  <c r="BN999" i="1"/>
  <c r="BN2035" i="1"/>
  <c r="BN1703" i="1"/>
  <c r="BN1704" i="1"/>
  <c r="BN2036" i="1"/>
  <c r="BN1677" i="1"/>
  <c r="BN1068" i="1"/>
  <c r="BN1514" i="1"/>
  <c r="BN1102" i="1"/>
  <c r="BN1551" i="1"/>
  <c r="BN1672" i="1"/>
  <c r="BN1076" i="1"/>
  <c r="BN1351" i="1"/>
  <c r="BN1322" i="1"/>
  <c r="BN1171" i="1"/>
  <c r="BN1352" i="1"/>
  <c r="BN1065" i="1"/>
  <c r="BN2037" i="1"/>
  <c r="BN1705" i="1"/>
  <c r="BN1706" i="1"/>
  <c r="BN1707" i="1"/>
  <c r="BN2038" i="1"/>
  <c r="BN2039" i="1"/>
  <c r="BN1209" i="1"/>
  <c r="BN2040" i="1"/>
  <c r="BN459" i="1"/>
  <c r="BN575" i="1"/>
  <c r="BN390" i="1"/>
  <c r="BN2041" i="1"/>
  <c r="BN1087" i="1"/>
  <c r="BN1092" i="1"/>
  <c r="BN949" i="1"/>
  <c r="BN1436" i="1"/>
  <c r="BN2042" i="1"/>
  <c r="BN761" i="1"/>
  <c r="BN763" i="1"/>
  <c r="BN1562" i="1"/>
  <c r="BN1619" i="1"/>
  <c r="BN1621" i="1"/>
  <c r="BN1547" i="1"/>
  <c r="BN911" i="1"/>
  <c r="BN1541" i="1"/>
  <c r="BN1578" i="1"/>
  <c r="BN1583" i="1"/>
  <c r="BN1344" i="1"/>
  <c r="BN1346" i="1"/>
  <c r="BN885" i="1"/>
  <c r="BN2043" i="1"/>
  <c r="BN981" i="1"/>
  <c r="BN1636" i="1"/>
  <c r="BN1645" i="1"/>
  <c r="BN2044" i="1"/>
  <c r="BN1432" i="1"/>
  <c r="BN2045" i="1"/>
  <c r="BN2046" i="1"/>
  <c r="BN1489" i="1"/>
  <c r="BN1490" i="1"/>
  <c r="BN2047" i="1"/>
  <c r="BN2048" i="1"/>
  <c r="BN2049" i="1"/>
  <c r="BN1745" i="1"/>
  <c r="BN1188" i="1"/>
  <c r="BN2050" i="1"/>
  <c r="BN2051" i="1"/>
  <c r="BN843" i="1"/>
  <c r="BN1203" i="1"/>
  <c r="BN844" i="1"/>
  <c r="BN1457" i="1"/>
  <c r="BN1757" i="1"/>
  <c r="BN1026" i="1"/>
  <c r="BN954" i="1"/>
  <c r="BN1151" i="1"/>
  <c r="BN2052" i="1"/>
  <c r="BN2053" i="1"/>
  <c r="BN2054" i="1"/>
  <c r="BN2055" i="1"/>
  <c r="BN2056" i="1"/>
  <c r="BN2057" i="1"/>
  <c r="BN2058" i="1"/>
  <c r="BN2059" i="1"/>
  <c r="BN2060" i="1"/>
  <c r="BN1452" i="1"/>
  <c r="BN2061" i="1"/>
  <c r="BN1222" i="1"/>
  <c r="BN1194" i="1"/>
  <c r="BN1331" i="1"/>
  <c r="BN2063" i="1"/>
  <c r="BN2065" i="1"/>
  <c r="BN2066" i="1"/>
  <c r="BN2067" i="1"/>
  <c r="BN1180" i="1"/>
  <c r="BN2068" i="1"/>
  <c r="BN1110" i="1"/>
  <c r="BN1109" i="1"/>
  <c r="BN1265" i="1"/>
  <c r="BN1125" i="1"/>
  <c r="BN2069" i="1"/>
  <c r="BN2070" i="1"/>
  <c r="BN1718" i="1"/>
  <c r="BN1250" i="1"/>
  <c r="BN1639" i="1"/>
  <c r="BN1349" i="1"/>
  <c r="BN1350" i="1"/>
  <c r="BN1347" i="1"/>
  <c r="BN1283" i="1"/>
  <c r="BN2071" i="1"/>
  <c r="BN2080" i="1"/>
  <c r="BN2072" i="1"/>
  <c r="BN2079" i="1"/>
  <c r="BN2175" i="1"/>
  <c r="BN1395" i="1"/>
  <c r="BN2081" i="1"/>
  <c r="BN2064" i="1"/>
  <c r="BN1631" i="1"/>
  <c r="BN1219" i="1"/>
  <c r="BN1379" i="1"/>
  <c r="BN1376" i="1"/>
  <c r="BN2073" i="1"/>
  <c r="BN1191" i="1"/>
  <c r="BN2074" i="1"/>
  <c r="BN1353" i="1"/>
  <c r="BN2075" i="1"/>
  <c r="BN1215" i="1"/>
  <c r="BN1127" i="1"/>
  <c r="BN1724" i="1"/>
  <c r="BN1207" i="1"/>
  <c r="BN948" i="1"/>
  <c r="BN2076" i="1"/>
  <c r="BN2077" i="1"/>
  <c r="BN1726" i="1"/>
  <c r="BN944" i="1"/>
  <c r="BN1094" i="1"/>
  <c r="BN2078" i="1"/>
  <c r="BN1441" i="1"/>
  <c r="BN1728" i="1"/>
  <c r="BN1200" i="1"/>
  <c r="BN1410" i="1"/>
  <c r="BN1730" i="1"/>
  <c r="BN1731" i="1"/>
  <c r="BN1252" i="1"/>
  <c r="BN1183" i="1"/>
  <c r="BN1210" i="1"/>
  <c r="BN1221" i="1"/>
  <c r="BN1212" i="1"/>
  <c r="BN1317" i="1"/>
  <c r="BN1257" i="1"/>
  <c r="BN1264" i="1"/>
  <c r="BN1259" i="1"/>
  <c r="BN1193" i="1"/>
  <c r="BN1342" i="1"/>
  <c r="BN1199" i="1"/>
  <c r="BN1354" i="1"/>
  <c r="BN1143" i="1"/>
  <c r="BN1101" i="1"/>
  <c r="BN623" i="1"/>
  <c r="BN1356" i="1"/>
  <c r="BN1245" i="1"/>
  <c r="BN1189" i="1"/>
  <c r="BN1233" i="1"/>
  <c r="BN1185" i="1"/>
  <c r="BN1732" i="1"/>
  <c r="BN1122" i="1"/>
  <c r="BN1228" i="1"/>
  <c r="BN2062" i="1"/>
  <c r="BN1239" i="1"/>
  <c r="BN1230" i="1"/>
  <c r="BN1229" i="1"/>
  <c r="BN1035" i="1"/>
  <c r="BN2082" i="1"/>
  <c r="BN2083" i="1"/>
  <c r="BN1237" i="1"/>
  <c r="BN1184" i="1"/>
  <c r="BN1735" i="1"/>
  <c r="BN1195" i="1"/>
  <c r="BN860" i="1"/>
  <c r="BN2084" i="1"/>
  <c r="BN1640" i="1"/>
  <c r="BN2086" i="1"/>
  <c r="BN2087" i="1"/>
  <c r="BN2088" i="1"/>
  <c r="BN945" i="1"/>
  <c r="BN846" i="1"/>
  <c r="BN1244" i="1"/>
  <c r="BN2089" i="1"/>
  <c r="BN2090" i="1"/>
  <c r="BN2091" i="1"/>
  <c r="BN2092" i="1"/>
  <c r="BN2093" i="1"/>
  <c r="BN2094" i="1"/>
  <c r="BN1743" i="1"/>
  <c r="BN1744" i="1"/>
  <c r="BN2095" i="1"/>
  <c r="BN1501" i="1"/>
  <c r="BN795" i="1"/>
  <c r="BN1497" i="1"/>
  <c r="BN1719" i="1"/>
  <c r="BN1499" i="1"/>
  <c r="BN2096" i="1"/>
  <c r="BN1611" i="1"/>
  <c r="BN1024" i="1"/>
  <c r="BN1029" i="1"/>
  <c r="BN1313" i="1"/>
  <c r="BN2097" i="1"/>
  <c r="BN303" i="1"/>
  <c r="BN1652" i="1"/>
  <c r="BN2098" i="1"/>
  <c r="BN1563" i="1"/>
  <c r="BN1077" i="1"/>
  <c r="BN128" i="1"/>
  <c r="BN1577" i="1"/>
  <c r="BN1587" i="1"/>
  <c r="BN1088" i="1"/>
  <c r="BN963" i="1"/>
  <c r="BN916" i="1"/>
  <c r="BN985" i="1"/>
  <c r="BN590" i="1"/>
  <c r="BN1746" i="1"/>
  <c r="BN1557" i="1"/>
  <c r="BN295" i="1"/>
  <c r="BN137" i="1"/>
  <c r="BN1516" i="1"/>
  <c r="BN1126" i="1"/>
  <c r="BN2099" i="1"/>
  <c r="BN2100" i="1"/>
  <c r="BN2101" i="1"/>
  <c r="BN1751" i="1"/>
  <c r="BN2102" i="1"/>
  <c r="BN2103" i="1"/>
  <c r="BN2104" i="1"/>
  <c r="BN73" i="1"/>
  <c r="BN2105" i="1"/>
  <c r="BN852" i="1"/>
  <c r="BN1519" i="1"/>
  <c r="BN1606" i="1"/>
  <c r="BN2106" i="1"/>
  <c r="BN957" i="1"/>
  <c r="BN1750" i="1"/>
  <c r="BN1465" i="1"/>
  <c r="BN465" i="1"/>
  <c r="BN2107" i="1"/>
  <c r="BN108" i="1"/>
  <c r="BN2108" i="1"/>
  <c r="BN2109" i="1"/>
  <c r="BN2110" i="1"/>
  <c r="BN1437" i="1"/>
  <c r="BN1752" i="1"/>
  <c r="BN2111" i="1"/>
  <c r="BN1383" i="1"/>
  <c r="BN1439" i="1"/>
  <c r="BN2112" i="1"/>
  <c r="BN587" i="1"/>
  <c r="BN1552" i="1"/>
  <c r="BN195" i="1"/>
  <c r="BN2113" i="1"/>
  <c r="BN1392" i="1"/>
  <c r="BN2114" i="1"/>
  <c r="BN196" i="1"/>
  <c r="BN2115" i="1"/>
  <c r="BN2116" i="1"/>
  <c r="BN2117" i="1"/>
  <c r="BN759" i="1"/>
  <c r="BN810" i="1"/>
  <c r="BN1481" i="1"/>
  <c r="BN1015" i="1"/>
  <c r="BN1711" i="1"/>
  <c r="BN734" i="1"/>
  <c r="BN1685" i="1"/>
  <c r="BN1559" i="1"/>
  <c r="BN1755" i="1"/>
  <c r="BN1279" i="1"/>
  <c r="BN1521" i="1"/>
  <c r="BN1360" i="1"/>
  <c r="BN1287" i="1"/>
  <c r="BN1531" i="1"/>
  <c r="BN1575" i="1"/>
  <c r="BN716" i="1"/>
  <c r="BN1625" i="1"/>
  <c r="BN1515" i="1"/>
  <c r="BN1642" i="1"/>
  <c r="BN1391" i="1"/>
  <c r="BN1421" i="1"/>
  <c r="BN1326" i="1"/>
  <c r="BN1676" i="1"/>
  <c r="BN2118" i="1"/>
  <c r="BN942" i="1"/>
  <c r="BN1758" i="1"/>
  <c r="BN859" i="1"/>
  <c r="BN1166" i="1"/>
  <c r="BN1508" i="1"/>
  <c r="BN854" i="1"/>
  <c r="BN1560" i="1"/>
  <c r="BN1073" i="1"/>
  <c r="BN2119" i="1"/>
  <c r="BN2120" i="1"/>
  <c r="BN2121" i="1"/>
  <c r="BN1113" i="1"/>
  <c r="BN1064" i="1"/>
  <c r="BN1308" i="1"/>
  <c r="BN1357" i="1"/>
  <c r="BN2122" i="1"/>
  <c r="BN1128" i="1"/>
  <c r="BN1473" i="1"/>
  <c r="BN1107" i="1"/>
  <c r="BN2123" i="1"/>
  <c r="BN1404" i="1"/>
  <c r="BN2124" i="1"/>
  <c r="BN2125" i="1"/>
  <c r="BN2126" i="1"/>
  <c r="BN1763" i="1"/>
  <c r="BN1236" i="1"/>
  <c r="BN2247" i="1"/>
  <c r="BN1302" i="1"/>
  <c r="BN1434" i="1"/>
  <c r="BN1764" i="1"/>
  <c r="BN2168" i="1"/>
  <c r="BN2127" i="1"/>
  <c r="BN219" i="1"/>
  <c r="BN1660" i="1"/>
  <c r="BN1165" i="1"/>
  <c r="BN2128" i="1"/>
  <c r="BN1765" i="1"/>
  <c r="BN1766" i="1"/>
  <c r="BN1301" i="1"/>
  <c r="BN507" i="1"/>
  <c r="BN1176" i="1"/>
  <c r="BN1767" i="1"/>
  <c r="BN1303" i="1"/>
  <c r="BN1174" i="1"/>
  <c r="BN2129" i="1"/>
  <c r="BN1769" i="1"/>
  <c r="BN1120" i="1"/>
  <c r="BN2130" i="1"/>
  <c r="BN1566" i="1"/>
  <c r="BN2131" i="1"/>
  <c r="BN1397" i="1"/>
  <c r="BN1609" i="1"/>
  <c r="BN2132" i="1"/>
  <c r="BN2133" i="1"/>
  <c r="BN2134" i="1"/>
  <c r="BN2135" i="1"/>
  <c r="BN2136" i="1"/>
  <c r="BN2137" i="1"/>
  <c r="BN2138" i="1"/>
  <c r="BN1774" i="1"/>
  <c r="BN2139" i="1"/>
  <c r="BN1090" i="1"/>
  <c r="BN2140" i="1"/>
  <c r="BN2141" i="1"/>
  <c r="BN2142" i="1"/>
  <c r="BN2143" i="1"/>
  <c r="BN2145" i="1"/>
  <c r="BN2146" i="1"/>
  <c r="BN2147" i="1"/>
  <c r="BN2148" i="1"/>
  <c r="BN2149" i="1"/>
  <c r="BN2150" i="1"/>
  <c r="BN2151" i="1"/>
  <c r="BN2152" i="1"/>
  <c r="BN2153" i="1"/>
  <c r="BN2154" i="1"/>
  <c r="BN2155" i="1"/>
  <c r="BN2156" i="1"/>
  <c r="BN2157" i="1"/>
  <c r="BN2158" i="1"/>
  <c r="BN2159" i="1"/>
  <c r="BN2160" i="1"/>
  <c r="BN2161" i="1"/>
  <c r="BN2162" i="1"/>
  <c r="BN2163" i="1"/>
  <c r="BN2164" i="1"/>
  <c r="BN2165" i="1"/>
  <c r="BN2169" i="1"/>
  <c r="BN2170" i="1"/>
  <c r="BN2171" i="1"/>
  <c r="BN2172" i="1"/>
  <c r="BN2173" i="1"/>
  <c r="BN2174" i="1"/>
  <c r="BN2176" i="1"/>
  <c r="BN2177" i="1"/>
  <c r="BN2178" i="1"/>
  <c r="BN2179" i="1"/>
  <c r="BN2180" i="1"/>
  <c r="BN2181" i="1"/>
  <c r="BN2182" i="1"/>
  <c r="BN2183" i="1"/>
  <c r="BN2184" i="1"/>
  <c r="BN2185" i="1"/>
  <c r="BN2186" i="1"/>
  <c r="BN2187" i="1"/>
  <c r="BN2188" i="1"/>
  <c r="BN2189" i="1"/>
  <c r="BN2190" i="1"/>
  <c r="BN2191" i="1"/>
  <c r="BN2192" i="1"/>
  <c r="BN2193" i="1"/>
  <c r="BN2194" i="1"/>
  <c r="BN2195" i="1"/>
  <c r="BN2197" i="1"/>
  <c r="BN2198" i="1"/>
  <c r="BN2199" i="1"/>
  <c r="BN2200" i="1"/>
  <c r="BN2201" i="1"/>
  <c r="BN2202" i="1"/>
  <c r="BN1804" i="1"/>
  <c r="BN2203" i="1"/>
  <c r="BN2204" i="1"/>
  <c r="BN2205" i="1"/>
  <c r="BN2206" i="1"/>
  <c r="BN1464" i="1"/>
  <c r="BN2207" i="1"/>
  <c r="BN2208" i="1"/>
  <c r="BN2209" i="1"/>
  <c r="BN2210" i="1"/>
  <c r="BN1232" i="1"/>
  <c r="BN2211" i="1"/>
  <c r="BN2212" i="1"/>
  <c r="BN1358" i="1"/>
  <c r="BN2213" i="1"/>
  <c r="BN2215" i="1"/>
  <c r="BN1811" i="1"/>
  <c r="BN2216" i="1"/>
  <c r="BN2217" i="1"/>
  <c r="BN1814" i="1"/>
  <c r="BN1815" i="1"/>
  <c r="BN1235" i="1"/>
  <c r="BN2218" i="1"/>
  <c r="BN2219" i="1"/>
  <c r="BN1406" i="1"/>
  <c r="BN1818" i="1"/>
  <c r="BN2220" i="1"/>
  <c r="BN1435" i="1"/>
  <c r="BN2221" i="1"/>
  <c r="BN2222" i="1"/>
  <c r="BN2223" i="1"/>
  <c r="BN2224" i="1"/>
  <c r="BN1173" i="1"/>
  <c r="BN2225" i="1"/>
  <c r="BN1820" i="1"/>
  <c r="BN1305" i="1"/>
  <c r="BN2166" i="1"/>
  <c r="BN2167" i="1"/>
  <c r="BN2226" i="1"/>
  <c r="BN2227" i="1"/>
  <c r="BN2228" i="1"/>
  <c r="BN1821" i="1"/>
  <c r="BN2229" i="1"/>
  <c r="BN1187" i="1"/>
  <c r="BN2230" i="1"/>
  <c r="BN2231" i="1"/>
  <c r="BN2232" i="1"/>
  <c r="BN1430" i="1"/>
  <c r="BN1823" i="1"/>
  <c r="BN2233" i="1"/>
  <c r="BN2234" i="1"/>
  <c r="BN2235" i="1"/>
  <c r="BN2265" i="1"/>
  <c r="BN2236" i="1"/>
  <c r="BN2238" i="1"/>
  <c r="BN2239" i="1"/>
  <c r="BN2240" i="1"/>
  <c r="BN1826" i="1"/>
  <c r="BN2241" i="1"/>
  <c r="BN1827" i="1"/>
  <c r="BN1828" i="1"/>
  <c r="BN1829" i="1"/>
  <c r="BN1830" i="1"/>
  <c r="BN2242" i="1"/>
  <c r="BN2243" i="1"/>
  <c r="BN2244" i="1"/>
  <c r="BN2245" i="1"/>
  <c r="BN1835" i="1"/>
  <c r="BN1836" i="1"/>
  <c r="BN2246" i="1"/>
  <c r="BN2250" i="1"/>
  <c r="BN1838" i="1"/>
  <c r="BN2251" i="1"/>
  <c r="BN2252" i="1"/>
  <c r="BN2253" i="1"/>
  <c r="BN2254" i="1"/>
  <c r="BN2255" i="1"/>
  <c r="BN2256" i="1"/>
  <c r="BN1842" i="1"/>
  <c r="BN2257" i="1"/>
  <c r="BN2258" i="1"/>
  <c r="BN2259" i="1"/>
  <c r="BN2260" i="1"/>
  <c r="BN2261" i="1"/>
  <c r="BN2262" i="1"/>
  <c r="BN2263" i="1"/>
  <c r="BN1847" i="1"/>
  <c r="BN2264" i="1"/>
  <c r="BN2266" i="1"/>
  <c r="BN2267" i="1"/>
  <c r="BN1402" i="1"/>
  <c r="BN1159" i="1"/>
  <c r="BN2268" i="1"/>
  <c r="BN1850" i="1"/>
  <c r="BN2372" i="1"/>
  <c r="BN1851" i="1"/>
  <c r="BN1852" i="1"/>
  <c r="BN2269" i="1"/>
  <c r="BN2270" i="1"/>
  <c r="BN2271" i="1"/>
  <c r="BN2272" i="1"/>
  <c r="BN1854" i="1"/>
  <c r="BN2273" i="1"/>
  <c r="BN2274" i="1"/>
  <c r="BN2275" i="1"/>
  <c r="BN2276" i="1"/>
  <c r="BN2277" i="1"/>
  <c r="BN2278" i="1"/>
  <c r="BN2279" i="1"/>
  <c r="BN2280" i="1"/>
  <c r="BN2281" i="1"/>
  <c r="BN1256" i="1"/>
  <c r="BN1863" i="1"/>
  <c r="BN2282" i="1"/>
  <c r="BN1865" i="1"/>
  <c r="BN2283" i="1"/>
  <c r="BN2284" i="1"/>
  <c r="BN2285" i="1"/>
  <c r="BN1098" i="1"/>
  <c r="BN2286" i="1"/>
  <c r="BN2287" i="1"/>
  <c r="BN1164" i="1"/>
  <c r="BN1249" i="1"/>
  <c r="BN2289" i="1"/>
  <c r="BN2290" i="1"/>
  <c r="BN1160" i="1"/>
  <c r="BN2291" i="1"/>
  <c r="BN1624" i="1"/>
  <c r="BN2292" i="1"/>
  <c r="BN1178" i="1"/>
  <c r="BN1325" i="1"/>
  <c r="BN1175" i="1"/>
  <c r="BN2293" i="1"/>
  <c r="BN2294" i="1"/>
  <c r="BN2295" i="1"/>
  <c r="BN1234" i="1"/>
  <c r="BN1494" i="1"/>
  <c r="BN2296" i="1"/>
  <c r="BN2297" i="1"/>
  <c r="BN2298" i="1"/>
  <c r="BN2299" i="1"/>
  <c r="BN2300" i="1"/>
  <c r="BN2301" i="1"/>
  <c r="BN2302" i="1"/>
  <c r="BN2303" i="1"/>
  <c r="BN2304" i="1"/>
  <c r="BN1211" i="1"/>
  <c r="BN2305" i="1"/>
  <c r="BN2306" i="1"/>
  <c r="BN2307" i="1"/>
  <c r="BN2308" i="1"/>
  <c r="BN2309" i="1"/>
  <c r="BN2310" i="1"/>
  <c r="BN2311" i="1"/>
  <c r="BN2312" i="1"/>
  <c r="BN2313" i="1"/>
  <c r="BN2314" i="1"/>
  <c r="BN2315" i="1"/>
  <c r="BN2316" i="1"/>
  <c r="BN1488" i="1"/>
  <c r="BN2317" i="1"/>
  <c r="BN2318" i="1"/>
  <c r="BN1889" i="1"/>
  <c r="BN2319" i="1"/>
  <c r="BN2320" i="1"/>
  <c r="BN2321" i="1"/>
  <c r="BN2322" i="1"/>
  <c r="BN2323" i="1"/>
  <c r="BN2324" i="1"/>
  <c r="BN1892" i="1"/>
  <c r="BN2325" i="1"/>
  <c r="BN1893" i="1"/>
  <c r="BN2326" i="1"/>
  <c r="BN2327" i="1"/>
  <c r="BN2328" i="1"/>
  <c r="BN2329" i="1"/>
  <c r="BN2330" i="1"/>
  <c r="BN1169" i="1"/>
  <c r="BN2331" i="1"/>
  <c r="BN2332" i="1"/>
  <c r="BN2333" i="1"/>
  <c r="BN2334" i="1"/>
  <c r="BN2335" i="1"/>
  <c r="BN1655" i="1"/>
  <c r="BN2336" i="1"/>
  <c r="BN1593" i="1"/>
  <c r="BN1396" i="1"/>
  <c r="BN2337" i="1"/>
  <c r="BN2338" i="1"/>
  <c r="BN1900" i="1"/>
  <c r="BN2339" i="1"/>
  <c r="BN1902" i="1"/>
  <c r="BN2340" i="1"/>
  <c r="BN1253" i="1"/>
  <c r="BN2341" i="1"/>
  <c r="BN1906" i="1"/>
  <c r="BN1907" i="1"/>
  <c r="BN2342" i="1"/>
  <c r="BN2343" i="1"/>
  <c r="BN1594" i="1"/>
  <c r="BN2344" i="1"/>
  <c r="BN2345" i="1"/>
  <c r="BN2346" i="1"/>
  <c r="BN2347" i="1"/>
  <c r="BN1320" i="1"/>
  <c r="BN1618" i="1"/>
  <c r="BN1012" i="1"/>
  <c r="BN2348" i="1"/>
  <c r="BN1912" i="1"/>
  <c r="BN1913" i="1"/>
  <c r="BN2349" i="1"/>
  <c r="BN2350" i="1"/>
  <c r="BN1415" i="1"/>
  <c r="BN2351" i="1"/>
  <c r="BN2352" i="1"/>
  <c r="BN2353" i="1"/>
  <c r="BN2354" i="1"/>
  <c r="BN2355" i="1"/>
  <c r="BN1529" i="1"/>
  <c r="BN2356" i="1"/>
  <c r="BN1312" i="1"/>
  <c r="BN2357" i="1"/>
  <c r="BN2358" i="1"/>
  <c r="BN2359" i="1"/>
  <c r="BN1921" i="1"/>
  <c r="BN1922" i="1"/>
  <c r="BN1923" i="1"/>
  <c r="BN1924" i="1"/>
  <c r="BN2360" i="1"/>
  <c r="BN2361" i="1"/>
  <c r="BN815" i="1"/>
  <c r="BN2362" i="1"/>
  <c r="BN818" i="1"/>
  <c r="BN2363" i="1"/>
  <c r="BN2364" i="1"/>
  <c r="BN2365" i="1"/>
  <c r="BN1530" i="1"/>
  <c r="BN1928" i="1"/>
  <c r="BN2366" i="1"/>
  <c r="BN2367" i="1"/>
  <c r="BN2368" i="1"/>
  <c r="BN1123" i="1"/>
  <c r="BN2369" i="1"/>
  <c r="BN2370" i="1"/>
  <c r="BN1565" i="1"/>
  <c r="BN1417" i="1"/>
  <c r="BN2373" i="1"/>
  <c r="BN1930" i="1"/>
  <c r="BN2374" i="1"/>
  <c r="BN2237" i="1"/>
  <c r="BN2371" i="1"/>
  <c r="BN2375" i="1"/>
  <c r="BN2376" i="1"/>
  <c r="BN2377" i="1"/>
  <c r="BN2378" i="1"/>
  <c r="BN2379" i="1"/>
  <c r="BN2380" i="1"/>
  <c r="BN1442" i="1"/>
  <c r="BN2381" i="1"/>
  <c r="BN2382" i="1"/>
  <c r="BN2383" i="1"/>
  <c r="BN2384" i="1"/>
  <c r="BN2385" i="1"/>
  <c r="BN2386" i="1"/>
  <c r="BN2387" i="1"/>
  <c r="BN2388" i="1"/>
  <c r="BN2389" i="1"/>
  <c r="BN2390" i="1"/>
  <c r="BN2391" i="1"/>
  <c r="BN2392" i="1"/>
  <c r="BN1050" i="1"/>
  <c r="BN2393" i="1"/>
  <c r="BN1740" i="1"/>
  <c r="BN2394" i="1"/>
  <c r="BN2395" i="1"/>
  <c r="BN2396" i="1"/>
  <c r="BN2397" i="1"/>
  <c r="BN2398" i="1"/>
  <c r="BN2399" i="1"/>
  <c r="BN1940" i="1"/>
  <c r="BN2400" i="1"/>
  <c r="BN2401" i="1"/>
  <c r="BN2402" i="1"/>
  <c r="BN2403" i="1"/>
  <c r="BN2404" i="1"/>
  <c r="BN2405" i="1"/>
  <c r="BN2406" i="1"/>
  <c r="BN2407" i="1"/>
  <c r="BN2408" i="1"/>
  <c r="BN2409" i="1"/>
  <c r="BN2410" i="1"/>
  <c r="BN2411" i="1"/>
  <c r="BN2412" i="1"/>
  <c r="BN2413" i="1"/>
  <c r="BN2414" i="1"/>
  <c r="BN2415" i="1"/>
  <c r="BN2416" i="1"/>
  <c r="BN2417" i="1"/>
  <c r="BN2418" i="1"/>
  <c r="BN2419" i="1"/>
  <c r="BN2420" i="1"/>
  <c r="BN1948" i="1"/>
  <c r="BN2421" i="1"/>
  <c r="BN2422" i="1"/>
  <c r="BN2423" i="1"/>
  <c r="BN2424" i="1"/>
  <c r="BN1950" i="1"/>
  <c r="BN2425" i="1"/>
  <c r="BN2426" i="1"/>
  <c r="BN2427" i="1"/>
  <c r="BN2428" i="1"/>
  <c r="BN2429" i="1"/>
  <c r="BN2430" i="1"/>
  <c r="BN2431" i="1"/>
  <c r="BN2432" i="1"/>
  <c r="BN2433" i="1"/>
  <c r="BN2434" i="1"/>
  <c r="BN1263" i="1"/>
  <c r="BN1254" i="1"/>
  <c r="BN1307" i="1"/>
  <c r="BN2435" i="1"/>
  <c r="BN2436" i="1"/>
  <c r="BN1231" i="1"/>
  <c r="BN2437" i="1"/>
  <c r="BN2438" i="1"/>
  <c r="BN2439" i="1"/>
  <c r="BN2440" i="1"/>
  <c r="BN2441" i="1"/>
  <c r="BN2442" i="1"/>
  <c r="BN2443" i="1"/>
  <c r="BN2444" i="1"/>
  <c r="BN2445" i="1"/>
  <c r="BN2446" i="1"/>
  <c r="BN2447" i="1"/>
  <c r="BN2448" i="1"/>
  <c r="BN1968" i="1"/>
  <c r="BN1196" i="1"/>
  <c r="BN1969" i="1"/>
  <c r="BN1201" i="1"/>
  <c r="BN1970" i="1"/>
  <c r="BN1971" i="1"/>
  <c r="BN1972" i="1"/>
  <c r="BN1973" i="1"/>
  <c r="BN2449" i="1"/>
  <c r="BN1975" i="1"/>
  <c r="BN1976" i="1"/>
  <c r="BN1977" i="1"/>
  <c r="BN1978" i="1"/>
  <c r="BN1979" i="1"/>
  <c r="BN1980" i="1"/>
  <c r="BN1981" i="1"/>
  <c r="BN1982" i="1"/>
  <c r="BN1983" i="1"/>
  <c r="BN1984" i="1"/>
  <c r="BN1985" i="1"/>
  <c r="BN1986" i="1"/>
  <c r="BN1987" i="1"/>
  <c r="BN1988" i="1"/>
  <c r="BN1989" i="1"/>
  <c r="BN1990" i="1"/>
  <c r="BN974" i="1"/>
  <c r="BN1580" i="1"/>
  <c r="BN996" i="1"/>
  <c r="BN1444" i="1"/>
  <c r="BN1613" i="1"/>
  <c r="BN1616" i="1"/>
  <c r="BN1480" i="1"/>
  <c r="BN1453" i="1"/>
  <c r="BN1454" i="1"/>
  <c r="BN1991" i="1"/>
  <c r="BN2450" i="1"/>
  <c r="BN1224" i="1"/>
  <c r="BN2451" i="1"/>
  <c r="BN2452" i="1"/>
  <c r="BN1389" i="1"/>
  <c r="BN2453" i="1"/>
  <c r="BN1994" i="1"/>
  <c r="BN1242" i="1"/>
  <c r="BN1260" i="1"/>
  <c r="BN1694" i="1"/>
  <c r="BN2454" i="1"/>
  <c r="BN1722" i="1"/>
  <c r="BN1995" i="1"/>
  <c r="BN2455" i="1"/>
  <c r="BN2456" i="1"/>
  <c r="BN1998" i="1"/>
  <c r="BN1999" i="1"/>
  <c r="BN2249" i="1"/>
  <c r="BN2248" i="1"/>
  <c r="BN2457" i="1"/>
  <c r="BN1225" i="1"/>
  <c r="BN1119" i="1"/>
  <c r="BN2001" i="1"/>
  <c r="BN1427" i="1"/>
  <c r="BN2458" i="1"/>
  <c r="BN1582" i="1"/>
  <c r="BN2003" i="1"/>
  <c r="BN2004" i="1"/>
  <c r="BN1455" i="1"/>
  <c r="BN1043" i="1"/>
  <c r="BN1131" i="1"/>
  <c r="BN1261" i="1"/>
  <c r="BN249" i="1"/>
  <c r="BM153" i="1" l="1"/>
  <c r="BM187" i="1"/>
  <c r="BM26" i="1"/>
  <c r="BM1009" i="1"/>
  <c r="BM1071" i="1"/>
  <c r="BM263" i="1"/>
  <c r="BM34" i="1"/>
  <c r="BM463" i="1"/>
  <c r="BM5" i="1"/>
  <c r="BM42" i="1"/>
  <c r="BM1680" i="1"/>
  <c r="BM1365" i="1"/>
  <c r="BM257" i="1"/>
  <c r="BM747" i="1"/>
  <c r="BM99" i="1"/>
  <c r="BM18" i="1"/>
  <c r="BM68" i="1"/>
  <c r="BM770" i="1"/>
  <c r="BM1368" i="1"/>
  <c r="BM24" i="1"/>
  <c r="BM168" i="1"/>
  <c r="BM1380" i="1"/>
  <c r="BM1760" i="1"/>
  <c r="BM1456" i="1"/>
  <c r="BM1679" i="1"/>
  <c r="BM16" i="1"/>
  <c r="BM11" i="1"/>
  <c r="BM1063" i="1"/>
  <c r="BM902" i="1"/>
  <c r="BM27" i="1"/>
  <c r="BM838" i="1"/>
  <c r="BM59" i="1"/>
  <c r="BM151" i="1"/>
  <c r="BM350" i="1"/>
  <c r="BM372" i="1"/>
  <c r="BM925" i="1"/>
  <c r="BM1262" i="1"/>
  <c r="BM38" i="1"/>
  <c r="BM138" i="1"/>
  <c r="BM53" i="1"/>
  <c r="BM577" i="1"/>
  <c r="BM1761" i="1"/>
  <c r="BM15" i="1"/>
  <c r="BM19" i="1"/>
  <c r="BM51" i="1"/>
  <c r="BM741" i="1"/>
  <c r="BM1345" i="1"/>
  <c r="BM462" i="1"/>
  <c r="BM122" i="1"/>
  <c r="BM35" i="1"/>
  <c r="BM39" i="1"/>
  <c r="BM40" i="1"/>
  <c r="BM1615" i="1"/>
  <c r="BM1573" i="1"/>
  <c r="BM1458" i="1"/>
  <c r="BM246" i="1"/>
  <c r="BM121" i="1"/>
  <c r="BM115" i="1"/>
  <c r="BM402" i="1"/>
  <c r="BM64" i="1"/>
  <c r="BM1598" i="1"/>
  <c r="BM17" i="1"/>
  <c r="BM756" i="1"/>
  <c r="BM1058" i="1"/>
  <c r="BM147" i="1"/>
  <c r="BM3" i="1"/>
  <c r="BM1461" i="1"/>
  <c r="BM56" i="1"/>
  <c r="BM71" i="1"/>
  <c r="BM205" i="1"/>
  <c r="BM1762" i="1"/>
  <c r="BM371" i="1"/>
  <c r="BM449" i="1"/>
  <c r="BM44" i="1"/>
  <c r="BM1074" i="1"/>
  <c r="BM1132" i="1"/>
  <c r="BM1633" i="1"/>
  <c r="BM133" i="1"/>
  <c r="BM1108" i="1"/>
  <c r="BM381" i="1"/>
  <c r="BM1005" i="1"/>
  <c r="BM571" i="1"/>
  <c r="BM101" i="1"/>
  <c r="BM102" i="1"/>
  <c r="BM794" i="1"/>
  <c r="BM400" i="1"/>
  <c r="BM104" i="1"/>
  <c r="BM105" i="1"/>
  <c r="BM106" i="1"/>
  <c r="BM107" i="1"/>
  <c r="BM238" i="1"/>
  <c r="BM237" i="1"/>
  <c r="BM103" i="1"/>
  <c r="BM1729" i="1"/>
  <c r="BM136" i="1"/>
  <c r="BM32" i="1"/>
  <c r="BM921" i="1"/>
  <c r="BM1281" i="1"/>
  <c r="BM91" i="1"/>
  <c r="BM50" i="1"/>
  <c r="BM90" i="1"/>
  <c r="BM92" i="1"/>
  <c r="BM132" i="1"/>
  <c r="BM23" i="1"/>
  <c r="BM503" i="1"/>
  <c r="BM607" i="1"/>
  <c r="BM98" i="1"/>
  <c r="BM619" i="1"/>
  <c r="BM216" i="1"/>
  <c r="BM116" i="1"/>
  <c r="BM1323" i="1"/>
  <c r="BM12" i="1"/>
  <c r="BM368" i="1"/>
  <c r="BM748" i="1"/>
  <c r="BM558" i="1"/>
  <c r="BM67" i="1"/>
  <c r="BM1142" i="1"/>
  <c r="BM276" i="1"/>
  <c r="BM84" i="1"/>
  <c r="BM251" i="1"/>
  <c r="BM433" i="1"/>
  <c r="BM431" i="1"/>
  <c r="BM176" i="1"/>
  <c r="BM434" i="1"/>
  <c r="BM569" i="1"/>
  <c r="BM118" i="1"/>
  <c r="BM94" i="1"/>
  <c r="BM97" i="1"/>
  <c r="BM89" i="1"/>
  <c r="BM93" i="1"/>
  <c r="BM476" i="1"/>
  <c r="BM1082" i="1"/>
  <c r="BM96" i="1"/>
  <c r="BM95" i="1"/>
  <c r="BM145" i="1"/>
  <c r="BM88" i="1"/>
  <c r="BM1498" i="1"/>
  <c r="BM85" i="1"/>
  <c r="BM281" i="1"/>
  <c r="BM538" i="1"/>
  <c r="BM208" i="1"/>
  <c r="BM77" i="1"/>
  <c r="BM841" i="1"/>
  <c r="BM674" i="1"/>
  <c r="BM289" i="1"/>
  <c r="BM645" i="1"/>
  <c r="BM543" i="1"/>
  <c r="BM127" i="1"/>
  <c r="BM976" i="1"/>
  <c r="BM415" i="1"/>
  <c r="BM1586" i="1"/>
  <c r="BM1747" i="1"/>
  <c r="BM222" i="1"/>
  <c r="BM119" i="1"/>
  <c r="BM862" i="1"/>
  <c r="BM220" i="1"/>
  <c r="BM527" i="1"/>
  <c r="BM528" i="1"/>
  <c r="BM966" i="1"/>
  <c r="BM409" i="1"/>
  <c r="BM1324" i="1"/>
  <c r="BM450" i="1"/>
  <c r="BM83" i="1"/>
  <c r="BM955" i="1"/>
  <c r="BM60" i="1"/>
  <c r="BM124" i="1"/>
  <c r="BM1698" i="1"/>
  <c r="BM819" i="1"/>
  <c r="BM163" i="1"/>
  <c r="BM369" i="1"/>
  <c r="BM10" i="1"/>
  <c r="BM215" i="1"/>
  <c r="BM404" i="1"/>
  <c r="BM1097" i="1"/>
  <c r="BM69" i="1"/>
  <c r="BM79" i="1"/>
  <c r="BM691" i="1"/>
  <c r="BM345" i="1"/>
  <c r="BM757" i="1"/>
  <c r="BM189" i="1"/>
  <c r="BM1495" i="1"/>
  <c r="BM159" i="1"/>
  <c r="BM160" i="1"/>
  <c r="BM563" i="1"/>
  <c r="BM203" i="1"/>
  <c r="BM1084" i="1"/>
  <c r="BM1524" i="1"/>
  <c r="BM738" i="1"/>
  <c r="BM1605" i="1"/>
  <c r="BM4" i="1"/>
  <c r="BM749" i="1"/>
  <c r="BM62" i="1"/>
  <c r="BM134" i="1"/>
  <c r="BM952" i="1"/>
  <c r="BM873" i="1"/>
  <c r="BM871" i="1"/>
  <c r="BM863" i="1"/>
  <c r="BM1543" i="1"/>
  <c r="BM130" i="1"/>
  <c r="BM398" i="1"/>
  <c r="BM555" i="1"/>
  <c r="BM551" i="1"/>
  <c r="BM557" i="1"/>
  <c r="BM554" i="1"/>
  <c r="BM524" i="1"/>
  <c r="BM280" i="1"/>
  <c r="BM697" i="1"/>
  <c r="BM315" i="1"/>
  <c r="BM479" i="1"/>
  <c r="BM1534" i="1"/>
  <c r="BM715" i="1"/>
  <c r="BM166" i="1"/>
  <c r="BM1620" i="1"/>
  <c r="BM713" i="1"/>
  <c r="BM174" i="1"/>
  <c r="BM1768" i="1"/>
  <c r="BM363" i="1"/>
  <c r="BM70" i="1"/>
  <c r="BM731" i="1"/>
  <c r="BM1742" i="1"/>
  <c r="BM157" i="1"/>
  <c r="BM775" i="1"/>
  <c r="BM72" i="1"/>
  <c r="BM693" i="1"/>
  <c r="BM180" i="1"/>
  <c r="BM1504" i="1"/>
  <c r="BM726" i="1"/>
  <c r="BM1152" i="1"/>
  <c r="BM1770" i="1"/>
  <c r="BM1006" i="1"/>
  <c r="BM322" i="1"/>
  <c r="BM202" i="1"/>
  <c r="BM231" i="1"/>
  <c r="BM970" i="1"/>
  <c r="BM1771" i="1"/>
  <c r="BM273" i="1"/>
  <c r="BM310" i="1"/>
  <c r="BM900" i="1"/>
  <c r="BM66" i="1"/>
  <c r="BM710" i="1"/>
  <c r="BM279" i="1"/>
  <c r="BM1659" i="1"/>
  <c r="BM454" i="1"/>
  <c r="BM456" i="1"/>
  <c r="BM191" i="1"/>
  <c r="BM274" i="1"/>
  <c r="BM113" i="1"/>
  <c r="BM1688" i="1"/>
  <c r="BM268" i="1"/>
  <c r="BM190" i="1"/>
  <c r="BM562" i="1"/>
  <c r="BM737" i="1"/>
  <c r="BM905" i="1"/>
  <c r="BM892" i="1"/>
  <c r="BM1112" i="1"/>
  <c r="BM172" i="1"/>
  <c r="BM769" i="1"/>
  <c r="BM338" i="1"/>
  <c r="BM1135" i="1"/>
  <c r="BM250" i="1"/>
  <c r="BM110" i="1"/>
  <c r="BM545" i="1"/>
  <c r="BM45" i="1"/>
  <c r="BM530" i="1"/>
  <c r="BM1772" i="1"/>
  <c r="BM868" i="1"/>
  <c r="BM429" i="1"/>
  <c r="BM2085" i="1"/>
  <c r="BM1713" i="1"/>
  <c r="BM334" i="1"/>
  <c r="BM764" i="1"/>
  <c r="BM618" i="1"/>
  <c r="BM435" i="1"/>
  <c r="BM776" i="1"/>
  <c r="BM1683" i="1"/>
  <c r="BM934" i="1"/>
  <c r="BM329" i="1"/>
  <c r="BM771" i="1"/>
  <c r="BM161" i="1"/>
  <c r="BM1460" i="1"/>
  <c r="BM432" i="1"/>
  <c r="BM1293" i="1"/>
  <c r="BM675" i="1"/>
  <c r="BM424" i="1"/>
  <c r="BM349" i="1"/>
  <c r="BM1276" i="1"/>
  <c r="BM1697" i="1"/>
  <c r="BM194" i="1"/>
  <c r="BM324" i="1"/>
  <c r="BM1604" i="1"/>
  <c r="BM977" i="1"/>
  <c r="BM651" i="1"/>
  <c r="BM886" i="1"/>
  <c r="BM139" i="1"/>
  <c r="BM1031" i="1"/>
  <c r="BM309" i="1"/>
  <c r="BM1532" i="1"/>
  <c r="BM299" i="1"/>
  <c r="BM1528" i="1"/>
  <c r="BM483" i="1"/>
  <c r="BM922" i="1"/>
  <c r="BM1523" i="1"/>
  <c r="BM9" i="1"/>
  <c r="BM135" i="1"/>
  <c r="BM680" i="1"/>
  <c r="BM75" i="1"/>
  <c r="BM1334" i="1"/>
  <c r="BM531" i="1"/>
  <c r="BM20" i="1"/>
  <c r="BM1133" i="1"/>
  <c r="BM1070" i="1"/>
  <c r="BM735" i="1"/>
  <c r="BM714" i="1"/>
  <c r="BM712" i="1"/>
  <c r="BM700" i="1"/>
  <c r="BM552" i="1"/>
  <c r="BM1040" i="1"/>
  <c r="BM1378" i="1"/>
  <c r="BM541" i="1"/>
  <c r="BM774" i="1"/>
  <c r="BM585" i="1"/>
  <c r="BM495" i="1"/>
  <c r="BM241" i="1"/>
  <c r="BM200" i="1"/>
  <c r="BM1025" i="1"/>
  <c r="BM1407" i="1"/>
  <c r="BM352" i="1"/>
  <c r="BM692" i="1"/>
  <c r="BM1477" i="1"/>
  <c r="BM1270" i="1"/>
  <c r="BM1709" i="1"/>
  <c r="BM1478" i="1"/>
  <c r="BM767" i="1"/>
  <c r="BM1773" i="1"/>
  <c r="BM1654" i="1"/>
  <c r="BM497" i="1"/>
  <c r="BM845" i="1"/>
  <c r="BM365" i="1"/>
  <c r="BM405" i="1"/>
  <c r="BM221" i="1"/>
  <c r="BM702" i="1"/>
  <c r="BM271" i="1"/>
  <c r="BM112" i="1"/>
  <c r="BM285" i="1"/>
  <c r="BM318" i="1"/>
  <c r="BM903" i="1"/>
  <c r="BM1525" i="1"/>
  <c r="BM855" i="1"/>
  <c r="BM851" i="1"/>
  <c r="BM556" i="1"/>
  <c r="BM768" i="1"/>
  <c r="BM192" i="1"/>
  <c r="BM253" i="1"/>
  <c r="BM140" i="1"/>
  <c r="BM718" i="1"/>
  <c r="BM526" i="1"/>
  <c r="BM579" i="1"/>
  <c r="BM586" i="1"/>
  <c r="BM417" i="1"/>
  <c r="BM1656" i="1"/>
  <c r="BM78" i="1"/>
  <c r="BM989" i="1"/>
  <c r="BM386" i="1"/>
  <c r="BM835" i="1"/>
  <c r="BM378" i="1"/>
  <c r="BM1710" i="1"/>
  <c r="BM302" i="1"/>
  <c r="BM1044" i="1"/>
  <c r="BM1520" i="1"/>
  <c r="BM177" i="1"/>
  <c r="BM353" i="1"/>
  <c r="BM796" i="1"/>
  <c r="BM252" i="1"/>
  <c r="BM86" i="1"/>
  <c r="BM912" i="1"/>
  <c r="BM326" i="1"/>
  <c r="BM603" i="1"/>
  <c r="BM490" i="1"/>
  <c r="BM201" i="1"/>
  <c r="BM389" i="1"/>
  <c r="BM193" i="1"/>
  <c r="BM827" i="1"/>
  <c r="BM521" i="1"/>
  <c r="BM1385" i="1"/>
  <c r="BM1067" i="1"/>
  <c r="BM169" i="1"/>
  <c r="BM826" i="1"/>
  <c r="BM471" i="1"/>
  <c r="BM284" i="1"/>
  <c r="BM340" i="1"/>
  <c r="BM427" i="1"/>
  <c r="BM772" i="1"/>
  <c r="BM65" i="1"/>
  <c r="BM301" i="1"/>
  <c r="BM612" i="1"/>
  <c r="BM606" i="1"/>
  <c r="BM379" i="1"/>
  <c r="BM336" i="1"/>
  <c r="BM907" i="1"/>
  <c r="BM1255" i="1"/>
  <c r="BM1462" i="1"/>
  <c r="BM396" i="1"/>
  <c r="BM1267" i="1"/>
  <c r="BM337" i="1"/>
  <c r="BM283" i="1"/>
  <c r="BM968" i="1"/>
  <c r="BM630" i="1"/>
  <c r="BM335" i="1"/>
  <c r="BM171" i="1"/>
  <c r="BM891" i="1"/>
  <c r="BM235" i="1"/>
  <c r="BM488" i="1"/>
  <c r="BM393" i="1"/>
  <c r="BM300" i="1"/>
  <c r="BM25" i="1"/>
  <c r="BM82" i="1"/>
  <c r="BM330" i="1"/>
  <c r="BM1046" i="1"/>
  <c r="BM1100" i="1"/>
  <c r="BM184" i="1"/>
  <c r="BM1487" i="1"/>
  <c r="BM224" i="1"/>
  <c r="BM109" i="1"/>
  <c r="BM1366" i="1"/>
  <c r="BM540" i="1"/>
  <c r="BM234" i="1"/>
  <c r="BM290" i="1"/>
  <c r="BM758" i="1"/>
  <c r="BM443" i="1"/>
  <c r="BM883" i="1"/>
  <c r="BM482" i="1"/>
  <c r="BM1069" i="1"/>
  <c r="BM802" i="1"/>
  <c r="BM359" i="1"/>
  <c r="BM333" i="1"/>
  <c r="BM711" i="1"/>
  <c r="BM728" i="1"/>
  <c r="BM377" i="1"/>
  <c r="BM1775" i="1"/>
  <c r="BM451" i="1"/>
  <c r="BM1727" i="1"/>
  <c r="BM388" i="1"/>
  <c r="BM564" i="1"/>
  <c r="BM897" i="1"/>
  <c r="BM1717" i="1"/>
  <c r="BM304" i="1"/>
  <c r="BM312" i="1"/>
  <c r="BM893" i="1"/>
  <c r="BM1776" i="1"/>
  <c r="BM534" i="1"/>
  <c r="BM327" i="1"/>
  <c r="BM740" i="1"/>
  <c r="BM262" i="1"/>
  <c r="BM561" i="1"/>
  <c r="BM410" i="1"/>
  <c r="BM351" i="1"/>
  <c r="BM670" i="1"/>
  <c r="BM265" i="1"/>
  <c r="BM266" i="1"/>
  <c r="BM264" i="1"/>
  <c r="BM1423" i="1"/>
  <c r="BM354" i="1"/>
  <c r="BM636" i="1"/>
  <c r="BM426" i="1"/>
  <c r="BM522" i="1"/>
  <c r="BM272" i="1"/>
  <c r="BM1445" i="1"/>
  <c r="BM320" i="1"/>
  <c r="BM311" i="1"/>
  <c r="BM519" i="1"/>
  <c r="BM229" i="1"/>
  <c r="BM305" i="1"/>
  <c r="BM446" i="1"/>
  <c r="BM362" i="1"/>
  <c r="BM927" i="1"/>
  <c r="BM1336" i="1"/>
  <c r="BM480" i="1"/>
  <c r="BM704" i="1"/>
  <c r="BM1472" i="1"/>
  <c r="BM867" i="1"/>
  <c r="BM641" i="1"/>
  <c r="BM601" i="1"/>
  <c r="BM2288" i="1"/>
  <c r="BM1536" i="1"/>
  <c r="BM1115" i="1"/>
  <c r="BM650" i="1"/>
  <c r="BM621" i="1"/>
  <c r="BM906" i="1"/>
  <c r="BM36" i="1"/>
  <c r="BM473" i="1"/>
  <c r="BM143" i="1"/>
  <c r="BM494" i="1"/>
  <c r="BM422" i="1"/>
  <c r="BM360" i="1"/>
  <c r="BM447" i="1"/>
  <c r="BM611" i="1"/>
  <c r="BM1538" i="1"/>
  <c r="BM644" i="1"/>
  <c r="BM1192" i="1"/>
  <c r="BM1172" i="1"/>
  <c r="BM1539" i="1"/>
  <c r="BM1540" i="1"/>
  <c r="BM1388" i="1"/>
  <c r="BM460" i="1"/>
  <c r="BM570" i="1"/>
  <c r="BM453" i="1"/>
  <c r="BM805" i="1"/>
  <c r="BM380" i="1"/>
  <c r="BM170" i="1"/>
  <c r="BM474" i="1"/>
  <c r="BM935" i="1"/>
  <c r="BM464" i="1"/>
  <c r="BM313" i="1"/>
  <c r="BM1393" i="1"/>
  <c r="BM428" i="1"/>
  <c r="BM547" i="1"/>
  <c r="BM535" i="1"/>
  <c r="BM425" i="1"/>
  <c r="BM801" i="1"/>
  <c r="BM986" i="1"/>
  <c r="BM632" i="1"/>
  <c r="BM512" i="1"/>
  <c r="BM931" i="1"/>
  <c r="BM486" i="1"/>
  <c r="BM391" i="1"/>
  <c r="BM383" i="1"/>
  <c r="BM559" i="1"/>
  <c r="BM647" i="1"/>
  <c r="BM936" i="1"/>
  <c r="BM419" i="1"/>
  <c r="BM164" i="1"/>
  <c r="BM408" i="1"/>
  <c r="BM582" i="1"/>
  <c r="BM1321" i="1"/>
  <c r="BM982" i="1"/>
  <c r="BM1777" i="1"/>
  <c r="BM525" i="1"/>
  <c r="BM1399" i="1"/>
  <c r="BM825" i="1"/>
  <c r="BM610" i="1"/>
  <c r="BM1374" i="1"/>
  <c r="BM502" i="1"/>
  <c r="BM791" i="1"/>
  <c r="BM616" i="1"/>
  <c r="BM581" i="1"/>
  <c r="BM307" i="1"/>
  <c r="BM306" i="1"/>
  <c r="BM240" i="1"/>
  <c r="BM548" i="1"/>
  <c r="BM173" i="1"/>
  <c r="BM1748" i="1"/>
  <c r="BM809" i="1"/>
  <c r="BM857" i="1"/>
  <c r="BM782" i="1"/>
  <c r="BM664" i="1"/>
  <c r="BM167" i="1"/>
  <c r="BM355" i="1"/>
  <c r="BM882" i="1"/>
  <c r="BM584" i="1"/>
  <c r="BM1117" i="1"/>
  <c r="BM537" i="1"/>
  <c r="BM667" i="1"/>
  <c r="BM634" i="1"/>
  <c r="BM600" i="1"/>
  <c r="BM308" i="1"/>
  <c r="BM566" i="1"/>
  <c r="BM811" i="1"/>
  <c r="BM376" i="1"/>
  <c r="BM604" i="1"/>
  <c r="BM418" i="1"/>
  <c r="BM624" i="1"/>
  <c r="BM533" i="1"/>
  <c r="BM1048" i="1"/>
  <c r="BM515" i="1"/>
  <c r="BM1778" i="1"/>
  <c r="BM498" i="1"/>
  <c r="BM583" i="1"/>
  <c r="BM947" i="1"/>
  <c r="BM1130" i="1"/>
  <c r="BM278" i="1"/>
  <c r="BM599" i="1"/>
  <c r="BM430" i="1"/>
  <c r="BM1106" i="1"/>
  <c r="BM539" i="1"/>
  <c r="BM341" i="1"/>
  <c r="BM1779" i="1"/>
  <c r="BM455" i="1"/>
  <c r="BM633" i="1"/>
  <c r="BM477" i="1"/>
  <c r="BM656" i="1"/>
  <c r="BM1780" i="1"/>
  <c r="BM469" i="1"/>
  <c r="BM319" i="1"/>
  <c r="BM493" i="1"/>
  <c r="BM777" i="1"/>
  <c r="BM484" i="1"/>
  <c r="BM779" i="1"/>
  <c r="BM1476" i="1"/>
  <c r="BM152" i="1"/>
  <c r="BM722" i="1"/>
  <c r="BM588" i="1"/>
  <c r="BM1721" i="1"/>
  <c r="BM496" i="1"/>
  <c r="BM523" i="1"/>
  <c r="BM798" i="1"/>
  <c r="BM1335" i="1"/>
  <c r="BM688" i="1"/>
  <c r="BM1072" i="1"/>
  <c r="BM780" i="1"/>
  <c r="BM411" i="1"/>
  <c r="BM807" i="1"/>
  <c r="BM236" i="1"/>
  <c r="BM614" i="1"/>
  <c r="BM475" i="1"/>
  <c r="BM441" i="1"/>
  <c r="BM766" i="1"/>
  <c r="BM1781" i="1"/>
  <c r="BM812" i="1"/>
  <c r="BM158" i="1"/>
  <c r="BM817" i="1"/>
  <c r="BM287" i="1"/>
  <c r="BM1153" i="1"/>
  <c r="BM580" i="1"/>
  <c r="BM673" i="1"/>
  <c r="BM574" i="1"/>
  <c r="BM940" i="1"/>
  <c r="BM662" i="1"/>
  <c r="BM13" i="1"/>
  <c r="BM874" i="1"/>
  <c r="BM1246" i="1"/>
  <c r="BM615" i="1"/>
  <c r="BM608" i="1"/>
  <c r="BM953" i="1"/>
  <c r="BM1168" i="1"/>
  <c r="BM1053" i="1"/>
  <c r="BM596" i="1"/>
  <c r="BM788" i="1"/>
  <c r="BM1247" i="1"/>
  <c r="BM470" i="1"/>
  <c r="BM511" i="1"/>
  <c r="BM595" i="1"/>
  <c r="BM806" i="1"/>
  <c r="BM1140" i="1"/>
  <c r="BM755" i="1"/>
  <c r="BM800" i="1"/>
  <c r="BM1408" i="1"/>
  <c r="BM573" i="1"/>
  <c r="BM655" i="1"/>
  <c r="BM643" i="1"/>
  <c r="BM397" i="1"/>
  <c r="BM790" i="1"/>
  <c r="BM789" i="1"/>
  <c r="BM620" i="1"/>
  <c r="BM1052" i="1"/>
  <c r="BM652" i="1"/>
  <c r="BM366" i="1"/>
  <c r="BM1155" i="1"/>
  <c r="BM1649" i="1"/>
  <c r="BM468" i="1"/>
  <c r="BM111" i="1"/>
  <c r="BM269" i="1"/>
  <c r="BM663" i="1"/>
  <c r="BM491" i="1"/>
  <c r="BM567" i="1"/>
  <c r="BM659" i="1"/>
  <c r="BM314" i="1"/>
  <c r="BM438" i="1"/>
  <c r="BM666" i="1"/>
  <c r="BM665" i="1"/>
  <c r="BM668" i="1"/>
  <c r="BM217" i="1"/>
  <c r="BM1782" i="1"/>
  <c r="BM1309" i="1"/>
  <c r="BM1783" i="1"/>
  <c r="BM676" i="1"/>
  <c r="BM439" i="1"/>
  <c r="BM672" i="1"/>
  <c r="BM506" i="1"/>
  <c r="BM1057" i="1"/>
  <c r="BM1371" i="1"/>
  <c r="BM1369" i="1"/>
  <c r="BM808" i="1"/>
  <c r="BM21" i="1"/>
  <c r="BM8" i="1"/>
  <c r="BM1784" i="1"/>
  <c r="BM975" i="1"/>
  <c r="BM701" i="1"/>
  <c r="BM686" i="1"/>
  <c r="BM2196" i="1"/>
  <c r="BM1754" i="1"/>
  <c r="BM743" i="1"/>
  <c r="BM1028" i="1"/>
  <c r="BM1218" i="1"/>
  <c r="BM773" i="1"/>
  <c r="BM55" i="1"/>
  <c r="BM1785" i="1"/>
  <c r="BM553" i="1"/>
  <c r="BM223" i="1"/>
  <c r="BM1030" i="1"/>
  <c r="BM739" i="1"/>
  <c r="BM401" i="1"/>
  <c r="BM842" i="1"/>
  <c r="BM1485" i="1"/>
  <c r="BM721" i="1"/>
  <c r="BM1093" i="1"/>
  <c r="BM413" i="1"/>
  <c r="BM1066" i="1"/>
  <c r="BM46" i="1"/>
  <c r="BM961" i="1"/>
  <c r="BM150" i="1"/>
  <c r="BM887" i="1"/>
  <c r="BM682" i="1"/>
  <c r="BM292" i="1"/>
  <c r="BM244" i="1"/>
  <c r="BM442" i="1"/>
  <c r="BM1295" i="1"/>
  <c r="BM31" i="1"/>
  <c r="BM270" i="1"/>
  <c r="BM1786" i="1"/>
  <c r="BM1147" i="1"/>
  <c r="BM1787" i="1"/>
  <c r="BM1038" i="1"/>
  <c r="BM1788" i="1"/>
  <c r="BM165" i="1"/>
  <c r="BM754" i="1"/>
  <c r="BM367" i="1"/>
  <c r="BM1146" i="1"/>
  <c r="BM344" i="1"/>
  <c r="BM1047" i="1"/>
  <c r="BM696" i="1"/>
  <c r="BM61" i="1"/>
  <c r="BM197" i="1"/>
  <c r="BM1700" i="1"/>
  <c r="BM440" i="1"/>
  <c r="BM1701" i="1"/>
  <c r="BM481" i="1"/>
  <c r="BM1274" i="1"/>
  <c r="BM1507" i="1"/>
  <c r="BM1085" i="1"/>
  <c r="BM256" i="1"/>
  <c r="BM1280" i="1"/>
  <c r="BM207" i="1"/>
  <c r="BM74" i="1"/>
  <c r="BM291" i="1"/>
  <c r="BM850" i="1"/>
  <c r="BM730" i="1"/>
  <c r="BM188" i="1"/>
  <c r="BM1156" i="1"/>
  <c r="BM356" i="1"/>
  <c r="BM1681" i="1"/>
  <c r="BM1010" i="1"/>
  <c r="BM374" i="1"/>
  <c r="BM198" i="1"/>
  <c r="BM725" i="1"/>
  <c r="BM1789" i="1"/>
  <c r="BM1635" i="1"/>
  <c r="BM1296" i="1"/>
  <c r="BM890" i="1"/>
  <c r="BM1003" i="1"/>
  <c r="BM642" i="1"/>
  <c r="BM1790" i="1"/>
  <c r="BM609" i="1"/>
  <c r="BM992" i="1"/>
  <c r="BM973" i="1"/>
  <c r="BM1791" i="1"/>
  <c r="BM1294" i="1"/>
  <c r="BM1597" i="1"/>
  <c r="BM913" i="1"/>
  <c r="BM1286" i="1"/>
  <c r="BM1297" i="1"/>
  <c r="BM1792" i="1"/>
  <c r="BM1793" i="1"/>
  <c r="BM1550" i="1"/>
  <c r="BM617" i="1"/>
  <c r="BM1794" i="1"/>
  <c r="BM1720" i="1"/>
  <c r="BM923" i="1"/>
  <c r="BM918" i="1"/>
  <c r="BM100" i="1"/>
  <c r="BM919" i="1"/>
  <c r="BM924" i="1"/>
  <c r="BM917" i="1"/>
  <c r="BM387" i="1"/>
  <c r="BM895" i="1"/>
  <c r="BM489" i="1"/>
  <c r="BM499" i="1"/>
  <c r="BM1795" i="1"/>
  <c r="BM723" i="1"/>
  <c r="BM1527" i="1"/>
  <c r="BM478" i="1"/>
  <c r="BM87" i="1"/>
  <c r="BM866" i="1"/>
  <c r="BM799" i="1"/>
  <c r="BM629" i="1"/>
  <c r="BM406" i="1"/>
  <c r="BM332" i="1"/>
  <c r="BM709" i="1"/>
  <c r="BM1561" i="1"/>
  <c r="BM1796" i="1"/>
  <c r="BM876" i="1"/>
  <c r="BM1099" i="1"/>
  <c r="BM1443" i="1"/>
  <c r="BM597" i="1"/>
  <c r="BM1138" i="1"/>
  <c r="BM156" i="1"/>
  <c r="BM472" i="1"/>
  <c r="BM317" i="1"/>
  <c r="BM178" i="1"/>
  <c r="BM1797" i="1"/>
  <c r="BM6" i="1"/>
  <c r="BM1798" i="1"/>
  <c r="BM517" i="1"/>
  <c r="BM1799" i="1"/>
  <c r="BM995" i="1"/>
  <c r="BM2214" i="1"/>
  <c r="BM516" i="1"/>
  <c r="BM259" i="1"/>
  <c r="BM625" i="1"/>
  <c r="BM209" i="1"/>
  <c r="BM325" i="1"/>
  <c r="BM1469" i="1"/>
  <c r="BM1409" i="1"/>
  <c r="BM1299" i="1"/>
  <c r="BM964" i="1"/>
  <c r="BM1217" i="1"/>
  <c r="BM458" i="1"/>
  <c r="BM1382" i="1"/>
  <c r="BM1800" i="1"/>
  <c r="BM990" i="1"/>
  <c r="BM505" i="1"/>
  <c r="BM331" i="1"/>
  <c r="BM1801" i="1"/>
  <c r="BM880" i="1"/>
  <c r="BM939" i="1"/>
  <c r="BM1148" i="1"/>
  <c r="BM33" i="1"/>
  <c r="BM206" i="1"/>
  <c r="BM1691" i="1"/>
  <c r="BM637" i="1"/>
  <c r="BM631" i="1"/>
  <c r="BM245" i="1"/>
  <c r="BM243" i="1"/>
  <c r="BM823" i="1"/>
  <c r="BM1802" i="1"/>
  <c r="BM677" i="1"/>
  <c r="BM638" i="1"/>
  <c r="BM760" i="1"/>
  <c r="BM622" i="1"/>
  <c r="BM1803" i="1"/>
  <c r="BM836" i="1"/>
  <c r="BM648" i="1"/>
  <c r="BM833" i="1"/>
  <c r="BM831" i="1"/>
  <c r="BM639" i="1"/>
  <c r="BM594" i="1"/>
  <c r="BM613" i="1"/>
  <c r="BM640" i="1"/>
  <c r="BM646" i="1"/>
  <c r="BM627" i="1"/>
  <c r="BM628" i="1"/>
  <c r="BM797" i="1"/>
  <c r="BM941" i="1"/>
  <c r="BM894" i="1"/>
  <c r="BM1425" i="1"/>
  <c r="BM1622" i="1"/>
  <c r="BM1805" i="1"/>
  <c r="BM1486" i="1"/>
  <c r="BM1278" i="1"/>
  <c r="BM635" i="1"/>
  <c r="BM1806" i="1"/>
  <c r="BM1086" i="1"/>
  <c r="BM765" i="1"/>
  <c r="BM1522" i="1"/>
  <c r="BM1644" i="1"/>
  <c r="BM1492" i="1"/>
  <c r="BM793" i="1"/>
  <c r="BM785" i="1"/>
  <c r="BM1736" i="1"/>
  <c r="BM1390" i="1"/>
  <c r="BM733" i="1"/>
  <c r="BM1807" i="1"/>
  <c r="BM1446" i="1"/>
  <c r="BM687" i="1"/>
  <c r="BM1808" i="1"/>
  <c r="BM1809" i="1"/>
  <c r="BM1398" i="1"/>
  <c r="BM708" i="1"/>
  <c r="BM901" i="1"/>
  <c r="BM679" i="1"/>
  <c r="BM225" i="1"/>
  <c r="BM131" i="1"/>
  <c r="BM1810" i="1"/>
  <c r="BM1019" i="1"/>
  <c r="BM1723" i="1"/>
  <c r="BM1466" i="1"/>
  <c r="BM1373" i="1"/>
  <c r="BM1300" i="1"/>
  <c r="BM1812" i="1"/>
  <c r="BM1813" i="1"/>
  <c r="BM689" i="1"/>
  <c r="BM239" i="1"/>
  <c r="BM297" i="1"/>
  <c r="BM1493" i="1"/>
  <c r="BM904" i="1"/>
  <c r="BM288" i="1"/>
  <c r="BM357" i="1"/>
  <c r="BM1381" i="1"/>
  <c r="BM1011" i="1"/>
  <c r="BM199" i="1"/>
  <c r="BM1387" i="1"/>
  <c r="BM81" i="1"/>
  <c r="BM1738" i="1"/>
  <c r="BM694" i="1"/>
  <c r="BM1039" i="1"/>
  <c r="BM1549" i="1"/>
  <c r="BM1816" i="1"/>
  <c r="BM858" i="1"/>
  <c r="BM1817" i="1"/>
  <c r="BM984" i="1"/>
  <c r="BM1033" i="1"/>
  <c r="BM1034" i="1"/>
  <c r="BM932" i="1"/>
  <c r="BM1610" i="1"/>
  <c r="BM598" i="1"/>
  <c r="BM1556" i="1"/>
  <c r="BM1316" i="1"/>
  <c r="BM1020" i="1"/>
  <c r="BM1042" i="1"/>
  <c r="BM1375" i="1"/>
  <c r="BM1819" i="1"/>
  <c r="BM1468" i="1"/>
  <c r="BM2144" i="1"/>
  <c r="BM1328" i="1"/>
  <c r="BM1643" i="1"/>
  <c r="BM513" i="1"/>
  <c r="BM920" i="1"/>
  <c r="BM1333" i="1"/>
  <c r="BM830" i="1"/>
  <c r="BM1370" i="1"/>
  <c r="BM736" i="1"/>
  <c r="BM544" i="1"/>
  <c r="BM824" i="1"/>
  <c r="BM669" i="1"/>
  <c r="BM568" i="1"/>
  <c r="BM751" i="1"/>
  <c r="BM626" i="1"/>
  <c r="BM1014" i="1"/>
  <c r="BM1284" i="1"/>
  <c r="BM649" i="1"/>
  <c r="BM509" i="1"/>
  <c r="BM1714" i="1"/>
  <c r="BM1329" i="1"/>
  <c r="BM466" i="1"/>
  <c r="BM294" i="1"/>
  <c r="BM828" i="1"/>
  <c r="BM467" i="1"/>
  <c r="BM593" i="1"/>
  <c r="BM832" i="1"/>
  <c r="BM1339" i="1"/>
  <c r="BM1822" i="1"/>
  <c r="BM1824" i="1"/>
  <c r="BM149" i="1"/>
  <c r="BM1340" i="1"/>
  <c r="BM814" i="1"/>
  <c r="BM705" i="1"/>
  <c r="BM1304" i="1"/>
  <c r="BM1712" i="1"/>
  <c r="BM392" i="1"/>
  <c r="BM1089" i="1"/>
  <c r="BM971" i="1"/>
  <c r="BM1595" i="1"/>
  <c r="BM395" i="1"/>
  <c r="BM1648" i="1"/>
  <c r="BM1568" i="1"/>
  <c r="BM1537" i="1"/>
  <c r="BM605" i="1"/>
  <c r="BM1564" i="1"/>
  <c r="BM549" i="1"/>
  <c r="BM589" i="1"/>
  <c r="BM141" i="1"/>
  <c r="BM1248" i="1"/>
  <c r="BM1825" i="1"/>
  <c r="BM142" i="1"/>
  <c r="BM991" i="1"/>
  <c r="BM546" i="1"/>
  <c r="BM1144" i="1"/>
  <c r="BM994" i="1"/>
  <c r="BM1600" i="1"/>
  <c r="BM1081" i="1"/>
  <c r="BM1405" i="1"/>
  <c r="BM22" i="1"/>
  <c r="BM125" i="1"/>
  <c r="BM57" i="1"/>
  <c r="BM1831" i="1"/>
  <c r="BM316" i="1"/>
  <c r="BM869" i="1"/>
  <c r="BM875" i="1"/>
  <c r="BM1832" i="1"/>
  <c r="BM1833" i="1"/>
  <c r="BM1686" i="1"/>
  <c r="BM1834" i="1"/>
  <c r="BM1837" i="1"/>
  <c r="BM542" i="1"/>
  <c r="BM1037" i="1"/>
  <c r="BM1839" i="1"/>
  <c r="BM1310" i="1"/>
  <c r="BM1840" i="1"/>
  <c r="BM323" i="1"/>
  <c r="BM1292" i="1"/>
  <c r="BM1841" i="1"/>
  <c r="BM816" i="1"/>
  <c r="BM154" i="1"/>
  <c r="BM1695" i="1"/>
  <c r="BM888" i="1"/>
  <c r="BM1632" i="1"/>
  <c r="BM186" i="1"/>
  <c r="BM185" i="1"/>
  <c r="BM47" i="1"/>
  <c r="BM342" i="1"/>
  <c r="BM1177" i="1"/>
  <c r="BM837" i="1"/>
  <c r="BM671" i="1"/>
  <c r="BM1273" i="1"/>
  <c r="BM1843" i="1"/>
  <c r="BM1021" i="1"/>
  <c r="BM228" i="1"/>
  <c r="BM1182" i="1"/>
  <c r="BM1599" i="1"/>
  <c r="BM293" i="1"/>
  <c r="BM1208" i="1"/>
  <c r="BM461" i="1"/>
  <c r="BM861" i="1"/>
  <c r="BM1844" i="1"/>
  <c r="BM492" i="1"/>
  <c r="BM930" i="1"/>
  <c r="BM120" i="1"/>
  <c r="BM1845" i="1"/>
  <c r="BM979" i="1"/>
  <c r="BM993" i="1"/>
  <c r="BM1603" i="1"/>
  <c r="BM213" i="1"/>
  <c r="BM1608" i="1"/>
  <c r="BM1226" i="1"/>
  <c r="BM1630" i="1"/>
  <c r="BM1678" i="1"/>
  <c r="BM536" i="1"/>
  <c r="BM1756" i="1"/>
  <c r="BM1542" i="1"/>
  <c r="BM745" i="1"/>
  <c r="BM504" i="1"/>
  <c r="BM1579" i="1"/>
  <c r="BM1503" i="1"/>
  <c r="BM1846" i="1"/>
  <c r="BM1059" i="1"/>
  <c r="BM1581" i="1"/>
  <c r="BM1607" i="1"/>
  <c r="BM1716" i="1"/>
  <c r="BM784" i="1"/>
  <c r="BM1612" i="1"/>
  <c r="BM717" i="1"/>
  <c r="BM1091" i="1"/>
  <c r="BM1589" i="1"/>
  <c r="BM896" i="1"/>
  <c r="BM1479" i="1"/>
  <c r="BM1505" i="1"/>
  <c r="BM508" i="1"/>
  <c r="BM1509" i="1"/>
  <c r="BM1431" i="1"/>
  <c r="BM260" i="1"/>
  <c r="BM560" i="1"/>
  <c r="BM1759" i="1"/>
  <c r="BM1848" i="1"/>
  <c r="BM1849" i="1"/>
  <c r="BM856" i="1"/>
  <c r="BM1051" i="1"/>
  <c r="BM1692" i="1"/>
  <c r="BM218" i="1"/>
  <c r="BM1682" i="1"/>
  <c r="BM255" i="1"/>
  <c r="BM155" i="1"/>
  <c r="BM681" i="1"/>
  <c r="BM1853" i="1"/>
  <c r="BM1855" i="1"/>
  <c r="BM1856" i="1"/>
  <c r="BM1857" i="1"/>
  <c r="BM1858" i="1"/>
  <c r="BM1859" i="1"/>
  <c r="BM1860" i="1"/>
  <c r="BM1061" i="1"/>
  <c r="BM80" i="1"/>
  <c r="BM1319" i="1"/>
  <c r="BM445" i="1"/>
  <c r="BM1861" i="1"/>
  <c r="BM1424" i="1"/>
  <c r="BM1447" i="1"/>
  <c r="BM1862" i="1"/>
  <c r="BM1864" i="1"/>
  <c r="BM1096" i="1"/>
  <c r="BM1866" i="1"/>
  <c r="BM1867" i="1"/>
  <c r="BM1868" i="1"/>
  <c r="BM864" i="1"/>
  <c r="BM1554" i="1"/>
  <c r="BM1448" i="1"/>
  <c r="BM210" i="1"/>
  <c r="BM997" i="1"/>
  <c r="BM1449" i="1"/>
  <c r="BM703" i="1"/>
  <c r="BM226" i="1"/>
  <c r="BM879" i="1"/>
  <c r="BM1596" i="1"/>
  <c r="BM1869" i="1"/>
  <c r="BM750" i="1"/>
  <c r="BM685" i="1"/>
  <c r="BM1474" i="1"/>
  <c r="BM1422" i="1"/>
  <c r="BM1739" i="1"/>
  <c r="BM1614" i="1"/>
  <c r="BM881" i="1"/>
  <c r="BM1870" i="1"/>
  <c r="BM1634" i="1"/>
  <c r="BM1871" i="1"/>
  <c r="BM683" i="1"/>
  <c r="BM684" i="1"/>
  <c r="BM695" i="1"/>
  <c r="BM500" i="1"/>
  <c r="BM1629" i="1"/>
  <c r="BM1518" i="1"/>
  <c r="BM1737" i="1"/>
  <c r="BM1433" i="1"/>
  <c r="BM1733" i="1"/>
  <c r="BM550" i="1"/>
  <c r="BM1628" i="1"/>
  <c r="BM690" i="1"/>
  <c r="BM853" i="1"/>
  <c r="BM959" i="1"/>
  <c r="BM1592" i="1"/>
  <c r="BM1500" i="1"/>
  <c r="BM382" i="1"/>
  <c r="BM1386" i="1"/>
  <c r="BM1000" i="1"/>
  <c r="BM899" i="1"/>
  <c r="BM1338" i="1"/>
  <c r="BM1872" i="1"/>
  <c r="BM1873" i="1"/>
  <c r="BM1753" i="1"/>
  <c r="BM847" i="1"/>
  <c r="BM1018" i="1"/>
  <c r="BM436" i="1"/>
  <c r="BM786" i="1"/>
  <c r="BM1377" i="1"/>
  <c r="BM1874" i="1"/>
  <c r="BM1875" i="1"/>
  <c r="BM1876" i="1"/>
  <c r="BM1471" i="1"/>
  <c r="BM1139" i="1"/>
  <c r="BM1332" i="1"/>
  <c r="BM1877" i="1"/>
  <c r="BM76" i="1"/>
  <c r="BM1878" i="1"/>
  <c r="BM1668" i="1"/>
  <c r="BM1627" i="1"/>
  <c r="BM52" i="1"/>
  <c r="BM1544" i="1"/>
  <c r="BM414" i="1"/>
  <c r="BM1879" i="1"/>
  <c r="BM1880" i="1"/>
  <c r="BM1741" i="1"/>
  <c r="BM1881" i="1"/>
  <c r="BM1882" i="1"/>
  <c r="BM146" i="1"/>
  <c r="BM144" i="1"/>
  <c r="BM602" i="1"/>
  <c r="BM699" i="1"/>
  <c r="BM1883" i="1"/>
  <c r="BM1749" i="1"/>
  <c r="BM7" i="1"/>
  <c r="BM1056" i="1"/>
  <c r="BM889" i="1"/>
  <c r="BM423" i="1"/>
  <c r="BM412" i="1"/>
  <c r="BM518" i="1"/>
  <c r="BM915" i="1"/>
  <c r="BM248" i="1"/>
  <c r="BM514" i="1"/>
  <c r="BM339" i="1"/>
  <c r="BM678" i="1"/>
  <c r="BM485" i="1"/>
  <c r="BM1884" i="1"/>
  <c r="BM1055" i="1"/>
  <c r="BM1885" i="1"/>
  <c r="BM1886" i="1"/>
  <c r="BM965" i="1"/>
  <c r="BM416" i="1"/>
  <c r="BM1887" i="1"/>
  <c r="BM1651" i="1"/>
  <c r="BM1888" i="1"/>
  <c r="BM230" i="1"/>
  <c r="BM384" i="1"/>
  <c r="BM787" i="1"/>
  <c r="BM1517" i="1"/>
  <c r="BM370" i="1"/>
  <c r="BM298" i="1"/>
  <c r="BM1665" i="1"/>
  <c r="BM1491" i="1"/>
  <c r="BM1890" i="1"/>
  <c r="BM720" i="1"/>
  <c r="BM54" i="1"/>
  <c r="BM744" i="1"/>
  <c r="BM1891" i="1"/>
  <c r="BM908" i="1"/>
  <c r="BM732" i="1"/>
  <c r="BM898" i="1"/>
  <c r="BM1170" i="1"/>
  <c r="BM1420" i="1"/>
  <c r="BM444" i="1"/>
  <c r="BM1571" i="1"/>
  <c r="BM1459" i="1"/>
  <c r="BM63" i="1"/>
  <c r="BM1585" i="1"/>
  <c r="BM1136" i="1"/>
  <c r="BM1894" i="1"/>
  <c r="BM1016" i="1"/>
  <c r="BM1895" i="1"/>
  <c r="BM1413" i="1"/>
  <c r="BM929" i="1"/>
  <c r="BM884" i="1"/>
  <c r="BM1412" i="1"/>
  <c r="BM834" i="1"/>
  <c r="BM487" i="1"/>
  <c r="BM1663" i="1"/>
  <c r="BM58" i="1"/>
  <c r="BM698" i="1"/>
  <c r="BM591" i="1"/>
  <c r="BM1638" i="1"/>
  <c r="BM1896" i="1"/>
  <c r="BM1897" i="1"/>
  <c r="BM227" i="1"/>
  <c r="BM277" i="1"/>
  <c r="BM1898" i="1"/>
  <c r="BM1591" i="1"/>
  <c r="BM1899" i="1"/>
  <c r="BM1901" i="1"/>
  <c r="BM1311" i="1"/>
  <c r="BM1903" i="1"/>
  <c r="BM1904" i="1"/>
  <c r="BM1905" i="1"/>
  <c r="BM1908" i="1"/>
  <c r="BM254" i="1"/>
  <c r="BM1909" i="1"/>
  <c r="BM385" i="1"/>
  <c r="BM296" i="1"/>
  <c r="BM1910" i="1"/>
  <c r="BM1911" i="1"/>
  <c r="BM30" i="1"/>
  <c r="BM48" i="1"/>
  <c r="BM752" i="1"/>
  <c r="BM114" i="1"/>
  <c r="BM448" i="1"/>
  <c r="BM1526" i="1"/>
  <c r="BM182" i="1"/>
  <c r="BM1914" i="1"/>
  <c r="BM983" i="1"/>
  <c r="BM361" i="1"/>
  <c r="BM1915" i="1"/>
  <c r="BM969" i="1"/>
  <c r="BM407" i="1"/>
  <c r="BM275" i="1"/>
  <c r="BM1916" i="1"/>
  <c r="BM1288" i="1"/>
  <c r="BM520" i="1"/>
  <c r="BM148" i="1"/>
  <c r="BM781" i="1"/>
  <c r="BM972" i="1"/>
  <c r="BM347" i="1"/>
  <c r="BM829" i="1"/>
  <c r="BM1510" i="1"/>
  <c r="BM724" i="1"/>
  <c r="BM123" i="1"/>
  <c r="BM1647" i="1"/>
  <c r="BM719" i="1"/>
  <c r="BM877" i="1"/>
  <c r="BM1291" i="1"/>
  <c r="BM1027" i="1"/>
  <c r="BM1403" i="1"/>
  <c r="BM261" i="1"/>
  <c r="BM753" i="1"/>
  <c r="BM1348" i="1"/>
  <c r="BM839" i="1"/>
  <c r="BM1661" i="1"/>
  <c r="BM321" i="1"/>
  <c r="BM232" i="1"/>
  <c r="BM1394" i="1"/>
  <c r="BM1658" i="1"/>
  <c r="BM1482" i="1"/>
  <c r="BM1511" i="1"/>
  <c r="BM1574" i="1"/>
  <c r="BM783" i="1"/>
  <c r="BM510" i="1"/>
  <c r="BM1715" i="1"/>
  <c r="BM1282" i="1"/>
  <c r="BM1917" i="1"/>
  <c r="BM1555" i="1"/>
  <c r="BM1362" i="1"/>
  <c r="BM1590" i="1"/>
  <c r="BM1918" i="1"/>
  <c r="BM1548" i="1"/>
  <c r="BM1919" i="1"/>
  <c r="BM956" i="1"/>
  <c r="BM1372" i="1"/>
  <c r="BM1060" i="1"/>
  <c r="BM1601" i="1"/>
  <c r="BM1083" i="1"/>
  <c r="BM1702" i="1"/>
  <c r="BM1181" i="1"/>
  <c r="BM1546" i="1"/>
  <c r="BM358" i="1"/>
  <c r="BM1920" i="1"/>
  <c r="BM1289" i="1"/>
  <c r="BM1001" i="1"/>
  <c r="BM1484" i="1"/>
  <c r="BM762" i="1"/>
  <c r="BM181" i="1"/>
  <c r="BM1925" i="1"/>
  <c r="BM592" i="1"/>
  <c r="BM1419" i="1"/>
  <c r="BM998" i="1"/>
  <c r="BM1926" i="1"/>
  <c r="BM1190" i="1"/>
  <c r="BM373" i="1"/>
  <c r="BM179" i="1"/>
  <c r="BM1359" i="1"/>
  <c r="BM1927" i="1"/>
  <c r="BM1023" i="1"/>
  <c r="BM1258" i="1"/>
  <c r="BM1401" i="1"/>
  <c r="BM1929" i="1"/>
  <c r="BM1079" i="1"/>
  <c r="BM1129" i="1"/>
  <c r="BM1049" i="1"/>
  <c r="BM1149" i="1"/>
  <c r="BM729" i="1"/>
  <c r="BM1145" i="1"/>
  <c r="BM1002" i="1"/>
  <c r="BM41" i="1"/>
  <c r="BM910" i="1"/>
  <c r="BM1576" i="1"/>
  <c r="BM1931" i="1"/>
  <c r="BM1932" i="1"/>
  <c r="BM1414" i="1"/>
  <c r="BM1933" i="1"/>
  <c r="BM1934" i="1"/>
  <c r="BM727" i="1"/>
  <c r="BM1935" i="1"/>
  <c r="BM1936" i="1"/>
  <c r="BM1937" i="1"/>
  <c r="BM1007" i="1"/>
  <c r="BM707" i="1"/>
  <c r="BM529" i="1"/>
  <c r="BM437" i="1"/>
  <c r="BM49" i="1"/>
  <c r="BM578" i="1"/>
  <c r="BM1271" i="1"/>
  <c r="BM1205" i="1"/>
  <c r="BM962" i="1"/>
  <c r="BM421" i="1"/>
  <c r="BM660" i="1"/>
  <c r="BM653" i="1"/>
  <c r="BM654" i="1"/>
  <c r="BM658" i="1"/>
  <c r="BM657" i="1"/>
  <c r="BM661" i="1"/>
  <c r="BM1240" i="1"/>
  <c r="BM532" i="1"/>
  <c r="BM282" i="1"/>
  <c r="BM1158" i="1"/>
  <c r="BM1080" i="1"/>
  <c r="BM1355" i="1"/>
  <c r="BM1545" i="1"/>
  <c r="BM1277" i="1"/>
  <c r="BM247" i="1"/>
  <c r="BM1428" i="1"/>
  <c r="BM980" i="1"/>
  <c r="BM1938" i="1"/>
  <c r="BM1341" i="1"/>
  <c r="BM951" i="1"/>
  <c r="BM1121" i="1"/>
  <c r="BM1141" i="1"/>
  <c r="BM1036" i="1"/>
  <c r="BM1154" i="1"/>
  <c r="BM1150" i="1"/>
  <c r="BM1939" i="1"/>
  <c r="BM1641" i="1"/>
  <c r="BM1114" i="1"/>
  <c r="BM1032" i="1"/>
  <c r="BM1646" i="1"/>
  <c r="BM1290" i="1"/>
  <c r="BM1637" i="1"/>
  <c r="BM43" i="1"/>
  <c r="BM1384" i="1"/>
  <c r="BM1041" i="1"/>
  <c r="BM1572" i="1"/>
  <c r="BM1941" i="1"/>
  <c r="BM746" i="1"/>
  <c r="BM1602" i="1"/>
  <c r="BM1942" i="1"/>
  <c r="BM1137" i="1"/>
  <c r="BM1298" i="1"/>
  <c r="BM1584" i="1"/>
  <c r="BM1506" i="1"/>
  <c r="BM1470" i="1"/>
  <c r="BM1367" i="1"/>
  <c r="BM1220" i="1"/>
  <c r="BM175" i="1"/>
  <c r="BM946" i="1"/>
  <c r="BM1943" i="1"/>
  <c r="BM926" i="1"/>
  <c r="BM937" i="1"/>
  <c r="BM938" i="1"/>
  <c r="BM242" i="1"/>
  <c r="BM1045" i="1"/>
  <c r="BM1157" i="1"/>
  <c r="BM909" i="1"/>
  <c r="BM804" i="1"/>
  <c r="BM1008" i="1"/>
  <c r="BM183" i="1"/>
  <c r="BM820" i="1"/>
  <c r="BM1463" i="1"/>
  <c r="BM1062" i="1"/>
  <c r="BM328" i="1"/>
  <c r="BM1944" i="1"/>
  <c r="BM1216" i="1"/>
  <c r="BM212" i="1"/>
  <c r="BM394" i="1"/>
  <c r="BM1684" i="1"/>
  <c r="BM346" i="1"/>
  <c r="BM1450" i="1"/>
  <c r="BM1054" i="1"/>
  <c r="BM1075" i="1"/>
  <c r="BM1570" i="1"/>
  <c r="BM1400" i="1"/>
  <c r="BM821" i="1"/>
  <c r="BM1725" i="1"/>
  <c r="BM1945" i="1"/>
  <c r="BM1017" i="1"/>
  <c r="BM286" i="1"/>
  <c r="BM233" i="1"/>
  <c r="BM978" i="1"/>
  <c r="BM803" i="1"/>
  <c r="BM742" i="1"/>
  <c r="BM1275" i="1"/>
  <c r="BM1496" i="1"/>
  <c r="BM778" i="1"/>
  <c r="BM348" i="1"/>
  <c r="BM1512" i="1"/>
  <c r="BM1558" i="1"/>
  <c r="BM792" i="1"/>
  <c r="BM1533" i="1"/>
  <c r="BM1626" i="1"/>
  <c r="BM129" i="1"/>
  <c r="BM1206" i="1"/>
  <c r="BM849" i="1"/>
  <c r="BM1623" i="1"/>
  <c r="BM1013" i="1"/>
  <c r="BM29" i="1"/>
  <c r="BM1513" i="1"/>
  <c r="BM1124" i="1"/>
  <c r="BM343" i="1"/>
  <c r="BM1022" i="1"/>
  <c r="BM933" i="1"/>
  <c r="BM1946" i="1"/>
  <c r="BM1947" i="1"/>
  <c r="BM457" i="1"/>
  <c r="BM576" i="1"/>
  <c r="BM1364" i="1"/>
  <c r="BM214" i="1"/>
  <c r="BM1438" i="1"/>
  <c r="BM565" i="1"/>
  <c r="BM1949" i="1"/>
  <c r="BM1567" i="1"/>
  <c r="BM878" i="1"/>
  <c r="BM399" i="1"/>
  <c r="BM1272" i="1"/>
  <c r="BM14" i="1"/>
  <c r="BM950" i="1"/>
  <c r="BM840" i="1"/>
  <c r="BM403" i="1"/>
  <c r="BM1186" i="1"/>
  <c r="BM1951" i="1"/>
  <c r="BM1416" i="1"/>
  <c r="BM1952" i="1"/>
  <c r="BM1953" i="1"/>
  <c r="BM958" i="1"/>
  <c r="BM1954" i="1"/>
  <c r="BM1243" i="1"/>
  <c r="BM1955" i="1"/>
  <c r="BM1426" i="1"/>
  <c r="BM1411" i="1"/>
  <c r="BM364" i="1"/>
  <c r="BM1653" i="1"/>
  <c r="BM1314" i="1"/>
  <c r="BM1202" i="1"/>
  <c r="BM1330" i="1"/>
  <c r="BM28" i="1"/>
  <c r="BM1664" i="1"/>
  <c r="BM1956" i="1"/>
  <c r="BM1657" i="1"/>
  <c r="BM1957" i="1"/>
  <c r="BM1103" i="1"/>
  <c r="BM1958" i="1"/>
  <c r="BM1959" i="1"/>
  <c r="BM1960" i="1"/>
  <c r="BM1961" i="1"/>
  <c r="BM1962" i="1"/>
  <c r="BM204" i="1"/>
  <c r="BM1963" i="1"/>
  <c r="BM1964" i="1"/>
  <c r="BM1004" i="1"/>
  <c r="BM1965" i="1"/>
  <c r="BM848" i="1"/>
  <c r="BM1966" i="1"/>
  <c r="BM822" i="1"/>
  <c r="BM162" i="1"/>
  <c r="BM1118" i="1"/>
  <c r="BM1967" i="1"/>
  <c r="BM1974" i="1"/>
  <c r="BM1666" i="1"/>
  <c r="BM1650" i="1"/>
  <c r="BM452" i="1"/>
  <c r="BM870" i="1"/>
  <c r="BM872" i="1"/>
  <c r="BM1223" i="1"/>
  <c r="BM1667" i="1"/>
  <c r="BM1268" i="1"/>
  <c r="BM1467" i="1"/>
  <c r="BM1992" i="1"/>
  <c r="BM1993" i="1"/>
  <c r="BM1669" i="1"/>
  <c r="BM1162" i="1"/>
  <c r="BM1227" i="1"/>
  <c r="BM1241" i="1"/>
  <c r="BM1315" i="1"/>
  <c r="BM1996" i="1"/>
  <c r="BM1997" i="1"/>
  <c r="BM1673" i="1"/>
  <c r="BM1285" i="1"/>
  <c r="BM1343" i="1"/>
  <c r="BM2000" i="1"/>
  <c r="BM1111" i="1"/>
  <c r="BM1674" i="1"/>
  <c r="BM1134" i="1"/>
  <c r="BM1361" i="1"/>
  <c r="BM1675" i="1"/>
  <c r="BM2002" i="1"/>
  <c r="BM2005" i="1"/>
  <c r="BM1337" i="1"/>
  <c r="BM2006" i="1"/>
  <c r="BM2007" i="1"/>
  <c r="BM1104" i="1"/>
  <c r="BM1269" i="1"/>
  <c r="BM1161" i="1"/>
  <c r="BM1251" i="1"/>
  <c r="BM1179" i="1"/>
  <c r="BM1238" i="1"/>
  <c r="BM2008" i="1"/>
  <c r="BM2009" i="1"/>
  <c r="BM1318" i="1"/>
  <c r="BM2010" i="1"/>
  <c r="BM2011" i="1"/>
  <c r="BM1266" i="1"/>
  <c r="BM2012" i="1"/>
  <c r="BM2013" i="1"/>
  <c r="BM2014" i="1"/>
  <c r="BM1105" i="1"/>
  <c r="BM2015" i="1"/>
  <c r="BM1078" i="1"/>
  <c r="BM2016" i="1"/>
  <c r="BM1204" i="1"/>
  <c r="BM2017" i="1"/>
  <c r="BM1502" i="1"/>
  <c r="BM2018" i="1"/>
  <c r="BM572" i="1"/>
  <c r="BM943" i="1"/>
  <c r="BM967" i="1"/>
  <c r="BM2019" i="1"/>
  <c r="BM1687" i="1"/>
  <c r="BM2020" i="1"/>
  <c r="BM1363" i="1"/>
  <c r="BM960" i="1"/>
  <c r="BM2021" i="1"/>
  <c r="BM2022" i="1"/>
  <c r="BM1197" i="1"/>
  <c r="BM1689" i="1"/>
  <c r="BM813" i="1"/>
  <c r="BM1690" i="1"/>
  <c r="BM2023" i="1"/>
  <c r="BM1440" i="1"/>
  <c r="BM501" i="1"/>
  <c r="BM2024" i="1"/>
  <c r="BM1553" i="1"/>
  <c r="BM865" i="1"/>
  <c r="BM1662" i="1"/>
  <c r="BM1198" i="1"/>
  <c r="BM2025" i="1"/>
  <c r="BM1569" i="1"/>
  <c r="BM2026" i="1"/>
  <c r="BM126" i="1"/>
  <c r="BM1693" i="1"/>
  <c r="BM988" i="1"/>
  <c r="BM1327" i="1"/>
  <c r="BM1306" i="1"/>
  <c r="BM1535" i="1"/>
  <c r="BM706" i="1"/>
  <c r="BM1734" i="1"/>
  <c r="BM2027" i="1"/>
  <c r="BM1167" i="1"/>
  <c r="BM1708" i="1"/>
  <c r="BM1214" i="1"/>
  <c r="BM2028" i="1"/>
  <c r="BM117" i="1"/>
  <c r="BM267" i="1"/>
  <c r="BM1483" i="1"/>
  <c r="BM2029" i="1"/>
  <c r="BM1451" i="1"/>
  <c r="BM914" i="1"/>
  <c r="BM1213" i="1"/>
  <c r="BM1670" i="1"/>
  <c r="BM1475" i="1"/>
  <c r="BM1696" i="1"/>
  <c r="BM1588" i="1"/>
  <c r="BM37" i="1"/>
  <c r="BM2030" i="1"/>
  <c r="BM211" i="1"/>
  <c r="BM1163" i="1"/>
  <c r="BM987" i="1"/>
  <c r="BM258" i="1"/>
  <c r="BM928" i="1"/>
  <c r="BM1617" i="1"/>
  <c r="BM375" i="1"/>
  <c r="BM1418" i="1"/>
  <c r="BM1671" i="1"/>
  <c r="BM1116" i="1"/>
  <c r="BM1699" i="1"/>
  <c r="BM420" i="1"/>
  <c r="BM2031" i="1"/>
  <c r="BM2032" i="1"/>
  <c r="BM2033" i="1"/>
  <c r="BM1429" i="1"/>
  <c r="BM1095" i="1"/>
  <c r="BM2034" i="1"/>
  <c r="BM999" i="1"/>
  <c r="BM2035" i="1"/>
  <c r="BM1703" i="1"/>
  <c r="BM1704" i="1"/>
  <c r="BM2036" i="1"/>
  <c r="BM1677" i="1"/>
  <c r="BM1068" i="1"/>
  <c r="BM1514" i="1"/>
  <c r="BM1102" i="1"/>
  <c r="BM1551" i="1"/>
  <c r="BM1672" i="1"/>
  <c r="BM1076" i="1"/>
  <c r="BM1351" i="1"/>
  <c r="BM1322" i="1"/>
  <c r="BM1171" i="1"/>
  <c r="BM1352" i="1"/>
  <c r="BM1065" i="1"/>
  <c r="BM2037" i="1"/>
  <c r="BM1705" i="1"/>
  <c r="BM1706" i="1"/>
  <c r="BM1707" i="1"/>
  <c r="BM2038" i="1"/>
  <c r="BM2039" i="1"/>
  <c r="BM1209" i="1"/>
  <c r="BM2040" i="1"/>
  <c r="BM459" i="1"/>
  <c r="BM575" i="1"/>
  <c r="BM390" i="1"/>
  <c r="BM2041" i="1"/>
  <c r="BM1087" i="1"/>
  <c r="BM1092" i="1"/>
  <c r="BM949" i="1"/>
  <c r="BM1436" i="1"/>
  <c r="BM2042" i="1"/>
  <c r="BM761" i="1"/>
  <c r="BM763" i="1"/>
  <c r="BM1562" i="1"/>
  <c r="BM1619" i="1"/>
  <c r="BM1621" i="1"/>
  <c r="BM1547" i="1"/>
  <c r="BM911" i="1"/>
  <c r="BM1541" i="1"/>
  <c r="BM1578" i="1"/>
  <c r="BM1583" i="1"/>
  <c r="BM1344" i="1"/>
  <c r="BM1346" i="1"/>
  <c r="BM885" i="1"/>
  <c r="BM2043" i="1"/>
  <c r="BM981" i="1"/>
  <c r="BM1636" i="1"/>
  <c r="BM1645" i="1"/>
  <c r="BM2044" i="1"/>
  <c r="BM1432" i="1"/>
  <c r="BM2045" i="1"/>
  <c r="BM2046" i="1"/>
  <c r="BM1489" i="1"/>
  <c r="BM1490" i="1"/>
  <c r="BM2047" i="1"/>
  <c r="BM2048" i="1"/>
  <c r="BM2049" i="1"/>
  <c r="BM1745" i="1"/>
  <c r="BM1188" i="1"/>
  <c r="BM2050" i="1"/>
  <c r="BM2051" i="1"/>
  <c r="BM843" i="1"/>
  <c r="BM1203" i="1"/>
  <c r="BM844" i="1"/>
  <c r="BM1457" i="1"/>
  <c r="BM1757" i="1"/>
  <c r="BM1026" i="1"/>
  <c r="BM954" i="1"/>
  <c r="BM1151" i="1"/>
  <c r="BM2052" i="1"/>
  <c r="BM2053" i="1"/>
  <c r="BM2054" i="1"/>
  <c r="BM2055" i="1"/>
  <c r="BM2056" i="1"/>
  <c r="BM2057" i="1"/>
  <c r="BM2058" i="1"/>
  <c r="BM2059" i="1"/>
  <c r="BM2060" i="1"/>
  <c r="BM1452" i="1"/>
  <c r="BM2061" i="1"/>
  <c r="BM1222" i="1"/>
  <c r="BM1194" i="1"/>
  <c r="BM1331" i="1"/>
  <c r="BM2063" i="1"/>
  <c r="BM2065" i="1"/>
  <c r="BM2066" i="1"/>
  <c r="BM2067" i="1"/>
  <c r="BM1180" i="1"/>
  <c r="BM2068" i="1"/>
  <c r="BM1110" i="1"/>
  <c r="BM1109" i="1"/>
  <c r="BM1265" i="1"/>
  <c r="BM1125" i="1"/>
  <c r="BM2069" i="1"/>
  <c r="BM2070" i="1"/>
  <c r="BM1718" i="1"/>
  <c r="BM1250" i="1"/>
  <c r="BM1639" i="1"/>
  <c r="BM1349" i="1"/>
  <c r="BM1350" i="1"/>
  <c r="BM1347" i="1"/>
  <c r="BM1283" i="1"/>
  <c r="BM2071" i="1"/>
  <c r="BM2080" i="1"/>
  <c r="BM2072" i="1"/>
  <c r="BM2079" i="1"/>
  <c r="BM2175" i="1"/>
  <c r="BM1395" i="1"/>
  <c r="BM2081" i="1"/>
  <c r="BM2064" i="1"/>
  <c r="BM1631" i="1"/>
  <c r="BM1219" i="1"/>
  <c r="BM1379" i="1"/>
  <c r="BM1376" i="1"/>
  <c r="BM2073" i="1"/>
  <c r="BM1191" i="1"/>
  <c r="BM2074" i="1"/>
  <c r="BM1353" i="1"/>
  <c r="BM2075" i="1"/>
  <c r="BM1215" i="1"/>
  <c r="BM1127" i="1"/>
  <c r="BM1724" i="1"/>
  <c r="BM1207" i="1"/>
  <c r="BM948" i="1"/>
  <c r="BM2076" i="1"/>
  <c r="BM2077" i="1"/>
  <c r="BM1726" i="1"/>
  <c r="BM944" i="1"/>
  <c r="BM1094" i="1"/>
  <c r="BM2078" i="1"/>
  <c r="BM1441" i="1"/>
  <c r="BM1728" i="1"/>
  <c r="BM1200" i="1"/>
  <c r="BM1410" i="1"/>
  <c r="BM1730" i="1"/>
  <c r="BM1731" i="1"/>
  <c r="BM1252" i="1"/>
  <c r="BM1183" i="1"/>
  <c r="BM1210" i="1"/>
  <c r="BM1221" i="1"/>
  <c r="BM1212" i="1"/>
  <c r="BM1317" i="1"/>
  <c r="BM1257" i="1"/>
  <c r="BM1264" i="1"/>
  <c r="BM1259" i="1"/>
  <c r="BM1193" i="1"/>
  <c r="BM1342" i="1"/>
  <c r="BM1199" i="1"/>
  <c r="BM1354" i="1"/>
  <c r="BM1143" i="1"/>
  <c r="BM1101" i="1"/>
  <c r="BM623" i="1"/>
  <c r="BM1356" i="1"/>
  <c r="BM1245" i="1"/>
  <c r="BM1189" i="1"/>
  <c r="BM1233" i="1"/>
  <c r="BM1185" i="1"/>
  <c r="BM1732" i="1"/>
  <c r="BM1122" i="1"/>
  <c r="BM1228" i="1"/>
  <c r="BM2062" i="1"/>
  <c r="BM1239" i="1"/>
  <c r="BM1230" i="1"/>
  <c r="BM1229" i="1"/>
  <c r="BM1035" i="1"/>
  <c r="BM2082" i="1"/>
  <c r="BM2083" i="1"/>
  <c r="BM1237" i="1"/>
  <c r="BM1184" i="1"/>
  <c r="BM1735" i="1"/>
  <c r="BM1195" i="1"/>
  <c r="BM860" i="1"/>
  <c r="BM2084" i="1"/>
  <c r="BM1640" i="1"/>
  <c r="BM2086" i="1"/>
  <c r="BM2087" i="1"/>
  <c r="BM2088" i="1"/>
  <c r="BM945" i="1"/>
  <c r="BM846" i="1"/>
  <c r="BM1244" i="1"/>
  <c r="BM2089" i="1"/>
  <c r="BM2090" i="1"/>
  <c r="BM2091" i="1"/>
  <c r="BM2092" i="1"/>
  <c r="BM2093" i="1"/>
  <c r="BM2094" i="1"/>
  <c r="BM1743" i="1"/>
  <c r="BM1744" i="1"/>
  <c r="BM2095" i="1"/>
  <c r="BM1501" i="1"/>
  <c r="BM795" i="1"/>
  <c r="BM1497" i="1"/>
  <c r="BM1719" i="1"/>
  <c r="BM1499" i="1"/>
  <c r="BM2096" i="1"/>
  <c r="BM1611" i="1"/>
  <c r="BM1024" i="1"/>
  <c r="BM1029" i="1"/>
  <c r="BM1313" i="1"/>
  <c r="BM2097" i="1"/>
  <c r="BM303" i="1"/>
  <c r="BM1652" i="1"/>
  <c r="BM2098" i="1"/>
  <c r="BM1563" i="1"/>
  <c r="BM1077" i="1"/>
  <c r="BM128" i="1"/>
  <c r="BM1577" i="1"/>
  <c r="BM1587" i="1"/>
  <c r="BM1088" i="1"/>
  <c r="BM963" i="1"/>
  <c r="BM916" i="1"/>
  <c r="BM985" i="1"/>
  <c r="BM590" i="1"/>
  <c r="BM1746" i="1"/>
  <c r="BM1557" i="1"/>
  <c r="BM295" i="1"/>
  <c r="BM137" i="1"/>
  <c r="BM1516" i="1"/>
  <c r="BM1126" i="1"/>
  <c r="BM2099" i="1"/>
  <c r="BM2100" i="1"/>
  <c r="BM2101" i="1"/>
  <c r="BM1751" i="1"/>
  <c r="BM2102" i="1"/>
  <c r="BM2103" i="1"/>
  <c r="BM2104" i="1"/>
  <c r="BM73" i="1"/>
  <c r="BM2105" i="1"/>
  <c r="BM852" i="1"/>
  <c r="BM1519" i="1"/>
  <c r="BM1606" i="1"/>
  <c r="BM2106" i="1"/>
  <c r="BM957" i="1"/>
  <c r="BM1750" i="1"/>
  <c r="BM1465" i="1"/>
  <c r="BM465" i="1"/>
  <c r="BM2107" i="1"/>
  <c r="BM108" i="1"/>
  <c r="BM2108" i="1"/>
  <c r="BM2109" i="1"/>
  <c r="BM2110" i="1"/>
  <c r="BM1437" i="1"/>
  <c r="BM1752" i="1"/>
  <c r="BM2111" i="1"/>
  <c r="BM1383" i="1"/>
  <c r="BM1439" i="1"/>
  <c r="BM2112" i="1"/>
  <c r="BM587" i="1"/>
  <c r="BM1552" i="1"/>
  <c r="BM195" i="1"/>
  <c r="BM2113" i="1"/>
  <c r="BM1392" i="1"/>
  <c r="BM2114" i="1"/>
  <c r="BM196" i="1"/>
  <c r="BM2115" i="1"/>
  <c r="BM2116" i="1"/>
  <c r="BM2117" i="1"/>
  <c r="BM759" i="1"/>
  <c r="BM810" i="1"/>
  <c r="BM1481" i="1"/>
  <c r="BM1015" i="1"/>
  <c r="BM1711" i="1"/>
  <c r="BM734" i="1"/>
  <c r="BM1685" i="1"/>
  <c r="BM1559" i="1"/>
  <c r="BM1755" i="1"/>
  <c r="BM1279" i="1"/>
  <c r="BM1521" i="1"/>
  <c r="BM1360" i="1"/>
  <c r="BM1287" i="1"/>
  <c r="BM1531" i="1"/>
  <c r="BM1575" i="1"/>
  <c r="BM716" i="1"/>
  <c r="BM1625" i="1"/>
  <c r="BM1515" i="1"/>
  <c r="BM1642" i="1"/>
  <c r="BM1391" i="1"/>
  <c r="BM1421" i="1"/>
  <c r="BM1326" i="1"/>
  <c r="BM1676" i="1"/>
  <c r="BM2118" i="1"/>
  <c r="BM942" i="1"/>
  <c r="BM1758" i="1"/>
  <c r="BM859" i="1"/>
  <c r="BM1166" i="1"/>
  <c r="BM1508" i="1"/>
  <c r="BM854" i="1"/>
  <c r="BM1560" i="1"/>
  <c r="BM1073" i="1"/>
  <c r="BM2119" i="1"/>
  <c r="BM2120" i="1"/>
  <c r="BM2121" i="1"/>
  <c r="BM1113" i="1"/>
  <c r="BM1064" i="1"/>
  <c r="BM1308" i="1"/>
  <c r="BM1357" i="1"/>
  <c r="BM2122" i="1"/>
  <c r="BM1128" i="1"/>
  <c r="BM1473" i="1"/>
  <c r="BM1107" i="1"/>
  <c r="BM2123" i="1"/>
  <c r="BM1404" i="1"/>
  <c r="BM2124" i="1"/>
  <c r="BM2125" i="1"/>
  <c r="BM2126" i="1"/>
  <c r="BM1763" i="1"/>
  <c r="BM1236" i="1"/>
  <c r="BM2247" i="1"/>
  <c r="BM1302" i="1"/>
  <c r="BM1434" i="1"/>
  <c r="BM1764" i="1"/>
  <c r="BM2168" i="1"/>
  <c r="BM2127" i="1"/>
  <c r="BM219" i="1"/>
  <c r="BM1660" i="1"/>
  <c r="BM1165" i="1"/>
  <c r="BM2128" i="1"/>
  <c r="BM1765" i="1"/>
  <c r="BM1766" i="1"/>
  <c r="BM1301" i="1"/>
  <c r="BM507" i="1"/>
  <c r="BM1176" i="1"/>
  <c r="BM1767" i="1"/>
  <c r="BM1303" i="1"/>
  <c r="BM1174" i="1"/>
  <c r="BM2129" i="1"/>
  <c r="BM1769" i="1"/>
  <c r="BM1120" i="1"/>
  <c r="BM2130" i="1"/>
  <c r="BM1566" i="1"/>
  <c r="BM2131" i="1"/>
  <c r="BM1397" i="1"/>
  <c r="BM1609" i="1"/>
  <c r="BM2132" i="1"/>
  <c r="BM2133" i="1"/>
  <c r="BM2134" i="1"/>
  <c r="BM2135" i="1"/>
  <c r="BM2136" i="1"/>
  <c r="BM2137" i="1"/>
  <c r="BM2138" i="1"/>
  <c r="BM1774" i="1"/>
  <c r="BM2139" i="1"/>
  <c r="BM1090" i="1"/>
  <c r="BM2140" i="1"/>
  <c r="BM2141" i="1"/>
  <c r="BM2142" i="1"/>
  <c r="BM2143" i="1"/>
  <c r="BM2145" i="1"/>
  <c r="BM2146" i="1"/>
  <c r="BM2147" i="1"/>
  <c r="BM2148" i="1"/>
  <c r="BM2149" i="1"/>
  <c r="BM2150" i="1"/>
  <c r="BM2151" i="1"/>
  <c r="BM2152" i="1"/>
  <c r="BM2153" i="1"/>
  <c r="BM2154" i="1"/>
  <c r="BM2155" i="1"/>
  <c r="BM2156" i="1"/>
  <c r="BM2157" i="1"/>
  <c r="BM2158" i="1"/>
  <c r="BM2159" i="1"/>
  <c r="BM2160" i="1"/>
  <c r="BM2161" i="1"/>
  <c r="BM2162" i="1"/>
  <c r="BM2163" i="1"/>
  <c r="BM2164" i="1"/>
  <c r="BM2165" i="1"/>
  <c r="BM2169" i="1"/>
  <c r="BM2170" i="1"/>
  <c r="BM2171" i="1"/>
  <c r="BM2172" i="1"/>
  <c r="BM2173" i="1"/>
  <c r="BM2174" i="1"/>
  <c r="BM2176" i="1"/>
  <c r="BM2177" i="1"/>
  <c r="BM2178" i="1"/>
  <c r="BM2179" i="1"/>
  <c r="BM2180" i="1"/>
  <c r="BM2181" i="1"/>
  <c r="BM2182" i="1"/>
  <c r="BM2183" i="1"/>
  <c r="BM2184" i="1"/>
  <c r="BM2185" i="1"/>
  <c r="BM2186" i="1"/>
  <c r="BM2187" i="1"/>
  <c r="BM2188" i="1"/>
  <c r="BM2189" i="1"/>
  <c r="BM2190" i="1"/>
  <c r="BM2191" i="1"/>
  <c r="BM2192" i="1"/>
  <c r="BM2193" i="1"/>
  <c r="BM2194" i="1"/>
  <c r="BM2195" i="1"/>
  <c r="BM2197" i="1"/>
  <c r="BM2198" i="1"/>
  <c r="BM2199" i="1"/>
  <c r="BM2200" i="1"/>
  <c r="BM2201" i="1"/>
  <c r="BM2202" i="1"/>
  <c r="BM1804" i="1"/>
  <c r="BM2203" i="1"/>
  <c r="BM2204" i="1"/>
  <c r="BM2205" i="1"/>
  <c r="BM2206" i="1"/>
  <c r="BM1464" i="1"/>
  <c r="BM2207" i="1"/>
  <c r="BM2208" i="1"/>
  <c r="BM2209" i="1"/>
  <c r="BM2210" i="1"/>
  <c r="BM1232" i="1"/>
  <c r="BM2211" i="1"/>
  <c r="BM2212" i="1"/>
  <c r="BM1358" i="1"/>
  <c r="BM2213" i="1"/>
  <c r="BM2215" i="1"/>
  <c r="BM1811" i="1"/>
  <c r="BM2216" i="1"/>
  <c r="BM2217" i="1"/>
  <c r="BM1814" i="1"/>
  <c r="BM1815" i="1"/>
  <c r="BM1235" i="1"/>
  <c r="BM2218" i="1"/>
  <c r="BM2219" i="1"/>
  <c r="BM1406" i="1"/>
  <c r="BM1818" i="1"/>
  <c r="BM2220" i="1"/>
  <c r="BM1435" i="1"/>
  <c r="BM2221" i="1"/>
  <c r="BM2222" i="1"/>
  <c r="BM2223" i="1"/>
  <c r="BM2224" i="1"/>
  <c r="BM1173" i="1"/>
  <c r="BM2225" i="1"/>
  <c r="BM1820" i="1"/>
  <c r="BM1305" i="1"/>
  <c r="BM2166" i="1"/>
  <c r="BM2167" i="1"/>
  <c r="BM2226" i="1"/>
  <c r="BM2227" i="1"/>
  <c r="BM2228" i="1"/>
  <c r="BM1821" i="1"/>
  <c r="BM2229" i="1"/>
  <c r="BM1187" i="1"/>
  <c r="BM2230" i="1"/>
  <c r="BM2231" i="1"/>
  <c r="BM2232" i="1"/>
  <c r="BM1430" i="1"/>
  <c r="BM1823" i="1"/>
  <c r="BM2233" i="1"/>
  <c r="BM2234" i="1"/>
  <c r="BM2235" i="1"/>
  <c r="BM2265" i="1"/>
  <c r="BM2236" i="1"/>
  <c r="BM2238" i="1"/>
  <c r="BM2239" i="1"/>
  <c r="BM2240" i="1"/>
  <c r="BM1826" i="1"/>
  <c r="BM2241" i="1"/>
  <c r="BM1827" i="1"/>
  <c r="BM1828" i="1"/>
  <c r="BM1829" i="1"/>
  <c r="BM1830" i="1"/>
  <c r="BM2242" i="1"/>
  <c r="BM2243" i="1"/>
  <c r="BM2244" i="1"/>
  <c r="BM2245" i="1"/>
  <c r="BM1835" i="1"/>
  <c r="BM1836" i="1"/>
  <c r="BM2246" i="1"/>
  <c r="BM2250" i="1"/>
  <c r="BM1838" i="1"/>
  <c r="BM2251" i="1"/>
  <c r="BM2252" i="1"/>
  <c r="BM2253" i="1"/>
  <c r="BM2254" i="1"/>
  <c r="BM2255" i="1"/>
  <c r="BM2256" i="1"/>
  <c r="BM1842" i="1"/>
  <c r="BM2257" i="1"/>
  <c r="BM2258" i="1"/>
  <c r="BM2259" i="1"/>
  <c r="BM2260" i="1"/>
  <c r="BM2261" i="1"/>
  <c r="BM2262" i="1"/>
  <c r="BM2263" i="1"/>
  <c r="BM1847" i="1"/>
  <c r="BM2264" i="1"/>
  <c r="BM2266" i="1"/>
  <c r="BM2267" i="1"/>
  <c r="BM1402" i="1"/>
  <c r="BM1159" i="1"/>
  <c r="BM2268" i="1"/>
  <c r="BM1850" i="1"/>
  <c r="BM2372" i="1"/>
  <c r="BM1851" i="1"/>
  <c r="BM1852" i="1"/>
  <c r="BM2269" i="1"/>
  <c r="BM2270" i="1"/>
  <c r="BM2271" i="1"/>
  <c r="BM2272" i="1"/>
  <c r="BM1854" i="1"/>
  <c r="BM2273" i="1"/>
  <c r="BM2274" i="1"/>
  <c r="BM2275" i="1"/>
  <c r="BM2276" i="1"/>
  <c r="BM2277" i="1"/>
  <c r="BM2278" i="1"/>
  <c r="BM2279" i="1"/>
  <c r="BM2280" i="1"/>
  <c r="BM2281" i="1"/>
  <c r="BM1256" i="1"/>
  <c r="BM1863" i="1"/>
  <c r="BM2282" i="1"/>
  <c r="BM1865" i="1"/>
  <c r="BM2283" i="1"/>
  <c r="BM2284" i="1"/>
  <c r="BM2285" i="1"/>
  <c r="BM1098" i="1"/>
  <c r="BM2286" i="1"/>
  <c r="BM2287" i="1"/>
  <c r="BM1164" i="1"/>
  <c r="BM1249" i="1"/>
  <c r="BM2289" i="1"/>
  <c r="BM2290" i="1"/>
  <c r="BM1160" i="1"/>
  <c r="BM2291" i="1"/>
  <c r="BM1624" i="1"/>
  <c r="BM2292" i="1"/>
  <c r="BM1178" i="1"/>
  <c r="BM1325" i="1"/>
  <c r="BM1175" i="1"/>
  <c r="BM2293" i="1"/>
  <c r="BM2294" i="1"/>
  <c r="BM2295" i="1"/>
  <c r="BM1234" i="1"/>
  <c r="BM1494" i="1"/>
  <c r="BM2296" i="1"/>
  <c r="BM2297" i="1"/>
  <c r="BM2298" i="1"/>
  <c r="BM2299" i="1"/>
  <c r="BM2300" i="1"/>
  <c r="BM2301" i="1"/>
  <c r="BM2302" i="1"/>
  <c r="BM2303" i="1"/>
  <c r="BM2304" i="1"/>
  <c r="BM1211" i="1"/>
  <c r="BM2305" i="1"/>
  <c r="BM2306" i="1"/>
  <c r="BM2307" i="1"/>
  <c r="BM2308" i="1"/>
  <c r="BM2309" i="1"/>
  <c r="BM2310" i="1"/>
  <c r="BM2311" i="1"/>
  <c r="BM2312" i="1"/>
  <c r="BM2313" i="1"/>
  <c r="BM2314" i="1"/>
  <c r="BM2315" i="1"/>
  <c r="BM2316" i="1"/>
  <c r="BM1488" i="1"/>
  <c r="BM2317" i="1"/>
  <c r="BM2318" i="1"/>
  <c r="BM1889" i="1"/>
  <c r="BM2319" i="1"/>
  <c r="BM2320" i="1"/>
  <c r="BM2321" i="1"/>
  <c r="BM2322" i="1"/>
  <c r="BM2323" i="1"/>
  <c r="BM2324" i="1"/>
  <c r="BM1892" i="1"/>
  <c r="BM2325" i="1"/>
  <c r="BM1893" i="1"/>
  <c r="BM2326" i="1"/>
  <c r="BM2327" i="1"/>
  <c r="BM2328" i="1"/>
  <c r="BM2329" i="1"/>
  <c r="BM2330" i="1"/>
  <c r="BM1169" i="1"/>
  <c r="BM2331" i="1"/>
  <c r="BM2332" i="1"/>
  <c r="BM2333" i="1"/>
  <c r="BM2334" i="1"/>
  <c r="BM2335" i="1"/>
  <c r="BM1655" i="1"/>
  <c r="BM2336" i="1"/>
  <c r="BM1593" i="1"/>
  <c r="BM1396" i="1"/>
  <c r="BM2337" i="1"/>
  <c r="BM2338" i="1"/>
  <c r="BM1900" i="1"/>
  <c r="BM2339" i="1"/>
  <c r="BM1902" i="1"/>
  <c r="BM2340" i="1"/>
  <c r="BM1253" i="1"/>
  <c r="BM2341" i="1"/>
  <c r="BM1906" i="1"/>
  <c r="BM1907" i="1"/>
  <c r="BM2342" i="1"/>
  <c r="BM2343" i="1"/>
  <c r="BM1594" i="1"/>
  <c r="BM2344" i="1"/>
  <c r="BM2345" i="1"/>
  <c r="BM2346" i="1"/>
  <c r="BM2347" i="1"/>
  <c r="BM1320" i="1"/>
  <c r="BM1618" i="1"/>
  <c r="BM1012" i="1"/>
  <c r="BM2348" i="1"/>
  <c r="BM1912" i="1"/>
  <c r="BM1913" i="1"/>
  <c r="BM2349" i="1"/>
  <c r="BM2350" i="1"/>
  <c r="BM1415" i="1"/>
  <c r="BM2351" i="1"/>
  <c r="BM2352" i="1"/>
  <c r="BM2353" i="1"/>
  <c r="BM2354" i="1"/>
  <c r="BM2355" i="1"/>
  <c r="BM1529" i="1"/>
  <c r="BM2356" i="1"/>
  <c r="BM1312" i="1"/>
  <c r="BM2357" i="1"/>
  <c r="BM2358" i="1"/>
  <c r="BM2359" i="1"/>
  <c r="BM1921" i="1"/>
  <c r="BM1922" i="1"/>
  <c r="BM1923" i="1"/>
  <c r="BM1924" i="1"/>
  <c r="BM2360" i="1"/>
  <c r="BM2361" i="1"/>
  <c r="BM815" i="1"/>
  <c r="BM2362" i="1"/>
  <c r="BM818" i="1"/>
  <c r="BM2363" i="1"/>
  <c r="BM2364" i="1"/>
  <c r="BM2365" i="1"/>
  <c r="BM1530" i="1"/>
  <c r="BM1928" i="1"/>
  <c r="BM2366" i="1"/>
  <c r="BM2367" i="1"/>
  <c r="BM2368" i="1"/>
  <c r="BM1123" i="1"/>
  <c r="BM2369" i="1"/>
  <c r="BM2370" i="1"/>
  <c r="BM1565" i="1"/>
  <c r="BM1417" i="1"/>
  <c r="BM2373" i="1"/>
  <c r="BM1930" i="1"/>
  <c r="BM2374" i="1"/>
  <c r="BM2237" i="1"/>
  <c r="BM2371" i="1"/>
  <c r="BM2375" i="1"/>
  <c r="BM2376" i="1"/>
  <c r="BM2377" i="1"/>
  <c r="BM2378" i="1"/>
  <c r="BM2379" i="1"/>
  <c r="BM2380" i="1"/>
  <c r="BM1442" i="1"/>
  <c r="BM2381" i="1"/>
  <c r="BM2382" i="1"/>
  <c r="BM2383" i="1"/>
  <c r="BM2384" i="1"/>
  <c r="BM2385" i="1"/>
  <c r="BM2386" i="1"/>
  <c r="BM2387" i="1"/>
  <c r="BM2388" i="1"/>
  <c r="BM2389" i="1"/>
  <c r="BM2390" i="1"/>
  <c r="BM2391" i="1"/>
  <c r="BM2392" i="1"/>
  <c r="BM1050" i="1"/>
  <c r="BM2393" i="1"/>
  <c r="BM1740" i="1"/>
  <c r="BM2394" i="1"/>
  <c r="BM2395" i="1"/>
  <c r="BM2396" i="1"/>
  <c r="BM2397" i="1"/>
  <c r="BM2398" i="1"/>
  <c r="BM2399" i="1"/>
  <c r="BM1940" i="1"/>
  <c r="BM2400" i="1"/>
  <c r="BM2401" i="1"/>
  <c r="BM2402" i="1"/>
  <c r="BM2403" i="1"/>
  <c r="BM2404" i="1"/>
  <c r="BM2405" i="1"/>
  <c r="BM2406" i="1"/>
  <c r="BM2407" i="1"/>
  <c r="BM2408" i="1"/>
  <c r="BM2409" i="1"/>
  <c r="BM2410" i="1"/>
  <c r="BM2411" i="1"/>
  <c r="BM2412" i="1"/>
  <c r="BM2413" i="1"/>
  <c r="BM2414" i="1"/>
  <c r="BM2415" i="1"/>
  <c r="BM2416" i="1"/>
  <c r="BM2417" i="1"/>
  <c r="BM2418" i="1"/>
  <c r="BM2419" i="1"/>
  <c r="BM2420" i="1"/>
  <c r="BM1948" i="1"/>
  <c r="BM2421" i="1"/>
  <c r="BM2422" i="1"/>
  <c r="BM2423" i="1"/>
  <c r="BM2424" i="1"/>
  <c r="BM1950" i="1"/>
  <c r="BM2425" i="1"/>
  <c r="BM2426" i="1"/>
  <c r="BM2427" i="1"/>
  <c r="BM2428" i="1"/>
  <c r="BM2429" i="1"/>
  <c r="BM2430" i="1"/>
  <c r="BM2431" i="1"/>
  <c r="BM2432" i="1"/>
  <c r="BM2433" i="1"/>
  <c r="BM2434" i="1"/>
  <c r="BM1263" i="1"/>
  <c r="BM1254" i="1"/>
  <c r="BM1307" i="1"/>
  <c r="BM2435" i="1"/>
  <c r="BM2436" i="1"/>
  <c r="BM1231" i="1"/>
  <c r="BM2437" i="1"/>
  <c r="BM2438" i="1"/>
  <c r="BM2439" i="1"/>
  <c r="BM2440" i="1"/>
  <c r="BM2441" i="1"/>
  <c r="BM2442" i="1"/>
  <c r="BM2443" i="1"/>
  <c r="BM2444" i="1"/>
  <c r="BM2445" i="1"/>
  <c r="BM2446" i="1"/>
  <c r="BM2447" i="1"/>
  <c r="BM2448" i="1"/>
  <c r="BM1968" i="1"/>
  <c r="BM1196" i="1"/>
  <c r="BM1969" i="1"/>
  <c r="BM1201" i="1"/>
  <c r="BM1970" i="1"/>
  <c r="BM1971" i="1"/>
  <c r="BM1972" i="1"/>
  <c r="BM1973" i="1"/>
  <c r="BM2449" i="1"/>
  <c r="BM1975" i="1"/>
  <c r="BM1976" i="1"/>
  <c r="BM1977" i="1"/>
  <c r="BM1978" i="1"/>
  <c r="BM1979" i="1"/>
  <c r="BM1980" i="1"/>
  <c r="BM1981" i="1"/>
  <c r="BM1982" i="1"/>
  <c r="BM1983" i="1"/>
  <c r="BM1984" i="1"/>
  <c r="BM1985" i="1"/>
  <c r="BM1986" i="1"/>
  <c r="BM1987" i="1"/>
  <c r="BM1988" i="1"/>
  <c r="BM1989" i="1"/>
  <c r="BM1990" i="1"/>
  <c r="BM974" i="1"/>
  <c r="BM1580" i="1"/>
  <c r="BM996" i="1"/>
  <c r="BM1444" i="1"/>
  <c r="BM1613" i="1"/>
  <c r="BM1616" i="1"/>
  <c r="BM1480" i="1"/>
  <c r="BM1453" i="1"/>
  <c r="BM1454" i="1"/>
  <c r="BM1991" i="1"/>
  <c r="BM2450" i="1"/>
  <c r="BM1224" i="1"/>
  <c r="BM2451" i="1"/>
  <c r="BM2452" i="1"/>
  <c r="BM1389" i="1"/>
  <c r="BM2453" i="1"/>
  <c r="BM1994" i="1"/>
  <c r="BM1242" i="1"/>
  <c r="BM1260" i="1"/>
  <c r="BM1694" i="1"/>
  <c r="BM2454" i="1"/>
  <c r="BM1722" i="1"/>
  <c r="BM1995" i="1"/>
  <c r="BM2455" i="1"/>
  <c r="BM2456" i="1"/>
  <c r="BM1998" i="1"/>
  <c r="BM1999" i="1"/>
  <c r="BM2249" i="1"/>
  <c r="BM2248" i="1"/>
  <c r="BM2457" i="1"/>
  <c r="BM1225" i="1"/>
  <c r="BM1119" i="1"/>
  <c r="BM2001" i="1"/>
  <c r="BM1427" i="1"/>
  <c r="BM2458" i="1"/>
  <c r="BM1582" i="1"/>
  <c r="BM2003" i="1"/>
  <c r="BM2004" i="1"/>
  <c r="BM1455" i="1"/>
  <c r="BM1043" i="1"/>
  <c r="BM1131" i="1"/>
  <c r="BM1261" i="1"/>
  <c r="BM249" i="1"/>
  <c r="BL153" i="1" l="1"/>
  <c r="BL187" i="1"/>
  <c r="BL26" i="1"/>
  <c r="BL1009" i="1"/>
  <c r="BL1071" i="1"/>
  <c r="BL263" i="1"/>
  <c r="BL34" i="1"/>
  <c r="BL463" i="1"/>
  <c r="BL5" i="1"/>
  <c r="BL42" i="1"/>
  <c r="BL1680" i="1"/>
  <c r="BL1365" i="1"/>
  <c r="BL257" i="1"/>
  <c r="BL747" i="1"/>
  <c r="BL99" i="1"/>
  <c r="BL18" i="1"/>
  <c r="BL68" i="1"/>
  <c r="BL770" i="1"/>
  <c r="BL1368" i="1"/>
  <c r="BL24" i="1"/>
  <c r="BL168" i="1"/>
  <c r="BL1380" i="1"/>
  <c r="BL1760" i="1"/>
  <c r="BL1456" i="1"/>
  <c r="BL1679" i="1"/>
  <c r="BL16" i="1"/>
  <c r="BL11" i="1"/>
  <c r="BL1063" i="1"/>
  <c r="BL902" i="1"/>
  <c r="BL27" i="1"/>
  <c r="BL838" i="1"/>
  <c r="BL59" i="1"/>
  <c r="BL151" i="1"/>
  <c r="BL350" i="1"/>
  <c r="BL372" i="1"/>
  <c r="BL925" i="1"/>
  <c r="BL1262" i="1"/>
  <c r="BL38" i="1"/>
  <c r="BL138" i="1"/>
  <c r="BL53" i="1"/>
  <c r="BL577" i="1"/>
  <c r="BL1761" i="1"/>
  <c r="BL15" i="1"/>
  <c r="BL19" i="1"/>
  <c r="BL51" i="1"/>
  <c r="BL741" i="1"/>
  <c r="BL1345" i="1"/>
  <c r="BL462" i="1"/>
  <c r="BL122" i="1"/>
  <c r="BL35" i="1"/>
  <c r="BL39" i="1"/>
  <c r="BL40" i="1"/>
  <c r="BL1615" i="1"/>
  <c r="BL1573" i="1"/>
  <c r="BL1458" i="1"/>
  <c r="BL246" i="1"/>
  <c r="BL121" i="1"/>
  <c r="BL115" i="1"/>
  <c r="BL402" i="1"/>
  <c r="BL64" i="1"/>
  <c r="BL1598" i="1"/>
  <c r="BL17" i="1"/>
  <c r="BL756" i="1"/>
  <c r="BL1058" i="1"/>
  <c r="BL147" i="1"/>
  <c r="BL3" i="1"/>
  <c r="BL1461" i="1"/>
  <c r="BL56" i="1"/>
  <c r="BL71" i="1"/>
  <c r="BL205" i="1"/>
  <c r="BL1762" i="1"/>
  <c r="BL371" i="1"/>
  <c r="BL449" i="1"/>
  <c r="BL44" i="1"/>
  <c r="BL1074" i="1"/>
  <c r="BL1132" i="1"/>
  <c r="BL1633" i="1"/>
  <c r="BL133" i="1"/>
  <c r="BL1108" i="1"/>
  <c r="BL381" i="1"/>
  <c r="BL1005" i="1"/>
  <c r="BL571" i="1"/>
  <c r="BL101" i="1"/>
  <c r="BL102" i="1"/>
  <c r="BL794" i="1"/>
  <c r="BL400" i="1"/>
  <c r="BL104" i="1"/>
  <c r="BL105" i="1"/>
  <c r="BL106" i="1"/>
  <c r="BL107" i="1"/>
  <c r="BL238" i="1"/>
  <c r="BL237" i="1"/>
  <c r="BL103" i="1"/>
  <c r="BL1729" i="1"/>
  <c r="BL136" i="1"/>
  <c r="BL32" i="1"/>
  <c r="BL921" i="1"/>
  <c r="BL1281" i="1"/>
  <c r="BL91" i="1"/>
  <c r="BL50" i="1"/>
  <c r="BL90" i="1"/>
  <c r="BL92" i="1"/>
  <c r="BL132" i="1"/>
  <c r="BL23" i="1"/>
  <c r="BL503" i="1"/>
  <c r="BL607" i="1"/>
  <c r="BL98" i="1"/>
  <c r="BL619" i="1"/>
  <c r="BL216" i="1"/>
  <c r="BL116" i="1"/>
  <c r="BL1323" i="1"/>
  <c r="BL12" i="1"/>
  <c r="BL368" i="1"/>
  <c r="BL748" i="1"/>
  <c r="BL558" i="1"/>
  <c r="BL67" i="1"/>
  <c r="BL1142" i="1"/>
  <c r="BL276" i="1"/>
  <c r="BL84" i="1"/>
  <c r="BL251" i="1"/>
  <c r="BL433" i="1"/>
  <c r="BL431" i="1"/>
  <c r="BL176" i="1"/>
  <c r="BL434" i="1"/>
  <c r="BL569" i="1"/>
  <c r="BL118" i="1"/>
  <c r="BL94" i="1"/>
  <c r="BL97" i="1"/>
  <c r="BL89" i="1"/>
  <c r="BL93" i="1"/>
  <c r="BL476" i="1"/>
  <c r="BL1082" i="1"/>
  <c r="BL96" i="1"/>
  <c r="BL95" i="1"/>
  <c r="BL145" i="1"/>
  <c r="BL88" i="1"/>
  <c r="BL1498" i="1"/>
  <c r="BL85" i="1"/>
  <c r="BL281" i="1"/>
  <c r="BL538" i="1"/>
  <c r="BL208" i="1"/>
  <c r="BL77" i="1"/>
  <c r="BL841" i="1"/>
  <c r="BL674" i="1"/>
  <c r="BL289" i="1"/>
  <c r="BL645" i="1"/>
  <c r="BL543" i="1"/>
  <c r="BL127" i="1"/>
  <c r="BL976" i="1"/>
  <c r="BL415" i="1"/>
  <c r="BL1586" i="1"/>
  <c r="BL1747" i="1"/>
  <c r="BL222" i="1"/>
  <c r="BL119" i="1"/>
  <c r="BL862" i="1"/>
  <c r="BL220" i="1"/>
  <c r="BL527" i="1"/>
  <c r="BL528" i="1"/>
  <c r="BL966" i="1"/>
  <c r="BL409" i="1"/>
  <c r="BL1324" i="1"/>
  <c r="BL450" i="1"/>
  <c r="BL83" i="1"/>
  <c r="BL955" i="1"/>
  <c r="BL60" i="1"/>
  <c r="BL124" i="1"/>
  <c r="BL1698" i="1"/>
  <c r="BL819" i="1"/>
  <c r="BL163" i="1"/>
  <c r="BL369" i="1"/>
  <c r="BL10" i="1"/>
  <c r="BL215" i="1"/>
  <c r="BL404" i="1"/>
  <c r="BL1097" i="1"/>
  <c r="BL69" i="1"/>
  <c r="BL79" i="1"/>
  <c r="BL691" i="1"/>
  <c r="BL345" i="1"/>
  <c r="BL757" i="1"/>
  <c r="BL189" i="1"/>
  <c r="BL1495" i="1"/>
  <c r="BL159" i="1"/>
  <c r="BL160" i="1"/>
  <c r="BL563" i="1"/>
  <c r="BL203" i="1"/>
  <c r="BL1084" i="1"/>
  <c r="BL1524" i="1"/>
  <c r="BL738" i="1"/>
  <c r="BL1605" i="1"/>
  <c r="BL4" i="1"/>
  <c r="BL749" i="1"/>
  <c r="BL62" i="1"/>
  <c r="BL134" i="1"/>
  <c r="BL952" i="1"/>
  <c r="BL873" i="1"/>
  <c r="BL871" i="1"/>
  <c r="BL863" i="1"/>
  <c r="BL1543" i="1"/>
  <c r="BL130" i="1"/>
  <c r="BL398" i="1"/>
  <c r="BL555" i="1"/>
  <c r="BL551" i="1"/>
  <c r="BL557" i="1"/>
  <c r="BL554" i="1"/>
  <c r="BL524" i="1"/>
  <c r="BL280" i="1"/>
  <c r="BL697" i="1"/>
  <c r="BL315" i="1"/>
  <c r="BL479" i="1"/>
  <c r="BL1534" i="1"/>
  <c r="BL715" i="1"/>
  <c r="BL166" i="1"/>
  <c r="BL1620" i="1"/>
  <c r="BL713" i="1"/>
  <c r="BL174" i="1"/>
  <c r="BL1768" i="1"/>
  <c r="BL363" i="1"/>
  <c r="BL70" i="1"/>
  <c r="BL731" i="1"/>
  <c r="BL1742" i="1"/>
  <c r="BL157" i="1"/>
  <c r="BL775" i="1"/>
  <c r="BL72" i="1"/>
  <c r="BL693" i="1"/>
  <c r="BL180" i="1"/>
  <c r="BL1504" i="1"/>
  <c r="BL726" i="1"/>
  <c r="BL1152" i="1"/>
  <c r="BL1770" i="1"/>
  <c r="BL1006" i="1"/>
  <c r="BL322" i="1"/>
  <c r="BL202" i="1"/>
  <c r="BL231" i="1"/>
  <c r="BL970" i="1"/>
  <c r="BL1771" i="1"/>
  <c r="BL273" i="1"/>
  <c r="BL310" i="1"/>
  <c r="BL900" i="1"/>
  <c r="BL66" i="1"/>
  <c r="BL710" i="1"/>
  <c r="BL279" i="1"/>
  <c r="BL1659" i="1"/>
  <c r="BL454" i="1"/>
  <c r="BL456" i="1"/>
  <c r="BL191" i="1"/>
  <c r="BL274" i="1"/>
  <c r="BL113" i="1"/>
  <c r="BL1688" i="1"/>
  <c r="BL268" i="1"/>
  <c r="BL190" i="1"/>
  <c r="BL562" i="1"/>
  <c r="BL737" i="1"/>
  <c r="BL905" i="1"/>
  <c r="BL892" i="1"/>
  <c r="BL1112" i="1"/>
  <c r="BL172" i="1"/>
  <c r="BL769" i="1"/>
  <c r="BL338" i="1"/>
  <c r="BL1135" i="1"/>
  <c r="BL250" i="1"/>
  <c r="BL110" i="1"/>
  <c r="BL545" i="1"/>
  <c r="BL45" i="1"/>
  <c r="BL530" i="1"/>
  <c r="BL1772" i="1"/>
  <c r="BL868" i="1"/>
  <c r="BL429" i="1"/>
  <c r="BL2085" i="1"/>
  <c r="BL1713" i="1"/>
  <c r="BL334" i="1"/>
  <c r="BL764" i="1"/>
  <c r="BL618" i="1"/>
  <c r="BL435" i="1"/>
  <c r="BL776" i="1"/>
  <c r="BL1683" i="1"/>
  <c r="BL934" i="1"/>
  <c r="BL329" i="1"/>
  <c r="BL771" i="1"/>
  <c r="BL161" i="1"/>
  <c r="BL1460" i="1"/>
  <c r="BL432" i="1"/>
  <c r="BL1293" i="1"/>
  <c r="BL675" i="1"/>
  <c r="BL424" i="1"/>
  <c r="BL349" i="1"/>
  <c r="BL1276" i="1"/>
  <c r="BL1697" i="1"/>
  <c r="BL194" i="1"/>
  <c r="BL324" i="1"/>
  <c r="BL1604" i="1"/>
  <c r="BL977" i="1"/>
  <c r="BL651" i="1"/>
  <c r="BL886" i="1"/>
  <c r="BL139" i="1"/>
  <c r="BL1031" i="1"/>
  <c r="BL309" i="1"/>
  <c r="BL1532" i="1"/>
  <c r="BL299" i="1"/>
  <c r="BL1528" i="1"/>
  <c r="BL483" i="1"/>
  <c r="BL922" i="1"/>
  <c r="BL1523" i="1"/>
  <c r="BL9" i="1"/>
  <c r="BL135" i="1"/>
  <c r="BL680" i="1"/>
  <c r="BL75" i="1"/>
  <c r="BL1334" i="1"/>
  <c r="BL531" i="1"/>
  <c r="BL20" i="1"/>
  <c r="BL1133" i="1"/>
  <c r="BL1070" i="1"/>
  <c r="BL735" i="1"/>
  <c r="BL714" i="1"/>
  <c r="BL712" i="1"/>
  <c r="BL700" i="1"/>
  <c r="BL552" i="1"/>
  <c r="BL1040" i="1"/>
  <c r="BL1378" i="1"/>
  <c r="BL541" i="1"/>
  <c r="BL774" i="1"/>
  <c r="BL585" i="1"/>
  <c r="BL495" i="1"/>
  <c r="BL241" i="1"/>
  <c r="BL200" i="1"/>
  <c r="BL1025" i="1"/>
  <c r="BL1407" i="1"/>
  <c r="BL352" i="1"/>
  <c r="BL692" i="1"/>
  <c r="BL1477" i="1"/>
  <c r="BL1270" i="1"/>
  <c r="BL1709" i="1"/>
  <c r="BL1478" i="1"/>
  <c r="BL767" i="1"/>
  <c r="BL1773" i="1"/>
  <c r="BL1654" i="1"/>
  <c r="BL497" i="1"/>
  <c r="BL845" i="1"/>
  <c r="BL365" i="1"/>
  <c r="BL405" i="1"/>
  <c r="BL221" i="1"/>
  <c r="BL702" i="1"/>
  <c r="BL271" i="1"/>
  <c r="BL112" i="1"/>
  <c r="BL285" i="1"/>
  <c r="BL318" i="1"/>
  <c r="BL903" i="1"/>
  <c r="BL1525" i="1"/>
  <c r="BL855" i="1"/>
  <c r="BL851" i="1"/>
  <c r="BL556" i="1"/>
  <c r="BL768" i="1"/>
  <c r="BL192" i="1"/>
  <c r="BL253" i="1"/>
  <c r="BL140" i="1"/>
  <c r="BL718" i="1"/>
  <c r="BL526" i="1"/>
  <c r="BL579" i="1"/>
  <c r="BL586" i="1"/>
  <c r="BL417" i="1"/>
  <c r="BL1656" i="1"/>
  <c r="BL78" i="1"/>
  <c r="BL989" i="1"/>
  <c r="BL386" i="1"/>
  <c r="BL835" i="1"/>
  <c r="BL378" i="1"/>
  <c r="BL1710" i="1"/>
  <c r="BL302" i="1"/>
  <c r="BL1044" i="1"/>
  <c r="BL1520" i="1"/>
  <c r="BL177" i="1"/>
  <c r="BL353" i="1"/>
  <c r="BL796" i="1"/>
  <c r="BL252" i="1"/>
  <c r="BL86" i="1"/>
  <c r="BL912" i="1"/>
  <c r="BL326" i="1"/>
  <c r="BL603" i="1"/>
  <c r="BL490" i="1"/>
  <c r="BL201" i="1"/>
  <c r="BL389" i="1"/>
  <c r="BL193" i="1"/>
  <c r="BL827" i="1"/>
  <c r="BL521" i="1"/>
  <c r="BL1385" i="1"/>
  <c r="BL1067" i="1"/>
  <c r="BL169" i="1"/>
  <c r="BL826" i="1"/>
  <c r="BL471" i="1"/>
  <c r="BL284" i="1"/>
  <c r="BL340" i="1"/>
  <c r="BL427" i="1"/>
  <c r="BL772" i="1"/>
  <c r="BL65" i="1"/>
  <c r="BL301" i="1"/>
  <c r="BL612" i="1"/>
  <c r="BL606" i="1"/>
  <c r="BL379" i="1"/>
  <c r="BL336" i="1"/>
  <c r="BL907" i="1"/>
  <c r="BL1255" i="1"/>
  <c r="BL1462" i="1"/>
  <c r="BL396" i="1"/>
  <c r="BL1267" i="1"/>
  <c r="BL337" i="1"/>
  <c r="BL283" i="1"/>
  <c r="BL968" i="1"/>
  <c r="BL630" i="1"/>
  <c r="BL335" i="1"/>
  <c r="BL171" i="1"/>
  <c r="BL891" i="1"/>
  <c r="BL235" i="1"/>
  <c r="BL488" i="1"/>
  <c r="BL393" i="1"/>
  <c r="BL300" i="1"/>
  <c r="BL25" i="1"/>
  <c r="BL82" i="1"/>
  <c r="BL330" i="1"/>
  <c r="BL1046" i="1"/>
  <c r="BL1100" i="1"/>
  <c r="BL184" i="1"/>
  <c r="BL1487" i="1"/>
  <c r="BL224" i="1"/>
  <c r="BL109" i="1"/>
  <c r="BL1366" i="1"/>
  <c r="BL540" i="1"/>
  <c r="BL234" i="1"/>
  <c r="BL290" i="1"/>
  <c r="BL758" i="1"/>
  <c r="BL443" i="1"/>
  <c r="BL883" i="1"/>
  <c r="BL482" i="1"/>
  <c r="BL1069" i="1"/>
  <c r="BL802" i="1"/>
  <c r="BL359" i="1"/>
  <c r="BL333" i="1"/>
  <c r="BL711" i="1"/>
  <c r="BL728" i="1"/>
  <c r="BL377" i="1"/>
  <c r="BL1775" i="1"/>
  <c r="BL451" i="1"/>
  <c r="BL1727" i="1"/>
  <c r="BL388" i="1"/>
  <c r="BL564" i="1"/>
  <c r="BL897" i="1"/>
  <c r="BL1717" i="1"/>
  <c r="BL304" i="1"/>
  <c r="BL312" i="1"/>
  <c r="BL893" i="1"/>
  <c r="BL1776" i="1"/>
  <c r="BL534" i="1"/>
  <c r="BL327" i="1"/>
  <c r="BL740" i="1"/>
  <c r="BL262" i="1"/>
  <c r="BL561" i="1"/>
  <c r="BL410" i="1"/>
  <c r="BL351" i="1"/>
  <c r="BL670" i="1"/>
  <c r="BL265" i="1"/>
  <c r="BL266" i="1"/>
  <c r="BL264" i="1"/>
  <c r="BL1423" i="1"/>
  <c r="BL354" i="1"/>
  <c r="BL636" i="1"/>
  <c r="BL426" i="1"/>
  <c r="BL522" i="1"/>
  <c r="BL272" i="1"/>
  <c r="BL1445" i="1"/>
  <c r="BL320" i="1"/>
  <c r="BL311" i="1"/>
  <c r="BL519" i="1"/>
  <c r="BL229" i="1"/>
  <c r="BL305" i="1"/>
  <c r="BL446" i="1"/>
  <c r="BL362" i="1"/>
  <c r="BL927" i="1"/>
  <c r="BL1336" i="1"/>
  <c r="BL480" i="1"/>
  <c r="BL704" i="1"/>
  <c r="BL1472" i="1"/>
  <c r="BL867" i="1"/>
  <c r="BL641" i="1"/>
  <c r="BL601" i="1"/>
  <c r="BL2288" i="1"/>
  <c r="BL1536" i="1"/>
  <c r="BL1115" i="1"/>
  <c r="BL650" i="1"/>
  <c r="BL621" i="1"/>
  <c r="BL906" i="1"/>
  <c r="BL36" i="1"/>
  <c r="BL473" i="1"/>
  <c r="BL143" i="1"/>
  <c r="BL494" i="1"/>
  <c r="BL422" i="1"/>
  <c r="BL360" i="1"/>
  <c r="BL447" i="1"/>
  <c r="BL611" i="1"/>
  <c r="BL1538" i="1"/>
  <c r="BL644" i="1"/>
  <c r="BL1192" i="1"/>
  <c r="BL1172" i="1"/>
  <c r="BL1539" i="1"/>
  <c r="BL1540" i="1"/>
  <c r="BL1388" i="1"/>
  <c r="BL460" i="1"/>
  <c r="BL570" i="1"/>
  <c r="BL453" i="1"/>
  <c r="BL805" i="1"/>
  <c r="BL380" i="1"/>
  <c r="BL170" i="1"/>
  <c r="BL474" i="1"/>
  <c r="BL935" i="1"/>
  <c r="BL464" i="1"/>
  <c r="BL313" i="1"/>
  <c r="BL1393" i="1"/>
  <c r="BL428" i="1"/>
  <c r="BL547" i="1"/>
  <c r="BL535" i="1"/>
  <c r="BL425" i="1"/>
  <c r="BL801" i="1"/>
  <c r="BL986" i="1"/>
  <c r="BL632" i="1"/>
  <c r="BL512" i="1"/>
  <c r="BL931" i="1"/>
  <c r="BL486" i="1"/>
  <c r="BL391" i="1"/>
  <c r="BL383" i="1"/>
  <c r="BL559" i="1"/>
  <c r="BL647" i="1"/>
  <c r="BL936" i="1"/>
  <c r="BL419" i="1"/>
  <c r="BL164" i="1"/>
  <c r="BL408" i="1"/>
  <c r="BL582" i="1"/>
  <c r="BL1321" i="1"/>
  <c r="BL982" i="1"/>
  <c r="BL1777" i="1"/>
  <c r="BL525" i="1"/>
  <c r="BL1399" i="1"/>
  <c r="BL825" i="1"/>
  <c r="BL610" i="1"/>
  <c r="BL1374" i="1"/>
  <c r="BL502" i="1"/>
  <c r="BL791" i="1"/>
  <c r="BL616" i="1"/>
  <c r="BL581" i="1"/>
  <c r="BL307" i="1"/>
  <c r="BL306" i="1"/>
  <c r="BL240" i="1"/>
  <c r="BL548" i="1"/>
  <c r="BL173" i="1"/>
  <c r="BL1748" i="1"/>
  <c r="BL809" i="1"/>
  <c r="BL857" i="1"/>
  <c r="BL782" i="1"/>
  <c r="BL664" i="1"/>
  <c r="BL167" i="1"/>
  <c r="BL355" i="1"/>
  <c r="BL882" i="1"/>
  <c r="BL584" i="1"/>
  <c r="BL1117" i="1"/>
  <c r="BL537" i="1"/>
  <c r="BL667" i="1"/>
  <c r="BL634" i="1"/>
  <c r="BL600" i="1"/>
  <c r="BL308" i="1"/>
  <c r="BL566" i="1"/>
  <c r="BL811" i="1"/>
  <c r="BL376" i="1"/>
  <c r="BL604" i="1"/>
  <c r="BL418" i="1"/>
  <c r="BL624" i="1"/>
  <c r="BL533" i="1"/>
  <c r="BL1048" i="1"/>
  <c r="BL515" i="1"/>
  <c r="BL1778" i="1"/>
  <c r="BL498" i="1"/>
  <c r="BL583" i="1"/>
  <c r="BL947" i="1"/>
  <c r="BL1130" i="1"/>
  <c r="BL278" i="1"/>
  <c r="BL599" i="1"/>
  <c r="BL430" i="1"/>
  <c r="BL1106" i="1"/>
  <c r="BL539" i="1"/>
  <c r="BL341" i="1"/>
  <c r="BL1779" i="1"/>
  <c r="BL455" i="1"/>
  <c r="BL633" i="1"/>
  <c r="BL477" i="1"/>
  <c r="BL656" i="1"/>
  <c r="BL1780" i="1"/>
  <c r="BL469" i="1"/>
  <c r="BL319" i="1"/>
  <c r="BL493" i="1"/>
  <c r="BL777" i="1"/>
  <c r="BL484" i="1"/>
  <c r="BL779" i="1"/>
  <c r="BL1476" i="1"/>
  <c r="BL152" i="1"/>
  <c r="BL722" i="1"/>
  <c r="BL588" i="1"/>
  <c r="BL1721" i="1"/>
  <c r="BL496" i="1"/>
  <c r="BL523" i="1"/>
  <c r="BL798" i="1"/>
  <c r="BL1335" i="1"/>
  <c r="BL688" i="1"/>
  <c r="BL1072" i="1"/>
  <c r="BL780" i="1"/>
  <c r="BL411" i="1"/>
  <c r="BL807" i="1"/>
  <c r="BL236" i="1"/>
  <c r="BL614" i="1"/>
  <c r="BL475" i="1"/>
  <c r="BL441" i="1"/>
  <c r="BL766" i="1"/>
  <c r="BL1781" i="1"/>
  <c r="BL812" i="1"/>
  <c r="BL158" i="1"/>
  <c r="BL817" i="1"/>
  <c r="BL287" i="1"/>
  <c r="BL1153" i="1"/>
  <c r="BL580" i="1"/>
  <c r="BL673" i="1"/>
  <c r="BL574" i="1"/>
  <c r="BL940" i="1"/>
  <c r="BL662" i="1"/>
  <c r="BL13" i="1"/>
  <c r="BL874" i="1"/>
  <c r="BL1246" i="1"/>
  <c r="BL615" i="1"/>
  <c r="BL608" i="1"/>
  <c r="BL953" i="1"/>
  <c r="BL1168" i="1"/>
  <c r="BL1053" i="1"/>
  <c r="BL596" i="1"/>
  <c r="BL788" i="1"/>
  <c r="BL1247" i="1"/>
  <c r="BL470" i="1"/>
  <c r="BL511" i="1"/>
  <c r="BL595" i="1"/>
  <c r="BL806" i="1"/>
  <c r="BL1140" i="1"/>
  <c r="BL755" i="1"/>
  <c r="BL800" i="1"/>
  <c r="BL1408" i="1"/>
  <c r="BL573" i="1"/>
  <c r="BL655" i="1"/>
  <c r="BL643" i="1"/>
  <c r="BL397" i="1"/>
  <c r="BL790" i="1"/>
  <c r="BL789" i="1"/>
  <c r="BL620" i="1"/>
  <c r="BL1052" i="1"/>
  <c r="BL652" i="1"/>
  <c r="BL366" i="1"/>
  <c r="BL1155" i="1"/>
  <c r="BL1649" i="1"/>
  <c r="BL468" i="1"/>
  <c r="BL111" i="1"/>
  <c r="BL269" i="1"/>
  <c r="BL663" i="1"/>
  <c r="BL491" i="1"/>
  <c r="BL567" i="1"/>
  <c r="BL659" i="1"/>
  <c r="BL314" i="1"/>
  <c r="BL438" i="1"/>
  <c r="BL666" i="1"/>
  <c r="BL665" i="1"/>
  <c r="BL668" i="1"/>
  <c r="BL217" i="1"/>
  <c r="BL1782" i="1"/>
  <c r="BL1309" i="1"/>
  <c r="BL1783" i="1"/>
  <c r="BL676" i="1"/>
  <c r="BL439" i="1"/>
  <c r="BL672" i="1"/>
  <c r="BL506" i="1"/>
  <c r="BL1057" i="1"/>
  <c r="BL1371" i="1"/>
  <c r="BL1369" i="1"/>
  <c r="BL808" i="1"/>
  <c r="BL21" i="1"/>
  <c r="BL8" i="1"/>
  <c r="BL1784" i="1"/>
  <c r="BL975" i="1"/>
  <c r="BL701" i="1"/>
  <c r="BL686" i="1"/>
  <c r="BL2196" i="1"/>
  <c r="BL1754" i="1"/>
  <c r="BL743" i="1"/>
  <c r="BL1028" i="1"/>
  <c r="BL1218" i="1"/>
  <c r="BL773" i="1"/>
  <c r="BL55" i="1"/>
  <c r="BL1785" i="1"/>
  <c r="BL553" i="1"/>
  <c r="BL223" i="1"/>
  <c r="BL1030" i="1"/>
  <c r="BL739" i="1"/>
  <c r="BL401" i="1"/>
  <c r="BL842" i="1"/>
  <c r="BL1485" i="1"/>
  <c r="BL721" i="1"/>
  <c r="BL1093" i="1"/>
  <c r="BL413" i="1"/>
  <c r="BL1066" i="1"/>
  <c r="BL46" i="1"/>
  <c r="BL961" i="1"/>
  <c r="BL150" i="1"/>
  <c r="BL887" i="1"/>
  <c r="BL682" i="1"/>
  <c r="BL292" i="1"/>
  <c r="BL244" i="1"/>
  <c r="BL442" i="1"/>
  <c r="BL1295" i="1"/>
  <c r="BL31" i="1"/>
  <c r="BL270" i="1"/>
  <c r="BL1786" i="1"/>
  <c r="BL1147" i="1"/>
  <c r="BL1787" i="1"/>
  <c r="BL1038" i="1"/>
  <c r="BL1788" i="1"/>
  <c r="BL165" i="1"/>
  <c r="BL754" i="1"/>
  <c r="BL367" i="1"/>
  <c r="BL1146" i="1"/>
  <c r="BL344" i="1"/>
  <c r="BL1047" i="1"/>
  <c r="BL696" i="1"/>
  <c r="BL61" i="1"/>
  <c r="BL197" i="1"/>
  <c r="BL1700" i="1"/>
  <c r="BL440" i="1"/>
  <c r="BL1701" i="1"/>
  <c r="BL481" i="1"/>
  <c r="BL1274" i="1"/>
  <c r="BL1507" i="1"/>
  <c r="BL1085" i="1"/>
  <c r="BL256" i="1"/>
  <c r="BL1280" i="1"/>
  <c r="BL207" i="1"/>
  <c r="BL74" i="1"/>
  <c r="BL291" i="1"/>
  <c r="BL850" i="1"/>
  <c r="BL730" i="1"/>
  <c r="BL188" i="1"/>
  <c r="BL1156" i="1"/>
  <c r="BL356" i="1"/>
  <c r="BL1681" i="1"/>
  <c r="BL1010" i="1"/>
  <c r="BL374" i="1"/>
  <c r="BL198" i="1"/>
  <c r="BL725" i="1"/>
  <c r="BL1789" i="1"/>
  <c r="BL1635" i="1"/>
  <c r="BL1296" i="1"/>
  <c r="BL890" i="1"/>
  <c r="BL1003" i="1"/>
  <c r="BL642" i="1"/>
  <c r="BL1790" i="1"/>
  <c r="BL609" i="1"/>
  <c r="BL992" i="1"/>
  <c r="BL973" i="1"/>
  <c r="BL1791" i="1"/>
  <c r="BL1294" i="1"/>
  <c r="BL1597" i="1"/>
  <c r="BL913" i="1"/>
  <c r="BL1286" i="1"/>
  <c r="BL1297" i="1"/>
  <c r="BL1792" i="1"/>
  <c r="BL1793" i="1"/>
  <c r="BL1550" i="1"/>
  <c r="BL617" i="1"/>
  <c r="BL1794" i="1"/>
  <c r="BL1720" i="1"/>
  <c r="BL923" i="1"/>
  <c r="BL918" i="1"/>
  <c r="BL100" i="1"/>
  <c r="BL919" i="1"/>
  <c r="BL924" i="1"/>
  <c r="BL917" i="1"/>
  <c r="BL387" i="1"/>
  <c r="BL895" i="1"/>
  <c r="BL489" i="1"/>
  <c r="BL499" i="1"/>
  <c r="BL1795" i="1"/>
  <c r="BL723" i="1"/>
  <c r="BL1527" i="1"/>
  <c r="BL478" i="1"/>
  <c r="BL87" i="1"/>
  <c r="BL866" i="1"/>
  <c r="BL799" i="1"/>
  <c r="BL629" i="1"/>
  <c r="BL406" i="1"/>
  <c r="BL332" i="1"/>
  <c r="BL709" i="1"/>
  <c r="BL1561" i="1"/>
  <c r="BL1796" i="1"/>
  <c r="BL876" i="1"/>
  <c r="BL1099" i="1"/>
  <c r="BL1443" i="1"/>
  <c r="BL597" i="1"/>
  <c r="BL1138" i="1"/>
  <c r="BL156" i="1"/>
  <c r="BL472" i="1"/>
  <c r="BL317" i="1"/>
  <c r="BL178" i="1"/>
  <c r="BL1797" i="1"/>
  <c r="BL6" i="1"/>
  <c r="BL1798" i="1"/>
  <c r="BL517" i="1"/>
  <c r="BL1799" i="1"/>
  <c r="BL995" i="1"/>
  <c r="BL2214" i="1"/>
  <c r="BL516" i="1"/>
  <c r="BL259" i="1"/>
  <c r="BL625" i="1"/>
  <c r="BL209" i="1"/>
  <c r="BL325" i="1"/>
  <c r="BL1469" i="1"/>
  <c r="BL1409" i="1"/>
  <c r="BL1299" i="1"/>
  <c r="BL964" i="1"/>
  <c r="BL1217" i="1"/>
  <c r="BL458" i="1"/>
  <c r="BL1382" i="1"/>
  <c r="BL1800" i="1"/>
  <c r="BL990" i="1"/>
  <c r="BL505" i="1"/>
  <c r="BL331" i="1"/>
  <c r="BL1801" i="1"/>
  <c r="BL880" i="1"/>
  <c r="BL939" i="1"/>
  <c r="BL1148" i="1"/>
  <c r="BL33" i="1"/>
  <c r="BL206" i="1"/>
  <c r="BL1691" i="1"/>
  <c r="BL637" i="1"/>
  <c r="BL631" i="1"/>
  <c r="BL245" i="1"/>
  <c r="BL243" i="1"/>
  <c r="BL823" i="1"/>
  <c r="BL1802" i="1"/>
  <c r="BL677" i="1"/>
  <c r="BL638" i="1"/>
  <c r="BL760" i="1"/>
  <c r="BL622" i="1"/>
  <c r="BL1803" i="1"/>
  <c r="BL836" i="1"/>
  <c r="BL648" i="1"/>
  <c r="BL833" i="1"/>
  <c r="BL831" i="1"/>
  <c r="BL639" i="1"/>
  <c r="BL594" i="1"/>
  <c r="BL613" i="1"/>
  <c r="BL640" i="1"/>
  <c r="BL646" i="1"/>
  <c r="BL627" i="1"/>
  <c r="BL628" i="1"/>
  <c r="BL797" i="1"/>
  <c r="BL941" i="1"/>
  <c r="BL894" i="1"/>
  <c r="BL1425" i="1"/>
  <c r="BL1622" i="1"/>
  <c r="BL1805" i="1"/>
  <c r="BL1486" i="1"/>
  <c r="BL1278" i="1"/>
  <c r="BL635" i="1"/>
  <c r="BL1806" i="1"/>
  <c r="BL1086" i="1"/>
  <c r="BL765" i="1"/>
  <c r="BL1522" i="1"/>
  <c r="BL1644" i="1"/>
  <c r="BL1492" i="1"/>
  <c r="BL793" i="1"/>
  <c r="BL785" i="1"/>
  <c r="BL1736" i="1"/>
  <c r="BL1390" i="1"/>
  <c r="BL733" i="1"/>
  <c r="BL1807" i="1"/>
  <c r="BL1446" i="1"/>
  <c r="BL687" i="1"/>
  <c r="BL1808" i="1"/>
  <c r="BL1809" i="1"/>
  <c r="BL1398" i="1"/>
  <c r="BL708" i="1"/>
  <c r="BL901" i="1"/>
  <c r="BL679" i="1"/>
  <c r="BL225" i="1"/>
  <c r="BL131" i="1"/>
  <c r="BL1810" i="1"/>
  <c r="BL1019" i="1"/>
  <c r="BL1723" i="1"/>
  <c r="BL1466" i="1"/>
  <c r="BL1373" i="1"/>
  <c r="BL1300" i="1"/>
  <c r="BL1812" i="1"/>
  <c r="BL1813" i="1"/>
  <c r="BL689" i="1"/>
  <c r="BL239" i="1"/>
  <c r="BL297" i="1"/>
  <c r="BL1493" i="1"/>
  <c r="BL904" i="1"/>
  <c r="BL288" i="1"/>
  <c r="BL357" i="1"/>
  <c r="BL1381" i="1"/>
  <c r="BL1011" i="1"/>
  <c r="BL199" i="1"/>
  <c r="BL1387" i="1"/>
  <c r="BL81" i="1"/>
  <c r="BL1738" i="1"/>
  <c r="BL694" i="1"/>
  <c r="BL1039" i="1"/>
  <c r="BL1549" i="1"/>
  <c r="BL1816" i="1"/>
  <c r="BL858" i="1"/>
  <c r="BL1817" i="1"/>
  <c r="BL984" i="1"/>
  <c r="BL1033" i="1"/>
  <c r="BL1034" i="1"/>
  <c r="BL932" i="1"/>
  <c r="BL1610" i="1"/>
  <c r="BL598" i="1"/>
  <c r="BL1556" i="1"/>
  <c r="BL1316" i="1"/>
  <c r="BL1020" i="1"/>
  <c r="BL1042" i="1"/>
  <c r="BL1375" i="1"/>
  <c r="BL1819" i="1"/>
  <c r="BL1468" i="1"/>
  <c r="BL2144" i="1"/>
  <c r="BL1328" i="1"/>
  <c r="BL1643" i="1"/>
  <c r="BL513" i="1"/>
  <c r="BL920" i="1"/>
  <c r="BL1333" i="1"/>
  <c r="BL830" i="1"/>
  <c r="BL1370" i="1"/>
  <c r="BL736" i="1"/>
  <c r="BL544" i="1"/>
  <c r="BL824" i="1"/>
  <c r="BL669" i="1"/>
  <c r="BL568" i="1"/>
  <c r="BL751" i="1"/>
  <c r="BL626" i="1"/>
  <c r="BL1014" i="1"/>
  <c r="BL1284" i="1"/>
  <c r="BL649" i="1"/>
  <c r="BL509" i="1"/>
  <c r="BL1714" i="1"/>
  <c r="BL1329" i="1"/>
  <c r="BL466" i="1"/>
  <c r="BL294" i="1"/>
  <c r="BL828" i="1"/>
  <c r="BL467" i="1"/>
  <c r="BL593" i="1"/>
  <c r="BL832" i="1"/>
  <c r="BL1339" i="1"/>
  <c r="BL1822" i="1"/>
  <c r="BL1824" i="1"/>
  <c r="BL149" i="1"/>
  <c r="BL1340" i="1"/>
  <c r="BL814" i="1"/>
  <c r="BL705" i="1"/>
  <c r="BL1304" i="1"/>
  <c r="BL1712" i="1"/>
  <c r="BL392" i="1"/>
  <c r="BL1089" i="1"/>
  <c r="BL971" i="1"/>
  <c r="BL1595" i="1"/>
  <c r="BL395" i="1"/>
  <c r="BL1648" i="1"/>
  <c r="BL1568" i="1"/>
  <c r="BL1537" i="1"/>
  <c r="BL605" i="1"/>
  <c r="BL1564" i="1"/>
  <c r="BL549" i="1"/>
  <c r="BL589" i="1"/>
  <c r="BL141" i="1"/>
  <c r="BL1248" i="1"/>
  <c r="BL1825" i="1"/>
  <c r="BL142" i="1"/>
  <c r="BL991" i="1"/>
  <c r="BL546" i="1"/>
  <c r="BL1144" i="1"/>
  <c r="BL994" i="1"/>
  <c r="BL1600" i="1"/>
  <c r="BL1081" i="1"/>
  <c r="BL1405" i="1"/>
  <c r="BL22" i="1"/>
  <c r="BL125" i="1"/>
  <c r="BL57" i="1"/>
  <c r="BL1831" i="1"/>
  <c r="BL316" i="1"/>
  <c r="BL869" i="1"/>
  <c r="BL875" i="1"/>
  <c r="BL1832" i="1"/>
  <c r="BL1833" i="1"/>
  <c r="BL1686" i="1"/>
  <c r="BL1834" i="1"/>
  <c r="BL1837" i="1"/>
  <c r="BL542" i="1"/>
  <c r="BL1037" i="1"/>
  <c r="BL1839" i="1"/>
  <c r="BL1310" i="1"/>
  <c r="BL1840" i="1"/>
  <c r="BL323" i="1"/>
  <c r="BL1292" i="1"/>
  <c r="BL1841" i="1"/>
  <c r="BL816" i="1"/>
  <c r="BL154" i="1"/>
  <c r="BL1695" i="1"/>
  <c r="BL888" i="1"/>
  <c r="BL1632" i="1"/>
  <c r="BL186" i="1"/>
  <c r="BL185" i="1"/>
  <c r="BL47" i="1"/>
  <c r="BL342" i="1"/>
  <c r="BL1177" i="1"/>
  <c r="BL837" i="1"/>
  <c r="BL671" i="1"/>
  <c r="BL1273" i="1"/>
  <c r="BL1843" i="1"/>
  <c r="BL1021" i="1"/>
  <c r="BL228" i="1"/>
  <c r="BL1182" i="1"/>
  <c r="BL1599" i="1"/>
  <c r="BL293" i="1"/>
  <c r="BL1208" i="1"/>
  <c r="BL461" i="1"/>
  <c r="BL861" i="1"/>
  <c r="BL1844" i="1"/>
  <c r="BL492" i="1"/>
  <c r="BL930" i="1"/>
  <c r="BL120" i="1"/>
  <c r="BL1845" i="1"/>
  <c r="BL979" i="1"/>
  <c r="BL993" i="1"/>
  <c r="BL1603" i="1"/>
  <c r="BL213" i="1"/>
  <c r="BL1608" i="1"/>
  <c r="BL1226" i="1"/>
  <c r="BL1630" i="1"/>
  <c r="BL1678" i="1"/>
  <c r="BL536" i="1"/>
  <c r="BL1756" i="1"/>
  <c r="BL1542" i="1"/>
  <c r="BL745" i="1"/>
  <c r="BL504" i="1"/>
  <c r="BL1579" i="1"/>
  <c r="BL1503" i="1"/>
  <c r="BL1846" i="1"/>
  <c r="BL1059" i="1"/>
  <c r="BL1581" i="1"/>
  <c r="BL1607" i="1"/>
  <c r="BL1716" i="1"/>
  <c r="BL784" i="1"/>
  <c r="BL1612" i="1"/>
  <c r="BL717" i="1"/>
  <c r="BL1091" i="1"/>
  <c r="BL1589" i="1"/>
  <c r="BL896" i="1"/>
  <c r="BL1479" i="1"/>
  <c r="BL1505" i="1"/>
  <c r="BL508" i="1"/>
  <c r="BL1509" i="1"/>
  <c r="BL1431" i="1"/>
  <c r="BL260" i="1"/>
  <c r="BL560" i="1"/>
  <c r="BL1759" i="1"/>
  <c r="BL1848" i="1"/>
  <c r="BL1849" i="1"/>
  <c r="BL856" i="1"/>
  <c r="BL1051" i="1"/>
  <c r="BL1692" i="1"/>
  <c r="BL218" i="1"/>
  <c r="BL1682" i="1"/>
  <c r="BL255" i="1"/>
  <c r="BL155" i="1"/>
  <c r="BL681" i="1"/>
  <c r="BL1853" i="1"/>
  <c r="BL1855" i="1"/>
  <c r="BL1856" i="1"/>
  <c r="BL1857" i="1"/>
  <c r="BL1858" i="1"/>
  <c r="BL1859" i="1"/>
  <c r="BL1860" i="1"/>
  <c r="BL1061" i="1"/>
  <c r="BL80" i="1"/>
  <c r="BL1319" i="1"/>
  <c r="BL445" i="1"/>
  <c r="BL1861" i="1"/>
  <c r="BL1424" i="1"/>
  <c r="BL1447" i="1"/>
  <c r="BL1862" i="1"/>
  <c r="BL1864" i="1"/>
  <c r="BL1096" i="1"/>
  <c r="BL1866" i="1"/>
  <c r="BL1867" i="1"/>
  <c r="BL1868" i="1"/>
  <c r="BL864" i="1"/>
  <c r="BL1554" i="1"/>
  <c r="BL1448" i="1"/>
  <c r="BL210" i="1"/>
  <c r="BL997" i="1"/>
  <c r="BL1449" i="1"/>
  <c r="BL703" i="1"/>
  <c r="BL226" i="1"/>
  <c r="BL879" i="1"/>
  <c r="BL1596" i="1"/>
  <c r="BL1869" i="1"/>
  <c r="BL750" i="1"/>
  <c r="BL685" i="1"/>
  <c r="BL1474" i="1"/>
  <c r="BL1422" i="1"/>
  <c r="BL1739" i="1"/>
  <c r="BL1614" i="1"/>
  <c r="BL881" i="1"/>
  <c r="BL1870" i="1"/>
  <c r="BL1634" i="1"/>
  <c r="BL1871" i="1"/>
  <c r="BL683" i="1"/>
  <c r="BL684" i="1"/>
  <c r="BL695" i="1"/>
  <c r="BL500" i="1"/>
  <c r="BL1629" i="1"/>
  <c r="BL1518" i="1"/>
  <c r="BL1737" i="1"/>
  <c r="BL1433" i="1"/>
  <c r="BL1733" i="1"/>
  <c r="BL550" i="1"/>
  <c r="BL1628" i="1"/>
  <c r="BL690" i="1"/>
  <c r="BL853" i="1"/>
  <c r="BL959" i="1"/>
  <c r="BL1592" i="1"/>
  <c r="BL1500" i="1"/>
  <c r="BL382" i="1"/>
  <c r="BL1386" i="1"/>
  <c r="BL1000" i="1"/>
  <c r="BL899" i="1"/>
  <c r="BL1338" i="1"/>
  <c r="BL1872" i="1"/>
  <c r="BL1873" i="1"/>
  <c r="BL1753" i="1"/>
  <c r="BL847" i="1"/>
  <c r="BL1018" i="1"/>
  <c r="BL436" i="1"/>
  <c r="BL786" i="1"/>
  <c r="BL1377" i="1"/>
  <c r="BL1874" i="1"/>
  <c r="BL1875" i="1"/>
  <c r="BL1876" i="1"/>
  <c r="BL1471" i="1"/>
  <c r="BL1139" i="1"/>
  <c r="BL1332" i="1"/>
  <c r="BL1877" i="1"/>
  <c r="BL76" i="1"/>
  <c r="BL1878" i="1"/>
  <c r="BL1668" i="1"/>
  <c r="BL1627" i="1"/>
  <c r="BL52" i="1"/>
  <c r="BL1544" i="1"/>
  <c r="BL414" i="1"/>
  <c r="BL1879" i="1"/>
  <c r="BL1880" i="1"/>
  <c r="BL1741" i="1"/>
  <c r="BL1881" i="1"/>
  <c r="BL1882" i="1"/>
  <c r="BL146" i="1"/>
  <c r="BL144" i="1"/>
  <c r="BL602" i="1"/>
  <c r="BL699" i="1"/>
  <c r="BL1883" i="1"/>
  <c r="BL1749" i="1"/>
  <c r="BL7" i="1"/>
  <c r="BL1056" i="1"/>
  <c r="BL889" i="1"/>
  <c r="BL423" i="1"/>
  <c r="BL412" i="1"/>
  <c r="BL518" i="1"/>
  <c r="BL915" i="1"/>
  <c r="BL248" i="1"/>
  <c r="BL514" i="1"/>
  <c r="BL339" i="1"/>
  <c r="BL678" i="1"/>
  <c r="BL485" i="1"/>
  <c r="BL1884" i="1"/>
  <c r="BL1055" i="1"/>
  <c r="BL1885" i="1"/>
  <c r="BL1886" i="1"/>
  <c r="BL965" i="1"/>
  <c r="BL416" i="1"/>
  <c r="BL1887" i="1"/>
  <c r="BL1651" i="1"/>
  <c r="BL1888" i="1"/>
  <c r="BL230" i="1"/>
  <c r="BL384" i="1"/>
  <c r="BL787" i="1"/>
  <c r="BL1517" i="1"/>
  <c r="BL370" i="1"/>
  <c r="BL298" i="1"/>
  <c r="BL1665" i="1"/>
  <c r="BL1491" i="1"/>
  <c r="BL1890" i="1"/>
  <c r="BL720" i="1"/>
  <c r="BL54" i="1"/>
  <c r="BL744" i="1"/>
  <c r="BL1891" i="1"/>
  <c r="BL908" i="1"/>
  <c r="BL732" i="1"/>
  <c r="BL898" i="1"/>
  <c r="BL1170" i="1"/>
  <c r="BL1420" i="1"/>
  <c r="BL444" i="1"/>
  <c r="BL1571" i="1"/>
  <c r="BL1459" i="1"/>
  <c r="BL63" i="1"/>
  <c r="BL1585" i="1"/>
  <c r="BL1136" i="1"/>
  <c r="BL1894" i="1"/>
  <c r="BL1016" i="1"/>
  <c r="BL1895" i="1"/>
  <c r="BL1413" i="1"/>
  <c r="BL929" i="1"/>
  <c r="BL884" i="1"/>
  <c r="BL1412" i="1"/>
  <c r="BL834" i="1"/>
  <c r="BL487" i="1"/>
  <c r="BL1663" i="1"/>
  <c r="BL58" i="1"/>
  <c r="BL698" i="1"/>
  <c r="BL591" i="1"/>
  <c r="BL1638" i="1"/>
  <c r="BL1896" i="1"/>
  <c r="BL1897" i="1"/>
  <c r="BL227" i="1"/>
  <c r="BL277" i="1"/>
  <c r="BL1898" i="1"/>
  <c r="BL1591" i="1"/>
  <c r="BL1899" i="1"/>
  <c r="BL1901" i="1"/>
  <c r="BL1311" i="1"/>
  <c r="BL1903" i="1"/>
  <c r="BL1904" i="1"/>
  <c r="BL1905" i="1"/>
  <c r="BL1908" i="1"/>
  <c r="BL254" i="1"/>
  <c r="BL1909" i="1"/>
  <c r="BL385" i="1"/>
  <c r="BL296" i="1"/>
  <c r="BL1910" i="1"/>
  <c r="BL1911" i="1"/>
  <c r="BL30" i="1"/>
  <c r="BL48" i="1"/>
  <c r="BL752" i="1"/>
  <c r="BL114" i="1"/>
  <c r="BL448" i="1"/>
  <c r="BL1526" i="1"/>
  <c r="BL182" i="1"/>
  <c r="BL1914" i="1"/>
  <c r="BL983" i="1"/>
  <c r="BL361" i="1"/>
  <c r="BL1915" i="1"/>
  <c r="BL969" i="1"/>
  <c r="BL407" i="1"/>
  <c r="BL275" i="1"/>
  <c r="BL1916" i="1"/>
  <c r="BL1288" i="1"/>
  <c r="BL520" i="1"/>
  <c r="BL148" i="1"/>
  <c r="BL781" i="1"/>
  <c r="BL972" i="1"/>
  <c r="BL347" i="1"/>
  <c r="BL829" i="1"/>
  <c r="BL1510" i="1"/>
  <c r="BL724" i="1"/>
  <c r="BL123" i="1"/>
  <c r="BL1647" i="1"/>
  <c r="BL719" i="1"/>
  <c r="BL877" i="1"/>
  <c r="BL1291" i="1"/>
  <c r="BL1027" i="1"/>
  <c r="BL1403" i="1"/>
  <c r="BL261" i="1"/>
  <c r="BL753" i="1"/>
  <c r="BL1348" i="1"/>
  <c r="BL839" i="1"/>
  <c r="BL1661" i="1"/>
  <c r="BL321" i="1"/>
  <c r="BL232" i="1"/>
  <c r="BL1394" i="1"/>
  <c r="BL1658" i="1"/>
  <c r="BL1482" i="1"/>
  <c r="BL1511" i="1"/>
  <c r="BL1574" i="1"/>
  <c r="BL783" i="1"/>
  <c r="BL510" i="1"/>
  <c r="BL1715" i="1"/>
  <c r="BL1282" i="1"/>
  <c r="BL1917" i="1"/>
  <c r="BL1555" i="1"/>
  <c r="BL1362" i="1"/>
  <c r="BL1590" i="1"/>
  <c r="BL1918" i="1"/>
  <c r="BL1548" i="1"/>
  <c r="BL1919" i="1"/>
  <c r="BL956" i="1"/>
  <c r="BL1372" i="1"/>
  <c r="BL1060" i="1"/>
  <c r="BL1601" i="1"/>
  <c r="BL1083" i="1"/>
  <c r="BL1702" i="1"/>
  <c r="BL1181" i="1"/>
  <c r="BL1546" i="1"/>
  <c r="BL358" i="1"/>
  <c r="BL1920" i="1"/>
  <c r="BL1289" i="1"/>
  <c r="BL1001" i="1"/>
  <c r="BL1484" i="1"/>
  <c r="BL762" i="1"/>
  <c r="BL181" i="1"/>
  <c r="BL1925" i="1"/>
  <c r="BL592" i="1"/>
  <c r="BL1419" i="1"/>
  <c r="BL998" i="1"/>
  <c r="BL1926" i="1"/>
  <c r="BL1190" i="1"/>
  <c r="BL373" i="1"/>
  <c r="BL179" i="1"/>
  <c r="BL1359" i="1"/>
  <c r="BL1927" i="1"/>
  <c r="BL1023" i="1"/>
  <c r="BL1258" i="1"/>
  <c r="BL1401" i="1"/>
  <c r="BL1929" i="1"/>
  <c r="BL1079" i="1"/>
  <c r="BL1129" i="1"/>
  <c r="BL1049" i="1"/>
  <c r="BL1149" i="1"/>
  <c r="BL729" i="1"/>
  <c r="BL1145" i="1"/>
  <c r="BL1002" i="1"/>
  <c r="BL41" i="1"/>
  <c r="BL910" i="1"/>
  <c r="BL1576" i="1"/>
  <c r="BL1931" i="1"/>
  <c r="BL1932" i="1"/>
  <c r="BL1414" i="1"/>
  <c r="BL1933" i="1"/>
  <c r="BL1934" i="1"/>
  <c r="BL727" i="1"/>
  <c r="BL1935" i="1"/>
  <c r="BL1936" i="1"/>
  <c r="BL1937" i="1"/>
  <c r="BL1007" i="1"/>
  <c r="BL707" i="1"/>
  <c r="BL529" i="1"/>
  <c r="BL437" i="1"/>
  <c r="BL49" i="1"/>
  <c r="BL578" i="1"/>
  <c r="BL1271" i="1"/>
  <c r="BL1205" i="1"/>
  <c r="BL962" i="1"/>
  <c r="BL421" i="1"/>
  <c r="BL660" i="1"/>
  <c r="BL653" i="1"/>
  <c r="BL654" i="1"/>
  <c r="BL658" i="1"/>
  <c r="BL657" i="1"/>
  <c r="BL661" i="1"/>
  <c r="BL1240" i="1"/>
  <c r="BL532" i="1"/>
  <c r="BL282" i="1"/>
  <c r="BL1158" i="1"/>
  <c r="BL1080" i="1"/>
  <c r="BL1355" i="1"/>
  <c r="BL1545" i="1"/>
  <c r="BL1277" i="1"/>
  <c r="BL247" i="1"/>
  <c r="BL1428" i="1"/>
  <c r="BL980" i="1"/>
  <c r="BL1938" i="1"/>
  <c r="BL1341" i="1"/>
  <c r="BL951" i="1"/>
  <c r="BL1121" i="1"/>
  <c r="BL1141" i="1"/>
  <c r="BL1036" i="1"/>
  <c r="BL1154" i="1"/>
  <c r="BL1150" i="1"/>
  <c r="BL1939" i="1"/>
  <c r="BL1641" i="1"/>
  <c r="BL1114" i="1"/>
  <c r="BL1032" i="1"/>
  <c r="BL1646" i="1"/>
  <c r="BL1290" i="1"/>
  <c r="BL1637" i="1"/>
  <c r="BL43" i="1"/>
  <c r="BL1384" i="1"/>
  <c r="BL1041" i="1"/>
  <c r="BL1572" i="1"/>
  <c r="BL1941" i="1"/>
  <c r="BL746" i="1"/>
  <c r="BL1602" i="1"/>
  <c r="BL1942" i="1"/>
  <c r="BL1137" i="1"/>
  <c r="BL1298" i="1"/>
  <c r="BL1584" i="1"/>
  <c r="BL1506" i="1"/>
  <c r="BL1470" i="1"/>
  <c r="BL1367" i="1"/>
  <c r="BL1220" i="1"/>
  <c r="BL175" i="1"/>
  <c r="BL946" i="1"/>
  <c r="BL1943" i="1"/>
  <c r="BL926" i="1"/>
  <c r="BL937" i="1"/>
  <c r="BL938" i="1"/>
  <c r="BL242" i="1"/>
  <c r="BL1045" i="1"/>
  <c r="BL1157" i="1"/>
  <c r="BL909" i="1"/>
  <c r="BL804" i="1"/>
  <c r="BL1008" i="1"/>
  <c r="BL183" i="1"/>
  <c r="BL820" i="1"/>
  <c r="BL1463" i="1"/>
  <c r="BL1062" i="1"/>
  <c r="BL328" i="1"/>
  <c r="BL1944" i="1"/>
  <c r="BL1216" i="1"/>
  <c r="BL212" i="1"/>
  <c r="BL394" i="1"/>
  <c r="BL1684" i="1"/>
  <c r="BL346" i="1"/>
  <c r="BL1450" i="1"/>
  <c r="BL1054" i="1"/>
  <c r="BL1075" i="1"/>
  <c r="BL1570" i="1"/>
  <c r="BL1400" i="1"/>
  <c r="BL821" i="1"/>
  <c r="BL1725" i="1"/>
  <c r="BL1945" i="1"/>
  <c r="BL1017" i="1"/>
  <c r="BL286" i="1"/>
  <c r="BL233" i="1"/>
  <c r="BL978" i="1"/>
  <c r="BL803" i="1"/>
  <c r="BL742" i="1"/>
  <c r="BL1275" i="1"/>
  <c r="BL1496" i="1"/>
  <c r="BL778" i="1"/>
  <c r="BL348" i="1"/>
  <c r="BL1512" i="1"/>
  <c r="BL1558" i="1"/>
  <c r="BL792" i="1"/>
  <c r="BL1533" i="1"/>
  <c r="BL1626" i="1"/>
  <c r="BL129" i="1"/>
  <c r="BL1206" i="1"/>
  <c r="BL849" i="1"/>
  <c r="BL1623" i="1"/>
  <c r="BL1013" i="1"/>
  <c r="BL29" i="1"/>
  <c r="BL1513" i="1"/>
  <c r="BL1124" i="1"/>
  <c r="BL343" i="1"/>
  <c r="BL1022" i="1"/>
  <c r="BL933" i="1"/>
  <c r="BL1946" i="1"/>
  <c r="BL1947" i="1"/>
  <c r="BL457" i="1"/>
  <c r="BL576" i="1"/>
  <c r="BL1364" i="1"/>
  <c r="BL214" i="1"/>
  <c r="BL1438" i="1"/>
  <c r="BL565" i="1"/>
  <c r="BL1949" i="1"/>
  <c r="BL1567" i="1"/>
  <c r="BL878" i="1"/>
  <c r="BL399" i="1"/>
  <c r="BL1272" i="1"/>
  <c r="BL14" i="1"/>
  <c r="BL950" i="1"/>
  <c r="BL840" i="1"/>
  <c r="BL403" i="1"/>
  <c r="BL1186" i="1"/>
  <c r="BL1951" i="1"/>
  <c r="BL1416" i="1"/>
  <c r="BL1952" i="1"/>
  <c r="BL1953" i="1"/>
  <c r="BL958" i="1"/>
  <c r="BL1954" i="1"/>
  <c r="BL1243" i="1"/>
  <c r="BL1955" i="1"/>
  <c r="BL1426" i="1"/>
  <c r="BL1411" i="1"/>
  <c r="BL364" i="1"/>
  <c r="BL1653" i="1"/>
  <c r="BL1314" i="1"/>
  <c r="BL1202" i="1"/>
  <c r="BL1330" i="1"/>
  <c r="BL28" i="1"/>
  <c r="BL1664" i="1"/>
  <c r="BL1956" i="1"/>
  <c r="BL1657" i="1"/>
  <c r="BL1957" i="1"/>
  <c r="BL1103" i="1"/>
  <c r="BL1958" i="1"/>
  <c r="BL1959" i="1"/>
  <c r="BL1960" i="1"/>
  <c r="BL1961" i="1"/>
  <c r="BL1962" i="1"/>
  <c r="BL204" i="1"/>
  <c r="BL1963" i="1"/>
  <c r="BL1964" i="1"/>
  <c r="BL1004" i="1"/>
  <c r="BL1965" i="1"/>
  <c r="BL848" i="1"/>
  <c r="BL1966" i="1"/>
  <c r="BL822" i="1"/>
  <c r="BL162" i="1"/>
  <c r="BL1118" i="1"/>
  <c r="BL1967" i="1"/>
  <c r="BL1974" i="1"/>
  <c r="BL1666" i="1"/>
  <c r="BL1650" i="1"/>
  <c r="BL452" i="1"/>
  <c r="BL870" i="1"/>
  <c r="BL872" i="1"/>
  <c r="BL1223" i="1"/>
  <c r="BL1667" i="1"/>
  <c r="BL1268" i="1"/>
  <c r="BL1467" i="1"/>
  <c r="BL1992" i="1"/>
  <c r="BL1993" i="1"/>
  <c r="BL1669" i="1"/>
  <c r="BL1162" i="1"/>
  <c r="BL1227" i="1"/>
  <c r="BL1241" i="1"/>
  <c r="BL1315" i="1"/>
  <c r="BL1996" i="1"/>
  <c r="BL1997" i="1"/>
  <c r="BL1673" i="1"/>
  <c r="BL1285" i="1"/>
  <c r="BL1343" i="1"/>
  <c r="BL2000" i="1"/>
  <c r="BL1111" i="1"/>
  <c r="BL1674" i="1"/>
  <c r="BL1134" i="1"/>
  <c r="BL1361" i="1"/>
  <c r="BL1675" i="1"/>
  <c r="BL2002" i="1"/>
  <c r="BL2005" i="1"/>
  <c r="BL1337" i="1"/>
  <c r="BL2006" i="1"/>
  <c r="BL2007" i="1"/>
  <c r="BL1104" i="1"/>
  <c r="BL1269" i="1"/>
  <c r="BL1161" i="1"/>
  <c r="BL1251" i="1"/>
  <c r="BL1179" i="1"/>
  <c r="BL1238" i="1"/>
  <c r="BL2008" i="1"/>
  <c r="BL2009" i="1"/>
  <c r="BL1318" i="1"/>
  <c r="BL2010" i="1"/>
  <c r="BL2011" i="1"/>
  <c r="BL1266" i="1"/>
  <c r="BL2012" i="1"/>
  <c r="BL2013" i="1"/>
  <c r="BL2014" i="1"/>
  <c r="BL1105" i="1"/>
  <c r="BL2015" i="1"/>
  <c r="BL1078" i="1"/>
  <c r="BL2016" i="1"/>
  <c r="BL1204" i="1"/>
  <c r="BL2017" i="1"/>
  <c r="BL1502" i="1"/>
  <c r="BL2018" i="1"/>
  <c r="BL572" i="1"/>
  <c r="BL943" i="1"/>
  <c r="BL967" i="1"/>
  <c r="BL2019" i="1"/>
  <c r="BL1687" i="1"/>
  <c r="BL2020" i="1"/>
  <c r="BL1363" i="1"/>
  <c r="BL960" i="1"/>
  <c r="BL2021" i="1"/>
  <c r="BL2022" i="1"/>
  <c r="BL1197" i="1"/>
  <c r="BL1689" i="1"/>
  <c r="BL813" i="1"/>
  <c r="BL1690" i="1"/>
  <c r="BL2023" i="1"/>
  <c r="BL1440" i="1"/>
  <c r="BL501" i="1"/>
  <c r="BL2024" i="1"/>
  <c r="BL1553" i="1"/>
  <c r="BL865" i="1"/>
  <c r="BL1662" i="1"/>
  <c r="BL1198" i="1"/>
  <c r="BL2025" i="1"/>
  <c r="BL1569" i="1"/>
  <c r="BL2026" i="1"/>
  <c r="BL126" i="1"/>
  <c r="BL1693" i="1"/>
  <c r="BL988" i="1"/>
  <c r="BL1327" i="1"/>
  <c r="BL1306" i="1"/>
  <c r="BL1535" i="1"/>
  <c r="BL706" i="1"/>
  <c r="BL1734" i="1"/>
  <c r="BL2027" i="1"/>
  <c r="BL1167" i="1"/>
  <c r="BL1708" i="1"/>
  <c r="BL1214" i="1"/>
  <c r="BL2028" i="1"/>
  <c r="BL117" i="1"/>
  <c r="BL267" i="1"/>
  <c r="BL1483" i="1"/>
  <c r="BL2029" i="1"/>
  <c r="BL1451" i="1"/>
  <c r="BL914" i="1"/>
  <c r="BL1213" i="1"/>
  <c r="BL1670" i="1"/>
  <c r="BL1475" i="1"/>
  <c r="BL1696" i="1"/>
  <c r="BL1588" i="1"/>
  <c r="BL37" i="1"/>
  <c r="BL2030" i="1"/>
  <c r="BL211" i="1"/>
  <c r="BL1163" i="1"/>
  <c r="BL987" i="1"/>
  <c r="BL258" i="1"/>
  <c r="BL928" i="1"/>
  <c r="BL1617" i="1"/>
  <c r="BL375" i="1"/>
  <c r="BL1418" i="1"/>
  <c r="BL1671" i="1"/>
  <c r="BL1116" i="1"/>
  <c r="BL1699" i="1"/>
  <c r="BL420" i="1"/>
  <c r="BL2031" i="1"/>
  <c r="BL2032" i="1"/>
  <c r="BL2033" i="1"/>
  <c r="BL1429" i="1"/>
  <c r="BL1095" i="1"/>
  <c r="BL2034" i="1"/>
  <c r="BL999" i="1"/>
  <c r="BL2035" i="1"/>
  <c r="BL1703" i="1"/>
  <c r="BL1704" i="1"/>
  <c r="BL2036" i="1"/>
  <c r="BL1677" i="1"/>
  <c r="BL1068" i="1"/>
  <c r="BL1514" i="1"/>
  <c r="BL1102" i="1"/>
  <c r="BL1551" i="1"/>
  <c r="BL1672" i="1"/>
  <c r="BL1076" i="1"/>
  <c r="BL1351" i="1"/>
  <c r="BL1322" i="1"/>
  <c r="BL1171" i="1"/>
  <c r="BL1352" i="1"/>
  <c r="BL1065" i="1"/>
  <c r="BL2037" i="1"/>
  <c r="BL1705" i="1"/>
  <c r="BL1706" i="1"/>
  <c r="BL1707" i="1"/>
  <c r="BL2038" i="1"/>
  <c r="BL2039" i="1"/>
  <c r="BL1209" i="1"/>
  <c r="BL2040" i="1"/>
  <c r="BL459" i="1"/>
  <c r="BL575" i="1"/>
  <c r="BL390" i="1"/>
  <c r="BL2041" i="1"/>
  <c r="BL1087" i="1"/>
  <c r="BL1092" i="1"/>
  <c r="BL949" i="1"/>
  <c r="BL1436" i="1"/>
  <c r="BL2042" i="1"/>
  <c r="BL761" i="1"/>
  <c r="BL763" i="1"/>
  <c r="BL1562" i="1"/>
  <c r="BL1619" i="1"/>
  <c r="BL1621" i="1"/>
  <c r="BL1547" i="1"/>
  <c r="BL911" i="1"/>
  <c r="BL1541" i="1"/>
  <c r="BL1578" i="1"/>
  <c r="BL1583" i="1"/>
  <c r="BL1344" i="1"/>
  <c r="BL1346" i="1"/>
  <c r="BL885" i="1"/>
  <c r="BL2043" i="1"/>
  <c r="BL981" i="1"/>
  <c r="BL1636" i="1"/>
  <c r="BL1645" i="1"/>
  <c r="BL2044" i="1"/>
  <c r="BL1432" i="1"/>
  <c r="BL2045" i="1"/>
  <c r="BL2046" i="1"/>
  <c r="BL1489" i="1"/>
  <c r="BL1490" i="1"/>
  <c r="BL2047" i="1"/>
  <c r="BL2048" i="1"/>
  <c r="BL2049" i="1"/>
  <c r="BL1745" i="1"/>
  <c r="BL1188" i="1"/>
  <c r="BL2050" i="1"/>
  <c r="BL2051" i="1"/>
  <c r="BL843" i="1"/>
  <c r="BL1203" i="1"/>
  <c r="BL844" i="1"/>
  <c r="BL1457" i="1"/>
  <c r="BL1757" i="1"/>
  <c r="BL1026" i="1"/>
  <c r="BL954" i="1"/>
  <c r="BL1151" i="1"/>
  <c r="BL2052" i="1"/>
  <c r="BL2053" i="1"/>
  <c r="BL2054" i="1"/>
  <c r="BL2055" i="1"/>
  <c r="BL2056" i="1"/>
  <c r="BL2057" i="1"/>
  <c r="BL2058" i="1"/>
  <c r="BL2059" i="1"/>
  <c r="BL2060" i="1"/>
  <c r="BL1452" i="1"/>
  <c r="BL2061" i="1"/>
  <c r="BL1222" i="1"/>
  <c r="BL1194" i="1"/>
  <c r="BL1331" i="1"/>
  <c r="BL2063" i="1"/>
  <c r="BL2065" i="1"/>
  <c r="BL2066" i="1"/>
  <c r="BL2067" i="1"/>
  <c r="BL1180" i="1"/>
  <c r="BL2068" i="1"/>
  <c r="BL1110" i="1"/>
  <c r="BL1109" i="1"/>
  <c r="BL1265" i="1"/>
  <c r="BL1125" i="1"/>
  <c r="BL2069" i="1"/>
  <c r="BL2070" i="1"/>
  <c r="BL1718" i="1"/>
  <c r="BL1250" i="1"/>
  <c r="BL1639" i="1"/>
  <c r="BL1349" i="1"/>
  <c r="BL1350" i="1"/>
  <c r="BL1347" i="1"/>
  <c r="BL1283" i="1"/>
  <c r="BL2071" i="1"/>
  <c r="BL2080" i="1"/>
  <c r="BL2072" i="1"/>
  <c r="BL2079" i="1"/>
  <c r="BL2175" i="1"/>
  <c r="BL1395" i="1"/>
  <c r="BL2081" i="1"/>
  <c r="BL2064" i="1"/>
  <c r="BL1631" i="1"/>
  <c r="BL1219" i="1"/>
  <c r="BL1379" i="1"/>
  <c r="BL1376" i="1"/>
  <c r="BL2073" i="1"/>
  <c r="BL1191" i="1"/>
  <c r="BL2074" i="1"/>
  <c r="BL1353" i="1"/>
  <c r="BL2075" i="1"/>
  <c r="BL1215" i="1"/>
  <c r="BL1127" i="1"/>
  <c r="BL1724" i="1"/>
  <c r="BL1207" i="1"/>
  <c r="BL948" i="1"/>
  <c r="BL2076" i="1"/>
  <c r="BL2077" i="1"/>
  <c r="BL1726" i="1"/>
  <c r="BL944" i="1"/>
  <c r="BL1094" i="1"/>
  <c r="BL2078" i="1"/>
  <c r="BL1441" i="1"/>
  <c r="BL1728" i="1"/>
  <c r="BL1200" i="1"/>
  <c r="BL1410" i="1"/>
  <c r="BL1730" i="1"/>
  <c r="BL1731" i="1"/>
  <c r="BL1252" i="1"/>
  <c r="BL1183" i="1"/>
  <c r="BL1210" i="1"/>
  <c r="BL1221" i="1"/>
  <c r="BL1212" i="1"/>
  <c r="BL1317" i="1"/>
  <c r="BL1257" i="1"/>
  <c r="BL1264" i="1"/>
  <c r="BL1259" i="1"/>
  <c r="BL1193" i="1"/>
  <c r="BL1342" i="1"/>
  <c r="BL1199" i="1"/>
  <c r="BL1354" i="1"/>
  <c r="BL1143" i="1"/>
  <c r="BL1101" i="1"/>
  <c r="BL623" i="1"/>
  <c r="BL1356" i="1"/>
  <c r="BL1245" i="1"/>
  <c r="BL1189" i="1"/>
  <c r="BL1233" i="1"/>
  <c r="BL1185" i="1"/>
  <c r="BL1732" i="1"/>
  <c r="BL1122" i="1"/>
  <c r="BL1228" i="1"/>
  <c r="BL2062" i="1"/>
  <c r="BL1239" i="1"/>
  <c r="BL1230" i="1"/>
  <c r="BL1229" i="1"/>
  <c r="BL1035" i="1"/>
  <c r="BL2082" i="1"/>
  <c r="BL2083" i="1"/>
  <c r="BL1237" i="1"/>
  <c r="BL1184" i="1"/>
  <c r="BL1735" i="1"/>
  <c r="BL1195" i="1"/>
  <c r="BL860" i="1"/>
  <c r="BL2084" i="1"/>
  <c r="BL1640" i="1"/>
  <c r="BL2086" i="1"/>
  <c r="BL2087" i="1"/>
  <c r="BL2088" i="1"/>
  <c r="BL945" i="1"/>
  <c r="BL846" i="1"/>
  <c r="BL1244" i="1"/>
  <c r="BL2089" i="1"/>
  <c r="BL2090" i="1"/>
  <c r="BL2091" i="1"/>
  <c r="BL2092" i="1"/>
  <c r="BL2093" i="1"/>
  <c r="BL2094" i="1"/>
  <c r="BL1743" i="1"/>
  <c r="BL1744" i="1"/>
  <c r="BL2095" i="1"/>
  <c r="BL1501" i="1"/>
  <c r="BL795" i="1"/>
  <c r="BL1497" i="1"/>
  <c r="BL1719" i="1"/>
  <c r="BL1499" i="1"/>
  <c r="BL2096" i="1"/>
  <c r="BL1611" i="1"/>
  <c r="BL1024" i="1"/>
  <c r="BL1029" i="1"/>
  <c r="BL1313" i="1"/>
  <c r="BL2097" i="1"/>
  <c r="BL303" i="1"/>
  <c r="BL1652" i="1"/>
  <c r="BL2098" i="1"/>
  <c r="BL1563" i="1"/>
  <c r="BL1077" i="1"/>
  <c r="BL128" i="1"/>
  <c r="BL1577" i="1"/>
  <c r="BL1587" i="1"/>
  <c r="BL1088" i="1"/>
  <c r="BL963" i="1"/>
  <c r="BL916" i="1"/>
  <c r="BL985" i="1"/>
  <c r="BL590" i="1"/>
  <c r="BL1746" i="1"/>
  <c r="BL1557" i="1"/>
  <c r="BL295" i="1"/>
  <c r="BL137" i="1"/>
  <c r="BL1516" i="1"/>
  <c r="BL1126" i="1"/>
  <c r="BL2099" i="1"/>
  <c r="BL2100" i="1"/>
  <c r="BL2101" i="1"/>
  <c r="BL1751" i="1"/>
  <c r="BL2102" i="1"/>
  <c r="BL2103" i="1"/>
  <c r="BL2104" i="1"/>
  <c r="BL73" i="1"/>
  <c r="BL2105" i="1"/>
  <c r="BL852" i="1"/>
  <c r="BL1519" i="1"/>
  <c r="BL1606" i="1"/>
  <c r="BL2106" i="1"/>
  <c r="BL957" i="1"/>
  <c r="BL1750" i="1"/>
  <c r="BL1465" i="1"/>
  <c r="BL465" i="1"/>
  <c r="BL2107" i="1"/>
  <c r="BL108" i="1"/>
  <c r="BL2108" i="1"/>
  <c r="BL2109" i="1"/>
  <c r="BL2110" i="1"/>
  <c r="BL1437" i="1"/>
  <c r="BL1752" i="1"/>
  <c r="BL2111" i="1"/>
  <c r="BL1383" i="1"/>
  <c r="BL1439" i="1"/>
  <c r="BL2112" i="1"/>
  <c r="BL587" i="1"/>
  <c r="BL1552" i="1"/>
  <c r="BL195" i="1"/>
  <c r="BL2113" i="1"/>
  <c r="BL1392" i="1"/>
  <c r="BL2114" i="1"/>
  <c r="BL196" i="1"/>
  <c r="BL2115" i="1"/>
  <c r="BL2116" i="1"/>
  <c r="BL2117" i="1"/>
  <c r="BL759" i="1"/>
  <c r="BL810" i="1"/>
  <c r="BL1481" i="1"/>
  <c r="BL1015" i="1"/>
  <c r="BL1711" i="1"/>
  <c r="BL734" i="1"/>
  <c r="BL1685" i="1"/>
  <c r="BL1559" i="1"/>
  <c r="BL1755" i="1"/>
  <c r="BL1279" i="1"/>
  <c r="BL1521" i="1"/>
  <c r="BL1360" i="1"/>
  <c r="BL1287" i="1"/>
  <c r="BL1531" i="1"/>
  <c r="BL1575" i="1"/>
  <c r="BL716" i="1"/>
  <c r="BL1625" i="1"/>
  <c r="BL1515" i="1"/>
  <c r="BL1642" i="1"/>
  <c r="BL1391" i="1"/>
  <c r="BL1421" i="1"/>
  <c r="BL1326" i="1"/>
  <c r="BL1676" i="1"/>
  <c r="BL2118" i="1"/>
  <c r="BL942" i="1"/>
  <c r="BL1758" i="1"/>
  <c r="BL859" i="1"/>
  <c r="BL1166" i="1"/>
  <c r="BL1508" i="1"/>
  <c r="BL854" i="1"/>
  <c r="BL1560" i="1"/>
  <c r="BL1073" i="1"/>
  <c r="BL2119" i="1"/>
  <c r="BL2120" i="1"/>
  <c r="BL2121" i="1"/>
  <c r="BL1113" i="1"/>
  <c r="BL1064" i="1"/>
  <c r="BL1308" i="1"/>
  <c r="BL1357" i="1"/>
  <c r="BL2122" i="1"/>
  <c r="BL1128" i="1"/>
  <c r="BL1473" i="1"/>
  <c r="BL1107" i="1"/>
  <c r="BL2123" i="1"/>
  <c r="BL1404" i="1"/>
  <c r="BL2124" i="1"/>
  <c r="BL2125" i="1"/>
  <c r="BL2126" i="1"/>
  <c r="BL1763" i="1"/>
  <c r="BL1236" i="1"/>
  <c r="BL2247" i="1"/>
  <c r="BL1302" i="1"/>
  <c r="BL1434" i="1"/>
  <c r="BL1764" i="1"/>
  <c r="BL2168" i="1"/>
  <c r="BL2127" i="1"/>
  <c r="BL219" i="1"/>
  <c r="BL1660" i="1"/>
  <c r="BL1165" i="1"/>
  <c r="BL2128" i="1"/>
  <c r="BL1765" i="1"/>
  <c r="BL1766" i="1"/>
  <c r="BL1301" i="1"/>
  <c r="BL507" i="1"/>
  <c r="BL1176" i="1"/>
  <c r="BL1767" i="1"/>
  <c r="BL1303" i="1"/>
  <c r="BL1174" i="1"/>
  <c r="BL2129" i="1"/>
  <c r="BL1769" i="1"/>
  <c r="BL1120" i="1"/>
  <c r="BL2130" i="1"/>
  <c r="BL1566" i="1"/>
  <c r="BL2131" i="1"/>
  <c r="BL1397" i="1"/>
  <c r="BL1609" i="1"/>
  <c r="BL2132" i="1"/>
  <c r="BL2133" i="1"/>
  <c r="BL2134" i="1"/>
  <c r="BL2135" i="1"/>
  <c r="BL2136" i="1"/>
  <c r="BL2137" i="1"/>
  <c r="BL2138" i="1"/>
  <c r="BL1774" i="1"/>
  <c r="BL2139" i="1"/>
  <c r="BL1090" i="1"/>
  <c r="BL2140" i="1"/>
  <c r="BL2141" i="1"/>
  <c r="BL2142" i="1"/>
  <c r="BL2143" i="1"/>
  <c r="BL2145" i="1"/>
  <c r="BL2146" i="1"/>
  <c r="BL2147" i="1"/>
  <c r="BL2148" i="1"/>
  <c r="BL2149" i="1"/>
  <c r="BL2150" i="1"/>
  <c r="BL2151" i="1"/>
  <c r="BL2152" i="1"/>
  <c r="BL2153" i="1"/>
  <c r="BL2154" i="1"/>
  <c r="BL2155" i="1"/>
  <c r="BL2156" i="1"/>
  <c r="BL2157" i="1"/>
  <c r="BL2158" i="1"/>
  <c r="BL2159" i="1"/>
  <c r="BL2160" i="1"/>
  <c r="BL2161" i="1"/>
  <c r="BL2162" i="1"/>
  <c r="BL2163" i="1"/>
  <c r="BL2164" i="1"/>
  <c r="BL2165" i="1"/>
  <c r="BL2169" i="1"/>
  <c r="BL2170" i="1"/>
  <c r="BL2171" i="1"/>
  <c r="BL2172" i="1"/>
  <c r="BL2173" i="1"/>
  <c r="BL2174" i="1"/>
  <c r="BL2176" i="1"/>
  <c r="BL2177" i="1"/>
  <c r="BL2178" i="1"/>
  <c r="BL2179" i="1"/>
  <c r="BL2180" i="1"/>
  <c r="BL2181" i="1"/>
  <c r="BL2182" i="1"/>
  <c r="BL2183" i="1"/>
  <c r="BL2184" i="1"/>
  <c r="BL2185" i="1"/>
  <c r="BL2186" i="1"/>
  <c r="BL2187" i="1"/>
  <c r="BL2188" i="1"/>
  <c r="BL2189" i="1"/>
  <c r="BL2190" i="1"/>
  <c r="BL2191" i="1"/>
  <c r="BL2192" i="1"/>
  <c r="BL2193" i="1"/>
  <c r="BL2194" i="1"/>
  <c r="BL2195" i="1"/>
  <c r="BL2197" i="1"/>
  <c r="BL2198" i="1"/>
  <c r="BL2199" i="1"/>
  <c r="BL2200" i="1"/>
  <c r="BL2201" i="1"/>
  <c r="BL2202" i="1"/>
  <c r="BL1804" i="1"/>
  <c r="BL2203" i="1"/>
  <c r="BL2204" i="1"/>
  <c r="BL2205" i="1"/>
  <c r="BL2206" i="1"/>
  <c r="BL1464" i="1"/>
  <c r="BL2207" i="1"/>
  <c r="BL2208" i="1"/>
  <c r="BL2209" i="1"/>
  <c r="BL2210" i="1"/>
  <c r="BL1232" i="1"/>
  <c r="BL2211" i="1"/>
  <c r="BL2212" i="1"/>
  <c r="BL1358" i="1"/>
  <c r="BL2213" i="1"/>
  <c r="BL2215" i="1"/>
  <c r="BL1811" i="1"/>
  <c r="BL2216" i="1"/>
  <c r="BL2217" i="1"/>
  <c r="BL1814" i="1"/>
  <c r="BL1815" i="1"/>
  <c r="BL1235" i="1"/>
  <c r="BL2218" i="1"/>
  <c r="BL2219" i="1"/>
  <c r="BL1406" i="1"/>
  <c r="BL1818" i="1"/>
  <c r="BL2220" i="1"/>
  <c r="BL1435" i="1"/>
  <c r="BL2221" i="1"/>
  <c r="BL2222" i="1"/>
  <c r="BL2223" i="1"/>
  <c r="BL2224" i="1"/>
  <c r="BL1173" i="1"/>
  <c r="BL2225" i="1"/>
  <c r="BL1820" i="1"/>
  <c r="BL1305" i="1"/>
  <c r="BL2166" i="1"/>
  <c r="BL2167" i="1"/>
  <c r="BL2226" i="1"/>
  <c r="BL2227" i="1"/>
  <c r="BL2228" i="1"/>
  <c r="BL1821" i="1"/>
  <c r="BL2229" i="1"/>
  <c r="BL1187" i="1"/>
  <c r="BL2230" i="1"/>
  <c r="BL2231" i="1"/>
  <c r="BL2232" i="1"/>
  <c r="BL1430" i="1"/>
  <c r="BL1823" i="1"/>
  <c r="BL2233" i="1"/>
  <c r="BL2234" i="1"/>
  <c r="BL2235" i="1"/>
  <c r="BL2265" i="1"/>
  <c r="BL2236" i="1"/>
  <c r="BL2238" i="1"/>
  <c r="BL2239" i="1"/>
  <c r="BL2240" i="1"/>
  <c r="BL1826" i="1"/>
  <c r="BL2241" i="1"/>
  <c r="BL1827" i="1"/>
  <c r="BL1828" i="1"/>
  <c r="BL1829" i="1"/>
  <c r="BL1830" i="1"/>
  <c r="BL2242" i="1"/>
  <c r="BL2243" i="1"/>
  <c r="BL2244" i="1"/>
  <c r="BL2245" i="1"/>
  <c r="BL1835" i="1"/>
  <c r="BL1836" i="1"/>
  <c r="BL2246" i="1"/>
  <c r="BL2250" i="1"/>
  <c r="BL1838" i="1"/>
  <c r="BL2251" i="1"/>
  <c r="BL2252" i="1"/>
  <c r="BL2253" i="1"/>
  <c r="BL2254" i="1"/>
  <c r="BL2255" i="1"/>
  <c r="BL2256" i="1"/>
  <c r="BL1842" i="1"/>
  <c r="BL2257" i="1"/>
  <c r="BL2258" i="1"/>
  <c r="BL2259" i="1"/>
  <c r="BL2260" i="1"/>
  <c r="BL2261" i="1"/>
  <c r="BL2262" i="1"/>
  <c r="BL2263" i="1"/>
  <c r="BL1847" i="1"/>
  <c r="BL2264" i="1"/>
  <c r="BL2266" i="1"/>
  <c r="BL2267" i="1"/>
  <c r="BL1402" i="1"/>
  <c r="BL1159" i="1"/>
  <c r="BL2268" i="1"/>
  <c r="BL1850" i="1"/>
  <c r="BL2372" i="1"/>
  <c r="BL1851" i="1"/>
  <c r="BL1852" i="1"/>
  <c r="BL2269" i="1"/>
  <c r="BL2270" i="1"/>
  <c r="BL2271" i="1"/>
  <c r="BL2272" i="1"/>
  <c r="BL1854" i="1"/>
  <c r="BL2273" i="1"/>
  <c r="BL2274" i="1"/>
  <c r="BL2275" i="1"/>
  <c r="BL2276" i="1"/>
  <c r="BL2277" i="1"/>
  <c r="BL2278" i="1"/>
  <c r="BL2279" i="1"/>
  <c r="BL2280" i="1"/>
  <c r="BL2281" i="1"/>
  <c r="BL1256" i="1"/>
  <c r="BL1863" i="1"/>
  <c r="BL2282" i="1"/>
  <c r="BL1865" i="1"/>
  <c r="BL2283" i="1"/>
  <c r="BL2284" i="1"/>
  <c r="BL2285" i="1"/>
  <c r="BL1098" i="1"/>
  <c r="BL2286" i="1"/>
  <c r="BL2287" i="1"/>
  <c r="BL1164" i="1"/>
  <c r="BL1249" i="1"/>
  <c r="BL2289" i="1"/>
  <c r="BL2290" i="1"/>
  <c r="BL1160" i="1"/>
  <c r="BL2291" i="1"/>
  <c r="BL1624" i="1"/>
  <c r="BL2292" i="1"/>
  <c r="BL1178" i="1"/>
  <c r="BL1325" i="1"/>
  <c r="BL1175" i="1"/>
  <c r="BL2293" i="1"/>
  <c r="BL2294" i="1"/>
  <c r="BL2295" i="1"/>
  <c r="BL1234" i="1"/>
  <c r="BL1494" i="1"/>
  <c r="BL2296" i="1"/>
  <c r="BL2297" i="1"/>
  <c r="BL2298" i="1"/>
  <c r="BL2299" i="1"/>
  <c r="BL2300" i="1"/>
  <c r="BL2301" i="1"/>
  <c r="BL2302" i="1"/>
  <c r="BL2303" i="1"/>
  <c r="BL2304" i="1"/>
  <c r="BL1211" i="1"/>
  <c r="BL2305" i="1"/>
  <c r="BL2306" i="1"/>
  <c r="BL2307" i="1"/>
  <c r="BL2308" i="1"/>
  <c r="BL2309" i="1"/>
  <c r="BL2310" i="1"/>
  <c r="BL2311" i="1"/>
  <c r="BL2312" i="1"/>
  <c r="BL2313" i="1"/>
  <c r="BL2314" i="1"/>
  <c r="BL2315" i="1"/>
  <c r="BL2316" i="1"/>
  <c r="BL1488" i="1"/>
  <c r="BL2317" i="1"/>
  <c r="BL2318" i="1"/>
  <c r="BL1889" i="1"/>
  <c r="BL2319" i="1"/>
  <c r="BL2320" i="1"/>
  <c r="BL2321" i="1"/>
  <c r="BL2322" i="1"/>
  <c r="BL2323" i="1"/>
  <c r="BL2324" i="1"/>
  <c r="BL1892" i="1"/>
  <c r="BL2325" i="1"/>
  <c r="BL1893" i="1"/>
  <c r="BL2326" i="1"/>
  <c r="BL2327" i="1"/>
  <c r="BL2328" i="1"/>
  <c r="BL2329" i="1"/>
  <c r="BL2330" i="1"/>
  <c r="BL1169" i="1"/>
  <c r="BL2331" i="1"/>
  <c r="BL2332" i="1"/>
  <c r="BL2333" i="1"/>
  <c r="BL2334" i="1"/>
  <c r="BL2335" i="1"/>
  <c r="BL1655" i="1"/>
  <c r="BL2336" i="1"/>
  <c r="BL1593" i="1"/>
  <c r="BL1396" i="1"/>
  <c r="BL2337" i="1"/>
  <c r="BL2338" i="1"/>
  <c r="BL1900" i="1"/>
  <c r="BL2339" i="1"/>
  <c r="BL1902" i="1"/>
  <c r="BL2340" i="1"/>
  <c r="BL1253" i="1"/>
  <c r="BL2341" i="1"/>
  <c r="BL1906" i="1"/>
  <c r="BL1907" i="1"/>
  <c r="BL2342" i="1"/>
  <c r="BL2343" i="1"/>
  <c r="BL1594" i="1"/>
  <c r="BL2344" i="1"/>
  <c r="BL2345" i="1"/>
  <c r="BL2346" i="1"/>
  <c r="BL2347" i="1"/>
  <c r="BL1320" i="1"/>
  <c r="BL1618" i="1"/>
  <c r="BL1012" i="1"/>
  <c r="BL2348" i="1"/>
  <c r="BL1912" i="1"/>
  <c r="BL1913" i="1"/>
  <c r="BL2349" i="1"/>
  <c r="BL2350" i="1"/>
  <c r="BL1415" i="1"/>
  <c r="BL2351" i="1"/>
  <c r="BL2352" i="1"/>
  <c r="BL2353" i="1"/>
  <c r="BL2354" i="1"/>
  <c r="BL2355" i="1"/>
  <c r="BL1529" i="1"/>
  <c r="BL2356" i="1"/>
  <c r="BL1312" i="1"/>
  <c r="BL2357" i="1"/>
  <c r="BL2358" i="1"/>
  <c r="BL2359" i="1"/>
  <c r="BL1921" i="1"/>
  <c r="BL1922" i="1"/>
  <c r="BL1923" i="1"/>
  <c r="BL1924" i="1"/>
  <c r="BL2360" i="1"/>
  <c r="BL2361" i="1"/>
  <c r="BL815" i="1"/>
  <c r="BL2362" i="1"/>
  <c r="BL818" i="1"/>
  <c r="BL2363" i="1"/>
  <c r="BL2364" i="1"/>
  <c r="BL2365" i="1"/>
  <c r="BL1530" i="1"/>
  <c r="BL1928" i="1"/>
  <c r="BL2366" i="1"/>
  <c r="BL2367" i="1"/>
  <c r="BL2368" i="1"/>
  <c r="BL1123" i="1"/>
  <c r="BL2369" i="1"/>
  <c r="BL2370" i="1"/>
  <c r="BL1565" i="1"/>
  <c r="BL1417" i="1"/>
  <c r="BL2373" i="1"/>
  <c r="BL1930" i="1"/>
  <c r="BL2374" i="1"/>
  <c r="BL2237" i="1"/>
  <c r="BL2371" i="1"/>
  <c r="BL2375" i="1"/>
  <c r="BL2376" i="1"/>
  <c r="BL2377" i="1"/>
  <c r="BL2378" i="1"/>
  <c r="BL2379" i="1"/>
  <c r="BL2380" i="1"/>
  <c r="BL1442" i="1"/>
  <c r="BL2381" i="1"/>
  <c r="BL2382" i="1"/>
  <c r="BL2383" i="1"/>
  <c r="BL2384" i="1"/>
  <c r="BL2385" i="1"/>
  <c r="BL2386" i="1"/>
  <c r="BL2387" i="1"/>
  <c r="BL2388" i="1"/>
  <c r="BL2389" i="1"/>
  <c r="BL2390" i="1"/>
  <c r="BL2391" i="1"/>
  <c r="BL2392" i="1"/>
  <c r="BL1050" i="1"/>
  <c r="BL2393" i="1"/>
  <c r="BL1740" i="1"/>
  <c r="BL2394" i="1"/>
  <c r="BL2395" i="1"/>
  <c r="BL2396" i="1"/>
  <c r="BL2397" i="1"/>
  <c r="BL2398" i="1"/>
  <c r="BL2399" i="1"/>
  <c r="BL1940" i="1"/>
  <c r="BL2400" i="1"/>
  <c r="BL2401" i="1"/>
  <c r="BL2402" i="1"/>
  <c r="BL2403" i="1"/>
  <c r="BL2404" i="1"/>
  <c r="BL2405" i="1"/>
  <c r="BL2406" i="1"/>
  <c r="BL2407" i="1"/>
  <c r="BL2408" i="1"/>
  <c r="BL2409" i="1"/>
  <c r="BL2410" i="1"/>
  <c r="BL2411" i="1"/>
  <c r="BL2412" i="1"/>
  <c r="BL2413" i="1"/>
  <c r="BL2414" i="1"/>
  <c r="BL2415" i="1"/>
  <c r="BL2416" i="1"/>
  <c r="BL2417" i="1"/>
  <c r="BL2418" i="1"/>
  <c r="BL2419" i="1"/>
  <c r="BL2420" i="1"/>
  <c r="BL1948" i="1"/>
  <c r="BL2421" i="1"/>
  <c r="BL2422" i="1"/>
  <c r="BL2423" i="1"/>
  <c r="BL2424" i="1"/>
  <c r="BL1950" i="1"/>
  <c r="BL2425" i="1"/>
  <c r="BL2426" i="1"/>
  <c r="BL2427" i="1"/>
  <c r="BL2428" i="1"/>
  <c r="BL2429" i="1"/>
  <c r="BL2430" i="1"/>
  <c r="BL2431" i="1"/>
  <c r="BL2432" i="1"/>
  <c r="BL2433" i="1"/>
  <c r="BL2434" i="1"/>
  <c r="BL1263" i="1"/>
  <c r="BL1254" i="1"/>
  <c r="BL1307" i="1"/>
  <c r="BL2435" i="1"/>
  <c r="BL2436" i="1"/>
  <c r="BL1231" i="1"/>
  <c r="BL2437" i="1"/>
  <c r="BL2438" i="1"/>
  <c r="BL2439" i="1"/>
  <c r="BL2440" i="1"/>
  <c r="BL2441" i="1"/>
  <c r="BL2442" i="1"/>
  <c r="BL2443" i="1"/>
  <c r="BL2444" i="1"/>
  <c r="BL2445" i="1"/>
  <c r="BL2446" i="1"/>
  <c r="BL2447" i="1"/>
  <c r="BL2448" i="1"/>
  <c r="BL1968" i="1"/>
  <c r="BL1196" i="1"/>
  <c r="BL1969" i="1"/>
  <c r="BL1201" i="1"/>
  <c r="BL1970" i="1"/>
  <c r="BL1971" i="1"/>
  <c r="BL1972" i="1"/>
  <c r="BL1973" i="1"/>
  <c r="BL2449" i="1"/>
  <c r="BL1975" i="1"/>
  <c r="BL1976" i="1"/>
  <c r="BL1977" i="1"/>
  <c r="BL1978" i="1"/>
  <c r="BL1979" i="1"/>
  <c r="BL1980" i="1"/>
  <c r="BL1981" i="1"/>
  <c r="BL1982" i="1"/>
  <c r="BL1983" i="1"/>
  <c r="BL1984" i="1"/>
  <c r="BL1985" i="1"/>
  <c r="BL1986" i="1"/>
  <c r="BL1987" i="1"/>
  <c r="BL1988" i="1"/>
  <c r="BL1989" i="1"/>
  <c r="BL1990" i="1"/>
  <c r="BL974" i="1"/>
  <c r="BL1580" i="1"/>
  <c r="BL996" i="1"/>
  <c r="BL1444" i="1"/>
  <c r="BL1613" i="1"/>
  <c r="BL1616" i="1"/>
  <c r="BL1480" i="1"/>
  <c r="BL1453" i="1"/>
  <c r="BL1454" i="1"/>
  <c r="BL1991" i="1"/>
  <c r="BL2450" i="1"/>
  <c r="BL1224" i="1"/>
  <c r="BL2451" i="1"/>
  <c r="BL2452" i="1"/>
  <c r="BL1389" i="1"/>
  <c r="BL2453" i="1"/>
  <c r="BL1994" i="1"/>
  <c r="BL1242" i="1"/>
  <c r="BL1260" i="1"/>
  <c r="BL1694" i="1"/>
  <c r="BL2454" i="1"/>
  <c r="BL1722" i="1"/>
  <c r="BL1995" i="1"/>
  <c r="BL2455" i="1"/>
  <c r="BL2456" i="1"/>
  <c r="BL1998" i="1"/>
  <c r="BL1999" i="1"/>
  <c r="BL2249" i="1"/>
  <c r="BL2248" i="1"/>
  <c r="BL2457" i="1"/>
  <c r="BL1225" i="1"/>
  <c r="BL1119" i="1"/>
  <c r="BL2001" i="1"/>
  <c r="BL1427" i="1"/>
  <c r="BL2458" i="1"/>
  <c r="BL1582" i="1"/>
  <c r="BL2003" i="1"/>
  <c r="BL2004" i="1"/>
  <c r="BL1455" i="1"/>
  <c r="BL1043" i="1"/>
  <c r="BL1131" i="1"/>
  <c r="BL1261" i="1"/>
  <c r="BL249" i="1"/>
  <c r="I1" i="1" l="1"/>
  <c r="C808" i="1" l="1"/>
  <c r="C1009" i="1"/>
  <c r="C263" i="1"/>
  <c r="C21" i="1"/>
  <c r="C8" i="1"/>
  <c r="C463" i="1"/>
  <c r="C39" i="1"/>
  <c r="C40" i="1"/>
  <c r="C835" i="1"/>
  <c r="C1784" i="1"/>
  <c r="C59" i="1"/>
  <c r="C276" i="1"/>
  <c r="C1478" i="1"/>
  <c r="C975" i="1"/>
  <c r="C315" i="1"/>
  <c r="C701" i="1"/>
  <c r="C44" i="1"/>
  <c r="C1100" i="1"/>
  <c r="C686" i="1"/>
  <c r="C1380" i="1"/>
  <c r="C1760" i="1"/>
  <c r="C2196" i="1"/>
  <c r="C1456" i="1"/>
  <c r="C1097" i="1"/>
  <c r="C1754" i="1"/>
  <c r="C743" i="1"/>
  <c r="C531" i="1"/>
  <c r="C1028" i="1"/>
  <c r="C1218" i="1"/>
  <c r="C202" i="1"/>
  <c r="C773" i="1"/>
  <c r="C55" i="1"/>
  <c r="C545" i="1"/>
  <c r="C1785" i="1"/>
  <c r="C863" i="1"/>
  <c r="C70" i="1"/>
  <c r="C19" i="1"/>
  <c r="C1615" i="1"/>
  <c r="C5" i="1"/>
  <c r="C1262" i="1"/>
  <c r="C925" i="1"/>
  <c r="C553" i="1"/>
  <c r="C675" i="1"/>
  <c r="C350" i="1"/>
  <c r="C223" i="1"/>
  <c r="C543" i="1"/>
  <c r="C462" i="1"/>
  <c r="C1030" i="1"/>
  <c r="C739" i="1"/>
  <c r="C573" i="1"/>
  <c r="C1472" i="1"/>
  <c r="C401" i="1"/>
  <c r="C220" i="1"/>
  <c r="C132" i="1"/>
  <c r="C324" i="1"/>
  <c r="C84" i="1"/>
  <c r="C404" i="1"/>
  <c r="C794" i="1"/>
  <c r="C135" i="1"/>
  <c r="C107" i="1"/>
  <c r="C238" i="1"/>
  <c r="C237" i="1"/>
  <c r="C415" i="1"/>
  <c r="C921" i="1"/>
  <c r="C842" i="1"/>
  <c r="C91" i="1"/>
  <c r="C136" i="1"/>
  <c r="C558" i="1"/>
  <c r="C138" i="1"/>
  <c r="C483" i="1"/>
  <c r="C240" i="1"/>
  <c r="C1485" i="1"/>
  <c r="C721" i="1"/>
  <c r="C134" i="1"/>
  <c r="C68" i="1"/>
  <c r="C1781" i="1"/>
  <c r="C153" i="1"/>
  <c r="C1093" i="1"/>
  <c r="C767" i="1"/>
  <c r="C283" i="1"/>
  <c r="C413" i="1"/>
  <c r="C838" i="1"/>
  <c r="C147" i="1"/>
  <c r="C46" i="1"/>
  <c r="C961" i="1"/>
  <c r="C177" i="1"/>
  <c r="C986" i="1"/>
  <c r="C150" i="1"/>
  <c r="C887" i="1"/>
  <c r="C682" i="1"/>
  <c r="C1040" i="1"/>
  <c r="C45" i="1"/>
  <c r="C292" i="1"/>
  <c r="C552" i="1"/>
  <c r="C1084" i="1"/>
  <c r="C244" i="1"/>
  <c r="C1321" i="1"/>
  <c r="C82" i="1"/>
  <c r="C161" i="1"/>
  <c r="C479" i="1"/>
  <c r="C442" i="1"/>
  <c r="C1295" i="1"/>
  <c r="C31" i="1"/>
  <c r="C270" i="1"/>
  <c r="C111" i="1"/>
  <c r="C1786" i="1"/>
  <c r="C456" i="1"/>
  <c r="C189" i="1"/>
  <c r="C77" i="1"/>
  <c r="C1147" i="1"/>
  <c r="C571" i="1"/>
  <c r="C1108" i="1"/>
  <c r="C1495" i="1"/>
  <c r="C159" i="1"/>
  <c r="C160" i="1"/>
  <c r="C1524" i="1"/>
  <c r="C174" i="1"/>
  <c r="C497" i="1"/>
  <c r="C1787" i="1"/>
  <c r="C775" i="1"/>
  <c r="C535" i="1"/>
  <c r="C163" i="1"/>
  <c r="C1038" i="1"/>
  <c r="C1697" i="1"/>
  <c r="C1788" i="1"/>
  <c r="C691" i="1"/>
  <c r="C165" i="1"/>
  <c r="C754" i="1"/>
  <c r="C367" i="1"/>
  <c r="C1146" i="1"/>
  <c r="C344" i="1"/>
  <c r="C538" i="1"/>
  <c r="C1047" i="1"/>
  <c r="C696" i="1"/>
  <c r="C61" i="1"/>
  <c r="C197" i="1"/>
  <c r="C512" i="1"/>
  <c r="C1700" i="1"/>
  <c r="C440" i="1"/>
  <c r="C400" i="1"/>
  <c r="C1460" i="1"/>
  <c r="C187" i="1"/>
  <c r="C253" i="1"/>
  <c r="C191" i="1"/>
  <c r="C970" i="1"/>
  <c r="C1688" i="1"/>
  <c r="C268" i="1"/>
  <c r="C1701" i="1"/>
  <c r="C481" i="1"/>
  <c r="C251" i="1"/>
  <c r="C1507" i="1"/>
  <c r="C1085" i="1"/>
  <c r="C309" i="1"/>
  <c r="C256" i="1"/>
  <c r="C207" i="1"/>
  <c r="C74" i="1"/>
  <c r="C503" i="1"/>
  <c r="C291" i="1"/>
  <c r="C607" i="1"/>
  <c r="C619" i="1"/>
  <c r="C935" i="1"/>
  <c r="C365" i="1"/>
  <c r="C850" i="1"/>
  <c r="C1683" i="1"/>
  <c r="C405" i="1"/>
  <c r="C722" i="1"/>
  <c r="C188" i="1"/>
  <c r="C1156" i="1"/>
  <c r="C1698" i="1"/>
  <c r="C1681" i="1"/>
  <c r="C989" i="1"/>
  <c r="C193" i="1"/>
  <c r="C338" i="1"/>
  <c r="C362" i="1"/>
  <c r="C1010" i="1"/>
  <c r="C374" i="1"/>
  <c r="C903" i="1"/>
  <c r="C1461" i="1"/>
  <c r="C569" i="1"/>
  <c r="C460" i="1"/>
  <c r="C205" i="1"/>
  <c r="C1498" i="1"/>
  <c r="C198" i="1"/>
  <c r="C715" i="1"/>
  <c r="C725" i="1"/>
  <c r="C1789" i="1"/>
  <c r="C1778" i="1"/>
  <c r="C130" i="1"/>
  <c r="C1635" i="1"/>
  <c r="C1296" i="1"/>
  <c r="C890" i="1"/>
  <c r="C1003" i="1"/>
  <c r="C642" i="1"/>
  <c r="C1790" i="1"/>
  <c r="C563" i="1"/>
  <c r="C352" i="1"/>
  <c r="C618" i="1"/>
  <c r="C468" i="1"/>
  <c r="C221" i="1"/>
  <c r="C609" i="1"/>
  <c r="C667" i="1"/>
  <c r="C771" i="1"/>
  <c r="C768" i="1"/>
  <c r="C1525" i="1"/>
  <c r="C855" i="1"/>
  <c r="C851" i="1"/>
  <c r="C556" i="1"/>
  <c r="C731" i="1"/>
  <c r="C216" i="1"/>
  <c r="C333" i="1"/>
  <c r="C992" i="1"/>
  <c r="C496" i="1"/>
  <c r="C279" i="1"/>
  <c r="C75" i="1"/>
  <c r="C711" i="1"/>
  <c r="C973" i="1"/>
  <c r="C1791" i="1"/>
  <c r="C1294" i="1"/>
  <c r="C1523" i="1"/>
  <c r="C1597" i="1"/>
  <c r="C913" i="1"/>
  <c r="C1286" i="1"/>
  <c r="C1297" i="1"/>
  <c r="C1792" i="1"/>
  <c r="C1793" i="1"/>
  <c r="C1550" i="1"/>
  <c r="C617" i="1"/>
  <c r="C493" i="1"/>
  <c r="C1476" i="1"/>
  <c r="C663" i="1"/>
  <c r="C152" i="1"/>
  <c r="C1794" i="1"/>
  <c r="C1720" i="1"/>
  <c r="C923" i="1"/>
  <c r="C918" i="1"/>
  <c r="C798" i="1"/>
  <c r="C924" i="1"/>
  <c r="C917" i="1"/>
  <c r="C424" i="1"/>
  <c r="C387" i="1"/>
  <c r="C895" i="1"/>
  <c r="C454" i="1"/>
  <c r="C489" i="1"/>
  <c r="C304" i="1"/>
  <c r="C164" i="1"/>
  <c r="C1378" i="1"/>
  <c r="C231" i="1"/>
  <c r="C499" i="1"/>
  <c r="C886" i="1"/>
  <c r="C1795" i="1"/>
  <c r="C723" i="1"/>
  <c r="C534" i="1"/>
  <c r="C1717" i="1"/>
  <c r="C922" i="1"/>
  <c r="C1770" i="1"/>
  <c r="C345" i="1"/>
  <c r="C738" i="1"/>
  <c r="C697" i="1"/>
  <c r="C379" i="1"/>
  <c r="C337" i="1"/>
  <c r="C952" i="1"/>
  <c r="C1527" i="1"/>
  <c r="C692" i="1"/>
  <c r="C477" i="1"/>
  <c r="C478" i="1"/>
  <c r="C443" i="1"/>
  <c r="C1130" i="1"/>
  <c r="C327" i="1"/>
  <c r="C222" i="1"/>
  <c r="C541" i="1"/>
  <c r="C426" i="1"/>
  <c r="C87" i="1"/>
  <c r="C868" i="1"/>
  <c r="C866" i="1"/>
  <c r="C285" i="1"/>
  <c r="C799" i="1"/>
  <c r="C151" i="1"/>
  <c r="C582" i="1"/>
  <c r="C629" i="1"/>
  <c r="C406" i="1"/>
  <c r="C341" i="1"/>
  <c r="C709" i="1"/>
  <c r="C1561" i="1"/>
  <c r="C1796" i="1"/>
  <c r="C876" i="1"/>
  <c r="C299" i="1"/>
  <c r="C540" i="1"/>
  <c r="C302" i="1"/>
  <c r="C1099" i="1"/>
  <c r="C450" i="1"/>
  <c r="C208" i="1"/>
  <c r="C139" i="1"/>
  <c r="C1443" i="1"/>
  <c r="C597" i="1"/>
  <c r="C1138" i="1"/>
  <c r="C156" i="1"/>
  <c r="C472" i="1"/>
  <c r="C312" i="1"/>
  <c r="C410" i="1"/>
  <c r="C482" i="1"/>
  <c r="C318" i="1"/>
  <c r="C1335" i="1"/>
  <c r="C353" i="1"/>
  <c r="C317" i="1"/>
  <c r="C178" i="1"/>
  <c r="C1797" i="1"/>
  <c r="C621" i="1"/>
  <c r="C217" i="1"/>
  <c r="C6" i="1"/>
  <c r="C1798" i="1"/>
  <c r="C517" i="1"/>
  <c r="C1799" i="1"/>
  <c r="C906" i="1"/>
  <c r="C674" i="1"/>
  <c r="C502" i="1"/>
  <c r="C995" i="1"/>
  <c r="C425" i="1"/>
  <c r="C278" i="1"/>
  <c r="C524" i="1"/>
  <c r="C2214" i="1"/>
  <c r="C1388" i="1"/>
  <c r="C1539" i="1"/>
  <c r="C1336" i="1"/>
  <c r="C453" i="1"/>
  <c r="C516" i="1"/>
  <c r="C143" i="1"/>
  <c r="C1538" i="1"/>
  <c r="C259" i="1"/>
  <c r="C522" i="1"/>
  <c r="C447" i="1"/>
  <c r="C947" i="1"/>
  <c r="C625" i="1"/>
  <c r="C209" i="1"/>
  <c r="C308" i="1"/>
  <c r="C464" i="1"/>
  <c r="C86" i="1"/>
  <c r="C612" i="1"/>
  <c r="C632" i="1"/>
  <c r="C474" i="1"/>
  <c r="C359" i="1"/>
  <c r="C537" i="1"/>
  <c r="C166" i="1"/>
  <c r="C486" i="1"/>
  <c r="C172" i="1"/>
  <c r="C422" i="1"/>
  <c r="C1374" i="1"/>
  <c r="C1192" i="1"/>
  <c r="C533" i="1"/>
  <c r="C470" i="1"/>
  <c r="C377" i="1"/>
  <c r="C1469" i="1"/>
  <c r="C1536" i="1"/>
  <c r="C636" i="1"/>
  <c r="C389" i="1"/>
  <c r="C473" i="1"/>
  <c r="C201" i="1"/>
  <c r="C281" i="1"/>
  <c r="C1540" i="1"/>
  <c r="C319" i="1"/>
  <c r="C419" i="1"/>
  <c r="C1409" i="1"/>
  <c r="C167" i="1"/>
  <c r="C603" i="1"/>
  <c r="C1299" i="1"/>
  <c r="C650" i="1"/>
  <c r="C964" i="1"/>
  <c r="C1217" i="1"/>
  <c r="C561" i="1"/>
  <c r="C417" i="1"/>
  <c r="C539" i="1"/>
  <c r="C2288" i="1"/>
  <c r="C376" i="1"/>
  <c r="C335" i="1"/>
  <c r="C523" i="1"/>
  <c r="C630" i="1"/>
  <c r="C458" i="1"/>
  <c r="C305" i="1"/>
  <c r="C1382" i="1"/>
  <c r="C320" i="1"/>
  <c r="C1800" i="1"/>
  <c r="C1504" i="1"/>
  <c r="C274" i="1"/>
  <c r="C990" i="1"/>
  <c r="C360" i="1"/>
  <c r="C505" i="1"/>
  <c r="C728" i="1"/>
  <c r="C1052" i="1"/>
  <c r="C580" i="1"/>
  <c r="C702" i="1"/>
  <c r="C624" i="1"/>
  <c r="C611" i="1"/>
  <c r="C173" i="1"/>
  <c r="C574" i="1"/>
  <c r="C307" i="1"/>
  <c r="C313" i="1"/>
  <c r="C158" i="1"/>
  <c r="C190" i="1"/>
  <c r="C314" i="1"/>
  <c r="C740" i="1"/>
  <c r="C615" i="1"/>
  <c r="C331" i="1"/>
  <c r="C807" i="1"/>
  <c r="C633" i="1"/>
  <c r="C566" i="1"/>
  <c r="C494" i="1"/>
  <c r="C596" i="1"/>
  <c r="C170" i="1"/>
  <c r="C559" i="1"/>
  <c r="C583" i="1"/>
  <c r="C1801" i="1"/>
  <c r="C570" i="1"/>
  <c r="C939" i="1"/>
  <c r="C1148" i="1"/>
  <c r="C584" i="1"/>
  <c r="C33" i="1"/>
  <c r="C206" i="1"/>
  <c r="C614" i="1"/>
  <c r="C1691" i="1"/>
  <c r="C608" i="1"/>
  <c r="C109" i="1"/>
  <c r="C637" i="1"/>
  <c r="C383" i="1"/>
  <c r="C631" i="1"/>
  <c r="C475" i="1"/>
  <c r="C827" i="1"/>
  <c r="C245" i="1"/>
  <c r="C826" i="1"/>
  <c r="C243" i="1"/>
  <c r="C823" i="1"/>
  <c r="C1802" i="1"/>
  <c r="C1368" i="1"/>
  <c r="C498" i="1"/>
  <c r="C1246" i="1"/>
  <c r="C755" i="1"/>
  <c r="C677" i="1"/>
  <c r="C790" i="1"/>
  <c r="C664" i="1"/>
  <c r="C638" i="1"/>
  <c r="C441" i="1"/>
  <c r="C620" i="1"/>
  <c r="C411" i="1"/>
  <c r="C760" i="1"/>
  <c r="C622" i="1"/>
  <c r="C1803" i="1"/>
  <c r="C836" i="1"/>
  <c r="C648" i="1"/>
  <c r="C833" i="1"/>
  <c r="C1371" i="1"/>
  <c r="C455" i="1"/>
  <c r="C845" i="1"/>
  <c r="C831" i="1"/>
  <c r="C511" i="1"/>
  <c r="C806" i="1"/>
  <c r="C567" i="1"/>
  <c r="C788" i="1"/>
  <c r="C273" i="1"/>
  <c r="C548" i="1"/>
  <c r="C639" i="1"/>
  <c r="C594" i="1"/>
  <c r="C1408" i="1"/>
  <c r="C613" i="1"/>
  <c r="C640" i="1"/>
  <c r="C606" i="1"/>
  <c r="C525" i="1"/>
  <c r="C652" i="1"/>
  <c r="C812" i="1"/>
  <c r="C646" i="1"/>
  <c r="C555" i="1"/>
  <c r="C627" i="1"/>
  <c r="C1680" i="1"/>
  <c r="C628" i="1"/>
  <c r="C857" i="1"/>
  <c r="C656" i="1"/>
  <c r="C430" i="1"/>
  <c r="C306" i="1"/>
  <c r="C469" i="1"/>
  <c r="C655" i="1"/>
  <c r="C797" i="1"/>
  <c r="C491" i="1"/>
  <c r="C269" i="1"/>
  <c r="C662" i="1"/>
  <c r="C366" i="1"/>
  <c r="C438" i="1"/>
  <c r="C368" i="1"/>
  <c r="C666" i="1"/>
  <c r="C668" i="1"/>
  <c r="C672" i="1"/>
  <c r="C941" i="1"/>
  <c r="C894" i="1"/>
  <c r="C673" i="1"/>
  <c r="C676" i="1"/>
  <c r="C36" i="1"/>
  <c r="C72" i="1"/>
  <c r="C380" i="1"/>
  <c r="C665" i="1"/>
  <c r="C1425" i="1"/>
  <c r="C1622" i="1"/>
  <c r="C241" i="1"/>
  <c r="C1805" i="1"/>
  <c r="C1486" i="1"/>
  <c r="C635" i="1"/>
  <c r="C1806" i="1"/>
  <c r="C1086" i="1"/>
  <c r="C23" i="1"/>
  <c r="C765" i="1"/>
  <c r="C1522" i="1"/>
  <c r="C1644" i="1"/>
  <c r="C1492" i="1"/>
  <c r="C793" i="1"/>
  <c r="C355" i="1"/>
  <c r="C785" i="1"/>
  <c r="C1736" i="1"/>
  <c r="C1390" i="1"/>
  <c r="C733" i="1"/>
  <c r="C1807" i="1"/>
  <c r="C1446" i="1"/>
  <c r="C1709" i="1"/>
  <c r="C687" i="1"/>
  <c r="C1808" i="1"/>
  <c r="C776" i="1"/>
  <c r="C1809" i="1"/>
  <c r="C1044" i="1"/>
  <c r="C1398" i="1"/>
  <c r="C1477" i="1"/>
  <c r="C1025" i="1"/>
  <c r="C1270" i="1"/>
  <c r="C372" i="1"/>
  <c r="C1407" i="1"/>
  <c r="C708" i="1"/>
  <c r="C1710" i="1"/>
  <c r="C901" i="1"/>
  <c r="C679" i="1"/>
  <c r="C225" i="1"/>
  <c r="C714" i="1"/>
  <c r="C418" i="1"/>
  <c r="C841" i="1"/>
  <c r="C131" i="1"/>
  <c r="C1810" i="1"/>
  <c r="C862" i="1"/>
  <c r="C246" i="1"/>
  <c r="C409" i="1"/>
  <c r="C1019" i="1"/>
  <c r="C1723" i="1"/>
  <c r="C1466" i="1"/>
  <c r="C1373" i="1"/>
  <c r="C427" i="1"/>
  <c r="C1300" i="1"/>
  <c r="C1812" i="1"/>
  <c r="C1813" i="1"/>
  <c r="C689" i="1"/>
  <c r="C290" i="1"/>
  <c r="C297" i="1"/>
  <c r="C704" i="1"/>
  <c r="C1493" i="1"/>
  <c r="C1462" i="1"/>
  <c r="C904" i="1"/>
  <c r="C643" i="1"/>
  <c r="C789" i="1"/>
  <c r="C288" i="1"/>
  <c r="C357" i="1"/>
  <c r="C1381" i="1"/>
  <c r="C199" i="1"/>
  <c r="C1387" i="1"/>
  <c r="C81" i="1"/>
  <c r="C1738" i="1"/>
  <c r="C694" i="1"/>
  <c r="C1039" i="1"/>
  <c r="C229" i="1"/>
  <c r="C1549" i="1"/>
  <c r="C748" i="1"/>
  <c r="C1132" i="1"/>
  <c r="C1816" i="1"/>
  <c r="C982" i="1"/>
  <c r="C1721" i="1"/>
  <c r="C858" i="1"/>
  <c r="C1817" i="1"/>
  <c r="C301" i="1"/>
  <c r="C984" i="1"/>
  <c r="C1033" i="1"/>
  <c r="C1034" i="1"/>
  <c r="C932" i="1"/>
  <c r="C1142" i="1"/>
  <c r="C1610" i="1"/>
  <c r="C598" i="1"/>
  <c r="C1556" i="1"/>
  <c r="C1316" i="1"/>
  <c r="C1020" i="1"/>
  <c r="C1042" i="1"/>
  <c r="C378" i="1"/>
  <c r="C480" i="1"/>
  <c r="C791" i="1"/>
  <c r="C1375" i="1"/>
  <c r="C1819" i="1"/>
  <c r="C1779" i="1"/>
  <c r="C977" i="1"/>
  <c r="C287" i="1"/>
  <c r="C1468" i="1"/>
  <c r="C2144" i="1"/>
  <c r="C1328" i="1"/>
  <c r="C66" i="1"/>
  <c r="C1643" i="1"/>
  <c r="C513" i="1"/>
  <c r="C920" i="1"/>
  <c r="C1333" i="1"/>
  <c r="C446" i="1"/>
  <c r="C600" i="1"/>
  <c r="C830" i="1"/>
  <c r="C1385" i="1"/>
  <c r="C351" i="1"/>
  <c r="C451" i="1"/>
  <c r="C1370" i="1"/>
  <c r="C736" i="1"/>
  <c r="C544" i="1"/>
  <c r="C824" i="1"/>
  <c r="C581" i="1"/>
  <c r="C669" i="1"/>
  <c r="C616" i="1"/>
  <c r="C568" i="1"/>
  <c r="C751" i="1"/>
  <c r="C626" i="1"/>
  <c r="C1014" i="1"/>
  <c r="C1133" i="1"/>
  <c r="C1284" i="1"/>
  <c r="C649" i="1"/>
  <c r="C601" i="1"/>
  <c r="C604" i="1"/>
  <c r="C398" i="1"/>
  <c r="C272" i="1"/>
  <c r="C509" i="1"/>
  <c r="C599" i="1"/>
  <c r="C1714" i="1"/>
  <c r="C1329" i="1"/>
  <c r="C391" i="1"/>
  <c r="C363" i="1"/>
  <c r="C801" i="1"/>
  <c r="C432" i="1"/>
  <c r="C466" i="1"/>
  <c r="C294" i="1"/>
  <c r="C828" i="1"/>
  <c r="C467" i="1"/>
  <c r="C593" i="1"/>
  <c r="C832" i="1"/>
  <c r="C1339" i="1"/>
  <c r="C1822" i="1"/>
  <c r="C1824" i="1"/>
  <c r="C1445" i="1"/>
  <c r="C393" i="1"/>
  <c r="C521" i="1"/>
  <c r="C149" i="1"/>
  <c r="C1656" i="1"/>
  <c r="C484" i="1"/>
  <c r="C1654" i="1"/>
  <c r="C1340" i="1"/>
  <c r="C934" i="1"/>
  <c r="C1046" i="1"/>
  <c r="C814" i="1"/>
  <c r="C1304" i="1"/>
  <c r="C329" i="1"/>
  <c r="C1712" i="1"/>
  <c r="C955" i="1"/>
  <c r="C112" i="1"/>
  <c r="C817" i="1"/>
  <c r="C236" i="1"/>
  <c r="C940" i="1"/>
  <c r="C392" i="1"/>
  <c r="C1089" i="1"/>
  <c r="C971" i="1"/>
  <c r="C1659" i="1"/>
  <c r="C782" i="1"/>
  <c r="C1595" i="1"/>
  <c r="C395" i="1"/>
  <c r="C800" i="1"/>
  <c r="C766" i="1"/>
  <c r="C1153" i="1"/>
  <c r="C528" i="1"/>
  <c r="C1247" i="1"/>
  <c r="C1648" i="1"/>
  <c r="C1568" i="1"/>
  <c r="C1537" i="1"/>
  <c r="C605" i="1"/>
  <c r="C1564" i="1"/>
  <c r="C549" i="1"/>
  <c r="C589" i="1"/>
  <c r="C141" i="1"/>
  <c r="C1248" i="1"/>
  <c r="C874" i="1"/>
  <c r="C1825" i="1"/>
  <c r="C433" i="1"/>
  <c r="C142" i="1"/>
  <c r="C991" i="1"/>
  <c r="C634" i="1"/>
  <c r="C262" i="1"/>
  <c r="C546" i="1"/>
  <c r="C1053" i="1"/>
  <c r="C1144" i="1"/>
  <c r="C994" i="1"/>
  <c r="C1600" i="1"/>
  <c r="C249" i="1"/>
  <c r="C1081" i="1"/>
  <c r="C1405" i="1"/>
  <c r="C22" i="1"/>
  <c r="C57" i="1"/>
  <c r="C1072" i="1"/>
  <c r="C1006" i="1"/>
  <c r="C371" i="1"/>
  <c r="C1831" i="1"/>
  <c r="C71" i="1"/>
  <c r="C316" i="1"/>
  <c r="C869" i="1"/>
  <c r="C875" i="1"/>
  <c r="C1761" i="1"/>
  <c r="C1520" i="1"/>
  <c r="C1832" i="1"/>
  <c r="C1833" i="1"/>
  <c r="C1686" i="1"/>
  <c r="C1834" i="1"/>
  <c r="C26" i="1"/>
  <c r="C1837" i="1"/>
  <c r="C542" i="1"/>
  <c r="C1037" i="1"/>
  <c r="C1839" i="1"/>
  <c r="C769" i="1"/>
  <c r="C1310" i="1"/>
  <c r="C1840" i="1"/>
  <c r="C284" i="1"/>
  <c r="C1729" i="1"/>
  <c r="C1292" i="1"/>
  <c r="C1841" i="1"/>
  <c r="C816" i="1"/>
  <c r="C154" i="1"/>
  <c r="C1695" i="1"/>
  <c r="C888" i="1"/>
  <c r="C1632" i="1"/>
  <c r="C186" i="1"/>
  <c r="C133" i="1"/>
  <c r="C185" i="1"/>
  <c r="C47" i="1"/>
  <c r="C749" i="1"/>
  <c r="C342" i="1"/>
  <c r="C1177" i="1"/>
  <c r="C1031" i="1"/>
  <c r="C65" i="1"/>
  <c r="C837" i="1"/>
  <c r="C671" i="1"/>
  <c r="C905" i="1"/>
  <c r="C562" i="1"/>
  <c r="C1843" i="1"/>
  <c r="C1021" i="1"/>
  <c r="C228" i="1"/>
  <c r="C764" i="1"/>
  <c r="C336" i="1"/>
  <c r="C1182" i="1"/>
  <c r="C1599" i="1"/>
  <c r="C293" i="1"/>
  <c r="C1208" i="1"/>
  <c r="C506" i="1"/>
  <c r="C461" i="1"/>
  <c r="C1172" i="1"/>
  <c r="C861" i="1"/>
  <c r="C488" i="1"/>
  <c r="C311" i="1"/>
  <c r="C1844" i="1"/>
  <c r="C492" i="1"/>
  <c r="C930" i="1"/>
  <c r="C120" i="1"/>
  <c r="C1845" i="1"/>
  <c r="C979" i="1"/>
  <c r="C993" i="1"/>
  <c r="C397" i="1"/>
  <c r="C1603" i="1"/>
  <c r="C213" i="1"/>
  <c r="C1608" i="1"/>
  <c r="C1226" i="1"/>
  <c r="C547" i="1"/>
  <c r="C396" i="1"/>
  <c r="C471" i="1"/>
  <c r="C1630" i="1"/>
  <c r="C1678" i="1"/>
  <c r="C536" i="1"/>
  <c r="C1756" i="1"/>
  <c r="C1323" i="1"/>
  <c r="C1324" i="1"/>
  <c r="C1542" i="1"/>
  <c r="C527" i="1"/>
  <c r="C745" i="1"/>
  <c r="C504" i="1"/>
  <c r="C900" i="1"/>
  <c r="C1579" i="1"/>
  <c r="C1503" i="1"/>
  <c r="C1846" i="1"/>
  <c r="C1581" i="1"/>
  <c r="C1607" i="1"/>
  <c r="C1716" i="1"/>
  <c r="C784" i="1"/>
  <c r="C1612" i="1"/>
  <c r="C717" i="1"/>
  <c r="C1091" i="1"/>
  <c r="C1589" i="1"/>
  <c r="C896" i="1"/>
  <c r="C1479" i="1"/>
  <c r="C1505" i="1"/>
  <c r="C508" i="1"/>
  <c r="C1509" i="1"/>
  <c r="C1782" i="1"/>
  <c r="C1431" i="1"/>
  <c r="C1528" i="1"/>
  <c r="C260" i="1"/>
  <c r="C560" i="1"/>
  <c r="C1759" i="1"/>
  <c r="C1848" i="1"/>
  <c r="C1849" i="1"/>
  <c r="C856" i="1"/>
  <c r="C1051" i="1"/>
  <c r="C1692" i="1"/>
  <c r="C218" i="1"/>
  <c r="C1682" i="1"/>
  <c r="C255" i="1"/>
  <c r="C155" i="1"/>
  <c r="C681" i="1"/>
  <c r="C1853" i="1"/>
  <c r="C1855" i="1"/>
  <c r="C1856" i="1"/>
  <c r="C1857" i="1"/>
  <c r="C1858" i="1"/>
  <c r="C1859" i="1"/>
  <c r="C1776" i="1"/>
  <c r="C1860" i="1"/>
  <c r="C80" i="1"/>
  <c r="C1168" i="1"/>
  <c r="C1319" i="1"/>
  <c r="C445" i="1"/>
  <c r="C1861" i="1"/>
  <c r="C1112" i="1"/>
  <c r="C1424" i="1"/>
  <c r="C1447" i="1"/>
  <c r="C1862" i="1"/>
  <c r="C1864" i="1"/>
  <c r="C1096" i="1"/>
  <c r="C1866" i="1"/>
  <c r="C1867" i="1"/>
  <c r="C1868" i="1"/>
  <c r="C1554" i="1"/>
  <c r="C1448" i="1"/>
  <c r="C210" i="1"/>
  <c r="C1366" i="1"/>
  <c r="C997" i="1"/>
  <c r="C1449" i="1"/>
  <c r="C703" i="1"/>
  <c r="C226" i="1"/>
  <c r="C879" i="1"/>
  <c r="C1596" i="1"/>
  <c r="C1869" i="1"/>
  <c r="C750" i="1"/>
  <c r="C685" i="1"/>
  <c r="C1474" i="1"/>
  <c r="C883" i="1"/>
  <c r="C1422" i="1"/>
  <c r="C1739" i="1"/>
  <c r="C1614" i="1"/>
  <c r="C881" i="1"/>
  <c r="C1870" i="1"/>
  <c r="C1634" i="1"/>
  <c r="C124" i="1"/>
  <c r="C1871" i="1"/>
  <c r="C683" i="1"/>
  <c r="C381" i="1"/>
  <c r="C684" i="1"/>
  <c r="C712" i="1"/>
  <c r="C695" i="1"/>
  <c r="C434" i="1"/>
  <c r="C1293" i="1"/>
  <c r="C500" i="1"/>
  <c r="C1629" i="1"/>
  <c r="C1518" i="1"/>
  <c r="C1737" i="1"/>
  <c r="C1433" i="1"/>
  <c r="C1733" i="1"/>
  <c r="C550" i="1"/>
  <c r="C1628" i="1"/>
  <c r="C690" i="1"/>
  <c r="C853" i="1"/>
  <c r="C959" i="1"/>
  <c r="C1592" i="1"/>
  <c r="C1500" i="1"/>
  <c r="C382" i="1"/>
  <c r="C1386" i="1"/>
  <c r="C1000" i="1"/>
  <c r="C899" i="1"/>
  <c r="C1338" i="1"/>
  <c r="C1872" i="1"/>
  <c r="C1873" i="1"/>
  <c r="C1753" i="1"/>
  <c r="C847" i="1"/>
  <c r="C1018" i="1"/>
  <c r="C1762" i="1"/>
  <c r="C436" i="1"/>
  <c r="C786" i="1"/>
  <c r="C1377" i="1"/>
  <c r="C1874" i="1"/>
  <c r="C976" i="1"/>
  <c r="C805" i="1"/>
  <c r="C1875" i="1"/>
  <c r="C1876" i="1"/>
  <c r="C1471" i="1"/>
  <c r="C1139" i="1"/>
  <c r="C1332" i="1"/>
  <c r="C1877" i="1"/>
  <c r="C1878" i="1"/>
  <c r="C1668" i="1"/>
  <c r="C1627" i="1"/>
  <c r="C408" i="1"/>
  <c r="C52" i="1"/>
  <c r="C234" i="1"/>
  <c r="C1544" i="1"/>
  <c r="C414" i="1"/>
  <c r="C1879" i="1"/>
  <c r="C289" i="1"/>
  <c r="C796" i="1"/>
  <c r="C1880" i="1"/>
  <c r="C1741" i="1"/>
  <c r="C564" i="1"/>
  <c r="C1881" i="1"/>
  <c r="C1882" i="1"/>
  <c r="C873" i="1"/>
  <c r="C144" i="1"/>
  <c r="C602" i="1"/>
  <c r="C699" i="1"/>
  <c r="C1883" i="1"/>
  <c r="C1749" i="1"/>
  <c r="C7" i="1"/>
  <c r="C1056" i="1"/>
  <c r="C889" i="1"/>
  <c r="C882" i="1"/>
  <c r="C257" i="1"/>
  <c r="C423" i="1"/>
  <c r="C1586" i="1"/>
  <c r="C412" i="1"/>
  <c r="C518" i="1"/>
  <c r="C713" i="1"/>
  <c r="C1057" i="1"/>
  <c r="C780" i="1"/>
  <c r="C915" i="1"/>
  <c r="C248" i="1"/>
  <c r="C514" i="1"/>
  <c r="C339" i="1"/>
  <c r="C678" i="1"/>
  <c r="C485" i="1"/>
  <c r="C1771" i="1"/>
  <c r="C1884" i="1"/>
  <c r="C429" i="1"/>
  <c r="C554" i="1"/>
  <c r="C1055" i="1"/>
  <c r="C1885" i="1"/>
  <c r="C1886" i="1"/>
  <c r="C965" i="1"/>
  <c r="C1369" i="1"/>
  <c r="C416" i="1"/>
  <c r="C912" i="1"/>
  <c r="C1887" i="1"/>
  <c r="C1651" i="1"/>
  <c r="C1423" i="1"/>
  <c r="C1888" i="1"/>
  <c r="C386" i="1"/>
  <c r="C1393" i="1"/>
  <c r="C230" i="1"/>
  <c r="C384" i="1"/>
  <c r="C787" i="1"/>
  <c r="C586" i="1"/>
  <c r="C1517" i="1"/>
  <c r="C370" i="1"/>
  <c r="C298" i="1"/>
  <c r="C1665" i="1"/>
  <c r="C1491" i="1"/>
  <c r="C1890" i="1"/>
  <c r="C720" i="1"/>
  <c r="C54" i="1"/>
  <c r="C744" i="1"/>
  <c r="C1891" i="1"/>
  <c r="C1773" i="1"/>
  <c r="C908" i="1"/>
  <c r="C732" i="1"/>
  <c r="C898" i="1"/>
  <c r="C1170" i="1"/>
  <c r="C1420" i="1"/>
  <c r="C444" i="1"/>
  <c r="C891" i="1"/>
  <c r="C1117" i="1"/>
  <c r="C1571" i="1"/>
  <c r="C1459" i="1"/>
  <c r="C63" i="1"/>
  <c r="C1585" i="1"/>
  <c r="C1136" i="1"/>
  <c r="C1894" i="1"/>
  <c r="C1016" i="1"/>
  <c r="C271" i="1"/>
  <c r="C1895" i="1"/>
  <c r="C1413" i="1"/>
  <c r="C929" i="1"/>
  <c r="C884" i="1"/>
  <c r="C772" i="1"/>
  <c r="C892" i="1"/>
  <c r="C1412" i="1"/>
  <c r="C834" i="1"/>
  <c r="C487" i="1"/>
  <c r="C1663" i="1"/>
  <c r="C58" i="1"/>
  <c r="C698" i="1"/>
  <c r="C591" i="1"/>
  <c r="C1638" i="1"/>
  <c r="C1896" i="1"/>
  <c r="C1897" i="1"/>
  <c r="C227" i="1"/>
  <c r="C931" i="1"/>
  <c r="C277" i="1"/>
  <c r="C69" i="1"/>
  <c r="C1898" i="1"/>
  <c r="C1591" i="1"/>
  <c r="C1899" i="1"/>
  <c r="C1901" i="1"/>
  <c r="C1487" i="1"/>
  <c r="C1748" i="1"/>
  <c r="C1311" i="1"/>
  <c r="C1903" i="1"/>
  <c r="C1904" i="1"/>
  <c r="C1905" i="1"/>
  <c r="C1908" i="1"/>
  <c r="C254" i="1"/>
  <c r="C1135" i="1"/>
  <c r="C1909" i="1"/>
  <c r="C169" i="1"/>
  <c r="C1267" i="1"/>
  <c r="C385" i="1"/>
  <c r="C1777" i="1"/>
  <c r="C296" i="1"/>
  <c r="C1910" i="1"/>
  <c r="C1911" i="1"/>
  <c r="C30" i="1"/>
  <c r="C48" i="1"/>
  <c r="C752" i="1"/>
  <c r="C448" i="1"/>
  <c r="C1526" i="1"/>
  <c r="C182" i="1"/>
  <c r="C1747" i="1"/>
  <c r="C1914" i="1"/>
  <c r="C983" i="1"/>
  <c r="C361" i="1"/>
  <c r="C1915" i="1"/>
  <c r="C969" i="1"/>
  <c r="C407" i="1"/>
  <c r="C275" i="1"/>
  <c r="C1916" i="1"/>
  <c r="C710" i="1"/>
  <c r="C1288" i="1"/>
  <c r="C520" i="1"/>
  <c r="C148" i="1"/>
  <c r="C781" i="1"/>
  <c r="C927" i="1"/>
  <c r="C972" i="1"/>
  <c r="C347" i="1"/>
  <c r="C829" i="1"/>
  <c r="C1510" i="1"/>
  <c r="C724" i="1"/>
  <c r="C123" i="1"/>
  <c r="C1647" i="1"/>
  <c r="C670" i="1"/>
  <c r="C719" i="1"/>
  <c r="C877" i="1"/>
  <c r="C1291" i="1"/>
  <c r="C1403" i="1"/>
  <c r="C261" i="1"/>
  <c r="C753" i="1"/>
  <c r="C610" i="1"/>
  <c r="C1115" i="1"/>
  <c r="C1348" i="1"/>
  <c r="C839" i="1"/>
  <c r="C1661" i="1"/>
  <c r="C530" i="1"/>
  <c r="C321" i="1"/>
  <c r="C232" i="1"/>
  <c r="C1394" i="1"/>
  <c r="C1658" i="1"/>
  <c r="C1482" i="1"/>
  <c r="C1511" i="1"/>
  <c r="C1574" i="1"/>
  <c r="C735" i="1"/>
  <c r="C1780" i="1"/>
  <c r="C495" i="1"/>
  <c r="C783" i="1"/>
  <c r="C510" i="1"/>
  <c r="C1715" i="1"/>
  <c r="C1713" i="1"/>
  <c r="C402" i="1"/>
  <c r="C176" i="1"/>
  <c r="C431" i="1"/>
  <c r="C641" i="1"/>
  <c r="C1917" i="1"/>
  <c r="C1399" i="1"/>
  <c r="C515" i="1"/>
  <c r="C647" i="1"/>
  <c r="C1555" i="1"/>
  <c r="C1362" i="1"/>
  <c r="C1590" i="1"/>
  <c r="C1918" i="1"/>
  <c r="C1548" i="1"/>
  <c r="C1919" i="1"/>
  <c r="C956" i="1"/>
  <c r="C1372" i="1"/>
  <c r="C1601" i="1"/>
  <c r="C1702" i="1"/>
  <c r="C1181" i="1"/>
  <c r="C1458" i="1"/>
  <c r="C1546" i="1"/>
  <c r="C358" i="1"/>
  <c r="C1920" i="1"/>
  <c r="C1289" i="1"/>
  <c r="C1001" i="1"/>
  <c r="C1484" i="1"/>
  <c r="C762" i="1"/>
  <c r="C192" i="1"/>
  <c r="C1334" i="1"/>
  <c r="C181" i="1"/>
  <c r="C1925" i="1"/>
  <c r="C592" i="1"/>
  <c r="C1419" i="1"/>
  <c r="C998" i="1"/>
  <c r="C1926" i="1"/>
  <c r="C1190" i="1"/>
  <c r="C373" i="1"/>
  <c r="C179" i="1"/>
  <c r="C1359" i="1"/>
  <c r="C203" i="1"/>
  <c r="C1927" i="1"/>
  <c r="C1023" i="1"/>
  <c r="C1258" i="1"/>
  <c r="C1401" i="1"/>
  <c r="C1929" i="1"/>
  <c r="C1079" i="1"/>
  <c r="C1129" i="1"/>
  <c r="C1049" i="1"/>
  <c r="C1149" i="1"/>
  <c r="C729" i="1"/>
  <c r="C1145" i="1"/>
  <c r="C1002" i="1"/>
  <c r="C41" i="1"/>
  <c r="C310" i="1"/>
  <c r="C1152" i="1"/>
  <c r="C910" i="1"/>
  <c r="C1576" i="1"/>
  <c r="C1931" i="1"/>
  <c r="C1932" i="1"/>
  <c r="C1414" i="1"/>
  <c r="C1933" i="1"/>
  <c r="C1934" i="1"/>
  <c r="C897" i="1"/>
  <c r="C727" i="1"/>
  <c r="C1935" i="1"/>
  <c r="C1309" i="1"/>
  <c r="C1936" i="1"/>
  <c r="C1937" i="1"/>
  <c r="C1775" i="1"/>
  <c r="C1007" i="1"/>
  <c r="C707" i="1"/>
  <c r="C529" i="1"/>
  <c r="C437" i="1"/>
  <c r="C49" i="1"/>
  <c r="C578" i="1"/>
  <c r="C1271" i="1"/>
  <c r="C1205" i="1"/>
  <c r="C962" i="1"/>
  <c r="C811" i="1"/>
  <c r="C421" i="1"/>
  <c r="C660" i="1"/>
  <c r="C653" i="1"/>
  <c r="C654" i="1"/>
  <c r="C658" i="1"/>
  <c r="C657" i="1"/>
  <c r="C661" i="1"/>
  <c r="C1240" i="1"/>
  <c r="C532" i="1"/>
  <c r="C282" i="1"/>
  <c r="C1140" i="1"/>
  <c r="C1158" i="1"/>
  <c r="C1155" i="1"/>
  <c r="C1080" i="1"/>
  <c r="C1355" i="1"/>
  <c r="C1545" i="1"/>
  <c r="C247" i="1"/>
  <c r="C1428" i="1"/>
  <c r="C980" i="1"/>
  <c r="C1938" i="1"/>
  <c r="C1341" i="1"/>
  <c r="C951" i="1"/>
  <c r="C1121" i="1"/>
  <c r="C1141" i="1"/>
  <c r="C1036" i="1"/>
  <c r="C1604" i="1"/>
  <c r="C1154" i="1"/>
  <c r="C802" i="1"/>
  <c r="C1150" i="1"/>
  <c r="C1939" i="1"/>
  <c r="C1641" i="1"/>
  <c r="C1114" i="1"/>
  <c r="C1032" i="1"/>
  <c r="C1646" i="1"/>
  <c r="C1290" i="1"/>
  <c r="C1637" i="1"/>
  <c r="C43" i="1"/>
  <c r="C1384" i="1"/>
  <c r="C1041" i="1"/>
  <c r="C644" i="1"/>
  <c r="C1783" i="1"/>
  <c r="C1572" i="1"/>
  <c r="C1941" i="1"/>
  <c r="C746" i="1"/>
  <c r="C1602" i="1"/>
  <c r="C1942" i="1"/>
  <c r="C1298" i="1"/>
  <c r="C1584" i="1"/>
  <c r="C1506" i="1"/>
  <c r="C1470" i="1"/>
  <c r="C1367" i="1"/>
  <c r="C1220" i="1"/>
  <c r="C946" i="1"/>
  <c r="C1943" i="1"/>
  <c r="C926" i="1"/>
  <c r="C937" i="1"/>
  <c r="C938" i="1"/>
  <c r="C242" i="1"/>
  <c r="C1045" i="1"/>
  <c r="C1157" i="1"/>
  <c r="C909" i="1"/>
  <c r="C804" i="1"/>
  <c r="C1008" i="1"/>
  <c r="C183" i="1"/>
  <c r="C820" i="1"/>
  <c r="C1463" i="1"/>
  <c r="C490" i="1"/>
  <c r="C328" i="1"/>
  <c r="C1944" i="1"/>
  <c r="C1216" i="1"/>
  <c r="C212" i="1"/>
  <c r="C394" i="1"/>
  <c r="C1684" i="1"/>
  <c r="C346" i="1"/>
  <c r="C1450" i="1"/>
  <c r="C1054" i="1"/>
  <c r="C1075" i="1"/>
  <c r="C1570" i="1"/>
  <c r="C1400" i="1"/>
  <c r="C821" i="1"/>
  <c r="C1725" i="1"/>
  <c r="C1945" i="1"/>
  <c r="C1017" i="1"/>
  <c r="C286" i="1"/>
  <c r="C233" i="1"/>
  <c r="C978" i="1"/>
  <c r="C803" i="1"/>
  <c r="C893" i="1"/>
  <c r="C742" i="1"/>
  <c r="C1620" i="1"/>
  <c r="C1496" i="1"/>
  <c r="C778" i="1"/>
  <c r="C348" i="1"/>
  <c r="C1512" i="1"/>
  <c r="C1558" i="1"/>
  <c r="C792" i="1"/>
  <c r="C1533" i="1"/>
  <c r="C1626" i="1"/>
  <c r="C129" i="1"/>
  <c r="C1206" i="1"/>
  <c r="C849" i="1"/>
  <c r="C1623" i="1"/>
  <c r="C1013" i="1"/>
  <c r="C585" i="1"/>
  <c r="C526" i="1"/>
  <c r="C29" i="1"/>
  <c r="C1513" i="1"/>
  <c r="C1124" i="1"/>
  <c r="C936" i="1"/>
  <c r="C343" i="1"/>
  <c r="C1022" i="1"/>
  <c r="C933" i="1"/>
  <c r="C953" i="1"/>
  <c r="C1946" i="1"/>
  <c r="C1947" i="1"/>
  <c r="C457" i="1"/>
  <c r="C576" i="1"/>
  <c r="C1364" i="1"/>
  <c r="C214" i="1"/>
  <c r="C1438" i="1"/>
  <c r="C565" i="1"/>
  <c r="C1949" i="1"/>
  <c r="C1567" i="1"/>
  <c r="C878" i="1"/>
  <c r="C399" i="1"/>
  <c r="C968" i="1"/>
  <c r="C1272" i="1"/>
  <c r="C14" i="1"/>
  <c r="C1605" i="1"/>
  <c r="C950" i="1"/>
  <c r="C840" i="1"/>
  <c r="C403" i="1"/>
  <c r="C1186" i="1"/>
  <c r="C557" i="1"/>
  <c r="C1951" i="1"/>
  <c r="C1416" i="1"/>
  <c r="C1952" i="1"/>
  <c r="C1953" i="1"/>
  <c r="C958" i="1"/>
  <c r="C1954" i="1"/>
  <c r="C1243" i="1"/>
  <c r="C1955" i="1"/>
  <c r="C349" i="1"/>
  <c r="C1426" i="1"/>
  <c r="C1411" i="1"/>
  <c r="C364" i="1"/>
  <c r="C1653" i="1"/>
  <c r="C1314" i="1"/>
  <c r="C1202" i="1"/>
  <c r="C1330" i="1"/>
  <c r="C28" i="1"/>
  <c r="C1664" i="1"/>
  <c r="C1956" i="1"/>
  <c r="C1649" i="1"/>
  <c r="C1657" i="1"/>
  <c r="C1957" i="1"/>
  <c r="C1103" i="1"/>
  <c r="C1958" i="1"/>
  <c r="C1959" i="1"/>
  <c r="C1960" i="1"/>
  <c r="C651" i="1"/>
  <c r="C1961" i="1"/>
  <c r="C1962" i="1"/>
  <c r="C204" i="1"/>
  <c r="C1963" i="1"/>
  <c r="C1964" i="1"/>
  <c r="C809" i="1"/>
  <c r="C1004" i="1"/>
  <c r="C1965" i="1"/>
  <c r="C848" i="1"/>
  <c r="C1966" i="1"/>
  <c r="C162" i="1"/>
  <c r="C1118" i="1"/>
  <c r="C1967" i="1"/>
  <c r="C1974" i="1"/>
  <c r="C1666" i="1"/>
  <c r="C1650" i="1"/>
  <c r="C452" i="1"/>
  <c r="C870" i="1"/>
  <c r="C872" i="1"/>
  <c r="C1223" i="1"/>
  <c r="C1667" i="1"/>
  <c r="C1268" i="1"/>
  <c r="C1467" i="1"/>
  <c r="C1992" i="1"/>
  <c r="C1993" i="1"/>
  <c r="C1669" i="1"/>
  <c r="C1162" i="1"/>
  <c r="C1227" i="1"/>
  <c r="C1241" i="1"/>
  <c r="C1315" i="1"/>
  <c r="C1996" i="1"/>
  <c r="C1997" i="1"/>
  <c r="C1673" i="1"/>
  <c r="C1285" i="1"/>
  <c r="C1343" i="1"/>
  <c r="C2000" i="1"/>
  <c r="C1111" i="1"/>
  <c r="C1674" i="1"/>
  <c r="C1134" i="1"/>
  <c r="C1361" i="1"/>
  <c r="C1675" i="1"/>
  <c r="C2002" i="1"/>
  <c r="C2005" i="1"/>
  <c r="C1337" i="1"/>
  <c r="C2006" i="1"/>
  <c r="C2007" i="1"/>
  <c r="C1104" i="1"/>
  <c r="C1269" i="1"/>
  <c r="C1161" i="1"/>
  <c r="C1251" i="1"/>
  <c r="C1179" i="1"/>
  <c r="C1238" i="1"/>
  <c r="C2008" i="1"/>
  <c r="C2009" i="1"/>
  <c r="C1318" i="1"/>
  <c r="C2010" i="1"/>
  <c r="C2011" i="1"/>
  <c r="C1266" i="1"/>
  <c r="C2012" i="1"/>
  <c r="C2013" i="1"/>
  <c r="C2014" i="1"/>
  <c r="C1105" i="1"/>
  <c r="C2015" i="1"/>
  <c r="C1078" i="1"/>
  <c r="C2016" i="1"/>
  <c r="C1204" i="1"/>
  <c r="C2017" i="1"/>
  <c r="C1502" i="1"/>
  <c r="C184" i="1"/>
  <c r="C2018" i="1"/>
  <c r="C572" i="1"/>
  <c r="C943" i="1"/>
  <c r="C967" i="1"/>
  <c r="C1255" i="1"/>
  <c r="C2019" i="1"/>
  <c r="C1687" i="1"/>
  <c r="C2020" i="1"/>
  <c r="C1363" i="1"/>
  <c r="C960" i="1"/>
  <c r="C2021" i="1"/>
  <c r="C2022" i="1"/>
  <c r="C1197" i="1"/>
  <c r="C1689" i="1"/>
  <c r="C813" i="1"/>
  <c r="C1690" i="1"/>
  <c r="C2023" i="1"/>
  <c r="C1440" i="1"/>
  <c r="C501" i="1"/>
  <c r="C2024" i="1"/>
  <c r="C1553" i="1"/>
  <c r="C865" i="1"/>
  <c r="C1662" i="1"/>
  <c r="C1198" i="1"/>
  <c r="C2025" i="1"/>
  <c r="C1742" i="1"/>
  <c r="C1569" i="1"/>
  <c r="C2026" i="1"/>
  <c r="C126" i="1"/>
  <c r="C551" i="1"/>
  <c r="C1693" i="1"/>
  <c r="C988" i="1"/>
  <c r="C1327" i="1"/>
  <c r="C1306" i="1"/>
  <c r="C1535" i="1"/>
  <c r="C706" i="1"/>
  <c r="C1734" i="1"/>
  <c r="C774" i="1"/>
  <c r="C2027" i="1"/>
  <c r="C1167" i="1"/>
  <c r="C1708" i="1"/>
  <c r="C1214" i="1"/>
  <c r="C62" i="1"/>
  <c r="C1598" i="1"/>
  <c r="C2028" i="1"/>
  <c r="C117" i="1"/>
  <c r="C747" i="1"/>
  <c r="C2085" i="1"/>
  <c r="C267" i="1"/>
  <c r="C907" i="1"/>
  <c r="C1483" i="1"/>
  <c r="C2029" i="1"/>
  <c r="C1451" i="1"/>
  <c r="C914" i="1"/>
  <c r="C1213" i="1"/>
  <c r="C388" i="1"/>
  <c r="C1670" i="1"/>
  <c r="C1475" i="1"/>
  <c r="C1696" i="1"/>
  <c r="C1588" i="1"/>
  <c r="C37" i="1"/>
  <c r="C2030" i="1"/>
  <c r="C211" i="1"/>
  <c r="C1534" i="1"/>
  <c r="C1163" i="1"/>
  <c r="C987" i="1"/>
  <c r="C258" i="1"/>
  <c r="C928" i="1"/>
  <c r="C1617" i="1"/>
  <c r="C375" i="1"/>
  <c r="C435" i="1"/>
  <c r="C1418" i="1"/>
  <c r="C1671" i="1"/>
  <c r="C1116" i="1"/>
  <c r="C20" i="1"/>
  <c r="C1699" i="1"/>
  <c r="C420" i="1"/>
  <c r="C2031" i="1"/>
  <c r="C2032" i="1"/>
  <c r="C2033" i="1"/>
  <c r="C1429" i="1"/>
  <c r="C2034" i="1"/>
  <c r="C999" i="1"/>
  <c r="C2035" i="1"/>
  <c r="C1703" i="1"/>
  <c r="C1704" i="1"/>
  <c r="C2036" i="1"/>
  <c r="C1677" i="1"/>
  <c r="C1068" i="1"/>
  <c r="C1514" i="1"/>
  <c r="C1102" i="1"/>
  <c r="C1551" i="1"/>
  <c r="C1672" i="1"/>
  <c r="C1076" i="1"/>
  <c r="C1351" i="1"/>
  <c r="C1322" i="1"/>
  <c r="C1171" i="1"/>
  <c r="C1352" i="1"/>
  <c r="C2037" i="1"/>
  <c r="C1705" i="1"/>
  <c r="C1706" i="1"/>
  <c r="C1707" i="1"/>
  <c r="C2038" i="1"/>
  <c r="C2039" i="1"/>
  <c r="C1209" i="1"/>
  <c r="C2040" i="1"/>
  <c r="C459" i="1"/>
  <c r="C575" i="1"/>
  <c r="C390" i="1"/>
  <c r="C588" i="1"/>
  <c r="C1573" i="1"/>
  <c r="C2041" i="1"/>
  <c r="C1092" i="1"/>
  <c r="C1345" i="1"/>
  <c r="C949" i="1"/>
  <c r="C1436" i="1"/>
  <c r="C2042" i="1"/>
  <c r="C761" i="1"/>
  <c r="C763" i="1"/>
  <c r="C1562" i="1"/>
  <c r="C1619" i="1"/>
  <c r="C1621" i="1"/>
  <c r="C1772" i="1"/>
  <c r="C1547" i="1"/>
  <c r="C911" i="1"/>
  <c r="C1541" i="1"/>
  <c r="C1578" i="1"/>
  <c r="C1583" i="1"/>
  <c r="C1344" i="1"/>
  <c r="C1346" i="1"/>
  <c r="C885" i="1"/>
  <c r="C2043" i="1"/>
  <c r="C981" i="1"/>
  <c r="C1636" i="1"/>
  <c r="C1645" i="1"/>
  <c r="C2044" i="1"/>
  <c r="C1432" i="1"/>
  <c r="C2045" i="1"/>
  <c r="C2046" i="1"/>
  <c r="C1489" i="1"/>
  <c r="C1490" i="1"/>
  <c r="C2047" i="1"/>
  <c r="C2048" i="1"/>
  <c r="C2049" i="1"/>
  <c r="C1745" i="1"/>
  <c r="C1188" i="1"/>
  <c r="C2050" i="1"/>
  <c r="C2051" i="1"/>
  <c r="C843" i="1"/>
  <c r="C1203" i="1"/>
  <c r="C844" i="1"/>
  <c r="C1457" i="1"/>
  <c r="C1757" i="1"/>
  <c r="C954" i="1"/>
  <c r="C1151" i="1"/>
  <c r="C2052" i="1"/>
  <c r="C2053" i="1"/>
  <c r="C2054" i="1"/>
  <c r="C2055" i="1"/>
  <c r="C2056" i="1"/>
  <c r="C2057" i="1"/>
  <c r="C2058" i="1"/>
  <c r="C2059" i="1"/>
  <c r="C2060" i="1"/>
  <c r="C1452" i="1"/>
  <c r="C2061" i="1"/>
  <c r="C1222" i="1"/>
  <c r="C1194" i="1"/>
  <c r="C1331" i="1"/>
  <c r="C2063" i="1"/>
  <c r="C2065" i="1"/>
  <c r="C819" i="1"/>
  <c r="C2066" i="1"/>
  <c r="C2067" i="1"/>
  <c r="C1180" i="1"/>
  <c r="C2068" i="1"/>
  <c r="C1110" i="1"/>
  <c r="C1109" i="1"/>
  <c r="C1265" i="1"/>
  <c r="C1125" i="1"/>
  <c r="C2069" i="1"/>
  <c r="C2070" i="1"/>
  <c r="C1718" i="1"/>
  <c r="C1250" i="1"/>
  <c r="C1639" i="1"/>
  <c r="C1349" i="1"/>
  <c r="C1350" i="1"/>
  <c r="C1347" i="1"/>
  <c r="C2071" i="1"/>
  <c r="C2080" i="1"/>
  <c r="C2072" i="1"/>
  <c r="C2079" i="1"/>
  <c r="C2175" i="1"/>
  <c r="C1395" i="1"/>
  <c r="C2081" i="1"/>
  <c r="C2064" i="1"/>
  <c r="C1631" i="1"/>
  <c r="C1219" i="1"/>
  <c r="C1379" i="1"/>
  <c r="C1376" i="1"/>
  <c r="C2073" i="1"/>
  <c r="C1191" i="1"/>
  <c r="C2074" i="1"/>
  <c r="C1353" i="1"/>
  <c r="C2075" i="1"/>
  <c r="C1215" i="1"/>
  <c r="C1127" i="1"/>
  <c r="C1724" i="1"/>
  <c r="C1207" i="1"/>
  <c r="C948" i="1"/>
  <c r="C779" i="1"/>
  <c r="C777" i="1"/>
  <c r="C2076" i="1"/>
  <c r="C2077" i="1"/>
  <c r="C1726" i="1"/>
  <c r="C944" i="1"/>
  <c r="C1094" i="1"/>
  <c r="C2078" i="1"/>
  <c r="C1441" i="1"/>
  <c r="C1728" i="1"/>
  <c r="C1200" i="1"/>
  <c r="C1410" i="1"/>
  <c r="C1730" i="1"/>
  <c r="C1731" i="1"/>
  <c r="C1252" i="1"/>
  <c r="C1183" i="1"/>
  <c r="C1210" i="1"/>
  <c r="C1221" i="1"/>
  <c r="C1212" i="1"/>
  <c r="C1317" i="1"/>
  <c r="C1257" i="1"/>
  <c r="C1264" i="1"/>
  <c r="C1259" i="1"/>
  <c r="C1193" i="1"/>
  <c r="C1342" i="1"/>
  <c r="C1199" i="1"/>
  <c r="C1354" i="1"/>
  <c r="C1143" i="1"/>
  <c r="C1101" i="1"/>
  <c r="C623" i="1"/>
  <c r="C1356" i="1"/>
  <c r="C1245" i="1"/>
  <c r="C1189" i="1"/>
  <c r="C1233" i="1"/>
  <c r="C1732" i="1"/>
  <c r="C1122" i="1"/>
  <c r="C1228" i="1"/>
  <c r="C2062" i="1"/>
  <c r="C1239" i="1"/>
  <c r="C1230" i="1"/>
  <c r="C1229" i="1"/>
  <c r="C1035" i="1"/>
  <c r="C2082" i="1"/>
  <c r="C2083" i="1"/>
  <c r="C1237" i="1"/>
  <c r="C1735" i="1"/>
  <c r="C1195" i="1"/>
  <c r="C860" i="1"/>
  <c r="C2084" i="1"/>
  <c r="C1640" i="1"/>
  <c r="C2086" i="1"/>
  <c r="C579" i="1"/>
  <c r="C2087" i="1"/>
  <c r="C2088" i="1"/>
  <c r="C945" i="1"/>
  <c r="C846" i="1"/>
  <c r="C1244" i="1"/>
  <c r="C2089" i="1"/>
  <c r="C2090" i="1"/>
  <c r="C2091" i="1"/>
  <c r="C2092" i="1"/>
  <c r="C2093" i="1"/>
  <c r="C2094" i="1"/>
  <c r="C1743" i="1"/>
  <c r="C1744" i="1"/>
  <c r="C2095" i="1"/>
  <c r="C1501" i="1"/>
  <c r="C795" i="1"/>
  <c r="C1497" i="1"/>
  <c r="C1719" i="1"/>
  <c r="C1499" i="1"/>
  <c r="C1633" i="1"/>
  <c r="C2096" i="1"/>
  <c r="C1611" i="1"/>
  <c r="C1029" i="1"/>
  <c r="C1313" i="1"/>
  <c r="C2097" i="1"/>
  <c r="C303" i="1"/>
  <c r="C1652" i="1"/>
  <c r="C2098" i="1"/>
  <c r="C1563" i="1"/>
  <c r="C1077" i="1"/>
  <c r="C128" i="1"/>
  <c r="C1679" i="1"/>
  <c r="C1577" i="1"/>
  <c r="C1587" i="1"/>
  <c r="C963" i="1"/>
  <c r="C916" i="1"/>
  <c r="C985" i="1"/>
  <c r="C590" i="1"/>
  <c r="C1746" i="1"/>
  <c r="C966" i="1"/>
  <c r="C1557" i="1"/>
  <c r="C295" i="1"/>
  <c r="C137" i="1"/>
  <c r="C1516" i="1"/>
  <c r="C1126" i="1"/>
  <c r="C2099" i="1"/>
  <c r="C2100" i="1"/>
  <c r="C2101" i="1"/>
  <c r="C1751" i="1"/>
  <c r="C2102" i="1"/>
  <c r="C2103" i="1"/>
  <c r="C2104" i="1"/>
  <c r="C73" i="1"/>
  <c r="C2105" i="1"/>
  <c r="C852" i="1"/>
  <c r="C1519" i="1"/>
  <c r="C1606" i="1"/>
  <c r="C2106" i="1"/>
  <c r="C957" i="1"/>
  <c r="C1750" i="1"/>
  <c r="C1465" i="1"/>
  <c r="C465" i="1"/>
  <c r="C1543" i="1"/>
  <c r="C2107" i="1"/>
  <c r="C2108" i="1"/>
  <c r="C2109" i="1"/>
  <c r="C2110" i="1"/>
  <c r="C1437" i="1"/>
  <c r="C1752" i="1"/>
  <c r="C2111" i="1"/>
  <c r="C1383" i="1"/>
  <c r="C1439" i="1"/>
  <c r="C2112" i="1"/>
  <c r="C587" i="1"/>
  <c r="C1552" i="1"/>
  <c r="C195" i="1"/>
  <c r="C2113" i="1"/>
  <c r="C1392" i="1"/>
  <c r="C2114" i="1"/>
  <c r="C196" i="1"/>
  <c r="C2115" i="1"/>
  <c r="C2116" i="1"/>
  <c r="C2117" i="1"/>
  <c r="C759" i="1"/>
  <c r="C1727" i="1"/>
  <c r="C810" i="1"/>
  <c r="C1481" i="1"/>
  <c r="C1015" i="1"/>
  <c r="C1711" i="1"/>
  <c r="C734" i="1"/>
  <c r="C757" i="1"/>
  <c r="C1685" i="1"/>
  <c r="C1559" i="1"/>
  <c r="C1755" i="1"/>
  <c r="C871" i="1"/>
  <c r="C1521" i="1"/>
  <c r="C1360" i="1"/>
  <c r="C1287" i="1"/>
  <c r="C300" i="1"/>
  <c r="C1531" i="1"/>
  <c r="C1575" i="1"/>
  <c r="C716" i="1"/>
  <c r="C1625" i="1"/>
  <c r="C1515" i="1"/>
  <c r="C1532" i="1"/>
  <c r="C1642" i="1"/>
  <c r="C1365" i="1"/>
  <c r="C1391" i="1"/>
  <c r="C1421" i="1"/>
  <c r="C1326" i="1"/>
  <c r="C1676" i="1"/>
  <c r="C2118" i="1"/>
  <c r="C942" i="1"/>
  <c r="C1048" i="1"/>
  <c r="C1758" i="1"/>
  <c r="C859" i="1"/>
  <c r="C1166" i="1"/>
  <c r="C1508" i="1"/>
  <c r="C854" i="1"/>
  <c r="C1560" i="1"/>
  <c r="C1073" i="1"/>
  <c r="C2119" i="1"/>
  <c r="C2120" i="1"/>
  <c r="C2121" i="1"/>
  <c r="C1308" i="1"/>
  <c r="C1357" i="1"/>
  <c r="C2122" i="1"/>
  <c r="C1128" i="1"/>
  <c r="C1473" i="1"/>
  <c r="C1107" i="1"/>
  <c r="C2123" i="1"/>
  <c r="C1404" i="1"/>
  <c r="C2124" i="1"/>
  <c r="C2125" i="1"/>
  <c r="C2126" i="1"/>
  <c r="C1763" i="1"/>
  <c r="C1236" i="1"/>
  <c r="C2247" i="1"/>
  <c r="C1302" i="1"/>
  <c r="C1434" i="1"/>
  <c r="C1764" i="1"/>
  <c r="C2168" i="1"/>
  <c r="C2127" i="1"/>
  <c r="C219" i="1"/>
  <c r="C1660" i="1"/>
  <c r="C1165" i="1"/>
  <c r="C2128" i="1"/>
  <c r="C1765" i="1"/>
  <c r="C1766" i="1"/>
  <c r="C1301" i="1"/>
  <c r="C507" i="1"/>
  <c r="C1176" i="1"/>
  <c r="C1767" i="1"/>
  <c r="C1303" i="1"/>
  <c r="C1174" i="1"/>
  <c r="C2129" i="1"/>
  <c r="C1769" i="1"/>
  <c r="C1120" i="1"/>
  <c r="C2130" i="1"/>
  <c r="C1566" i="1"/>
  <c r="C2131" i="1"/>
  <c r="C1397" i="1"/>
  <c r="C1609" i="1"/>
  <c r="C2132" i="1"/>
  <c r="C2133" i="1"/>
  <c r="C2134" i="1"/>
  <c r="C2135" i="1"/>
  <c r="C2136" i="1"/>
  <c r="C2137" i="1"/>
  <c r="C2138" i="1"/>
  <c r="C1774" i="1"/>
  <c r="C2139" i="1"/>
  <c r="C1090" i="1"/>
  <c r="C2140" i="1"/>
  <c r="C2141" i="1"/>
  <c r="C2142" i="1"/>
  <c r="C2143" i="1"/>
  <c r="C2145" i="1"/>
  <c r="C2146" i="1"/>
  <c r="C2147" i="1"/>
  <c r="C2148" i="1"/>
  <c r="C2149" i="1"/>
  <c r="C2150" i="1"/>
  <c r="C2151" i="1"/>
  <c r="C2152" i="1"/>
  <c r="C2153" i="1"/>
  <c r="C2154" i="1"/>
  <c r="C2155" i="1"/>
  <c r="C2156" i="1"/>
  <c r="C2157" i="1"/>
  <c r="C2158" i="1"/>
  <c r="C2159" i="1"/>
  <c r="C2160" i="1"/>
  <c r="C2161" i="1"/>
  <c r="C2162" i="1"/>
  <c r="C2163" i="1"/>
  <c r="C2164" i="1"/>
  <c r="C2165" i="1"/>
  <c r="C2169" i="1"/>
  <c r="C2170" i="1"/>
  <c r="C2171" i="1"/>
  <c r="C2172" i="1"/>
  <c r="C2173" i="1"/>
  <c r="C2174" i="1"/>
  <c r="C2176" i="1"/>
  <c r="C2177" i="1"/>
  <c r="C2178" i="1"/>
  <c r="C2179" i="1"/>
  <c r="C2180" i="1"/>
  <c r="C2181" i="1"/>
  <c r="C2182" i="1"/>
  <c r="C2183" i="1"/>
  <c r="C2184" i="1"/>
  <c r="C2185" i="1"/>
  <c r="C2186" i="1"/>
  <c r="C2187" i="1"/>
  <c r="C2188" i="1"/>
  <c r="C2189" i="1"/>
  <c r="C2190" i="1"/>
  <c r="C2191" i="1"/>
  <c r="C2192" i="1"/>
  <c r="C2193" i="1"/>
  <c r="C2194" i="1"/>
  <c r="C2195" i="1"/>
  <c r="C2197" i="1"/>
  <c r="C2198" i="1"/>
  <c r="C2199" i="1"/>
  <c r="C2200" i="1"/>
  <c r="C2201" i="1"/>
  <c r="C2202" i="1"/>
  <c r="C1804" i="1"/>
  <c r="C2203" i="1"/>
  <c r="C2204" i="1"/>
  <c r="C2205" i="1"/>
  <c r="C2206" i="1"/>
  <c r="C1464" i="1"/>
  <c r="C2207" i="1"/>
  <c r="C2208" i="1"/>
  <c r="C2209" i="1"/>
  <c r="C2210" i="1"/>
  <c r="C1232" i="1"/>
  <c r="C2211" i="1"/>
  <c r="C2212" i="1"/>
  <c r="C1358" i="1"/>
  <c r="C2213" i="1"/>
  <c r="C2215" i="1"/>
  <c r="C1811" i="1"/>
  <c r="C2216" i="1"/>
  <c r="C2217" i="1"/>
  <c r="C1814" i="1"/>
  <c r="C1815" i="1"/>
  <c r="C1235" i="1"/>
  <c r="C2218" i="1"/>
  <c r="C2219" i="1"/>
  <c r="C1406" i="1"/>
  <c r="C1818" i="1"/>
  <c r="C2220" i="1"/>
  <c r="C1435" i="1"/>
  <c r="C2221" i="1"/>
  <c r="C2222" i="1"/>
  <c r="C2223" i="1"/>
  <c r="C2224" i="1"/>
  <c r="C1173" i="1"/>
  <c r="C2225" i="1"/>
  <c r="C1820" i="1"/>
  <c r="C1305" i="1"/>
  <c r="C2166" i="1"/>
  <c r="C1768" i="1"/>
  <c r="C2167" i="1"/>
  <c r="C2226" i="1"/>
  <c r="C2227" i="1"/>
  <c r="C2228" i="1"/>
  <c r="C1821" i="1"/>
  <c r="C2229" i="1"/>
  <c r="C1187" i="1"/>
  <c r="C2230" i="1"/>
  <c r="C2231" i="1"/>
  <c r="C2232" i="1"/>
  <c r="C1430" i="1"/>
  <c r="C1823" i="1"/>
  <c r="C2233" i="1"/>
  <c r="C2234" i="1"/>
  <c r="C2235" i="1"/>
  <c r="C2265" i="1"/>
  <c r="C2236" i="1"/>
  <c r="C2238" i="1"/>
  <c r="C2239" i="1"/>
  <c r="C2240" i="1"/>
  <c r="C1826" i="1"/>
  <c r="C2241" i="1"/>
  <c r="C1827" i="1"/>
  <c r="C1828" i="1"/>
  <c r="C1829" i="1"/>
  <c r="C1830" i="1"/>
  <c r="C2242" i="1"/>
  <c r="C2243" i="1"/>
  <c r="C2244" i="1"/>
  <c r="C2245" i="1"/>
  <c r="C1835" i="1"/>
  <c r="C1836" i="1"/>
  <c r="C2246" i="1"/>
  <c r="C2250" i="1"/>
  <c r="C1838" i="1"/>
  <c r="C2251" i="1"/>
  <c r="C2252" i="1"/>
  <c r="C2253" i="1"/>
  <c r="C2254" i="1"/>
  <c r="C2255" i="1"/>
  <c r="C2256" i="1"/>
  <c r="C1842" i="1"/>
  <c r="C2257" i="1"/>
  <c r="C2258" i="1"/>
  <c r="C2259" i="1"/>
  <c r="C2260" i="1"/>
  <c r="C2261" i="1"/>
  <c r="C2262" i="1"/>
  <c r="C2263" i="1"/>
  <c r="C1847" i="1"/>
  <c r="C2264" i="1"/>
  <c r="C2266" i="1"/>
  <c r="C2267" i="1"/>
  <c r="C1402" i="1"/>
  <c r="C1159" i="1"/>
  <c r="C2268" i="1"/>
  <c r="C1850" i="1"/>
  <c r="C2372" i="1"/>
  <c r="C1851" i="1"/>
  <c r="C1852" i="1"/>
  <c r="C2269" i="1"/>
  <c r="C2270" i="1"/>
  <c r="C2271" i="1"/>
  <c r="C2272" i="1"/>
  <c r="C1854" i="1"/>
  <c r="C2273" i="1"/>
  <c r="C2274" i="1"/>
  <c r="C2275" i="1"/>
  <c r="C2276" i="1"/>
  <c r="C2277" i="1"/>
  <c r="C2278" i="1"/>
  <c r="C2279" i="1"/>
  <c r="C2280" i="1"/>
  <c r="C2281" i="1"/>
  <c r="C1256" i="1"/>
  <c r="C1863" i="1"/>
  <c r="C2282" i="1"/>
  <c r="C1865" i="1"/>
  <c r="C2283" i="1"/>
  <c r="C2284" i="1"/>
  <c r="C2285" i="1"/>
  <c r="C1098" i="1"/>
  <c r="C2286" i="1"/>
  <c r="C2287" i="1"/>
  <c r="C1164" i="1"/>
  <c r="C1249" i="1"/>
  <c r="C2289" i="1"/>
  <c r="C2290" i="1"/>
  <c r="C1160" i="1"/>
  <c r="C2291" i="1"/>
  <c r="C1624" i="1"/>
  <c r="C2292" i="1"/>
  <c r="C1178" i="1"/>
  <c r="C1325" i="1"/>
  <c r="C1175" i="1"/>
  <c r="C2293" i="1"/>
  <c r="C2294" i="1"/>
  <c r="C2295" i="1"/>
  <c r="C1234" i="1"/>
  <c r="C1494" i="1"/>
  <c r="C2296" i="1"/>
  <c r="C2297" i="1"/>
  <c r="C2298" i="1"/>
  <c r="C2299" i="1"/>
  <c r="C2300" i="1"/>
  <c r="C2301" i="1"/>
  <c r="C2302" i="1"/>
  <c r="C2303" i="1"/>
  <c r="C2304" i="1"/>
  <c r="C1211" i="1"/>
  <c r="C2305" i="1"/>
  <c r="C2306" i="1"/>
  <c r="C2307" i="1"/>
  <c r="C2308" i="1"/>
  <c r="C2309" i="1"/>
  <c r="C2310" i="1"/>
  <c r="C2311" i="1"/>
  <c r="C2312" i="1"/>
  <c r="C2313" i="1"/>
  <c r="C2314" i="1"/>
  <c r="C2315" i="1"/>
  <c r="C2316" i="1"/>
  <c r="C1488" i="1"/>
  <c r="C2317" i="1"/>
  <c r="C2318" i="1"/>
  <c r="C1889" i="1"/>
  <c r="C2319" i="1"/>
  <c r="C2320" i="1"/>
  <c r="C2321" i="1"/>
  <c r="C2322" i="1"/>
  <c r="C2323" i="1"/>
  <c r="C2324" i="1"/>
  <c r="C1892" i="1"/>
  <c r="C2325" i="1"/>
  <c r="C1893" i="1"/>
  <c r="C2326" i="1"/>
  <c r="C2327" i="1"/>
  <c r="C2328" i="1"/>
  <c r="C2329" i="1"/>
  <c r="C2330" i="1"/>
  <c r="C1169" i="1"/>
  <c r="C2331" i="1"/>
  <c r="C2332" i="1"/>
  <c r="C2333" i="1"/>
  <c r="C2334" i="1"/>
  <c r="C2335" i="1"/>
  <c r="C1655" i="1"/>
  <c r="C2336" i="1"/>
  <c r="C1593" i="1"/>
  <c r="C1396" i="1"/>
  <c r="C2337" i="1"/>
  <c r="C2338" i="1"/>
  <c r="C1900" i="1"/>
  <c r="C2339" i="1"/>
  <c r="C1902" i="1"/>
  <c r="C2340" i="1"/>
  <c r="C1253" i="1"/>
  <c r="C2341" i="1"/>
  <c r="C1906" i="1"/>
  <c r="C1907" i="1"/>
  <c r="C2342" i="1"/>
  <c r="C2343" i="1"/>
  <c r="C1594" i="1"/>
  <c r="C2344" i="1"/>
  <c r="C2345" i="1"/>
  <c r="C2346" i="1"/>
  <c r="C2347" i="1"/>
  <c r="C1320" i="1"/>
  <c r="C1618" i="1"/>
  <c r="C1012" i="1"/>
  <c r="C2348" i="1"/>
  <c r="C1912" i="1"/>
  <c r="C1913" i="1"/>
  <c r="C2349" i="1"/>
  <c r="C2350" i="1"/>
  <c r="C1415" i="1"/>
  <c r="C2351" i="1"/>
  <c r="C2352" i="1"/>
  <c r="C2353" i="1"/>
  <c r="C2354" i="1"/>
  <c r="C2355" i="1"/>
  <c r="C1529" i="1"/>
  <c r="C2356" i="1"/>
  <c r="C1312" i="1"/>
  <c r="C2357" i="1"/>
  <c r="C2358" i="1"/>
  <c r="C2359" i="1"/>
  <c r="C1921" i="1"/>
  <c r="C1922" i="1"/>
  <c r="C1923" i="1"/>
  <c r="C1924" i="1"/>
  <c r="C2360" i="1"/>
  <c r="C2361" i="1"/>
  <c r="C815" i="1"/>
  <c r="C2362" i="1"/>
  <c r="C818" i="1"/>
  <c r="C2363" i="1"/>
  <c r="C2364" i="1"/>
  <c r="C2365" i="1"/>
  <c r="C1530" i="1"/>
  <c r="C1928" i="1"/>
  <c r="C2366" i="1"/>
  <c r="C2367" i="1"/>
  <c r="C2368" i="1"/>
  <c r="C1123" i="1"/>
  <c r="C2369" i="1"/>
  <c r="C2370" i="1"/>
  <c r="C1565" i="1"/>
  <c r="C1417" i="1"/>
  <c r="C2373" i="1"/>
  <c r="C1930" i="1"/>
  <c r="C2374" i="1"/>
  <c r="C2237" i="1"/>
  <c r="C2371" i="1"/>
  <c r="C2375" i="1"/>
  <c r="C2376" i="1"/>
  <c r="C2377" i="1"/>
  <c r="C2378" i="1"/>
  <c r="C2379" i="1"/>
  <c r="C2380" i="1"/>
  <c r="C1442" i="1"/>
  <c r="C2381" i="1"/>
  <c r="C2382" i="1"/>
  <c r="C2383" i="1"/>
  <c r="C2384" i="1"/>
  <c r="C2385" i="1"/>
  <c r="C2386" i="1"/>
  <c r="C2387" i="1"/>
  <c r="C2388" i="1"/>
  <c r="C2389" i="1"/>
  <c r="C2390" i="1"/>
  <c r="C2391" i="1"/>
  <c r="C2392" i="1"/>
  <c r="C1050" i="1"/>
  <c r="C2393" i="1"/>
  <c r="C1740" i="1"/>
  <c r="C2394" i="1"/>
  <c r="C2395" i="1"/>
  <c r="C2396" i="1"/>
  <c r="C2397" i="1"/>
  <c r="C2398" i="1"/>
  <c r="C2399" i="1"/>
  <c r="C1940" i="1"/>
  <c r="C2400" i="1"/>
  <c r="C2401" i="1"/>
  <c r="C2402" i="1"/>
  <c r="C2403" i="1"/>
  <c r="C2404" i="1"/>
  <c r="C2405" i="1"/>
  <c r="C2406" i="1"/>
  <c r="C2407" i="1"/>
  <c r="C2408" i="1"/>
  <c r="C2409" i="1"/>
  <c r="C2410" i="1"/>
  <c r="C2411" i="1"/>
  <c r="C2412" i="1"/>
  <c r="C2413" i="1"/>
  <c r="C2414" i="1"/>
  <c r="C2415" i="1"/>
  <c r="C2416" i="1"/>
  <c r="C2417" i="1"/>
  <c r="C2418" i="1"/>
  <c r="C2419" i="1"/>
  <c r="C2420" i="1"/>
  <c r="C1948" i="1"/>
  <c r="C2421" i="1"/>
  <c r="C2422" i="1"/>
  <c r="C2423" i="1"/>
  <c r="C2424" i="1"/>
  <c r="C1950" i="1"/>
  <c r="C2425" i="1"/>
  <c r="C2426" i="1"/>
  <c r="C2427" i="1"/>
  <c r="C2428" i="1"/>
  <c r="C2429" i="1"/>
  <c r="C2430" i="1"/>
  <c r="C2431" i="1"/>
  <c r="C2432" i="1"/>
  <c r="C2433" i="1"/>
  <c r="C2434" i="1"/>
  <c r="C1263" i="1"/>
  <c r="C1254" i="1"/>
  <c r="C1307" i="1"/>
  <c r="C2435" i="1"/>
  <c r="C2436" i="1"/>
  <c r="C1231" i="1"/>
  <c r="C2437" i="1"/>
  <c r="C2438" i="1"/>
  <c r="C2439" i="1"/>
  <c r="C2440" i="1"/>
  <c r="C2441" i="1"/>
  <c r="C2442" i="1"/>
  <c r="C2443" i="1"/>
  <c r="C2444" i="1"/>
  <c r="C2445" i="1"/>
  <c r="C2446" i="1"/>
  <c r="C2447" i="1"/>
  <c r="C2448" i="1"/>
  <c r="C1968" i="1"/>
  <c r="C1196" i="1"/>
  <c r="C1969" i="1"/>
  <c r="C1201" i="1"/>
  <c r="C1970" i="1"/>
  <c r="C1971" i="1"/>
  <c r="C1972" i="1"/>
  <c r="C1973" i="1"/>
  <c r="C2449" i="1"/>
  <c r="C1975" i="1"/>
  <c r="C1976" i="1"/>
  <c r="C1977" i="1"/>
  <c r="C1978" i="1"/>
  <c r="C1979" i="1"/>
  <c r="C1980" i="1"/>
  <c r="C1981" i="1"/>
  <c r="C1982" i="1"/>
  <c r="C1983" i="1"/>
  <c r="C1984" i="1"/>
  <c r="C1985" i="1"/>
  <c r="C1986" i="1"/>
  <c r="C1987" i="1"/>
  <c r="C1988" i="1"/>
  <c r="C1989" i="1"/>
  <c r="C1990" i="1"/>
  <c r="C974" i="1"/>
  <c r="C1580" i="1"/>
  <c r="C996" i="1"/>
  <c r="C1444" i="1"/>
  <c r="C1613" i="1"/>
  <c r="C1616" i="1"/>
  <c r="C1480" i="1"/>
  <c r="C1453" i="1"/>
  <c r="C1454" i="1"/>
  <c r="C1991" i="1"/>
  <c r="C2450" i="1"/>
  <c r="C1224" i="1"/>
  <c r="C2451" i="1"/>
  <c r="C2452" i="1"/>
  <c r="C1389" i="1"/>
  <c r="C2453" i="1"/>
  <c r="C1994" i="1"/>
  <c r="C1242" i="1"/>
  <c r="C1260" i="1"/>
  <c r="C1694" i="1"/>
  <c r="C2454" i="1"/>
  <c r="C1722" i="1"/>
  <c r="C1995" i="1"/>
  <c r="C2455" i="1"/>
  <c r="C2456" i="1"/>
  <c r="C1998" i="1"/>
  <c r="C1999" i="1"/>
  <c r="C2249" i="1"/>
  <c r="C2248" i="1"/>
  <c r="C2457" i="1"/>
  <c r="C1225" i="1"/>
  <c r="C1119" i="1"/>
  <c r="C2001" i="1"/>
  <c r="C1427" i="1"/>
  <c r="C2458" i="1"/>
  <c r="C1582" i="1"/>
  <c r="C2003" i="1"/>
  <c r="C2004" i="1"/>
  <c r="C1455" i="1"/>
  <c r="C1043" i="1"/>
  <c r="C1131" i="1"/>
  <c r="C1261" i="1"/>
  <c r="H1218" i="1" l="1"/>
  <c r="H994" i="1"/>
  <c r="H838" i="1"/>
  <c r="H263" i="1"/>
  <c r="H2196" i="1"/>
  <c r="H1600" i="1"/>
  <c r="H84" i="1"/>
  <c r="H1615" i="1"/>
  <c r="H1806" i="1"/>
  <c r="H249" i="1"/>
  <c r="H1081" i="1"/>
  <c r="H251" i="1"/>
  <c r="H1405" i="1"/>
  <c r="H187" i="1"/>
  <c r="H276" i="1"/>
  <c r="H82" i="1"/>
  <c r="H1709" i="1"/>
  <c r="H352" i="1"/>
  <c r="H22" i="1"/>
  <c r="H324" i="1"/>
  <c r="H5" i="1"/>
  <c r="H701" i="1"/>
  <c r="H1100" i="1"/>
  <c r="H31" i="1"/>
  <c r="H1760" i="1"/>
  <c r="H1097" i="1"/>
  <c r="H1447" i="1"/>
  <c r="H1862" i="1"/>
  <c r="H1456" i="1"/>
  <c r="H57" i="1"/>
  <c r="H1262" i="1"/>
  <c r="H925" i="1"/>
  <c r="H545" i="1"/>
  <c r="H1786" i="1"/>
  <c r="H1785" i="1"/>
  <c r="H1072" i="1"/>
  <c r="H773" i="1"/>
  <c r="H1864" i="1"/>
  <c r="H1086" i="1"/>
  <c r="H1486" i="1"/>
  <c r="H1805" i="1"/>
  <c r="H241" i="1"/>
  <c r="H553" i="1"/>
  <c r="H222" i="1"/>
  <c r="H675" i="1"/>
  <c r="H1754" i="1"/>
  <c r="H359" i="1"/>
  <c r="H377" i="1"/>
  <c r="H350" i="1"/>
  <c r="H1295" i="1"/>
  <c r="H1809" i="1"/>
  <c r="H841" i="1"/>
  <c r="H1010" i="1"/>
  <c r="H886" i="1"/>
  <c r="H1006" i="1"/>
  <c r="H558" i="1"/>
  <c r="H754" i="1"/>
  <c r="H379" i="1"/>
  <c r="H862" i="1"/>
  <c r="H1297" i="1"/>
  <c r="H531" i="1"/>
  <c r="H371" i="1"/>
  <c r="H463" i="1"/>
  <c r="H8" i="1"/>
  <c r="H468" i="1"/>
  <c r="H481" i="1"/>
  <c r="H1831" i="1"/>
  <c r="H1701" i="1"/>
  <c r="H868" i="1"/>
  <c r="H1296" i="1"/>
  <c r="H1816" i="1"/>
  <c r="H901" i="1"/>
  <c r="H135" i="1"/>
  <c r="H71" i="1"/>
  <c r="H136" i="1"/>
  <c r="H91" i="1"/>
  <c r="H921" i="1"/>
  <c r="H1108" i="1"/>
  <c r="H202" i="1"/>
  <c r="H633" i="1"/>
  <c r="H952" i="1"/>
  <c r="H316" i="1"/>
  <c r="H1807" i="1"/>
  <c r="H869" i="1"/>
  <c r="H875" i="1"/>
  <c r="H941" i="1"/>
  <c r="H317" i="1"/>
  <c r="H216" i="1"/>
  <c r="H1761" i="1"/>
  <c r="H193" i="1"/>
  <c r="H177" i="1"/>
  <c r="H842" i="1"/>
  <c r="H440" i="1"/>
  <c r="H543" i="1"/>
  <c r="H1520" i="1"/>
  <c r="H161" i="1"/>
  <c r="H246" i="1"/>
  <c r="H1832" i="1"/>
  <c r="H70" i="1"/>
  <c r="H785" i="1"/>
  <c r="H68" i="1"/>
  <c r="H537" i="1"/>
  <c r="H1813" i="1"/>
  <c r="H1833" i="1"/>
  <c r="H1686" i="1"/>
  <c r="H178" i="1"/>
  <c r="H107" i="1"/>
  <c r="H240" i="1"/>
  <c r="H1507" i="1"/>
  <c r="H189" i="1"/>
  <c r="H77" i="1"/>
  <c r="H1096" i="1"/>
  <c r="H288" i="1"/>
  <c r="H1834" i="1"/>
  <c r="H1084" i="1"/>
  <c r="H935" i="1"/>
  <c r="H1495" i="1"/>
  <c r="H159" i="1"/>
  <c r="H1524" i="1"/>
  <c r="H1792" i="1"/>
  <c r="H535" i="1"/>
  <c r="H570" i="1"/>
  <c r="H237" i="1"/>
  <c r="H1683" i="1"/>
  <c r="H648" i="1"/>
  <c r="H72" i="1"/>
  <c r="H401" i="1"/>
  <c r="H238" i="1"/>
  <c r="H163" i="1"/>
  <c r="H691" i="1"/>
  <c r="H708" i="1"/>
  <c r="H538" i="1"/>
  <c r="H26" i="1"/>
  <c r="H552" i="1"/>
  <c r="H682" i="1"/>
  <c r="H1837" i="1"/>
  <c r="H111" i="1"/>
  <c r="H542" i="1"/>
  <c r="H1037" i="1"/>
  <c r="H460" i="1"/>
  <c r="H191" i="1"/>
  <c r="H970" i="1"/>
  <c r="H1688" i="1"/>
  <c r="H268" i="1"/>
  <c r="H422" i="1"/>
  <c r="H164" i="1"/>
  <c r="H1839" i="1"/>
  <c r="H769" i="1"/>
  <c r="H138" i="1"/>
  <c r="H220" i="1"/>
  <c r="H1310" i="1"/>
  <c r="H1009" i="1"/>
  <c r="H686" i="1"/>
  <c r="H1466" i="1"/>
  <c r="H961" i="1"/>
  <c r="H544" i="1"/>
  <c r="H1812" i="1"/>
  <c r="H290" i="1"/>
  <c r="H1333" i="1"/>
  <c r="H1866" i="1"/>
  <c r="H1039" i="1"/>
  <c r="H454" i="1"/>
  <c r="H1840" i="1"/>
  <c r="H569" i="1"/>
  <c r="H1328" i="1"/>
  <c r="H150" i="1"/>
  <c r="H771" i="1"/>
  <c r="H442" i="1"/>
  <c r="H315" i="1"/>
  <c r="H270" i="1"/>
  <c r="H284" i="1"/>
  <c r="H995" i="1"/>
  <c r="H603" i="1"/>
  <c r="H619" i="1"/>
  <c r="H1729" i="1"/>
  <c r="H221" i="1"/>
  <c r="H721" i="1"/>
  <c r="H903" i="1"/>
  <c r="H768" i="1"/>
  <c r="H1525" i="1"/>
  <c r="H855" i="1"/>
  <c r="H851" i="1"/>
  <c r="H556" i="1"/>
  <c r="H333" i="1"/>
  <c r="H1292" i="1"/>
  <c r="H1841" i="1"/>
  <c r="H372" i="1"/>
  <c r="H131" i="1"/>
  <c r="H87" i="1"/>
  <c r="H1299" i="1"/>
  <c r="H253" i="1"/>
  <c r="H816" i="1"/>
  <c r="H197" i="1"/>
  <c r="H154" i="1"/>
  <c r="H709" i="1"/>
  <c r="H1695" i="1"/>
  <c r="H888" i="1"/>
  <c r="H765" i="1"/>
  <c r="H1632" i="1"/>
  <c r="H923" i="1"/>
  <c r="H1522" i="1"/>
  <c r="H186" i="1"/>
  <c r="H427" i="1"/>
  <c r="H133" i="1"/>
  <c r="H406" i="1"/>
  <c r="H185" i="1"/>
  <c r="H314" i="1"/>
  <c r="H767" i="1"/>
  <c r="H47" i="1"/>
  <c r="H749" i="1"/>
  <c r="H207" i="1"/>
  <c r="H139" i="1"/>
  <c r="H357" i="1"/>
  <c r="H611" i="1"/>
  <c r="H199" i="1"/>
  <c r="H692" i="1"/>
  <c r="H342" i="1"/>
  <c r="H23" i="1"/>
  <c r="H1476" i="1"/>
  <c r="H1177" i="1"/>
  <c r="H1031" i="1"/>
  <c r="H65" i="1"/>
  <c r="H837" i="1"/>
  <c r="H1390" i="1"/>
  <c r="H165" i="1"/>
  <c r="H671" i="1"/>
  <c r="H198" i="1"/>
  <c r="H337" i="1"/>
  <c r="H147" i="1"/>
  <c r="H895" i="1"/>
  <c r="H1382" i="1"/>
  <c r="H964" i="1"/>
  <c r="H905" i="1"/>
  <c r="H562" i="1"/>
  <c r="H1843" i="1"/>
  <c r="H363" i="1"/>
  <c r="H738" i="1"/>
  <c r="H1021" i="1"/>
  <c r="H228" i="1"/>
  <c r="H764" i="1"/>
  <c r="H336" i="1"/>
  <c r="H231" i="1"/>
  <c r="H1388" i="1"/>
  <c r="H1721" i="1"/>
  <c r="H1182" i="1"/>
  <c r="H1599" i="1"/>
  <c r="H293" i="1"/>
  <c r="H1808" i="1"/>
  <c r="H419" i="1"/>
  <c r="H327" i="1"/>
  <c r="H81" i="1"/>
  <c r="H506" i="1"/>
  <c r="H312" i="1"/>
  <c r="H584" i="1"/>
  <c r="H318" i="1"/>
  <c r="H461" i="1"/>
  <c r="H1398" i="1"/>
  <c r="H1717" i="1"/>
  <c r="H151" i="1"/>
  <c r="H443" i="1"/>
  <c r="H172" i="1"/>
  <c r="H620" i="1"/>
  <c r="H1172" i="1"/>
  <c r="H302" i="1"/>
  <c r="H861" i="1"/>
  <c r="H626" i="1"/>
  <c r="H446" i="1"/>
  <c r="H86" i="1"/>
  <c r="H540" i="1"/>
  <c r="H378" i="1"/>
  <c r="H432" i="1"/>
  <c r="H694" i="1"/>
  <c r="H488" i="1"/>
  <c r="H311" i="1"/>
  <c r="H299" i="1"/>
  <c r="H262" i="1"/>
  <c r="H524" i="1"/>
  <c r="H1844" i="1"/>
  <c r="H975" i="1"/>
  <c r="H410" i="1"/>
  <c r="H400" i="1"/>
  <c r="H305" i="1"/>
  <c r="H541" i="1"/>
  <c r="H492" i="1"/>
  <c r="H404" i="1"/>
  <c r="H600" i="1"/>
  <c r="H201" i="1"/>
  <c r="H930" i="1"/>
  <c r="H1373" i="1"/>
  <c r="H166" i="1"/>
  <c r="H760" i="1"/>
  <c r="H120" i="1"/>
  <c r="H1845" i="1"/>
  <c r="H775" i="1"/>
  <c r="H979" i="1"/>
  <c r="H993" i="1"/>
  <c r="H397" i="1"/>
  <c r="H1603" i="1"/>
  <c r="H605" i="1"/>
  <c r="H213" i="1"/>
  <c r="H1089" i="1"/>
  <c r="H405" i="1"/>
  <c r="H791" i="1"/>
  <c r="H1608" i="1"/>
  <c r="H426" i="1"/>
  <c r="H581" i="1"/>
  <c r="H1226" i="1"/>
  <c r="H547" i="1"/>
  <c r="H217" i="1"/>
  <c r="H149" i="1"/>
  <c r="H396" i="1"/>
  <c r="H471" i="1"/>
  <c r="H1630" i="1"/>
  <c r="H1375" i="1"/>
  <c r="H355" i="1"/>
  <c r="H304" i="1"/>
  <c r="H582" i="1"/>
  <c r="H109" i="1"/>
  <c r="H1678" i="1"/>
  <c r="H536" i="1"/>
  <c r="H604" i="1"/>
  <c r="H383" i="1"/>
  <c r="H599" i="1"/>
  <c r="H793" i="1"/>
  <c r="H601" i="1"/>
  <c r="H464" i="1"/>
  <c r="H170" i="1"/>
  <c r="H425" i="1"/>
  <c r="H1756" i="1"/>
  <c r="H887" i="1"/>
  <c r="H561" i="1"/>
  <c r="H453" i="1"/>
  <c r="H335" i="1"/>
  <c r="H674" i="1"/>
  <c r="H229" i="1"/>
  <c r="H308" i="1"/>
  <c r="H380" i="1"/>
  <c r="H345" i="1"/>
  <c r="H512" i="1"/>
  <c r="H272" i="1"/>
  <c r="H130" i="1"/>
  <c r="H376" i="1"/>
  <c r="H1374" i="1"/>
  <c r="H618" i="1"/>
  <c r="H2214" i="1"/>
  <c r="H418" i="1"/>
  <c r="H493" i="1"/>
  <c r="H484" i="1"/>
  <c r="H281" i="1"/>
  <c r="H947" i="1"/>
  <c r="H278" i="1"/>
  <c r="H236" i="1"/>
  <c r="H782" i="1"/>
  <c r="H650" i="1"/>
  <c r="H1323" i="1"/>
  <c r="H274" i="1"/>
  <c r="H1324" i="1"/>
  <c r="H173" i="1"/>
  <c r="H313" i="1"/>
  <c r="H523" i="1"/>
  <c r="H307" i="1"/>
  <c r="H1542" i="1"/>
  <c r="H527" i="1"/>
  <c r="H807" i="1"/>
  <c r="H167" i="1"/>
  <c r="H801" i="1"/>
  <c r="H319" i="1"/>
  <c r="H1443" i="1"/>
  <c r="H745" i="1"/>
  <c r="H504" i="1"/>
  <c r="H900" i="1"/>
  <c r="H522" i="1"/>
  <c r="H297" i="1"/>
  <c r="H190" i="1"/>
  <c r="H539" i="1"/>
  <c r="H533" i="1"/>
  <c r="H1579" i="1"/>
  <c r="H368" i="1"/>
  <c r="H940" i="1"/>
  <c r="H1503" i="1"/>
  <c r="H1846" i="1"/>
  <c r="H1822" i="1"/>
  <c r="H491" i="1"/>
  <c r="H1581" i="1"/>
  <c r="H494" i="1"/>
  <c r="H1607" i="1"/>
  <c r="H475" i="1"/>
  <c r="H1716" i="1"/>
  <c r="H784" i="1"/>
  <c r="H1612" i="1"/>
  <c r="H528" i="1"/>
  <c r="H132" i="1"/>
  <c r="H441" i="1"/>
  <c r="H548" i="1"/>
  <c r="H525" i="1"/>
  <c r="H717" i="1"/>
  <c r="H473" i="1"/>
  <c r="H1091" i="1"/>
  <c r="H574" i="1"/>
  <c r="H411" i="1"/>
  <c r="H1589" i="1"/>
  <c r="H559" i="1"/>
  <c r="H896" i="1"/>
  <c r="H1479" i="1"/>
  <c r="H474" i="1"/>
  <c r="H1505" i="1"/>
  <c r="H508" i="1"/>
  <c r="H1509" i="1"/>
  <c r="H1153" i="1"/>
  <c r="H1782" i="1"/>
  <c r="H33" i="1"/>
  <c r="H480" i="1"/>
  <c r="H632" i="1"/>
  <c r="H580" i="1"/>
  <c r="H1408" i="1"/>
  <c r="H608" i="1"/>
  <c r="H583" i="1"/>
  <c r="H455" i="1"/>
  <c r="H636" i="1"/>
  <c r="H722" i="1"/>
  <c r="H398" i="1"/>
  <c r="H662" i="1"/>
  <c r="H755" i="1"/>
  <c r="H1431" i="1"/>
  <c r="H627" i="1"/>
  <c r="H607" i="1"/>
  <c r="H188" i="1"/>
  <c r="H502" i="1"/>
  <c r="H1528" i="1"/>
  <c r="H1867" i="1"/>
  <c r="H2144" i="1"/>
  <c r="H788" i="1"/>
  <c r="H790" i="1"/>
  <c r="H640" i="1"/>
  <c r="H415" i="1"/>
  <c r="H1793" i="1"/>
  <c r="H19" i="1"/>
  <c r="H1799" i="1"/>
  <c r="H260" i="1"/>
  <c r="H560" i="1"/>
  <c r="H1759" i="1"/>
  <c r="H1848" i="1"/>
  <c r="H456" i="1"/>
  <c r="H689" i="1"/>
  <c r="H1849" i="1"/>
  <c r="H856" i="1"/>
  <c r="H1051" i="1"/>
  <c r="H1692" i="1"/>
  <c r="H158" i="1"/>
  <c r="H46" i="1"/>
  <c r="H806" i="1"/>
  <c r="H218" i="1"/>
  <c r="H1682" i="1"/>
  <c r="H467" i="1"/>
  <c r="H6" i="1"/>
  <c r="H255" i="1"/>
  <c r="H497" i="1"/>
  <c r="H1797" i="1"/>
  <c r="H155" i="1"/>
  <c r="H681" i="1"/>
  <c r="H1853" i="1"/>
  <c r="H483" i="1"/>
  <c r="H466" i="1"/>
  <c r="H1855" i="1"/>
  <c r="H789" i="1"/>
  <c r="H1856" i="1"/>
  <c r="H1857" i="1"/>
  <c r="H1858" i="1"/>
  <c r="H643" i="1"/>
  <c r="H1859" i="1"/>
  <c r="H1776" i="1"/>
  <c r="H291" i="1"/>
  <c r="H1860" i="1"/>
  <c r="H80" i="1"/>
  <c r="H629" i="1"/>
  <c r="H955" i="1"/>
  <c r="H273" i="1"/>
  <c r="H652" i="1"/>
  <c r="H655" i="1"/>
  <c r="H634" i="1"/>
  <c r="H1168" i="1"/>
  <c r="H596" i="1"/>
  <c r="H630" i="1"/>
  <c r="H285" i="1"/>
  <c r="H1319" i="1"/>
  <c r="H306" i="1"/>
  <c r="H269" i="1"/>
  <c r="H469" i="1"/>
  <c r="H639" i="1"/>
  <c r="H511" i="1"/>
  <c r="H637" i="1"/>
  <c r="H567" i="1"/>
  <c r="H438" i="1"/>
  <c r="H615" i="1"/>
  <c r="H366" i="1"/>
  <c r="H666" i="1"/>
  <c r="H667" i="1"/>
  <c r="H1085" i="1"/>
  <c r="H445" i="1"/>
  <c r="H1861" i="1"/>
  <c r="H36" i="1"/>
  <c r="H665" i="1"/>
  <c r="H1868" i="1"/>
  <c r="H672" i="1"/>
  <c r="H676" i="1"/>
  <c r="H668" i="1"/>
  <c r="H673" i="1"/>
  <c r="H606" i="1"/>
  <c r="H505" i="1"/>
  <c r="H1112" i="1"/>
  <c r="H1424" i="1"/>
  <c r="H1554" i="1"/>
  <c r="H1448" i="1"/>
  <c r="H835" i="1"/>
  <c r="H210" i="1"/>
  <c r="H283" i="1"/>
  <c r="H1366" i="1"/>
  <c r="H997" i="1"/>
  <c r="H1449" i="1"/>
  <c r="H714" i="1"/>
  <c r="H703" i="1"/>
  <c r="H863" i="1"/>
  <c r="H226" i="1"/>
  <c r="H879" i="1"/>
  <c r="H1596" i="1"/>
  <c r="H1869" i="1"/>
  <c r="H750" i="1"/>
  <c r="H685" i="1"/>
  <c r="H1474" i="1"/>
  <c r="H1370" i="1"/>
  <c r="H883" i="1"/>
  <c r="H338" i="1"/>
  <c r="H833" i="1"/>
  <c r="H1478" i="1"/>
  <c r="H1422" i="1"/>
  <c r="H1739" i="1"/>
  <c r="H1614" i="1"/>
  <c r="H881" i="1"/>
  <c r="H1870" i="1"/>
  <c r="H845" i="1"/>
  <c r="H1634" i="1"/>
  <c r="H124" i="1"/>
  <c r="H1871" i="1"/>
  <c r="H153" i="1"/>
  <c r="H683" i="1"/>
  <c r="H381" i="1"/>
  <c r="H1643" i="1"/>
  <c r="H684" i="1"/>
  <c r="H712" i="1"/>
  <c r="H728" i="1"/>
  <c r="H695" i="1"/>
  <c r="H434" i="1"/>
  <c r="H622" i="1"/>
  <c r="H1293" i="1"/>
  <c r="H500" i="1"/>
  <c r="H1629" i="1"/>
  <c r="H702" i="1"/>
  <c r="H1046" i="1"/>
  <c r="H977" i="1"/>
  <c r="H1518" i="1"/>
  <c r="H1737" i="1"/>
  <c r="H1321" i="1"/>
  <c r="H1433" i="1"/>
  <c r="H1733" i="1"/>
  <c r="H550" i="1"/>
  <c r="H1628" i="1"/>
  <c r="H690" i="1"/>
  <c r="H853" i="1"/>
  <c r="H959" i="1"/>
  <c r="H1592" i="1"/>
  <c r="H1500" i="1"/>
  <c r="H1446" i="1"/>
  <c r="H382" i="1"/>
  <c r="H1386" i="1"/>
  <c r="H1000" i="1"/>
  <c r="H470" i="1"/>
  <c r="H1504" i="1"/>
  <c r="H424" i="1"/>
  <c r="H899" i="1"/>
  <c r="H1385" i="1"/>
  <c r="H711" i="1"/>
  <c r="H1338" i="1"/>
  <c r="H1872" i="1"/>
  <c r="H1873" i="1"/>
  <c r="H1753" i="1"/>
  <c r="H847" i="1"/>
  <c r="H489" i="1"/>
  <c r="H743" i="1"/>
  <c r="H1018" i="1"/>
  <c r="H1762" i="1"/>
  <c r="H436" i="1"/>
  <c r="H499" i="1"/>
  <c r="H786" i="1"/>
  <c r="H1377" i="1"/>
  <c r="H1368" i="1"/>
  <c r="H1874" i="1"/>
  <c r="H976" i="1"/>
  <c r="H805" i="1"/>
  <c r="H1875" i="1"/>
  <c r="H1876" i="1"/>
  <c r="H1471" i="1"/>
  <c r="H1139" i="1"/>
  <c r="H1332" i="1"/>
  <c r="H409" i="1"/>
  <c r="H1877" i="1"/>
  <c r="H920" i="1"/>
  <c r="H1878" i="1"/>
  <c r="H740" i="1"/>
  <c r="H1668" i="1"/>
  <c r="H1627" i="1"/>
  <c r="H1539" i="1"/>
  <c r="H408" i="1"/>
  <c r="H52" i="1"/>
  <c r="H234" i="1"/>
  <c r="H387" i="1"/>
  <c r="H1461" i="1"/>
  <c r="H1544" i="1"/>
  <c r="H414" i="1"/>
  <c r="H1879" i="1"/>
  <c r="H289" i="1"/>
  <c r="H55" i="1"/>
  <c r="H796" i="1"/>
  <c r="H1880" i="1"/>
  <c r="H1741" i="1"/>
  <c r="H564" i="1"/>
  <c r="H156" i="1"/>
  <c r="H1881" i="1"/>
  <c r="H1882" i="1"/>
  <c r="H638" i="1"/>
  <c r="H374" i="1"/>
  <c r="H873" i="1"/>
  <c r="H144" i="1"/>
  <c r="H602" i="1"/>
  <c r="H1738" i="1"/>
  <c r="H699" i="1"/>
  <c r="H1883" i="1"/>
  <c r="H1749" i="1"/>
  <c r="H7" i="1"/>
  <c r="H1056" i="1"/>
  <c r="H715" i="1"/>
  <c r="H889" i="1"/>
  <c r="H882" i="1"/>
  <c r="H294" i="1"/>
  <c r="H876" i="1"/>
  <c r="H257" i="1"/>
  <c r="H423" i="1"/>
  <c r="H1586" i="1"/>
  <c r="H412" i="1"/>
  <c r="H850" i="1"/>
  <c r="H518" i="1"/>
  <c r="H704" i="1"/>
  <c r="H713" i="1"/>
  <c r="H1057" i="1"/>
  <c r="H780" i="1"/>
  <c r="H915" i="1"/>
  <c r="H797" i="1"/>
  <c r="H248" i="1"/>
  <c r="H514" i="1"/>
  <c r="H339" i="1"/>
  <c r="H1192" i="1"/>
  <c r="H678" i="1"/>
  <c r="H485" i="1"/>
  <c r="H1771" i="1"/>
  <c r="H1884" i="1"/>
  <c r="H429" i="1"/>
  <c r="H554" i="1"/>
  <c r="H1025" i="1"/>
  <c r="H1055" i="1"/>
  <c r="H1885" i="1"/>
  <c r="H1886" i="1"/>
  <c r="H1538" i="1"/>
  <c r="H367" i="1"/>
  <c r="H617" i="1"/>
  <c r="H965" i="1"/>
  <c r="H205" i="1"/>
  <c r="H66" i="1"/>
  <c r="H1369" i="1"/>
  <c r="H416" i="1"/>
  <c r="H912" i="1"/>
  <c r="H1887" i="1"/>
  <c r="H1040" i="1"/>
  <c r="H309" i="1"/>
  <c r="H1651" i="1"/>
  <c r="H1423" i="1"/>
  <c r="H1888" i="1"/>
  <c r="H386" i="1"/>
  <c r="H1393" i="1"/>
  <c r="H1130" i="1"/>
  <c r="H230" i="1"/>
  <c r="H384" i="1"/>
  <c r="H787" i="1"/>
  <c r="H586" i="1"/>
  <c r="H1517" i="1"/>
  <c r="H370" i="1"/>
  <c r="H298" i="1"/>
  <c r="H697" i="1"/>
  <c r="H1681" i="1"/>
  <c r="H208" i="1"/>
  <c r="H1665" i="1"/>
  <c r="H1491" i="1"/>
  <c r="H1890" i="1"/>
  <c r="H720" i="1"/>
  <c r="H1714" i="1"/>
  <c r="H54" i="1"/>
  <c r="H744" i="1"/>
  <c r="H1891" i="1"/>
  <c r="H1773" i="1"/>
  <c r="H908" i="1"/>
  <c r="H732" i="1"/>
  <c r="H898" i="1"/>
  <c r="H61" i="1"/>
  <c r="H1170" i="1"/>
  <c r="H1697" i="1"/>
  <c r="H1420" i="1"/>
  <c r="H444" i="1"/>
  <c r="H1691" i="1"/>
  <c r="H891" i="1"/>
  <c r="H1117" i="1"/>
  <c r="H1138" i="1"/>
  <c r="H723" i="1"/>
  <c r="H1571" i="1"/>
  <c r="H1459" i="1"/>
  <c r="H812" i="1"/>
  <c r="H63" i="1"/>
  <c r="H1585" i="1"/>
  <c r="H1136" i="1"/>
  <c r="H1698" i="1"/>
  <c r="H1894" i="1"/>
  <c r="H1016" i="1"/>
  <c r="H1819" i="1"/>
  <c r="H271" i="1"/>
  <c r="H1895" i="1"/>
  <c r="H1413" i="1"/>
  <c r="H929" i="1"/>
  <c r="H1028" i="1"/>
  <c r="H498" i="1"/>
  <c r="H884" i="1"/>
  <c r="H814" i="1"/>
  <c r="H772" i="1"/>
  <c r="H892" i="1"/>
  <c r="H1412" i="1"/>
  <c r="H834" i="1"/>
  <c r="H487" i="1"/>
  <c r="H1663" i="1"/>
  <c r="H58" i="1"/>
  <c r="H698" i="1"/>
  <c r="H591" i="1"/>
  <c r="H1638" i="1"/>
  <c r="H1896" i="1"/>
  <c r="H922" i="1"/>
  <c r="H451" i="1"/>
  <c r="H1897" i="1"/>
  <c r="H227" i="1"/>
  <c r="H931" i="1"/>
  <c r="H277" i="1"/>
  <c r="H69" i="1"/>
  <c r="H1898" i="1"/>
  <c r="H1591" i="1"/>
  <c r="H1899" i="1"/>
  <c r="H1901" i="1"/>
  <c r="H1487" i="1"/>
  <c r="H1748" i="1"/>
  <c r="H1311" i="1"/>
  <c r="H568" i="1"/>
  <c r="H1536" i="1"/>
  <c r="H1903" i="1"/>
  <c r="H223" i="1"/>
  <c r="H1904" i="1"/>
  <c r="H1905" i="1"/>
  <c r="H1908" i="1"/>
  <c r="H254" i="1"/>
  <c r="H1135" i="1"/>
  <c r="H362" i="1"/>
  <c r="H174" i="1"/>
  <c r="H1712" i="1"/>
  <c r="H1803" i="1"/>
  <c r="H509" i="1"/>
  <c r="H1909" i="1"/>
  <c r="H169" i="1"/>
  <c r="H1267" i="1"/>
  <c r="H385" i="1"/>
  <c r="H1777" i="1"/>
  <c r="H296" i="1"/>
  <c r="H1910" i="1"/>
  <c r="H1911" i="1"/>
  <c r="H30" i="1"/>
  <c r="H48" i="1"/>
  <c r="H817" i="1"/>
  <c r="H477" i="1"/>
  <c r="H1339" i="1"/>
  <c r="H624" i="1"/>
  <c r="H752" i="1"/>
  <c r="H448" i="1"/>
  <c r="H320" i="1"/>
  <c r="H614" i="1"/>
  <c r="H75" i="1"/>
  <c r="H1526" i="1"/>
  <c r="H182" i="1"/>
  <c r="H1736" i="1"/>
  <c r="H1747" i="1"/>
  <c r="H1914" i="1"/>
  <c r="H983" i="1"/>
  <c r="H301" i="1"/>
  <c r="H664" i="1"/>
  <c r="H361" i="1"/>
  <c r="H1915" i="1"/>
  <c r="H969" i="1"/>
  <c r="H407" i="1"/>
  <c r="H275" i="1"/>
  <c r="H1527" i="1"/>
  <c r="H1916" i="1"/>
  <c r="H710" i="1"/>
  <c r="H739" i="1"/>
  <c r="H1030" i="1"/>
  <c r="H1288" i="1"/>
  <c r="H520" i="1"/>
  <c r="H496" i="1"/>
  <c r="H148" i="1"/>
  <c r="H1038" i="1"/>
  <c r="H781" i="1"/>
  <c r="H927" i="1"/>
  <c r="H972" i="1"/>
  <c r="H347" i="1"/>
  <c r="H829" i="1"/>
  <c r="H1132" i="1"/>
  <c r="H1510" i="1"/>
  <c r="H724" i="1"/>
  <c r="H123" i="1"/>
  <c r="H1647" i="1"/>
  <c r="H1800" i="1"/>
  <c r="H748" i="1"/>
  <c r="H670" i="1"/>
  <c r="H719" i="1"/>
  <c r="H1469" i="1"/>
  <c r="H877" i="1"/>
  <c r="H1142" i="1"/>
  <c r="H1291" i="1"/>
  <c r="H1284" i="1"/>
  <c r="H858" i="1"/>
  <c r="H74" i="1"/>
  <c r="H906" i="1"/>
  <c r="H1403" i="1"/>
  <c r="H261" i="1"/>
  <c r="H521" i="1"/>
  <c r="H534" i="1"/>
  <c r="H753" i="1"/>
  <c r="H610" i="1"/>
  <c r="H1115" i="1"/>
  <c r="H1348" i="1"/>
  <c r="H462" i="1"/>
  <c r="H839" i="1"/>
  <c r="H1661" i="1"/>
  <c r="H530" i="1"/>
  <c r="H831" i="1"/>
  <c r="H321" i="1"/>
  <c r="H1316" i="1"/>
  <c r="H232" i="1"/>
  <c r="H593" i="1"/>
  <c r="H430" i="1"/>
  <c r="H646" i="1"/>
  <c r="H1394" i="1"/>
  <c r="H482" i="1"/>
  <c r="H836" i="1"/>
  <c r="H1658" i="1"/>
  <c r="H613" i="1"/>
  <c r="H1482" i="1"/>
  <c r="H1511" i="1"/>
  <c r="H594" i="1"/>
  <c r="H1779" i="1"/>
  <c r="H1574" i="1"/>
  <c r="H735" i="1"/>
  <c r="H827" i="1"/>
  <c r="H669" i="1"/>
  <c r="H1780" i="1"/>
  <c r="H495" i="1"/>
  <c r="H783" i="1"/>
  <c r="H826" i="1"/>
  <c r="H417" i="1"/>
  <c r="H510" i="1"/>
  <c r="H1715" i="1"/>
  <c r="H458" i="1"/>
  <c r="H1713" i="1"/>
  <c r="H402" i="1"/>
  <c r="H450" i="1"/>
  <c r="H904" i="1"/>
  <c r="H351" i="1"/>
  <c r="H800" i="1"/>
  <c r="H176" i="1"/>
  <c r="H478" i="1"/>
  <c r="H431" i="1"/>
  <c r="H857" i="1"/>
  <c r="H1549" i="1"/>
  <c r="H656" i="1"/>
  <c r="H641" i="1"/>
  <c r="H1917" i="1"/>
  <c r="H1622" i="1"/>
  <c r="H1399" i="1"/>
  <c r="H515" i="1"/>
  <c r="H331" i="1"/>
  <c r="H612" i="1"/>
  <c r="H647" i="1"/>
  <c r="H1555" i="1"/>
  <c r="H1044" i="1"/>
  <c r="H1561" i="1"/>
  <c r="H616" i="1"/>
  <c r="H874" i="1"/>
  <c r="H1362" i="1"/>
  <c r="H1590" i="1"/>
  <c r="H1407" i="1"/>
  <c r="H1918" i="1"/>
  <c r="H1548" i="1"/>
  <c r="H566" i="1"/>
  <c r="H1919" i="1"/>
  <c r="H549" i="1"/>
  <c r="H433" i="1"/>
  <c r="H956" i="1"/>
  <c r="H621" i="1"/>
  <c r="H365" i="1"/>
  <c r="H776" i="1"/>
  <c r="H1003" i="1"/>
  <c r="H1778" i="1"/>
  <c r="H329" i="1"/>
  <c r="H1372" i="1"/>
  <c r="H1601" i="1"/>
  <c r="H890" i="1"/>
  <c r="H1702" i="1"/>
  <c r="H1181" i="1"/>
  <c r="H1458" i="1"/>
  <c r="H598" i="1"/>
  <c r="H1498" i="1"/>
  <c r="H1477" i="1"/>
  <c r="H1546" i="1"/>
  <c r="H1270" i="1"/>
  <c r="H687" i="1"/>
  <c r="H358" i="1"/>
  <c r="H1147" i="1"/>
  <c r="H1093" i="1"/>
  <c r="H1817" i="1"/>
  <c r="H1920" i="1"/>
  <c r="H1710" i="1"/>
  <c r="H1289" i="1"/>
  <c r="H733" i="1"/>
  <c r="H1001" i="1"/>
  <c r="H1484" i="1"/>
  <c r="H762" i="1"/>
  <c r="H192" i="1"/>
  <c r="H1334" i="1"/>
  <c r="H679" i="1"/>
  <c r="H1700" i="1"/>
  <c r="H181" i="1"/>
  <c r="H1336" i="1"/>
  <c r="H1925" i="1"/>
  <c r="H592" i="1"/>
  <c r="H1419" i="1"/>
  <c r="H998" i="1"/>
  <c r="H1926" i="1"/>
  <c r="H1190" i="1"/>
  <c r="H373" i="1"/>
  <c r="H1042" i="1"/>
  <c r="H225" i="1"/>
  <c r="H179" i="1"/>
  <c r="H1359" i="1"/>
  <c r="H203" i="1"/>
  <c r="H1927" i="1"/>
  <c r="H1023" i="1"/>
  <c r="H1258" i="1"/>
  <c r="H1401" i="1"/>
  <c r="H1929" i="1"/>
  <c r="H1079" i="1"/>
  <c r="H1129" i="1"/>
  <c r="H1049" i="1"/>
  <c r="H1149" i="1"/>
  <c r="H1148" i="1"/>
  <c r="H729" i="1"/>
  <c r="H1145" i="1"/>
  <c r="H1020" i="1"/>
  <c r="H1002" i="1"/>
  <c r="H353" i="1"/>
  <c r="H1133" i="1"/>
  <c r="H41" i="1"/>
  <c r="H389" i="1"/>
  <c r="H310" i="1"/>
  <c r="H1152" i="1"/>
  <c r="H597" i="1"/>
  <c r="H279" i="1"/>
  <c r="H287" i="1"/>
  <c r="H1798" i="1"/>
  <c r="H1047" i="1"/>
  <c r="H696" i="1"/>
  <c r="H910" i="1"/>
  <c r="H1576" i="1"/>
  <c r="H1931" i="1"/>
  <c r="H1932" i="1"/>
  <c r="H1414" i="1"/>
  <c r="H112" i="1"/>
  <c r="H1217" i="1"/>
  <c r="H1933" i="1"/>
  <c r="H341" i="1"/>
  <c r="H1934" i="1"/>
  <c r="H939" i="1"/>
  <c r="H897" i="1"/>
  <c r="H727" i="1"/>
  <c r="H1935" i="1"/>
  <c r="H1309" i="1"/>
  <c r="H1936" i="1"/>
  <c r="H1937" i="1"/>
  <c r="H589" i="1"/>
  <c r="H1775" i="1"/>
  <c r="H1144" i="1"/>
  <c r="H1007" i="1"/>
  <c r="H707" i="1"/>
  <c r="H529" i="1"/>
  <c r="H437" i="1"/>
  <c r="H1810" i="1"/>
  <c r="H49" i="1"/>
  <c r="H503" i="1"/>
  <c r="H578" i="1"/>
  <c r="H1271" i="1"/>
  <c r="H1205" i="1"/>
  <c r="H563" i="1"/>
  <c r="H962" i="1"/>
  <c r="H811" i="1"/>
  <c r="H421" i="1"/>
  <c r="H660" i="1"/>
  <c r="H653" i="1"/>
  <c r="H654" i="1"/>
  <c r="H658" i="1"/>
  <c r="H657" i="1"/>
  <c r="H642" i="1"/>
  <c r="H206" i="1"/>
  <c r="H661" i="1"/>
  <c r="H677" i="1"/>
  <c r="H1371" i="1"/>
  <c r="H1564" i="1"/>
  <c r="H1240" i="1"/>
  <c r="H1648" i="1"/>
  <c r="H532" i="1"/>
  <c r="H282" i="1"/>
  <c r="H244" i="1"/>
  <c r="H243" i="1"/>
  <c r="H1140" i="1"/>
  <c r="H1158" i="1"/>
  <c r="H1155" i="1"/>
  <c r="H1080" i="1"/>
  <c r="H1355" i="1"/>
  <c r="H1545" i="1"/>
  <c r="H247" i="1"/>
  <c r="H1428" i="1"/>
  <c r="H980" i="1"/>
  <c r="H991" i="1"/>
  <c r="H1938" i="1"/>
  <c r="H1341" i="1"/>
  <c r="H951" i="1"/>
  <c r="H344" i="1"/>
  <c r="H1247" i="1"/>
  <c r="H751" i="1"/>
  <c r="H1121" i="1"/>
  <c r="H989" i="1"/>
  <c r="H1141" i="1"/>
  <c r="H1036" i="1"/>
  <c r="H395" i="1"/>
  <c r="H1720" i="1"/>
  <c r="H1550" i="1"/>
  <c r="H1644" i="1"/>
  <c r="H1146" i="1"/>
  <c r="H1604" i="1"/>
  <c r="H1154" i="1"/>
  <c r="H1156" i="1"/>
  <c r="H802" i="1"/>
  <c r="H1150" i="1"/>
  <c r="H1939" i="1"/>
  <c r="H1641" i="1"/>
  <c r="H1114" i="1"/>
  <c r="H1032" i="1"/>
  <c r="H1646" i="1"/>
  <c r="H1290" i="1"/>
  <c r="H292" i="1"/>
  <c r="H39" i="1"/>
  <c r="H44" i="1"/>
  <c r="H40" i="1"/>
  <c r="H1637" i="1"/>
  <c r="H472" i="1"/>
  <c r="H43" i="1"/>
  <c r="H1384" i="1"/>
  <c r="H830" i="1"/>
  <c r="H1041" i="1"/>
  <c r="H644" i="1"/>
  <c r="H1783" i="1"/>
  <c r="H516" i="1"/>
  <c r="H517" i="1"/>
  <c r="H1572" i="1"/>
  <c r="H1941" i="1"/>
  <c r="H746" i="1"/>
  <c r="H736" i="1"/>
  <c r="H799" i="1"/>
  <c r="H794" i="1"/>
  <c r="H973" i="1"/>
  <c r="H143" i="1"/>
  <c r="H1445" i="1"/>
  <c r="H1602" i="1"/>
  <c r="H1942" i="1"/>
  <c r="H1298" i="1"/>
  <c r="H1584" i="1"/>
  <c r="H1019" i="1"/>
  <c r="H1033" i="1"/>
  <c r="H1506" i="1"/>
  <c r="H1034" i="1"/>
  <c r="H1470" i="1"/>
  <c r="H391" i="1"/>
  <c r="H1367" i="1"/>
  <c r="H259" i="1"/>
  <c r="H731" i="1"/>
  <c r="H1220" i="1"/>
  <c r="H513" i="1"/>
  <c r="H946" i="1"/>
  <c r="H1795" i="1"/>
  <c r="H1943" i="1"/>
  <c r="H926" i="1"/>
  <c r="H937" i="1"/>
  <c r="H938" i="1"/>
  <c r="H932" i="1"/>
  <c r="H393" i="1"/>
  <c r="H1610" i="1"/>
  <c r="H1335" i="1"/>
  <c r="H917" i="1"/>
  <c r="H242" i="1"/>
  <c r="H990" i="1"/>
  <c r="H1045" i="1"/>
  <c r="H392" i="1"/>
  <c r="H1157" i="1"/>
  <c r="H909" i="1"/>
  <c r="H804" i="1"/>
  <c r="H1008" i="1"/>
  <c r="H183" i="1"/>
  <c r="H1802" i="1"/>
  <c r="H820" i="1"/>
  <c r="H1463" i="1"/>
  <c r="H1635" i="1"/>
  <c r="H866" i="1"/>
  <c r="H1246" i="1"/>
  <c r="H490" i="1"/>
  <c r="H328" i="1"/>
  <c r="H971" i="1"/>
  <c r="H1485" i="1"/>
  <c r="H1944" i="1"/>
  <c r="H1216" i="1"/>
  <c r="H212" i="1"/>
  <c r="H808" i="1"/>
  <c r="H394" i="1"/>
  <c r="H21" i="1"/>
  <c r="H1684" i="1"/>
  <c r="H346" i="1"/>
  <c r="H1450" i="1"/>
  <c r="H1054" i="1"/>
  <c r="H1075" i="1"/>
  <c r="H1570" i="1"/>
  <c r="H1400" i="1"/>
  <c r="H1462" i="1"/>
  <c r="H821" i="1"/>
  <c r="H1725" i="1"/>
  <c r="H1945" i="1"/>
  <c r="H1801" i="1"/>
  <c r="H1017" i="1"/>
  <c r="H1468" i="1"/>
  <c r="H286" i="1"/>
  <c r="H894" i="1"/>
  <c r="H233" i="1"/>
  <c r="H978" i="1"/>
  <c r="H1723" i="1"/>
  <c r="H803" i="1"/>
  <c r="H893" i="1"/>
  <c r="H742" i="1"/>
  <c r="H1620" i="1"/>
  <c r="H1496" i="1"/>
  <c r="H778" i="1"/>
  <c r="H348" i="1"/>
  <c r="H1512" i="1"/>
  <c r="H245" i="1"/>
  <c r="H1558" i="1"/>
  <c r="H792" i="1"/>
  <c r="H1533" i="1"/>
  <c r="H1626" i="1"/>
  <c r="H129" i="1"/>
  <c r="H1206" i="1"/>
  <c r="H849" i="1"/>
  <c r="H1623" i="1"/>
  <c r="H1013" i="1"/>
  <c r="H585" i="1"/>
  <c r="H526" i="1"/>
  <c r="H29" i="1"/>
  <c r="H1513" i="1"/>
  <c r="H1124" i="1"/>
  <c r="H936" i="1"/>
  <c r="H343" i="1"/>
  <c r="H823" i="1"/>
  <c r="H1014" i="1"/>
  <c r="H1022" i="1"/>
  <c r="H933" i="1"/>
  <c r="H1329" i="1"/>
  <c r="H953" i="1"/>
  <c r="H1946" i="1"/>
  <c r="H571" i="1"/>
  <c r="H1947" i="1"/>
  <c r="H457" i="1"/>
  <c r="H1387" i="1"/>
  <c r="H609" i="1"/>
  <c r="H576" i="1"/>
  <c r="H209" i="1"/>
  <c r="H1364" i="1"/>
  <c r="H214" i="1"/>
  <c r="H1438" i="1"/>
  <c r="H565" i="1"/>
  <c r="H1949" i="1"/>
  <c r="H1567" i="1"/>
  <c r="H984" i="1"/>
  <c r="H878" i="1"/>
  <c r="H399" i="1"/>
  <c r="H968" i="1"/>
  <c r="H555" i="1"/>
  <c r="H1272" i="1"/>
  <c r="H982" i="1"/>
  <c r="H14" i="1"/>
  <c r="H1605" i="1"/>
  <c r="H649" i="1"/>
  <c r="H950" i="1"/>
  <c r="H840" i="1"/>
  <c r="H403" i="1"/>
  <c r="H1186" i="1"/>
  <c r="H557" i="1"/>
  <c r="H1951" i="1"/>
  <c r="H1416" i="1"/>
  <c r="H1952" i="1"/>
  <c r="H1953" i="1"/>
  <c r="H958" i="1"/>
  <c r="H1954" i="1"/>
  <c r="H628" i="1"/>
  <c r="H1243" i="1"/>
  <c r="H1955" i="1"/>
  <c r="H349" i="1"/>
  <c r="H1425" i="1"/>
  <c r="H1426" i="1"/>
  <c r="H1411" i="1"/>
  <c r="H364" i="1"/>
  <c r="H1653" i="1"/>
  <c r="H1314" i="1"/>
  <c r="H1202" i="1"/>
  <c r="H1330" i="1"/>
  <c r="H1791" i="1"/>
  <c r="H28" i="1"/>
  <c r="H1664" i="1"/>
  <c r="H725" i="1"/>
  <c r="H1956" i="1"/>
  <c r="H1649" i="1"/>
  <c r="H1789" i="1"/>
  <c r="H1657" i="1"/>
  <c r="H1957" i="1"/>
  <c r="H1103" i="1"/>
  <c r="H1958" i="1"/>
  <c r="H934" i="1"/>
  <c r="H1959" i="1"/>
  <c r="H1960" i="1"/>
  <c r="H651" i="1"/>
  <c r="H152" i="1"/>
  <c r="H1961" i="1"/>
  <c r="H1794" i="1"/>
  <c r="H1962" i="1"/>
  <c r="H204" i="1"/>
  <c r="H1963" i="1"/>
  <c r="H1964" i="1"/>
  <c r="H809" i="1"/>
  <c r="H142" i="1"/>
  <c r="H924" i="1"/>
  <c r="H913" i="1"/>
  <c r="H141" i="1"/>
  <c r="H1004" i="1"/>
  <c r="H1248" i="1"/>
  <c r="H918" i="1"/>
  <c r="H798" i="1"/>
  <c r="H631" i="1"/>
  <c r="H1965" i="1"/>
  <c r="H824" i="1"/>
  <c r="H848" i="1"/>
  <c r="H486" i="1"/>
  <c r="H1966" i="1"/>
  <c r="H162" i="1"/>
  <c r="H1118" i="1"/>
  <c r="H1967" i="1"/>
  <c r="H1974" i="1"/>
  <c r="H1666" i="1"/>
  <c r="H1650" i="1"/>
  <c r="H452" i="1"/>
  <c r="H1472" i="1"/>
  <c r="H1380" i="1"/>
  <c r="H870" i="1"/>
  <c r="H872" i="1"/>
  <c r="H1223" i="1"/>
  <c r="H1667" i="1"/>
  <c r="H1268" i="1"/>
  <c r="H1467" i="1"/>
  <c r="H1992" i="1"/>
  <c r="H1993" i="1"/>
  <c r="H1669" i="1"/>
  <c r="H1162" i="1"/>
  <c r="H1227" i="1"/>
  <c r="H1241" i="1"/>
  <c r="H1315" i="1"/>
  <c r="H1996" i="1"/>
  <c r="H1997" i="1"/>
  <c r="H1673" i="1"/>
  <c r="H1285" i="1"/>
  <c r="H1343" i="1"/>
  <c r="H2000" i="1"/>
  <c r="H1111" i="1"/>
  <c r="H1674" i="1"/>
  <c r="H160" i="1"/>
  <c r="H1134" i="1"/>
  <c r="H1361" i="1"/>
  <c r="H1675" i="1"/>
  <c r="H2002" i="1"/>
  <c r="H2005" i="1"/>
  <c r="H1337" i="1"/>
  <c r="H2006" i="1"/>
  <c r="H2007" i="1"/>
  <c r="H1104" i="1"/>
  <c r="H1269" i="1"/>
  <c r="H1161" i="1"/>
  <c r="H1251" i="1"/>
  <c r="H1179" i="1"/>
  <c r="H1238" i="1"/>
  <c r="H2008" i="1"/>
  <c r="H1787" i="1"/>
  <c r="H2009" i="1"/>
  <c r="H1318" i="1"/>
  <c r="H2010" i="1"/>
  <c r="H2011" i="1"/>
  <c r="H1266" i="1"/>
  <c r="H2012" i="1"/>
  <c r="H2013" i="1"/>
  <c r="H2014" i="1"/>
  <c r="H1105" i="1"/>
  <c r="H2015" i="1"/>
  <c r="H1078" i="1"/>
  <c r="H2016" i="1"/>
  <c r="H1204" i="1"/>
  <c r="H1788" i="1"/>
  <c r="H2017" i="1"/>
  <c r="H1502" i="1"/>
  <c r="H184" i="1"/>
  <c r="H2018" i="1"/>
  <c r="H572" i="1"/>
  <c r="H943" i="1"/>
  <c r="H967" i="1"/>
  <c r="H1255" i="1"/>
  <c r="H2019" i="1"/>
  <c r="H1687" i="1"/>
  <c r="H2020" i="1"/>
  <c r="H1363" i="1"/>
  <c r="H960" i="1"/>
  <c r="H2021" i="1"/>
  <c r="H256" i="1"/>
  <c r="H2022" i="1"/>
  <c r="H1197" i="1"/>
  <c r="H1689" i="1"/>
  <c r="H813" i="1"/>
  <c r="H1690" i="1"/>
  <c r="H2023" i="1"/>
  <c r="H1440" i="1"/>
  <c r="H501" i="1"/>
  <c r="H2024" i="1"/>
  <c r="H1553" i="1"/>
  <c r="H865" i="1"/>
  <c r="H1662" i="1"/>
  <c r="H479" i="1"/>
  <c r="H1198" i="1"/>
  <c r="H2025" i="1"/>
  <c r="H1493" i="1"/>
  <c r="H546" i="1"/>
  <c r="H1742" i="1"/>
  <c r="H1569" i="1"/>
  <c r="H1300" i="1"/>
  <c r="H2026" i="1"/>
  <c r="H126" i="1"/>
  <c r="H551" i="1"/>
  <c r="H1693" i="1"/>
  <c r="H988" i="1"/>
  <c r="H1327" i="1"/>
  <c r="H1306" i="1"/>
  <c r="H1535" i="1"/>
  <c r="H706" i="1"/>
  <c r="H1734" i="1"/>
  <c r="H766" i="1"/>
  <c r="H413" i="1"/>
  <c r="H774" i="1"/>
  <c r="H1381" i="1"/>
  <c r="H2027" i="1"/>
  <c r="H1167" i="1"/>
  <c r="H1340" i="1"/>
  <c r="H1492" i="1"/>
  <c r="H1708" i="1"/>
  <c r="H1214" i="1"/>
  <c r="H62" i="1"/>
  <c r="H1598" i="1"/>
  <c r="H2028" i="1"/>
  <c r="H117" i="1"/>
  <c r="H747" i="1"/>
  <c r="H2085" i="1"/>
  <c r="H267" i="1"/>
  <c r="H45" i="1"/>
  <c r="H1460" i="1"/>
  <c r="H907" i="1"/>
  <c r="H1483" i="1"/>
  <c r="H360" i="1"/>
  <c r="H2029" i="1"/>
  <c r="H1451" i="1"/>
  <c r="H914" i="1"/>
  <c r="H1213" i="1"/>
  <c r="H625" i="1"/>
  <c r="H388" i="1"/>
  <c r="H1670" i="1"/>
  <c r="H1475" i="1"/>
  <c r="H1696" i="1"/>
  <c r="H1588" i="1"/>
  <c r="H37" i="1"/>
  <c r="H2030" i="1"/>
  <c r="H1824" i="1"/>
  <c r="H211" i="1"/>
  <c r="H1534" i="1"/>
  <c r="H1163" i="1"/>
  <c r="H987" i="1"/>
  <c r="H828" i="1"/>
  <c r="H832" i="1"/>
  <c r="H258" i="1"/>
  <c r="H928" i="1"/>
  <c r="H1597" i="1"/>
  <c r="H1617" i="1"/>
  <c r="H375" i="1"/>
  <c r="H435" i="1"/>
  <c r="H1418" i="1"/>
  <c r="H1671" i="1"/>
  <c r="H1116" i="1"/>
  <c r="H20" i="1"/>
  <c r="H1699" i="1"/>
  <c r="H420" i="1"/>
  <c r="H2031" i="1"/>
  <c r="H2032" i="1"/>
  <c r="H2033" i="1"/>
  <c r="H573" i="1"/>
  <c r="H1429" i="1"/>
  <c r="H2288" i="1"/>
  <c r="H2034" i="1"/>
  <c r="H999" i="1"/>
  <c r="H2035" i="1"/>
  <c r="H1654" i="1"/>
  <c r="H1703" i="1"/>
  <c r="H1704" i="1"/>
  <c r="H2036" i="1"/>
  <c r="H1677" i="1"/>
  <c r="H1068" i="1"/>
  <c r="H447" i="1"/>
  <c r="H1540" i="1"/>
  <c r="H1514" i="1"/>
  <c r="H1102" i="1"/>
  <c r="H1551" i="1"/>
  <c r="H1672" i="1"/>
  <c r="H1076" i="1"/>
  <c r="H663" i="1"/>
  <c r="H1351" i="1"/>
  <c r="H1322" i="1"/>
  <c r="H1171" i="1"/>
  <c r="H1352" i="1"/>
  <c r="H2037" i="1"/>
  <c r="H1705" i="1"/>
  <c r="H1706" i="1"/>
  <c r="H1707" i="1"/>
  <c r="H2038" i="1"/>
  <c r="H2039" i="1"/>
  <c r="H1209" i="1"/>
  <c r="H2040" i="1"/>
  <c r="H459" i="1"/>
  <c r="H575" i="1"/>
  <c r="H390" i="1"/>
  <c r="H588" i="1"/>
  <c r="H1573" i="1"/>
  <c r="H2041" i="1"/>
  <c r="H1092" i="1"/>
  <c r="H1345" i="1"/>
  <c r="H949" i="1"/>
  <c r="H992" i="1"/>
  <c r="H1436" i="1"/>
  <c r="H2042" i="1"/>
  <c r="H761" i="1"/>
  <c r="H763" i="1"/>
  <c r="H1523" i="1"/>
  <c r="H1562" i="1"/>
  <c r="H1619" i="1"/>
  <c r="H986" i="1"/>
  <c r="H1656" i="1"/>
  <c r="H1621" i="1"/>
  <c r="H1772" i="1"/>
  <c r="H1547" i="1"/>
  <c r="H911" i="1"/>
  <c r="H1541" i="1"/>
  <c r="H1578" i="1"/>
  <c r="H1583" i="1"/>
  <c r="H1344" i="1"/>
  <c r="H1346" i="1"/>
  <c r="H885" i="1"/>
  <c r="H2043" i="1"/>
  <c r="H981" i="1"/>
  <c r="H1636" i="1"/>
  <c r="H1645" i="1"/>
  <c r="H2044" i="1"/>
  <c r="H1796" i="1"/>
  <c r="H1432" i="1"/>
  <c r="H2045" i="1"/>
  <c r="H2046" i="1"/>
  <c r="H1489" i="1"/>
  <c r="H1490" i="1"/>
  <c r="H2047" i="1"/>
  <c r="H2048" i="1"/>
  <c r="H2049" i="1"/>
  <c r="H1745" i="1"/>
  <c r="H1188" i="1"/>
  <c r="H2050" i="1"/>
  <c r="H2051" i="1"/>
  <c r="H843" i="1"/>
  <c r="H1203" i="1"/>
  <c r="H844" i="1"/>
  <c r="H1457" i="1"/>
  <c r="H1757" i="1"/>
  <c r="H954" i="1"/>
  <c r="H1151" i="1"/>
  <c r="H2052" i="1"/>
  <c r="H2053" i="1"/>
  <c r="H2054" i="1"/>
  <c r="H2055" i="1"/>
  <c r="H2056" i="1"/>
  <c r="H2057" i="1"/>
  <c r="H2058" i="1"/>
  <c r="H2059" i="1"/>
  <c r="H2060" i="1"/>
  <c r="H1452" i="1"/>
  <c r="H2061" i="1"/>
  <c r="H1222" i="1"/>
  <c r="H1194" i="1"/>
  <c r="H1331" i="1"/>
  <c r="H2063" i="1"/>
  <c r="H2065" i="1"/>
  <c r="H819" i="1"/>
  <c r="H2066" i="1"/>
  <c r="H2067" i="1"/>
  <c r="H1180" i="1"/>
  <c r="H2068" i="1"/>
  <c r="H1110" i="1"/>
  <c r="H1109" i="1"/>
  <c r="H1265" i="1"/>
  <c r="H1125" i="1"/>
  <c r="H2069" i="1"/>
  <c r="H2070" i="1"/>
  <c r="H1718" i="1"/>
  <c r="H1250" i="1"/>
  <c r="H1639" i="1"/>
  <c r="H1349" i="1"/>
  <c r="H1350" i="1"/>
  <c r="H1347" i="1"/>
  <c r="H2071" i="1"/>
  <c r="H2080" i="1"/>
  <c r="H2072" i="1"/>
  <c r="H2079" i="1"/>
  <c r="H2175" i="1"/>
  <c r="H1395" i="1"/>
  <c r="H2081" i="1"/>
  <c r="H2064" i="1"/>
  <c r="H1631" i="1"/>
  <c r="H1219" i="1"/>
  <c r="H1379" i="1"/>
  <c r="H1376" i="1"/>
  <c r="H2073" i="1"/>
  <c r="H1191" i="1"/>
  <c r="H2074" i="1"/>
  <c r="H1353" i="1"/>
  <c r="H2075" i="1"/>
  <c r="H1215" i="1"/>
  <c r="H1127" i="1"/>
  <c r="H1724" i="1"/>
  <c r="H1207" i="1"/>
  <c r="H948" i="1"/>
  <c r="H779" i="1"/>
  <c r="H777" i="1"/>
  <c r="H2076" i="1"/>
  <c r="H2077" i="1"/>
  <c r="H1726" i="1"/>
  <c r="H944" i="1"/>
  <c r="H1094" i="1"/>
  <c r="H2078" i="1"/>
  <c r="H1441" i="1"/>
  <c r="H1728" i="1"/>
  <c r="H1200" i="1"/>
  <c r="H1410" i="1"/>
  <c r="H1730" i="1"/>
  <c r="H1731" i="1"/>
  <c r="H1252" i="1"/>
  <c r="H1183" i="1"/>
  <c r="H1210" i="1"/>
  <c r="H1221" i="1"/>
  <c r="H1212" i="1"/>
  <c r="H1317" i="1"/>
  <c r="H1257" i="1"/>
  <c r="H1264" i="1"/>
  <c r="H1259" i="1"/>
  <c r="H1193" i="1"/>
  <c r="H1342" i="1"/>
  <c r="H1199" i="1"/>
  <c r="H1354" i="1"/>
  <c r="H1143" i="1"/>
  <c r="H1101" i="1"/>
  <c r="H1537" i="1"/>
  <c r="H623" i="1"/>
  <c r="H1356" i="1"/>
  <c r="H1099" i="1"/>
  <c r="H1245" i="1"/>
  <c r="H1189" i="1"/>
  <c r="H1233" i="1"/>
  <c r="H1732" i="1"/>
  <c r="H1122" i="1"/>
  <c r="H1228" i="1"/>
  <c r="H2062" i="1"/>
  <c r="H1239" i="1"/>
  <c r="H1230" i="1"/>
  <c r="H1229" i="1"/>
  <c r="H1035" i="1"/>
  <c r="H2082" i="1"/>
  <c r="H2083" i="1"/>
  <c r="H1237" i="1"/>
  <c r="H1735" i="1"/>
  <c r="H1195" i="1"/>
  <c r="H860" i="1"/>
  <c r="H2084" i="1"/>
  <c r="H1640" i="1"/>
  <c r="H2086" i="1"/>
  <c r="H579" i="1"/>
  <c r="H59" i="1"/>
  <c r="H2087" i="1"/>
  <c r="H134" i="1"/>
  <c r="H1784" i="1"/>
  <c r="H2088" i="1"/>
  <c r="H945" i="1"/>
  <c r="H1304" i="1"/>
  <c r="H1781" i="1"/>
  <c r="H846" i="1"/>
  <c r="H1244" i="1"/>
  <c r="H1286" i="1"/>
  <c r="H2089" i="1"/>
  <c r="H2090" i="1"/>
  <c r="H2091" i="1"/>
  <c r="H2092" i="1"/>
  <c r="H2093" i="1"/>
  <c r="H2094" i="1"/>
  <c r="H1743" i="1"/>
  <c r="H1744" i="1"/>
  <c r="H2095" i="1"/>
  <c r="H1501" i="1"/>
  <c r="H795" i="1"/>
  <c r="H1497" i="1"/>
  <c r="H1659" i="1"/>
  <c r="H1770" i="1"/>
  <c r="H1719" i="1"/>
  <c r="H1499" i="1"/>
  <c r="H1633" i="1"/>
  <c r="H2096" i="1"/>
  <c r="H1053" i="1"/>
  <c r="H1611" i="1"/>
  <c r="H1029" i="1"/>
  <c r="H1313" i="1"/>
  <c r="H2097" i="1"/>
  <c r="H303" i="1"/>
  <c r="H1652" i="1"/>
  <c r="H2098" i="1"/>
  <c r="H1563" i="1"/>
  <c r="H1077" i="1"/>
  <c r="H128" i="1"/>
  <c r="H1679" i="1"/>
  <c r="H1680" i="1"/>
  <c r="H1577" i="1"/>
  <c r="H1587" i="1"/>
  <c r="H963" i="1"/>
  <c r="H916" i="1"/>
  <c r="H985" i="1"/>
  <c r="H590" i="1"/>
  <c r="H1746" i="1"/>
  <c r="H966" i="1"/>
  <c r="H1557" i="1"/>
  <c r="H295" i="1"/>
  <c r="H137" i="1"/>
  <c r="H1516" i="1"/>
  <c r="H1126" i="1"/>
  <c r="H2099" i="1"/>
  <c r="H2100" i="1"/>
  <c r="H2101" i="1"/>
  <c r="H1556" i="1"/>
  <c r="H1751" i="1"/>
  <c r="H2102" i="1"/>
  <c r="H2103" i="1"/>
  <c r="H2104" i="1"/>
  <c r="H73" i="1"/>
  <c r="H2105" i="1"/>
  <c r="H852" i="1"/>
  <c r="H1519" i="1"/>
  <c r="H1606" i="1"/>
  <c r="H2106" i="1"/>
  <c r="H957" i="1"/>
  <c r="H1750" i="1"/>
  <c r="H1465" i="1"/>
  <c r="H465" i="1"/>
  <c r="H1543" i="1"/>
  <c r="H2107" i="1"/>
  <c r="H2108" i="1"/>
  <c r="H2109" i="1"/>
  <c r="H2110" i="1"/>
  <c r="H1437" i="1"/>
  <c r="H1752" i="1"/>
  <c r="H2111" i="1"/>
  <c r="H1383" i="1"/>
  <c r="H1439" i="1"/>
  <c r="H2112" i="1"/>
  <c r="H1052" i="1"/>
  <c r="H587" i="1"/>
  <c r="H1552" i="1"/>
  <c r="H1568" i="1"/>
  <c r="H195" i="1"/>
  <c r="H2113" i="1"/>
  <c r="H1392" i="1"/>
  <c r="H2114" i="1"/>
  <c r="H196" i="1"/>
  <c r="H2115" i="1"/>
  <c r="H2116" i="1"/>
  <c r="H2117" i="1"/>
  <c r="H759" i="1"/>
  <c r="H1727" i="1"/>
  <c r="H810" i="1"/>
  <c r="H1481" i="1"/>
  <c r="H1015" i="1"/>
  <c r="H1711" i="1"/>
  <c r="H734" i="1"/>
  <c r="H757" i="1"/>
  <c r="H1685" i="1"/>
  <c r="H1559" i="1"/>
  <c r="H1755" i="1"/>
  <c r="H871" i="1"/>
  <c r="H1521" i="1"/>
  <c r="H1360" i="1"/>
  <c r="H1287" i="1"/>
  <c r="H300" i="1"/>
  <c r="H1531" i="1"/>
  <c r="H1575" i="1"/>
  <c r="H716" i="1"/>
  <c r="H1625" i="1"/>
  <c r="H1515" i="1"/>
  <c r="H1790" i="1"/>
  <c r="H1532" i="1"/>
  <c r="H1642" i="1"/>
  <c r="H1365" i="1"/>
  <c r="H1391" i="1"/>
  <c r="H1421" i="1"/>
  <c r="H1326" i="1"/>
  <c r="H1676" i="1"/>
  <c r="H2118" i="1"/>
  <c r="H942" i="1"/>
  <c r="H1048" i="1"/>
  <c r="H1758" i="1"/>
  <c r="H859" i="1"/>
  <c r="H1166" i="1"/>
  <c r="H1508" i="1"/>
  <c r="H854" i="1"/>
  <c r="H1560" i="1"/>
  <c r="H1073" i="1"/>
  <c r="H2119" i="1"/>
  <c r="H2120" i="1"/>
  <c r="H2121" i="1"/>
  <c r="H1308" i="1"/>
  <c r="H1357" i="1"/>
  <c r="H2122" i="1"/>
  <c r="H1128" i="1"/>
  <c r="H1473" i="1"/>
  <c r="H1107" i="1"/>
  <c r="H2123" i="1"/>
  <c r="H1404" i="1"/>
  <c r="H2124" i="1"/>
  <c r="H2125" i="1"/>
  <c r="H2126" i="1"/>
  <c r="H1763" i="1"/>
  <c r="H1236" i="1"/>
  <c r="H2247" i="1"/>
  <c r="H1302" i="1"/>
  <c r="H1434" i="1"/>
  <c r="H1764" i="1"/>
  <c r="H2168" i="1"/>
  <c r="H2127" i="1"/>
  <c r="H219" i="1"/>
  <c r="H1378" i="1"/>
  <c r="H1660" i="1"/>
  <c r="H1595" i="1"/>
  <c r="H1165" i="1"/>
  <c r="H2128" i="1"/>
  <c r="H1765" i="1"/>
  <c r="H1766" i="1"/>
  <c r="H1301" i="1"/>
  <c r="H507" i="1"/>
  <c r="H1176" i="1"/>
  <c r="H1767" i="1"/>
  <c r="H1303" i="1"/>
  <c r="H1174" i="1"/>
  <c r="H2129" i="1"/>
  <c r="H1769" i="1"/>
  <c r="H1120" i="1"/>
  <c r="H2130" i="1"/>
  <c r="H1566" i="1"/>
  <c r="H2131" i="1"/>
  <c r="H1397" i="1"/>
  <c r="H1609" i="1"/>
  <c r="H1294" i="1"/>
  <c r="H2132" i="1"/>
  <c r="H2133" i="1"/>
  <c r="H2134" i="1"/>
  <c r="H2135" i="1"/>
  <c r="H2136" i="1"/>
  <c r="H2137" i="1"/>
  <c r="H2138" i="1"/>
  <c r="H1774" i="1"/>
  <c r="H2139" i="1"/>
  <c r="H1090" i="1"/>
  <c r="H2140" i="1"/>
  <c r="H2141" i="1"/>
  <c r="H2142" i="1"/>
  <c r="H2143" i="1"/>
  <c r="H2145" i="1"/>
  <c r="H2146" i="1"/>
  <c r="H2147" i="1"/>
  <c r="H2148" i="1"/>
  <c r="H2149" i="1"/>
  <c r="H2150" i="1"/>
  <c r="H2151" i="1"/>
  <c r="H2152" i="1"/>
  <c r="H2153" i="1"/>
  <c r="H2154" i="1"/>
  <c r="H2155" i="1"/>
  <c r="H2156" i="1"/>
  <c r="H2157" i="1"/>
  <c r="H2158" i="1"/>
  <c r="H2159" i="1"/>
  <c r="H2160" i="1"/>
  <c r="H2161" i="1"/>
  <c r="H2162" i="1"/>
  <c r="H2163" i="1"/>
  <c r="H2164" i="1"/>
  <c r="H2165" i="1"/>
  <c r="H2169" i="1"/>
  <c r="H2170" i="1"/>
  <c r="H2171" i="1"/>
  <c r="H2172" i="1"/>
  <c r="H2173" i="1"/>
  <c r="H2174" i="1"/>
  <c r="H2176" i="1"/>
  <c r="H2177" i="1"/>
  <c r="H2178" i="1"/>
  <c r="H2179" i="1"/>
  <c r="H2180" i="1"/>
  <c r="H2181" i="1"/>
  <c r="H2182" i="1"/>
  <c r="H2183" i="1"/>
  <c r="H2184" i="1"/>
  <c r="H2185" i="1"/>
  <c r="H2186" i="1"/>
  <c r="H2187" i="1"/>
  <c r="H2188" i="1"/>
  <c r="H2189" i="1"/>
  <c r="H2190" i="1"/>
  <c r="H2191" i="1"/>
  <c r="H2192" i="1"/>
  <c r="H2193" i="1"/>
  <c r="H2194" i="1"/>
  <c r="H2195" i="1"/>
  <c r="H2197" i="1"/>
  <c r="H2198" i="1"/>
  <c r="H2199" i="1"/>
  <c r="H2200" i="1"/>
  <c r="H2201" i="1"/>
  <c r="H2202" i="1"/>
  <c r="H1804" i="1"/>
  <c r="H2203" i="1"/>
  <c r="H2204" i="1"/>
  <c r="H2205" i="1"/>
  <c r="H2206" i="1"/>
  <c r="H1464" i="1"/>
  <c r="H2207" i="1"/>
  <c r="H2208" i="1"/>
  <c r="H2209" i="1"/>
  <c r="H2210" i="1"/>
  <c r="H1232" i="1"/>
  <c r="H2211" i="1"/>
  <c r="H2212" i="1"/>
  <c r="H1358" i="1"/>
  <c r="H2213" i="1"/>
  <c r="H2215" i="1"/>
  <c r="H1811" i="1"/>
  <c r="H2216" i="1"/>
  <c r="H2217" i="1"/>
  <c r="H1814" i="1"/>
  <c r="H1815" i="1"/>
  <c r="H1235" i="1"/>
  <c r="H2218" i="1"/>
  <c r="H2219" i="1"/>
  <c r="H1406" i="1"/>
  <c r="H1818" i="1"/>
  <c r="H2220" i="1"/>
  <c r="H1435" i="1"/>
  <c r="H2221" i="1"/>
  <c r="H2222" i="1"/>
  <c r="H2223" i="1"/>
  <c r="H2224" i="1"/>
  <c r="H1173" i="1"/>
  <c r="H2225" i="1"/>
  <c r="H1820" i="1"/>
  <c r="H1305" i="1"/>
  <c r="H2166" i="1"/>
  <c r="H1768" i="1"/>
  <c r="H2167" i="1"/>
  <c r="H2226" i="1"/>
  <c r="H2227" i="1"/>
  <c r="H2228" i="1"/>
  <c r="H1821" i="1"/>
  <c r="H2229" i="1"/>
  <c r="H1187" i="1"/>
  <c r="H2230" i="1"/>
  <c r="H2231" i="1"/>
  <c r="H2232" i="1"/>
  <c r="H1430" i="1"/>
  <c r="H1823" i="1"/>
  <c r="H2233" i="1"/>
  <c r="H2234" i="1"/>
  <c r="H2235" i="1"/>
  <c r="H2265" i="1"/>
  <c r="H2236" i="1"/>
  <c r="H2238" i="1"/>
  <c r="H2239" i="1"/>
  <c r="H2240" i="1"/>
  <c r="H1826" i="1"/>
  <c r="H2241" i="1"/>
  <c r="H1827" i="1"/>
  <c r="H1828" i="1"/>
  <c r="H1829" i="1"/>
  <c r="H1830" i="1"/>
  <c r="H2242" i="1"/>
  <c r="H2243" i="1"/>
  <c r="H2244" i="1"/>
  <c r="H2245" i="1"/>
  <c r="H1835" i="1"/>
  <c r="H1836" i="1"/>
  <c r="H2246" i="1"/>
  <c r="H2250" i="1"/>
  <c r="H1838" i="1"/>
  <c r="H2251" i="1"/>
  <c r="H2252" i="1"/>
  <c r="H2253" i="1"/>
  <c r="H2254" i="1"/>
  <c r="H2255" i="1"/>
  <c r="H2256" i="1"/>
  <c r="H1842" i="1"/>
  <c r="H2257" i="1"/>
  <c r="H2258" i="1"/>
  <c r="H2259" i="1"/>
  <c r="H2260" i="1"/>
  <c r="H2261" i="1"/>
  <c r="H2262" i="1"/>
  <c r="H2263" i="1"/>
  <c r="H1847" i="1"/>
  <c r="H2264" i="1"/>
  <c r="H2266" i="1"/>
  <c r="H2267" i="1"/>
  <c r="H1402" i="1"/>
  <c r="H1159" i="1"/>
  <c r="H2268" i="1"/>
  <c r="H1850" i="1"/>
  <c r="H2372" i="1"/>
  <c r="H1851" i="1"/>
  <c r="H1852" i="1"/>
  <c r="H2269" i="1"/>
  <c r="H2270" i="1"/>
  <c r="H2271" i="1"/>
  <c r="H2272" i="1"/>
  <c r="H1854" i="1"/>
  <c r="H2273" i="1"/>
  <c r="H2274" i="1"/>
  <c r="H2275" i="1"/>
  <c r="H2276" i="1"/>
  <c r="H2277" i="1"/>
  <c r="H2278" i="1"/>
  <c r="H2279" i="1"/>
  <c r="H2280" i="1"/>
  <c r="H2281" i="1"/>
  <c r="H1256" i="1"/>
  <c r="H1863" i="1"/>
  <c r="H2282" i="1"/>
  <c r="H1865" i="1"/>
  <c r="H2283" i="1"/>
  <c r="H2284" i="1"/>
  <c r="H2285" i="1"/>
  <c r="H1098" i="1"/>
  <c r="H2286" i="1"/>
  <c r="H2287" i="1"/>
  <c r="H1164" i="1"/>
  <c r="H1249" i="1"/>
  <c r="H2289" i="1"/>
  <c r="H2290" i="1"/>
  <c r="H1160" i="1"/>
  <c r="H2291" i="1"/>
  <c r="H1624" i="1"/>
  <c r="H2292" i="1"/>
  <c r="H1178" i="1"/>
  <c r="H1325" i="1"/>
  <c r="H1175" i="1"/>
  <c r="H2293" i="1"/>
  <c r="H2294" i="1"/>
  <c r="H2295" i="1"/>
  <c r="H1234" i="1"/>
  <c r="H1494" i="1"/>
  <c r="H2296" i="1"/>
  <c r="H2297" i="1"/>
  <c r="H2298" i="1"/>
  <c r="H2299" i="1"/>
  <c r="H2300" i="1"/>
  <c r="H2301" i="1"/>
  <c r="H2302" i="1"/>
  <c r="H2303" i="1"/>
  <c r="H2304" i="1"/>
  <c r="H1211" i="1"/>
  <c r="H2305" i="1"/>
  <c r="H2306" i="1"/>
  <c r="H2307" i="1"/>
  <c r="H2308" i="1"/>
  <c r="H2309" i="1"/>
  <c r="H2310" i="1"/>
  <c r="H2311" i="1"/>
  <c r="H2312" i="1"/>
  <c r="H2313" i="1"/>
  <c r="H2314" i="1"/>
  <c r="H2315" i="1"/>
  <c r="H2316" i="1"/>
  <c r="H1488" i="1"/>
  <c r="H2317" i="1"/>
  <c r="H2318" i="1"/>
  <c r="H1889" i="1"/>
  <c r="H2319" i="1"/>
  <c r="H2320" i="1"/>
  <c r="H2321" i="1"/>
  <c r="H2322" i="1"/>
  <c r="H2323" i="1"/>
  <c r="H2324" i="1"/>
  <c r="H1892" i="1"/>
  <c r="H2325" i="1"/>
  <c r="H1893" i="1"/>
  <c r="H2326" i="1"/>
  <c r="H2327" i="1"/>
  <c r="H2328" i="1"/>
  <c r="H2329" i="1"/>
  <c r="H2330" i="1"/>
  <c r="H1169" i="1"/>
  <c r="H2331" i="1"/>
  <c r="H2332" i="1"/>
  <c r="H2333" i="1"/>
  <c r="H2334" i="1"/>
  <c r="H2335" i="1"/>
  <c r="H1655" i="1"/>
  <c r="H2336" i="1"/>
  <c r="H1593" i="1"/>
  <c r="H1396" i="1"/>
  <c r="H2337" i="1"/>
  <c r="H2338" i="1"/>
  <c r="H1900" i="1"/>
  <c r="H2339" i="1"/>
  <c r="H1902" i="1"/>
  <c r="H2340" i="1"/>
  <c r="H1253" i="1"/>
  <c r="H2341" i="1"/>
  <c r="H1906" i="1"/>
  <c r="H1907" i="1"/>
  <c r="H2342" i="1"/>
  <c r="H2343" i="1"/>
  <c r="H1594" i="1"/>
  <c r="H2344" i="1"/>
  <c r="H2345" i="1"/>
  <c r="H2346" i="1"/>
  <c r="H2347" i="1"/>
  <c r="H1320" i="1"/>
  <c r="H1618" i="1"/>
  <c r="H1012" i="1"/>
  <c r="H2348" i="1"/>
  <c r="H1912" i="1"/>
  <c r="H1913" i="1"/>
  <c r="H2349" i="1"/>
  <c r="H2350" i="1"/>
  <c r="H1415" i="1"/>
  <c r="H2351" i="1"/>
  <c r="H2352" i="1"/>
  <c r="H2353" i="1"/>
  <c r="H1409" i="1"/>
  <c r="H2354" i="1"/>
  <c r="H2355" i="1"/>
  <c r="H1529" i="1"/>
  <c r="H2356" i="1"/>
  <c r="H1312" i="1"/>
  <c r="H2357" i="1"/>
  <c r="H2358" i="1"/>
  <c r="H1825" i="1"/>
  <c r="H2359" i="1"/>
  <c r="H1921" i="1"/>
  <c r="H1922" i="1"/>
  <c r="H1923" i="1"/>
  <c r="H1924" i="1"/>
  <c r="H2360" i="1"/>
  <c r="H2361" i="1"/>
  <c r="H815" i="1"/>
  <c r="H2362" i="1"/>
  <c r="H818" i="1"/>
  <c r="H2363" i="1"/>
  <c r="H2364" i="1"/>
  <c r="H2365" i="1"/>
  <c r="H1530" i="1"/>
  <c r="H1928" i="1"/>
  <c r="H2366" i="1"/>
  <c r="H2367" i="1"/>
  <c r="H2368" i="1"/>
  <c r="H1123" i="1"/>
  <c r="H2369" i="1"/>
  <c r="H2370" i="1"/>
  <c r="H1565" i="1"/>
  <c r="H1417" i="1"/>
  <c r="H2373" i="1"/>
  <c r="H1930" i="1"/>
  <c r="H2374" i="1"/>
  <c r="H2237" i="1"/>
  <c r="H2371" i="1"/>
  <c r="H2375" i="1"/>
  <c r="H2376" i="1"/>
  <c r="H2377" i="1"/>
  <c r="H2378" i="1"/>
  <c r="H2379" i="1"/>
  <c r="H2380" i="1"/>
  <c r="H1442" i="1"/>
  <c r="H2381" i="1"/>
  <c r="H2382" i="1"/>
  <c r="H2383" i="1"/>
  <c r="H2384" i="1"/>
  <c r="H2385" i="1"/>
  <c r="H2386" i="1"/>
  <c r="H2387" i="1"/>
  <c r="H2388" i="1"/>
  <c r="H2389" i="1"/>
  <c r="H2390" i="1"/>
  <c r="H2391" i="1"/>
  <c r="H2392" i="1"/>
  <c r="H1050" i="1"/>
  <c r="H2393" i="1"/>
  <c r="H1740" i="1"/>
  <c r="H2394" i="1"/>
  <c r="H2395" i="1"/>
  <c r="H2396" i="1"/>
  <c r="H2397" i="1"/>
  <c r="H2398" i="1"/>
  <c r="H2399" i="1"/>
  <c r="H1940" i="1"/>
  <c r="H2400" i="1"/>
  <c r="H2401" i="1"/>
  <c r="H2402" i="1"/>
  <c r="H2403" i="1"/>
  <c r="H2404" i="1"/>
  <c r="H2405" i="1"/>
  <c r="H2406" i="1"/>
  <c r="H2407" i="1"/>
  <c r="H2408" i="1"/>
  <c r="H2409" i="1"/>
  <c r="H2410" i="1"/>
  <c r="H2411" i="1"/>
  <c r="H2412" i="1"/>
  <c r="H2413" i="1"/>
  <c r="H2414" i="1"/>
  <c r="H2415" i="1"/>
  <c r="H2416" i="1"/>
  <c r="H2417" i="1"/>
  <c r="H2418" i="1"/>
  <c r="H2419" i="1"/>
  <c r="H2420" i="1"/>
  <c r="H1948" i="1"/>
  <c r="H2421" i="1"/>
  <c r="H2422" i="1"/>
  <c r="H2423" i="1"/>
  <c r="H2424" i="1"/>
  <c r="H1950" i="1"/>
  <c r="H2425" i="1"/>
  <c r="H2426" i="1"/>
  <c r="H2427" i="1"/>
  <c r="H2428" i="1"/>
  <c r="H2429" i="1"/>
  <c r="H2430" i="1"/>
  <c r="H2431" i="1"/>
  <c r="H2432" i="1"/>
  <c r="H2433" i="1"/>
  <c r="H2434" i="1"/>
  <c r="H1263" i="1"/>
  <c r="H1254" i="1"/>
  <c r="H1307" i="1"/>
  <c r="H2435" i="1"/>
  <c r="H2436" i="1"/>
  <c r="H1231" i="1"/>
  <c r="H2437" i="1"/>
  <c r="H2438" i="1"/>
  <c r="H2439" i="1"/>
  <c r="H2440" i="1"/>
  <c r="H2441" i="1"/>
  <c r="H2442" i="1"/>
  <c r="H2443" i="1"/>
  <c r="H2444" i="1"/>
  <c r="H2445" i="1"/>
  <c r="H2446" i="1"/>
  <c r="H2447" i="1"/>
  <c r="H2448" i="1"/>
  <c r="H1968" i="1"/>
  <c r="H1196" i="1"/>
  <c r="H1969" i="1"/>
  <c r="H1201" i="1"/>
  <c r="H1970" i="1"/>
  <c r="H1971" i="1"/>
  <c r="H1972" i="1"/>
  <c r="H1973" i="1"/>
  <c r="H2449" i="1"/>
  <c r="H1975" i="1"/>
  <c r="H1976" i="1"/>
  <c r="H1977" i="1"/>
  <c r="H1978" i="1"/>
  <c r="H1979" i="1"/>
  <c r="H1980" i="1"/>
  <c r="H1981" i="1"/>
  <c r="H1982" i="1"/>
  <c r="H1983" i="1"/>
  <c r="H1984" i="1"/>
  <c r="H1985" i="1"/>
  <c r="H1986" i="1"/>
  <c r="H1987" i="1"/>
  <c r="H1988" i="1"/>
  <c r="H1989" i="1"/>
  <c r="H1990" i="1"/>
  <c r="H974" i="1"/>
  <c r="H1580" i="1"/>
  <c r="H996" i="1"/>
  <c r="H1444" i="1"/>
  <c r="H1613" i="1"/>
  <c r="H1616" i="1"/>
  <c r="H1480" i="1"/>
  <c r="H1453" i="1"/>
  <c r="H1454" i="1"/>
  <c r="H1991" i="1"/>
  <c r="H2450" i="1"/>
  <c r="H1224" i="1"/>
  <c r="H2451" i="1"/>
  <c r="H2452" i="1"/>
  <c r="H1389" i="1"/>
  <c r="H2453" i="1"/>
  <c r="H1994" i="1"/>
  <c r="H1242" i="1"/>
  <c r="H1260" i="1"/>
  <c r="H1694" i="1"/>
  <c r="H2454" i="1"/>
  <c r="H1208" i="1"/>
  <c r="H1722" i="1"/>
  <c r="H1995" i="1"/>
  <c r="H2455" i="1"/>
  <c r="H2456" i="1"/>
  <c r="H1998" i="1"/>
  <c r="H1999" i="1"/>
  <c r="H2249" i="1"/>
  <c r="H2248" i="1"/>
  <c r="H2457" i="1"/>
  <c r="H1225" i="1"/>
  <c r="H1119" i="1"/>
  <c r="H2001" i="1"/>
  <c r="H1427" i="1"/>
  <c r="H2458" i="1"/>
  <c r="H1582" i="1"/>
  <c r="H2003" i="1"/>
  <c r="H2004" i="1"/>
  <c r="H1455" i="1"/>
  <c r="H1043" i="1"/>
  <c r="H1131" i="1"/>
  <c r="H1261" i="1"/>
  <c r="H635" i="1"/>
  <c r="AH1"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<sst xmlns="http://schemas.openxmlformats.org/spreadsheetml/2006/main" count="69513" uniqueCount="6662">
  <si>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</si>
  <si>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</si>
  <si>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</si>
  <si>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</si>
  <si>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</si>
  <si>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</si>
  <si>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</si>
  <si>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</si>
  <si>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</si>
  <si>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</si>
  <si>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</si>
  <si>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</si>
  <si>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</si>
  <si>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</si>
  <si>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</si>
  <si>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</si>
  <si>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</si>
  <si>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</si>
  <si>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</si>
  <si>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</si>
  <si>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</si>
  <si>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</si>
  <si>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</si>
  <si>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</si>
  <si>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</si>
  <si>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</si>
  <si>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</si>
  <si>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</si>
  <si>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</si>
  <si>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</si>
  <si>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</si>
  <si>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</si>
  <si>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</si>
  <si>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</si>
  <si>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</si>
  <si>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</si>
  <si>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</si>
  <si>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</si>
  <si>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</si>
  <si>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</si>
  <si>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</si>
  <si>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</si>
  <si>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</si>
  <si>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</si>
  <si>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</si>
  <si>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</si>
  <si>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</si>
  <si>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</si>
  <si>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</si>
  <si>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</si>
  <si>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</si>
  <si>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</si>
  <si>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</si>
  <si>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</si>
  <si>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</si>
  <si>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</si>
  <si>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</si>
  <si>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</si>
  <si>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</si>
  <si>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</si>
  <si>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</si>
  <si>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</si>
  <si>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</si>
  <si>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</si>
  <si>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</si>
  <si>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</si>
  <si>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</si>
  <si>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</si>
  <si>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</si>
  <si>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</si>
  <si>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</si>
  <si>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</si>
  <si>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</si>
  <si>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</si>
  <si>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</si>
  <si>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</si>
  <si>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</si>
  <si>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</si>
  <si>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</si>
  <si>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</si>
  <si>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</si>
  <si>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</si>
  <si>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</si>
  <si>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</si>
  <si>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</si>
  <si>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</si>
  <si>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</si>
  <si>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</si>
  <si>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</si>
  <si>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</si>
  <si>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</si>
  <si>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</si>
  <si>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</si>
  <si>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</si>
  <si>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</si>
  <si>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</si>
  <si>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</si>
  <si>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</si>
  <si>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</si>
  <si>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</si>
  <si>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</si>
  <si>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</si>
  <si>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</si>
  <si>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</si>
  <si>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</si>
  <si>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</si>
  <si>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</si>
  <si>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</si>
  <si>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</si>
  <si>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</si>
  <si>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</si>
  <si>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</si>
  <si>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</si>
  <si>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</si>
  <si>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</si>
  <si>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</si>
  <si>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</si>
  <si>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</si>
  <si>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</si>
  <si>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</si>
  <si>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</si>
  <si>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</si>
  <si>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</si>
  <si>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</si>
  <si>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</si>
  <si>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</si>
  <si>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</si>
  <si>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</si>
  <si>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</si>
  <si>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</si>
  <si>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</si>
  <si>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</si>
  <si>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</si>
  <si>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</si>
  <si>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</si>
  <si>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</si>
  <si>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</si>
  <si>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</si>
  <si>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</si>
  <si>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</si>
  <si>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</si>
  <si>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</si>
  <si>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</si>
  <si>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</si>
  <si>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</si>
  <si>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</si>
  <si>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</si>
  <si>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</si>
  <si>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</si>
  <si>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</si>
  <si>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</si>
  <si>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</si>
  <si>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</si>
  <si>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</si>
  <si>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</si>
  <si>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</si>
  <si>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</si>
  <si>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</si>
  <si>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</si>
  <si>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</si>
  <si>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</si>
  <si>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</si>
  <si>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</si>
  <si>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</si>
  <si>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</si>
  <si>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</si>
  <si>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</si>
  <si>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</si>
  <si>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</si>
  <si>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</si>
  <si>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</si>
  <si>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</si>
  <si>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</si>
  <si>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</si>
  <si>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</si>
  <si>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</si>
  <si>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</si>
  <si>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</si>
  <si>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</si>
  <si>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</si>
  <si>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</si>
  <si>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</si>
  <si>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</si>
  <si>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</si>
  <si>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</si>
  <si>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</si>
  <si>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</si>
  <si>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</si>
  <si>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</si>
  <si>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</si>
  <si>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</si>
  <si>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</si>
  <si>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</si>
  <si>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</si>
  <si>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</si>
  <si>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</si>
  <si>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</si>
  <si>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</si>
  <si>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</si>
  <si>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</si>
  <si>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</si>
  <si>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</si>
  <si>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</si>
  <si>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</si>
  <si>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</si>
  <si>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</si>
  <si>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</si>
  <si>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</si>
  <si>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</si>
  <si>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</si>
  <si>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</si>
  <si>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</si>
  <si>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</si>
  <si>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</si>
  <si>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</si>
  <si>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</si>
  <si>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</si>
  <si>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</si>
  <si>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</si>
  <si>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</si>
  <si>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</si>
  <si>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</si>
  <si>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</si>
  <si>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</si>
  <si>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</si>
  <si>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</si>
  <si>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</si>
  <si>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</si>
  <si>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</si>
  <si>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</si>
  <si>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</si>
  <si>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</si>
  <si>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</si>
  <si>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</si>
  <si>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</si>
  <si>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</si>
  <si>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</si>
  <si>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</si>
  <si>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</si>
  <si>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</si>
  <si>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</si>
  <si>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</si>
  <si>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</si>
  <si>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</si>
  <si>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</si>
  <si>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</si>
  <si>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</si>
  <si>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</si>
  <si>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</si>
  <si>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</si>
  <si>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</si>
  <si>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</si>
  <si>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</si>
  <si>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</si>
  <si>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</si>
  <si>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</si>
  <si>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</si>
  <si>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</si>
  <si>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</si>
  <si>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</si>
  <si>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</si>
  <si>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</si>
  <si>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</si>
  <si>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</si>
  <si>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</si>
  <si>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</si>
  <si>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</si>
  <si>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</si>
  <si>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</si>
  <si>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</si>
  <si>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</si>
  <si>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</si>
  <si>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</si>
  <si>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</si>
  <si>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</si>
  <si>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</si>
  <si>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</si>
  <si>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</si>
  <si>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</si>
  <si>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</si>
  <si>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</si>
  <si>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</si>
  <si>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</si>
  <si>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</si>
  <si>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</si>
  <si>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</si>
  <si>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</si>
  <si>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</si>
  <si>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</si>
  <si>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</si>
  <si>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</si>
  <si>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</si>
  <si>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</si>
  <si>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</si>
  <si>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</si>
  <si>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</si>
  <si>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</si>
  <si>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</si>
  <si>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</si>
  <si>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</si>
  <si>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</si>
  <si>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</si>
  <si>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</si>
  <si>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</si>
  <si>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</si>
  <si>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</si>
  <si>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</si>
  <si>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</si>
  <si>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</si>
  <si>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</si>
  <si>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</si>
  <si>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</si>
  <si>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</si>
  <si>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</si>
  <si>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</si>
  <si>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</si>
  <si>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</si>
  <si>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</si>
  <si>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</si>
  <si>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</si>
  <si>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</si>
  <si>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</si>
  <si>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</si>
  <si>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</si>
  <si>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</si>
  <si>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</si>
  <si>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</si>
  <si>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</si>
  <si>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</si>
  <si>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</si>
  <si>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</si>
  <si>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</si>
  <si>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</si>
  <si>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</si>
  <si>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</si>
  <si>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</si>
  <si>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</si>
  <si>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</si>
  <si>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</si>
  <si>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</si>
  <si>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</si>
  <si>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</si>
  <si>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</si>
  <si>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</si>
  <si>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</si>
  <si>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</si>
  <si>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</si>
  <si>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</si>
  <si>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</si>
  <si>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</si>
  <si>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</si>
  <si>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</si>
  <si>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</si>
  <si>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</si>
  <si>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</si>
  <si>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</si>
  <si>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</si>
  <si>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</si>
  <si>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</si>
  <si>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</si>
  <si>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</si>
  <si>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</si>
  <si>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</si>
  <si>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</si>
  <si>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</si>
  <si>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</si>
  <si>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</si>
  <si>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</si>
  <si>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</si>
  <si>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</si>
  <si>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</si>
  <si>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</si>
  <si>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</si>
  <si>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</si>
  <si>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</si>
  <si>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</si>
  <si>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</si>
  <si>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</si>
  <si>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</si>
  <si>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</si>
  <si>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</si>
  <si>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</si>
  <si>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</si>
  <si>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</si>
  <si>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</si>
  <si>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</si>
  <si>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</si>
  <si>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</si>
  <si>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</si>
  <si>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</si>
  <si>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</si>
  <si>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</si>
  <si>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</si>
  <si>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</si>
  <si>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</si>
  <si>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</si>
  <si>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</si>
  <si>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</si>
  <si>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</si>
  <si>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</si>
  <si>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</si>
  <si>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</si>
  <si>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</si>
  <si>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</si>
  <si>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</si>
  <si>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</si>
  <si>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</si>
  <si>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</si>
  <si>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</si>
  <si>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</si>
  <si>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</si>
  <si>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</si>
  <si>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</si>
  <si>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</si>
  <si>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</si>
  <si>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</si>
  <si>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</si>
  <si>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</si>
  <si>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</si>
  <si>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</si>
  <si>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</si>
  <si>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</si>
  <si>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</si>
  <si>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</si>
  <si>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</si>
  <si>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</si>
  <si>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</si>
  <si>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</si>
  <si>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</si>
  <si>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</si>
  <si>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</si>
  <si>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</si>
  <si>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</si>
  <si>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</si>
  <si>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</si>
  <si>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</si>
  <si>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</si>
  <si>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</si>
  <si>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</si>
  <si>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</si>
  <si>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</si>
  <si>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</si>
  <si>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</si>
  <si>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</si>
  <si>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</si>
  <si>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</si>
  <si>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</si>
  <si>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</si>
  <si>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</si>
  <si>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</si>
  <si>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</si>
  <si>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</si>
  <si>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</si>
  <si>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</si>
  <si>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</si>
  <si>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</si>
  <si>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</si>
  <si>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</si>
  <si>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</si>
  <si>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</si>
  <si>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</si>
  <si>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</si>
  <si>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</si>
  <si>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</si>
  <si>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</si>
  <si>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</si>
  <si>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</si>
  <si>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</si>
  <si>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</si>
  <si>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</si>
  <si>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</si>
  <si>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</si>
  <si>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</si>
  <si>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</si>
  <si>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</si>
  <si>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</si>
  <si>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</si>
  <si>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</si>
  <si>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</si>
  <si>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</si>
  <si>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</si>
  <si>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</si>
  <si>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</si>
  <si>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</si>
  <si>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</si>
  <si>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</si>
  <si>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</si>
  <si>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</si>
  <si>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</si>
  <si>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</si>
  <si>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</si>
  <si>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</si>
  <si>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</si>
  <si>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</si>
  <si>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</si>
  <si>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</si>
  <si>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</si>
  <si>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</si>
  <si>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</si>
  <si>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</si>
  <si>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</si>
  <si>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</si>
  <si>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</si>
  <si>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</si>
  <si>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</si>
  <si>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</si>
  <si>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</si>
  <si>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</si>
  <si>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</si>
  <si>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</si>
  <si>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</si>
  <si>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</si>
  <si>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</si>
  <si>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</si>
  <si>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</si>
  <si>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</si>
  <si>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</si>
  <si>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</si>
  <si>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</si>
  <si>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</si>
  <si>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</si>
  <si>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</si>
  <si>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</si>
  <si>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</si>
  <si>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</si>
  <si>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</si>
  <si>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</si>
  <si>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</si>
  <si>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</si>
  <si>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</si>
  <si>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</si>
  <si>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</si>
  <si>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</si>
  <si>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</si>
  <si>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</si>
  <si>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</si>
  <si>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</si>
  <si>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</si>
  <si>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</si>
  <si>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</si>
  <si>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</si>
  <si>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</si>
  <si>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</si>
  <si>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</si>
  <si>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</si>
  <si>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</si>
  <si>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</si>
  <si>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</si>
  <si>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</si>
  <si>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</si>
  <si>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</si>
  <si>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</si>
  <si>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</si>
  <si>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</si>
  <si>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</si>
  <si>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</si>
  <si>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</si>
  <si>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</si>
  <si>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</si>
  <si>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</si>
  <si>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</si>
  <si>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</si>
  <si>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</si>
  <si>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</si>
  <si>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</si>
  <si>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</si>
  <si>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</si>
  <si>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</si>
  <si>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</si>
  <si>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</si>
  <si>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</si>
  <si>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</si>
  <si>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</si>
  <si>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</si>
  <si>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</si>
  <si>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</si>
  <si>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</si>
  <si>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</si>
  <si>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</si>
  <si>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</si>
  <si>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</si>
  <si>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</si>
  <si>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</si>
  <si>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</si>
  <si>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</si>
  <si>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</si>
  <si>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</si>
  <si>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</si>
  <si>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</si>
  <si>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</si>
  <si>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</si>
  <si>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</si>
  <si>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</si>
  <si>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</si>
  <si>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</si>
  <si>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</si>
  <si>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</si>
  <si>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</si>
  <si>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</si>
  <si>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</si>
  <si>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</si>
  <si>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</si>
  <si>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</si>
  <si>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</si>
  <si>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</si>
  <si>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</si>
  <si>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</si>
  <si>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</si>
  <si>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</si>
  <si>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</si>
  <si>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</si>
  <si>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</si>
  <si>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</si>
  <si>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</si>
  <si>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</si>
  <si>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</si>
  <si>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</si>
  <si>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</si>
  <si>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</si>
  <si>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</si>
  <si>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</si>
  <si>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</si>
  <si>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</si>
  <si>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</si>
  <si>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</si>
  <si>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</si>
  <si>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</si>
  <si>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</si>
  <si>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</si>
  <si>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</si>
  <si>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</si>
  <si>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</si>
  <si>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</si>
  <si>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</si>
  <si>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</si>
  <si>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</si>
  <si>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</si>
  <si>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</si>
  <si>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</si>
  <si>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</si>
  <si>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</si>
  <si>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</si>
  <si>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</si>
  <si>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</si>
  <si>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</si>
  <si>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</si>
  <si>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</si>
  <si>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</si>
  <si>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</si>
  <si>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</si>
  <si>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</si>
  <si>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</si>
  <si>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</si>
  <si>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</si>
  <si>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</si>
  <si>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</si>
  <si>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</si>
  <si>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</si>
  <si>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</si>
  <si>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</si>
  <si>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</si>
  <si>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</si>
  <si>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</si>
  <si>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</si>
  <si>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</si>
  <si>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</si>
  <si>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</si>
  <si>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</si>
  <si>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</si>
  <si>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</si>
  <si>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</si>
  <si>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</si>
  <si>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</si>
  <si>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</si>
  <si>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</si>
  <si>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</si>
  <si>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</si>
  <si>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</si>
  <si>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</si>
  <si>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</si>
  <si>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</si>
  <si>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</si>
  <si>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</si>
  <si>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</si>
  <si>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</si>
  <si>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</si>
  <si>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</si>
  <si>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</si>
  <si>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</si>
  <si>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</si>
  <si>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</si>
  <si>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</si>
  <si>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</si>
  <si>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</si>
  <si>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</si>
  <si>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</si>
  <si>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</si>
  <si>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</si>
  <si>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</si>
  <si>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</si>
  <si>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</si>
  <si>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</si>
  <si>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</si>
  <si>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</si>
  <si>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</si>
  <si>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</si>
  <si>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</si>
  <si>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</si>
  <si>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</si>
  <si>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</si>
  <si>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</si>
  <si>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</si>
  <si>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</si>
  <si>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</si>
  <si>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</si>
  <si>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</si>
  <si>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</si>
  <si>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</si>
  <si>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</si>
  <si>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</si>
  <si>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</si>
  <si>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</si>
  <si>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</si>
  <si>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</si>
  <si>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</si>
  <si>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</si>
  <si>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</si>
  <si>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</si>
  <si>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</si>
  <si>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</si>
  <si>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</si>
  <si>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</si>
  <si>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</si>
  <si>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</si>
  <si>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</si>
  <si>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</si>
  <si>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</si>
  <si>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</si>
  <si>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</si>
  <si>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</si>
  <si>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</si>
  <si>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</si>
  <si>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</si>
  <si>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</si>
  <si>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</si>
  <si>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</si>
  <si>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</si>
  <si>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</si>
  <si>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</si>
  <si>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</si>
  <si>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</si>
  <si>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</si>
  <si>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</si>
  <si>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</si>
  <si>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</si>
  <si>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</si>
  <si>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</si>
  <si>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</si>
  <si>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</si>
  <si>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</si>
  <si>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</si>
  <si>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</si>
  <si>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</si>
  <si>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</si>
  <si>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</si>
  <si>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</si>
  <si>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</si>
  <si>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</si>
  <si>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</si>
  <si>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</si>
  <si>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</si>
  <si>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</si>
  <si>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</si>
  <si>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</si>
  <si>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</si>
  <si>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</si>
  <si>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</si>
  <si>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</si>
  <si>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</si>
  <si>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</si>
  <si>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</si>
  <si>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</si>
  <si>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</si>
  <si>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</si>
  <si>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</si>
  <si>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</si>
  <si>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</si>
  <si>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</si>
  <si>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</si>
  <si>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</si>
  <si>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</si>
  <si>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</si>
  <si>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</si>
  <si>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</si>
  <si>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</si>
  <si>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</si>
  <si>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</si>
  <si>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</si>
  <si>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</si>
  <si>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</si>
  <si>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</si>
  <si>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</si>
  <si>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</si>
  <si>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</si>
  <si>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</si>
  <si>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</si>
  <si>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</si>
  <si>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</si>
  <si>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</si>
  <si>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</si>
  <si>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</si>
  <si>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</si>
  <si>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</si>
  <si>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</si>
  <si>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</si>
  <si>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</si>
  <si>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</si>
  <si>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</si>
  <si>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</si>
  <si>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</si>
  <si>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</si>
  <si>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</si>
  <si>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</si>
  <si>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</si>
  <si>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</si>
  <si>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</si>
  <si>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</si>
  <si>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</si>
  <si>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</si>
  <si>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</si>
  <si>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</si>
  <si>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</si>
  <si>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</si>
  <si>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</si>
  <si>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</si>
  <si>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</si>
  <si>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</si>
  <si>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</si>
  <si>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</si>
  <si>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</si>
  <si>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</si>
  <si>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</si>
  <si>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</si>
  <si>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</si>
  <si>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</si>
  <si>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</si>
  <si>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</si>
  <si>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</si>
  <si>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</si>
  <si>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</si>
  <si>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</si>
  <si>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</si>
  <si>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</si>
  <si>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</si>
  <si>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</si>
  <si>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</si>
  <si>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</si>
  <si>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</si>
  <si>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</si>
  <si>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</si>
  <si>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</si>
  <si>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</si>
  <si>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</si>
  <si>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</si>
  <si>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</si>
  <si>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</si>
  <si>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</si>
  <si>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</si>
  <si>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</si>
  <si>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</si>
  <si>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</si>
  <si>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</si>
  <si>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</si>
  <si>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</si>
  <si>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</si>
  <si>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</si>
  <si>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</si>
  <si>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</si>
  <si>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</si>
  <si>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</si>
  <si>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</si>
  <si>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</si>
  <si>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</si>
  <si>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</si>
  <si>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</si>
  <si>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</si>
  <si>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</si>
  <si>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</si>
  <si>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</si>
  <si>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</si>
  <si>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</si>
  <si>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</si>
  <si>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</si>
  <si>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</si>
  <si>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</si>
  <si>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</si>
  <si>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</si>
  <si>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</si>
  <si>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</si>
  <si>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</si>
  <si>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</si>
  <si>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</si>
  <si>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</si>
  <si>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</si>
  <si>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</si>
  <si>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</si>
  <si>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</si>
  <si>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</si>
  <si>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</si>
  <si>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</si>
  <si>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</si>
  <si>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</si>
  <si>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</si>
  <si>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</si>
  <si>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</si>
  <si>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</si>
  <si>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</si>
  <si>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</si>
  <si>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</si>
  <si>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</si>
  <si>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</si>
  <si>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</si>
  <si>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</si>
  <si>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</si>
  <si>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</si>
  <si>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</si>
  <si>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</si>
  <si>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</si>
  <si>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</si>
  <si>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</si>
  <si>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</si>
  <si>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</si>
  <si>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</si>
  <si>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</si>
  <si>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</si>
  <si>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</si>
  <si>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</si>
  <si>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</si>
  <si>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</si>
  <si>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</si>
  <si>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</si>
  <si>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</si>
  <si>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</si>
  <si>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</si>
  <si>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</si>
  <si>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</si>
  <si>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</si>
  <si>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</si>
  <si>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</si>
  <si>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</si>
  <si>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</si>
  <si>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</si>
  <si>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</si>
  <si>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</si>
  <si>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</si>
  <si>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</si>
  <si>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</si>
  <si>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</si>
  <si>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</si>
  <si>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</si>
  <si>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</si>
  <si>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</si>
  <si>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</si>
  <si>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</si>
  <si>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</si>
  <si>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</si>
  <si>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</si>
  <si>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</si>
  <si>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</si>
  <si>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</si>
  <si>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</si>
  <si>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</si>
  <si>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</si>
  <si>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</si>
  <si>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</si>
  <si>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</si>
  <si>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</si>
  <si>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</si>
  <si>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</si>
  <si>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</si>
  <si>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</si>
  <si>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</si>
  <si>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</si>
  <si>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</si>
  <si>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</si>
  <si>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</si>
  <si>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</si>
  <si>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</si>
  <si>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</si>
  <si>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</si>
  <si>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</si>
  <si>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</si>
  <si>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</si>
  <si>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</si>
  <si>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</si>
  <si>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</si>
  <si>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</si>
  <si>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</si>
  <si>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</si>
  <si>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</si>
  <si>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</si>
  <si>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</si>
  <si>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</si>
  <si>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</si>
  <si>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</si>
  <si>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</si>
  <si>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</si>
  <si>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</si>
  <si>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</si>
  <si>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</si>
  <si>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</si>
  <si>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</si>
  <si>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</si>
  <si>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</si>
  <si>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</si>
  <si>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</si>
  <si>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</si>
  <si>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</si>
  <si>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</si>
  <si>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</si>
  <si>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</si>
  <si>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</si>
  <si>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</si>
  <si>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</si>
  <si>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</si>
  <si>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</si>
  <si>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</si>
  <si>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</si>
  <si>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</si>
  <si>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</si>
  <si>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</si>
  <si>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</si>
  <si>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</si>
  <si>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</si>
  <si>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</si>
  <si>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</si>
  <si>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</si>
  <si>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</si>
  <si>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</si>
  <si>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</si>
  <si>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</si>
  <si>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</si>
  <si>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</si>
  <si>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</si>
  <si>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</si>
  <si>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</si>
  <si>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</si>
  <si>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</si>
  <si>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</si>
  <si>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</si>
  <si>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</si>
  <si>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</si>
  <si>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</si>
  <si>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</si>
  <si>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</si>
  <si>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</si>
  <si>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</si>
  <si>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</si>
  <si>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</si>
  <si>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</si>
  <si>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</si>
  <si>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</si>
  <si>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</si>
  <si>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</si>
  <si>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</si>
  <si>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</si>
  <si>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</si>
  <si>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</si>
  <si>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</si>
  <si>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</si>
  <si>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</si>
  <si>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</si>
  <si>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</si>
  <si>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</si>
  <si>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</si>
  <si>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</si>
  <si>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</si>
  <si>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</si>
  <si>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</si>
  <si>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</si>
  <si>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</si>
  <si>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</si>
  <si>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</si>
  <si>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</si>
  <si>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</si>
  <si>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</si>
  <si>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</si>
  <si>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</si>
  <si>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</si>
  <si>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</si>
  <si>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</si>
  <si>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</si>
  <si>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</si>
  <si>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</si>
  <si>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</si>
  <si>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</si>
  <si>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</si>
  <si>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</si>
  <si>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</si>
  <si>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</si>
  <si>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</si>
  <si>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</si>
  <si>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</si>
  <si>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</si>
  <si>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</si>
  <si>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</si>
  <si>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</si>
  <si>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</si>
  <si>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</si>
  <si>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</si>
  <si>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</si>
  <si>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</si>
  <si>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</si>
  <si>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</si>
  <si>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</si>
  <si>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</si>
  <si>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</si>
  <si>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</si>
  <si>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</si>
  <si>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</si>
  <si>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</si>
  <si>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</si>
  <si>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</si>
  <si>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</si>
  <si>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</si>
  <si>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</si>
  <si>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</si>
  <si>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</si>
  <si>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</si>
  <si>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</si>
  <si>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</si>
  <si>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</si>
  <si>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</si>
  <si>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</si>
  <si>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</si>
  <si>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</si>
  <si>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</si>
  <si>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</si>
  <si>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</si>
  <si>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</si>
  <si>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</si>
  <si>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</si>
  <si>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</si>
  <si>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</si>
  <si>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</si>
  <si>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</si>
  <si>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</si>
  <si>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</si>
  <si>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</si>
  <si>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</si>
  <si>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</si>
  <si>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</si>
  <si>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</si>
  <si>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</si>
  <si>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</si>
  <si>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</si>
  <si>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</si>
  <si>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</si>
  <si>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</si>
  <si>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</si>
  <si>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</si>
  <si>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</si>
  <si>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</si>
  <si>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</si>
  <si>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</si>
  <si>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</si>
  <si>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</si>
  <si>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</si>
  <si>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</si>
  <si>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</si>
  <si>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</si>
  <si>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</si>
  <si>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</si>
  <si>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</si>
  <si>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</si>
  <si>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</si>
  <si>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</si>
  <si>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</si>
  <si>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</si>
  <si>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</si>
  <si>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</si>
  <si>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</si>
  <si>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</si>
  <si>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</si>
  <si>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</si>
  <si>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</si>
  <si>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</si>
  <si>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</si>
  <si>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</si>
  <si>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</si>
  <si>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</si>
  <si>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</si>
  <si>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</si>
  <si>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</si>
  <si>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</si>
  <si>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</si>
  <si>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</si>
  <si>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</si>
  <si>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</si>
  <si>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</si>
  <si>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</si>
  <si>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</si>
  <si>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</si>
  <si>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</si>
  <si>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</si>
  <si>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</si>
  <si>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</si>
  <si>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</si>
  <si>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</si>
  <si>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</si>
  <si>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</si>
  <si>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</si>
  <si>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</si>
  <si>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</si>
  <si>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</si>
  <si>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</si>
  <si>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</si>
  <si>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</si>
  <si>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</si>
  <si>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</si>
  <si>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</si>
  <si>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</si>
  <si>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</si>
  <si>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</si>
  <si>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</si>
  <si>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</si>
  <si>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</si>
  <si>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</si>
  <si>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</si>
  <si>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</si>
  <si>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</si>
  <si>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</si>
  <si>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</si>
  <si>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</si>
  <si>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</si>
  <si>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</si>
  <si>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</si>
  <si>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</si>
  <si>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</si>
  <si>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</si>
  <si>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</si>
  <si>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</si>
  <si>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</si>
  <si>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</si>
  <si>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</si>
  <si>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</si>
  <si>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</si>
  <si>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</si>
  <si>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</si>
  <si>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</si>
  <si>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</si>
  <si>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</si>
  <si>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</si>
  <si>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</si>
  <si>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</si>
  <si>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</si>
  <si>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</si>
  <si>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</si>
  <si>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</si>
  <si>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</si>
  <si>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</si>
  <si>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</si>
  <si>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</si>
  <si>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</si>
  <si>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</si>
  <si>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</si>
  <si>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</si>
  <si>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</si>
  <si>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</si>
  <si>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</si>
  <si>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</si>
  <si>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</si>
  <si>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</si>
  <si>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</si>
  <si>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</si>
  <si>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</si>
  <si>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</si>
  <si>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</si>
  <si>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</si>
  <si>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</si>
  <si>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</si>
  <si>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</si>
  <si>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</si>
  <si>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</si>
  <si>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</si>
  <si>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</si>
  <si>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</si>
  <si>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</si>
  <si>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</si>
  <si>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</si>
  <si>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</si>
  <si>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</si>
  <si>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</si>
  <si>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</si>
  <si>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</si>
  <si>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</si>
  <si>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</si>
  <si>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</si>
  <si>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</si>
  <si>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</si>
  <si>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</si>
  <si>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</si>
  <si>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</si>
  <si>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</si>
  <si>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</si>
  <si>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</si>
  <si>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</si>
  <si>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</si>
  <si>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</si>
  <si>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</si>
  <si>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</si>
  <si>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</si>
  <si>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</si>
  <si>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</si>
  <si>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</si>
  <si>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</si>
  <si>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</si>
  <si>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</si>
  <si>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</si>
  <si>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</si>
  <si>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</si>
  <si>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</si>
  <si>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</si>
  <si>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</si>
  <si>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</si>
  <si>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</si>
  <si>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</si>
  <si>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</si>
  <si>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</si>
  <si>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</si>
  <si>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</si>
  <si>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</si>
  <si>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</si>
  <si>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</si>
  <si>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</si>
  <si>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</si>
  <si>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</si>
  <si>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</si>
  <si>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</si>
  <si>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</si>
  <si>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</si>
  <si>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</si>
  <si>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</si>
  <si>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</si>
  <si>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</si>
  <si>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</si>
  <si>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</si>
  <si>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</si>
  <si>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</si>
  <si>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</si>
  <si>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</si>
  <si>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</si>
  <si>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</si>
  <si>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</si>
  <si>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</si>
  <si>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</si>
  <si>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</si>
  <si>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</si>
  <si>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</si>
  <si>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</si>
  <si>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</si>
  <si>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</si>
  <si>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</si>
  <si>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</si>
  <si>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</si>
  <si>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</si>
  <si>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</si>
  <si>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</si>
  <si>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</si>
  <si>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</si>
  <si>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</si>
  <si>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</si>
  <si>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</si>
  <si>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</si>
  <si>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</si>
  <si>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</si>
  <si>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</si>
  <si>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</si>
  <si>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</si>
  <si>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</si>
  <si>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</si>
  <si>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</si>
  <si>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</si>
  <si>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</si>
  <si>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</si>
  <si>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</si>
  <si>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</si>
  <si>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</si>
  <si>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</si>
  <si>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</si>
  <si>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</si>
  <si>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</si>
  <si>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</si>
  <si>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</si>
  <si>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</si>
  <si>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</si>
  <si>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</si>
  <si>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</si>
  <si>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</si>
  <si>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</si>
  <si>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</si>
  <si>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</si>
  <si>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</si>
  <si>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</si>
  <si>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</si>
  <si>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</si>
  <si>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</si>
  <si>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</si>
  <si>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</si>
  <si>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</si>
  <si>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</si>
  <si>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</si>
  <si>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</si>
  <si>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</si>
  <si>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</si>
  <si>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</si>
  <si>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</si>
  <si>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</si>
  <si>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</si>
  <si>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</si>
  <si>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</si>
  <si>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</si>
  <si>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</si>
  <si>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</si>
  <si>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</si>
  <si>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</si>
  <si>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</si>
  <si>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</si>
  <si>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</si>
  <si>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</si>
  <si>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</si>
  <si>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</si>
  <si>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</si>
  <si>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</si>
  <si>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</si>
  <si>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</si>
  <si>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</si>
  <si>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</si>
  <si>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</si>
  <si>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</si>
  <si>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</si>
  <si>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</si>
  <si>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</si>
  <si>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</si>
  <si>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</si>
  <si>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</si>
  <si>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</si>
  <si>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</si>
  <si>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</si>
  <si>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</si>
  <si>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</si>
  <si>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</si>
  <si>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</si>
  <si>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</si>
  <si>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</si>
  <si>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</si>
  <si>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</si>
  <si>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</si>
  <si>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</si>
  <si>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</si>
  <si>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</si>
  <si>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</si>
  <si>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</si>
  <si>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</si>
  <si>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</si>
  <si>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</si>
  <si>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</si>
  <si>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</si>
  <si>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</si>
  <si>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</si>
  <si>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</si>
  <si>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</si>
  <si>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</si>
  <si>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</si>
  <si>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</si>
  <si>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</si>
  <si>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</si>
  <si>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</si>
  <si>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</si>
  <si>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</si>
  <si>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</si>
  <si>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</si>
  <si>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</si>
  <si>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</si>
  <si>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</si>
  <si>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</si>
  <si>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</si>
  <si>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</si>
  <si>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</si>
  <si>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</si>
  <si>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</si>
  <si>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</si>
  <si>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</si>
  <si>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</si>
  <si>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</si>
  <si>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</si>
  <si>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</si>
  <si>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</si>
  <si>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</si>
  <si>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</si>
  <si>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</si>
  <si>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</si>
  <si>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</si>
  <si>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</si>
  <si>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</si>
  <si>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</si>
  <si>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</si>
  <si>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</si>
  <si>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</si>
  <si>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</si>
  <si>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</si>
  <si>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</si>
  <si>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</si>
  <si>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</si>
  <si>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</si>
  <si>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</si>
  <si>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</si>
  <si>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</si>
  <si>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</si>
  <si>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</si>
  <si>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</si>
  <si>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</si>
  <si>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</si>
  <si>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</si>
  <si>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</si>
  <si>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</si>
  <si>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</si>
  <si>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</si>
  <si>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</si>
  <si>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</si>
  <si>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</si>
  <si>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</si>
  <si>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</si>
  <si>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</si>
  <si>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</si>
  <si>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</si>
  <si>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</si>
  <si>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</si>
  <si>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</si>
  <si>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</si>
  <si>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</si>
  <si>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</si>
  <si>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</si>
  <si>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</si>
  <si>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</si>
  <si>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</si>
  <si>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</si>
  <si>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</si>
  <si>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</si>
  <si>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</si>
  <si>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</si>
  <si>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</si>
  <si>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</si>
  <si>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</si>
  <si>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</si>
  <si>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</si>
  <si>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</si>
  <si>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</si>
  <si>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</si>
  <si>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</si>
  <si>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</si>
  <si>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</si>
  <si>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</si>
  <si>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</si>
  <si>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</si>
  <si>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</si>
  <si>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</si>
  <si>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</si>
  <si>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</si>
  <si>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</si>
  <si>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</si>
  <si>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</si>
  <si>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</si>
  <si>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</si>
  <si>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</si>
  <si>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</si>
  <si>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</si>
  <si>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</si>
  <si>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</si>
  <si>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</si>
  <si>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</si>
  <si>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</si>
  <si>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</si>
  <si>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</si>
  <si>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</si>
  <si>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</si>
  <si>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</si>
  <si>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</si>
  <si>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</si>
  <si>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</si>
  <si>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</si>
  <si>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</si>
  <si>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</si>
  <si>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</si>
  <si>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</si>
  <si>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</si>
  <si>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</si>
  <si>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</si>
  <si>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</si>
  <si>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</si>
  <si>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</si>
  <si>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</si>
  <si>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</si>
  <si>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</si>
  <si>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</si>
  <si>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</si>
  <si>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</si>
  <si>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</si>
  <si>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</si>
  <si>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</si>
  <si>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</si>
  <si>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</si>
  <si>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</si>
  <si>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</si>
  <si>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</si>
  <si>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</si>
  <si>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</si>
  <si>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</si>
  <si>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</si>
  <si>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</si>
  <si>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</si>
  <si>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</si>
  <si>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</si>
  <si>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</si>
  <si>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</si>
  <si>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</si>
  <si>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</si>
  <si>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</si>
  <si>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</si>
  <si>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</si>
  <si>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</si>
  <si>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</si>
  <si>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</si>
  <si>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</si>
  <si>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</si>
  <si>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</si>
  <si>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</si>
  <si>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</si>
  <si>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</si>
  <si>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</si>
  <si>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</si>
  <si>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</si>
  <si>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</si>
  <si>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</si>
  <si>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</si>
  <si>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</si>
  <si>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</si>
  <si>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</si>
  <si>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</si>
  <si>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</si>
  <si>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</si>
  <si>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</si>
  <si>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</si>
  <si>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</si>
  <si>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</si>
  <si>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</si>
  <si>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</si>
  <si>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</si>
  <si>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</si>
  <si>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</si>
  <si>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</si>
  <si>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</si>
  <si>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</si>
  <si>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</si>
  <si>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</si>
  <si>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</si>
  <si>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</si>
  <si>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</si>
  <si>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</si>
  <si>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</si>
  <si>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</si>
  <si>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</si>
  <si>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</si>
  <si>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</si>
  <si>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</si>
  <si>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</si>
  <si>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</si>
  <si>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</si>
  <si>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</si>
  <si>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</si>
  <si>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</si>
  <si>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</si>
  <si>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</si>
  <si>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</si>
  <si>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</si>
  <si>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</si>
  <si>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</si>
  <si>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</si>
  <si>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</si>
  <si>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</si>
  <si>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</si>
  <si>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</si>
  <si>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</si>
  <si>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</si>
  <si>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</si>
  <si>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</si>
  <si>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</si>
  <si>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</si>
  <si>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</si>
  <si>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</si>
  <si>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</si>
  <si>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</si>
  <si>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</si>
  <si>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</si>
  <si>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</si>
  <si>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</si>
  <si>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</si>
  <si>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</si>
  <si>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</si>
  <si>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</si>
  <si>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</si>
  <si>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</si>
  <si>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</si>
  <si>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</si>
  <si>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</si>
  <si>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</si>
  <si>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</si>
  <si>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</si>
  <si>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</si>
  <si>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</si>
  <si>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</si>
  <si>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</si>
  <si>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</si>
  <si>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</si>
  <si>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</si>
  <si>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</si>
  <si>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</si>
  <si>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</si>
  <si>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</si>
  <si>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</si>
  <si>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</si>
  <si>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</si>
  <si>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</si>
  <si>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</si>
  <si>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</si>
  <si>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</si>
  <si>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</si>
  <si>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</si>
  <si>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</si>
  <si>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</si>
  <si>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</si>
  <si>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</si>
  <si>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</si>
  <si>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</si>
  <si>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</si>
  <si>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</si>
  <si>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</si>
  <si>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</si>
  <si>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</si>
  <si>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</si>
  <si>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</si>
  <si>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</si>
  <si>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</si>
  <si>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</si>
  <si>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</si>
  <si>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</si>
  <si>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</si>
  <si>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</si>
  <si>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</si>
  <si>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</si>
  <si>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</si>
  <si>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</si>
  <si>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</si>
  <si>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</si>
  <si>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</si>
  <si>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</si>
  <si>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</si>
  <si>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</si>
  <si>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</si>
  <si>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</si>
  <si>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</si>
  <si>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</si>
  <si>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</si>
  <si>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</si>
  <si>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</si>
  <si>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</si>
  <si>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</si>
  <si>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</si>
  <si>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</si>
  <si>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</si>
  <si>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</si>
  <si>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</si>
  <si>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</si>
  <si>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</si>
  <si>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</si>
  <si>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</si>
  <si>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</si>
  <si>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</si>
  <si>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</si>
  <si>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</si>
  <si>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</si>
  <si>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</si>
  <si>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</si>
  <si>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</si>
  <si>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</si>
  <si>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</si>
  <si>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</si>
  <si>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</si>
  <si>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</si>
  <si>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</si>
  <si>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</si>
  <si>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</si>
  <si>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</si>
  <si>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</si>
  <si>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</si>
  <si>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</si>
  <si>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</si>
  <si>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</si>
  <si>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</si>
  <si>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</si>
  <si>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</si>
  <si>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</si>
  <si>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</si>
  <si>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</si>
  <si>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</si>
  <si>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</si>
  <si>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</si>
  <si>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</si>
  <si>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</si>
  <si>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</si>
  <si>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</si>
  <si>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</si>
  <si>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</si>
  <si>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</si>
  <si>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</si>
  <si>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</si>
  <si>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</si>
  <si>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</si>
  <si>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</si>
  <si>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</si>
  <si>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</si>
  <si>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</si>
  <si>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</si>
  <si>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</si>
  <si>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</si>
  <si>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</si>
  <si>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</si>
  <si>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</si>
  <si>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</si>
  <si>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</si>
  <si>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</si>
  <si>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</si>
  <si>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</si>
  <si>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</si>
  <si>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</si>
  <si>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</si>
  <si>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</si>
  <si>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</si>
  <si>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</si>
  <si>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</si>
  <si>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</si>
  <si>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</si>
  <si>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</si>
  <si>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</si>
  <si>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</si>
  <si>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</si>
  <si>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</si>
  <si>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</si>
  <si>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</si>
  <si>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</si>
  <si>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</si>
  <si>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</si>
  <si>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</si>
  <si>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</si>
  <si>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</si>
  <si>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</si>
  <si>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</si>
  <si>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</si>
  <si>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</si>
  <si>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</si>
  <si>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</si>
  <si>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</si>
  <si>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</si>
  <si>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</si>
  <si>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</si>
  <si>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</si>
  <si>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</si>
  <si>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</si>
  <si>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</si>
  <si>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</si>
  <si>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</si>
  <si>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</si>
  <si>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</si>
  <si>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</si>
  <si>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</si>
  <si>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</si>
  <si>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</si>
  <si>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</si>
  <si>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</si>
  <si>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</si>
  <si>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</si>
  <si>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</si>
  <si>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</si>
  <si>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</si>
  <si>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</si>
  <si>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</si>
  <si>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</si>
  <si>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</si>
  <si>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</si>
  <si>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</si>
  <si>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</si>
  <si>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</si>
  <si>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</si>
  <si>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</si>
  <si>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</si>
  <si>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</si>
  <si>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</si>
  <si>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</si>
  <si>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</si>
  <si>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</si>
  <si>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</si>
  <si>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</si>
  <si>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</si>
  <si>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</si>
  <si>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</si>
  <si>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</si>
  <si>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</si>
  <si>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</si>
  <si>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</si>
  <si>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</si>
  <si>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</si>
  <si>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</si>
  <si>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</si>
  <si>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</si>
  <si>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</si>
  <si>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</si>
  <si>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</si>
  <si>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</si>
  <si>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</si>
  <si>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</si>
  <si>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</si>
  <si>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</si>
  <si>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</si>
  <si>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</si>
  <si>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</si>
  <si>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</si>
  <si>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</si>
  <si>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</si>
  <si>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</si>
  <si>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</si>
  <si>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</si>
  <si>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</si>
  <si>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</si>
  <si>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</si>
  <si>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</si>
  <si>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</si>
  <si>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</si>
  <si>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</si>
  <si>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</si>
  <si>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</si>
  <si>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</si>
  <si>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</si>
  <si>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</si>
  <si>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</si>
  <si>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</si>
  <si>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</si>
  <si>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</si>
  <si>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</si>
  <si>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</si>
  <si>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</si>
  <si>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</si>
  <si>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</si>
  <si>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</si>
  <si>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</si>
  <si>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</si>
  <si>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</si>
  <si>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</si>
  <si>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</si>
  <si>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</si>
  <si>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</si>
  <si>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</si>
  <si>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</si>
  <si>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</si>
  <si>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</si>
  <si>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</si>
  <si>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</si>
  <si>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</si>
  <si>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</si>
  <si>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</si>
  <si>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</si>
  <si>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</si>
  <si>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</si>
  <si>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</si>
  <si>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</si>
  <si>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</si>
  <si>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</si>
  <si>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</si>
  <si>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</si>
  <si>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</si>
  <si>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</si>
  <si>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</si>
  <si>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</si>
  <si>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</si>
  <si>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</si>
  <si>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</si>
  <si>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</si>
  <si>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</si>
  <si>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</si>
  <si>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</si>
  <si>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</si>
  <si>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</si>
  <si>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</si>
  <si>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</si>
  <si>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</si>
  <si>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</si>
  <si>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</si>
  <si>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</si>
  <si>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</si>
  <si>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</si>
  <si>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</si>
  <si>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</si>
  <si>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</si>
  <si>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</si>
  <si>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</si>
  <si>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</si>
  <si>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</si>
  <si>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</si>
  <si>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</si>
  <si>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</si>
  <si>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</si>
  <si>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</si>
  <si>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</si>
  <si>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</si>
  <si>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</si>
  <si>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</si>
  <si>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</si>
  <si>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</si>
  <si>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</si>
  <si>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</si>
  <si>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</si>
  <si>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</si>
  <si>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</si>
  <si>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</si>
  <si>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</si>
  <si>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</si>
  <si>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</si>
  <si>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</si>
  <si>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</si>
  <si>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</si>
  <si>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</si>
  <si>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</si>
  <si>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</si>
  <si>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</si>
  <si>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</si>
  <si>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</si>
  <si>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</si>
  <si>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</si>
  <si>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</si>
  <si>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</si>
  <si>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</si>
  <si>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</si>
  <si>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</si>
  <si>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</si>
  <si>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</si>
  <si>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</si>
  <si>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</si>
  <si>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</si>
  <si>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</si>
  <si>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</si>
  <si>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</si>
  <si>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</si>
  <si>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</si>
  <si>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</si>
  <si>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</si>
  <si>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</si>
  <si>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</si>
  <si>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</si>
  <si>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</si>
  <si>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</si>
  <si>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</si>
  <si>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</si>
  <si>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</si>
  <si>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</si>
  <si>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</si>
  <si>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</si>
  <si>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</si>
  <si>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</si>
  <si>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</si>
  <si>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</si>
  <si>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</si>
  <si>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</si>
  <si>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</si>
  <si>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</si>
  <si>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</si>
  <si>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</si>
  <si>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</si>
  <si>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</si>
  <si>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</si>
  <si>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</si>
  <si>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</si>
  <si>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</si>
  <si>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</si>
  <si>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</si>
  <si>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</si>
  <si>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</si>
  <si>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</si>
  <si>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</si>
  <si>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</si>
  <si>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</si>
  <si>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</si>
  <si>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</si>
  <si>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</si>
  <si>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</si>
  <si>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</si>
  <si>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</si>
  <si>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</si>
  <si>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</si>
  <si>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</si>
  <si>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</si>
  <si>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</si>
  <si>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</si>
  <si>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</si>
  <si>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</si>
  <si>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</si>
  <si>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</si>
  <si>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</si>
  <si>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</si>
  <si>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</si>
  <si>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</si>
  <si>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</si>
  <si>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</si>
  <si>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</si>
  <si>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</si>
  <si>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</si>
  <si>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</si>
  <si>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</si>
  <si>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</si>
  <si>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</si>
  <si>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</si>
  <si>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</si>
  <si>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</si>
  <si>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</si>
  <si>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</si>
  <si>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</si>
  <si>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</si>
  <si>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</si>
  <si>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</si>
  <si>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</si>
  <si>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</si>
  <si>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</si>
  <si>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</si>
  <si>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</si>
  <si>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</si>
  <si>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</si>
  <si>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</si>
  <si>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</si>
  <si>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</si>
  <si>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</si>
  <si>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</si>
  <si>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</si>
  <si>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</si>
  <si>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</si>
  <si>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</si>
  <si>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</si>
  <si>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</si>
  <si>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</si>
  <si>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</si>
  <si>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</si>
  <si>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</si>
  <si>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</si>
  <si>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</si>
  <si>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</si>
  <si>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</si>
  <si>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</si>
  <si>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</si>
  <si>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</si>
  <si>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</si>
  <si>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</si>
  <si>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</si>
  <si>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</si>
  <si>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</si>
  <si>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</si>
  <si>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</si>
  <si>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</si>
  <si>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</si>
  <si>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</si>
  <si>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</si>
  <si>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</si>
  <si>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</si>
  <si>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</si>
  <si>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</si>
  <si>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</si>
  <si>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</si>
  <si>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</si>
  <si>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</si>
  <si>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</si>
  <si>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</si>
  <si>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</si>
  <si>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</si>
  <si>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</si>
  <si>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</si>
  <si>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</si>
  <si>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</si>
  <si>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</si>
  <si>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</si>
  <si>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</si>
  <si>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</si>
  <si>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</si>
  <si>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</si>
  <si>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</si>
  <si>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</si>
  <si>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</si>
  <si>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</si>
  <si>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</si>
  <si>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</si>
  <si>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</si>
  <si>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</si>
  <si>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</si>
  <si>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</si>
  <si>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</si>
  <si>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</si>
  <si>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</si>
  <si>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</si>
  <si>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</si>
  <si>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</si>
  <si>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</si>
  <si>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</si>
  <si>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</si>
  <si>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</si>
  <si>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</si>
  <si>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</si>
  <si>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</si>
  <si>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</si>
  <si>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</si>
  <si>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</si>
  <si>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</si>
  <si>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</si>
  <si>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</si>
  <si>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</si>
  <si>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</si>
  <si>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</si>
  <si>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</si>
  <si>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</si>
  <si>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</si>
  <si>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</si>
  <si>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</si>
  <si>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</si>
  <si>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</si>
  <si>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</si>
  <si>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</si>
  <si>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</si>
  <si>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</si>
  <si>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</si>
  <si>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</si>
  <si>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</si>
  <si>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</si>
  <si>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</si>
  <si>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</si>
  <si>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</si>
  <si>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</si>
  <si>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</si>
  <si>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</si>
  <si>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</si>
  <si>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</si>
  <si>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</si>
  <si>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</si>
  <si>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</si>
  <si>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</si>
  <si>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</si>
  <si>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</si>
  <si>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</si>
  <si>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</si>
  <si>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</si>
  <si>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</si>
  <si>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</si>
  <si>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</si>
  <si>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</si>
  <si>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</si>
  <si>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</si>
  <si>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</si>
  <si>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</si>
  <si>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</si>
  <si>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</si>
  <si>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</si>
  <si>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</si>
  <si>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</si>
  <si>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</si>
  <si>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</si>
  <si>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</si>
  <si>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</si>
  <si>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</si>
  <si>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</si>
  <si>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</si>
  <si>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</si>
  <si>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</si>
  <si>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</si>
  <si>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</si>
  <si>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</si>
  <si>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</si>
  <si>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</si>
  <si>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</si>
  <si>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</si>
  <si>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</si>
  <si>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</si>
  <si>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</si>
  <si>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</si>
  <si>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</si>
  <si>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</si>
  <si>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</si>
  <si>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</si>
  <si>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</si>
  <si>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</si>
  <si>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</si>
  <si>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</si>
  <si>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</si>
  <si>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</si>
  <si>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</si>
  <si>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</si>
  <si>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</si>
  <si>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</si>
  <si>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</si>
  <si>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</si>
  <si>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</si>
  <si>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</si>
  <si>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</si>
  <si>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</si>
  <si>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</si>
  <si>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</si>
  <si>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</si>
  <si>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</si>
  <si>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</si>
  <si>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</si>
  <si>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</si>
  <si>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</si>
  <si>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</si>
  <si>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</si>
  <si>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</si>
  <si>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</si>
  <si>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</si>
  <si>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</si>
  <si>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</si>
  <si>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</si>
  <si>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</si>
  <si>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</si>
  <si>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</si>
  <si>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</si>
  <si>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</si>
  <si>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</si>
  <si>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</si>
  <si>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</si>
  <si>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</si>
  <si>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</si>
  <si>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</si>
  <si>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</si>
  <si>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</si>
  <si>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</si>
  <si>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</si>
  <si>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</si>
  <si>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</si>
  <si>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</si>
  <si>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</si>
  <si>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</si>
  <si>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</si>
  <si>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</si>
  <si>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</si>
  <si>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</si>
  <si>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</si>
  <si>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</si>
  <si>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</si>
  <si>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</si>
  <si>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</si>
  <si>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</si>
  <si>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</si>
  <si>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</si>
  <si>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</si>
  <si>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</si>
  <si>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</si>
  <si>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</si>
  <si>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</si>
  <si>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</si>
  <si>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</si>
  <si>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</si>
  <si>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</si>
  <si>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</si>
  <si>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</si>
  <si>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</si>
  <si>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</si>
  <si>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</si>
  <si>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</si>
  <si>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</si>
  <si>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</si>
  <si>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</si>
  <si>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</si>
  <si>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</si>
  <si>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</si>
  <si>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</si>
  <si>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</si>
  <si>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</si>
  <si>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</si>
  <si>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</si>
  <si>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</si>
  <si>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</si>
  <si>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</si>
  <si>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</si>
  <si>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</si>
  <si>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</si>
  <si>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</si>
  <si>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</si>
  <si>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</si>
  <si>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</si>
  <si>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</si>
  <si>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</si>
  <si>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</si>
  <si>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</si>
  <si>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</si>
  <si>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</si>
  <si>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</si>
  <si>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</si>
  <si>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</si>
  <si>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</si>
  <si>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</si>
  <si>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</si>
  <si>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</si>
  <si>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</si>
  <si>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</si>
  <si>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</si>
  <si>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</si>
  <si>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</si>
  <si>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</si>
  <si>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</si>
  <si>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</si>
  <si>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</si>
  <si>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</si>
  <si>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</si>
  <si>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</si>
  <si>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</si>
  <si>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</si>
  <si>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</si>
  <si>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</si>
  <si>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</si>
  <si>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</si>
  <si>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</si>
  <si>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</si>
  <si>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</si>
  <si>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</si>
  <si>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</si>
  <si>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</si>
  <si>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</si>
  <si>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</si>
  <si>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</si>
  <si>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</si>
  <si>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</si>
  <si>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</si>
  <si>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</si>
  <si>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</si>
  <si>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</si>
  <si>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</si>
  <si>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</si>
  <si>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</si>
  <si>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</si>
  <si>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</si>
  <si>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</si>
  <si>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</si>
  <si>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</si>
  <si>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</si>
  <si>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</si>
  <si>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</si>
  <si>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</si>
  <si>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</si>
  <si>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</si>
  <si>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</si>
  <si>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</si>
  <si>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</si>
  <si>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</si>
  <si>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</si>
  <si>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</si>
  <si>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</si>
  <si>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</si>
  <si>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</si>
  <si>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</si>
  <si>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</si>
  <si>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</si>
  <si>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</si>
  <si>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</si>
  <si>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</si>
  <si>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</si>
  <si>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</si>
  <si>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</si>
  <si>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</si>
  <si>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</si>
  <si>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</si>
  <si>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</si>
  <si>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</si>
  <si>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</si>
  <si>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</si>
  <si>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</si>
  <si>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</si>
  <si>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</si>
  <si>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</si>
  <si>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</si>
  <si>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</si>
  <si>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</si>
  <si>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</si>
  <si>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</si>
  <si>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</si>
  <si>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</si>
  <si>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</si>
  <si>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</si>
  <si>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</si>
  <si>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</si>
  <si>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</si>
  <si>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</si>
  <si>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</si>
  <si>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</si>
  <si>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</si>
  <si>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</si>
  <si>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</si>
  <si>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</si>
  <si>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</si>
  <si>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</si>
  <si>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</si>
  <si>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</si>
  <si>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</si>
  <si>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</si>
  <si>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</si>
  <si>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</si>
  <si>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</si>
  <si>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</si>
  <si>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</si>
  <si>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</si>
  <si>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</si>
  <si>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</si>
  <si>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</si>
  <si>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</si>
  <si>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</si>
  <si>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</si>
  <si>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</si>
  <si>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</si>
  <si>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</si>
  <si>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</si>
  <si>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</si>
  <si>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</si>
  <si>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</si>
  <si>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</si>
  <si>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</si>
  <si>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</si>
  <si>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</si>
  <si>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</si>
  <si>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</si>
  <si>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</si>
  <si>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</si>
  <si>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</si>
  <si>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</si>
  <si>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</si>
  <si>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</si>
  <si>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</si>
  <si>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</si>
  <si>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</si>
  <si>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</si>
  <si>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</si>
  <si>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</si>
  <si>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</si>
  <si>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</si>
  <si>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</si>
  <si>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</si>
  <si>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</si>
  <si>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</si>
  <si>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</si>
  <si>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</si>
  <si>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</si>
  <si>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</si>
  <si>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</si>
  <si>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</si>
  <si>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</si>
  <si>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</si>
  <si>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</si>
  <si>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</si>
  <si>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</si>
  <si>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</si>
  <si>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</si>
  <si>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</si>
  <si>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</si>
  <si>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</si>
  <si>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</si>
  <si>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</si>
  <si>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</si>
  <si>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</si>
  <si>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</si>
  <si>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</si>
  <si>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</si>
  <si>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</si>
  <si>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</si>
  <si>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</si>
  <si>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</si>
  <si>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</si>
  <si>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</si>
  <si>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</si>
  <si>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</si>
  <si>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</si>
  <si>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</si>
  <si>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</si>
  <si>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</si>
  <si>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</si>
  <si>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</si>
  <si>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</si>
  <si>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</si>
  <si>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</si>
  <si>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</si>
  <si>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</si>
  <si>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</si>
  <si>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</si>
  <si>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</si>
  <si>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</si>
  <si>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</si>
  <si>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</si>
  <si>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</si>
  <si>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</si>
  <si>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</si>
  <si>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</si>
  <si>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</si>
  <si>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</si>
  <si>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</si>
  <si>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</si>
  <si>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</si>
  <si>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</si>
  <si>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</si>
  <si>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</si>
  <si>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</si>
  <si>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</si>
  <si>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</si>
  <si>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</si>
  <si>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</si>
  <si>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</si>
  <si>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</si>
  <si>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</si>
  <si>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</si>
  <si>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</si>
  <si>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</si>
  <si>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</si>
  <si>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</si>
  <si>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</si>
  <si>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</si>
  <si>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</si>
  <si>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</si>
  <si>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</si>
  <si>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</si>
  <si>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</si>
  <si>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</si>
  <si>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</si>
  <si>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</si>
  <si>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</si>
  <si>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</si>
  <si>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</si>
  <si>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</si>
  <si>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</si>
  <si>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</si>
  <si>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</si>
  <si>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</si>
  <si>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</si>
  <si>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</si>
  <si>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</si>
  <si>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</si>
  <si>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</si>
  <si>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</si>
  <si>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</si>
  <si>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</si>
  <si>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</si>
  <si>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</si>
  <si>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</si>
  <si>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</si>
  <si>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</si>
  <si>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</si>
  <si>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</si>
  <si>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</si>
  <si>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</si>
  <si>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</si>
  <si>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</si>
  <si>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</si>
  <si>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</si>
  <si>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</si>
  <si>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</si>
  <si>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</si>
  <si>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</si>
  <si>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</si>
  <si>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</si>
  <si>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</si>
  <si>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</si>
  <si>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</si>
  <si>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</si>
  <si>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</si>
  <si>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</si>
  <si>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</si>
  <si>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</si>
  <si>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</si>
  <si>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</si>
  <si>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</si>
  <si>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</si>
  <si>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</si>
  <si>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</si>
  <si>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</si>
  <si>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</si>
  <si>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</si>
  <si>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</si>
  <si>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</si>
  <si>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</si>
  <si>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</si>
  <si>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</si>
  <si>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</si>
  <si>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</si>
  <si>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</si>
  <si>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</si>
  <si>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</si>
  <si>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</si>
  <si>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</si>
  <si>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</si>
  <si>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</si>
  <si>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</si>
  <si>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</si>
  <si>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</si>
  <si>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</si>
  <si>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</si>
  <si>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</si>
  <si>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</si>
  <si>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</si>
  <si>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</si>
  <si>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</si>
  <si>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</si>
  <si>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</si>
  <si>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</si>
  <si>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</si>
  <si>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</si>
  <si>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</si>
  <si>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</si>
  <si>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</si>
  <si>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</si>
  <si>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</si>
  <si>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</si>
  <si>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</si>
  <si>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</si>
  <si>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</si>
  <si>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</si>
  <si>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</si>
  <si>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</si>
  <si>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</si>
  <si>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</si>
  <si>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</si>
  <si>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</si>
  <si>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</si>
  <si>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</si>
  <si>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</si>
  <si>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</si>
  <si>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</si>
  <si>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</si>
  <si>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</si>
  <si>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</si>
  <si>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</si>
  <si>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</si>
  <si>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</si>
  <si>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</si>
  <si>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</si>
  <si>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</si>
  <si>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</si>
  <si>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</si>
  <si>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</si>
  <si>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</si>
  <si>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</si>
  <si>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</si>
  <si>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</si>
  <si>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</si>
  <si>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</si>
  <si>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</si>
  <si>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</si>
  <si>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</si>
  <si>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</si>
  <si>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</si>
  <si>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</si>
  <si>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</si>
  <si>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</si>
  <si>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</si>
  <si>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</si>
  <si>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</si>
  <si>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</si>
  <si>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</si>
  <si>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</si>
  <si>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</si>
  <si>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</si>
  <si>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</si>
  <si>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</si>
  <si>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</si>
  <si>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</si>
  <si>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</si>
  <si>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</si>
  <si>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</si>
  <si>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</si>
  <si>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</si>
  <si>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</si>
  <si>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</si>
  <si>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</si>
  <si>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</si>
  <si>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</si>
  <si>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</si>
  <si>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</si>
  <si>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</si>
  <si>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</si>
  <si>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</si>
  <si>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</si>
  <si>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</si>
  <si>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</si>
  <si>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</si>
  <si>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</si>
  <si>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</si>
  <si>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</si>
  <si>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</si>
  <si>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</si>
  <si>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</si>
  <si>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</si>
  <si>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</si>
  <si>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</si>
  <si>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</si>
  <si>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</si>
  <si>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</si>
  <si>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</si>
  <si>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</si>
  <si>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</si>
  <si>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</si>
  <si>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</si>
  <si>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</si>
  <si>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</si>
  <si>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</si>
  <si>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</si>
  <si>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</si>
  <si>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</si>
  <si>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</si>
  <si>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</si>
  <si>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</si>
  <si>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</si>
  <si>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</si>
  <si>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</si>
  <si>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</si>
  <si>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</si>
  <si>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</si>
  <si>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</si>
  <si>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</si>
  <si>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</si>
  <si>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</si>
  <si>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</si>
  <si>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</si>
  <si>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</si>
  <si>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</si>
  <si>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</si>
  <si>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</si>
  <si>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</si>
  <si>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</si>
  <si>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</si>
  <si>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</si>
  <si>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</si>
  <si>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</si>
  <si>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</si>
  <si>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</si>
  <si>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</si>
  <si>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</si>
  <si>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</si>
  <si>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</si>
  <si>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</si>
  <si>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</si>
  <si>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</si>
  <si>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</si>
  <si>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</si>
  <si>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</si>
  <si>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</si>
  <si>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</si>
  <si>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</si>
  <si>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</si>
  <si>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</si>
  <si>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</si>
  <si>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</si>
  <si>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</si>
  <si>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</si>
  <si>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</si>
  <si>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</si>
  <si>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</si>
  <si>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</si>
  <si>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</si>
  <si>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</si>
  <si>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</si>
  <si>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</si>
  <si>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</si>
  <si>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</si>
  <si>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</si>
  <si>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</si>
  <si>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</si>
  <si>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</si>
  <si>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</si>
  <si>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</si>
  <si>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</si>
  <si>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</si>
  <si>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</si>
  <si>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</si>
  <si>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</si>
  <si>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</si>
  <si>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</si>
  <si>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</si>
  <si>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</si>
  <si>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</si>
  <si>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</si>
  <si>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</si>
  <si>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</si>
  <si>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</si>
  <si>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</si>
  <si>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</si>
  <si>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</si>
  <si>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</si>
  <si>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</si>
  <si>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</si>
  <si>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</si>
  <si>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</si>
  <si>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</si>
  <si>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</si>
  <si>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</si>
  <si>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</si>
  <si>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</si>
  <si>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</si>
  <si>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</si>
  <si>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</si>
  <si>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</si>
  <si>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</si>
  <si>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</si>
  <si>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</si>
  <si>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</si>
  <si>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</si>
  <si>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</si>
  <si>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</si>
  <si>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</si>
  <si>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</si>
  <si>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</si>
  <si>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</si>
  <si>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</si>
  <si>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</si>
  <si>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</si>
  <si>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</si>
  <si>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</si>
  <si>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</si>
  <si>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</si>
  <si>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</si>
  <si>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</si>
  <si>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</si>
  <si>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</si>
  <si>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</si>
  <si>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</si>
  <si>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</si>
  <si>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</si>
  <si>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</si>
  <si>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</si>
  <si>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</si>
  <si>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</si>
  <si>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</si>
  <si>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</si>
  <si>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</si>
  <si>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</si>
  <si>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</si>
  <si>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</si>
  <si>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</si>
  <si>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</si>
  <si>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</si>
  <si>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</si>
  <si>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</si>
  <si>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</si>
  <si>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</si>
  <si>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</si>
  <si>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</si>
  <si>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</si>
  <si>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</si>
  <si>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</si>
  <si>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</si>
  <si>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</si>
  <si>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</si>
  <si>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</si>
  <si>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</si>
  <si>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</si>
  <si>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</si>
  <si>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</si>
  <si>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</si>
  <si>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</si>
  <si>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</si>
  <si>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</si>
  <si>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</si>
  <si>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</si>
  <si>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</si>
  <si>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</si>
  <si>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</si>
  <si>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</si>
  <si>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</si>
  <si>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</si>
  <si>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</si>
  <si>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</si>
  <si>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</si>
  <si>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</si>
  <si>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</si>
  <si>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</si>
  <si>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</si>
  <si>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</si>
  <si>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</si>
  <si>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</si>
  <si>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</si>
  <si>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</si>
  <si>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</si>
  <si>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</si>
  <si>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</si>
  <si>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</si>
  <si>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</si>
  <si>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</si>
  <si>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</si>
  <si>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</si>
  <si>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</si>
  <si>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</si>
  <si>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</si>
  <si>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</si>
  <si>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</si>
  <si>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</si>
  <si>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</si>
  <si>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</si>
  <si>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</si>
  <si>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</si>
  <si>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</si>
  <si>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</si>
  <si>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</si>
  <si>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</si>
  <si>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</si>
  <si>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</si>
  <si>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</si>
  <si>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</si>
  <si>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</si>
  <si>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</si>
  <si>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</si>
  <si>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</si>
  <si>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</si>
  <si>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</si>
  <si>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</si>
  <si>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</si>
  <si>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</si>
  <si>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</si>
  <si>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</si>
  <si>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</si>
  <si>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</si>
  <si>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</si>
  <si>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</si>
  <si>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</si>
  <si>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</si>
  <si>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</si>
  <si>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</si>
  <si>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</si>
  <si>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</si>
  <si>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</si>
  <si>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</si>
  <si>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</si>
  <si>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</si>
  <si>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</si>
  <si>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</si>
  <si>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</si>
  <si>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</si>
  <si>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</si>
  <si>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</si>
  <si>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</si>
  <si>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</si>
  <si>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</si>
  <si>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</si>
  <si>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</si>
  <si>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</si>
  <si>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</si>
  <si>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</si>
  <si>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</si>
  <si>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</si>
  <si>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</si>
  <si>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</si>
  <si>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</si>
  <si>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</si>
  <si>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</si>
  <si>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</si>
  <si>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</si>
  <si>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</si>
  <si>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</si>
  <si>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</si>
  <si>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</si>
  <si>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</si>
  <si>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</si>
  <si>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</si>
  <si>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</si>
  <si>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</si>
  <si>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</si>
  <si>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</si>
  <si>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</si>
  <si>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</si>
  <si>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</si>
  <si>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</si>
  <si>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</si>
  <si>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</si>
  <si>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</si>
  <si>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</si>
  <si>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</si>
  <si>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</si>
  <si>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</si>
  <si>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</si>
  <si>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</si>
  <si>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</si>
  <si>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</si>
  <si>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</si>
  <si>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</si>
  <si>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</si>
  <si>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</si>
  <si>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</si>
  <si>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</si>
  <si>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</si>
  <si>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</si>
  <si>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</si>
  <si>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</si>
  <si>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</si>
  <si>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</si>
  <si>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</si>
  <si>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</si>
  <si>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</si>
  <si>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</si>
  <si>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</si>
  <si>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</si>
  <si>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</si>
  <si>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</si>
  <si>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</si>
  <si>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</si>
  <si>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</si>
  <si>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</si>
  <si>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</si>
  <si>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</si>
  <si>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</si>
  <si>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</si>
  <si>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</si>
  <si>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</si>
  <si>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</si>
  <si>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</si>
  <si>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</si>
  <si>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</si>
  <si>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</si>
  <si>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</si>
  <si>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</si>
  <si>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</si>
  <si>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</si>
  <si>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</si>
  <si>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</si>
  <si>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</si>
  <si>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</si>
  <si>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</si>
  <si>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</si>
  <si>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</si>
  <si>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</si>
  <si>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</si>
  <si>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</si>
  <si>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</si>
  <si>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</si>
  <si>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</si>
  <si>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</si>
  <si>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</si>
  <si>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</si>
  <si>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</si>
  <si>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</si>
  <si>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</si>
  <si>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</si>
  <si>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</si>
  <si>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</si>
  <si>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</si>
  <si>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</si>
  <si>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</si>
  <si>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</si>
  <si>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</si>
  <si>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</si>
  <si>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</si>
  <si>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</si>
  <si>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</si>
  <si>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</si>
  <si>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</si>
  <si>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</si>
  <si>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</si>
  <si>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</si>
  <si>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</si>
  <si>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</si>
  <si>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</si>
  <si>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</si>
  <si>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</si>
  <si>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</si>
  <si>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</si>
  <si>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</si>
  <si>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</si>
  <si>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</si>
  <si>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</si>
  <si>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</si>
  <si>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</si>
  <si>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</si>
  <si>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</si>
  <si>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</si>
  <si>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</si>
  <si>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</si>
  <si>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</si>
  <si>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</si>
  <si>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</si>
  <si>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</si>
  <si>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</si>
  <si>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</si>
  <si>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</si>
  <si>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</si>
  <si>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</si>
  <si>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</si>
  <si>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</si>
  <si>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</si>
  <si>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</si>
  <si>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</si>
  <si>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</si>
  <si>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</si>
  <si>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</si>
  <si>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</si>
  <si>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</si>
  <si>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</si>
  <si>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</si>
  <si>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</si>
  <si>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</si>
  <si>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</si>
  <si>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</si>
  <si>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</si>
  <si>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</si>
  <si>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</si>
  <si>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</si>
  <si>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</si>
  <si>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</si>
  <si>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</si>
  <si>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</si>
  <si>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</si>
  <si>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</si>
  <si>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</si>
  <si>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</si>
  <si>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</si>
  <si>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</si>
  <si>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</si>
  <si>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</si>
  <si>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</si>
  <si>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</si>
  <si>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</si>
  <si>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</si>
  <si>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</si>
  <si>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</si>
  <si>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</si>
  <si>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</si>
  <si>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</si>
  <si>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</si>
  <si>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</si>
  <si>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</si>
  <si>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</si>
  <si>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</si>
  <si>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</si>
  <si>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</si>
  <si>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</si>
  <si>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</si>
  <si>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</si>
  <si>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</si>
  <si>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</si>
  <si>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</si>
  <si>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</si>
  <si>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</si>
  <si>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</si>
  <si>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</si>
  <si>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</si>
  <si>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</si>
  <si>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</si>
  <si>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</si>
  <si>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</si>
  <si>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</si>
  <si>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</si>
  <si>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</si>
  <si>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</si>
  <si>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</si>
  <si>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</si>
  <si>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</si>
  <si>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</si>
  <si>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</si>
  <si>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</si>
  <si>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</si>
  <si>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</si>
  <si>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</si>
  <si>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</si>
  <si>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</si>
  <si>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</si>
  <si>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</si>
  <si>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</si>
  <si>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</si>
  <si>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</si>
  <si>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</si>
  <si>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</si>
  <si>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</si>
  <si>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</si>
  <si>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</si>
  <si>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</si>
  <si>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</si>
  <si>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</si>
  <si>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</si>
  <si>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</si>
  <si>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</si>
  <si>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</si>
  <si>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</si>
  <si>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</si>
  <si>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</si>
  <si>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</si>
  <si>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</si>
  <si>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</si>
  <si>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</si>
  <si>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</si>
  <si>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</si>
  <si>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</si>
  <si>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</si>
  <si>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</si>
  <si>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</si>
  <si>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</si>
  <si>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</si>
  <si>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</si>
  <si>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</si>
  <si>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</si>
  <si>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</si>
  <si>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</si>
  <si>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</si>
  <si>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</si>
  <si>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</si>
  <si>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</si>
  <si>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</si>
  <si>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</si>
  <si>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</si>
  <si>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</si>
  <si>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</si>
  <si>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</si>
  <si>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</si>
  <si>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</si>
  <si>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</si>
  <si>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</si>
  <si>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</si>
  <si>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</si>
  <si>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</si>
  <si>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</si>
  <si>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</si>
  <si>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</si>
  <si>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</si>
  <si>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</si>
  <si>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</si>
  <si>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</si>
  <si>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</si>
  <si>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</si>
  <si>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</si>
  <si>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</si>
  <si>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</si>
  <si>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</si>
  <si>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</si>
  <si>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</si>
  <si>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</si>
  <si>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</si>
  <si>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</si>
  <si>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</si>
  <si>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</si>
  <si>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</si>
  <si>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</si>
  <si>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</si>
  <si>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</si>
  <si>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</si>
  <si>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</si>
  <si>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</si>
  <si>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</si>
  <si>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</si>
  <si>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</si>
  <si>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</si>
  <si>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</si>
  <si>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</si>
  <si>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</si>
  <si>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</si>
  <si>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</si>
  <si>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</si>
  <si>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</si>
  <si>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</si>
  <si>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</si>
  <si>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</si>
  <si>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</si>
  <si>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</si>
  <si>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</si>
  <si>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</si>
  <si>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</si>
  <si>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</si>
  <si>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</si>
  <si>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</si>
  <si>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</si>
  <si>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</si>
  <si>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</si>
  <si>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</si>
  <si>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</si>
  <si>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</si>
  <si>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</si>
  <si>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</si>
  <si>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</si>
  <si>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</si>
  <si>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</si>
  <si>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</si>
  <si>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</si>
  <si>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</si>
  <si>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</si>
  <si>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</si>
  <si>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</si>
  <si>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</si>
  <si>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</si>
  <si>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</si>
  <si>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</si>
  <si>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</si>
  <si>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</si>
  <si>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</si>
  <si>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</si>
  <si>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</si>
  <si>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</si>
  <si>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</si>
  <si>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</si>
  <si>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</si>
  <si>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</si>
  <si>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</si>
  <si>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</si>
  <si>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</si>
  <si>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</si>
  <si>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</si>
  <si>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</si>
  <si>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</si>
  <si>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</si>
  <si>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</si>
  <si>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</si>
  <si>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</si>
  <si>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</si>
  <si>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</si>
  <si>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</si>
  <si>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</si>
  <si>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</si>
  <si>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</si>
  <si>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</si>
  <si>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</si>
  <si>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</si>
  <si>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</si>
  <si>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</si>
  <si>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</si>
  <si>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</si>
  <si>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</si>
  <si>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</si>
  <si>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</si>
  <si>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</si>
  <si>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</si>
  <si>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</si>
  <si>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</si>
  <si>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</si>
  <si>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</si>
  <si>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</si>
  <si>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</si>
  <si>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</si>
  <si>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</si>
  <si>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</si>
  <si>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</si>
  <si>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</si>
  <si>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</si>
  <si>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</si>
  <si>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</si>
  <si>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</si>
  <si>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</si>
  <si>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</si>
  <si>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</si>
  <si>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</si>
  <si>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</si>
  <si>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</si>
  <si>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</si>
  <si>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</si>
  <si>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</si>
  <si>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</si>
  <si>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</si>
  <si>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</si>
  <si>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</si>
  <si>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</si>
  <si>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</si>
  <si>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</si>
  <si>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</si>
  <si>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</si>
  <si>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</si>
  <si>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</si>
  <si>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</si>
  <si>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</si>
  <si>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</si>
  <si>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</si>
  <si>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</si>
  <si>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</si>
  <si>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</si>
  <si>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</si>
  <si>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</si>
  <si>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</si>
  <si>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</si>
  <si>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</si>
  <si>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</si>
  <si>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</si>
  <si>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</si>
  <si>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</si>
  <si>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</si>
  <si>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</si>
  <si>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</si>
  <si>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</si>
  <si>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</si>
  <si>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</si>
  <si>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</si>
  <si>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</si>
  <si>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</si>
  <si>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</si>
  <si>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</si>
  <si>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</si>
  <si>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</si>
  <si>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</si>
  <si>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</si>
  <si>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</si>
  <si>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</si>
  <si>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</si>
  <si>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</si>
  <si>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</si>
  <si>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</si>
  <si>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</si>
  <si>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</si>
  <si>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</si>
  <si>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</si>
  <si>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</si>
  <si>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</si>
  <si>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</si>
  <si>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</si>
  <si>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</si>
  <si>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</si>
  <si>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</si>
  <si>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</si>
  <si>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</si>
  <si>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</si>
  <si>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</si>
  <si>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</si>
  <si>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</si>
  <si>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</si>
  <si>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</si>
  <si>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</si>
  <si>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</si>
  <si>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</si>
  <si>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</si>
  <si>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</si>
  <si>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</si>
  <si>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</si>
  <si>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</si>
  <si>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</si>
  <si>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</si>
  <si>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</si>
  <si>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</si>
  <si>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</si>
  <si>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</si>
  <si>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</si>
  <si>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</si>
  <si>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</si>
  <si>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</si>
  <si>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</si>
  <si>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</si>
  <si>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</si>
  <si>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</si>
  <si>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</si>
  <si>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</si>
  <si>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</si>
  <si>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</si>
  <si>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</si>
  <si>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</si>
  <si>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</si>
  <si>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</si>
  <si>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</si>
  <si>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</si>
  <si>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</si>
  <si>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</si>
  <si>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</si>
  <si>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</si>
  <si>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</si>
  <si>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</si>
  <si>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</si>
  <si>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</si>
  <si>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</si>
  <si>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</si>
  <si>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</si>
  <si>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</si>
  <si>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</si>
  <si>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</si>
  <si>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</si>
  <si>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</si>
  <si>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</si>
  <si>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</si>
  <si>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</si>
  <si>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</si>
  <si>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</si>
  <si>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</si>
  <si>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</si>
  <si>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</si>
  <si>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</si>
  <si>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</si>
  <si>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</si>
  <si>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</si>
  <si>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</si>
  <si>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</si>
  <si>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</si>
  <si>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</si>
  <si>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</si>
  <si>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</si>
  <si>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</si>
  <si>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</si>
  <si>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</si>
  <si>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</si>
  <si>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</si>
  <si>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</si>
  <si>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</si>
  <si>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</si>
  <si>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</si>
  <si>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</si>
  <si>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</si>
  <si>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</si>
  <si>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</si>
  <si>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</si>
  <si>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</si>
  <si>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</si>
  <si>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</si>
  <si>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</si>
  <si>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</si>
  <si>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</si>
  <si>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</si>
  <si>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</si>
  <si>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</si>
  <si>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</si>
  <si>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</si>
  <si>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</si>
  <si>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</si>
  <si>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</si>
  <si>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</si>
  <si>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</si>
  <si>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</si>
  <si>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</si>
  <si>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</si>
  <si>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</si>
  <si>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</si>
  <si>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</si>
  <si>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</si>
  <si>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</si>
  <si>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</si>
  <si>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</si>
  <si>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</si>
  <si>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</si>
  <si>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</si>
  <si>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</si>
  <si>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</si>
  <si>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</si>
  <si>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</si>
  <si>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</si>
  <si>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</si>
  <si>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</si>
  <si>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</si>
  <si>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</si>
  <si>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</si>
  <si>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</si>
  <si>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</si>
  <si>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</si>
  <si>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</si>
  <si>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</si>
  <si>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</si>
  <si>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</si>
  <si>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</si>
  <si>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</si>
  <si>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</si>
  <si>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</si>
  <si>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</si>
  <si>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</si>
  <si>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</si>
  <si>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</si>
  <si>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</si>
  <si>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</si>
  <si>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</si>
  <si>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</si>
  <si>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</si>
  <si>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</si>
  <si>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</si>
  <si>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</si>
  <si>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</si>
  <si>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</si>
  <si>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</si>
  <si>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</si>
  <si>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</si>
  <si>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</si>
  <si>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</si>
  <si>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</si>
  <si>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</si>
  <si>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</si>
  <si>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</si>
  <si>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</si>
  <si>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</si>
  <si>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</si>
  <si>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</si>
  <si>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</si>
  <si>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</si>
  <si>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</si>
  <si>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</si>
  <si>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</si>
  <si>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</si>
  <si>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</si>
  <si>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</si>
  <si>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</si>
  <si>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</si>
  <si>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</si>
  <si>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</si>
  <si>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</si>
  <si>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</si>
  <si>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</si>
  <si>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</si>
  <si>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</si>
  <si>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</si>
  <si>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</si>
  <si>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</si>
  <si>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</si>
  <si>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</si>
  <si>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</si>
  <si>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</si>
  <si>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</si>
  <si>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</si>
  <si>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</si>
  <si>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</si>
  <si>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</si>
  <si>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</si>
  <si>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</si>
  <si>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</si>
  <si>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</si>
  <si>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</si>
  <si>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</si>
  <si>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</si>
  <si>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</si>
  <si>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</si>
  <si>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</si>
  <si>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</si>
  <si>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</si>
  <si>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</si>
  <si>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</si>
  <si>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</si>
  <si>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</si>
  <si>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</si>
  <si>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</si>
  <si>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</si>
  <si>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</si>
  <si>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</si>
  <si>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</si>
  <si>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</si>
  <si>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</si>
  <si>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</si>
  <si>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</si>
  <si>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</si>
  <si>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</si>
  <si>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</si>
  <si>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</si>
  <si>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</si>
  <si>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</si>
  <si>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</si>
  <si>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</si>
  <si>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</si>
  <si>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</si>
  <si>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</si>
  <si>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</si>
  <si>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</si>
  <si>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</si>
  <si>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</si>
  <si>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</si>
  <si>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</si>
  <si>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</si>
  <si>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</si>
  <si>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</si>
  <si>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</si>
  <si>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</si>
  <si>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</si>
  <si>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</si>
  <si>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</si>
  <si>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</si>
  <si>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</si>
  <si>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</si>
  <si>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</si>
  <si>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</si>
  <si>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</si>
  <si>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</si>
  <si>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</si>
  <si>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</si>
  <si>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</si>
  <si>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</si>
  <si>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</si>
  <si>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</si>
  <si>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</si>
  <si>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</si>
  <si>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</si>
  <si>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</si>
  <si>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</si>
  <si>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</si>
  <si>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</si>
  <si>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</si>
  <si>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</si>
  <si>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</si>
  <si>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</si>
  <si>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</si>
  <si>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</si>
  <si>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</si>
  <si>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</si>
  <si>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</si>
  <si>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</si>
  <si>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</si>
  <si>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</si>
  <si>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</si>
  <si>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</si>
  <si>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</si>
  <si>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</si>
  <si>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</si>
  <si>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</si>
  <si>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</si>
  <si>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</si>
  <si>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</si>
  <si>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</si>
  <si>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</si>
  <si>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</si>
  <si>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</si>
  <si>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</si>
  <si>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</si>
  <si>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</si>
  <si>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</si>
  <si>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</si>
  <si>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</si>
  <si>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</si>
  <si>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</si>
  <si>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</si>
  <si>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</si>
  <si>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</si>
  <si>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</si>
  <si>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</si>
  <si>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</si>
  <si>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</si>
  <si>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</si>
  <si>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</si>
  <si>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</si>
  <si>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</si>
  <si>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</si>
  <si>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</si>
  <si>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</si>
  <si>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</si>
  <si>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</si>
  <si>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</si>
  <si>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</si>
  <si>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</si>
  <si>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</si>
  <si>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</si>
  <si>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</si>
  <si>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</si>
  <si>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</si>
  <si>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</si>
  <si>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</si>
  <si>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</si>
  <si>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</si>
  <si>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</si>
  <si>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</si>
  <si>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</si>
  <si>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</si>
  <si>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</si>
  <si>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</si>
  <si>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</si>
  <si>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</si>
  <si>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</si>
  <si>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</si>
  <si>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</si>
  <si>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</si>
  <si>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</si>
  <si>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</si>
  <si>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</si>
  <si>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</si>
  <si>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</si>
  <si>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</si>
  <si>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</si>
  <si>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</si>
  <si>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</si>
  <si>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</si>
  <si>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</si>
  <si>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</si>
  <si>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</si>
  <si>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</si>
  <si>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</si>
  <si>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</si>
  <si>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</si>
  <si>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</si>
  <si>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</si>
  <si>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</si>
  <si>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</si>
  <si>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</si>
  <si>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</si>
  <si>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</si>
  <si>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</si>
  <si>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</si>
  <si>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</si>
  <si>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</si>
  <si>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</si>
  <si>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</si>
  <si>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</si>
  <si>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</si>
  <si>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</si>
  <si>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</si>
  <si>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</si>
  <si>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</si>
  <si>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</si>
  <si>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</si>
  <si>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</si>
  <si>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</si>
  <si>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</si>
  <si>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</si>
  <si>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</si>
  <si>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</si>
  <si>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</si>
  <si>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</si>
  <si>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</si>
  <si>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</si>
  <si>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</si>
  <si>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</si>
  <si>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</si>
  <si>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</si>
  <si>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</si>
  <si>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</si>
  <si>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</si>
  <si>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</si>
  <si>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</si>
  <si>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</si>
  <si>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</si>
  <si>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</si>
  <si>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</si>
  <si>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</si>
  <si>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</si>
  <si>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</si>
  <si>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</si>
  <si>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</si>
  <si>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</si>
  <si>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</si>
  <si>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</si>
  <si>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</si>
  <si>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</si>
  <si>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</si>
  <si>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</si>
  <si>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</si>
  <si>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</si>
  <si>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</si>
  <si>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</si>
  <si>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</si>
  <si>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</si>
  <si>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</si>
  <si>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</si>
  <si>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</si>
  <si>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</si>
  <si>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</si>
  <si>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</si>
  <si>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</si>
  <si>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</si>
  <si>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</si>
  <si>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</si>
  <si>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</si>
  <si>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</si>
  <si>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</si>
  <si>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</si>
  <si>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</si>
  <si>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</si>
  <si>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</si>
  <si>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</si>
  <si>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</si>
  <si>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</si>
  <si>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</si>
  <si>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</si>
  <si>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</si>
  <si>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</si>
  <si>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</si>
  <si>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</si>
  <si>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</si>
  <si>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</si>
  <si>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</si>
  <si>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</si>
  <si>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</si>
  <si>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</si>
  <si>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</si>
  <si>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</si>
  <si>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</si>
  <si>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</si>
  <si>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</si>
  <si>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</si>
  <si>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</si>
  <si>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</si>
  <si>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</si>
  <si>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</si>
  <si>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</si>
  <si>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</si>
  <si>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</si>
  <si>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</si>
  <si>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</si>
  <si>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</si>
  <si>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</si>
  <si>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</si>
  <si>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</si>
  <si>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</si>
  <si>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</si>
  <si>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</si>
  <si>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</si>
  <si>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</si>
  <si>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</si>
  <si>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</si>
  <si>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</si>
  <si>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</si>
  <si>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</si>
  <si>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</si>
  <si>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</si>
  <si>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</si>
  <si>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</si>
  <si>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</si>
  <si>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</si>
  <si>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</si>
  <si>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</si>
  <si>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</si>
  <si>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</si>
  <si>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</si>
  <si>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</si>
  <si>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</si>
  <si>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</si>
  <si>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</si>
  <si>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</si>
  <si>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</si>
  <si>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</si>
  <si>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</si>
  <si>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</si>
  <si>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</si>
  <si>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</si>
  <si>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</si>
  <si>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</si>
  <si>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</si>
  <si>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</si>
  <si>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</si>
  <si>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</si>
  <si>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</si>
  <si>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</si>
  <si>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</si>
  <si>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</si>
  <si>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</si>
  <si>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</si>
  <si>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</si>
  <si>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</si>
  <si>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</si>
  <si>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</si>
  <si>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</si>
  <si>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</si>
  <si>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</si>
  <si>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</si>
  <si>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</si>
  <si>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</si>
  <si>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</si>
  <si>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</si>
  <si>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</si>
  <si>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</si>
  <si>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</si>
  <si>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</si>
  <si>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</si>
  <si>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</si>
  <si>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</si>
  <si>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</si>
  <si>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</si>
  <si>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</si>
  <si>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</si>
  <si>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</si>
  <si>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</si>
  <si>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</si>
  <si>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</si>
  <si>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</si>
  <si>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</si>
  <si>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</si>
  <si>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</si>
  <si>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</si>
  <si>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</si>
  <si>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</si>
  <si>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</si>
  <si>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</si>
  <si>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</si>
  <si>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</si>
  <si>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</si>
  <si>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</si>
  <si>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</si>
  <si>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</si>
  <si>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</si>
  <si>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</si>
  <si>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</si>
  <si>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</si>
  <si>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</si>
  <si>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</si>
  <si>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</si>
  <si>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</si>
  <si>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</si>
  <si>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</si>
  <si>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</si>
  <si>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</si>
  <si>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</si>
  <si>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</si>
  <si>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</si>
  <si>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</si>
  <si>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</si>
  <si>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</si>
  <si>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</si>
  <si>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</si>
  <si>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</si>
  <si>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</si>
  <si>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</si>
  <si>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</si>
  <si>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</si>
  <si>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</si>
  <si>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</si>
  <si>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</si>
  <si>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</si>
  <si>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</si>
  <si>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</si>
  <si>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</si>
  <si>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</si>
  <si>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</si>
  <si>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</si>
  <si>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</si>
  <si>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</si>
  <si>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</si>
  <si>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</si>
  <si>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</si>
  <si>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</si>
  <si>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</si>
  <si>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</si>
  <si>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</si>
  <si>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</si>
  <si>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</si>
  <si>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</si>
  <si>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</si>
  <si>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</si>
  <si>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</si>
  <si>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</si>
  <si>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</si>
  <si>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</si>
  <si>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</si>
  <si>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</si>
  <si>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</si>
  <si>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</si>
  <si>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</si>
  <si>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</si>
  <si>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</si>
  <si>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</si>
  <si>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</si>
  <si>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</si>
  <si>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</si>
  <si>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</si>
  <si>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</si>
  <si>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</si>
  <si>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</si>
  <si>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</si>
  <si>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</si>
  <si>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</si>
  <si>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</si>
  <si>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</si>
  <si>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</si>
  <si>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</si>
  <si>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</si>
  <si>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</si>
  <si>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</si>
  <si>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</si>
  <si>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</si>
  <si>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</si>
  <si>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</si>
  <si>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</si>
  <si>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</si>
  <si>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</si>
  <si>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</si>
  <si>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</si>
  <si>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</si>
  <si>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</si>
  <si>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</si>
  <si>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</si>
  <si>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</si>
  <si>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</si>
  <si>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</si>
  <si>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</si>
  <si>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</si>
  <si>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</si>
  <si>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</si>
  <si>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</si>
  <si>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</si>
  <si>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</si>
  <si>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</si>
  <si>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</si>
  <si>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</si>
  <si>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</si>
  <si>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</si>
  <si>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</si>
  <si>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</si>
  <si>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</si>
  <si>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</si>
  <si>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</si>
  <si>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</si>
  <si>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</si>
  <si>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</si>
  <si>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</si>
  <si>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</si>
  <si>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</si>
  <si>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</si>
  <si>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</si>
  <si>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</si>
  <si>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</si>
  <si>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</si>
  <si>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</si>
  <si>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</si>
  <si>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</si>
  <si>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</si>
  <si>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</si>
  <si>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</si>
  <si>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</si>
  <si>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</si>
  <si>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</si>
  <si>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</si>
  <si>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</si>
  <si>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</si>
  <si>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</si>
  <si>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</si>
  <si>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</si>
  <si>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</si>
  <si>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</si>
  <si>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</si>
  <si>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</si>
  <si>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</si>
  <si>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</si>
  <si>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</si>
  <si>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</si>
  <si>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</si>
  <si>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</si>
  <si>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</si>
  <si>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</si>
  <si>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</si>
  <si>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</si>
  <si>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</si>
  <si>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</si>
  <si>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</si>
  <si>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</si>
  <si>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</si>
  <si>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</si>
  <si>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</si>
  <si>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</si>
  <si>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</si>
  <si>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</si>
  <si>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</si>
  <si>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</si>
  <si>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</si>
  <si>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</si>
  <si>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</si>
  <si>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</si>
  <si>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</si>
  <si>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</si>
  <si>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</si>
  <si>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</si>
  <si>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</si>
  <si>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</si>
  <si>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</si>
  <si>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</si>
  <si>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</si>
  <si>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</si>
  <si>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</si>
  <si>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</si>
  <si>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</si>
  <si>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</si>
  <si>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</si>
  <si>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</si>
  <si>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</si>
  <si>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</si>
  <si>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</si>
  <si>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</si>
  <si>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</si>
  <si>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</si>
  <si>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</si>
  <si>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</si>
  <si>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</si>
  <si>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</si>
  <si>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</si>
  <si>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</si>
  <si>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</si>
  <si>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</si>
  <si>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</si>
  <si>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</si>
  <si>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</si>
  <si>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</si>
  <si>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</si>
  <si>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</si>
  <si>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</si>
  <si>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</si>
  <si>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</si>
  <si>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</si>
  <si>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</si>
  <si>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</si>
  <si>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</si>
  <si>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</si>
  <si>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</si>
  <si>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</si>
  <si>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</si>
  <si>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</si>
  <si>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</si>
  <si>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</si>
  <si>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</si>
  <si>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</si>
  <si>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</si>
  <si>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</si>
  <si>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</si>
  <si>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</si>
  <si>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</si>
  <si>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</si>
  <si>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</si>
  <si>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</si>
  <si>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</si>
  <si>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</si>
  <si>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</si>
  <si>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</si>
  <si>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</si>
  <si>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</si>
  <si>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</si>
  <si>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</si>
  <si>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</si>
  <si>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</si>
  <si>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</si>
  <si>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</si>
  <si>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</si>
  <si>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</si>
  <si>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</si>
  <si>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</si>
  <si>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</si>
  <si>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</si>
  <si>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</si>
  <si>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</si>
  <si>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</si>
  <si>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</si>
  <si>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</si>
  <si>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</si>
  <si>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</si>
  <si>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</si>
  <si>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</si>
  <si>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</si>
  <si>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</si>
  <si>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</si>
  <si>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</si>
  <si>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</si>
  <si>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</si>
  <si>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</si>
  <si>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</si>
  <si>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</si>
  <si>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</si>
  <si>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</si>
  <si>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</si>
  <si>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</si>
  <si>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</si>
  <si>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</si>
  <si>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</si>
  <si>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</si>
  <si>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</si>
  <si>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</si>
  <si>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</si>
  <si>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</si>
  <si>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</si>
  <si>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</si>
  <si>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</si>
  <si>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</si>
  <si>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</si>
  <si>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</si>
  <si>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</si>
  <si>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</si>
  <si>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</si>
  <si>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</si>
  <si>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</si>
  <si>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</si>
  <si>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</si>
  <si>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</si>
  <si>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</si>
  <si>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</si>
  <si>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</si>
  <si>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</si>
  <si>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</si>
  <si>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</si>
  <si>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</si>
  <si>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</si>
  <si>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</si>
  <si>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</si>
  <si>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</si>
  <si>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</si>
  <si>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</si>
  <si>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</si>
  <si>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</si>
  <si>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</si>
  <si>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</si>
  <si>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</si>
  <si>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</si>
  <si>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</si>
  <si>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</si>
  <si>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</si>
  <si>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</si>
  <si>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</si>
  <si>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</si>
  <si>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</si>
  <si>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</si>
  <si>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</si>
  <si>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</si>
  <si>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</si>
  <si>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</si>
  <si>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</si>
  <si>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</si>
  <si>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</si>
  <si>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</si>
  <si>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</si>
  <si>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</si>
  <si>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</si>
  <si>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</si>
  <si>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</si>
  <si>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</si>
  <si>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</si>
  <si>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</si>
  <si>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</si>
  <si>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</si>
  <si>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</si>
  <si>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</si>
  <si>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</si>
  <si>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</si>
  <si>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</si>
  <si>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</si>
  <si>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</si>
  <si>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</si>
  <si>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</si>
  <si>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</si>
  <si>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</si>
  <si>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</si>
  <si>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</si>
  <si>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</si>
  <si>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</si>
  <si>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</si>
  <si>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</si>
  <si>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</si>
  <si>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</si>
  <si>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</si>
  <si>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</si>
  <si>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</si>
  <si>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</si>
  <si>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</si>
  <si>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</si>
  <si>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</si>
  <si>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</si>
  <si>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</si>
  <si>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</si>
  <si>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</si>
  <si>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</si>
  <si>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</si>
  <si>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</si>
  <si>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</si>
  <si>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</si>
  <si>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</si>
  <si>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</si>
  <si>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</si>
  <si>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</si>
  <si>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</si>
  <si>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</si>
  <si>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</si>
  <si>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</si>
  <si>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</si>
  <si>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</si>
  <si>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</si>
  <si>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</si>
  <si>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</si>
  <si>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</si>
  <si>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</si>
  <si>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</si>
  <si>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</si>
  <si>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</si>
  <si>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</si>
  <si>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</si>
  <si>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</si>
  <si>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</si>
  <si>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</si>
  <si>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</si>
  <si>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</si>
  <si>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</si>
  <si>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</si>
  <si>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</si>
  <si>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</si>
  <si>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</si>
  <si>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</si>
  <si>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</si>
  <si>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</si>
  <si>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</si>
  <si>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</si>
  <si>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</si>
  <si>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</si>
  <si>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</si>
  <si>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</si>
  <si>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</si>
  <si>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</si>
  <si>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</si>
  <si>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</si>
  <si>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</si>
  <si>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</si>
  <si>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</si>
  <si>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</si>
  <si>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</si>
  <si>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</si>
  <si>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</si>
  <si>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</si>
  <si>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</si>
  <si>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</si>
  <si>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</si>
  <si>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</si>
  <si>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</si>
  <si>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</si>
  <si>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</si>
  <si>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</si>
  <si>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</si>
  <si>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</si>
  <si>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</si>
  <si>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</si>
  <si>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</si>
  <si>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</si>
  <si>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</si>
  <si>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</si>
  <si>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</si>
  <si>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</si>
  <si>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</si>
  <si>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</si>
  <si>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</si>
  <si>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</si>
  <si>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</si>
  <si>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</si>
  <si>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</si>
  <si>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</si>
  <si>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</si>
  <si>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</si>
  <si>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</si>
  <si>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</si>
  <si>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</si>
  <si>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</si>
  <si>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</si>
  <si>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</si>
  <si>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</si>
  <si>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</si>
  <si>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</si>
  <si>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</si>
  <si>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</si>
  <si>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</si>
  <si>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</si>
  <si>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</si>
  <si>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</si>
  <si>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</si>
  <si>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</si>
  <si>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</si>
  <si>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</si>
  <si>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</si>
  <si>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</si>
  <si>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</si>
  <si>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</si>
  <si>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</si>
  <si>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</si>
  <si>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</si>
  <si>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</si>
  <si>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</si>
  <si>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</si>
  <si>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</si>
  <si>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</si>
  <si>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</si>
  <si>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</si>
  <si>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</si>
  <si>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</si>
  <si>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</si>
  <si>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</si>
  <si>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</si>
  <si>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</si>
  <si>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</si>
  <si>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</si>
  <si>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</si>
  <si>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</si>
  <si>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</si>
  <si>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</si>
  <si>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</si>
  <si>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</si>
  <si>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</si>
  <si>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</si>
  <si>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</si>
  <si>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</si>
  <si>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</si>
  <si>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</si>
  <si>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</si>
  <si>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</si>
  <si>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</si>
  <si>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</si>
  <si>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</si>
  <si>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</si>
  <si>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</si>
  <si>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</si>
  <si>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</si>
  <si>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</si>
  <si>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</si>
  <si>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</si>
  <si>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</si>
  <si>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</si>
  <si>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</si>
  <si>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</si>
  <si>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</si>
  <si>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</si>
  <si>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</si>
  <si>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</si>
  <si>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</si>
  <si>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</si>
  <si>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</si>
  <si>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</si>
  <si>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</si>
  <si>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</si>
  <si>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</si>
  <si>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</si>
  <si>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</si>
  <si>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</si>
  <si>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</si>
  <si>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</si>
  <si>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</si>
  <si>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</si>
  <si>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</si>
  <si>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</si>
  <si>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</si>
  <si>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</si>
  <si>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</si>
  <si>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</si>
  <si>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</si>
  <si>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</si>
  <si>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</si>
  <si>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</si>
  <si>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</si>
  <si>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</si>
  <si>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</si>
  <si>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</si>
  <si>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</si>
  <si>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</si>
  <si>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</si>
  <si>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</si>
  <si>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</si>
  <si>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</si>
  <si>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</si>
  <si>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</si>
  <si>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</si>
  <si>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</si>
  <si>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</si>
  <si>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</si>
  <si>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</si>
  <si>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</si>
  <si>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</si>
  <si>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</si>
  <si>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</si>
  <si>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</si>
  <si>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</si>
  <si>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</si>
  <si>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</si>
  <si>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</si>
  <si>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</si>
  <si>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</si>
  <si>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</si>
  <si>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</si>
  <si>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</si>
  <si>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</si>
  <si>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</si>
  <si>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</si>
  <si>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</si>
  <si>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</si>
  <si>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</si>
  <si>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</si>
  <si>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</si>
  <si>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</si>
  <si>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</si>
  <si>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</si>
  <si>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</si>
  <si>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</si>
  <si>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</si>
  <si>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</si>
  <si>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</si>
  <si>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</si>
  <si>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</si>
  <si>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</si>
  <si>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</si>
  <si>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</si>
  <si>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</si>
  <si>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</si>
  <si>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</si>
  <si>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</si>
  <si>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</si>
  <si>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</si>
  <si>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</si>
  <si>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</si>
  <si>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</si>
  <si>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</si>
  <si>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</si>
  <si>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</si>
  <si>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</si>
  <si>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</si>
  <si>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</si>
  <si>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</si>
  <si>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</si>
  <si>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</si>
  <si>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</si>
  <si>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</si>
  <si>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</si>
  <si>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</si>
  <si>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</si>
  <si>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</si>
  <si>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</si>
  <si>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</si>
  <si>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</si>
  <si>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</si>
  <si>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</si>
  <si>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</si>
  <si>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</si>
  <si>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</si>
  <si>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</si>
  <si>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</si>
  <si>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</si>
  <si>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</si>
  <si>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</si>
  <si>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</si>
  <si>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</si>
  <si>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</si>
  <si>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</si>
  <si>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</si>
  <si>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</si>
  <si>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</si>
  <si>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</si>
  <si>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</si>
  <si>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</si>
  <si>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</si>
  <si>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</si>
  <si>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</si>
  <si>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</si>
  <si>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</si>
  <si>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</si>
  <si>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</si>
  <si>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</si>
  <si>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</si>
  <si>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</si>
  <si>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</si>
  <si>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</si>
  <si>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</si>
  <si>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</si>
  <si>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</si>
  <si>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</si>
  <si>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</si>
  <si>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</si>
  <si>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</si>
  <si>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</si>
  <si>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</si>
  <si>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</si>
  <si>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</si>
  <si>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</si>
  <si>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</si>
  <si>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</si>
  <si>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</si>
  <si>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</si>
  <si>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</si>
  <si>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</si>
  <si>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</si>
  <si>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</si>
  <si>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</si>
  <si>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</si>
  <si>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</si>
  <si>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</si>
  <si>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</si>
  <si>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</si>
  <si>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</si>
  <si>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</si>
  <si>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</si>
  <si>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</si>
  <si>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</si>
  <si>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</si>
  <si>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</si>
  <si>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</si>
  <si>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</si>
  <si>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</si>
  <si>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</si>
  <si>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</si>
  <si>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</si>
  <si>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</si>
  <si>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</si>
  <si>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</si>
  <si>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</si>
  <si>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</si>
  <si>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</si>
  <si>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</si>
  <si>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</si>
  <si>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</si>
  <si>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</si>
  <si>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</si>
  <si>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</si>
  <si>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</si>
  <si>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</si>
  <si>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</si>
  <si>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</si>
  <si>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</si>
  <si>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</si>
  <si>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</si>
  <si>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</si>
  <si>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</si>
  <si>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</si>
  <si>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</si>
  <si>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</si>
  <si>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</si>
  <si>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</si>
  <si>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</si>
  <si>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</si>
  <si>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</si>
  <si>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</si>
  <si>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</si>
  <si>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</si>
  <si>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</si>
  <si>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</si>
  <si>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</si>
  <si>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</si>
  <si>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</si>
  <si>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</si>
  <si>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</si>
  <si>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</si>
  <si>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</si>
  <si>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</si>
  <si>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</si>
  <si>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</si>
  <si>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</si>
  <si>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</si>
  <si>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</si>
  <si>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</si>
  <si>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</si>
  <si>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</si>
  <si>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</si>
  <si>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</si>
  <si>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</si>
  <si>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</si>
  <si>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</si>
  <si>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</si>
  <si>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</si>
  <si>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</si>
  <si>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</si>
  <si>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</si>
  <si>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</si>
  <si>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</si>
  <si>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</si>
  <si>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</si>
  <si>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</si>
  <si>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</si>
  <si>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</si>
  <si>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</si>
  <si>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</si>
  <si>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</si>
  <si>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</si>
  <si>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</si>
  <si>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</si>
  <si>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</si>
  <si>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</si>
  <si>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</si>
  <si>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</si>
  <si>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</si>
  <si>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</si>
  <si>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</si>
  <si>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</si>
  <si>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</si>
  <si>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</si>
  <si>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</si>
  <si>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</si>
  <si>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</si>
  <si>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</si>
  <si>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</si>
  <si>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</si>
  <si>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</si>
  <si>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</si>
  <si>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</si>
  <si>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</si>
  <si>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</si>
  <si>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</si>
  <si>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</si>
  <si>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</si>
  <si>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</si>
  <si>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</si>
  <si>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</si>
  <si>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</si>
  <si>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</si>
  <si>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</si>
  <si>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</si>
  <si>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</si>
  <si>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</si>
  <si>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</si>
  <si>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</si>
  <si>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</si>
  <si>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</si>
  <si>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</si>
  <si>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</si>
  <si>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</si>
  <si>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</si>
  <si>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</si>
  <si>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</si>
  <si>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</si>
  <si>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</si>
  <si>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</si>
  <si>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</si>
  <si>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</si>
  <si>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</si>
  <si>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</si>
  <si>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</si>
  <si>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</si>
  <si>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</si>
  <si>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</si>
  <si>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</si>
  <si>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</si>
  <si>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</si>
  <si>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</si>
  <si>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</si>
  <si>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</si>
  <si>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</si>
  <si>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</si>
  <si>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</si>
  <si>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</si>
  <si>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</si>
  <si>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</si>
  <si>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</si>
  <si>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</si>
  <si>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</si>
  <si>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</si>
  <si>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</si>
  <si>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</si>
  <si>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</si>
  <si>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</si>
  <si>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</si>
  <si>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</si>
  <si>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</si>
  <si>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</si>
  <si>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</si>
  <si>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</si>
  <si>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</si>
  <si>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</si>
  <si>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</si>
  <si>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</si>
  <si>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</si>
  <si>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</si>
  <si>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</si>
  <si>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</si>
  <si>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</si>
  <si>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</si>
  <si>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</si>
  <si>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</si>
  <si>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</si>
  <si>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</si>
  <si>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</si>
  <si>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</si>
  <si>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</si>
  <si>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</si>
  <si>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</si>
  <si>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</si>
  <si>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</si>
  <si>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</si>
  <si>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</si>
  <si>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</si>
  <si>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</si>
  <si>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</si>
  <si>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</si>
  <si>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</si>
  <si>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</si>
  <si>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</si>
  <si>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</si>
  <si>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</si>
  <si>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</si>
  <si>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</si>
  <si>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</si>
  <si>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</si>
  <si>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</si>
  <si>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</si>
  <si>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</si>
  <si>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</si>
  <si>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</si>
  <si>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</si>
  <si>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</si>
  <si>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</si>
  <si>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</si>
  <si>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</si>
  <si>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</si>
  <si>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</si>
  <si>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</si>
  <si>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</si>
  <si>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</si>
  <si>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</si>
  <si>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</si>
  <si>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</si>
  <si>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</si>
  <si>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</si>
  <si>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</si>
  <si>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</si>
  <si>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</si>
  <si>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</si>
  <si>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</si>
  <si>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</si>
  <si>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</si>
  <si>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</si>
  <si>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</si>
  <si>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</si>
  <si>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</si>
  <si>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</si>
  <si>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</si>
  <si>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</si>
  <si>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</si>
  <si>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</si>
  <si>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</si>
  <si>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</si>
  <si>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</si>
  <si>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</si>
  <si>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</si>
  <si>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</si>
  <si>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</si>
  <si>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</si>
  <si>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</si>
  <si>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</si>
  <si>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</si>
  <si>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</si>
  <si>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</si>
  <si>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</si>
  <si>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</si>
  <si>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</si>
  <si>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</si>
  <si>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</si>
  <si>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</si>
  <si>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</si>
  <si>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</si>
  <si>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</si>
  <si>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</si>
  <si>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</si>
  <si>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</si>
  <si>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</si>
  <si>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</si>
  <si>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</si>
  <si>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</si>
  <si>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</si>
  <si>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</si>
  <si>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</si>
  <si>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</si>
  <si>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</si>
  <si>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</si>
  <si>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</si>
  <si>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</si>
  <si>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</si>
  <si>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</si>
  <si>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</si>
  <si>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</si>
  <si>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</si>
  <si>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</si>
  <si>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</si>
  <si>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</si>
  <si>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</si>
  <si>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</si>
  <si>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</si>
  <si>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</si>
  <si>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</si>
  <si>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</si>
  <si>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</si>
  <si>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</si>
  <si>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</si>
  <si>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</si>
  <si>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</si>
  <si>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</si>
  <si>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</si>
  <si>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</si>
  <si>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</si>
  <si>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</si>
  <si>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</si>
  <si>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</si>
  <si>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</si>
  <si>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</si>
  <si>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</si>
  <si>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</si>
  <si>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</si>
  <si>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</si>
  <si>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</si>
  <si>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</si>
  <si>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</si>
  <si>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</si>
  <si>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</si>
  <si>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</si>
  <si>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</si>
  <si>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</si>
  <si>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</si>
  <si>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</si>
  <si>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</si>
  <si>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</si>
  <si>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</si>
  <si>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</si>
  <si>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</si>
  <si>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</si>
  <si>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</si>
  <si>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</si>
  <si>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</si>
  <si>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</si>
  <si>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</si>
  <si>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</si>
  <si>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</si>
  <si>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</si>
  <si>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</si>
  <si>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</si>
  <si>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</si>
  <si>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</si>
  <si>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</si>
  <si>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</si>
  <si>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</si>
  <si>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</si>
  <si>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</si>
  <si>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</si>
  <si>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</si>
  <si>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</si>
  <si>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</si>
  <si>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</si>
  <si>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</si>
  <si>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</si>
  <si>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</si>
  <si>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</si>
  <si>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</si>
  <si>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</si>
  <si>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</si>
  <si>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</si>
  <si>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</si>
  <si>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</si>
  <si>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</si>
  <si>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</si>
  <si>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</si>
  <si>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</si>
  <si>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</si>
  <si>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</si>
  <si>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</si>
  <si>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</si>
  <si>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</si>
  <si>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</si>
  <si>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</si>
  <si>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</si>
  <si>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</si>
  <si>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</si>
  <si>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</si>
  <si>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</si>
  <si>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</si>
  <si>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</si>
  <si>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</si>
  <si>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</si>
  <si>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</si>
  <si>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</si>
  <si>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</si>
  <si>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</si>
  <si>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</si>
  <si>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</si>
  <si>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</si>
  <si>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</si>
  <si>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</si>
  <si>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</si>
  <si>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</si>
  <si>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</si>
  <si>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</si>
  <si>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</si>
  <si>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</si>
  <si>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</si>
  <si>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</si>
  <si>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</si>
  <si>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</si>
  <si>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</si>
  <si>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</si>
  <si>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</si>
  <si>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</si>
  <si>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</si>
  <si>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</si>
  <si>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</si>
  <si>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</si>
  <si>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</si>
  <si>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</si>
  <si>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</si>
  <si>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</si>
  <si>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</si>
  <si>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</si>
  <si>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</si>
  <si>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</si>
  <si>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</si>
  <si>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</si>
  <si>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</si>
  <si>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</si>
  <si>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</si>
  <si>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</si>
  <si>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</si>
  <si>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</si>
  <si>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</si>
  <si>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</si>
  <si>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</si>
  <si>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</si>
  <si>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</si>
  <si>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</si>
  <si>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</si>
  <si>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</si>
  <si>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</si>
  <si>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</si>
  <si>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</si>
  <si>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</si>
  <si>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</si>
  <si>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</si>
  <si>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</si>
  <si>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</si>
  <si>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</si>
  <si>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</si>
  <si>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</si>
  <si>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</si>
  <si>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</si>
  <si>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</si>
  <si>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</si>
  <si>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</si>
  <si>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</si>
  <si>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</si>
  <si>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</si>
  <si>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</si>
  <si>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</si>
  <si>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</si>
  <si>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</si>
  <si>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</si>
  <si>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</si>
  <si>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</si>
  <si>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</si>
  <si>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</si>
  <si>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</si>
  <si>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</si>
  <si>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</si>
  <si>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</si>
  <si>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</si>
  <si>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</si>
  <si>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</si>
  <si>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</si>
  <si>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</si>
  <si>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</si>
  <si>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</si>
  <si>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</si>
  <si>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</si>
  <si>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</si>
  <si>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</si>
  <si>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</si>
  <si>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</si>
  <si>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</si>
  <si>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</si>
  <si>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</si>
  <si>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</si>
  <si>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</si>
  <si>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</si>
  <si>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</si>
  <si>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</si>
  <si>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</si>
  <si>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</si>
  <si>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</si>
  <si>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</si>
  <si>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</si>
  <si>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</si>
  <si>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</si>
  <si>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</si>
  <si>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</si>
  <si>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</si>
  <si>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</si>
  <si>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</si>
  <si>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</si>
  <si>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</si>
  <si>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</si>
  <si>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</si>
  <si>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</si>
  <si>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</si>
  <si>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</si>
  <si>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</si>
  <si>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</si>
  <si>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</si>
  <si>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</si>
  <si>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</si>
  <si>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</si>
  <si>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</si>
  <si>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</si>
  <si>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</si>
  <si>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</si>
  <si>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</si>
  <si>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</si>
  <si>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</si>
  <si>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</si>
  <si>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</si>
  <si>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</si>
  <si>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</si>
  <si>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</si>
  <si>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</si>
  <si>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</si>
  <si>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</si>
  <si>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</si>
  <si>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</si>
  <si>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</si>
  <si>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</si>
  <si>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</si>
  <si>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</si>
  <si>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</si>
  <si>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</si>
  <si>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</si>
  <si>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</si>
  <si>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</si>
  <si>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</si>
  <si>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</si>
  <si>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</si>
  <si>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</si>
  <si>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</si>
  <si>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</si>
  <si>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</si>
  <si>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</si>
  <si>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</si>
  <si>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</si>
  <si>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</si>
  <si>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</si>
  <si>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</si>
  <si>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</si>
  <si>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</si>
  <si>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</si>
  <si>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</si>
  <si>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</si>
  <si>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</si>
  <si>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</si>
  <si>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</si>
  <si>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</si>
  <si>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</si>
  <si>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</si>
  <si>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</si>
  <si>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</si>
  <si>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</si>
  <si>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</si>
  <si>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</si>
  <si>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</si>
  <si>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</si>
  <si>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</si>
  <si>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</si>
  <si>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</si>
  <si>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</si>
  <si>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</si>
  <si>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</si>
  <si>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</si>
  <si>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</si>
  <si>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</si>
  <si>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</si>
  <si>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</si>
  <si>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</si>
  <si>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</si>
  <si>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</si>
  <si>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</si>
  <si>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</si>
  <si>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</si>
  <si>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</si>
  <si>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</si>
  <si>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</si>
  <si>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</si>
  <si>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</si>
  <si>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</si>
  <si>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</si>
  <si>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</si>
  <si>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</si>
  <si>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</si>
  <si>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</si>
  <si>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</si>
  <si>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</si>
  <si>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</si>
  <si>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</si>
  <si>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</si>
  <si>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</si>
  <si>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</si>
  <si>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</si>
  <si>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</si>
  <si>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</si>
  <si>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</si>
  <si>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</si>
  <si>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</si>
  <si>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</si>
  <si>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</si>
  <si>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</si>
  <si>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</si>
  <si>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</si>
  <si>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</si>
  <si>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</si>
  <si>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</si>
  <si>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</si>
  <si>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</si>
  <si>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</si>
  <si>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</si>
  <si>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</si>
  <si>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</si>
  <si>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</si>
  <si>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</si>
  <si>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</si>
  <si>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</si>
  <si>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</si>
  <si>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</si>
  <si>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</si>
  <si>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</si>
  <si>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</si>
  <si>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</si>
  <si>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</si>
  <si>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</si>
  <si>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</si>
  <si>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</si>
  <si>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</si>
  <si>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</si>
  <si>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</si>
  <si>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</si>
  <si>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</si>
  <si>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</si>
  <si>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</si>
  <si>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</si>
  <si>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</si>
  <si>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</si>
  <si>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</si>
  <si>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</si>
  <si>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</si>
  <si>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</si>
  <si>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</si>
  <si>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</si>
  <si>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</si>
  <si>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</si>
  <si>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</si>
  <si>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</si>
  <si>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</si>
  <si>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</si>
  <si>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</si>
  <si>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</si>
  <si>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</si>
  <si>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</si>
  <si>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</si>
  <si>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</si>
  <si>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</si>
  <si>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</si>
  <si>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</si>
  <si>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</si>
  <si>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</si>
  <si>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</si>
  <si>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</si>
  <si>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</si>
  <si>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</si>
  <si>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</si>
  <si>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</si>
  <si>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</si>
  <si>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</si>
  <si>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</si>
  <si>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</si>
  <si>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</si>
  <si>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</si>
  <si>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</si>
  <si>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</si>
  <si>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</si>
  <si>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</si>
  <si>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</si>
  <si>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</si>
  <si>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</si>
  <si>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</si>
  <si>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</si>
  <si>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</si>
  <si>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</si>
  <si>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</si>
  <si>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</si>
  <si>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</si>
  <si>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</si>
  <si>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</si>
  <si>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</si>
  <si>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</si>
  <si>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</si>
  <si>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</si>
  <si>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</si>
  <si>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</si>
  <si>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</si>
  <si>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</si>
  <si>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</si>
  <si>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</si>
  <si>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</si>
  <si>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</si>
  <si>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</si>
  <si>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</si>
  <si>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</si>
  <si>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</si>
  <si>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</si>
  <si>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</si>
  <si>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</si>
  <si>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</si>
  <si>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</si>
  <si>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</si>
  <si>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</si>
  <si>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</si>
  <si>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</si>
  <si>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</si>
  <si>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</si>
  <si>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</si>
  <si>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</si>
  <si>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</si>
  <si>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</si>
  <si>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</si>
  <si>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</si>
  <si>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</si>
  <si>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</si>
  <si>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</si>
  <si>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</si>
  <si>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</si>
  <si>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</si>
  <si>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</si>
  <si>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</si>
  <si>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</si>
  <si>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</si>
  <si>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</si>
  <si>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</si>
  <si>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</si>
  <si>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</si>
  <si>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NUR 2G</t>
  </si>
  <si>
    <t>NUR 3G</t>
  </si>
  <si>
    <t>NUR 4G</t>
  </si>
  <si>
    <t>medium Grid GE</t>
  </si>
  <si>
    <t xml:space="preserve">ESCO </t>
  </si>
  <si>
    <t>Hybrid solar - S3</t>
  </si>
  <si>
    <t>medium Grid + GE</t>
  </si>
  <si>
    <t>solar + Gen</t>
  </si>
  <si>
    <t>Grid + Solar</t>
  </si>
  <si>
    <t>Grid Gen</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</si>
  <si>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</si>
  <si>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</si>
  <si>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</si>
  <si>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</si>
  <si>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</si>
  <si>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</si>
  <si>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</si>
  <si>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</si>
  <si>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</si>
  <si>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</si>
  <si>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</si>
  <si>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</si>
  <si>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</si>
  <si>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</si>
  <si>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</si>
  <si>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</si>
  <si>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</si>
  <si>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</si>
  <si>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NUR 12/04/2026</t>
  </si>
  <si>
    <t>NUR 11/04/2026</t>
  </si>
  <si>
    <t>Grid - Gen</t>
  </si>
  <si>
    <t>Bad Grid solar + SE</t>
  </si>
  <si>
    <t>Hybrid solar - S1</t>
  </si>
  <si>
    <t>GE</t>
  </si>
  <si>
    <t>Hibrid solar - s3</t>
  </si>
  <si>
    <t xml:space="preserve">MTN </t>
  </si>
  <si>
    <t>Raison d'exclusion</t>
  </si>
  <si>
    <t>Good Grid no GE 8H</t>
  </si>
  <si>
    <t xml:space="preserve"> not accepted</t>
  </si>
  <si>
    <t>not accepted</t>
  </si>
  <si>
    <t>enquete suite a un deces</t>
  </si>
  <si>
    <t>site vandalise</t>
  </si>
  <si>
    <t/>
  </si>
  <si>
    <t>NUR 13/04/2026</t>
  </si>
  <si>
    <t>NUR 14/04/2026</t>
  </si>
  <si>
    <t>NUR 15/04/2026</t>
  </si>
  <si>
    <t>NUR  16/04/2026</t>
  </si>
  <si>
    <t>NUR 18/04/2026</t>
  </si>
  <si>
    <t>NUR 19/04/2026</t>
  </si>
  <si>
    <t xml:space="preserve">nokia number cell </t>
  </si>
  <si>
    <t xml:space="preserve">ZTE number cell </t>
  </si>
  <si>
    <t xml:space="preserve">HUAWEI number cell </t>
  </si>
  <si>
    <t>site en projet</t>
  </si>
  <si>
    <t>NUR 20/04/2026</t>
  </si>
  <si>
    <t>Code site</t>
  </si>
  <si>
    <t>prioriete</t>
  </si>
  <si>
    <t>Nom de site impacte</t>
  </si>
  <si>
    <t>site impactant</t>
  </si>
  <si>
    <t>Numero de ticket</t>
  </si>
  <si>
    <t xml:space="preserve">Grid Gen </t>
  </si>
  <si>
    <t>Nkolmekong-YDE-HIS</t>
  </si>
  <si>
    <t>root cause</t>
  </si>
  <si>
    <t>NUR 21/04/2026</t>
  </si>
  <si>
    <t>NUR 22/04/2026</t>
  </si>
  <si>
    <t>Operationnel</t>
  </si>
  <si>
    <t>PLANNED WORKS</t>
  </si>
  <si>
    <t>NUR 23/04/2026</t>
  </si>
  <si>
    <t>RCA</t>
  </si>
  <si>
    <t>NUR</t>
  </si>
  <si>
    <t>AKTIVCO With Backup</t>
  </si>
  <si>
    <t>ENV TCH OCM</t>
  </si>
  <si>
    <t>Hardware issue</t>
  </si>
  <si>
    <t>Power MTN</t>
  </si>
  <si>
    <t>TX issue MPR / ODU --</t>
  </si>
  <si>
    <t xml:space="preserve">                                       </t>
  </si>
  <si>
    <t>NUR  DU 25/04/2026</t>
  </si>
  <si>
    <t>NUR  DU 26/04/2026</t>
  </si>
  <si>
    <t>NUR  DU 27/04/2026</t>
  </si>
  <si>
    <t>SITE WITH  GPS ISSUE   || 14/04/2026: hardware issue,  site with GPS issue (alarm : TDD down 09Apr 02pm)</t>
  </si>
  <si>
    <t>Grid-Gen (Dismantle)</t>
  </si>
  <si>
    <t>HIS SITE</t>
  </si>
  <si>
    <t>TOPO HIS SITE</t>
  </si>
  <si>
    <t>Solar AER-Gen-Lithium</t>
  </si>
  <si>
    <t>Solar-AER-Gen</t>
  </si>
  <si>
    <t>Grid-Gen(LL Gen)</t>
  </si>
  <si>
    <t>Gen Only (vandalized)</t>
  </si>
  <si>
    <t>Grid-Gen(TGBT LL)</t>
  </si>
  <si>
    <t>CTR_894_Z_Pella(CTR-894)</t>
  </si>
  <si>
    <t>CTR_139_Z_Nji-Camtel(CTR-139)</t>
  </si>
  <si>
    <t>CTR_870_Z_MENGUE-BIBEY-IHS(CTR-870)</t>
  </si>
  <si>
    <t>CTR_1070_URZ_MANDJOUK(CTR-1070)</t>
  </si>
  <si>
    <t>CTR_1073_URZ_MEKONE-II(CTR-1073)</t>
  </si>
  <si>
    <t>CTR_1072_URZ_MEDALBOME(CTR-1072)</t>
  </si>
  <si>
    <t>CTR_1064_URZ_MEKONE-I(CTR-1064)</t>
  </si>
  <si>
    <t>Bobongo-Itba-HIS</t>
  </si>
  <si>
    <t>Koweit-City-II-HIS</t>
  </si>
  <si>
    <t>NUR  DU 29/04/2026</t>
  </si>
  <si>
    <t>Zileng-HIS</t>
  </si>
  <si>
    <t>NUR  DU 28/04/2026</t>
  </si>
  <si>
    <t>NUR  DU 05/03/2026</t>
  </si>
  <si>
    <t>NUR  DU 05/02/2026</t>
  </si>
  <si>
    <t xml:space="preserve"> CAUSE</t>
  </si>
  <si>
    <t>LIT_194_Z_Niete-V13(LIT-194)</t>
  </si>
  <si>
    <t>LIT_193_Z_Niete-V14(LIT-193)</t>
  </si>
  <si>
    <t>LIT_495_Z_Niete-V15-IHS(LIT-495)</t>
  </si>
  <si>
    <t>SUD_295_URZ_NIETE-V10-V17(SUD-295)</t>
  </si>
  <si>
    <t>SUD_294_URZ_NIETE-V9(SUD-294)</t>
  </si>
  <si>
    <t>SUD_293_URZ_NIETE-V12(SUD-293)</t>
  </si>
  <si>
    <t>SUD_154_URH_NIETE-HOPITAL</t>
  </si>
  <si>
    <t>NUR  DU 05/04/2026</t>
  </si>
  <si>
    <t>no impacts</t>
  </si>
  <si>
    <t>Ticket 05/05/2026</t>
  </si>
  <si>
    <t>Dashbord suivi TOP OFFENDERS 05/05/2026</t>
  </si>
  <si>
    <t>OCM Ran 05/06/2026 18H</t>
  </si>
  <si>
    <t>OCM Ran 05/06/2026 15H</t>
  </si>
  <si>
    <t>OCM Ran 05/06/2026 11H</t>
  </si>
  <si>
    <t>Cells Huawei 06052026 9h</t>
  </si>
  <si>
    <t>Cells Huawei 06052026 12h</t>
  </si>
  <si>
    <t>Cells Huawei 06052026 16h</t>
  </si>
  <si>
    <t>cells down 06052026 8h50</t>
  </si>
  <si>
    <t>cells down 06052026 13h</t>
  </si>
  <si>
    <t>cells down 06052026 16H50</t>
  </si>
  <si>
    <t>cell downs 06052026 8h38</t>
  </si>
  <si>
    <t>cell downs 06052026 13h40</t>
  </si>
  <si>
    <t>cell downs 06052026 16h51</t>
  </si>
  <si>
    <t>SUD_246_Z_Mintom-MTN(SUD-246)</t>
  </si>
  <si>
    <t>2605G25788 // INC-20260506-00016925</t>
  </si>
  <si>
    <t>SUD_222_N_Mbalam_G-VSAT</t>
  </si>
  <si>
    <t>SUD_159_N_Lele</t>
  </si>
  <si>
    <t>SUD_163_N_Melen-Mintom</t>
  </si>
  <si>
    <t>SUD_120_N_Ntam</t>
  </si>
  <si>
    <t>SUD_205_N_LELE-IHS</t>
  </si>
  <si>
    <t>SUD_211_Z_Nkolmeyos-IHS(SUD-211)</t>
  </si>
  <si>
    <t>SUD_112_Z_Akom-Centre-Hill-IHS(SUD-112)</t>
  </si>
  <si>
    <t>SUD_113_Z_Mokom-IHS(SUD-113)</t>
  </si>
  <si>
    <t>EXN_096_H_Yagoua-Ville</t>
  </si>
  <si>
    <t>INC-20260506-00016206 | 2605G25099</t>
  </si>
  <si>
    <t>EXN_577_H_Yagoua-SEMRI</t>
  </si>
  <si>
    <t>EXN_144_H_Yagoua-MTN-IHS</t>
  </si>
  <si>
    <t>EXN_205_H_Guendjen</t>
  </si>
  <si>
    <t>EXN_366_H_Yagoua-Tikoro-II</t>
  </si>
  <si>
    <t>EXN_291_URH_TSEBE</t>
  </si>
  <si>
    <t>EXN_519_URH_Dana</t>
  </si>
  <si>
    <t>(05/06/2026  incident): impacted by EXN_096_H_Yagoua-Ville, Probleme d'energie  || Action : RCA IHS attendu</t>
  </si>
  <si>
    <t>2605G18851 // INC-20260506-00012076</t>
  </si>
  <si>
    <t>NSEM_N_G_CTR_859</t>
  </si>
  <si>
    <t>EXN_066_Maroua-Stade</t>
  </si>
  <si>
    <t>2605G13667 | INC-20260506-00009592</t>
  </si>
  <si>
    <t>Salack_L18_EXN_008</t>
  </si>
  <si>
    <t>EXN_071_H_Maroua-Camp-SIC</t>
  </si>
  <si>
    <t>EXN_491_URH_KALWA_FOULBE</t>
  </si>
  <si>
    <t>EXN_334_URH_BIR_SALACK</t>
  </si>
  <si>
    <t>SUO_027_H_Kumba-Mabanda</t>
  </si>
  <si>
    <t>INC-20260506-00009463 | 2605G13339</t>
  </si>
  <si>
    <t>SUO_048_N_Ikiliwindi-MTN_G</t>
  </si>
  <si>
    <t>SUO_096_N_Bekondo-IHS_G</t>
  </si>
  <si>
    <t>SUO_090_N_Small-Ekombe-IHS_G</t>
  </si>
  <si>
    <t>SUO_088_N_Kumbe-MTN</t>
  </si>
  <si>
    <t>SUO_039_N_Nyassosso-MTN</t>
  </si>
  <si>
    <t>SUO_045_N_Ekindi-MTN</t>
  </si>
  <si>
    <t>SUO_097_N_Gamoko-Hill-IHS</t>
  </si>
  <si>
    <t>SUO_109_H_Kumba-CCAS-IHS</t>
  </si>
  <si>
    <t>SUO_216_H_Kumba-Nkamlikum</t>
  </si>
  <si>
    <t>SUO_111_H_Kumba-Makata-IHS</t>
  </si>
  <si>
    <t>SUO_115_H_Kumba-Pulletin-IHS</t>
  </si>
  <si>
    <t>SUO_114_H_Kumba-Kossala2-IHS</t>
  </si>
  <si>
    <t>SUO_126_H_Kumba-Station-IHS</t>
  </si>
  <si>
    <t>SUO_071_H_Kumba-Centre</t>
  </si>
  <si>
    <t>SUO_113_H_Kumba-Kossala-IHS</t>
  </si>
  <si>
    <t>SUO_108_H_Kumba-Barombi-Kang-II-IHS</t>
  </si>
  <si>
    <t>SUO_116_H_Kumba-Mbo-Street-IHS</t>
  </si>
  <si>
    <t>SUO_110_H_Kumba-Fiango-IHS</t>
  </si>
  <si>
    <t>SUO_238_H_Kumba Gare Ntam</t>
  </si>
  <si>
    <t>SUO_218_H_KUMBA-BONAKAMA</t>
  </si>
  <si>
    <t>SUO_019_H_Ekondo-titi</t>
  </si>
  <si>
    <t>SUO_091_H_Ekombe-Bondji-HIS</t>
  </si>
  <si>
    <t>SUO_046_H_Ilor-MTN</t>
  </si>
  <si>
    <t>SUO_085_H_Ngongo MTN</t>
  </si>
  <si>
    <t>SUO_047_H_Ekondo Nege MTN</t>
  </si>
  <si>
    <t>SUO_134_H_Mbonge</t>
  </si>
  <si>
    <t>SUO_093_H_BAIPANYA</t>
  </si>
  <si>
    <t>SUO_095_H_Bombanda Ebulu IHS</t>
  </si>
  <si>
    <t>SUO_043_H_Loe MTN</t>
  </si>
  <si>
    <t>SUO_086_H_Bombe Bakundu MTN</t>
  </si>
  <si>
    <t>SUO_143_H_Besingi-IHS</t>
  </si>
  <si>
    <t>SABC_KUMBA_SUO_PREMIUM_LBB</t>
  </si>
  <si>
    <t>SABC_KUMBA_SUO_PREMIUM</t>
  </si>
  <si>
    <t>SABC_KUMBA_SUO_PREMIUM_OCM</t>
  </si>
  <si>
    <t>SGC_KUMBA_PREMIUM_INTERCO_SUO_006</t>
  </si>
  <si>
    <t>SGC_KUMBA_PREMIUM_INTERCO_SUO_006_OCM</t>
  </si>
  <si>
    <t>EXN_075_Datcheka</t>
  </si>
  <si>
    <t>INC-20260506-00011562 ||2605G17789</t>
  </si>
  <si>
    <t>EXN_539_URH_DATCHEKA</t>
  </si>
  <si>
    <t>EXN_317_URH_TAALA</t>
  </si>
  <si>
    <t>EXN_561_URH_TAALA_2</t>
  </si>
  <si>
    <t>EXN_242_H_Zouhaye</t>
  </si>
  <si>
    <t>EXN_245_H_Hougno</t>
  </si>
  <si>
    <t>Touloum-IHS_G9U21_EXN_125_MRBTS1</t>
  </si>
  <si>
    <t>EXN_101_H_Djarengol-Delegue-IHS</t>
  </si>
  <si>
    <t>2605G11618 | INC-20260506-00008871</t>
  </si>
  <si>
    <t>EXN_359_H_Maroua-Makabaye-II</t>
  </si>
  <si>
    <t>EXN_157_H_Meskin-MTN-IHS</t>
  </si>
  <si>
    <t>EXN_046_H_Bellare</t>
  </si>
  <si>
    <t>EXN_233_H_Maroua-Meskin</t>
  </si>
  <si>
    <t>EXN_101_H_Djarengol-Delegue-HIS</t>
  </si>
  <si>
    <t>(05/06/2026  incident): impacted by  EXN_101_H_Djarengol-Delegue-HIS   ,RCA: Power issue / En attente RCA IHS</t>
  </si>
  <si>
    <t>OCM_AOF_EXN_009_EXN_101_Zokok_Djarengol-Delegue-IHS</t>
  </si>
  <si>
    <t>Badjonre-IHS_EXN_152</t>
  </si>
  <si>
    <t>INC-20260506-00010871 | 2605G16352</t>
  </si>
  <si>
    <t>EXN_501_URH_RIBAOU</t>
  </si>
  <si>
    <t>EXN_516_URH_MOKOLO_DARAM</t>
  </si>
  <si>
    <t>EXN_490_URH_BAMIGUEL_WISSOU</t>
  </si>
  <si>
    <t>EXN_503_URH_MODITANE_GARGA_ADJI</t>
  </si>
  <si>
    <t>EXN_504_URH_KOBO</t>
  </si>
  <si>
    <t xml:space="preserve">(05/06/2026  incident): impacted by Badjonre-IHS_EXN_152, Plantage MPR || Action :reset physique effectuer
NB: tout les impacts sont up excepte la BTS Badjonre qui a perdu sa configs , intervation a la premier heure demain </t>
  </si>
  <si>
    <t>(05/06/2026  incident): impacted by SUO_027_H_Kumba-Mabanda , RCA: Eth cable linking MPR No3 on slot 1.2 and MPR no5 on slot 1.3 has been replaced.
The cables connector clip was broken and that caused cable to disconnect during my PM work. 
I've replaced the cable</t>
  </si>
  <si>
    <t>2605F94882// INC-20260506-00003048</t>
  </si>
  <si>
    <t>NRO_017_H_Bali</t>
  </si>
  <si>
    <t>INC-20260506-00002135 | 2605F93617</t>
  </si>
  <si>
    <t>NRO_151_H_Bali-Njenka-IHS</t>
  </si>
  <si>
    <t>ANRO_247_N_Pinyin-New</t>
  </si>
  <si>
    <t>NRO_261_N_Number49-MTN</t>
  </si>
  <si>
    <t>NRO_219_N_Widikum</t>
  </si>
  <si>
    <t>NRO_218_N_Andek</t>
  </si>
  <si>
    <t>NRO_010_N_Batibo</t>
  </si>
  <si>
    <t>NRO_015_N_Fundong_G</t>
  </si>
  <si>
    <t>NRO_041_N_Muchemni-Fundong-IHS_G</t>
  </si>
  <si>
    <t>NRO_079_N_Abuh</t>
  </si>
  <si>
    <t>NRO_047_N_Bafmeng</t>
  </si>
  <si>
    <t>NRO_092_N_Fundong-FM</t>
  </si>
  <si>
    <t>NRO_081_N_Njinikom</t>
  </si>
  <si>
    <t>(05/06/2026  groupe whatsapp incident): impacted by   SUD_246_Z_Mintom-MTN(SUD-246), A determiner , sans action</t>
  </si>
  <si>
    <t>(05/06/2026  incident): impacted by   NRO_017_H_Bali , Plantage de l'ODU  || Action : reset physique de l'ODU</t>
  </si>
  <si>
    <t xml:space="preserve">@~Supervision Reseau Orange Cameroun </t>
  </si>
  <si>
    <t>EXN_244_N_Kosseoua_G</t>
  </si>
  <si>
    <t>EXN_211_N_Dakana</t>
  </si>
  <si>
    <t>EXN_036_N_Balaza</t>
  </si>
  <si>
    <t>2605G21373 // INC-20260506-00013544</t>
  </si>
  <si>
    <t>EXN_452_URH_DANGA_NYEBE</t>
  </si>
  <si>
    <t>EXN_448_URH_S.Q._DIGUIR</t>
  </si>
  <si>
    <t>EXN_433_URH_DOUBBEL</t>
  </si>
  <si>
    <t>EXN_457_URH_DANEDJI</t>
  </si>
  <si>
    <t>EXN_434_URH_KOURBI</t>
  </si>
  <si>
    <t>EXN_440_URH_YAGA_TOUKOUR_SOUDANI</t>
  </si>
  <si>
    <t>EXN_303_URH_BAGALAF</t>
  </si>
  <si>
    <t>(05/06/2026  groupe whatsapp incident): impacted by EXN_036_N_Balaza , Probleme d'energie , cable d'alimentation MPR burler , || Action :action IHS ,| FME a refais le cable l'alimentation MPR</t>
  </si>
  <si>
    <t>(05/06/2026  groupe whatsapp incident): impacted by CTR_139_Z_Nji-Camtel(CTR-139),  Probleme d'energie  || Action : RCA CAMUSAT attendu</t>
  </si>
  <si>
    <t>(05/06/2026  groupe whatsapp incident): impacted by EXN_075_Datcheka  ,A detrminer , sans action</t>
  </si>
  <si>
    <t>(05/06/2026  groupe whatsapp incident): impacted by EXN_066_Maroua-Stade  ,A detrminer , sans action</t>
  </si>
  <si>
    <t>Hile-Alifa-IHS_U_EXN_224</t>
  </si>
  <si>
    <t>Mada-IHS_U_EXN_223</t>
  </si>
  <si>
    <t>EXN_376 _URH_ABOUDEBEK</t>
  </si>
  <si>
    <t>EXN_381_URH_BOMBOYO</t>
  </si>
  <si>
    <t>EXN_379_URH_DELEDE_BANASSET</t>
  </si>
  <si>
    <t>EXN_378_URH_DJIRAIB</t>
  </si>
  <si>
    <t>EXN_316_URH_DOLE_BADA</t>
  </si>
  <si>
    <t>EXN_301_URH_NGARKAWA</t>
  </si>
  <si>
    <t xml:space="preserve">(05/06/2026  groupe whatsapp incident): impacted by  Mada-IHS_U_EXN_223,  Plantage du MPR  || Action : reset physique  MPR </t>
  </si>
  <si>
    <t xml:space="preserve">LIT_194_Z_Niete-V13(LIT-194) </t>
  </si>
  <si>
    <t xml:space="preserve"> INC-20260504-00002599 | 2605F14550</t>
  </si>
  <si>
    <t xml:space="preserve">2605F90567 // INC-20260505-00018633    </t>
  </si>
  <si>
    <t>(05/06/2026  groupe whatsapp incident): impacted by NRO_015_N_Fundong_G et envrions  ,A detrminer , sans action</t>
  </si>
  <si>
    <t>(05/06/2026  groupe whatsapp ocm_wfm_hammer): impacted by    SUO_097_N_Gamoko-Hill-HIS  ,power issue , Action HIS  Aattendu pour le RCA</t>
  </si>
  <si>
    <t>(05/06/2026  groupe whatsapp incident): impacted by LIT_194_Z_Niete-V13(LIT-194) , Defaut de l'ODU || Action: Remplacement de l'ODU</t>
  </si>
  <si>
    <t>NUR  DU 05/05/2026</t>
  </si>
  <si>
    <t>NUR  DU 05/06/2026</t>
  </si>
  <si>
    <t>Verifications 05/06/2026</t>
  </si>
  <si>
    <t>impacts 05/06/2026</t>
  </si>
  <si>
    <t>INCIDENT 05/06/2026</t>
  </si>
  <si>
    <t>top offenders 05/06/2026</t>
  </si>
  <si>
    <t>RETOUR CAMUSAT 05/06/2026</t>
  </si>
  <si>
    <t>RETOUR IHS 05/06/2026</t>
  </si>
  <si>
    <t>Hourly IHS  05/06/2026</t>
  </si>
  <si>
    <t>EXN_452</t>
  </si>
  <si>
    <t>EXN_448</t>
  </si>
  <si>
    <t>EXN_433</t>
  </si>
  <si>
    <t>EXN_457</t>
  </si>
  <si>
    <t>EXN_434</t>
  </si>
  <si>
    <t>EXN_440</t>
  </si>
  <si>
    <t>EXN_303</t>
  </si>
  <si>
    <t>SUD_211</t>
  </si>
  <si>
    <t>EXN_577</t>
  </si>
  <si>
    <t>EXN_366</t>
  </si>
  <si>
    <t>EXN_291</t>
  </si>
  <si>
    <t>EXN_519</t>
  </si>
  <si>
    <t>EXN_376</t>
  </si>
  <si>
    <t>EXN_381</t>
  </si>
  <si>
    <t>EXN_379</t>
  </si>
  <si>
    <t>EXN_378</t>
  </si>
  <si>
    <t>EXN_316</t>
  </si>
  <si>
    <t>EXN_301</t>
  </si>
  <si>
    <t>EXN_501</t>
  </si>
  <si>
    <t>EXN_516</t>
  </si>
  <si>
    <t>EXN_490</t>
  </si>
  <si>
    <t>EXN_503</t>
  </si>
  <si>
    <t>EXN_504</t>
  </si>
  <si>
    <t>CTR_859</t>
  </si>
  <si>
    <t>CTR_107</t>
  </si>
  <si>
    <t>CTR_106</t>
  </si>
  <si>
    <t>EXN_539</t>
  </si>
  <si>
    <t>EXN_317</t>
  </si>
  <si>
    <t>EXN_561</t>
  </si>
  <si>
    <t>EXN_491</t>
  </si>
  <si>
    <t>EXN_334</t>
  </si>
  <si>
    <t>SUO_143</t>
  </si>
  <si>
    <t>EXN_359</t>
  </si>
  <si>
    <t>SUD_295</t>
  </si>
  <si>
    <t>SUD_294</t>
  </si>
  <si>
    <t>(05/06/2026 ocm ran 18h): Impacted by CTR_417_Z_Emombo-Tchad (Power issue)..;..;(05/06/2026 ocm ran 15h): Impacted by CTR_417_Z_Emombo-Tchad (Power issue)..;..;(05/06/2026 ocm ran 10h): Impacted by CTR_417_Z_Emombo-Tchad (Power issue)</t>
  </si>
  <si>
    <t>(05/06/2026 ocm ran 18h): Impacted by CTR_417_Z_Emombo-Tchad (Power issue)</t>
  </si>
  <si>
    <t>(05/06/2026 ocm ran 15h): Impacted by CTR_417_Z_Emombo-Tchad (Power issue)</t>
  </si>
  <si>
    <t>(05/06/2026 ocm ran 10h): Impacted by CTR_417_Z_Emombo-Tchad (Power issue)</t>
  </si>
  <si>
    <t>(05/06/2026 ocm ran 10h): 06/05/2026 Continuité du délestage dans la zone / En attente retour ENEO ESCALADE L2 CAMUSAT
05.05.26: Camusat: Grid outage and  grid only site / grid return awaited - Escalated to L2..;..;(05/06/2026 ticket): INC-20260506-00015293...Grid Outage</t>
  </si>
  <si>
    <t>(05/06/2026 ocm ran 10h): 06/05/2026 Continuité du délestage dans la zone / En attente retour ENEO ESCALADE L2 CAMUSAT
05.05.26: Camusat: Grid outage and  grid only site / grid return awaited - Escalated to L2</t>
  </si>
  <si>
    <t>(05/06/2026 ticket): INC-20260506-00015293...Grid Outage</t>
  </si>
  <si>
    <t>(05/06/2026 ocm ran 18h): 06.05.26: Camusat: Grid outage and GEN is faulty / Grid return awaited..;..;(05/06/2026 ocm ran 15h): 06.05.26: Camusat: Grid outage and GEN is faulty / Grid return awaited..;..;(05/06/2026 ocm ran 10h): 05.05.26: Camusat: Grid outage and GEN is faulty / Grid return awaited..;..;(05/06/2026 ticket): INC-20260506-00016511...Grid Outage</t>
  </si>
  <si>
    <t>(05/06/2026 ocm ran 18h): 06.05.26: Camusat: Grid outage and GEN is faulty / Grid return awaited</t>
  </si>
  <si>
    <t>(05/06/2026 ocm ran 15h): 06.05.26: Camusat: Grid outage and GEN is faulty / Grid return awaited</t>
  </si>
  <si>
    <t>(05/06/2026 ocm ran 10h): 05.05.26: Camusat: Grid outage and GEN is faulty / Grid return awaited</t>
  </si>
  <si>
    <t>(05/06/2026 ticket): INC-20260506-00016511...Grid Outage</t>
  </si>
  <si>
    <t>(05/06/2026 ocm ran 18h): Impacted by LIT_649_Z_Bep-Cafrad (Power issue)..;..;(05/06/2026 ocm ran 15h): Impacted by LIT_649_Z_Bep-Cafrad (Power issue)..;..;(05/06/2026 ocm ran 10h): Impacted by LIT_649_Z_Bep-Cafrad (Power issue)</t>
  </si>
  <si>
    <t>(05/06/2026 ocm ran 18h): Impacted by LIT_649_Z_Bep-Cafrad (Power issue)</t>
  </si>
  <si>
    <t>(05/06/2026 ocm ran 15h): Impacted by LIT_649_Z_Bep-Cafrad (Power issue)</t>
  </si>
  <si>
    <t>(05/06/2026 ocm ran 10h): Impacted by LIT_649_Z_Bep-Cafrad (Power issue)</t>
  </si>
  <si>
    <t>(05/06/2026 ticket): INC-20260506-00013544...2026-05-06 22:07:48...Feedback RM:
Dans 10min, ils seront dans le site...Actions IHS | FME a refaire le cable d'alimentation MPR...Others...Probleme energie | cable d'alimentation MPR brulé...user:OCM_NOC.IHS</t>
  </si>
  <si>
    <t>(05/06/2026 ocm ran 18h): Impacted by CTR_417_Z_Emombo-Tchad (TX issue)</t>
  </si>
  <si>
    <t>(05/06/2026 ocm ran 15h): Impacted by CTR_417_Z_Emombo-Tchad (TX issue)</t>
  </si>
  <si>
    <t>(05/06/2026 ocm ran 10h): Impacted by CTR_417_Z_Emombo-Tchad (TX issue)</t>
  </si>
  <si>
    <t>(05/06/2026 ocm ran 18h): Power status check Ongoing..;..;(05/06/2026 ocm ran 10h): 06.05.2026: Site Vandaliser. FME Henry Se rendra sur site pour Inventaire ETA=12H30 UTC
06/05/2026 fme henry activé site vandalisé 
Besoin d'un fme sur site pour verifier le status du MPR ..;..;(05/06/2026 ticket): INC-20260506-00014605...Grid Outage</t>
  </si>
  <si>
    <t>(05/06/2026 ocm ran 18h): Power status check Ongoing</t>
  </si>
  <si>
    <t xml:space="preserve">(05/06/2026 ocm ran 10h): 06.05.2026: Site Vandaliser. FME Henry Se rendra sur site pour Inventaire ETA=12H30 UTC
06/05/2026 fme henry activé site vandalisé 
Besoin d'un fme sur site pour verifier le status du MPR </t>
  </si>
  <si>
    <t>(05/06/2026 ticket): INC-20260506-00014605...Grid Outage</t>
  </si>
  <si>
    <t>(05/06/2026 ticket): INC-20260506-00015215...Grid Outage</t>
  </si>
  <si>
    <t>(05/06/2026 ticket): INC-20260506-00018540...Grid Outage</t>
  </si>
  <si>
    <t xml:space="preserve">(05/06/2026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down..;..;(05/06/2026 ocm ran 18h): 06.05.26: Camusat: grid only site/ Grid return awaited - Ecalated to L3
05.05.26: Camusat: grid only site/ Grid return awaited escalade L2 CAMUSAT ..;..;(05/06/2026 ocm ran 15h): 06.05.26: Camusat: grid only site/ Grid return awaited - Ecalated to L3
05.05.26: Camusat: grid only site/ Grid return awaited escalade L2 CAMUSAT ..;..;(05/06/2026 ocm ran 10h): 06.05.26: Camusat: grid only site/ Grid return awaited - Ecalated to L3
05.05.26: Camusat: grid only site/ Grid return awaited escalade L2 CAMUSAT </t>
  </si>
  <si>
    <t>(05/06/2026  cell zte):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</si>
  <si>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 xml:space="preserve">(05/06/2026 ocm ran 18h): 06.05.26: Camusat: grid only site/ Grid return awaited - Ecalated to L3
05.05.26: Camusat: grid only site/ Grid return awaited escalade L2 CAMUSAT </t>
  </si>
  <si>
    <t xml:space="preserve">(05/06/2026 ocm ran 15h): 06.05.26: Camusat: grid only site/ Grid return awaited - Ecalated to L3
05.05.26: Camusat: grid only site/ Grid return awaited escalade L2 CAMUSAT </t>
  </si>
  <si>
    <t xml:space="preserve">(05/06/2026 ocm ran 10h): 06.05.26: Camusat: grid only site/ Grid return awaited - Ecalated to L3
05.05.26: Camusat: grid only site/ Grid return awaited escalade L2 CAMUSAT </t>
  </si>
  <si>
    <t>(05/06/2026 ocm ran 18h):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return..;..;(05/06/2026 ocm ran 15h):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return..;..;(05/06/2026 ocm ran 10h):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</si>
  <si>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(05/06/2026 ocm ran 18h):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</si>
  <si>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(05/06/2026 ocm ran 15h):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</si>
  <si>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(05/06/2026 ocm ran 10h):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</si>
  <si>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 xml:space="preserve">(05/06/2026 ocm ran 18h):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..;..;(05/06/2026 ocm ran 15h):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..;..;(05/06/2026 ocm ran 10h):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</si>
  <si>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(05/06/2026 ocm ran 18h):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</si>
  <si>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(05/06/2026 ocm ran 15h):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</si>
  <si>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(05/06/2026 ocm ran 10h): 06/05/2026 ODU UBT-S en cours d'expédition de Douala pour Limbe ETD=06/05/2026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</si>
  <si>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(05/06/2026  cell zte): 05/05/2026 : Need BO TX analysis || FME should go on site check power and connectique || IHS activer ..;..;(05/06/2026 ticket): INC-20260506-00004341...power instability on site. power team is informed ...Transmission Board fault</t>
  </si>
  <si>
    <t xml:space="preserve">(05/06/2026  cell zte): 05/05/2026 : Need BO TX analysis || FME should go on site check power and connectique || IHS activer </t>
  </si>
  <si>
    <t>(05/06/2026 ticket): INC-20260506-00004341...power instability on site. power team is informed ...Transmission Board fault</t>
  </si>
  <si>
    <t>(05/06/2026 ocm ran 18h): 06.05.26: Camusat: Grid outage and  grid only site / grid return awaited - Escalated to L3
05.05.26: Camusat: Grid outage and  grid only site / grid return awaited - Escalated to L2..;..;(05/06/2026 ocm ran 15h): 06.05.26: Camusat: Grid outage and  grid only site / grid return awaited - Escalated to L3
05.05.26: Camusat: Grid outage and  grid only site / grid return awaited - Escalated to L2..;..;(05/06/2026 ocm ran 10h): 06.05.26: Camusat: Grid outage and  grid only site / grid return awaited - Escalated to L3
05.05.26: Camusat: Grid outage and  grid only site / grid return awaited - Escalated to L2</t>
  </si>
  <si>
    <t>(05/06/2026 ocm ran 18h): 06.05.26: Camusat: Grid outage and  grid only site / grid return awaited - Escalated to L3
05.05.26: Camusat: Grid outage and  grid only site / grid return awaited - Escalated to L2</t>
  </si>
  <si>
    <t>(05/06/2026 ocm ran 15h): 06.05.26: Camusat: Grid outage and  grid only site / grid return awaited - Escalated to L3
05.05.26: Camusat: Grid outage and  grid only site / grid return awaited - Escalated to L2</t>
  </si>
  <si>
    <t>(05/06/2026 ocm ran 10h): 06.05.26: Camusat: Grid outage and  grid only site / grid return awaited - Escalated to L3
05.05.26: Camusat: Grid outage and  grid only site / grid return awaited - Escalated to L2</t>
  </si>
  <si>
    <t xml:space="preserve">(05/06/2026 ocm ran 15h): 06.05.26: FME injoignable actuellement, escalade faite au RM Honore
06.05.26: MPR down suite instabilités d'énergie. Besoin d'un FME sur site pour vérifier son statut; CM-20260506-00002397; FME Boris activé pour investigations, ETA=11H UTC
06/05/2026 Power issue and power alarms MTN actived ..;..;(05/06/2026 ocm ran 10h): 06.05.26: MPR down suite instabilités d'énergie. Besoin d'un FME sur site pour vérifier son statut; CM-20260506-00002397; FME Boris activé pour investigations, ETA=11H UTC
06/05/2026 Power issue and power alarms MTN actived </t>
  </si>
  <si>
    <t xml:space="preserve">(05/06/2026 ocm ran 15h): 06.05.26: FME injoignable actuellement, escalade faite au RM Honore
06.05.26: MPR down suite instabilités d'énergie. Besoin d'un FME sur site pour vérifier son statut; CM-20260506-00002397; FME Boris activé pour investigations, ETA=11H UTC
06/05/2026 Power issue and power alarms MTN actived </t>
  </si>
  <si>
    <t xml:space="preserve">(05/06/2026 ocm ran 10h): 06.05.26: MPR down suite instabilités d'énergie. Besoin d'un FME sur site pour vérifier son statut; CM-20260506-00002397; FME Boris activé pour investigations, ETA=11H UTC
06/05/2026 Power issue and power alarms MTN actived </t>
  </si>
  <si>
    <t>(05/06/2026 ocm ran 18h): 06.05.26: Camusat: Coupure ENEO et GE en arret pour nuissance sonore / Reour ENEO en attente - Escalated to L3
05.05.26: Camusat: Coupure ENEO et GE en arret pour nuissance sonore / Reour ENEO en attente..;..;(05/06/2026 ocm ran 15h): 06.05.26: Camusat: Coupure ENEO et GE en arret pour nuissance sonore / Reour ENEO en attente - Escalated to L3
05.05.26: Camusat: Coupure ENEO et GE en arret pour nuissance sonore / Reour ENEO en attente..;..;(05/06/2026 ocm ran 10h): 06.05.26: Camusat: Coupure ENEO et GE en arret pour nuissance sonore / Reour ENEO en attente - Escalated to L3
05.05.26: Camusat: Coupure ENEO et GE en arret pour nuissance sonore / Reour ENEO en attente</t>
  </si>
  <si>
    <t>(05/06/2026 ocm ran 18h): 06.05.26: Camusat: Coupure ENEO et GE en arret pour nuissance sonore / Reour ENEO en attente - Escalated to L3
05.05.26: Camusat: Coupure ENEO et GE en arret pour nuissance sonore / Reour ENEO en attente</t>
  </si>
  <si>
    <t>(05/06/2026 ocm ran 15h): 06.05.26: Camusat: Coupure ENEO et GE en arret pour nuissance sonore / Reour ENEO en attente - Escalated to L3
05.05.26: Camusat: Coupure ENEO et GE en arret pour nuissance sonore / Reour ENEO en attente</t>
  </si>
  <si>
    <t>(05/06/2026 ocm ran 10h): 06.05.26: Camusat: Coupure ENEO et GE en arret pour nuissance sonore / Reour ENEO en attente - Escalated to L3
05.05.26: Camusat: Coupure ENEO et GE en arret pour nuissance sonore / Reour ENEO en attente</t>
  </si>
  <si>
    <t>(05/06/2026 ocm ran 18h): 06/05/2026 Camusat: grid outage grid only site awaited grid return - Escalated to L3
05.05.26: Grid outage  in the area as confirmed by FME..;..;(05/06/2026 ocm ran 15h): 06/05/2026 Camusat: grid outage grid only site awaited grid return - Escalated to L3
05.05.26: Grid outage  in the area as confirmed by FME..;..;(05/06/2026 ocm ran 10h): 06/05/2026 Camusat: grid outage grid only site awaited grid return - Escalated to L3
05.05.26: Grid outage  in the area as confirmed by FME</t>
  </si>
  <si>
    <t>(05/06/2026 ocm ran 18h): 06/05/2026 Camusat: grid outage grid only site awaited grid return - Escalated to L3
05.05.26: Grid outage  in the area as confirmed by FME</t>
  </si>
  <si>
    <t>(05/06/2026 ocm ran 15h): 06/05/2026 Camusat: grid outage grid only site awaited grid return - Escalated to L3
05.05.26: Grid outage  in the area as confirmed by FME</t>
  </si>
  <si>
    <t>(05/06/2026 ocm ran 10h): 06/05/2026 Camusat: grid outage grid only site awaited grid return - Escalated to L3
05.05.26: Grid outage  in the area as confirmed by FME</t>
  </si>
  <si>
    <t>(05/06/2026 ocm ran 10h): 06.05.26: IHS: DG faulty // Gen will Be replaced Today ETR : 02PM - Escalated to L3
05.05.26: IHS: DG faulty // Gen will Be replaced Today ETR : 06PM - Escalated to L3
04/05/2026 Feedback IHS: DG faulty // FME is informed ( access issue due to insecurity )</t>
  </si>
  <si>
    <t>(05/06/2026 ocm ran 18h):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Buea-David..;..;(05/06/2026 ocm ran 15h):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Buea-David..;..;(05/06/2026 ocm ran 10h):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</si>
  <si>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(05/06/2026 ocm ran 18h):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</si>
  <si>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(05/06/2026 ocm ran 15h):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</si>
  <si>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(05/06/2026 ocm ran 10h):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</si>
  <si>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(05/06/2026 ticket): INC-20260506-00010899...probleme d energie Sur le site, Les equipments ne sont Pas alimentés ...Grid Outage</t>
  </si>
  <si>
    <t>(05/06/2026 ticket): INC-20260506-00015124...Grid Outage</t>
  </si>
  <si>
    <t>(05/06/2026  cell zte): 06/04/2026 : FME activer pour investigation 
05/05/2026 : Need BO RAN analysis || Check the power supply, Input voltage should be stable..;..;(05/06/2026  cell zte): 06/04/2026 : FME Armand activer pour investigation ||ETA: 17H || Probleme d'interference GPS 
05/05/2026 : Need BO RAN analysis || Check the power supply, Input voltage should be stable</t>
  </si>
  <si>
    <t>(05/06/2026  cell zte): 06/04/2026 : FME activer pour investigation 
05/05/2026 : Need BO RAN analysis || Check the power supply, Input voltage should be stable</t>
  </si>
  <si>
    <t>(05/06/2026  cell zte): 06/04/2026 : FME Armand activer pour investigation ||ETA: 17H || Probleme d'interference GPS 
05/05/2026 : Need BO RAN analysis || Check the power supply, Input voltage should be stable</t>
  </si>
  <si>
    <t>(05/06/2026 ocm ran 10h): Impacted by NRO_227_H_Bda-Chinde (Power issue)</t>
  </si>
  <si>
    <t>(05/06/2026  cell zte): 05/04/2026 : En attente du Feedback BO TX 
04/05/2026 : Need BO RAN analysis || All cell down =&gt; Transmission investigation needed..;..;(05/06/2026  cell zte): 05/04/2026 : En attente du Feedback BO TX 
04/05/2026 : Need BO RAN analysis || All cell down =&gt; Transmission investigation needed..;..;(05/06/2026  cell zte): 05/04/2026 : En attente du Feedback BO TX 
04/05/2026 : Need BO RAN analysis || All cell down =&gt; Transmission investigation needed</t>
  </si>
  <si>
    <t>(05/06/2026  cell zte): 05/04/2026 : En attente du Feedback BO TX 
04/05/2026 : Need BO RAN analysis || All cell down =&gt; Transmission investigation needed</t>
  </si>
  <si>
    <t>(05/06/2026 ocm ran 18h): 06.05.26: Grid only site grid outage / grid return awaited..;..;(05/06/2026 ticket): INC-20260506-00011362...Grid Outage</t>
  </si>
  <si>
    <t>(05/06/2026 ocm ran 18h): 06.05.26: Grid only site grid outage / grid return awaited</t>
  </si>
  <si>
    <t>(05/06/2026 ticket): INC-20260506-00011362...Grid Outage</t>
  </si>
  <si>
    <t>(05/06/2026 ticket): INC-20260506-00013654...2026-05-06 22:07:48...Feedback RM:
Dans 10min, ils seront dans le site...Actions IHS | FME a refaire le cable d'alimentation MPR...Others...Probleme energie | cable d'alimentation MPR brulé...user:OCM_NOC.IHS</t>
  </si>
  <si>
    <t>(05/06/2026 ocm ran 10h): 06.05.26: Camusat: Grid outage and  grid only site / grid return awaited - Escalated to L3
05.05.26: Camusat: Grid outage and  grid only site / grid return awaited</t>
  </si>
  <si>
    <t xml:space="preserve">(05/06/2026  cell nokia): 06/05/2026 : power issue 
30/04/2026 : Power issue || Point suivi par le 3 PP ..;..;(05/06/2026  cell nokia): 06/05/2026 : power issue ||programmation d'une join visiste sur le site en cours  
30/04/2026 : Power issue || Point suivi par le 3 PP </t>
  </si>
  <si>
    <t xml:space="preserve">(05/06/2026  cell nokia): 06/05/2026 : power issue 
30/04/2026 : Power issue || Point suivi par le 3 PP </t>
  </si>
  <si>
    <t xml:space="preserve">(05/06/2026  cell nokia): 06/05/2026 : power issue ||programmation d'une join visiste sur le site en cours  
30/04/2026 : Power issue || Point suivi par le 3 PP </t>
  </si>
  <si>
    <t>(05/06/2026 ocm ran 18h):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awaited..;..;(05/06/2026 ocm ran 15h):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awaited..;..;(05/06/2026 ocm ran 10h):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</si>
  <si>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(05/06/2026 ocm ran 18h):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</si>
  <si>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(05/06/2026 ocm ran 15h):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</si>
  <si>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(05/06/2026 ocm ran 10h):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</si>
  <si>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(05/06/2026 ocm ran 18h): Impacted by LIT_554_Z_Ndpssi-Vallee-de-la-Paix (Power issue)..;..;(05/06/2026 ocm ran 15h): Impacted by LIT_554_Z_Ndpssi-Vallee-de-la-Paix (Power issue)..;..;(05/06/2026 ocm ran 10h): Impacted by LIT_554_Z_Ndpssi-Vallee-de-la-Paix (Power issue)</t>
  </si>
  <si>
    <t>(05/06/2026 ocm ran 18h): Impacted by LIT_554_Z_Ndpssi-Vallee-de-la-Paix (Power issue)</t>
  </si>
  <si>
    <t>(05/06/2026 ocm ran 15h): Impacted by LIT_554_Z_Ndpssi-Vallee-de-la-Paix (Power issue)</t>
  </si>
  <si>
    <t>(05/06/2026 ocm ran 10h): Impacted by LIT_554_Z_Ndpssi-Vallee-de-la-Paix (Power issue)</t>
  </si>
  <si>
    <t>(05/06/2026 ocm ran 18h):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RETURN..;..;(05/06/2026 ocm ran 15h):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RETURN..;..;(05/06/2026 ocm ran 10h):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</si>
  <si>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(05/06/2026 ocm ran 18h):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</si>
  <si>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(05/06/2026 ocm ran 15h):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</si>
  <si>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(05/06/2026 ocm ran 10h):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</si>
  <si>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 xml:space="preserve">(05/06/2026 ocm ran 18h):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..;..;(05/06/2026 ocm ran 15h):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..;..;(05/06/2026 ocm ran 10h):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</si>
  <si>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(05/06/2026 ocm ran 18h):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</si>
  <si>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(05/06/2026 ocm ran 15h):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</si>
  <si>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 xml:space="preserve">(05/06/2026 ocm ran 10h):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</si>
  <si>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(05/06/2026  cell zte): 06/05/2026 : Cell was down due to Power..;..;(05/06/2026 ocm ran 15h): 06.05.26: Camusat: Grid outage and  grid only site / grid return awaited - Escalated to L3
05.05.26: Camusat: Grid outage and  grid only site / grid return awaited - Escalated to L2..;..;(05/06/2026 ocm ran 10h): 06.05.26: Camusat: Grid outage and  grid only site / grid return awaited - Escalated to L3
05.05.26: Camusat: Grid outage and  grid only site / grid return awaited - Escalated to L2</t>
  </si>
  <si>
    <t>(05/06/2026  cell zte): 06/05/2026 : Cell was down due to Power</t>
  </si>
  <si>
    <t xml:space="preserve">(05/06/2026  cell nokia): 05/05/2026 : Check breaker and  interconnection (sfp, optical fiber) between system and radio module, swap its if needed ..;..;(05/06/2026  cell nokia): 06/05/2026 : FME activer || Il remplacer le FKOOP || Fkoop non dis[ponible au Ware house de HW la cde va etre transferer a OCM 
05/05/2026 : Check breaker and  interconnection (sfp, optical fiber) between system and radio module, swap its if needed ..;..;(05/06/2026  cell nokia): 06/05/2026 : FME activer || Il remplacer le FKOOP || Fkoop non dis[ponible au Ware house de HW la cde va etre transferer a OCM 
05/05/2026 : Check breaker and  interconnection (sfp, optical fiber) between system and radio module, swap its if needed </t>
  </si>
  <si>
    <t xml:space="preserve">(05/06/2026  cell nokia): 05/05/2026 : Check breaker and  interconnection (sfp, optical fiber) between system and radio module, swap its if needed </t>
  </si>
  <si>
    <t xml:space="preserve">(05/06/2026  cell nokia): 06/05/2026 : FME activer || Il remplacer le FKOOP || Fkoop non dis[ponible au Ware house de HW la cde va etre transferer a OCM 
05/05/2026 : Check breaker and  interconnection (sfp, optical fiber) between system and radio module, swap its if needed </t>
  </si>
  <si>
    <t>(05/06/2026 ticket): INC-20260506-00004941...	Active // No power issue, site is on Gen with Ubaie=56.3V. The Tx FME Lucien (697391563) from Huawei is informed....SITE IS UP AFTER POWER RESTART...Grid Outage</t>
  </si>
  <si>
    <t>(05/06/2026  cell zte): 06/05/2026 : Fme Henri activer pour investiguation|| FME sur site || Intervention en cours  
05/05/2026 : Need BO RAN analysis || The fiber or cable is damaged
The connectors of the antenna feeder cables are improperly fabricated,</t>
  </si>
  <si>
    <t>(05/06/2026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</si>
  <si>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(05/06/2026 ocm ran 18h):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0..;..;(05/06/2026 ocm ran 15h):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0..;..;(05/06/2026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</si>
  <si>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(05/06/2026 ocm ran 18h):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</si>
  <si>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(05/06/2026 ocm ran 15h):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</si>
  <si>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(05/06/2026 ocm ran 10h):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</si>
  <si>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(05/06/2026 ticket): INC-20260506-00005167...Grid Outage</t>
  </si>
  <si>
    <t>( hourly IHS): 06/05/2026 14:06 4:53:52 45 V Team is on site for MPR REPLACEMENT..;..;(05/06/2026 cell huawei):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HIS..;..;(05/06/2026 ocm ran 15h): 06.05.26: IHS: Team is on site for MPR REPLACEMENT</t>
  </si>
  <si>
    <t>( hourly IHS): 06/05/2026 14:06 4:53:52 45 V Team is on site for MPR REPLACEMENT</t>
  </si>
  <si>
    <t>(05/06/2026 cell huawei):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</si>
  <si>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(05/06/2026 ocm ran 15h): 06.05.26: IHS: Team is on site for MPR REPLACEMENT</t>
  </si>
  <si>
    <t>(05/06/2026 ocm ran 15h): 06.05.26: Camusat: grid outage, gen faulty / grid return awaited</t>
  </si>
  <si>
    <t>(05/06/2026 ocm ran 15h): Power status check Ongoing</t>
  </si>
  <si>
    <t>(05/06/2026 ticket): INC-20260506-00009285...Issue resolved without any action on my part...Transmission Board fault</t>
  </si>
  <si>
    <t>(05/06/2026 ocm ran 15h): 06.05.26: Besoin d'un FME sur site pour vérifier le statut du MPR; FME Bertrand activé pour investigations, update ASAP..;..;(05/06/2026 ticket): INC-20260506-00009005...Grid Outage</t>
  </si>
  <si>
    <t>(05/06/2026 ocm ran 15h): 06.05.26: Besoin d'un FME sur site pour vérifier le statut du MPR; FME Bertrand activé pour investigations, update ASAP</t>
  </si>
  <si>
    <t>(05/06/2026 ticket): INC-20260506-00009005...Grid Outage</t>
  </si>
  <si>
    <t>(05/06/2026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</si>
  <si>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(05/06/2026  cell nokia):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</si>
  <si>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(05/06/2026 ocm ran 18h):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15h):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10h):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</si>
  <si>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(05/06/2026 ocm ran 18h):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</si>
  <si>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(05/06/2026 ocm ran 15h):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</si>
  <si>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(05/06/2026 ocm ran 10h):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</si>
  <si>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(05/06/2026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15h):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</si>
  <si>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(05/06/2026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</si>
  <si>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(05/06/2026 ocm ran 15h):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</si>
  <si>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(05/06/2026 ocm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</si>
  <si>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(05/06/2026 ocm ran 18h):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L5..;..;(05/06/2026 ocm ran 15h):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L5..;..;(05/06/2026 ocm ran 10h):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</si>
  <si>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(05/06/2026 ocm ran 18h):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</si>
  <si>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(05/06/2026 ocm ran 15h):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</si>
  <si>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(05/06/2026 ocm ran 10h):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</si>
  <si>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 xml:space="preserve">(05/06/2026  cell nokia): 05/04/2026 : Feddback PM : Intervention planned on 07.05.2026 after spare part collected
04/05/2026 : Ghost town                                         30/04/2026 :  Check breaker and  interconnection FXDB (sfp, optical fiber) between system and radio module, swap its if needed || Access issue ..;..;(05/06/2026  cell nokia): 05/04/2026 : Feddback PM : Intervention planned on 07.05.2026 after spare part collected
04/05/2026 : Ghost town                                         30/04/2026 :  Check breaker and  interconnection FXDB (sfp, optical fiber) between system and radio module, swap its if needed || Access issue ..;..;(05/06/2026  cell nokia): 05/04/2026 : Feddback PM : Intervention planned on 07.05.2026 after spare part collected
04/05/2026 : Ghost town                                         30/04/2026 :  Check breaker and  interconnection FXDB (sfp, optical fiber) between system and radio module, swap its if needed || Access issue </t>
  </si>
  <si>
    <t xml:space="preserve">(05/06/2026  cell nokia): 05/04/2026 : Feddback PM : Intervention planned on 07.05.2026 after spare part collected
04/05/2026 : Ghost town                                         30/04/2026 :  Check breaker and  interconnection FXDB (sfp, optical fiber) between system and radio module, swap its if needed || Access issue </t>
  </si>
  <si>
    <t>(05/06/2026 ocm ran 18h): 06.05.2026: FSMF MRBTS1 faulty et expédition en cours de Douala pour Edea, ETD=06.05.26..;..;(05/06/2026 ocm ran 15h): 06.05.2026: FSMF MRBTS1 faulty et expédition en cours de Douala pour Edea, ETD=06.05.26..;..;(05/06/2026 ocm ran 10h): 06.05.2026: FSMF MRBTS1 faulty et expédition en cours de Douala pour Edea, ETD=06.05.26..;..;(05/06/2026 ticket): INC-20260506-00016283</t>
  </si>
  <si>
    <t>(05/06/2026 ocm ran 18h): 06.05.2026: FSMF MRBTS1 faulty et expédition en cours de Douala pour Edea, ETD=06.05.26</t>
  </si>
  <si>
    <t>(05/06/2026 ocm ran 15h): 06.05.2026: FSMF MRBTS1 faulty et expédition en cours de Douala pour Edea, ETD=06.05.26</t>
  </si>
  <si>
    <t>(05/06/2026 ocm ran 10h): 06.05.2026: FSMF MRBTS1 faulty et expédition en cours de Douala pour Edea, ETD=06.05.26</t>
  </si>
  <si>
    <t>(05/06/2026 ticket): INC-20260506-00016283</t>
  </si>
  <si>
    <t>(05/06/2026 ocm ran 10h): P1  at Fontem_G9U9_SUO_017, investigations ongoing</t>
  </si>
  <si>
    <t>(05/06/2026 ocm ran 10h): P1 incident at Fontem_G9U9_SUO_017</t>
  </si>
  <si>
    <t>(05/06/2026 ticket): INC-20260506-00015567...Grid Outage</t>
  </si>
  <si>
    <t>(05/06/2026 ticket): INC-20260506-00014383...Grid Outage</t>
  </si>
  <si>
    <t>( hourly IHS): 06/05/2026 07:45 3:22:29 0 V RECTIFIERS ISSUE</t>
  </si>
  <si>
    <t>(05/06/2026 ocm ran 18h): 06.05.26: Camusat: Grid outage, Grid only site/ Grid returns awaited..;..;(05/06/2026 ticket): INC-20260506-00012032</t>
  </si>
  <si>
    <t>(05/06/2026 ocm ran 18h): 06.05.26: Camusat: Grid outage, Grid only site/ Grid returns awaited</t>
  </si>
  <si>
    <t>(05/06/2026 ticket): INC-20260506-00012032</t>
  </si>
  <si>
    <t xml:space="preserve">(05/06/2026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</si>
  <si>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 xml:space="preserve">(05/06/2026  cell zte):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</si>
  <si>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 hourly IHS): 06/05/2026 00:03 5:56:39 FME Josseph is managing with level 0</t>
  </si>
  <si>
    <t>(05/06/2026 ticket): INC-20260506-00001930...	Site impacted by Mayo Dinga Camtel T2470, Not managed by IHS, MTN gives E1 to OCM...	Site impacted by Mayo Dinga Camtel T2470, Not managed by IHS, MTN gives E1 to OCM...Others...	Site impacted by Mayo Dinga Camtel T2470, Not managed by IHS, MTN gives E1 to OCM</t>
  </si>
  <si>
    <t>(05/06/2026 ticket): INC-20260506-00017818...2026-05-06 23:11:45...investigations ongoing / FME is trying to get level0...user:OCM_NOC.CAMUSAT</t>
  </si>
  <si>
    <t>(05/06/2026 ocm ran 18h): 06/05/2026 ODU MPT 7-8 Ghz 3DB20858AC faulty et commande passée à OCM..;..;(05/06/2026 ocm ran 15h): 06/05/2026 ODU MPT 7-8 Ghz 3DB20858AC faulty et commande passée à OCM..;..;(05/06/2026 ocm ran 10h): 06/05/2026 ODU MPT 7-8 Ghz 3DB20858AC faulty et commande passée à OCM..;..;(05/06/2026 ticket): INC-20260506-00018435...2026-05-07 00:52:13...ODU MPT-MC 3DB20859ABAA03  faulty and not available in our stock, request to OCM done...user:OCM_NOC.CAMUSAT</t>
  </si>
  <si>
    <t>(05/06/2026 ocm ran 18h): 06/05/2026 ODU MPT 7-8 Ghz 3DB20858AC faulty et commande passée à OCM</t>
  </si>
  <si>
    <t>(05/06/2026 ocm ran 15h): 06/05/2026 ODU MPT 7-8 Ghz 3DB20858AC faulty et commande passée à OCM</t>
  </si>
  <si>
    <t>(05/06/2026 ocm ran 10h): 06/05/2026 ODU MPT 7-8 Ghz 3DB20858AC faulty et commande passée à OCM</t>
  </si>
  <si>
    <t>(05/06/2026 ticket): INC-20260506-00018435...2026-05-07 00:52:13...ODU MPT-MC 3DB20859ABAA03  faulty and not available in our stock, request to OCM done...user:OCM_NOC.CAMUSAT</t>
  </si>
  <si>
    <t>(05/06/2026 ticket): INC-20260506-00016472...Grid Outage</t>
  </si>
  <si>
    <t>(05/06/2026 ticket): INC-20260506-00013074...2026-05-06 23:27:47...AOF down traffic route to MW...Grid outage, generator failure ...Grid Outage...user:OCM_NOC.IHS</t>
  </si>
  <si>
    <t>(05/06/2026 ocm ran 18h): 06.05.26: Need FME on site for tshoot with TX BO, update ASAP..;..;(05/06/2026 ocm ran 10h): 06.05.2026: Besoin d'un FME sur site pour investigations conjointes avec le BO TX, update ASAP..;..;(05/06/2026 ticket): INC-20260506-00005020...2026-05-06 11:13:56...06.05.2026: Besoin d'un FME sur site pour investigations conjointes avec le BO TX, update ASAP...user:ndzie mbene lionnel</t>
  </si>
  <si>
    <t>(05/06/2026 ocm ran 18h): 06.05.26: Need FME on site for tshoot with TX BO, update ASAP</t>
  </si>
  <si>
    <t>(05/06/2026 ocm ran 10h): 06.05.2026: Besoin d'un FME sur site pour investigations conjointes avec le BO TX, update ASAP</t>
  </si>
  <si>
    <t>(05/06/2026 ticket): INC-20260506-00005020...2026-05-06 11:13:56...06.05.2026: Besoin d'un FME sur site pour investigations conjointes avec le BO TX, update ASAP...user:ndzie mbene lionnel</t>
  </si>
  <si>
    <t>(05/06/2026 ticket): INC-20260506-00012873...Grid Outage</t>
  </si>
  <si>
    <t>(05/06/2026  cell nokia): 06/05/2026 : FME sur site || Intervention en cours 
05/05/2026:Check and replace ABIA || intervention prevue pour demain  06/05/2026 a cause du probleme d'accesss..;..;(05/06/2026 ticket): INC-20260506-00008992...2026-05-06 15:09:56...Grid outage no space // awaiting grid return ,Seraphin is informed...Grid Outage...user:OCM_NOC.IHS</t>
  </si>
  <si>
    <t>(05/06/2026  cell nokia): 06/05/2026 : FME sur site || Intervention en cours 
05/05/2026:Check and replace ABIA || intervention prevue pour demain  06/05/2026 a cause du probleme d'accesss</t>
  </si>
  <si>
    <t>(05/06/2026 ticket): INC-20260506-00008992...2026-05-06 15:09:56...Grid outage no space // awaiting grid return ,Seraphin is informed...Grid Outage...user:OCM_NOC.IHS</t>
  </si>
  <si>
    <t>(05/06/2026 ticket): INC-20260506-00004300...Transmission Board fault</t>
  </si>
  <si>
    <t>(05/06/2026 ticket): INC-20260506-00004949...	Active // No power issue, site is on Gen with Ubaie=56.3V. The Tx FME Lucien (697391563) from Huawei is informed....SITE IS UP AFTER POWER RESTART...Grid Outage</t>
  </si>
  <si>
    <t>(05/06/2026 ticket): INC-20260506-00006240...2026-05-06 09:50:40...mauvaise tension  , Grid only site / awaiting good phases return...Grid Outage...user:OCM_NOC.CAMUSAT</t>
  </si>
  <si>
    <t>(05/06/2026 ticket): INC-20260506-00016524...Grid Outage</t>
  </si>
  <si>
    <t>( hourly IHS): 06/05/2026 16:25 6:49:45 45 V Grid outage no space // awaiting grid return ,Abdul is informed..;..;(05/06/2026 ocm ran 18h): 06.05.26: Grid outage no space // awaiting grid return ,Abdul is informed..;..;(05/06/2026 ticket): INC-20260506-00011342...Grid Outage</t>
  </si>
  <si>
    <t>( hourly IHS): 06/05/2026 16:25 6:49:45 45 V Grid outage no space // awaiting grid return ,Abdul is informed</t>
  </si>
  <si>
    <t>(05/06/2026 ocm ran 18h): 06.05.26: Grid outage no space // awaiting grid return ,Abdul is informed</t>
  </si>
  <si>
    <t>(05/06/2026 ticket): INC-20260506-00011342...Grid Outage</t>
  </si>
  <si>
    <t xml:space="preserve">(05/06/2026 ocm ran 18h):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..;..;(05/06/2026 ocm ran 15h):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..;..;(05/06/2026 ocm ran 10h):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</si>
  <si>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(05/06/2026 ocm ran 18h):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</si>
  <si>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(05/06/2026 ocm ran 15h):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</si>
  <si>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(05/06/2026 ocm ran 10h):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</si>
  <si>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(05/06/2026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reconnection)..;..;(05/06/2026 ocm ran 15h):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reconnection)..;..;(05/06/2026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</si>
  <si>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(05/06/2026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</si>
  <si>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(05/06/2026 ocm ran 15h):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</si>
  <si>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(05/06/2026 ocm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</si>
  <si>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(05/06/2026  cell nokia): 
06/05/2026 : Need BO RAN analysis ..;..;(05/06/2026  cell nokia): 
06/05/2026 : Need BO RAN analysis </t>
  </si>
  <si>
    <t xml:space="preserve">(05/06/2026  cell nokia): 
06/05/2026 : Need BO RAN analysis </t>
  </si>
  <si>
    <t>(05/06/2026 ocm ran 15h): 06.05.2026: Mauvaise tension  , Grid only site / awaiting good phases return..;..;(05/06/2026 ocm ran 10h): 06.05.2026: Mauvaise tension  , Grid only site / awaiting good phases return</t>
  </si>
  <si>
    <t>(05/06/2026 ocm ran 15h): 06.05.2026: Mauvaise tension  , Grid only site / awaiting good phases return</t>
  </si>
  <si>
    <t>(05/06/2026 ocm ran 10h): 06.05.2026: Mauvaise tension  , Grid only site / awaiting good phases return</t>
  </si>
  <si>
    <t>(05/06/2026 ticket): INC-20260506-00013541...Grid Outage</t>
  </si>
  <si>
    <t>(05/06/2026  groupe whatsapp incident): impacted by EXN_075_Datcheka  ,A detrminer , sans action..;..;(05/06/2026 ticket): INC-20260506-00010019...Grid Outage</t>
  </si>
  <si>
    <t>(05/06/2026 ticket): INC-20260506-00010019...Grid Outage</t>
  </si>
  <si>
    <t>(05/06/2026 ticket): INC-20260506-00016525...Grid Outage</t>
  </si>
  <si>
    <t>( hourly IHS): 06/05/2026 15:50 0:09:52 45 V Fme is informed and managing ETA Asap</t>
  </si>
  <si>
    <t>(05/06/2026 ocm ran 18h): Power status check Ongoing..;..;(05/06/2026 ticket): INC-20260506-00013182</t>
  </si>
  <si>
    <t>(05/06/2026 ticket): INC-20260506-00013182</t>
  </si>
  <si>
    <t>(05/06/2026 ticket): INC-20260506-00009152...Grid Outage</t>
  </si>
  <si>
    <t>(05/06/2026 ticket): INC-20260506-00013739...Grid Outage</t>
  </si>
  <si>
    <t>(05/06/2026 ocm ran 10h): New site not yet transferred to MSP</t>
  </si>
  <si>
    <t>(05/06/2026  cell nokia): 
06/05/2026 : Cde en cours 
05/05/2026 : Check breaker and  interconnection (sfp, optical fiber) between system and radio module, swap its if needed ||Feelback FME  Hugues : Commande du materiel ( FXED et SFP ) a Bertoua en cours.</t>
  </si>
  <si>
    <t>( hourly IHS): 06/05/2026 06:51 0:23:11 49.3 V Our FME EMMANUEL is managing with level zero Escalation done until Alphonse T</t>
  </si>
  <si>
    <t>(05/06/2026 ticket): INC-20260506-00005646...Francklin is on site and reports that 1/3 rectifier faulty...Grid Outage</t>
  </si>
  <si>
    <t>(05/06/2026  cell zte): 06/04/2026 : cell was down due to power ..;..;(05/06/2026 ticket): INC-20260506-00007749...Grid Outage</t>
  </si>
  <si>
    <t xml:space="preserve">(05/06/2026  cell zte): 06/04/2026 : cell was down due to power </t>
  </si>
  <si>
    <t>(05/06/2026 ticket): INC-20260506-00007749...Grid Outage</t>
  </si>
  <si>
    <t>(05/06/2026  incident): impacted by Badjonre-IHS_EXN_152, Plantage MPR || Action :reset physique effectuer
NB: tout les impacts sont up excepte la BTS Badjonre qui a perdu sa configs , intervation a la premier heure demain ..;..;(05/06/2026 ocm ran 18h): 06.05.26: Besoin d'un FME sur site pour vérifier le statut de la BTS et son interco avec la RTN; CM-20260506-00004277; FME Herman activé pour investigations, update ASAP..;..;(05/06/2026 ticket): INC-20260506-00009911...2026-05-06 23:18:01...There is loss of signal between RTN and BBU
FME should check BBU status and interconnection with RTN...user:OCM_NOC.IHS</t>
  </si>
  <si>
    <t>(05/06/2026 ocm ran 18h): 06.05.26: Besoin d'un FME sur site pour vérifier le statut de la BTS et son interco avec la RTN; CM-20260506-00004277; FME Herman activé pour investigations, update ASAP</t>
  </si>
  <si>
    <t>(05/06/2026 ticket): INC-20260506-00009911...2026-05-06 23:18:01...There is loss of signal between RTN and BBU
FME should check BBU status and interconnection with RTN...user:OCM_NOC.IHS</t>
  </si>
  <si>
    <t>(05/06/2026 ticket): INC-20260506-00009346...Grid Outage</t>
  </si>
  <si>
    <t>(05/06/2026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analysis..;..;(05/06/2026  cell nokia):  
06/05/2026 : Point escalader a Mr Theophile ppour support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</si>
  <si>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(05/06/2026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</si>
  <si>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(05/06/2026  cell nokia):  
06/05/2026 : Point escalader a Mr Theophile ppour support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</si>
  <si>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(05/06/2026 ocm ran 18h): Power status check Ongoing..;..;(05/06/2026 ticket): INC-20260506-00012831...Grid Outage</t>
  </si>
  <si>
    <t>(05/06/2026 ticket): INC-20260506-00012831...Grid Outage</t>
  </si>
  <si>
    <t>(05/06/2026  groupe whatsapp incident): impacted by   SUD_246_Z_Mintom-MTN(SUD-246), A determiner , sans action..;..;(05/06/2026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..;..;(05/06/2026 ticket): INC-20260506-00016918...No power issue on site Ubaie: 53.7V site on Battery. Foe (682106733/Huawei) is informed....Sans actions...Others...A determiner</t>
  </si>
  <si>
    <t xml:space="preserve">(05/06/2026  cell nokia):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</si>
  <si>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(05/06/2026 ticket): INC-20260506-00016918...No power issue on site Ubaie: 53.7V site on Battery. Foe (682106733/Huawei) is informed....Sans actions...Others...A determiner</t>
  </si>
  <si>
    <t>(05/06/2026 ocm ran 18h):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managing..;..;(05/06/2026 ocm ran 15h):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managing..;..;(05/06/2026 ocm ran 10h):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</si>
  <si>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(05/06/2026 ocm ran 18h):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</si>
  <si>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(05/06/2026 ocm ran 15h):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</si>
  <si>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(05/06/2026 ocm ran 10h):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</si>
  <si>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hourly IHS): 06/05/2026 04:42 2:31:28 44.7V grid only no space // awaiting grid return. (Franklin is informed )</t>
  </si>
  <si>
    <t>(05/06/2026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</si>
  <si>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(05/06/2026  cell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</si>
  <si>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(05/06/2026  cell nokia): 
06/05/2026 : Need BO RAN analysis ||Alarm already UP but FME should check and replace radio module if issue persist (FRGU) || FME Willy activer || Acess issue || Zone rouge ..;..;(05/06/2026  cell nokia): 
06/05/2026 : Need BO RAN analysis ||Alarm already UP but FME should check and replace radio module if issue persist (FRGU) || FME Willy activer || Acess issue || Zone rouge ..;..;(05/06/2026 ticket): INC-20260506-00017699...2026-05-07 01:06:14...Impacted by SUO_170_H_Buea Low Boduma (Not managed by IHS)....user:OCM_NOC.IHS</t>
  </si>
  <si>
    <t xml:space="preserve">(05/06/2026  cell nokia): 
06/05/2026 : Need BO RAN analysis ||Alarm already UP but FME should check and replace radio module if issue persist (FRGU) || FME Willy activer || Acess issue || Zone rouge </t>
  </si>
  <si>
    <t>(05/06/2026 ticket): INC-20260506-00017699...2026-05-07 01:06:14...Impacted by SUO_170_H_Buea Low Boduma (Not managed by IHS)....user:OCM_NOC.IHS</t>
  </si>
  <si>
    <t>(05/06/2026 ticket): INC-20260506-00010488...Grid Outage</t>
  </si>
  <si>
    <t>(05/06/2026 ticket): INC-20260506-00016617...Grid Outage</t>
  </si>
  <si>
    <t>(05/06/2026 ticket): INC-20260506-00005324...Grid Outage</t>
  </si>
  <si>
    <t>( hourly IHS): 06/05/2026 13:44 0:27:45 46.2 V Grid only, no space // Awaiting grid return // Seraphin informed..;..;(05/06/2026 ticket): INC-20260506-00008987...Grid Outage</t>
  </si>
  <si>
    <t>( hourly IHS): 06/05/2026 13:44 0:27:45 46.2 V Grid only, no space // Awaiting grid return // Seraphin informed</t>
  </si>
  <si>
    <t>(05/06/2026 ticket): INC-20260506-00008987...Grid Outage</t>
  </si>
  <si>
    <t>(05/06/2026 ocm ran 18h): Power status check Ongoing..;..;(05/06/2026 ocm ran 10h): 06.05.2026: Le FME Yannick KAMDOM actuellement sur le site de Bangang pour intervention se rendra sur site apres ETA=14H30
05.05.26: Besoin d'un FME sur site pour investigations conjointes avec le BO TX..;..;(05/06/2026 ticket): INC-20260506-00016256...Grid Outage</t>
  </si>
  <si>
    <t>(05/06/2026 ocm ran 10h): 06.05.2026: Le FME Yannick KAMDOM actuellement sur le site de Bangang pour intervention se rendra sur site apres ETA=14H30
05.05.26: Besoin d'un FME sur site pour investigations conjointes avec le BO TX</t>
  </si>
  <si>
    <t>(05/06/2026 ticket): INC-20260506-00016256...Grid Outage</t>
  </si>
  <si>
    <t xml:space="preserve">(05/06/2026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</si>
  <si>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 xml:space="preserve">(05/06/2026  cell nokia):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</si>
  <si>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(05/06/2026  cell zte): 05/05/2026 : Need BO RAN analysis  Please keep the site under monitoring..;..;(05/06/2026 ticket): INC-20260506-00005147...Grid Outage</t>
  </si>
  <si>
    <t>(05/06/2026  cell zte): 05/05/2026 : Need BO RAN analysis  Please keep the site under monitoring</t>
  </si>
  <si>
    <t>(05/06/2026 ticket): INC-20260506-00005147...Grid Outage</t>
  </si>
  <si>
    <t>(05/06/2026 ticket): INC-20260506-00003314...Grid Outage</t>
  </si>
  <si>
    <t>(05/06/2026 ticket): INC-20260506-00017023...Instabilité Power suspecté... l'équipe maintenance power se déploie sur site pour examiner et nous faire un retour....Grid Outage</t>
  </si>
  <si>
    <t xml:space="preserve">(05/06/2026  cell nokia): 05/05/2026 : Intervention planned on 10.05.2026 after spare part collected
04/05/2026 : Ghost town                                  30/04/2026 : FRMF to be remplaced || plan for W19
29/04/2026: Need BO RAN analysis ..;..;(05/06/2026  cell nokia): 05/05/2026 : Intervention planned on 10.05.2026 after spare part collected
04/05/2026 : Ghost town                                  30/04/2026 : FRMF to be remplaced || plan for W19
29/04/2026: Need BO RAN analysis ..;..;(05/06/2026  cell nokia): 05/05/2026 : Intervention planned on 10.05.2026 after spare part collected
04/05/2026 : Ghost town                                  30/04/2026 : FRMF to be remplaced || plan for W19
29/04/2026: Need BO RAN analysis </t>
  </si>
  <si>
    <t xml:space="preserve">(05/06/2026  cell nokia): 05/05/2026 : Intervention planned on 10.05.2026 after spare part collected
04/05/2026 : Ghost town                                  30/04/2026 : FRMF to be remplaced || plan for W19
29/04/2026: Need BO RAN analysis </t>
  </si>
  <si>
    <t>( hourly IHS): 06/05/2026 06:34 0:40:11 44.5 V FME is on the way ETA 07:15..;..;(05/06/2026 ticket): INC-20260506-00003296...Grid Outage</t>
  </si>
  <si>
    <t>( hourly IHS): 06/05/2026 06:34 0:40:11 44.5 V FME is on the way ETA 07:15</t>
  </si>
  <si>
    <t>(05/06/2026 ticket): INC-20260506-00003296...Grid Outage</t>
  </si>
  <si>
    <t>(05/06/2026 ocm ran 15h): 06.05.2026: Power alarms; MTN is activated to check..;..;(05/06/2026 ticket): INC-20260506-00009631...Grid Outage</t>
  </si>
  <si>
    <t>(05/06/2026 ocm ran 15h): 06.05.2026: Power alarms; MTN is activated to check</t>
  </si>
  <si>
    <t>(05/06/2026 ticket): INC-20260506-00009631...Grid Outage</t>
  </si>
  <si>
    <t>( hourly IHS): 06/05/2026 21:18 0:42:00 47 V Grid outage, site went down because due to Gen (30kva, 370A) overload..;..;(05/06/2026 ocm ran 18h): Power status check Ongoing..;..;(05/06/2026 ticket): INC-20260506-00015843...Grid Outage</t>
  </si>
  <si>
    <t>( hourly IHS): 06/05/2026 21:18 0:42:00 47 V Grid outage, site went down because due to Gen (30kva, 370A) overload</t>
  </si>
  <si>
    <t>(05/06/2026 ticket): INC-20260506-00015843...Grid Outage</t>
  </si>
  <si>
    <t>(05/06/2026 ocm ran 15h): Impacted by NRD_037_H_Nassarao (TX issue)..;..;(05/06/2026 ocm ran 10h): Power status check Ongoing</t>
  </si>
  <si>
    <t>(05/06/2026 ocm ran 15h): Impacted by NRD_037_H_Nassarao (TX issue)</t>
  </si>
  <si>
    <t>(05/06/2026 ocm ran 10h): Power status check Ongoing</t>
  </si>
  <si>
    <t>(05/06/2026  incident): impacted by  EXN_101_H_Djarengol-Delegue-HIS   ,RCA: Power issue / En attente RCA IHS..;..;( hourly IHS): 06/05/2026 20:16 0:44:00 2.1 V FME is on site.</t>
  </si>
  <si>
    <t>( hourly IHS): 06/05/2026 20:16 0:44:00 2.1 V FME is on site.</t>
  </si>
  <si>
    <t>(05/06/2026 ticket): INC-20260506-00012373...Grid Outage</t>
  </si>
  <si>
    <t>( hourly IHS): 06/05/2026 21:54 0:06:00 47 V Site went down due to work : ( LEC SS Achille (657108564) Working on site (Swapp GEN)</t>
  </si>
  <si>
    <t>(05/06/2026  cell nokia): 
05/05/2026 : ||Feelback FME  Hugues : Commande du materiel et investigation apres le site de Yokadouma.
04/05/2026: Need BO RAN analysis ||Check and replace FAN, ABIA module</t>
  </si>
  <si>
    <t>(05/06/2026 ticket): INC-20260506-00014269...2026-05-06 19:37:03...Power issue on site...Grid Outage...user:DRAME IMOURANA</t>
  </si>
  <si>
    <t>(05/06/2026 ticket): INC-20260506-00006662...2026-05-06 10:31:08...impacte trans , site impacted by NRD_037_H_Nassarao / main site awaited...Grid Outage...user:OCM_NOC.CAMUSAT</t>
  </si>
  <si>
    <t>(05/06/2026  cell nokia): 06/05/2026 : Need BO RAN ongoing..;..;(05/06/2026  cell nokia): 06/05/2026 : Need BO RAN ongoing..;..;(05/06/2026  cell nokia): 06/05/2026 : Need BO RAN ongoing</t>
  </si>
  <si>
    <t>(05/06/2026  cell nokia): 06/05/2026 : Need BO RAN ongoing</t>
  </si>
  <si>
    <t xml:space="preserve">(05/06/2026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</si>
  <si>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 xml:space="preserve">(05/06/2026  cell nokia): 05/05/2026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</si>
  <si>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 xml:space="preserve">(05/06/2026  cell nokia): 06/05/2026 : Feedback BO RAN : ||Closed after reset but FME should check and replace FRMF
04/05/2026 : Need BO RAN analysis ..;..;(05/06/2026  cell nokia): 06/05/2026 : Feedback BO RAN : ||Closed after reset but FME should check and replace FRMF
04/05/2026 : Need BO RAN analysis ..;..;(05/06/2026  cell nokia): 06/05/2026 : Feedback BO RAN : ||Closed after reset but FME should check and replace FRMF
04/05/2026 : Need BO RAN analysis </t>
  </si>
  <si>
    <t xml:space="preserve">(05/06/2026  cell nokia): 06/05/2026 : Feedback BO RAN : ||Closed after reset but FME should check and replace FRMF
04/05/2026 : Need BO RAN analysis </t>
  </si>
  <si>
    <t>(05/06/2026 ocm ran 18h): 06.05.26: Grid only site grid outage / grid return awaited..;..;(05/06/2026 ocm ran 15h): 06.05.26: Grid only site grid outage / grid return awaited..;..;(05/06/2026 ocm ran 10h): 06.05.26: Grid only site grid outage / grid return awaited..;..;(05/06/2026 ticket): INC-20260506-00009506...power issue on site. check ongoing by power team ...Grid Outage</t>
  </si>
  <si>
    <t>(05/06/2026 ocm ran 15h): 06.05.26: Grid only site grid outage / grid return awaited</t>
  </si>
  <si>
    <t>(05/06/2026 ocm ran 10h): 06.05.26: Grid only site grid outage / grid return awaited</t>
  </si>
  <si>
    <t>(05/06/2026 ticket): INC-20260506-00009506...power issue on site. check ongoing by power team ...Grid Outage</t>
  </si>
  <si>
    <t>( hourly IHS): 06/05/2026 06:51 0:23:11 0 V FME is on the way ETA 07:35, Benoit is informed..;..;(05/06/2026 ticket): INC-20260506-00003508...Grid Outage</t>
  </si>
  <si>
    <t>( hourly IHS): 06/05/2026 06:51 0:23:11 0 V FME is on the way ETA 07:35, Benoit is informed</t>
  </si>
  <si>
    <t>(05/06/2026 ticket): INC-20260506-00003508...Grid Outage</t>
  </si>
  <si>
    <t>( hourly IHS): 06/05/2026 21:39 1:35:45 48 Load increased..;..;(05/06/2026 ocm ran 18h): 06.05.2026: FME Peguy activated for intervention ETA=ASAP
06.05.2026: Besoin d'un FME sur site pour checker le status du MPR et la chaine antennaire de l'ODU..;..;(05/06/2026 ocm ran 15h): 06.05.2026: FME Peguy activated for intervention ETA=ASAP
06.05.2026: Besoin d'un FME sur site pour checker le status du MPR et la chaine antennaire de l'ODU..;..;(05/06/2026 ocm ran 10h): 06.05.2026: FME Peguy activated for intervention ETA=ASAP
06.05.2026: Besoin d'un FME sur site pour checker le status du MPR et la chaine antennaire de l'ODU..;..;(05/06/2026 ticket): INC-20260506-00016253...Grid Outage</t>
  </si>
  <si>
    <t>( hourly IHS): 06/05/2026 21:39 1:35:45 48 Load increased</t>
  </si>
  <si>
    <t>(05/06/2026 ocm ran 18h): 06.05.2026: FME Peguy activated for intervention ETA=ASAP
06.05.2026: Besoin d'un FME sur site pour checker le status du MPR et la chaine antennaire de l'ODU</t>
  </si>
  <si>
    <t>(05/06/2026 ocm ran 15h): 06.05.2026: FME Peguy activated for intervention ETA=ASAP
06.05.2026: Besoin d'un FME sur site pour checker le status du MPR et la chaine antennaire de l'ODU</t>
  </si>
  <si>
    <t>(05/06/2026 ocm ran 10h): 06.05.2026: FME Peguy activated for intervention ETA=ASAP
06.05.2026: Besoin d'un FME sur site pour checker le status du MPR et la chaine antennaire de l'ODU</t>
  </si>
  <si>
    <t>(05/06/2026 ticket): INC-20260506-00016253...Grid Outage</t>
  </si>
  <si>
    <t>(05/06/2026 ticket): INC-20260506-00015527...2026-05-06 23:29:46...Active / No power issue site on Grid with Ubai = 51.2 V The Fme TX Charly 656097386) from Huawei is inform...user:OCM_NOC.IHS</t>
  </si>
  <si>
    <t>(05/06/2026 ticket): INC-20260506-00015354...Grid Outage</t>
  </si>
  <si>
    <t>( hourly IHS): 06/05/2026 11:47 2:24:45 54.2 V Our FME KELVIN is managinng with level zero..;..;(05/06/2026 ticket): INC-20260506-00007951...Grid Outage</t>
  </si>
  <si>
    <t>( hourly IHS): 06/05/2026 11:47 2:24:45 54.2 V Our FME KELVIN is managinng with level zero</t>
  </si>
  <si>
    <t>(05/06/2026 ticket): INC-20260506-00007951...Grid Outage</t>
  </si>
  <si>
    <t>(05/06/2026  cell zte): 06/05/2026 : Cell was down due to Power..;..;(05/06/2026 ticket): INC-20260506-00014273...2026-05-06 20:18:59...Grid outage and GEN is faulty / Grid return awaited...Grid Outage...user:OCM_NOC.CAMUSAT</t>
  </si>
  <si>
    <t>(05/06/2026 ticket): INC-20260506-00014273...2026-05-06 20:18:59...Grid outage and GEN is faulty / Grid return awaited...Grid Outage...user:OCM_NOC.CAMUSAT</t>
  </si>
  <si>
    <t>( hourly IHS): 06/05/2026 00:31 0:28:42 53.7V Grid outage, Gen overload ( Richard is informed )</t>
  </si>
  <si>
    <t>( hourly IHS): 06/05/2026 17:28 5:46:45 45 V Grid outage no space // awaiting grid return ,Seraphin is informed..;..;(05/06/2026 ocm ran 18h): 06.05.26: IHS: Grid outage, grid only site/ Grid returns awaited..;..;(05/06/2026 ticket): INC-20260506-00018622...2026-05-07 00:26:47...investigations ongoing / FME is trying to get level0...user:OCM_NOC.CAMUSAT</t>
  </si>
  <si>
    <t>( hourly IHS): 06/05/2026 17:28 5:46:45 45 V Grid outage no space // awaiting grid return ,Seraphin is informed</t>
  </si>
  <si>
    <t>(05/06/2026 ocm ran 18h): 06.05.26: IHS: Grid outage, grid only site/ Grid returns awaited</t>
  </si>
  <si>
    <t>(05/06/2026 ticket): INC-20260506-00018622...2026-05-07 00:26:47...investigations ongoing / FME is trying to get level0...user:OCM_NOC.CAMUSAT</t>
  </si>
  <si>
    <t>(05/06/2026 ticket): INC-20260506-00011213...Grid Outage</t>
  </si>
  <si>
    <t>(05/06/2026 ocm ran 18h): Power status check Ongoing..;..;(05/06/2026 ticket): INC-20260506-00018379...2026-05-07 00:06:44...GE stops at 06PM and starts at 08AM...user:OCM_NOC.CAMUSAT</t>
  </si>
  <si>
    <t>(05/06/2026 ticket): INC-20260506-00018379...2026-05-07 00:06:44...GE stops at 06PM and starts at 08AM...user:OCM_NOC.CAMUSAT</t>
  </si>
  <si>
    <t>(05/06/2026 ticket): INC-20260506-00010070...Grid Outage</t>
  </si>
  <si>
    <t>(05/06/2026 ticket): INC-20260506-00002928...2026-05-06 08:06:45...Level 0 on his way ETA 10H30...Grid Outage...user:OCM_NOC.CAMUSAT</t>
  </si>
  <si>
    <t>(05/06/2026 ticket): INC-20260506-00016803...Grid Outage</t>
  </si>
  <si>
    <t>(05/06/2026 ocm ran 18h): 06.05.26: Grid only site grid outage / grid return awaited..;..;(05/06/2026 ocm ran 15h): 06.05.26: Grid only site grid outage / grid return awaited..;..;(05/06/2026 ocm ran 10h): 06.05.26: Grid only site grid outage / grid return awaited..;..;(05/06/2026 ticket): INC-20260506-00016218...2026-05-06 22:32:11...investigations ongoing / FME is trying to get level0...Grid Outage...user:OCM_NOC.CAMUSAT</t>
  </si>
  <si>
    <t>(05/06/2026 ticket): INC-20260506-00016218...2026-05-06 22:32:11...investigations ongoing / FME is trying to get level0...Grid Outage...user:OCM_NOC.CAMUSAT</t>
  </si>
  <si>
    <t>(05/06/2026 ocm ran 10h): 06.05.2026: Grid outage , Grid only site / awaiting grid return..;..;(05/06/2026 ticket): INC-20260506-00008278...Grid Outage</t>
  </si>
  <si>
    <t>(05/06/2026 ocm ran 10h): 06.05.2026: Grid outage , Grid only site / awaiting grid return</t>
  </si>
  <si>
    <t>(05/06/2026 ticket): INC-20260506-00008278...Grid Outage</t>
  </si>
  <si>
    <t>( hourly IHS): 06/05/2026 14:54 2:06:00 33.2 V Fme will be on site after Djamboutou village..;..;(05/06/2026 ocm ran 15h): Power status check Ongoing</t>
  </si>
  <si>
    <t>( hourly IHS): 06/05/2026 14:54 2:06:00 33.2 V Fme will be on site after Djamboutou village</t>
  </si>
  <si>
    <t>(05/06/2026 ocm ran 18h): Power status check Ongoing..;..;(05/06/2026 ticket): INC-20260506-00012806...Grid Outage</t>
  </si>
  <si>
    <t>(05/06/2026 ticket): INC-20260506-00012806...Grid Outage</t>
  </si>
  <si>
    <t>(05/06/2026 ticket): INC-20260506-00010449...Grid Outage</t>
  </si>
  <si>
    <t>( hourly IHS): 06/05/2026 18:37 2:22:31 47.3 V Banseka gauis (682789349/ ETEK pro) on site for work ( bay swap , swap Gen , installation of DCBOX )..;..;(05/06/2026 ocm ran 18h): Power status check Ongoing</t>
  </si>
  <si>
    <t>( hourly IHS): 06/05/2026 18:37 2:22:31 47.3 V Banseka gauis (682789349/ ETEK pro) on site for work ( bay swap , swap Gen , installation of DCBOX )</t>
  </si>
  <si>
    <t>(05/06/2026 ticket): INC-20260506-00017544...2026-05-06 22:29:42...Power Issue on the site. Solar-Only site awaiting solar return while FME is also activated for investigation...user:DRAME IMOURANA</t>
  </si>
  <si>
    <t>(05/06/2026 ocm ran 15h): Impacted by CTR_837_Z_Nkolfoulou-ENIA-MTN (Power issue)..;..;(05/06/2026 ticket): INC-20260506-00009182...2026-05-06 13:53:10...Grid outage , Grid only site / awaiting grid return...power failure. site is Grid only ...Grid Outage...user:OCM_NOC.CAMUSAT</t>
  </si>
  <si>
    <t>(05/06/2026 ocm ran 15h): Impacted by CTR_837_Z_Nkolfoulou-ENIA-MTN (Power issue)</t>
  </si>
  <si>
    <t>(05/06/2026 ticket): INC-20260506-00009182...2026-05-06 13:53:10...Grid outage , Grid only site / awaiting grid return...power failure. site is Grid only ...Grid Outage...user:OCM_NOC.CAMUSAT</t>
  </si>
  <si>
    <t>(05/06/2026  cell zte): 06/05/2026 : Need BO TX analysis ..;..;(05/06/2026 ticket): INC-20260506-00014443...2026-05-06 19:29:11...No Power Issue on Site U = 54.1V and site is on GEN. TX FME collins 679631201 / Huawei is informed....Grid Outage...user:OCM_NOC.IHS</t>
  </si>
  <si>
    <t xml:space="preserve">(05/06/2026  cell zte): 06/05/2026 : Need BO TX analysis </t>
  </si>
  <si>
    <t>(05/06/2026 ticket): INC-20260506-00014443...2026-05-06 19:29:11...No Power Issue on Site U = 54.1V and site is on GEN. TX FME collins 679631201 / Huawei is informed....Grid Outage...user:OCM_NOC.IHS</t>
  </si>
  <si>
    <t>(05/06/2026  incident): impacted by EXN_096_H_Yagoua-Ville, Probleme d'energie  || Action : RCA IHS attendu..;..;( hourly IHS): 06/05/2026 21:42 0:18:00 49 V Fme is informed and managing with L0</t>
  </si>
  <si>
    <t>( hourly IHS): 06/05/2026 21:42 0:18:00 49 V Fme is informed and managing with L0</t>
  </si>
  <si>
    <t xml:space="preserve">(05/06/2026 ocm ran 18h): 06.05.26: FSMF faulty et sera expédié de Ngaoundéré pour Ngaoundal, ETD=07.05.26
05.05.26: Suite investigations ce jour, FSMF faulty, commande en cours, update ASAP
04/04/2026 Besoin d'un fme sur site pour verifier l'interco entre le MPR et la MRBTS2 S1P2  FME activé ETA asap ..;..;(05/06/2026 ocm ran 15h): 06.05.26: FSMF faulty et sera expédié de Ngaoundéré pour Ngaoundal, ETD=07.05.26
05.05.26: Suite investigations ce jour, FSMF faulty, commande en cours, update ASAP
04/04/2026 Besoin d'un fme sur site pour verifier l'interco entre le MPR et la MRBTS2 S1P2  FME activé ETA asap ..;..;(05/06/2026 ocm ran 10h): 05.05.26: FSMF faulty et sera expédié de Ngaoundéré pour Ngaoundal, ETD=06.05.26
05.05.26: Suite investigations ce jour, FSMF faulty, commande en cours, update ASAP
04/04/2026 Besoin d'un fme sur site pour verifier l'interco entre le MPR et la MRBTS2 S1P2  FME activé ETA asap </t>
  </si>
  <si>
    <t xml:space="preserve">(05/06/2026 ocm ran 18h): 06.05.26: FSMF faulty et sera expédié de Ngaoundéré pour Ngaoundal, ETD=07.05.26
05.05.26: Suite investigations ce jour, FSMF faulty, commande en cours, update ASAP
04/04/2026 Besoin d'un fme sur site pour verifier l'interco entre le MPR et la MRBTS2 S1P2  FME activé ETA asap </t>
  </si>
  <si>
    <t xml:space="preserve">(05/06/2026 ocm ran 15h): 06.05.26: FSMF faulty et sera expédié de Ngaoundéré pour Ngaoundal, ETD=07.05.26
05.05.26: Suite investigations ce jour, FSMF faulty, commande en cours, update ASAP
04/04/2026 Besoin d'un fme sur site pour verifier l'interco entre le MPR et la MRBTS2 S1P2  FME activé ETA asap </t>
  </si>
  <si>
    <t xml:space="preserve">(05/06/2026 ocm ran 10h): 05.05.26: FSMF faulty et sera expédié de Ngaoundéré pour Ngaoundal, ETD=06.05.26
05.05.26: Suite investigations ce jour, FSMF faulty, commande en cours, update ASAP
04/04/2026 Besoin d'un fme sur site pour verifier l'interco entre le MPR et la MRBTS2 S1P2  FME activé ETA asap </t>
  </si>
  <si>
    <t>(05/06/2026 ticket): INC-20260506-00013947...Grid Outage</t>
  </si>
  <si>
    <t>(05/06/2026 ticket): INC-20260506-00000792...2026-05-06 02:16:07... grid only site grid outage / grid return awaited...Grid Outage...user:OCM_NOC.CAMUSAT</t>
  </si>
  <si>
    <t>( hourly IHS): 06/05/2026 08:57 0:17:56 52. v FME is managing,Seraphin , ARMEL are informed</t>
  </si>
  <si>
    <t>(05/06/2026  incident): impacted by   NRO_017_H_Bali , Plantage de l'ODU  || Action : reset physique de l'ODU..;..;(05/06/2026 ticket): INC-20260506-00002444...TX link maintenance done between Ossombe MTN dir NTUI camtel. ossombe ctr_405 prend le Mic à MTN . 
...Grid Outage</t>
  </si>
  <si>
    <t>(05/06/2026 ticket): INC-20260506-00002444...TX link maintenance done between Ossombe MTN dir NTUI camtel. ossombe ctr_405 prend le Mic à MTN . 
...Grid Outage</t>
  </si>
  <si>
    <t>(05/06/2026 ticket): INC-20260506-00018451...2026-05-07 01:01:01...Feedback IHS: FME is on the way ETA 01:50 AM...GE Fault...user:NGUESSAN KOFFI MARC PAETERNE</t>
  </si>
  <si>
    <t>(05/06/2026 ocm ran 15h): 06.05.26: Besoin d'un FME sur site pour vériifier le statut du MPR; FME JP activé pour investigations, update ASAP..;..;(05/06/2026 ticket): INC-20260506-00012435...2026-05-06 18:21:18...Grid outage, grid only site/ Grid returns awaited...user:OCM_NOC.CAMUSAT</t>
  </si>
  <si>
    <t>(05/06/2026 ocm ran 15h): 06.05.26: Besoin d'un FME sur site pour vériifier le statut du MPR; FME JP activé pour investigations, update ASAP</t>
  </si>
  <si>
    <t>(05/06/2026 ticket): INC-20260506-00012435...2026-05-06 18:21:18...Grid outage, grid only site/ Grid returns awaited...user:OCM_NOC.CAMUSAT</t>
  </si>
  <si>
    <t>( hourly IHS): 06/05/2026 11:47 2:24:45 49.4 V Our FME MOSES is managing with level zero..;..;(05/06/2026 ocm ran 15h): Power status check Ongoing..;..;(05/06/2026 ticket): INC-20260506-00009289...power instability on site. power team is informed ...Grid Outage</t>
  </si>
  <si>
    <t>( hourly IHS): 06/05/2026 11:47 2:24:45 49.4 V Our FME MOSES is managing with level zero</t>
  </si>
  <si>
    <t>(05/06/2026 ticket): INC-20260506-00009289...power instability on site. power team is informed ...Grid Outage</t>
  </si>
  <si>
    <t>(05/06/2026 ticket): INC-20260506-00011015...Grid Outage</t>
  </si>
  <si>
    <t>(05/06/2026 ticket): INC-20260506-00009173...Grid Outage</t>
  </si>
  <si>
    <t>( hourly IHS): 06/05/2026 05:44 0:15:44 52.9V FME Stephane is managing with level 0 (Samson is informed )</t>
  </si>
  <si>
    <t>(05/06/2026 ticket): INC-20260506-00009341...filtration of power...Grid Outage</t>
  </si>
  <si>
    <t>(05/06/2026  incident): impacted by   NRO_017_H_Bali , Plantage de l'ODU  || Action : reset physique de l'ODU..;..;(05/06/2026  cell nokia): 
06/05/2026: Intervention prevue pour ce jour  ||Intervention en cours ||Remplacement de la AREA effectuer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30.04.2026..;..;(05/06/2026  cell nokia): 
06/05/2026: Intervention prevue pour ce jour  ||Intervention en cours ||Remplacement de la AREA effectuer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30.04.2026..;..;(05/06/2026 ticket): INC-20260506-00003751...Grid Outage</t>
  </si>
  <si>
    <t>(05/06/2026  cell nokia): 
06/05/2026: Intervention prevue pour ce jour  ||Intervention en cours ||Remplacement de la AREA effectuer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</si>
  <si>
    <t>(05/06/2026 ticket): INC-20260506-00003751...Grid Outage</t>
  </si>
  <si>
    <t>( hourly IHS): 06/05/2026 18:18 0:41:31 35.2 V Fme is informed and managing with L0..;..;(05/06/2026 ocm ran 18h): Power status check Ongoing..;..;(05/06/2026 ticket): INC-20260506-00012941...site up awaiting feedback...Grid Outage</t>
  </si>
  <si>
    <t>( hourly IHS): 06/05/2026 18:18 0:41:31 35.2 V Fme is informed and managing with L0</t>
  </si>
  <si>
    <t>(05/06/2026 ticket): INC-20260506-00012941...site up awaiting feedback...Grid Outage</t>
  </si>
  <si>
    <t>( hourly IHS): 06-05-2026 04:16:14 0:43:46 IHS SS is on site ( Felix is informed )..;..;(05/06/2026 ticket): INC-20260506-00002390...2026-05-06 06:01:23...Transmission issue / no action done...Grid Outage...user:ABANDA	Jean Roland</t>
  </si>
  <si>
    <t>( hourly IHS): 06-05-2026 04:16:14 0:43:46 IHS SS is on site ( Felix is informed )</t>
  </si>
  <si>
    <t>(05/06/2026 ticket): INC-20260506-00002390...2026-05-06 06:01:23...Transmission issue / no action done...Grid Outage...user:ABANDA	Jean Roland</t>
  </si>
  <si>
    <t>( hourly IHS): 06/05/2026 13:35 2:25:00 41v FME is informed and managing..;..;(05/06/2026 ticket): INC-20260506-00008625...FEEDBACK AWAITED...Grid Outage</t>
  </si>
  <si>
    <t>( hourly IHS): 06/05/2026 13:35 2:25:00 41v FME is informed and managing</t>
  </si>
  <si>
    <t>(05/06/2026 ticket): INC-20260506-00008625...FEEDBACK AWAITED...Grid Outage</t>
  </si>
  <si>
    <t>(05/06/2026 ticket): INC-20260506-00011188...Grid Outage</t>
  </si>
  <si>
    <t>(05/06/2026 ticket): INC-20260506-00017125...2026-05-06 23:03:51...investigations ongoing / FME is trying to get level0...user:OCM_NOC.CAMUSAT</t>
  </si>
  <si>
    <t>( hourly IHS): 06/05/2026 13:51 0:20:45 23.2 V Team was on site for PM works</t>
  </si>
  <si>
    <t>(05/06/2026  groupe whatsapp incident): impacted by  Mada-IHS_U_EXN_223,  Plantage du MPR  || Action : reset physique  MPR ..;..;(05/06/2026 ocm ran 18h): P2 Incident at EXN_223_H_Mada-IHS..;..;(05/06/2026 ticket): INC-20260506-00012829...power ...Grid Outage</t>
  </si>
  <si>
    <t>(05/06/2026 ocm ran 18h): P2 Incident at EXN_223_H_Mada-IHS</t>
  </si>
  <si>
    <t>(05/06/2026 ticket): INC-20260506-00012829...power ...Grid Outage</t>
  </si>
  <si>
    <t>(05/06/2026 ticket): INC-20260506-00017382...2026-05-06 23:06:51...investigations ongoing / FME is trying to get level0...user:OCM_NOC.CAMUSAT</t>
  </si>
  <si>
    <t>(05/06/2026 ticket): INC-20260506-00018572...2026-05-07 00:12:46...Plan work: power equipment swap / end of swap awaited...Grid Outage...user:OCM_NOC.CAMUSAT</t>
  </si>
  <si>
    <t>(05/06/2026 ticket): INC-20260506-00010875...Grid Outage</t>
  </si>
  <si>
    <t>(05/06/2026  cell nokia): 06/05/2026 : Intervention prevue pour ce jour 
04/05/2026 : Escalade faite au PM du SBC || Feedback PM : 06/05/2026
02/05/2026 : Check breaker and  interconnection FBBC  (sfp, optical fiber) between system and radio module, swap its if needed || FME eric activer..;..;(05/06/2026  cell nokia): 06/05/2026 : Intervention prevue pour ce jour  FME Ewane
04/05/2026 : Escalade faite au PM du SBC || Feedback PM : 06/05/2026
02/05/2026 : Check breaker and  interconnection FBBC  (sfp, optical fiber) between system and radio module, swap its if needed || FME eric activer..;..;(05/06/2026  cell nokia): 06/05/2026 : Intervention prevue pour ce jour  FME Ewane || Intervention en cours 
04/05/2026 : Escalade faite au PM du SBC || Feedback PM : 06/05/2026
02/05/2026 : Check breaker and  interconnection FBBC  (sfp, optical fiber) between system and radio module, swap its if needed || FME eric activer</t>
  </si>
  <si>
    <t>(05/06/2026  cell nokia): 06/05/2026 : Intervention prevue pour ce jour 
04/05/2026 : Escalade faite au PM du SBC || Feedback PM : 06/05/2026
02/05/2026 : Check breaker and  interconnection FBBC  (sfp, optical fiber) between system and radio module, swap its if needed || FME eric activer</t>
  </si>
  <si>
    <t>(05/06/2026  cell nokia): 06/05/2026 : Intervention prevue pour ce jour  FME Ewane
04/05/2026 : Escalade faite au PM du SBC || Feedback PM : 06/05/2026
02/05/2026 : Check breaker and  interconnection FBBC  (sfp, optical fiber) between system and radio module, swap its if needed || FME eric activer</t>
  </si>
  <si>
    <t>(05/06/2026  cell nokia): 06/05/2026 : Intervention prevue pour ce jour  FME Ewane || Intervention en cours 
04/05/2026 : Escalade faite au PM du SBC || Feedback PM : 06/05/2026
02/05/2026 : Check breaker and  interconnection FBBC  (sfp, optical fiber) between system and radio module, swap its if needed || FME eric activer</t>
  </si>
  <si>
    <t>(05/06/2026 ticket): INC-20260506-00018519...Grid Outage</t>
  </si>
  <si>
    <t>(05/06/2026 ocm ran 18h): 06.05.26: Grid only site grid outage / grid return awaited..;..;(05/06/2026 ticket): INC-20260506-00014845...Grid Outage</t>
  </si>
  <si>
    <t>(05/06/2026 ticket): INC-20260506-00014845...Grid Outage</t>
  </si>
  <si>
    <t>(05/06/2026 ticket): INC-20260506-00011648...Grid Outage</t>
  </si>
  <si>
    <t>( hourly IHS): 06/05/2026 15:44 0:16:00 33.2 V fme is on the way to site ETA=04:10 PM..;..;(05/06/2026  cell zte): 06/05/2026 : Need BO RAN analysis ..;..;(05/06/2026 ticket): INC-20260506-00010576...Grid Outage</t>
  </si>
  <si>
    <t>( hourly IHS): 06/05/2026 15:44 0:16:00 33.2 V fme is on the way to site ETA=04:10 PM</t>
  </si>
  <si>
    <t xml:space="preserve">(05/06/2026  cell zte): 06/05/2026 : Need BO RAN analysis </t>
  </si>
  <si>
    <t>(05/06/2026 ticket): INC-20260506-00010576...Grid Outage</t>
  </si>
  <si>
    <t>(05/06/2026 ticket): INC-20260506-00018557...Grid Outage</t>
  </si>
  <si>
    <t>(05/06/2026 ticket): INC-20260506-00007775...Grid Outage</t>
  </si>
  <si>
    <t>(05/06/2026 ocm ran 10h): Impacted by LIT_718_Z_Bonamoutongo-III (Power issue)..;..;(05/06/2026 ticket): INC-20260506-00006106...Grid Outage</t>
  </si>
  <si>
    <t>(05/06/2026 ocm ran 10h): Impacted by LIT_718_Z_Bonamoutongo-III (Power issue)</t>
  </si>
  <si>
    <t>(05/06/2026 ticket): INC-20260506-00006106...Grid Outage</t>
  </si>
  <si>
    <t>( hourly IHS): 06/05/2026 19:49 0:11:00 47 V Fme is on site..;..;(05/06/2026 ocm ran 18h): Power status check Ongoing..;..;(05/06/2026 ticket): INC-20260506-00014547...Grid Outage</t>
  </si>
  <si>
    <t>( hourly IHS): 06/05/2026 19:49 0:11:00 47 V Fme is on site</t>
  </si>
  <si>
    <t>(05/06/2026 ticket): INC-20260506-00014547...Grid Outage</t>
  </si>
  <si>
    <t xml:space="preserve">(05/06/2026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</si>
  <si>
    <t xml:space="preserve">(05/06/2026  cell nokia):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</si>
  <si>
    <t xml:space="preserve">(05/06/2026  cell nokia): 
06/05/2026 : Intervention planifier pour aujoud'hui|| Probleme d'access pour se rendre sur le site|| Plan tomorrow if Acess possible 
05/04/2026 : Feedback PM : Intervention planned on 06.05.2026 after spare part collected
04/05/2026 : Ghost town                                      30/04/2026 : FME donald sur site || Intervention en cours || Feedback RM : 
FME Donald on site now working with BO
29/04/2026 :  Un reset a ete effectuer || Site en observation||Check and solve VSWR on site||VSWR on ARGA, ANT2 || Escalade faite au RM : en attente de son feedback </t>
  </si>
  <si>
    <t>(05/06/2026 ocm ran 18h): Power status check Ongoing..;..;(05/06/2026 ticket): INC-20260506-00013569...Grid Outage</t>
  </si>
  <si>
    <t>(05/06/2026 ticket): INC-20260506-00013569...Grid Outage</t>
  </si>
  <si>
    <t>(05/06/2026 ticket): INC-20260506-00013297...Grid Outage</t>
  </si>
  <si>
    <t>(05/06/2026 ticket): INC-20260506-00018516...Grid Outage</t>
  </si>
  <si>
    <t>(05/06/2026  incident): impacted by   NRO_017_H_Bali , Plantage de l'ODU  || Action : reset physique de l'ODU..;..;(05/06/2026  cell nokia): 06/05/2026 : Check breaker and  interconnection (sfp, optical fiber) between system and radio module, swap its if needed || Rajout d'un second depart || Intervention en cours ..;..;(05/06/2026  cell nokia): 06/05/2026 : Check breaker and  interconnection (sfp, optical fiber) between system and radio module, swap its if needed || Rajout d'un second depart || Intervention en cours ..;..;(05/06/2026 ticket): INC-20260506-00002923...Grid Outage</t>
  </si>
  <si>
    <t xml:space="preserve">(05/06/2026  cell nokia): 06/05/2026 : Check breaker and  interconnection (sfp, optical fiber) between system and radio module, swap its if needed || Rajout d'un second depart || Intervention en cours </t>
  </si>
  <si>
    <t>(05/06/2026 ticket): INC-20260506-00002923...Grid Outage</t>
  </si>
  <si>
    <t xml:space="preserve">(05/06/2026  cell nokia): 06/04/2026 : Check breaker and  interconnection (sfp, optical fiber) between system and radio module, swap its if needed || Acess issue || Negociation en cours </t>
  </si>
  <si>
    <t>(05/06/2026 ticket): INC-20260506-00011065...Grid Outage</t>
  </si>
  <si>
    <t>(05/06/2026 ticket): INC-20260506-00015223...Grid Outage</t>
  </si>
  <si>
    <t>(05/06/2026 ocm ran 10h): Power status check Ongoing..;..;(05/06/2026 ticket): INC-20260506-00017474...Grid Outage</t>
  </si>
  <si>
    <t>(05/06/2026 ticket): INC-20260506-00017474...Grid Outage</t>
  </si>
  <si>
    <t>(05/06/2026  cell nokia): 04/05/2026 : Ghost town   
04/05/2026 : Check breaker and  interconnection FR(sfp, optical fiber) between system and radio module, swap its if needed..;..;(05/06/2026  cell nokia): 06/05/2026 : FME active || Aceess issue || ARMA faulty  ||Negociation en cours 
04/05/2026 : Ghost town   
04/05/2026 : Check breaker and  interconnection FR(sfp, optical fiber) between system and radio module, swap its if needed..;..;(05/06/2026  cell nokia): 06/05/2026 : FME active || Aceess issue || ARMA faulty  ||Cde en cours  
04/05/2026 : Ghost town   
04/05/2026 : Check breaker and  interconnection FR(sfp, optical fiber) between system and radio module, swap its if needed</t>
  </si>
  <si>
    <t>(05/06/2026  cell nokia): 04/05/2026 : Ghost town   
04/05/2026 : Check breaker and  interconnection FR(sfp, optical fiber) between system and radio module, swap its if needed</t>
  </si>
  <si>
    <t>(05/06/2026  cell nokia): 06/05/2026 : FME active || Aceess issue || ARMA faulty  ||Negociation en cours 
04/05/2026 : Ghost town   
04/05/2026 : Check breaker and  interconnection FR(sfp, optical fiber) between system and radio module, swap its if needed</t>
  </si>
  <si>
    <t>(05/06/2026  cell nokia): 06/05/2026 : FME active || Aceess issue || ARMA faulty  ||Cde en cours  
04/05/2026 : Ghost town   
04/05/2026 : Check breaker and  interconnection FR(sfp, optical fiber) between system and radio module, swap its if needed</t>
  </si>
  <si>
    <t>(05/06/2026 ticket): INC-20260506-00004783...2026-05-06 11:14:14...fme is managing / relance CAMUSAT: en attente d'un update...user:OCM_NOC.CAMUSAT</t>
  </si>
  <si>
    <t>(05/06/2026 ticket): INC-20260506-00013656...Grid Outage</t>
  </si>
  <si>
    <t>(05/06/2026 ocm ran 15h): Power status check Ongoing..;..;(05/06/2026 ticket): INC-20260506-00010319...Grid Outage</t>
  </si>
  <si>
    <t>(05/06/2026 ticket): INC-20260506-00010319...Grid Outage</t>
  </si>
  <si>
    <t>( hourly IHS): 06/05/2026 05:27 0:32:50 FME Roland is managing with level 0..;..;(05/06/2026 ticket): INC-20260506-00013580...Grid Outage</t>
  </si>
  <si>
    <t>( hourly IHS): 06/05/2026 05:27 0:32:50 FME Roland is managing with level 0</t>
  </si>
  <si>
    <t>(05/06/2026 ticket): INC-20260506-00013580...Grid Outage</t>
  </si>
  <si>
    <t>(05/06/2026 ticket): INC-20260506-00015075...Grid Outage</t>
  </si>
  <si>
    <t>(05/06/2026 ocm ran 18h): 06.05.2026: FSMF faulty et sera expédié de Ngaoundéré vers Ngaoundal ce jour, ETD=07.05.26 (CM-20260505-00005054)
06/05/2026 FME activé ETA asap 
FME should check BBU status and interconnection with MPR on port 1/2..;..;(05/06/2026 ocm ran 15h): 06.05.2026: FSMF faulty et sera expédié de Ngaoundéré vers Ngaoundal ce jour, ETD=07.05.26 (CM-20260505-00005054)
06/05/2026 FME activé ETA asap 
FME should check BBU status and interconnection with MPR on port 1/2..;..;(05/06/2026 ocm ran 10h): 06.05.2026: FSMF faulty, commande en cours, update aSAP
06/05/2026 FME activé ETA asap 
FME should check BBU status and interconnection with MPR on port 1/2</t>
  </si>
  <si>
    <t>(05/06/2026 ocm ran 18h): 06.05.2026: FSMF faulty et sera expédié de Ngaoundéré vers Ngaoundal ce jour, ETD=07.05.26 (CM-20260505-00005054)
06/05/2026 FME activé ETA asap 
FME should check BBU status and interconnection with MPR on port 1/2</t>
  </si>
  <si>
    <t>(05/06/2026 ocm ran 15h): 06.05.2026: FSMF faulty et sera expédié de Ngaoundéré vers Ngaoundal ce jour, ETD=07.05.26 (CM-20260505-00005054)
06/05/2026 FME activé ETA asap 
FME should check BBU status and interconnection with MPR on port 1/2</t>
  </si>
  <si>
    <t>(05/06/2026 ocm ran 10h): 06.05.2026: FSMF faulty, commande en cours, update aSAP
06/05/2026 FME activé ETA asap 
FME should check BBU status and interconnection with MPR on port 1/2</t>
  </si>
  <si>
    <t>(05/06/2026 ocm ran 15h): Power status check Ongoing..;..;(05/06/2026 ticket): INC-20260506-00009427...problem of power (maintenance)...Grid Outage</t>
  </si>
  <si>
    <t>(05/06/2026 ticket): INC-20260506-00009427...problem of power (maintenance)...Grid Outage</t>
  </si>
  <si>
    <t>(05/06/2026 ocm ran 15h): Power status check Ongoing..;..;(05/06/2026 ticket): INC-20260506-00011226...Grid Outage</t>
  </si>
  <si>
    <t>(05/06/2026 ticket): INC-20260506-00011226...Grid Outage</t>
  </si>
  <si>
    <t xml:space="preserve">(05/06/2026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</si>
  <si>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(05/06/2026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</si>
  <si>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INC-20260506-00009457...filtration of power...Grid Outage</t>
  </si>
  <si>
    <t>(05/06/2026 ticket): INC-20260506-00009457...filtration of power...Grid Outage</t>
  </si>
  <si>
    <t>(05/06/2026  cell nokia): 05/05/2026 : Check breaker and  interconnection  (sfp, optical fiber) between system and radio module, swap its if needed..;..;(05/06/2026  cell nokia): 06/05/2026 : Access issue || Negociation en cours 
05/05/2026 : Check breaker and  interconnection  (sfp, optical fiber) between system and radio module, swap its if needed..;..;(05/06/2026  cell nokia): 06/05/2026 : Access issue || Negociation en cours 
05/05/2026 : Check breaker and  interconnection  (sfp, optical fiber) between system and radio module, swap its if needed</t>
  </si>
  <si>
    <t>(05/06/2026  cell nokia): 05/05/2026 : Check breaker and  interconnection  (sfp, optical fiber) between system and radio module, swap its if needed</t>
  </si>
  <si>
    <t>(05/06/2026  cell nokia): 06/05/2026 : Access issue || Negociation en cours 
05/05/2026 : Check breaker and  interconnection  (sfp, optical fiber) between system and radio module, swap its if needed</t>
  </si>
  <si>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INC-20260506-00009414...Grid Outage</t>
  </si>
  <si>
    <t>(05/06/2026 ticket): INC-20260506-00009414...Grid Outage</t>
  </si>
  <si>
    <t>(05/06/2026  incident): impacted by SUO_027_H_Kumba-Mabanda , RCA: Eth cable linking MPR No3 on slot 1.2 and MPR no5 on slot 1.3 has been replaced.
The cables connector clip was broken and that caused cable to disconnect during my PM work. 
I've replaced the cable..;..;(05/06/2026 ocm ran 15h): Power status check Ongoing..;..;(05/06/2026 ticket): INC-20260506-00009369...problem of power (radiator have a problem)...Grid Outage</t>
  </si>
  <si>
    <t>(05/06/2026 ticket): INC-20260506-00009369...problem of power (radiator have a problem)...Grid Outage</t>
  </si>
  <si>
    <t xml:space="preserve">(05/06/2026  incident): impacted by SUO_027_H_Kumba-Mabanda , RCA: Eth cable linking MPR No3 on slot 1.2 and MPR no5 on slot 1.3 has been replaced.
The cables connector clip was broken and that caused cable to disconnect during my PM work. 
I've replaced the cable..;..;(05/06/2026  cell nokia):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..;..;(05/06/2026  cell nokia):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..;..;(05/06/2026  cell nokia): 
06/05/2026 :Intervention prevue pour ce jour ||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</si>
  <si>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(05/06/2026  cell nokia):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</si>
  <si>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(05/06/2026  cell nokia): 
06/05/2026 :Intervention prevue pour ce jour ||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</si>
  <si>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hourly IHS): 06/05/2026 19:21 0:39:00 41v FME is informed and managing..;..;(05/06/2026 ticket): INC-20260506-00013393...2026-05-06 22:53:15...Grid outage GE cannot be started due to noise pollution / grid return awaited...user:OCM_NOC.CAMUSAT</t>
  </si>
  <si>
    <t>( hourly IHS): 06/05/2026 19:21 0:39:00 41v FME is informed and managing</t>
  </si>
  <si>
    <t>(05/06/2026 ticket): INC-20260506-00013393...2026-05-06 22:53:15...Grid outage GE cannot be started due to noise pollution / grid return awaited...user:OCM_NOC.CAMUSAT</t>
  </si>
  <si>
    <t>(05/06/2026 ticket): INC-20260506-00013004...Grid Outage</t>
  </si>
  <si>
    <t>(05/06/2026 ticket): INC-20260506-00014550...GE fail to start automatically after grid outage ...Grid Outage</t>
  </si>
  <si>
    <t>(05/06/2026 ticket): INC-20260506-00015216...Grid Outage</t>
  </si>
  <si>
    <t>(05/06/2026 ticket): INC-20260506-00017480...Grid Outage</t>
  </si>
  <si>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INC-20260506-00010588...Grid Outage</t>
  </si>
  <si>
    <t>(05/06/2026 ticket): INC-20260506-00010588...Grid Outage</t>
  </si>
  <si>
    <t>(05/06/2026 ticket): INC-20260506-00013738...Grid Outage</t>
  </si>
  <si>
    <t>(05/06/2026 ticket): INC-20260506-00008408...2026-05-06 14:36:16...ODU MPT-MC 3DB20859ABAA03  faulty and not available in our stock, request to OCM done...Grid Outage...user:OCM_NOC.CAMUSAT</t>
  </si>
  <si>
    <t>(05/06/2026 ocm ran 18h): 06.05.26: Camusat: grid outage, gen faulty / grid return awaited..;..;(05/06/2026 ocm ran 15h): 06.05.26: Camusat: grid outage, gen faulty / grid return awaited..;..;(05/06/2026 ticket): INC-20260506-00008964...Armel is doing PM works on site // Awaiting end of PM...Armel is doing PM works on site // Awaiting end of PM...Grid Outage</t>
  </si>
  <si>
    <t>(05/06/2026 ocm ran 18h): 06.05.26: Camusat: grid outage, gen faulty / grid return awaited</t>
  </si>
  <si>
    <t>(05/06/2026 ticket): INC-20260506-00008964...Armel is doing PM works on site // Awaiting end of PM...Armel is doing PM works on site // Awaiting end of PM...Grid Outage</t>
  </si>
  <si>
    <t>(05/06/2026 ticket): INC-20260506-00010848...Grid Outage</t>
  </si>
  <si>
    <t>(05/06/2026 ticket): INC-20260506-00016274...Grid Outage</t>
  </si>
  <si>
    <t>( hourly IHS): 06/05/2026 14:23 0:36:52 45 V Alain is managing with level 0, ETA asap..;..;(05/06/2026 ticket): INC-20260506-00009382...Grid Outage</t>
  </si>
  <si>
    <t>( hourly IHS): 06/05/2026 14:23 0:36:52 45 V Alain is managing with level 0, ETA asap</t>
  </si>
  <si>
    <t>(05/06/2026 ticket): INC-20260506-00009382...Grid Outage</t>
  </si>
  <si>
    <t>(05/06/2026 ticket): INC-20260506-00015511...Grid Outage</t>
  </si>
  <si>
    <t>(05/06/2026  incident): impacted by   NRO_017_H_Bali , Plantage de l'ODU  || Action : reset physique de l'ODU..;..;(05/06/2026 ticket): INC-20260506-00004346...power instability ...Transmission Board fault</t>
  </si>
  <si>
    <t>(05/06/2026 ticket): INC-20260506-00004346...power instability ...Transmission Board fault</t>
  </si>
  <si>
    <t>(05/06/2026  groupe whatsapp incident): impacted by   SUD_246_Z_Mintom-MTN(SUD-246), A determiner , sans action..;..;(05/06/2026 ticket): INC-20260506-00016938...2026-05-07 01:08:33...Power issue site solar only awaited sunshien return....user:DRAME IMOURANA</t>
  </si>
  <si>
    <t>(05/06/2026 ticket): INC-20260506-00016938...2026-05-07 01:08:33...Power issue site solar only awaited sunshien return....user:DRAME IMOURANA</t>
  </si>
  <si>
    <t>(05/06/2026 ticket): INC-20260506-00014625...Grid Outage</t>
  </si>
  <si>
    <t>(05/06/2026 ticket): INC-20260506-00011890...2026-05-06 23:27:40...investigations ongoing / FME is trying to get level0...site down cause inconnue UP sans intervention physique ...user:OCM_NOC.CAMUSAT</t>
  </si>
  <si>
    <t>(05/06/2026 ticket): INC-20260506-00016545...Grid Outage</t>
  </si>
  <si>
    <t>(05/06/2026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needed..;..;(05/06/2026  cell nokia): 
06/05/2026 : Cde de la FRGU paaser ||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</si>
  <si>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(05/06/2026  cell nokia): 05/05/2026 :  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</si>
  <si>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(05/06/2026  cell nokia): 
06/05/2026 : Cde de la FRGU paaser ||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</si>
  <si>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 xml:space="preserve">(05/06/2026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..;..;(05/06/2026  cell nokia): 06/05/2026 : Feedback Camtel attendu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</si>
  <si>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(05/06/2026  cell nokia):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</si>
  <si>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(05/06/2026  cell nokia): 06/05/2026 : Feedback Camtel attendu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</si>
  <si>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(05/06/2026 ticket): INC-20260506-00015135...Grid Outage</t>
  </si>
  <si>
    <t>(05/06/2026 ticket): INC-20260506-00017674...2026-05-06 23:30:04...Robert is informed and managing with L0, Insecurity Area....Grid Outage...user:OCM_NOC.IHS</t>
  </si>
  <si>
    <t>(05/06/2026  groupe whatsapp incident): impacted by EXN_066_Maroua-Stade  ,A detrminer , sans action..;..;(05/06/2026 ticket): INC-20260506-00009536...Grid Outage</t>
  </si>
  <si>
    <t>(05/06/2026 ticket): INC-20260506-00009536...Grid Outage</t>
  </si>
  <si>
    <t>(05/06/2026  groupe whatsapp incident): impacted by   SUD_246_Z_Mintom-MTN(SUD-246), A determiner , sans action..;..;(05/06/2026 ticket): INC-20260506-00016903...No power issue on site Ubaie: 53.7V site on Battery. Foe (682106733/Huawei) is informed....Sans actions...Others...A determiner</t>
  </si>
  <si>
    <t>(05/06/2026 ticket): INC-20260506-00016903...No power issue on site Ubaie: 53.7V site on Battery. Foe (682106733/Huawei) is informed....Sans actions...Others...A determiner</t>
  </si>
  <si>
    <t>(05/06/2026 ticket): INC-20260506-00010289...Grid Outage</t>
  </si>
  <si>
    <t>(05/06/2026 ocm ran 10h): Power status check Ongoing..;..;(05/06/2026 ticket): INC-20260506-00010471...Grid Outage</t>
  </si>
  <si>
    <t>(05/06/2026 ticket): INC-20260506-00010471...Grid Outage</t>
  </si>
  <si>
    <t>(05/06/2026 ticket): INC-20260506-00010567...Grid Outage</t>
  </si>
  <si>
    <t>(05/06/2026 ticket): INC-20260506-00017991...2026-05-07 01:03:05...Power issue MTN activé pour verifier le power...user:NGUESSAN KOFFI MARC PAETERNE</t>
  </si>
  <si>
    <t>(05/06/2026 ticket): INC-20260506-00007941...Grid Outage</t>
  </si>
  <si>
    <t>( hourly IHS): 06/05/2026 16:04 3:55:52 45 V Grid outage no space // awaiting grid return ,Abdul is informed..;..;(05/06/2026 ticket): INC-20260506-00008821...Grid Outage</t>
  </si>
  <si>
    <t>( hourly IHS): 06/05/2026 16:04 3:55:52 45 V Grid outage no space // awaiting grid return ,Abdul is informed</t>
  </si>
  <si>
    <t>(05/06/2026 ticket): INC-20260506-00008821...Grid Outage</t>
  </si>
  <si>
    <t>(05/06/2026 ticket): INC-20260506-00016493...Grid Outage</t>
  </si>
  <si>
    <t>(05/06/2026 ticket): INC-20260506-00012782...Grid Outage</t>
  </si>
  <si>
    <t>(05/06/2026 ocm ran 18h): 06.05.26: Need FME on site to check MPR status; CM-20260506-00004205; FME Christian activé pour investigations, update ASAP</t>
  </si>
  <si>
    <t>( hourly IHS): 06/05/2026 14:05 2:55:00 9V Grid outage no space // awaiting grid return ,Seraphin is informed..;..;(05/06/2026 ocm ran 15h): 06.05.26: Grid outage no space // awaiting grid return ,Seraphin is informed..;..;(05/06/2026 ticket): INC-20260506-00008966...Armel is doing PM works on site // Awaiting end of PM...Armel is doing PM works on site // Awaiting end of PM...Grid Outage</t>
  </si>
  <si>
    <t>( hourly IHS): 06/05/2026 14:05 2:55:00 9V Grid outage no space // awaiting grid return ,Seraphin is informed</t>
  </si>
  <si>
    <t>(05/06/2026 ocm ran 15h): 06.05.26: Grid outage no space // awaiting grid return ,Seraphin is informed</t>
  </si>
  <si>
    <t>(05/06/2026 ticket): INC-20260506-00008966...Armel is doing PM works on site // Awaiting end of PM...Armel is doing PM works on site // Awaiting end of PM...Grid Outage</t>
  </si>
  <si>
    <t>(05/06/2026 ticket): INC-20260506-00003389...Power issue grid outage Generator fail to start camusat informed ...Grid Outage</t>
  </si>
  <si>
    <t>(05/06/2026 ticket): INC-20260506-00003538...Grid Outage</t>
  </si>
  <si>
    <t>(05/06/2026 ocm ran 18h): 06.05.26: BO TRANS analysis ongoing..;..;(05/06/2026 ticket): INC-20260506-00014483...Grid Outage</t>
  </si>
  <si>
    <t>(05/06/2026 ocm ran 18h): 06.05.26: BO TRANS analysis ongoing</t>
  </si>
  <si>
    <t>(05/06/2026 ticket): INC-20260506-00014483...Grid Outage</t>
  </si>
  <si>
    <t>( hourly IHS): 06/05/2026 19:30 0:29:52 45 V Fme is on the way ETA = 20:30..;..;(05/06/2026 ticket): INC-20260506-00014180...Grid Outage</t>
  </si>
  <si>
    <t>( hourly IHS): 06/05/2026 19:30 0:29:52 45 V Fme is on the way ETA = 20:30</t>
  </si>
  <si>
    <t>(05/06/2026 ticket): INC-20260506-00014180...Grid Outage</t>
  </si>
  <si>
    <t>(05/06/2026 ticket): INC-20260506-00014263...power ...Grid Outage</t>
  </si>
  <si>
    <t>(05/06/2026 ticket): INC-20260506-00011111...Grid Outage</t>
  </si>
  <si>
    <t>( hourly IHS): 06/05/2026 15:49 0:11:00 41v FME is informed and managing</t>
  </si>
  <si>
    <t xml:space="preserve">(05/06/2026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</si>
  <si>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 xml:space="preserve">(05/06/2026  cell nokia):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</si>
  <si>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(05/06/2026  groupe whatsapp incident): impacted by   SUD_246_Z_Mintom-MTN(SUD-246), A determiner , sans action..;..;(05/06/2026 ticket): INC-20260506-00016900...No power issue on site Ubaie: 53.7V site on Battery. Foe (682106733/Huawei) is informed....Sans actions...Others...A determiner</t>
  </si>
  <si>
    <t>(05/06/2026 ticket): INC-20260506-00016900...No power issue on site Ubaie: 53.7V site on Battery. Foe (682106733/Huawei) is informed....Sans actions...Others...A determiner</t>
  </si>
  <si>
    <t>( hourly IHS): 06/05/2026 19:50 1:09:52 45 V Fme is managing with the level zero ETA 08:20pm..;..;(05/06/2026 ticket): INC-20260506-00014660...Grid Outage</t>
  </si>
  <si>
    <t>( hourly IHS): 06/05/2026 19:50 1:09:52 45 V Fme is managing with the level zero ETA 08:20pm</t>
  </si>
  <si>
    <t>(05/06/2026 ticket): INC-20260506-00014660...Grid Outage</t>
  </si>
  <si>
    <t>(05/06/2026 ticket): INC-20260506-00002655...generator issue on site ...Grid Outage</t>
  </si>
  <si>
    <t>(05/06/2026 ticket): INC-20260506-00015191...Grid Outage</t>
  </si>
  <si>
    <t>(05/06/2026  groupe whatsapp incident): impacted by   SUD_246_Z_Mintom-MTN(SUD-246), A determiner , sans action..;..;(05/06/2026 ticket): INC-20260506-00016968...No power issue on site Ubaie: 53.7V site on Battery. Foe (682106733/Huawei) is informed....Sans actions...Others...A determiner</t>
  </si>
  <si>
    <t>(05/06/2026 ticket): INC-20260506-00016968...No power issue on site Ubaie: 53.7V site on Battery. Foe (682106733/Huawei) is informed....Sans actions...Others...A determiner</t>
  </si>
  <si>
    <t>( hourly IHS): 06/05/2026 20:31 0:28:52 45 V Fme is on the way ETA = 20:30..;..;(05/06/2026 ticket): INC-20260506-00017772...2026-05-06 23:53:22...No Power Issue on Site U = 54.1V and site is on GEN. TX FME collins 679631201 / Huawei is informed....user:ABANDA	Jean Roland</t>
  </si>
  <si>
    <t>( hourly IHS): 06/05/2026 20:31 0:28:52 45 V Fme is on the way ETA = 20:30</t>
  </si>
  <si>
    <t>(05/06/2026 ticket): INC-20260506-00017772...2026-05-06 23:53:22...No Power Issue on Site U = 54.1V and site is on GEN. TX FME collins 679631201 / Huawei is informed....user:ABANDA	Jean Roland</t>
  </si>
  <si>
    <t>(05/06/2026 ticket): INC-20260506-00015201...Grid Outage</t>
  </si>
  <si>
    <t>(05/06/2026 ticket): INC-20260506-00012587...Grid Outage</t>
  </si>
  <si>
    <t>(05/06/2026 ticket): INC-20260506-00015227...Grid Outage</t>
  </si>
  <si>
    <t>(05/06/2026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</si>
  <si>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(05/06/2026  cell nokia): 05/05/2026 : Feedback PM : Intervention planned on 07.05.2026 after spare part collected
04/05/2026 : Ghost town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</si>
  <si>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(05/06/2026 ticket): INC-20260506-00009161...Grid Outage</t>
  </si>
  <si>
    <t>(05/06/2026 ocm ran 18h): 06.05.26: Grid only site grid outage / grid return awaited..;..;(05/06/2026 ticket): INC-20260506-00017001...Grid Outage</t>
  </si>
  <si>
    <t>(05/06/2026 ticket): INC-20260506-00017001...Grid Outage</t>
  </si>
  <si>
    <t>(05/06/2026 ticket): INC-20260506-00012231...Grid Outage</t>
  </si>
  <si>
    <t>( hourly IHS): 06/05/2026 09:58 0:15:23 49.9 V FME Robert is on way. ETA = 10:45 AM..;..;(05/06/2026 ticket): INC-20260506-00007401...Grid Outage</t>
  </si>
  <si>
    <t>( hourly IHS): 06/05/2026 09:58 0:15:23 49.9 V FME Robert is on way. ETA = 10:45 AM</t>
  </si>
  <si>
    <t>(05/06/2026 ticket): INC-20260506-00007401...Grid Outage</t>
  </si>
  <si>
    <t>(05/06/2026 ocm ran 15h): Power status check Ongoing..;..;(05/06/2026 ticket): INC-20260506-00009636...Grid Outage</t>
  </si>
  <si>
    <t>(05/06/2026 ticket): INC-20260506-00009636...Grid Outage</t>
  </si>
  <si>
    <t>(05/06/2026 ocm ran 10h): 06.05.26: Need FME on site to check the BBU, make a physical reset and check interco BBU MPR / fme Nomo Gerard Brice activated ETA 11H UTC
06.05.26: Besoin d'un FME sur site pour vérifier le statut du MPR, de son FAN et le remplacer au besoin, PN: 3DB18134BB</t>
  </si>
  <si>
    <t>(05/06/2026 ocm ran 18h):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UTC..;..;(05/06/2026 ocm ran 15h):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UTC..;..;(05/06/2026 ocm ran 10h):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</si>
  <si>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(05/06/2026 ocm ran 18h):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</si>
  <si>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(05/06/2026 ocm ran 15h):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</si>
  <si>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(05/06/2026 ocm ran 10h):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</si>
  <si>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(05/06/2026 ocm ran 18h):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15h):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ASAP..;..;(05/06/2026 ocm ran 10h):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</si>
  <si>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(05/06/2026 ocm ran 18h): 06.05.2026: Need FME on site to check BBU status and its interco with MPR; Investigations ongoing with level 0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</si>
  <si>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(05/06/2026 ocm ran 15h):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</si>
  <si>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(05/06/2026 ocm ran 10h): 06.05.2026: Power issue, IHS is sharing ETR of W19 - Escalated to L3
05.05.2026: Power issue FME ongoing to the site, ETA=13H - Level 0 on site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</si>
  <si>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 hourly IHS): 06/05/2026 21:40 0:19:52 45 V Fme is managing with the level zero ETA 10:25 PM..;..;(05/06/2026 ocm ran 15h): Power status check Ongoing</t>
  </si>
  <si>
    <t>( hourly IHS): 06/05/2026 21:40 0:19:52 45 V Fme is managing with the level zero ETA 10:25 PM</t>
  </si>
  <si>
    <t>(05/06/2026 cell huawei): 06/05/2026 : Power issue || Mail sent to camusat</t>
  </si>
  <si>
    <t>(05/06/2026 ticket): INC-20260506-00018089...Grid Outage</t>
  </si>
  <si>
    <t>(05/06/2026 ocm ran 10h): 06.05.26: Camusat: technician on his way ETA 10H</t>
  </si>
  <si>
    <t>(05/06/2026 ticket): INC-20260506-00008952...Grid Outage</t>
  </si>
  <si>
    <t>( hourly IHS): 06/05/2026 11:05 1:06:25 51.5 V FME is on the way ETA 12:30 PM..;..;(05/06/2026 ocm ran 10h): Power status check Ongoing..;..;(05/06/2026 ticket): INC-20260506-00012974...Grid Outage</t>
  </si>
  <si>
    <t>( hourly IHS): 06/05/2026 11:05 1:06:25 51.5 V FME is on the way ETA 12:30 PM</t>
  </si>
  <si>
    <t>(05/06/2026 ticket): INC-20260506-00012974...Grid Outage</t>
  </si>
  <si>
    <t>(05/06/2026 ocm ran 15h): 06.05.2026: Besoin d'un FME sur site pour vérifier le statut du MPR; CM-20260506-00003000; FME Armel activé pour investigations, ETA=16H UTC..;..;(05/06/2026 ocm ran 10h): Power status check Ongoing</t>
  </si>
  <si>
    <t>(05/06/2026 ocm ran 15h): 06.05.2026: Besoin d'un FME sur site pour vérifier le statut du MPR; CM-20260506-00003000; FME Armel activé pour investigations, ETA=16H UTC</t>
  </si>
  <si>
    <t>( hourly IHS): 06/05/2026 17:29 0:30:52 45 V fme is managing with the level zero eta 06:30PM</t>
  </si>
  <si>
    <t>( hourly IHS): 06/05/2026 18:40 1:20:00 41v FME is informed and managing</t>
  </si>
  <si>
    <t>(05/06/2026 ticket): INC-20260506-00012124...Grid Outage</t>
  </si>
  <si>
    <t>(05/06/2026 ticket): INC-20260506-00010624...Grid Outage</t>
  </si>
  <si>
    <t>(05/06/2026 ticket): INC-20260506-00013825...Grid Outage</t>
  </si>
  <si>
    <t>(05/06/2026 ocm ran 10h): 06.05.2026: Access not granted for this site for now
05.05.2026: FME reports power issue on site, escalated to L2 of IHS
04.05.2026: Intervention plan for tomorrow
02.05.2026: Access not granted for this site for now
01.05.2026 RM Denis: Intervention plan for tomorrow according to the dirvervtaking FME on site
30/04/2026 Besoin d'un pour verifier le status de RTN red zone fme manage avec level 0</t>
  </si>
  <si>
    <t>(05/06/2026 ocm ran 10h): Impacted by SUO_040_H_Tinto (TX issue. Red zone)</t>
  </si>
  <si>
    <t>(05/06/2026  groupe whatsapp incident): impacted by  Mada-IHS_U_EXN_223,  Plantage du MPR  || Action : reset physique  MPR ..;..;(05/06/2026 ocm ran 18h): P2 Incident at EXN_223_H_Mada-IHS</t>
  </si>
  <si>
    <t>( hourly IHS): 06/05/2026 05:04 0:55:14 FME Roland is managing with level 0</t>
  </si>
  <si>
    <t>(05/06/2026 ocm ran 18h):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06.05.26..;..;(05/06/2026 ocm ran 15h):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06.05.26..;..;(05/06/2026 ocm ran 10h):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</si>
  <si>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(05/06/2026 ocm ran 18h):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</si>
  <si>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(05/06/2026 ocm ran 15h):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</si>
  <si>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(05/06/2026 ocm ran 10h): 06.05.26: Besoin d'un FME sur site pour vérifier le statut de la BTS et son interco avec le MPR; Négociations escorte en cours pour ce 07.05.26
05.05.26: Besoin d'un FME sur site pour vérifier le statut de la BTS et son interco avec le MPR; Négociations escorte en cours pour ce 06.05.26
04.05.26: Besoin d'un FME sur site pour vérifier le statut de la BTS et son interco avec le MPR; Négociations escorte en cours pour ce 06.05.26</t>
  </si>
  <si>
    <t>(05/06/2026 ocm ran 18h): Power status check Ongoing..;..;(05/06/2026 ticket): INC-20260506-00013566...Grid Outage</t>
  </si>
  <si>
    <t>(05/06/2026 ticket): INC-20260506-00013566...Grid Outage</t>
  </si>
  <si>
    <t>(05/06/2026 ticket): INC-20260506-00016206...RCA IHS attendu...Grid Outage...Probleme energie</t>
  </si>
  <si>
    <t>(05/06/2026 ticket): INC-20260506-00009150...Grid Outage</t>
  </si>
  <si>
    <t>( hourly IHS): 06/05/2026 15:51 1:09:00 33.2 V Fme is on site</t>
  </si>
  <si>
    <t xml:space="preserve">(05/06/2026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t>
  </si>
  <si>
    <t xml:space="preserve">(05/06/2026  cell nokia): 06/05/2026 : Cde de la FRGU paaser || FRGU quitter de Maroua pour Ngaoundere
05/05/2026 : Intervention prevue pour aujourd'hui || ETA: 14H ||Feelback FME FRGU faulty.    
04/05/2026 : Check breaker and  interconnection (sfp, optical fiber) between system and radio module, swap its if needed ||FME presentement sur le site de Galle || ETA: 05/05/2026 </t>
  </si>
  <si>
    <t>(05/06/2026 ticket): INC-20260506-00017477...Grid Outage</t>
  </si>
  <si>
    <t>( hourly IHS): 06/05/2026 21:58 0:02:00 50 V Fme is on the way ETA = 22:50..;..;(05/06/2026 ticket): INC-20260506-00013184...2026-05-06 23:53:41...Bo Trans analyse en cours...user:OCM_NOC.IHS</t>
  </si>
  <si>
    <t>( hourly IHS): 06/05/2026 21:58 0:02:00 50 V Fme is on the way ETA = 22:50</t>
  </si>
  <si>
    <t>(05/06/2026 ticket): INC-20260506-00013184...2026-05-06 23:53:41...Bo Trans analyse en cours...user:OCM_NOC.IHS</t>
  </si>
  <si>
    <t>(05/06/2026 ticket): INC-20260506-00018437...Grid Outage</t>
  </si>
  <si>
    <t>(05/06/2026 ticket): INC-20260506-00012950...Grid Outage</t>
  </si>
  <si>
    <t>(05/06/2026  groupe whatsapp incident): impacted by EXN_036_N_Balaza , Probleme d'energie , cable d'alimentation MPR burler , || Action :action IHS ,| FME a refais le cable l'alimentation MPR..;..;( hourly IHS): 06/05/2026 18:39 1:21:00 2.1 V FME is on site.</t>
  </si>
  <si>
    <t>( hourly IHS): 06/05/2026 18:39 1:21:00 2.1 V FME is on site.</t>
  </si>
  <si>
    <t>(05/06/2026 ocm ran 15h): 06.05.2026: FSMF reçus ce jour et FME en route pour remplacement, ETR=15H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ASAP..;..;(05/06/2026 ocm ran 10h): 06.05.2026: FSMF reçus ce jour et FME en route pour remplacement, ETR=14H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ASAP..;..;(05/06/2026 ticket): INC-20260506-00012635...Grid Outage</t>
  </si>
  <si>
    <t>(05/06/2026 ocm ran 15h): 06.05.2026: FSMF reçus ce jour et FME en route pour remplacement, ETR=15H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</si>
  <si>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(05/06/2026 ocm ran 10h): 06.05.2026: FSMF reçus ce jour et FME en route pour remplacement, ETR=14H UTC
04.05.2026: Spare reçue à Ngaoundere Expedition en Cours vers Meiganga ETA=05.05.2026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</si>
  <si>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(05/06/2026 ticket): INC-20260506-00012635...Grid Outage</t>
  </si>
  <si>
    <t>(05/06/2026  groupe whatsapp incident): impacted by EXN_036_N_Balaza , Probleme d'energie , cable d'alimentation MPR burler , || Action :action IHS ,| FME a refais le cable l'alimentation MPR..;..;(05/06/2026 ticket): INC-20260506-00014396...Grid Outage</t>
  </si>
  <si>
    <t>(05/06/2026 ticket): INC-20260506-00014396...Grid Outage</t>
  </si>
  <si>
    <t>(05/06/2026 cell huawei): 06/05/2026 : Go du BIR attendu
04/05/2026 : Fme active || Demande d'escorte
02/04/2026 : Check connectivity(SFP, Optical fiber) between BBU and RRU 60 || Fme active</t>
  </si>
  <si>
    <t>( hourly IHS): 06/05/2026 16:53 0:06:52 45 V Fme is on site..;..;(05/06/2026 ticket): INC-20260506-00011837...Grid Outage</t>
  </si>
  <si>
    <t>( hourly IHS): 06/05/2026 16:53 0:06:52 45 V Fme is on site</t>
  </si>
  <si>
    <t>(05/06/2026 ticket): INC-20260506-00011837...Grid Outage</t>
  </si>
  <si>
    <t>(05/06/2026 ocm ran 18h): 06.05.26: BO TRANS analysis ongoing..;..;(05/06/2026 ocm ran 15h): Power status check Ongoing..;..;(05/06/2026 ticket): INC-20260506-00011209...2026-05-06 23:26:42... grid only site probable grid outage / FME will check...grid only site power issue ...user:OCM_NOC.CAMUSAT</t>
  </si>
  <si>
    <t>(05/06/2026 ticket): INC-20260506-00011209...2026-05-06 23:26:42... grid only site probable grid outage / FME will check...grid only site power issue ...user:OCM_NOC.CAMUSAT</t>
  </si>
  <si>
    <t>( hourly IHS): 06/05/2026 20:38 1:21:52 45 V Fme is informed and managing with L0</t>
  </si>
  <si>
    <t>(05/06/2026  cell nokia): 06/05/2026: Need BO RAN analysis..;..;(05/06/2026 ticket): INC-20260506-00010346...Grid Outage</t>
  </si>
  <si>
    <t>(05/06/2026  cell nokia): 06/05/2026: Need BO RAN analysis</t>
  </si>
  <si>
    <t>(05/06/2026 ticket): INC-20260506-00010346...Grid Outage</t>
  </si>
  <si>
    <t>(05/06/2026 ocm ran 18h):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issue)..;..;(05/06/2026 ocm ran 15h):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issue)..;..;(05/06/2026 ocm ran 10h):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t>
  </si>
  <si>
    <t>(05/06/2026 ocm ran 18h):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t>
  </si>
  <si>
    <t>(05/06/2026 ocm ran 15h):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t>
  </si>
  <si>
    <t>(05/06/2026 ocm ran 10h): 06/05/2026 AIM faulty, expédition en cours vers Bafang, ETD=13H, ETR=16H
05.05.26: FME sur site et travaux avec le BO TX
04.05.2026: L'expedition de la spare se fera ce Jour ETD=05.05.2026
03.05.2026: ODU faulty Commande passer par mail au SPM Car spare pas disponible dans le WH Hammer. Update ASAP
Impacted by OST_099_H_Bafang-Chefferie (TX issue)</t>
  </si>
  <si>
    <t>(05/06/2026 ticket): INC-20260506-00014954...2026-05-06 23:16:47...Site is up from TX side...user:OCM_NOC.IHS</t>
  </si>
  <si>
    <t>(05/06/2026 ticket): INC-20260506-00013862...Grid Outage</t>
  </si>
  <si>
    <t>(05/06/2026 ticket): INC-20260506-00016632...Grid Outage</t>
  </si>
  <si>
    <t>(05/06/2026 ticket): INC-20260506-00015970...2026-05-06 23:44:46...Grid outage no space // awaiting grid return...user:OCM_NOC.IHS</t>
  </si>
  <si>
    <t>(05/06/2026 ocm ran 18h):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status..;..;(05/06/2026 ocm ran 15h):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status..;..;(05/06/2026 ocm ran 10h):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</si>
  <si>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(05/06/2026 ocm ran 18h):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</si>
  <si>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(05/06/2026 ocm ran 15h):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</si>
  <si>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(05/06/2026 ocm ran 10h):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</si>
  <si>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 hourly IHS): 06/05/2026 14:53 1:07:00 41v FME is informed and managing..;..;(05/06/2026 ocm ran 15h): Power status check Ongoing..;..;(05/06/2026 ticket): INC-20260506-00009504...problem of power (maintenance)...Grid Outage</t>
  </si>
  <si>
    <t>( hourly IHS): 06/05/2026 14:53 1:07:00 41v FME is informed and managing</t>
  </si>
  <si>
    <t>(05/06/2026 ticket): INC-20260506-00009504...problem of power (maintenance)...Grid Outage</t>
  </si>
  <si>
    <t xml:space="preserve">(05/06/2026  cell nokia): 
06/05/2026 : Feedback FME franck va se rendre sur le site aujourd'hui ETA : 12H 
04/05/2026 : Besoin d'analyse BO RAN||Check and clean jumper, port 3 of ARMA ..;..;(05/06/2026  cell nokia): 
06/05/2026 : Feedback FME franck va se rendre sur le site aujourd'hui ETA : 12H |FME sur site || Itervetio en cours 
04/05/2026 : Besoin d'analyse BO RAN||Check and clean jumper, port 3 of ARMA ..;..;(05/06/2026  cell nokia): 
06/05/2026 : Feedback FME franck va se rendre sur le site aujourd'hui ETA : 12H |FME sur site || Itervetion en cours 
04/05/2026 : Besoin d'analyse BO RAN||Check and clean jumper, port 3 of ARMA </t>
  </si>
  <si>
    <t xml:space="preserve">(05/06/2026  cell nokia): 
06/05/2026 : Feedback FME franck va se rendre sur le site aujourd'hui ETA : 12H 
04/05/2026 : Besoin d'analyse BO RAN||Check and clean jumper, port 3 of ARMA </t>
  </si>
  <si>
    <t xml:space="preserve">(05/06/2026  cell nokia): 
06/05/2026 : Feedback FME franck va se rendre sur le site aujourd'hui ETA : 12H |FME sur site || Itervetio en cours 
04/05/2026 : Besoin d'analyse BO RAN||Check and clean jumper, port 3 of ARMA </t>
  </si>
  <si>
    <t xml:space="preserve">(05/06/2026  cell nokia): 
06/05/2026 : Feedback FME franck va se rendre sur le site aujourd'hui ETA : 12H |FME sur site || Itervetion en cours 
04/05/2026 : Besoin d'analyse BO RAN||Check and clean jumper, port 3 of ARMA </t>
  </si>
  <si>
    <t>(05/06/2026 ticket): INC-20260506-00009168...power failure. site is Grid only ...Grid Outage</t>
  </si>
  <si>
    <t>(05/06/2026 ticket): INC-20260506-00009166...power failure. site is Grid only ...Grid Outage</t>
  </si>
  <si>
    <t>( hourly IHS): 06/05/2026 20:07 0:53:00 0V Fme is informed and managing with L0</t>
  </si>
  <si>
    <t>(05/06/2026 ticket): INC-20260506-00009478...Grid Outage</t>
  </si>
  <si>
    <t>(05/06/2026 ticket): INC-20260506-00016854...2026-05-06 22:20:10...Power Issue on the site. Solar-Only site awaiting solar return while FME is also activated for investigation...Others...user:DRAME IMOURANA</t>
  </si>
  <si>
    <t>(05/06/2026 ocm ran 18h): 06.05.26: Camusat: technician is managing, pluie dans la zone</t>
  </si>
  <si>
    <t>(05/06/2026 ticket): INC-20260506-00009378...Grid Outage</t>
  </si>
  <si>
    <t>(05/06/2026 cell huawei): 06/05/2026 : Besoin d'analyse BO RAN</t>
  </si>
  <si>
    <t>(05/06/2026 cell huawei): 06/05/2026 : Besoin d'analyse BO RAN || Site unstable due to transmission || Up sans action</t>
  </si>
  <si>
    <t>( hourly IHS): 06/05/2026 02:41 1:18:32 46.2v FME Martial is managing with level 0..;..;(05/06/2026 ticket): INC-20260506-00018021...Grid Outage</t>
  </si>
  <si>
    <t>( hourly IHS): 06/05/2026 02:41 1:18:32 46.2v FME Martial is managing with level 0</t>
  </si>
  <si>
    <t>(05/06/2026 ticket): INC-20260506-00018021...Grid Outage</t>
  </si>
  <si>
    <t>(05/06/2026 ocm ran 15h): 06.05.26: Power alarms; MTN is activated to check</t>
  </si>
  <si>
    <t>( hourly IHS): 06/05/2026 20:31 2:44:13 41v FME is informed and managing</t>
  </si>
  <si>
    <t>(05/06/2026 ocm ran 18h): New BTS installed and not yet accepted..;..;(05/06/2026 ocm ran 15h): New BTS installed and not yet accepted..;..;(05/06/2026 ocm ran 10h): New BTS installed and not yet accepted</t>
  </si>
  <si>
    <t>(05/06/2026 ocm ran 18h): New BTS installed and not yet accepted</t>
  </si>
  <si>
    <t>(05/06/2026 ocm ran 15h): New BTS installed and not yet accepted</t>
  </si>
  <si>
    <t>(05/06/2026 ocm ran 10h): New BTS installed and not yet accepted</t>
  </si>
  <si>
    <t>( hourly IHS): 06/05/2026 11:28 0:43:25 NO COM OuR FME GUY is managing with level zero</t>
  </si>
  <si>
    <t>(05/06/2026 ocm ran 18h):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ASAP..;..;(05/06/2026 ocm ran 15h):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ASAP..;..;(05/06/2026 ocm ran 10h):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</si>
  <si>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(05/06/2026 ocm ran 18h):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</si>
  <si>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(05/06/2026 ocm ran 15h):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</si>
  <si>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(05/06/2026 ocm ran 10h):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</si>
  <si>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(05/06/2026 cell huawei): 06/05/2026 : Besoin d'analyse BO RAN..;..;(05/06/2026 cell huawei): 06/05/2026 : Besoin d'analyse BO RAN ||check and clean jumper port 1 RRU 81..;..;(05/06/2026 cell huawei): 06/05/2026 : Besoin d'analyse BO RAN ||check and clean jumper port 1 RRU 81 || Fme active || ETA demain 07/05/2026</t>
  </si>
  <si>
    <t>(05/06/2026 cell huawei): 06/05/2026 : Besoin d'analyse BO RAN ||check and clean jumper port 1 RRU 81</t>
  </si>
  <si>
    <t>(05/06/2026 cell huawei): 06/05/2026 : Besoin d'analyse BO RAN ||check and clean jumper port 1 RRU 81 || Fme active || ETA demain 07/05/2026</t>
  </si>
  <si>
    <t>(05/06/2026  incident): impacted by SUO_027_H_Kumba-Mabanda , RCA: Eth cable linking MPR No3 on slot 1.2 and MPR no5 on slot 1.3 has been replaced.
The cables connector clip was broken and that caused cable to disconnect during my PM work. 
I've replaced the cable..;..;(05/06/2026 ticket): INC-20260506-00010511...Grid Outage</t>
  </si>
  <si>
    <t>(05/06/2026 ticket): INC-20260506-00010511...Grid Outage</t>
  </si>
  <si>
    <t>(05/06/2026 ocm ran 18h): 06.05.26: Camusat: technician is managing, ETA=19H UTC..;..;(05/06/2026 ticket): INC-20260506-00014900...Grid Outage</t>
  </si>
  <si>
    <t>(05/06/2026 ocm ran 18h): 06.05.26: Camusat: technician is managing, ETA=19H UTC</t>
  </si>
  <si>
    <t>(05/06/2026 ticket): INC-20260506-00014900...Grid Outage</t>
  </si>
  <si>
    <t>(05/06/2026 ticket): INC-20260506-00018558...Grid Outage</t>
  </si>
  <si>
    <t>(05/06/2026  groupe whatsapp incident): impacted by CTR_139_Z_Nji-Camtel(CTR-139),  Probleme d'energie  || Action : RCA CAMUSAT attendu..;..;(05/06/2026  cell zte): 06/05/2026 : Power issue ||Mail sent to Camusat</t>
  </si>
  <si>
    <t>(05/06/2026  cell zte): 06/05/2026 : Power issue ||Mail sent to Camusat</t>
  </si>
  <si>
    <t>(05/06/2026 ticket): INC-20260506-00018542...Grid Outage</t>
  </si>
  <si>
    <t>(05/06/2026 ticket): INC-20260506-00006140...Grid Outage</t>
  </si>
  <si>
    <t>(05/06/2026 ticket): INC-20260506-00015933...Grid Outage</t>
  </si>
  <si>
    <t>(05/06/2026 ocm ran 15h): 06.05.26: Camusat:  investigation ongoing, loss com  / fme is informed</t>
  </si>
  <si>
    <t>(05/06/2026 ocm ran 18h): 06.05.26: Grid only site grid outage / grid return awaited..;..;(05/06/2026 ticket): INC-20260506-00018092...Grid Outage</t>
  </si>
  <si>
    <t>(05/06/2026 ticket): INC-20260506-00018092...Grid Outage</t>
  </si>
  <si>
    <t>(05/06/2026 ocm ran 18h): 06.05.26: Camusat: grid only site awaited gris return - Escalated to L4
05.05.26: Camusat: grid only site awaited gris return - Escalated to L3
04.05.26: Power alarms; Camusat feedback awaiting - Escalated to L2..;..;(05/06/2026 ocm ran 15h): 06.05.26: Camusat: grid only site awaited gris return - Escalated to L4
05.05.26: Camusat: grid only site awaited gris return - Escalated to L3
04.05.26: Power alarms; Camusat feedback awaiting - Escalated to L2..;..;(05/06/2026 ocm ran 10h): 06.05.26: Camusat: grid only site awaited gris return - Escalated to L4
05.05.26: Camusat: grid only site awaited gris return - Escalated to L3
04.05.26: Power alarms; Camusat feedback awaiting - Escalated to L2</t>
  </si>
  <si>
    <t>(05/06/2026 ocm ran 18h): 06.05.26: Camusat: grid only site awaited gris return - Escalated to L4
05.05.26: Camusat: grid only site awaited gris return - Escalated to L3
04.05.26: Power alarms; Camusat feedback awaiting - Escalated to L2</t>
  </si>
  <si>
    <t>(05/06/2026 ocm ran 15h): 06.05.26: Camusat: grid only site awaited gris return - Escalated to L4
05.05.26: Camusat: grid only site awaited gris return - Escalated to L3
04.05.26: Power alarms; Camusat feedback awaiting - Escalated to L2</t>
  </si>
  <si>
    <t>(05/06/2026 ocm ran 10h): 06.05.26: Camusat: grid only site awaited gris return - Escalated to L4
05.05.26: Camusat: grid only site awaited gris return - Escalated to L3
04.05.26: Power alarms; Camusat feedback awaiting - Escalated to L2</t>
  </si>
  <si>
    <t>(05/06/2026 ocm ran 18h): 06.05.26: Demande de WP effectuée auprès de Camrail, en attente de validation..;..;(05/06/2026 ocm ran 15h): 06.05.26: Demande de WP effectuée auprès de Camrail, en attente de validation</t>
  </si>
  <si>
    <t>(05/06/2026 ocm ran 18h): 06.05.26: Demande de WP effectuée auprès de Camrail, en attente de validation</t>
  </si>
  <si>
    <t>(05/06/2026 ocm ran 15h): 06.05.26: Demande de WP effectuée auprès de Camrail, en attente de validation</t>
  </si>
  <si>
    <t>(05/06/2026 ticket): INC-20260506-00018711...2026-05-07 00:31:24...investigations ongoing / FME is trying to get level0...Grid Outage...user:OCM_NOC.CAMUSAT</t>
  </si>
  <si>
    <t>( hourly IHS): 06/05/2026 13:44 0:27:45 0 V Our CORD BEAUDELAIR is managing with level zero</t>
  </si>
  <si>
    <t>(05/06/2026 ticket): INC-20260506-00015313...Grid Outage</t>
  </si>
  <si>
    <t>(05/06/2026 ticket): INC-20260506-00016230...Grid Outage</t>
  </si>
  <si>
    <t>( hourly IHS): 06/05/2026 20:57 2:17:45 45 V Fme is on Site..;..;(05/06/2026 ticket): INC-20260506-00015575...Grid Outage</t>
  </si>
  <si>
    <t>( hourly IHS): 06/05/2026 20:57 2:17:45 45 V Fme is on Site</t>
  </si>
  <si>
    <t>(05/06/2026 ticket): INC-20260506-00015575...Grid Outage</t>
  </si>
  <si>
    <t>(05/06/2026 ticket): INC-20260506-00018050...2026-05-07 00:02:20...investigations ongoing / FME is trying to get level0...user:OCM_NOC.CAMUSAT</t>
  </si>
  <si>
    <t xml:space="preserve">(05/06/2026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..;..;(05/06/2026  cell nokia): 06/05/2026 : Intervention prevue pour ce jour || Intervention en cours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</si>
  <si>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 xml:space="preserve">(05/06/2026  cell nokia): 06/05/2026 : Intervention prevue pour ce jour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</si>
  <si>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 xml:space="preserve">(05/06/2026  cell nokia): 06/05/2026 : Intervention prevue pour ce jour || Intervention en cours 
05/05/2026 : Intervention prevue pour ce jour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</si>
  <si>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</si>
  <si>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(05/06/2026 ticket): INC-20260506-00011838...2026-05-06 22:51:21...Huge rainfall: level0 would intervene whe the rain stops...user:OCM_NOC.CAMUSAT</t>
  </si>
  <si>
    <t>(05/06/2026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down..;..;(05/06/2026  cell zte):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</si>
  <si>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(05/06/2026  cell zte):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</si>
  <si>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(05/06/2026  cell zte):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</si>
  <si>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(05/06/2026 ocm ran 15h): Power status check Ongoing..;..;(05/06/2026 ocm ran 10h): 06.05.2026: FME en route ETA 11H
05.05.26: Besoin d'un FME sur site pour vérifier le statut du MPR et la chaine antennaire de l'ODU 3.1 remplacer au besoin, PN, 3DB29108AA; CM-20260505-00004301; FME Etienne activé pour investigations, update ASAP
05.05.26: Camusat: FME is ongoing to the site which is far, ETA=15H
04.05.2026: Power Issue observed from EMS View. CAMUSAT activated to share ETR</t>
  </si>
  <si>
    <t>(05/06/2026 ocm ran 10h): 06.05.2026: FME en route ETA 11H
05.05.26: Besoin d'un FME sur site pour vérifier le statut du MPR et la chaine antennaire de l'ODU 3.1 remplacer au besoin, PN, 3DB29108AA; CM-20260505-00004301; FME Etienne activé pour investigations, update ASAP
05.05.26: Camusat: FME is ongoing to the site which is far, ETA=15H
04.05.2026: Power Issue observed from EMS View. CAMUSAT activated to share ETR</t>
  </si>
  <si>
    <t>(05/06/2026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</si>
  <si>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(05/06/2026  cell zte): 
06/05/2026 : Cde en cours 
05/05/2026 : Commande en cours du jumpeurs
04/05/2026 : Commande en cours du jumpeurs 
02/05/2026 : Intervention prevu pour ce jour || FME sur site || Intervention en cours 
30/04/2026 : Besoin d'analyse BO RAN || Site unstble Activate FME Maruis to Check and clean jumper, port 3 of RRU61 || Fme active ||  Escalade faite au RM || Feedback RM  : Pending/01-05-2026</t>
  </si>
  <si>
    <t>(05/06/2026 ocm ran 18h): 06.05.26: FME Kenfack is activated to check, update ASAP
Site is not supervised. Mobilize FME locally for tshoot / FME activated eta asap</t>
  </si>
  <si>
    <t>(05/06/2026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</si>
  <si>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(05/06/2026  cell zte):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</si>
  <si>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(05/06/2026 ocm ran 10h): 06.05.26: FME en route pour le site pour suite des travaux, ETA=12H UTC
05.05.26: Site UP mais instable après le travaux menés ce jour sur Dizangue, ODU spare à installer sur le canal main ce 06.05.26
05.05.26: FME en route pour le site de Dizangue, ETA=11H UTC - FME sur site et travaux en cours
04.05.26: FME en route pour le site, ETA=15H UTC. Travaux menés sans succès sur site et suite des travaux sur Dizangue ce 05.05.26, escalade faite au PM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</si>
  <si>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 hourly IHS): 06/05/2026 20:26 0:34:00 47 V FME is on his way, ETA 09:30 PM</t>
  </si>
  <si>
    <t xml:space="preserve">(05/06/2026  groupe whatsapp incident): impacted by   SUD_246_Z_Mintom-MTN(SUD-246), A determiner , sans action..;..;(05/06/2026  cell zte): 06/05/2026 : Need BO TX analysis ..;..;(05/06/2026  cell zte): 06/05/2026 : Need BO TX analysis || Feedback BO TX : FME should go on site check power and antenna line || FME activer || Site a tres eloigner a 300KM || ETA: 07/04/2026 </t>
  </si>
  <si>
    <t xml:space="preserve">(05/06/2026  cell zte): 06/05/2026 : Need BO TX analysis || Feedback BO TX : FME should go on site check power and antenna line || FME activer || Site a tres eloigner a 300KM || ETA: 07/04/2026 </t>
  </si>
  <si>
    <t>(05/06/2026 ocm ran 18h):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issue)..;..;(05/06/2026 ocm ran 15h):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issue)..;..;(05/06/2026 ocm ran 10h):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</si>
  <si>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(05/06/2026 ocm ran 18h):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</si>
  <si>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(05/06/2026 ocm ran 15h):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</si>
  <si>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(05/06/2026 ocm ran 10h):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</si>
  <si>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(05/06/2026 ocm ran 18h): 06.05.26: Camusat: technician is managing</t>
  </si>
  <si>
    <t>(05/06/2026 ocm ran 18h):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16H..;..;(05/06/2026 ocm ran 15h):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16H..;..;(05/06/2026 ocm ran 10h):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</si>
  <si>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(05/06/2026 ocm ran 18h):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</si>
  <si>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(05/06/2026 ocm ran 15h):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</si>
  <si>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(05/06/2026 ocm ran 10h):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</si>
  <si>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(05/06/2026  groupe whatsapp incident): impacted by   SUD_246_Z_Mintom-MTN(SUD-246), A determiner , sans action..;..;(05/06/2026  cell zte): 06/05/2026 : Need BO TX analysis  || Feedback BO TX: FME should go on site check power and antenna line</t>
  </si>
  <si>
    <t>(05/06/2026  cell zte): 06/05/2026 : Need BO TX analysis  || Feedback BO TX: FME should go on site check power and antenna line</t>
  </si>
  <si>
    <t>(05/06/2026 ocm ran 10h): 06/05/2026 FME yannick kandom activé ETA asap - FME sur site et travaux en cours avec le BO TX
FME should check the site environment, MPR status and ODU 3/1 antenna line
05.05.26: BO TRANS analysis ongoing</t>
  </si>
  <si>
    <t>(05/06/2026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</si>
  <si>
    <t>(05/06/2026  cell zte): 
06/05/2026 : FME eN route || ETA: 14H 
05/05/2026 : FME n'a pas pu retirer le Work permis hier il etait sur le site de NDJANG || FME en route presentement pour Belabo
04/05/2026 : FME Raoul partir a Belabo pour prendre le work permis || ETA: 05/05/2026 
02/04/2026 : Demande du work permis initier || Nous attendons
 le retour de Camrail
29/04/2026 : Feedback camrail attendu
28/04/2026 : Demande de Work_permit par OCM a Camrail || Feedback camrail attendu attendu
27/04/2026 : Besoin d'analyse BO RAN || FME should check Antenna Fider status</t>
  </si>
  <si>
    <t>(05/06/2026 ocm ran 18h): 06.05.2026: FME Etienne Activated is manging with level0 ETA=ASAP
06.05.2026: Need FME ast Lolodorf-CRTV check 4.2 ODU antenna line status..;..;(05/06/2026 ocm ran 15h): Power status check Ongoing</t>
  </si>
  <si>
    <t>(05/06/2026 ocm ran 18h): 06.05.2026: FME Etienne Activated is manging with level0 ETA=ASAP
06.05.2026: Need FME ast Lolodorf-CRTV check 4.2 ODU antenna line status</t>
  </si>
  <si>
    <t>(05/06/2026 ocm ran 18h): Impacted by SUD_110_Z_MBPIKILIKI-IHS (TX issue)</t>
  </si>
  <si>
    <t>( hourly IHS): 06/05/2026 02:33 1:26:11 47.7v FME Michel is heading to site, 05h00</t>
  </si>
  <si>
    <t>(05/06/2026 ocm ran 18h): Power status check Ongoing..;..;(05/06/2026 ocm ran 10h): 06.05.26: ODU MPT-MC 3DB20859ABAA03  faulty and not available in our stock, request to OCM done</t>
  </si>
  <si>
    <t>(05/06/2026 ocm ran 10h): 06.05.26: ODU MPT-MC 3DB20859ABAA03  faulty and not available in our stock, request to OCM done</t>
  </si>
  <si>
    <t>(05/06/2026  incident): impacted by   NRO_017_H_Bali , Plantage de l'ODU  || Action : reset physique de l'ODU..;..;( hourly IHS): 06/05/2026 04:13 1:46:46 FME Pascal is managing with level 0</t>
  </si>
  <si>
    <t>( hourly IHS): 06/05/2026 04:13 1:46:46 FME Pascal is managing with level 0</t>
  </si>
  <si>
    <t>(05/06/2026 ocm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ASAP..;..;(05/06/2026 ocm ran 15h):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ASAP..;..;(05/06/2026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</si>
  <si>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(05/06/2026 ocm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</si>
  <si>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(05/06/2026 ocm ran 15h):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</si>
  <si>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(05/06/2026 ocm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</si>
  <si>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(05/06/2026 ocm ran 18h):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ASAP..;..;(05/06/2026 ocm ran 15h):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ASAP..;..;(05/06/2026 ocm ran 10h):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</si>
  <si>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(05/06/2026 ocm ran 18h):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</si>
  <si>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(05/06/2026 ocm ran 15h):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</si>
  <si>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(05/06/2026 ocm ran 10h):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</si>
  <si>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 hourly IHS): 06/05/2026 20:00 0:00:00 45 V Fme is on site..;..;(05/06/2026 ocm ran 18h): 06.05.26: Need FME on site to check MPR status; FME Patrick activé pour investigations, update ASAP</t>
  </si>
  <si>
    <t>( hourly IHS): 06/05/2026 20:00 0:00:00 45 V Fme is on site</t>
  </si>
  <si>
    <t>(05/06/2026 ocm ran 18h): 06.05.26: Need FME on site to check MPR status; FME Patrick activé pour investigations, update ASAP</t>
  </si>
  <si>
    <t>( hourly IHS): 06/05/2026 07:25 1:49:56 NO COM FME Joseph is on way. ETA = 09:30 AM ,Hugues is informed</t>
  </si>
  <si>
    <t>his grid only</t>
  </si>
  <si>
    <t>AKTIVCO COUPURE</t>
  </si>
  <si>
    <t>: Impacted by CTR_417_Z_Emombo-Tchad (Power issue)</t>
  </si>
  <si>
    <t>Impacted by LIT_649_Z_Bep-Cafrad (Power issue)</t>
  </si>
  <si>
    <t xml:space="preserve"> Impacted by NRO_227_H_Bda-Chinde (Power issue)</t>
  </si>
  <si>
    <t>HIS GRID GE</t>
  </si>
  <si>
    <t>Impacted by LIT_554_Z_Ndpssi-Vallee-de-la-Paix (Power issue)</t>
  </si>
  <si>
    <t xml:space="preserve"> impacted by  EXN_101_H_Djarengol-Delegue-HIS   ,RCA: Power issue / En attente RCA IHS</t>
  </si>
  <si>
    <t xml:space="preserve"> Impacted by CTR_837_Z_Nkolfoulou-ENIA-MTN (Power issue)</t>
  </si>
  <si>
    <t>impacted by EXN_066_Maroua-Stade  ,A detrminer , sans action</t>
  </si>
  <si>
    <t xml:space="preserve"> impacted by SUO_027_H_Kumba-Mabanda , RCA: Eth cable linking MPR No3 on slot 1.2 and MPR no5 on slot 1.3 has been replaced.</t>
  </si>
  <si>
    <t xml:space="preserve">The cables connector clip was broken and that caused cable to disconnect during my PM work. </t>
  </si>
  <si>
    <t>I've replaced the cable</t>
  </si>
  <si>
    <t xml:space="preserve"> impacted by   SUD_246_Z_Mintom-MTN(SUD-246), A determiner , sans action</t>
  </si>
  <si>
    <t xml:space="preserve"> Impacted by SUO_040_H_Tinto (TX issue. Red zone)</t>
  </si>
  <si>
    <t>: impacted by CTR_139_Z_Nji-Camtel(CTR-139),  Probleme d'energie  || Action : RCA CAMUSAT attendu</t>
  </si>
  <si>
    <t xml:space="preserve"> impacted by   SUD_246_Z_Mintom-MTN(SUD-246)</t>
  </si>
  <si>
    <t xml:space="preserve"> impacted by LIT_194_Z_Niete-V13(LIT-194) , Defaut de l'ODU || Action: Remplacement de l'ODU</t>
  </si>
  <si>
    <t>Djarengol Delegue-IHS</t>
  </si>
  <si>
    <t>MPR ISSUE</t>
  </si>
  <si>
    <t>no root cause</t>
  </si>
  <si>
    <t xml:space="preserve"> Impacted by LIT_649_Z_Bep-Cafrad (Power issue)</t>
  </si>
  <si>
    <t>(05/06/2026 ocm ran 18h): Power status check Ongoing..;..;(05/06/2026 ticket): INC-20260506-00018711...2026-05-07 00:31:24...investigations ongoing / FME is trying to get level0...Grid Outage...user:OCM_NOC.CAMUSAT ||(05/06/2026 groupe whatsapp incident):  LIT_558_Z_Nkong-CRTV-II(LIT-558)  //  INC-20260506-00012733 ,Lighning strucked (Grid CB, 1 rectifier) // FME started DG and left site on 2 rectfiers</t>
  </si>
  <si>
    <t>(05/06/2026 ticket): INC-20260506-00008408...2026-05-06 14:36:16...ODU MPT-MC 3DB20859ABAA03  faulty and not available in our stock, request to OCM done...Grid Outage...user:OCM_NOC.CAMUSAT ||  INC-20260506-00008408 = ODU MPT-MC 3DB20859ABAA03  faulty and not available in our stock, request to OCM done</t>
  </si>
  <si>
    <t>(05/06/2026  cell nokia): 
05/05/2026 : ||Feelback FME  Hugues : Commande du materiel et investigation apres le site de Yokadouma.
04/05/2026: Need BO RAN analysis ||Check and replace FAN, ABIA module</t>
  </si>
  <si>
    <t>fiber AOF</t>
  </si>
  <si>
    <t xml:space="preserve"> Impacted by CTR_417_Z_Emombo-Tchad (TX issue)</t>
  </si>
  <si>
    <t xml:space="preserve">(05/06/2026 ocm ran 18h): Impacted by CTR_417_Z_Emombo-Tchad (TX issue)..;..;(05/06/2026 ocm ran 15h): Impacted by CTR_417_Z_Emombo-Tchad (TX issue)..;..;(05/06/2026 ocm ran 10h): Impacted by CTR_417_Z_Emombo-Tchad (TX issue) || (05/06/2026 groupe whatsapp incident): CTR_417_Z_Emombo-Tchad(CTR-417) -{ Chassis MSS8 1G 3DB18485GA, core EVO 1G 3DB19318BA, 2 cartes EAC 3DB19417AA et micro SD faulty, commande en cours, update ASAP } </t>
  </si>
  <si>
    <t xml:space="preserve"> Impacted by NRD_037_H_Nassarao (TX issue)</t>
  </si>
  <si>
    <t xml:space="preserve"> Impacted by LIT_718_Z_Bonamoutongo-III (Power issue)</t>
  </si>
  <si>
    <t>(05/06/2026 ocm ran 15h): Impacted by NRD_037_H_Nassarao (TX issue)..;..;(05/06/2026 ocm ran 10h): Power status check Ongoing  ||(05/06/2026 groupe whatsapp incident):INC-20260506-00006650 NRD_037_H_Nassarao_U Besoin d'un FME sur site pour vérifier le statut du MPR; CM-20260506-00003000; FME Armel activé pour investigations, update ASAP</t>
  </si>
  <si>
    <t xml:space="preserve"> impacted by CTR_139_Z_Nji-Camtel(CTR-139),  Probleme d'energie  || Action : RCA CAMUSAT attendu</t>
  </si>
  <si>
    <t>(05/06/2026 ticket): INC-20260506-00004300...Transmission Board fault ||(05/06/2026 groupe whatsapp incident): CTR_849_Z_Fraternite-Adama_Ekombitie-III(CTR-849)
INC-20260506-00004316 ,Grid outage , Grid only site / awaiting grid return</t>
  </si>
  <si>
    <t>(05/06/2026 ocm ran 15h): Power status check Ongoing..;..;(05/06/2026 ticket): INC-20260506-00009285...Issue resolved without any action on my part...Transmission Board fault || (05/06/2026 groupe whatsapp incident):LIT_751_Z_Nyalla-III(LIT-751) ,INC-20260506-00010418  = Présence d'alarme énergie Noc CAMUSAT merci de partager le statut du power svp</t>
  </si>
  <si>
    <t>(05/06/2026 ticket): INC-20260506-00013654...2026-05-06 22:07:48...Feedback RM:
Dans 10min, ils seront dans le site...Actions IHS | FME a refaire le cable d'alimentation MPR...Others...Probleme energie | cable d'alimentation MPR brulé...user:OCM_NOC.IHS||(05/06/2026 groupe whatsapp incident): LIT_671_Z_Ndogbong-Bifaka(LIT-671)  //  INC-20260506-00014337 ,grid outage GE not yet connected / grid return</t>
  </si>
  <si>
    <t>(05/06/2026 groupe whatsapp incident):SUO_173_H_Jabane: 06/05/2026 Arret des equipements par le BIR pour mauvais temps   || (05/06/2026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cell huawei):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needed..;..;(05/06/2026 ocm ran 18h): Power status check Ongoing</t>
  </si>
  <si>
    <t>(05/06/2026 ocm ran 18h): 06.05.26: FME Kenfack is activated to check, update ASAP
Site is not supervised. Mobilize FME locally for tshoot / FME activated eta asap ||</t>
  </si>
  <si>
    <t>(05/06/2026  cell nokia): 
06/05/2026 : Cde en cours 
05/05/2026 : Check breaker and  interconnection (sfp, optical fiber) between system and radio module, swap its if needed ||Feelback FME  Hugues : Commande du materiel ( FXED et SFP ) a Bertoua en cours...;..;(05/06/2026  cell nokia): 
06/05/2026 : Cde en cours 
05/05/2026 : Check breaker and  interconnection (sfp, optical fiber) between system and radio module, swap its if needed ||Feelback FME  Hugues : Commande du materiel ( FXED et SFP ) a Bertoua en cours...;..;(05/06/2026  cell nokia): 
06/05/2026 : Cde en cours 
05/05/2026 : Check breaker and  interconnection (sfp, optical fiber) between system and radio module, swap its if needed ||Feelback FME  Hugues : Commande du materiel ( FXED et SFP ) a Bertoua en cours.</t>
  </si>
  <si>
    <t>(05/06/2026 ticket): INC-20260506-00013544...2026-05-06 22:07:48...Feedback RM:
Dans 10min, ils seront dans le site...Actions IHS | FME a refaire le cable d'alimentation MPR...Others...Probleme energie | cable d'alimentation MPR brulé...user:OCM_NOC.IHS ||(05/06/2026 groupe whatsapp incident): CTR_258_Z_Koweit-City(CTR-258)  INC-20260506-00004515,  grid outage, gen stop due to noise polution / grid return awaited</t>
  </si>
  <si>
    <t>(05/06/2026 groupe whatsapp ocm_wfm_afro): CTR_794_Z_Bitotol-Ecole-Publique,Optical port link fault 72,The fiber or cable is damaged. @~Henri  Take the Point Please  || (05/06/2026  cell zte): 06/05/2026 : Fme Henri activer pour investiguation|| FME sur site || Intervention en cours  
05/05/2026 : Need BO RAN analysis || The fiber or cable is damaged
The connectors of the antenna feeder cables are improperly fabricated,..;..;(05/06/2026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fabricated,..;..;(05/06/2026  cell zte):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</si>
  <si>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(05/06 2026 groupe whatsapp incident): LIT_856_Z_Makepe-Orchidee(LIT-856): 06/05/2026 Access issue site is rooftop and the gate to the building is locked late hours / intervention in the morning</t>
  </si>
  <si>
    <t>Impacted by SUD_110_Z_MBPIKILIKI-IHS (TX issue).</t>
  </si>
  <si>
    <t>(05/06/2026 ocm ran 18h): Impacted by SUD_110_Z_MBPIKILIKI-IHS (TX issue)..;..;(05/06/2026 ocm ran 15h): Power status check Ongoing  ||(05/06/2026 groupe whatsapp incident): SUD_110_Z_MBPIKILIKI-IHS(SUD-110) -{ Impacted by SUD_024_Z_Lolodorf(SUD-024) } || SUD_024_Z_Lolodorf(SUD-024)
Need FME on Lolodorf-CRTV_SUD_800 to check ODU 4.2 and entenna chain 
@~sahaetienne5@gmail.com FYA
@~Alain T  FYI</t>
  </si>
  <si>
    <t xml:space="preserve">(05/06/2026 ocm ran 10h): 06/05/2026 FME yannick kandom activé ETA asap - FME sur site et travaux en cours avec le BO TX
FME should check the site environment, MPR status and ODU 3/1 antenna line
05.05.26: BO TRANS analysis ongoing </t>
  </si>
  <si>
    <t xml:space="preserve">(05/06/2026 ticket): INC-20260506-00017125...2026-05-06 23:03:51...investigations ongoing / FME is trying to get level0...user:OCM_NOC.CAMUSAT ||(05/06/2026 groupe whatsapp incident):  LIT_791_Z_Mabanda-New(LIT-791)  //  INC-20260506-00016841impacted by CIMAF(LIT_695) </t>
  </si>
  <si>
    <t xml:space="preserve">impacted by CIMAF(LIT_695) </t>
  </si>
  <si>
    <t>05/06/2026: hardware issue,  site with GPS issue (alarm : TDD down 09Apr 02pm)</t>
  </si>
  <si>
    <t xml:space="preserve"> incident at Fontem_G9U9_SUO_017</t>
  </si>
  <si>
    <t>: impacted by  Mada-IHS_U_EXN_223,  Plantage du MPR  || Action : reset physique  MPR</t>
  </si>
  <si>
    <t xml:space="preserve"> P1 incident at Fontem_G9U9_SUO_017</t>
  </si>
  <si>
    <t>: impacted by EXN_036_N_Balaza</t>
  </si>
  <si>
    <t xml:space="preserve"> impacted by   NRO_017_H_Bali , Plantage de l'ODU  || Action : reset physique de l'ODU</t>
  </si>
  <si>
    <t>impacted by SUO_027_H_Kumba-Mabanda , RCA: Eth cable linking MPR No3 on slot 1.2 and MPR no5 on slot 1.3 has been replaced.</t>
  </si>
  <si>
    <t>site impacted by NRD_037_H_Nassarao</t>
  </si>
  <si>
    <t xml:space="preserve"> impacted by Badjonre-IHS_EXN_152, Plantage MPR</t>
  </si>
  <si>
    <t xml:space="preserve"> impacted by  Mada-IHS_U_EXN_223,  Plantage du MPR  || Action : reset physique  MPR</t>
  </si>
  <si>
    <t>: impacted by   NRO_017_H_Bali , Plantage de l'ODU  || Action : reset physique de l'ODU</t>
  </si>
  <si>
    <t xml:space="preserve"> impacted by EXN_096_H_Yagoua-Ville, Probleme d'energie  || Action : RCA IHS attendu</t>
  </si>
  <si>
    <t xml:space="preserve"> impacted by EXN_066_Maroua-Stade  ,A detrminer , sans action</t>
  </si>
  <si>
    <t xml:space="preserve"> impacted by EXN_036_N_Balaza , Probleme d'energie , cable d'alimentation MPR burler</t>
  </si>
  <si>
    <t xml:space="preserve"> impacted by EXN_075_Datcheka  ,A detrminer , sans action</t>
  </si>
  <si>
    <t>impacted by   NRO_017_H_Bali , Plantage de l'ODU  || Action : reset physique de l'ODU</t>
  </si>
  <si>
    <t>(05/06/2026 groupe whatsapp incident):  le FME est en route pour le site avec le FAN et la carte core pour remplacement ETA=12 UTC ||(05/06/2026 ocm ran 10h): P1 incident at Fontem_G9U9_SUO_017</t>
  </si>
  <si>
    <t>(05/06/2026 groupe whatsapp incident):  le FME est en route pour le site avec le FAN et la carte core pour remplacement ETA=12 UTC ||(05/06/2026 cell huawei): 06/05/2026 : Besoin d'analyse BO RAN..;..;(05/06/2026 cell huawei): 06/05/2026 : Besoin d'analyse BO RAN || Site unstable due to transmission || Up sans action..;..;(05/06/2026 ocm ran 10h): P1 incident at Fontem_G9U9_SUO_017</t>
  </si>
  <si>
    <t>(05/06/2026 groupe whatsapp incident):  le FME est en route pour le site avec le FAN et la carte core pour remplacement ETA=12 UTC ||(05/06/2026  cell nokia): 06/05/2026: Need BO RAN analysis..;..;(05/06/2026 ocm ran 10h): P1 incident at Fontem_G9U9_SUO_017..;..;(05/06/2026 ticket): INC-20260506-00016854...2026-05-06 22:20:10...Power Issue on the site. Solar-Only site awaiting solar return while FME is also activated for investigation...Others...user:DRAME IMOURANA</t>
  </si>
  <si>
    <t>(05/06/2026 groupe whatsapp incident):  le FME est en route pour le site avec le FAN et la carte core pour remplacement ETA=12 UTC ||( hourly IHS): 06/05/2026 18:40 1:20:00 41v FME is informed and managing..;..;(05/06/2026 ocm ran 18h): Power status check Ongoing..;..;(05/06/2026 ocm ran 10h): P1 incident at Fontem_G9U9_SUO_017</t>
  </si>
  <si>
    <t>(05/06/2026 groupe whatsapp incident):  le FME est en route pour le site avec le FAN et la carte core pour remplacement ETA=12 UTC ||(05/06/2026 ocm ran 10h): P1 incident at Fontem_G9U9_SUO_017..;..;(05/06/2026 ticket): INC-20260506-00013074...2026-05-06 23:27:47...AOF down traffic route to MW...Grid outage, generator failure ...Grid Outage...user:OCM_NOC.IHS</t>
  </si>
  <si>
    <t>(05/06/2026 groupe whatsapp incident):  le FME est en route pour le site avec le FAN et la carte core pour remplacement ETA=12 UTC ||(05/06/2026 ocm ran 10h): P1  at Fontem_G9U9_SUO_017, investigations ongoing</t>
  </si>
  <si>
    <t>(05/06/2026 groupe whatsapp incident):  le FME est en route pour le site avec le FAN et la carte core pour remplacement ETA=12 UTC || (05/06/2026 ocm ran 10h): P1 incident at Fontem_G9U9_SUO_017..;..;(05/06/2026 ticket): INC-20260506-00015567...Grid Outage</t>
  </si>
  <si>
    <t>P1 incident at Fontem_G9U9_SUO_017</t>
  </si>
  <si>
    <t>EXCLU</t>
  </si>
  <si>
    <t>ZTE</t>
  </si>
  <si>
    <t>NOKIA</t>
  </si>
  <si>
    <t>(05/06/2026 top offenders): 06.05.26: Camusat: Grid outage, gen stop due to noise polution / grid return awaited</t>
  </si>
  <si>
    <t>(05/06/2026 top offenders): 07.05.26: Grid outage no space // awaiting grid return - Escalated to L2
06.05.26: Grid outage no space // awaiting grid return ,Abdul is informed</t>
  </si>
  <si>
    <t xml:space="preserve">(05/06/2026 top offenders): 06.05.26: Camusat: grid only site/ Grid return awaited - Ecalated to L3
05.05.26: Camusat: grid only site/ Grid return awaited escalade L2 CAMUSAT </t>
  </si>
  <si>
    <t>(05/06/2026 top offenders): 06/05/2026 Continuité du délestage dans la zone / En attente retour ENEO ESCALADE L2 CAMUSAT
05.05.26: Camusat: Grid outage and  grid only site / grid return awaited - Escalated to L2</t>
  </si>
  <si>
    <t>(05/06/2026 top offenders): Impacted by NRO_227_H_Bda-Chinde (Power issue)</t>
  </si>
  <si>
    <t>(05/06/2026 top offenders): 06.05.26: Camusat: Grid outage and  grid only site / grid return awaited - Escalated to L3
05.05.26: Camusat: Grid outage and  grid only site / grid return awaited - Escalated to L2</t>
  </si>
  <si>
    <t>(05/06/2026 top offenders): Power status check Ongoing</t>
  </si>
  <si>
    <t>(05/06/2026 top offenders): 06.05.26: Camusat: Level 0 on his way ETA 10H30</t>
  </si>
  <si>
    <t xml:space="preserve">(05/06/2026 top offenders): 06.05.26: FME injoignable actuellement, escalade faite au RM Honore
06.05.26: MPR down suite instabilités d'énergie. Besoin d'un FME sur site pour vérifier son statut; CM-20260506-00002397; FME Boris activé pour investigations, ETA=11H UTC
06/05/2026 Power issue and power alarms MTN actived </t>
  </si>
  <si>
    <t>(05/06/2026 top offenders): 06.05.2026: Mauvaise tension  , Grid only site / awaiting good phases return</t>
  </si>
  <si>
    <t>(05/06/2026 top offenders): 07.05.26: Grid only site grid outage / grid return awaited - Escalated to L2
06.05.26: Grid only site grid outage / grid return awaited</t>
  </si>
  <si>
    <t>(05/06/2026 top offenders):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</si>
  <si>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(05/06/2026 top offenders):</t>
  </si>
  <si>
    <t>(05/06/2026 top offenders): 07.05.26: Camusat: grid outage, gen faulty / grid return awaited - Escalated to L2
06.05.26: Camusat: grid outage, gen faulty / grid return awaited</t>
  </si>
  <si>
    <t>(05/06/2026 top offenders): 06.05.26: Camusat: Grid outage and  grid only site / grid return awaited - Escalated to L3
05.05.26: Camusat: Grid outage and  grid only site / grid return awaited</t>
  </si>
  <si>
    <t>(05/06/2026 top offenders): 06.05.26: Grid only site grid outage / grid return awaited</t>
  </si>
  <si>
    <t>(05/06/2026 top offenders): 06.05.26: IHS: DG faulty // Gen will Be replaced Today ETR : 02PM - Escalated to L3
05.05.26: IHS: DG faulty // Gen will Be replaced Today ETR : 06PM - Escalated to L3
04/05/2026 Feedback IHS: DG faulty // FME is informed ( access issue due to insecurity )</t>
  </si>
  <si>
    <t>(05/06/2026 top offenders): Impacted by CTR_417_Z_Emombo-Tchad (Power issue)</t>
  </si>
  <si>
    <t>(05/06/2026 top offenders): Impacted by LIT_649_Z_Bep-Cafrad (Power issue)</t>
  </si>
  <si>
    <t>(05/06/2026 top offenders): Impacted by CTR_417_Z_Emombo-Tchad (TX issue)</t>
  </si>
  <si>
    <t>(05/06/2026 top offenders):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</si>
  <si>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(05/06/2026 top offenders): 07.05.26: Camusat: Grid outage and  grid only site / grid return awaited - Escalated to L5
06.05.26: Camusat: Grid outage and  grid only site / grid return awaited - Escalated to L3
05.05.26: Camusat: Grid outage and  grid only site / grid return awaited - Escalated to L2</t>
  </si>
  <si>
    <t>(05/06/2026 top offenders): 07.05.26: Camusat: Coupure ENEO et GE en arret pour nuissance sonore / Reour ENEO en attente - Escalated to L3
06.05.26: Camusat: Coupure ENEO et GE en arret pour nuissance sonore / Reour ENEO en attente - Escalated to L3
05.05.26: Camusat: Coupure ENEO et GE en arret pour nuissance sonore / Reour ENEO en attente</t>
  </si>
  <si>
    <t>(05/06/2026 top offenders): 07.05.26: Camusat: grid outage grid only site awaited grid return - Escalated to L4
06/05/2026 Camusat: grid outage grid only site awaited grid return - Escalated to L3
05.05.26: Grid outage  in the area as confirmed by FME</t>
  </si>
  <si>
    <t>(05/06/2026 top offenders): 07.05.26: Camusat: Continuite de delestage confirmee ce matin - Escalade L5
06.05.26: Camusat: Continuite de delestage confirmee ce matin - Escalade L5
05.05.26: Camusat: Continuite de delestage confirmee ce matin - Escalade L4
04.05.2026 SAMBA: Continuite de delestage confirmee ce matin - Escalade L4
02.05.2026 SAMBA: Continuite de delestage confirmee ce matin
01.05.2026 CAMUSAT:  grid only site grid outage / grid return awaited</t>
  </si>
  <si>
    <t>(05/06/2026 top offenders): Impacted by LIT_554_Z_Ndpssi-Vallee-de-la-Paix (Power issue)</t>
  </si>
  <si>
    <t>(05/06/2026 top offenders): 07.05.26: Génératrice du GEN faulty et en cours de réparation (ETR=07.05) et en attente de restauration de la ligne Eneo, ETR=09.05
05.05.26: CAMUSAT: Génératrice du GEN faulty et en cours de réparation (Finition et montage au plutard Jeudi 07 Mai), en parrallèle, team Eneo sera sur site ce 05.05.26 pour résoudre les problèmes de grid - Escalated to L4
04.05.2026 CAMUSAT: Génératrice du GEN faulty et en cours de réparation (Finition et montage au plutard Jeudi 07 Mai), en parrallèle, team Eneo sera sur site ce 05.05.26 pour résoudre les problèmes de grid - Escalated to L4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</si>
  <si>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(05/06/2026 top offenders): 06.05.26: Camusat: Grid outage and GEN is faulty / Grid return awaited</t>
  </si>
  <si>
    <t>(05/06/2026 top offenders): Impacted by NRD_037_H_Nassarao (TX issue)</t>
  </si>
  <si>
    <t>(05/06/2026 top offenders): 06.05.2026: Grid outage , Grid only site / awaiting grid return</t>
  </si>
  <si>
    <t>(05/06/2026 top offenders): 07.05.26: FME sur site et travaux en cours, ODU probablement faulty
07/05/2026 Besoin d'un fme sur site pour verifier le status du MPR et la chaine antennaire de l ODU 3/1  fme yannick tchoupa activé ETA asap 
06/05/2026 Lighning strucked (Grid CB, 1 rectifier) // FME started DG and left site on 2 rectfiers</t>
  </si>
  <si>
    <t>(05/06/2026 top offenders): Impacted by LIT_718_Z_Bonamoutongo-III (Power issue)</t>
  </si>
  <si>
    <t>(05/06/2026 top offenders): 07/05/2026 Grid outage GE cannot be started due to noise pollution / grid return awaited - Escalated to L2</t>
  </si>
  <si>
    <t>(05/06/2026 top offenders): 06.05.2026: Besoin d'un FME sur site pour vérifier le statut du MPR; CM-20260506-00003000; FME Armel activé pour investigations, ETA=16H UTC</t>
  </si>
  <si>
    <t>(05/06/2026 top offenders):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</si>
  <si>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(05/06/2026 top offenders): 06.05.2026: Power alarms; MTN is activated to check</t>
  </si>
  <si>
    <t>(05/06/2026 top offenders): 06.05.26: Camusat: technician is managing, ETA=19H UTC</t>
  </si>
  <si>
    <t>(05/06/2026 top offenders): 06.05.26: Besoin d'un FME sur site pour vérifier le statut du MPR; FME Bertrand activé pour investigations, update ASAP</t>
  </si>
  <si>
    <t>(05/06/2026 top offenders): 06.05.26: BO TRANS analysis ongoing</t>
  </si>
  <si>
    <t>(05/06/2026 top offenders): Impacted by CTR_837_Z_Nkolfoulou-ENIA-MTN (Power issue)</t>
  </si>
  <si>
    <t>(05/06/2026 top offenders): 06.05.26: Grid outage no space // awaiting grid return ,Seraphin is informed</t>
  </si>
  <si>
    <t>(05/06/2026 top offenders): 07/05/2026 grid outage GE not yet connected / grid return - Escalated to L2</t>
  </si>
  <si>
    <t>(05/06/2026 top offenders): 07.05.26: FME reports power issue on site, escalated to L2 of MTN
07.05.26: Need FME on site to check MPR status; CM-20260507-00002051; FME Jeremiah is activated to check, update ASAP
07/05/2026 MTN merci de stabiliser l energie</t>
  </si>
  <si>
    <t>(05/06/2026 top offenders): 06.05.26: Camusat: grid outage, gen faulty / grid return awaited</t>
  </si>
  <si>
    <t>(05/06/2026 top offenders): 06.05.26: Besoin d'un FME sur site pour vériifier le statut du MPR; FME JP activé pour investigations, update ASAP</t>
  </si>
  <si>
    <t>(05/06/2026 top offenders): 06.05.2026: FSMF MRBTS1 faulty et expédition en cours de Douala pour Edea, ETD=06.05.26</t>
  </si>
  <si>
    <t xml:space="preserve">(05/06/2026 top offenders): 07/05/2026 Besoin d'un fme sur site pour le realignement ETA=12H UTC </t>
  </si>
  <si>
    <t>(05/06/2026 top offenders): 06.05.26: Grid outage no space // awaiting grid return ,Abdul is informed</t>
  </si>
  <si>
    <t>(05/06/2026 top offenders): 07.05.26: IHS: Sylvain is on site - Escalated to L2</t>
  </si>
  <si>
    <t>(05/06/2026 top offenders): 06/05/2026 ODU MPT 7-8 Ghz 3DB20858AC faulty et commande passée à OCM</t>
  </si>
  <si>
    <t xml:space="preserve">(05/06/2026 top offenders): 07/05/2026 FME herve pouomo activé ETA=13H UTC 
besoin d'un fme sur site pour verifier le status du MPR et la chaine antennaire de l ODU 4/1 </t>
  </si>
  <si>
    <t>(05/06/2026 top offenders): 06.05.26: IHS: Team is on site for MPR REPLACEMENT</t>
  </si>
  <si>
    <t>(05/06/2026 top offenders): 07.05.26: Camusat: investigations ongoing / FME is trying to get level0</t>
  </si>
  <si>
    <t xml:space="preserve">(05/06/2026 top offenders):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</si>
  <si>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(05/06/2026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</si>
  <si>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(05/06/2026 top offenders): Impacted by SUO_061_Z_Bekoko-MTN (TX issue)</t>
  </si>
  <si>
    <t>(05/06/2026 top offenders): 07.05.26: FME Kenfack en route pour le site, ETA=11H UTC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</si>
  <si>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xml:space="preserve">(05/06/2026 ocm ran 18h): Power status check Ongoing..;..;(05/06/2026 ticket): INC-20260506-00018050...2026-05-07 00:02:20...investigations ongoing / FME is trying to get level0...user:OCM_NOC.CAMUSAT </t>
  </si>
  <si>
    <t>(05/06/2026 ocm ran 18h): Power status check Ongoing || (05/06/2026 top offenders): 07/05/2026 Grid outage GE cannot be started due to noise pollution / grid return awaited - Escalated to L2</t>
  </si>
  <si>
    <t xml:space="preserve">(05/06/2026 ocm ran 18h): Power status check Ongoing || (05/06/2026 top offenders): 07/05/2026 FME herve pouomo activé ETA=13H UTC 
besoin d'un fme sur site pour verifier le status du MPR et la chaine antennaire de l ODU 4/1 </t>
  </si>
  <si>
    <t xml:space="preserve">Impacted by SUO_061_Z_Bekoko-MTN (TX issue) </t>
  </si>
  <si>
    <t>(05/06/2026 top offenders): Impacted by SUO_061_Z_Bekoko-MTN (TX issue) || (05/06/2026 groupe whatsapp incident):SUO_061_Z_Bekoko-MTN(SUO-061)  //  INC-20260506-00017058Besoin d'un FME sur site pour vérifier la chaine antennaire de l'ODU 3.1 FME PASCAL activé =8H30 UTC</t>
  </si>
  <si>
    <t>impacted by EXN_075_Datcheka  ,A detrminer , sans action</t>
  </si>
  <si>
    <t>SPOF</t>
  </si>
  <si>
    <t>Sum of NUR  DU 05/06/20262</t>
  </si>
  <si>
    <r>
      <t xml:space="preserve">  </t>
    </r>
    <r>
      <rPr>
        <b/>
        <sz val="12"/>
        <color theme="0"/>
        <rFont val="Aptos Narrow"/>
        <family val="2"/>
        <scheme val="minor"/>
      </rPr>
      <t>NUR DAILY RECAP - NUR 1962</t>
    </r>
  </si>
  <si>
    <t>Huawei</t>
  </si>
  <si>
    <t>exclu</t>
  </si>
  <si>
    <t>Insecurity</t>
  </si>
  <si>
    <t>operationnel</t>
  </si>
  <si>
    <t>(05/06/2026  groupe whatsapp incident): impacted by NRO_015_N_Fundong_G et envrions  ,A detrminer , sans action  ; (05/06/2026  cell nokia): 06/04/2026 : Check breaker and  interconnection (sfp, optical fiber) between system and radio module, swap its if needed || Acess issue || Negociation en cours ..;..;(05/06/2026 ticket): INC-20260506-00011065...Grid Outage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</si>
</sst>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8"/>
      <name val="Aptos Narrow"/>
      <family val="2"/>
      <scheme val="minor"/>
    </font>
    <font>
      <sz val="9"/>
      <color theme="1"/>
      <name val="Aptos Narrow"/>
      <family val="2"/>
      <scheme val="minor"/>
    </font>
    <font>
      <sz val="11"/>
      <name val="Aptos Narrow"/>
      <family val="2"/>
      <scheme val="minor"/>
    </font>
    <font>
      <b/>
      <sz val="11"/>
      <color theme="0"/>
      <name val="Aptos Narrow"/>
      <family val="2"/>
      <scheme val="minor"/>
    </font>
    <font>
      <b/>
      <sz val="9"/>
      <name val="Arial"/>
      <family val="2"/>
    </font>
    <font>
      <b/>
      <sz val="9"/>
      <color theme="0"/>
      <name val="Arial"/>
      <family val="2"/>
    </font>
    <font>
      <sz val="11"/>
      <color rgb="FFFF0000"/>
      <name val="Aptos Narrow"/>
      <family val="2"/>
      <scheme val="minor"/>
    </font>
    <font>
      <sz val="9"/>
      <color rgb="FFFF0000"/>
      <name val="Arial"/>
      <family val="2"/>
    </font>
    <font>
      <sz val="8"/>
      <color rgb="FFFF0000"/>
      <name val="Arial"/>
      <family val="2"/>
    </font>
    <font>
      <b/>
      <sz val="11"/>
      <name val="Arial"/>
      <family val="2"/>
    </font>
    <font>
      <b/>
      <sz val="11"/>
      <color theme="1"/>
      <name val="Arial"/>
      <family val="2"/>
    </font>
    <font>
      <sz val="12"/>
      <color theme="1"/>
      <name val="Aptos Narrow"/>
      <family val="2"/>
      <scheme val="minor"/>
    </font>
    <font>
      <sz val="11"/>
      <color rgb="FF000000"/>
      <name val="Aptos Narrow"/>
      <family val="2"/>
      <scheme val="minor"/>
    </font>
    <font>
      <sz val="12"/>
      <color theme="0"/>
      <name val="Aptos Narrow"/>
      <family val="2"/>
      <scheme val="minor"/>
    </font>
    <font>
      <b/>
      <sz val="12"/>
      <color theme="0"/>
      <name val="Aptos Narrow"/>
      <family val="2"/>
      <scheme val="minor"/>
    </font>
  </fonts>
  <fills count="2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8" fillId="0" borderId="0"/>
  </cellStyleXfs>
  <cellXfs count="128">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0" xfId="0" applyBorder="1" applyAlignment="1"/>
    <xf numFmtId="0" fontId="0" fillId="0" borderId="1" xfId="0" applyFill="1" applyBorder="1" applyAlignment="1"/>
    <xf numFmtId="0" fontId="0" fillId="0" borderId="0" xfId="0" applyFill="1" applyBorder="1" applyAlignment="1"/>
    <xf numFmtId="0" fontId="0" fillId="3" borderId="0" xfId="0" applyFill="1"/>
    <xf numFmtId="0" fontId="14" fillId="0" borderId="1" xfId="0" applyFont="1" applyBorder="1" applyAlignment="1">
      <alignment horizontal="center" vertical="center"/>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5"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0" fontId="0" fillId="0" borderId="0" xfId="0" applyFill="1" applyBorder="1" applyAlignment="1">
      <alignment vertical="center"/>
    </xf>
    <xf numFmtId="0" fontId="15" fillId="0" borderId="0" xfId="0" applyFont="1" applyFill="1" applyBorder="1" applyAlignment="1"/>
    <xf numFmtId="0" fontId="11" fillId="0" borderId="0" xfId="0" applyFont="1" applyFill="1" applyBorder="1" applyAlignment="1"/>
    <xf numFmtId="0" fontId="4" fillId="13"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4" borderId="1" xfId="0" applyFont="1" applyFill="1" applyBorder="1" applyAlignment="1">
      <alignment horizontal="center" vertical="center"/>
    </xf>
    <xf numFmtId="0" fontId="12" fillId="3" borderId="1" xfId="0" applyFont="1" applyFill="1" applyBorder="1" applyAlignment="1">
      <alignment horizontal="center" vertical="center"/>
    </xf>
    <xf numFmtId="0" fontId="17" fillId="2" borderId="1" xfId="0" applyFont="1" applyFill="1" applyBorder="1" applyAlignment="1">
      <alignment horizontal="center" vertical="center"/>
    </xf>
    <xf numFmtId="14" fontId="17"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0" fontId="18" fillId="10" borderId="1" xfId="0" applyFont="1" applyFill="1" applyBorder="1" applyAlignment="1">
      <alignment horizontal="center" vertical="center"/>
    </xf>
    <xf numFmtId="0" fontId="17" fillId="7" borderId="1" xfId="0" applyFont="1" applyFill="1" applyBorder="1" applyAlignment="1">
      <alignment horizontal="center" vertical="center"/>
    </xf>
    <xf numFmtId="0" fontId="17" fillId="8" borderId="1" xfId="0" applyFont="1" applyFill="1" applyBorder="1" applyAlignment="1">
      <alignment horizontal="center" vertical="center"/>
    </xf>
    <xf numFmtId="0" fontId="17" fillId="9" borderId="1" xfId="0" applyFont="1" applyFill="1" applyBorder="1" applyAlignment="1">
      <alignment horizontal="center" vertical="center"/>
    </xf>
    <xf numFmtId="0" fontId="17" fillId="6"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6" fillId="14" borderId="1" xfId="0" applyNumberFormat="1" applyFont="1" applyFill="1" applyBorder="1" applyAlignment="1">
      <alignment horizontal="center" vertical="center"/>
    </xf>
    <xf numFmtId="0" fontId="11" fillId="0" borderId="0" xfId="0" applyFont="1" applyFill="1" applyBorder="1" applyAlignment="1">
      <alignment vertical="center"/>
    </xf>
    <xf numFmtId="0" fontId="11" fillId="15"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6" fillId="15"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2"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5" fillId="0" borderId="1" xfId="0" applyFont="1" applyBorder="1" applyAlignment="1">
      <alignment horizontal="center"/>
    </xf>
    <xf numFmtId="0" fontId="12" fillId="0" borderId="1" xfId="0" applyFont="1" applyBorder="1" applyAlignment="1">
      <alignment horizontal="center"/>
    </xf>
    <xf numFmtId="0" fontId="0" fillId="16" borderId="0" xfId="0" applyFill="1"/>
    <xf numFmtId="0" fontId="20" fillId="0" borderId="1" xfId="0" applyFont="1" applyBorder="1" applyAlignment="1">
      <alignment horizontal="center" vertical="center"/>
    </xf>
    <xf numFmtId="0" fontId="20" fillId="5" borderId="1" xfId="0" applyFont="1" applyFill="1" applyBorder="1" applyAlignment="1">
      <alignment horizontal="center" vertical="center"/>
    </xf>
    <xf numFmtId="0" fontId="21" fillId="0" borderId="1" xfId="0" applyFont="1" applyBorder="1" applyAlignment="1">
      <alignment horizontal="center" vertical="center"/>
    </xf>
    <xf numFmtId="0" fontId="20" fillId="13" borderId="1" xfId="0" applyFont="1" applyFill="1" applyBorder="1" applyAlignment="1">
      <alignment horizontal="center" vertical="center"/>
    </xf>
    <xf numFmtId="2" fontId="20" fillId="5" borderId="1" xfId="0" applyNumberFormat="1" applyFont="1" applyFill="1" applyBorder="1" applyAlignment="1">
      <alignment horizontal="center" vertical="center"/>
    </xf>
    <xf numFmtId="0" fontId="19" fillId="0" borderId="1" xfId="0" applyFont="1" applyBorder="1" applyAlignment="1"/>
    <xf numFmtId="2" fontId="20" fillId="0" borderId="1" xfId="0" applyNumberFormat="1" applyFont="1" applyFill="1" applyBorder="1" applyAlignment="1">
      <alignment horizontal="center"/>
    </xf>
    <xf numFmtId="0" fontId="20" fillId="12" borderId="1" xfId="0" applyFont="1" applyFill="1" applyBorder="1" applyAlignment="1">
      <alignment horizontal="center" vertical="center"/>
    </xf>
    <xf numFmtId="0" fontId="0" fillId="5"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5" borderId="0" xfId="0" applyFont="1" applyFill="1" applyBorder="1" applyAlignment="1"/>
    <xf numFmtId="1" fontId="0" fillId="0" borderId="0" xfId="0" applyNumberFormat="1" applyBorder="1"/>
    <xf numFmtId="0" fontId="0" fillId="0" borderId="0" xfId="0" applyFill="1" applyBorder="1"/>
    <xf numFmtId="1" fontId="0" fillId="0" borderId="0" xfId="0" applyNumberFormat="1" applyFill="1" applyBorder="1"/>
    <xf numFmtId="0" fontId="22" fillId="0" borderId="0" xfId="0" applyFont="1" applyAlignment="1">
      <alignment horizontal="center"/>
    </xf>
    <xf numFmtId="1" fontId="22" fillId="9" borderId="1" xfId="0" applyNumberFormat="1" applyFont="1" applyFill="1" applyBorder="1" applyAlignment="1">
      <alignment horizontal="center"/>
    </xf>
    <xf numFmtId="0" fontId="23" fillId="0" borderId="0" xfId="0" applyFont="1" applyAlignment="1">
      <alignment horizontal="center"/>
    </xf>
    <xf numFmtId="1" fontId="23" fillId="0" borderId="1" xfId="0" applyNumberFormat="1" applyFont="1" applyBorder="1" applyAlignment="1">
      <alignment horizontal="center"/>
    </xf>
    <xf numFmtId="0" fontId="23" fillId="0" borderId="0" xfId="0" applyFont="1" applyFill="1" applyBorder="1" applyAlignment="1">
      <alignment horizontal="center"/>
    </xf>
    <xf numFmtId="1" fontId="23" fillId="0" borderId="2" xfId="0" applyNumberFormat="1" applyFont="1" applyBorder="1" applyAlignment="1">
      <alignment horizontal="center"/>
    </xf>
    <xf numFmtId="1" fontId="23" fillId="9" borderId="1" xfId="0" applyNumberFormat="1" applyFont="1" applyFill="1" applyBorder="1" applyAlignment="1">
      <alignment horizontal="center"/>
    </xf>
    <xf numFmtId="1" fontId="23" fillId="9" borderId="1" xfId="0" applyNumberFormat="1" applyFont="1" applyFill="1" applyBorder="1" applyAlignment="1">
      <alignment horizontal="center" vertical="center"/>
    </xf>
    <xf numFmtId="1" fontId="22" fillId="9" borderId="1" xfId="0" applyNumberFormat="1" applyFont="1" applyFill="1" applyBorder="1" applyAlignment="1">
      <alignment horizontal="center" vertical="center"/>
    </xf>
    <xf numFmtId="1" fontId="23" fillId="0" borderId="1" xfId="0" applyNumberFormat="1" applyFont="1" applyBorder="1" applyAlignment="1">
      <alignment horizontal="center" vertical="center"/>
    </xf>
    <xf numFmtId="1" fontId="23" fillId="9" borderId="1" xfId="0" applyNumberFormat="1" applyFont="1" applyFill="1" applyBorder="1" applyAlignment="1">
      <alignment horizontal="center" vertical="top"/>
    </xf>
    <xf numFmtId="0" fontId="0" fillId="17" borderId="0" xfId="0" applyFill="1"/>
    <xf numFmtId="0" fontId="0" fillId="17" borderId="0" xfId="0" applyFill="1" applyBorder="1"/>
    <xf numFmtId="1" fontId="0" fillId="17" borderId="0" xfId="0" applyNumberFormat="1" applyFill="1" applyBorder="1"/>
    <xf numFmtId="0" fontId="16" fillId="17" borderId="0" xfId="0" applyFont="1" applyFill="1" applyAlignment="1">
      <alignment horizontal="left" vertical="top"/>
    </xf>
    <xf numFmtId="0" fontId="2" fillId="6" borderId="1" xfId="0" applyFont="1" applyFill="1" applyBorder="1" applyAlignment="1">
      <alignment horizontal="center" vertical="center"/>
    </xf>
    <xf numFmtId="1" fontId="24" fillId="0" borderId="0" xfId="0" applyNumberFormat="1" applyFont="1" applyAlignment="1">
      <alignment horizontal="center" vertical="center"/>
    </xf>
    <xf numFmtId="0" fontId="16" fillId="17" borderId="0" xfId="0" applyFont="1" applyFill="1" applyAlignment="1">
      <alignment horizontal="right" vertical="center"/>
    </xf>
    <xf numFmtId="1" fontId="0" fillId="0" borderId="0" xfId="0" applyNumberFormat="1" applyAlignment="1">
      <alignment horizontal="center" vertical="center"/>
    </xf>
    <xf numFmtId="0" fontId="2" fillId="18" borderId="1" xfId="0" applyFont="1" applyFill="1" applyBorder="1" applyAlignment="1">
      <alignment horizontal="center" vertical="center"/>
    </xf>
    <xf numFmtId="0" fontId="0" fillId="0" borderId="1" xfId="0" applyNumberFormat="1" applyFill="1" applyBorder="1" applyAlignment="1">
      <alignment horizontal="center" vertical="center"/>
    </xf>
    <xf numFmtId="2" fontId="7" fillId="0" borderId="1" xfId="0" applyNumberFormat="1" applyFont="1" applyFill="1" applyBorder="1" applyAlignment="1">
      <alignment horizontal="center" vertical="center"/>
    </xf>
    <xf numFmtId="2" fontId="20" fillId="0" borderId="1" xfId="0" applyNumberFormat="1" applyFont="1" applyFill="1" applyBorder="1" applyAlignment="1">
      <alignment horizontal="center" vertical="center"/>
    </xf>
    <xf numFmtId="0" fontId="0" fillId="19" borderId="1" xfId="0" applyNumberFormat="1" applyFill="1" applyBorder="1" applyAlignment="1">
      <alignment horizontal="center" vertical="center"/>
    </xf>
    <xf numFmtId="0" fontId="2" fillId="20" borderId="1" xfId="0" applyFont="1" applyFill="1" applyBorder="1" applyAlignment="1">
      <alignment horizontal="center" vertical="center"/>
    </xf>
    <xf numFmtId="0" fontId="25" fillId="0" borderId="1" xfId="0" applyFont="1" applyBorder="1" applyAlignment="1"/>
    <xf numFmtId="1" fontId="24" fillId="0" borderId="0" xfId="0" pivotButton="1" applyNumberFormat="1" applyFont="1" applyAlignment="1">
      <alignment horizontal="center" vertical="center"/>
    </xf>
    <xf numFmtId="0" fontId="26" fillId="17" borderId="0" xfId="0" applyFont="1" applyFill="1"/>
    <xf numFmtId="0" fontId="0" fillId="0" borderId="1" xfId="0" applyNumberFormat="1" applyFill="1" applyBorder="1" applyAlignment="1">
      <alignment horizontal="center" vertical="center" wrapText="1"/>
    </xf>
    <xf numFmtId="0" fontId="0" fillId="0" borderId="0" xfId="0" applyFill="1"/>
    <xf numFmtId="0" fontId="2" fillId="0" borderId="0" xfId="0" applyFont="1" applyFill="1" applyBorder="1" applyAlignment="1">
      <alignment horizontal="center" vertical="center"/>
    </xf>
    <xf numFmtId="0" fontId="0" fillId="16" borderId="0" xfId="0" applyFill="1" applyAlignment="1"/>
    <xf numFmtId="0" fontId="0" fillId="16" borderId="2" xfId="0" applyFill="1" applyBorder="1" applyAlignment="1"/>
    <xf numFmtId="0" fontId="0" fillId="0" borderId="0" xfId="0" applyAlignment="1"/>
    <xf numFmtId="0" fontId="0" fillId="0" borderId="0" xfId="0" applyFill="1" applyAlignment="1"/>
    <xf numFmtId="0" fontId="0" fillId="5" borderId="0" xfId="0" applyFill="1" applyAlignment="1"/>
    <xf numFmtId="11" fontId="0" fillId="0" borderId="0" xfId="0" applyNumberFormat="1" applyAlignment="1"/>
    <xf numFmtId="0" fontId="0" fillId="0" borderId="1" xfId="0" applyFont="1" applyBorder="1" applyAlignment="1"/>
    <xf numFmtId="0" fontId="25" fillId="0" borderId="0" xfId="0" applyFont="1"/>
    <xf numFmtId="0" fontId="16" fillId="19" borderId="0" xfId="0" applyFont="1" applyFill="1" applyAlignment="1"/>
    <xf numFmtId="0" fontId="7" fillId="0" borderId="1" xfId="0" applyFont="1" applyBorder="1" applyAlignment="1">
      <alignment horizontal="center" vertical="center" wrapText="1"/>
    </xf>
    <xf numFmtId="0" fontId="1" fillId="0" borderId="3" xfId="0" applyFont="1" applyBorder="1" applyAlignment="1"/>
    <xf numFmtId="0" fontId="0" fillId="0" borderId="3" xfId="0" applyBorder="1" applyAlignment="1"/>
    <xf numFmtId="0" fontId="19" fillId="0" borderId="3" xfId="0" applyFont="1" applyBorder="1" applyAlignment="1"/>
    <xf numFmtId="0" fontId="0" fillId="0" borderId="3" xfId="0" applyFill="1" applyBorder="1" applyAlignment="1"/>
    <xf numFmtId="0" fontId="0" fillId="5" borderId="1" xfId="0" applyFill="1" applyBorder="1" applyAlignment="1">
      <alignment horizontal="center" vertical="center"/>
    </xf>
    <xf numFmtId="0" fontId="11" fillId="5" borderId="1" xfId="0" applyFont="1" applyFill="1" applyBorder="1" applyAlignment="1">
      <alignment horizontal="center" vertical="center"/>
    </xf>
    <xf numFmtId="0" fontId="0" fillId="11" borderId="1" xfId="0" applyFill="1" applyBorder="1" applyAlignment="1">
      <alignment horizontal="center" vertical="center"/>
    </xf>
    <xf numFmtId="0" fontId="0" fillId="0" borderId="1" xfId="0" applyFill="1" applyBorder="1" applyAlignment="1">
      <alignment horizontal="center" vertical="center"/>
    </xf>
    <xf numFmtId="0" fontId="0" fillId="19" borderId="1" xfId="0" applyNumberFormat="1" applyFill="1" applyBorder="1" applyAlignment="1">
      <alignment horizontal="center" vertical="center" wrapText="1"/>
    </xf>
    <xf numFmtId="0" fontId="0" fillId="21" borderId="1" xfId="0" applyNumberFormat="1" applyFill="1" applyBorder="1" applyAlignment="1">
      <alignment horizontal="center" vertical="center"/>
    </xf>
    <xf numFmtId="0" fontId="0" fillId="21" borderId="1" xfId="0" applyNumberFormat="1" applyFill="1" applyBorder="1" applyAlignment="1">
      <alignment horizontal="center" vertical="center" wrapText="1"/>
    </xf>
    <xf numFmtId="0" fontId="2" fillId="21" borderId="1" xfId="0" applyFont="1" applyFill="1" applyBorder="1" applyAlignment="1">
      <alignment horizontal="center" vertical="center"/>
    </xf>
    <xf numFmtId="0" fontId="0" fillId="21" borderId="1" xfId="0" applyFont="1" applyFill="1" applyBorder="1" applyAlignment="1">
      <alignment horizontal="center" vertical="center"/>
    </xf>
    <xf numFmtId="0" fontId="0" fillId="20" borderId="1" xfId="0" applyNumberFormat="1" applyFont="1" applyFill="1" applyBorder="1" applyAlignment="1">
      <alignment horizontal="center" vertical="center" wrapText="1"/>
    </xf>
  </cellXfs>
  <cellStyles count="2">
    <cellStyle name="%_CODIFICATION_OCA_actuelle100909_wk" xfId="1" xr:uid="{D4C5E61A-0981-4619-A86F-2279B8853200}"/>
    <cellStyle name="Normal" xfId="0" builtinId="0"/>
  </cellStyles>
  <dxfs count="107">
    <dxf>
      <font>
        <color rgb="FF9C0006"/>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00E2-471E-BBF9-B5D3ACFF782F}"/>
              </c:ext>
            </c:extLst>
          </c:dPt>
          <c:dLbls>
            <c:dLbl>
              <c:idx val="0"/>
              <c:layout>
                <c:manualLayout>
                  <c:x val="3.2819154542808947E-2"/>
                  <c:y val="-1.8665277726604343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7179E8CC-F18C-4D6A-8BA9-B282E9796086}" type="CELLRANGE">
                      <a:rPr lang="en-US" baseline="0"/>
                      <a:pPr>
                        <a:defRPr/>
                      </a:pPr>
                      <a:t>[CELLRANGE]</a:t>
                    </a:fld>
                    <a:r>
                      <a:rPr lang="en-US" baseline="0"/>
                      <a:t>, </a:t>
                    </a:r>
                    <a:fld id="{A7149507-C577-429D-A954-E8C8154B0C8A}"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0E2-471E-BBF9-B5D3ACFF782F}"/>
                </c:ext>
              </c:extLst>
            </c:dLbl>
            <c:dLbl>
              <c:idx val="1"/>
              <c:layout>
                <c:manualLayout>
                  <c:x val="8.5559971494606382E-2"/>
                  <c:y val="4.6212402877472927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EE4EAFDA-CA4D-4068-840D-EE427A000B1E}" type="CELLRANGE">
                      <a:rPr lang="en-US" baseline="0"/>
                      <a:pPr>
                        <a:defRPr/>
                      </a:pPr>
                      <a:t>[CELLRANGE]</a:t>
                    </a:fld>
                    <a:r>
                      <a:rPr lang="en-US" baseline="0"/>
                      <a:t>, </a:t>
                    </a:r>
                    <a:fld id="{74C03AD2-5EA3-4D44-8AAD-0C88D2F4DF5E}"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0E2-471E-BBF9-B5D3ACFF782F}"/>
                </c:ext>
              </c:extLst>
            </c:dLbl>
            <c:dLbl>
              <c:idx val="2"/>
              <c:layout>
                <c:manualLayout>
                  <c:x val="-5.0678500659665152E-6"/>
                  <c:y val="3.4980969832081474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CFF2EBC0-CD79-4F90-9A21-788C3D668B18}" type="CELLRANGE">
                      <a:rPr lang="en-US" baseline="0"/>
                      <a:pPr>
                        <a:defRPr/>
                      </a:pPr>
                      <a:t>[CELLRANGE]</a:t>
                    </a:fld>
                    <a:r>
                      <a:rPr lang="en-US" baseline="0"/>
                      <a:t>, </a:t>
                    </a:r>
                    <a:fld id="{D1C3D78A-E3AD-4018-BB91-E7A46B6451C6}"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0E2-471E-BBF9-B5D3ACFF782F}"/>
                </c:ext>
              </c:extLst>
            </c:dLbl>
            <c:dLbl>
              <c:idx val="3"/>
              <c:layout>
                <c:manualLayout>
                  <c:x val="5.5871462677632454E-2"/>
                  <c:y val="-3.565132245181429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3F7703FE-E847-4F45-BD3B-2DB0231283E6}" type="CELLRANGE">
                      <a:rPr lang="en-US" baseline="0"/>
                      <a:pPr>
                        <a:defRPr/>
                      </a:pPr>
                      <a:t>[CELLRANGE]</a:t>
                    </a:fld>
                    <a:r>
                      <a:rPr lang="en-US" baseline="0"/>
                      <a:t>, </a:t>
                    </a:r>
                    <a:fld id="{B6A24E1D-D0CE-446E-9197-D1D41E38BAE4}"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0E2-471E-BBF9-B5D3ACFF782F}"/>
                </c:ext>
              </c:extLst>
            </c:dLbl>
            <c:dLbl>
              <c:idx val="4"/>
              <c:layout>
                <c:manualLayout>
                  <c:x val="9.5875594803181367E-3"/>
                  <c:y val="-2.8946683880054652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8B93625D-ADB5-416A-99EE-735685CEB240}" type="CELLRANGE">
                      <a:rPr lang="en-US" baseline="0"/>
                      <a:pPr>
                        <a:defRPr/>
                      </a:pPr>
                      <a:t>[CELLRANGE]</a:t>
                    </a:fld>
                    <a:r>
                      <a:rPr lang="en-US" baseline="0"/>
                      <a:t>, </a:t>
                    </a:r>
                    <a:fld id="{3A840BC7-02D5-4075-9F2A-416F3E29E6B9}"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0E2-471E-BBF9-B5D3ACFF782F}"/>
                </c:ext>
              </c:extLst>
            </c:dLbl>
            <c:dLbl>
              <c:idx val="5"/>
              <c:layout>
                <c:manualLayout>
                  <c:x val="-1.5422865798661096E-2"/>
                  <c:y val="3.992602130425663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CD85FBC0-E505-45C5-B8CC-17171123FCF6}" type="CELLRANGE">
                      <a:rPr lang="en-US" baseline="0"/>
                      <a:pPr>
                        <a:defRPr/>
                      </a:pPr>
                      <a:t>[CELLRANGE]</a:t>
                    </a:fld>
                    <a:r>
                      <a:rPr lang="en-US" baseline="0"/>
                      <a:t>, </a:t>
                    </a:r>
                    <a:fld id="{C6BB16BF-34B7-48B8-855B-87DBE98D8497}"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0E2-471E-BBF9-B5D3ACFF782F}"/>
                </c:ext>
              </c:extLst>
            </c:dLbl>
            <c:dLbl>
              <c:idx val="6"/>
              <c:layout>
                <c:manualLayout>
                  <c:x val="-0.13251137924303827"/>
                  <c:y val="3.7313222290372511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F338A2F9-4F60-4E89-8805-14E475FA220F}" type="CELLRANGE">
                      <a:rPr lang="en-US" baseline="0"/>
                      <a:pPr>
                        <a:defRPr/>
                      </a:pPr>
                      <a:t>[CELLRANGE]</a:t>
                    </a:fld>
                    <a:r>
                      <a:rPr lang="en-US" baseline="0"/>
                      <a:t>, </a:t>
                    </a:r>
                    <a:fld id="{DFEA7F88-B644-4AED-BD16-CAEF5E7820DE}"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0E2-471E-BBF9-B5D3ACFF782F}"/>
                </c:ext>
              </c:extLst>
            </c:dLbl>
            <c:dLbl>
              <c:idx val="7"/>
              <c:layout>
                <c:manualLayout>
                  <c:x val="7.8014176773060296E-3"/>
                  <c:y val="-2.355473892673005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127D6B03-EE7F-40D1-92D5-30F634887DBE}" type="CELLRANGE">
                      <a:rPr lang="en-US" baseline="0"/>
                      <a:pPr>
                        <a:defRPr/>
                      </a:pPr>
                      <a:t>[CELLRANGE]</a:t>
                    </a:fld>
                    <a:r>
                      <a:rPr lang="en-US" baseline="0"/>
                      <a:t>, </a:t>
                    </a:r>
                    <a:fld id="{DFC01E01-AF03-4825-8000-1E00F255A263}"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0E2-471E-BBF9-B5D3ACFF782F}"/>
                </c:ext>
              </c:extLst>
            </c:dLbl>
            <c:dLbl>
              <c:idx val="8"/>
              <c:layout>
                <c:manualLayout>
                  <c:x val="1.8152117509007335E-3"/>
                  <c:y val="6.2548921100497347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AEFEADAA-0E8B-42CC-86D5-B50EACED552F}" type="CELLRANGE">
                      <a:rPr lang="en-US" baseline="0"/>
                      <a:pPr>
                        <a:defRPr/>
                      </a:pPr>
                      <a:t>[CELLRANGE]</a:t>
                    </a:fld>
                    <a:r>
                      <a:rPr lang="en-US" baseline="0"/>
                      <a:t>, </a:t>
                    </a:r>
                    <a:fld id="{719BA1A2-DB7E-47B5-955E-67E441293500}"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0E2-471E-BBF9-B5D3ACFF782F}"/>
                </c:ext>
              </c:extLst>
            </c:dLbl>
            <c:dLbl>
              <c:idx val="9"/>
              <c:layout>
                <c:manualLayout>
                  <c:x val="-4.7246951880149338E-2"/>
                  <c:y val="-8.9463708655832461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D5C615A4-ADA4-40BA-9465-E34551412357}" type="CELLRANGE">
                      <a:rPr lang="en-US" baseline="0"/>
                      <a:pPr>
                        <a:defRPr/>
                      </a:pPr>
                      <a:t>[CELLRANGE]</a:t>
                    </a:fld>
                    <a:r>
                      <a:rPr lang="en-US" baseline="0"/>
                      <a:t>, </a:t>
                    </a:r>
                    <a:fld id="{00A242B7-C5E2-4274-BF9A-3CCF38F09393}"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0E2-471E-BBF9-B5D3ACFF782F}"/>
                </c:ext>
              </c:extLst>
            </c:dLbl>
            <c:dLbl>
              <c:idx val="10"/>
              <c:layout>
                <c:manualLayout>
                  <c:x val="-0.16136188181251504"/>
                  <c:y val="1.578287217603296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3458C51A-4C2C-486D-82E3-5015B357E828}" type="CELLRANGE">
                      <a:rPr lang="en-US" baseline="0"/>
                      <a:pPr>
                        <a:defRPr/>
                      </a:pPr>
                      <a:t>[CELLRANGE]</a:t>
                    </a:fld>
                    <a:r>
                      <a:rPr lang="en-US" baseline="0"/>
                      <a:t>, </a:t>
                    </a:r>
                    <a:fld id="{381E9A81-1F55-4280-9698-9A2BB15D159E}"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0E2-471E-BBF9-B5D3ACFF782F}"/>
                </c:ext>
              </c:extLst>
            </c:dLbl>
            <c:dLbl>
              <c:idx val="11"/>
              <c:layout>
                <c:manualLayout>
                  <c:x val="-3.1256674229384836E-2"/>
                  <c:y val="-3.7716589236607728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B11D6214-F18F-4395-AE7F-45E19C58788B}" type="CELLRANGE">
                      <a:rPr lang="en-US" baseline="0"/>
                      <a:pPr>
                        <a:defRPr/>
                      </a:pPr>
                      <a:t>[CELLRANGE]</a:t>
                    </a:fld>
                    <a:r>
                      <a:rPr lang="en-US" baseline="0"/>
                      <a:t>, </a:t>
                    </a:r>
                    <a:fld id="{10FD2A6F-9918-4882-B55C-AF4CF9FE6B68}"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0E2-471E-BBF9-B5D3ACFF782F}"/>
                </c:ext>
              </c:extLst>
            </c:dLbl>
            <c:dLbl>
              <c:idx val="12"/>
              <c:layout>
                <c:manualLayout>
                  <c:x val="0.12825714946948055"/>
                  <c:y val="-4.8902595435009175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A993CA23-C663-493A-97BA-EED1556E0F93}" type="CELLRANGE">
                      <a:rPr lang="en-US" baseline="0"/>
                      <a:pPr>
                        <a:defRPr/>
                      </a:pPr>
                      <a:t>[CELLRANGE]</a:t>
                    </a:fld>
                    <a:r>
                      <a:rPr lang="en-US" baseline="0"/>
                      <a:t>, </a:t>
                    </a:r>
                    <a:fld id="{AF2E3BCC-E60C-4561-9AE1-0829BC13603A}"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0E2-471E-BBF9-B5D3ACFF782F}"/>
                </c:ext>
              </c:extLst>
            </c:dLbl>
            <c:spPr>
              <a:noFill/>
              <a:ln>
                <a:noFill/>
              </a:ln>
              <a:effectLst/>
            </c:sp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RAPPORT!$I$41:$I$53</c:f>
              <c:numCache>
                <c:formatCode>0</c:formatCode>
                <c:ptCount val="13"/>
                <c:pt idx="0">
                  <c:v>22.33279970779008</c:v>
                </c:pt>
                <c:pt idx="1">
                  <c:v>239.56025474199066</c:v>
                </c:pt>
                <c:pt idx="2">
                  <c:v>495.77508396754854</c:v>
                </c:pt>
                <c:pt idx="3">
                  <c:v>136.93642693537166</c:v>
                </c:pt>
                <c:pt idx="4">
                  <c:v>4.621675184700071</c:v>
                </c:pt>
                <c:pt idx="5">
                  <c:v>0</c:v>
                </c:pt>
                <c:pt idx="6">
                  <c:v>315.98702840099168</c:v>
                </c:pt>
                <c:pt idx="7">
                  <c:v>121.20294749638305</c:v>
                </c:pt>
                <c:pt idx="8">
                  <c:v>317.40188233241253</c:v>
                </c:pt>
                <c:pt idx="9">
                  <c:v>78.651001047275798</c:v>
                </c:pt>
                <c:pt idx="10">
                  <c:v>105.59616132468494</c:v>
                </c:pt>
                <c:pt idx="11">
                  <c:v>79.783554302168042</c:v>
                </c:pt>
                <c:pt idx="12">
                  <c:v>0</c:v>
                </c:pt>
              </c:numCache>
            </c:numRef>
          </c:val>
          <c:extLst>
            <c:ext xmlns:c15="http://schemas.microsoft.com/office/drawing/2012/chart" uri="{02D57815-91ED-43cb-92C2-25804820EDAC}">
              <c15:datalabelsRange>
                <c15:f>RAPPORT!$H$41:$H$53</c15:f>
                <c15:dlblRangeCache>
                  <c:ptCount val="13"/>
                  <c:pt idx="0">
                    <c:v>ACCESS-ISSUE</c:v>
                  </c:pt>
                  <c:pt idx="1">
                    <c:v>AKTIVCO With Backup</c:v>
                  </c:pt>
                  <c:pt idx="2">
                    <c:v>AKTIVCO GRID ONLY</c:v>
                  </c:pt>
                  <c:pt idx="3">
                    <c:v>Hardware issue</c:v>
                  </c:pt>
                  <c:pt idx="4">
                    <c:v>ENVTECH</c:v>
                  </c:pt>
                  <c:pt idx="5">
                    <c:v>Fiber AOF</c:v>
                  </c:pt>
                  <c:pt idx="6">
                    <c:v>IHS</c:v>
                  </c:pt>
                  <c:pt idx="7">
                    <c:v>IHS GRID ONLY</c:v>
                  </c:pt>
                  <c:pt idx="8">
                    <c:v>No root cause</c:v>
                  </c:pt>
                  <c:pt idx="9">
                    <c:v>Power MTN</c:v>
                  </c:pt>
                  <c:pt idx="10">
                    <c:v>TX issue MPR / ODU --</c:v>
                  </c:pt>
                  <c:pt idx="11">
                    <c:v>SPARE-ISSUE</c:v>
                  </c:pt>
                  <c:pt idx="12">
                    <c:v>PLANNED WORKS</c:v>
                  </c:pt>
                </c15:dlblRangeCache>
              </c15:datalabelsRange>
            </c:ext>
            <c:ext xmlns:c16="http://schemas.microsoft.com/office/drawing/2014/chart" uri="{C3380CC4-5D6E-409C-BE32-E72D297353CC}">
              <c16:uniqueId val="{00000000-00E2-471E-BBF9-B5D3ACFF782F}"/>
            </c:ext>
          </c:extLst>
        </c:ser>
        <c:ser>
          <c:idx val="1"/>
          <c:order val="1"/>
          <c:tx>
            <c:strRef>
              <c:f>RAPPORT!$H$40</c:f>
              <c:strCache>
                <c:ptCount val="1"/>
                <c:pt idx="0">
                  <c:v>RCA</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00E2-471E-BBF9-B5D3ACFF782F}"/>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F-00E2-471E-BBF9-B5D3ACFF782F}"/>
                </c:ext>
              </c:extLst>
            </c:dLbl>
            <c:dLbl>
              <c:idx val="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0-00E2-471E-BBF9-B5D3ACFF782F}"/>
                </c:ext>
              </c:extLst>
            </c:dLbl>
            <c:dLbl>
              <c:idx val="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1-00E2-471E-BBF9-B5D3ACFF782F}"/>
                </c:ext>
              </c:extLst>
            </c:dLbl>
            <c:dLbl>
              <c:idx val="3"/>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2-00E2-471E-BBF9-B5D3ACFF782F}"/>
                </c:ext>
              </c:extLst>
            </c:dLbl>
            <c:dLbl>
              <c:idx val="4"/>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3-00E2-471E-BBF9-B5D3ACFF782F}"/>
                </c:ext>
              </c:extLst>
            </c:dLbl>
            <c:dLbl>
              <c:idx val="5"/>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4-00E2-471E-BBF9-B5D3ACFF782F}"/>
                </c:ext>
              </c:extLst>
            </c:dLbl>
            <c:dLbl>
              <c:idx val="6"/>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5-00E2-471E-BBF9-B5D3ACFF782F}"/>
                </c:ext>
              </c:extLst>
            </c:dLbl>
            <c:dLbl>
              <c:idx val="7"/>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6-00E2-471E-BBF9-B5D3ACFF782F}"/>
                </c:ext>
              </c:extLst>
            </c:dLbl>
            <c:dLbl>
              <c:idx val="8"/>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7-00E2-471E-BBF9-B5D3ACFF782F}"/>
                </c:ext>
              </c:extLst>
            </c:dLbl>
            <c:dLbl>
              <c:idx val="9"/>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8-00E2-471E-BBF9-B5D3ACFF782F}"/>
                </c:ext>
              </c:extLst>
            </c:dLbl>
            <c:dLbl>
              <c:idx val="1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9-00E2-471E-BBF9-B5D3ACFF782F}"/>
                </c:ext>
              </c:extLst>
            </c:dLbl>
            <c:dLbl>
              <c:idx val="1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A-00E2-471E-BBF9-B5D3ACFF782F}"/>
                </c:ext>
              </c:extLst>
            </c:dLbl>
            <c:dLbl>
              <c:idx val="1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B-00E2-471E-BBF9-B5D3ACFF782F}"/>
                </c:ext>
              </c:extLst>
            </c:dLbl>
            <c:spPr>
              <a:noFill/>
              <a:ln>
                <a:noFill/>
              </a:ln>
              <a:effectLst/>
            </c:sp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RAPPORT!$H$41:$H$53</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0E2-471E-BBF9-B5D3ACFF782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758435</xdr:colOff>
      <xdr:row>31</xdr:row>
      <xdr:rowOff>41021</xdr:rowOff>
    </xdr:from>
    <xdr:to>
      <xdr:col>14</xdr:col>
      <xdr:colOff>804618</xdr:colOff>
      <xdr:row>50</xdr:row>
      <xdr:rowOff>75080</xdr:rowOff>
    </xdr:to>
    <xdr:graphicFrame macro="">
      <xdr:nvGraphicFramePr>
        <xdr:cNvPr id="4" name="Chart 3">
          <a:extLst>
            <a:ext uri="{FF2B5EF4-FFF2-40B4-BE49-F238E27FC236}">
              <a16:creationId xmlns:a16="http://schemas.microsoft.com/office/drawing/2014/main" id="{02F75936-53DF-15B9-CE6B-84F21274C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0</xdr:colOff>
      <xdr:row>369</xdr:row>
      <xdr:rowOff>127000</xdr:rowOff>
    </xdr:from>
    <xdr:to>
      <xdr:col>38</xdr:col>
      <xdr:colOff>558800</xdr:colOff>
      <xdr:row>375</xdr:row>
      <xdr:rowOff>50800</xdr:rowOff>
    </xdr:to>
    <xdr:sp macro="" textlink="">
      <xdr:nvSpPr>
        <xdr:cNvPr id="5123" name="Text Box 3">
          <a:extLst>
            <a:ext uri="{FF2B5EF4-FFF2-40B4-BE49-F238E27FC236}">
              <a16:creationId xmlns:a16="http://schemas.microsoft.com/office/drawing/2014/main" id="{F413E82A-72A9-D9B9-683A-843C8C4C0AB3}"/>
            </a:ext>
          </a:extLst>
        </xdr:cNvPr>
        <xdr:cNvSpPr txBox="1">
          <a:spLocks noChangeArrowheads="1"/>
        </xdr:cNvSpPr>
      </xdr:nvSpPr>
      <xdr:spPr bwMode="auto">
        <a:xfrm>
          <a:off x="22352000" y="81737200"/>
          <a:ext cx="7264400" cy="9906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US" sz="4800" b="0" i="0" u="none" strike="noStrike" baseline="0">
            <a:solidFill>
              <a:srgbClr val="000000"/>
            </a:solidFill>
            <a:latin typeface="Aptos Narrow"/>
          </a:endParaRPr>
        </a:p>
      </xdr:txBody>
    </xdr:sp>
    <xdr:clientData/>
  </xdr:twoCellAnchor>
  <xdr:twoCellAnchor editAs="oneCell">
    <xdr:from>
      <xdr:col>5</xdr:col>
      <xdr:colOff>1957295</xdr:colOff>
      <xdr:row>186</xdr:row>
      <xdr:rowOff>96287</xdr:rowOff>
    </xdr:from>
    <xdr:to>
      <xdr:col>14</xdr:col>
      <xdr:colOff>242570</xdr:colOff>
      <xdr:row>197</xdr:row>
      <xdr:rowOff>88961</xdr:rowOff>
    </xdr:to>
    <xdr:pic>
      <xdr:nvPicPr>
        <xdr:cNvPr id="2" name="Picture 1">
          <a:extLst>
            <a:ext uri="{FF2B5EF4-FFF2-40B4-BE49-F238E27FC236}">
              <a16:creationId xmlns:a16="http://schemas.microsoft.com/office/drawing/2014/main" id="{9807DF29-3AD0-D3DA-7344-00FCAB0B95C1}"/>
            </a:ext>
          </a:extLst>
        </xdr:cNvPr>
        <xdr:cNvPicPr>
          <a:picLocks noChangeAspect="1"/>
        </xdr:cNvPicPr>
      </xdr:nvPicPr>
      <xdr:blipFill>
        <a:blip xmlns:r="http://schemas.openxmlformats.org/officeDocument/2006/relationships" r:embed="rId1"/>
        <a:stretch>
          <a:fillRect/>
        </a:stretch>
      </xdr:blipFill>
      <xdr:spPr>
        <a:xfrm>
          <a:off x="9263530" y="15037463"/>
          <a:ext cx="5427158" cy="20470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xlsx" TargetMode="External"/><Relationship Id="rId1" Type="http://schemas.openxmlformats.org/officeDocument/2006/relationships/externalLinkPath" Target="/Users/m50057323/Downloads/WORK/MACRO%20DE%20CALCUL%20NUR%20%20JOURNALIE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W16_CELLS_DOWN_NOKIA_1404%20AU%2018042026%2017H(1).xlsx" TargetMode="External"/><Relationship Id="rId1" Type="http://schemas.openxmlformats.org/officeDocument/2006/relationships/externalLinkPath" Target="/Users/m50057323/AppData/Roaming/WeLink_Desktop/appdata/IM/m50057323/DownloadFiles/W16_CELLS_DOWN_NOKIA_1404%20AU%2018042026%2017H(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DAILY_W16_CELLS_DOWN_HUAWEI_19042026%2015h'.xlsx" TargetMode="External"/><Relationship Id="rId1" Type="http://schemas.openxmlformats.org/officeDocument/2006/relationships/externalLinkPath" Target="/Users/m50057323/AppData/Roaming/WeLink_Desktop/appdata/IM/m50057323/DownloadFiles/DAILY_W16_CELLS_DOWN_HUAWEI_19042026%2015h'.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Copy%20of%20DAILY_W16_CELLS_DOWN_ZTE_AU%201304%20au%2019042026%209h41.xlsx" TargetMode="External"/><Relationship Id="rId1" Type="http://schemas.openxmlformats.org/officeDocument/2006/relationships/externalLinkPath" Target="/Users/m50057323/AppData/Roaming/WeLink_Desktop/appdata/IM/m50057323/DownloadFiles/Copy%20of%20DAILY_W16_CELLS_DOWN_ZTE_AU%201304%20au%2019042026%209h4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m50057323\Downloads\frist-work\Referentiel%20sites%20OCM_decembre_2025_V1%20-%20IHS%20-%20CAMUSAT%20sites.xlsx" TargetMode="External"/><Relationship Id="rId1" Type="http://schemas.openxmlformats.org/officeDocument/2006/relationships/externalLinkPath" Target="/Users/m50057323/Downloads/frist-work/Referentiel%20sites%20OCM_decembre_2025_V1%20-%20IHS%20-%20CAMUSAT%20s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refreshError="1"/>
      <sheetData sheetId="1" refreshError="1"/>
      <sheetData sheetId="2" refreshError="1">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efreshError="1">
        <row r="1">
          <cell r="L1">
            <v>3209.9119874058124</v>
          </cell>
        </row>
        <row r="2">
          <cell r="B2" t="str">
            <v>CodeSite</v>
          </cell>
          <cell r="H2" t="str">
            <v>Equipementiers</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row>
        <row r="2445">
          <cell r="B2445" t="str">
            <v>LIT_857</v>
          </cell>
          <cell r="H2445" t="str">
            <v>ZTE</v>
          </cell>
        </row>
        <row r="2446">
          <cell r="B2446" t="str">
            <v>CTR_077</v>
          </cell>
          <cell r="H2446" t="str">
            <v>NOKIA</v>
          </cell>
        </row>
        <row r="2447">
          <cell r="B2447" t="str">
            <v>LIT_612</v>
          </cell>
          <cell r="H2447" t="str">
            <v>ZTE</v>
          </cell>
        </row>
        <row r="2448">
          <cell r="B2448" t="str">
            <v>CTR_023</v>
          </cell>
          <cell r="H2448" t="str">
            <v>ZTE</v>
          </cell>
        </row>
        <row r="2449">
          <cell r="B2449" t="str">
            <v>LIT_094</v>
          </cell>
          <cell r="H2449" t="str">
            <v>ZTE</v>
          </cell>
        </row>
        <row r="2450">
          <cell r="B2450" t="str">
            <v>LIT_555</v>
          </cell>
          <cell r="H2450" t="str">
            <v>ZTE</v>
          </cell>
        </row>
        <row r="2451">
          <cell r="B2451" t="str">
            <v>LIT_523</v>
          </cell>
          <cell r="H2451" t="str">
            <v>ZTE</v>
          </cell>
        </row>
        <row r="2452">
          <cell r="B2452" t="str">
            <v>CTR_853</v>
          </cell>
          <cell r="H2452" t="str">
            <v>ZTE</v>
          </cell>
        </row>
        <row r="2453">
          <cell r="B2453" t="str">
            <v>LIT_281</v>
          </cell>
          <cell r="H2453" t="str">
            <v>ZTE</v>
          </cell>
        </row>
        <row r="2454">
          <cell r="B2454" t="str">
            <v>CTR_015</v>
          </cell>
          <cell r="H2454" t="str">
            <v>ZTE</v>
          </cell>
        </row>
        <row r="2455">
          <cell r="B2455" t="str">
            <v>CTR_008</v>
          </cell>
          <cell r="H2455" t="str">
            <v>ZTE</v>
          </cell>
        </row>
        <row r="2456">
          <cell r="B2456" t="str">
            <v>OST_004</v>
          </cell>
          <cell r="H2456" t="str">
            <v>Huawei</v>
          </cell>
        </row>
        <row r="2457">
          <cell r="B2457" t="str">
            <v>SUO_189</v>
          </cell>
          <cell r="H2457" t="str">
            <v>ZTE</v>
          </cell>
        </row>
        <row r="2458">
          <cell r="B2458" t="str">
            <v>SUD_136</v>
          </cell>
          <cell r="H2458" t="str">
            <v>ZTE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2">
          <cell r="B2" t="str">
            <v>CodeSite</v>
          </cell>
        </row>
      </sheetData>
      <sheetData sheetId="1">
        <row r="1">
          <cell r="N1">
            <v>2428.5951216892199</v>
          </cell>
          <cell r="U1">
            <v>3039.2399747346085</v>
          </cell>
        </row>
        <row r="2">
          <cell r="B2" t="str">
            <v>CodeSite</v>
          </cell>
          <cell r="N2" t="str">
            <v>NUR RAN DU 05/06/2026</v>
          </cell>
          <cell r="U2" t="str">
            <v>NUR RAN 27/04/2026</v>
          </cell>
        </row>
        <row r="3">
          <cell r="B3" t="str">
            <v>LIT_650</v>
          </cell>
          <cell r="N3">
            <v>17.240242785354127</v>
          </cell>
          <cell r="U3">
            <v>0</v>
          </cell>
        </row>
        <row r="4">
          <cell r="B4" t="str">
            <v>LIT_547</v>
          </cell>
          <cell r="N4">
            <v>2.0478415274817161</v>
          </cell>
          <cell r="U4">
            <v>36.324418647787169</v>
          </cell>
        </row>
        <row r="5">
          <cell r="B5" t="str">
            <v>LIT_774</v>
          </cell>
          <cell r="N5">
            <v>0</v>
          </cell>
          <cell r="U5">
            <v>0</v>
          </cell>
        </row>
        <row r="6">
          <cell r="B6" t="str">
            <v>LIT_740</v>
          </cell>
          <cell r="N6">
            <v>3.1573260794502818</v>
          </cell>
          <cell r="U6">
            <v>45.748313514994315</v>
          </cell>
        </row>
        <row r="7">
          <cell r="B7" t="str">
            <v>CTR_561</v>
          </cell>
          <cell r="N7">
            <v>0</v>
          </cell>
          <cell r="U7">
            <v>0</v>
          </cell>
        </row>
        <row r="8">
          <cell r="B8" t="str">
            <v>LIT_340</v>
          </cell>
          <cell r="N8">
            <v>0</v>
          </cell>
          <cell r="U8">
            <v>0</v>
          </cell>
        </row>
        <row r="9">
          <cell r="B9" t="str">
            <v>CTR_841</v>
          </cell>
          <cell r="N9">
            <v>37.726362814004389</v>
          </cell>
          <cell r="U9">
            <v>13.868556899607057</v>
          </cell>
        </row>
        <row r="10">
          <cell r="B10" t="str">
            <v>CTR_236</v>
          </cell>
          <cell r="N10">
            <v>0.48869898097496539</v>
          </cell>
          <cell r="U10">
            <v>0</v>
          </cell>
        </row>
        <row r="11">
          <cell r="B11" t="str">
            <v>CTR_868</v>
          </cell>
          <cell r="N11">
            <v>0</v>
          </cell>
          <cell r="U11">
            <v>57.190300999049718</v>
          </cell>
        </row>
        <row r="12">
          <cell r="B12" t="str">
            <v>LIT_736</v>
          </cell>
          <cell r="N12">
            <v>0</v>
          </cell>
          <cell r="U12">
            <v>45.674422785525309</v>
          </cell>
        </row>
        <row r="13">
          <cell r="B13" t="str">
            <v>LIT_647</v>
          </cell>
          <cell r="N13">
            <v>4.7377815445463192</v>
          </cell>
          <cell r="U13">
            <v>44.204366455213986</v>
          </cell>
        </row>
        <row r="14">
          <cell r="B14" t="str">
            <v>OST_227</v>
          </cell>
          <cell r="N14">
            <v>0</v>
          </cell>
          <cell r="U14">
            <v>0</v>
          </cell>
        </row>
        <row r="15">
          <cell r="B15" t="str">
            <v>CTR_590</v>
          </cell>
          <cell r="N15">
            <v>1.8355327551914351</v>
          </cell>
          <cell r="U15">
            <v>0</v>
          </cell>
        </row>
        <row r="16">
          <cell r="B16" t="str">
            <v>CTR_090</v>
          </cell>
          <cell r="N16">
            <v>0</v>
          </cell>
          <cell r="U16">
            <v>0</v>
          </cell>
        </row>
        <row r="17">
          <cell r="B17" t="str">
            <v>SUO_054</v>
          </cell>
          <cell r="N17">
            <v>15.034739165546627</v>
          </cell>
          <cell r="U17">
            <v>14.887492758958203</v>
          </cell>
        </row>
        <row r="18">
          <cell r="B18" t="str">
            <v>CTR_667</v>
          </cell>
          <cell r="N18">
            <v>36.982586542934037</v>
          </cell>
          <cell r="U18">
            <v>36.982818398952162</v>
          </cell>
        </row>
        <row r="19">
          <cell r="B19" t="str">
            <v>CTR_258</v>
          </cell>
          <cell r="N19">
            <v>44.11613632277782</v>
          </cell>
          <cell r="U19">
            <v>0</v>
          </cell>
        </row>
        <row r="20">
          <cell r="B20" t="str">
            <v>CTR_669</v>
          </cell>
          <cell r="N20">
            <v>18.696708785987624</v>
          </cell>
          <cell r="U20">
            <v>0</v>
          </cell>
        </row>
        <row r="21">
          <cell r="B21" t="str">
            <v>LIT_162</v>
          </cell>
          <cell r="N21">
            <v>8.6845290698893322E-17</v>
          </cell>
          <cell r="U21">
            <v>21.480621830706585</v>
          </cell>
        </row>
        <row r="22">
          <cell r="B22" t="str">
            <v>CTR_832</v>
          </cell>
          <cell r="N22">
            <v>0.16593756866505202</v>
          </cell>
          <cell r="U22">
            <v>0.79301892230469162</v>
          </cell>
        </row>
        <row r="23">
          <cell r="B23" t="str">
            <v>LIT_236</v>
          </cell>
          <cell r="N23">
            <v>0</v>
          </cell>
          <cell r="U23">
            <v>19.523685697408634</v>
          </cell>
        </row>
        <row r="24">
          <cell r="B24" t="str">
            <v>CTR_940</v>
          </cell>
          <cell r="N24">
            <v>0</v>
          </cell>
          <cell r="U24">
            <v>0</v>
          </cell>
        </row>
        <row r="25">
          <cell r="B25" t="str">
            <v>EXN_356</v>
          </cell>
          <cell r="N25">
            <v>0</v>
          </cell>
          <cell r="U25">
            <v>5.3505234952187721E-4</v>
          </cell>
        </row>
        <row r="26">
          <cell r="B26" t="str">
            <v>EXN_250</v>
          </cell>
          <cell r="N26">
            <v>0</v>
          </cell>
          <cell r="U26">
            <v>8.0257852428281603E-4</v>
          </cell>
        </row>
        <row r="27">
          <cell r="B27" t="str">
            <v>LIT_728</v>
          </cell>
          <cell r="N27">
            <v>2.1584190130495671</v>
          </cell>
          <cell r="U27">
            <v>0</v>
          </cell>
        </row>
        <row r="28">
          <cell r="B28" t="str">
            <v>CTR_718</v>
          </cell>
          <cell r="N28">
            <v>0</v>
          </cell>
          <cell r="U28">
            <v>13.868556899607057</v>
          </cell>
        </row>
        <row r="29">
          <cell r="B29" t="str">
            <v>CTR_168</v>
          </cell>
          <cell r="N29">
            <v>3.9711050329164195</v>
          </cell>
          <cell r="U29">
            <v>0</v>
          </cell>
        </row>
        <row r="30">
          <cell r="B30" t="str">
            <v>CTR_622</v>
          </cell>
          <cell r="N30">
            <v>0.30510468477569153</v>
          </cell>
          <cell r="U30">
            <v>0</v>
          </cell>
        </row>
        <row r="31">
          <cell r="B31" t="str">
            <v>CTR_659</v>
          </cell>
          <cell r="N31">
            <v>0.29490301997814156</v>
          </cell>
          <cell r="U31">
            <v>0</v>
          </cell>
        </row>
        <row r="32">
          <cell r="B32" t="str">
            <v>LIT_613</v>
          </cell>
          <cell r="N32">
            <v>13.868556899607057</v>
          </cell>
          <cell r="U32">
            <v>22.973542731420842</v>
          </cell>
        </row>
        <row r="33">
          <cell r="B33" t="str">
            <v>CTR_327</v>
          </cell>
          <cell r="N33">
            <v>0</v>
          </cell>
          <cell r="U33">
            <v>0</v>
          </cell>
        </row>
        <row r="34">
          <cell r="B34" t="str">
            <v>LIT_761</v>
          </cell>
          <cell r="N34">
            <v>0</v>
          </cell>
          <cell r="U34">
            <v>15.617054472609599</v>
          </cell>
        </row>
        <row r="35">
          <cell r="B35" t="str">
            <v>CTR_651</v>
          </cell>
          <cell r="N35">
            <v>11.248994101582898</v>
          </cell>
          <cell r="U35">
            <v>0</v>
          </cell>
        </row>
        <row r="36">
          <cell r="B36" t="str">
            <v>CTR_739</v>
          </cell>
          <cell r="N36">
            <v>0</v>
          </cell>
          <cell r="U36">
            <v>0.15596775988562669</v>
          </cell>
        </row>
        <row r="37">
          <cell r="B37" t="str">
            <v>LIT_183</v>
          </cell>
          <cell r="N37">
            <v>0</v>
          </cell>
          <cell r="U37">
            <v>19.157995251588744</v>
          </cell>
        </row>
        <row r="38">
          <cell r="B38" t="str">
            <v>OST_307</v>
          </cell>
          <cell r="N38">
            <v>0</v>
          </cell>
          <cell r="U38">
            <v>0</v>
          </cell>
        </row>
        <row r="39">
          <cell r="B39" t="str">
            <v>SUO_195</v>
          </cell>
          <cell r="N39">
            <v>23.114261499345094</v>
          </cell>
          <cell r="U39">
            <v>23.114261499345094</v>
          </cell>
        </row>
        <row r="40">
          <cell r="B40" t="str">
            <v>OST_406</v>
          </cell>
          <cell r="N40">
            <v>23.113993973170334</v>
          </cell>
          <cell r="U40">
            <v>23.114261499345094</v>
          </cell>
        </row>
        <row r="41">
          <cell r="B41" t="str">
            <v>EST_005</v>
          </cell>
          <cell r="N41">
            <v>0.88581483479010259</v>
          </cell>
          <cell r="U41">
            <v>0</v>
          </cell>
        </row>
        <row r="42">
          <cell r="B42" t="str">
            <v>LIT_587</v>
          </cell>
          <cell r="N42">
            <v>0</v>
          </cell>
          <cell r="U42">
            <v>13.665183501553791</v>
          </cell>
        </row>
        <row r="43">
          <cell r="B43" t="str">
            <v>CTR_096</v>
          </cell>
          <cell r="N43">
            <v>0</v>
          </cell>
          <cell r="U43">
            <v>0</v>
          </cell>
        </row>
        <row r="44">
          <cell r="B44" t="str">
            <v>CTR_259</v>
          </cell>
          <cell r="N44">
            <v>0</v>
          </cell>
          <cell r="U44">
            <v>8.5501187102812803</v>
          </cell>
        </row>
        <row r="45">
          <cell r="B45" t="str">
            <v>CTR_130</v>
          </cell>
          <cell r="N45">
            <v>0</v>
          </cell>
          <cell r="U45">
            <v>0</v>
          </cell>
        </row>
        <row r="46">
          <cell r="B46" t="str">
            <v>LIT_585</v>
          </cell>
          <cell r="N46">
            <v>12.581791669163577</v>
          </cell>
          <cell r="U46">
            <v>0.54127679185464939</v>
          </cell>
        </row>
        <row r="47">
          <cell r="B47" t="str">
            <v>CTR_750</v>
          </cell>
          <cell r="N47">
            <v>1.9190544269517974E-2</v>
          </cell>
          <cell r="U47">
            <v>0</v>
          </cell>
        </row>
        <row r="48">
          <cell r="B48" t="str">
            <v>LIT_718</v>
          </cell>
          <cell r="N48">
            <v>13.739930314782001</v>
          </cell>
          <cell r="U48">
            <v>4.120723504921056</v>
          </cell>
        </row>
        <row r="49">
          <cell r="B49" t="str">
            <v>CTR_719</v>
          </cell>
          <cell r="N49">
            <v>1.9613592327206624</v>
          </cell>
          <cell r="U49">
            <v>0</v>
          </cell>
        </row>
        <row r="50">
          <cell r="B50" t="str">
            <v>CTR_462</v>
          </cell>
          <cell r="N50">
            <v>6.0559186777500971</v>
          </cell>
          <cell r="U50">
            <v>0</v>
          </cell>
        </row>
        <row r="51">
          <cell r="B51" t="str">
            <v>LIT_644</v>
          </cell>
          <cell r="N51">
            <v>0</v>
          </cell>
          <cell r="U51">
            <v>0</v>
          </cell>
        </row>
        <row r="52">
          <cell r="B52" t="str">
            <v>NRO_065</v>
          </cell>
          <cell r="N52">
            <v>0.82451567061321285</v>
          </cell>
          <cell r="U52">
            <v>0</v>
          </cell>
        </row>
        <row r="53">
          <cell r="B53" t="str">
            <v>CTR_149</v>
          </cell>
          <cell r="N53">
            <v>0</v>
          </cell>
          <cell r="U53">
            <v>0</v>
          </cell>
        </row>
        <row r="54">
          <cell r="B54" t="str">
            <v>EXN_225</v>
          </cell>
          <cell r="N54">
            <v>18.490713631421698</v>
          </cell>
          <cell r="U54">
            <v>18.490553115716843</v>
          </cell>
        </row>
        <row r="55">
          <cell r="B55" t="str">
            <v>CTR_188</v>
          </cell>
          <cell r="N55">
            <v>4.1798467895432223</v>
          </cell>
          <cell r="U55">
            <v>0</v>
          </cell>
        </row>
        <row r="56">
          <cell r="B56" t="str">
            <v>SUO_245</v>
          </cell>
          <cell r="N56">
            <v>0</v>
          </cell>
          <cell r="U56">
            <v>2.2600254542237748</v>
          </cell>
        </row>
        <row r="57">
          <cell r="B57" t="str">
            <v>OST_135</v>
          </cell>
          <cell r="N57">
            <v>0</v>
          </cell>
          <cell r="U57">
            <v>0</v>
          </cell>
        </row>
        <row r="58">
          <cell r="B58" t="str">
            <v>OST_084</v>
          </cell>
          <cell r="N58">
            <v>0</v>
          </cell>
          <cell r="U58">
            <v>18.491141673301318</v>
          </cell>
        </row>
        <row r="59">
          <cell r="B59" t="str">
            <v>ADM_132</v>
          </cell>
          <cell r="N59">
            <v>0</v>
          </cell>
          <cell r="U59">
            <v>0</v>
          </cell>
        </row>
        <row r="60">
          <cell r="B60" t="str">
            <v>OST_075</v>
          </cell>
          <cell r="N60">
            <v>0</v>
          </cell>
          <cell r="U60">
            <v>0</v>
          </cell>
        </row>
        <row r="61">
          <cell r="B61" t="str">
            <v>NRO_119</v>
          </cell>
          <cell r="N61">
            <v>0</v>
          </cell>
          <cell r="U61">
            <v>0</v>
          </cell>
        </row>
        <row r="62">
          <cell r="B62" t="str">
            <v>CTR_425</v>
          </cell>
          <cell r="N62">
            <v>0</v>
          </cell>
          <cell r="U62">
            <v>0</v>
          </cell>
        </row>
        <row r="63">
          <cell r="B63" t="str">
            <v>LIT_411</v>
          </cell>
          <cell r="N63">
            <v>0</v>
          </cell>
          <cell r="U63">
            <v>0.81458153199042371</v>
          </cell>
        </row>
        <row r="64">
          <cell r="B64" t="str">
            <v>CTR_725</v>
          </cell>
          <cell r="N64">
            <v>0</v>
          </cell>
          <cell r="U64">
            <v>0</v>
          </cell>
        </row>
        <row r="65">
          <cell r="B65" t="str">
            <v>CTR_726</v>
          </cell>
          <cell r="N65">
            <v>1.5611222401999816</v>
          </cell>
          <cell r="U65">
            <v>4.6657634983006719</v>
          </cell>
        </row>
        <row r="66">
          <cell r="B66" t="str">
            <v>NRO_131</v>
          </cell>
          <cell r="N66">
            <v>0</v>
          </cell>
          <cell r="U66">
            <v>0</v>
          </cell>
        </row>
        <row r="67">
          <cell r="B67" t="str">
            <v>NRO_124</v>
          </cell>
          <cell r="N67">
            <v>0</v>
          </cell>
          <cell r="U67">
            <v>4.0182431449092976E-2</v>
          </cell>
        </row>
        <row r="68">
          <cell r="B68" t="str">
            <v>NRO_126</v>
          </cell>
          <cell r="N68">
            <v>0</v>
          </cell>
          <cell r="U68">
            <v>0</v>
          </cell>
        </row>
        <row r="69">
          <cell r="B69" t="str">
            <v>NRO_128</v>
          </cell>
          <cell r="N69">
            <v>0</v>
          </cell>
          <cell r="U69">
            <v>0</v>
          </cell>
        </row>
        <row r="70">
          <cell r="B70" t="str">
            <v>NRO_226</v>
          </cell>
          <cell r="N70">
            <v>0</v>
          </cell>
          <cell r="U70">
            <v>0</v>
          </cell>
        </row>
        <row r="71">
          <cell r="B71" t="str">
            <v>NRO_127</v>
          </cell>
          <cell r="N71">
            <v>0</v>
          </cell>
          <cell r="U71">
            <v>0</v>
          </cell>
        </row>
        <row r="72">
          <cell r="B72" t="str">
            <v>NRO_064</v>
          </cell>
          <cell r="N72">
            <v>0</v>
          </cell>
          <cell r="U72">
            <v>0</v>
          </cell>
        </row>
        <row r="73">
          <cell r="B73" t="str">
            <v>LIT_670</v>
          </cell>
          <cell r="N73">
            <v>4.062527644371392</v>
          </cell>
          <cell r="U73">
            <v>0</v>
          </cell>
        </row>
        <row r="74">
          <cell r="B74" t="str">
            <v>CTR_746</v>
          </cell>
          <cell r="N74">
            <v>0</v>
          </cell>
          <cell r="U74">
            <v>0</v>
          </cell>
        </row>
        <row r="75">
          <cell r="B75" t="str">
            <v>SUD_090</v>
          </cell>
          <cell r="N75">
            <v>0</v>
          </cell>
          <cell r="U75">
            <v>9.2207354900940407E-3</v>
          </cell>
        </row>
        <row r="76">
          <cell r="B76" t="str">
            <v>CTR_598</v>
          </cell>
          <cell r="N76">
            <v>17.503042664360944</v>
          </cell>
          <cell r="U76">
            <v>0.23117828515008551</v>
          </cell>
        </row>
        <row r="77">
          <cell r="B77" t="str">
            <v>EST_018</v>
          </cell>
          <cell r="N77">
            <v>5.3505234952235873E-5</v>
          </cell>
          <cell r="U77">
            <v>1.6051570485673655E-4</v>
          </cell>
        </row>
        <row r="78">
          <cell r="B78" t="str">
            <v>NRO_234</v>
          </cell>
          <cell r="N78">
            <v>13.865881637859449</v>
          </cell>
          <cell r="U78">
            <v>13.865988648329351</v>
          </cell>
        </row>
        <row r="79">
          <cell r="B79" t="str">
            <v>NRO_110</v>
          </cell>
          <cell r="N79">
            <v>1.6372601895369456E-2</v>
          </cell>
          <cell r="U79">
            <v>13.865988648329351</v>
          </cell>
        </row>
        <row r="80">
          <cell r="B80" t="str">
            <v>LIT_582</v>
          </cell>
          <cell r="N80">
            <v>0</v>
          </cell>
          <cell r="U80">
            <v>0</v>
          </cell>
        </row>
        <row r="81">
          <cell r="B81" t="str">
            <v>LIT_856</v>
          </cell>
          <cell r="N81">
            <v>22.33279970779008</v>
          </cell>
          <cell r="U81">
            <v>0</v>
          </cell>
        </row>
        <row r="82">
          <cell r="B82" t="str">
            <v>SUO_191</v>
          </cell>
          <cell r="N82">
            <v>0</v>
          </cell>
          <cell r="U82">
            <v>0</v>
          </cell>
        </row>
        <row r="83">
          <cell r="B83" t="str">
            <v>CTR_321</v>
          </cell>
          <cell r="N83">
            <v>0</v>
          </cell>
          <cell r="U83">
            <v>13.868556899607057</v>
          </cell>
        </row>
        <row r="84">
          <cell r="B84" t="str">
            <v>SUO_214</v>
          </cell>
          <cell r="N84">
            <v>13.868289373432297</v>
          </cell>
          <cell r="U84">
            <v>13.868556899607057</v>
          </cell>
        </row>
        <row r="85">
          <cell r="B85" t="str">
            <v>EST_106</v>
          </cell>
          <cell r="N85">
            <v>0.17155561833503113</v>
          </cell>
          <cell r="U85">
            <v>0</v>
          </cell>
        </row>
        <row r="86">
          <cell r="B86" t="str">
            <v>EXN_021</v>
          </cell>
          <cell r="N86">
            <v>1.3733010304394829E-2</v>
          </cell>
          <cell r="U86">
            <v>1.6053428521365782E-3</v>
          </cell>
        </row>
        <row r="87">
          <cell r="B87" t="str">
            <v>CTR_647</v>
          </cell>
          <cell r="N87">
            <v>0</v>
          </cell>
          <cell r="U87">
            <v>0</v>
          </cell>
        </row>
        <row r="88">
          <cell r="B88" t="str">
            <v>SUO_061</v>
          </cell>
          <cell r="N88">
            <v>2.5551424951417232</v>
          </cell>
          <cell r="U88">
            <v>0</v>
          </cell>
        </row>
        <row r="89">
          <cell r="B89" t="str">
            <v>OST_233</v>
          </cell>
          <cell r="N89">
            <v>0</v>
          </cell>
          <cell r="U89">
            <v>0</v>
          </cell>
        </row>
        <row r="90">
          <cell r="B90" t="str">
            <v>LIT_217</v>
          </cell>
          <cell r="N90">
            <v>7.0801158852048749</v>
          </cell>
          <cell r="U90">
            <v>1.3232379656025544</v>
          </cell>
        </row>
        <row r="91">
          <cell r="B91" t="str">
            <v>CTR_831</v>
          </cell>
          <cell r="N91">
            <v>0</v>
          </cell>
          <cell r="U91">
            <v>0</v>
          </cell>
        </row>
        <row r="92">
          <cell r="B92" t="str">
            <v>LIT_371</v>
          </cell>
          <cell r="N92">
            <v>0</v>
          </cell>
          <cell r="U92">
            <v>0</v>
          </cell>
        </row>
        <row r="93">
          <cell r="B93" t="str">
            <v>CTR_748</v>
          </cell>
          <cell r="N93">
            <v>0</v>
          </cell>
          <cell r="U93">
            <v>0</v>
          </cell>
        </row>
        <row r="94">
          <cell r="B94" t="str">
            <v>LIT_539</v>
          </cell>
          <cell r="N94">
            <v>0</v>
          </cell>
          <cell r="U94">
            <v>49.477307359752089</v>
          </cell>
        </row>
        <row r="95">
          <cell r="B95" t="str">
            <v>CTR_170</v>
          </cell>
          <cell r="N95">
            <v>12.326714379068182</v>
          </cell>
          <cell r="U95">
            <v>12.326964070164625</v>
          </cell>
        </row>
        <row r="96">
          <cell r="B96" t="str">
            <v>CTR_763</v>
          </cell>
          <cell r="N96">
            <v>0</v>
          </cell>
          <cell r="U96">
            <v>0</v>
          </cell>
        </row>
        <row r="97">
          <cell r="B97" t="str">
            <v>LIT_654</v>
          </cell>
          <cell r="N97">
            <v>7.0809184637291578</v>
          </cell>
          <cell r="U97">
            <v>6.0577378557384733</v>
          </cell>
        </row>
        <row r="98">
          <cell r="B98" t="str">
            <v>CTR_342</v>
          </cell>
          <cell r="N98">
            <v>0</v>
          </cell>
          <cell r="U98">
            <v>0</v>
          </cell>
        </row>
        <row r="99">
          <cell r="B99" t="str">
            <v>LIT_123</v>
          </cell>
          <cell r="N99">
            <v>0.94071120585104717</v>
          </cell>
          <cell r="U99">
            <v>4.0646143485345843E-2</v>
          </cell>
        </row>
        <row r="100">
          <cell r="B100" t="str">
            <v>LIT_616</v>
          </cell>
          <cell r="N100">
            <v>4.9860458347244689</v>
          </cell>
          <cell r="U100">
            <v>37.36538082886031</v>
          </cell>
        </row>
        <row r="101">
          <cell r="B101" t="str">
            <v>CTR_621</v>
          </cell>
          <cell r="N101">
            <v>0</v>
          </cell>
          <cell r="U101">
            <v>0</v>
          </cell>
        </row>
        <row r="102">
          <cell r="B102" t="str">
            <v>CTR_712</v>
          </cell>
          <cell r="N102">
            <v>0</v>
          </cell>
          <cell r="U102">
            <v>0</v>
          </cell>
        </row>
        <row r="103">
          <cell r="B103" t="str">
            <v>SUO_225</v>
          </cell>
          <cell r="N103">
            <v>0</v>
          </cell>
          <cell r="U103">
            <v>17.373559995776656</v>
          </cell>
        </row>
        <row r="104">
          <cell r="B104" t="str">
            <v>EXN_194</v>
          </cell>
          <cell r="N104">
            <v>0</v>
          </cell>
          <cell r="U104">
            <v>2.676456697856652</v>
          </cell>
        </row>
        <row r="105">
          <cell r="B105" t="str">
            <v>CTR_449</v>
          </cell>
          <cell r="N105">
            <v>0</v>
          </cell>
          <cell r="U105">
            <v>56.225548107626857</v>
          </cell>
        </row>
        <row r="106">
          <cell r="B106" t="str">
            <v>EXN_236</v>
          </cell>
          <cell r="N106">
            <v>0.45327851543661701</v>
          </cell>
          <cell r="U106">
            <v>0</v>
          </cell>
        </row>
        <row r="107">
          <cell r="B107" t="str">
            <v>SUO_219</v>
          </cell>
          <cell r="N107">
            <v>0.88041080605993172</v>
          </cell>
          <cell r="U107">
            <v>0</v>
          </cell>
        </row>
        <row r="108">
          <cell r="B108" t="str">
            <v>SUO_171</v>
          </cell>
          <cell r="N108">
            <v>13.868556899607057</v>
          </cell>
          <cell r="U108">
            <v>0</v>
          </cell>
        </row>
        <row r="109">
          <cell r="B109" t="str">
            <v>LIT_618</v>
          </cell>
          <cell r="N109">
            <v>38.278697354415847</v>
          </cell>
          <cell r="U109">
            <v>0</v>
          </cell>
        </row>
        <row r="110">
          <cell r="B110" t="str">
            <v>OST_019</v>
          </cell>
          <cell r="N110">
            <v>2.8767981325959601E-2</v>
          </cell>
          <cell r="U110">
            <v>0</v>
          </cell>
        </row>
        <row r="111">
          <cell r="B111" t="str">
            <v>EST_152</v>
          </cell>
          <cell r="N111">
            <v>9.4103402076859215</v>
          </cell>
          <cell r="U111">
            <v>0</v>
          </cell>
        </row>
        <row r="112">
          <cell r="B112" t="str">
            <v>EXN_174</v>
          </cell>
          <cell r="N112">
            <v>13.994543892841142</v>
          </cell>
          <cell r="U112">
            <v>23.113405415585859</v>
          </cell>
        </row>
        <row r="113">
          <cell r="B113" t="str">
            <v>LIT_169</v>
          </cell>
          <cell r="N113">
            <v>0.12101100638353045</v>
          </cell>
          <cell r="U113">
            <v>0.86389552353802224</v>
          </cell>
        </row>
        <row r="114">
          <cell r="B114" t="str">
            <v>CTR_564</v>
          </cell>
          <cell r="N114">
            <v>9.7361692534663466E-2</v>
          </cell>
          <cell r="U114">
            <v>0</v>
          </cell>
        </row>
        <row r="115">
          <cell r="B115" t="str">
            <v>EXN_133</v>
          </cell>
          <cell r="N115">
            <v>9.2450090316836597</v>
          </cell>
          <cell r="U115">
            <v>9.2448485159788039</v>
          </cell>
        </row>
        <row r="116">
          <cell r="B116" t="str">
            <v>EXN_227</v>
          </cell>
          <cell r="N116">
            <v>9.2450090316836597</v>
          </cell>
          <cell r="U116">
            <v>9.2448485159788039</v>
          </cell>
        </row>
        <row r="117">
          <cell r="B117" t="str">
            <v>SUO_096</v>
          </cell>
          <cell r="N117">
            <v>0.52709790459231853</v>
          </cell>
          <cell r="U117">
            <v>0</v>
          </cell>
        </row>
        <row r="118">
          <cell r="B118" t="str">
            <v>CTR_303</v>
          </cell>
          <cell r="N118">
            <v>0</v>
          </cell>
          <cell r="U118">
            <v>4.6228522998690194</v>
          </cell>
        </row>
        <row r="119">
          <cell r="B119" t="str">
            <v>NRO_073</v>
          </cell>
          <cell r="N119">
            <v>9.2443669688642345</v>
          </cell>
          <cell r="U119">
            <v>9.2444204740991864</v>
          </cell>
        </row>
        <row r="120">
          <cell r="B120" t="str">
            <v>SUO_016</v>
          </cell>
          <cell r="N120">
            <v>9.2443669688642345</v>
          </cell>
          <cell r="U120">
            <v>9.2444204740991864</v>
          </cell>
        </row>
        <row r="121">
          <cell r="B121" t="str">
            <v>NRO_079</v>
          </cell>
          <cell r="N121">
            <v>2.2360372738868768</v>
          </cell>
          <cell r="U121">
            <v>0</v>
          </cell>
        </row>
        <row r="122">
          <cell r="B122" t="str">
            <v>NRO_047</v>
          </cell>
          <cell r="N122">
            <v>2.2278331378608747</v>
          </cell>
          <cell r="U122">
            <v>0</v>
          </cell>
        </row>
        <row r="123">
          <cell r="B123" t="str">
            <v>NRO_085</v>
          </cell>
          <cell r="N123">
            <v>9.2443669688642345</v>
          </cell>
          <cell r="U123">
            <v>9.2444204740991864</v>
          </cell>
        </row>
        <row r="124">
          <cell r="B124" t="str">
            <v>NRO_089</v>
          </cell>
          <cell r="N124">
            <v>9.2443669688642345</v>
          </cell>
          <cell r="U124">
            <v>9.2444204740991864</v>
          </cell>
        </row>
        <row r="125">
          <cell r="B125" t="str">
            <v>SUO_133</v>
          </cell>
          <cell r="N125">
            <v>9.2443669688642345</v>
          </cell>
          <cell r="U125">
            <v>9.2444204740991864</v>
          </cell>
        </row>
        <row r="126">
          <cell r="B126" t="str">
            <v>NRD_036</v>
          </cell>
          <cell r="N126">
            <v>0</v>
          </cell>
          <cell r="U126">
            <v>0</v>
          </cell>
        </row>
        <row r="127">
          <cell r="B127" t="str">
            <v>NRO_012</v>
          </cell>
          <cell r="N127">
            <v>0.49718847825404583</v>
          </cell>
          <cell r="U127">
            <v>4.6228522998690194</v>
          </cell>
        </row>
        <row r="128">
          <cell r="B128" t="str">
            <v>NRD_110</v>
          </cell>
          <cell r="N128">
            <v>13.868556899607057</v>
          </cell>
          <cell r="U128">
            <v>9.2457045997380387</v>
          </cell>
        </row>
        <row r="129">
          <cell r="B129" t="str">
            <v>LIT_780</v>
          </cell>
          <cell r="N129">
            <v>9.2457045997380387</v>
          </cell>
          <cell r="U129">
            <v>20.494698701320942</v>
          </cell>
        </row>
        <row r="130">
          <cell r="B130" t="str">
            <v>EST_087</v>
          </cell>
          <cell r="N130">
            <v>0</v>
          </cell>
          <cell r="U130">
            <v>9.2457045997380387</v>
          </cell>
        </row>
        <row r="131">
          <cell r="B131" t="str">
            <v>CTR_020</v>
          </cell>
          <cell r="N131">
            <v>0.21662486124309077</v>
          </cell>
          <cell r="U131">
            <v>1.8646396030054249</v>
          </cell>
        </row>
        <row r="132">
          <cell r="B132" t="str">
            <v>EST_013</v>
          </cell>
          <cell r="N132">
            <v>6.081369334509021</v>
          </cell>
          <cell r="U132">
            <v>4.6275072553098591</v>
          </cell>
        </row>
        <row r="133">
          <cell r="B133" t="str">
            <v>NRO_046</v>
          </cell>
          <cell r="N133">
            <v>11.769136325631434</v>
          </cell>
          <cell r="U133">
            <v>13.85325440241073</v>
          </cell>
        </row>
        <row r="134">
          <cell r="B134" t="str">
            <v>CTR_1050</v>
          </cell>
          <cell r="N134">
            <v>4.3927797895746482E-2</v>
          </cell>
          <cell r="U134">
            <v>0</v>
          </cell>
        </row>
        <row r="135">
          <cell r="B135" t="str">
            <v>CTR_604</v>
          </cell>
          <cell r="N135">
            <v>0</v>
          </cell>
          <cell r="U135">
            <v>0</v>
          </cell>
        </row>
        <row r="136">
          <cell r="B136" t="str">
            <v>OST_342</v>
          </cell>
          <cell r="N136">
            <v>5.7972565369129043</v>
          </cell>
          <cell r="U136">
            <v>1.6651007467903993</v>
          </cell>
        </row>
        <row r="137">
          <cell r="B137" t="str">
            <v>LIT_753</v>
          </cell>
          <cell r="N137">
            <v>28.081116789800049</v>
          </cell>
          <cell r="U137">
            <v>32.698582896017214</v>
          </cell>
        </row>
        <row r="138">
          <cell r="B138" t="str">
            <v>CTR_079</v>
          </cell>
          <cell r="N138">
            <v>0</v>
          </cell>
          <cell r="U138">
            <v>0.77648580470446582</v>
          </cell>
        </row>
        <row r="139">
          <cell r="B139" t="str">
            <v>LIT_325</v>
          </cell>
          <cell r="N139">
            <v>0</v>
          </cell>
          <cell r="U139">
            <v>0</v>
          </cell>
        </row>
        <row r="140">
          <cell r="B140" t="str">
            <v>NRD_149</v>
          </cell>
          <cell r="N140">
            <v>4.3884101953868502</v>
          </cell>
          <cell r="U140">
            <v>6.1638030664920258</v>
          </cell>
        </row>
        <row r="141">
          <cell r="B141" t="str">
            <v>NRO_013</v>
          </cell>
          <cell r="N141">
            <v>1.9939617558848578E-2</v>
          </cell>
          <cell r="U141">
            <v>2.6812912696673381</v>
          </cell>
        </row>
        <row r="142">
          <cell r="B142" t="str">
            <v>LIT_036</v>
          </cell>
          <cell r="N142">
            <v>0</v>
          </cell>
          <cell r="U142">
            <v>0</v>
          </cell>
        </row>
        <row r="143">
          <cell r="B143" t="str">
            <v>LIT_653</v>
          </cell>
          <cell r="N143">
            <v>0</v>
          </cell>
          <cell r="U143">
            <v>58.592120319718745</v>
          </cell>
        </row>
        <row r="144">
          <cell r="B144" t="str">
            <v>NRO_043</v>
          </cell>
          <cell r="N144">
            <v>3.8309748225766486E-2</v>
          </cell>
          <cell r="U144">
            <v>2.9555935086022149</v>
          </cell>
        </row>
        <row r="145">
          <cell r="B145" t="str">
            <v>CTR_837</v>
          </cell>
          <cell r="N145">
            <v>11.953515365276671</v>
          </cell>
          <cell r="U145">
            <v>0</v>
          </cell>
        </row>
        <row r="146">
          <cell r="B146" t="str">
            <v>CTR_747</v>
          </cell>
          <cell r="N146">
            <v>0</v>
          </cell>
          <cell r="U146">
            <v>0</v>
          </cell>
        </row>
        <row r="147">
          <cell r="B147" t="str">
            <v>SUO_170</v>
          </cell>
          <cell r="N147">
            <v>10.0192119463635</v>
          </cell>
          <cell r="U147">
            <v>6.4626298036999943</v>
          </cell>
        </row>
        <row r="148">
          <cell r="B148" t="str">
            <v>EXN_034</v>
          </cell>
          <cell r="N148">
            <v>6.8665051521974146E-3</v>
          </cell>
          <cell r="U148">
            <v>1.2485999961063415E-3</v>
          </cell>
        </row>
        <row r="149">
          <cell r="B149" t="str">
            <v>EXN_807</v>
          </cell>
          <cell r="N149">
            <v>7.9633624687172805E-2</v>
          </cell>
          <cell r="U149">
            <v>0</v>
          </cell>
        </row>
        <row r="150">
          <cell r="B150" t="str">
            <v>EXN_275</v>
          </cell>
          <cell r="N150">
            <v>3.567015663479283E-3</v>
          </cell>
          <cell r="U150">
            <v>0</v>
          </cell>
        </row>
        <row r="151">
          <cell r="B151" t="str">
            <v>CTR_075</v>
          </cell>
          <cell r="N151">
            <v>9.2457045997380387</v>
          </cell>
          <cell r="U151">
            <v>9.2457045997380387</v>
          </cell>
        </row>
        <row r="152">
          <cell r="B152" t="str">
            <v>CTR_758</v>
          </cell>
          <cell r="N152">
            <v>16.822081539124444</v>
          </cell>
          <cell r="U152">
            <v>9.2457045997380387</v>
          </cell>
        </row>
        <row r="153">
          <cell r="B153" t="str">
            <v>LIT_841</v>
          </cell>
          <cell r="N153">
            <v>0.49030413802353123</v>
          </cell>
          <cell r="U153">
            <v>0</v>
          </cell>
        </row>
        <row r="154">
          <cell r="B154" t="str">
            <v>ADM_068</v>
          </cell>
          <cell r="N154">
            <v>0.6900605611350713</v>
          </cell>
          <cell r="U154">
            <v>0.24710430399308453</v>
          </cell>
        </row>
        <row r="155">
          <cell r="B155" t="str">
            <v>LIT_682</v>
          </cell>
          <cell r="N155">
            <v>0</v>
          </cell>
          <cell r="U155">
            <v>0</v>
          </cell>
        </row>
        <row r="156">
          <cell r="B156" t="str">
            <v>LIT_248</v>
          </cell>
          <cell r="N156">
            <v>0</v>
          </cell>
          <cell r="U156">
            <v>0</v>
          </cell>
        </row>
        <row r="157">
          <cell r="B157" t="str">
            <v>CTR_776</v>
          </cell>
          <cell r="N157">
            <v>23.575244768614827</v>
          </cell>
          <cell r="U157">
            <v>1.5381149891705399</v>
          </cell>
        </row>
        <row r="158">
          <cell r="B158" t="str">
            <v>EXN_246</v>
          </cell>
          <cell r="N158">
            <v>7.6512307630845271</v>
          </cell>
          <cell r="U158">
            <v>11.59048234612608</v>
          </cell>
        </row>
        <row r="159">
          <cell r="B159" t="str">
            <v>LIT_116</v>
          </cell>
          <cell r="N159">
            <v>0</v>
          </cell>
          <cell r="U159">
            <v>0.40915453167937932</v>
          </cell>
        </row>
        <row r="160">
          <cell r="B160" t="str">
            <v>CTR_594</v>
          </cell>
          <cell r="N160">
            <v>10.690613469621868</v>
          </cell>
          <cell r="U160">
            <v>0</v>
          </cell>
        </row>
        <row r="161">
          <cell r="B161" t="str">
            <v>ADM_024</v>
          </cell>
          <cell r="N161">
            <v>9.7041969660398504</v>
          </cell>
          <cell r="U161">
            <v>13.362161504254907</v>
          </cell>
        </row>
        <row r="162">
          <cell r="B162" t="str">
            <v>CTR_068</v>
          </cell>
          <cell r="N162">
            <v>0</v>
          </cell>
          <cell r="U162">
            <v>0</v>
          </cell>
        </row>
        <row r="163">
          <cell r="B163" t="str">
            <v>CTR_197</v>
          </cell>
          <cell r="N163">
            <v>9.2457045997380387</v>
          </cell>
          <cell r="U163">
            <v>13.868556899607057</v>
          </cell>
        </row>
        <row r="164">
          <cell r="B164" t="str">
            <v>LIT_620</v>
          </cell>
          <cell r="N164">
            <v>2.040511310293267</v>
          </cell>
          <cell r="U164">
            <v>0</v>
          </cell>
        </row>
        <row r="165">
          <cell r="B165" t="str">
            <v>CTR_323</v>
          </cell>
          <cell r="N165">
            <v>9.2457045997380387</v>
          </cell>
          <cell r="U165">
            <v>9.2457045997380387</v>
          </cell>
        </row>
        <row r="166">
          <cell r="B166" t="str">
            <v>LIT_564</v>
          </cell>
          <cell r="N166">
            <v>0</v>
          </cell>
          <cell r="U166">
            <v>0</v>
          </cell>
        </row>
        <row r="167">
          <cell r="B167" t="str">
            <v>LIT_450</v>
          </cell>
          <cell r="N167">
            <v>0</v>
          </cell>
          <cell r="U167">
            <v>10.251567346682531</v>
          </cell>
        </row>
        <row r="168">
          <cell r="B168" t="str">
            <v>CTR_833</v>
          </cell>
          <cell r="N168">
            <v>32.976007539244321</v>
          </cell>
          <cell r="U168">
            <v>0</v>
          </cell>
        </row>
        <row r="169">
          <cell r="B169" t="str">
            <v>EXN_274</v>
          </cell>
          <cell r="N169">
            <v>7.4414806385682413</v>
          </cell>
          <cell r="U169">
            <v>8.4012610589574876</v>
          </cell>
        </row>
        <row r="170">
          <cell r="B170" t="str">
            <v>CTR_934</v>
          </cell>
          <cell r="N170">
            <v>0</v>
          </cell>
          <cell r="U170">
            <v>0</v>
          </cell>
        </row>
        <row r="171">
          <cell r="B171" t="str">
            <v>CTR_830</v>
          </cell>
          <cell r="N171">
            <v>0</v>
          </cell>
          <cell r="U171">
            <v>0</v>
          </cell>
        </row>
        <row r="172">
          <cell r="B172" t="str">
            <v>CTR_262</v>
          </cell>
          <cell r="N172">
            <v>6.1638030664920258</v>
          </cell>
          <cell r="U172">
            <v>6.1638030664920258</v>
          </cell>
        </row>
        <row r="173">
          <cell r="B173" t="str">
            <v>CTR_133</v>
          </cell>
          <cell r="N173">
            <v>11.310400276229693</v>
          </cell>
          <cell r="U173">
            <v>0</v>
          </cell>
        </row>
        <row r="174">
          <cell r="B174" t="str">
            <v>NRD_148</v>
          </cell>
          <cell r="N174">
            <v>0</v>
          </cell>
          <cell r="U174">
            <v>0</v>
          </cell>
        </row>
        <row r="175">
          <cell r="B175" t="str">
            <v>SUO_186</v>
          </cell>
          <cell r="N175">
            <v>15.416106645207499</v>
          </cell>
          <cell r="U175">
            <v>12.645516403991634</v>
          </cell>
        </row>
        <row r="176">
          <cell r="B176" t="str">
            <v>NRO_016</v>
          </cell>
          <cell r="N176">
            <v>0</v>
          </cell>
          <cell r="U176">
            <v>0</v>
          </cell>
        </row>
        <row r="177">
          <cell r="B177" t="str">
            <v>SUO_241</v>
          </cell>
          <cell r="N177">
            <v>0</v>
          </cell>
          <cell r="U177">
            <v>0.89086216195392554</v>
          </cell>
        </row>
        <row r="178">
          <cell r="B178" t="str">
            <v>ADM_109</v>
          </cell>
          <cell r="N178">
            <v>3.4549349400202038E-2</v>
          </cell>
          <cell r="U178">
            <v>1.7443960841108885E-2</v>
          </cell>
        </row>
        <row r="179">
          <cell r="B179" t="str">
            <v>CTR_379</v>
          </cell>
          <cell r="N179">
            <v>5.8302871019567055E-2</v>
          </cell>
          <cell r="U179">
            <v>0</v>
          </cell>
        </row>
        <row r="180">
          <cell r="B180" t="str">
            <v>LIT_091</v>
          </cell>
          <cell r="N180">
            <v>0</v>
          </cell>
          <cell r="U180">
            <v>0</v>
          </cell>
        </row>
        <row r="181">
          <cell r="B181" t="str">
            <v>NRD_140</v>
          </cell>
          <cell r="N181">
            <v>0</v>
          </cell>
          <cell r="U181">
            <v>0.47261174033267417</v>
          </cell>
        </row>
        <row r="182">
          <cell r="B182" t="str">
            <v>CTR_897</v>
          </cell>
          <cell r="N182">
            <v>7.1268437903964532</v>
          </cell>
          <cell r="U182">
            <v>0.71418787614180168</v>
          </cell>
        </row>
        <row r="183">
          <cell r="B183" t="str">
            <v>CTR_552</v>
          </cell>
          <cell r="N183">
            <v>0</v>
          </cell>
          <cell r="U183">
            <v>0</v>
          </cell>
        </row>
        <row r="184">
          <cell r="B184" t="str">
            <v>LIT_346</v>
          </cell>
          <cell r="N184">
            <v>0</v>
          </cell>
          <cell r="U184">
            <v>0</v>
          </cell>
        </row>
        <row r="185">
          <cell r="B185" t="str">
            <v>EXN_158</v>
          </cell>
          <cell r="N185">
            <v>0</v>
          </cell>
          <cell r="U185">
            <v>0</v>
          </cell>
        </row>
        <row r="186">
          <cell r="B186" t="str">
            <v>LIT_129</v>
          </cell>
          <cell r="N186">
            <v>0</v>
          </cell>
          <cell r="U186">
            <v>0</v>
          </cell>
        </row>
        <row r="187">
          <cell r="B187" t="str">
            <v>CTR_523</v>
          </cell>
          <cell r="N187">
            <v>0</v>
          </cell>
          <cell r="U187">
            <v>1.0123368803737094</v>
          </cell>
        </row>
        <row r="188">
          <cell r="B188" t="str">
            <v>EXN_229</v>
          </cell>
          <cell r="N188">
            <v>0</v>
          </cell>
          <cell r="U188">
            <v>4.9052142704169507E-3</v>
          </cell>
        </row>
        <row r="189">
          <cell r="B189" t="str">
            <v>CTR_652</v>
          </cell>
          <cell r="N189">
            <v>5.7840229088013979</v>
          </cell>
          <cell r="U189">
            <v>3.8120696395602018</v>
          </cell>
        </row>
        <row r="190">
          <cell r="B190" t="str">
            <v>NRO_129</v>
          </cell>
          <cell r="N190">
            <v>0.80418368133138152</v>
          </cell>
          <cell r="U190">
            <v>0</v>
          </cell>
        </row>
        <row r="191">
          <cell r="B191" t="str">
            <v>EXN_144</v>
          </cell>
          <cell r="N191">
            <v>1.5666332794000568</v>
          </cell>
          <cell r="U191">
            <v>0</v>
          </cell>
        </row>
        <row r="192">
          <cell r="B192" t="str">
            <v>NRO_061</v>
          </cell>
          <cell r="N192">
            <v>0</v>
          </cell>
          <cell r="U192">
            <v>0</v>
          </cell>
        </row>
        <row r="193">
          <cell r="B193" t="str">
            <v>LIT_641</v>
          </cell>
          <cell r="N193">
            <v>0</v>
          </cell>
          <cell r="U193">
            <v>0</v>
          </cell>
        </row>
        <row r="194">
          <cell r="B194" t="str">
            <v>EXN_049</v>
          </cell>
          <cell r="N194">
            <v>0.50385879754475182</v>
          </cell>
          <cell r="U194">
            <v>7.5283877541372632</v>
          </cell>
        </row>
        <row r="195">
          <cell r="B195" t="str">
            <v>CTR_947</v>
          </cell>
          <cell r="N195">
            <v>0</v>
          </cell>
          <cell r="U195">
            <v>27.675368758079284</v>
          </cell>
        </row>
        <row r="196">
          <cell r="B196" t="str">
            <v>OST_102</v>
          </cell>
          <cell r="N196">
            <v>0</v>
          </cell>
          <cell r="U196">
            <v>0</v>
          </cell>
        </row>
        <row r="197">
          <cell r="B197" t="str">
            <v>OST_186</v>
          </cell>
          <cell r="N197">
            <v>10.555708937229085</v>
          </cell>
          <cell r="U197">
            <v>4.6215681742301671</v>
          </cell>
        </row>
        <row r="198">
          <cell r="B198" t="str">
            <v>EXN_172</v>
          </cell>
          <cell r="N198">
            <v>3.0822403997340437</v>
          </cell>
          <cell r="U198">
            <v>3.0813308107398565</v>
          </cell>
        </row>
        <row r="199">
          <cell r="B199" t="str">
            <v>EXN_212</v>
          </cell>
          <cell r="N199">
            <v>2.8344398215921442</v>
          </cell>
          <cell r="U199">
            <v>0</v>
          </cell>
        </row>
        <row r="200">
          <cell r="B200" t="str">
            <v>CTR_200</v>
          </cell>
          <cell r="N200">
            <v>9.2457045997380387</v>
          </cell>
          <cell r="U200">
            <v>10.219464205711219</v>
          </cell>
        </row>
        <row r="201">
          <cell r="B201" t="str">
            <v>CTR_049</v>
          </cell>
          <cell r="N201">
            <v>9.2457045997380387</v>
          </cell>
          <cell r="U201">
            <v>9.2457045997380387</v>
          </cell>
        </row>
        <row r="202">
          <cell r="B202" t="str">
            <v>CTR_002</v>
          </cell>
          <cell r="N202">
            <v>9.2457045997380387</v>
          </cell>
          <cell r="U202">
            <v>9.2733846412866363</v>
          </cell>
        </row>
        <row r="203">
          <cell r="B203" t="str">
            <v>CTR_102</v>
          </cell>
          <cell r="N203">
            <v>0.13358473659729514</v>
          </cell>
          <cell r="U203">
            <v>9.2457045997380387</v>
          </cell>
        </row>
        <row r="204">
          <cell r="B204" t="str">
            <v>NRO_112</v>
          </cell>
          <cell r="N204">
            <v>0</v>
          </cell>
          <cell r="U204">
            <v>0</v>
          </cell>
        </row>
        <row r="205">
          <cell r="B205" t="str">
            <v>SUO_169</v>
          </cell>
          <cell r="N205">
            <v>0</v>
          </cell>
          <cell r="U205">
            <v>0</v>
          </cell>
        </row>
        <row r="206">
          <cell r="B206" t="str">
            <v>LIT_756</v>
          </cell>
          <cell r="N206">
            <v>4.6228522998690194</v>
          </cell>
          <cell r="U206">
            <v>4.6228522998690194</v>
          </cell>
        </row>
        <row r="207">
          <cell r="B207" t="str">
            <v>OST_015</v>
          </cell>
          <cell r="N207">
            <v>0</v>
          </cell>
          <cell r="U207">
            <v>0</v>
          </cell>
        </row>
        <row r="208">
          <cell r="B208" t="str">
            <v>EXN_243</v>
          </cell>
          <cell r="N208">
            <v>4.6228522998690194</v>
          </cell>
          <cell r="U208">
            <v>4.6228522998690194</v>
          </cell>
        </row>
        <row r="209">
          <cell r="B209" t="str">
            <v>ADM_026</v>
          </cell>
          <cell r="N209">
            <v>2.4344881903245415E-2</v>
          </cell>
          <cell r="U209">
            <v>0</v>
          </cell>
        </row>
        <row r="210">
          <cell r="B210" t="str">
            <v>ADM_148</v>
          </cell>
          <cell r="N210">
            <v>0</v>
          </cell>
          <cell r="U210">
            <v>0</v>
          </cell>
        </row>
        <row r="211">
          <cell r="B211" t="str">
            <v>EXN_197</v>
          </cell>
          <cell r="N211">
            <v>6.1180560906079045</v>
          </cell>
          <cell r="U211">
            <v>20.140832912425484</v>
          </cell>
        </row>
        <row r="212">
          <cell r="B212" t="str">
            <v>EXN_095</v>
          </cell>
          <cell r="N212">
            <v>10.946486994781221</v>
          </cell>
          <cell r="U212">
            <v>0.51409036433030431</v>
          </cell>
        </row>
        <row r="213">
          <cell r="B213" t="str">
            <v>LIT_610</v>
          </cell>
          <cell r="N213">
            <v>2.7158365507814581</v>
          </cell>
          <cell r="U213">
            <v>0</v>
          </cell>
        </row>
        <row r="214">
          <cell r="B214" t="str">
            <v>CTR_675</v>
          </cell>
          <cell r="N214">
            <v>4.7698490153609985</v>
          </cell>
          <cell r="U214">
            <v>9.2457045997380387</v>
          </cell>
        </row>
        <row r="215">
          <cell r="B215" t="str">
            <v>CTR_778</v>
          </cell>
          <cell r="N215">
            <v>2.6442108762587995</v>
          </cell>
          <cell r="U215">
            <v>2.0441496662700147</v>
          </cell>
        </row>
        <row r="216">
          <cell r="B216" t="str">
            <v>CTR_560</v>
          </cell>
          <cell r="N216">
            <v>1.5556468711565414</v>
          </cell>
          <cell r="U216">
            <v>0</v>
          </cell>
        </row>
        <row r="217">
          <cell r="B217" t="str">
            <v>SUO_231</v>
          </cell>
          <cell r="N217">
            <v>2.1402093980875093E-3</v>
          </cell>
          <cell r="U217">
            <v>8.0257852428281603E-4</v>
          </cell>
        </row>
        <row r="218">
          <cell r="B218" t="str">
            <v>CTR_011</v>
          </cell>
          <cell r="N218">
            <v>9.2457045997380387</v>
          </cell>
          <cell r="U218">
            <v>9.3755796400453164</v>
          </cell>
        </row>
        <row r="219">
          <cell r="B219" t="str">
            <v>LIT_825</v>
          </cell>
          <cell r="N219">
            <v>24.6521267974192</v>
          </cell>
          <cell r="U219">
            <v>20.872980712432899</v>
          </cell>
        </row>
        <row r="220">
          <cell r="B220" t="str">
            <v>CTR_473</v>
          </cell>
          <cell r="N220">
            <v>0</v>
          </cell>
          <cell r="U220">
            <v>0</v>
          </cell>
        </row>
        <row r="221">
          <cell r="B221" t="str">
            <v>CTR_771</v>
          </cell>
          <cell r="N221">
            <v>0</v>
          </cell>
          <cell r="U221">
            <v>13.868556899607057</v>
          </cell>
        </row>
        <row r="222">
          <cell r="B222" t="str">
            <v>CTR_630</v>
          </cell>
          <cell r="N222">
            <v>0</v>
          </cell>
          <cell r="U222">
            <v>0</v>
          </cell>
        </row>
        <row r="223">
          <cell r="B223" t="str">
            <v>NRD_186</v>
          </cell>
          <cell r="N223">
            <v>0.12618317909557605</v>
          </cell>
          <cell r="U223">
            <v>0.18371914174749526</v>
          </cell>
        </row>
        <row r="224">
          <cell r="B224" t="str">
            <v>CTR_711</v>
          </cell>
          <cell r="N224">
            <v>0</v>
          </cell>
          <cell r="U224">
            <v>0</v>
          </cell>
        </row>
        <row r="225">
          <cell r="B225" t="str">
            <v>NRO_255</v>
          </cell>
          <cell r="N225">
            <v>0</v>
          </cell>
          <cell r="U225">
            <v>2.0564380352307001</v>
          </cell>
        </row>
        <row r="226">
          <cell r="B226" t="str">
            <v>EXN_082</v>
          </cell>
          <cell r="N226">
            <v>2.2204672505157905</v>
          </cell>
          <cell r="U226">
            <v>6.891474261841779</v>
          </cell>
        </row>
        <row r="227">
          <cell r="B227" t="str">
            <v>CTR_177</v>
          </cell>
          <cell r="N227">
            <v>0.61004978336537108</v>
          </cell>
          <cell r="U227">
            <v>5.7859490972596754</v>
          </cell>
        </row>
        <row r="228">
          <cell r="B228" t="str">
            <v>CTR_699</v>
          </cell>
          <cell r="N228">
            <v>0.31698164493902359</v>
          </cell>
          <cell r="U228">
            <v>18.491409199476074</v>
          </cell>
        </row>
        <row r="229">
          <cell r="B229" t="str">
            <v>CTR_670</v>
          </cell>
          <cell r="N229">
            <v>0</v>
          </cell>
          <cell r="U229">
            <v>0</v>
          </cell>
        </row>
        <row r="230">
          <cell r="B230" t="str">
            <v>EXN_096</v>
          </cell>
          <cell r="N230">
            <v>1.2091469696061732</v>
          </cell>
          <cell r="U230">
            <v>0</v>
          </cell>
        </row>
        <row r="231">
          <cell r="B231" t="str">
            <v>LIT_791</v>
          </cell>
          <cell r="N231">
            <v>2.7663276574980102</v>
          </cell>
          <cell r="U231">
            <v>2.1525156021265119</v>
          </cell>
        </row>
        <row r="232">
          <cell r="B232" t="str">
            <v>CTR_872</v>
          </cell>
          <cell r="N232">
            <v>0</v>
          </cell>
          <cell r="U232">
            <v>0</v>
          </cell>
        </row>
        <row r="233">
          <cell r="B233" t="str">
            <v>LIT_695</v>
          </cell>
          <cell r="N233">
            <v>2.5835002696663842</v>
          </cell>
          <cell r="U233">
            <v>2.0240852031629442</v>
          </cell>
        </row>
        <row r="234">
          <cell r="B234" t="str">
            <v>LIT_775</v>
          </cell>
          <cell r="N234">
            <v>0</v>
          </cell>
          <cell r="U234">
            <v>0</v>
          </cell>
        </row>
        <row r="235">
          <cell r="B235" t="str">
            <v>NRD_063</v>
          </cell>
          <cell r="N235">
            <v>0</v>
          </cell>
          <cell r="U235">
            <v>0.31764274483282112</v>
          </cell>
        </row>
        <row r="236">
          <cell r="B236" t="str">
            <v>CTR_828</v>
          </cell>
          <cell r="N236">
            <v>2.0171473576975286E-2</v>
          </cell>
          <cell r="U236">
            <v>0</v>
          </cell>
        </row>
        <row r="237">
          <cell r="B237" t="str">
            <v>LIT_624</v>
          </cell>
          <cell r="N237">
            <v>0</v>
          </cell>
          <cell r="U237">
            <v>0</v>
          </cell>
        </row>
        <row r="238">
          <cell r="B238" t="str">
            <v>CTR_487</v>
          </cell>
          <cell r="N238">
            <v>0</v>
          </cell>
          <cell r="U238">
            <v>0</v>
          </cell>
        </row>
        <row r="239">
          <cell r="B239" t="str">
            <v>EXN_125</v>
          </cell>
          <cell r="N239">
            <v>4.3655634600622664</v>
          </cell>
          <cell r="U239">
            <v>4.9913417229006471</v>
          </cell>
        </row>
        <row r="240">
          <cell r="B240" t="str">
            <v>LIT_838</v>
          </cell>
          <cell r="N240">
            <v>0.26806122711046099</v>
          </cell>
          <cell r="U240">
            <v>0</v>
          </cell>
        </row>
        <row r="241">
          <cell r="B241" t="str">
            <v>CTR_124</v>
          </cell>
          <cell r="N241">
            <v>0.21798032719521343</v>
          </cell>
          <cell r="U241">
            <v>9.2457045997380387</v>
          </cell>
        </row>
        <row r="242">
          <cell r="B242" t="str">
            <v>OST_115</v>
          </cell>
          <cell r="N242">
            <v>4.5427771648605501E-2</v>
          </cell>
          <cell r="U242">
            <v>0</v>
          </cell>
        </row>
        <row r="243">
          <cell r="B243" t="str">
            <v>EXN_235</v>
          </cell>
          <cell r="N243">
            <v>4.4562548333062244</v>
          </cell>
          <cell r="U243">
            <v>4.6416326373372367</v>
          </cell>
        </row>
        <row r="244">
          <cell r="B244" t="str">
            <v>EXN_160</v>
          </cell>
          <cell r="N244">
            <v>11.988008406742514</v>
          </cell>
          <cell r="U244">
            <v>0.36884913542709874</v>
          </cell>
        </row>
        <row r="245">
          <cell r="B245" t="str">
            <v>ADM_021</v>
          </cell>
          <cell r="N245">
            <v>9.9447826867202271E-2</v>
          </cell>
          <cell r="U245">
            <v>3.6907172148385722E-2</v>
          </cell>
        </row>
        <row r="246">
          <cell r="B246" t="str">
            <v>CTR_362</v>
          </cell>
          <cell r="N246">
            <v>0</v>
          </cell>
          <cell r="U246">
            <v>0</v>
          </cell>
        </row>
        <row r="247">
          <cell r="B247" t="str">
            <v>ADM_138</v>
          </cell>
          <cell r="N247">
            <v>4.9893369904406945E-2</v>
          </cell>
          <cell r="U247">
            <v>2.0424611530298415E-2</v>
          </cell>
        </row>
        <row r="248">
          <cell r="B248" t="str">
            <v>EXN_208</v>
          </cell>
          <cell r="N248">
            <v>0.73801554077384302</v>
          </cell>
          <cell r="U248">
            <v>8.716756677893553</v>
          </cell>
        </row>
        <row r="249">
          <cell r="B249" t="str">
            <v>NRO_245</v>
          </cell>
          <cell r="N249">
            <v>3.2727368712421483E-2</v>
          </cell>
          <cell r="U249">
            <v>6.0639266279144729E-3</v>
          </cell>
        </row>
        <row r="250">
          <cell r="B250" t="str">
            <v>CTR_251</v>
          </cell>
          <cell r="N250">
            <v>0</v>
          </cell>
          <cell r="U250">
            <v>0</v>
          </cell>
        </row>
        <row r="251">
          <cell r="B251" t="str">
            <v>CTR_101</v>
          </cell>
          <cell r="N251">
            <v>0</v>
          </cell>
          <cell r="U251">
            <v>0</v>
          </cell>
        </row>
        <row r="252">
          <cell r="B252" t="str">
            <v>OST_093</v>
          </cell>
          <cell r="N252">
            <v>4.4946162595927076E-2</v>
          </cell>
          <cell r="U252">
            <v>0</v>
          </cell>
        </row>
        <row r="253">
          <cell r="B253" t="str">
            <v>NRO_068</v>
          </cell>
          <cell r="N253">
            <v>0</v>
          </cell>
          <cell r="U253">
            <v>0</v>
          </cell>
        </row>
        <row r="254">
          <cell r="B254" t="str">
            <v>CTR_682</v>
          </cell>
          <cell r="N254">
            <v>9.2457045997380387</v>
          </cell>
          <cell r="U254">
            <v>9.2457045997380387</v>
          </cell>
        </row>
        <row r="255">
          <cell r="B255" t="str">
            <v>CTR_247</v>
          </cell>
          <cell r="N255">
            <v>0</v>
          </cell>
          <cell r="U255">
            <v>0</v>
          </cell>
        </row>
        <row r="256">
          <cell r="B256" t="str">
            <v>CTR_025</v>
          </cell>
          <cell r="N256">
            <v>0</v>
          </cell>
          <cell r="U256">
            <v>0</v>
          </cell>
        </row>
        <row r="257">
          <cell r="B257" t="str">
            <v>CTR_939</v>
          </cell>
          <cell r="N257">
            <v>2.8467460256311474</v>
          </cell>
          <cell r="U257">
            <v>0</v>
          </cell>
        </row>
        <row r="258">
          <cell r="B258" t="str">
            <v>CTR_791</v>
          </cell>
          <cell r="N258">
            <v>2.4398387138197305E-2</v>
          </cell>
          <cell r="U258">
            <v>0</v>
          </cell>
        </row>
        <row r="259">
          <cell r="B259" t="str">
            <v>CTR_629</v>
          </cell>
          <cell r="N259">
            <v>0</v>
          </cell>
          <cell r="U259">
            <v>13.868556899607057</v>
          </cell>
        </row>
        <row r="260">
          <cell r="B260" t="str">
            <v>CTR_896</v>
          </cell>
          <cell r="N260">
            <v>0.9916660246038469</v>
          </cell>
          <cell r="U260">
            <v>13.868556899607057</v>
          </cell>
        </row>
        <row r="261">
          <cell r="B261" t="str">
            <v>CTR_777</v>
          </cell>
          <cell r="N261">
            <v>0</v>
          </cell>
          <cell r="U261">
            <v>0</v>
          </cell>
        </row>
        <row r="262">
          <cell r="B262" t="str">
            <v>EST_073</v>
          </cell>
          <cell r="N262">
            <v>0.30151983403389526</v>
          </cell>
          <cell r="U262">
            <v>4.426612933142712</v>
          </cell>
        </row>
        <row r="263">
          <cell r="B263" t="str">
            <v>EST_185</v>
          </cell>
          <cell r="N263">
            <v>1.7579323294324449</v>
          </cell>
          <cell r="U263">
            <v>3.0873112933061679</v>
          </cell>
        </row>
        <row r="264">
          <cell r="B264" t="str">
            <v>CTR_086</v>
          </cell>
          <cell r="N264">
            <v>9.2457045997380387</v>
          </cell>
          <cell r="U264">
            <v>9.2457045997380387</v>
          </cell>
        </row>
        <row r="265">
          <cell r="B265" t="str">
            <v>CTR_093</v>
          </cell>
          <cell r="N265">
            <v>5.2379484808793677</v>
          </cell>
          <cell r="U265">
            <v>9.2457045997380387</v>
          </cell>
        </row>
        <row r="266">
          <cell r="B266" t="str">
            <v>CTR_824</v>
          </cell>
          <cell r="N266">
            <v>9.3412114441276923</v>
          </cell>
          <cell r="U266">
            <v>9.2457045997380387</v>
          </cell>
        </row>
        <row r="267">
          <cell r="B267" t="str">
            <v>CTR_917</v>
          </cell>
          <cell r="N267">
            <v>7.13583266986842</v>
          </cell>
          <cell r="U267">
            <v>15.875823623916698</v>
          </cell>
        </row>
        <row r="268">
          <cell r="B268" t="str">
            <v>LIT_368</v>
          </cell>
          <cell r="N268">
            <v>0</v>
          </cell>
          <cell r="U268">
            <v>0</v>
          </cell>
        </row>
        <row r="269">
          <cell r="B269" t="str">
            <v>NRO_233</v>
          </cell>
          <cell r="N269">
            <v>1.6665453881341084</v>
          </cell>
          <cell r="U269">
            <v>0.65196128789240737</v>
          </cell>
        </row>
        <row r="270">
          <cell r="B270" t="str">
            <v>CTR_144</v>
          </cell>
          <cell r="N270">
            <v>0</v>
          </cell>
          <cell r="U270">
            <v>0</v>
          </cell>
        </row>
        <row r="271">
          <cell r="B271" t="str">
            <v>LIT_205</v>
          </cell>
          <cell r="N271">
            <v>13.868556899607057</v>
          </cell>
          <cell r="U271">
            <v>0</v>
          </cell>
        </row>
        <row r="272">
          <cell r="B272" t="str">
            <v>SUD_086</v>
          </cell>
          <cell r="N272">
            <v>0</v>
          </cell>
          <cell r="U272">
            <v>8.4181569658114408E-3</v>
          </cell>
        </row>
        <row r="273">
          <cell r="B273" t="str">
            <v>CTR_273</v>
          </cell>
          <cell r="N273">
            <v>0</v>
          </cell>
          <cell r="U273">
            <v>0</v>
          </cell>
        </row>
        <row r="274">
          <cell r="B274" t="str">
            <v>CTR_022</v>
          </cell>
          <cell r="N274">
            <v>0</v>
          </cell>
          <cell r="U274">
            <v>0</v>
          </cell>
        </row>
        <row r="275">
          <cell r="B275" t="str">
            <v>LIT_314</v>
          </cell>
          <cell r="N275">
            <v>0</v>
          </cell>
          <cell r="U275">
            <v>0</v>
          </cell>
        </row>
        <row r="276">
          <cell r="B276" t="str">
            <v>CTR_655</v>
          </cell>
          <cell r="N276">
            <v>0</v>
          </cell>
          <cell r="U276">
            <v>0</v>
          </cell>
        </row>
        <row r="277">
          <cell r="B277" t="str">
            <v>NRO_057</v>
          </cell>
          <cell r="N277">
            <v>4.0967174895058314E-2</v>
          </cell>
          <cell r="U277">
            <v>5.7964004531536632E-3</v>
          </cell>
        </row>
        <row r="278">
          <cell r="B278" t="str">
            <v>OST_270</v>
          </cell>
          <cell r="N278">
            <v>0</v>
          </cell>
          <cell r="U278">
            <v>0</v>
          </cell>
        </row>
        <row r="279">
          <cell r="B279" t="str">
            <v>SUD_245</v>
          </cell>
          <cell r="N279">
            <v>0</v>
          </cell>
          <cell r="U279">
            <v>0</v>
          </cell>
        </row>
        <row r="280">
          <cell r="B280" t="str">
            <v>ADM_141</v>
          </cell>
          <cell r="N280">
            <v>1.6220547369688791</v>
          </cell>
          <cell r="U280">
            <v>11.461092693096091</v>
          </cell>
        </row>
        <row r="281">
          <cell r="B281" t="str">
            <v>SUD_093</v>
          </cell>
          <cell r="N281">
            <v>0</v>
          </cell>
          <cell r="U281">
            <v>1.0005478936059124E-2</v>
          </cell>
        </row>
        <row r="282">
          <cell r="B282" t="str">
            <v>EXN_237</v>
          </cell>
          <cell r="N282">
            <v>0</v>
          </cell>
          <cell r="U282">
            <v>1.9664065598844858</v>
          </cell>
        </row>
        <row r="283">
          <cell r="B283" t="str">
            <v>SUO_015</v>
          </cell>
          <cell r="N283">
            <v>3.081009779330143</v>
          </cell>
          <cell r="U283">
            <v>3.0810454494867776</v>
          </cell>
        </row>
        <row r="284">
          <cell r="B284" t="str">
            <v>OST_038</v>
          </cell>
          <cell r="N284">
            <v>6.9735156221011584E-3</v>
          </cell>
          <cell r="U284">
            <v>2.2283325200537623</v>
          </cell>
        </row>
        <row r="285">
          <cell r="B285" t="str">
            <v>CTR_722</v>
          </cell>
          <cell r="N285">
            <v>8.0193197508349048</v>
          </cell>
          <cell r="U285">
            <v>11.21894966234774</v>
          </cell>
        </row>
        <row r="286">
          <cell r="B286" t="str">
            <v>SUD_161</v>
          </cell>
          <cell r="N286">
            <v>3.0819015332460129</v>
          </cell>
          <cell r="U286">
            <v>3.0819015332460129</v>
          </cell>
        </row>
        <row r="287">
          <cell r="B287" t="str">
            <v>NRO_094</v>
          </cell>
          <cell r="N287">
            <v>3.2959224730547541E-2</v>
          </cell>
          <cell r="U287">
            <v>0</v>
          </cell>
        </row>
        <row r="288">
          <cell r="B288" t="str">
            <v>EXN_234</v>
          </cell>
          <cell r="N288">
            <v>0</v>
          </cell>
          <cell r="U288">
            <v>0</v>
          </cell>
        </row>
        <row r="289">
          <cell r="B289" t="str">
            <v>OST_240</v>
          </cell>
          <cell r="N289">
            <v>6.8795960996823915</v>
          </cell>
          <cell r="U289">
            <v>0</v>
          </cell>
        </row>
        <row r="290">
          <cell r="B290" t="str">
            <v>SUO_100</v>
          </cell>
          <cell r="N290">
            <v>5.9034644282929971</v>
          </cell>
          <cell r="U290">
            <v>0.84827199493198413</v>
          </cell>
        </row>
        <row r="291">
          <cell r="B291" t="str">
            <v>NRO_238</v>
          </cell>
          <cell r="N291">
            <v>4.476604657666361E-3</v>
          </cell>
          <cell r="U291">
            <v>0.38864419161437419</v>
          </cell>
        </row>
        <row r="292">
          <cell r="B292" t="str">
            <v>EXN_017</v>
          </cell>
          <cell r="N292">
            <v>4.0298359458156057</v>
          </cell>
          <cell r="U292">
            <v>5.430561544826884</v>
          </cell>
        </row>
        <row r="293">
          <cell r="B293" t="str">
            <v>CTR_566</v>
          </cell>
          <cell r="N293">
            <v>8.430088633205207</v>
          </cell>
          <cell r="U293">
            <v>2.9626918697725384</v>
          </cell>
        </row>
        <row r="294">
          <cell r="B294" t="str">
            <v>NRO_230</v>
          </cell>
          <cell r="N294">
            <v>3.08368504107773E-2</v>
          </cell>
          <cell r="U294">
            <v>0</v>
          </cell>
        </row>
        <row r="295">
          <cell r="B295" t="str">
            <v>CTR_698</v>
          </cell>
          <cell r="N295">
            <v>0.94224502258634357</v>
          </cell>
          <cell r="U295">
            <v>0.34821206906883656</v>
          </cell>
        </row>
        <row r="296">
          <cell r="B296" t="str">
            <v>CTR_772</v>
          </cell>
          <cell r="N296">
            <v>2.9446962757502866</v>
          </cell>
          <cell r="U296">
            <v>0</v>
          </cell>
        </row>
        <row r="297">
          <cell r="B297" t="str">
            <v>EST_096</v>
          </cell>
          <cell r="N297">
            <v>1.2115547051790212</v>
          </cell>
          <cell r="U297">
            <v>0</v>
          </cell>
        </row>
        <row r="298">
          <cell r="B298" t="str">
            <v>OST_200</v>
          </cell>
          <cell r="N298">
            <v>2.9463549380338065E-2</v>
          </cell>
          <cell r="U298">
            <v>0</v>
          </cell>
        </row>
        <row r="299">
          <cell r="B299" t="str">
            <v>OST_201</v>
          </cell>
          <cell r="N299">
            <v>2.8857156717546718E-2</v>
          </cell>
          <cell r="U299">
            <v>0</v>
          </cell>
        </row>
        <row r="300">
          <cell r="B300" t="str">
            <v>CTR_313</v>
          </cell>
          <cell r="N300">
            <v>3.1988461417731782</v>
          </cell>
          <cell r="U300">
            <v>0</v>
          </cell>
        </row>
        <row r="301">
          <cell r="B301" t="str">
            <v>SUO_212</v>
          </cell>
          <cell r="N301">
            <v>0</v>
          </cell>
          <cell r="U301">
            <v>0</v>
          </cell>
        </row>
        <row r="302">
          <cell r="B302" t="str">
            <v>LIT_645</v>
          </cell>
          <cell r="N302">
            <v>10.766822759272097</v>
          </cell>
          <cell r="U302">
            <v>0</v>
          </cell>
        </row>
        <row r="303">
          <cell r="B303" t="str">
            <v>LIT_287</v>
          </cell>
          <cell r="N303">
            <v>6.3680147132262075</v>
          </cell>
          <cell r="U303">
            <v>0.76387640433406667</v>
          </cell>
        </row>
        <row r="304">
          <cell r="B304" t="str">
            <v>EXN_004</v>
          </cell>
          <cell r="N304">
            <v>0</v>
          </cell>
          <cell r="U304">
            <v>0</v>
          </cell>
        </row>
        <row r="305">
          <cell r="B305" t="str">
            <v>LIT_261</v>
          </cell>
          <cell r="N305">
            <v>2.0365519229068045</v>
          </cell>
          <cell r="U305">
            <v>0</v>
          </cell>
        </row>
        <row r="306">
          <cell r="B306" t="str">
            <v>NRD_158</v>
          </cell>
          <cell r="N306">
            <v>4.6352120091429754</v>
          </cell>
          <cell r="U306">
            <v>0.47798009890621029</v>
          </cell>
        </row>
        <row r="307">
          <cell r="B307" t="str">
            <v>EXN_069</v>
          </cell>
          <cell r="N307">
            <v>0.30908190724047108</v>
          </cell>
          <cell r="U307">
            <v>0</v>
          </cell>
        </row>
        <row r="308">
          <cell r="B308" t="str">
            <v>CTR_389</v>
          </cell>
          <cell r="N308">
            <v>0</v>
          </cell>
          <cell r="U308">
            <v>0</v>
          </cell>
        </row>
        <row r="309">
          <cell r="B309" t="str">
            <v>CTR_937</v>
          </cell>
          <cell r="N309">
            <v>0</v>
          </cell>
          <cell r="U309">
            <v>9.2457045997380387</v>
          </cell>
        </row>
        <row r="310">
          <cell r="B310" t="str">
            <v>SUO_030</v>
          </cell>
          <cell r="N310">
            <v>3.949899124797037</v>
          </cell>
          <cell r="U310">
            <v>0.59979368381402443</v>
          </cell>
        </row>
        <row r="311">
          <cell r="B311" t="str">
            <v>ADM_045</v>
          </cell>
          <cell r="N311">
            <v>3.3481969977928239E-2</v>
          </cell>
          <cell r="U311">
            <v>1.9835862764523694E-2</v>
          </cell>
        </row>
        <row r="312">
          <cell r="B312" t="str">
            <v>ADM_004</v>
          </cell>
          <cell r="N312">
            <v>2.7873373797559022</v>
          </cell>
          <cell r="U312">
            <v>5.63312031115791</v>
          </cell>
        </row>
        <row r="313">
          <cell r="B313" t="str">
            <v>LIT_139</v>
          </cell>
          <cell r="N313">
            <v>0</v>
          </cell>
          <cell r="U313">
            <v>0</v>
          </cell>
        </row>
        <row r="314">
          <cell r="B314" t="str">
            <v>CTR_375</v>
          </cell>
          <cell r="N314">
            <v>42.249053314042918</v>
          </cell>
          <cell r="U314">
            <v>23.185905008946072</v>
          </cell>
        </row>
        <row r="315">
          <cell r="B315" t="str">
            <v>NRO_039</v>
          </cell>
          <cell r="N315">
            <v>2.6752617476092913E-3</v>
          </cell>
          <cell r="U315">
            <v>5.7964004531536632E-3</v>
          </cell>
        </row>
        <row r="316">
          <cell r="B316" t="str">
            <v>LIT_656</v>
          </cell>
          <cell r="N316">
            <v>1.5977019858289594</v>
          </cell>
          <cell r="U316">
            <v>0</v>
          </cell>
        </row>
        <row r="317">
          <cell r="B317" t="str">
            <v>LIT_741</v>
          </cell>
          <cell r="N317">
            <v>9.7966123338840809</v>
          </cell>
          <cell r="U317">
            <v>1.1664497921143262</v>
          </cell>
        </row>
        <row r="318">
          <cell r="B318" t="str">
            <v>NRO_090</v>
          </cell>
          <cell r="N318">
            <v>4.1260918634945902</v>
          </cell>
          <cell r="U318">
            <v>2.0272992176152842</v>
          </cell>
        </row>
        <row r="319">
          <cell r="B319" t="str">
            <v>ADM_052</v>
          </cell>
          <cell r="N319">
            <v>0.19396960758066398</v>
          </cell>
          <cell r="U319">
            <v>1.5459454556853951</v>
          </cell>
        </row>
        <row r="320">
          <cell r="B320" t="str">
            <v>LIT_087</v>
          </cell>
          <cell r="N320">
            <v>0</v>
          </cell>
          <cell r="U320">
            <v>1.5409507666230065</v>
          </cell>
        </row>
        <row r="321">
          <cell r="B321" t="str">
            <v>CTR_762</v>
          </cell>
          <cell r="N321">
            <v>2.0137051875822198</v>
          </cell>
          <cell r="U321">
            <v>3.4888445152140353</v>
          </cell>
        </row>
        <row r="322">
          <cell r="B322" t="str">
            <v>SUO_218</v>
          </cell>
          <cell r="N322">
            <v>2.7179767601795493</v>
          </cell>
          <cell r="U322">
            <v>25.073212996492913</v>
          </cell>
        </row>
        <row r="323">
          <cell r="B323" t="str">
            <v>ADM_100</v>
          </cell>
          <cell r="N323">
            <v>6.1543681707013791</v>
          </cell>
          <cell r="U323">
            <v>5.1945182132270693</v>
          </cell>
        </row>
        <row r="324">
          <cell r="B324" t="str">
            <v>NRO_030</v>
          </cell>
          <cell r="N324">
            <v>0</v>
          </cell>
          <cell r="U324">
            <v>3.6000640636013164</v>
          </cell>
        </row>
        <row r="325">
          <cell r="B325" t="str">
            <v>CTR_310</v>
          </cell>
          <cell r="N325">
            <v>2.3442070238818835</v>
          </cell>
          <cell r="U325">
            <v>6.2725970442281551E-2</v>
          </cell>
        </row>
        <row r="326">
          <cell r="B326" t="str">
            <v>LIT_871</v>
          </cell>
          <cell r="N326">
            <v>0</v>
          </cell>
          <cell r="U326">
            <v>0</v>
          </cell>
        </row>
        <row r="327">
          <cell r="B327" t="str">
            <v>LIT_737</v>
          </cell>
          <cell r="N327">
            <v>0.66943966464345361</v>
          </cell>
          <cell r="U327">
            <v>13.868556899607057</v>
          </cell>
        </row>
        <row r="328">
          <cell r="B328" t="str">
            <v>CTR_214</v>
          </cell>
          <cell r="N328">
            <v>0</v>
          </cell>
          <cell r="U328">
            <v>0</v>
          </cell>
        </row>
        <row r="329">
          <cell r="B329" t="str">
            <v>EST_076</v>
          </cell>
          <cell r="N329">
            <v>0</v>
          </cell>
          <cell r="U329">
            <v>0</v>
          </cell>
        </row>
        <row r="330">
          <cell r="B330" t="str">
            <v>CTR_879</v>
          </cell>
          <cell r="N330">
            <v>1.9523168480137429</v>
          </cell>
          <cell r="U330">
            <v>0</v>
          </cell>
        </row>
        <row r="331">
          <cell r="B331" t="str">
            <v>CTR_867</v>
          </cell>
          <cell r="N331">
            <v>1.9521384972305693</v>
          </cell>
          <cell r="U331">
            <v>0</v>
          </cell>
        </row>
        <row r="332">
          <cell r="B332" t="str">
            <v>LIT_122</v>
          </cell>
          <cell r="N332">
            <v>1.8548481450091792E-3</v>
          </cell>
          <cell r="U332">
            <v>0</v>
          </cell>
        </row>
        <row r="333">
          <cell r="B333" t="str">
            <v>LIT_181</v>
          </cell>
          <cell r="N333">
            <v>0</v>
          </cell>
          <cell r="U333">
            <v>0</v>
          </cell>
        </row>
        <row r="334">
          <cell r="B334" t="str">
            <v>LIT_862</v>
          </cell>
          <cell r="N334">
            <v>0</v>
          </cell>
          <cell r="U334">
            <v>0</v>
          </cell>
        </row>
        <row r="335">
          <cell r="B335" t="str">
            <v>LIT_751</v>
          </cell>
          <cell r="N335">
            <v>10.070434291291059</v>
          </cell>
          <cell r="U335">
            <v>29.359392522964448</v>
          </cell>
        </row>
        <row r="336">
          <cell r="B336" t="str">
            <v>CTR_738</v>
          </cell>
          <cell r="N336">
            <v>0.7556009279947945</v>
          </cell>
          <cell r="U336">
            <v>0.32292192801476938</v>
          </cell>
        </row>
        <row r="337">
          <cell r="B337" t="str">
            <v>NRO_237</v>
          </cell>
          <cell r="N337">
            <v>3.9040986436779529E-2</v>
          </cell>
          <cell r="U337">
            <v>0.26665225592338632</v>
          </cell>
        </row>
        <row r="338">
          <cell r="B338" t="str">
            <v>NRD_163</v>
          </cell>
          <cell r="N338">
            <v>0</v>
          </cell>
          <cell r="U338">
            <v>0</v>
          </cell>
        </row>
        <row r="339">
          <cell r="B339" t="str">
            <v>SUO_185</v>
          </cell>
          <cell r="N339">
            <v>0</v>
          </cell>
          <cell r="U339">
            <v>0</v>
          </cell>
        </row>
        <row r="340">
          <cell r="B340" t="str">
            <v>EXN_145</v>
          </cell>
          <cell r="N340">
            <v>0</v>
          </cell>
          <cell r="U340">
            <v>1.2312803017980611</v>
          </cell>
        </row>
        <row r="341">
          <cell r="B341" t="str">
            <v>LIT_563</v>
          </cell>
          <cell r="N341">
            <v>0.19695276985900334</v>
          </cell>
          <cell r="U341">
            <v>0</v>
          </cell>
        </row>
        <row r="342">
          <cell r="B342" t="str">
            <v>LIT_164</v>
          </cell>
          <cell r="N342">
            <v>0.19345709450879331</v>
          </cell>
          <cell r="U342">
            <v>0</v>
          </cell>
        </row>
        <row r="343">
          <cell r="B343" t="str">
            <v>CTR_046</v>
          </cell>
          <cell r="N343">
            <v>1.1876200300770778</v>
          </cell>
          <cell r="U343">
            <v>1.3820937240499598</v>
          </cell>
        </row>
        <row r="344">
          <cell r="B344" t="str">
            <v>LIT_735</v>
          </cell>
          <cell r="N344">
            <v>0</v>
          </cell>
          <cell r="U344">
            <v>0</v>
          </cell>
        </row>
        <row r="345">
          <cell r="B345" t="str">
            <v>LIT_185</v>
          </cell>
          <cell r="N345">
            <v>0</v>
          </cell>
          <cell r="U345">
            <v>0</v>
          </cell>
        </row>
        <row r="346">
          <cell r="B346" t="str">
            <v>LIT_568</v>
          </cell>
          <cell r="N346">
            <v>0</v>
          </cell>
          <cell r="U346">
            <v>0</v>
          </cell>
        </row>
        <row r="347">
          <cell r="B347" t="str">
            <v>ADM_042</v>
          </cell>
          <cell r="N347">
            <v>0.14151006132518373</v>
          </cell>
          <cell r="U347">
            <v>2.593342715113487E-2</v>
          </cell>
        </row>
        <row r="348">
          <cell r="B348" t="str">
            <v>NRD_065</v>
          </cell>
          <cell r="N348">
            <v>0</v>
          </cell>
          <cell r="U348">
            <v>0</v>
          </cell>
        </row>
        <row r="349">
          <cell r="B349" t="str">
            <v>NRD_128</v>
          </cell>
          <cell r="N349">
            <v>9.6204057211514762</v>
          </cell>
          <cell r="U349">
            <v>0</v>
          </cell>
        </row>
        <row r="350">
          <cell r="B350" t="str">
            <v>CTR_019</v>
          </cell>
          <cell r="N350">
            <v>2.0474134856020973</v>
          </cell>
          <cell r="U350">
            <v>13.868556899607057</v>
          </cell>
        </row>
        <row r="351">
          <cell r="B351" t="str">
            <v>CTR_717</v>
          </cell>
          <cell r="N351">
            <v>0</v>
          </cell>
          <cell r="U351">
            <v>1.5483166539680908</v>
          </cell>
        </row>
        <row r="352">
          <cell r="B352" t="str">
            <v>OST_116</v>
          </cell>
          <cell r="N352">
            <v>8.9175391586982075E-4</v>
          </cell>
          <cell r="U352">
            <v>9.9698087794243204E-2</v>
          </cell>
        </row>
        <row r="353">
          <cell r="B353" t="str">
            <v>CTR_838</v>
          </cell>
          <cell r="N353">
            <v>0</v>
          </cell>
          <cell r="U353">
            <v>0</v>
          </cell>
        </row>
        <row r="354">
          <cell r="B354" t="str">
            <v>OST_122</v>
          </cell>
          <cell r="N354">
            <v>0</v>
          </cell>
          <cell r="U354">
            <v>0</v>
          </cell>
        </row>
        <row r="355">
          <cell r="B355" t="str">
            <v>CTR_483</v>
          </cell>
          <cell r="N355">
            <v>1.2771342881520862</v>
          </cell>
          <cell r="U355">
            <v>0</v>
          </cell>
        </row>
        <row r="356">
          <cell r="B356" t="str">
            <v>OST_193</v>
          </cell>
          <cell r="N356">
            <v>6.6881543690238262E-3</v>
          </cell>
          <cell r="U356">
            <v>5.1971418216891649E-2</v>
          </cell>
        </row>
        <row r="357">
          <cell r="B357" t="str">
            <v>ADM_062</v>
          </cell>
          <cell r="N357">
            <v>0.29224559330884936</v>
          </cell>
          <cell r="U357">
            <v>0.10440654847003564</v>
          </cell>
        </row>
        <row r="358">
          <cell r="B358" t="str">
            <v>EST_115</v>
          </cell>
          <cell r="N358">
            <v>2.6272318817006393</v>
          </cell>
          <cell r="U358">
            <v>3.6714935522624867</v>
          </cell>
        </row>
        <row r="359">
          <cell r="B359" t="str">
            <v>LIT_827</v>
          </cell>
          <cell r="N359">
            <v>9.5025297275084936E-2</v>
          </cell>
          <cell r="U359">
            <v>0</v>
          </cell>
        </row>
        <row r="360">
          <cell r="B360" t="str">
            <v>LIT_025</v>
          </cell>
          <cell r="N360">
            <v>0</v>
          </cell>
          <cell r="U360">
            <v>1.5409507666230065</v>
          </cell>
        </row>
        <row r="361">
          <cell r="B361" t="str">
            <v>ADM_071</v>
          </cell>
          <cell r="N361">
            <v>0</v>
          </cell>
          <cell r="U361">
            <v>0</v>
          </cell>
        </row>
        <row r="362">
          <cell r="B362" t="str">
            <v>CTR_061</v>
          </cell>
          <cell r="N362">
            <v>2.9213858283894445E-2</v>
          </cell>
          <cell r="U362">
            <v>0</v>
          </cell>
        </row>
        <row r="363">
          <cell r="B363" t="str">
            <v>LIT_041</v>
          </cell>
          <cell r="N363">
            <v>0</v>
          </cell>
          <cell r="U363">
            <v>1.5409507666230065</v>
          </cell>
        </row>
        <row r="364">
          <cell r="B364" t="str">
            <v>LIT_377</v>
          </cell>
          <cell r="N364">
            <v>0</v>
          </cell>
          <cell r="U364">
            <v>0</v>
          </cell>
        </row>
        <row r="365">
          <cell r="B365" t="str">
            <v>SUO_233</v>
          </cell>
          <cell r="N365">
            <v>0.21473434294144672</v>
          </cell>
          <cell r="U365">
            <v>0</v>
          </cell>
        </row>
        <row r="366">
          <cell r="B366" t="str">
            <v>CTR_383</v>
          </cell>
          <cell r="N366">
            <v>0</v>
          </cell>
          <cell r="U366">
            <v>0.97235063478610817</v>
          </cell>
        </row>
        <row r="367">
          <cell r="B367" t="str">
            <v>NRO_125</v>
          </cell>
          <cell r="N367">
            <v>37.881706346148903</v>
          </cell>
          <cell r="U367">
            <v>0</v>
          </cell>
        </row>
        <row r="368">
          <cell r="B368" t="str">
            <v>NRO_122</v>
          </cell>
          <cell r="N368">
            <v>37.964746470794701</v>
          </cell>
          <cell r="U368">
            <v>0</v>
          </cell>
        </row>
        <row r="369">
          <cell r="B369" t="str">
            <v>CTR_875</v>
          </cell>
          <cell r="N369">
            <v>0</v>
          </cell>
          <cell r="U369">
            <v>5.8795832584260053</v>
          </cell>
        </row>
        <row r="370">
          <cell r="B370" t="str">
            <v>CTR_442</v>
          </cell>
          <cell r="N370">
            <v>4.621675184700071</v>
          </cell>
          <cell r="U370">
            <v>0</v>
          </cell>
        </row>
        <row r="371">
          <cell r="B371" t="str">
            <v>CTR_911</v>
          </cell>
          <cell r="N371">
            <v>0</v>
          </cell>
          <cell r="U371">
            <v>13.868556899607057</v>
          </cell>
        </row>
        <row r="372">
          <cell r="B372" t="str">
            <v>CTR_385</v>
          </cell>
          <cell r="N372">
            <v>0</v>
          </cell>
          <cell r="U372">
            <v>1.6051570485658829E-3</v>
          </cell>
        </row>
        <row r="373">
          <cell r="B373" t="str">
            <v>SUD_052</v>
          </cell>
          <cell r="N373">
            <v>1.2494185764468528</v>
          </cell>
          <cell r="U373">
            <v>0.47159514086858256</v>
          </cell>
        </row>
        <row r="374">
          <cell r="B374" t="str">
            <v>EXN_202</v>
          </cell>
          <cell r="N374">
            <v>1.6714321995930748</v>
          </cell>
          <cell r="U374">
            <v>3.4875304917161487</v>
          </cell>
        </row>
        <row r="375">
          <cell r="B375" t="str">
            <v>SUO_215</v>
          </cell>
          <cell r="N375">
            <v>0</v>
          </cell>
          <cell r="U375">
            <v>0</v>
          </cell>
        </row>
        <row r="376">
          <cell r="B376" t="str">
            <v>LIT_095</v>
          </cell>
          <cell r="N376">
            <v>7.8362161953925602</v>
          </cell>
          <cell r="U376">
            <v>2.8254331070418557</v>
          </cell>
        </row>
        <row r="377">
          <cell r="B377" t="str">
            <v>LIT_689</v>
          </cell>
          <cell r="N377">
            <v>0</v>
          </cell>
          <cell r="U377">
            <v>0</v>
          </cell>
        </row>
        <row r="378">
          <cell r="B378" t="str">
            <v>CTR_707</v>
          </cell>
          <cell r="N378">
            <v>0</v>
          </cell>
          <cell r="U378">
            <v>0.9698893939783072</v>
          </cell>
        </row>
        <row r="379">
          <cell r="B379" t="str">
            <v>LIT_514</v>
          </cell>
          <cell r="N379">
            <v>0</v>
          </cell>
          <cell r="U379">
            <v>3.6992270990460372</v>
          </cell>
        </row>
        <row r="380">
          <cell r="B380" t="str">
            <v>CTR_245</v>
          </cell>
          <cell r="N380">
            <v>0</v>
          </cell>
          <cell r="U380">
            <v>0</v>
          </cell>
        </row>
        <row r="381">
          <cell r="B381" t="str">
            <v>CTR_596</v>
          </cell>
          <cell r="N381">
            <v>0.37146901119472187</v>
          </cell>
          <cell r="U381">
            <v>0</v>
          </cell>
        </row>
        <row r="382">
          <cell r="B382" t="str">
            <v>NRO_005</v>
          </cell>
          <cell r="N382">
            <v>0.36597580707296429</v>
          </cell>
          <cell r="U382">
            <v>4.114017515473714</v>
          </cell>
        </row>
        <row r="383">
          <cell r="B383" t="str">
            <v>LIT_851</v>
          </cell>
          <cell r="N383">
            <v>0.12011925246766152</v>
          </cell>
          <cell r="U383">
            <v>0</v>
          </cell>
        </row>
        <row r="384">
          <cell r="B384" t="str">
            <v>CTR_270</v>
          </cell>
          <cell r="N384">
            <v>0.62007216786090424</v>
          </cell>
          <cell r="U384">
            <v>0.71065653063495671</v>
          </cell>
        </row>
        <row r="385">
          <cell r="B385" t="str">
            <v>SUO_179</v>
          </cell>
          <cell r="N385">
            <v>0</v>
          </cell>
          <cell r="U385">
            <v>0</v>
          </cell>
        </row>
        <row r="386">
          <cell r="B386" t="str">
            <v>LIT_414</v>
          </cell>
          <cell r="N386">
            <v>0</v>
          </cell>
          <cell r="U386">
            <v>0</v>
          </cell>
        </row>
        <row r="387">
          <cell r="B387" t="str">
            <v>EST_103</v>
          </cell>
          <cell r="N387">
            <v>1.1401965568311205</v>
          </cell>
          <cell r="U387">
            <v>1.9719889393978307</v>
          </cell>
        </row>
        <row r="388">
          <cell r="B388" t="str">
            <v>NRD_139</v>
          </cell>
          <cell r="N388">
            <v>1.4532021813014184</v>
          </cell>
          <cell r="U388">
            <v>0</v>
          </cell>
        </row>
        <row r="389">
          <cell r="B389" t="str">
            <v>LIT_528</v>
          </cell>
          <cell r="N389">
            <v>0</v>
          </cell>
          <cell r="U389">
            <v>15.989789774364855</v>
          </cell>
        </row>
        <row r="390">
          <cell r="B390" t="str">
            <v>LIT_341</v>
          </cell>
          <cell r="N390">
            <v>2.2001887664689104</v>
          </cell>
          <cell r="U390">
            <v>0</v>
          </cell>
        </row>
        <row r="391">
          <cell r="B391" t="str">
            <v>LIT_746</v>
          </cell>
          <cell r="N391">
            <v>0.78431540408580314</v>
          </cell>
          <cell r="U391">
            <v>1.6854327360722312</v>
          </cell>
        </row>
        <row r="392">
          <cell r="B392" t="str">
            <v>LIT_685</v>
          </cell>
          <cell r="N392">
            <v>1.2103240847751211</v>
          </cell>
          <cell r="U392">
            <v>0</v>
          </cell>
        </row>
        <row r="393">
          <cell r="B393" t="str">
            <v>LIT_713</v>
          </cell>
          <cell r="N393">
            <v>0.59897327021142355</v>
          </cell>
          <cell r="U393">
            <v>0</v>
          </cell>
        </row>
        <row r="394">
          <cell r="B394" t="str">
            <v>NRD_091</v>
          </cell>
          <cell r="N394">
            <v>7.6690836764803927E-3</v>
          </cell>
          <cell r="U394">
            <v>0</v>
          </cell>
        </row>
        <row r="395">
          <cell r="B395" t="str">
            <v>LIT_381</v>
          </cell>
          <cell r="N395">
            <v>10.629349975601613</v>
          </cell>
          <cell r="U395">
            <v>1.7347645626981478</v>
          </cell>
        </row>
        <row r="396">
          <cell r="B396" t="str">
            <v>NRO_140</v>
          </cell>
          <cell r="N396">
            <v>1.9904660805346528</v>
          </cell>
          <cell r="U396">
            <v>4.6371203625230331E-3</v>
          </cell>
        </row>
        <row r="397">
          <cell r="B397" t="str">
            <v>CTR_522</v>
          </cell>
          <cell r="N397">
            <v>0</v>
          </cell>
          <cell r="U397">
            <v>0</v>
          </cell>
        </row>
        <row r="398">
          <cell r="B398" t="str">
            <v>NRD_137</v>
          </cell>
          <cell r="N398">
            <v>0</v>
          </cell>
          <cell r="U398">
            <v>0</v>
          </cell>
        </row>
        <row r="399">
          <cell r="B399" t="str">
            <v>SUD_163</v>
          </cell>
          <cell r="N399">
            <v>4.0100353884455853</v>
          </cell>
          <cell r="U399">
            <v>3.0815805018362994</v>
          </cell>
        </row>
        <row r="400">
          <cell r="B400" t="str">
            <v>NRD_076</v>
          </cell>
          <cell r="N400">
            <v>1.8985797570434289</v>
          </cell>
          <cell r="U400">
            <v>3.0926025802364508E-2</v>
          </cell>
        </row>
        <row r="401">
          <cell r="B401" t="str">
            <v>SUD_159</v>
          </cell>
          <cell r="N401">
            <v>1.215514092565483</v>
          </cell>
          <cell r="U401">
            <v>8.9175391586982075E-4</v>
          </cell>
        </row>
        <row r="402">
          <cell r="B402" t="str">
            <v>SUD_205</v>
          </cell>
          <cell r="N402">
            <v>1.2056691293342807</v>
          </cell>
          <cell r="U402">
            <v>3.5670156634785984E-4</v>
          </cell>
        </row>
        <row r="403">
          <cell r="B403" t="str">
            <v>LIT_696</v>
          </cell>
          <cell r="N403">
            <v>0.67534307556651318</v>
          </cell>
          <cell r="U403">
            <v>2.801462761783279</v>
          </cell>
        </row>
        <row r="404">
          <cell r="B404" t="str">
            <v>LIT_671</v>
          </cell>
          <cell r="N404">
            <v>10.010205231813217</v>
          </cell>
          <cell r="U404">
            <v>0</v>
          </cell>
        </row>
        <row r="405">
          <cell r="B405" t="str">
            <v>LIT_249</v>
          </cell>
          <cell r="N405">
            <v>1.0160644117420445</v>
          </cell>
          <cell r="U405">
            <v>0</v>
          </cell>
        </row>
        <row r="406">
          <cell r="B406" t="str">
            <v>NRO_101</v>
          </cell>
          <cell r="N406">
            <v>0.38170634614890725</v>
          </cell>
          <cell r="U406">
            <v>6.3314528026754543E-3</v>
          </cell>
        </row>
        <row r="407">
          <cell r="B407" t="str">
            <v>NRD_060</v>
          </cell>
          <cell r="N407">
            <v>5.6079015104171122</v>
          </cell>
          <cell r="U407">
            <v>21.898907922484469</v>
          </cell>
        </row>
        <row r="408">
          <cell r="B408" t="str">
            <v>CTR_973</v>
          </cell>
          <cell r="N408">
            <v>0</v>
          </cell>
          <cell r="U408">
            <v>0</v>
          </cell>
        </row>
        <row r="409">
          <cell r="B409" t="str">
            <v>NRO_236</v>
          </cell>
          <cell r="N409">
            <v>8.0257852428294147E-4</v>
          </cell>
          <cell r="U409">
            <v>4.0128926214141923E-3</v>
          </cell>
        </row>
        <row r="410">
          <cell r="B410" t="str">
            <v>SUD_003</v>
          </cell>
          <cell r="N410">
            <v>0.69608527164964473</v>
          </cell>
          <cell r="U410">
            <v>2.8536125307827289E-4</v>
          </cell>
        </row>
        <row r="411">
          <cell r="B411" t="str">
            <v>LIT_378</v>
          </cell>
          <cell r="N411">
            <v>4.9508572252042446</v>
          </cell>
          <cell r="U411">
            <v>3.7471499544849116E-2</v>
          </cell>
        </row>
        <row r="412">
          <cell r="B412" t="str">
            <v>SUD_204</v>
          </cell>
          <cell r="N412">
            <v>0.26476173762174221</v>
          </cell>
          <cell r="U412">
            <v>0.51504139164975904</v>
          </cell>
        </row>
        <row r="413">
          <cell r="B413" t="str">
            <v>EXN_153</v>
          </cell>
          <cell r="N413">
            <v>1.5499574811732917</v>
          </cell>
          <cell r="U413">
            <v>1.3734437110660238</v>
          </cell>
        </row>
        <row r="414">
          <cell r="B414" t="str">
            <v>CTR_367</v>
          </cell>
          <cell r="N414">
            <v>3.3173245670353024E-3</v>
          </cell>
          <cell r="U414">
            <v>0</v>
          </cell>
        </row>
        <row r="415">
          <cell r="B415" t="str">
            <v>EST_015</v>
          </cell>
          <cell r="N415">
            <v>0.95745834439108213</v>
          </cell>
          <cell r="U415">
            <v>1.2558748747977497</v>
          </cell>
        </row>
        <row r="416">
          <cell r="B416" t="str">
            <v>LIT_766</v>
          </cell>
          <cell r="N416">
            <v>0.69877836847557162</v>
          </cell>
          <cell r="U416">
            <v>0</v>
          </cell>
        </row>
        <row r="417">
          <cell r="B417" t="str">
            <v>LIT_008</v>
          </cell>
          <cell r="N417">
            <v>0</v>
          </cell>
          <cell r="U417">
            <v>0</v>
          </cell>
        </row>
        <row r="418">
          <cell r="B418" t="str">
            <v>CTR_397</v>
          </cell>
          <cell r="N418">
            <v>0</v>
          </cell>
          <cell r="U418">
            <v>0</v>
          </cell>
        </row>
        <row r="419">
          <cell r="B419" t="str">
            <v>OST_214</v>
          </cell>
          <cell r="N419">
            <v>0</v>
          </cell>
          <cell r="U419">
            <v>2.6485091301332923E-2</v>
          </cell>
        </row>
        <row r="420">
          <cell r="B420" t="str">
            <v>NRD_134</v>
          </cell>
          <cell r="N420">
            <v>5.6152138925272439</v>
          </cell>
          <cell r="U420">
            <v>0.7656599121658062</v>
          </cell>
        </row>
        <row r="421">
          <cell r="B421" t="str">
            <v>CTR_599</v>
          </cell>
          <cell r="N421">
            <v>0</v>
          </cell>
          <cell r="U421">
            <v>16.671749663987121</v>
          </cell>
        </row>
        <row r="422">
          <cell r="B422" t="str">
            <v>EST_122</v>
          </cell>
          <cell r="N422">
            <v>0.12609400370398904</v>
          </cell>
          <cell r="U422">
            <v>0</v>
          </cell>
        </row>
        <row r="423">
          <cell r="B423" t="str">
            <v>EST_124</v>
          </cell>
          <cell r="N423">
            <v>0</v>
          </cell>
          <cell r="U423">
            <v>1.88261736194936</v>
          </cell>
        </row>
        <row r="424">
          <cell r="B424" t="str">
            <v>EXN_055</v>
          </cell>
          <cell r="N424">
            <v>0</v>
          </cell>
          <cell r="U424">
            <v>0.25004779800989063</v>
          </cell>
        </row>
        <row r="425">
          <cell r="B425" t="str">
            <v>SUO_224</v>
          </cell>
          <cell r="N425">
            <v>0.62481629869333077</v>
          </cell>
          <cell r="U425">
            <v>5.3505234952187721E-4</v>
          </cell>
        </row>
        <row r="426">
          <cell r="B426" t="str">
            <v>OST_160</v>
          </cell>
          <cell r="N426">
            <v>8.0317243239078522</v>
          </cell>
          <cell r="U426">
            <v>0</v>
          </cell>
        </row>
        <row r="427">
          <cell r="B427" t="str">
            <v>NRD_083</v>
          </cell>
          <cell r="N427">
            <v>0</v>
          </cell>
          <cell r="U427">
            <v>0</v>
          </cell>
        </row>
        <row r="428">
          <cell r="B428" t="str">
            <v>NRD_146</v>
          </cell>
          <cell r="N428">
            <v>0</v>
          </cell>
          <cell r="U428">
            <v>0</v>
          </cell>
        </row>
        <row r="429">
          <cell r="B429" t="str">
            <v>EST_010</v>
          </cell>
          <cell r="N429">
            <v>1.048756110297832</v>
          </cell>
          <cell r="U429">
            <v>2.9975416128047305</v>
          </cell>
        </row>
        <row r="430">
          <cell r="B430" t="str">
            <v>NRD_174</v>
          </cell>
          <cell r="N430">
            <v>0</v>
          </cell>
          <cell r="U430">
            <v>0.3333376137521295</v>
          </cell>
        </row>
        <row r="431">
          <cell r="B431" t="str">
            <v>NRD_145</v>
          </cell>
          <cell r="N431">
            <v>0</v>
          </cell>
          <cell r="U431">
            <v>0</v>
          </cell>
        </row>
        <row r="432">
          <cell r="B432" t="str">
            <v>NRO_056</v>
          </cell>
          <cell r="N432">
            <v>4.1448722009628021E-2</v>
          </cell>
          <cell r="U432">
            <v>4.0128926214140223E-3</v>
          </cell>
        </row>
        <row r="433">
          <cell r="B433" t="str">
            <v>CTR_981</v>
          </cell>
          <cell r="N433">
            <v>5.7036580459032031E-2</v>
          </cell>
          <cell r="U433">
            <v>0</v>
          </cell>
        </row>
        <row r="434">
          <cell r="B434" t="str">
            <v>SUD_162</v>
          </cell>
          <cell r="N434">
            <v>0</v>
          </cell>
          <cell r="U434">
            <v>0</v>
          </cell>
        </row>
        <row r="435">
          <cell r="B435" t="str">
            <v>SUO_254</v>
          </cell>
          <cell r="N435">
            <v>0</v>
          </cell>
          <cell r="U435">
            <v>0</v>
          </cell>
        </row>
        <row r="436">
          <cell r="B436" t="str">
            <v>LIT_428</v>
          </cell>
          <cell r="N436">
            <v>1.2317618489126314</v>
          </cell>
          <cell r="U436">
            <v>1.3015505103686014</v>
          </cell>
        </row>
        <row r="437">
          <cell r="B437" t="str">
            <v>OST_046</v>
          </cell>
          <cell r="N437">
            <v>0.91536755956202764</v>
          </cell>
          <cell r="U437">
            <v>0</v>
          </cell>
        </row>
        <row r="438">
          <cell r="B438" t="str">
            <v>NRO_227</v>
          </cell>
          <cell r="N438">
            <v>15.227768218175799</v>
          </cell>
          <cell r="U438">
            <v>0</v>
          </cell>
        </row>
        <row r="439">
          <cell r="B439" t="str">
            <v>NRD_118</v>
          </cell>
          <cell r="N439">
            <v>0</v>
          </cell>
          <cell r="U439">
            <v>0</v>
          </cell>
        </row>
        <row r="440">
          <cell r="B440" t="str">
            <v>SUO_232</v>
          </cell>
          <cell r="N440">
            <v>0</v>
          </cell>
          <cell r="U440">
            <v>18.491409199476077</v>
          </cell>
        </row>
        <row r="441">
          <cell r="B441" t="str">
            <v>CTR_274</v>
          </cell>
          <cell r="N441">
            <v>4.6381904672219809</v>
          </cell>
          <cell r="U441">
            <v>0</v>
          </cell>
        </row>
        <row r="442">
          <cell r="B442" t="str">
            <v>NRO_256</v>
          </cell>
          <cell r="N442">
            <v>0</v>
          </cell>
          <cell r="U442">
            <v>0</v>
          </cell>
        </row>
        <row r="443">
          <cell r="B443" t="str">
            <v>NRO_023</v>
          </cell>
          <cell r="N443">
            <v>0.96635804847146278</v>
          </cell>
          <cell r="U443">
            <v>0.11594584414139084</v>
          </cell>
        </row>
        <row r="444">
          <cell r="B444" t="str">
            <v>OST_208</v>
          </cell>
          <cell r="N444">
            <v>0</v>
          </cell>
          <cell r="U444">
            <v>4.5479449709359835E-3</v>
          </cell>
        </row>
        <row r="445">
          <cell r="B445" t="str">
            <v>EXN_108</v>
          </cell>
          <cell r="N445">
            <v>0.48395485014253797</v>
          </cell>
          <cell r="U445">
            <v>0.55720351679208324</v>
          </cell>
        </row>
        <row r="446">
          <cell r="B446" t="str">
            <v>SUD_247</v>
          </cell>
          <cell r="N446">
            <v>5.4396988868054613E-3</v>
          </cell>
          <cell r="U446">
            <v>0</v>
          </cell>
        </row>
        <row r="447">
          <cell r="B447" t="str">
            <v>LIT_763</v>
          </cell>
          <cell r="N447">
            <v>0</v>
          </cell>
          <cell r="U447">
            <v>0.50389446770138668</v>
          </cell>
        </row>
        <row r="448">
          <cell r="B448" t="str">
            <v>NRO_050</v>
          </cell>
          <cell r="N448">
            <v>0.80537863157864686</v>
          </cell>
          <cell r="U448">
            <v>9.1392291821831861</v>
          </cell>
        </row>
        <row r="449">
          <cell r="B449" t="str">
            <v>CTR_639</v>
          </cell>
          <cell r="N449">
            <v>0</v>
          </cell>
          <cell r="U449">
            <v>0</v>
          </cell>
        </row>
        <row r="450">
          <cell r="B450" t="str">
            <v>NRD_155</v>
          </cell>
          <cell r="N450">
            <v>0</v>
          </cell>
          <cell r="U450">
            <v>0</v>
          </cell>
        </row>
        <row r="451">
          <cell r="B451" t="str">
            <v>SUD_233</v>
          </cell>
          <cell r="N451">
            <v>0</v>
          </cell>
          <cell r="U451">
            <v>0</v>
          </cell>
        </row>
        <row r="452">
          <cell r="B452" t="str">
            <v>CTR_851</v>
          </cell>
          <cell r="N452">
            <v>0.33735050637354347</v>
          </cell>
          <cell r="U452">
            <v>0</v>
          </cell>
        </row>
        <row r="453">
          <cell r="B453" t="str">
            <v>NRO_018</v>
          </cell>
          <cell r="N453">
            <v>0</v>
          </cell>
          <cell r="U453">
            <v>7.3123821101323244E-3</v>
          </cell>
        </row>
        <row r="454">
          <cell r="B454" t="str">
            <v>NRO_044</v>
          </cell>
          <cell r="N454">
            <v>1.3376308738047311E-3</v>
          </cell>
          <cell r="U454">
            <v>5.2613481036318738E-3</v>
          </cell>
        </row>
        <row r="455">
          <cell r="B455" t="str">
            <v>NRO_246</v>
          </cell>
          <cell r="N455">
            <v>0</v>
          </cell>
          <cell r="U455">
            <v>6.1531020195015234E-3</v>
          </cell>
        </row>
        <row r="456">
          <cell r="B456" t="str">
            <v>NRO_024</v>
          </cell>
          <cell r="N456">
            <v>1.5159816569788325E-3</v>
          </cell>
          <cell r="U456">
            <v>6.0639266279144729E-3</v>
          </cell>
        </row>
        <row r="457">
          <cell r="B457" t="str">
            <v>NRO_021</v>
          </cell>
          <cell r="N457">
            <v>0</v>
          </cell>
          <cell r="U457">
            <v>5.7072250615666127E-3</v>
          </cell>
        </row>
        <row r="458">
          <cell r="B458" t="str">
            <v>LIT_698</v>
          </cell>
          <cell r="N458">
            <v>0.47660679787577076</v>
          </cell>
          <cell r="U458">
            <v>0</v>
          </cell>
        </row>
        <row r="459">
          <cell r="B459" t="str">
            <v>NRO_098</v>
          </cell>
          <cell r="N459">
            <v>0</v>
          </cell>
          <cell r="U459">
            <v>2.6303886905628175</v>
          </cell>
        </row>
        <row r="460">
          <cell r="B460" t="str">
            <v>LIT_677</v>
          </cell>
          <cell r="N460">
            <v>15.688162929861056</v>
          </cell>
          <cell r="U460">
            <v>0</v>
          </cell>
        </row>
        <row r="461">
          <cell r="B461" t="str">
            <v>NRO_033</v>
          </cell>
          <cell r="N461">
            <v>2.2015085622643982</v>
          </cell>
          <cell r="U461">
            <v>3.6418338170206579</v>
          </cell>
        </row>
        <row r="462">
          <cell r="B462" t="str">
            <v>NRO_034</v>
          </cell>
          <cell r="N462">
            <v>0</v>
          </cell>
          <cell r="U462">
            <v>0</v>
          </cell>
        </row>
        <row r="463">
          <cell r="B463" t="str">
            <v>NRO_051</v>
          </cell>
          <cell r="N463">
            <v>0</v>
          </cell>
          <cell r="U463">
            <v>0</v>
          </cell>
        </row>
        <row r="464">
          <cell r="B464" t="str">
            <v>ADM_084</v>
          </cell>
          <cell r="N464">
            <v>0</v>
          </cell>
          <cell r="U464">
            <v>0</v>
          </cell>
        </row>
        <row r="465">
          <cell r="B465" t="str">
            <v>CTR_842</v>
          </cell>
          <cell r="N465">
            <v>1.1028499028344934</v>
          </cell>
          <cell r="U465">
            <v>0.68504535817117695</v>
          </cell>
        </row>
        <row r="466">
          <cell r="B466" t="str">
            <v>CTR_330</v>
          </cell>
          <cell r="N466">
            <v>0</v>
          </cell>
          <cell r="U466">
            <v>0</v>
          </cell>
        </row>
        <row r="467">
          <cell r="B467" t="str">
            <v>SUD_069</v>
          </cell>
          <cell r="N467">
            <v>1.7835078317388799E-4</v>
          </cell>
          <cell r="U467">
            <v>1.9618586149141573E-4</v>
          </cell>
        </row>
        <row r="468">
          <cell r="B468" t="str">
            <v>NRD_040</v>
          </cell>
          <cell r="N468">
            <v>0.95676277633670337</v>
          </cell>
          <cell r="U468">
            <v>3.1681698070672568</v>
          </cell>
        </row>
        <row r="469">
          <cell r="B469" t="str">
            <v>OST_166</v>
          </cell>
          <cell r="N469">
            <v>0</v>
          </cell>
          <cell r="U469">
            <v>0</v>
          </cell>
        </row>
        <row r="470">
          <cell r="B470" t="str">
            <v>CTR_954</v>
          </cell>
          <cell r="N470">
            <v>0</v>
          </cell>
          <cell r="U470">
            <v>0</v>
          </cell>
        </row>
        <row r="471">
          <cell r="B471" t="str">
            <v>ADM_112</v>
          </cell>
          <cell r="N471">
            <v>1.2066322235634201</v>
          </cell>
          <cell r="U471">
            <v>0.4120616494451152</v>
          </cell>
        </row>
        <row r="472">
          <cell r="B472" t="str">
            <v>LIT_527</v>
          </cell>
          <cell r="N472">
            <v>0</v>
          </cell>
          <cell r="U472">
            <v>1.4874455316708116E-2</v>
          </cell>
        </row>
        <row r="473">
          <cell r="B473" t="str">
            <v>EXN_071</v>
          </cell>
          <cell r="N473">
            <v>1.2090399591362686</v>
          </cell>
          <cell r="U473">
            <v>4.8957289981251768E-2</v>
          </cell>
        </row>
        <row r="474">
          <cell r="B474" t="str">
            <v>CTR_891</v>
          </cell>
          <cell r="N474">
            <v>0</v>
          </cell>
          <cell r="U474">
            <v>0</v>
          </cell>
        </row>
        <row r="475">
          <cell r="B475" t="str">
            <v>SUO_222</v>
          </cell>
          <cell r="N475">
            <v>1.5522582062762356</v>
          </cell>
          <cell r="U475">
            <v>0.15801879389212775</v>
          </cell>
        </row>
        <row r="476">
          <cell r="B476" t="str">
            <v>CTR_723</v>
          </cell>
          <cell r="N476">
            <v>0.78991561867746529</v>
          </cell>
          <cell r="U476">
            <v>0.36458467096420671</v>
          </cell>
        </row>
        <row r="477">
          <cell r="B477" t="str">
            <v>EXN_152</v>
          </cell>
          <cell r="N477">
            <v>3.7326322007345194</v>
          </cell>
          <cell r="U477">
            <v>2.8768179020958984</v>
          </cell>
        </row>
        <row r="478">
          <cell r="B478" t="str">
            <v>ADM_007</v>
          </cell>
          <cell r="N478">
            <v>0</v>
          </cell>
          <cell r="U478">
            <v>0.51445283406528486</v>
          </cell>
        </row>
        <row r="479">
          <cell r="B479" t="str">
            <v>SUO_188</v>
          </cell>
          <cell r="N479">
            <v>0</v>
          </cell>
          <cell r="U479">
            <v>0</v>
          </cell>
        </row>
        <row r="480">
          <cell r="B480" t="str">
            <v>ADM_122</v>
          </cell>
          <cell r="N480">
            <v>5.7132754856869652E-2</v>
          </cell>
          <cell r="U480">
            <v>0</v>
          </cell>
        </row>
        <row r="481">
          <cell r="B481" t="str">
            <v>OST_268</v>
          </cell>
          <cell r="N481">
            <v>0</v>
          </cell>
          <cell r="U481">
            <v>5.8053179923123671E-2</v>
          </cell>
        </row>
        <row r="482">
          <cell r="B482" t="str">
            <v>LIT_221</v>
          </cell>
          <cell r="N482">
            <v>0</v>
          </cell>
          <cell r="U482">
            <v>0</v>
          </cell>
        </row>
        <row r="483">
          <cell r="B483" t="str">
            <v>CTR_301</v>
          </cell>
          <cell r="N483">
            <v>1.0701046990435794E-3</v>
          </cell>
          <cell r="U483">
            <v>3.4906499774163611</v>
          </cell>
        </row>
        <row r="484">
          <cell r="B484" t="str">
            <v>CTR_300</v>
          </cell>
          <cell r="N484">
            <v>1.6700318302246639</v>
          </cell>
          <cell r="U484">
            <v>0.70292967002399942</v>
          </cell>
        </row>
        <row r="485">
          <cell r="B485" t="str">
            <v>SUD_007</v>
          </cell>
          <cell r="N485">
            <v>3.9201502141635758E-2</v>
          </cell>
          <cell r="U485">
            <v>0</v>
          </cell>
        </row>
        <row r="486">
          <cell r="B486" t="str">
            <v>EXN_180</v>
          </cell>
          <cell r="N486">
            <v>0</v>
          </cell>
          <cell r="U486">
            <v>0</v>
          </cell>
        </row>
        <row r="487">
          <cell r="B487" t="str">
            <v>SUD_053</v>
          </cell>
          <cell r="N487">
            <v>1.7698104915918302</v>
          </cell>
          <cell r="U487">
            <v>8.899704080380523E-3</v>
          </cell>
        </row>
        <row r="488">
          <cell r="B488" t="str">
            <v>ADM_055</v>
          </cell>
          <cell r="N488">
            <v>0</v>
          </cell>
          <cell r="U488">
            <v>0</v>
          </cell>
        </row>
        <row r="489">
          <cell r="B489" t="str">
            <v>EXN_156</v>
          </cell>
          <cell r="N489">
            <v>0</v>
          </cell>
          <cell r="U489">
            <v>2.6485091301332923E-2</v>
          </cell>
        </row>
        <row r="490">
          <cell r="B490" t="str">
            <v>EXN_012</v>
          </cell>
          <cell r="N490">
            <v>0</v>
          </cell>
          <cell r="U490">
            <v>0</v>
          </cell>
        </row>
        <row r="491">
          <cell r="B491" t="str">
            <v>EXN_207</v>
          </cell>
          <cell r="N491">
            <v>0.46249925092671063</v>
          </cell>
          <cell r="U491">
            <v>0.30939685048651261</v>
          </cell>
        </row>
        <row r="492">
          <cell r="B492" t="str">
            <v>ADM_077</v>
          </cell>
          <cell r="N492">
            <v>0</v>
          </cell>
          <cell r="U492">
            <v>0.43510457063119051</v>
          </cell>
        </row>
        <row r="493">
          <cell r="B493" t="str">
            <v>LIT_684</v>
          </cell>
          <cell r="N493">
            <v>1.0259807152865172</v>
          </cell>
          <cell r="U493">
            <v>0</v>
          </cell>
        </row>
        <row r="494">
          <cell r="B494" t="str">
            <v>ADM_128</v>
          </cell>
          <cell r="N494">
            <v>1.543679533605568</v>
          </cell>
          <cell r="U494">
            <v>1.5601769810491588</v>
          </cell>
        </row>
        <row r="495">
          <cell r="B495" t="str">
            <v>NRD_117</v>
          </cell>
          <cell r="N495">
            <v>0.48029865908747171</v>
          </cell>
          <cell r="U495">
            <v>5.7767105266912653</v>
          </cell>
        </row>
        <row r="496">
          <cell r="B496" t="str">
            <v>LIT_425</v>
          </cell>
          <cell r="N496">
            <v>0</v>
          </cell>
          <cell r="U496">
            <v>0</v>
          </cell>
        </row>
        <row r="497">
          <cell r="B497" t="str">
            <v>ADM_149</v>
          </cell>
          <cell r="N497">
            <v>2.8273089645932462E-2</v>
          </cell>
          <cell r="U497">
            <v>9.7906159476664742E-2</v>
          </cell>
        </row>
        <row r="498">
          <cell r="B498" t="str">
            <v>EXN_140</v>
          </cell>
          <cell r="N498">
            <v>0</v>
          </cell>
          <cell r="U498">
            <v>0</v>
          </cell>
        </row>
        <row r="499">
          <cell r="B499" t="str">
            <v>EXN_142</v>
          </cell>
          <cell r="N499">
            <v>0.14747826260654678</v>
          </cell>
          <cell r="U499">
            <v>0.61712550903080687</v>
          </cell>
        </row>
        <row r="500">
          <cell r="B500" t="str">
            <v>NRO_259</v>
          </cell>
          <cell r="N500">
            <v>6.6863708611917358E-2</v>
          </cell>
          <cell r="U500">
            <v>1.1931667394337845E-2</v>
          </cell>
        </row>
        <row r="501">
          <cell r="B501" t="str">
            <v>NRO_009</v>
          </cell>
          <cell r="N501">
            <v>0</v>
          </cell>
          <cell r="U501">
            <v>0.15448744838528342</v>
          </cell>
        </row>
        <row r="502">
          <cell r="B502" t="str">
            <v>EXN_008</v>
          </cell>
          <cell r="N502">
            <v>0.50942334197977923</v>
          </cell>
          <cell r="U502">
            <v>2.140457136181933E-3</v>
          </cell>
        </row>
        <row r="503">
          <cell r="B503" t="str">
            <v>CTR_311</v>
          </cell>
          <cell r="N503">
            <v>0</v>
          </cell>
          <cell r="U503">
            <v>2.051034006500451E-3</v>
          </cell>
        </row>
        <row r="504">
          <cell r="B504" t="str">
            <v>LIT_657</v>
          </cell>
          <cell r="N504">
            <v>0</v>
          </cell>
          <cell r="U504">
            <v>2.5879412041674152</v>
          </cell>
        </row>
        <row r="505">
          <cell r="B505" t="str">
            <v>SUO_115</v>
          </cell>
          <cell r="N505">
            <v>2.7037086975256321</v>
          </cell>
          <cell r="U505">
            <v>0.21425279582687706</v>
          </cell>
        </row>
        <row r="506">
          <cell r="B506" t="str">
            <v>LIT_678</v>
          </cell>
          <cell r="N506">
            <v>0.34081051156711767</v>
          </cell>
          <cell r="U506">
            <v>0.34089968695870454</v>
          </cell>
        </row>
        <row r="507">
          <cell r="B507" t="str">
            <v>LIT_436</v>
          </cell>
          <cell r="N507">
            <v>0</v>
          </cell>
          <cell r="U507">
            <v>7.776094146384748E-3</v>
          </cell>
        </row>
        <row r="508">
          <cell r="B508" t="str">
            <v>NRD_054</v>
          </cell>
          <cell r="N508">
            <v>0</v>
          </cell>
          <cell r="U508">
            <v>0</v>
          </cell>
        </row>
        <row r="509">
          <cell r="B509" t="str">
            <v>CTR_302</v>
          </cell>
          <cell r="N509">
            <v>1.2484554822176806E-3</v>
          </cell>
          <cell r="U509">
            <v>0</v>
          </cell>
        </row>
        <row r="510">
          <cell r="B510" t="str">
            <v>SUO_003</v>
          </cell>
          <cell r="N510">
            <v>0</v>
          </cell>
          <cell r="U510">
            <v>0</v>
          </cell>
        </row>
        <row r="511">
          <cell r="B511" t="str">
            <v>SUD_222</v>
          </cell>
          <cell r="N511">
            <v>0.42695393984014063</v>
          </cell>
          <cell r="U511">
            <v>0</v>
          </cell>
        </row>
        <row r="512">
          <cell r="B512" t="str">
            <v>NRD_129</v>
          </cell>
          <cell r="N512">
            <v>4.8511413023317575E-3</v>
          </cell>
          <cell r="U512">
            <v>0</v>
          </cell>
        </row>
        <row r="513">
          <cell r="B513" t="str">
            <v>LIT_643</v>
          </cell>
          <cell r="N513">
            <v>0.1024625249334396</v>
          </cell>
          <cell r="U513">
            <v>2.978458079005126E-3</v>
          </cell>
        </row>
        <row r="514">
          <cell r="B514" t="str">
            <v>NRD_058</v>
          </cell>
          <cell r="N514">
            <v>0.54989113468195061</v>
          </cell>
          <cell r="U514">
            <v>0.49134917575638293</v>
          </cell>
        </row>
        <row r="515">
          <cell r="B515" t="str">
            <v>OST_231</v>
          </cell>
          <cell r="N515">
            <v>0</v>
          </cell>
          <cell r="U515">
            <v>0.15079558717358238</v>
          </cell>
        </row>
        <row r="516">
          <cell r="B516" t="str">
            <v>LIT_418</v>
          </cell>
          <cell r="N516">
            <v>0</v>
          </cell>
          <cell r="U516">
            <v>0</v>
          </cell>
        </row>
        <row r="517">
          <cell r="B517" t="str">
            <v>CTR_658</v>
          </cell>
          <cell r="N517">
            <v>0</v>
          </cell>
          <cell r="U517">
            <v>8.3218475428969083E-2</v>
          </cell>
        </row>
        <row r="518">
          <cell r="B518" t="str">
            <v>CTR_406</v>
          </cell>
          <cell r="N518">
            <v>0</v>
          </cell>
          <cell r="U518">
            <v>1.2484554822176806E-3</v>
          </cell>
        </row>
        <row r="519">
          <cell r="B519" t="str">
            <v>NRD_183</v>
          </cell>
          <cell r="N519">
            <v>1.3141777458173172</v>
          </cell>
          <cell r="U519">
            <v>0</v>
          </cell>
        </row>
        <row r="520">
          <cell r="B520" t="str">
            <v>SUO_013</v>
          </cell>
          <cell r="N520">
            <v>0.45263645261719082</v>
          </cell>
          <cell r="U520">
            <v>0.50501807763538265</v>
          </cell>
        </row>
        <row r="521">
          <cell r="B521" t="str">
            <v>LIT_061</v>
          </cell>
          <cell r="N521">
            <v>0</v>
          </cell>
          <cell r="U521">
            <v>8.9864539013163718</v>
          </cell>
        </row>
        <row r="522">
          <cell r="B522" t="str">
            <v>NRD_085</v>
          </cell>
          <cell r="N522">
            <v>2.8697532766605889</v>
          </cell>
          <cell r="U522">
            <v>1.5462121147266381</v>
          </cell>
        </row>
        <row r="523">
          <cell r="B523" t="str">
            <v>NRD_086</v>
          </cell>
          <cell r="N523">
            <v>0</v>
          </cell>
          <cell r="U523">
            <v>2.2443484203827833</v>
          </cell>
        </row>
        <row r="524">
          <cell r="B524" t="str">
            <v>LIT_580</v>
          </cell>
          <cell r="N524">
            <v>0.14630114743759898</v>
          </cell>
          <cell r="U524">
            <v>0.59346223101134898</v>
          </cell>
        </row>
        <row r="525">
          <cell r="B525" t="str">
            <v>LIT_057</v>
          </cell>
          <cell r="N525">
            <v>4.8065536065382018E-2</v>
          </cell>
          <cell r="U525">
            <v>0</v>
          </cell>
        </row>
        <row r="526">
          <cell r="B526" t="str">
            <v>CTR_674</v>
          </cell>
          <cell r="N526">
            <v>5.9355140640294034E-2</v>
          </cell>
          <cell r="U526">
            <v>0</v>
          </cell>
        </row>
        <row r="527">
          <cell r="B527" t="str">
            <v>SUD_120</v>
          </cell>
          <cell r="N527">
            <v>0.27059455918219666</v>
          </cell>
          <cell r="U527">
            <v>0</v>
          </cell>
        </row>
        <row r="528">
          <cell r="B528" t="str">
            <v>LIT_453</v>
          </cell>
          <cell r="N528">
            <v>0.77418507960152227</v>
          </cell>
          <cell r="U528">
            <v>0.28172289710158632</v>
          </cell>
        </row>
        <row r="529">
          <cell r="B529" t="str">
            <v>EST_043</v>
          </cell>
          <cell r="N529">
            <v>0.34066783094057917</v>
          </cell>
          <cell r="U529">
            <v>0.19554379867192875</v>
          </cell>
        </row>
        <row r="530">
          <cell r="B530" t="str">
            <v>OST_219</v>
          </cell>
          <cell r="N530">
            <v>0</v>
          </cell>
          <cell r="U530">
            <v>0.83940796100823833</v>
          </cell>
        </row>
        <row r="531">
          <cell r="B531" t="str">
            <v>LIT_581</v>
          </cell>
          <cell r="N531">
            <v>0.64143859168514394</v>
          </cell>
          <cell r="U531">
            <v>0.25796657278281448</v>
          </cell>
        </row>
        <row r="532">
          <cell r="B532" t="str">
            <v>NRD_101</v>
          </cell>
          <cell r="N532">
            <v>4.4056388810414537</v>
          </cell>
          <cell r="U532">
            <v>5.0979787862444468</v>
          </cell>
        </row>
        <row r="533">
          <cell r="B533" t="str">
            <v>ADM_130</v>
          </cell>
          <cell r="N533">
            <v>2.6788287632728655E-2</v>
          </cell>
          <cell r="U533">
            <v>0.18097253968661628</v>
          </cell>
        </row>
        <row r="534">
          <cell r="B534" t="str">
            <v>OST_155</v>
          </cell>
          <cell r="N534">
            <v>0.15175868140272175</v>
          </cell>
          <cell r="U534">
            <v>0.19556163375024638</v>
          </cell>
        </row>
        <row r="535">
          <cell r="B535" t="str">
            <v>NRO_258</v>
          </cell>
          <cell r="N535">
            <v>0</v>
          </cell>
          <cell r="U535">
            <v>3.7453664466530413E-3</v>
          </cell>
        </row>
        <row r="536">
          <cell r="B536" t="str">
            <v>SUD_160</v>
          </cell>
          <cell r="N536">
            <v>0</v>
          </cell>
          <cell r="U536">
            <v>0</v>
          </cell>
        </row>
        <row r="537">
          <cell r="B537" t="str">
            <v>ADM_058</v>
          </cell>
          <cell r="N537">
            <v>0</v>
          </cell>
          <cell r="U537">
            <v>0</v>
          </cell>
        </row>
        <row r="538">
          <cell r="B538" t="str">
            <v>ADM_153</v>
          </cell>
          <cell r="N538">
            <v>0.24510575014584185</v>
          </cell>
          <cell r="U538">
            <v>0.10154132564083078</v>
          </cell>
        </row>
        <row r="539">
          <cell r="B539" t="str">
            <v>EST_012</v>
          </cell>
          <cell r="N539">
            <v>0.17635325440241068</v>
          </cell>
          <cell r="U539">
            <v>0.12133203779324438</v>
          </cell>
        </row>
        <row r="540">
          <cell r="B540" t="str">
            <v>LIT_500</v>
          </cell>
          <cell r="N540">
            <v>4.7671380834567527</v>
          </cell>
          <cell r="U540">
            <v>4.7076045920332845</v>
          </cell>
        </row>
        <row r="541">
          <cell r="B541" t="str">
            <v>OST_294</v>
          </cell>
          <cell r="N541">
            <v>1.8816007624852669E-2</v>
          </cell>
          <cell r="U541">
            <v>0</v>
          </cell>
        </row>
        <row r="542">
          <cell r="B542" t="str">
            <v>LIT_322</v>
          </cell>
          <cell r="N542">
            <v>0</v>
          </cell>
          <cell r="U542">
            <v>6.2567951648389286</v>
          </cell>
        </row>
        <row r="543">
          <cell r="B543" t="str">
            <v>OST_297</v>
          </cell>
          <cell r="N543">
            <v>8.9175391586979543E-5</v>
          </cell>
          <cell r="U543">
            <v>0</v>
          </cell>
        </row>
        <row r="544">
          <cell r="B544" t="str">
            <v>CTR_843</v>
          </cell>
          <cell r="N544">
            <v>0.51211643880570601</v>
          </cell>
          <cell r="U544">
            <v>0.3344255535294906</v>
          </cell>
        </row>
        <row r="545">
          <cell r="B545" t="str">
            <v>OST_172</v>
          </cell>
          <cell r="N545">
            <v>0.1380970114115965</v>
          </cell>
          <cell r="U545">
            <v>0.52820367944799718</v>
          </cell>
        </row>
        <row r="546">
          <cell r="B546" t="str">
            <v>EXN_131</v>
          </cell>
          <cell r="N546">
            <v>0</v>
          </cell>
          <cell r="U546">
            <v>0</v>
          </cell>
        </row>
        <row r="547">
          <cell r="B547" t="str">
            <v>CTR_546</v>
          </cell>
          <cell r="N547">
            <v>1.2293006081048303</v>
          </cell>
          <cell r="U547">
            <v>2.6752617476106361E-4</v>
          </cell>
        </row>
        <row r="548">
          <cell r="B548" t="str">
            <v>ADM_166</v>
          </cell>
          <cell r="N548">
            <v>5.7881963171276674</v>
          </cell>
          <cell r="U548">
            <v>0.78474344596541978</v>
          </cell>
        </row>
        <row r="549">
          <cell r="B549" t="str">
            <v>CTR_547</v>
          </cell>
          <cell r="N549">
            <v>0.15122362905319958</v>
          </cell>
          <cell r="U549">
            <v>2.6752617476088987E-4</v>
          </cell>
        </row>
        <row r="550">
          <cell r="B550" t="str">
            <v>EXN_169</v>
          </cell>
          <cell r="N550">
            <v>2.8530239731988711</v>
          </cell>
          <cell r="U550">
            <v>7.2775542630187262E-2</v>
          </cell>
        </row>
        <row r="551">
          <cell r="B551" t="str">
            <v>EXN_090</v>
          </cell>
          <cell r="N551">
            <v>0</v>
          </cell>
          <cell r="U551">
            <v>0.68067576398341478</v>
          </cell>
        </row>
        <row r="552">
          <cell r="B552" t="str">
            <v>CTR_716</v>
          </cell>
          <cell r="N552">
            <v>2.3899004945310384E-2</v>
          </cell>
          <cell r="U552">
            <v>0</v>
          </cell>
        </row>
        <row r="553">
          <cell r="B553" t="str">
            <v>CTR_935</v>
          </cell>
          <cell r="N553">
            <v>0.68632948381002878</v>
          </cell>
          <cell r="U553">
            <v>20.548364451977982</v>
          </cell>
        </row>
        <row r="554">
          <cell r="B554" t="str">
            <v>EXN_045</v>
          </cell>
          <cell r="N554">
            <v>0.3386524670907135</v>
          </cell>
          <cell r="U554">
            <v>9.0958899418719139E-2</v>
          </cell>
        </row>
        <row r="555">
          <cell r="B555" t="str">
            <v>CTR_050</v>
          </cell>
          <cell r="N555">
            <v>0</v>
          </cell>
          <cell r="U555">
            <v>2.682520624484567</v>
          </cell>
        </row>
        <row r="556">
          <cell r="B556" t="str">
            <v>OST_020</v>
          </cell>
          <cell r="N556">
            <v>0</v>
          </cell>
          <cell r="U556">
            <v>0</v>
          </cell>
        </row>
        <row r="557">
          <cell r="B557" t="str">
            <v>CTR_169</v>
          </cell>
          <cell r="N557">
            <v>7.3136518413547498E-3</v>
          </cell>
          <cell r="U557">
            <v>3.7637589679462282E-3</v>
          </cell>
        </row>
        <row r="558">
          <cell r="B558" t="str">
            <v>CTR_436</v>
          </cell>
          <cell r="N558">
            <v>0.2021427776493652</v>
          </cell>
          <cell r="U558">
            <v>4.5080835708965772</v>
          </cell>
        </row>
        <row r="559">
          <cell r="B559" t="str">
            <v>LIT_426</v>
          </cell>
          <cell r="N559">
            <v>0.38320449272756835</v>
          </cell>
          <cell r="U559">
            <v>0</v>
          </cell>
        </row>
        <row r="560">
          <cell r="B560" t="str">
            <v>ADM_008</v>
          </cell>
          <cell r="N560">
            <v>7.1340313269474141E-5</v>
          </cell>
          <cell r="U560">
            <v>0.18597905223815153</v>
          </cell>
        </row>
        <row r="561">
          <cell r="B561" t="str">
            <v>LIT_121</v>
          </cell>
          <cell r="N561">
            <v>0.83152485639194929</v>
          </cell>
          <cell r="U561">
            <v>0</v>
          </cell>
        </row>
        <row r="562">
          <cell r="B562" t="str">
            <v>LIT_621</v>
          </cell>
          <cell r="N562">
            <v>0</v>
          </cell>
          <cell r="U562">
            <v>0</v>
          </cell>
        </row>
        <row r="563">
          <cell r="B563" t="str">
            <v>LIT_690</v>
          </cell>
          <cell r="N563">
            <v>6.5383397111573441E-2</v>
          </cell>
          <cell r="U563">
            <v>0</v>
          </cell>
        </row>
        <row r="564">
          <cell r="B564" t="str">
            <v>LIT_136</v>
          </cell>
          <cell r="N564">
            <v>0.11937017917833091</v>
          </cell>
          <cell r="U564">
            <v>1.6965083197073338</v>
          </cell>
        </row>
        <row r="565">
          <cell r="B565" t="str">
            <v>LIT_367</v>
          </cell>
          <cell r="N565">
            <v>0.81055080429069182</v>
          </cell>
          <cell r="U565">
            <v>0.15766209232577977</v>
          </cell>
        </row>
        <row r="566">
          <cell r="B566" t="str">
            <v>LIT_460</v>
          </cell>
          <cell r="N566">
            <v>6.1120813393715862E-2</v>
          </cell>
          <cell r="U566">
            <v>0.24496480068943324</v>
          </cell>
        </row>
        <row r="567">
          <cell r="B567" t="str">
            <v>SUD_066</v>
          </cell>
          <cell r="N567">
            <v>0.3631221945421807</v>
          </cell>
          <cell r="U567">
            <v>0.2971145696894984</v>
          </cell>
        </row>
        <row r="568">
          <cell r="B568" t="str">
            <v>CTR_708</v>
          </cell>
          <cell r="N568">
            <v>0</v>
          </cell>
          <cell r="U568">
            <v>0</v>
          </cell>
        </row>
        <row r="569">
          <cell r="B569" t="str">
            <v>LIT_844</v>
          </cell>
          <cell r="N569">
            <v>0</v>
          </cell>
          <cell r="U569">
            <v>4.4848622989273261</v>
          </cell>
        </row>
        <row r="570">
          <cell r="B570" t="str">
            <v>LIT_433</v>
          </cell>
          <cell r="N570">
            <v>0</v>
          </cell>
          <cell r="U570">
            <v>0</v>
          </cell>
        </row>
        <row r="571">
          <cell r="B571" t="str">
            <v>CTR_784</v>
          </cell>
          <cell r="N571">
            <v>0.10233767938521773</v>
          </cell>
          <cell r="U571">
            <v>4.637120362523346E-4</v>
          </cell>
        </row>
        <row r="572">
          <cell r="B572" t="str">
            <v>CTR_464</v>
          </cell>
          <cell r="N572">
            <v>0</v>
          </cell>
          <cell r="U572">
            <v>0</v>
          </cell>
        </row>
        <row r="573">
          <cell r="B573" t="str">
            <v>LIT_034</v>
          </cell>
          <cell r="N573">
            <v>0</v>
          </cell>
          <cell r="U573">
            <v>0</v>
          </cell>
        </row>
        <row r="574">
          <cell r="B574" t="str">
            <v>CTR_633</v>
          </cell>
          <cell r="N574">
            <v>9.2457045997380387</v>
          </cell>
          <cell r="U574">
            <v>9.2457045997380387</v>
          </cell>
        </row>
        <row r="575">
          <cell r="B575" t="str">
            <v>NRD_015</v>
          </cell>
          <cell r="N575">
            <v>0</v>
          </cell>
          <cell r="U575">
            <v>4.6213541532903575</v>
          </cell>
        </row>
        <row r="576">
          <cell r="B576" t="str">
            <v>ADM_015</v>
          </cell>
          <cell r="N576">
            <v>0</v>
          </cell>
          <cell r="U576">
            <v>3.4965916285194933</v>
          </cell>
        </row>
        <row r="577">
          <cell r="B577" t="str">
            <v>LIT_739</v>
          </cell>
          <cell r="N577">
            <v>0</v>
          </cell>
          <cell r="U577">
            <v>42.753161802684104</v>
          </cell>
        </row>
        <row r="578">
          <cell r="B578" t="str">
            <v>LIT_708</v>
          </cell>
          <cell r="N578">
            <v>0.34871145126172487</v>
          </cell>
          <cell r="U578">
            <v>9.3598491009693849E-2</v>
          </cell>
        </row>
        <row r="579">
          <cell r="B579" t="str">
            <v>LIT_479</v>
          </cell>
          <cell r="N579">
            <v>0</v>
          </cell>
          <cell r="U579">
            <v>1.1533231744727253</v>
          </cell>
        </row>
        <row r="580">
          <cell r="B580" t="str">
            <v>NRD_166</v>
          </cell>
          <cell r="N580">
            <v>0</v>
          </cell>
          <cell r="U580">
            <v>3.0478008635031517</v>
          </cell>
        </row>
        <row r="581">
          <cell r="B581" t="str">
            <v>SUO_230</v>
          </cell>
          <cell r="N581">
            <v>7.060907505857042E-2</v>
          </cell>
          <cell r="U581">
            <v>8.9175391586979538E-4</v>
          </cell>
        </row>
        <row r="582">
          <cell r="B582" t="str">
            <v>EXN_143</v>
          </cell>
          <cell r="N582">
            <v>1.0775954319370609</v>
          </cell>
          <cell r="U582">
            <v>1.0402131077837991</v>
          </cell>
        </row>
        <row r="583">
          <cell r="B583" t="str">
            <v>LIT_674</v>
          </cell>
          <cell r="N583">
            <v>0.11787203259966932</v>
          </cell>
          <cell r="U583">
            <v>7.1126292329774826E-2</v>
          </cell>
        </row>
        <row r="584">
          <cell r="B584" t="str">
            <v>ADM_054</v>
          </cell>
          <cell r="N584">
            <v>0</v>
          </cell>
          <cell r="U584">
            <v>0</v>
          </cell>
        </row>
        <row r="585">
          <cell r="B585" t="str">
            <v>EST_014</v>
          </cell>
          <cell r="N585">
            <v>0.27968406073796026</v>
          </cell>
          <cell r="U585">
            <v>9.2458116102079444</v>
          </cell>
        </row>
        <row r="586">
          <cell r="B586" t="str">
            <v>OST_262</v>
          </cell>
          <cell r="N586">
            <v>1.7835078317388799E-4</v>
          </cell>
          <cell r="U586">
            <v>1.9618586149118417E-4</v>
          </cell>
        </row>
        <row r="587">
          <cell r="B587" t="str">
            <v>CTR_519</v>
          </cell>
          <cell r="N587">
            <v>0</v>
          </cell>
          <cell r="U587">
            <v>7.3368161674271537</v>
          </cell>
        </row>
        <row r="588">
          <cell r="B588" t="str">
            <v>NRD_094</v>
          </cell>
          <cell r="N588">
            <v>0</v>
          </cell>
          <cell r="U588">
            <v>1.5058691675726885</v>
          </cell>
        </row>
        <row r="589">
          <cell r="B589" t="str">
            <v>CTR_307</v>
          </cell>
          <cell r="N589">
            <v>0</v>
          </cell>
          <cell r="U589">
            <v>0</v>
          </cell>
        </row>
        <row r="590">
          <cell r="B590" t="str">
            <v>LIT_417</v>
          </cell>
          <cell r="N590">
            <v>0.54179400912585329</v>
          </cell>
          <cell r="U590">
            <v>0.13345989104907385</v>
          </cell>
        </row>
        <row r="591">
          <cell r="B591" t="str">
            <v>EXN_224</v>
          </cell>
          <cell r="N591">
            <v>4.2410389432502082</v>
          </cell>
          <cell r="U591">
            <v>0.43537808793886928</v>
          </cell>
        </row>
        <row r="592">
          <cell r="B592" t="str">
            <v>LIT_372</v>
          </cell>
          <cell r="N592">
            <v>0</v>
          </cell>
          <cell r="U592">
            <v>0</v>
          </cell>
        </row>
        <row r="593">
          <cell r="B593" t="str">
            <v>LIT_098</v>
          </cell>
          <cell r="N593">
            <v>0</v>
          </cell>
          <cell r="U593">
            <v>0</v>
          </cell>
        </row>
        <row r="594">
          <cell r="B594" t="str">
            <v>OST_016</v>
          </cell>
          <cell r="N594">
            <v>0.15855384624164959</v>
          </cell>
          <cell r="U594">
            <v>0.53731740446818643</v>
          </cell>
        </row>
        <row r="595">
          <cell r="B595" t="str">
            <v>CTR_131</v>
          </cell>
          <cell r="N595">
            <v>4.2715012570163371E-2</v>
          </cell>
          <cell r="U595">
            <v>0.35181475488895159</v>
          </cell>
        </row>
        <row r="596">
          <cell r="B596" t="str">
            <v>ADM_060</v>
          </cell>
          <cell r="N596">
            <v>1.9550064019798724E-2</v>
          </cell>
          <cell r="U596">
            <v>5.6368447889778052E-3</v>
          </cell>
        </row>
        <row r="597">
          <cell r="B597" t="str">
            <v>LIT_477</v>
          </cell>
          <cell r="N597">
            <v>0</v>
          </cell>
          <cell r="U597">
            <v>1.3237908530303939</v>
          </cell>
        </row>
        <row r="598">
          <cell r="B598" t="str">
            <v>SUO_210</v>
          </cell>
          <cell r="N598">
            <v>2.273169906943695</v>
          </cell>
          <cell r="U598">
            <v>21.161017227258849</v>
          </cell>
        </row>
        <row r="599">
          <cell r="B599" t="str">
            <v>CTR_860</v>
          </cell>
          <cell r="N599">
            <v>4.621675184700071</v>
          </cell>
          <cell r="U599">
            <v>5.8057734727740131</v>
          </cell>
        </row>
        <row r="600">
          <cell r="B600" t="str">
            <v>CTR_755</v>
          </cell>
          <cell r="N600">
            <v>0.54889237029617555</v>
          </cell>
          <cell r="U600">
            <v>0</v>
          </cell>
        </row>
        <row r="601">
          <cell r="B601" t="str">
            <v>ADM_034</v>
          </cell>
          <cell r="N601">
            <v>2.675261747609386E-4</v>
          </cell>
          <cell r="U601">
            <v>0</v>
          </cell>
        </row>
        <row r="602">
          <cell r="B602" t="str">
            <v>ADM_003</v>
          </cell>
          <cell r="N602">
            <v>5.3505234952187721E-4</v>
          </cell>
          <cell r="U602">
            <v>0</v>
          </cell>
        </row>
        <row r="603">
          <cell r="B603" t="str">
            <v>ADM_079</v>
          </cell>
          <cell r="N603">
            <v>6.2188312015156795E-2</v>
          </cell>
          <cell r="U603">
            <v>0</v>
          </cell>
        </row>
        <row r="604">
          <cell r="B604" t="str">
            <v>ADM_083</v>
          </cell>
          <cell r="N604">
            <v>1.4268062653916727E-3</v>
          </cell>
          <cell r="U604">
            <v>0</v>
          </cell>
        </row>
        <row r="605">
          <cell r="B605" t="str">
            <v>ADM_017</v>
          </cell>
          <cell r="N605">
            <v>8.0257852428281603E-4</v>
          </cell>
          <cell r="U605">
            <v>0</v>
          </cell>
        </row>
        <row r="606">
          <cell r="B606" t="str">
            <v>CTR_520</v>
          </cell>
          <cell r="N606">
            <v>0</v>
          </cell>
          <cell r="U606">
            <v>0</v>
          </cell>
        </row>
        <row r="607">
          <cell r="B607" t="str">
            <v>CTR_390</v>
          </cell>
          <cell r="N607">
            <v>0</v>
          </cell>
          <cell r="U607">
            <v>0.30599643869156151</v>
          </cell>
        </row>
        <row r="608">
          <cell r="B608" t="str">
            <v>EST_008</v>
          </cell>
          <cell r="N608">
            <v>4.9973889445343152E-2</v>
          </cell>
          <cell r="U608">
            <v>0</v>
          </cell>
        </row>
        <row r="609">
          <cell r="B609" t="str">
            <v>SUD_257</v>
          </cell>
          <cell r="N609">
            <v>4.2750682726797988E-2</v>
          </cell>
          <cell r="U609">
            <v>7.1821860384153308E-2</v>
          </cell>
        </row>
        <row r="610">
          <cell r="B610" t="str">
            <v>EXN_085</v>
          </cell>
          <cell r="N610">
            <v>0</v>
          </cell>
          <cell r="U610">
            <v>1.044582701971561</v>
          </cell>
        </row>
        <row r="611">
          <cell r="B611" t="str">
            <v>LIT_576</v>
          </cell>
          <cell r="N611">
            <v>0.15518301643966245</v>
          </cell>
          <cell r="U611">
            <v>0</v>
          </cell>
        </row>
        <row r="612">
          <cell r="B612" t="str">
            <v>CTR_414</v>
          </cell>
          <cell r="N612">
            <v>0</v>
          </cell>
          <cell r="U612">
            <v>4.0556968093758312E-2</v>
          </cell>
        </row>
        <row r="613">
          <cell r="B613" t="str">
            <v>ADM_066</v>
          </cell>
          <cell r="N613">
            <v>1.2218840337087422E-2</v>
          </cell>
          <cell r="U613">
            <v>2.6222055639430163E-3</v>
          </cell>
        </row>
        <row r="614">
          <cell r="B614" t="str">
            <v>LIT_373</v>
          </cell>
          <cell r="N614">
            <v>0.15471930440340992</v>
          </cell>
          <cell r="U614">
            <v>0</v>
          </cell>
        </row>
        <row r="615">
          <cell r="B615" t="str">
            <v>EXN_041</v>
          </cell>
          <cell r="N615">
            <v>8.2505072296273338E-2</v>
          </cell>
          <cell r="U615">
            <v>2.7647571342348473E-3</v>
          </cell>
        </row>
        <row r="616">
          <cell r="B616" t="str">
            <v>ADM_069</v>
          </cell>
          <cell r="N616">
            <v>8.0257852428281603E-4</v>
          </cell>
          <cell r="U616">
            <v>0</v>
          </cell>
        </row>
        <row r="617">
          <cell r="B617" t="str">
            <v>ADM_154</v>
          </cell>
          <cell r="N617">
            <v>1.4270540178254463E-3</v>
          </cell>
          <cell r="U617">
            <v>0</v>
          </cell>
        </row>
        <row r="618">
          <cell r="B618" t="str">
            <v>EXN_043</v>
          </cell>
          <cell r="N618">
            <v>1.2301031866291132</v>
          </cell>
          <cell r="U618">
            <v>0.26366635744361083</v>
          </cell>
        </row>
        <row r="619">
          <cell r="B619" t="str">
            <v>SUO_150</v>
          </cell>
          <cell r="N619">
            <v>4.0485627780488712E-2</v>
          </cell>
          <cell r="U619">
            <v>8.2683423079447441E-2</v>
          </cell>
        </row>
        <row r="620">
          <cell r="B620" t="str">
            <v>ADM_127</v>
          </cell>
          <cell r="N620">
            <v>3.5670156634791817E-4</v>
          </cell>
          <cell r="U620">
            <v>0</v>
          </cell>
        </row>
        <row r="621">
          <cell r="B621" t="str">
            <v>SUO_131</v>
          </cell>
          <cell r="N621">
            <v>0</v>
          </cell>
          <cell r="U621">
            <v>4.2981290289441922</v>
          </cell>
        </row>
        <row r="622">
          <cell r="B622" t="str">
            <v>LIT_790</v>
          </cell>
          <cell r="N622">
            <v>0</v>
          </cell>
          <cell r="U622">
            <v>0.90835837378329098</v>
          </cell>
        </row>
        <row r="623">
          <cell r="B623" t="str">
            <v>NRD_153</v>
          </cell>
          <cell r="N623">
            <v>1.1348817034925363</v>
          </cell>
          <cell r="U623">
            <v>6.5472572503160381E-2</v>
          </cell>
        </row>
        <row r="624">
          <cell r="B624" t="str">
            <v>CTR_728</v>
          </cell>
          <cell r="N624">
            <v>0</v>
          </cell>
          <cell r="U624">
            <v>0</v>
          </cell>
        </row>
        <row r="625">
          <cell r="B625" t="str">
            <v>CTR_470</v>
          </cell>
          <cell r="N625">
            <v>9.7165506673173488E-2</v>
          </cell>
          <cell r="U625">
            <v>3.9237172298271117E-2</v>
          </cell>
        </row>
        <row r="626">
          <cell r="B626" t="str">
            <v>LIT_515</v>
          </cell>
          <cell r="N626">
            <v>0</v>
          </cell>
          <cell r="U626">
            <v>0</v>
          </cell>
        </row>
        <row r="627">
          <cell r="B627" t="str">
            <v>ADM_076</v>
          </cell>
          <cell r="N627">
            <v>2.675261747609386E-4</v>
          </cell>
          <cell r="U627">
            <v>0</v>
          </cell>
        </row>
        <row r="628">
          <cell r="B628" t="str">
            <v>NRD_188</v>
          </cell>
          <cell r="N628">
            <v>5.3041522915935425E-2</v>
          </cell>
          <cell r="U628">
            <v>4.0182431449092976E-2</v>
          </cell>
        </row>
        <row r="629">
          <cell r="B629" t="str">
            <v>ADM_038</v>
          </cell>
          <cell r="N629">
            <v>1.3824585797682675E-2</v>
          </cell>
          <cell r="U629">
            <v>4.9232403574292856E-3</v>
          </cell>
        </row>
        <row r="630">
          <cell r="B630" t="str">
            <v>CTR_649</v>
          </cell>
          <cell r="N630">
            <v>9.8984684661545842E-3</v>
          </cell>
          <cell r="U630">
            <v>0</v>
          </cell>
        </row>
        <row r="631">
          <cell r="B631" t="str">
            <v>CTR_097</v>
          </cell>
          <cell r="N631">
            <v>2.4077355728483103E-3</v>
          </cell>
          <cell r="U631">
            <v>1.685414900993909E-2</v>
          </cell>
        </row>
        <row r="632">
          <cell r="B632" t="str">
            <v>ADM_041</v>
          </cell>
          <cell r="N632">
            <v>2.140581026737913E-3</v>
          </cell>
          <cell r="U632">
            <v>0</v>
          </cell>
        </row>
        <row r="633">
          <cell r="B633" t="str">
            <v>NRO_091</v>
          </cell>
          <cell r="N633">
            <v>0.64393550264957922</v>
          </cell>
          <cell r="U633">
            <v>7.0024619542109336</v>
          </cell>
        </row>
        <row r="634">
          <cell r="B634" t="str">
            <v>ADM_043</v>
          </cell>
          <cell r="N634">
            <v>1.0702905133692132E-3</v>
          </cell>
          <cell r="U634">
            <v>0</v>
          </cell>
        </row>
        <row r="635">
          <cell r="B635" t="str">
            <v>NRD_152</v>
          </cell>
          <cell r="N635">
            <v>0</v>
          </cell>
          <cell r="U635">
            <v>0.65570665433906061</v>
          </cell>
        </row>
        <row r="636">
          <cell r="B636" t="str">
            <v>ADM_065</v>
          </cell>
          <cell r="N636">
            <v>1.3467806808699235E-2</v>
          </cell>
          <cell r="U636">
            <v>5.6190251951872558E-3</v>
          </cell>
        </row>
        <row r="637">
          <cell r="B637" t="str">
            <v>EXN_273</v>
          </cell>
          <cell r="N637">
            <v>2.8536125307832214E-3</v>
          </cell>
          <cell r="U637">
            <v>0</v>
          </cell>
        </row>
        <row r="638">
          <cell r="B638" t="str">
            <v>EXN_251</v>
          </cell>
          <cell r="N638">
            <v>6.5098035858495544E-3</v>
          </cell>
          <cell r="U638">
            <v>0.36057784173265506</v>
          </cell>
        </row>
        <row r="639">
          <cell r="B639" t="str">
            <v>LIT_134</v>
          </cell>
          <cell r="N639">
            <v>0.10000128412563883</v>
          </cell>
          <cell r="U639">
            <v>0.8626649031341227</v>
          </cell>
        </row>
        <row r="640">
          <cell r="B640" t="str">
            <v>NRD_087</v>
          </cell>
          <cell r="N640">
            <v>1.0273181962978564</v>
          </cell>
          <cell r="U640">
            <v>6.3954036604493263</v>
          </cell>
        </row>
        <row r="641">
          <cell r="B641" t="str">
            <v>LIT_519</v>
          </cell>
          <cell r="N641">
            <v>0</v>
          </cell>
          <cell r="U641">
            <v>0</v>
          </cell>
        </row>
        <row r="642">
          <cell r="B642" t="str">
            <v>ADM_133</v>
          </cell>
          <cell r="N642">
            <v>1.8693577662858795E-2</v>
          </cell>
          <cell r="U642">
            <v>0</v>
          </cell>
        </row>
        <row r="643">
          <cell r="B643" t="str">
            <v>ADM_103</v>
          </cell>
          <cell r="N643">
            <v>8.2411997900763423E-3</v>
          </cell>
          <cell r="U643">
            <v>4.0133261881727484E-3</v>
          </cell>
        </row>
        <row r="644">
          <cell r="B644" t="str">
            <v>LIT_114</v>
          </cell>
          <cell r="N644">
            <v>0</v>
          </cell>
          <cell r="U644">
            <v>0</v>
          </cell>
        </row>
        <row r="645">
          <cell r="B645" t="str">
            <v>ADM_144</v>
          </cell>
          <cell r="N645">
            <v>1.8730083983956953E-3</v>
          </cell>
          <cell r="U645">
            <v>8.0271788502682428E-4</v>
          </cell>
        </row>
        <row r="646">
          <cell r="B646" t="str">
            <v>ADM_098</v>
          </cell>
          <cell r="N646">
            <v>1.7838175222803111E-4</v>
          </cell>
          <cell r="U646">
            <v>0</v>
          </cell>
        </row>
        <row r="647">
          <cell r="B647" t="str">
            <v>SUO_033</v>
          </cell>
          <cell r="N647">
            <v>0</v>
          </cell>
          <cell r="U647">
            <v>0</v>
          </cell>
        </row>
        <row r="648">
          <cell r="B648" t="str">
            <v>SUD_226</v>
          </cell>
          <cell r="N648">
            <v>1.3929196165886155E-2</v>
          </cell>
          <cell r="U648">
            <v>0</v>
          </cell>
        </row>
        <row r="649">
          <cell r="B649" t="str">
            <v>ADM_099</v>
          </cell>
          <cell r="N649">
            <v>0</v>
          </cell>
          <cell r="U649">
            <v>0</v>
          </cell>
        </row>
        <row r="650">
          <cell r="B650" t="str">
            <v>ADM_063</v>
          </cell>
          <cell r="N650">
            <v>1.7838175222816795E-3</v>
          </cell>
          <cell r="U650">
            <v>0</v>
          </cell>
        </row>
        <row r="651">
          <cell r="B651" t="str">
            <v>ADM_067</v>
          </cell>
          <cell r="N651">
            <v>8.2055606024955888E-3</v>
          </cell>
          <cell r="U651">
            <v>2.9432369736562512E-3</v>
          </cell>
        </row>
        <row r="652">
          <cell r="B652" t="str">
            <v>ADM_064</v>
          </cell>
          <cell r="N652">
            <v>8.4731332308378079E-3</v>
          </cell>
          <cell r="U652">
            <v>3.4783667458138214E-3</v>
          </cell>
        </row>
        <row r="653">
          <cell r="B653" t="str">
            <v>OST_293</v>
          </cell>
          <cell r="N653">
            <v>4.6303965379972771</v>
          </cell>
          <cell r="U653">
            <v>4.6213541532903575</v>
          </cell>
        </row>
        <row r="654">
          <cell r="B654" t="str">
            <v>NRD_049</v>
          </cell>
          <cell r="N654">
            <v>2.5349888566430674</v>
          </cell>
          <cell r="U654">
            <v>1.3658459677028134</v>
          </cell>
        </row>
        <row r="655">
          <cell r="B655" t="str">
            <v>NRD_018</v>
          </cell>
          <cell r="N655">
            <v>0</v>
          </cell>
          <cell r="U655">
            <v>0</v>
          </cell>
        </row>
        <row r="656">
          <cell r="B656" t="str">
            <v>LIT_499</v>
          </cell>
          <cell r="N656">
            <v>0.191816267303593</v>
          </cell>
          <cell r="U656">
            <v>0</v>
          </cell>
        </row>
        <row r="657">
          <cell r="B657" t="str">
            <v>CTR_228</v>
          </cell>
          <cell r="N657">
            <v>0.30012869792513758</v>
          </cell>
          <cell r="U657">
            <v>0</v>
          </cell>
        </row>
        <row r="658">
          <cell r="B658" t="str">
            <v>OST_067</v>
          </cell>
          <cell r="N658">
            <v>0</v>
          </cell>
          <cell r="U658">
            <v>3.287004933896065E-2</v>
          </cell>
        </row>
        <row r="659">
          <cell r="B659" t="str">
            <v>EXN_010</v>
          </cell>
          <cell r="N659">
            <v>0.14187804801488443</v>
          </cell>
          <cell r="U659">
            <v>0</v>
          </cell>
        </row>
        <row r="660">
          <cell r="B660" t="str">
            <v>SUO_109</v>
          </cell>
          <cell r="N660">
            <v>2.7812912882063041</v>
          </cell>
          <cell r="U660">
            <v>2.9886954139593018</v>
          </cell>
        </row>
        <row r="661">
          <cell r="B661" t="str">
            <v>EST_042</v>
          </cell>
          <cell r="N661">
            <v>9.7201176829807695E-3</v>
          </cell>
          <cell r="U661">
            <v>0</v>
          </cell>
        </row>
        <row r="662">
          <cell r="B662" t="str">
            <v>SUO_228</v>
          </cell>
          <cell r="N662">
            <v>0</v>
          </cell>
          <cell r="U662">
            <v>0</v>
          </cell>
        </row>
        <row r="663">
          <cell r="B663" t="str">
            <v>LIT_510</v>
          </cell>
          <cell r="N663">
            <v>9.2451695473885156</v>
          </cell>
          <cell r="U663">
            <v>9.2451160421535636</v>
          </cell>
        </row>
        <row r="664">
          <cell r="B664" t="str">
            <v>EST_053</v>
          </cell>
          <cell r="N664">
            <v>6.7059894473408214E-3</v>
          </cell>
          <cell r="U664">
            <v>6.7594509208018985E-3</v>
          </cell>
        </row>
        <row r="665">
          <cell r="B665" t="str">
            <v>LIT_225</v>
          </cell>
          <cell r="N665">
            <v>1.2030810605565316</v>
          </cell>
          <cell r="U665">
            <v>1.7835078317400378E-4</v>
          </cell>
        </row>
        <row r="666">
          <cell r="B666" t="str">
            <v>LIT_508</v>
          </cell>
          <cell r="N666">
            <v>0</v>
          </cell>
          <cell r="U666">
            <v>0.85693984299423831</v>
          </cell>
        </row>
        <row r="667">
          <cell r="B667" t="str">
            <v>LIT_180</v>
          </cell>
          <cell r="N667">
            <v>2.2757559932997176E-2</v>
          </cell>
          <cell r="U667">
            <v>5.9747512363276288E-3</v>
          </cell>
        </row>
        <row r="668">
          <cell r="B668" t="str">
            <v>OST_205</v>
          </cell>
          <cell r="N668">
            <v>0.14967197723958653</v>
          </cell>
          <cell r="U668">
            <v>1.8459306058504772E-2</v>
          </cell>
        </row>
        <row r="669">
          <cell r="B669" t="str">
            <v>LIT_200</v>
          </cell>
          <cell r="N669">
            <v>0</v>
          </cell>
          <cell r="U669">
            <v>9.2451160421535636</v>
          </cell>
        </row>
        <row r="670">
          <cell r="B670" t="str">
            <v>LIT_402</v>
          </cell>
          <cell r="N670">
            <v>3.3244585983625945E-2</v>
          </cell>
          <cell r="U670">
            <v>2.6752617476094621E-3</v>
          </cell>
        </row>
        <row r="671">
          <cell r="B671" t="str">
            <v>EXN_233</v>
          </cell>
          <cell r="N671">
            <v>4.0077561188586692</v>
          </cell>
          <cell r="U671">
            <v>10.238298048414391</v>
          </cell>
        </row>
        <row r="672">
          <cell r="B672" t="str">
            <v>OST_156</v>
          </cell>
          <cell r="N672">
            <v>0</v>
          </cell>
          <cell r="U672">
            <v>9.0138485816119149E-2</v>
          </cell>
        </row>
        <row r="673">
          <cell r="B673" t="str">
            <v>SUO_213</v>
          </cell>
          <cell r="N673">
            <v>0</v>
          </cell>
          <cell r="U673">
            <v>0</v>
          </cell>
        </row>
        <row r="674">
          <cell r="B674" t="str">
            <v>ADM_137</v>
          </cell>
          <cell r="N674">
            <v>1.0648966331978829E-2</v>
          </cell>
          <cell r="U674">
            <v>8.833075089327394E-2</v>
          </cell>
        </row>
        <row r="675">
          <cell r="B675" t="str">
            <v>OST_161</v>
          </cell>
          <cell r="N675">
            <v>0</v>
          </cell>
          <cell r="U675">
            <v>1.0344345424089817E-2</v>
          </cell>
        </row>
        <row r="676">
          <cell r="B676" t="str">
            <v>LIT_135</v>
          </cell>
          <cell r="N676">
            <v>0</v>
          </cell>
          <cell r="U676">
            <v>0</v>
          </cell>
        </row>
        <row r="677">
          <cell r="B677" t="str">
            <v>NRO_231</v>
          </cell>
          <cell r="N677">
            <v>2.3363952595788638E-3</v>
          </cell>
          <cell r="U677">
            <v>0</v>
          </cell>
        </row>
        <row r="678">
          <cell r="B678" t="str">
            <v>LIT_462</v>
          </cell>
          <cell r="N678">
            <v>0</v>
          </cell>
          <cell r="U678">
            <v>9.1850653334588448E-3</v>
          </cell>
        </row>
        <row r="679">
          <cell r="B679" t="str">
            <v>CTR_167</v>
          </cell>
          <cell r="N679">
            <v>0</v>
          </cell>
          <cell r="U679">
            <v>0</v>
          </cell>
        </row>
        <row r="680">
          <cell r="B680" t="str">
            <v>SUO_201</v>
          </cell>
          <cell r="N680">
            <v>0</v>
          </cell>
          <cell r="U680">
            <v>0</v>
          </cell>
        </row>
        <row r="681">
          <cell r="B681" t="str">
            <v>LIT_175</v>
          </cell>
          <cell r="N681">
            <v>0</v>
          </cell>
          <cell r="U681">
            <v>1.8726832233265207E-3</v>
          </cell>
        </row>
        <row r="682">
          <cell r="B682" t="str">
            <v>ADM_031</v>
          </cell>
          <cell r="N682">
            <v>0</v>
          </cell>
          <cell r="U682">
            <v>0</v>
          </cell>
        </row>
        <row r="683">
          <cell r="B683" t="str">
            <v>CTR_276</v>
          </cell>
          <cell r="N683">
            <v>8.0257852428281592E-4</v>
          </cell>
          <cell r="U683">
            <v>1.551651813613444E-3</v>
          </cell>
        </row>
        <row r="684">
          <cell r="B684" t="str">
            <v>NRD_125</v>
          </cell>
          <cell r="N684">
            <v>0</v>
          </cell>
          <cell r="U684">
            <v>0</v>
          </cell>
        </row>
        <row r="685">
          <cell r="B685" t="str">
            <v>ADM_075</v>
          </cell>
          <cell r="N685">
            <v>5.7072250615666916E-3</v>
          </cell>
          <cell r="U685">
            <v>1.9458070444278931E-2</v>
          </cell>
        </row>
        <row r="686">
          <cell r="B686" t="str">
            <v>ADM_093</v>
          </cell>
          <cell r="N686">
            <v>0</v>
          </cell>
          <cell r="U686">
            <v>0</v>
          </cell>
        </row>
        <row r="687">
          <cell r="B687" t="str">
            <v>SUO_237</v>
          </cell>
          <cell r="N687">
            <v>1.6051570485656321E-3</v>
          </cell>
          <cell r="U687">
            <v>2.675261747609386E-4</v>
          </cell>
        </row>
        <row r="688">
          <cell r="B688" t="str">
            <v>SUO_217</v>
          </cell>
          <cell r="N688">
            <v>1.0701046990437544E-3</v>
          </cell>
          <cell r="U688">
            <v>1.4268062653916727E-3</v>
          </cell>
        </row>
        <row r="689">
          <cell r="B689" t="str">
            <v>SUO_052</v>
          </cell>
          <cell r="N689">
            <v>2.318560181261468E-3</v>
          </cell>
          <cell r="U689">
            <v>1.6051570485656321E-3</v>
          </cell>
        </row>
        <row r="690">
          <cell r="B690" t="str">
            <v>ADM_032</v>
          </cell>
          <cell r="N690">
            <v>0</v>
          </cell>
          <cell r="U690">
            <v>0</v>
          </cell>
        </row>
        <row r="691">
          <cell r="B691" t="str">
            <v>SUO_006</v>
          </cell>
          <cell r="N691">
            <v>1.6943324401526112E-3</v>
          </cell>
          <cell r="U691">
            <v>5.3505234952187721E-4</v>
          </cell>
        </row>
        <row r="692">
          <cell r="B692" t="str">
            <v>SUO_071</v>
          </cell>
          <cell r="N692">
            <v>2.4533933733409814</v>
          </cell>
          <cell r="U692">
            <v>0</v>
          </cell>
        </row>
        <row r="693">
          <cell r="B693" t="str">
            <v>NRO_093</v>
          </cell>
          <cell r="N693">
            <v>0</v>
          </cell>
          <cell r="U693">
            <v>3.920150214163616E-2</v>
          </cell>
        </row>
        <row r="694">
          <cell r="B694" t="str">
            <v>SUO_112</v>
          </cell>
          <cell r="N694">
            <v>2.9161601504424528</v>
          </cell>
          <cell r="U694">
            <v>8.9175391586979538E-4</v>
          </cell>
        </row>
        <row r="695">
          <cell r="B695" t="str">
            <v>SUO_116</v>
          </cell>
          <cell r="N695">
            <v>2.7587299141347987</v>
          </cell>
          <cell r="U695">
            <v>0</v>
          </cell>
        </row>
        <row r="696">
          <cell r="B696" t="str">
            <v>SUO_111</v>
          </cell>
          <cell r="N696">
            <v>2.4663951454343627</v>
          </cell>
          <cell r="U696">
            <v>0</v>
          </cell>
        </row>
        <row r="697">
          <cell r="B697" t="str">
            <v>CTR_513</v>
          </cell>
          <cell r="N697">
            <v>0</v>
          </cell>
          <cell r="U697">
            <v>0</v>
          </cell>
        </row>
        <row r="698">
          <cell r="B698" t="str">
            <v>SUO_114</v>
          </cell>
          <cell r="N698">
            <v>2.7746923092288682</v>
          </cell>
          <cell r="U698">
            <v>0</v>
          </cell>
        </row>
        <row r="699">
          <cell r="B699" t="str">
            <v>EXN_226</v>
          </cell>
          <cell r="N699">
            <v>0</v>
          </cell>
          <cell r="U699">
            <v>10.023866841934298</v>
          </cell>
        </row>
        <row r="700">
          <cell r="B700" t="str">
            <v>NRD_055</v>
          </cell>
          <cell r="N700">
            <v>3.5491805851617861E-3</v>
          </cell>
          <cell r="U700">
            <v>0</v>
          </cell>
        </row>
        <row r="701">
          <cell r="B701" t="str">
            <v>OST_222</v>
          </cell>
          <cell r="N701">
            <v>0</v>
          </cell>
          <cell r="U701">
            <v>0</v>
          </cell>
        </row>
        <row r="702">
          <cell r="B702" t="str">
            <v>SUO_126</v>
          </cell>
          <cell r="N702">
            <v>2.7396463803351843</v>
          </cell>
          <cell r="U702">
            <v>8.9175391586979543E-5</v>
          </cell>
        </row>
        <row r="703">
          <cell r="B703" t="str">
            <v>SUO_113</v>
          </cell>
          <cell r="N703">
            <v>2.7279644040372908</v>
          </cell>
          <cell r="U703">
            <v>0</v>
          </cell>
        </row>
        <row r="704">
          <cell r="B704" t="str">
            <v>CTR_551</v>
          </cell>
          <cell r="N704">
            <v>2.3774159397088469E-2</v>
          </cell>
          <cell r="U704">
            <v>0</v>
          </cell>
        </row>
        <row r="705">
          <cell r="B705" t="str">
            <v>ADM_142</v>
          </cell>
          <cell r="N705">
            <v>4.3666899098584878E-2</v>
          </cell>
          <cell r="U705">
            <v>0</v>
          </cell>
        </row>
        <row r="706">
          <cell r="B706" t="str">
            <v>SUO_125</v>
          </cell>
          <cell r="N706">
            <v>1.6051570485656321E-3</v>
          </cell>
          <cell r="U706">
            <v>8.0257852428281603E-4</v>
          </cell>
        </row>
        <row r="707">
          <cell r="B707" t="str">
            <v>SUO_163</v>
          </cell>
          <cell r="N707">
            <v>0</v>
          </cell>
          <cell r="U707">
            <v>0</v>
          </cell>
        </row>
        <row r="708">
          <cell r="B708" t="str">
            <v>SUO_238</v>
          </cell>
          <cell r="N708">
            <v>3.0970613498157991</v>
          </cell>
          <cell r="U708">
            <v>0</v>
          </cell>
        </row>
        <row r="709">
          <cell r="B709" t="str">
            <v>LIT_558</v>
          </cell>
          <cell r="N709">
            <v>13.19749424283672</v>
          </cell>
          <cell r="U709">
            <v>0</v>
          </cell>
        </row>
        <row r="710">
          <cell r="B710" t="str">
            <v>LIT_120</v>
          </cell>
          <cell r="N710">
            <v>0</v>
          </cell>
          <cell r="U710">
            <v>0</v>
          </cell>
        </row>
        <row r="711">
          <cell r="B711" t="str">
            <v>CTR_474</v>
          </cell>
          <cell r="N711">
            <v>0</v>
          </cell>
          <cell r="U711">
            <v>3.8613301258728487</v>
          </cell>
        </row>
        <row r="712">
          <cell r="B712" t="str">
            <v>LIT_353</v>
          </cell>
          <cell r="N712">
            <v>0</v>
          </cell>
          <cell r="U712">
            <v>0</v>
          </cell>
        </row>
        <row r="713">
          <cell r="B713" t="str">
            <v>CTR_376</v>
          </cell>
          <cell r="N713">
            <v>0</v>
          </cell>
          <cell r="U713">
            <v>0</v>
          </cell>
        </row>
        <row r="714">
          <cell r="B714" t="str">
            <v>LIT_071</v>
          </cell>
          <cell r="N714">
            <v>0</v>
          </cell>
          <cell r="U714">
            <v>0</v>
          </cell>
        </row>
        <row r="715">
          <cell r="B715" t="str">
            <v>LIT_021</v>
          </cell>
          <cell r="N715">
            <v>0</v>
          </cell>
          <cell r="U715">
            <v>0</v>
          </cell>
        </row>
        <row r="716">
          <cell r="B716" t="str">
            <v>OST_224</v>
          </cell>
          <cell r="N716">
            <v>2.056831908674675E-2</v>
          </cell>
          <cell r="U716">
            <v>6.3492878809931208E-3</v>
          </cell>
        </row>
        <row r="717">
          <cell r="B717" t="str">
            <v>OST_195</v>
          </cell>
          <cell r="N717">
            <v>2.4969109644353585E-4</v>
          </cell>
          <cell r="U717">
            <v>2.3185601812612388E-4</v>
          </cell>
        </row>
        <row r="718">
          <cell r="B718" t="str">
            <v>NRO_015</v>
          </cell>
          <cell r="N718">
            <v>8.1647292120766934</v>
          </cell>
          <cell r="U718">
            <v>13.424213758407458</v>
          </cell>
        </row>
        <row r="719">
          <cell r="B719" t="str">
            <v>OST_158</v>
          </cell>
          <cell r="N719">
            <v>2.6752617476083203E-4</v>
          </cell>
          <cell r="U719">
            <v>2.4969109644359369E-4</v>
          </cell>
        </row>
        <row r="720">
          <cell r="B720" t="str">
            <v>SUO_165</v>
          </cell>
          <cell r="N720">
            <v>2.85361253078244E-4</v>
          </cell>
          <cell r="U720">
            <v>2.4969109644359369E-4</v>
          </cell>
        </row>
        <row r="721">
          <cell r="B721" t="str">
            <v>SUO_184</v>
          </cell>
          <cell r="N721">
            <v>0</v>
          </cell>
          <cell r="U721">
            <v>0</v>
          </cell>
        </row>
        <row r="722">
          <cell r="B722" t="str">
            <v>SUO_226</v>
          </cell>
          <cell r="N722">
            <v>0</v>
          </cell>
          <cell r="U722">
            <v>0</v>
          </cell>
        </row>
        <row r="723">
          <cell r="B723" t="str">
            <v>EST_048</v>
          </cell>
          <cell r="N723">
            <v>1.7344970365233865</v>
          </cell>
          <cell r="U723">
            <v>1.9618586149135206E-3</v>
          </cell>
        </row>
        <row r="724">
          <cell r="B724" t="str">
            <v>EST_041</v>
          </cell>
          <cell r="N724">
            <v>0.28013557513133713</v>
          </cell>
          <cell r="U724">
            <v>1.6051570485653394E-4</v>
          </cell>
        </row>
        <row r="725">
          <cell r="B725" t="str">
            <v>NRO_092</v>
          </cell>
          <cell r="N725">
            <v>8.5006620381071425</v>
          </cell>
          <cell r="U725">
            <v>1.9262198340791539E-3</v>
          </cell>
        </row>
        <row r="726">
          <cell r="B726" t="str">
            <v>CTR_181</v>
          </cell>
          <cell r="N726">
            <v>1.7835078317388799E-4</v>
          </cell>
          <cell r="U726">
            <v>5.3505234952004287E-5</v>
          </cell>
        </row>
        <row r="727">
          <cell r="B727" t="str">
            <v>NRD_260</v>
          </cell>
          <cell r="N727">
            <v>0</v>
          </cell>
          <cell r="U727">
            <v>0</v>
          </cell>
        </row>
        <row r="728">
          <cell r="B728" t="str">
            <v>OST_170</v>
          </cell>
          <cell r="N728">
            <v>1.9137039034565807E-2</v>
          </cell>
          <cell r="U728">
            <v>2.778705201850282E-2</v>
          </cell>
        </row>
        <row r="729">
          <cell r="B729" t="str">
            <v>EXN_181</v>
          </cell>
          <cell r="N729">
            <v>6.5098035858495058E-3</v>
          </cell>
          <cell r="U729">
            <v>0</v>
          </cell>
        </row>
        <row r="730">
          <cell r="B730" t="str">
            <v>OST_182</v>
          </cell>
          <cell r="N730">
            <v>7.1340313269474141E-5</v>
          </cell>
          <cell r="U730">
            <v>7.1340313269821533E-5</v>
          </cell>
        </row>
        <row r="731">
          <cell r="B731" t="str">
            <v>OST_143</v>
          </cell>
          <cell r="N731">
            <v>1.0701046990452966E-4</v>
          </cell>
          <cell r="U731">
            <v>1.0701046990435595E-4</v>
          </cell>
        </row>
        <row r="732">
          <cell r="B732" t="str">
            <v>OST_026</v>
          </cell>
          <cell r="N732">
            <v>7.9063987978937433E-2</v>
          </cell>
          <cell r="U732">
            <v>1.8548481450092805E-3</v>
          </cell>
        </row>
        <row r="733">
          <cell r="B733" t="str">
            <v>EXN_100</v>
          </cell>
          <cell r="N733">
            <v>13.86916329226985</v>
          </cell>
          <cell r="U733">
            <v>2.3339815906786532</v>
          </cell>
        </row>
        <row r="734">
          <cell r="B734" t="str">
            <v>CTR_427</v>
          </cell>
          <cell r="N734">
            <v>0</v>
          </cell>
          <cell r="U734">
            <v>7.2371075582411097E-17</v>
          </cell>
        </row>
        <row r="735">
          <cell r="B735" t="str">
            <v>CTR_654</v>
          </cell>
          <cell r="N735">
            <v>0</v>
          </cell>
          <cell r="U735">
            <v>0</v>
          </cell>
        </row>
        <row r="736">
          <cell r="B736" t="str">
            <v>CTR_409</v>
          </cell>
          <cell r="N736">
            <v>0</v>
          </cell>
          <cell r="U736">
            <v>12.750083468166519</v>
          </cell>
        </row>
        <row r="737">
          <cell r="B737" t="str">
            <v>CTR_563</v>
          </cell>
          <cell r="N737">
            <v>0</v>
          </cell>
          <cell r="U737">
            <v>0</v>
          </cell>
        </row>
        <row r="738">
          <cell r="B738" t="str">
            <v>LIT_062</v>
          </cell>
          <cell r="N738">
            <v>0</v>
          </cell>
          <cell r="U738">
            <v>0</v>
          </cell>
        </row>
        <row r="739">
          <cell r="B739" t="str">
            <v>LIT_648</v>
          </cell>
          <cell r="N739">
            <v>0</v>
          </cell>
          <cell r="U739">
            <v>22.302890281451802</v>
          </cell>
        </row>
        <row r="740">
          <cell r="B740" t="str">
            <v>SUO_216</v>
          </cell>
          <cell r="N740">
            <v>2.7457994823546872</v>
          </cell>
          <cell r="U740">
            <v>0</v>
          </cell>
        </row>
        <row r="741">
          <cell r="B741" t="str">
            <v>CTR_941</v>
          </cell>
          <cell r="N741">
            <v>0</v>
          </cell>
          <cell r="U741">
            <v>0</v>
          </cell>
        </row>
        <row r="742">
          <cell r="B742" t="str">
            <v>LIT_092</v>
          </cell>
          <cell r="N742">
            <v>0</v>
          </cell>
          <cell r="U742">
            <v>24.264392194799004</v>
          </cell>
        </row>
        <row r="743">
          <cell r="B743" t="str">
            <v>LIT_687</v>
          </cell>
          <cell r="N743">
            <v>0</v>
          </cell>
          <cell r="U743">
            <v>22.107185967075022</v>
          </cell>
        </row>
        <row r="744">
          <cell r="B744" t="str">
            <v>LIT_067</v>
          </cell>
          <cell r="N744">
            <v>0</v>
          </cell>
          <cell r="U744">
            <v>0</v>
          </cell>
        </row>
        <row r="745">
          <cell r="B745" t="str">
            <v>EXN_350</v>
          </cell>
          <cell r="N745">
            <v>0</v>
          </cell>
          <cell r="U745">
            <v>5.6563950883621112</v>
          </cell>
        </row>
        <row r="746">
          <cell r="B746" t="str">
            <v>SUD_028</v>
          </cell>
          <cell r="N746">
            <v>0</v>
          </cell>
          <cell r="U746">
            <v>0</v>
          </cell>
        </row>
        <row r="747">
          <cell r="B747" t="str">
            <v>NRD_039</v>
          </cell>
          <cell r="N747">
            <v>0</v>
          </cell>
          <cell r="U747">
            <v>0</v>
          </cell>
        </row>
        <row r="748">
          <cell r="B748" t="str">
            <v>EXN_360</v>
          </cell>
          <cell r="N748">
            <v>3.7810366032879322E-2</v>
          </cell>
          <cell r="U748">
            <v>0</v>
          </cell>
        </row>
        <row r="749">
          <cell r="B749" t="str">
            <v>EXN_084</v>
          </cell>
          <cell r="N749">
            <v>0</v>
          </cell>
          <cell r="U749">
            <v>1.0732971780625684</v>
          </cell>
        </row>
        <row r="750">
          <cell r="B750" t="str">
            <v>LIT_336</v>
          </cell>
          <cell r="N750">
            <v>0</v>
          </cell>
          <cell r="U750">
            <v>13.868556899607057</v>
          </cell>
        </row>
        <row r="751">
          <cell r="B751" t="str">
            <v>CTR_069</v>
          </cell>
          <cell r="N751">
            <v>0</v>
          </cell>
          <cell r="U751">
            <v>0</v>
          </cell>
        </row>
        <row r="752">
          <cell r="B752" t="str">
            <v>LIT_407</v>
          </cell>
          <cell r="N752">
            <v>0</v>
          </cell>
          <cell r="U752">
            <v>0</v>
          </cell>
        </row>
        <row r="753">
          <cell r="B753" t="str">
            <v>SUD_014</v>
          </cell>
          <cell r="N753">
            <v>0</v>
          </cell>
          <cell r="U753">
            <v>0</v>
          </cell>
        </row>
        <row r="754">
          <cell r="B754" t="str">
            <v>CTR_878</v>
          </cell>
          <cell r="N754">
            <v>0</v>
          </cell>
          <cell r="U754">
            <v>0</v>
          </cell>
        </row>
        <row r="755">
          <cell r="B755" t="str">
            <v>OST_064</v>
          </cell>
          <cell r="N755">
            <v>8.9175391586979543E-5</v>
          </cell>
          <cell r="U755">
            <v>0</v>
          </cell>
        </row>
        <row r="756">
          <cell r="B756" t="str">
            <v>OST_239</v>
          </cell>
          <cell r="N756">
            <v>0</v>
          </cell>
          <cell r="U756">
            <v>0</v>
          </cell>
        </row>
        <row r="757">
          <cell r="B757" t="str">
            <v>ADM_048</v>
          </cell>
          <cell r="N757">
            <v>0</v>
          </cell>
          <cell r="U757">
            <v>0</v>
          </cell>
        </row>
        <row r="758">
          <cell r="B758" t="str">
            <v>LIT_083</v>
          </cell>
          <cell r="N758">
            <v>0</v>
          </cell>
          <cell r="U758">
            <v>2.6039214343399242E-3</v>
          </cell>
        </row>
        <row r="759">
          <cell r="B759" t="str">
            <v>EXN_241</v>
          </cell>
          <cell r="N759">
            <v>0</v>
          </cell>
          <cell r="U759">
            <v>0</v>
          </cell>
        </row>
        <row r="760">
          <cell r="B760" t="str">
            <v>NRO_243</v>
          </cell>
          <cell r="N760">
            <v>0</v>
          </cell>
          <cell r="U760">
            <v>0</v>
          </cell>
        </row>
        <row r="761">
          <cell r="B761" t="str">
            <v>OST_215</v>
          </cell>
          <cell r="N761">
            <v>0</v>
          </cell>
          <cell r="U761">
            <v>13.668197629789431</v>
          </cell>
        </row>
        <row r="762">
          <cell r="B762" t="str">
            <v>OST_176</v>
          </cell>
          <cell r="N762">
            <v>0</v>
          </cell>
          <cell r="U762">
            <v>0</v>
          </cell>
        </row>
        <row r="763">
          <cell r="B763" t="str">
            <v>CTR_705</v>
          </cell>
          <cell r="N763">
            <v>9.7101657092796607</v>
          </cell>
          <cell r="U763">
            <v>0</v>
          </cell>
        </row>
        <row r="764">
          <cell r="B764" t="str">
            <v>EST_197</v>
          </cell>
          <cell r="N764">
            <v>0</v>
          </cell>
          <cell r="U764">
            <v>0</v>
          </cell>
        </row>
        <row r="765">
          <cell r="B765" t="str">
            <v>SUD_172</v>
          </cell>
          <cell r="N765">
            <v>0</v>
          </cell>
          <cell r="U765">
            <v>0</v>
          </cell>
        </row>
        <row r="766">
          <cell r="B766" t="str">
            <v>SUD_191</v>
          </cell>
          <cell r="N766">
            <v>0</v>
          </cell>
          <cell r="U766">
            <v>8.6500129839370537E-3</v>
          </cell>
        </row>
        <row r="767">
          <cell r="B767" t="str">
            <v>EXN_167</v>
          </cell>
          <cell r="N767">
            <v>0</v>
          </cell>
          <cell r="U767">
            <v>0.38209586062586709</v>
          </cell>
        </row>
        <row r="768">
          <cell r="B768" t="str">
            <v>EXN_114</v>
          </cell>
          <cell r="N768">
            <v>0</v>
          </cell>
          <cell r="U768">
            <v>0</v>
          </cell>
        </row>
        <row r="769">
          <cell r="B769" t="str">
            <v>LIT_733</v>
          </cell>
          <cell r="N769">
            <v>0</v>
          </cell>
          <cell r="U769">
            <v>0</v>
          </cell>
        </row>
        <row r="770">
          <cell r="B770" t="str">
            <v>CTR_735</v>
          </cell>
          <cell r="N770">
            <v>0</v>
          </cell>
          <cell r="U770">
            <v>0</v>
          </cell>
        </row>
        <row r="771">
          <cell r="B771" t="str">
            <v>EXN_196</v>
          </cell>
          <cell r="N771">
            <v>0</v>
          </cell>
          <cell r="U771">
            <v>0</v>
          </cell>
        </row>
        <row r="772">
          <cell r="B772" t="str">
            <v>SUD_094</v>
          </cell>
          <cell r="N772">
            <v>0</v>
          </cell>
          <cell r="U772">
            <v>1.0076819249328664E-2</v>
          </cell>
        </row>
        <row r="773">
          <cell r="B773" t="str">
            <v>LIT_712</v>
          </cell>
          <cell r="N773">
            <v>0</v>
          </cell>
          <cell r="U773">
            <v>0</v>
          </cell>
        </row>
        <row r="774">
          <cell r="B774" t="str">
            <v>CTR_660</v>
          </cell>
          <cell r="N774">
            <v>0</v>
          </cell>
          <cell r="U774">
            <v>0</v>
          </cell>
        </row>
        <row r="775">
          <cell r="B775" t="str">
            <v>CTR_680</v>
          </cell>
          <cell r="N775">
            <v>0</v>
          </cell>
          <cell r="U775">
            <v>0</v>
          </cell>
        </row>
        <row r="776">
          <cell r="B776" t="str">
            <v>LIT_611</v>
          </cell>
          <cell r="N776">
            <v>0</v>
          </cell>
          <cell r="U776">
            <v>0</v>
          </cell>
        </row>
        <row r="777">
          <cell r="B777" t="str">
            <v>CTR_951</v>
          </cell>
          <cell r="N777">
            <v>0</v>
          </cell>
          <cell r="U777">
            <v>0</v>
          </cell>
        </row>
        <row r="778">
          <cell r="B778" t="str">
            <v>EXN_136</v>
          </cell>
          <cell r="N778">
            <v>3.2994894887183024E-3</v>
          </cell>
          <cell r="U778">
            <v>0</v>
          </cell>
        </row>
        <row r="779">
          <cell r="B779" t="str">
            <v>CTR_953</v>
          </cell>
          <cell r="N779">
            <v>8.699951203225785E-2</v>
          </cell>
          <cell r="U779">
            <v>0</v>
          </cell>
        </row>
        <row r="780">
          <cell r="B780" t="str">
            <v>CTR_866</v>
          </cell>
          <cell r="N780">
            <v>0</v>
          </cell>
          <cell r="U780">
            <v>0</v>
          </cell>
        </row>
        <row r="781">
          <cell r="B781" t="str">
            <v>SUD_083</v>
          </cell>
          <cell r="N781">
            <v>0</v>
          </cell>
          <cell r="U781">
            <v>5.3683585735364381E-3</v>
          </cell>
        </row>
        <row r="782">
          <cell r="B782" t="str">
            <v>OST_232</v>
          </cell>
          <cell r="N782">
            <v>0</v>
          </cell>
          <cell r="U782">
            <v>0</v>
          </cell>
        </row>
        <row r="783">
          <cell r="B783" t="str">
            <v>CTR_031</v>
          </cell>
          <cell r="N783">
            <v>3.3191080748673767E-2</v>
          </cell>
          <cell r="U783">
            <v>0</v>
          </cell>
        </row>
        <row r="784">
          <cell r="B784" t="str">
            <v>SUD_097</v>
          </cell>
          <cell r="N784">
            <v>0</v>
          </cell>
          <cell r="U784">
            <v>0</v>
          </cell>
        </row>
        <row r="785">
          <cell r="B785" t="str">
            <v>CTR_702</v>
          </cell>
          <cell r="N785">
            <v>0</v>
          </cell>
          <cell r="U785">
            <v>0</v>
          </cell>
        </row>
        <row r="786">
          <cell r="B786" t="str">
            <v>LIT_358</v>
          </cell>
          <cell r="N786">
            <v>0</v>
          </cell>
          <cell r="U786">
            <v>0</v>
          </cell>
        </row>
        <row r="787">
          <cell r="B787" t="str">
            <v>LIT_014</v>
          </cell>
          <cell r="N787">
            <v>0</v>
          </cell>
          <cell r="U787">
            <v>0</v>
          </cell>
        </row>
        <row r="788">
          <cell r="B788" t="str">
            <v>CTR_852</v>
          </cell>
          <cell r="N788">
            <v>0</v>
          </cell>
          <cell r="U788">
            <v>0</v>
          </cell>
        </row>
        <row r="789">
          <cell r="B789" t="str">
            <v>CTR_395</v>
          </cell>
          <cell r="N789">
            <v>0</v>
          </cell>
          <cell r="U789">
            <v>0</v>
          </cell>
        </row>
        <row r="790">
          <cell r="B790" t="str">
            <v>CTR_922</v>
          </cell>
          <cell r="N790">
            <v>0</v>
          </cell>
          <cell r="U790">
            <v>0</v>
          </cell>
        </row>
        <row r="791">
          <cell r="B791" t="str">
            <v>LIT_023</v>
          </cell>
          <cell r="N791">
            <v>0</v>
          </cell>
          <cell r="U791">
            <v>11.299039331341511</v>
          </cell>
        </row>
        <row r="792">
          <cell r="B792" t="str">
            <v>CTR_692</v>
          </cell>
          <cell r="N792">
            <v>0</v>
          </cell>
          <cell r="U792">
            <v>0</v>
          </cell>
        </row>
        <row r="793">
          <cell r="B793" t="str">
            <v>LIT_024</v>
          </cell>
          <cell r="N793">
            <v>0</v>
          </cell>
          <cell r="U793">
            <v>0</v>
          </cell>
        </row>
        <row r="794">
          <cell r="B794" t="str">
            <v>LIT_531</v>
          </cell>
          <cell r="N794">
            <v>0</v>
          </cell>
          <cell r="U794">
            <v>0</v>
          </cell>
        </row>
        <row r="795">
          <cell r="B795" t="str">
            <v>CTR_950</v>
          </cell>
          <cell r="N795">
            <v>0</v>
          </cell>
          <cell r="U795">
            <v>0</v>
          </cell>
        </row>
        <row r="796">
          <cell r="B796" t="str">
            <v>CTR_865</v>
          </cell>
          <cell r="N796">
            <v>0</v>
          </cell>
          <cell r="U796">
            <v>1.066573353536912</v>
          </cell>
        </row>
        <row r="797">
          <cell r="B797" t="str">
            <v>CTR_559</v>
          </cell>
          <cell r="N797">
            <v>0</v>
          </cell>
          <cell r="U797">
            <v>0</v>
          </cell>
        </row>
        <row r="798">
          <cell r="B798" t="str">
            <v>SUD_016</v>
          </cell>
          <cell r="N798">
            <v>0</v>
          </cell>
          <cell r="U798">
            <v>0</v>
          </cell>
        </row>
        <row r="799">
          <cell r="B799" t="str">
            <v>CTR_942</v>
          </cell>
          <cell r="N799">
            <v>0</v>
          </cell>
          <cell r="U799">
            <v>0</v>
          </cell>
        </row>
        <row r="800">
          <cell r="B800" t="str">
            <v>SUD_050</v>
          </cell>
          <cell r="N800">
            <v>7.1113451073386358</v>
          </cell>
          <cell r="U800">
            <v>0</v>
          </cell>
        </row>
        <row r="801">
          <cell r="B801" t="str">
            <v>CTR_434</v>
          </cell>
          <cell r="N801">
            <v>0.59506738805991444</v>
          </cell>
          <cell r="U801">
            <v>0</v>
          </cell>
        </row>
        <row r="802">
          <cell r="B802" t="str">
            <v>CTR_874</v>
          </cell>
          <cell r="N802">
            <v>0</v>
          </cell>
          <cell r="U802">
            <v>0.31364768728972425</v>
          </cell>
        </row>
        <row r="803">
          <cell r="B803" t="str">
            <v>OST_101</v>
          </cell>
          <cell r="N803">
            <v>0</v>
          </cell>
          <cell r="U803">
            <v>0</v>
          </cell>
        </row>
        <row r="804">
          <cell r="B804" t="str">
            <v>LIT_229</v>
          </cell>
          <cell r="N804">
            <v>1.1224684889836283</v>
          </cell>
          <cell r="U804">
            <v>6.2559390810796947</v>
          </cell>
        </row>
        <row r="805">
          <cell r="B805" t="str">
            <v>NRD_255</v>
          </cell>
          <cell r="N805">
            <v>3.1662436186089784</v>
          </cell>
          <cell r="U805">
            <v>0</v>
          </cell>
        </row>
        <row r="806">
          <cell r="B806" t="str">
            <v>CTR_729</v>
          </cell>
          <cell r="N806">
            <v>0</v>
          </cell>
          <cell r="U806">
            <v>0</v>
          </cell>
        </row>
        <row r="807">
          <cell r="B807" t="str">
            <v>LIT_748</v>
          </cell>
          <cell r="N807">
            <v>0</v>
          </cell>
          <cell r="U807">
            <v>0</v>
          </cell>
        </row>
        <row r="808">
          <cell r="B808" t="str">
            <v>ADM_151</v>
          </cell>
          <cell r="N808">
            <v>0</v>
          </cell>
          <cell r="U808">
            <v>0</v>
          </cell>
        </row>
        <row r="809">
          <cell r="B809" t="str">
            <v>CTR_098</v>
          </cell>
          <cell r="N809">
            <v>0</v>
          </cell>
          <cell r="U809">
            <v>0</v>
          </cell>
        </row>
        <row r="810">
          <cell r="B810" t="str">
            <v>LIT_082</v>
          </cell>
          <cell r="N810">
            <v>0</v>
          </cell>
          <cell r="U810">
            <v>0</v>
          </cell>
        </row>
        <row r="811">
          <cell r="B811" t="str">
            <v>CTR_209</v>
          </cell>
          <cell r="N811">
            <v>0.10447788878330495</v>
          </cell>
          <cell r="U811">
            <v>0.2348344762051516</v>
          </cell>
        </row>
        <row r="812">
          <cell r="B812" t="str">
            <v>CTR_662</v>
          </cell>
          <cell r="N812">
            <v>1.2127853255829973E-3</v>
          </cell>
          <cell r="U812">
            <v>0</v>
          </cell>
        </row>
        <row r="813">
          <cell r="B813" t="str">
            <v>NRD_062</v>
          </cell>
          <cell r="N813">
            <v>1.1115534210533826</v>
          </cell>
          <cell r="U813">
            <v>0.2828643421138991</v>
          </cell>
        </row>
        <row r="814">
          <cell r="B814" t="str">
            <v>LIT_209</v>
          </cell>
          <cell r="N814">
            <v>0</v>
          </cell>
          <cell r="U814">
            <v>6.2561531020195025</v>
          </cell>
        </row>
        <row r="815">
          <cell r="B815" t="str">
            <v>CTR_532</v>
          </cell>
          <cell r="N815">
            <v>0</v>
          </cell>
          <cell r="U815">
            <v>0</v>
          </cell>
        </row>
        <row r="816">
          <cell r="B816" t="str">
            <v>CTR_720</v>
          </cell>
          <cell r="N816">
            <v>0</v>
          </cell>
          <cell r="U816">
            <v>0</v>
          </cell>
        </row>
        <row r="817">
          <cell r="B817" t="str">
            <v>CTR_721</v>
          </cell>
          <cell r="N817">
            <v>0</v>
          </cell>
          <cell r="U817">
            <v>0</v>
          </cell>
        </row>
        <row r="818">
          <cell r="B818" t="str">
            <v>LIT_778</v>
          </cell>
          <cell r="N818">
            <v>0</v>
          </cell>
          <cell r="U818">
            <v>0</v>
          </cell>
        </row>
        <row r="819">
          <cell r="B819" t="str">
            <v>CTR_882</v>
          </cell>
          <cell r="N819">
            <v>0</v>
          </cell>
          <cell r="U819">
            <v>8.5430025140326629E-3</v>
          </cell>
        </row>
        <row r="820">
          <cell r="B820" t="str">
            <v>LIT_339</v>
          </cell>
          <cell r="N820">
            <v>0.28561094417477767</v>
          </cell>
          <cell r="U820">
            <v>20.782021813014186</v>
          </cell>
        </row>
        <row r="821">
          <cell r="B821" t="str">
            <v>CTR_543</v>
          </cell>
          <cell r="N821">
            <v>8.8551163845871014E-2</v>
          </cell>
          <cell r="U821">
            <v>0.2012866938901296</v>
          </cell>
        </row>
        <row r="822">
          <cell r="B822" t="str">
            <v>NRD_067</v>
          </cell>
          <cell r="N822">
            <v>1.0902940076990466</v>
          </cell>
          <cell r="U822">
            <v>0.85599458384341665</v>
          </cell>
        </row>
        <row r="823">
          <cell r="B823" t="str">
            <v>NRD_138</v>
          </cell>
          <cell r="N823">
            <v>1.0936291673443996</v>
          </cell>
          <cell r="U823">
            <v>0.30390973452842623</v>
          </cell>
        </row>
        <row r="824">
          <cell r="B824" t="str">
            <v>LIT_548</v>
          </cell>
          <cell r="N824">
            <v>0</v>
          </cell>
          <cell r="U824">
            <v>2.875442666643838</v>
          </cell>
        </row>
        <row r="825">
          <cell r="B825" t="str">
            <v>LIT_198</v>
          </cell>
          <cell r="N825">
            <v>0</v>
          </cell>
          <cell r="U825">
            <v>0</v>
          </cell>
        </row>
        <row r="826">
          <cell r="B826" t="str">
            <v>NRO_248</v>
          </cell>
          <cell r="N826">
            <v>2.9646002231524995</v>
          </cell>
          <cell r="U826">
            <v>0</v>
          </cell>
        </row>
        <row r="827">
          <cell r="B827" t="str">
            <v>SUD_111</v>
          </cell>
          <cell r="N827">
            <v>0</v>
          </cell>
          <cell r="U827">
            <v>0</v>
          </cell>
        </row>
        <row r="828">
          <cell r="B828" t="str">
            <v>SUD_124</v>
          </cell>
          <cell r="N828">
            <v>0</v>
          </cell>
          <cell r="U828">
            <v>0</v>
          </cell>
        </row>
        <row r="829">
          <cell r="B829" t="str">
            <v>LIT_630</v>
          </cell>
          <cell r="N829">
            <v>0</v>
          </cell>
          <cell r="U829">
            <v>0</v>
          </cell>
        </row>
        <row r="830">
          <cell r="B830" t="str">
            <v>LIT_250</v>
          </cell>
          <cell r="N830">
            <v>0</v>
          </cell>
          <cell r="U830">
            <v>0</v>
          </cell>
        </row>
        <row r="831">
          <cell r="B831" t="str">
            <v>LIT_583</v>
          </cell>
          <cell r="N831">
            <v>0</v>
          </cell>
          <cell r="U831">
            <v>0</v>
          </cell>
        </row>
        <row r="832">
          <cell r="B832" t="str">
            <v>LIT_382</v>
          </cell>
          <cell r="N832">
            <v>0</v>
          </cell>
          <cell r="U832">
            <v>0</v>
          </cell>
        </row>
        <row r="833">
          <cell r="B833" t="str">
            <v>CTR_136</v>
          </cell>
          <cell r="N833">
            <v>0</v>
          </cell>
          <cell r="U833">
            <v>0</v>
          </cell>
        </row>
        <row r="834">
          <cell r="B834" t="str">
            <v>EXN_188</v>
          </cell>
          <cell r="N834">
            <v>0</v>
          </cell>
          <cell r="U834">
            <v>0</v>
          </cell>
        </row>
        <row r="835">
          <cell r="B835" t="str">
            <v>NRO_041</v>
          </cell>
          <cell r="N835">
            <v>2.2421368706714269</v>
          </cell>
          <cell r="U835">
            <v>2.7644371391963413E-3</v>
          </cell>
        </row>
        <row r="836">
          <cell r="B836" t="str">
            <v>NRO_081</v>
          </cell>
          <cell r="N836">
            <v>2.4178480622544112</v>
          </cell>
          <cell r="U836">
            <v>0</v>
          </cell>
        </row>
        <row r="837">
          <cell r="B837" t="str">
            <v>LIT_619</v>
          </cell>
          <cell r="N837">
            <v>0</v>
          </cell>
          <cell r="U837">
            <v>0</v>
          </cell>
        </row>
        <row r="838">
          <cell r="B838" t="str">
            <v>LIT_615</v>
          </cell>
          <cell r="N838">
            <v>13.866755556697001</v>
          </cell>
          <cell r="U838">
            <v>63.555051892943879</v>
          </cell>
        </row>
        <row r="839">
          <cell r="B839" t="str">
            <v>LIT_614</v>
          </cell>
          <cell r="N839">
            <v>2.282676003686865</v>
          </cell>
          <cell r="U839">
            <v>0</v>
          </cell>
        </row>
        <row r="840">
          <cell r="B840" t="str">
            <v>CTR_773</v>
          </cell>
          <cell r="N840">
            <v>0.56339228896821969</v>
          </cell>
          <cell r="U840">
            <v>0.37776479384076261</v>
          </cell>
        </row>
        <row r="841">
          <cell r="B841" t="str">
            <v>CTR_478</v>
          </cell>
          <cell r="N841">
            <v>0</v>
          </cell>
          <cell r="U841">
            <v>0</v>
          </cell>
        </row>
        <row r="842">
          <cell r="B842" t="str">
            <v>CTR_477</v>
          </cell>
          <cell r="N842">
            <v>0</v>
          </cell>
          <cell r="U842">
            <v>0</v>
          </cell>
        </row>
        <row r="843">
          <cell r="B843" t="str">
            <v>CTR_661</v>
          </cell>
          <cell r="N843">
            <v>0</v>
          </cell>
          <cell r="U843">
            <v>0</v>
          </cell>
        </row>
        <row r="844">
          <cell r="B844" t="str">
            <v>LIT_427</v>
          </cell>
          <cell r="N844">
            <v>0</v>
          </cell>
          <cell r="U844">
            <v>0</v>
          </cell>
        </row>
        <row r="845">
          <cell r="B845" t="str">
            <v>SUO_234</v>
          </cell>
          <cell r="N845">
            <v>1.3194390939209495</v>
          </cell>
          <cell r="U845">
            <v>0</v>
          </cell>
        </row>
        <row r="846">
          <cell r="B846" t="str">
            <v>SUD_264</v>
          </cell>
          <cell r="N846">
            <v>1.458980746676255</v>
          </cell>
          <cell r="U846">
            <v>1.5127356727248866</v>
          </cell>
        </row>
        <row r="847">
          <cell r="B847" t="str">
            <v>LIT_697</v>
          </cell>
          <cell r="N847">
            <v>13.841073043919948</v>
          </cell>
          <cell r="U847">
            <v>4.216604885955376</v>
          </cell>
        </row>
        <row r="848">
          <cell r="B848" t="str">
            <v>CTR_199</v>
          </cell>
          <cell r="N848">
            <v>0</v>
          </cell>
          <cell r="U848">
            <v>0</v>
          </cell>
        </row>
        <row r="849">
          <cell r="B849" t="str">
            <v>EXN_064</v>
          </cell>
          <cell r="N849">
            <v>0</v>
          </cell>
          <cell r="U849">
            <v>0.71563251748551071</v>
          </cell>
        </row>
        <row r="850">
          <cell r="B850" t="str">
            <v>LIT_731</v>
          </cell>
          <cell r="N850">
            <v>0</v>
          </cell>
          <cell r="U850">
            <v>0</v>
          </cell>
        </row>
        <row r="851">
          <cell r="B851" t="str">
            <v>LIT_202</v>
          </cell>
          <cell r="N851">
            <v>0</v>
          </cell>
          <cell r="U851">
            <v>0</v>
          </cell>
        </row>
        <row r="852">
          <cell r="B852" t="str">
            <v>LIT_738</v>
          </cell>
          <cell r="N852">
            <v>0</v>
          </cell>
          <cell r="U852">
            <v>0</v>
          </cell>
        </row>
        <row r="853">
          <cell r="B853" t="str">
            <v>LIT_525</v>
          </cell>
          <cell r="N853">
            <v>0</v>
          </cell>
          <cell r="U853">
            <v>0</v>
          </cell>
        </row>
        <row r="854">
          <cell r="B854" t="str">
            <v>LIT_725</v>
          </cell>
          <cell r="N854">
            <v>5.0987813647687314</v>
          </cell>
          <cell r="U854">
            <v>0</v>
          </cell>
        </row>
        <row r="855">
          <cell r="B855" t="str">
            <v>LIT_726</v>
          </cell>
          <cell r="N855">
            <v>0.66819120916123842</v>
          </cell>
          <cell r="U855">
            <v>0.67348822742150549</v>
          </cell>
        </row>
        <row r="856">
          <cell r="B856" t="str">
            <v>ADM_156</v>
          </cell>
          <cell r="N856">
            <v>5.2882077315777938</v>
          </cell>
          <cell r="U856">
            <v>0</v>
          </cell>
        </row>
        <row r="857">
          <cell r="B857" t="str">
            <v>LIT_742</v>
          </cell>
          <cell r="N857">
            <v>8.2041360260021456E-3</v>
          </cell>
          <cell r="U857">
            <v>0</v>
          </cell>
        </row>
        <row r="858">
          <cell r="B858" t="str">
            <v>CTR_657</v>
          </cell>
          <cell r="N858">
            <v>0</v>
          </cell>
          <cell r="U858">
            <v>0</v>
          </cell>
        </row>
        <row r="859">
          <cell r="B859" t="str">
            <v>CTR_646</v>
          </cell>
          <cell r="N859">
            <v>0</v>
          </cell>
          <cell r="U859">
            <v>0</v>
          </cell>
        </row>
        <row r="860">
          <cell r="B860" t="str">
            <v>LIT_703</v>
          </cell>
          <cell r="N860">
            <v>0</v>
          </cell>
          <cell r="U860">
            <v>0</v>
          </cell>
        </row>
        <row r="861">
          <cell r="B861" t="str">
            <v>CTR_557</v>
          </cell>
          <cell r="N861">
            <v>0</v>
          </cell>
          <cell r="U861">
            <v>0</v>
          </cell>
        </row>
        <row r="862">
          <cell r="B862" t="str">
            <v>EXN_115</v>
          </cell>
          <cell r="N862">
            <v>0</v>
          </cell>
          <cell r="U862">
            <v>0</v>
          </cell>
        </row>
        <row r="863">
          <cell r="B863" t="str">
            <v>LIT_730</v>
          </cell>
          <cell r="N863">
            <v>13.868556899607057</v>
          </cell>
          <cell r="U863">
            <v>0</v>
          </cell>
        </row>
        <row r="864">
          <cell r="B864" t="str">
            <v>CTR_597</v>
          </cell>
          <cell r="N864">
            <v>0</v>
          </cell>
          <cell r="U864">
            <v>0</v>
          </cell>
        </row>
        <row r="865">
          <cell r="B865" t="str">
            <v>CTR_100</v>
          </cell>
          <cell r="N865">
            <v>0</v>
          </cell>
          <cell r="U865">
            <v>0</v>
          </cell>
        </row>
        <row r="866">
          <cell r="B866" t="str">
            <v>EXN_238</v>
          </cell>
          <cell r="N866">
            <v>9.7914579962503547E-3</v>
          </cell>
          <cell r="U866">
            <v>26.849997003706843</v>
          </cell>
        </row>
        <row r="867">
          <cell r="B867" t="str">
            <v>LIT_617</v>
          </cell>
          <cell r="N867">
            <v>1.4323173045917481</v>
          </cell>
          <cell r="U867">
            <v>0</v>
          </cell>
        </row>
        <row r="868">
          <cell r="B868" t="str">
            <v>EST_144</v>
          </cell>
          <cell r="N868">
            <v>4.1413051852993044E-2</v>
          </cell>
          <cell r="U868">
            <v>0</v>
          </cell>
        </row>
        <row r="869">
          <cell r="B869" t="str">
            <v>EST_131</v>
          </cell>
          <cell r="N869">
            <v>0.34535845653805436</v>
          </cell>
          <cell r="U869">
            <v>0</v>
          </cell>
        </row>
        <row r="870">
          <cell r="B870" t="str">
            <v>CTR_380</v>
          </cell>
          <cell r="N870">
            <v>0</v>
          </cell>
          <cell r="U870">
            <v>0</v>
          </cell>
        </row>
        <row r="871">
          <cell r="B871" t="str">
            <v>EST_028</v>
          </cell>
          <cell r="N871">
            <v>0.39340823622239324</v>
          </cell>
          <cell r="U871">
            <v>0</v>
          </cell>
        </row>
        <row r="872">
          <cell r="B872" t="str">
            <v>LIT_626</v>
          </cell>
          <cell r="N872">
            <v>0</v>
          </cell>
          <cell r="U872">
            <v>0</v>
          </cell>
        </row>
        <row r="873">
          <cell r="B873" t="str">
            <v>CTR_724</v>
          </cell>
          <cell r="N873">
            <v>0</v>
          </cell>
          <cell r="U873">
            <v>0</v>
          </cell>
        </row>
        <row r="874">
          <cell r="B874" t="str">
            <v>ADM_164</v>
          </cell>
          <cell r="N874">
            <v>0</v>
          </cell>
          <cell r="U874">
            <v>0.18976523329709244</v>
          </cell>
        </row>
        <row r="875">
          <cell r="B875" t="str">
            <v>SUD_103</v>
          </cell>
          <cell r="N875">
            <v>0</v>
          </cell>
          <cell r="U875">
            <v>8.3824868091763767E-3</v>
          </cell>
        </row>
        <row r="876">
          <cell r="B876" t="str">
            <v>LIT_858</v>
          </cell>
          <cell r="N876">
            <v>0</v>
          </cell>
          <cell r="U876">
            <v>0</v>
          </cell>
        </row>
        <row r="877">
          <cell r="B877" t="str">
            <v>LIT_705</v>
          </cell>
          <cell r="N877">
            <v>0</v>
          </cell>
          <cell r="U877">
            <v>2.4023850493532388E-2</v>
          </cell>
        </row>
        <row r="878">
          <cell r="B878" t="str">
            <v>OST_123</v>
          </cell>
          <cell r="N878">
            <v>0</v>
          </cell>
          <cell r="U878">
            <v>0</v>
          </cell>
        </row>
        <row r="879">
          <cell r="B879" t="str">
            <v>LIT_651</v>
          </cell>
          <cell r="N879">
            <v>2.0511945222053867</v>
          </cell>
          <cell r="U879">
            <v>0.77454178116786843</v>
          </cell>
        </row>
        <row r="880">
          <cell r="B880" t="str">
            <v>EXN_217</v>
          </cell>
          <cell r="N880">
            <v>6.2280093484346516E-2</v>
          </cell>
          <cell r="U880">
            <v>0</v>
          </cell>
        </row>
        <row r="881">
          <cell r="B881" t="str">
            <v>SUD_026</v>
          </cell>
          <cell r="N881">
            <v>0.95244668738389482</v>
          </cell>
          <cell r="U881">
            <v>2.9746235371668766</v>
          </cell>
        </row>
        <row r="882">
          <cell r="B882" t="str">
            <v>SUD_073</v>
          </cell>
          <cell r="N882">
            <v>5.7896860465928885E-17</v>
          </cell>
          <cell r="U882">
            <v>7.8474344596541901E-3</v>
          </cell>
        </row>
        <row r="883">
          <cell r="B883" t="str">
            <v>CTR_671</v>
          </cell>
          <cell r="N883">
            <v>0.11908481792525215</v>
          </cell>
          <cell r="U883">
            <v>0</v>
          </cell>
        </row>
        <row r="884">
          <cell r="B884" t="str">
            <v>NRO_244</v>
          </cell>
          <cell r="N884">
            <v>0</v>
          </cell>
          <cell r="U884">
            <v>0</v>
          </cell>
        </row>
        <row r="885">
          <cell r="B885" t="str">
            <v>LIT_392</v>
          </cell>
          <cell r="N885">
            <v>0</v>
          </cell>
          <cell r="U885">
            <v>0</v>
          </cell>
        </row>
        <row r="886">
          <cell r="B886" t="str">
            <v>EXN_182</v>
          </cell>
          <cell r="N886">
            <v>0</v>
          </cell>
          <cell r="U886">
            <v>0</v>
          </cell>
        </row>
        <row r="887">
          <cell r="B887" t="str">
            <v>OST_043</v>
          </cell>
          <cell r="N887">
            <v>0.69583558055320138</v>
          </cell>
          <cell r="U887">
            <v>0</v>
          </cell>
        </row>
        <row r="888">
          <cell r="B888" t="str">
            <v>EXN_002</v>
          </cell>
          <cell r="N888">
            <v>0</v>
          </cell>
          <cell r="U888">
            <v>0</v>
          </cell>
        </row>
        <row r="889">
          <cell r="B889" t="str">
            <v>CTR_672</v>
          </cell>
          <cell r="N889">
            <v>0</v>
          </cell>
          <cell r="U889">
            <v>0</v>
          </cell>
        </row>
        <row r="890">
          <cell r="B890" t="str">
            <v>SUD_015</v>
          </cell>
          <cell r="N890">
            <v>0</v>
          </cell>
          <cell r="U890">
            <v>8.5608375923502886E-3</v>
          </cell>
        </row>
        <row r="891">
          <cell r="B891" t="str">
            <v>LIT_732</v>
          </cell>
          <cell r="N891">
            <v>38.226761606355566</v>
          </cell>
          <cell r="U891">
            <v>0</v>
          </cell>
        </row>
        <row r="892">
          <cell r="B892" t="str">
            <v>ADM_157</v>
          </cell>
          <cell r="N892">
            <v>0</v>
          </cell>
          <cell r="U892">
            <v>0.47664246803240562</v>
          </cell>
        </row>
        <row r="893">
          <cell r="B893" t="str">
            <v>EST_156</v>
          </cell>
          <cell r="N893">
            <v>0.37628448234041928</v>
          </cell>
          <cell r="U893">
            <v>0</v>
          </cell>
        </row>
        <row r="894">
          <cell r="B894" t="str">
            <v>CTR_196</v>
          </cell>
          <cell r="N894">
            <v>0</v>
          </cell>
          <cell r="U894">
            <v>0</v>
          </cell>
        </row>
        <row r="895">
          <cell r="B895" t="str">
            <v>ADM_037</v>
          </cell>
          <cell r="N895">
            <v>3.7619429426076052E-2</v>
          </cell>
          <cell r="U895">
            <v>0</v>
          </cell>
        </row>
        <row r="896">
          <cell r="B896" t="str">
            <v>CTR_767</v>
          </cell>
          <cell r="N896">
            <v>0</v>
          </cell>
          <cell r="U896">
            <v>0</v>
          </cell>
        </row>
        <row r="897">
          <cell r="B897" t="str">
            <v>LIT_137</v>
          </cell>
          <cell r="N897">
            <v>0</v>
          </cell>
          <cell r="U897">
            <v>0</v>
          </cell>
        </row>
        <row r="898">
          <cell r="B898" t="str">
            <v>NRD_266</v>
          </cell>
          <cell r="N898">
            <v>0</v>
          </cell>
          <cell r="U898">
            <v>0</v>
          </cell>
        </row>
        <row r="899">
          <cell r="B899" t="str">
            <v>SUD_021</v>
          </cell>
          <cell r="N899">
            <v>1.7846136065952694</v>
          </cell>
          <cell r="U899">
            <v>8.4716622007631262E-3</v>
          </cell>
        </row>
        <row r="900">
          <cell r="B900" t="str">
            <v>LIT_290</v>
          </cell>
          <cell r="N900">
            <v>0</v>
          </cell>
          <cell r="U900">
            <v>0</v>
          </cell>
        </row>
        <row r="901">
          <cell r="B901" t="str">
            <v>SUD_001</v>
          </cell>
          <cell r="N901">
            <v>0</v>
          </cell>
          <cell r="U901">
            <v>8.6143428273020278E-3</v>
          </cell>
        </row>
        <row r="902">
          <cell r="B902" t="str">
            <v>SUD_079</v>
          </cell>
          <cell r="N902">
            <v>1.7730921460022311</v>
          </cell>
          <cell r="U902">
            <v>9.666612448028607E-3</v>
          </cell>
        </row>
        <row r="903">
          <cell r="B903" t="str">
            <v>CTR_558</v>
          </cell>
          <cell r="N903">
            <v>0</v>
          </cell>
          <cell r="U903">
            <v>0</v>
          </cell>
        </row>
        <row r="904">
          <cell r="B904" t="str">
            <v>LIT_686</v>
          </cell>
          <cell r="N904">
            <v>0</v>
          </cell>
          <cell r="U904">
            <v>0</v>
          </cell>
        </row>
        <row r="905">
          <cell r="B905" t="str">
            <v>SUD_227</v>
          </cell>
          <cell r="N905">
            <v>0.58040695368301543</v>
          </cell>
          <cell r="U905">
            <v>1.3347950963522275</v>
          </cell>
        </row>
        <row r="906">
          <cell r="B906" t="str">
            <v>LIT_693</v>
          </cell>
          <cell r="N906">
            <v>0</v>
          </cell>
          <cell r="U906">
            <v>0</v>
          </cell>
        </row>
        <row r="907">
          <cell r="B907" t="str">
            <v>EXN_128</v>
          </cell>
          <cell r="N907">
            <v>0</v>
          </cell>
          <cell r="U907">
            <v>0.4019074223636861</v>
          </cell>
        </row>
        <row r="908">
          <cell r="B908" t="str">
            <v>LIT_444</v>
          </cell>
          <cell r="N908">
            <v>0</v>
          </cell>
          <cell r="U908">
            <v>0</v>
          </cell>
        </row>
        <row r="909">
          <cell r="B909" t="str">
            <v>CTR_848</v>
          </cell>
          <cell r="N909">
            <v>2.3984078268884499</v>
          </cell>
          <cell r="U909">
            <v>0</v>
          </cell>
        </row>
        <row r="910">
          <cell r="B910" t="str">
            <v>CTR_846</v>
          </cell>
          <cell r="N910">
            <v>0.1117010955018508</v>
          </cell>
          <cell r="U910">
            <v>0</v>
          </cell>
        </row>
        <row r="911">
          <cell r="B911" t="str">
            <v>EST_080</v>
          </cell>
          <cell r="N911">
            <v>0.58632819968439143</v>
          </cell>
          <cell r="U911">
            <v>0</v>
          </cell>
        </row>
        <row r="912">
          <cell r="B912" t="str">
            <v>CTR_553</v>
          </cell>
          <cell r="N912">
            <v>0</v>
          </cell>
          <cell r="U912">
            <v>0</v>
          </cell>
        </row>
        <row r="913">
          <cell r="B913" t="str">
            <v>CTR_554</v>
          </cell>
          <cell r="N913">
            <v>1.191383231602058E-2</v>
          </cell>
          <cell r="U913">
            <v>0</v>
          </cell>
        </row>
        <row r="914">
          <cell r="B914" t="str">
            <v>NRO_134</v>
          </cell>
          <cell r="N914">
            <v>0.68147834250769779</v>
          </cell>
          <cell r="U914">
            <v>0</v>
          </cell>
        </row>
        <row r="915">
          <cell r="B915" t="str">
            <v>EST_052</v>
          </cell>
          <cell r="N915">
            <v>1.3158364081008358</v>
          </cell>
          <cell r="U915">
            <v>0</v>
          </cell>
        </row>
        <row r="916">
          <cell r="B916" t="str">
            <v>CTR_269</v>
          </cell>
          <cell r="N916">
            <v>0</v>
          </cell>
          <cell r="U916">
            <v>0</v>
          </cell>
        </row>
        <row r="917">
          <cell r="B917" t="str">
            <v>LIT_155</v>
          </cell>
          <cell r="N917">
            <v>0</v>
          </cell>
          <cell r="U917">
            <v>0</v>
          </cell>
        </row>
        <row r="918">
          <cell r="B918" t="str">
            <v>LIT_637</v>
          </cell>
          <cell r="N918">
            <v>0</v>
          </cell>
          <cell r="U918">
            <v>0</v>
          </cell>
        </row>
        <row r="919">
          <cell r="B919" t="str">
            <v>LIT_869</v>
          </cell>
          <cell r="N919">
            <v>0</v>
          </cell>
          <cell r="U919">
            <v>0</v>
          </cell>
        </row>
        <row r="920">
          <cell r="B920" t="str">
            <v>LIT_160</v>
          </cell>
          <cell r="N920">
            <v>0</v>
          </cell>
          <cell r="U920">
            <v>0</v>
          </cell>
        </row>
        <row r="921">
          <cell r="B921" t="str">
            <v>EXN_247</v>
          </cell>
          <cell r="N921">
            <v>0</v>
          </cell>
          <cell r="U921">
            <v>0</v>
          </cell>
        </row>
        <row r="922">
          <cell r="B922" t="str">
            <v>LIT_501</v>
          </cell>
          <cell r="N922">
            <v>0</v>
          </cell>
          <cell r="U922">
            <v>0</v>
          </cell>
        </row>
        <row r="923">
          <cell r="B923" t="str">
            <v>NRD_162</v>
          </cell>
          <cell r="N923">
            <v>13.846958619764688</v>
          </cell>
          <cell r="U923">
            <v>0</v>
          </cell>
        </row>
        <row r="924">
          <cell r="B924" t="str">
            <v>EXN_091</v>
          </cell>
          <cell r="N924">
            <v>0</v>
          </cell>
          <cell r="U924">
            <v>2.675261747609386E-4</v>
          </cell>
        </row>
        <row r="925">
          <cell r="B925" t="str">
            <v>LIT_161</v>
          </cell>
          <cell r="N925">
            <v>0</v>
          </cell>
          <cell r="U925">
            <v>0</v>
          </cell>
        </row>
        <row r="926">
          <cell r="B926" t="str">
            <v>LIT_107</v>
          </cell>
          <cell r="N926">
            <v>0</v>
          </cell>
          <cell r="U926">
            <v>0</v>
          </cell>
        </row>
        <row r="927">
          <cell r="B927" t="str">
            <v>NRD_013</v>
          </cell>
          <cell r="N927">
            <v>0</v>
          </cell>
          <cell r="U927">
            <v>0</v>
          </cell>
        </row>
        <row r="928">
          <cell r="B928" t="str">
            <v>NRD_096</v>
          </cell>
          <cell r="N928">
            <v>0</v>
          </cell>
          <cell r="U928">
            <v>0</v>
          </cell>
        </row>
        <row r="929">
          <cell r="B929" t="str">
            <v>NRD_133</v>
          </cell>
          <cell r="N929">
            <v>0</v>
          </cell>
          <cell r="U929">
            <v>0</v>
          </cell>
        </row>
        <row r="930">
          <cell r="B930" t="str">
            <v>NRD_147</v>
          </cell>
          <cell r="N930">
            <v>12.490262047238698</v>
          </cell>
          <cell r="U930">
            <v>0</v>
          </cell>
        </row>
        <row r="931">
          <cell r="B931" t="str">
            <v>NRD_009</v>
          </cell>
          <cell r="N931">
            <v>0</v>
          </cell>
          <cell r="U931">
            <v>0</v>
          </cell>
        </row>
        <row r="932">
          <cell r="B932" t="str">
            <v>SUD_010</v>
          </cell>
          <cell r="N932">
            <v>0</v>
          </cell>
          <cell r="U932">
            <v>9.9519737011067588E-3</v>
          </cell>
        </row>
        <row r="933">
          <cell r="B933" t="str">
            <v>NRD_262</v>
          </cell>
          <cell r="N933">
            <v>0.26030296804239328</v>
          </cell>
          <cell r="U933">
            <v>0</v>
          </cell>
        </row>
        <row r="934">
          <cell r="B934" t="str">
            <v>NRO_121</v>
          </cell>
          <cell r="N934">
            <v>0</v>
          </cell>
          <cell r="U934">
            <v>0</v>
          </cell>
        </row>
        <row r="935">
          <cell r="B935" t="str">
            <v>NRD_189</v>
          </cell>
          <cell r="N935">
            <v>3.17753322318389</v>
          </cell>
          <cell r="U935">
            <v>0</v>
          </cell>
        </row>
        <row r="936">
          <cell r="B936" t="str">
            <v>NRD_130</v>
          </cell>
          <cell r="N936">
            <v>0</v>
          </cell>
          <cell r="U936">
            <v>0</v>
          </cell>
        </row>
        <row r="937">
          <cell r="B937" t="str">
            <v>NRD_143</v>
          </cell>
          <cell r="N937">
            <v>0</v>
          </cell>
          <cell r="U937">
            <v>8.9175391586979543E-5</v>
          </cell>
        </row>
        <row r="938">
          <cell r="B938" t="str">
            <v>CTR_944</v>
          </cell>
          <cell r="N938">
            <v>0</v>
          </cell>
          <cell r="U938">
            <v>0</v>
          </cell>
        </row>
        <row r="939">
          <cell r="B939" t="str">
            <v>CTR_715</v>
          </cell>
          <cell r="N939">
            <v>0</v>
          </cell>
          <cell r="U939">
            <v>0</v>
          </cell>
        </row>
        <row r="940">
          <cell r="B940" t="str">
            <v>NRD_037</v>
          </cell>
          <cell r="N940">
            <v>12.412946982732787</v>
          </cell>
          <cell r="U940">
            <v>0</v>
          </cell>
        </row>
        <row r="941">
          <cell r="B941" t="str">
            <v>NRD_116</v>
          </cell>
          <cell r="N941">
            <v>1.4365442181529708</v>
          </cell>
          <cell r="U941">
            <v>0</v>
          </cell>
        </row>
        <row r="942">
          <cell r="B942" t="str">
            <v>CTR_158</v>
          </cell>
          <cell r="N942">
            <v>0</v>
          </cell>
          <cell r="U942">
            <v>0</v>
          </cell>
        </row>
        <row r="943">
          <cell r="B943" t="str">
            <v>NRD_038</v>
          </cell>
          <cell r="N943">
            <v>0</v>
          </cell>
          <cell r="U943">
            <v>0</v>
          </cell>
        </row>
        <row r="944">
          <cell r="B944" t="str">
            <v>SUO_235</v>
          </cell>
          <cell r="N944">
            <v>4.9248893511741185</v>
          </cell>
          <cell r="U944">
            <v>0</v>
          </cell>
        </row>
        <row r="945">
          <cell r="B945" t="str">
            <v>ADM_001</v>
          </cell>
          <cell r="N945">
            <v>0</v>
          </cell>
          <cell r="U945">
            <v>0.31289861400039376</v>
          </cell>
        </row>
        <row r="946">
          <cell r="B946" t="str">
            <v>LIT_765</v>
          </cell>
          <cell r="N946">
            <v>0</v>
          </cell>
          <cell r="U946">
            <v>0</v>
          </cell>
        </row>
        <row r="947">
          <cell r="B947" t="str">
            <v>LIT_554</v>
          </cell>
          <cell r="N947">
            <v>13.868556899607057</v>
          </cell>
          <cell r="U947">
            <v>0</v>
          </cell>
        </row>
        <row r="948">
          <cell r="B948" t="str">
            <v>LIT_683</v>
          </cell>
          <cell r="N948">
            <v>0</v>
          </cell>
          <cell r="U948">
            <v>0</v>
          </cell>
        </row>
        <row r="949">
          <cell r="B949" t="str">
            <v>LIT_562</v>
          </cell>
          <cell r="N949">
            <v>0</v>
          </cell>
          <cell r="U949">
            <v>0</v>
          </cell>
        </row>
        <row r="950">
          <cell r="B950" t="str">
            <v>LIT_814</v>
          </cell>
          <cell r="N950">
            <v>0</v>
          </cell>
          <cell r="U950">
            <v>0</v>
          </cell>
        </row>
        <row r="951">
          <cell r="B951" t="str">
            <v>CTR_451</v>
          </cell>
          <cell r="N951">
            <v>0</v>
          </cell>
          <cell r="U951">
            <v>0</v>
          </cell>
        </row>
        <row r="952">
          <cell r="B952" t="str">
            <v>SUD_076</v>
          </cell>
          <cell r="N952">
            <v>0</v>
          </cell>
          <cell r="U952">
            <v>1.2038677864242234E-2</v>
          </cell>
        </row>
        <row r="953">
          <cell r="B953" t="str">
            <v>CTR_157</v>
          </cell>
          <cell r="N953">
            <v>0</v>
          </cell>
          <cell r="U953">
            <v>0</v>
          </cell>
        </row>
        <row r="954">
          <cell r="B954" t="str">
            <v>LIT_666</v>
          </cell>
          <cell r="N954">
            <v>0</v>
          </cell>
          <cell r="U954">
            <v>4.0830379844363982</v>
          </cell>
        </row>
        <row r="955">
          <cell r="B955" t="str">
            <v>NRD_123</v>
          </cell>
          <cell r="N955">
            <v>9.3473645461471952E-2</v>
          </cell>
          <cell r="U955">
            <v>2.8341776837209374E-2</v>
          </cell>
        </row>
        <row r="956">
          <cell r="B956" t="str">
            <v>CTR_255</v>
          </cell>
          <cell r="N956">
            <v>0</v>
          </cell>
          <cell r="U956">
            <v>0</v>
          </cell>
        </row>
        <row r="957">
          <cell r="B957" t="str">
            <v>LIT_176</v>
          </cell>
          <cell r="N957">
            <v>0</v>
          </cell>
          <cell r="U957">
            <v>0</v>
          </cell>
        </row>
        <row r="958">
          <cell r="B958" t="str">
            <v>EXN_116</v>
          </cell>
          <cell r="N958">
            <v>0</v>
          </cell>
          <cell r="U958">
            <v>0</v>
          </cell>
        </row>
        <row r="959">
          <cell r="B959" t="str">
            <v>SUD_043</v>
          </cell>
          <cell r="N959">
            <v>0</v>
          </cell>
          <cell r="U959">
            <v>1.2431049587225291E-2</v>
          </cell>
        </row>
        <row r="960">
          <cell r="B960" t="str">
            <v>LIT_345</v>
          </cell>
          <cell r="N960">
            <v>0</v>
          </cell>
          <cell r="U960">
            <v>0</v>
          </cell>
        </row>
        <row r="961">
          <cell r="B961" t="str">
            <v>CTR_254</v>
          </cell>
          <cell r="N961">
            <v>0.11539295671355128</v>
          </cell>
          <cell r="U961">
            <v>0</v>
          </cell>
        </row>
        <row r="962">
          <cell r="B962" t="str">
            <v>NRD_178</v>
          </cell>
          <cell r="N962">
            <v>0</v>
          </cell>
          <cell r="U962">
            <v>0</v>
          </cell>
        </row>
        <row r="963">
          <cell r="B963" t="str">
            <v>LIT_729</v>
          </cell>
          <cell r="N963">
            <v>0</v>
          </cell>
          <cell r="U963">
            <v>0</v>
          </cell>
        </row>
        <row r="964">
          <cell r="B964" t="str">
            <v>LIT_752</v>
          </cell>
          <cell r="N964">
            <v>9.8984684661549086E-3</v>
          </cell>
          <cell r="U964">
            <v>0</v>
          </cell>
        </row>
        <row r="965">
          <cell r="B965" t="str">
            <v>CTR_525</v>
          </cell>
          <cell r="N965">
            <v>0</v>
          </cell>
          <cell r="U965">
            <v>0</v>
          </cell>
        </row>
        <row r="966">
          <cell r="B966" t="str">
            <v>CTR_526</v>
          </cell>
          <cell r="N966">
            <v>0</v>
          </cell>
          <cell r="U966">
            <v>0</v>
          </cell>
        </row>
        <row r="967">
          <cell r="B967" t="str">
            <v>CTR_448</v>
          </cell>
          <cell r="N967">
            <v>0</v>
          </cell>
          <cell r="U967">
            <v>0</v>
          </cell>
        </row>
        <row r="968">
          <cell r="B968" t="str">
            <v>NRD_142</v>
          </cell>
          <cell r="N968">
            <v>0</v>
          </cell>
          <cell r="U968">
            <v>0.96202412444033514</v>
          </cell>
        </row>
        <row r="969">
          <cell r="B969" t="str">
            <v>LIT_104</v>
          </cell>
          <cell r="N969">
            <v>0</v>
          </cell>
          <cell r="U969">
            <v>0</v>
          </cell>
        </row>
        <row r="970">
          <cell r="B970" t="str">
            <v>EXN_046</v>
          </cell>
          <cell r="N970">
            <v>2.4625070983611703</v>
          </cell>
          <cell r="U970">
            <v>0</v>
          </cell>
        </row>
        <row r="971">
          <cell r="B971" t="str">
            <v>LIT_159</v>
          </cell>
          <cell r="N971">
            <v>1.5854849571815437</v>
          </cell>
          <cell r="U971">
            <v>0</v>
          </cell>
        </row>
        <row r="972">
          <cell r="B972" t="str">
            <v>LIT_694</v>
          </cell>
          <cell r="N972">
            <v>11.36542149283885</v>
          </cell>
          <cell r="U972">
            <v>0</v>
          </cell>
        </row>
        <row r="973">
          <cell r="B973" t="str">
            <v>CTR_452</v>
          </cell>
          <cell r="N973">
            <v>0</v>
          </cell>
          <cell r="U973">
            <v>0</v>
          </cell>
        </row>
        <row r="974">
          <cell r="B974" t="str">
            <v>SUD_164</v>
          </cell>
          <cell r="N974">
            <v>0</v>
          </cell>
          <cell r="U974">
            <v>0</v>
          </cell>
        </row>
        <row r="975">
          <cell r="B975" t="str">
            <v>SUO_014</v>
          </cell>
          <cell r="N975">
            <v>0</v>
          </cell>
          <cell r="U975">
            <v>0</v>
          </cell>
        </row>
        <row r="976">
          <cell r="B976" t="str">
            <v>LIT_575</v>
          </cell>
          <cell r="N976">
            <v>0</v>
          </cell>
          <cell r="U976">
            <v>0</v>
          </cell>
        </row>
        <row r="977">
          <cell r="B977" t="str">
            <v>EXN_258</v>
          </cell>
          <cell r="N977">
            <v>0</v>
          </cell>
          <cell r="U977">
            <v>27.737113799214125</v>
          </cell>
        </row>
        <row r="978">
          <cell r="B978" t="str">
            <v>LIT_655</v>
          </cell>
          <cell r="N978">
            <v>0</v>
          </cell>
          <cell r="U978">
            <v>0</v>
          </cell>
        </row>
        <row r="979">
          <cell r="B979" t="str">
            <v>SUD_088</v>
          </cell>
          <cell r="N979">
            <v>0</v>
          </cell>
          <cell r="U979">
            <v>0</v>
          </cell>
        </row>
        <row r="980">
          <cell r="B980" t="str">
            <v>EXN_138</v>
          </cell>
          <cell r="N980">
            <v>0</v>
          </cell>
          <cell r="U980">
            <v>0</v>
          </cell>
        </row>
        <row r="981">
          <cell r="B981" t="str">
            <v>LIT_599</v>
          </cell>
          <cell r="N981">
            <v>0</v>
          </cell>
          <cell r="U981">
            <v>0</v>
          </cell>
        </row>
        <row r="982">
          <cell r="B982" t="str">
            <v>LIT_609</v>
          </cell>
          <cell r="N982">
            <v>2.5625975578783966</v>
          </cell>
          <cell r="U982">
            <v>0.40478493749161687</v>
          </cell>
        </row>
        <row r="983">
          <cell r="B983" t="str">
            <v>LIT_256</v>
          </cell>
          <cell r="N983">
            <v>0</v>
          </cell>
          <cell r="U983">
            <v>0</v>
          </cell>
        </row>
        <row r="984">
          <cell r="B984" t="str">
            <v>LIT_258</v>
          </cell>
          <cell r="N984">
            <v>0</v>
          </cell>
          <cell r="U984">
            <v>0</v>
          </cell>
        </row>
        <row r="985">
          <cell r="B985" t="str">
            <v>LIT_140</v>
          </cell>
          <cell r="N985">
            <v>0</v>
          </cell>
          <cell r="U985">
            <v>0</v>
          </cell>
        </row>
        <row r="986">
          <cell r="B986" t="str">
            <v>LIT_343</v>
          </cell>
          <cell r="N986">
            <v>2.0013811484648998</v>
          </cell>
          <cell r="U986">
            <v>0</v>
          </cell>
        </row>
        <row r="987">
          <cell r="B987" t="str">
            <v>LIT_344</v>
          </cell>
          <cell r="N987">
            <v>1.9094413197387239</v>
          </cell>
          <cell r="U987">
            <v>0</v>
          </cell>
        </row>
        <row r="988">
          <cell r="B988" t="str">
            <v>LIT_275</v>
          </cell>
          <cell r="N988">
            <v>0</v>
          </cell>
          <cell r="U988">
            <v>0</v>
          </cell>
        </row>
        <row r="989">
          <cell r="B989" t="str">
            <v>LIT_276</v>
          </cell>
          <cell r="N989">
            <v>0</v>
          </cell>
          <cell r="U989">
            <v>0</v>
          </cell>
        </row>
        <row r="990">
          <cell r="B990" t="str">
            <v>NRD_160</v>
          </cell>
          <cell r="N990">
            <v>7.4818153541475849E-2</v>
          </cell>
          <cell r="U990">
            <v>0</v>
          </cell>
        </row>
        <row r="991">
          <cell r="B991" t="str">
            <v>ADM_095</v>
          </cell>
          <cell r="N991">
            <v>0</v>
          </cell>
          <cell r="U991">
            <v>0</v>
          </cell>
        </row>
        <row r="992">
          <cell r="B992" t="str">
            <v>EXN_157</v>
          </cell>
          <cell r="N992">
            <v>4.1776887450668179</v>
          </cell>
          <cell r="U992">
            <v>0</v>
          </cell>
        </row>
        <row r="993">
          <cell r="B993" t="str">
            <v>CTR_836</v>
          </cell>
          <cell r="N993">
            <v>0</v>
          </cell>
          <cell r="U993">
            <v>0</v>
          </cell>
        </row>
        <row r="994">
          <cell r="B994" t="str">
            <v>OST_042</v>
          </cell>
          <cell r="N994">
            <v>0.5833854117620203</v>
          </cell>
          <cell r="U994">
            <v>0</v>
          </cell>
        </row>
        <row r="995">
          <cell r="B995" t="str">
            <v>SUO_167</v>
          </cell>
          <cell r="N995">
            <v>0</v>
          </cell>
          <cell r="U995">
            <v>0</v>
          </cell>
        </row>
        <row r="996">
          <cell r="B996" t="str">
            <v>OST_177</v>
          </cell>
          <cell r="N996">
            <v>1.3703404074387975</v>
          </cell>
          <cell r="U996">
            <v>0</v>
          </cell>
        </row>
        <row r="997">
          <cell r="B997" t="str">
            <v>ADM_135</v>
          </cell>
          <cell r="N997">
            <v>0</v>
          </cell>
          <cell r="U997">
            <v>0</v>
          </cell>
        </row>
        <row r="998">
          <cell r="B998" t="str">
            <v>LIT_106</v>
          </cell>
          <cell r="N998">
            <v>0</v>
          </cell>
          <cell r="U998">
            <v>0</v>
          </cell>
        </row>
        <row r="999">
          <cell r="B999" t="str">
            <v>OST_175</v>
          </cell>
          <cell r="N999">
            <v>15.763141599107389</v>
          </cell>
          <cell r="U999">
            <v>0</v>
          </cell>
        </row>
        <row r="1000">
          <cell r="B1000" t="str">
            <v>CTR_640</v>
          </cell>
          <cell r="N1000">
            <v>0.13139102196425556</v>
          </cell>
          <cell r="U1000">
            <v>0</v>
          </cell>
        </row>
        <row r="1001">
          <cell r="B1001" t="str">
            <v>LIT_055</v>
          </cell>
          <cell r="N1001">
            <v>0</v>
          </cell>
          <cell r="U1001">
            <v>0</v>
          </cell>
        </row>
        <row r="1002">
          <cell r="B1002" t="str">
            <v>LIT_097</v>
          </cell>
          <cell r="N1002">
            <v>0</v>
          </cell>
          <cell r="U1002">
            <v>0</v>
          </cell>
        </row>
        <row r="1003">
          <cell r="B1003" t="str">
            <v>OST_087</v>
          </cell>
          <cell r="N1003">
            <v>0.22370538733509687</v>
          </cell>
          <cell r="U1003">
            <v>0</v>
          </cell>
        </row>
        <row r="1004">
          <cell r="B1004" t="str">
            <v>EST_203</v>
          </cell>
          <cell r="N1004">
            <v>1.1322242768232442</v>
          </cell>
          <cell r="U1004">
            <v>5.7646896839053401</v>
          </cell>
        </row>
        <row r="1005">
          <cell r="B1005" t="str">
            <v>EXN_173</v>
          </cell>
          <cell r="N1005">
            <v>5.8677407664232102E-3</v>
          </cell>
          <cell r="U1005">
            <v>1.314396647197587</v>
          </cell>
        </row>
        <row r="1006">
          <cell r="B1006" t="str">
            <v>CTR_642</v>
          </cell>
          <cell r="N1006">
            <v>0</v>
          </cell>
          <cell r="U1006">
            <v>0</v>
          </cell>
        </row>
        <row r="1007">
          <cell r="B1007" t="str">
            <v>LIT_056</v>
          </cell>
          <cell r="N1007">
            <v>0</v>
          </cell>
          <cell r="U1007">
            <v>0</v>
          </cell>
        </row>
        <row r="1008">
          <cell r="B1008" t="str">
            <v>LIT_141</v>
          </cell>
          <cell r="N1008">
            <v>3.2759828554959145</v>
          </cell>
          <cell r="U1008">
            <v>13.214294886611709</v>
          </cell>
        </row>
        <row r="1009">
          <cell r="B1009" t="str">
            <v>LIT_084</v>
          </cell>
          <cell r="N1009">
            <v>0</v>
          </cell>
          <cell r="U1009">
            <v>0</v>
          </cell>
        </row>
        <row r="1010">
          <cell r="B1010" t="str">
            <v>LIT_047</v>
          </cell>
          <cell r="N1010">
            <v>0</v>
          </cell>
          <cell r="U1010">
            <v>0</v>
          </cell>
        </row>
        <row r="1011">
          <cell r="B1011" t="str">
            <v>LIT_045</v>
          </cell>
          <cell r="N1011">
            <v>0</v>
          </cell>
          <cell r="U1011">
            <v>0</v>
          </cell>
        </row>
        <row r="1012">
          <cell r="B1012" t="str">
            <v>LIT_210</v>
          </cell>
          <cell r="N1012">
            <v>0</v>
          </cell>
          <cell r="U1012">
            <v>0</v>
          </cell>
        </row>
        <row r="1013">
          <cell r="B1013" t="str">
            <v>EST_063</v>
          </cell>
          <cell r="N1013">
            <v>2.7466020608791705E-3</v>
          </cell>
          <cell r="U1013">
            <v>9.9519737011070711E-3</v>
          </cell>
        </row>
        <row r="1014">
          <cell r="B1014" t="str">
            <v>LIT_247</v>
          </cell>
          <cell r="N1014">
            <v>0</v>
          </cell>
          <cell r="U1014">
            <v>0</v>
          </cell>
        </row>
        <row r="1015">
          <cell r="B1015" t="str">
            <v>CTR_484</v>
          </cell>
          <cell r="N1015">
            <v>0</v>
          </cell>
          <cell r="U1015">
            <v>0</v>
          </cell>
        </row>
        <row r="1016">
          <cell r="B1016" t="str">
            <v>ADM_057</v>
          </cell>
          <cell r="N1016">
            <v>0.75638567144076041</v>
          </cell>
          <cell r="U1016">
            <v>1.7907310384581363</v>
          </cell>
        </row>
        <row r="1017">
          <cell r="B1017" t="str">
            <v>LIT_634</v>
          </cell>
          <cell r="N1017">
            <v>0</v>
          </cell>
          <cell r="U1017">
            <v>0</v>
          </cell>
        </row>
        <row r="1018">
          <cell r="B1018" t="str">
            <v>LIT_633</v>
          </cell>
          <cell r="N1018">
            <v>0</v>
          </cell>
          <cell r="U1018">
            <v>0</v>
          </cell>
        </row>
        <row r="1019">
          <cell r="B1019" t="str">
            <v>LIT_675</v>
          </cell>
          <cell r="N1019">
            <v>0</v>
          </cell>
          <cell r="U1019">
            <v>0</v>
          </cell>
        </row>
        <row r="1020">
          <cell r="B1020" t="str">
            <v>LIT_676</v>
          </cell>
          <cell r="N1020">
            <v>0</v>
          </cell>
          <cell r="U1020">
            <v>0</v>
          </cell>
        </row>
        <row r="1021">
          <cell r="B1021" t="str">
            <v>SUO_211</v>
          </cell>
          <cell r="N1021">
            <v>27.736578746864588</v>
          </cell>
          <cell r="U1021">
            <v>20.969361475660108</v>
          </cell>
        </row>
        <row r="1022">
          <cell r="B1022" t="str">
            <v>ADM_078</v>
          </cell>
          <cell r="N1022">
            <v>4.1313028830681157E-2</v>
          </cell>
          <cell r="U1022">
            <v>0.15086325653897525</v>
          </cell>
        </row>
        <row r="1023">
          <cell r="B1023" t="str">
            <v>LIT_853</v>
          </cell>
          <cell r="N1023">
            <v>0</v>
          </cell>
          <cell r="U1023">
            <v>0</v>
          </cell>
        </row>
        <row r="1024">
          <cell r="B1024" t="str">
            <v>CTR_759</v>
          </cell>
          <cell r="N1024">
            <v>18.888275362194772</v>
          </cell>
          <cell r="U1024">
            <v>3.775686079792695E-2</v>
          </cell>
        </row>
        <row r="1025">
          <cell r="B1025" t="str">
            <v>LIT_376</v>
          </cell>
          <cell r="N1025">
            <v>0</v>
          </cell>
          <cell r="U1025">
            <v>0</v>
          </cell>
        </row>
        <row r="1026">
          <cell r="B1026" t="str">
            <v>ADM_074</v>
          </cell>
          <cell r="N1026">
            <v>0</v>
          </cell>
          <cell r="U1026">
            <v>0</v>
          </cell>
        </row>
        <row r="1027">
          <cell r="B1027" t="str">
            <v>CTR_821</v>
          </cell>
          <cell r="N1027">
            <v>0</v>
          </cell>
          <cell r="U1027">
            <v>0</v>
          </cell>
        </row>
        <row r="1028">
          <cell r="B1028" t="str">
            <v>NRD_111</v>
          </cell>
          <cell r="N1028">
            <v>0</v>
          </cell>
          <cell r="U1028">
            <v>0</v>
          </cell>
        </row>
        <row r="1029">
          <cell r="B1029" t="str">
            <v>LIT_584</v>
          </cell>
          <cell r="N1029">
            <v>0</v>
          </cell>
          <cell r="U1029">
            <v>0</v>
          </cell>
        </row>
        <row r="1030">
          <cell r="B1030" t="str">
            <v>NRD_056</v>
          </cell>
          <cell r="N1030">
            <v>0</v>
          </cell>
          <cell r="U1030">
            <v>0</v>
          </cell>
        </row>
        <row r="1031">
          <cell r="B1031" t="str">
            <v>OST_245</v>
          </cell>
          <cell r="N1031">
            <v>0</v>
          </cell>
          <cell r="U1031">
            <v>8.8247967514475043E-2</v>
          </cell>
        </row>
        <row r="1032">
          <cell r="B1032" t="str">
            <v>SUO_090</v>
          </cell>
          <cell r="N1032">
            <v>0.52736543076707942</v>
          </cell>
          <cell r="U1032">
            <v>0</v>
          </cell>
        </row>
        <row r="1033">
          <cell r="B1033" t="str">
            <v>LIT_156</v>
          </cell>
          <cell r="N1033">
            <v>0</v>
          </cell>
          <cell r="U1033">
            <v>0</v>
          </cell>
        </row>
        <row r="1034">
          <cell r="B1034" t="str">
            <v>LIT_154</v>
          </cell>
          <cell r="N1034">
            <v>13.868556899607057</v>
          </cell>
          <cell r="U1034">
            <v>0.48238536325060732</v>
          </cell>
        </row>
        <row r="1035">
          <cell r="B1035" t="str">
            <v>LIT_640</v>
          </cell>
          <cell r="N1035">
            <v>0</v>
          </cell>
          <cell r="U1035">
            <v>0</v>
          </cell>
        </row>
        <row r="1036">
          <cell r="B1036" t="str">
            <v>LIT_642</v>
          </cell>
          <cell r="N1036">
            <v>0</v>
          </cell>
          <cell r="U1036">
            <v>0</v>
          </cell>
        </row>
        <row r="1037">
          <cell r="B1037" t="str">
            <v>LIT_103</v>
          </cell>
          <cell r="N1037">
            <v>0</v>
          </cell>
          <cell r="U1037">
            <v>22.301409969951454</v>
          </cell>
        </row>
        <row r="1038">
          <cell r="B1038" t="str">
            <v>LIT_482</v>
          </cell>
          <cell r="N1038">
            <v>0</v>
          </cell>
          <cell r="U1038">
            <v>0</v>
          </cell>
        </row>
        <row r="1039">
          <cell r="B1039" t="str">
            <v>EST_061</v>
          </cell>
          <cell r="N1039">
            <v>0</v>
          </cell>
          <cell r="U1039">
            <v>0</v>
          </cell>
        </row>
        <row r="1040">
          <cell r="B1040" t="str">
            <v>CTR_419</v>
          </cell>
          <cell r="N1040">
            <v>0</v>
          </cell>
          <cell r="U1040">
            <v>0</v>
          </cell>
        </row>
        <row r="1041">
          <cell r="B1041" t="str">
            <v>LIT_065</v>
          </cell>
          <cell r="N1041">
            <v>0</v>
          </cell>
          <cell r="U1041">
            <v>0</v>
          </cell>
        </row>
        <row r="1042">
          <cell r="B1042" t="str">
            <v>LIT_073</v>
          </cell>
          <cell r="N1042">
            <v>0</v>
          </cell>
          <cell r="U1042">
            <v>0</v>
          </cell>
        </row>
        <row r="1043">
          <cell r="B1043" t="str">
            <v>LIT_506</v>
          </cell>
          <cell r="N1043">
            <v>0</v>
          </cell>
          <cell r="U1043">
            <v>0</v>
          </cell>
        </row>
        <row r="1044">
          <cell r="B1044" t="str">
            <v>LIT_727</v>
          </cell>
          <cell r="N1044">
            <v>0</v>
          </cell>
          <cell r="U1044">
            <v>0</v>
          </cell>
        </row>
        <row r="1045">
          <cell r="B1045" t="str">
            <v>CTR_042</v>
          </cell>
          <cell r="N1045">
            <v>1.2127853255829322E-2</v>
          </cell>
          <cell r="U1045">
            <v>0</v>
          </cell>
        </row>
        <row r="1046">
          <cell r="B1046" t="str">
            <v>CTR_040</v>
          </cell>
          <cell r="N1046">
            <v>13.868556899607057</v>
          </cell>
          <cell r="U1046">
            <v>0</v>
          </cell>
        </row>
        <row r="1047">
          <cell r="B1047" t="str">
            <v>CTR_266</v>
          </cell>
          <cell r="N1047">
            <v>0</v>
          </cell>
          <cell r="U1047">
            <v>0</v>
          </cell>
        </row>
        <row r="1048">
          <cell r="B1048" t="str">
            <v>CTR_265</v>
          </cell>
          <cell r="N1048">
            <v>0</v>
          </cell>
          <cell r="U1048">
            <v>0</v>
          </cell>
        </row>
        <row r="1049">
          <cell r="B1049" t="str">
            <v>EST_108</v>
          </cell>
          <cell r="N1049">
            <v>0.30763726589676177</v>
          </cell>
          <cell r="U1049">
            <v>1.5312484840183427</v>
          </cell>
        </row>
        <row r="1050">
          <cell r="B1050" t="str">
            <v>LIT_347</v>
          </cell>
          <cell r="N1050">
            <v>0</v>
          </cell>
          <cell r="U1050">
            <v>0</v>
          </cell>
        </row>
        <row r="1051">
          <cell r="B1051" t="str">
            <v>EST_120</v>
          </cell>
          <cell r="N1051">
            <v>0.9392843995856559</v>
          </cell>
          <cell r="U1051">
            <v>0</v>
          </cell>
        </row>
        <row r="1052">
          <cell r="B1052" t="str">
            <v>EST_118</v>
          </cell>
          <cell r="N1052">
            <v>7.8188983343463109E-2</v>
          </cell>
          <cell r="U1052">
            <v>0</v>
          </cell>
        </row>
        <row r="1053">
          <cell r="B1053" t="str">
            <v>EST_088</v>
          </cell>
          <cell r="N1053">
            <v>0</v>
          </cell>
          <cell r="U1053">
            <v>0</v>
          </cell>
        </row>
        <row r="1054">
          <cell r="B1054" t="str">
            <v>CTR_159</v>
          </cell>
          <cell r="N1054">
            <v>0</v>
          </cell>
          <cell r="U1054">
            <v>20.569909226585398</v>
          </cell>
        </row>
        <row r="1055">
          <cell r="B1055" t="str">
            <v>SUO_101</v>
          </cell>
          <cell r="N1055">
            <v>0.5255105826220704</v>
          </cell>
          <cell r="U1055">
            <v>0</v>
          </cell>
        </row>
        <row r="1056">
          <cell r="B1056" t="str">
            <v>LIT_449</v>
          </cell>
          <cell r="N1056">
            <v>0</v>
          </cell>
          <cell r="U1056">
            <v>0</v>
          </cell>
        </row>
        <row r="1057">
          <cell r="B1057" t="str">
            <v>LIT_448</v>
          </cell>
          <cell r="N1057">
            <v>0</v>
          </cell>
          <cell r="U1057">
            <v>0</v>
          </cell>
        </row>
        <row r="1058">
          <cell r="B1058" t="str">
            <v>CTR_088</v>
          </cell>
          <cell r="N1058">
            <v>0</v>
          </cell>
          <cell r="U1058">
            <v>0</v>
          </cell>
        </row>
        <row r="1059">
          <cell r="B1059" t="str">
            <v>NRO_219</v>
          </cell>
          <cell r="N1059">
            <v>2.1722411987455517</v>
          </cell>
          <cell r="U1059">
            <v>0.98387209537914533</v>
          </cell>
        </row>
        <row r="1060">
          <cell r="B1060" t="str">
            <v>LIT_157</v>
          </cell>
          <cell r="N1060">
            <v>0</v>
          </cell>
          <cell r="U1060">
            <v>0</v>
          </cell>
        </row>
        <row r="1061">
          <cell r="B1061" t="str">
            <v>SUD_228</v>
          </cell>
          <cell r="N1061">
            <v>0</v>
          </cell>
          <cell r="U1061">
            <v>9.9341386227895893E-3</v>
          </cell>
        </row>
        <row r="1062">
          <cell r="B1062" t="str">
            <v>LIT_646</v>
          </cell>
          <cell r="N1062">
            <v>0</v>
          </cell>
          <cell r="U1062">
            <v>0</v>
          </cell>
        </row>
        <row r="1063">
          <cell r="B1063" t="str">
            <v>LIT_863</v>
          </cell>
          <cell r="N1063">
            <v>0</v>
          </cell>
          <cell r="U1063">
            <v>0</v>
          </cell>
        </row>
        <row r="1064">
          <cell r="B1064" t="str">
            <v>SUD_060</v>
          </cell>
          <cell r="N1064">
            <v>0</v>
          </cell>
          <cell r="U1064">
            <v>1.166414121957669E-2</v>
          </cell>
        </row>
        <row r="1065">
          <cell r="B1065" t="str">
            <v>SUD_077</v>
          </cell>
          <cell r="N1065">
            <v>0</v>
          </cell>
          <cell r="U1065">
            <v>7.9009396946064809E-3</v>
          </cell>
        </row>
        <row r="1066">
          <cell r="B1066" t="str">
            <v>NRD_106</v>
          </cell>
          <cell r="N1066">
            <v>0</v>
          </cell>
          <cell r="U1066">
            <v>0</v>
          </cell>
        </row>
        <row r="1067">
          <cell r="B1067" t="str">
            <v>NRD_109</v>
          </cell>
          <cell r="N1067">
            <v>0</v>
          </cell>
          <cell r="U1067">
            <v>0</v>
          </cell>
        </row>
        <row r="1068">
          <cell r="B1068" t="str">
            <v>CTR_076</v>
          </cell>
          <cell r="N1068">
            <v>0</v>
          </cell>
          <cell r="U1068">
            <v>0</v>
          </cell>
        </row>
        <row r="1069">
          <cell r="B1069" t="str">
            <v>LIT_043</v>
          </cell>
          <cell r="N1069">
            <v>0</v>
          </cell>
          <cell r="U1069">
            <v>0</v>
          </cell>
        </row>
        <row r="1070">
          <cell r="B1070" t="str">
            <v>NRO_010</v>
          </cell>
          <cell r="N1070">
            <v>2.1730259421915177</v>
          </cell>
          <cell r="U1070">
            <v>0</v>
          </cell>
        </row>
        <row r="1071">
          <cell r="B1071" t="str">
            <v>CTR_820</v>
          </cell>
          <cell r="N1071">
            <v>0</v>
          </cell>
          <cell r="U1071">
            <v>0</v>
          </cell>
        </row>
        <row r="1072">
          <cell r="B1072" t="str">
            <v>LIT_456</v>
          </cell>
          <cell r="N1072">
            <v>0</v>
          </cell>
          <cell r="U1072">
            <v>0</v>
          </cell>
        </row>
        <row r="1073">
          <cell r="B1073" t="str">
            <v>SUD_127</v>
          </cell>
          <cell r="N1073">
            <v>0</v>
          </cell>
          <cell r="U1073">
            <v>0</v>
          </cell>
        </row>
        <row r="1074">
          <cell r="B1074" t="str">
            <v>CTR_579</v>
          </cell>
          <cell r="N1074">
            <v>0</v>
          </cell>
          <cell r="U1074">
            <v>0</v>
          </cell>
        </row>
        <row r="1075">
          <cell r="B1075" t="str">
            <v>CTR_578</v>
          </cell>
          <cell r="N1075">
            <v>0</v>
          </cell>
          <cell r="U1075">
            <v>0</v>
          </cell>
        </row>
        <row r="1076">
          <cell r="B1076" t="str">
            <v>CTR_447</v>
          </cell>
          <cell r="N1076">
            <v>0</v>
          </cell>
          <cell r="U1076">
            <v>0</v>
          </cell>
        </row>
        <row r="1077">
          <cell r="B1077" t="str">
            <v>NRO_261</v>
          </cell>
          <cell r="N1077">
            <v>1.4466745426372516</v>
          </cell>
          <cell r="U1077">
            <v>0.65274603133837261</v>
          </cell>
        </row>
        <row r="1078">
          <cell r="B1078" t="str">
            <v>LIT_044</v>
          </cell>
          <cell r="N1078">
            <v>0</v>
          </cell>
          <cell r="U1078">
            <v>0</v>
          </cell>
        </row>
        <row r="1079">
          <cell r="B1079" t="str">
            <v>CTR_217</v>
          </cell>
          <cell r="N1079">
            <v>0</v>
          </cell>
          <cell r="U1079">
            <v>0</v>
          </cell>
        </row>
        <row r="1080">
          <cell r="B1080" t="str">
            <v>SUD_018</v>
          </cell>
          <cell r="N1080">
            <v>0</v>
          </cell>
          <cell r="U1080">
            <v>1.1057748556785537E-2</v>
          </cell>
        </row>
        <row r="1081">
          <cell r="B1081" t="str">
            <v>SUD_121</v>
          </cell>
          <cell r="N1081">
            <v>5.3505234952196091E-4</v>
          </cell>
          <cell r="U1081">
            <v>0</v>
          </cell>
        </row>
        <row r="1082">
          <cell r="B1082" t="str">
            <v>LIT_452</v>
          </cell>
          <cell r="N1082">
            <v>0</v>
          </cell>
          <cell r="U1082">
            <v>0</v>
          </cell>
        </row>
        <row r="1083">
          <cell r="B1083" t="str">
            <v>LIT_451</v>
          </cell>
          <cell r="N1083">
            <v>15.859540197412903</v>
          </cell>
          <cell r="U1083">
            <v>0</v>
          </cell>
        </row>
        <row r="1084">
          <cell r="B1084" t="str">
            <v>OST_220</v>
          </cell>
          <cell r="N1084">
            <v>0</v>
          </cell>
          <cell r="U1084">
            <v>0</v>
          </cell>
        </row>
        <row r="1085">
          <cell r="B1085" t="str">
            <v>SUD_241</v>
          </cell>
          <cell r="N1085">
            <v>0</v>
          </cell>
          <cell r="U1085">
            <v>9.9341386227895911E-3</v>
          </cell>
        </row>
        <row r="1086">
          <cell r="B1086" t="str">
            <v>LIT_579</v>
          </cell>
          <cell r="N1086">
            <v>0</v>
          </cell>
          <cell r="U1086">
            <v>0</v>
          </cell>
        </row>
        <row r="1087">
          <cell r="B1087" t="str">
            <v>SUO_200</v>
          </cell>
          <cell r="N1087">
            <v>0</v>
          </cell>
          <cell r="U1087">
            <v>0</v>
          </cell>
        </row>
        <row r="1088">
          <cell r="B1088" t="str">
            <v>SUO_236</v>
          </cell>
          <cell r="N1088">
            <v>9.7891929413040426</v>
          </cell>
          <cell r="U1088">
            <v>11.876717518041966</v>
          </cell>
        </row>
        <row r="1089">
          <cell r="B1089" t="str">
            <v>OST_077</v>
          </cell>
          <cell r="N1089">
            <v>0</v>
          </cell>
          <cell r="U1089">
            <v>0</v>
          </cell>
        </row>
        <row r="1090">
          <cell r="B1090" t="str">
            <v>OST_078</v>
          </cell>
          <cell r="N1090">
            <v>0</v>
          </cell>
          <cell r="U1090">
            <v>0</v>
          </cell>
        </row>
        <row r="1091">
          <cell r="B1091" t="str">
            <v>EST_112</v>
          </cell>
          <cell r="N1091">
            <v>0</v>
          </cell>
          <cell r="U1091">
            <v>0</v>
          </cell>
        </row>
        <row r="1092">
          <cell r="B1092" t="str">
            <v>LIT_153</v>
          </cell>
          <cell r="N1092">
            <v>0</v>
          </cell>
          <cell r="U1092">
            <v>6.2475209241138812</v>
          </cell>
        </row>
        <row r="1093">
          <cell r="B1093" t="str">
            <v>NRD_154</v>
          </cell>
          <cell r="N1093">
            <v>0</v>
          </cell>
          <cell r="U1093">
            <v>5.6186999824777671E-3</v>
          </cell>
        </row>
        <row r="1094">
          <cell r="B1094" t="str">
            <v>LIT_264</v>
          </cell>
          <cell r="N1094">
            <v>0</v>
          </cell>
          <cell r="U1094">
            <v>0</v>
          </cell>
        </row>
        <row r="1095">
          <cell r="B1095" t="str">
            <v>OST_140</v>
          </cell>
          <cell r="N1095">
            <v>0</v>
          </cell>
          <cell r="U1095">
            <v>2.9427879223706136E-3</v>
          </cell>
        </row>
        <row r="1096">
          <cell r="B1096" t="str">
            <v>SUO_039</v>
          </cell>
          <cell r="N1096">
            <v>0.17790490621602409</v>
          </cell>
          <cell r="U1096">
            <v>0</v>
          </cell>
        </row>
        <row r="1097">
          <cell r="B1097" t="str">
            <v>CTR_014</v>
          </cell>
          <cell r="N1097">
            <v>0</v>
          </cell>
          <cell r="U1097">
            <v>0</v>
          </cell>
        </row>
        <row r="1098">
          <cell r="B1098" t="str">
            <v>NRO_218</v>
          </cell>
          <cell r="N1098">
            <v>1.451418673469679</v>
          </cell>
          <cell r="U1098">
            <v>0.49456672174138844</v>
          </cell>
        </row>
        <row r="1099">
          <cell r="B1099" t="str">
            <v>EXN_134</v>
          </cell>
          <cell r="N1099">
            <v>0</v>
          </cell>
          <cell r="U1099">
            <v>2.9687736314787707</v>
          </cell>
        </row>
        <row r="1100">
          <cell r="B1100" t="str">
            <v>LIT_151</v>
          </cell>
          <cell r="N1100">
            <v>0</v>
          </cell>
          <cell r="U1100">
            <v>0</v>
          </cell>
        </row>
        <row r="1101">
          <cell r="B1101" t="str">
            <v>EXN_106</v>
          </cell>
          <cell r="N1101">
            <v>0</v>
          </cell>
          <cell r="U1101">
            <v>27.737113799214125</v>
          </cell>
        </row>
        <row r="1102">
          <cell r="B1102" t="str">
            <v>EST_211</v>
          </cell>
          <cell r="N1102">
            <v>0.78201467898285804</v>
          </cell>
          <cell r="U1102">
            <v>0</v>
          </cell>
        </row>
        <row r="1103">
          <cell r="B1103" t="str">
            <v>EXN_089</v>
          </cell>
          <cell r="N1103">
            <v>0</v>
          </cell>
          <cell r="U1103">
            <v>6.2422774110885678E-4</v>
          </cell>
        </row>
        <row r="1104">
          <cell r="B1104" t="str">
            <v>NRD_175</v>
          </cell>
          <cell r="N1104">
            <v>0</v>
          </cell>
          <cell r="U1104">
            <v>1.4687186994375527</v>
          </cell>
        </row>
        <row r="1105">
          <cell r="B1105" t="str">
            <v>EXN_011</v>
          </cell>
          <cell r="N1105">
            <v>6.6881543690234654E-3</v>
          </cell>
          <cell r="U1105">
            <v>0.42694501507528732</v>
          </cell>
        </row>
        <row r="1106">
          <cell r="B1106" t="str">
            <v>CTR_774</v>
          </cell>
          <cell r="N1106">
            <v>0</v>
          </cell>
          <cell r="U1106">
            <v>0</v>
          </cell>
        </row>
        <row r="1107">
          <cell r="B1107" t="str">
            <v>SUD_224</v>
          </cell>
          <cell r="N1107">
            <v>0</v>
          </cell>
          <cell r="U1107">
            <v>9.5239318214897992E-3</v>
          </cell>
        </row>
        <row r="1108">
          <cell r="B1108" t="str">
            <v>LIT_313</v>
          </cell>
          <cell r="N1108">
            <v>0</v>
          </cell>
          <cell r="U1108">
            <v>0</v>
          </cell>
        </row>
        <row r="1109">
          <cell r="B1109" t="str">
            <v>LIT_265</v>
          </cell>
          <cell r="N1109">
            <v>0</v>
          </cell>
          <cell r="U1109">
            <v>0</v>
          </cell>
        </row>
        <row r="1110">
          <cell r="B1110" t="str">
            <v>NRO_113</v>
          </cell>
          <cell r="N1110">
            <v>9.9763185830101602</v>
          </cell>
          <cell r="U1110">
            <v>0</v>
          </cell>
        </row>
        <row r="1111">
          <cell r="B1111" t="str">
            <v>CTR_074</v>
          </cell>
          <cell r="N1111">
            <v>0</v>
          </cell>
          <cell r="U1111">
            <v>0</v>
          </cell>
        </row>
        <row r="1112">
          <cell r="B1112" t="str">
            <v>LIT_486</v>
          </cell>
          <cell r="N1112">
            <v>0</v>
          </cell>
          <cell r="U1112">
            <v>0</v>
          </cell>
        </row>
        <row r="1113">
          <cell r="B1113" t="str">
            <v>EST_200</v>
          </cell>
          <cell r="N1113">
            <v>0.9083048685483387</v>
          </cell>
          <cell r="U1113">
            <v>0</v>
          </cell>
        </row>
        <row r="1114">
          <cell r="B1114" t="str">
            <v>LIT_420</v>
          </cell>
          <cell r="N1114">
            <v>3.6356807150011545</v>
          </cell>
          <cell r="U1114">
            <v>0</v>
          </cell>
        </row>
        <row r="1115">
          <cell r="B1115" t="str">
            <v>CTR_567</v>
          </cell>
          <cell r="N1115">
            <v>0</v>
          </cell>
          <cell r="U1115">
            <v>13.868556899607057</v>
          </cell>
        </row>
        <row r="1116">
          <cell r="B1116" t="str">
            <v>CTR_154</v>
          </cell>
          <cell r="N1116">
            <v>0</v>
          </cell>
          <cell r="U1116">
            <v>0</v>
          </cell>
        </row>
        <row r="1117">
          <cell r="B1117" t="str">
            <v>LIT_429</v>
          </cell>
          <cell r="N1117">
            <v>0</v>
          </cell>
          <cell r="U1117">
            <v>15.525471345449771</v>
          </cell>
        </row>
        <row r="1118">
          <cell r="B1118" t="str">
            <v>LIT_498</v>
          </cell>
          <cell r="N1118">
            <v>0</v>
          </cell>
          <cell r="U1118">
            <v>0</v>
          </cell>
        </row>
        <row r="1119">
          <cell r="B1119" t="str">
            <v>LIT_681</v>
          </cell>
          <cell r="N1119">
            <v>0</v>
          </cell>
          <cell r="U1119">
            <v>0</v>
          </cell>
        </row>
        <row r="1120">
          <cell r="B1120" t="str">
            <v>EST_139</v>
          </cell>
          <cell r="N1120">
            <v>0.71720200437744075</v>
          </cell>
          <cell r="U1120">
            <v>0</v>
          </cell>
        </row>
        <row r="1121">
          <cell r="B1121" t="str">
            <v>LIT_051</v>
          </cell>
          <cell r="N1121">
            <v>3.6508405315709425E-2</v>
          </cell>
          <cell r="U1121">
            <v>0</v>
          </cell>
        </row>
        <row r="1122">
          <cell r="B1122" t="str">
            <v>CTR_628</v>
          </cell>
          <cell r="N1122">
            <v>0</v>
          </cell>
          <cell r="U1122">
            <v>0</v>
          </cell>
        </row>
        <row r="1123">
          <cell r="B1123" t="str">
            <v>LIT_850</v>
          </cell>
          <cell r="N1123">
            <v>0</v>
          </cell>
          <cell r="U1123">
            <v>0</v>
          </cell>
        </row>
        <row r="1124">
          <cell r="B1124" t="str">
            <v>LIT_168</v>
          </cell>
          <cell r="N1124">
            <v>13.351214782854356</v>
          </cell>
          <cell r="U1124">
            <v>0</v>
          </cell>
        </row>
        <row r="1125">
          <cell r="B1125" t="str">
            <v>CTR_529</v>
          </cell>
          <cell r="N1125">
            <v>0.12290152468517541</v>
          </cell>
          <cell r="U1125">
            <v>0</v>
          </cell>
        </row>
        <row r="1126">
          <cell r="B1126" t="str">
            <v>EST_070</v>
          </cell>
          <cell r="N1126">
            <v>16.54153575719182</v>
          </cell>
          <cell r="U1126">
            <v>1.1296560255455392</v>
          </cell>
        </row>
        <row r="1127">
          <cell r="B1127" t="str">
            <v>CTR_370</v>
          </cell>
          <cell r="N1127">
            <v>0</v>
          </cell>
          <cell r="U1127">
            <v>3.4689227327335093E-2</v>
          </cell>
        </row>
        <row r="1128">
          <cell r="B1128" t="str">
            <v>NRO_133</v>
          </cell>
          <cell r="N1128">
            <v>1.5335848792779216</v>
          </cell>
          <cell r="U1128">
            <v>0</v>
          </cell>
        </row>
        <row r="1129">
          <cell r="B1129" t="str">
            <v>CTR_946</v>
          </cell>
          <cell r="N1129">
            <v>7.4621967679984719E-2</v>
          </cell>
          <cell r="U1129">
            <v>0</v>
          </cell>
        </row>
        <row r="1130">
          <cell r="B1130" t="str">
            <v>CTR_317</v>
          </cell>
          <cell r="N1130">
            <v>1.7514046907682379E-2</v>
          </cell>
          <cell r="U1130">
            <v>0</v>
          </cell>
        </row>
        <row r="1131">
          <cell r="B1131" t="str">
            <v>EXN_368</v>
          </cell>
          <cell r="N1131">
            <v>3.6567439424940003</v>
          </cell>
          <cell r="U1131">
            <v>1.0701046990437546E-3</v>
          </cell>
        </row>
        <row r="1132">
          <cell r="B1132" t="str">
            <v>LIT_102</v>
          </cell>
          <cell r="N1132">
            <v>0</v>
          </cell>
          <cell r="U1132">
            <v>0</v>
          </cell>
        </row>
        <row r="1133">
          <cell r="B1133" t="str">
            <v>CTR_1054</v>
          </cell>
          <cell r="N1133">
            <v>0</v>
          </cell>
          <cell r="U1133">
            <v>0</v>
          </cell>
        </row>
        <row r="1134">
          <cell r="B1134" t="str">
            <v>CTR_702_indoor_8F</v>
          </cell>
          <cell r="N1134">
            <v>0</v>
          </cell>
          <cell r="U1134">
            <v>0</v>
          </cell>
        </row>
        <row r="1135">
          <cell r="B1135" t="str">
            <v>CTR_714</v>
          </cell>
          <cell r="N1135">
            <v>9.2742407250464096E-3</v>
          </cell>
          <cell r="U1135">
            <v>0</v>
          </cell>
        </row>
        <row r="1136">
          <cell r="B1136" t="str">
            <v>CTR_322</v>
          </cell>
          <cell r="N1136">
            <v>0</v>
          </cell>
          <cell r="U1136">
            <v>0</v>
          </cell>
        </row>
        <row r="1137">
          <cell r="B1137" t="str">
            <v>LIT_033</v>
          </cell>
          <cell r="N1137">
            <v>0</v>
          </cell>
          <cell r="U1137">
            <v>0</v>
          </cell>
        </row>
        <row r="1138">
          <cell r="B1138" t="str">
            <v>LIT_270</v>
          </cell>
          <cell r="N1138">
            <v>0</v>
          </cell>
          <cell r="U1138">
            <v>0</v>
          </cell>
        </row>
        <row r="1139">
          <cell r="B1139" t="str">
            <v>EST_025</v>
          </cell>
          <cell r="N1139">
            <v>0</v>
          </cell>
          <cell r="U1139">
            <v>0</v>
          </cell>
        </row>
        <row r="1140">
          <cell r="B1140" t="str">
            <v>NRO_118</v>
          </cell>
          <cell r="N1140">
            <v>0</v>
          </cell>
          <cell r="U1140">
            <v>0</v>
          </cell>
        </row>
        <row r="1141">
          <cell r="B1141" t="str">
            <v>OST_276</v>
          </cell>
          <cell r="N1141">
            <v>0</v>
          </cell>
          <cell r="U1141">
            <v>0</v>
          </cell>
        </row>
        <row r="1142">
          <cell r="B1142" t="str">
            <v>LIT_667</v>
          </cell>
          <cell r="N1142">
            <v>25.797959238998608</v>
          </cell>
          <cell r="U1142">
            <v>0</v>
          </cell>
        </row>
        <row r="1143">
          <cell r="B1143" t="str">
            <v>LIT_125</v>
          </cell>
          <cell r="N1143">
            <v>7.9473108982316201E-2</v>
          </cell>
          <cell r="U1143">
            <v>0</v>
          </cell>
        </row>
        <row r="1144">
          <cell r="B1144" t="str">
            <v>LIT_020</v>
          </cell>
          <cell r="N1144">
            <v>2.8191908296307715</v>
          </cell>
          <cell r="U1144">
            <v>0</v>
          </cell>
        </row>
        <row r="1145">
          <cell r="B1145" t="str">
            <v>NRO_066</v>
          </cell>
          <cell r="N1145">
            <v>0</v>
          </cell>
          <cell r="U1145">
            <v>1.9427750811139364</v>
          </cell>
        </row>
        <row r="1146">
          <cell r="B1146" t="str">
            <v>CTR_637</v>
          </cell>
          <cell r="N1146">
            <v>0</v>
          </cell>
          <cell r="U1146">
            <v>0</v>
          </cell>
        </row>
        <row r="1147">
          <cell r="B1147" t="str">
            <v>CTR_163</v>
          </cell>
          <cell r="N1147">
            <v>0</v>
          </cell>
          <cell r="U1147">
            <v>4.1991621793609619</v>
          </cell>
        </row>
        <row r="1148">
          <cell r="B1148" t="str">
            <v>OST_047</v>
          </cell>
          <cell r="N1148">
            <v>0</v>
          </cell>
          <cell r="U1148">
            <v>0</v>
          </cell>
        </row>
        <row r="1149">
          <cell r="B1149" t="str">
            <v>CTR_475</v>
          </cell>
          <cell r="N1149">
            <v>0</v>
          </cell>
          <cell r="U1149">
            <v>0</v>
          </cell>
        </row>
        <row r="1150">
          <cell r="B1150" t="str">
            <v>CTR_237</v>
          </cell>
          <cell r="N1150">
            <v>0</v>
          </cell>
          <cell r="U1150">
            <v>0</v>
          </cell>
        </row>
        <row r="1151">
          <cell r="B1151" t="str">
            <v>SUD_260</v>
          </cell>
          <cell r="N1151">
            <v>22.033277402527734</v>
          </cell>
          <cell r="U1151">
            <v>5.9176789857120611E-2</v>
          </cell>
        </row>
        <row r="1152">
          <cell r="B1152" t="str">
            <v>SUO_202</v>
          </cell>
          <cell r="N1152">
            <v>0</v>
          </cell>
          <cell r="U1152">
            <v>0</v>
          </cell>
        </row>
        <row r="1153">
          <cell r="B1153" t="str">
            <v>CTR_198</v>
          </cell>
          <cell r="N1153">
            <v>0</v>
          </cell>
          <cell r="U1153">
            <v>0</v>
          </cell>
        </row>
        <row r="1154">
          <cell r="B1154" t="str">
            <v>EST_079</v>
          </cell>
          <cell r="N1154">
            <v>0.93669831322963326</v>
          </cell>
          <cell r="U1154">
            <v>0</v>
          </cell>
        </row>
        <row r="1155">
          <cell r="B1155" t="str">
            <v>ADM_073</v>
          </cell>
          <cell r="N1155">
            <v>2.8846990722905663</v>
          </cell>
          <cell r="U1155">
            <v>2.8911375355631455</v>
          </cell>
        </row>
        <row r="1156">
          <cell r="B1156" t="str">
            <v>LIT_435</v>
          </cell>
          <cell r="N1156">
            <v>0</v>
          </cell>
          <cell r="U1156">
            <v>0</v>
          </cell>
        </row>
        <row r="1157">
          <cell r="B1157" t="str">
            <v>OST_107</v>
          </cell>
          <cell r="N1157">
            <v>0</v>
          </cell>
          <cell r="U1157">
            <v>2.7466020608789693E-2</v>
          </cell>
        </row>
        <row r="1158">
          <cell r="B1158" t="str">
            <v>EST_195</v>
          </cell>
          <cell r="N1158">
            <v>1.1867461112395234</v>
          </cell>
          <cell r="U1158">
            <v>0</v>
          </cell>
        </row>
        <row r="1159">
          <cell r="B1159" t="str">
            <v>OST_096</v>
          </cell>
          <cell r="N1159">
            <v>0</v>
          </cell>
          <cell r="U1159">
            <v>0</v>
          </cell>
        </row>
        <row r="1160">
          <cell r="B1160" t="str">
            <v>EXN_101</v>
          </cell>
          <cell r="N1160">
            <v>1.24779558431997</v>
          </cell>
          <cell r="U1160">
            <v>0</v>
          </cell>
        </row>
        <row r="1161">
          <cell r="B1161" t="str">
            <v>CTR_1052</v>
          </cell>
          <cell r="N1161">
            <v>0</v>
          </cell>
          <cell r="U1161">
            <v>3.887030473728216</v>
          </cell>
        </row>
        <row r="1162">
          <cell r="B1162" t="str">
            <v>NRO_148</v>
          </cell>
          <cell r="N1162">
            <v>8.9175391586979543E-5</v>
          </cell>
          <cell r="U1162">
            <v>0</v>
          </cell>
        </row>
        <row r="1163">
          <cell r="B1163" t="str">
            <v>OST_137</v>
          </cell>
          <cell r="N1163">
            <v>0</v>
          </cell>
          <cell r="U1163">
            <v>0</v>
          </cell>
        </row>
        <row r="1164">
          <cell r="B1164" t="str">
            <v>LIT_370</v>
          </cell>
          <cell r="N1164">
            <v>0</v>
          </cell>
          <cell r="U1164">
            <v>0</v>
          </cell>
        </row>
        <row r="1165">
          <cell r="B1165" t="str">
            <v>SUO_154</v>
          </cell>
          <cell r="N1165">
            <v>0</v>
          </cell>
          <cell r="U1165">
            <v>0</v>
          </cell>
        </row>
        <row r="1166">
          <cell r="B1166" t="str">
            <v>NRD_097</v>
          </cell>
          <cell r="N1166">
            <v>0</v>
          </cell>
          <cell r="U1166">
            <v>6.1638030664920258</v>
          </cell>
        </row>
        <row r="1167">
          <cell r="B1167" t="str">
            <v>EXN_184</v>
          </cell>
          <cell r="N1167">
            <v>0</v>
          </cell>
          <cell r="U1167">
            <v>0</v>
          </cell>
        </row>
        <row r="1168">
          <cell r="B1168" t="str">
            <v>LIT_364</v>
          </cell>
          <cell r="N1168">
            <v>0</v>
          </cell>
          <cell r="U1168">
            <v>0</v>
          </cell>
        </row>
        <row r="1169">
          <cell r="B1169" t="str">
            <v>OST_076</v>
          </cell>
          <cell r="N1169">
            <v>0</v>
          </cell>
          <cell r="U1169">
            <v>0</v>
          </cell>
        </row>
        <row r="1170">
          <cell r="B1170" t="str">
            <v>NRD_053</v>
          </cell>
          <cell r="N1170">
            <v>0</v>
          </cell>
          <cell r="U1170">
            <v>0</v>
          </cell>
        </row>
        <row r="1171">
          <cell r="B1171" t="str">
            <v>LIT_203</v>
          </cell>
          <cell r="N1171">
            <v>0</v>
          </cell>
          <cell r="U1171">
            <v>0</v>
          </cell>
        </row>
        <row r="1172">
          <cell r="B1172" t="str">
            <v>OST_119</v>
          </cell>
          <cell r="N1172">
            <v>1.5534353214451834E-2</v>
          </cell>
          <cell r="U1172">
            <v>0</v>
          </cell>
        </row>
        <row r="1173">
          <cell r="B1173" t="str">
            <v>SUD_096</v>
          </cell>
          <cell r="N1173">
            <v>0</v>
          </cell>
          <cell r="U1173">
            <v>7.9722800078760574E-3</v>
          </cell>
        </row>
        <row r="1174">
          <cell r="B1174" t="str">
            <v>LIT_773</v>
          </cell>
          <cell r="N1174">
            <v>0</v>
          </cell>
          <cell r="U1174">
            <v>0</v>
          </cell>
        </row>
        <row r="1175">
          <cell r="B1175" t="str">
            <v>CTR_1057</v>
          </cell>
          <cell r="N1175">
            <v>0</v>
          </cell>
          <cell r="U1175">
            <v>0</v>
          </cell>
        </row>
        <row r="1176">
          <cell r="B1176" t="str">
            <v>EST_128</v>
          </cell>
          <cell r="N1176">
            <v>0</v>
          </cell>
          <cell r="U1176">
            <v>0</v>
          </cell>
        </row>
        <row r="1177">
          <cell r="B1177" t="str">
            <v>EST_004</v>
          </cell>
          <cell r="N1177">
            <v>0</v>
          </cell>
          <cell r="U1177">
            <v>0</v>
          </cell>
        </row>
        <row r="1178">
          <cell r="B1178" t="str">
            <v>OST_120</v>
          </cell>
          <cell r="N1178">
            <v>0</v>
          </cell>
          <cell r="U1178">
            <v>0</v>
          </cell>
        </row>
        <row r="1179">
          <cell r="B1179" t="str">
            <v>OST_071</v>
          </cell>
          <cell r="N1179">
            <v>0</v>
          </cell>
          <cell r="U1179">
            <v>0</v>
          </cell>
        </row>
        <row r="1180">
          <cell r="B1180" t="str">
            <v>EST_194</v>
          </cell>
          <cell r="N1180">
            <v>0</v>
          </cell>
          <cell r="U1180">
            <v>0</v>
          </cell>
        </row>
        <row r="1181">
          <cell r="B1181" t="str">
            <v>ADM_033</v>
          </cell>
          <cell r="N1181">
            <v>1.5675250333159261</v>
          </cell>
          <cell r="U1181">
            <v>4.4608027782771602</v>
          </cell>
        </row>
        <row r="1182">
          <cell r="B1182" t="str">
            <v>OST_142</v>
          </cell>
          <cell r="N1182">
            <v>0</v>
          </cell>
          <cell r="U1182">
            <v>0</v>
          </cell>
        </row>
        <row r="1183">
          <cell r="B1183" t="str">
            <v>NRD_073</v>
          </cell>
          <cell r="N1183">
            <v>0</v>
          </cell>
          <cell r="U1183">
            <v>0</v>
          </cell>
        </row>
        <row r="1184">
          <cell r="B1184" t="str">
            <v>NRO_130</v>
          </cell>
          <cell r="N1184">
            <v>0.8899525729597384</v>
          </cell>
          <cell r="U1184">
            <v>0</v>
          </cell>
        </row>
        <row r="1185">
          <cell r="B1185" t="str">
            <v>EXN_001</v>
          </cell>
          <cell r="N1185">
            <v>0</v>
          </cell>
          <cell r="U1185">
            <v>0</v>
          </cell>
        </row>
        <row r="1186">
          <cell r="B1186" t="str">
            <v>OST_113</v>
          </cell>
          <cell r="N1186">
            <v>0</v>
          </cell>
          <cell r="U1186">
            <v>0</v>
          </cell>
        </row>
        <row r="1187">
          <cell r="B1187" t="str">
            <v>SUO_079</v>
          </cell>
          <cell r="N1187">
            <v>0</v>
          </cell>
          <cell r="U1187">
            <v>0</v>
          </cell>
        </row>
        <row r="1188">
          <cell r="B1188" t="str">
            <v>OST_003</v>
          </cell>
          <cell r="N1188">
            <v>0</v>
          </cell>
          <cell r="U1188">
            <v>0</v>
          </cell>
        </row>
        <row r="1189">
          <cell r="B1189" t="str">
            <v>NRO_253</v>
          </cell>
          <cell r="N1189">
            <v>0</v>
          </cell>
          <cell r="U1189">
            <v>0</v>
          </cell>
        </row>
        <row r="1190">
          <cell r="B1190" t="str">
            <v>LIT_374</v>
          </cell>
          <cell r="N1190">
            <v>0</v>
          </cell>
          <cell r="U1190">
            <v>0</v>
          </cell>
        </row>
        <row r="1191">
          <cell r="B1191" t="str">
            <v>SUO_181</v>
          </cell>
          <cell r="N1191">
            <v>0</v>
          </cell>
          <cell r="U1191">
            <v>0</v>
          </cell>
        </row>
        <row r="1192">
          <cell r="B1192" t="str">
            <v>NRO_117</v>
          </cell>
          <cell r="N1192">
            <v>0</v>
          </cell>
          <cell r="U1192">
            <v>0</v>
          </cell>
        </row>
        <row r="1193">
          <cell r="B1193" t="str">
            <v>CTR_583</v>
          </cell>
          <cell r="N1193">
            <v>0</v>
          </cell>
          <cell r="U1193">
            <v>0</v>
          </cell>
        </row>
        <row r="1194">
          <cell r="B1194" t="str">
            <v>CTR_799</v>
          </cell>
          <cell r="N1194">
            <v>0</v>
          </cell>
          <cell r="U1194">
            <v>13.928518432910142</v>
          </cell>
        </row>
        <row r="1195">
          <cell r="B1195" t="str">
            <v>NRO_221</v>
          </cell>
          <cell r="N1195">
            <v>0</v>
          </cell>
          <cell r="U1195">
            <v>0</v>
          </cell>
        </row>
        <row r="1196">
          <cell r="B1196" t="str">
            <v>NRO_062</v>
          </cell>
          <cell r="N1196">
            <v>0</v>
          </cell>
          <cell r="U1196">
            <v>0</v>
          </cell>
        </row>
        <row r="1197">
          <cell r="B1197" t="str">
            <v>NRO_070</v>
          </cell>
          <cell r="N1197">
            <v>0</v>
          </cell>
          <cell r="U1197">
            <v>0</v>
          </cell>
        </row>
        <row r="1198">
          <cell r="B1198" t="str">
            <v>NRO_123</v>
          </cell>
          <cell r="N1198">
            <v>0</v>
          </cell>
          <cell r="U1198">
            <v>0</v>
          </cell>
        </row>
        <row r="1199">
          <cell r="B1199" t="str">
            <v>NRO_135</v>
          </cell>
          <cell r="N1199">
            <v>0</v>
          </cell>
          <cell r="U1199">
            <v>0</v>
          </cell>
        </row>
        <row r="1200">
          <cell r="B1200" t="str">
            <v>NRO_028</v>
          </cell>
          <cell r="N1200">
            <v>0</v>
          </cell>
          <cell r="U1200">
            <v>0</v>
          </cell>
        </row>
        <row r="1201">
          <cell r="B1201" t="str">
            <v>EXN_189</v>
          </cell>
          <cell r="N1201">
            <v>0</v>
          </cell>
          <cell r="U1201">
            <v>0</v>
          </cell>
        </row>
        <row r="1202">
          <cell r="B1202" t="str">
            <v>EXN_190</v>
          </cell>
          <cell r="N1202">
            <v>0</v>
          </cell>
          <cell r="U1202">
            <v>0</v>
          </cell>
        </row>
        <row r="1203">
          <cell r="B1203" t="str">
            <v>NRD_135</v>
          </cell>
          <cell r="N1203">
            <v>0</v>
          </cell>
          <cell r="U1203">
            <v>0</v>
          </cell>
        </row>
        <row r="1204">
          <cell r="B1204" t="str">
            <v>EXN_118</v>
          </cell>
          <cell r="N1204">
            <v>0</v>
          </cell>
          <cell r="U1204">
            <v>0</v>
          </cell>
        </row>
        <row r="1205">
          <cell r="B1205" t="str">
            <v>NRD_031</v>
          </cell>
          <cell r="N1205">
            <v>0</v>
          </cell>
          <cell r="U1205">
            <v>0</v>
          </cell>
        </row>
        <row r="1206">
          <cell r="B1206" t="str">
            <v>EXN_028</v>
          </cell>
          <cell r="N1206">
            <v>0</v>
          </cell>
          <cell r="U1206">
            <v>0</v>
          </cell>
        </row>
        <row r="1207">
          <cell r="B1207" t="str">
            <v>NRO_029</v>
          </cell>
          <cell r="N1207">
            <v>0</v>
          </cell>
          <cell r="U1207">
            <v>4.6299863311959774E-2</v>
          </cell>
        </row>
        <row r="1208">
          <cell r="B1208" t="str">
            <v>CTR_422</v>
          </cell>
          <cell r="N1208">
            <v>0</v>
          </cell>
          <cell r="U1208">
            <v>0</v>
          </cell>
        </row>
        <row r="1209">
          <cell r="B1209" t="str">
            <v>LIT_837</v>
          </cell>
          <cell r="N1209">
            <v>0</v>
          </cell>
          <cell r="U1209">
            <v>0</v>
          </cell>
        </row>
        <row r="1210">
          <cell r="B1210" t="str">
            <v>LIT_360</v>
          </cell>
          <cell r="N1210">
            <v>0</v>
          </cell>
          <cell r="U1210">
            <v>0</v>
          </cell>
        </row>
        <row r="1211">
          <cell r="B1211" t="str">
            <v>OST_180</v>
          </cell>
          <cell r="N1211">
            <v>0</v>
          </cell>
          <cell r="U1211">
            <v>0</v>
          </cell>
        </row>
        <row r="1212">
          <cell r="B1212" t="str">
            <v>SUO_081</v>
          </cell>
          <cell r="N1212">
            <v>0</v>
          </cell>
          <cell r="U1212">
            <v>0</v>
          </cell>
        </row>
        <row r="1213">
          <cell r="B1213" t="str">
            <v>NRD_092</v>
          </cell>
          <cell r="N1213">
            <v>0</v>
          </cell>
          <cell r="U1213">
            <v>0</v>
          </cell>
        </row>
        <row r="1214">
          <cell r="B1214" t="str">
            <v>SUD_055</v>
          </cell>
          <cell r="N1214">
            <v>0</v>
          </cell>
          <cell r="U1214">
            <v>0</v>
          </cell>
        </row>
        <row r="1215">
          <cell r="B1215" t="str">
            <v>EXN_110</v>
          </cell>
          <cell r="N1215">
            <v>0</v>
          </cell>
          <cell r="U1215">
            <v>0</v>
          </cell>
        </row>
        <row r="1216">
          <cell r="B1216" t="str">
            <v>LIT_173</v>
          </cell>
          <cell r="N1216">
            <v>0</v>
          </cell>
          <cell r="U1216">
            <v>0</v>
          </cell>
        </row>
        <row r="1217">
          <cell r="B1217" t="str">
            <v>LIT_431</v>
          </cell>
          <cell r="N1217">
            <v>0</v>
          </cell>
          <cell r="U1217">
            <v>0</v>
          </cell>
        </row>
        <row r="1218">
          <cell r="B1218" t="str">
            <v>SUD_054</v>
          </cell>
          <cell r="N1218">
            <v>0</v>
          </cell>
          <cell r="U1218">
            <v>0</v>
          </cell>
        </row>
        <row r="1219">
          <cell r="B1219" t="str">
            <v>LIT_201</v>
          </cell>
          <cell r="N1219">
            <v>0</v>
          </cell>
          <cell r="U1219">
            <v>0</v>
          </cell>
        </row>
        <row r="1220">
          <cell r="B1220" t="str">
            <v>NRO_076</v>
          </cell>
          <cell r="N1220">
            <v>0</v>
          </cell>
          <cell r="U1220">
            <v>0</v>
          </cell>
        </row>
        <row r="1221">
          <cell r="B1221" t="str">
            <v>OST_254</v>
          </cell>
          <cell r="N1221">
            <v>0</v>
          </cell>
          <cell r="U1221">
            <v>0</v>
          </cell>
        </row>
        <row r="1222">
          <cell r="B1222" t="str">
            <v>CTR_453</v>
          </cell>
          <cell r="N1222">
            <v>0</v>
          </cell>
          <cell r="U1222">
            <v>0</v>
          </cell>
        </row>
        <row r="1223">
          <cell r="B1223" t="str">
            <v>CTR_441</v>
          </cell>
          <cell r="N1223">
            <v>0</v>
          </cell>
          <cell r="U1223">
            <v>0</v>
          </cell>
        </row>
        <row r="1224">
          <cell r="B1224" t="str">
            <v>EXN_186</v>
          </cell>
          <cell r="N1224">
            <v>0</v>
          </cell>
          <cell r="U1224">
            <v>0</v>
          </cell>
        </row>
        <row r="1225">
          <cell r="B1225" t="str">
            <v>NRO_247</v>
          </cell>
          <cell r="N1225">
            <v>2.1669085103286503</v>
          </cell>
          <cell r="U1225">
            <v>0</v>
          </cell>
        </row>
        <row r="1226">
          <cell r="B1226" t="str">
            <v>CTR_676</v>
          </cell>
          <cell r="N1226">
            <v>0</v>
          </cell>
          <cell r="U1226">
            <v>0</v>
          </cell>
        </row>
        <row r="1227">
          <cell r="B1227" t="str">
            <v>OST_303</v>
          </cell>
          <cell r="N1227">
            <v>0</v>
          </cell>
          <cell r="U1227">
            <v>0</v>
          </cell>
        </row>
        <row r="1228">
          <cell r="B1228" t="str">
            <v>LIT_772</v>
          </cell>
          <cell r="N1228">
            <v>0</v>
          </cell>
          <cell r="U1228">
            <v>0</v>
          </cell>
        </row>
        <row r="1229">
          <cell r="B1229" t="str">
            <v>LIT_069</v>
          </cell>
          <cell r="N1229">
            <v>0</v>
          </cell>
          <cell r="U1229">
            <v>0</v>
          </cell>
        </row>
        <row r="1230">
          <cell r="B1230" t="str">
            <v>EXN_259</v>
          </cell>
          <cell r="N1230">
            <v>0</v>
          </cell>
          <cell r="U1230">
            <v>0</v>
          </cell>
        </row>
        <row r="1231">
          <cell r="B1231" t="str">
            <v>SUO_164</v>
          </cell>
          <cell r="N1231">
            <v>0</v>
          </cell>
          <cell r="U1231">
            <v>0</v>
          </cell>
        </row>
        <row r="1232">
          <cell r="B1232" t="str">
            <v>NRD_107</v>
          </cell>
          <cell r="N1232">
            <v>0</v>
          </cell>
          <cell r="U1232">
            <v>0</v>
          </cell>
        </row>
        <row r="1233">
          <cell r="B1233" t="str">
            <v>OST_283</v>
          </cell>
          <cell r="N1233">
            <v>0</v>
          </cell>
          <cell r="U1233">
            <v>0</v>
          </cell>
        </row>
        <row r="1234">
          <cell r="B1234" t="str">
            <v>ADM_081</v>
          </cell>
          <cell r="N1234">
            <v>1.4836647273354373</v>
          </cell>
          <cell r="U1234">
            <v>0</v>
          </cell>
        </row>
        <row r="1235">
          <cell r="B1235" t="str">
            <v>EXN_161</v>
          </cell>
          <cell r="N1235">
            <v>0</v>
          </cell>
          <cell r="U1235">
            <v>0</v>
          </cell>
        </row>
        <row r="1236">
          <cell r="B1236" t="str">
            <v>OST_282</v>
          </cell>
          <cell r="N1236">
            <v>0</v>
          </cell>
          <cell r="U1236">
            <v>0</v>
          </cell>
        </row>
        <row r="1237">
          <cell r="B1237" t="str">
            <v>CTR_825</v>
          </cell>
          <cell r="N1237">
            <v>0</v>
          </cell>
          <cell r="U1237">
            <v>0</v>
          </cell>
        </row>
        <row r="1238">
          <cell r="B1238" t="str">
            <v>CTR_822</v>
          </cell>
          <cell r="N1238">
            <v>0</v>
          </cell>
          <cell r="U1238">
            <v>0</v>
          </cell>
        </row>
        <row r="1239">
          <cell r="B1239" t="str">
            <v>SUD_107</v>
          </cell>
          <cell r="N1239">
            <v>0</v>
          </cell>
          <cell r="U1239">
            <v>0</v>
          </cell>
        </row>
        <row r="1240">
          <cell r="B1240" t="str">
            <v>CTR_795</v>
          </cell>
          <cell r="N1240">
            <v>0</v>
          </cell>
          <cell r="U1240">
            <v>0</v>
          </cell>
        </row>
        <row r="1241">
          <cell r="B1241" t="str">
            <v>CTR_823</v>
          </cell>
          <cell r="N1241">
            <v>0</v>
          </cell>
          <cell r="U1241">
            <v>0</v>
          </cell>
        </row>
        <row r="1242">
          <cell r="B1242" t="str">
            <v>CTR_835</v>
          </cell>
          <cell r="N1242">
            <v>0</v>
          </cell>
          <cell r="U1242">
            <v>0</v>
          </cell>
        </row>
        <row r="1243">
          <cell r="B1243" t="str">
            <v>NRO_139</v>
          </cell>
          <cell r="N1243">
            <v>0</v>
          </cell>
          <cell r="U1243">
            <v>0</v>
          </cell>
        </row>
        <row r="1244">
          <cell r="B1244" t="str">
            <v>NRO_138</v>
          </cell>
          <cell r="N1244">
            <v>0</v>
          </cell>
          <cell r="U1244">
            <v>0</v>
          </cell>
        </row>
        <row r="1245">
          <cell r="B1245" t="str">
            <v>NRO_141</v>
          </cell>
          <cell r="N1245">
            <v>0</v>
          </cell>
          <cell r="U1245">
            <v>0</v>
          </cell>
        </row>
        <row r="1246">
          <cell r="B1246" t="str">
            <v>CTR_894</v>
          </cell>
          <cell r="N1246">
            <v>0</v>
          </cell>
          <cell r="U1246">
            <v>0</v>
          </cell>
        </row>
        <row r="1247">
          <cell r="B1247" t="str">
            <v>CTR_906</v>
          </cell>
          <cell r="N1247">
            <v>0</v>
          </cell>
          <cell r="U1247">
            <v>0</v>
          </cell>
        </row>
        <row r="1248">
          <cell r="B1248" t="str">
            <v>SUD_119</v>
          </cell>
          <cell r="N1248">
            <v>0</v>
          </cell>
          <cell r="U1248">
            <v>0</v>
          </cell>
        </row>
        <row r="1249">
          <cell r="B1249" t="str">
            <v>OST_322</v>
          </cell>
          <cell r="N1249">
            <v>0</v>
          </cell>
          <cell r="U1249">
            <v>0</v>
          </cell>
        </row>
        <row r="1250">
          <cell r="B1250" t="str">
            <v>EXN_242</v>
          </cell>
          <cell r="N1250">
            <v>0</v>
          </cell>
          <cell r="U1250">
            <v>0</v>
          </cell>
        </row>
        <row r="1251">
          <cell r="B1251" t="str">
            <v>NRO_149</v>
          </cell>
          <cell r="N1251">
            <v>0</v>
          </cell>
          <cell r="U1251">
            <v>0</v>
          </cell>
        </row>
        <row r="1252">
          <cell r="B1252" t="str">
            <v>ADM_179</v>
          </cell>
          <cell r="N1252">
            <v>0</v>
          </cell>
          <cell r="U1252">
            <v>0</v>
          </cell>
        </row>
        <row r="1253">
          <cell r="B1253" t="str">
            <v>OST_311</v>
          </cell>
          <cell r="N1253">
            <v>0</v>
          </cell>
          <cell r="U1253">
            <v>0</v>
          </cell>
        </row>
        <row r="1254">
          <cell r="B1254" t="str">
            <v>EXN_265</v>
          </cell>
          <cell r="N1254">
            <v>0</v>
          </cell>
          <cell r="U1254">
            <v>0</v>
          </cell>
        </row>
        <row r="1255">
          <cell r="B1255" t="str">
            <v>NRO_137</v>
          </cell>
          <cell r="N1255">
            <v>0</v>
          </cell>
          <cell r="U1255">
            <v>0</v>
          </cell>
        </row>
        <row r="1256">
          <cell r="B1256" t="str">
            <v>NRO_151</v>
          </cell>
          <cell r="N1256">
            <v>0</v>
          </cell>
          <cell r="U1256">
            <v>0</v>
          </cell>
        </row>
        <row r="1257">
          <cell r="B1257" t="str">
            <v>CTR_869</v>
          </cell>
          <cell r="N1257">
            <v>0</v>
          </cell>
          <cell r="U1257">
            <v>0</v>
          </cell>
        </row>
        <row r="1258">
          <cell r="B1258" t="str">
            <v>NRO_144</v>
          </cell>
          <cell r="N1258">
            <v>0</v>
          </cell>
          <cell r="U1258">
            <v>0</v>
          </cell>
        </row>
        <row r="1259">
          <cell r="B1259" t="str">
            <v>CTR_870</v>
          </cell>
          <cell r="N1259">
            <v>0</v>
          </cell>
          <cell r="U1259">
            <v>0</v>
          </cell>
        </row>
        <row r="1260">
          <cell r="B1260" t="str">
            <v>OST_314</v>
          </cell>
          <cell r="N1260">
            <v>0</v>
          </cell>
          <cell r="U1260">
            <v>0</v>
          </cell>
        </row>
        <row r="1261">
          <cell r="B1261" t="str">
            <v>EST_147</v>
          </cell>
          <cell r="N1261">
            <v>0</v>
          </cell>
          <cell r="U1261">
            <v>0</v>
          </cell>
        </row>
        <row r="1262">
          <cell r="B1262" t="str">
            <v>SUD_108</v>
          </cell>
          <cell r="N1262">
            <v>0</v>
          </cell>
          <cell r="U1262">
            <v>0</v>
          </cell>
        </row>
        <row r="1263">
          <cell r="B1263" t="str">
            <v>CTR_892</v>
          </cell>
          <cell r="N1263">
            <v>0</v>
          </cell>
          <cell r="U1263">
            <v>0</v>
          </cell>
        </row>
        <row r="1264">
          <cell r="B1264" t="str">
            <v>SUD_126</v>
          </cell>
          <cell r="N1264">
            <v>0</v>
          </cell>
          <cell r="U1264">
            <v>0</v>
          </cell>
        </row>
        <row r="1265">
          <cell r="B1265" t="str">
            <v>NRO_088</v>
          </cell>
          <cell r="N1265">
            <v>0</v>
          </cell>
          <cell r="U1265">
            <v>4.6215681742301671</v>
          </cell>
        </row>
        <row r="1266">
          <cell r="B1266" t="str">
            <v>NRO_036</v>
          </cell>
          <cell r="N1266">
            <v>0</v>
          </cell>
          <cell r="U1266">
            <v>0</v>
          </cell>
        </row>
        <row r="1267">
          <cell r="B1267" t="str">
            <v>LIT_191</v>
          </cell>
          <cell r="N1267">
            <v>0</v>
          </cell>
          <cell r="U1267">
            <v>0</v>
          </cell>
        </row>
        <row r="1268">
          <cell r="B1268" t="str">
            <v>CTR_204</v>
          </cell>
          <cell r="N1268">
            <v>0</v>
          </cell>
          <cell r="U1268">
            <v>0</v>
          </cell>
        </row>
        <row r="1269">
          <cell r="B1269" t="str">
            <v>OST_044</v>
          </cell>
          <cell r="N1269">
            <v>0</v>
          </cell>
          <cell r="U1269">
            <v>0</v>
          </cell>
        </row>
        <row r="1270">
          <cell r="B1270" t="str">
            <v>OST_037</v>
          </cell>
          <cell r="N1270">
            <v>0</v>
          </cell>
          <cell r="U1270">
            <v>0</v>
          </cell>
        </row>
        <row r="1271">
          <cell r="B1271" t="str">
            <v>EST_023</v>
          </cell>
          <cell r="N1271">
            <v>1.7103840106382658E-2</v>
          </cell>
          <cell r="U1271">
            <v>0</v>
          </cell>
        </row>
        <row r="1272">
          <cell r="B1272" t="str">
            <v>EST_024</v>
          </cell>
          <cell r="N1272">
            <v>0</v>
          </cell>
          <cell r="U1272">
            <v>0</v>
          </cell>
        </row>
        <row r="1273">
          <cell r="B1273" t="str">
            <v>EST_022</v>
          </cell>
          <cell r="N1273">
            <v>0</v>
          </cell>
          <cell r="U1273">
            <v>0</v>
          </cell>
        </row>
        <row r="1274">
          <cell r="B1274" t="str">
            <v>LIT_178</v>
          </cell>
          <cell r="N1274">
            <v>0</v>
          </cell>
          <cell r="U1274">
            <v>0</v>
          </cell>
        </row>
        <row r="1275">
          <cell r="B1275" t="str">
            <v>NRD_027</v>
          </cell>
          <cell r="N1275">
            <v>0</v>
          </cell>
          <cell r="U1275">
            <v>0</v>
          </cell>
        </row>
        <row r="1276">
          <cell r="B1276" t="str">
            <v>EXN_033</v>
          </cell>
          <cell r="N1276">
            <v>0</v>
          </cell>
          <cell r="U1276">
            <v>0</v>
          </cell>
        </row>
        <row r="1277">
          <cell r="B1277" t="str">
            <v>SUO_019</v>
          </cell>
          <cell r="N1277">
            <v>0</v>
          </cell>
          <cell r="U1277">
            <v>0</v>
          </cell>
        </row>
        <row r="1278">
          <cell r="B1278" t="str">
            <v>SUO_020</v>
          </cell>
          <cell r="N1278">
            <v>0</v>
          </cell>
          <cell r="U1278">
            <v>0</v>
          </cell>
        </row>
        <row r="1279">
          <cell r="B1279" t="str">
            <v>EXN_230</v>
          </cell>
          <cell r="N1279">
            <v>0</v>
          </cell>
          <cell r="U1279">
            <v>0</v>
          </cell>
        </row>
        <row r="1280">
          <cell r="B1280" t="str">
            <v>OST_256</v>
          </cell>
          <cell r="N1280">
            <v>0</v>
          </cell>
          <cell r="U1280">
            <v>0</v>
          </cell>
        </row>
        <row r="1281">
          <cell r="B1281" t="str">
            <v>OST_040</v>
          </cell>
          <cell r="N1281">
            <v>0</v>
          </cell>
          <cell r="U1281">
            <v>0</v>
          </cell>
        </row>
        <row r="1282">
          <cell r="B1282" t="str">
            <v>LIT_430</v>
          </cell>
          <cell r="N1282">
            <v>0</v>
          </cell>
          <cell r="U1282">
            <v>0</v>
          </cell>
        </row>
        <row r="1283">
          <cell r="B1283" t="str">
            <v>OST_257</v>
          </cell>
          <cell r="N1283">
            <v>0</v>
          </cell>
          <cell r="U1283">
            <v>0</v>
          </cell>
        </row>
        <row r="1284">
          <cell r="B1284" t="str">
            <v>CTR_627</v>
          </cell>
          <cell r="N1284">
            <v>0</v>
          </cell>
          <cell r="U1284">
            <v>0</v>
          </cell>
        </row>
        <row r="1285">
          <cell r="B1285" t="str">
            <v>OST_260</v>
          </cell>
          <cell r="N1285">
            <v>0</v>
          </cell>
          <cell r="U1285">
            <v>0</v>
          </cell>
        </row>
        <row r="1286">
          <cell r="B1286" t="str">
            <v>EXN_191</v>
          </cell>
          <cell r="N1286">
            <v>0</v>
          </cell>
          <cell r="U1286">
            <v>0</v>
          </cell>
        </row>
        <row r="1287">
          <cell r="B1287" t="str">
            <v>EXN_231</v>
          </cell>
          <cell r="N1287">
            <v>0</v>
          </cell>
          <cell r="U1287">
            <v>0</v>
          </cell>
        </row>
        <row r="1288">
          <cell r="B1288" t="str">
            <v>LIT_586</v>
          </cell>
          <cell r="N1288">
            <v>0</v>
          </cell>
          <cell r="U1288">
            <v>0</v>
          </cell>
        </row>
        <row r="1289">
          <cell r="B1289" t="str">
            <v>SUO_157</v>
          </cell>
          <cell r="N1289">
            <v>0</v>
          </cell>
          <cell r="U1289">
            <v>0</v>
          </cell>
        </row>
        <row r="1290">
          <cell r="B1290" t="str">
            <v>EXN_215</v>
          </cell>
          <cell r="N1290">
            <v>9.8627983095199746E-3</v>
          </cell>
          <cell r="U1290">
            <v>1.3145572454818086</v>
          </cell>
        </row>
        <row r="1291">
          <cell r="B1291" t="str">
            <v>SUD_231</v>
          </cell>
          <cell r="N1291">
            <v>0</v>
          </cell>
          <cell r="U1291">
            <v>0</v>
          </cell>
        </row>
        <row r="1292">
          <cell r="B1292" t="str">
            <v>EST_074</v>
          </cell>
          <cell r="N1292">
            <v>0</v>
          </cell>
          <cell r="U1292">
            <v>0</v>
          </cell>
        </row>
        <row r="1293">
          <cell r="B1293" t="str">
            <v>OST_070</v>
          </cell>
          <cell r="N1293">
            <v>0</v>
          </cell>
          <cell r="U1293">
            <v>0</v>
          </cell>
        </row>
        <row r="1294">
          <cell r="B1294" t="str">
            <v>LIT_536</v>
          </cell>
          <cell r="N1294">
            <v>0</v>
          </cell>
          <cell r="U1294">
            <v>2.4969109644353612E-3</v>
          </cell>
        </row>
        <row r="1295">
          <cell r="B1295" t="str">
            <v>NRD_157</v>
          </cell>
          <cell r="N1295">
            <v>0</v>
          </cell>
          <cell r="U1295">
            <v>0</v>
          </cell>
        </row>
        <row r="1296">
          <cell r="B1296" t="str">
            <v>CTR_829</v>
          </cell>
          <cell r="N1296">
            <v>0</v>
          </cell>
          <cell r="U1296">
            <v>0</v>
          </cell>
        </row>
        <row r="1297">
          <cell r="B1297" t="str">
            <v>LIT_769</v>
          </cell>
          <cell r="N1297">
            <v>0</v>
          </cell>
          <cell r="U1297">
            <v>0</v>
          </cell>
        </row>
        <row r="1298">
          <cell r="B1298" t="str">
            <v>SUD_130</v>
          </cell>
          <cell r="N1298">
            <v>0</v>
          </cell>
          <cell r="U1298">
            <v>0</v>
          </cell>
        </row>
        <row r="1299">
          <cell r="B1299" t="str">
            <v>ADM_140</v>
          </cell>
          <cell r="N1299">
            <v>0</v>
          </cell>
          <cell r="U1299">
            <v>0</v>
          </cell>
        </row>
        <row r="1300">
          <cell r="B1300" t="str">
            <v>CTR_909</v>
          </cell>
          <cell r="N1300">
            <v>0</v>
          </cell>
          <cell r="U1300">
            <v>0</v>
          </cell>
        </row>
        <row r="1301">
          <cell r="B1301" t="str">
            <v>ADM_187</v>
          </cell>
          <cell r="N1301">
            <v>0</v>
          </cell>
          <cell r="U1301">
            <v>0</v>
          </cell>
        </row>
        <row r="1302">
          <cell r="B1302" t="str">
            <v>EST_150</v>
          </cell>
          <cell r="N1302">
            <v>0</v>
          </cell>
          <cell r="U1302">
            <v>0</v>
          </cell>
        </row>
        <row r="1303">
          <cell r="B1303" t="str">
            <v>SUD_112</v>
          </cell>
          <cell r="N1303">
            <v>0</v>
          </cell>
          <cell r="U1303">
            <v>0</v>
          </cell>
        </row>
        <row r="1304">
          <cell r="B1304" t="str">
            <v>SUO_266</v>
          </cell>
          <cell r="N1304">
            <v>0</v>
          </cell>
          <cell r="U1304">
            <v>0</v>
          </cell>
        </row>
        <row r="1305">
          <cell r="B1305" t="str">
            <v>EST_155</v>
          </cell>
          <cell r="N1305">
            <v>0</v>
          </cell>
          <cell r="U1305">
            <v>0</v>
          </cell>
        </row>
        <row r="1306">
          <cell r="B1306" t="str">
            <v>ADM_185</v>
          </cell>
          <cell r="N1306">
            <v>0</v>
          </cell>
          <cell r="U1306">
            <v>0</v>
          </cell>
        </row>
        <row r="1307">
          <cell r="B1307" t="str">
            <v>OST_023</v>
          </cell>
          <cell r="N1307">
            <v>0</v>
          </cell>
          <cell r="U1307">
            <v>0</v>
          </cell>
        </row>
        <row r="1308">
          <cell r="B1308" t="str">
            <v>LIT_111</v>
          </cell>
          <cell r="N1308">
            <v>0</v>
          </cell>
          <cell r="U1308">
            <v>0</v>
          </cell>
        </row>
        <row r="1309">
          <cell r="B1309" t="str">
            <v>CTR_145</v>
          </cell>
          <cell r="N1309">
            <v>0</v>
          </cell>
          <cell r="U1309">
            <v>0</v>
          </cell>
        </row>
        <row r="1310">
          <cell r="B1310" t="str">
            <v>LIT_187</v>
          </cell>
          <cell r="N1310">
            <v>0</v>
          </cell>
          <cell r="U1310">
            <v>0</v>
          </cell>
        </row>
        <row r="1311">
          <cell r="B1311" t="str">
            <v>SUD_020</v>
          </cell>
          <cell r="N1311">
            <v>0</v>
          </cell>
          <cell r="U1311">
            <v>0</v>
          </cell>
        </row>
        <row r="1312">
          <cell r="B1312" t="str">
            <v>SUD_019</v>
          </cell>
          <cell r="N1312">
            <v>0</v>
          </cell>
          <cell r="U1312">
            <v>0</v>
          </cell>
        </row>
        <row r="1313">
          <cell r="B1313" t="str">
            <v>EST_020</v>
          </cell>
          <cell r="N1313">
            <v>0</v>
          </cell>
          <cell r="U1313">
            <v>0</v>
          </cell>
        </row>
        <row r="1314">
          <cell r="B1314" t="str">
            <v>NRD_024</v>
          </cell>
          <cell r="N1314">
            <v>0</v>
          </cell>
          <cell r="U1314">
            <v>0.39311835192284178</v>
          </cell>
        </row>
        <row r="1315">
          <cell r="B1315" t="str">
            <v>CTR_849</v>
          </cell>
          <cell r="N1315">
            <v>11.740297003992206</v>
          </cell>
          <cell r="U1315">
            <v>0.15908889859117217</v>
          </cell>
        </row>
        <row r="1316">
          <cell r="B1316" t="str">
            <v>ADM_002</v>
          </cell>
          <cell r="N1316">
            <v>0</v>
          </cell>
          <cell r="U1316">
            <v>0</v>
          </cell>
        </row>
        <row r="1317">
          <cell r="B1317" t="str">
            <v>LIT_085</v>
          </cell>
          <cell r="N1317">
            <v>0</v>
          </cell>
          <cell r="U1317">
            <v>0</v>
          </cell>
        </row>
        <row r="1318">
          <cell r="B1318" t="str">
            <v>CTR_160</v>
          </cell>
          <cell r="N1318">
            <v>0</v>
          </cell>
          <cell r="U1318">
            <v>35.558865746091257</v>
          </cell>
        </row>
        <row r="1319">
          <cell r="B1319" t="str">
            <v>LIT_632</v>
          </cell>
          <cell r="N1319">
            <v>0</v>
          </cell>
          <cell r="U1319">
            <v>0</v>
          </cell>
        </row>
        <row r="1320">
          <cell r="B1320" t="str">
            <v>CTR_298</v>
          </cell>
          <cell r="N1320">
            <v>0</v>
          </cell>
          <cell r="U1320">
            <v>0</v>
          </cell>
        </row>
        <row r="1321">
          <cell r="B1321" t="str">
            <v>SUD_113</v>
          </cell>
          <cell r="N1321">
            <v>0</v>
          </cell>
          <cell r="U1321">
            <v>0</v>
          </cell>
        </row>
        <row r="1322">
          <cell r="B1322" t="str">
            <v>CTR_299</v>
          </cell>
          <cell r="N1322">
            <v>0</v>
          </cell>
          <cell r="U1322">
            <v>0</v>
          </cell>
        </row>
        <row r="1323">
          <cell r="B1323" t="str">
            <v>SUD_122</v>
          </cell>
          <cell r="N1323">
            <v>0</v>
          </cell>
          <cell r="U1323">
            <v>0</v>
          </cell>
        </row>
        <row r="1324">
          <cell r="B1324" t="str">
            <v>CTR_205</v>
          </cell>
          <cell r="N1324">
            <v>0</v>
          </cell>
          <cell r="U1324">
            <v>0</v>
          </cell>
        </row>
        <row r="1325">
          <cell r="B1325" t="str">
            <v>OST_035</v>
          </cell>
          <cell r="N1325">
            <v>0</v>
          </cell>
          <cell r="U1325">
            <v>0</v>
          </cell>
        </row>
        <row r="1326">
          <cell r="B1326" t="str">
            <v>CTR_192</v>
          </cell>
          <cell r="N1326">
            <v>0</v>
          </cell>
          <cell r="U1326">
            <v>0</v>
          </cell>
        </row>
        <row r="1327">
          <cell r="B1327" t="str">
            <v>OST_097</v>
          </cell>
          <cell r="N1327">
            <v>0</v>
          </cell>
          <cell r="U1327">
            <v>0</v>
          </cell>
        </row>
        <row r="1328">
          <cell r="B1328" t="str">
            <v>ADM_012</v>
          </cell>
          <cell r="N1328">
            <v>0</v>
          </cell>
          <cell r="U1328">
            <v>0</v>
          </cell>
        </row>
        <row r="1329">
          <cell r="B1329" t="str">
            <v>OST_167</v>
          </cell>
          <cell r="N1329">
            <v>0</v>
          </cell>
          <cell r="U1329">
            <v>0</v>
          </cell>
        </row>
        <row r="1330">
          <cell r="B1330" t="str">
            <v>OST_259</v>
          </cell>
          <cell r="N1330">
            <v>0</v>
          </cell>
          <cell r="U1330">
            <v>0</v>
          </cell>
        </row>
        <row r="1331">
          <cell r="B1331" t="str">
            <v>ADM_143</v>
          </cell>
          <cell r="N1331">
            <v>0</v>
          </cell>
          <cell r="U1331">
            <v>0</v>
          </cell>
        </row>
        <row r="1332">
          <cell r="B1332" t="str">
            <v>LIT_591</v>
          </cell>
          <cell r="N1332">
            <v>0</v>
          </cell>
          <cell r="U1332">
            <v>0</v>
          </cell>
        </row>
        <row r="1333">
          <cell r="B1333" t="str">
            <v>NRO_104</v>
          </cell>
          <cell r="N1333">
            <v>0</v>
          </cell>
          <cell r="U1333">
            <v>0</v>
          </cell>
        </row>
        <row r="1334">
          <cell r="B1334" t="str">
            <v>OST_263</v>
          </cell>
          <cell r="N1334">
            <v>0</v>
          </cell>
          <cell r="U1334">
            <v>0</v>
          </cell>
        </row>
        <row r="1335">
          <cell r="B1335" t="str">
            <v>SUD_246</v>
          </cell>
          <cell r="N1335">
            <v>0</v>
          </cell>
          <cell r="U1335">
            <v>0</v>
          </cell>
        </row>
        <row r="1336">
          <cell r="B1336" t="str">
            <v>CTR_354</v>
          </cell>
          <cell r="N1336">
            <v>0</v>
          </cell>
          <cell r="U1336">
            <v>0</v>
          </cell>
        </row>
        <row r="1337">
          <cell r="B1337" t="str">
            <v>EXN_168</v>
          </cell>
          <cell r="N1337">
            <v>0</v>
          </cell>
          <cell r="U1337">
            <v>0</v>
          </cell>
        </row>
        <row r="1338">
          <cell r="B1338" t="str">
            <v>OST_290</v>
          </cell>
          <cell r="N1338">
            <v>0</v>
          </cell>
          <cell r="U1338">
            <v>0</v>
          </cell>
        </row>
        <row r="1339">
          <cell r="B1339" t="str">
            <v>SUD_105</v>
          </cell>
          <cell r="N1339">
            <v>0</v>
          </cell>
          <cell r="U1339">
            <v>0</v>
          </cell>
        </row>
        <row r="1340">
          <cell r="B1340" t="str">
            <v>LIT_750</v>
          </cell>
          <cell r="N1340">
            <v>0</v>
          </cell>
          <cell r="U1340">
            <v>0</v>
          </cell>
        </row>
        <row r="1341">
          <cell r="B1341" t="str">
            <v>ADM_178</v>
          </cell>
          <cell r="N1341">
            <v>0</v>
          </cell>
          <cell r="U1341">
            <v>0</v>
          </cell>
        </row>
        <row r="1342">
          <cell r="B1342" t="str">
            <v>CTR_858</v>
          </cell>
          <cell r="N1342">
            <v>0</v>
          </cell>
          <cell r="U1342">
            <v>0</v>
          </cell>
        </row>
        <row r="1343">
          <cell r="B1343" t="str">
            <v>EST_154</v>
          </cell>
          <cell r="N1343">
            <v>0</v>
          </cell>
          <cell r="U1343">
            <v>0</v>
          </cell>
        </row>
        <row r="1344">
          <cell r="B1344" t="str">
            <v>CTR_880</v>
          </cell>
          <cell r="N1344">
            <v>0</v>
          </cell>
          <cell r="U1344">
            <v>0</v>
          </cell>
        </row>
        <row r="1345">
          <cell r="B1345" t="str">
            <v>SUO_249</v>
          </cell>
          <cell r="N1345">
            <v>0</v>
          </cell>
          <cell r="U1345">
            <v>0</v>
          </cell>
        </row>
        <row r="1346">
          <cell r="B1346" t="str">
            <v>SUD_125</v>
          </cell>
          <cell r="N1346">
            <v>0</v>
          </cell>
          <cell r="U1346">
            <v>0</v>
          </cell>
        </row>
        <row r="1347">
          <cell r="B1347" t="str">
            <v>CTR_189</v>
          </cell>
          <cell r="N1347">
            <v>0</v>
          </cell>
          <cell r="U1347">
            <v>0</v>
          </cell>
        </row>
        <row r="1348">
          <cell r="B1348" t="str">
            <v>CTR_191</v>
          </cell>
          <cell r="N1348">
            <v>0</v>
          </cell>
          <cell r="U1348">
            <v>0</v>
          </cell>
        </row>
        <row r="1349">
          <cell r="B1349" t="str">
            <v>CTR_116</v>
          </cell>
          <cell r="N1349">
            <v>0</v>
          </cell>
          <cell r="U1349">
            <v>0</v>
          </cell>
        </row>
        <row r="1350">
          <cell r="B1350" t="str">
            <v>OST_029</v>
          </cell>
          <cell r="N1350">
            <v>0</v>
          </cell>
          <cell r="U1350">
            <v>0</v>
          </cell>
        </row>
        <row r="1351">
          <cell r="B1351" t="str">
            <v>EST_019</v>
          </cell>
          <cell r="N1351">
            <v>0</v>
          </cell>
          <cell r="U1351">
            <v>0</v>
          </cell>
        </row>
        <row r="1352">
          <cell r="B1352" t="str">
            <v>SUO_022</v>
          </cell>
          <cell r="N1352">
            <v>0</v>
          </cell>
          <cell r="U1352">
            <v>0</v>
          </cell>
        </row>
        <row r="1353">
          <cell r="B1353" t="str">
            <v>EST_017</v>
          </cell>
          <cell r="N1353">
            <v>0</v>
          </cell>
          <cell r="U1353">
            <v>0</v>
          </cell>
        </row>
        <row r="1354">
          <cell r="B1354" t="str">
            <v>LIT_109</v>
          </cell>
          <cell r="N1354">
            <v>0</v>
          </cell>
          <cell r="U1354">
            <v>0</v>
          </cell>
        </row>
        <row r="1355">
          <cell r="B1355" t="str">
            <v>OST_146</v>
          </cell>
          <cell r="N1355">
            <v>0</v>
          </cell>
          <cell r="U1355">
            <v>0</v>
          </cell>
        </row>
        <row r="1356">
          <cell r="B1356" t="str">
            <v>EST_092</v>
          </cell>
          <cell r="N1356">
            <v>0</v>
          </cell>
          <cell r="U1356">
            <v>0</v>
          </cell>
        </row>
        <row r="1357">
          <cell r="B1357" t="str">
            <v>ADM_105</v>
          </cell>
          <cell r="N1357">
            <v>0</v>
          </cell>
          <cell r="U1357">
            <v>0</v>
          </cell>
        </row>
        <row r="1358">
          <cell r="B1358" t="str">
            <v>CTR_134</v>
          </cell>
          <cell r="N1358">
            <v>0</v>
          </cell>
          <cell r="U1358">
            <v>0</v>
          </cell>
        </row>
        <row r="1359">
          <cell r="B1359" t="str">
            <v>CTR_443</v>
          </cell>
          <cell r="N1359">
            <v>0</v>
          </cell>
          <cell r="U1359">
            <v>0</v>
          </cell>
        </row>
        <row r="1360">
          <cell r="B1360" t="str">
            <v>SUO_136</v>
          </cell>
          <cell r="N1360">
            <v>0</v>
          </cell>
          <cell r="U1360">
            <v>0</v>
          </cell>
        </row>
        <row r="1361">
          <cell r="B1361" t="str">
            <v>NRD_259</v>
          </cell>
          <cell r="N1361">
            <v>0</v>
          </cell>
          <cell r="U1361">
            <v>0</v>
          </cell>
        </row>
        <row r="1362">
          <cell r="B1362" t="str">
            <v>LIT_459</v>
          </cell>
          <cell r="N1362">
            <v>13.868556899607057</v>
          </cell>
          <cell r="U1362">
            <v>0.48160061980464214</v>
          </cell>
        </row>
        <row r="1363">
          <cell r="B1363" t="str">
            <v>LIT_050</v>
          </cell>
          <cell r="N1363">
            <v>13.868556899607057</v>
          </cell>
          <cell r="U1363">
            <v>42.139010880824571</v>
          </cell>
        </row>
        <row r="1364">
          <cell r="B1364" t="str">
            <v>EST_002</v>
          </cell>
          <cell r="N1364">
            <v>0</v>
          </cell>
          <cell r="U1364">
            <v>0</v>
          </cell>
        </row>
        <row r="1365">
          <cell r="B1365" t="str">
            <v>LIT_054</v>
          </cell>
          <cell r="N1365">
            <v>0.2112029974346025</v>
          </cell>
          <cell r="U1365">
            <v>0</v>
          </cell>
        </row>
        <row r="1366">
          <cell r="B1366" t="str">
            <v>LIT_048</v>
          </cell>
          <cell r="N1366">
            <v>0</v>
          </cell>
          <cell r="U1366">
            <v>0</v>
          </cell>
        </row>
        <row r="1367">
          <cell r="B1367" t="str">
            <v>NRO_222</v>
          </cell>
          <cell r="N1367">
            <v>1.1643630879511919</v>
          </cell>
          <cell r="U1367">
            <v>3.0854685489094921E-3</v>
          </cell>
        </row>
        <row r="1368">
          <cell r="B1368" t="str">
            <v>NRD_078</v>
          </cell>
          <cell r="N1368">
            <v>0</v>
          </cell>
          <cell r="U1368">
            <v>0</v>
          </cell>
        </row>
        <row r="1369">
          <cell r="B1369" t="str">
            <v>SUO_082</v>
          </cell>
          <cell r="N1369">
            <v>0</v>
          </cell>
          <cell r="U1369">
            <v>0</v>
          </cell>
        </row>
        <row r="1370">
          <cell r="B1370" t="str">
            <v>NRD_007</v>
          </cell>
          <cell r="N1370">
            <v>0</v>
          </cell>
          <cell r="U1370">
            <v>0</v>
          </cell>
        </row>
        <row r="1371">
          <cell r="B1371" t="str">
            <v>LIT_357</v>
          </cell>
          <cell r="N1371">
            <v>0</v>
          </cell>
          <cell r="U1371">
            <v>3.0638345989104905</v>
          </cell>
        </row>
        <row r="1372">
          <cell r="B1372" t="str">
            <v>LIT_277</v>
          </cell>
          <cell r="N1372">
            <v>0</v>
          </cell>
          <cell r="U1372">
            <v>1.1472235776881743</v>
          </cell>
        </row>
        <row r="1373">
          <cell r="B1373" t="str">
            <v>LIT_167</v>
          </cell>
          <cell r="N1373">
            <v>0</v>
          </cell>
          <cell r="U1373">
            <v>3.0645836721998214</v>
          </cell>
        </row>
        <row r="1374">
          <cell r="B1374" t="str">
            <v>LIT_291</v>
          </cell>
          <cell r="N1374">
            <v>1.0536429217567997</v>
          </cell>
          <cell r="U1374">
            <v>0</v>
          </cell>
        </row>
        <row r="1375">
          <cell r="B1375" t="str">
            <v>ADM_165</v>
          </cell>
          <cell r="N1375">
            <v>2.9292332628491038</v>
          </cell>
          <cell r="U1375">
            <v>0</v>
          </cell>
        </row>
        <row r="1376">
          <cell r="B1376" t="str">
            <v>SUO_207</v>
          </cell>
          <cell r="N1376">
            <v>0</v>
          </cell>
          <cell r="U1376">
            <v>0</v>
          </cell>
        </row>
        <row r="1377">
          <cell r="B1377" t="str">
            <v>LIT_771</v>
          </cell>
          <cell r="N1377">
            <v>4.0021559042670072</v>
          </cell>
          <cell r="U1377">
            <v>4.2182457131605746</v>
          </cell>
        </row>
        <row r="1378">
          <cell r="B1378" t="str">
            <v>LIT_245</v>
          </cell>
          <cell r="N1378">
            <v>0</v>
          </cell>
          <cell r="U1378">
            <v>0</v>
          </cell>
        </row>
        <row r="1379">
          <cell r="B1379" t="str">
            <v>NRD_082</v>
          </cell>
          <cell r="N1379">
            <v>0</v>
          </cell>
          <cell r="U1379">
            <v>0</v>
          </cell>
        </row>
        <row r="1380">
          <cell r="B1380" t="str">
            <v>OST_165</v>
          </cell>
          <cell r="N1380">
            <v>0</v>
          </cell>
          <cell r="U1380">
            <v>3.3494277080069509E-2</v>
          </cell>
        </row>
        <row r="1381">
          <cell r="B1381" t="str">
            <v>CTR_713</v>
          </cell>
          <cell r="N1381">
            <v>0</v>
          </cell>
          <cell r="U1381">
            <v>0</v>
          </cell>
        </row>
        <row r="1382">
          <cell r="B1382" t="str">
            <v>OST_052</v>
          </cell>
          <cell r="N1382">
            <v>0</v>
          </cell>
          <cell r="U1382">
            <v>0</v>
          </cell>
        </row>
        <row r="1383">
          <cell r="B1383" t="str">
            <v>SUO_018</v>
          </cell>
          <cell r="N1383">
            <v>0</v>
          </cell>
          <cell r="U1383">
            <v>0</v>
          </cell>
        </row>
        <row r="1384">
          <cell r="B1384" t="str">
            <v>LIT_440</v>
          </cell>
          <cell r="N1384">
            <v>0</v>
          </cell>
          <cell r="U1384">
            <v>0</v>
          </cell>
        </row>
        <row r="1385">
          <cell r="B1385" t="str">
            <v>OST_099</v>
          </cell>
          <cell r="N1385">
            <v>1.1414450123133382E-2</v>
          </cell>
          <cell r="U1385">
            <v>0</v>
          </cell>
        </row>
        <row r="1386">
          <cell r="B1386" t="str">
            <v>NRD_077</v>
          </cell>
          <cell r="N1386">
            <v>0</v>
          </cell>
          <cell r="U1386">
            <v>0</v>
          </cell>
        </row>
        <row r="1387">
          <cell r="B1387" t="str">
            <v>CTR_109</v>
          </cell>
          <cell r="N1387">
            <v>0</v>
          </cell>
          <cell r="U1387">
            <v>0</v>
          </cell>
        </row>
        <row r="1388">
          <cell r="B1388" t="str">
            <v>NRD_012</v>
          </cell>
          <cell r="N1388">
            <v>0</v>
          </cell>
          <cell r="U1388">
            <v>0</v>
          </cell>
        </row>
        <row r="1389">
          <cell r="B1389" t="str">
            <v>EXN_022</v>
          </cell>
          <cell r="N1389">
            <v>0</v>
          </cell>
          <cell r="U1389">
            <v>0</v>
          </cell>
        </row>
        <row r="1390">
          <cell r="B1390" t="str">
            <v>CTR_430</v>
          </cell>
          <cell r="N1390">
            <v>0.54546803525923582</v>
          </cell>
          <cell r="U1390">
            <v>0</v>
          </cell>
        </row>
        <row r="1391">
          <cell r="B1391" t="str">
            <v>EST_057</v>
          </cell>
          <cell r="N1391">
            <v>0</v>
          </cell>
          <cell r="U1391">
            <v>0</v>
          </cell>
        </row>
        <row r="1392">
          <cell r="B1392" t="str">
            <v>CTR_128</v>
          </cell>
          <cell r="N1392">
            <v>0</v>
          </cell>
          <cell r="U1392">
            <v>0</v>
          </cell>
        </row>
        <row r="1393">
          <cell r="B1393" t="str">
            <v>LIT_206</v>
          </cell>
          <cell r="N1393">
            <v>0</v>
          </cell>
          <cell r="U1393">
            <v>0</v>
          </cell>
        </row>
        <row r="1394">
          <cell r="B1394" t="str">
            <v>LIT_361</v>
          </cell>
          <cell r="N1394">
            <v>0</v>
          </cell>
          <cell r="U1394">
            <v>0</v>
          </cell>
        </row>
        <row r="1395">
          <cell r="B1395" t="str">
            <v>LIT_577</v>
          </cell>
          <cell r="N1395">
            <v>0</v>
          </cell>
          <cell r="U1395">
            <v>0</v>
          </cell>
        </row>
        <row r="1396">
          <cell r="B1396" t="str">
            <v>NRD_164</v>
          </cell>
          <cell r="N1396">
            <v>0</v>
          </cell>
          <cell r="U1396">
            <v>0</v>
          </cell>
        </row>
        <row r="1397">
          <cell r="B1397" t="str">
            <v>OST_235</v>
          </cell>
          <cell r="N1397">
            <v>0</v>
          </cell>
          <cell r="U1397">
            <v>0</v>
          </cell>
        </row>
        <row r="1398">
          <cell r="B1398" t="str">
            <v>LIT_406</v>
          </cell>
          <cell r="N1398">
            <v>0</v>
          </cell>
          <cell r="U1398">
            <v>0</v>
          </cell>
        </row>
        <row r="1399">
          <cell r="B1399" t="str">
            <v>EST_064</v>
          </cell>
          <cell r="N1399">
            <v>0</v>
          </cell>
          <cell r="U1399">
            <v>0</v>
          </cell>
        </row>
        <row r="1400">
          <cell r="B1400" t="str">
            <v>OST_308</v>
          </cell>
          <cell r="N1400">
            <v>0</v>
          </cell>
          <cell r="U1400">
            <v>0</v>
          </cell>
        </row>
        <row r="1401">
          <cell r="B1401" t="str">
            <v>ADM_161</v>
          </cell>
          <cell r="N1401">
            <v>0</v>
          </cell>
          <cell r="U1401">
            <v>0</v>
          </cell>
        </row>
        <row r="1402">
          <cell r="B1402" t="str">
            <v>EST_067</v>
          </cell>
          <cell r="N1402">
            <v>0</v>
          </cell>
          <cell r="U1402">
            <v>0</v>
          </cell>
        </row>
        <row r="1403">
          <cell r="B1403" t="str">
            <v>OST_316</v>
          </cell>
          <cell r="N1403">
            <v>0</v>
          </cell>
          <cell r="U1403">
            <v>0</v>
          </cell>
        </row>
        <row r="1404">
          <cell r="B1404" t="str">
            <v>LIT_292</v>
          </cell>
          <cell r="N1404">
            <v>0.28555743893982627</v>
          </cell>
          <cell r="U1404">
            <v>0</v>
          </cell>
        </row>
        <row r="1405">
          <cell r="B1405" t="str">
            <v>NRO_059</v>
          </cell>
          <cell r="N1405">
            <v>0</v>
          </cell>
          <cell r="U1405">
            <v>23.114261499345094</v>
          </cell>
        </row>
        <row r="1406">
          <cell r="B1406" t="str">
            <v>SUD_024</v>
          </cell>
          <cell r="N1406">
            <v>0</v>
          </cell>
          <cell r="U1406">
            <v>0</v>
          </cell>
        </row>
        <row r="1407">
          <cell r="B1407" t="str">
            <v>ADM_155</v>
          </cell>
          <cell r="N1407">
            <v>0</v>
          </cell>
          <cell r="U1407">
            <v>0</v>
          </cell>
        </row>
        <row r="1408">
          <cell r="B1408" t="str">
            <v>LIT_208</v>
          </cell>
          <cell r="N1408">
            <v>0</v>
          </cell>
          <cell r="U1408">
            <v>0</v>
          </cell>
        </row>
        <row r="1409">
          <cell r="B1409" t="str">
            <v>EXN_029</v>
          </cell>
          <cell r="N1409">
            <v>0</v>
          </cell>
          <cell r="U1409">
            <v>0</v>
          </cell>
        </row>
        <row r="1410">
          <cell r="B1410" t="str">
            <v>LIT_490</v>
          </cell>
          <cell r="N1410">
            <v>2.6605299729192136</v>
          </cell>
          <cell r="U1410">
            <v>0</v>
          </cell>
        </row>
        <row r="1411">
          <cell r="B1411" t="str">
            <v>LIT_787</v>
          </cell>
          <cell r="N1411">
            <v>0</v>
          </cell>
          <cell r="U1411">
            <v>0</v>
          </cell>
        </row>
        <row r="1412">
          <cell r="B1412" t="str">
            <v>CTR_910</v>
          </cell>
          <cell r="N1412">
            <v>0</v>
          </cell>
          <cell r="U1412">
            <v>0</v>
          </cell>
        </row>
        <row r="1413">
          <cell r="B1413" t="str">
            <v>CTR_352</v>
          </cell>
          <cell r="N1413">
            <v>0</v>
          </cell>
          <cell r="U1413">
            <v>0</v>
          </cell>
        </row>
        <row r="1414">
          <cell r="B1414" t="str">
            <v>NRO_031</v>
          </cell>
          <cell r="N1414">
            <v>0</v>
          </cell>
          <cell r="U1414">
            <v>0</v>
          </cell>
        </row>
        <row r="1415">
          <cell r="B1415" t="str">
            <v>SUD_037</v>
          </cell>
          <cell r="N1415">
            <v>0</v>
          </cell>
          <cell r="U1415">
            <v>0</v>
          </cell>
        </row>
        <row r="1416">
          <cell r="B1416" t="str">
            <v>NRO_067</v>
          </cell>
          <cell r="N1416">
            <v>0</v>
          </cell>
          <cell r="U1416">
            <v>0</v>
          </cell>
        </row>
        <row r="1417">
          <cell r="B1417" t="str">
            <v>OST_121</v>
          </cell>
          <cell r="N1417">
            <v>0</v>
          </cell>
          <cell r="U1417">
            <v>2.6146224813302397E-2</v>
          </cell>
        </row>
        <row r="1418">
          <cell r="B1418" t="str">
            <v>EST_069</v>
          </cell>
          <cell r="N1418">
            <v>0</v>
          </cell>
          <cell r="U1418">
            <v>0</v>
          </cell>
        </row>
        <row r="1419">
          <cell r="B1419" t="str">
            <v>EXN_083</v>
          </cell>
          <cell r="N1419">
            <v>0</v>
          </cell>
          <cell r="U1419">
            <v>0.67696606769339651</v>
          </cell>
        </row>
        <row r="1420">
          <cell r="B1420" t="str">
            <v>LIT_127</v>
          </cell>
          <cell r="N1420">
            <v>0</v>
          </cell>
          <cell r="U1420">
            <v>5.6792596587650133</v>
          </cell>
        </row>
        <row r="1421">
          <cell r="B1421" t="str">
            <v>SUD_006</v>
          </cell>
          <cell r="N1421">
            <v>0</v>
          </cell>
          <cell r="U1421">
            <v>7.0091857787370022E-3</v>
          </cell>
        </row>
        <row r="1422">
          <cell r="B1422" t="str">
            <v>NRO_239</v>
          </cell>
          <cell r="N1422">
            <v>0.8898277274115165</v>
          </cell>
          <cell r="U1422">
            <v>0</v>
          </cell>
        </row>
        <row r="1423">
          <cell r="B1423" t="str">
            <v>SUO_004</v>
          </cell>
          <cell r="N1423">
            <v>0</v>
          </cell>
          <cell r="U1423">
            <v>0</v>
          </cell>
        </row>
        <row r="1424">
          <cell r="B1424" t="str">
            <v>EST_143</v>
          </cell>
          <cell r="N1424">
            <v>4.7226752332114854</v>
          </cell>
          <cell r="U1424">
            <v>3.3275975721464568</v>
          </cell>
        </row>
        <row r="1425">
          <cell r="B1425" t="str">
            <v>OST_118</v>
          </cell>
          <cell r="N1425">
            <v>0</v>
          </cell>
          <cell r="U1425">
            <v>2.6645607006189485E-2</v>
          </cell>
        </row>
        <row r="1426">
          <cell r="B1426" t="str">
            <v>LIT_138</v>
          </cell>
          <cell r="N1426">
            <v>0</v>
          </cell>
          <cell r="U1426">
            <v>0</v>
          </cell>
        </row>
        <row r="1427">
          <cell r="B1427" t="str">
            <v>OST_126</v>
          </cell>
          <cell r="N1427">
            <v>0</v>
          </cell>
          <cell r="U1427">
            <v>0</v>
          </cell>
        </row>
        <row r="1428">
          <cell r="B1428" t="str">
            <v>SUD_115</v>
          </cell>
          <cell r="N1428">
            <v>0</v>
          </cell>
          <cell r="U1428">
            <v>0</v>
          </cell>
        </row>
        <row r="1429">
          <cell r="B1429" t="str">
            <v>NRO_019</v>
          </cell>
          <cell r="N1429">
            <v>0</v>
          </cell>
          <cell r="U1429">
            <v>0</v>
          </cell>
        </row>
        <row r="1430">
          <cell r="B1430" t="str">
            <v>EST_153</v>
          </cell>
          <cell r="N1430">
            <v>0</v>
          </cell>
          <cell r="U1430">
            <v>0</v>
          </cell>
        </row>
        <row r="1431">
          <cell r="B1431" t="str">
            <v>LIT_022</v>
          </cell>
          <cell r="N1431">
            <v>0</v>
          </cell>
          <cell r="U1431">
            <v>0</v>
          </cell>
        </row>
        <row r="1432">
          <cell r="B1432" t="str">
            <v>OST_027</v>
          </cell>
          <cell r="N1432">
            <v>0</v>
          </cell>
          <cell r="U1432">
            <v>0</v>
          </cell>
        </row>
        <row r="1433">
          <cell r="B1433" t="str">
            <v>SUO_092</v>
          </cell>
          <cell r="N1433">
            <v>0</v>
          </cell>
          <cell r="U1433">
            <v>0</v>
          </cell>
        </row>
        <row r="1434">
          <cell r="B1434" t="str">
            <v>CTR_152</v>
          </cell>
          <cell r="N1434">
            <v>0</v>
          </cell>
          <cell r="U1434">
            <v>0</v>
          </cell>
        </row>
        <row r="1435">
          <cell r="B1435" t="str">
            <v>LIT_405</v>
          </cell>
          <cell r="N1435">
            <v>0</v>
          </cell>
          <cell r="U1435">
            <v>0</v>
          </cell>
        </row>
        <row r="1436">
          <cell r="B1436" t="str">
            <v>LIT_524</v>
          </cell>
          <cell r="N1436">
            <v>10.885158503908023</v>
          </cell>
          <cell r="U1436">
            <v>0</v>
          </cell>
        </row>
        <row r="1437">
          <cell r="B1437" t="str">
            <v>ADM_152</v>
          </cell>
          <cell r="N1437">
            <v>0</v>
          </cell>
          <cell r="U1437">
            <v>0</v>
          </cell>
        </row>
        <row r="1438">
          <cell r="B1438" t="str">
            <v>NRO_020</v>
          </cell>
          <cell r="N1438">
            <v>0</v>
          </cell>
          <cell r="U1438">
            <v>0</v>
          </cell>
        </row>
        <row r="1439">
          <cell r="B1439" t="str">
            <v>EXN_027</v>
          </cell>
          <cell r="N1439">
            <v>0</v>
          </cell>
          <cell r="U1439">
            <v>0</v>
          </cell>
        </row>
        <row r="1440">
          <cell r="B1440" t="str">
            <v>LIT_520</v>
          </cell>
          <cell r="N1440">
            <v>0</v>
          </cell>
          <cell r="U1440">
            <v>0</v>
          </cell>
        </row>
        <row r="1441">
          <cell r="B1441" t="str">
            <v>LIT_589</v>
          </cell>
          <cell r="N1441">
            <v>0</v>
          </cell>
          <cell r="U1441">
            <v>0</v>
          </cell>
        </row>
        <row r="1442">
          <cell r="B1442" t="str">
            <v>CTR_709</v>
          </cell>
          <cell r="N1442">
            <v>0</v>
          </cell>
          <cell r="U1442">
            <v>0</v>
          </cell>
        </row>
        <row r="1443">
          <cell r="B1443" t="str">
            <v>SUD_138</v>
          </cell>
          <cell r="N1443">
            <v>0</v>
          </cell>
          <cell r="U1443">
            <v>0</v>
          </cell>
        </row>
        <row r="1444">
          <cell r="B1444" t="str">
            <v>ADM_016</v>
          </cell>
          <cell r="N1444">
            <v>0</v>
          </cell>
          <cell r="U1444">
            <v>0</v>
          </cell>
        </row>
        <row r="1445">
          <cell r="B1445" t="str">
            <v>SUO_107</v>
          </cell>
          <cell r="N1445">
            <v>0</v>
          </cell>
          <cell r="U1445">
            <v>0</v>
          </cell>
        </row>
        <row r="1446">
          <cell r="B1446" t="str">
            <v>OST_141</v>
          </cell>
          <cell r="N1446">
            <v>0</v>
          </cell>
          <cell r="U1446">
            <v>0</v>
          </cell>
        </row>
        <row r="1447">
          <cell r="B1447" t="str">
            <v>CTR_110</v>
          </cell>
          <cell r="N1447">
            <v>0</v>
          </cell>
          <cell r="U1447">
            <v>3.9326347689857773E-2</v>
          </cell>
        </row>
        <row r="1448">
          <cell r="B1448" t="str">
            <v>OST_006</v>
          </cell>
          <cell r="N1448">
            <v>0</v>
          </cell>
          <cell r="U1448">
            <v>0</v>
          </cell>
        </row>
        <row r="1449">
          <cell r="B1449" t="str">
            <v>LIT_004</v>
          </cell>
          <cell r="N1449">
            <v>0</v>
          </cell>
          <cell r="U1449">
            <v>0</v>
          </cell>
        </row>
        <row r="1450">
          <cell r="B1450" t="str">
            <v>ADM_051</v>
          </cell>
          <cell r="N1450">
            <v>0</v>
          </cell>
          <cell r="U1450">
            <v>0</v>
          </cell>
        </row>
        <row r="1451">
          <cell r="B1451" t="str">
            <v>CTR_180</v>
          </cell>
          <cell r="N1451">
            <v>0</v>
          </cell>
          <cell r="U1451">
            <v>0</v>
          </cell>
        </row>
        <row r="1452">
          <cell r="B1452" t="str">
            <v>SUD_135</v>
          </cell>
          <cell r="N1452">
            <v>0</v>
          </cell>
          <cell r="U1452">
            <v>0</v>
          </cell>
        </row>
        <row r="1453">
          <cell r="B1453" t="str">
            <v>LIT_193</v>
          </cell>
          <cell r="N1453">
            <v>0</v>
          </cell>
          <cell r="U1453">
            <v>0</v>
          </cell>
        </row>
        <row r="1454">
          <cell r="B1454" t="str">
            <v>NRD_023</v>
          </cell>
          <cell r="N1454">
            <v>0</v>
          </cell>
          <cell r="U1454">
            <v>0</v>
          </cell>
        </row>
        <row r="1455">
          <cell r="B1455" t="str">
            <v>EXN_073</v>
          </cell>
          <cell r="N1455">
            <v>0</v>
          </cell>
          <cell r="U1455">
            <v>0</v>
          </cell>
        </row>
        <row r="1456">
          <cell r="B1456" t="str">
            <v>NRD_029</v>
          </cell>
          <cell r="N1456">
            <v>0</v>
          </cell>
          <cell r="U1456">
            <v>0</v>
          </cell>
        </row>
        <row r="1457">
          <cell r="B1457" t="str">
            <v>NRD_126</v>
          </cell>
          <cell r="N1457">
            <v>0</v>
          </cell>
          <cell r="U1457">
            <v>0</v>
          </cell>
        </row>
        <row r="1458">
          <cell r="B1458" t="str">
            <v>NRD_030</v>
          </cell>
          <cell r="N1458">
            <v>0</v>
          </cell>
          <cell r="U1458">
            <v>0</v>
          </cell>
        </row>
        <row r="1459">
          <cell r="B1459" t="str">
            <v>LIT_388</v>
          </cell>
          <cell r="N1459">
            <v>0</v>
          </cell>
          <cell r="U1459">
            <v>0</v>
          </cell>
        </row>
        <row r="1460">
          <cell r="B1460" t="str">
            <v>OST_069</v>
          </cell>
          <cell r="N1460">
            <v>0</v>
          </cell>
          <cell r="U1460">
            <v>0</v>
          </cell>
        </row>
        <row r="1461">
          <cell r="B1461" t="str">
            <v>EXN_006</v>
          </cell>
          <cell r="N1461">
            <v>0</v>
          </cell>
          <cell r="U1461">
            <v>0</v>
          </cell>
        </row>
        <row r="1462">
          <cell r="B1462" t="str">
            <v>CTR_005</v>
          </cell>
          <cell r="N1462">
            <v>0</v>
          </cell>
          <cell r="U1462">
            <v>0</v>
          </cell>
        </row>
        <row r="1463">
          <cell r="B1463" t="str">
            <v>LIT_194</v>
          </cell>
          <cell r="N1463">
            <v>0</v>
          </cell>
          <cell r="U1463">
            <v>0</v>
          </cell>
        </row>
        <row r="1464">
          <cell r="B1464" t="str">
            <v>CTR_344</v>
          </cell>
          <cell r="N1464">
            <v>0.1293578230360731</v>
          </cell>
          <cell r="U1464">
            <v>0</v>
          </cell>
        </row>
        <row r="1465">
          <cell r="B1465" t="str">
            <v>NRO_017</v>
          </cell>
          <cell r="N1465">
            <v>0</v>
          </cell>
          <cell r="U1465">
            <v>0</v>
          </cell>
        </row>
        <row r="1466">
          <cell r="B1466" t="str">
            <v>CTR_013</v>
          </cell>
          <cell r="N1466">
            <v>0</v>
          </cell>
          <cell r="U1466">
            <v>0</v>
          </cell>
        </row>
        <row r="1467">
          <cell r="B1467" t="str">
            <v>EXN_007</v>
          </cell>
          <cell r="N1467">
            <v>0</v>
          </cell>
          <cell r="U1467">
            <v>0</v>
          </cell>
        </row>
        <row r="1468">
          <cell r="B1468" t="str">
            <v>LIT_012</v>
          </cell>
          <cell r="N1468">
            <v>0</v>
          </cell>
          <cell r="U1468">
            <v>0</v>
          </cell>
        </row>
        <row r="1469">
          <cell r="B1469" t="str">
            <v>LIT_649</v>
          </cell>
          <cell r="N1469">
            <v>13.868556899607057</v>
          </cell>
          <cell r="U1469">
            <v>0.30465880781775673</v>
          </cell>
        </row>
        <row r="1470">
          <cell r="B1470" t="str">
            <v>LIT_366</v>
          </cell>
          <cell r="N1470">
            <v>0</v>
          </cell>
          <cell r="U1470">
            <v>0.48110123761175499</v>
          </cell>
        </row>
        <row r="1471">
          <cell r="B1471" t="str">
            <v>LIT_396</v>
          </cell>
          <cell r="N1471">
            <v>0</v>
          </cell>
          <cell r="U1471">
            <v>0</v>
          </cell>
        </row>
        <row r="1472">
          <cell r="B1472" t="str">
            <v>LIT_074</v>
          </cell>
          <cell r="N1472">
            <v>0</v>
          </cell>
          <cell r="U1472">
            <v>0</v>
          </cell>
        </row>
        <row r="1473">
          <cell r="B1473" t="str">
            <v>LIT_588</v>
          </cell>
          <cell r="N1473">
            <v>0</v>
          </cell>
          <cell r="U1473">
            <v>0</v>
          </cell>
        </row>
        <row r="1474">
          <cell r="B1474" t="str">
            <v>LIT_311</v>
          </cell>
          <cell r="N1474">
            <v>0</v>
          </cell>
          <cell r="U1474">
            <v>0</v>
          </cell>
        </row>
        <row r="1475">
          <cell r="B1475" t="str">
            <v>LIT_379</v>
          </cell>
          <cell r="N1475">
            <v>20.598980404242749</v>
          </cell>
          <cell r="U1475">
            <v>0</v>
          </cell>
        </row>
        <row r="1476">
          <cell r="B1476" t="str">
            <v>LIT_306</v>
          </cell>
          <cell r="N1476">
            <v>0</v>
          </cell>
          <cell r="U1476">
            <v>0</v>
          </cell>
        </row>
        <row r="1477">
          <cell r="B1477" t="str">
            <v>LIT_521</v>
          </cell>
          <cell r="N1477">
            <v>0</v>
          </cell>
          <cell r="U1477">
            <v>0</v>
          </cell>
        </row>
        <row r="1478">
          <cell r="B1478" t="str">
            <v>OST_012</v>
          </cell>
          <cell r="N1478">
            <v>0</v>
          </cell>
          <cell r="U1478">
            <v>0</v>
          </cell>
        </row>
        <row r="1479">
          <cell r="B1479" t="str">
            <v>CTR_696</v>
          </cell>
          <cell r="N1479">
            <v>0</v>
          </cell>
          <cell r="U1479">
            <v>0</v>
          </cell>
        </row>
        <row r="1480">
          <cell r="B1480" t="str">
            <v>EXN_037</v>
          </cell>
          <cell r="N1480">
            <v>0</v>
          </cell>
          <cell r="U1480">
            <v>0</v>
          </cell>
        </row>
        <row r="1481">
          <cell r="B1481" t="str">
            <v>OST_031</v>
          </cell>
          <cell r="N1481">
            <v>0</v>
          </cell>
          <cell r="U1481">
            <v>0</v>
          </cell>
        </row>
        <row r="1482">
          <cell r="B1482" t="str">
            <v>NRO_037</v>
          </cell>
          <cell r="N1482">
            <v>0</v>
          </cell>
          <cell r="U1482">
            <v>0</v>
          </cell>
        </row>
        <row r="1483">
          <cell r="B1483" t="str">
            <v>CTR_673</v>
          </cell>
          <cell r="N1483">
            <v>0</v>
          </cell>
          <cell r="U1483">
            <v>0</v>
          </cell>
        </row>
        <row r="1484">
          <cell r="B1484" t="str">
            <v>OST_209</v>
          </cell>
          <cell r="N1484">
            <v>0</v>
          </cell>
          <cell r="U1484">
            <v>0</v>
          </cell>
        </row>
        <row r="1485">
          <cell r="B1485" t="str">
            <v>OST_030</v>
          </cell>
          <cell r="N1485">
            <v>0</v>
          </cell>
          <cell r="U1485">
            <v>0</v>
          </cell>
        </row>
        <row r="1486">
          <cell r="B1486" t="str">
            <v>CTR_663</v>
          </cell>
          <cell r="N1486">
            <v>0</v>
          </cell>
          <cell r="U1486">
            <v>0</v>
          </cell>
        </row>
        <row r="1487">
          <cell r="B1487" t="str">
            <v>LIT_195</v>
          </cell>
          <cell r="N1487">
            <v>0</v>
          </cell>
          <cell r="U1487">
            <v>0</v>
          </cell>
        </row>
        <row r="1488">
          <cell r="B1488" t="str">
            <v>EXN_130</v>
          </cell>
          <cell r="N1488">
            <v>0</v>
          </cell>
          <cell r="U1488">
            <v>0</v>
          </cell>
        </row>
        <row r="1489">
          <cell r="B1489" t="str">
            <v>CTR_335</v>
          </cell>
          <cell r="N1489">
            <v>0</v>
          </cell>
          <cell r="U1489">
            <v>0</v>
          </cell>
        </row>
        <row r="1490">
          <cell r="B1490" t="str">
            <v>NRD_074</v>
          </cell>
          <cell r="N1490">
            <v>0</v>
          </cell>
          <cell r="U1490">
            <v>0</v>
          </cell>
        </row>
        <row r="1491">
          <cell r="B1491" t="str">
            <v>CTR_138</v>
          </cell>
          <cell r="N1491">
            <v>0</v>
          </cell>
          <cell r="U1491">
            <v>0</v>
          </cell>
        </row>
        <row r="1492">
          <cell r="B1492" t="str">
            <v>OST_007</v>
          </cell>
          <cell r="N1492">
            <v>0</v>
          </cell>
          <cell r="U1492">
            <v>0</v>
          </cell>
        </row>
        <row r="1493">
          <cell r="B1493" t="str">
            <v>CTR_032</v>
          </cell>
          <cell r="N1493">
            <v>0</v>
          </cell>
          <cell r="U1493">
            <v>0</v>
          </cell>
        </row>
        <row r="1494">
          <cell r="B1494" t="str">
            <v>CTR_060</v>
          </cell>
          <cell r="N1494">
            <v>0</v>
          </cell>
          <cell r="U1494">
            <v>0</v>
          </cell>
        </row>
        <row r="1495">
          <cell r="B1495" t="str">
            <v>ADM_006</v>
          </cell>
          <cell r="N1495">
            <v>0</v>
          </cell>
          <cell r="U1495">
            <v>0</v>
          </cell>
        </row>
        <row r="1496">
          <cell r="B1496" t="str">
            <v>CTR_111</v>
          </cell>
          <cell r="N1496">
            <v>0</v>
          </cell>
          <cell r="U1496">
            <v>0</v>
          </cell>
        </row>
        <row r="1497">
          <cell r="B1497" t="str">
            <v>SUD_017</v>
          </cell>
          <cell r="N1497">
            <v>0</v>
          </cell>
          <cell r="U1497">
            <v>0</v>
          </cell>
        </row>
        <row r="1498">
          <cell r="B1498" t="str">
            <v>EST_016</v>
          </cell>
          <cell r="N1498">
            <v>0</v>
          </cell>
          <cell r="U1498">
            <v>0</v>
          </cell>
        </row>
        <row r="1499">
          <cell r="B1499" t="str">
            <v>ADM_010</v>
          </cell>
          <cell r="N1499">
            <v>0</v>
          </cell>
          <cell r="U1499">
            <v>0</v>
          </cell>
        </row>
        <row r="1500">
          <cell r="B1500" t="str">
            <v>CTR_114</v>
          </cell>
          <cell r="N1500">
            <v>0</v>
          </cell>
          <cell r="U1500">
            <v>0</v>
          </cell>
        </row>
        <row r="1501">
          <cell r="B1501" t="str">
            <v>CTR_221</v>
          </cell>
          <cell r="N1501">
            <v>0</v>
          </cell>
          <cell r="U1501">
            <v>0</v>
          </cell>
        </row>
        <row r="1502">
          <cell r="B1502" t="str">
            <v>OST_059</v>
          </cell>
          <cell r="N1502">
            <v>0</v>
          </cell>
          <cell r="U1502">
            <v>0</v>
          </cell>
        </row>
        <row r="1503">
          <cell r="B1503" t="str">
            <v>EST_046</v>
          </cell>
          <cell r="N1503">
            <v>0</v>
          </cell>
          <cell r="U1503">
            <v>0</v>
          </cell>
        </row>
        <row r="1504">
          <cell r="B1504" t="str">
            <v>OST_056</v>
          </cell>
          <cell r="N1504">
            <v>0</v>
          </cell>
          <cell r="U1504">
            <v>0</v>
          </cell>
        </row>
        <row r="1505">
          <cell r="B1505" t="str">
            <v>CTR_193</v>
          </cell>
          <cell r="N1505">
            <v>0</v>
          </cell>
          <cell r="U1505">
            <v>0</v>
          </cell>
        </row>
        <row r="1506">
          <cell r="B1506" t="str">
            <v>OST_057</v>
          </cell>
          <cell r="N1506">
            <v>0</v>
          </cell>
          <cell r="U1506">
            <v>0</v>
          </cell>
        </row>
        <row r="1507">
          <cell r="B1507" t="str">
            <v>OST_060</v>
          </cell>
          <cell r="N1507">
            <v>0</v>
          </cell>
          <cell r="U1507">
            <v>0</v>
          </cell>
        </row>
        <row r="1508">
          <cell r="B1508" t="str">
            <v>OST_033</v>
          </cell>
          <cell r="N1508">
            <v>0</v>
          </cell>
          <cell r="U1508">
            <v>0</v>
          </cell>
        </row>
        <row r="1509">
          <cell r="B1509" t="str">
            <v>OST_049</v>
          </cell>
          <cell r="N1509">
            <v>0</v>
          </cell>
          <cell r="U1509">
            <v>0</v>
          </cell>
        </row>
        <row r="1510">
          <cell r="B1510" t="str">
            <v>NRD_005</v>
          </cell>
          <cell r="N1510">
            <v>0</v>
          </cell>
          <cell r="U1510">
            <v>0</v>
          </cell>
        </row>
        <row r="1511">
          <cell r="B1511" t="str">
            <v>ADM_022</v>
          </cell>
          <cell r="N1511">
            <v>0</v>
          </cell>
          <cell r="U1511">
            <v>0</v>
          </cell>
        </row>
        <row r="1512">
          <cell r="B1512" t="str">
            <v>ADM_092</v>
          </cell>
          <cell r="N1512">
            <v>0</v>
          </cell>
          <cell r="U1512">
            <v>0</v>
          </cell>
        </row>
        <row r="1513">
          <cell r="B1513" t="str">
            <v>OST_145</v>
          </cell>
          <cell r="N1513">
            <v>0</v>
          </cell>
          <cell r="U1513">
            <v>0</v>
          </cell>
        </row>
        <row r="1514">
          <cell r="B1514" t="str">
            <v>OST_058</v>
          </cell>
          <cell r="N1514">
            <v>0</v>
          </cell>
          <cell r="U1514">
            <v>0</v>
          </cell>
        </row>
        <row r="1515">
          <cell r="B1515" t="str">
            <v>EXN_162</v>
          </cell>
          <cell r="N1515">
            <v>0</v>
          </cell>
          <cell r="U1515">
            <v>0</v>
          </cell>
        </row>
        <row r="1516">
          <cell r="B1516" t="str">
            <v>LIT_509</v>
          </cell>
          <cell r="N1516">
            <v>0</v>
          </cell>
          <cell r="U1516">
            <v>0</v>
          </cell>
        </row>
        <row r="1517">
          <cell r="B1517" t="str">
            <v>NRD_119</v>
          </cell>
          <cell r="N1517">
            <v>0</v>
          </cell>
          <cell r="U1517">
            <v>0</v>
          </cell>
        </row>
        <row r="1518">
          <cell r="B1518" t="str">
            <v>OST_252</v>
          </cell>
          <cell r="N1518">
            <v>0</v>
          </cell>
          <cell r="U1518">
            <v>0</v>
          </cell>
        </row>
        <row r="1519">
          <cell r="B1519" t="str">
            <v>OST_255</v>
          </cell>
          <cell r="N1519">
            <v>0</v>
          </cell>
          <cell r="U1519">
            <v>0</v>
          </cell>
        </row>
        <row r="1520">
          <cell r="B1520" t="str">
            <v>OST_258</v>
          </cell>
          <cell r="N1520">
            <v>0</v>
          </cell>
          <cell r="U1520">
            <v>0</v>
          </cell>
        </row>
        <row r="1521">
          <cell r="B1521" t="str">
            <v>EXN_223</v>
          </cell>
          <cell r="N1521">
            <v>0</v>
          </cell>
          <cell r="U1521">
            <v>0</v>
          </cell>
        </row>
        <row r="1522">
          <cell r="B1522" t="str">
            <v>EXN_139</v>
          </cell>
          <cell r="N1522">
            <v>1.1592800906306299E-3</v>
          </cell>
          <cell r="U1522">
            <v>0</v>
          </cell>
        </row>
        <row r="1523">
          <cell r="B1523" t="str">
            <v>EXN_185</v>
          </cell>
          <cell r="N1523">
            <v>0</v>
          </cell>
          <cell r="U1523">
            <v>0</v>
          </cell>
        </row>
        <row r="1524">
          <cell r="B1524" t="str">
            <v>LIT_679</v>
          </cell>
          <cell r="N1524">
            <v>0</v>
          </cell>
          <cell r="U1524">
            <v>0</v>
          </cell>
        </row>
        <row r="1525">
          <cell r="B1525" t="str">
            <v>SUO_205</v>
          </cell>
          <cell r="N1525">
            <v>0</v>
          </cell>
          <cell r="U1525">
            <v>0</v>
          </cell>
        </row>
        <row r="1526">
          <cell r="B1526" t="str">
            <v>SUO_209</v>
          </cell>
          <cell r="N1526">
            <v>0</v>
          </cell>
          <cell r="U1526">
            <v>0</v>
          </cell>
        </row>
        <row r="1527">
          <cell r="B1527" t="str">
            <v>OST_300</v>
          </cell>
          <cell r="N1527">
            <v>0</v>
          </cell>
          <cell r="U1527">
            <v>0</v>
          </cell>
        </row>
        <row r="1528">
          <cell r="B1528" t="str">
            <v>OST_299</v>
          </cell>
          <cell r="N1528">
            <v>0</v>
          </cell>
          <cell r="U1528">
            <v>0</v>
          </cell>
        </row>
        <row r="1529">
          <cell r="B1529" t="str">
            <v>SUO_106</v>
          </cell>
          <cell r="N1529">
            <v>0</v>
          </cell>
          <cell r="U1529">
            <v>0</v>
          </cell>
        </row>
        <row r="1530">
          <cell r="B1530" t="str">
            <v>CTR_710</v>
          </cell>
          <cell r="N1530">
            <v>0</v>
          </cell>
          <cell r="U1530">
            <v>0</v>
          </cell>
        </row>
        <row r="1531">
          <cell r="B1531" t="str">
            <v>CTR_749</v>
          </cell>
          <cell r="N1531">
            <v>0</v>
          </cell>
          <cell r="U1531">
            <v>0</v>
          </cell>
        </row>
        <row r="1532">
          <cell r="B1532" t="str">
            <v>CTR_743</v>
          </cell>
          <cell r="N1532">
            <v>0</v>
          </cell>
          <cell r="U1532">
            <v>0</v>
          </cell>
        </row>
        <row r="1533">
          <cell r="B1533" t="str">
            <v>LIT_767</v>
          </cell>
          <cell r="N1533">
            <v>0</v>
          </cell>
          <cell r="U1533">
            <v>0</v>
          </cell>
        </row>
        <row r="1534">
          <cell r="B1534" t="str">
            <v>CTR_826</v>
          </cell>
          <cell r="N1534">
            <v>0</v>
          </cell>
          <cell r="U1534">
            <v>0</v>
          </cell>
        </row>
        <row r="1535">
          <cell r="B1535" t="str">
            <v>ADM_174</v>
          </cell>
          <cell r="N1535">
            <v>0</v>
          </cell>
          <cell r="U1535">
            <v>0</v>
          </cell>
        </row>
        <row r="1536">
          <cell r="B1536" t="str">
            <v>OST_306</v>
          </cell>
          <cell r="N1536">
            <v>0</v>
          </cell>
          <cell r="U1536">
            <v>0</v>
          </cell>
        </row>
        <row r="1537">
          <cell r="B1537" t="str">
            <v>NRD_010</v>
          </cell>
          <cell r="N1537">
            <v>0</v>
          </cell>
          <cell r="U1537">
            <v>0</v>
          </cell>
        </row>
        <row r="1538">
          <cell r="B1538" t="str">
            <v>CTR_041</v>
          </cell>
          <cell r="N1538">
            <v>0</v>
          </cell>
          <cell r="U1538">
            <v>0</v>
          </cell>
        </row>
        <row r="1539">
          <cell r="B1539" t="str">
            <v>OST_088</v>
          </cell>
          <cell r="N1539">
            <v>0</v>
          </cell>
          <cell r="U1539">
            <v>0</v>
          </cell>
        </row>
        <row r="1540">
          <cell r="B1540" t="str">
            <v>NRD_021</v>
          </cell>
          <cell r="N1540">
            <v>0</v>
          </cell>
          <cell r="U1540">
            <v>0</v>
          </cell>
        </row>
        <row r="1541">
          <cell r="B1541" t="str">
            <v>LIT_593</v>
          </cell>
          <cell r="N1541">
            <v>0</v>
          </cell>
          <cell r="U1541">
            <v>0</v>
          </cell>
        </row>
        <row r="1542">
          <cell r="B1542" t="str">
            <v>NRD_020</v>
          </cell>
          <cell r="N1542">
            <v>0</v>
          </cell>
          <cell r="U1542">
            <v>0</v>
          </cell>
        </row>
        <row r="1543">
          <cell r="B1543" t="str">
            <v>CTR_220</v>
          </cell>
          <cell r="N1543">
            <v>0</v>
          </cell>
          <cell r="U1543">
            <v>0</v>
          </cell>
        </row>
        <row r="1544">
          <cell r="B1544" t="str">
            <v>OST_149</v>
          </cell>
          <cell r="N1544">
            <v>0</v>
          </cell>
          <cell r="U1544">
            <v>0</v>
          </cell>
        </row>
        <row r="1545">
          <cell r="B1545" t="str">
            <v>CTR_780</v>
          </cell>
          <cell r="N1545">
            <v>0</v>
          </cell>
          <cell r="U1545">
            <v>0</v>
          </cell>
        </row>
        <row r="1546">
          <cell r="B1546" t="str">
            <v>OST_034</v>
          </cell>
          <cell r="N1546">
            <v>0</v>
          </cell>
          <cell r="U1546">
            <v>0</v>
          </cell>
        </row>
        <row r="1547">
          <cell r="B1547" t="str">
            <v>OST_164</v>
          </cell>
          <cell r="N1547">
            <v>0</v>
          </cell>
          <cell r="U1547">
            <v>0</v>
          </cell>
        </row>
        <row r="1548">
          <cell r="B1548" t="str">
            <v>EST_123</v>
          </cell>
          <cell r="N1548">
            <v>0</v>
          </cell>
          <cell r="U1548">
            <v>0</v>
          </cell>
        </row>
        <row r="1549">
          <cell r="B1549" t="str">
            <v>LIT_063</v>
          </cell>
          <cell r="N1549">
            <v>0</v>
          </cell>
          <cell r="U1549">
            <v>0</v>
          </cell>
        </row>
        <row r="1550">
          <cell r="B1550" t="str">
            <v>EXN_020</v>
          </cell>
          <cell r="N1550">
            <v>0</v>
          </cell>
          <cell r="U1550">
            <v>0</v>
          </cell>
        </row>
        <row r="1551">
          <cell r="B1551" t="str">
            <v>ADM_044</v>
          </cell>
          <cell r="N1551">
            <v>0</v>
          </cell>
          <cell r="U1551">
            <v>0</v>
          </cell>
        </row>
        <row r="1552">
          <cell r="B1552" t="str">
            <v>EXN_058</v>
          </cell>
          <cell r="N1552">
            <v>0</v>
          </cell>
          <cell r="U1552">
            <v>0</v>
          </cell>
        </row>
        <row r="1553">
          <cell r="B1553" t="str">
            <v>EXN_048</v>
          </cell>
          <cell r="N1553">
            <v>0</v>
          </cell>
          <cell r="U1553">
            <v>0</v>
          </cell>
        </row>
        <row r="1554">
          <cell r="B1554" t="str">
            <v>LIT_492</v>
          </cell>
          <cell r="N1554">
            <v>0</v>
          </cell>
          <cell r="U1554">
            <v>0</v>
          </cell>
        </row>
        <row r="1555">
          <cell r="B1555" t="str">
            <v>CTR_174</v>
          </cell>
          <cell r="N1555">
            <v>0</v>
          </cell>
          <cell r="U1555">
            <v>0</v>
          </cell>
        </row>
        <row r="1556">
          <cell r="B1556" t="str">
            <v>OST_210</v>
          </cell>
          <cell r="N1556">
            <v>0</v>
          </cell>
          <cell r="U1556">
            <v>0</v>
          </cell>
        </row>
        <row r="1557">
          <cell r="B1557" t="str">
            <v>LIT_040</v>
          </cell>
          <cell r="N1557">
            <v>0</v>
          </cell>
          <cell r="U1557">
            <v>0</v>
          </cell>
        </row>
        <row r="1558">
          <cell r="B1558" t="str">
            <v>NRO_011</v>
          </cell>
          <cell r="N1558">
            <v>0</v>
          </cell>
          <cell r="U1558">
            <v>0</v>
          </cell>
        </row>
        <row r="1559">
          <cell r="B1559" t="str">
            <v>EXN_098</v>
          </cell>
          <cell r="N1559">
            <v>0</v>
          </cell>
          <cell r="U1559">
            <v>0</v>
          </cell>
        </row>
        <row r="1560">
          <cell r="B1560" t="str">
            <v>OST_183</v>
          </cell>
          <cell r="N1560">
            <v>0</v>
          </cell>
          <cell r="U1560">
            <v>0</v>
          </cell>
        </row>
        <row r="1561">
          <cell r="B1561" t="str">
            <v>OST_022</v>
          </cell>
          <cell r="N1561">
            <v>0</v>
          </cell>
          <cell r="U1561">
            <v>0</v>
          </cell>
        </row>
        <row r="1562">
          <cell r="B1562" t="str">
            <v>OST_018</v>
          </cell>
          <cell r="N1562">
            <v>0</v>
          </cell>
          <cell r="U1562">
            <v>0</v>
          </cell>
        </row>
        <row r="1563">
          <cell r="B1563" t="str">
            <v>CTR_531</v>
          </cell>
          <cell r="N1563">
            <v>0</v>
          </cell>
          <cell r="U1563">
            <v>0</v>
          </cell>
        </row>
        <row r="1564">
          <cell r="B1564" t="str">
            <v>CTR_053</v>
          </cell>
          <cell r="N1564">
            <v>0</v>
          </cell>
          <cell r="U1564">
            <v>0</v>
          </cell>
        </row>
        <row r="1565">
          <cell r="B1565" t="str">
            <v>EXN_199</v>
          </cell>
          <cell r="N1565">
            <v>0</v>
          </cell>
          <cell r="U1565">
            <v>0</v>
          </cell>
        </row>
        <row r="1566">
          <cell r="B1566" t="str">
            <v>LIT_006</v>
          </cell>
          <cell r="N1566">
            <v>0</v>
          </cell>
          <cell r="U1566">
            <v>0</v>
          </cell>
        </row>
        <row r="1567">
          <cell r="B1567" t="str">
            <v>LIT_039</v>
          </cell>
          <cell r="N1567">
            <v>0</v>
          </cell>
          <cell r="U1567">
            <v>0</v>
          </cell>
        </row>
        <row r="1568">
          <cell r="B1568" t="str">
            <v>CTR_527</v>
          </cell>
          <cell r="N1568">
            <v>0</v>
          </cell>
          <cell r="U1568">
            <v>0</v>
          </cell>
        </row>
        <row r="1569">
          <cell r="B1569" t="str">
            <v>LIT_086</v>
          </cell>
          <cell r="N1569">
            <v>0</v>
          </cell>
          <cell r="U1569">
            <v>0</v>
          </cell>
        </row>
        <row r="1570">
          <cell r="B1570" t="str">
            <v>OST_266</v>
          </cell>
          <cell r="N1570">
            <v>0</v>
          </cell>
          <cell r="U1570">
            <v>0</v>
          </cell>
        </row>
        <row r="1571">
          <cell r="B1571" t="str">
            <v>OST_144</v>
          </cell>
          <cell r="N1571">
            <v>0</v>
          </cell>
          <cell r="U1571">
            <v>0</v>
          </cell>
        </row>
        <row r="1572">
          <cell r="B1572" t="str">
            <v>OST_243</v>
          </cell>
          <cell r="N1572">
            <v>0</v>
          </cell>
          <cell r="U1572">
            <v>0</v>
          </cell>
        </row>
        <row r="1573">
          <cell r="B1573" t="str">
            <v>NRO_007</v>
          </cell>
          <cell r="N1573">
            <v>0</v>
          </cell>
          <cell r="U1573">
            <v>0</v>
          </cell>
        </row>
        <row r="1574">
          <cell r="B1574" t="str">
            <v>CTR_230</v>
          </cell>
          <cell r="N1574">
            <v>0</v>
          </cell>
          <cell r="U1574">
            <v>0</v>
          </cell>
        </row>
        <row r="1575">
          <cell r="B1575" t="str">
            <v>CTR_223</v>
          </cell>
          <cell r="N1575">
            <v>0</v>
          </cell>
          <cell r="U1575">
            <v>0</v>
          </cell>
        </row>
        <row r="1576">
          <cell r="B1576" t="str">
            <v>CTR_113</v>
          </cell>
          <cell r="N1576">
            <v>0</v>
          </cell>
          <cell r="U1576">
            <v>0</v>
          </cell>
        </row>
        <row r="1577">
          <cell r="B1577" t="str">
            <v>OST_264</v>
          </cell>
          <cell r="N1577">
            <v>0</v>
          </cell>
          <cell r="U1577">
            <v>0</v>
          </cell>
        </row>
        <row r="1578">
          <cell r="B1578" t="str">
            <v>SUO_064</v>
          </cell>
          <cell r="N1578">
            <v>0</v>
          </cell>
          <cell r="U1578">
            <v>0</v>
          </cell>
        </row>
        <row r="1579">
          <cell r="B1579" t="str">
            <v>CTR_306</v>
          </cell>
          <cell r="N1579">
            <v>0</v>
          </cell>
          <cell r="U1579">
            <v>0</v>
          </cell>
        </row>
        <row r="1580">
          <cell r="B1580" t="str">
            <v>EXN_127</v>
          </cell>
          <cell r="N1580">
            <v>0</v>
          </cell>
          <cell r="U1580">
            <v>0</v>
          </cell>
        </row>
        <row r="1581">
          <cell r="B1581" t="str">
            <v>EST_082</v>
          </cell>
          <cell r="N1581">
            <v>0</v>
          </cell>
          <cell r="U1581">
            <v>0</v>
          </cell>
        </row>
        <row r="1582">
          <cell r="B1582" t="str">
            <v>CTR_510</v>
          </cell>
          <cell r="N1582">
            <v>0</v>
          </cell>
          <cell r="U1582">
            <v>0</v>
          </cell>
        </row>
        <row r="1583">
          <cell r="B1583" t="str">
            <v>ADM_107</v>
          </cell>
          <cell r="N1583">
            <v>0</v>
          </cell>
          <cell r="U1583">
            <v>0</v>
          </cell>
        </row>
        <row r="1584">
          <cell r="B1584" t="str">
            <v>SUO_073</v>
          </cell>
          <cell r="N1584">
            <v>0</v>
          </cell>
          <cell r="U1584">
            <v>0</v>
          </cell>
        </row>
        <row r="1585">
          <cell r="B1585" t="str">
            <v>EXN_050</v>
          </cell>
          <cell r="N1585">
            <v>0</v>
          </cell>
          <cell r="U1585">
            <v>0</v>
          </cell>
        </row>
        <row r="1586">
          <cell r="B1586" t="str">
            <v>SUO_149</v>
          </cell>
          <cell r="N1586">
            <v>0</v>
          </cell>
          <cell r="U1586">
            <v>0</v>
          </cell>
        </row>
        <row r="1587">
          <cell r="B1587" t="str">
            <v>CTR_363</v>
          </cell>
          <cell r="N1587">
            <v>0</v>
          </cell>
          <cell r="U1587">
            <v>0</v>
          </cell>
        </row>
        <row r="1588">
          <cell r="B1588" t="str">
            <v>ADM_014</v>
          </cell>
          <cell r="N1588">
            <v>0</v>
          </cell>
          <cell r="U1588">
            <v>0</v>
          </cell>
        </row>
        <row r="1589">
          <cell r="B1589" t="str">
            <v>CTR_030</v>
          </cell>
          <cell r="N1589">
            <v>0</v>
          </cell>
          <cell r="U1589">
            <v>0</v>
          </cell>
        </row>
        <row r="1590">
          <cell r="B1590" t="str">
            <v>SUO_010</v>
          </cell>
          <cell r="N1590">
            <v>0</v>
          </cell>
          <cell r="U1590">
            <v>0</v>
          </cell>
        </row>
        <row r="1591">
          <cell r="B1591" t="str">
            <v>CTR_067</v>
          </cell>
          <cell r="N1591">
            <v>0</v>
          </cell>
          <cell r="U1591">
            <v>0</v>
          </cell>
        </row>
        <row r="1592">
          <cell r="B1592" t="str">
            <v>LIT_108</v>
          </cell>
          <cell r="N1592">
            <v>0</v>
          </cell>
          <cell r="U1592">
            <v>0</v>
          </cell>
        </row>
        <row r="1593">
          <cell r="B1593" t="str">
            <v>EXN_035</v>
          </cell>
          <cell r="N1593">
            <v>0</v>
          </cell>
          <cell r="U1593">
            <v>0</v>
          </cell>
        </row>
        <row r="1594">
          <cell r="B1594" t="str">
            <v>CTR_202</v>
          </cell>
          <cell r="N1594">
            <v>0</v>
          </cell>
          <cell r="U1594">
            <v>0</v>
          </cell>
        </row>
        <row r="1595">
          <cell r="B1595" t="str">
            <v>EXN_047</v>
          </cell>
          <cell r="N1595">
            <v>0</v>
          </cell>
          <cell r="U1595">
            <v>0</v>
          </cell>
        </row>
        <row r="1596">
          <cell r="B1596" t="str">
            <v>CTR_286</v>
          </cell>
          <cell r="N1596">
            <v>0</v>
          </cell>
          <cell r="U1596">
            <v>0</v>
          </cell>
        </row>
        <row r="1597">
          <cell r="B1597" t="str">
            <v>EST_075</v>
          </cell>
          <cell r="N1597">
            <v>0</v>
          </cell>
          <cell r="U1597">
            <v>0</v>
          </cell>
        </row>
        <row r="1598">
          <cell r="B1598" t="str">
            <v>EXN_023</v>
          </cell>
          <cell r="N1598">
            <v>0</v>
          </cell>
          <cell r="U1598">
            <v>0</v>
          </cell>
        </row>
        <row r="1599">
          <cell r="B1599" t="str">
            <v>NRD_025</v>
          </cell>
          <cell r="N1599">
            <v>0</v>
          </cell>
          <cell r="U1599">
            <v>0</v>
          </cell>
        </row>
        <row r="1600">
          <cell r="B1600" t="str">
            <v>LIT_145</v>
          </cell>
          <cell r="N1600">
            <v>0</v>
          </cell>
          <cell r="U1600">
            <v>0</v>
          </cell>
        </row>
        <row r="1601">
          <cell r="B1601" t="str">
            <v>CTR_187</v>
          </cell>
          <cell r="N1601">
            <v>0</v>
          </cell>
          <cell r="U1601">
            <v>0</v>
          </cell>
        </row>
        <row r="1602">
          <cell r="B1602" t="str">
            <v>CTR_185</v>
          </cell>
          <cell r="N1602">
            <v>0</v>
          </cell>
          <cell r="U1602">
            <v>0</v>
          </cell>
        </row>
        <row r="1603">
          <cell r="B1603" t="str">
            <v>OST_139</v>
          </cell>
          <cell r="N1603">
            <v>0</v>
          </cell>
          <cell r="U1603">
            <v>0</v>
          </cell>
        </row>
        <row r="1604">
          <cell r="B1604" t="str">
            <v>LIT_174</v>
          </cell>
          <cell r="N1604">
            <v>0</v>
          </cell>
          <cell r="U1604">
            <v>0</v>
          </cell>
        </row>
        <row r="1605">
          <cell r="B1605" t="str">
            <v>SUO_104</v>
          </cell>
          <cell r="N1605">
            <v>0</v>
          </cell>
          <cell r="U1605">
            <v>0</v>
          </cell>
        </row>
        <row r="1606">
          <cell r="B1606" t="str">
            <v>OST_136</v>
          </cell>
          <cell r="N1606">
            <v>0</v>
          </cell>
          <cell r="U1606">
            <v>0</v>
          </cell>
        </row>
        <row r="1607">
          <cell r="B1607" t="str">
            <v>NRD_090</v>
          </cell>
          <cell r="N1607">
            <v>0</v>
          </cell>
          <cell r="U1607">
            <v>0</v>
          </cell>
        </row>
        <row r="1608">
          <cell r="B1608" t="str">
            <v>ADM_111</v>
          </cell>
          <cell r="N1608">
            <v>1.5531158230036537</v>
          </cell>
          <cell r="U1608">
            <v>0</v>
          </cell>
        </row>
        <row r="1609">
          <cell r="B1609" t="str">
            <v>OST_163</v>
          </cell>
          <cell r="N1609">
            <v>0</v>
          </cell>
          <cell r="U1609">
            <v>0</v>
          </cell>
        </row>
        <row r="1610">
          <cell r="B1610" t="str">
            <v>OST_138</v>
          </cell>
          <cell r="N1610">
            <v>0</v>
          </cell>
          <cell r="U1610">
            <v>0</v>
          </cell>
        </row>
        <row r="1611">
          <cell r="B1611" t="str">
            <v>EXN_178</v>
          </cell>
          <cell r="N1611">
            <v>0</v>
          </cell>
          <cell r="U1611">
            <v>0</v>
          </cell>
        </row>
        <row r="1612">
          <cell r="B1612" t="str">
            <v>CTR_533</v>
          </cell>
          <cell r="N1612">
            <v>0</v>
          </cell>
          <cell r="U1612">
            <v>0</v>
          </cell>
        </row>
        <row r="1613">
          <cell r="B1613" t="str">
            <v>CTR_636</v>
          </cell>
          <cell r="N1613">
            <v>0</v>
          </cell>
          <cell r="U1613">
            <v>0</v>
          </cell>
        </row>
        <row r="1614">
          <cell r="B1614" t="str">
            <v>LIT_590</v>
          </cell>
          <cell r="N1614">
            <v>0</v>
          </cell>
          <cell r="U1614">
            <v>0</v>
          </cell>
        </row>
        <row r="1615">
          <cell r="B1615" t="str">
            <v>SUO_168</v>
          </cell>
          <cell r="N1615">
            <v>0</v>
          </cell>
          <cell r="U1615">
            <v>0</v>
          </cell>
        </row>
        <row r="1616">
          <cell r="B1616" t="str">
            <v>OST_265</v>
          </cell>
          <cell r="N1616">
            <v>0</v>
          </cell>
          <cell r="U1616">
            <v>0</v>
          </cell>
        </row>
        <row r="1617">
          <cell r="B1617" t="str">
            <v>OST_296</v>
          </cell>
          <cell r="N1617">
            <v>0</v>
          </cell>
          <cell r="U1617">
            <v>0</v>
          </cell>
        </row>
        <row r="1618">
          <cell r="B1618" t="str">
            <v>ADM_028</v>
          </cell>
          <cell r="N1618">
            <v>0</v>
          </cell>
          <cell r="U1618">
            <v>0</v>
          </cell>
        </row>
        <row r="1619">
          <cell r="B1619" t="str">
            <v>OST_013</v>
          </cell>
          <cell r="N1619">
            <v>0</v>
          </cell>
          <cell r="U1619">
            <v>0</v>
          </cell>
        </row>
        <row r="1620">
          <cell r="B1620" t="str">
            <v>CTR_112</v>
          </cell>
          <cell r="N1620">
            <v>0</v>
          </cell>
          <cell r="U1620">
            <v>0</v>
          </cell>
        </row>
        <row r="1621">
          <cell r="B1621" t="str">
            <v>EXN_039</v>
          </cell>
          <cell r="N1621">
            <v>0</v>
          </cell>
          <cell r="U1621">
            <v>0</v>
          </cell>
        </row>
        <row r="1622">
          <cell r="B1622" t="str">
            <v>LIT_495</v>
          </cell>
          <cell r="N1622">
            <v>0</v>
          </cell>
          <cell r="U1622">
            <v>0</v>
          </cell>
        </row>
        <row r="1623">
          <cell r="B1623" t="str">
            <v>EXN_051</v>
          </cell>
          <cell r="N1623">
            <v>0</v>
          </cell>
          <cell r="U1623">
            <v>0</v>
          </cell>
        </row>
        <row r="1624">
          <cell r="B1624" t="str">
            <v>NRD_069</v>
          </cell>
          <cell r="N1624">
            <v>0</v>
          </cell>
          <cell r="U1624">
            <v>0</v>
          </cell>
        </row>
        <row r="1625">
          <cell r="B1625" t="str">
            <v>OST_150</v>
          </cell>
          <cell r="N1625">
            <v>0</v>
          </cell>
          <cell r="U1625">
            <v>0</v>
          </cell>
        </row>
        <row r="1626">
          <cell r="B1626" t="str">
            <v>NRD_008</v>
          </cell>
          <cell r="N1626">
            <v>0</v>
          </cell>
          <cell r="U1626">
            <v>0</v>
          </cell>
        </row>
        <row r="1627">
          <cell r="B1627" t="str">
            <v>ADM_023</v>
          </cell>
          <cell r="N1627">
            <v>0</v>
          </cell>
          <cell r="U1627">
            <v>0</v>
          </cell>
        </row>
        <row r="1628">
          <cell r="B1628" t="str">
            <v>CTR_186</v>
          </cell>
          <cell r="N1628">
            <v>0</v>
          </cell>
          <cell r="U1628">
            <v>0</v>
          </cell>
        </row>
        <row r="1629">
          <cell r="B1629" t="str">
            <v>LIT_227</v>
          </cell>
          <cell r="N1629">
            <v>0</v>
          </cell>
          <cell r="U1629">
            <v>0</v>
          </cell>
        </row>
        <row r="1630">
          <cell r="B1630" t="str">
            <v>OST_103</v>
          </cell>
          <cell r="N1630">
            <v>0</v>
          </cell>
          <cell r="U1630">
            <v>0</v>
          </cell>
        </row>
        <row r="1631">
          <cell r="B1631" t="str">
            <v>EXN_018</v>
          </cell>
          <cell r="N1631">
            <v>0</v>
          </cell>
          <cell r="U1631">
            <v>0</v>
          </cell>
        </row>
        <row r="1632">
          <cell r="B1632" t="str">
            <v>SUD_078</v>
          </cell>
          <cell r="N1632">
            <v>0</v>
          </cell>
          <cell r="U1632">
            <v>0</v>
          </cell>
        </row>
        <row r="1633">
          <cell r="B1633" t="str">
            <v>NRO_006</v>
          </cell>
          <cell r="N1633">
            <v>0</v>
          </cell>
          <cell r="U1633">
            <v>0</v>
          </cell>
        </row>
        <row r="1634">
          <cell r="B1634" t="str">
            <v>EXN_074</v>
          </cell>
          <cell r="N1634">
            <v>0</v>
          </cell>
          <cell r="U1634">
            <v>0</v>
          </cell>
        </row>
        <row r="1635">
          <cell r="B1635" t="str">
            <v>ADM_029</v>
          </cell>
          <cell r="N1635">
            <v>0</v>
          </cell>
          <cell r="U1635">
            <v>1.0767609026395535</v>
          </cell>
        </row>
        <row r="1636">
          <cell r="B1636" t="str">
            <v>LIT_117</v>
          </cell>
          <cell r="N1636">
            <v>0</v>
          </cell>
          <cell r="U1636">
            <v>0</v>
          </cell>
        </row>
        <row r="1637">
          <cell r="B1637" t="str">
            <v>CTR_694</v>
          </cell>
          <cell r="N1637">
            <v>0</v>
          </cell>
          <cell r="U1637">
            <v>12.327606132984052</v>
          </cell>
        </row>
        <row r="1638">
          <cell r="B1638" t="str">
            <v>CTR_695</v>
          </cell>
          <cell r="N1638">
            <v>0</v>
          </cell>
          <cell r="U1638">
            <v>0</v>
          </cell>
        </row>
        <row r="1639">
          <cell r="B1639" t="str">
            <v>NRD_180</v>
          </cell>
          <cell r="N1639">
            <v>0</v>
          </cell>
          <cell r="U1639">
            <v>0</v>
          </cell>
        </row>
        <row r="1640">
          <cell r="B1640" t="str">
            <v>CTR_222</v>
          </cell>
          <cell r="N1640">
            <v>0</v>
          </cell>
          <cell r="U1640">
            <v>0</v>
          </cell>
        </row>
        <row r="1641">
          <cell r="B1641" t="str">
            <v>NRD_115</v>
          </cell>
          <cell r="N1641">
            <v>0</v>
          </cell>
          <cell r="U1641">
            <v>0</v>
          </cell>
        </row>
        <row r="1642">
          <cell r="B1642" t="str">
            <v>CTR_355</v>
          </cell>
          <cell r="N1642">
            <v>0</v>
          </cell>
          <cell r="U1642">
            <v>0</v>
          </cell>
        </row>
        <row r="1643">
          <cell r="B1643" t="str">
            <v>LIT_385</v>
          </cell>
          <cell r="N1643">
            <v>0</v>
          </cell>
          <cell r="U1643">
            <v>0</v>
          </cell>
        </row>
        <row r="1644">
          <cell r="B1644" t="str">
            <v>EST_083</v>
          </cell>
          <cell r="N1644">
            <v>0</v>
          </cell>
          <cell r="U1644">
            <v>0</v>
          </cell>
        </row>
        <row r="1645">
          <cell r="B1645" t="str">
            <v>CTR_541</v>
          </cell>
          <cell r="N1645">
            <v>0</v>
          </cell>
          <cell r="U1645">
            <v>0</v>
          </cell>
        </row>
        <row r="1646">
          <cell r="B1646" t="str">
            <v>CTR_506</v>
          </cell>
          <cell r="N1646">
            <v>0</v>
          </cell>
          <cell r="U1646">
            <v>0</v>
          </cell>
        </row>
        <row r="1647">
          <cell r="B1647" t="str">
            <v>LIT_029</v>
          </cell>
          <cell r="N1647">
            <v>0</v>
          </cell>
          <cell r="U1647">
            <v>0</v>
          </cell>
        </row>
        <row r="1648">
          <cell r="B1648" t="str">
            <v>EST_125</v>
          </cell>
          <cell r="N1648">
            <v>0</v>
          </cell>
          <cell r="U1648">
            <v>0</v>
          </cell>
        </row>
        <row r="1649">
          <cell r="B1649" t="str">
            <v>EST_045</v>
          </cell>
          <cell r="N1649">
            <v>0</v>
          </cell>
          <cell r="U1649">
            <v>0</v>
          </cell>
        </row>
        <row r="1650">
          <cell r="B1650" t="str">
            <v>LIT_110</v>
          </cell>
          <cell r="N1650">
            <v>0</v>
          </cell>
          <cell r="U1650">
            <v>0</v>
          </cell>
        </row>
        <row r="1651">
          <cell r="B1651" t="str">
            <v>NRD_131</v>
          </cell>
          <cell r="N1651">
            <v>0</v>
          </cell>
          <cell r="U1651">
            <v>0</v>
          </cell>
        </row>
        <row r="1652">
          <cell r="B1652" t="str">
            <v>EXN_036</v>
          </cell>
          <cell r="N1652">
            <v>0</v>
          </cell>
          <cell r="U1652">
            <v>0</v>
          </cell>
        </row>
        <row r="1653">
          <cell r="B1653" t="str">
            <v>LIT_233</v>
          </cell>
          <cell r="N1653">
            <v>0</v>
          </cell>
          <cell r="U1653">
            <v>0</v>
          </cell>
        </row>
        <row r="1654">
          <cell r="B1654" t="str">
            <v>NRD_099</v>
          </cell>
          <cell r="N1654">
            <v>0</v>
          </cell>
          <cell r="U1654">
            <v>0</v>
          </cell>
        </row>
        <row r="1655">
          <cell r="B1655" t="str">
            <v>NRD_144</v>
          </cell>
          <cell r="N1655">
            <v>0</v>
          </cell>
          <cell r="U1655">
            <v>0</v>
          </cell>
        </row>
        <row r="1656">
          <cell r="B1656" t="str">
            <v>SUO_005</v>
          </cell>
          <cell r="N1656">
            <v>0</v>
          </cell>
          <cell r="U1656">
            <v>0</v>
          </cell>
        </row>
        <row r="1657">
          <cell r="B1657" t="str">
            <v>LIT_230</v>
          </cell>
          <cell r="N1657">
            <v>0</v>
          </cell>
          <cell r="U1657">
            <v>0</v>
          </cell>
        </row>
        <row r="1658">
          <cell r="B1658" t="str">
            <v>OST_251</v>
          </cell>
          <cell r="N1658">
            <v>5.5948640681670922E-2</v>
          </cell>
          <cell r="U1658">
            <v>5.9729677284958954E-2</v>
          </cell>
        </row>
        <row r="1659">
          <cell r="B1659" t="str">
            <v>SUO_009</v>
          </cell>
          <cell r="N1659">
            <v>0</v>
          </cell>
          <cell r="U1659">
            <v>0</v>
          </cell>
        </row>
        <row r="1660">
          <cell r="B1660" t="str">
            <v>LIT_031</v>
          </cell>
          <cell r="N1660">
            <v>0</v>
          </cell>
          <cell r="U1660">
            <v>0</v>
          </cell>
        </row>
        <row r="1661">
          <cell r="B1661" t="str">
            <v>SUD_011</v>
          </cell>
          <cell r="N1661">
            <v>0</v>
          </cell>
          <cell r="U1661">
            <v>0</v>
          </cell>
        </row>
        <row r="1662">
          <cell r="B1662" t="str">
            <v>EXN_155</v>
          </cell>
          <cell r="N1662">
            <v>0</v>
          </cell>
          <cell r="U1662">
            <v>0</v>
          </cell>
        </row>
        <row r="1663">
          <cell r="B1663" t="str">
            <v>LIT_594</v>
          </cell>
          <cell r="N1663">
            <v>0</v>
          </cell>
          <cell r="U1663">
            <v>0</v>
          </cell>
        </row>
        <row r="1664">
          <cell r="B1664" t="str">
            <v>LIT_493</v>
          </cell>
          <cell r="N1664">
            <v>0</v>
          </cell>
          <cell r="U1664">
            <v>0</v>
          </cell>
        </row>
        <row r="1665">
          <cell r="B1665" t="str">
            <v>EXN_038</v>
          </cell>
          <cell r="N1665">
            <v>0</v>
          </cell>
          <cell r="U1665">
            <v>0</v>
          </cell>
        </row>
        <row r="1666">
          <cell r="B1666" t="str">
            <v>OST_053</v>
          </cell>
          <cell r="N1666">
            <v>0</v>
          </cell>
          <cell r="U1666">
            <v>0</v>
          </cell>
        </row>
        <row r="1667">
          <cell r="B1667" t="str">
            <v>LIT_143</v>
          </cell>
          <cell r="N1667">
            <v>0</v>
          </cell>
          <cell r="U1667">
            <v>0</v>
          </cell>
        </row>
        <row r="1668">
          <cell r="B1668" t="str">
            <v>CTR_063</v>
          </cell>
          <cell r="N1668">
            <v>0</v>
          </cell>
          <cell r="U1668">
            <v>0</v>
          </cell>
        </row>
        <row r="1669">
          <cell r="B1669" t="str">
            <v>CTR_073</v>
          </cell>
          <cell r="N1669">
            <v>0</v>
          </cell>
          <cell r="U1669">
            <v>0</v>
          </cell>
        </row>
        <row r="1670">
          <cell r="B1670" t="str">
            <v>CTR_095</v>
          </cell>
          <cell r="N1670">
            <v>0</v>
          </cell>
          <cell r="U1670">
            <v>0</v>
          </cell>
        </row>
        <row r="1671">
          <cell r="B1671" t="str">
            <v>CTR_544</v>
          </cell>
          <cell r="N1671">
            <v>0</v>
          </cell>
          <cell r="U1671">
            <v>0</v>
          </cell>
        </row>
        <row r="1672">
          <cell r="B1672" t="str">
            <v>EXN_014</v>
          </cell>
          <cell r="N1672">
            <v>0</v>
          </cell>
          <cell r="U1672">
            <v>0</v>
          </cell>
        </row>
        <row r="1673">
          <cell r="B1673" t="str">
            <v>EST_036</v>
          </cell>
          <cell r="N1673">
            <v>0</v>
          </cell>
          <cell r="U1673">
            <v>0</v>
          </cell>
        </row>
        <row r="1674">
          <cell r="B1674" t="str">
            <v>OST_036</v>
          </cell>
          <cell r="N1674">
            <v>0</v>
          </cell>
          <cell r="U1674">
            <v>0</v>
          </cell>
        </row>
        <row r="1675">
          <cell r="B1675" t="str">
            <v>CTR_057</v>
          </cell>
          <cell r="N1675">
            <v>0</v>
          </cell>
          <cell r="U1675">
            <v>0</v>
          </cell>
        </row>
        <row r="1676">
          <cell r="B1676" t="str">
            <v>OST_108</v>
          </cell>
          <cell r="N1676">
            <v>0</v>
          </cell>
          <cell r="U1676">
            <v>0</v>
          </cell>
        </row>
        <row r="1677">
          <cell r="B1677" t="str">
            <v>OST_051</v>
          </cell>
          <cell r="N1677">
            <v>0</v>
          </cell>
          <cell r="U1677">
            <v>0</v>
          </cell>
        </row>
        <row r="1678">
          <cell r="B1678" t="str">
            <v>SUO_105</v>
          </cell>
          <cell r="N1678">
            <v>0</v>
          </cell>
          <cell r="U1678">
            <v>0</v>
          </cell>
        </row>
        <row r="1679">
          <cell r="B1679" t="str">
            <v>OST_114</v>
          </cell>
          <cell r="N1679">
            <v>0</v>
          </cell>
          <cell r="U1679">
            <v>0</v>
          </cell>
        </row>
        <row r="1680">
          <cell r="B1680" t="str">
            <v>OST_090</v>
          </cell>
          <cell r="N1680">
            <v>0</v>
          </cell>
          <cell r="U1680">
            <v>0</v>
          </cell>
        </row>
        <row r="1681">
          <cell r="B1681" t="str">
            <v>SUD_056</v>
          </cell>
          <cell r="N1681">
            <v>0</v>
          </cell>
          <cell r="U1681">
            <v>0</v>
          </cell>
        </row>
        <row r="1682">
          <cell r="B1682" t="str">
            <v>LIT_497</v>
          </cell>
          <cell r="N1682">
            <v>0</v>
          </cell>
          <cell r="U1682">
            <v>0</v>
          </cell>
        </row>
        <row r="1683">
          <cell r="B1683" t="str">
            <v>OST_286</v>
          </cell>
          <cell r="N1683">
            <v>0</v>
          </cell>
          <cell r="U1683">
            <v>0</v>
          </cell>
        </row>
        <row r="1684">
          <cell r="B1684" t="str">
            <v>ADM_080</v>
          </cell>
          <cell r="N1684">
            <v>0</v>
          </cell>
          <cell r="U1684">
            <v>5.319724840598405</v>
          </cell>
        </row>
        <row r="1685">
          <cell r="B1685" t="str">
            <v>NRD_028</v>
          </cell>
          <cell r="N1685">
            <v>0</v>
          </cell>
          <cell r="U1685">
            <v>0</v>
          </cell>
        </row>
        <row r="1686">
          <cell r="B1686" t="str">
            <v>NRD_026</v>
          </cell>
          <cell r="N1686">
            <v>0</v>
          </cell>
          <cell r="U1686">
            <v>0</v>
          </cell>
        </row>
        <row r="1687">
          <cell r="B1687" t="str">
            <v>CTR_309</v>
          </cell>
          <cell r="N1687">
            <v>0</v>
          </cell>
          <cell r="U1687">
            <v>0</v>
          </cell>
        </row>
        <row r="1688">
          <cell r="B1688" t="str">
            <v>ADM_108</v>
          </cell>
          <cell r="N1688">
            <v>9.4542328680928319E-3</v>
          </cell>
          <cell r="U1688">
            <v>0</v>
          </cell>
        </row>
        <row r="1689">
          <cell r="B1689" t="str">
            <v>CTR_528</v>
          </cell>
          <cell r="N1689">
            <v>0</v>
          </cell>
          <cell r="U1689">
            <v>0</v>
          </cell>
        </row>
        <row r="1690">
          <cell r="B1690" t="str">
            <v>OST_313</v>
          </cell>
          <cell r="N1690">
            <v>0</v>
          </cell>
          <cell r="U1690">
            <v>0</v>
          </cell>
        </row>
        <row r="1691">
          <cell r="B1691" t="str">
            <v>OST_039</v>
          </cell>
          <cell r="N1691">
            <v>0</v>
          </cell>
          <cell r="U1691">
            <v>0</v>
          </cell>
        </row>
        <row r="1692">
          <cell r="B1692" t="str">
            <v>LIT_132</v>
          </cell>
          <cell r="N1692">
            <v>0</v>
          </cell>
          <cell r="U1692">
            <v>0</v>
          </cell>
        </row>
        <row r="1693">
          <cell r="B1693" t="str">
            <v>CTR_653</v>
          </cell>
          <cell r="N1693">
            <v>0</v>
          </cell>
          <cell r="U1693">
            <v>0</v>
          </cell>
        </row>
        <row r="1694">
          <cell r="B1694" t="str">
            <v>CTR_033</v>
          </cell>
          <cell r="N1694">
            <v>0</v>
          </cell>
          <cell r="U1694">
            <v>0</v>
          </cell>
        </row>
        <row r="1695">
          <cell r="B1695" t="str">
            <v>EXN_052</v>
          </cell>
          <cell r="N1695">
            <v>0</v>
          </cell>
          <cell r="U1695">
            <v>5.4917540281116915E-2</v>
          </cell>
        </row>
        <row r="1696">
          <cell r="B1696" t="str">
            <v>EXN_239</v>
          </cell>
          <cell r="N1696">
            <v>0</v>
          </cell>
          <cell r="U1696">
            <v>0</v>
          </cell>
        </row>
        <row r="1697">
          <cell r="B1697" t="str">
            <v>NRD_059</v>
          </cell>
          <cell r="N1697">
            <v>0</v>
          </cell>
          <cell r="U1697">
            <v>0</v>
          </cell>
        </row>
        <row r="1698">
          <cell r="B1698" t="str">
            <v>ADM_094</v>
          </cell>
          <cell r="N1698">
            <v>0</v>
          </cell>
          <cell r="U1698">
            <v>0</v>
          </cell>
        </row>
        <row r="1699">
          <cell r="B1699" t="str">
            <v>OST_073</v>
          </cell>
          <cell r="N1699">
            <v>0</v>
          </cell>
          <cell r="U1699">
            <v>0</v>
          </cell>
        </row>
        <row r="1700">
          <cell r="B1700" t="str">
            <v>LIT_442</v>
          </cell>
          <cell r="N1700">
            <v>0</v>
          </cell>
          <cell r="U1700">
            <v>0</v>
          </cell>
        </row>
        <row r="1701">
          <cell r="B1701" t="str">
            <v>CTR_147</v>
          </cell>
          <cell r="N1701">
            <v>0</v>
          </cell>
          <cell r="U1701">
            <v>0</v>
          </cell>
        </row>
        <row r="1702">
          <cell r="B1702" t="str">
            <v>SUD_237</v>
          </cell>
          <cell r="N1702">
            <v>0</v>
          </cell>
          <cell r="U1702">
            <v>0</v>
          </cell>
        </row>
        <row r="1703">
          <cell r="B1703" t="str">
            <v>EXN_126</v>
          </cell>
          <cell r="N1703">
            <v>0</v>
          </cell>
          <cell r="U1703">
            <v>0</v>
          </cell>
        </row>
        <row r="1704">
          <cell r="B1704" t="str">
            <v>EST_055</v>
          </cell>
          <cell r="N1704">
            <v>0</v>
          </cell>
          <cell r="U1704">
            <v>0</v>
          </cell>
        </row>
        <row r="1705">
          <cell r="B1705" t="str">
            <v>ADM_082</v>
          </cell>
          <cell r="N1705">
            <v>4.4163215355106186E-2</v>
          </cell>
          <cell r="U1705">
            <v>0</v>
          </cell>
        </row>
        <row r="1706">
          <cell r="B1706" t="str">
            <v>EXN_163</v>
          </cell>
          <cell r="N1706">
            <v>0</v>
          </cell>
          <cell r="U1706">
            <v>0</v>
          </cell>
        </row>
        <row r="1707">
          <cell r="B1707" t="str">
            <v>SUD_239</v>
          </cell>
          <cell r="N1707">
            <v>0</v>
          </cell>
          <cell r="U1707">
            <v>0</v>
          </cell>
        </row>
        <row r="1708">
          <cell r="B1708" t="str">
            <v>SUD_012</v>
          </cell>
          <cell r="N1708">
            <v>0</v>
          </cell>
          <cell r="U1708">
            <v>0</v>
          </cell>
        </row>
        <row r="1709">
          <cell r="B1709" t="str">
            <v>NRD_105</v>
          </cell>
          <cell r="N1709">
            <v>0</v>
          </cell>
          <cell r="U1709">
            <v>0</v>
          </cell>
        </row>
        <row r="1710">
          <cell r="B1710" t="str">
            <v>CTR_437</v>
          </cell>
          <cell r="N1710">
            <v>0</v>
          </cell>
          <cell r="U1710">
            <v>0</v>
          </cell>
        </row>
        <row r="1711">
          <cell r="B1711" t="str">
            <v>LIT_505</v>
          </cell>
          <cell r="N1711">
            <v>0</v>
          </cell>
          <cell r="U1711">
            <v>0</v>
          </cell>
        </row>
        <row r="1712">
          <cell r="B1712" t="str">
            <v>CTR_356</v>
          </cell>
          <cell r="N1712">
            <v>0</v>
          </cell>
          <cell r="U1712">
            <v>0</v>
          </cell>
        </row>
        <row r="1713">
          <cell r="B1713" t="str">
            <v>ADM_162</v>
          </cell>
          <cell r="N1713">
            <v>0</v>
          </cell>
          <cell r="U1713">
            <v>0</v>
          </cell>
        </row>
        <row r="1714">
          <cell r="B1714" t="str">
            <v>CTR_360</v>
          </cell>
          <cell r="N1714">
            <v>0</v>
          </cell>
          <cell r="U1714">
            <v>0</v>
          </cell>
        </row>
        <row r="1715">
          <cell r="B1715" t="str">
            <v>ADM_163</v>
          </cell>
          <cell r="N1715">
            <v>0</v>
          </cell>
          <cell r="U1715">
            <v>0</v>
          </cell>
        </row>
        <row r="1716">
          <cell r="B1716" t="str">
            <v>EST_126</v>
          </cell>
          <cell r="N1716">
            <v>0</v>
          </cell>
          <cell r="U1716">
            <v>0</v>
          </cell>
        </row>
        <row r="1717">
          <cell r="B1717" t="str">
            <v>LIT_494</v>
          </cell>
          <cell r="N1717">
            <v>0</v>
          </cell>
          <cell r="U1717">
            <v>0</v>
          </cell>
        </row>
        <row r="1718">
          <cell r="B1718" t="str">
            <v>LIT_592</v>
          </cell>
          <cell r="N1718">
            <v>0</v>
          </cell>
          <cell r="U1718">
            <v>0</v>
          </cell>
        </row>
        <row r="1719">
          <cell r="B1719" t="str">
            <v>NRO_111</v>
          </cell>
          <cell r="N1719">
            <v>0</v>
          </cell>
          <cell r="U1719">
            <v>0</v>
          </cell>
        </row>
        <row r="1720">
          <cell r="B1720" t="str">
            <v>OST_025</v>
          </cell>
          <cell r="N1720">
            <v>0</v>
          </cell>
          <cell r="U1720">
            <v>0</v>
          </cell>
        </row>
        <row r="1721">
          <cell r="B1721" t="str">
            <v>NRO_142</v>
          </cell>
          <cell r="N1721">
            <v>0</v>
          </cell>
          <cell r="U1721">
            <v>0</v>
          </cell>
        </row>
        <row r="1722">
          <cell r="B1722" t="str">
            <v>SUO_021</v>
          </cell>
          <cell r="N1722">
            <v>0</v>
          </cell>
          <cell r="U1722">
            <v>0</v>
          </cell>
        </row>
        <row r="1723">
          <cell r="B1723" t="str">
            <v>NRO_048</v>
          </cell>
          <cell r="N1723">
            <v>0</v>
          </cell>
          <cell r="U1723">
            <v>0</v>
          </cell>
        </row>
        <row r="1724">
          <cell r="B1724" t="str">
            <v>EXN_135</v>
          </cell>
          <cell r="N1724">
            <v>0</v>
          </cell>
          <cell r="U1724">
            <v>0</v>
          </cell>
        </row>
        <row r="1725">
          <cell r="B1725" t="str">
            <v>NRO_136</v>
          </cell>
          <cell r="N1725">
            <v>0</v>
          </cell>
          <cell r="U1725">
            <v>0</v>
          </cell>
        </row>
        <row r="1726">
          <cell r="B1726" t="str">
            <v>SUO_255</v>
          </cell>
          <cell r="N1726">
            <v>0</v>
          </cell>
          <cell r="U1726">
            <v>0</v>
          </cell>
        </row>
        <row r="1727">
          <cell r="B1727" t="str">
            <v>CTR_805</v>
          </cell>
          <cell r="N1727">
            <v>0</v>
          </cell>
          <cell r="U1727">
            <v>0</v>
          </cell>
        </row>
        <row r="1728">
          <cell r="B1728" t="str">
            <v>LIT_658</v>
          </cell>
          <cell r="N1728">
            <v>3.2097433746251065</v>
          </cell>
          <cell r="U1728">
            <v>0</v>
          </cell>
        </row>
        <row r="1729">
          <cell r="B1729" t="str">
            <v>NRD_070</v>
          </cell>
          <cell r="N1729">
            <v>0</v>
          </cell>
          <cell r="U1729">
            <v>0.30135324048778761</v>
          </cell>
        </row>
        <row r="1730">
          <cell r="B1730" t="str">
            <v>CTR_184</v>
          </cell>
          <cell r="N1730">
            <v>0</v>
          </cell>
          <cell r="U1730">
            <v>0</v>
          </cell>
        </row>
        <row r="1731">
          <cell r="B1731" t="str">
            <v>SUD_248</v>
          </cell>
          <cell r="N1731">
            <v>0</v>
          </cell>
          <cell r="U1731">
            <v>0</v>
          </cell>
        </row>
        <row r="1732">
          <cell r="B1732" t="str">
            <v>SUO_029</v>
          </cell>
          <cell r="N1732">
            <v>0</v>
          </cell>
          <cell r="U1732">
            <v>0</v>
          </cell>
        </row>
        <row r="1733">
          <cell r="B1733" t="str">
            <v>EST_094</v>
          </cell>
          <cell r="N1733">
            <v>0</v>
          </cell>
          <cell r="U1733">
            <v>0.27308521885465337</v>
          </cell>
        </row>
        <row r="1734">
          <cell r="B1734" t="str">
            <v>NRD_171</v>
          </cell>
          <cell r="N1734">
            <v>0</v>
          </cell>
          <cell r="U1734">
            <v>0</v>
          </cell>
        </row>
        <row r="1735">
          <cell r="B1735" t="str">
            <v>CTR_139</v>
          </cell>
          <cell r="N1735">
            <v>0</v>
          </cell>
          <cell r="U1735">
            <v>0</v>
          </cell>
        </row>
        <row r="1736">
          <cell r="B1736" t="str">
            <v>NRD_122</v>
          </cell>
          <cell r="N1736">
            <v>2.5860863560224117E-3</v>
          </cell>
          <cell r="U1736">
            <v>0</v>
          </cell>
        </row>
        <row r="1737">
          <cell r="B1737" t="str">
            <v>CTR_003</v>
          </cell>
          <cell r="N1737">
            <v>0</v>
          </cell>
          <cell r="U1737">
            <v>0</v>
          </cell>
        </row>
        <row r="1738">
          <cell r="B1738" t="str">
            <v>OST_008</v>
          </cell>
          <cell r="N1738">
            <v>0</v>
          </cell>
          <cell r="U1738">
            <v>0</v>
          </cell>
        </row>
        <row r="1739">
          <cell r="B1739" t="str">
            <v>NRO_001</v>
          </cell>
          <cell r="N1739">
            <v>0</v>
          </cell>
          <cell r="U1739">
            <v>0</v>
          </cell>
        </row>
        <row r="1740">
          <cell r="B1740" t="str">
            <v>EST_007</v>
          </cell>
          <cell r="N1740">
            <v>6.163410694769043</v>
          </cell>
          <cell r="U1740">
            <v>0</v>
          </cell>
        </row>
        <row r="1741">
          <cell r="B1741" t="str">
            <v>CTR_059</v>
          </cell>
          <cell r="N1741">
            <v>0</v>
          </cell>
          <cell r="U1741">
            <v>0</v>
          </cell>
        </row>
        <row r="1742">
          <cell r="B1742" t="str">
            <v>CTR_066</v>
          </cell>
          <cell r="N1742">
            <v>0</v>
          </cell>
          <cell r="U1742">
            <v>0</v>
          </cell>
        </row>
        <row r="1743">
          <cell r="B1743" t="str">
            <v>EXN_013</v>
          </cell>
          <cell r="N1743">
            <v>0</v>
          </cell>
          <cell r="U1743">
            <v>0</v>
          </cell>
        </row>
        <row r="1744">
          <cell r="B1744" t="str">
            <v>SUO_017</v>
          </cell>
          <cell r="N1744">
            <v>5.3554994820693258</v>
          </cell>
          <cell r="U1744">
            <v>0</v>
          </cell>
        </row>
        <row r="1745">
          <cell r="B1745" t="str">
            <v>CTR_115</v>
          </cell>
          <cell r="N1745">
            <v>0</v>
          </cell>
          <cell r="U1745">
            <v>0</v>
          </cell>
        </row>
        <row r="1746">
          <cell r="B1746" t="str">
            <v>CTR_117</v>
          </cell>
          <cell r="N1746">
            <v>0</v>
          </cell>
          <cell r="U1746">
            <v>0</v>
          </cell>
        </row>
        <row r="1747">
          <cell r="B1747" t="str">
            <v>CTR_146</v>
          </cell>
          <cell r="N1747">
            <v>0</v>
          </cell>
          <cell r="U1747">
            <v>0</v>
          </cell>
        </row>
        <row r="1748">
          <cell r="B1748" t="str">
            <v>CTR_201</v>
          </cell>
          <cell r="N1748">
            <v>0</v>
          </cell>
          <cell r="U1748">
            <v>0</v>
          </cell>
        </row>
        <row r="1749">
          <cell r="B1749" t="str">
            <v>EST_040</v>
          </cell>
          <cell r="N1749">
            <v>0.27596216680506691</v>
          </cell>
          <cell r="U1749">
            <v>0</v>
          </cell>
        </row>
        <row r="1750">
          <cell r="B1750" t="str">
            <v>LIT_231</v>
          </cell>
          <cell r="N1750">
            <v>0</v>
          </cell>
          <cell r="U1750">
            <v>0</v>
          </cell>
        </row>
        <row r="1751">
          <cell r="B1751" t="str">
            <v>CTR_231</v>
          </cell>
          <cell r="N1751">
            <v>0</v>
          </cell>
          <cell r="U1751">
            <v>0</v>
          </cell>
        </row>
        <row r="1752">
          <cell r="B1752" t="str">
            <v>EST_056</v>
          </cell>
          <cell r="N1752">
            <v>0</v>
          </cell>
          <cell r="U1752">
            <v>0</v>
          </cell>
        </row>
        <row r="1753">
          <cell r="B1753" t="str">
            <v>CTR_225</v>
          </cell>
          <cell r="N1753">
            <v>0</v>
          </cell>
          <cell r="U1753">
            <v>0</v>
          </cell>
        </row>
        <row r="1754">
          <cell r="B1754" t="str">
            <v>LIT_239</v>
          </cell>
          <cell r="N1754">
            <v>0</v>
          </cell>
          <cell r="U1754">
            <v>0</v>
          </cell>
        </row>
        <row r="1755">
          <cell r="B1755" t="str">
            <v>LIT_296</v>
          </cell>
          <cell r="N1755">
            <v>0</v>
          </cell>
          <cell r="U1755">
            <v>0</v>
          </cell>
        </row>
        <row r="1756">
          <cell r="B1756" t="str">
            <v>CTR_227</v>
          </cell>
          <cell r="N1756">
            <v>0</v>
          </cell>
          <cell r="U1756">
            <v>0</v>
          </cell>
        </row>
        <row r="1757">
          <cell r="B1757" t="str">
            <v>CTR_226</v>
          </cell>
          <cell r="N1757">
            <v>0</v>
          </cell>
          <cell r="U1757">
            <v>0</v>
          </cell>
        </row>
        <row r="1758">
          <cell r="B1758" t="str">
            <v>LIT_308</v>
          </cell>
          <cell r="N1758">
            <v>0</v>
          </cell>
          <cell r="U1758">
            <v>0</v>
          </cell>
        </row>
        <row r="1759">
          <cell r="B1759" t="str">
            <v>ADM_027</v>
          </cell>
          <cell r="N1759">
            <v>0</v>
          </cell>
          <cell r="U1759">
            <v>0</v>
          </cell>
        </row>
        <row r="1760">
          <cell r="B1760" t="str">
            <v>ADM_030</v>
          </cell>
          <cell r="N1760">
            <v>0</v>
          </cell>
          <cell r="U1760">
            <v>0</v>
          </cell>
        </row>
        <row r="1761">
          <cell r="B1761" t="str">
            <v>CTR_260</v>
          </cell>
          <cell r="N1761">
            <v>0</v>
          </cell>
          <cell r="U1761">
            <v>0</v>
          </cell>
        </row>
        <row r="1762">
          <cell r="B1762" t="str">
            <v>SUO_037</v>
          </cell>
          <cell r="N1762">
            <v>0</v>
          </cell>
          <cell r="U1762">
            <v>0</v>
          </cell>
        </row>
        <row r="1763">
          <cell r="B1763" t="str">
            <v>CTR_233</v>
          </cell>
          <cell r="N1763">
            <v>0</v>
          </cell>
          <cell r="U1763">
            <v>0</v>
          </cell>
        </row>
        <row r="1764">
          <cell r="B1764" t="str">
            <v>EXN_042</v>
          </cell>
          <cell r="N1764">
            <v>0</v>
          </cell>
          <cell r="U1764">
            <v>0</v>
          </cell>
        </row>
        <row r="1765">
          <cell r="B1765" t="str">
            <v>CTR_305</v>
          </cell>
          <cell r="N1765">
            <v>0</v>
          </cell>
          <cell r="U1765">
            <v>0</v>
          </cell>
        </row>
        <row r="1766">
          <cell r="B1766" t="str">
            <v>SUD_236</v>
          </cell>
          <cell r="N1766">
            <v>0</v>
          </cell>
          <cell r="U1766">
            <v>0</v>
          </cell>
        </row>
        <row r="1767">
          <cell r="B1767" t="str">
            <v>CTR_304</v>
          </cell>
          <cell r="N1767">
            <v>0</v>
          </cell>
          <cell r="U1767">
            <v>0</v>
          </cell>
        </row>
        <row r="1768">
          <cell r="B1768" t="str">
            <v>EST_062</v>
          </cell>
          <cell r="N1768">
            <v>0</v>
          </cell>
          <cell r="U1768">
            <v>0</v>
          </cell>
        </row>
        <row r="1769">
          <cell r="B1769" t="str">
            <v>CTR_297</v>
          </cell>
          <cell r="N1769">
            <v>0</v>
          </cell>
          <cell r="U1769">
            <v>0</v>
          </cell>
        </row>
        <row r="1770">
          <cell r="B1770" t="str">
            <v>SUD_238</v>
          </cell>
          <cell r="N1770">
            <v>0</v>
          </cell>
          <cell r="U1770">
            <v>0</v>
          </cell>
        </row>
        <row r="1771">
          <cell r="B1771" t="str">
            <v>SUD_232</v>
          </cell>
          <cell r="N1771">
            <v>0</v>
          </cell>
          <cell r="U1771">
            <v>0</v>
          </cell>
        </row>
        <row r="1772">
          <cell r="B1772" t="str">
            <v>LIT_319</v>
          </cell>
          <cell r="N1772">
            <v>0</v>
          </cell>
          <cell r="U1772">
            <v>0</v>
          </cell>
        </row>
        <row r="1773">
          <cell r="B1773" t="str">
            <v>CTR_365</v>
          </cell>
          <cell r="N1773">
            <v>0</v>
          </cell>
          <cell r="U1773">
            <v>0</v>
          </cell>
        </row>
        <row r="1774">
          <cell r="B1774" t="str">
            <v>CTR_358</v>
          </cell>
          <cell r="N1774">
            <v>0</v>
          </cell>
          <cell r="U1774">
            <v>0</v>
          </cell>
        </row>
        <row r="1775">
          <cell r="B1775" t="str">
            <v>CTR_349</v>
          </cell>
          <cell r="N1775">
            <v>0</v>
          </cell>
          <cell r="U1775">
            <v>0</v>
          </cell>
        </row>
        <row r="1776">
          <cell r="B1776" t="str">
            <v>CTR_364</v>
          </cell>
          <cell r="N1776">
            <v>0</v>
          </cell>
          <cell r="U1776">
            <v>0</v>
          </cell>
        </row>
        <row r="1777">
          <cell r="B1777" t="str">
            <v>EST_071</v>
          </cell>
          <cell r="N1777">
            <v>0</v>
          </cell>
          <cell r="U1777">
            <v>0</v>
          </cell>
        </row>
        <row r="1778">
          <cell r="B1778" t="str">
            <v>SUD_243</v>
          </cell>
          <cell r="N1778">
            <v>0</v>
          </cell>
          <cell r="U1778">
            <v>0</v>
          </cell>
        </row>
        <row r="1779">
          <cell r="B1779" t="str">
            <v>CTR_277</v>
          </cell>
          <cell r="N1779">
            <v>0</v>
          </cell>
          <cell r="U1779">
            <v>0</v>
          </cell>
        </row>
        <row r="1780">
          <cell r="B1780" t="str">
            <v>EST_077</v>
          </cell>
          <cell r="N1780">
            <v>0</v>
          </cell>
          <cell r="U1780">
            <v>0</v>
          </cell>
        </row>
        <row r="1781">
          <cell r="B1781" t="str">
            <v>SUD_249</v>
          </cell>
          <cell r="N1781">
            <v>0</v>
          </cell>
          <cell r="U1781">
            <v>0</v>
          </cell>
        </row>
        <row r="1782">
          <cell r="B1782" t="str">
            <v>LIT_356</v>
          </cell>
          <cell r="N1782">
            <v>0</v>
          </cell>
          <cell r="U1782">
            <v>0</v>
          </cell>
        </row>
        <row r="1783">
          <cell r="B1783" t="str">
            <v>CTR_278</v>
          </cell>
          <cell r="N1783">
            <v>0</v>
          </cell>
          <cell r="U1783">
            <v>0</v>
          </cell>
        </row>
        <row r="1784">
          <cell r="B1784" t="str">
            <v>CTR_353</v>
          </cell>
          <cell r="N1784">
            <v>0</v>
          </cell>
          <cell r="U1784">
            <v>0</v>
          </cell>
        </row>
        <row r="1785">
          <cell r="B1785" t="str">
            <v>EXN_075</v>
          </cell>
          <cell r="N1785">
            <v>0</v>
          </cell>
          <cell r="U1785">
            <v>0</v>
          </cell>
        </row>
        <row r="1786">
          <cell r="B1786" t="str">
            <v>LIT_349</v>
          </cell>
          <cell r="N1786">
            <v>1.0736717147072338E-2</v>
          </cell>
          <cell r="U1786">
            <v>0</v>
          </cell>
        </row>
        <row r="1787">
          <cell r="B1787" t="str">
            <v>SUD_256</v>
          </cell>
          <cell r="N1787">
            <v>0</v>
          </cell>
          <cell r="U1787">
            <v>0</v>
          </cell>
        </row>
        <row r="1788">
          <cell r="B1788" t="str">
            <v>SUD_252</v>
          </cell>
          <cell r="N1788">
            <v>0</v>
          </cell>
          <cell r="U1788">
            <v>0</v>
          </cell>
        </row>
        <row r="1789">
          <cell r="B1789" t="str">
            <v>CTR_394</v>
          </cell>
          <cell r="N1789">
            <v>0</v>
          </cell>
          <cell r="U1789">
            <v>0</v>
          </cell>
        </row>
        <row r="1790">
          <cell r="B1790" t="str">
            <v>EXN_097</v>
          </cell>
          <cell r="N1790">
            <v>0</v>
          </cell>
          <cell r="U1790">
            <v>0</v>
          </cell>
        </row>
        <row r="1791">
          <cell r="B1791" t="str">
            <v>EXN_104</v>
          </cell>
          <cell r="N1791">
            <v>0</v>
          </cell>
          <cell r="U1791">
            <v>0</v>
          </cell>
        </row>
        <row r="1792">
          <cell r="B1792" t="str">
            <v>EXN_109</v>
          </cell>
          <cell r="N1792">
            <v>0</v>
          </cell>
          <cell r="U1792">
            <v>0</v>
          </cell>
        </row>
        <row r="1793">
          <cell r="B1793" t="str">
            <v>CTR_143</v>
          </cell>
          <cell r="N1793">
            <v>0</v>
          </cell>
          <cell r="U1793">
            <v>0</v>
          </cell>
        </row>
        <row r="1794">
          <cell r="B1794" t="str">
            <v>EST_029</v>
          </cell>
          <cell r="N1794">
            <v>0</v>
          </cell>
          <cell r="U1794">
            <v>0</v>
          </cell>
        </row>
        <row r="1795">
          <cell r="B1795" t="str">
            <v>SUO_091</v>
          </cell>
          <cell r="N1795">
            <v>0</v>
          </cell>
          <cell r="U1795">
            <v>0</v>
          </cell>
        </row>
        <row r="1796">
          <cell r="B1796" t="str">
            <v>CTR_141</v>
          </cell>
          <cell r="N1796">
            <v>0</v>
          </cell>
          <cell r="U1796">
            <v>0</v>
          </cell>
        </row>
        <row r="1797">
          <cell r="B1797" t="str">
            <v>CTR_142</v>
          </cell>
          <cell r="N1797">
            <v>0</v>
          </cell>
          <cell r="U1797">
            <v>0</v>
          </cell>
        </row>
        <row r="1798">
          <cell r="B1798" t="str">
            <v>SUO_008</v>
          </cell>
          <cell r="N1798">
            <v>0</v>
          </cell>
          <cell r="U1798">
            <v>0</v>
          </cell>
        </row>
        <row r="1799">
          <cell r="B1799" t="str">
            <v>NRD_014</v>
          </cell>
          <cell r="N1799">
            <v>9.8627983095201256E-3</v>
          </cell>
          <cell r="U1799">
            <v>1.313629842054145</v>
          </cell>
        </row>
        <row r="1800">
          <cell r="B1800" t="str">
            <v>EXN_102</v>
          </cell>
          <cell r="N1800">
            <v>0</v>
          </cell>
          <cell r="U1800">
            <v>0</v>
          </cell>
        </row>
        <row r="1801">
          <cell r="B1801" t="str">
            <v>OST_151</v>
          </cell>
          <cell r="N1801">
            <v>0</v>
          </cell>
          <cell r="U1801">
            <v>0</v>
          </cell>
        </row>
        <row r="1802">
          <cell r="B1802" t="str">
            <v>CTR_183</v>
          </cell>
          <cell r="N1802">
            <v>0</v>
          </cell>
          <cell r="U1802">
            <v>0</v>
          </cell>
        </row>
        <row r="1803">
          <cell r="B1803" t="str">
            <v>EST_021</v>
          </cell>
          <cell r="N1803">
            <v>7.1340313269583951E-3</v>
          </cell>
          <cell r="U1803">
            <v>1.1827153835397923</v>
          </cell>
        </row>
        <row r="1804">
          <cell r="B1804" t="str">
            <v>SUO_127</v>
          </cell>
          <cell r="N1804">
            <v>0</v>
          </cell>
          <cell r="U1804">
            <v>0</v>
          </cell>
        </row>
        <row r="1805">
          <cell r="B1805" t="str">
            <v>SUD_044</v>
          </cell>
          <cell r="N1805">
            <v>0</v>
          </cell>
          <cell r="U1805">
            <v>0</v>
          </cell>
        </row>
        <row r="1806">
          <cell r="B1806" t="str">
            <v>EST_089</v>
          </cell>
          <cell r="N1806">
            <v>0</v>
          </cell>
          <cell r="U1806">
            <v>0</v>
          </cell>
        </row>
        <row r="1807">
          <cell r="B1807" t="str">
            <v>SUO_102</v>
          </cell>
          <cell r="N1807">
            <v>0</v>
          </cell>
          <cell r="U1807">
            <v>0</v>
          </cell>
        </row>
        <row r="1808">
          <cell r="B1808" t="str">
            <v>SUD_040</v>
          </cell>
          <cell r="N1808">
            <v>0</v>
          </cell>
          <cell r="U1808">
            <v>0</v>
          </cell>
        </row>
        <row r="1809">
          <cell r="B1809" t="str">
            <v>EST_093</v>
          </cell>
          <cell r="N1809">
            <v>0</v>
          </cell>
          <cell r="U1809">
            <v>6.695288400350427E-2</v>
          </cell>
        </row>
        <row r="1810">
          <cell r="B1810" t="str">
            <v>SUD_038</v>
          </cell>
          <cell r="N1810">
            <v>0</v>
          </cell>
          <cell r="U1810">
            <v>0</v>
          </cell>
        </row>
        <row r="1811">
          <cell r="B1811" t="str">
            <v>SUO_097</v>
          </cell>
          <cell r="N1811">
            <v>1.0734398586891076</v>
          </cell>
          <cell r="U1811">
            <v>0</v>
          </cell>
        </row>
        <row r="1812">
          <cell r="B1812" t="str">
            <v>OST_162</v>
          </cell>
          <cell r="N1812">
            <v>0</v>
          </cell>
          <cell r="U1812">
            <v>0</v>
          </cell>
        </row>
        <row r="1813">
          <cell r="B1813" t="str">
            <v>CTR_206</v>
          </cell>
          <cell r="N1813">
            <v>0</v>
          </cell>
          <cell r="U1813">
            <v>0</v>
          </cell>
        </row>
        <row r="1814">
          <cell r="B1814" t="str">
            <v>CTR_463</v>
          </cell>
          <cell r="N1814">
            <v>0</v>
          </cell>
          <cell r="U1814">
            <v>0</v>
          </cell>
        </row>
        <row r="1815">
          <cell r="B1815" t="str">
            <v>LIT_212</v>
          </cell>
          <cell r="N1815">
            <v>5.4075957458344363E-2</v>
          </cell>
          <cell r="U1815">
            <v>0</v>
          </cell>
        </row>
        <row r="1816">
          <cell r="B1816" t="str">
            <v>EST_101</v>
          </cell>
          <cell r="N1816">
            <v>0</v>
          </cell>
          <cell r="U1816">
            <v>0</v>
          </cell>
        </row>
        <row r="1817">
          <cell r="B1817" t="str">
            <v>CTR_440</v>
          </cell>
          <cell r="N1817">
            <v>0</v>
          </cell>
          <cell r="U1817">
            <v>0</v>
          </cell>
        </row>
        <row r="1818">
          <cell r="B1818" t="str">
            <v>OST_207</v>
          </cell>
          <cell r="N1818">
            <v>0</v>
          </cell>
          <cell r="U1818">
            <v>0</v>
          </cell>
        </row>
        <row r="1819">
          <cell r="B1819" t="str">
            <v>NRO_087</v>
          </cell>
          <cell r="N1819">
            <v>5.3556956679308163</v>
          </cell>
          <cell r="U1819">
            <v>0</v>
          </cell>
        </row>
        <row r="1820">
          <cell r="B1820" t="str">
            <v>ADM_119</v>
          </cell>
          <cell r="N1820">
            <v>0</v>
          </cell>
          <cell r="U1820">
            <v>0</v>
          </cell>
        </row>
        <row r="1821">
          <cell r="B1821" t="str">
            <v>NRD_112</v>
          </cell>
          <cell r="N1821">
            <v>0</v>
          </cell>
          <cell r="U1821">
            <v>0</v>
          </cell>
        </row>
        <row r="1822">
          <cell r="B1822" t="str">
            <v>LIT_496</v>
          </cell>
          <cell r="N1822">
            <v>0</v>
          </cell>
          <cell r="U1822">
            <v>0</v>
          </cell>
        </row>
        <row r="1823">
          <cell r="B1823" t="str">
            <v>SUD_062</v>
          </cell>
          <cell r="N1823">
            <v>0</v>
          </cell>
          <cell r="U1823">
            <v>0</v>
          </cell>
        </row>
        <row r="1824">
          <cell r="B1824" t="str">
            <v>OST_221</v>
          </cell>
          <cell r="N1824">
            <v>0</v>
          </cell>
          <cell r="U1824">
            <v>0</v>
          </cell>
        </row>
        <row r="1825">
          <cell r="B1825" t="str">
            <v>LIT_502</v>
          </cell>
          <cell r="N1825">
            <v>0</v>
          </cell>
          <cell r="U1825">
            <v>0</v>
          </cell>
        </row>
        <row r="1826">
          <cell r="B1826" t="str">
            <v>LIT_480</v>
          </cell>
          <cell r="N1826">
            <v>0</v>
          </cell>
          <cell r="U1826">
            <v>0</v>
          </cell>
        </row>
        <row r="1827">
          <cell r="B1827" t="str">
            <v>EXN_154</v>
          </cell>
          <cell r="N1827">
            <v>0</v>
          </cell>
          <cell r="U1827">
            <v>0</v>
          </cell>
        </row>
        <row r="1828">
          <cell r="B1828" t="str">
            <v>NRO_100</v>
          </cell>
          <cell r="N1828">
            <v>0</v>
          </cell>
          <cell r="U1828">
            <v>0</v>
          </cell>
        </row>
        <row r="1829">
          <cell r="B1829" t="str">
            <v>SUD_064</v>
          </cell>
          <cell r="N1829">
            <v>0</v>
          </cell>
          <cell r="U1829">
            <v>0</v>
          </cell>
        </row>
        <row r="1830">
          <cell r="B1830" t="str">
            <v>EXN_165</v>
          </cell>
          <cell r="N1830">
            <v>0</v>
          </cell>
          <cell r="U1830">
            <v>0</v>
          </cell>
        </row>
        <row r="1831">
          <cell r="B1831" t="str">
            <v>OST_189</v>
          </cell>
          <cell r="N1831">
            <v>0</v>
          </cell>
          <cell r="U1831">
            <v>0</v>
          </cell>
        </row>
        <row r="1832">
          <cell r="B1832" t="str">
            <v>EXN_171</v>
          </cell>
          <cell r="N1832">
            <v>0</v>
          </cell>
          <cell r="U1832">
            <v>0</v>
          </cell>
        </row>
        <row r="1833">
          <cell r="B1833" t="str">
            <v>EST_114</v>
          </cell>
          <cell r="N1833">
            <v>0</v>
          </cell>
          <cell r="U1833">
            <v>0</v>
          </cell>
        </row>
        <row r="1834">
          <cell r="B1834" t="str">
            <v>NRD_124</v>
          </cell>
          <cell r="N1834">
            <v>0</v>
          </cell>
          <cell r="U1834">
            <v>0</v>
          </cell>
        </row>
        <row r="1835">
          <cell r="B1835" t="str">
            <v>LIT_517</v>
          </cell>
          <cell r="N1835">
            <v>0</v>
          </cell>
          <cell r="U1835">
            <v>0</v>
          </cell>
        </row>
        <row r="1836">
          <cell r="B1836" t="str">
            <v>CTR_454</v>
          </cell>
          <cell r="N1836">
            <v>0</v>
          </cell>
          <cell r="U1836">
            <v>0</v>
          </cell>
        </row>
        <row r="1837">
          <cell r="B1837" t="str">
            <v>EST_116</v>
          </cell>
          <cell r="N1837">
            <v>0</v>
          </cell>
          <cell r="U1837">
            <v>0</v>
          </cell>
        </row>
        <row r="1838">
          <cell r="B1838" t="str">
            <v>CTR_457</v>
          </cell>
          <cell r="N1838">
            <v>0</v>
          </cell>
          <cell r="U1838">
            <v>0</v>
          </cell>
        </row>
        <row r="1839">
          <cell r="B1839" t="str">
            <v>EST_105</v>
          </cell>
          <cell r="N1839">
            <v>0</v>
          </cell>
          <cell r="U1839">
            <v>0</v>
          </cell>
        </row>
        <row r="1840">
          <cell r="B1840" t="str">
            <v>ADM_114</v>
          </cell>
          <cell r="N1840">
            <v>0</v>
          </cell>
          <cell r="U1840">
            <v>0</v>
          </cell>
        </row>
        <row r="1841">
          <cell r="B1841" t="str">
            <v>NRD_136</v>
          </cell>
          <cell r="N1841">
            <v>0</v>
          </cell>
          <cell r="U1841">
            <v>0</v>
          </cell>
        </row>
        <row r="1842">
          <cell r="B1842" t="str">
            <v>EXN_192</v>
          </cell>
          <cell r="N1842">
            <v>0</v>
          </cell>
          <cell r="U1842">
            <v>0</v>
          </cell>
        </row>
        <row r="1843">
          <cell r="B1843" t="str">
            <v>EXN_210</v>
          </cell>
          <cell r="N1843">
            <v>0</v>
          </cell>
          <cell r="U1843">
            <v>0</v>
          </cell>
        </row>
        <row r="1844">
          <cell r="B1844" t="str">
            <v>EXN_209</v>
          </cell>
          <cell r="N1844">
            <v>0</v>
          </cell>
          <cell r="U1844">
            <v>0</v>
          </cell>
        </row>
        <row r="1845">
          <cell r="B1845" t="str">
            <v>CTR_577</v>
          </cell>
          <cell r="N1845">
            <v>0</v>
          </cell>
          <cell r="U1845">
            <v>0</v>
          </cell>
        </row>
        <row r="1846">
          <cell r="B1846" t="str">
            <v>EXN_211</v>
          </cell>
          <cell r="N1846">
            <v>3.3442555352949066</v>
          </cell>
          <cell r="U1846">
            <v>5.9982981228613515E-2</v>
          </cell>
        </row>
        <row r="1847">
          <cell r="B1847" t="str">
            <v>EXN_200</v>
          </cell>
          <cell r="N1847">
            <v>0</v>
          </cell>
          <cell r="U1847">
            <v>0</v>
          </cell>
        </row>
        <row r="1848">
          <cell r="B1848" t="str">
            <v>EXN_205</v>
          </cell>
          <cell r="N1848">
            <v>0</v>
          </cell>
          <cell r="U1848">
            <v>0</v>
          </cell>
        </row>
        <row r="1849">
          <cell r="B1849" t="str">
            <v>LIT_664</v>
          </cell>
          <cell r="N1849">
            <v>0</v>
          </cell>
          <cell r="U1849">
            <v>0</v>
          </cell>
        </row>
        <row r="1850">
          <cell r="B1850" t="str">
            <v>SUD_070</v>
          </cell>
          <cell r="N1850">
            <v>0</v>
          </cell>
          <cell r="U1850">
            <v>0</v>
          </cell>
        </row>
        <row r="1851">
          <cell r="B1851" t="str">
            <v>EXN_015</v>
          </cell>
          <cell r="N1851">
            <v>0</v>
          </cell>
          <cell r="U1851">
            <v>0</v>
          </cell>
        </row>
        <row r="1852">
          <cell r="B1852" t="str">
            <v>EXN_245</v>
          </cell>
          <cell r="N1852">
            <v>0</v>
          </cell>
          <cell r="U1852">
            <v>0</v>
          </cell>
        </row>
        <row r="1853">
          <cell r="B1853" t="str">
            <v>CTR_757</v>
          </cell>
          <cell r="N1853">
            <v>0</v>
          </cell>
          <cell r="U1853">
            <v>0</v>
          </cell>
        </row>
        <row r="1854">
          <cell r="B1854" t="str">
            <v>ADM_160</v>
          </cell>
          <cell r="N1854">
            <v>0</v>
          </cell>
          <cell r="U1854">
            <v>0</v>
          </cell>
        </row>
        <row r="1855">
          <cell r="B1855" t="str">
            <v>EST_130</v>
          </cell>
          <cell r="N1855">
            <v>0</v>
          </cell>
          <cell r="U1855">
            <v>0</v>
          </cell>
        </row>
        <row r="1856">
          <cell r="B1856" t="str">
            <v>EXN_244</v>
          </cell>
          <cell r="N1856">
            <v>0</v>
          </cell>
          <cell r="U1856">
            <v>0</v>
          </cell>
        </row>
        <row r="1857">
          <cell r="B1857" t="str">
            <v>SUD_098</v>
          </cell>
          <cell r="N1857">
            <v>0</v>
          </cell>
          <cell r="U1857">
            <v>0</v>
          </cell>
        </row>
        <row r="1858">
          <cell r="B1858" t="str">
            <v>NRD_168</v>
          </cell>
          <cell r="N1858">
            <v>0</v>
          </cell>
          <cell r="U1858">
            <v>0</v>
          </cell>
        </row>
        <row r="1859">
          <cell r="B1859" t="str">
            <v>OST_273</v>
          </cell>
          <cell r="N1859">
            <v>0</v>
          </cell>
          <cell r="U1859">
            <v>0</v>
          </cell>
        </row>
        <row r="1860">
          <cell r="B1860" t="str">
            <v>OST_277</v>
          </cell>
          <cell r="N1860">
            <v>0</v>
          </cell>
          <cell r="U1860">
            <v>0</v>
          </cell>
        </row>
        <row r="1861">
          <cell r="B1861" t="str">
            <v>NRD_167</v>
          </cell>
          <cell r="N1861">
            <v>0</v>
          </cell>
          <cell r="U1861">
            <v>0</v>
          </cell>
        </row>
        <row r="1862">
          <cell r="B1862" t="str">
            <v>EST_133</v>
          </cell>
          <cell r="N1862">
            <v>0</v>
          </cell>
          <cell r="U1862">
            <v>0</v>
          </cell>
        </row>
        <row r="1863">
          <cell r="B1863" t="str">
            <v>SUD_106</v>
          </cell>
          <cell r="N1863">
            <v>0</v>
          </cell>
          <cell r="U1863">
            <v>0</v>
          </cell>
        </row>
        <row r="1864">
          <cell r="B1864" t="str">
            <v>OST_272</v>
          </cell>
          <cell r="N1864">
            <v>0</v>
          </cell>
          <cell r="U1864">
            <v>0</v>
          </cell>
        </row>
        <row r="1865">
          <cell r="B1865" t="str">
            <v>OST_275</v>
          </cell>
          <cell r="N1865">
            <v>0</v>
          </cell>
          <cell r="U1865">
            <v>0</v>
          </cell>
        </row>
        <row r="1866">
          <cell r="B1866" t="str">
            <v>CTR_770</v>
          </cell>
          <cell r="N1866">
            <v>0</v>
          </cell>
          <cell r="U1866">
            <v>0</v>
          </cell>
        </row>
        <row r="1867">
          <cell r="B1867" t="str">
            <v>OST_301</v>
          </cell>
          <cell r="N1867">
            <v>0</v>
          </cell>
          <cell r="U1867">
            <v>0</v>
          </cell>
        </row>
        <row r="1868">
          <cell r="B1868" t="str">
            <v>EST_134</v>
          </cell>
          <cell r="N1868">
            <v>0</v>
          </cell>
          <cell r="U1868">
            <v>0</v>
          </cell>
        </row>
        <row r="1869">
          <cell r="B1869" t="str">
            <v>OST_298</v>
          </cell>
          <cell r="N1869">
            <v>0</v>
          </cell>
          <cell r="U1869">
            <v>0</v>
          </cell>
        </row>
        <row r="1870">
          <cell r="B1870" t="str">
            <v>NRO_150</v>
          </cell>
          <cell r="N1870">
            <v>0</v>
          </cell>
          <cell r="U1870">
            <v>0</v>
          </cell>
        </row>
        <row r="1871">
          <cell r="B1871" t="str">
            <v>LIT_768</v>
          </cell>
          <cell r="N1871">
            <v>0</v>
          </cell>
          <cell r="U1871">
            <v>0</v>
          </cell>
        </row>
        <row r="1872">
          <cell r="B1872" t="str">
            <v>CTR_135</v>
          </cell>
          <cell r="N1872">
            <v>0</v>
          </cell>
          <cell r="U1872">
            <v>0</v>
          </cell>
        </row>
        <row r="1873">
          <cell r="B1873" t="str">
            <v>CTR_054</v>
          </cell>
          <cell r="N1873">
            <v>0</v>
          </cell>
          <cell r="U1873">
            <v>0</v>
          </cell>
        </row>
        <row r="1874">
          <cell r="B1874" t="str">
            <v>NRO_032</v>
          </cell>
          <cell r="N1874">
            <v>0</v>
          </cell>
          <cell r="U1874">
            <v>0</v>
          </cell>
        </row>
        <row r="1875">
          <cell r="B1875" t="str">
            <v>OST_010</v>
          </cell>
          <cell r="N1875">
            <v>0</v>
          </cell>
          <cell r="U1875">
            <v>0</v>
          </cell>
        </row>
        <row r="1876">
          <cell r="B1876" t="str">
            <v>OST_153</v>
          </cell>
          <cell r="N1876">
            <v>0</v>
          </cell>
          <cell r="U1876">
            <v>0</v>
          </cell>
        </row>
        <row r="1877">
          <cell r="B1877" t="str">
            <v>SUO_048</v>
          </cell>
          <cell r="N1877">
            <v>0.52622398575476614</v>
          </cell>
          <cell r="U1877">
            <v>0</v>
          </cell>
        </row>
        <row r="1878">
          <cell r="B1878" t="str">
            <v>NRO_038</v>
          </cell>
          <cell r="N1878">
            <v>0</v>
          </cell>
          <cell r="U1878">
            <v>0</v>
          </cell>
        </row>
        <row r="1879">
          <cell r="B1879" t="str">
            <v>NRO_053</v>
          </cell>
          <cell r="N1879">
            <v>0</v>
          </cell>
          <cell r="U1879">
            <v>0</v>
          </cell>
        </row>
        <row r="1880">
          <cell r="B1880" t="str">
            <v>LIT_507</v>
          </cell>
          <cell r="N1880">
            <v>0</v>
          </cell>
          <cell r="U1880">
            <v>2.7697876626915651E-2</v>
          </cell>
        </row>
        <row r="1881">
          <cell r="B1881" t="str">
            <v>EXN_218</v>
          </cell>
          <cell r="N1881">
            <v>0</v>
          </cell>
          <cell r="U1881">
            <v>0</v>
          </cell>
        </row>
        <row r="1882">
          <cell r="B1882" t="str">
            <v>SUD_004</v>
          </cell>
          <cell r="N1882">
            <v>0</v>
          </cell>
          <cell r="U1882">
            <v>0</v>
          </cell>
        </row>
        <row r="1883">
          <cell r="B1883" t="str">
            <v>SUD_214</v>
          </cell>
          <cell r="N1883">
            <v>0</v>
          </cell>
          <cell r="U1883">
            <v>0</v>
          </cell>
        </row>
        <row r="1884">
          <cell r="B1884" t="str">
            <v>NRO_058</v>
          </cell>
          <cell r="N1884">
            <v>0</v>
          </cell>
          <cell r="U1884">
            <v>0</v>
          </cell>
        </row>
        <row r="1885">
          <cell r="B1885" t="str">
            <v>NRO_102</v>
          </cell>
          <cell r="N1885">
            <v>0</v>
          </cell>
          <cell r="U1885">
            <v>0</v>
          </cell>
        </row>
        <row r="1886">
          <cell r="B1886" t="str">
            <v>SUO_093</v>
          </cell>
          <cell r="N1886">
            <v>0</v>
          </cell>
          <cell r="U1886">
            <v>0</v>
          </cell>
        </row>
        <row r="1887">
          <cell r="B1887" t="str">
            <v>SUO_246</v>
          </cell>
          <cell r="N1887">
            <v>0</v>
          </cell>
          <cell r="U1887">
            <v>0</v>
          </cell>
        </row>
        <row r="1888">
          <cell r="B1888" t="str">
            <v>LIT_764</v>
          </cell>
          <cell r="N1888">
            <v>0</v>
          </cell>
          <cell r="U1888">
            <v>0</v>
          </cell>
        </row>
        <row r="1889">
          <cell r="B1889" t="str">
            <v>CTR_856</v>
          </cell>
          <cell r="N1889">
            <v>0</v>
          </cell>
          <cell r="U1889">
            <v>0</v>
          </cell>
        </row>
        <row r="1890">
          <cell r="B1890" t="str">
            <v>CTR_234</v>
          </cell>
          <cell r="N1890">
            <v>0</v>
          </cell>
          <cell r="U1890">
            <v>0</v>
          </cell>
        </row>
        <row r="1891">
          <cell r="B1891" t="str">
            <v>CTR_190</v>
          </cell>
          <cell r="N1891">
            <v>0</v>
          </cell>
          <cell r="U1891">
            <v>0</v>
          </cell>
        </row>
        <row r="1892">
          <cell r="B1892" t="str">
            <v>CTR_232</v>
          </cell>
          <cell r="N1892">
            <v>0</v>
          </cell>
          <cell r="U1892">
            <v>0</v>
          </cell>
        </row>
        <row r="1893">
          <cell r="B1893" t="str">
            <v>LIT_503</v>
          </cell>
          <cell r="N1893">
            <v>0</v>
          </cell>
          <cell r="U1893">
            <v>0</v>
          </cell>
        </row>
        <row r="1894">
          <cell r="B1894" t="str">
            <v>EST_009</v>
          </cell>
          <cell r="N1894">
            <v>0</v>
          </cell>
          <cell r="U1894">
            <v>0</v>
          </cell>
        </row>
        <row r="1895">
          <cell r="B1895" t="str">
            <v>ADM_096</v>
          </cell>
          <cell r="N1895">
            <v>0</v>
          </cell>
          <cell r="U1895">
            <v>0</v>
          </cell>
        </row>
        <row r="1896">
          <cell r="B1896" t="str">
            <v>EST_072</v>
          </cell>
          <cell r="N1896">
            <v>0</v>
          </cell>
          <cell r="U1896">
            <v>0.21739176961073878</v>
          </cell>
        </row>
        <row r="1897">
          <cell r="B1897" t="str">
            <v>CTR_517</v>
          </cell>
          <cell r="N1897">
            <v>0</v>
          </cell>
          <cell r="U1897">
            <v>0</v>
          </cell>
        </row>
        <row r="1898">
          <cell r="B1898" t="str">
            <v>NRO_240</v>
          </cell>
          <cell r="N1898">
            <v>0</v>
          </cell>
          <cell r="U1898">
            <v>0</v>
          </cell>
        </row>
        <row r="1899">
          <cell r="B1899" t="str">
            <v>CTR_091</v>
          </cell>
          <cell r="N1899">
            <v>0</v>
          </cell>
          <cell r="U1899">
            <v>0</v>
          </cell>
        </row>
        <row r="1900">
          <cell r="B1900" t="str">
            <v>CTR_092</v>
          </cell>
          <cell r="N1900">
            <v>0</v>
          </cell>
          <cell r="U1900">
            <v>0</v>
          </cell>
        </row>
        <row r="1901">
          <cell r="B1901" t="str">
            <v>LIT_133</v>
          </cell>
          <cell r="N1901">
            <v>4.2964703666606797E-2</v>
          </cell>
          <cell r="U1901">
            <v>0</v>
          </cell>
        </row>
        <row r="1902">
          <cell r="B1902" t="str">
            <v>SUD_215</v>
          </cell>
          <cell r="N1902">
            <v>0</v>
          </cell>
          <cell r="U1902">
            <v>0</v>
          </cell>
        </row>
        <row r="1903">
          <cell r="B1903" t="str">
            <v>SUO_036</v>
          </cell>
          <cell r="N1903">
            <v>0</v>
          </cell>
          <cell r="U1903">
            <v>0</v>
          </cell>
        </row>
        <row r="1904">
          <cell r="B1904" t="str">
            <v>SUO_045</v>
          </cell>
          <cell r="N1904">
            <v>0.35144021824428634</v>
          </cell>
          <cell r="U1904">
            <v>0.12118935716670509</v>
          </cell>
        </row>
        <row r="1905">
          <cell r="B1905" t="str">
            <v>OST_092</v>
          </cell>
          <cell r="N1905">
            <v>0</v>
          </cell>
          <cell r="U1905">
            <v>0</v>
          </cell>
        </row>
        <row r="1906">
          <cell r="B1906" t="str">
            <v>SUO_085</v>
          </cell>
          <cell r="N1906">
            <v>0</v>
          </cell>
          <cell r="U1906">
            <v>0</v>
          </cell>
        </row>
        <row r="1907">
          <cell r="B1907" t="str">
            <v>CTR_407</v>
          </cell>
          <cell r="N1907">
            <v>0</v>
          </cell>
          <cell r="U1907">
            <v>0</v>
          </cell>
        </row>
        <row r="1908">
          <cell r="B1908" t="str">
            <v>EST_084</v>
          </cell>
          <cell r="N1908">
            <v>0.17605005807101501</v>
          </cell>
          <cell r="U1908">
            <v>0</v>
          </cell>
        </row>
        <row r="1909">
          <cell r="B1909" t="str">
            <v>CTR_405</v>
          </cell>
          <cell r="N1909">
            <v>0.48431155170888573</v>
          </cell>
          <cell r="U1909">
            <v>0</v>
          </cell>
        </row>
        <row r="1910">
          <cell r="B1910" t="str">
            <v>SUO_088</v>
          </cell>
          <cell r="N1910">
            <v>0</v>
          </cell>
          <cell r="U1910">
            <v>0</v>
          </cell>
        </row>
        <row r="1911">
          <cell r="B1911" t="str">
            <v>EXN_107</v>
          </cell>
          <cell r="N1911">
            <v>2.7644371391963413E-3</v>
          </cell>
          <cell r="U1911">
            <v>0.95237708743073757</v>
          </cell>
        </row>
        <row r="1912">
          <cell r="B1912" t="str">
            <v>CTR_166</v>
          </cell>
          <cell r="N1912">
            <v>0</v>
          </cell>
          <cell r="U1912">
            <v>0</v>
          </cell>
        </row>
        <row r="1913">
          <cell r="B1913" t="str">
            <v>CTR_733</v>
          </cell>
          <cell r="N1913">
            <v>0</v>
          </cell>
          <cell r="U1913">
            <v>0</v>
          </cell>
        </row>
        <row r="1914">
          <cell r="B1914" t="str">
            <v>SUO_173</v>
          </cell>
          <cell r="N1914">
            <v>0</v>
          </cell>
          <cell r="U1914">
            <v>0</v>
          </cell>
        </row>
        <row r="1915">
          <cell r="B1915" t="str">
            <v>LIT_789</v>
          </cell>
          <cell r="N1915">
            <v>0</v>
          </cell>
          <cell r="U1915">
            <v>0</v>
          </cell>
        </row>
        <row r="1916">
          <cell r="B1916" t="str">
            <v>ADM_183</v>
          </cell>
          <cell r="N1916">
            <v>0</v>
          </cell>
          <cell r="U1916">
            <v>0</v>
          </cell>
        </row>
        <row r="1917">
          <cell r="B1917" t="str">
            <v>SUD_110</v>
          </cell>
          <cell r="N1917">
            <v>0</v>
          </cell>
          <cell r="U1917">
            <v>0</v>
          </cell>
        </row>
        <row r="1918">
          <cell r="B1918" t="str">
            <v>SUD_128</v>
          </cell>
          <cell r="N1918">
            <v>0</v>
          </cell>
          <cell r="U1918">
            <v>0</v>
          </cell>
        </row>
        <row r="1919">
          <cell r="B1919" t="str">
            <v>SUD_091</v>
          </cell>
          <cell r="N1919">
            <v>0</v>
          </cell>
          <cell r="U1919">
            <v>0</v>
          </cell>
        </row>
        <row r="1920">
          <cell r="B1920" t="str">
            <v>LIT_628</v>
          </cell>
          <cell r="N1920">
            <v>0</v>
          </cell>
          <cell r="U1920">
            <v>0</v>
          </cell>
        </row>
        <row r="1921">
          <cell r="B1921" t="str">
            <v>CTR_684</v>
          </cell>
          <cell r="N1921">
            <v>0</v>
          </cell>
          <cell r="U1921">
            <v>0</v>
          </cell>
        </row>
        <row r="1922">
          <cell r="B1922" t="str">
            <v>LIT_663</v>
          </cell>
          <cell r="N1922">
            <v>0</v>
          </cell>
          <cell r="U1922">
            <v>0</v>
          </cell>
        </row>
        <row r="1923">
          <cell r="B1923" t="str">
            <v>CTR_689</v>
          </cell>
          <cell r="N1923">
            <v>0</v>
          </cell>
          <cell r="U1923">
            <v>0</v>
          </cell>
        </row>
        <row r="1924">
          <cell r="B1924" t="str">
            <v>CTR_690</v>
          </cell>
          <cell r="N1924">
            <v>0</v>
          </cell>
          <cell r="U1924">
            <v>0</v>
          </cell>
        </row>
        <row r="1925">
          <cell r="B1925" t="str">
            <v>SUD_085</v>
          </cell>
          <cell r="N1925">
            <v>0</v>
          </cell>
          <cell r="U1925">
            <v>0</v>
          </cell>
        </row>
        <row r="1926">
          <cell r="B1926" t="str">
            <v>SUD_005</v>
          </cell>
          <cell r="N1926">
            <v>0</v>
          </cell>
          <cell r="U1926">
            <v>0</v>
          </cell>
        </row>
        <row r="1927">
          <cell r="B1927" t="str">
            <v>SUD_255</v>
          </cell>
          <cell r="N1927">
            <v>0</v>
          </cell>
          <cell r="U1927">
            <v>0</v>
          </cell>
        </row>
        <row r="1928">
          <cell r="B1928" t="str">
            <v>NRD_172</v>
          </cell>
          <cell r="N1928">
            <v>0</v>
          </cell>
          <cell r="U1928">
            <v>0</v>
          </cell>
        </row>
        <row r="1929">
          <cell r="B1929" t="str">
            <v>NRO_027</v>
          </cell>
          <cell r="N1929">
            <v>0</v>
          </cell>
          <cell r="U1929">
            <v>0</v>
          </cell>
        </row>
        <row r="1930">
          <cell r="B1930" t="str">
            <v>SUO_035</v>
          </cell>
          <cell r="N1930">
            <v>0</v>
          </cell>
          <cell r="U1930">
            <v>0</v>
          </cell>
        </row>
        <row r="1931">
          <cell r="B1931" t="str">
            <v>OST_089</v>
          </cell>
          <cell r="N1931">
            <v>1.7835078317411958E-5</v>
          </cell>
          <cell r="U1931">
            <v>0</v>
          </cell>
        </row>
        <row r="1932">
          <cell r="B1932" t="str">
            <v>CTR_855</v>
          </cell>
          <cell r="N1932">
            <v>0</v>
          </cell>
          <cell r="U1932">
            <v>0</v>
          </cell>
        </row>
        <row r="1933">
          <cell r="B1933" t="str">
            <v>EXN_019</v>
          </cell>
          <cell r="N1933">
            <v>5.8855758447407145E-3</v>
          </cell>
          <cell r="U1933">
            <v>1.3150744524305928</v>
          </cell>
        </row>
        <row r="1934">
          <cell r="B1934" t="str">
            <v>CTR_058</v>
          </cell>
          <cell r="N1934">
            <v>0</v>
          </cell>
          <cell r="U1934">
            <v>0</v>
          </cell>
        </row>
        <row r="1935">
          <cell r="B1935" t="str">
            <v>OST_017</v>
          </cell>
          <cell r="N1935">
            <v>0</v>
          </cell>
          <cell r="U1935">
            <v>0</v>
          </cell>
        </row>
        <row r="1936">
          <cell r="B1936" t="str">
            <v>EST_054</v>
          </cell>
          <cell r="N1936">
            <v>0</v>
          </cell>
          <cell r="U1936">
            <v>0</v>
          </cell>
        </row>
        <row r="1937">
          <cell r="B1937" t="str">
            <v>ADM_011</v>
          </cell>
          <cell r="N1937">
            <v>0</v>
          </cell>
          <cell r="U1937">
            <v>0</v>
          </cell>
        </row>
        <row r="1938">
          <cell r="B1938" t="str">
            <v>SUD_235</v>
          </cell>
          <cell r="N1938">
            <v>0</v>
          </cell>
          <cell r="U1938">
            <v>0</v>
          </cell>
        </row>
        <row r="1939">
          <cell r="B1939" t="str">
            <v>CTR_083</v>
          </cell>
          <cell r="N1939">
            <v>0</v>
          </cell>
          <cell r="U1939">
            <v>0</v>
          </cell>
        </row>
        <row r="1940">
          <cell r="B1940" t="str">
            <v>EST_011</v>
          </cell>
          <cell r="N1940">
            <v>0.10203448305382201</v>
          </cell>
          <cell r="U1940">
            <v>0</v>
          </cell>
        </row>
        <row r="1941">
          <cell r="B1941" t="str">
            <v>LIT_389</v>
          </cell>
          <cell r="N1941">
            <v>0</v>
          </cell>
          <cell r="U1941">
            <v>0</v>
          </cell>
        </row>
        <row r="1942">
          <cell r="B1942" t="str">
            <v>CTR_252</v>
          </cell>
          <cell r="N1942">
            <v>0.47350349424854477</v>
          </cell>
          <cell r="U1942">
            <v>0</v>
          </cell>
        </row>
        <row r="1943">
          <cell r="B1943" t="str">
            <v>EST_001</v>
          </cell>
          <cell r="N1943">
            <v>0</v>
          </cell>
          <cell r="U1943">
            <v>0</v>
          </cell>
        </row>
        <row r="1944">
          <cell r="B1944" t="str">
            <v>EST_051</v>
          </cell>
          <cell r="N1944">
            <v>0</v>
          </cell>
          <cell r="U1944">
            <v>0</v>
          </cell>
        </row>
        <row r="1945">
          <cell r="B1945" t="str">
            <v>SUD_057</v>
          </cell>
          <cell r="N1945">
            <v>0</v>
          </cell>
          <cell r="U1945">
            <v>1.036218050240687E-2</v>
          </cell>
        </row>
        <row r="1946">
          <cell r="B1946" t="str">
            <v>SUD_223</v>
          </cell>
          <cell r="N1946">
            <v>0</v>
          </cell>
          <cell r="U1946">
            <v>2.9606230006877844E-3</v>
          </cell>
        </row>
        <row r="1947">
          <cell r="B1947" t="str">
            <v>LIT_638</v>
          </cell>
          <cell r="N1947">
            <v>2.9285555298730426</v>
          </cell>
          <cell r="U1947">
            <v>0</v>
          </cell>
        </row>
        <row r="1948">
          <cell r="B1948" t="str">
            <v>SUD_099</v>
          </cell>
          <cell r="N1948">
            <v>0</v>
          </cell>
          <cell r="U1948">
            <v>0</v>
          </cell>
        </row>
        <row r="1949">
          <cell r="B1949" t="str">
            <v>CTR_898</v>
          </cell>
          <cell r="N1949">
            <v>0</v>
          </cell>
          <cell r="U1949">
            <v>0</v>
          </cell>
        </row>
        <row r="1950">
          <cell r="B1950" t="str">
            <v>CTR_893</v>
          </cell>
          <cell r="N1950">
            <v>0</v>
          </cell>
          <cell r="U1950">
            <v>0</v>
          </cell>
        </row>
        <row r="1951">
          <cell r="B1951" t="str">
            <v>CTR_366</v>
          </cell>
          <cell r="N1951">
            <v>0</v>
          </cell>
          <cell r="U1951">
            <v>0</v>
          </cell>
        </row>
        <row r="1952">
          <cell r="B1952" t="str">
            <v>CTR_455</v>
          </cell>
          <cell r="N1952">
            <v>0</v>
          </cell>
          <cell r="U1952">
            <v>0</v>
          </cell>
        </row>
        <row r="1953">
          <cell r="B1953" t="str">
            <v>EST_104</v>
          </cell>
          <cell r="N1953">
            <v>0</v>
          </cell>
          <cell r="U1953">
            <v>3.176427448328191E-2</v>
          </cell>
        </row>
        <row r="1954">
          <cell r="B1954" t="str">
            <v>OST_001</v>
          </cell>
          <cell r="N1954">
            <v>0</v>
          </cell>
          <cell r="U1954">
            <v>0</v>
          </cell>
        </row>
        <row r="1955">
          <cell r="B1955" t="str">
            <v>LIT_081</v>
          </cell>
          <cell r="N1955">
            <v>0</v>
          </cell>
          <cell r="U1955">
            <v>0</v>
          </cell>
        </row>
        <row r="1956">
          <cell r="B1956" t="str">
            <v>CTR_044</v>
          </cell>
          <cell r="N1956">
            <v>0</v>
          </cell>
          <cell r="U1956">
            <v>0</v>
          </cell>
        </row>
        <row r="1957">
          <cell r="B1957" t="str">
            <v>LIT_251</v>
          </cell>
          <cell r="N1957">
            <v>0</v>
          </cell>
          <cell r="U1957">
            <v>0</v>
          </cell>
        </row>
        <row r="1958">
          <cell r="B1958" t="str">
            <v>EST_201</v>
          </cell>
          <cell r="N1958">
            <v>0</v>
          </cell>
          <cell r="U1958">
            <v>0</v>
          </cell>
        </row>
        <row r="1959">
          <cell r="B1959" t="str">
            <v>SUO_220</v>
          </cell>
          <cell r="N1959">
            <v>0</v>
          </cell>
          <cell r="U1959">
            <v>0</v>
          </cell>
        </row>
        <row r="1960">
          <cell r="B1960" t="str">
            <v>CTR_482</v>
          </cell>
          <cell r="N1960">
            <v>1.3834135198454478</v>
          </cell>
          <cell r="U1960">
            <v>0</v>
          </cell>
        </row>
        <row r="1961">
          <cell r="B1961" t="str">
            <v>OST_009</v>
          </cell>
          <cell r="N1961">
            <v>0</v>
          </cell>
          <cell r="U1961">
            <v>3.2673863477469305E-2</v>
          </cell>
        </row>
        <row r="1962">
          <cell r="B1962" t="str">
            <v>SUD_262</v>
          </cell>
          <cell r="N1962">
            <v>0</v>
          </cell>
          <cell r="U1962">
            <v>0</v>
          </cell>
        </row>
        <row r="1963">
          <cell r="B1963" t="str">
            <v>CTR_668</v>
          </cell>
          <cell r="N1963">
            <v>0</v>
          </cell>
          <cell r="U1963">
            <v>0</v>
          </cell>
        </row>
        <row r="1964">
          <cell r="B1964" t="str">
            <v>CTR_948</v>
          </cell>
          <cell r="N1964">
            <v>12.470786141716109</v>
          </cell>
          <cell r="U1964">
            <v>0</v>
          </cell>
        </row>
        <row r="1965">
          <cell r="B1965" t="str">
            <v>LIT_274</v>
          </cell>
          <cell r="N1965">
            <v>0</v>
          </cell>
          <cell r="U1965">
            <v>0</v>
          </cell>
        </row>
        <row r="1966">
          <cell r="B1966" t="str">
            <v>LIT_271</v>
          </cell>
          <cell r="N1966">
            <v>3.9005316280144781E-2</v>
          </cell>
          <cell r="U1966">
            <v>0</v>
          </cell>
        </row>
        <row r="1967">
          <cell r="B1967" t="str">
            <v>SUO_242</v>
          </cell>
          <cell r="N1967">
            <v>0</v>
          </cell>
          <cell r="U1967">
            <v>0</v>
          </cell>
        </row>
        <row r="1968">
          <cell r="B1968" t="str">
            <v>LIT_680</v>
          </cell>
          <cell r="N1968">
            <v>4.8001508134222517</v>
          </cell>
          <cell r="U1968">
            <v>0</v>
          </cell>
        </row>
        <row r="1969">
          <cell r="B1969" t="str">
            <v>CTR_211</v>
          </cell>
          <cell r="N1969">
            <v>0</v>
          </cell>
          <cell r="U1969">
            <v>0</v>
          </cell>
        </row>
        <row r="1970">
          <cell r="B1970" t="str">
            <v>LIT_652</v>
          </cell>
          <cell r="N1970">
            <v>0</v>
          </cell>
          <cell r="U1970">
            <v>0</v>
          </cell>
        </row>
        <row r="1971">
          <cell r="B1971" t="str">
            <v>CTR_489</v>
          </cell>
          <cell r="N1971">
            <v>2.1318269112783321</v>
          </cell>
          <cell r="U1971">
            <v>0</v>
          </cell>
        </row>
        <row r="1972">
          <cell r="B1972" t="str">
            <v>CTR_664</v>
          </cell>
          <cell r="N1972">
            <v>1.9016830606706561</v>
          </cell>
          <cell r="U1972">
            <v>0</v>
          </cell>
        </row>
        <row r="1973">
          <cell r="B1973" t="str">
            <v>CTR_794</v>
          </cell>
          <cell r="N1973">
            <v>6.3447756061786418</v>
          </cell>
          <cell r="U1973">
            <v>11.798153998053836</v>
          </cell>
        </row>
        <row r="1974">
          <cell r="B1974" t="str">
            <v>CTR_253</v>
          </cell>
          <cell r="N1974">
            <v>1.2779190315980538</v>
          </cell>
          <cell r="U1974">
            <v>0</v>
          </cell>
        </row>
        <row r="1975">
          <cell r="B1975" t="str">
            <v>LIT_283</v>
          </cell>
          <cell r="N1975">
            <v>0</v>
          </cell>
          <cell r="U1975">
            <v>0</v>
          </cell>
        </row>
        <row r="1976">
          <cell r="B1976" t="str">
            <v>ADM_182</v>
          </cell>
          <cell r="N1976">
            <v>0</v>
          </cell>
          <cell r="U1976">
            <v>0</v>
          </cell>
        </row>
        <row r="1977">
          <cell r="B1977" t="str">
            <v>OST_228</v>
          </cell>
          <cell r="N1977">
            <v>0</v>
          </cell>
          <cell r="U1977">
            <v>0</v>
          </cell>
        </row>
        <row r="1978">
          <cell r="B1978" t="str">
            <v>SUO_063</v>
          </cell>
          <cell r="N1978">
            <v>0</v>
          </cell>
          <cell r="U1978">
            <v>0</v>
          </cell>
        </row>
        <row r="1979">
          <cell r="B1979" t="str">
            <v>SUO_240</v>
          </cell>
          <cell r="N1979">
            <v>0</v>
          </cell>
          <cell r="U1979">
            <v>0</v>
          </cell>
        </row>
        <row r="1980">
          <cell r="B1980" t="str">
            <v>SUO_259</v>
          </cell>
          <cell r="N1980">
            <v>0</v>
          </cell>
          <cell r="U1980">
            <v>0</v>
          </cell>
        </row>
        <row r="1981">
          <cell r="B1981" t="str">
            <v>ADM_158</v>
          </cell>
          <cell r="N1981">
            <v>1.6048003469992835</v>
          </cell>
          <cell r="U1981">
            <v>4.8743982444575709</v>
          </cell>
        </row>
        <row r="1982">
          <cell r="B1982" t="str">
            <v>CTR_469</v>
          </cell>
          <cell r="N1982">
            <v>0</v>
          </cell>
          <cell r="U1982">
            <v>0</v>
          </cell>
        </row>
        <row r="1983">
          <cell r="B1983" t="str">
            <v>OST_011</v>
          </cell>
          <cell r="N1983">
            <v>0</v>
          </cell>
          <cell r="U1983">
            <v>0</v>
          </cell>
        </row>
        <row r="1984">
          <cell r="B1984" t="str">
            <v>SUD_080</v>
          </cell>
          <cell r="N1984">
            <v>0</v>
          </cell>
          <cell r="U1984">
            <v>1.1093418713420391E-2</v>
          </cell>
        </row>
        <row r="1985">
          <cell r="B1985" t="str">
            <v>OST_125</v>
          </cell>
          <cell r="N1985">
            <v>0</v>
          </cell>
          <cell r="U1985">
            <v>0</v>
          </cell>
        </row>
        <row r="1986">
          <cell r="B1986" t="str">
            <v>OST_005</v>
          </cell>
          <cell r="N1986">
            <v>0</v>
          </cell>
          <cell r="U1986">
            <v>0</v>
          </cell>
        </row>
        <row r="1987">
          <cell r="B1987" t="str">
            <v>CTR_099</v>
          </cell>
          <cell r="N1987">
            <v>0</v>
          </cell>
          <cell r="U1987">
            <v>0</v>
          </cell>
        </row>
        <row r="1988">
          <cell r="B1988" t="str">
            <v>NRO_063</v>
          </cell>
          <cell r="N1988">
            <v>0</v>
          </cell>
          <cell r="U1988">
            <v>0</v>
          </cell>
        </row>
        <row r="1989">
          <cell r="B1989" t="str">
            <v>LIT_038</v>
          </cell>
          <cell r="N1989">
            <v>0.49959621382689334</v>
          </cell>
          <cell r="U1989">
            <v>0</v>
          </cell>
        </row>
        <row r="1990">
          <cell r="B1990" t="str">
            <v>LIT_019</v>
          </cell>
          <cell r="N1990">
            <v>0</v>
          </cell>
          <cell r="U1990">
            <v>0</v>
          </cell>
        </row>
        <row r="1991">
          <cell r="B1991" t="str">
            <v>SUO_077</v>
          </cell>
          <cell r="N1991">
            <v>0</v>
          </cell>
          <cell r="U1991">
            <v>0</v>
          </cell>
        </row>
        <row r="1992">
          <cell r="B1992" t="str">
            <v>SUO_243</v>
          </cell>
          <cell r="N1992">
            <v>0</v>
          </cell>
          <cell r="U1992">
            <v>0</v>
          </cell>
        </row>
        <row r="1993">
          <cell r="B1993" t="str">
            <v>LIT_673</v>
          </cell>
          <cell r="N1993">
            <v>0</v>
          </cell>
          <cell r="U1993">
            <v>0</v>
          </cell>
        </row>
        <row r="1994">
          <cell r="B1994" t="str">
            <v>CTR_565</v>
          </cell>
          <cell r="N1994">
            <v>13.868556899607057</v>
          </cell>
          <cell r="U1994">
            <v>0</v>
          </cell>
        </row>
        <row r="1995">
          <cell r="B1995" t="str">
            <v>OST_291</v>
          </cell>
          <cell r="N1995">
            <v>0</v>
          </cell>
          <cell r="U1995">
            <v>0</v>
          </cell>
        </row>
        <row r="1996">
          <cell r="B1996" t="str">
            <v>OST_213</v>
          </cell>
          <cell r="N1996">
            <v>0</v>
          </cell>
          <cell r="U1996">
            <v>0</v>
          </cell>
        </row>
        <row r="1997">
          <cell r="B1997" t="str">
            <v>CTR_372</v>
          </cell>
          <cell r="N1997">
            <v>0</v>
          </cell>
          <cell r="U1997">
            <v>0</v>
          </cell>
        </row>
        <row r="1998">
          <cell r="B1998" t="str">
            <v>SUO_110</v>
          </cell>
          <cell r="N1998">
            <v>2.7311747181344228</v>
          </cell>
          <cell r="U1998">
            <v>0</v>
          </cell>
        </row>
        <row r="1999">
          <cell r="B1999" t="str">
            <v>SUO_108</v>
          </cell>
          <cell r="N1999">
            <v>2.740359783467881</v>
          </cell>
          <cell r="U1999">
            <v>0</v>
          </cell>
        </row>
        <row r="2000">
          <cell r="B2000" t="str">
            <v>SUO_027</v>
          </cell>
          <cell r="N2000">
            <v>3.299489488718243E-3</v>
          </cell>
          <cell r="U2000">
            <v>0</v>
          </cell>
        </row>
        <row r="2001">
          <cell r="B2001" t="str">
            <v>CTR_123</v>
          </cell>
          <cell r="N2001">
            <v>0</v>
          </cell>
          <cell r="U2001">
            <v>0</v>
          </cell>
        </row>
        <row r="2002">
          <cell r="B2002" t="str">
            <v>OST_229</v>
          </cell>
          <cell r="N2002">
            <v>0</v>
          </cell>
          <cell r="U2002">
            <v>0</v>
          </cell>
        </row>
        <row r="2003">
          <cell r="B2003" t="str">
            <v>SUO_180</v>
          </cell>
          <cell r="N2003">
            <v>0</v>
          </cell>
          <cell r="U2003">
            <v>0</v>
          </cell>
        </row>
        <row r="2004">
          <cell r="B2004" t="str">
            <v>LIT_100</v>
          </cell>
          <cell r="N2004">
            <v>0</v>
          </cell>
          <cell r="U2004">
            <v>0</v>
          </cell>
        </row>
        <row r="2005">
          <cell r="B2005" t="str">
            <v>ADM_106</v>
          </cell>
          <cell r="N2005">
            <v>0</v>
          </cell>
          <cell r="U2005">
            <v>0</v>
          </cell>
        </row>
        <row r="2006">
          <cell r="B2006" t="str">
            <v>ADM_171</v>
          </cell>
          <cell r="N2006">
            <v>0</v>
          </cell>
          <cell r="U2006">
            <v>0</v>
          </cell>
        </row>
        <row r="2007">
          <cell r="B2007" t="str">
            <v>EXN_054</v>
          </cell>
          <cell r="N2007">
            <v>7.3181250053505229</v>
          </cell>
          <cell r="U2007">
            <v>0.59551326501784929</v>
          </cell>
        </row>
        <row r="2008">
          <cell r="B2008" t="str">
            <v>EXN_204</v>
          </cell>
          <cell r="N2008">
            <v>1.0701046990437544E-3</v>
          </cell>
          <cell r="U2008">
            <v>2.675261747609386E-4</v>
          </cell>
        </row>
        <row r="2009">
          <cell r="B2009" t="str">
            <v>EXN_272</v>
          </cell>
          <cell r="N2009">
            <v>0</v>
          </cell>
          <cell r="U2009">
            <v>0</v>
          </cell>
        </row>
        <row r="2010">
          <cell r="B2010" t="str">
            <v>EST_102</v>
          </cell>
          <cell r="N2010">
            <v>0.38563006337873418</v>
          </cell>
          <cell r="U2010">
            <v>0</v>
          </cell>
        </row>
        <row r="2011">
          <cell r="B2011" t="str">
            <v>SUD_117</v>
          </cell>
          <cell r="N2011">
            <v>0</v>
          </cell>
          <cell r="U2011">
            <v>0</v>
          </cell>
        </row>
        <row r="2012">
          <cell r="B2012" t="str">
            <v>LIT_512</v>
          </cell>
          <cell r="N2012">
            <v>0</v>
          </cell>
          <cell r="U2012">
            <v>0</v>
          </cell>
        </row>
        <row r="2013">
          <cell r="B2013" t="str">
            <v>SUD_244</v>
          </cell>
          <cell r="N2013">
            <v>0</v>
          </cell>
          <cell r="U2013">
            <v>0</v>
          </cell>
        </row>
        <row r="2014">
          <cell r="B2014" t="str">
            <v>LIT_113</v>
          </cell>
          <cell r="N2014">
            <v>0</v>
          </cell>
          <cell r="U2014">
            <v>0</v>
          </cell>
        </row>
        <row r="2015">
          <cell r="B2015" t="str">
            <v>LIT_260</v>
          </cell>
          <cell r="N2015">
            <v>0</v>
          </cell>
          <cell r="U2015">
            <v>0.7668548624130721</v>
          </cell>
        </row>
        <row r="2016">
          <cell r="B2016" t="str">
            <v>OST_152</v>
          </cell>
          <cell r="N2016">
            <v>0</v>
          </cell>
          <cell r="U2016">
            <v>0</v>
          </cell>
        </row>
        <row r="2017">
          <cell r="B2017" t="str">
            <v>NRO_052</v>
          </cell>
          <cell r="N2017">
            <v>0</v>
          </cell>
          <cell r="U2017">
            <v>0</v>
          </cell>
        </row>
        <row r="2018">
          <cell r="B2018" t="str">
            <v>OST_211</v>
          </cell>
          <cell r="N2018">
            <v>0</v>
          </cell>
          <cell r="U2018">
            <v>0</v>
          </cell>
        </row>
        <row r="2019">
          <cell r="B2019" t="str">
            <v>OST_212</v>
          </cell>
          <cell r="N2019">
            <v>0</v>
          </cell>
          <cell r="U2019">
            <v>0</v>
          </cell>
        </row>
        <row r="2020">
          <cell r="B2020" t="str">
            <v>EXN_249</v>
          </cell>
          <cell r="N2020">
            <v>0</v>
          </cell>
          <cell r="U2020">
            <v>8.9175391586979538E-4</v>
          </cell>
        </row>
        <row r="2021">
          <cell r="B2021" t="str">
            <v>NRD_072</v>
          </cell>
          <cell r="N2021">
            <v>0</v>
          </cell>
          <cell r="U2021">
            <v>0</v>
          </cell>
        </row>
        <row r="2022">
          <cell r="B2022" t="str">
            <v>EXN_067</v>
          </cell>
          <cell r="N2022">
            <v>0</v>
          </cell>
          <cell r="U2022">
            <v>8.0257852428281603E-4</v>
          </cell>
        </row>
        <row r="2023">
          <cell r="B2023" t="str">
            <v>CTR_766</v>
          </cell>
          <cell r="N2023">
            <v>0</v>
          </cell>
          <cell r="U2023">
            <v>0</v>
          </cell>
        </row>
        <row r="2024">
          <cell r="B2024" t="str">
            <v>OST_083</v>
          </cell>
          <cell r="N2024">
            <v>0</v>
          </cell>
          <cell r="U2024">
            <v>0</v>
          </cell>
        </row>
        <row r="2025">
          <cell r="B2025" t="str">
            <v>SUO_070</v>
          </cell>
          <cell r="N2025">
            <v>0</v>
          </cell>
          <cell r="U2025">
            <v>0</v>
          </cell>
        </row>
        <row r="2026">
          <cell r="B2026" t="str">
            <v>SUD_206</v>
          </cell>
          <cell r="N2026">
            <v>0.36057369216501534</v>
          </cell>
          <cell r="U2026">
            <v>0</v>
          </cell>
        </row>
        <row r="2027">
          <cell r="B2027" t="str">
            <v>OST_310</v>
          </cell>
          <cell r="N2027">
            <v>0</v>
          </cell>
          <cell r="U2027">
            <v>0</v>
          </cell>
        </row>
        <row r="2028">
          <cell r="B2028" t="str">
            <v>CTR_623</v>
          </cell>
          <cell r="N2028">
            <v>0</v>
          </cell>
          <cell r="U2028">
            <v>0</v>
          </cell>
        </row>
        <row r="2029">
          <cell r="B2029" t="str">
            <v>CTR_104</v>
          </cell>
          <cell r="N2029">
            <v>0</v>
          </cell>
          <cell r="U2029">
            <v>3.8596892986676479</v>
          </cell>
        </row>
        <row r="2030">
          <cell r="B2030" t="str">
            <v>ADM_172</v>
          </cell>
          <cell r="N2030">
            <v>0</v>
          </cell>
          <cell r="U2030">
            <v>0.24842480588300758</v>
          </cell>
        </row>
        <row r="2031">
          <cell r="B2031" t="str">
            <v>OST_048</v>
          </cell>
          <cell r="N2031">
            <v>0</v>
          </cell>
          <cell r="U2031">
            <v>0</v>
          </cell>
        </row>
        <row r="2032">
          <cell r="B2032" t="str">
            <v>EXN_094</v>
          </cell>
          <cell r="N2032">
            <v>0.23105343960186392</v>
          </cell>
          <cell r="U2032">
            <v>0.19049647150810567</v>
          </cell>
        </row>
        <row r="2033">
          <cell r="B2033" t="str">
            <v>NRD_001</v>
          </cell>
          <cell r="N2033">
            <v>0</v>
          </cell>
          <cell r="U2033">
            <v>0</v>
          </cell>
        </row>
        <row r="2034">
          <cell r="B2034" t="str">
            <v>NRD_095</v>
          </cell>
          <cell r="N2034">
            <v>0.15775126771736681</v>
          </cell>
          <cell r="U2034">
            <v>5.0810354618429203</v>
          </cell>
        </row>
        <row r="2035">
          <cell r="B2035" t="str">
            <v>NRD_100</v>
          </cell>
          <cell r="N2035">
            <v>0</v>
          </cell>
          <cell r="U2035">
            <v>0</v>
          </cell>
        </row>
        <row r="2036">
          <cell r="B2036" t="str">
            <v>CTR_740</v>
          </cell>
          <cell r="N2036">
            <v>0</v>
          </cell>
          <cell r="U2036">
            <v>0</v>
          </cell>
        </row>
        <row r="2037">
          <cell r="B2037" t="str">
            <v>CTR_081</v>
          </cell>
          <cell r="N2037">
            <v>0</v>
          </cell>
          <cell r="U2037">
            <v>0</v>
          </cell>
        </row>
        <row r="2038">
          <cell r="B2038" t="str">
            <v>NRD_089</v>
          </cell>
          <cell r="N2038">
            <v>0</v>
          </cell>
          <cell r="U2038">
            <v>0</v>
          </cell>
        </row>
        <row r="2039">
          <cell r="B2039" t="str">
            <v>NRD_256</v>
          </cell>
          <cell r="N2039">
            <v>0</v>
          </cell>
          <cell r="U2039">
            <v>0</v>
          </cell>
        </row>
        <row r="2040">
          <cell r="B2040" t="str">
            <v>EXN_030</v>
          </cell>
          <cell r="N2040">
            <v>0</v>
          </cell>
          <cell r="U2040">
            <v>1.159280090630734E-3</v>
          </cell>
        </row>
        <row r="2041">
          <cell r="B2041" t="str">
            <v>NRD_006</v>
          </cell>
          <cell r="N2041">
            <v>0</v>
          </cell>
          <cell r="U2041">
            <v>0</v>
          </cell>
        </row>
        <row r="2042">
          <cell r="B2042" t="str">
            <v>NRD_141</v>
          </cell>
          <cell r="N2042">
            <v>1.7342116752703083</v>
          </cell>
          <cell r="U2042">
            <v>0.21921094759911308</v>
          </cell>
        </row>
        <row r="2043">
          <cell r="B2043" t="str">
            <v>NRD_047</v>
          </cell>
          <cell r="N2043">
            <v>0</v>
          </cell>
          <cell r="U2043">
            <v>0</v>
          </cell>
        </row>
        <row r="2044">
          <cell r="B2044" t="str">
            <v>EXN_141</v>
          </cell>
          <cell r="N2044">
            <v>5.3195796343380906</v>
          </cell>
          <cell r="U2044">
            <v>0</v>
          </cell>
        </row>
        <row r="2045">
          <cell r="B2045" t="str">
            <v>EXN_032</v>
          </cell>
          <cell r="N2045">
            <v>8.6926388211155921</v>
          </cell>
          <cell r="U2045">
            <v>27.735508642165538</v>
          </cell>
        </row>
        <row r="2046">
          <cell r="B2046" t="str">
            <v>NRD_022</v>
          </cell>
          <cell r="N2046">
            <v>0</v>
          </cell>
          <cell r="U2046">
            <v>0.26324575596476357</v>
          </cell>
        </row>
        <row r="2047">
          <cell r="B2047" t="str">
            <v>NRD_075</v>
          </cell>
          <cell r="N2047">
            <v>0</v>
          </cell>
          <cell r="U2047">
            <v>0</v>
          </cell>
        </row>
        <row r="2048">
          <cell r="B2048" t="str">
            <v>NRD_159</v>
          </cell>
          <cell r="N2048">
            <v>6.2078200397793601</v>
          </cell>
          <cell r="U2048">
            <v>0.27822722175137615</v>
          </cell>
        </row>
        <row r="2049">
          <cell r="B2049" t="str">
            <v>NRD_002</v>
          </cell>
          <cell r="N2049">
            <v>0</v>
          </cell>
          <cell r="U2049">
            <v>0</v>
          </cell>
        </row>
        <row r="2050">
          <cell r="B2050" t="str">
            <v>NRD_045</v>
          </cell>
          <cell r="N2050">
            <v>0</v>
          </cell>
          <cell r="U2050">
            <v>1.0555691102150768</v>
          </cell>
        </row>
        <row r="2051">
          <cell r="B2051" t="str">
            <v>EXN_053</v>
          </cell>
          <cell r="N2051">
            <v>0</v>
          </cell>
          <cell r="U2051">
            <v>0.18646574380837422</v>
          </cell>
        </row>
        <row r="2052">
          <cell r="B2052" t="str">
            <v>EXN_016</v>
          </cell>
          <cell r="N2052">
            <v>0.66831605470945943</v>
          </cell>
          <cell r="U2052">
            <v>0</v>
          </cell>
        </row>
        <row r="2053">
          <cell r="B2053" t="str">
            <v>EXN_087</v>
          </cell>
          <cell r="N2053">
            <v>0</v>
          </cell>
          <cell r="U2053">
            <v>0</v>
          </cell>
        </row>
        <row r="2054">
          <cell r="B2054" t="str">
            <v>EXN_355</v>
          </cell>
          <cell r="N2054">
            <v>0</v>
          </cell>
          <cell r="U2054">
            <v>0</v>
          </cell>
        </row>
        <row r="2055">
          <cell r="B2055" t="str">
            <v>EXN_003</v>
          </cell>
          <cell r="N2055">
            <v>0.77300796443257325</v>
          </cell>
          <cell r="U2055">
            <v>0</v>
          </cell>
        </row>
        <row r="2056">
          <cell r="B2056" t="str">
            <v>NRD_084</v>
          </cell>
          <cell r="N2056">
            <v>0</v>
          </cell>
          <cell r="U2056">
            <v>0</v>
          </cell>
        </row>
        <row r="2057">
          <cell r="B2057" t="str">
            <v>EXN_044</v>
          </cell>
          <cell r="N2057">
            <v>0</v>
          </cell>
          <cell r="U2057">
            <v>5.3505234952187721E-4</v>
          </cell>
        </row>
        <row r="2058">
          <cell r="B2058" t="str">
            <v>NRD_190</v>
          </cell>
          <cell r="N2058">
            <v>0</v>
          </cell>
          <cell r="U2058">
            <v>4.9581517722360621E-2</v>
          </cell>
        </row>
        <row r="2059">
          <cell r="B2059" t="str">
            <v>EXN_113</v>
          </cell>
          <cell r="N2059">
            <v>0</v>
          </cell>
          <cell r="U2059">
            <v>7.2232067185453424E-3</v>
          </cell>
        </row>
        <row r="2060">
          <cell r="B2060" t="str">
            <v>EXN_026</v>
          </cell>
          <cell r="N2060">
            <v>0</v>
          </cell>
          <cell r="U2060">
            <v>0</v>
          </cell>
        </row>
        <row r="2061">
          <cell r="B2061" t="str">
            <v>NRD_035</v>
          </cell>
          <cell r="N2061">
            <v>0</v>
          </cell>
          <cell r="U2061">
            <v>0</v>
          </cell>
        </row>
        <row r="2062">
          <cell r="B2062" t="str">
            <v>EXN_117</v>
          </cell>
          <cell r="N2062">
            <v>0</v>
          </cell>
          <cell r="U2062">
            <v>0</v>
          </cell>
        </row>
        <row r="2063">
          <cell r="B2063" t="str">
            <v>EXN_066</v>
          </cell>
          <cell r="N2063">
            <v>0</v>
          </cell>
          <cell r="U2063">
            <v>5.3505234952187721E-4</v>
          </cell>
        </row>
        <row r="2064">
          <cell r="B2064" t="str">
            <v>NRD_003</v>
          </cell>
          <cell r="N2064">
            <v>0</v>
          </cell>
          <cell r="U2064">
            <v>0</v>
          </cell>
        </row>
        <row r="2065">
          <cell r="B2065" t="str">
            <v>EXN_146</v>
          </cell>
          <cell r="N2065">
            <v>0</v>
          </cell>
          <cell r="U2065">
            <v>0</v>
          </cell>
        </row>
        <row r="2066">
          <cell r="B2066" t="str">
            <v>EXN_009</v>
          </cell>
          <cell r="N2066">
            <v>0</v>
          </cell>
          <cell r="U2066">
            <v>0</v>
          </cell>
        </row>
        <row r="2067">
          <cell r="B2067" t="str">
            <v>EXN_092</v>
          </cell>
          <cell r="N2067">
            <v>0</v>
          </cell>
          <cell r="U2067">
            <v>0</v>
          </cell>
        </row>
        <row r="2068">
          <cell r="B2068" t="str">
            <v>EXN_031</v>
          </cell>
          <cell r="N2068">
            <v>0</v>
          </cell>
          <cell r="U2068">
            <v>0</v>
          </cell>
        </row>
        <row r="2069">
          <cell r="B2069" t="str">
            <v>EXN_111</v>
          </cell>
          <cell r="N2069">
            <v>0</v>
          </cell>
          <cell r="U2069">
            <v>0.14357238045503706</v>
          </cell>
        </row>
        <row r="2070">
          <cell r="B2070" t="str">
            <v>EXN_170</v>
          </cell>
          <cell r="N2070">
            <v>0</v>
          </cell>
          <cell r="U2070">
            <v>0</v>
          </cell>
        </row>
        <row r="2071">
          <cell r="B2071" t="str">
            <v>EXN_086</v>
          </cell>
          <cell r="N2071">
            <v>0.96480639665784895</v>
          </cell>
          <cell r="U2071">
            <v>0</v>
          </cell>
        </row>
        <row r="2072">
          <cell r="B2072" t="str">
            <v>EXN_088</v>
          </cell>
          <cell r="N2072">
            <v>0</v>
          </cell>
          <cell r="U2072">
            <v>0.26217565126571984</v>
          </cell>
        </row>
        <row r="2073">
          <cell r="B2073" t="str">
            <v>EXN_147</v>
          </cell>
          <cell r="N2073">
            <v>0</v>
          </cell>
          <cell r="U2073">
            <v>0</v>
          </cell>
        </row>
        <row r="2074">
          <cell r="B2074" t="str">
            <v>CTR_540</v>
          </cell>
          <cell r="N2074">
            <v>0</v>
          </cell>
          <cell r="U2074">
            <v>0</v>
          </cell>
        </row>
        <row r="2075">
          <cell r="B2075" t="str">
            <v>NRD_032</v>
          </cell>
          <cell r="N2075">
            <v>0</v>
          </cell>
          <cell r="U2075">
            <v>0</v>
          </cell>
        </row>
        <row r="2076">
          <cell r="B2076" t="str">
            <v>NRD_132</v>
          </cell>
          <cell r="N2076">
            <v>0</v>
          </cell>
          <cell r="U2076">
            <v>0</v>
          </cell>
        </row>
        <row r="2077">
          <cell r="B2077" t="str">
            <v>LIT_259</v>
          </cell>
          <cell r="N2077">
            <v>0</v>
          </cell>
          <cell r="U2077">
            <v>0</v>
          </cell>
        </row>
        <row r="2078">
          <cell r="B2078" t="str">
            <v>CTR_417</v>
          </cell>
          <cell r="N2078">
            <v>13.868556899607057</v>
          </cell>
          <cell r="U2078">
            <v>0</v>
          </cell>
        </row>
        <row r="2079">
          <cell r="B2079" t="str">
            <v>CTR_850</v>
          </cell>
          <cell r="N2079">
            <v>0</v>
          </cell>
          <cell r="U2079">
            <v>0</v>
          </cell>
        </row>
        <row r="2080">
          <cell r="B2080" t="str">
            <v>ADM_136</v>
          </cell>
          <cell r="N2080">
            <v>0</v>
          </cell>
          <cell r="U2080">
            <v>0</v>
          </cell>
        </row>
        <row r="2081">
          <cell r="B2081" t="str">
            <v>ADM_115</v>
          </cell>
          <cell r="N2081">
            <v>0</v>
          </cell>
          <cell r="U2081">
            <v>0</v>
          </cell>
        </row>
        <row r="2082">
          <cell r="B2082" t="str">
            <v>ADM_072</v>
          </cell>
          <cell r="N2082">
            <v>0.66462419349775836</v>
          </cell>
          <cell r="U2082">
            <v>0</v>
          </cell>
        </row>
        <row r="2083">
          <cell r="B2083" t="str">
            <v>ADM_147</v>
          </cell>
          <cell r="N2083">
            <v>2.9292510979274211</v>
          </cell>
          <cell r="U2083">
            <v>0</v>
          </cell>
        </row>
        <row r="2084">
          <cell r="B2084" t="str">
            <v>ADM_035</v>
          </cell>
          <cell r="N2084">
            <v>0</v>
          </cell>
          <cell r="U2084">
            <v>0</v>
          </cell>
        </row>
        <row r="2085">
          <cell r="B2085" t="str">
            <v>ADM_131</v>
          </cell>
          <cell r="N2085">
            <v>0</v>
          </cell>
          <cell r="U2085">
            <v>9.9680252715925732E-2</v>
          </cell>
        </row>
        <row r="2086">
          <cell r="B2086" t="str">
            <v>ADM_167</v>
          </cell>
          <cell r="N2086">
            <v>0</v>
          </cell>
          <cell r="U2086">
            <v>0.40803092174538352</v>
          </cell>
        </row>
        <row r="2087">
          <cell r="B2087" t="str">
            <v>ADM_036</v>
          </cell>
          <cell r="N2087">
            <v>1.1318140700219443</v>
          </cell>
          <cell r="U2087">
            <v>0</v>
          </cell>
        </row>
        <row r="2088">
          <cell r="B2088" t="str">
            <v>ADM_101</v>
          </cell>
          <cell r="N2088">
            <v>2.3034717050049509</v>
          </cell>
          <cell r="U2088">
            <v>0</v>
          </cell>
        </row>
        <row r="2089">
          <cell r="B2089" t="str">
            <v>ADM_238</v>
          </cell>
          <cell r="N2089">
            <v>0</v>
          </cell>
          <cell r="U2089">
            <v>0</v>
          </cell>
        </row>
        <row r="2090">
          <cell r="B2090" t="str">
            <v>NRD_088</v>
          </cell>
          <cell r="N2090">
            <v>0.25044016973287331</v>
          </cell>
          <cell r="U2090">
            <v>0</v>
          </cell>
        </row>
        <row r="2091">
          <cell r="B2091" t="str">
            <v>ADM_087</v>
          </cell>
          <cell r="N2091">
            <v>0</v>
          </cell>
          <cell r="U2091">
            <v>0</v>
          </cell>
        </row>
        <row r="2092">
          <cell r="B2092" t="str">
            <v>ADM_005</v>
          </cell>
          <cell r="N2092">
            <v>0</v>
          </cell>
          <cell r="U2092">
            <v>0</v>
          </cell>
        </row>
        <row r="2093">
          <cell r="B2093" t="str">
            <v>ADM_085</v>
          </cell>
          <cell r="N2093">
            <v>0</v>
          </cell>
          <cell r="U2093">
            <v>0</v>
          </cell>
        </row>
        <row r="2094">
          <cell r="B2094" t="str">
            <v>ADM_120</v>
          </cell>
          <cell r="N2094">
            <v>0</v>
          </cell>
          <cell r="U2094">
            <v>0</v>
          </cell>
        </row>
        <row r="2095">
          <cell r="B2095" t="str">
            <v>LIT_834</v>
          </cell>
          <cell r="N2095">
            <v>0</v>
          </cell>
          <cell r="U2095">
            <v>0</v>
          </cell>
        </row>
        <row r="2096">
          <cell r="B2096" t="str">
            <v>CTR_393</v>
          </cell>
          <cell r="N2096">
            <v>0</v>
          </cell>
          <cell r="U2096">
            <v>0</v>
          </cell>
        </row>
        <row r="2097">
          <cell r="B2097" t="str">
            <v>CTR_632</v>
          </cell>
          <cell r="N2097">
            <v>0</v>
          </cell>
          <cell r="U2097">
            <v>0</v>
          </cell>
        </row>
        <row r="2098">
          <cell r="B2098" t="str">
            <v>OST_169</v>
          </cell>
          <cell r="N2098">
            <v>0</v>
          </cell>
          <cell r="U2098">
            <v>0</v>
          </cell>
        </row>
        <row r="2099">
          <cell r="B2099" t="str">
            <v>ADM_180</v>
          </cell>
          <cell r="N2099">
            <v>0</v>
          </cell>
          <cell r="U2099">
            <v>0.30551489157699191</v>
          </cell>
        </row>
        <row r="2100">
          <cell r="B2100" t="str">
            <v>ADM_018</v>
          </cell>
          <cell r="N2100">
            <v>2.1966752560403839</v>
          </cell>
          <cell r="U2100">
            <v>0</v>
          </cell>
        </row>
        <row r="2101">
          <cell r="B2101" t="str">
            <v>LIT_445</v>
          </cell>
          <cell r="N2101">
            <v>0</v>
          </cell>
          <cell r="U2101">
            <v>0</v>
          </cell>
        </row>
        <row r="2102">
          <cell r="B2102" t="str">
            <v>CTR_348</v>
          </cell>
          <cell r="N2102">
            <v>0</v>
          </cell>
          <cell r="U2102">
            <v>0</v>
          </cell>
        </row>
        <row r="2103">
          <cell r="B2103" t="str">
            <v>LIT_757</v>
          </cell>
          <cell r="N2103">
            <v>0</v>
          </cell>
          <cell r="U2103">
            <v>0</v>
          </cell>
        </row>
        <row r="2104">
          <cell r="B2104" t="str">
            <v>LIT_513</v>
          </cell>
          <cell r="N2104">
            <v>0</v>
          </cell>
          <cell r="U2104">
            <v>0</v>
          </cell>
        </row>
        <row r="2105">
          <cell r="B2105" t="str">
            <v>LIT_078</v>
          </cell>
          <cell r="N2105">
            <v>0</v>
          </cell>
          <cell r="U2105">
            <v>0</v>
          </cell>
        </row>
        <row r="2106">
          <cell r="B2106" t="str">
            <v>LIT_758</v>
          </cell>
          <cell r="N2106">
            <v>0</v>
          </cell>
          <cell r="U2106">
            <v>0</v>
          </cell>
        </row>
        <row r="2107">
          <cell r="B2107" t="str">
            <v>ADM_176</v>
          </cell>
          <cell r="N2107">
            <v>0</v>
          </cell>
          <cell r="U2107">
            <v>0</v>
          </cell>
        </row>
        <row r="2108">
          <cell r="B2108" t="str">
            <v>EST_003</v>
          </cell>
          <cell r="N2108">
            <v>0</v>
          </cell>
          <cell r="U2108">
            <v>0</v>
          </cell>
        </row>
        <row r="2109">
          <cell r="B2109" t="str">
            <v>LIT_639</v>
          </cell>
          <cell r="N2109">
            <v>0</v>
          </cell>
          <cell r="U2109">
            <v>0</v>
          </cell>
        </row>
        <row r="2110">
          <cell r="B2110" t="str">
            <v>LIT_409</v>
          </cell>
          <cell r="N2110">
            <v>0</v>
          </cell>
          <cell r="U2110">
            <v>0</v>
          </cell>
        </row>
        <row r="2111">
          <cell r="B2111" t="str">
            <v>LIT_839</v>
          </cell>
          <cell r="N2111">
            <v>0</v>
          </cell>
          <cell r="U2111">
            <v>0</v>
          </cell>
        </row>
        <row r="2112">
          <cell r="B2112" t="str">
            <v>SUO_190</v>
          </cell>
          <cell r="N2112">
            <v>0</v>
          </cell>
          <cell r="U2112">
            <v>0</v>
          </cell>
        </row>
        <row r="2113">
          <cell r="B2113" t="str">
            <v>SUO_196</v>
          </cell>
          <cell r="N2113">
            <v>0</v>
          </cell>
          <cell r="U2113">
            <v>0</v>
          </cell>
        </row>
        <row r="2114">
          <cell r="B2114" t="str">
            <v>CTR_127</v>
          </cell>
          <cell r="N2114">
            <v>0</v>
          </cell>
          <cell r="U2114">
            <v>0</v>
          </cell>
        </row>
        <row r="2115">
          <cell r="B2115" t="str">
            <v>OST_100</v>
          </cell>
          <cell r="N2115">
            <v>0</v>
          </cell>
          <cell r="U2115">
            <v>0</v>
          </cell>
        </row>
        <row r="2116">
          <cell r="B2116" t="str">
            <v>OST_223</v>
          </cell>
          <cell r="N2116">
            <v>0</v>
          </cell>
          <cell r="U2116">
            <v>0</v>
          </cell>
        </row>
        <row r="2117">
          <cell r="B2117" t="str">
            <v>OST_110</v>
          </cell>
          <cell r="N2117">
            <v>0</v>
          </cell>
          <cell r="U2117">
            <v>0</v>
          </cell>
        </row>
        <row r="2118">
          <cell r="B2118" t="str">
            <v>SUO_066</v>
          </cell>
          <cell r="N2118">
            <v>0</v>
          </cell>
          <cell r="U2118">
            <v>0</v>
          </cell>
        </row>
        <row r="2119">
          <cell r="B2119" t="str">
            <v>SUO_221</v>
          </cell>
          <cell r="N2119">
            <v>0</v>
          </cell>
          <cell r="U2119">
            <v>0</v>
          </cell>
        </row>
        <row r="2120">
          <cell r="B2120" t="str">
            <v>CTR_315</v>
          </cell>
          <cell r="N2120">
            <v>12.966672659252982</v>
          </cell>
          <cell r="U2120">
            <v>0</v>
          </cell>
        </row>
        <row r="2121">
          <cell r="B2121" t="str">
            <v>SUO_260</v>
          </cell>
          <cell r="N2121">
            <v>0</v>
          </cell>
          <cell r="U2121">
            <v>0</v>
          </cell>
        </row>
        <row r="2122">
          <cell r="B2122" t="str">
            <v>SUO_197</v>
          </cell>
          <cell r="N2122">
            <v>0</v>
          </cell>
          <cell r="U2122">
            <v>0</v>
          </cell>
        </row>
        <row r="2123">
          <cell r="B2123" t="str">
            <v>SUO_182</v>
          </cell>
          <cell r="N2123">
            <v>0</v>
          </cell>
          <cell r="U2123">
            <v>0</v>
          </cell>
        </row>
        <row r="2124">
          <cell r="B2124" t="str">
            <v>SUO_199</v>
          </cell>
          <cell r="N2124">
            <v>0</v>
          </cell>
          <cell r="U2124">
            <v>0</v>
          </cell>
        </row>
        <row r="2125">
          <cell r="B2125" t="str">
            <v>SUO_062</v>
          </cell>
          <cell r="N2125">
            <v>0</v>
          </cell>
          <cell r="U2125">
            <v>0</v>
          </cell>
        </row>
        <row r="2126">
          <cell r="B2126" t="str">
            <v>SUO_183</v>
          </cell>
          <cell r="N2126">
            <v>0</v>
          </cell>
          <cell r="U2126">
            <v>0</v>
          </cell>
        </row>
        <row r="2127">
          <cell r="B2127" t="str">
            <v>OST_063</v>
          </cell>
          <cell r="N2127">
            <v>0</v>
          </cell>
          <cell r="U2127">
            <v>6.1638030664920258</v>
          </cell>
        </row>
        <row r="2128">
          <cell r="B2128" t="str">
            <v>CTR_374</v>
          </cell>
          <cell r="N2128">
            <v>0</v>
          </cell>
          <cell r="U2128">
            <v>0</v>
          </cell>
        </row>
        <row r="2129">
          <cell r="B2129" t="str">
            <v>OST_024</v>
          </cell>
          <cell r="N2129">
            <v>0</v>
          </cell>
          <cell r="U2129">
            <v>0</v>
          </cell>
        </row>
        <row r="2130">
          <cell r="B2130" t="str">
            <v>CTR_631</v>
          </cell>
          <cell r="N2130">
            <v>5.9308412735102012</v>
          </cell>
          <cell r="U2130">
            <v>0</v>
          </cell>
        </row>
        <row r="2131">
          <cell r="B2131" t="str">
            <v>NRO_026</v>
          </cell>
          <cell r="N2131">
            <v>0</v>
          </cell>
          <cell r="U2131">
            <v>0</v>
          </cell>
        </row>
        <row r="2132">
          <cell r="B2132" t="str">
            <v>CTR_471</v>
          </cell>
          <cell r="N2132">
            <v>0</v>
          </cell>
          <cell r="U2132">
            <v>0</v>
          </cell>
        </row>
        <row r="2133">
          <cell r="B2133" t="str">
            <v>CTR_702_indoor_0F</v>
          </cell>
          <cell r="N2133">
            <v>0</v>
          </cell>
          <cell r="U2133">
            <v>0</v>
          </cell>
        </row>
        <row r="2134">
          <cell r="B2134" t="str">
            <v>LIT_058</v>
          </cell>
          <cell r="N2134">
            <v>0</v>
          </cell>
          <cell r="U2134">
            <v>0</v>
          </cell>
        </row>
        <row r="2135">
          <cell r="B2135" t="str">
            <v>LIT_235</v>
          </cell>
          <cell r="N2135">
            <v>0</v>
          </cell>
          <cell r="U2135">
            <v>0</v>
          </cell>
        </row>
        <row r="2136">
          <cell r="B2136" t="str">
            <v>LIT_093</v>
          </cell>
          <cell r="N2136">
            <v>0</v>
          </cell>
          <cell r="U2136">
            <v>0</v>
          </cell>
        </row>
        <row r="2137">
          <cell r="B2137" t="str">
            <v>LIT_255</v>
          </cell>
          <cell r="N2137">
            <v>0</v>
          </cell>
          <cell r="U2137">
            <v>0</v>
          </cell>
        </row>
        <row r="2138">
          <cell r="B2138" t="str">
            <v>LIT_223</v>
          </cell>
          <cell r="N2138">
            <v>0</v>
          </cell>
          <cell r="U2138">
            <v>0</v>
          </cell>
        </row>
        <row r="2139">
          <cell r="B2139" t="str">
            <v>LIT_403</v>
          </cell>
          <cell r="N2139">
            <v>0</v>
          </cell>
          <cell r="U2139">
            <v>0</v>
          </cell>
        </row>
        <row r="2140">
          <cell r="B2140" t="str">
            <v>LIT_342</v>
          </cell>
          <cell r="N2140">
            <v>1.0112489405963503E-2</v>
          </cell>
          <cell r="U2140">
            <v>0</v>
          </cell>
        </row>
        <row r="2141">
          <cell r="B2141" t="str">
            <v>LIT_179</v>
          </cell>
          <cell r="N2141">
            <v>0</v>
          </cell>
          <cell r="U2141">
            <v>0</v>
          </cell>
        </row>
        <row r="2142">
          <cell r="B2142" t="str">
            <v>LIT_369</v>
          </cell>
          <cell r="N2142">
            <v>0</v>
          </cell>
          <cell r="U2142">
            <v>0</v>
          </cell>
        </row>
        <row r="2143">
          <cell r="B2143" t="str">
            <v>LIT_059</v>
          </cell>
          <cell r="N2143">
            <v>0</v>
          </cell>
          <cell r="U2143">
            <v>0</v>
          </cell>
        </row>
        <row r="2144">
          <cell r="B2144" t="str">
            <v>LIT_253</v>
          </cell>
          <cell r="N2144">
            <v>0</v>
          </cell>
          <cell r="U2144">
            <v>0</v>
          </cell>
        </row>
        <row r="2145">
          <cell r="B2145" t="str">
            <v>LIT_443</v>
          </cell>
          <cell r="N2145">
            <v>0</v>
          </cell>
          <cell r="U2145">
            <v>0</v>
          </cell>
        </row>
        <row r="2146">
          <cell r="B2146" t="str">
            <v>LIT_128</v>
          </cell>
          <cell r="N2146">
            <v>0</v>
          </cell>
          <cell r="U2146">
            <v>0</v>
          </cell>
        </row>
        <row r="2147">
          <cell r="B2147" t="str">
            <v>LIT_003</v>
          </cell>
          <cell r="N2147">
            <v>0</v>
          </cell>
          <cell r="U2147">
            <v>0</v>
          </cell>
        </row>
        <row r="2148">
          <cell r="B2148" t="str">
            <v>LIT_278</v>
          </cell>
          <cell r="N2148">
            <v>0</v>
          </cell>
          <cell r="U2148">
            <v>0</v>
          </cell>
        </row>
        <row r="2149">
          <cell r="B2149" t="str">
            <v>LIT_447</v>
          </cell>
          <cell r="N2149">
            <v>0</v>
          </cell>
          <cell r="U2149">
            <v>0</v>
          </cell>
        </row>
        <row r="2150">
          <cell r="B2150" t="str">
            <v>LIT_263</v>
          </cell>
          <cell r="N2150">
            <v>0</v>
          </cell>
          <cell r="U2150">
            <v>0</v>
          </cell>
        </row>
        <row r="2151">
          <cell r="B2151" t="str">
            <v>OST_238</v>
          </cell>
          <cell r="N2151">
            <v>0</v>
          </cell>
          <cell r="U2151">
            <v>2.6342410674793756E-2</v>
          </cell>
        </row>
        <row r="2152">
          <cell r="B2152" t="str">
            <v>LIT_016</v>
          </cell>
          <cell r="N2152">
            <v>0</v>
          </cell>
          <cell r="U2152">
            <v>0</v>
          </cell>
        </row>
        <row r="2153">
          <cell r="B2153" t="str">
            <v>LIT_015</v>
          </cell>
          <cell r="N2153">
            <v>0</v>
          </cell>
          <cell r="U2153">
            <v>0</v>
          </cell>
        </row>
        <row r="2154">
          <cell r="B2154" t="str">
            <v>CTR_021</v>
          </cell>
          <cell r="N2154">
            <v>0</v>
          </cell>
          <cell r="U2154">
            <v>0</v>
          </cell>
        </row>
        <row r="2155">
          <cell r="B2155" t="str">
            <v>NRO_002</v>
          </cell>
          <cell r="N2155">
            <v>1.5409507666230065</v>
          </cell>
          <cell r="U2155">
            <v>0</v>
          </cell>
        </row>
        <row r="2156">
          <cell r="B2156" t="str">
            <v>CTR_016</v>
          </cell>
          <cell r="N2156">
            <v>0</v>
          </cell>
          <cell r="U2156">
            <v>0</v>
          </cell>
        </row>
        <row r="2157">
          <cell r="B2157" t="str">
            <v>CTR_017</v>
          </cell>
          <cell r="N2157">
            <v>0</v>
          </cell>
          <cell r="U2157">
            <v>0.1225091529621925</v>
          </cell>
        </row>
        <row r="2158">
          <cell r="B2158" t="str">
            <v>LIT_037</v>
          </cell>
          <cell r="N2158">
            <v>0</v>
          </cell>
          <cell r="U2158">
            <v>0</v>
          </cell>
        </row>
        <row r="2159">
          <cell r="B2159" t="str">
            <v>SUO_007</v>
          </cell>
          <cell r="N2159">
            <v>0</v>
          </cell>
          <cell r="U2159">
            <v>0</v>
          </cell>
        </row>
        <row r="2160">
          <cell r="B2160" t="str">
            <v>CTR_035</v>
          </cell>
          <cell r="N2160">
            <v>0</v>
          </cell>
          <cell r="U2160">
            <v>0</v>
          </cell>
        </row>
        <row r="2161">
          <cell r="B2161" t="str">
            <v>CTR_036</v>
          </cell>
          <cell r="N2161">
            <v>0</v>
          </cell>
          <cell r="U2161">
            <v>3.8131397442592439E-2</v>
          </cell>
        </row>
        <row r="2162">
          <cell r="B2162" t="str">
            <v>CTR_038</v>
          </cell>
          <cell r="N2162">
            <v>0</v>
          </cell>
          <cell r="U2162">
            <v>27.834725182845226</v>
          </cell>
        </row>
        <row r="2163">
          <cell r="B2163" t="str">
            <v>LIT_049</v>
          </cell>
          <cell r="N2163">
            <v>0</v>
          </cell>
          <cell r="U2163">
            <v>0</v>
          </cell>
        </row>
        <row r="2164">
          <cell r="B2164" t="str">
            <v>CTR_047</v>
          </cell>
          <cell r="N2164">
            <v>0</v>
          </cell>
          <cell r="U2164">
            <v>0</v>
          </cell>
        </row>
        <row r="2165">
          <cell r="B2165" t="str">
            <v>CTR_539</v>
          </cell>
          <cell r="N2165">
            <v>0</v>
          </cell>
          <cell r="U2165">
            <v>0.73485873191166351</v>
          </cell>
        </row>
        <row r="2166">
          <cell r="B2166" t="str">
            <v>EXN_005</v>
          </cell>
          <cell r="N2166">
            <v>0</v>
          </cell>
          <cell r="U2166">
            <v>0</v>
          </cell>
        </row>
        <row r="2167">
          <cell r="B2167" t="str">
            <v>CTR_062</v>
          </cell>
          <cell r="N2167">
            <v>0</v>
          </cell>
          <cell r="U2167">
            <v>0</v>
          </cell>
        </row>
        <row r="2168">
          <cell r="B2168" t="str">
            <v>CTR_064</v>
          </cell>
          <cell r="N2168">
            <v>0</v>
          </cell>
          <cell r="U2168">
            <v>0</v>
          </cell>
        </row>
        <row r="2169">
          <cell r="B2169" t="str">
            <v>NRO_008</v>
          </cell>
          <cell r="N2169">
            <v>0</v>
          </cell>
          <cell r="U2169">
            <v>0</v>
          </cell>
        </row>
        <row r="2170">
          <cell r="B2170" t="str">
            <v>LIT_076</v>
          </cell>
          <cell r="N2170">
            <v>0</v>
          </cell>
          <cell r="U2170">
            <v>0</v>
          </cell>
        </row>
        <row r="2171">
          <cell r="B2171" t="str">
            <v>SUO_011</v>
          </cell>
          <cell r="N2171">
            <v>0</v>
          </cell>
          <cell r="U2171">
            <v>0</v>
          </cell>
        </row>
        <row r="2172">
          <cell r="B2172" t="str">
            <v>CTR_070</v>
          </cell>
          <cell r="N2172">
            <v>0</v>
          </cell>
          <cell r="U2172">
            <v>0</v>
          </cell>
        </row>
        <row r="2173">
          <cell r="B2173" t="str">
            <v>CTR_071</v>
          </cell>
          <cell r="N2173">
            <v>0</v>
          </cell>
          <cell r="U2173">
            <v>0</v>
          </cell>
        </row>
        <row r="2174">
          <cell r="B2174" t="str">
            <v>CTR_570</v>
          </cell>
          <cell r="N2174">
            <v>0</v>
          </cell>
          <cell r="U2174">
            <v>0</v>
          </cell>
        </row>
        <row r="2175">
          <cell r="B2175" t="str">
            <v>SUO_012</v>
          </cell>
          <cell r="N2175">
            <v>0</v>
          </cell>
          <cell r="U2175">
            <v>0</v>
          </cell>
        </row>
        <row r="2176">
          <cell r="B2176" t="str">
            <v>LIT_080</v>
          </cell>
          <cell r="N2176">
            <v>0</v>
          </cell>
          <cell r="U2176">
            <v>0</v>
          </cell>
        </row>
        <row r="2177">
          <cell r="B2177" t="str">
            <v>LIT_089</v>
          </cell>
          <cell r="N2177">
            <v>0</v>
          </cell>
          <cell r="U2177">
            <v>0</v>
          </cell>
        </row>
        <row r="2178">
          <cell r="B2178" t="str">
            <v>LIT_096</v>
          </cell>
          <cell r="N2178">
            <v>0</v>
          </cell>
          <cell r="U2178">
            <v>0</v>
          </cell>
        </row>
        <row r="2179">
          <cell r="B2179" t="str">
            <v>CTR_006</v>
          </cell>
          <cell r="N2179">
            <v>0</v>
          </cell>
          <cell r="U2179">
            <v>0</v>
          </cell>
        </row>
        <row r="2180">
          <cell r="B2180" t="str">
            <v>CTR_012</v>
          </cell>
          <cell r="N2180">
            <v>0</v>
          </cell>
          <cell r="U2180">
            <v>0</v>
          </cell>
        </row>
        <row r="2181">
          <cell r="B2181" t="str">
            <v>LIT_010</v>
          </cell>
          <cell r="N2181">
            <v>0</v>
          </cell>
          <cell r="U2181">
            <v>0</v>
          </cell>
        </row>
        <row r="2182">
          <cell r="B2182" t="str">
            <v>LIT_018</v>
          </cell>
          <cell r="N2182">
            <v>0</v>
          </cell>
          <cell r="U2182">
            <v>0</v>
          </cell>
        </row>
        <row r="2183">
          <cell r="B2183" t="str">
            <v>CTR_029</v>
          </cell>
          <cell r="N2183">
            <v>7.4907328933063067E-2</v>
          </cell>
          <cell r="U2183">
            <v>0</v>
          </cell>
        </row>
        <row r="2184">
          <cell r="B2184" t="str">
            <v>LIT_099</v>
          </cell>
          <cell r="N2184">
            <v>0</v>
          </cell>
          <cell r="U2184">
            <v>14.530844697845234</v>
          </cell>
        </row>
        <row r="2185">
          <cell r="B2185" t="str">
            <v>LIT_112</v>
          </cell>
          <cell r="N2185">
            <v>0</v>
          </cell>
          <cell r="U2185">
            <v>0</v>
          </cell>
        </row>
        <row r="2186">
          <cell r="B2186" t="str">
            <v>CTR_132</v>
          </cell>
          <cell r="N2186">
            <v>0</v>
          </cell>
          <cell r="U2186">
            <v>0</v>
          </cell>
        </row>
        <row r="2187">
          <cell r="B2187" t="str">
            <v>LIT_005</v>
          </cell>
          <cell r="N2187">
            <v>0</v>
          </cell>
          <cell r="U2187">
            <v>0</v>
          </cell>
        </row>
        <row r="2188">
          <cell r="B2188" t="str">
            <v>LIT_079</v>
          </cell>
          <cell r="N2188">
            <v>0</v>
          </cell>
          <cell r="U2188">
            <v>0</v>
          </cell>
        </row>
        <row r="2189">
          <cell r="B2189" t="str">
            <v>LIT_126</v>
          </cell>
          <cell r="N2189">
            <v>0</v>
          </cell>
          <cell r="U2189">
            <v>21.826586679907432</v>
          </cell>
        </row>
        <row r="2190">
          <cell r="B2190" t="str">
            <v>OST_002</v>
          </cell>
          <cell r="N2190">
            <v>0</v>
          </cell>
          <cell r="U2190">
            <v>2.0278484046879149E-2</v>
          </cell>
        </row>
        <row r="2191">
          <cell r="B2191" t="str">
            <v>LIT_046</v>
          </cell>
          <cell r="N2191">
            <v>0</v>
          </cell>
          <cell r="U2191">
            <v>0</v>
          </cell>
        </row>
        <row r="2192">
          <cell r="B2192" t="str">
            <v>EST_032</v>
          </cell>
          <cell r="N2192">
            <v>0</v>
          </cell>
          <cell r="U2192">
            <v>0</v>
          </cell>
        </row>
        <row r="2193">
          <cell r="B2193" t="str">
            <v>CTR_105</v>
          </cell>
          <cell r="N2193">
            <v>0</v>
          </cell>
          <cell r="U2193">
            <v>0</v>
          </cell>
        </row>
        <row r="2194">
          <cell r="B2194" t="str">
            <v>LIT_053</v>
          </cell>
          <cell r="N2194">
            <v>0</v>
          </cell>
          <cell r="U2194">
            <v>0</v>
          </cell>
        </row>
        <row r="2195">
          <cell r="B2195" t="str">
            <v>LIT_090</v>
          </cell>
          <cell r="N2195">
            <v>0</v>
          </cell>
          <cell r="U2195">
            <v>0</v>
          </cell>
        </row>
        <row r="2196">
          <cell r="B2196" t="str">
            <v>OST_028</v>
          </cell>
          <cell r="N2196">
            <v>0</v>
          </cell>
          <cell r="U2196">
            <v>0</v>
          </cell>
        </row>
        <row r="2197">
          <cell r="B2197" t="str">
            <v>SUO_023</v>
          </cell>
          <cell r="N2197">
            <v>0</v>
          </cell>
          <cell r="U2197">
            <v>0</v>
          </cell>
        </row>
        <row r="2198">
          <cell r="B2198" t="str">
            <v>LIT_700</v>
          </cell>
          <cell r="N2198">
            <v>0</v>
          </cell>
          <cell r="U2198">
            <v>0</v>
          </cell>
        </row>
        <row r="2199">
          <cell r="B2199" t="str">
            <v>LIT_222</v>
          </cell>
          <cell r="N2199">
            <v>0</v>
          </cell>
          <cell r="U2199">
            <v>0</v>
          </cell>
        </row>
        <row r="2200">
          <cell r="B2200" t="str">
            <v>CTR_215</v>
          </cell>
          <cell r="N2200">
            <v>0</v>
          </cell>
          <cell r="U2200">
            <v>0</v>
          </cell>
        </row>
        <row r="2201">
          <cell r="B2201" t="str">
            <v>SUD_002</v>
          </cell>
          <cell r="N2201">
            <v>0</v>
          </cell>
          <cell r="U2201">
            <v>1.1878162159385646E-2</v>
          </cell>
        </row>
        <row r="2202">
          <cell r="B2202" t="str">
            <v>SUO_002</v>
          </cell>
          <cell r="N2202">
            <v>0</v>
          </cell>
          <cell r="U2202">
            <v>0</v>
          </cell>
        </row>
        <row r="2203">
          <cell r="B2203" t="str">
            <v>OST_074</v>
          </cell>
          <cell r="N2203">
            <v>0</v>
          </cell>
          <cell r="U2203">
            <v>0</v>
          </cell>
        </row>
        <row r="2204">
          <cell r="B2204" t="str">
            <v>SUD_217</v>
          </cell>
          <cell r="N2204">
            <v>0</v>
          </cell>
          <cell r="U2204">
            <v>5.4218638084884618E-3</v>
          </cell>
        </row>
        <row r="2205">
          <cell r="B2205" t="str">
            <v>SUO_038</v>
          </cell>
          <cell r="N2205">
            <v>0</v>
          </cell>
          <cell r="U2205">
            <v>0</v>
          </cell>
        </row>
        <row r="2206">
          <cell r="B2206" t="str">
            <v>CTR_080</v>
          </cell>
          <cell r="N2206">
            <v>0</v>
          </cell>
          <cell r="U2206">
            <v>1.1410348055120376</v>
          </cell>
        </row>
        <row r="2207">
          <cell r="B2207" t="str">
            <v>OST_045</v>
          </cell>
          <cell r="N2207">
            <v>0</v>
          </cell>
          <cell r="U2207">
            <v>2.6895298102633029E-2</v>
          </cell>
        </row>
        <row r="2208">
          <cell r="B2208" t="str">
            <v>CTR_078</v>
          </cell>
          <cell r="N2208">
            <v>0</v>
          </cell>
          <cell r="U2208">
            <v>0</v>
          </cell>
        </row>
        <row r="2209">
          <cell r="B2209" t="str">
            <v>CTR_207</v>
          </cell>
          <cell r="N2209">
            <v>0</v>
          </cell>
          <cell r="U2209">
            <v>0</v>
          </cell>
        </row>
        <row r="2210">
          <cell r="B2210" t="str">
            <v>LIT_224</v>
          </cell>
          <cell r="N2210">
            <v>0</v>
          </cell>
          <cell r="U2210">
            <v>0</v>
          </cell>
        </row>
        <row r="2211">
          <cell r="B2211" t="str">
            <v>SUO_032</v>
          </cell>
          <cell r="N2211">
            <v>0</v>
          </cell>
          <cell r="U2211">
            <v>0</v>
          </cell>
        </row>
        <row r="2212">
          <cell r="B2212" t="str">
            <v>CTR_213</v>
          </cell>
          <cell r="N2212">
            <v>0</v>
          </cell>
          <cell r="U2212">
            <v>4.2875528275019559E-2</v>
          </cell>
        </row>
        <row r="2213">
          <cell r="B2213" t="str">
            <v>SUO_034</v>
          </cell>
          <cell r="N2213">
            <v>0</v>
          </cell>
          <cell r="U2213">
            <v>0</v>
          </cell>
        </row>
        <row r="2214">
          <cell r="B2214" t="str">
            <v>EXN_024</v>
          </cell>
          <cell r="N2214">
            <v>0</v>
          </cell>
          <cell r="U2214">
            <v>0</v>
          </cell>
        </row>
        <row r="2215">
          <cell r="B2215" t="str">
            <v>CTR_240</v>
          </cell>
          <cell r="N2215">
            <v>0</v>
          </cell>
          <cell r="U2215">
            <v>0</v>
          </cell>
        </row>
        <row r="2216">
          <cell r="B2216" t="str">
            <v>LIT_244</v>
          </cell>
          <cell r="N2216">
            <v>1.7594839812460599</v>
          </cell>
          <cell r="U2216">
            <v>0</v>
          </cell>
        </row>
        <row r="2217">
          <cell r="B2217" t="str">
            <v>LIT_246</v>
          </cell>
          <cell r="N2217">
            <v>0</v>
          </cell>
          <cell r="U2217">
            <v>0</v>
          </cell>
        </row>
        <row r="2218">
          <cell r="B2218" t="str">
            <v>OST_065</v>
          </cell>
          <cell r="N2218">
            <v>0</v>
          </cell>
          <cell r="U2218">
            <v>2.1134567806114151E-2</v>
          </cell>
        </row>
        <row r="2219">
          <cell r="B2219" t="str">
            <v>CTR_249</v>
          </cell>
          <cell r="N2219">
            <v>0</v>
          </cell>
          <cell r="U2219">
            <v>0</v>
          </cell>
        </row>
        <row r="2220">
          <cell r="B2220" t="str">
            <v>CTR_248</v>
          </cell>
          <cell r="N2220">
            <v>0</v>
          </cell>
          <cell r="U2220">
            <v>0.44277365430767152</v>
          </cell>
        </row>
        <row r="2221">
          <cell r="B2221" t="str">
            <v>LIT_242</v>
          </cell>
          <cell r="N2221">
            <v>0</v>
          </cell>
          <cell r="U2221">
            <v>0</v>
          </cell>
        </row>
        <row r="2222">
          <cell r="B2222" t="str">
            <v>LIT_243</v>
          </cell>
          <cell r="N2222">
            <v>0</v>
          </cell>
          <cell r="U2222">
            <v>0</v>
          </cell>
        </row>
        <row r="2223">
          <cell r="B2223" t="str">
            <v>OST_066</v>
          </cell>
          <cell r="N2223">
            <v>0</v>
          </cell>
          <cell r="U2223">
            <v>0</v>
          </cell>
        </row>
        <row r="2224">
          <cell r="B2224" t="str">
            <v>CTR_246</v>
          </cell>
          <cell r="N2224">
            <v>0</v>
          </cell>
          <cell r="U2224">
            <v>0</v>
          </cell>
        </row>
        <row r="2225">
          <cell r="B2225" t="str">
            <v>EST_060</v>
          </cell>
          <cell r="N2225">
            <v>0</v>
          </cell>
          <cell r="U2225">
            <v>0</v>
          </cell>
        </row>
        <row r="2226">
          <cell r="B2226" t="str">
            <v>LIT_267</v>
          </cell>
          <cell r="N2226">
            <v>0</v>
          </cell>
          <cell r="U2226">
            <v>0</v>
          </cell>
        </row>
        <row r="2227">
          <cell r="B2227" t="str">
            <v>LIT_268</v>
          </cell>
          <cell r="N2227">
            <v>0</v>
          </cell>
          <cell r="U2227">
            <v>0</v>
          </cell>
        </row>
        <row r="2228">
          <cell r="B2228" t="str">
            <v>LIT_297</v>
          </cell>
          <cell r="N2228">
            <v>0</v>
          </cell>
          <cell r="U2228">
            <v>0</v>
          </cell>
        </row>
        <row r="2229">
          <cell r="B2229" t="str">
            <v>LIT_294</v>
          </cell>
          <cell r="N2229">
            <v>0</v>
          </cell>
          <cell r="U2229">
            <v>0</v>
          </cell>
        </row>
        <row r="2230">
          <cell r="B2230" t="str">
            <v>LIT_303</v>
          </cell>
          <cell r="N2230">
            <v>7.731506450591169E-2</v>
          </cell>
          <cell r="U2230">
            <v>0</v>
          </cell>
        </row>
        <row r="2231">
          <cell r="B2231" t="str">
            <v>NRO_229</v>
          </cell>
          <cell r="N2231">
            <v>2.3027761369505724</v>
          </cell>
          <cell r="U2231">
            <v>0</v>
          </cell>
        </row>
        <row r="2232">
          <cell r="B2232" t="str">
            <v>LIT_300</v>
          </cell>
          <cell r="N2232">
            <v>0</v>
          </cell>
          <cell r="U2232">
            <v>0</v>
          </cell>
        </row>
        <row r="2233">
          <cell r="B2233" t="str">
            <v>LIT_000</v>
          </cell>
          <cell r="N2233">
            <v>0</v>
          </cell>
          <cell r="U2233">
            <v>0</v>
          </cell>
        </row>
        <row r="2234">
          <cell r="B2234" t="str">
            <v>LIT_323</v>
          </cell>
          <cell r="N2234">
            <v>0</v>
          </cell>
          <cell r="U2234">
            <v>0</v>
          </cell>
        </row>
        <row r="2235">
          <cell r="B2235" t="str">
            <v>CTR_256</v>
          </cell>
          <cell r="N2235">
            <v>0</v>
          </cell>
          <cell r="U2235">
            <v>0</v>
          </cell>
        </row>
        <row r="2236">
          <cell r="B2236" t="str">
            <v>LIT_280</v>
          </cell>
          <cell r="N2236">
            <v>0</v>
          </cell>
          <cell r="U2236">
            <v>0</v>
          </cell>
        </row>
        <row r="2237">
          <cell r="B2237" t="str">
            <v>LIT_299</v>
          </cell>
          <cell r="N2237">
            <v>0</v>
          </cell>
          <cell r="U2237">
            <v>0</v>
          </cell>
        </row>
        <row r="2238">
          <cell r="B2238" t="str">
            <v>LIT_186</v>
          </cell>
          <cell r="N2238">
            <v>0</v>
          </cell>
          <cell r="U2238">
            <v>0</v>
          </cell>
        </row>
        <row r="2239">
          <cell r="B2239" t="str">
            <v>LIT_321</v>
          </cell>
          <cell r="N2239">
            <v>0</v>
          </cell>
          <cell r="U2239">
            <v>1.1816274437624303</v>
          </cell>
        </row>
        <row r="2240">
          <cell r="B2240" t="str">
            <v>CTR_263</v>
          </cell>
          <cell r="N2240">
            <v>0</v>
          </cell>
          <cell r="U2240">
            <v>0</v>
          </cell>
        </row>
        <row r="2241">
          <cell r="B2241" t="str">
            <v>SUO_040</v>
          </cell>
          <cell r="N2241">
            <v>0</v>
          </cell>
          <cell r="U2241">
            <v>0</v>
          </cell>
        </row>
        <row r="2242">
          <cell r="B2242" t="str">
            <v>SUO_043</v>
          </cell>
          <cell r="N2242">
            <v>0</v>
          </cell>
          <cell r="U2242">
            <v>0</v>
          </cell>
        </row>
        <row r="2243">
          <cell r="B2243" t="str">
            <v>SUO_047</v>
          </cell>
          <cell r="N2243">
            <v>0</v>
          </cell>
          <cell r="U2243">
            <v>0</v>
          </cell>
        </row>
        <row r="2244">
          <cell r="B2244" t="str">
            <v>OST_082</v>
          </cell>
          <cell r="N2244">
            <v>0</v>
          </cell>
          <cell r="U2244">
            <v>0</v>
          </cell>
        </row>
        <row r="2245">
          <cell r="B2245" t="str">
            <v>SUO_046</v>
          </cell>
          <cell r="N2245">
            <v>0</v>
          </cell>
          <cell r="U2245">
            <v>0</v>
          </cell>
        </row>
        <row r="2246">
          <cell r="B2246" t="str">
            <v>SUD_240</v>
          </cell>
          <cell r="N2246">
            <v>0</v>
          </cell>
          <cell r="U2246">
            <v>1.4696104533534354E-2</v>
          </cell>
        </row>
        <row r="2247">
          <cell r="B2247" t="str">
            <v>SUO_049</v>
          </cell>
          <cell r="N2247">
            <v>0</v>
          </cell>
          <cell r="U2247">
            <v>0</v>
          </cell>
        </row>
        <row r="2248">
          <cell r="B2248" t="str">
            <v>CTR_326</v>
          </cell>
          <cell r="N2248">
            <v>0</v>
          </cell>
          <cell r="U2248">
            <v>0</v>
          </cell>
        </row>
        <row r="2249">
          <cell r="B2249" t="str">
            <v>LIT_288</v>
          </cell>
          <cell r="N2249">
            <v>8.5554870688548931E-2</v>
          </cell>
          <cell r="U2249">
            <v>0</v>
          </cell>
        </row>
        <row r="2250">
          <cell r="B2250" t="str">
            <v>CTR_351</v>
          </cell>
          <cell r="N2250">
            <v>0</v>
          </cell>
          <cell r="U2250">
            <v>0</v>
          </cell>
        </row>
        <row r="2251">
          <cell r="B2251" t="str">
            <v>LIT_285</v>
          </cell>
          <cell r="N2251">
            <v>4.7001673643749324</v>
          </cell>
          <cell r="U2251">
            <v>0</v>
          </cell>
        </row>
        <row r="2252">
          <cell r="B2252" t="str">
            <v>CTR_333</v>
          </cell>
          <cell r="N2252">
            <v>0</v>
          </cell>
          <cell r="U2252">
            <v>0</v>
          </cell>
        </row>
        <row r="2253">
          <cell r="B2253" t="str">
            <v>CTR_340</v>
          </cell>
          <cell r="N2253">
            <v>0</v>
          </cell>
          <cell r="U2253">
            <v>0</v>
          </cell>
        </row>
        <row r="2254">
          <cell r="B2254" t="str">
            <v>CTR_271</v>
          </cell>
          <cell r="N2254">
            <v>0</v>
          </cell>
          <cell r="U2254">
            <v>29.676856917014085</v>
          </cell>
        </row>
        <row r="2255">
          <cell r="B2255" t="str">
            <v>OST_105</v>
          </cell>
          <cell r="N2255">
            <v>0</v>
          </cell>
          <cell r="U2255">
            <v>0</v>
          </cell>
        </row>
        <row r="2256">
          <cell r="B2256" t="str">
            <v>SUO_050</v>
          </cell>
          <cell r="N2256">
            <v>0</v>
          </cell>
          <cell r="U2256">
            <v>0</v>
          </cell>
        </row>
        <row r="2257">
          <cell r="B2257" t="str">
            <v>CTR_347</v>
          </cell>
          <cell r="N2257">
            <v>0</v>
          </cell>
          <cell r="U2257">
            <v>0</v>
          </cell>
        </row>
        <row r="2258">
          <cell r="B2258" t="str">
            <v>OST_112</v>
          </cell>
          <cell r="N2258">
            <v>0</v>
          </cell>
          <cell r="U2258">
            <v>0</v>
          </cell>
        </row>
        <row r="2259">
          <cell r="B2259" t="str">
            <v>NRO_254</v>
          </cell>
          <cell r="N2259">
            <v>0</v>
          </cell>
          <cell r="U2259">
            <v>0</v>
          </cell>
        </row>
        <row r="2260">
          <cell r="B2260" t="str">
            <v>OST_109</v>
          </cell>
          <cell r="N2260">
            <v>0</v>
          </cell>
          <cell r="U2260">
            <v>0</v>
          </cell>
        </row>
        <row r="2261">
          <cell r="B2261" t="str">
            <v>OST_106</v>
          </cell>
          <cell r="N2261">
            <v>0</v>
          </cell>
          <cell r="U2261">
            <v>0</v>
          </cell>
        </row>
        <row r="2262">
          <cell r="B2262" t="str">
            <v>CTR_369</v>
          </cell>
          <cell r="N2262">
            <v>0</v>
          </cell>
          <cell r="U2262">
            <v>0</v>
          </cell>
        </row>
        <row r="2263">
          <cell r="B2263" t="str">
            <v>SUO_080</v>
          </cell>
          <cell r="N2263">
            <v>0</v>
          </cell>
          <cell r="U2263">
            <v>0</v>
          </cell>
        </row>
        <row r="2264">
          <cell r="B2264" t="str">
            <v>OST_111</v>
          </cell>
          <cell r="N2264">
            <v>0</v>
          </cell>
          <cell r="U2264">
            <v>1.9440235365961536E-2</v>
          </cell>
        </row>
        <row r="2265">
          <cell r="B2265" t="str">
            <v>CTR_392</v>
          </cell>
          <cell r="N2265">
            <v>0</v>
          </cell>
          <cell r="U2265">
            <v>0</v>
          </cell>
        </row>
        <row r="2266">
          <cell r="B2266" t="str">
            <v>SUO_078</v>
          </cell>
          <cell r="N2266">
            <v>0</v>
          </cell>
          <cell r="U2266">
            <v>0</v>
          </cell>
        </row>
        <row r="2267">
          <cell r="B2267" t="str">
            <v>CTR_285</v>
          </cell>
          <cell r="N2267">
            <v>0</v>
          </cell>
          <cell r="U2267">
            <v>0</v>
          </cell>
        </row>
        <row r="2268">
          <cell r="B2268" t="str">
            <v>CTR_401</v>
          </cell>
          <cell r="N2268">
            <v>0</v>
          </cell>
          <cell r="U2268">
            <v>0</v>
          </cell>
        </row>
        <row r="2269">
          <cell r="B2269" t="str">
            <v>LIT_254</v>
          </cell>
          <cell r="N2269">
            <v>0</v>
          </cell>
          <cell r="U2269">
            <v>0</v>
          </cell>
        </row>
        <row r="2270">
          <cell r="B2270" t="str">
            <v>LIT_362</v>
          </cell>
          <cell r="N2270">
            <v>3.0267911412452597</v>
          </cell>
          <cell r="U2270">
            <v>0</v>
          </cell>
        </row>
        <row r="2271">
          <cell r="B2271" t="str">
            <v>LIT_365</v>
          </cell>
          <cell r="N2271">
            <v>0</v>
          </cell>
          <cell r="U2271">
            <v>0</v>
          </cell>
        </row>
        <row r="2272">
          <cell r="B2272" t="str">
            <v>SUO_065</v>
          </cell>
          <cell r="N2272">
            <v>0</v>
          </cell>
          <cell r="U2272">
            <v>0</v>
          </cell>
        </row>
        <row r="2273">
          <cell r="B2273" t="str">
            <v>CTR_382</v>
          </cell>
          <cell r="N2273">
            <v>0</v>
          </cell>
          <cell r="U2273">
            <v>0</v>
          </cell>
        </row>
        <row r="2274">
          <cell r="B2274" t="str">
            <v>NRD_057</v>
          </cell>
          <cell r="N2274">
            <v>0.59078696926373953</v>
          </cell>
          <cell r="U2274">
            <v>3.2908676884766161</v>
          </cell>
        </row>
        <row r="2275">
          <cell r="B2275" t="str">
            <v>CTR_373</v>
          </cell>
          <cell r="N2275">
            <v>0</v>
          </cell>
          <cell r="U2275">
            <v>0</v>
          </cell>
        </row>
        <row r="2276">
          <cell r="B2276" t="str">
            <v>SUO_089</v>
          </cell>
          <cell r="N2276">
            <v>0</v>
          </cell>
          <cell r="U2276">
            <v>0</v>
          </cell>
        </row>
        <row r="2277">
          <cell r="B2277" t="str">
            <v>SUO_087</v>
          </cell>
          <cell r="N2277">
            <v>0</v>
          </cell>
          <cell r="U2277">
            <v>0</v>
          </cell>
        </row>
        <row r="2278">
          <cell r="B2278" t="str">
            <v>OST_128</v>
          </cell>
          <cell r="N2278">
            <v>0</v>
          </cell>
          <cell r="U2278">
            <v>0</v>
          </cell>
        </row>
        <row r="2279">
          <cell r="B2279" t="str">
            <v>LIT_404</v>
          </cell>
          <cell r="N2279">
            <v>0</v>
          </cell>
          <cell r="U2279">
            <v>0</v>
          </cell>
        </row>
        <row r="2280">
          <cell r="B2280" t="str">
            <v>LIT_398</v>
          </cell>
          <cell r="N2280">
            <v>0</v>
          </cell>
          <cell r="U2280">
            <v>0</v>
          </cell>
        </row>
        <row r="2281">
          <cell r="B2281" t="str">
            <v>LIT_400</v>
          </cell>
          <cell r="N2281">
            <v>0</v>
          </cell>
          <cell r="U2281">
            <v>0</v>
          </cell>
        </row>
        <row r="2282">
          <cell r="B2282" t="str">
            <v>SUO_086</v>
          </cell>
          <cell r="N2282">
            <v>0</v>
          </cell>
          <cell r="U2282">
            <v>0</v>
          </cell>
        </row>
        <row r="2283">
          <cell r="B2283" t="str">
            <v>SUD_263</v>
          </cell>
          <cell r="N2283">
            <v>0</v>
          </cell>
          <cell r="U2283">
            <v>0</v>
          </cell>
        </row>
        <row r="2284">
          <cell r="B2284" t="str">
            <v>SUD_258</v>
          </cell>
          <cell r="N2284">
            <v>0</v>
          </cell>
          <cell r="U2284">
            <v>0</v>
          </cell>
        </row>
        <row r="2285">
          <cell r="B2285" t="str">
            <v>CTR_431</v>
          </cell>
          <cell r="N2285">
            <v>0</v>
          </cell>
          <cell r="U2285">
            <v>0</v>
          </cell>
        </row>
        <row r="2286">
          <cell r="B2286" t="str">
            <v>LIT_419</v>
          </cell>
          <cell r="N2286">
            <v>6.1565798597734807</v>
          </cell>
          <cell r="U2286">
            <v>0</v>
          </cell>
        </row>
        <row r="2287">
          <cell r="B2287" t="str">
            <v>LIT_130</v>
          </cell>
          <cell r="N2287">
            <v>2.6459052086989536</v>
          </cell>
          <cell r="U2287">
            <v>0</v>
          </cell>
        </row>
        <row r="2288">
          <cell r="B2288" t="str">
            <v>LIT_413</v>
          </cell>
          <cell r="N2288">
            <v>0</v>
          </cell>
          <cell r="U2288">
            <v>0</v>
          </cell>
        </row>
        <row r="2289">
          <cell r="B2289" t="str">
            <v>CTR_121</v>
          </cell>
          <cell r="N2289">
            <v>0</v>
          </cell>
          <cell r="U2289">
            <v>0</v>
          </cell>
        </row>
        <row r="2290">
          <cell r="B2290" t="str">
            <v>CTR_129</v>
          </cell>
          <cell r="N2290">
            <v>0</v>
          </cell>
          <cell r="U2290">
            <v>0</v>
          </cell>
        </row>
        <row r="2291">
          <cell r="B2291" t="str">
            <v>SUO_098</v>
          </cell>
          <cell r="N2291">
            <v>0</v>
          </cell>
          <cell r="U2291">
            <v>0</v>
          </cell>
        </row>
        <row r="2292">
          <cell r="B2292" t="str">
            <v>SUO_026</v>
          </cell>
          <cell r="N2292">
            <v>0</v>
          </cell>
          <cell r="U2292">
            <v>0</v>
          </cell>
        </row>
        <row r="2293">
          <cell r="B2293" t="str">
            <v>SUO_095</v>
          </cell>
          <cell r="N2293">
            <v>0</v>
          </cell>
          <cell r="U2293">
            <v>0</v>
          </cell>
        </row>
        <row r="2294">
          <cell r="B2294" t="str">
            <v>SUO_099</v>
          </cell>
          <cell r="N2294">
            <v>0</v>
          </cell>
          <cell r="U2294">
            <v>0</v>
          </cell>
        </row>
        <row r="2295">
          <cell r="B2295" t="str">
            <v>CTR_164</v>
          </cell>
          <cell r="N2295">
            <v>0</v>
          </cell>
          <cell r="U2295">
            <v>0</v>
          </cell>
        </row>
        <row r="2296">
          <cell r="B2296" t="str">
            <v>SUO_128</v>
          </cell>
          <cell r="N2296">
            <v>0</v>
          </cell>
          <cell r="U2296">
            <v>0</v>
          </cell>
        </row>
        <row r="2297">
          <cell r="B2297" t="str">
            <v>SUD_042</v>
          </cell>
          <cell r="N2297">
            <v>0</v>
          </cell>
          <cell r="U2297">
            <v>7.2945470318146414E-3</v>
          </cell>
        </row>
        <row r="2298">
          <cell r="B2298" t="str">
            <v>NRO_022</v>
          </cell>
          <cell r="N2298">
            <v>0</v>
          </cell>
          <cell r="U2298">
            <v>0</v>
          </cell>
        </row>
        <row r="2299">
          <cell r="B2299" t="str">
            <v>LIT_234</v>
          </cell>
          <cell r="N2299">
            <v>0</v>
          </cell>
          <cell r="U2299">
            <v>0</v>
          </cell>
        </row>
        <row r="2300">
          <cell r="B2300" t="str">
            <v>CTR_161</v>
          </cell>
          <cell r="N2300">
            <v>0</v>
          </cell>
          <cell r="U2300">
            <v>0</v>
          </cell>
        </row>
        <row r="2301">
          <cell r="B2301" t="str">
            <v>OST_134</v>
          </cell>
          <cell r="N2301">
            <v>0</v>
          </cell>
          <cell r="U2301">
            <v>2.5914368795176255E-2</v>
          </cell>
        </row>
        <row r="2302">
          <cell r="B2302" t="str">
            <v>SUO_132</v>
          </cell>
          <cell r="N2302">
            <v>0</v>
          </cell>
          <cell r="U2302">
            <v>0</v>
          </cell>
        </row>
        <row r="2303">
          <cell r="B2303" t="str">
            <v>CTR_458</v>
          </cell>
          <cell r="N2303">
            <v>0</v>
          </cell>
          <cell r="U2303">
            <v>0</v>
          </cell>
        </row>
        <row r="2304">
          <cell r="B2304" t="str">
            <v>LIT_171</v>
          </cell>
          <cell r="N2304">
            <v>0</v>
          </cell>
          <cell r="U2304">
            <v>0</v>
          </cell>
        </row>
        <row r="2305">
          <cell r="B2305" t="str">
            <v>CTR_465</v>
          </cell>
          <cell r="N2305">
            <v>0</v>
          </cell>
          <cell r="U2305">
            <v>0</v>
          </cell>
        </row>
        <row r="2306">
          <cell r="B2306" t="str">
            <v>CTR_468</v>
          </cell>
          <cell r="N2306">
            <v>0</v>
          </cell>
          <cell r="U2306">
            <v>1.1622407136314217</v>
          </cell>
        </row>
        <row r="2307">
          <cell r="B2307" t="str">
            <v>LIT_410</v>
          </cell>
          <cell r="N2307">
            <v>0</v>
          </cell>
          <cell r="U2307">
            <v>0</v>
          </cell>
        </row>
        <row r="2308">
          <cell r="B2308" t="str">
            <v>SUO_025</v>
          </cell>
          <cell r="N2308">
            <v>0</v>
          </cell>
          <cell r="U2308">
            <v>0</v>
          </cell>
        </row>
        <row r="2309">
          <cell r="B2309" t="str">
            <v>SUO_134</v>
          </cell>
          <cell r="N2309">
            <v>0</v>
          </cell>
          <cell r="U2309">
            <v>0</v>
          </cell>
        </row>
        <row r="2310">
          <cell r="B2310" t="str">
            <v>NRO_045</v>
          </cell>
          <cell r="N2310">
            <v>0</v>
          </cell>
          <cell r="U2310">
            <v>0</v>
          </cell>
        </row>
        <row r="2311">
          <cell r="B2311" t="str">
            <v>CTR_466</v>
          </cell>
          <cell r="N2311">
            <v>0</v>
          </cell>
          <cell r="U2311">
            <v>0</v>
          </cell>
        </row>
        <row r="2312">
          <cell r="B2312" t="str">
            <v>LIT_437</v>
          </cell>
          <cell r="N2312">
            <v>0</v>
          </cell>
          <cell r="U2312">
            <v>0</v>
          </cell>
        </row>
        <row r="2313">
          <cell r="B2313" t="str">
            <v>LIT_432</v>
          </cell>
          <cell r="N2313">
            <v>0</v>
          </cell>
          <cell r="U2313">
            <v>0</v>
          </cell>
        </row>
        <row r="2314">
          <cell r="B2314" t="str">
            <v>LIT_441</v>
          </cell>
          <cell r="N2314">
            <v>0</v>
          </cell>
          <cell r="U2314">
            <v>0</v>
          </cell>
        </row>
        <row r="2315">
          <cell r="B2315" t="str">
            <v>LIT_446</v>
          </cell>
          <cell r="N2315">
            <v>0</v>
          </cell>
          <cell r="U2315">
            <v>0</v>
          </cell>
        </row>
        <row r="2316">
          <cell r="B2316" t="str">
            <v>NRO_071</v>
          </cell>
          <cell r="N2316">
            <v>0</v>
          </cell>
          <cell r="U2316">
            <v>0</v>
          </cell>
        </row>
        <row r="2317">
          <cell r="B2317" t="str">
            <v>LIT_489</v>
          </cell>
          <cell r="N2317">
            <v>0</v>
          </cell>
          <cell r="U2317">
            <v>5.6030682041930984</v>
          </cell>
        </row>
        <row r="2318">
          <cell r="B2318" t="str">
            <v>NRO_086</v>
          </cell>
          <cell r="N2318">
            <v>0</v>
          </cell>
          <cell r="U2318">
            <v>0</v>
          </cell>
        </row>
        <row r="2319">
          <cell r="B2319" t="str">
            <v>EST_107</v>
          </cell>
          <cell r="N2319">
            <v>0</v>
          </cell>
          <cell r="U2319">
            <v>0</v>
          </cell>
        </row>
        <row r="2320">
          <cell r="B2320" t="str">
            <v>SUO_151</v>
          </cell>
          <cell r="N2320">
            <v>0</v>
          </cell>
          <cell r="U2320">
            <v>0</v>
          </cell>
        </row>
        <row r="2321">
          <cell r="B2321" t="str">
            <v>LIT_485</v>
          </cell>
          <cell r="N2321">
            <v>0</v>
          </cell>
          <cell r="U2321">
            <v>0</v>
          </cell>
        </row>
        <row r="2322">
          <cell r="B2322" t="str">
            <v>SUO_153</v>
          </cell>
          <cell r="N2322">
            <v>0</v>
          </cell>
          <cell r="U2322">
            <v>0</v>
          </cell>
        </row>
        <row r="2323">
          <cell r="B2323" t="str">
            <v>SUO_152</v>
          </cell>
          <cell r="N2323">
            <v>0</v>
          </cell>
          <cell r="U2323">
            <v>0</v>
          </cell>
        </row>
        <row r="2324">
          <cell r="B2324" t="str">
            <v>LIT_488</v>
          </cell>
          <cell r="N2324">
            <v>0</v>
          </cell>
          <cell r="U2324">
            <v>0</v>
          </cell>
        </row>
        <row r="2325">
          <cell r="B2325" t="str">
            <v>LIT_240</v>
          </cell>
          <cell r="N2325">
            <v>0</v>
          </cell>
          <cell r="U2325">
            <v>0</v>
          </cell>
        </row>
        <row r="2326">
          <cell r="B2326" t="str">
            <v>LIT_439</v>
          </cell>
          <cell r="N2326">
            <v>0</v>
          </cell>
          <cell r="U2326">
            <v>0</v>
          </cell>
        </row>
        <row r="2327">
          <cell r="B2327" t="str">
            <v>CTR_493</v>
          </cell>
          <cell r="N2327">
            <v>0</v>
          </cell>
          <cell r="U2327">
            <v>0</v>
          </cell>
        </row>
        <row r="2328">
          <cell r="B2328" t="str">
            <v>LIT_504</v>
          </cell>
          <cell r="N2328">
            <v>0</v>
          </cell>
          <cell r="U2328">
            <v>0</v>
          </cell>
        </row>
        <row r="2329">
          <cell r="B2329" t="str">
            <v>OST_178</v>
          </cell>
          <cell r="N2329">
            <v>0</v>
          </cell>
          <cell r="U2329">
            <v>0</v>
          </cell>
        </row>
        <row r="2330">
          <cell r="B2330" t="str">
            <v>LIT_454</v>
          </cell>
          <cell r="N2330">
            <v>0</v>
          </cell>
          <cell r="U2330">
            <v>0</v>
          </cell>
        </row>
        <row r="2331">
          <cell r="B2331" t="str">
            <v>LIT_363</v>
          </cell>
          <cell r="N2331">
            <v>0</v>
          </cell>
          <cell r="U2331">
            <v>0</v>
          </cell>
        </row>
        <row r="2332">
          <cell r="B2332" t="str">
            <v>NRO_096</v>
          </cell>
          <cell r="N2332">
            <v>0</v>
          </cell>
          <cell r="U2332">
            <v>0</v>
          </cell>
        </row>
        <row r="2333">
          <cell r="B2333" t="str">
            <v>LIT_535</v>
          </cell>
          <cell r="N2333">
            <v>0</v>
          </cell>
          <cell r="U2333">
            <v>0</v>
          </cell>
        </row>
        <row r="2334">
          <cell r="B2334" t="str">
            <v>CTR_575</v>
          </cell>
          <cell r="N2334">
            <v>0</v>
          </cell>
          <cell r="U2334">
            <v>0</v>
          </cell>
        </row>
        <row r="2335">
          <cell r="B2335" t="str">
            <v>CTR_576</v>
          </cell>
          <cell r="N2335">
            <v>0</v>
          </cell>
          <cell r="U2335">
            <v>0</v>
          </cell>
        </row>
        <row r="2336">
          <cell r="B2336" t="str">
            <v>CTR_593</v>
          </cell>
          <cell r="N2336">
            <v>0</v>
          </cell>
          <cell r="U2336">
            <v>0</v>
          </cell>
        </row>
        <row r="2337">
          <cell r="B2337" t="str">
            <v>CTR_591</v>
          </cell>
          <cell r="N2337">
            <v>0</v>
          </cell>
          <cell r="U2337">
            <v>0</v>
          </cell>
        </row>
        <row r="2338">
          <cell r="B2338" t="str">
            <v>OST_261</v>
          </cell>
          <cell r="N2338">
            <v>0</v>
          </cell>
          <cell r="U2338">
            <v>3.3101905357086805E-2</v>
          </cell>
        </row>
        <row r="2339">
          <cell r="B2339" t="str">
            <v>EXN_232</v>
          </cell>
          <cell r="N2339">
            <v>0</v>
          </cell>
          <cell r="U2339">
            <v>0</v>
          </cell>
        </row>
        <row r="2340">
          <cell r="B2340" t="str">
            <v>LIT_597</v>
          </cell>
          <cell r="N2340">
            <v>0</v>
          </cell>
          <cell r="U2340">
            <v>0</v>
          </cell>
        </row>
        <row r="2341">
          <cell r="B2341" t="str">
            <v>SUD_071</v>
          </cell>
          <cell r="N2341">
            <v>0</v>
          </cell>
          <cell r="U2341">
            <v>9.8092930745678555E-3</v>
          </cell>
        </row>
        <row r="2342">
          <cell r="B2342" t="str">
            <v>SUO_166</v>
          </cell>
          <cell r="N2342">
            <v>0</v>
          </cell>
          <cell r="U2342">
            <v>0</v>
          </cell>
        </row>
        <row r="2343">
          <cell r="B2343" t="str">
            <v>LIT_596</v>
          </cell>
          <cell r="N2343">
            <v>0</v>
          </cell>
          <cell r="U2343">
            <v>0</v>
          </cell>
        </row>
        <row r="2344">
          <cell r="B2344" t="str">
            <v>OST_274</v>
          </cell>
          <cell r="N2344">
            <v>0</v>
          </cell>
          <cell r="U2344">
            <v>0</v>
          </cell>
        </row>
        <row r="2345">
          <cell r="B2345" t="str">
            <v>LIT_749</v>
          </cell>
          <cell r="N2345">
            <v>0</v>
          </cell>
          <cell r="U2345">
            <v>0</v>
          </cell>
        </row>
        <row r="2346">
          <cell r="B2346" t="str">
            <v>CTR_861</v>
          </cell>
          <cell r="N2346">
            <v>0</v>
          </cell>
          <cell r="U2346">
            <v>0.35117269206952567</v>
          </cell>
        </row>
        <row r="2347">
          <cell r="B2347" t="str">
            <v>SUO_227</v>
          </cell>
          <cell r="N2347">
            <v>0</v>
          </cell>
          <cell r="U2347">
            <v>0</v>
          </cell>
        </row>
        <row r="2348">
          <cell r="B2348" t="str">
            <v>SUO_208</v>
          </cell>
          <cell r="N2348">
            <v>0</v>
          </cell>
          <cell r="U2348">
            <v>0</v>
          </cell>
        </row>
        <row r="2349">
          <cell r="B2349" t="str">
            <v>SUO_192</v>
          </cell>
          <cell r="N2349">
            <v>0</v>
          </cell>
          <cell r="U2349">
            <v>0</v>
          </cell>
        </row>
        <row r="2350">
          <cell r="B2350" t="str">
            <v>SUO_193</v>
          </cell>
          <cell r="N2350">
            <v>0</v>
          </cell>
          <cell r="U2350">
            <v>0</v>
          </cell>
        </row>
        <row r="2351">
          <cell r="B2351" t="str">
            <v>CTR_745</v>
          </cell>
          <cell r="N2351">
            <v>0</v>
          </cell>
          <cell r="U2351">
            <v>0</v>
          </cell>
        </row>
        <row r="2352">
          <cell r="B2352" t="str">
            <v>EST_127</v>
          </cell>
          <cell r="N2352">
            <v>0</v>
          </cell>
          <cell r="U2352">
            <v>0</v>
          </cell>
        </row>
        <row r="2353">
          <cell r="B2353" t="str">
            <v>NRO_120</v>
          </cell>
          <cell r="N2353">
            <v>0</v>
          </cell>
          <cell r="U2353">
            <v>0</v>
          </cell>
        </row>
        <row r="2354">
          <cell r="B2354" t="str">
            <v>CTR_635</v>
          </cell>
          <cell r="N2354">
            <v>0</v>
          </cell>
          <cell r="U2354">
            <v>0</v>
          </cell>
        </row>
        <row r="2355">
          <cell r="B2355" t="str">
            <v>CTR_643</v>
          </cell>
          <cell r="N2355">
            <v>0</v>
          </cell>
          <cell r="U2355">
            <v>0</v>
          </cell>
        </row>
        <row r="2356">
          <cell r="B2356" t="str">
            <v>CTR_648</v>
          </cell>
          <cell r="N2356">
            <v>0.17753036957135884</v>
          </cell>
          <cell r="U2356">
            <v>0</v>
          </cell>
        </row>
        <row r="2357">
          <cell r="B2357" t="str">
            <v>CTR_650</v>
          </cell>
          <cell r="N2357">
            <v>0</v>
          </cell>
          <cell r="U2357">
            <v>0</v>
          </cell>
        </row>
        <row r="2358">
          <cell r="B2358" t="str">
            <v>CTR_665</v>
          </cell>
          <cell r="N2358">
            <v>0</v>
          </cell>
          <cell r="U2358">
            <v>0</v>
          </cell>
        </row>
        <row r="2359">
          <cell r="B2359" t="str">
            <v>CTR_730</v>
          </cell>
          <cell r="N2359">
            <v>0</v>
          </cell>
          <cell r="U2359">
            <v>0</v>
          </cell>
        </row>
        <row r="2360">
          <cell r="B2360" t="str">
            <v>CTR_761</v>
          </cell>
          <cell r="N2360">
            <v>0</v>
          </cell>
          <cell r="U2360">
            <v>0</v>
          </cell>
        </row>
        <row r="2361">
          <cell r="B2361" t="str">
            <v>LIT_578</v>
          </cell>
          <cell r="N2361">
            <v>0</v>
          </cell>
          <cell r="U2361">
            <v>0</v>
          </cell>
        </row>
        <row r="2362">
          <cell r="B2362" t="str">
            <v>LIT_598</v>
          </cell>
          <cell r="N2362">
            <v>0</v>
          </cell>
          <cell r="U2362">
            <v>0</v>
          </cell>
        </row>
        <row r="2363">
          <cell r="B2363" t="str">
            <v>LIT_669</v>
          </cell>
          <cell r="N2363">
            <v>0</v>
          </cell>
          <cell r="U2363">
            <v>0</v>
          </cell>
        </row>
        <row r="2364">
          <cell r="B2364" t="str">
            <v>LIT_017</v>
          </cell>
          <cell r="N2364">
            <v>0</v>
          </cell>
          <cell r="U2364">
            <v>0.52945213493021526</v>
          </cell>
        </row>
        <row r="2365">
          <cell r="B2365" t="str">
            <v>LIT_009</v>
          </cell>
          <cell r="N2365">
            <v>0</v>
          </cell>
          <cell r="U2365">
            <v>0</v>
          </cell>
        </row>
        <row r="2366">
          <cell r="B2366" t="str">
            <v>LIT_060</v>
          </cell>
          <cell r="N2366">
            <v>0</v>
          </cell>
          <cell r="U2366">
            <v>0</v>
          </cell>
        </row>
        <row r="2367">
          <cell r="B2367" t="str">
            <v>LIT_384</v>
          </cell>
          <cell r="N2367">
            <v>0</v>
          </cell>
          <cell r="U2367">
            <v>0</v>
          </cell>
        </row>
        <row r="2368">
          <cell r="B2368" t="str">
            <v>LIT_395</v>
          </cell>
          <cell r="N2368">
            <v>0</v>
          </cell>
          <cell r="U2368">
            <v>0</v>
          </cell>
        </row>
        <row r="2369">
          <cell r="B2369" t="str">
            <v>LIT_397</v>
          </cell>
          <cell r="N2369">
            <v>1.9978854731146896</v>
          </cell>
          <cell r="U2369">
            <v>0</v>
          </cell>
        </row>
        <row r="2370">
          <cell r="B2370" t="str">
            <v>LIT_401</v>
          </cell>
          <cell r="N2370">
            <v>2.7448185530472131E-2</v>
          </cell>
          <cell r="U2370">
            <v>0</v>
          </cell>
        </row>
        <row r="2371">
          <cell r="B2371" t="str">
            <v>LIT_412</v>
          </cell>
          <cell r="N2371">
            <v>0</v>
          </cell>
          <cell r="U2371">
            <v>0</v>
          </cell>
        </row>
        <row r="2372">
          <cell r="B2372" t="str">
            <v>CTR_272</v>
          </cell>
          <cell r="N2372">
            <v>0</v>
          </cell>
          <cell r="U2372">
            <v>0</v>
          </cell>
        </row>
        <row r="2373">
          <cell r="B2373" t="str">
            <v>CTR_336</v>
          </cell>
          <cell r="N2373">
            <v>0</v>
          </cell>
          <cell r="U2373">
            <v>0</v>
          </cell>
        </row>
        <row r="2374">
          <cell r="B2374" t="str">
            <v>CTR_337</v>
          </cell>
          <cell r="N2374">
            <v>0</v>
          </cell>
          <cell r="U2374">
            <v>1.1535728655691673</v>
          </cell>
        </row>
        <row r="2375">
          <cell r="B2375" t="str">
            <v>CTR_381</v>
          </cell>
          <cell r="N2375">
            <v>0</v>
          </cell>
          <cell r="U2375">
            <v>0.44107932186751786</v>
          </cell>
        </row>
        <row r="2376">
          <cell r="B2376" t="str">
            <v>CTR_387</v>
          </cell>
          <cell r="N2376">
            <v>0</v>
          </cell>
          <cell r="U2376">
            <v>0.36046476787288878</v>
          </cell>
        </row>
        <row r="2377">
          <cell r="B2377" t="str">
            <v>CTR_446</v>
          </cell>
          <cell r="N2377">
            <v>0</v>
          </cell>
          <cell r="U2377">
            <v>0</v>
          </cell>
        </row>
        <row r="2378">
          <cell r="B2378" t="str">
            <v>CTR_518</v>
          </cell>
          <cell r="N2378">
            <v>0</v>
          </cell>
          <cell r="U2378">
            <v>2.4255706511662188E-3</v>
          </cell>
        </row>
        <row r="2379">
          <cell r="B2379" t="str">
            <v>CTR_007</v>
          </cell>
          <cell r="N2379">
            <v>0</v>
          </cell>
          <cell r="U2379">
            <v>0</v>
          </cell>
        </row>
        <row r="2380">
          <cell r="B2380" t="str">
            <v>CTR_009</v>
          </cell>
          <cell r="N2380">
            <v>0</v>
          </cell>
          <cell r="U2380">
            <v>0</v>
          </cell>
        </row>
        <row r="2381">
          <cell r="B2381" t="str">
            <v>CTR_010</v>
          </cell>
          <cell r="N2381">
            <v>0</v>
          </cell>
          <cell r="U2381">
            <v>0</v>
          </cell>
        </row>
        <row r="2382">
          <cell r="B2382" t="str">
            <v>CTR_056</v>
          </cell>
          <cell r="N2382">
            <v>0</v>
          </cell>
          <cell r="U2382">
            <v>0</v>
          </cell>
        </row>
        <row r="2383">
          <cell r="B2383" t="str">
            <v>CTR_084</v>
          </cell>
          <cell r="N2383">
            <v>0</v>
          </cell>
          <cell r="U2383">
            <v>0</v>
          </cell>
        </row>
        <row r="2384">
          <cell r="B2384" t="str">
            <v>CTR_122</v>
          </cell>
          <cell r="N2384">
            <v>0</v>
          </cell>
          <cell r="U2384">
            <v>0</v>
          </cell>
        </row>
        <row r="2385">
          <cell r="B2385" t="str">
            <v>CTR_125</v>
          </cell>
          <cell r="N2385">
            <v>0</v>
          </cell>
          <cell r="U2385">
            <v>8.9102802818227733</v>
          </cell>
        </row>
        <row r="2386">
          <cell r="B2386" t="str">
            <v>CTR_155</v>
          </cell>
          <cell r="N2386">
            <v>0</v>
          </cell>
          <cell r="U2386">
            <v>1.1646306141259522E-2</v>
          </cell>
        </row>
        <row r="2387">
          <cell r="B2387" t="str">
            <v>CTR_194</v>
          </cell>
          <cell r="N2387">
            <v>0</v>
          </cell>
          <cell r="U2387">
            <v>0</v>
          </cell>
        </row>
        <row r="2388">
          <cell r="B2388" t="str">
            <v>CTR_195</v>
          </cell>
          <cell r="N2388">
            <v>0</v>
          </cell>
          <cell r="U2388">
            <v>0</v>
          </cell>
        </row>
        <row r="2389">
          <cell r="B2389" t="str">
            <v>CTR_210</v>
          </cell>
          <cell r="N2389">
            <v>0</v>
          </cell>
          <cell r="U2389">
            <v>0</v>
          </cell>
        </row>
        <row r="2390">
          <cell r="B2390" t="str">
            <v>CTR_212</v>
          </cell>
          <cell r="N2390">
            <v>0</v>
          </cell>
          <cell r="U2390">
            <v>0</v>
          </cell>
        </row>
        <row r="2391">
          <cell r="B2391" t="str">
            <v>CTR_238</v>
          </cell>
          <cell r="N2391">
            <v>0</v>
          </cell>
          <cell r="U2391">
            <v>0</v>
          </cell>
        </row>
        <row r="2392">
          <cell r="B2392" t="str">
            <v>CTR_242</v>
          </cell>
          <cell r="N2392">
            <v>0</v>
          </cell>
          <cell r="U2392">
            <v>0</v>
          </cell>
        </row>
        <row r="2393">
          <cell r="B2393" t="str">
            <v>CTR_244</v>
          </cell>
          <cell r="N2393">
            <v>0</v>
          </cell>
          <cell r="U2393">
            <v>0</v>
          </cell>
        </row>
        <row r="2394">
          <cell r="B2394" t="str">
            <v>CTR_261</v>
          </cell>
          <cell r="N2394">
            <v>0</v>
          </cell>
          <cell r="U2394">
            <v>0</v>
          </cell>
        </row>
        <row r="2395">
          <cell r="B2395" t="str">
            <v>CTR_320</v>
          </cell>
          <cell r="N2395">
            <v>0</v>
          </cell>
          <cell r="U2395">
            <v>0</v>
          </cell>
        </row>
        <row r="2396">
          <cell r="B2396" t="str">
            <v>CTR_331</v>
          </cell>
          <cell r="N2396">
            <v>0</v>
          </cell>
          <cell r="U2396">
            <v>0</v>
          </cell>
        </row>
        <row r="2397">
          <cell r="B2397" t="str">
            <v>CTR_339</v>
          </cell>
          <cell r="N2397">
            <v>0</v>
          </cell>
          <cell r="U2397">
            <v>0</v>
          </cell>
        </row>
        <row r="2398">
          <cell r="B2398" t="str">
            <v>CTR_341</v>
          </cell>
          <cell r="N2398">
            <v>0</v>
          </cell>
          <cell r="U2398">
            <v>0</v>
          </cell>
        </row>
        <row r="2399">
          <cell r="B2399" t="str">
            <v>CTR_377</v>
          </cell>
          <cell r="N2399">
            <v>0</v>
          </cell>
          <cell r="U2399">
            <v>0</v>
          </cell>
        </row>
        <row r="2400">
          <cell r="B2400" t="str">
            <v>CTR_378</v>
          </cell>
          <cell r="N2400">
            <v>0</v>
          </cell>
          <cell r="U2400">
            <v>0</v>
          </cell>
        </row>
        <row r="2401">
          <cell r="B2401" t="str">
            <v>CTR_467</v>
          </cell>
          <cell r="N2401">
            <v>0</v>
          </cell>
          <cell r="U2401">
            <v>0</v>
          </cell>
        </row>
        <row r="2402">
          <cell r="B2402" t="str">
            <v>CTR_472</v>
          </cell>
          <cell r="N2402">
            <v>0</v>
          </cell>
          <cell r="U2402">
            <v>0</v>
          </cell>
        </row>
        <row r="2403">
          <cell r="B2403" t="str">
            <v>CTR_476</v>
          </cell>
          <cell r="N2403">
            <v>0</v>
          </cell>
          <cell r="U2403">
            <v>0</v>
          </cell>
        </row>
        <row r="2404">
          <cell r="B2404" t="str">
            <v>CTR_479</v>
          </cell>
          <cell r="N2404">
            <v>0</v>
          </cell>
          <cell r="U2404">
            <v>0</v>
          </cell>
        </row>
        <row r="2405">
          <cell r="B2405" t="str">
            <v>CTR_486</v>
          </cell>
          <cell r="N2405">
            <v>0</v>
          </cell>
          <cell r="U2405">
            <v>0</v>
          </cell>
        </row>
        <row r="2406">
          <cell r="B2406" t="str">
            <v>CTR_488</v>
          </cell>
          <cell r="N2406">
            <v>0.93509315618106759</v>
          </cell>
          <cell r="U2406">
            <v>0</v>
          </cell>
        </row>
        <row r="2407">
          <cell r="B2407" t="str">
            <v>CTR_521</v>
          </cell>
          <cell r="N2407">
            <v>0</v>
          </cell>
          <cell r="U2407">
            <v>0</v>
          </cell>
        </row>
        <row r="2408">
          <cell r="B2408" t="str">
            <v>CTR_524</v>
          </cell>
          <cell r="N2408">
            <v>0</v>
          </cell>
          <cell r="U2408">
            <v>46.838268656205315</v>
          </cell>
        </row>
        <row r="2409">
          <cell r="B2409" t="str">
            <v>CTR_535</v>
          </cell>
          <cell r="N2409">
            <v>0</v>
          </cell>
          <cell r="U2409">
            <v>0</v>
          </cell>
        </row>
        <row r="2410">
          <cell r="B2410" t="str">
            <v>CTR_538</v>
          </cell>
          <cell r="N2410">
            <v>0</v>
          </cell>
          <cell r="U2410">
            <v>0</v>
          </cell>
        </row>
        <row r="2411">
          <cell r="B2411" t="str">
            <v>CTR_542</v>
          </cell>
          <cell r="N2411">
            <v>3.128272736871282E-2</v>
          </cell>
          <cell r="U2411">
            <v>0</v>
          </cell>
        </row>
        <row r="2412">
          <cell r="B2412" t="str">
            <v>CTR_548</v>
          </cell>
          <cell r="N2412">
            <v>0</v>
          </cell>
          <cell r="U2412">
            <v>0</v>
          </cell>
        </row>
        <row r="2413">
          <cell r="B2413" t="str">
            <v>CTR_549</v>
          </cell>
          <cell r="N2413">
            <v>0</v>
          </cell>
          <cell r="U2413">
            <v>0</v>
          </cell>
        </row>
        <row r="2414">
          <cell r="B2414" t="str">
            <v>CTR_556</v>
          </cell>
          <cell r="N2414">
            <v>1.5391672587912906E-2</v>
          </cell>
          <cell r="U2414">
            <v>0</v>
          </cell>
        </row>
        <row r="2415">
          <cell r="B2415" t="str">
            <v>CTR_595</v>
          </cell>
          <cell r="N2415">
            <v>5.3505234952196076E-5</v>
          </cell>
          <cell r="U2415">
            <v>0</v>
          </cell>
        </row>
        <row r="2416">
          <cell r="B2416" t="str">
            <v>CTR_769</v>
          </cell>
          <cell r="N2416">
            <v>0</v>
          </cell>
          <cell r="U2416">
            <v>0</v>
          </cell>
        </row>
        <row r="2417">
          <cell r="B2417" t="str">
            <v>CTR_625</v>
          </cell>
          <cell r="N2417">
            <v>0</v>
          </cell>
          <cell r="U2417">
            <v>0</v>
          </cell>
        </row>
        <row r="2418">
          <cell r="B2418" t="str">
            <v>SUD_081</v>
          </cell>
          <cell r="N2418">
            <v>0</v>
          </cell>
          <cell r="U2418">
            <v>8.0257852428280447E-3</v>
          </cell>
        </row>
        <row r="2419">
          <cell r="B2419" t="str">
            <v>SUD_082</v>
          </cell>
          <cell r="N2419">
            <v>0</v>
          </cell>
          <cell r="U2419">
            <v>0</v>
          </cell>
        </row>
        <row r="2420">
          <cell r="B2420" t="str">
            <v>SUD_095</v>
          </cell>
          <cell r="N2420">
            <v>0</v>
          </cell>
          <cell r="U2420">
            <v>6.557797781601618</v>
          </cell>
        </row>
        <row r="2421">
          <cell r="B2421" t="str">
            <v>SUD_100</v>
          </cell>
          <cell r="N2421">
            <v>0</v>
          </cell>
          <cell r="U2421">
            <v>0</v>
          </cell>
        </row>
        <row r="2422">
          <cell r="B2422" t="str">
            <v>OST_267</v>
          </cell>
          <cell r="N2422">
            <v>0</v>
          </cell>
          <cell r="U2422">
            <v>0</v>
          </cell>
        </row>
        <row r="2423">
          <cell r="B2423" t="str">
            <v>SUO_187</v>
          </cell>
          <cell r="N2423">
            <v>0</v>
          </cell>
          <cell r="U2423">
            <v>0</v>
          </cell>
        </row>
        <row r="2424">
          <cell r="B2424" t="str">
            <v>NRO_147</v>
          </cell>
          <cell r="N2424">
            <v>0</v>
          </cell>
          <cell r="U2424">
            <v>0</v>
          </cell>
        </row>
        <row r="2425">
          <cell r="B2425" t="str">
            <v>CTR_920</v>
          </cell>
          <cell r="N2425">
            <v>0</v>
          </cell>
          <cell r="U2425">
            <v>0</v>
          </cell>
        </row>
        <row r="2426">
          <cell r="B2426" t="str">
            <v>CTR_936</v>
          </cell>
          <cell r="N2426">
            <v>0</v>
          </cell>
          <cell r="U2426">
            <v>21.382832096292301</v>
          </cell>
        </row>
        <row r="2427">
          <cell r="B2427" t="str">
            <v>CTR_943</v>
          </cell>
          <cell r="N2427">
            <v>13.868556899607057</v>
          </cell>
          <cell r="U2427">
            <v>0</v>
          </cell>
        </row>
        <row r="2428">
          <cell r="B2428" t="str">
            <v>CTR_984</v>
          </cell>
          <cell r="N2428">
            <v>0</v>
          </cell>
          <cell r="U2428">
            <v>0</v>
          </cell>
        </row>
        <row r="2429">
          <cell r="B2429" t="str">
            <v>EST_193</v>
          </cell>
          <cell r="N2429">
            <v>0</v>
          </cell>
          <cell r="U2429">
            <v>0</v>
          </cell>
        </row>
        <row r="2430">
          <cell r="B2430" t="str">
            <v>EST_205</v>
          </cell>
          <cell r="N2430">
            <v>0</v>
          </cell>
          <cell r="U2430">
            <v>0</v>
          </cell>
        </row>
        <row r="2431">
          <cell r="B2431" t="str">
            <v>OST_360</v>
          </cell>
          <cell r="N2431">
            <v>0</v>
          </cell>
          <cell r="U2431">
            <v>3.3369431531847737E-2</v>
          </cell>
        </row>
        <row r="2432">
          <cell r="B2432" t="str">
            <v>OST_362</v>
          </cell>
          <cell r="N2432">
            <v>0</v>
          </cell>
          <cell r="U2432">
            <v>0</v>
          </cell>
        </row>
        <row r="2433">
          <cell r="B2433" t="str">
            <v>LIT_878</v>
          </cell>
          <cell r="N2433">
            <v>0</v>
          </cell>
          <cell r="U2433">
            <v>0</v>
          </cell>
        </row>
        <row r="2434">
          <cell r="B2434" t="str">
            <v>OST_347</v>
          </cell>
          <cell r="N2434">
            <v>0</v>
          </cell>
          <cell r="U2434">
            <v>0</v>
          </cell>
        </row>
        <row r="2435">
          <cell r="B2435" t="str">
            <v>OST_364</v>
          </cell>
          <cell r="N2435">
            <v>0</v>
          </cell>
          <cell r="U2435">
            <v>0</v>
          </cell>
        </row>
        <row r="2436">
          <cell r="B2436" t="str">
            <v>CTR_1055</v>
          </cell>
          <cell r="N2436">
            <v>0</v>
          </cell>
          <cell r="U2436">
            <v>0</v>
          </cell>
        </row>
        <row r="2437">
          <cell r="B2437" t="str">
            <v>LIT_665</v>
          </cell>
          <cell r="N2437">
            <v>0</v>
          </cell>
          <cell r="U2437">
            <v>0</v>
          </cell>
        </row>
        <row r="2438">
          <cell r="B2438" t="str">
            <v>CTR_737</v>
          </cell>
          <cell r="N2438">
            <v>0</v>
          </cell>
          <cell r="U2438">
            <v>0</v>
          </cell>
        </row>
        <row r="2439">
          <cell r="B2439" t="str">
            <v>SUD_092</v>
          </cell>
          <cell r="N2439">
            <v>0</v>
          </cell>
          <cell r="U2439">
            <v>0</v>
          </cell>
        </row>
        <row r="2440">
          <cell r="B2440" t="str">
            <v>LIT_662</v>
          </cell>
          <cell r="N2440">
            <v>0</v>
          </cell>
          <cell r="U2440">
            <v>0</v>
          </cell>
        </row>
        <row r="2441">
          <cell r="B2441" t="str">
            <v>LIT_734</v>
          </cell>
          <cell r="N2441">
            <v>0</v>
          </cell>
          <cell r="U2441">
            <v>0</v>
          </cell>
        </row>
        <row r="2442">
          <cell r="B2442" t="str">
            <v>SUO_028</v>
          </cell>
          <cell r="N2442">
            <v>0</v>
          </cell>
          <cell r="U2442">
            <v>0</v>
          </cell>
        </row>
        <row r="2443">
          <cell r="B2443" t="str">
            <v>CTR_881</v>
          </cell>
          <cell r="N2443">
            <v>0</v>
          </cell>
          <cell r="U2443">
            <v>0</v>
          </cell>
        </row>
        <row r="2444">
          <cell r="B2444" t="str">
            <v>LIT_833</v>
          </cell>
          <cell r="N2444">
            <v>0</v>
          </cell>
          <cell r="U2444">
            <v>0</v>
          </cell>
        </row>
        <row r="2445">
          <cell r="B2445" t="str">
            <v>LIT_857</v>
          </cell>
          <cell r="N2445">
            <v>0</v>
          </cell>
          <cell r="U2445">
            <v>0</v>
          </cell>
        </row>
        <row r="2446">
          <cell r="B2446" t="str">
            <v>CTR_077</v>
          </cell>
          <cell r="N2446">
            <v>0</v>
          </cell>
          <cell r="U2446">
            <v>0</v>
          </cell>
        </row>
        <row r="2447">
          <cell r="B2447" t="str">
            <v>LIT_612</v>
          </cell>
          <cell r="N2447">
            <v>0</v>
          </cell>
          <cell r="U2447">
            <v>0</v>
          </cell>
        </row>
        <row r="2448">
          <cell r="B2448" t="str">
            <v>CTR_023</v>
          </cell>
          <cell r="N2448">
            <v>0</v>
          </cell>
          <cell r="U2448">
            <v>0</v>
          </cell>
        </row>
        <row r="2449">
          <cell r="B2449" t="str">
            <v>LIT_094</v>
          </cell>
          <cell r="N2449">
            <v>0</v>
          </cell>
          <cell r="U2449">
            <v>0</v>
          </cell>
        </row>
        <row r="2450">
          <cell r="B2450" t="str">
            <v>LIT_555</v>
          </cell>
          <cell r="N2450">
            <v>0</v>
          </cell>
          <cell r="U2450">
            <v>0</v>
          </cell>
        </row>
        <row r="2451">
          <cell r="B2451" t="str">
            <v>LIT_523</v>
          </cell>
          <cell r="N2451">
            <v>0</v>
          </cell>
          <cell r="U2451">
            <v>0</v>
          </cell>
        </row>
        <row r="2452">
          <cell r="B2452" t="str">
            <v>CTR_853</v>
          </cell>
          <cell r="N2452">
            <v>0</v>
          </cell>
          <cell r="U2452">
            <v>0</v>
          </cell>
        </row>
        <row r="2453">
          <cell r="B2453" t="str">
            <v>LIT_281</v>
          </cell>
          <cell r="N2453">
            <v>0</v>
          </cell>
          <cell r="U2453">
            <v>0</v>
          </cell>
        </row>
        <row r="2454">
          <cell r="B2454" t="str">
            <v>CTR_015</v>
          </cell>
          <cell r="N2454">
            <v>0</v>
          </cell>
          <cell r="U2454">
            <v>0</v>
          </cell>
        </row>
        <row r="2455">
          <cell r="B2455" t="str">
            <v>CTR_008</v>
          </cell>
          <cell r="N2455">
            <v>0</v>
          </cell>
          <cell r="U2455">
            <v>0</v>
          </cell>
        </row>
        <row r="2456">
          <cell r="B2456" t="str">
            <v>OST_004</v>
          </cell>
          <cell r="N2456">
            <v>0</v>
          </cell>
          <cell r="U2456">
            <v>0</v>
          </cell>
        </row>
        <row r="2457">
          <cell r="B2457" t="str">
            <v>SUO_189</v>
          </cell>
          <cell r="N2457">
            <v>0</v>
          </cell>
          <cell r="U2457">
            <v>0</v>
          </cell>
        </row>
        <row r="2458">
          <cell r="B2458" t="str">
            <v>SUD_136</v>
          </cell>
          <cell r="N2458">
            <v>0</v>
          </cell>
          <cell r="U2458">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downs 13042026 8h30"/>
      <sheetName val="cell downs 13042026 13h30"/>
      <sheetName val="cell downs 13042026 16h40"/>
      <sheetName val="cell downs 14042026 8h50"/>
      <sheetName val="cell downs 14042026 12h40"/>
      <sheetName val="cell downs 14042026 17h"/>
      <sheetName val="cell downs 15042026 8h40"/>
      <sheetName val="cell downs 15042026 14h50"/>
      <sheetName val="cell downs 15042026 18h11"/>
      <sheetName val="cell downs 16042026 8h"/>
      <sheetName val="cell downs 16042026 12h40"/>
      <sheetName val="cell downs 16042026 17h"/>
      <sheetName val="cell downs 17042026 8h30"/>
      <sheetName val="cell downs 17042026 13h"/>
      <sheetName val="cell downs 17042026 16h30"/>
      <sheetName val="cell downs 18042026 8h30"/>
      <sheetName val="cell downs 18042026 12h40"/>
      <sheetName val="cell downs 18042026 17h"/>
      <sheetName val="cell downs 20042026 8h30"/>
      <sheetName val="Sheet2"/>
      <sheetName val="cell downs 18042026 17h (2)"/>
      <sheetName val="Rapport"/>
      <sheetName val="Breackdown-Global"/>
      <sheetName val="TREND Cell Nokia"/>
      <sheetName val="New"/>
      <sheetName va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EXN_172</v>
          </cell>
        </row>
        <row r="3">
          <cell r="B3" t="str">
            <v>EXN_172</v>
          </cell>
        </row>
        <row r="4">
          <cell r="B4" t="str">
            <v>EST_185</v>
          </cell>
        </row>
        <row r="5">
          <cell r="B5" t="str">
            <v>EST_185</v>
          </cell>
        </row>
        <row r="6">
          <cell r="B6" t="str">
            <v>EST_185</v>
          </cell>
        </row>
        <row r="7">
          <cell r="B7" t="str">
            <v>EST_185</v>
          </cell>
        </row>
        <row r="8">
          <cell r="B8" t="str">
            <v>ADM_128</v>
          </cell>
        </row>
        <row r="9">
          <cell r="B9" t="str">
            <v>NRO_044</v>
          </cell>
        </row>
        <row r="10">
          <cell r="B10" t="str">
            <v>NRO_046</v>
          </cell>
        </row>
        <row r="11">
          <cell r="B11" t="str">
            <v>EXN_229</v>
          </cell>
        </row>
        <row r="12">
          <cell r="B12" t="str">
            <v>EXN_229</v>
          </cell>
        </row>
        <row r="13">
          <cell r="B13" t="str">
            <v>EXN_229</v>
          </cell>
        </row>
        <row r="14">
          <cell r="B14" t="str">
            <v>EST_013</v>
          </cell>
        </row>
        <row r="15">
          <cell r="B15" t="str">
            <v>EST_013</v>
          </cell>
        </row>
        <row r="16">
          <cell r="B16" t="str">
            <v>EST_106</v>
          </cell>
        </row>
        <row r="17">
          <cell r="B17" t="str">
            <v>EST_106</v>
          </cell>
        </row>
        <row r="18">
          <cell r="B18" t="str">
            <v>EST_106</v>
          </cell>
        </row>
        <row r="19">
          <cell r="B19" t="str">
            <v>EXN_107</v>
          </cell>
        </row>
        <row r="20">
          <cell r="B20" t="str">
            <v>ADM_128</v>
          </cell>
        </row>
        <row r="21">
          <cell r="B21" t="str">
            <v>SUO_097</v>
          </cell>
        </row>
        <row r="22">
          <cell r="B22" t="str">
            <v>EXN_172</v>
          </cell>
        </row>
        <row r="23">
          <cell r="B23" t="str">
            <v>ADM_141</v>
          </cell>
        </row>
        <row r="24">
          <cell r="B24" t="str">
            <v>EST_018</v>
          </cell>
        </row>
        <row r="25">
          <cell r="B25" t="str">
            <v>EST_018</v>
          </cell>
        </row>
        <row r="26">
          <cell r="B26" t="str">
            <v>EST_018</v>
          </cell>
        </row>
        <row r="27">
          <cell r="B27" t="str">
            <v>EST_018</v>
          </cell>
        </row>
        <row r="28">
          <cell r="B28" t="str">
            <v>EXN_174</v>
          </cell>
        </row>
        <row r="29">
          <cell r="B29" t="str">
            <v>EXN_174</v>
          </cell>
        </row>
        <row r="30">
          <cell r="B30" t="str">
            <v>EXN_174</v>
          </cell>
        </row>
        <row r="31">
          <cell r="B31" t="str">
            <v>EXN_174</v>
          </cell>
        </row>
        <row r="32">
          <cell r="B32" t="str">
            <v>EXN_174</v>
          </cell>
        </row>
        <row r="33">
          <cell r="B33" t="str">
            <v>EXN_174</v>
          </cell>
        </row>
        <row r="34">
          <cell r="B34" t="str">
            <v>EXN_174</v>
          </cell>
        </row>
        <row r="35">
          <cell r="B35" t="str">
            <v>EXN_174</v>
          </cell>
        </row>
        <row r="36">
          <cell r="B36" t="str">
            <v>EXN_174</v>
          </cell>
        </row>
        <row r="37">
          <cell r="B37" t="str">
            <v>SUO_097</v>
          </cell>
        </row>
        <row r="38">
          <cell r="B38" t="str">
            <v>NRO_030</v>
          </cell>
        </row>
        <row r="39">
          <cell r="B39" t="str">
            <v>SUO_097</v>
          </cell>
        </row>
        <row r="40">
          <cell r="B40" t="str">
            <v>NRD_110</v>
          </cell>
        </row>
        <row r="41">
          <cell r="B41" t="str">
            <v>NRD_110</v>
          </cell>
        </row>
        <row r="42">
          <cell r="B42" t="str">
            <v>NRD_110</v>
          </cell>
        </row>
        <row r="43">
          <cell r="B43" t="str">
            <v>OST_160</v>
          </cell>
        </row>
        <row r="44">
          <cell r="B44" t="str">
            <v>NRO_044</v>
          </cell>
        </row>
        <row r="45">
          <cell r="B45" t="str">
            <v>NRO_046</v>
          </cell>
        </row>
        <row r="46">
          <cell r="B46" t="str">
            <v>NRO_046</v>
          </cell>
        </row>
        <row r="47">
          <cell r="B47" t="str">
            <v>NRO_089</v>
          </cell>
        </row>
        <row r="48">
          <cell r="B48" t="str">
            <v>NRO_050</v>
          </cell>
        </row>
        <row r="49">
          <cell r="B49" t="str">
            <v>NRO_050</v>
          </cell>
        </row>
        <row r="50">
          <cell r="B50" t="str">
            <v>NRO_050</v>
          </cell>
        </row>
        <row r="51">
          <cell r="B51" t="str">
            <v>NRO_245</v>
          </cell>
        </row>
        <row r="52">
          <cell r="B52" t="str">
            <v>NRO_245</v>
          </cell>
        </row>
        <row r="53">
          <cell r="B53" t="str">
            <v>NRO_010</v>
          </cell>
        </row>
        <row r="54">
          <cell r="B54" t="str">
            <v>NRO_245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Huawei 13042026 9h"/>
      <sheetName val="Cells Huawei 13042026 13h"/>
      <sheetName val="Cells Huawei 13042026 16h"/>
      <sheetName val="Cells Huawei 14042026 9h"/>
      <sheetName val="Cells Huawei 14042026 15h"/>
      <sheetName val="Cells Huawei 14042026 18h"/>
      <sheetName val="Cells Huawei 15042026 9h"/>
      <sheetName val="Cells Huawei 15042026 15h"/>
      <sheetName val="Cells Huawei 15042026 18h"/>
      <sheetName val="Cells Huawei 16042026 9h"/>
      <sheetName val="Cells Huawei 16042026 14h"/>
      <sheetName val="Cells Huawei 17042026 8h"/>
      <sheetName val="Cells Huawei 17042026 17h"/>
      <sheetName val="Cells Huawei 18042026 8h "/>
      <sheetName val="Cells Huawei 19042026 15h"/>
      <sheetName val="Sheet4"/>
      <sheetName val="Breackdown-Global Huawei "/>
      <sheetName val="New"/>
      <sheetName val="UP"/>
      <sheetName val="TREND HW Cells"/>
      <sheetName val="Ra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B1" t="str">
            <v>Site code</v>
          </cell>
        </row>
        <row r="2">
          <cell r="B2" t="str">
            <v>EXN_018</v>
          </cell>
        </row>
        <row r="3">
          <cell r="B3" t="str">
            <v>NRD_069</v>
          </cell>
        </row>
        <row r="4">
          <cell r="B4" t="str">
            <v>EXN_512</v>
          </cell>
        </row>
        <row r="5">
          <cell r="B5" t="str">
            <v>EXN_512</v>
          </cell>
        </row>
        <row r="6">
          <cell r="B6" t="str">
            <v>EXN_352</v>
          </cell>
        </row>
        <row r="7">
          <cell r="B7" t="str">
            <v>EXN_352</v>
          </cell>
        </row>
        <row r="8">
          <cell r="B8" t="str">
            <v>EXN_023</v>
          </cell>
        </row>
        <row r="9">
          <cell r="B9" t="str">
            <v>EXN_073</v>
          </cell>
        </row>
        <row r="10">
          <cell r="B10" t="str">
            <v>EXN_577</v>
          </cell>
        </row>
        <row r="11">
          <cell r="B11" t="str">
            <v>EXN_577</v>
          </cell>
        </row>
        <row r="12">
          <cell r="B12" t="str">
            <v>EXN_577</v>
          </cell>
        </row>
        <row r="13">
          <cell r="B13" t="str">
            <v>EXN_577</v>
          </cell>
        </row>
        <row r="14">
          <cell r="B14" t="str">
            <v>EXN_577</v>
          </cell>
        </row>
        <row r="15">
          <cell r="B15" t="str">
            <v>EXN_577</v>
          </cell>
        </row>
        <row r="16">
          <cell r="B16" t="str">
            <v>EXN_577</v>
          </cell>
        </row>
        <row r="17">
          <cell r="B17" t="str">
            <v>EXN_577</v>
          </cell>
        </row>
        <row r="18">
          <cell r="B18" t="str">
            <v>EXN_577</v>
          </cell>
        </row>
        <row r="19">
          <cell r="B19" t="str">
            <v>EXN_098</v>
          </cell>
        </row>
        <row r="20">
          <cell r="B20" t="str">
            <v>EXN_243</v>
          </cell>
        </row>
        <row r="21">
          <cell r="B21" t="str">
            <v>EXN_510</v>
          </cell>
        </row>
        <row r="22">
          <cell r="B22" t="str">
            <v>NRO_170</v>
          </cell>
        </row>
        <row r="23">
          <cell r="B23" t="str">
            <v>SUO_054</v>
          </cell>
        </row>
        <row r="24">
          <cell r="B24" t="str">
            <v>SUO_054</v>
          </cell>
        </row>
        <row r="25">
          <cell r="B25" t="str">
            <v>SUO_054</v>
          </cell>
        </row>
        <row r="26">
          <cell r="B26" t="str">
            <v>SUO_054</v>
          </cell>
        </row>
        <row r="27">
          <cell r="B27" t="str">
            <v>SUO_266</v>
          </cell>
        </row>
        <row r="28">
          <cell r="B28" t="str">
            <v>SUO_266</v>
          </cell>
        </row>
        <row r="29">
          <cell r="B29" t="str">
            <v>SUO_266</v>
          </cell>
        </row>
        <row r="30">
          <cell r="B30" t="str">
            <v>SUO_266</v>
          </cell>
        </row>
        <row r="31">
          <cell r="B31" t="str">
            <v>SUO_266</v>
          </cell>
        </row>
        <row r="32">
          <cell r="B32" t="str">
            <v>SUO_266</v>
          </cell>
        </row>
        <row r="33">
          <cell r="B33" t="str">
            <v>ADM_026</v>
          </cell>
        </row>
        <row r="34">
          <cell r="B34" t="str">
            <v>EXN_353</v>
          </cell>
        </row>
        <row r="35">
          <cell r="B35" t="str">
            <v>OST_361</v>
          </cell>
        </row>
        <row r="36">
          <cell r="B36" t="str">
            <v>OST_361</v>
          </cell>
        </row>
        <row r="37">
          <cell r="B37" t="str">
            <v>OST_361</v>
          </cell>
        </row>
        <row r="38">
          <cell r="B38" t="str">
            <v>EXN_212</v>
          </cell>
        </row>
        <row r="39">
          <cell r="B39" t="str">
            <v>OST_342</v>
          </cell>
        </row>
        <row r="40">
          <cell r="B40" t="str">
            <v>OST_039</v>
          </cell>
        </row>
        <row r="41">
          <cell r="B41" t="str">
            <v>EXN_154</v>
          </cell>
        </row>
        <row r="42">
          <cell r="B42" t="str">
            <v>SUO_046</v>
          </cell>
        </row>
        <row r="43">
          <cell r="B43" t="str">
            <v>OST_264</v>
          </cell>
        </row>
        <row r="44">
          <cell r="B44" t="str">
            <v>EXN_018</v>
          </cell>
        </row>
        <row r="45">
          <cell r="B45" t="str">
            <v>EXN_352</v>
          </cell>
        </row>
        <row r="46">
          <cell r="B46" t="str">
            <v>EXN_352</v>
          </cell>
        </row>
        <row r="47">
          <cell r="B47" t="str">
            <v>NRO_037</v>
          </cell>
        </row>
        <row r="48">
          <cell r="B48" t="str">
            <v>OST_368</v>
          </cell>
        </row>
        <row r="49">
          <cell r="B49" t="str">
            <v>EXN_073</v>
          </cell>
        </row>
        <row r="50">
          <cell r="B50" t="str">
            <v>ADM_232</v>
          </cell>
        </row>
        <row r="51">
          <cell r="B51" t="str">
            <v>ADM_232</v>
          </cell>
        </row>
        <row r="52">
          <cell r="B52" t="str">
            <v>ADM_232</v>
          </cell>
        </row>
        <row r="53">
          <cell r="B53" t="str">
            <v>OST_221</v>
          </cell>
        </row>
        <row r="54">
          <cell r="B54" t="str">
            <v>OST_221</v>
          </cell>
        </row>
        <row r="55">
          <cell r="B55" t="str">
            <v>OST_221</v>
          </cell>
        </row>
        <row r="56">
          <cell r="B56" t="str">
            <v>OST_221</v>
          </cell>
        </row>
        <row r="57">
          <cell r="B57" t="str">
            <v>OST_221</v>
          </cell>
        </row>
        <row r="58">
          <cell r="B58" t="str">
            <v>OST_221</v>
          </cell>
        </row>
        <row r="59">
          <cell r="B59" t="str">
            <v>OST_221</v>
          </cell>
        </row>
        <row r="60">
          <cell r="B60" t="str">
            <v>OST_221</v>
          </cell>
        </row>
        <row r="61">
          <cell r="B61" t="str">
            <v>OST_221</v>
          </cell>
        </row>
        <row r="62">
          <cell r="B62" t="str">
            <v>NRD_069</v>
          </cell>
        </row>
        <row r="63">
          <cell r="B63" t="str">
            <v>NRD_069</v>
          </cell>
        </row>
        <row r="64">
          <cell r="B64" t="str">
            <v>EXN_015</v>
          </cell>
        </row>
        <row r="65">
          <cell r="B65" t="str">
            <v>EXN_015</v>
          </cell>
        </row>
        <row r="66">
          <cell r="B66" t="str">
            <v>EXN_015</v>
          </cell>
        </row>
        <row r="67">
          <cell r="B67" t="str">
            <v>EXN_015</v>
          </cell>
        </row>
        <row r="68">
          <cell r="B68" t="str">
            <v>EXN_015</v>
          </cell>
        </row>
        <row r="69">
          <cell r="B69" t="str">
            <v>EXN_015</v>
          </cell>
        </row>
        <row r="70">
          <cell r="B70" t="str">
            <v>EXN_015</v>
          </cell>
        </row>
        <row r="71">
          <cell r="B71" t="str">
            <v>EXN_015</v>
          </cell>
        </row>
        <row r="72">
          <cell r="B72" t="str">
            <v>EXN_015</v>
          </cell>
        </row>
        <row r="73">
          <cell r="B73" t="str">
            <v>EXN_098</v>
          </cell>
        </row>
        <row r="74">
          <cell r="B74" t="str">
            <v>ADM_026</v>
          </cell>
        </row>
        <row r="75">
          <cell r="B75" t="str">
            <v>ADM_026</v>
          </cell>
        </row>
        <row r="76">
          <cell r="B76" t="str">
            <v>SUO_301</v>
          </cell>
        </row>
        <row r="77">
          <cell r="B77" t="str">
            <v>SUO_301</v>
          </cell>
        </row>
        <row r="78">
          <cell r="B78" t="str">
            <v>SUO_301</v>
          </cell>
        </row>
        <row r="79">
          <cell r="B79" t="str">
            <v>SUO_301</v>
          </cell>
        </row>
        <row r="80">
          <cell r="B80" t="str">
            <v>SUO_301</v>
          </cell>
        </row>
        <row r="81">
          <cell r="B81" t="str">
            <v>OST_227</v>
          </cell>
        </row>
        <row r="82">
          <cell r="B82" t="str">
            <v>OST_227</v>
          </cell>
        </row>
        <row r="83">
          <cell r="B83" t="str">
            <v>OST_227</v>
          </cell>
        </row>
        <row r="84">
          <cell r="B84" t="str">
            <v>OST_227</v>
          </cell>
        </row>
        <row r="85">
          <cell r="B85" t="str">
            <v>OST_227</v>
          </cell>
        </row>
        <row r="86">
          <cell r="B86" t="str">
            <v>OST_227</v>
          </cell>
        </row>
        <row r="87">
          <cell r="B87" t="str">
            <v>OST_227</v>
          </cell>
        </row>
        <row r="88">
          <cell r="B88" t="str">
            <v>OST_227</v>
          </cell>
        </row>
        <row r="89">
          <cell r="B89" t="str">
            <v>OST_227</v>
          </cell>
        </row>
        <row r="90">
          <cell r="B90" t="str">
            <v>OST_227</v>
          </cell>
        </row>
        <row r="91">
          <cell r="B91" t="str">
            <v>OST_227</v>
          </cell>
        </row>
        <row r="92">
          <cell r="B92" t="str">
            <v>OST_227</v>
          </cell>
        </row>
        <row r="93">
          <cell r="B93" t="str">
            <v>OST_227</v>
          </cell>
        </row>
        <row r="94">
          <cell r="B94" t="str">
            <v>OST_227</v>
          </cell>
        </row>
        <row r="95">
          <cell r="B95" t="str">
            <v>OST_227</v>
          </cell>
        </row>
        <row r="96">
          <cell r="B96" t="str">
            <v>OST_227</v>
          </cell>
        </row>
        <row r="97">
          <cell r="B97" t="str">
            <v>OST_227</v>
          </cell>
        </row>
        <row r="98">
          <cell r="B98" t="str">
            <v>OST_227</v>
          </cell>
        </row>
        <row r="99">
          <cell r="B99" t="str">
            <v>OST_227</v>
          </cell>
        </row>
        <row r="100">
          <cell r="B100" t="str">
            <v>OST_227</v>
          </cell>
        </row>
        <row r="101">
          <cell r="B101" t="str">
            <v>OST_227</v>
          </cell>
        </row>
        <row r="102">
          <cell r="B102" t="str">
            <v>OST_227</v>
          </cell>
        </row>
        <row r="103">
          <cell r="B103" t="str">
            <v>OST_227</v>
          </cell>
        </row>
        <row r="104">
          <cell r="B104" t="str">
            <v>OST_227</v>
          </cell>
        </row>
        <row r="105">
          <cell r="B105" t="str">
            <v>OST_227</v>
          </cell>
        </row>
        <row r="106">
          <cell r="B106" t="str">
            <v>OST_227</v>
          </cell>
        </row>
        <row r="107">
          <cell r="B107" t="str">
            <v>OST_227</v>
          </cell>
        </row>
        <row r="108">
          <cell r="B108" t="str">
            <v>NRO_170</v>
          </cell>
        </row>
        <row r="109">
          <cell r="B109" t="str">
            <v>NRO_170</v>
          </cell>
        </row>
        <row r="110">
          <cell r="B110" t="str">
            <v>NRO_170</v>
          </cell>
        </row>
        <row r="111">
          <cell r="B111" t="str">
            <v>EXN_353</v>
          </cell>
        </row>
        <row r="112">
          <cell r="B112" t="str">
            <v>SUO_266</v>
          </cell>
        </row>
        <row r="113">
          <cell r="B113" t="str">
            <v>SUO_266</v>
          </cell>
        </row>
        <row r="114">
          <cell r="B114" t="str">
            <v>SUO_266</v>
          </cell>
        </row>
        <row r="115">
          <cell r="B115" t="str">
            <v>SUO_266</v>
          </cell>
        </row>
        <row r="116">
          <cell r="B116" t="str">
            <v>SUO_266</v>
          </cell>
        </row>
        <row r="117">
          <cell r="B117" t="str">
            <v>SUO_266</v>
          </cell>
        </row>
        <row r="118">
          <cell r="B118" t="str">
            <v>SUO_266</v>
          </cell>
        </row>
        <row r="119">
          <cell r="B119" t="str">
            <v>SUO_266</v>
          </cell>
        </row>
        <row r="120">
          <cell r="B120" t="str">
            <v>SUO_266</v>
          </cell>
        </row>
        <row r="121">
          <cell r="B121" t="str">
            <v>OST_361</v>
          </cell>
        </row>
        <row r="122">
          <cell r="B122" t="str">
            <v>OST_361</v>
          </cell>
        </row>
        <row r="123">
          <cell r="B123" t="str">
            <v>OST_361</v>
          </cell>
        </row>
        <row r="124">
          <cell r="B124" t="str">
            <v>OST_361</v>
          </cell>
        </row>
        <row r="125">
          <cell r="B125" t="str">
            <v>OST_361</v>
          </cell>
        </row>
        <row r="126">
          <cell r="B126" t="str">
            <v>OST_361</v>
          </cell>
        </row>
        <row r="127">
          <cell r="B127" t="str">
            <v>OST_361</v>
          </cell>
        </row>
        <row r="128">
          <cell r="B128" t="str">
            <v>OST_361</v>
          </cell>
        </row>
        <row r="129">
          <cell r="B129" t="str">
            <v>OST_361</v>
          </cell>
        </row>
        <row r="130">
          <cell r="B130" t="str">
            <v>OST_361</v>
          </cell>
        </row>
        <row r="131">
          <cell r="B131" t="str">
            <v>EXN_212</v>
          </cell>
        </row>
        <row r="132">
          <cell r="B132" t="str">
            <v>EXN_212</v>
          </cell>
        </row>
        <row r="133">
          <cell r="B133" t="str">
            <v>EXN_212</v>
          </cell>
        </row>
        <row r="134">
          <cell r="B134" t="str">
            <v>SUO_173</v>
          </cell>
        </row>
        <row r="135">
          <cell r="B135" t="str">
            <v>SUO_173</v>
          </cell>
        </row>
        <row r="136">
          <cell r="B136" t="str">
            <v>SUO_173</v>
          </cell>
        </row>
        <row r="137">
          <cell r="B137" t="str">
            <v>SUO_173</v>
          </cell>
        </row>
        <row r="138">
          <cell r="B138" t="str">
            <v>SUO_173</v>
          </cell>
        </row>
        <row r="139">
          <cell r="B139" t="str">
            <v>SUO_173</v>
          </cell>
        </row>
        <row r="140">
          <cell r="B140" t="str">
            <v>SUO_173</v>
          </cell>
        </row>
        <row r="141">
          <cell r="B141" t="str">
            <v>SUO_173</v>
          </cell>
        </row>
        <row r="142">
          <cell r="B142" t="str">
            <v>SUO_173</v>
          </cell>
        </row>
        <row r="143">
          <cell r="B143" t="str">
            <v>OST_359</v>
          </cell>
        </row>
        <row r="144">
          <cell r="B144" t="str">
            <v>OST_359</v>
          </cell>
        </row>
        <row r="145">
          <cell r="B145" t="str">
            <v>OST_359</v>
          </cell>
        </row>
        <row r="146">
          <cell r="B146" t="str">
            <v>OST_039</v>
          </cell>
        </row>
        <row r="147">
          <cell r="B147" t="str">
            <v>SUO_106</v>
          </cell>
        </row>
        <row r="148">
          <cell r="B148" t="str">
            <v>SUO_106</v>
          </cell>
        </row>
        <row r="149">
          <cell r="B149" t="str">
            <v>SUO_054</v>
          </cell>
        </row>
        <row r="150">
          <cell r="B150" t="str">
            <v>SUO_054</v>
          </cell>
        </row>
        <row r="151">
          <cell r="B151" t="str">
            <v>SUO_054</v>
          </cell>
        </row>
        <row r="152">
          <cell r="B152" t="str">
            <v>SUO_054</v>
          </cell>
        </row>
        <row r="153">
          <cell r="B153" t="str">
            <v>SUO_054</v>
          </cell>
        </row>
        <row r="154">
          <cell r="B154" t="str">
            <v>SUO_054</v>
          </cell>
        </row>
        <row r="155">
          <cell r="B155" t="str">
            <v>SUO_054</v>
          </cell>
        </row>
        <row r="156">
          <cell r="B156" t="str">
            <v>SUO_054</v>
          </cell>
        </row>
        <row r="157">
          <cell r="B157" t="str">
            <v>SUO_054</v>
          </cell>
        </row>
        <row r="158">
          <cell r="B158" t="str">
            <v>SUO_054</v>
          </cell>
        </row>
        <row r="159">
          <cell r="B159" t="str">
            <v>SUO_054</v>
          </cell>
        </row>
        <row r="160">
          <cell r="B160" t="str">
            <v>SUO_054</v>
          </cell>
        </row>
        <row r="161">
          <cell r="B161" t="str">
            <v>SUO_054</v>
          </cell>
        </row>
        <row r="162">
          <cell r="B162" t="str">
            <v>SUO_054</v>
          </cell>
        </row>
        <row r="163">
          <cell r="B163" t="str">
            <v>SUO_046</v>
          </cell>
        </row>
        <row r="164">
          <cell r="B164" t="str">
            <v>SUO_046</v>
          </cell>
        </row>
        <row r="165">
          <cell r="B165" t="str">
            <v>EXN_367</v>
          </cell>
        </row>
        <row r="166">
          <cell r="B166" t="str">
            <v>EXN_367</v>
          </cell>
        </row>
        <row r="167">
          <cell r="B167" t="str">
            <v>EXN_367</v>
          </cell>
        </row>
        <row r="168">
          <cell r="B168" t="str">
            <v>NRD_060</v>
          </cell>
        </row>
        <row r="169">
          <cell r="B169" t="str">
            <v>OST_022</v>
          </cell>
        </row>
        <row r="170">
          <cell r="B170" t="str">
            <v>NRD_112</v>
          </cell>
        </row>
        <row r="171">
          <cell r="B171" t="str">
            <v>DLA_RNC</v>
          </cell>
        </row>
        <row r="172">
          <cell r="B172" t="str">
            <v>DLA_RNC</v>
          </cell>
        </row>
        <row r="173">
          <cell r="B173" t="str">
            <v>EXN_047</v>
          </cell>
        </row>
        <row r="174">
          <cell r="B174" t="str">
            <v>EXN_023</v>
          </cell>
        </row>
        <row r="175">
          <cell r="B175" t="str">
            <v>EXN_037</v>
          </cell>
        </row>
        <row r="176">
          <cell r="B176" t="str">
            <v>EXN_243</v>
          </cell>
        </row>
        <row r="177">
          <cell r="B177" t="str">
            <v>EXN_577</v>
          </cell>
        </row>
        <row r="178">
          <cell r="B178" t="str">
            <v>EXN_015</v>
          </cell>
        </row>
        <row r="179">
          <cell r="B179" t="str">
            <v>OST_361</v>
          </cell>
        </row>
        <row r="180">
          <cell r="B180" t="str">
            <v>OST_092</v>
          </cell>
        </row>
        <row r="181">
          <cell r="B181" t="str">
            <v>EXN_350</v>
          </cell>
        </row>
        <row r="182">
          <cell r="B182" t="str">
            <v>EXN_018</v>
          </cell>
        </row>
        <row r="183">
          <cell r="B183" t="str">
            <v>NRD_069</v>
          </cell>
        </row>
        <row r="184">
          <cell r="B184" t="str">
            <v>EXN_512</v>
          </cell>
        </row>
        <row r="185">
          <cell r="B185" t="str">
            <v>EXN_352</v>
          </cell>
        </row>
        <row r="186">
          <cell r="B186" t="str">
            <v>EXN_352</v>
          </cell>
        </row>
        <row r="187">
          <cell r="B187" t="str">
            <v>EXN_352</v>
          </cell>
        </row>
        <row r="188">
          <cell r="B188" t="str">
            <v>EXN_023</v>
          </cell>
        </row>
        <row r="189">
          <cell r="B189" t="str">
            <v>EXN_073</v>
          </cell>
        </row>
        <row r="190">
          <cell r="B190" t="str">
            <v>EXN_577</v>
          </cell>
        </row>
        <row r="191">
          <cell r="B191" t="str">
            <v>EXN_577</v>
          </cell>
        </row>
        <row r="192">
          <cell r="B192" t="str">
            <v>EXN_577</v>
          </cell>
        </row>
        <row r="193">
          <cell r="B193" t="str">
            <v>OST_221</v>
          </cell>
        </row>
        <row r="194">
          <cell r="B194" t="str">
            <v>OST_221</v>
          </cell>
        </row>
        <row r="195">
          <cell r="B195" t="str">
            <v>OST_221</v>
          </cell>
        </row>
        <row r="196">
          <cell r="B196" t="str">
            <v>OST_221</v>
          </cell>
        </row>
        <row r="197">
          <cell r="B197" t="str">
            <v>OST_221</v>
          </cell>
        </row>
        <row r="198">
          <cell r="B198" t="str">
            <v>OST_221</v>
          </cell>
        </row>
        <row r="199">
          <cell r="B199" t="str">
            <v>EXN_098</v>
          </cell>
        </row>
        <row r="200">
          <cell r="B200" t="str">
            <v>EXN_510</v>
          </cell>
        </row>
        <row r="201">
          <cell r="B201" t="str">
            <v>SUO_054</v>
          </cell>
        </row>
        <row r="202">
          <cell r="B202" t="str">
            <v>SUO_054</v>
          </cell>
        </row>
        <row r="203">
          <cell r="B203" t="str">
            <v>SUO_054</v>
          </cell>
        </row>
        <row r="204">
          <cell r="B204" t="str">
            <v>SUO_266</v>
          </cell>
        </row>
        <row r="205">
          <cell r="B205" t="str">
            <v>SUO_266</v>
          </cell>
        </row>
        <row r="206">
          <cell r="B206" t="str">
            <v>SUO_266</v>
          </cell>
        </row>
        <row r="207">
          <cell r="B207" t="str">
            <v>SUO_266</v>
          </cell>
        </row>
        <row r="208">
          <cell r="B208" t="str">
            <v>SUO_266</v>
          </cell>
        </row>
        <row r="209">
          <cell r="B209" t="str">
            <v>SUO_266</v>
          </cell>
        </row>
        <row r="210">
          <cell r="B210" t="str">
            <v>ADM_026</v>
          </cell>
        </row>
        <row r="211">
          <cell r="B211" t="str">
            <v>SUO_301</v>
          </cell>
        </row>
        <row r="212">
          <cell r="B212" t="str">
            <v>OST_361</v>
          </cell>
        </row>
        <row r="213">
          <cell r="B213" t="str">
            <v>OST_361</v>
          </cell>
        </row>
        <row r="214">
          <cell r="B214" t="str">
            <v>SUO_106</v>
          </cell>
        </row>
        <row r="215">
          <cell r="B215" t="str">
            <v>OST_342</v>
          </cell>
        </row>
        <row r="216">
          <cell r="B216" t="str">
            <v>OST_039</v>
          </cell>
        </row>
        <row r="217">
          <cell r="B217" t="str">
            <v>EXN_154</v>
          </cell>
        </row>
        <row r="218">
          <cell r="B218" t="str">
            <v>SUO_046</v>
          </cell>
        </row>
        <row r="219">
          <cell r="B219" t="str">
            <v>NRD_060</v>
          </cell>
        </row>
        <row r="220">
          <cell r="B220" t="str">
            <v>EXN_367</v>
          </cell>
        </row>
        <row r="221">
          <cell r="B221" t="str">
            <v>EXN_367</v>
          </cell>
        </row>
        <row r="222">
          <cell r="B222" t="str">
            <v>EXN_367</v>
          </cell>
        </row>
        <row r="223">
          <cell r="B223" t="str">
            <v>OST_264</v>
          </cell>
        </row>
        <row r="224">
          <cell r="B224" t="str">
            <v>OST_264</v>
          </cell>
        </row>
        <row r="225">
          <cell r="B225" t="str">
            <v>OST_264</v>
          </cell>
        </row>
        <row r="226">
          <cell r="B226" t="str">
            <v>OST_264</v>
          </cell>
        </row>
        <row r="227">
          <cell r="B227" t="str">
            <v>OST_264</v>
          </cell>
        </row>
        <row r="228">
          <cell r="B228" t="str">
            <v>OST_264</v>
          </cell>
        </row>
        <row r="229">
          <cell r="B229" t="str">
            <v>EXN_383</v>
          </cell>
        </row>
        <row r="230">
          <cell r="B230" t="str">
            <v>EXN_383</v>
          </cell>
        </row>
        <row r="231">
          <cell r="B231" t="str">
            <v>EXN_383</v>
          </cell>
        </row>
        <row r="232">
          <cell r="B232" t="str">
            <v>EXN_383</v>
          </cell>
        </row>
        <row r="233">
          <cell r="B233" t="str">
            <v>EXN_018</v>
          </cell>
        </row>
        <row r="234">
          <cell r="B234" t="str">
            <v>EXN_018</v>
          </cell>
        </row>
        <row r="235">
          <cell r="B235" t="str">
            <v>EXN_018</v>
          </cell>
        </row>
        <row r="236">
          <cell r="B236" t="str">
            <v>NRD_069</v>
          </cell>
        </row>
        <row r="237">
          <cell r="B237" t="str">
            <v>EXN_512</v>
          </cell>
        </row>
        <row r="238">
          <cell r="B238" t="str">
            <v>EXN_512</v>
          </cell>
        </row>
        <row r="239">
          <cell r="B239" t="str">
            <v>EXN_512</v>
          </cell>
        </row>
        <row r="240">
          <cell r="B240" t="str">
            <v>EXN_512</v>
          </cell>
        </row>
        <row r="241">
          <cell r="B241" t="str">
            <v>EXN_512</v>
          </cell>
        </row>
        <row r="242">
          <cell r="B242" t="str">
            <v>EXN_512</v>
          </cell>
        </row>
        <row r="243">
          <cell r="B243" t="str">
            <v>EXN_512</v>
          </cell>
        </row>
        <row r="244">
          <cell r="B244" t="str">
            <v>EXN_352</v>
          </cell>
        </row>
        <row r="245">
          <cell r="B245" t="str">
            <v>EXN_352</v>
          </cell>
        </row>
        <row r="246">
          <cell r="B246" t="str">
            <v>EXN_352</v>
          </cell>
        </row>
        <row r="247">
          <cell r="B247" t="str">
            <v>EXN_352</v>
          </cell>
        </row>
        <row r="248">
          <cell r="B248" t="str">
            <v>EXN_352</v>
          </cell>
        </row>
        <row r="249">
          <cell r="B249" t="str">
            <v>EXN_352</v>
          </cell>
        </row>
        <row r="250">
          <cell r="B250" t="str">
            <v>EXN_352</v>
          </cell>
        </row>
        <row r="251">
          <cell r="B251" t="str">
            <v>EXN_352</v>
          </cell>
        </row>
        <row r="252">
          <cell r="B252" t="str">
            <v>EXN_352</v>
          </cell>
        </row>
        <row r="253">
          <cell r="B253" t="str">
            <v>EXN_023</v>
          </cell>
        </row>
        <row r="254">
          <cell r="B254" t="str">
            <v>EXN_023</v>
          </cell>
        </row>
        <row r="255">
          <cell r="B255" t="str">
            <v>EXN_023</v>
          </cell>
        </row>
        <row r="256">
          <cell r="B256" t="str">
            <v>EXN_073</v>
          </cell>
        </row>
        <row r="257">
          <cell r="B257" t="str">
            <v>EXN_073</v>
          </cell>
        </row>
        <row r="258">
          <cell r="B258" t="str">
            <v>EXN_073</v>
          </cell>
        </row>
        <row r="259">
          <cell r="B259" t="str">
            <v>EXN_577</v>
          </cell>
        </row>
        <row r="260">
          <cell r="B260" t="str">
            <v>EXN_577</v>
          </cell>
        </row>
        <row r="261">
          <cell r="B261" t="str">
            <v>EXN_577</v>
          </cell>
        </row>
        <row r="262">
          <cell r="B262" t="str">
            <v>EXN_577</v>
          </cell>
        </row>
        <row r="263">
          <cell r="B263" t="str">
            <v>EXN_577</v>
          </cell>
        </row>
        <row r="264">
          <cell r="B264" t="str">
            <v>EXN_577</v>
          </cell>
        </row>
        <row r="265">
          <cell r="B265" t="str">
            <v>EXN_577</v>
          </cell>
        </row>
        <row r="266">
          <cell r="B266" t="str">
            <v>EXN_577</v>
          </cell>
        </row>
        <row r="267">
          <cell r="B267" t="str">
            <v>EXN_577</v>
          </cell>
        </row>
        <row r="268">
          <cell r="B268" t="str">
            <v>EXN_577</v>
          </cell>
        </row>
        <row r="269">
          <cell r="B269" t="str">
            <v>EXN_577</v>
          </cell>
        </row>
        <row r="270">
          <cell r="B270" t="str">
            <v>EXN_577</v>
          </cell>
        </row>
        <row r="271">
          <cell r="B271" t="str">
            <v>EXN_577</v>
          </cell>
        </row>
        <row r="272">
          <cell r="B272" t="str">
            <v>EXN_577</v>
          </cell>
        </row>
        <row r="273">
          <cell r="B273" t="str">
            <v>EXN_577</v>
          </cell>
        </row>
        <row r="274">
          <cell r="B274" t="str">
            <v>EXN_577</v>
          </cell>
        </row>
        <row r="275">
          <cell r="B275" t="str">
            <v>EXN_577</v>
          </cell>
        </row>
        <row r="276">
          <cell r="B276" t="str">
            <v>EXN_577</v>
          </cell>
        </row>
        <row r="277">
          <cell r="B277" t="str">
            <v>OST_221</v>
          </cell>
        </row>
        <row r="278">
          <cell r="B278" t="str">
            <v>OST_221</v>
          </cell>
        </row>
        <row r="279">
          <cell r="B279" t="str">
            <v>OST_221</v>
          </cell>
        </row>
        <row r="280">
          <cell r="B280" t="str">
            <v>OST_221</v>
          </cell>
        </row>
        <row r="281">
          <cell r="B281" t="str">
            <v>OST_221</v>
          </cell>
        </row>
        <row r="282">
          <cell r="B282" t="str">
            <v>OST_221</v>
          </cell>
        </row>
        <row r="283">
          <cell r="B283" t="str">
            <v>OST_221</v>
          </cell>
        </row>
        <row r="284">
          <cell r="B284" t="str">
            <v>OST_221</v>
          </cell>
        </row>
        <row r="285">
          <cell r="B285" t="str">
            <v>OST_221</v>
          </cell>
        </row>
        <row r="286">
          <cell r="B286" t="str">
            <v>OST_221</v>
          </cell>
        </row>
        <row r="287">
          <cell r="B287" t="str">
            <v>OST_221</v>
          </cell>
        </row>
        <row r="288">
          <cell r="B288" t="str">
            <v>OST_221</v>
          </cell>
        </row>
        <row r="289">
          <cell r="B289" t="str">
            <v>EXN_098</v>
          </cell>
        </row>
        <row r="290">
          <cell r="B290" t="str">
            <v>EXN_098</v>
          </cell>
        </row>
        <row r="291">
          <cell r="B291" t="str">
            <v>EXN_098</v>
          </cell>
        </row>
        <row r="292">
          <cell r="B292" t="str">
            <v>EXN_510</v>
          </cell>
        </row>
        <row r="293">
          <cell r="B293" t="str">
            <v>NRO_170</v>
          </cell>
        </row>
        <row r="294">
          <cell r="B294" t="str">
            <v>NRO_170</v>
          </cell>
        </row>
        <row r="295">
          <cell r="B295" t="str">
            <v>NRO_170</v>
          </cell>
        </row>
        <row r="296">
          <cell r="B296" t="str">
            <v>NRO_170</v>
          </cell>
        </row>
        <row r="297">
          <cell r="B297" t="str">
            <v>NRO_170</v>
          </cell>
        </row>
        <row r="298">
          <cell r="B298" t="str">
            <v>SUO_054</v>
          </cell>
        </row>
        <row r="299">
          <cell r="B299" t="str">
            <v>SUO_054</v>
          </cell>
        </row>
        <row r="300">
          <cell r="B300" t="str">
            <v>SUO_054</v>
          </cell>
        </row>
        <row r="301">
          <cell r="B301" t="str">
            <v>SUO_054</v>
          </cell>
        </row>
        <row r="302">
          <cell r="B302" t="str">
            <v>OST_092</v>
          </cell>
        </row>
        <row r="303">
          <cell r="B303" t="str">
            <v>OST_092</v>
          </cell>
        </row>
        <row r="304">
          <cell r="B304" t="str">
            <v>OST_092</v>
          </cell>
        </row>
        <row r="305">
          <cell r="B305" t="str">
            <v>OST_092</v>
          </cell>
        </row>
        <row r="306">
          <cell r="B306" t="str">
            <v>OST_092</v>
          </cell>
        </row>
        <row r="307">
          <cell r="B307" t="str">
            <v>OST_092</v>
          </cell>
        </row>
        <row r="308">
          <cell r="B308" t="str">
            <v>SUO_266</v>
          </cell>
        </row>
        <row r="309">
          <cell r="B309" t="str">
            <v>SUO_266</v>
          </cell>
        </row>
        <row r="310">
          <cell r="B310" t="str">
            <v>SUO_266</v>
          </cell>
        </row>
        <row r="311">
          <cell r="B311" t="str">
            <v>SUO_266</v>
          </cell>
        </row>
        <row r="312">
          <cell r="B312" t="str">
            <v>SUO_266</v>
          </cell>
        </row>
        <row r="313">
          <cell r="B313" t="str">
            <v>SUO_266</v>
          </cell>
        </row>
        <row r="314">
          <cell r="B314" t="str">
            <v>SUO_266</v>
          </cell>
        </row>
        <row r="315">
          <cell r="B315" t="str">
            <v>SUO_266</v>
          </cell>
        </row>
        <row r="316">
          <cell r="B316" t="str">
            <v>SUO_266</v>
          </cell>
        </row>
        <row r="317">
          <cell r="B317" t="str">
            <v>SUO_266</v>
          </cell>
        </row>
        <row r="318">
          <cell r="B318" t="str">
            <v>SUO_266</v>
          </cell>
        </row>
        <row r="319">
          <cell r="B319" t="str">
            <v>SUO_266</v>
          </cell>
        </row>
        <row r="320">
          <cell r="B320" t="str">
            <v>SUO_301</v>
          </cell>
        </row>
        <row r="321">
          <cell r="B321" t="str">
            <v>EXN_353</v>
          </cell>
        </row>
        <row r="322">
          <cell r="B322" t="str">
            <v>EXN_353</v>
          </cell>
        </row>
        <row r="323">
          <cell r="B323" t="str">
            <v>EXN_353</v>
          </cell>
        </row>
        <row r="324">
          <cell r="B324" t="str">
            <v>OST_359</v>
          </cell>
        </row>
        <row r="325">
          <cell r="B325" t="str">
            <v>OST_359</v>
          </cell>
        </row>
        <row r="326">
          <cell r="B326" t="str">
            <v>OST_359</v>
          </cell>
        </row>
        <row r="327">
          <cell r="B327" t="str">
            <v>OST_359</v>
          </cell>
        </row>
        <row r="328">
          <cell r="B328" t="str">
            <v>OST_359</v>
          </cell>
        </row>
        <row r="329">
          <cell r="B329" t="str">
            <v>OST_359</v>
          </cell>
        </row>
        <row r="330">
          <cell r="B330" t="str">
            <v>OST_359</v>
          </cell>
        </row>
        <row r="331">
          <cell r="B331" t="str">
            <v>OST_359</v>
          </cell>
        </row>
        <row r="332">
          <cell r="B332" t="str">
            <v>SUO_106</v>
          </cell>
        </row>
        <row r="333">
          <cell r="B333" t="str">
            <v>OST_342</v>
          </cell>
        </row>
        <row r="334">
          <cell r="B334" t="str">
            <v>OST_342</v>
          </cell>
        </row>
        <row r="335">
          <cell r="B335" t="str">
            <v>OST_342</v>
          </cell>
        </row>
        <row r="336">
          <cell r="B336" t="str">
            <v>OST_039</v>
          </cell>
        </row>
        <row r="337">
          <cell r="B337" t="str">
            <v>OST_039</v>
          </cell>
        </row>
        <row r="338">
          <cell r="B338" t="str">
            <v>OST_039</v>
          </cell>
        </row>
        <row r="339">
          <cell r="B339" t="str">
            <v>EXN_154</v>
          </cell>
        </row>
        <row r="340">
          <cell r="B340" t="str">
            <v>SUO_046</v>
          </cell>
        </row>
        <row r="341">
          <cell r="B341" t="str">
            <v>NRD_060</v>
          </cell>
        </row>
        <row r="342">
          <cell r="B342" t="str">
            <v>NRD_060</v>
          </cell>
        </row>
        <row r="343">
          <cell r="B343" t="str">
            <v>NRD_060</v>
          </cell>
        </row>
        <row r="344">
          <cell r="B344" t="str">
            <v>NRD_060</v>
          </cell>
        </row>
        <row r="345">
          <cell r="B345" t="str">
            <v>NRD_060</v>
          </cell>
        </row>
        <row r="346">
          <cell r="B346" t="str">
            <v>NRD_060</v>
          </cell>
        </row>
        <row r="347">
          <cell r="B347" t="str">
            <v>EXN_367</v>
          </cell>
        </row>
        <row r="348">
          <cell r="B348" t="str">
            <v>EXN_367</v>
          </cell>
        </row>
        <row r="349">
          <cell r="B349" t="str">
            <v>EXN_367</v>
          </cell>
        </row>
        <row r="350">
          <cell r="B350" t="str">
            <v>EXN_367</v>
          </cell>
        </row>
        <row r="351">
          <cell r="B351" t="str">
            <v>EXN_367</v>
          </cell>
        </row>
        <row r="352">
          <cell r="B352" t="str">
            <v>EXN_367</v>
          </cell>
        </row>
        <row r="353">
          <cell r="B353" t="str">
            <v>EXN_367</v>
          </cell>
        </row>
        <row r="354">
          <cell r="B354" t="str">
            <v>EXN_367</v>
          </cell>
        </row>
        <row r="355">
          <cell r="B355" t="str">
            <v>EXN_367</v>
          </cell>
        </row>
        <row r="356">
          <cell r="B356" t="str">
            <v>OST_264</v>
          </cell>
        </row>
        <row r="357">
          <cell r="B357" t="str">
            <v>OST_264</v>
          </cell>
        </row>
        <row r="358">
          <cell r="B358" t="str">
            <v>OST_264</v>
          </cell>
        </row>
        <row r="359">
          <cell r="B359" t="str">
            <v>OST_264</v>
          </cell>
        </row>
        <row r="360">
          <cell r="B360" t="str">
            <v>OST_264</v>
          </cell>
        </row>
        <row r="361">
          <cell r="B361" t="str">
            <v>OST_264</v>
          </cell>
        </row>
        <row r="362">
          <cell r="B362" t="str">
            <v>OST_264</v>
          </cell>
        </row>
        <row r="363">
          <cell r="B363" t="str">
            <v>OST_264</v>
          </cell>
        </row>
        <row r="364">
          <cell r="B364" t="str">
            <v>OST_264</v>
          </cell>
        </row>
        <row r="365">
          <cell r="B365" t="str">
            <v>OST_264</v>
          </cell>
        </row>
        <row r="366">
          <cell r="B366" t="str">
            <v>OST_264</v>
          </cell>
        </row>
        <row r="367">
          <cell r="B367" t="str">
            <v>OST_264</v>
          </cell>
        </row>
        <row r="368">
          <cell r="B368" t="str">
            <v>EXN_320</v>
          </cell>
        </row>
        <row r="369">
          <cell r="B369" t="str">
            <v>EXN_018</v>
          </cell>
        </row>
        <row r="370">
          <cell r="B370" t="str">
            <v>ADM_012</v>
          </cell>
        </row>
        <row r="371">
          <cell r="B371" t="str">
            <v>EXN_352</v>
          </cell>
        </row>
        <row r="372">
          <cell r="B372" t="str">
            <v>EXN_352</v>
          </cell>
        </row>
        <row r="373">
          <cell r="B373" t="str">
            <v>EXN_352</v>
          </cell>
        </row>
        <row r="374">
          <cell r="B374" t="str">
            <v>EXN_352</v>
          </cell>
        </row>
        <row r="375">
          <cell r="B375" t="str">
            <v>EXN_352</v>
          </cell>
        </row>
        <row r="376">
          <cell r="B376" t="str">
            <v>ADM_232</v>
          </cell>
        </row>
        <row r="377">
          <cell r="B377" t="str">
            <v>OST_221</v>
          </cell>
        </row>
        <row r="378">
          <cell r="B378" t="str">
            <v>OST_221</v>
          </cell>
        </row>
        <row r="379">
          <cell r="B379" t="str">
            <v>OST_221</v>
          </cell>
        </row>
        <row r="380">
          <cell r="B380" t="str">
            <v>OST_221</v>
          </cell>
        </row>
        <row r="381">
          <cell r="B381" t="str">
            <v>OST_221</v>
          </cell>
        </row>
        <row r="382">
          <cell r="B382" t="str">
            <v>OST_221</v>
          </cell>
        </row>
        <row r="383">
          <cell r="B383" t="str">
            <v>SUO_054</v>
          </cell>
        </row>
        <row r="384">
          <cell r="B384" t="str">
            <v>SUO_054</v>
          </cell>
        </row>
        <row r="385">
          <cell r="B385" t="str">
            <v>SUO_106</v>
          </cell>
        </row>
        <row r="386">
          <cell r="B386" t="str">
            <v>EXN_367</v>
          </cell>
        </row>
        <row r="387">
          <cell r="B387" t="str">
            <v>EXN_367</v>
          </cell>
        </row>
        <row r="388">
          <cell r="B388" t="str">
            <v>EXN_367</v>
          </cell>
        </row>
        <row r="389">
          <cell r="B389" t="str">
            <v>OST_264</v>
          </cell>
        </row>
        <row r="390">
          <cell r="B390" t="str">
            <v>OST_264</v>
          </cell>
        </row>
        <row r="391">
          <cell r="B391" t="str">
            <v>OST_264</v>
          </cell>
        </row>
        <row r="392">
          <cell r="B392" t="str">
            <v>OST_264</v>
          </cell>
        </row>
        <row r="393">
          <cell r="B393" t="str">
            <v>OST_264</v>
          </cell>
        </row>
        <row r="394">
          <cell r="B394" t="str">
            <v>OST_264</v>
          </cell>
        </row>
        <row r="395">
          <cell r="B395" t="str">
            <v>OST_264</v>
          </cell>
        </row>
        <row r="396">
          <cell r="B396" t="str">
            <v>OST_264</v>
          </cell>
        </row>
        <row r="397">
          <cell r="B397" t="str">
            <v>OST_264</v>
          </cell>
        </row>
        <row r="398">
          <cell r="B398" t="str">
            <v>NRD_060</v>
          </cell>
        </row>
        <row r="399">
          <cell r="B399" t="str">
            <v>NRD_060</v>
          </cell>
        </row>
        <row r="400">
          <cell r="B400" t="str">
            <v>NRD_060</v>
          </cell>
        </row>
        <row r="401">
          <cell r="B401" t="str">
            <v>ADM_235</v>
          </cell>
        </row>
        <row r="402">
          <cell r="B402" t="str">
            <v>ADM_235</v>
          </cell>
        </row>
        <row r="403">
          <cell r="B403" t="str">
            <v>ADM_235</v>
          </cell>
        </row>
        <row r="404">
          <cell r="B404" t="str">
            <v>EXN_018</v>
          </cell>
        </row>
        <row r="405">
          <cell r="B405" t="str">
            <v>NRD_069</v>
          </cell>
        </row>
        <row r="406">
          <cell r="B406" t="str">
            <v>EXN_512</v>
          </cell>
        </row>
        <row r="407">
          <cell r="B407" t="str">
            <v>EXN_512</v>
          </cell>
        </row>
        <row r="408">
          <cell r="B408" t="str">
            <v>EXN_352</v>
          </cell>
        </row>
        <row r="409">
          <cell r="B409" t="str">
            <v>EXN_352</v>
          </cell>
        </row>
        <row r="410">
          <cell r="B410" t="str">
            <v>EXN_352</v>
          </cell>
        </row>
        <row r="411">
          <cell r="B411" t="str">
            <v>EXN_352</v>
          </cell>
        </row>
        <row r="412">
          <cell r="B412" t="str">
            <v>EXN_352</v>
          </cell>
        </row>
        <row r="413">
          <cell r="B413" t="str">
            <v>EXN_352</v>
          </cell>
        </row>
        <row r="414">
          <cell r="B414" t="str">
            <v>EXN_352</v>
          </cell>
        </row>
        <row r="415">
          <cell r="B415" t="str">
            <v>EXN_352</v>
          </cell>
        </row>
        <row r="416">
          <cell r="B416" t="str">
            <v>EXN_352</v>
          </cell>
        </row>
        <row r="417">
          <cell r="B417" t="str">
            <v>EXN_023</v>
          </cell>
        </row>
        <row r="418">
          <cell r="B418" t="str">
            <v>EXN_073</v>
          </cell>
        </row>
        <row r="419">
          <cell r="B419" t="str">
            <v>EXN_577</v>
          </cell>
        </row>
        <row r="420">
          <cell r="B420" t="str">
            <v>EXN_577</v>
          </cell>
        </row>
        <row r="421">
          <cell r="B421" t="str">
            <v>EXN_577</v>
          </cell>
        </row>
        <row r="422">
          <cell r="B422" t="str">
            <v>EXN_577</v>
          </cell>
        </row>
        <row r="423">
          <cell r="B423" t="str">
            <v>EXN_577</v>
          </cell>
        </row>
        <row r="424">
          <cell r="B424" t="str">
            <v>EXN_577</v>
          </cell>
        </row>
        <row r="425">
          <cell r="B425" t="str">
            <v>EXN_577</v>
          </cell>
        </row>
        <row r="426">
          <cell r="B426" t="str">
            <v>EXN_577</v>
          </cell>
        </row>
        <row r="427">
          <cell r="B427" t="str">
            <v>EXN_577</v>
          </cell>
        </row>
        <row r="428">
          <cell r="B428" t="str">
            <v>ADM_232</v>
          </cell>
        </row>
        <row r="429">
          <cell r="B429" t="str">
            <v>OST_221</v>
          </cell>
        </row>
        <row r="430">
          <cell r="B430" t="str">
            <v>OST_221</v>
          </cell>
        </row>
        <row r="431">
          <cell r="B431" t="str">
            <v>OST_221</v>
          </cell>
        </row>
        <row r="432">
          <cell r="B432" t="str">
            <v>OST_221</v>
          </cell>
        </row>
        <row r="433">
          <cell r="B433" t="str">
            <v>OST_221</v>
          </cell>
        </row>
        <row r="434">
          <cell r="B434" t="str">
            <v>OST_221</v>
          </cell>
        </row>
        <row r="435">
          <cell r="B435" t="str">
            <v>EXN_098</v>
          </cell>
        </row>
        <row r="436">
          <cell r="B436" t="str">
            <v>EXN_510</v>
          </cell>
        </row>
        <row r="437">
          <cell r="B437" t="str">
            <v>NRO_170</v>
          </cell>
        </row>
        <row r="438">
          <cell r="B438" t="str">
            <v>SUO_054</v>
          </cell>
        </row>
        <row r="439">
          <cell r="B439" t="str">
            <v>SUO_054</v>
          </cell>
        </row>
        <row r="440">
          <cell r="B440" t="str">
            <v>SUO_054</v>
          </cell>
        </row>
        <row r="441">
          <cell r="B441" t="str">
            <v>SUO_054</v>
          </cell>
        </row>
        <row r="442">
          <cell r="B442" t="str">
            <v>SUO_054</v>
          </cell>
        </row>
        <row r="443">
          <cell r="B443" t="str">
            <v>SUO_054</v>
          </cell>
        </row>
        <row r="444">
          <cell r="B444" t="str">
            <v>SUO_266</v>
          </cell>
        </row>
        <row r="445">
          <cell r="B445" t="str">
            <v>SUO_266</v>
          </cell>
        </row>
        <row r="446">
          <cell r="B446" t="str">
            <v>SUO_266</v>
          </cell>
        </row>
        <row r="447">
          <cell r="B447" t="str">
            <v>SUO_266</v>
          </cell>
        </row>
        <row r="448">
          <cell r="B448" t="str">
            <v>SUO_266</v>
          </cell>
        </row>
        <row r="449">
          <cell r="B449" t="str">
            <v>SUO_266</v>
          </cell>
        </row>
        <row r="450">
          <cell r="B450" t="str">
            <v>ADM_026</v>
          </cell>
        </row>
        <row r="451">
          <cell r="B451" t="str">
            <v>EXN_353</v>
          </cell>
        </row>
        <row r="452">
          <cell r="B452" t="str">
            <v>OST_361</v>
          </cell>
        </row>
        <row r="453">
          <cell r="B453" t="str">
            <v>OST_361</v>
          </cell>
        </row>
        <row r="454">
          <cell r="B454" t="str">
            <v>OST_361</v>
          </cell>
        </row>
        <row r="455">
          <cell r="B455" t="str">
            <v>EXN_212</v>
          </cell>
        </row>
        <row r="456">
          <cell r="B456" t="str">
            <v>NRO_037</v>
          </cell>
        </row>
        <row r="457">
          <cell r="B457" t="str">
            <v>SUO_106</v>
          </cell>
        </row>
        <row r="458">
          <cell r="B458" t="str">
            <v>OST_342</v>
          </cell>
        </row>
        <row r="459">
          <cell r="B459" t="str">
            <v>OST_039</v>
          </cell>
        </row>
        <row r="460">
          <cell r="B460" t="str">
            <v>EXN_154</v>
          </cell>
        </row>
        <row r="461">
          <cell r="B461" t="str">
            <v>SUO_046</v>
          </cell>
        </row>
        <row r="462">
          <cell r="B462" t="str">
            <v>EXN_367</v>
          </cell>
        </row>
        <row r="463">
          <cell r="B463" t="str">
            <v>EXN_367</v>
          </cell>
        </row>
        <row r="464">
          <cell r="B464" t="str">
            <v>EXN_367</v>
          </cell>
        </row>
        <row r="465">
          <cell r="B465" t="str">
            <v>OST_264</v>
          </cell>
        </row>
        <row r="466">
          <cell r="B466" t="str">
            <v>OST_264</v>
          </cell>
        </row>
        <row r="467">
          <cell r="B467" t="str">
            <v>OST_264</v>
          </cell>
        </row>
        <row r="468">
          <cell r="B468" t="str">
            <v>OST_264</v>
          </cell>
        </row>
        <row r="469">
          <cell r="B469" t="str">
            <v>OST_264</v>
          </cell>
        </row>
        <row r="470">
          <cell r="B470" t="str">
            <v>OST_264</v>
          </cell>
        </row>
        <row r="471">
          <cell r="B471" t="str">
            <v>OST_264</v>
          </cell>
        </row>
        <row r="472">
          <cell r="B472" t="str">
            <v>OST_264</v>
          </cell>
        </row>
        <row r="473">
          <cell r="B473" t="str">
            <v>OST_264</v>
          </cell>
        </row>
        <row r="474">
          <cell r="B474" t="str">
            <v>OST_264</v>
          </cell>
        </row>
        <row r="475">
          <cell r="B475" t="str">
            <v>EXN_212</v>
          </cell>
        </row>
        <row r="476">
          <cell r="B476" t="str">
            <v>NRO_169</v>
          </cell>
        </row>
        <row r="477">
          <cell r="B477" t="str">
            <v>NRO_169</v>
          </cell>
        </row>
        <row r="478">
          <cell r="B478" t="str">
            <v>NRO_169</v>
          </cell>
        </row>
        <row r="479">
          <cell r="B479" t="str">
            <v>NRO_169</v>
          </cell>
        </row>
        <row r="480">
          <cell r="B480" t="str">
            <v>NRO_169</v>
          </cell>
        </row>
        <row r="481">
          <cell r="B481" t="str">
            <v>NRO_169</v>
          </cell>
        </row>
        <row r="482">
          <cell r="B482" t="str">
            <v>NRO_169</v>
          </cell>
        </row>
        <row r="483">
          <cell r="B483" t="str">
            <v>NRO_169</v>
          </cell>
        </row>
        <row r="484">
          <cell r="B484" t="str">
            <v>NRO_169</v>
          </cell>
        </row>
        <row r="485">
          <cell r="B485" t="str">
            <v>NRO_169</v>
          </cell>
        </row>
        <row r="486">
          <cell r="B486" t="str">
            <v>NRO_169</v>
          </cell>
        </row>
        <row r="487">
          <cell r="B487" t="str">
            <v>NRO_169</v>
          </cell>
        </row>
        <row r="488">
          <cell r="B488" t="str">
            <v>OST_275</v>
          </cell>
        </row>
        <row r="489">
          <cell r="B489" t="str">
            <v>SUO_073</v>
          </cell>
        </row>
        <row r="490">
          <cell r="B490" t="str">
            <v>SUO_298</v>
          </cell>
        </row>
        <row r="491">
          <cell r="B491" t="str">
            <v>SUO_298</v>
          </cell>
        </row>
        <row r="492">
          <cell r="B492" t="str">
            <v>SUO_298</v>
          </cell>
        </row>
        <row r="493">
          <cell r="B493" t="str">
            <v>SUO_298</v>
          </cell>
        </row>
        <row r="494">
          <cell r="B494" t="str">
            <v>SUO_298</v>
          </cell>
        </row>
        <row r="495">
          <cell r="B495" t="str">
            <v>SUO_298</v>
          </cell>
        </row>
        <row r="496">
          <cell r="B496" t="str">
            <v>SUO_298</v>
          </cell>
        </row>
        <row r="497">
          <cell r="B497" t="str">
            <v>SUO_298</v>
          </cell>
        </row>
        <row r="498">
          <cell r="B498" t="str">
            <v>SUO_298</v>
          </cell>
        </row>
        <row r="499">
          <cell r="B499" t="str">
            <v>SUO_298</v>
          </cell>
        </row>
        <row r="500">
          <cell r="B500" t="str">
            <v>SUO_298</v>
          </cell>
        </row>
        <row r="501">
          <cell r="B501" t="str">
            <v>SUO_298</v>
          </cell>
        </row>
        <row r="502">
          <cell r="B502" t="str">
            <v>OST_139</v>
          </cell>
        </row>
        <row r="503">
          <cell r="B503" t="str">
            <v>OST_411</v>
          </cell>
        </row>
        <row r="504">
          <cell r="B504" t="str">
            <v>OST_138</v>
          </cell>
        </row>
        <row r="505">
          <cell r="B505" t="str">
            <v>NRO_170</v>
          </cell>
        </row>
        <row r="506">
          <cell r="B506" t="str">
            <v>NRO_170</v>
          </cell>
        </row>
        <row r="507">
          <cell r="B507" t="str">
            <v>NRO_170</v>
          </cell>
        </row>
        <row r="508">
          <cell r="B508" t="str">
            <v>NRO_170</v>
          </cell>
        </row>
        <row r="509">
          <cell r="B509" t="str">
            <v>NRO_170</v>
          </cell>
        </row>
        <row r="510">
          <cell r="B510" t="str">
            <v>NRO_170</v>
          </cell>
        </row>
        <row r="511">
          <cell r="B511" t="str">
            <v>NRO_170</v>
          </cell>
        </row>
        <row r="512">
          <cell r="B512" t="str">
            <v>OST_368</v>
          </cell>
        </row>
        <row r="513">
          <cell r="B513" t="str">
            <v>OST_368</v>
          </cell>
        </row>
        <row r="514">
          <cell r="B514" t="str">
            <v>OST_368</v>
          </cell>
        </row>
        <row r="515">
          <cell r="B515" t="str">
            <v>OST_368</v>
          </cell>
        </row>
        <row r="516">
          <cell r="B516" t="str">
            <v>SUO_211</v>
          </cell>
        </row>
        <row r="517">
          <cell r="B517" t="str">
            <v>SUO_301</v>
          </cell>
        </row>
        <row r="518">
          <cell r="B518" t="str">
            <v>SUO_301</v>
          </cell>
        </row>
        <row r="519">
          <cell r="B519" t="str">
            <v>SUO_301</v>
          </cell>
        </row>
        <row r="520">
          <cell r="B520" t="str">
            <v>SUO_301</v>
          </cell>
        </row>
        <row r="521">
          <cell r="B521" t="str">
            <v>SUO_301</v>
          </cell>
        </row>
        <row r="522">
          <cell r="B522" t="str">
            <v>SUO_301</v>
          </cell>
        </row>
        <row r="523">
          <cell r="B523" t="str">
            <v>SUO_301</v>
          </cell>
        </row>
        <row r="524">
          <cell r="B524" t="str">
            <v>SUO_301</v>
          </cell>
        </row>
        <row r="525">
          <cell r="B525" t="str">
            <v>SUO_301</v>
          </cell>
        </row>
        <row r="526">
          <cell r="B526" t="str">
            <v>SUO_301</v>
          </cell>
        </row>
        <row r="527">
          <cell r="B527" t="str">
            <v>EXN_353</v>
          </cell>
        </row>
        <row r="528">
          <cell r="B528" t="str">
            <v>OST_361</v>
          </cell>
        </row>
        <row r="529">
          <cell r="B529" t="str">
            <v>OST_361</v>
          </cell>
        </row>
        <row r="530">
          <cell r="B530" t="str">
            <v>OST_361</v>
          </cell>
        </row>
        <row r="531">
          <cell r="B531" t="str">
            <v>OST_361</v>
          </cell>
        </row>
        <row r="532">
          <cell r="B532" t="str">
            <v>OST_359</v>
          </cell>
        </row>
        <row r="533">
          <cell r="B533" t="str">
            <v>OST_359</v>
          </cell>
        </row>
        <row r="534">
          <cell r="B534" t="str">
            <v>OST_359</v>
          </cell>
        </row>
        <row r="535">
          <cell r="B535" t="str">
            <v>OST_359</v>
          </cell>
        </row>
        <row r="536">
          <cell r="B536" t="str">
            <v>OST_359</v>
          </cell>
        </row>
        <row r="537">
          <cell r="B537" t="str">
            <v>OST_359</v>
          </cell>
        </row>
        <row r="538">
          <cell r="B538" t="str">
            <v>OST_359</v>
          </cell>
        </row>
        <row r="539">
          <cell r="B539" t="str">
            <v>OST_411</v>
          </cell>
        </row>
        <row r="540">
          <cell r="B540" t="str">
            <v>OST_411</v>
          </cell>
        </row>
        <row r="541">
          <cell r="B541" t="str">
            <v>NRD_188</v>
          </cell>
        </row>
        <row r="542">
          <cell r="B542" t="str">
            <v>EXN_074</v>
          </cell>
        </row>
        <row r="543">
          <cell r="B543" t="str">
            <v>ADM_232</v>
          </cell>
        </row>
        <row r="544">
          <cell r="B544" t="str">
            <v>ADM_232</v>
          </cell>
        </row>
        <row r="545">
          <cell r="B545" t="str">
            <v>NRD_264</v>
          </cell>
        </row>
        <row r="546">
          <cell r="B546" t="str">
            <v>NRD_264</v>
          </cell>
        </row>
        <row r="547">
          <cell r="B547" t="str">
            <v>OST_409</v>
          </cell>
        </row>
        <row r="548">
          <cell r="B548" t="str">
            <v>OST_420</v>
          </cell>
        </row>
        <row r="549">
          <cell r="B549" t="str">
            <v>OST_375</v>
          </cell>
        </row>
        <row r="550">
          <cell r="B550" t="str">
            <v>OST_374</v>
          </cell>
        </row>
        <row r="551">
          <cell r="B551" t="str">
            <v>OST_328</v>
          </cell>
        </row>
        <row r="552">
          <cell r="B552" t="str">
            <v>OST_388</v>
          </cell>
        </row>
        <row r="553">
          <cell r="B553" t="str">
            <v>OST_419</v>
          </cell>
        </row>
        <row r="554">
          <cell r="B554" t="str">
            <v>SUO_266</v>
          </cell>
        </row>
        <row r="555">
          <cell r="B555" t="str">
            <v>OST_906</v>
          </cell>
        </row>
        <row r="556">
          <cell r="B556" t="str">
            <v>OST_343</v>
          </cell>
        </row>
        <row r="557">
          <cell r="B557" t="str">
            <v>SUD_144</v>
          </cell>
        </row>
        <row r="558">
          <cell r="B558" t="str">
            <v>SUO_186</v>
          </cell>
        </row>
        <row r="559">
          <cell r="B559" t="str">
            <v>SUO_170</v>
          </cell>
        </row>
        <row r="560">
          <cell r="B560" t="str">
            <v>OST_283</v>
          </cell>
        </row>
        <row r="561">
          <cell r="B561" t="str">
            <v>OST_342</v>
          </cell>
        </row>
        <row r="562">
          <cell r="B562" t="str">
            <v>OST_039</v>
          </cell>
        </row>
        <row r="563">
          <cell r="B563" t="str">
            <v>EXN_246</v>
          </cell>
        </row>
        <row r="564">
          <cell r="B564" t="str">
            <v>EXN_246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down 13042026 8h14"/>
      <sheetName val="cells down 13042026 12h31"/>
      <sheetName val="cells down 13042026 16h33 "/>
      <sheetName val="cells down 14042026 8h29"/>
      <sheetName val="cells down 14042026 12h07"/>
      <sheetName val="cells down 14042026 16h32"/>
      <sheetName val="cells down 15042026 8h31"/>
      <sheetName val="cells down 15042026 14h41"/>
      <sheetName val="cells down 15042026 17h25"/>
      <sheetName val="cells down 16042026 8h23"/>
      <sheetName val="cells down 16042026 12h03"/>
      <sheetName val="cells down 16042026 16h58"/>
      <sheetName val="cells down 17042026 9H"/>
      <sheetName val="cells down 17042026 12h51"/>
      <sheetName val="cells down 17042026 17h"/>
      <sheetName val="cells down 18042026 8h"/>
      <sheetName val="cells down 18042026 16h38"/>
      <sheetName val="cells down 19042026 9H40"/>
      <sheetName val="Sheet4"/>
      <sheetName val="Active Alarms Data"/>
      <sheetName val="Sheet2"/>
      <sheetName val="Rapport  "/>
      <sheetName val="Breackdown-Global "/>
      <sheetName val="New"/>
      <sheetName val="UP"/>
      <sheetName val="TREND ZTE Cells"/>
      <sheetName val="cells down 18042026 16h3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CTR_457</v>
          </cell>
        </row>
        <row r="3">
          <cell r="B3" t="str">
            <v>CTR_778</v>
          </cell>
        </row>
        <row r="4">
          <cell r="B4" t="str">
            <v>CTR_778</v>
          </cell>
        </row>
        <row r="5">
          <cell r="B5" t="str">
            <v>CTR_778</v>
          </cell>
        </row>
        <row r="6">
          <cell r="B6" t="str">
            <v>CTR_778</v>
          </cell>
        </row>
        <row r="7">
          <cell r="B7" t="str">
            <v>CTR_778</v>
          </cell>
        </row>
        <row r="8">
          <cell r="B8" t="str">
            <v>CTR_778</v>
          </cell>
        </row>
        <row r="9">
          <cell r="B9" t="str">
            <v>CTR_778</v>
          </cell>
        </row>
        <row r="10">
          <cell r="B10" t="str">
            <v>CTR_778</v>
          </cell>
        </row>
        <row r="11">
          <cell r="B11" t="str">
            <v>CTR_778</v>
          </cell>
        </row>
        <row r="12">
          <cell r="B12" t="str">
            <v>CTR_115</v>
          </cell>
        </row>
        <row r="13">
          <cell r="B13" t="str">
            <v>CTR_115</v>
          </cell>
        </row>
        <row r="14">
          <cell r="B14" t="str">
            <v>CTR_112</v>
          </cell>
        </row>
        <row r="15">
          <cell r="B15" t="str">
            <v>CTR_112</v>
          </cell>
        </row>
        <row r="16">
          <cell r="B16" t="str">
            <v>CTR_112</v>
          </cell>
        </row>
        <row r="17">
          <cell r="B17" t="str">
            <v>CTR_112</v>
          </cell>
        </row>
        <row r="18">
          <cell r="B18" t="str">
            <v>CTR_112</v>
          </cell>
        </row>
        <row r="19">
          <cell r="B19" t="str">
            <v>CTR_112</v>
          </cell>
        </row>
        <row r="20">
          <cell r="B20" t="str">
            <v>CTR_112</v>
          </cell>
        </row>
        <row r="21">
          <cell r="B21" t="str">
            <v>CTR_112</v>
          </cell>
        </row>
        <row r="22">
          <cell r="B22" t="str">
            <v>CTR_112</v>
          </cell>
        </row>
        <row r="23">
          <cell r="B23" t="str">
            <v>SUD_099</v>
          </cell>
        </row>
        <row r="24">
          <cell r="B24" t="str">
            <v>SUD_099</v>
          </cell>
        </row>
        <row r="25">
          <cell r="B25" t="str">
            <v>SUD_099</v>
          </cell>
        </row>
        <row r="26">
          <cell r="B26" t="str">
            <v>CTR_851</v>
          </cell>
        </row>
        <row r="27">
          <cell r="B27" t="str">
            <v>CTR_851</v>
          </cell>
        </row>
        <row r="28">
          <cell r="B28" t="str">
            <v>CTR_851</v>
          </cell>
        </row>
        <row r="29">
          <cell r="B29" t="str">
            <v>CTR_851</v>
          </cell>
        </row>
        <row r="30">
          <cell r="B30" t="str">
            <v>CTR_851</v>
          </cell>
        </row>
        <row r="31">
          <cell r="B31" t="str">
            <v>CTR_851</v>
          </cell>
        </row>
        <row r="32">
          <cell r="B32" t="str">
            <v>LIT_613</v>
          </cell>
        </row>
        <row r="33">
          <cell r="B33" t="str">
            <v>LIT_613</v>
          </cell>
        </row>
        <row r="34">
          <cell r="B34" t="str">
            <v>LIT_613</v>
          </cell>
        </row>
        <row r="35">
          <cell r="B35" t="str">
            <v>LIT_613</v>
          </cell>
        </row>
        <row r="36">
          <cell r="B36" t="str">
            <v>LIT_613</v>
          </cell>
        </row>
        <row r="37">
          <cell r="B37" t="str">
            <v>LIT_613</v>
          </cell>
        </row>
        <row r="38">
          <cell r="B38" t="str">
            <v>LIT_613</v>
          </cell>
        </row>
        <row r="39">
          <cell r="B39" t="str">
            <v>LIT_613</v>
          </cell>
        </row>
        <row r="40">
          <cell r="B40" t="str">
            <v>LIT_613</v>
          </cell>
        </row>
        <row r="41">
          <cell r="B41" t="str">
            <v>LIT_613</v>
          </cell>
        </row>
        <row r="42">
          <cell r="B42" t="str">
            <v>LIT_613</v>
          </cell>
        </row>
        <row r="43">
          <cell r="B43" t="str">
            <v>LIT_613</v>
          </cell>
        </row>
        <row r="44">
          <cell r="B44" t="str">
            <v>LIT_613</v>
          </cell>
        </row>
        <row r="45">
          <cell r="B45" t="str">
            <v>LIT_613</v>
          </cell>
        </row>
        <row r="46">
          <cell r="B46" t="str">
            <v>LIT_613</v>
          </cell>
        </row>
        <row r="47">
          <cell r="B47" t="str">
            <v>LIT_613</v>
          </cell>
        </row>
        <row r="48">
          <cell r="B48" t="str">
            <v>LIT_613</v>
          </cell>
        </row>
        <row r="49">
          <cell r="B49" t="str">
            <v>LIT_613</v>
          </cell>
        </row>
        <row r="50">
          <cell r="B50" t="str">
            <v>LIT_613</v>
          </cell>
        </row>
        <row r="51">
          <cell r="B51" t="str">
            <v>CTR_778</v>
          </cell>
        </row>
        <row r="52">
          <cell r="B52" t="str">
            <v>CTR_020</v>
          </cell>
        </row>
        <row r="53">
          <cell r="B53" t="str">
            <v>CTR_020</v>
          </cell>
        </row>
        <row r="54">
          <cell r="B54" t="str">
            <v>CTR_020</v>
          </cell>
        </row>
        <row r="55">
          <cell r="B55" t="str">
            <v>CTR_020</v>
          </cell>
        </row>
        <row r="56">
          <cell r="B56" t="str">
            <v>CTR_020</v>
          </cell>
        </row>
        <row r="57">
          <cell r="B57" t="str">
            <v>CTR_020</v>
          </cell>
        </row>
        <row r="58">
          <cell r="B58" t="str">
            <v>CTR_020</v>
          </cell>
        </row>
        <row r="59">
          <cell r="B59" t="str">
            <v>CTR_020</v>
          </cell>
        </row>
        <row r="60">
          <cell r="B60" t="str">
            <v>CTR_020</v>
          </cell>
        </row>
        <row r="61">
          <cell r="B61" t="str">
            <v>CTR_457</v>
          </cell>
        </row>
        <row r="62">
          <cell r="B62" t="str">
            <v>CTR_457</v>
          </cell>
        </row>
        <row r="63">
          <cell r="B63" t="str">
            <v>CTR_457</v>
          </cell>
        </row>
        <row r="64">
          <cell r="B64" t="str">
            <v>CTR_457</v>
          </cell>
        </row>
        <row r="65">
          <cell r="B65" t="str">
            <v>CTR_868</v>
          </cell>
        </row>
        <row r="66">
          <cell r="B66" t="str">
            <v>CTR_868</v>
          </cell>
        </row>
        <row r="67">
          <cell r="B67" t="str">
            <v>CTR_868</v>
          </cell>
        </row>
        <row r="68">
          <cell r="B68" t="str">
            <v>CTR_868</v>
          </cell>
        </row>
        <row r="69">
          <cell r="B69" t="str">
            <v>CTR_868</v>
          </cell>
        </row>
        <row r="70">
          <cell r="B70" t="str">
            <v>CTR_868</v>
          </cell>
        </row>
        <row r="71">
          <cell r="B71" t="str">
            <v>CTR_868</v>
          </cell>
        </row>
        <row r="72">
          <cell r="B72" t="str">
            <v>CTR_868</v>
          </cell>
        </row>
        <row r="73">
          <cell r="B73" t="str">
            <v>CTR_868</v>
          </cell>
        </row>
        <row r="74">
          <cell r="B74" t="str">
            <v>CTR_463</v>
          </cell>
        </row>
        <row r="75">
          <cell r="B75" t="str">
            <v>CTR_463</v>
          </cell>
        </row>
        <row r="76">
          <cell r="B76" t="str">
            <v>CTR_463</v>
          </cell>
        </row>
        <row r="77">
          <cell r="B77" t="str">
            <v>CTR_463</v>
          </cell>
        </row>
        <row r="78">
          <cell r="B78" t="str">
            <v>CTR_463</v>
          </cell>
        </row>
        <row r="79">
          <cell r="B79" t="str">
            <v>CTR_463</v>
          </cell>
        </row>
        <row r="80">
          <cell r="B80" t="str">
            <v>CTR_463</v>
          </cell>
        </row>
        <row r="81">
          <cell r="B81" t="str">
            <v>CTR_463</v>
          </cell>
        </row>
        <row r="82">
          <cell r="B82" t="str">
            <v>CTR_463</v>
          </cell>
        </row>
        <row r="83">
          <cell r="B83" t="str">
            <v>CTR_112</v>
          </cell>
        </row>
        <row r="84">
          <cell r="B84" t="str">
            <v>CTR_112</v>
          </cell>
        </row>
        <row r="85">
          <cell r="B85" t="str">
            <v>CTR_112</v>
          </cell>
        </row>
        <row r="86">
          <cell r="B86" t="str">
            <v>CTR_112</v>
          </cell>
        </row>
        <row r="87">
          <cell r="B87" t="str">
            <v>CTR_112</v>
          </cell>
        </row>
        <row r="88">
          <cell r="B88" t="str">
            <v>CTR_112</v>
          </cell>
        </row>
        <row r="89">
          <cell r="B89" t="str">
            <v>CTR_112</v>
          </cell>
        </row>
        <row r="90">
          <cell r="B90" t="str">
            <v>CTR_112</v>
          </cell>
        </row>
        <row r="91">
          <cell r="B91" t="str">
            <v>CTR_112</v>
          </cell>
        </row>
        <row r="92">
          <cell r="B92" t="str">
            <v>LIT_728</v>
          </cell>
        </row>
        <row r="93">
          <cell r="B93" t="str">
            <v>LIT_728</v>
          </cell>
        </row>
        <row r="94">
          <cell r="B94" t="str">
            <v>LIT_728</v>
          </cell>
        </row>
        <row r="95">
          <cell r="B95" t="str">
            <v>LIT_728</v>
          </cell>
        </row>
        <row r="96">
          <cell r="B96" t="str">
            <v>LIT_728</v>
          </cell>
        </row>
        <row r="97">
          <cell r="B97" t="str">
            <v>LIT_728</v>
          </cell>
        </row>
        <row r="98">
          <cell r="B98" t="str">
            <v>LIT_728</v>
          </cell>
        </row>
        <row r="99">
          <cell r="B99" t="str">
            <v>LIT_728</v>
          </cell>
        </row>
        <row r="100">
          <cell r="B100" t="str">
            <v>LIT_728</v>
          </cell>
        </row>
        <row r="101">
          <cell r="B101" t="str">
            <v>LIT_728</v>
          </cell>
        </row>
        <row r="102">
          <cell r="B102" t="str">
            <v>CTR_675</v>
          </cell>
        </row>
        <row r="103">
          <cell r="B103" t="str">
            <v>CTR_675</v>
          </cell>
        </row>
        <row r="104">
          <cell r="B104" t="str">
            <v>CTR_675</v>
          </cell>
        </row>
        <row r="105">
          <cell r="B105" t="str">
            <v>CTR_675</v>
          </cell>
        </row>
        <row r="106">
          <cell r="B106" t="str">
            <v>CTR_675</v>
          </cell>
        </row>
        <row r="107">
          <cell r="B107" t="str">
            <v>CTR_675</v>
          </cell>
        </row>
        <row r="108">
          <cell r="B108" t="str">
            <v>CTR_675</v>
          </cell>
        </row>
        <row r="109">
          <cell r="B109" t="str">
            <v>CTR_675</v>
          </cell>
        </row>
        <row r="110">
          <cell r="B110" t="str">
            <v>CTR_675</v>
          </cell>
        </row>
        <row r="111">
          <cell r="B111" t="str">
            <v>CTR_952</v>
          </cell>
        </row>
        <row r="112">
          <cell r="B112" t="str">
            <v>CTR_832</v>
          </cell>
        </row>
        <row r="113">
          <cell r="B113" t="str">
            <v>CTR_633</v>
          </cell>
        </row>
        <row r="114">
          <cell r="B114" t="str">
            <v>CTR_633</v>
          </cell>
        </row>
        <row r="115">
          <cell r="B115" t="str">
            <v>CTR_633</v>
          </cell>
        </row>
        <row r="116">
          <cell r="B116" t="str">
            <v>CTR_633</v>
          </cell>
        </row>
        <row r="117">
          <cell r="B117" t="str">
            <v>CTR_633</v>
          </cell>
        </row>
        <row r="118">
          <cell r="B118" t="str">
            <v>CTR_633</v>
          </cell>
        </row>
        <row r="119">
          <cell r="B119" t="str">
            <v>CTR_633</v>
          </cell>
        </row>
        <row r="120">
          <cell r="B120" t="str">
            <v>CTR_633</v>
          </cell>
        </row>
        <row r="121">
          <cell r="B121" t="str">
            <v>CTR_633</v>
          </cell>
        </row>
        <row r="122">
          <cell r="B122" t="str">
            <v>SUD_122</v>
          </cell>
        </row>
        <row r="123">
          <cell r="B123" t="str">
            <v>SUD_122</v>
          </cell>
        </row>
        <row r="124">
          <cell r="B124" t="str">
            <v>SUD_122</v>
          </cell>
        </row>
        <row r="125">
          <cell r="B125" t="str">
            <v>SUD_122</v>
          </cell>
        </row>
        <row r="126">
          <cell r="B126" t="str">
            <v>CTR_478</v>
          </cell>
        </row>
        <row r="127">
          <cell r="B127" t="str">
            <v>CTR_478</v>
          </cell>
        </row>
        <row r="128">
          <cell r="B128" t="str">
            <v>CTR_478</v>
          </cell>
        </row>
        <row r="129">
          <cell r="B129" t="str">
            <v>CTR_478</v>
          </cell>
        </row>
        <row r="130">
          <cell r="B130" t="str">
            <v>CTR_478</v>
          </cell>
        </row>
        <row r="131">
          <cell r="B131" t="str">
            <v>CTR_478</v>
          </cell>
        </row>
        <row r="132">
          <cell r="B132" t="str">
            <v>CTR_478</v>
          </cell>
        </row>
        <row r="133">
          <cell r="B133" t="str">
            <v>CTR_478</v>
          </cell>
        </row>
        <row r="134">
          <cell r="B134" t="str">
            <v>CTR_478</v>
          </cell>
        </row>
        <row r="135">
          <cell r="B135" t="str">
            <v>SUD_054</v>
          </cell>
        </row>
        <row r="136">
          <cell r="B136" t="str">
            <v>CTR_449</v>
          </cell>
        </row>
        <row r="137">
          <cell r="B137" t="str">
            <v>CTR_449</v>
          </cell>
        </row>
        <row r="138">
          <cell r="B138" t="str">
            <v>CTR_449</v>
          </cell>
        </row>
        <row r="139">
          <cell r="B139" t="str">
            <v>CTR_449</v>
          </cell>
        </row>
        <row r="140">
          <cell r="B140" t="str">
            <v>CTR_449</v>
          </cell>
        </row>
        <row r="141">
          <cell r="B141" t="str">
            <v>CTR_449</v>
          </cell>
        </row>
        <row r="142">
          <cell r="B142" t="str">
            <v>CTR_449</v>
          </cell>
        </row>
        <row r="143">
          <cell r="B143" t="str">
            <v>CTR_449</v>
          </cell>
        </row>
        <row r="144">
          <cell r="B144" t="str">
            <v>CTR_449</v>
          </cell>
        </row>
        <row r="145">
          <cell r="B145" t="str">
            <v>CTR_652</v>
          </cell>
        </row>
        <row r="146">
          <cell r="B146" t="str">
            <v>CTR_652</v>
          </cell>
        </row>
        <row r="147">
          <cell r="B147" t="str">
            <v>CTR_652</v>
          </cell>
        </row>
        <row r="148">
          <cell r="B148" t="str">
            <v>CTR_652</v>
          </cell>
        </row>
        <row r="149">
          <cell r="B149" t="str">
            <v>CTR_652</v>
          </cell>
        </row>
        <row r="150">
          <cell r="B150" t="str">
            <v>CTR_652</v>
          </cell>
        </row>
        <row r="151">
          <cell r="B151" t="str">
            <v>CTR_652</v>
          </cell>
        </row>
        <row r="152">
          <cell r="B152" t="str">
            <v>CTR_652</v>
          </cell>
        </row>
        <row r="153">
          <cell r="B153" t="str">
            <v>CTR_652</v>
          </cell>
        </row>
        <row r="154">
          <cell r="B154" t="str">
            <v>CTR_102</v>
          </cell>
        </row>
        <row r="155">
          <cell r="B155" t="str">
            <v>CTR_102</v>
          </cell>
        </row>
        <row r="156">
          <cell r="B156" t="str">
            <v>CTR_102</v>
          </cell>
        </row>
        <row r="157">
          <cell r="B157" t="str">
            <v>CTR_102</v>
          </cell>
        </row>
        <row r="158">
          <cell r="B158" t="str">
            <v>CTR_102</v>
          </cell>
        </row>
        <row r="159">
          <cell r="B159" t="str">
            <v>CTR_102</v>
          </cell>
        </row>
        <row r="160">
          <cell r="B160" t="str">
            <v>CTR_102</v>
          </cell>
        </row>
        <row r="161">
          <cell r="B161" t="str">
            <v>CTR_102</v>
          </cell>
        </row>
        <row r="162">
          <cell r="B162" t="str">
            <v>CTR_102</v>
          </cell>
        </row>
        <row r="163">
          <cell r="B163" t="str">
            <v>CTR_011</v>
          </cell>
        </row>
        <row r="164">
          <cell r="B164" t="str">
            <v>CTR_197</v>
          </cell>
        </row>
        <row r="165">
          <cell r="B165" t="str">
            <v>CTR_011</v>
          </cell>
        </row>
        <row r="166">
          <cell r="B166" t="str">
            <v>CTR_197</v>
          </cell>
        </row>
        <row r="167">
          <cell r="B167" t="str">
            <v>CTR_197</v>
          </cell>
        </row>
        <row r="168">
          <cell r="B168" t="str">
            <v>CTR_824</v>
          </cell>
        </row>
        <row r="169">
          <cell r="B169" t="str">
            <v>CTR_011</v>
          </cell>
        </row>
        <row r="170">
          <cell r="B170" t="str">
            <v>CTR_086</v>
          </cell>
        </row>
        <row r="171">
          <cell r="B171" t="str">
            <v>CTR_682</v>
          </cell>
        </row>
        <row r="172">
          <cell r="B172" t="str">
            <v>CTR_011</v>
          </cell>
        </row>
        <row r="173">
          <cell r="B173" t="str">
            <v>CTR_917</v>
          </cell>
        </row>
        <row r="174">
          <cell r="B174" t="str">
            <v>CTR_124</v>
          </cell>
        </row>
        <row r="175">
          <cell r="B175" t="str">
            <v>CTR_086</v>
          </cell>
        </row>
        <row r="176">
          <cell r="B176" t="str">
            <v>CTR_824</v>
          </cell>
        </row>
        <row r="177">
          <cell r="B177" t="str">
            <v>CTR_682</v>
          </cell>
        </row>
        <row r="178">
          <cell r="B178" t="str">
            <v>CTR_011</v>
          </cell>
        </row>
        <row r="179">
          <cell r="B179" t="str">
            <v>CTR_917</v>
          </cell>
        </row>
        <row r="180">
          <cell r="B180" t="str">
            <v>CTR_824</v>
          </cell>
        </row>
        <row r="181">
          <cell r="B181" t="str">
            <v>CTR_086</v>
          </cell>
        </row>
        <row r="182">
          <cell r="B182" t="str">
            <v>CTR_682</v>
          </cell>
        </row>
        <row r="183">
          <cell r="B183" t="str">
            <v>CTR_011</v>
          </cell>
        </row>
        <row r="184">
          <cell r="B184" t="str">
            <v>CTR_323</v>
          </cell>
        </row>
        <row r="185">
          <cell r="B185" t="str">
            <v>CTR_197</v>
          </cell>
        </row>
        <row r="186">
          <cell r="B186" t="str">
            <v>CTR_917</v>
          </cell>
        </row>
        <row r="187">
          <cell r="B187" t="str">
            <v>CTR_093</v>
          </cell>
        </row>
        <row r="188">
          <cell r="B188" t="str">
            <v>CTR_075</v>
          </cell>
        </row>
        <row r="189">
          <cell r="B189" t="str">
            <v>CTR_682</v>
          </cell>
        </row>
        <row r="190">
          <cell r="B190" t="str">
            <v>CTR_197</v>
          </cell>
        </row>
        <row r="191">
          <cell r="B191" t="str">
            <v>CTR_824</v>
          </cell>
        </row>
        <row r="192">
          <cell r="B192" t="str">
            <v>CTR_323</v>
          </cell>
        </row>
        <row r="193">
          <cell r="B193" t="str">
            <v>CTR_917</v>
          </cell>
        </row>
        <row r="194">
          <cell r="B194" t="str">
            <v>CTR_093</v>
          </cell>
        </row>
        <row r="195">
          <cell r="B195" t="str">
            <v>CTR_075</v>
          </cell>
        </row>
        <row r="196">
          <cell r="B196" t="str">
            <v>CTR_323</v>
          </cell>
        </row>
        <row r="197">
          <cell r="B197" t="str">
            <v>CTR_197</v>
          </cell>
        </row>
        <row r="198">
          <cell r="B198" t="str">
            <v>CTR_917</v>
          </cell>
        </row>
        <row r="199">
          <cell r="B199" t="str">
            <v>CTR_124</v>
          </cell>
        </row>
        <row r="200">
          <cell r="B200" t="str">
            <v>CTR_075</v>
          </cell>
        </row>
        <row r="201">
          <cell r="B201" t="str">
            <v>CTR_093</v>
          </cell>
        </row>
        <row r="202">
          <cell r="B202" t="str">
            <v>CTR_011</v>
          </cell>
        </row>
        <row r="203">
          <cell r="B203" t="str">
            <v>CTR_323</v>
          </cell>
        </row>
        <row r="204">
          <cell r="B204" t="str">
            <v>CTR_917</v>
          </cell>
        </row>
        <row r="205">
          <cell r="B205" t="str">
            <v>CTR_124</v>
          </cell>
        </row>
        <row r="206">
          <cell r="B206" t="str">
            <v>CTR_075</v>
          </cell>
        </row>
        <row r="207">
          <cell r="B207" t="str">
            <v>CTR_086</v>
          </cell>
        </row>
        <row r="208">
          <cell r="B208" t="str">
            <v>CTR_323</v>
          </cell>
        </row>
        <row r="209">
          <cell r="B209" t="str">
            <v>CTR_011</v>
          </cell>
        </row>
        <row r="210">
          <cell r="B210" t="str">
            <v>CTR_917</v>
          </cell>
        </row>
        <row r="211">
          <cell r="B211" t="str">
            <v>CTR_075</v>
          </cell>
        </row>
        <row r="212">
          <cell r="B212" t="str">
            <v>CTR_086</v>
          </cell>
        </row>
        <row r="213">
          <cell r="B213" t="str">
            <v>CTR_093</v>
          </cell>
        </row>
        <row r="214">
          <cell r="B214" t="str">
            <v>CTR_323</v>
          </cell>
        </row>
        <row r="215">
          <cell r="B215" t="str">
            <v>CTR_917</v>
          </cell>
        </row>
        <row r="216">
          <cell r="B216" t="str">
            <v>CTR_086</v>
          </cell>
        </row>
        <row r="217">
          <cell r="B217" t="str">
            <v>CTR_093</v>
          </cell>
        </row>
        <row r="218">
          <cell r="B218" t="str">
            <v>CTR_075</v>
          </cell>
        </row>
        <row r="219">
          <cell r="B219" t="str">
            <v>CTR_323</v>
          </cell>
        </row>
        <row r="220">
          <cell r="B220" t="str">
            <v>CTR_011</v>
          </cell>
        </row>
        <row r="221">
          <cell r="B221" t="str">
            <v>CTR_824</v>
          </cell>
        </row>
        <row r="222">
          <cell r="B222" t="str">
            <v>CTR_011</v>
          </cell>
        </row>
        <row r="223">
          <cell r="B223" t="str">
            <v>CTR_682</v>
          </cell>
        </row>
        <row r="224">
          <cell r="B224" t="str">
            <v>CTR_011</v>
          </cell>
        </row>
        <row r="225">
          <cell r="B225" t="str">
            <v>CTR_124</v>
          </cell>
        </row>
        <row r="226">
          <cell r="B226" t="str">
            <v>CTR_075</v>
          </cell>
        </row>
        <row r="227">
          <cell r="B227" t="str">
            <v>CTR_682</v>
          </cell>
        </row>
        <row r="228">
          <cell r="B228" t="str">
            <v>CTR_197</v>
          </cell>
        </row>
        <row r="229">
          <cell r="B229" t="str">
            <v>CTR_011</v>
          </cell>
        </row>
        <row r="230">
          <cell r="B230" t="str">
            <v>CTR_124</v>
          </cell>
        </row>
        <row r="231">
          <cell r="B231" t="str">
            <v>CTR_682</v>
          </cell>
        </row>
        <row r="232">
          <cell r="B232" t="str">
            <v>CTR_197</v>
          </cell>
        </row>
        <row r="233">
          <cell r="B233" t="str">
            <v>CTR_124</v>
          </cell>
        </row>
        <row r="234">
          <cell r="B234" t="str">
            <v>CTR_682</v>
          </cell>
        </row>
        <row r="235">
          <cell r="B235" t="str">
            <v>CTR_197</v>
          </cell>
        </row>
        <row r="236">
          <cell r="B236" t="str">
            <v>CTR_124</v>
          </cell>
        </row>
        <row r="237">
          <cell r="B237" t="str">
            <v>CTR_824</v>
          </cell>
        </row>
        <row r="238">
          <cell r="B238" t="str">
            <v>CTR_086</v>
          </cell>
        </row>
        <row r="239">
          <cell r="B239" t="str">
            <v>CTR_682</v>
          </cell>
        </row>
        <row r="240">
          <cell r="B240" t="str">
            <v>CTR_917</v>
          </cell>
        </row>
        <row r="241">
          <cell r="B241" t="str">
            <v>CTR_124</v>
          </cell>
        </row>
        <row r="242">
          <cell r="B242" t="str">
            <v>CTR_824</v>
          </cell>
        </row>
        <row r="243">
          <cell r="B243" t="str">
            <v>CTR_086</v>
          </cell>
        </row>
        <row r="244">
          <cell r="B244" t="str">
            <v>CTR_323</v>
          </cell>
        </row>
        <row r="245">
          <cell r="B245" t="str">
            <v>CTR_124</v>
          </cell>
        </row>
        <row r="246">
          <cell r="B246" t="str">
            <v>CTR_075</v>
          </cell>
        </row>
        <row r="247">
          <cell r="B247" t="str">
            <v>CTR_093</v>
          </cell>
        </row>
        <row r="248">
          <cell r="B248" t="str">
            <v>CTR_086</v>
          </cell>
        </row>
        <row r="249">
          <cell r="B249" t="str">
            <v>CTR_824</v>
          </cell>
        </row>
        <row r="250">
          <cell r="B250" t="str">
            <v>CTR_323</v>
          </cell>
        </row>
        <row r="251">
          <cell r="B251" t="str">
            <v>CTR_075</v>
          </cell>
        </row>
        <row r="252">
          <cell r="B252" t="str">
            <v>CTR_093</v>
          </cell>
        </row>
        <row r="253">
          <cell r="B253" t="str">
            <v>CTR_824</v>
          </cell>
        </row>
        <row r="254">
          <cell r="B254" t="str">
            <v>CTR_093</v>
          </cell>
        </row>
        <row r="255">
          <cell r="B255" t="str">
            <v>CTR_093</v>
          </cell>
        </row>
        <row r="256">
          <cell r="B256" t="str">
            <v>CTR_937</v>
          </cell>
        </row>
        <row r="257">
          <cell r="B257" t="str">
            <v>CTR_120</v>
          </cell>
        </row>
        <row r="258">
          <cell r="B258" t="str">
            <v>CTR_937</v>
          </cell>
        </row>
        <row r="259">
          <cell r="B259" t="str">
            <v>CTR_120</v>
          </cell>
        </row>
        <row r="260">
          <cell r="B260" t="str">
            <v>CTR_937</v>
          </cell>
        </row>
        <row r="261">
          <cell r="B261" t="str">
            <v>CTR_120</v>
          </cell>
        </row>
        <row r="262">
          <cell r="B262" t="str">
            <v>CTR_728</v>
          </cell>
        </row>
        <row r="263">
          <cell r="B263" t="str">
            <v>CTR_728</v>
          </cell>
        </row>
        <row r="264">
          <cell r="B264" t="str">
            <v>CTR_120</v>
          </cell>
        </row>
        <row r="265">
          <cell r="B265" t="str">
            <v>CTR_728</v>
          </cell>
        </row>
        <row r="266">
          <cell r="B266" t="str">
            <v>CTR_728</v>
          </cell>
        </row>
        <row r="267">
          <cell r="B267" t="str">
            <v>CTR_728</v>
          </cell>
        </row>
        <row r="268">
          <cell r="B268" t="str">
            <v>CTR_064</v>
          </cell>
        </row>
        <row r="269">
          <cell r="B269" t="str">
            <v>CTR_002</v>
          </cell>
        </row>
        <row r="270">
          <cell r="B270" t="str">
            <v>CTR_728</v>
          </cell>
        </row>
        <row r="271">
          <cell r="B271" t="str">
            <v>CTR_002</v>
          </cell>
        </row>
        <row r="272">
          <cell r="B272" t="str">
            <v>CTR_728</v>
          </cell>
        </row>
        <row r="273">
          <cell r="B273" t="str">
            <v>CTR_728</v>
          </cell>
        </row>
        <row r="274">
          <cell r="B274" t="str">
            <v>CTR_002</v>
          </cell>
        </row>
        <row r="275">
          <cell r="B275" t="str">
            <v>CTR_758</v>
          </cell>
        </row>
        <row r="276">
          <cell r="B276" t="str">
            <v>CTR_937</v>
          </cell>
        </row>
        <row r="277">
          <cell r="B277" t="str">
            <v>CTR_728</v>
          </cell>
        </row>
        <row r="278">
          <cell r="B278" t="str">
            <v>CTR_200</v>
          </cell>
        </row>
        <row r="279">
          <cell r="B279" t="str">
            <v>CTR_937</v>
          </cell>
        </row>
        <row r="280">
          <cell r="B280" t="str">
            <v>CTR_758</v>
          </cell>
        </row>
        <row r="281">
          <cell r="B281" t="str">
            <v>CTR_200</v>
          </cell>
        </row>
        <row r="282">
          <cell r="B282" t="str">
            <v>CTR_937</v>
          </cell>
        </row>
        <row r="283">
          <cell r="B283" t="str">
            <v>CTR_758</v>
          </cell>
        </row>
        <row r="284">
          <cell r="B284" t="str">
            <v>CTR_120</v>
          </cell>
        </row>
        <row r="285">
          <cell r="B285" t="str">
            <v>CTR_200</v>
          </cell>
        </row>
        <row r="286">
          <cell r="B286" t="str">
            <v>CTR_049</v>
          </cell>
        </row>
        <row r="287">
          <cell r="B287" t="str">
            <v>CTR_937</v>
          </cell>
        </row>
        <row r="288">
          <cell r="B288" t="str">
            <v>CTR_200</v>
          </cell>
        </row>
        <row r="289">
          <cell r="B289" t="str">
            <v>CTR_049</v>
          </cell>
        </row>
        <row r="290">
          <cell r="B290" t="str">
            <v>CTR_937</v>
          </cell>
        </row>
        <row r="291">
          <cell r="B291" t="str">
            <v>CTR_064</v>
          </cell>
        </row>
        <row r="292">
          <cell r="B292" t="str">
            <v>CTR_120</v>
          </cell>
        </row>
        <row r="293">
          <cell r="B293" t="str">
            <v>CTR_200</v>
          </cell>
        </row>
        <row r="294">
          <cell r="B294" t="str">
            <v>CTR_937</v>
          </cell>
        </row>
        <row r="295">
          <cell r="B295" t="str">
            <v>CTR_200</v>
          </cell>
        </row>
        <row r="296">
          <cell r="B296" t="str">
            <v>CTR_064</v>
          </cell>
        </row>
        <row r="297">
          <cell r="B297" t="str">
            <v>CTR_049</v>
          </cell>
        </row>
        <row r="298">
          <cell r="B298" t="str">
            <v>CTR_758</v>
          </cell>
        </row>
        <row r="299">
          <cell r="B299" t="str">
            <v>CTR_064</v>
          </cell>
        </row>
        <row r="300">
          <cell r="B300" t="str">
            <v>CTR_049</v>
          </cell>
        </row>
        <row r="301">
          <cell r="B301" t="str">
            <v>CTR_200</v>
          </cell>
        </row>
        <row r="302">
          <cell r="B302" t="str">
            <v>CTR_064</v>
          </cell>
        </row>
        <row r="303">
          <cell r="B303" t="str">
            <v>CTR_200</v>
          </cell>
        </row>
        <row r="304">
          <cell r="B304" t="str">
            <v>CTR_049</v>
          </cell>
        </row>
        <row r="305">
          <cell r="B305" t="str">
            <v>CTR_064</v>
          </cell>
        </row>
        <row r="306">
          <cell r="B306" t="str">
            <v>CTR_049</v>
          </cell>
        </row>
        <row r="307">
          <cell r="B307" t="str">
            <v>CTR_064</v>
          </cell>
        </row>
        <row r="308">
          <cell r="B308" t="str">
            <v>CTR_002</v>
          </cell>
        </row>
        <row r="309">
          <cell r="B309" t="str">
            <v>CTR_049</v>
          </cell>
        </row>
        <row r="310">
          <cell r="B310" t="str">
            <v>CTR_002</v>
          </cell>
        </row>
        <row r="311">
          <cell r="B311" t="str">
            <v>CTR_002</v>
          </cell>
        </row>
        <row r="312">
          <cell r="B312" t="str">
            <v>CTR_758</v>
          </cell>
        </row>
        <row r="313">
          <cell r="B313" t="str">
            <v>CTR_002</v>
          </cell>
        </row>
        <row r="314">
          <cell r="B314" t="str">
            <v>CTR_758</v>
          </cell>
        </row>
        <row r="315">
          <cell r="B315" t="str">
            <v>CTR_002</v>
          </cell>
        </row>
        <row r="316">
          <cell r="B316" t="str">
            <v>CTR_758</v>
          </cell>
        </row>
        <row r="317">
          <cell r="B317" t="str">
            <v>CTR_002</v>
          </cell>
        </row>
        <row r="318">
          <cell r="B318" t="str">
            <v>CTR_758</v>
          </cell>
        </row>
        <row r="319">
          <cell r="B319" t="str">
            <v>CTR_758</v>
          </cell>
        </row>
        <row r="320">
          <cell r="B320" t="str">
            <v>CTR_200</v>
          </cell>
        </row>
        <row r="321">
          <cell r="B321" t="str">
            <v>CTR_049</v>
          </cell>
        </row>
        <row r="322">
          <cell r="B322" t="str">
            <v>CTR_064</v>
          </cell>
        </row>
        <row r="323">
          <cell r="B323" t="str">
            <v>CTR_049</v>
          </cell>
        </row>
        <row r="324">
          <cell r="B324" t="str">
            <v>CTR_064</v>
          </cell>
        </row>
        <row r="325">
          <cell r="B325" t="str">
            <v>CTR_323</v>
          </cell>
        </row>
        <row r="326">
          <cell r="B326" t="str">
            <v>LIT_934</v>
          </cell>
        </row>
        <row r="327">
          <cell r="B327" t="str">
            <v>CTR_090</v>
          </cell>
        </row>
        <row r="328">
          <cell r="B328" t="str">
            <v>CTR_649</v>
          </cell>
        </row>
        <row r="329">
          <cell r="B329" t="str">
            <v>LIT_025</v>
          </cell>
        </row>
        <row r="330">
          <cell r="B330" t="str">
            <v>CTR_262</v>
          </cell>
        </row>
        <row r="331">
          <cell r="B331" t="str">
            <v>CTR_262</v>
          </cell>
        </row>
        <row r="332">
          <cell r="B332" t="str">
            <v>CTR_262</v>
          </cell>
        </row>
        <row r="333">
          <cell r="B333" t="str">
            <v>CTR_262</v>
          </cell>
        </row>
        <row r="334">
          <cell r="B334" t="str">
            <v>CTR_832</v>
          </cell>
        </row>
        <row r="335">
          <cell r="B335" t="str">
            <v>CTR_832</v>
          </cell>
        </row>
        <row r="336">
          <cell r="B336" t="str">
            <v>CTR_832</v>
          </cell>
        </row>
        <row r="337">
          <cell r="B337" t="str">
            <v>CTR_832</v>
          </cell>
        </row>
        <row r="338">
          <cell r="B338" t="str">
            <v>CTR_832</v>
          </cell>
        </row>
        <row r="339">
          <cell r="B339" t="str">
            <v>EST_087</v>
          </cell>
        </row>
        <row r="340">
          <cell r="B340" t="str">
            <v>EST_087</v>
          </cell>
        </row>
        <row r="341">
          <cell r="B341" t="str">
            <v>EST_087</v>
          </cell>
        </row>
        <row r="342">
          <cell r="B342" t="str">
            <v>EST_087</v>
          </cell>
        </row>
        <row r="343">
          <cell r="B343" t="str">
            <v>EST_087</v>
          </cell>
        </row>
        <row r="344">
          <cell r="B344" t="str">
            <v>EST_087</v>
          </cell>
        </row>
        <row r="345">
          <cell r="B345" t="str">
            <v>EST_087</v>
          </cell>
        </row>
        <row r="346">
          <cell r="B346" t="str">
            <v>EST_087</v>
          </cell>
        </row>
        <row r="347">
          <cell r="B347" t="str">
            <v>EST_087</v>
          </cell>
        </row>
        <row r="348">
          <cell r="B348" t="str">
            <v>EST_087</v>
          </cell>
        </row>
        <row r="349">
          <cell r="B349" t="str">
            <v>CTR_061</v>
          </cell>
        </row>
        <row r="350">
          <cell r="B350" t="str">
            <v>LIT_113</v>
          </cell>
        </row>
        <row r="351">
          <cell r="B351" t="str">
            <v>CTR_226</v>
          </cell>
        </row>
        <row r="352">
          <cell r="B352" t="str">
            <v>LIT_756</v>
          </cell>
        </row>
        <row r="353">
          <cell r="B353" t="str">
            <v>LIT_756</v>
          </cell>
        </row>
        <row r="354">
          <cell r="B354" t="str">
            <v>LIT_756</v>
          </cell>
        </row>
        <row r="355">
          <cell r="B355" t="str">
            <v>CTR_590</v>
          </cell>
        </row>
        <row r="356">
          <cell r="B356" t="str">
            <v>CTR_590</v>
          </cell>
        </row>
        <row r="357">
          <cell r="B357" t="str">
            <v>CTR_590</v>
          </cell>
        </row>
        <row r="358">
          <cell r="B358" t="str">
            <v>CTR_590</v>
          </cell>
        </row>
        <row r="359">
          <cell r="B359" t="str">
            <v>CTR_590</v>
          </cell>
        </row>
        <row r="360">
          <cell r="B360" t="str">
            <v>CTR_590</v>
          </cell>
        </row>
        <row r="361">
          <cell r="B361" t="str">
            <v>CTR_590</v>
          </cell>
        </row>
        <row r="362">
          <cell r="B362" t="str">
            <v>CTR_590</v>
          </cell>
        </row>
        <row r="363">
          <cell r="B363" t="str">
            <v>CTR_590</v>
          </cell>
        </row>
        <row r="364">
          <cell r="B364" t="str">
            <v>CTR_590</v>
          </cell>
        </row>
        <row r="365">
          <cell r="B365" t="str">
            <v>CTR_590</v>
          </cell>
        </row>
        <row r="366">
          <cell r="B366" t="str">
            <v>CTR_590</v>
          </cell>
        </row>
        <row r="367">
          <cell r="B367" t="str">
            <v>CTR_590</v>
          </cell>
        </row>
        <row r="368">
          <cell r="B368" t="str">
            <v>CTR_590</v>
          </cell>
        </row>
        <row r="369">
          <cell r="B369" t="str">
            <v>CTR_590</v>
          </cell>
        </row>
        <row r="370">
          <cell r="B370" t="str">
            <v>CTR_590</v>
          </cell>
        </row>
        <row r="371">
          <cell r="B371" t="str">
            <v>CTR_590</v>
          </cell>
        </row>
        <row r="372">
          <cell r="B372" t="str">
            <v>CTR_590</v>
          </cell>
        </row>
        <row r="373">
          <cell r="B373" t="str">
            <v>CTR_590</v>
          </cell>
        </row>
        <row r="374">
          <cell r="B374" t="str">
            <v>CTR_590</v>
          </cell>
        </row>
        <row r="375">
          <cell r="B375" t="str">
            <v>CTR_590</v>
          </cell>
        </row>
        <row r="376">
          <cell r="B376" t="str">
            <v>CTR_590</v>
          </cell>
        </row>
        <row r="377">
          <cell r="B377" t="str">
            <v>CTR_590</v>
          </cell>
        </row>
        <row r="378">
          <cell r="B378" t="str">
            <v>CTR_590</v>
          </cell>
        </row>
        <row r="379">
          <cell r="B379" t="str">
            <v>LIT_087</v>
          </cell>
        </row>
        <row r="380">
          <cell r="B380" t="str">
            <v>LIT_041</v>
          </cell>
        </row>
        <row r="381">
          <cell r="B381" t="str">
            <v>CTR_590</v>
          </cell>
        </row>
        <row r="382">
          <cell r="B382" t="str">
            <v>CTR_590</v>
          </cell>
        </row>
        <row r="383">
          <cell r="B383" t="str">
            <v>CTR_590</v>
          </cell>
        </row>
        <row r="384">
          <cell r="B384" t="str">
            <v>CTR_590</v>
          </cell>
        </row>
        <row r="385">
          <cell r="B385" t="str">
            <v>CTR_590</v>
          </cell>
        </row>
        <row r="386">
          <cell r="B386" t="str">
            <v>CTR_590</v>
          </cell>
        </row>
        <row r="387">
          <cell r="B387" t="str">
            <v>LIT_139</v>
          </cell>
        </row>
        <row r="388">
          <cell r="B388" t="str">
            <v>LIT_139</v>
          </cell>
        </row>
        <row r="389">
          <cell r="B389" t="str">
            <v>LIT_139</v>
          </cell>
        </row>
        <row r="390">
          <cell r="B390" t="str">
            <v>LIT_377</v>
          </cell>
        </row>
        <row r="391">
          <cell r="B391" t="str">
            <v>SUD_122</v>
          </cell>
        </row>
        <row r="392">
          <cell r="B392" t="str">
            <v>SUD_122</v>
          </cell>
        </row>
        <row r="393">
          <cell r="B393" t="str">
            <v>SUD_122</v>
          </cell>
        </row>
        <row r="394">
          <cell r="B394" t="str">
            <v>SUD_190</v>
          </cell>
        </row>
        <row r="395">
          <cell r="B395" t="str">
            <v>SUD_175</v>
          </cell>
        </row>
        <row r="396">
          <cell r="B396" t="str">
            <v>SUD_174</v>
          </cell>
        </row>
        <row r="397">
          <cell r="B397" t="str">
            <v>SUD_173</v>
          </cell>
        </row>
        <row r="398">
          <cell r="B398" t="str">
            <v>SUD_178</v>
          </cell>
        </row>
        <row r="399">
          <cell r="B399" t="str">
            <v>SUD_170</v>
          </cell>
        </row>
        <row r="400">
          <cell r="B400" t="str">
            <v>SUD_192</v>
          </cell>
        </row>
        <row r="401">
          <cell r="B401" t="str">
            <v>CTR_118</v>
          </cell>
        </row>
        <row r="402">
          <cell r="B402" t="str">
            <v>LIT_940</v>
          </cell>
        </row>
        <row r="403">
          <cell r="B403" t="str">
            <v>SUD_291</v>
          </cell>
        </row>
        <row r="404">
          <cell r="B404" t="str">
            <v>CTR_111</v>
          </cell>
        </row>
        <row r="405">
          <cell r="B405" t="str">
            <v>CTR_111</v>
          </cell>
        </row>
        <row r="406">
          <cell r="B406" t="str">
            <v>CTR_111</v>
          </cell>
        </row>
        <row r="407">
          <cell r="B407" t="str">
            <v>CTR_111</v>
          </cell>
        </row>
        <row r="408">
          <cell r="B408" t="str">
            <v>CTR_111</v>
          </cell>
        </row>
        <row r="409">
          <cell r="B409" t="str">
            <v>CTR_111</v>
          </cell>
        </row>
        <row r="410">
          <cell r="B410" t="str">
            <v>CTR_111</v>
          </cell>
        </row>
        <row r="411">
          <cell r="B411" t="str">
            <v>LIT_972</v>
          </cell>
        </row>
        <row r="412">
          <cell r="B412" t="str">
            <v>EST_248</v>
          </cell>
        </row>
        <row r="413">
          <cell r="B413" t="str">
            <v>SUD_171</v>
          </cell>
        </row>
        <row r="414">
          <cell r="B414" t="str">
            <v>LIT_847</v>
          </cell>
        </row>
        <row r="415">
          <cell r="B415" t="str">
            <v>LIT_843</v>
          </cell>
        </row>
        <row r="416">
          <cell r="B416" t="str">
            <v>LIT_840</v>
          </cell>
        </row>
        <row r="417">
          <cell r="B417" t="str">
            <v>LIT_845</v>
          </cell>
        </row>
        <row r="418">
          <cell r="B418" t="str">
            <v>LIT_848</v>
          </cell>
        </row>
        <row r="419">
          <cell r="B419" t="str">
            <v>CTR_718</v>
          </cell>
        </row>
        <row r="420">
          <cell r="B420" t="str">
            <v>LIT_654</v>
          </cell>
        </row>
        <row r="421">
          <cell r="B421" t="str">
            <v>LIT_208</v>
          </cell>
        </row>
        <row r="422">
          <cell r="B422" t="str">
            <v>LIT_488</v>
          </cell>
        </row>
        <row r="423">
          <cell r="B423" t="str">
            <v>LIT_825</v>
          </cell>
        </row>
        <row r="424">
          <cell r="B424" t="str">
            <v>CTR_838</v>
          </cell>
        </row>
        <row r="425">
          <cell r="B425" t="str">
            <v>EST_243</v>
          </cell>
        </row>
        <row r="426">
          <cell r="B426" t="str">
            <v>LIT_936</v>
          </cell>
        </row>
        <row r="427">
          <cell r="B427" t="str">
            <v>EST_250</v>
          </cell>
        </row>
        <row r="428">
          <cell r="B428" t="str">
            <v>LIT_547</v>
          </cell>
        </row>
        <row r="429">
          <cell r="B429" t="str">
            <v>CTR_106</v>
          </cell>
        </row>
        <row r="430">
          <cell r="B430" t="str">
            <v>LIT_647</v>
          </cell>
        </row>
        <row r="431">
          <cell r="B431" t="str">
            <v>SUD_269</v>
          </cell>
        </row>
        <row r="432">
          <cell r="B432" t="str">
            <v>CTR_119</v>
          </cell>
        </row>
        <row r="433">
          <cell r="B433" t="str">
            <v>LIT_618</v>
          </cell>
        </row>
        <row r="434">
          <cell r="B434" t="str">
            <v>LIT_593</v>
          </cell>
        </row>
        <row r="435">
          <cell r="B435" t="str">
            <v>CTR_321</v>
          </cell>
        </row>
        <row r="436">
          <cell r="B436" t="str">
            <v>EST_114</v>
          </cell>
        </row>
        <row r="437">
          <cell r="B437" t="str">
            <v>CTR_117</v>
          </cell>
        </row>
        <row r="438">
          <cell r="B438" t="str">
            <v>CTR_003</v>
          </cell>
        </row>
        <row r="439">
          <cell r="B439" t="str">
            <v>CTR_110</v>
          </cell>
        </row>
        <row r="440">
          <cell r="B440" t="str">
            <v>LIT_875</v>
          </cell>
        </row>
        <row r="441">
          <cell r="B441" t="str">
            <v>LIT_780</v>
          </cell>
        </row>
        <row r="442">
          <cell r="B442" t="str">
            <v>CTR_113</v>
          </cell>
        </row>
        <row r="443">
          <cell r="B443" t="str">
            <v>CTR_972</v>
          </cell>
        </row>
        <row r="444">
          <cell r="B444" t="str">
            <v>CTR_527</v>
          </cell>
        </row>
        <row r="445">
          <cell r="B445" t="str">
            <v>CTR_394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LIT_748 </v>
          </cell>
          <cell r="I3084" t="str">
            <v>Grid-Gen</v>
          </cell>
        </row>
        <row r="3085">
          <cell r="A3085" t="str">
            <v>EST_269</v>
          </cell>
          <cell r="I3085" t="str">
            <v>Hybrid Solar - S3</v>
          </cell>
        </row>
        <row r="3086">
          <cell r="A3086" t="str">
            <v>OST_254</v>
          </cell>
          <cell r="I3086" t="str">
            <v>Hybrid Solar - S2</v>
          </cell>
        </row>
        <row r="3087">
          <cell r="A3087" t="str">
            <v>SUO_249 </v>
          </cell>
          <cell r="I3087" t="str">
            <v>Hybrid Gen</v>
          </cell>
        </row>
        <row r="3088">
          <cell r="A3088" t="str">
            <v>NRO</v>
          </cell>
        </row>
        <row r="3089">
          <cell r="A3089" t="str">
            <v>LIT_413</v>
          </cell>
          <cell r="I3089" t="str">
            <v>Grid-Gen</v>
          </cell>
        </row>
        <row r="3090">
          <cell r="A3090" t="str">
            <v>  NRO_134</v>
          </cell>
        </row>
        <row r="3091">
          <cell r="A3091" t="str">
            <v>OST_322 </v>
          </cell>
          <cell r="I3091" t="str">
            <v>Grid-Gen</v>
          </cell>
        </row>
        <row r="3092">
          <cell r="A3092" t="str">
            <v>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SUO_143 </v>
          </cell>
        </row>
        <row r="3103">
          <cell r="A3103" t="str">
            <v>LIT_826</v>
          </cell>
        </row>
        <row r="3104">
          <cell r="A3104" t="str">
            <v>LIT_790 </v>
          </cell>
          <cell r="I3104" t="str">
            <v>Grid-Gen</v>
          </cell>
        </row>
        <row r="3105">
          <cell r="I3105" t="str">
            <v>Grid-Gen</v>
          </cell>
        </row>
        <row r="3106">
          <cell r="A3106" t="str">
            <v>ADM_178 </v>
          </cell>
          <cell r="I3106" t="str">
            <v>Solar-Gen</v>
          </cell>
        </row>
        <row r="3107">
          <cell r="A3107" t="str">
            <v>EST_154 </v>
          </cell>
          <cell r="I3107" t="str">
            <v>Solar-AER-Gen</v>
          </cell>
        </row>
        <row r="3108">
          <cell r="A3108" t="str">
            <v>CTR_839</v>
          </cell>
          <cell r="I3108" t="str">
            <v>Good Grid + GE</v>
          </cell>
        </row>
        <row r="3109">
          <cell r="A3109" t="str">
            <v>CTR_481</v>
          </cell>
        </row>
        <row r="3110">
          <cell r="A3110" t="str">
            <v>EXN_265 </v>
          </cell>
          <cell r="I3110" t="str">
            <v>Solar AER-Gen-Lithium</v>
          </cell>
        </row>
        <row r="3111">
          <cell r="A3111" t="str">
            <v>NRD_812</v>
          </cell>
          <cell r="I3111" t="str">
            <v>Gen Only</v>
          </cell>
        </row>
        <row r="3112">
          <cell r="A3112" t="str">
            <v>ADM_187 </v>
          </cell>
          <cell r="I3112" t="str">
            <v>Gen-Lithium</v>
          </cell>
        </row>
        <row r="3113">
          <cell r="A3113" t="str">
            <v>LIT_742_</v>
          </cell>
          <cell r="I3113" t="str">
            <v>Pure Solar</v>
          </cell>
        </row>
        <row r="3114">
          <cell r="A3114" t="str">
            <v>SUD_041</v>
          </cell>
          <cell r="I3114" t="str">
            <v>Bad Grid + GE</v>
          </cell>
        </row>
        <row r="3115">
          <cell r="A3115" t="str">
            <v>LIT_749 </v>
          </cell>
          <cell r="I3115" t="str">
            <v>Grid-Gen</v>
          </cell>
        </row>
        <row r="3116">
          <cell r="A3116" t="str">
            <v>SUO</v>
          </cell>
        </row>
        <row r="3117">
          <cell r="A3117" t="str">
            <v>EXN_409</v>
          </cell>
        </row>
        <row r="3118">
          <cell r="A3118" t="str">
            <v>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LIT_789 </v>
          </cell>
          <cell r="I3133" t="str">
            <v>Gen-Lithium</v>
          </cell>
        </row>
        <row r="3134">
          <cell r="A3134" t="str">
            <v>ADM_256</v>
          </cell>
          <cell r="I3134" t="str">
            <v>Hybrid Solar - S3</v>
          </cell>
        </row>
        <row r="3135">
          <cell r="A3135" t="str">
            <v>NRO</v>
          </cell>
        </row>
        <row r="3136">
          <cell r="A3136" t="str">
            <v>NRO</v>
          </cell>
        </row>
        <row r="3137">
          <cell r="A3137" t="str">
            <v>SUD_110 </v>
          </cell>
          <cell r="I3137" t="str">
            <v>Gen Only</v>
          </cell>
        </row>
        <row r="3138">
          <cell r="A3138" t="str">
            <v>CTR_968</v>
          </cell>
          <cell r="I3138" t="str">
            <v>Medium Grid + Solar + GE</v>
          </cell>
        </row>
        <row r="3139">
          <cell r="A3139" t="str">
            <v>SUD_124</v>
          </cell>
          <cell r="I3139" t="str">
            <v>Hybrid Solar - S3</v>
          </cell>
        </row>
        <row r="3140">
          <cell r="A3140" t="str">
            <v>  SUO_243</v>
          </cell>
        </row>
        <row r="3141">
          <cell r="A3141" t="str">
            <v>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EST_155 </v>
          </cell>
          <cell r="I3161" t="str">
            <v>Grid-Gen</v>
          </cell>
        </row>
        <row r="3162">
          <cell r="A3162" t="str">
            <v>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49.699398495373" createdVersion="8" refreshedVersion="8" minRefreshableVersion="3" recordCount="2456" xr:uid="{F6892D13-FB34-4CAC-91BD-DFA8FABE56B7}">
  <cacheSource type="worksheet">
    <worksheetSource ref="A2:AQ2458" sheet="daily break down"/>
  </cacheSource>
  <cacheFields count="43">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SemiMixedTypes="0" containsString="0" containsNumber="1" containsInteger="1" minValue="0" maxValue="0"/>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DU 05/03/2026" numFmtId="2">
      <sharedItems containsSemiMixedTypes="0" containsString="0" containsNumber="1" minValue="0" maxValue="50.535694412341336"/>
    </cacheField>
    <cacheField name="NUR  DU 05/04/2026" numFmtId="2">
      <sharedItems containsSemiMixedTypes="0" containsString="0" containsNumber="1" minValue="0" maxValue="68.566798075523707"/>
    </cacheField>
    <cacheField name="NUR  DU 05/05/2026" numFmtId="2">
      <sharedItems containsString="0" containsBlank="1" containsNumber="1" minValue="0" maxValue="52.53168936715435"/>
    </cacheField>
    <cacheField name="NUR  DU 05/06/2026" numFmtId="2">
      <sharedItems containsSemiMixedTypes="0" containsString="0" containsNumber="1" minValue="0" maxValue="44.11613632277782"/>
    </cacheField>
    <cacheField name="NUR 2G" numFmtId="2">
      <sharedItems containsSemiMixedTypes="0" containsString="0" containsNumber="1" minValue="0" maxValue="64.742125583012609"/>
    </cacheField>
    <cacheField name="NUR 3G" numFmtId="2">
      <sharedItems containsSemiMixedTypes="0" containsString="0" containsNumber="1" minValue="0" maxValue="55.081244836133287"/>
    </cacheField>
    <cacheField name="NUR 4G" numFmtId="2">
      <sharedItems containsSemiMixedTypes="0" containsString="0" containsNumber="1" minValue="0" maxValue="66.444460313395368"/>
    </cacheField>
    <cacheField name="NUR  DU 05/06/20262" numFmtId="2">
      <sharedItems containsSemiMixedTypes="0" containsString="0" containsNumber="1" minValue="0" maxValue="44.11613632277782"/>
    </cacheField>
    <cacheField name="oprationnel" numFmtId="2">
      <sharedItems count="3">
        <s v="Operationnel"/>
        <s v="exclu"/>
        <s v="Insecurity"/>
      </sharedItems>
    </cacheField>
    <cacheField name="Raison d'exclusion" numFmtId="2">
      <sharedItems containsBlank="1"/>
    </cacheField>
    <cacheField name="OCM NOMENCLATURE" numFmtId="0">
      <sharedItems count="15">
        <s v="AKTIVCO"/>
        <s v="IHS GRID ONLY"/>
        <s v="AKTIVCO GRID ONLY"/>
        <s v="IHS"/>
        <s v="Exclu"/>
        <s v="Partners"/>
        <s v="SPARE-ISSUE"/>
        <s v="ACCESS-ISSUE"/>
        <s v="No root cause"/>
        <s v="PDH"/>
        <s v="BSS"/>
        <s v="ENVTECH"/>
        <s v="no impacts"/>
        <s v="TRAVAUX OCM"/>
        <s v="Fiber AOF"/>
      </sharedItems>
    </cacheField>
    <cacheField name="CAUSE" numFmtId="0">
      <sharedItems count="10">
        <s v="POWER ISSUE"/>
        <s v="Exclu"/>
        <s v="SPARE-ISSUE"/>
        <s v="ACCESS-ISSUE"/>
        <s v="No root cause"/>
        <s v="TX ISSUE"/>
        <s v="RAN ISSUE"/>
        <s v="ENVTECH"/>
        <s v="no impacts"/>
        <s v="TRAVAUX OCM"/>
      </sharedItems>
    </cacheField>
    <cacheField name="SUB RCA" numFmtId="0">
      <sharedItems/>
    </cacheField>
    <cacheField name="CATEGORIE" numFmtId="0">
      <sharedItems count="8">
        <s v="PASSIVE"/>
        <s v="Exclu"/>
        <s v="SPARE-ISSUE"/>
        <s v="ACCESS-ISSUE"/>
        <s v="No root cause"/>
        <s v="ACTIVE"/>
        <s v="no impacts"/>
        <s v="PLANNED WORKS"/>
      </sharedItems>
    </cacheField>
    <cacheField name="Verifications 05/06/2026" numFmtId="0">
      <sharedItems longText="1"/>
    </cacheField>
    <cacheField name="SPOF" numFmtId="0">
      <sharedItems/>
    </cacheField>
    <cacheField name="impacts 05/06/2026"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25.945027294803857"/>
    <n v="34.71847685577557"/>
    <n v="38.646849041043509"/>
    <n v="44.11613632277782"/>
    <n v="19.324969325643764"/>
    <n v="19.976992105021573"/>
    <n v="66.444460313395368"/>
    <n v="44.11613632277782"/>
    <x v="0"/>
    <m/>
    <x v="0"/>
    <x v="0"/>
    <s v="AKTIVCO Defaut GE &amp; Power Cabinet"/>
    <x v="0"/>
    <s v="(05/06/2026 ticket): INC-20260506-00013544...2026-05-06 22:07:48...Feedback RM:_x000a_Dans 10min, ils seront dans le site...Actions IHS | FME a refaire le cable d'alimentation MPR...Others...Probleme energie | cable d'alimentation MPR brulé...user:OCM_NOC.IHS ||(05/06/2026 groupe whatsapp incident): CTR_258_Z_Koweit-City(CTR-258)  INC-20260506-00004515,  grid outage, gen stop due to noise polution / grid return awaited"/>
    <s v="CTR_258"/>
    <m/>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0"/>
    <n v="0"/>
    <n v="0.61559556320323672"/>
    <n v="23.185905008946072"/>
    <n v="10.42981111938659"/>
    <n v="0"/>
    <n v="0"/>
    <n v="0"/>
    <n v="1.0522696207264088E-3"/>
    <n v="1.0711391335861649"/>
    <n v="42.249053314042918"/>
    <n v="21.9342879352861"/>
    <n v="18.918080673623226"/>
    <n v="62.831332751107006"/>
    <n v="42.249053314042918"/>
    <x v="0"/>
    <m/>
    <x v="1"/>
    <x v="0"/>
    <s v="Coupure ENEO &amp; Baisse de tension"/>
    <x v="0"/>
    <s v="( hourly IHS): 06/05/2026 17:28 5:46:45 45 V Grid outage no space // awaiting grid return ,Seraphin is informed..;..;(05/06/2026 ocm ran 18h): 06.05.26: IHS: Grid outage, grid only site/ Grid returns awaited..;..;(05/06/2026 ticket): INC-20260506-00018622...2026-05-07 00:26:47...investigations ongoing / FME is trying to get level0...user:OCM_NOC.CAMUSAT"/>
    <s v="CTR_375"/>
    <m/>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23.861997157801934"/>
    <n v="0"/>
    <n v="24.456957535391929"/>
    <n v="38.278697354415847"/>
    <n v="17.820726872334728"/>
    <n v="15.21396258555443"/>
    <n v="58.72879853436563"/>
    <n v="38.278697354415847"/>
    <x v="0"/>
    <m/>
    <x v="2"/>
    <x v="0"/>
    <s v="AKTIVCO Coupure ENEO &amp; Baisse de tension"/>
    <x v="0"/>
    <s v="(05/06/2026 ocm ran 10h): 06.05.26: Camusat: grid only site/ Grid return awaited - Ecalated to L3_x000a_05.05.26: Camusat: grid only site/ Grid return awaited escalade L2 CAMUSAT "/>
    <s v="LIT_618"/>
    <m/>
  </r>
  <r>
    <s v="Missoke-Chefferie"/>
    <s v="LIT_732"/>
    <s v="Douala"/>
    <s v="CAMUSAT"/>
    <s v="Good Grid no GE - 8h"/>
    <s v="LITTORAL"/>
    <s v="Douala"/>
    <s v="ZTE"/>
    <n v="0"/>
    <n v="0"/>
    <n v="0"/>
    <n v="2.0510340065006218E-3"/>
    <n v="0"/>
    <n v="0.20822453935559734"/>
    <n v="6.6168140557538904E-2"/>
    <n v="0"/>
    <n v="0"/>
    <n v="0"/>
    <n v="0"/>
    <n v="0"/>
    <n v="0"/>
    <n v="0"/>
    <n v="0"/>
    <n v="0"/>
    <n v="0"/>
    <n v="0"/>
    <n v="0"/>
    <n v="0"/>
    <n v="46.677966972288552"/>
    <n v="38.226761606355566"/>
    <n v="19.508690734545919"/>
    <n v="16.685664596019869"/>
    <n v="57.219572381021173"/>
    <n v="38.226761606355566"/>
    <x v="0"/>
    <m/>
    <x v="2"/>
    <x v="0"/>
    <s v="AKTIVCO Coupure ENEO &amp; Baisse de tension"/>
    <x v="0"/>
    <s v="(05/06/2026 ocm ran 10h): 06/05/2026 Continuité du délestage dans la zone / En attente retour ENEO ESCALADE L2 CAMUSAT_x000a_05.05.26: Camusat: Grid outage and  grid only site / grid return awaited - Escalated to L2..;..;(05/06/2026 ticket): INC-20260506-00015293...Grid Outage"/>
    <s v="LIT_732"/>
    <m/>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18.491409199476077"/>
    <n v="49.624428920792298"/>
    <n v="18.491409199476077"/>
    <n v="37.964746470794701"/>
    <n v="20.793866327750003"/>
    <n v="26.543762389029993"/>
    <n v="50.019001700713766"/>
    <n v="37.964746470794701"/>
    <x v="0"/>
    <m/>
    <x v="3"/>
    <x v="0"/>
    <s v="Defaut GE &amp; Power Cabinet"/>
    <x v="0"/>
    <s v="(05/06/2026 ocm ran 10h): Impacted by NRO_227_H_Bda-Chinde (Power issue)"/>
    <s v="NRO_227"/>
    <s v=" Impacted by NRO_227_H_Bda-Chinde (Power issue)"/>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18.491409199476077"/>
    <n v="49.629315732251257"/>
    <n v="18.491409199476077"/>
    <n v="37.881706346148903"/>
    <n v="20.785123636639771"/>
    <n v="26.535740332731521"/>
    <n v="49.867323258191107"/>
    <n v="37.881706346148903"/>
    <x v="0"/>
    <m/>
    <x v="3"/>
    <x v="0"/>
    <s v="Defaut GE &amp; Power Cabinet"/>
    <x v="0"/>
    <s v="(05/06/2026 ocm ran 10h): Impacted by NRO_227_H_Bda-Chinde (Power issue)"/>
    <s v="NRO_227"/>
    <s v=" Impacted by NRO_227_H_Bda-Chinde (Power issue)"/>
  </r>
  <r>
    <s v="Carrefour-Diderot"/>
    <s v="CTR_841"/>
    <s v="Yaounde"/>
    <s v="CAMUSAT"/>
    <s v="Good Grid no GE - 8h"/>
    <s v="CENTRE"/>
    <s v="Yaounde"/>
    <s v="ZTE"/>
    <n v="0"/>
    <n v="0"/>
    <n v="0"/>
    <n v="0"/>
    <n v="0"/>
    <n v="0"/>
    <n v="0"/>
    <n v="2.0062322897672304"/>
    <n v="48.931036745968562"/>
    <n v="12.206844817696965"/>
    <n v="12.24872158158621"/>
    <n v="0"/>
    <n v="13.868556899607057"/>
    <n v="13.868556899607057"/>
    <n v="13.868556899607057"/>
    <n v="13.339711157339634"/>
    <n v="12.01030225463926"/>
    <n v="49.656121854962294"/>
    <n v="49.229471111453563"/>
    <n v="25.650962523506635"/>
    <n v="13.867682980769505"/>
    <n v="37.726362814004389"/>
    <n v="22.85526799595538"/>
    <n v="19.841839050562541"/>
    <n v="53.311809016628473"/>
    <n v="37.726362814004389"/>
    <x v="0"/>
    <m/>
    <x v="2"/>
    <x v="0"/>
    <s v="AKTIVCO Coupure ENEO &amp; Baisse de tension"/>
    <x v="0"/>
    <s v="(05/06/2026  cell zte): 06/05/2026 : Cell was down due to Power..;..;(05/06/2026 ocm ran 15h): 06.05.26: Camusat: Grid outage and  grid only site / grid return awaited - Escalated to L3_x000a_05.05.26: Camusat: Grid outage and  grid only site / grid return awaited - Escalated to L2..;..;(05/06/2026 ocm ran 10h): 06.05.26: Camusat: Grid outage and  grid only site / grid return awaited - Escalated to L3_x000a_05.05.26: Camusat: Grid outage and  grid only site / grid return awaited - Escalated to L2"/>
    <s v="CTR_841"/>
    <m/>
  </r>
  <r>
    <s v="Lada"/>
    <s v="CTR_667"/>
    <s v="Yaounde"/>
    <s v="CAMUSAT"/>
    <s v="Bad Grid + Solar + GE"/>
    <s v="CENTRE"/>
    <s v="Lada"/>
    <s v="ZTE"/>
    <n v="0"/>
    <n v="0"/>
    <n v="0"/>
    <n v="0"/>
    <n v="8.6248298533528516"/>
    <n v="8.5509212888055615"/>
    <n v="0"/>
    <n v="4.9264410029877332"/>
    <n v="33.859289792913337"/>
    <n v="36.982818398952162"/>
    <n v="36.982604378012347"/>
    <n v="0"/>
    <n v="36.982818398952162"/>
    <n v="36.982729223560575"/>
    <n v="36.982818398952162"/>
    <n v="36.982818398952162"/>
    <n v="36.982818398952162"/>
    <n v="36.982818398952162"/>
    <n v="36.982818398952162"/>
    <n v="36.982818398952162"/>
    <n v="36.982818398952162"/>
    <n v="36.982586542934037"/>
    <n v="32.371312582680879"/>
    <n v="27.540622418066651"/>
    <n v="44.323621535370265"/>
    <n v="36.982586542934037"/>
    <x v="1"/>
    <s v="site vandalise"/>
    <x v="4"/>
    <x v="1"/>
    <s v="EXCLU"/>
    <x v="1"/>
    <s v="(05/06/2026 ocm ran 18h): Power status check Ongoing..;..;(05/06/2026 ocm ran 10h): 06.05.2026: Site Vandaliser. FME Henry Se rendra sur site pour Inventaire ETA=12H30 UTC_x000a_06/05/2026 fme henry activé site vandalisé _x000a_Besoin d'un fme sur site pour verifier le status du MPR ..;..;(05/06/2026 ticket): INC-20260506-00014605...Grid Outage"/>
    <s v="CTR_667"/>
    <m/>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7.9529289479015972"/>
    <n v="0"/>
    <n v="0.73230831571227517"/>
    <n v="32.976007539244321"/>
    <n v="14.798753242289447"/>
    <n v="12.753050718946248"/>
    <n v="50.972164765675821"/>
    <n v="32.976007539244321"/>
    <x v="0"/>
    <m/>
    <x v="0"/>
    <x v="0"/>
    <s v="AKTIVCO Defaut GE &amp; Power Cabinet"/>
    <x v="0"/>
    <s v="(05/06/2026 ticket): INC-20260506-00017544...2026-05-06 22:29:42...Power Issue on the site. Solar-Only site awaiting solar return while FME is also activated for investigation...user:DRAME IMOURANA"/>
    <s v="CTR_833"/>
    <m/>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0"/>
    <n v="23.491723096854464"/>
    <n v="13.868556899607057"/>
    <n v="32.698582896017214"/>
    <n v="19.294237414855338"/>
    <n v="3.7225197113285549"/>
    <n v="13.868556899607057"/>
    <n v="13.868556899607057"/>
    <n v="28.385008689250157"/>
    <n v="25.76560640693085"/>
    <n v="28.081116789800049"/>
    <n v="24.474289493983029"/>
    <n v="20.880190642308516"/>
    <n v="33.704420542521135"/>
    <n v="28.081116789800049"/>
    <x v="0"/>
    <m/>
    <x v="5"/>
    <x v="0"/>
    <s v="Sharing"/>
    <x v="0"/>
    <s v="(05/06/2026 ocm ran 15h): 06.05.26: FME injoignable actuellement, escalade faite au RM Honore_x000a_06.05.26: MPR down suite instabilités d'énergie. Besoin d'un FME sur site pour vérifier son statut; CM-20260506-00002397; FME Boris activé pour investigations, ETA=11H UTC_x000a_06/05/2026 Power issue and power alarms MTN actived ..;..;(05/06/2026 ocm ran 10h): 06.05.26: MPR down suite instabilités d'énergie. Besoin d'un FME sur site pour vérifier son statut; CM-20260506-00002397; FME Boris activé pour investigations, ETA=11H UTC_x000a_06/05/2026 Power issue and power alarms MTN actived "/>
    <s v="LIT_753"/>
    <m/>
  </r>
  <r>
    <s v="MUTENGENE-Q12-IHS"/>
    <s v="SUO_211"/>
    <s v="SUD-OUEST"/>
    <s v="IHS"/>
    <s v="Grid +Gen"/>
    <s v="SUD-OUEST"/>
    <s v="Mutengene"/>
    <s v="Huawei"/>
    <n v="27.737113799214111"/>
    <n v="27.736578746864588"/>
    <n v="27.737113799214111"/>
    <n v="27.737113799214111"/>
    <n v="37.30204846575522"/>
    <n v="22.918521514811676"/>
    <n v="0"/>
    <n v="7.3658873450845094E-3"/>
    <n v="0"/>
    <n v="0"/>
    <n v="0"/>
    <n v="0"/>
    <n v="0"/>
    <n v="0"/>
    <n v="20.969361475660108"/>
    <n v="22.72583132867053"/>
    <n v="1.3598890515448032"/>
    <n v="27.737113799214111"/>
    <n v="27.736578746864588"/>
    <n v="27.737113799214111"/>
    <n v="27.737113799214111"/>
    <n v="27.736578746864588"/>
    <n v="64.742125583012609"/>
    <n v="55.081244836133287"/>
    <n v="0"/>
    <n v="27.736578746864588"/>
    <x v="2"/>
    <m/>
    <x v="6"/>
    <x v="2"/>
    <s v="Warehouse HUAWEI"/>
    <x v="2"/>
    <s v="(05/06/2026 ocm ran 18h): 06/05/2026 ODU UBT-S en cours d'expédition de Douala pour Limbe ETD=06/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6/2026 ocm ran 15h): 06/05/2026 ODU UBT-S en cours d'expédition de Douala pour Limbe ETD=06/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6/2026 ocm ran 10h): 06/05/2026 ODU UBT-S en cours d'expédition de Douala pour Limbe ETD=06/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s v="SUO_211"/>
    <m/>
  </r>
  <r>
    <s v="PK13-Sitabac-New"/>
    <s v="LIT_667"/>
    <s v="Douala"/>
    <s v="CAMUSAT"/>
    <s v="Medium Grid + GE"/>
    <s v="LITTORAL"/>
    <s v="Douala"/>
    <s v="ZTE"/>
    <n v="0"/>
    <n v="0"/>
    <n v="0"/>
    <n v="0"/>
    <n v="0"/>
    <n v="0"/>
    <n v="0"/>
    <n v="0"/>
    <n v="0"/>
    <n v="0"/>
    <n v="0"/>
    <n v="0"/>
    <n v="18.707766534544408"/>
    <n v="0"/>
    <n v="0"/>
    <n v="0"/>
    <n v="2.9696297152380056"/>
    <n v="0"/>
    <n v="0"/>
    <n v="20.069242908059454"/>
    <n v="0"/>
    <n v="25.797959238998608"/>
    <n v="11.455048579387633"/>
    <n v="10.006638650033489"/>
    <n v="39.891259381833216"/>
    <n v="25.797959238998608"/>
    <x v="0"/>
    <m/>
    <x v="0"/>
    <x v="0"/>
    <s v="AKTIVCO Defaut GE &amp; Power Cabinet"/>
    <x v="0"/>
    <s v="(05/06/2026 ticket): INC-20260506-00007941...Grid Outage"/>
    <s v="LIT_667"/>
    <m/>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0"/>
    <n v="3.1427904906216027"/>
    <s v=""/>
    <n v="20.872980712432899"/>
    <n v="23.567950221583022"/>
    <n v="2.2602573102419004"/>
    <n v="5.6502776564992452"/>
    <n v="4.3140200837249916"/>
    <n v="18.987545408109391"/>
    <n v="4.4589122599755164"/>
    <n v="24.6521267974192"/>
    <n v="11.049512607460162"/>
    <n v="9.6708279357113458"/>
    <n v="38.021253997334028"/>
    <n v="24.6521267974192"/>
    <x v="0"/>
    <m/>
    <x v="2"/>
    <x v="0"/>
    <s v="AKTIVCO Coupure ENEO &amp; Baisse de tension"/>
    <x v="0"/>
    <s v="(05/06/2026 ocm ran 15h): 06.05.2026: Mauvaise tension  , Grid only site / awaiting good phases return..;..;(05/06/2026 ocm ran 10h): 06.05.2026: Mauvaise tension  , Grid only site / awaiting good phases return"/>
    <s v="LIT_825"/>
    <m/>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0"/>
    <n v="7.0065996923805685"/>
    <n v="0"/>
    <n v="1.5381149891705399"/>
    <n v="17.804616003629793"/>
    <n v="22.854243892555782"/>
    <n v="7.1104355183444472"/>
    <n v="11.523743483062383"/>
    <n v="9.6702151338486964"/>
    <n v="17.103001857701756"/>
    <n v="23.575244768614827"/>
    <n v="23.101312302914764"/>
    <n v="19.794078596176274"/>
    <n v="26.139171793979425"/>
    <n v="23.575244768614827"/>
    <x v="0"/>
    <m/>
    <x v="2"/>
    <x v="0"/>
    <s v="AKTIVCO Coupure ENEO &amp; Baisse de tension"/>
    <x v="0"/>
    <s v="(05/06/2026 ocm ran 18h): 06.05.26: Grid only site grid outage / grid return awaited..;..;(05/06/2026 ticket): INC-20260506-00011362...Grid Outage"/>
    <s v="CTR_776"/>
    <m/>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0"/>
    <n v="23.114261499345094"/>
    <n v="23.113993973170334"/>
    <n v="23.114261499345094"/>
    <n v="23.114261499345094"/>
    <n v="23.113993973170334"/>
    <n v="23.113993973170334"/>
    <n v="23.114261499345094"/>
    <n v="23.114261499345094"/>
    <n v="23.113993973170334"/>
    <n v="23.114261499345094"/>
    <n v="32.372936225315634"/>
    <n v="55.081244836133287"/>
    <n v="0"/>
    <n v="23.114261499345094"/>
    <x v="0"/>
    <m/>
    <x v="6"/>
    <x v="2"/>
    <s v="SPARE-ISSUE"/>
    <x v="2"/>
    <s v="(05/06/2026 ocm ran 18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06/2026 ocm ran 15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06/2026 ocm ran 10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m/>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0"/>
    <n v="23.114261499345094"/>
    <n v="23.113993973170334"/>
    <n v="23.114261499345094"/>
    <n v="23.114261499345094"/>
    <n v="23.114261499345094"/>
    <n v="23.114261499345094"/>
    <n v="23.113993973170334"/>
    <n v="23.114261499345094"/>
    <n v="23.114261499345094"/>
    <n v="23.113993973170334"/>
    <n v="32.371062791506304"/>
    <n v="55.081244836133287"/>
    <n v="0"/>
    <n v="23.113993973170334"/>
    <x v="1"/>
    <m/>
    <x v="4"/>
    <x v="1"/>
    <s v="EXCLU"/>
    <x v="1"/>
    <s v=""/>
    <s v="OST_406"/>
    <m/>
  </r>
  <r>
    <s v="LIT_856_Z_Makepe-Orchidee"/>
    <s v="LIT_856"/>
    <s v="Douala"/>
    <s v="ESCO"/>
    <s v="Good Grid + Solar + GE"/>
    <s v="LITTORAL"/>
    <s v="Douala"/>
    <s v="ZTE"/>
    <n v="0"/>
    <n v="0"/>
    <n v="0"/>
    <n v="2.3899004945311399E-3"/>
    <n v="20.122997834108084"/>
    <n v="13.868556899607057"/>
    <n v="13.868556899607057"/>
    <n v="13.868556899607057"/>
    <n v="13.868556899607057"/>
    <n v="13.868556899607057"/>
    <n v="13.868556899607057"/>
    <n v="0"/>
    <n v="0"/>
    <n v="0"/>
    <n v="0"/>
    <n v="0"/>
    <n v="0"/>
    <n v="0"/>
    <n v="0"/>
    <n v="0"/>
    <n v="5.9506917156774612"/>
    <n v="22.33279970779008"/>
    <n v="11.219745292935107"/>
    <n v="9.6073421259320462"/>
    <n v="33.567995445063886"/>
    <n v="22.33279970779008"/>
    <x v="0"/>
    <m/>
    <x v="7"/>
    <x v="3"/>
    <s v="ACCESS-ISSUE"/>
    <x v="3"/>
    <s v="(05/06 2026 groupe whatsapp incident): LIT_856_Z_Makepe-Orchidee(LIT-856): 06/05/2026 Access issue site is rooftop and the gate to the building is locked late hours / intervention in the morning"/>
    <s v="LIT_856"/>
    <m/>
  </r>
  <r>
    <s v="Sangmelima-Chateau"/>
    <s v="SUD_260"/>
    <s v="CENTRE"/>
    <s v="CAMUSAT"/>
    <s v="Good Grid + GE"/>
    <s v="SUD"/>
    <s v="Sangmelima"/>
    <s v="ZTE"/>
    <n v="0"/>
    <n v="0"/>
    <n v="0"/>
    <n v="0"/>
    <n v="0"/>
    <n v="0"/>
    <n v="0.34551897224291145"/>
    <n v="1.9575425259607395"/>
    <n v="0"/>
    <n v="0"/>
    <n v="0"/>
    <n v="0"/>
    <n v="0"/>
    <n v="3.3609134984433542"/>
    <n v="5.9176789857120611E-2"/>
    <n v="0"/>
    <n v="3.1815282807269858"/>
    <n v="0"/>
    <n v="4.0087548832444426"/>
    <n v="0.10290840189137349"/>
    <n v="8.3881583640810096"/>
    <n v="22.033277402527734"/>
    <n v="13.595883841108833"/>
    <n v="23.308536147916943"/>
    <n v="23.522744310707495"/>
    <n v="22.033277402527734"/>
    <x v="0"/>
    <m/>
    <x v="0"/>
    <x v="0"/>
    <s v="AKTIVCO Defaut GE &amp; Power Cabinet"/>
    <x v="0"/>
    <s v="(05/06/2026 ticket): INC-20260506-00014383...Grid Outage"/>
    <s v="SUD_260"/>
    <m/>
  </r>
  <r>
    <s v="Bonewonda-Chefferie"/>
    <s v="LIT_379"/>
    <s v="Douala"/>
    <s v="IHS"/>
    <s v="GridOnly"/>
    <s v="LITTORAL"/>
    <s v="Douala"/>
    <s v="ZTE"/>
    <n v="0"/>
    <n v="0"/>
    <n v="0"/>
    <n v="0"/>
    <n v="22.641917285187176"/>
    <n v="36.680460316237351"/>
    <n v="0"/>
    <n v="0"/>
    <n v="0"/>
    <n v="0"/>
    <n v="0"/>
    <n v="0"/>
    <n v="0"/>
    <n v="0"/>
    <n v="0"/>
    <n v="0"/>
    <n v="0"/>
    <n v="0"/>
    <n v="0"/>
    <n v="0"/>
    <n v="2.9945096494907605E-2"/>
    <n v="20.598980404242749"/>
    <n v="13.00987374554872"/>
    <n v="11.071712720707488"/>
    <n v="28.810353997990664"/>
    <n v="20.598980404242749"/>
    <x v="0"/>
    <m/>
    <x v="1"/>
    <x v="0"/>
    <s v="Coupure ENEO &amp; Baisse de tension"/>
    <x v="0"/>
    <s v="(05/06/2026 ocm ran 18h): 06.05.26: Camusat: grid outage, gen faulty / grid return awaited..;..;(05/06/2026 ocm ran 15h): 06.05.26: Camusat: grid outage, gen faulty / grid return awaited..;..;(05/06/2026 ticket): INC-20260506-00008964...Armel is doing PM works on site // Awaiting end of PM...Armel is doing PM works on site // Awaiting end of PM...Grid Outage"/>
    <s v="LIT_379"/>
    <m/>
  </r>
  <r>
    <s v="Croix-Rouge-Yde"/>
    <s v="CTR_759"/>
    <s v="Yaounde"/>
    <s v="CAMUSAT"/>
    <s v="Good Grid no GE - 8h"/>
    <s v="CENTRE"/>
    <s v="Yaounde"/>
    <s v="ZTE"/>
    <n v="0"/>
    <n v="0"/>
    <n v="19.376260940037042"/>
    <n v="23.824061946220823"/>
    <n v="0"/>
    <n v="0"/>
    <n v="0"/>
    <n v="0"/>
    <n v="0"/>
    <n v="0"/>
    <n v="0"/>
    <n v="0"/>
    <n v="0"/>
    <n v="0"/>
    <n v="3.775686079792695E-2"/>
    <n v="0"/>
    <n v="0"/>
    <n v="0"/>
    <n v="0"/>
    <n v="0"/>
    <n v="14.914851769097091"/>
    <n v="18.888275362194772"/>
    <n v="16.44799947244104"/>
    <n v="14.112975203239593"/>
    <n v="22.630628826332394"/>
    <n v="18.888275362194772"/>
    <x v="0"/>
    <m/>
    <x v="2"/>
    <x v="0"/>
    <s v="AKTIVCO Coupure ENEO &amp; Baisse de tension"/>
    <x v="0"/>
    <s v="(05/06/2026 ocm ran 10h): 06.05.26: Camusat: Grid outage and  grid only site / grid return awaited - Escalated to L3_x000a_05.05.26: Camusat: Grid outage and  grid only site / grid return awaited"/>
    <s v="CTR_759"/>
    <m/>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1.5293044604817467"/>
    <n v="18.696708785987624"/>
    <n v="16.024978118293106"/>
    <n v="13.733335373379436"/>
    <n v="22.623515158678572"/>
    <n v="18.696708785987624"/>
    <x v="0"/>
    <m/>
    <x v="2"/>
    <x v="0"/>
    <s v="AKTIVCO Coupure ENEO &amp; Baisse de tension"/>
    <x v="0"/>
    <s v="(05/06/2026 ocm ran 18h): 06.05.26: Grid only site grid outage / grid return awaited..;..;(05/06/2026 ocm ran 15h): 06.05.26: Grid only site grid outage / grid return awaited..;..;(05/06/2026 ocm ran 10h): 06.05.26: Grid only site grid outage / grid return awaited..;..;(05/06/2026 ticket): INC-20260506-00009506...power issue on site. check ongoing by power team ...Grid Outage"/>
    <s v="CTR_669"/>
    <m/>
  </r>
  <r>
    <s v="Tchika"/>
    <s v="EXN_225"/>
    <s v="EXTREME-NORD"/>
    <s v="IHS"/>
    <s v="Hybrid-Gen"/>
    <s v="EXTREME-NORD"/>
    <s v="Tchika"/>
    <s v="NOKIA"/>
    <n v="0"/>
    <n v="0"/>
    <n v="0"/>
    <n v="0"/>
    <n v="18.542502658521219"/>
    <n v="18.542502658521219"/>
    <n v="18.542610871749567"/>
    <n v="18.542556765135394"/>
    <n v="18.542340338678692"/>
    <n v="18.542664978363742"/>
    <n v="18.542827298206269"/>
    <n v="0"/>
    <n v="18.542664978363742"/>
    <n v="18.490606620951795"/>
    <n v="18.490553115716843"/>
    <n v="18.490713631421698"/>
    <n v="18.490606620951795"/>
    <n v="18.490232084307127"/>
    <n v="18.490285589542079"/>
    <n v="18.490339094777031"/>
    <n v="18.490285589542079"/>
    <n v="18.490713631421698"/>
    <n v="32.368065297411363"/>
    <n v="41.310933627099971"/>
    <n v="0"/>
    <n v="18.490713631421698"/>
    <x v="1"/>
    <m/>
    <x v="4"/>
    <x v="1"/>
    <s v="EXCLU"/>
    <x v="1"/>
    <s v=""/>
    <s v="EXN_225"/>
    <m/>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
    <n v="8.3387016919068699"/>
    <n v="24.489702739182665"/>
    <n v="0.23117828515008551"/>
    <n v="7.1934578079119191"/>
    <n v="26.510541958091846"/>
    <n v="8.4547010412832098"/>
    <n v="0"/>
    <n v="5.8780851118473425"/>
    <n v="7.4795859693579096"/>
    <n v="17.503042664360944"/>
    <n v="12.910956440415813"/>
    <n v="14.18682062214606"/>
    <n v="20.895338523027483"/>
    <n v="17.503042664360944"/>
    <x v="0"/>
    <m/>
    <x v="2"/>
    <x v="0"/>
    <s v="AKTIVCO Coupure ENEO &amp; Baisse de tension"/>
    <x v="0"/>
    <s v="(05/06/2026  cell zte): 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06/2026  cell zte): 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s v="CTR_598"/>
    <m/>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14.494050931276453"/>
    <n v="0"/>
    <n v="0"/>
    <n v="17.240242785354127"/>
    <n v="7.7844921645504357"/>
    <n v="6.7321521466385148"/>
    <n v="26.594172921222164"/>
    <n v="17.240242785354127"/>
    <x v="0"/>
    <m/>
    <x v="2"/>
    <x v="0"/>
    <s v="AKTIVCO Coupure ENEO &amp; Baisse de tension"/>
    <x v="0"/>
    <s v="(05/06/2026 ocm ran 18h): 06.05.26: Grid only site grid outage / grid return awaited..;..;(05/06/2026 ticket): INC-20260506-00017001...Grid Outage"/>
    <s v="LIT_650"/>
    <m/>
  </r>
  <r>
    <s v="Vallee-Omnisport"/>
    <s v="CTR_758"/>
    <s v="Yaounde"/>
    <s v="CAMUSAT"/>
    <s v="Good Grid no GE - 8h"/>
    <s v="CENTRE"/>
    <s v="Yaounde"/>
    <s v="ZTE"/>
    <n v="35.519949605202697"/>
    <n v="5.1358069873556431"/>
    <n v="0"/>
    <n v="0"/>
    <n v="0"/>
    <n v="0"/>
    <n v="9.2457045997380387"/>
    <n v="16.023515907463054"/>
    <n v="7.3569341357691762"/>
    <n v="10.846563394429175"/>
    <n v="9.2457045997380387"/>
    <n v="0"/>
    <n v="24.285776453701555"/>
    <n v="9.2457045997380387"/>
    <n v="9.2457045997380387"/>
    <n v="7.8993523726361383"/>
    <n v="4.3629773737062436"/>
    <n v="0"/>
    <n v="0"/>
    <n v="0"/>
    <n v="0.20697608387337954"/>
    <n v="16.822081539124444"/>
    <n v="10.385817456606278"/>
    <n v="8.9701464753103419"/>
    <n v="23.63926481886412"/>
    <n v="16.822081539124444"/>
    <x v="0"/>
    <m/>
    <x v="2"/>
    <x v="0"/>
    <s v="AKTIVCO Coupure ENEO &amp; Baisse de tension"/>
    <x v="0"/>
    <s v="(05/06/2026 ocm ran 18h): 06.05.26: Grid only site grid outage / grid return awaited..;..;(05/06/2026 ticket): INC-20260506-00014845...Grid Outage"/>
    <s v="CTR_758"/>
    <m/>
  </r>
  <r>
    <s v="Batouri-Kako-MTN"/>
    <s v="EST_070"/>
    <s v="CENTRE"/>
    <s v="IHS"/>
    <s v="Grid-Gen"/>
    <s v="EST"/>
    <s v="Batouri"/>
    <s v="ZTE"/>
    <n v="0"/>
    <n v="0"/>
    <n v="0"/>
    <n v="0"/>
    <n v="0"/>
    <n v="0"/>
    <n v="0"/>
    <n v="0"/>
    <n v="0"/>
    <n v="3.0926025802364636E-2"/>
    <n v="0"/>
    <n v="0"/>
    <n v="0"/>
    <n v="4.3422645349446661E-17"/>
    <n v="1.1296560255455395"/>
    <n v="0"/>
    <n v="0"/>
    <n v="0"/>
    <n v="17.519005059455019"/>
    <n v="18.684028045303954"/>
    <n v="18.491409199476077"/>
    <n v="16.54153575719182"/>
    <n v="32.372936225315634"/>
    <n v="13.770311209033324"/>
    <n v="13.99039545425693"/>
    <n v="16.54153575719182"/>
    <x v="0"/>
    <m/>
    <x v="8"/>
    <x v="4"/>
    <s v="no root cause"/>
    <x v="4"/>
    <s v="(05/06/2026  cell zte): 05/04/2026 : En attente du Feedback BO TX _x000a_04/05/2026 : Need BO RAN analysis || All cell down =&gt; Transmission investigation needed..;..;(05/06/2026  cell zte): 05/04/2026 : En attente du Feedback BO TX _x000a_04/05/2026 : Need BO RAN analysis || All cell down =&gt; Transmission investigation needed..;..;(05/06/2026  cell zte): 05/04/2026 : En attente du Feedback BO TX _x000a_04/05/2026 : Need BO RAN analysis || All cell down =&gt; Transmission investigation needed"/>
    <s v="EST_070"/>
    <m/>
  </r>
  <r>
    <s v="Bilongue-II"/>
    <s v="LIT_451"/>
    <s v="Douala"/>
    <s v="IHS"/>
    <s v="Grid-Gen"/>
    <s v="LITTORAL"/>
    <s v="Douala"/>
    <s v="ZTE"/>
    <n v="0"/>
    <n v="0"/>
    <n v="0"/>
    <n v="0"/>
    <n v="0"/>
    <n v="0"/>
    <n v="0"/>
    <n v="0"/>
    <n v="0"/>
    <n v="0"/>
    <n v="0"/>
    <n v="0"/>
    <n v="0"/>
    <n v="0"/>
    <n v="0"/>
    <n v="0"/>
    <n v="0"/>
    <n v="0"/>
    <n v="0"/>
    <n v="0"/>
    <n v="0"/>
    <n v="15.859540197412903"/>
    <n v="7.9433593515820782"/>
    <n v="6.7605215377867527"/>
    <n v="23.884788953896845"/>
    <n v="15.859540197412903"/>
    <x v="0"/>
    <m/>
    <x v="8"/>
    <x v="4"/>
    <s v="no root cause"/>
    <x v="4"/>
    <s v="(05/06/2026 ocm ran 18h): Power status check Ongoing..;..;(05/06/2026 ticket): INC-20260506-00018050...2026-05-07 00:02:20...investigations ongoing / FME is trying to get level0...user:OCM_NOC.CAMUSAT "/>
    <s v="LIT_451"/>
    <m/>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10.249462807441081"/>
    <n v="15.763141599107389"/>
    <n v="11.085107849837534"/>
    <n v="14.141822730193699"/>
    <n v="18.087868022860047"/>
    <n v="15.763141599107389"/>
    <x v="0"/>
    <m/>
    <x v="8"/>
    <x v="4"/>
    <s v="no root cause"/>
    <x v="4"/>
    <s v=""/>
    <s v="OST_175"/>
    <m/>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67566410697622747"/>
    <n v="0"/>
    <n v="5.7387396449535286"/>
    <n v="15.688162929861056"/>
    <n v="12.834895027756795"/>
    <n v="10.986126411456898"/>
    <n v="19.496442618967883"/>
    <n v="15.688162929861056"/>
    <x v="0"/>
    <m/>
    <x v="8"/>
    <x v="4"/>
    <s v="no root cause"/>
    <x v="4"/>
    <s v=""/>
    <s v="LIT_677"/>
    <m/>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0"/>
    <n v="12.416157296829921"/>
    <n v="10.333020149358083"/>
    <n v="12.645516403991634"/>
    <n v="11.397150097165509"/>
    <n v="18.822570933673482"/>
    <n v="16.765080628822062"/>
    <n v="13.295123461546146"/>
    <n v="14.572685791577848"/>
    <n v="13.781075840460232"/>
    <n v="15.416106645207499"/>
    <n v="13.988930254307398"/>
    <n v="17.853590991156398"/>
    <n v="14.237766406853632"/>
    <n v="15.416106645207499"/>
    <x v="0"/>
    <m/>
    <x v="8"/>
    <x v="4"/>
    <s v="no root cause"/>
    <x v="4"/>
    <s v=""/>
    <s v="SUO_186"/>
    <m/>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23.114261499345094"/>
    <n v="23.028849309283085"/>
    <n v="23.114261499345094"/>
    <n v="15.227768218175799"/>
    <n v="20.783874680766878"/>
    <n v="35.38258089632825"/>
    <n v="0.73154495728516156"/>
    <n v="15.227768218175799"/>
    <x v="0"/>
    <m/>
    <x v="3"/>
    <x v="0"/>
    <s v="Defaut GE &amp; Power Cabinet"/>
    <x v="0"/>
    <s v="(05/06/2026 ocm ran 10h): 06.05.26: IHS: DG faulty // Gen will Be replaced Today ETR : 02PM - Escalated to L3_x000a_05.05.26: IHS: DG faulty // Gen will Be replaced Today ETR : 06PM - Escalated to L3_x000a_04/05/2026 Feedback IHS: DG faulty // FME is informed ( access issue due to insecurity )"/>
    <s v="NRO_227"/>
    <m/>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0"/>
    <n v="15.181325674237298"/>
    <n v="15.53945404685061"/>
    <n v="14.887492758958201"/>
    <n v="14.586971689310081"/>
    <n v="14.608569969152446"/>
    <n v="15.039732987475494"/>
    <n v="15.118225167150353"/>
    <n v="14.978237637437115"/>
    <n v="15.178204535531759"/>
    <n v="15.034739165546627"/>
    <n v="8.7739150070541019"/>
    <n v="15.011445508668496"/>
    <n v="16.764144433719228"/>
    <n v="15.034739165546627"/>
    <x v="0"/>
    <m/>
    <x v="8"/>
    <x v="4"/>
    <s v="no root cause"/>
    <x v="4"/>
    <s v=""/>
    <s v="SUO_054"/>
    <m/>
  </r>
  <r>
    <s v="Zileng-HIS"/>
    <s v="EXN_174"/>
    <s v="EXTREME-NORD"/>
    <s v="IHS"/>
    <s v="Grid-Gen"/>
    <s v="EXTREME-NORD"/>
    <s v="Zileng"/>
    <s v="NOKIA"/>
    <n v="15.903667082885152"/>
    <n v="3.0737402174271398"/>
    <n v="0.17469681274573265"/>
    <n v="0"/>
    <n v="0"/>
    <n v="0"/>
    <n v="13.968480603866711"/>
    <n v="13.49893199931083"/>
    <n v="9.6659110355023365"/>
    <n v="7.8209222103247216"/>
    <n v="0"/>
    <n v="0"/>
    <n v="13.788672457605864"/>
    <n v="13.16416467728264"/>
    <n v="23.113405415585859"/>
    <n v="23.113565931290715"/>
    <n v="23.113458920820811"/>
    <n v="23.113084384176148"/>
    <n v="18.91987435951615"/>
    <n v="23.113191394646048"/>
    <n v="13.872587627306791"/>
    <n v="13.994543892841142"/>
    <n v="24.683614498279439"/>
    <n v="31.186673568822656"/>
    <n v="0"/>
    <n v="13.994543892841142"/>
    <x v="2"/>
    <m/>
    <x v="3"/>
    <x v="0"/>
    <s v="Defaut GE &amp; Power Cabinet"/>
    <x v="0"/>
    <s v="(05/06/2026  cell nokia): 06/05/2026 : power issue _x000a_30/04/2026 : Power issue || Point suivi par le 3 PP ..;..;(05/06/2026  cell nokia): 06/05/2026 : power issue ||programmation d'une join visiste sur le site en cours  _x000a_30/04/2026 : Power issue || Point suivi par le 3 PP "/>
    <s v="EXN_174"/>
    <m/>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0"/>
    <n v="0.27180549202709925"/>
    <n v="1.086906199530068"/>
    <n v="2.3339815906786532"/>
    <n v="1.3018002014650445"/>
    <n v="0.58441984630442934"/>
    <n v="8.9175391586886099E-5"/>
    <n v="1.0701046990435595E-4"/>
    <n v="9.0958899418763111E-4"/>
    <n v="6.4775924871998694"/>
    <n v="13.86916329226985"/>
    <n v="0"/>
    <n v="41.310933627099971"/>
    <n v="1.1628110587988427E-3"/>
    <n v="13.86916329226985"/>
    <x v="2"/>
    <m/>
    <x v="8"/>
    <x v="4"/>
    <s v="no root cause"/>
    <x v="4"/>
    <s v="(05/06/2026 ticket): INC-20260506-00017818...2026-05-06 23:11:45...investigations ongoing / FME is trying to get level0...user:OCM_NOC.CAMUSAT"/>
    <s v="EXN_100"/>
    <m/>
  </r>
  <r>
    <s v="Kondengui"/>
    <s v="CTR_040"/>
    <s v="Yaounde"/>
    <s v="IHS"/>
    <s v="Grid-Gen"/>
    <s v="CENTRE"/>
    <s v="Yaounde"/>
    <s v="ZTE"/>
    <n v="0"/>
    <n v="0"/>
    <n v="0"/>
    <n v="0"/>
    <n v="0"/>
    <n v="0"/>
    <n v="0"/>
    <n v="0"/>
    <n v="0"/>
    <n v="0"/>
    <n v="3.1333557341916993"/>
    <n v="0"/>
    <n v="0"/>
    <n v="0"/>
    <n v="0"/>
    <n v="1.9887004077812309"/>
    <n v="0"/>
    <n v="0"/>
    <n v="0"/>
    <n v="0"/>
    <n v="52.53168936715435"/>
    <n v="13.868556899607057"/>
    <n v="32.372936225315634"/>
    <n v="27.540622418066651"/>
    <n v="0"/>
    <n v="13.868556899607057"/>
    <x v="0"/>
    <m/>
    <x v="1"/>
    <x v="0"/>
    <s v="Coupure ENEO &amp; Baisse de tension"/>
    <x v="0"/>
    <s v="(05/06/2026 ocm ran 18h): Impacted by CTR_417_Z_Emombo-Tchad (Power issue)..;..;(05/06/2026 ocm ran 15h): Impacted by CTR_417_Z_Emombo-Tchad (Power issue)..;..;(05/06/2026 ocm ran 10h): Impacted by CTR_417_Z_Emombo-Tchad (Power issue)"/>
    <s v="CTR_417"/>
    <s v=": Impacted by CTR_417_Z_Emombo-Tchad (Power issue)"/>
  </r>
  <r>
    <s v="Bepanda"/>
    <s v="LIT_050"/>
    <s v="Douala"/>
    <s v="IHS"/>
    <s v="GridOnly"/>
    <s v="LITTORAL"/>
    <s v="Douala"/>
    <s v="ZTE"/>
    <n v="46.520768591999044"/>
    <n v="0"/>
    <n v="0"/>
    <n v="0"/>
    <n v="0"/>
    <n v="34.123391632637336"/>
    <n v="0"/>
    <n v="14.623319578920938"/>
    <n v="0"/>
    <n v="0"/>
    <n v="4.2804187961750177E-4"/>
    <n v="0"/>
    <n v="9.2910592038991737"/>
    <n v="0"/>
    <n v="42.139010880824571"/>
    <n v="32.837357640404882"/>
    <n v="0"/>
    <n v="0"/>
    <n v="0"/>
    <n v="21.889062959253266"/>
    <n v="45.508235525763865"/>
    <n v="13.868556899607057"/>
    <n v="32.372936225315634"/>
    <n v="27.540622418066651"/>
    <n v="0"/>
    <n v="13.868556899607057"/>
    <x v="0"/>
    <m/>
    <x v="2"/>
    <x v="0"/>
    <s v="AKTIVCO Coupure ENEO &amp; Baisse de tension"/>
    <x v="0"/>
    <s v="(05/06/2026 ocm ran 18h): Impacted by LIT_649_Z_Bep-Cafrad (Power issue)..;..;(05/06/2026 ocm ran 15h): Impacted by LIT_649_Z_Bep-Cafrad (Power issue)..;..;(05/06/2026 ocm ran 10h): Impacted by LIT_649_Z_Bep-Cafrad (Power issue)"/>
    <s v="LIT_649"/>
    <s v=" Impacted by LIT_649_Z_Bep-Cafrad (Power issue)"/>
  </r>
  <r>
    <s v="Bonamoussongo-IHS"/>
    <s v="LIT_154"/>
    <s v="Douala"/>
    <s v="IHS"/>
    <s v="Grid-Gen"/>
    <s v="LITTORAL"/>
    <s v="Douala"/>
    <s v="ZTE"/>
    <n v="42.644581845887807"/>
    <n v="0"/>
    <n v="0"/>
    <n v="0"/>
    <n v="0"/>
    <n v="31.277894062488397"/>
    <n v="0"/>
    <n v="13.395160415828419"/>
    <n v="0"/>
    <n v="0"/>
    <n v="0"/>
    <n v="0"/>
    <n v="8.5157148442070234"/>
    <n v="0"/>
    <n v="0.48238536325060732"/>
    <n v="0"/>
    <n v="0"/>
    <n v="0"/>
    <n v="0"/>
    <n v="9.4497914009239992"/>
    <n v="41.705689818025135"/>
    <n v="13.868556899607057"/>
    <n v="32.372936225315634"/>
    <n v="27.540622418066651"/>
    <n v="0"/>
    <n v="13.868556899607057"/>
    <x v="0"/>
    <m/>
    <x v="2"/>
    <x v="0"/>
    <s v="AKTIVCO Coupure ENEO &amp; Baisse de tension"/>
    <x v="0"/>
    <s v="(05/06/2026 ocm ran 18h): Impacted by LIT_649_Z_Bep-Cafrad (Power issue)..;..;(05/06/2026 ocm ran 15h): Impacted by LIT_649_Z_Bep-Cafrad (Power issue)..;..;(05/06/2026 ocm ran 10h): Impacted by LIT_649_Z_Bep-Cafrad (Power issue)"/>
    <s v="LIT_649"/>
    <s v="Impacted by LIT_649_Z_Bep-Cafrad (Power issue)"/>
  </r>
  <r>
    <s v="Bep-An-2000"/>
    <s v="LIT_459"/>
    <s v="Douala"/>
    <s v="IHS"/>
    <s v="Grid-Gen"/>
    <s v="LITTORAL"/>
    <s v="Douala"/>
    <s v="ZTE"/>
    <n v="42.642602152194577"/>
    <n v="0"/>
    <n v="0"/>
    <n v="0"/>
    <n v="0"/>
    <n v="31.27787622741009"/>
    <n v="0"/>
    <n v="13.385993185573279"/>
    <n v="0"/>
    <n v="0"/>
    <n v="0"/>
    <n v="0"/>
    <n v="8.516499587652989"/>
    <n v="0"/>
    <n v="0.48160061980464208"/>
    <n v="0"/>
    <n v="0"/>
    <n v="0"/>
    <n v="0"/>
    <n v="9.4494168642793337"/>
    <n v="41.704280846838074"/>
    <n v="13.868556899607057"/>
    <n v="32.372936225315634"/>
    <n v="27.540622418066651"/>
    <n v="0"/>
    <n v="13.868556899607057"/>
    <x v="0"/>
    <m/>
    <x v="2"/>
    <x v="0"/>
    <s v="AKTIVCO Coupure ENEO &amp; Baisse de tension"/>
    <x v="0"/>
    <s v="(05/06/2026 ocm ran 18h): Impacted by LIT_649_Z_Bep-Cafrad (Power issue)..;..;(05/06/2026 ocm ran 15h): Impacted by LIT_649_Z_Bep-Cafrad (Power issue)..;..;(05/06/2026 ocm ran 10h): Impacted by LIT_649_Z_Bep-Cafrad (Power issue)"/>
    <s v="LIT_649"/>
    <s v="Impacted by LIT_649_Z_Bep-Cafrad (Power issue)"/>
  </r>
  <r>
    <s v="NR-Carrossel"/>
    <s v="CTR_565"/>
    <s v="Yaounde"/>
    <s v="CAMUSAT"/>
    <s v="Good Grid no GE - 8h"/>
    <s v="CENTRE"/>
    <s v="Yaounde"/>
    <s v="ZTE"/>
    <n v="22.13276146938216"/>
    <n v="0.41286422796939709"/>
    <n v="0"/>
    <n v="0"/>
    <n v="0"/>
    <n v="0"/>
    <n v="0"/>
    <n v="0"/>
    <n v="0"/>
    <n v="0"/>
    <n v="2.2890431266461775"/>
    <n v="0"/>
    <n v="0"/>
    <n v="0"/>
    <n v="0"/>
    <n v="1.442215773057903"/>
    <n v="0"/>
    <n v="0"/>
    <n v="0"/>
    <n v="0"/>
    <n v="38.30181161591517"/>
    <n v="13.868556899607057"/>
    <n v="32.372936225315634"/>
    <n v="27.540622418066651"/>
    <n v="0"/>
    <n v="13.868556899607057"/>
    <x v="0"/>
    <m/>
    <x v="6"/>
    <x v="2"/>
    <s v="SPARE-ISSUE"/>
    <x v="2"/>
    <s v="(05/06/2026 ocm ran 18h): Impacted by CTR_417_Z_Emombo-Tchad (TX issue)..;..;(05/06/2026 ocm ran 15h): Impacted by CTR_417_Z_Emombo-Tchad (TX issue)..;..;(05/06/2026 ocm ran 10h): Impacted by CTR_417_Z_Emombo-Tchad (TX issue) || (05/06/2026 groupe whatsapp incident): CTR_417_Z_Emombo-Tchad(CTR-417) -{ Chassis MSS8 1G 3DB18485GA, core EVO 1G 3DB19318BA, 2 cartes EAC 3DB19417AA et micro SD faulty, commande en cours, update ASAP } "/>
    <s v="CTR_417"/>
    <s v=" Impacted by CTR_417_Z_Emombo-Tchad (TX issue)"/>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0"/>
    <n v="29.444626362243277"/>
    <n v="26.883259424768784"/>
    <n v="22.973542731420842"/>
    <n v="26.516124337605191"/>
    <n v="25.787953760062553"/>
    <n v="27.385102858463672"/>
    <n v="29.138665593708357"/>
    <n v="25.896355366075689"/>
    <n v="30.02817228971016"/>
    <n v="13.868556899607057"/>
    <n v="32.372936225315634"/>
    <n v="27.540622418066651"/>
    <n v="0"/>
    <n v="13.868556899607057"/>
    <x v="0"/>
    <m/>
    <x v="2"/>
    <x v="0"/>
    <s v="AKTIVCO Coupure ENEO &amp; Baisse de tension"/>
    <x v="0"/>
    <s v="(05/06/2026  cell zte): 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6/2026  cell zte): 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6/2026  cell zte): 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06/2026 ocm ran 18h): 06.05.26: Camusat: grid only site/ Grid return awaited - Ecalated to L3_x000a_05.05.26: Camusat: grid only site/ Grid return awaited escalade L2 CAMUSAT ..;..;(05/06/2026 ocm ran 15h): 06.05.26: Camusat: grid only site/ Grid return awaited - Ecalated to L3_x000a_05.05.26: Camusat: grid only site/ Grid return awaited escalade L2 CAMUSAT ..;..;(05/06/2026 ocm ran 10h): 06.05.26: Camusat: grid only site/ Grid return awaited - Ecalated to L3_x000a_05.05.26: Camusat: grid only site/ Grid return awaited escalade L2 CAMUSAT "/>
    <s v="LIT_613"/>
    <m/>
  </r>
  <r>
    <s v="Emombo-Tchad"/>
    <s v="CTR_417"/>
    <s v="Yaounde"/>
    <s v="IHS"/>
    <s v="GridOnly"/>
    <s v="CENTRE"/>
    <s v="Yaounde"/>
    <s v="ZTE"/>
    <n v="1.9369786806607827"/>
    <n v="0"/>
    <n v="0"/>
    <n v="0"/>
    <n v="0"/>
    <n v="0"/>
    <n v="0"/>
    <n v="0"/>
    <n v="0"/>
    <n v="0"/>
    <n v="5.4716415120722077"/>
    <n v="0"/>
    <n v="0"/>
    <n v="0"/>
    <n v="0"/>
    <n v="1.1005670128098672"/>
    <n v="0"/>
    <n v="0"/>
    <n v="0"/>
    <n v="0"/>
    <n v="29.758113533828148"/>
    <n v="13.868556899607057"/>
    <n v="32.372936225315634"/>
    <n v="27.540622418066651"/>
    <n v="0"/>
    <n v="13.868556899607057"/>
    <x v="0"/>
    <m/>
    <x v="9"/>
    <x v="5"/>
    <s v="MPR ISSUE"/>
    <x v="5"/>
    <s v="(05/06/2026 ocm ran 18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6/2026 ocm ran 15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06/2026 ocm ran 10h): 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s v="CTR_417"/>
    <m/>
  </r>
  <r>
    <s v="Bep-Cafrad"/>
    <s v="LIT_649"/>
    <s v="Douala"/>
    <s v="CAMUSAT"/>
    <s v="Good Grid no GE - 12h"/>
    <s v="LITTORAL"/>
    <s v="Douala"/>
    <s v="ZTE"/>
    <n v="27.368159534062141"/>
    <n v="0"/>
    <n v="0"/>
    <n v="0"/>
    <n v="0"/>
    <n v="20.372457074533511"/>
    <n v="0"/>
    <n v="10.16378309120431"/>
    <n v="0"/>
    <n v="0"/>
    <n v="0"/>
    <n v="0"/>
    <n v="6.2359281232075734"/>
    <n v="0"/>
    <n v="0.30465880781775673"/>
    <n v="0"/>
    <n v="0"/>
    <n v="0"/>
    <n v="0"/>
    <n v="6.9520778579642899"/>
    <n v="26.575247622227359"/>
    <n v="13.868556899607057"/>
    <n v="32.372936225315634"/>
    <n v="27.540622418066651"/>
    <n v="0"/>
    <n v="13.868556899607057"/>
    <x v="0"/>
    <m/>
    <x v="2"/>
    <x v="0"/>
    <s v="AKTIVCO Coupure ENEO &amp; Baisse de tension"/>
    <x v="0"/>
    <s v="(05/06/2026 ocm ran 18h): 06.05.26: Camusat: Grid outage and  grid only site / grid return awaited - Escalated to L3_x000a_05.05.26: Camusat: Grid outage and  grid only site / grid return awaited - Escalated to L2..;..;(05/06/2026 ocm ran 15h): 06.05.26: Camusat: Grid outage and  grid only site / grid return awaited - Escalated to L3_x000a_05.05.26: Camusat: Grid outage and  grid only site / grid return awaited - Escalated to L2..;..;(05/06/2026 ocm ran 10h): 06.05.26: Camusat: Grid outage and  grid only site / grid return awaited - Escalated to L3_x000a_05.05.26: Camusat: Grid outage and  grid only site / grid return awaited - Escalated to L2"/>
    <s v="LIT_649"/>
    <m/>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49647507512134986"/>
    <n v="25.152579095005315"/>
    <n v="13.868556899607057"/>
    <n v="32.372936225315634"/>
    <n v="27.540622418066651"/>
    <n v="0"/>
    <n v="13.868556899607057"/>
    <x v="0"/>
    <m/>
    <x v="0"/>
    <x v="0"/>
    <s v="AKTIVCO Defaut GE &amp; Power Cabinet"/>
    <x v="0"/>
    <s v="(05/06/2026 ocm ran 18h): 06.05.26: Camusat: Coupure ENEO et GE en arret pour nuissance sonore / Reour ENEO en attente - Escalated to L3_x000a_05.05.26: Camusat: Coupure ENEO et GE en arret pour nuissance sonore / Reour ENEO en attente..;..;(05/06/2026 ocm ran 15h): 06.05.26: Camusat: Coupure ENEO et GE en arret pour nuissance sonore / Reour ENEO en attente - Escalated to L3_x000a_05.05.26: Camusat: Coupure ENEO et GE en arret pour nuissance sonore / Reour ENEO en attente..;..;(05/06/2026 ocm ran 10h): 06.05.26: Camusat: Coupure ENEO et GE en arret pour nuissance sonore / Reour ENEO en attente - Escalated to L3_x000a_05.05.26: Camusat: Coupure ENEO et GE en arret pour nuissance sonore / Reour ENEO en attente"/>
    <s v="CTR_943"/>
    <m/>
  </r>
  <r>
    <s v="Makepe-Conteneur"/>
    <s v="LIT_730"/>
    <s v="Douala"/>
    <s v="CAMUSAT"/>
    <s v="Good Grid no GE - 8h"/>
    <s v="LITTORAL"/>
    <s v="Douala"/>
    <s v="ZTE"/>
    <n v="0"/>
    <n v="0"/>
    <n v="0"/>
    <n v="2.1402093980875015E-3"/>
    <n v="0"/>
    <n v="6.3239620697822421"/>
    <n v="0"/>
    <n v="0"/>
    <n v="0"/>
    <n v="0"/>
    <n v="0"/>
    <n v="0"/>
    <n v="0"/>
    <n v="0"/>
    <n v="0"/>
    <n v="0"/>
    <n v="0"/>
    <n v="0"/>
    <n v="0"/>
    <n v="0"/>
    <n v="24.827409947122558"/>
    <n v="13.868556899607057"/>
    <n v="32.372936225315634"/>
    <n v="27.540622418066651"/>
    <n v="0"/>
    <n v="13.868556899607057"/>
    <x v="0"/>
    <m/>
    <x v="2"/>
    <x v="0"/>
    <s v="AKTIVCO Coupure ENEO &amp; Baisse de tension"/>
    <x v="0"/>
    <s v="(05/06/2026 ocm ran 18h): 06/05/2026 Camusat: grid outage grid only site awaited grid return - Escalated to L3_x000a_05.05.26: Grid outage  in the area as confirmed by FME..;..;(05/06/2026 ocm ran 15h): 06/05/2026 Camusat: grid outage grid only site awaited grid return - Escalated to L3_x000a_05.05.26: Grid outage  in the area as confirmed by FME..;..;(05/06/2026 ocm ran 10h): 06/05/2026 Camusat: grid outage grid only site awaited grid return - Escalated to L3_x000a_05.05.26: Grid outage  in the area as confirmed by FME"/>
    <s v="LIT_730"/>
    <m/>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13.868556899607057"/>
    <n v="13.868556899607057"/>
    <n v="13.868556899607057"/>
    <n v="13.868556899607057"/>
    <n v="32.372936225315634"/>
    <n v="27.540622418066651"/>
    <n v="0"/>
    <n v="13.868556899607057"/>
    <x v="0"/>
    <m/>
    <x v="2"/>
    <x v="0"/>
    <s v="AKTIVCO Coupure ENEO &amp; Baisse de tension"/>
    <x v="0"/>
    <s v="(05/06/2026 ocm ran 18h): 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6/2026 ocm ran 15h): 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05/06/2026 ocm ran 10h): 06.05.26: Camusat: Continuite de delestage confirmee ce matin - Escalade L5_x000a_05.05.26: Camusat: Continuite de delestage confirmee ce matin - Escalade L4_x000a_04.05.2026 SAMBA: Continuite de delestage confirmee ce matin - Escalade L4_x000a_02.05.2026 SAMBA: Continuite de delestage confirmee ce matin_x000a_01.05.2026 CAMUSAT:  grid only site grid outage / grid return awaited"/>
    <s v="LIT_554"/>
    <m/>
  </r>
  <r>
    <s v="Ndogp-St-Nicolas"/>
    <s v="LIT_205"/>
    <s v="Douala"/>
    <s v="IHS"/>
    <s v="Grid-Gen"/>
    <s v="LITTORAL"/>
    <s v="Douala"/>
    <s v="ZTE"/>
    <n v="0"/>
    <n v="0.64675344502372778"/>
    <n v="0"/>
    <n v="0"/>
    <n v="0"/>
    <n v="0"/>
    <n v="0"/>
    <n v="0"/>
    <n v="3.2588433452328984"/>
    <n v="0"/>
    <n v="0"/>
    <n v="0"/>
    <n v="0"/>
    <n v="0"/>
    <n v="0"/>
    <n v="0"/>
    <n v="0"/>
    <n v="13.868556899607057"/>
    <n v="13.868556899607057"/>
    <n v="13.868556899607057"/>
    <n v="13.868556899607057"/>
    <n v="13.868556899607057"/>
    <n v="32.372936225315634"/>
    <n v="27.540622418066651"/>
    <n v="0"/>
    <n v="13.868556899607057"/>
    <x v="0"/>
    <m/>
    <x v="2"/>
    <x v="0"/>
    <s v="AKTIVCO Coupure ENEO &amp; Baisse de tension"/>
    <x v="0"/>
    <s v="(05/06/2026 ocm ran 18h): Impacted by LIT_554_Z_Ndpssi-Vallee-de-la-Paix (Power issue)..;..;(05/06/2026 ocm ran 15h): Impacted by LIT_554_Z_Ndpssi-Vallee-de-la-Paix (Power issue)..;..;(05/06/2026 ocm ran 10h): Impacted by LIT_554_Z_Ndpssi-Vallee-de-la-Paix (Power issue)"/>
    <s v="LIT_554"/>
    <s v="Impacted by LIT_554_Z_Ndpssi-Vallee-de-la-Paix (Power issue)"/>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13.868289373432297"/>
    <n v="13.868556899607057"/>
    <n v="13.868556899607057"/>
    <n v="13.868556899607057"/>
    <n v="32.372936225315634"/>
    <n v="27.540622418066651"/>
    <n v="0"/>
    <n v="13.868556899607057"/>
    <x v="0"/>
    <m/>
    <x v="0"/>
    <x v="0"/>
    <s v="AKTIVCO Defaut GE &amp; Power Cabinet"/>
    <x v="0"/>
    <s v="(05/06/2026 ocm ran 18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05/06/2026 ocm ran 15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05/06/2026 ocm ran 10h): 05.05.26: CAMUSAT: Génératrice du GEN faulty et en cours de réparation (Finition et montage au plutard Jeudi 07 Mai), en parrallèle, team Eneo sera sur site ce 05.05.26 pour résoudre les problèmes de grid - Escalated to L4_x000a_04.05.2026 CAMUSAT: Génératrice du GEN faulty et en cours de réparation (Finition et montage au plutard Jeudi 07 Mai), en parrallèle, team Eneo sera sur site ce 05.05.26 pour résoudre les problèmes de grid - Escalated to L4_x000a_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
    <s v="SUO_171"/>
    <m/>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0"/>
    <n v="9.2457045997380387"/>
    <n v="9.2457045997380387"/>
    <n v="9.2457045997380387"/>
    <n v="9.2457045997380387"/>
    <n v="9.2457045997380387"/>
    <n v="9.2457045997380387"/>
    <n v="9.2457045997380387"/>
    <n v="9.2457045997380387"/>
    <n v="9.2457045997380387"/>
    <n v="13.868556899607057"/>
    <n v="0"/>
    <n v="41.310933627099971"/>
    <n v="0"/>
    <n v="13.868556899607057"/>
    <x v="1"/>
    <m/>
    <x v="4"/>
    <x v="1"/>
    <s v="EXCLU"/>
    <x v="1"/>
    <s v=""/>
    <s v="NRD_110"/>
    <m/>
  </r>
  <r>
    <s v="Mile4-Q10-IHS"/>
    <s v="SUO_214"/>
    <s v="SUD-OUEST"/>
    <s v="IHS"/>
    <s v="Grid-Gen"/>
    <s v="SUD-OUEST"/>
    <s v="Limbe"/>
    <s v="Huawei"/>
    <n v="0"/>
    <n v="0"/>
    <n v="0"/>
    <n v="0"/>
    <n v="0"/>
    <n v="8.5060839019156305"/>
    <n v="13.868556899607057"/>
    <n v="13.868556899607057"/>
    <n v="13.868289373432297"/>
    <n v="13.868556899607057"/>
    <n v="13.868556899607057"/>
    <n v="0"/>
    <n v="13.868556899607057"/>
    <n v="13.868289373432297"/>
    <n v="13.868556899607057"/>
    <n v="13.868289373432297"/>
    <n v="13.868556899607057"/>
    <n v="13.868556899607057"/>
    <n v="13.868556899607057"/>
    <n v="13.868289373432297"/>
    <n v="13.868556899607057"/>
    <n v="13.868289373432297"/>
    <n v="32.371062791506304"/>
    <n v="27.540622418066651"/>
    <n v="0"/>
    <n v="13.868289373432297"/>
    <x v="2"/>
    <m/>
    <x v="6"/>
    <x v="2"/>
    <s v="SPARE-ISSUE"/>
    <x v="2"/>
    <s v="(05/06/2026 ocm ran 18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6/2026 ocm ran 15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6/2026 ocm ran 10h): 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
    <s v="SUO_214"/>
    <m/>
  </r>
  <r>
    <s v="Bonewonda-III"/>
    <s v="LIT_615"/>
    <s v="Douala"/>
    <s v="CAMUSAT"/>
    <s v="Good Grid no GE - 8h"/>
    <s v="LITTORAL"/>
    <s v="Douala"/>
    <s v="ZTE"/>
    <n v="0"/>
    <n v="0"/>
    <n v="0"/>
    <n v="0"/>
    <n v="0"/>
    <n v="0"/>
    <n v="0"/>
    <n v="0"/>
    <n v="0"/>
    <n v="0"/>
    <n v="13.732653602828499"/>
    <n v="0"/>
    <n v="48.377382409761644"/>
    <n v="36.683563619864536"/>
    <n v="63.555051892943879"/>
    <n v="0"/>
    <n v="0"/>
    <n v="61.323081016913328"/>
    <n v="0"/>
    <n v="46.912658767867178"/>
    <n v="46.19938048071954"/>
    <n v="13.866755556697001"/>
    <n v="32.360321770999448"/>
    <n v="27.540622418066651"/>
    <n v="0"/>
    <n v="13.866755556697001"/>
    <x v="0"/>
    <m/>
    <x v="2"/>
    <x v="0"/>
    <s v="AKTIVCO Coupure ENEO &amp; Baisse de tension"/>
    <x v="0"/>
    <s v="(05/06/2026 ocm ran 18h): 06.05.26: Camusat: Grid outage and GEN is faulty / Grid return awaited..;..;(05/06/2026 ocm ran 15h): 06.05.26: Camusat: Grid outage and GEN is faulty / Grid return awaited..;..;(05/06/2026 ocm ran 10h): 05.05.26: Camusat: Grid outage and GEN is faulty / Grid return awaited..;..;(05/06/2026 ticket): INC-20260506-00016511...Grid Outage"/>
    <s v="LIT_615"/>
    <m/>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0"/>
    <n v="13.969986325098887"/>
    <n v="13.865774627389543"/>
    <n v="13.865988648329351"/>
    <n v="13.865881637859449"/>
    <n v="13.866095658799258"/>
    <n v="13.866202669269162"/>
    <n v="13.866202669269162"/>
    <n v="13.866202669269162"/>
    <n v="13.866309679739064"/>
    <n v="13.865881637859449"/>
    <n v="64.727138112537915"/>
    <n v="13.770311209033324"/>
    <n v="0"/>
    <n v="13.865881637859449"/>
    <x v="1"/>
    <s v="site en projet"/>
    <x v="4"/>
    <x v="1"/>
    <s v="EXCLU"/>
    <x v="1"/>
    <s v=""/>
    <s v="NRO_234"/>
    <m/>
  </r>
  <r>
    <s v="Garoua-Sonayo"/>
    <s v="NRD_162"/>
    <s v="Garoua"/>
    <s v="CAMUSAT"/>
    <s v="Medium Grid + GE"/>
    <s v="NORD"/>
    <s v="Garoua"/>
    <s v="Huawei"/>
    <n v="0"/>
    <n v="0"/>
    <n v="4.7938907009328471"/>
    <n v="0"/>
    <n v="0"/>
    <n v="0"/>
    <n v="0"/>
    <n v="0"/>
    <n v="0"/>
    <n v="0"/>
    <n v="0"/>
    <n v="0"/>
    <n v="4.775520570265928"/>
    <n v="0"/>
    <n v="0"/>
    <n v="0"/>
    <n v="1.7828836039984819"/>
    <n v="0"/>
    <n v="0"/>
    <n v="0"/>
    <n v="0"/>
    <n v="13.846958619764688"/>
    <n v="9.8517639253583997"/>
    <n v="12.580231188224854"/>
    <n v="15.756431849969463"/>
    <n v="13.846958619764688"/>
    <x v="0"/>
    <m/>
    <x v="9"/>
    <x v="5"/>
    <s v="MPR ISSUE"/>
    <x v="5"/>
    <s v="(05/06/2026 ocm ran 15h): Impacted by NRD_037_H_Nassarao (TX issue)..;..;(05/06/2026 ocm ran 10h): Power status check Ongoing  ||(05/06/2026 groupe whatsapp incident):INC-20260506-00006650 NRD_037_H_Nassarao_U Besoin d'un FME sur site pour vérifier le statut du MPR; CM-20260506-00003000; FME Armel activé pour investigations, update ASAP"/>
    <s v="NRD_037"/>
    <s v=" Impacted by NRD_037_H_Nassarao (TX issue)"/>
  </r>
  <r>
    <s v="Crf-Patrick-Mboma"/>
    <s v="LIT_697"/>
    <s v="Douala"/>
    <s v="CAMUSAT"/>
    <s v="Good Grid + GE"/>
    <s v="LITTORAL"/>
    <s v="Douala"/>
    <s v="ZTE"/>
    <n v="0"/>
    <n v="0"/>
    <n v="25.586221189214488"/>
    <n v="0"/>
    <n v="0"/>
    <n v="15.795173399765439"/>
    <n v="5.9394199461808697"/>
    <n v="0"/>
    <n v="0"/>
    <n v="0"/>
    <n v="8.200729526043494"/>
    <n v="0"/>
    <n v="0"/>
    <n v="0"/>
    <n v="4.216604885955376"/>
    <n v="0"/>
    <n v="0"/>
    <n v="0"/>
    <n v="0.82064545861833715"/>
    <n v="0"/>
    <n v="0.97208310861134772"/>
    <n v="13.841073043919948"/>
    <n v="32.22743286612392"/>
    <n v="27.520646966621442"/>
    <n v="0"/>
    <n v="13.841073043919948"/>
    <x v="0"/>
    <m/>
    <x v="0"/>
    <x v="0"/>
    <s v="AKTIVCO Defaut GE &amp; Power Cabinet"/>
    <x v="0"/>
    <s v="(05/06/2026 ocm ran 18h): 06.05.26: Grid only site grid outage / grid return awaited..;..;(05/06/2026 ocm ran 15h): 06.05.26: Grid only site grid outage / grid return awaited..;..;(05/06/2026 ocm ran 10h): 06.05.26: Grid only site grid outage / grid return awaited..;..;(05/06/2026 ticket): INC-20260506-00016218...2026-05-06 22:32:11...investigations ongoing / FME is trying to get level0...Grid Outage...user:OCM_NOC.CAMUSAT"/>
    <s v="LIT_697"/>
    <m/>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0"/>
    <n v="14.279708960057992"/>
    <n v="1.8149154046565257"/>
    <n v="4.120723504921056"/>
    <n v="26.781189271558333"/>
    <n v="20.306039242879525"/>
    <n v="30.839632682995038"/>
    <n v="3.7255160044858782"/>
    <n v="1.7925323813681933"/>
    <n v="0.87538131397442664"/>
    <n v="13.739930314782001"/>
    <n v="5.9917409046037511"/>
    <n v="5.2794161898058904"/>
    <n v="21.308136448900886"/>
    <n v="13.739930314782001"/>
    <x v="0"/>
    <m/>
    <x v="2"/>
    <x v="0"/>
    <s v="AKTIVCO Coupure ENEO &amp; Baisse de tension"/>
    <x v="0"/>
    <s v="(05/06/2026 ocm ran 10h): 06.05.2026: Grid outage , Grid only site / awaiting grid return..;..;(05/06/2026 ticket): INC-20260506-00008278...Grid Outage"/>
    <s v="LIT_718"/>
    <m/>
  </r>
  <r>
    <s v="C-D-Palmiers-III"/>
    <s v="LIT_168"/>
    <s v="Douala"/>
    <s v="IHS"/>
    <s v="GridOnly"/>
    <s v="LITTORAL"/>
    <s v="Douala"/>
    <s v="ZTE"/>
    <n v="0"/>
    <n v="16.35804847146245"/>
    <n v="13.868556899607057"/>
    <n v="17.771050386236453"/>
    <n v="0"/>
    <n v="0"/>
    <n v="0"/>
    <n v="0"/>
    <n v="0"/>
    <n v="0"/>
    <n v="14.670600371540351"/>
    <n v="0"/>
    <n v="0"/>
    <n v="0"/>
    <n v="0"/>
    <n v="0"/>
    <n v="0"/>
    <n v="0"/>
    <n v="32.828832472969154"/>
    <n v="13.868556899607057"/>
    <n v="4.7012196339956596"/>
    <n v="13.351214782854356"/>
    <n v="10.254052612016356"/>
    <n v="8.7282097575405206"/>
    <n v="17.175403344955974"/>
    <n v="13.351214782854356"/>
    <x v="0"/>
    <m/>
    <x v="1"/>
    <x v="0"/>
    <s v="Coupure ENEO &amp; Baisse de tension"/>
    <x v="0"/>
    <s v="( hourly IHS): 06/05/2026 16:25 6:49:45 45 V Grid outage no space // awaiting grid return ,Abdul is informed..;..;(05/06/2026 ocm ran 18h): 06.05.26: Grid outage no space // awaiting grid return ,Abdul is informed..;..;(05/06/2026 ticket): INC-20260506-00011342...Grid Outage"/>
    <s v="LIT_168"/>
    <m/>
  </r>
  <r>
    <s v="Nkong-CRTV-II"/>
    <s v="LIT_558"/>
    <s v="LITTORAL"/>
    <s v="IHS"/>
    <s v="Grid-Gen"/>
    <s v="LITTORAL"/>
    <s v="Nkongsamba"/>
    <s v="ZTE"/>
    <n v="0"/>
    <n v="0"/>
    <n v="0"/>
    <n v="0"/>
    <n v="0"/>
    <n v="0"/>
    <n v="0"/>
    <n v="0"/>
    <n v="4.2804187961750177E-4"/>
    <n v="0"/>
    <n v="0"/>
    <n v="0"/>
    <n v="0"/>
    <n v="0"/>
    <n v="0"/>
    <n v="0"/>
    <n v="0"/>
    <n v="0"/>
    <n v="0"/>
    <n v="0"/>
    <n v="0"/>
    <n v="13.19749424283672"/>
    <n v="8.3622591513494715"/>
    <n v="14.238884298785157"/>
    <n v="13.851131729803205"/>
    <n v="13.19749424283672"/>
    <x v="0"/>
    <m/>
    <x v="3"/>
    <x v="0"/>
    <s v="Defaut GE &amp; Power Cabinet"/>
    <x v="0"/>
    <s v="(05/06/2026 ocm ran 18h): Power status check Ongoing..;..;(05/06/2026 ticket): INC-20260506-00018711...2026-05-07 00:31:24...investigations ongoing / FME is trying to get level0...Grid Outage...user:OCM_NOC.CAMUSAT ||(05/06/2026 groupe whatsapp incident):  LIT_558_Z_Nkong-CRTV-II(LIT-558)  //  INC-20260506-00012733 ,Lighning strucked (Grid CB, 1 rectifier) // FME started DG and left site on 2 rectfiers"/>
    <s v="LIT_558"/>
    <m/>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2.1059482126397921"/>
    <n v="12.966672659252982"/>
    <n v="5.857478148268048"/>
    <n v="5.0802991897616883"/>
    <n v="19.990295315704572"/>
    <n v="12.966672659252982"/>
    <x v="0"/>
    <m/>
    <x v="3"/>
    <x v="0"/>
    <s v="Defaut GE &amp; Power Cabinet"/>
    <x v="0"/>
    <s v="( hourly IHS): 06/05/2026 21:18 0:42:00 47 V Grid outage, site went down because due to Gen (30kva, 370A) overload..;..;(05/06/2026 ocm ran 18h): Power status check Ongoing..;..;(05/06/2026 ticket): INC-20260506-00015843...Grid Outage"/>
    <s v="CTR_315"/>
    <m/>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
    <n v="13.371885638624217"/>
    <n v="0.80680543784403891"/>
    <n v="0.54127679185464939"/>
    <n v="7.9829632197880906"/>
    <n v="8.3957917776008539"/>
    <n v="45.489223332277483"/>
    <n v="3.4201437935354253"/>
    <n v="0.76510702473796721"/>
    <n v="0.17892150568011589"/>
    <n v="12.581791669163577"/>
    <n v="5.6712588276201101"/>
    <n v="4.8263028244438306"/>
    <n v="19.466756736643269"/>
    <n v="12.581791669163577"/>
    <x v="0"/>
    <m/>
    <x v="2"/>
    <x v="0"/>
    <s v="AKTIVCO Coupure ENEO &amp; Baisse de tension"/>
    <x v="0"/>
    <s v="(05/06/2026 ocm ran 10h): Impacted by LIT_718_Z_Bonamoutongo-III (Power issue)..;..;(05/06/2026 ticket): INC-20260506-00006106...Grid Outage"/>
    <s v="LIT_718"/>
    <s v=" Impacted by LIT_718_Z_Bonamoutongo-III (Power issue)"/>
  </r>
  <r>
    <s v="Nassarao-II"/>
    <s v="NRD_147"/>
    <s v="NORD"/>
    <s v="CAMUSAT"/>
    <s v="Good Grid + GE"/>
    <s v="NORD"/>
    <s v="Garoua"/>
    <s v="Huawei"/>
    <n v="0"/>
    <n v="0"/>
    <n v="4.4944397359837689"/>
    <n v="0"/>
    <n v="1.6448400978218378"/>
    <n v="3.8411586522958738"/>
    <n v="0"/>
    <n v="0"/>
    <n v="0"/>
    <n v="0"/>
    <n v="0"/>
    <n v="0"/>
    <n v="4.3381866148450632"/>
    <n v="0"/>
    <n v="0"/>
    <n v="0"/>
    <n v="1.5851817608501486"/>
    <n v="0"/>
    <n v="2.9387928648272279"/>
    <n v="0"/>
    <n v="2.0923757180402527"/>
    <n v="12.490262047238698"/>
    <n v="9.8523884032948441"/>
    <n v="12.58267499345485"/>
    <n v="13.153103091271635"/>
    <n v="12.490262047238698"/>
    <x v="0"/>
    <m/>
    <x v="9"/>
    <x v="5"/>
    <s v="MPR ISSUE"/>
    <x v="5"/>
    <s v="(05/06/2026 ocm ran 15h): Impacted by NRD_037_H_Nassarao (TX issue)..;..;(05/06/2026 ocm ran 10h): Power status check Ongoing"/>
    <s v="NRD_037"/>
    <s v=" Impacted by NRD_037_H_Nassarao (TX issue)"/>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0"/>
    <n v="12.470786141716109"/>
    <n v="7.5566826133352514"/>
    <n v="6.4401705478543816"/>
    <n v="17.698668321415212"/>
    <n v="12.470786141716109"/>
    <x v="0"/>
    <m/>
    <x v="0"/>
    <x v="0"/>
    <s v="AKTIVCO Defaut GE &amp; Power Cabinet"/>
    <x v="0"/>
    <s v="(05/06/2026 ocm ran 18h): Power status check Ongoing || (05/06/2026 top offenders): 07/05/2026 Grid outage GE cannot be started due to noise pollution / grid return awaited - Escalated to L2"/>
    <s v="CTR_948"/>
    <m/>
  </r>
  <r>
    <s v="Nassarao"/>
    <s v="NRD_037"/>
    <s v="Garoua"/>
    <s v="IHS"/>
    <s v="Grid-Gen"/>
    <s v="NORD"/>
    <s v="Garoua"/>
    <s v="Huawei"/>
    <n v="0"/>
    <n v="0"/>
    <n v="4.3281097955957337"/>
    <n v="0"/>
    <n v="0"/>
    <n v="0"/>
    <n v="0"/>
    <n v="0"/>
    <n v="0"/>
    <n v="0"/>
    <n v="0"/>
    <n v="0"/>
    <n v="1.9694385231984428"/>
    <n v="0"/>
    <n v="0"/>
    <n v="0"/>
    <n v="1.6339607000482264"/>
    <n v="0"/>
    <n v="0"/>
    <n v="0"/>
    <n v="0"/>
    <n v="12.412946982732787"/>
    <n v="9.8523884032948441"/>
    <n v="12.576831111383118"/>
    <n v="13.008606717053318"/>
    <n v="12.412946982732787"/>
    <x v="0"/>
    <m/>
    <x v="9"/>
    <x v="5"/>
    <s v="MPR ISSUE"/>
    <x v="5"/>
    <s v="(05/06/2026 ocm ran 15h): 06.05.2026: Besoin d'un FME sur site pour vérifier le statut du MPR; CM-20260506-00003000; FME Armel activé pour investigations, ETA=16H UTC..;..;(05/06/2026 ocm ran 10h): Power status check Ongoing"/>
    <s v="NRD_037"/>
    <m/>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0"/>
    <n v="12.36137987040521"/>
    <n v="12.32692840000799"/>
    <n v="12.326964070164625"/>
    <n v="12.326785719381451"/>
    <n v="12.326785719381451"/>
    <n v="12.32678571938145"/>
    <n v="12.326714379068182"/>
    <n v="12.326643038754911"/>
    <n v="12.326500358128371"/>
    <n v="12.326714379068182"/>
    <n v="21.575712704179306"/>
    <n v="27.540622418066651"/>
    <n v="0"/>
    <n v="12.326714379068182"/>
    <x v="0"/>
    <m/>
    <x v="6"/>
    <x v="2"/>
    <s v="Warehouse HUAWEI"/>
    <x v="2"/>
    <s v="(05/06/2026 ocm ran 18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6/2026 ocm ran 15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6/2026 ocm ran 10h): 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m/>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
    <n v="0.14649293399488114"/>
    <n v="3.2675096935342242E-2"/>
    <n v="0.36884913542709874"/>
    <n v="0"/>
    <n v="0.67357076794513449"/>
    <n v="8.0693967965757949"/>
    <n v="5.5738749668476038"/>
    <n v="0.92147785594851217"/>
    <n v="3.8783982958225969"/>
    <n v="11.988008406742514"/>
    <n v="41.934817492576208"/>
    <n v="17.871653899378124"/>
    <n v="0"/>
    <n v="11.988008406742514"/>
    <x v="2"/>
    <m/>
    <x v="8"/>
    <x v="4"/>
    <s v="no root cause"/>
    <x v="4"/>
    <s v="(05/06/2026 ocm ran 18h): Power status check Ongoing..;..;(05/06/2026 ticket): INC-20260506-00013182"/>
    <s v="EXN_160"/>
    <m/>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17576469681793649"/>
    <n v="2.1376233117314869"/>
    <n v="11.953515365276671"/>
    <n v="10.2956428425836"/>
    <n v="8.8678254128543301"/>
    <n v="14.393925091985194"/>
    <n v="11.953515365276671"/>
    <x v="0"/>
    <m/>
    <x v="5"/>
    <x v="0"/>
    <s v="Sharing"/>
    <x v="0"/>
    <s v="(05/06/2026 ocm ran 15h): 06.05.2026: Power alarms; MTN is activated to check..;..;(05/06/2026 ticket): INC-20260506-00009631...Grid Outage"/>
    <s v="CTR_837"/>
    <m/>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0"/>
    <n v="10.653821542222548"/>
    <n v="11.613864133800183"/>
    <n v="13.85325440241073"/>
    <n v="12.335150371112311"/>
    <n v="11.672238345133021"/>
    <n v="12.164325990988292"/>
    <n v="11.301429231836043"/>
    <n v="12.286371431914233"/>
    <n v="12.809759640216534"/>
    <n v="11.769136325631434"/>
    <n v="50.044038184078119"/>
    <n v="13.770311209033324"/>
    <n v="0"/>
    <n v="11.769136325631434"/>
    <x v="2"/>
    <m/>
    <x v="10"/>
    <x v="6"/>
    <s v="BSS Hardware issue"/>
    <x v="5"/>
    <s v="(05/06/2026  cell nokia): 05/05/2026 : Check breaker and  interconnection (sfp, optical fiber) between system and radio module, swap its if needed ..;..;(05/06/2026  cell nokia): 06/05/2026 : FME activer || Il remplacer le FKOOP || Fkoop non dis[ponible au Ware house de HW la cde va etre transferer a OCM _x000a_05/05/2026 : Check breaker and  interconnection (sfp, optical fiber) between system and radio module, swap its if needed ..;..;(05/06/2026  cell nokia): 06/05/2026 : FME activer || Il remplacer le FKOOP || Fkoop non dis[ponible au Ware house de HW la cde va etre transferer a OCM _x000a_05/05/2026 : Check breaker and  interconnection (sfp, optical fiber) between system and radio module, swap its if needed "/>
    <s v="NRO_046"/>
    <m/>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
    <n v="4.4601785505360514"/>
    <n v="0"/>
    <n v="0.15908889859117217"/>
    <n v="0"/>
    <n v="0"/>
    <n v="0"/>
    <n v="1.0764718220030667"/>
    <n v="0"/>
    <n v="5.2997648623274642"/>
    <n v="11.740297003992206"/>
    <n v="4.670095799911274"/>
    <n v="4.9958285307247952"/>
    <n v="18.018133559657407"/>
    <n v="11.740297003992206"/>
    <x v="0"/>
    <m/>
    <x v="2"/>
    <x v="0"/>
    <s v="AKTIVCO Coupure ENEO &amp; Baisse de tension"/>
    <x v="0"/>
    <s v="(05/06/2026 ticket): INC-20260506-00004300...Transmission Board fault ||(05/06/2026 groupe whatsapp incident): CTR_849_Z_Fraternite-Adama_Ekombitie-III(CTR-849)_x000a_INC-20260506-00004316 ,Grid outage , Grid only site / awaiting grid return"/>
    <s v="CTR_849"/>
    <m/>
  </r>
  <r>
    <s v="Brazzaville-II"/>
    <s v="LIT_694"/>
    <s v="Douala"/>
    <s v="CAMUSAT"/>
    <s v="Good Grid no GE - 8h"/>
    <s v="LITTORAL"/>
    <s v="Douala"/>
    <s v="ZTE"/>
    <n v="0"/>
    <n v="0"/>
    <n v="0"/>
    <n v="0"/>
    <n v="0"/>
    <n v="0"/>
    <n v="0"/>
    <n v="4.8246383759520368"/>
    <n v="0"/>
    <n v="0"/>
    <n v="0"/>
    <n v="0"/>
    <n v="0"/>
    <n v="0"/>
    <n v="0"/>
    <n v="0"/>
    <n v="0"/>
    <n v="0"/>
    <n v="0"/>
    <n v="0"/>
    <n v="0"/>
    <n v="11.36542149283885"/>
    <n v="4.8390795295133273"/>
    <n v="4.2557274294399052"/>
    <n v="17.729448614148083"/>
    <n v="11.36542149283885"/>
    <x v="0"/>
    <m/>
    <x v="2"/>
    <x v="0"/>
    <s v="AKTIVCO Coupure ENEO &amp; Baisse de tension"/>
    <x v="0"/>
    <s v="(05/06/2026 ocm ran 18h): 06.05.26: Camusat: technician is managing, ETA=19H UTC..;..;(05/06/2026 ticket): INC-20260506-00014900...Grid Outage"/>
    <s v="LIT_694"/>
    <m/>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2.5059533491423482"/>
    <n v="5.2045790493475206"/>
    <n v="10.678753142540799"/>
    <n v="11.310400276229693"/>
    <n v="4.5154750628474591"/>
    <n v="4.2974846231524833"/>
    <n v="17.685672197816871"/>
    <n v="11.310400276229693"/>
    <x v="0"/>
    <m/>
    <x v="3"/>
    <x v="0"/>
    <s v="Defaut GE &amp; Power Cabinet"/>
    <x v="0"/>
    <s v="(05/06/2026 ocm ran 15h): 06.05.26: Besoin d'un FME sur site pour vérifier le statut du MPR; FME Bertrand activé pour investigations, update ASAP..;..;(05/06/2026 ticket): INC-20260506-00009005...Grid Outage"/>
    <s v="CTR_133"/>
    <m/>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1.7707022455077004"/>
    <n v="0"/>
    <n v="11.248994101582898"/>
    <n v="4.8285883001810488"/>
    <n v="4.3210726562420305"/>
    <n v="17.466995318112271"/>
    <n v="11.248994101582898"/>
    <x v="0"/>
    <m/>
    <x v="0"/>
    <x v="0"/>
    <s v="AKTIVCO Defaut GE &amp; Power Cabinet"/>
    <x v="0"/>
    <s v="(05/06/2026 ocm ran 18h): 06.05.26: BO TRANS analysis ongoing..;..;(05/06/2026 ticket): INC-20260506-00014483...Grid Outage"/>
    <s v="CTR_651"/>
    <m/>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
    <n v="0.25367891780749086"/>
    <n v="2.6771495058555347E-2"/>
    <n v="0.51409036433030442"/>
    <n v="5.3505234952177976E-5"/>
    <n v="0.37600848917408197"/>
    <n v="16.062291160625762"/>
    <n v="1.7835078317469854E-5"/>
    <n v="9.1449472967682147E-2"/>
    <n v="4.4983501333449789"/>
    <n v="10.946486994781221"/>
    <n v="24.384989149071377"/>
    <n v="22.107140246369568"/>
    <n v="8.1863414528558165E-2"/>
    <n v="10.946486994781221"/>
    <x v="2"/>
    <m/>
    <x v="8"/>
    <x v="4"/>
    <s v="no root cause"/>
    <x v="4"/>
    <s v="(05/06/2026  cell nokia): _x000a_06/05/2026 : Need BO RAN analysis ..;..;(05/06/2026  cell nokia): _x000a_06/05/2026 : Need BO RAN analysis "/>
    <s v="EXN_095"/>
    <m/>
  </r>
  <r>
    <s v="Bep-Safari"/>
    <s v="LIT_524"/>
    <s v="Douala"/>
    <s v="IHS"/>
    <s v="Grid-Gen"/>
    <s v="LITTORAL"/>
    <s v="Douala"/>
    <s v="ZTE"/>
    <n v="0"/>
    <n v="0"/>
    <n v="0"/>
    <n v="0"/>
    <n v="0"/>
    <n v="0"/>
    <n v="0"/>
    <n v="0"/>
    <n v="0"/>
    <n v="0"/>
    <n v="0"/>
    <n v="0"/>
    <n v="0"/>
    <n v="0"/>
    <n v="0"/>
    <n v="0"/>
    <n v="0"/>
    <n v="0"/>
    <n v="0"/>
    <n v="0.54234689655369128"/>
    <n v="1.8690270322715039"/>
    <n v="10.885158503908023"/>
    <n v="3.0769276884524537"/>
    <n v="9.0923367368102532"/>
    <n v="14.177437033097158"/>
    <n v="10.885158503908023"/>
    <x v="0"/>
    <m/>
    <x v="3"/>
    <x v="0"/>
    <s v="Defaut GE &amp; Power Cabinet"/>
    <x v="0"/>
    <s v="( hourly IHS): 06/05/2026 21:54 0:06:00 47 V Site went down due to work : ( LEC SS Achille (657108564) Working on site (Swapp GEN)"/>
    <s v="LIT_524"/>
    <m/>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37004220492933043"/>
    <n v="0"/>
    <n v="0.58909263682358737"/>
    <n v="10.766822759272097"/>
    <n v="8.5605933439644453"/>
    <n v="7.6313662188765461"/>
    <n v="13.389427338809757"/>
    <n v="10.766822759272097"/>
    <x v="0"/>
    <m/>
    <x v="2"/>
    <x v="0"/>
    <s v="AKTIVCO Coupure ENEO &amp; Baisse de tension"/>
    <x v="0"/>
    <s v="(05/06/2026 ticket): INC-20260506-00013947...Grid Outage"/>
    <s v="LIT_645"/>
    <m/>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11152274471867687"/>
    <n v="0.71837911954638944"/>
    <n v="10.690613469621868"/>
    <n v="10.227075165161924"/>
    <n v="8.7046217244509734"/>
    <n v="12.096039438173474"/>
    <n v="10.690613469621868"/>
    <x v="0"/>
    <m/>
    <x v="5"/>
    <x v="0"/>
    <s v="Sharing"/>
    <x v="0"/>
    <s v="(05/06/2026 ocm ran 15h): Impacted by CTR_837_Z_Nkolfoulou-ENIA-MTN (Power issue)..;..;(05/06/2026 ticket): INC-20260506-00009182...2026-05-06 13:53:10...Grid outage , Grid only site / awaiting grid return...power failure. site is Grid only ...Grid Outage...user:OCM_NOC.CAMUSAT"/>
    <s v="CTR_837"/>
    <s v=" Impacted by CTR_837_Z_Nkolfoulou-ENIA-MTN (Power issue)"/>
  </r>
  <r>
    <s v="Pain-Magique"/>
    <s v="LIT_381"/>
    <s v="Douala"/>
    <s v="IHS"/>
    <s v="GridOnly"/>
    <s v="LITTORAL"/>
    <s v="Douala"/>
    <s v="ZTE"/>
    <n v="0"/>
    <n v="0"/>
    <n v="4.214464676557288"/>
    <n v="0"/>
    <n v="0"/>
    <n v="0"/>
    <n v="0"/>
    <n v="0"/>
    <n v="1.117831368621107"/>
    <n v="0"/>
    <n v="0"/>
    <n v="0"/>
    <n v="0"/>
    <n v="0"/>
    <n v="1.7347645626981478"/>
    <n v="10.084809364414882"/>
    <n v="0"/>
    <n v="0"/>
    <n v="0"/>
    <n v="5.9709166944893886"/>
    <n v="0"/>
    <n v="10.629349975601613"/>
    <n v="5.7099764596797078"/>
    <n v="4.9867439504132793"/>
    <n v="15.608891646803119"/>
    <n v="10.629349975601613"/>
    <x v="0"/>
    <m/>
    <x v="1"/>
    <x v="0"/>
    <s v="Coupure ENEO &amp; Baisse de tension"/>
    <x v="0"/>
    <s v="( hourly IHS): 06/05/2026 14:05 2:55:00 9V Grid outage no space // awaiting grid return ,Seraphin is informed..;..;(05/06/2026 ocm ran 15h): 06.05.26: Grid outage no space // awaiting grid return ,Seraphin is informed..;..;(05/06/2026 ticket): INC-20260506-00008966...Armel is doing PM works on site // Awaiting end of PM...Armel is doing PM works on site // Awaiting end of PM...Grid Outage"/>
    <s v="LIT_381"/>
    <m/>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0"/>
    <n v="4.6735670126149351"/>
    <n v="4.6214611637602614"/>
    <n v="4.6215681742301671"/>
    <n v="4.6215146689952142"/>
    <n v="4.6216216794651199"/>
    <n v="4.621675184700071"/>
    <n v="4.621675184700071"/>
    <n v="4.621675184700071"/>
    <n v="5.0366082817542868"/>
    <n v="10.555708937229085"/>
    <n v="42.704424101451181"/>
    <n v="13.277831328988036"/>
    <n v="0"/>
    <n v="10.555708937229085"/>
    <x v="0"/>
    <m/>
    <x v="3"/>
    <x v="0"/>
    <s v="Defaut GE &amp; Power Cabinet"/>
    <x v="0"/>
    <s v="(05/06/2026 ticket): INC-20260506-00006240...2026-05-06 09:50:40...mauvaise tension  , Grid only site / awaiting good phases return...Grid Outage...user:OCM_NOC.CAMUSAT"/>
    <s v="OST_186"/>
    <m/>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0"/>
    <n v="1.4413953594553019"/>
    <n v="14.409102453250691"/>
    <n v="29.359392522964448"/>
    <n v="45.25795587173581"/>
    <n v="22.798402262344013"/>
    <n v="0"/>
    <n v="8.1174753804578934"/>
    <n v="3.7434580932731794"/>
    <n v="10.693805948640678"/>
    <n v="10.070434291291059"/>
    <n v="4.531961280369611"/>
    <n v="3.9854213205218434"/>
    <n v="15.504307052161789"/>
    <n v="10.070434291291059"/>
    <x v="0"/>
    <m/>
    <x v="2"/>
    <x v="0"/>
    <s v="AKTIVCO Coupure ENEO &amp; Baisse de tension"/>
    <x v="0"/>
    <s v="(05/06/2026 ocm ran 15h): Power status check Ongoing..;..;(05/06/2026 ticket): INC-20260506-00009285...Issue resolved without any action on my part...Transmission Board fault || (05/06/2026 groupe whatsapp incident):LIT_751_Z_Nyalla-III(LIT-751) ,INC-20260506-00010418  = Présence d'alarme énergie Noc CAMUSAT merci de partager le statut du power svp"/>
    <s v="LIT_751"/>
    <m/>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0"/>
    <n v="6.2400480262988927"/>
    <n v="5.3320998593169016"/>
    <n v="6.4626298036999943"/>
    <n v="6.3579378939768807"/>
    <n v="11.18179152648295"/>
    <n v="9.6661309009140126"/>
    <n v="8.0570858052751877"/>
    <n v="8.6886259284941758"/>
    <n v="7.5214984034037897"/>
    <n v="10.0192119463635"/>
    <n v="13.987681298434509"/>
    <n v="23.79203770005202"/>
    <n v="6.617762937572641E-2"/>
    <n v="10.0192119463635"/>
    <x v="0"/>
    <m/>
    <x v="8"/>
    <x v="4"/>
    <s v="no root cause"/>
    <x v="4"/>
    <s v=""/>
    <s v="SUO_170"/>
    <m/>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30.412910599173024"/>
    <n v="13.833118598990392"/>
    <n v="16.16227281677239"/>
    <n v="10.010205231813217"/>
    <n v="7.79685682769205"/>
    <n v="7.0136147576935226"/>
    <n v="12.545363311423239"/>
    <n v="10.010205231813217"/>
    <x v="0"/>
    <m/>
    <x v="2"/>
    <x v="0"/>
    <s v="AKTIVCO Coupure ENEO &amp; Baisse de tension"/>
    <x v="0"/>
    <s v="(05/06/2026 ticket): INC-20260506-00013654...2026-05-06 22:07:48...Feedback RM:_x000a_Dans 10min, ils seront dans le site...Actions IHS | FME a refaire le cable d'alimentation MPR...Others...Probleme energie | cable d'alimentation MPR brulé...user:OCM_NOC.IHS||(05/06/2026 groupe whatsapp incident): LIT_671_Z_Ndogbong-Bifaka(LIT-671)  //  INC-20260506-00014337 ,grid outage GE not yet connected / grid return"/>
    <s v="LIT_671"/>
    <m/>
  </r>
  <r>
    <s v="Bamenda-Park-Pharmacy-MTN"/>
    <s v="NRO_113"/>
    <s v="NORD-OUEST"/>
    <s v="MTN sharing"/>
    <m/>
    <s v="NORD-OUEST"/>
    <s v="Bamenda"/>
    <s v="Huawei"/>
    <n v="1.6604279562712416"/>
    <n v="7.7047538331150342E-2"/>
    <n v="0"/>
    <n v="0.53926142800478272"/>
    <n v="1.5049239084218669"/>
    <n v="0"/>
    <n v="0"/>
    <n v="0"/>
    <n v="0"/>
    <n v="0"/>
    <n v="7.3123821101323226E-3"/>
    <n v="0"/>
    <n v="0"/>
    <n v="0"/>
    <n v="0"/>
    <n v="0"/>
    <n v="0"/>
    <n v="0.23775942904920483"/>
    <n v="0"/>
    <n v="0"/>
    <n v="0"/>
    <n v="9.9763185830101602"/>
    <n v="13.739139079729348"/>
    <n v="23.411654103382734"/>
    <n v="0.29685882324615265"/>
    <n v="9.9763185830101602"/>
    <x v="0"/>
    <m/>
    <x v="5"/>
    <x v="0"/>
    <s v="Sharing"/>
    <x v="0"/>
    <s v="(05/06/2026 ocm ran 15h): 06.05.26: Power alarms; MTN is activated to check"/>
    <s v="NRO_113"/>
    <m/>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0"/>
    <n v="1.0280674194496524"/>
    <n v="0"/>
    <n v="1.1664497921143262"/>
    <n v="4.1041725522425114"/>
    <n v="0"/>
    <n v="4.99234161737051"/>
    <n v="0.1565028122351492"/>
    <n v="0.6821025702488076"/>
    <n v="1.7444668453028114"/>
    <n v="9.7966123338840809"/>
    <n v="8.5582203278059534"/>
    <n v="7.2837083618089755"/>
    <n v="11.753420579731081"/>
    <n v="9.7966123338840809"/>
    <x v="0"/>
    <m/>
    <x v="5"/>
    <x v="0"/>
    <s v="Sharing"/>
    <x v="0"/>
    <s v="(05/06/2026 ticket): INC-20260506-00014269...2026-05-06 19:37:03...Power issue on site...Grid Outage...user:DRAME IMOURANA"/>
    <s v="LIT_741"/>
    <m/>
  </r>
  <r>
    <s v="White-Star-Hotel"/>
    <s v="SUO_236"/>
    <s v="SUD-OUEST"/>
    <s v="CAMUSAT"/>
    <s v="Medium Grid + GE"/>
    <s v="SUD-OUEST"/>
    <s v="Limbe"/>
    <s v="Huawei"/>
    <n v="0"/>
    <n v="0"/>
    <n v="0"/>
    <n v="0"/>
    <n v="3.2080847123415879"/>
    <n v="1.6494772181843604"/>
    <n v="7.9436190370199151"/>
    <n v="5.2270155778708052"/>
    <n v="0"/>
    <n v="0.70650095738700402"/>
    <n v="10.108137646854034"/>
    <n v="0"/>
    <n v="2.7456032964931962"/>
    <n v="3.8645047698133448"/>
    <n v="11.876717518041966"/>
    <n v="9.8104880248150135"/>
    <n v="0"/>
    <n v="0.39048120468106606"/>
    <n v="1.9458962198194802"/>
    <n v="13.868556899607057"/>
    <n v="10.797980641092591"/>
    <n v="9.7891929413040426"/>
    <n v="22.429998521236246"/>
    <n v="19.084418807865056"/>
    <n v="0.34388427047696596"/>
    <n v="9.7891929413040426"/>
    <x v="0"/>
    <m/>
    <x v="0"/>
    <x v="0"/>
    <s v="AKTIVCO Defaut GE &amp; Power Cabinet"/>
    <x v="0"/>
    <s v="(05/06/2026 ocm ran 15h): 06.05.26: Camusat: grid outage, gen faulty / grid return awaited"/>
    <s v="SUO_236"/>
    <m/>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1.3501154286268704"/>
    <n v="9.7101657092796607"/>
    <n v="4.8618105263999301"/>
    <n v="4.1176524339450058"/>
    <n v="14.63801281335706"/>
    <n v="9.7101657092796607"/>
    <x v="0"/>
    <m/>
    <x v="8"/>
    <x v="4"/>
    <s v="no root cause"/>
    <x v="4"/>
    <s v="(05/06/2026 ticket): INC-20260506-00015527...2026-05-06 23:29:46...Active / No power issue site on Grid with Ubai = 51.2 V The Fme TX Charly 656097386) from Huawei is inform...user:OCM_NOC.IHS"/>
    <s v="CTR_705"/>
    <m/>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0"/>
    <n v="1.8878298562388596"/>
    <n v="4.2159553812722237"/>
    <n v="13.362161504254907"/>
    <n v="8.9171713640163883"/>
    <n v="6.4778860114509973"/>
    <n v="15.591217365410856"/>
    <n v="22.559886800629506"/>
    <n v="14.042100183069872"/>
    <n v="2.9696398497905538"/>
    <n v="9.7041969660398504"/>
    <n v="8.369378199824947"/>
    <n v="25.346315722637396"/>
    <n v="0"/>
    <n v="9.7041969660398504"/>
    <x v="0"/>
    <m/>
    <x v="10"/>
    <x v="6"/>
    <s v="BSS Hardware issue"/>
    <x v="5"/>
    <s v="(05/06/2026  cell nokia): _x000a_06/05/2026 : Need BO RAN analysis ||Alarm already UP but FME should check and replace radio module if issue persist (FRGU) || FME Willy activer || Acess issue || Zone rouge ..;..;(05/06/2026  cell nokia): _x000a_06/05/2026 : Need BO RAN analysis ||Alarm already UP but FME should check and replace radio module if issue persist (FRGU) || FME Willy activer || Acess issue || Zone rouge ..;..;(05/06/2026 ticket): INC-20260506-00017699...2026-05-07 01:06:14...Impacted by SUO_170_H_Buea Low Boduma (Not managed by IHS)....user:OCM_NOC.IHS"/>
    <s v="ADM_024"/>
    <m/>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0"/>
    <n v="0"/>
    <n v="0"/>
    <n v="0"/>
    <n v="4.8119041300334155E-2"/>
    <n v="0.13519185479227014"/>
    <n v="0.65445654323640046"/>
    <n v="0.4347040622149746"/>
    <n v="0.61571687662355767"/>
    <n v="0.48060185541886746"/>
    <n v="9.6204057211514762"/>
    <n v="26.134401640228766"/>
    <n v="16.256033011346055"/>
    <n v="0.82662945715205605"/>
    <n v="9.6204057211514762"/>
    <x v="0"/>
    <m/>
    <x v="3"/>
    <x v="0"/>
    <s v="Defaut GE &amp; Power Cabinet"/>
    <x v="0"/>
    <s v="(05/06/2026 ocm ran 15h): 06.05.26: Besoin d'un FME sur site pour vériifier le statut du MPR; FME JP activé pour investigations, update ASAP..;..;(05/06/2026 ticket): INC-20260506-00012435...2026-05-06 18:21:18...Grid outage, grid only site/ Grid returns awaited...user:OCM_NOC.CAMUSAT"/>
    <s v="NRD_128"/>
    <m/>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2.2526952370353248"/>
    <n v="22.917201719016187"/>
    <n v="26.712809581289431"/>
    <n v="9.4103402076859215"/>
    <n v="4.578672230015707"/>
    <n v="8.9899625481535885"/>
    <n v="11.004023052660841"/>
    <n v="9.4103402076859215"/>
    <x v="0"/>
    <m/>
    <x v="3"/>
    <x v="0"/>
    <s v="Defaut GE &amp; Power Cabinet"/>
    <x v="0"/>
    <s v="(05/06/2026  cell zte): 05/05/2026 : Need BO TX analysis || FME should go on site check power and connectique || IHS activer ..;..;(05/06/2026 ticket): INC-20260506-00004341...power instability on site. power team is informed ...Transmission Board fault"/>
    <s v="EST_152"/>
    <m/>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0"/>
    <n v="9.7790804518980803"/>
    <n v="9.2457045997380387"/>
    <n v="9.2457045997380387"/>
    <n v="9.2457045997380387"/>
    <n v="4.6000590697793875"/>
    <n v="9.2457045997380387"/>
    <n v="9.2457045997380387"/>
    <n v="9.2457045997380387"/>
    <n v="9.2457045997380387"/>
    <n v="9.3412114441276923"/>
    <n v="0.10104053011682233"/>
    <n v="9.5095899167320946E-2"/>
    <n v="17.82370471056128"/>
    <n v="9.3412114441276923"/>
    <x v="0"/>
    <m/>
    <x v="10"/>
    <x v="6"/>
    <s v="BSS Hardware issue"/>
    <x v="5"/>
    <s v="05/06/2026: hardware issue,  site with GPS issue (alarm : TDD down 09Apr 02pm)"/>
    <s v="CTR_824"/>
    <m/>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0"/>
    <n v="9.2457045997380387"/>
    <n v="9.2457045997380387"/>
    <n v="9.2457045997380387"/>
    <n v="9.2457045997380387"/>
    <n v="5.7927620971769214"/>
    <n v="9.2457045997380387"/>
    <n v="9.2457045997380387"/>
    <n v="9.2457045997380387"/>
    <n v="9.9353514081151033"/>
    <n v="9.2457045997380387"/>
    <n v="0"/>
    <n v="0"/>
    <n v="17.729448614148101"/>
    <n v="9.2457045997380387"/>
    <x v="0"/>
    <m/>
    <x v="10"/>
    <x v="6"/>
    <s v="BSS Hardware issue"/>
    <x v="5"/>
    <s v="05/06/2026: hardware issue,  site with GPS issue (alarm : TDD down 09Apr 02pm)"/>
    <s v="CTR_049"/>
    <m/>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0"/>
    <n v="13.868556899607057"/>
    <n v="13.868556899607057"/>
    <n v="13.868556899607057"/>
    <n v="13.868556899607057"/>
    <n v="48.050126557715743"/>
    <n v="9.2457045997380387"/>
    <n v="9.2457045997380387"/>
    <n v="15.111269486606572"/>
    <n v="9.2457045997380387"/>
    <n v="9.2457045997380387"/>
    <n v="0"/>
    <n v="0"/>
    <n v="17.729448614148101"/>
    <n v="9.2457045997380387"/>
    <x v="0"/>
    <m/>
    <x v="10"/>
    <x v="6"/>
    <s v="BSS Hardware issue"/>
    <x v="5"/>
    <s v="05/06/2026: hardware issue,  site with GPS issue (alarm : TDD down 09Apr 02pm)"/>
    <s v="CTR_197"/>
    <m/>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0"/>
    <n v="9.2457045997380387"/>
    <n v="9.2457045997380387"/>
    <n v="20.494698701320942"/>
    <n v="0.71957406979365524"/>
    <n v="8.2347053502381318"/>
    <n v="9.2457045997380387"/>
    <n v="9.2457045997380387"/>
    <n v="9.2457045997380387"/>
    <n v="9.2457045997380387"/>
    <n v="9.2457045997380387"/>
    <n v="0"/>
    <n v="27.540622418066651"/>
    <n v="0"/>
    <n v="9.2457045997380387"/>
    <x v="0"/>
    <m/>
    <x v="8"/>
    <x v="4"/>
    <s v="no root cause"/>
    <x v="4"/>
    <s v=""/>
    <s v="LIT_780"/>
    <m/>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0"/>
    <n v="14.169256320038357"/>
    <n v="9.2457045997380387"/>
    <n v="9.2457045997380387"/>
    <n v="9.2457045997380387"/>
    <n v="6.5584041742644112"/>
    <n v="9.2457045997380387"/>
    <n v="9.2457045997380387"/>
    <n v="9.2457045997380387"/>
    <n v="9.2457045997380387"/>
    <n v="9.2457045997380387"/>
    <n v="0"/>
    <n v="0"/>
    <n v="17.729448614148101"/>
    <n v="9.2457045997380387"/>
    <x v="0"/>
    <m/>
    <x v="10"/>
    <x v="6"/>
    <s v="BSS Hardware issue"/>
    <x v="5"/>
    <s v="05/06/2026: hardware issue,  site with GPS issue (alarm : TDD down 09Apr 02pm)"/>
    <s v="CTR_323"/>
    <m/>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0"/>
    <n v="9.2457045997380387"/>
    <n v="9.2457045997380387"/>
    <n v="9.2733846412866363"/>
    <n v="9.2457045997380387"/>
    <n v="5.822189976400626"/>
    <n v="9.2457045997380387"/>
    <n v="9.2457045997380387"/>
    <n v="9.2457045997380387"/>
    <n v="9.2457045997380387"/>
    <n v="9.2457045997380387"/>
    <n v="0"/>
    <n v="0"/>
    <n v="17.729448614148101"/>
    <n v="9.2457045997380387"/>
    <x v="0"/>
    <m/>
    <x v="10"/>
    <x v="6"/>
    <s v="BSS Hardware issue"/>
    <x v="5"/>
    <s v="05/06/2026: hardware issue,  site with GPS issue (alarm : TDD down 09Apr 02pm)"/>
    <s v="CTR_002"/>
    <m/>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0"/>
    <n v="9.2457045997380387"/>
    <n v="9.2457045997380387"/>
    <n v="10.219464205711221"/>
    <n v="9.2457045997380387"/>
    <n v="5.5444978069987707"/>
    <n v="9.2457045997380387"/>
    <n v="9.2457045997380387"/>
    <n v="9.2457045997380387"/>
    <n v="9.2457045997380387"/>
    <n v="9.2457045997380387"/>
    <n v="0"/>
    <n v="0"/>
    <n v="17.729448614148101"/>
    <n v="9.2457045997380387"/>
    <x v="0"/>
    <m/>
    <x v="10"/>
    <x v="6"/>
    <s v="BSS Hardware issue"/>
    <x v="5"/>
    <s v="05/06/2026: hardware issue,  site with GPS issue (alarm : TDD down 09Apr 02pm)"/>
    <s v="CTR_200"/>
    <m/>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0"/>
    <n v="9.2457045997380387"/>
    <n v="9.2457045997380387"/>
    <n v="9.2457045997380387"/>
    <n v="9.2457045997380387"/>
    <n v="4.7534050731523569"/>
    <n v="9.2457045997380387"/>
    <n v="9.2457045997380387"/>
    <n v="9.2457045997380387"/>
    <n v="9.2457045997380387"/>
    <n v="9.2457045997380387"/>
    <n v="0"/>
    <n v="0"/>
    <n v="17.729448614148101"/>
    <n v="9.2457045997380387"/>
    <x v="0"/>
    <m/>
    <x v="10"/>
    <x v="6"/>
    <s v="BSS Hardware issue"/>
    <x v="5"/>
    <s v="05/06/2026: hardware issue,  site with GPS issue (alarm : TDD down 09Apr 02pm)"/>
    <s v="CTR_086"/>
    <m/>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0"/>
    <n v="9.2457045997380387"/>
    <n v="9.2457045997380387"/>
    <n v="9.2457045997380387"/>
    <n v="9.2457045997380387"/>
    <n v="4.4590727756803732"/>
    <n v="9.2457045997380387"/>
    <n v="9.2457045997380387"/>
    <n v="9.2457045997380387"/>
    <n v="9.2457045997380387"/>
    <n v="9.2457045997380387"/>
    <n v="0"/>
    <n v="0"/>
    <n v="17.729448614148101"/>
    <n v="9.2457045997380387"/>
    <x v="0"/>
    <m/>
    <x v="10"/>
    <x v="6"/>
    <s v="BSS Hardware issue"/>
    <x v="5"/>
    <s v="05/06/2026: hardware issue,  site with GPS issue (alarm : TDD down 09Apr 02pm)"/>
    <s v="CTR_633"/>
    <m/>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0"/>
    <n v="9.2457045997380387"/>
    <n v="9.2457045997380387"/>
    <n v="9.3755796400453164"/>
    <n v="9.2457045997380387"/>
    <n v="4.8933926028655979"/>
    <n v="3.9362196197275936"/>
    <n v="6.0641406488544174"/>
    <n v="8.0088062482699964"/>
    <n v="9.2457045997380387"/>
    <n v="9.2457045997380387"/>
    <n v="0"/>
    <n v="0"/>
    <n v="17.729448614148101"/>
    <n v="9.2457045997380387"/>
    <x v="0"/>
    <m/>
    <x v="10"/>
    <x v="6"/>
    <s v="BSS Hardware issue"/>
    <x v="5"/>
    <s v="05/06/2026: hardware issue,  site with GPS issue (alarm : TDD down 09Apr 02pm)"/>
    <s v="CTR_011"/>
    <m/>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0"/>
    <n v="12.643893411864749"/>
    <n v="9.2457045997380387"/>
    <n v="9.2457045997380387"/>
    <n v="6.3121374128578074"/>
    <n v="4.8036999940074141"/>
    <n v="8.5103821557901203"/>
    <n v="5.9889479586682759"/>
    <n v="9.2457045997380387"/>
    <n v="7.6512485981628435"/>
    <n v="9.2457045997380387"/>
    <n v="0"/>
    <n v="0"/>
    <n v="17.729448614148101"/>
    <n v="9.2457045997380387"/>
    <x v="0"/>
    <m/>
    <x v="8"/>
    <x v="4"/>
    <s v="no root cause"/>
    <x v="4"/>
    <s v=""/>
    <s v="CTR_682"/>
    <m/>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0"/>
    <n v="9.2457045997380387"/>
    <n v="9.2457045997380387"/>
    <n v="9.2457045997380387"/>
    <n v="9.2457045997380387"/>
    <n v="5.8382058767296465"/>
    <n v="5.9491400638638492"/>
    <n v="9.2457045997380387"/>
    <n v="9.383337899113382"/>
    <n v="6.5261940228231934"/>
    <n v="9.2457045997380387"/>
    <n v="0"/>
    <n v="0"/>
    <n v="17.729448614148101"/>
    <n v="9.2457045997380387"/>
    <x v="0"/>
    <m/>
    <x v="10"/>
    <x v="6"/>
    <s v="BSS Hardware issue"/>
    <x v="5"/>
    <s v="05/06/2026: hardware issue,  site with GPS issue (alarm : TDD down 09Apr 02pm)"/>
    <s v="CTR_075"/>
    <m/>
  </r>
  <r>
    <s v="Kanga"/>
    <s v="LIT_510"/>
    <s v="LITTORAL"/>
    <s v="IHS"/>
    <s v="Grid-Hybrid-Gen"/>
    <s v="LITTORAL"/>
    <s v="Massock-Songloulou"/>
    <s v="NOKIA"/>
    <n v="0"/>
    <n v="0"/>
    <n v="0"/>
    <n v="0"/>
    <n v="0"/>
    <n v="0.99509095518137713"/>
    <n v="0"/>
    <n v="0"/>
    <n v="7.2101826740124768E-3"/>
    <n v="1.945774552425614"/>
    <n v="9.2972309116965803"/>
    <n v="0"/>
    <n v="9.2971226984682325"/>
    <n v="9.2449555264487078"/>
    <n v="9.2451160421535636"/>
    <n v="9.2451160421535636"/>
    <n v="9.2452230526234693"/>
    <n v="9.2453300630933732"/>
    <n v="9.2453300630933732"/>
    <n v="9.2450625369186117"/>
    <n v="9.2444739793341384"/>
    <n v="9.2451695473885156"/>
    <n v="32.369189357696968"/>
    <n v="13.770311209033324"/>
    <n v="0"/>
    <n v="9.2451695473885156"/>
    <x v="0"/>
    <m/>
    <x v="6"/>
    <x v="2"/>
    <s v="Warehouse HUAWEI"/>
    <x v="2"/>
    <s v="(05/06/2026 ocm ran 18h): 06.05.2026: FSMF MRBTS1 faulty et expédition en cours de Douala pour Edea, ETD=06.05.26..;..;(05/06/2026 ocm ran 15h): 06.05.2026: FSMF MRBTS1 faulty et expédition en cours de Douala pour Edea, ETD=06.05.26..;..;(05/06/2026 ocm ran 10h): 06.05.2026: FSMF MRBTS1 faulty et expédition en cours de Douala pour Edea, ETD=06.05.26..;..;(05/06/2026 ticket): INC-20260506-00016283"/>
    <s v="LIT_510"/>
    <m/>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0"/>
    <n v="9.2969603786257053"/>
    <n v="9.2449020212137576"/>
    <n v="9.2448485159788039"/>
    <n v="9.2450090316836597"/>
    <n v="9.2449020212137576"/>
    <n v="9.2445274845690903"/>
    <n v="9.2445809898040405"/>
    <n v="9.2446344950389943"/>
    <n v="9.2445809898040405"/>
    <n v="9.2450090316836597"/>
    <n v="32.368065297411363"/>
    <n v="13.770311209033324"/>
    <n v="0"/>
    <n v="9.2450090316836597"/>
    <x v="2"/>
    <m/>
    <x v="8"/>
    <x v="4"/>
    <s v="no root cause"/>
    <x v="4"/>
    <s v=""/>
    <s v="EXN_133"/>
    <m/>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0"/>
    <n v="9.2969603786257053"/>
    <n v="9.2449020212137576"/>
    <n v="9.2448485159788039"/>
    <n v="9.2450090316836597"/>
    <n v="9.2449020212137576"/>
    <n v="9.2445274845690903"/>
    <n v="9.2445809898040405"/>
    <n v="9.2446344950389943"/>
    <n v="9.2445809898040405"/>
    <n v="9.2450090316836597"/>
    <n v="32.368065297411363"/>
    <n v="13.770311209033324"/>
    <n v="0"/>
    <n v="9.2450090316836597"/>
    <x v="1"/>
    <s v="site vandalise"/>
    <x v="4"/>
    <x v="1"/>
    <s v="EXCLU"/>
    <x v="1"/>
    <s v="(05/06/2026  cell nokia): 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06/2026  cell nokia): 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06/2026  cell nokia): 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XN_227"/>
    <m/>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0"/>
    <n v="6.8521218290848447"/>
    <n v="7.8960707182257375"/>
    <n v="9.2444204740991864"/>
    <n v="9.2443669688642345"/>
    <n v="9.2444739793341402"/>
    <n v="9.2445274845690903"/>
    <n v="9.2445274845690903"/>
    <n v="9.2445274845690903"/>
    <n v="9.2445809898040405"/>
    <n v="9.2443669688642345"/>
    <n v="32.363569056268958"/>
    <n v="13.770311209033324"/>
    <n v="0"/>
    <n v="9.2443669688642345"/>
    <x v="2"/>
    <m/>
    <x v="7"/>
    <x v="3"/>
    <s v="ACCESS-ISSUE"/>
    <x v="3"/>
    <s v="(05/06/2026 ocm ran 18h): 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5h): 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0h): 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SUO_133"/>
    <m/>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0"/>
    <n v="9.2964193124839536"/>
    <n v="9.2443134636292825"/>
    <n v="9.2444204740991864"/>
    <n v="9.2443669688642345"/>
    <n v="9.2444739793341402"/>
    <n v="9.2445274845690903"/>
    <n v="9.2445274845690903"/>
    <n v="9.2445274845690903"/>
    <n v="9.2445809898040405"/>
    <n v="9.2443669688642345"/>
    <n v="32.363569056268958"/>
    <n v="13.770311209033324"/>
    <n v="0"/>
    <n v="9.2443669688642345"/>
    <x v="2"/>
    <m/>
    <x v="6"/>
    <x v="2"/>
    <s v="SPARE-ISSUE"/>
    <x v="2"/>
    <s v="(05/06/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5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6/2026 ocm ran 10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m/>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0"/>
    <n v="9.2964193124839536"/>
    <n v="9.2443134636292825"/>
    <n v="9.2444204740991864"/>
    <n v="9.2443669688642345"/>
    <n v="9.2444739793341402"/>
    <n v="9.2445274845690903"/>
    <n v="9.2445274845690903"/>
    <n v="9.2445274845690903"/>
    <n v="9.2445809898040405"/>
    <n v="9.2443669688642345"/>
    <n v="32.363569056268958"/>
    <n v="13.770311209033324"/>
    <n v="0"/>
    <n v="9.2443669688642345"/>
    <x v="1"/>
    <m/>
    <x v="4"/>
    <x v="1"/>
    <s v="EXCLU"/>
    <x v="1"/>
    <s v=""/>
    <s v="SUO_016"/>
    <m/>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0"/>
    <n v="9.2964193124839536"/>
    <n v="9.2443134636292825"/>
    <n v="9.2444204740991864"/>
    <n v="9.2443669688642345"/>
    <n v="9.2444739793341402"/>
    <n v="9.2445274845690903"/>
    <n v="9.2445274845690903"/>
    <n v="9.2445274845690903"/>
    <n v="9.2445809898040405"/>
    <n v="9.2443669688642345"/>
    <n v="32.363569056268958"/>
    <n v="13.770311209033324"/>
    <n v="0"/>
    <n v="9.2443669688642345"/>
    <x v="2"/>
    <m/>
    <x v="7"/>
    <x v="3"/>
    <s v="ACCESS-ISSUE"/>
    <x v="3"/>
    <s v="(05/06/2026 ocm ran 18h): 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6/2026 ocm ran 15h): 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6/2026 ocm ran 10h): 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NRO_085"/>
    <m/>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0"/>
    <n v="9.2964193124839536"/>
    <n v="9.2443134636292825"/>
    <n v="9.2444204740991864"/>
    <n v="3.9081650415343301"/>
    <n v="1.0701046990435794E-3"/>
    <n v="9.2445274845690903"/>
    <n v="9.2445274845690903"/>
    <n v="9.2445274845690903"/>
    <n v="9.2445809898040405"/>
    <n v="9.2443669688642345"/>
    <n v="32.363569056268958"/>
    <n v="13.770311209033324"/>
    <n v="0"/>
    <n v="9.2443669688642345"/>
    <x v="2"/>
    <m/>
    <x v="10"/>
    <x v="6"/>
    <s v="BSS Hardware issue"/>
    <x v="5"/>
    <s v="(05/06/2026  cell nokia): 05/04/2026 : Feddback PM : Intervention planned on 07.05.2026 after spare part collected_x000a_04/05/2026 : Ghost town                                         30/04/2026 :  Check breaker and  interconnection FXDB (sfp, optical fiber) between system and radio module, swap its if needed || Access issue ..;..;(05/06/2026  cell nokia): 05/04/2026 : Feddback PM : Intervention planned on 07.05.2026 after spare part collected_x000a_04/05/2026 : Ghost town                                         30/04/2026 :  Check breaker and  interconnection FXDB (sfp, optical fiber) between system and radio module, swap its if needed || Access issue ..;..;(05/06/2026  cell nokia): 05/04/2026 : Feddback PM : Intervention planned on 07.05.2026 after spare part collected_x000a_04/05/2026 : Ghost town                                         30/04/2026 :  Check breaker and  interconnection FXDB (sfp, optical fiber) between system and radio module, swap its if needed || Access issue "/>
    <s v="NRO_089"/>
    <m/>
  </r>
  <r>
    <s v="Mora-II"/>
    <s v="EXN_032"/>
    <s v="EXTREME-NORD"/>
    <s v="IHS"/>
    <s v="Grid-Gen"/>
    <s v="EXTREME-NORD"/>
    <s v="Mora"/>
    <s v="Huawei"/>
    <n v="0"/>
    <n v="0"/>
    <n v="0"/>
    <n v="0"/>
    <n v="0"/>
    <n v="0"/>
    <n v="0"/>
    <n v="0"/>
    <n v="0"/>
    <n v="0"/>
    <n v="0"/>
    <n v="0"/>
    <n v="7.6005078003498543"/>
    <n v="28.451497861217419"/>
    <n v="27.735508642165538"/>
    <n v="27.737113799214125"/>
    <n v="16.162415497398936"/>
    <n v="0"/>
    <n v="0"/>
    <n v="0"/>
    <n v="0"/>
    <n v="8.6926388211155921"/>
    <n v="12.172948415124955"/>
    <n v="20.715233789283637"/>
    <n v="0"/>
    <n v="8.6926388211155921"/>
    <x v="2"/>
    <m/>
    <x v="8"/>
    <x v="4"/>
    <s v="no root cause"/>
    <x v="4"/>
    <s v=""/>
    <s v="EXN_032"/>
    <m/>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0"/>
    <n v="7.7099513543120862E-3"/>
    <n v="1.9228889687900397"/>
    <n v="1.9262198340790958E-3"/>
    <n v="1.9618586149124207E-4"/>
    <n v="1.7835078317400378E-4"/>
    <n v="0.42396524198503294"/>
    <n v="1.7353531202826324E-2"/>
    <n v="1.8730269161701076E-4"/>
    <n v="0.10401417674705281"/>
    <n v="8.5006620381071425"/>
    <n v="8.3989784540124468"/>
    <n v="14.540641118489278"/>
    <n v="4.6402317304598499"/>
    <n v="8.5006620381071425"/>
    <x v="2"/>
    <m/>
    <x v="8"/>
    <x v="4"/>
    <s v="no root cause"/>
    <x v="4"/>
    <s v="(05/06/2026  groupe whatsapp incident): impacted by NRO_015_N_Fundong_G et envrions  ,A detrminer , sans action  ; (05/06/2026  cell nokia): 06/04/2026 : Check breaker and  interconnection (sfp, optical fiber) between system and radio module, swap its if needed || Acess issue || Negociation en cours ..;..;(05/06/2026 ticket): INC-20260506-00011065...Grid Outage"/>
    <s v="NRO_092"/>
    <m/>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0"/>
    <n v="16.532974919599468"/>
    <n v="17.700887188135827"/>
    <n v="2.9626918697725384"/>
    <n v="6.7759742946583232"/>
    <n v="4.5641035518915176"/>
    <n v="22.417337979014537"/>
    <n v="35.749219536972838"/>
    <n v="6.4995840859736385"/>
    <n v="18.784296855604357"/>
    <n v="8.430088633205207"/>
    <n v="0.18659400740980542"/>
    <n v="0.395471437654491"/>
    <n v="15.85975103257622"/>
    <n v="8.430088633205207"/>
    <x v="0"/>
    <m/>
    <x v="8"/>
    <x v="4"/>
    <s v="no root cause"/>
    <x v="4"/>
    <s v="(05/06/2026  cell zte): 06/04/2026 : FME activer pour investigation _x000a_05/05/2026 : Need BO RAN analysis || Check the power supply, Input voltage should be stable..;..;(05/06/2026  cell zte): 06/04/2026 : FME Armand activer pour investigation ||ETA: 17H || Probleme d'interference GPS _x000a_05/05/2026 : Need BO RAN analysis || Check the power supply, Input voltage should be stable"/>
    <s v="CTR_566"/>
    <m/>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0"/>
    <n v="18.684958431911163"/>
    <n v="10.761561411168469"/>
    <n v="7.6194308184446111"/>
    <n v="2.8448937882794834"/>
    <n v="2.4969109644359369E-4"/>
    <n v="3.6641380314366909"/>
    <n v="0.85353520062834964"/>
    <n v="2.1853023120391708E-4"/>
    <n v="6.7832688416901386"/>
    <n v="8.1647292120766934"/>
    <n v="8.1767892042252672"/>
    <n v="13.92968981098973"/>
    <n v="4.4501972235665503"/>
    <n v="8.1647292120766934"/>
    <x v="2"/>
    <m/>
    <x v="3"/>
    <x v="0"/>
    <s v="Defaut GE &amp; Power Cabinet"/>
    <x v="0"/>
    <s v="( hourly IHS): 06/05/2026 00:03 5:56:39 FME Josseph is managing with level 0"/>
    <s v="NRO_015"/>
    <m/>
  </r>
  <r>
    <s v="Bagam-IHS"/>
    <s v="OST_160"/>
    <s v="OUEST"/>
    <s v="IHS"/>
    <s v="Grid-Gen"/>
    <s v="OUEST"/>
    <s v="Bagam"/>
    <s v="NOKIA"/>
    <n v="1.6394795455009348"/>
    <n v="0.12598798774794534"/>
    <n v="0"/>
    <n v="0"/>
    <n v="2.7890890164350181E-2"/>
    <n v="0"/>
    <n v="0.68311556727619316"/>
    <n v="1.5568981622682991"/>
    <n v="0.88911484780960071"/>
    <n v="0"/>
    <n v="0.3020205201882043"/>
    <n v="0"/>
    <n v="9.083876953993901E-2"/>
    <n v="6.401009608113381E-2"/>
    <n v="0"/>
    <n v="9.363416116632774E-3"/>
    <n v="2.2900240559536419E-2"/>
    <n v="0"/>
    <n v="0"/>
    <n v="0.11847842526246122"/>
    <n v="2.6197589838856503"/>
    <n v="8.0317243239078522"/>
    <n v="27.868951556498772"/>
    <n v="12.070007157161752"/>
    <n v="0"/>
    <n v="8.0317243239078522"/>
    <x v="0"/>
    <m/>
    <x v="3"/>
    <x v="0"/>
    <s v="Defaut GE &amp; Power Cabinet"/>
    <x v="0"/>
    <s v="(05/06/2026 ocm ran 18h): Power status check Ongoing..;..;(05/06/2026 ocm ran 10h): 06.05.2026: Le FME Yannick KAMDOM actuellement sur le site de Bangang pour intervention se rendra sur site apres ETA=14H30_x000a_05.05.26: Besoin d'un FME sur site pour investigations conjointes avec le BO TX..;..;(05/06/2026 ticket): INC-20260506-00016256...Grid Outage"/>
    <s v="OST_160"/>
    <m/>
  </r>
  <r>
    <s v="Bastos-ART"/>
    <s v="CTR_722"/>
    <s v="Yaounde"/>
    <s v="CAMUSAT"/>
    <s v="Good Grid + GE"/>
    <s v="CENTRE"/>
    <s v="Yaounde"/>
    <s v="NOKIA"/>
    <n v="0"/>
    <n v="0"/>
    <n v="0"/>
    <n v="0"/>
    <n v="5.6483860251546583"/>
    <n v="3.0819728735592831"/>
    <n v="3.0819907086375999"/>
    <n v="3.0819907086375999"/>
    <n v="3.0819907086375999"/>
    <n v="4.361809019620118"/>
    <n v="3.0820620489508697"/>
    <n v="0"/>
    <n v="17.736089136137718"/>
    <n v="3.0819907086375999"/>
    <n v="11.21894966234774"/>
    <n v="7.2096743856306569"/>
    <n v="3.0821512243424563"/>
    <n v="3.0820085437159177"/>
    <n v="3.0819907086375999"/>
    <n v="3.0819907086375999"/>
    <n v="3.0819728735592831"/>
    <n v="8.0193197508349048"/>
    <n v="0"/>
    <n v="14.435079357793485"/>
    <n v="6.0850752420525467"/>
    <n v="8.0193197508349048"/>
    <x v="1"/>
    <m/>
    <x v="4"/>
    <x v="1"/>
    <s v="EXCLU"/>
    <x v="1"/>
    <s v="(05/06/2026 ocm ran 18h): Power status check Ongoing..;..;(05/06/2026 ticket): INC-20260506-00012831...Grid Outage"/>
    <s v="CTR_722"/>
    <m/>
  </r>
  <r>
    <s v="Newb-Srce-Quartier"/>
    <s v="LIT_095"/>
    <s v="Douala"/>
    <s v="IHS"/>
    <s v="GridOnly"/>
    <s v="LITTORAL"/>
    <s v="Douala"/>
    <s v="ZTE"/>
    <n v="0"/>
    <n v="0"/>
    <n v="6.9777782058196589"/>
    <n v="0"/>
    <n v="0"/>
    <n v="0"/>
    <n v="0"/>
    <n v="0"/>
    <n v="1.3523091432599115"/>
    <n v="0"/>
    <n v="0"/>
    <n v="0"/>
    <n v="0"/>
    <n v="0"/>
    <n v="2.8254331070418557"/>
    <n v="6.4220371654496002"/>
    <n v="0"/>
    <n v="0"/>
    <n v="0"/>
    <n v="11.389802044898735"/>
    <n v="0"/>
    <n v="7.8362161953925602"/>
    <n v="3.3179761719202752"/>
    <n v="2.9312912471821853"/>
    <n v="12.231028121969857"/>
    <n v="7.8362161953925602"/>
    <x v="0"/>
    <m/>
    <x v="1"/>
    <x v="0"/>
    <s v="Coupure ENEO &amp; Baisse de tension"/>
    <x v="0"/>
    <s v="( hourly IHS): 06/05/2026 16:04 3:55:52 45 V Grid outage no space // awaiting grid return ,Abdul is informed..;..;(05/06/2026 ticket): INC-20260506-00008821...Grid Outage"/>
    <s v="LIT_095"/>
    <m/>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8.2046889134299565"/>
    <n v="0"/>
    <n v="8.4947586271840851"/>
    <n v="11.950394226571131"/>
    <n v="11.59048234612608"/>
    <n v="12.9258838351411"/>
    <n v="8.1269101368877941"/>
    <n v="6.4586169110785798"/>
    <n v="5.5432315164382349"/>
    <n v="6.0493910390859318"/>
    <n v="11.211754458056177"/>
    <n v="7.6512307630845271"/>
    <n v="6.6844118317086902"/>
    <n v="19.45901164866326"/>
    <n v="0.31464299238071475"/>
    <n v="7.6512307630845271"/>
    <x v="2"/>
    <m/>
    <x v="8"/>
    <x v="4"/>
    <s v="no root cause"/>
    <x v="4"/>
    <s v=""/>
    <s v="EXN_246"/>
    <m/>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0"/>
    <n v="9.1584616909373242"/>
    <n v="9.0566245748942453"/>
    <n v="8.4012610589574876"/>
    <n v="6.3430655566982939"/>
    <n v="5.4652432280671697"/>
    <n v="9.2449198562920731"/>
    <n v="7.6448417708744927"/>
    <n v="4.2424643672170355"/>
    <n v="5.6230093726283226"/>
    <n v="7.4414806385682413"/>
    <n v="18.690749533390086"/>
    <n v="8.2018884876798221"/>
    <n v="3.871561004709164"/>
    <n v="7.4414806385682413"/>
    <x v="2"/>
    <m/>
    <x v="8"/>
    <x v="4"/>
    <s v="no root cause"/>
    <x v="4"/>
    <s v="(05/06/2026 ocm ran 18h): 06.05.26: Need FME on site for tshoot with TX BO, update ASAP..;..;(05/06/2026 ocm ran 10h): 06.05.2026: Besoin d'un FME sur site pour investigations conjointes avec le BO TX, update ASAP..;..;(05/06/2026 ticket): INC-20260506-00005020...2026-05-06 11:13:56...06.05.2026: Besoin d'un FME sur site pour investigations conjointes avec le BO TX, update ASAP...user:ndzie mbene lionnel"/>
    <s v="EXN_274"/>
    <m/>
  </r>
  <r>
    <s v="Domayo"/>
    <s v="EXN_054"/>
    <s v="Maroua"/>
    <s v="IHS"/>
    <s v="Grid-Gen"/>
    <s v="EXTREME-NORD"/>
    <s v="Maroua"/>
    <s v="Huawei"/>
    <n v="0"/>
    <n v="0"/>
    <n v="0"/>
    <n v="0"/>
    <n v="0"/>
    <n v="0"/>
    <n v="4.8154711456968955E-3"/>
    <n v="0"/>
    <n v="0"/>
    <n v="0"/>
    <n v="0.8269234061860613"/>
    <n v="0"/>
    <n v="0"/>
    <n v="0"/>
    <n v="0.59551326501784929"/>
    <n v="0"/>
    <n v="0"/>
    <n v="8.7284873285335589"/>
    <n v="11.131532275784528"/>
    <n v="6.4492891651185813"/>
    <n v="7.6300248549651437"/>
    <n v="7.3181250053505229"/>
    <n v="11.767662234372064"/>
    <n v="14.954069211964189"/>
    <n v="1.1840152604587331"/>
    <n v="7.3181250053505229"/>
    <x v="0"/>
    <m/>
    <x v="3"/>
    <x v="0"/>
    <s v="Defaut GE &amp; Power Cabinet"/>
    <x v="0"/>
    <s v="( hourly IHS): 06/05/2026 07:45 3:22:29 0 V RECTIFIERS ISSUE"/>
    <s v="EXN_054"/>
    <m/>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0"/>
    <n v="22.248350611957211"/>
    <n v="46.970783288103576"/>
    <n v="15.875823623916698"/>
    <n v="17.063764685403491"/>
    <n v="4.4939938590258333"/>
    <n v="8.836764088998466"/>
    <n v="8.3322632286342895"/>
    <n v="9.2457045997380387"/>
    <n v="1.2532174481284584"/>
    <n v="7.13583266986842"/>
    <n v="1.0546183390685386"/>
    <n v="0.83997835851090163"/>
    <n v="12.854055447208927"/>
    <n v="7.13583266986842"/>
    <x v="0"/>
    <m/>
    <x v="10"/>
    <x v="6"/>
    <s v="BSS Hardware issue"/>
    <x v="5"/>
    <s v="05/06/2026: hardware issue,  site with GPS issue (alarm : TDD down 09Apr 02pm)"/>
    <s v="CTR_917"/>
    <m/>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
    <n v="4.992056256117432"/>
    <n v="0"/>
    <n v="0.71418787614180168"/>
    <n v="8.0154052272474328"/>
    <n v="0.61504267577539862"/>
    <n v="3.6015978803366124"/>
    <n v="0"/>
    <n v="0.75066061130087636"/>
    <n v="1.1385022243909679"/>
    <n v="7.1268437903964532"/>
    <n v="5.3538991403186937"/>
    <n v="4.8657224653277167"/>
    <n v="9.0679426397616822"/>
    <n v="7.1268437903964532"/>
    <x v="0"/>
    <m/>
    <x v="5"/>
    <x v="0"/>
    <s v="Sharing"/>
    <x v="0"/>
    <s v="(05/06/2026  cell zte): 06/05/2026 : Cell was down due to Power..;..;(05/06/2026 ticket): INC-20260506-00014273...2026-05-06 20:18:59...Grid outage and GEN is faulty / Grid return awaited...Grid Outage...user:OCM_NOC.CAMUSAT"/>
    <s v="CTR_897"/>
    <m/>
  </r>
  <r>
    <s v="Nkoumadjap-IHS"/>
    <s v="SUD_050"/>
    <s v="CENTRE"/>
    <s v="IHS"/>
    <s v="Gird-Hybrid-Gen"/>
    <s v="SUD"/>
    <s v="Nkoumadjap"/>
    <s v="NOKIA"/>
    <n v="0"/>
    <n v="0"/>
    <n v="0"/>
    <n v="0.28682764527704951"/>
    <n v="0"/>
    <n v="0"/>
    <n v="4.2596852256993972E-2"/>
    <n v="0"/>
    <n v="0"/>
    <n v="0"/>
    <n v="0"/>
    <n v="0"/>
    <n v="0"/>
    <n v="0"/>
    <n v="0"/>
    <n v="0"/>
    <n v="1.2268393672970297"/>
    <n v="8.8741107429950965"/>
    <n v="8.5785299900408916"/>
    <n v="3.684031612319616"/>
    <n v="1.3791509361275904"/>
    <n v="7.1113451073386358"/>
    <n v="24.214506672421859"/>
    <n v="10.882902203589801"/>
    <n v="0"/>
    <n v="7.1113451073386358"/>
    <x v="0"/>
    <m/>
    <x v="9"/>
    <x v="5"/>
    <s v="MPR ISSUE"/>
    <x v="5"/>
    <s v="( hourly IHS): 06/05/2026 21:39 1:35:45 48 Load increased..;..;(05/06/2026 ocm ran 18h): 06.05.2026: FME Peguy activated for intervention ETA=ASAP_x000a_06.05.2026: Besoin d'un FME sur site pour checker le status du MPR et la chaine antennaire de l'ODU..;..;(05/06/2026 ocm ran 15h): 06.05.2026: FME Peguy activated for intervention ETA=ASAP_x000a_06.05.2026: Besoin d'un FME sur site pour checker le status du MPR et la chaine antennaire de l'ODU..;..;(05/06/2026 ocm ran 10h): 06.05.2026: FME Peguy activated for intervention ETA=ASAP_x000a_06.05.2026: Besoin d'un FME sur site pour checker le status du MPR et la chaine antennaire de l'ODU..;..;(05/06/2026 ticket): INC-20260506-00016253...Grid Outage"/>
    <s v="SUD_050"/>
    <s v="I've replaced the cable"/>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0"/>
    <n v="28.765288229133677"/>
    <n v="9.7999831636860666"/>
    <n v="6.0577378557384733"/>
    <n v="6.0941035804276424"/>
    <n v="4.3903363838451286"/>
    <n v="10.854624849828641"/>
    <n v="11.763464770726502"/>
    <n v="17.312189491286492"/>
    <n v="7.0005892709876063"/>
    <n v="7.0809184637291578"/>
    <n v="2.0580294873485769"/>
    <n v="3.6518950328277411"/>
    <n v="10.663798216986564"/>
    <n v="7.0809184637291578"/>
    <x v="0"/>
    <m/>
    <x v="8"/>
    <x v="4"/>
    <s v="no root cause"/>
    <x v="4"/>
    <s v=""/>
    <s v="LIT_654"/>
    <m/>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0"/>
    <n v="0"/>
    <n v="0.91238910148302288"/>
    <n v="1.3232379656025548"/>
    <n v="13.944534333239165"/>
    <n v="18.558897135829103"/>
    <n v="5.3801118901473322"/>
    <n v="0.18917667571261793"/>
    <n v="3.7586000747646486"/>
    <n v="0.19117420448416655"/>
    <n v="7.0801158852048749"/>
    <n v="5.0511522367300934"/>
    <n v="4.4700916490712688"/>
    <n v="9.3159291982130465"/>
    <n v="7.0801158852048749"/>
    <x v="0"/>
    <m/>
    <x v="3"/>
    <x v="0"/>
    <s v="Defaut GE &amp; Power Cabinet"/>
    <x v="0"/>
    <s v="( hourly IHS): 06/05/2026 15:44 0:16:00 33.2 V fme is on the way to site ETA=04:10 PM..;..;(05/06/2026  cell zte): 06/05/2026 : Need BO RAN analysis ..;..;(05/06/2026 ticket): INC-20260506-00010576...Grid Outage"/>
    <s v="LIT_217"/>
    <m/>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6.8932577696735178E-2"/>
    <n v="3.8613836311078007"/>
    <n v="6.8795960996823915"/>
    <n v="6.1317488579547508"/>
    <n v="7.8294206949077036"/>
    <n v="6.4729245601017347"/>
    <n v="6.8795960996823915"/>
    <x v="0"/>
    <m/>
    <x v="8"/>
    <x v="4"/>
    <s v="no root cause"/>
    <x v="4"/>
    <s v=""/>
    <s v="OST_240"/>
    <m/>
  </r>
  <r>
    <s v="New-Deido"/>
    <s v="LIT_287"/>
    <s v="Douala"/>
    <s v="IHS"/>
    <s v="GridOnly"/>
    <s v="LITTORAL"/>
    <s v="Douala"/>
    <s v="ZTE"/>
    <n v="0"/>
    <n v="7.9493440971598046"/>
    <n v="2.0538519488746791"/>
    <n v="0"/>
    <n v="0"/>
    <n v="0"/>
    <n v="1.3462987218669489"/>
    <n v="5.1192917048337367"/>
    <n v="2.6352219967868309"/>
    <n v="1.5926546586651382"/>
    <n v="2.8345111619054144"/>
    <n v="0"/>
    <n v="0.14210990403301055"/>
    <n v="1.3004269004346078"/>
    <n v="0.76387640433406645"/>
    <n v="4.5016451076239976"/>
    <n v="0"/>
    <n v="0"/>
    <n v="1.7110795786926458"/>
    <n v="12.85188609520222"/>
    <n v="3.8510036155270755"/>
    <n v="6.3680147132262075"/>
    <n v="3.2301745740560892"/>
    <n v="4.3915179983067612"/>
    <n v="8.4996358349366421"/>
    <n v="6.3680147132262075"/>
    <x v="0"/>
    <m/>
    <x v="1"/>
    <x v="0"/>
    <s v="Coupure ENEO &amp; Baisse de tension"/>
    <x v="0"/>
    <s v="(05/06/2026 ticket): INC-20260506-00009152...Grid Outage"/>
    <s v="LIT_287"/>
    <m/>
  </r>
  <r>
    <s v="Bitotol-Ecole-Publique"/>
    <s v="CTR_794"/>
    <s v="Yaounde"/>
    <s v="ESCO "/>
    <s v="Good Grid no GE 8H"/>
    <s v="CENTRE"/>
    <s v="Yaounde"/>
    <s v="ZTE"/>
    <n v="0"/>
    <n v="0"/>
    <n v="3.0910509284228387"/>
    <n v="18.092117466106206"/>
    <n v="0"/>
    <n v="0"/>
    <n v="0"/>
    <n v="0"/>
    <n v="0"/>
    <n v="0"/>
    <n v="0"/>
    <n v="0"/>
    <n v="0"/>
    <n v="0.73207645969414992"/>
    <n v="11.798153998053838"/>
    <n v="9.0663015469433521"/>
    <n v="12.327606132984052"/>
    <n v="12.327606132984052"/>
    <n v="12.327606132984052"/>
    <n v="12.327606132984052"/>
    <n v="12.327606132984052"/>
    <n v="6.3447756061786418"/>
    <n v="0.37581082215268036"/>
    <n v="0.33793576234822975"/>
    <n v="11.846206062158133"/>
    <n v="6.3447756061786418"/>
    <x v="0"/>
    <m/>
    <x v="8"/>
    <x v="4"/>
    <s v="no root cause"/>
    <x v="4"/>
    <s v="(05/06/2026 groupe whatsapp ocm_wfm_afro): CTR_794_Z_Bitotol-Ecole-Publique,Optical port link fault 72,The fiber or cable is damaged. @~Henri  Take the Point Please  || (05/06/2026  cell zte): 06/05/2026 : Fme Henri activer pour investiguation|| FME sur site || Intervention en cours  _x000a_05/05/2026 : Need BO RAN analysis || The fiber or cable is damaged_x000a_The connectors of the antenna feeder cables are improperly fabricated,..;..;(05/06/2026  cell zte): 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06/2026  cell zte): 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
    <s v="CTR_794"/>
    <m/>
  </r>
  <r>
    <s v="Garoua-Rte-Gashiga"/>
    <s v="NRD_159"/>
    <s v="Garoua"/>
    <s v="CAMUSAT"/>
    <s v="Medium Grid + Solar + GE"/>
    <s v="NORD"/>
    <s v="Garoua"/>
    <s v="Huawei"/>
    <n v="2.4077355728484478E-3"/>
    <n v="0"/>
    <n v="0"/>
    <n v="0"/>
    <n v="0"/>
    <n v="0"/>
    <n v="0"/>
    <n v="0"/>
    <n v="0"/>
    <n v="0"/>
    <n v="0"/>
    <n v="0"/>
    <n v="2.8265923871324907"/>
    <n v="6.0747881906099019"/>
    <n v="0.27822722175137615"/>
    <n v="8.5608375923500336E-3"/>
    <n v="0"/>
    <n v="0"/>
    <n v="4.5491220861049042"/>
    <n v="0.99724840411719229"/>
    <n v="0"/>
    <n v="6.2078200397793601"/>
    <n v="6.7924465147136992"/>
    <n v="11.481262601534798"/>
    <n v="2.652919230323048"/>
    <n v="6.2078200397793601"/>
    <x v="0"/>
    <m/>
    <x v="8"/>
    <x v="4"/>
    <s v="no root cause"/>
    <x v="4"/>
    <s v=""/>
    <s v="NRD_159"/>
    <m/>
  </r>
  <r>
    <s v="Nkol-Mbanda"/>
    <s v="CTR_262"/>
    <s v="Yaounde"/>
    <s v="IHS"/>
    <s v="Grid-Gen"/>
    <s v="CENTRE"/>
    <s v="Yaounde"/>
    <s v="ZTE"/>
    <n v="0"/>
    <n v="0"/>
    <n v="0"/>
    <n v="0"/>
    <n v="4.5035891311605933"/>
    <n v="6.1638030664920258"/>
    <n v="6.1638030664920258"/>
    <n v="6.1638030664920258"/>
    <n v="6.1638030664920258"/>
    <n v="6.1638030664920258"/>
    <n v="6.1638030664920258"/>
    <n v="0"/>
    <n v="6.1638030664920258"/>
    <n v="6.1638030664920258"/>
    <n v="6.1638030664920258"/>
    <n v="6.1638030664920258"/>
    <n v="6.1638030664920258"/>
    <n v="6.1638030664920258"/>
    <n v="6.1638030664920258"/>
    <n v="6.2338949242793937"/>
    <n v="6.1641240979017393"/>
    <n v="6.1638030664920258"/>
    <n v="0"/>
    <n v="0"/>
    <n v="11.819632409432067"/>
    <n v="6.1638030664920258"/>
    <x v="0"/>
    <m/>
    <x v="10"/>
    <x v="6"/>
    <s v="BSS Hardware issue"/>
    <x v="5"/>
    <s v="05/06/2026: hardware issue,  site with GPS issue (alarm : TDD down 09Apr 02pm)"/>
    <s v="CTR_262"/>
    <m/>
  </r>
  <r>
    <s v="Tabene"/>
    <s v="EST_007"/>
    <s v="CENTRE"/>
    <s v="CAMUSAT"/>
    <s v="Hybrid Solar - S3"/>
    <s v="EST"/>
    <s v="Tabene"/>
    <s v="NOKIA"/>
    <n v="0"/>
    <n v="0"/>
    <n v="0"/>
    <n v="0"/>
    <n v="0"/>
    <n v="0"/>
    <n v="0"/>
    <n v="0"/>
    <n v="0"/>
    <n v="0"/>
    <n v="0"/>
    <n v="0"/>
    <n v="0"/>
    <n v="0"/>
    <n v="0"/>
    <n v="0"/>
    <n v="0"/>
    <n v="7.0448559353714687E-3"/>
    <n v="1.6076361244517499"/>
    <n v="4.3260232853453022"/>
    <n v="1.710990403301059"/>
    <n v="6.163410694769043"/>
    <n v="10.788231038851521"/>
    <n v="4.5901037363444415"/>
    <n v="5.9098162047160336"/>
    <n v="6.163410694769043"/>
    <x v="0"/>
    <m/>
    <x v="8"/>
    <x v="4"/>
    <s v="no root cause"/>
    <x v="4"/>
    <s v="(05/06/2026  cell nokia): 06/05/2026 : Need BO RAN ongoing..;..;(05/06/2026  cell nokia): 06/05/2026 : Need BO RAN ongoing..;..;(05/06/2026  cell nokia): 06/05/2026 : Need BO RAN ongoing"/>
    <s v="EST_007"/>
    <m/>
  </r>
  <r>
    <s v="Makombe"/>
    <s v="LIT_419"/>
    <s v="Douala"/>
    <s v="IHS"/>
    <s v="Grid-Gen"/>
    <s v="LITTORAL"/>
    <s v="Douala"/>
    <s v="ZTE"/>
    <n v="0"/>
    <n v="0"/>
    <n v="0"/>
    <n v="0"/>
    <n v="0"/>
    <n v="0"/>
    <n v="0"/>
    <n v="0"/>
    <n v="0"/>
    <n v="0"/>
    <n v="0"/>
    <n v="0"/>
    <n v="0"/>
    <n v="0"/>
    <n v="0"/>
    <n v="0"/>
    <n v="0"/>
    <n v="0"/>
    <n v="0"/>
    <n v="0"/>
    <n v="0"/>
    <n v="6.1565798597734807"/>
    <n v="4.1399140318693579"/>
    <n v="3.5248171608678365"/>
    <n v="8.4030199160806074"/>
    <n v="6.1565798597734807"/>
    <x v="0"/>
    <m/>
    <x v="3"/>
    <x v="0"/>
    <s v="Defaut GE &amp; Power Cabinet"/>
    <x v="0"/>
    <s v="( hourly IHS): 06/05/2026 20:57 2:17:45 45 V Fme is on Site..;..;(05/06/2026 ticket): INC-20260506-00015575...Grid Outage"/>
    <s v="LIT_419"/>
    <m/>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0"/>
    <n v="0.60942976521179115"/>
    <n v="8.9190876114083977E-4"/>
    <n v="6.9182785326033827"/>
    <n v="5.6409828058686244"/>
    <n v="3.4201329048159672"/>
    <n v="8.0308346325309916"/>
    <n v="8.0388315974561237"/>
    <n v="4.0565582910412123"/>
    <n v="6.3207708383999961"/>
    <n v="6.1543681707013791"/>
    <n v="21.521508019295869"/>
    <n v="9.1778163785390241"/>
    <n v="0"/>
    <n v="6.1543681707013791"/>
    <x v="0"/>
    <m/>
    <x v="6"/>
    <x v="2"/>
    <s v="SPARE-ISSUE"/>
    <x v="2"/>
    <s v="(05/06/2026 ocm ran 18h): 06/05/2026 ODU MPT 7-8 Ghz 3DB20858AC faulty et commande passée à OCM..;..;(05/06/2026 ocm ran 15h): 06/05/2026 ODU MPT 7-8 Ghz 3DB20858AC faulty et commande passée à OCM..;..;(05/06/2026 ocm ran 10h): 06/05/2026 ODU MPT 7-8 Ghz 3DB20858AC faulty et commande passée à OCM..;..;(05/06/2026 ticket): INC-20260506-00018435...2026-05-07 00:52:13...ODU MPT-MC 3DB20859ABAA03  faulty and not available in our stock, request to OCM done...user:OCM_NOC.CAMUSAT"/>
    <s v="ADM_100"/>
    <m/>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0"/>
    <n v="18.491409199476077"/>
    <n v="18.491141673301318"/>
    <n v="20.140832912425484"/>
    <n v="2.0020767165192774"/>
    <n v="5.6570193161032201"/>
    <n v="0.38998182248817892"/>
    <n v="7.00501237041032"/>
    <n v="0.84413425676234821"/>
    <n v="3.5936791055636879"/>
    <n v="6.1180560906079045"/>
    <n v="10.6404795590886"/>
    <n v="13.580119410698682"/>
    <n v="7.5924722074476786E-2"/>
    <n v="6.1180560906079045"/>
    <x v="0"/>
    <m/>
    <x v="8"/>
    <x v="4"/>
    <s v="no root cause"/>
    <x v="4"/>
    <s v=""/>
    <s v="EXN_197"/>
    <m/>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0"/>
    <n v="4.6214076585253103"/>
    <n v="4.9827285101574343"/>
    <n v="4.6275072553098591"/>
    <n v="3.58144415635411"/>
    <n v="1.4268062653923776E-4"/>
    <n v="1.961858614914447E-4"/>
    <n v="1.7835078317409063E-4"/>
    <n v="5.5373847374495968"/>
    <n v="3.5284345129921477"/>
    <n v="6.081369334509021"/>
    <n v="21.339535148615756"/>
    <n v="0"/>
    <n v="5.8181251326972614"/>
    <n v="6.081369334509021"/>
    <x v="0"/>
    <m/>
    <x v="6"/>
    <x v="2"/>
    <s v="Warehouse HUAWEI"/>
    <x v="2"/>
    <s v="(05/06/2026  cell nokia): _x000a_06/05/2026 : Cde en cours _x000a_05/05/2026 : Check breaker and  interconnection (sfp, optical fiber) between system and radio module, swap its if needed ||Feelback FME  Hugues : Commande du materiel ( FXED et SFP ) a Bertoua en cours...;..;(05/06/2026  cell nokia): _x000a__x000a_06/05/2026 : Cde en cours _x000a_05/05/2026 : Check breaker and  interconnection (sfp, optical fiber) between system and radio module, swap its if needed ||Feelback FME  Hugues : Commande du materiel ( FXED et SFP ) a Bertoua en cours...;..;(05/06/2026  cell nokia): _x000a__x000a_06/05/2026 : Cde en cours _x000a_05/05/2026 : Check breaker and  interconnection (sfp, optical fiber) between system and radio module, swap its if needed ||Feelback FME  Hugues : Commande du materiel ( FXED et SFP ) a Bertoua en cours."/>
    <s v="EST_013"/>
    <m/>
  </r>
  <r>
    <s v="Abang-MTN-IHS"/>
    <s v="CTR_462"/>
    <s v="Yaounde"/>
    <s v="IHS"/>
    <s v="Grid-Gen"/>
    <s v="CENTRE"/>
    <s v="Yaounde"/>
    <s v="ZTE"/>
    <n v="0"/>
    <n v="0"/>
    <n v="0"/>
    <n v="1.1976076739348176"/>
    <n v="0"/>
    <n v="0"/>
    <n v="0"/>
    <n v="9.8598198514409319"/>
    <n v="18.907055699662987"/>
    <n v="0.22292064388913121"/>
    <n v="0"/>
    <n v="0"/>
    <n v="2.952650720679844"/>
    <n v="0"/>
    <n v="0"/>
    <n v="0"/>
    <n v="0"/>
    <n v="0"/>
    <n v="0"/>
    <n v="1.530909617530313"/>
    <n v="0"/>
    <n v="6.0559186777500971"/>
    <n v="2.8416244019999279"/>
    <n v="2.5033065747285881"/>
    <n v="9.2231095154607345"/>
    <n v="6.0559186777500971"/>
    <x v="0"/>
    <m/>
    <x v="3"/>
    <x v="0"/>
    <s v="Defaut GE &amp; Power Cabinet"/>
    <x v="0"/>
    <s v="( hourly IHS): 06/05/2026 19:30 0:29:52 45 V Fme is on the way ETA = 20:30..;..;(05/06/2026 ticket): INC-20260506-00014180...Grid Outage"/>
    <s v="CTR_462"/>
    <m/>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977172526559996"/>
    <n v="9.5792205642733816E-2"/>
    <n v="0.79339345894935676"/>
    <n v="5.9308412735102012"/>
    <n v="5.9316661271177296"/>
    <n v="5.0387545008517192"/>
    <n v="6.5049018642186898"/>
    <n v="5.9308412735102012"/>
    <x v="0"/>
    <m/>
    <x v="0"/>
    <x v="0"/>
    <s v="AKTIVCO Defaut GE &amp; Power Cabinet"/>
    <x v="0"/>
    <s v="(05/06/2026 ocm ran 18h): Power status check Ongoing..;..;(05/06/2026 ticket): INC-20260506-00012806...Grid Outage"/>
    <s v="CTR_631"/>
    <m/>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0"/>
    <n v="1.8371419720363085"/>
    <n v="0.9793954907214788"/>
    <n v="0.84827199493198413"/>
    <n v="2.5690538562292935"/>
    <n v="1.4941871912747944"/>
    <n v="1.9276330996224671"/>
    <n v="3.9080580310644266"/>
    <n v="6.762740666546815"/>
    <n v="8.4872322241341429"/>
    <n v="5.9034644282929971"/>
    <n v="20.159146953147168"/>
    <n v="9.0099379995987903"/>
    <n v="0"/>
    <n v="5.9034644282929971"/>
    <x v="2"/>
    <m/>
    <x v="9"/>
    <x v="5"/>
    <s v="MPR ISSUE"/>
    <x v="5"/>
    <s v="(05/06/2026 groupe whatsapp incident):  le FME est en route pour le site avec le FAN et la carte core pour remplacement ETA=12 UTC || (05/06/2026 ocm ran 10h): P1 incident at Fontem_G9U9_SUO_017..;..;(05/06/2026 ticket): INC-20260506-00015567...Grid Outage"/>
    <s v="SUO_017"/>
    <s v=" incident at Fontem_G9U9_SUO_017"/>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0"/>
    <n v="0.36909694577850827"/>
    <s v=""/>
    <n v="2.4970358099836489"/>
    <n v="3.915459588566145"/>
    <n v="0.63439373574977242"/>
    <n v="0.31972944899595646"/>
    <n v="0.99616046433983096"/>
    <n v="5.1138520059469279"/>
    <n v="3.6104440791820402"/>
    <n v="5.7972565369129043"/>
    <n v="0"/>
    <n v="17.268565269575092"/>
    <n v="0"/>
    <n v="5.7972565369129043"/>
    <x v="1"/>
    <m/>
    <x v="4"/>
    <x v="1"/>
    <s v="EXCLU"/>
    <x v="1"/>
    <s v="(05/06/2026 ocm ran 10h): New site not yet transferred to MSP"/>
    <s v="OST_342"/>
    <m/>
  </r>
  <r>
    <s v="Ngd-Mbiassoro"/>
    <s v="ADM_166"/>
    <s v="Ngaoundere"/>
    <s v="CAMUSAT"/>
    <s v="Hybrid Solar - S3"/>
    <s v="ADAMAOUA"/>
    <s v="Ngaoundere"/>
    <s v="Huawei"/>
    <n v="0"/>
    <n v="0"/>
    <n v="0"/>
    <n v="0"/>
    <n v="0"/>
    <n v="0"/>
    <n v="0"/>
    <n v="0"/>
    <n v="0.1656700424902906"/>
    <n v="3.5019711328556387"/>
    <n v="0.61226040355788414"/>
    <n v="0"/>
    <n v="0.19128121495407113"/>
    <n v="1.2480096052597787"/>
    <n v="0.78474344596541978"/>
    <n v="1.791997329018671"/>
    <n v="0.37574942999089705"/>
    <n v="5.8165540916523266"/>
    <n v="14.295350323742342"/>
    <n v="4.6906255974751246E-2"/>
    <n v="0.43615684025191687"/>
    <n v="5.7881963171276674"/>
    <n v="10.154011246597845"/>
    <n v="12.922417046625252"/>
    <n v="0"/>
    <n v="5.7881963171276674"/>
    <x v="0"/>
    <m/>
    <x v="9"/>
    <x v="5"/>
    <s v="MPR ISSUE"/>
    <x v="5"/>
    <s v="(05/06/2026 ocm ran 18h): Power status check Ongoing || (05/06/2026 top offenders): 07/05/2026 FME herve pouomo activé ETA=13H UTC _x000a_besoin d'un fme sur site pour verifier le status du MPR et la chaine antennaire de l ODU 4/1 "/>
    <s v="ADM_166"/>
    <m/>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0"/>
    <n v="2.9174799462379402"/>
    <n v="1.7629974916745859"/>
    <n v="3.8120696395602018"/>
    <n v="5.5570001968992653"/>
    <n v="1.5297325023613646"/>
    <n v="0.53054007470757603"/>
    <n v="0.87270605222681774"/>
    <n v="0.59801017598228456"/>
    <n v="1.7120961781567381"/>
    <n v="5.7840229088013979"/>
    <n v="2.5666043187894916"/>
    <n v="2.6017494245369952"/>
    <n v="8.7136614704060484"/>
    <n v="5.7840229088013979"/>
    <x v="0"/>
    <m/>
    <x v="10"/>
    <x v="6"/>
    <s v="BSS Hardware issue"/>
    <x v="5"/>
    <s v="05/06/2026: hardware issue,  site with GPS issue (alarm : TDD down 09Apr 02pm)"/>
    <s v="CTR_652"/>
    <m/>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
    <n v="2.2558877160541391"/>
    <n v="0.29998601729859914"/>
    <n v="0.7656599121658062"/>
    <n v="1.2810223352252783"/>
    <n v="1.8390105954633267"/>
    <n v="4.4314105692100911"/>
    <n v="1.3342957141593401"/>
    <n v="4.289389840568667"/>
    <n v="8.0073616069262883"/>
    <n v="5.6152138925272439"/>
    <n v="5.4804183702424778"/>
    <n v="9.4227817048665283"/>
    <n v="3.2009794425948908"/>
    <n v="5.6152138925272439"/>
    <x v="0"/>
    <m/>
    <x v="8"/>
    <x v="4"/>
    <s v="no root cause"/>
    <x v="4"/>
    <s v=""/>
    <s v="NRD_134"/>
    <m/>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0"/>
    <n v="16.325035741496947"/>
    <n v="21.860277142848989"/>
    <n v="21.898907922484469"/>
    <n v="18.943760290840189"/>
    <n v="24.689205925241062"/>
    <n v="23.163040438543174"/>
    <n v="17.687528714476091"/>
    <n v="20.34991353554032"/>
    <n v="11.94723741770895"/>
    <n v="5.6079015104171122"/>
    <n v="6.0193428293946258"/>
    <n v="11.728193182165915"/>
    <n v="1.5552597911427177"/>
    <n v="5.6079015104171122"/>
    <x v="0"/>
    <m/>
    <x v="3"/>
    <x v="0"/>
    <s v="Defaut GE &amp; Power Cabinet"/>
    <x v="0"/>
    <s v="( hourly IHS): 06/05/2026 14:06 4:53:52 45 V Team is on site for MPR REPLACEMENT..;..;(05/06/2026 cell huawei): 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06/2026 ocm ran 15h): 06.05.26: IHS: Team is on site for MPR REPLACEMENT"/>
    <s v="NRD_060"/>
    <m/>
  </r>
  <r>
    <s v="Mendji-IHS"/>
    <s v="NRO_087"/>
    <s v="NORD-OUEST"/>
    <s v="IHS"/>
    <s v="Hybrid-Gen"/>
    <s v="NORD-OUEST"/>
    <s v="Mendji"/>
    <s v="NOKIA"/>
    <n v="0"/>
    <n v="0"/>
    <n v="0"/>
    <n v="0"/>
    <n v="1.6051570485658829E-3"/>
    <n v="0"/>
    <n v="3.3360663850941982E-2"/>
    <n v="0"/>
    <n v="0"/>
    <n v="0"/>
    <n v="0"/>
    <n v="0"/>
    <n v="0"/>
    <n v="0"/>
    <n v="0"/>
    <n v="1.7461790128212811"/>
    <n v="2.4077355728483103E-3"/>
    <n v="0"/>
    <n v="0"/>
    <n v="6.7453693002656721"/>
    <n v="8.0947356556032108"/>
    <n v="5.3556956679308163"/>
    <n v="18.743705262400631"/>
    <n v="7.9803522309604205"/>
    <n v="0"/>
    <n v="5.3556956679308163"/>
    <x v="2"/>
    <m/>
    <x v="9"/>
    <x v="5"/>
    <s v="MPR ISSUE"/>
    <x v="5"/>
    <s v="(05/06/2026 groupe whatsapp incident):  le FME est en route pour le site avec le FAN et la carte core pour remplacement ETA=12 UTC ||(05/06/2026 ocm ran 10h): P1  at Fontem_G9U9_SUO_017, investigations ongoing"/>
    <s v="SUO_017"/>
    <s v=" P1 incident at Fontem_G9U9_SUO_017"/>
  </r>
  <r>
    <s v="Fontem"/>
    <s v="SUO_017"/>
    <s v="SUD-OUEST"/>
    <s v="IHS"/>
    <s v="Grid-Gen"/>
    <s v="SUD-OUEST"/>
    <s v="Fontem"/>
    <s v="NOKIA"/>
    <n v="0"/>
    <n v="0"/>
    <n v="0"/>
    <n v="0"/>
    <n v="1.3376308738047311E-3"/>
    <n v="0"/>
    <n v="3.2573113968602393E-2"/>
    <n v="0"/>
    <n v="0"/>
    <n v="0"/>
    <n v="0"/>
    <n v="0"/>
    <n v="0"/>
    <n v="0"/>
    <n v="0"/>
    <n v="1.7470886018154681"/>
    <n v="2.1402093980876723E-3"/>
    <n v="0"/>
    <n v="1.3568927583874808"/>
    <n v="9.2445274845690903"/>
    <n v="8.5167492787494332"/>
    <n v="5.3554994820693258"/>
    <n v="18.743580366813344"/>
    <n v="7.9798209689538986"/>
    <n v="0"/>
    <n v="5.3554994820693258"/>
    <x v="2"/>
    <m/>
    <x v="9"/>
    <x v="5"/>
    <s v="MPR ISSUE"/>
    <x v="5"/>
    <s v="(05/06/2026 groupe whatsapp incident):  le FME est en route pour le site avec le FAN et la carte core pour remplacement ETA=12 UTC ||(05/06/2026 ocm ran 10h): P1  at Fontem_G9U9_SUO_017, investigations ongoing"/>
    <s v="SUO_017"/>
    <s v=" P1 incident at Fontem_G9U9_SUO_017"/>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7.2348886948432378"/>
    <n v="0"/>
    <n v="5.3195796343380906"/>
    <n v="12.128610481637352"/>
    <n v="10.323217679719562"/>
    <n v="0.23393022477000971"/>
    <n v="5.3195796343380906"/>
    <x v="2"/>
    <m/>
    <x v="9"/>
    <x v="5"/>
    <s v="MPR ISSUE"/>
    <x v="5"/>
    <s v="(05/06/2026 ocm ran 18h): 06.05.26: Need FME on site to check MPR status; CM-20260506-00004205; FME Christian activé pour investigations, update ASAP"/>
    <s v="EXN_141"/>
    <m/>
  </r>
  <r>
    <s v="GAROUA-BOULAI-II-IHS"/>
    <s v="ADM_156"/>
    <s v="CENTRE"/>
    <s v="IHS"/>
    <s v="Grid-Gen-Lithium"/>
    <s v="ADAMAOUA"/>
    <s v="Garoua Boulai"/>
    <s v="ZTE"/>
    <n v="2.7876405760872967"/>
    <n v="0"/>
    <n v="8.2070253086895359"/>
    <n v="0"/>
    <n v="0"/>
    <n v="0"/>
    <n v="0"/>
    <n v="0"/>
    <n v="0"/>
    <n v="0"/>
    <n v="0"/>
    <n v="0"/>
    <n v="0"/>
    <n v="0"/>
    <n v="0"/>
    <n v="0"/>
    <n v="0"/>
    <n v="0"/>
    <n v="0"/>
    <n v="0"/>
    <n v="0"/>
    <n v="5.2882077315777938"/>
    <n v="2.7803006686410159"/>
    <n v="5.1025059416342824"/>
    <n v="6.0944979611134134"/>
    <n v="5.2882077315777938"/>
    <x v="0"/>
    <m/>
    <x v="3"/>
    <x v="0"/>
    <s v="Defaut GE &amp; Power Cabinet"/>
    <x v="0"/>
    <s v="( hourly IHS): 06/05/2026 20:07 0:53:00 0V Fme is informed and managing with L0"/>
    <s v="ADM_156"/>
    <m/>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0"/>
    <n v="0"/>
    <n v="6.1939800190050587"/>
    <n v="9.2457045997380387"/>
    <n v="9.2457045997380387"/>
    <n v="4.665032260089661"/>
    <n v="0"/>
    <n v="0"/>
    <n v="0"/>
    <n v="0"/>
    <n v="5.2379484808793677"/>
    <n v="0"/>
    <n v="0"/>
    <n v="10.044225124598622"/>
    <n v="5.2379484808793677"/>
    <x v="0"/>
    <m/>
    <x v="10"/>
    <x v="6"/>
    <s v="BSS Hardware issue"/>
    <x v="5"/>
    <s v="05/06/2026: hardware issue,  site with GPS issue (alarm : TDD down 09Apr 02pm)"/>
    <s v="CTR_093"/>
    <m/>
  </r>
  <r>
    <s v="Japoma-I"/>
    <s v="LIT_725"/>
    <s v="Douala"/>
    <s v="CAMUSAT"/>
    <s v="Good Grid no GE - 8h"/>
    <s v="LITTORAL"/>
    <s v="Douala"/>
    <s v="ZTE"/>
    <n v="0"/>
    <n v="9.916874266978283"/>
    <n v="1.9261884582785331E-3"/>
    <n v="0"/>
    <n v="0"/>
    <n v="0"/>
    <n v="0"/>
    <n v="0"/>
    <n v="0"/>
    <n v="0"/>
    <n v="0"/>
    <n v="0"/>
    <n v="0"/>
    <n v="0"/>
    <n v="0"/>
    <n v="7.4386009593845319"/>
    <n v="0"/>
    <n v="0"/>
    <n v="0"/>
    <n v="0"/>
    <n v="0"/>
    <n v="5.0987813647687314"/>
    <n v="2.7651883025790438"/>
    <n v="2.3930697083754096"/>
    <n v="7.4796111340937328"/>
    <n v="5.0987813647687314"/>
    <x v="0"/>
    <m/>
    <x v="2"/>
    <x v="0"/>
    <s v="AKTIVCO Coupure ENEO &amp; Baisse de tension"/>
    <x v="0"/>
    <s v="(05/06/2026 ticket): INC-20260506-00016206...RCA IHS attendu...Grid Outage...Probleme energie"/>
    <s v="LIT_725"/>
    <m/>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0"/>
    <n v="0"/>
    <n v="12.586054252881434"/>
    <n v="37.365380828860303"/>
    <n v="1.2713735578555692"/>
    <n v="5.0366261168326032"/>
    <n v="0"/>
    <n v="1.4829332568565177"/>
    <n v="10.410638410195382"/>
    <n v="4.9170775868710974"/>
    <n v="4.9860458347244689"/>
    <n v="1.776389938011822"/>
    <n v="1.6208272556959784"/>
    <n v="8.0313307811682613"/>
    <n v="4.9860458347244689"/>
    <x v="0"/>
    <m/>
    <x v="2"/>
    <x v="0"/>
    <s v="AKTIVCO Coupure ENEO &amp; Baisse de tension"/>
    <x v="0"/>
    <s v="(05/06/2026 ticket): INC-20260506-00016524...Grid Outage"/>
    <s v="LIT_616"/>
    <m/>
  </r>
  <r>
    <s v="Bonewonda-II"/>
    <s v="LIT_378"/>
    <s v="Douala"/>
    <s v="IHS"/>
    <s v="Grid-Gen"/>
    <s v="LITTORAL"/>
    <s v="Douala"/>
    <s v="ZTE"/>
    <n v="0"/>
    <n v="0"/>
    <n v="9.2935917850202454"/>
    <n v="0"/>
    <n v="0"/>
    <n v="0"/>
    <n v="0"/>
    <n v="0"/>
    <n v="1.0163854431517576"/>
    <n v="15.949393321975952"/>
    <n v="0"/>
    <n v="0"/>
    <n v="0"/>
    <n v="0"/>
    <n v="3.7471499544849116E-2"/>
    <n v="0"/>
    <n v="0"/>
    <n v="0"/>
    <n v="0"/>
    <n v="0"/>
    <n v="2.4790758861180195E-3"/>
    <n v="4.9508572252042446"/>
    <n v="1.7783882674084464"/>
    <n v="1.9418688862368276"/>
    <n v="7.756633768689789"/>
    <n v="4.9508572252042446"/>
    <x v="0"/>
    <m/>
    <x v="8"/>
    <x v="4"/>
    <s v="no root cause"/>
    <x v="4"/>
    <s v=""/>
    <s v="LIT_378"/>
    <m/>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2.4577629675287431"/>
    <n v="4.9248893511741185"/>
    <n v="11.368620832983627"/>
    <n v="9.6583432785580943"/>
    <n v="0.11320307660653972"/>
    <n v="4.9248893511741185"/>
    <x v="0"/>
    <m/>
    <x v="8"/>
    <x v="4"/>
    <s v="no root cause"/>
    <x v="4"/>
    <s v=""/>
    <s v="SUO_235"/>
    <m/>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25425687649279638"/>
    <n v="6.5133968024169991E-17"/>
    <n v="0.28664537871718693"/>
    <n v="4.8001508134222517"/>
    <n v="2.2439990168219368"/>
    <n v="1.9109494374572875"/>
    <n v="7.3600467969890575"/>
    <n v="4.8001508134222517"/>
    <x v="0"/>
    <m/>
    <x v="8"/>
    <x v="4"/>
    <s v="no root cause"/>
    <x v="4"/>
    <s v="(05/06/2026 ticket): INC-20260506-00017382...2026-05-06 23:06:51...investigations ongoing / FME is trying to get level0...user:OCM_NOC.CAMUSAT"/>
    <s v="LIT_680"/>
    <m/>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0"/>
    <n v="0.31767841498945631"/>
    <n v="2.428923645889514"/>
    <n v="9.2457045997380387"/>
    <n v="4.8917517756603965"/>
    <n v="3.8859068637942213"/>
    <n v="8.7917305162470445"/>
    <n v="2.1611834501887661"/>
    <n v="7.0594093592783764"/>
    <n v="11.799420288614371"/>
    <n v="4.7698490153609985"/>
    <n v="2.2160224052691948"/>
    <n v="1.8849175991377409"/>
    <n v="7.3263594766091691"/>
    <n v="4.7698490153609985"/>
    <x v="0"/>
    <m/>
    <x v="10"/>
    <x v="6"/>
    <s v="BSS Hardware issue"/>
    <x v="5"/>
    <s v="05/06/2026: hardware issue,  site with GPS issue (alarm : TDD down 09Apr 02pm)"/>
    <s v="CTR_675"/>
    <m/>
  </r>
  <r>
    <s v="Ndjokloumbe-IHS"/>
    <s v="LIT_500"/>
    <s v="LITTORAL"/>
    <s v="IHS"/>
    <s v="Hybrid-Gen"/>
    <s v="LITTORAL"/>
    <s v="Ndjokloumbe"/>
    <s v="NOKIA"/>
    <n v="0"/>
    <n v="0"/>
    <n v="0"/>
    <n v="0"/>
    <n v="3.1407109232144901"/>
    <n v="1.0531151735374513"/>
    <n v="6.2353738111532296E-2"/>
    <n v="3.6060977227545345E-2"/>
    <n v="0.20585205939642395"/>
    <n v="6.482468978853726"/>
    <n v="5.5979681424939098"/>
    <n v="0"/>
    <n v="4.7922494416687869"/>
    <n v="4.9152397026425287"/>
    <n v="4.7076045920332836"/>
    <n v="4.9729216747089708"/>
    <n v="5.0760059697574142"/>
    <n v="4.7777321199772844"/>
    <n v="5.2237330481697963"/>
    <n v="5.5517566838739505"/>
    <n v="5.6207427668056367"/>
    <n v="4.7671380834567527"/>
    <n v="32.369189357696968"/>
    <n v="0.43138474929533388"/>
    <n v="0"/>
    <n v="4.7671380834567527"/>
    <x v="0"/>
    <m/>
    <x v="3"/>
    <x v="0"/>
    <s v="Defaut GE &amp; Power Cabinet"/>
    <x v="0"/>
    <s v="(05/06/2026 ticket): INC-20260506-00012873...Grid Outage"/>
    <s v="LIT_500"/>
    <m/>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0"/>
    <n v="21.703863506005426"/>
    <n v="9.21609836973116"/>
    <n v="44.204366455213986"/>
    <n v="0.60626781724323797"/>
    <n v="0"/>
    <n v="0.6218021704576906"/>
    <n v="1.0585475682940833"/>
    <n v="2.9444287495755268"/>
    <n v="1.0457776522188276"/>
    <n v="4.7377815445463192"/>
    <n v="1.8056155054374543"/>
    <n v="1.8025719881269322"/>
    <n v="7.4302600647453207"/>
    <n v="4.7377815445463192"/>
    <x v="0"/>
    <m/>
    <x v="2"/>
    <x v="0"/>
    <s v="AKTIVCO Coupure ENEO &amp; Baisse de tension"/>
    <x v="0"/>
    <s v="(05/06/2026 ticket): INC-20260506-00011213...Grid Outage"/>
    <s v="LIT_647"/>
    <m/>
  </r>
  <r>
    <s v="Bertoua-Camtel"/>
    <s v="EST_143"/>
    <s v="CENTRE"/>
    <s v="CAMUSAT"/>
    <s v="Good Grid + GE"/>
    <s v="EST"/>
    <s v="Bertoua"/>
    <s v="ZTE"/>
    <n v="0"/>
    <n v="0"/>
    <n v="1.1054894944254678"/>
    <n v="1.3624037975875558"/>
    <n v="0"/>
    <n v="0"/>
    <n v="0"/>
    <n v="0"/>
    <n v="0"/>
    <n v="3.676273353251549"/>
    <n v="6.3890244354841021"/>
    <n v="0"/>
    <n v="1.1074870231970164"/>
    <n v="0.68775629007542183"/>
    <n v="3.3275975721464572"/>
    <n v="0.34225515291082759"/>
    <n v="1.8841511786846548"/>
    <n v="1.1919896242648378"/>
    <n v="1.0720130524237159"/>
    <n v="6.0861491354980837"/>
    <n v="2.7348665793461229"/>
    <n v="4.7226752332114854"/>
    <n v="3.1547376393335167"/>
    <n v="5.4467105956594635"/>
    <n v="4.6859233650055714"/>
    <n v="4.7226752332114854"/>
    <x v="0"/>
    <m/>
    <x v="8"/>
    <x v="4"/>
    <s v="no root cause"/>
    <x v="4"/>
    <s v=""/>
    <s v="EST_143"/>
    <m/>
  </r>
  <r>
    <s v="Makepe-Lycee"/>
    <s v="LIT_285"/>
    <s v="Douala"/>
    <s v="IHS"/>
    <s v="GridOnly"/>
    <s v="LITTORAL"/>
    <s v="Douala"/>
    <s v="ZTE"/>
    <n v="0"/>
    <n v="0"/>
    <n v="0"/>
    <n v="1.926188458278717E-3"/>
    <n v="0"/>
    <n v="0"/>
    <n v="0"/>
    <n v="0"/>
    <n v="0"/>
    <n v="0"/>
    <n v="0"/>
    <n v="0"/>
    <n v="0"/>
    <n v="0"/>
    <n v="0"/>
    <n v="0"/>
    <n v="0"/>
    <n v="0"/>
    <n v="0"/>
    <n v="0"/>
    <n v="0"/>
    <n v="4.7001673643749324"/>
    <n v="3.5494076951668405"/>
    <n v="3.0237308363168998"/>
    <n v="6.0944979611134134"/>
    <n v="4.7001673643749324"/>
    <x v="0"/>
    <m/>
    <x v="1"/>
    <x v="0"/>
    <s v="Coupure ENEO &amp; Baisse de tension"/>
    <x v="0"/>
    <s v="(05/06/2026 ticket): INC-20260506-00015933...Grid Outage"/>
    <s v="LIT_285"/>
    <m/>
  </r>
  <r>
    <s v="Stade-Abega"/>
    <s v="CTR_274"/>
    <s v="Yaounde"/>
    <s v="IHS"/>
    <s v="Grid-Gen"/>
    <s v="CENTRE"/>
    <s v="Yaounde"/>
    <s v="ZTE"/>
    <n v="0.52194356695859134"/>
    <n v="0"/>
    <n v="0"/>
    <n v="0"/>
    <n v="0"/>
    <n v="0.30061024503970812"/>
    <n v="0"/>
    <n v="0"/>
    <n v="0.77224105606492599"/>
    <n v="0"/>
    <n v="0.10799139921183183"/>
    <n v="0"/>
    <n v="0"/>
    <n v="0"/>
    <n v="0"/>
    <n v="0"/>
    <n v="0.30241158794976497"/>
    <n v="0"/>
    <n v="0"/>
    <n v="0"/>
    <n v="0"/>
    <n v="4.6381904672219809"/>
    <n v="1.8666894476217881"/>
    <n v="1.6629563328131229"/>
    <n v="7.3124399442288475"/>
    <n v="4.6381904672219809"/>
    <x v="0"/>
    <m/>
    <x v="3"/>
    <x v="0"/>
    <s v="Defaut GE &amp; Power Cabinet"/>
    <x v="0"/>
    <s v="(05/06/2026 ticket): INC-20260506-00013825...Grid Outage"/>
    <s v="CTR_274"/>
    <m/>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
    <n v="4.7293277174238728"/>
    <n v="3.4440427984807367"/>
    <n v="0.47798009890621029"/>
    <n v="7.6120470960212083"/>
    <n v="15.478297563300259"/>
    <n v="8.2526831091820672"/>
    <n v="19.308683828292427"/>
    <n v="4.7959417349393458"/>
    <n v="4.890378474629957E-2"/>
    <n v="4.6352120091429754"/>
    <n v="4.2277156297335425"/>
    <n v="3.7054462430850936"/>
    <n v="5.3453398363199796"/>
    <n v="4.6352120091429754"/>
    <x v="0"/>
    <m/>
    <x v="0"/>
    <x v="0"/>
    <s v="AKTIVCO Defaut GE &amp; Power Cabinet"/>
    <x v="0"/>
    <s v="(05/06/2026 top offenders): 07.05.26: Camusat: investigations ongoing / FME is trying to get level0"/>
    <s v="NRD_158"/>
    <m/>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0"/>
    <n v="4.6782552326955162"/>
    <n v="4.626811687255481"/>
    <n v="4.6213541532903575"/>
    <n v="4.9373739059962958"/>
    <n v="4.6267403469422108"/>
    <n v="4.7669775677518951"/>
    <n v="4.6810124902620469"/>
    <n v="4.6249390040321536"/>
    <n v="4.6265619961590367"/>
    <n v="4.6303965379972771"/>
    <n v="32.360196875412157"/>
    <n v="2.7891255342370004E-2"/>
    <n v="0"/>
    <n v="4.6303965379972771"/>
    <x v="0"/>
    <m/>
    <x v="8"/>
    <x v="4"/>
    <s v="no root cause"/>
    <x v="4"/>
    <s v=""/>
    <s v="OST_293"/>
    <m/>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0"/>
    <n v="4.6228522998690194"/>
    <n v="4.6228522998690194"/>
    <n v="4.6228522998690194"/>
    <n v="4.6228522998690194"/>
    <n v="4.6228522998690194"/>
    <n v="4.6228522998690194"/>
    <n v="4.6228522998690194"/>
    <n v="4.6228522998690194"/>
    <n v="4.6228522998690194"/>
    <n v="4.6228522998690194"/>
    <n v="10.790978741771879"/>
    <n v="9.1802074726888829"/>
    <n v="0"/>
    <n v="4.6228522998690194"/>
    <x v="0"/>
    <m/>
    <x v="8"/>
    <x v="4"/>
    <s v="no root cause"/>
    <x v="4"/>
    <s v=""/>
    <s v="LIT_756"/>
    <m/>
  </r>
  <r>
    <s v="Kossehone"/>
    <s v="EXN_243"/>
    <s v="EXTREME-NORD"/>
    <s v="CAMUSAT"/>
    <s v="Bad Grid + GE"/>
    <s v="EXTREME-NORD"/>
    <s v="KOSSEHONE"/>
    <s v="NOKIA"/>
    <n v="0"/>
    <n v="0"/>
    <n v="0"/>
    <n v="0"/>
    <n v="4.6228522998690194"/>
    <n v="4.6228522998690194"/>
    <n v="4.6228522998690194"/>
    <n v="4.6228522998690194"/>
    <n v="4.6228522998690194"/>
    <n v="4.6228522998690194"/>
    <n v="4.6228522998690194"/>
    <n v="0"/>
    <n v="4.6228522998690194"/>
    <n v="4.6228522998690194"/>
    <n v="4.6228522998690194"/>
    <n v="4.6228522998690194"/>
    <n v="4.6228522998690194"/>
    <n v="4.6228522998690194"/>
    <n v="4.6228522998690194"/>
    <n v="4.6228522998690194"/>
    <n v="4.6228522998690194"/>
    <n v="4.6228522998690194"/>
    <n v="0"/>
    <n v="13.770311209033324"/>
    <n v="0"/>
    <n v="4.6228522998690194"/>
    <x v="2"/>
    <m/>
    <x v="8"/>
    <x v="4"/>
    <s v="no root cause"/>
    <x v="4"/>
    <s v=""/>
    <s v="EXN_243"/>
    <m/>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0"/>
    <n v="6.7847277896314813"/>
    <s v=""/>
    <n v="5.8057734727740131"/>
    <n v="4.6215681742301671"/>
    <n v="4.6216216794651199"/>
    <n v="4.6214076585253103"/>
    <n v="4.6217821951699758"/>
    <n v="4.6218357004049269"/>
    <n v="4.6214611637602614"/>
    <n v="4.621675184700071"/>
    <n v="32.364693116554562"/>
    <n v="0"/>
    <n v="0"/>
    <n v="4.621675184700071"/>
    <x v="0"/>
    <m/>
    <x v="6"/>
    <x v="2"/>
    <s v="SPARE-ISSUE"/>
    <x v="2"/>
    <s v="(05/06/2026 ocm ran 18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6/2026 ocm ran 15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6/2026 ocm ran 10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s v="CTR_860"/>
    <m/>
  </r>
  <r>
    <s v="Nkolmeyang-IHS"/>
    <s v="CTR_442"/>
    <s v="CENTRE"/>
    <s v="IHS"/>
    <s v="Grid-Gen"/>
    <s v="CENTRE"/>
    <s v="Nkolmeyang"/>
    <s v="NOKIA"/>
    <n v="0"/>
    <n v="0"/>
    <n v="0"/>
    <n v="0"/>
    <n v="0"/>
    <n v="0"/>
    <n v="0"/>
    <n v="0"/>
    <n v="1.4814390961181438"/>
    <n v="4.6738916522999867"/>
    <n v="4.6738916522999867"/>
    <n v="0"/>
    <n v="0"/>
    <n v="0"/>
    <n v="0"/>
    <n v="0"/>
    <n v="0"/>
    <n v="4.6214076585253103"/>
    <n v="4.6217821951699758"/>
    <n v="4.6218357004049269"/>
    <n v="4.6214611637602614"/>
    <n v="4.621675184700071"/>
    <n v="32.364693116554562"/>
    <n v="0"/>
    <n v="0"/>
    <n v="4.621675184700071"/>
    <x v="0"/>
    <m/>
    <x v="11"/>
    <x v="7"/>
    <s v="Sites strategiques, MLL, Pylone, etc."/>
    <x v="0"/>
    <s v="(05/06/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6/2026 ocm ran 15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6/2026 ocm ran 10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m/>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0"/>
    <n v="2.6380221040826632"/>
    <n v="12.469680366860427"/>
    <n v="4.6416326373372367"/>
    <n v="3.5826213570069032"/>
    <n v="6.9608705515747653"/>
    <n v="3.4213744139393265"/>
    <n v="5.2162431905670976"/>
    <n v="4.150329734927932"/>
    <n v="3.8080210767821527"/>
    <n v="4.4562548333062244"/>
    <n v="7.6304959054230661"/>
    <n v="9.8322784594931854"/>
    <n v="0.1261992002048736"/>
    <n v="4.4562548333062244"/>
    <x v="0"/>
    <m/>
    <x v="8"/>
    <x v="4"/>
    <s v="no root cause"/>
    <x v="4"/>
    <s v=""/>
    <s v="EXN_235"/>
    <m/>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0"/>
    <n v="2.573958502766577"/>
    <n v="9.2099274326333411"/>
    <n v="5.0979787862444468"/>
    <n v="0"/>
    <n v="0"/>
    <n v="0"/>
    <n v="9.9876438577417084E-2"/>
    <n v="4.3065471859100022"/>
    <n v="0.82239329629344282"/>
    <n v="4.4056388810414537"/>
    <n v="3.2335467549128927"/>
    <n v="4.1120210566758812"/>
    <n v="4.9156127494434916"/>
    <n v="4.4056388810414537"/>
    <x v="0"/>
    <m/>
    <x v="3"/>
    <x v="0"/>
    <s v="Defaut GE &amp; Power Cabinet"/>
    <x v="0"/>
    <s v="( hourly IHS): 06/05/2026 14:54 2:06:00 33.2 V Fme will be on site after Djamboutou village..;..;(05/06/2026 ocm ran 15h): Power status check Ongoing"/>
    <s v="NRD_101"/>
    <m/>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0"/>
    <n v="6.7494892033569887"/>
    <n v="6.1638030664920258"/>
    <n v="6.1638030664920258"/>
    <n v="2.0866328228220512"/>
    <n v="1.749246646291873"/>
    <n v="6.4384632725799223E-2"/>
    <n v="0.4908748605296876"/>
    <n v="0.39804327788764177"/>
    <n v="0.42270919120060041"/>
    <n v="4.3884101953868502"/>
    <n v="3.2660196076080394"/>
    <n v="4.4572882347141043"/>
    <n v="4.651415236819469"/>
    <n v="4.3884101953868502"/>
    <x v="0"/>
    <m/>
    <x v="0"/>
    <x v="0"/>
    <s v="AKTIVCO Defaut GE &amp; Power Cabinet"/>
    <x v="0"/>
    <s v="(05/06/2026 ticket): INC-20260506-00009173...Grid Outage"/>
    <s v="NRD_149"/>
    <m/>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0"/>
    <n v="2.3851016535055876"/>
    <n v="3.9357413250195168"/>
    <n v="4.9913417229006471"/>
    <n v="0.27593266393779775"/>
    <n v="1.1990304237236893"/>
    <n v="1.0100442362261528"/>
    <n v="4.8036473420521211E-2"/>
    <n v="1.5412982105461215"/>
    <n v="4.0984296570243099"/>
    <n v="4.3655634600622664"/>
    <n v="5.9339142476889322"/>
    <n v="10.185089558024014"/>
    <n v="0.18974340453567434"/>
    <n v="4.3655634600622664"/>
    <x v="2"/>
    <m/>
    <x v="8"/>
    <x v="4"/>
    <s v="no root cause"/>
    <x v="4"/>
    <s v="(05/06/2026  groupe whatsapp incident): impacted by EXN_075_Datcheka  ,A detrminer , sans action..;..;(05/06/2026 ticket): INC-20260506-00010019...Grid Outage"/>
    <s v="EXN_075"/>
    <s v="impacted by EXN_075_Datcheka  ,A detrminer , sans action"/>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
    <n v="2.3265844095354342E-3"/>
    <n v="0.51209957191440525"/>
    <n v="0.43537808793886928"/>
    <n v="1.8103652157212324E-2"/>
    <n v="6.1284595955616972E-2"/>
    <n v="1.2627689608937303E-2"/>
    <n v="2.3722026964623142E-2"/>
    <n v="1.8727916024701579E-3"/>
    <n v="0.30143065864230817"/>
    <n v="4.2410389432502082"/>
    <n v="5.9728816709231083"/>
    <n v="10.092331211685385"/>
    <n v="0"/>
    <n v="4.2410389432502082"/>
    <x v="2"/>
    <m/>
    <x v="9"/>
    <x v="5"/>
    <s v="MPR ISSUE"/>
    <x v="5"/>
    <s v="(05/06/2026  groupe whatsapp incident): impacted by  Mada-IHS_U_EXN_223,  Plantage du MPR  || Action : reset physique  MPR ..;..;(05/06/2026 ocm ran 18h): P2 Incident at EXN_223_H_Mada-IHS..;..;(05/06/2026 ticket): INC-20260506-00012829...power ...Grid Outage"/>
    <s v="EXN_223"/>
    <s v=": impacted by  Mada-IHS_U_EXN_223,  Plantage du MPR  || Action : reset physique  MPR"/>
  </r>
  <r>
    <s v="Ngomedzap"/>
    <s v="CTR_188"/>
    <s v="CENTRE"/>
    <s v="CAMUSAT"/>
    <s v="Bad Grid + Solar + GE"/>
    <s v="CENTRE"/>
    <s v="Ngomedzap"/>
    <s v="NOKIA"/>
    <n v="18.542340338678692"/>
    <n v="13.745846130854471"/>
    <n v="0"/>
    <n v="0"/>
    <n v="7.5442381282584681E-2"/>
    <n v="5.4445598000339057"/>
    <n v="18.542178018836168"/>
    <n v="18.542502658521219"/>
    <n v="18.542178018836168"/>
    <n v="8.0829600918532165"/>
    <n v="0"/>
    <n v="0"/>
    <n v="0"/>
    <n v="0"/>
    <n v="0"/>
    <n v="8.1114827941432459"/>
    <n v="18.490178579072179"/>
    <n v="18.489964558132368"/>
    <n v="18.490339094777031"/>
    <n v="18.490392600011983"/>
    <n v="1.0446362072065132"/>
    <n v="4.1798467895432223"/>
    <n v="8.0432758214132996"/>
    <n v="9.0293821890374719"/>
    <n v="0"/>
    <n v="4.1798467895432223"/>
    <x v="0"/>
    <m/>
    <x v="0"/>
    <x v="0"/>
    <s v="AKTIVCO Defaut GE &amp; Power Cabinet"/>
    <x v="0"/>
    <s v="(05/06/2026 ocm ran 18h): Power status check Ongoing..;..;(05/06/2026 ticket): INC-20260506-00018379...2026-05-07 00:06:44...GE stops at 06PM and starts at 08AM...user:OCM_NOC.CAMUSAT"/>
    <s v="CTR_188"/>
    <m/>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2386440489337467"/>
    <n v="0"/>
    <n v="3.1016092947867349"/>
    <n v="4.1776887450668179"/>
    <n v="3.6606896634413628"/>
    <n v="4.6804182774530698"/>
    <n v="3.9956239999824898"/>
    <n v="4.1776887450668179"/>
    <x v="2"/>
    <m/>
    <x v="3"/>
    <x v="0"/>
    <s v="Defaut GE &amp; Power Cabinet"/>
    <x v="0"/>
    <s v="(05/06/2026  incident): impacted by  EXN_101_H_Djarengol-Delegue-HIS   ,RCA: Power issue / En attente RCA IHS"/>
    <s v="EXN_101"/>
    <s v=" impacted by  EXN_101_H_Djarengol-Delegue-HIS   ,RCA: Power issue / En attente RCA IHS"/>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0"/>
    <n v="1.7121531651633077"/>
    <n v="1.8838614699778493"/>
    <n v="0.9703924765264027"/>
    <n v="9.4775606178641975E-2"/>
    <n v="6.5454737424843956E-3"/>
    <n v="0.9299388185473404"/>
    <n v="5.8621321533081598"/>
    <n v="3.7082694837529568"/>
    <n v="3.6289925606321316"/>
    <n v="4.1260918634945902"/>
    <n v="0.82456066728215216"/>
    <n v="1.5297689477782199"/>
    <n v="6.7015537344566365"/>
    <n v="4.1260918634945902"/>
    <x v="2"/>
    <m/>
    <x v="3"/>
    <x v="0"/>
    <s v="Defaut GE &amp; Power Cabinet"/>
    <x v="0"/>
    <s v="(05/06/2026 ticket): INC-20260506-00013739...Grid Outage"/>
    <s v="NRO_090"/>
    <m/>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71968108026356037"/>
    <n v="0"/>
    <n v="4.062527644371392"/>
    <n v="2.6758879576673902"/>
    <n v="2.3565720085273933"/>
    <n v="5.5404526919212795"/>
    <n v="4.062527644371392"/>
    <x v="0"/>
    <m/>
    <x v="9"/>
    <x v="5"/>
    <s v="ODU HS"/>
    <x v="5"/>
    <s v="(05/06/2026 top offenders): Impacted by SUO_061_Z_Bekoko-MTN (TX issue) || (05/06/2026 groupe whatsapp incident):SUO_061_Z_Bekoko-MTN(SUO-061)  //  INC-20260506-00017058Besoin d'un FME sur site pour vérifier la chaine antennaire de l'ODU 3.1 FME PASCAL activé =8H30 UTC"/>
    <s v="SUO_061"/>
    <s v="Impacted by SUO_061_Z_Bekoko-MTN (TX issue) "/>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0"/>
    <n v="3.8871857090686679"/>
    <n v="5.582124336199441"/>
    <n v="5.430561544826884"/>
    <n v="0.45840116542159154"/>
    <n v="1.1628306987240451"/>
    <n v="1.1574097019487057"/>
    <n v="6.3351983858804792E-2"/>
    <n v="2.0363015134114657"/>
    <n v="3.4158560537720444"/>
    <n v="4.0298359458156057"/>
    <n v="5.8593515820773829"/>
    <n v="6.9135249956649023"/>
    <n v="1.6724643058045343"/>
    <n v="4.0298359458156057"/>
    <x v="2"/>
    <m/>
    <x v="3"/>
    <x v="0"/>
    <s v="Defaut GE &amp; Power Cabinet"/>
    <x v="0"/>
    <s v="(05/06/2026 ticket): INC-20260506-00005646...Francklin is on site and reports that 1/3 rectifier faulty...Grid Outage"/>
    <s v="EXN_017"/>
    <m/>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0"/>
    <n v="0.14848631625779557"/>
    <n v="3.4361596938644476"/>
    <n v="3.0815805018362994"/>
    <n v="3.6674012066206982"/>
    <n v="3.2100164194077214"/>
    <n v="3.2341774319199388"/>
    <n v="3.0858787557107923"/>
    <n v="3.2362998062397095"/>
    <n v="3.0819015332460129"/>
    <n v="4.0100353884455853"/>
    <n v="2.0096948950677236"/>
    <n v="0.97805335400580029"/>
    <n v="6.509648766923152"/>
    <n v="4.0100353884455853"/>
    <x v="1"/>
    <m/>
    <x v="4"/>
    <x v="1"/>
    <s v="EXCLU"/>
    <x v="1"/>
    <s v="(05/06/2026  groupe whatsapp incident): impacted by   SUD_246_Z_Mintom-MTN(SUD-246), A determiner , sans action..;..;(05/06/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6/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6/2026  cell nokia): 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06/2026 ticket): INC-20260506-00016918...No power issue on site Ubaie: 53.7V site on Battery. Foe (682106733/Huawei) is informed....Sans actions...Others...A determiner"/>
    <s v="SUD_246"/>
    <s v=" impacted by   SUD_246_Z_Mintom-MTN(SUD-246), A determiner , sans action"/>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0"/>
    <n v="0"/>
    <n v="0"/>
    <n v="10.238298048414391"/>
    <n v="0.36517322854868117"/>
    <n v="1.9018970816104646"/>
    <n v="0.3330700875773685"/>
    <n v="5.4244320597660609"/>
    <n v="4.3570561277048672"/>
    <n v="2.2292242739696317"/>
    <n v="4.0077561188586692"/>
    <n v="3.3128554528414247"/>
    <n v="4.206107558030812"/>
    <n v="4.0703517106729086"/>
    <n v="4.0077561188586692"/>
    <x v="0"/>
    <m/>
    <x v="3"/>
    <x v="0"/>
    <s v="Defaut GE &amp; Power Cabinet"/>
    <x v="0"/>
    <s v="(05/06/2026  incident): impacted by  EXN_101_H_Djarengol-Delegue-HIS   ,RCA: Power issue / En attente RCA IHS"/>
    <s v="EXN_101"/>
    <s v=" impacted by  EXN_101_H_Djarengol-Delegue-HIS   ,RCA: Power issue / En attente RCA IHS"/>
  </r>
  <r>
    <s v="Ancienne-Mairie-Dla-V"/>
    <s v="LIT_771"/>
    <s v="Douala"/>
    <s v="CAMUSAT"/>
    <s v="Good Grid + GE"/>
    <s v="LITTORAL"/>
    <s v="Douala"/>
    <s v="ZTE"/>
    <n v="0"/>
    <n v="0"/>
    <n v="0"/>
    <n v="0"/>
    <n v="0"/>
    <n v="0"/>
    <n v="0"/>
    <n v="0"/>
    <n v="0"/>
    <n v="0"/>
    <n v="9.4643091546743605"/>
    <n v="0"/>
    <n v="0"/>
    <n v="0"/>
    <n v="4.2182457131605737"/>
    <n v="11.651728005068012"/>
    <n v="27.313994401212216"/>
    <n v="0"/>
    <n v="0"/>
    <n v="0"/>
    <n v="0"/>
    <n v="4.0021559042670072"/>
    <n v="2.95940094081348"/>
    <n v="2.6174216537293744"/>
    <n v="5.1791262555623412"/>
    <n v="4.0021559042670072"/>
    <x v="0"/>
    <m/>
    <x v="0"/>
    <x v="0"/>
    <s v="AKTIVCO Defaut GE &amp; Power Cabinet"/>
    <x v="0"/>
    <s v="(05/06/2026 ocm ran 15h): Power status check Ongoing..;..;(05/06/2026 ticket): INC-20260506-00009636...Grid Outage"/>
    <s v="LIT_771"/>
    <m/>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0.16861283041266106"/>
    <n v="3.9711050329164195"/>
    <n v="2.7989101111470811"/>
    <n v="2.748218359734929"/>
    <n v="5.0793297064572389"/>
    <n v="3.9711050329164195"/>
    <x v="0"/>
    <m/>
    <x v="3"/>
    <x v="0"/>
    <s v="Defaut GE &amp; Power Cabinet"/>
    <x v="0"/>
    <s v="( hourly IHS): 06/05/2026 19:49 0:11:00 47 V Fme is on site..;..;(05/06/2026 ocm ran 18h): Power status check Ongoing..;..;(05/06/2026 ticket): INC-20260506-00014547...Grid Outage"/>
    <s v="CTR_168"/>
    <m/>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0"/>
    <n v="1.1975211278743971"/>
    <n v="0.67732276925974433"/>
    <n v="0.59979368381402431"/>
    <n v="1.7426655023927542"/>
    <n v="1.4810784087115083"/>
    <n v="0.55156763204378578"/>
    <n v="0.6831191697128981"/>
    <n v="4.510205945216347"/>
    <n v="5.6580180804889952"/>
    <n v="3.949899124797037"/>
    <n v="13.43976435699755"/>
    <n v="6.0489492062520611"/>
    <n v="0"/>
    <n v="3.949899124797037"/>
    <x v="2"/>
    <m/>
    <x v="9"/>
    <x v="5"/>
    <s v="MPR ISSUE"/>
    <x v="5"/>
    <s v="(05/06/2026 groupe whatsapp incident):  le FME est en route pour le site avec le FAN et la carte core pour remplacement ETA=12 UTC ||(05/06/2026 ocm ran 10h): P1 incident at Fontem_G9U9_SUO_017..;..;(05/06/2026 ticket): INC-20260506-00013074...2026-05-06 23:27:47...AOF down traffic route to MW...Grid outage, generator failure ...Grid Outage...user:OCM_NOC.IHS"/>
    <s v="SUO_017"/>
    <s v=" P1 incident at Fontem_G9U9_SUO_017"/>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0"/>
    <n v="4.6760319855599528"/>
    <n v="4.6233874605976846"/>
    <n v="2.8768179020958984"/>
    <n v="2.1664971175498637"/>
    <n v="1.8424609084649113"/>
    <n v="3.8441756056145251"/>
    <n v="9.9257954930922321E-2"/>
    <n v="1.8034384290571397"/>
    <n v="3.2191602959766912"/>
    <n v="3.7326322007345194"/>
    <n v="13.067325715701671"/>
    <n v="5.5601881602524212"/>
    <n v="0"/>
    <n v="3.7326322007345194"/>
    <x v="2"/>
    <m/>
    <x v="9"/>
    <x v="5"/>
    <s v="MPR ISSUE"/>
    <x v="5"/>
    <s v="(05/06/2026  incident): impacted by Badjonre-IHS_EXN_152, Plantage MPR || Action :reset physique effectuer_x000a_NB: tout les impacts sont up excepte la BTS Badjonre qui a perdu sa configs , intervation a la premier heure demain ..;..;(05/06/2026 ocm ran 18h): 06.05.26: Besoin d'un FME sur site pour vérifier le statut de la BTS et son interco avec la RTN; CM-20260506-00004277; FME Herman activé pour investigations, update ASAP..;..;(05/06/2026 ticket): INC-20260506-00009911...2026-05-06 23:18:01...There is loss of signal between RTN and BBU_x000a_FME should check BBU status and interconnection with RTN...user:OCM_NOC.IHS"/>
    <s v="EXN_152"/>
    <s v=" impacted by Badjonre-IHS_EXN_152, Plantage MPR"/>
  </r>
  <r>
    <s v="EXN_368_H_Maroua-Walya-Mosquee"/>
    <s v="EXN_368"/>
    <s v=""/>
    <s v="ESCO"/>
    <s v="Hybrid Solar - S1"/>
    <s v="EXN"/>
    <s v="Maroua"/>
    <s v="Huawei"/>
    <n v="0.27046896268330889"/>
    <n v="0.70166765116298979"/>
    <n v="0"/>
    <n v="0"/>
    <n v="0"/>
    <n v="0"/>
    <n v="0"/>
    <n v="0"/>
    <n v="0"/>
    <n v="0"/>
    <n v="0"/>
    <n v="0"/>
    <n v="0"/>
    <s v=""/>
    <n v="1.0701046990437544E-3"/>
    <n v="0"/>
    <n v="0"/>
    <n v="0"/>
    <n v="0"/>
    <n v="1.0701046990437544E-3"/>
    <n v="1.0701046990437546E-3"/>
    <n v="3.6567439424940003"/>
    <n v="5.1488205859901122"/>
    <n v="6.5805299699773219"/>
    <n v="1.3659609908354069"/>
    <n v="3.6567439424940003"/>
    <x v="0"/>
    <m/>
    <x v="8"/>
    <x v="4"/>
    <s v="no root cause"/>
    <x v="4"/>
    <s v=""/>
    <s v="EXN_368"/>
    <m/>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0"/>
    <n v="3.6356807150011545"/>
    <n v="2.0941243120751052"/>
    <n v="1.8822612891051338"/>
    <n v="5.1865819264687509"/>
    <n v="3.6356807150011545"/>
    <x v="0"/>
    <m/>
    <x v="3"/>
    <x v="0"/>
    <s v="Defaut GE &amp; Power Cabinet"/>
    <x v="0"/>
    <s v="(05/06/2026 ocm ran 18h): Power status check Ongoing..;..;(05/06/2026 ticket): INC-20260506-00013566...Grid Outage"/>
    <s v="LIT_420"/>
    <m/>
  </r>
  <r>
    <s v="Dakana"/>
    <s v="EXN_211"/>
    <s v="EXTREME-NORD"/>
    <s v="IHS"/>
    <s v="Hybrid-Gen"/>
    <s v="EXTREME-NORD"/>
    <s v="Dakana"/>
    <s v="NOKIA"/>
    <n v="0.12579238602832277"/>
    <n v="1.1042919236351156"/>
    <n v="0"/>
    <n v="0"/>
    <n v="0"/>
    <n v="0"/>
    <n v="0"/>
    <n v="0"/>
    <n v="0"/>
    <n v="0"/>
    <n v="0"/>
    <n v="0"/>
    <n v="1.8987955370989934E-2"/>
    <n v="2.7877570454759875"/>
    <n v="5.9982981228613515E-2"/>
    <n v="0"/>
    <n v="0"/>
    <n v="0"/>
    <n v="0"/>
    <n v="0"/>
    <n v="0"/>
    <n v="3.3442555352949066"/>
    <n v="10.504967846880009"/>
    <n v="5.4932491474307321"/>
    <n v="0"/>
    <n v="3.3442555352949066"/>
    <x v="2"/>
    <m/>
    <x v="3"/>
    <x v="0"/>
    <s v="Defaut GE &amp; Power Cabinet"/>
    <x v="0"/>
    <s v="(05/06/2026  groupe whatsapp incident): impacted by EXN_036_N_Balaza , Probleme d'energie , cable d'alimentation MPR burler , || Action :action IHS ,| FME a refais le cable l'alimentation MPR..;..;(05/06/2026 ticket): INC-20260506-00014396...Grid Outage"/>
    <s v="EXN_036"/>
    <s v=": impacted by EXN_036_N_Balaza"/>
  </r>
  <r>
    <s v="Sky-Way-Hotel-IHS"/>
    <s v="LIT_141"/>
    <s v="Douala"/>
    <s v="IHS"/>
    <s v="Grid-Gen-Lithium"/>
    <s v="LITTORAL"/>
    <s v="Douala"/>
    <s v="ZTE"/>
    <n v="0"/>
    <n v="0"/>
    <n v="0"/>
    <n v="0"/>
    <n v="0"/>
    <n v="0"/>
    <n v="0"/>
    <n v="0"/>
    <n v="0"/>
    <n v="0"/>
    <n v="0"/>
    <n v="0"/>
    <n v="0"/>
    <n v="0"/>
    <n v="13.214294886611709"/>
    <n v="0"/>
    <n v="0"/>
    <n v="0.63264589807466809"/>
    <n v="1.6248113048714015"/>
    <n v="1.144637491332152"/>
    <n v="0"/>
    <n v="3.2759828554959145"/>
    <n v="0.94633386488895277"/>
    <n v="0.80071809622897361"/>
    <n v="5.5073809773960472"/>
    <n v="3.2759828554959145"/>
    <x v="0"/>
    <m/>
    <x v="3"/>
    <x v="0"/>
    <s v="Defaut GE &amp; Power Cabinet"/>
    <x v="0"/>
    <s v="(05/06/2026 ticket): INC-20260506-00011111...Grid Outage"/>
    <s v="LIT_141"/>
    <m/>
  </r>
  <r>
    <s v="Nkeng-Likok-II"/>
    <s v="LIT_658"/>
    <s v="LITTORAL"/>
    <s v="CAMUSAT"/>
    <s v="Hybrid Solar - S3"/>
    <s v="LITTORAL"/>
    <s v="Nkeng-Likok-II"/>
    <s v="NOKIA"/>
    <n v="0"/>
    <n v="0"/>
    <n v="0"/>
    <n v="0"/>
    <n v="0"/>
    <n v="0"/>
    <n v="0"/>
    <n v="0"/>
    <n v="0"/>
    <n v="0"/>
    <n v="0"/>
    <n v="0"/>
    <n v="0"/>
    <n v="0"/>
    <n v="0"/>
    <n v="0"/>
    <n v="0"/>
    <n v="0"/>
    <n v="0"/>
    <n v="0"/>
    <n v="0"/>
    <n v="3.2097433746251065"/>
    <n v="11.201635432778197"/>
    <n v="4.796233394874724"/>
    <n v="0"/>
    <n v="3.2097433746251065"/>
    <x v="1"/>
    <m/>
    <x v="4"/>
    <x v="1"/>
    <s v="EXCLU"/>
    <x v="1"/>
    <s v="(05/06/2026 ocm ran 18h): 06.05.26: BO TRANS analysis ongoing..;..;(05/06/2026 ocm ran 15h): Power status check Ongoing..;..;(05/06/2026 ticket): INC-20260506-00011209...2026-05-06 23:26:42... grid only site probable grid outage / FME will check...grid only site power issue ...user:OCM_NOC.CAMUSAT"/>
    <s v="LIT_658"/>
    <m/>
  </r>
  <r>
    <s v="Ebogo"/>
    <s v="CTR_313"/>
    <s v="Yaounde"/>
    <s v="IHS"/>
    <s v="Grid-Gen"/>
    <s v="CENTRE"/>
    <s v="Yaounde"/>
    <s v="ZTE"/>
    <n v="0"/>
    <n v="0"/>
    <n v="0"/>
    <n v="0"/>
    <n v="0"/>
    <n v="0"/>
    <n v="0.81313689064671413"/>
    <n v="0.67564627189791004"/>
    <n v="2.6765815434048736"/>
    <n v="0"/>
    <n v="0"/>
    <n v="0"/>
    <n v="0.69414124811304911"/>
    <n v="0"/>
    <n v="0"/>
    <n v="0"/>
    <n v="0"/>
    <n v="0.38935759474706905"/>
    <n v="0"/>
    <n v="3.6472735159074551E-2"/>
    <n v="0"/>
    <n v="3.1988461417731782"/>
    <n v="1.9273887030442549"/>
    <n v="1.8235568373845243"/>
    <n v="4.4323621535370261"/>
    <n v="3.1988461417731782"/>
    <x v="0"/>
    <m/>
    <x v="8"/>
    <x v="4"/>
    <s v="no root cause"/>
    <x v="4"/>
    <s v="( hourly IHS): 06/05/2026 20:31 0:28:52 45 V Fme is on the way ETA = 20:30..;..;(05/06/2026 ticket): INC-20260506-00017772...2026-05-06 23:53:22...No Power Issue on Site U = 54.1V and site is on GEN. TX FME collins 679631201 / Huawei is informed....user:ABANDA_x0009_Jean Roland"/>
    <s v="CTR_313"/>
    <m/>
  </r>
  <r>
    <s v="Hopital-General-Garoua"/>
    <s v="NRD_189"/>
    <s v="Garoua"/>
    <s v="ESCO"/>
    <s v="Medium Grid + Solar + GE"/>
    <s v="NORD"/>
    <s v="Garoua"/>
    <s v="Huawei"/>
    <n v="0"/>
    <n v="0"/>
    <n v="5.0747931844318312"/>
    <n v="1.1822338364252223"/>
    <n v="0"/>
    <n v="0"/>
    <n v="0"/>
    <n v="0"/>
    <n v="0"/>
    <n v="0.55912970525036165"/>
    <n v="2.0161485933117032"/>
    <n v="0"/>
    <n v="0"/>
    <n v="0"/>
    <n v="0"/>
    <n v="0"/>
    <n v="1.9416871413365753"/>
    <n v="0"/>
    <n v="0"/>
    <n v="0"/>
    <n v="0"/>
    <n v="3.17753322318389"/>
    <n v="2.3499104748430311"/>
    <n v="3.0051897922893058"/>
    <n v="3.5151094300967252"/>
    <n v="3.17753322318389"/>
    <x v="0"/>
    <m/>
    <x v="0"/>
    <x v="0"/>
    <s v="AKTIVCO Defaut GE &amp; Power Cabinet"/>
    <x v="0"/>
    <s v="(05/06/2026 ticket): INC-20260506-00008952...Grid Outage"/>
    <s v="NRD_189"/>
    <m/>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0"/>
    <n v="3.1662436186089784"/>
    <n v="2.3549062983345919"/>
    <n v="3.016186915824298"/>
    <n v="3.4850131438690037"/>
    <n v="3.1662436186089784"/>
    <x v="1"/>
    <s v=" not accepted"/>
    <x v="4"/>
    <x v="1"/>
    <s v="EXCLU"/>
    <x v="1"/>
    <s v="(05/06/2026 ocm ran 10h): Power status check Ongoing"/>
    <s v="NRD_255"/>
    <m/>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0"/>
    <n v="30.956951828166883"/>
    <n v="15.409507666230066"/>
    <n v="45.748313514994315"/>
    <n v="3.9872814489502981"/>
    <n v="0"/>
    <n v="0"/>
    <n v="2.8948430232964443E-17"/>
    <n v="16.79534675672668"/>
    <n v="19.796098683628539"/>
    <n v="3.1573260794502818"/>
    <n v="1.1945013968322482"/>
    <n v="1.2466062983023418"/>
    <n v="4.924846837263364"/>
    <n v="3.1573260794502818"/>
    <x v="0"/>
    <m/>
    <x v="2"/>
    <x v="0"/>
    <s v="AKTIVCO Coupure ENEO &amp; Baisse de tension"/>
    <x v="0"/>
    <s v="(05/06/2026 ticket): INC-20260506-00015124...Grid Outage"/>
    <s v="LIT_740"/>
    <m/>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9427879223703246"/>
    <n v="0"/>
    <n v="0.17895717583675058"/>
    <n v="3.0970613498157991"/>
    <n v="2.0820094401080698"/>
    <n v="3.5440488455039088"/>
    <n v="3.0872633611094695"/>
    <n v="3.097061349815799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0"/>
    <n v="3.1160720525044576"/>
    <n v="3.0813664808964911"/>
    <n v="3.0813308107398565"/>
    <n v="3.0814378212097608"/>
    <n v="3.0813664808964911"/>
    <n v="3.0811167898000473"/>
    <n v="3.0811524599566824"/>
    <n v="3.0811881301133166"/>
    <n v="3.0825792662220746"/>
    <n v="3.0822403997340437"/>
    <n v="21.578710198274244"/>
    <n v="2.3906790293464373E-3"/>
    <n v="0"/>
    <n v="3.0822403997340437"/>
    <x v="2"/>
    <m/>
    <x v="8"/>
    <x v="4"/>
    <s v="no root cause"/>
    <x v="4"/>
    <s v="(05/06/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06/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06/2026  cell nokia):  _x000a_06/05/2026 : Point escalader a Mr Theophile ppour support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m/>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0"/>
    <n v="3.0819015332460129"/>
    <n v="3.0819015332460129"/>
    <n v="3.0819015332460129"/>
    <n v="3.0819015332460129"/>
    <n v="3.0819015332460129"/>
    <n v="3.0819015332460129"/>
    <n v="3.0819015332460129"/>
    <n v="3.0819015332460129"/>
    <n v="3.0819015332460129"/>
    <n v="3.0819015332460129"/>
    <n v="0"/>
    <n v="9.1802074726888829"/>
    <n v="0"/>
    <n v="3.0819015332460129"/>
    <x v="0"/>
    <m/>
    <x v="6"/>
    <x v="2"/>
    <s v="Warehouse HUAWEI"/>
    <x v="2"/>
    <s v="(05/06/2026 ocm ran 18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6/2026 ocm ran 15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6/2026 ocm ran 10h): 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m/>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0"/>
    <n v="3.1157113417432898"/>
    <n v="3.0809741091735079"/>
    <n v="3.0810454494867776"/>
    <n v="3.081009779330143"/>
    <n v="3.0810811196434127"/>
    <n v="3.0811167898000473"/>
    <n v="3.0811167898000473"/>
    <n v="3.0811167898000473"/>
    <n v="3.0811524599566824"/>
    <n v="3.081009779330143"/>
    <n v="21.575712704179306"/>
    <n v="0"/>
    <n v="0"/>
    <n v="3.081009779330143"/>
    <x v="1"/>
    <m/>
    <x v="4"/>
    <x v="1"/>
    <s v="EXCLU"/>
    <x v="1"/>
    <s v=""/>
    <s v="SUO_015"/>
    <m/>
  </r>
  <r>
    <s v="Bonabappe-II"/>
    <s v="LIT_362"/>
    <s v="Douala"/>
    <s v="IHS"/>
    <s v="Grid-Gen"/>
    <s v="LITTORAL"/>
    <s v="Douala"/>
    <s v="ZTE"/>
    <n v="0"/>
    <n v="1.4447840243356067"/>
    <n v="0"/>
    <n v="0"/>
    <n v="0"/>
    <n v="0"/>
    <n v="0"/>
    <n v="1.5408437561531017"/>
    <n v="0"/>
    <n v="0"/>
    <n v="0"/>
    <n v="0"/>
    <n v="0.44489602862744065"/>
    <n v="1.9620191306184063"/>
    <n v="0"/>
    <n v="0"/>
    <n v="0.29452848333347581"/>
    <n v="3.234480628251335"/>
    <n v="5.6243276175474337"/>
    <n v="1.3526480097479401"/>
    <n v="2.4469192399117663"/>
    <n v="3.0267911412452597"/>
    <n v="2.3276790603055844"/>
    <n v="2.1184072510038727"/>
    <n v="3.8030077681250782"/>
    <n v="3.0267911412452597"/>
    <x v="0"/>
    <m/>
    <x v="3"/>
    <x v="0"/>
    <s v="Defaut GE &amp; Power Cabinet"/>
    <x v="0"/>
    <s v="(05/06/2026 ticket): INC-20260506-00003314...Grid Outage"/>
    <s v="LIT_362"/>
    <m/>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n v="0"/>
    <n v="0"/>
    <n v="0"/>
    <n v="0"/>
    <n v="0"/>
    <n v="0.32804059549186293"/>
    <n v="2.9646002231524995"/>
    <n v="10.370455299369727"/>
    <n v="4.4195686322510888"/>
    <n v="0"/>
    <n v="2.9646002231524995"/>
    <x v="2"/>
    <m/>
    <x v="3"/>
    <x v="0"/>
    <s v="Defaut GE &amp; Power Cabinet"/>
    <x v="0"/>
    <s v="( hourly IHS): 06/05/2026 13:35 2:25:00 41v FME is informed and managing..;..;(05/06/2026 ticket): INC-20260506-00008625...FEEDBACK AWAITED...Grid Outage"/>
    <s v="NRO_248"/>
    <m/>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4.6899656995773791"/>
    <n v="7.4977599141633355"/>
    <n v="2.9446962757502866"/>
    <n v="2.8015329184801505"/>
    <n v="2.4159671008564798"/>
    <n v="3.3242716151527696"/>
    <n v="2.9446962757502866"/>
    <x v="0"/>
    <m/>
    <x v="2"/>
    <x v="0"/>
    <s v="AKTIVCO Coupure ENEO &amp; Baisse de tension"/>
    <x v="0"/>
    <s v="(05/06/2026 ocm ran 18h): 06.05.26: Camusat: Grid outage, Grid only site/ Grid returns awaited..;..;(05/06/2026 ticket): INC-20260506-00012032"/>
    <s v="CTR_772"/>
    <m/>
  </r>
  <r>
    <s v="Ngd-burkina-rural"/>
    <s v="ADM_147"/>
    <s v="Ngaoundere"/>
    <s v="CAMUSAT"/>
    <s v="Hybrid Solar - S3"/>
    <s v="ADAMAOUA"/>
    <s v="Ngaoundere"/>
    <s v="Huawei"/>
    <n v="0"/>
    <n v="0"/>
    <n v="0"/>
    <n v="0"/>
    <n v="0"/>
    <n v="0"/>
    <n v="0"/>
    <n v="0"/>
    <n v="0"/>
    <n v="0"/>
    <n v="0"/>
    <n v="0"/>
    <n v="0"/>
    <n v="0"/>
    <n v="0"/>
    <n v="0"/>
    <n v="0"/>
    <n v="0"/>
    <n v="0"/>
    <n v="0"/>
    <m/>
    <n v="2.9292510979274211"/>
    <n v="5.1257149023416426"/>
    <n v="6.5452010465436521"/>
    <n v="0"/>
    <n v="2.9292510979274211"/>
    <x v="0"/>
    <m/>
    <x v="8"/>
    <x v="4"/>
    <s v="no root cause"/>
    <x v="4"/>
    <s v=""/>
    <s v="ADM_147"/>
    <m/>
  </r>
  <r>
    <s v="Ngd-Balam"/>
    <s v="ADM_165"/>
    <s v="Ngaoundere"/>
    <s v="CAMUSAT"/>
    <s v="Hybrid Solar - S1"/>
    <s v="ADAMAOUA"/>
    <s v="Ngaoundere"/>
    <s v="Huawei"/>
    <n v="0"/>
    <n v="0"/>
    <n v="0"/>
    <n v="0"/>
    <n v="0"/>
    <n v="0"/>
    <n v="0"/>
    <n v="0"/>
    <n v="0"/>
    <n v="0"/>
    <n v="0"/>
    <n v="0"/>
    <n v="0"/>
    <n v="0"/>
    <n v="0"/>
    <n v="0"/>
    <n v="0"/>
    <n v="0"/>
    <n v="0"/>
    <n v="0"/>
    <m/>
    <n v="2.9292332628491038"/>
    <n v="5.1275883361509775"/>
    <n v="6.5443510273332173"/>
    <n v="0"/>
    <n v="2.9292332628491038"/>
    <x v="0"/>
    <m/>
    <x v="8"/>
    <x v="4"/>
    <s v="no root cause"/>
    <x v="4"/>
    <s v=""/>
    <s v="ADM_165"/>
    <m/>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36816952170600326"/>
    <n v="0"/>
    <n v="0.37867438283494903"/>
    <n v="2.9285555298730426"/>
    <n v="2.3193110559572196"/>
    <n v="1.9992451829411333"/>
    <n v="3.6936351279475215"/>
    <n v="2.9285555298730426"/>
    <x v="0"/>
    <m/>
    <x v="8"/>
    <x v="4"/>
    <s v="no root cause"/>
    <x v="4"/>
    <s v=""/>
    <s v="LIT_638"/>
    <m/>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0"/>
    <n v="5.3505234952187721E-4"/>
    <n v="1.3269298268142552E-2"/>
    <n v="8.9175391586979538E-4"/>
    <n v="0"/>
    <n v="0.46817080583164256"/>
    <n v="4.5479449709359566E-3"/>
    <n v="1.0701046990437544E-3"/>
    <n v="1.3376308738046931E-3"/>
    <n v="2.0331989281831336E-3"/>
    <n v="2.9161601504424528"/>
    <n v="2.501658613399198"/>
    <n v="4.2706558918231554"/>
    <n v="2.1576985205760102"/>
    <n v="2.9161601504424528"/>
    <x v="0"/>
    <m/>
    <x v="8"/>
    <x v="4"/>
    <s v="no root cause"/>
    <x v="4"/>
    <s v=""/>
    <s v="SUO_112"/>
    <m/>
  </r>
  <r>
    <s v="Ngd-Yarban"/>
    <s v="ADM_073"/>
    <s v="Ngaoundere"/>
    <s v="IHS"/>
    <s v="Grid-Gen"/>
    <s v="ADAMAOUA"/>
    <s v="Ngaoundere"/>
    <s v="Huawei"/>
    <n v="0.55335113987552542"/>
    <n v="5.0622907945313376"/>
    <n v="0.79194881760564773"/>
    <n v="1.0171880216760407"/>
    <n v="1.6637631159165946"/>
    <n v="0"/>
    <n v="0"/>
    <n v="0"/>
    <n v="0"/>
    <n v="0"/>
    <n v="0"/>
    <n v="0"/>
    <n v="2.7436771080349174"/>
    <n v="5.6142329632197887"/>
    <n v="2.8911375355631455"/>
    <n v="1.5271642510836594"/>
    <n v="0.60361039057394716"/>
    <n v="0.31050871350586279"/>
    <n v="0.17754820464967627"/>
    <n v="1.4702703512511666"/>
    <n v="1.1147637351505137"/>
    <n v="2.8846990722905663"/>
    <n v="4.3051508938527387"/>
    <n v="3.933357643882752"/>
    <n v="1.820654315150799"/>
    <n v="2.8846990722905663"/>
    <x v="0"/>
    <m/>
    <x v="3"/>
    <x v="0"/>
    <s v="Defaut GE &amp; Power Cabinet"/>
    <x v="0"/>
    <s v="( hourly IHS): 06/05/2026 00:31 0:28:42 53.7V Grid outage, Gen overload ( Richard is informed )"/>
    <s v="ADM_073"/>
    <m/>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0"/>
    <n v="0"/>
    <n v="3.0125230785913431"/>
    <n v="1.5462121147266381"/>
    <n v="6.2621991935690984"/>
    <n v="6.1742900925426554"/>
    <n v="9.269157727725414"/>
    <n v="13.831977153978078"/>
    <n v="10.458115388676292"/>
    <n v="0"/>
    <n v="2.8697532766605889"/>
    <n v="2.3480370410336957"/>
    <n v="3.0053491708912623"/>
    <n v="2.9253248210091778"/>
    <n v="2.8697532766605889"/>
    <x v="0"/>
    <m/>
    <x v="3"/>
    <x v="0"/>
    <s v="Defaut GE &amp; Power Cabinet"/>
    <x v="0"/>
    <s v="(05/06/2026 ticket): INC-20260506-00016493...Grid Outage"/>
    <s v="NRD_085"/>
    <m/>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0"/>
    <n v="1.1841686338579278"/>
    <n v="1.242268657769616"/>
    <n v="7.2775542630187248E-2"/>
    <n v="2.0658677917694424"/>
    <n v="0.21713297053749808"/>
    <n v="2.3222640684293858"/>
    <n v="1.5938348342546658"/>
    <n v="1.1929492596510212"/>
    <n v="0.45053191337573795"/>
    <n v="2.8530239731988711"/>
    <n v="2.7285938955033591"/>
    <n v="7.3377908340728499"/>
    <n v="0"/>
    <n v="2.8530239731988711"/>
    <x v="2"/>
    <m/>
    <x v="3"/>
    <x v="0"/>
    <s v="Defaut GE &amp; Power Cabinet"/>
    <x v="0"/>
    <s v="(05/06/2026 ticket): INC-20260506-00011015...Grid Outage"/>
    <s v="EXN_169"/>
    <m/>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8.449996147623082"/>
    <n v="22.360961296453247"/>
    <n v="0.26494008840491595"/>
    <n v="2.8467460256311474"/>
    <n v="1.8269726508638779"/>
    <n v="1.677619164193112"/>
    <n v="3.8786246872722239"/>
    <n v="2.8467460256311474"/>
    <x v="0"/>
    <m/>
    <x v="8"/>
    <x v="4"/>
    <s v="no root cause"/>
    <x v="4"/>
    <s v=""/>
    <s v="CTR_939"/>
    <m/>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0"/>
    <n v="2.8344398215921442"/>
    <n v="4.9608527271201277"/>
    <n v="6.3329087487377205"/>
    <n v="0"/>
    <n v="2.8344398215921442"/>
    <x v="0"/>
    <m/>
    <x v="0"/>
    <x v="0"/>
    <s v="AKTIVCO Defaut GE &amp; Power Cabinet"/>
    <x v="0"/>
    <s v="(05/06/2026 ticket): INC-20260506-00015970...2026-05-06 23:44:46...Grid outage no space // awaiting grid return...user:OCM_NOC.IHS"/>
    <s v="EXN_212"/>
    <m/>
  </r>
  <r>
    <s v="Bonamoutongo"/>
    <s v="LIT_020"/>
    <s v="Douala"/>
    <s v="IHS"/>
    <s v="Grid-Gen"/>
    <s v="LITTORAL"/>
    <s v="Douala"/>
    <s v="ZTE"/>
    <n v="0"/>
    <n v="0"/>
    <n v="0"/>
    <n v="0"/>
    <n v="0"/>
    <n v="0"/>
    <n v="0"/>
    <n v="0"/>
    <n v="0"/>
    <n v="0"/>
    <n v="0"/>
    <n v="0"/>
    <n v="0.36397827830141527"/>
    <n v="0"/>
    <n v="0"/>
    <n v="0"/>
    <n v="2.5714794268804591"/>
    <n v="0"/>
    <n v="0"/>
    <n v="5.2374312636081655"/>
    <n v="0"/>
    <n v="2.8191908296307715"/>
    <n v="1.5345920810202673"/>
    <n v="1.2849102889725308"/>
    <n v="4.1586569504910624"/>
    <n v="2.8191908296307715"/>
    <x v="0"/>
    <m/>
    <x v="3"/>
    <x v="0"/>
    <s v="Defaut GE &amp; Power Cabinet"/>
    <x v="0"/>
    <s v="(05/06/2026 ticket): INC-20260506-00003389...Power issue grid outage Generator fail to start camusat informed ...Grid Outage"/>
    <s v="LIT_020"/>
    <m/>
  </r>
  <r>
    <s v="Meiganga"/>
    <s v="ADM_004"/>
    <s v="ADAMAOUA"/>
    <s v="CAMUSAT"/>
    <s v="Bad Grid + Solar + GE"/>
    <s v="ADAMAOUA"/>
    <s v="Meiganga"/>
    <s v="Huawei"/>
    <n v="0"/>
    <n v="8.9175391586979543E-5"/>
    <n v="0"/>
    <n v="0"/>
    <n v="0"/>
    <n v="2.0087470358099835"/>
    <n v="2.931640998421952"/>
    <n v="11.220333130726845"/>
    <n v="2.4848544514928674"/>
    <n v="0"/>
    <n v="9.5060967431720184E-2"/>
    <n v="0"/>
    <n v="0"/>
    <n v="0"/>
    <n v="5.9432723230974247"/>
    <n v="0"/>
    <n v="3.8940753296635879"/>
    <n v="8.9175391586979543E-5"/>
    <n v="0"/>
    <n v="0"/>
    <n v="0.82535391929413038"/>
    <n v="2.7873373797559022"/>
    <n v="6.4240045322110708"/>
    <n v="4.5674719748666321"/>
    <n v="0.64553113925934691"/>
    <n v="2.7873373797559022"/>
    <x v="0"/>
    <m/>
    <x v="8"/>
    <x v="4"/>
    <s v="no root cause"/>
    <x v="4"/>
    <s v=""/>
    <s v="ADM_004"/>
    <m/>
  </r>
  <r>
    <s v="Kumba-CCAS-IHS"/>
    <s v="SUO_109"/>
    <s v="SUD-OUEST"/>
    <s v="IHS"/>
    <s v="Grid-Gen"/>
    <s v="SUD-OUEST"/>
    <s v="Kumba"/>
    <s v="Huawei"/>
    <n v="0"/>
    <n v="4.1020680130010589E-3"/>
    <n v="0"/>
    <n v="0"/>
    <n v="0"/>
    <n v="7.5620732065758639E-3"/>
    <n v="1.5855384624164963E-2"/>
    <n v="0"/>
    <n v="7.4728978149888855E-3"/>
    <n v="7.4728978149888855E-3"/>
    <n v="7.3123821101323217E-3"/>
    <n v="0"/>
    <n v="7.66908367648024E-3"/>
    <n v="0"/>
    <n v="2.9886954139593018"/>
    <n v="0"/>
    <n v="0.14945795629977768"/>
    <n v="0"/>
    <n v="0"/>
    <n v="0"/>
    <n v="2.7822722175137621E-2"/>
    <n v="2.7812912882063041"/>
    <n v="1.8284713979113463"/>
    <n v="3.1320551594466037"/>
    <n v="2.8163967850599838"/>
    <n v="2.781291288206304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2.5771688168637088E-2"/>
    <n v="2.7746923092288682"/>
    <n v="1.8253490082291204"/>
    <n v="3.1163829302542236"/>
    <n v="2.8146867687970465"/>
    <n v="2.7746923092288682"/>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0"/>
    <n v="0"/>
    <n v="0.28136619553523801"/>
    <n v="2.1525156021265119"/>
    <n v="1.5634586354595605"/>
    <n v="17.97046439690326"/>
    <n v="29.527666486889082"/>
    <n v="1.9482504501573774"/>
    <n v="1.7844174207337791"/>
    <n v="0.30633530517959173"/>
    <n v="2.7663276574980102"/>
    <n v="2.4290942771842738"/>
    <n v="2.0725593398410793"/>
    <n v="3.3052904346341512"/>
    <n v="2.7663276574980102"/>
    <x v="0"/>
    <m/>
    <x v="2"/>
    <x v="0"/>
    <s v="AKTIVCO Coupure ENEO &amp; Baisse de tension"/>
    <x v="0"/>
    <s v="(05/06/2026 ticket): INC-20260506-00017125...2026-05-06 23:03:51...investigations ongoing / FME is trying to get level0...user:OCM_NOC.CAMUSAT ||(05/06/2026 groupe whatsapp incident):  LIT_791_Z_Mabanda-New(LIT-791)  //  INC-20260506-00016841impacted by CIMAF(LIT_695) "/>
    <s v="LIT_695"/>
    <s v="impacted by CIMAF(LIT_695) "/>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2.523663581911521E-2"/>
    <n v="2.7587299141347987"/>
    <n v="1.8303448317206814"/>
    <n v="3.1548994257270206"/>
    <n v="2.7579142288674823"/>
    <n v="2.7587299141347987"/>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Nkamlikum"/>
    <s v="SUO_216"/>
    <s v="SUD-OUEST"/>
    <s v="IHS"/>
    <s v="Grid-Gen"/>
    <s v="SUD-OUEST"/>
    <s v="Kumba"/>
    <s v="Huawei"/>
    <n v="0"/>
    <n v="0"/>
    <n v="2.898271566890104"/>
    <n v="0"/>
    <n v="0"/>
    <n v="0"/>
    <n v="6.6346491340712778E-3"/>
    <n v="0"/>
    <n v="0"/>
    <n v="0"/>
    <n v="0"/>
    <n v="0"/>
    <n v="0"/>
    <n v="0"/>
    <n v="0"/>
    <n v="0"/>
    <n v="0.19582915992500705"/>
    <n v="0"/>
    <n v="1.428268741813699"/>
    <n v="0"/>
    <n v="1.323184460367602"/>
    <n v="2.7457994823546872"/>
    <n v="1.8284713979113463"/>
    <n v="3.1262112773748694"/>
    <n v="2.7521001735734907"/>
    <n v="2.7457994823546872"/>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Barombi-Kang-II-IHS"/>
    <s v="SUO_108"/>
    <s v="SUD-OUEST"/>
    <s v="IHS"/>
    <s v="Grid-Gen"/>
    <s v="SUD-OUEST"/>
    <s v="Kumba"/>
    <s v="Huawei"/>
    <n v="0"/>
    <n v="0"/>
    <n v="0"/>
    <n v="0"/>
    <n v="0"/>
    <n v="0"/>
    <n v="8.0257852428281592E-3"/>
    <n v="0"/>
    <n v="0"/>
    <n v="0"/>
    <n v="0"/>
    <n v="0"/>
    <n v="0"/>
    <n v="0"/>
    <n v="0"/>
    <n v="0"/>
    <n v="0.14856620238390791"/>
    <n v="0"/>
    <n v="0"/>
    <n v="0"/>
    <n v="2.5950038951811045E-2"/>
    <n v="2.740359783467881"/>
    <n v="1.827846919974901"/>
    <n v="3.1272738013879113"/>
    <n v="2.7411560694906831"/>
    <n v="2.74035978346788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Station-IHS"/>
    <s v="SUO_126"/>
    <s v="SUD-OUEST"/>
    <s v="IHS"/>
    <s v="Grid-Gen"/>
    <s v="SUD-OUEST"/>
    <s v="Kumba"/>
    <s v="Huawei"/>
    <n v="0"/>
    <n v="0"/>
    <n v="0"/>
    <n v="0"/>
    <n v="0"/>
    <n v="0"/>
    <n v="9.4347564299024338E-3"/>
    <n v="0"/>
    <n v="8.0257852428281603E-4"/>
    <n v="0"/>
    <n v="0"/>
    <n v="0"/>
    <n v="0"/>
    <n v="0"/>
    <n v="8.9175391586979543E-5"/>
    <n v="0"/>
    <n v="0.14936878090819072"/>
    <n v="0"/>
    <n v="0"/>
    <n v="0"/>
    <n v="2.4327046824928013E-2"/>
    <n v="2.7396463803351843"/>
    <n v="1.827846919974901"/>
    <n v="3.146930495629201"/>
    <n v="2.7271339361345857"/>
    <n v="2.7396463803351843"/>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Fiango-IHS"/>
    <s v="SUO_110"/>
    <s v="SUD-OUEST"/>
    <s v="IHS"/>
    <s v="Grid-Gen"/>
    <s v="SUD-OUEST"/>
    <s v="Kumba"/>
    <s v="Huawei"/>
    <n v="0"/>
    <n v="0"/>
    <n v="0"/>
    <n v="0.26110554656667612"/>
    <n v="0"/>
    <n v="0"/>
    <n v="8.0079501645107607E-3"/>
    <n v="0"/>
    <n v="0"/>
    <n v="0"/>
    <n v="0"/>
    <n v="0"/>
    <n v="0"/>
    <n v="0"/>
    <n v="0"/>
    <n v="0"/>
    <n v="1.3498657375304264"/>
    <n v="0"/>
    <n v="0"/>
    <n v="0"/>
    <n v="2.7198494434028758E-2"/>
    <n v="2.7311747181344228"/>
    <n v="1.8284713979113463"/>
    <n v="3.1283363254009537"/>
    <n v="2.7226878938509462"/>
    <n v="2.7311747181344228"/>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Kossala-IHS"/>
    <s v="SUO_113"/>
    <s v="SUD-OUEST"/>
    <s v="IHS"/>
    <s v="Grid-Gen"/>
    <s v="SUD-OUEST"/>
    <s v="Kumba"/>
    <s v="Huawei"/>
    <n v="0"/>
    <n v="0"/>
    <n v="0"/>
    <n v="0"/>
    <n v="0"/>
    <n v="0"/>
    <n v="7.7582590680672194E-3"/>
    <n v="0"/>
    <n v="8.0257852428281603E-4"/>
    <n v="0"/>
    <n v="0"/>
    <n v="0"/>
    <n v="0"/>
    <n v="0"/>
    <n v="0"/>
    <n v="8.9175391586979543E-5"/>
    <n v="0.14817383066092521"/>
    <n v="0"/>
    <n v="0"/>
    <n v="0"/>
    <n v="2.7911897566724592E-2"/>
    <n v="2.7279644040372908"/>
    <n v="1.8265979641020105"/>
    <n v="3.1222268123259589"/>
    <n v="2.7209778775880071"/>
    <n v="2.7279644040372908"/>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0"/>
    <n v="37.085548450060351"/>
    <n v="26.870971055808106"/>
    <n v="25.073212996492913"/>
    <n v="38.071953126560572"/>
    <n v="20.242421518521372"/>
    <n v="0.20096566248041714"/>
    <n v="0.41377381696358501"/>
    <n v="0"/>
    <n v="1.4400398935031802"/>
    <n v="2.7179767601795493"/>
    <n v="1.8290958758477913"/>
    <n v="3.1227580743324799"/>
    <n v="2.7007996856853307"/>
    <n v="2.7179767601795493"/>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1.3163714604503585"/>
    <n v="1.0223601943880862"/>
    <n v="4.039609568733538"/>
    <n v="2.7158365507814581"/>
    <n v="0.85516008616796357"/>
    <n v="0.84088150392198857"/>
    <n v="4.4323621535370181"/>
    <n v="2.7158365507814581"/>
    <x v="0"/>
    <m/>
    <x v="0"/>
    <x v="0"/>
    <s v="AKTIVCO Defaut GE &amp; Power Cabinet"/>
    <x v="0"/>
    <s v="(05/06/2026 ticket): INC-20260506-00016525...Grid Outage"/>
    <s v="LIT_610"/>
    <m/>
  </r>
  <r>
    <s v="Kumba-Pulletin-IHS"/>
    <s v="SUO_115"/>
    <s v="SUD-OUEST"/>
    <s v="IHS"/>
    <s v="Grid-Gen"/>
    <s v="SUD-OUEST"/>
    <s v="Kumba"/>
    <s v="Huawei"/>
    <n v="0"/>
    <n v="0"/>
    <n v="0"/>
    <n v="0.21518021989938166"/>
    <n v="0"/>
    <n v="0.20852773568699298"/>
    <n v="0.22053074339460038"/>
    <n v="8.9175391586979543E-5"/>
    <n v="0.42731064140648867"/>
    <n v="0"/>
    <n v="0"/>
    <n v="0"/>
    <n v="8.9175391586979543E-5"/>
    <n v="0"/>
    <n v="0.21425279582687706"/>
    <n v="0"/>
    <n v="0.1490120793418428"/>
    <n v="0"/>
    <n v="0.426026515767636"/>
    <n v="0"/>
    <n v="2.6930968259267822E-2"/>
    <n v="2.7037086975256321"/>
    <n v="1.827846919974901"/>
    <n v="3.113460989218356"/>
    <n v="2.6797664856511849"/>
    <n v="2.7037086975256321"/>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Makepe-Decharge2-IHS"/>
    <s v="LIT_490"/>
    <s v="Douala"/>
    <s v="IHS"/>
    <s v="Grid-Gen"/>
    <s v="LITTORAL"/>
    <s v="Douala"/>
    <s v="ZTE"/>
    <n v="23.180572320529166"/>
    <n v="0"/>
    <n v="0"/>
    <n v="2.140209398087501E-3"/>
    <n v="0"/>
    <n v="0"/>
    <n v="0"/>
    <n v="0"/>
    <n v="0"/>
    <n v="0"/>
    <n v="0"/>
    <n v="0"/>
    <n v="0"/>
    <n v="4.0727114740906272"/>
    <n v="0"/>
    <n v="0"/>
    <n v="0"/>
    <n v="0"/>
    <n v="0.6829051487730885"/>
    <n v="33.135470974480157"/>
    <n v="33.914596370775577"/>
    <n v="2.6605299729192136"/>
    <n v="0.64745872450631281"/>
    <n v="0.764486027384218"/>
    <n v="4.4323621535370181"/>
    <n v="2.6605299729192136"/>
    <x v="0"/>
    <m/>
    <x v="3"/>
    <x v="0"/>
    <s v="Defaut GE &amp; Power Cabinet"/>
    <x v="0"/>
    <s v="(05/06/2026 ticket): INC-20260506-00015215...Grid Outage"/>
    <s v="LIT_490"/>
    <m/>
  </r>
  <r>
    <s v="Bonaminkano-IHS"/>
    <s v="LIT_130"/>
    <s v="Douala"/>
    <s v="IHS"/>
    <s v="Grid-Gen"/>
    <s v="LITTORAL"/>
    <s v="Douala"/>
    <s v="ZTE"/>
    <n v="0"/>
    <n v="0"/>
    <n v="0"/>
    <n v="0"/>
    <n v="0"/>
    <n v="0"/>
    <n v="0"/>
    <n v="0"/>
    <n v="0"/>
    <n v="0"/>
    <n v="0"/>
    <n v="0"/>
    <n v="0"/>
    <n v="0"/>
    <n v="0"/>
    <n v="0"/>
    <n v="0"/>
    <n v="0"/>
    <n v="0"/>
    <n v="0"/>
    <n v="2.16369819623152"/>
    <n v="2.6459052086989536"/>
    <n v="1.6311363699946844"/>
    <n v="1.4500265205993663"/>
    <n v="3.6936351279475224"/>
    <n v="2.6459052086989536"/>
    <x v="0"/>
    <m/>
    <x v="3"/>
    <x v="0"/>
    <s v="Defaut GE &amp; Power Cabinet"/>
    <x v="0"/>
    <s v="( hourly IHS): 06/05/2026 06:34 0:40:11 44.5 V FME is on the way ETA 07:15..;..;(05/06/2026 ticket): INC-20260506-00003296...Grid Outage"/>
    <s v="LIT_130"/>
    <m/>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0"/>
    <n v="3.5691737079555863"/>
    <n v="1.1408742898071815"/>
    <n v="2.0441496662700147"/>
    <n v="4.7105652150339736"/>
    <n v="1.187691370390346"/>
    <n v="0"/>
    <n v="1.6140745877243311E-2"/>
    <n v="0.10649325263317071"/>
    <n v="5.442213632848504"/>
    <n v="2.6442108762587995"/>
    <n v="1.231595386257089"/>
    <n v="1.2089398220399781"/>
    <n v="3.9549940135750665"/>
    <n v="2.6442108762587995"/>
    <x v="0"/>
    <m/>
    <x v="8"/>
    <x v="4"/>
    <s v="no root cause"/>
    <x v="4"/>
    <s v=""/>
    <s v="CTR_778"/>
    <m/>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0"/>
    <n v="1.9106541050643062"/>
    <n v="4.5243313272437238"/>
    <n v="3.6714935522624867"/>
    <n v="1.721263408411879"/>
    <n v="1.6846479926262654"/>
    <n v="4.6213541532903575"/>
    <n v="3.7963391004842575"/>
    <n v="1.6629962075489464"/>
    <n v="1.6180874803457435"/>
    <n v="2.6272318817006393"/>
    <n v="18.397994276784608"/>
    <n v="0"/>
    <n v="0"/>
    <n v="2.6272318817006393"/>
    <x v="0"/>
    <m/>
    <x v="8"/>
    <x v="4"/>
    <s v="no root cause"/>
    <x v="4"/>
    <s v=""/>
    <s v="EST_115"/>
    <m/>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0"/>
    <n v="0"/>
    <n v="0.34710629421315908"/>
    <n v="2.0240852031629442"/>
    <n v="1.3820758889716434"/>
    <n v="15.174798035573136"/>
    <n v="25.836643523869043"/>
    <n v="1.4810605736331917"/>
    <n v="0"/>
    <n v="0.97279651174404136"/>
    <n v="2.5835002696663842"/>
    <n v="2.4290942771842738"/>
    <n v="2.0722405826371673"/>
    <n v="2.9549081023580173"/>
    <n v="2.5835002696663842"/>
    <x v="0"/>
    <m/>
    <x v="2"/>
    <x v="0"/>
    <s v="AKTIVCO Coupure ENEO &amp; Baisse de tension"/>
    <x v="0"/>
    <s v="(05/06/2026 ticket): INC-20260506-00016803...Grid Outage"/>
    <s v="LIT_695"/>
    <m/>
  </r>
  <r>
    <s v="Agape"/>
    <s v="LIT_609"/>
    <s v="Douala"/>
    <s v="CAMUSAT"/>
    <s v="Good Grid no GE - 8h"/>
    <s v="LITTORAL"/>
    <s v="Douala"/>
    <s v="ZTE"/>
    <n v="0"/>
    <n v="4.2418593568528085"/>
    <n v="0"/>
    <n v="0"/>
    <n v="0.38760975707196477"/>
    <n v="13.383603285078749"/>
    <n v="0.6445775654690068"/>
    <n v="0"/>
    <n v="0"/>
    <n v="0"/>
    <n v="0"/>
    <n v="0"/>
    <n v="1.0109635793432701"/>
    <n v="0"/>
    <n v="0.40478493749161687"/>
    <n v="0.60410977276683531"/>
    <n v="0.43260765966675518"/>
    <n v="0"/>
    <n v="0"/>
    <n v="0"/>
    <n v="0"/>
    <n v="2.5625975578783966"/>
    <n v="1.76252652782274"/>
    <n v="1.7553959219478361"/>
    <n v="3.3013231969041321"/>
    <n v="2.5625975578783966"/>
    <x v="0"/>
    <m/>
    <x v="2"/>
    <x v="0"/>
    <s v="AKTIVCO Coupure ENEO &amp; Baisse de tension"/>
    <x v="0"/>
    <s v="(05/06/2026 ticket): INC-20260506-00012124...Grid Outage"/>
    <s v="LIT_609"/>
    <m/>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0"/>
    <n v="2.5551424951417232"/>
    <n v="2.026680694939031"/>
    <n v="1.7286203168191592"/>
    <n v="3.2319307369540788"/>
    <n v="2.5551424951417232"/>
    <x v="0"/>
    <m/>
    <x v="8"/>
    <x v="4"/>
    <s v="no root cause"/>
    <x v="4"/>
    <s v=""/>
    <s v="SUO_061"/>
    <m/>
  </r>
  <r>
    <s v="Garoua-Kolbives"/>
    <s v="NRD_049"/>
    <s v="Garoua"/>
    <s v="IHS"/>
    <s v="Grid-Gen"/>
    <s v="NORD"/>
    <s v="Garoua"/>
    <s v="Huawei"/>
    <n v="0"/>
    <n v="0.7093902400744222"/>
    <n v="0"/>
    <n v="0"/>
    <n v="4.9199847046368355"/>
    <n v="0"/>
    <n v="0"/>
    <n v="0"/>
    <n v="1.0701046990437547E-2"/>
    <n v="6.5989789774364869E-3"/>
    <n v="0"/>
    <n v="0"/>
    <n v="0"/>
    <n v="2.0168798315227159"/>
    <n v="1.3658459677028134"/>
    <n v="0"/>
    <n v="6.2401907069254321"/>
    <n v="0"/>
    <n v="0"/>
    <n v="0"/>
    <n v="0"/>
    <n v="2.5349888566430674"/>
    <n v="4.0728451014951501"/>
    <n v="5.21646164203311"/>
    <n v="0.38766068680819588"/>
    <n v="2.5349888566430674"/>
    <x v="0"/>
    <m/>
    <x v="3"/>
    <x v="0"/>
    <s v="Defaut GE &amp; Power Cabinet"/>
    <x v="0"/>
    <s v="( hourly IHS): 06/05/2026 21:40 0:19:52 45 V Fme is managing with the level zero ETA 10:25 PM..;..;(05/06/2026 ocm ran 15h): Power status check Ongoing"/>
    <s v="NRD_049"/>
    <m/>
  </r>
  <r>
    <s v="Kumba-Makata-IHS"/>
    <s v="SUO_111"/>
    <s v="SUD-OUEST"/>
    <s v="IHS"/>
    <s v="Grid-Gen"/>
    <s v="SUD-OUEST"/>
    <s v="Kumba"/>
    <s v="Huawei"/>
    <n v="0"/>
    <n v="0"/>
    <n v="0"/>
    <n v="0"/>
    <n v="0"/>
    <n v="0"/>
    <n v="5.7964004531536693E-3"/>
    <n v="0"/>
    <n v="1.159280090630734E-3"/>
    <n v="7.6512485981628442E-3"/>
    <n v="0"/>
    <n v="0"/>
    <n v="0"/>
    <n v="0"/>
    <n v="0"/>
    <n v="0"/>
    <n v="0.13733010304394846"/>
    <n v="0"/>
    <n v="0"/>
    <n v="0"/>
    <n v="2.0510340065005291E-2"/>
    <n v="2.4663951454343627"/>
    <n v="1.8303448317206814"/>
    <n v="2.3720317329171641"/>
    <n v="2.7013126905642122"/>
    <n v="2.4663951454343627"/>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Bellare"/>
    <s v="EXN_046"/>
    <s v="Maroua"/>
    <s v="IHS"/>
    <s v="Solar-Grid-Gen"/>
    <s v="EXTREME-NORD"/>
    <s v="Maroua"/>
    <s v="Huawei"/>
    <n v="0"/>
    <n v="0.57603735949525303"/>
    <n v="0.54805412161525879"/>
    <n v="0"/>
    <n v="0"/>
    <n v="0"/>
    <n v="0"/>
    <n v="0"/>
    <n v="0"/>
    <n v="0"/>
    <n v="0"/>
    <n v="0"/>
    <n v="0"/>
    <n v="0"/>
    <n v="0"/>
    <n v="0.35625568938998331"/>
    <n v="1.6092234464219981"/>
    <n v="0.41823258654293399"/>
    <n v="8.1267674562612537"/>
    <n v="8.5144663887248062E-2"/>
    <n v="2.0145969414980893"/>
    <n v="2.4625070983611703"/>
    <n v="2.3555307762710371"/>
    <n v="3.0396686965125412"/>
    <n v="2.1202491644176535"/>
    <n v="2.4625070983611703"/>
    <x v="0"/>
    <m/>
    <x v="3"/>
    <x v="0"/>
    <s v="Defaut GE &amp; Power Cabinet"/>
    <x v="0"/>
    <s v="(05/06/2026  incident): impacted by  EXN_101_H_Djarengol-Delegue-HIS   ,RCA: Power issue / En attente RCA IHS..;..;( hourly IHS): 06/05/2026 20:16 0:44:00 2.1 V FME is on site."/>
    <s v="EXN_101"/>
    <s v=" impacted by  EXN_101_H_Djarengol-Delegue-HIS   ,RCA: Power issue / En attente RCA IHS"/>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23005467521608983"/>
    <n v="0"/>
    <n v="2.0510340065005295E-2"/>
    <n v="2.4533933733409814"/>
    <n v="1.8290958758477913"/>
    <n v="2.3460530207982702"/>
    <n v="2.6934466157546946"/>
    <n v="2.4533933733409814"/>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0"/>
    <n v="3.9137117586758837E-3"/>
    <n v="0.96057948309662611"/>
    <n v="0"/>
    <n v="0"/>
    <n v="0"/>
    <n v="1.5461764445700032"/>
    <n v="0.10818758507332359"/>
    <n v="0"/>
    <n v="2.4897769331084466E-2"/>
    <n v="2.4178480622544112"/>
    <n v="8.4169634185820641"/>
    <n v="3.621878729459286"/>
    <n v="0"/>
    <n v="2.4178480622544112"/>
    <x v="2"/>
    <m/>
    <x v="3"/>
    <x v="0"/>
    <s v="Defaut GE &amp; Power Cabinet"/>
    <x v="0"/>
    <s v="(05/06/2026 ticket): INC-20260506-00010848...Grid Outage"/>
    <s v="NRO_081"/>
    <m/>
  </r>
  <r>
    <s v="Niki-Accacia-IHS"/>
    <s v="CTR_848"/>
    <s v="Yaounde"/>
    <m/>
    <m/>
    <s v="CENTRE"/>
    <s v="Yaounde"/>
    <s v="ZTE"/>
    <n v="0"/>
    <n v="0"/>
    <n v="0"/>
    <n v="0"/>
    <n v="0"/>
    <n v="0"/>
    <n v="0"/>
    <n v="0"/>
    <n v="0"/>
    <n v="0"/>
    <n v="0"/>
    <n v="0"/>
    <n v="4.9402275185270801"/>
    <n v="0"/>
    <n v="0"/>
    <n v="0"/>
    <n v="0"/>
    <n v="0"/>
    <n v="0"/>
    <n v="2.6574266692919492E-3"/>
    <n v="0"/>
    <n v="2.3984078268884499"/>
    <n v="1.6135260921869317"/>
    <n v="1.5689229576588439"/>
    <n v="3.1473191322638754"/>
    <n v="2.3984078268884499"/>
    <x v="0"/>
    <m/>
    <x v="8"/>
    <x v="4"/>
    <s v="no root cause"/>
    <x v="4"/>
    <s v="(05/06/2026 ticket): INC-20260506-00009161...Grid Outage"/>
    <s v="CTR_848"/>
    <m/>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0"/>
    <n v="18.988829533748245"/>
    <n v="3.8612944557162056E-2"/>
    <n v="6.2725970442281564E-2"/>
    <n v="3.8202737755862352E-2"/>
    <n v="1.5942776507920198"/>
    <n v="0"/>
    <n v="1.9977606275664674"/>
    <n v="0"/>
    <n v="0.69870702816230179"/>
    <n v="2.3442070238818835"/>
    <n v="1.0009132365342575"/>
    <n v="0.85171924885502359"/>
    <n v="3.6728413301901877"/>
    <n v="2.3442070238818835"/>
    <x v="0"/>
    <m/>
    <x v="8"/>
    <x v="4"/>
    <s v="no root cause"/>
    <x v="4"/>
    <s v="(05/06/2026  cell zte): 06/05/2026 : Need BO TX analysis ..;..;(05/06/2026 ticket): INC-20260506-00014443...2026-05-06 19:29:11...No Power Issue on Site U = 54.1V and site is on GEN. TX FME collins 679631201 / Huawei is informed....Grid Outage...user:OCM_NOC.IHS"/>
    <s v="CTR_310"/>
    <m/>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016974000736232"/>
    <n v="0.12288368960685779"/>
    <n v="0"/>
    <n v="2.3034717050049509"/>
    <n v="1.7273059722072346"/>
    <n v="2.2041529388564181"/>
    <n v="2.5251810154815297"/>
    <n v="2.3034717050049509"/>
    <x v="0"/>
    <m/>
    <x v="8"/>
    <x v="4"/>
    <s v="no root cause"/>
    <x v="4"/>
    <s v=""/>
    <s v="ADM_101"/>
    <m/>
  </r>
  <r>
    <s v="Mendankwe"/>
    <s v="NRO_229"/>
    <s v="NORD-OUEST"/>
    <s v="IHS"/>
    <s v="Grid-Gen"/>
    <s v="NORD-OUEST"/>
    <s v="Bamenda"/>
    <s v="Huawei"/>
    <n v="0"/>
    <n v="0"/>
    <n v="0"/>
    <n v="0"/>
    <n v="0"/>
    <n v="0"/>
    <n v="0"/>
    <n v="0"/>
    <n v="0"/>
    <n v="0"/>
    <n v="6.8665051521974241E-3"/>
    <n v="0"/>
    <n v="0"/>
    <n v="0"/>
    <n v="0"/>
    <n v="0"/>
    <n v="0"/>
    <n v="0.23791994475406145"/>
    <n v="0"/>
    <n v="0"/>
    <n v="0"/>
    <n v="2.3027761369505724"/>
    <n v="3.2204327182475447"/>
    <n v="5.4895303133850817"/>
    <n v="0"/>
    <n v="2.3027761369505724"/>
    <x v="0"/>
    <m/>
    <x v="3"/>
    <x v="0"/>
    <s v="Defaut GE &amp; Power Cabinet"/>
    <x v="0"/>
    <s v="( hourly IHS): 06/05/2026 20:31 2:44:13 41v FME is informed and managing"/>
    <s v="NRO_229"/>
    <m/>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0.57272003492821577"/>
    <n v="2.282676003686865"/>
    <n v="0.75162164430536083"/>
    <n v="0.74217302311032274"/>
    <n v="3.6936351279475153"/>
    <n v="2.282676003686865"/>
    <x v="0"/>
    <m/>
    <x v="3"/>
    <x v="0"/>
    <s v="Defaut GE &amp; Power Cabinet"/>
    <x v="0"/>
    <s v="(05/06/2026 ticket): INC-20260506-00000792...2026-05-06 02:16:07... grid only site grid outage / grid return awaited...Grid Outage...user:OCM_NOC.CAMUSAT"/>
    <s v="LIT_614"/>
    <m/>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0"/>
    <n v="1.0668587147899886"/>
    <n v="0.63359115722548953"/>
    <n v="21.161017227258849"/>
    <n v="22.462086190512881"/>
    <n v="2.2149383762373973"/>
    <n v="3.5488952239087075"/>
    <n v="1.1911335405056029"/>
    <n v="0"/>
    <n v="0.30176952513033872"/>
    <n v="2.273169906943695"/>
    <n v="4.9283798744249809"/>
    <n v="4.207595091649071"/>
    <n v="0.30079186065091151"/>
    <n v="2.273169906943695"/>
    <x v="2"/>
    <m/>
    <x v="3"/>
    <x v="0"/>
    <s v="Defaut GE &amp; Power Cabinet"/>
    <x v="0"/>
    <s v="( hourly IHS): 06/05/2026 13:51 0:20:45 23.2 V Team was on site for PM works"/>
    <s v="SUO_210"/>
    <m/>
  </r>
  <r>
    <s v="Muchemni-Fundong-IHS"/>
    <s v="NRO_041"/>
    <s v="NORD-OUEST"/>
    <s v="IHS"/>
    <s v="Grid-Gen"/>
    <s v="NORD-OUEST"/>
    <s v="Fundong"/>
    <s v="NOKIA"/>
    <n v="0.59935991812762679"/>
    <n v="0"/>
    <n v="0"/>
    <n v="5.1353068033237963E-2"/>
    <n v="2.4821841798304538E-2"/>
    <n v="0"/>
    <n v="0"/>
    <n v="2.0867041631353226E-2"/>
    <n v="0"/>
    <n v="0.36630234820623853"/>
    <n v="0.25348300068948926"/>
    <n v="0"/>
    <n v="2.7053307087621325E-3"/>
    <n v="0.96507392283260973"/>
    <n v="2.7644371391963413E-3"/>
    <n v="1.4268062653917818E-3"/>
    <n v="2.5860863560224117E-3"/>
    <n v="0.14815599558260784"/>
    <n v="2.7127154120759174E-2"/>
    <n v="0"/>
    <n v="2.710931904244181E-2"/>
    <n v="2.2421368706714269"/>
    <n v="7.8278309333397278"/>
    <n v="3.3490756891105744"/>
    <n v="0"/>
    <n v="2.2421368706714269"/>
    <x v="2"/>
    <m/>
    <x v="8"/>
    <x v="4"/>
    <s v="no root cause"/>
    <x v="4"/>
    <s v=""/>
    <s v="NRO_041"/>
    <m/>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
    <n v="4.3735095752084112E-2"/>
    <n v="1.0963936044835962"/>
    <n v="0"/>
    <n v="0"/>
    <n v="0"/>
    <n v="0.15070641178199537"/>
    <n v="2.4541067764736774E-2"/>
    <n v="0"/>
    <n v="3.1478913230203714E-2"/>
    <n v="2.2360372738868768"/>
    <n v="7.7732515616944236"/>
    <n v="3.3541226781725269"/>
    <n v="0"/>
    <n v="2.2360372738868768"/>
    <x v="2"/>
    <m/>
    <x v="8"/>
    <x v="4"/>
    <s v="no root cause"/>
    <x v="4"/>
    <s v=""/>
    <s v="NRO_079"/>
    <m/>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
    <n v="4.2940535617442016E-2"/>
    <n v="0.96152474224744811"/>
    <n v="0"/>
    <n v="0"/>
    <n v="0"/>
    <n v="0.1554148724577879"/>
    <n v="1.4589094063629852E-2"/>
    <n v="0"/>
    <n v="9.3099108816806705E-2"/>
    <n v="2.2278331378608747"/>
    <n v="7.7732515616944236"/>
    <n v="3.3296846258725443"/>
    <n v="0"/>
    <n v="2.2278331378608747"/>
    <x v="2"/>
    <m/>
    <x v="7"/>
    <x v="3"/>
    <s v="ACCESS-ISSUE"/>
    <x v="3"/>
    <s v="(05/06/2026  cell nokia): 04/05/2026 : Ghost town   _x000a_04/05/2026 : Check breaker and  interconnection FR(sfp, optical fiber) between system and radio module, swap its if needed..;..;(05/06/2026  cell nokia): 06/05/2026 : FME active || Aceess issue || ARMA faulty  ||Negociation en cours _x000a_04/05/2026 : Ghost town   _x000a_04/05/2026 : Check breaker and  interconnection FR(sfp, optical fiber) between system and radio module, swap its if needed..;..;(05/06/2026  cell nokia): 06/05/2026 : FME active || Aceess issue || ARMA faulty  ||Cde en cours  _x000a_04/05/2026 : Ghost town   _x000a_04/05/2026 : Check breaker and  interconnection FR(sfp, optical fiber) between system and radio module, swap its if needed"/>
    <s v="NRO_047"/>
    <m/>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0"/>
    <n v="2.1596317983751527"/>
    <n v="0"/>
    <n v="6.891474261841779"/>
    <n v="13.868556899607057"/>
    <n v="13.868289373432297"/>
    <n v="0"/>
    <n v="6.6645228902529148"/>
    <n v="0.80495058969902944"/>
    <n v="3.05630819586055"/>
    <n v="2.2204672505157905"/>
    <n v="4.919637183314749"/>
    <n v="4.1836883013556099"/>
    <n v="0.21751406864579845"/>
    <n v="2.2204672505157905"/>
    <x v="0"/>
    <m/>
    <x v="3"/>
    <x v="0"/>
    <s v="Defaut GE &amp; Power Cabinet"/>
    <x v="0"/>
    <s v="( hourly IHS): 06/05/2026 04:42 2:31:28 44.7V grid only no space // awaiting grid return. (Franklin is informed )"/>
    <s v="EXN_082"/>
    <m/>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0"/>
    <n v="4.6228522998690194"/>
    <n v="4.6228522998690194"/>
    <n v="3.641833817020657"/>
    <n v="2.4199347664175468"/>
    <n v="2.5687684949762146"/>
    <n v="4.6969213801211644"/>
    <n v="4.6228522998690194"/>
    <n v="2.679114124525944"/>
    <n v="5.361509903462288"/>
    <n v="2.2015085622643982"/>
    <n v="0.25316335543485646"/>
    <n v="6.4500520211756776"/>
    <n v="0"/>
    <n v="2.2015085622643982"/>
    <x v="2"/>
    <m/>
    <x v="10"/>
    <x v="6"/>
    <s v="BSS Hardware issue"/>
    <x v="5"/>
    <s v="(05/06/2026  cell nokia): 06/05/2026 : FME sur site || Intervention en cours _x000a_05/05/2026:Check and replace ABIA || intervention prevue pour demain  06/05/2026 a cause du probleme d'accesss..;..;(05/06/2026 ticket): INC-20260506-00008992...2026-05-06 15:09:56...Grid outage no space // awaiting grid return ,Seraphin is informed...Grid Outage...user:OCM_NOC.IHS"/>
    <s v="NRO_033"/>
    <m/>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13.315277100044804"/>
    <n v="9.7105045757676951"/>
    <n v="3.3146493052880288"/>
    <n v="2.2001887664689104"/>
    <n v="0.86490194197650772"/>
    <n v="1.0064227451540404"/>
    <n v="3.3343265107788467"/>
    <n v="2.2001887664689104"/>
    <x v="0"/>
    <m/>
    <x v="8"/>
    <x v="4"/>
    <s v="no root cause"/>
    <x v="4"/>
    <s v=""/>
    <s v="LIT_341"/>
    <m/>
  </r>
  <r>
    <s v="Ngd-Ville"/>
    <s v="ADM_018"/>
    <s v="Ngaoundere"/>
    <s v="IHS"/>
    <s v="Grid-Gen"/>
    <s v="ADAMAOUA"/>
    <s v="Ngaoundere"/>
    <s v="Huawei"/>
    <n v="0"/>
    <n v="0"/>
    <n v="0"/>
    <n v="0"/>
    <n v="0"/>
    <n v="0"/>
    <n v="0"/>
    <n v="0"/>
    <n v="0"/>
    <n v="0"/>
    <n v="0"/>
    <n v="0"/>
    <n v="0"/>
    <n v="0"/>
    <n v="0"/>
    <n v="0"/>
    <n v="0"/>
    <n v="0"/>
    <n v="0"/>
    <n v="0"/>
    <n v="0"/>
    <n v="2.1966752560403839"/>
    <n v="5.1257149023416426"/>
    <n v="4.3630423547572175"/>
    <n v="0"/>
    <n v="2.1966752560403839"/>
    <x v="0"/>
    <m/>
    <x v="3"/>
    <x v="0"/>
    <s v="Defaut GE &amp; Power Cabinet"/>
    <x v="0"/>
    <s v="(05/06/2026 ticket): INC-20260506-00015313...Grid Outage"/>
    <s v="ADM_018"/>
    <m/>
  </r>
  <r>
    <s v="Batibo"/>
    <s v="NRO_010"/>
    <s v="NORD-OUEST"/>
    <s v="IHS"/>
    <s v="Grid-Gen"/>
    <s v="NORD-OUEST"/>
    <s v="Batibo"/>
    <s v="NOKIA"/>
    <n v="0"/>
    <n v="1.0701046990435794E-3"/>
    <n v="0"/>
    <n v="0"/>
    <n v="5.269374667359035E-2"/>
    <n v="5.0409182907438033E-3"/>
    <n v="0"/>
    <n v="0"/>
    <n v="0"/>
    <n v="0"/>
    <n v="1.6051570485657116E-3"/>
    <n v="0"/>
    <n v="0"/>
    <n v="6.7091462562030406"/>
    <n v="0"/>
    <n v="0"/>
    <n v="0"/>
    <n v="0.14587310555798136"/>
    <n v="1.296592358596365"/>
    <n v="0"/>
    <n v="0.11095202221251994"/>
    <n v="2.1730259421915177"/>
    <n v="7.5386976487656314"/>
    <n v="3.2661988160932438"/>
    <n v="0"/>
    <n v="2.1730259421915177"/>
    <x v="2"/>
    <m/>
    <x v="9"/>
    <x v="5"/>
    <s v="ODU HS"/>
    <x v="5"/>
    <s v="(05/06/2026  incident): impacted by   NRO_017_H_Bali , Plantage de l'ODU  || Action : reset physique de l'ODU..;..;(05/06/2026  cell nokia): 06/05/2026 : Check breaker and  interconnection (sfp, optical fiber) between system and radio module, swap its if needed || Rajout d'un second depart || Intervention en cours ..;..;(05/06/2026  cell nokia): 06/05/2026 : Check breaker and  interconnection (sfp, optical fiber) between system and radio module, swap its if needed || Rajout d'un second depart || Intervention en cours ..;..;(05/06/2026 ticket): INC-20260506-00002923...Grid Outage"/>
    <s v="NRO_017"/>
    <s v=" impacted by   NRO_017_H_Bali , Plantage de l'ODU  || Action : reset physique de l'ODU"/>
  </r>
  <r>
    <s v="Widikum"/>
    <s v="NRO_219"/>
    <s v="NORD-OUEST"/>
    <s v="IHS"/>
    <s v="Gen Only"/>
    <s v="NORD-OUEST"/>
    <s v="Widikum"/>
    <s v="NOKIA"/>
    <n v="2.1745378757294547"/>
    <n v="1.3376308738047311E-3"/>
    <n v="0"/>
    <n v="0"/>
    <n v="3.8293380590601611E-2"/>
    <n v="5.3492757987588755"/>
    <n v="4.31168759645724E-2"/>
    <n v="0"/>
    <n v="0"/>
    <n v="1.5342263251484363"/>
    <n v="3.4495409051081993"/>
    <n v="0"/>
    <n v="0"/>
    <n v="6.7100023399622755"/>
    <n v="0.98387209537914533"/>
    <n v="0.32957441222715889"/>
    <n v="0.58472304263582486"/>
    <n v="0.14621197204601169"/>
    <n v="1.7009670892866822"/>
    <n v="0.95806473705387329"/>
    <n v="0.77224105606492544"/>
    <n v="2.1722411987455517"/>
    <n v="7.5381980664164754"/>
    <n v="3.2640737680671585"/>
    <n v="0"/>
    <n v="2.1722411987455517"/>
    <x v="2"/>
    <m/>
    <x v="9"/>
    <x v="5"/>
    <s v="ODU HS"/>
    <x v="5"/>
    <s v="(05/06/2026  incident): impacted by   NRO_017_H_Bali , Plantage de l'ODU  || Action : reset physique de l'ODU"/>
    <s v="NRO_017"/>
    <s v=": impacted by   NRO_017_H_Bali , Plantage de l'ODU  || Action : reset physique de l'ODU"/>
  </r>
  <r>
    <s v="Pinyin-New"/>
    <s v="NRO_247"/>
    <s v="NORD-OUEST"/>
    <s v="IHS"/>
    <s v="Grid Gen"/>
    <s v="NORD-OUEST"/>
    <s v="Pinyin"/>
    <s v="NOKIA"/>
    <n v="0"/>
    <n v="0"/>
    <n v="0"/>
    <n v="0"/>
    <n v="0"/>
    <n v="5.2032381332695306E-3"/>
    <n v="0"/>
    <n v="0"/>
    <n v="0"/>
    <n v="0"/>
    <n v="2.0510340065006218E-3"/>
    <n v="0"/>
    <n v="0"/>
    <n v="5.1732963219788095"/>
    <n v="0"/>
    <n v="0"/>
    <n v="0"/>
    <n v="0.10437087831340085"/>
    <n v="1.284785536750249"/>
    <n v="0"/>
    <n v="1.5552188292769229E-2"/>
    <n v="2.1669085103286503"/>
    <n v="7.5383229620037646"/>
    <n v="3.2481359078715175"/>
    <n v="0"/>
    <n v="2.1669085103286503"/>
    <x v="2"/>
    <m/>
    <x v="9"/>
    <x v="5"/>
    <s v="ODU HS"/>
    <x v="5"/>
    <s v="(05/06/2026  incident): impacted by   NRO_017_H_Bali , Plantage de l'ODU  || Action : reset physique de l'ODU..;..;(05/06/2026 ticket): INC-20260506-00004346...power instability ...Transmission Board fault"/>
    <s v="NRO_017"/>
    <s v=": impacted by   NRO_017_H_Bali , Plantage de l'ODU  || Action : reset physique de l'ODU"/>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1.4337084407005043"/>
    <n v="0"/>
    <n v="2.8854303105015799"/>
    <n v="2.1584190130495671"/>
    <n v="0.76623442801817676"/>
    <n v="0.74833566238596894"/>
    <n v="3.4473927860843476"/>
    <n v="2.1584190130495671"/>
    <x v="0"/>
    <m/>
    <x v="2"/>
    <x v="0"/>
    <s v="AKTIVCO Coupure ENEO &amp; Baisse de tension"/>
    <x v="0"/>
    <s v="(05/06/2026 ticket): INC-20260506-00016617...Grid Outage"/>
    <s v="LIT_728"/>
    <m/>
  </r>
  <r>
    <s v="Biyem-assi-Stade"/>
    <s v="CTR_489"/>
    <s v="Yaounde"/>
    <s v="IHS"/>
    <s v="Grid-Lithium"/>
    <s v="CENTRE"/>
    <s v="Yaounde"/>
    <s v="ZTE"/>
    <n v="0"/>
    <n v="0"/>
    <n v="0"/>
    <n v="0"/>
    <n v="0"/>
    <n v="0"/>
    <n v="0"/>
    <n v="0"/>
    <n v="0"/>
    <n v="0"/>
    <n v="0"/>
    <n v="0"/>
    <n v="16.184085117554567"/>
    <n v="0"/>
    <n v="0"/>
    <n v="0"/>
    <n v="0"/>
    <n v="0"/>
    <n v="0"/>
    <n v="0"/>
    <n v="0"/>
    <n v="2.1318269112783321"/>
    <n v="1.1996221159110982"/>
    <n v="1.0165698494785977"/>
    <n v="3.1050475302440304"/>
    <n v="2.1318269112783321"/>
    <x v="0"/>
    <m/>
    <x v="3"/>
    <x v="0"/>
    <s v="Defaut GE &amp; Power Cabinet"/>
    <x v="0"/>
    <s v="(05/06/2026 ticket): INC-20260506-00009168...power failure. site is Grid only ...Grid Outage"/>
    <s v="CTR_489"/>
    <m/>
  </r>
  <r>
    <s v="DEIDO-MARCHE"/>
    <s v="LIT_651"/>
    <s v="Douala"/>
    <s v="CAMUSAT"/>
    <s v="Good Grid no GE - 12h"/>
    <s v="LITTORAL"/>
    <s v="Douala"/>
    <s v="ZTE"/>
    <n v="5.0030604994392629"/>
    <n v="0"/>
    <n v="0"/>
    <n v="0"/>
    <n v="0"/>
    <n v="0"/>
    <n v="0"/>
    <n v="0"/>
    <n v="0"/>
    <n v="0"/>
    <n v="0"/>
    <n v="0"/>
    <n v="0"/>
    <n v="0"/>
    <n v="0.7745417811678682"/>
    <n v="4.0169590192704465"/>
    <n v="0"/>
    <n v="0.70214919827755851"/>
    <n v="0"/>
    <n v="0"/>
    <n v="0"/>
    <n v="2.0511945222053867"/>
    <n v="0.62272939822308548"/>
    <n v="0.60011356256651438"/>
    <n v="3.3764955118229167"/>
    <n v="2.0511945222053867"/>
    <x v="0"/>
    <m/>
    <x v="2"/>
    <x v="0"/>
    <s v="AKTIVCO Coupure ENEO &amp; Baisse de tension"/>
    <x v="0"/>
    <s v="(05/06/2026 ticket): INC-20260506-00009150...Grid Outage"/>
    <s v="LIT_651"/>
    <m/>
  </r>
  <r>
    <s v="Marche-Congo"/>
    <s v="LIT_547"/>
    <s v="Douala"/>
    <s v="CAMUSAT"/>
    <s v="Good Grid no GE - 8h"/>
    <s v="LITTORAL"/>
    <s v="Douala"/>
    <s v="ZTE"/>
    <n v="0"/>
    <n v="0"/>
    <n v="24.475220655588945"/>
    <n v="28.880966547100314"/>
    <n v="0"/>
    <n v="0"/>
    <n v="0"/>
    <n v="61.36729417606216"/>
    <n v="61.405247222721577"/>
    <n v="0"/>
    <n v="0"/>
    <n v="0"/>
    <n v="16.595932746059884"/>
    <n v="13.868556899607057"/>
    <n v="36.324418647787169"/>
    <n v="5.0425651979122943"/>
    <n v="0"/>
    <n v="0"/>
    <n v="0"/>
    <n v="16.590100675450095"/>
    <n v="22.35742995094639"/>
    <n v="2.0478415274817161"/>
    <n v="0.65220475682329582"/>
    <n v="0.60563868743433491"/>
    <n v="3.358437740086285"/>
    <n v="2.0478415274817161"/>
    <x v="0"/>
    <m/>
    <x v="2"/>
    <x v="0"/>
    <s v="AKTIVCO Coupure ENEO &amp; Baisse de tension"/>
    <x v="0"/>
    <s v="(05/06/2026 ticket): INC-20260506-00010899...probleme d energie Sur le site, Les equipments ne sont Pas alimentés ...Grid Outage"/>
    <s v="LIT_547"/>
    <m/>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0"/>
    <n v="13.868556899607057"/>
    <n v="13.868556899607057"/>
    <n v="13.868556899607057"/>
    <n v="24.2340368915028"/>
    <n v="1.0744921283098343"/>
    <n v="0.11209346722483335"/>
    <n v="1.1788986767798765E-2"/>
    <n v="2.0403329595100685E-2"/>
    <n v="2.6493117086575753"/>
    <n v="2.0474134856020973"/>
    <n v="1.0107799879300903"/>
    <n v="1.2221151198017068"/>
    <n v="2.8625672241593283"/>
    <n v="2.0474134856020973"/>
    <x v="0"/>
    <m/>
    <x v="8"/>
    <x v="4"/>
    <s v="no root cause"/>
    <x v="4"/>
    <s v=""/>
    <s v="CTR_019"/>
    <m/>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3.7063076251380416"/>
    <n v="8.9601649958765375"/>
    <n v="8.7223163914357364"/>
    <n v="2.040511310293267"/>
    <n v="0.44000715401923984"/>
    <n v="0.47149503078769589"/>
    <n v="3.4888435802979889"/>
    <n v="2.040511310293267"/>
    <x v="0"/>
    <m/>
    <x v="8"/>
    <x v="4"/>
    <s v="no root cause"/>
    <x v="4"/>
    <s v=""/>
    <s v="LIT_620"/>
    <m/>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2.6156747509509635"/>
    <n v="1.3054920626767468"/>
    <n v="2.0365519229068045"/>
    <n v="0.58913248524233741"/>
    <n v="0.61552016075563243"/>
    <n v="3.3476988379550301"/>
    <n v="2.0365519229068045"/>
    <x v="0"/>
    <m/>
    <x v="8"/>
    <x v="4"/>
    <s v="no root cause"/>
    <x v="4"/>
    <s v=""/>
    <s v="LIT_261"/>
    <s v="I've replaced the cable"/>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0"/>
    <n v="2.4707469045438075"/>
    <n v="0"/>
    <n v="3.4888445152140353"/>
    <n v="3.3742184668681321"/>
    <n v="3.6918612117008455E-3"/>
    <n v="41.605670698821186"/>
    <n v="35.103108154768542"/>
    <n v="29.278064565837127"/>
    <n v="17.803224867521038"/>
    <n v="2.0137051875822198"/>
    <n v="1.1086981283646871"/>
    <n v="1.1332349861106863"/>
    <n v="2.8283326985752968"/>
    <n v="2.0137051875822198"/>
    <x v="1"/>
    <s v="site vandalise"/>
    <x v="4"/>
    <x v="1"/>
    <s v="EXCLU"/>
    <x v="1"/>
    <s v=""/>
    <s v="CTR_762"/>
    <m/>
  </r>
  <r>
    <s v="Nyalla-Kilimandjaro"/>
    <s v="LIT_343"/>
    <s v="Douala"/>
    <s v="IHS"/>
    <s v="Grid-Gen"/>
    <s v="LITTORAL"/>
    <s v="Douala"/>
    <s v="ZTE"/>
    <n v="0"/>
    <n v="0"/>
    <n v="0"/>
    <n v="0"/>
    <n v="0"/>
    <n v="0"/>
    <n v="0"/>
    <n v="0"/>
    <n v="0"/>
    <n v="0"/>
    <n v="0"/>
    <n v="0"/>
    <n v="0"/>
    <n v="2.0331989281831093E-3"/>
    <n v="0"/>
    <n v="6.9824331612605026E-2"/>
    <n v="0"/>
    <n v="0"/>
    <n v="0"/>
    <n v="0"/>
    <n v="0"/>
    <n v="2.0013811484648998"/>
    <n v="0.59400341314660943"/>
    <n v="0.54507481869090091"/>
    <n v="3.3242716151527705"/>
    <n v="2.0013811484648998"/>
    <x v="0"/>
    <m/>
    <x v="8"/>
    <x v="4"/>
    <s v="no root cause"/>
    <x v="4"/>
    <s v="( hourly IHS): 06/05/2026 21:58 0:02:00 50 V Fme is on the way ETA = 22:50..;..;(05/06/2026 ticket): INC-20260506-00013184...2026-05-06 23:53:41...Bo Trans analyse en cours...user:OCM_NOC.IHS"/>
    <s v="LIT_343"/>
    <m/>
  </r>
  <r>
    <s v="Makepe-Chefferie"/>
    <s v="LIT_397"/>
    <s v="Douala"/>
    <s v="IHS"/>
    <s v="Grid-Gen"/>
    <s v="LITTORAL"/>
    <s v="Douala"/>
    <s v="ZTE"/>
    <n v="0"/>
    <n v="0"/>
    <n v="0"/>
    <n v="2.0331989281831089E-3"/>
    <n v="0"/>
    <n v="0"/>
    <n v="0"/>
    <n v="0"/>
    <n v="0"/>
    <n v="0"/>
    <n v="0"/>
    <n v="0"/>
    <n v="0"/>
    <n v="0"/>
    <n v="0"/>
    <n v="0"/>
    <n v="0"/>
    <n v="0"/>
    <n v="0"/>
    <n v="0"/>
    <n v="0"/>
    <n v="1.9978854731146896"/>
    <n v="0.55890775311839302"/>
    <n v="0.85416305408502269"/>
    <n v="3.1282011504442209"/>
    <n v="1.9978854731146896"/>
    <x v="0"/>
    <m/>
    <x v="3"/>
    <x v="0"/>
    <s v="Defaut GE &amp; Power Cabinet"/>
    <x v="0"/>
    <s v="(05/06/2026 ticket): INC-20260506-00006140...Grid Outage"/>
    <s v="LIT_397"/>
    <m/>
  </r>
  <r>
    <s v="Bambui-II"/>
    <s v="NRO_140"/>
    <s v="NORD-OUEST"/>
    <s v="CAMUSAT"/>
    <s v="HGB"/>
    <s v="NORD-OUEST"/>
    <s v="Tubah"/>
    <s v="NOKIA"/>
    <n v="0"/>
    <n v="0"/>
    <n v="0"/>
    <n v="0"/>
    <n v="4.8618452219296753"/>
    <n v="2.8317236446490459"/>
    <n v="0.23896842510181915"/>
    <n v="0"/>
    <n v="1.1171276498347338"/>
    <n v="0"/>
    <n v="0.76566631325404133"/>
    <n v="0"/>
    <n v="3.4778402718922325E-3"/>
    <n v="0"/>
    <n v="4.6371203625230331E-3"/>
    <n v="0"/>
    <n v="0"/>
    <n v="2.6041889605145632"/>
    <n v="3.9112326750049158E-2"/>
    <n v="3.4742732562287326E-2"/>
    <n v="4.4480685323585407E-2"/>
    <n v="1.9904660805346528"/>
    <n v="6.9453187135554666"/>
    <n v="2.9748016055162845"/>
    <n v="0"/>
    <n v="1.9904660805346528"/>
    <x v="2"/>
    <m/>
    <x v="0"/>
    <x v="0"/>
    <s v="AKTIVCO Defaut GE &amp; Power Cabinet"/>
    <x v="0"/>
    <s v="(05/06/2026 ticket): INC-20260506-00014550...GE fail to start automatically after grid outage ...Grid Outage"/>
    <s v="NRO_140"/>
    <m/>
  </r>
  <r>
    <s v="Ekounou-II"/>
    <s v="CTR_719"/>
    <s v="Yaounde"/>
    <s v="CAMUSAT"/>
    <s v="Good Grid no GE - 8h"/>
    <s v="CENTRE"/>
    <s v="Yaounde"/>
    <s v="ZTE"/>
    <n v="0"/>
    <n v="0"/>
    <n v="0"/>
    <n v="0"/>
    <n v="0"/>
    <n v="0"/>
    <n v="0"/>
    <n v="26.10531114364229"/>
    <n v="19.097338150231288"/>
    <n v="0"/>
    <n v="0"/>
    <n v="0"/>
    <n v="12.805443551263719"/>
    <n v="0"/>
    <n v="0"/>
    <n v="0"/>
    <n v="0"/>
    <n v="0"/>
    <n v="0"/>
    <n v="0"/>
    <n v="0"/>
    <n v="1.9613592327206624"/>
    <n v="1.7143168311291761"/>
    <n v="1.4560829074737083"/>
    <n v="2.3542819901634391"/>
    <n v="1.9613592327206624"/>
    <x v="0"/>
    <m/>
    <x v="2"/>
    <x v="0"/>
    <s v="AKTIVCO Coupure ENEO &amp; Baisse de tension"/>
    <x v="0"/>
    <s v="(05/06/2026 ticket): INC-20260506-00013862...Grid Outage"/>
    <s v="CTR_719"/>
    <m/>
  </r>
  <r>
    <s v="Baaba-II"/>
    <s v="CTR_879"/>
    <s v="CENTRE"/>
    <s v="CAMUSAT"/>
    <s v="Hybrid Solar - S3"/>
    <s v="CENTRE"/>
    <s v="Baaba"/>
    <s v="ZTE"/>
    <n v="7.4229595957002042E-2"/>
    <n v="0"/>
    <n v="0"/>
    <n v="0"/>
    <n v="0"/>
    <n v="0"/>
    <n v="0"/>
    <n v="0"/>
    <n v="2.1676575836179817"/>
    <n v="0"/>
    <n v="0"/>
    <n v="0"/>
    <n v="0"/>
    <n v="0"/>
    <n v="0"/>
    <n v="0"/>
    <n v="0"/>
    <n v="0"/>
    <n v="0"/>
    <n v="3.5580981243204676E-2"/>
    <n v="0"/>
    <n v="1.9523168480137429"/>
    <n v="1.6920854165917292"/>
    <n v="1.4356824464232893"/>
    <n v="2.3561630080526714"/>
    <n v="1.9523168480137429"/>
    <x v="0"/>
    <m/>
    <x v="0"/>
    <x v="0"/>
    <s v="AKTIVCO Defaut GE &amp; Power Cabinet"/>
    <x v="0"/>
    <s v="(05/06/2026 ticket): INC-20260506-00015201...Grid Outage"/>
    <s v="CTR_879"/>
    <m/>
  </r>
  <r>
    <s v="Ebogo-II"/>
    <s v="CTR_867"/>
    <s v="CENTRE"/>
    <s v="CAMUSAT"/>
    <s v="HGB"/>
    <s v="CENTRE"/>
    <s v="Ebogo"/>
    <s v="ZTE"/>
    <n v="0"/>
    <n v="0"/>
    <n v="0"/>
    <n v="0"/>
    <n v="0"/>
    <n v="0.11542862687018635"/>
    <n v="0"/>
    <n v="0"/>
    <n v="2.1620038637913663"/>
    <n v="0"/>
    <n v="0"/>
    <n v="0"/>
    <n v="0"/>
    <n v="0"/>
    <n v="0"/>
    <n v="0"/>
    <n v="0"/>
    <n v="0"/>
    <n v="0"/>
    <n v="2.6663442084506606E-2"/>
    <n v="0"/>
    <n v="1.9521384972305693"/>
    <n v="1.689587504845949"/>
    <n v="1.436638718035028"/>
    <n v="2.3558894054506019"/>
    <n v="1.9521384972305693"/>
    <x v="0"/>
    <m/>
    <x v="0"/>
    <x v="0"/>
    <s v="AKTIVCO Defaut GE &amp; Power Cabinet"/>
    <x v="0"/>
    <s v="(05/06/2026 ticket): INC-20260506-00015227...Grid Outage"/>
    <s v="CTR_867"/>
    <m/>
  </r>
  <r>
    <s v="Ndogbong-Citadelle"/>
    <s v="LIT_344"/>
    <s v="Douala"/>
    <s v="IHS"/>
    <s v="Grid-Gen"/>
    <s v="LITTORAL"/>
    <s v="Douala"/>
    <s v="ZTE"/>
    <n v="0"/>
    <n v="6.2966743999566264"/>
    <n v="0"/>
    <n v="2.3185601812614315E-3"/>
    <n v="0"/>
    <n v="0"/>
    <n v="0"/>
    <n v="0"/>
    <n v="0"/>
    <n v="0"/>
    <n v="0"/>
    <n v="0"/>
    <n v="0"/>
    <n v="0"/>
    <n v="0"/>
    <n v="0"/>
    <n v="0"/>
    <n v="0"/>
    <n v="0"/>
    <n v="0"/>
    <n v="0"/>
    <n v="1.9094413197387239"/>
    <n v="0.85466050381880754"/>
    <n v="0.73409784061119732"/>
    <n v="2.9549081023580182"/>
    <n v="1.9094413197387239"/>
    <x v="0"/>
    <m/>
    <x v="3"/>
    <x v="0"/>
    <s v="Defaut GE &amp; Power Cabinet"/>
    <x v="0"/>
    <s v="(05/06/2026 ticket): INC-20260506-00018542...Grid Outage"/>
    <s v="LIT_344"/>
    <m/>
  </r>
  <r>
    <s v="Avenue-Biyemassi"/>
    <s v="CTR_664"/>
    <s v="Yaounde"/>
    <s v="CAMUSAT"/>
    <s v="Good Grid no GE - 12h"/>
    <s v="CENTRE"/>
    <s v="Yaounde"/>
    <s v="ZTE"/>
    <n v="0"/>
    <n v="0"/>
    <n v="0.98585178907237736"/>
    <n v="0"/>
    <n v="0"/>
    <n v="0"/>
    <n v="0"/>
    <n v="0"/>
    <n v="0"/>
    <n v="11.562659623950937"/>
    <n v="0"/>
    <n v="0"/>
    <n v="9.501923334845749"/>
    <n v="0"/>
    <n v="0"/>
    <n v="0"/>
    <n v="0"/>
    <n v="0"/>
    <n v="0"/>
    <n v="0"/>
    <n v="0"/>
    <n v="1.9016830606706561"/>
    <n v="1.1732691469931138"/>
    <n v="0.99643501943143897"/>
    <n v="2.6839047250074968"/>
    <n v="1.9016830606706561"/>
    <x v="0"/>
    <m/>
    <x v="2"/>
    <x v="0"/>
    <s v="AKTIVCO Coupure ENEO &amp; Baisse de tension"/>
    <x v="0"/>
    <s v="(05/06/2026 ticket): INC-20260506-00009166...power failure. site is Grid only ...Grid Outage"/>
    <s v="CTR_664"/>
    <m/>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0"/>
    <n v="1.6100795301812332"/>
    <n v="1.1542684336235458"/>
    <n v="3.0926025802364504E-2"/>
    <n v="0.9403188341280645"/>
    <n v="0.3183383128871996"/>
    <n v="3.7639505982598669"/>
    <n v="0.48602371922735588"/>
    <n v="0.7123686981534274"/>
    <n v="2.675261747609386E-4"/>
    <n v="1.8985797570434289"/>
    <n v="2.150702013117034"/>
    <n v="4.1641378595156251"/>
    <n v="0.3710735290576907"/>
    <n v="1.8985797570434289"/>
    <x v="0"/>
    <m/>
    <x v="8"/>
    <x v="4"/>
    <s v="no root cause"/>
    <x v="4"/>
    <s v=""/>
    <s v="NRD_076"/>
    <m/>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0"/>
    <n v="1.8355327551914351"/>
    <n v="1.075101215383939"/>
    <n v="1.1819517121086951"/>
    <n v="2.4645096384724656"/>
    <n v="1.8355327551914351"/>
    <x v="1"/>
    <m/>
    <x v="4"/>
    <x v="1"/>
    <s v="EXCLU"/>
    <x v="1"/>
    <s v="( hourly IHS): 06/05/2026 16:53 0:06:52 45 V Fme is on site..;..;(05/06/2026 ticket): INC-20260506-00011837...Grid Outage"/>
    <s v="CTR_590"/>
    <m/>
  </r>
  <r>
    <s v="Mpoloungoue"/>
    <s v="SUD_021"/>
    <s v="CENTRE"/>
    <s v="IHS"/>
    <s v="Grid-Gen-Lithium"/>
    <s v="SUD"/>
    <s v="Mpoloungoue"/>
    <s v="ZTE"/>
    <n v="0"/>
    <n v="0.34339659792314042"/>
    <n v="0"/>
    <n v="0"/>
    <n v="0"/>
    <n v="0"/>
    <n v="0"/>
    <n v="0.30068158535297684"/>
    <n v="0"/>
    <n v="3.2715419209948835"/>
    <n v="0"/>
    <n v="0"/>
    <n v="0"/>
    <n v="0"/>
    <n v="8.4716622007631262E-3"/>
    <n v="13.581447808853621"/>
    <n v="0.94773822670810159"/>
    <n v="0"/>
    <n v="0"/>
    <n v="0"/>
    <n v="5.2509502529727499"/>
    <n v="1.7846136065952694"/>
    <n v="1.1304299605529775"/>
    <n v="1.9331561893298785"/>
    <n v="1.8681243666099765"/>
    <n v="1.7846136065952694"/>
    <x v="0"/>
    <m/>
    <x v="8"/>
    <x v="4"/>
    <s v="no root cause"/>
    <x v="4"/>
    <s v="(05/06/2026 ticket): INC-20260506-00004949..._x0009_Active // No power issue, site is on Gen with Ubaie=56.3V. The Tx FME Lucien (697391563) from Huawei is informed....SITE IS UP AFTER POWER RESTART...Grid Outage"/>
    <s v="SUD_021"/>
    <m/>
  </r>
  <r>
    <s v="Kribi-LONDJI"/>
    <s v="SUD_079"/>
    <s v="CENTRE"/>
    <s v="CAMUSAT"/>
    <s v="Medium Grid + Solar + GE"/>
    <s v="SUD"/>
    <s v="Kribi"/>
    <s v="ZTE"/>
    <n v="21.486632252099547"/>
    <n v="13.687584359920438"/>
    <n v="0"/>
    <n v="0"/>
    <n v="0"/>
    <n v="0"/>
    <n v="0"/>
    <n v="0.3022510722449086"/>
    <n v="0"/>
    <n v="3.2731827482000848"/>
    <n v="0"/>
    <n v="0"/>
    <n v="0"/>
    <n v="0"/>
    <n v="9.666612448028607E-3"/>
    <n v="13.618830133006881"/>
    <n v="0.94752420576829255"/>
    <n v="3.4903248267143201E-2"/>
    <n v="0"/>
    <n v="0"/>
    <n v="12.347884617030928"/>
    <n v="1.7730921460022311"/>
    <n v="1.1200636268079887"/>
    <n v="1.9195558819629304"/>
    <n v="1.8576248667555333"/>
    <n v="1.7730921460022311"/>
    <x v="0"/>
    <m/>
    <x v="8"/>
    <x v="4"/>
    <s v="no root cause"/>
    <x v="4"/>
    <s v="(05/06/2026 ticket): INC-20260506-00004941..._x0009_Active // No power issue, site is on Gen with Ubaie=56.3V. The Tx FME Lucien (697391563) from Huawei is informed....SITE IS UP AFTER POWER RESTART...Grid Outage"/>
    <s v="SUD_079"/>
    <m/>
  </r>
  <r>
    <s v="Kribi-Mpala"/>
    <s v="SUD_053"/>
    <s v="LITTORAL"/>
    <s v="IHS"/>
    <s v="Grid-Gen"/>
    <s v="SUD"/>
    <s v="Kribi"/>
    <s v="ZTE"/>
    <n v="0"/>
    <n v="0.33886648803052172"/>
    <n v="0"/>
    <n v="0"/>
    <n v="0"/>
    <n v="0"/>
    <n v="0"/>
    <n v="0.3012701429374513"/>
    <n v="0.4965285803563021"/>
    <n v="3.2918739102767161"/>
    <n v="0"/>
    <n v="0"/>
    <n v="0"/>
    <n v="0"/>
    <n v="8.8997040803805248E-3"/>
    <n v="13.579307599455529"/>
    <n v="0.95059183923888391"/>
    <n v="3.4403866074256814E-2"/>
    <n v="0"/>
    <n v="0"/>
    <n v="12.305276614930674"/>
    <n v="1.7698104915918302"/>
    <n v="1.1195640444588326"/>
    <n v="1.9031930121620739"/>
    <n v="1.8620025083886553"/>
    <n v="1.7698104915918302"/>
    <x v="0"/>
    <m/>
    <x v="3"/>
    <x v="0"/>
    <s v="Defaut GE &amp; Power Cabinet"/>
    <x v="0"/>
    <s v="(05/06/2026 ticket): INC-20260506-00005167...Grid Outage"/>
    <s v="SUD_053"/>
    <m/>
  </r>
  <r>
    <s v="H-Astoria"/>
    <s v="LIT_244"/>
    <s v="Douala"/>
    <s v="IHS"/>
    <s v="Grid-Gen (LL)"/>
    <s v="LITTORAL"/>
    <s v="Douala"/>
    <s v="ZTE"/>
    <n v="0"/>
    <n v="0"/>
    <n v="0"/>
    <n v="0"/>
    <n v="0"/>
    <n v="0"/>
    <n v="0"/>
    <n v="0"/>
    <n v="0"/>
    <n v="0"/>
    <n v="0"/>
    <n v="0"/>
    <n v="0"/>
    <n v="0"/>
    <n v="0"/>
    <n v="0"/>
    <n v="0"/>
    <n v="0"/>
    <n v="0"/>
    <n v="0"/>
    <n v="2.683876090436689"/>
    <n v="1.7594839812460599"/>
    <n v="1.251079097874177"/>
    <n v="1.1228753769835205"/>
    <n v="2.3085219549672025"/>
    <n v="1.7594839812460599"/>
    <x v="0"/>
    <m/>
    <x v="3"/>
    <x v="0"/>
    <s v="Defaut GE &amp; Power Cabinet"/>
    <x v="0"/>
    <s v="( hourly IHS): 06/05/2026 13:44 0:27:45 46.2 V Grid only, no space // Awaiting grid return // Seraphin informed..;..;(05/06/2026 ticket): INC-20260506-00008987...Grid Outage"/>
    <s v="LIT_244"/>
    <m/>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0"/>
    <n v="3.0819015332460129"/>
    <s v=""/>
    <n v="3.0873112933061679"/>
    <n v="3.0819015332460129"/>
    <n v="3.0819015332460129"/>
    <n v="3.0819015332460129"/>
    <n v="2.9730950280981401"/>
    <n v="3.160589898782364"/>
    <n v="2.9899655683493105"/>
    <n v="1.7579323294324449"/>
    <n v="0"/>
    <n v="0"/>
    <n v="3.3709892594562527"/>
    <n v="1.7579323294324449"/>
    <x v="0"/>
    <m/>
    <x v="8"/>
    <x v="4"/>
    <s v="no root cause"/>
    <x v="4"/>
    <s v="(05/06/2026  cell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5/06/2026  cell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m/>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0"/>
    <n v="2.6752617476083203E-4"/>
    <n v="0.72783171105460986"/>
    <n v="1.9618586149135206E-3"/>
    <n v="2.4969109644330426E-4"/>
    <n v="3.5670156634789177E-4"/>
    <n v="2.6752617476071623E-4"/>
    <n v="0.30881530622827374"/>
    <n v="2.8536125307841763E-4"/>
    <n v="2.8536125307835979E-4"/>
    <n v="1.7344970365233865"/>
    <n v="2.9387931689107907"/>
    <n v="1.3555150096392172"/>
    <n v="1.6486950797496864"/>
    <n v="1.7344970365233865"/>
    <x v="0"/>
    <m/>
    <x v="3"/>
    <x v="0"/>
    <s v="Defaut GE &amp; Power Cabinet"/>
    <x v="0"/>
    <s v="(05/06/2026 ocm ran 10h): Power status check Ongoing..;..;(05/06/2026 ticket): INC-20260506-00010471...Grid Outage"/>
    <s v="EST_048"/>
    <m/>
  </r>
  <r>
    <s v="Garoua-Kolbives-II"/>
    <s v="NRD_141"/>
    <s v="Garoua"/>
    <s v="CAMUSAT"/>
    <s v="Medium Grid + GE"/>
    <s v="NORD"/>
    <s v="Garoua"/>
    <s v="Huawei"/>
    <n v="0"/>
    <n v="1.6773891157510852"/>
    <n v="0"/>
    <n v="1.7793879286482726"/>
    <n v="2.1287057725727889"/>
    <n v="4.9538713534398866"/>
    <n v="1.3200633216620581"/>
    <n v="0"/>
    <n v="0"/>
    <n v="0"/>
    <n v="0"/>
    <n v="0"/>
    <n v="0"/>
    <n v="1.0250711262923298"/>
    <n v="0.21921094759911308"/>
    <n v="0"/>
    <n v="0"/>
    <n v="0"/>
    <n v="0"/>
    <n v="0"/>
    <n v="1.7718258554416964"/>
    <n v="1.7342116752703083"/>
    <n v="3.0349627711233413"/>
    <n v="3.874812570764099"/>
    <n v="0"/>
    <n v="1.7342116752703083"/>
    <x v="0"/>
    <m/>
    <x v="8"/>
    <x v="4"/>
    <s v="no root cause"/>
    <x v="4"/>
    <s v=""/>
    <s v="NRD_141"/>
    <m/>
  </r>
  <r>
    <s v="Bagarao"/>
    <s v="EXN_202"/>
    <s v="EXTREME-NORD"/>
    <s v="CAMUSAT"/>
    <s v="Hybrid Solar - S3"/>
    <s v="EXTREME-NORD"/>
    <s v="Bagarao"/>
    <s v="NOKIA"/>
    <n v="0"/>
    <n v="0"/>
    <n v="0"/>
    <n v="0"/>
    <n v="0"/>
    <n v="0"/>
    <n v="2.138614970500615"/>
    <n v="1.5586892038831206"/>
    <n v="1.4050125567639238"/>
    <n v="0.20114205479180028"/>
    <n v="0"/>
    <n v="0"/>
    <n v="0"/>
    <n v="1.9842991772053429"/>
    <n v="3.4875304917161487"/>
    <n v="0"/>
    <n v="2.8014369892229172"/>
    <n v="0"/>
    <n v="0"/>
    <n v="0.32098738507278862"/>
    <n v="2.3631478770549517E-2"/>
    <n v="1.6714321995930748"/>
    <n v="5.8221326970652534"/>
    <n v="2.5022440507155457"/>
    <n v="0"/>
    <n v="1.6714321995930748"/>
    <x v="2"/>
    <m/>
    <x v="0"/>
    <x v="0"/>
    <s v="AKTIVCO Defaut GE &amp; Power Cabinet"/>
    <x v="0"/>
    <s v="(05/06/2026 ticket): INC-20260506-00016274...Grid Outage"/>
    <s v="EXN_202"/>
    <m/>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0"/>
    <n v="5.115144801928722E-2"/>
    <n v="8.4252909971378409E-2"/>
    <n v="0.70292967002399953"/>
    <n v="0.42235248963425287"/>
    <n v="3.5448382681526267"/>
    <n v="9.5435504076385097E-2"/>
    <n v="0.11830007447928716"/>
    <n v="7.0448559353713447E-3"/>
    <n v="0.3282546164316712"/>
    <n v="1.6700318302246639"/>
    <n v="5.2975712304513429"/>
    <n v="2.2873485690776607"/>
    <n v="0.27929635080406157"/>
    <n v="1.6700318302246639"/>
    <x v="0"/>
    <m/>
    <x v="3"/>
    <x v="0"/>
    <s v="Defaut GE &amp; Power Cabinet"/>
    <x v="0"/>
    <s v="( hourly IHS): 06-05-2026 04:16:14 0:43:46 IHS SS is on site ( Felix is informed )..;..;(05/06/2026 ticket): INC-20260506-00002390...2026-05-06 06:01:23...Transmission issue / no action done...Grid Outage...user:ABANDA_x0009_Jean Roland"/>
    <s v="CTR_300"/>
    <m/>
  </r>
  <r>
    <s v="Benakuma"/>
    <s v="NRO_233"/>
    <s v="NORD-OUEST"/>
    <s v="IHS"/>
    <s v="Gen Only"/>
    <s v="NORD-OUEST"/>
    <s v="Benakuma"/>
    <s v="NOKIA"/>
    <n v="0"/>
    <n v="0"/>
    <n v="0"/>
    <n v="1.0701046990435794E-3"/>
    <n v="1.9193780818540392E-2"/>
    <n v="1.8726832233265207E-3"/>
    <n v="0"/>
    <n v="3.3321197453903015"/>
    <n v="3.3295236360472287"/>
    <n v="0.95029478125722833"/>
    <n v="0"/>
    <n v="0"/>
    <n v="0.60059533788804531"/>
    <n v="0"/>
    <n v="0.65196128789240737"/>
    <n v="6.4170611785990428E-2"/>
    <n v="0"/>
    <n v="2.741340712775338"/>
    <n v="0"/>
    <n v="1.9315389817739701E-2"/>
    <n v="0.46280244725810643"/>
    <n v="1.6665453881341084"/>
    <n v="5.792282651703176"/>
    <n v="2.5003846336927213"/>
    <n v="0"/>
    <n v="1.6665453881341084"/>
    <x v="2"/>
    <m/>
    <x v="3"/>
    <x v="0"/>
    <s v="Defaut GE &amp; Power Cabinet"/>
    <x v="0"/>
    <s v="( hourly IHS): 06/05/2026 11:47 2:24:45 49.4 V Our FME MOSES is managing with level zero..;..;(05/06/2026 ocm ran 15h): Power status check Ongoing..;..;(05/06/2026 ticket): INC-20260506-00009289...power instability on site. power team is informed ...Grid Outage"/>
    <s v="NRO_233"/>
    <m/>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0"/>
    <n v="3.0819015332460129"/>
    <n v="3.0819015332460129"/>
    <n v="11.461092693096091"/>
    <n v="5.3653378550857926"/>
    <n v="13.874050769563482"/>
    <n v="4.9087756412811906E-2"/>
    <n v="7.4915999766370228E-3"/>
    <n v="0.22837341481371765"/>
    <n v="2.497199992212683E-3"/>
    <n v="1.6220547369688791"/>
    <n v="2.7726820378163854E-2"/>
    <n v="4.8198979946365084"/>
    <n v="0"/>
    <n v="1.6220547369688791"/>
    <x v="0"/>
    <m/>
    <x v="10"/>
    <x v="6"/>
    <s v="BSS Hardware issue"/>
    <x v="5"/>
    <s v="(05/06/2026  cell nokia): 05/05/2026 :  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06/2026  cell nokia): 05/05/2026 :  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06/2026  cell nokia): _x000a_06/05/2026 : Cde de la FRGU paaser ||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
    <s v="ADM_141"/>
    <m/>
  </r>
  <r>
    <s v="Ngd-Baladji-II-IHS"/>
    <s v="ADM_158"/>
    <s v="Ngaoundere"/>
    <s v="IHS"/>
    <s v="Grid-Gen"/>
    <s v="ADAMAOUA"/>
    <s v="Ngaoundere"/>
    <s v="Huawei"/>
    <n v="0"/>
    <n v="2.2704946451960857"/>
    <n v="29.627899627032843"/>
    <n v="0"/>
    <n v="0"/>
    <n v="0"/>
    <n v="0"/>
    <n v="0"/>
    <n v="0"/>
    <n v="0"/>
    <n v="0.5940329535175054"/>
    <n v="0"/>
    <n v="0"/>
    <n v="0.93464727922313251"/>
    <n v="4.8743982444575709"/>
    <n v="0.1712880921602703"/>
    <n v="1.4607820895863117"/>
    <n v="0.12529142517970623"/>
    <n v="0"/>
    <n v="4.0736210630848113"/>
    <n v="2.1268330893494616"/>
    <n v="1.6048003469992835"/>
    <n v="1.2420866155893673"/>
    <n v="1.5791763143847051"/>
    <n v="1.7206183637688865"/>
    <n v="1.6048003469992835"/>
    <x v="0"/>
    <m/>
    <x v="8"/>
    <x v="4"/>
    <s v="no root cause"/>
    <x v="4"/>
    <s v=""/>
    <s v="ADM_158"/>
    <m/>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1.1486325488752474"/>
    <n v="1.5977019858289594"/>
    <n v="0.47722603903136973"/>
    <n v="0.87955737799674283"/>
    <n v="2.3668335095334077"/>
    <n v="1.5977019858289594"/>
    <x v="0"/>
    <m/>
    <x v="8"/>
    <x v="4"/>
    <s v="no root cause"/>
    <x v="4"/>
    <s v=""/>
    <s v="LIT_656"/>
    <m/>
  </r>
  <r>
    <s v="Ndoghem-PK12-IHS"/>
    <s v="LIT_159"/>
    <s v="Douala"/>
    <s v="IHS"/>
    <s v="Grid-Gen"/>
    <s v="LITTORAL"/>
    <s v="Douala"/>
    <s v="ZTE"/>
    <n v="0"/>
    <n v="0"/>
    <n v="0"/>
    <n v="0"/>
    <n v="0"/>
    <n v="0"/>
    <n v="0"/>
    <n v="0"/>
    <n v="0"/>
    <n v="0"/>
    <n v="0"/>
    <n v="0"/>
    <n v="0.20351607867980478"/>
    <n v="0"/>
    <n v="0"/>
    <n v="0"/>
    <n v="1.447976503354421"/>
    <n v="0"/>
    <n v="0"/>
    <n v="2.9516162861374355"/>
    <n v="0"/>
    <n v="1.5854849571815437"/>
    <n v="1.5122357708955314"/>
    <n v="1.2833165029529656"/>
    <n v="1.8000657193450174"/>
    <n v="1.5854849571815437"/>
    <x v="0"/>
    <m/>
    <x v="3"/>
    <x v="0"/>
    <s v="Defaut GE &amp; Power Cabinet"/>
    <x v="0"/>
    <s v="(05/06/2026 ticket): INC-20260506-00003538...Grid Outage"/>
    <s v="LIT_159"/>
    <m/>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0"/>
    <n v="5.5199567392340332E-2"/>
    <n v="0.95513978420982037"/>
    <n v="4.4608027782771593"/>
    <n v="0.24594572999688952"/>
    <n v="1.4416093803951111"/>
    <n v="7.3748048842432079E-2"/>
    <n v="5.2970182602665852E-2"/>
    <n v="3.7971060088519062"/>
    <n v="1.9819587481772547"/>
    <n v="1.5675250333159261"/>
    <n v="1.3257666590730151"/>
    <n v="1.6841005606726711"/>
    <n v="1.5586798236685948"/>
    <n v="1.5675250333159261"/>
    <x v="0"/>
    <m/>
    <x v="8"/>
    <x v="4"/>
    <s v="no root cause"/>
    <x v="4"/>
    <s v=""/>
    <s v="ADM_033"/>
    <m/>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45903781892687"/>
    <n v="0"/>
    <n v="0.92314365370841223"/>
    <n v="1.5666332794000568"/>
    <n v="1.1958752482924275"/>
    <n v="2.0453587251071879"/>
    <n v="1.3599759339151218"/>
    <n v="1.5666332794000568"/>
    <x v="2"/>
    <m/>
    <x v="3"/>
    <x v="0"/>
    <s v="Defaut GE &amp; Power Cabinet"/>
    <x v="0"/>
    <s v="(05/06/2026  incident): impacted by EXN_096_H_Yagoua-Ville, Probleme d'energie  || Action : RCA IHS attendu"/>
    <s v="EXN_096"/>
    <s v=" impacted by EXN_096_H_Yagoua-Ville, Probleme d'energie  || Action : RCA IHS attendu"/>
  </r>
  <r>
    <s v="Ekounou-Lycee-MTN"/>
    <s v="CTR_726"/>
    <s v="Yaounde"/>
    <s v="MTN"/>
    <m/>
    <s v="CENTRE"/>
    <s v="Yaounde"/>
    <s v="ZTE"/>
    <n v="0"/>
    <n v="0"/>
    <n v="1.0878149318129278"/>
    <n v="8.5409693151044568"/>
    <n v="27.128349071006443"/>
    <n v="0.9366626430729984"/>
    <n v="0"/>
    <n v="4.0623136234315833"/>
    <n v="15.700611814526599"/>
    <n v="0"/>
    <n v="0.56694146955338143"/>
    <n v="0"/>
    <n v="1.9730768791751918"/>
    <n v="8.7709348149289603"/>
    <n v="4.6657634983006719"/>
    <n v="6.7159949262769194"/>
    <n v="3.4569375601042132"/>
    <n v="13.868556899607057"/>
    <n v="13.868556899607057"/>
    <n v="17.813016325517289"/>
    <n v="1.5138592826588819"/>
    <n v="1.5611222401999816"/>
    <n v="1.0717290345271353"/>
    <n v="1.1124626416557011"/>
    <n v="1.9839608682614425"/>
    <n v="1.5611222401999816"/>
    <x v="0"/>
    <m/>
    <x v="8"/>
    <x v="4"/>
    <s v="no root cause"/>
    <x v="4"/>
    <s v=""/>
    <s v="CTR_726"/>
    <m/>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38.44402853041808"/>
    <n v="2.5871207905648155"/>
    <n v="0"/>
    <n v="1.5556468711565414"/>
    <n v="0.43663497316243621"/>
    <n v="0.43101286589076948"/>
    <n v="2.5860575944421473"/>
    <n v="1.5556468711565414"/>
    <x v="0"/>
    <m/>
    <x v="8"/>
    <x v="4"/>
    <s v="no root cause"/>
    <x v="4"/>
    <s v=""/>
    <s v="CTR_560"/>
    <m/>
  </r>
  <r>
    <s v="Deone-IHS"/>
    <s v="ADM_111"/>
    <s v="ADAMAOUA"/>
    <s v="IHS"/>
    <s v="Hybrid-Gen"/>
    <s v="ADAMAOUA"/>
    <s v="Deone"/>
    <s v="NOKIA"/>
    <n v="0"/>
    <n v="1.7837142801516962E-3"/>
    <n v="0"/>
    <n v="0"/>
    <n v="0"/>
    <n v="0"/>
    <n v="0.13175457903312876"/>
    <n v="0"/>
    <n v="0"/>
    <n v="0"/>
    <n v="1.6546092081616361"/>
    <n v="0"/>
    <n v="0"/>
    <n v="0"/>
    <n v="0"/>
    <n v="0"/>
    <n v="0"/>
    <n v="0.58390938724372499"/>
    <n v="1.6332299921333144"/>
    <n v="1.5421674813499662"/>
    <n v="1.5409507666230065"/>
    <n v="1.5531158230036537"/>
    <n v="2.0607771902689351E-2"/>
    <n v="2.6302035648440691E-2"/>
    <n v="2.9556605095137094"/>
    <n v="1.5531158230036537"/>
    <x v="0"/>
    <m/>
    <x v="10"/>
    <x v="6"/>
    <s v="BSS Hardware issue"/>
    <x v="5"/>
    <s v="(05/06/2026  cell nokia): 06/05/2026 : Feedback BO RAN : ||Closed after reset but FME should check and replace FRMF_x000a_04/05/2026 : Need BO RAN analysis ..;..;(05/06/2026  cell nokia): 06/05/2026 : Feedback BO RAN : ||Closed after reset but FME should check and replace FRMF_x000a_04/05/2026 : Need BO RAN analysis ..;..;(05/06/2026  cell nokia): 06/05/2026 : Feedback BO RAN : ||Closed after reset but FME should check and replace FRMF_x000a_04/05/2026 : Need BO RAN analysis "/>
    <s v="ADM_111"/>
    <m/>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
    <n v="8.4060826177899912"/>
    <n v="0.208937942488293"/>
    <n v="0.15801879389212775"/>
    <n v="1.8907501576620922"/>
    <n v="1.4367760741710971"/>
    <n v="0.98850921574166828"/>
    <n v="1.1454935750913871"/>
    <n v="1.0518059086901062"/>
    <n v="1.0783801753830258"/>
    <n v="1.5522582062762356"/>
    <n v="0"/>
    <n v="3.2757084060099761"/>
    <n v="0.86783325344137363"/>
    <n v="1.5522582062762356"/>
    <x v="0"/>
    <m/>
    <x v="8"/>
    <x v="4"/>
    <s v="no root cause"/>
    <x v="4"/>
    <s v=""/>
    <s v="SUO_222"/>
    <m/>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0"/>
    <n v="0"/>
    <s v=""/>
    <n v="1.3734437110660238"/>
    <n v="0"/>
    <n v="0.44202458101834002"/>
    <n v="4.5811895569195826"/>
    <n v="0"/>
    <n v="0"/>
    <n v="0"/>
    <n v="1.5499574811732917"/>
    <n v="1.1477904471861526"/>
    <n v="1.9542472909887763"/>
    <n v="1.399819312841593"/>
    <n v="1.5499574811732917"/>
    <x v="2"/>
    <m/>
    <x v="8"/>
    <x v="4"/>
    <s v="no root cause"/>
    <x v="4"/>
    <s v="(05/06/2026  groupe whatsapp incident): impacted by EXN_066_Maroua-Stade  ,A detrminer , sans action"/>
    <s v="EXN_066"/>
    <s v=" impacted by EXN_066_Maroua-Stade  ,A detrminer , sans action"/>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0"/>
    <n v="1.8013429100569866E-3"/>
    <n v="0.66334006785890598"/>
    <n v="1.5601769810491588"/>
    <n v="1.5568774915604411"/>
    <n v="2.3511448693473502"/>
    <n v="1.6253998624558761"/>
    <n v="1.5747482400344714"/>
    <n v="1.5419316959304632"/>
    <n v="1.5419138608521457"/>
    <n v="1.543679533605568"/>
    <n v="10.810087766627099"/>
    <n v="0"/>
    <n v="0"/>
    <n v="1.543679533605568"/>
    <x v="0"/>
    <m/>
    <x v="10"/>
    <x v="6"/>
    <s v="BSS Hardware issue"/>
    <x v="5"/>
    <s v="(05/06/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06/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06/2026  cell nokia): 05/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s v="ADM_128"/>
    <m/>
  </r>
  <r>
    <s v="Ntumansah"/>
    <s v="NRO_002"/>
    <s v="NORD-OUEST"/>
    <s v="IHS"/>
    <s v="Grid-Gen"/>
    <s v="NORD-OUEST"/>
    <s v="Bamenda"/>
    <s v="Huawei"/>
    <n v="0"/>
    <n v="0"/>
    <n v="0"/>
    <n v="0"/>
    <n v="0"/>
    <n v="0"/>
    <n v="0"/>
    <n v="0"/>
    <n v="0"/>
    <n v="0"/>
    <n v="5.3505234952187731E-4"/>
    <n v="0"/>
    <n v="0"/>
    <n v="0"/>
    <n v="0"/>
    <n v="0"/>
    <n v="0"/>
    <n v="1.769917502061735"/>
    <n v="1.5409507666230065"/>
    <n v="1.5408615912314194"/>
    <n v="1.5409507666230065"/>
    <n v="1.5409507666230065"/>
    <n v="10.790978741771879"/>
    <n v="0"/>
    <n v="0"/>
    <n v="1.5409507666230065"/>
    <x v="0"/>
    <m/>
    <x v="8"/>
    <x v="4"/>
    <s v="no root cause"/>
    <x v="4"/>
    <s v=""/>
    <s v="NRO_002"/>
    <m/>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1.5516518136134437E-2"/>
    <n v="1.5335848792779216"/>
    <n v="1.0022870879944366"/>
    <n v="1.4058255216567894"/>
    <n v="1.7613167508268268"/>
    <n v="1.5335848792779216"/>
    <x v="0"/>
    <m/>
    <x v="8"/>
    <x v="4"/>
    <s v="no root cause"/>
    <x v="4"/>
    <s v=""/>
    <s v="NRO_133"/>
    <m/>
  </r>
  <r>
    <s v="Ngaouyanga-IHS"/>
    <s v="ADM_081"/>
    <s v="ADAMAOUA"/>
    <s v="IHS"/>
    <s v="Hybrid-Gen"/>
    <s v="ADAMAOUA"/>
    <s v="Ngaouyanga"/>
    <s v="NOKIA"/>
    <n v="4.6737293324574605"/>
    <n v="4.6737834390716344"/>
    <n v="4.7056082235962036"/>
    <n v="4.6732964795440575"/>
    <n v="1.9402992554003182"/>
    <n v="0"/>
    <n v="0"/>
    <n v="0"/>
    <n v="0"/>
    <n v="0"/>
    <n v="4.2219026338985728E-2"/>
    <n v="0"/>
    <n v="0"/>
    <n v="0"/>
    <n v="0"/>
    <n v="0.28737661692820027"/>
    <n v="4.6216216794651199"/>
    <n v="0"/>
    <n v="4.8160285564095625E-3"/>
    <n v="0.79223417885872616"/>
    <n v="1.5290726044636207"/>
    <n v="1.4836647273354373"/>
    <n v="10.380446946352849"/>
    <n v="3.985156916430377E-3"/>
    <n v="0"/>
    <n v="1.4836647273354373"/>
    <x v="0"/>
    <m/>
    <x v="8"/>
    <x v="4"/>
    <s v="no root cause"/>
    <x v="4"/>
    <s v=""/>
    <s v="ADM_081"/>
    <m/>
  </r>
  <r>
    <s v="Ebolowa-Angale"/>
    <s v="SUD_264"/>
    <s v="CENTRE"/>
    <s v="IHS"/>
    <s v="Grid-Gen"/>
    <s v="SUD"/>
    <s v="Ebolowa"/>
    <s v="ZTE"/>
    <n v="0"/>
    <n v="0"/>
    <n v="0"/>
    <n v="0"/>
    <n v="0"/>
    <n v="0"/>
    <n v="8.5499581945764227"/>
    <n v="6.2190918092759526"/>
    <n v="0"/>
    <n v="4.6127219753847362"/>
    <n v="1.3290343660557089"/>
    <n v="0"/>
    <n v="0.84987715198055114"/>
    <n v="0.86510830886360734"/>
    <n v="1.5127356727248866"/>
    <n v="0"/>
    <n v="0"/>
    <n v="0"/>
    <n v="0"/>
    <n v="0"/>
    <n v="0"/>
    <n v="1.458980746676255"/>
    <n v="0.66382004644117509"/>
    <n v="1.3217798722251122"/>
    <n v="1.7650445862800339"/>
    <n v="1.458980746676255"/>
    <x v="0"/>
    <m/>
    <x v="8"/>
    <x v="4"/>
    <s v="no root cause"/>
    <x v="4"/>
    <s v=""/>
    <s v="SUD_264"/>
    <m/>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2.3463829034366053"/>
    <n v="1.5703786458467097"/>
    <n v="1.4532021813014184"/>
    <n v="2.4435821653098011"/>
    <n v="3.117445454267266"/>
    <n v="0.11063805221213174"/>
    <n v="1.4532021813014184"/>
    <x v="0"/>
    <m/>
    <x v="8"/>
    <x v="4"/>
    <s v="no root cause"/>
    <x v="4"/>
    <s v=""/>
    <s v="NRD_139"/>
    <m/>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
    <n v="4.7084606757925196E-2"/>
    <n v="3.3622689643954766"/>
    <n v="0.49456672174138849"/>
    <n v="0.16961159479843507"/>
    <n v="0.29668652780988092"/>
    <n v="5.4129462693296715E-2"/>
    <n v="0.86277191360402705"/>
    <n v="0.47985278212953686"/>
    <n v="0.39370935385651479"/>
    <n v="1.451418673469679"/>
    <n v="0"/>
    <n v="4.3234102090707252"/>
    <n v="0"/>
    <n v="1.451418673469679"/>
    <x v="2"/>
    <m/>
    <x v="9"/>
    <x v="5"/>
    <s v="ODU HS"/>
    <x v="5"/>
    <s v="(05/06/2026  incident): impacted by   NRO_017_H_Bali , Plantage de l'ODU  || Action : reset physique de l'ODU..;..;(05/06/2026  cell nokia): _x000a_06/05/2026: Intervention prevue pour ce jour  ||Intervention en cours ||Remplacement de la AREA effectuer 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06/2026  cell nokia): _x000a_06/05/2026: Intervention prevue pour ce jour  ||Intervention en cours ||Remplacement de la AREA effectuer 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06/2026 ticket): INC-20260506-00003751...Grid Outage"/>
    <s v="NRO_017"/>
    <s v=" impacted by   NRO_017_H_Bali , Plantage de l'ODU  || Action : reset physique de l'ODU"/>
  </r>
  <r>
    <s v="Number49-MTN"/>
    <s v="NRO_261"/>
    <s v="NORD-OUEST"/>
    <s v="IHS"/>
    <s v="Grid-Gen"/>
    <s v="NORD-OUEST"/>
    <s v="Number49"/>
    <s v="NOKIA"/>
    <n v="1.4466659617926092"/>
    <n v="0"/>
    <n v="0"/>
    <n v="0"/>
    <n v="2.6546254876876441E-2"/>
    <n v="5.3975006185775012"/>
    <n v="0.69322670601166858"/>
    <n v="0"/>
    <n v="0"/>
    <n v="1.8323372128363844"/>
    <n v="6.0179490162867078"/>
    <n v="0"/>
    <n v="0"/>
    <n v="4.473661869744002"/>
    <n v="0.65274603133837261"/>
    <n v="0.44766046576663732"/>
    <n v="0.38885821255418301"/>
    <n v="9.0834053870497311E-2"/>
    <n v="1.1308331407144876"/>
    <n v="0.63524981950900727"/>
    <n v="0.5120450984924364"/>
    <n v="1.4466745426372516"/>
    <n v="5.0325427942240282"/>
    <n v="2.1686115106201402"/>
    <n v="0"/>
    <n v="1.4466745426372516"/>
    <x v="2"/>
    <m/>
    <x v="9"/>
    <x v="5"/>
    <s v="ODU HS"/>
    <x v="5"/>
    <s v="(05/06/2026  incident): impacted by   NRO_017_H_Bali , Plantage de l'ODU  || Action : reset physique de l'ODU..;..;(05/06/2026 ticket): INC-20260506-00002444...TX link maintenance done between Ossombe MTN dir NTUI camtel. ossombe ctr_405 prend le Mic à MTN . _x000a_...Grid Outage"/>
    <s v="NRO_017"/>
    <s v=" impacted by   NRO_017_H_Bali , Plantage de l'ODU  || Action : reset physique de l'ODU"/>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0"/>
    <n v="1.4365442181529708"/>
    <n v="2.3505349527794763"/>
    <n v="2.999292784016919"/>
    <n v="0.18023571411373554"/>
    <n v="1.4365442181529708"/>
    <x v="0"/>
    <m/>
    <x v="3"/>
    <x v="0"/>
    <s v="Defaut GE &amp; Power Cabinet"/>
    <x v="0"/>
    <s v="( hourly IHS): 06/05/2026 11:05 1:06:25 51.5 V FME is on the way ETA 12:30 PM..;..;(05/06/2026 ocm ran 10h): Power status check Ongoing..;..;(05/06/2026 ticket): INC-20260506-00012974...Grid Outage"/>
    <s v="NRD_116"/>
    <m/>
  </r>
  <r>
    <s v="Dibamba-Centrale-Electrique"/>
    <s v="LIT_617"/>
    <s v="LITTORAL"/>
    <s v="CAMUSAT"/>
    <s v="HGB"/>
    <s v="LITTORAL"/>
    <s v="Dibamba"/>
    <s v="ZTE"/>
    <n v="0"/>
    <n v="0"/>
    <n v="0"/>
    <n v="0"/>
    <n v="8.7659409930000654E-2"/>
    <n v="0"/>
    <n v="0"/>
    <n v="0"/>
    <n v="0"/>
    <n v="0"/>
    <n v="0"/>
    <n v="0"/>
    <n v="0"/>
    <n v="0"/>
    <n v="0"/>
    <n v="0"/>
    <n v="0"/>
    <n v="0"/>
    <n v="24.763239335336575"/>
    <n v="13.868556899607057"/>
    <n v="30.558926385357548"/>
    <n v="1.4323173045917481"/>
    <n v="0.52955729010547181"/>
    <n v="0.45582280159531496"/>
    <n v="2.3081457513893553"/>
    <n v="1.4323173045917481"/>
    <x v="0"/>
    <m/>
    <x v="0"/>
    <x v="0"/>
    <s v="AKTIVCO Defaut GE &amp; Power Cabinet"/>
    <x v="0"/>
    <s v="(05/06/2026 ticket): INC-20260506-00018540...Grid Outage"/>
    <s v="LIT_617"/>
    <m/>
  </r>
  <r>
    <s v="Accacia-New"/>
    <s v="CTR_482"/>
    <s v="Yaounde"/>
    <s v="IHS"/>
    <s v="GridOnly"/>
    <s v="CENTRE"/>
    <s v="Yaounde"/>
    <s v="ZTE"/>
    <n v="0"/>
    <n v="0"/>
    <n v="0"/>
    <n v="0"/>
    <n v="0"/>
    <n v="0"/>
    <n v="0"/>
    <n v="0"/>
    <n v="0"/>
    <n v="0"/>
    <n v="0"/>
    <n v="0"/>
    <n v="8.1130701161134944"/>
    <n v="0"/>
    <n v="0"/>
    <n v="0"/>
    <n v="0"/>
    <n v="0"/>
    <n v="0"/>
    <n v="0"/>
    <n v="0"/>
    <n v="1.3834135198454478"/>
    <n v="1.1745181028660041"/>
    <n v="1.0079102787722989"/>
    <n v="1.6823481998043193"/>
    <n v="1.3834135198454478"/>
    <x v="0"/>
    <m/>
    <x v="1"/>
    <x v="0"/>
    <s v="Coupure ENEO &amp; Baisse de tension"/>
    <x v="0"/>
    <s v="(05/06/2026 ticket): INC-20260506-00009478...Grid Outage"/>
    <s v="CTR_482"/>
    <m/>
  </r>
  <r>
    <s v="Foumban-Njibam"/>
    <s v="OST_177"/>
    <s v="OUEST"/>
    <s v="IHS"/>
    <s v="Grid-Gen"/>
    <s v="OUEST"/>
    <s v="Foumban"/>
    <s v="Huawei"/>
    <n v="1.6913896522302414"/>
    <n v="1.457036723139659"/>
    <n v="0"/>
    <n v="0"/>
    <n v="0"/>
    <n v="0"/>
    <n v="0"/>
    <n v="0"/>
    <n v="0"/>
    <n v="0"/>
    <n v="0.66952884003504243"/>
    <n v="0"/>
    <n v="3.4188953380532094"/>
    <n v="0"/>
    <n v="0"/>
    <n v="0"/>
    <n v="0"/>
    <n v="0"/>
    <n v="0"/>
    <n v="0"/>
    <n v="0"/>
    <n v="1.3703404074387975"/>
    <n v="1.463776283027389"/>
    <n v="1.2643504493201549"/>
    <n v="1.4129864380662209"/>
    <n v="1.3703404074387975"/>
    <x v="0"/>
    <m/>
    <x v="3"/>
    <x v="0"/>
    <s v="Defaut GE &amp; Power Cabinet"/>
    <x v="0"/>
    <s v="( hourly IHS): 06/05/2026 02:41 1:18:32 46.2v FME Martial is managing with level 0..;..;(05/06/2026 ticket): INC-20260506-00018021...Grid Outage"/>
    <s v="OST_177"/>
    <m/>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6.819420545439498"/>
    <n v="3.4808900702844765"/>
    <n v="2.0504097787594207"/>
    <n v="1.3194390939209495"/>
    <n v="2.5310090764121194"/>
    <n v="2.158251901492974"/>
    <n v="0.44768225763734293"/>
    <n v="1.3194390939209495"/>
    <x v="0"/>
    <m/>
    <x v="8"/>
    <x v="4"/>
    <s v="no root cause"/>
    <x v="4"/>
    <s v=""/>
    <s v="SUO_234"/>
    <m/>
  </r>
  <r>
    <s v="Bertoua-Bonis-MTN"/>
    <s v="EST_052"/>
    <s v="CENTRE"/>
    <s v="IHS"/>
    <s v="Grid-Gen"/>
    <s v="EST"/>
    <s v="Bertoua"/>
    <s v="ZTE"/>
    <n v="0"/>
    <n v="0"/>
    <n v="0"/>
    <n v="0"/>
    <n v="0"/>
    <n v="0"/>
    <n v="0"/>
    <n v="0"/>
    <n v="0"/>
    <n v="6.500886046690843E-2"/>
    <n v="0"/>
    <n v="0"/>
    <n v="0"/>
    <n v="0"/>
    <n v="0"/>
    <n v="0"/>
    <n v="0"/>
    <n v="0"/>
    <n v="0"/>
    <n v="0"/>
    <n v="0"/>
    <n v="1.3158364081008358"/>
    <n v="0.48147248899919665"/>
    <n v="0.83578138865938412"/>
    <n v="1.8533498260981867"/>
    <n v="1.3158364081008358"/>
    <x v="0"/>
    <m/>
    <x v="8"/>
    <x v="4"/>
    <s v="no root cause"/>
    <x v="4"/>
    <s v=""/>
    <s v="EST_052"/>
    <m/>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1.933964552425143"/>
    <n v="0"/>
    <n v="1.3141777458173172"/>
    <n v="1.1559086603599391"/>
    <n v="1.9930294174648346"/>
    <n v="0.92050175433988435"/>
    <n v="1.3141777458173172"/>
    <x v="0"/>
    <m/>
    <x v="8"/>
    <x v="4"/>
    <s v="no root cause"/>
    <x v="4"/>
    <s v=""/>
    <s v="NRD_183"/>
    <m/>
  </r>
  <r>
    <s v="Mefou-Assi"/>
    <s v="CTR_253"/>
    <s v="Yaounde"/>
    <s v="IHS"/>
    <s v="Grid-Gen"/>
    <s v="CENTRE"/>
    <s v="Yaounde"/>
    <s v="ZTE"/>
    <n v="0"/>
    <n v="0"/>
    <n v="0"/>
    <n v="0"/>
    <n v="0"/>
    <n v="0"/>
    <n v="0"/>
    <n v="0.70543085268795958"/>
    <n v="0"/>
    <n v="0"/>
    <n v="0"/>
    <n v="0"/>
    <n v="1.402978600759633"/>
    <n v="0"/>
    <n v="0"/>
    <n v="0"/>
    <n v="0"/>
    <n v="0"/>
    <n v="0"/>
    <n v="0"/>
    <n v="2.1474682749626886"/>
    <n v="1.2779190315980538"/>
    <n v="0.22106518950157669"/>
    <n v="0.26998735171415017"/>
    <n v="2.2161810767685157"/>
    <n v="1.2779190315980538"/>
    <x v="0"/>
    <m/>
    <x v="8"/>
    <x v="4"/>
    <s v="no root cause"/>
    <x v="4"/>
    <s v=""/>
    <s v="CTR_253"/>
    <m/>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0"/>
    <n v="1.2771342881520862"/>
    <n v="0.27427070968670192"/>
    <n v="0.34978290509365495"/>
    <n v="2.1487380353582117"/>
    <n v="1.2771342881520862"/>
    <x v="0"/>
    <m/>
    <x v="8"/>
    <x v="4"/>
    <s v="no root cause"/>
    <x v="4"/>
    <s v=""/>
    <s v="CTR_483"/>
    <m/>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
    <n v="1.3508970016949899"/>
    <n v="0.25867997591551017"/>
    <n v="0.47159514086858256"/>
    <n v="1.1029034080694455"/>
    <n v="1.3397354130461459"/>
    <n v="0.78483262135700693"/>
    <n v="0.72733232886172261"/>
    <n v="0.55558052466520014"/>
    <n v="2.379770170046771"/>
    <n v="1.2494185764468528"/>
    <n v="3.696284905818735"/>
    <n v="2.1494329521847191"/>
    <n v="0"/>
    <n v="1.2494185764468528"/>
    <x v="0"/>
    <m/>
    <x v="3"/>
    <x v="0"/>
    <s v="Defaut GE &amp; Power Cabinet"/>
    <x v="0"/>
    <s v="(05/06/2026 ticket): INC-20260506-00017023...Instabilité Power suspecté... l'équipe maintenance power se déploie sur site pour examiner et nous faire un retour....Grid Outage"/>
    <s v="SUD_052"/>
    <m/>
  </r>
  <r>
    <s v="Djarengol-Delegue-IHS"/>
    <s v="EXN_101"/>
    <s v="Maroua"/>
    <s v="IHS"/>
    <s v="Grid-Gen"/>
    <s v="EXTREME-NORD"/>
    <s v="Maroua"/>
    <s v="Huawei"/>
    <n v="0"/>
    <n v="0"/>
    <n v="0"/>
    <n v="0"/>
    <n v="0"/>
    <n v="0"/>
    <n v="0"/>
    <n v="0"/>
    <n v="0"/>
    <n v="0"/>
    <n v="0"/>
    <n v="0"/>
    <n v="0"/>
    <n v="0"/>
    <n v="0"/>
    <n v="0.25040449957623856"/>
    <n v="0.50696210117197871"/>
    <n v="0"/>
    <n v="0"/>
    <n v="0"/>
    <n v="1.9305223823098849"/>
    <n v="1.24779558431997"/>
    <n v="1.5349667677821341"/>
    <n v="1.9655631717276811"/>
    <n v="0.70709172472513893"/>
    <n v="1.24779558431997"/>
    <x v="0"/>
    <m/>
    <x v="3"/>
    <x v="0"/>
    <s v="Defaut GE &amp; Power Cabinet"/>
    <x v="0"/>
    <s v="(05/06/2026  incident): impacted by  EXN_101_H_Djarengol-Delegue-HIS   ,RCA: Power issue / En attente RCA IHS"/>
    <s v="EXN_101"/>
    <s v=" impacted by  EXN_101_H_Djarengol-Delegue-HIS   ,RCA: Power issue / En attente RCA IHS"/>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0"/>
    <n v="2.7832353117429012"/>
    <n v="1.6454643255629462"/>
    <n v="1.3015505103686014"/>
    <n v="1.9100120422448805"/>
    <n v="0.41848227763937734"/>
    <n v="0.47378885550162314"/>
    <n v="0.30836850410777561"/>
    <n v="0.66546244217867667"/>
    <n v="1.9662995494145812"/>
    <n v="1.2317618489126314"/>
    <n v="0.51594367109096795"/>
    <n v="0.20910472576680245"/>
    <n v="2.0861172398093979"/>
    <n v="1.2317618489126314"/>
    <x v="0"/>
    <m/>
    <x v="3"/>
    <x v="0"/>
    <s v="Defaut GE &amp; Power Cabinet"/>
    <x v="0"/>
    <s v="(05/06/2026 ticket): INC-20260506-00012373...Grid Outage"/>
    <s v="LIT_428"/>
    <m/>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
    <n v="0.48878604776528461"/>
    <n v="0.97761305223062345"/>
    <n v="0.26366635744361083"/>
    <n v="4.4053618856260864E-2"/>
    <n v="0.30250273997049593"/>
    <n v="1.8341598949028459"/>
    <n v="0.74338359072486482"/>
    <n v="0.14416374041451166"/>
    <n v="1.6943324401527621E-3"/>
    <n v="1.2301031866291132"/>
    <n v="5.7909088002429971"/>
    <n v="1.200917765741506"/>
    <n v="0"/>
    <n v="1.2301031866291132"/>
    <x v="2"/>
    <m/>
    <x v="3"/>
    <x v="0"/>
    <s v="Defaut GE &amp; Power Cabinet"/>
    <x v="0"/>
    <s v="(05/06/2026 ticket): INC-20260506-00017674...2026-05-06 23:30:04...Robert is informed and managing with L0, Insecurity Area....Grid Outage...user:OCM_NOC.IHS"/>
    <s v="EXN_043"/>
    <m/>
  </r>
  <r>
    <s v="Ngog-Mapubi-NEW"/>
    <s v="CTR_546"/>
    <s v="CENTRE"/>
    <s v="IHS"/>
    <s v="Grid-Gen"/>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0"/>
    <n v="2.8536125307818605E-4"/>
    <n v="3.2103140971312578E-4"/>
    <n v="2.6752617476100566E-4"/>
    <n v="0.21186289533234626"/>
    <n v="3.031963313958296E-4"/>
    <n v="2.4969109644359369E-4"/>
    <n v="2.140209398087698E-4"/>
    <n v="2.4969109644353585E-4"/>
    <n v="3.0319633139562697E-4"/>
    <n v="1.2293006081048303"/>
    <n v="1.3398798604366748"/>
    <n v="1.8761517760301381"/>
    <n v="0.7826060428965107"/>
    <n v="1.2293006081048303"/>
    <x v="0"/>
    <m/>
    <x v="3"/>
    <x v="0"/>
    <s v="Defaut GE &amp; Power Cabinet"/>
    <x v="0"/>
    <s v="(05/06/2026 ticket): INC-20260506-00010289...Grid Outage"/>
    <s v="CTR_546"/>
    <m/>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0"/>
    <n v="0"/>
    <n v="0.45279696832204713"/>
    <n v="8.9175391586982075E-4"/>
    <n v="0"/>
    <n v="0"/>
    <n v="0.205477937294718"/>
    <n v="3.4064999586225523E-3"/>
    <n v="0.20305236664355245"/>
    <n v="3.5670156634785984E-4"/>
    <n v="1.215514092565483"/>
    <n v="2.1444572337525827"/>
    <n v="0.97752209199927886"/>
    <n v="1.1143491979066116"/>
    <n v="1.215514092565483"/>
    <x v="0"/>
    <m/>
    <x v="8"/>
    <x v="4"/>
    <s v="no root cause"/>
    <x v="4"/>
    <s v="(05/06/2026  groupe whatsapp incident): impacted by   SUD_246_Z_Mintom-MTN(SUD-246), A determiner , sans action..;..;(05/06/2026 ticket): INC-20260506-00016903...No power issue on site Ubaie: 53.7V site on Battery. Foe (682106733/Huawei) is informed....Sans actions...Others...A determiner"/>
    <s v="SUD_246"/>
    <s v=" impacted by   SUD_246_Z_Mintom-MTN(SUD-246), A determiner , sans action"/>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0"/>
    <n v="2.7644371391963413E-3"/>
    <n v="0"/>
    <n v="0"/>
    <n v="0.16402921528509018"/>
    <n v="1.2484554822176804E-3"/>
    <n v="0"/>
    <n v="0"/>
    <n v="0.12925081256616805"/>
    <n v="0.79025448516549546"/>
    <n v="1.2115547051790212"/>
    <n v="1.7847579423601871"/>
    <n v="2.8497425291811593"/>
    <n v="0"/>
    <n v="1.2115547051790212"/>
    <x v="0"/>
    <m/>
    <x v="3"/>
    <x v="0"/>
    <s v="Defaut GE &amp; Power Cabinet"/>
    <x v="0"/>
    <s v="(05/06/2026 ticket): INC-20260506-00010449...Grid Outage"/>
    <s v="EST_096"/>
    <m/>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1.1881550824265976"/>
    <n v="2.0814963202666417"/>
    <n v="0.13848938313457954"/>
    <n v="1.2103240847751211"/>
    <n v="0.49096455363316271"/>
    <n v="0.52037113538765956"/>
    <n v="1.8514688082089541"/>
    <n v="1.2103240847751211"/>
    <x v="0"/>
    <m/>
    <x v="8"/>
    <x v="4"/>
    <s v="no root cause"/>
    <x v="4"/>
    <s v=""/>
    <s v="LIT_685"/>
    <m/>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5311414735484385"/>
    <n v="0"/>
    <n v="0.67058110965576867"/>
    <n v="1.2091469696061732"/>
    <n v="1.2420866155893673"/>
    <n v="2.0342553491708921"/>
    <n v="0.66895836206160653"/>
    <n v="1.2091469696061732"/>
    <x v="2"/>
    <m/>
    <x v="3"/>
    <x v="0"/>
    <s v="Defaut GE &amp; Power Cabinet"/>
    <x v="0"/>
    <s v="(05/06/2026  incident): impacted by EXN_096_H_Yagoua-Ville, Probleme d'energie  || Action : RCA IHS attendu..;..;( hourly IHS): 06/05/2026 21:42 0:18:00 49 V Fme is informed and managing with L0"/>
    <s v="EXN_096"/>
    <s v=" impacted by EXN_096_H_Yagoua-Ville, Probleme d'energie  || Action : RCA IHS attendu"/>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0"/>
    <n v="0.27139638675581351"/>
    <n v="0.29140734462793172"/>
    <n v="4.8957289981251761E-2"/>
    <n v="0"/>
    <n v="0.33401534672819055"/>
    <n v="3.9870495929321716"/>
    <n v="0"/>
    <n v="0.37525004779800986"/>
    <n v="0.63483961270770728"/>
    <n v="1.2090399591362686"/>
    <n v="1.1752674763897382"/>
    <n v="1.4731895440836964"/>
    <n v="1.0482399691814028"/>
    <n v="1.2090399591362686"/>
    <x v="0"/>
    <m/>
    <x v="8"/>
    <x v="4"/>
    <s v="no root cause"/>
    <x v="4"/>
    <s v="(05/06/2026  groupe whatsapp incident): impacted by EXN_066_Maroua-Stade  ,A detrminer , sans action"/>
    <s v="EXN_066"/>
    <s v="impacted by EXN_066_Maroua-Stade  ,A detrminer , sans action"/>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
    <n v="0.5081748864975616"/>
    <n v="0.41232917561987609"/>
    <n v="0.41206164944511509"/>
    <n v="0.25532698119183983"/>
    <n v="0.34730248007465042"/>
    <n v="0.68666835029805939"/>
    <n v="0.50530343888846074"/>
    <n v="0.33360513992689045"/>
    <n v="0.38149232520909837"/>
    <n v="1.2066322235634201"/>
    <n v="1.9659814395165642"/>
    <n v="2.7579935806549223"/>
    <n v="0"/>
    <n v="1.2066322235634201"/>
    <x v="0"/>
    <m/>
    <x v="3"/>
    <x v="0"/>
    <s v="Defaut GE &amp; Power Cabinet"/>
    <x v="0"/>
    <s v="( hourly IHS): 06/05/2026 18:18 0:41:31 35.2 V Fme is informed and managing with L0..;..;(05/06/2026 ocm ran 18h): Power status check Ongoing..;..;(05/06/2026 ticket): INC-20260506-00012941...site up awaiting feedback...Grid Outage"/>
    <s v="ADM_112"/>
    <m/>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0"/>
    <n v="0"/>
    <n v="0.47221936860969121"/>
    <n v="3.5670156634785984E-4"/>
    <n v="0"/>
    <n v="3.5670156634785984E-4"/>
    <n v="0.20513907080668756"/>
    <n v="3.5848507417966533E-3"/>
    <n v="0.23287261759023806"/>
    <n v="0"/>
    <n v="1.2056691293342807"/>
    <n v="2.0198114376381344"/>
    <n v="0.98575665310036031"/>
    <n v="1.1243014925569148"/>
    <n v="1.2056691293342807"/>
    <x v="0"/>
    <m/>
    <x v="8"/>
    <x v="4"/>
    <s v="no root cause"/>
    <x v="4"/>
    <s v="(05/06/2026  groupe whatsapp incident): impacted by   SUD_246_Z_Mintom-MTN(SUD-246), A determiner , sans action..;..;(05/06/2026 ticket): INC-20260506-00016900...No power issue on site Ubaie: 53.7V site on Battery. Foe (682106733/Huawei) is informed....Sans actions...Others...A determiner"/>
    <s v="SUD_246"/>
    <s v=" impacted by   SUD_246_Z_Mintom-MTN(SUD-246), A determiner , sans action"/>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0"/>
    <n v="1.7835078317400378E-4"/>
    <n v="1.9618586149141573E-4"/>
    <n v="1.7835078317400378E-4"/>
    <n v="1.6051570485670763E-4"/>
    <n v="0.12238430741397097"/>
    <n v="1.6946802614387329E-4"/>
    <n v="1.9618586149135786E-4"/>
    <n v="1.7121675184701324E-3"/>
    <n v="8.5697551315087411E-2"/>
    <n v="1.2030810605565316"/>
    <n v="1.9641080057072289"/>
    <n v="1.0736273889789918"/>
    <n v="1.0780246510144471"/>
    <n v="1.2030810605565316"/>
    <x v="0"/>
    <m/>
    <x v="3"/>
    <x v="0"/>
    <s v="Defaut GE &amp; Power Cabinet"/>
    <x v="0"/>
    <s v="(05/06/2026 ocm ran 15h): Power status check Ongoing..;..;(05/06/2026 ticket): INC-20260506-00010319...Grid Outage"/>
    <s v="LIT_225"/>
    <m/>
  </r>
  <r>
    <s v="CNDH"/>
    <s v="CTR_046"/>
    <s v="Yaounde"/>
    <s v="IHS"/>
    <s v="Grid-Gen"/>
    <s v="CENTRE"/>
    <s v="Yaounde"/>
    <s v="ZTE"/>
    <n v="4.3560930334757275"/>
    <n v="0"/>
    <n v="1.3372385020817108"/>
    <n v="1.8499613335502085"/>
    <n v="36.836107044713245"/>
    <n v="20.377343885992474"/>
    <n v="1.2764922253326614"/>
    <n v="3.8177590295434514"/>
    <n v="1.9197143248495436"/>
    <n v="0"/>
    <n v="2.5585668301786617"/>
    <n v="0"/>
    <n v="49.764487790818777"/>
    <n v="32.899156186774654"/>
    <n v="1.3820937240499598"/>
    <n v="4.4390083125733009"/>
    <n v="0"/>
    <n v="0"/>
    <n v="0"/>
    <n v="4.8333062240143044E-3"/>
    <n v="1.8707927050249273"/>
    <n v="1.1876200300770778"/>
    <n v="0.32385425784044536"/>
    <n v="0.33979517937105386"/>
    <n v="1.9699387349053479"/>
    <n v="1.1876200300770778"/>
    <x v="0"/>
    <m/>
    <x v="8"/>
    <x v="4"/>
    <s v="no root cause"/>
    <x v="4"/>
    <s v=""/>
    <s v="CTR_046"/>
    <m/>
  </r>
  <r>
    <s v="EST_195_Z_Bertoua-Nyanganza"/>
    <s v="EST_195"/>
    <s v="CENTRE"/>
    <s v="ESCO"/>
    <s v="Hybrid Solar - S1"/>
    <s v="EST"/>
    <s v="Bertoua"/>
    <s v="ZTE"/>
    <n v="0"/>
    <n v="0"/>
    <n v="0"/>
    <n v="7.5061959062074628"/>
    <n v="0"/>
    <n v="0"/>
    <n v="0"/>
    <n v="0"/>
    <n v="0"/>
    <n v="5.7946169453219398E-2"/>
    <n v="0"/>
    <n v="0"/>
    <n v="0"/>
    <n v="0"/>
    <n v="0"/>
    <n v="0"/>
    <n v="0"/>
    <n v="0"/>
    <n v="0"/>
    <n v="0"/>
    <n v="0"/>
    <n v="1.1867461112395234"/>
    <n v="0.48059821988817353"/>
    <n v="0.83620639826459964"/>
    <n v="1.6057736715499262"/>
    <n v="1.1867461112395234"/>
    <x v="0"/>
    <m/>
    <x v="8"/>
    <x v="4"/>
    <s v="no root cause"/>
    <x v="4"/>
    <s v=""/>
    <s v="EST_195"/>
    <m/>
  </r>
  <r>
    <s v="Nkwein-Ntambang"/>
    <s v="NRO_222"/>
    <s v="NORD-OUEST"/>
    <s v="IHS"/>
    <s v="Grid-Gen"/>
    <s v="NORD-OUEST"/>
    <s v="Bamenda"/>
    <s v="Huawei"/>
    <n v="0.39757956585138959"/>
    <n v="1.2561780711291459"/>
    <n v="0"/>
    <n v="6.7607966430102184"/>
    <n v="9.9894273655734462"/>
    <n v="0.23479880604851711"/>
    <n v="1.4175320246666268"/>
    <n v="0"/>
    <n v="0"/>
    <n v="0"/>
    <n v="1.0148159562598272E-2"/>
    <n v="0"/>
    <n v="4.7178775971441036"/>
    <n v="0"/>
    <n v="3.0854685489094921E-3"/>
    <n v="0"/>
    <n v="0"/>
    <n v="0.23795561491069617"/>
    <n v="1.1014944368823714"/>
    <n v="0"/>
    <n v="0"/>
    <n v="1.1643630879511919"/>
    <n v="1.39820609970065"/>
    <n v="2.3954603874047553"/>
    <n v="0.30780292732896014"/>
    <n v="1.1643630879511919"/>
    <x v="0"/>
    <m/>
    <x v="8"/>
    <x v="4"/>
    <s v="no root cause"/>
    <x v="4"/>
    <s v=""/>
    <s v="NRO_222"/>
    <m/>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0"/>
    <n v="1.7840607191674298"/>
    <n v="1.8995606863508858"/>
    <n v="1.9719889393978307"/>
    <n v="3.2524227170386348"/>
    <n v="1.3034410286702449"/>
    <n v="1.8974383120311158"/>
    <n v="1.8187321114164474"/>
    <n v="1.8098502424143843"/>
    <n v="1.8387073991319309"/>
    <n v="1.1401965568311205"/>
    <n v="7.984574895387456"/>
    <n v="0"/>
    <n v="0"/>
    <n v="1.1401965568311205"/>
    <x v="0"/>
    <m/>
    <x v="6"/>
    <x v="2"/>
    <s v="Warehouse HUAWEI"/>
    <x v="2"/>
    <s v="(05/06/2026  cell nokia): _x000a_05/05/2026 : ||Feelback FME  Hugues : Commande du materiel et investigation apres le site de Yokadouma._x000a_04/05/2026: Need BO RAN analysis ||Check and replace FAN, ABIA module"/>
    <s v="EST_103"/>
    <m/>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0"/>
    <n v="3.9930681261329072E-2"/>
    <n v="5.1097499379339266E-2"/>
    <n v="6.5472572503160381E-2"/>
    <n v="1.4176568702148484"/>
    <n v="1.5421992221052241"/>
    <n v="0.1756398512697149"/>
    <n v="0.102034483053822"/>
    <n v="5.766080820014096E-2"/>
    <n v="0.80282821537925941"/>
    <n v="1.1348817034925363"/>
    <n v="7.9473560103753256"/>
    <n v="0"/>
    <n v="0"/>
    <n v="1.1348817034925363"/>
    <x v="0"/>
    <m/>
    <x v="8"/>
    <x v="4"/>
    <s v="no root cause"/>
    <x v="4"/>
    <s v=""/>
    <s v="NRD_153"/>
    <m/>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0"/>
    <n v="4.3131104947308057"/>
    <n v="5.6889262712130435"/>
    <n v="5.764689683905341"/>
    <n v="0.16506364982749896"/>
    <n v="0"/>
    <n v="0"/>
    <n v="0"/>
    <n v="1.7478376751047867E-2"/>
    <n v="0"/>
    <n v="1.1322242768232442"/>
    <n v="0.71927368719750295"/>
    <n v="1.2223276246043149"/>
    <n v="1.187298491683576"/>
    <n v="1.1322242768232442"/>
    <x v="0"/>
    <m/>
    <x v="8"/>
    <x v="4"/>
    <s v="no root cause"/>
    <x v="4"/>
    <s v=""/>
    <s v="EST_203"/>
    <m/>
  </r>
  <r>
    <s v="Ngd-Burkina"/>
    <s v="ADM_036"/>
    <s v="Ngaoundere"/>
    <s v="IHS"/>
    <s v="Grid-Gen"/>
    <s v="ADAMAOUA"/>
    <s v="Ngaoundere"/>
    <s v="Huawei"/>
    <n v="1.4409851526540025"/>
    <n v="0.80177594575853328"/>
    <n v="0.62442392697034821"/>
    <n v="0"/>
    <n v="0"/>
    <n v="0"/>
    <n v="0"/>
    <n v="0"/>
    <n v="0"/>
    <n v="0"/>
    <n v="0"/>
    <n v="0"/>
    <n v="0"/>
    <n v="0"/>
    <n v="0"/>
    <n v="0"/>
    <n v="1.6183015012855524"/>
    <n v="0"/>
    <n v="1.2224876081875853"/>
    <n v="0.14312650349710218"/>
    <n v="0"/>
    <n v="1.1318140700219443"/>
    <n v="1.7254325383978992"/>
    <n v="2.2065967440864163"/>
    <n v="0.27736463784865184"/>
    <n v="1.1318140700219443"/>
    <x v="0"/>
    <m/>
    <x v="3"/>
    <x v="0"/>
    <s v="Defaut GE &amp; Power Cabinet"/>
    <x v="0"/>
    <s v="( hourly IHS): 06/05/2026 19:50 1:09:52 45 V Fme is managing with the level zero ETA 08:20pm..;..;(05/06/2026 ticket): INC-20260506-00014660...Grid Outage"/>
    <s v="ADM_036"/>
    <m/>
  </r>
  <r>
    <s v="Edea-Entree"/>
    <s v="LIT_229"/>
    <s v="LITTORAL"/>
    <s v="IHS"/>
    <s v="Solar-Grid-Gen"/>
    <s v="LITTORAL"/>
    <s v="Edea"/>
    <s v="ZTE"/>
    <n v="50.851161277619418"/>
    <n v="50.851375298559219"/>
    <n v="50.851375298559219"/>
    <n v="50.851072102227825"/>
    <n v="50.851375298559219"/>
    <n v="50.851375298559219"/>
    <n v="32.277550202178446"/>
    <n v="3.3850443594067916"/>
    <n v="0"/>
    <n v="0"/>
    <n v="0"/>
    <n v="0"/>
    <n v="5.2967685691701405"/>
    <n v="0"/>
    <n v="6.2559390810796947"/>
    <n v="22.619873128386882"/>
    <n v="0"/>
    <n v="0"/>
    <n v="0"/>
    <n v="0"/>
    <n v="1.5046920524037408"/>
    <n v="1.1224684889836283"/>
    <n v="0.60149714838395096"/>
    <n v="1.1250004250096046"/>
    <n v="1.2634968163601217"/>
    <n v="1.1224684889836283"/>
    <x v="1"/>
    <m/>
    <x v="4"/>
    <x v="1"/>
    <s v="EXCLU"/>
    <x v="1"/>
    <s v="( hourly IHS): 06/05/2026 06:51 0:23:11 0 V FME is on the way ETA 07:35, Benoit is informed..;..;(05/06/2026 ticket): INC-20260506-00003508...Grid Outage"/>
    <s v="LIT_229"/>
    <m/>
  </r>
  <r>
    <s v="Garoua-Ray-Re"/>
    <s v="NRD_062"/>
    <s v="Garoua"/>
    <s v="IHS"/>
    <s v="Grid-Gen"/>
    <s v="NORD"/>
    <s v="Garoua"/>
    <s v="Huawei"/>
    <n v="0"/>
    <n v="0.22614879306458011"/>
    <n v="2.2884188989050687"/>
    <n v="1.5899972319958453"/>
    <n v="0"/>
    <n v="0"/>
    <n v="0"/>
    <n v="0"/>
    <n v="0"/>
    <n v="0"/>
    <n v="0"/>
    <n v="0"/>
    <n v="4.7953531773548725"/>
    <n v="5.3887975732879045"/>
    <n v="0.2828643421138991"/>
    <n v="9.0711348531673686"/>
    <n v="0"/>
    <n v="0"/>
    <n v="0"/>
    <n v="1.8646396030054246"/>
    <n v="0.24906686870243383"/>
    <n v="1.1115534210533826"/>
    <n v="1.0603635360838339"/>
    <n v="1.3567900384548692"/>
    <n v="0.96769820319699162"/>
    <n v="1.1115534210533826"/>
    <x v="0"/>
    <m/>
    <x v="8"/>
    <x v="4"/>
    <s v="no root cause"/>
    <x v="4"/>
    <s v=""/>
    <s v="NRD_062"/>
    <m/>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
    <n v="15.124431774404808"/>
    <n v="0"/>
    <n v="0.68504535817117695"/>
    <n v="0.41630639808465486"/>
    <n v="0.44264880875944901"/>
    <n v="0"/>
    <n v="0.32293976309308725"/>
    <n v="0.31737521865805979"/>
    <n v="1.5925833183518678"/>
    <n v="1.1028499028344934"/>
    <n v="0"/>
    <n v="1.8903364716042583"/>
    <n v="0.89789533934383547"/>
    <n v="1.1028499028344934"/>
    <x v="0"/>
    <m/>
    <x v="8"/>
    <x v="4"/>
    <s v="no root cause"/>
    <x v="4"/>
    <s v=""/>
    <s v="CTR_842"/>
    <m/>
  </r>
  <r>
    <s v="Garoua-Roumde-Adja-II"/>
    <s v="NRD_138"/>
    <s v="Garoua"/>
    <s v="CAMUSAT"/>
    <s v="Medium Grid + GE"/>
    <s v="NORD"/>
    <s v="Garoua"/>
    <s v="Huawei"/>
    <n v="0.14276980193075425"/>
    <n v="5.0876344408203567"/>
    <n v="12.820425017050335"/>
    <n v="13.667858763301401"/>
    <n v="6.4416914217553716"/>
    <n v="9.7272517143077275E-2"/>
    <n v="0"/>
    <n v="0"/>
    <n v="0"/>
    <n v="0"/>
    <n v="0"/>
    <n v="0"/>
    <n v="8.4437503031963317"/>
    <n v="5.1305099690953764"/>
    <n v="0.30390973452842623"/>
    <n v="8.4522754706320473"/>
    <n v="0"/>
    <n v="0"/>
    <n v="0"/>
    <n v="1.8491587550259247"/>
    <n v="0.22614879306458011"/>
    <n v="1.0936291673443996"/>
    <n v="1.0547432346558276"/>
    <n v="1.350414894376613"/>
    <n v="0.93896992997962203"/>
    <n v="1.0936291673443996"/>
    <x v="0"/>
    <m/>
    <x v="8"/>
    <x v="4"/>
    <s v="no root cause"/>
    <x v="4"/>
    <s v=""/>
    <s v="NRD_138"/>
    <m/>
  </r>
  <r>
    <s v="Garoua-Foulbere-IV"/>
    <s v="NRD_067"/>
    <s v="Garoua"/>
    <s v="IHS"/>
    <s v="Grid-Gen"/>
    <s v="NORD"/>
    <s v="Garoua"/>
    <s v="Huawei"/>
    <n v="3.2921592715297932"/>
    <n v="1.0058984171011291"/>
    <n v="5.4380045543655982"/>
    <n v="3.1678487756575442"/>
    <n v="0"/>
    <n v="0"/>
    <n v="0"/>
    <n v="1.2829485236835574"/>
    <n v="0"/>
    <n v="0.17674562612539343"/>
    <n v="0"/>
    <n v="0"/>
    <n v="8.4460331932209574"/>
    <n v="6.325977433632108"/>
    <n v="0.85599458384341665"/>
    <n v="8.1510766680078657"/>
    <n v="0"/>
    <n v="0"/>
    <n v="0"/>
    <n v="1.8662804302106253"/>
    <n v="0.22302765435903579"/>
    <n v="1.0902940076990466"/>
    <n v="1.0659838375118402"/>
    <n v="1.3532305830111762"/>
    <n v="0.92768382264422677"/>
    <n v="1.0902940076990466"/>
    <x v="0"/>
    <m/>
    <x v="8"/>
    <x v="4"/>
    <s v="no root cause"/>
    <x v="4"/>
    <s v=""/>
    <s v="NRD_067"/>
    <m/>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0"/>
    <n v="0.15596775988562725"/>
    <n v="0.65615253129699558"/>
    <n v="1.0402131077837991"/>
    <n v="9.0780548635545175E-2"/>
    <n v="1.7669747141393648"/>
    <n v="0.61941226996315979"/>
    <n v="1.8390641006982791"/>
    <n v="2.1537997277653647"/>
    <n v="1.4493676394631785"/>
    <n v="1.0775954319370609"/>
    <n v="1.3813451954166316"/>
    <n v="1.750242680484579"/>
    <n v="0.56139833912276438"/>
    <n v="1.0775954319370609"/>
    <x v="0"/>
    <m/>
    <x v="8"/>
    <x v="4"/>
    <s v="no root cause"/>
    <x v="4"/>
    <s v=""/>
    <s v="EXN_143"/>
    <m/>
  </r>
  <r>
    <s v="Gamoko-Hill-IHS"/>
    <s v="SUO_097"/>
    <s v="SUD-OUEST"/>
    <s v="IHS"/>
    <s v="Gen Only"/>
    <s v="SUD-OUEST"/>
    <s v="Gamoko"/>
    <s v="NOKIA"/>
    <n v="0"/>
    <n v="0"/>
    <n v="0"/>
    <n v="0"/>
    <n v="0"/>
    <n v="0"/>
    <n v="7.9066510456354253E-2"/>
    <n v="0"/>
    <n v="0"/>
    <n v="0.52461478058715871"/>
    <n v="0"/>
    <n v="0"/>
    <n v="0"/>
    <n v="0"/>
    <n v="0"/>
    <n v="0.20711876449991845"/>
    <n v="3.1710769248329822E-2"/>
    <n v="0"/>
    <n v="0"/>
    <n v="8.0257852428294147E-4"/>
    <n v="6.5401232189890926E-2"/>
    <n v="1.0734398586891076"/>
    <n v="3.7183914247688934"/>
    <n v="1.615833392834678"/>
    <n v="0"/>
    <n v="1.0734398586891076"/>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cell nokia):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06/2026  cell nokia):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06/2026  cell nokia): _x000a_06/05/2026 :Intervention prevue pour ce jour ||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27"/>
    <s v="impacted by SUO_027_H_Kumba-Mabanda , RCA: Eth cable linking MPR No3 on slot 1.2 and MPR no5 on slot 1.3 has been replaced."/>
  </r>
  <r>
    <s v="Grand-Hangar"/>
    <s v="LIT_291"/>
    <s v="Douala"/>
    <s v="IHS"/>
    <s v="Grid-Gen"/>
    <s v="LITTORAL"/>
    <s v="Douala"/>
    <s v="ZTE"/>
    <n v="20.523448847568588"/>
    <n v="33.660089803186331"/>
    <n v="0"/>
    <n v="0"/>
    <n v="3.6383559767487868E-2"/>
    <n v="0"/>
    <n v="12.492045555070444"/>
    <n v="2.6862481558529021"/>
    <n v="0"/>
    <n v="0"/>
    <n v="0"/>
    <n v="0"/>
    <n v="0"/>
    <n v="0"/>
    <n v="0"/>
    <n v="0"/>
    <n v="0"/>
    <n v="0"/>
    <n v="2.9277172811921273"/>
    <n v="0"/>
    <n v="0"/>
    <n v="1.0536429217567997"/>
    <n v="0.17410444868090275"/>
    <n v="0.19566379700181244"/>
    <n v="1.8468175639737636"/>
    <n v="1.0536429217567997"/>
    <x v="0"/>
    <m/>
    <x v="8"/>
    <x v="4"/>
    <s v="no root cause"/>
    <x v="4"/>
    <s v=""/>
    <s v="LIT_291"/>
    <s v="The cables connector clip was broken and that caused cable to disconnect during my PM work. "/>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0"/>
    <n v="0.77154548801054701"/>
    <n v="0.59663687495184503"/>
    <n v="2.9975416128047301"/>
    <n v="18.490071568602271"/>
    <n v="14.623747620800556"/>
    <n v="1.3122158872024039"/>
    <n v="1.6320523466682642"/>
    <n v="0.95569267163765959"/>
    <n v="1.0333822727882365"/>
    <n v="1.048756110297832"/>
    <n v="0.50245494766375309"/>
    <n v="2.910253271723942"/>
    <n v="0"/>
    <n v="1.048756110297832"/>
    <x v="0"/>
    <m/>
    <x v="3"/>
    <x v="0"/>
    <s v="Defaut GE &amp; Power Cabinet"/>
    <x v="0"/>
    <s v="(05/06/2026 ticket): INC-20260506-00010070...Grid Outage"/>
    <s v="EST_010"/>
    <s v="I've replaced the cable"/>
  </r>
  <r>
    <s v="Sanguere-MTN-IHS"/>
    <s v="NRD_087"/>
    <s v="NORD"/>
    <s v="IHS"/>
    <s v="Solar-Grid-Gen"/>
    <s v="NORD"/>
    <s v="Sanguere"/>
    <s v="NOKIA"/>
    <n v="0"/>
    <n v="0"/>
    <n v="2.1202735795326871E-2"/>
    <n v="0"/>
    <n v="2.1132277182129868E-2"/>
    <n v="1.0755511740678195E-2"/>
    <n v="2.0600552787096868E-2"/>
    <n v="0"/>
    <n v="1.9865104921522308E-2"/>
    <n v="0"/>
    <n v="0"/>
    <n v="0"/>
    <n v="2.8200611497264454"/>
    <n v="6.4656381062986172"/>
    <n v="6.3954036604493263"/>
    <n v="8.0331288071661788E-2"/>
    <n v="0"/>
    <n v="2.2027018445050308E-2"/>
    <n v="1.0915418872235414E-2"/>
    <n v="3.2336054976317329E-2"/>
    <n v="3.1723075452368925"/>
    <n v="1.0273181962978564"/>
    <n v="3.5320472085336654"/>
    <n v="1.5191437076477929"/>
    <n v="2.4829148763462473E-2"/>
    <n v="1.0273181962978564"/>
    <x v="0"/>
    <m/>
    <x v="3"/>
    <x v="0"/>
    <s v="Defaut GE &amp; Power Cabinet"/>
    <x v="0"/>
    <s v="(05/06/2026 ticket): INC-20260506-00009346...Grid Outage"/>
    <s v="NRD_087"/>
    <m/>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0"/>
    <n v="1.0259807152865172"/>
    <n v="1.1291810046800874"/>
    <n v="0.95701537854755547"/>
    <n v="1.0421181109600826"/>
    <n v="1.0259807152865172"/>
    <x v="0"/>
    <m/>
    <x v="5"/>
    <x v="0"/>
    <s v="Sharing"/>
    <x v="0"/>
    <s v="(05/06/2026 ticket): INC-20260506-00010624...Grid Outage"/>
    <s v="LIT_684"/>
    <m/>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1.0228952467376078"/>
    <n v="0.50774684461794373"/>
    <n v="1.0160644117420445"/>
    <n v="0.45899128328717187"/>
    <n v="0.38824627436580028"/>
    <n v="1.5727703576752095"/>
    <n v="1.0160644117420445"/>
    <x v="0"/>
    <m/>
    <x v="3"/>
    <x v="0"/>
    <s v="Defaut GE &amp; Power Cabinet"/>
    <x v="0"/>
    <s v="(05/06/2026 ticket): INC-20260506-00018451...2026-05-07 01:01:01...Feedback IHS: FME is on the way ETA 01:50 AM...GE Fault...user:NGUESSAN KOFFI MARC PAETERNE"/>
    <s v="LIT_249"/>
    <m/>
  </r>
  <r>
    <s v="Nkongoa-Mfou"/>
    <s v="CTR_896"/>
    <s v="CENTRE"/>
    <s v="CAMUSAT"/>
    <s v="Good Grid + GE"/>
    <s v="CENTRE"/>
    <s v="Mfou"/>
    <s v="ZTE"/>
    <n v="0"/>
    <n v="21.457668084912093"/>
    <n v="0"/>
    <n v="0.65153324601279039"/>
    <n v="0"/>
    <n v="0"/>
    <n v="5.6160699762864796"/>
    <n v="2.7662919873413747"/>
    <n v="3.4639110757263158"/>
    <n v="9.9394891462847454E-2"/>
    <n v="4.6685101003615532"/>
    <n v="0"/>
    <n v="0.94602605918963112"/>
    <n v="6.4848166411268346"/>
    <n v="13.868556899607057"/>
    <n v="20.734776690551399"/>
    <n v="0"/>
    <n v="2.4700335014111112"/>
    <n v="0.11521460593037752"/>
    <n v="1.1749749595500418"/>
    <n v="0.50184343369488549"/>
    <n v="0.9916660246038469"/>
    <n v="0.9584487368559883"/>
    <n v="0.82494364372634665"/>
    <n v="1.1080905383842565"/>
    <n v="0.9916660246038469"/>
    <x v="1"/>
    <s v="site vandalise"/>
    <x v="4"/>
    <x v="1"/>
    <s v="EXCLU"/>
    <x v="1"/>
    <s v=""/>
    <s v="CTR_896"/>
    <m/>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0"/>
    <n v="0.52606261177082436"/>
    <n v="1.2354358750460144"/>
    <n v="0.11594584414139084"/>
    <n v="3.6009023122822337E-2"/>
    <n v="5.6180496699797331E-3"/>
    <n v="0.10934686516395412"/>
    <n v="7.4835988619793056E-2"/>
    <n v="2.0082298185387905E-2"/>
    <n v="8.3575176995317413E-2"/>
    <n v="0.96635804847146278"/>
    <n v="3.3332134335695365"/>
    <n v="1.4607048869304453"/>
    <n v="0"/>
    <n v="0.96635804847146278"/>
    <x v="2"/>
    <m/>
    <x v="3"/>
    <x v="0"/>
    <s v="Defaut GE &amp; Power Cabinet"/>
    <x v="0"/>
    <s v="( hourly IHS): 06/05/2026 05:27 0:32:50 FME Roland is managing with level 0..;..;(05/06/2026 ticket): INC-20260506-00013580...Grid Outage"/>
    <s v="NRO_023"/>
    <m/>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37712273102133642"/>
    <n v="3.9219337219953601"/>
    <n v="0.96480639665784895"/>
    <n v="1.5980390393630923"/>
    <n v="2.044880589301318"/>
    <n v="9.6102913977153107E-2"/>
    <n v="0.96480639665784895"/>
    <x v="0"/>
    <m/>
    <x v="3"/>
    <x v="0"/>
    <s v="Defaut GE &amp; Power Cabinet"/>
    <x v="0"/>
    <s v="( hourly IHS): 06/05/2026 15:50 0:09:52 45 V Fme is informed and managing ETA Asap"/>
    <s v="EXN_086"/>
    <m/>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0"/>
    <n v="0.8882582405195858"/>
    <n v="0.4984012635796285"/>
    <n v="1.25587487479775"/>
    <n v="2.5233960557367596"/>
    <n v="1.5854671221032266"/>
    <n v="1.3368996355936797"/>
    <n v="1.1355594364685975"/>
    <n v="1.0697301623990889"/>
    <n v="1.2925616308966332"/>
    <n v="0.95745834439108213"/>
    <n v="1.4000795335099856"/>
    <n v="2.2564822464987717"/>
    <n v="0"/>
    <n v="0.95745834439108213"/>
    <x v="0"/>
    <m/>
    <x v="12"/>
    <x v="8"/>
    <s v="no impacts"/>
    <x v="6"/>
    <s v=""/>
    <s v="EST_015"/>
    <m/>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0"/>
    <n v="7.6166307111487788"/>
    <n v="3.7337736457468331"/>
    <n v="3.1681698070672564"/>
    <n v="1.4060105640735892"/>
    <n v="3.9464747897600962"/>
    <n v="1.1821981662685876"/>
    <n v="4.6988118984228082"/>
    <n v="5.1231440817502918"/>
    <n v="1.1820198154854138"/>
    <n v="0.95676277633670337"/>
    <n v="0.89362792705298388"/>
    <n v="1.1454008860600247"/>
    <n v="0.85261410870121934"/>
    <n v="0.95676277633670337"/>
    <x v="0"/>
    <m/>
    <x v="12"/>
    <x v="8"/>
    <s v="no impacts"/>
    <x v="6"/>
    <s v=""/>
    <s v="NRD_040"/>
    <m/>
  </r>
  <r>
    <s v="Kye-Ossi-MTN-IHS"/>
    <s v="SUD_026"/>
    <s v="CENTRE"/>
    <s v="IHS"/>
    <s v="Grid-Gen-Lithium"/>
    <s v="SUD"/>
    <s v="Kye-Ossi"/>
    <s v="ZTE"/>
    <n v="0.84732673578116258"/>
    <n v="1.1202212691156372"/>
    <n v="0"/>
    <n v="0"/>
    <n v="0"/>
    <n v="0"/>
    <n v="0"/>
    <n v="0"/>
    <n v="0"/>
    <n v="0"/>
    <n v="0"/>
    <n v="0"/>
    <n v="1.5368130284533703"/>
    <n v="0"/>
    <n v="2.9746235371668766"/>
    <n v="0"/>
    <n v="0"/>
    <n v="0"/>
    <n v="0"/>
    <n v="0"/>
    <n v="0"/>
    <n v="0.95244668738389482"/>
    <n v="0.46773397439740383"/>
    <n v="0.91685197085454184"/>
    <n v="1.1080905383842581"/>
    <n v="0.95244668738389482"/>
    <x v="0"/>
    <m/>
    <x v="3"/>
    <x v="0"/>
    <s v="Defaut GE &amp; Power Cabinet"/>
    <x v="0"/>
    <s v="(05/06/2026 ticket): INC-20260506-00012950...Grid Outage"/>
    <s v="SUD_026"/>
    <m/>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
    <n v="4.1133041123410194"/>
    <n v="15.776535742923754"/>
    <n v="0.34821206906883651"/>
    <n v="13.560901798631978"/>
    <n v="9.2228578644134558"/>
    <n v="23.011103406357282"/>
    <n v="0"/>
    <n v="0"/>
    <n v="3.7551579046493901"/>
    <n v="0.94224502258634357"/>
    <n v="0.24167296140426603"/>
    <n v="0.55229998197959318"/>
    <n v="1.3851131729803208"/>
    <n v="0.94224502258634357"/>
    <x v="0"/>
    <m/>
    <x v="12"/>
    <x v="8"/>
    <s v="no impacts"/>
    <x v="6"/>
    <s v=""/>
    <s v="CTR_698"/>
    <m/>
  </r>
  <r>
    <s v="Bodjongo-IHS"/>
    <s v="LIT_123"/>
    <s v="Douala"/>
    <s v="IHS"/>
    <s v="Grid-Gen"/>
    <s v="LITTORAL"/>
    <s v="Douala"/>
    <s v="ZTE"/>
    <n v="0"/>
    <n v="0.10380015580724465"/>
    <n v="0"/>
    <n v="0"/>
    <n v="3.422551529108319E-2"/>
    <n v="0.42695393984014046"/>
    <n v="0"/>
    <n v="5.006306483693005E-2"/>
    <n v="12.124767787280311"/>
    <n v="0"/>
    <n v="0.22825333230603287"/>
    <n v="0"/>
    <n v="0"/>
    <n v="0"/>
    <n v="4.0646143485345843E-2"/>
    <n v="5.4254308241518293E-2"/>
    <n v="0"/>
    <n v="0"/>
    <n v="0"/>
    <n v="0"/>
    <n v="0"/>
    <n v="0.94071120585104717"/>
    <n v="0.63484427019012102"/>
    <n v="0.53009323010699971"/>
    <n v="1.2888050570516152"/>
    <n v="0.94071120585104717"/>
    <x v="0"/>
    <m/>
    <x v="3"/>
    <x v="0"/>
    <s v="Defaut GE &amp; Power Cabinet"/>
    <x v="0"/>
    <s v="(05/06/2026 ticket): INC-20260506-00018437...Grid Outage"/>
    <s v="LIT_123"/>
    <m/>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1.9483574606272815"/>
    <n v="2.5156021265120576"/>
    <n v="0.9392843995856559"/>
    <n v="0.7268923180221335"/>
    <n v="0.33708574313779566"/>
    <n v="1.3851131729803208"/>
    <n v="0.9392843995856559"/>
    <x v="0"/>
    <m/>
    <x v="0"/>
    <x v="0"/>
    <s v="AKTIVCO Defaut GE &amp; Power Cabinet"/>
    <x v="0"/>
    <s v="(05/06/2026  cell zte): 05/05/2026 : Need BO RAN analysis  Please keep the site under monitoring..;..;(05/06/2026 ticket): INC-20260506-00005147...Grid Outage"/>
    <s v="EST_120"/>
    <m/>
  </r>
  <r>
    <s v="Bertoua-Tigaza"/>
    <s v="EST_079"/>
    <s v="CENTRE"/>
    <s v="IHS"/>
    <s v="Grid-Gen"/>
    <s v="EST"/>
    <s v="Bertoua"/>
    <s v="ZTE"/>
    <n v="0"/>
    <n v="0"/>
    <n v="0"/>
    <n v="0"/>
    <n v="0"/>
    <n v="0"/>
    <n v="0"/>
    <n v="0"/>
    <n v="0"/>
    <n v="8.7213532972065522E-2"/>
    <n v="0"/>
    <n v="0"/>
    <n v="0"/>
    <n v="0"/>
    <n v="0"/>
    <n v="0"/>
    <n v="0"/>
    <n v="0"/>
    <n v="0"/>
    <n v="0"/>
    <n v="0"/>
    <n v="0.93669831322963326"/>
    <n v="0.41065669100631874"/>
    <n v="0.71157233153469257"/>
    <n v="1.2256712566239196"/>
    <n v="0.93669831322963326"/>
    <x v="0"/>
    <m/>
    <x v="12"/>
    <x v="8"/>
    <s v="no impacts"/>
    <x v="6"/>
    <s v=""/>
    <s v="EST_079"/>
    <m/>
  </r>
  <r>
    <s v="Nsam-Sofavinc-IHS"/>
    <s v="CTR_488"/>
    <s v="Yaounde"/>
    <s v="IHS"/>
    <s v="Grid-Gen"/>
    <s v="CENTRE"/>
    <s v="Yaounde"/>
    <s v="ZTE"/>
    <n v="0"/>
    <n v="0"/>
    <n v="0"/>
    <n v="0"/>
    <n v="0"/>
    <n v="3.9194368110309252"/>
    <n v="0.36048260295120621"/>
    <n v="0"/>
    <n v="0"/>
    <n v="0"/>
    <n v="0"/>
    <n v="0"/>
    <n v="0"/>
    <n v="0"/>
    <n v="0"/>
    <n v="0"/>
    <n v="0"/>
    <n v="0"/>
    <n v="0"/>
    <n v="1.5338167352961737E-3"/>
    <n v="0"/>
    <n v="0.93509315618106759"/>
    <n v="0.95120479279322478"/>
    <n v="5.5144996276916311E-2"/>
    <n v="1.4971534385280618"/>
    <n v="0.93509315618106759"/>
    <x v="0"/>
    <m/>
    <x v="12"/>
    <x v="8"/>
    <s v="no impacts"/>
    <x v="6"/>
    <s v="(05/06/2026  cell zte): 06/05/2026 : Need BO TX analysis "/>
    <s v="CTR_488"/>
    <m/>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
    <n v="0.91536755956202764"/>
    <n v="0.78122189849285995"/>
    <n v="1.007750900170344"/>
    <n v="0.8926284892539843"/>
    <n v="0.91536755956202764"/>
    <x v="0"/>
    <m/>
    <x v="12"/>
    <x v="8"/>
    <s v="no impacts"/>
    <x v="6"/>
    <s v=""/>
    <s v="OST_046"/>
    <m/>
  </r>
  <r>
    <s v="EST_200_Z_Batouri-Qtier-Admin-MTN-IHS"/>
    <s v="EST_200"/>
    <s v="CENTRE"/>
    <s v="IHS"/>
    <s v=""/>
    <s v="EST"/>
    <s v="Batouri"/>
    <s v="ZTE"/>
    <n v="0"/>
    <n v="0"/>
    <n v="0"/>
    <n v="0"/>
    <n v="0"/>
    <n v="0"/>
    <n v="0"/>
    <n v="0"/>
    <n v="0"/>
    <n v="1.8316447081182425"/>
    <n v="0"/>
    <n v="0"/>
    <n v="0"/>
    <n v="0"/>
    <n v="0"/>
    <n v="0"/>
    <n v="0"/>
    <n v="0"/>
    <n v="0"/>
    <n v="0.42153207603165177"/>
    <n v="1.7152708220972328"/>
    <n v="0.9083048685483387"/>
    <n v="0.2968768109860157"/>
    <n v="0.56696281335958232"/>
    <n v="1.2954741204770748"/>
    <n v="0.9083048685483387"/>
    <x v="0"/>
    <m/>
    <x v="12"/>
    <x v="8"/>
    <s v="no impacts"/>
    <x v="6"/>
    <s v=""/>
    <s v="EST_200"/>
    <m/>
  </r>
  <r>
    <s v="Bamenda-GRA-IHS"/>
    <s v="NRO_130"/>
    <s v="NORD-OUEST"/>
    <s v="IHS"/>
    <s v="Grid-Gen"/>
    <s v="NORD-OUEST"/>
    <s v="Bamenda"/>
    <s v="Huawei"/>
    <n v="1.9927311354809618"/>
    <n v="1.0705505760016893"/>
    <n v="5.5406454300822121"/>
    <n v="0"/>
    <n v="0"/>
    <n v="0"/>
    <n v="0"/>
    <n v="0"/>
    <n v="0"/>
    <n v="1.1656115434334096"/>
    <n v="0"/>
    <n v="0"/>
    <n v="0"/>
    <n v="0"/>
    <n v="0"/>
    <n v="0"/>
    <n v="0"/>
    <n v="0.26271070361524168"/>
    <n v="0"/>
    <n v="0.87267038207018155"/>
    <n v="0"/>
    <n v="0.8899525729597384"/>
    <n v="1.472518974137621"/>
    <n v="1.8776924358490503"/>
    <n v="9.4563899340508281E-2"/>
    <n v="0.8899525729597384"/>
    <x v="0"/>
    <m/>
    <x v="3"/>
    <x v="0"/>
    <s v="Defaut GE &amp; Power Cabinet"/>
    <x v="0"/>
    <s v="( hourly IHS): 06/05/2026 15:49 0:11:00 41v FME is informed and managing"/>
    <s v="NRO_130"/>
    <m/>
  </r>
  <r>
    <s v="Befang-MTN"/>
    <s v="NRO_239"/>
    <s v="NORD-OUEST"/>
    <s v="IHS"/>
    <s v="Gen Only"/>
    <s v="NORD-OUEST"/>
    <s v="Befang"/>
    <s v="NOKIA"/>
    <n v="0"/>
    <n v="0"/>
    <n v="0"/>
    <n v="0"/>
    <n v="0"/>
    <n v="0"/>
    <n v="0"/>
    <n v="0"/>
    <n v="0"/>
    <n v="0.94787402163984646"/>
    <n v="0"/>
    <n v="0"/>
    <n v="0.51284961349674174"/>
    <n v="0"/>
    <n v="0"/>
    <n v="0"/>
    <n v="0"/>
    <n v="2.7366857573344978"/>
    <n v="0"/>
    <n v="0"/>
    <n v="0"/>
    <n v="0.8898277274115165"/>
    <n v="3.1107743926077793"/>
    <n v="1.3273581232935863"/>
    <n v="0"/>
    <n v="0.8898277274115165"/>
    <x v="2"/>
    <m/>
    <x v="3"/>
    <x v="0"/>
    <s v="Defaut GE &amp; Power Cabinet"/>
    <x v="0"/>
    <s v="( hourly IHS): 06/05/2026 14:53 1:07:00 41v FME is informed and managing..;..;(05/06/2026 ocm ran 15h): Power status check Ongoing..;..;(05/06/2026 ticket): INC-20260506-00009504...problem of power (maintenance)...Grid Outage"/>
    <s v="NRO_239"/>
    <m/>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1.1570507058410595"/>
    <n v="1.1096985729083733"/>
    <n v="0.14899424426352567"/>
    <n v="0.88581483479010259"/>
    <n v="0.30337138152504506"/>
    <n v="0.54337478027003472"/>
    <n v="1.265754037827201"/>
    <n v="0.88581483479010259"/>
    <x v="0"/>
    <m/>
    <x v="12"/>
    <x v="8"/>
    <s v="no impacts"/>
    <x v="6"/>
    <s v=""/>
    <s v="EST_005"/>
    <m/>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49381764845205794"/>
    <n v="1.2413214508907553"/>
    <n v="0.96735681285723674"/>
    <n v="0.88041080605993172"/>
    <n v="1.1115707268723347"/>
    <n v="0.96631246366167889"/>
    <n v="0.76181224513917634"/>
    <n v="0.88041080605993172"/>
    <x v="0"/>
    <m/>
    <x v="12"/>
    <x v="8"/>
    <s v="no impacts"/>
    <x v="6"/>
    <s v=""/>
    <s v="SUO_219"/>
    <m/>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
    <n v="0"/>
    <n v="0"/>
    <n v="0"/>
    <n v="0.14937422566993172"/>
    <n v="3.5170774441904834E-2"/>
    <n v="0.13647401928471345"/>
    <n v="2.4970554699604388E-3"/>
    <n v="3.8684284870431712E-2"/>
    <n v="0.23920407039291372"/>
    <n v="0.83152485639194929"/>
    <n v="2.7199760999804159"/>
    <n v="1.3199204552022876"/>
    <n v="0"/>
    <n v="0.83152485639194929"/>
    <x v="0"/>
    <m/>
    <x v="3"/>
    <x v="0"/>
    <s v="Defaut GE &amp; Power Cabinet"/>
    <x v="0"/>
    <s v="(05/06/2026 ticket): INC-20260506-00018572...2026-05-07 00:12:46...Plan work: power equipment swap / end of swap awaited...Grid Outage...user:OCM_NOC.CAMUSAT"/>
    <s v="LIT_121"/>
    <m/>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m/>
    <n v="0.82451567061321285"/>
    <n v="0.79121354547598211"/>
    <n v="0.67151517624298307"/>
    <n v="0.93212986492786742"/>
    <n v="0.82451567061321285"/>
    <x v="2"/>
    <m/>
    <x v="12"/>
    <x v="8"/>
    <s v="no impacts"/>
    <x v="6"/>
    <s v=""/>
    <s v="NRO_065"/>
    <m/>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
    <n v="0.58417015520798665"/>
    <n v="0.11978038597963138"/>
    <n v="0.15766209232577977"/>
    <n v="0.63211084572514564"/>
    <n v="0.12006574723270926"/>
    <n v="0.12011925246766147"/>
    <n v="0.11594584414139063"/>
    <n v="0"/>
    <n v="1.4446413437089519E-3"/>
    <n v="0.81055080429069182"/>
    <n v="0.42539437030642385"/>
    <n v="0.70174398441404795"/>
    <n v="0.98606377786095289"/>
    <n v="0.81055080429069182"/>
    <x v="0"/>
    <m/>
    <x v="12"/>
    <x v="8"/>
    <s v="no impacts"/>
    <x v="6"/>
    <s v=""/>
    <s v="LIT_367"/>
    <m/>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0"/>
    <n v="9.2294072889644276"/>
    <n v="9.0813543530432348"/>
    <n v="9.1392291821831861"/>
    <n v="8.8873800412632367"/>
    <n v="6.5990503177497555"/>
    <n v="9.7272517143077317E-2"/>
    <n v="0.31400438885607251"/>
    <n v="1.2318866944608524"/>
    <n v="2.8661149206838394"/>
    <n v="0.80537863157864686"/>
    <n v="2.5306343896502521"/>
    <n v="1.3225767652348939"/>
    <n v="0"/>
    <n v="0.80537863157864686"/>
    <x v="2"/>
    <m/>
    <x v="3"/>
    <x v="0"/>
    <s v="Defaut GE &amp; Power Cabinet"/>
    <x v="0"/>
    <s v="(05/06/2026 ticket): INC-20260506-00005324...Grid Outage"/>
    <s v="NRO_050"/>
    <m/>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6.3813910219642556E-2"/>
    <n v="0.80418368133138152"/>
    <n v="0.83242908928136083"/>
    <n v="1.1236191437926497"/>
    <n v="0.5908106188453095"/>
    <n v="0.80418368133138152"/>
    <x v="2"/>
    <m/>
    <x v="3"/>
    <x v="0"/>
    <s v="Defaut GE &amp; Power Cabinet"/>
    <x v="0"/>
    <s v="( hourly IHS): 06/05/2026 19:21 0:39:00 41v FME is informed and managing..;..;(05/06/2026 ticket): INC-20260506-00013393...2026-05-06 22:53:15...Grid outage GE cannot be started due to noise pollution / grid return awaited...user:OCM_NOC.CAMUSAT"/>
    <s v="NRO_129"/>
    <m/>
  </r>
  <r>
    <s v="Ekombitie-II"/>
    <s v="CTR_723"/>
    <s v="Yaounde"/>
    <s v="CAMUSAT"/>
    <s v="Good Grid + GE"/>
    <s v="CENTRE"/>
    <s v="Yaounde"/>
    <s v="ZTE"/>
    <n v="5.3305660425816068"/>
    <n v="0"/>
    <n v="0"/>
    <n v="1.443232372521994"/>
    <n v="0"/>
    <n v="2.3286013303541617"/>
    <n v="0"/>
    <n v="0"/>
    <n v="0.55424289379139535"/>
    <n v="2.3075381028613169"/>
    <n v="0"/>
    <n v="0"/>
    <n v="0"/>
    <n v="0"/>
    <n v="0.36458467096420677"/>
    <n v="12.947196753730379"/>
    <n v="0"/>
    <n v="0"/>
    <n v="0"/>
    <n v="0"/>
    <n v="3.3814951788216288"/>
    <n v="0.78991561867746529"/>
    <n v="0.55491109432514418"/>
    <n v="0.59480094250130178"/>
    <n v="0.97987351898911523"/>
    <n v="0.78991561867746529"/>
    <x v="0"/>
    <m/>
    <x v="0"/>
    <x v="0"/>
    <s v="AKTIVCO Defaut GE &amp; Power Cabinet"/>
    <x v="0"/>
    <s v="(05/06/2026  cell zte): 06/04/2026 : cell was down due to power ..;..;(05/06/2026 ticket): INC-20260506-00007749...Grid Outage"/>
    <s v="CTR_723"/>
    <m/>
  </r>
  <r>
    <s v="Douala-Bali-III-MTN"/>
    <s v="LIT_746"/>
    <s v="Douala"/>
    <s v="MTN"/>
    <s v="MTN"/>
    <s v="LITTORAL"/>
    <s v="Douala"/>
    <s v="ZTE"/>
    <n v="0"/>
    <n v="0"/>
    <n v="1.2265896762005855"/>
    <n v="1.123181892116325"/>
    <n v="1.9141141102578807"/>
    <n v="0"/>
    <n v="0"/>
    <n v="0"/>
    <n v="1.1370397479689407"/>
    <n v="0"/>
    <n v="1.1101444498663087"/>
    <n v="0"/>
    <n v="0"/>
    <n v="0"/>
    <n v="1.6854327360722312"/>
    <n v="1.6139497421761069"/>
    <n v="1.6165001583754945"/>
    <n v="0"/>
    <n v="0"/>
    <n v="1.3795968130855238"/>
    <n v="4.2804187961751174E-3"/>
    <n v="0.78431540408580314"/>
    <n v="0.41615209684703591"/>
    <n v="0.43797239817619793"/>
    <n v="1.1080905383842581"/>
    <n v="0.78431540408580314"/>
    <x v="0"/>
    <m/>
    <x v="12"/>
    <x v="8"/>
    <s v="no impacts"/>
    <x v="6"/>
    <s v=""/>
    <s v="LIT_746"/>
    <m/>
  </r>
  <r>
    <s v="EST_211_Z_BATOURI-TRYPANO-MTN-IHS"/>
    <s v="EST_211"/>
    <s v="CENTRE"/>
    <s v="IHS"/>
    <s v="Grid-Gen"/>
    <s v="EST"/>
    <s v="Batouri"/>
    <s v="ZTE"/>
    <n v="0"/>
    <n v="4.0755294164647733"/>
    <n v="0"/>
    <n v="0"/>
    <n v="0"/>
    <n v="0"/>
    <n v="0"/>
    <n v="0"/>
    <n v="0"/>
    <n v="5.8195860549662817E-2"/>
    <n v="0"/>
    <n v="0"/>
    <n v="0"/>
    <n v="2.4613478182705402"/>
    <n v="0"/>
    <n v="0"/>
    <n v="0"/>
    <n v="0"/>
    <n v="0"/>
    <n v="0"/>
    <n v="5.4955405170175213"/>
    <n v="0.78201467898285804"/>
    <n v="0.29600254187499253"/>
    <n v="0.54592483790133561"/>
    <n v="1.0670843483989867"/>
    <n v="0.78201467898285804"/>
    <x v="0"/>
    <m/>
    <x v="12"/>
    <x v="8"/>
    <s v="no impacts"/>
    <x v="6"/>
    <s v=""/>
    <s v="EST_211"/>
    <m/>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
    <n v="0"/>
    <n v="0"/>
    <n v="0.28172289710158632"/>
    <n v="8.259424768786032E-2"/>
    <n v="0"/>
    <n v="0"/>
    <n v="0"/>
    <n v="0"/>
    <n v="8.350383668204725E-2"/>
    <n v="0.77418507960152227"/>
    <n v="0.75511872074945341"/>
    <n v="0.64197700868039764"/>
    <n v="0.86451582189127285"/>
    <n v="0.77418507960152227"/>
    <x v="0"/>
    <m/>
    <x v="12"/>
    <x v="8"/>
    <s v="no impacts"/>
    <x v="6"/>
    <s v=""/>
    <s v="LIT_453"/>
    <m/>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1.7969733158692243"/>
    <n v="0.77300796443257325"/>
    <n v="0"/>
    <n v="2.3025957886648234"/>
    <n v="0"/>
    <n v="0.77300796443257325"/>
    <x v="2"/>
    <m/>
    <x v="12"/>
    <x v="8"/>
    <s v="no impacts"/>
    <x v="6"/>
    <s v=""/>
    <s v="EXN_003"/>
    <m/>
  </r>
  <r>
    <s v="Ngd-Stade"/>
    <s v="ADM_057"/>
    <s v="Ngaoundere"/>
    <s v="IHS"/>
    <s v="Grid-Gen"/>
    <s v="ADAMAOUA"/>
    <s v="Ngaoundere"/>
    <s v="Huawei"/>
    <n v="0.37872788806990215"/>
    <n v="1.9178238065478994"/>
    <n v="32.696157325366045"/>
    <n v="0"/>
    <n v="0"/>
    <n v="0"/>
    <n v="0"/>
    <n v="0"/>
    <n v="0"/>
    <n v="0"/>
    <n v="0.3150566584767987"/>
    <n v="0"/>
    <n v="0"/>
    <n v="0.41912434045880376"/>
    <n v="1.7907310384581361"/>
    <n v="0"/>
    <n v="0.61602360508285459"/>
    <n v="0"/>
    <n v="0"/>
    <n v="1.3926520904138595"/>
    <n v="0.94049718491123835"/>
    <n v="0.75638567144076041"/>
    <n v="1.2420866155893673"/>
    <n v="1.1578855432132766"/>
    <n v="0.36491747051111156"/>
    <n v="0.75638567144076041"/>
    <x v="0"/>
    <m/>
    <x v="12"/>
    <x v="8"/>
    <s v="no impacts"/>
    <x v="6"/>
    <s v=""/>
    <s v="ADM_057"/>
    <m/>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
    <n v="0"/>
    <n v="4.8885949667981689E-2"/>
    <n v="0.32292192801476938"/>
    <n v="0"/>
    <n v="0"/>
    <n v="5.165003010561219"/>
    <n v="1.0909182354401552"/>
    <n v="5.5355267626051194"/>
    <n v="1.0255170032502647"/>
    <n v="0.7556009279947945"/>
    <n v="0.30487012857251339"/>
    <n v="0.45996664524618108"/>
    <n v="1.069341569866066"/>
    <n v="0.7556009279947945"/>
    <x v="0"/>
    <m/>
    <x v="12"/>
    <x v="8"/>
    <s v="no impacts"/>
    <x v="6"/>
    <s v=""/>
    <s v="CTR_738"/>
    <m/>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0"/>
    <n v="1.6555807837671508"/>
    <n v="1.4878099766689359"/>
    <n v="3.4845875799247312"/>
    <n v="0"/>
    <n v="2.0982840132500518"/>
    <n v="3.2461663100837601"/>
    <n v="0"/>
    <n v="2.5358378720177712"/>
    <n v="0.3169828469350775"/>
    <n v="0.73801554077384302"/>
    <n v="0.97730797053663143"/>
    <n v="1.7826496628823822"/>
    <n v="0"/>
    <n v="0.73801554077384302"/>
    <x v="2"/>
    <m/>
    <x v="3"/>
    <x v="0"/>
    <s v="Defaut GE &amp; Power Cabinet"/>
    <x v="0"/>
    <s v="(05/06/2026 ticket): INC-20260506-00011188...Grid Outage"/>
    <s v="EXN_208"/>
    <m/>
  </r>
  <r>
    <s v="Batouri-Sambo"/>
    <s v="EST_139"/>
    <s v="CENTRE"/>
    <s v="CAMUSAT"/>
    <s v="Hybrid Solar - S3"/>
    <s v="EST"/>
    <s v="Batouri"/>
    <s v="ZTE"/>
    <n v="0"/>
    <n v="0"/>
    <n v="0"/>
    <n v="0"/>
    <n v="0"/>
    <n v="0"/>
    <n v="0"/>
    <n v="0"/>
    <n v="0"/>
    <n v="5.2399460096509622E-2"/>
    <n v="0"/>
    <n v="0"/>
    <n v="0"/>
    <n v="0"/>
    <n v="0"/>
    <n v="0"/>
    <n v="0"/>
    <n v="0"/>
    <n v="0"/>
    <n v="0"/>
    <n v="0"/>
    <n v="0.71720200437744075"/>
    <n v="0.31885843434888433"/>
    <n v="0.56207520289958435"/>
    <n v="0.92614480800758114"/>
    <n v="0.71720200437744075"/>
    <x v="0"/>
    <m/>
    <x v="12"/>
    <x v="8"/>
    <s v="no impacts"/>
    <x v="6"/>
    <s v=""/>
    <s v="EST_139"/>
    <m/>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7.488703261393756"/>
    <n v="35.786066808776567"/>
    <n v="1.313339497136399"/>
    <n v="0.69877836847557162"/>
    <n v="0.58638478232197877"/>
    <n v="0.50586768260962656"/>
    <n v="0.85374271943475921"/>
    <n v="0.69877836847557162"/>
    <x v="0"/>
    <m/>
    <x v="12"/>
    <x v="8"/>
    <s v="no impacts"/>
    <x v="6"/>
    <s v=""/>
    <s v="LIT_766"/>
    <s v="The cables connector clip was broken and that caused cable to disconnect during my PM work. "/>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0"/>
    <n v="6.0639266279136972E-4"/>
    <n v="2.8536125307821499E-4"/>
    <n v="2.8536125307827289E-4"/>
    <n v="1.5230134267846121E-4"/>
    <n v="2.6752617476088987E-4"/>
    <n v="1.9779280204775236"/>
    <n v="3.0819015332460129"/>
    <n v="2.0331271758156864"/>
    <n v="2.140209398088277E-4"/>
    <n v="0.69608527164964473"/>
    <n v="0.184595678013181"/>
    <n v="0"/>
    <n v="1.2842564137921975"/>
    <n v="0.69608527164964473"/>
    <x v="0"/>
    <m/>
    <x v="12"/>
    <x v="8"/>
    <s v="no impacts"/>
    <x v="6"/>
    <s v=""/>
    <s v="SUD_003"/>
    <m/>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
    <n v="0.69583558055320138"/>
    <n v="1.5530766279390429"/>
    <n v="1.3305456953327146"/>
    <n v="5.2497499272217051E-2"/>
    <n v="0.69583558055320138"/>
    <x v="0"/>
    <m/>
    <x v="12"/>
    <x v="8"/>
    <s v="no impacts"/>
    <x v="6"/>
    <s v=""/>
    <s v="OST_043"/>
    <m/>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0"/>
    <n v="1.783507831741196E-4"/>
    <n v="1.7835078317400378E-4"/>
    <n v="9.5479814599143994E-2"/>
    <n v="1.4268062653906408E-4"/>
    <n v="1.0286455388573188"/>
    <n v="1.7835078317400378E-4"/>
    <n v="1.7835078317388799E-4"/>
    <n v="1.9618586149147365E-4"/>
    <n v="6.7296720386092677"/>
    <n v="0.6900605611350713"/>
    <n v="0.90948966663869002"/>
    <n v="1.5908746410389825"/>
    <n v="5.006927617884413E-2"/>
    <n v="0.6900605611350713"/>
    <x v="0"/>
    <m/>
    <x v="12"/>
    <x v="8"/>
    <s v="no impacts"/>
    <x v="6"/>
    <s v="(05/06/2026 ticket): INC-20260506-00001930..._x0009_Site impacted by Mayo Dinga Camtel T2470, Not managed by IHS, MTN gives E1 to OCM..._x0009_Site impacted by Mayo Dinga Camtel T2470, Not managed by IHS, MTN gives E1 to OCM...Others..._x0009_Site impacted by Mayo Dinga Camtel T2470, Not managed by IHS, MTN gives E1 to OCM"/>
    <s v="ADM_068"/>
    <m/>
  </r>
  <r>
    <s v="CTR_935_Z_BATA-Mokolo-II-HIS"/>
    <s v="CTR_935"/>
    <s v="Yaounde"/>
    <s v="I_HS"/>
    <s v="Grid Only"/>
    <s v="CENTRE"/>
    <s v="Yaoundé"/>
    <s v="ZTE"/>
    <n v="0"/>
    <n v="0"/>
    <n v="0"/>
    <n v="27.364467672850438"/>
    <n v="0"/>
    <n v="0"/>
    <n v="0"/>
    <n v="4.9707255024498247"/>
    <n v="0.15421992221052261"/>
    <n v="0"/>
    <n v="0"/>
    <n v="0"/>
    <n v="9.054530395253872"/>
    <n v="8.5472472626721814"/>
    <n v="20.548364451977985"/>
    <n v="14.843689806610676"/>
    <n v="6.960121478285429"/>
    <n v="10.639016588049639"/>
    <n v="0"/>
    <n v="0"/>
    <n v="0"/>
    <n v="0.68632948381002878"/>
    <n v="0.18472057360047001"/>
    <n v="0.20241082448463235"/>
    <n v="1.135211396314463"/>
    <n v="0.68632948381002878"/>
    <x v="0"/>
    <m/>
    <x v="12"/>
    <x v="8"/>
    <s v="no impacts"/>
    <x v="6"/>
    <s v=""/>
    <s v="CTR_935"/>
    <m/>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
    <n v="0.68147834250769779"/>
    <n v="0.84179625832803773"/>
    <n v="1.4471577057641507"/>
    <n v="0.14466737584461123"/>
    <n v="0.68147834250769779"/>
    <x v="0"/>
    <m/>
    <x v="12"/>
    <x v="8"/>
    <s v="no impacts"/>
    <x v="6"/>
    <s v=""/>
    <s v="NRO_134"/>
    <m/>
  </r>
  <r>
    <s v="Ange-raphael-II"/>
    <s v="LIT_696"/>
    <s v="Douala"/>
    <s v="CAMUSAT"/>
    <s v="Good Grid no GE - 8h"/>
    <s v="LITTORAL"/>
    <s v="Douala"/>
    <s v="ZTE"/>
    <n v="0"/>
    <n v="0"/>
    <n v="0"/>
    <n v="11.67425370898289"/>
    <n v="0"/>
    <n v="0"/>
    <n v="0.85897304192242108"/>
    <n v="10.660311671560615"/>
    <n v="1.062399945210639"/>
    <n v="3.8822150025825199"/>
    <n v="4.6973850921574165"/>
    <n v="0"/>
    <n v="6.6491312176650039"/>
    <n v="1.8401342053973226"/>
    <n v="2.801462761783279"/>
    <n v="2.3936458609777054"/>
    <n v="0"/>
    <n v="48.400389660791085"/>
    <n v="42.173646602916961"/>
    <n v="22.028158735050635"/>
    <n v="0"/>
    <n v="0.67534307556651318"/>
    <n v="0.18459567801318097"/>
    <n v="0.19651381621224759"/>
    <n v="1.1179744323840406"/>
    <n v="0.67534307556651318"/>
    <x v="0"/>
    <m/>
    <x v="12"/>
    <x v="8"/>
    <s v="no impacts"/>
    <x v="6"/>
    <s v=""/>
    <s v="LIT_696"/>
    <m/>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0"/>
    <n v="1.6516352626607655"/>
    <n v="1.3202416724452344"/>
    <n v="13.868556899607057"/>
    <n v="4.2516864850056946"/>
    <n v="15.84165161386057"/>
    <n v="0"/>
    <n v="11.987544694706262"/>
    <n v="4.3046923377649957"/>
    <n v="2.0162556037816084"/>
    <n v="0.66943966464345361"/>
    <n v="0.1823475574419785"/>
    <n v="0.19523878739659409"/>
    <n v="1.1080905383842534"/>
    <n v="0.66943966464345361"/>
    <x v="0"/>
    <m/>
    <x v="12"/>
    <x v="8"/>
    <s v="no impacts"/>
    <x v="6"/>
    <s v=""/>
    <s v="LIT_737"/>
    <m/>
  </r>
  <r>
    <s v="Maroua-Douggoy"/>
    <s v="EXN_016"/>
    <s v="Maroua"/>
    <s v="IHS"/>
    <s v="Grid-Gen"/>
    <s v="EXTREME-NORD"/>
    <s v="Maroua"/>
    <s v="Huawei"/>
    <n v="0.16336931738734653"/>
    <n v="0.75981000647770047"/>
    <n v="0"/>
    <n v="0"/>
    <n v="0"/>
    <n v="0"/>
    <n v="0"/>
    <n v="0"/>
    <n v="0"/>
    <n v="0"/>
    <n v="0"/>
    <n v="0"/>
    <n v="0"/>
    <n v="0"/>
    <n v="0"/>
    <n v="0"/>
    <n v="0"/>
    <n v="0"/>
    <n v="0"/>
    <n v="0"/>
    <n v="3.4159347150525203"/>
    <n v="0.66831605470945943"/>
    <n v="1.1228113297283471"/>
    <n v="1.4326542529861177"/>
    <n v="5.18134927670416E-2"/>
    <n v="0.66831605470945943"/>
    <x v="0"/>
    <m/>
    <x v="3"/>
    <x v="0"/>
    <s v="Defaut GE &amp; Power Cabinet"/>
    <x v="0"/>
    <s v="( hourly IHS): 06/05/2026 06:51 0:23:11 49.3 V Our FME EMMANUEL is managing with level zero Escalation done until Alphonse T"/>
    <s v="EXN_016"/>
    <m/>
  </r>
  <r>
    <s v="Kotto-Village"/>
    <s v="LIT_726"/>
    <s v="Douala"/>
    <s v="CAMUSAT"/>
    <s v="Good Grid no GE - 8h"/>
    <s v="LITTORAL"/>
    <s v="Douala"/>
    <s v="ZTE"/>
    <n v="0"/>
    <n v="0"/>
    <n v="0"/>
    <n v="0"/>
    <n v="0"/>
    <n v="2.1228915370413182"/>
    <n v="0"/>
    <n v="0"/>
    <n v="0"/>
    <n v="0"/>
    <n v="3.442705167606932"/>
    <n v="0"/>
    <n v="0"/>
    <n v="0"/>
    <n v="0.6734882274215056"/>
    <n v="2.0640179435155934"/>
    <n v="3.9279084732316871"/>
    <n v="0"/>
    <n v="0.38074325191976682"/>
    <n v="0"/>
    <n v="0"/>
    <n v="0.66819120916123842"/>
    <n v="0.1771019427758394"/>
    <n v="0.19375125377833477"/>
    <n v="1.1080905383842581"/>
    <n v="0.66819120916123842"/>
    <x v="0"/>
    <m/>
    <x v="12"/>
    <x v="8"/>
    <s v="no impacts"/>
    <x v="6"/>
    <s v=""/>
    <s v="LIT_726"/>
    <m/>
  </r>
  <r>
    <s v="Ngd-Lamidat-IHS"/>
    <s v="ADM_072"/>
    <s v="Ngaoundere"/>
    <s v="IHS"/>
    <s v="Grid-Gen"/>
    <s v="ADAMAOUA"/>
    <s v="Ngaoundere"/>
    <s v="Huawei"/>
    <n v="0"/>
    <n v="0"/>
    <n v="0"/>
    <n v="0"/>
    <n v="0"/>
    <n v="0"/>
    <n v="0"/>
    <n v="0"/>
    <n v="0"/>
    <n v="0"/>
    <n v="0"/>
    <n v="0"/>
    <n v="0"/>
    <n v="0.70002682395778926"/>
    <n v="0"/>
    <n v="0"/>
    <n v="0"/>
    <n v="0"/>
    <n v="0"/>
    <n v="0"/>
    <n v="0"/>
    <n v="0.66462419349775836"/>
    <n v="1.1165665503638957"/>
    <n v="1.4280322735293816"/>
    <n v="4.941946999892749E-2"/>
    <n v="0.66462419349775836"/>
    <x v="0"/>
    <m/>
    <x v="3"/>
    <x v="0"/>
    <s v="Defaut GE &amp; Power Cabinet"/>
    <x v="0"/>
    <s v="( hourly IHS): 06/05/2026 20:38 1:21:52 45 V Fme is informed and managing with L0"/>
    <s v="ADM_072"/>
    <m/>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0"/>
    <n v="0"/>
    <n v="6.9201173976195172"/>
    <n v="7.0024619542109336"/>
    <n v="4.9331826625917077E-2"/>
    <n v="6.4687829057194862E-2"/>
    <n v="0.12976802983737265"/>
    <n v="0"/>
    <n v="7.8010632560289769E-2"/>
    <n v="0.98344405349952779"/>
    <n v="0.64393550264957922"/>
    <n v="2.1987868142233093"/>
    <n v="0.98283471206449269"/>
    <n v="0"/>
    <n v="0.64393550264957922"/>
    <x v="2"/>
    <m/>
    <x v="3"/>
    <x v="0"/>
    <s v="Defaut GE &amp; Power Cabinet"/>
    <x v="0"/>
    <s v="(05/06/2026 ticket): INC-20260506-00002928...2026-05-06 08:06:45...Level 0 on his way ETA 10H30...Grid Outage...user:OCM_NOC.CAMUSAT"/>
    <s v="NRO_091"/>
    <m/>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
    <n v="0"/>
    <n v="0"/>
    <n v="0.25796657278281448"/>
    <n v="5.7268436477158312E-2"/>
    <n v="0"/>
    <n v="0"/>
    <n v="0"/>
    <n v="0"/>
    <n v="6.1548855273333244E-2"/>
    <n v="0.64143859168514394"/>
    <n v="0.62148044235019517"/>
    <n v="0.52754317247569882"/>
    <n v="0.72022464962450761"/>
    <n v="0.64143859168514394"/>
    <x v="0"/>
    <m/>
    <x v="3"/>
    <x v="0"/>
    <s v="Defaut GE &amp; Power Cabinet"/>
    <x v="0"/>
    <s v="(05/06/2026 ticket): INC-20260506-00013004...Grid Outage"/>
    <s v="LIT_581"/>
    <m/>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0"/>
    <n v="0.67470101274708738"/>
    <n v="0.17843995856554604"/>
    <n v="5.3505234952187721E-4"/>
    <n v="0.6888085596961474"/>
    <n v="0.56958106114435569"/>
    <n v="1.2756183064951074"/>
    <n v="0.39538585121834979"/>
    <n v="4.4041585695411101"/>
    <n v="0.7623425875987706"/>
    <n v="0.62481629869333077"/>
    <n v="0.65320392152160789"/>
    <n v="0.59304777787978002"/>
    <n v="0.63749406282353505"/>
    <n v="0.62481629869333077"/>
    <x v="0"/>
    <m/>
    <x v="12"/>
    <x v="8"/>
    <s v="no impacts"/>
    <x v="6"/>
    <s v=""/>
    <s v="SUO_224"/>
    <m/>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
    <n v="10.995361452831208"/>
    <n v="0"/>
    <n v="0.71065653063495682"/>
    <n v="2.4880647655899981"/>
    <n v="0"/>
    <n v="0"/>
    <n v="0"/>
    <n v="0"/>
    <n v="0"/>
    <n v="0.62007216786090424"/>
    <n v="0.23830078054746234"/>
    <n v="0.31126640962085711"/>
    <n v="0.92340878198688181"/>
    <n v="0.62007216786090424"/>
    <x v="0"/>
    <m/>
    <x v="12"/>
    <x v="8"/>
    <s v="no impacts"/>
    <x v="6"/>
    <s v=""/>
    <s v="CTR_270"/>
    <m/>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0"/>
    <n v="4.0182957206159458E-5"/>
    <n v="0.78388736220618549"/>
    <n v="5.7859490972596754"/>
    <n v="6.087112229727204E-2"/>
    <n v="3.5670156634708122E-5"/>
    <n v="1.7835078317411958E-5"/>
    <n v="5.0027394680295517E-2"/>
    <n v="0.16387219162338032"/>
    <n v="6.7536736293065558E-2"/>
    <n v="0.61004978336537108"/>
    <n v="1.028140474563265"/>
    <n v="0.45800097582205368"/>
    <n v="0.59344582632405651"/>
    <n v="0.61004978336537108"/>
    <x v="0"/>
    <m/>
    <x v="12"/>
    <x v="8"/>
    <s v="no impacts"/>
    <x v="6"/>
    <s v=""/>
    <s v="CTR_177"/>
    <m/>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32.363051567632048"/>
    <n v="59.991014687543696"/>
    <n v="19.696186574894487"/>
    <n v="0.59897327021142355"/>
    <n v="0.18097370598179921"/>
    <n v="0.1823291206381254"/>
    <n v="0.9816519359025706"/>
    <n v="0.59897327021142355"/>
    <x v="0"/>
    <m/>
    <x v="12"/>
    <x v="8"/>
    <s v="no impacts"/>
    <x v="6"/>
    <s v=""/>
    <s v="LIT_713"/>
    <m/>
  </r>
  <r>
    <s v="Mekin-CAMTEL"/>
    <s v="CTR_434"/>
    <s v="CENTRE"/>
    <s v="CAMUSAT"/>
    <s v="Hybrid Solar - S3"/>
    <s v="CENTRE"/>
    <s v="Mekin"/>
    <s v="NOKIA"/>
    <n v="0"/>
    <n v="1.2569732696210253E-2"/>
    <n v="0"/>
    <n v="0"/>
    <n v="0"/>
    <n v="0"/>
    <n v="3.3684272044122304E-2"/>
    <n v="0"/>
    <n v="0"/>
    <n v="0.83761090754739698"/>
    <n v="3.05030494820162"/>
    <n v="0"/>
    <n v="1.0701046990435794E-3"/>
    <n v="0"/>
    <n v="0"/>
    <n v="0"/>
    <n v="0"/>
    <n v="8.4270745049695575E-2"/>
    <n v="0.26529678997126416"/>
    <n v="0.35638053493820515"/>
    <n v="0.23866901804339216"/>
    <n v="0.59506738805991444"/>
    <n v="2.0170637347177762"/>
    <n v="0.91456754422649911"/>
    <n v="0"/>
    <n v="0.59506738805991444"/>
    <x v="0"/>
    <m/>
    <x v="0"/>
    <x v="0"/>
    <s v="AKTIVCO Defaut GE &amp; Power Cabinet"/>
    <x v="0"/>
    <s v="(05/06/2026 ticket): INC-20260506-00010875...Grid Outage"/>
    <s v="CTR_434"/>
    <m/>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0"/>
    <n v="1.7415281392201041"/>
    <n v="1.7494939144334163"/>
    <n v="1.3095178660841684"/>
    <n v="0"/>
    <n v="0"/>
    <n v="0"/>
    <n v="0"/>
    <n v="0.6635218959108804"/>
    <n v="0.29659735241829355"/>
    <n v="0.59078696926373953"/>
    <n v="0"/>
    <n v="1.7598053966019638"/>
    <n v="0"/>
    <n v="0.59078696926373953"/>
    <x v="0"/>
    <m/>
    <x v="12"/>
    <x v="8"/>
    <s v="no impacts"/>
    <x v="6"/>
    <s v=""/>
    <s v="NRD_057"/>
    <m/>
  </r>
  <r>
    <s v="Garoua-Boulai-Frontiere"/>
    <s v="EST_080"/>
    <s v="CENTRE"/>
    <s v="IHS"/>
    <s v="Grid-Gen"/>
    <s v="EST"/>
    <s v="Garoua-Boulai"/>
    <s v="ZTE"/>
    <n v="0"/>
    <n v="0"/>
    <n v="0"/>
    <n v="0"/>
    <n v="0"/>
    <n v="0"/>
    <n v="0"/>
    <n v="0"/>
    <n v="0"/>
    <n v="0"/>
    <n v="0"/>
    <n v="0"/>
    <n v="12.661585809555605"/>
    <n v="6.5878142184097959"/>
    <n v="0"/>
    <n v="0"/>
    <n v="0"/>
    <n v="0"/>
    <n v="0"/>
    <n v="0"/>
    <n v="0.41882114412740851"/>
    <n v="0.58632819968439143"/>
    <n v="0.32535300488791369"/>
    <n v="0.17372267613248127"/>
    <n v="0.9234087819868817"/>
    <n v="0.58632819968439143"/>
    <x v="0"/>
    <m/>
    <x v="3"/>
    <x v="0"/>
    <s v="Defaut GE &amp; Power Cabinet"/>
    <x v="0"/>
    <s v="( hourly IHS): 06/05/2026 05:44 0:15:44 52.9V FME Stephane is managing with level 0 (Samson is informed )"/>
    <s v="EST_080"/>
    <m/>
  </r>
  <r>
    <s v="Foumban-Manka-IHS"/>
    <s v="OST_042"/>
    <s v="OUEST"/>
    <s v="IHS"/>
    <s v="Grid-Gen"/>
    <s v="OUEST"/>
    <s v="Foumban"/>
    <s v="Huawei"/>
    <n v="1.7737698789782921"/>
    <n v="1.5395417954359314"/>
    <n v="0"/>
    <n v="0"/>
    <n v="0"/>
    <n v="0"/>
    <n v="0"/>
    <n v="0"/>
    <n v="0"/>
    <n v="0"/>
    <n v="0.24398387138197605"/>
    <n v="0"/>
    <n v="3.5533539934880558"/>
    <n v="0"/>
    <n v="0"/>
    <n v="0"/>
    <n v="0.96273752757303099"/>
    <n v="0"/>
    <n v="0"/>
    <n v="0"/>
    <n v="0"/>
    <n v="0.5833854117620203"/>
    <n v="0.39154766615109771"/>
    <n v="0.33496069511170951"/>
    <n v="0.79584156877165579"/>
    <n v="0.5833854117620203"/>
    <x v="0"/>
    <m/>
    <x v="12"/>
    <x v="8"/>
    <s v="no impacts"/>
    <x v="6"/>
    <s v=""/>
    <s v="OST_042"/>
    <m/>
  </r>
  <r>
    <s v="Ebolowa-Si"/>
    <s v="SUD_227"/>
    <s v="CENTRE"/>
    <s v="IHS"/>
    <s v="Grid-Gen"/>
    <s v="SUD"/>
    <s v="Ebolowa"/>
    <s v="ZTE"/>
    <n v="1.6935298616283279"/>
    <n v="0.74627318203479831"/>
    <n v="0"/>
    <n v="0"/>
    <n v="0"/>
    <n v="0"/>
    <n v="3.7411930383268692"/>
    <n v="1.3821293942065958"/>
    <n v="0"/>
    <n v="0"/>
    <n v="2.9078311688682272"/>
    <n v="0"/>
    <n v="0"/>
    <n v="0"/>
    <n v="1.3347950963522275"/>
    <n v="0"/>
    <n v="0"/>
    <n v="0"/>
    <n v="0"/>
    <n v="0"/>
    <n v="0"/>
    <n v="0.58040695368301543"/>
    <n v="0.29512827276396936"/>
    <n v="0.58821329362043673"/>
    <n v="0.65349981504464116"/>
    <n v="0.58040695368301543"/>
    <x v="0"/>
    <m/>
    <x v="12"/>
    <x v="8"/>
    <s v="no impacts"/>
    <x v="6"/>
    <s v=""/>
    <s v="SUD_227"/>
    <m/>
  </r>
  <r>
    <s v="Efoulan-Pont"/>
    <s v="CTR_773"/>
    <s v="Yaounde"/>
    <s v="CAMUSAT"/>
    <s v="Good Grid no GE - 8h"/>
    <s v="CENTRE"/>
    <s v="Yaounde"/>
    <s v="ZTE"/>
    <n v="0"/>
    <n v="2.1445254870403199"/>
    <n v="0"/>
    <n v="0"/>
    <n v="0"/>
    <n v="0.98044776034220582"/>
    <n v="0"/>
    <n v="0"/>
    <n v="0"/>
    <n v="0"/>
    <n v="0"/>
    <n v="0"/>
    <n v="4.4413625429111985"/>
    <n v="0"/>
    <n v="0.37776479384076256"/>
    <n v="0"/>
    <n v="1.7363875548250318"/>
    <n v="0"/>
    <n v="0"/>
    <n v="0.11077367142934572"/>
    <n v="1.4953464713654243"/>
    <n v="0.56339228896821969"/>
    <n v="0.10178990364055648"/>
    <n v="0.20049828126115526"/>
    <n v="0.92340878198688181"/>
    <n v="0.56339228896821969"/>
    <x v="0"/>
    <m/>
    <x v="12"/>
    <x v="8"/>
    <s v="no impacts"/>
    <x v="6"/>
    <s v=""/>
    <s v="CTR_773"/>
    <m/>
  </r>
  <r>
    <s v="Guidjiba-MTN"/>
    <s v="NRD_058"/>
    <s v="NORD"/>
    <s v="IHS"/>
    <s v="Solar-Gen"/>
    <s v="NORD"/>
    <s v="Guidjiba"/>
    <s v="NOKIA"/>
    <n v="0"/>
    <n v="0"/>
    <n v="0"/>
    <n v="0"/>
    <n v="0"/>
    <n v="0"/>
    <n v="0"/>
    <n v="0.4182473777471255"/>
    <n v="0.3549708086212327"/>
    <n v="0"/>
    <n v="9.8092930745687112E-4"/>
    <n v="0"/>
    <n v="0"/>
    <n v="0"/>
    <n v="0.49134917575638293"/>
    <n v="1.8656049298449173E-2"/>
    <n v="0.56560237401286351"/>
    <n v="0"/>
    <n v="0"/>
    <n v="0"/>
    <n v="0"/>
    <n v="0.54989113468195061"/>
    <n v="1.9248907912984745"/>
    <n v="0.81920601405591775"/>
    <n v="0"/>
    <n v="0.54989113468195061"/>
    <x v="0"/>
    <m/>
    <x v="12"/>
    <x v="8"/>
    <s v="no impacts"/>
    <x v="6"/>
    <s v=""/>
    <s v="NRD_058"/>
    <m/>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3.8809130418653713E-2"/>
    <n v="0"/>
    <n v="0.54889237029617555"/>
    <n v="0.37443697069250104"/>
    <n v="0.42968471087446458"/>
    <n v="0.67340440434524618"/>
    <n v="0.54889237029617555"/>
    <x v="0"/>
    <m/>
    <x v="12"/>
    <x v="8"/>
    <s v="no impacts"/>
    <x v="6"/>
    <s v=""/>
    <s v="CTR_755"/>
    <m/>
  </r>
  <r>
    <s v="Soa-Sofamac"/>
    <s v="CTR_430"/>
    <s v="Yaounde"/>
    <s v="IHS"/>
    <s v="Grid-Gen"/>
    <s v="CENTRE"/>
    <s v="Yaounde"/>
    <s v="ZTE"/>
    <n v="0"/>
    <n v="0"/>
    <n v="0"/>
    <n v="0"/>
    <n v="0"/>
    <n v="0"/>
    <n v="0"/>
    <n v="0"/>
    <n v="0"/>
    <n v="1.2679848929752622"/>
    <n v="0"/>
    <n v="0"/>
    <n v="0.71713066406417314"/>
    <n v="0"/>
    <n v="0"/>
    <n v="0"/>
    <n v="0"/>
    <n v="0"/>
    <n v="0"/>
    <n v="2.5272305975750024E-2"/>
    <n v="0"/>
    <n v="0.54546803525923582"/>
    <n v="0.17560319572837108"/>
    <n v="0.25914960678111404"/>
    <n v="0.83106790378819062"/>
    <n v="0.54546803525923582"/>
    <x v="0"/>
    <m/>
    <x v="12"/>
    <x v="8"/>
    <s v="no impacts"/>
    <x v="6"/>
    <s v=""/>
    <s v="CTR_430"/>
    <m/>
  </r>
  <r>
    <s v="Feu-Rouge-Bessengue"/>
    <s v="LIT_417"/>
    <s v="Douala"/>
    <s v="IHS"/>
    <s v="Grid-Gen"/>
    <s v="LITTORAL"/>
    <s v="Douala"/>
    <s v="ZTE"/>
    <n v="0.26474390254342467"/>
    <n v="0"/>
    <n v="0"/>
    <n v="0"/>
    <n v="0.13176555860892122"/>
    <n v="0"/>
    <n v="0.13388793292869133"/>
    <n v="0.13156937274742897"/>
    <n v="6.6863708611916789E-2"/>
    <n v="0"/>
    <n v="0.2229919842024011"/>
    <n v="0"/>
    <n v="0.22047723815964776"/>
    <n v="0"/>
    <n v="0.13345989104907385"/>
    <n v="0.41184762850530598"/>
    <n v="0"/>
    <n v="0"/>
    <n v="0"/>
    <n v="0"/>
    <n v="0"/>
    <n v="0.54179400912585329"/>
    <n v="0.21894196451766323"/>
    <n v="0.19104181754507699"/>
    <n v="0.85599994090183851"/>
    <n v="0.54179400912585329"/>
    <x v="0"/>
    <m/>
    <x v="12"/>
    <x v="8"/>
    <s v="no impacts"/>
    <x v="6"/>
    <s v=""/>
    <s v="LIT_417"/>
    <m/>
  </r>
  <r>
    <s v="Small-Ekombe-IHS"/>
    <s v="SUO_090"/>
    <s v="SUD-OUEST"/>
    <s v="IHS"/>
    <s v="Hybrid-Gen"/>
    <s v="SUD-OUEST"/>
    <s v="Mbongue"/>
    <s v="NOKIA"/>
    <n v="0"/>
    <n v="0"/>
    <n v="0"/>
    <n v="0"/>
    <n v="2.3896027242361423E-2"/>
    <n v="0"/>
    <n v="8.7550200241578502E-2"/>
    <n v="0"/>
    <n v="0"/>
    <n v="0"/>
    <n v="0"/>
    <n v="0"/>
    <n v="0"/>
    <n v="0"/>
    <n v="0"/>
    <n v="0"/>
    <n v="3.1871284953186474E-2"/>
    <n v="0"/>
    <n v="0"/>
    <n v="0"/>
    <n v="7.4728978149888908E-2"/>
    <n v="0.52736543076707942"/>
    <n v="1.8239751567689413"/>
    <n v="0.79503359275919616"/>
    <n v="0"/>
    <n v="0.52736543076707942"/>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ekondo-IHS"/>
    <s v="SUO_096"/>
    <s v="SUD-OUEST"/>
    <s v="IHS"/>
    <s v="Hybrid-Gen"/>
    <s v="SUD-OUEST"/>
    <s v="Bekondo"/>
    <s v="NOKIA"/>
    <n v="0"/>
    <n v="0"/>
    <n v="0"/>
    <n v="0"/>
    <n v="5.7109399892720861E-2"/>
    <n v="0"/>
    <n v="8.9840707736364114E-2"/>
    <n v="0.71089348572610733"/>
    <n v="9.2965816323264807"/>
    <n v="9.2971226984682325"/>
    <n v="4.1604784861386985"/>
    <n v="0"/>
    <n v="0"/>
    <n v="0"/>
    <n v="0"/>
    <n v="0"/>
    <n v="0.19782668869655529"/>
    <n v="3.4938918423778588E-2"/>
    <n v="0"/>
    <n v="2.9427879223701005E-3"/>
    <n v="7.1500828974440295E-2"/>
    <n v="0.52709790459231853"/>
    <n v="1.81897933327738"/>
    <n v="0.79636174777549951"/>
    <n v="0"/>
    <n v="0.52709790459231853"/>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09457...filtration of power...Grid Outage"/>
    <s v="SUO_027"/>
    <s v=" impacted by SUO_027_H_Kumba-Mabanda , RCA: Eth cable linking MPR No3 on slot 1.2 and MPR no5 on slot 1.3 has been replaced."/>
  </r>
  <r>
    <s v="Ikiliwindi-MTN"/>
    <s v="SUO_048"/>
    <s v="SUD-OUEST"/>
    <s v="IHS"/>
    <s v="Gen Only"/>
    <s v="SUD-OUEST"/>
    <s v="Ikiliwindi"/>
    <s v="NOKIA"/>
    <n v="0"/>
    <n v="0"/>
    <n v="0"/>
    <n v="0"/>
    <n v="0"/>
    <n v="0"/>
    <n v="7.1924478255654997E-2"/>
    <n v="0"/>
    <n v="0"/>
    <n v="0"/>
    <n v="0"/>
    <n v="0"/>
    <n v="0"/>
    <n v="0"/>
    <n v="0"/>
    <n v="0"/>
    <n v="2.9962931573225108E-2"/>
    <n v="0"/>
    <n v="0"/>
    <n v="6.242277411088403E-4"/>
    <n v="6.6774533220330404E-2"/>
    <n v="0.52622398575476614"/>
    <n v="1.8203531847375594"/>
    <n v="0.79317417573637139"/>
    <n v="0"/>
    <n v="0.52622398575476614"/>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ocm ran 15h): Power status check Ongoing..;..;(05/06/2026 ticket): INC-20260506-00009369...problem of power (radiator have a problem)...Grid Outage"/>
    <s v="SUO_027"/>
    <s v=" impacted by SUO_027_H_Kumba-Mabanda , RCA: Eth cable linking MPR No3 on slot 1.2 and MPR no5 on slot 1.3 has been replaced."/>
  </r>
  <r>
    <s v="Ebonji-IHS"/>
    <s v="SUO_101"/>
    <s v="SUD-OUEST"/>
    <s v="IHS"/>
    <s v="Grid-Gen"/>
    <s v="SUD-OUEST"/>
    <s v="Ebonji"/>
    <s v="NOKIA"/>
    <n v="0"/>
    <n v="0"/>
    <n v="0"/>
    <n v="0"/>
    <n v="1.1414450123133571E-2"/>
    <n v="0"/>
    <n v="9.0218445898252272E-2"/>
    <n v="0"/>
    <n v="0"/>
    <n v="0.11914855049941886"/>
    <n v="0"/>
    <n v="0"/>
    <n v="0"/>
    <n v="0"/>
    <n v="0"/>
    <n v="0"/>
    <n v="3.3422936766799853E-2"/>
    <n v="1.9814772010626869E-2"/>
    <n v="2.0059825986707875"/>
    <n v="3.1211387055442015E-3"/>
    <n v="7.5478051439219485E-2"/>
    <n v="0.5255105826220704"/>
    <n v="1.8209776626740046"/>
    <n v="0.79078349670702552"/>
    <n v="0"/>
    <n v="0.5255105826220704"/>
    <x v="2"/>
    <m/>
    <x v="3"/>
    <x v="0"/>
    <s v="Defaut GE &amp; Power Cabinet"/>
    <x v="0"/>
    <s v="(05/06/2026 ocm ran 15h): Power status check Ongoing..;..;(05/06/2026 ticket): INC-20260506-00009427...problem of power (maintenance)...Grid Outage"/>
    <s v="SUO_101"/>
    <s v="I've replaced the cable"/>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
    <n v="0.50494673732211259"/>
    <n v="0"/>
    <n v="0.3344255535294906"/>
    <n v="0.20938381944622811"/>
    <n v="0.22563157579337528"/>
    <n v="0"/>
    <n v="0.18486058675980874"/>
    <n v="0"/>
    <n v="0.46469296555975015"/>
    <n v="0.51211643880570601"/>
    <n v="0"/>
    <n v="0.85894441214371398"/>
    <n v="0.42907728069657047"/>
    <n v="0.51211643880570601"/>
    <x v="0"/>
    <m/>
    <x v="12"/>
    <x v="8"/>
    <s v="no impacts"/>
    <x v="6"/>
    <s v=""/>
    <s v="CTR_843"/>
    <s v="I've replaced the cable"/>
  </r>
  <r>
    <s v="Salack"/>
    <s v="EXN_008"/>
    <s v="EXTREME-NORD"/>
    <s v="IHS"/>
    <s v="Grid-Gen"/>
    <s v="EXTREME-NORD"/>
    <s v="Salak"/>
    <s v="NOKIA"/>
    <n v="1.1693954826550281"/>
    <n v="0.88059296532993858"/>
    <n v="2.0309672480686705"/>
    <n v="0.27823539193748392"/>
    <n v="0"/>
    <n v="0"/>
    <n v="0"/>
    <n v="1.4268062653917818E-3"/>
    <n v="0.44727679749959492"/>
    <n v="2.1061413349859572"/>
    <n v="0"/>
    <n v="0"/>
    <n v="1.5160693924757608E-3"/>
    <n v="0.2234245934887871"/>
    <n v="2.140457136181933E-3"/>
    <n v="0"/>
    <n v="0.22335325833642924"/>
    <n v="1.9613628804529832"/>
    <n v="0"/>
    <n v="1.5160693924757608E-3"/>
    <n v="1.5159816569788325E-3"/>
    <n v="0.50942334197977923"/>
    <n v="1.1286814223309314"/>
    <n v="0.51027715726375467"/>
    <n v="0.33930142689228987"/>
    <n v="0.50942334197977923"/>
    <x v="2"/>
    <m/>
    <x v="12"/>
    <x v="8"/>
    <s v="no impacts"/>
    <x v="6"/>
    <s v="(05/06/2026  groupe whatsapp incident): impacted by EXN_066_Maroua-Stade  ,A detrminer , sans action..;..;(05/06/2026 ticket): INC-20260506-00009536...Grid Outage"/>
    <s v="EXN_066"/>
    <s v="impacted by EXN_066_Maroua-Stade  ,A detrminer , sans action"/>
  </r>
  <r>
    <s v="Gueme"/>
    <s v="EXN_049"/>
    <s v="EXTREME-NORD"/>
    <s v="IHS"/>
    <s v="Solar-Gen"/>
    <s v="EXTREME-NORD"/>
    <s v="Gueme"/>
    <s v="NOKIA"/>
    <n v="0"/>
    <n v="0"/>
    <n v="0"/>
    <n v="5.6451234122836492E-3"/>
    <n v="0.15034424525494089"/>
    <n v="0"/>
    <n v="4.3127457377968055"/>
    <n v="4.164686947672692"/>
    <n v="4.7490163827414991"/>
    <n v="0.59897998697455568"/>
    <n v="0"/>
    <n v="0"/>
    <n v="0.27601587444597114"/>
    <n v="0.95170590561514445"/>
    <n v="7.5283877541372632"/>
    <n v="3.1851358570269355"/>
    <n v="3.04281914391199"/>
    <n v="1.4347200640136291"/>
    <n v="0.79578348124140186"/>
    <n v="0.32197666886394832"/>
    <n v="1.628342650378246E-2"/>
    <n v="0.50385879754475182"/>
    <n v="2.4971623722567933"/>
    <n v="0.43866303878467683"/>
    <n v="0"/>
    <n v="0.50385879754475182"/>
    <x v="2"/>
    <m/>
    <x v="3"/>
    <x v="0"/>
    <s v="Defaut GE &amp; Power Cabinet"/>
    <x v="0"/>
    <s v="(05/06/2026 ticket): INC-20260506-00015511...Grid Outage"/>
    <s v="EXN_049"/>
    <m/>
  </r>
  <r>
    <s v="Ndogp-Lycee"/>
    <s v="LIT_038"/>
    <s v="Douala"/>
    <s v="IHS"/>
    <s v="Grid-Gen"/>
    <s v="LITTORAL"/>
    <s v="Douala"/>
    <s v="ZTE"/>
    <n v="0"/>
    <n v="0"/>
    <n v="0"/>
    <n v="0"/>
    <n v="0"/>
    <n v="0"/>
    <n v="0"/>
    <n v="0"/>
    <n v="0"/>
    <n v="0"/>
    <n v="0"/>
    <n v="0"/>
    <n v="0"/>
    <n v="0"/>
    <n v="0"/>
    <n v="0"/>
    <n v="0"/>
    <n v="0"/>
    <n v="0"/>
    <n v="0"/>
    <n v="0"/>
    <n v="0.49959621382689334"/>
    <n v="0.15724354439688421"/>
    <n v="0.24278673698025638"/>
    <n v="0.75866581521536713"/>
    <n v="0.49959621382689334"/>
    <x v="0"/>
    <m/>
    <x v="12"/>
    <x v="8"/>
    <s v="no impacts"/>
    <x v="6"/>
    <s v=""/>
    <s v="LIT_038"/>
    <m/>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0"/>
    <n v="4.6228522998690194"/>
    <n v="4.6228522998690194"/>
    <n v="4.6228522998690194"/>
    <n v="4.6228522998690194"/>
    <n v="4.6228522998690194"/>
    <n v="2.4905438414761165"/>
    <n v="1.8370309017700959"/>
    <n v="0.43902828786101766"/>
    <n v="4.3433944577137424"/>
    <n v="0.49718847825404583"/>
    <n v="0.25066544368907595"/>
    <n v="1.3743748108707259"/>
    <n v="0"/>
    <n v="0.49718847825404583"/>
    <x v="2"/>
    <m/>
    <x v="3"/>
    <x v="0"/>
    <s v="Defaut GE &amp; Power Cabinet"/>
    <x v="0"/>
    <s v="(05/06/2026 ticket): INC-20260506-00013541...Grid Outage"/>
    <s v="NRO_012"/>
    <m/>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0.17378500312470607"/>
    <n v="0"/>
    <n v="0.17316077538359678"/>
    <n v="0.49030413802353123"/>
    <n v="0.22331331007277916"/>
    <n v="0.1896605363281221"/>
    <n v="0.75695579895243026"/>
    <n v="0.49030413802353123"/>
    <x v="0"/>
    <m/>
    <x v="12"/>
    <x v="8"/>
    <s v="no impacts"/>
    <x v="6"/>
    <s v=""/>
    <s v="LIT_841"/>
    <m/>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28750146247642233"/>
    <n v="0.48869898097496539"/>
    <n v="0.24354639521360144"/>
    <n v="0.20687342533941341"/>
    <n v="0.73725641160337674"/>
    <n v="0.48869898097496539"/>
    <x v="0"/>
    <m/>
    <x v="12"/>
    <x v="8"/>
    <s v="no impacts"/>
    <x v="6"/>
    <s v=""/>
    <s v="CTR_236"/>
    <m/>
  </r>
  <r>
    <s v="Ossombe-MTN"/>
    <s v="CTR_405"/>
    <s v="CENTRE"/>
    <s v="IHS"/>
    <s v="Hybrid-Gen"/>
    <s v="CENTRE"/>
    <s v="Ossombe"/>
    <s v="NOKIA"/>
    <n v="0"/>
    <n v="0"/>
    <n v="0"/>
    <n v="0"/>
    <n v="0"/>
    <n v="0"/>
    <n v="0.30053964817907008"/>
    <n v="0"/>
    <n v="0"/>
    <n v="0.45796757044175218"/>
    <n v="0"/>
    <n v="0"/>
    <n v="0.21238810958486926"/>
    <n v="0"/>
    <n v="0"/>
    <n v="8.9175391586982075E-4"/>
    <n v="0"/>
    <n v="0"/>
    <n v="0"/>
    <n v="0.12133203779324428"/>
    <n v="0"/>
    <n v="0.48431155170888573"/>
    <n v="1.685465950465411"/>
    <n v="0.72570390090816006"/>
    <n v="0"/>
    <n v="0.48431155170888573"/>
    <x v="0"/>
    <m/>
    <x v="3"/>
    <x v="0"/>
    <s v="Defaut GE &amp; Power Cabinet"/>
    <x v="0"/>
    <s v="(05/06/2026 ticket): INC-20260506-00002655...generator issue on site ...Grid Outage"/>
    <s v="CTR_405"/>
    <m/>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0"/>
    <n v="1.0029021239438065"/>
    <n v="0.56171579160638396"/>
    <n v="0.55720351679208324"/>
    <n v="0.50036312219454238"/>
    <n v="0.61691535899872463"/>
    <n v="1.1858186871670191"/>
    <n v="1.1720856768626242"/>
    <n v="1.0942177249288736"/>
    <n v="1.7342473454269434"/>
    <n v="0.48395485014253797"/>
    <n v="1.0634859257660596"/>
    <n v="0.9892098561427487"/>
    <n v="0"/>
    <n v="0.48395485014253797"/>
    <x v="2"/>
    <m/>
    <x v="3"/>
    <x v="0"/>
    <s v="Defaut GE &amp; Power Cabinet"/>
    <x v="0"/>
    <s v="(05/06/2026 ticket): INC-20260506-00006662...2026-05-06 10:31:08...impacte trans , site impacted by NRD_037_H_Nassarao / main site awaited...Grid Outage...user:OCM_NOC.CAMUSAT"/>
    <s v="NRD_037"/>
    <s v="site impacted by NRD_037_H_Nassarao"/>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0"/>
    <n v="2.576615929435869"/>
    <n v="10.570440711919254"/>
    <n v="5.7767105266912653"/>
    <n v="2.6658983314927531"/>
    <n v="5.5761372359338299"/>
    <n v="0.3234569803642921"/>
    <n v="1.7044805997152093"/>
    <n v="4.741580416227924"/>
    <n v="1.7993988865203907"/>
    <n v="0.48029865908747171"/>
    <n v="0.50395369471122142"/>
    <n v="0.6385769318386596"/>
    <n v="0.37192853718915997"/>
    <n v="0.48029865908747171"/>
    <x v="0"/>
    <m/>
    <x v="12"/>
    <x v="8"/>
    <s v="no impacts"/>
    <x v="6"/>
    <s v=""/>
    <s v="NRD_117"/>
    <m/>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67264997874058718"/>
    <n v="2.6007111202426723"/>
    <n v="2.5726922122060421"/>
    <n v="0.47660679787577076"/>
    <n v="0.20083210436075444"/>
    <n v="0.21037975458245439"/>
    <n v="0.72350788084934925"/>
    <n v="0.47660679787577076"/>
    <x v="0"/>
    <m/>
    <x v="12"/>
    <x v="8"/>
    <s v="no impacts"/>
    <x v="6"/>
    <s v=""/>
    <s v="LIT_698"/>
    <m/>
  </r>
  <r>
    <s v="Mbalmayo-Ngalan"/>
    <s v="CTR_252"/>
    <s v="CENTRE"/>
    <s v="IHS"/>
    <s v="Grid-Gen"/>
    <s v="CENTRE"/>
    <s v="Mbalmayo"/>
    <s v="ZTE"/>
    <n v="18.468883495561204"/>
    <n v="18.491409199476077"/>
    <n v="32.767176607225913"/>
    <n v="0"/>
    <n v="0"/>
    <n v="0"/>
    <n v="0"/>
    <n v="0"/>
    <n v="0"/>
    <n v="0"/>
    <n v="0"/>
    <n v="0"/>
    <n v="0"/>
    <n v="0"/>
    <n v="0"/>
    <n v="0"/>
    <n v="0"/>
    <n v="0"/>
    <n v="0"/>
    <n v="0"/>
    <n v="0"/>
    <n v="0.47350349424854477"/>
    <n v="0.2030802249319569"/>
    <n v="0.33060434665823601"/>
    <n v="0.63954608233906196"/>
    <n v="0.47350349424854477"/>
    <x v="0"/>
    <m/>
    <x v="12"/>
    <x v="8"/>
    <s v="no impacts"/>
    <x v="6"/>
    <s v=""/>
    <s v="CTR_252"/>
    <m/>
  </r>
  <r>
    <s v="Matafal"/>
    <s v="EXN_207"/>
    <s v="EXTREME-NORD"/>
    <s v="IHS"/>
    <s v="Hybrid-Gen"/>
    <s v="EXTREME-NORD"/>
    <s v="Matafal"/>
    <s v="NOKIA"/>
    <n v="0"/>
    <n v="2.7645971274559804E-3"/>
    <n v="4.1782281180049188E-2"/>
    <n v="0"/>
    <n v="0"/>
    <n v="0"/>
    <n v="0"/>
    <n v="0.12041814767257501"/>
    <n v="0.47552141736597703"/>
    <n v="0"/>
    <n v="0"/>
    <n v="0"/>
    <n v="0.12615152974952956"/>
    <n v="2.0849861988809393E-2"/>
    <n v="0.30939685048651266"/>
    <n v="0"/>
    <n v="0"/>
    <n v="0"/>
    <n v="1.6230860554741829E-2"/>
    <n v="0"/>
    <n v="0"/>
    <n v="0.46249925092671063"/>
    <n v="2.1503273263551668"/>
    <n v="0.46299483868335423"/>
    <n v="0"/>
    <n v="0.46249925092671063"/>
    <x v="2"/>
    <m/>
    <x v="3"/>
    <x v="0"/>
    <s v="Defaut GE &amp; Power Cabinet"/>
    <x v="0"/>
    <s v="( hourly IHS): 06/05/2026 09:58 0:15:23 49.9 V FME Robert is on way. ETA = 10:45 AM..;..;(05/06/2026 ticket): INC-20260506-00007401...Grid Outage"/>
    <s v="EXN_207"/>
    <m/>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6.1085143237080988E-2"/>
    <n v="0.45327851543661701"/>
    <n v="0.32972435044302967"/>
    <n v="0.56127830988980354"/>
    <n v="0.41758597140962256"/>
    <n v="0.45327851543661701"/>
    <x v="2"/>
    <m/>
    <x v="12"/>
    <x v="8"/>
    <s v="no impacts"/>
    <x v="6"/>
    <s v=""/>
    <s v="EXN_236"/>
    <m/>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
    <n v="0.32006474029423687"/>
    <n v="0.24451892373149794"/>
    <n v="0.50501807763538265"/>
    <n v="0.85995397122987849"/>
    <n v="0.58441984630442911"/>
    <n v="0.56931353496959458"/>
    <n v="0.47400287644143091"/>
    <n v="0.39979111556274671"/>
    <n v="0.40011214697246"/>
    <n v="0.45263645261719082"/>
    <n v="0.45199713039898648"/>
    <n v="1.1560261261904521"/>
    <n v="0"/>
    <n v="0.45263645261719082"/>
    <x v="2"/>
    <m/>
    <x v="12"/>
    <x v="8"/>
    <s v="no impacts"/>
    <x v="6"/>
    <s v=""/>
    <s v="SUO_013"/>
    <m/>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1.1592800906307342E-3"/>
    <n v="5.1400695710735009E-2"/>
    <n v="0"/>
    <n v="0.42695393984014063"/>
    <n v="2.9898754641120027"/>
    <n v="0"/>
    <n v="0"/>
    <n v="0.42695393984014063"/>
    <x v="0"/>
    <m/>
    <x v="12"/>
    <x v="8"/>
    <s v="no impacts"/>
    <x v="6"/>
    <s v="(05/06/2026  groupe whatsapp incident): impacted by   SUD_246_Z_Mintom-MTN(SUD-246), A determiner , sans action..;..;(05/06/2026 ticket): INC-20260506-00016968...No power issue on site Ubaie: 53.7V site on Battery. Foe (682106733/Huawei) is informed....Sans actions...Others...A determiner"/>
    <s v="SUD_246"/>
    <s v=" impacted by   SUD_246_Z_Mintom-MTN(SUD-246), A determiner , sans action"/>
  </r>
  <r>
    <s v="Kambolepi-IHS"/>
    <s v="EST_028"/>
    <s v="CENTRE"/>
    <s v="IHS"/>
    <s v="Solar-Gen"/>
    <s v="EST"/>
    <s v="Kambolepi"/>
    <s v="NOKIA"/>
    <n v="1.3376308738046931E-3"/>
    <n v="0"/>
    <n v="0"/>
    <n v="0"/>
    <n v="0"/>
    <n v="0"/>
    <n v="0.31890903539335619"/>
    <n v="0"/>
    <n v="0"/>
    <n v="0"/>
    <n v="0"/>
    <n v="0"/>
    <n v="0"/>
    <n v="0"/>
    <n v="0"/>
    <n v="0.75690288871196476"/>
    <n v="3.5991188044504789E-2"/>
    <n v="0"/>
    <n v="0"/>
    <n v="1.279595528959887"/>
    <n v="2.9309454303675739"/>
    <n v="0.39340823622239324"/>
    <n v="0.73775823411627883"/>
    <n v="0.34824224527474312"/>
    <n v="0.3281903072673335"/>
    <n v="0.39340823622239324"/>
    <x v="0"/>
    <m/>
    <x v="3"/>
    <x v="0"/>
    <s v="Defaut GE &amp; Power Cabinet"/>
    <x v="0"/>
    <s v="(05/06/2026 ticket): INC-20260506-00010488...Grid Outage"/>
    <s v="EST_028"/>
    <m/>
  </r>
  <r>
    <s v="SFID-Ndeng-MTN-IHS"/>
    <s v="EST_102"/>
    <s v="CENTRE"/>
    <s v="IHS"/>
    <s v="Hybrid-Gen"/>
    <s v="EST"/>
    <s v="Deng"/>
    <s v="NOKIA"/>
    <n v="5.8855758447406642E-3"/>
    <n v="0"/>
    <n v="0"/>
    <n v="0"/>
    <n v="1.7060679216854582"/>
    <n v="6.857177406237426"/>
    <n v="0"/>
    <n v="0"/>
    <n v="0"/>
    <n v="0"/>
    <n v="0"/>
    <n v="0"/>
    <n v="0"/>
    <n v="0.54951659803728536"/>
    <n v="0"/>
    <n v="0"/>
    <n v="0"/>
    <n v="0"/>
    <n v="0"/>
    <n v="0"/>
    <n v="0"/>
    <n v="0.38563006337873418"/>
    <n v="0.21294697632778997"/>
    <n v="0.81920601405591709"/>
    <n v="0.15379886268870382"/>
    <n v="0.38563006337873418"/>
    <x v="0"/>
    <m/>
    <x v="3"/>
    <x v="0"/>
    <s v="Defaut GE &amp; Power Cabinet"/>
    <x v="0"/>
    <s v="(05/06/2026  cell nokia): 06/05/2026: Need BO RAN analysis..;..;(05/06/2026 ticket): INC-20260506-00010346...Grid Outage"/>
    <s v="EST_102"/>
    <m/>
  </r>
  <r>
    <s v="Bobongo-Itba-HIS"/>
    <s v="LIT_426"/>
    <s v="Douala"/>
    <s v="IHS"/>
    <s v="Grid-Gen"/>
    <s v="LITTORAL"/>
    <s v="Douala"/>
    <s v="ZTE"/>
    <n v="0"/>
    <n v="0"/>
    <n v="0"/>
    <n v="0"/>
    <n v="0"/>
    <n v="0"/>
    <n v="0"/>
    <n v="0"/>
    <n v="0.14391124694306726"/>
    <n v="0"/>
    <n v="0"/>
    <n v="0"/>
    <n v="0"/>
    <n v="0"/>
    <n v="0"/>
    <n v="0"/>
    <n v="20.50800366974573"/>
    <n v="0"/>
    <n v="0"/>
    <n v="0"/>
    <n v="0"/>
    <n v="0.38320449272756835"/>
    <n v="0.84192115391532685"/>
    <n v="0.78334582861572633"/>
    <n v="0"/>
    <n v="0.38320449272756835"/>
    <x v="0"/>
    <m/>
    <x v="9"/>
    <x v="5"/>
    <s v="MPR ISSUE"/>
    <x v="5"/>
    <s v="(05/06/2026 ocm ran 10h): 06.05.26: Need FME on site to check the BBU, make a physical reset and check interco BBU MPR / fme Nomo Gerard Brice activated ETA 11H UTC_x000a_06.05.26: Besoin d'un FME sur site pour vérifier le statut du MPR, de son FAN et le remplacer au besoin, PN: 3DB18134BB"/>
    <s v="LIT_426"/>
    <m/>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0"/>
    <n v="1.4022587050667971E-2"/>
    <n v="8.9175391586978642E-3"/>
    <n v="6.3314528026754543E-3"/>
    <n v="0"/>
    <n v="1.3162287798238217E-2"/>
    <n v="8.3575176995317066E-2"/>
    <n v="0.18782120976049627"/>
    <n v="0"/>
    <n v="1.1455649154046565"/>
    <n v="0.38170634614890725"/>
    <n v="1.2198552010519206"/>
    <n v="0.61812334458758789"/>
    <n v="0"/>
    <n v="0.38170634614890725"/>
    <x v="2"/>
    <m/>
    <x v="3"/>
    <x v="0"/>
    <s v="Defaut GE &amp; Power Cabinet"/>
    <x v="0"/>
    <s v="( hourly IHS): 06/05/2026 11:47 2:24:45 54.2 V Our FME KELVIN is managinng with level zero..;..;(05/06/2026 ticket): INC-20260506-00007951...Grid Outage"/>
    <s v="NRO_101"/>
    <m/>
  </r>
  <r>
    <s v="Garoua-Boulai-Sabal-IHS"/>
    <s v="EST_156"/>
    <s v="CENTRE"/>
    <s v="IHS"/>
    <s v="Grid-Gen"/>
    <s v="EST"/>
    <s v="Garoua"/>
    <s v="ZTE"/>
    <n v="0"/>
    <n v="0"/>
    <n v="0"/>
    <n v="0"/>
    <n v="0"/>
    <n v="0"/>
    <n v="0"/>
    <n v="0"/>
    <n v="0"/>
    <n v="0"/>
    <n v="0"/>
    <n v="0"/>
    <n v="12.751171407943884"/>
    <n v="7.3747870491648895"/>
    <n v="0"/>
    <n v="0"/>
    <n v="0"/>
    <n v="0"/>
    <n v="0"/>
    <n v="0"/>
    <n v="0.38509501102921145"/>
    <n v="0.37628448234041928"/>
    <n v="0.23617755556354889"/>
    <n v="0.4029091057457917"/>
    <n v="0.3975103804827223"/>
    <n v="0.37628448234041928"/>
    <x v="0"/>
    <m/>
    <x v="12"/>
    <x v="8"/>
    <s v="no impacts"/>
    <x v="6"/>
    <s v=""/>
    <s v="EST_156"/>
    <m/>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67502204415680156"/>
    <n v="0"/>
    <n v="4.4210662237860019"/>
    <n v="0.37146901119472187"/>
    <n v="0.19683544556750554"/>
    <n v="0.26616226526719589"/>
    <n v="0.48708103233544919"/>
    <n v="0.37146901119472187"/>
    <x v="0"/>
    <m/>
    <x v="12"/>
    <x v="8"/>
    <s v="no impacts"/>
    <x v="6"/>
    <s v=""/>
    <s v="CTR_596"/>
    <m/>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0"/>
    <n v="0.75648293917800891"/>
    <n v="2.9959364557561643"/>
    <n v="4.114017515473714"/>
    <n v="5.8427716567789362E-2"/>
    <n v="1.1592800906307156E-2"/>
    <n v="9.2225189979254052E-2"/>
    <n v="0.10558366363898375"/>
    <n v="2.8821486560911543E-2"/>
    <n v="0.15015352435415605"/>
    <n v="0.36597580707296429"/>
    <n v="0.82306192023468383"/>
    <n v="0.74004797508423781"/>
    <n v="0"/>
    <n v="0.36597580707296429"/>
    <x v="2"/>
    <m/>
    <x v="3"/>
    <x v="0"/>
    <s v="Defaut GE &amp; Power Cabinet"/>
    <x v="0"/>
    <s v="(05/06/2026 ocm ran 18h): Power status check Ongoing..;..;(05/06/2026 ticket): INC-20260506-00013569...Grid Outage"/>
    <s v="NRO_005"/>
    <m/>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0"/>
    <n v="3.3383780946124715E-2"/>
    <n v="4.2072949750736943E-2"/>
    <n v="0.2971145696894984"/>
    <n v="0.34022195398264432"/>
    <n v="0.71593571381690657"/>
    <n v="1.897812848675781"/>
    <n v="1.7761062742378713"/>
    <n v="1.291455856040955"/>
    <n v="9.9466231776116978E-2"/>
    <n v="0.3631221945421807"/>
    <n v="2.5428741572045772"/>
    <n v="0"/>
    <n v="0"/>
    <n v="0.3631221945421807"/>
    <x v="0"/>
    <m/>
    <x v="3"/>
    <x v="0"/>
    <s v="Defaut GE &amp; Power Cabinet"/>
    <x v="0"/>
    <s v="(05/06/2026 ocm ran 10h): Power status check Ongoing..;..;(05/06/2026 ticket): INC-20260506-00017474...Grid Outage"/>
    <s v="SUD_066"/>
    <m/>
  </r>
  <r>
    <s v="Sanglou-IHS"/>
    <s v="SUD_206"/>
    <s v="CENTRE"/>
    <s v="IHS"/>
    <s v="Grid-Gen-Lithium"/>
    <s v="SUD"/>
    <s v="Sagmelima"/>
    <s v="NOKIA"/>
    <n v="0"/>
    <n v="0"/>
    <n v="0"/>
    <n v="0"/>
    <n v="0"/>
    <n v="0"/>
    <n v="0"/>
    <n v="0"/>
    <n v="0"/>
    <n v="0"/>
    <n v="0"/>
    <n v="0"/>
    <n v="0.23633103934238686"/>
    <n v="0"/>
    <n v="0"/>
    <n v="0"/>
    <n v="0"/>
    <n v="0"/>
    <n v="0"/>
    <n v="0"/>
    <n v="0"/>
    <n v="0.36057369216501534"/>
    <n v="1.1525364795031354"/>
    <n v="0.49247988004528853"/>
    <n v="5.8794029041618602E-2"/>
    <n v="0.36057369216501534"/>
    <x v="0"/>
    <m/>
    <x v="12"/>
    <x v="8"/>
    <s v="no impacts"/>
    <x v="6"/>
    <s v=""/>
    <s v="SUD_206"/>
    <m/>
  </r>
  <r>
    <s v="Ekindi-MTN"/>
    <s v="SUO_045"/>
    <s v="SUD-OUEST"/>
    <s v="IHS"/>
    <s v="Grid-Gen"/>
    <s v="SUD-OUEST"/>
    <s v="Ekindi"/>
    <s v="NOKIA"/>
    <n v="0"/>
    <n v="9.693078972476326E-3"/>
    <n v="0"/>
    <n v="0"/>
    <n v="0"/>
    <n v="0"/>
    <n v="4.6892229631513273E-2"/>
    <n v="0"/>
    <n v="0"/>
    <n v="0"/>
    <n v="0"/>
    <n v="0"/>
    <n v="0"/>
    <n v="0"/>
    <n v="0.12118935716670509"/>
    <n v="0"/>
    <n v="2.061735053490979E-2"/>
    <n v="0"/>
    <n v="0"/>
    <n v="0"/>
    <n v="3.7453664466531436E-2"/>
    <n v="0.35144021824428634"/>
    <n v="1.212736152576446"/>
    <n v="0.53099637551808687"/>
    <n v="0"/>
    <n v="0.35144021824428634"/>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10588...Grid Outage"/>
    <s v="SUO_027"/>
    <s v="impacted by SUO_027_H_Kumba-Mabanda , RCA: Eth cable linking MPR No3 on slot 1.2 and MPR no5 on slot 1.3 has been replaced."/>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0"/>
    <n v="0"/>
    <n v="0"/>
    <n v="9.3598491009693849E-2"/>
    <n v="4.7940690517160343E-2"/>
    <n v="0"/>
    <n v="0"/>
    <n v="0"/>
    <n v="0"/>
    <n v="7.4283101191954068E-2"/>
    <n v="0.34871145126172487"/>
    <n v="0.61273775123996344"/>
    <n v="0"/>
    <n v="0.50089796373999451"/>
    <n v="0.34871145126172487"/>
    <x v="0"/>
    <m/>
    <x v="12"/>
    <x v="8"/>
    <s v="no impacts"/>
    <x v="6"/>
    <s v=""/>
    <s v="LIT_708"/>
    <m/>
  </r>
  <r>
    <s v="Bertoua-Lycee-Technique"/>
    <s v="EST_131"/>
    <s v="CENTRE"/>
    <s v="CAMUSAT"/>
    <s v="Bad Grid + GE"/>
    <s v="EST"/>
    <s v="Bertoua"/>
    <s v="ZTE"/>
    <n v="0"/>
    <n v="0"/>
    <n v="0"/>
    <n v="0"/>
    <n v="0"/>
    <n v="0"/>
    <n v="0"/>
    <n v="0"/>
    <n v="0"/>
    <n v="5.1650386807178636E-2"/>
    <n v="0"/>
    <n v="0"/>
    <n v="0"/>
    <n v="0"/>
    <n v="0"/>
    <n v="0"/>
    <n v="0"/>
    <n v="0"/>
    <n v="0"/>
    <n v="0"/>
    <n v="0"/>
    <n v="0.34535845653805436"/>
    <n v="0"/>
    <n v="0"/>
    <n v="0.66225509831088691"/>
    <n v="0.34535845653805436"/>
    <x v="0"/>
    <m/>
    <x v="12"/>
    <x v="8"/>
    <s v="no impacts"/>
    <x v="6"/>
    <s v=""/>
    <s v="EST_131"/>
    <m/>
  </r>
  <r>
    <s v="Mbangue-III-MTN"/>
    <s v="LIT_678"/>
    <s v="Douala"/>
    <m/>
    <m/>
    <s v="LITTORAL"/>
    <s v="Douala"/>
    <s v="ZTE"/>
    <n v="0.91303116430244902"/>
    <n v="2.743944634209678"/>
    <n v="0"/>
    <n v="0"/>
    <n v="0.3764985032802271"/>
    <n v="0.98824168956690717"/>
    <n v="0.66829821963114322"/>
    <n v="2.4922738440729044"/>
    <n v="0.42392197652618319"/>
    <n v="0"/>
    <n v="0.71800458290172453"/>
    <n v="0"/>
    <n v="0.72035881323962114"/>
    <n v="0"/>
    <n v="0.34089968695870454"/>
    <n v="1.9631962457873546"/>
    <n v="0"/>
    <n v="0"/>
    <n v="0.74234946480496999"/>
    <n v="1.8704181683802605"/>
    <n v="2.1788045075663538"/>
    <n v="0.34081051156711767"/>
    <n v="0.11228113297283471"/>
    <n v="0.25022440507155502"/>
    <n v="0.46170439099343846"/>
    <n v="0.34081051156711767"/>
    <x v="0"/>
    <m/>
    <x v="12"/>
    <x v="8"/>
    <s v="no impacts"/>
    <x v="6"/>
    <s v=""/>
    <s v="LIT_678"/>
    <m/>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0"/>
    <n v="0.16076539595300671"/>
    <n v="0.2330866385300471"/>
    <n v="0.19554379867192875"/>
    <n v="0.15980230172386733"/>
    <n v="0.28061712224590724"/>
    <n v="0.28045660654105065"/>
    <n v="0.37601695616565789"/>
    <n v="0.25256254405264345"/>
    <n v="0.21714207851429518"/>
    <n v="0.34066783094057917"/>
    <n v="2.3856306128076925"/>
    <n v="0"/>
    <n v="0"/>
    <n v="0.34066783094057917"/>
    <x v="0"/>
    <m/>
    <x v="3"/>
    <x v="0"/>
    <s v="Defaut GE &amp; Power Cabinet"/>
    <x v="0"/>
    <s v="(05/06/2026 ticket): INC-20260506-00018519...Grid Outage"/>
    <s v="EST_043"/>
    <m/>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0"/>
    <n v="6.1334834333524532E-2"/>
    <n v="0.1317120533739688"/>
    <n v="9.0958899418719139E-2"/>
    <n v="0.10522696207263586"/>
    <n v="0.26012461725921932"/>
    <n v="2.9249528440529287E-2"/>
    <n v="0.23328282439153847"/>
    <n v="0.13964866322520997"/>
    <n v="9.7914579962503523E-2"/>
    <n v="0.3386524670907135"/>
    <n v="0.40840857043511625"/>
    <n v="0.50831148783962521"/>
    <n v="0.21033200034145602"/>
    <n v="0.3386524670907135"/>
    <x v="0"/>
    <m/>
    <x v="12"/>
    <x v="8"/>
    <s v="no impacts"/>
    <x v="6"/>
    <s v=""/>
    <s v="EXN_045"/>
    <m/>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1.0471687883275831"/>
    <n v="0.33735050637354347"/>
    <n v="0.13863410189081926"/>
    <n v="0.22599885757418184"/>
    <n v="0.46344860758163681"/>
    <n v="0.33735050637354347"/>
    <x v="0"/>
    <m/>
    <x v="12"/>
    <x v="8"/>
    <s v="no impacts"/>
    <x v="6"/>
    <s v=""/>
    <s v="CTR_851"/>
    <m/>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0"/>
    <n v="18.491409199476074"/>
    <n v="18.491409199476074"/>
    <n v="18.491409199476074"/>
    <n v="18.491409199476074"/>
    <n v="18.491409199476074"/>
    <n v="10.114053367347879"/>
    <n v="0.1710612387826087"/>
    <n v="3.69771071847637E-2"/>
    <n v="0.13454730878487217"/>
    <n v="0.31698164493902359"/>
    <n v="0"/>
    <n v="0.63485809779300983"/>
    <n v="0.19914618904909351"/>
    <n v="0.31698164493902359"/>
    <x v="0"/>
    <m/>
    <x v="3"/>
    <x v="0"/>
    <s v="Defaut GE &amp; Power Cabinet"/>
    <x v="0"/>
    <s v="(05/06/2026 ticket): INC-20260506-00013297...Grid Outage"/>
    <s v="CTR_699"/>
    <m/>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6.0906792453907031E-2"/>
    <n v="0.30908190724047108"/>
    <n v="0.33472017393459069"/>
    <n v="0.55463753480828659"/>
    <n v="0.14398336933943578"/>
    <n v="0.30908190724047108"/>
    <x v="2"/>
    <m/>
    <x v="12"/>
    <x v="8"/>
    <s v="no impacts"/>
    <x v="6"/>
    <s v=""/>
    <s v="EXN_069"/>
    <m/>
  </r>
  <r>
    <s v="Admin"/>
    <s v="EST_108"/>
    <s v="CENTRE"/>
    <s v="IHS"/>
    <s v="Grid-Gen"/>
    <s v="EST"/>
    <s v="Bertoua"/>
    <s v="ZTE"/>
    <n v="0.12821637802375915"/>
    <n v="4.4869490030904622"/>
    <n v="0.47084606757925213"/>
    <n v="0"/>
    <n v="0"/>
    <n v="9.0958899418766732E-4"/>
    <n v="2.5040449957623383E-2"/>
    <n v="5.5270907705609697E-2"/>
    <n v="0"/>
    <n v="2.5588878615883774"/>
    <n v="3.9623301743842623"/>
    <n v="0"/>
    <n v="1.1800579568705003"/>
    <n v="4.1029776019952457"/>
    <n v="3.9246624889779214"/>
    <n v="0.12117152208838736"/>
    <n v="0"/>
    <n v="0"/>
    <n v="0"/>
    <n v="0"/>
    <n v="0"/>
    <n v="0.30763726589676177"/>
    <n v="0.71889900043563582"/>
    <n v="0.61057942409498378"/>
    <n v="0"/>
    <n v="0.30763726589676177"/>
    <x v="0"/>
    <m/>
    <x v="3"/>
    <x v="0"/>
    <s v="Defaut GE &amp; Power Cabinet"/>
    <x v="0"/>
    <s v="(05/06/2026 ticket): INC-20260506-00017477...Grid Outage"/>
    <s v="EST_108"/>
    <m/>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18222099516883367"/>
    <n v="0.30510468477569153"/>
    <n v="0.25091523486365397"/>
    <n v="0.21356732662158034"/>
    <n v="0.37887120321669138"/>
    <n v="0.30510468477569153"/>
    <x v="0"/>
    <m/>
    <x v="12"/>
    <x v="8"/>
    <s v="no impacts"/>
    <x v="6"/>
    <s v=""/>
    <s v="CTR_622"/>
    <m/>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0"/>
    <n v="0.16115776767598938"/>
    <n v="0.20462185353548318"/>
    <n v="4.426612933142712"/>
    <n v="0.26884597055642578"/>
    <n v="0.29310167706808432"/>
    <n v="0.29488518489982407"/>
    <n v="0.25785956231291002"/>
    <n v="0.23119612022840316"/>
    <n v="0.16913004768386541"/>
    <n v="0.30151983403389526"/>
    <n v="0.46373731560415493"/>
    <n v="0.26031838319546047"/>
    <n v="0.28362329737100722"/>
    <n v="0.30151983403389526"/>
    <x v="0"/>
    <m/>
    <x v="12"/>
    <x v="8"/>
    <s v="no impacts"/>
    <x v="6"/>
    <s v=""/>
    <s v="EST_073"/>
    <m/>
  </r>
  <r>
    <s v="CTR_228_N_Evodoula"/>
    <s v="CTR_228"/>
    <s v="CENTRE"/>
    <s v="IHS"/>
    <s v="Grid-Gen"/>
    <s v="CENTRE"/>
    <s v="Evodoula"/>
    <s v="NOKIA"/>
    <n v="0"/>
    <n v="0"/>
    <n v="1.694332440152591E-3"/>
    <n v="0"/>
    <n v="1.3376308738047311E-3"/>
    <n v="0"/>
    <n v="1.9563165861944827"/>
    <n v="7.7473387376578016"/>
    <n v="7.7582590680672341E-3"/>
    <n v="0"/>
    <n v="0"/>
    <n v="0"/>
    <n v="0"/>
    <n v="4.280418796175002E-3"/>
    <n v="0"/>
    <n v="3.8987481201827739E-2"/>
    <n v="3.7504093143843171"/>
    <n v="0"/>
    <n v="0"/>
    <n v="4.458769579348975E-2"/>
    <n v="0.41275721749949396"/>
    <n v="0.30012869792513758"/>
    <n v="0.52693448277240229"/>
    <n v="0.20639528953354414"/>
    <n v="0.29836363755753675"/>
    <n v="0.30012869792513758"/>
    <x v="0"/>
    <m/>
    <x v="3"/>
    <x v="0"/>
    <s v="Defaut GE &amp; Power Cabinet"/>
    <x v="0"/>
    <s v="(05/06/2026 ticket): INC-20260506-00009341...filtration of power...Grid Outage"/>
    <s v="CTR_228"/>
    <m/>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3.0854685489095186E-3"/>
    <n v="0.17285757905220095"/>
    <n v="0.29490301997814156"/>
    <n v="0.24242233492800019"/>
    <n v="0.20591715372767488"/>
    <n v="0.36655908612353272"/>
    <n v="0.29490301997814156"/>
    <x v="0"/>
    <m/>
    <x v="12"/>
    <x v="8"/>
    <s v="no impacts"/>
    <x v="6"/>
    <s v=""/>
    <s v="CTR_659"/>
    <m/>
  </r>
  <r>
    <s v="Meidougou-MTN"/>
    <s v="ADM_062"/>
    <s v="ADAMAOUA"/>
    <s v="IHS"/>
    <s v="Grid-Gen"/>
    <s v="ADAMAOUA"/>
    <s v="Meidougou"/>
    <s v="NOKIA"/>
    <n v="0"/>
    <n v="0"/>
    <n v="0"/>
    <n v="0"/>
    <n v="0"/>
    <n v="0"/>
    <n v="0"/>
    <n v="2.7158273919121294"/>
    <n v="1.6022050589572854"/>
    <n v="0"/>
    <n v="0"/>
    <n v="0"/>
    <n v="0"/>
    <n v="0"/>
    <n v="0.10440654847003564"/>
    <n v="0"/>
    <n v="0"/>
    <n v="0"/>
    <n v="0"/>
    <n v="0"/>
    <n v="0"/>
    <n v="0.29224559330884936"/>
    <n v="2.0465390933179863"/>
    <n v="0"/>
    <n v="0"/>
    <n v="0.29224559330884936"/>
    <x v="0"/>
    <m/>
    <x v="10"/>
    <x v="6"/>
    <s v="BSS Hardware issue"/>
    <x v="5"/>
    <s v="(05/06/2026 ocm ran 15h): 06.05.2026: FSMF reçus ce jour et FME en route pour remplacement, ETR=15H UTC_x000a_04.05.2026: Spare reçue à Ngaoundere Expedition en Cours vers Meiganga ETA=05.05.2026_x000a_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5/06/2026 ocm ran 10h): 06.05.2026: FSMF reçus ce jour et FME en route pour remplacement, ETR=14H UTC_x000a_04.05.2026: Spare reçue à Ngaoundere Expedition en Cours vers Meiganga ETA=05.05.2026_x000a_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5/06/2026 ticket): INC-20260506-00012635...Grid Outage"/>
    <s v="ADM_062"/>
    <m/>
  </r>
  <r>
    <s v="Cogefar-II"/>
    <s v="LIT_339"/>
    <s v="Douala"/>
    <s v="IHS"/>
    <s v="Grid-Gen"/>
    <s v="LITTORAL"/>
    <s v="Douala"/>
    <s v="ZTE"/>
    <n v="0"/>
    <n v="4.6264193155324602E-2"/>
    <n v="0"/>
    <n v="0"/>
    <n v="0"/>
    <n v="0"/>
    <n v="0"/>
    <n v="0"/>
    <n v="0"/>
    <n v="0"/>
    <n v="0"/>
    <n v="0"/>
    <n v="0"/>
    <n v="0"/>
    <n v="20.782021813014186"/>
    <n v="0.16363684356210731"/>
    <n v="0"/>
    <n v="0"/>
    <n v="0"/>
    <n v="0"/>
    <n v="0"/>
    <n v="0.28561094417477767"/>
    <n v="0.12514537846360443"/>
    <n v="0.10582739169905163"/>
    <n v="0.44528823486922858"/>
    <n v="0.28561094417477767"/>
    <x v="0"/>
    <m/>
    <x v="12"/>
    <x v="8"/>
    <s v="no impacts"/>
    <x v="6"/>
    <s v=""/>
    <s v="LIT_339"/>
    <m/>
  </r>
  <r>
    <s v="Ndogp-Bloc-13"/>
    <s v="LIT_292"/>
    <s v="Douala"/>
    <s v="IHS"/>
    <s v="Grid-Gen"/>
    <s v="LITTORAL"/>
    <s v="Douala"/>
    <s v="ZTE"/>
    <n v="0"/>
    <n v="4.6710070113259602E-2"/>
    <n v="0"/>
    <n v="0"/>
    <n v="0"/>
    <n v="0"/>
    <n v="0"/>
    <n v="0"/>
    <n v="0"/>
    <n v="0"/>
    <n v="0"/>
    <n v="0"/>
    <n v="0"/>
    <n v="0"/>
    <n v="0"/>
    <n v="0.16315529644753757"/>
    <n v="0"/>
    <n v="0"/>
    <n v="0"/>
    <n v="0"/>
    <n v="0"/>
    <n v="0.28555743893982627"/>
    <n v="0.12589475198733857"/>
    <n v="0.10518987729122793"/>
    <n v="0.44539083584500527"/>
    <n v="0.28555743893982627"/>
    <x v="0"/>
    <m/>
    <x v="12"/>
    <x v="8"/>
    <s v="no impacts"/>
    <x v="6"/>
    <s v=""/>
    <s v="LIT_292"/>
    <m/>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0"/>
    <n v="1.7835078317388799E-4"/>
    <n v="0.72715397807854865"/>
    <n v="1.6051570485653394E-4"/>
    <n v="1.4268062653906408E-4"/>
    <n v="1.7835078317388799E-4"/>
    <n v="1.783507831741196E-4"/>
    <n v="1.426806265391799E-4"/>
    <n v="0.10032231553535158"/>
    <n v="1.6051570485653394E-4"/>
    <n v="0.28013557513133713"/>
    <n v="0.21494530572441439"/>
    <n v="0.24252110597699444"/>
    <n v="0.32220126426290341"/>
    <n v="0.28013557513133713"/>
    <x v="0"/>
    <m/>
    <x v="3"/>
    <x v="0"/>
    <s v="Defaut GE &amp; Power Cabinet"/>
    <x v="0"/>
    <s v="(05/06/2026 ticket): INC-20260506-00010567...Grid Outage"/>
    <s v="EST_041"/>
    <m/>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0"/>
    <n v="2.7804352044470693"/>
    <n v="9.2458116102079444"/>
    <n v="9.2458116102079444"/>
    <n v="9.2457045997380387"/>
    <n v="5.3772939477731843"/>
    <n v="1.4268062653935356E-4"/>
    <n v="5.3505234952235873E-5"/>
    <n v="3.5670156634823915E-5"/>
    <n v="3.5670156634708122E-5"/>
    <n v="0.27968406073796026"/>
    <n v="0.46098961268379635"/>
    <n v="0.5054957992050616"/>
    <n v="8.4669195064349514E-2"/>
    <n v="0.27968406073796026"/>
    <x v="0"/>
    <m/>
    <x v="3"/>
    <x v="0"/>
    <s v="Defaut GE &amp; Power Cabinet"/>
    <x v="0"/>
    <s v="(05/06/2026 ticket): INC-20260506-00017991...2026-05-07 01:03:05...Power issue MTN activé pour verifier le power...user:NGUESSAN KOFFI MARC PAETERNE"/>
    <s v="EST_014"/>
    <m/>
  </r>
  <r>
    <s v="Tikondi-MTN"/>
    <s v="EST_040"/>
    <s v="CENTRE"/>
    <s v="IHS"/>
    <s v="Grid-Gen"/>
    <s v="EST"/>
    <s v="Tikondi"/>
    <s v="NOKIA"/>
    <n v="0"/>
    <n v="2.4607057554511131"/>
    <n v="6.1633393544557737"/>
    <n v="6.1633928596907248"/>
    <n v="6.1633571895340911"/>
    <n v="3.4763110746564965"/>
    <n v="0"/>
    <n v="0"/>
    <n v="0"/>
    <n v="1.3929196165886303E-2"/>
    <n v="0"/>
    <n v="0"/>
    <n v="0"/>
    <n v="0"/>
    <n v="0"/>
    <n v="0"/>
    <n v="0"/>
    <n v="0"/>
    <n v="0"/>
    <n v="0"/>
    <n v="0"/>
    <n v="0.27596216680506691"/>
    <n v="0.32285509314213323"/>
    <n v="0.20400461050419769"/>
    <n v="0.30944454294138102"/>
    <n v="0.27596216680506691"/>
    <x v="0"/>
    <m/>
    <x v="12"/>
    <x v="8"/>
    <s v="no impacts"/>
    <x v="6"/>
    <s v=""/>
    <s v="EST_040"/>
    <m/>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0"/>
    <n v="0"/>
    <n v="0.11235969294018514"/>
    <n v="0"/>
    <n v="0"/>
    <n v="0"/>
    <n v="5.3523070030505222E-2"/>
    <n v="2.4969109644346771E-4"/>
    <n v="5.3826266361900708E-2"/>
    <n v="1.2948266858429402E-2"/>
    <n v="0.27059455918219666"/>
    <n v="0"/>
    <n v="0"/>
    <n v="0.51888877483980411"/>
    <n v="0.27059455918219666"/>
    <x v="0"/>
    <m/>
    <x v="12"/>
    <x v="8"/>
    <s v="no impacts"/>
    <x v="6"/>
    <s v="(05/06/2026  groupe whatsapp incident): impacted by   SUD_246_Z_Mintom-MTN(SUD-246), A determiner , sans action..;..;(05/06/2026 ticket): INC-20260506-00016938...2026-05-07 01:08:33...Power issue site solar only awaited sunshien return....user:DRAME IMOURANA"/>
    <s v="SUD_246"/>
    <s v=" impacted by   SUD_246_Z_Mintom-MTN(SUD-246), A determiner , sans action"/>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9.461509047378508E-2"/>
    <n v="0"/>
    <n v="9.4436739690611199E-2"/>
    <n v="0.26806122711046099"/>
    <n v="0.22256393654904502"/>
    <n v="0.18976678872942607"/>
    <n v="0.3309223472038913"/>
    <n v="0.26806122711046099"/>
    <x v="0"/>
    <m/>
    <x v="12"/>
    <x v="8"/>
    <s v="no impacts"/>
    <x v="6"/>
    <s v=""/>
    <s v="LIT_838"/>
    <m/>
  </r>
  <r>
    <s v="ODING-IHS"/>
    <s v="SUD_204"/>
    <s v="CENTRE"/>
    <s v="IHS"/>
    <s v="Gen-Lithium"/>
    <s v="SUD"/>
    <s v="Meyomessi"/>
    <s v="NOKIA"/>
    <n v="0.53786853543581203"/>
    <n v="0.35932202473778641"/>
    <n v="0.50085528199811957"/>
    <n v="0.45438734584368773"/>
    <n v="0.41285150169515977"/>
    <n v="0.56976068280336345"/>
    <n v="0.53311246946866586"/>
    <n v="0.54589966595208139"/>
    <n v="1.0163161187875764"/>
    <n v="0.57549598390593926"/>
    <n v="0.5618070105196028"/>
    <n v="0"/>
    <n v="0.46115067261559306"/>
    <n v="0.45292181387026903"/>
    <n v="0.51504139164975904"/>
    <n v="0.50633787343086978"/>
    <n v="0.47198751259156529"/>
    <n v="0.69258959629943528"/>
    <n v="0.50755065875645289"/>
    <n v="0.46214725473783502"/>
    <n v="0.32836162690157611"/>
    <n v="0.26476173762174221"/>
    <n v="1.8540749933055962"/>
    <n v="0"/>
    <n v="0"/>
    <n v="0.26476173762174221"/>
    <x v="0"/>
    <m/>
    <x v="12"/>
    <x v="8"/>
    <s v="no impacts"/>
    <x v="6"/>
    <s v=""/>
    <s v="SUD_204"/>
    <m/>
  </r>
  <r>
    <s v="NRD_262_H_Gra-Doualare-Ancien-LAWANAT"/>
    <s v="NRD_262"/>
    <s v=""/>
    <s v="ESCO"/>
    <s v="Good Grid + Solar + GE"/>
    <s v="NRD"/>
    <s v="Garoua"/>
    <s v="Huawei"/>
    <n v="0"/>
    <n v="0.85672582205442971"/>
    <n v="5.354821749093265"/>
    <n v="0"/>
    <n v="0"/>
    <n v="0"/>
    <n v="0"/>
    <n v="0"/>
    <n v="0"/>
    <n v="0"/>
    <n v="0"/>
    <n v="0"/>
    <n v="0"/>
    <s v=""/>
    <n v="0"/>
    <n v="0"/>
    <n v="10.188645190378761"/>
    <n v="0"/>
    <n v="0"/>
    <n v="0"/>
    <n v="0.14312650349710218"/>
    <n v="0.26030296804239328"/>
    <n v="0.31286344615901102"/>
    <n v="0.40588417298230939"/>
    <n v="0.15219144740154142"/>
    <n v="0.26030296804239328"/>
    <x v="0"/>
    <m/>
    <x v="12"/>
    <x v="8"/>
    <s v="no impacts"/>
    <x v="6"/>
    <s v=""/>
    <s v="NRD_262"/>
    <m/>
  </r>
  <r>
    <s v="Ngong-Town-IHS"/>
    <s v="NRD_088"/>
    <s v="NORD"/>
    <s v="IHS"/>
    <s v="Grid-Gen"/>
    <s v="NORD"/>
    <s v="Ngong"/>
    <s v="Huawei"/>
    <n v="0"/>
    <n v="0"/>
    <n v="0"/>
    <n v="8.9175391586979543E-5"/>
    <n v="0"/>
    <n v="0"/>
    <n v="0"/>
    <n v="0"/>
    <n v="0"/>
    <n v="0"/>
    <n v="0"/>
    <n v="0"/>
    <n v="0"/>
    <n v="0"/>
    <n v="0"/>
    <n v="0"/>
    <n v="0"/>
    <n v="1.5516518136134437E-2"/>
    <n v="1.7531881986000176E-2"/>
    <n v="3.3101905357086799E-2"/>
    <n v="0.27312638935260092"/>
    <n v="0.25044016973287331"/>
    <n v="0.18359651331486876"/>
    <n v="0.23306464226091503"/>
    <n v="0.27992966224305982"/>
    <n v="0.25044016973287331"/>
    <x v="0"/>
    <m/>
    <x v="12"/>
    <x v="8"/>
    <s v="no impacts"/>
    <x v="6"/>
    <s v=""/>
    <s v="NRD_088"/>
    <m/>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
    <n v="1.0637197410061265"/>
    <n v="2.1265190569459995"/>
    <n v="0.10154132564083075"/>
    <n v="1.8190219476978593"/>
    <n v="3.7759473006680375"/>
    <n v="4.5782289339188953"/>
    <n v="4.3035555861943431"/>
    <n v="4.6926316737056339"/>
    <n v="2.1168856213960758"/>
    <n v="0.24510575014584185"/>
    <n v="0.46773397439740383"/>
    <n v="0.27630421287250206"/>
    <n v="0.16405896026633576"/>
    <n v="0.24510575014584185"/>
    <x v="0"/>
    <m/>
    <x v="12"/>
    <x v="8"/>
    <s v="no impacts"/>
    <x v="6"/>
    <s v=""/>
    <s v="ADM_153"/>
    <m/>
  </r>
  <r>
    <s v="Kousseri-Lacka"/>
    <s v="EXN_094"/>
    <s v="EXTREME-NORD"/>
    <s v="IHS"/>
    <s v="Grid-Gen"/>
    <s v="EXTREME-NORD"/>
    <s v="Kousseri"/>
    <s v="Huawei"/>
    <n v="0"/>
    <n v="0"/>
    <n v="0"/>
    <n v="0"/>
    <n v="1.0701046990437544E-3"/>
    <n v="0.10567283903057074"/>
    <n v="0.43860024598140024"/>
    <n v="0.18013429100569864"/>
    <n v="0"/>
    <n v="0"/>
    <n v="0"/>
    <n v="0"/>
    <n v="0"/>
    <n v="0"/>
    <n v="0.1904964715081057"/>
    <n v="0"/>
    <n v="0"/>
    <n v="0"/>
    <n v="0"/>
    <n v="0"/>
    <n v="0"/>
    <n v="0.23105343960186392"/>
    <n v="0.2828885052096447"/>
    <n v="0.3641801054703836"/>
    <n v="0.13115824736739573"/>
    <n v="0.23105343960186392"/>
    <x v="2"/>
    <m/>
    <x v="12"/>
    <x v="8"/>
    <s v="no impacts"/>
    <x v="6"/>
    <s v=""/>
    <s v="EXN_094"/>
    <m/>
  </r>
  <r>
    <s v="Foumban-Ndjidare"/>
    <s v="OST_087"/>
    <s v="OUEST"/>
    <s v="IHS"/>
    <s v="Grid-Gen"/>
    <s v="OUEST"/>
    <s v="Foumban"/>
    <s v="Huawei"/>
    <n v="0.58561479655169457"/>
    <n v="0.3153955249648292"/>
    <n v="0"/>
    <n v="0"/>
    <n v="0"/>
    <n v="0"/>
    <n v="0"/>
    <n v="0"/>
    <n v="0"/>
    <n v="0"/>
    <n v="9.32774595999806E-2"/>
    <n v="0"/>
    <n v="1.2403405215832983"/>
    <n v="0"/>
    <n v="0"/>
    <n v="0"/>
    <n v="0"/>
    <n v="0"/>
    <n v="0"/>
    <n v="0"/>
    <n v="0"/>
    <n v="0.22370538733509687"/>
    <n v="0.38967423234176235"/>
    <n v="0.50060818874506563"/>
    <n v="0"/>
    <n v="0.22370538733509687"/>
    <x v="0"/>
    <m/>
    <x v="12"/>
    <x v="8"/>
    <s v="no impacts"/>
    <x v="6"/>
    <s v=""/>
    <s v="OST_087"/>
    <m/>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0"/>
    <n v="0.79401768669046613"/>
    <n v="6.1748251448921758"/>
    <n v="9.2457045997380387"/>
    <n v="9.2457045997380387"/>
    <n v="4.2899070578398737"/>
    <n v="0"/>
    <n v="0"/>
    <n v="0"/>
    <n v="0"/>
    <n v="0.21798032719521343"/>
    <n v="0.16373811493591356"/>
    <n v="0.13929689810989868"/>
    <n v="0.28348649606997262"/>
    <n v="0.21798032719521343"/>
    <x v="0"/>
    <m/>
    <x v="1"/>
    <x v="0"/>
    <s v="Coupure ENEO &amp; Baisse de tension"/>
    <x v="0"/>
    <s v="(05/06/2026 ticket): INC-20260506-00018089...Grid Outage"/>
    <s v="CTR_124"/>
    <m/>
  </r>
  <r>
    <s v="Masque"/>
    <s v="CTR_020"/>
    <s v="Yaounde"/>
    <s v="IHS"/>
    <s v="Grid-Gen"/>
    <s v="CENTRE"/>
    <s v="Yaounde"/>
    <s v="ZTE"/>
    <n v="5.7591608096269482"/>
    <n v="0"/>
    <n v="9.0566527695736171E-2"/>
    <n v="0"/>
    <n v="0"/>
    <n v="0.32948523683557179"/>
    <n v="6.3307572346211689"/>
    <n v="5.3269455216831743"/>
    <n v="9.2457045997380387"/>
    <n v="9.2457045997380387"/>
    <n v="9.579505925526421"/>
    <n v="0"/>
    <n v="10.239047121703722"/>
    <n v="9.2457045997380387"/>
    <n v="1.8646396030054246"/>
    <n v="0"/>
    <n v="0"/>
    <n v="4.3411294027674332"/>
    <n v="0"/>
    <n v="2.2828900246267478E-3"/>
    <n v="0"/>
    <n v="0.21662486124309077"/>
    <n v="0.10878405652874197"/>
    <n v="8.9889531503412265E-2"/>
    <n v="0.3277417169548249"/>
    <n v="0.21662486124309077"/>
    <x v="0"/>
    <m/>
    <x v="10"/>
    <x v="6"/>
    <s v="BSS Hardware issue"/>
    <x v="5"/>
    <s v="05/06/2026: hardware issue,  site with GPS issue (alarm : TDD down 09Apr 02pm)"/>
    <s v="CTR_020"/>
    <m/>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13670587530283965"/>
    <n v="0.80819657395279543"/>
    <n v="0.70172115639794208"/>
    <n v="0.21473434294144672"/>
    <n v="1.5037428709598775"/>
    <n v="0"/>
    <n v="0"/>
    <n v="0.21473434294144672"/>
    <x v="0"/>
    <m/>
    <x v="12"/>
    <x v="8"/>
    <s v="no impacts"/>
    <x v="6"/>
    <s v=""/>
    <s v="SUO_233"/>
    <m/>
  </r>
  <r>
    <s v="Gd-Moulin"/>
    <s v="LIT_054"/>
    <s v="Douala"/>
    <s v="IHS"/>
    <s v="Grid-Gen"/>
    <s v="LITTORAL"/>
    <s v="Douala"/>
    <s v="ZTE"/>
    <n v="0"/>
    <n v="0"/>
    <n v="0"/>
    <n v="0"/>
    <n v="0"/>
    <n v="0"/>
    <n v="0"/>
    <n v="0"/>
    <n v="0"/>
    <n v="0"/>
    <n v="0"/>
    <n v="0"/>
    <n v="0"/>
    <n v="0"/>
    <n v="0"/>
    <n v="0"/>
    <n v="0"/>
    <n v="0"/>
    <n v="0"/>
    <n v="0"/>
    <n v="0"/>
    <n v="0.2112029974346025"/>
    <n v="0.1762276736648162"/>
    <n v="0.14854085702336953"/>
    <n v="0.26111948335073426"/>
    <n v="0.2112029974346025"/>
    <x v="0"/>
    <m/>
    <x v="12"/>
    <x v="8"/>
    <s v="no impacts"/>
    <x v="6"/>
    <s v=""/>
    <s v="LIT_054"/>
    <m/>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0"/>
    <n v="5.9695036498825296"/>
    <n v="5.5354910924484857"/>
    <n v="4.5080835708965772"/>
    <n v="0.12602266339071944"/>
    <n v="0.18081202398175958"/>
    <n v="0.48621990508884716"/>
    <n v="0.30234024763649536"/>
    <n v="0.16199601635690697"/>
    <n v="0.18981873853204456"/>
    <n v="0.2021427776493652"/>
    <n v="0.20969969105827527"/>
    <n v="0.51293346729636091"/>
    <n v="0"/>
    <n v="0.2021427776493652"/>
    <x v="1"/>
    <m/>
    <x v="4"/>
    <x v="1"/>
    <s v="EXCLU"/>
    <x v="1"/>
    <s v="(05/06/2026 ticket): INC-20260506-00007775...Grid Outage"/>
    <s v="CTR_436"/>
    <m/>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1.999330114458399"/>
    <n v="3.4870788424606145"/>
    <n v="0.25693213824040534"/>
    <n v="0.19695276985900334"/>
    <n v="7.8309533230219552E-2"/>
    <n v="6.3432683578648605E-2"/>
    <n v="0.31539539953640855"/>
    <n v="0.19695276985900334"/>
    <x v="0"/>
    <m/>
    <x v="12"/>
    <x v="8"/>
    <s v="no impacts"/>
    <x v="6"/>
    <s v=""/>
    <s v="LIT_563"/>
    <m/>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0"/>
    <n v="0.45623974233386155"/>
    <n v="1.5533120088651449"/>
    <n v="1.5459454556853951"/>
    <n v="1.5903263345655123"/>
    <n v="0.90344478957696328"/>
    <n v="2.6168464312114538E-2"/>
    <n v="2.2528274197601054E-2"/>
    <n v="1.6785121263918189E-2"/>
    <n v="3.0785956748237895E-2"/>
    <n v="0.19396960758066398"/>
    <n v="0.35745117082119349"/>
    <n v="0.22529420434219416"/>
    <n v="0.12903782720135176"/>
    <n v="0.19396960758066398"/>
    <x v="0"/>
    <m/>
    <x v="9"/>
    <x v="5"/>
    <s v="ODU HS"/>
    <x v="5"/>
    <s v="(05/06/2026 ticket): INC-20260506-00008408...2026-05-06 14:36:16...ODU MPT-MC 3DB20859ABAA03  faulty and not available in our stock, request to OCM done...Grid Outage...user:OCM_NOC.CAMUSAT ||  INC-20260506-00008408 = ODU MPT-MC 3DB20859ABAA03  faulty and not available in our stock, request to OCM done"/>
    <s v="ADM_052"/>
    <m/>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2.0001326929826813"/>
    <n v="3.4848137875143044"/>
    <n v="0.25008346816652616"/>
    <n v="0.19345709450879331"/>
    <n v="7.5811621484439012E-2"/>
    <n v="6.3060800174084289E-2"/>
    <n v="0.30961554456767465"/>
    <n v="0.19345709450879331"/>
    <x v="0"/>
    <m/>
    <x v="12"/>
    <x v="8"/>
    <s v="no impacts"/>
    <x v="6"/>
    <s v=""/>
    <s v="LIT_164"/>
    <m/>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
    <n v="0.191816267303593"/>
    <n v="1.3432520412934787"/>
    <n v="0"/>
    <n v="0"/>
    <n v="0.191816267303593"/>
    <x v="0"/>
    <m/>
    <x v="3"/>
    <x v="0"/>
    <s v="Defaut GE &amp; Power Cabinet"/>
    <x v="0"/>
    <s v="(05/06/2026 ticket): INC-20260506-00009378...Grid Outage"/>
    <s v="LIT_499"/>
    <m/>
  </r>
  <r>
    <s v="Nyassosso-MTN"/>
    <s v="SUO_039"/>
    <s v="SUD-OUEST"/>
    <m/>
    <m/>
    <s v="SUD-OUEST"/>
    <s v="Nyassosso"/>
    <s v="NOKIA"/>
    <n v="0"/>
    <n v="0"/>
    <n v="0.10932903008563702"/>
    <n v="0"/>
    <n v="0"/>
    <n v="3.5135104285269843E-2"/>
    <n v="5.7607302965188768E-2"/>
    <n v="0"/>
    <n v="0"/>
    <n v="1.0701046990439218E-3"/>
    <n v="0"/>
    <n v="0"/>
    <n v="0"/>
    <n v="0"/>
    <n v="0"/>
    <n v="0"/>
    <n v="1.3554659521220896E-2"/>
    <n v="0"/>
    <n v="0"/>
    <n v="1.2484554822176806E-3"/>
    <n v="6.7594946822930574E-2"/>
    <n v="0.17790490621602409"/>
    <n v="0"/>
    <n v="0.5299338515050438"/>
    <n v="0"/>
    <n v="0.17790490621602409"/>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09414...Grid Outage"/>
    <s v="SUO_027"/>
    <s v="impacted by SUO_027_H_Kumba-Mabanda , RCA: Eth cable linking MPR No3 on slot 1.2 and MPR no5 on slot 1.3 has been replaced."/>
  </r>
  <r>
    <s v="Nyom-II-IHS"/>
    <s v="CTR_648"/>
    <s v="Yaounde"/>
    <s v="IHS"/>
    <s v="Grid-Gen"/>
    <s v="CENTRE"/>
    <s v="Yaounde"/>
    <s v="ZTE"/>
    <n v="0"/>
    <n v="0"/>
    <n v="0"/>
    <n v="0"/>
    <n v="0"/>
    <n v="0"/>
    <n v="0"/>
    <n v="0"/>
    <n v="0"/>
    <n v="0"/>
    <n v="0"/>
    <n v="0"/>
    <n v="0"/>
    <n v="0"/>
    <n v="0"/>
    <n v="0"/>
    <n v="0"/>
    <n v="0"/>
    <n v="0"/>
    <n v="9.2671066937189031E-2"/>
    <n v="0"/>
    <n v="0.17753036957135884"/>
    <n v="6.1198837771622924E-3"/>
    <n v="0"/>
    <n v="0.33875422168814989"/>
    <n v="0.17753036957135884"/>
    <x v="0"/>
    <m/>
    <x v="12"/>
    <x v="8"/>
    <s v="no impacts"/>
    <x v="6"/>
    <s v=""/>
    <s v="CTR_648"/>
    <m/>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
    <n v="0.23435292909058211"/>
    <n v="0.21607197381525159"/>
    <n v="0.12133203779324436"/>
    <n v="0.13372741722383444"/>
    <n v="0.16142529385075038"/>
    <n v="0.392639249157471"/>
    <n v="0.26873896008652148"/>
    <n v="0.17526531462504952"/>
    <n v="0.19919998972699487"/>
    <n v="0.17635325440241068"/>
    <n v="0.27639393467061535"/>
    <n v="0.40774359000513399"/>
    <n v="0"/>
    <n v="0.17635325440241068"/>
    <x v="0"/>
    <m/>
    <x v="3"/>
    <x v="0"/>
    <s v="Defaut GE &amp; Power Cabinet"/>
    <x v="0"/>
    <s v="(05/06/2026 ticket): INC-20260506-00011648...Grid Outage"/>
    <s v="EST_012"/>
    <m/>
  </r>
  <r>
    <s v="Fio-MTN"/>
    <s v="EST_084"/>
    <s v="CENTRE"/>
    <s v="IHS"/>
    <s v="Grid-Gen"/>
    <s v="EST"/>
    <s v="Fio"/>
    <s v="NOKIA"/>
    <n v="0"/>
    <n v="0"/>
    <n v="0"/>
    <n v="0.48190381613603728"/>
    <n v="0"/>
    <n v="0"/>
    <n v="0"/>
    <n v="0"/>
    <n v="0"/>
    <n v="9.9876438577416946E-3"/>
    <n v="9.4543750160515888E-2"/>
    <n v="0"/>
    <n v="0.2692918475143608"/>
    <n v="0.52661635747774893"/>
    <n v="0"/>
    <n v="0.43544343711922107"/>
    <n v="5.5930805603354034E-2"/>
    <n v="0"/>
    <n v="0.12083265560035722"/>
    <n v="0.20276700539047379"/>
    <n v="3.4742555039256398E-2"/>
    <n v="0.17605005807101501"/>
    <n v="0.16248915906302333"/>
    <n v="0.13653433567598589"/>
    <n v="0.20520195155264029"/>
    <n v="0.17605005807101501"/>
    <x v="0"/>
    <m/>
    <x v="12"/>
    <x v="8"/>
    <s v="no impacts"/>
    <x v="6"/>
    <s v=""/>
    <s v="EST_084"/>
    <m/>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54648463472332809"/>
    <n v="0"/>
    <n v="0"/>
    <n v="0"/>
    <n v="0"/>
    <n v="0"/>
    <n v="0"/>
    <n v="0"/>
    <n v="0.17155561833503113"/>
    <n v="0.15599458852399395"/>
    <n v="0.20427024150745807"/>
    <n v="0.15475647179594915"/>
    <n v="0.17155561833503113"/>
    <x v="0"/>
    <m/>
    <x v="12"/>
    <x v="8"/>
    <s v="no impacts"/>
    <x v="6"/>
    <s v=""/>
    <s v="EST_106"/>
    <m/>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
    <n v="0.69854651245744537"/>
    <n v="0.96532361392905253"/>
    <n v="0.79301892230469162"/>
    <n v="2.2339327346454247"/>
    <n v="0.99421644080323401"/>
    <n v="1.6821510816618297"/>
    <n v="0.89193226665296899"/>
    <n v="0.86075654975416149"/>
    <n v="1.0462056940984439"/>
    <n v="0.16593756866505202"/>
    <n v="8.2930669959913508E-2"/>
    <n v="0.16447871721901042"/>
    <n v="0.18960660323463951"/>
    <n v="0.16593756866505202"/>
    <x v="0"/>
    <m/>
    <x v="12"/>
    <x v="8"/>
    <s v="no impacts"/>
    <x v="6"/>
    <s v=""/>
    <s v="CTR_832"/>
    <m/>
  </r>
  <r>
    <s v="Bfsam-Djeleng"/>
    <s v="OST_016"/>
    <s v="Bafoussam"/>
    <s v="IHS"/>
    <s v="Grid-Gen"/>
    <s v="OUEST"/>
    <s v="Bafoussam"/>
    <s v="Huawei"/>
    <n v="0.62396021493409581"/>
    <n v="0.3026612790462086"/>
    <n v="0.16301261582099857"/>
    <n v="0.14967197723958645"/>
    <n v="0"/>
    <n v="9.572086532946382E-2"/>
    <n v="0"/>
    <n v="0.15088476256516933"/>
    <n v="6.402793115945131E-2"/>
    <n v="0"/>
    <n v="0"/>
    <n v="0"/>
    <n v="0"/>
    <n v="0"/>
    <n v="0.53731740446818643"/>
    <n v="9.6452103540477063E-2"/>
    <n v="7.2053716402279464E-2"/>
    <n v="0.54031369762550907"/>
    <n v="0"/>
    <n v="0"/>
    <n v="0"/>
    <n v="0.15855384624164959"/>
    <n v="0.21544488807357051"/>
    <n v="0.27970944643348933"/>
    <n v="6.4980617991669362E-2"/>
    <n v="0.15855384624164959"/>
    <x v="0"/>
    <m/>
    <x v="12"/>
    <x v="8"/>
    <s v="no impacts"/>
    <x v="6"/>
    <s v=""/>
    <s v="OST_016"/>
    <m/>
  </r>
  <r>
    <s v="Garoua-Djalingo-IHS"/>
    <s v="NRD_095"/>
    <s v="Garoua"/>
    <s v="IHS"/>
    <s v="Grid-Gen"/>
    <s v="NORD"/>
    <s v="Garoua"/>
    <s v="Huawei"/>
    <n v="0"/>
    <n v="0"/>
    <n v="0"/>
    <n v="0"/>
    <n v="0"/>
    <n v="0"/>
    <n v="0"/>
    <n v="0"/>
    <n v="0"/>
    <n v="0"/>
    <n v="0"/>
    <n v="0"/>
    <n v="0.1720193303712835"/>
    <n v="1.2051162419064416"/>
    <n v="5.0810354618429203"/>
    <n v="0.1686306654909783"/>
    <n v="0"/>
    <n v="0"/>
    <n v="0"/>
    <n v="0"/>
    <n v="0"/>
    <n v="0.15775126771736681"/>
    <n v="0.12552006522547149"/>
    <n v="0.21569237464766702"/>
    <n v="0.1292772294781632"/>
    <n v="0.15775126771736681"/>
    <x v="0"/>
    <m/>
    <x v="12"/>
    <x v="8"/>
    <s v="no impacts"/>
    <x v="6"/>
    <s v=""/>
    <s v="NRD_095"/>
    <m/>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2.3760248036001173"/>
    <n v="0.15518301643966245"/>
    <n v="6.4321227453848578E-2"/>
    <n v="5.4241850865829729E-2"/>
    <n v="0.24504533047911212"/>
    <n v="0.15518301643966245"/>
    <x v="0"/>
    <m/>
    <x v="12"/>
    <x v="8"/>
    <s v="no impacts"/>
    <x v="6"/>
    <s v=""/>
    <s v="LIT_576"/>
    <m/>
  </r>
  <r>
    <s v="Missoke-Universite"/>
    <s v="LIT_373"/>
    <s v="Douala"/>
    <s v="IHS"/>
    <s v="Grid-Gen"/>
    <s v="LITTORAL"/>
    <s v="Douala"/>
    <s v="ZTE"/>
    <n v="0"/>
    <n v="0"/>
    <n v="0"/>
    <n v="2.1223743197699885E-3"/>
    <n v="8.5875902098261708E-2"/>
    <n v="0"/>
    <n v="0"/>
    <n v="0"/>
    <n v="3.9308512611540732E-2"/>
    <n v="0"/>
    <n v="0"/>
    <n v="0"/>
    <n v="0"/>
    <n v="0"/>
    <n v="0"/>
    <n v="0.33804607442792123"/>
    <n v="0"/>
    <n v="0"/>
    <n v="0"/>
    <n v="0"/>
    <n v="0.34979939103908569"/>
    <n v="0.15471930440340992"/>
    <n v="6.4446123041137601E-2"/>
    <n v="5.4188724665177754E-2"/>
    <n v="0.24415612202238346"/>
    <n v="0.15471930440340992"/>
    <x v="0"/>
    <m/>
    <x v="12"/>
    <x v="8"/>
    <s v="no impacts"/>
    <x v="6"/>
    <s v=""/>
    <s v="LIT_373"/>
    <m/>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
    <n v="0.16023767692682597"/>
    <n v="2.8536125307830184E-4"/>
    <n v="0.19556163375024641"/>
    <n v="0.10454922909657476"/>
    <n v="2.6752617476083203E-4"/>
    <n v="5.3041522915935307E-2"/>
    <n v="2.8536125307818605E-4"/>
    <n v="5.1311520319147874E-2"/>
    <n v="9.140477637665384E-2"/>
    <n v="0.15175868140272175"/>
    <n v="0.21107354251845456"/>
    <n v="0.22339567374222652"/>
    <n v="8.9399650226433522E-2"/>
    <n v="0.15175868140272175"/>
    <x v="0"/>
    <m/>
    <x v="12"/>
    <x v="8"/>
    <s v="no impacts"/>
    <x v="6"/>
    <s v=""/>
    <s v="OST_155"/>
    <m/>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0"/>
    <n v="2.4969109644359369E-4"/>
    <n v="2.6752617476094782E-4"/>
    <n v="2.6752617476083203E-4"/>
    <n v="1.2145688334146381E-2"/>
    <n v="2.4969109644353585E-4"/>
    <n v="7.1875365619107666E-3"/>
    <n v="2.6752617476071623E-4"/>
    <n v="2.1723125390588054E-2"/>
    <n v="8.7017347110574433E-2"/>
    <n v="0.15122362905319958"/>
    <n v="0.22668549092958284"/>
    <n v="0.20400461050419716"/>
    <n v="9.6581718530775504E-2"/>
    <n v="0.15122362905319958"/>
    <x v="0"/>
    <m/>
    <x v="3"/>
    <x v="0"/>
    <s v="Defaut GE &amp; Power Cabinet"/>
    <x v="0"/>
    <s v="(05/06/2026 ticket): INC-20260506-00013656...Grid Outage"/>
    <s v="CTR_547"/>
    <m/>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0"/>
    <n v="1.5159816569786612E-3"/>
    <n v="1.3449967611497775"/>
    <n v="1.8459306058504772E-2"/>
    <n v="0"/>
    <n v="0.47865783188227135"/>
    <n v="0.24874583729272054"/>
    <n v="0"/>
    <n v="3.0087777121446748E-2"/>
    <n v="0"/>
    <n v="0.14967197723958653"/>
    <n v="0.31748458288870501"/>
    <n v="0.31078827381498841"/>
    <n v="0"/>
    <n v="0.14967197723958653"/>
    <x v="0"/>
    <m/>
    <x v="12"/>
    <x v="8"/>
    <s v="no impacts"/>
    <x v="6"/>
    <s v=""/>
    <s v="OST_205"/>
    <m/>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0"/>
    <n v="1.4313898639656926"/>
    <n v="3.8924825071937534"/>
    <n v="0.61712550903080687"/>
    <n v="0.63028547567503013"/>
    <n v="0.45353663946261968"/>
    <n v="1.2496614479147046"/>
    <n v="5.4915217677936057E-2"/>
    <n v="0.4236087380929906"/>
    <n v="1.1909016844874767"/>
    <n v="0.14747826260654678"/>
    <n v="0.73426115767218603"/>
    <n v="0.12697161955860214"/>
    <n v="0"/>
    <n v="0.14747826260654678"/>
    <x v="2"/>
    <m/>
    <x v="3"/>
    <x v="0"/>
    <s v="Defaut GE &amp; Power Cabinet"/>
    <x v="0"/>
    <s v="(05/06/2026 ticket): INC-20260506-00015354...Grid Outage"/>
    <s v="EXN_142"/>
    <m/>
  </r>
  <r>
    <s v="Douche"/>
    <s v="LIT_580"/>
    <s v="Douala"/>
    <s v="IHS"/>
    <s v="Grid-Gen"/>
    <s v="LITTORAL"/>
    <s v="Douala"/>
    <s v="ZTE"/>
    <n v="0"/>
    <n v="0"/>
    <n v="0"/>
    <n v="0"/>
    <n v="0"/>
    <n v="0.29781013774387655"/>
    <n v="0.443130355874019"/>
    <n v="0"/>
    <n v="0.29470683411665022"/>
    <n v="1.1911157054272863"/>
    <n v="0"/>
    <n v="0"/>
    <n v="0.60519771254419363"/>
    <n v="46.252957055985036"/>
    <n v="0.59346223101134898"/>
    <n v="0.14986816310107798"/>
    <n v="0"/>
    <n v="0"/>
    <n v="0"/>
    <n v="0"/>
    <n v="0"/>
    <n v="0.14630114743759898"/>
    <n v="6.6069765675894954E-2"/>
    <n v="5.6101267888654889E-2"/>
    <n v="0.22633775256256225"/>
    <n v="0.14630114743759898"/>
    <x v="0"/>
    <m/>
    <x v="12"/>
    <x v="8"/>
    <s v="no impacts"/>
    <x v="6"/>
    <s v=""/>
    <s v="LIT_580"/>
    <m/>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6.9556805437844043E-3"/>
    <n v="5.8855758447406495E-3"/>
    <n v="1.9618586149135497E-3"/>
    <n v="0.14187804801488443"/>
    <n v="0.19920846172599704"/>
    <n v="0.26111527620524222"/>
    <n v="4.9419469998927476E-2"/>
    <n v="0.14187804801488443"/>
    <x v="2"/>
    <m/>
    <x v="12"/>
    <x v="8"/>
    <s v="no impacts"/>
    <x v="6"/>
    <s v=""/>
    <s v="EXN_010"/>
    <m/>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0"/>
    <n v="0"/>
    <n v="0"/>
    <n v="2.5933427151134874E-2"/>
    <n v="5.1617271597515828E-2"/>
    <n v="0.75542026072636637"/>
    <n v="2.5184260954641696E-2"/>
    <n v="8.9185714007576275E-4"/>
    <n v="2.495238945198822E-2"/>
    <n v="0.10532227930448153"/>
    <n v="0.14151006132518373"/>
    <n v="0.21419593220068023"/>
    <n v="0.11238142504333501"/>
    <n v="0.14035813486200577"/>
    <n v="0.14151006132518373"/>
    <x v="0"/>
    <m/>
    <x v="12"/>
    <x v="8"/>
    <s v="no impacts"/>
    <x v="6"/>
    <s v=""/>
    <s v="ADM_042"/>
    <m/>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
    <n v="0"/>
    <n v="0"/>
    <n v="0.52820367944799707"/>
    <n v="0.34366412409790165"/>
    <n v="0.33606638073469108"/>
    <n v="0.19502658140072426"/>
    <n v="0.1201549226242962"/>
    <n v="9.7022826046633731E-2"/>
    <n v="1.1414450123133382E-2"/>
    <n v="0.1380970114115965"/>
    <n v="0.16173978553928914"/>
    <n v="0.14599079939206627"/>
    <n v="0.12654120345746131"/>
    <n v="0.1380970114115965"/>
    <x v="0"/>
    <m/>
    <x v="12"/>
    <x v="8"/>
    <s v="no impacts"/>
    <x v="6"/>
    <s v=""/>
    <s v="OST_172"/>
    <m/>
  </r>
  <r>
    <s v="H-Franco"/>
    <s v="CTR_102"/>
    <s v="Yaounde"/>
    <s v="IHS"/>
    <s v="Grid-Gen"/>
    <s v="CENTRE"/>
    <s v="Yaounde"/>
    <s v="ZTE"/>
    <n v="6.2482699974032121"/>
    <n v="5.4646501613717877"/>
    <n v="0"/>
    <n v="0"/>
    <n v="0"/>
    <n v="0"/>
    <n v="10.853643920521185"/>
    <n v="7.4495338623930971"/>
    <n v="4.6395459331741025"/>
    <n v="10.372025465638224"/>
    <n v="9.3388393787114801"/>
    <n v="0"/>
    <n v="0.65765067787565745"/>
    <n v="6.3741856503240264"/>
    <n v="9.2457045997380387"/>
    <n v="9.272332371665911"/>
    <n v="16.758196288591545"/>
    <n v="0"/>
    <n v="0"/>
    <n v="0"/>
    <n v="0"/>
    <n v="0.13358473659729514"/>
    <n v="6.0449464247888759E-2"/>
    <n v="5.1319909829962033E-2"/>
    <n v="0.20656996456299065"/>
    <n v="0.13358473659729514"/>
    <x v="0"/>
    <m/>
    <x v="10"/>
    <x v="6"/>
    <s v="BSS Hardware issue"/>
    <x v="5"/>
    <s v="05/06/2026: hardware issue,  site with GPS issue (alarm : TDD down 09Apr 02pm)"/>
    <s v="CTR_102"/>
    <m/>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
    <n v="0.13139102196425556"/>
    <n v="0.11003301240163224"/>
    <n v="9.3714617950365037E-2"/>
    <n v="0.16149393587192801"/>
    <n v="0.13139102196425556"/>
    <x v="0"/>
    <m/>
    <x v="10"/>
    <x v="6"/>
    <s v="BSS Hardware issue"/>
    <x v="5"/>
    <s v="05/06/2026: hardware issue,  site with GPS issue (alarm : TDD down 09Apr 02pm)"/>
    <s v="CTR_640"/>
    <m/>
  </r>
  <r>
    <s v="Dragage"/>
    <s v="CTR_344"/>
    <s v="Yaounde"/>
    <s v="IHS"/>
    <s v="Grid-Gen"/>
    <s v="CENTRE"/>
    <s v="Yaounde"/>
    <s v="ZTE"/>
    <n v="1.701466471479525E-2"/>
    <n v="0"/>
    <n v="5.3523070030504771E-2"/>
    <n v="0"/>
    <n v="0"/>
    <n v="0.57689344325448788"/>
    <n v="0"/>
    <n v="0"/>
    <n v="0"/>
    <n v="0"/>
    <n v="0.24191500229715818"/>
    <n v="0"/>
    <n v="0.70056187630731148"/>
    <n v="0"/>
    <n v="0"/>
    <n v="0"/>
    <n v="0"/>
    <n v="0"/>
    <n v="0"/>
    <n v="0"/>
    <n v="0"/>
    <n v="0.1293578230360731"/>
    <n v="0.11103217709994445"/>
    <n v="8.6276949859067892E-2"/>
    <n v="0.16210954172658606"/>
    <n v="0.1293578230360731"/>
    <x v="0"/>
    <m/>
    <x v="12"/>
    <x v="8"/>
    <s v="no impacts"/>
    <x v="6"/>
    <s v=""/>
    <s v="CTR_344"/>
    <m/>
  </r>
  <r>
    <s v="Garoua-Bockle-II"/>
    <s v="NRD_186"/>
    <s v="Garoua"/>
    <s v="CAMUSAT"/>
    <s v="Medium Grid + GE"/>
    <s v="NORD"/>
    <s v="Garoua"/>
    <s v="Huawei"/>
    <n v="0"/>
    <n v="0"/>
    <n v="0"/>
    <n v="0"/>
    <n v="2.9877501548084795"/>
    <n v="5.1205044901593171"/>
    <n v="0"/>
    <n v="3.8139066526268923"/>
    <n v="4.1371317769730585"/>
    <n v="7.9532143091546761"/>
    <n v="3.0752490490336237"/>
    <n v="0"/>
    <n v="0.7946240793532573"/>
    <n v="3.0011799687814791"/>
    <n v="0.18371914174749526"/>
    <n v="1.4743367491075325"/>
    <n v="0.64357880108323129"/>
    <n v="2.6534316117488932"/>
    <n v="7.2327484854451489"/>
    <n v="2.6482237688802135"/>
    <n v="0.3896964612351006"/>
    <n v="0.12618317909557605"/>
    <n v="9.6794080148995446E-2"/>
    <n v="0.17212889011291657"/>
    <n v="0.10465299529184643"/>
    <n v="0.12618317909557605"/>
    <x v="0"/>
    <m/>
    <x v="12"/>
    <x v="8"/>
    <s v="no impacts"/>
    <x v="6"/>
    <s v=""/>
    <s v="NRD_186"/>
    <m/>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1.993961755884862E-2"/>
    <n v="0.12609400370398904"/>
    <n v="0.88301180213341635"/>
    <n v="0"/>
    <n v="0"/>
    <n v="0.12609400370398904"/>
    <x v="0"/>
    <m/>
    <x v="3"/>
    <x v="0"/>
    <s v="Defaut GE &amp; Power Cabinet"/>
    <x v="0"/>
    <s v="( hourly IHS): 06/05/2026 14:23 0:36:52 45 V Alain is managing with level 0, ETA asap..;..;(05/06/2026 ticket): INC-20260506-00009382...Grid Outage"/>
    <s v="EST_122"/>
    <m/>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8.6130943718200044"/>
    <n v="0"/>
    <n v="0.12290152468517541"/>
    <n v="0"/>
    <n v="0"/>
    <n v="0.23567444135820753"/>
    <n v="0.12290152468517541"/>
    <x v="0"/>
    <m/>
    <x v="3"/>
    <x v="0"/>
    <s v="Defaut GE &amp; Power Cabinet"/>
    <x v="0"/>
    <s v="(05/06/2026 ticket): INC-20260506-00012782...Grid Outage"/>
    <s v="CTR_529"/>
    <m/>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
    <n v="1.7809039103052511"/>
    <n v="0.81782751624418881"/>
    <n v="0.86389552353802224"/>
    <n v="0.11765801165986034"/>
    <n v="0.70300528203679369"/>
    <n v="0"/>
    <n v="0"/>
    <n v="0"/>
    <n v="0"/>
    <n v="0.12101100638353045"/>
    <n v="7.3813292087814592E-2"/>
    <n v="0.12962792959120592"/>
    <n v="0.12838802102143543"/>
    <n v="0.12101100638353045"/>
    <x v="0"/>
    <m/>
    <x v="12"/>
    <x v="8"/>
    <s v="no impacts"/>
    <x v="6"/>
    <s v=""/>
    <s v="LIT_169"/>
    <m/>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7633363581626158"/>
    <n v="2.4085916566076824"/>
    <n v="0.15138414475805587"/>
    <n v="0.12011925246766152"/>
    <n v="7.3188814151369463E-2"/>
    <n v="6.1573266555823937E-2"/>
    <n v="0.1706596230412793"/>
    <n v="0.12011925246766152"/>
    <x v="0"/>
    <m/>
    <x v="12"/>
    <x v="8"/>
    <s v="no impacts"/>
    <x v="6"/>
    <s v=""/>
    <s v="LIT_851"/>
    <m/>
  </r>
  <r>
    <s v="Omeng"/>
    <s v="LIT_136"/>
    <s v="LITTORAL"/>
    <s v="IHS"/>
    <s v="Grid-Gen"/>
    <s v="LITTORAL"/>
    <s v="Omeng"/>
    <s v="NOKIA"/>
    <n v="8.9175391586982075E-4"/>
    <n v="2.8536125307832214E-3"/>
    <n v="0"/>
    <n v="5.3560431444566639E-2"/>
    <n v="4.7440393605066369E-2"/>
    <n v="0"/>
    <n v="0"/>
    <n v="3.7507835305672234E-2"/>
    <n v="0.12661824095855131"/>
    <n v="2.8862717160186336E-2"/>
    <n v="0"/>
    <n v="0"/>
    <n v="0"/>
    <n v="0.53906302914439586"/>
    <n v="1.6965083197073336"/>
    <n v="6.1871858151278658E-2"/>
    <n v="0"/>
    <n v="0"/>
    <n v="1.9155503744098596E-2"/>
    <n v="0"/>
    <n v="8.8800854942314267E-2"/>
    <n v="0.11937017917833091"/>
    <n v="0.37131458101027537"/>
    <n v="0.19762946642594156"/>
    <n v="0"/>
    <n v="0.11937017917833091"/>
    <x v="0"/>
    <m/>
    <x v="12"/>
    <x v="8"/>
    <s v="no impacts"/>
    <x v="6"/>
    <s v="(05/06/2026 ticket): INC-20260506-00004783...2026-05-06 11:14:14...fme is managing / relance CAMUSAT: en attente d'un update...user:OCM_NOC.CAMUSAT"/>
    <s v="LIT_136"/>
    <m/>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34.570588386367717"/>
    <n v="29.034045024298504"/>
    <n v="0"/>
    <n v="0.11908481792525215"/>
    <n v="4.5337098185916573E-2"/>
    <n v="3.8250864469536877E-2"/>
    <n v="0.19131661949757756"/>
    <n v="0.11908481792525215"/>
    <x v="0"/>
    <m/>
    <x v="12"/>
    <x v="8"/>
    <s v="no impacts"/>
    <x v="6"/>
    <s v=""/>
    <s v="CTR_671"/>
    <m/>
  </r>
  <r>
    <s v="Canal-Olympia-1"/>
    <s v="LIT_674"/>
    <s v="Douala"/>
    <s v="CAMUSAT"/>
    <s v="Good Grid no GE - 8h"/>
    <s v="LITTORAL"/>
    <s v="Douala"/>
    <s v="ZTE"/>
    <n v="0"/>
    <n v="0"/>
    <n v="0"/>
    <n v="0"/>
    <n v="7.722588911432432E-2"/>
    <n v="7.7439910054132935E-2"/>
    <n v="0"/>
    <n v="0.13219360048853881"/>
    <n v="7.9401768669046482E-2"/>
    <n v="7.8991561867746612E-2"/>
    <n v="0.10075035741496964"/>
    <n v="0"/>
    <n v="7.1607839444344581E-2"/>
    <n v="7.9366098512411998E-2"/>
    <n v="7.1126292329774826E-2"/>
    <n v="0.32689915047954993"/>
    <n v="0"/>
    <n v="0.12327606132984062"/>
    <n v="0.14929744059492134"/>
    <n v="7.0341548883809724E-2"/>
    <n v="7.3177326336275259E-2"/>
    <n v="0.11787203259966932"/>
    <n v="0"/>
    <n v="0.21192041440136514"/>
    <n v="8.9604852177985944E-2"/>
    <n v="0.11787203259966932"/>
    <x v="0"/>
    <m/>
    <x v="2"/>
    <x v="0"/>
    <s v="AKTIVCO Coupure ENEO &amp; Baisse de tension"/>
    <x v="0"/>
    <s v="(05/06/2026 ocm ran 15h): Power status check Ongoing..;..;(05/06/2026 ticket): INC-20260506-00011226...Grid Outage"/>
    <s v="LIT_674"/>
    <m/>
  </r>
  <r>
    <s v="Eleveur"/>
    <s v="CTR_254"/>
    <s v="Yaounde"/>
    <s v="IHS"/>
    <s v="Grid-Gen"/>
    <s v="CENTRE"/>
    <s v="Yaounde"/>
    <s v="ZTE"/>
    <n v="0.20920546866305395"/>
    <n v="3.6137970739057108"/>
    <n v="0.21575094240553791"/>
    <n v="0"/>
    <n v="0"/>
    <n v="0"/>
    <n v="0"/>
    <n v="0"/>
    <n v="0"/>
    <n v="0"/>
    <n v="1.4766731443671111"/>
    <n v="0"/>
    <n v="4.0498469036877234"/>
    <n v="0"/>
    <n v="0"/>
    <n v="0"/>
    <n v="0.35468620249805261"/>
    <n v="0"/>
    <n v="2.3346117517471239E-2"/>
    <n v="1.2484554822173385E-4"/>
    <n v="0"/>
    <n v="0.11539295671355128"/>
    <n v="4.6086471709650738E-2"/>
    <n v="4.499789195235683E-2"/>
    <n v="0.17968850890959553"/>
    <n v="0.11539295671355128"/>
    <x v="0"/>
    <m/>
    <x v="12"/>
    <x v="8"/>
    <s v="no impacts"/>
    <x v="6"/>
    <s v=""/>
    <s v="CTR_254"/>
    <m/>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44354056267531855"/>
    <n v="2.1526939529096876E-2"/>
    <n v="0"/>
    <n v="0.1117010955018508"/>
    <n v="8.9425240498942876E-2"/>
    <n v="7.618297173516192E-2"/>
    <n v="0.14066593778933476"/>
    <n v="0.1117010955018508"/>
    <x v="0"/>
    <m/>
    <x v="12"/>
    <x v="8"/>
    <s v="no impacts"/>
    <x v="6"/>
    <s v=""/>
    <s v="CTR_846"/>
    <m/>
  </r>
  <r>
    <s v="Efoulan"/>
    <s v="CTR_209"/>
    <s v="Yaounde"/>
    <s v="IHS"/>
    <s v="Grid-Gen"/>
    <s v="CENTRE"/>
    <s v="Yaounde"/>
    <s v="ZTE"/>
    <n v="0"/>
    <n v="3.2009328459363133"/>
    <n v="0"/>
    <n v="0"/>
    <n v="0"/>
    <n v="0.95758318993930402"/>
    <n v="0"/>
    <n v="0"/>
    <n v="0"/>
    <n v="0"/>
    <n v="0"/>
    <n v="0"/>
    <n v="8.339165403943122"/>
    <n v="0"/>
    <n v="0.2348344762051516"/>
    <n v="0"/>
    <n v="1.9194646337531001"/>
    <n v="0"/>
    <n v="0"/>
    <n v="8.0257852428277016E-4"/>
    <n v="0.32170914268918765"/>
    <n v="0.10447788878330495"/>
    <n v="4.0840857043511619E-2"/>
    <n v="3.4425778022582572E-2"/>
    <n v="0.16700018823859017"/>
    <n v="0.10447788878330495"/>
    <x v="0"/>
    <m/>
    <x v="12"/>
    <x v="8"/>
    <s v="no impacts"/>
    <x v="6"/>
    <s v=""/>
    <s v="CTR_209"/>
    <m/>
  </r>
  <r>
    <s v="Bsadi-Lycee-CAMTEL"/>
    <s v="LIT_643"/>
    <s v="Douala"/>
    <s v="CAMUSAT"/>
    <s v="Good Grid no GE - 12h"/>
    <s v="LITTORAL"/>
    <s v="Douala"/>
    <s v="ZTE"/>
    <n v="0"/>
    <n v="0"/>
    <n v="0"/>
    <n v="0"/>
    <n v="0"/>
    <n v="0"/>
    <n v="1.8434693650426761"/>
    <n v="1.2579615789608842"/>
    <n v="0.38532686704733804"/>
    <n v="2.8817741194465132"/>
    <n v="1.2075774827142418"/>
    <n v="0"/>
    <n v="0.58194077041831116"/>
    <n v="0.52123016382589582"/>
    <n v="2.978458079005126E-3"/>
    <n v="2.0687085691130687"/>
    <n v="2.7466020608788292E-3"/>
    <n v="2.7644371391963418E-3"/>
    <n v="0"/>
    <n v="0.61119029885884124"/>
    <n v="0"/>
    <n v="0.1024625249334396"/>
    <n v="0"/>
    <n v="7.7139243346900477E-2"/>
    <n v="0.14682199633591364"/>
    <n v="0.1024625249334396"/>
    <x v="0"/>
    <m/>
    <x v="12"/>
    <x v="8"/>
    <s v="no impacts"/>
    <x v="6"/>
    <s v=""/>
    <s v="LIT_643"/>
    <m/>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0"/>
    <n v="7.1340313269572576E-4"/>
    <n v="0.72249676632267235"/>
    <n v="4.637120362522767E-4"/>
    <n v="3.3886648803062454E-4"/>
    <n v="4.280418796176554E-4"/>
    <n v="1.6865151169943444"/>
    <n v="2.6752617476100566E-4"/>
    <n v="4.6371203625224775E-4"/>
    <n v="2.4969109644353585E-4"/>
    <n v="0.10233767938521773"/>
    <n v="0"/>
    <n v="0.20905159956615038"/>
    <n v="6.1663186441568228E-2"/>
    <n v="0.10233767938521773"/>
    <x v="0"/>
    <m/>
    <x v="12"/>
    <x v="8"/>
    <s v="no impacts"/>
    <x v="6"/>
    <s v=""/>
    <s v="CTR_784"/>
    <m/>
  </r>
  <r>
    <s v="Mbang"/>
    <s v="EST_011"/>
    <s v="CENTRE"/>
    <s v="IHS"/>
    <s v="Solar-Gen"/>
    <s v="EST"/>
    <s v="Mbang"/>
    <s v="NOKIA"/>
    <n v="5.8855758447407145E-3"/>
    <n v="0.39713368889345474"/>
    <n v="3.2861845202934652"/>
    <n v="0.32386718716559226"/>
    <n v="0"/>
    <n v="0"/>
    <n v="0.1161777001595168"/>
    <n v="0"/>
    <n v="0"/>
    <n v="8.4181569658109169E-3"/>
    <n v="9.3081273738489331E-2"/>
    <n v="0"/>
    <n v="0.2020179321011436"/>
    <n v="0.40093256057505999"/>
    <n v="0"/>
    <n v="0.33881298279556993"/>
    <n v="4.7280792619416631E-2"/>
    <n v="2.9427879223701005E-3"/>
    <n v="8.1096101109199126E-2"/>
    <n v="0.14917259504669939"/>
    <n v="4.0360782232266856E-2"/>
    <n v="0.10203448305382201"/>
    <n v="0.22368799683464624"/>
    <n v="0.20878596856288956"/>
    <n v="0"/>
    <n v="0.10203448305382201"/>
    <x v="0"/>
    <m/>
    <x v="3"/>
    <x v="0"/>
    <s v="Defaut GE &amp; Power Cabinet"/>
    <x v="0"/>
    <s v="(05/06/2026 ticket): INC-20260506-00015216...Grid Outage"/>
    <s v="EST_011"/>
    <m/>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
    <n v="5.7813193316288167"/>
    <n v="0.48680846267332123"/>
    <n v="0.8626649031341227"/>
    <n v="0.37801448493720613"/>
    <n v="4.4624257704040424"/>
    <n v="7.9544449295585962E-2"/>
    <n v="0.13246112666329943"/>
    <n v="4.5627837560960289"/>
    <n v="2.6083980389974686"/>
    <n v="0.10000128412563883"/>
    <n v="0.32560279606249176"/>
    <n v="0.15937860195640416"/>
    <n v="0"/>
    <n v="0.10000128412563883"/>
    <x v="0"/>
    <m/>
    <x v="12"/>
    <x v="8"/>
    <s v="no impacts"/>
    <x v="6"/>
    <s v="(05/06/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6/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06/2026  cell nokia): 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
    <s v="LIT_134"/>
    <m/>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0"/>
    <n v="0.11362917616934116"/>
    <n v="2.4884254435828985E-2"/>
    <n v="3.6907172148385722E-2"/>
    <n v="0.17454654455525967"/>
    <n v="0.21898095591804997"/>
    <n v="8.9369257866310808E-2"/>
    <n v="9.1682913999794433E-2"/>
    <n v="6.2611995032085976E-2"/>
    <n v="7.8571395995048837E-2"/>
    <n v="9.9447826867202271E-2"/>
    <n v="0"/>
    <n v="0.296229997454654"/>
    <n v="0"/>
    <n v="9.9447826867202271E-2"/>
    <x v="0"/>
    <m/>
    <x v="6"/>
    <x v="2"/>
    <s v="Warehouse HUAWEI"/>
    <x v="2"/>
    <s v="(05/06/2026 ocm ran 18h): 06.05.2026: FSMF faulty et sera expédié de Ngaoundéré vers Ngaoundal ce jour, ETD=07.05.26 (CM-20260505-00005054)_x000a_06/05/2026 FME activé ETA asap _x000a_FME should check BBU status and interconnection with MPR on port 1/2..;..;(05/06/2026 ocm ran 15h): 06.05.2026: FSMF faulty et sera expédié de Ngaoundéré vers Ngaoundal ce jour, ETD=07.05.26 (CM-20260505-00005054)_x000a_06/05/2026 FME activé ETA asap _x000a_FME should check BBU status and interconnection with MPR on port 1/2..;..;(05/06/2026 ocm ran 10h): 06.05.2026: FSMF faulty, commande en cours, update aSAP_x000a_06/05/2026 FME activé ETA asap _x000a_FME should check BBU status and interconnection with MPR on port 1/2"/>
    <s v="ADM_021"/>
    <m/>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18.689378568799167"/>
    <n v="21.238314456686439"/>
    <n v="9.7361692534663466E-2"/>
    <n v="4.5337098185916573E-2"/>
    <n v="3.8569621673448712E-2"/>
    <n v="0.1494554213808387"/>
    <n v="9.7361692534663466E-2"/>
    <x v="0"/>
    <m/>
    <x v="12"/>
    <x v="8"/>
    <s v="no impacts"/>
    <x v="6"/>
    <s v=""/>
    <s v="CTR_564"/>
    <m/>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0"/>
    <n v="0.58932449284171251"/>
    <n v="0"/>
    <n v="3.923717229827111E-2"/>
    <n v="2.7644371391963656E-3"/>
    <n v="0"/>
    <n v="0"/>
    <n v="7.9027232024381763E-2"/>
    <n v="0.49968538921848055"/>
    <n v="0.20089432216714809"/>
    <n v="9.7165506673173488E-2"/>
    <n v="2.8601089489187041E-2"/>
    <n v="7.6501728939085975E-3"/>
    <n v="0.17356665068827506"/>
    <n v="9.7165506673173488E-2"/>
    <x v="0"/>
    <m/>
    <x v="12"/>
    <x v="8"/>
    <s v="no impacts"/>
    <x v="6"/>
    <s v=""/>
    <s v="CTR_470"/>
    <m/>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7.3799235517202995"/>
    <n v="3.3534227655500479"/>
    <n v="0.23922190547123146"/>
    <n v="9.5025297275084936E-2"/>
    <n v="7.5436934722571916E-2"/>
    <n v="6.375144078256044E-2"/>
    <n v="0.12052194621191718"/>
    <n v="9.5025297275084936E-2"/>
    <x v="0"/>
    <m/>
    <x v="12"/>
    <x v="8"/>
    <s v="no impacts"/>
    <x v="6"/>
    <s v=""/>
    <s v="LIT_827"/>
    <m/>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0"/>
    <n v="2.8393511513777212"/>
    <n v="0"/>
    <n v="2.8341776837209377E-2"/>
    <n v="0.11605631242206929"/>
    <n v="0.1194454469453303"/>
    <n v="5.7216778848559968E-2"/>
    <n v="2.9000771469085935E-2"/>
    <n v="2.9018627191049466E-2"/>
    <n v="2.9427879223702718E-3"/>
    <n v="9.3473645461471952E-2"/>
    <n v="0.27676862143248249"/>
    <n v="0.16070675697270756"/>
    <n v="0"/>
    <n v="9.3473645461471952E-2"/>
    <x v="0"/>
    <m/>
    <x v="12"/>
    <x v="8"/>
    <s v="no impacts"/>
    <x v="6"/>
    <s v=""/>
    <s v="NRD_123"/>
    <m/>
  </r>
  <r>
    <s v="Obobogo-New"/>
    <s v="CTR_543"/>
    <s v="Yaounde"/>
    <s v="IHS"/>
    <s v="Grid-Gen"/>
    <s v="CENTRE"/>
    <s v="Yaounde"/>
    <s v="ZTE"/>
    <n v="0"/>
    <n v="2.7700908590229791"/>
    <n v="0"/>
    <n v="0"/>
    <n v="0"/>
    <n v="0.8262456732100002"/>
    <n v="0"/>
    <n v="0"/>
    <n v="0"/>
    <n v="0"/>
    <n v="0"/>
    <n v="0"/>
    <n v="7.2225289855692818"/>
    <n v="0"/>
    <n v="0.2012866938901296"/>
    <n v="0"/>
    <n v="1.6487103098167131"/>
    <n v="0"/>
    <n v="0"/>
    <n v="5.0829973204576011E-3"/>
    <n v="0.27066514854480023"/>
    <n v="8.8551163845871014E-2"/>
    <n v="4.0216379107066491E-2"/>
    <n v="3.4107020818670737E-2"/>
    <n v="0.13683550136035263"/>
    <n v="8.8551163845871014E-2"/>
    <x v="0"/>
    <m/>
    <x v="12"/>
    <x v="8"/>
    <s v="no impacts"/>
    <x v="6"/>
    <s v=""/>
    <s v="CTR_543"/>
    <m/>
  </r>
  <r>
    <s v="CTR_953_Z_Akak-II"/>
    <s v="CTR_953"/>
    <s v="Yaounde"/>
    <s v="ESCO"/>
    <s v="Good Grid + Solar + GE"/>
    <s v="CTR"/>
    <s v="Yaoundé"/>
    <s v="ZTE"/>
    <n v="0"/>
    <n v="0"/>
    <n v="0"/>
    <n v="0"/>
    <n v="0"/>
    <n v="0"/>
    <n v="0"/>
    <n v="0"/>
    <n v="0"/>
    <n v="0.13513638841090894"/>
    <n v="0"/>
    <n v="0"/>
    <n v="0"/>
    <n v="0"/>
    <n v="0"/>
    <n v="0"/>
    <n v="0"/>
    <n v="0"/>
    <n v="0"/>
    <n v="7.773615070498499"/>
    <n v="0"/>
    <n v="8.699951203225785E-2"/>
    <n v="7.1190484754745029E-3"/>
    <n v="0"/>
    <n v="0.16487976807254745"/>
    <n v="8.699951203225785E-2"/>
    <x v="0"/>
    <m/>
    <x v="12"/>
    <x v="8"/>
    <s v="no impacts"/>
    <x v="6"/>
    <s v=""/>
    <s v="CTR_953"/>
    <m/>
  </r>
  <r>
    <s v="Nkong-8Bis-MTN"/>
    <s v="LIT_288"/>
    <s v="LITTORAL"/>
    <s v="IHS"/>
    <s v="Grid-Gen"/>
    <s v="LITTORAL"/>
    <s v="Nkongsamba"/>
    <s v="ZTE"/>
    <n v="0"/>
    <n v="0"/>
    <n v="0"/>
    <n v="0"/>
    <n v="0"/>
    <n v="0"/>
    <n v="0"/>
    <n v="0"/>
    <n v="0"/>
    <n v="0"/>
    <n v="0"/>
    <n v="0"/>
    <n v="0"/>
    <n v="0"/>
    <n v="0"/>
    <n v="0"/>
    <n v="0"/>
    <n v="0"/>
    <n v="0"/>
    <n v="0"/>
    <n v="0"/>
    <n v="8.5554870688548931E-2"/>
    <n v="4.3463664376581175E-2"/>
    <n v="7.7776757754727213E-2"/>
    <n v="0.10208797089743862"/>
    <n v="8.5554870688548931E-2"/>
    <x v="0"/>
    <m/>
    <x v="12"/>
    <x v="8"/>
    <s v="no impacts"/>
    <x v="6"/>
    <s v=""/>
    <s v="LIT_288"/>
    <m/>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0"/>
    <n v="0"/>
    <n v="0.24627156105439338"/>
    <n v="2.7647571342348473E-3"/>
    <n v="9.7737725843695025E-3"/>
    <n v="3.2282745856006073E-2"/>
    <n v="6.9218976293045575E-2"/>
    <n v="5.9572609069053047E-2"/>
    <n v="6.3851954395613897E-3"/>
    <n v="3.6740261333835497E-2"/>
    <n v="8.2505072296273338E-2"/>
    <n v="0.35607731936101417"/>
    <n v="9.4299006157538778E-2"/>
    <n v="0"/>
    <n v="8.2505072296273338E-2"/>
    <x v="2"/>
    <m/>
    <x v="3"/>
    <x v="0"/>
    <s v="Defaut GE &amp; Power Cabinet"/>
    <x v="0"/>
    <s v="(05/06/2026 ticket): INC-20260506-00013738...Grid Outage"/>
    <s v="EXN_041"/>
    <m/>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0"/>
    <n v="1.7836110499716445E-3"/>
    <n v="0"/>
    <n v="0"/>
    <n v="1.6944304974729593E-3"/>
    <n v="0.41985278764882211"/>
    <n v="3.4779744555938699E-3"/>
    <n v="2.0065624312181167E-2"/>
    <n v="1.9619721549688431E-3"/>
    <n v="6.6881543690236554E-3"/>
    <n v="7.9633624687172805E-2"/>
    <n v="0"/>
    <n v="0.23720848591178184"/>
    <n v="0"/>
    <n v="7.9633624687172805E-2"/>
    <x v="2"/>
    <m/>
    <x v="3"/>
    <x v="0"/>
    <s v="Defaut GE &amp; Power Cabinet"/>
    <x v="0"/>
    <s v="(05/06/2026 ticket): INC-20260506-00014625...Grid Outage"/>
    <s v="EXN_807"/>
    <m/>
  </r>
  <r>
    <s v="International-Airport-IHS"/>
    <s v="LIT_125"/>
    <s v="Douala"/>
    <s v="IHS"/>
    <s v="Grid-Gen (LL)"/>
    <s v="LITTORAL"/>
    <s v="Douala"/>
    <s v="ZTE"/>
    <n v="0"/>
    <n v="0.43858241090308248"/>
    <n v="0"/>
    <n v="3.6258714219265784E-2"/>
    <n v="0"/>
    <n v="0"/>
    <n v="3.7203973370088315E-2"/>
    <n v="0"/>
    <n v="0"/>
    <n v="0"/>
    <n v="0"/>
    <n v="0"/>
    <n v="0"/>
    <n v="0"/>
    <n v="0"/>
    <n v="4.0539133015440834E-2"/>
    <n v="0"/>
    <n v="0"/>
    <n v="0"/>
    <n v="7.7118878644419922E-2"/>
    <n v="0"/>
    <n v="7.9473108982316201E-2"/>
    <n v="1.1240602856012374E-3"/>
    <n v="2.2313004273889886E-3"/>
    <n v="0.15065243276489707"/>
    <n v="7.9473108982316201E-2"/>
    <x v="0"/>
    <m/>
    <x v="12"/>
    <x v="8"/>
    <s v="no impacts"/>
    <x v="6"/>
    <s v=""/>
    <s v="LIT_125"/>
    <m/>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0"/>
    <n v="1.7835078317469854E-5"/>
    <n v="1.0701046990435595E-4"/>
    <n v="1.8548481450092224E-3"/>
    <n v="3.5670156634708122E-5"/>
    <n v="3.5670156634823915E-5"/>
    <n v="7.1340313269532038E-5"/>
    <n v="5.3505234952235873E-5"/>
    <n v="0"/>
    <n v="2.1366423824240317E-2"/>
    <n v="7.9063987978937433E-2"/>
    <n v="7.6186308246306095E-2"/>
    <n v="0.15937860195640521"/>
    <n v="2.8148949800614088E-2"/>
    <n v="7.9063987978937433E-2"/>
    <x v="0"/>
    <m/>
    <x v="12"/>
    <x v="8"/>
    <s v="no impacts"/>
    <x v="6"/>
    <s v=""/>
    <s v="OST_026"/>
    <m/>
  </r>
  <r>
    <s v="Garoua-Boulai-new"/>
    <s v="EST_118"/>
    <s v="CENTRE"/>
    <s v="IHS"/>
    <s v="Grid-Gen"/>
    <s v="EST"/>
    <s v="Garoua-Boulai"/>
    <s v="ZTE"/>
    <n v="2.6928114646737038"/>
    <n v="0"/>
    <n v="0"/>
    <n v="0.53253760347912427"/>
    <n v="0"/>
    <n v="0"/>
    <n v="0"/>
    <n v="8.6845290698893322E-17"/>
    <n v="0"/>
    <n v="0"/>
    <n v="0"/>
    <n v="0"/>
    <n v="0"/>
    <n v="0"/>
    <n v="0"/>
    <n v="0"/>
    <n v="0"/>
    <n v="0"/>
    <n v="0"/>
    <n v="0"/>
    <n v="0"/>
    <n v="7.8188983343463109E-2"/>
    <n v="5.7701761327530188E-2"/>
    <n v="4.8185463991485405E-2"/>
    <n v="0.10311398065520108"/>
    <n v="7.8188983343463109E-2"/>
    <x v="0"/>
    <m/>
    <x v="12"/>
    <x v="8"/>
    <s v="no impacts"/>
    <x v="6"/>
    <s v=""/>
    <s v="EST_118"/>
    <m/>
  </r>
  <r>
    <s v="Kotto-Antenne"/>
    <s v="LIT_303"/>
    <s v="Douala"/>
    <s v="IHS"/>
    <s v="Grid-Gen"/>
    <s v="LITTORAL"/>
    <s v="Douala"/>
    <s v="ZTE"/>
    <n v="0"/>
    <n v="0"/>
    <n v="0"/>
    <n v="0"/>
    <n v="0"/>
    <n v="0"/>
    <n v="0"/>
    <n v="0"/>
    <n v="0"/>
    <n v="9.5364163763115767E-2"/>
    <n v="0"/>
    <n v="0"/>
    <n v="0.54190101959575721"/>
    <n v="0"/>
    <n v="0"/>
    <n v="0"/>
    <n v="0"/>
    <n v="0"/>
    <n v="0"/>
    <n v="0"/>
    <n v="6.0532255809241244E-2"/>
    <n v="7.731506450591169E-2"/>
    <n v="7.4937352373415827E-4"/>
    <n v="9.5627161173857476E-3"/>
    <n v="0.14189714949865048"/>
    <n v="7.731506450591169E-2"/>
    <x v="0"/>
    <m/>
    <x v="12"/>
    <x v="8"/>
    <s v="no impacts"/>
    <x v="6"/>
    <s v=""/>
    <s v="LIT_303"/>
    <m/>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0"/>
    <n v="7.4907328933063067E-2"/>
    <n v="6.0699255422466819E-2"/>
    <n v="5.1957424237788749E-2"/>
    <n v="9.3572089908003711E-2"/>
    <n v="7.4907328933063067E-2"/>
    <x v="0"/>
    <m/>
    <x v="12"/>
    <x v="8"/>
    <s v="no impacts"/>
    <x v="6"/>
    <s v=""/>
    <s v="CTR_029"/>
    <m/>
  </r>
  <r>
    <s v="Garoua-Hodango"/>
    <s v="NRD_160"/>
    <s v="Garoua"/>
    <s v="CAMUSAT"/>
    <s v="Hybrid Solar - S3"/>
    <s v="NORD"/>
    <s v="Garoua"/>
    <s v="Huawei"/>
    <n v="0"/>
    <n v="0"/>
    <n v="0.15052806099882146"/>
    <n v="0"/>
    <n v="0.14820950081755999"/>
    <n v="0"/>
    <n v="0"/>
    <n v="0"/>
    <n v="0"/>
    <n v="0"/>
    <n v="0"/>
    <n v="0"/>
    <n v="0"/>
    <n v="0"/>
    <n v="0"/>
    <n v="0"/>
    <n v="0"/>
    <n v="3.4722400573005396"/>
    <n v="0.43510457063119051"/>
    <n v="4.5770161485933132"/>
    <n v="0"/>
    <n v="7.4818153541475849E-2"/>
    <n v="0.11427946236945914"/>
    <n v="0.17425393813900195"/>
    <n v="0"/>
    <n v="7.4818153541475849E-2"/>
    <x v="0"/>
    <m/>
    <x v="12"/>
    <x v="8"/>
    <s v="no impacts"/>
    <x v="6"/>
    <s v=""/>
    <s v="NRD_160"/>
    <m/>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0"/>
    <n v="7.4621967679984719E-2"/>
    <n v="4.3713455551159235E-2"/>
    <n v="3.8888378877363607E-2"/>
    <n v="0.10608940895271475"/>
    <n v="7.4621967679984719E-2"/>
    <x v="0"/>
    <m/>
    <x v="12"/>
    <x v="8"/>
    <s v="no impacts"/>
    <x v="6"/>
    <s v=""/>
    <s v="CTR_946"/>
    <m/>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0"/>
    <n v="2.675261747609386E-4"/>
    <n v="1.1146923948372441E-2"/>
    <n v="8.9175391586979538E-4"/>
    <n v="0"/>
    <n v="2.9427879223703247E-3"/>
    <n v="5.7072250615666916E-3"/>
    <n v="1.0701046990437544E-3"/>
    <n v="2.1402093980875088E-3"/>
    <n v="3.2103140971312641E-3"/>
    <n v="7.060907505857042E-2"/>
    <n v="1.1240602856012374E-2"/>
    <n v="0.20554527032310932"/>
    <n v="0"/>
    <n v="7.060907505857042E-2"/>
    <x v="0"/>
    <m/>
    <x v="12"/>
    <x v="8"/>
    <s v="no impacts"/>
    <x v="6"/>
    <s v=""/>
    <s v="SUO_230"/>
    <m/>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0"/>
    <n v="2.3768922590706802"/>
    <n v="1.1236099339959449E-2"/>
    <n v="1.1931667394337845E-2"/>
    <n v="2.0046628028752903E-2"/>
    <n v="1.9244049504470163E-2"/>
    <n v="0.25243769850442166"/>
    <n v="0.27380412232866197"/>
    <n v="7.5620732065758162E-3"/>
    <n v="2.5111790270893358E-2"/>
    <n v="6.6863708611917358E-2"/>
    <n v="0.19783461026581778"/>
    <n v="0.11501822441187202"/>
    <n v="0"/>
    <n v="6.6863708611917358E-2"/>
    <x v="2"/>
    <m/>
    <x v="12"/>
    <x v="8"/>
    <s v="no impacts"/>
    <x v="6"/>
    <s v=""/>
    <s v="NRO_259"/>
    <m/>
  </r>
  <r>
    <s v="Bodjongo "/>
    <s v="LIT_690"/>
    <s v="Douala"/>
    <s v="CAMUSAT"/>
    <s v="Good Grid + GE"/>
    <s v="LITTORAL"/>
    <s v="Douala"/>
    <s v="ZTE"/>
    <n v="0"/>
    <n v="0"/>
    <n v="0"/>
    <n v="0"/>
    <n v="0.37778262891908004"/>
    <n v="0"/>
    <n v="0"/>
    <n v="0"/>
    <n v="0.12987504030727717"/>
    <n v="0"/>
    <n v="0"/>
    <n v="0"/>
    <n v="0"/>
    <n v="0"/>
    <n v="0"/>
    <n v="0.22183270411177045"/>
    <n v="0"/>
    <n v="0"/>
    <n v="0"/>
    <n v="0.60419894815842257"/>
    <n v="0"/>
    <n v="6.5383397111573441E-2"/>
    <n v="4.9458652566454445E-2"/>
    <n v="5.1798045635831305E-2"/>
    <n v="7.8489746468884944E-2"/>
    <n v="6.5383397111573441E-2"/>
    <x v="0"/>
    <m/>
    <x v="12"/>
    <x v="8"/>
    <s v="no impacts"/>
    <x v="6"/>
    <s v=""/>
    <s v="LIT_690"/>
    <m/>
  </r>
  <r>
    <s v="Douggoy-Lopere-II"/>
    <s v="EXN_217"/>
    <s v="Maroua"/>
    <s v="CAMUSAT"/>
    <s v="Medium Grid + GE"/>
    <s v="EXTREME-NORD"/>
    <s v="Maroua"/>
    <s v="Huawei"/>
    <n v="0.24879934252767288"/>
    <n v="0.67373791851794784"/>
    <n v="0"/>
    <n v="0"/>
    <n v="0"/>
    <n v="0"/>
    <n v="0"/>
    <n v="0"/>
    <n v="0"/>
    <n v="0"/>
    <n v="0"/>
    <n v="0"/>
    <n v="0"/>
    <n v="0"/>
    <n v="0"/>
    <n v="0"/>
    <n v="3.9629722372036875"/>
    <n v="0"/>
    <n v="0"/>
    <n v="0"/>
    <n v="0"/>
    <n v="6.2280093484346516E-2"/>
    <n v="0"/>
    <n v="0.13743748108707257"/>
    <n v="3.0951294359189873E-2"/>
    <n v="6.2280093484346516E-2"/>
    <x v="0"/>
    <m/>
    <x v="12"/>
    <x v="8"/>
    <s v="no impacts"/>
    <x v="6"/>
    <s v=""/>
    <s v="EXN_217"/>
    <m/>
  </r>
  <r>
    <s v="Mbidou-IHS"/>
    <s v="ADM_079"/>
    <s v="ADAMAOUA"/>
    <s v="IHS"/>
    <s v="Grid-Gen"/>
    <s v="ADAMAOUA"/>
    <s v="Mbidou"/>
    <s v="NOKIA"/>
    <n v="0"/>
    <n v="0"/>
    <n v="2.5022784293142787E-2"/>
    <n v="0"/>
    <n v="0"/>
    <n v="0"/>
    <n v="0"/>
    <n v="6.6616802048432469E-2"/>
    <n v="5.2241216224856175E-2"/>
    <n v="0"/>
    <n v="0"/>
    <n v="0"/>
    <n v="0"/>
    <n v="0"/>
    <n v="0"/>
    <n v="0.54084473939101496"/>
    <n v="2.6300676126995235"/>
    <n v="0"/>
    <n v="6.1465922426389513E-2"/>
    <n v="0"/>
    <n v="0"/>
    <n v="6.2188312015156795E-2"/>
    <n v="0.3447118209177128"/>
    <n v="0"/>
    <n v="2.4858639080998633E-2"/>
    <n v="6.2188312015156795E-2"/>
    <x v="0"/>
    <m/>
    <x v="3"/>
    <x v="0"/>
    <s v="Defaut GE &amp; Power Cabinet"/>
    <x v="0"/>
    <s v="(05/06/2026 ticket): INC-20260506-00012231...Grid Outage"/>
    <s v="ADM_079"/>
    <m/>
  </r>
  <r>
    <s v="Ngodi-Akwa"/>
    <s v="LIT_460"/>
    <s v="Douala"/>
    <s v="IHS"/>
    <s v="GridOnly"/>
    <s v="LITTORAL"/>
    <s v="Douala"/>
    <s v="ZTE"/>
    <n v="0"/>
    <n v="0"/>
    <n v="0"/>
    <n v="0"/>
    <n v="0"/>
    <n v="0.12420348540234563"/>
    <n v="0.19063915213464436"/>
    <n v="0"/>
    <n v="0.12334740164311035"/>
    <n v="0.50833540220241846"/>
    <n v="0"/>
    <n v="0"/>
    <n v="0"/>
    <n v="0"/>
    <n v="0.24496480068943324"/>
    <n v="6.2333598719298597E-2"/>
    <n v="0"/>
    <n v="0"/>
    <n v="0"/>
    <n v="0"/>
    <n v="0"/>
    <n v="6.1120813393715862E-2"/>
    <n v="4.8459487868142234E-2"/>
    <n v="4.1119679304752604E-2"/>
    <n v="7.7463736711121584E-2"/>
    <n v="6.1120813393715862E-2"/>
    <x v="0"/>
    <m/>
    <x v="12"/>
    <x v="8"/>
    <s v="no impacts"/>
    <x v="6"/>
    <s v=""/>
    <s v="LIT_460"/>
    <m/>
  </r>
  <r>
    <s v="Soa-University-Stadium"/>
    <s v="CTR_674"/>
    <s v="Yaounde"/>
    <s v="IHS"/>
    <s v="Grid-Gen"/>
    <s v="CENTRE"/>
    <s v="Yaounde"/>
    <s v="ZTE"/>
    <n v="0"/>
    <n v="0"/>
    <n v="0"/>
    <n v="0"/>
    <n v="1.7959388813268158"/>
    <n v="0.20670855769861829"/>
    <n v="0"/>
    <n v="0"/>
    <n v="0.28405929236116489"/>
    <n v="0.79182397205742605"/>
    <n v="0"/>
    <n v="0"/>
    <n v="0.18646574380837364"/>
    <n v="0"/>
    <n v="0"/>
    <n v="0"/>
    <n v="0"/>
    <n v="0"/>
    <n v="0"/>
    <n v="1.0701046990437546E-3"/>
    <n v="0"/>
    <n v="5.9355140640294034E-2"/>
    <n v="4.8334592280853197E-2"/>
    <n v="4.1438436508665966E-2"/>
    <n v="7.3906902884209494E-2"/>
    <n v="5.9355140640294034E-2"/>
    <x v="0"/>
    <m/>
    <x v="12"/>
    <x v="8"/>
    <s v="no impacts"/>
    <x v="6"/>
    <s v=""/>
    <s v="CTR_674"/>
    <m/>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0"/>
    <n v="5.8302871019567055E-2"/>
    <n v="4.5461993773205603E-2"/>
    <n v="3.952589328518729E-2"/>
    <n v="7.390690288420948E-2"/>
    <n v="5.8302871019567055E-2"/>
    <x v="0"/>
    <m/>
    <x v="12"/>
    <x v="8"/>
    <s v="no impacts"/>
    <x v="6"/>
    <s v=""/>
    <s v="CTR_379"/>
    <m/>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0"/>
    <n v="0"/>
    <n v="1.7510804166169997E-3"/>
    <n v="0"/>
    <n v="9.6210066724502088"/>
    <n v="18.490178579072179"/>
    <n v="1.92685953600507"/>
    <n v="2.1593140412372547"/>
    <n v="0.26544842375137417"/>
    <n v="0.32631655099624762"/>
    <n v="5.7132754856869652E-2"/>
    <n v="0.11777653881355188"/>
    <n v="0.12008606174843345"/>
    <n v="0"/>
    <n v="5.7132754856869652E-2"/>
    <x v="0"/>
    <m/>
    <x v="12"/>
    <x v="8"/>
    <s v="no impacts"/>
    <x v="6"/>
    <s v=""/>
    <s v="ADM_122"/>
    <m/>
  </r>
  <r>
    <s v="MVAMEBOD"/>
    <s v="CTR_981"/>
    <s v="CENTRE"/>
    <m/>
    <m/>
    <s v="CENTRE"/>
    <s v="Mvamebod"/>
    <s v="NOKIA"/>
    <n v="1.9083402819608082"/>
    <n v="4.6739457589141615"/>
    <n v="10.182897297290509"/>
    <n v="0"/>
    <n v="0"/>
    <n v="0"/>
    <n v="0"/>
    <n v="0"/>
    <n v="0.83659159600246902"/>
    <n v="5.6169736098747695E-2"/>
    <n v="0"/>
    <n v="0"/>
    <n v="0"/>
    <n v="0"/>
    <n v="0"/>
    <n v="0"/>
    <n v="0"/>
    <n v="0"/>
    <n v="0"/>
    <n v="0"/>
    <n v="0"/>
    <n v="5.7036580459032031E-2"/>
    <n v="0.1273934990348069"/>
    <n v="0"/>
    <n v="7.4488308413608179E-2"/>
    <n v="5.7036580459032031E-2"/>
    <x v="0"/>
    <m/>
    <x v="12"/>
    <x v="8"/>
    <s v="no impacts"/>
    <x v="6"/>
    <s v=""/>
    <s v="CTR_981"/>
    <m/>
  </r>
  <r>
    <s v="Foreke"/>
    <s v="OST_251"/>
    <s v="OUEST"/>
    <s v="CAMUSAT"/>
    <s v="Medium Grid + GE"/>
    <s v="OUEST"/>
    <s v="Dschang"/>
    <s v="NOKIA"/>
    <n v="5.525333147336596E-2"/>
    <n v="4.1038515208327894E-2"/>
    <n v="0.98496752417673428"/>
    <n v="0"/>
    <n v="5.5253531933106864E-2"/>
    <n v="0"/>
    <n v="0"/>
    <n v="1.1888178743402145"/>
    <n v="0"/>
    <n v="5.4737717880089923E-2"/>
    <n v="0"/>
    <n v="0"/>
    <n v="5.9196292838330763E-2"/>
    <n v="0"/>
    <n v="5.9729677284958954E-2"/>
    <n v="0"/>
    <n v="2.4077355728483103E-3"/>
    <n v="5.8338541176201832E-2"/>
    <n v="0"/>
    <n v="5.523523754897483E-2"/>
    <n v="5.493204121757931E-2"/>
    <n v="5.5948640681670922E-2"/>
    <n v="0.11477904471861525"/>
    <n v="5.950134473039087E-2"/>
    <n v="3.7551957134133097E-2"/>
    <n v="5.5948640681670922E-2"/>
    <x v="0"/>
    <m/>
    <x v="12"/>
    <x v="8"/>
    <s v="no impacts"/>
    <x v="6"/>
    <s v=""/>
    <s v="OST_251"/>
    <m/>
  </r>
  <r>
    <s v="Sole"/>
    <s v="LIT_212"/>
    <s v="LITTORAL"/>
    <s v="IHS"/>
    <s v="Grid-Gen"/>
    <s v="LITTORAL"/>
    <s v="Sole"/>
    <s v="NOKIA"/>
    <n v="0"/>
    <n v="0"/>
    <n v="0"/>
    <n v="3.5888646075235377E-2"/>
    <n v="1.4942411168913235E-2"/>
    <n v="0.11211768587548591"/>
    <n v="0"/>
    <n v="0.27669868314052304"/>
    <n v="0"/>
    <n v="8.7917708550138807E-2"/>
    <n v="0.25315133907486909"/>
    <n v="0"/>
    <n v="0"/>
    <n v="0"/>
    <n v="0"/>
    <n v="3.7294428667752268E-2"/>
    <n v="0"/>
    <n v="7.9009396946063491E-3"/>
    <n v="0"/>
    <n v="0"/>
    <n v="0.23834798663367895"/>
    <n v="5.4075957458344363E-2"/>
    <n v="0.12452090052715931"/>
    <n v="0.1081118183270941"/>
    <n v="0"/>
    <n v="5.4075957458344363E-2"/>
    <x v="0"/>
    <m/>
    <x v="10"/>
    <x v="6"/>
    <s v="BSS Hardware issue"/>
    <x v="5"/>
    <s v="(05/06/2026  cell nokia): 06/05/2026 : Intervention prevue pour ce jour _x000a_04/05/2026 : Escalade faite au PM du SBC || Feedback PM : 06/05/2026_x000a_02/05/2026 : Check breaker and  interconnection FBBC  (sfp, optical fiber) between system and radio module, swap its if needed || FME eric activer..;..;(05/06/2026  cell nokia): 06/05/2026 : Intervention prevue pour ce jour  FME Ewane_x000a_04/05/2026 : Escalade faite au PM du SBC || Feedback PM : 06/05/2026_x000a_02/05/2026 : Check breaker and  interconnection FBBC  (sfp, optical fiber) between system and radio module, swap its if needed || FME eric activer..;..;(05/06/2026  cell nokia): 06/05/2026 : Intervention prevue pour ce jour  FME Ewane || Intervention en cours _x000a_04/05/2026 : Escalade faite au PM du SBC || Feedback PM : 06/05/2026_x000a_02/05/2026 : Check breaker and  interconnection FBBC  (sfp, optical fiber) between system and radio module, swap its if needed || FME eric activer"/>
    <s v="LIT_212"/>
    <m/>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0"/>
    <n v="2.750169076542449E-2"/>
    <n v="3.9593873864618913E-2"/>
    <n v="4.0182431449092976E-2"/>
    <n v="2.4969109644354271E-2"/>
    <n v="6.5989789774364861E-3"/>
    <n v="2.5843028481906668E-2"/>
    <n v="5.7553797730236597E-2"/>
    <n v="4.1555732479532467E-2"/>
    <n v="7.191103577574029E-2"/>
    <n v="5.3041522915935425E-2"/>
    <n v="0"/>
    <n v="0.13913751950794087"/>
    <n v="1.2141115466864538E-2"/>
    <n v="5.3041522915935425E-2"/>
    <x v="0"/>
    <m/>
    <x v="12"/>
    <x v="8"/>
    <s v="no impacts"/>
    <x v="6"/>
    <s v="(05/06/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06/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06/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m/>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9.0209826129388479E-2"/>
    <n v="0"/>
    <n v="0"/>
    <n v="7.3712378685797372E-2"/>
    <n v="2.3322040161742756"/>
    <n v="0.16823829376799573"/>
    <n v="0"/>
    <n v="0"/>
    <n v="4.9973889445343152E-2"/>
    <n v="0.16636092226898314"/>
    <n v="7.8095514958637535E-2"/>
    <n v="0"/>
    <n v="4.9973889445343152E-2"/>
    <x v="0"/>
    <m/>
    <x v="12"/>
    <x v="8"/>
    <s v="no impacts"/>
    <x v="6"/>
    <s v=""/>
    <s v="EST_008"/>
    <m/>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0"/>
    <n v="8.6283189962236329E-2"/>
    <n v="1.4181256394976778E-2"/>
    <n v="2.0424611530298412E-2"/>
    <n v="0.10315746121911201"/>
    <n v="0.16441279799048905"/>
    <n v="6.7356797688287978E-2"/>
    <n v="0.24029798891628826"/>
    <n v="3.9208005643019489E-2"/>
    <n v="0.60597694400667212"/>
    <n v="4.9893369904406945E-2"/>
    <n v="2.4979117457805277E-4"/>
    <n v="0.14851351441896971"/>
    <n v="0"/>
    <n v="4.9893369904406945E-2"/>
    <x v="0"/>
    <m/>
    <x v="6"/>
    <x v="2"/>
    <s v="Warehouse HUAWEI"/>
    <x v="2"/>
    <s v="(05/06/2026 ocm ran 18h): 06.05.26: FSMF faulty et sera expédié de Ngaoundéré pour Ngaoundal, ETD=07.05.26_x000a_05.05.26: Suite investigations ce jour, FSMF faulty, commande en cours, update ASAP_x000a_04/04/2026 Besoin d'un fme sur site pour verifier l'interco entre le MPR et la MRBTS2 S1P2  FME activé ETA asap ..;..;(05/06/2026 ocm ran 15h): 06.05.26: FSMF faulty et sera expédié de Ngaoundéré pour Ngaoundal, ETD=07.05.26_x000a_05.05.26: Suite investigations ce jour, FSMF faulty, commande en cours, update ASAP_x000a_04/04/2026 Besoin d'un fme sur site pour verifier l'interco entre le MPR et la MRBTS2 S1P2  FME activé ETA asap ..;..;(05/06/2026 ocm ran 10h): 05.05.26: FSMF faulty et sera expédié de Ngaoundéré pour Ngaoundal, ETD=06.05.26_x000a_05.05.26: Suite investigations ce jour, FSMF faulty, commande en cours, update ASAP_x000a_04/04/2026 Besoin d'un fme sur site pour verifier l'interco entre le MPR et la MRBTS2 S1P2  FME activé ETA asap "/>
    <s v="ADM_138"/>
    <m/>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48170763027454638"/>
    <n v="0"/>
    <n v="4.8065536065382018E-2"/>
    <n v="3.2972435044302965E-2"/>
    <n v="2.8050633944327445E-2"/>
    <n v="6.5083218967445566E-2"/>
    <n v="4.8065536065382018E-2"/>
    <x v="0"/>
    <m/>
    <x v="12"/>
    <x v="8"/>
    <s v="no impacts"/>
    <x v="6"/>
    <s v=""/>
    <s v="LIT_057"/>
    <m/>
  </r>
  <r>
    <s v="Pangari-MTN"/>
    <s v="OST_115"/>
    <s v="OUEST"/>
    <s v="IHS"/>
    <s v="Solar-Gen"/>
    <s v="OUEST"/>
    <s v="Pangari"/>
    <s v="NOKIA"/>
    <n v="0"/>
    <n v="0"/>
    <n v="0"/>
    <n v="3.8461228616970621E-2"/>
    <n v="0"/>
    <n v="0"/>
    <n v="3.5832797610069225"/>
    <n v="5.5918571642521107"/>
    <n v="3.6832215752604887"/>
    <n v="7.1348571206081551E-4"/>
    <n v="0"/>
    <n v="0"/>
    <n v="0"/>
    <n v="0"/>
    <n v="0"/>
    <n v="0.30663975446342745"/>
    <n v="0.79924201864277544"/>
    <n v="0"/>
    <n v="0"/>
    <n v="7.1352700891280868E-4"/>
    <n v="7.460129740433465"/>
    <n v="4.5427771648605501E-2"/>
    <n v="6.0074777486021691E-2"/>
    <n v="3.1349901075918354E-2"/>
    <n v="5.0479680081949467E-2"/>
    <n v="4.5427771648605501E-2"/>
    <x v="0"/>
    <m/>
    <x v="12"/>
    <x v="8"/>
    <s v="no impacts"/>
    <x v="6"/>
    <s v=""/>
    <s v="OST_115"/>
    <m/>
  </r>
  <r>
    <s v="Mayo-Djinga-FH"/>
    <s v="OST_093"/>
    <s v="OUEST"/>
    <s v="IHS"/>
    <s v="Solar-Gen"/>
    <s v="OUEST"/>
    <s v="Mayo-Djinga"/>
    <s v="NOKIA"/>
    <n v="0"/>
    <n v="3.5674285603023661E-4"/>
    <n v="0"/>
    <n v="1.516327900725447E-2"/>
    <n v="7.0806411614404889E-3"/>
    <n v="0"/>
    <n v="3.581979737795312"/>
    <n v="5.591431096004432"/>
    <n v="3.5107092715886501"/>
    <n v="0"/>
    <n v="0"/>
    <n v="0"/>
    <n v="0"/>
    <n v="0"/>
    <n v="0"/>
    <n v="0"/>
    <n v="1.5827895810332275"/>
    <n v="0"/>
    <n v="0"/>
    <n v="0"/>
    <n v="7.4593268935262467"/>
    <n v="4.4946162595927076E-2"/>
    <n v="6.0199673073310714E-2"/>
    <n v="3.0287192564870051E-2"/>
    <n v="5.0206077479878798E-2"/>
    <n v="4.4946162595927076E-2"/>
    <x v="0"/>
    <m/>
    <x v="12"/>
    <x v="8"/>
    <s v="no impacts"/>
    <x v="6"/>
    <s v=""/>
    <s v="OST_093"/>
    <m/>
  </r>
  <r>
    <s v="DEENA-IHS"/>
    <s v="ADM_082"/>
    <s v="ADAMAOUA"/>
    <s v="IHS"/>
    <s v="Solar-Gen"/>
    <s v="ADAMAOUA"/>
    <s v="Deena"/>
    <s v="NOKIA"/>
    <n v="0"/>
    <n v="6.4621110814108665E-2"/>
    <n v="0"/>
    <n v="0"/>
    <n v="0"/>
    <n v="0"/>
    <n v="0"/>
    <n v="0"/>
    <n v="0"/>
    <n v="0"/>
    <n v="6.0603178560773414E-2"/>
    <n v="0"/>
    <n v="0"/>
    <n v="0"/>
    <n v="0"/>
    <n v="0"/>
    <n v="0"/>
    <n v="0"/>
    <n v="5.3511428404552598E-3"/>
    <n v="0"/>
    <n v="0"/>
    <n v="4.4163215355106186E-2"/>
    <n v="5.5078953994460625E-2"/>
    <n v="6.1105739385264764E-2"/>
    <n v="3.026728785401487E-2"/>
    <n v="4.4163215355106186E-2"/>
    <x v="0"/>
    <m/>
    <x v="12"/>
    <x v="8"/>
    <s v="no impacts"/>
    <x v="6"/>
    <s v=""/>
    <s v="ADM_082"/>
    <m/>
  </r>
  <r>
    <s v="CTR_1050_Z_Nouvelle-Route-Nkomo"/>
    <s v="CTR_1050"/>
    <s v="Yaounde"/>
    <s v="ESCO"/>
    <s v="Good Grid + GE"/>
    <s v="CTR"/>
    <s v="Yaoundé"/>
    <s v="ZTE"/>
    <n v="0"/>
    <n v="5.4523974625677347"/>
    <n v="0.74275967160626866"/>
    <n v="0"/>
    <n v="0"/>
    <n v="0"/>
    <n v="0"/>
    <n v="2.924364286468454"/>
    <n v="9.2164550712975135"/>
    <n v="0"/>
    <n v="0"/>
    <n v="0"/>
    <n v="0"/>
    <n v="0"/>
    <n v="0"/>
    <n v="0"/>
    <n v="0"/>
    <n v="0"/>
    <n v="0"/>
    <n v="0"/>
    <n v="0"/>
    <n v="4.3927797895746482E-2"/>
    <n v="0"/>
    <n v="0"/>
    <n v="8.4235401112359429E-2"/>
    <n v="4.3927797895746482E-2"/>
    <x v="1"/>
    <m/>
    <x v="4"/>
    <x v="1"/>
    <s v="EXCLU"/>
    <x v="1"/>
    <s v=""/>
    <s v="CTR_1050"/>
    <m/>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n v="0"/>
    <n v="0"/>
    <n v="0"/>
    <n v="0"/>
    <n v="3.4495973033294998E-2"/>
    <n v="0"/>
    <n v="0"/>
    <n v="4.3666899098584878E-2"/>
    <n v="0"/>
    <n v="0.11370981068214463"/>
    <n v="1.0533700179701649E-2"/>
    <n v="4.3666899098584878E-2"/>
    <x v="0"/>
    <m/>
    <x v="12"/>
    <x v="8"/>
    <s v="no impacts"/>
    <x v="6"/>
    <s v=""/>
    <s v="ADM_142"/>
    <m/>
  </r>
  <r>
    <s v="Colline-du-loup"/>
    <s v="LIT_133"/>
    <s v="LITTORAL"/>
    <s v="IHS"/>
    <s v="Solar-Gen"/>
    <s v="LITTORAL"/>
    <s v="Ebodje"/>
    <s v="NOKIA"/>
    <n v="0"/>
    <n v="2.051034006500451E-3"/>
    <n v="0"/>
    <n v="0"/>
    <n v="0"/>
    <n v="0"/>
    <n v="0"/>
    <n v="0"/>
    <n v="0"/>
    <n v="0"/>
    <n v="3.3727246817484962"/>
    <n v="0"/>
    <n v="0"/>
    <n v="0"/>
    <n v="0"/>
    <n v="0"/>
    <n v="0"/>
    <n v="4.6050172215516293E-2"/>
    <n v="0"/>
    <n v="0"/>
    <n v="0.51764531308409889"/>
    <n v="4.2964703666606797E-2"/>
    <n v="0.14537846360442669"/>
    <n v="6.6142119811907901E-2"/>
    <n v="0"/>
    <n v="4.2964703666606797E-2"/>
    <x v="0"/>
    <m/>
    <x v="3"/>
    <x v="0"/>
    <s v="Defaut GE &amp; Power Cabinet"/>
    <x v="0"/>
    <s v="( hourly IHS): 06/05/2026 08:57 0:17:56 52. v FME is managing,Seraphin , ARMEL are informed"/>
    <s v="LIT_133"/>
    <m/>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0"/>
    <n v="3.7441777009267915E-2"/>
    <n v="4.1698413106071634E-2"/>
    <n v="7.1821860384153322E-2"/>
    <n v="0.13709824702582235"/>
    <n v="0.1080805746034192"/>
    <n v="0.17242953717258361"/>
    <n v="0.10337211392762669"/>
    <n v="7.790362209038533E-2"/>
    <n v="3.3262421061943367E-2"/>
    <n v="4.2750682726797988E-2"/>
    <n v="0.29937472273179622"/>
    <n v="0"/>
    <n v="0"/>
    <n v="4.2750682726797988E-2"/>
    <x v="0"/>
    <m/>
    <x v="12"/>
    <x v="8"/>
    <s v="no impacts"/>
    <x v="6"/>
    <s v=""/>
    <s v="SUD_257"/>
    <m/>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
    <n v="7.6051805908690113"/>
    <n v="3.2370667146073573"/>
    <n v="0.35181475488895159"/>
    <n v="1.0701046990437544E-4"/>
    <n v="0.20881309694007119"/>
    <n v="1.1539295671355298E-2"/>
    <n v="1.1894570431437677"/>
    <n v="0.45384923794277388"/>
    <n v="4.4354412969098238"/>
    <n v="4.2715012570163371E-2"/>
    <n v="0.22506184829482553"/>
    <n v="0"/>
    <n v="2.0280792878452913E-2"/>
    <n v="4.2715012570163371E-2"/>
    <x v="0"/>
    <m/>
    <x v="12"/>
    <x v="8"/>
    <s v="no impacts"/>
    <x v="6"/>
    <s v=""/>
    <s v="CTR_131"/>
    <m/>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0"/>
    <n v="2.0837250783763488"/>
    <n v="1.2398411393904114"/>
    <n v="4.0128926214140215E-3"/>
    <n v="2.054601022164006E-2"/>
    <n v="1.515981656978832E-3"/>
    <n v="6.3760404984690336E-2"/>
    <n v="7.9205582807555311E-2"/>
    <n v="0.45729140805803131"/>
    <n v="6.9235774028130997E-2"/>
    <n v="4.1448722009628021E-2"/>
    <n v="0.1297665151932984"/>
    <n v="6.8267167837992943E-2"/>
    <n v="0"/>
    <n v="4.1448722009628021E-2"/>
    <x v="2"/>
    <m/>
    <x v="12"/>
    <x v="8"/>
    <s v="no impacts"/>
    <x v="6"/>
    <s v="(05/06/2026  cell nokia): 06/05/2026 : Need BO RAN ongoing..;..;(05/06/2026  cell nokia): 06/05/2026 : Need BO RAN ongoing..;..;(05/06/2026  cell nokia): 06/05/2026 : Need BO RAN ongoing"/>
    <s v="NRO_056"/>
    <m/>
  </r>
  <r>
    <s v="Garoua-Boulai-Entrance"/>
    <s v="EST_144"/>
    <s v="CENTRE"/>
    <s v="CAMUSAT"/>
    <s v="Hybrid Solar - S3"/>
    <s v="EST"/>
    <s v="Garoua-Boulai"/>
    <s v="ZTE"/>
    <n v="0"/>
    <n v="0"/>
    <n v="0"/>
    <n v="0.15388105572249197"/>
    <n v="0"/>
    <n v="0"/>
    <n v="0"/>
    <n v="0"/>
    <n v="0"/>
    <n v="0"/>
    <n v="0"/>
    <n v="0"/>
    <n v="0"/>
    <n v="0"/>
    <n v="0"/>
    <n v="0"/>
    <n v="0"/>
    <n v="0"/>
    <n v="0"/>
    <n v="0"/>
    <n v="0"/>
    <n v="4.1413051852993044E-2"/>
    <n v="5.6203014280061872E-2"/>
    <n v="9.9452247620795478E-2"/>
    <n v="0"/>
    <n v="4.1413051852993044E-2"/>
    <x v="0"/>
    <m/>
    <x v="12"/>
    <x v="8"/>
    <s v="no impacts"/>
    <x v="6"/>
    <s v=""/>
    <s v="EST_144"/>
    <m/>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0"/>
    <n v="4.1802794667392353"/>
    <n v="1.9539737131743511"/>
    <n v="0.15086325653897525"/>
    <n v="6.8793860931907008E-2"/>
    <n v="0"/>
    <n v="3.233691707079956E-2"/>
    <n v="0"/>
    <n v="0.15645298978948854"/>
    <n v="0.29326852937716069"/>
    <n v="4.1313028830681157E-2"/>
    <n v="9.1923152244723416E-2"/>
    <n v="4.3305371825209486E-2"/>
    <n v="2.6171807917120385E-2"/>
    <n v="4.1313028830681157E-2"/>
    <x v="0"/>
    <m/>
    <x v="12"/>
    <x v="8"/>
    <s v="no impacts"/>
    <x v="6"/>
    <s v=""/>
    <s v="ADM_078"/>
    <m/>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0"/>
    <n v="2.1168282332009478"/>
    <n v="1.2452630031988996"/>
    <n v="5.7964004531536632E-3"/>
    <n v="2.1259413354336048E-2"/>
    <n v="0.12304420531171441"/>
    <n v="7.82424885784158E-2"/>
    <n v="3.7591172920358531"/>
    <n v="2.0412960537392313"/>
    <n v="6.4402467804116528E-2"/>
    <n v="4.0967174895058314E-2"/>
    <n v="0.12951672401872036"/>
    <n v="6.6939012821689528E-2"/>
    <n v="0"/>
    <n v="4.0967174895058314E-2"/>
    <x v="2"/>
    <m/>
    <x v="12"/>
    <x v="8"/>
    <s v="no impacts"/>
    <x v="6"/>
    <s v=""/>
    <s v="NRO_057"/>
    <m/>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0"/>
    <n v="4.182441275746257E-2"/>
    <n v="2.5967874030128443E-2"/>
    <n v="8.2683423079447441E-2"/>
    <n v="0.13096298008463816"/>
    <n v="8.6268273821243996E-2"/>
    <n v="0.15290012641503511"/>
    <n v="9.5346328684798518E-2"/>
    <n v="6.0817617062320042E-2"/>
    <n v="4.0200266527410371E-2"/>
    <n v="4.0485627780488712E-2"/>
    <n v="0.28351298314608986"/>
    <n v="0"/>
    <n v="0"/>
    <n v="4.0485627780488712E-2"/>
    <x v="2"/>
    <m/>
    <x v="3"/>
    <x v="0"/>
    <s v="Defaut GE &amp; Power Cabinet"/>
    <x v="0"/>
    <s v="(05/06/2026 ticket): INC-20260506-00017480...Grid Outage"/>
    <s v="SUO_150"/>
    <m/>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57769602177877011"/>
    <n v="0.39058821515097075"/>
    <n v="0.5651222915650066"/>
    <n v="3.9201502141635758E-2"/>
    <n v="1.3488723427214848E-2"/>
    <n v="1.8487917826941702E-2"/>
    <n v="5.9576966600783064E-2"/>
    <n v="3.9201502141635758E-2"/>
    <x v="0"/>
    <m/>
    <x v="12"/>
    <x v="8"/>
    <s v="no impacts"/>
    <x v="6"/>
    <s v=""/>
    <s v="SUD_007"/>
    <m/>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
    <n v="0.29950657014578247"/>
    <n v="1.3070080443337244"/>
    <n v="0.26665225592338632"/>
    <n v="8.5715386393404688E-2"/>
    <n v="0.10515562175936617"/>
    <n v="7.8991561867746529E-2"/>
    <n v="0.83928311546001666"/>
    <n v="1.4143217105694923E-2"/>
    <n v="8.0454038289772919E-2"/>
    <n v="3.9040986436779529E-2"/>
    <n v="0.11477904471861523"/>
    <n v="6.7470274828210788E-2"/>
    <n v="0"/>
    <n v="3.9040986436779529E-2"/>
    <x v="2"/>
    <m/>
    <x v="3"/>
    <x v="0"/>
    <s v="Defaut GE &amp; Power Cabinet"/>
    <x v="0"/>
    <s v="(05/06/2026 ticket): INC-20260506-00015075...Grid Outage"/>
    <s v="NRO_237"/>
    <m/>
  </r>
  <r>
    <s v="PK15"/>
    <s v="LIT_271"/>
    <s v="Douala"/>
    <s v="IHS"/>
    <s v="Grid-Gen"/>
    <s v="LITTORAL"/>
    <s v="Douala"/>
    <s v="ZTE"/>
    <n v="0"/>
    <n v="0.22079826956936169"/>
    <n v="0"/>
    <n v="3.4067318146407439"/>
    <n v="0"/>
    <n v="0"/>
    <n v="0"/>
    <n v="0"/>
    <n v="0"/>
    <n v="0"/>
    <n v="0"/>
    <n v="0"/>
    <n v="0"/>
    <n v="0"/>
    <n v="0"/>
    <n v="0"/>
    <n v="0"/>
    <n v="0"/>
    <n v="0.14009454018314466"/>
    <n v="0"/>
    <n v="0.13306751932609073"/>
    <n v="3.9005316280144781E-2"/>
    <n v="0"/>
    <n v="0"/>
    <n v="7.4796111340937166E-2"/>
    <n v="3.9005316280144781E-2"/>
    <x v="0"/>
    <m/>
    <x v="12"/>
    <x v="8"/>
    <s v="no impacts"/>
    <x v="6"/>
    <s v=""/>
    <s v="LIT_271"/>
    <m/>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0"/>
    <n v="3.0231543110979953"/>
    <n v="2.0532990614468392"/>
    <n v="2.9555935086022149"/>
    <n v="2.9451243176299036"/>
    <n v="4.1239873242531386"/>
    <n v="0.13633133865817429"/>
    <n v="4.1912434045879516E-3"/>
    <n v="0"/>
    <n v="0.15657415254841867"/>
    <n v="3.8309748225766486E-2"/>
    <n v="0.17273059722072348"/>
    <n v="4.0641543498883312E-2"/>
    <n v="0"/>
    <n v="3.8309748225766486E-2"/>
    <x v="2"/>
    <m/>
    <x v="12"/>
    <x v="8"/>
    <s v="no impacts"/>
    <x v="6"/>
    <s v="(05/06/2026  cell nokia): _x000a_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05/06/2026  cell nokia): _x000a_06/05/2026 : Intervention planifier pour aujoud'hui|| Probleme d'access pour se rendre sur le site|| Plan tomorrow if Acess possible _x000a_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05/06/2026  cell nokia): _x000a_06/05/2026 : Intervention planifier pour aujoud'hui|| Probleme d'access pour se rendre sur le site|| Plan tomorrow if Acess possible _x000a_05/04/2026 : Feedback PM : Intervention planned on 06.05.2026 after spare part collected_x000a_04/05/2026 : Ghost town                                      30/04/2026 : FME donald sur site || Intervention en cours || Feedback RM : _x000a_FME Donald on site now working with BO_x000a_29/04/2026 :  Un reset a ete effectuer || Site en observation||Check and solve VSWR on site||VSWR on ARGA, ANT2 || Escalade faite au RM : en attente de son feedback "/>
    <s v="NRO_043"/>
    <m/>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6.9378454654670076E-3"/>
    <n v="0"/>
    <n v="3.7810366032879322E-2"/>
    <n v="5.3080624597836211E-2"/>
    <n v="9.0048910105368377E-2"/>
    <n v="0"/>
    <n v="3.7810366032879322E-2"/>
    <x v="0"/>
    <m/>
    <x v="12"/>
    <x v="8"/>
    <s v="no impacts"/>
    <x v="6"/>
    <s v=""/>
    <s v="EXN_360"/>
    <m/>
  </r>
  <r>
    <s v="Ngaoui"/>
    <s v="ADM_037"/>
    <s v="ADAMAOUA"/>
    <s v="IHS"/>
    <s v="Solar-Gen"/>
    <s v="ADAMAOUA"/>
    <s v="Ngaoui"/>
    <s v="NOKIA"/>
    <n v="0"/>
    <n v="0.42960770388030967"/>
    <n v="2.9751328288835426"/>
    <n v="17.013420618533651"/>
    <n v="18.541853379151117"/>
    <n v="15.75850530080182"/>
    <n v="3.9595645095496625E-3"/>
    <n v="2.9451348243667024"/>
    <n v="0"/>
    <n v="0"/>
    <n v="0"/>
    <n v="0"/>
    <n v="0"/>
    <n v="0"/>
    <n v="0"/>
    <n v="2.764917159536535E-3"/>
    <n v="0"/>
    <n v="0"/>
    <n v="4.6464404760851806E-2"/>
    <n v="0"/>
    <n v="0"/>
    <n v="3.7619429426076052E-2"/>
    <n v="0"/>
    <n v="9.0064546311325197E-2"/>
    <n v="1.4158934657132407E-2"/>
    <n v="3.7619429426076052E-2"/>
    <x v="0"/>
    <m/>
    <x v="12"/>
    <x v="8"/>
    <s v="no impacts"/>
    <x v="6"/>
    <s v=""/>
    <s v="ADM_037"/>
    <m/>
  </r>
  <r>
    <s v="Nkapa"/>
    <s v="LIT_051"/>
    <s v="LITTORAL"/>
    <s v="IHS"/>
    <s v="Grid-Gen"/>
    <s v="LITTORAL"/>
    <s v="Nkapa"/>
    <s v="ZTE"/>
    <n v="0"/>
    <n v="0"/>
    <n v="0"/>
    <n v="0"/>
    <n v="3.2103140971312638E-4"/>
    <n v="0"/>
    <n v="0"/>
    <n v="0"/>
    <n v="0"/>
    <n v="0"/>
    <n v="0"/>
    <n v="0"/>
    <n v="0"/>
    <n v="0"/>
    <n v="0"/>
    <n v="0"/>
    <n v="0"/>
    <n v="0"/>
    <n v="3.6847271803739944E-2"/>
    <n v="0"/>
    <n v="3.7043457665231219E-2"/>
    <n v="3.6508405315709425E-2"/>
    <n v="0"/>
    <n v="6.7310896226254871E-2"/>
    <n v="2.6676253701843108E-2"/>
    <n v="3.6508405315709425E-2"/>
    <x v="0"/>
    <m/>
    <x v="12"/>
    <x v="8"/>
    <s v="no impacts"/>
    <x v="6"/>
    <s v=""/>
    <s v="LIT_051"/>
    <m/>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0"/>
    <n v="0"/>
    <n v="0"/>
    <n v="1.7443960841108885E-2"/>
    <n v="0.19435826301714176"/>
    <n v="8.4253393274438206"/>
    <n v="2.6706294460316977"/>
    <n v="1.6185304979931714"/>
    <n v="1.3378631417112596E-3"/>
    <n v="4.8229840098599361E-2"/>
    <n v="3.4549349400202038E-2"/>
    <n v="3.7468676186707912E-2"/>
    <n v="4.8087560124926355E-2"/>
    <n v="2.5034638089422717E-2"/>
    <n v="3.4549349400202038E-2"/>
    <x v="0"/>
    <m/>
    <x v="12"/>
    <x v="8"/>
    <s v="no impacts"/>
    <x v="6"/>
    <s v=""/>
    <s v="ADM_109"/>
    <m/>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0"/>
    <n v="5.5012787040754102E-2"/>
    <n v="1.346782229322644E-2"/>
    <n v="1.9835862764523694E-2"/>
    <n v="9.4649224153634318E-2"/>
    <n v="0.13696118790246145"/>
    <n v="6.1640884244423502"/>
    <n v="6.1640170874318345"/>
    <n v="4.0729351078248603"/>
    <n v="0.42416155220968049"/>
    <n v="3.3481969977928239E-2"/>
    <n v="0"/>
    <n v="9.4846734611042066E-2"/>
    <n v="3.1464299238074204E-3"/>
    <n v="3.3481969977928239E-2"/>
    <x v="0"/>
    <m/>
    <x v="12"/>
    <x v="8"/>
    <s v="no impacts"/>
    <x v="6"/>
    <s v=""/>
    <s v="ADM_045"/>
    <m/>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0"/>
    <n v="1.5159816569788325E-3"/>
    <n v="9.2207354900938135E-3"/>
    <n v="2.6752617476094621E-3"/>
    <n v="1.515981656978832E-3"/>
    <n v="0.12045811895569196"/>
    <n v="3.210314097131252E-3"/>
    <n v="0"/>
    <n v="8.0115171801742227E-2"/>
    <n v="2.9427879223702718E-3"/>
    <n v="3.3244585983625945E-2"/>
    <n v="3.734378059941889E-2"/>
    <n v="8.3142504020590785E-2"/>
    <n v="0"/>
    <n v="3.3244585983625945E-2"/>
    <x v="0"/>
    <m/>
    <x v="12"/>
    <x v="8"/>
    <s v="no impacts"/>
    <x v="6"/>
    <s v=""/>
    <s v="LIT_402"/>
    <m/>
  </r>
  <r>
    <s v="Soa"/>
    <s v="CTR_031"/>
    <s v="Yaounde"/>
    <s v="IHS"/>
    <s v="Grid-Gen"/>
    <s v="CENTRE"/>
    <s v="Yaounde"/>
    <s v="ZTE"/>
    <n v="0"/>
    <n v="0"/>
    <n v="0"/>
    <n v="0"/>
    <n v="0"/>
    <n v="0"/>
    <n v="0"/>
    <n v="0"/>
    <n v="0"/>
    <n v="0"/>
    <n v="0"/>
    <n v="0"/>
    <n v="0"/>
    <n v="0"/>
    <n v="0"/>
    <n v="0"/>
    <n v="0"/>
    <n v="0"/>
    <n v="0"/>
    <n v="3.1585923700108133E-2"/>
    <n v="0"/>
    <n v="3.3191080748673767E-2"/>
    <n v="0"/>
    <n v="0"/>
    <n v="6.3646805306577167E-2"/>
    <n v="3.3191080748673767E-2"/>
    <x v="0"/>
    <m/>
    <x v="3"/>
    <x v="0"/>
    <s v="Defaut GE &amp; Power Cabinet"/>
    <x v="0"/>
    <s v="(05/06/2026 ticket): INC-20260506-00012587...Grid Outage"/>
    <s v="CTR_031"/>
    <m/>
  </r>
  <r>
    <s v="SONGKOLONG-IHS"/>
    <s v="NRO_094"/>
    <s v="NORD-OUEST"/>
    <s v="IHS"/>
    <s v="Gen Only"/>
    <s v="NORD-OUEST"/>
    <s v="Songkolong"/>
    <s v="NOKIA"/>
    <n v="0.27985492565527881"/>
    <n v="0"/>
    <n v="0"/>
    <n v="0"/>
    <n v="0"/>
    <n v="0"/>
    <n v="3.043917372510093"/>
    <n v="4.1375493385060222"/>
    <n v="3.0711289376977202"/>
    <n v="0"/>
    <n v="4.9938219288708924E-3"/>
    <n v="0"/>
    <n v="0.97239228370317343"/>
    <n v="1.0324370136374144"/>
    <n v="0"/>
    <n v="7.5906093318836881E-2"/>
    <n v="0.57373663439230871"/>
    <n v="0"/>
    <n v="1.1592800906306299E-3"/>
    <n v="4.4230994227141975E-2"/>
    <n v="2.3376615501393987"/>
    <n v="3.2959224730547541E-2"/>
    <n v="0.10216459040242357"/>
    <n v="5.4719986671698501E-2"/>
    <n v="0"/>
    <n v="3.2959224730547541E-2"/>
    <x v="2"/>
    <m/>
    <x v="12"/>
    <x v="8"/>
    <s v="no impacts"/>
    <x v="6"/>
    <s v=""/>
    <s v="NRO_094"/>
    <m/>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0"/>
    <n v="0.29014017048756729"/>
    <n v="1.2981261753316611"/>
    <n v="6.0639266279144729E-3"/>
    <n v="1.9618586149135714E-3"/>
    <n v="0"/>
    <n v="6.452731335233837E-2"/>
    <n v="6.0674936435780855E-2"/>
    <n v="0"/>
    <n v="6.1138648472033277E-2"/>
    <n v="3.2727368712421483E-2"/>
    <n v="0.10428781538633702"/>
    <n v="5.312620065213472E-2"/>
    <n v="0"/>
    <n v="3.2727368712421483E-2"/>
    <x v="2"/>
    <m/>
    <x v="12"/>
    <x v="8"/>
    <s v="no impacts"/>
    <x v="6"/>
    <s v=""/>
    <s v="NRO_245"/>
    <m/>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0"/>
    <n v="3.128272736871282E-2"/>
    <n v="6.8692573008964503E-3"/>
    <n v="5.7376296704314484E-3"/>
    <n v="5.4412717486708576E-2"/>
    <n v="3.128272736871282E-2"/>
    <x v="0"/>
    <m/>
    <x v="12"/>
    <x v="8"/>
    <s v="no impacts"/>
    <x v="6"/>
    <s v=""/>
    <s v="CTR_542"/>
    <m/>
  </r>
  <r>
    <s v="Sabongari-NRO"/>
    <s v="NRO_230"/>
    <s v="NORD-OUEST"/>
    <s v="IHS"/>
    <s v="Hybrid-Gen"/>
    <s v="NORD-OUEST"/>
    <s v="Sabongari"/>
    <s v="NOKIA"/>
    <n v="0"/>
    <n v="0"/>
    <n v="0"/>
    <n v="0"/>
    <n v="0"/>
    <n v="0"/>
    <n v="2.8711472503450963"/>
    <n v="4.1322689584042607"/>
    <n v="2.8459366217446149"/>
    <n v="0"/>
    <n v="0"/>
    <n v="0"/>
    <n v="0"/>
    <n v="0.60591111567689115"/>
    <n v="0"/>
    <n v="0"/>
    <n v="2.9351901790071144"/>
    <n v="0"/>
    <n v="0"/>
    <n v="4.389212773911124E-2"/>
    <n v="2.3355391758196289"/>
    <n v="3.08368504107773E-2"/>
    <n v="9.6044706625261295E-2"/>
    <n v="5.1001152626048665E-2"/>
    <n v="0"/>
    <n v="3.08368504107773E-2"/>
    <x v="2"/>
    <m/>
    <x v="12"/>
    <x v="8"/>
    <s v="no impacts"/>
    <x v="6"/>
    <s v="(05/06/2026  cell nokia): 05/05/2026 : Intervention planned on 10.05.2026 after spare part collected_x000a_04/05/2026 : Ghost town                                  30/04/2026 : FRMF to be remplaced || plan for W19_x000a_29/04/2026: Need BO RAN analysis ..;..;(05/06/2026  cell nokia): 05/05/2026 : Intervention planned on 10.05.2026 after spare part collected_x000a_04/05/2026 : Ghost town                                  30/04/2026 : FRMF to be remplaced || plan for W19_x000a_29/04/2026: Need BO RAN analysis ..;..;(05/06/2026  cell nokia): 05/05/2026 : Intervention planned on 10.05.2026 after spare part collected_x000a_04/05/2026 : Ghost town                                  30/04/2026 : FRMF to be remplaced || plan for W19_x000a_29/04/2026: Need BO RAN analysis "/>
    <s v="NRO_230"/>
    <m/>
  </r>
  <r>
    <s v="Mantoum-Village"/>
    <s v="OST_200"/>
    <s v="OUEST"/>
    <s v="IHS"/>
    <s v="Hybrid-Gen"/>
    <s v="OUEST"/>
    <s v="Mantoum"/>
    <s v="NOKIA"/>
    <n v="0"/>
    <n v="0"/>
    <n v="0"/>
    <n v="0"/>
    <n v="0"/>
    <n v="1.2484554822176806E-3"/>
    <n v="2.7691283992586522"/>
    <n v="4.1449048311377403"/>
    <n v="2.7661114529093713"/>
    <n v="0"/>
    <n v="0"/>
    <n v="0"/>
    <n v="0"/>
    <n v="0"/>
    <n v="0"/>
    <n v="2.1205908119383492E-2"/>
    <n v="1.2111801685343557"/>
    <n v="0"/>
    <n v="0"/>
    <n v="2.0920546866305404E-2"/>
    <n v="5.8204243036472025"/>
    <n v="2.9463549380338065E-2"/>
    <n v="9.0174614022677041E-2"/>
    <n v="4.9407366606485391E-2"/>
    <n v="0"/>
    <n v="2.9463549380338065E-2"/>
    <x v="0"/>
    <m/>
    <x v="12"/>
    <x v="8"/>
    <s v="no impacts"/>
    <x v="6"/>
    <s v=""/>
    <s v="OST_200"/>
    <m/>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1.8744667311583155E-2"/>
    <n v="0"/>
    <n v="2.9213858283894445E-2"/>
    <n v="0"/>
    <n v="0"/>
    <n v="5.6020132773870635E-2"/>
    <n v="2.9213858283894445E-2"/>
    <x v="0"/>
    <m/>
    <x v="12"/>
    <x v="8"/>
    <s v="no impacts"/>
    <x v="6"/>
    <s v=""/>
    <s v="CTR_061"/>
    <m/>
  </r>
  <r>
    <s v="Mantoum-Ville"/>
    <s v="OST_201"/>
    <s v="OUEST"/>
    <s v="IHS"/>
    <s v="Hybrid-Gen"/>
    <s v="OUEST"/>
    <s v="Mantoum"/>
    <s v="NOKIA"/>
    <n v="0"/>
    <n v="0"/>
    <n v="0"/>
    <n v="0"/>
    <n v="0"/>
    <n v="0"/>
    <n v="2.7670793640109288"/>
    <n v="4.1355634422380865"/>
    <n v="2.7631386018644819"/>
    <n v="0"/>
    <n v="0"/>
    <n v="0"/>
    <n v="0"/>
    <n v="0"/>
    <n v="0"/>
    <n v="8.757023453841448E-3"/>
    <n v="1.2128566658961915"/>
    <n v="0"/>
    <n v="0"/>
    <n v="2.0688690848179044E-2"/>
    <n v="5.8200319319242189"/>
    <n v="2.8857156717546718E-2"/>
    <n v="9.0923987546411192E-2"/>
    <n v="4.7282318580400343E-2"/>
    <n v="0"/>
    <n v="2.8857156717546718E-2"/>
    <x v="0"/>
    <m/>
    <x v="3"/>
    <x v="0"/>
    <s v="Defaut GE &amp; Power Cabinet"/>
    <x v="0"/>
    <s v="(05/06/2026 ticket): INC-20260506-00016472...Grid Outage"/>
    <s v="OST_201"/>
    <m/>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0"/>
    <n v="2.8767981325959601E-2"/>
    <n v="6.7443617136074246E-2"/>
    <n v="5.7004413299740576E-2"/>
    <n v="0"/>
    <n v="2.8767981325959601E-2"/>
    <x v="0"/>
    <m/>
    <x v="12"/>
    <x v="8"/>
    <s v="no impacts"/>
    <x v="6"/>
    <s v=""/>
    <s v="OST_019"/>
    <m/>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0"/>
    <n v="1.8373320479501062E-2"/>
    <n v="1.195157739928698E-2"/>
    <n v="9.7906159476664742E-2"/>
    <n v="5.4263227329129755E-2"/>
    <n v="5.8935940425651957E-2"/>
    <n v="0.34289993171630767"/>
    <n v="0.20349826631081253"/>
    <n v="0.30832720377708572"/>
    <n v="4.4931166081109239E-2"/>
    <n v="2.8273089645932462E-2"/>
    <n v="1.6860904284018562E-2"/>
    <n v="7.7046367050986275E-2"/>
    <n v="0"/>
    <n v="2.8273089645932462E-2"/>
    <x v="0"/>
    <m/>
    <x v="12"/>
    <x v="8"/>
    <s v="no impacts"/>
    <x v="6"/>
    <s v=""/>
    <s v="ADM_149"/>
    <m/>
  </r>
  <r>
    <s v="Makepe-Maturite"/>
    <s v="LIT_401"/>
    <s v="Douala"/>
    <s v="IHS"/>
    <s v="Grid-Gen"/>
    <s v="LITTORAL"/>
    <s v="Douala"/>
    <s v="ZTE"/>
    <n v="0"/>
    <n v="0"/>
    <n v="0"/>
    <n v="2.3185601812614315E-3"/>
    <n v="0"/>
    <n v="0"/>
    <n v="0"/>
    <n v="0"/>
    <n v="0"/>
    <n v="0"/>
    <n v="13.796556688439729"/>
    <n v="0"/>
    <n v="0"/>
    <n v="0"/>
    <n v="0"/>
    <n v="2.7804887096820302E-2"/>
    <n v="0"/>
    <n v="0"/>
    <n v="0"/>
    <n v="0"/>
    <n v="0"/>
    <n v="2.7448185530472131E-2"/>
    <n v="3.7468676186707913E-4"/>
    <n v="1.9125432234771494E-3"/>
    <n v="5.1300487888159489E-2"/>
    <n v="2.7448185530472131E-2"/>
    <x v="0"/>
    <m/>
    <x v="12"/>
    <x v="8"/>
    <s v="no impacts"/>
    <x v="6"/>
    <s v=""/>
    <s v="LIT_401"/>
    <m/>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
    <n v="0.50203961955637744"/>
    <n v="0.21114949219965015"/>
    <n v="0.18097253968661628"/>
    <n v="0.1693975738586263"/>
    <n v="0.15769776248241463"/>
    <n v="0.19440235365961536"/>
    <n v="0.37512520224978818"/>
    <n v="0.30551489157699191"/>
    <n v="0.42087217813390859"/>
    <n v="2.6788287632728655E-2"/>
    <n v="0.18759317210811763"/>
    <n v="0"/>
    <n v="0"/>
    <n v="2.6788287632728655E-2"/>
    <x v="0"/>
    <m/>
    <x v="12"/>
    <x v="8"/>
    <s v="no impacts"/>
    <x v="6"/>
    <s v=""/>
    <s v="ADM_130"/>
    <m/>
  </r>
  <r>
    <s v="Ayene-II"/>
    <s v="CTR_791"/>
    <s v="Yaounde"/>
    <s v="CAMUSAT"/>
    <s v="Good Grid + GE"/>
    <s v="CENTRE"/>
    <s v="Yaounde"/>
    <s v="ZTE"/>
    <n v="0"/>
    <n v="0"/>
    <n v="0"/>
    <n v="0.74085131822630856"/>
    <n v="0"/>
    <n v="0"/>
    <n v="0"/>
    <n v="3.0716820333701449"/>
    <n v="3.4684590206972521"/>
    <n v="7.6013103788741043E-2"/>
    <n v="0"/>
    <n v="0"/>
    <n v="13.306769767687401"/>
    <n v="0"/>
    <n v="0"/>
    <n v="0"/>
    <n v="0"/>
    <n v="0"/>
    <n v="0"/>
    <n v="1.3394322167147501"/>
    <n v="0"/>
    <n v="2.4398387138197305E-2"/>
    <n v="0"/>
    <n v="0"/>
    <n v="4.6786044954001363E-2"/>
    <n v="2.4398387138197305E-2"/>
    <x v="0"/>
    <m/>
    <x v="0"/>
    <x v="0"/>
    <s v="AKTIVCO Defaut GE &amp; Power Cabinet"/>
    <x v="0"/>
    <s v="(05/06/2026 ticket): INC-20260506-00014263...power ...Grid Outage"/>
    <s v="CTR_791"/>
    <m/>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0"/>
    <n v="2.4344881903245415E-2"/>
    <n v="3.1848374758701725E-2"/>
    <n v="0"/>
    <n v="3.7962361037238407E-2"/>
    <n v="2.4344881903245415E-2"/>
    <x v="0"/>
    <m/>
    <x v="10"/>
    <x v="6"/>
    <s v="BSS Hardware issue"/>
    <x v="5"/>
    <s v="(05/06/2026 cell huawei): 06/05/2026 : Besoin d'analyse BO RAN..;..;(05/06/2026 cell huawei): 06/05/2026 : Besoin d'analyse BO RAN ||check and clean jumper port 1 RRU 81..;..;(05/06/2026 cell huawei): 06/05/2026 : Besoin d'analyse BO RAN ||check and clean jumper port 1 RRU 81 || Fme active || ETA demain 07/05/2026"/>
    <s v="ADM_026"/>
    <m/>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2.4663416401994103"/>
    <n v="0.40524864952786976"/>
    <n v="2.3899004945310384E-2"/>
    <n v="2.5228908632383328E-2"/>
    <n v="1.1156502136948E-2"/>
    <n v="3.1737901840141594E-2"/>
    <n v="2.3899004945310384E-2"/>
    <x v="0"/>
    <m/>
    <x v="12"/>
    <x v="8"/>
    <s v="no impacts"/>
    <x v="6"/>
    <s v=""/>
    <s v="CTR_716"/>
    <m/>
  </r>
  <r>
    <s v="NYOM-Camtel"/>
    <s v="CTR_551"/>
    <s v="Yaounde"/>
    <s v="CAMUSAT"/>
    <s v="HGB"/>
    <s v="CENTRE"/>
    <s v="Yaounde"/>
    <s v="ZTE"/>
    <n v="0"/>
    <n v="0"/>
    <n v="0"/>
    <n v="0"/>
    <n v="0"/>
    <n v="0"/>
    <n v="0"/>
    <n v="0"/>
    <n v="6.4206281942625276E-4"/>
    <n v="0.13344205597075612"/>
    <n v="0"/>
    <n v="0"/>
    <n v="0"/>
    <n v="0"/>
    <n v="0"/>
    <n v="0"/>
    <n v="0"/>
    <n v="0"/>
    <n v="0"/>
    <n v="9.102667271632523"/>
    <n v="0"/>
    <n v="2.3774159397088469E-2"/>
    <n v="0"/>
    <n v="0"/>
    <n v="4.5589033569944336E-2"/>
    <n v="2.3774159397088469E-2"/>
    <x v="0"/>
    <m/>
    <x v="12"/>
    <x v="8"/>
    <s v="no impacts"/>
    <x v="6"/>
    <s v=""/>
    <s v="CTR_551"/>
    <m/>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0"/>
    <n v="7.2321242577040395E-2"/>
    <n v="4.0128926214140796E-3"/>
    <n v="5.9747512363276288E-3"/>
    <n v="1.781724323907851E-2"/>
    <n v="1.5659198762673607E-2"/>
    <n v="0.13436948004326077"/>
    <n v="5.3344719247331154E-2"/>
    <n v="2.4077355728484473E-3"/>
    <n v="3.3315926296895552E-2"/>
    <n v="2.2757559932997176E-2"/>
    <n v="0.15936676938079763"/>
    <n v="0"/>
    <n v="0"/>
    <n v="2.2757559932997176E-2"/>
    <x v="0"/>
    <m/>
    <x v="12"/>
    <x v="8"/>
    <s v="no impacts"/>
    <x v="6"/>
    <s v=""/>
    <s v="LIT_180"/>
    <m/>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0"/>
    <n v="8.886384279700333E-3"/>
    <n v="2.9427879223704097E-3"/>
    <n v="6.3492878809931208E-3"/>
    <n v="2.8536125307818605E-4"/>
    <n v="2.3007251029441549E-3"/>
    <n v="6.5276386641667751E-3"/>
    <n v="2.6752617476065828E-4"/>
    <n v="2.8536125307853343E-4"/>
    <n v="2.1853580460153561E-4"/>
    <n v="2.056831908674675E-2"/>
    <n v="0"/>
    <n v="5.0735521622788785E-2"/>
    <n v="6.7802432793674702E-3"/>
    <n v="2.056831908674675E-2"/>
    <x v="0"/>
    <m/>
    <x v="12"/>
    <x v="8"/>
    <s v="no impacts"/>
    <x v="6"/>
    <s v=""/>
    <s v="OST_224"/>
    <m/>
  </r>
  <r>
    <s v="BAFIA-BEGNIAN-IHS"/>
    <s v="CTR_828"/>
    <s v="CENTRE"/>
    <s v="IHS"/>
    <s v="Grid-Gen"/>
    <s v="CENTRE"/>
    <s v="Bafia"/>
    <s v="ZTE"/>
    <n v="0"/>
    <n v="0.13980917893006692"/>
    <n v="0"/>
    <n v="0"/>
    <n v="0.19961019652829567"/>
    <n v="0"/>
    <n v="0"/>
    <n v="0"/>
    <n v="3.7562815145833865"/>
    <n v="0"/>
    <n v="2.0872927207197955"/>
    <n v="0"/>
    <n v="0"/>
    <n v="0"/>
    <n v="0"/>
    <n v="3.4885413188826091E-2"/>
    <n v="0"/>
    <n v="0"/>
    <n v="0"/>
    <n v="0"/>
    <n v="0"/>
    <n v="2.0171473576975286E-2"/>
    <n v="8.118213173786715E-3"/>
    <n v="1.3387802564340046E-2"/>
    <n v="2.7839064760641141E-2"/>
    <n v="2.0171473576975286E-2"/>
    <x v="0"/>
    <m/>
    <x v="12"/>
    <x v="8"/>
    <s v="no impacts"/>
    <x v="6"/>
    <s v=""/>
    <s v="CTR_828"/>
    <m/>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0"/>
    <n v="2.4907775035781228"/>
    <n v="5.8214409031112941"/>
    <n v="2.6812912696673381"/>
    <n v="2.1310064976757328"/>
    <n v="2.1395628069527834"/>
    <n v="2.1688703689435638"/>
    <n v="4.1387205927759076"/>
    <n v="1.6272725456792023"/>
    <n v="0.19069265736959692"/>
    <n v="1.9939617558848578E-2"/>
    <n v="8.0432758214132996E-2"/>
    <n v="1.9125432234768439E-2"/>
    <n v="3.8988370795001144E-3"/>
    <n v="1.9939617558848578E-2"/>
    <x v="2"/>
    <m/>
    <x v="3"/>
    <x v="0"/>
    <s v="Defaut GE &amp; Power Cabinet"/>
    <x v="0"/>
    <s v="(05/06/2026 ticket): INC-20260506-00018557...Grid Outage"/>
    <s v="NRO_013"/>
    <m/>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n v="0"/>
    <n v="1.596516682442076E-2"/>
    <n v="1.534083069162231E-2"/>
    <n v="5.6368447889778052E-3"/>
    <n v="7.0529685888112606E-2"/>
    <n v="8.1407194549417597E-2"/>
    <n v="0.49540607292063599"/>
    <n v="0.28150035397132728"/>
    <n v="1.3824585797682845E-2"/>
    <n v="5.4329447205569772E-2"/>
    <n v="1.9550064019798724E-2"/>
    <n v="2.9974940949366331E-3"/>
    <n v="4.8353237252688169E-2"/>
    <n v="5.5404526919211631E-3"/>
    <n v="1.9550064019798724E-2"/>
    <x v="0"/>
    <m/>
    <x v="12"/>
    <x v="8"/>
    <s v="no impacts"/>
    <x v="6"/>
    <s v=""/>
    <s v="ADM_060"/>
    <m/>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17266139319070975"/>
    <n v="0"/>
    <n v="1.9190544269517974E-2"/>
    <n v="0"/>
    <n v="0"/>
    <n v="3.6799549978440073E-2"/>
    <n v="1.9190544269517974E-2"/>
    <x v="0"/>
    <m/>
    <x v="12"/>
    <x v="8"/>
    <s v="no impacts"/>
    <x v="6"/>
    <s v=""/>
    <s v="CTR_750"/>
    <m/>
  </r>
  <r>
    <s v="Bfsam-Centre-II"/>
    <s v="OST_170"/>
    <s v="Bafoussam"/>
    <s v="IHS"/>
    <s v="GridOnly"/>
    <s v="OUEST"/>
    <s v="Bafoussam"/>
    <s v="Huawei"/>
    <n v="0"/>
    <n v="0"/>
    <n v="0"/>
    <n v="0"/>
    <n v="0"/>
    <n v="0"/>
    <n v="0"/>
    <n v="0"/>
    <n v="8.9175391586979543E-5"/>
    <n v="0"/>
    <n v="1.8275604751835588"/>
    <n v="0"/>
    <n v="0"/>
    <n v="0"/>
    <n v="2.7787052018502824E-2"/>
    <n v="0"/>
    <n v="0"/>
    <n v="0"/>
    <n v="0"/>
    <n v="9.6844475263459781E-2"/>
    <n v="0"/>
    <n v="1.9137039034565807E-2"/>
    <n v="3.0599418885811462E-2"/>
    <n v="4.3988494139967561E-2"/>
    <n v="0"/>
    <n v="1.9137039034565807E-2"/>
    <x v="0"/>
    <m/>
    <x v="12"/>
    <x v="8"/>
    <s v="no impacts"/>
    <x v="6"/>
    <s v=""/>
    <s v="OST_170"/>
    <m/>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7.1340313269589948E-5"/>
    <n v="7.1340313269532038E-5"/>
    <n v="0"/>
    <n v="0.42033712578438676"/>
    <n v="0"/>
    <n v="6.5633088208015382E-3"/>
    <n v="0"/>
    <n v="5.985452283318056E-2"/>
    <n v="8.0792904777803702E-3"/>
    <n v="1.8816007624852669E-2"/>
    <n v="0"/>
    <n v="3.4532030423887541E-2"/>
    <n v="1.3851131729803201E-2"/>
    <n v="1.8816007624852669E-2"/>
    <x v="0"/>
    <m/>
    <x v="12"/>
    <x v="8"/>
    <s v="no impacts"/>
    <x v="6"/>
    <s v=""/>
    <s v="OST_294"/>
    <m/>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0"/>
    <n v="6.3501704990375886E-3"/>
    <n v="9.9174339149505457E-3"/>
    <n v="0"/>
    <n v="3.2321342733439243E-2"/>
    <n v="8.0267143144544251E-3"/>
    <n v="0.26986981987610725"/>
    <n v="0.11354524136117877"/>
    <n v="5.4939009254776393E-3"/>
    <n v="7.1702692167262315E-3"/>
    <n v="1.8693577662858795E-2"/>
    <n v="3.3472017393459064E-2"/>
    <n v="4.1445631930874707E-2"/>
    <n v="0"/>
    <n v="1.8693577662858795E-2"/>
    <x v="0"/>
    <m/>
    <x v="12"/>
    <x v="8"/>
    <s v="no impacts"/>
    <x v="6"/>
    <s v=""/>
    <s v="ADM_133"/>
    <m/>
  </r>
  <r>
    <s v="Soa-II"/>
    <s v="CTR_317"/>
    <s v="Yaounde"/>
    <s v="IHS"/>
    <s v="Grid-Gen"/>
    <s v="CENTRE"/>
    <s v="Yaounde"/>
    <s v="ZTE"/>
    <n v="0"/>
    <n v="0"/>
    <n v="0"/>
    <n v="0"/>
    <n v="0"/>
    <n v="0"/>
    <n v="0"/>
    <n v="0"/>
    <n v="0"/>
    <n v="0"/>
    <n v="0"/>
    <n v="0"/>
    <n v="0"/>
    <n v="0"/>
    <n v="0"/>
    <n v="0"/>
    <n v="0"/>
    <n v="0"/>
    <n v="0"/>
    <n v="4.3089549214828389E-2"/>
    <n v="0"/>
    <n v="1.7514046907682379E-2"/>
    <n v="0"/>
    <n v="1.2750288156504138E-3"/>
    <n v="3.2763911597904621E-2"/>
    <n v="1.7514046907682379E-2"/>
    <x v="0"/>
    <m/>
    <x v="12"/>
    <x v="8"/>
    <s v="no impacts"/>
    <x v="6"/>
    <s v=""/>
    <s v="CTR_317"/>
    <m/>
  </r>
  <r>
    <s v="Goyoum"/>
    <s v="EST_023"/>
    <s v="CENTRE"/>
    <s v="CAMUSAT"/>
    <m/>
    <s v="EST"/>
    <s v="Goyoum"/>
    <s v="NOKIA"/>
    <n v="2.4969109644355321E-3"/>
    <n v="0"/>
    <n v="0"/>
    <n v="0"/>
    <n v="0"/>
    <n v="0"/>
    <n v="0"/>
    <n v="0"/>
    <n v="0"/>
    <n v="0"/>
    <n v="0"/>
    <n v="0"/>
    <n v="0"/>
    <n v="0"/>
    <n v="0"/>
    <n v="0"/>
    <n v="0"/>
    <n v="0"/>
    <n v="0"/>
    <n v="0"/>
    <n v="0"/>
    <n v="1.7103840106382658E-2"/>
    <n v="5.6702596629217977E-2"/>
    <n v="2.682873132932799E-2"/>
    <n v="0"/>
    <n v="1.7103840106382658E-2"/>
    <x v="0"/>
    <m/>
    <x v="10"/>
    <x v="6"/>
    <s v="BSS Hardware issue"/>
    <x v="5"/>
    <s v="(05/06/2026  cell nokia): _x000a_06/05/2026 : Feedback FME franck va se rendre sur le site aujourd'hui ETA : 12H _x000a_04/05/2026 : Besoin d'analyse BO RAN||Check and clean jumper, port 3 of ARMA ..;..;(05/06/2026  cell nokia): _x000a_06/05/2026 : Feedback FME franck va se rendre sur le site aujourd'hui ETA : 12H |FME sur site || Itervetio en cours _x000a_04/05/2026 : Besoin d'analyse BO RAN||Check and clean jumper, port 3 of ARMA ..;..;(05/06/2026  cell nokia): _x000a_06/05/2026 : Feedback FME franck va se rendre sur le site aujourd'hui ETA : 12H |FME sur site || Itervetion en cours _x000a_04/05/2026 : Besoin d'analyse BO RAN||Check and clean jumper, port 3 of ARMA "/>
    <s v="EST_023"/>
    <m/>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0"/>
    <n v="13.969986325098887"/>
    <n v="13.865774627389543"/>
    <n v="13.865988648329351"/>
    <n v="13.865881637859449"/>
    <n v="13.866095658799258"/>
    <n v="11.061511758310433"/>
    <n v="1.255143636586737"/>
    <n v="3.1603758778425535E-2"/>
    <n v="0.10363964010238758"/>
    <n v="1.6372601895369456E-2"/>
    <n v="8.592816405485014E-2"/>
    <n v="1.2219026149991031E-2"/>
    <n v="0"/>
    <n v="1.6372601895369456E-2"/>
    <x v="2"/>
    <m/>
    <x v="3"/>
    <x v="0"/>
    <s v="Defaut GE &amp; Power Cabinet"/>
    <x v="0"/>
    <s v="(05/06/2026 ticket): INC-20260506-00015223...Grid Outage"/>
    <s v="NRO_110"/>
    <m/>
  </r>
  <r>
    <s v="Bfsam-Ndiandam"/>
    <s v="OST_119"/>
    <s v="Bafoussam"/>
    <s v="IHS"/>
    <s v="GridOnly"/>
    <s v="OUEST"/>
    <s v="Bafoussam"/>
    <s v="Huawei"/>
    <n v="0"/>
    <n v="3.1478913230203784E-2"/>
    <n v="0"/>
    <n v="0"/>
    <n v="0"/>
    <n v="0"/>
    <n v="0"/>
    <n v="0"/>
    <n v="0"/>
    <n v="6.5633088208016952"/>
    <n v="0"/>
    <n v="0"/>
    <n v="0"/>
    <n v="0"/>
    <n v="0"/>
    <n v="1.738920135946101E-2"/>
    <n v="0"/>
    <n v="0"/>
    <n v="0"/>
    <n v="1.5873219702482358E-2"/>
    <n v="0"/>
    <n v="1.5534353214451834E-2"/>
    <n v="2.4979117457805275E-2"/>
    <n v="3.5647680637582405E-2"/>
    <n v="0"/>
    <n v="1.5534353214451834E-2"/>
    <x v="0"/>
    <m/>
    <x v="12"/>
    <x v="8"/>
    <s v="no impacts"/>
    <x v="6"/>
    <s v=""/>
    <s v="OST_119"/>
    <m/>
  </r>
  <r>
    <s v="Biteng-GP"/>
    <s v="CTR_556"/>
    <s v="Yaounde"/>
    <s v="CAMUSAT"/>
    <s v="Good Grid no GE - 8h"/>
    <s v="CENTRE"/>
    <s v="Yaounde"/>
    <s v="ZTE"/>
    <n v="0"/>
    <n v="0"/>
    <n v="0"/>
    <n v="0"/>
    <n v="0"/>
    <n v="0"/>
    <n v="0"/>
    <n v="1.4565195058684539"/>
    <n v="0"/>
    <n v="0"/>
    <n v="5.9016274152263244E-2"/>
    <n v="0"/>
    <n v="0"/>
    <n v="0"/>
    <n v="0"/>
    <n v="0"/>
    <n v="0"/>
    <n v="0"/>
    <n v="0"/>
    <n v="0"/>
    <n v="0"/>
    <n v="1.5391672587912906E-2"/>
    <n v="0"/>
    <n v="0"/>
    <n v="2.9514880698321852E-2"/>
    <n v="1.5391672587912906E-2"/>
    <x v="0"/>
    <m/>
    <x v="12"/>
    <x v="8"/>
    <s v="no impacts"/>
    <x v="6"/>
    <s v=""/>
    <s v="CTR_556"/>
    <m/>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
    <n v="1.2104835417411539E-2"/>
    <n v="6.2422774110888072E-3"/>
    <n v="0"/>
    <n v="3.7863871267831362E-2"/>
    <n v="7.7939292247021646E-3"/>
    <n v="0.26665225592338632"/>
    <n v="0.11105903268242433"/>
    <n v="7.6155784415280238E-3"/>
    <n v="6.6346491340715163E-3"/>
    <n v="1.3929196165886155E-2"/>
    <n v="2.5728490981539433E-2"/>
    <n v="3.0547565374977326E-2"/>
    <n v="0"/>
    <n v="1.3929196165886155E-2"/>
    <x v="0"/>
    <m/>
    <x v="12"/>
    <x v="8"/>
    <s v="no impacts"/>
    <x v="6"/>
    <s v=""/>
    <s v="SUD_226"/>
    <m/>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0"/>
    <n v="3.3000624162211412E-3"/>
    <n v="1.2325680477193573E-2"/>
    <n v="4.9232403574292856E-3"/>
    <n v="0.18689532175308038"/>
    <n v="0.5837504656822875"/>
    <n v="0.17305650877189507"/>
    <n v="0.10134564521767635"/>
    <n v="0"/>
    <n v="4.3842338575576012E-2"/>
    <n v="1.3824585797682675E-2"/>
    <n v="0"/>
    <n v="4.117995480311288E-2"/>
    <n v="0"/>
    <n v="1.3824585797682675E-2"/>
    <x v="0"/>
    <m/>
    <x v="12"/>
    <x v="8"/>
    <s v="no impacts"/>
    <x v="6"/>
    <s v=""/>
    <s v="ADM_038"/>
    <m/>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0"/>
    <n v="0"/>
    <n v="1.2485277349802194E-3"/>
    <n v="1.6053428521365782E-3"/>
    <n v="2.3186943649632402E-3"/>
    <n v="7.6356532522629056E-2"/>
    <n v="1.6944304974731302E-3"/>
    <n v="3.3103985204462817E-2"/>
    <n v="2.3186943649630694E-3"/>
    <n v="8.5608375923500041E-3"/>
    <n v="1.3733010304394829E-2"/>
    <n v="0"/>
    <n v="4.0907174502143692E-2"/>
    <n v="0"/>
    <n v="1.3733010304394829E-2"/>
    <x v="2"/>
    <m/>
    <x v="12"/>
    <x v="8"/>
    <s v="no impacts"/>
    <x v="6"/>
    <s v=""/>
    <s v="EXN_021"/>
    <m/>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0"/>
    <n v="8.8298967352942112E-3"/>
    <n v="1.0792096009804093E-2"/>
    <n v="5.6190251951872576E-3"/>
    <n v="3.0003510324951545E-2"/>
    <n v="2.9610488251830585E-2"/>
    <n v="0.19570900928540297"/>
    <n v="0.12187754675483665"/>
    <n v="1.0524523381461703E-2"/>
    <n v="2.5702783946629771E-2"/>
    <n v="1.3467806808699235E-2"/>
    <n v="6.2447793644513196E-4"/>
    <n v="3.9851569164302755E-2"/>
    <n v="0"/>
    <n v="1.3467806808699235E-2"/>
    <x v="0"/>
    <m/>
    <x v="12"/>
    <x v="8"/>
    <s v="no impacts"/>
    <x v="6"/>
    <s v=""/>
    <s v="ADM_065"/>
    <m/>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0"/>
    <n v="9.9893781247772685E-3"/>
    <n v="7.0460792130125323E-3"/>
    <n v="2.6222055639430163E-3"/>
    <n v="3.5585843384715259E-2"/>
    <n v="4.229095024268599E-2"/>
    <n v="0.31528656034760449"/>
    <n v="0.16930029743135061"/>
    <n v="5.7082160713014425E-3"/>
    <n v="2.7557523915930238E-2"/>
    <n v="1.2218840337087422E-2"/>
    <n v="9.9916469831221109E-4"/>
    <n v="3.1084223948156534E-2"/>
    <n v="3.1464299238074204E-3"/>
    <n v="1.2218840337087422E-2"/>
    <x v="0"/>
    <m/>
    <x v="12"/>
    <x v="8"/>
    <s v="no impacts"/>
    <x v="6"/>
    <s v=""/>
    <s v="ADM_066"/>
    <s v="I've replaced the cable"/>
  </r>
  <r>
    <s v="Nkomo"/>
    <s v="CTR_042"/>
    <s v="Yaounde"/>
    <s v="IHS"/>
    <s v="Grid-Gen"/>
    <s v="CENTRE"/>
    <s v="Yaounde"/>
    <s v="ZTE"/>
    <n v="0"/>
    <n v="0"/>
    <n v="0"/>
    <n v="0"/>
    <n v="0"/>
    <n v="0"/>
    <n v="0"/>
    <n v="1.7899284599338543"/>
    <n v="0"/>
    <n v="0"/>
    <n v="0"/>
    <n v="0"/>
    <n v="0"/>
    <n v="0"/>
    <n v="0"/>
    <n v="0"/>
    <n v="0"/>
    <n v="0"/>
    <n v="0"/>
    <n v="1.7478376751047871E-3"/>
    <n v="0"/>
    <n v="1.2127853255829322E-2"/>
    <n v="5.9949881898732661E-3"/>
    <n v="0"/>
    <n v="2.1614605563544956E-2"/>
    <n v="1.2127853255829322E-2"/>
    <x v="0"/>
    <m/>
    <x v="12"/>
    <x v="8"/>
    <s v="no impacts"/>
    <x v="6"/>
    <s v=""/>
    <s v="CTR_042"/>
    <m/>
  </r>
  <r>
    <s v="Crf-Nkomo-IHS"/>
    <s v="CTR_554"/>
    <s v="Yaounde"/>
    <s v="IHS"/>
    <s v="Grid-Gen"/>
    <s v="CENTRE"/>
    <s v="Yaounde"/>
    <s v="ZTE"/>
    <n v="0"/>
    <n v="0"/>
    <n v="0"/>
    <n v="0"/>
    <n v="0"/>
    <n v="0"/>
    <n v="0"/>
    <n v="1.4564660006335017"/>
    <n v="0"/>
    <n v="0"/>
    <n v="0"/>
    <n v="0"/>
    <n v="0"/>
    <n v="0"/>
    <n v="0"/>
    <n v="0"/>
    <n v="0"/>
    <n v="0"/>
    <n v="0"/>
    <n v="0"/>
    <n v="0"/>
    <n v="1.191383231602058E-2"/>
    <n v="4.1215543805378707E-3"/>
    <n v="0"/>
    <n v="2.1717206539321288E-2"/>
    <n v="1.191383231602058E-2"/>
    <x v="0"/>
    <m/>
    <x v="12"/>
    <x v="8"/>
    <s v="no impacts"/>
    <x v="6"/>
    <s v=""/>
    <s v="CTR_554"/>
    <m/>
  </r>
  <r>
    <s v="Bafang-Chefferie"/>
    <s v="OST_099"/>
    <s v="OUEST"/>
    <s v="IHS"/>
    <s v="Grid-Gen"/>
    <s v="OUEST"/>
    <s v="Bafang"/>
    <s v="Huawei"/>
    <n v="0"/>
    <n v="0"/>
    <n v="0"/>
    <n v="0"/>
    <n v="0"/>
    <n v="0"/>
    <n v="0"/>
    <n v="0"/>
    <n v="0"/>
    <n v="0"/>
    <n v="0"/>
    <n v="0"/>
    <n v="0"/>
    <n v="2.675261747609386E-4"/>
    <n v="0"/>
    <n v="0"/>
    <n v="0"/>
    <n v="1.0363072256322892"/>
    <n v="1.2777050106582428"/>
    <n v="0.43027126440717628"/>
    <n v="0.77992797481972309"/>
    <n v="1.1414450123133382E-2"/>
    <n v="0"/>
    <n v="0"/>
    <n v="2.1888208165614938E-2"/>
    <n v="1.1414450123133382E-2"/>
    <x v="0"/>
    <m/>
    <x v="3"/>
    <x v="0"/>
    <s v="Defaut GE &amp; Power Cabinet"/>
    <x v="0"/>
    <s v="( hourly IHS): 06/05/2026 18:37 2:22:31 47.3 V Banseka gauis (682789349/ ETEK pro) on site for work ( bay swap , swap Gen , installation of DCBOX )..;..;(05/06/2026 ocm ran 18h): Power status check Ongoing"/>
    <s v="OST_099"/>
    <m/>
  </r>
  <r>
    <s v="Nyanon"/>
    <s v="LIT_349"/>
    <s v="LITTORAL"/>
    <s v="IHS"/>
    <s v="Solar-Gen-Lithium"/>
    <s v="LITTORAL"/>
    <s v="Nyanon"/>
    <s v="NOKIA"/>
    <n v="0"/>
    <n v="0"/>
    <n v="0"/>
    <n v="0"/>
    <n v="0"/>
    <n v="0"/>
    <n v="0"/>
    <n v="3.338726661016523E-2"/>
    <n v="0"/>
    <n v="0"/>
    <n v="0"/>
    <n v="0"/>
    <n v="0"/>
    <n v="0"/>
    <n v="0"/>
    <n v="0"/>
    <n v="0"/>
    <n v="0"/>
    <n v="0"/>
    <n v="7.8831046162892281E-3"/>
    <n v="0"/>
    <n v="1.0736717147072338E-2"/>
    <n v="7.5187143547993884E-2"/>
    <n v="0"/>
    <n v="0"/>
    <n v="1.0736717147072338E-2"/>
    <x v="0"/>
    <m/>
    <x v="12"/>
    <x v="8"/>
    <s v="no impacts"/>
    <x v="6"/>
    <s v=""/>
    <s v="LIT_349"/>
    <m/>
  </r>
  <r>
    <s v="Nganha-IHS"/>
    <s v="ADM_137"/>
    <s v="ADAMAOUA"/>
    <s v="IHS"/>
    <s v="Hybrid-Gen"/>
    <s v="ADAMAOUA"/>
    <s v="Nganha"/>
    <s v="NOKIA"/>
    <n v="3.389253292335157E-3"/>
    <n v="7.5632830013669036E-2"/>
    <n v="0"/>
    <n v="0"/>
    <n v="1.7838175222816795E-3"/>
    <n v="0"/>
    <n v="9.9882218798410718E-3"/>
    <n v="0"/>
    <n v="3.5674285603033928E-3"/>
    <n v="0"/>
    <n v="5.5314446653833359E-2"/>
    <n v="0"/>
    <n v="0"/>
    <n v="0"/>
    <n v="8.833075089327394E-2"/>
    <n v="0"/>
    <n v="0"/>
    <n v="0"/>
    <n v="0"/>
    <n v="1.2129107502524781E-2"/>
    <n v="0.25741133390756188"/>
    <n v="1.0648966331978829E-2"/>
    <n v="1.7110695458596614E-2"/>
    <n v="2.4442295754105905E-2"/>
    <n v="0"/>
    <n v="1.0648966331978829E-2"/>
    <x v="0"/>
    <m/>
    <x v="12"/>
    <x v="8"/>
    <s v="no impacts"/>
    <x v="6"/>
    <s v=""/>
    <s v="ADM_137"/>
    <m/>
  </r>
  <r>
    <s v="Logbaba-SONEL"/>
    <s v="LIT_342"/>
    <s v="Douala"/>
    <s v="IHS"/>
    <s v="Grid-GenLithium"/>
    <s v="LITTORAL"/>
    <s v="Douala"/>
    <s v="ZTE"/>
    <n v="0"/>
    <n v="0"/>
    <n v="0"/>
    <n v="0"/>
    <n v="0"/>
    <n v="0"/>
    <n v="0"/>
    <n v="0"/>
    <n v="0"/>
    <n v="0"/>
    <n v="0"/>
    <n v="0"/>
    <n v="0"/>
    <n v="1.4981465786611484E-3"/>
    <n v="0"/>
    <n v="0"/>
    <n v="0"/>
    <n v="0"/>
    <n v="0"/>
    <n v="0"/>
    <n v="0"/>
    <n v="1.0112489405963503E-2"/>
    <n v="1.61115307602844E-2"/>
    <n v="1.1634637942817288E-2"/>
    <n v="7.4898712316715486E-3"/>
    <n v="1.0112489405963503E-2"/>
    <x v="0"/>
    <m/>
    <x v="12"/>
    <x v="8"/>
    <s v="no impacts"/>
    <x v="6"/>
    <s v=""/>
    <s v="LIT_342"/>
    <m/>
  </r>
  <r>
    <s v="NEW-BELL-CAMTEL"/>
    <s v="LIT_752"/>
    <s v="Douala"/>
    <s v="CAMUSAT"/>
    <s v="Good Grid + GE"/>
    <s v="LITTORAL"/>
    <s v="Douala"/>
    <s v="ZTE"/>
    <n v="0"/>
    <n v="0"/>
    <n v="0"/>
    <n v="0"/>
    <n v="0"/>
    <n v="0"/>
    <n v="0"/>
    <n v="0"/>
    <n v="0"/>
    <n v="0"/>
    <n v="0"/>
    <n v="0"/>
    <n v="0"/>
    <n v="0"/>
    <n v="0"/>
    <n v="0"/>
    <n v="0"/>
    <n v="0"/>
    <n v="0"/>
    <n v="0"/>
    <n v="0"/>
    <n v="9.8984684661549086E-3"/>
    <n v="0"/>
    <n v="0"/>
    <n v="1.898118051861955E-2"/>
    <n v="9.8984684661549086E-3"/>
    <x v="0"/>
    <m/>
    <x v="12"/>
    <x v="8"/>
    <s v="no impacts"/>
    <x v="6"/>
    <s v=""/>
    <s v="LIT_752"/>
    <m/>
  </r>
  <r>
    <s v="Soa-Town-IHS"/>
    <s v="CTR_649"/>
    <s v="Yaounde"/>
    <s v="IHS"/>
    <s v="Grid-Gen"/>
    <s v="CENTRE"/>
    <s v="Yaounde"/>
    <s v="ZTE"/>
    <n v="0"/>
    <n v="0.90274032411331118"/>
    <n v="0"/>
    <n v="0"/>
    <n v="0"/>
    <n v="0"/>
    <n v="0"/>
    <n v="0"/>
    <n v="2.6342410674793808E-2"/>
    <n v="0"/>
    <n v="0"/>
    <n v="0"/>
    <n v="0"/>
    <n v="0"/>
    <n v="0"/>
    <n v="0"/>
    <n v="0"/>
    <n v="0"/>
    <n v="0"/>
    <n v="2.9802415868368529E-2"/>
    <n v="5.8552562116011155E-2"/>
    <n v="9.8984684661545842E-3"/>
    <n v="6.744361713607424E-3"/>
    <n v="0"/>
    <n v="1.7134362954645169E-2"/>
    <n v="9.8984684661545842E-3"/>
    <x v="0"/>
    <m/>
    <x v="12"/>
    <x v="8"/>
    <s v="no impacts"/>
    <x v="6"/>
    <s v=""/>
    <s v="CTR_649"/>
    <m/>
  </r>
  <r>
    <s v="Boukoula-IHS"/>
    <s v="NRD_014"/>
    <s v="EXTREME-NORD"/>
    <s v="IHS"/>
    <s v="Grid-Gen"/>
    <s v="NORD"/>
    <s v="Boukoula"/>
    <s v="NOKIA"/>
    <n v="0"/>
    <n v="0.71386609729377348"/>
    <n v="0.49014883816436305"/>
    <n v="0"/>
    <n v="7.8811494932899656E-2"/>
    <n v="0"/>
    <n v="0.49078817628828031"/>
    <n v="0"/>
    <n v="0"/>
    <n v="0"/>
    <n v="0"/>
    <n v="0"/>
    <n v="2.0511527074673565E-3"/>
    <n v="3.2996804424475757E-3"/>
    <n v="1.3136298420541452"/>
    <n v="0"/>
    <n v="0"/>
    <n v="0"/>
    <n v="1.6052499449744457E-3"/>
    <n v="0.24629174950840185"/>
    <n v="3.4778402718922325E-3"/>
    <n v="9.8627983095201256E-3"/>
    <n v="2.2231414537446696E-2"/>
    <n v="1.9922325244551092E-2"/>
    <n v="0"/>
    <n v="9.8627983095201256E-3"/>
    <x v="0"/>
    <m/>
    <x v="3"/>
    <x v="0"/>
    <s v="Defaut GE &amp; Power Cabinet"/>
    <x v="0"/>
    <s v="(05/06/2026 ticket): INC-20260506-00011890...2026-05-06 23:27:40...investigations ongoing / FME is trying to get level0...site down cause inconnue UP sans intervention physique ...user:OCM_NOC.CAMUSAT"/>
    <s v="NRD_014"/>
    <m/>
  </r>
  <r>
    <s v="Mazavou"/>
    <s v="EXN_215"/>
    <s v="EXTREME-NORD"/>
    <s v="CAMUSAT"/>
    <s v="Hybrid Solar - S3"/>
    <s v="EXTREME-NORD"/>
    <s v="Kalfou"/>
    <s v="NOKIA"/>
    <n v="0"/>
    <n v="0"/>
    <n v="0.35418919662889159"/>
    <n v="0"/>
    <n v="0"/>
    <n v="1.6052499449744453E-3"/>
    <n v="0.4909985947913838"/>
    <n v="0"/>
    <n v="0"/>
    <n v="0"/>
    <n v="0"/>
    <n v="0"/>
    <n v="0"/>
    <n v="0"/>
    <n v="1.3145572454818086"/>
    <n v="0"/>
    <n v="0"/>
    <n v="0"/>
    <n v="0"/>
    <n v="0.24486495356483323"/>
    <n v="1.7835078317396415E-3"/>
    <n v="9.8627983095199746E-3"/>
    <n v="3.4096495329904199E-2"/>
    <n v="1.4875336182597843E-2"/>
    <n v="0"/>
    <n v="9.8627983095199746E-3"/>
    <x v="2"/>
    <m/>
    <x v="12"/>
    <x v="8"/>
    <s v="no impacts"/>
    <x v="6"/>
    <s v=""/>
    <s v="EXN_215"/>
    <m/>
  </r>
  <r>
    <s v="Mora-Kourgui"/>
    <s v="EXN_238"/>
    <s v="EXTREME-NORD"/>
    <s v="CAMUSAT"/>
    <s v="Bad Grid + Solar + GE"/>
    <s v="EXTREME-NORD"/>
    <s v="Mora"/>
    <s v="Huawei"/>
    <n v="0"/>
    <n v="0"/>
    <n v="1.8837766420399902"/>
    <n v="0"/>
    <n v="2.4077355728484478E-3"/>
    <n v="0"/>
    <n v="0"/>
    <n v="2.0510340065005299E-3"/>
    <n v="0"/>
    <n v="0"/>
    <n v="4.8860088804421959"/>
    <n v="0"/>
    <n v="6.7212384393022351"/>
    <n v="27.916748708026926"/>
    <n v="26.849997003706843"/>
    <n v="26.829486663641838"/>
    <n v="21.460931904244177"/>
    <n v="6.7397869207523264"/>
    <n v="15.535869196108814"/>
    <n v="8.3727666914930943"/>
    <n v="2.4907578624159257"/>
    <n v="9.7914579962503547E-3"/>
    <n v="0"/>
    <n v="2.9166284158021975E-2"/>
    <n v="0"/>
    <n v="9.7914579962503547E-3"/>
    <x v="2"/>
    <m/>
    <x v="12"/>
    <x v="8"/>
    <s v="no impacts"/>
    <x v="6"/>
    <s v=""/>
    <s v="EXN_238"/>
    <m/>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5.4807195669357628E-2"/>
    <n v="1.0843727616976714E-2"/>
    <n v="4.6014502058881433E-3"/>
    <n v="9.7201176829807695E-3"/>
    <n v="6.8068095072519375E-2"/>
    <n v="0"/>
    <n v="0"/>
    <n v="9.7201176829807695E-3"/>
    <x v="0"/>
    <m/>
    <x v="12"/>
    <x v="8"/>
    <s v="no impacts"/>
    <x v="6"/>
    <s v=""/>
    <s v="EST_042"/>
    <m/>
  </r>
  <r>
    <s v="Telo-MTN-IHS"/>
    <s v="ADM_108"/>
    <s v="ADAMAOUA"/>
    <s v="IHS"/>
    <s v="Grid-Hybrid-Gen"/>
    <s v="ADAMAOUA"/>
    <s v="Telo"/>
    <s v="NOKIA"/>
    <n v="0"/>
    <n v="0.25119299185209965"/>
    <n v="0"/>
    <n v="0"/>
    <n v="2.3189627789662859E-3"/>
    <n v="0.31189951313706238"/>
    <n v="0"/>
    <n v="0"/>
    <n v="0"/>
    <n v="2.4558898721069769E-2"/>
    <n v="0"/>
    <n v="0"/>
    <n v="0"/>
    <n v="0"/>
    <n v="0"/>
    <n v="0"/>
    <n v="0"/>
    <n v="0"/>
    <n v="0"/>
    <n v="0"/>
    <n v="0"/>
    <n v="9.4542328680928319E-3"/>
    <n v="0"/>
    <n v="2.8161775542774461E-2"/>
    <n v="0"/>
    <n v="9.4542328680928319E-3"/>
    <x v="0"/>
    <m/>
    <x v="12"/>
    <x v="8"/>
    <s v="no impacts"/>
    <x v="6"/>
    <s v=""/>
    <s v="ADM_108"/>
    <m/>
  </r>
  <r>
    <s v="SOA-Vallee"/>
    <s v="CTR_714"/>
    <s v="Yaounde"/>
    <s v="CAMUSAT"/>
    <s v="Good Grid + GE"/>
    <s v="CENTRE"/>
    <s v="Yaounde"/>
    <s v="ZTE"/>
    <n v="4.3665978946046744"/>
    <n v="5.7703434037319541"/>
    <n v="0"/>
    <n v="0"/>
    <n v="0.90329321154115039"/>
    <n v="0"/>
    <n v="0"/>
    <n v="0"/>
    <n v="0"/>
    <n v="0"/>
    <n v="0"/>
    <n v="0"/>
    <n v="0"/>
    <n v="0"/>
    <n v="0"/>
    <n v="0"/>
    <n v="0"/>
    <n v="0"/>
    <n v="0"/>
    <n v="1.3340638581412174E-2"/>
    <n v="0"/>
    <n v="9.2742407250464096E-3"/>
    <n v="0"/>
    <n v="1.5937860195653108E-3"/>
    <n v="1.6758159376799149E-2"/>
    <n v="9.2742407250464096E-3"/>
    <x v="0"/>
    <m/>
    <x v="12"/>
    <x v="8"/>
    <s v="no impacts"/>
    <x v="6"/>
    <s v=""/>
    <s v="CTR_714"/>
    <m/>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0"/>
    <n v="9.8109963725485526E-4"/>
    <n v="7.5987188884182036E-3"/>
    <n v="3.4783667458138214E-3"/>
    <n v="0.12173662680811152"/>
    <n v="0.32455622694334413"/>
    <n v="0.11449595663989919"/>
    <n v="6.2658893288720777E-2"/>
    <n v="0"/>
    <n v="3.0250801174509949E-2"/>
    <n v="8.4731332308378079E-3"/>
    <n v="0"/>
    <n v="2.5239327137391881E-2"/>
    <n v="0"/>
    <n v="8.4731332308378079E-3"/>
    <x v="0"/>
    <m/>
    <x v="12"/>
    <x v="8"/>
    <s v="no impacts"/>
    <x v="6"/>
    <s v=""/>
    <s v="ADM_064"/>
    <m/>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0"/>
    <n v="2.0335395877790776E-3"/>
    <n v="1.7015624755476234E-2"/>
    <n v="4.4235329894728543E-3"/>
    <n v="0.28922587825583085"/>
    <n v="0.81268485704080307"/>
    <n v="0.23711227491726736"/>
    <n v="0.12793521799586594"/>
    <n v="0"/>
    <n v="3.5422653891515742E-2"/>
    <n v="8.2411997900763423E-3"/>
    <n v="0"/>
    <n v="2.3910941498582264E-2"/>
    <n v="4.1040390310534419E-4"/>
    <n v="8.2411997900763423E-3"/>
    <x v="0"/>
    <m/>
    <x v="12"/>
    <x v="8"/>
    <s v="no impacts"/>
    <x v="6"/>
    <s v=""/>
    <s v="ADM_103"/>
    <m/>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0"/>
    <n v="7.1352700891280868E-4"/>
    <n v="8.0267917370899482E-3"/>
    <n v="2.9432369736562512E-3"/>
    <n v="0.12227177206479596"/>
    <n v="0.33019231299049356"/>
    <n v="0.11674356362106866"/>
    <n v="5.9323774933050064E-2"/>
    <n v="2.6757262834221777E-4"/>
    <n v="2.8877293695658356E-2"/>
    <n v="8.2055606024955888E-3"/>
    <n v="0"/>
    <n v="2.4442295754105905E-2"/>
    <n v="0"/>
    <n v="8.2055606024955888E-3"/>
    <x v="0"/>
    <m/>
    <x v="12"/>
    <x v="8"/>
    <s v="no impacts"/>
    <x v="6"/>
    <s v=""/>
    <s v="ADM_067"/>
    <m/>
  </r>
  <r>
    <s v="SGC_Bonanjo"/>
    <s v="LIT_742"/>
    <s v="Douala"/>
    <s v="CAMUSAT"/>
    <s v="Good Grid no GE - 8h"/>
    <s v="LITTORAL"/>
    <s v="Douala"/>
    <s v="ZTE"/>
    <n v="0"/>
    <n v="0"/>
    <n v="0"/>
    <n v="0"/>
    <n v="0"/>
    <n v="0"/>
    <n v="0"/>
    <n v="0"/>
    <n v="0"/>
    <n v="0"/>
    <n v="0"/>
    <n v="0"/>
    <n v="0"/>
    <n v="0"/>
    <n v="0"/>
    <n v="9.3812511949502887E-3"/>
    <n v="0"/>
    <n v="0"/>
    <n v="0"/>
    <n v="0"/>
    <n v="1.1878162159385648E-2"/>
    <n v="8.2041360260021456E-3"/>
    <n v="0"/>
    <n v="7.6501728939075793E-3"/>
    <n v="1.0807302781772315E-2"/>
    <n v="8.2041360260021456E-3"/>
    <x v="0"/>
    <m/>
    <x v="12"/>
    <x v="8"/>
    <s v="no impacts"/>
    <x v="6"/>
    <s v=""/>
    <s v="LIT_742"/>
    <m/>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
    <n v="0"/>
    <n v="0"/>
    <n v="0"/>
    <n v="0"/>
    <n v="1.0045007751472057"/>
    <n v="0.14541100888706054"/>
    <n v="0"/>
    <n v="2.9661118366139046E-2"/>
    <n v="0.15926724937434542"/>
    <n v="7.6690836764803927E-3"/>
    <n v="1.623642634757343E-2"/>
    <n v="1.5937860195640877E-2"/>
    <n v="0"/>
    <n v="7.6690836764803927E-3"/>
    <x v="0"/>
    <m/>
    <x v="12"/>
    <x v="8"/>
    <s v="no impacts"/>
    <x v="6"/>
    <s v=""/>
    <s v="NRD_091"/>
    <m/>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0"/>
    <n v="7.1352700891280868E-4"/>
    <n v="7.6879097645323902E-3"/>
    <n v="3.7637589679462282E-3"/>
    <n v="0.12152265232188404"/>
    <n v="0.32444924744249404"/>
    <n v="0.11633315552091626"/>
    <n v="6.2088129492881797E-2"/>
    <n v="0"/>
    <n v="2.1957283308508747E-2"/>
    <n v="7.3136518413547498E-3"/>
    <n v="0"/>
    <n v="2.1785524476485657E-2"/>
    <n v="0"/>
    <n v="7.3136518413547498E-3"/>
    <x v="0"/>
    <m/>
    <x v="12"/>
    <x v="8"/>
    <s v="no impacts"/>
    <x v="6"/>
    <s v=""/>
    <s v="CTR_169"/>
    <m/>
  </r>
  <r>
    <s v="Ngoura-IHS"/>
    <s v="EST_021"/>
    <s v="CENTRE"/>
    <s v="IHS"/>
    <s v="Gen Only"/>
    <s v="EST"/>
    <s v="Ngoura"/>
    <s v="NOKIA"/>
    <n v="9.363416116632604E-3"/>
    <n v="0"/>
    <n v="0"/>
    <n v="0.26278204392851134"/>
    <n v="3.3886648803053529E-3"/>
    <n v="0"/>
    <n v="5.5288742783926826E-3"/>
    <n v="0"/>
    <n v="0"/>
    <n v="5.2720491506222364E-2"/>
    <n v="0.11484006928571242"/>
    <n v="0"/>
    <n v="0.23267643172874691"/>
    <n v="5.7964004531536632E-3"/>
    <n v="1.1827153835397923"/>
    <n v="0.13073112406651205"/>
    <n v="2.6752617476094621E-3"/>
    <n v="4.1199030913185554E-3"/>
    <n v="0"/>
    <n v="2.5165295505845422E-2"/>
    <n v="1.5427342744547589E-2"/>
    <n v="7.1340313269583951E-3"/>
    <n v="0"/>
    <n v="2.125048026085399E-2"/>
    <n v="0"/>
    <n v="7.1340313269583951E-3"/>
    <x v="0"/>
    <m/>
    <x v="12"/>
    <x v="8"/>
    <s v="no impacts"/>
    <x v="6"/>
    <s v=""/>
    <s v="EST_021"/>
    <m/>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0"/>
    <n v="3.0925134048448637"/>
    <n v="3.0819728735592826"/>
    <n v="2.2283325200537618"/>
    <n v="2.033198928183448E-3"/>
    <n v="1.3733010304394972E-3"/>
    <n v="7.1340313269416245E-5"/>
    <n v="3.2281491754490967E-3"/>
    <n v="8.9175391586943995E-5"/>
    <n v="1.0701046990441385E-4"/>
    <n v="6.9735156221011584E-3"/>
    <n v="0"/>
    <n v="0"/>
    <n v="1.3372327176179147E-2"/>
    <n v="6.9735156221011584E-3"/>
    <x v="0"/>
    <m/>
    <x v="12"/>
    <x v="8"/>
    <s v="no impacts"/>
    <x v="6"/>
    <s v=""/>
    <s v="OST_038"/>
    <m/>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0"/>
    <n v="1.337708287478733E-3"/>
    <n v="2.2295138124645555E-3"/>
    <n v="1.2485999961063415E-3"/>
    <n v="3.0321387849516928E-3"/>
    <n v="0.49327475254908182"/>
    <n v="3.9239443099376861E-3"/>
    <n v="2.0600707627172591E-2"/>
    <n v="0"/>
    <n v="7.3123821101323244E-3"/>
    <n v="6.8665051521974146E-3"/>
    <n v="0"/>
    <n v="2.0453587251071846E-2"/>
    <n v="0"/>
    <n v="6.8665051521974146E-3"/>
    <x v="2"/>
    <m/>
    <x v="12"/>
    <x v="8"/>
    <s v="no impacts"/>
    <x v="6"/>
    <s v=""/>
    <s v="EXN_034"/>
    <m/>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0"/>
    <n v="1.2353903162956008"/>
    <n v="7.0983611703236277E-3"/>
    <n v="6.7594509208018985E-3"/>
    <n v="6.9200103871496516E-3"/>
    <n v="6.723824525658271E-3"/>
    <n v="6.7951648389277539E-3"/>
    <n v="6.7594511272239532E-3"/>
    <n v="6.6168140557538802E-3"/>
    <n v="6.723824525658363E-3"/>
    <n v="6.7059894473408214E-3"/>
    <n v="7.8684219992086624E-3"/>
    <n v="5.5782510684740001E-3"/>
    <n v="7.1136676538248733E-3"/>
    <n v="6.7059894473408214E-3"/>
    <x v="0"/>
    <m/>
    <x v="12"/>
    <x v="8"/>
    <s v="no impacts"/>
    <x v="6"/>
    <s v=""/>
    <s v="EST_053"/>
    <m/>
  </r>
  <r>
    <s v="Banefo-Baleng"/>
    <s v="OST_193"/>
    <s v="OUEST"/>
    <s v="IHS"/>
    <s v="Gen Only"/>
    <s v="OUEST"/>
    <s v="Banefo-Baleng"/>
    <s v="NOKIA"/>
    <n v="0"/>
    <n v="0"/>
    <n v="0"/>
    <n v="0"/>
    <n v="0"/>
    <n v="1.6040031808880086"/>
    <n v="0"/>
    <n v="0"/>
    <n v="1.6239855255648601"/>
    <n v="0"/>
    <n v="8.6143428273022515E-2"/>
    <n v="0"/>
    <n v="8.8194462279522989E-2"/>
    <n v="0"/>
    <n v="3.8684284870431719E-2"/>
    <n v="6.4438137960751277E-2"/>
    <n v="1.908353379961358E-2"/>
    <n v="6.2886486147137821E-2"/>
    <n v="2.1812300782175231E-2"/>
    <n v="1.5623528606038606E-2"/>
    <n v="0"/>
    <n v="6.6881543690238262E-3"/>
    <n v="0"/>
    <n v="1.9922325244551602E-2"/>
    <n v="0"/>
    <n v="6.6881543690238262E-3"/>
    <x v="0"/>
    <m/>
    <x v="12"/>
    <x v="8"/>
    <s v="no impacts"/>
    <x v="6"/>
    <s v=""/>
    <s v="OST_193"/>
    <m/>
  </r>
  <r>
    <s v="Kaele"/>
    <s v="EXN_011"/>
    <s v="EXTREME-NORD"/>
    <s v="IHS"/>
    <s v="Grid-Gen"/>
    <s v="EXTREME-NORD"/>
    <s v="Kaele"/>
    <s v="NOKIA"/>
    <n v="0.23333032236829862"/>
    <n v="0.59597723953319981"/>
    <n v="0.92546130111667813"/>
    <n v="0"/>
    <n v="0"/>
    <n v="0"/>
    <n v="0"/>
    <n v="0.10539955596344142"/>
    <n v="0"/>
    <n v="0.11074796143878519"/>
    <n v="0"/>
    <n v="0"/>
    <n v="0.13122420095732315"/>
    <n v="1.9673216462817208E-2"/>
    <n v="0.42694501507528737"/>
    <n v="6.02129584658272E-2"/>
    <n v="7.0129256849387617E-2"/>
    <n v="5.1668221885495955E-2"/>
    <n v="0"/>
    <n v="0.20790936558055348"/>
    <n v="6.8896907540100388E-2"/>
    <n v="6.6881543690234654E-3"/>
    <n v="4.6835845233384889E-2"/>
    <n v="0"/>
    <n v="0"/>
    <n v="6.6881543690234654E-3"/>
    <x v="2"/>
    <m/>
    <x v="12"/>
    <x v="8"/>
    <s v="no impacts"/>
    <x v="6"/>
    <s v=""/>
    <s v="EXN_011"/>
    <m/>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
    <n v="0.26183410213583802"/>
    <n v="0.27690561550809861"/>
    <n v="0.36057784173265506"/>
    <n v="1.2841999559795736E-2"/>
    <n v="3.567222099943289E-3"/>
    <n v="2.5238096357098734E-2"/>
    <n v="2.4167929727115886E-2"/>
    <n v="4.0666331939353595E-2"/>
    <n v="3.7453664466532127E-3"/>
    <n v="6.5098035858495544E-3"/>
    <n v="0"/>
    <n v="1.9391063238029322E-2"/>
    <n v="0"/>
    <n v="6.5098035858495544E-3"/>
    <x v="2"/>
    <m/>
    <x v="12"/>
    <x v="8"/>
    <s v="no impacts"/>
    <x v="6"/>
    <s v=""/>
    <s v="EXN_251"/>
    <m/>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103138117700102"/>
    <n v="0"/>
    <n v="2.3239107047566866E-2"/>
    <n v="6.5098035858495058E-3"/>
    <n v="5.6203014280061872E-3"/>
    <n v="1.7000384208683116E-2"/>
    <n v="0"/>
    <n v="6.5098035858495058E-3"/>
    <x v="2"/>
    <m/>
    <x v="12"/>
    <x v="8"/>
    <s v="no impacts"/>
    <x v="6"/>
    <s v=""/>
    <s v="EXN_181"/>
    <m/>
  </r>
  <r>
    <s v="Bourha"/>
    <s v="EXN_019"/>
    <s v="EXTREME-NORD"/>
    <s v="IHS"/>
    <s v="Grid-Gen"/>
    <s v="EXTREME-NORD"/>
    <s v="Bourrah"/>
    <s v="NOKIA"/>
    <n v="0"/>
    <n v="0"/>
    <n v="0.35883133432357295"/>
    <n v="0"/>
    <n v="1.1593471824815857E-2"/>
    <n v="1.5160693924757608E-3"/>
    <n v="0.49213282325302071"/>
    <n v="0"/>
    <n v="0"/>
    <n v="1.6944304974729593E-3"/>
    <n v="0"/>
    <n v="0"/>
    <n v="0"/>
    <n v="0"/>
    <n v="1.3150744524305926"/>
    <n v="0"/>
    <n v="0"/>
    <n v="0"/>
    <n v="0"/>
    <n v="0.24045966341587843"/>
    <n v="1.7835078317396415E-3"/>
    <n v="5.8855758447407145E-3"/>
    <n v="0"/>
    <n v="1.7531646215204658E-2"/>
    <n v="0"/>
    <n v="5.8855758447407145E-3"/>
    <x v="2"/>
    <m/>
    <x v="12"/>
    <x v="8"/>
    <s v="no impacts"/>
    <x v="6"/>
    <s v=""/>
    <s v="EXN_019"/>
    <m/>
  </r>
  <r>
    <s v="Guili-Centre-IHS"/>
    <s v="EXN_173"/>
    <s v="EXTREME-NORD"/>
    <s v="IHS"/>
    <s v="Grid-Gen"/>
    <s v="EXTREME-NORD"/>
    <s v="Guili"/>
    <s v="NOKIA"/>
    <n v="0"/>
    <n v="0"/>
    <n v="0.38274345089291528"/>
    <n v="0"/>
    <n v="0"/>
    <n v="7.5561544820089109E-3"/>
    <n v="0.49122303379909238"/>
    <n v="1.76417280854449E-2"/>
    <n v="0"/>
    <n v="1.7836110499716445E-3"/>
    <n v="0"/>
    <n v="0"/>
    <n v="0"/>
    <n v="0"/>
    <n v="1.314396647197587"/>
    <n v="0"/>
    <n v="1.872791602470329E-3"/>
    <n v="0"/>
    <n v="0"/>
    <n v="0.27834241226617129"/>
    <n v="1.6943324401527621E-3"/>
    <n v="5.8677407664232102E-3"/>
    <n v="9.8667513958330851E-3"/>
    <n v="1.3281550163033553E-2"/>
    <n v="0"/>
    <n v="5.8677407664232102E-3"/>
    <x v="2"/>
    <m/>
    <x v="3"/>
    <x v="0"/>
    <s v="Defaut GE &amp; Power Cabinet"/>
    <x v="0"/>
    <s v="(05/06/2026 ticket): INC-20260506-00015135...Grid Outage"/>
    <s v="EXN_173"/>
    <m/>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0"/>
    <n v="2.0510340065005295E-3"/>
    <n v="2.4077355728484473E-3"/>
    <n v="1.9458070444278934E-2"/>
    <n v="1.6550952678543403E-2"/>
    <n v="1.1991949959050661"/>
    <n v="0.13058844343997286"/>
    <n v="5.134719047578281E-2"/>
    <n v="2.1580444764049051E-3"/>
    <n v="2.3185601812614684E-3"/>
    <n v="5.7072250615666916E-3"/>
    <n v="3.9966587932488445E-2"/>
    <n v="0"/>
    <n v="0"/>
    <n v="5.7072250615666916E-3"/>
    <x v="0"/>
    <m/>
    <x v="12"/>
    <x v="8"/>
    <s v="no impacts"/>
    <x v="6"/>
    <s v=""/>
    <s v="ADM_075"/>
    <m/>
  </r>
  <r>
    <s v="Messan"/>
    <s v="SUD_247"/>
    <s v="CENTRE"/>
    <s v="IHS"/>
    <s v="Hybrid-Gen"/>
    <s v="SUD"/>
    <s v="Messam"/>
    <s v="NOKIA"/>
    <n v="0"/>
    <n v="0"/>
    <n v="1.2750483157643213E-2"/>
    <n v="0"/>
    <n v="0.21232737222955178"/>
    <n v="0"/>
    <n v="0"/>
    <n v="0.10259446831346235"/>
    <n v="0.75430580042471951"/>
    <n v="0.49846642661893742"/>
    <n v="5.8432957714221856E-2"/>
    <n v="0"/>
    <n v="0"/>
    <n v="0"/>
    <n v="0"/>
    <n v="0"/>
    <n v="0"/>
    <n v="0.30899273184888382"/>
    <n v="0"/>
    <n v="0"/>
    <n v="0"/>
    <n v="5.4396988868054613E-3"/>
    <n v="0"/>
    <n v="9.8283471206451044E-3"/>
    <n v="4.1040390310521299E-3"/>
    <n v="5.4396988868054613E-3"/>
    <x v="0"/>
    <m/>
    <x v="12"/>
    <x v="8"/>
    <s v="no impacts"/>
    <x v="6"/>
    <s v=""/>
    <s v="SUD_247"/>
    <m/>
  </r>
  <r>
    <s v="Boussa-IHS"/>
    <s v="NRD_129"/>
    <s v="NORD"/>
    <s v="IHS"/>
    <s v="Solar-Gen"/>
    <s v="NORD"/>
    <s v="Boussa"/>
    <s v="NOKIA"/>
    <n v="0"/>
    <n v="0"/>
    <n v="0"/>
    <n v="0"/>
    <n v="0"/>
    <n v="1.188192218300262"/>
    <n v="0"/>
    <n v="0"/>
    <n v="0.39016743069246196"/>
    <n v="0"/>
    <n v="0"/>
    <n v="0"/>
    <n v="0"/>
    <n v="0"/>
    <n v="0"/>
    <n v="0"/>
    <n v="0"/>
    <n v="4.3537946534910166"/>
    <n v="0"/>
    <n v="0"/>
    <n v="0.25666461206564445"/>
    <n v="4.8511413023317575E-3"/>
    <n v="0"/>
    <n v="1.4450326577380858E-2"/>
    <n v="0"/>
    <n v="4.8511413023317575E-3"/>
    <x v="0"/>
    <m/>
    <x v="12"/>
    <x v="8"/>
    <s v="no impacts"/>
    <x v="6"/>
    <s v=""/>
    <s v="NRD_129"/>
    <m/>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0"/>
    <n v="0.44277786590844326"/>
    <n v="1.9096196705218971"/>
    <n v="0.38864419161437419"/>
    <n v="0.12250915296219257"/>
    <n v="8.714219265879633E-2"/>
    <n v="1.0744742932315166"/>
    <n v="1.2522186837426836"/>
    <n v="1.5748374154260485E-2"/>
    <n v="0.11583883367148649"/>
    <n v="4.476604657666361E-3"/>
    <n v="8.8675866975208711E-3"/>
    <n v="9.5627161173842193E-3"/>
    <n v="0"/>
    <n v="4.476604657666361E-3"/>
    <x v="2"/>
    <m/>
    <x v="3"/>
    <x v="0"/>
    <s v="Defaut GE &amp; Power Cabinet"/>
    <x v="0"/>
    <s v="(05/06/2026 ticket): INC-20260506-00018516...Grid Outage"/>
    <s v="NRO_238"/>
    <m/>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0"/>
    <n v="2.1750944487225206"/>
    <n v="0.65943556986388807"/>
    <n v="0"/>
    <n v="0.5232785564778375"/>
    <n v="1.0546507807009988"/>
    <n v="2.7645197137819775E-3"/>
    <n v="1.0612485747331181E-2"/>
    <n v="0"/>
    <n v="3.7810366032877251E-3"/>
    <n v="3.567015663479283E-3"/>
    <n v="0"/>
    <n v="1.062524013042725E-2"/>
    <n v="0"/>
    <n v="3.567015663479283E-3"/>
    <x v="2"/>
    <m/>
    <x v="12"/>
    <x v="8"/>
    <s v="no impacts"/>
    <x v="6"/>
    <s v=""/>
    <s v="EXN_275"/>
    <m/>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5.2131933921748239E-2"/>
    <n v="4.8511413023316864E-3"/>
    <n v="1.7835078317395903E-3"/>
    <n v="3.5491805851617861E-3"/>
    <n v="2.4854221870516252E-2"/>
    <n v="0"/>
    <n v="0"/>
    <n v="3.5491805851617861E-3"/>
    <x v="0"/>
    <m/>
    <x v="12"/>
    <x v="8"/>
    <s v="no impacts"/>
    <x v="6"/>
    <s v=""/>
    <s v="NRD_055"/>
    <m/>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0"/>
    <n v="0"/>
    <n v="0"/>
    <n v="0"/>
    <n v="0"/>
    <n v="0.78383385697123253"/>
    <n v="0.29763178696070314"/>
    <n v="0"/>
    <n v="1.3376308738047311E-3"/>
    <n v="7.6423310590041441E-2"/>
    <n v="3.3173245670353024E-3"/>
    <n v="0"/>
    <n v="9.5627161173842193E-3"/>
    <n v="2.0520195155201599E-4"/>
    <n v="3.3173245670353024E-3"/>
    <x v="0"/>
    <m/>
    <x v="12"/>
    <x v="8"/>
    <s v="no impacts"/>
    <x v="6"/>
    <s v=""/>
    <s v="CTR_367"/>
    <m/>
  </r>
  <r>
    <s v="Mousgoy-IHS"/>
    <s v="EXN_136"/>
    <s v="EXTREME-NORD"/>
    <s v="IHS"/>
    <s v="Hybrid-Gen"/>
    <s v="EXTREME-NORD"/>
    <s v="Mousgoy"/>
    <s v="NOKIA"/>
    <n v="0"/>
    <n v="0"/>
    <n v="0"/>
    <n v="0"/>
    <n v="0"/>
    <n v="2.7645971274559804E-3"/>
    <n v="0"/>
    <n v="0"/>
    <n v="0"/>
    <n v="0"/>
    <n v="0"/>
    <n v="0"/>
    <n v="9.8837447351154253E-2"/>
    <n v="0"/>
    <n v="0"/>
    <n v="0"/>
    <n v="0"/>
    <n v="0"/>
    <n v="0"/>
    <n v="0"/>
    <n v="0"/>
    <n v="3.2994894887183024E-3"/>
    <n v="0"/>
    <n v="9.8283471206451044E-3"/>
    <n v="0"/>
    <n v="3.2994894887183024E-3"/>
    <x v="2"/>
    <m/>
    <x v="12"/>
    <x v="8"/>
    <s v="no impacts"/>
    <x v="6"/>
    <s v=""/>
    <s v="EXN_136"/>
    <m/>
  </r>
  <r>
    <s v="Kumba-Mabanda"/>
    <s v="SUO_027"/>
    <s v="SUD-OUEST"/>
    <s v="IHS"/>
    <s v="Grid-Gen"/>
    <s v="SUD-OUEST"/>
    <s v="Kumba"/>
    <s v="Huawei"/>
    <n v="0"/>
    <n v="0"/>
    <n v="0"/>
    <n v="0"/>
    <n v="0"/>
    <n v="0"/>
    <n v="7.3123821101323226E-3"/>
    <n v="0"/>
    <n v="0"/>
    <n v="0"/>
    <n v="0"/>
    <n v="0"/>
    <n v="0"/>
    <n v="8.9175391586979543E-5"/>
    <n v="0"/>
    <n v="0"/>
    <n v="0.14913692489006458"/>
    <n v="0"/>
    <n v="0"/>
    <n v="0"/>
    <n v="2.8357774524659488E-2"/>
    <n v="3.299489488718243E-3"/>
    <n v="0"/>
    <n v="9.8283471206449275E-3"/>
    <n v="0"/>
    <n v="3.299489488718243E-3"/>
    <x v="0"/>
    <m/>
    <x v="12"/>
    <x v="8"/>
    <s v="no impacts"/>
    <x v="6"/>
    <s v=""/>
    <s v="SUO_027"/>
    <m/>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
    <n v="1.0778838028234741"/>
    <n v="0"/>
    <n v="1.7836110499716443E-3"/>
    <n v="2.1688693852738396E-2"/>
    <n v="3.0321387849518637E-3"/>
    <n v="1.3020360664792934E-2"/>
    <n v="2.6754165749574665E-3"/>
    <n v="3.3440622395496451E-2"/>
    <n v="2.8536125307832214E-3"/>
    <n v="0"/>
    <n v="8.5001921043411886E-3"/>
    <n v="0"/>
    <n v="2.8536125307832214E-3"/>
    <x v="2"/>
    <m/>
    <x v="12"/>
    <x v="8"/>
    <s v="no impacts"/>
    <x v="6"/>
    <s v=""/>
    <s v="EXN_273"/>
    <m/>
  </r>
  <r>
    <s v="LAF-CAMTEL"/>
    <s v="EXN_107"/>
    <s v="EXTREME-NORD"/>
    <s v="CAMUSAT"/>
    <s v="Bad Grid + Solar + GE"/>
    <s v="EXTREME-NORD"/>
    <s v="Laf"/>
    <s v="NOKIA"/>
    <n v="0"/>
    <n v="0"/>
    <n v="0"/>
    <n v="0"/>
    <n v="0"/>
    <n v="0.10275775134102022"/>
    <n v="2.2293847896745003E-2"/>
    <n v="0"/>
    <n v="0"/>
    <n v="0"/>
    <n v="0"/>
    <n v="0"/>
    <n v="1.1527138383791871E-2"/>
    <n v="8.0796827070620802E-3"/>
    <n v="0.95237708743073757"/>
    <n v="5.6183748074106451E-3"/>
    <n v="0"/>
    <n v="5.8501121245699648E-3"/>
    <n v="0"/>
    <n v="0"/>
    <n v="2.2293847896745519E-3"/>
    <n v="2.7644371391963413E-3"/>
    <n v="0"/>
    <n v="8.2345611010808117E-3"/>
    <n v="0"/>
    <n v="2.7644371391963413E-3"/>
    <x v="2"/>
    <m/>
    <x v="12"/>
    <x v="8"/>
    <s v="no impacts"/>
    <x v="6"/>
    <s v="(05/06/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06/2026  cell nokia): 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06/2026  cell nokia): 06/05/2026 : Feedback Camtel attendu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
    <s v="EXN_107"/>
    <m/>
  </r>
  <r>
    <s v="Letta-MTN"/>
    <s v="EST_063"/>
    <s v="CENTRE"/>
    <s v="IHS"/>
    <s v="solar + Gen"/>
    <s v="EST"/>
    <s v="Letta"/>
    <s v="NOKIA"/>
    <n v="2.0974076872486383E-2"/>
    <n v="0.44464633753099769"/>
    <n v="3.9307442506841537"/>
    <n v="0.38099294301621162"/>
    <n v="0.18232800563873838"/>
    <n v="0"/>
    <n v="2.5652906547043228"/>
    <n v="0"/>
    <n v="0"/>
    <n v="0"/>
    <n v="0.32554368452742793"/>
    <n v="0"/>
    <n v="0.4658522456503808"/>
    <n v="0"/>
    <n v="9.9519737011070711E-3"/>
    <n v="0"/>
    <n v="0"/>
    <n v="6.9485465124574819E-2"/>
    <n v="2.1937146330396973E-3"/>
    <n v="0"/>
    <n v="0"/>
    <n v="2.7466020608791705E-3"/>
    <n v="0"/>
    <n v="5.312620065213625E-3"/>
    <n v="1.8468175639740488E-3"/>
    <n v="2.7466020608791705E-3"/>
    <x v="0"/>
    <m/>
    <x v="12"/>
    <x v="8"/>
    <s v="no impacts"/>
    <x v="6"/>
    <s v=""/>
    <s v="EST_063"/>
    <m/>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0"/>
    <n v="3.8784632934339629"/>
    <n v="1.2361849483353451"/>
    <n v="5.7964004531536632E-3"/>
    <n v="6.5686593442969218E-2"/>
    <n v="2.5860863560224117E-3"/>
    <n v="7.5121349872871529E-2"/>
    <n v="6.0639266279146446E-3"/>
    <n v="0"/>
    <n v="0.38843017067456559"/>
    <n v="2.6752617476092913E-3"/>
    <n v="0"/>
    <n v="7.9689300978199283E-3"/>
    <n v="0"/>
    <n v="2.6752617476092913E-3"/>
    <x v="2"/>
    <m/>
    <x v="12"/>
    <x v="8"/>
    <s v="no impacts"/>
    <x v="6"/>
    <s v=""/>
    <s v="NRO_039"/>
    <m/>
  </r>
  <r>
    <s v="Douroum-IHS"/>
    <s v="NRD_122"/>
    <s v="NORD"/>
    <s v="IHS"/>
    <s v="Grid-Gen"/>
    <s v="NORD"/>
    <s v="Douroum"/>
    <s v="NOKIA"/>
    <n v="0"/>
    <n v="0"/>
    <n v="0"/>
    <n v="0"/>
    <n v="0"/>
    <n v="1.0701666299831919E-3"/>
    <n v="0"/>
    <n v="0"/>
    <n v="0"/>
    <n v="1.997322350721719"/>
    <n v="0"/>
    <n v="0"/>
    <n v="0.14376696406804423"/>
    <n v="0"/>
    <n v="0"/>
    <n v="0"/>
    <n v="0"/>
    <n v="0"/>
    <n v="3.5761401551931575E-2"/>
    <n v="0"/>
    <n v="1.2484554822176806E-3"/>
    <n v="2.5860863560224117E-3"/>
    <n v="0"/>
    <n v="7.7032990945595523E-3"/>
    <n v="0"/>
    <n v="2.5860863560224117E-3"/>
    <x v="0"/>
    <m/>
    <x v="12"/>
    <x v="8"/>
    <s v="no impacts"/>
    <x v="6"/>
    <s v=""/>
    <s v="NRD_122"/>
    <m/>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0"/>
    <n v="0"/>
    <n v="0"/>
    <n v="1.685414900993909E-2"/>
    <n v="4.1894598967562806E-2"/>
    <n v="0.31593057731435098"/>
    <n v="3.9522533551349333E-2"/>
    <n v="8.150630791049782E-3"/>
    <n v="1.3022817485796143"/>
    <n v="0.14282330716570638"/>
    <n v="2.4077355728483103E-3"/>
    <n v="0"/>
    <n v="7.172037088037782E-3"/>
    <n v="0"/>
    <n v="2.4077355728483103E-3"/>
    <x v="0"/>
    <m/>
    <x v="12"/>
    <x v="8"/>
    <s v="no impacts"/>
    <x v="6"/>
    <s v=""/>
    <s v="CTR_097"/>
    <m/>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3.4332525760987116E-2"/>
    <n v="4.2804187961750177E-3"/>
    <n v="1.5766209232577981E-2"/>
    <n v="2.3363952595788638E-3"/>
    <n v="1.6361321934862456E-2"/>
    <n v="0"/>
    <n v="0"/>
    <n v="2.3363952595788638E-3"/>
    <x v="2"/>
    <m/>
    <x v="12"/>
    <x v="8"/>
    <s v="no impacts"/>
    <x v="6"/>
    <s v=""/>
    <s v="NRO_231"/>
    <m/>
  </r>
  <r>
    <s v="Kumba-Kake"/>
    <s v="SUO_052"/>
    <s v="SUD-OUEST"/>
    <s v="IHS"/>
    <s v="Hybrid-Gen"/>
    <s v="SUD-OUEST"/>
    <s v="Kumba"/>
    <s v="Huawei"/>
    <n v="0"/>
    <n v="0"/>
    <n v="0"/>
    <n v="0"/>
    <n v="5.3505234952187721E-4"/>
    <n v="5.671554904931899E-3"/>
    <n v="1.9618586149135506E-3"/>
    <n v="0"/>
    <n v="1.8726832233265705E-3"/>
    <n v="3.2816544104008467E-3"/>
    <n v="8.0257852428281603E-4"/>
    <n v="0"/>
    <n v="0"/>
    <n v="1.3447649051316511E-2"/>
    <n v="1.6051570485656314E-3"/>
    <n v="0"/>
    <n v="2.4077355728484469E-3"/>
    <n v="3.9058821515097035E-3"/>
    <n v="1.0701046990437544E-3"/>
    <n v="1.0701046990437544E-3"/>
    <n v="1.9618586149135501E-3"/>
    <n v="2.318560181261468E-3"/>
    <n v="0"/>
    <n v="6.9064060847775161E-3"/>
    <n v="0"/>
    <n v="2.318560181261468E-3"/>
    <x v="0"/>
    <m/>
    <x v="12"/>
    <x v="8"/>
    <s v="no impacts"/>
    <x v="6"/>
    <s v=""/>
    <s v="SUO_052"/>
    <m/>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n v="0"/>
    <n v="1.0702905133692132E-3"/>
    <n v="0.72845205837322646"/>
    <n v="0"/>
    <n v="0"/>
    <n v="0"/>
    <n v="4.6731538683629718E-2"/>
    <n v="2.140581026737913E-3"/>
    <n v="0"/>
    <n v="6.3762510662882981E-3"/>
    <n v="0"/>
    <n v="2.140581026737913E-3"/>
    <x v="0"/>
    <m/>
    <x v="12"/>
    <x v="8"/>
    <s v="no impacts"/>
    <x v="6"/>
    <s v=""/>
    <s v="ADM_041"/>
    <m/>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0"/>
    <n v="3.4217132804273569"/>
    <n v="9.8806333878373332E-3"/>
    <n v="8.0257852428281581E-4"/>
    <n v="2.675261747609386E-4"/>
    <n v="5.3255543855744172E-2"/>
    <n v="4.6192852842055392E-3"/>
    <n v="8.0257852428281603E-4"/>
    <n v="1.6051570485656321E-3"/>
    <n v="1.2062398518404371"/>
    <n v="2.1402093980875093E-3"/>
    <n v="0"/>
    <n v="6.3751440782561699E-3"/>
    <n v="0"/>
    <n v="2.1402093980875093E-3"/>
    <x v="0"/>
    <m/>
    <x v="12"/>
    <x v="8"/>
    <s v="no impacts"/>
    <x v="6"/>
    <s v=""/>
    <s v="SUO_231"/>
    <m/>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0"/>
    <n v="0"/>
    <n v="2.764917159536535E-3"/>
    <n v="8.0271788502682428E-4"/>
    <n v="1.6054357700536486E-3"/>
    <n v="0.24161509178241378"/>
    <n v="0"/>
    <n v="0"/>
    <n v="0"/>
    <n v="2.7236796807917171E-2"/>
    <n v="1.8730083983956953E-3"/>
    <n v="0"/>
    <n v="5.5792196830023247E-3"/>
    <n v="0"/>
    <n v="1.8730083983956953E-3"/>
    <x v="0"/>
    <m/>
    <x v="12"/>
    <x v="8"/>
    <s v="no impacts"/>
    <x v="6"/>
    <s v=""/>
    <s v="ADM_144"/>
    <m/>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17.230076790713209"/>
    <n v="29.500860364178035"/>
    <n v="1.8548481450091792E-3"/>
    <n v="0"/>
    <n v="0"/>
    <n v="3.5568338269124367E-3"/>
    <n v="1.8548481450091792E-3"/>
    <x v="0"/>
    <m/>
    <x v="12"/>
    <x v="8"/>
    <s v="no impacts"/>
    <x v="6"/>
    <s v=""/>
    <s v="LIT_122"/>
    <m/>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0"/>
    <n v="0"/>
    <n v="0"/>
    <n v="0"/>
    <n v="3.2812081803956938"/>
    <n v="6.1629826528894256"/>
    <n v="3.9912846124175796E-2"/>
    <n v="0.15550915744757351"/>
    <n v="0.15815753538429794"/>
    <n v="0.17751438171906003"/>
    <n v="1.7838175222816795E-3"/>
    <n v="0"/>
    <n v="5.313542555240503E-3"/>
    <n v="0"/>
    <n v="1.7838175222816795E-3"/>
    <x v="0"/>
    <m/>
    <x v="12"/>
    <x v="8"/>
    <s v="no impacts"/>
    <x v="6"/>
    <s v=""/>
    <s v="ADM_063"/>
    <s v="I've replaced the cable"/>
  </r>
  <r>
    <s v="Kumba"/>
    <s v="SUO_006"/>
    <s v="SUD-OUEST"/>
    <s v="IHS"/>
    <s v="Grid-Gen"/>
    <s v="SUD-OUEST"/>
    <s v="Kumba"/>
    <s v="Huawei"/>
    <n v="0"/>
    <n v="8.0257852428281603E-4"/>
    <n v="0"/>
    <n v="2.675261747609386E-4"/>
    <n v="0"/>
    <n v="6.3136177243581504E-3"/>
    <n v="8.0257852428281603E-4"/>
    <n v="0"/>
    <n v="1.6051570485656321E-3"/>
    <n v="3.4778402718922017E-3"/>
    <n v="2.675261747609386E-4"/>
    <n v="0"/>
    <n v="0"/>
    <n v="1.2038677864242238E-2"/>
    <n v="5.3505234952187721E-4"/>
    <n v="0"/>
    <n v="1.8548481450091745E-3"/>
    <n v="5.974751236327628E-3"/>
    <n v="1.6051570485656321E-3"/>
    <n v="1.3376308738046931E-3"/>
    <n v="3.2994894887182422E-2"/>
    <n v="1.6943324401526112E-3"/>
    <n v="0"/>
    <n v="5.0469890619528005E-3"/>
    <n v="0"/>
    <n v="1.6943324401526112E-3"/>
    <x v="0"/>
    <m/>
    <x v="12"/>
    <x v="8"/>
    <s v="no impacts"/>
    <x v="6"/>
    <s v=""/>
    <s v="SUO_006"/>
    <m/>
  </r>
  <r>
    <s v="Kumba-Mbongue-Road"/>
    <s v="SUO_237"/>
    <s v="SUD-OUEST"/>
    <s v="IHS"/>
    <s v="Grid-Gen"/>
    <s v="SUD-OUEST"/>
    <s v="Kumba"/>
    <s v="Huawei"/>
    <n v="0"/>
    <n v="5.3505234952187721E-4"/>
    <n v="0"/>
    <n v="0"/>
    <n v="3.3315926296895559E-2"/>
    <n v="3.299489488718243E-3"/>
    <n v="1.9618586149135501E-3"/>
    <n v="0"/>
    <n v="1.8726832233265705E-3"/>
    <n v="2.1402093980875093E-3"/>
    <n v="2.675261747609386E-4"/>
    <n v="0"/>
    <n v="0"/>
    <n v="1.0165994640915667E-2"/>
    <n v="2.675261747609386E-4"/>
    <n v="2.675261747609386E-4"/>
    <n v="9.6309422913937897E-4"/>
    <n v="3.0141282356399082E-3"/>
    <n v="2.4077355728484478E-3"/>
    <n v="2.1402093980875093E-3"/>
    <n v="1.4268062653916729E-3"/>
    <n v="1.6051570485656321E-3"/>
    <n v="0"/>
    <n v="4.781358058692127E-3"/>
    <n v="0"/>
    <n v="1.6051570485656321E-3"/>
    <x v="0"/>
    <m/>
    <x v="12"/>
    <x v="8"/>
    <s v="no impacts"/>
    <x v="6"/>
    <s v=""/>
    <s v="SUO_237"/>
    <m/>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0"/>
    <n v="0"/>
    <n v="9.7201176829807678E-3"/>
    <n v="8.0257852428281581E-4"/>
    <n v="5.3505234952187721E-4"/>
    <n v="3.0319633139573041E-3"/>
    <n v="3.7453664466531398E-3"/>
    <n v="1.9618586149135501E-3"/>
    <n v="5.3505234952187721E-4"/>
    <n v="1.3376308738046931E-3"/>
    <n v="1.6051570485656321E-3"/>
    <n v="0"/>
    <n v="4.781358058692127E-3"/>
    <n v="0"/>
    <n v="1.6051570485656321E-3"/>
    <x v="0"/>
    <m/>
    <x v="12"/>
    <x v="8"/>
    <s v="no impacts"/>
    <x v="6"/>
    <s v=""/>
    <s v="SUO_125"/>
    <m/>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0"/>
    <n v="0.70636255647862523"/>
    <n v="2.6752617476092913E-3"/>
    <n v="6.0639266279144729E-3"/>
    <n v="0"/>
    <n v="1.515981656978832E-3"/>
    <n v="8.2629917844495263E-2"/>
    <n v="4.0128926214141923E-3"/>
    <n v="0"/>
    <n v="6.9645980829431103E-2"/>
    <n v="1.5159816569788325E-3"/>
    <n v="0"/>
    <n v="4.5157270554319895E-3"/>
    <n v="0"/>
    <n v="1.5159816569788325E-3"/>
    <x v="2"/>
    <m/>
    <x v="10"/>
    <x v="6"/>
    <s v="BSS Hardware issue"/>
    <x v="5"/>
    <s v="(05/06/2026  cell nokia): 05/05/2026 : Check breaker and  interconnection  (sfp, optical fiber) between system and radio module, swap its if needed..;..;(05/06/2026  cell nokia): 06/05/2026 : Access issue || Negociation en cours _x000a_05/05/2026 : Check breaker and  interconnection  (sfp, optical fiber) between system and radio module, swap its if needed..;..;(05/06/2026  cell nokia): 06/05/2026 : Access issue || Negociation en cours _x000a_05/05/2026 : Check breaker and  interconnection  (sfp, optical fiber) between system and radio module, swap its if needed"/>
    <s v="NRO_024"/>
    <m/>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0"/>
    <n v="0"/>
    <n v="2.9610720519737052E-3"/>
    <n v="0"/>
    <n v="0"/>
    <n v="0.54469721550004213"/>
    <n v="0"/>
    <n v="0"/>
    <n v="0"/>
    <n v="4.7267261990490674E-2"/>
    <n v="1.4270540178254463E-3"/>
    <n v="0"/>
    <n v="4.2508340441927079E-3"/>
    <n v="0"/>
    <n v="1.4270540178254463E-3"/>
    <x v="0"/>
    <m/>
    <x v="12"/>
    <x v="8"/>
    <s v="no impacts"/>
    <x v="6"/>
    <s v=""/>
    <s v="ADM_154"/>
    <m/>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9.4989270416884253"/>
    <n v="0.87925152596930078"/>
    <n v="1.1822873416601747"/>
    <n v="1.4268062653916727E-3"/>
    <n v="0"/>
    <n v="4.2500960521707791E-3"/>
    <n v="0"/>
    <n v="1.4268062653916727E-3"/>
    <x v="0"/>
    <m/>
    <x v="12"/>
    <x v="8"/>
    <s v="no impacts"/>
    <x v="6"/>
    <s v=""/>
    <s v="ADM_083"/>
    <m/>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0"/>
    <n v="4.0542799677111635E-2"/>
    <n v="1.2988930836993091"/>
    <n v="5.2613481036318738E-3"/>
    <n v="0"/>
    <n v="0.26556431614602521"/>
    <n v="8.4235074893060799E-2"/>
    <n v="5.6180496699795622E-3"/>
    <n v="2.965973524182948E-2"/>
    <n v="6.9235774028130942E-2"/>
    <n v="1.3376308738047311E-3"/>
    <n v="0"/>
    <n v="3.9844650489102192E-3"/>
    <n v="0"/>
    <n v="1.3376308738047311E-3"/>
    <x v="2"/>
    <m/>
    <x v="12"/>
    <x v="8"/>
    <s v="no impacts"/>
    <x v="6"/>
    <s v=""/>
    <s v="NRO_044"/>
    <m/>
  </r>
  <r>
    <s v="CTR_302_N_Doume-Centre"/>
    <s v="CTR_302"/>
    <s v="CENTRE"/>
    <s v="IHS"/>
    <s v="Hybrid-Gen"/>
    <s v="CENTRE"/>
    <s v="Doume"/>
    <s v="NOKIA"/>
    <n v="2.1402093980876723E-3"/>
    <n v="0"/>
    <n v="0"/>
    <n v="0"/>
    <n v="0"/>
    <n v="0"/>
    <n v="5.9924872525011837E-2"/>
    <n v="0.17405416217056086"/>
    <n v="0.40025165722115302"/>
    <n v="1.0701046990435794E-3"/>
    <n v="0"/>
    <n v="0"/>
    <n v="0"/>
    <n v="0"/>
    <n v="0"/>
    <n v="0"/>
    <n v="0.58484788818404665"/>
    <n v="0"/>
    <n v="0"/>
    <n v="0"/>
    <n v="6.3296692948438329E-2"/>
    <n v="1.2484554822176806E-3"/>
    <n v="0"/>
    <n v="3.7188340456493336E-3"/>
    <n v="0"/>
    <n v="1.2484554822176806E-3"/>
    <x v="0"/>
    <m/>
    <x v="12"/>
    <x v="8"/>
    <s v="no impacts"/>
    <x v="6"/>
    <s v=""/>
    <s v="CTR_302"/>
    <m/>
  </r>
  <r>
    <s v="Abome-II"/>
    <s v="CTR_662"/>
    <s v="Yaounde"/>
    <s v="CAMUSAT"/>
    <s v="Good Grid no GE - 12h"/>
    <s v="CENTRE"/>
    <s v="Yaounde"/>
    <s v="ZTE"/>
    <n v="0"/>
    <n v="0"/>
    <n v="0"/>
    <n v="0"/>
    <n v="0"/>
    <n v="0"/>
    <n v="0"/>
    <n v="6.2003828121210054"/>
    <n v="0"/>
    <n v="0"/>
    <n v="0"/>
    <n v="0"/>
    <n v="3.4735955232526607"/>
    <n v="0"/>
    <n v="0"/>
    <n v="7.774346308709509"/>
    <n v="0"/>
    <n v="0"/>
    <n v="0"/>
    <n v="3.5993684955469361"/>
    <n v="13.089663359329743"/>
    <n v="1.2127853255829973E-3"/>
    <n v="0"/>
    <n v="0"/>
    <n v="2.3256221175967321E-3"/>
    <n v="1.2127853255829973E-3"/>
    <x v="0"/>
    <m/>
    <x v="12"/>
    <x v="8"/>
    <s v="no impacts"/>
    <x v="6"/>
    <s v=""/>
    <s v="CTR_662"/>
    <m/>
  </r>
  <r>
    <s v="Rhumsiki"/>
    <s v="EXN_139"/>
    <s v="EXTREME-NORD"/>
    <s v="IHS"/>
    <s v="Grid-Gen"/>
    <s v="EXTREME-NORD"/>
    <s v="Rhumsiki"/>
    <s v="NOKIA"/>
    <n v="0"/>
    <n v="0"/>
    <n v="0.46878315779275459"/>
    <n v="0"/>
    <n v="0"/>
    <n v="1.2485277349802194E-3"/>
    <n v="0"/>
    <n v="0"/>
    <n v="0"/>
    <n v="0"/>
    <n v="0"/>
    <n v="0"/>
    <n v="0"/>
    <n v="0"/>
    <n v="0"/>
    <n v="0"/>
    <n v="2.0511527074673565E-3"/>
    <n v="0"/>
    <n v="2.1046610389665505E-2"/>
    <n v="0"/>
    <n v="1.553435321445174E-2"/>
    <n v="1.1592800906306299E-3"/>
    <n v="0"/>
    <n v="3.4532030423884484E-3"/>
    <n v="0"/>
    <n v="1.1592800906306299E-3"/>
    <x v="2"/>
    <m/>
    <x v="12"/>
    <x v="8"/>
    <s v="no impacts"/>
    <x v="6"/>
    <s v=""/>
    <s v="EXN_139"/>
    <m/>
  </r>
  <r>
    <s v="Mayo-Tolere-I"/>
    <s v="ADM_043"/>
    <s v="ADAMAOUA"/>
    <s v="IHS"/>
    <s v="Solar-Gen"/>
    <s v="ADAMAOUA"/>
    <s v="Mayo-Tolere"/>
    <s v="NOKIA"/>
    <n v="2.0513901506238972E-3"/>
    <n v="0"/>
    <n v="1.5045242377724869E-2"/>
    <n v="0"/>
    <n v="0"/>
    <n v="0"/>
    <n v="4.0397043315757997E-2"/>
    <n v="0.12421202450420094"/>
    <n v="2.4740092291893539E-2"/>
    <n v="0"/>
    <n v="0"/>
    <n v="0"/>
    <n v="0"/>
    <n v="0.31658981312910739"/>
    <n v="0"/>
    <n v="1.1594813894832284E-3"/>
    <n v="0.54432260143274169"/>
    <n v="0"/>
    <n v="0"/>
    <n v="0"/>
    <n v="4.4929483526550747E-2"/>
    <n v="1.0702905133692132E-3"/>
    <n v="0"/>
    <n v="3.1881255331449136E-3"/>
    <n v="0"/>
    <n v="1.0702905133692132E-3"/>
    <x v="0"/>
    <m/>
    <x v="12"/>
    <x v="8"/>
    <s v="no impacts"/>
    <x v="6"/>
    <s v=""/>
    <s v="ADM_043"/>
    <m/>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0"/>
    <n v="0"/>
    <n v="1.0701046990437543E-2"/>
    <n v="1.4268062653916727E-3"/>
    <n v="8.9175391586979543E-5"/>
    <n v="1.3376308738046929E-3"/>
    <n v="4.5479449709359566E-3"/>
    <n v="1.3376308738046931E-3"/>
    <n v="1.0701046990437544E-3"/>
    <n v="0.66146738463557941"/>
    <n v="1.0701046990437544E-3"/>
    <n v="0"/>
    <n v="3.1875720391280845E-3"/>
    <n v="0"/>
    <n v="1.0701046990437544E-3"/>
    <x v="0"/>
    <m/>
    <x v="12"/>
    <x v="8"/>
    <s v="no impacts"/>
    <x v="6"/>
    <s v=""/>
    <s v="SUO_217"/>
    <m/>
  </r>
  <r>
    <s v="Maroua-Zokok-Palar-II"/>
    <s v="EXN_204"/>
    <s v="Maroua"/>
    <s v="CAMUSAT"/>
    <s v="Bad Grid + GE"/>
    <s v="EXTREME-NORD"/>
    <s v="Maroua"/>
    <s v="Huawei"/>
    <n v="0"/>
    <n v="0"/>
    <n v="0"/>
    <n v="0"/>
    <n v="0.15712703997625793"/>
    <n v="0"/>
    <n v="0"/>
    <n v="0"/>
    <n v="0"/>
    <n v="0"/>
    <n v="0"/>
    <n v="0"/>
    <n v="0"/>
    <n v="0"/>
    <n v="2.675261747609386E-4"/>
    <n v="2.8536125307833454E-3"/>
    <n v="2.4077355728484469E-3"/>
    <n v="2.675261747609386E-4"/>
    <n v="5.3505234952187721E-4"/>
    <n v="8.0257852428281603E-4"/>
    <n v="6.2422774110885678E-4"/>
    <n v="1.0701046990437544E-3"/>
    <n v="0"/>
    <n v="3.1875720391280845E-3"/>
    <n v="0"/>
    <n v="1.0701046990437544E-3"/>
    <x v="0"/>
    <m/>
    <x v="12"/>
    <x v="8"/>
    <s v="no impacts"/>
    <x v="6"/>
    <s v=""/>
    <s v="EXN_204"/>
    <m/>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0"/>
    <n v="1.8726832233265207E-3"/>
    <n v="2.8946332109133559"/>
    <n v="3.4906499774163611"/>
    <n v="3.7453664466530413E-3"/>
    <n v="3.6842561322419103"/>
    <n v="0"/>
    <n v="0"/>
    <n v="3.5670156634803098E-4"/>
    <n v="6.5508242659794977E-2"/>
    <n v="1.0701046990435794E-3"/>
    <n v="0"/>
    <n v="3.1875720391275632E-3"/>
    <n v="0"/>
    <n v="1.0701046990435794E-3"/>
    <x v="0"/>
    <m/>
    <x v="12"/>
    <x v="8"/>
    <s v="no impacts"/>
    <x v="6"/>
    <s v=""/>
    <s v="CTR_301"/>
    <m/>
  </r>
  <r>
    <s v="Doumofe-MTN"/>
    <s v="OST_116"/>
    <s v="OUEST"/>
    <s v="IHS"/>
    <s v="Solar-Gen"/>
    <s v="OUEST"/>
    <s v="Doumofe"/>
    <s v="NOKIA"/>
    <n v="0"/>
    <n v="0"/>
    <n v="0"/>
    <n v="0"/>
    <n v="0"/>
    <n v="0"/>
    <n v="1.4404005556090718"/>
    <n v="2.2826125883451067"/>
    <n v="1.7369864467903282"/>
    <n v="8.9175391586982075E-4"/>
    <n v="0"/>
    <n v="0"/>
    <n v="0"/>
    <n v="0"/>
    <n v="9.9698087794243204E-2"/>
    <n v="0"/>
    <n v="1.1358626327999932"/>
    <n v="0"/>
    <n v="0"/>
    <n v="0"/>
    <n v="1.192435501222773"/>
    <n v="8.9175391586982075E-4"/>
    <n v="0"/>
    <n v="2.6563100326068125E-3"/>
    <n v="0"/>
    <n v="8.9175391586982075E-4"/>
    <x v="0"/>
    <m/>
    <x v="12"/>
    <x v="8"/>
    <s v="no impacts"/>
    <x v="6"/>
    <s v=""/>
    <s v="OST_116"/>
    <m/>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0"/>
    <n v="5.0829973204579446E-3"/>
    <n v="1.8419712184640149"/>
    <n v="4.0128926214141923E-3"/>
    <n v="8.9175391586982064E-4"/>
    <n v="1.4446413437090716E-2"/>
    <n v="9.5078802510037641E-2"/>
    <n v="3.9989812603265102"/>
    <n v="0"/>
    <n v="0.12334740164310999"/>
    <n v="8.0257852428294147E-4"/>
    <n v="0"/>
    <n v="2.3906790293464373E-3"/>
    <n v="0"/>
    <n v="8.0257852428294147E-4"/>
    <x v="2"/>
    <m/>
    <x v="12"/>
    <x v="8"/>
    <s v="no impacts"/>
    <x v="6"/>
    <s v=""/>
    <s v="NRO_236"/>
    <m/>
  </r>
  <r>
    <s v="Ngd-Dang"/>
    <s v="ADM_017"/>
    <s v="Ngaoundere"/>
    <s v="IHS"/>
    <s v="Grid-Gen"/>
    <s v="ADAMAOUA"/>
    <s v="Ngaoundere"/>
    <s v="Huawei"/>
    <n v="0"/>
    <n v="5.5467093567101271E-3"/>
    <n v="0"/>
    <n v="0"/>
    <n v="0"/>
    <n v="0"/>
    <n v="0"/>
    <n v="0"/>
    <n v="4.8261721926873322E-2"/>
    <n v="0"/>
    <n v="0"/>
    <n v="0"/>
    <n v="0"/>
    <n v="0"/>
    <n v="0"/>
    <n v="4.9135640764425732E-2"/>
    <n v="4.1107180259849958"/>
    <n v="1.4238813125476197"/>
    <n v="9.5038673583823421"/>
    <n v="0.85308746607768104"/>
    <n v="0.31821346733897776"/>
    <n v="8.0257852428281603E-4"/>
    <n v="0"/>
    <n v="2.3906790293460635E-3"/>
    <n v="0"/>
    <n v="8.0257852428281603E-4"/>
    <x v="0"/>
    <m/>
    <x v="12"/>
    <x v="8"/>
    <s v="no impacts"/>
    <x v="6"/>
    <s v=""/>
    <s v="ADM_017"/>
    <m/>
  </r>
  <r>
    <s v="Ngd-Bini"/>
    <s v="ADM_069"/>
    <s v="Ngaoundere"/>
    <s v="IHS"/>
    <s v="Grid-Gen"/>
    <s v="ADAMAOUA"/>
    <s v="Ngaoundere"/>
    <s v="Huawei"/>
    <n v="0"/>
    <n v="5.0651622421404368E-3"/>
    <n v="0"/>
    <n v="0"/>
    <n v="0"/>
    <n v="0"/>
    <n v="0"/>
    <n v="0"/>
    <n v="3.7578510014753173E-2"/>
    <n v="0"/>
    <n v="0"/>
    <n v="0"/>
    <n v="0"/>
    <n v="0"/>
    <n v="0"/>
    <n v="9.791457996250353E-3"/>
    <n v="0.62392454477746107"/>
    <n v="8.0257852428281603E-4"/>
    <n v="0.92874386830007427"/>
    <n v="0.98708240947627657"/>
    <n v="8.8640339237457642E-3"/>
    <n v="8.0257852428281603E-4"/>
    <n v="0"/>
    <n v="2.3906790293460635E-3"/>
    <n v="0"/>
    <n v="8.0257852428281603E-4"/>
    <x v="0"/>
    <m/>
    <x v="12"/>
    <x v="8"/>
    <s v="no impacts"/>
    <x v="6"/>
    <s v=""/>
    <s v="ADM_069"/>
    <m/>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0"/>
    <n v="0"/>
    <n v="0"/>
    <n v="1.5516518136134442E-3"/>
    <n v="1.4446413437090686E-3"/>
    <n v="0"/>
    <n v="8.5608375923500353E-4"/>
    <n v="0"/>
    <n v="0"/>
    <n v="8.0257852428281592E-4"/>
    <n v="8.0257852428281592E-4"/>
    <n v="5.6203014280061872E-3"/>
    <n v="0"/>
    <n v="0"/>
    <n v="8.0257852428281592E-4"/>
    <x v="0"/>
    <m/>
    <x v="12"/>
    <x v="8"/>
    <s v="no impacts"/>
    <x v="6"/>
    <s v=""/>
    <s v="CTR_276"/>
    <m/>
  </r>
  <r>
    <s v="Akok-I"/>
    <s v="SUD_121"/>
    <s v="CENTRE"/>
    <s v="CAMUSAT"/>
    <s v="Hybrid Solar - S3"/>
    <s v="SUD"/>
    <s v="Akom-I"/>
    <s v="NOKIA"/>
    <n v="8.0257852428277016E-4"/>
    <n v="0"/>
    <n v="3.4459405099785123E-2"/>
    <n v="0"/>
    <n v="0"/>
    <n v="9.2742407250450407E-4"/>
    <n v="0"/>
    <n v="4.6191284195926573E-2"/>
    <n v="0"/>
    <n v="0"/>
    <n v="0"/>
    <n v="0"/>
    <n v="7.4907328933040301E-4"/>
    <n v="1.2770561189205836E-2"/>
    <n v="0"/>
    <n v="2.3489654855336529E-2"/>
    <n v="9.9341386227895082E-2"/>
    <n v="0"/>
    <n v="4.459027624929111E-3"/>
    <n v="0"/>
    <n v="0"/>
    <n v="5.3505234952196091E-4"/>
    <n v="0"/>
    <n v="1.5937860195642914E-3"/>
    <n v="0"/>
    <n v="5.3505234952196091E-4"/>
    <x v="0"/>
    <m/>
    <x v="12"/>
    <x v="8"/>
    <s v="no impacts"/>
    <x v="6"/>
    <s v=""/>
    <s v="SUD_121"/>
    <m/>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82763680931875716"/>
    <n v="0.85381870428869433"/>
    <n v="3.4778402718922017E-3"/>
    <n v="5.3505234952187721E-4"/>
    <n v="0"/>
    <n v="1.5937860195640423E-3"/>
    <n v="0"/>
    <n v="5.3505234952187721E-4"/>
    <x v="0"/>
    <m/>
    <x v="12"/>
    <x v="8"/>
    <s v="no impacts"/>
    <x v="6"/>
    <s v=""/>
    <s v="ADM_003"/>
    <m/>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19.201816039014588"/>
    <n v="1.1848020877029275"/>
    <n v="2.8357774524659495E-3"/>
    <n v="3.5670156634791817E-4"/>
    <n v="0"/>
    <n v="1.0625240130426948E-3"/>
    <n v="0"/>
    <n v="3.5670156634791817E-4"/>
    <x v="0"/>
    <m/>
    <x v="12"/>
    <x v="8"/>
    <s v="no impacts"/>
    <x v="6"/>
    <s v=""/>
    <s v="ADM_127"/>
    <m/>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0"/>
    <n v="2.6752617476094782E-4"/>
    <n v="3.2103140971306789E-4"/>
    <n v="2.4969109644353585E-4"/>
    <n v="6.3405366324379564"/>
    <n v="6.9956132841370531"/>
    <n v="2.496910964434779E-4"/>
    <n v="2.8536125307818605E-4"/>
    <n v="2.85361253078244E-4"/>
    <n v="2.6752617476106361E-4"/>
    <n v="2.85361253078244E-4"/>
    <n v="0"/>
    <n v="0"/>
    <n v="5.472052041401998E-4"/>
    <n v="2.85361253078244E-4"/>
    <x v="0"/>
    <m/>
    <x v="12"/>
    <x v="8"/>
    <s v="no impacts"/>
    <x v="6"/>
    <s v=""/>
    <s v="SUO_165"/>
    <m/>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3.2038756338586833"/>
    <n v="0.85235622786666787"/>
    <n v="8.4359920441282633E-3"/>
    <n v="2.675261747609386E-4"/>
    <n v="0"/>
    <n v="7.9689300978202113E-4"/>
    <n v="0"/>
    <n v="2.675261747609386E-4"/>
    <x v="0"/>
    <m/>
    <x v="12"/>
    <x v="8"/>
    <s v="no impacts"/>
    <x v="6"/>
    <s v=""/>
    <s v="ADM_034"/>
    <m/>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92218055947927269"/>
    <n v="0.98463900374679325"/>
    <n v="5.974751236327628E-3"/>
    <n v="2.675261747609386E-4"/>
    <n v="0"/>
    <n v="7.9689300978202113E-4"/>
    <n v="0"/>
    <n v="2.675261747609386E-4"/>
    <x v="0"/>
    <m/>
    <x v="12"/>
    <x v="8"/>
    <s v="no impacts"/>
    <x v="6"/>
    <s v=""/>
    <s v="ADM_076"/>
    <m/>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0"/>
    <n v="2.6752617476088987E-4"/>
    <n v="2.6752617476083203E-4"/>
    <n v="2.4969109644342005E-4"/>
    <n v="2.4969109644376743E-4"/>
    <n v="2.6752617476077408E-4"/>
    <n v="2.4969109644365164E-4"/>
    <n v="2.6752617476100566E-4"/>
    <n v="2.3185601812600808E-4"/>
    <n v="2.4969109644359369E-4"/>
    <n v="2.6752617476083203E-4"/>
    <n v="0"/>
    <n v="0"/>
    <n v="5.1300487888139568E-4"/>
    <n v="2.6752617476083203E-4"/>
    <x v="0"/>
    <m/>
    <x v="12"/>
    <x v="8"/>
    <s v="no impacts"/>
    <x v="6"/>
    <s v=""/>
    <s v="OST_158"/>
    <m/>
  </r>
  <r>
    <s v="Fochieya-IHS"/>
    <s v="OST_195"/>
    <s v="OUEST"/>
    <s v="IHS"/>
    <s v="Grid-Gen"/>
    <s v="OUEST"/>
    <s v=" Fochieya"/>
    <s v="NOKIA"/>
    <n v="0"/>
    <n v="0"/>
    <n v="0"/>
    <n v="0"/>
    <n v="6.5989789774327555E-4"/>
    <n v="1.0577180016607828"/>
    <n v="2.4969109644359369E-4"/>
    <n v="2.3185601812623967E-4"/>
    <n v="2.8536125307841763E-4"/>
    <n v="2.8536125307859132E-4"/>
    <n v="0.58057495646188817"/>
    <n v="0"/>
    <n v="0.5802077956583509"/>
    <n v="2.3185601812606598E-4"/>
    <n v="2.3185601812606598E-4"/>
    <n v="2.3185601812623967E-4"/>
    <n v="2.3185601812606598E-4"/>
    <n v="1.1990344802002095"/>
    <n v="2.4969109644365164E-4"/>
    <n v="3.2103140971312578E-4"/>
    <n v="2.3185601812623967E-4"/>
    <n v="2.4969109644353585E-4"/>
    <n v="0"/>
    <n v="0"/>
    <n v="4.788045536228136E-4"/>
    <n v="2.4969109644353585E-4"/>
    <x v="0"/>
    <m/>
    <x v="12"/>
    <x v="8"/>
    <s v="no impacts"/>
    <x v="6"/>
    <s v=""/>
    <s v="OST_195"/>
    <m/>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3.3423680024100962E-2"/>
    <n v="0"/>
    <n v="7.1352700891280868E-4"/>
    <n v="0.56760756435887127"/>
    <n v="0"/>
    <n v="0.23204058300652369"/>
    <n v="7.2414753636211573E-3"/>
    <n v="0.51766925420681376"/>
    <n v="1.7838175222803111E-4"/>
    <n v="0"/>
    <n v="5.3135425552364266E-4"/>
    <n v="0"/>
    <n v="1.7838175222803111E-4"/>
    <x v="0"/>
    <m/>
    <x v="12"/>
    <x v="8"/>
    <s v="no impacts"/>
    <x v="6"/>
    <s v=""/>
    <s v="ADM_098"/>
    <m/>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0"/>
    <n v="1.0701046990441385E-4"/>
    <n v="1.0701046990429807E-4"/>
    <n v="5.3505234952004287E-5"/>
    <n v="2.5710423727232006"/>
    <n v="1.0701046990452966E-4"/>
    <n v="7.1340313269416245E-5"/>
    <n v="8.9175391587059801E-5"/>
    <n v="9.4793441256959737E-2"/>
    <n v="1.194950247265578E-2"/>
    <n v="1.7835078317388799E-4"/>
    <n v="0"/>
    <n v="0"/>
    <n v="3.4200325258759712E-4"/>
    <n v="1.7835078317388799E-4"/>
    <x v="0"/>
    <m/>
    <x v="12"/>
    <x v="8"/>
    <s v="no impacts"/>
    <x v="6"/>
    <s v=""/>
    <s v="CTR_181"/>
    <m/>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0"/>
    <n v="1.9618586149135786E-4"/>
    <n v="1.7835078317400378E-4"/>
    <n v="1.9618586149135786E-4"/>
    <n v="2.2290431531458565E-4"/>
    <n v="0.35904644803210478"/>
    <n v="0.34603618951411569"/>
    <n v="1.4268062653906408E-4"/>
    <n v="1.4268062653906408E-4"/>
    <n v="2.140209398087698E-4"/>
    <n v="1.7835078317388799E-4"/>
    <n v="0"/>
    <n v="0"/>
    <n v="3.4200325258759712E-4"/>
    <n v="1.7835078317388799E-4"/>
    <x v="0"/>
    <m/>
    <x v="12"/>
    <x v="8"/>
    <s v="no impacts"/>
    <x v="6"/>
    <s v=""/>
    <s v="SUD_069"/>
    <m/>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0"/>
    <n v="1.9618586149141573E-4"/>
    <n v="1.1573737139255658"/>
    <n v="1.9618586149118417E-4"/>
    <n v="1.7835078317394589E-4"/>
    <n v="3.0676334705919332E-3"/>
    <n v="0.68549778786362492"/>
    <n v="1.0646010993855382"/>
    <n v="1.6051570485653394E-4"/>
    <n v="1.7835078317388799E-4"/>
    <n v="1.7835078317388799E-4"/>
    <n v="0"/>
    <n v="0"/>
    <n v="3.4200325258759712E-4"/>
    <n v="1.7835078317388799E-4"/>
    <x v="0"/>
    <m/>
    <x v="12"/>
    <x v="8"/>
    <s v="no impacts"/>
    <x v="6"/>
    <s v=""/>
    <s v="OST_262"/>
    <m/>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0"/>
    <n v="1.2484554822171003E-4"/>
    <n v="1.0701046990441385E-4"/>
    <n v="1.0701046990452966E-4"/>
    <n v="5.3505234952120087E-5"/>
    <n v="5.3505234952351672E-5"/>
    <n v="7.1340313269358348E-5"/>
    <n v="1.0701046990418226E-4"/>
    <n v="1.0701046990441385E-4"/>
    <n v="1.0701046990435595E-4"/>
    <n v="1.0701046990452966E-4"/>
    <n v="0"/>
    <n v="0"/>
    <n v="2.0520195155293575E-4"/>
    <n v="1.0701046990452966E-4"/>
    <x v="0"/>
    <m/>
    <x v="12"/>
    <x v="8"/>
    <s v="no impacts"/>
    <x v="6"/>
    <s v=""/>
    <s v="OST_143"/>
    <m/>
  </r>
  <r>
    <s v="Mbouda-Marche-Ignames"/>
    <s v="OST_297"/>
    <s v="OUEST"/>
    <s v="CAMUSAT"/>
    <s v="Medium Grid + Solar + GE"/>
    <s v="OUEST"/>
    <s v="Mbouda"/>
    <s v="Huawei"/>
    <n v="0"/>
    <n v="0"/>
    <n v="0.1982368954978555"/>
    <n v="0"/>
    <n v="0.21241578276018522"/>
    <n v="0"/>
    <n v="0.2138425890255769"/>
    <n v="0"/>
    <n v="0.18735749772424398"/>
    <n v="0"/>
    <n v="0"/>
    <n v="0"/>
    <n v="0"/>
    <n v="0"/>
    <n v="0"/>
    <n v="0"/>
    <n v="0"/>
    <n v="0"/>
    <n v="1.6352091555304435"/>
    <n v="6.3156687583646534"/>
    <n v="0"/>
    <n v="8.9175391586979543E-5"/>
    <n v="0"/>
    <n v="2.6563100326067369E-4"/>
    <n v="0"/>
    <n v="8.9175391586979543E-5"/>
    <x v="0"/>
    <m/>
    <x v="12"/>
    <x v="8"/>
    <s v="no impacts"/>
    <x v="6"/>
    <s v=""/>
    <s v="OST_297"/>
    <m/>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62800877771214481"/>
    <n v="0"/>
    <n v="0"/>
    <n v="8.9175391586979543E-5"/>
    <n v="0"/>
    <n v="2.6563100326067369E-4"/>
    <n v="0"/>
    <n v="8.9175391586979543E-5"/>
    <x v="0"/>
    <m/>
    <x v="12"/>
    <x v="8"/>
    <s v="no impacts"/>
    <x v="6"/>
    <s v=""/>
    <s v="NRO_148"/>
    <m/>
  </r>
  <r>
    <s v="Bfsam-Tougang"/>
    <s v="OST_064"/>
    <s v="Bafoussam"/>
    <s v="IHS"/>
    <s v="Grid-Gen"/>
    <s v="OUEST"/>
    <s v="Bafoussam"/>
    <s v="Huawei"/>
    <n v="0"/>
    <n v="1.0097507940176866"/>
    <n v="0.85635128540976446"/>
    <n v="0.83924744530338158"/>
    <n v="0"/>
    <n v="0"/>
    <n v="0"/>
    <n v="0"/>
    <n v="0"/>
    <n v="0"/>
    <n v="0"/>
    <n v="0"/>
    <n v="0"/>
    <n v="0"/>
    <n v="0"/>
    <n v="0"/>
    <n v="0"/>
    <n v="0"/>
    <n v="0"/>
    <n v="0"/>
    <n v="0"/>
    <n v="8.9175391586979543E-5"/>
    <n v="0"/>
    <n v="2.6563100326067369E-4"/>
    <n v="0"/>
    <n v="8.9175391586979543E-5"/>
    <x v="0"/>
    <m/>
    <x v="12"/>
    <x v="8"/>
    <s v="no impacts"/>
    <x v="6"/>
    <s v=""/>
    <s v="OST_064"/>
    <m/>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
    <n v="3.5670156634823915E-5"/>
    <n v="5.3505234952120087E-5"/>
    <n v="0.18597905223815148"/>
    <n v="5.3505234952293776E-5"/>
    <n v="4.552612752935965"/>
    <n v="5.3505234952235873E-5"/>
    <n v="7.1340313269532038E-5"/>
    <n v="8.9175391587001892E-5"/>
    <n v="2.6808807538483364"/>
    <n v="7.1340313269474141E-5"/>
    <n v="0"/>
    <n v="0"/>
    <n v="1.3680130103488342E-4"/>
    <n v="7.1340313269474141E-5"/>
    <x v="0"/>
    <m/>
    <x v="12"/>
    <x v="8"/>
    <s v="no impacts"/>
    <x v="6"/>
    <s v=""/>
    <s v="ADM_008"/>
    <m/>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0"/>
    <n v="2.5058285035941468E-2"/>
    <n v="5.3505234952177976E-5"/>
    <n v="7.1340313269705727E-5"/>
    <n v="5.3505234952177976E-5"/>
    <n v="3.5670156634823915E-5"/>
    <n v="5.3505234952120087E-5"/>
    <n v="5.3505234952177976E-5"/>
    <n v="5.3505234952120087E-5"/>
    <n v="3.5670156634766019E-5"/>
    <n v="7.1340313269474141E-5"/>
    <n v="0"/>
    <n v="0"/>
    <n v="1.3680130103488342E-4"/>
    <n v="7.1340313269474141E-5"/>
    <x v="0"/>
    <m/>
    <x v="12"/>
    <x v="8"/>
    <s v="no impacts"/>
    <x v="6"/>
    <s v=""/>
    <s v="OST_182"/>
    <m/>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0"/>
    <n v="1.2484554822171003E-4"/>
    <n v="5.3505234952120087E-5"/>
    <n v="1.6051570485664974E-4"/>
    <n v="3.059033388695934"/>
    <n v="1.7835078317400378E-4"/>
    <n v="1.7835078317394589E-4"/>
    <n v="1.0701046990452966E-4"/>
    <n v="2.3185601812618177E-4"/>
    <n v="5.3505234952177976E-5"/>
    <n v="5.3505234952235873E-5"/>
    <n v="0"/>
    <n v="0"/>
    <n v="1.0260097577641236E-4"/>
    <n v="5.3505234952235873E-5"/>
    <x v="0"/>
    <m/>
    <x v="12"/>
    <x v="8"/>
    <s v="no impacts"/>
    <x v="6"/>
    <s v=""/>
    <s v="EST_018"/>
    <m/>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3.5670156634854415E-5"/>
    <n v="2.5325811210702158E-3"/>
    <n v="0"/>
    <n v="5.3505234952196076E-5"/>
    <n v="0"/>
    <n v="0"/>
    <n v="1.0260097577633605E-4"/>
    <n v="5.3505234952196076E-5"/>
    <x v="0"/>
    <m/>
    <x v="12"/>
    <x v="8"/>
    <s v="no impacts"/>
    <x v="6"/>
    <s v=""/>
    <s v="CTR_595"/>
    <m/>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5.3505234952293776E-5"/>
    <n v="3.5670156634823915E-5"/>
    <n v="0"/>
    <n v="0"/>
    <n v="3.5670156634823915E-5"/>
    <n v="3.5670156634881818E-5"/>
    <n v="0"/>
    <n v="0"/>
    <n v="5.3505234952293776E-5"/>
    <n v="1.7835078317411958E-5"/>
    <n v="0"/>
    <n v="0"/>
    <n v="3.4200325258804121E-5"/>
    <n v="1.7835078317411958E-5"/>
    <x v="0"/>
    <m/>
    <x v="12"/>
    <x v="8"/>
    <s v="no impacts"/>
    <x v="6"/>
    <s v=""/>
    <s v="OST_089"/>
    <m/>
  </r>
  <r>
    <s v="Camp-Yabassi"/>
    <s v="LIT_162"/>
    <s v="Douala"/>
    <s v="IHS"/>
    <s v="Grid-Gen-Lithium"/>
    <s v="LITTORAL"/>
    <s v="Douala"/>
    <s v="ZTE"/>
    <n v="0"/>
    <n v="3.9415523081444961E-3"/>
    <n v="0"/>
    <n v="0"/>
    <n v="0"/>
    <n v="3.5848507417965097E-3"/>
    <n v="0"/>
    <n v="0"/>
    <n v="33.038144952102115"/>
    <n v="0"/>
    <n v="0"/>
    <n v="0"/>
    <n v="18.408440415143549"/>
    <n v="7.321870371797174"/>
    <n v="21.480621830706585"/>
    <n v="0"/>
    <n v="0"/>
    <n v="0"/>
    <n v="0"/>
    <n v="0"/>
    <n v="0"/>
    <n v="8.6845290698893322E-17"/>
    <n v="0"/>
    <n v="0"/>
    <n v="1.6653345369377348E-16"/>
    <n v="8.6845290698893322E-17"/>
    <x v="0"/>
    <m/>
    <x v="12"/>
    <x v="8"/>
    <s v="no impacts"/>
    <x v="6"/>
    <s v=""/>
    <s v="LIT_162"/>
    <m/>
  </r>
  <r>
    <s v="KYE-Ossi-II"/>
    <s v="SUD_073"/>
    <s v="CENTRE"/>
    <s v="CAMUSAT"/>
    <s v="HGB"/>
    <s v="SUD"/>
    <s v="Kye-Ossi"/>
    <s v="ZTE"/>
    <n v="0.57107920772301646"/>
    <n v="0"/>
    <n v="0"/>
    <n v="0"/>
    <n v="0"/>
    <n v="0"/>
    <n v="0"/>
    <n v="0"/>
    <n v="0"/>
    <n v="0"/>
    <n v="0.35595249305858762"/>
    <n v="0"/>
    <n v="0"/>
    <n v="0"/>
    <n v="7.8474344596541328E-3"/>
    <n v="0"/>
    <n v="5.7896860465928885E-17"/>
    <n v="0"/>
    <n v="0"/>
    <n v="8.616126335133957E-2"/>
    <n v="0"/>
    <n v="5.7896860465928885E-17"/>
    <n v="0"/>
    <n v="0"/>
    <n v="1.1102230246251565E-16"/>
    <n v="5.7896860465928885E-17"/>
    <x v="0"/>
    <m/>
    <x v="12"/>
    <x v="8"/>
    <s v="no impacts"/>
    <x v="6"/>
    <s v=""/>
    <s v="SUD_073"/>
    <m/>
  </r>
  <r>
    <s v="Beedi"/>
    <s v="LIT_127"/>
    <s v="Douala"/>
    <s v="IHS"/>
    <s v="Grid-Gen"/>
    <s v="LITTORAL"/>
    <s v="Douala"/>
    <s v="ZTE"/>
    <n v="0"/>
    <n v="1.3976280772644134"/>
    <n v="0"/>
    <n v="0"/>
    <n v="5.0385344702125652"/>
    <n v="0"/>
    <n v="0"/>
    <n v="0"/>
    <n v="0"/>
    <n v="0"/>
    <n v="0"/>
    <n v="0"/>
    <n v="2.687015064220549"/>
    <n v="0"/>
    <n v="5.6792596587650133"/>
    <n v="0.42117537446530462"/>
    <n v="0"/>
    <n v="1.3574278107370021"/>
    <n v="0"/>
    <n v="0"/>
    <n v="22.318353294352985"/>
    <n v="0"/>
    <n v="0"/>
    <n v="0"/>
    <n v="0"/>
    <n v="0"/>
    <x v="0"/>
    <m/>
    <x v="12"/>
    <x v="8"/>
    <s v="no impacts"/>
    <x v="6"/>
    <s v=""/>
    <s v="LIT_127"/>
    <m/>
  </r>
  <r>
    <s v="Edea-Ville"/>
    <s v="LIT_078"/>
    <s v="LITTORAL"/>
    <s v="IHS"/>
    <s v="Grid-Gen"/>
    <s v="LITTORAL"/>
    <s v="Edea"/>
    <s v="ZTE"/>
    <n v="8.7499250926710666"/>
    <n v="0"/>
    <n v="0"/>
    <n v="0"/>
    <n v="0"/>
    <n v="1.2380933017153068"/>
    <n v="0"/>
    <n v="1.9920355674265837"/>
    <n v="0"/>
    <n v="0"/>
    <n v="0"/>
    <n v="0"/>
    <n v="0"/>
    <n v="0"/>
    <n v="0"/>
    <n v="9.2183812597557893"/>
    <n v="0.1617819954170982"/>
    <n v="2.566111068306923"/>
    <n v="4.4919606600976509"/>
    <n v="1.4074195352606627"/>
    <n v="14.040469219508436"/>
    <n v="0"/>
    <n v="0"/>
    <n v="0"/>
    <n v="0"/>
    <n v="0"/>
    <x v="0"/>
    <m/>
    <x v="12"/>
    <x v="8"/>
    <s v="no impacts"/>
    <x v="6"/>
    <s v=""/>
    <s v="LIT_078"/>
    <m/>
  </r>
  <r>
    <s v="Hopital-General"/>
    <s v="LIT_248"/>
    <s v="Douala"/>
    <s v="IHS"/>
    <s v="Grid-Gen"/>
    <s v="LITTORAL"/>
    <s v="Douala"/>
    <s v="ZTE"/>
    <n v="0"/>
    <n v="0"/>
    <n v="0"/>
    <n v="1.9261884582787167E-3"/>
    <n v="0"/>
    <n v="0"/>
    <n v="0"/>
    <n v="0"/>
    <n v="7.1571277533793927"/>
    <n v="37.663619008483792"/>
    <n v="8.1577648223768886"/>
    <n v="0"/>
    <n v="0"/>
    <n v="0"/>
    <n v="0"/>
    <n v="0"/>
    <n v="0"/>
    <n v="0"/>
    <n v="12.908922675661252"/>
    <n v="18.768263120197012"/>
    <n v="10.904331213099223"/>
    <n v="0"/>
    <n v="0"/>
    <n v="0"/>
    <n v="0"/>
    <n v="0"/>
    <x v="0"/>
    <m/>
    <x v="12"/>
    <x v="8"/>
    <s v="no impacts"/>
    <x v="6"/>
    <s v=""/>
    <s v="LIT_248"/>
    <m/>
  </r>
  <r>
    <s v="Olembe-Terminus"/>
    <s v="CTR_383"/>
    <s v="Yaounde"/>
    <s v="IHS"/>
    <s v="Grid-Gen"/>
    <s v="CENTRE"/>
    <s v="Yaounde"/>
    <s v="ZTE"/>
    <n v="11.809871644508361"/>
    <n v="0"/>
    <n v="0"/>
    <n v="3.5492697605533707"/>
    <n v="0"/>
    <n v="5.8628896251209239"/>
    <n v="0"/>
    <n v="0"/>
    <n v="1.4969159582573557"/>
    <n v="5.7473896579374664"/>
    <n v="0"/>
    <n v="0"/>
    <n v="0"/>
    <n v="0"/>
    <n v="0.97235063478610817"/>
    <n v="0"/>
    <n v="0"/>
    <n v="0"/>
    <n v="0"/>
    <n v="0"/>
    <n v="10.580749387186705"/>
    <n v="0"/>
    <n v="0"/>
    <n v="0"/>
    <n v="0"/>
    <n v="0"/>
    <x v="0"/>
    <m/>
    <x v="12"/>
    <x v="8"/>
    <s v="no impacts"/>
    <x v="6"/>
    <s v=""/>
    <s v="CTR_383"/>
    <m/>
  </r>
  <r>
    <s v="KOTTO-MBANGUE-II"/>
    <s v="LIT_712"/>
    <s v="Douala"/>
    <s v="CAMUSAT"/>
    <s v="Good Grid no GE - 8h"/>
    <s v="LITTORAL"/>
    <s v="Douala"/>
    <s v="ZTE"/>
    <n v="0"/>
    <n v="0"/>
    <n v="0"/>
    <n v="0"/>
    <n v="0"/>
    <n v="0"/>
    <n v="0"/>
    <n v="0"/>
    <n v="0"/>
    <n v="0"/>
    <n v="0"/>
    <n v="0"/>
    <n v="0"/>
    <n v="0"/>
    <n v="0"/>
    <n v="0"/>
    <n v="0"/>
    <n v="0"/>
    <n v="18.9540154608727"/>
    <n v="39.866590047170213"/>
    <n v="9.0697615521369279"/>
    <n v="0"/>
    <n v="0"/>
    <n v="0"/>
    <n v="0"/>
    <n v="0"/>
    <x v="0"/>
    <m/>
    <x v="12"/>
    <x v="8"/>
    <s v="no impacts"/>
    <x v="6"/>
    <s v=""/>
    <s v="LIT_712"/>
    <m/>
  </r>
  <r>
    <s v="Kotto-Bloc-II"/>
    <s v="LIT_611"/>
    <s v="Douala"/>
    <s v="CAMUSAT"/>
    <s v="Good Grid no GE - 8h"/>
    <s v="LITTORAL"/>
    <s v="Douala"/>
    <s v="ZTE"/>
    <n v="0"/>
    <n v="0"/>
    <n v="0"/>
    <n v="0"/>
    <n v="0"/>
    <n v="0"/>
    <n v="0"/>
    <n v="0"/>
    <n v="0"/>
    <n v="0"/>
    <n v="0"/>
    <n v="0"/>
    <n v="0"/>
    <n v="0"/>
    <n v="0"/>
    <n v="0"/>
    <n v="0"/>
    <n v="0"/>
    <n v="9.1066444940973046"/>
    <n v="34.885181332808273"/>
    <n v="8.626595526106275"/>
    <n v="0"/>
    <n v="0"/>
    <n v="0"/>
    <n v="0"/>
    <n v="0"/>
    <x v="0"/>
    <m/>
    <x v="12"/>
    <x v="8"/>
    <s v="no impacts"/>
    <x v="6"/>
    <s v=""/>
    <s v="LIT_611"/>
    <m/>
  </r>
  <r>
    <s v="ZI-Bassa"/>
    <s v="LIT_083"/>
    <s v="Douala"/>
    <s v="IHS"/>
    <s v="Grid-Gen"/>
    <s v="LITTORAL"/>
    <s v="Douala"/>
    <s v="ZTE"/>
    <n v="0"/>
    <n v="28.874367568122878"/>
    <n v="45.919351916058126"/>
    <n v="0"/>
    <n v="0"/>
    <n v="0"/>
    <n v="0"/>
    <n v="0"/>
    <n v="0"/>
    <n v="0"/>
    <n v="8.6847200463426688"/>
    <n v="0"/>
    <n v="0"/>
    <n v="1.4803115003438065E-3"/>
    <n v="2.6039214343399242E-3"/>
    <n v="0"/>
    <n v="0"/>
    <n v="0"/>
    <n v="9.5666468340595774"/>
    <n v="0"/>
    <n v="7.3259902748884951"/>
    <n v="0"/>
    <n v="0"/>
    <n v="0"/>
    <n v="0"/>
    <n v="0"/>
    <x v="0"/>
    <m/>
    <x v="12"/>
    <x v="8"/>
    <s v="no impacts"/>
    <x v="6"/>
    <s v=""/>
    <s v="LIT_083"/>
    <m/>
  </r>
  <r>
    <s v="Nyom-Sud"/>
    <s v="CTR_707"/>
    <s v="Yaounde"/>
    <s v="CAMUSAT"/>
    <s v="Good Grid + GE"/>
    <s v="CENTRE"/>
    <s v="Yaounde"/>
    <s v="ZTE"/>
    <n v="10.039900637211677"/>
    <n v="0"/>
    <n v="0"/>
    <n v="2.7124122157445223"/>
    <n v="0"/>
    <n v="19.176864764448556"/>
    <n v="0"/>
    <n v="0"/>
    <n v="1.3205091986199933"/>
    <n v="4.6422033598433936"/>
    <n v="0"/>
    <n v="0"/>
    <n v="1.0366460921203193"/>
    <n v="7.1831491326444672"/>
    <n v="0.9698893939783072"/>
    <n v="5.029563425818913"/>
    <n v="0"/>
    <n v="0"/>
    <n v="0"/>
    <n v="0"/>
    <n v="7.2082965930720002"/>
    <n v="0"/>
    <n v="0"/>
    <n v="0"/>
    <n v="0"/>
    <n v="0"/>
    <x v="0"/>
    <m/>
    <x v="12"/>
    <x v="8"/>
    <s v="no impacts"/>
    <x v="6"/>
    <s v=""/>
    <s v="CTR_707"/>
    <m/>
  </r>
  <r>
    <s v="Malangue"/>
    <s v="LIT_449"/>
    <s v="Douala"/>
    <s v="IHS"/>
    <s v="Grid-Gen"/>
    <s v="LITTORAL"/>
    <s v="Douala"/>
    <s v="ZTE"/>
    <n v="0"/>
    <n v="4.1116276149791844"/>
    <n v="0"/>
    <n v="0"/>
    <n v="9.2054686630539919"/>
    <n v="0"/>
    <n v="0"/>
    <n v="0"/>
    <n v="0"/>
    <n v="0"/>
    <n v="0"/>
    <n v="0"/>
    <n v="0"/>
    <n v="1.9975287715482551E-3"/>
    <n v="0"/>
    <n v="0"/>
    <n v="0"/>
    <n v="0"/>
    <n v="0"/>
    <n v="0"/>
    <n v="6.4504662802875297"/>
    <n v="0"/>
    <n v="0"/>
    <n v="0"/>
    <n v="0"/>
    <n v="0"/>
    <x v="0"/>
    <m/>
    <x v="12"/>
    <x v="8"/>
    <s v="no impacts"/>
    <x v="6"/>
    <s v=""/>
    <s v="LIT_449"/>
    <m/>
  </r>
  <r>
    <s v="Ancien-Troisieme"/>
    <s v="LIT_653"/>
    <s v="Douala"/>
    <s v="CAMUSAT"/>
    <s v="Good Grid no GE - 8h"/>
    <s v="LITTORAL"/>
    <s v="Douala"/>
    <s v="ZTE"/>
    <n v="6.8514345110192263"/>
    <n v="1.1615808157336778"/>
    <n v="10.532523335416474"/>
    <n v="0"/>
    <n v="0"/>
    <n v="2.3130848122180243"/>
    <n v="0"/>
    <n v="2.7501690765424511E-2"/>
    <n v="7.9679639189231581"/>
    <n v="0"/>
    <n v="0"/>
    <n v="0"/>
    <n v="17.27926593671258"/>
    <n v="58.181681662400514"/>
    <n v="58.592120319718752"/>
    <n v="37.108876732499517"/>
    <n v="0"/>
    <n v="0"/>
    <n v="0"/>
    <n v="0"/>
    <n v="6.424034694221147"/>
    <n v="0"/>
    <n v="0"/>
    <n v="0"/>
    <n v="0"/>
    <n v="0"/>
    <x v="0"/>
    <m/>
    <x v="12"/>
    <x v="8"/>
    <s v="no impacts"/>
    <x v="6"/>
    <s v=""/>
    <s v="LIT_653"/>
    <m/>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6.4681943481350208"/>
    <n v="9.8553967520182173"/>
    <n v="6.2772519996689811"/>
    <n v="0"/>
    <n v="0"/>
    <n v="0"/>
    <n v="0"/>
    <n v="0"/>
    <x v="0"/>
    <m/>
    <x v="12"/>
    <x v="8"/>
    <s v="no impacts"/>
    <x v="6"/>
    <s v=""/>
    <s v="LIT_775"/>
    <m/>
  </r>
  <r>
    <s v="Stamatiades"/>
    <s v="LIT_014"/>
    <s v="Douala"/>
    <s v="IHS"/>
    <s v="GridOnly"/>
    <s v="LITTORAL"/>
    <s v="Douala"/>
    <s v="ZTE"/>
    <n v="0"/>
    <n v="0"/>
    <n v="0"/>
    <n v="0"/>
    <n v="0"/>
    <n v="0"/>
    <n v="0"/>
    <n v="0"/>
    <n v="0"/>
    <n v="0"/>
    <n v="0"/>
    <n v="0"/>
    <n v="0"/>
    <n v="0"/>
    <n v="0"/>
    <n v="0"/>
    <n v="0"/>
    <n v="0"/>
    <n v="0"/>
    <n v="0"/>
    <n v="5.871414792556636"/>
    <n v="0"/>
    <n v="0"/>
    <n v="0"/>
    <n v="0"/>
    <n v="0"/>
    <x v="0"/>
    <m/>
    <x v="12"/>
    <x v="8"/>
    <s v="no impacts"/>
    <x v="6"/>
    <s v=""/>
    <s v="LIT_014"/>
    <m/>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0"/>
    <n v="2.8080250624667422"/>
    <n v="5.5825221939714567"/>
    <n v="3.6000640636013164"/>
    <n v="1.2970560706326177"/>
    <n v="3.9381636432641907"/>
    <n v="0.22729023807689339"/>
    <n v="4.4819551811615913E-2"/>
    <n v="2.4652715355003667"/>
    <n v="5.3928461360659528"/>
    <n v="0"/>
    <n v="0"/>
    <n v="0"/>
    <n v="0"/>
    <n v="0"/>
    <x v="2"/>
    <m/>
    <x v="12"/>
    <x v="8"/>
    <s v="no impacts"/>
    <x v="6"/>
    <s v=""/>
    <s v="NRO_030"/>
    <m/>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5.0922715611828808"/>
    <n v="0"/>
    <n v="0"/>
    <n v="0"/>
    <n v="0"/>
    <n v="0"/>
    <x v="0"/>
    <m/>
    <x v="12"/>
    <x v="8"/>
    <s v="no impacts"/>
    <x v="6"/>
    <s v=""/>
    <s v="NRO_127"/>
    <m/>
  </r>
  <r>
    <s v="Fin-goudron-Mbangue"/>
    <s v="LIT_844"/>
    <s v="Douala"/>
    <s v="CAMUSAT"/>
    <s v="Bad-Grid-GE"/>
    <s v="LITTORAL"/>
    <s v="Douala"/>
    <s v="ZTE"/>
    <n v="0"/>
    <n v="0"/>
    <n v="0"/>
    <n v="0"/>
    <n v="0"/>
    <n v="0"/>
    <n v="0.23062539772224599"/>
    <n v="3.5359469570502764"/>
    <n v="0.11619553523783435"/>
    <n v="29.782440580653081"/>
    <n v="0"/>
    <n v="0"/>
    <n v="0"/>
    <n v="0"/>
    <n v="4.4848622989273261"/>
    <n v="7.3005396181295712"/>
    <n v="3.0113816335790284"/>
    <n v="1.4239883230175248"/>
    <n v="36.445340478779109"/>
    <n v="68.566798075523707"/>
    <n v="4.6666909223731787"/>
    <n v="0"/>
    <n v="0"/>
    <n v="0"/>
    <n v="0"/>
    <n v="0"/>
    <x v="0"/>
    <m/>
    <x v="12"/>
    <x v="8"/>
    <s v="no impacts"/>
    <x v="6"/>
    <s v=""/>
    <s v="LIT_844"/>
    <m/>
  </r>
  <r>
    <s v="J-Vespa"/>
    <s v="CTR_088"/>
    <s v="Yaounde"/>
    <s v="IHS"/>
    <s v="Grid-Gen"/>
    <s v="CENTRE"/>
    <s v="Yaounde"/>
    <s v="ZTE"/>
    <n v="0"/>
    <n v="0"/>
    <n v="0"/>
    <n v="0.35680857681782263"/>
    <n v="1.4587667257364454"/>
    <n v="0"/>
    <n v="0"/>
    <n v="0"/>
    <n v="0"/>
    <n v="0"/>
    <n v="0"/>
    <n v="0"/>
    <n v="5.6249518452885425"/>
    <n v="0"/>
    <n v="0"/>
    <n v="0"/>
    <n v="0"/>
    <n v="0"/>
    <n v="0"/>
    <n v="0"/>
    <n v="4.6609480271549772"/>
    <n v="0"/>
    <n v="0"/>
    <n v="0"/>
    <n v="0"/>
    <n v="0"/>
    <x v="0"/>
    <m/>
    <x v="12"/>
    <x v="8"/>
    <s v="no impacts"/>
    <x v="6"/>
    <s v=""/>
    <s v="CTR_088"/>
    <m/>
  </r>
  <r>
    <s v="CTR_951_Z_Odza-Entree-Plaque-LB"/>
    <s v="CTR_951"/>
    <s v="Yaounde"/>
    <s v="ESCO"/>
    <s v="Good Grid + Solar + GE"/>
    <s v="CENTRE"/>
    <s v="Yaoundé"/>
    <s v="ZTE"/>
    <n v="0"/>
    <n v="0"/>
    <n v="0"/>
    <n v="0"/>
    <n v="0"/>
    <n v="0"/>
    <n v="0"/>
    <n v="0"/>
    <n v="0"/>
    <n v="0"/>
    <n v="0"/>
    <n v="0"/>
    <n v="0"/>
    <n v="0"/>
    <n v="0"/>
    <n v="0"/>
    <n v="8.0768649071291794"/>
    <n v="0"/>
    <n v="0"/>
    <n v="0"/>
    <n v="4.2992883090348242"/>
    <n v="0"/>
    <n v="0"/>
    <n v="0"/>
    <n v="0"/>
    <n v="0"/>
    <x v="0"/>
    <m/>
    <x v="12"/>
    <x v="8"/>
    <s v="no impacts"/>
    <x v="6"/>
    <s v=""/>
    <s v="CTR_951"/>
    <m/>
  </r>
  <r>
    <s v="Bafanji"/>
    <s v="NRO_051"/>
    <s v="NORD-OUEST"/>
    <s v="IHS"/>
    <s v="Gen Only"/>
    <s v="NORD-OUEST"/>
    <s v="Bafanji"/>
    <s v="NOKIA"/>
    <n v="3.4628233072155298E-3"/>
    <n v="0.15536585129315914"/>
    <n v="0"/>
    <n v="0"/>
    <n v="2.5846352065488531"/>
    <n v="3.8899368850193303"/>
    <n v="0"/>
    <n v="0"/>
    <n v="0.6688186559354693"/>
    <n v="0"/>
    <n v="0.75558645207679798"/>
    <n v="0"/>
    <n v="0"/>
    <n v="0"/>
    <n v="0"/>
    <n v="0"/>
    <n v="0"/>
    <n v="0.10446005370498776"/>
    <n v="0"/>
    <n v="4.6324475720037777"/>
    <n v="4.2924931441958947"/>
    <n v="0"/>
    <n v="0"/>
    <n v="0"/>
    <n v="0"/>
    <n v="0"/>
    <x v="2"/>
    <m/>
    <x v="12"/>
    <x v="8"/>
    <s v="no impacts"/>
    <x v="6"/>
    <s v=""/>
    <s v="NRO_051"/>
    <m/>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4.2555388619222496"/>
    <n v="0"/>
    <n v="0"/>
    <n v="0"/>
    <n v="0"/>
    <n v="0"/>
    <x v="0"/>
    <m/>
    <x v="12"/>
    <x v="8"/>
    <s v="no impacts"/>
    <x v="6"/>
    <s v=""/>
    <s v="EXN_158"/>
    <m/>
  </r>
  <r>
    <s v="ZI-Bassa-II"/>
    <s v="LIT_729"/>
    <s v="Douala"/>
    <s v="CAMUSAT"/>
    <s v="Good Grid + GE"/>
    <s v="LITTORAL"/>
    <s v="Douala"/>
    <s v="ZTE"/>
    <n v="0"/>
    <n v="0"/>
    <n v="0"/>
    <n v="0"/>
    <n v="0"/>
    <n v="0"/>
    <n v="0"/>
    <n v="0"/>
    <n v="0"/>
    <n v="0"/>
    <n v="5.2902587655842916"/>
    <n v="0"/>
    <n v="0"/>
    <n v="0"/>
    <n v="0"/>
    <n v="0"/>
    <n v="0"/>
    <n v="0"/>
    <n v="5.5937047880764661"/>
    <n v="0"/>
    <n v="4.1811844204170283"/>
    <n v="0"/>
    <n v="0"/>
    <n v="0"/>
    <n v="0"/>
    <n v="0"/>
    <x v="0"/>
    <m/>
    <x v="12"/>
    <x v="8"/>
    <s v="no impacts"/>
    <x v="6"/>
    <s v=""/>
    <s v="LIT_729"/>
    <m/>
  </r>
  <r>
    <s v="Minkan-Nord-IHS"/>
    <s v="CTR_646"/>
    <s v="Yaounde"/>
    <s v="CAMUSAT"/>
    <s v="Good Grid + GE"/>
    <s v="CENTRE"/>
    <s v="Yaounde"/>
    <s v="ZTE"/>
    <n v="0"/>
    <n v="0"/>
    <n v="0"/>
    <n v="0"/>
    <n v="0"/>
    <n v="0"/>
    <n v="0"/>
    <n v="0"/>
    <n v="0"/>
    <n v="0"/>
    <n v="0"/>
    <n v="0"/>
    <n v="0"/>
    <n v="0"/>
    <n v="0"/>
    <n v="0"/>
    <n v="1.4514186734696788"/>
    <n v="0"/>
    <n v="0"/>
    <n v="0"/>
    <n v="4.0305315138699838"/>
    <n v="0"/>
    <n v="0"/>
    <n v="0"/>
    <n v="0"/>
    <n v="0"/>
    <x v="0"/>
    <m/>
    <x v="12"/>
    <x v="8"/>
    <s v="no impacts"/>
    <x v="6"/>
    <s v=""/>
    <s v="CTR_646"/>
    <m/>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
    <n v="7.4907328933062805E-3"/>
    <n v="0"/>
    <n v="0.89086216195392554"/>
    <n v="16.849030342462036"/>
    <n v="10.473649741890748"/>
    <n v="0"/>
    <n v="1.3861957920629622"/>
    <n v="0"/>
    <n v="3.9526100567012814"/>
    <n v="0"/>
    <n v="0"/>
    <n v="0"/>
    <n v="0"/>
    <n v="0"/>
    <x v="0"/>
    <m/>
    <x v="12"/>
    <x v="8"/>
    <s v="no impacts"/>
    <x v="6"/>
    <s v=""/>
    <s v="SUO_241"/>
    <m/>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3.7864406320181034"/>
    <n v="0"/>
    <n v="0"/>
    <n v="0"/>
    <n v="0"/>
    <n v="0"/>
    <x v="0"/>
    <m/>
    <x v="12"/>
    <x v="8"/>
    <s v="no impacts"/>
    <x v="6"/>
    <s v=""/>
    <s v="LIT_371"/>
    <m/>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3.7224662060936038"/>
    <n v="0"/>
    <n v="0"/>
    <n v="0"/>
    <n v="0"/>
    <n v="0"/>
    <x v="0"/>
    <m/>
    <x v="12"/>
    <x v="8"/>
    <s v="no impacts"/>
    <x v="6"/>
    <s v=""/>
    <s v="CTR_711"/>
    <m/>
  </r>
  <r>
    <s v="Maroua-Lougol"/>
    <s v="EXN_084"/>
    <s v="Maroua"/>
    <s v="IHS"/>
    <s v="Grid-Gen"/>
    <s v="EXTREME-NORD"/>
    <s v="Maroua"/>
    <s v="Huawei"/>
    <n v="0"/>
    <n v="0"/>
    <n v="0"/>
    <n v="0"/>
    <n v="0"/>
    <n v="0"/>
    <n v="4.9046465372838757E-3"/>
    <n v="0"/>
    <n v="0"/>
    <n v="0"/>
    <n v="1.2352575242628403"/>
    <n v="0"/>
    <n v="0"/>
    <n v="0"/>
    <n v="1.0732971780625684"/>
    <n v="0"/>
    <n v="0"/>
    <n v="0.84161951071959551"/>
    <n v="0.25054718020277772"/>
    <n v="0.31295211923534599"/>
    <n v="3.5240331247342578"/>
    <n v="0"/>
    <n v="0"/>
    <n v="0"/>
    <n v="0"/>
    <n v="0"/>
    <x v="0"/>
    <m/>
    <x v="12"/>
    <x v="8"/>
    <s v="no impacts"/>
    <x v="6"/>
    <s v=""/>
    <s v="EXN_084"/>
    <m/>
  </r>
  <r>
    <s v="Nsimalen-highway-I"/>
    <s v="CTR_724"/>
    <s v="Yaounde"/>
    <m/>
    <m/>
    <s v="CENTRE"/>
    <s v="Yaounde"/>
    <s v="ZTE"/>
    <n v="0"/>
    <n v="0"/>
    <n v="0"/>
    <n v="0"/>
    <n v="2.3434222804359179"/>
    <n v="0"/>
    <n v="0"/>
    <n v="0.20583463886106595"/>
    <n v="0"/>
    <n v="0"/>
    <n v="1.3911361087568404E-2"/>
    <n v="0"/>
    <n v="0"/>
    <n v="0"/>
    <n v="0"/>
    <n v="0"/>
    <n v="1.2089686188229989"/>
    <n v="0"/>
    <n v="1.3101826882742205"/>
    <n v="0"/>
    <n v="3.474629957795071"/>
    <n v="0"/>
    <n v="0"/>
    <n v="0"/>
    <n v="0"/>
    <n v="0"/>
    <x v="0"/>
    <m/>
    <x v="12"/>
    <x v="8"/>
    <s v="no impacts"/>
    <x v="6"/>
    <s v=""/>
    <s v="CTR_724"/>
    <m/>
  </r>
  <r>
    <s v="Bonamikengue"/>
    <s v="LIT_336"/>
    <s v="Douala"/>
    <s v="IHS"/>
    <s v="Grid-Gen"/>
    <s v="LITTORAL"/>
    <s v="Douala"/>
    <s v="ZTE"/>
    <n v="0"/>
    <n v="0"/>
    <n v="0"/>
    <n v="0"/>
    <n v="3.7935211581101344E-2"/>
    <n v="0"/>
    <n v="0"/>
    <n v="0"/>
    <n v="0"/>
    <n v="0"/>
    <n v="0"/>
    <n v="0"/>
    <n v="12.535402630460029"/>
    <n v="13.868556899607057"/>
    <n v="13.868556899607057"/>
    <n v="13.868556899607057"/>
    <n v="13.868556899607057"/>
    <n v="27.095532526902431"/>
    <n v="0"/>
    <n v="0"/>
    <n v="3.4692259290648986"/>
    <n v="0"/>
    <n v="0"/>
    <n v="0"/>
    <n v="0"/>
    <n v="0"/>
    <x v="0"/>
    <m/>
    <x v="12"/>
    <x v="8"/>
    <s v="no impacts"/>
    <x v="6"/>
    <s v=""/>
    <s v="LIT_336"/>
    <m/>
  </r>
  <r>
    <s v="CTR_936_Z_Nsimalen-TOUTOULI"/>
    <s v="CTR_936"/>
    <s v="Yaounde"/>
    <s v="ESCO"/>
    <s v="Good Grid + GE"/>
    <s v="CENTRE"/>
    <s v="Yaoundé"/>
    <s v="ZTE"/>
    <n v="0"/>
    <n v="0"/>
    <n v="0"/>
    <n v="0"/>
    <n v="0"/>
    <n v="0"/>
    <n v="0"/>
    <n v="0"/>
    <n v="0"/>
    <n v="0"/>
    <n v="0"/>
    <n v="0"/>
    <n v="0"/>
    <n v="12.949872015477991"/>
    <n v="21.382832096292301"/>
    <n v="0"/>
    <n v="1.2388780451612715"/>
    <n v="0"/>
    <n v="0"/>
    <n v="0"/>
    <n v="3.3087102242083364"/>
    <n v="0"/>
    <n v="0"/>
    <n v="0"/>
    <n v="0"/>
    <n v="0"/>
    <x v="0"/>
    <m/>
    <x v="12"/>
    <x v="8"/>
    <s v="no impacts"/>
    <x v="6"/>
    <s v=""/>
    <s v="CTR_936"/>
    <m/>
  </r>
  <r>
    <s v="Maroua-Tchadeo-III"/>
    <s v="EXN_249"/>
    <s v="Maroua"/>
    <s v="CAMUSAT"/>
    <s v="Medium Grid + GE"/>
    <s v="EXTREME-NORD"/>
    <s v="Maroua"/>
    <s v="Huawei"/>
    <n v="0.18708997154948306"/>
    <n v="6.9021753088322146E-2"/>
    <n v="0"/>
    <n v="0"/>
    <n v="0"/>
    <n v="0"/>
    <n v="4.9046465372838757E-3"/>
    <n v="0"/>
    <n v="0"/>
    <n v="0"/>
    <n v="0"/>
    <n v="0"/>
    <n v="0"/>
    <n v="0"/>
    <n v="8.9175391586979538E-4"/>
    <n v="0"/>
    <n v="0"/>
    <n v="0"/>
    <n v="1.3700193760290842"/>
    <n v="1.5105597931701633"/>
    <n v="2.9385075035741495"/>
    <n v="0"/>
    <n v="0"/>
    <n v="0"/>
    <n v="0"/>
    <n v="0"/>
    <x v="0"/>
    <m/>
    <x v="12"/>
    <x v="8"/>
    <s v="no impacts"/>
    <x v="6"/>
    <s v=""/>
    <s v="EXN_249"/>
    <m/>
  </r>
  <r>
    <s v="Kribi-Bwambe-II"/>
    <s v="SUD_093"/>
    <s v="CENTRE"/>
    <s v="CAMUSAT"/>
    <s v="Good Grid + GE"/>
    <s v="SUD"/>
    <s v="Kribi"/>
    <s v="ZTE"/>
    <n v="8.3055819514714635"/>
    <n v="0"/>
    <n v="0"/>
    <n v="3.6798046987583928"/>
    <n v="6.5126750334586063"/>
    <n v="0"/>
    <n v="0"/>
    <n v="0"/>
    <n v="3.1175360197241697"/>
    <n v="0"/>
    <n v="0"/>
    <n v="0"/>
    <n v="0.84515085622644037"/>
    <n v="0"/>
    <n v="1.0005478936059124E-2"/>
    <n v="3.4047164507909178E-2"/>
    <n v="9.371334891405775"/>
    <n v="0"/>
    <n v="0"/>
    <n v="0"/>
    <n v="2.8240241358547862"/>
    <n v="0"/>
    <n v="0"/>
    <n v="0"/>
    <n v="0"/>
    <n v="0"/>
    <x v="0"/>
    <m/>
    <x v="12"/>
    <x v="8"/>
    <s v="no impacts"/>
    <x v="6"/>
    <s v=""/>
    <s v="SUD_093"/>
    <m/>
  </r>
  <r>
    <s v="Bepanda-TSF"/>
    <s v="LIT_366"/>
    <s v="Douala"/>
    <s v="IHS"/>
    <s v="GridOnly"/>
    <s v="LITTORAL"/>
    <s v="Douala"/>
    <s v="ZTE"/>
    <n v="0"/>
    <n v="0"/>
    <n v="0"/>
    <n v="1.3481714050902742"/>
    <n v="0"/>
    <n v="0.39581389309796733"/>
    <n v="0"/>
    <n v="0"/>
    <n v="0"/>
    <n v="0"/>
    <n v="0"/>
    <n v="0"/>
    <n v="0"/>
    <n v="0"/>
    <n v="0.48110123761175499"/>
    <n v="0"/>
    <n v="0"/>
    <n v="0"/>
    <n v="0"/>
    <n v="0"/>
    <n v="2.6620637896545127"/>
    <n v="0"/>
    <n v="0"/>
    <n v="0"/>
    <n v="0"/>
    <n v="0"/>
    <x v="0"/>
    <m/>
    <x v="12"/>
    <x v="8"/>
    <s v="no impacts"/>
    <x v="6"/>
    <s v=""/>
    <s v="LIT_366"/>
    <m/>
  </r>
  <r>
    <s v="Beka-Hossere-II"/>
    <s v="ADM_172"/>
    <s v="Ngaoundere"/>
    <s v="CAMUSAT"/>
    <s v="Hybrid Solar - S3"/>
    <s v="ADAMAOUA"/>
    <s v="Ngaoundere"/>
    <s v="Huawei"/>
    <n v="2.2857436371574593"/>
    <n v="17.624624393250635"/>
    <n v="21.493142055685393"/>
    <n v="0"/>
    <n v="0"/>
    <n v="0"/>
    <n v="0.82635268367990466"/>
    <n v="3.2250280367431148"/>
    <n v="0"/>
    <n v="2.3044704693907248"/>
    <n v="0"/>
    <n v="0"/>
    <n v="1.3225780677048109"/>
    <n v="0.93414789703024548"/>
    <n v="0.24842480588300758"/>
    <n v="0.23727788193463517"/>
    <n v="0.51015458019079263"/>
    <n v="0.17155561833503125"/>
    <n v="0.25830543927084493"/>
    <n v="3.1036246586366008"/>
    <n v="2.5284077127439479"/>
    <n v="0"/>
    <n v="0"/>
    <n v="0"/>
    <n v="0"/>
    <n v="0"/>
    <x v="0"/>
    <m/>
    <x v="12"/>
    <x v="8"/>
    <s v="no impacts"/>
    <x v="6"/>
    <s v=""/>
    <s v="ADM_172"/>
    <m/>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2.4715138129114544"/>
    <n v="0"/>
    <n v="0"/>
    <n v="0"/>
    <n v="0"/>
    <n v="0"/>
    <x v="0"/>
    <m/>
    <x v="12"/>
    <x v="8"/>
    <s v="no impacts"/>
    <x v="6"/>
    <s v=""/>
    <s v="CTR_729"/>
    <m/>
  </r>
  <r>
    <s v="Kotto-Denver"/>
    <s v="LIT_657"/>
    <s v="Douala"/>
    <s v="CAMUSAT"/>
    <s v="Good Grid no GE - 12h"/>
    <s v="LITTORAL"/>
    <s v="Douala"/>
    <s v="ZTE"/>
    <n v="0"/>
    <n v="0"/>
    <n v="0"/>
    <n v="0"/>
    <n v="0"/>
    <n v="0"/>
    <n v="0.11084501174261581"/>
    <n v="1.8771776630625534"/>
    <n v="0.44414695533811016"/>
    <n v="16.078768980090342"/>
    <n v="0"/>
    <n v="0"/>
    <n v="0"/>
    <n v="0"/>
    <n v="2.5879412041674152"/>
    <n v="3.8850329449566678"/>
    <n v="1.799488061911978"/>
    <n v="0.69499733187228385"/>
    <n v="19.366077110317807"/>
    <n v="36.497026535742918"/>
    <n v="2.4379481955181155"/>
    <n v="0"/>
    <n v="0"/>
    <n v="0"/>
    <n v="0"/>
    <n v="0"/>
    <x v="0"/>
    <m/>
    <x v="12"/>
    <x v="8"/>
    <s v="no impacts"/>
    <x v="6"/>
    <s v=""/>
    <s v="LIT_657"/>
    <m/>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
    <n v="1.2705353091746499"/>
    <n v="0.88524411228394595"/>
    <n v="0.18976523329709247"/>
    <n v="0.20314154203513937"/>
    <n v="0.40130709721972541"/>
    <n v="0.14981465786612563"/>
    <n v="0.2468731540693942"/>
    <n v="2.8360806487973451"/>
    <n v="2.4307784940345232"/>
    <n v="0"/>
    <n v="0"/>
    <n v="0"/>
    <n v="0"/>
    <n v="0"/>
    <x v="0"/>
    <m/>
    <x v="12"/>
    <x v="8"/>
    <s v="no impacts"/>
    <x v="6"/>
    <s v=""/>
    <s v="ADM_164"/>
    <m/>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
    <n v="3.5626995745263716"/>
    <n v="2.9653136262851953"/>
    <n v="0.51445283406528486"/>
    <n v="1.1887079698544372"/>
    <n v="4.38833885507358"/>
    <n v="5.7021063940895989"/>
    <n v="3.7599020354818182"/>
    <n v="3.5481104804627424"/>
    <n v="2.4213972428395727"/>
    <n v="0"/>
    <n v="0"/>
    <n v="0"/>
    <n v="0"/>
    <n v="0"/>
    <x v="0"/>
    <m/>
    <x v="12"/>
    <x v="8"/>
    <s v="no impacts"/>
    <x v="6"/>
    <s v=""/>
    <s v="ADM_007"/>
    <m/>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1.0140133777355458"/>
    <n v="2.1827282247961808"/>
    <n v="2.4128007350905882"/>
    <n v="0"/>
    <n v="0"/>
    <n v="0"/>
    <n v="0"/>
    <n v="0"/>
    <x v="0"/>
    <m/>
    <x v="12"/>
    <x v="8"/>
    <s v="no impacts"/>
    <x v="6"/>
    <s v=""/>
    <s v="LIT_185"/>
    <m/>
  </r>
  <r>
    <s v="Bertoua-Bindia-IHS"/>
    <s v="EST_127"/>
    <s v="CENTRE"/>
    <s v="IHS"/>
    <s v="Grid-Gen"/>
    <s v="EST"/>
    <s v="Bertoua"/>
    <s v="ZTE"/>
    <n v="0"/>
    <n v="0"/>
    <n v="0"/>
    <n v="0"/>
    <n v="0"/>
    <n v="0"/>
    <n v="0"/>
    <n v="0"/>
    <n v="0"/>
    <n v="0"/>
    <n v="0"/>
    <n v="0"/>
    <n v="4.0542521680321197"/>
    <n v="0"/>
    <n v="0"/>
    <n v="0"/>
    <n v="0"/>
    <n v="1.2831447095450488"/>
    <n v="0"/>
    <n v="0"/>
    <n v="2.4051494864924248"/>
    <n v="0"/>
    <n v="0"/>
    <n v="0"/>
    <n v="0"/>
    <n v="0"/>
    <x v="0"/>
    <m/>
    <x v="12"/>
    <x v="8"/>
    <s v="no impacts"/>
    <x v="6"/>
    <s v=""/>
    <s v="EST_127"/>
    <m/>
  </r>
  <r>
    <s v="Nsimalen"/>
    <s v="CTR_010"/>
    <s v="Yaounde"/>
    <s v="IHS"/>
    <s v="Grid-Gen"/>
    <s v="CENTRE"/>
    <s v="Yaounde"/>
    <s v="ZTE"/>
    <n v="0"/>
    <n v="0"/>
    <n v="0"/>
    <n v="1.1129088870055419E-2"/>
    <n v="0"/>
    <n v="0"/>
    <n v="1.1396615044815888E-2"/>
    <n v="0"/>
    <n v="0"/>
    <n v="0"/>
    <n v="0"/>
    <n v="0"/>
    <n v="0.14854836730559065"/>
    <n v="0"/>
    <n v="0"/>
    <n v="0"/>
    <n v="10.039151563922346"/>
    <n v="0"/>
    <n v="0"/>
    <n v="0.44011622763837899"/>
    <n v="2.3310090659270108"/>
    <n v="0"/>
    <n v="0"/>
    <n v="0"/>
    <n v="0"/>
    <n v="0"/>
    <x v="0"/>
    <m/>
    <x v="12"/>
    <x v="8"/>
    <s v="no impacts"/>
    <x v="6"/>
    <s v=""/>
    <s v="CTR_010"/>
    <m/>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75440597774752971"/>
    <n v="0.60130966547100373"/>
    <n v="2.2106757925195408"/>
    <n v="0"/>
    <n v="0"/>
    <n v="0"/>
    <n v="0"/>
    <n v="0"/>
    <x v="0"/>
    <m/>
    <x v="12"/>
    <x v="8"/>
    <s v="no impacts"/>
    <x v="6"/>
    <s v=""/>
    <s v="CTR_680"/>
    <m/>
  </r>
  <r>
    <s v="Garoua-Camp-Chinois-II"/>
    <s v="NRD_163"/>
    <s v="Garoua"/>
    <s v="CAMUSAT"/>
    <s v="Medium Grid + GE"/>
    <s v="NORD"/>
    <s v="Garoua"/>
    <s v="Huawei"/>
    <n v="0"/>
    <n v="0"/>
    <n v="2.9168378834185131"/>
    <n v="0"/>
    <n v="0"/>
    <n v="0"/>
    <n v="0"/>
    <n v="0"/>
    <n v="1.9651581044022677"/>
    <n v="0"/>
    <n v="0"/>
    <n v="0"/>
    <n v="0"/>
    <n v="0"/>
    <n v="0"/>
    <n v="0"/>
    <n v="0"/>
    <n v="0"/>
    <n v="0"/>
    <n v="0.58864675986565196"/>
    <n v="2.0076947661892568"/>
    <n v="0"/>
    <n v="0"/>
    <n v="0"/>
    <n v="0"/>
    <n v="0"/>
    <x v="0"/>
    <m/>
    <x v="12"/>
    <x v="8"/>
    <s v="no impacts"/>
    <x v="6"/>
    <s v=""/>
    <s v="NRD_163"/>
    <m/>
  </r>
  <r>
    <s v="Domayo-II"/>
    <s v="EXN_247"/>
    <s v="Maroua"/>
    <s v="CAMUSAT"/>
    <s v="Medium Grid + GE"/>
    <s v="EXTREME-NORD"/>
    <s v="Maroua"/>
    <s v="Huawei"/>
    <n v="0"/>
    <n v="0"/>
    <n v="0"/>
    <n v="0"/>
    <n v="0"/>
    <n v="0"/>
    <n v="4.9046465372838757E-3"/>
    <n v="0"/>
    <n v="0"/>
    <n v="0"/>
    <n v="1.4078119069836461"/>
    <n v="0"/>
    <n v="0"/>
    <n v="0"/>
    <n v="0"/>
    <n v="0"/>
    <n v="0"/>
    <n v="0.94877266125051007"/>
    <n v="0.28152671124009443"/>
    <n v="0"/>
    <n v="1.9888787585644045"/>
    <n v="0"/>
    <n v="0"/>
    <n v="0"/>
    <n v="0"/>
    <n v="0"/>
    <x v="0"/>
    <m/>
    <x v="12"/>
    <x v="8"/>
    <s v="no impacts"/>
    <x v="6"/>
    <s v=""/>
    <s v="EXN_247"/>
    <m/>
  </r>
  <r>
    <s v="Stade-Omnisport-Roumde-Adja"/>
    <s v="NRD_174"/>
    <s v="Garoua"/>
    <s v="CAMUSAT"/>
    <s v="Medium Grid + GE"/>
    <s v="NORD"/>
    <s v="Garoua"/>
    <s v="Huawei"/>
    <n v="0"/>
    <n v="0"/>
    <n v="0"/>
    <n v="1.5567526460122192"/>
    <n v="0"/>
    <n v="8.1223086866819045"/>
    <n v="4.1915109307627993"/>
    <n v="0"/>
    <n v="0.86669563083385415"/>
    <n v="0"/>
    <n v="1.4492071237583217"/>
    <n v="0"/>
    <n v="0"/>
    <n v="1.9723991461991308"/>
    <n v="0.3333376137521295"/>
    <n v="0"/>
    <n v="0"/>
    <n v="0.55966475759988354"/>
    <n v="1.3278572508867601"/>
    <n v="1.5944560015751941"/>
    <n v="1.9532086019296129"/>
    <n v="0"/>
    <n v="0"/>
    <n v="0"/>
    <n v="0"/>
    <n v="0"/>
    <x v="0"/>
    <m/>
    <x v="12"/>
    <x v="8"/>
    <s v="no impacts"/>
    <x v="6"/>
    <s v=""/>
    <s v="NRD_174"/>
    <m/>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0"/>
    <n v="0"/>
    <n v="5.8231530706297635E-2"/>
    <n v="1.0445827019715608"/>
    <n v="1.1987847891037657"/>
    <n v="1.429089155416299"/>
    <n v="1.2998561779284488"/>
    <n v="1.9261884582787579E-2"/>
    <n v="1.1475981143328395"/>
    <n v="1.8833129300037381"/>
    <n v="0"/>
    <n v="0"/>
    <n v="0"/>
    <n v="0"/>
    <n v="0"/>
    <x v="0"/>
    <m/>
    <x v="12"/>
    <x v="8"/>
    <s v="no impacts"/>
    <x v="6"/>
    <s v=""/>
    <s v="EXN_085"/>
    <m/>
  </r>
  <r>
    <s v="Garoua-Stade"/>
    <s v="NRD_143"/>
    <s v="Garoua"/>
    <s v="CAMUSAT"/>
    <s v="Good Grid + GE"/>
    <s v="NORD"/>
    <s v="Garoua"/>
    <s v="Huawei"/>
    <n v="0"/>
    <n v="0"/>
    <n v="5.1936283112606398"/>
    <n v="0"/>
    <n v="0"/>
    <n v="0.7853676737065286"/>
    <n v="0"/>
    <n v="0"/>
    <n v="0"/>
    <n v="0"/>
    <n v="0"/>
    <n v="0"/>
    <n v="6.2890053162801447"/>
    <n v="6.4536230891497093"/>
    <n v="8.9175391586979543E-5"/>
    <n v="0"/>
    <n v="1.8296115091900589"/>
    <n v="6.399119089811748"/>
    <n v="0"/>
    <n v="0"/>
    <n v="1.6667772441522346"/>
    <n v="0"/>
    <n v="0"/>
    <n v="0"/>
    <n v="0"/>
    <n v="0"/>
    <x v="0"/>
    <m/>
    <x v="12"/>
    <x v="8"/>
    <s v="no impacts"/>
    <x v="6"/>
    <s v=""/>
    <s v="NRD_143"/>
    <m/>
  </r>
  <r>
    <s v="Dschang-Foreke"/>
    <s v="OST_122"/>
    <s v="OUEST"/>
    <s v="IHS"/>
    <s v="GridOnly"/>
    <s v="OUEST"/>
    <s v="Dschang"/>
    <s v="Huawei"/>
    <n v="0"/>
    <n v="0"/>
    <n v="4.0236293385611512"/>
    <n v="0"/>
    <n v="0"/>
    <n v="0"/>
    <n v="0"/>
    <n v="0"/>
    <n v="1.6598929039217194"/>
    <n v="0"/>
    <n v="0"/>
    <n v="0"/>
    <n v="0"/>
    <n v="0"/>
    <n v="0"/>
    <n v="0"/>
    <n v="0"/>
    <n v="0"/>
    <n v="0"/>
    <n v="0"/>
    <n v="1.5048525681085967"/>
    <n v="0"/>
    <n v="0"/>
    <n v="0"/>
    <n v="0"/>
    <n v="0"/>
    <x v="0"/>
    <m/>
    <x v="12"/>
    <x v="8"/>
    <s v="no impacts"/>
    <x v="6"/>
    <s v=""/>
    <s v="OST_122"/>
    <m/>
  </r>
  <r>
    <s v="Edea-Peage-IHS"/>
    <s v="LIT_749"/>
    <s v="LITTORAL"/>
    <m/>
    <m/>
    <s v="LITTORAL"/>
    <s v="Edea"/>
    <s v="ZTE"/>
    <n v="0"/>
    <n v="0"/>
    <n v="0"/>
    <n v="0"/>
    <n v="0"/>
    <n v="1.9424005444692714"/>
    <n v="0"/>
    <n v="0"/>
    <n v="0"/>
    <n v="0"/>
    <n v="0"/>
    <n v="0"/>
    <n v="0"/>
    <n v="0"/>
    <n v="0"/>
    <n v="0"/>
    <n v="0"/>
    <n v="0"/>
    <n v="0"/>
    <n v="0"/>
    <n v="1.5031404005901274"/>
    <n v="0"/>
    <n v="0"/>
    <n v="0"/>
    <n v="0"/>
    <n v="0"/>
    <x v="0"/>
    <m/>
    <x v="12"/>
    <x v="8"/>
    <s v="no impacts"/>
    <x v="6"/>
    <s v=""/>
    <s v="LIT_749"/>
    <m/>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0"/>
    <n v="1.8394208022646275"/>
    <n v="0.41229350546324095"/>
    <n v="16.671749663987121"/>
    <n v="13.128151458338685"/>
    <n v="28.081776687697793"/>
    <n v="1.3609234860872126"/>
    <n v="0"/>
    <n v="0"/>
    <n v="1.4910303824126157"/>
    <n v="0"/>
    <n v="0"/>
    <n v="0"/>
    <n v="0"/>
    <n v="0"/>
    <x v="0"/>
    <m/>
    <x v="12"/>
    <x v="8"/>
    <s v="no impacts"/>
    <x v="6"/>
    <s v=""/>
    <s v="CTR_599"/>
    <m/>
  </r>
  <r>
    <s v="Kribi-Hotel-Paradis-IHS"/>
    <s v="SUD_080"/>
    <s v="LITTORAL"/>
    <s v="IHS"/>
    <s v="Grid-Gen"/>
    <s v="SUD"/>
    <s v="Kribi"/>
    <s v="ZTE"/>
    <n v="0"/>
    <n v="8.0382697976503312E-2"/>
    <n v="0"/>
    <n v="0"/>
    <n v="0"/>
    <n v="0"/>
    <n v="0"/>
    <n v="0"/>
    <n v="0"/>
    <n v="0"/>
    <n v="0"/>
    <n v="0"/>
    <n v="0.142805472087389"/>
    <n v="0"/>
    <n v="1.1093418713420391E-2"/>
    <n v="0.1511879588965655"/>
    <n v="0"/>
    <n v="0"/>
    <n v="0"/>
    <n v="0"/>
    <n v="1.4731417988602669"/>
    <n v="0"/>
    <n v="0"/>
    <n v="0"/>
    <n v="0"/>
    <n v="0"/>
    <x v="0"/>
    <m/>
    <x v="12"/>
    <x v="8"/>
    <s v="no impacts"/>
    <x v="6"/>
    <s v=""/>
    <s v="SUD_080"/>
    <m/>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0"/>
    <n v="0.73698110623143298"/>
    <n v="9.791012119292418"/>
    <n v="5.8795832584260035"/>
    <n v="0.67188307037293815"/>
    <n v="0"/>
    <n v="0.9256583997511646"/>
    <n v="0"/>
    <n v="0"/>
    <n v="1.4708232386790054"/>
    <n v="0"/>
    <n v="0"/>
    <n v="0"/>
    <n v="0"/>
    <n v="0"/>
    <x v="0"/>
    <m/>
    <x v="12"/>
    <x v="8"/>
    <s v="no impacts"/>
    <x v="6"/>
    <s v=""/>
    <s v="CTR_875"/>
    <m/>
  </r>
  <r>
    <s v="Buea-Dirty-South-HIS"/>
    <s v="SUO_260"/>
    <s v="SUD-OUEST"/>
    <m/>
    <m/>
    <s v="SUD-OUEST"/>
    <s v="Buea"/>
    <s v="Huawei"/>
    <n v="0"/>
    <n v="0.62319330656644789"/>
    <n v="0"/>
    <n v="0"/>
    <n v="0"/>
    <n v="0"/>
    <n v="0"/>
    <n v="0"/>
    <n v="0"/>
    <n v="0"/>
    <n v="0"/>
    <n v="0"/>
    <n v="0"/>
    <n v="0"/>
    <n v="0"/>
    <n v="0"/>
    <n v="10.332574272400141"/>
    <n v="0"/>
    <n v="0"/>
    <n v="0"/>
    <n v="1.4082577839415809"/>
    <n v="0"/>
    <n v="0"/>
    <n v="0"/>
    <n v="0"/>
    <n v="0"/>
    <x v="0"/>
    <m/>
    <x v="12"/>
    <x v="8"/>
    <s v="no impacts"/>
    <x v="6"/>
    <s v=""/>
    <s v="SUO_260"/>
    <s v="The cables connector clip was broken and that caused cable to disconnect during my PM work. "/>
  </r>
  <r>
    <s v="Edea-Ekite"/>
    <s v="LIT_322"/>
    <s v="LITTORAL"/>
    <s v="IHS"/>
    <s v="Grid-Gen"/>
    <s v="LITTORAL"/>
    <s v="Edea"/>
    <s v="ZTE"/>
    <n v="34.712573444852524"/>
    <n v="0"/>
    <n v="4.6890917807398269"/>
    <n v="31.989852553840535"/>
    <n v="5.0959990925512155"/>
    <n v="2.4286382846364352"/>
    <n v="0"/>
    <n v="0"/>
    <n v="0.18917667571261898"/>
    <n v="0"/>
    <n v="0"/>
    <n v="0"/>
    <n v="0"/>
    <n v="0"/>
    <n v="6.2567951648389286"/>
    <n v="22.6619282430593"/>
    <n v="0"/>
    <n v="0"/>
    <n v="0"/>
    <n v="0"/>
    <n v="1.3739965984938629"/>
    <n v="0"/>
    <n v="0"/>
    <n v="0"/>
    <n v="0"/>
    <n v="0"/>
    <x v="0"/>
    <m/>
    <x v="12"/>
    <x v="8"/>
    <s v="no impacts"/>
    <x v="6"/>
    <s v=""/>
    <s v="LIT_322"/>
    <m/>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22418693444966606"/>
    <n v="1.3734793812226589"/>
    <n v="0"/>
    <n v="0"/>
    <n v="0"/>
    <n v="0"/>
    <n v="0"/>
    <x v="0"/>
    <m/>
    <x v="12"/>
    <x v="8"/>
    <s v="no impacts"/>
    <x v="6"/>
    <s v=""/>
    <s v="CTR_130"/>
    <m/>
  </r>
  <r>
    <s v="Pitoa-Ville-IHS"/>
    <s v="NRD_096"/>
    <s v="NORD"/>
    <s v="IHS"/>
    <s v="Grid-Gen"/>
    <s v="NORD"/>
    <s v="Garoua"/>
    <s v="Huawei"/>
    <n v="0"/>
    <n v="0"/>
    <n v="5.649920954932897"/>
    <n v="0"/>
    <n v="0"/>
    <n v="0"/>
    <n v="0.30289313506433468"/>
    <n v="0"/>
    <n v="0"/>
    <n v="0"/>
    <n v="0"/>
    <n v="0"/>
    <n v="0"/>
    <n v="0"/>
    <n v="0"/>
    <n v="0"/>
    <n v="3.4387992854554219"/>
    <n v="5.8998439073945648E-2"/>
    <n v="0"/>
    <n v="1.4606037388031377"/>
    <n v="1.2900468848538809"/>
    <n v="0"/>
    <n v="0"/>
    <n v="0"/>
    <n v="0"/>
    <n v="0"/>
    <x v="0"/>
    <m/>
    <x v="12"/>
    <x v="8"/>
    <s v="no impacts"/>
    <x v="6"/>
    <s v=""/>
    <s v="NRD_096"/>
    <m/>
  </r>
  <r>
    <s v="Nkolbong-II"/>
    <s v="CTR_658"/>
    <s v="Yaounde"/>
    <s v="CAMUSAT"/>
    <s v="Good Grid + GE"/>
    <s v="CENTRE"/>
    <s v="Yaounde"/>
    <s v="ZTE"/>
    <n v="0"/>
    <n v="2.4202914679838914"/>
    <n v="0"/>
    <n v="0"/>
    <n v="11.021686028427688"/>
    <n v="0"/>
    <n v="6.1107080383411372"/>
    <n v="0"/>
    <n v="0.34664258217690724"/>
    <n v="0"/>
    <n v="0.69342784498035315"/>
    <n v="0"/>
    <n v="3.0158582382366972"/>
    <n v="0"/>
    <n v="8.3218475428969083E-2"/>
    <n v="0.22349136639528813"/>
    <n v="0.18584151606726565"/>
    <n v="0"/>
    <n v="0.53341152231667732"/>
    <n v="0"/>
    <n v="1.2023874749238801"/>
    <n v="0"/>
    <n v="0"/>
    <n v="0"/>
    <n v="0"/>
    <n v="0"/>
    <x v="0"/>
    <m/>
    <x v="12"/>
    <x v="8"/>
    <s v="no impacts"/>
    <x v="6"/>
    <s v=""/>
    <s v="CTR_658"/>
    <m/>
  </r>
  <r>
    <s v="Logbaba-CAMTEL"/>
    <s v="LIT_253"/>
    <s v="Douala"/>
    <s v="CAMUSAT"/>
    <s v="Good Grid + GE"/>
    <s v="LITTORAL"/>
    <s v="Douala"/>
    <s v="ZTE"/>
    <n v="0"/>
    <n v="0"/>
    <n v="0"/>
    <n v="0"/>
    <n v="0"/>
    <n v="0"/>
    <n v="0"/>
    <n v="0"/>
    <n v="0"/>
    <n v="0"/>
    <n v="0"/>
    <n v="0"/>
    <n v="0"/>
    <n v="2.0331989281831093E-3"/>
    <n v="0"/>
    <n v="0"/>
    <n v="0"/>
    <n v="0"/>
    <n v="0"/>
    <n v="0"/>
    <n v="1.1079150650766352"/>
    <n v="0"/>
    <n v="0"/>
    <n v="0"/>
    <n v="0"/>
    <n v="0"/>
    <x v="0"/>
    <m/>
    <x v="12"/>
    <x v="8"/>
    <s v="no impacts"/>
    <x v="6"/>
    <s v=""/>
    <s v="LIT_253"/>
    <m/>
  </r>
  <r>
    <s v="Ngd-Bamyangal-New"/>
    <s v="ADM_131"/>
    <s v="Ngaoundere"/>
    <s v="IHS"/>
    <s v="Grid-Gen"/>
    <s v="ADAMAOUA"/>
    <s v="Ngaoundere"/>
    <s v="Huawei"/>
    <n v="3.4416350629078885"/>
    <n v="1.488693987153036"/>
    <n v="0.23920407039291394"/>
    <n v="0"/>
    <n v="0"/>
    <n v="0"/>
    <n v="0.66248398409967091"/>
    <n v="1.931628157165564"/>
    <n v="0"/>
    <n v="1.7961529022666243"/>
    <n v="0"/>
    <n v="0"/>
    <n v="0.49142774795752686"/>
    <n v="0.32725585204589752"/>
    <n v="9.9680252715925718E-2"/>
    <n v="0.10388933119883116"/>
    <n v="0.19203028824340171"/>
    <n v="5.3772761126948655E-2"/>
    <n v="0.10228417415026551"/>
    <n v="1.13170705955204"/>
    <n v="1.0656637645427229"/>
    <n v="0"/>
    <n v="0"/>
    <n v="0"/>
    <n v="0"/>
    <n v="0"/>
    <x v="0"/>
    <m/>
    <x v="12"/>
    <x v="8"/>
    <s v="no impacts"/>
    <x v="6"/>
    <s v=""/>
    <s v="ADM_131"/>
    <m/>
  </r>
  <r>
    <s v="Maroua-Loperey-II-IHS"/>
    <s v="EXN_146"/>
    <s v="Maroua"/>
    <s v="IHS"/>
    <s v="Grid-Gen"/>
    <s v="EXTREME-NORD"/>
    <s v="Maroua"/>
    <s v="Huawei"/>
    <n v="0"/>
    <n v="0"/>
    <n v="0"/>
    <n v="0"/>
    <n v="0.23524468300645202"/>
    <n v="0"/>
    <n v="4.8154711456968955E-3"/>
    <n v="0"/>
    <n v="0"/>
    <n v="8.9175391586979543E-5"/>
    <n v="0"/>
    <n v="0"/>
    <n v="0"/>
    <n v="0"/>
    <n v="0"/>
    <n v="0"/>
    <n v="0"/>
    <n v="0"/>
    <n v="0"/>
    <n v="0.2174096046890561"/>
    <n v="1.032918560751984"/>
    <n v="0"/>
    <n v="0"/>
    <n v="0"/>
    <n v="0"/>
    <n v="0"/>
    <x v="0"/>
    <m/>
    <x v="12"/>
    <x v="8"/>
    <s v="no impacts"/>
    <x v="6"/>
    <s v=""/>
    <s v="EXN_146"/>
    <m/>
  </r>
  <r>
    <s v="Nkongoa"/>
    <s v="CTR_629"/>
    <s v="Yaounde"/>
    <s v="CAMUSAT"/>
    <s v="Medium Grid + GE"/>
    <s v="CENTRE"/>
    <s v="Yaounde"/>
    <s v="ZTE"/>
    <n v="0"/>
    <n v="25.540135346842337"/>
    <n v="0"/>
    <n v="0.73241532618218019"/>
    <n v="0"/>
    <n v="0"/>
    <n v="0"/>
    <n v="3.0703444024963402"/>
    <n v="3.4680309788176342"/>
    <n v="7.7279394349276345E-2"/>
    <n v="0"/>
    <n v="0"/>
    <n v="1.083035130823867"/>
    <n v="7.4212117580250725"/>
    <n v="13.868556899607057"/>
    <n v="23.865849534718482"/>
    <n v="3.6561910550661622E-3"/>
    <n v="0"/>
    <n v="0.12293719484181012"/>
    <n v="1.373871752945641"/>
    <n v="1.0254456629369955"/>
    <n v="0"/>
    <n v="0"/>
    <n v="0"/>
    <n v="0"/>
    <n v="0"/>
    <x v="1"/>
    <s v="site vandalise"/>
    <x v="4"/>
    <x v="1"/>
    <s v="EXCLU"/>
    <x v="1"/>
    <s v=""/>
    <s v="CTR_629"/>
    <m/>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4.3561465387106812"/>
    <n v="0.95617421875222941"/>
    <n v="0"/>
    <n v="0"/>
    <n v="0"/>
    <n v="0"/>
    <n v="0"/>
    <x v="0"/>
    <m/>
    <x v="12"/>
    <x v="8"/>
    <s v="no impacts"/>
    <x v="6"/>
    <s v=""/>
    <s v="CTR_746"/>
    <m/>
  </r>
  <r>
    <s v="Makepe-Ecole-Sira"/>
    <s v="LIT_167"/>
    <s v="Douala"/>
    <s v="IHS"/>
    <s v="Grid-Gen"/>
    <s v="LITTORAL"/>
    <s v="Douala"/>
    <s v="ZTE"/>
    <n v="0"/>
    <n v="0"/>
    <n v="18.783191080748672"/>
    <n v="0"/>
    <n v="0"/>
    <n v="11.336368150259819"/>
    <n v="4.393314841924135"/>
    <n v="0"/>
    <n v="0"/>
    <n v="0"/>
    <n v="5.9700249405735182"/>
    <n v="0"/>
    <n v="0"/>
    <n v="0"/>
    <n v="3.0645836721998214"/>
    <n v="0"/>
    <n v="0"/>
    <n v="0"/>
    <n v="0.59526357392140627"/>
    <n v="0"/>
    <n v="0.9476133811598797"/>
    <n v="0"/>
    <n v="0"/>
    <n v="0"/>
    <n v="0"/>
    <n v="0"/>
    <x v="0"/>
    <m/>
    <x v="12"/>
    <x v="8"/>
    <s v="no impacts"/>
    <x v="6"/>
    <s v=""/>
    <s v="LIT_167"/>
    <m/>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93154397559590529"/>
    <n v="0"/>
    <n v="0"/>
    <n v="0"/>
    <n v="0"/>
    <n v="0"/>
    <x v="0"/>
    <m/>
    <x v="12"/>
    <x v="8"/>
    <s v="no impacts"/>
    <x v="6"/>
    <s v=""/>
    <s v="CTR_973"/>
    <m/>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0"/>
    <n v="13.868556899607057"/>
    <n v="13.868556899607057"/>
    <n v="13.868556899607057"/>
    <n v="13.868556899607057"/>
    <n v="34.420666718031704"/>
    <n v="0.19504441647904239"/>
    <n v="0"/>
    <n v="0"/>
    <n v="0.93024201487873515"/>
    <n v="0"/>
    <n v="0"/>
    <n v="0"/>
    <n v="0"/>
    <n v="0"/>
    <x v="0"/>
    <m/>
    <x v="12"/>
    <x v="8"/>
    <s v="no impacts"/>
    <x v="6"/>
    <s v=""/>
    <s v="CTR_321"/>
    <m/>
  </r>
  <r>
    <s v="Bamenda-Sisia-Quater-IHS"/>
    <s v="NRO_118"/>
    <s v="NORD-OUEST"/>
    <s v="IHS"/>
    <s v="Grid-Gen"/>
    <s v="NORD-OUEST"/>
    <s v="Bamenda"/>
    <s v="Huawei"/>
    <n v="0"/>
    <n v="0"/>
    <n v="0"/>
    <n v="0"/>
    <n v="0"/>
    <n v="0"/>
    <n v="0"/>
    <n v="0"/>
    <n v="0"/>
    <n v="0.19570431437678526"/>
    <n v="0"/>
    <n v="0"/>
    <n v="0"/>
    <n v="2.6744770041634212"/>
    <n v="0"/>
    <n v="0"/>
    <n v="0"/>
    <n v="0.25999977171099753"/>
    <n v="0"/>
    <n v="0"/>
    <n v="0.91526054909212307"/>
    <n v="0"/>
    <n v="0"/>
    <n v="0"/>
    <n v="0"/>
    <n v="0"/>
    <x v="0"/>
    <m/>
    <x v="12"/>
    <x v="8"/>
    <s v="no impacts"/>
    <x v="6"/>
    <s v=""/>
    <s v="NRO_118"/>
    <m/>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91427961978466654"/>
    <n v="0"/>
    <n v="0"/>
    <n v="0"/>
    <n v="0"/>
    <n v="0"/>
    <x v="0"/>
    <m/>
    <x v="12"/>
    <x v="8"/>
    <s v="no impacts"/>
    <x v="6"/>
    <s v=""/>
    <s v="CTR_721"/>
    <m/>
  </r>
  <r>
    <s v="Maroua-Harde"/>
    <s v="EXN_091"/>
    <s v="Maroua"/>
    <s v="IHS"/>
    <s v="Solar-Grid-Gen"/>
    <s v="EXTREME-NORD"/>
    <s v="Maroua"/>
    <s v="Huawei"/>
    <n v="0"/>
    <n v="0"/>
    <n v="0"/>
    <n v="0"/>
    <n v="0"/>
    <n v="0"/>
    <n v="4.9046465372838757E-3"/>
    <n v="0"/>
    <n v="0"/>
    <n v="0"/>
    <n v="0.69146598636543932"/>
    <n v="0"/>
    <n v="0"/>
    <n v="0"/>
    <n v="2.675261747609386E-4"/>
    <n v="0"/>
    <n v="0"/>
    <n v="0.32381368193064014"/>
    <n v="0.13028524710857711"/>
    <n v="0"/>
    <n v="0.9093214680124303"/>
    <n v="0"/>
    <n v="0"/>
    <n v="0"/>
    <n v="0"/>
    <n v="0"/>
    <x v="0"/>
    <m/>
    <x v="12"/>
    <x v="8"/>
    <s v="no impacts"/>
    <x v="6"/>
    <s v=""/>
    <s v="EXN_091"/>
    <m/>
  </r>
  <r>
    <s v="PK5"/>
    <s v="LIT_073"/>
    <s v="Douala"/>
    <s v="IHS"/>
    <s v="Grid-Gen"/>
    <s v="LITTORAL"/>
    <s v="Douala"/>
    <s v="ZTE"/>
    <n v="22.520781433255426"/>
    <n v="32.238437875428403"/>
    <n v="0"/>
    <n v="3.6401394845805034E-2"/>
    <n v="0"/>
    <n v="0"/>
    <n v="3.6597580707296649E-2"/>
    <n v="0"/>
    <n v="0"/>
    <n v="0"/>
    <n v="0.33490710064406037"/>
    <n v="0"/>
    <n v="0"/>
    <n v="0"/>
    <n v="0"/>
    <n v="0"/>
    <n v="0"/>
    <n v="0"/>
    <n v="0"/>
    <n v="0"/>
    <n v="0.90299001520975519"/>
    <n v="0"/>
    <n v="0"/>
    <n v="0"/>
    <n v="0"/>
    <n v="0"/>
    <x v="0"/>
    <m/>
    <x v="12"/>
    <x v="8"/>
    <s v="no impacts"/>
    <x v="6"/>
    <s v=""/>
    <s v="LIT_073"/>
    <m/>
  </r>
  <r>
    <s v="Dschang-Vallee"/>
    <s v="OST_096"/>
    <s v="OUEST"/>
    <s v="IHS"/>
    <s v="Grid-Gen"/>
    <s v="OUEST"/>
    <s v="Dschang"/>
    <s v="Huawei"/>
    <n v="0"/>
    <n v="0"/>
    <n v="0"/>
    <n v="0"/>
    <n v="0"/>
    <n v="0"/>
    <n v="0"/>
    <n v="0"/>
    <n v="0"/>
    <n v="0"/>
    <n v="0"/>
    <n v="0"/>
    <n v="0"/>
    <n v="0"/>
    <n v="0"/>
    <n v="0"/>
    <n v="3.4963174130290242"/>
    <n v="0"/>
    <n v="0"/>
    <n v="0.47209452306146976"/>
    <n v="0.88408483219331513"/>
    <n v="0"/>
    <n v="0"/>
    <n v="0"/>
    <n v="0"/>
    <n v="0"/>
    <x v="0"/>
    <m/>
    <x v="12"/>
    <x v="8"/>
    <s v="no impacts"/>
    <x v="6"/>
    <s v=""/>
    <s v="OST_096"/>
    <m/>
  </r>
  <r>
    <s v="Laquintinie-Camtel"/>
    <s v="LIT_644"/>
    <s v="Douala"/>
    <s v="CAMUSAT"/>
    <s v="Good Grid no GE - 8h"/>
    <s v="LITTORAL"/>
    <s v="Douala"/>
    <s v="ZTE"/>
    <n v="0"/>
    <n v="0"/>
    <n v="0"/>
    <n v="0"/>
    <n v="0"/>
    <n v="0"/>
    <n v="12.766242049122086"/>
    <n v="24.490790678960032"/>
    <n v="18.844490244925563"/>
    <n v="0.33931236498845746"/>
    <n v="0"/>
    <n v="0"/>
    <n v="0"/>
    <n v="0"/>
    <n v="0"/>
    <n v="0"/>
    <n v="0"/>
    <n v="0"/>
    <n v="0"/>
    <n v="0"/>
    <n v="0.80609203471134305"/>
    <n v="0"/>
    <n v="0"/>
    <n v="0"/>
    <n v="0"/>
    <n v="0"/>
    <x v="0"/>
    <m/>
    <x v="12"/>
    <x v="8"/>
    <s v="no impacts"/>
    <x v="6"/>
    <s v=""/>
    <s v="LIT_644"/>
    <m/>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76785362679884606"/>
    <n v="0"/>
    <n v="0"/>
    <n v="0"/>
    <n v="0"/>
    <n v="0"/>
    <x v="0"/>
    <m/>
    <x v="12"/>
    <x v="8"/>
    <s v="no impacts"/>
    <x v="6"/>
    <s v=""/>
    <s v="SUO_213"/>
    <m/>
  </r>
  <r>
    <s v="Nkolangaa"/>
    <s v="CTR_247"/>
    <s v="Yaounde"/>
    <s v="IHS"/>
    <s v="Grid-Gen"/>
    <s v="CENTRE"/>
    <s v="Yaounde"/>
    <s v="ZTE"/>
    <n v="0"/>
    <n v="0"/>
    <n v="0"/>
    <n v="1.1358091275650408"/>
    <n v="0"/>
    <n v="0"/>
    <n v="0"/>
    <n v="4.3962219596898686"/>
    <n v="3.4902534864011101"/>
    <n v="8.0061666566790743E-2"/>
    <n v="0"/>
    <n v="0"/>
    <n v="1.8182327292235603"/>
    <n v="0"/>
    <n v="0"/>
    <n v="0"/>
    <n v="0"/>
    <n v="0"/>
    <n v="0"/>
    <n v="1.4570902283746106"/>
    <n v="0.7569207237902813"/>
    <n v="0"/>
    <n v="0"/>
    <n v="0"/>
    <n v="0"/>
    <n v="0"/>
    <x v="0"/>
    <m/>
    <x v="12"/>
    <x v="8"/>
    <s v="no impacts"/>
    <x v="6"/>
    <s v=""/>
    <s v="CTR_247"/>
    <m/>
  </r>
  <r>
    <s v="Ngd-Q-Haoussa"/>
    <s v="ADM_048"/>
    <s v="Ngaoundere"/>
    <s v="IHS"/>
    <s v="Grid-Gen"/>
    <s v="ADAMAOUA"/>
    <s v="Ngaoundere"/>
    <s v="Huawei"/>
    <n v="1.4620305450685294"/>
    <n v="0.82210793504036428"/>
    <n v="0"/>
    <n v="0"/>
    <n v="0"/>
    <n v="0"/>
    <n v="0"/>
    <n v="0"/>
    <n v="0"/>
    <n v="0"/>
    <n v="0"/>
    <n v="0"/>
    <n v="0"/>
    <n v="0.53774544634780408"/>
    <n v="0"/>
    <n v="0"/>
    <n v="0"/>
    <n v="0"/>
    <n v="0"/>
    <n v="0"/>
    <n v="0.7554939175248907"/>
    <n v="0"/>
    <n v="0"/>
    <n v="0"/>
    <n v="0"/>
    <n v="0"/>
    <x v="0"/>
    <m/>
    <x v="12"/>
    <x v="8"/>
    <s v="no impacts"/>
    <x v="6"/>
    <s v=""/>
    <s v="ADM_048"/>
    <m/>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37328818918309631"/>
    <n v="0"/>
    <n v="0.71181581072558797"/>
    <n v="0"/>
    <n v="0"/>
    <n v="0"/>
    <n v="0"/>
    <n v="0"/>
    <x v="0"/>
    <m/>
    <x v="12"/>
    <x v="8"/>
    <s v="no impacts"/>
    <x v="6"/>
    <s v=""/>
    <s v="ADM_084"/>
    <m/>
  </r>
  <r>
    <s v="Bep-Axe-Lrd"/>
    <s v="LIT_097"/>
    <s v="Douala"/>
    <s v="IHS"/>
    <s v="GridOnly"/>
    <s v="LITTORAL"/>
    <s v="Douala"/>
    <s v="ZTE"/>
    <n v="0"/>
    <n v="0"/>
    <n v="0"/>
    <n v="0"/>
    <n v="0"/>
    <n v="0"/>
    <n v="0"/>
    <n v="0"/>
    <n v="0"/>
    <n v="0"/>
    <n v="0"/>
    <n v="0"/>
    <n v="0"/>
    <n v="0"/>
    <n v="0"/>
    <n v="0"/>
    <n v="6.3475043731612099E-2"/>
    <n v="0"/>
    <n v="0"/>
    <n v="0"/>
    <n v="0.66482037935924976"/>
    <n v="0"/>
    <n v="0"/>
    <n v="0"/>
    <n v="0"/>
    <n v="0"/>
    <x v="0"/>
    <m/>
    <x v="12"/>
    <x v="8"/>
    <s v="no impacts"/>
    <x v="6"/>
    <s v=""/>
    <s v="LIT_097"/>
    <m/>
  </r>
  <r>
    <s v="Garoua-Plage"/>
    <s v="NRD_053"/>
    <s v="Garoua"/>
    <s v="IHS"/>
    <s v="Grid-Gen"/>
    <s v="NORD"/>
    <s v="Garoua"/>
    <s v="Huawei"/>
    <n v="0"/>
    <n v="0"/>
    <n v="0.94445657229770019"/>
    <n v="0"/>
    <n v="0"/>
    <n v="0"/>
    <n v="0"/>
    <n v="0"/>
    <n v="0"/>
    <n v="6.97173211427006E-2"/>
    <n v="1.4040130353020404"/>
    <n v="0"/>
    <n v="0"/>
    <n v="0"/>
    <n v="0"/>
    <n v="0"/>
    <n v="0"/>
    <n v="0.14669351916058135"/>
    <n v="0"/>
    <n v="0"/>
    <n v="0.44445015166950602"/>
    <n v="0"/>
    <n v="0"/>
    <n v="0"/>
    <n v="0"/>
    <n v="0"/>
    <x v="0"/>
    <m/>
    <x v="12"/>
    <x v="8"/>
    <s v="no impacts"/>
    <x v="6"/>
    <s v=""/>
    <s v="NRD_053"/>
    <m/>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43604982978201257"/>
    <n v="0"/>
    <n v="0"/>
    <n v="0"/>
    <n v="0"/>
    <n v="0"/>
    <x v="0"/>
    <m/>
    <x v="12"/>
    <x v="8"/>
    <s v="no impacts"/>
    <x v="6"/>
    <s v=""/>
    <s v="OST_125"/>
    <m/>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0"/>
    <n v="4.6371203625230331E-3"/>
    <n v="2.3402119663387868"/>
    <n v="2.630388690562818"/>
    <n v="0"/>
    <n v="1.515981656978832E-3"/>
    <n v="8.277259847103427E-2"/>
    <n v="0.20002040332959523"/>
    <n v="0"/>
    <n v="0.42092568336886088"/>
    <n v="0"/>
    <n v="0"/>
    <n v="0"/>
    <n v="0"/>
    <n v="0"/>
    <x v="2"/>
    <m/>
    <x v="12"/>
    <x v="8"/>
    <s v="no impacts"/>
    <x v="6"/>
    <s v=""/>
    <s v="NRO_098"/>
    <m/>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0"/>
    <n v="0"/>
    <n v="0"/>
    <n v="17.373559995776656"/>
    <n v="19.838528334945622"/>
    <n v="1.2388958802395893"/>
    <n v="2.041313888817549"/>
    <n v="0"/>
    <n v="0"/>
    <n v="0.42051547656756066"/>
    <n v="0"/>
    <n v="0"/>
    <n v="0"/>
    <n v="0"/>
    <n v="0"/>
    <x v="2"/>
    <m/>
    <x v="12"/>
    <x v="8"/>
    <s v="no impacts"/>
    <x v="6"/>
    <s v=""/>
    <s v="SUO_225"/>
    <m/>
  </r>
  <r>
    <s v="Bepanda-Omnisport"/>
    <s v="LIT_405"/>
    <s v="Douala"/>
    <s v="CAMUSAT"/>
    <s v="Grid-Gen"/>
    <s v="LITTORAL"/>
    <s v="Douala"/>
    <s v="ZTE"/>
    <n v="0"/>
    <n v="0"/>
    <n v="0"/>
    <n v="0"/>
    <n v="0"/>
    <n v="0"/>
    <n v="0"/>
    <n v="4.684900537335241"/>
    <n v="0"/>
    <n v="0"/>
    <n v="0"/>
    <n v="0"/>
    <n v="0"/>
    <n v="0"/>
    <n v="0"/>
    <n v="0"/>
    <n v="0"/>
    <n v="0"/>
    <n v="0"/>
    <n v="0"/>
    <n v="0.38197387232366825"/>
    <n v="0"/>
    <n v="0"/>
    <n v="0"/>
    <n v="0"/>
    <n v="0"/>
    <x v="0"/>
    <m/>
    <x v="12"/>
    <x v="8"/>
    <s v="no impacts"/>
    <x v="6"/>
    <s v=""/>
    <s v="LIT_405"/>
    <m/>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1.0861562695294437E-2"/>
    <n v="0.33059101169125055"/>
    <n v="0"/>
    <n v="0"/>
    <n v="0"/>
    <n v="0"/>
    <n v="0"/>
    <x v="0"/>
    <m/>
    <x v="12"/>
    <x v="8"/>
    <s v="no impacts"/>
    <x v="6"/>
    <s v=""/>
    <s v="CTR_836"/>
    <m/>
  </r>
  <r>
    <s v="Palar"/>
    <s v="EXN_055"/>
    <s v="Maroua"/>
    <s v="IHS"/>
    <s v="Grid-Gen"/>
    <s v="EXTREME-NORD"/>
    <s v="Maroua"/>
    <s v="Huawei"/>
    <n v="0"/>
    <n v="0"/>
    <n v="0"/>
    <n v="0"/>
    <n v="0"/>
    <n v="0"/>
    <n v="0"/>
    <n v="0"/>
    <n v="0.90372125342076792"/>
    <n v="0"/>
    <n v="0"/>
    <n v="0"/>
    <n v="0"/>
    <n v="0.20795701318083623"/>
    <n v="0.25004779800989063"/>
    <n v="0"/>
    <n v="0"/>
    <n v="0"/>
    <n v="0"/>
    <n v="0"/>
    <n v="0.29795281837041604"/>
    <n v="0"/>
    <n v="0"/>
    <n v="0"/>
    <n v="0"/>
    <n v="0"/>
    <x v="0"/>
    <m/>
    <x v="12"/>
    <x v="8"/>
    <s v="no impacts"/>
    <x v="6"/>
    <s v=""/>
    <s v="EXN_055"/>
    <m/>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25680729269218383"/>
    <n v="0"/>
    <n v="0"/>
    <n v="0"/>
    <n v="0"/>
    <n v="0"/>
    <x v="0"/>
    <m/>
    <x v="12"/>
    <x v="8"/>
    <s v="no impacts"/>
    <x v="6"/>
    <s v=""/>
    <s v="LIT_778"/>
    <m/>
  </r>
  <r>
    <s v="Bessengue"/>
    <s v="LIT_022"/>
    <s v="Douala"/>
    <s v="CAMUSAT"/>
    <s v="Good grid 100%"/>
    <s v="LITTORAL"/>
    <s v="Douala"/>
    <s v="ZTE"/>
    <n v="0"/>
    <n v="0"/>
    <n v="0"/>
    <n v="0"/>
    <n v="0"/>
    <n v="0"/>
    <n v="0"/>
    <n v="0"/>
    <n v="0"/>
    <n v="0"/>
    <n v="0"/>
    <n v="0"/>
    <n v="0"/>
    <n v="0"/>
    <n v="0"/>
    <n v="0"/>
    <n v="0"/>
    <n v="0"/>
    <n v="0"/>
    <n v="0"/>
    <n v="0.25058285035941247"/>
    <n v="0"/>
    <n v="0"/>
    <n v="0"/>
    <n v="0"/>
    <n v="0"/>
    <x v="0"/>
    <m/>
    <x v="12"/>
    <x v="8"/>
    <s v="no impacts"/>
    <x v="6"/>
    <s v=""/>
    <s v="LIT_022"/>
    <m/>
  </r>
  <r>
    <s v="Maroua-Stade"/>
    <s v="EXN_066"/>
    <s v="Maroua"/>
    <s v="IHS"/>
    <s v="Grid-Gen"/>
    <s v="EXTREME-NORD"/>
    <s v="Maroua"/>
    <s v="Huawei"/>
    <n v="0"/>
    <n v="1.4914049190572807"/>
    <n v="0"/>
    <n v="0"/>
    <n v="0"/>
    <n v="0"/>
    <n v="4.9046465372838757E-3"/>
    <n v="0"/>
    <n v="0"/>
    <n v="0.44015189779501362"/>
    <n v="0"/>
    <n v="0"/>
    <n v="0"/>
    <n v="0"/>
    <n v="5.3505234952187721E-4"/>
    <n v="0"/>
    <n v="0"/>
    <n v="6.4830509683734105E-2"/>
    <n v="0"/>
    <n v="0"/>
    <n v="0.21291516495307236"/>
    <n v="0"/>
    <n v="0"/>
    <n v="0"/>
    <n v="0"/>
    <n v="0"/>
    <x v="0"/>
    <m/>
    <x v="12"/>
    <x v="8"/>
    <s v="no impacts"/>
    <x v="6"/>
    <s v=""/>
    <s v="EXN_066"/>
    <m/>
  </r>
  <r>
    <s v="Omnisport"/>
    <s v="LIT_102"/>
    <s v="Douala"/>
    <s v="IHS"/>
    <s v="GridOnly"/>
    <s v="LITTORAL"/>
    <s v="Douala"/>
    <s v="ZTE"/>
    <n v="0"/>
    <n v="0"/>
    <n v="0"/>
    <n v="0"/>
    <n v="0"/>
    <n v="0"/>
    <n v="0"/>
    <n v="0"/>
    <n v="0"/>
    <n v="0"/>
    <n v="0"/>
    <n v="0"/>
    <n v="0"/>
    <n v="0"/>
    <n v="0"/>
    <n v="0"/>
    <n v="0"/>
    <n v="0"/>
    <n v="0"/>
    <n v="0"/>
    <n v="0.21168454454917143"/>
    <n v="0"/>
    <n v="0"/>
    <n v="0"/>
    <n v="0"/>
    <n v="0"/>
    <x v="0"/>
    <m/>
    <x v="12"/>
    <x v="8"/>
    <s v="no impacts"/>
    <x v="6"/>
    <s v=""/>
    <s v="LIT_102"/>
    <m/>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316181695217063"/>
    <n v="17.524783624829848"/>
    <n v="0.20428298704745276"/>
    <n v="0"/>
    <n v="0"/>
    <n v="0"/>
    <n v="0"/>
    <n v="0"/>
    <x v="0"/>
    <m/>
    <x v="12"/>
    <x v="8"/>
    <s v="no impacts"/>
    <x v="6"/>
    <s v=""/>
    <s v="CTR_777"/>
    <m/>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19349276466542892"/>
    <n v="0"/>
    <n v="0"/>
    <n v="0"/>
    <n v="0"/>
    <n v="0"/>
    <x v="0"/>
    <m/>
    <x v="12"/>
    <x v="8"/>
    <s v="no impacts"/>
    <x v="6"/>
    <s v=""/>
    <s v="LIT_632"/>
    <m/>
  </r>
  <r>
    <s v="Edenville-Stade"/>
    <s v="CTR_730"/>
    <s v="Yaounde"/>
    <s v="CAMUSAT"/>
    <s v="Good Grid + GE"/>
    <s v="CENTRE"/>
    <s v="Yaounde"/>
    <s v="ZTE"/>
    <n v="0"/>
    <n v="0"/>
    <n v="0"/>
    <n v="0"/>
    <n v="9.2742407250458962E-3"/>
    <n v="0"/>
    <n v="9.3099108816805769E-3"/>
    <n v="1.6408272052003906E-2"/>
    <n v="0"/>
    <n v="0"/>
    <n v="0"/>
    <n v="0"/>
    <n v="0"/>
    <n v="0"/>
    <n v="0"/>
    <n v="0"/>
    <n v="1.541860355617193"/>
    <n v="0"/>
    <n v="0"/>
    <n v="0"/>
    <n v="0.19279719661104924"/>
    <n v="0"/>
    <n v="0"/>
    <n v="0"/>
    <n v="0"/>
    <n v="0"/>
    <x v="0"/>
    <m/>
    <x v="12"/>
    <x v="8"/>
    <s v="no impacts"/>
    <x v="6"/>
    <s v=""/>
    <s v="CTR_730"/>
    <m/>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0"/>
    <n v="0.56431971304072437"/>
    <n v="4.9969965728113506"/>
    <n v="1.5483166539680908"/>
    <n v="1.7931209389526677"/>
    <n v="0"/>
    <n v="4.3830953420482661"/>
    <n v="0.15712703997625832"/>
    <n v="0.95059183923888435"/>
    <n v="0.18832059195338338"/>
    <n v="0"/>
    <n v="0"/>
    <n v="0"/>
    <n v="0"/>
    <n v="0"/>
    <x v="0"/>
    <m/>
    <x v="12"/>
    <x v="8"/>
    <s v="no impacts"/>
    <x v="6"/>
    <s v=""/>
    <s v="CTR_717"/>
    <m/>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18049099257204659"/>
    <n v="0"/>
    <n v="0"/>
    <n v="0"/>
    <n v="0"/>
    <n v="0"/>
    <x v="0"/>
    <m/>
    <x v="12"/>
    <x v="8"/>
    <s v="no impacts"/>
    <x v="6"/>
    <s v=""/>
    <s v="ADM_071"/>
    <m/>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16627643515308249"/>
    <n v="0"/>
    <n v="0"/>
    <n v="0"/>
    <n v="0"/>
    <n v="0"/>
    <x v="0"/>
    <m/>
    <x v="12"/>
    <x v="8"/>
    <s v="no impacts"/>
    <x v="6"/>
    <s v=""/>
    <s v="CTR_725"/>
    <m/>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0"/>
    <n v="13.868556899607057"/>
    <n v="13.868556899607057"/>
    <n v="57.190300999049718"/>
    <n v="36.73847782600383"/>
    <n v="4.410686208205278"/>
    <n v="13.868556899607057"/>
    <n v="13.868556899607057"/>
    <n v="40.563870269067138"/>
    <n v="0.14112897472555405"/>
    <n v="0"/>
    <n v="0"/>
    <n v="0"/>
    <n v="0"/>
    <n v="0"/>
    <x v="0"/>
    <m/>
    <x v="12"/>
    <x v="8"/>
    <s v="no impacts"/>
    <x v="6"/>
    <s v=""/>
    <s v="CTR_868"/>
    <m/>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0"/>
    <n v="0.55713217647881341"/>
    <n v="0"/>
    <n v="1.2312803017980611"/>
    <n v="0"/>
    <n v="0.29914776861768155"/>
    <n v="1.9861321565035257"/>
    <n v="0"/>
    <n v="0"/>
    <n v="0.14025505588800141"/>
    <n v="0"/>
    <n v="0"/>
    <n v="0"/>
    <n v="0"/>
    <n v="0"/>
    <x v="0"/>
    <m/>
    <x v="12"/>
    <x v="8"/>
    <s v="no impacts"/>
    <x v="6"/>
    <s v=""/>
    <s v="EXN_145"/>
    <m/>
  </r>
  <r>
    <s v="Maroua-Zokok-Palar-IHS"/>
    <s v="EXN_116"/>
    <s v="Maroua"/>
    <s v="IHS"/>
    <s v="Grid-Gen"/>
    <s v="EXTREME-NORD"/>
    <s v="Maroua"/>
    <s v="Huawei"/>
    <n v="0"/>
    <n v="0"/>
    <n v="0"/>
    <n v="0"/>
    <n v="0"/>
    <n v="0"/>
    <n v="0"/>
    <n v="1.0170631761278193"/>
    <n v="0"/>
    <n v="0"/>
    <n v="0"/>
    <n v="0"/>
    <n v="0"/>
    <n v="0"/>
    <n v="0"/>
    <n v="0"/>
    <n v="0"/>
    <n v="1.7775865857382154"/>
    <n v="0"/>
    <n v="0"/>
    <n v="0.13260380728983859"/>
    <n v="0"/>
    <n v="0"/>
    <n v="0"/>
    <n v="0"/>
    <n v="0"/>
    <x v="0"/>
    <m/>
    <x v="12"/>
    <x v="8"/>
    <s v="no impacts"/>
    <x v="6"/>
    <s v=""/>
    <s v="EXN_116"/>
    <m/>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n v="0"/>
    <n v="0"/>
    <n v="0"/>
    <n v="0"/>
    <n v="0"/>
    <n v="0"/>
    <n v="0.12930431780112026"/>
    <n v="0"/>
    <n v="0"/>
    <n v="0"/>
    <n v="0"/>
    <n v="0"/>
    <x v="0"/>
    <m/>
    <x v="12"/>
    <x v="8"/>
    <s v="no impacts"/>
    <x v="6"/>
    <s v=""/>
    <s v="CTR_144"/>
    <m/>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26.167823093144762"/>
    <n v="3.4600051935748913E-3"/>
    <n v="0.11767584673817851"/>
    <n v="0"/>
    <n v="0"/>
    <n v="0"/>
    <n v="0"/>
    <n v="0"/>
    <x v="0"/>
    <m/>
    <x v="12"/>
    <x v="8"/>
    <s v="no impacts"/>
    <x v="6"/>
    <s v=""/>
    <s v="CTR_090"/>
    <m/>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11425151170123858"/>
    <n v="0"/>
    <n v="0"/>
    <n v="0"/>
    <n v="0"/>
    <n v="0"/>
    <x v="0"/>
    <m/>
    <x v="12"/>
    <x v="8"/>
    <s v="no impacts"/>
    <x v="6"/>
    <s v=""/>
    <s v="CTR_604"/>
    <m/>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4.2804187961750177E-4"/>
    <n v="8.5608375923500353E-4"/>
    <n v="0.11059532064617164"/>
    <n v="0"/>
    <n v="0"/>
    <n v="0"/>
    <n v="0"/>
    <n v="0"/>
    <x v="0"/>
    <m/>
    <x v="12"/>
    <x v="8"/>
    <s v="no impacts"/>
    <x v="6"/>
    <s v=""/>
    <s v="LIT_120"/>
    <m/>
  </r>
  <r>
    <s v="Limbe-Batoke-Camtel"/>
    <s v="SUO_227"/>
    <s v="SUD-OUEST"/>
    <s v="CAMUSAT"/>
    <s v="Good Grid no GE - 8h"/>
    <s v="SUD-OUEST"/>
    <s v="Limbe"/>
    <s v="Huawei"/>
    <n v="0"/>
    <n v="0"/>
    <n v="0"/>
    <n v="0"/>
    <n v="0"/>
    <n v="0"/>
    <n v="0"/>
    <n v="3.7542839858118383E-2"/>
    <n v="0"/>
    <n v="0"/>
    <n v="0"/>
    <n v="0"/>
    <n v="0"/>
    <n v="0"/>
    <n v="0"/>
    <n v="0"/>
    <n v="0"/>
    <n v="0"/>
    <n v="0"/>
    <n v="0"/>
    <n v="0.10834810077818013"/>
    <n v="0"/>
    <n v="0"/>
    <n v="0"/>
    <n v="0"/>
    <n v="0"/>
    <x v="0"/>
    <m/>
    <x v="12"/>
    <x v="8"/>
    <s v="no impacts"/>
    <x v="6"/>
    <s v=""/>
    <s v="SUO_227"/>
    <m/>
  </r>
  <r>
    <s v="Nkolfoulou-II-IHS"/>
    <s v="CTR_621"/>
    <s v="Yaounde"/>
    <s v="IHS"/>
    <s v="Grid-Gen"/>
    <s v="CENTRE"/>
    <s v="Yaounde"/>
    <s v="ZTE"/>
    <n v="0"/>
    <n v="0"/>
    <n v="0"/>
    <n v="0"/>
    <n v="0"/>
    <n v="0"/>
    <n v="0"/>
    <n v="0"/>
    <n v="11.548855273333279"/>
    <n v="0"/>
    <n v="0"/>
    <n v="0"/>
    <n v="0"/>
    <n v="0"/>
    <n v="0"/>
    <n v="1.9815842115325903"/>
    <n v="0"/>
    <n v="0"/>
    <n v="0"/>
    <n v="0.36404961861468516"/>
    <n v="9.8092930745677528E-2"/>
    <n v="0"/>
    <n v="0"/>
    <n v="0"/>
    <n v="0"/>
    <n v="0"/>
    <x v="0"/>
    <m/>
    <x v="12"/>
    <x v="8"/>
    <s v="no impacts"/>
    <x v="6"/>
    <s v=""/>
    <s v="CTR_621"/>
    <m/>
  </r>
  <r>
    <s v="Monkey-Hill"/>
    <s v="SUO_011"/>
    <s v="SUD-OUEST"/>
    <s v="IHS"/>
    <s v="Grid-Gen"/>
    <s v="SUD-OUEST"/>
    <s v="Limbe"/>
    <s v="Huawei"/>
    <n v="0"/>
    <n v="0"/>
    <n v="0"/>
    <n v="0"/>
    <n v="0"/>
    <n v="0"/>
    <n v="0"/>
    <n v="3.7453664466531408E-2"/>
    <n v="0"/>
    <n v="0"/>
    <n v="0"/>
    <n v="0"/>
    <n v="0"/>
    <n v="0"/>
    <n v="0"/>
    <n v="0"/>
    <n v="0"/>
    <n v="0"/>
    <n v="0"/>
    <n v="0"/>
    <n v="9.7647053787742605E-2"/>
    <n v="0"/>
    <n v="0"/>
    <n v="0"/>
    <n v="0"/>
    <n v="0"/>
    <x v="0"/>
    <m/>
    <x v="12"/>
    <x v="8"/>
    <s v="no impacts"/>
    <x v="6"/>
    <s v=""/>
    <s v="SUO_011"/>
    <m/>
  </r>
  <r>
    <s v="Akwa-Palace-Micro"/>
    <s v="LIT_705"/>
    <s v="Douala"/>
    <s v="CAMUSAT"/>
    <s v="Good Grid no GE - 8h"/>
    <s v="LITTORAL"/>
    <s v="Douala"/>
    <s v="ZTE"/>
    <n v="0"/>
    <n v="2.3542303378962601E-2"/>
    <n v="0"/>
    <n v="0"/>
    <n v="0"/>
    <n v="0"/>
    <n v="0"/>
    <n v="2.3845499710358289E-2"/>
    <n v="0"/>
    <n v="2.3916840023627997E-2"/>
    <n v="0"/>
    <n v="0"/>
    <n v="0"/>
    <n v="2.377415939708875E-2"/>
    <n v="2.4023850493532388E-2"/>
    <n v="2.4059520650167074E-2"/>
    <n v="0"/>
    <n v="7.1429488661170576E-2"/>
    <n v="0"/>
    <n v="0"/>
    <n v="9.5078802510037641E-2"/>
    <n v="0"/>
    <n v="0"/>
    <n v="0"/>
    <n v="0"/>
    <n v="0"/>
    <x v="0"/>
    <m/>
    <x v="12"/>
    <x v="8"/>
    <s v="no impacts"/>
    <x v="6"/>
    <s v=""/>
    <s v="LIT_705"/>
    <m/>
  </r>
  <r>
    <s v="Ngong-Marche"/>
    <s v="NRD_132"/>
    <s v="NORD"/>
    <s v="CAMUSAT"/>
    <s v="Good Grid + GE"/>
    <s v="NORD"/>
    <s v="Ngong"/>
    <s v="Huawei"/>
    <n v="0"/>
    <n v="0"/>
    <n v="6.6218970530743402"/>
    <n v="0"/>
    <n v="0"/>
    <n v="0"/>
    <n v="0"/>
    <n v="0"/>
    <n v="0"/>
    <n v="0"/>
    <n v="1.802858891713965"/>
    <n v="0"/>
    <n v="0"/>
    <n v="0"/>
    <n v="0"/>
    <n v="7.0448559353713846E-3"/>
    <n v="0.75683154839869549"/>
    <n v="0.96238082600668295"/>
    <n v="2.4258560124189223"/>
    <n v="0"/>
    <n v="9.1315600985067052E-2"/>
    <n v="0"/>
    <n v="0"/>
    <n v="0"/>
    <n v="0"/>
    <n v="0"/>
    <x v="0"/>
    <m/>
    <x v="12"/>
    <x v="8"/>
    <s v="no impacts"/>
    <x v="6"/>
    <s v=""/>
    <s v="NRD_132"/>
    <m/>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0"/>
    <n v="1.4270540178252754E-3"/>
    <n v="1.1294070312528155"/>
    <n v="3.4965916285194933"/>
    <n v="4.1919711773619811E-3"/>
    <n v="4.6336834168871237E-2"/>
    <n v="1.5875612588393706"/>
    <n v="4.6927918173086463"/>
    <n v="2.2238084181576596"/>
    <n v="8.7466506598260954E-2"/>
    <n v="0"/>
    <n v="0"/>
    <n v="0"/>
    <n v="0"/>
    <n v="0"/>
    <x v="0"/>
    <m/>
    <x v="12"/>
    <x v="8"/>
    <s v="no impacts"/>
    <x v="6"/>
    <s v=""/>
    <s v="ADM_015"/>
    <m/>
  </r>
  <r>
    <s v="Nkolndongo"/>
    <s v="CTR_109"/>
    <s v="Yaounde"/>
    <s v="IHS"/>
    <s v="Grid-Gen"/>
    <s v="CENTRE"/>
    <s v="Yaounde"/>
    <s v="ZTE"/>
    <n v="0"/>
    <n v="0"/>
    <n v="0.17599655283606258"/>
    <n v="0"/>
    <n v="0"/>
    <n v="0"/>
    <n v="0"/>
    <n v="0"/>
    <n v="0"/>
    <n v="2.1526939529097084E-2"/>
    <n v="0"/>
    <n v="0"/>
    <n v="0"/>
    <n v="0"/>
    <n v="0"/>
    <n v="0"/>
    <n v="0"/>
    <n v="0"/>
    <n v="0"/>
    <n v="0"/>
    <n v="8.489497279080449E-2"/>
    <n v="0"/>
    <n v="0"/>
    <n v="0"/>
    <n v="0"/>
    <n v="0"/>
    <x v="0"/>
    <m/>
    <x v="12"/>
    <x v="8"/>
    <s v="no impacts"/>
    <x v="6"/>
    <s v=""/>
    <s v="CTR_109"/>
    <m/>
  </r>
  <r>
    <s v="Makalingai-MTN"/>
    <s v="EXN_029"/>
    <s v="EXTREME-NORD"/>
    <s v="IHS"/>
    <s v="Grid-Gen"/>
    <s v="EXTREME-NORD"/>
    <s v="Makalingai"/>
    <s v="NOKIA"/>
    <n v="0"/>
    <n v="0"/>
    <n v="0"/>
    <n v="1.7140465031664064E-2"/>
    <n v="0"/>
    <n v="0"/>
    <n v="0"/>
    <n v="0"/>
    <n v="0"/>
    <n v="5.7075553599091585E-3"/>
    <n v="0"/>
    <n v="0"/>
    <n v="0.8317615017804213"/>
    <n v="0.44588539602536847"/>
    <n v="0"/>
    <n v="0"/>
    <n v="0"/>
    <n v="0"/>
    <n v="0"/>
    <n v="0"/>
    <n v="8.4739555395348429E-2"/>
    <n v="0"/>
    <n v="0"/>
    <n v="0"/>
    <n v="0"/>
    <n v="0"/>
    <x v="2"/>
    <m/>
    <x v="12"/>
    <x v="8"/>
    <s v="no impacts"/>
    <x v="6"/>
    <s v=""/>
    <s v="EXN_029"/>
    <m/>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7.7885787012067928E-2"/>
    <n v="0"/>
    <n v="0"/>
    <n v="0"/>
    <n v="0"/>
    <n v="0"/>
    <x v="2"/>
    <m/>
    <x v="12"/>
    <x v="8"/>
    <s v="no impacts"/>
    <x v="6"/>
    <s v=""/>
    <s v="NRO_068"/>
    <m/>
  </r>
  <r>
    <s v="Mbeng"/>
    <s v="CTR_385"/>
    <s v="CENTRE"/>
    <s v="IHS"/>
    <s v="Grid-Gen"/>
    <s v="CENTRE"/>
    <s v="Mbeng"/>
    <s v="NOKIA"/>
    <n v="0"/>
    <n v="0"/>
    <n v="3.1782563028780554E-2"/>
    <n v="0"/>
    <n v="0"/>
    <n v="0"/>
    <n v="0"/>
    <n v="0"/>
    <n v="1.4652044552874499"/>
    <n v="3.6198121058727168"/>
    <n v="0"/>
    <n v="0"/>
    <n v="0"/>
    <n v="0"/>
    <n v="1.6051570485658825E-3"/>
    <n v="0"/>
    <n v="0"/>
    <n v="0"/>
    <n v="0"/>
    <n v="0"/>
    <n v="7.6137949336962968E-2"/>
    <n v="0"/>
    <n v="0"/>
    <n v="0"/>
    <n v="0"/>
    <n v="0"/>
    <x v="0"/>
    <m/>
    <x v="12"/>
    <x v="8"/>
    <s v="no impacts"/>
    <x v="6"/>
    <s v=""/>
    <s v="CTR_385"/>
    <m/>
  </r>
  <r>
    <s v="Oyomabang-Ecole-IHS"/>
    <s v="CTR_553"/>
    <s v="Yaounde"/>
    <s v="IHS"/>
    <s v="Grid-Gen"/>
    <s v="CENTRE"/>
    <s v="Yaounde"/>
    <s v="ZTE"/>
    <n v="0.16584839327346426"/>
    <n v="0"/>
    <n v="0"/>
    <n v="0"/>
    <n v="0"/>
    <n v="0"/>
    <n v="0.33171462162524651"/>
    <n v="0"/>
    <n v="0"/>
    <n v="0"/>
    <n v="0"/>
    <n v="0"/>
    <n v="0"/>
    <n v="0"/>
    <n v="0"/>
    <n v="0"/>
    <n v="0"/>
    <n v="0"/>
    <n v="0"/>
    <n v="0"/>
    <n v="7.3605368215892905E-2"/>
    <n v="0"/>
    <n v="0"/>
    <n v="0"/>
    <n v="0"/>
    <n v="0"/>
    <x v="0"/>
    <m/>
    <x v="12"/>
    <x v="8"/>
    <s v="no impacts"/>
    <x v="6"/>
    <s v=""/>
    <s v="CTR_553"/>
    <m/>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0"/>
    <n v="4.7262957541099127E-3"/>
    <n v="1.2418029980053247"/>
    <n v="6.1531020195015234E-3"/>
    <n v="0"/>
    <n v="2.9427879223702718E-3"/>
    <n v="9.1155085280210421E-2"/>
    <n v="4.1912434045879516E-3"/>
    <n v="0"/>
    <n v="7.3070315866371055E-2"/>
    <n v="0"/>
    <n v="0"/>
    <n v="0"/>
    <n v="0"/>
    <n v="0"/>
    <x v="2"/>
    <m/>
    <x v="12"/>
    <x v="8"/>
    <s v="no impacts"/>
    <x v="6"/>
    <s v=""/>
    <s v="NRO_246"/>
    <m/>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0"/>
    <n v="3.210314097131252E-3"/>
    <n v="1.2824848116473049"/>
    <n v="5.7072250615666127E-3"/>
    <n v="1.6051570485658825E-3"/>
    <n v="1.3376308738047311E-3"/>
    <n v="5.7428952182014728E-2"/>
    <n v="4.8154711456969632E-3"/>
    <n v="1.6943324401527621E-3"/>
    <n v="7.1893200697422985E-2"/>
    <n v="0"/>
    <n v="0"/>
    <n v="0"/>
    <n v="0"/>
    <n v="0"/>
    <x v="2"/>
    <m/>
    <x v="12"/>
    <x v="8"/>
    <s v="no impacts"/>
    <x v="6"/>
    <s v=""/>
    <s v="NRO_021"/>
    <m/>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0"/>
    <n v="5.3505234952187534E-3"/>
    <n v="1.2825383168822571"/>
    <n v="7.3123821101323235E-3"/>
    <n v="0"/>
    <n v="2.2293847896745519E-3"/>
    <n v="7.5317535734363034E-2"/>
    <n v="6.3314528026756243E-3"/>
    <n v="0"/>
    <n v="6.8647216443656706E-2"/>
    <n v="0"/>
    <n v="0"/>
    <n v="0"/>
    <n v="0"/>
    <n v="0"/>
    <x v="2"/>
    <m/>
    <x v="12"/>
    <x v="8"/>
    <s v="no impacts"/>
    <x v="6"/>
    <s v=""/>
    <s v="NRO_018"/>
    <m/>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0"/>
    <n v="3.4778402718922325E-3"/>
    <n v="0.44694706263394141"/>
    <n v="3.7453664466530413E-3"/>
    <n v="0"/>
    <n v="1.0701046990439218E-3"/>
    <n v="0.12769916075255469"/>
    <n v="1.1592800906308012E-3"/>
    <n v="0"/>
    <n v="6.5811438991190921E-2"/>
    <n v="0"/>
    <n v="0"/>
    <n v="0"/>
    <n v="0"/>
    <n v="0"/>
    <x v="2"/>
    <m/>
    <x v="12"/>
    <x v="8"/>
    <s v="no impacts"/>
    <x v="6"/>
    <s v=""/>
    <s v="NRO_258"/>
    <m/>
  </r>
  <r>
    <s v="Nchum-IHS"/>
    <s v="NRO_088"/>
    <s v="NORD-OUEST"/>
    <s v="IHS"/>
    <s v="Hybrid-Gen"/>
    <s v="NORD-OUEST"/>
    <s v="Nchum"/>
    <s v="NOKIA"/>
    <n v="0"/>
    <n v="0"/>
    <n v="0"/>
    <n v="0"/>
    <n v="0"/>
    <n v="0"/>
    <n v="0.22508903247741516"/>
    <n v="0"/>
    <n v="0"/>
    <n v="0.28793583732688693"/>
    <n v="0"/>
    <n v="0"/>
    <n v="4.6735670126149351"/>
    <n v="4.6214611637602614"/>
    <n v="4.6215681742301671"/>
    <n v="4.6215146689952142"/>
    <n v="2.2217157059980082"/>
    <n v="0.2330509683734123"/>
    <n v="0.11294955098406807"/>
    <n v="0"/>
    <n v="6.4081436394403432E-2"/>
    <n v="0"/>
    <n v="0"/>
    <n v="0"/>
    <n v="0"/>
    <n v="0"/>
    <x v="2"/>
    <m/>
    <x v="12"/>
    <x v="8"/>
    <s v="no impacts"/>
    <x v="6"/>
    <s v=""/>
    <s v="NRO_088"/>
    <m/>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6.3760404984690378E-2"/>
    <n v="0"/>
    <n v="0"/>
    <n v="0"/>
    <n v="0"/>
    <n v="0"/>
    <x v="2"/>
    <m/>
    <x v="12"/>
    <x v="8"/>
    <s v="no impacts"/>
    <x v="6"/>
    <s v=""/>
    <s v="NRO_061"/>
    <m/>
  </r>
  <r>
    <s v="Mbam"/>
    <s v="CTR_303"/>
    <s v="CENTRE"/>
    <s v="IHS"/>
    <s v="Hybrid-Gen"/>
    <s v="CENTRE"/>
    <s v="Mbam"/>
    <s v="NOKIA"/>
    <n v="1.2484554822176806E-3"/>
    <n v="0"/>
    <n v="0"/>
    <n v="0"/>
    <n v="4.4924352663456109"/>
    <n v="9.2966357389406529"/>
    <n v="9.2964734190981293"/>
    <n v="9.29679805878318"/>
    <n v="9.2964734190981293"/>
    <n v="9.2967439521690061"/>
    <n v="9.2967439521690061"/>
    <n v="0"/>
    <n v="4.6228522998690194"/>
    <n v="4.6228522998690194"/>
    <n v="4.6228522998690194"/>
    <n v="4.6228522998690194"/>
    <n v="4.6228522998690194"/>
    <n v="4.6228522998690194"/>
    <n v="4.6228522998690194"/>
    <n v="2.4238344044566831"/>
    <n v="6.2618959972376986E-2"/>
    <n v="0"/>
    <n v="0"/>
    <n v="0"/>
    <n v="0"/>
    <n v="0"/>
    <x v="0"/>
    <m/>
    <x v="12"/>
    <x v="8"/>
    <s v="no impacts"/>
    <x v="6"/>
    <s v=""/>
    <s v="CTR_303"/>
    <m/>
  </r>
  <r>
    <s v="Dschang-Foto"/>
    <s v="OST_105"/>
    <s v="OUEST"/>
    <s v="IHS"/>
    <s v="Grid-Gen"/>
    <s v="OUEST"/>
    <s v="Dschang"/>
    <s v="Huawei"/>
    <n v="0"/>
    <n v="0"/>
    <n v="0"/>
    <n v="0"/>
    <n v="0"/>
    <n v="0"/>
    <n v="0"/>
    <n v="0"/>
    <n v="0"/>
    <n v="0"/>
    <n v="0"/>
    <n v="0"/>
    <n v="11.317694823261506"/>
    <n v="14.276569986274124"/>
    <n v="0"/>
    <n v="6.1531020195015875E-3"/>
    <n v="0"/>
    <n v="0"/>
    <n v="0"/>
    <n v="0"/>
    <n v="6.1727206056507243E-2"/>
    <n v="0"/>
    <n v="0"/>
    <n v="0"/>
    <n v="0"/>
    <n v="0"/>
    <x v="0"/>
    <m/>
    <x v="12"/>
    <x v="8"/>
    <s v="no impacts"/>
    <x v="6"/>
    <s v=""/>
    <s v="OST_105"/>
    <m/>
  </r>
  <r>
    <s v="Satcom"/>
    <s v="CTR_199"/>
    <s v="Yaounde"/>
    <s v="IHS"/>
    <s v="Grid-Gen"/>
    <s v="CENTRE"/>
    <s v="Yaounde"/>
    <s v="ZTE"/>
    <n v="2.8127880365148257"/>
    <n v="0"/>
    <n v="0"/>
    <n v="0"/>
    <n v="0"/>
    <n v="0"/>
    <n v="0"/>
    <n v="1.3124834133771648"/>
    <n v="0"/>
    <n v="2.6569094520207854"/>
    <n v="0"/>
    <n v="0"/>
    <n v="4.2416096657563642"/>
    <n v="0"/>
    <n v="0"/>
    <n v="0"/>
    <n v="0"/>
    <n v="0"/>
    <n v="0"/>
    <n v="0"/>
    <n v="6.1192153706985705E-2"/>
    <n v="0"/>
    <n v="0"/>
    <n v="0"/>
    <n v="0"/>
    <n v="0"/>
    <x v="0"/>
    <m/>
    <x v="12"/>
    <x v="8"/>
    <s v="no impacts"/>
    <x v="6"/>
    <s v=""/>
    <s v="CTR_199"/>
    <m/>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5.9283800327023996E-2"/>
    <n v="0"/>
    <n v="0"/>
    <n v="0"/>
    <n v="0"/>
    <n v="0"/>
    <x v="0"/>
    <m/>
    <x v="12"/>
    <x v="8"/>
    <s v="no impacts"/>
    <x v="6"/>
    <s v=""/>
    <s v="OST_123"/>
    <m/>
  </r>
  <r>
    <s v="Sodibanga"/>
    <s v="LIT_515"/>
    <s v="LITTORAL"/>
    <s v="IHS"/>
    <s v="Hybrid-Gen"/>
    <s v="LITTORAL"/>
    <s v="Sodibanga"/>
    <s v="NOKIA"/>
    <n v="0"/>
    <n v="0"/>
    <n v="0"/>
    <n v="0"/>
    <n v="0"/>
    <n v="0.99515808584008514"/>
    <n v="0"/>
    <n v="2.9527112634140436E-2"/>
    <n v="3.178654886906819E-2"/>
    <n v="1.212863683933338"/>
    <n v="1.1638421709327282"/>
    <n v="0"/>
    <n v="0"/>
    <n v="0"/>
    <n v="0"/>
    <n v="4.4046044464990448"/>
    <n v="9.2444739793341402"/>
    <n v="0"/>
    <n v="0"/>
    <n v="0.28566444940973013"/>
    <n v="5.5805960055131679E-2"/>
    <n v="0"/>
    <n v="0"/>
    <n v="0"/>
    <n v="0"/>
    <n v="0"/>
    <x v="0"/>
    <m/>
    <x v="12"/>
    <x v="8"/>
    <s v="no impacts"/>
    <x v="6"/>
    <s v=""/>
    <s v="LIT_515"/>
    <m/>
  </r>
  <r>
    <s v="Nkolfoulou"/>
    <s v="CTR_214"/>
    <s v="Yaounde"/>
    <s v="IHS"/>
    <s v="Grid-Gen"/>
    <s v="CENTRE"/>
    <s v="Yaounde"/>
    <s v="ZTE"/>
    <n v="0"/>
    <n v="0"/>
    <n v="0"/>
    <n v="0"/>
    <n v="0"/>
    <n v="0.50708694672020049"/>
    <n v="0"/>
    <n v="0"/>
    <n v="2.19526628485331"/>
    <n v="0"/>
    <n v="0"/>
    <n v="0"/>
    <n v="0"/>
    <n v="0"/>
    <n v="0"/>
    <n v="0"/>
    <n v="0"/>
    <n v="0"/>
    <n v="0"/>
    <n v="0.22468631664255365"/>
    <n v="5.3861936518536074E-2"/>
    <n v="0"/>
    <n v="0"/>
    <n v="0"/>
    <n v="0"/>
    <n v="0"/>
    <x v="0"/>
    <m/>
    <x v="12"/>
    <x v="8"/>
    <s v="no impacts"/>
    <x v="6"/>
    <s v=""/>
    <s v="CTR_214"/>
    <m/>
  </r>
  <r>
    <s v="Tete-d-elephant-Camrail"/>
    <s v="EST_104"/>
    <s v="CENTRE"/>
    <s v="CAMUSAT"/>
    <s v="Hybrid Solar - S3"/>
    <s v="EST"/>
    <s v="Tete-d-elephant"/>
    <s v="NOKIA"/>
    <n v="4.3695941877618816E-3"/>
    <n v="0"/>
    <n v="5.8588232272645639E-2"/>
    <n v="0"/>
    <n v="1.0451355893993923E-2"/>
    <n v="0"/>
    <n v="0"/>
    <n v="1.6051570485658829E-3"/>
    <n v="0"/>
    <n v="0"/>
    <n v="0.76475032317161906"/>
    <n v="0"/>
    <n v="0"/>
    <n v="0"/>
    <n v="3.176427448328191E-2"/>
    <n v="6.5989789774367254E-3"/>
    <n v="1.6943324401527619E-3"/>
    <n v="1.081929355968188"/>
    <n v="8.443126075455222E-2"/>
    <n v="3.6009023122822378E-2"/>
    <n v="5.0598117186452261E-2"/>
    <n v="0"/>
    <n v="0"/>
    <n v="0"/>
    <n v="0"/>
    <n v="0"/>
    <x v="0"/>
    <m/>
    <x v="12"/>
    <x v="8"/>
    <s v="no impacts"/>
    <x v="6"/>
    <s v=""/>
    <s v="EST_104"/>
    <m/>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0"/>
    <n v="1.2306204039001678E-3"/>
    <n v="0"/>
    <n v="1.2484554822176804E-3"/>
    <n v="3.388664880305182E-3"/>
    <n v="2.364829620028063"/>
    <n v="0"/>
    <n v="0"/>
    <n v="0"/>
    <n v="4.6727905191577566E-2"/>
    <n v="0"/>
    <n v="0"/>
    <n v="0"/>
    <n v="0"/>
    <n v="0"/>
    <x v="0"/>
    <m/>
    <x v="12"/>
    <x v="8"/>
    <s v="no impacts"/>
    <x v="6"/>
    <s v=""/>
    <s v="CTR_406"/>
    <m/>
  </r>
  <r>
    <s v="Nkolfoulou-CSD"/>
    <s v="CTR_712"/>
    <s v="Yaounde"/>
    <s v="CAMUSAT"/>
    <s v="Medium Grid + GE"/>
    <s v="CENTRE"/>
    <s v="Yaounde"/>
    <s v="ZTE"/>
    <n v="0"/>
    <n v="0"/>
    <n v="0"/>
    <n v="0"/>
    <n v="0"/>
    <n v="0"/>
    <n v="0"/>
    <n v="0.51894727380126937"/>
    <n v="11.41191754201231"/>
    <n v="0"/>
    <n v="0"/>
    <n v="0"/>
    <n v="0"/>
    <n v="0"/>
    <n v="0"/>
    <n v="0"/>
    <n v="8.0444764049047883"/>
    <n v="21.601490156463576"/>
    <n v="0"/>
    <n v="0.16459993779124668"/>
    <n v="4.3285735076319776E-2"/>
    <n v="0"/>
    <n v="0"/>
    <n v="0"/>
    <n v="0"/>
    <n v="0"/>
    <x v="0"/>
    <m/>
    <x v="12"/>
    <x v="8"/>
    <s v="no impacts"/>
    <x v="6"/>
    <s v=""/>
    <s v="CTR_712"/>
    <m/>
  </r>
  <r>
    <s v="Mulang-IHS"/>
    <s v="NRO_120"/>
    <s v="NORD-OUEST"/>
    <s v="IHS"/>
    <s v="Grid-Gen"/>
    <s v="NORD-OUEST"/>
    <s v="Bamenda"/>
    <s v="Huawei"/>
    <n v="0"/>
    <n v="0"/>
    <n v="0"/>
    <n v="0"/>
    <n v="0"/>
    <n v="0"/>
    <n v="0"/>
    <n v="0"/>
    <n v="0"/>
    <n v="0"/>
    <n v="8.0257852428281603E-4"/>
    <n v="0"/>
    <n v="0"/>
    <n v="0"/>
    <n v="0"/>
    <n v="0"/>
    <n v="0"/>
    <n v="0.26024946280744105"/>
    <n v="1.2373977336609281"/>
    <n v="0"/>
    <n v="4.1948104202515171E-2"/>
    <n v="0"/>
    <n v="0"/>
    <n v="0"/>
    <n v="0"/>
    <n v="0"/>
    <x v="0"/>
    <m/>
    <x v="12"/>
    <x v="8"/>
    <s v="no impacts"/>
    <x v="6"/>
    <s v=""/>
    <s v="NRO_120"/>
    <m/>
  </r>
  <r>
    <s v="Song-Bong"/>
    <s v="CTR_311"/>
    <s v="CENTRE"/>
    <s v="IHS"/>
    <s v="Solar-Gen"/>
    <s v="CENTRE"/>
    <s v="Song-Bong"/>
    <s v="NOKIA"/>
    <n v="2.1281934908928771E-3"/>
    <n v="0"/>
    <n v="0"/>
    <n v="0"/>
    <n v="0"/>
    <n v="0"/>
    <n v="0.866668152279646"/>
    <n v="0"/>
    <n v="0.44487279086717141"/>
    <n v="0"/>
    <n v="0"/>
    <n v="0"/>
    <n v="0.26193866114277026"/>
    <n v="3.8089663359329746"/>
    <n v="2.0510340065004505E-3"/>
    <n v="0"/>
    <n v="0"/>
    <n v="0"/>
    <n v="0"/>
    <n v="0"/>
    <n v="4.0806659190201829E-2"/>
    <n v="0"/>
    <n v="0"/>
    <n v="0"/>
    <n v="0"/>
    <n v="0"/>
    <x v="0"/>
    <m/>
    <x v="12"/>
    <x v="8"/>
    <s v="no impacts"/>
    <x v="6"/>
    <s v=""/>
    <s v="CTR_311"/>
    <m/>
  </r>
  <r>
    <s v="Mbantinbang-FH"/>
    <s v="ADM_055"/>
    <s v="ADAMAOUA"/>
    <s v="IHS"/>
    <s v="Solar-Gen"/>
    <s v="ADAMAOUA"/>
    <s v="Mbantinbang"/>
    <s v="NOKIA"/>
    <n v="2.140581026737913E-3"/>
    <n v="0"/>
    <n v="0"/>
    <n v="0"/>
    <n v="0"/>
    <n v="0"/>
    <n v="4.2520841359271908E-2"/>
    <n v="0.15637465449112825"/>
    <n v="0.4906753068881366"/>
    <n v="4.4592857003779572E-4"/>
    <n v="0"/>
    <n v="0"/>
    <n v="0"/>
    <n v="0"/>
    <n v="0"/>
    <n v="1.3378631417112596E-3"/>
    <n v="0.78390370147918442"/>
    <n v="0"/>
    <n v="0"/>
    <n v="0"/>
    <n v="3.9489929153633682E-2"/>
    <n v="0"/>
    <n v="0"/>
    <n v="0"/>
    <n v="0"/>
    <n v="0"/>
    <x v="0"/>
    <m/>
    <x v="12"/>
    <x v="8"/>
    <s v="no impacts"/>
    <x v="6"/>
    <s v=""/>
    <s v="ADM_055"/>
    <m/>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
    <n v="1.0685285424864597"/>
    <n v="0.85030519386016734"/>
    <n v="0.15448744838528342"/>
    <n v="0"/>
    <n v="8.9175391586982075E-4"/>
    <n v="4.0360782232266974E-2"/>
    <n v="3.6561910550661622E-3"/>
    <n v="0"/>
    <n v="3.8898305810240473E-2"/>
    <n v="0"/>
    <n v="0"/>
    <n v="0"/>
    <n v="0"/>
    <n v="0"/>
    <x v="2"/>
    <m/>
    <x v="12"/>
    <x v="8"/>
    <s v="no impacts"/>
    <x v="6"/>
    <s v=""/>
    <s v="NRO_009"/>
    <m/>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0"/>
    <n v="1.4268062653917818E-3"/>
    <n v="0"/>
    <n v="9.1850653334588448E-3"/>
    <n v="1.230620403900322E-2"/>
    <n v="1.4731774690169015E-2"/>
    <n v="5.7072250615666136E-3"/>
    <n v="0"/>
    <n v="0"/>
    <n v="3.8274078069131565E-2"/>
    <n v="0"/>
    <n v="0"/>
    <n v="0"/>
    <n v="0"/>
    <n v="0"/>
    <x v="0"/>
    <m/>
    <x v="12"/>
    <x v="8"/>
    <s v="no impacts"/>
    <x v="6"/>
    <s v=""/>
    <s v="LIT_462"/>
    <m/>
  </r>
  <r>
    <s v="Bonewonda"/>
    <s v="LIT_074"/>
    <s v="Douala"/>
    <s v="IHS"/>
    <s v="Grid-Gen"/>
    <s v="LITTORAL"/>
    <s v="Douala"/>
    <s v="ZTE"/>
    <n v="0"/>
    <n v="0"/>
    <n v="0"/>
    <n v="0"/>
    <n v="26.782633912902032"/>
    <n v="43.476499074002732"/>
    <n v="0"/>
    <n v="0"/>
    <n v="0"/>
    <n v="0"/>
    <n v="0"/>
    <n v="0"/>
    <n v="0"/>
    <n v="0"/>
    <n v="0"/>
    <n v="0"/>
    <n v="0"/>
    <n v="0"/>
    <n v="0"/>
    <n v="0"/>
    <n v="3.773902571960968E-2"/>
    <n v="0"/>
    <n v="0"/>
    <n v="0"/>
    <n v="0"/>
    <n v="0"/>
    <x v="0"/>
    <m/>
    <x v="12"/>
    <x v="8"/>
    <s v="no impacts"/>
    <x v="6"/>
    <s v=""/>
    <s v="LIT_074"/>
    <m/>
  </r>
  <r>
    <s v="Meidjamba-MTN"/>
    <s v="ADM_054"/>
    <s v="ADAMAOUA"/>
    <s v="IHS"/>
    <s v="Hybrid-Gen"/>
    <s v="ADAMAOUA"/>
    <s v="Meidjamba"/>
    <s v="NOKIA"/>
    <n v="1.4270540178252754E-3"/>
    <n v="0"/>
    <n v="0"/>
    <n v="0"/>
    <n v="0"/>
    <n v="0"/>
    <n v="2.6346821338865109E-2"/>
    <n v="9.1842287416797633E-2"/>
    <n v="7.8361715817266683E-2"/>
    <n v="8.9185714007593373E-4"/>
    <n v="0"/>
    <n v="0"/>
    <n v="0"/>
    <n v="0"/>
    <n v="0"/>
    <n v="1.2486722655972442E-3"/>
    <n v="0.38886292294732783"/>
    <n v="0"/>
    <n v="0"/>
    <n v="0"/>
    <n v="3.4905880484397245E-2"/>
    <n v="0"/>
    <n v="0"/>
    <n v="0"/>
    <n v="0"/>
    <n v="0"/>
    <x v="0"/>
    <m/>
    <x v="12"/>
    <x v="8"/>
    <s v="no impacts"/>
    <x v="6"/>
    <s v=""/>
    <s v="ADM_054"/>
    <m/>
  </r>
  <r>
    <s v="Bfsam-Toungan-Lycee"/>
    <s v="OST_268"/>
    <s v="Bafoussam"/>
    <s v="CAMUSAT"/>
    <s v="Good Grid + GE"/>
    <s v="OUEST"/>
    <s v="Bafoussam"/>
    <s v="Huawei"/>
    <n v="0"/>
    <n v="0"/>
    <n v="0"/>
    <n v="0"/>
    <n v="0"/>
    <n v="0"/>
    <n v="0"/>
    <n v="0"/>
    <n v="0.51935748060256892"/>
    <n v="0.11138006409213744"/>
    <n v="0.54691267660294551"/>
    <n v="0"/>
    <n v="0"/>
    <n v="0"/>
    <n v="5.8053179923123671E-2"/>
    <n v="0.21999569104507849"/>
    <n v="2.8892826874181363E-2"/>
    <n v="0.21839053399651284"/>
    <n v="6.0853287218954832E-2"/>
    <n v="0.17852913395713302"/>
    <n v="3.2905719495595447E-2"/>
    <n v="0"/>
    <n v="0"/>
    <n v="0"/>
    <n v="0"/>
    <n v="0"/>
    <x v="0"/>
    <m/>
    <x v="12"/>
    <x v="8"/>
    <s v="no impacts"/>
    <x v="6"/>
    <s v=""/>
    <s v="OST_268"/>
    <m/>
  </r>
  <r>
    <s v="Wada-MTN-IHS"/>
    <s v="ADM_099"/>
    <s v="ADAMAOUA"/>
    <s v="IHS"/>
    <s v="Solar-Gen"/>
    <s v="ADAMAOUA"/>
    <s v="Wada"/>
    <s v="NOKIA"/>
    <n v="1.4270540178252754E-3"/>
    <n v="1.0434850602975347E-2"/>
    <n v="0"/>
    <n v="0"/>
    <n v="0"/>
    <n v="0"/>
    <n v="2.3601082232077852E-2"/>
    <n v="7.2865247448749559E-2"/>
    <n v="1.448375582586303E-2"/>
    <n v="1.2485999961061704E-3"/>
    <n v="1.9071934099086151E-2"/>
    <n v="0"/>
    <n v="0"/>
    <n v="0"/>
    <n v="0"/>
    <n v="3.2765795114880834E-2"/>
    <n v="0.38898795430987454"/>
    <n v="0"/>
    <n v="1.1058987247257355E-3"/>
    <n v="0"/>
    <n v="2.9019644004738297E-2"/>
    <n v="0"/>
    <n v="0"/>
    <n v="0"/>
    <n v="0"/>
    <n v="0"/>
    <x v="0"/>
    <m/>
    <x v="12"/>
    <x v="8"/>
    <s v="no impacts"/>
    <x v="6"/>
    <s v=""/>
    <s v="ADM_099"/>
    <m/>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0"/>
    <n v="0"/>
    <n v="0"/>
    <n v="1.8726832233265207E-3"/>
    <n v="0.28937414569974862"/>
    <n v="5.0829973204577729E-3"/>
    <n v="0"/>
    <n v="0"/>
    <n v="0"/>
    <n v="2.7555196000376536E-2"/>
    <n v="0"/>
    <n v="0"/>
    <n v="0"/>
    <n v="0"/>
    <n v="0"/>
    <x v="0"/>
    <m/>
    <x v="12"/>
    <x v="8"/>
    <s v="no impacts"/>
    <x v="6"/>
    <s v=""/>
    <s v="LIT_175"/>
    <m/>
  </r>
  <r>
    <s v="Ndjore-Luxe-MTN"/>
    <s v="CTR_363"/>
    <s v="CENTRE"/>
    <s v="IHS"/>
    <s v="Grid-Gen-Lithium"/>
    <s v="CENTRE"/>
    <s v="Ndjore-Luxe"/>
    <s v="NOKIA"/>
    <n v="0"/>
    <n v="0"/>
    <n v="0"/>
    <n v="0"/>
    <n v="0"/>
    <n v="0"/>
    <n v="0"/>
    <n v="0"/>
    <n v="0"/>
    <n v="2.1989113169365972"/>
    <n v="0"/>
    <n v="0"/>
    <n v="0"/>
    <n v="0"/>
    <n v="0"/>
    <n v="0"/>
    <n v="0"/>
    <n v="0"/>
    <n v="0"/>
    <n v="1.2972241848396264"/>
    <n v="2.637808083142856E-2"/>
    <n v="0"/>
    <n v="0"/>
    <n v="0"/>
    <n v="0"/>
    <n v="0"/>
    <x v="0"/>
    <m/>
    <x v="12"/>
    <x v="8"/>
    <s v="no impacts"/>
    <x v="6"/>
    <s v=""/>
    <s v="CTR_363"/>
    <m/>
  </r>
  <r>
    <s v="Muyengue-Bafia-IHS"/>
    <s v="LIT_176"/>
    <s v="LITTORAL"/>
    <s v="IHS"/>
    <s v="Grid-Gen"/>
    <s v="LITTORAL"/>
    <s v="Muyengue"/>
    <s v="NOKIA"/>
    <n v="1.8558568662108227E-2"/>
    <n v="1.1127926982041573E-2"/>
    <n v="0"/>
    <n v="0"/>
    <n v="4.0904600316483436E-2"/>
    <n v="0"/>
    <n v="0"/>
    <n v="0"/>
    <n v="0"/>
    <n v="0"/>
    <n v="0"/>
    <n v="0"/>
    <n v="0"/>
    <n v="0"/>
    <n v="0"/>
    <n v="0"/>
    <n v="1.6229921268830277E-3"/>
    <n v="0"/>
    <n v="0"/>
    <n v="0"/>
    <n v="2.5611172463780522E-2"/>
    <n v="0"/>
    <n v="0"/>
    <n v="0"/>
    <n v="0"/>
    <n v="0"/>
    <x v="0"/>
    <m/>
    <x v="12"/>
    <x v="8"/>
    <s v="no impacts"/>
    <x v="6"/>
    <s v=""/>
    <s v="LIT_176"/>
    <m/>
  </r>
  <r>
    <s v="Nanga-Eboko"/>
    <s v="CTR_033"/>
    <s v="CENTRE"/>
    <s v="CAMUSAT"/>
    <s v="Medium Grid + Solar + GE"/>
    <s v="CENTRE"/>
    <s v="Nanga-Eboko"/>
    <s v="NOKIA"/>
    <n v="0"/>
    <n v="0"/>
    <n v="0"/>
    <n v="0"/>
    <n v="0"/>
    <n v="0"/>
    <n v="0"/>
    <n v="0"/>
    <n v="0"/>
    <n v="0"/>
    <n v="0"/>
    <n v="0"/>
    <n v="0"/>
    <n v="0"/>
    <n v="0"/>
    <n v="0"/>
    <n v="0"/>
    <n v="0"/>
    <n v="0"/>
    <n v="0"/>
    <n v="1.1842492002750922E-2"/>
    <n v="0"/>
    <n v="0"/>
    <n v="0"/>
    <n v="0"/>
    <n v="0"/>
    <x v="0"/>
    <m/>
    <x v="12"/>
    <x v="8"/>
    <s v="no impacts"/>
    <x v="6"/>
    <s v=""/>
    <s v="CTR_033"/>
    <m/>
  </r>
  <r>
    <s v="Bertoua-Camp-SIC-IHS"/>
    <s v="EST_025"/>
    <s v="CENTRE"/>
    <s v="IHS"/>
    <s v="Grid-Gen"/>
    <s v="EST"/>
    <s v="Bertoua"/>
    <s v="ZTE"/>
    <n v="0"/>
    <n v="0"/>
    <n v="0"/>
    <n v="1.4246660559935846"/>
    <n v="0"/>
    <n v="0"/>
    <n v="0"/>
    <n v="0"/>
    <n v="0"/>
    <n v="4.7084606757925203E-3"/>
    <n v="0"/>
    <n v="0"/>
    <n v="2.0229437581506313"/>
    <n v="0"/>
    <n v="0"/>
    <n v="0"/>
    <n v="0"/>
    <n v="0"/>
    <n v="0"/>
    <n v="2.6850710406839546"/>
    <n v="1.1699811376211722E-2"/>
    <n v="0"/>
    <n v="0"/>
    <n v="0"/>
    <n v="0"/>
    <n v="0"/>
    <x v="0"/>
    <m/>
    <x v="12"/>
    <x v="8"/>
    <s v="no impacts"/>
    <x v="6"/>
    <s v=""/>
    <s v="EST_025"/>
    <m/>
  </r>
  <r>
    <s v="Dong-MTN-IHS"/>
    <s v="CTR_167"/>
    <s v="CENTRE"/>
    <s v="IHS"/>
    <s v="Hybrid-Gen"/>
    <s v="CENTRE"/>
    <s v="Dong"/>
    <s v="NOKIA"/>
    <n v="1.7121675184699329E-3"/>
    <n v="0"/>
    <n v="0"/>
    <n v="0"/>
    <n v="2.6731191638337946E-2"/>
    <n v="0"/>
    <n v="2.4951504218943453E-2"/>
    <n v="9.6363076401558712E-3"/>
    <n v="2.6752617476094621E-3"/>
    <n v="0"/>
    <n v="3.7453664466535548E-3"/>
    <n v="0"/>
    <n v="0"/>
    <n v="0"/>
    <n v="0"/>
    <n v="0"/>
    <n v="1.6586622835179075E-3"/>
    <n v="0"/>
    <n v="0"/>
    <n v="0"/>
    <n v="9.9519737011074458E-3"/>
    <n v="0"/>
    <n v="0"/>
    <n v="0"/>
    <n v="0"/>
    <n v="0"/>
    <x v="0"/>
    <m/>
    <x v="12"/>
    <x v="8"/>
    <s v="no impacts"/>
    <x v="6"/>
    <s v=""/>
    <s v="CTR_167"/>
    <m/>
  </r>
  <r>
    <s v="Nanga-Eboko-IHS"/>
    <s v="CTR_138"/>
    <s v="CENTRE"/>
    <s v="IHS"/>
    <s v="Grid-Gen"/>
    <s v="CENTRE"/>
    <s v="Nanga-Eboko"/>
    <s v="NOKIA"/>
    <n v="0"/>
    <n v="0"/>
    <n v="0"/>
    <n v="0"/>
    <n v="0"/>
    <n v="0"/>
    <n v="0"/>
    <n v="0"/>
    <n v="0"/>
    <n v="0"/>
    <n v="0"/>
    <n v="0"/>
    <n v="0"/>
    <n v="0"/>
    <n v="0"/>
    <n v="0"/>
    <n v="0"/>
    <n v="0"/>
    <n v="0"/>
    <n v="0"/>
    <n v="8.1506307910494367E-3"/>
    <n v="0"/>
    <n v="0"/>
    <n v="0"/>
    <n v="0"/>
    <n v="0"/>
    <x v="0"/>
    <m/>
    <x v="12"/>
    <x v="8"/>
    <s v="no impacts"/>
    <x v="6"/>
    <s v=""/>
    <s v="CTR_138"/>
    <m/>
  </r>
  <r>
    <s v="Mabanda3"/>
    <s v="LIT_488"/>
    <s v="Douala"/>
    <s v="IHS"/>
    <s v="Grid-Gen"/>
    <s v="LITTORAL"/>
    <s v="Douala"/>
    <s v="ZTE"/>
    <n v="0"/>
    <n v="0"/>
    <n v="0"/>
    <n v="0"/>
    <n v="0"/>
    <n v="0"/>
    <n v="0"/>
    <n v="4.9882038792008743"/>
    <n v="0"/>
    <n v="0"/>
    <n v="0"/>
    <n v="0"/>
    <n v="0"/>
    <n v="0"/>
    <n v="0"/>
    <n v="0"/>
    <n v="0"/>
    <n v="0"/>
    <n v="0"/>
    <n v="0"/>
    <n v="7.7582590680672697E-3"/>
    <n v="0"/>
    <n v="0"/>
    <n v="0"/>
    <n v="0"/>
    <n v="0"/>
    <x v="0"/>
    <m/>
    <x v="12"/>
    <x v="8"/>
    <s v="no impacts"/>
    <x v="6"/>
    <s v=""/>
    <s v="LIT_488"/>
    <m/>
  </r>
  <r>
    <s v="Donga-MTN-IHS"/>
    <s v="CTR_166"/>
    <s v="CENTRE"/>
    <s v="IHS"/>
    <s v="Hybrid-Gen"/>
    <s v="CENTRE"/>
    <s v="Donga"/>
    <s v="NOKIA"/>
    <n v="0"/>
    <n v="0"/>
    <n v="0"/>
    <n v="0"/>
    <n v="0"/>
    <n v="0"/>
    <n v="0"/>
    <n v="0"/>
    <n v="0"/>
    <n v="0"/>
    <n v="0"/>
    <n v="0"/>
    <n v="0.57666213792550824"/>
    <n v="0"/>
    <n v="0"/>
    <n v="0"/>
    <n v="1.5216710469619013"/>
    <n v="6.1628399722628862"/>
    <n v="3.1365780115917339"/>
    <n v="0"/>
    <n v="5.5288742783930261E-3"/>
    <n v="0"/>
    <n v="0"/>
    <n v="0"/>
    <n v="0"/>
    <n v="0"/>
    <x v="0"/>
    <m/>
    <x v="12"/>
    <x v="8"/>
    <s v="no impacts"/>
    <x v="6"/>
    <s v=""/>
    <s v="CTR_166"/>
    <m/>
  </r>
  <r>
    <s v="Ouassa-Bamvele-Camrail"/>
    <s v="CTR_454"/>
    <s v="CENTRE"/>
    <s v="CAMUSAT"/>
    <s v="Hybrid Solar - S3"/>
    <s v="CENTRE"/>
    <s v="Ouassa-Bamvele"/>
    <s v="NOKIA"/>
    <n v="0"/>
    <n v="0"/>
    <n v="0"/>
    <n v="0"/>
    <n v="0"/>
    <n v="0"/>
    <n v="0"/>
    <n v="0"/>
    <n v="0"/>
    <n v="0"/>
    <n v="0"/>
    <n v="0"/>
    <n v="0"/>
    <n v="0"/>
    <n v="0"/>
    <n v="0"/>
    <n v="0"/>
    <n v="0"/>
    <n v="0"/>
    <n v="0"/>
    <n v="4.9759868505535971E-3"/>
    <n v="0"/>
    <n v="0"/>
    <n v="0"/>
    <n v="0"/>
    <n v="0"/>
    <x v="0"/>
    <m/>
    <x v="12"/>
    <x v="8"/>
    <s v="no impacts"/>
    <x v="6"/>
    <s v=""/>
    <s v="CTR_454"/>
    <m/>
  </r>
  <r>
    <s v="Nkoambang"/>
    <s v="CTR_891"/>
    <s v="CENTRE"/>
    <s v="ESCO"/>
    <s v="HGB"/>
    <s v="CENTRE"/>
    <s v="Nkoambang"/>
    <s v="NOKIA"/>
    <n v="0"/>
    <n v="0"/>
    <n v="0"/>
    <n v="0"/>
    <n v="0"/>
    <n v="0"/>
    <n v="0"/>
    <n v="0"/>
    <n v="0.57584290947145478"/>
    <n v="0"/>
    <n v="0"/>
    <n v="0"/>
    <n v="0"/>
    <n v="0"/>
    <n v="0"/>
    <n v="6.2288480019810235"/>
    <n v="8.6392049264766726"/>
    <n v="0"/>
    <n v="0"/>
    <n v="4.7655329264081406E-2"/>
    <n v="4.8154711456966214E-3"/>
    <n v="0"/>
    <n v="0"/>
    <n v="0"/>
    <n v="0"/>
    <n v="0"/>
    <x v="0"/>
    <m/>
    <x v="12"/>
    <x v="8"/>
    <s v="no impacts"/>
    <x v="6"/>
    <s v=""/>
    <s v="CTR_891"/>
    <m/>
  </r>
  <r>
    <s v="Soulede"/>
    <s v="EXN_052"/>
    <s v="EXTREME-NORD"/>
    <s v="IHS"/>
    <s v="Solar-Grid-Gen"/>
    <s v="EXTREME-NORD"/>
    <s v="Soulede"/>
    <s v="NOKIA"/>
    <n v="0"/>
    <n v="0"/>
    <n v="0"/>
    <n v="0"/>
    <n v="0"/>
    <n v="4.815749834923679E-3"/>
    <n v="0"/>
    <n v="0"/>
    <n v="0"/>
    <n v="2.9429582324530077E-3"/>
    <n v="0"/>
    <n v="0"/>
    <n v="0"/>
    <n v="1.689687742539673"/>
    <n v="5.4917540281116915E-2"/>
    <n v="0"/>
    <n v="0"/>
    <n v="0"/>
    <n v="0"/>
    <n v="0"/>
    <n v="4.2804187961751738E-3"/>
    <n v="0"/>
    <n v="0"/>
    <n v="0"/>
    <n v="0"/>
    <n v="0"/>
    <x v="2"/>
    <m/>
    <x v="12"/>
    <x v="8"/>
    <s v="no impacts"/>
    <x v="6"/>
    <s v=""/>
    <s v="EXN_052"/>
    <m/>
  </r>
  <r>
    <s v="LIT_834_Z_Ngodi-Bakoko-IHS"/>
    <s v="LIT_834"/>
    <s v="Douala"/>
    <s v="ESCO"/>
    <s v="Grid-Gen"/>
    <s v="LITTORAL"/>
    <s v="Douala"/>
    <s v="ZTE"/>
    <n v="0"/>
    <n v="0"/>
    <n v="0"/>
    <n v="0"/>
    <n v="0.22379456272668369"/>
    <n v="0"/>
    <n v="0"/>
    <n v="0"/>
    <n v="0"/>
    <n v="0.98326570271635383"/>
    <n v="0"/>
    <n v="0"/>
    <n v="0"/>
    <n v="0"/>
    <n v="0"/>
    <n v="3.4064999586228654E-3"/>
    <n v="0"/>
    <n v="0"/>
    <n v="0"/>
    <n v="0"/>
    <n v="3.5313455068444279E-3"/>
    <n v="0"/>
    <n v="0"/>
    <n v="0"/>
    <n v="0"/>
    <n v="0"/>
    <x v="0"/>
    <m/>
    <x v="12"/>
    <x v="8"/>
    <s v="no impacts"/>
    <x v="6"/>
    <s v=""/>
    <s v="LIT_834"/>
    <m/>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0"/>
    <n v="0"/>
    <n v="9.5385926295163223E-2"/>
    <n v="10.023866841934298"/>
    <n v="11.805587312709013"/>
    <n v="2.2295138124645555E-3"/>
    <n v="1.2217735692305798E-2"/>
    <n v="3.1213193374503775E-3"/>
    <n v="0.26193485241996817"/>
    <n v="3.3886648803053529E-3"/>
    <n v="0"/>
    <n v="0"/>
    <n v="0"/>
    <n v="0"/>
    <n v="0"/>
    <x v="2"/>
    <m/>
    <x v="3"/>
    <x v="0"/>
    <s v="Defaut GE &amp; Power Cabinet"/>
    <x v="0"/>
    <s v="(05/06/2026 ticket): INC-20260506-00016545...Grid Outage"/>
    <s v="EXN_226"/>
    <m/>
  </r>
  <r>
    <s v="Mokolo-Djimeta-IHS"/>
    <s v="EXN_140"/>
    <s v="EXTREME-NORD"/>
    <m/>
    <m/>
    <s v="EXTREME-NORD"/>
    <s v="Mokolo"/>
    <s v="NOKIA"/>
    <n v="0"/>
    <n v="0.81668465357338604"/>
    <n v="0.16739040939603173"/>
    <n v="0"/>
    <n v="0"/>
    <n v="5.083291492419221E-3"/>
    <n v="0.14911644101847027"/>
    <n v="1.0654501347913408"/>
    <n v="0.45632201199742134"/>
    <n v="0"/>
    <n v="0"/>
    <n v="0"/>
    <n v="1.7224099388344294"/>
    <n v="1.5486508137047401"/>
    <n v="0"/>
    <n v="0.59560796877794564"/>
    <n v="0.51101347251812157"/>
    <n v="0"/>
    <n v="0"/>
    <n v="0"/>
    <n v="3.2994894887184733E-3"/>
    <n v="0"/>
    <n v="0"/>
    <n v="0"/>
    <n v="0"/>
    <n v="0"/>
    <x v="2"/>
    <m/>
    <x v="12"/>
    <x v="8"/>
    <s v="no impacts"/>
    <x v="6"/>
    <s v=""/>
    <s v="EXN_140"/>
    <m/>
  </r>
  <r>
    <s v="Mokolo3-IHS"/>
    <s v="EXN_156"/>
    <s v="Maroua"/>
    <s v="IHS"/>
    <s v="Grid-Gen"/>
    <s v="EXTREME-NORD"/>
    <s v="Maroua"/>
    <s v="NOKIA"/>
    <n v="0"/>
    <n v="1.0120809815603458"/>
    <n v="0.21697413022933226"/>
    <n v="0"/>
    <n v="0"/>
    <n v="5.4088412574883112E-3"/>
    <n v="0.20581716577800915"/>
    <n v="1.2208052176986062"/>
    <n v="0.48638450978317849"/>
    <n v="0.74344988774519372"/>
    <n v="0"/>
    <n v="0"/>
    <n v="1.6727625801242836"/>
    <n v="1.4637670628001243"/>
    <n v="2.6485091301332923E-2"/>
    <n v="0.80588371245012635"/>
    <n v="0.86793306467325249"/>
    <n v="0"/>
    <n v="0"/>
    <n v="0"/>
    <n v="2.7644371391965126E-3"/>
    <n v="0"/>
    <n v="0"/>
    <n v="0"/>
    <n v="0"/>
    <n v="0"/>
    <x v="0"/>
    <m/>
    <x v="12"/>
    <x v="8"/>
    <s v="no impacts"/>
    <x v="6"/>
    <s v=""/>
    <s v="EXN_156"/>
    <m/>
  </r>
  <r>
    <s v="Yatchika-II"/>
    <s v="LIT_757"/>
    <s v="Douala"/>
    <s v="CAMUSAT"/>
    <s v="Good Grid + GE"/>
    <s v="LITTORAL"/>
    <s v="Douala"/>
    <s v="ZTE"/>
    <n v="0"/>
    <n v="0"/>
    <n v="0"/>
    <n v="0"/>
    <n v="8.7160027737113829E-2"/>
    <n v="0"/>
    <n v="0"/>
    <n v="0"/>
    <n v="0"/>
    <n v="0"/>
    <n v="0"/>
    <n v="0"/>
    <n v="0"/>
    <n v="0"/>
    <n v="0"/>
    <n v="3.0854685489093473E-3"/>
    <n v="0"/>
    <n v="0"/>
    <n v="0"/>
    <n v="0"/>
    <n v="2.7644371391963409E-3"/>
    <n v="0"/>
    <n v="0"/>
    <n v="0"/>
    <n v="0"/>
    <n v="0"/>
    <x v="0"/>
    <m/>
    <x v="12"/>
    <x v="8"/>
    <s v="no impacts"/>
    <x v="6"/>
    <s v=""/>
    <s v="LIT_757"/>
    <m/>
  </r>
  <r>
    <s v="Deido-Pharmacie-La-Rive"/>
    <s v="LIT_436"/>
    <s v="Douala"/>
    <s v="IHS"/>
    <s v="Grid-Gen"/>
    <s v="LITTORAL"/>
    <s v="Douala"/>
    <s v="ZTE"/>
    <n v="0"/>
    <n v="0"/>
    <n v="4.6287557107920785"/>
    <n v="0"/>
    <n v="0"/>
    <n v="0"/>
    <n v="0"/>
    <n v="0"/>
    <n v="0.42349393464656548"/>
    <n v="0"/>
    <n v="0"/>
    <n v="0"/>
    <n v="0"/>
    <n v="0"/>
    <n v="7.776094146384748E-3"/>
    <n v="0"/>
    <n v="0"/>
    <n v="0"/>
    <n v="0"/>
    <n v="0"/>
    <n v="2.4434057294833362E-3"/>
    <n v="0"/>
    <n v="0"/>
    <n v="0"/>
    <n v="0"/>
    <n v="0"/>
    <x v="0"/>
    <m/>
    <x v="12"/>
    <x v="8"/>
    <s v="no impacts"/>
    <x v="6"/>
    <s v=""/>
    <s v="LIT_436"/>
    <m/>
  </r>
  <r>
    <s v="YATCHIKA-IHS"/>
    <s v="LIT_482"/>
    <s v="Douala"/>
    <s v="IHS"/>
    <s v="Grid-Gen"/>
    <s v="LITTORAL"/>
    <s v="Douala"/>
    <s v="ZTE"/>
    <n v="0"/>
    <n v="0"/>
    <n v="0"/>
    <n v="0"/>
    <n v="0.30986665068643598"/>
    <n v="0"/>
    <n v="0"/>
    <n v="0"/>
    <n v="0"/>
    <n v="0"/>
    <n v="0"/>
    <n v="0"/>
    <n v="0"/>
    <n v="0"/>
    <n v="0"/>
    <n v="3.3708298019880113E-3"/>
    <n v="0"/>
    <n v="0"/>
    <n v="0"/>
    <n v="0"/>
    <n v="2.4434057294831649E-3"/>
    <n v="0"/>
    <n v="0"/>
    <n v="0"/>
    <n v="0"/>
    <n v="0"/>
    <x v="0"/>
    <m/>
    <x v="12"/>
    <x v="8"/>
    <s v="no impacts"/>
    <x v="6"/>
    <s v=""/>
    <s v="LIT_482"/>
    <m/>
  </r>
  <r>
    <s v="Zanay-IHS"/>
    <s v="EXN_131"/>
    <s v="EXTREME-NORD"/>
    <s v="IHS"/>
    <s v="Grid-Gen"/>
    <s v="EXTREME-NORD"/>
    <s v="Zanay"/>
    <s v="NOKIA"/>
    <n v="3.6339227178753548E-2"/>
    <n v="4.3313171696150184E-2"/>
    <n v="0.64635082260699817"/>
    <n v="0"/>
    <n v="0"/>
    <n v="1.9619721549688431E-3"/>
    <n v="0"/>
    <n v="0"/>
    <n v="0.17304173343680915"/>
    <n v="1.4268888399772469E-3"/>
    <n v="0"/>
    <n v="0"/>
    <n v="0"/>
    <n v="0"/>
    <n v="0"/>
    <n v="0"/>
    <n v="0"/>
    <n v="0"/>
    <n v="0"/>
    <n v="0"/>
    <n v="2.4077355728484816E-3"/>
    <n v="0"/>
    <n v="0"/>
    <n v="0"/>
    <n v="0"/>
    <n v="0"/>
    <x v="2"/>
    <m/>
    <x v="12"/>
    <x v="8"/>
    <s v="no impacts"/>
    <x v="6"/>
    <s v=""/>
    <s v="EXN_131"/>
    <m/>
  </r>
  <r>
    <s v="Ucac-Icam"/>
    <s v="LIT_758"/>
    <s v="Douala"/>
    <s v="CAMUSAT"/>
    <s v="Medium Grid + GE"/>
    <s v="LITTORAL"/>
    <s v="Douala"/>
    <s v="ZTE"/>
    <n v="14.823232971780627"/>
    <n v="0"/>
    <n v="0"/>
    <n v="0"/>
    <n v="7.7422074975815713E-2"/>
    <n v="0"/>
    <n v="0"/>
    <n v="0"/>
    <n v="0"/>
    <n v="0"/>
    <n v="0"/>
    <n v="0"/>
    <n v="0"/>
    <n v="0"/>
    <n v="0"/>
    <n v="4.0307276997313627E-3"/>
    <n v="0"/>
    <n v="0"/>
    <n v="0"/>
    <n v="0"/>
    <n v="2.4077355728484811E-3"/>
    <n v="0"/>
    <n v="0"/>
    <n v="0"/>
    <n v="0"/>
    <n v="0"/>
    <x v="0"/>
    <m/>
    <x v="12"/>
    <x v="8"/>
    <s v="no impacts"/>
    <x v="6"/>
    <s v=""/>
    <s v="LIT_758"/>
    <m/>
  </r>
  <r>
    <s v="Bariki-IHS"/>
    <s v="EXN_167"/>
    <s v="EXTREME-NORD"/>
    <s v="IHS"/>
    <s v="Solar-Gen"/>
    <s v="EXTREME-NORD"/>
    <s v="Bariki"/>
    <s v="NOKIA"/>
    <n v="0.44258307486857673"/>
    <n v="0"/>
    <n v="0.48675141533420735"/>
    <n v="0"/>
    <n v="0"/>
    <n v="2.5862360224589527E-3"/>
    <n v="0"/>
    <n v="0"/>
    <n v="0"/>
    <n v="9.8098607748450719E-4"/>
    <n v="0"/>
    <n v="0"/>
    <n v="0"/>
    <n v="0"/>
    <n v="0.38209586062586709"/>
    <n v="2.7645971274559804E-3"/>
    <n v="0"/>
    <n v="0"/>
    <n v="0"/>
    <n v="0"/>
    <n v="2.4077355728483103E-3"/>
    <n v="0"/>
    <n v="0"/>
    <n v="0"/>
    <n v="0"/>
    <n v="0"/>
    <x v="2"/>
    <m/>
    <x v="12"/>
    <x v="8"/>
    <s v="no impacts"/>
    <x v="6"/>
    <s v=""/>
    <s v="EXN_167"/>
    <m/>
  </r>
  <r>
    <s v="Deido-plage"/>
    <s v="LIT_345"/>
    <s v="Douala"/>
    <s v="IHS"/>
    <s v="Grid-Gen"/>
    <s v="LITTORAL"/>
    <s v="Douala"/>
    <s v="ZTE"/>
    <n v="0"/>
    <n v="0"/>
    <n v="0"/>
    <n v="0"/>
    <n v="0"/>
    <n v="0"/>
    <n v="0"/>
    <n v="0"/>
    <n v="0"/>
    <n v="0"/>
    <n v="0"/>
    <n v="0"/>
    <n v="0"/>
    <n v="0"/>
    <n v="0"/>
    <n v="0"/>
    <n v="0"/>
    <n v="0"/>
    <n v="0"/>
    <n v="0"/>
    <n v="2.2828900246267482E-3"/>
    <n v="0"/>
    <n v="0"/>
    <n v="0"/>
    <n v="0"/>
    <n v="0"/>
    <x v="0"/>
    <m/>
    <x v="12"/>
    <x v="8"/>
    <s v="no impacts"/>
    <x v="6"/>
    <s v=""/>
    <s v="LIT_345"/>
    <m/>
  </r>
  <r>
    <s v="Babylone-dispensaire"/>
    <s v="LIT_648"/>
    <s v="Douala"/>
    <s v="CAMUSAT"/>
    <s v="Good Grid no GE - 12h"/>
    <s v="LITTORAL"/>
    <s v="Douala"/>
    <s v="ZTE"/>
    <n v="0"/>
    <n v="4.9197171784620712"/>
    <n v="5.0473093287447215"/>
    <n v="0"/>
    <n v="12.9598239891791"/>
    <n v="27.407628562378534"/>
    <n v="0"/>
    <n v="1.37615464297027"/>
    <n v="0"/>
    <n v="0"/>
    <n v="0"/>
    <n v="0"/>
    <n v="0"/>
    <n v="0"/>
    <n v="22.302890281451802"/>
    <n v="0"/>
    <n v="0"/>
    <n v="0"/>
    <n v="50.535694412341336"/>
    <n v="54.497239843279608"/>
    <n v="2.211549711357039E-3"/>
    <n v="0"/>
    <n v="0"/>
    <n v="0"/>
    <n v="0"/>
    <n v="0"/>
    <x v="0"/>
    <m/>
    <x v="12"/>
    <x v="8"/>
    <s v="no impacts"/>
    <x v="6"/>
    <s v=""/>
    <s v="LIT_648"/>
    <m/>
  </r>
  <r>
    <s v="Moude-IHS"/>
    <s v="EXN_185"/>
    <s v="EXTREME-NORD"/>
    <s v="IHS"/>
    <e v="#N/A"/>
    <s v="EXTREME-NORD"/>
    <s v="Moude"/>
    <s v="NOKIA"/>
    <n v="0"/>
    <n v="0"/>
    <n v="0.4083459218469665"/>
    <n v="0"/>
    <n v="0"/>
    <n v="2.6754165749574661E-3"/>
    <n v="0"/>
    <n v="0"/>
    <n v="0"/>
    <n v="1.1593471824817056E-3"/>
    <n v="0"/>
    <n v="0"/>
    <n v="0"/>
    <n v="0"/>
    <n v="0"/>
    <n v="0"/>
    <n v="0"/>
    <n v="0"/>
    <n v="0"/>
    <n v="0.21850393883589339"/>
    <n v="2.1402093980875015E-3"/>
    <n v="0"/>
    <n v="0"/>
    <n v="0"/>
    <n v="0"/>
    <n v="0"/>
    <x v="2"/>
    <m/>
    <x v="12"/>
    <x v="8"/>
    <s v="no impacts"/>
    <x v="6"/>
    <s v=""/>
    <s v="EXN_185"/>
    <m/>
  </r>
  <r>
    <s v="Sable"/>
    <s v="LIT_267"/>
    <s v="Douala"/>
    <s v="IHS"/>
    <s v="Grid-Gen"/>
    <s v="LITTORAL"/>
    <s v="Douala"/>
    <s v="ZTE"/>
    <n v="0"/>
    <n v="0"/>
    <n v="0"/>
    <n v="0.92453478981716974"/>
    <n v="0"/>
    <n v="0"/>
    <n v="0"/>
    <n v="0"/>
    <n v="0"/>
    <n v="0"/>
    <n v="0"/>
    <n v="0"/>
    <n v="0"/>
    <n v="0"/>
    <n v="0"/>
    <n v="0"/>
    <n v="0"/>
    <n v="26.778799371063798"/>
    <n v="0"/>
    <n v="0"/>
    <n v="2.0510340065004505E-3"/>
    <n v="0"/>
    <n v="0"/>
    <n v="0"/>
    <n v="0"/>
    <n v="0"/>
    <x v="0"/>
    <m/>
    <x v="12"/>
    <x v="8"/>
    <s v="no impacts"/>
    <x v="6"/>
    <s v=""/>
    <s v="LIT_267"/>
    <m/>
  </r>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0"/>
    <n v="1.4785814977470741"/>
    <n v="3.8880827433489444"/>
    <n v="49.477307359752082"/>
    <n v="0"/>
    <n v="0"/>
    <n v="0"/>
    <n v="0"/>
    <n v="0"/>
    <n v="2.0153638498655964E-3"/>
    <n v="0"/>
    <n v="0"/>
    <n v="0"/>
    <n v="0"/>
    <n v="0"/>
    <x v="0"/>
    <m/>
    <x v="12"/>
    <x v="8"/>
    <s v="no impacts"/>
    <x v="6"/>
    <s v=""/>
    <s v="LIT_539"/>
    <m/>
  </r>
  <r>
    <s v="Kinguin-IHS"/>
    <s v="EXN_168"/>
    <s v="EXTREME-NORD"/>
    <s v="IHS"/>
    <s v="Grid-Gen"/>
    <s v="EXTREME-NORD"/>
    <s v="Kinguin"/>
    <s v="NOKIA"/>
    <n v="0"/>
    <n v="0.36431854782121542"/>
    <n v="0.78966301920085269"/>
    <n v="0"/>
    <n v="0"/>
    <n v="0"/>
    <n v="0"/>
    <n v="0"/>
    <n v="0"/>
    <n v="0"/>
    <n v="0"/>
    <n v="0"/>
    <n v="1.6660458533815097"/>
    <n v="0"/>
    <n v="0"/>
    <n v="0"/>
    <n v="0"/>
    <n v="0"/>
    <n v="0"/>
    <n v="0"/>
    <n v="1.9618586149135714E-3"/>
    <n v="0"/>
    <n v="0"/>
    <n v="0"/>
    <n v="0"/>
    <n v="0"/>
    <x v="2"/>
    <m/>
    <x v="12"/>
    <x v="8"/>
    <s v="no impacts"/>
    <x v="6"/>
    <s v=""/>
    <s v="EXN_168"/>
    <m/>
  </r>
  <r>
    <s v="IPD"/>
    <s v="LIT_100"/>
    <s v="Douala"/>
    <m/>
    <m/>
    <s v="LITTORAL"/>
    <s v="Douala"/>
    <s v="ZTE"/>
    <n v="0"/>
    <n v="0"/>
    <n v="0"/>
    <n v="0"/>
    <n v="0"/>
    <n v="0"/>
    <n v="0"/>
    <n v="0"/>
    <n v="0"/>
    <n v="0"/>
    <n v="0.14239526528608842"/>
    <n v="0"/>
    <n v="0"/>
    <n v="0"/>
    <n v="0"/>
    <n v="0"/>
    <n v="0"/>
    <n v="0"/>
    <n v="0"/>
    <n v="0"/>
    <n v="1.8191779883741537E-3"/>
    <n v="0"/>
    <n v="0"/>
    <n v="0"/>
    <n v="0"/>
    <n v="0"/>
    <x v="0"/>
    <m/>
    <x v="12"/>
    <x v="8"/>
    <s v="no impacts"/>
    <x v="6"/>
    <s v=""/>
    <s v="LIT_100"/>
    <m/>
  </r>
  <r>
    <s v="Bep-Yonyong"/>
    <s v="LIT_092"/>
    <s v="Douala"/>
    <s v="IHS"/>
    <s v="GridOnly"/>
    <s v="LITTORAL"/>
    <s v="Douala"/>
    <s v="ZTE"/>
    <n v="6.6359510947884477"/>
    <n v="0"/>
    <n v="2.2494670878598737"/>
    <n v="13.743996712638364"/>
    <n v="4.5519756986356894"/>
    <n v="0"/>
    <n v="0"/>
    <n v="6.6356657335353688"/>
    <n v="0"/>
    <n v="0"/>
    <n v="0"/>
    <n v="0"/>
    <n v="0"/>
    <n v="6.8692695893366231"/>
    <n v="24.264392194799008"/>
    <n v="0"/>
    <n v="0"/>
    <n v="0"/>
    <n v="0"/>
    <n v="47.917968627383857"/>
    <n v="1.8013429100569829E-3"/>
    <n v="0"/>
    <n v="0"/>
    <n v="0"/>
    <n v="0"/>
    <n v="0"/>
    <x v="0"/>
    <m/>
    <x v="12"/>
    <x v="8"/>
    <s v="no impacts"/>
    <x v="6"/>
    <s v=""/>
    <s v="LIT_092"/>
    <m/>
  </r>
  <r>
    <s v="Hamalade-IHS"/>
    <s v="NRD_111"/>
    <s v="NORD"/>
    <s v="IHS"/>
    <s v="Solar-Gen"/>
    <s v="NORD"/>
    <s v="Hamalade"/>
    <s v="NOKIA"/>
    <n v="1.2485277349802194E-3"/>
    <n v="1.4268888399772469E-3"/>
    <n v="9.8092930745687112E-4"/>
    <n v="6.1865158338410389"/>
    <n v="9.3064014739979974"/>
    <n v="9.248290835760498"/>
    <n v="0"/>
    <n v="0"/>
    <n v="0"/>
    <n v="0"/>
    <n v="0"/>
    <n v="0"/>
    <n v="0"/>
    <n v="0"/>
    <n v="0"/>
    <n v="2.4078749174617545E-3"/>
    <n v="0"/>
    <n v="0.22073257013247377"/>
    <n v="0.21957520990095947"/>
    <n v="0"/>
    <n v="1.6943324401527621E-3"/>
    <n v="0"/>
    <n v="0"/>
    <n v="0"/>
    <n v="0"/>
    <n v="0"/>
    <x v="0"/>
    <m/>
    <x v="12"/>
    <x v="8"/>
    <s v="no impacts"/>
    <x v="6"/>
    <s v=""/>
    <s v="NRD_111"/>
    <m/>
  </r>
  <r>
    <s v="Camatrans-New"/>
    <s v="LIT_311"/>
    <s v="Douala"/>
    <s v="IHS"/>
    <s v="Grid-Gen"/>
    <s v="LITTORAL"/>
    <s v="Douala"/>
    <s v="ZTE"/>
    <n v="0"/>
    <n v="0"/>
    <n v="0"/>
    <n v="0"/>
    <n v="0"/>
    <n v="0"/>
    <n v="0"/>
    <n v="0"/>
    <n v="0"/>
    <n v="0"/>
    <n v="0"/>
    <n v="0"/>
    <n v="0"/>
    <n v="0"/>
    <n v="0"/>
    <n v="0"/>
    <n v="0"/>
    <n v="0"/>
    <n v="0"/>
    <n v="0.16340498754398139"/>
    <n v="1.6229921268830531E-3"/>
    <n v="0"/>
    <n v="0"/>
    <n v="0"/>
    <n v="0"/>
    <n v="0"/>
    <x v="0"/>
    <m/>
    <x v="12"/>
    <x v="8"/>
    <s v="no impacts"/>
    <x v="6"/>
    <s v=""/>
    <s v="LIT_311"/>
    <m/>
  </r>
  <r>
    <s v="Port-SUD"/>
    <s v="LIT_640"/>
    <s v="Douala"/>
    <s v="CAMUSAT"/>
    <s v="Good Grid + GE"/>
    <s v="LITTORAL"/>
    <s v="Douala"/>
    <s v="ZTE"/>
    <n v="0"/>
    <n v="0"/>
    <n v="0"/>
    <n v="0"/>
    <n v="0"/>
    <n v="0"/>
    <n v="0"/>
    <n v="0"/>
    <n v="0"/>
    <n v="0"/>
    <n v="0"/>
    <n v="0"/>
    <n v="0"/>
    <n v="0"/>
    <n v="0"/>
    <n v="3.2145766808491221"/>
    <n v="0"/>
    <n v="0"/>
    <n v="0"/>
    <n v="0.11683759805726082"/>
    <n v="1.6229921268830531E-3"/>
    <n v="0"/>
    <n v="0"/>
    <n v="0"/>
    <n v="0"/>
    <n v="0"/>
    <x v="0"/>
    <m/>
    <x v="12"/>
    <x v="8"/>
    <s v="no impacts"/>
    <x v="6"/>
    <s v=""/>
    <s v="LIT_640"/>
    <m/>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2.1728241177459782"/>
    <n v="2.0540578713119992"/>
    <n v="0"/>
    <n v="0.90764101429576038"/>
    <n v="0.82257702061777804"/>
    <n v="0"/>
    <n v="0"/>
    <n v="0"/>
    <n v="1.6051570485657116E-3"/>
    <n v="0"/>
    <n v="0"/>
    <n v="0"/>
    <n v="0"/>
    <n v="0"/>
    <x v="2"/>
    <m/>
    <x v="12"/>
    <x v="8"/>
    <s v="no impacts"/>
    <x v="6"/>
    <s v=""/>
    <s v="EXN_012"/>
    <m/>
  </r>
  <r>
    <s v="Spectrum-Bonanjo-IHS"/>
    <s v="LIT_429"/>
    <s v="Douala"/>
    <s v="IHS"/>
    <s v="Grid-Gen"/>
    <s v="LITTORAL"/>
    <s v="Douala"/>
    <s v="ZTE"/>
    <n v="0"/>
    <n v="0"/>
    <n v="0"/>
    <n v="0"/>
    <n v="0"/>
    <n v="0"/>
    <n v="0"/>
    <n v="0"/>
    <n v="0"/>
    <n v="0"/>
    <n v="0"/>
    <n v="0"/>
    <n v="0"/>
    <n v="4.5082975918363859"/>
    <n v="15.525471345449773"/>
    <n v="0"/>
    <n v="4.4052643443967483E-2"/>
    <n v="0"/>
    <n v="0"/>
    <n v="0"/>
    <n v="1.6051570485655401E-3"/>
    <n v="0"/>
    <n v="0"/>
    <n v="0"/>
    <n v="0"/>
    <n v="0"/>
    <x v="0"/>
    <m/>
    <x v="12"/>
    <x v="8"/>
    <s v="no impacts"/>
    <x v="6"/>
    <s v=""/>
    <s v="LIT_429"/>
    <m/>
  </r>
  <r>
    <s v="Bonateki-New"/>
    <s v="LIT_527"/>
    <s v="Douala"/>
    <s v="IHS"/>
    <s v="Grid-Gen"/>
    <s v="LITTORAL"/>
    <s v="Douala"/>
    <s v="ZTE"/>
    <n v="0"/>
    <n v="0"/>
    <n v="5.7788150659327178"/>
    <n v="0"/>
    <n v="0"/>
    <n v="0"/>
    <n v="0"/>
    <n v="0"/>
    <n v="0.58784418134136884"/>
    <n v="0"/>
    <n v="0"/>
    <n v="0"/>
    <n v="0"/>
    <n v="0"/>
    <n v="1.4874455316708116E-2"/>
    <n v="0"/>
    <n v="0"/>
    <n v="0"/>
    <n v="0"/>
    <n v="0"/>
    <n v="1.5873219702480278E-3"/>
    <n v="0"/>
    <n v="0"/>
    <n v="0"/>
    <n v="0"/>
    <n v="0"/>
    <x v="0"/>
    <m/>
    <x v="12"/>
    <x v="8"/>
    <s v="no impacts"/>
    <x v="6"/>
    <s v=""/>
    <s v="LIT_527"/>
    <m/>
  </r>
  <r>
    <s v="De-La-Salle"/>
    <s v="LIT_245"/>
    <s v="Douala"/>
    <s v="IHS"/>
    <s v="Grid-GenLithium"/>
    <s v="LITTORAL"/>
    <s v="Douala"/>
    <s v="ZTE"/>
    <n v="0"/>
    <n v="0"/>
    <n v="0"/>
    <n v="0"/>
    <n v="0"/>
    <n v="0"/>
    <n v="0"/>
    <n v="0"/>
    <n v="0"/>
    <n v="0.32286842277981803"/>
    <n v="0"/>
    <n v="0"/>
    <n v="0"/>
    <n v="0"/>
    <n v="0"/>
    <n v="0"/>
    <n v="0"/>
    <n v="0"/>
    <n v="0.67081296567389526"/>
    <n v="0"/>
    <n v="1.5694868919306861E-3"/>
    <n v="0"/>
    <n v="0"/>
    <n v="0"/>
    <n v="0"/>
    <n v="0"/>
    <x v="0"/>
    <m/>
    <x v="12"/>
    <x v="8"/>
    <s v="no impacts"/>
    <x v="6"/>
    <s v=""/>
    <s v="LIT_245"/>
    <m/>
  </r>
  <r>
    <s v="Base-Elf-New"/>
    <s v="LIT_151"/>
    <s v="Douala"/>
    <s v="IHS"/>
    <s v="Grid-Gen"/>
    <s v="LITTORAL"/>
    <s v="Douala"/>
    <s v="ZTE"/>
    <n v="0"/>
    <n v="0"/>
    <n v="0"/>
    <n v="0"/>
    <n v="0"/>
    <n v="0"/>
    <n v="0"/>
    <n v="0"/>
    <n v="0"/>
    <n v="0"/>
    <n v="0"/>
    <n v="0"/>
    <n v="0"/>
    <n v="0"/>
    <n v="0"/>
    <n v="0"/>
    <n v="0"/>
    <n v="0"/>
    <n v="0.12805586231890273"/>
    <n v="0"/>
    <n v="1.4446413437089521E-3"/>
    <n v="0"/>
    <n v="0"/>
    <n v="0"/>
    <n v="0"/>
    <n v="0"/>
    <x v="0"/>
    <m/>
    <x v="12"/>
    <x v="8"/>
    <s v="no impacts"/>
    <x v="6"/>
    <s v=""/>
    <s v="LIT_151"/>
    <m/>
  </r>
  <r>
    <s v="Ngodi-Cite"/>
    <s v="LIT_626"/>
    <s v="Douala"/>
    <s v="CAMUSAT"/>
    <s v="Good Grid no GE - 8h"/>
    <s v="LITTORAL"/>
    <s v="Douala"/>
    <s v="ZTE"/>
    <n v="0"/>
    <n v="14.407943173160062"/>
    <n v="23.615016993262621"/>
    <n v="0"/>
    <n v="0"/>
    <n v="2.4985161214839926"/>
    <n v="0"/>
    <n v="0"/>
    <n v="0"/>
    <n v="0.33927669483182271"/>
    <n v="0"/>
    <n v="0"/>
    <n v="0"/>
    <n v="0"/>
    <n v="0"/>
    <n v="0"/>
    <n v="0"/>
    <n v="0"/>
    <n v="2.0581680378274732E-2"/>
    <n v="0"/>
    <n v="1.3911361087567561E-3"/>
    <n v="0"/>
    <n v="0"/>
    <n v="0"/>
    <n v="0"/>
    <n v="0"/>
    <x v="0"/>
    <m/>
    <x v="12"/>
    <x v="8"/>
    <s v="no impacts"/>
    <x v="6"/>
    <s v=""/>
    <s v="LIT_626"/>
    <m/>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0"/>
    <n v="1.5409507666230065"/>
    <n v="1.5409507666230065"/>
    <n v="1.5409507666230065"/>
    <n v="1.5409507666230065"/>
    <n v="1.5409507666230065"/>
    <n v="1.0310458775286575"/>
    <n v="0"/>
    <n v="0"/>
    <n v="1.391136108756585E-3"/>
    <n v="0"/>
    <n v="0"/>
    <n v="0"/>
    <n v="0"/>
    <n v="0"/>
    <x v="1"/>
    <m/>
    <x v="4"/>
    <x v="1"/>
    <s v="EXCLU"/>
    <x v="1"/>
    <s v=""/>
    <s v="LIT_041"/>
    <m/>
  </r>
  <r>
    <s v="Marche-Mboppi"/>
    <s v="LIT_236"/>
    <s v="Douala"/>
    <s v="IHS"/>
    <s v="Grid-Gen"/>
    <s v="LITTORAL"/>
    <s v="Douala"/>
    <s v="ZTE"/>
    <n v="0"/>
    <n v="0"/>
    <n v="0"/>
    <n v="0"/>
    <n v="0"/>
    <n v="0"/>
    <n v="0"/>
    <n v="0"/>
    <n v="31.061750748359888"/>
    <n v="1.847232566567645"/>
    <n v="0"/>
    <n v="0"/>
    <n v="16.767434859159952"/>
    <n v="6.6002452679970203"/>
    <n v="19.523685697408634"/>
    <n v="0"/>
    <n v="0"/>
    <n v="0"/>
    <n v="0"/>
    <n v="0"/>
    <n v="1.3733010304395057E-3"/>
    <n v="0"/>
    <n v="0"/>
    <n v="0"/>
    <n v="0"/>
    <n v="0"/>
    <x v="0"/>
    <m/>
    <x v="12"/>
    <x v="8"/>
    <s v="no impacts"/>
    <x v="6"/>
    <s v=""/>
    <s v="LIT_236"/>
    <m/>
  </r>
  <r>
    <s v="Minoterie"/>
    <s v="LIT_023"/>
    <s v="Douala"/>
    <s v="IHS"/>
    <s v="Grid-Gen"/>
    <s v="LITTORAL"/>
    <s v="Douala"/>
    <s v="ZTE"/>
    <n v="0"/>
    <n v="0"/>
    <n v="0"/>
    <n v="0"/>
    <n v="0"/>
    <n v="0"/>
    <n v="0"/>
    <n v="0"/>
    <n v="0"/>
    <n v="0"/>
    <n v="0"/>
    <n v="0"/>
    <n v="0"/>
    <n v="0"/>
    <n v="11.299039331341511"/>
    <n v="0"/>
    <n v="0.11393048029152522"/>
    <n v="0"/>
    <n v="0"/>
    <n v="0"/>
    <n v="1.3733010304394144E-3"/>
    <n v="0"/>
    <n v="0"/>
    <n v="0"/>
    <n v="0"/>
    <n v="0"/>
    <x v="0"/>
    <m/>
    <x v="12"/>
    <x v="8"/>
    <s v="no impacts"/>
    <x v="6"/>
    <s v=""/>
    <s v="LIT_023"/>
    <m/>
  </r>
  <r>
    <s v="Bpriso-ASECNA"/>
    <s v="LIT_060"/>
    <s v="Douala"/>
    <s v="IHS"/>
    <s v="Grid-Gen"/>
    <s v="LITTORAL"/>
    <s v="Douala"/>
    <s v="ZTE"/>
    <n v="0"/>
    <n v="0"/>
    <n v="0"/>
    <n v="0"/>
    <n v="0"/>
    <n v="0"/>
    <n v="0"/>
    <n v="0"/>
    <n v="0"/>
    <n v="0"/>
    <n v="0"/>
    <n v="0"/>
    <n v="0"/>
    <n v="0"/>
    <n v="0"/>
    <n v="0"/>
    <n v="0"/>
    <n v="0"/>
    <n v="0"/>
    <n v="0"/>
    <n v="1.3554659521220727E-3"/>
    <n v="0"/>
    <n v="0"/>
    <n v="0"/>
    <n v="0"/>
    <n v="0"/>
    <x v="0"/>
    <m/>
    <x v="12"/>
    <x v="8"/>
    <s v="no impacts"/>
    <x v="6"/>
    <s v=""/>
    <s v="LIT_060"/>
    <m/>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0"/>
    <n v="1.5409507666230065"/>
    <n v="1.5409507666230065"/>
    <n v="1.5409507666230065"/>
    <n v="1.5409507666230065"/>
    <n v="1.5409507666230065"/>
    <n v="1.5409507666230065"/>
    <n v="1.5409507666230065"/>
    <n v="1.1179918843259626"/>
    <n v="1.33763087380456E-3"/>
    <n v="0"/>
    <n v="0"/>
    <n v="0"/>
    <n v="0"/>
    <n v="0"/>
    <x v="1"/>
    <m/>
    <x v="4"/>
    <x v="1"/>
    <s v="EXCLU"/>
    <x v="1"/>
    <s v=""/>
    <s v="LIT_087"/>
    <m/>
  </r>
  <r>
    <s v="Fin-Goudron-Mt-Essec"/>
    <s v="LIT_160"/>
    <s v="Douala"/>
    <s v="IHS"/>
    <s v="Grid-Gen"/>
    <s v="LITTORAL"/>
    <s v="Douala"/>
    <s v="ZTE"/>
    <n v="0"/>
    <n v="0"/>
    <n v="0"/>
    <n v="2.211549711357039E-3"/>
    <n v="0"/>
    <n v="0"/>
    <n v="0"/>
    <n v="0"/>
    <n v="0"/>
    <n v="0"/>
    <n v="0"/>
    <n v="0"/>
    <n v="0"/>
    <n v="0"/>
    <n v="0"/>
    <n v="0"/>
    <n v="0"/>
    <n v="0"/>
    <n v="0"/>
    <n v="2.1453637357212365"/>
    <n v="1.0879397773612633E-3"/>
    <n v="0"/>
    <n v="0"/>
    <n v="0"/>
    <n v="0"/>
    <n v="0"/>
    <x v="0"/>
    <m/>
    <x v="12"/>
    <x v="8"/>
    <s v="no impacts"/>
    <x v="6"/>
    <s v=""/>
    <s v="LIT_160"/>
    <m/>
  </r>
  <r>
    <s v="Akok-II"/>
    <s v="SUD_127"/>
    <s v="CENTRE"/>
    <s v="CAMUSAT"/>
    <s v="Hybrid Solar - S3"/>
    <s v="SUD"/>
    <s v="Akom-I"/>
    <s v="NOKIA"/>
    <n v="7.2127137215191275E-2"/>
    <n v="0"/>
    <n v="4.399779337716108E-2"/>
    <n v="0"/>
    <n v="0"/>
    <n v="9.2742407250450407E-4"/>
    <n v="0"/>
    <n v="8.7632028686346439E-2"/>
    <n v="0"/>
    <n v="0"/>
    <n v="8.9175391586982075E-4"/>
    <n v="0"/>
    <n v="8.9175391586982075E-4"/>
    <n v="2.3347098090675707E-2"/>
    <n v="0"/>
    <n v="2.860843587248443E-2"/>
    <n v="0.11384130489993814"/>
    <n v="0"/>
    <n v="7.9528353444478478E-2"/>
    <n v="0"/>
    <n v="3.5670156634785984E-4"/>
    <n v="0"/>
    <n v="0"/>
    <n v="0"/>
    <n v="0"/>
    <n v="0"/>
    <x v="0"/>
    <m/>
    <x v="12"/>
    <x v="8"/>
    <s v="no impacts"/>
    <x v="6"/>
    <s v=""/>
    <s v="SUD_127"/>
    <m/>
  </r>
  <r>
    <s v="Mora-Technical-School-MTN-IHS"/>
    <s v="EXN_134"/>
    <s v="EXTREME-NORD"/>
    <s v="IHS"/>
    <s v="Grid-Gen"/>
    <s v="EXTREME-NORD"/>
    <s v="Mora"/>
    <s v="Huawei"/>
    <n v="0"/>
    <n v="0"/>
    <n v="1.9974752663133892"/>
    <n v="0"/>
    <n v="1.1213270439713157"/>
    <n v="0"/>
    <n v="0"/>
    <n v="0"/>
    <n v="0"/>
    <n v="0"/>
    <n v="0"/>
    <n v="0"/>
    <n v="1.3516849155188011"/>
    <n v="3.871478285435447"/>
    <n v="2.9687736314787707"/>
    <n v="0.27198494434028758"/>
    <n v="4.2982538744924137E-2"/>
    <n v="1.4235602811379067"/>
    <n v="1.0372524847831113"/>
    <n v="0"/>
    <n v="2.675261747609386E-4"/>
    <n v="0"/>
    <n v="0"/>
    <n v="0"/>
    <n v="0"/>
    <n v="0"/>
    <x v="2"/>
    <m/>
    <x v="12"/>
    <x v="8"/>
    <s v="no impacts"/>
    <x v="6"/>
    <s v=""/>
    <s v="EXN_134"/>
    <m/>
  </r>
  <r>
    <s v="BICEC-Indoor"/>
    <s v="LIT_700"/>
    <s v="Douala"/>
    <s v="CAMUSAT"/>
    <s v="Good Grid no GE - 8h"/>
    <s v="LITTORAL"/>
    <s v="Douala"/>
    <s v="ZTE"/>
    <n v="0"/>
    <n v="0"/>
    <n v="0"/>
    <n v="0"/>
    <n v="0"/>
    <n v="0"/>
    <n v="0"/>
    <n v="0"/>
    <n v="0"/>
    <n v="0"/>
    <n v="0"/>
    <n v="0"/>
    <n v="0"/>
    <n v="0"/>
    <n v="0"/>
    <n v="0"/>
    <n v="0"/>
    <n v="0"/>
    <n v="0.23922190547123134"/>
    <n v="0"/>
    <n v="2.4969109644354268E-4"/>
    <n v="0"/>
    <n v="0"/>
    <n v="0"/>
    <n v="0"/>
    <n v="0"/>
    <x v="0"/>
    <m/>
    <x v="12"/>
    <x v="8"/>
    <s v="no impacts"/>
    <x v="6"/>
    <s v=""/>
    <s v="LIT_700"/>
    <m/>
  </r>
  <r>
    <s v="Garoua-Camp-Chinois-IHS"/>
    <s v="NRD_073"/>
    <s v="Garoua"/>
    <s v="IHS"/>
    <s v="Grid-Gen"/>
    <s v="NORD"/>
    <s v="Garoua"/>
    <s v="Huawei"/>
    <n v="0"/>
    <n v="0"/>
    <n v="0"/>
    <n v="0"/>
    <n v="0"/>
    <n v="0"/>
    <n v="0"/>
    <n v="0"/>
    <n v="0"/>
    <n v="0"/>
    <n v="0"/>
    <n v="0"/>
    <n v="0"/>
    <n v="0"/>
    <n v="0"/>
    <n v="0"/>
    <n v="0"/>
    <n v="0"/>
    <n v="0"/>
    <n v="0"/>
    <n v="8.9175391586979543E-5"/>
    <n v="0"/>
    <n v="0"/>
    <n v="0"/>
    <n v="0"/>
    <n v="0"/>
    <x v="0"/>
    <m/>
    <x v="12"/>
    <x v="8"/>
    <s v="no impacts"/>
    <x v="6"/>
    <s v=""/>
    <s v="NRD_073"/>
    <m/>
  </r>
  <r>
    <s v="Nkomkana"/>
    <s v="CTR_427"/>
    <s v="Yaounde"/>
    <s v="IHS"/>
    <s v="GridOnly"/>
    <s v="CENTRE"/>
    <s v="Yaounde"/>
    <s v="ZTE"/>
    <n v="0"/>
    <n v="7.5989629361531663E-17"/>
    <n v="0"/>
    <n v="0.38814480942148699"/>
    <n v="0"/>
    <n v="0"/>
    <n v="3.4756287221808466"/>
    <n v="0"/>
    <n v="1.1579372093185777E-16"/>
    <n v="1.5921636628130443E-16"/>
    <n v="0"/>
    <n v="0"/>
    <n v="0.23146364640316341"/>
    <n v="0"/>
    <n v="5.7896860465928885E-17"/>
    <n v="0"/>
    <n v="0"/>
    <n v="0"/>
    <n v="0"/>
    <n v="0"/>
    <n v="5.7896860465928885E-17"/>
    <n v="0"/>
    <n v="0"/>
    <n v="0"/>
    <n v="0"/>
    <n v="0"/>
    <x v="0"/>
    <m/>
    <x v="12"/>
    <x v="8"/>
    <s v="no impacts"/>
    <x v="6"/>
    <s v=""/>
    <s v="CTR_427"/>
    <m/>
  </r>
  <r>
    <s v="Bepanda-Ambiance"/>
    <s v="LIT_687"/>
    <s v="Douala"/>
    <s v="CAMUSAT"/>
    <s v="Good Grid no GE - 8h"/>
    <s v="LITTORAL"/>
    <s v="Douala"/>
    <s v="ZTE"/>
    <n v="2.1355901128033032"/>
    <n v="0"/>
    <n v="1.5400946828637718"/>
    <n v="12.605637168873933"/>
    <n v="3.6391763903513659"/>
    <n v="0"/>
    <n v="0"/>
    <n v="5.7912104453633084"/>
    <n v="0"/>
    <n v="0"/>
    <n v="0"/>
    <n v="0"/>
    <n v="0"/>
    <n v="6.2912525361481393"/>
    <n v="22.107185967075022"/>
    <n v="0"/>
    <n v="0"/>
    <n v="0"/>
    <n v="0"/>
    <n v="43.513328510728158"/>
    <n v="0"/>
    <n v="0"/>
    <n v="0"/>
    <n v="0"/>
    <n v="0"/>
    <n v="0"/>
    <x v="0"/>
    <m/>
    <x v="12"/>
    <x v="8"/>
    <s v="no impacts"/>
    <x v="6"/>
    <s v=""/>
    <s v="LIT_687"/>
    <m/>
  </r>
  <r>
    <s v="Newb-Ancien-Etage-New"/>
    <s v="LIT_528"/>
    <s v="Douala"/>
    <s v="IHS"/>
    <s v="GridOnly"/>
    <s v="LITTORAL"/>
    <s v="Douala"/>
    <s v="ZTE"/>
    <n v="1.6895526391635487"/>
    <n v="6.3224995933602157"/>
    <n v="6.4643419712184658"/>
    <n v="0"/>
    <n v="12.078325243341807"/>
    <n v="14.232178476342126"/>
    <n v="0"/>
    <n v="4.2477270976192312"/>
    <n v="1.1615808157336787"/>
    <n v="0"/>
    <n v="0"/>
    <n v="0"/>
    <n v="21.193566245188094"/>
    <n v="23.220647741508362"/>
    <n v="15.989789774364855"/>
    <n v="0"/>
    <n v="0"/>
    <n v="5.4018171804596031"/>
    <n v="30.310608589944451"/>
    <n v="32.739443060442362"/>
    <n v="0"/>
    <n v="0"/>
    <n v="0"/>
    <n v="0"/>
    <n v="0"/>
    <n v="0"/>
    <x v="0"/>
    <m/>
    <x v="12"/>
    <x v="8"/>
    <s v="no impacts"/>
    <x v="6"/>
    <s v=""/>
    <s v="LIT_528"/>
    <m/>
  </r>
  <r>
    <s v="BATA-Mokolo"/>
    <s v="CTR_409"/>
    <s v="Yaounde"/>
    <s v="IHS"/>
    <s v="GridOnly"/>
    <s v="CENTRE"/>
    <s v="Yaounde"/>
    <s v="ZTE"/>
    <n v="0"/>
    <n v="0"/>
    <n v="0"/>
    <n v="0"/>
    <n v="0"/>
    <n v="0"/>
    <n v="0"/>
    <n v="0"/>
    <n v="0"/>
    <n v="0"/>
    <n v="0"/>
    <n v="0"/>
    <n v="16.384141191040801"/>
    <n v="37.422542254867551"/>
    <n v="12.750083468166519"/>
    <n v="49.147019544392215"/>
    <n v="17.51977196782266"/>
    <n v="30.377169102224943"/>
    <n v="28.931190127642076"/>
    <n v="30.968009576723652"/>
    <n v="0"/>
    <n v="0"/>
    <n v="0"/>
    <n v="0"/>
    <n v="0"/>
    <n v="0"/>
    <x v="0"/>
    <m/>
    <x v="12"/>
    <x v="8"/>
    <s v="no impacts"/>
    <x v="6"/>
    <s v=""/>
    <s v="CTR_409"/>
    <m/>
  </r>
  <r>
    <s v="Madagascar-Yde-New"/>
    <s v="CTR_217"/>
    <s v="Yaounde"/>
    <s v="IHS"/>
    <s v="Grid-Lithium"/>
    <s v="CENTRE"/>
    <s v="Yaounde"/>
    <s v="ZTE"/>
    <n v="0"/>
    <n v="0"/>
    <n v="0"/>
    <n v="0"/>
    <n v="0"/>
    <n v="0"/>
    <n v="0"/>
    <n v="0"/>
    <n v="0"/>
    <n v="0"/>
    <n v="0"/>
    <n v="0"/>
    <n v="0.14999300864929954"/>
    <n v="0"/>
    <n v="0"/>
    <n v="0"/>
    <n v="0"/>
    <n v="28.570957215787327"/>
    <n v="26.860484029757462"/>
    <n v="28.764681836470885"/>
    <n v="0"/>
    <n v="0"/>
    <n v="0"/>
    <n v="0"/>
    <n v="0"/>
    <n v="0"/>
    <x v="0"/>
    <m/>
    <x v="12"/>
    <x v="8"/>
    <s v="no impacts"/>
    <x v="6"/>
    <s v=""/>
    <s v="CTR_217"/>
    <m/>
  </r>
  <r>
    <s v="Meyo-II"/>
    <s v="CTR_850"/>
    <s v="Yaounde"/>
    <s v="CAMUSAT"/>
    <s v="Good Grid no GE - 8h"/>
    <s v="CENTRE"/>
    <s v="Binguela"/>
    <s v="ZTE"/>
    <n v="8.6820626196733777"/>
    <n v="0"/>
    <n v="0"/>
    <n v="0"/>
    <n v="0"/>
    <n v="0.5078716901661654"/>
    <n v="0"/>
    <n v="0"/>
    <n v="0"/>
    <n v="0"/>
    <n v="5.3505234952230308E-4"/>
    <n v="0"/>
    <n v="0"/>
    <n v="0"/>
    <n v="0"/>
    <n v="0"/>
    <n v="7.2204779515627804"/>
    <n v="13.868556899607057"/>
    <n v="13.868556899607057"/>
    <n v="26.38266444655612"/>
    <n v="0"/>
    <n v="0"/>
    <n v="0"/>
    <n v="0"/>
    <n v="0"/>
    <n v="0"/>
    <x v="0"/>
    <m/>
    <x v="12"/>
    <x v="8"/>
    <s v="no impacts"/>
    <x v="6"/>
    <s v=""/>
    <s v="CTR_850"/>
    <m/>
  </r>
  <r>
    <s v="Nkolbisson-Ayene-Bar"/>
    <s v="CTR_657"/>
    <s v="Yaounde"/>
    <s v="CAMUSAT"/>
    <s v="Good Grid + GE"/>
    <s v="CENTRE"/>
    <s v="Yaounde"/>
    <s v="ZTE"/>
    <n v="0"/>
    <n v="0"/>
    <n v="0"/>
    <n v="0"/>
    <n v="0"/>
    <n v="0"/>
    <n v="0"/>
    <n v="0.2020536022577781"/>
    <n v="0"/>
    <n v="0"/>
    <n v="4.9063230346457072"/>
    <n v="0"/>
    <n v="0"/>
    <n v="0"/>
    <n v="0"/>
    <n v="22.891822402570515"/>
    <n v="0.87852028775828761"/>
    <n v="53.017820096851615"/>
    <n v="19.214086572896953"/>
    <n v="21.568049384618448"/>
    <n v="0"/>
    <n v="0"/>
    <n v="0"/>
    <n v="0"/>
    <n v="0"/>
    <n v="0"/>
    <x v="0"/>
    <m/>
    <x v="12"/>
    <x v="8"/>
    <s v="no impacts"/>
    <x v="6"/>
    <s v=""/>
    <s v="CTR_657"/>
    <m/>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0"/>
    <n v="1.1839816741003271"/>
    <n v="13.37136842135301"/>
    <n v="1.9664065598844855"/>
    <n v="2.001737850031247"/>
    <n v="0"/>
    <n v="0.36763446935648175"/>
    <n v="0"/>
    <n v="15.990770703672311"/>
    <n v="0"/>
    <n v="0"/>
    <n v="0"/>
    <n v="0"/>
    <n v="0"/>
    <n v="0"/>
    <x v="0"/>
    <m/>
    <x v="12"/>
    <x v="8"/>
    <s v="no impacts"/>
    <x v="6"/>
    <s v=""/>
    <s v="EXN_237"/>
    <m/>
  </r>
  <r>
    <s v="Sanguere-Paul-MTN"/>
    <s v="NRD_166"/>
    <s v="NORD"/>
    <s v="IHS"/>
    <s v="Grid-Gen"/>
    <s v="NORD"/>
    <s v="Garoua"/>
    <s v="Huawei"/>
    <n v="0"/>
    <n v="0"/>
    <n v="9.7629218709425203E-2"/>
    <n v="7.0687014350817412"/>
    <n v="0"/>
    <n v="0"/>
    <n v="0"/>
    <n v="0"/>
    <n v="9.1048074810306107E-2"/>
    <n v="0.66121769353913606"/>
    <n v="0"/>
    <n v="0"/>
    <n v="5.2663419255606625"/>
    <n v="2.2271554048848139"/>
    <n v="3.0478008635031522"/>
    <n v="1.8552048465755222"/>
    <n v="0"/>
    <n v="1.2399838200169504"/>
    <n v="4.6809768201054114"/>
    <n v="12.709472994837819"/>
    <n v="0"/>
    <n v="0"/>
    <n v="0"/>
    <n v="0"/>
    <n v="0"/>
    <n v="0"/>
    <x v="0"/>
    <m/>
    <x v="12"/>
    <x v="8"/>
    <s v="no impacts"/>
    <x v="6"/>
    <s v=""/>
    <s v="NRD_166"/>
    <m/>
  </r>
  <r>
    <s v="Bberi-Chateau"/>
    <s v="LIT_017"/>
    <s v="Douala"/>
    <s v="IHS"/>
    <s v="Grid-Gen"/>
    <s v="LITTORAL"/>
    <s v="Douala"/>
    <s v="ZTE"/>
    <n v="1.675980144564011"/>
    <n v="0"/>
    <n v="0"/>
    <n v="0"/>
    <n v="0"/>
    <n v="0"/>
    <n v="0"/>
    <n v="0"/>
    <n v="0"/>
    <n v="0"/>
    <n v="5.5323699537429398"/>
    <n v="0"/>
    <n v="2.2129230123875328"/>
    <n v="2.3783255287030625"/>
    <n v="0.52945213493021526"/>
    <n v="2.3179537885986732"/>
    <n v="0"/>
    <n v="2.9875539689469877"/>
    <n v="5.6865542057968286"/>
    <n v="12.174456315472572"/>
    <n v="0"/>
    <n v="0"/>
    <n v="0"/>
    <n v="0"/>
    <n v="0"/>
    <n v="0"/>
    <x v="0"/>
    <m/>
    <x v="12"/>
    <x v="8"/>
    <s v="no impacts"/>
    <x v="6"/>
    <s v=""/>
    <s v="LIT_017"/>
    <m/>
  </r>
  <r>
    <s v="Lendi-Chefferie"/>
    <s v="LIT_774"/>
    <s v="Douala"/>
    <s v="CAMUSAT"/>
    <s v="Good Grid + GE"/>
    <s v="LITTORAL"/>
    <s v="Douala"/>
    <s v="ZTE"/>
    <n v="1.7690079130675482"/>
    <n v="0"/>
    <n v="0"/>
    <n v="0"/>
    <n v="0"/>
    <n v="0"/>
    <n v="0"/>
    <n v="4.2900497384664105"/>
    <n v="56.485333858398036"/>
    <n v="29.798224624963972"/>
    <n v="0"/>
    <n v="0"/>
    <n v="0"/>
    <n v="0"/>
    <n v="0"/>
    <n v="0"/>
    <n v="0"/>
    <n v="0"/>
    <n v="0"/>
    <n v="8.6547927849260748"/>
    <n v="0"/>
    <n v="0"/>
    <n v="0"/>
    <n v="0"/>
    <n v="0"/>
    <n v="0"/>
    <x v="0"/>
    <m/>
    <x v="12"/>
    <x v="8"/>
    <s v="no impacts"/>
    <x v="6"/>
    <s v=""/>
    <s v="LIT_774"/>
    <m/>
  </r>
  <r>
    <s v="Ndobo-Rail"/>
    <s v="LIT_260"/>
    <s v="Douala"/>
    <s v="IHS"/>
    <s v="Grid-Gen"/>
    <s v="LITTORAL"/>
    <s v="Douala"/>
    <s v="ZTE"/>
    <n v="1.0565143693658992"/>
    <n v="0"/>
    <n v="0"/>
    <n v="0"/>
    <n v="0"/>
    <n v="0"/>
    <n v="0"/>
    <n v="0"/>
    <n v="0"/>
    <n v="0"/>
    <n v="4.2248625272163292"/>
    <n v="0"/>
    <n v="2.0389596584796528"/>
    <n v="2.0869360191534465"/>
    <n v="0.7668548624130721"/>
    <n v="0"/>
    <n v="0"/>
    <n v="1.9925884548544233"/>
    <n v="4.0940778979148664"/>
    <n v="8.6377246149763316"/>
    <n v="0"/>
    <n v="0"/>
    <n v="0"/>
    <n v="0"/>
    <n v="0"/>
    <n v="0"/>
    <x v="0"/>
    <m/>
    <x v="12"/>
    <x v="8"/>
    <s v="no impacts"/>
    <x v="6"/>
    <s v=""/>
    <s v="LIT_260"/>
    <m/>
  </r>
  <r>
    <s v="Lendi-II"/>
    <s v="LIT_582"/>
    <s v="Douala"/>
    <s v="CAMUSAT"/>
    <s v="Good Grid + GE"/>
    <s v="LITTORAL"/>
    <s v="Douala"/>
    <s v="ZTE"/>
    <n v="0.46107244466131936"/>
    <n v="0"/>
    <n v="0"/>
    <n v="0"/>
    <n v="0"/>
    <n v="0"/>
    <n v="0"/>
    <n v="4.2905312855809798"/>
    <n v="13.868556899607057"/>
    <n v="29.798884522861723"/>
    <n v="0"/>
    <n v="0"/>
    <n v="0"/>
    <n v="0"/>
    <n v="0"/>
    <n v="0"/>
    <n v="0"/>
    <n v="0"/>
    <n v="0"/>
    <n v="7.8805542000896027"/>
    <n v="0"/>
    <n v="0"/>
    <n v="0"/>
    <n v="0"/>
    <n v="0"/>
    <n v="0"/>
    <x v="0"/>
    <m/>
    <x v="12"/>
    <x v="8"/>
    <s v="no impacts"/>
    <x v="6"/>
    <s v=""/>
    <s v="LIT_582"/>
    <m/>
  </r>
  <r>
    <s v="Fondjomekwet-IHS"/>
    <s v="OST_208"/>
    <s v="OUEST"/>
    <s v="IHS"/>
    <s v="Grid-Gen"/>
    <s v="OUEST"/>
    <s v="Fondjomekwet"/>
    <s v="NOKIA"/>
    <n v="1.6051570485657116E-3"/>
    <n v="0"/>
    <n v="1.0433520815676698E-2"/>
    <n v="0"/>
    <n v="1.5159816569788325E-3"/>
    <n v="0"/>
    <n v="1.4268062653917818E-3"/>
    <n v="7.134031326958566E-3"/>
    <n v="0.75803090876026336"/>
    <n v="4.8154711456967923E-3"/>
    <n v="0"/>
    <n v="0"/>
    <n v="5.4396988868056322E-3"/>
    <n v="1.6943324401527619E-3"/>
    <n v="4.5479449709359835E-3"/>
    <n v="1.4268062653917815E-3"/>
    <n v="1.3376308738047309E-3"/>
    <n v="0"/>
    <n v="0.77299012935425593"/>
    <n v="7.7758801254448056"/>
    <n v="0"/>
    <n v="0"/>
    <n v="0"/>
    <n v="0"/>
    <n v="0"/>
    <n v="0"/>
    <x v="0"/>
    <m/>
    <x v="12"/>
    <x v="8"/>
    <s v="no impacts"/>
    <x v="6"/>
    <s v=""/>
    <s v="OST_208"/>
    <m/>
  </r>
  <r>
    <s v="Garoua-Bockle-IHS"/>
    <s v="NRD_094"/>
    <s v="Garoua"/>
    <s v="IHS"/>
    <s v="Grid-Gen"/>
    <s v="NORD"/>
    <s v="Garoua"/>
    <s v="Huawei"/>
    <n v="0"/>
    <n v="0"/>
    <n v="9.9270045914625613E-2"/>
    <n v="7.0431259327745961"/>
    <n v="0"/>
    <n v="0"/>
    <n v="0"/>
    <n v="0"/>
    <n v="6.9110928479909142E-2"/>
    <n v="0.37168303213453069"/>
    <n v="0"/>
    <n v="0"/>
    <n v="1.9458962198194809"/>
    <n v="0"/>
    <n v="1.5058691675726885"/>
    <n v="1.8776770452554412"/>
    <n v="0"/>
    <n v="1.2405188723664722"/>
    <n v="2.4737610327794468"/>
    <n v="6.4009739379567554"/>
    <n v="0"/>
    <n v="0"/>
    <n v="0"/>
    <n v="0"/>
    <n v="0"/>
    <n v="0"/>
    <x v="0"/>
    <m/>
    <x v="12"/>
    <x v="8"/>
    <s v="no impacts"/>
    <x v="6"/>
    <s v=""/>
    <s v="NRD_094"/>
    <m/>
  </r>
  <r>
    <s v="Diang-MTN"/>
    <s v="EST_076"/>
    <s v="CENTRE"/>
    <s v="IHS"/>
    <s v="Grid-Gen"/>
    <s v="EST"/>
    <s v="Diang"/>
    <s v="NOKIA"/>
    <n v="0"/>
    <n v="0"/>
    <n v="0"/>
    <n v="0"/>
    <n v="0"/>
    <n v="0.37895974408802824"/>
    <n v="0"/>
    <n v="0"/>
    <n v="2.1924840126357958"/>
    <n v="0"/>
    <n v="0"/>
    <n v="0"/>
    <n v="0.38095727285957653"/>
    <n v="0"/>
    <n v="0"/>
    <n v="1.0101074955840346"/>
    <n v="1.6675263174415651"/>
    <n v="2.9619963017181599"/>
    <n v="9.7888005695810598"/>
    <n v="5.1851388139815606"/>
    <n v="0"/>
    <n v="0"/>
    <n v="0"/>
    <n v="0"/>
    <n v="0"/>
    <n v="0"/>
    <x v="0"/>
    <m/>
    <x v="12"/>
    <x v="8"/>
    <s v="no impacts"/>
    <x v="6"/>
    <s v=""/>
    <s v="EST_076"/>
    <m/>
  </r>
  <r>
    <s v="KRIBI-MAKAO"/>
    <s v="SUD_095"/>
    <s v="CENTRE"/>
    <s v="CAMUSAT"/>
    <s v="Good Grid + GE"/>
    <s v="SUD"/>
    <s v="Kribi"/>
    <s v="ZTE"/>
    <n v="0"/>
    <n v="0"/>
    <n v="2.6030653505805676"/>
    <n v="0"/>
    <n v="0"/>
    <n v="0"/>
    <n v="0"/>
    <n v="0"/>
    <n v="0"/>
    <n v="0"/>
    <n v="0"/>
    <n v="0"/>
    <n v="0"/>
    <n v="2.7969148168123441"/>
    <n v="6.5577977816016171"/>
    <n v="0"/>
    <n v="0"/>
    <n v="0"/>
    <n v="0"/>
    <n v="4.7277403954536235"/>
    <n v="0"/>
    <n v="0"/>
    <n v="0"/>
    <n v="0"/>
    <n v="0"/>
    <n v="0"/>
    <x v="0"/>
    <m/>
    <x v="12"/>
    <x v="8"/>
    <s v="no impacts"/>
    <x v="6"/>
    <s v=""/>
    <s v="SUD_095"/>
    <m/>
  </r>
  <r>
    <s v="Akak-IHS"/>
    <s v="CTR_513"/>
    <s v="Yaounde"/>
    <s v="IHS"/>
    <s v="Grid-Gen"/>
    <s v="CENTRE"/>
    <s v="Yaounde"/>
    <s v="ZTE"/>
    <n v="0"/>
    <n v="0"/>
    <n v="0"/>
    <n v="0"/>
    <n v="0"/>
    <n v="0"/>
    <n v="0"/>
    <n v="0"/>
    <n v="1.0701046990437546E-3"/>
    <n v="2.6651670932817404"/>
    <n v="0"/>
    <n v="0"/>
    <n v="0"/>
    <n v="0"/>
    <n v="0"/>
    <n v="0"/>
    <n v="0"/>
    <n v="0"/>
    <n v="0"/>
    <n v="4.5509947693282315"/>
    <n v="0"/>
    <n v="0"/>
    <n v="0"/>
    <n v="0"/>
    <n v="0"/>
    <n v="0"/>
    <x v="0"/>
    <m/>
    <x v="12"/>
    <x v="8"/>
    <s v="no impacts"/>
    <x v="6"/>
    <s v=""/>
    <s v="CTR_513"/>
    <m/>
  </r>
  <r>
    <s v="Simbock"/>
    <s v="CTR_069"/>
    <s v="Yaounde"/>
    <s v="IHS"/>
    <s v="Grid-Gen"/>
    <s v="CENTRE"/>
    <s v="Yaounde"/>
    <s v="ZTE"/>
    <n v="0"/>
    <n v="0"/>
    <n v="0"/>
    <n v="0"/>
    <n v="0"/>
    <n v="0"/>
    <n v="0"/>
    <n v="0"/>
    <n v="0"/>
    <n v="0"/>
    <n v="0"/>
    <n v="0"/>
    <n v="0"/>
    <n v="0"/>
    <n v="0"/>
    <n v="0"/>
    <n v="0"/>
    <n v="0"/>
    <n v="0"/>
    <n v="4.2014093992289547"/>
    <n v="0"/>
    <n v="0"/>
    <n v="0"/>
    <n v="0"/>
    <n v="0"/>
    <n v="0"/>
    <x v="0"/>
    <m/>
    <x v="12"/>
    <x v="8"/>
    <s v="no impacts"/>
    <x v="6"/>
    <s v=""/>
    <s v="CTR_069"/>
    <m/>
  </r>
  <r>
    <s v="Bda-Mankon-Palace-IHS"/>
    <s v="NRO_059"/>
    <s v="NORD-OUEST"/>
    <s v="IHS"/>
    <s v="Grid-Gen"/>
    <s v="NORD-OUEST"/>
    <s v="Bamenda"/>
    <s v="Huawei"/>
    <n v="0"/>
    <n v="0"/>
    <n v="0.90241929270359811"/>
    <n v="1.4098629409901466"/>
    <n v="0"/>
    <n v="7.7582590680672185E-3"/>
    <n v="0"/>
    <n v="0"/>
    <n v="0"/>
    <n v="0"/>
    <n v="11.653386667351532"/>
    <n v="0"/>
    <n v="23.114261499345094"/>
    <n v="23.113993973170334"/>
    <n v="23.114261499345094"/>
    <n v="23.114261499345094"/>
    <n v="23.113993973170334"/>
    <n v="19.149987301424236"/>
    <n v="4.6228522998690194"/>
    <n v="3.4781077980669632"/>
    <n v="0"/>
    <n v="0"/>
    <n v="0"/>
    <n v="0"/>
    <n v="0"/>
    <n v="0"/>
    <x v="0"/>
    <m/>
    <x v="12"/>
    <x v="8"/>
    <s v="no impacts"/>
    <x v="6"/>
    <s v=""/>
    <s v="NRO_059"/>
    <m/>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5.2169387586214757"/>
    <n v="3.1712552756161667"/>
    <n v="0"/>
    <n v="0"/>
    <n v="0"/>
    <n v="0"/>
    <n v="0"/>
    <n v="0"/>
    <x v="0"/>
    <m/>
    <x v="12"/>
    <x v="8"/>
    <s v="no impacts"/>
    <x v="6"/>
    <s v=""/>
    <s v="NRD_146"/>
    <m/>
  </r>
  <r>
    <s v="Zamengoue"/>
    <s v="CTR_100"/>
    <s v="CENTRE"/>
    <s v="CAMUSAT"/>
    <s v="Good grid 100%"/>
    <s v="CENTRE"/>
    <s v="Zamengoue"/>
    <s v="ZTE"/>
    <n v="0"/>
    <n v="0"/>
    <n v="0"/>
    <n v="0"/>
    <n v="0"/>
    <n v="0"/>
    <n v="0"/>
    <n v="8.4431260754552068E-2"/>
    <n v="0"/>
    <n v="0"/>
    <n v="0"/>
    <n v="0"/>
    <n v="0"/>
    <n v="0"/>
    <n v="0"/>
    <n v="0"/>
    <n v="0"/>
    <n v="0"/>
    <n v="0"/>
    <n v="3.1438784303989635"/>
    <n v="0"/>
    <n v="0"/>
    <n v="0"/>
    <n v="0"/>
    <n v="0"/>
    <n v="0"/>
    <x v="0"/>
    <m/>
    <x v="12"/>
    <x v="8"/>
    <s v="no impacts"/>
    <x v="6"/>
    <s v=""/>
    <s v="CTR_100"/>
    <m/>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5.1638794006272244"/>
    <n v="3.1395980116027888"/>
    <n v="0"/>
    <n v="0"/>
    <n v="0"/>
    <n v="0"/>
    <n v="0"/>
    <n v="0"/>
    <x v="0"/>
    <m/>
    <x v="12"/>
    <x v="8"/>
    <s v="no impacts"/>
    <x v="6"/>
    <s v=""/>
    <s v="NRD_083"/>
    <m/>
  </r>
  <r>
    <s v="Dagobert"/>
    <s v="CTR_255"/>
    <s v="Yaounde"/>
    <s v="IHS"/>
    <s v="Grid-Gen"/>
    <s v="CENTRE"/>
    <s v="Yaounde"/>
    <s v="ZTE"/>
    <n v="2.7883896493766271"/>
    <n v="0"/>
    <n v="0"/>
    <n v="0"/>
    <n v="0"/>
    <n v="0"/>
    <n v="0"/>
    <n v="0"/>
    <n v="0"/>
    <n v="0"/>
    <n v="0"/>
    <n v="0"/>
    <n v="0"/>
    <n v="0"/>
    <n v="0"/>
    <n v="0"/>
    <n v="0"/>
    <n v="55.356088039653791"/>
    <n v="3.9897070196014961E-2"/>
    <n v="3.0934229938390514"/>
    <n v="0"/>
    <n v="0"/>
    <n v="0"/>
    <n v="0"/>
    <n v="0"/>
    <n v="0"/>
    <x v="0"/>
    <m/>
    <x v="12"/>
    <x v="8"/>
    <s v="no impacts"/>
    <x v="6"/>
    <s v=""/>
    <s v="CTR_255"/>
    <m/>
  </r>
  <r>
    <s v="Nkolbi-Boss"/>
    <s v="CTR_333"/>
    <s v="Yaounde"/>
    <s v="IHS"/>
    <s v="Grid-Gen"/>
    <s v="CENTRE"/>
    <s v="Yaounde"/>
    <s v="ZTE"/>
    <n v="2.0295427371280677"/>
    <n v="0"/>
    <n v="0"/>
    <n v="0"/>
    <n v="0"/>
    <n v="0"/>
    <n v="0"/>
    <n v="0"/>
    <n v="0"/>
    <n v="0"/>
    <n v="0"/>
    <n v="0"/>
    <n v="0"/>
    <n v="0"/>
    <n v="0"/>
    <n v="0"/>
    <n v="0"/>
    <n v="24.154117905562547"/>
    <n v="0"/>
    <n v="2.9967033641238139"/>
    <n v="0"/>
    <n v="0"/>
    <n v="0"/>
    <n v="0"/>
    <n v="0"/>
    <n v="0"/>
    <x v="0"/>
    <m/>
    <x v="12"/>
    <x v="8"/>
    <s v="no impacts"/>
    <x v="6"/>
    <s v=""/>
    <s v="CTR_333"/>
    <m/>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2.5137651134453662"/>
    <n v="2.753201039856406"/>
    <n v="0"/>
    <n v="0"/>
    <n v="0"/>
    <n v="0"/>
    <n v="0"/>
    <n v="0"/>
    <x v="0"/>
    <m/>
    <x v="12"/>
    <x v="8"/>
    <s v="no impacts"/>
    <x v="6"/>
    <s v=""/>
    <s v="CTR_747"/>
    <m/>
  </r>
  <r>
    <s v="Bertoua-Meteo-II"/>
    <s v="EST_124"/>
    <s v="CENTRE"/>
    <s v="CAMUSAT"/>
    <s v="Good Grid + GE"/>
    <s v="EST"/>
    <s v="Bertoua"/>
    <s v="ZTE"/>
    <n v="0"/>
    <n v="0.90760930049395938"/>
    <n v="0"/>
    <n v="0.11840708494919165"/>
    <n v="0"/>
    <n v="5.86898922190547"/>
    <n v="0"/>
    <n v="0"/>
    <n v="0.90550476125250778"/>
    <n v="0"/>
    <n v="1.9380666204381434"/>
    <n v="0"/>
    <n v="1.3120553714975469"/>
    <n v="0.29187105666418423"/>
    <n v="1.88261736194936"/>
    <n v="0.7378906952256209"/>
    <n v="0.67454049704223096"/>
    <n v="0"/>
    <n v="3.1934777831996413"/>
    <n v="2.7482607231624874"/>
    <n v="0"/>
    <n v="0"/>
    <n v="0"/>
    <n v="0"/>
    <n v="0"/>
    <n v="0"/>
    <x v="0"/>
    <m/>
    <x v="12"/>
    <x v="8"/>
    <s v="no impacts"/>
    <x v="6"/>
    <s v=""/>
    <s v="EST_124"/>
    <m/>
  </r>
  <r>
    <s v="Meyong-Meyeme"/>
    <s v="CTR_122"/>
    <s v="Yaounde"/>
    <s v="IHS"/>
    <s v="Grid-Gen"/>
    <s v="CENTRE"/>
    <s v="Yaounde"/>
    <s v="ZTE"/>
    <n v="0"/>
    <n v="0"/>
    <n v="0"/>
    <n v="1.3353301487017499"/>
    <n v="0"/>
    <n v="0"/>
    <n v="0"/>
    <n v="0"/>
    <n v="0"/>
    <n v="0"/>
    <n v="0"/>
    <n v="0"/>
    <n v="0.23190952336109938"/>
    <n v="0"/>
    <n v="0"/>
    <n v="0"/>
    <n v="0"/>
    <n v="1.3027632956941861"/>
    <n v="2.1090693513453354"/>
    <n v="2.7295695610858575"/>
    <n v="0"/>
    <n v="0"/>
    <n v="0"/>
    <n v="0"/>
    <n v="0"/>
    <n v="0"/>
    <x v="0"/>
    <m/>
    <x v="12"/>
    <x v="8"/>
    <s v="no impacts"/>
    <x v="6"/>
    <s v=""/>
    <s v="CTR_122"/>
    <m/>
  </r>
  <r>
    <s v="Nkomeda"/>
    <s v="CTR_597"/>
    <s v="Yaounde"/>
    <s v="CAMUSAT"/>
    <s v="Good Grid + GE"/>
    <s v="CENTRE"/>
    <s v="Yaounde"/>
    <s v="ZTE"/>
    <n v="0"/>
    <n v="0"/>
    <n v="0"/>
    <n v="0"/>
    <n v="0"/>
    <n v="0"/>
    <n v="0"/>
    <n v="0"/>
    <n v="0"/>
    <n v="0"/>
    <n v="0"/>
    <n v="0"/>
    <n v="0"/>
    <n v="0"/>
    <n v="0"/>
    <n v="0"/>
    <n v="0"/>
    <n v="0"/>
    <n v="0"/>
    <n v="2.4477218184360492"/>
    <n v="0"/>
    <n v="0"/>
    <n v="0"/>
    <n v="0"/>
    <n v="0"/>
    <n v="0"/>
    <x v="0"/>
    <m/>
    <x v="12"/>
    <x v="8"/>
    <s v="no impacts"/>
    <x v="6"/>
    <s v=""/>
    <s v="CTR_597"/>
    <m/>
  </r>
  <r>
    <s v="Nkolso-MTN-IHS"/>
    <s v="CTR_471"/>
    <s v="Yaounde"/>
    <s v="IHS"/>
    <s v="Grid-Gen"/>
    <s v="CENTRE"/>
    <s v="Yaounde"/>
    <s v="ZTE"/>
    <n v="0"/>
    <n v="8.4354748268570585"/>
    <n v="0"/>
    <n v="0"/>
    <n v="0"/>
    <n v="1.8487485482246264"/>
    <n v="0"/>
    <n v="0"/>
    <n v="0"/>
    <n v="0"/>
    <n v="0"/>
    <n v="0"/>
    <n v="0.79558717358239628"/>
    <n v="0"/>
    <n v="0"/>
    <n v="0.11434068709282549"/>
    <n v="0"/>
    <n v="0"/>
    <n v="0"/>
    <n v="2.1281707202232663"/>
    <n v="0"/>
    <n v="0"/>
    <n v="0"/>
    <n v="0"/>
    <n v="0"/>
    <n v="0"/>
    <x v="0"/>
    <m/>
    <x v="12"/>
    <x v="8"/>
    <s v="no impacts"/>
    <x v="6"/>
    <s v=""/>
    <s v="CTR_471"/>
    <m/>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2.1255846338672444"/>
    <n v="0"/>
    <n v="0"/>
    <n v="0"/>
    <n v="0"/>
    <n v="0"/>
    <n v="0"/>
    <x v="0"/>
    <m/>
    <x v="12"/>
    <x v="8"/>
    <s v="no impacts"/>
    <x v="6"/>
    <s v=""/>
    <s v="NRD_145"/>
    <m/>
  </r>
  <r>
    <s v="Ngodi-Cimetiere"/>
    <s v="LIT_411"/>
    <s v="Douala"/>
    <s v="IHS"/>
    <s v="Grid-Lithium"/>
    <s v="LITTORAL"/>
    <s v="Douala"/>
    <s v="ZTE"/>
    <n v="0"/>
    <n v="0"/>
    <n v="0"/>
    <n v="0"/>
    <n v="0"/>
    <n v="0"/>
    <n v="0"/>
    <n v="3.051778085967932"/>
    <n v="16.237893548838148"/>
    <n v="0.38777027277682186"/>
    <n v="0.33228534413140237"/>
    <n v="0"/>
    <n v="0"/>
    <n v="0"/>
    <n v="0.8145815319904236"/>
    <n v="0.97641703264247359"/>
    <n v="0.65786469881546528"/>
    <n v="0"/>
    <n v="0.36167755319847145"/>
    <n v="2.1174518381545115"/>
    <n v="0"/>
    <n v="0"/>
    <n v="0"/>
    <n v="0"/>
    <n v="0"/>
    <n v="0"/>
    <x v="0"/>
    <m/>
    <x v="12"/>
    <x v="8"/>
    <s v="no impacts"/>
    <x v="6"/>
    <s v=""/>
    <s v="LIT_411"/>
    <m/>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2.0748616711325703"/>
    <n v="0"/>
    <n v="0"/>
    <n v="0"/>
    <n v="0"/>
    <n v="0"/>
    <n v="0"/>
    <x v="2"/>
    <m/>
    <x v="12"/>
    <x v="8"/>
    <s v="no impacts"/>
    <x v="6"/>
    <s v=""/>
    <s v="NRO_067"/>
    <m/>
  </r>
  <r>
    <s v="NRO_147_H_Bambili-Campus-two-IHS"/>
    <s v="NRO_147"/>
    <s v="NORD-OUEST"/>
    <s v="IHS"/>
    <s v="Hybrid Gen"/>
    <s v="NRO"/>
    <s v="Tubah"/>
    <s v="Huawei"/>
    <n v="0"/>
    <n v="0"/>
    <n v="0"/>
    <n v="0"/>
    <n v="0"/>
    <n v="8.9175391586979543E-5"/>
    <n v="0"/>
    <n v="0"/>
    <n v="0"/>
    <n v="0"/>
    <n v="0"/>
    <n v="0"/>
    <n v="0"/>
    <s v=""/>
    <n v="0"/>
    <n v="0"/>
    <n v="0"/>
    <n v="16.440410863132179"/>
    <n v="0"/>
    <n v="1.7792987532566855"/>
    <n v="0"/>
    <n v="0"/>
    <n v="0"/>
    <n v="0"/>
    <n v="0"/>
    <n v="0"/>
    <x v="2"/>
    <m/>
    <x v="12"/>
    <x v="8"/>
    <s v="no impacts"/>
    <x v="6"/>
    <s v=""/>
    <s v="NRO_147"/>
    <m/>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
    <n v="1.0509676600091886"/>
    <n v="0"/>
    <n v="0.50389446770138679"/>
    <n v="1.2179753333732837"/>
    <n v="0.89751464616631427"/>
    <n v="0.23831231647704376"/>
    <n v="0"/>
    <n v="1.6992370866898947"/>
    <n v="0"/>
    <n v="0"/>
    <n v="0"/>
    <n v="0"/>
    <n v="0"/>
    <n v="0"/>
    <x v="0"/>
    <m/>
    <x v="12"/>
    <x v="8"/>
    <s v="no impacts"/>
    <x v="6"/>
    <s v=""/>
    <s v="LIT_763"/>
    <m/>
  </r>
  <r>
    <s v="Yona-Hotel-MTN-IHS"/>
    <s v="CTR_466"/>
    <s v="Yaounde"/>
    <s v="IHS"/>
    <s v="Grid-Gen"/>
    <s v="CENTRE"/>
    <s v="Yaounde"/>
    <s v="ZTE"/>
    <n v="1.468754369594188"/>
    <n v="0"/>
    <n v="0"/>
    <n v="9.7736229179330014E-3"/>
    <n v="0"/>
    <n v="0"/>
    <n v="9.0067145502849173E-3"/>
    <n v="0"/>
    <n v="0"/>
    <n v="0"/>
    <n v="0"/>
    <n v="0"/>
    <n v="0"/>
    <n v="0"/>
    <n v="0"/>
    <n v="0"/>
    <n v="0"/>
    <n v="17.352389757813906"/>
    <n v="0"/>
    <n v="1.694813987267181"/>
    <n v="0"/>
    <n v="0"/>
    <n v="0"/>
    <n v="0"/>
    <n v="0"/>
    <n v="0"/>
    <x v="0"/>
    <m/>
    <x v="12"/>
    <x v="8"/>
    <s v="no impacts"/>
    <x v="6"/>
    <s v=""/>
    <s v="CTR_466"/>
    <m/>
  </r>
  <r>
    <s v="Mfou-EPC-MTN-IHS"/>
    <s v="CTR_464"/>
    <s v="CENTRE"/>
    <s v="IHS"/>
    <s v="Grid-Gen"/>
    <s v="CENTRE"/>
    <s v="Mfou"/>
    <s v="ZTE"/>
    <n v="0"/>
    <n v="8.4609611537726184E-2"/>
    <n v="0"/>
    <n v="0"/>
    <n v="0"/>
    <n v="0"/>
    <n v="0"/>
    <n v="0.41680578027754239"/>
    <n v="0.10340778408426146"/>
    <n v="0"/>
    <n v="0"/>
    <n v="0"/>
    <n v="0.24701583469593336"/>
    <n v="0"/>
    <n v="0"/>
    <n v="0"/>
    <n v="0"/>
    <n v="0"/>
    <n v="0"/>
    <n v="1.5250953819988413"/>
    <n v="0"/>
    <n v="0"/>
    <n v="0"/>
    <n v="0"/>
    <n v="0"/>
    <n v="0"/>
    <x v="0"/>
    <m/>
    <x v="12"/>
    <x v="8"/>
    <s v="no impacts"/>
    <x v="6"/>
    <s v=""/>
    <s v="CTR_464"/>
    <m/>
  </r>
  <r>
    <s v="Pitoa-Entree"/>
    <s v="NRD_133"/>
    <s v="NORD"/>
    <s v="CAMUSAT"/>
    <s v="Medium Grid + GE"/>
    <s v="NORD"/>
    <s v="Garoua"/>
    <s v="Huawei"/>
    <n v="0"/>
    <n v="0"/>
    <n v="5.6381498032434161"/>
    <n v="0"/>
    <n v="0"/>
    <n v="0"/>
    <n v="8.9175391586979543E-5"/>
    <n v="0"/>
    <n v="0"/>
    <n v="0"/>
    <n v="0"/>
    <n v="0"/>
    <n v="0"/>
    <n v="0"/>
    <n v="0"/>
    <n v="0"/>
    <n v="3.3590586502983455"/>
    <n v="0"/>
    <n v="0"/>
    <n v="1.459266107929333"/>
    <n v="0"/>
    <n v="0"/>
    <n v="0"/>
    <n v="0"/>
    <n v="0"/>
    <n v="0"/>
    <x v="0"/>
    <m/>
    <x v="12"/>
    <x v="8"/>
    <s v="no impacts"/>
    <x v="6"/>
    <s v=""/>
    <s v="NRD_133"/>
    <m/>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2.3115153253260967"/>
    <n v="1.4260928622589768"/>
    <n v="0"/>
    <n v="0"/>
    <n v="0"/>
    <n v="0"/>
    <n v="0"/>
    <n v="0"/>
    <x v="0"/>
    <m/>
    <x v="12"/>
    <x v="8"/>
    <s v="no impacts"/>
    <x v="6"/>
    <s v=""/>
    <s v="NRD_054"/>
    <m/>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1.2322077258705675"/>
    <n v="0"/>
    <n v="0"/>
    <n v="0"/>
    <n v="0"/>
    <n v="0"/>
    <n v="0"/>
    <x v="0"/>
    <m/>
    <x v="12"/>
    <x v="8"/>
    <s v="no impacts"/>
    <x v="6"/>
    <s v=""/>
    <s v="CTR_487"/>
    <m/>
  </r>
  <r>
    <s v="LIT_858_Z_JAPOMA-COCOTIERS"/>
    <s v="LIT_858"/>
    <s v="Douala"/>
    <s v="IHS"/>
    <s v="Grid-Gen"/>
    <s v="LITTORAL"/>
    <s v="Douala"/>
    <s v="ZTE"/>
    <n v="0"/>
    <n v="5.1418530789052438E-2"/>
    <n v="0"/>
    <n v="9.5217737770130082"/>
    <n v="5.3525388590686376"/>
    <n v="0"/>
    <n v="17.012809866650688"/>
    <n v="0"/>
    <n v="0"/>
    <n v="0"/>
    <n v="0"/>
    <n v="0"/>
    <n v="0"/>
    <n v="0"/>
    <n v="0"/>
    <n v="0"/>
    <n v="0"/>
    <n v="0"/>
    <n v="0"/>
    <n v="1.1590482346126085"/>
    <n v="0"/>
    <n v="0"/>
    <n v="0"/>
    <n v="0"/>
    <n v="0"/>
    <n v="0"/>
    <x v="0"/>
    <m/>
    <x v="12"/>
    <x v="8"/>
    <s v="no impacts"/>
    <x v="6"/>
    <s v=""/>
    <s v="LIT_858"/>
    <m/>
  </r>
  <r>
    <s v="Oyomabang-II"/>
    <s v="CTR_865"/>
    <s v="Yaounde"/>
    <s v="CAMUSAT"/>
    <s v="Good Grid + GE"/>
    <s v="CENTRE"/>
    <s v="Yaounde"/>
    <s v="ZTE"/>
    <n v="0"/>
    <n v="0"/>
    <n v="0"/>
    <n v="8.6031245630405806"/>
    <n v="34.664400898317226"/>
    <n v="0"/>
    <n v="0"/>
    <n v="16.030043546127221"/>
    <n v="0"/>
    <n v="0"/>
    <n v="3.6143321262552348"/>
    <n v="0"/>
    <n v="0"/>
    <n v="0"/>
    <n v="1.0665733535369122"/>
    <n v="6.7494000279654065"/>
    <n v="0"/>
    <n v="16.094035807130037"/>
    <n v="0"/>
    <n v="1.1113037299569399"/>
    <n v="0"/>
    <n v="0"/>
    <n v="0"/>
    <n v="0"/>
    <n v="0"/>
    <n v="0"/>
    <x v="0"/>
    <m/>
    <x v="12"/>
    <x v="8"/>
    <s v="no impacts"/>
    <x v="6"/>
    <s v=""/>
    <s v="CTR_865"/>
    <m/>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0"/>
    <n v="1.5409507666230065"/>
    <n v="1.5409507666230065"/>
    <n v="1.5409507666230065"/>
    <n v="1.5409507666230065"/>
    <n v="1.5409507666230065"/>
    <n v="1.5409507666230065"/>
    <n v="1.5409507666230065"/>
    <n v="1.1109291933122738"/>
    <n v="0"/>
    <n v="0"/>
    <n v="0"/>
    <n v="0"/>
    <n v="0"/>
    <n v="0"/>
    <x v="1"/>
    <m/>
    <x v="4"/>
    <x v="1"/>
    <s v="EXCLU"/>
    <x v="1"/>
    <s v=""/>
    <s v="LIT_025"/>
    <m/>
  </r>
  <r>
    <s v="Mabanda4-IHS"/>
    <s v="LIT_489"/>
    <s v="Douala"/>
    <s v="IHS"/>
    <s v="Grid-Gen"/>
    <s v="LITTORAL"/>
    <s v="Douala"/>
    <s v="ZTE"/>
    <n v="0"/>
    <n v="3.4996169025177419"/>
    <n v="8.3842703170078581E-2"/>
    <n v="0"/>
    <n v="2.1355722777249864"/>
    <n v="0"/>
    <n v="0"/>
    <n v="0"/>
    <n v="0"/>
    <n v="0"/>
    <n v="0"/>
    <n v="0"/>
    <n v="0"/>
    <n v="0"/>
    <n v="5.6030682041930984"/>
    <n v="0"/>
    <n v="0"/>
    <n v="9.4953956961816216E-2"/>
    <n v="1.8184645852416865"/>
    <n v="1.067197581278019"/>
    <n v="0"/>
    <n v="0"/>
    <n v="0"/>
    <n v="0"/>
    <n v="0"/>
    <n v="0"/>
    <x v="0"/>
    <m/>
    <x v="12"/>
    <x v="8"/>
    <s v="no impacts"/>
    <x v="6"/>
    <s v=""/>
    <s v="LIT_489"/>
    <m/>
  </r>
  <r>
    <s v="Nkolagaa-II"/>
    <s v="CTR_670"/>
    <s v="Yaounde"/>
    <s v="CAMUSAT"/>
    <s v="Good Grid + GE"/>
    <s v="CENTRE"/>
    <s v="Yaounde"/>
    <s v="ZTE"/>
    <n v="0"/>
    <n v="0"/>
    <n v="0"/>
    <n v="0.75479834947051272"/>
    <n v="0"/>
    <n v="0"/>
    <n v="0"/>
    <n v="3.0678296564535885"/>
    <n v="4.0241465558323561"/>
    <n v="0.35994755060168376"/>
    <n v="0"/>
    <n v="0"/>
    <n v="1.0569424112455164"/>
    <n v="0"/>
    <n v="0"/>
    <n v="0"/>
    <n v="0"/>
    <n v="0"/>
    <n v="0"/>
    <n v="0.93996213256171612"/>
    <n v="0"/>
    <n v="0"/>
    <n v="0"/>
    <n v="0"/>
    <n v="0"/>
    <n v="0"/>
    <x v="0"/>
    <m/>
    <x v="12"/>
    <x v="8"/>
    <s v="no impacts"/>
    <x v="6"/>
    <s v=""/>
    <s v="CTR_670"/>
    <m/>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
    <n v="0"/>
    <n v="0"/>
    <n v="0.43510457063119051"/>
    <n v="0"/>
    <n v="1.1461534729891307"/>
    <n v="0"/>
    <n v="0.91640199410443657"/>
    <n v="0.81044379382078746"/>
    <n v="0"/>
    <n v="0"/>
    <n v="0"/>
    <n v="0"/>
    <n v="0"/>
    <n v="0"/>
    <x v="0"/>
    <m/>
    <x v="12"/>
    <x v="8"/>
    <s v="no impacts"/>
    <x v="6"/>
    <s v=""/>
    <s v="ADM_077"/>
    <m/>
  </r>
  <r>
    <s v="Afeme-Nord"/>
    <s v="CTR_591"/>
    <s v="Yaounde"/>
    <s v="IHS"/>
    <s v="Grid-Gen"/>
    <s v="CENTRE"/>
    <s v="Yaounde"/>
    <s v="ZTE"/>
    <n v="0.23223055477081209"/>
    <n v="0"/>
    <n v="0"/>
    <n v="0"/>
    <n v="0"/>
    <n v="0"/>
    <n v="0.23544086886794377"/>
    <n v="0.8779495652521303"/>
    <n v="0"/>
    <n v="0"/>
    <n v="5.9355140640293569E-2"/>
    <n v="0"/>
    <n v="0"/>
    <n v="2.9427879223703837E-3"/>
    <n v="0"/>
    <n v="0"/>
    <n v="0"/>
    <n v="0"/>
    <n v="0"/>
    <n v="0.79783439345038787"/>
    <n v="0"/>
    <n v="0"/>
    <n v="0"/>
    <n v="0"/>
    <n v="0"/>
    <n v="0"/>
    <x v="0"/>
    <m/>
    <x v="12"/>
    <x v="8"/>
    <s v="no impacts"/>
    <x v="6"/>
    <s v=""/>
    <s v="CTR_591"/>
    <m/>
  </r>
  <r>
    <s v="Pitoa"/>
    <s v="NRD_013"/>
    <s v="NORD"/>
    <s v="IHS"/>
    <s v="Grid-Gen"/>
    <s v="NORD"/>
    <s v="Garoua"/>
    <s v="Huawei"/>
    <n v="0"/>
    <n v="0"/>
    <n v="5.6528459077769506"/>
    <n v="0"/>
    <n v="0"/>
    <n v="0"/>
    <n v="0"/>
    <n v="0"/>
    <n v="0"/>
    <n v="0"/>
    <n v="0"/>
    <n v="0"/>
    <n v="0"/>
    <n v="0"/>
    <n v="0"/>
    <n v="0"/>
    <n v="3.3134365199624467"/>
    <n v="0"/>
    <n v="0"/>
    <n v="0.79027232024381266"/>
    <n v="0"/>
    <n v="0"/>
    <n v="0"/>
    <n v="0"/>
    <n v="0"/>
    <n v="0"/>
    <x v="0"/>
    <m/>
    <x v="12"/>
    <x v="8"/>
    <s v="no impacts"/>
    <x v="6"/>
    <s v=""/>
    <s v="NRD_013"/>
    <m/>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66105717783427931"/>
    <n v="0"/>
    <n v="0"/>
    <n v="0"/>
    <n v="0"/>
    <n v="0"/>
    <n v="0"/>
    <x v="0"/>
    <m/>
    <x v="12"/>
    <x v="8"/>
    <s v="no impacts"/>
    <x v="6"/>
    <s v=""/>
    <s v="SUO_187"/>
    <m/>
  </r>
  <r>
    <s v="Limbe-Federal-Qter"/>
    <s v="SUO_065"/>
    <s v="SUD-OUEST"/>
    <s v="IHS"/>
    <s v="Grid-Gen"/>
    <s v="SUD-OUEST"/>
    <s v="Limbe"/>
    <s v="Huawei"/>
    <n v="4.3220637040461369"/>
    <n v="0.15391672587912658"/>
    <n v="0"/>
    <n v="0"/>
    <n v="0"/>
    <n v="0"/>
    <n v="0"/>
    <n v="0"/>
    <n v="0"/>
    <n v="0"/>
    <n v="0"/>
    <n v="0"/>
    <n v="0"/>
    <n v="0"/>
    <n v="0"/>
    <n v="0"/>
    <n v="0"/>
    <n v="0"/>
    <n v="0"/>
    <n v="0.64705664135512342"/>
    <n v="0"/>
    <n v="0"/>
    <n v="0"/>
    <n v="0"/>
    <n v="0"/>
    <n v="0"/>
    <x v="0"/>
    <m/>
    <x v="12"/>
    <x v="8"/>
    <s v="no impacts"/>
    <x v="6"/>
    <s v=""/>
    <s v="SUO_065"/>
    <m/>
  </r>
  <r>
    <s v="New-Marche-Melen"/>
    <s v="CTR_425"/>
    <s v="Yaounde"/>
    <s v="IHS"/>
    <s v="Grid-Gen"/>
    <s v="CENTRE"/>
    <s v="Yaounde"/>
    <s v="ZTE"/>
    <n v="0"/>
    <n v="0"/>
    <n v="0"/>
    <n v="0"/>
    <n v="0"/>
    <n v="0"/>
    <n v="0"/>
    <n v="0"/>
    <n v="16.632441151375581"/>
    <n v="6.0377447329446685"/>
    <n v="0"/>
    <n v="0"/>
    <n v="0"/>
    <n v="0"/>
    <n v="0"/>
    <n v="0"/>
    <n v="0"/>
    <n v="0"/>
    <n v="0"/>
    <n v="0.63633775928636727"/>
    <n v="0"/>
    <n v="0"/>
    <n v="0"/>
    <n v="0"/>
    <n v="0"/>
    <n v="0"/>
    <x v="0"/>
    <m/>
    <x v="12"/>
    <x v="8"/>
    <s v="no impacts"/>
    <x v="6"/>
    <s v=""/>
    <s v="CTR_425"/>
    <m/>
  </r>
  <r>
    <s v="Camp-Sic-Mendong"/>
    <s v="CTR_767"/>
    <s v="Yaounde"/>
    <s v="CAMUSAT"/>
    <s v="Good Grid no GE - 8h"/>
    <s v="CENTRE"/>
    <s v="Yaounde"/>
    <s v="ZTE"/>
    <n v="0"/>
    <n v="0"/>
    <n v="0"/>
    <n v="0"/>
    <n v="0"/>
    <n v="0"/>
    <n v="0"/>
    <n v="1.2873181178713191"/>
    <n v="0"/>
    <n v="0"/>
    <n v="0"/>
    <n v="0"/>
    <n v="0"/>
    <n v="0"/>
    <n v="0"/>
    <n v="0"/>
    <n v="0"/>
    <n v="0"/>
    <n v="0"/>
    <n v="0.55566970005678706"/>
    <n v="0"/>
    <n v="0"/>
    <n v="0"/>
    <n v="0"/>
    <n v="0"/>
    <n v="0"/>
    <x v="0"/>
    <m/>
    <x v="12"/>
    <x v="8"/>
    <s v="no impacts"/>
    <x v="6"/>
    <s v=""/>
    <s v="CTR_767"/>
    <m/>
  </r>
  <r>
    <s v="Ngonga"/>
    <s v="LIT_135"/>
    <s v="LITTORAL"/>
    <s v="IHS"/>
    <s v="Grid-Gen"/>
    <s v="LITTORAL"/>
    <s v="Ngonga"/>
    <s v="NOKIA"/>
    <n v="0"/>
    <n v="0"/>
    <n v="0"/>
    <n v="0"/>
    <n v="0"/>
    <n v="1.3304858288692452"/>
    <n v="0"/>
    <n v="0"/>
    <n v="3.2994894887184733E-3"/>
    <n v="1.6281743481602859"/>
    <n v="1.5158702052550677"/>
    <n v="0"/>
    <n v="0"/>
    <n v="0"/>
    <n v="0"/>
    <n v="0"/>
    <n v="0"/>
    <n v="0"/>
    <n v="0"/>
    <n v="0.51573695970413735"/>
    <n v="0"/>
    <n v="0"/>
    <n v="0"/>
    <n v="0"/>
    <n v="0"/>
    <n v="0"/>
    <x v="0"/>
    <m/>
    <x v="12"/>
    <x v="8"/>
    <s v="no impacts"/>
    <x v="6"/>
    <s v=""/>
    <s v="LIT_135"/>
    <m/>
  </r>
  <r>
    <s v="Elum-Ndem-IHS"/>
    <s v="CTR_623"/>
    <s v="Yaounde"/>
    <s v="IHS"/>
    <s v="Grid-Gen"/>
    <s v="CENTRE"/>
    <s v="Yaounde"/>
    <s v="ZTE"/>
    <n v="0"/>
    <n v="0"/>
    <n v="0"/>
    <n v="0"/>
    <n v="0"/>
    <n v="0"/>
    <n v="0"/>
    <n v="0"/>
    <n v="0"/>
    <n v="0"/>
    <n v="0"/>
    <n v="0"/>
    <n v="0"/>
    <n v="0"/>
    <n v="0"/>
    <n v="0.24548201796063734"/>
    <n v="0"/>
    <n v="0"/>
    <n v="0"/>
    <n v="0.51365025554100086"/>
    <n v="0"/>
    <n v="0"/>
    <n v="0"/>
    <n v="0"/>
    <n v="0"/>
    <n v="0"/>
    <x v="0"/>
    <m/>
    <x v="12"/>
    <x v="8"/>
    <s v="no impacts"/>
    <x v="6"/>
    <s v=""/>
    <s v="CTR_623"/>
    <m/>
  </r>
  <r>
    <s v="Mabenanga-Kribi"/>
    <s v="SUD_090"/>
    <s v="CENTRE"/>
    <s v="CAMUSAT"/>
    <s v="HGB"/>
    <s v="SUD"/>
    <s v="Kribi"/>
    <s v="ZTE"/>
    <n v="0"/>
    <n v="0"/>
    <n v="0.55561619482183611"/>
    <n v="0"/>
    <n v="0"/>
    <n v="0"/>
    <n v="0"/>
    <n v="0"/>
    <n v="14.424940002796541"/>
    <n v="0"/>
    <n v="0"/>
    <n v="0"/>
    <n v="0"/>
    <n v="0"/>
    <n v="9.2207354900940407E-3"/>
    <n v="0"/>
    <n v="0"/>
    <n v="1.9126516338358519"/>
    <n v="0"/>
    <n v="0.51029726081733107"/>
    <n v="0"/>
    <n v="0"/>
    <n v="0"/>
    <n v="0"/>
    <n v="0"/>
    <n v="0"/>
    <x v="0"/>
    <m/>
    <x v="12"/>
    <x v="8"/>
    <s v="no impacts"/>
    <x v="6"/>
    <s v=""/>
    <s v="SUD_090"/>
    <m/>
  </r>
  <r>
    <s v="Biyemassi-Crf-IHS"/>
    <s v="CTR_538"/>
    <s v="Yaounde"/>
    <s v="IHS"/>
    <s v="Grid-Gen"/>
    <s v="CENTRE"/>
    <s v="Yaounde"/>
    <s v="ZTE"/>
    <n v="0"/>
    <n v="0"/>
    <n v="0"/>
    <n v="0"/>
    <n v="0"/>
    <n v="0"/>
    <n v="0"/>
    <n v="0"/>
    <n v="0"/>
    <n v="0"/>
    <n v="0"/>
    <n v="0"/>
    <n v="0"/>
    <n v="0"/>
    <n v="0"/>
    <n v="0"/>
    <n v="0"/>
    <n v="0"/>
    <n v="0"/>
    <n v="0.45597161226254368"/>
    <n v="0"/>
    <n v="0"/>
    <n v="0"/>
    <n v="0"/>
    <n v="0"/>
    <n v="0"/>
    <x v="0"/>
    <m/>
    <x v="12"/>
    <x v="8"/>
    <s v="no impacts"/>
    <x v="6"/>
    <s v=""/>
    <s v="CTR_538"/>
    <m/>
  </r>
  <r>
    <s v="Nkan"/>
    <s v="LIT_514"/>
    <s v="LITTORAL"/>
    <s v="IHS"/>
    <s v="Hybrid-Gen"/>
    <s v="LITTORAL"/>
    <s v="Nkan"/>
    <s v="NOKIA"/>
    <n v="0"/>
    <n v="0"/>
    <n v="0"/>
    <n v="0"/>
    <n v="0"/>
    <n v="0.99298681685940637"/>
    <n v="0"/>
    <n v="0"/>
    <n v="1.2955775048836102"/>
    <n v="7.0526930887202379"/>
    <n v="1.4685480284032921"/>
    <n v="0"/>
    <n v="0"/>
    <n v="0.27980548219303192"/>
    <n v="3.6992270990460372"/>
    <n v="0"/>
    <n v="0"/>
    <n v="0"/>
    <n v="0"/>
    <n v="0.3798693330822156"/>
    <n v="0"/>
    <n v="0"/>
    <n v="0"/>
    <n v="0"/>
    <n v="0"/>
    <n v="0"/>
    <x v="0"/>
    <m/>
    <x v="12"/>
    <x v="8"/>
    <s v="no impacts"/>
    <x v="6"/>
    <s v=""/>
    <s v="LIT_514"/>
    <m/>
  </r>
  <r>
    <s v="Logbong"/>
    <s v="LIT_508"/>
    <s v="LITTORAL"/>
    <s v="IHS"/>
    <s v="Grid-Gen"/>
    <s v="LITTORAL"/>
    <s v="Logbong"/>
    <s v="NOKIA"/>
    <n v="0"/>
    <n v="0"/>
    <n v="0"/>
    <n v="0"/>
    <n v="0"/>
    <n v="0.9954296212096666"/>
    <n v="0"/>
    <n v="0"/>
    <n v="6.8354455696060315E-3"/>
    <n v="1.281353583207814"/>
    <n v="1.1940305905214328"/>
    <n v="0"/>
    <n v="4.3904425846911996E-2"/>
    <n v="0"/>
    <n v="0.85693984299423831"/>
    <n v="0"/>
    <n v="0"/>
    <n v="0"/>
    <n v="0"/>
    <n v="0.37956613675081963"/>
    <n v="0"/>
    <n v="0"/>
    <n v="0"/>
    <n v="0"/>
    <n v="0"/>
    <n v="0"/>
    <x v="0"/>
    <m/>
    <x v="12"/>
    <x v="8"/>
    <s v="no impacts"/>
    <x v="6"/>
    <s v=""/>
    <s v="LIT_508"/>
    <m/>
  </r>
  <r>
    <s v="SongLoulou-IHS"/>
    <s v="LIT_200"/>
    <s v="LITTORAL"/>
    <s v="IHS"/>
    <s v="Grid-Gen"/>
    <s v="LITTORAL"/>
    <s v="Songloulou"/>
    <s v="NOKIA"/>
    <n v="0"/>
    <n v="0"/>
    <n v="0"/>
    <n v="0"/>
    <n v="0"/>
    <n v="0.99426933882033042"/>
    <n v="0"/>
    <n v="0"/>
    <n v="6.2402786523116866E-3"/>
    <n v="1.9455260434439701"/>
    <n v="9.2972309116965803"/>
    <n v="0"/>
    <n v="9.2971226984682325"/>
    <n v="9.2449555264487078"/>
    <n v="9.2451160421535636"/>
    <n v="9.2451160421535636"/>
    <n v="9.2452230526234693"/>
    <n v="9.2453300630933732"/>
    <n v="6.2771306687015613"/>
    <n v="0.37837118650355428"/>
    <n v="0"/>
    <n v="0"/>
    <n v="0"/>
    <n v="0"/>
    <n v="0"/>
    <n v="0"/>
    <x v="0"/>
    <m/>
    <x v="12"/>
    <x v="8"/>
    <s v="no impacts"/>
    <x v="6"/>
    <s v=""/>
    <s v="LIT_200"/>
    <m/>
  </r>
  <r>
    <s v="Bekoko-IHS"/>
    <s v="LIT_477"/>
    <s v="LITTORAL"/>
    <s v="IHS"/>
    <s v="Grid-Gen"/>
    <s v="LITTORAL"/>
    <s v="Bekoko"/>
    <s v="ZTE"/>
    <n v="2.746423710095796"/>
    <n v="7.9030977390827921"/>
    <n v="0"/>
    <n v="0"/>
    <n v="0.37444746927372707"/>
    <n v="0"/>
    <n v="0.73312872931487572"/>
    <n v="0"/>
    <n v="5.8106685158075551E-2"/>
    <n v="2.1993505177879937"/>
    <n v="0"/>
    <n v="0"/>
    <n v="0"/>
    <n v="0"/>
    <n v="1.3237908530303939"/>
    <n v="0.54266792796340579"/>
    <n v="2.0237463366749138"/>
    <n v="0.82747629361390052"/>
    <n v="0.8572608744039516"/>
    <n v="0.36986385414615663"/>
    <n v="0"/>
    <n v="0"/>
    <n v="0"/>
    <n v="0"/>
    <n v="0"/>
    <n v="0"/>
    <x v="0"/>
    <m/>
    <x v="12"/>
    <x v="8"/>
    <s v="no impacts"/>
    <x v="6"/>
    <s v=""/>
    <s v="LIT_477"/>
    <m/>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0"/>
    <n v="0"/>
    <n v="0"/>
    <n v="4.9052142704169507E-3"/>
    <n v="2.2295138124645555E-3"/>
    <n v="0"/>
    <n v="0"/>
    <n v="0"/>
    <n v="0.3372711521967372"/>
    <n v="0"/>
    <n v="0"/>
    <n v="0"/>
    <n v="0"/>
    <n v="0"/>
    <n v="0"/>
    <x v="2"/>
    <m/>
    <x v="12"/>
    <x v="8"/>
    <s v="no impacts"/>
    <x v="6"/>
    <s v=""/>
    <s v="EXN_229"/>
    <m/>
  </r>
  <r>
    <s v="Garoua-Mairie"/>
    <s v="NRD_142"/>
    <s v="Garoua"/>
    <s v="CAMUSAT"/>
    <s v="Bad Grid + GE"/>
    <s v="NORD"/>
    <s v="Garoua"/>
    <s v="Huawei"/>
    <n v="0"/>
    <n v="0"/>
    <n v="0"/>
    <n v="0"/>
    <n v="0"/>
    <n v="0.70002682395778937"/>
    <n v="0"/>
    <n v="2.0571871085200306"/>
    <n v="0"/>
    <n v="0"/>
    <n v="1.8583794905160189"/>
    <n v="0"/>
    <n v="2.5703201467898289"/>
    <n v="1.2845536807321229"/>
    <n v="0.96202412444033514"/>
    <n v="0.68540205973752477"/>
    <n v="2.9553616525840893"/>
    <n v="1.7265247565155106"/>
    <n v="0"/>
    <n v="0.26410183972399859"/>
    <n v="0"/>
    <n v="0"/>
    <n v="0"/>
    <n v="0"/>
    <n v="0"/>
    <n v="0"/>
    <x v="0"/>
    <m/>
    <x v="12"/>
    <x v="8"/>
    <s v="no impacts"/>
    <x v="6"/>
    <s v=""/>
    <s v="NRD_142"/>
    <m/>
  </r>
  <r>
    <s v="Madjap"/>
    <s v="LIT_519"/>
    <s v="LITTORAL"/>
    <s v="IHS"/>
    <s v="Hybrid-Gen"/>
    <s v="LITTORAL"/>
    <s v="Mandjap"/>
    <s v="NOKIA"/>
    <n v="0"/>
    <n v="0"/>
    <n v="0"/>
    <n v="1.2705632801202602"/>
    <n v="0"/>
    <n v="0.9958905268095446"/>
    <n v="0"/>
    <n v="0"/>
    <n v="1.8891180027734621E-2"/>
    <n v="0.99864276455131518"/>
    <n v="0.96401178981414082"/>
    <n v="0"/>
    <n v="0"/>
    <n v="0"/>
    <n v="0"/>
    <n v="0"/>
    <n v="0"/>
    <n v="0"/>
    <n v="0"/>
    <n v="0.25955389475306273"/>
    <n v="0"/>
    <n v="0"/>
    <n v="0"/>
    <n v="0"/>
    <n v="0"/>
    <n v="0"/>
    <x v="0"/>
    <m/>
    <x v="10"/>
    <x v="6"/>
    <s v="BSS Hardware issue"/>
    <x v="5"/>
    <s v="(05/06/2026  cell nokia): 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06/2026  cell nokia): 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
    <s v="LIT_519"/>
    <m/>
  </r>
  <r>
    <s v="Makondo"/>
    <s v="LIT_114"/>
    <s v="LITTORAL"/>
    <s v="ESCO"/>
    <s v="Hybrid Solar - S1"/>
    <s v="LITTORAL"/>
    <s v="Makondo"/>
    <s v="NOKIA"/>
    <n v="0"/>
    <n v="0"/>
    <n v="0"/>
    <n v="0"/>
    <n v="0"/>
    <n v="0.99390963035786761"/>
    <n v="0"/>
    <n v="0"/>
    <n v="1.5898294686009187E-2"/>
    <n v="0.99671486919687635"/>
    <n v="0.96768300951115027"/>
    <n v="0"/>
    <n v="0"/>
    <n v="0"/>
    <n v="0"/>
    <n v="0"/>
    <n v="0"/>
    <n v="0"/>
    <n v="0"/>
    <n v="0.25723533457180126"/>
    <n v="0"/>
    <n v="0"/>
    <n v="0"/>
    <n v="0"/>
    <n v="0"/>
    <n v="0"/>
    <x v="0"/>
    <m/>
    <x v="12"/>
    <x v="8"/>
    <s v="no impacts"/>
    <x v="6"/>
    <s v=""/>
    <s v="LIT_114"/>
    <m/>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7862901039571049"/>
    <n v="0.23563705472943458"/>
    <n v="0"/>
    <n v="0"/>
    <n v="0"/>
    <n v="0"/>
    <n v="0"/>
    <n v="0"/>
    <x v="0"/>
    <m/>
    <x v="12"/>
    <x v="8"/>
    <s v="no impacts"/>
    <x v="6"/>
    <s v=""/>
    <s v="CTR_583"/>
    <m/>
  </r>
  <r>
    <s v="EST_074_N_Mazabe"/>
    <s v="EST_074"/>
    <s v="CENTRE"/>
    <s v="IHS"/>
    <s v="Solar Only"/>
    <s v="EST"/>
    <s v="Mazabe"/>
    <s v="NOKIA"/>
    <n v="0"/>
    <n v="0"/>
    <n v="0"/>
    <n v="0"/>
    <n v="0"/>
    <n v="0"/>
    <n v="0"/>
    <n v="0"/>
    <n v="0"/>
    <n v="0"/>
    <n v="0"/>
    <n v="0"/>
    <n v="0"/>
    <n v="0"/>
    <n v="0"/>
    <n v="0"/>
    <n v="0"/>
    <n v="0"/>
    <n v="0"/>
    <n v="0.22366971717846207"/>
    <n v="0"/>
    <n v="0"/>
    <n v="0"/>
    <n v="0"/>
    <n v="0"/>
    <n v="0"/>
    <x v="0"/>
    <m/>
    <x v="12"/>
    <x v="8"/>
    <s v="no impacts"/>
    <x v="6"/>
    <s v=""/>
    <s v="EST_074"/>
    <m/>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20965134562098886"/>
    <n v="0"/>
    <n v="0"/>
    <n v="0"/>
    <n v="0"/>
    <n v="0"/>
    <n v="0"/>
    <x v="0"/>
    <m/>
    <x v="12"/>
    <x v="8"/>
    <s v="no impacts"/>
    <x v="6"/>
    <s v=""/>
    <s v="OST_270"/>
    <m/>
  </r>
  <r>
    <s v="So-Djay-IHS"/>
    <s v="NRD_125"/>
    <s v="NORD"/>
    <s v="IHS"/>
    <s v="Solar-Gen"/>
    <s v="NORD"/>
    <s v="So-Djay"/>
    <s v="NOKIA"/>
    <n v="0"/>
    <n v="0"/>
    <n v="0"/>
    <n v="0"/>
    <n v="0"/>
    <n v="0"/>
    <n v="0"/>
    <n v="0"/>
    <n v="2.2293847896745519E-3"/>
    <n v="0"/>
    <n v="0"/>
    <n v="0"/>
    <n v="0"/>
    <n v="6.5479167879821514"/>
    <n v="0"/>
    <n v="0"/>
    <n v="5.3114530203652817E-2"/>
    <n v="0"/>
    <n v="0.10574770424646508"/>
    <n v="0.18914673416786293"/>
    <n v="0"/>
    <n v="0"/>
    <n v="0"/>
    <n v="0"/>
    <n v="0"/>
    <n v="0"/>
    <x v="0"/>
    <m/>
    <x v="12"/>
    <x v="8"/>
    <s v="no impacts"/>
    <x v="6"/>
    <s v=""/>
    <s v="NRD_125"/>
    <m/>
  </r>
  <r>
    <s v="Biscuiterie-IHS"/>
    <s v="CTR_157"/>
    <s v="Yaounde"/>
    <s v="IHS"/>
    <s v="Grid-Gen"/>
    <s v="CENTRE"/>
    <s v="Yaounde"/>
    <s v="ZTE"/>
    <n v="2.2004206224870373"/>
    <n v="0.59893760005479013"/>
    <n v="0"/>
    <n v="0"/>
    <n v="0"/>
    <n v="0"/>
    <n v="0"/>
    <n v="0"/>
    <n v="0"/>
    <n v="0"/>
    <n v="9.3063438660171929E-2"/>
    <n v="0"/>
    <n v="0"/>
    <n v="0"/>
    <n v="0"/>
    <n v="0"/>
    <n v="0"/>
    <n v="0"/>
    <n v="0"/>
    <n v="0.17578253189625409"/>
    <n v="0"/>
    <n v="0"/>
    <n v="0"/>
    <n v="0"/>
    <n v="0"/>
    <n v="0"/>
    <x v="0"/>
    <m/>
    <x v="12"/>
    <x v="8"/>
    <s v="no impacts"/>
    <x v="6"/>
    <s v=""/>
    <s v="CTR_157"/>
    <m/>
  </r>
  <r>
    <s v="Fondonera-IHS"/>
    <s v="OST_263"/>
    <s v="OUEST"/>
    <s v="IHS"/>
    <s v="Grid-Gen"/>
    <s v="OUEST"/>
    <s v="Santchou"/>
    <s v="NOKIA"/>
    <n v="0"/>
    <n v="0"/>
    <n v="0"/>
    <n v="0.30997021247031109"/>
    <n v="0"/>
    <n v="0"/>
    <n v="0"/>
    <n v="0"/>
    <n v="0"/>
    <n v="0"/>
    <n v="0"/>
    <n v="0"/>
    <n v="6.6434101200108735"/>
    <n v="7.6085335855926814"/>
    <n v="0"/>
    <n v="0"/>
    <n v="0"/>
    <n v="0"/>
    <n v="0"/>
    <n v="0.15181218663767393"/>
    <n v="0"/>
    <n v="0"/>
    <n v="0"/>
    <n v="0"/>
    <n v="0"/>
    <n v="0"/>
    <x v="0"/>
    <m/>
    <x v="12"/>
    <x v="8"/>
    <s v="no impacts"/>
    <x v="6"/>
    <s v=""/>
    <s v="OST_263"/>
    <m/>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
    <n v="0"/>
    <n v="0.24350232426740637"/>
    <n v="0.15079558717358238"/>
    <n v="0.14530238305182441"/>
    <n v="1.7988103289359163"/>
    <n v="0"/>
    <n v="0.29352971894770186"/>
    <n v="0.14524887781687223"/>
    <n v="0"/>
    <n v="0"/>
    <n v="0"/>
    <n v="0"/>
    <n v="0"/>
    <n v="0"/>
    <x v="0"/>
    <m/>
    <x v="12"/>
    <x v="8"/>
    <s v="no impacts"/>
    <x v="6"/>
    <s v=""/>
    <s v="OST_231"/>
    <m/>
  </r>
  <r>
    <s v="Kouen"/>
    <s v="EST_071"/>
    <s v="CENTRE"/>
    <s v="IHS"/>
    <s v="Gen Only"/>
    <s v="EST"/>
    <s v="Kouen"/>
    <s v="NOKIA"/>
    <n v="0"/>
    <n v="0"/>
    <n v="0"/>
    <n v="0"/>
    <n v="1.0341135109992494"/>
    <n v="0"/>
    <n v="0"/>
    <n v="0"/>
    <n v="0"/>
    <n v="0"/>
    <n v="0"/>
    <n v="0"/>
    <n v="0"/>
    <n v="0"/>
    <n v="0"/>
    <n v="0"/>
    <n v="0"/>
    <n v="0"/>
    <n v="0"/>
    <n v="0.14009454018314482"/>
    <n v="0"/>
    <n v="0"/>
    <n v="0"/>
    <n v="0"/>
    <n v="0"/>
    <n v="0"/>
    <x v="0"/>
    <m/>
    <x v="12"/>
    <x v="8"/>
    <s v="no impacts"/>
    <x v="6"/>
    <s v=""/>
    <s v="EST_071"/>
    <m/>
  </r>
  <r>
    <s v="Bda-Tubah-MTN"/>
    <s v="NRO_254"/>
    <s v="NORD-OUEST"/>
    <s v="IHS"/>
    <s v="Grid-Gen"/>
    <s v="NORD-OUEST"/>
    <s v="Bamenda"/>
    <s v="Huawei"/>
    <n v="0"/>
    <n v="0"/>
    <n v="0"/>
    <n v="0"/>
    <n v="0"/>
    <n v="0"/>
    <n v="0"/>
    <n v="0"/>
    <n v="0"/>
    <n v="0"/>
    <n v="0"/>
    <n v="0"/>
    <n v="0"/>
    <n v="0"/>
    <n v="0"/>
    <n v="0"/>
    <n v="0"/>
    <n v="0.93946275036882965"/>
    <n v="0"/>
    <n v="0.13545741982062195"/>
    <n v="0"/>
    <n v="0"/>
    <n v="0"/>
    <n v="0"/>
    <n v="0"/>
    <n v="0"/>
    <x v="0"/>
    <m/>
    <x v="12"/>
    <x v="8"/>
    <s v="no impacts"/>
    <x v="6"/>
    <s v=""/>
    <s v="NRO_254"/>
    <m/>
  </r>
  <r>
    <s v="Foret-Bar-Mabanda-IHS"/>
    <s v="LIT_360"/>
    <s v="Douala"/>
    <s v="IHS"/>
    <s v="Grid-Gen"/>
    <s v="LITTORAL"/>
    <s v="Douala"/>
    <s v="ZTE"/>
    <n v="0"/>
    <n v="0"/>
    <n v="0"/>
    <n v="0"/>
    <n v="4.4837386889933481E-2"/>
    <n v="0"/>
    <n v="0"/>
    <n v="2.6874074359435327"/>
    <n v="0"/>
    <n v="0"/>
    <n v="0"/>
    <n v="0"/>
    <n v="0"/>
    <n v="0"/>
    <n v="0"/>
    <n v="0"/>
    <n v="0"/>
    <n v="0"/>
    <n v="0"/>
    <n v="0.11979822105794852"/>
    <n v="0"/>
    <n v="0"/>
    <n v="0"/>
    <n v="0"/>
    <n v="0"/>
    <n v="0"/>
    <x v="0"/>
    <m/>
    <x v="12"/>
    <x v="8"/>
    <s v="no impacts"/>
    <x v="6"/>
    <s v=""/>
    <s v="LIT_360"/>
    <m/>
  </r>
  <r>
    <s v="Lemla"/>
    <s v="OST_261"/>
    <s v="OUEST"/>
    <s v="CAMUSAT"/>
    <s v="Hybrid Solar - S3"/>
    <s v="OUEST"/>
    <s v="Bandjoun"/>
    <s v="Huawei"/>
    <n v="4.6303430327623261"/>
    <n v="4.6264193155324991"/>
    <n v="4.6228522998690194"/>
    <n v="4.6228522998690194"/>
    <n v="4.6225847736942578"/>
    <n v="2.5789523246954484"/>
    <n v="0"/>
    <n v="0.15195486726421312"/>
    <n v="0"/>
    <n v="0"/>
    <n v="0"/>
    <n v="0"/>
    <n v="0"/>
    <n v="0"/>
    <n v="3.3101905357086799E-2"/>
    <n v="0"/>
    <n v="0"/>
    <n v="0"/>
    <n v="0"/>
    <n v="0.11369862427339891"/>
    <n v="0"/>
    <n v="0"/>
    <n v="0"/>
    <n v="0"/>
    <n v="0"/>
    <n v="0"/>
    <x v="0"/>
    <m/>
    <x v="12"/>
    <x v="8"/>
    <s v="no impacts"/>
    <x v="6"/>
    <s v=""/>
    <s v="OST_261"/>
    <m/>
  </r>
  <r>
    <s v="OST_360_H_Bandjoun-Yom-V"/>
    <s v="OST_360"/>
    <s v="OUEST"/>
    <s v="ESCO"/>
    <s v="Hybrid Solar - S1"/>
    <s v="OST"/>
    <s v="Bandjoun"/>
    <s v="Huawei"/>
    <n v="0"/>
    <n v="0"/>
    <n v="0"/>
    <n v="0"/>
    <n v="0"/>
    <n v="0"/>
    <n v="0"/>
    <n v="0.12288368960685779"/>
    <n v="0"/>
    <n v="0"/>
    <n v="0"/>
    <n v="0"/>
    <n v="0"/>
    <s v=""/>
    <n v="3.3369431531847737E-2"/>
    <n v="0"/>
    <n v="0"/>
    <n v="0"/>
    <n v="0"/>
    <n v="0.11271769496594215"/>
    <n v="0"/>
    <n v="0"/>
    <n v="0"/>
    <n v="0"/>
    <n v="0"/>
    <n v="0"/>
    <x v="0"/>
    <m/>
    <x v="12"/>
    <x v="8"/>
    <s v="no impacts"/>
    <x v="6"/>
    <s v=""/>
    <s v="OST_360"/>
    <m/>
  </r>
  <r>
    <s v="Bandjoun"/>
    <s v="OST_009"/>
    <s v="OUEST"/>
    <s v="IHS"/>
    <s v="Grid-Gen"/>
    <s v="OUEST"/>
    <s v="Bandjoun"/>
    <s v="Huawei"/>
    <n v="0"/>
    <n v="0"/>
    <n v="0"/>
    <n v="0"/>
    <n v="0"/>
    <n v="0"/>
    <n v="6.5580474726980613"/>
    <n v="0"/>
    <n v="0"/>
    <n v="8.9175391586979543E-5"/>
    <n v="0"/>
    <n v="0"/>
    <n v="0"/>
    <n v="0"/>
    <n v="3.2673863477469305E-2"/>
    <n v="0"/>
    <n v="0"/>
    <n v="0"/>
    <n v="0"/>
    <n v="0.11218264261642028"/>
    <n v="0"/>
    <n v="0"/>
    <n v="0"/>
    <n v="0"/>
    <n v="0"/>
    <n v="0"/>
    <x v="0"/>
    <m/>
    <x v="12"/>
    <x v="8"/>
    <s v="no impacts"/>
    <x v="6"/>
    <s v=""/>
    <s v="OST_009"/>
    <m/>
  </r>
  <r>
    <s v="Ndjeleng-II"/>
    <s v="OST_165"/>
    <s v="OUEST"/>
    <s v="IHS"/>
    <s v="Grid-Gen"/>
    <s v="OUEST"/>
    <s v="Bandjoun"/>
    <s v="Huawei"/>
    <n v="0"/>
    <n v="0"/>
    <n v="0"/>
    <n v="0"/>
    <n v="0"/>
    <n v="0"/>
    <n v="6.5929685560435241"/>
    <n v="0"/>
    <n v="0"/>
    <n v="0"/>
    <n v="0"/>
    <n v="0"/>
    <n v="0"/>
    <n v="0"/>
    <n v="3.3494277080069509E-2"/>
    <n v="0"/>
    <n v="0"/>
    <n v="0"/>
    <n v="0"/>
    <n v="0.11146923948372443"/>
    <n v="0"/>
    <n v="0"/>
    <n v="0"/>
    <n v="0"/>
    <n v="0"/>
    <n v="0"/>
    <x v="0"/>
    <m/>
    <x v="12"/>
    <x v="8"/>
    <s v="no impacts"/>
    <x v="6"/>
    <s v=""/>
    <s v="OST_165"/>
    <m/>
  </r>
  <r>
    <s v="Bandjoun-Soung"/>
    <s v="OST_067"/>
    <s v="OUEST"/>
    <s v="IHS"/>
    <s v="Grid-Gen"/>
    <s v="OUEST"/>
    <s v="Bandjoun"/>
    <s v="Huawei"/>
    <n v="0.67407678500597834"/>
    <n v="8.8372813062696703E-2"/>
    <n v="0"/>
    <n v="0"/>
    <n v="7.7404239897498235E-3"/>
    <n v="7.6512485981628442E-3"/>
    <n v="6.4323101705604211"/>
    <n v="0"/>
    <n v="7.66908367648024E-3"/>
    <n v="7.8474344596541987E-3"/>
    <n v="0"/>
    <n v="0"/>
    <n v="7.7582590680672194E-3"/>
    <n v="0"/>
    <n v="3.287004933896065E-2"/>
    <n v="0"/>
    <n v="0"/>
    <n v="0"/>
    <n v="0"/>
    <n v="0.11102336252578951"/>
    <n v="0"/>
    <n v="0"/>
    <n v="0"/>
    <n v="0"/>
    <n v="0"/>
    <n v="0"/>
    <x v="0"/>
    <m/>
    <x v="12"/>
    <x v="8"/>
    <s v="no impacts"/>
    <x v="6"/>
    <s v=""/>
    <s v="OST_067"/>
    <m/>
  </r>
  <r>
    <s v="Doumo-IHS-VSAT"/>
    <s v="NRD_152"/>
    <s v="EXTREME-NORD"/>
    <s v="IHS"/>
    <s v="Gen Only"/>
    <s v="NORD"/>
    <s v="Doumo"/>
    <s v="NOKIA"/>
    <n v="0"/>
    <n v="0.35019604248022884"/>
    <n v="0.37284867828159707"/>
    <n v="2.6259743413051099E-2"/>
    <n v="2.4203692074391877E-2"/>
    <n v="0"/>
    <n v="0.24411100762063639"/>
    <n v="7.5027838323003145E-3"/>
    <n v="2.4726722678085889E-2"/>
    <n v="0"/>
    <n v="0"/>
    <n v="0"/>
    <n v="0.44315120563329574"/>
    <n v="0.87481059146826923"/>
    <n v="0.65570665433906061"/>
    <n v="0"/>
    <n v="0"/>
    <n v="0"/>
    <n v="0"/>
    <n v="0.10207015321045679"/>
    <n v="0"/>
    <n v="0"/>
    <n v="0"/>
    <n v="0"/>
    <n v="0"/>
    <n v="0"/>
    <x v="0"/>
    <m/>
    <x v="3"/>
    <x v="0"/>
    <s v="Defaut GE &amp; Power Cabinet"/>
    <x v="0"/>
    <s v="(05/06/2026 ticket): INC-20260506-00015191...Grid Outage"/>
    <s v="NRD_152"/>
    <m/>
  </r>
  <r>
    <s v="Bfsam-Q-Admin"/>
    <s v="OST_111"/>
    <s v="Bafoussam"/>
    <s v="IHS"/>
    <s v="Grid-Gen"/>
    <s v="OUEST"/>
    <s v="Bafoussam"/>
    <s v="Huawei"/>
    <n v="0"/>
    <n v="0"/>
    <n v="0"/>
    <n v="6.9384696932081207"/>
    <n v="0"/>
    <n v="8.9175391586979543E-5"/>
    <n v="0"/>
    <n v="0"/>
    <n v="0"/>
    <n v="0"/>
    <n v="0"/>
    <n v="0"/>
    <n v="0"/>
    <n v="0"/>
    <n v="1.9440235365961536E-2"/>
    <n v="0"/>
    <n v="0"/>
    <n v="0"/>
    <n v="0"/>
    <n v="9.6844475263459753E-2"/>
    <n v="0"/>
    <n v="0"/>
    <n v="0"/>
    <n v="0"/>
    <n v="0"/>
    <n v="0"/>
    <x v="0"/>
    <m/>
    <x v="12"/>
    <x v="8"/>
    <s v="no impacts"/>
    <x v="6"/>
    <s v=""/>
    <s v="OST_111"/>
    <m/>
  </r>
  <r>
    <s v="Bfsam-Kouogouo"/>
    <s v="OST_065"/>
    <s v="Bafoussam"/>
    <s v="IHS"/>
    <s v="Grid-Gen"/>
    <s v="OUEST"/>
    <s v="Bafoussam"/>
    <s v="Huawei"/>
    <n v="0"/>
    <n v="0"/>
    <n v="0"/>
    <n v="0"/>
    <n v="0"/>
    <n v="0"/>
    <n v="0"/>
    <n v="0"/>
    <n v="0"/>
    <n v="0"/>
    <n v="0"/>
    <n v="0"/>
    <n v="0"/>
    <n v="8.9175391586979543E-5"/>
    <n v="2.1134567806114151E-2"/>
    <n v="0"/>
    <n v="0"/>
    <n v="0"/>
    <n v="0"/>
    <n v="9.6755299871872785E-2"/>
    <n v="0"/>
    <n v="0"/>
    <n v="0"/>
    <n v="0"/>
    <n v="0"/>
    <n v="0"/>
    <x v="0"/>
    <m/>
    <x v="12"/>
    <x v="8"/>
    <s v="no impacts"/>
    <x v="6"/>
    <s v=""/>
    <s v="OST_065"/>
    <m/>
  </r>
  <r>
    <s v="Bfsam-Nylon"/>
    <s v="OST_107"/>
    <s v="Bafoussam"/>
    <s v="IHS"/>
    <s v="Grid-Gen"/>
    <s v="OUEST"/>
    <s v="Bafoussam"/>
    <s v="Huawei"/>
    <n v="0"/>
    <n v="0"/>
    <n v="0"/>
    <n v="0"/>
    <n v="0"/>
    <n v="0"/>
    <n v="0"/>
    <n v="0"/>
    <n v="0"/>
    <n v="0"/>
    <n v="1.8635873333846986"/>
    <n v="0"/>
    <n v="0"/>
    <n v="0"/>
    <n v="2.7466020608789693E-2"/>
    <n v="0"/>
    <n v="0"/>
    <n v="0"/>
    <n v="0"/>
    <n v="9.6666124480285817E-2"/>
    <n v="0"/>
    <n v="0"/>
    <n v="0"/>
    <n v="0"/>
    <n v="0"/>
    <n v="0"/>
    <x v="0"/>
    <m/>
    <x v="12"/>
    <x v="8"/>
    <s v="no impacts"/>
    <x v="6"/>
    <s v=""/>
    <s v="OST_107"/>
    <m/>
  </r>
  <r>
    <s v="Bfsam-Toket"/>
    <s v="OST_045"/>
    <s v="Bafoussam"/>
    <s v="IHS"/>
    <s v="Grid-Gen"/>
    <s v="OUEST"/>
    <s v="Bafoussam"/>
    <s v="Huawei"/>
    <n v="0"/>
    <n v="0"/>
    <n v="0"/>
    <n v="0"/>
    <n v="0"/>
    <n v="0"/>
    <n v="0"/>
    <n v="0"/>
    <n v="0"/>
    <n v="0"/>
    <n v="0"/>
    <n v="0"/>
    <n v="0"/>
    <n v="0"/>
    <n v="2.6895298102633029E-2"/>
    <n v="0"/>
    <n v="0"/>
    <n v="0"/>
    <n v="0"/>
    <n v="9.5685195172829057E-2"/>
    <n v="0"/>
    <n v="0"/>
    <n v="0"/>
    <n v="0"/>
    <n v="0"/>
    <n v="0"/>
    <x v="0"/>
    <m/>
    <x v="12"/>
    <x v="8"/>
    <s v="no impacts"/>
    <x v="6"/>
    <s v=""/>
    <s v="OST_045"/>
    <m/>
  </r>
  <r>
    <s v="Bfsam-Brasserie"/>
    <s v="OST_134"/>
    <s v="Bafoussam"/>
    <s v="IHS"/>
    <s v="Grid-Gen"/>
    <s v="OUEST"/>
    <s v="Bafoussam"/>
    <s v="Huawei"/>
    <n v="0"/>
    <n v="0"/>
    <n v="0"/>
    <n v="0"/>
    <n v="0"/>
    <n v="0"/>
    <n v="0"/>
    <n v="0"/>
    <n v="0"/>
    <n v="0"/>
    <n v="0"/>
    <n v="0"/>
    <n v="0"/>
    <n v="0"/>
    <n v="2.5914368795176251E-2"/>
    <n v="0"/>
    <n v="0"/>
    <n v="0"/>
    <n v="0"/>
    <n v="9.5417668998068098E-2"/>
    <n v="0"/>
    <n v="0"/>
    <n v="0"/>
    <n v="0"/>
    <n v="0"/>
    <n v="0"/>
    <x v="0"/>
    <m/>
    <x v="12"/>
    <x v="8"/>
    <s v="no impacts"/>
    <x v="6"/>
    <s v=""/>
    <s v="OST_134"/>
    <m/>
  </r>
  <r>
    <s v="Bfsam-Kamkouop"/>
    <s v="OST_002"/>
    <s v="Bafoussam"/>
    <s v="IHS"/>
    <s v="Grid-Gen"/>
    <s v="OUEST"/>
    <s v="Bafoussam"/>
    <s v="Huawei"/>
    <n v="0"/>
    <n v="0"/>
    <n v="0"/>
    <n v="0"/>
    <n v="0"/>
    <n v="0"/>
    <n v="0"/>
    <n v="0"/>
    <n v="0"/>
    <n v="0"/>
    <n v="0"/>
    <n v="0"/>
    <n v="0"/>
    <n v="0"/>
    <n v="2.0278484046879149E-2"/>
    <n v="0"/>
    <n v="0"/>
    <n v="0"/>
    <n v="0"/>
    <n v="9.4793441256959238E-2"/>
    <n v="0"/>
    <n v="0"/>
    <n v="0"/>
    <n v="0"/>
    <n v="0"/>
    <n v="0"/>
    <x v="0"/>
    <m/>
    <x v="12"/>
    <x v="8"/>
    <s v="no impacts"/>
    <x v="6"/>
    <s v=""/>
    <s v="OST_002"/>
    <m/>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0"/>
    <n v="0"/>
    <n v="0"/>
    <n v="2.6485091301332923E-2"/>
    <n v="0"/>
    <n v="0"/>
    <n v="0"/>
    <n v="0"/>
    <n v="9.1761477943001934E-2"/>
    <n v="0"/>
    <n v="0"/>
    <n v="0"/>
    <n v="0"/>
    <n v="0"/>
    <n v="0"/>
    <x v="0"/>
    <m/>
    <x v="12"/>
    <x v="8"/>
    <s v="no impacts"/>
    <x v="6"/>
    <s v=""/>
    <s v="OST_214"/>
    <m/>
  </r>
  <r>
    <s v="Bfsam-Megom"/>
    <s v="OST_238"/>
    <s v="Bafoussam"/>
    <s v="CAMUSAT"/>
    <s v="Good Grid no GE - 8h"/>
    <s v="OUEST"/>
    <s v="Bafoussam"/>
    <s v="Huawei"/>
    <n v="0"/>
    <n v="0"/>
    <n v="0"/>
    <n v="0"/>
    <n v="0"/>
    <n v="0"/>
    <n v="0"/>
    <n v="0"/>
    <n v="0"/>
    <n v="0"/>
    <n v="0"/>
    <n v="0"/>
    <n v="0"/>
    <n v="0"/>
    <n v="2.6342410674793756E-2"/>
    <n v="0"/>
    <n v="0"/>
    <n v="0"/>
    <n v="0"/>
    <n v="9.1315600985067039E-2"/>
    <n v="0"/>
    <n v="0"/>
    <n v="0"/>
    <n v="0"/>
    <n v="0"/>
    <n v="0"/>
    <x v="0"/>
    <m/>
    <x v="12"/>
    <x v="8"/>
    <s v="no impacts"/>
    <x v="6"/>
    <s v=""/>
    <s v="OST_238"/>
    <m/>
  </r>
  <r>
    <s v="Maroua-Barmare"/>
    <s v="EXN_089"/>
    <s v="Maroua"/>
    <s v="IHS"/>
    <s v="Grid-Gen"/>
    <s v="EXTREME-NORD"/>
    <s v="Maroua"/>
    <s v="Huawei"/>
    <n v="0"/>
    <n v="0"/>
    <n v="0"/>
    <n v="0"/>
    <n v="0"/>
    <n v="0"/>
    <n v="3.2103140971312641E-3"/>
    <n v="0"/>
    <n v="0"/>
    <n v="0"/>
    <n v="0"/>
    <n v="0"/>
    <n v="0"/>
    <n v="0"/>
    <n v="6.2422774110885678E-4"/>
    <n v="0"/>
    <n v="0"/>
    <n v="0"/>
    <n v="0"/>
    <n v="8.6357449212830978E-2"/>
    <n v="0"/>
    <n v="0"/>
    <n v="0"/>
    <n v="0"/>
    <n v="0"/>
    <n v="0"/>
    <x v="0"/>
    <m/>
    <x v="12"/>
    <x v="8"/>
    <s v="no impacts"/>
    <x v="6"/>
    <s v=""/>
    <s v="EXN_089"/>
    <m/>
  </r>
  <r>
    <s v="Bfsam-Tyo"/>
    <s v="OST_118"/>
    <s v="Bafoussam"/>
    <s v="IHS"/>
    <s v="Grid-Gen"/>
    <s v="OUEST"/>
    <s v="Bafoussam"/>
    <s v="Huawei"/>
    <n v="0"/>
    <n v="0"/>
    <n v="0"/>
    <n v="0"/>
    <n v="0"/>
    <n v="0"/>
    <n v="0"/>
    <n v="0"/>
    <n v="0"/>
    <n v="0"/>
    <n v="0"/>
    <n v="0"/>
    <n v="0"/>
    <n v="0"/>
    <n v="2.6645607006189488E-2"/>
    <n v="0"/>
    <n v="0"/>
    <n v="0"/>
    <n v="0"/>
    <n v="8.5786726706674296E-2"/>
    <n v="0"/>
    <n v="0"/>
    <n v="0"/>
    <n v="0"/>
    <n v="0"/>
    <n v="0"/>
    <x v="0"/>
    <m/>
    <x v="12"/>
    <x v="8"/>
    <s v="no impacts"/>
    <x v="6"/>
    <s v=""/>
    <s v="OST_118"/>
    <m/>
  </r>
  <r>
    <s v="Bfsam-Gouache-IHS"/>
    <s v="OST_121"/>
    <s v="Bafoussam"/>
    <s v="IHS"/>
    <s v="Grid-Gen"/>
    <s v="OUEST"/>
    <s v="Bafoussam"/>
    <s v="Huawei"/>
    <n v="0"/>
    <n v="0"/>
    <n v="0"/>
    <n v="0"/>
    <n v="0"/>
    <n v="0"/>
    <n v="0"/>
    <n v="0"/>
    <n v="0"/>
    <n v="0"/>
    <n v="1.537562101742701"/>
    <n v="0"/>
    <n v="0"/>
    <n v="0"/>
    <n v="2.6146224813302397E-2"/>
    <n v="0"/>
    <n v="0"/>
    <n v="0"/>
    <n v="0"/>
    <n v="8.5697551315087328E-2"/>
    <n v="0"/>
    <n v="0"/>
    <n v="0"/>
    <n v="0"/>
    <n v="0"/>
    <n v="0"/>
    <x v="0"/>
    <m/>
    <x v="12"/>
    <x v="8"/>
    <s v="no impacts"/>
    <x v="6"/>
    <s v=""/>
    <s v="OST_121"/>
    <m/>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0"/>
    <n v="9.8019806924576152"/>
    <n v="10.100432893020919"/>
    <n v="2.676456697856652"/>
    <n v="0.5775711762305491"/>
    <n v="5.4495081798803184"/>
    <n v="5.5984310838305754E-2"/>
    <n v="0"/>
    <n v="8.3735692700173781E-2"/>
    <n v="0"/>
    <n v="0"/>
    <n v="0"/>
    <n v="0"/>
    <n v="0"/>
    <n v="0"/>
    <x v="2"/>
    <m/>
    <x v="12"/>
    <x v="8"/>
    <s v="no impacts"/>
    <x v="6"/>
    <s v=""/>
    <s v="EXN_194"/>
    <m/>
  </r>
  <r>
    <s v="Foyemtcha"/>
    <s v="OST_156"/>
    <s v="OUEST"/>
    <s v="IHS"/>
    <s v="Grid-Gen"/>
    <s v="OUEST"/>
    <s v="Foyemtcha"/>
    <s v="NOKIA"/>
    <n v="3.8345418382399201E-3"/>
    <n v="0"/>
    <n v="0"/>
    <n v="0"/>
    <n v="0"/>
    <n v="0"/>
    <n v="0.15674540939221412"/>
    <n v="6.6881543690234836E-3"/>
    <n v="4.7262957541102536E-3"/>
    <n v="0"/>
    <n v="0.12784255369234826"/>
    <n v="0"/>
    <n v="4.9046465372843562E-3"/>
    <n v="0"/>
    <n v="4.1448722009628243E-2"/>
    <n v="9.8092930745670003E-4"/>
    <n v="0.42773868328610587"/>
    <n v="0"/>
    <n v="0"/>
    <n v="8.3325485898873841E-2"/>
    <n v="0"/>
    <n v="0"/>
    <n v="0"/>
    <n v="0"/>
    <n v="0"/>
    <n v="0"/>
    <x v="0"/>
    <m/>
    <x v="12"/>
    <x v="8"/>
    <s v="no impacts"/>
    <x v="6"/>
    <s v=""/>
    <s v="OST_156"/>
    <m/>
  </r>
  <r>
    <s v="Base-Navale"/>
    <s v="LIT_347"/>
    <s v="Douala"/>
    <s v="IHS"/>
    <s v="Grid-Gen"/>
    <s v="LITTORAL"/>
    <s v="Douala"/>
    <s v="ZTE"/>
    <n v="0"/>
    <n v="0"/>
    <n v="0"/>
    <n v="0"/>
    <n v="0"/>
    <n v="0"/>
    <n v="0"/>
    <n v="0"/>
    <n v="0"/>
    <n v="0"/>
    <n v="0"/>
    <n v="0"/>
    <n v="0"/>
    <n v="0"/>
    <n v="0"/>
    <n v="0"/>
    <n v="0"/>
    <n v="0"/>
    <n v="0"/>
    <n v="7.7671766072259119E-2"/>
    <n v="0"/>
    <n v="0"/>
    <n v="0"/>
    <n v="0"/>
    <n v="0"/>
    <n v="0"/>
    <x v="0"/>
    <m/>
    <x v="12"/>
    <x v="8"/>
    <s v="no impacts"/>
    <x v="6"/>
    <s v=""/>
    <s v="LIT_347"/>
    <m/>
  </r>
  <r>
    <s v="Gamba-MTN"/>
    <s v="NRD_059"/>
    <s v="NORD"/>
    <s v="IHS"/>
    <s v="Solar-Gen"/>
    <s v="NORD"/>
    <s v="Gamba"/>
    <s v="NOKIA"/>
    <n v="2.1309117950446845"/>
    <n v="0"/>
    <n v="1.0701046990439218E-3"/>
    <n v="1.2841978916149027E-3"/>
    <n v="3.4674871358294994E-2"/>
    <n v="0"/>
    <n v="0"/>
    <n v="5.2173817207847213"/>
    <n v="0"/>
    <n v="4.8765251412355187E-2"/>
    <n v="1.2484554822176806E-3"/>
    <n v="0"/>
    <n v="0"/>
    <n v="0"/>
    <n v="0"/>
    <n v="0"/>
    <n v="1.3152412278924357"/>
    <n v="0"/>
    <n v="0"/>
    <n v="7.5986643026040523E-2"/>
    <n v="0"/>
    <n v="0"/>
    <n v="0"/>
    <n v="0"/>
    <n v="0"/>
    <n v="0"/>
    <x v="0"/>
    <m/>
    <x v="12"/>
    <x v="8"/>
    <s v="no impacts"/>
    <x v="6"/>
    <s v=""/>
    <s v="NRD_059"/>
    <m/>
  </r>
  <r>
    <s v="Deng-Deng-IHS"/>
    <s v="EST_093"/>
    <s v="CENTRE"/>
    <s v="IHS"/>
    <s v="Hybrid-Gen"/>
    <s v="EST"/>
    <s v="Deng-Deng"/>
    <s v="NOKIA"/>
    <n v="5.2452965331461446E-2"/>
    <n v="0"/>
    <n v="1.5159816569788325E-3"/>
    <n v="0"/>
    <n v="0"/>
    <n v="0"/>
    <n v="1.7728067847491646E-2"/>
    <n v="0"/>
    <n v="0"/>
    <n v="0"/>
    <n v="0.96603701706174927"/>
    <n v="0"/>
    <n v="3.8345418382400923E-3"/>
    <n v="1.4268062653917818E-3"/>
    <n v="6.695288400350427E-2"/>
    <n v="0"/>
    <n v="1.7977758943935E-2"/>
    <n v="1.7835078317396415E-3"/>
    <n v="7.4907328933062544E-3"/>
    <n v="6.8558041052069835E-2"/>
    <n v="0"/>
    <n v="0"/>
    <n v="0"/>
    <n v="0"/>
    <n v="0"/>
    <n v="0"/>
    <x v="0"/>
    <m/>
    <x v="12"/>
    <x v="8"/>
    <s v="no impacts"/>
    <x v="6"/>
    <s v=""/>
    <s v="EST_093"/>
    <m/>
  </r>
  <r>
    <s v="Maison-Blanche-IHS"/>
    <s v="CTR_123"/>
    <s v="Yaounde"/>
    <s v="IHS"/>
    <s v="GridOnly"/>
    <s v="CENTRE"/>
    <s v="Yaounde"/>
    <s v="ZTE"/>
    <n v="0"/>
    <n v="0"/>
    <n v="0"/>
    <n v="0"/>
    <n v="0"/>
    <n v="0"/>
    <n v="0"/>
    <n v="0"/>
    <n v="0"/>
    <n v="0"/>
    <n v="4.3822749284456624"/>
    <n v="0"/>
    <n v="13.077589011308868"/>
    <n v="0"/>
    <n v="0"/>
    <n v="0"/>
    <n v="0"/>
    <n v="0"/>
    <n v="0"/>
    <n v="5.869524274254987E-2"/>
    <n v="0"/>
    <n v="0"/>
    <n v="0"/>
    <n v="0"/>
    <n v="0"/>
    <n v="0"/>
    <x v="0"/>
    <m/>
    <x v="12"/>
    <x v="8"/>
    <s v="no impacts"/>
    <x v="6"/>
    <s v=""/>
    <s v="CTR_123"/>
    <m/>
  </r>
  <r>
    <s v="Dschang-II"/>
    <s v="OST_020"/>
    <s v="OUEST"/>
    <s v="IHS"/>
    <s v="Grid-Gen"/>
    <s v="OUEST"/>
    <s v="Dschang"/>
    <s v="Huawei"/>
    <n v="0"/>
    <n v="0"/>
    <n v="0"/>
    <n v="0"/>
    <n v="0"/>
    <n v="0"/>
    <n v="0"/>
    <n v="0"/>
    <n v="0.14455330976249384"/>
    <n v="0"/>
    <n v="4.9866878975438948E-2"/>
    <n v="0"/>
    <n v="0"/>
    <n v="0"/>
    <n v="0"/>
    <n v="0"/>
    <n v="0"/>
    <n v="0"/>
    <n v="0"/>
    <n v="5.3237708777426784E-2"/>
    <n v="0"/>
    <n v="0"/>
    <n v="0"/>
    <n v="0"/>
    <n v="0"/>
    <n v="0"/>
    <x v="0"/>
    <m/>
    <x v="12"/>
    <x v="8"/>
    <s v="no impacts"/>
    <x v="6"/>
    <s v=""/>
    <s v="OST_020"/>
    <m/>
  </r>
  <r>
    <s v="CTR_940_Z_GBS-la-releve-Simbock"/>
    <s v="CTR_940"/>
    <s v="Yaounde"/>
    <s v="ESCO"/>
    <e v="#N/A"/>
    <s v="CENTRE"/>
    <s v="Yaounde"/>
    <s v="ZTE"/>
    <n v="0"/>
    <n v="0"/>
    <n v="0"/>
    <n v="0"/>
    <n v="0"/>
    <n v="0"/>
    <n v="0"/>
    <n v="0"/>
    <n v="29.566671803169218"/>
    <n v="0"/>
    <n v="0"/>
    <n v="0"/>
    <n v="0"/>
    <n v="0"/>
    <n v="0"/>
    <n v="0"/>
    <n v="0"/>
    <n v="0"/>
    <n v="0"/>
    <n v="3.7542839858118314E-2"/>
    <n v="0"/>
    <n v="0"/>
    <n v="0"/>
    <n v="0"/>
    <n v="0"/>
    <n v="0"/>
    <x v="0"/>
    <m/>
    <x v="12"/>
    <x v="8"/>
    <s v="no impacts"/>
    <x v="6"/>
    <s v=""/>
    <s v="CTR_940"/>
    <m/>
  </r>
  <r>
    <s v="Nkolzie"/>
    <s v="CTR_105"/>
    <s v="Yaounde"/>
    <m/>
    <m/>
    <s v="CENTRE"/>
    <s v="Yaounde"/>
    <s v="ZTE"/>
    <n v="0"/>
    <n v="0"/>
    <n v="0"/>
    <n v="0"/>
    <n v="0"/>
    <n v="0"/>
    <n v="0"/>
    <n v="0"/>
    <n v="0"/>
    <n v="0"/>
    <n v="0"/>
    <n v="0"/>
    <n v="0"/>
    <n v="0"/>
    <n v="0"/>
    <n v="0"/>
    <n v="0"/>
    <n v="0"/>
    <n v="0"/>
    <n v="3.1443243073569264E-2"/>
    <n v="0"/>
    <n v="0"/>
    <n v="0"/>
    <n v="0"/>
    <n v="0"/>
    <n v="0"/>
    <x v="0"/>
    <m/>
    <x v="12"/>
    <x v="8"/>
    <s v="no impacts"/>
    <x v="6"/>
    <s v=""/>
    <s v="CTR_105"/>
    <m/>
  </r>
  <r>
    <s v="Maan-IHS"/>
    <s v="SUD_037"/>
    <s v="CENTRE"/>
    <s v="IHS"/>
    <s v="Gen Only"/>
    <s v="SUD"/>
    <s v="Maan"/>
    <s v="NOKIA"/>
    <n v="0.18271041665342455"/>
    <n v="1.6723545907637318"/>
    <n v="3.0259210058420418"/>
    <n v="2.3102587307891511"/>
    <n v="0"/>
    <n v="6.2971578854974286"/>
    <n v="0"/>
    <n v="0"/>
    <n v="0"/>
    <n v="7.1802638844526188"/>
    <n v="0"/>
    <n v="0"/>
    <n v="0"/>
    <n v="0"/>
    <n v="0"/>
    <n v="0"/>
    <n v="0"/>
    <n v="0"/>
    <n v="0"/>
    <n v="2.9517054615290219E-2"/>
    <n v="0"/>
    <n v="0"/>
    <n v="0"/>
    <n v="0"/>
    <n v="0"/>
    <n v="0"/>
    <x v="0"/>
    <m/>
    <x v="12"/>
    <x v="8"/>
    <s v="no impacts"/>
    <x v="6"/>
    <s v=""/>
    <s v="SUD_037"/>
    <m/>
  </r>
  <r>
    <s v="Makong-II-IHS"/>
    <s v="OST_256"/>
    <s v="OUEST"/>
    <s v="IHS"/>
    <s v="Grid-Gen"/>
    <s v="OUEST"/>
    <s v="Dschang"/>
    <s v="NOKIA"/>
    <n v="0"/>
    <n v="1.7949912555833222E-2"/>
    <n v="0"/>
    <n v="0"/>
    <n v="0"/>
    <n v="0"/>
    <n v="0"/>
    <n v="0"/>
    <n v="0"/>
    <n v="0"/>
    <n v="0"/>
    <n v="0"/>
    <n v="0"/>
    <n v="0"/>
    <n v="0"/>
    <n v="0"/>
    <n v="4.2269135612230313E-3"/>
    <n v="0"/>
    <n v="0"/>
    <n v="2.9035507500720634E-2"/>
    <n v="0"/>
    <n v="0"/>
    <n v="0"/>
    <n v="0"/>
    <n v="0"/>
    <n v="0"/>
    <x v="0"/>
    <m/>
    <x v="12"/>
    <x v="8"/>
    <s v="no impacts"/>
    <x v="6"/>
    <s v=""/>
    <s v="OST_256"/>
    <m/>
  </r>
  <r>
    <s v="CRH-Etoug-Ebe"/>
    <s v="CTR_265"/>
    <s v="Yaounde"/>
    <s v="IHS"/>
    <s v="Grid-Gen"/>
    <s v="CENTRE"/>
    <s v="Yaounde"/>
    <s v="ZTE"/>
    <n v="0"/>
    <n v="0"/>
    <n v="0"/>
    <n v="0"/>
    <n v="0"/>
    <n v="0"/>
    <n v="0"/>
    <n v="0"/>
    <n v="0"/>
    <n v="0"/>
    <n v="0"/>
    <n v="0"/>
    <n v="0"/>
    <n v="0"/>
    <n v="0"/>
    <n v="0"/>
    <n v="3.8991048217490949"/>
    <n v="0"/>
    <n v="0"/>
    <n v="2.8839321639228897E-2"/>
    <n v="0"/>
    <n v="0"/>
    <n v="0"/>
    <n v="0"/>
    <n v="0"/>
    <n v="0"/>
    <x v="0"/>
    <m/>
    <x v="12"/>
    <x v="8"/>
    <s v="no impacts"/>
    <x v="6"/>
    <s v=""/>
    <s v="CTR_265"/>
    <m/>
  </r>
  <r>
    <s v="Mankon"/>
    <s v="NRO_029"/>
    <s v="NORD-OUEST"/>
    <s v="IHS"/>
    <s v="Grid-Gen"/>
    <s v="NORD-OUEST"/>
    <s v="Bamenda"/>
    <s v="Huawei"/>
    <n v="0"/>
    <n v="0"/>
    <n v="0"/>
    <n v="0.76976198017880737"/>
    <n v="0"/>
    <n v="4.726295754109916E-2"/>
    <n v="0"/>
    <n v="0"/>
    <n v="0"/>
    <n v="0"/>
    <n v="1.5462121147266381"/>
    <n v="0"/>
    <n v="0"/>
    <n v="1.5516518136134437E-2"/>
    <n v="4.6299863311959774E-2"/>
    <n v="0"/>
    <n v="0"/>
    <n v="5.5742823877888208"/>
    <n v="0"/>
    <n v="2.8464784994563872E-2"/>
    <n v="0"/>
    <n v="0"/>
    <n v="0"/>
    <n v="0"/>
    <n v="0"/>
    <n v="0"/>
    <x v="0"/>
    <m/>
    <x v="12"/>
    <x v="8"/>
    <s v="no impacts"/>
    <x v="6"/>
    <s v=""/>
    <s v="NRO_029"/>
    <m/>
  </r>
  <r>
    <s v="Nkolzie-II"/>
    <s v="CTR_672"/>
    <s v="CENTRE"/>
    <s v="CAMUSAT"/>
    <s v="Good Grid no GE - 12h"/>
    <s v="CENTRE"/>
    <s v="Nkolzie"/>
    <s v="ZTE"/>
    <n v="0"/>
    <n v="0"/>
    <n v="0"/>
    <n v="0"/>
    <n v="0"/>
    <n v="0"/>
    <n v="9.4347564299023141E-3"/>
    <n v="0"/>
    <n v="0"/>
    <n v="0"/>
    <n v="0"/>
    <n v="0"/>
    <n v="0"/>
    <n v="0"/>
    <n v="0"/>
    <n v="0"/>
    <n v="0"/>
    <n v="0"/>
    <n v="0"/>
    <n v="2.8143753584850963E-2"/>
    <n v="0"/>
    <n v="0"/>
    <n v="0"/>
    <n v="0"/>
    <n v="0"/>
    <n v="0"/>
    <x v="0"/>
    <m/>
    <x v="12"/>
    <x v="8"/>
    <s v="no impacts"/>
    <x v="6"/>
    <s v=""/>
    <s v="CTR_672"/>
    <m/>
  </r>
  <r>
    <s v="Montee-Des-Soeurs-IHS"/>
    <s v="CTR_149"/>
    <s v="Yaounde"/>
    <s v="IHS"/>
    <s v="Grid-Gen"/>
    <s v="CENTRE"/>
    <s v="Yaounde"/>
    <s v="ZTE"/>
    <n v="0"/>
    <n v="0"/>
    <n v="0"/>
    <n v="0"/>
    <n v="0"/>
    <n v="0"/>
    <n v="0"/>
    <n v="5.5680222752994162"/>
    <n v="18.689699600208879"/>
    <n v="0"/>
    <n v="0"/>
    <n v="0"/>
    <n v="0"/>
    <n v="0"/>
    <n v="0"/>
    <n v="0"/>
    <n v="0"/>
    <n v="0"/>
    <n v="0"/>
    <n v="2.8018908036628438E-2"/>
    <n v="0"/>
    <n v="0"/>
    <n v="0"/>
    <n v="0"/>
    <n v="0"/>
    <n v="0"/>
    <x v="0"/>
    <m/>
    <x v="12"/>
    <x v="8"/>
    <s v="no impacts"/>
    <x v="6"/>
    <s v=""/>
    <s v="CTR_149"/>
    <m/>
  </r>
  <r>
    <s v="Etoug-Ebe-II"/>
    <s v="CTR_740"/>
    <s v="Yaounde"/>
    <s v="CAMUSAT"/>
    <s v="Good Grid + GE"/>
    <s v="CENTRE"/>
    <s v="Yaounde"/>
    <s v="ZTE"/>
    <n v="0"/>
    <n v="0"/>
    <n v="0"/>
    <n v="0"/>
    <n v="0"/>
    <n v="0"/>
    <n v="0"/>
    <n v="0"/>
    <n v="0"/>
    <n v="0"/>
    <n v="0"/>
    <n v="0"/>
    <n v="0"/>
    <n v="0"/>
    <n v="0"/>
    <n v="0"/>
    <n v="0"/>
    <n v="0"/>
    <n v="0"/>
    <n v="2.316776673429748E-2"/>
    <n v="0"/>
    <n v="0"/>
    <n v="0"/>
    <n v="0"/>
    <n v="0"/>
    <n v="0"/>
    <x v="0"/>
    <m/>
    <x v="12"/>
    <x v="8"/>
    <s v="no impacts"/>
    <x v="6"/>
    <s v=""/>
    <s v="CTR_740"/>
    <m/>
  </r>
  <r>
    <s v="Soa-UNIV-MTN"/>
    <s v="CTR_431"/>
    <s v="Yaounde"/>
    <s v="IHS"/>
    <s v="Grid-Gen"/>
    <s v="CENTRE"/>
    <s v="Yaounde"/>
    <s v="ZTE"/>
    <n v="0"/>
    <n v="0"/>
    <n v="0"/>
    <n v="0"/>
    <n v="0"/>
    <n v="0"/>
    <n v="0"/>
    <n v="0.76409042527387516"/>
    <n v="0"/>
    <n v="0"/>
    <n v="0"/>
    <n v="0"/>
    <n v="0"/>
    <n v="0"/>
    <n v="0"/>
    <n v="0"/>
    <n v="0"/>
    <n v="0"/>
    <n v="0"/>
    <n v="2.314993165597997E-2"/>
    <n v="0"/>
    <n v="0"/>
    <n v="0"/>
    <n v="0"/>
    <n v="0"/>
    <n v="0"/>
    <x v="0"/>
    <m/>
    <x v="12"/>
    <x v="8"/>
    <s v="no impacts"/>
    <x v="6"/>
    <s v=""/>
    <s v="CTR_431"/>
    <m/>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2.2293847896744497E-2"/>
    <n v="0"/>
    <n v="0"/>
    <n v="0"/>
    <n v="0"/>
    <n v="0"/>
    <n v="0"/>
    <x v="0"/>
    <m/>
    <x v="12"/>
    <x v="8"/>
    <s v="no impacts"/>
    <x v="6"/>
    <s v=""/>
    <s v="CTR_561"/>
    <m/>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0"/>
    <n v="3.0819015332460129"/>
    <n v="3.0819015332460129"/>
    <n v="2.0564380352307001"/>
    <n v="0"/>
    <n v="0"/>
    <n v="4.1876763889245487E-2"/>
    <n v="0"/>
    <n v="2.0296319125196444E-2"/>
    <n v="0"/>
    <n v="0"/>
    <n v="0"/>
    <n v="0"/>
    <n v="0"/>
    <n v="0"/>
    <x v="2"/>
    <m/>
    <x v="12"/>
    <x v="8"/>
    <s v="no impacts"/>
    <x v="6"/>
    <s v="(05/06/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05/06/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05/06/2026  cell nokia): 05/05/2026 : Feedback PM : Intervention planned on 07.05.2026 after spare part collected_x000a_04/05/2026 : Ghost town   _x000a_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
    <s v="NRO_255"/>
    <m/>
  </r>
  <r>
    <s v="Baikwa-Bere"/>
    <s v="NRD_056"/>
    <s v="NORD"/>
    <s v="IHS"/>
    <s v="Solar-Gen"/>
    <s v="NORD"/>
    <s v="Baikwa-Bere"/>
    <s v="NOKIA"/>
    <n v="0"/>
    <n v="0"/>
    <n v="0"/>
    <n v="0"/>
    <n v="1.9730878635905152E-2"/>
    <n v="0"/>
    <n v="3.929943742928458E-2"/>
    <n v="0"/>
    <n v="0"/>
    <n v="0"/>
    <n v="0"/>
    <n v="0"/>
    <n v="7.2683218375409284E-3"/>
    <n v="0.73944234703923428"/>
    <n v="0"/>
    <n v="0"/>
    <n v="1.9333224896057162E-2"/>
    <n v="0"/>
    <n v="0"/>
    <n v="1.9333224896057162E-2"/>
    <n v="0"/>
    <n v="0"/>
    <n v="0"/>
    <n v="0"/>
    <n v="0"/>
    <n v="0"/>
    <x v="0"/>
    <m/>
    <x v="12"/>
    <x v="8"/>
    <s v="no impacts"/>
    <x v="6"/>
    <s v=""/>
    <s v="NRD_056"/>
    <m/>
  </r>
  <r>
    <s v="Sapeur"/>
    <s v="CTR_322"/>
    <s v="Yaounde"/>
    <s v="IHS"/>
    <s v="Grid-Gen"/>
    <s v="CENTRE"/>
    <s v="Yaounde"/>
    <s v="ZTE"/>
    <n v="0"/>
    <n v="0"/>
    <n v="6.3538893311988343"/>
    <n v="0"/>
    <n v="0"/>
    <n v="0"/>
    <n v="0"/>
    <n v="0"/>
    <n v="0"/>
    <n v="0"/>
    <n v="0"/>
    <n v="0"/>
    <n v="0.1753901601732713"/>
    <n v="0"/>
    <n v="0"/>
    <n v="0"/>
    <n v="0"/>
    <n v="0"/>
    <n v="0"/>
    <n v="5.9747512363277624E-3"/>
    <n v="0"/>
    <n v="0"/>
    <n v="0"/>
    <n v="0"/>
    <n v="0"/>
    <n v="0"/>
    <x v="0"/>
    <m/>
    <x v="12"/>
    <x v="8"/>
    <s v="no impacts"/>
    <x v="6"/>
    <s v=""/>
    <s v="CTR_322"/>
    <m/>
  </r>
  <r>
    <s v="Nkolondom"/>
    <s v="CTR_248"/>
    <s v="Yaounde"/>
    <s v="IHS"/>
    <s v="Grid-Gen"/>
    <s v="CENTRE"/>
    <s v="Yaounde"/>
    <s v="ZTE"/>
    <n v="5.0699063729728655"/>
    <n v="0"/>
    <n v="0"/>
    <n v="0"/>
    <n v="0"/>
    <n v="1.460211367080154"/>
    <n v="0"/>
    <n v="0"/>
    <n v="0"/>
    <n v="0"/>
    <n v="3.777469587624447E-2"/>
    <n v="0"/>
    <n v="0"/>
    <n v="0"/>
    <n v="0.44277365430767146"/>
    <n v="0"/>
    <n v="0"/>
    <n v="0"/>
    <n v="0"/>
    <n v="4.8154711456967914E-3"/>
    <n v="0"/>
    <n v="0"/>
    <n v="0"/>
    <n v="0"/>
    <n v="0"/>
    <n v="0"/>
    <x v="0"/>
    <m/>
    <x v="12"/>
    <x v="8"/>
    <s v="no impacts"/>
    <x v="6"/>
    <s v=""/>
    <s v="CTR_248"/>
    <m/>
  </r>
  <r>
    <s v="CTR_1054_Z_AKOK-Ndoe-MTN-IHS"/>
    <s v="CTR_1054"/>
    <s v="Yaounde"/>
    <s v="IHS"/>
    <s v=""/>
    <s v="CTR"/>
    <s v="Yaoundé"/>
    <s v="ZTE"/>
    <n v="0"/>
    <n v="0"/>
    <n v="0"/>
    <n v="0"/>
    <n v="0"/>
    <n v="0"/>
    <n v="0"/>
    <n v="0"/>
    <n v="0"/>
    <n v="0"/>
    <n v="0"/>
    <n v="0"/>
    <n v="0"/>
    <n v="0"/>
    <n v="0"/>
    <n v="0"/>
    <n v="0"/>
    <n v="0"/>
    <n v="0"/>
    <n v="4.5122748143011284E-3"/>
    <n v="0"/>
    <n v="0"/>
    <n v="0"/>
    <n v="0"/>
    <n v="0"/>
    <n v="0"/>
    <x v="0"/>
    <m/>
    <x v="12"/>
    <x v="8"/>
    <s v="no impacts"/>
    <x v="6"/>
    <s v=""/>
    <s v="CTR_1054"/>
    <m/>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3.7453664466532127E-3"/>
    <n v="0"/>
    <n v="0"/>
    <n v="0"/>
    <n v="0"/>
    <n v="0"/>
    <n v="0"/>
    <x v="0"/>
    <m/>
    <x v="12"/>
    <x v="8"/>
    <s v="no impacts"/>
    <x v="6"/>
    <s v=""/>
    <s v="CTR_557"/>
    <m/>
  </r>
  <r>
    <s v="Mimboman-Liberte-IHS"/>
    <s v="CTR_552"/>
    <s v="Yaounde"/>
    <s v="IHS"/>
    <s v="Grid-Gen"/>
    <s v="CENTRE"/>
    <s v="Yaounde"/>
    <s v="ZTE"/>
    <n v="0"/>
    <n v="0"/>
    <n v="0"/>
    <n v="0"/>
    <n v="0"/>
    <n v="0"/>
    <n v="0"/>
    <n v="6.1184306272525699"/>
    <n v="5.5394861499915811"/>
    <n v="0"/>
    <n v="0"/>
    <n v="0"/>
    <n v="0"/>
    <n v="0"/>
    <n v="0"/>
    <n v="0"/>
    <n v="0"/>
    <n v="0"/>
    <n v="0"/>
    <n v="3.7275313683356997E-3"/>
    <n v="0"/>
    <n v="0"/>
    <n v="0"/>
    <n v="0"/>
    <n v="0"/>
    <n v="0"/>
    <x v="0"/>
    <m/>
    <x v="12"/>
    <x v="8"/>
    <s v="no impacts"/>
    <x v="6"/>
    <s v=""/>
    <s v="CTR_552"/>
    <m/>
  </r>
  <r>
    <s v="Hilton"/>
    <s v="CTR_702"/>
    <s v="Yaounde"/>
    <s v="CAMUSAT"/>
    <s v="Good Grid no GE - 8h"/>
    <s v="CENTRE"/>
    <s v="Yaounde"/>
    <s v="ZTE"/>
    <n v="0"/>
    <n v="0"/>
    <n v="0"/>
    <n v="0"/>
    <n v="0.5815127285386924"/>
    <n v="0"/>
    <n v="0"/>
    <n v="2.3127281106516793"/>
    <n v="0"/>
    <n v="0"/>
    <n v="0"/>
    <n v="0"/>
    <n v="0"/>
    <n v="0"/>
    <n v="0"/>
    <n v="0"/>
    <n v="0"/>
    <n v="0"/>
    <n v="0"/>
    <n v="3.2994894887181311E-3"/>
    <n v="0"/>
    <n v="0"/>
    <n v="0"/>
    <n v="0"/>
    <n v="0"/>
    <n v="0"/>
    <x v="0"/>
    <m/>
    <x v="12"/>
    <x v="8"/>
    <s v="no impacts"/>
    <x v="6"/>
    <s v=""/>
    <s v="CTR_702"/>
    <m/>
  </r>
  <r>
    <s v="Messassi"/>
    <s v="CTR_337"/>
    <s v="Yaounde"/>
    <s v="IHS"/>
    <s v="Grid-Gen"/>
    <s v="CENTRE"/>
    <s v="Yaounde"/>
    <s v="ZTE"/>
    <n v="0"/>
    <n v="0"/>
    <n v="0"/>
    <n v="0"/>
    <n v="0"/>
    <n v="0"/>
    <n v="0"/>
    <n v="0"/>
    <n v="0"/>
    <n v="0"/>
    <n v="2.7852685106710813"/>
    <n v="0"/>
    <n v="0"/>
    <n v="0"/>
    <n v="1.1535728655691673"/>
    <n v="0"/>
    <n v="0"/>
    <n v="0"/>
    <n v="0"/>
    <n v="3.0497983922748344E-3"/>
    <n v="0"/>
    <n v="0"/>
    <n v="0"/>
    <n v="0"/>
    <n v="0"/>
    <n v="0"/>
    <x v="0"/>
    <m/>
    <x v="12"/>
    <x v="8"/>
    <s v="no impacts"/>
    <x v="6"/>
    <s v=""/>
    <s v="CTR_337"/>
    <m/>
  </r>
  <r>
    <s v="Sous-Prefecture-Tsinga"/>
    <s v="CTR_475"/>
    <s v="Yaounde"/>
    <s v="IHS"/>
    <s v="Grid-Gen"/>
    <s v="CENTRE"/>
    <s v="Yaounde"/>
    <s v="ZTE"/>
    <n v="0"/>
    <n v="0"/>
    <n v="0"/>
    <n v="0.2814732060051422"/>
    <n v="0"/>
    <n v="0"/>
    <n v="0"/>
    <n v="0"/>
    <n v="0"/>
    <n v="0"/>
    <n v="0"/>
    <n v="0"/>
    <n v="0.1666509717977476"/>
    <n v="0"/>
    <n v="0"/>
    <n v="0"/>
    <n v="0"/>
    <n v="0"/>
    <n v="0"/>
    <n v="2.9249528440529297E-3"/>
    <n v="0"/>
    <n v="0"/>
    <n v="0"/>
    <n v="0"/>
    <n v="0"/>
    <n v="0"/>
    <x v="0"/>
    <m/>
    <x v="12"/>
    <x v="8"/>
    <s v="no impacts"/>
    <x v="6"/>
    <s v=""/>
    <s v="CTR_475"/>
    <m/>
  </r>
  <r>
    <s v="Entree-Cite-Verte-IHS"/>
    <s v="CTR_519"/>
    <s v="Yaounde"/>
    <s v="IHS"/>
    <s v="Grid-Gen"/>
    <s v="CENTRE"/>
    <s v="Yaounde"/>
    <s v="ZTE"/>
    <n v="0"/>
    <n v="0"/>
    <n v="0"/>
    <n v="0"/>
    <n v="0"/>
    <n v="0"/>
    <n v="0"/>
    <n v="0"/>
    <n v="6.9503300202891458E-2"/>
    <n v="0"/>
    <n v="0"/>
    <n v="0"/>
    <n v="1.2930431780111835E-2"/>
    <n v="8.2826103705986226E-2"/>
    <n v="7.3368161674271537"/>
    <n v="2.0391201741845095"/>
    <n v="0"/>
    <n v="0"/>
    <n v="0"/>
    <n v="2.6574266692919492E-3"/>
    <n v="0"/>
    <n v="0"/>
    <n v="0"/>
    <n v="0"/>
    <n v="0"/>
    <n v="0"/>
    <x v="0"/>
    <m/>
    <x v="12"/>
    <x v="8"/>
    <s v="no impacts"/>
    <x v="6"/>
    <s v=""/>
    <s v="CTR_519"/>
    <m/>
  </r>
  <r>
    <s v="Lycee-Leclerc-MTN"/>
    <s v="CTR_401"/>
    <s v="Yaounde"/>
    <s v="IHS"/>
    <s v="Grid-Gen"/>
    <s v="CENTRE"/>
    <s v="Yaounde"/>
    <s v="ZTE"/>
    <n v="0"/>
    <n v="0"/>
    <n v="0"/>
    <n v="0"/>
    <n v="0"/>
    <n v="0"/>
    <n v="0"/>
    <n v="0"/>
    <n v="0"/>
    <n v="0"/>
    <n v="0"/>
    <n v="0"/>
    <n v="0"/>
    <n v="0"/>
    <n v="0"/>
    <n v="2.2971580872805666E-2"/>
    <n v="0"/>
    <n v="0"/>
    <n v="0"/>
    <n v="2.6039214343397538E-3"/>
    <n v="0"/>
    <n v="0"/>
    <n v="0"/>
    <n v="0"/>
    <n v="0"/>
    <n v="0"/>
    <x v="0"/>
    <m/>
    <x v="12"/>
    <x v="8"/>
    <s v="no impacts"/>
    <x v="6"/>
    <s v=""/>
    <s v="CTR_401"/>
    <m/>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2.5147460427528737E-3"/>
    <n v="0"/>
    <n v="0"/>
    <n v="0"/>
    <n v="0"/>
    <n v="0"/>
    <n v="0"/>
    <x v="0"/>
    <m/>
    <x v="12"/>
    <x v="8"/>
    <s v="no impacts"/>
    <x v="6"/>
    <s v=""/>
    <s v="CTR_522"/>
    <m/>
  </r>
  <r>
    <s v="H-Plateau-New"/>
    <s v="CTR_484"/>
    <s v="Yaounde"/>
    <s v="IHS"/>
    <s v="Grid-Gen"/>
    <s v="CENTRE"/>
    <s v="Yaounde"/>
    <s v="ZTE"/>
    <n v="0"/>
    <n v="0"/>
    <n v="0"/>
    <n v="0"/>
    <n v="0"/>
    <n v="0"/>
    <n v="0"/>
    <n v="0"/>
    <n v="0"/>
    <n v="0"/>
    <n v="0"/>
    <n v="0"/>
    <n v="0"/>
    <n v="0"/>
    <n v="0"/>
    <n v="0"/>
    <n v="0"/>
    <n v="0"/>
    <n v="0"/>
    <n v="2.3007251029442607E-3"/>
    <n v="0"/>
    <n v="0"/>
    <n v="0"/>
    <n v="0"/>
    <n v="0"/>
    <n v="0"/>
    <x v="0"/>
    <m/>
    <x v="12"/>
    <x v="8"/>
    <s v="no impacts"/>
    <x v="6"/>
    <s v=""/>
    <s v="CTR_484"/>
    <m/>
  </r>
  <r>
    <s v="H-Princes"/>
    <s v="CTR_044"/>
    <s v="Yaounde"/>
    <s v="IHS"/>
    <s v="Grid-Gen"/>
    <s v="CENTRE"/>
    <s v="Yaounde"/>
    <s v="ZTE"/>
    <n v="0"/>
    <n v="0"/>
    <n v="0"/>
    <n v="0"/>
    <n v="1.1045799054312802"/>
    <n v="0"/>
    <n v="0"/>
    <n v="0"/>
    <n v="0"/>
    <n v="0"/>
    <n v="0"/>
    <n v="0"/>
    <n v="0"/>
    <n v="0"/>
    <n v="0"/>
    <n v="1.4676307596601919"/>
    <n v="0"/>
    <n v="0"/>
    <n v="0"/>
    <n v="2.158044476405014E-3"/>
    <n v="0"/>
    <n v="0"/>
    <n v="0"/>
    <n v="0"/>
    <n v="0"/>
    <n v="0"/>
    <x v="0"/>
    <m/>
    <x v="12"/>
    <x v="8"/>
    <s v="no impacts"/>
    <x v="6"/>
    <s v=""/>
    <s v="CTR_044"/>
    <m/>
  </r>
  <r>
    <s v="Rd-Pt-Express"/>
    <s v="CTR_012"/>
    <s v="Yaounde"/>
    <s v="IHS"/>
    <s v="GridOnly"/>
    <s v="CENTRE"/>
    <s v="Yaounde"/>
    <s v="ZTE"/>
    <n v="0"/>
    <n v="0"/>
    <n v="0"/>
    <n v="0"/>
    <n v="0"/>
    <n v="0"/>
    <n v="0"/>
    <n v="0"/>
    <n v="0"/>
    <n v="0"/>
    <n v="0"/>
    <n v="0"/>
    <n v="6.4835325154879806"/>
    <n v="0"/>
    <n v="0"/>
    <n v="0"/>
    <n v="0"/>
    <n v="0"/>
    <n v="0"/>
    <n v="1.997528771548426E-3"/>
    <n v="0"/>
    <n v="0"/>
    <n v="0"/>
    <n v="0"/>
    <n v="0"/>
    <n v="0"/>
    <x v="0"/>
    <m/>
    <x v="12"/>
    <x v="8"/>
    <s v="no impacts"/>
    <x v="6"/>
    <s v=""/>
    <s v="CTR_012"/>
    <m/>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1.4446413437089519E-3"/>
    <n v="0"/>
    <n v="0"/>
    <n v="0"/>
    <n v="0"/>
    <n v="0"/>
    <n v="0"/>
    <x v="0"/>
    <m/>
    <x v="12"/>
    <x v="8"/>
    <s v="no impacts"/>
    <x v="6"/>
    <s v=""/>
    <s v="CTR_593"/>
    <m/>
  </r>
  <r>
    <s v="Bpriso-Vanitex-New"/>
    <s v="LIT_410"/>
    <s v="Douala"/>
    <s v="IHS"/>
    <s v="Grid-Gen"/>
    <s v="LITTORAL"/>
    <s v="Douala"/>
    <s v="ZTE"/>
    <n v="0"/>
    <n v="0"/>
    <n v="0"/>
    <n v="0"/>
    <n v="0"/>
    <n v="0"/>
    <n v="0"/>
    <n v="0"/>
    <n v="0"/>
    <n v="0"/>
    <n v="0"/>
    <n v="0"/>
    <n v="0"/>
    <n v="0"/>
    <n v="0"/>
    <n v="0"/>
    <n v="0"/>
    <n v="0"/>
    <n v="0"/>
    <n v="1.3911361087569271E-3"/>
    <n v="0"/>
    <n v="0"/>
    <n v="0"/>
    <n v="0"/>
    <n v="0"/>
    <n v="0"/>
    <x v="0"/>
    <m/>
    <x v="12"/>
    <x v="8"/>
    <s v="no impacts"/>
    <x v="6"/>
    <s v=""/>
    <s v="LIT_410"/>
    <m/>
  </r>
  <r>
    <s v="Nkolda"/>
    <s v="CTR_215"/>
    <s v="Yaounde"/>
    <s v="IHS"/>
    <s v="Grid-Gen"/>
    <s v="CENTRE"/>
    <s v="Yaounde"/>
    <s v="ZTE"/>
    <n v="0"/>
    <n v="0"/>
    <n v="0"/>
    <n v="0"/>
    <n v="0"/>
    <n v="0"/>
    <n v="0"/>
    <n v="0"/>
    <n v="0"/>
    <n v="0"/>
    <n v="0"/>
    <n v="0"/>
    <n v="0"/>
    <n v="0"/>
    <n v="0"/>
    <n v="0"/>
    <n v="0"/>
    <n v="0"/>
    <n v="0"/>
    <n v="1.1771151689481429E-3"/>
    <n v="0"/>
    <n v="0"/>
    <n v="0"/>
    <n v="0"/>
    <n v="0"/>
    <n v="0"/>
    <x v="0"/>
    <m/>
    <x v="12"/>
    <x v="8"/>
    <s v="no impacts"/>
    <x v="6"/>
    <s v=""/>
    <s v="CTR_215"/>
    <m/>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1.0701046990437507E-3"/>
    <n v="0"/>
    <n v="0"/>
    <n v="0"/>
    <n v="0"/>
    <n v="0"/>
    <n v="0"/>
    <x v="0"/>
    <m/>
    <x v="12"/>
    <x v="8"/>
    <s v="no impacts"/>
    <x v="6"/>
    <s v=""/>
    <s v="CTR_654"/>
    <m/>
  </r>
  <r>
    <s v="Nkozoa"/>
    <s v="CTR_079"/>
    <s v="Yaounde"/>
    <s v="IHS"/>
    <s v="Grid-Gen"/>
    <s v="CENTRE"/>
    <s v="Yaounde"/>
    <s v="ZTE"/>
    <n v="0.12821637802375885"/>
    <n v="0"/>
    <n v="0"/>
    <n v="0"/>
    <n v="0"/>
    <n v="2.3845499710358178E-2"/>
    <n v="0"/>
    <n v="0"/>
    <n v="8.6536691749920838"/>
    <n v="0"/>
    <n v="0"/>
    <n v="0"/>
    <n v="0"/>
    <n v="0"/>
    <n v="0.77648580470446582"/>
    <n v="0"/>
    <n v="0"/>
    <n v="0"/>
    <n v="0"/>
    <n v="9.4525915082201682E-4"/>
    <n v="0"/>
    <n v="0"/>
    <n v="0"/>
    <n v="0"/>
    <n v="0"/>
    <n v="0"/>
    <x v="0"/>
    <m/>
    <x v="12"/>
    <x v="8"/>
    <s v="no impacts"/>
    <x v="6"/>
    <s v=""/>
    <s v="CTR_079"/>
    <m/>
  </r>
  <r>
    <s v="Mobil-Essos"/>
    <s v="CTR_068"/>
    <s v="Yaounde"/>
    <s v="IHS"/>
    <s v="Grid-Gen"/>
    <s v="CENTRE"/>
    <s v="Yaounde"/>
    <s v="ZTE"/>
    <n v="0"/>
    <n v="0"/>
    <n v="0"/>
    <n v="0"/>
    <n v="9.4525915082201671E-4"/>
    <n v="0"/>
    <n v="0"/>
    <n v="0"/>
    <n v="6.717867609500253"/>
    <n v="0"/>
    <n v="0"/>
    <n v="0"/>
    <n v="0"/>
    <n v="0"/>
    <n v="0"/>
    <n v="0"/>
    <n v="0"/>
    <n v="0"/>
    <n v="0"/>
    <n v="8.2041360260028291E-4"/>
    <n v="0"/>
    <n v="0"/>
    <n v="0"/>
    <n v="0"/>
    <n v="0"/>
    <n v="0"/>
    <x v="0"/>
    <m/>
    <x v="12"/>
    <x v="8"/>
    <s v="no impacts"/>
    <x v="6"/>
    <s v=""/>
    <s v="CTR_068"/>
    <m/>
  </r>
  <r>
    <s v="Awae-Nkomo"/>
    <s v="CTR_374"/>
    <s v="Yaounde"/>
    <s v="IHS"/>
    <s v="Grid-Gen"/>
    <s v="CENTRE"/>
    <s v="Yaounde"/>
    <s v="ZTE"/>
    <n v="0"/>
    <n v="0"/>
    <n v="0"/>
    <n v="0"/>
    <n v="2.927717281192125"/>
    <n v="1.5057621571027837"/>
    <n v="0"/>
    <n v="0"/>
    <n v="0"/>
    <n v="0"/>
    <n v="0"/>
    <n v="0"/>
    <n v="0"/>
    <n v="0"/>
    <n v="0"/>
    <n v="0"/>
    <n v="0"/>
    <n v="0"/>
    <n v="0"/>
    <n v="7.3123821101323244E-4"/>
    <n v="0"/>
    <n v="0"/>
    <n v="0"/>
    <n v="0"/>
    <n v="0"/>
    <n v="0"/>
    <x v="0"/>
    <m/>
    <x v="12"/>
    <x v="8"/>
    <s v="no impacts"/>
    <x v="6"/>
    <s v=""/>
    <s v="CTR_374"/>
    <m/>
  </r>
  <r>
    <s v="Nkomkana-IHS"/>
    <s v="CTR_448"/>
    <s v="Yaounde"/>
    <s v="IHS"/>
    <s v="Grid-Gen"/>
    <s v="CENTRE"/>
    <s v="Yaounde"/>
    <s v="ZTE"/>
    <n v="0"/>
    <n v="0"/>
    <n v="0"/>
    <n v="0.27977887356498915"/>
    <n v="0"/>
    <n v="0"/>
    <n v="0"/>
    <n v="0"/>
    <n v="0"/>
    <n v="0"/>
    <n v="0"/>
    <n v="0"/>
    <n v="0.16643695085793903"/>
    <n v="0"/>
    <n v="0"/>
    <n v="0"/>
    <n v="0"/>
    <n v="0"/>
    <n v="0"/>
    <n v="7.3123821101323244E-4"/>
    <n v="0"/>
    <n v="0"/>
    <n v="0"/>
    <n v="0"/>
    <n v="0"/>
    <n v="0"/>
    <x v="0"/>
    <m/>
    <x v="12"/>
    <x v="8"/>
    <s v="no impacts"/>
    <x v="6"/>
    <s v=""/>
    <s v="CTR_448"/>
    <m/>
  </r>
  <r>
    <s v="Mvog-Ebanda"/>
    <s v="CTR_341"/>
    <s v="Yaounde"/>
    <s v="IHS"/>
    <s v="Grid-Gen"/>
    <s v="CENTRE"/>
    <s v="Yaounde"/>
    <s v="ZTE"/>
    <n v="60.097079898297274"/>
    <n v="60.097079898297274"/>
    <n v="60.097079898297274"/>
    <n v="41.186974400241979"/>
    <n v="0"/>
    <n v="0"/>
    <n v="0"/>
    <n v="0"/>
    <n v="0"/>
    <n v="0"/>
    <n v="2.26690979445429"/>
    <n v="0"/>
    <n v="0"/>
    <n v="0"/>
    <n v="0"/>
    <n v="0"/>
    <n v="0"/>
    <n v="0"/>
    <n v="0"/>
    <n v="7.1340313269571969E-4"/>
    <n v="0"/>
    <n v="0"/>
    <n v="0"/>
    <n v="0"/>
    <n v="0"/>
    <n v="0"/>
    <x v="0"/>
    <m/>
    <x v="10"/>
    <x v="6"/>
    <s v="BSS Hardware issue"/>
    <x v="5"/>
    <s v="05/06/2026: hardware issue,  site with GPS issue (alarm : TDD down 09Apr 02pm)"/>
    <s v="CTR_341"/>
    <m/>
  </r>
  <r>
    <s v="Memve-Ele-IHS"/>
    <s v="SUD_056"/>
    <s v="CENTRE"/>
    <s v="IHS"/>
    <s v="Hybrid-Gen"/>
    <s v="SUD"/>
    <s v="Memve-Ele"/>
    <s v="NOKIA"/>
    <n v="0.75361310108546975"/>
    <n v="1.306031303272507"/>
    <n v="0.1644826960897062"/>
    <n v="1.7133008244275927"/>
    <n v="0"/>
    <n v="0.16485041710317686"/>
    <n v="0"/>
    <n v="0"/>
    <n v="0"/>
    <n v="4.3496291487940502"/>
    <n v="0"/>
    <n v="0"/>
    <n v="0"/>
    <n v="0"/>
    <n v="0"/>
    <n v="0"/>
    <n v="0"/>
    <n v="0"/>
    <n v="0"/>
    <n v="6.5989789774364852E-4"/>
    <n v="0"/>
    <n v="0"/>
    <n v="0"/>
    <n v="0"/>
    <n v="0"/>
    <n v="0"/>
    <x v="0"/>
    <m/>
    <x v="12"/>
    <x v="8"/>
    <s v="no impacts"/>
    <x v="6"/>
    <s v=""/>
    <s v="SUD_056"/>
    <m/>
  </r>
  <r>
    <s v="CTR_702_Z_Hilton-Indoor-0F"/>
    <s v="CTR_702_indoor_0F"/>
    <s v="Yaounde"/>
    <e v="#N/A"/>
    <e v="#N/A"/>
    <s v="CTR"/>
    <s v="Yaounde"/>
    <s v="ZTE"/>
    <n v="0"/>
    <n v="0"/>
    <n v="0"/>
    <n v="0"/>
    <n v="0"/>
    <n v="0"/>
    <n v="0"/>
    <n v="0"/>
    <n v="0"/>
    <n v="0"/>
    <n v="0"/>
    <n v="0"/>
    <n v="0"/>
    <s v=""/>
    <n v="0"/>
    <n v="0"/>
    <n v="0"/>
    <n v="0"/>
    <n v="0.89558845770803552"/>
    <n v="4.8154711456976478E-4"/>
    <n v="0"/>
    <n v="0"/>
    <n v="0"/>
    <n v="0"/>
    <n v="0"/>
    <n v="0"/>
    <x v="0"/>
    <m/>
    <x v="12"/>
    <x v="8"/>
    <s v="no impacts"/>
    <x v="6"/>
    <s v=""/>
    <s v="CTR_702_indoor_0F"/>
    <m/>
  </r>
  <r>
    <s v="CTR_941_Z_Biyemassi-Accacia"/>
    <s v="CTR_941"/>
    <s v="Yaounde"/>
    <s v="ESCO"/>
    <s v="Good Grid + Solar + GE"/>
    <s v="CENTRE"/>
    <s v="Yaounde"/>
    <s v="ZTE"/>
    <n v="6.5133968024169991E-17"/>
    <n v="0"/>
    <n v="0"/>
    <n v="0"/>
    <n v="0"/>
    <n v="0"/>
    <n v="0"/>
    <n v="0"/>
    <n v="0"/>
    <n v="0"/>
    <n v="13.510232341132257"/>
    <n v="0"/>
    <n v="12.055353662469003"/>
    <n v="0"/>
    <n v="0"/>
    <n v="0"/>
    <n v="0"/>
    <n v="0"/>
    <n v="0"/>
    <n v="3.7453664466531404E-4"/>
    <n v="0"/>
    <n v="0"/>
    <n v="0"/>
    <n v="0"/>
    <n v="0"/>
    <n v="0"/>
    <x v="0"/>
    <m/>
    <x v="12"/>
    <x v="8"/>
    <s v="no impacts"/>
    <x v="6"/>
    <s v=""/>
    <s v="CTR_941"/>
    <m/>
  </r>
  <r>
    <s v="Ngd-Sabonbari-America-IHS"/>
    <s v="ADM_155"/>
    <s v="Ngaoundere"/>
    <s v="IHS"/>
    <s v="Grid-Gen"/>
    <s v="ADAMAOUA"/>
    <s v="Ngaoundere"/>
    <s v="Huawei"/>
    <n v="1.5003046231376609"/>
    <n v="0.86036417803117826"/>
    <n v="0"/>
    <n v="0"/>
    <n v="0"/>
    <n v="0"/>
    <n v="0"/>
    <n v="0"/>
    <n v="0"/>
    <n v="0"/>
    <n v="0"/>
    <n v="0"/>
    <n v="0"/>
    <n v="2.1402093980875088E-3"/>
    <n v="0"/>
    <n v="0"/>
    <n v="0"/>
    <n v="0"/>
    <n v="0"/>
    <n v="1.7835078317395909E-4"/>
    <n v="0"/>
    <n v="0"/>
    <n v="0"/>
    <n v="0"/>
    <n v="0"/>
    <n v="0"/>
    <x v="0"/>
    <m/>
    <x v="12"/>
    <x v="8"/>
    <s v="no impacts"/>
    <x v="6"/>
    <s v=""/>
    <s v="ADM_155"/>
    <m/>
  </r>
  <r>
    <s v="ADM_238_H_NGD-MARZA"/>
    <s v="ADM_238"/>
    <s v=""/>
    <s v="ESCO"/>
    <s v="Hybrid Solar - S1"/>
    <s v="ADM"/>
    <s v="Ngaoundere"/>
    <s v="Huawei"/>
    <n v="0"/>
    <n v="0"/>
    <n v="0"/>
    <n v="0"/>
    <n v="0"/>
    <n v="0"/>
    <n v="0"/>
    <n v="0"/>
    <n v="0"/>
    <n v="0"/>
    <n v="0.17683480151698042"/>
    <n v="0"/>
    <n v="0"/>
    <s v=""/>
    <n v="0"/>
    <n v="1.0322943330108751"/>
    <n v="0"/>
    <n v="0"/>
    <n v="0"/>
    <n v="8.9175391586979543E-5"/>
    <n v="0"/>
    <n v="0"/>
    <n v="0"/>
    <n v="0"/>
    <n v="0"/>
    <n v="0"/>
    <x v="1"/>
    <s v="not accepted"/>
    <x v="4"/>
    <x v="1"/>
    <s v="EXCLU"/>
    <x v="1"/>
    <s v=""/>
    <s v="ADM_238"/>
    <m/>
  </r>
  <r>
    <s v="Foumban-Njinka"/>
    <s v="OST_101"/>
    <s v="OUEST"/>
    <s v="IHS"/>
    <s v="Grid-Gen"/>
    <s v="OUEST"/>
    <s v="Foumban"/>
    <s v="Huawei"/>
    <n v="0.45531171436480011"/>
    <n v="3.0587159314333982E-2"/>
    <n v="0"/>
    <n v="0"/>
    <n v="0"/>
    <n v="0"/>
    <n v="0"/>
    <n v="0"/>
    <n v="0"/>
    <n v="0"/>
    <n v="0"/>
    <n v="0"/>
    <n v="0"/>
    <n v="0"/>
    <n v="0"/>
    <n v="0"/>
    <n v="0"/>
    <n v="0"/>
    <n v="0"/>
    <n v="8.9175391586979543E-5"/>
    <n v="0"/>
    <n v="0"/>
    <n v="0"/>
    <n v="0"/>
    <n v="0"/>
    <n v="0"/>
    <x v="0"/>
    <m/>
    <x v="12"/>
    <x v="8"/>
    <s v="no impacts"/>
    <x v="6"/>
    <s v=""/>
    <s v="OST_101"/>
    <m/>
  </r>
  <r>
    <s v="Bfsam-Akwa"/>
    <s v="OST_109"/>
    <s v="Bafoussam"/>
    <s v="IHS"/>
    <s v="GridOnly"/>
    <s v="OUEST"/>
    <s v="Bafoussam"/>
    <s v="Huawei"/>
    <n v="3.3830825007918772"/>
    <n v="2.097155519029315"/>
    <n v="0"/>
    <n v="0"/>
    <n v="0"/>
    <n v="0"/>
    <n v="0"/>
    <n v="0"/>
    <n v="0"/>
    <n v="0"/>
    <n v="0"/>
    <n v="0"/>
    <n v="0"/>
    <n v="0"/>
    <n v="0"/>
    <n v="0"/>
    <n v="0"/>
    <n v="0"/>
    <n v="0"/>
    <n v="8.9175391586979543E-5"/>
    <n v="0"/>
    <n v="0"/>
    <n v="0"/>
    <n v="0"/>
    <n v="0"/>
    <n v="0"/>
    <x v="0"/>
    <m/>
    <x v="12"/>
    <x v="8"/>
    <s v="no impacts"/>
    <x v="6"/>
    <s v=""/>
    <s v="OST_109"/>
    <m/>
  </r>
  <r>
    <s v="Meiganga-Universite"/>
    <s v="ADM_171"/>
    <s v="ADAMAOUA"/>
    <s v="CAMUSAT"/>
    <s v="Hybrid Solar - S3"/>
    <s v="ADAMAOUA"/>
    <s v="Meiganga"/>
    <s v="Huawei"/>
    <n v="0"/>
    <n v="0.53630080500409483"/>
    <n v="0"/>
    <n v="0"/>
    <n v="0"/>
    <n v="0"/>
    <n v="0"/>
    <n v="0"/>
    <n v="0"/>
    <n v="0"/>
    <n v="0"/>
    <n v="0"/>
    <n v="5.9406148964281336"/>
    <n v="0"/>
    <n v="0"/>
    <n v="0"/>
    <n v="0"/>
    <n v="0"/>
    <n v="0"/>
    <n v="8.9175391586979543E-5"/>
    <n v="0"/>
    <n v="0"/>
    <n v="0"/>
    <n v="0"/>
    <n v="0"/>
    <n v="0"/>
    <x v="0"/>
    <m/>
    <x v="12"/>
    <x v="8"/>
    <s v="no impacts"/>
    <x v="6"/>
    <s v=""/>
    <s v="ADM_171"/>
    <m/>
  </r>
  <r>
    <s v="Edea-Bisseke"/>
    <s v="LIT_313"/>
    <s v="LITTORAL"/>
    <s v="IHS"/>
    <s v="Grid-Gen"/>
    <s v="LITTORAL"/>
    <s v="Edea"/>
    <s v="ZTE"/>
    <n v="0"/>
    <n v="0"/>
    <n v="5.7896860465928885E-17"/>
    <n v="0"/>
    <n v="0"/>
    <n v="1.8243501610864274"/>
    <n v="0"/>
    <n v="0"/>
    <n v="0"/>
    <n v="0"/>
    <n v="0"/>
    <n v="0"/>
    <n v="0"/>
    <n v="0"/>
    <n v="0"/>
    <n v="0"/>
    <n v="0"/>
    <n v="0"/>
    <n v="0"/>
    <n v="1.1579372093185777E-16"/>
    <n v="0"/>
    <n v="0"/>
    <n v="0"/>
    <n v="0"/>
    <n v="0"/>
    <n v="0"/>
    <x v="0"/>
    <m/>
    <x v="12"/>
    <x v="8"/>
    <s v="no impacts"/>
    <x v="6"/>
    <s v=""/>
    <s v="LIT_313"/>
    <m/>
  </r>
  <r>
    <s v="Lende-Kribi"/>
    <s v="SUD_086"/>
    <s v="LITTORAL"/>
    <s v="CAMUSAT"/>
    <s v="HGB"/>
    <s v="SUD"/>
    <s v="Kribi"/>
    <s v="ZTE"/>
    <n v="0"/>
    <n v="0"/>
    <n v="0"/>
    <n v="0"/>
    <n v="0"/>
    <n v="0"/>
    <n v="0"/>
    <n v="0"/>
    <n v="3.2386897067342399"/>
    <n v="0"/>
    <n v="0"/>
    <n v="0"/>
    <n v="0"/>
    <n v="0"/>
    <n v="8.4181569658114408E-3"/>
    <n v="3.4362131990993983"/>
    <n v="0"/>
    <n v="14.279958651154427"/>
    <n v="25.71129859345438"/>
    <n v="0"/>
    <n v="0"/>
    <n v="0"/>
    <n v="0"/>
    <n v="0"/>
    <n v="0"/>
    <n v="0"/>
    <x v="0"/>
    <m/>
    <x v="12"/>
    <x v="8"/>
    <s v="no impacts"/>
    <x v="6"/>
    <s v=""/>
    <s v="SUD_086"/>
    <m/>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8.654689341471837"/>
    <n v="0"/>
    <n v="0"/>
    <n v="0"/>
    <n v="0"/>
    <n v="0"/>
    <n v="0"/>
    <n v="0"/>
    <x v="0"/>
    <m/>
    <x v="12"/>
    <x v="8"/>
    <s v="no impacts"/>
    <x v="6"/>
    <s v=""/>
    <s v="LIT_568"/>
    <m/>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8.327005447546323"/>
    <n v="0"/>
    <n v="0"/>
    <n v="0"/>
    <n v="0"/>
    <n v="0"/>
    <n v="0"/>
    <n v="0"/>
    <x v="0"/>
    <m/>
    <x v="12"/>
    <x v="8"/>
    <s v="no impacts"/>
    <x v="6"/>
    <s v=""/>
    <s v="CTR_096"/>
    <m/>
  </r>
  <r>
    <s v="Chapelle-Essos"/>
    <s v="CTR_207"/>
    <s v="Yaounde"/>
    <s v="IHS"/>
    <s v="Grid-Gen"/>
    <s v="CENTRE"/>
    <s v="Yaounde"/>
    <s v="ZTE"/>
    <n v="0.18045532241541212"/>
    <n v="7.249959336021429E-2"/>
    <n v="0"/>
    <n v="0"/>
    <n v="0"/>
    <n v="0"/>
    <n v="0"/>
    <n v="0"/>
    <n v="0"/>
    <n v="0"/>
    <n v="0.52347738369388697"/>
    <n v="0"/>
    <n v="0.43753014128235607"/>
    <n v="0"/>
    <n v="0"/>
    <n v="0"/>
    <n v="0"/>
    <n v="0"/>
    <n v="17.984304417677553"/>
    <n v="0"/>
    <n v="0"/>
    <n v="0"/>
    <n v="0"/>
    <n v="0"/>
    <n v="0"/>
    <n v="0"/>
    <x v="0"/>
    <m/>
    <x v="12"/>
    <x v="8"/>
    <s v="no impacts"/>
    <x v="6"/>
    <s v=""/>
    <s v="CTR_207"/>
    <m/>
  </r>
  <r>
    <s v="Sim-barriere"/>
    <s v="CTR_748"/>
    <s v="Yaounde"/>
    <s v="CAMUSAT"/>
    <s v="Good Grid + GE"/>
    <s v="CENTRE"/>
    <s v="Yaounde"/>
    <s v="ZTE"/>
    <n v="0"/>
    <n v="0"/>
    <n v="0"/>
    <n v="0"/>
    <n v="0"/>
    <n v="0"/>
    <n v="0"/>
    <n v="0"/>
    <n v="12.667132518912316"/>
    <n v="0"/>
    <n v="3.0497983922746955E-2"/>
    <n v="0"/>
    <n v="0"/>
    <n v="0"/>
    <n v="0"/>
    <n v="0"/>
    <n v="0"/>
    <n v="0"/>
    <n v="8.4977192501847725"/>
    <n v="0"/>
    <n v="0"/>
    <n v="0"/>
    <n v="0"/>
    <n v="0"/>
    <n v="0"/>
    <n v="0"/>
    <x v="0"/>
    <m/>
    <x v="12"/>
    <x v="8"/>
    <s v="no impacts"/>
    <x v="6"/>
    <s v=""/>
    <s v="CTR_748"/>
    <m/>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5.9488547026107703"/>
    <n v="0"/>
    <n v="0"/>
    <n v="0"/>
    <n v="0"/>
    <n v="0"/>
    <n v="0"/>
    <n v="0"/>
    <x v="0"/>
    <m/>
    <x v="12"/>
    <x v="8"/>
    <s v="no impacts"/>
    <x v="6"/>
    <s v=""/>
    <s v="OST_227"/>
    <m/>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4.5738058344961816"/>
    <n v="0"/>
    <n v="0"/>
    <n v="0"/>
    <n v="0"/>
    <n v="0"/>
    <n v="0"/>
    <n v="0"/>
    <x v="0"/>
    <m/>
    <x v="12"/>
    <x v="8"/>
    <s v="no impacts"/>
    <x v="6"/>
    <s v=""/>
    <s v="LIT_641"/>
    <m/>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4.2261109826985468"/>
    <n v="0"/>
    <n v="0"/>
    <n v="0"/>
    <n v="0"/>
    <n v="0"/>
    <n v="0"/>
    <n v="0"/>
    <x v="0"/>
    <m/>
    <x v="12"/>
    <x v="8"/>
    <s v="no impacts"/>
    <x v="6"/>
    <s v=""/>
    <s v="EXN_234"/>
    <m/>
  </r>
  <r>
    <s v="Kribi-Afanmabe"/>
    <s v="SUD_241"/>
    <s v="LITTORAL"/>
    <s v="IHS"/>
    <s v="Grid-Gen"/>
    <s v="SUD"/>
    <s v="Kribi"/>
    <s v="ZTE"/>
    <n v="13.922133474872512"/>
    <n v="0"/>
    <n v="0"/>
    <n v="0"/>
    <n v="0"/>
    <n v="0"/>
    <n v="0"/>
    <n v="0"/>
    <n v="0"/>
    <n v="0"/>
    <n v="0"/>
    <n v="0"/>
    <n v="0"/>
    <n v="2.6349009653771196"/>
    <n v="9.9341386227895876E-3"/>
    <n v="0"/>
    <n v="0"/>
    <n v="0"/>
    <n v="3.8123193306566443"/>
    <n v="0"/>
    <n v="0"/>
    <n v="0"/>
    <n v="0"/>
    <n v="0"/>
    <n v="0"/>
    <n v="0"/>
    <x v="0"/>
    <m/>
    <x v="12"/>
    <x v="8"/>
    <s v="no impacts"/>
    <x v="6"/>
    <s v=""/>
    <s v="SUD_241"/>
    <m/>
  </r>
  <r>
    <s v="Emana-MTN"/>
    <s v="CTR_370"/>
    <s v="Yaounde"/>
    <s v="IHS"/>
    <s v="Grid-Gen"/>
    <s v="CENTRE"/>
    <s v="Yaounde"/>
    <s v="ZTE"/>
    <n v="0"/>
    <n v="0"/>
    <n v="0"/>
    <n v="0"/>
    <n v="0"/>
    <n v="0"/>
    <n v="0"/>
    <n v="0"/>
    <n v="0"/>
    <n v="0"/>
    <n v="0"/>
    <n v="0"/>
    <n v="0"/>
    <n v="0"/>
    <n v="3.4689227327335093E-2"/>
    <n v="0.1329605088561866"/>
    <n v="0.11517893577374269"/>
    <n v="0"/>
    <n v="3.6574751807050125"/>
    <n v="0"/>
    <n v="0"/>
    <n v="0"/>
    <n v="0"/>
    <n v="0"/>
    <n v="0"/>
    <n v="0"/>
    <x v="0"/>
    <m/>
    <x v="12"/>
    <x v="8"/>
    <s v="no impacts"/>
    <x v="6"/>
    <s v=""/>
    <s v="CTR_370"/>
    <m/>
  </r>
  <r>
    <s v="Bafia"/>
    <s v="CTR_022"/>
    <s v="CENTRE"/>
    <s v="IHS"/>
    <s v="Grid-Gen"/>
    <s v="CENTRE"/>
    <s v="Bafia"/>
    <s v="ZTE"/>
    <n v="0"/>
    <n v="0"/>
    <n v="0"/>
    <n v="0"/>
    <n v="0.17007530683468816"/>
    <n v="0"/>
    <n v="0"/>
    <n v="0"/>
    <n v="3.2038042935454141"/>
    <n v="0"/>
    <n v="1.7572010912214324"/>
    <n v="0"/>
    <n v="0"/>
    <n v="0"/>
    <n v="0"/>
    <n v="0"/>
    <n v="0"/>
    <n v="0"/>
    <n v="3.4990996852465384"/>
    <n v="0"/>
    <n v="0"/>
    <n v="0"/>
    <n v="0"/>
    <n v="0"/>
    <n v="0"/>
    <n v="0"/>
    <x v="0"/>
    <m/>
    <x v="12"/>
    <x v="8"/>
    <s v="no impacts"/>
    <x v="6"/>
    <s v=""/>
    <s v="CTR_022"/>
    <m/>
  </r>
  <r>
    <s v="PK10-Soeurs-Dominicaines"/>
    <s v="LIT_403"/>
    <s v="Douala"/>
    <s v="IHS"/>
    <s v="Grid-Gen"/>
    <s v="LITTORAL"/>
    <s v="Douala"/>
    <s v="ZTE"/>
    <n v="0"/>
    <n v="0"/>
    <n v="0"/>
    <n v="0"/>
    <n v="0"/>
    <n v="0"/>
    <n v="0"/>
    <n v="0"/>
    <n v="0"/>
    <n v="0"/>
    <n v="6.4090888985911727"/>
    <n v="0"/>
    <n v="0"/>
    <n v="2.2115497113570394E-3"/>
    <n v="0"/>
    <n v="0"/>
    <n v="0"/>
    <n v="0"/>
    <n v="3.3441663599033191"/>
    <n v="0"/>
    <n v="0"/>
    <n v="0"/>
    <n v="0"/>
    <n v="0"/>
    <n v="0"/>
    <n v="0"/>
    <x v="0"/>
    <m/>
    <x v="12"/>
    <x v="8"/>
    <s v="no impacts"/>
    <x v="6"/>
    <s v=""/>
    <s v="LIT_403"/>
    <m/>
  </r>
  <r>
    <s v="Pingo-PK10-IHS-New"/>
    <s v="LIT_562"/>
    <s v="Douala"/>
    <s v="IHS"/>
    <s v="Grid-Gen"/>
    <s v="LITTORAL"/>
    <s v="Douala"/>
    <s v="ZTE"/>
    <n v="0"/>
    <n v="0"/>
    <n v="0"/>
    <n v="0"/>
    <n v="0"/>
    <n v="0"/>
    <n v="0"/>
    <n v="0"/>
    <n v="0"/>
    <n v="0"/>
    <n v="5.1065396238367962"/>
    <n v="0"/>
    <n v="0"/>
    <n v="0"/>
    <n v="0"/>
    <n v="0"/>
    <n v="0"/>
    <n v="0"/>
    <n v="2.6721049387472071"/>
    <n v="0"/>
    <n v="0"/>
    <n v="0"/>
    <n v="0"/>
    <n v="0"/>
    <n v="0"/>
    <n v="0"/>
    <x v="0"/>
    <m/>
    <x v="12"/>
    <x v="8"/>
    <s v="no impacts"/>
    <x v="6"/>
    <s v=""/>
    <s v="LIT_562"/>
    <m/>
  </r>
  <r>
    <s v="Bda-Kwe-Pastoral-Center-IHS"/>
    <s v="NRO_062"/>
    <s v="NORD-OUEST"/>
    <s v="IHS"/>
    <s v="Grid-Gen"/>
    <s v="NORD-OUEST"/>
    <s v="Bamenda"/>
    <s v="Huawei"/>
    <n v="0"/>
    <n v="0"/>
    <n v="0"/>
    <n v="0"/>
    <n v="0"/>
    <n v="0"/>
    <n v="0"/>
    <n v="0"/>
    <n v="0"/>
    <n v="0.14687186994375528"/>
    <n v="4.5194088456281234"/>
    <n v="0"/>
    <n v="0"/>
    <n v="1.4419660819614593"/>
    <n v="0"/>
    <n v="0"/>
    <n v="0"/>
    <n v="1.7127025708195289"/>
    <n v="2.6683774073788715"/>
    <n v="0"/>
    <n v="0"/>
    <n v="0"/>
    <n v="0"/>
    <n v="0"/>
    <n v="0"/>
    <n v="0"/>
    <x v="0"/>
    <m/>
    <x v="12"/>
    <x v="8"/>
    <s v="no impacts"/>
    <x v="6"/>
    <s v=""/>
    <s v="NRO_062"/>
    <m/>
  </r>
  <r>
    <s v="Indoor-Orange-shop-PlaYce"/>
    <s v="CTR_882"/>
    <s v="Yaounde"/>
    <m/>
    <m/>
    <s v="CENTRE"/>
    <s v="Yaounde"/>
    <s v="ZTE"/>
    <n v="0"/>
    <n v="0"/>
    <n v="0"/>
    <n v="0"/>
    <n v="0"/>
    <n v="0"/>
    <n v="0"/>
    <n v="0"/>
    <n v="0"/>
    <n v="0"/>
    <n v="0"/>
    <n v="0"/>
    <n v="0"/>
    <n v="0"/>
    <n v="8.5430025140326646E-3"/>
    <n v="0"/>
    <n v="0"/>
    <n v="0"/>
    <n v="2.3339875240060155"/>
    <n v="0"/>
    <n v="0"/>
    <n v="0"/>
    <n v="0"/>
    <n v="0"/>
    <n v="0"/>
    <n v="0"/>
    <x v="0"/>
    <m/>
    <x v="12"/>
    <x v="8"/>
    <s v="no impacts"/>
    <x v="6"/>
    <s v=""/>
    <s v="CTR_882"/>
    <m/>
  </r>
  <r>
    <s v="Abome-New"/>
    <s v="CTR_549"/>
    <s v="Yaounde"/>
    <s v="IHS"/>
    <s v="Grid-Gen"/>
    <s v="CENTRE"/>
    <s v="Yaounde"/>
    <s v="ZTE"/>
    <n v="0"/>
    <n v="0"/>
    <n v="0"/>
    <n v="0"/>
    <n v="3.3445587316263019"/>
    <n v="0"/>
    <n v="0"/>
    <n v="0"/>
    <n v="0"/>
    <n v="0"/>
    <n v="0"/>
    <n v="0"/>
    <n v="0"/>
    <n v="0"/>
    <n v="0"/>
    <n v="0"/>
    <n v="0"/>
    <n v="0"/>
    <n v="2.2447407921057647"/>
    <n v="0"/>
    <n v="0"/>
    <n v="0"/>
    <n v="0"/>
    <n v="0"/>
    <n v="0"/>
    <n v="0"/>
    <x v="0"/>
    <m/>
    <x v="12"/>
    <x v="8"/>
    <s v="no impacts"/>
    <x v="6"/>
    <s v=""/>
    <s v="CTR_549"/>
    <m/>
  </r>
  <r>
    <s v="Buea-GRA-HIS"/>
    <s v="SUO_242"/>
    <s v="SUD-OUEST"/>
    <s v="IHS"/>
    <s v="Grid-Gen"/>
    <s v="SUD-OUEST"/>
    <s v="Buea"/>
    <s v="Huawei"/>
    <n v="0"/>
    <n v="0.58099551126748905"/>
    <n v="0"/>
    <n v="0"/>
    <n v="0.8229283486429646"/>
    <n v="0"/>
    <n v="0"/>
    <n v="0"/>
    <n v="0"/>
    <n v="0"/>
    <n v="0"/>
    <n v="0"/>
    <n v="0"/>
    <n v="0"/>
    <n v="0"/>
    <n v="0"/>
    <n v="1.7605005807101497"/>
    <n v="0"/>
    <n v="1.8263120197013407"/>
    <n v="0"/>
    <n v="0"/>
    <n v="0"/>
    <n v="0"/>
    <n v="0"/>
    <n v="0"/>
    <n v="0"/>
    <x v="0"/>
    <m/>
    <x v="12"/>
    <x v="8"/>
    <s v="no impacts"/>
    <x v="6"/>
    <s v=""/>
    <s v="SUO_242"/>
    <m/>
  </r>
  <r>
    <s v="PK10-Marche"/>
    <s v="LIT_278"/>
    <s v="Douala"/>
    <s v="IHS"/>
    <s v="Grid-Gen-Lithium"/>
    <s v="LITTORAL"/>
    <s v="Douala"/>
    <s v="ZTE"/>
    <n v="0"/>
    <n v="0"/>
    <n v="0"/>
    <n v="0.66799502329974636"/>
    <n v="0"/>
    <n v="0"/>
    <n v="0"/>
    <n v="0"/>
    <n v="0"/>
    <n v="0"/>
    <n v="3.4214992594875482"/>
    <n v="0"/>
    <n v="0"/>
    <n v="0"/>
    <n v="0"/>
    <n v="0"/>
    <n v="0"/>
    <n v="0"/>
    <n v="1.7237246492196794"/>
    <n v="0"/>
    <n v="0"/>
    <n v="0"/>
    <n v="0"/>
    <n v="0"/>
    <n v="0"/>
    <n v="0"/>
    <x v="0"/>
    <m/>
    <x v="12"/>
    <x v="8"/>
    <s v="no impacts"/>
    <x v="6"/>
    <s v=""/>
    <s v="LIT_278"/>
    <m/>
  </r>
  <r>
    <s v="Foumban-Ndjisse"/>
    <s v="OST_083"/>
    <s v="OUEST"/>
    <s v="IHS"/>
    <s v="Grid-Gen"/>
    <s v="OUEST"/>
    <s v="Foumban"/>
    <s v="Huawei"/>
    <n v="0"/>
    <n v="0"/>
    <n v="0"/>
    <n v="0"/>
    <n v="0"/>
    <n v="0"/>
    <n v="0"/>
    <n v="0"/>
    <n v="0"/>
    <n v="0"/>
    <n v="0"/>
    <n v="0"/>
    <n v="0"/>
    <n v="0"/>
    <n v="0"/>
    <n v="0"/>
    <n v="0"/>
    <n v="1.803572294846661"/>
    <n v="1.6659746656279517"/>
    <n v="0"/>
    <n v="0"/>
    <n v="0"/>
    <n v="0"/>
    <n v="0"/>
    <n v="0"/>
    <n v="0"/>
    <x v="0"/>
    <m/>
    <x v="12"/>
    <x v="8"/>
    <s v="no impacts"/>
    <x v="6"/>
    <s v=""/>
    <s v="OST_083"/>
    <m/>
  </r>
  <r>
    <s v="Maroua-Ouro-Bah"/>
    <s v="EXN_083"/>
    <s v="Maroua"/>
    <s v="IHS"/>
    <s v="Grid-Gen"/>
    <s v="EXTREME-NORD"/>
    <s v="Maroua"/>
    <s v="Huawei"/>
    <n v="0.27127154120759178"/>
    <n v="0.69467630046257056"/>
    <n v="0"/>
    <n v="0"/>
    <n v="0"/>
    <n v="0"/>
    <n v="0"/>
    <n v="0"/>
    <n v="0"/>
    <n v="0.52221109313335223"/>
    <n v="0"/>
    <n v="0"/>
    <n v="0"/>
    <n v="0"/>
    <n v="0.67696606769339651"/>
    <n v="0"/>
    <n v="0"/>
    <n v="0"/>
    <n v="1.6472478333946861"/>
    <n v="0"/>
    <n v="0"/>
    <n v="0"/>
    <n v="0"/>
    <n v="0"/>
    <n v="0"/>
    <n v="0"/>
    <x v="0"/>
    <m/>
    <x v="12"/>
    <x v="8"/>
    <s v="no impacts"/>
    <x v="6"/>
    <s v=""/>
    <s v="EXN_083"/>
    <m/>
  </r>
  <r>
    <s v="Garoua-Lycee-Technique-MTN"/>
    <s v="NRD_063"/>
    <s v="Garoua"/>
    <s v="IHS"/>
    <s v="Grid-Gen"/>
    <s v="NORD"/>
    <s v="Garoua"/>
    <s v="Huawei"/>
    <n v="0"/>
    <n v="0"/>
    <n v="0"/>
    <n v="0"/>
    <n v="0"/>
    <n v="0"/>
    <n v="0"/>
    <n v="0"/>
    <n v="3.7842469173850626"/>
    <n v="0"/>
    <n v="0"/>
    <n v="0"/>
    <n v="0"/>
    <n v="2.6256802298870259"/>
    <n v="0.31764274483282112"/>
    <n v="12.927596002659566"/>
    <n v="0"/>
    <n v="2.3536061101551509"/>
    <n v="1.5959898183104901"/>
    <n v="0"/>
    <n v="0"/>
    <n v="0"/>
    <n v="0"/>
    <n v="0"/>
    <n v="0"/>
    <n v="0"/>
    <x v="0"/>
    <m/>
    <x v="12"/>
    <x v="8"/>
    <s v="no impacts"/>
    <x v="6"/>
    <s v=""/>
    <s v="NRD_063"/>
    <m/>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4770655160900941"/>
    <n v="0"/>
    <n v="0"/>
    <n v="0"/>
    <n v="0"/>
    <n v="0"/>
    <n v="0"/>
    <n v="0"/>
    <x v="0"/>
    <m/>
    <x v="12"/>
    <x v="8"/>
    <s v="no impacts"/>
    <x v="6"/>
    <s v=""/>
    <s v="NRO_064"/>
    <m/>
  </r>
  <r>
    <s v="Garoua-Nigeriare-II"/>
    <s v="NRD_140"/>
    <s v="Garoua"/>
    <s v="CAMUSAT"/>
    <s v="Medium Grid + GE"/>
    <s v="NORD"/>
    <s v="Garoua"/>
    <s v="Huawei"/>
    <n v="0"/>
    <n v="0"/>
    <n v="0"/>
    <n v="0"/>
    <n v="0"/>
    <n v="0"/>
    <n v="0"/>
    <n v="0"/>
    <n v="5.8253824554194384"/>
    <n v="0"/>
    <n v="0"/>
    <n v="0"/>
    <n v="0"/>
    <n v="2.4228953894182341"/>
    <n v="0.47261174033267422"/>
    <n v="11.687968884208964"/>
    <n v="0"/>
    <n v="2.1969427822151455"/>
    <n v="1.3676651456911875"/>
    <n v="0"/>
    <n v="0"/>
    <n v="0"/>
    <n v="0"/>
    <n v="0"/>
    <n v="0"/>
    <n v="0"/>
    <x v="0"/>
    <m/>
    <x v="12"/>
    <x v="8"/>
    <s v="no impacts"/>
    <x v="6"/>
    <s v=""/>
    <s v="NRD_140"/>
    <m/>
  </r>
  <r>
    <s v="Mora-IHS"/>
    <s v="EXN_106"/>
    <s v="EXTREME-NORD"/>
    <s v="IHS"/>
    <s v="Grid-Gen"/>
    <s v="EXTREME-NORD"/>
    <s v="Mora"/>
    <s v="Huawei"/>
    <n v="0"/>
    <n v="0"/>
    <n v="1.908478225509584"/>
    <n v="0"/>
    <n v="0"/>
    <n v="0"/>
    <n v="0"/>
    <n v="0"/>
    <n v="0"/>
    <n v="0"/>
    <n v="0"/>
    <n v="0"/>
    <n v="1.3452821224028559"/>
    <n v="5.799432416467627"/>
    <n v="27.737113799214125"/>
    <n v="27.737113799214125"/>
    <n v="15.098767096706077"/>
    <n v="1.3916354909497681"/>
    <n v="1.0003873779010537"/>
    <n v="0"/>
    <n v="0"/>
    <n v="0"/>
    <n v="0"/>
    <n v="0"/>
    <n v="0"/>
    <n v="0"/>
    <x v="2"/>
    <m/>
    <x v="12"/>
    <x v="8"/>
    <s v="no impacts"/>
    <x v="6"/>
    <s v=""/>
    <s v="EXN_106"/>
    <m/>
  </r>
  <r>
    <s v="Parcours-Vita"/>
    <s v="LIT_666"/>
    <s v="Douala"/>
    <s v="CAMUSAT"/>
    <s v="Good Grid no GE - 12h"/>
    <s v="LITTORAL"/>
    <s v="Douala"/>
    <s v="ZTE"/>
    <n v="0"/>
    <n v="0"/>
    <n v="23.879529039787919"/>
    <n v="0"/>
    <n v="0"/>
    <n v="18.159979939103906"/>
    <n v="8.5214755745035422"/>
    <n v="0"/>
    <n v="0"/>
    <n v="0"/>
    <n v="7.3877709861799543"/>
    <n v="0"/>
    <n v="0"/>
    <n v="0"/>
    <n v="4.0830379844363982"/>
    <n v="0"/>
    <n v="0"/>
    <n v="0"/>
    <n v="0.90948198371728772"/>
    <n v="0"/>
    <n v="0"/>
    <n v="0"/>
    <n v="0"/>
    <n v="0"/>
    <n v="0"/>
    <n v="0"/>
    <x v="0"/>
    <m/>
    <x v="12"/>
    <x v="8"/>
    <s v="no impacts"/>
    <x v="6"/>
    <s v=""/>
    <s v="LIT_666"/>
    <m/>
  </r>
  <r>
    <s v="Garoua-Roumde-Adja"/>
    <s v="NRD_065"/>
    <s v="Garoua"/>
    <s v="IHS"/>
    <s v="Grid-Gen"/>
    <s v="NORD"/>
    <s v="Garoua"/>
    <s v="Huawei"/>
    <n v="0"/>
    <n v="0"/>
    <n v="0"/>
    <n v="0"/>
    <n v="0"/>
    <n v="0"/>
    <n v="0"/>
    <n v="0"/>
    <n v="1.7913552661992449"/>
    <n v="0"/>
    <n v="0"/>
    <n v="0"/>
    <n v="0"/>
    <n v="0"/>
    <n v="0"/>
    <n v="0"/>
    <n v="0"/>
    <n v="0.97902095407681344"/>
    <n v="0.69890321402379341"/>
    <n v="0"/>
    <n v="0"/>
    <n v="0"/>
    <n v="0"/>
    <n v="0"/>
    <n v="0"/>
    <n v="0"/>
    <x v="0"/>
    <m/>
    <x v="12"/>
    <x v="8"/>
    <s v="no impacts"/>
    <x v="6"/>
    <s v=""/>
    <s v="NRD_065"/>
    <m/>
  </r>
  <r>
    <s v="Makepe-AES"/>
    <s v="LIT_357"/>
    <s v="Douala"/>
    <s v="IHS"/>
    <s v="Grid-Gen"/>
    <s v="LITTORAL"/>
    <s v="Douala"/>
    <s v="ZTE"/>
    <n v="0"/>
    <n v="0"/>
    <n v="18.528952039334197"/>
    <n v="0"/>
    <n v="0"/>
    <n v="11.384166160150441"/>
    <n v="4.1865706140688808"/>
    <n v="0"/>
    <n v="0"/>
    <n v="0"/>
    <n v="5.8604462193914388"/>
    <n v="0"/>
    <n v="19.345834296427562"/>
    <n v="0"/>
    <n v="3.0638345989104905"/>
    <n v="0"/>
    <n v="0"/>
    <n v="0"/>
    <n v="0.59496037759001053"/>
    <n v="0"/>
    <n v="0"/>
    <n v="0"/>
    <n v="0"/>
    <n v="0"/>
    <n v="0"/>
    <n v="0"/>
    <x v="0"/>
    <m/>
    <x v="12"/>
    <x v="8"/>
    <s v="no impacts"/>
    <x v="6"/>
    <s v=""/>
    <s v="LIT_357"/>
    <m/>
  </r>
  <r>
    <s v="Foumban-Mambain-MTN"/>
    <s v="OST_102"/>
    <s v="OUEST"/>
    <m/>
    <m/>
    <s v="OUEST"/>
    <s v="Foumban"/>
    <s v="Huawei"/>
    <n v="0"/>
    <n v="0"/>
    <n v="0"/>
    <n v="0.95624555906549902"/>
    <n v="0"/>
    <n v="0"/>
    <n v="0"/>
    <n v="2.1765037824634095"/>
    <n v="4.6888242545650671"/>
    <n v="0.50287786823729497"/>
    <n v="0"/>
    <n v="0"/>
    <n v="0"/>
    <n v="0"/>
    <n v="0"/>
    <n v="0"/>
    <n v="0"/>
    <n v="5.8320706097884623"/>
    <n v="0.470667716796078"/>
    <n v="0"/>
    <n v="0"/>
    <n v="0"/>
    <n v="0"/>
    <n v="0"/>
    <n v="0"/>
    <n v="0"/>
    <x v="0"/>
    <m/>
    <x v="12"/>
    <x v="8"/>
    <s v="no impacts"/>
    <x v="6"/>
    <s v=""/>
    <s v="OST_102"/>
    <m/>
  </r>
  <r>
    <s v="Foumban-Ndjisse-III"/>
    <s v="OST_229"/>
    <s v="OUEST"/>
    <s v="CAMUSAT"/>
    <s v="HGB"/>
    <s v="OUEST"/>
    <s v="Foumban"/>
    <s v="Huawei"/>
    <n v="0"/>
    <n v="0"/>
    <n v="0"/>
    <n v="0"/>
    <n v="0"/>
    <n v="0"/>
    <n v="8.0614553994629509E-3"/>
    <n v="0"/>
    <n v="0"/>
    <n v="0"/>
    <n v="0"/>
    <n v="0"/>
    <n v="0"/>
    <n v="0"/>
    <n v="0"/>
    <n v="0"/>
    <n v="0"/>
    <n v="5.9226728076408319"/>
    <n v="0.45960996823929245"/>
    <n v="0"/>
    <n v="0"/>
    <n v="0"/>
    <n v="0"/>
    <n v="0"/>
    <n v="0"/>
    <n v="0"/>
    <x v="0"/>
    <m/>
    <x v="12"/>
    <x v="8"/>
    <s v="no impacts"/>
    <x v="6"/>
    <s v=""/>
    <s v="OST_229"/>
    <m/>
  </r>
  <r>
    <s v="Mbingo-IHS"/>
    <s v="NRO_031"/>
    <s v="NORD-OUEST"/>
    <s v="IHS"/>
    <s v="Grid-Gen"/>
    <s v="NORD-OUEST"/>
    <s v="Mbingo"/>
    <s v="NOKIA"/>
    <n v="2.0924462720842469"/>
    <n v="0"/>
    <n v="0"/>
    <n v="0"/>
    <n v="1.0795221731192857"/>
    <n v="0"/>
    <n v="0"/>
    <n v="0"/>
    <n v="0"/>
    <n v="0"/>
    <n v="0"/>
    <n v="0"/>
    <n v="0"/>
    <n v="0.36706374685032511"/>
    <n v="0"/>
    <n v="0"/>
    <n v="0"/>
    <n v="0.27478505163611888"/>
    <n v="0.36704591177200763"/>
    <n v="0"/>
    <n v="0"/>
    <n v="0"/>
    <n v="0"/>
    <n v="0"/>
    <n v="0"/>
    <n v="0"/>
    <x v="2"/>
    <m/>
    <x v="12"/>
    <x v="8"/>
    <s v="no impacts"/>
    <x v="6"/>
    <s v=""/>
    <s v="NRO_031"/>
    <m/>
  </r>
  <r>
    <s v="Babanki-IHS"/>
    <s v="NRO_058"/>
    <s v="NORD-OUEST"/>
    <s v="IHS"/>
    <s v="Grid-Gen"/>
    <s v="NORD-OUEST"/>
    <s v="Babanki"/>
    <s v="NOKIA"/>
    <n v="2.0923861516778413"/>
    <n v="0"/>
    <n v="0"/>
    <n v="0"/>
    <n v="1.0719943551738911"/>
    <n v="0"/>
    <n v="0.58064207155090763"/>
    <n v="0"/>
    <n v="0"/>
    <n v="0"/>
    <n v="0"/>
    <n v="0"/>
    <n v="0"/>
    <n v="0.36670704528397718"/>
    <n v="0"/>
    <n v="0"/>
    <n v="0"/>
    <n v="0.27150339722571781"/>
    <n v="0.36347889610852863"/>
    <n v="0"/>
    <n v="0"/>
    <n v="0"/>
    <n v="0"/>
    <n v="0"/>
    <n v="0"/>
    <n v="0"/>
    <x v="2"/>
    <m/>
    <x v="12"/>
    <x v="8"/>
    <s v="no impacts"/>
    <x v="6"/>
    <s v=""/>
    <s v="NRO_058"/>
    <m/>
  </r>
  <r>
    <s v="Bonassama-New-IHS"/>
    <s v="LIT_589"/>
    <s v="Douala"/>
    <s v="IHS"/>
    <s v="Grid-Gen"/>
    <s v="LITTORAL"/>
    <s v="Douala"/>
    <s v="ZTE"/>
    <n v="0"/>
    <n v="0"/>
    <n v="0"/>
    <n v="0"/>
    <n v="0"/>
    <n v="0"/>
    <n v="0"/>
    <n v="0"/>
    <n v="0"/>
    <n v="0"/>
    <n v="0"/>
    <n v="0"/>
    <n v="0"/>
    <n v="0"/>
    <n v="0"/>
    <n v="0"/>
    <n v="0"/>
    <n v="0"/>
    <n v="0.27360793646717013"/>
    <n v="0"/>
    <n v="0"/>
    <n v="0"/>
    <n v="0"/>
    <n v="0"/>
    <n v="0"/>
    <n v="0"/>
    <x v="0"/>
    <m/>
    <x v="12"/>
    <x v="8"/>
    <s v="no impacts"/>
    <x v="6"/>
    <s v=""/>
    <s v="LIT_589"/>
    <m/>
  </r>
  <r>
    <s v="Bda-Bus-Station-IHS"/>
    <s v="NRO_066"/>
    <s v="NORD-OUEST"/>
    <s v="IHS"/>
    <s v="Grid-Gen"/>
    <s v="NORD-OUEST"/>
    <s v="Bamenda"/>
    <s v="Huawei"/>
    <n v="0"/>
    <n v="0"/>
    <n v="0"/>
    <n v="0"/>
    <n v="0"/>
    <n v="0"/>
    <n v="0"/>
    <n v="0"/>
    <n v="0"/>
    <n v="0.26859627945998238"/>
    <n v="4.2767269349633175"/>
    <n v="0"/>
    <n v="5.6407002194428033"/>
    <n v="0.59132202161326131"/>
    <n v="1.9427750811139364"/>
    <n v="2.7295695610858575"/>
    <n v="0"/>
    <n v="0.36445982541598532"/>
    <n v="0.24988728230503407"/>
    <n v="0"/>
    <n v="0"/>
    <n v="0"/>
    <n v="0"/>
    <n v="0"/>
    <n v="0"/>
    <n v="0"/>
    <x v="0"/>
    <m/>
    <x v="12"/>
    <x v="8"/>
    <s v="no impacts"/>
    <x v="6"/>
    <s v=""/>
    <s v="NRO_066"/>
    <m/>
  </r>
  <r>
    <s v="Kribi-Gd-Batanga-II"/>
    <s v="SUD_094"/>
    <s v="LITTORAL"/>
    <s v="CAMUSAT"/>
    <s v="Good Grid + GE"/>
    <s v="SUD"/>
    <s v="Kribi"/>
    <s v="ZTE"/>
    <n v="0"/>
    <n v="5.7999674688171875E-2"/>
    <n v="3.5670156634854415E-5"/>
    <n v="3.2007544951531388"/>
    <n v="0"/>
    <n v="0"/>
    <n v="0"/>
    <n v="0"/>
    <n v="0"/>
    <n v="0"/>
    <n v="0"/>
    <n v="0"/>
    <n v="0.2029631912519651"/>
    <n v="0"/>
    <n v="1.0076819249328666E-2"/>
    <n v="0"/>
    <n v="0"/>
    <n v="0"/>
    <n v="0.24888851791926003"/>
    <n v="0"/>
    <n v="0"/>
    <n v="0"/>
    <n v="0"/>
    <n v="0"/>
    <n v="0"/>
    <n v="0"/>
    <x v="0"/>
    <m/>
    <x v="12"/>
    <x v="8"/>
    <s v="no impacts"/>
    <x v="6"/>
    <s v=""/>
    <s v="SUD_094"/>
    <m/>
  </r>
  <r>
    <s v="Bsadi-ZoneA-New"/>
    <s v="LIT_277"/>
    <s v="Douala"/>
    <s v="IHS"/>
    <s v="GridOnly"/>
    <s v="LITTORAL"/>
    <s v="Douala"/>
    <s v="ZTE"/>
    <n v="0"/>
    <n v="0"/>
    <n v="6.9437488763900665"/>
    <n v="0"/>
    <n v="0"/>
    <n v="4.1665418211184457"/>
    <n v="1.539185093869585"/>
    <n v="0"/>
    <n v="0"/>
    <n v="0"/>
    <n v="2.1955873162630239"/>
    <n v="0"/>
    <n v="7.2466955166893543"/>
    <n v="0"/>
    <n v="3.4467715654632984"/>
    <n v="0"/>
    <n v="0"/>
    <n v="0"/>
    <n v="0.22156517793700986"/>
    <n v="0"/>
    <n v="0"/>
    <n v="0"/>
    <n v="0"/>
    <n v="0"/>
    <n v="0"/>
    <n v="0"/>
    <x v="0"/>
    <m/>
    <x v="12"/>
    <x v="8"/>
    <s v="no impacts"/>
    <x v="6"/>
    <s v=""/>
    <s v="LIT_277"/>
    <m/>
  </r>
  <r>
    <s v="Bonaberi-Magzi-IHS"/>
    <s v="LIT_738"/>
    <s v="Douala"/>
    <s v="IHS"/>
    <s v="Grid-Gen"/>
    <s v="LITTORAL"/>
    <s v="Douala"/>
    <s v="ZTE"/>
    <n v="0"/>
    <n v="0"/>
    <n v="0"/>
    <n v="2.1254776233973405"/>
    <n v="1.4499561970476513"/>
    <n v="0"/>
    <n v="0"/>
    <n v="0"/>
    <n v="0"/>
    <n v="0"/>
    <n v="0"/>
    <n v="0"/>
    <n v="0"/>
    <n v="0"/>
    <n v="0"/>
    <n v="1.8510314382492523"/>
    <n v="0"/>
    <n v="0"/>
    <n v="0.20480020431865703"/>
    <n v="0"/>
    <n v="0"/>
    <n v="0"/>
    <n v="0"/>
    <n v="0"/>
    <n v="0"/>
    <n v="0"/>
    <x v="0"/>
    <m/>
    <x v="12"/>
    <x v="8"/>
    <s v="no impacts"/>
    <x v="6"/>
    <s v=""/>
    <s v="LIT_738"/>
    <m/>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19841524628102947"/>
    <n v="0"/>
    <n v="0"/>
    <n v="0"/>
    <n v="0"/>
    <n v="0"/>
    <n v="0"/>
    <n v="0"/>
    <x v="0"/>
    <m/>
    <x v="12"/>
    <x v="8"/>
    <s v="no impacts"/>
    <x v="6"/>
    <s v=""/>
    <s v="NRD_266"/>
    <m/>
  </r>
  <r>
    <s v="Shell-Nsimeyong"/>
    <s v="CTR_056"/>
    <s v="Yaounde"/>
    <s v="IHS"/>
    <s v="Grid-Gen"/>
    <s v="CENTRE"/>
    <s v="Yaounde"/>
    <s v="ZTE"/>
    <n v="0.2307859134271032"/>
    <n v="0"/>
    <n v="0"/>
    <n v="0"/>
    <n v="0"/>
    <n v="0"/>
    <n v="0"/>
    <n v="0"/>
    <n v="0"/>
    <n v="0"/>
    <n v="0"/>
    <n v="0"/>
    <n v="0"/>
    <n v="0"/>
    <n v="0"/>
    <n v="0"/>
    <n v="0"/>
    <n v="0"/>
    <n v="0.16686499273755634"/>
    <n v="0"/>
    <n v="0"/>
    <n v="0"/>
    <n v="0"/>
    <n v="0"/>
    <n v="0"/>
    <n v="0"/>
    <x v="0"/>
    <m/>
    <x v="12"/>
    <x v="8"/>
    <s v="no impacts"/>
    <x v="6"/>
    <s v=""/>
    <s v="CTR_056"/>
    <m/>
  </r>
  <r>
    <s v="Maroua-Ouro-Bah-II-IHS"/>
    <s v="EXN_184"/>
    <s v="Maroua"/>
    <s v="IHS"/>
    <s v="Grid-Gen"/>
    <s v="EXTREME-NORD"/>
    <s v="Maroua"/>
    <s v="Huawei"/>
    <n v="1.4790630448616426"/>
    <n v="0.74789617416167997"/>
    <n v="0"/>
    <n v="0"/>
    <n v="0.82132319159439893"/>
    <n v="0"/>
    <n v="0"/>
    <n v="0"/>
    <n v="0"/>
    <n v="0"/>
    <n v="0.90816218792179948"/>
    <n v="0"/>
    <n v="0"/>
    <n v="0"/>
    <n v="0"/>
    <n v="0"/>
    <n v="0"/>
    <n v="0"/>
    <n v="0.13677721561610923"/>
    <n v="0"/>
    <n v="0"/>
    <n v="0"/>
    <n v="0"/>
    <n v="0"/>
    <n v="0"/>
    <n v="0"/>
    <x v="0"/>
    <m/>
    <x v="12"/>
    <x v="8"/>
    <s v="no impacts"/>
    <x v="6"/>
    <s v=""/>
    <s v="EXN_184"/>
    <m/>
  </r>
  <r>
    <s v="Rond-point"/>
    <s v="LIT_048"/>
    <s v="Douala"/>
    <s v="IHS"/>
    <s v="Grid-Gen"/>
    <s v="LITTORAL"/>
    <s v="Douala"/>
    <s v="ZTE"/>
    <n v="0"/>
    <n v="0"/>
    <n v="0"/>
    <n v="0"/>
    <n v="0"/>
    <n v="0"/>
    <n v="0"/>
    <n v="0"/>
    <n v="0"/>
    <n v="0"/>
    <n v="0"/>
    <n v="0"/>
    <n v="0"/>
    <n v="0"/>
    <n v="0"/>
    <n v="0"/>
    <n v="0"/>
    <n v="0"/>
    <n v="0.13069545390987697"/>
    <n v="0"/>
    <n v="0"/>
    <n v="0"/>
    <n v="0"/>
    <n v="0"/>
    <n v="0"/>
    <n v="0"/>
    <x v="0"/>
    <m/>
    <x v="12"/>
    <x v="8"/>
    <s v="no impacts"/>
    <x v="6"/>
    <s v=""/>
    <s v="LIT_048"/>
    <m/>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5.7732148513410547E-2"/>
    <n v="0"/>
    <n v="0"/>
    <n v="0"/>
    <n v="0"/>
    <n v="0"/>
    <n v="0"/>
    <n v="0"/>
    <x v="0"/>
    <m/>
    <x v="12"/>
    <x v="8"/>
    <s v="no impacts"/>
    <x v="6"/>
    <s v=""/>
    <s v="NRO_119"/>
    <m/>
  </r>
  <r>
    <s v="Kouba-MTN-IHS"/>
    <s v="EST_094"/>
    <s v="CENTRE"/>
    <s v="IHS"/>
    <s v="Hybrid-Gen"/>
    <s v="EST"/>
    <s v="Kouba"/>
    <s v="NOKIA"/>
    <n v="2.6752617476098045E-4"/>
    <n v="0"/>
    <n v="0"/>
    <n v="0"/>
    <n v="0"/>
    <n v="0"/>
    <n v="0"/>
    <n v="0"/>
    <n v="0"/>
    <n v="0"/>
    <n v="0"/>
    <n v="0"/>
    <n v="0"/>
    <n v="1.0084754508667519"/>
    <n v="0.27308521885465337"/>
    <n v="0"/>
    <n v="0"/>
    <n v="0"/>
    <n v="5.3005852759301142E-2"/>
    <n v="0"/>
    <n v="0"/>
    <n v="0"/>
    <n v="0"/>
    <n v="0"/>
    <n v="0"/>
    <n v="0"/>
    <x v="0"/>
    <m/>
    <x v="12"/>
    <x v="8"/>
    <s v="no impacts"/>
    <x v="6"/>
    <s v=""/>
    <s v="EST_094"/>
    <m/>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4.0877999503471658E-2"/>
    <n v="0"/>
    <n v="0"/>
    <n v="0"/>
    <n v="0"/>
    <n v="0"/>
    <n v="0"/>
    <n v="0"/>
    <x v="0"/>
    <m/>
    <x v="12"/>
    <x v="8"/>
    <s v="no impacts"/>
    <x v="6"/>
    <s v=""/>
    <s v="CTR_395"/>
    <m/>
  </r>
  <r>
    <s v="Balikumbat-Palais"/>
    <s v="NRO_034"/>
    <s v="NORD-OUEST"/>
    <s v="IHS"/>
    <s v="Grid-Gen"/>
    <s v="NORD-OUEST"/>
    <s v="Balikumbat"/>
    <s v="NOKIA"/>
    <n v="2.7053307087621325E-3"/>
    <n v="0.15714335700993459"/>
    <n v="0"/>
    <n v="0"/>
    <n v="2.6195218224961261"/>
    <n v="3.8940339532160726"/>
    <n v="0"/>
    <n v="0"/>
    <n v="0.66923146871340267"/>
    <n v="0"/>
    <n v="0.75584397278040771"/>
    <n v="0"/>
    <n v="0"/>
    <n v="0"/>
    <n v="0"/>
    <n v="0"/>
    <n v="0"/>
    <n v="0.10189180242728284"/>
    <n v="1.612291079892593E-2"/>
    <n v="0"/>
    <n v="0"/>
    <n v="0"/>
    <n v="0"/>
    <n v="0"/>
    <n v="0"/>
    <n v="0"/>
    <x v="2"/>
    <m/>
    <x v="12"/>
    <x v="8"/>
    <s v="no impacts"/>
    <x v="6"/>
    <s v=""/>
    <s v="NRO_034"/>
    <m/>
  </r>
  <r>
    <s v="Kiiki"/>
    <s v="CTR_190"/>
    <s v="CENTRE"/>
    <s v="IHS"/>
    <s v="Grid-Gen"/>
    <s v="CENTRE"/>
    <s v="Kiiki"/>
    <s v="NOKIA"/>
    <n v="0"/>
    <n v="0"/>
    <n v="0"/>
    <n v="0"/>
    <n v="0"/>
    <n v="0"/>
    <n v="0"/>
    <n v="6.6851597340379598E-2"/>
    <n v="0"/>
    <n v="0"/>
    <n v="0"/>
    <n v="0"/>
    <n v="0"/>
    <n v="0"/>
    <n v="0"/>
    <n v="0"/>
    <n v="0"/>
    <n v="0"/>
    <n v="6.7238245256582962E-3"/>
    <n v="0"/>
    <n v="0"/>
    <n v="0"/>
    <n v="0"/>
    <n v="0"/>
    <n v="0"/>
    <n v="0"/>
    <x v="0"/>
    <m/>
    <x v="12"/>
    <x v="8"/>
    <s v="no impacts"/>
    <x v="6"/>
    <s v=""/>
    <s v="CTR_190"/>
    <m/>
  </r>
  <r>
    <s v="Buea-UB-Lamp-IHS"/>
    <s v="SUO_200"/>
    <s v="SUD-OUEST"/>
    <s v="IHS"/>
    <s v="Grid-Gen"/>
    <s v="SUD-OUEST"/>
    <s v="Buea"/>
    <s v="Huawei"/>
    <n v="0"/>
    <n v="0.62467361806679156"/>
    <n v="0"/>
    <n v="0"/>
    <n v="0"/>
    <n v="0"/>
    <n v="0"/>
    <n v="0"/>
    <n v="0"/>
    <n v="0"/>
    <n v="0"/>
    <n v="0"/>
    <n v="0"/>
    <n v="0"/>
    <n v="0"/>
    <n v="0"/>
    <n v="10.332663447791729"/>
    <n v="0"/>
    <n v="4.7262957541099162E-3"/>
    <n v="0"/>
    <n v="0"/>
    <n v="0"/>
    <n v="0"/>
    <n v="0"/>
    <n v="0"/>
    <n v="0"/>
    <x v="0"/>
    <m/>
    <x v="12"/>
    <x v="8"/>
    <s v="no impacts"/>
    <x v="6"/>
    <s v=""/>
    <s v="SUO_200"/>
    <m/>
  </r>
  <r>
    <s v="Bpriso-Croissanterie"/>
    <s v="LIT_675"/>
    <s v="Douala"/>
    <s v="CAMUSAT"/>
    <s v="Good Grid + GE"/>
    <s v="LITTORAL"/>
    <s v="Douala"/>
    <s v="ZTE"/>
    <n v="0"/>
    <n v="0"/>
    <n v="0"/>
    <n v="0"/>
    <n v="0"/>
    <n v="0"/>
    <n v="0"/>
    <n v="0"/>
    <n v="0"/>
    <n v="0"/>
    <n v="0"/>
    <n v="0"/>
    <n v="0"/>
    <n v="0"/>
    <n v="0"/>
    <n v="0"/>
    <n v="0"/>
    <n v="0"/>
    <n v="2.2293847896742098E-3"/>
    <n v="0"/>
    <n v="0"/>
    <n v="0"/>
    <n v="0"/>
    <n v="0"/>
    <n v="0"/>
    <n v="0"/>
    <x v="0"/>
    <m/>
    <x v="12"/>
    <x v="8"/>
    <s v="no impacts"/>
    <x v="6"/>
    <s v=""/>
    <s v="LIT_675"/>
    <m/>
  </r>
  <r>
    <s v="Ndogbong-Vallee"/>
    <s v="LIT_264"/>
    <s v="Douala"/>
    <s v="IHS"/>
    <s v="Grid-Gen"/>
    <s v="LITTORAL"/>
    <s v="Douala"/>
    <s v="ZTE"/>
    <n v="0"/>
    <n v="2.1314702097119858"/>
    <n v="0"/>
    <n v="2.211549711357039E-3"/>
    <n v="0"/>
    <n v="0"/>
    <n v="0"/>
    <n v="0"/>
    <n v="0"/>
    <n v="0"/>
    <n v="0"/>
    <n v="0"/>
    <n v="0"/>
    <n v="0"/>
    <n v="0"/>
    <n v="0"/>
    <n v="0"/>
    <n v="0"/>
    <n v="1.8548481450091792E-3"/>
    <n v="0"/>
    <n v="0"/>
    <n v="0"/>
    <n v="0"/>
    <n v="0"/>
    <n v="0"/>
    <n v="0"/>
    <x v="0"/>
    <m/>
    <x v="12"/>
    <x v="8"/>
    <s v="no impacts"/>
    <x v="6"/>
    <s v=""/>
    <s v="LIT_264"/>
    <m/>
  </r>
  <r>
    <s v="Bafang-Hotel-IHS"/>
    <s v="OST_222"/>
    <s v="OUEST"/>
    <s v="IHS"/>
    <s v="Grid-Gen"/>
    <s v="OUEST"/>
    <s v="Bafang"/>
    <s v="Huawei"/>
    <n v="0"/>
    <n v="0"/>
    <n v="0"/>
    <n v="0"/>
    <n v="0"/>
    <n v="2.2115497113570925E-2"/>
    <n v="0"/>
    <n v="8.9175391586979538E-4"/>
    <n v="8.9175391586979538E-4"/>
    <n v="0"/>
    <n v="0"/>
    <n v="0"/>
    <n v="0"/>
    <n v="5.3505234952187721E-4"/>
    <n v="0"/>
    <n v="0"/>
    <n v="0"/>
    <n v="0"/>
    <n v="1.6051570485656314E-3"/>
    <n v="0"/>
    <n v="0"/>
    <n v="0"/>
    <n v="0"/>
    <n v="0"/>
    <n v="0"/>
    <n v="0"/>
    <x v="0"/>
    <m/>
    <x v="12"/>
    <x v="8"/>
    <s v="no impacts"/>
    <x v="6"/>
    <s v=""/>
    <s v="OST_222"/>
    <m/>
  </r>
  <r>
    <s v="Bafang-Centre"/>
    <s v="OST_126"/>
    <s v="OUEST"/>
    <s v="IHS"/>
    <s v="Grid Only"/>
    <s v="OUEST"/>
    <s v="Bafang"/>
    <s v="Huawei"/>
    <n v="0"/>
    <n v="0"/>
    <n v="0"/>
    <n v="0"/>
    <n v="2.675261747609386E-4"/>
    <n v="0"/>
    <n v="0"/>
    <n v="5.439698886805751E-3"/>
    <n v="0"/>
    <n v="2.675261747609386E-4"/>
    <n v="0"/>
    <n v="0"/>
    <n v="0"/>
    <n v="2.675261747609386E-4"/>
    <n v="0"/>
    <n v="0"/>
    <n v="0"/>
    <n v="1.7835078317395909E-4"/>
    <n v="2.675261747609386E-4"/>
    <n v="0"/>
    <n v="0"/>
    <n v="0"/>
    <n v="0"/>
    <n v="0"/>
    <n v="0"/>
    <n v="0"/>
    <x v="0"/>
    <m/>
    <x v="12"/>
    <x v="8"/>
    <s v="no impacts"/>
    <x v="6"/>
    <s v=""/>
    <s v="OST_126"/>
    <m/>
  </r>
  <r>
    <s v="Bonakanda"/>
    <s v="SUO_132"/>
    <s v="SUD-OUEST"/>
    <s v="IHS"/>
    <s v="Grid-Gen"/>
    <s v="SUD-OUEST"/>
    <s v="Buea"/>
    <s v="Huawei"/>
    <n v="0"/>
    <n v="0"/>
    <n v="0"/>
    <n v="0"/>
    <n v="0"/>
    <n v="0"/>
    <n v="7.0448559353713837E-3"/>
    <n v="0"/>
    <n v="0"/>
    <n v="0"/>
    <n v="0"/>
    <n v="0"/>
    <n v="0"/>
    <n v="0"/>
    <n v="0"/>
    <n v="0"/>
    <n v="11.047047509795025"/>
    <n v="0"/>
    <n v="8.9175391586979543E-5"/>
    <n v="0"/>
    <n v="0"/>
    <n v="0"/>
    <n v="0"/>
    <n v="0"/>
    <n v="0"/>
    <n v="0"/>
    <x v="2"/>
    <m/>
    <x v="12"/>
    <x v="8"/>
    <s v="no impacts"/>
    <x v="6"/>
    <s v=""/>
    <s v="SUO_132"/>
    <m/>
  </r>
  <r>
    <s v="Nkwein-Clinic-St-Louis-MTN"/>
    <s v="NRO_244"/>
    <s v="NORD-OUEST"/>
    <s v="IHS"/>
    <s v="Grid-Gen"/>
    <s v="NORD-OUEST"/>
    <s v="Bamenda"/>
    <s v="Huawei"/>
    <n v="0"/>
    <n v="0"/>
    <n v="0"/>
    <n v="0"/>
    <n v="0"/>
    <n v="0"/>
    <n v="0"/>
    <n v="0"/>
    <n v="0"/>
    <n v="0"/>
    <n v="4.5479449709359566E-3"/>
    <n v="0"/>
    <n v="0"/>
    <n v="0"/>
    <n v="0"/>
    <n v="0"/>
    <n v="0"/>
    <n v="0.60155935656744652"/>
    <n v="8.9175391586979543E-5"/>
    <n v="0"/>
    <n v="0"/>
    <n v="0"/>
    <n v="0"/>
    <n v="0"/>
    <n v="0"/>
    <n v="0"/>
    <x v="0"/>
    <m/>
    <x v="12"/>
    <x v="8"/>
    <s v="no impacts"/>
    <x v="6"/>
    <s v=""/>
    <s v="NRO_244"/>
    <m/>
  </r>
  <r>
    <s v="Mboppi-New"/>
    <s v="LIT_736"/>
    <s v="Douala"/>
    <s v="CAMUSAT"/>
    <s v="Good Grid no GE - 8h"/>
    <s v="LITTORAL"/>
    <s v="Douala"/>
    <s v="ZTE"/>
    <n v="0"/>
    <n v="0"/>
    <n v="0"/>
    <n v="0"/>
    <n v="0"/>
    <n v="0"/>
    <n v="0"/>
    <n v="0"/>
    <n v="45.003984356496098"/>
    <n v="0"/>
    <n v="15.895691901162273"/>
    <n v="0"/>
    <n v="13.868556899607057"/>
    <n v="13.868556899607057"/>
    <n v="45.674422785525309"/>
    <n v="0"/>
    <n v="0"/>
    <n v="0"/>
    <n v="8.6845290698893322E-17"/>
    <n v="0"/>
    <n v="0"/>
    <n v="0"/>
    <n v="0"/>
    <n v="0"/>
    <n v="0"/>
    <n v="0"/>
    <x v="0"/>
    <m/>
    <x v="12"/>
    <x v="8"/>
    <s v="no impacts"/>
    <x v="6"/>
    <s v=""/>
    <s v="LIT_736"/>
    <m/>
  </r>
  <r>
    <s v="Sangmelima-Stade"/>
    <s v="SUD_103"/>
    <s v="CENTRE"/>
    <s v="CAMUSAT"/>
    <s v="Bad Grid + GE"/>
    <s v="SUD"/>
    <s v="Sangmelima"/>
    <s v="ZTE"/>
    <n v="0"/>
    <n v="0"/>
    <n v="0"/>
    <n v="0"/>
    <n v="0"/>
    <n v="0"/>
    <n v="0"/>
    <n v="7.2371075582411097E-17"/>
    <n v="0"/>
    <n v="0"/>
    <n v="0"/>
    <n v="0"/>
    <n v="0"/>
    <n v="0"/>
    <n v="8.3824868091763195E-3"/>
    <n v="0"/>
    <n v="0"/>
    <n v="1.3891564150636491"/>
    <n v="2.8948430232964443E-17"/>
    <n v="0"/>
    <n v="0"/>
    <n v="0"/>
    <n v="0"/>
    <n v="0"/>
    <n v="0"/>
    <n v="0"/>
    <x v="0"/>
    <m/>
    <x v="12"/>
    <x v="8"/>
    <s v="no impacts"/>
    <x v="6"/>
    <s v=""/>
    <s v="SUD_103"/>
    <m/>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0"/>
    <n v="4.5175004922481614"/>
    <n v="8.14581531990423"/>
    <n v="56.225548107626857"/>
    <n v="13.868556899607057"/>
    <n v="56.081476344978917"/>
    <n v="0"/>
    <n v="0"/>
    <n v="0"/>
    <n v="0"/>
    <n v="0"/>
    <n v="0"/>
    <n v="0"/>
    <n v="0"/>
    <n v="0"/>
    <x v="0"/>
    <m/>
    <x v="10"/>
    <x v="6"/>
    <s v="BSS Hardware issue"/>
    <x v="5"/>
    <s v="05/06/2026: hardware issue,  site with GPS issue (alarm : TDD down 09Apr 02pm)"/>
    <s v="CTR_449"/>
    <m/>
  </r>
  <r>
    <s v="NR-Bastos"/>
    <s v="CTR_038"/>
    <s v="Yaounde"/>
    <s v="IHS"/>
    <s v="GridOnly"/>
    <s v="CENTRE"/>
    <s v="Yaounde"/>
    <s v="ZTE"/>
    <n v="0"/>
    <n v="0"/>
    <n v="0"/>
    <n v="2.2632714384775689E-2"/>
    <n v="0"/>
    <n v="0"/>
    <n v="2.4451892373150014E-2"/>
    <n v="0"/>
    <n v="0"/>
    <n v="0"/>
    <n v="0"/>
    <n v="0"/>
    <n v="19.101012176364669"/>
    <n v="0"/>
    <n v="27.834725182845226"/>
    <n v="50.176585110420525"/>
    <n v="53.338387794528451"/>
    <n v="0"/>
    <n v="0"/>
    <n v="0"/>
    <n v="0"/>
    <n v="0"/>
    <n v="0"/>
    <n v="0"/>
    <n v="0"/>
    <n v="0"/>
    <x v="0"/>
    <m/>
    <x v="12"/>
    <x v="8"/>
    <s v="no impacts"/>
    <x v="6"/>
    <s v=""/>
    <s v="CTR_038"/>
    <m/>
  </r>
  <r>
    <s v="Emana-Bilick-IHS"/>
    <s v="CTR_160"/>
    <s v="Yaounde"/>
    <s v="IHS"/>
    <s v="Grid-Gen"/>
    <s v="CENTRE"/>
    <s v="Yaounde"/>
    <s v="ZTE"/>
    <n v="4.3638512925437958"/>
    <n v="13.934903390947767"/>
    <n v="0"/>
    <n v="0"/>
    <n v="0"/>
    <n v="0"/>
    <n v="0"/>
    <n v="0"/>
    <n v="0"/>
    <n v="0"/>
    <n v="5.2243046459665603"/>
    <n v="0"/>
    <n v="9.7253076907711318"/>
    <n v="3.4415102173596646"/>
    <n v="35.558865746091257"/>
    <n v="13.868556899607057"/>
    <n v="28.43162958397183"/>
    <n v="0"/>
    <n v="0"/>
    <n v="0"/>
    <n v="0"/>
    <n v="0"/>
    <n v="0"/>
    <n v="0"/>
    <n v="0"/>
    <n v="0"/>
    <x v="0"/>
    <m/>
    <x v="12"/>
    <x v="8"/>
    <s v="no impacts"/>
    <x v="6"/>
    <s v=""/>
    <s v="CTR_160"/>
    <m/>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n v="0"/>
    <n v="0"/>
    <n v="0"/>
    <n v="0"/>
    <x v="1"/>
    <m/>
    <x v="4"/>
    <x v="1"/>
    <s v="EXCLU"/>
    <x v="1"/>
    <s v=""/>
    <s v="LIT_837"/>
    <m/>
  </r>
  <r>
    <s v="Pont-Emana-MTN"/>
    <s v="CTR_799"/>
    <s v="Yaounde"/>
    <m/>
    <m/>
    <s v="CENTRE"/>
    <s v="Yaounde"/>
    <s v="ZTE"/>
    <n v="4.2804187961750177E-4"/>
    <n v="0"/>
    <n v="0"/>
    <n v="0"/>
    <n v="0"/>
    <n v="0"/>
    <n v="0"/>
    <n v="0"/>
    <n v="0"/>
    <n v="0"/>
    <n v="0"/>
    <n v="0"/>
    <n v="1.3214366226924974"/>
    <n v="0.25404285555298695"/>
    <n v="13.928518432910142"/>
    <n v="12.929896727762511"/>
    <n v="18.712992212491407"/>
    <n v="0"/>
    <n v="0"/>
    <n v="0"/>
    <n v="0"/>
    <n v="0"/>
    <n v="0"/>
    <n v="0"/>
    <n v="0"/>
    <n v="0"/>
    <x v="0"/>
    <m/>
    <x v="12"/>
    <x v="8"/>
    <s v="no impacts"/>
    <x v="6"/>
    <s v=""/>
    <s v="CTR_799"/>
    <m/>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0"/>
    <n v="18.491409199476077"/>
    <n v="18.491409199476077"/>
    <n v="18.491141673301318"/>
    <n v="18.491409199476077"/>
    <n v="18.491409199476077"/>
    <n v="0"/>
    <n v="0"/>
    <n v="0"/>
    <n v="0"/>
    <n v="0"/>
    <n v="0"/>
    <n v="0"/>
    <n v="0"/>
    <n v="0"/>
    <x v="0"/>
    <m/>
    <x v="12"/>
    <x v="8"/>
    <s v="no impacts"/>
    <x v="6"/>
    <s v=""/>
    <s v="OST_084"/>
    <m/>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n v="0"/>
    <n v="0"/>
    <n v="0"/>
    <n v="0"/>
    <x v="0"/>
    <m/>
    <x v="6"/>
    <x v="2"/>
    <s v="SPARE-ISSUE"/>
    <x v="2"/>
    <s v="(05/06/2026 ocm ran 18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06/2026 ocm ran 15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06/2026 ocm ran 10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s v="NRD_168"/>
    <m/>
  </r>
  <r>
    <s v="Bambalang"/>
    <s v="NRO_100"/>
    <s v="NORD-OUEST"/>
    <s v="IHS"/>
    <s v="Hybrid-Gen"/>
    <s v="NORD-OUEST"/>
    <s v="Bambalang"/>
    <s v="Huawei"/>
    <n v="0"/>
    <n v="0"/>
    <n v="0"/>
    <n v="0"/>
    <n v="0"/>
    <n v="0"/>
    <n v="0"/>
    <n v="0"/>
    <n v="0"/>
    <n v="0"/>
    <n v="0"/>
    <n v="0"/>
    <n v="0"/>
    <n v="16.505330548207503"/>
    <n v="16.275989276124108"/>
    <n v="15.565154394705981"/>
    <n v="16.717764166046006"/>
    <n v="0"/>
    <n v="0"/>
    <n v="0"/>
    <n v="0"/>
    <n v="0"/>
    <n v="0"/>
    <n v="0"/>
    <n v="0"/>
    <n v="0"/>
    <x v="2"/>
    <m/>
    <x v="9"/>
    <x v="5"/>
    <s v="MPR ISSUE"/>
    <x v="5"/>
    <s v="(05/06/2026 ocm ran 18h): 06.05.2026: Need FME on site to check BBU status and its interco with MPR; Investigations ongoing with level 0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5h): 06.05.2026: Power issue, IHS is sharing ETR of W19 - Escalated to L3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6/2026 ocm ran 10h): 06.05.2026: Power issue, IHS is sharing ETR of W19 - Escalated to L3_x000a_05.05.2026: Power issue FME ongoing to the site, ETA=13H - Level 0 on site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NRO_100"/>
    <m/>
  </r>
  <r>
    <s v="Mora4-IHS"/>
    <s v="EXN_258"/>
    <s v="EXTREME-NORD"/>
    <s v="IHS"/>
    <s v="Grid-Gen"/>
    <s v="EXTREME-NORD"/>
    <s v="Mora"/>
    <s v="Huawei"/>
    <n v="11.931934920512624"/>
    <n v="11.931934920512624"/>
    <n v="13.029844506653195"/>
    <n v="13.52371566034021"/>
    <n v="10.216664098415391"/>
    <n v="6.7571404519551512"/>
    <n v="0"/>
    <n v="0"/>
    <n v="0"/>
    <n v="0"/>
    <n v="0"/>
    <n v="0"/>
    <n v="7.5903418057089391"/>
    <n v="28.440172586485872"/>
    <n v="27.737113799214125"/>
    <n v="27.737113799214125"/>
    <n v="16.162897044513503"/>
    <n v="0"/>
    <n v="0"/>
    <n v="0"/>
    <n v="0"/>
    <n v="0"/>
    <n v="0"/>
    <n v="0"/>
    <n v="0"/>
    <n v="0"/>
    <x v="2"/>
    <m/>
    <x v="12"/>
    <x v="8"/>
    <s v="no impacts"/>
    <x v="6"/>
    <s v=""/>
    <s v="EXN_258"/>
    <m/>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n v="0"/>
    <n v="0"/>
    <n v="0"/>
    <n v="0"/>
    <x v="0"/>
    <m/>
    <x v="12"/>
    <x v="8"/>
    <s v="no impacts"/>
    <x v="6"/>
    <s v=""/>
    <s v="CTR_630"/>
    <m/>
  </r>
  <r>
    <s v="Damas"/>
    <s v="CTR_074"/>
    <s v="Yaounde"/>
    <s v="IHS"/>
    <s v="Grid-Gen"/>
    <s v="CENTRE"/>
    <s v="Yaounde"/>
    <s v="ZTE"/>
    <n v="0"/>
    <n v="0"/>
    <n v="0"/>
    <n v="0"/>
    <n v="0"/>
    <n v="0"/>
    <n v="0"/>
    <n v="0"/>
    <n v="0"/>
    <n v="0"/>
    <n v="0"/>
    <n v="0"/>
    <n v="0"/>
    <n v="0"/>
    <n v="0"/>
    <n v="0"/>
    <n v="14.313399422999552"/>
    <n v="0"/>
    <n v="0"/>
    <n v="0"/>
    <n v="0"/>
    <n v="0"/>
    <n v="0"/>
    <n v="0"/>
    <n v="0"/>
    <n v="0"/>
    <x v="0"/>
    <m/>
    <x v="12"/>
    <x v="8"/>
    <s v="no impacts"/>
    <x v="6"/>
    <s v=""/>
    <s v="CTR_074"/>
    <m/>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n v="0"/>
    <n v="0"/>
    <n v="0"/>
    <n v="0"/>
    <x v="0"/>
    <m/>
    <x v="12"/>
    <x v="8"/>
    <s v="no impacts"/>
    <x v="6"/>
    <s v=""/>
    <s v="LIT_161"/>
    <m/>
  </r>
  <r>
    <s v="Nkolfon-Cimencam-IHS"/>
    <s v="CTR_911"/>
    <s v="CENTRE"/>
    <s v="IHS"/>
    <s v="Gen-Lithium"/>
    <s v="CENTRE"/>
    <s v="Mbankomo"/>
    <s v="ZTE"/>
    <n v="0"/>
    <n v="0"/>
    <n v="0"/>
    <n v="0"/>
    <n v="0"/>
    <n v="0"/>
    <n v="0"/>
    <n v="1.9373353822271302"/>
    <n v="1.4769228354635553"/>
    <n v="4.1027992512120708"/>
    <n v="13.868556899607057"/>
    <n v="0"/>
    <n v="13.868556899607057"/>
    <n v="13.868556899607057"/>
    <n v="13.868556899607057"/>
    <n v="13.868556899607057"/>
    <n v="13.868556899607057"/>
    <n v="24.325744864210844"/>
    <n v="0"/>
    <n v="0"/>
    <n v="0"/>
    <n v="0"/>
    <n v="0"/>
    <n v="0"/>
    <n v="0"/>
    <n v="0"/>
    <x v="0"/>
    <m/>
    <x v="12"/>
    <x v="8"/>
    <s v="no impacts"/>
    <x v="6"/>
    <s v=""/>
    <s v="CTR_911"/>
    <m/>
  </r>
  <r>
    <s v="Oyomabang-marche"/>
    <s v="CTR_718"/>
    <s v="Yaounde"/>
    <s v="CAMUSAT"/>
    <s v="Good Grid no GE - 8h"/>
    <s v="CENTRE"/>
    <s v="Yaounde"/>
    <s v="ZTE"/>
    <n v="0"/>
    <n v="0"/>
    <n v="0"/>
    <n v="5.996403021404948"/>
    <n v="34.245490578798226"/>
    <n v="38.763650968944127"/>
    <n v="40.276582827530511"/>
    <n v="39.472809353000429"/>
    <n v="26.309469285141528"/>
    <n v="0"/>
    <n v="0"/>
    <n v="0"/>
    <n v="30.551703178639009"/>
    <n v="13.868556899607057"/>
    <n v="13.868556899607057"/>
    <n v="13.868556899607057"/>
    <n v="13.868556899607057"/>
    <n v="12.15241215867227"/>
    <n v="0"/>
    <n v="0"/>
    <n v="0"/>
    <n v="0"/>
    <n v="0"/>
    <n v="0"/>
    <n v="0"/>
    <n v="0"/>
    <x v="0"/>
    <m/>
    <x v="12"/>
    <x v="8"/>
    <s v="no impacts"/>
    <x v="6"/>
    <s v=""/>
    <s v="CTR_718"/>
    <m/>
  </r>
  <r>
    <s v="CTR_920_Z_MENDONG-ELOUMDEM"/>
    <s v="CTR_920"/>
    <s v="Yaounde"/>
    <s v="ESCO"/>
    <s v="Good Grid + Solar + GE"/>
    <s v="CENTRE"/>
    <s v="Yaounde"/>
    <s v="ZTE"/>
    <n v="0"/>
    <n v="0"/>
    <n v="0"/>
    <n v="16.087436828152605"/>
    <n v="0"/>
    <n v="0"/>
    <n v="0"/>
    <n v="2.5397151523971342E-2"/>
    <n v="0"/>
    <n v="0"/>
    <n v="0"/>
    <n v="0"/>
    <n v="0"/>
    <n v="0"/>
    <n v="0"/>
    <n v="0"/>
    <n v="13.601744127978819"/>
    <n v="0"/>
    <n v="0"/>
    <n v="0"/>
    <n v="0"/>
    <n v="0"/>
    <n v="0"/>
    <n v="0"/>
    <n v="0"/>
    <n v="0"/>
    <x v="0"/>
    <m/>
    <x v="12"/>
    <x v="8"/>
    <s v="no impacts"/>
    <x v="6"/>
    <s v=""/>
    <s v="CTR_920"/>
    <m/>
  </r>
  <r>
    <s v="Okolo"/>
    <s v="CTR_213"/>
    <s v="Yaounde"/>
    <s v="IHS"/>
    <s v="Grid-Gen"/>
    <s v="CENTRE"/>
    <s v="Yaounde"/>
    <s v="ZTE"/>
    <n v="0"/>
    <n v="0"/>
    <n v="0"/>
    <n v="0"/>
    <n v="0"/>
    <n v="0"/>
    <n v="0"/>
    <n v="0"/>
    <n v="0"/>
    <n v="0"/>
    <n v="0"/>
    <n v="0"/>
    <n v="0"/>
    <n v="0"/>
    <n v="4.2875528275019559E-2"/>
    <n v="3.6382846364354959"/>
    <n v="13.508734194553597"/>
    <n v="0"/>
    <n v="0"/>
    <n v="0"/>
    <n v="0"/>
    <n v="0"/>
    <n v="0"/>
    <n v="0"/>
    <n v="0"/>
    <n v="0"/>
    <x v="0"/>
    <m/>
    <x v="12"/>
    <x v="8"/>
    <s v="no impacts"/>
    <x v="6"/>
    <s v=""/>
    <s v="CTR_213"/>
    <m/>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0"/>
    <n v="18.491409199476077"/>
    <n v="18.491409199476077"/>
    <n v="18.491409199476077"/>
    <n v="18.491141673301318"/>
    <n v="11.727099046037333"/>
    <n v="0"/>
    <n v="0"/>
    <n v="0"/>
    <n v="0"/>
    <n v="0"/>
    <n v="0"/>
    <n v="0"/>
    <n v="0"/>
    <n v="0"/>
    <x v="1"/>
    <s v="site vandalise"/>
    <x v="4"/>
    <x v="1"/>
    <s v="EXCLU"/>
    <x v="1"/>
    <s v=""/>
    <s v="SUO_232"/>
    <m/>
  </r>
  <r>
    <s v="Muea"/>
    <s v="SUO_038"/>
    <s v="SUD-OUEST"/>
    <s v="IHS"/>
    <s v="Grid-Gen"/>
    <s v="SUD-OUEST"/>
    <s v="Buea"/>
    <s v="Huawei"/>
    <n v="0"/>
    <n v="0"/>
    <n v="0"/>
    <n v="0"/>
    <n v="0"/>
    <n v="0"/>
    <n v="6.9556805437844052E-3"/>
    <n v="0"/>
    <n v="0"/>
    <n v="0"/>
    <n v="0"/>
    <n v="0"/>
    <n v="0"/>
    <n v="0"/>
    <n v="0"/>
    <n v="0"/>
    <n v="11.084251483165112"/>
    <n v="0"/>
    <n v="0"/>
    <n v="0"/>
    <n v="0"/>
    <n v="0"/>
    <n v="0"/>
    <n v="0"/>
    <n v="0"/>
    <n v="0"/>
    <x v="0"/>
    <m/>
    <x v="12"/>
    <x v="8"/>
    <s v="no impacts"/>
    <x v="6"/>
    <s v=""/>
    <s v="SUO_038"/>
    <m/>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n v="0"/>
    <n v="0"/>
    <n v="0"/>
    <n v="0"/>
    <x v="0"/>
    <m/>
    <x v="12"/>
    <x v="8"/>
    <s v="no impacts"/>
    <x v="6"/>
    <s v=""/>
    <s v="SUO_254"/>
    <m/>
  </r>
  <r>
    <s v="PK9"/>
    <s v="LIT_370"/>
    <s v="Douala"/>
    <s v="IHS"/>
    <s v="Grid-Gen"/>
    <s v="LITTORAL"/>
    <s v="Douala"/>
    <s v="ZTE"/>
    <n v="0"/>
    <n v="0"/>
    <n v="0"/>
    <n v="0"/>
    <n v="0"/>
    <n v="0"/>
    <n v="0"/>
    <n v="0"/>
    <n v="0"/>
    <n v="0"/>
    <n v="0"/>
    <n v="0"/>
    <n v="0"/>
    <n v="2.2115497113570394E-3"/>
    <n v="0"/>
    <n v="2.1875972011768305"/>
    <n v="10.742620557995394"/>
    <n v="0"/>
    <n v="0"/>
    <n v="0"/>
    <n v="0"/>
    <n v="0"/>
    <n v="0"/>
    <n v="0"/>
    <n v="0"/>
    <n v="0"/>
    <x v="0"/>
    <m/>
    <x v="12"/>
    <x v="8"/>
    <s v="no impacts"/>
    <x v="6"/>
    <s v=""/>
    <s v="LIT_370"/>
    <m/>
  </r>
  <r>
    <s v="Mankon-II"/>
    <s v="NRO_141"/>
    <s v="NORD-OUEST"/>
    <s v="CAMUSAT"/>
    <s v="HGB"/>
    <s v="NORD-OUEST"/>
    <s v="Bamenda"/>
    <s v="Huawei"/>
    <n v="0"/>
    <n v="0"/>
    <n v="0"/>
    <n v="0"/>
    <n v="0"/>
    <n v="0"/>
    <n v="0"/>
    <n v="0"/>
    <n v="0"/>
    <n v="0"/>
    <n v="0"/>
    <n v="0"/>
    <n v="0"/>
    <n v="2.6207577482714246"/>
    <n v="5.2336502270048761"/>
    <n v="4.7576676568702148"/>
    <n v="10.402487779404336"/>
    <n v="0"/>
    <n v="0"/>
    <n v="0"/>
    <n v="0"/>
    <n v="0"/>
    <n v="0"/>
    <n v="0"/>
    <n v="0"/>
    <n v="0"/>
    <x v="0"/>
    <m/>
    <x v="12"/>
    <x v="8"/>
    <s v="no impacts"/>
    <x v="6"/>
    <s v=""/>
    <s v="NRO_141"/>
    <m/>
  </r>
  <r>
    <s v="Buea-Service-Center-IHS"/>
    <s v="SUO_182"/>
    <s v="SUD-OUEST"/>
    <s v="IHS"/>
    <s v="Grid-Gen"/>
    <s v="SUD-OUEST"/>
    <s v="Buea"/>
    <s v="Huawei"/>
    <n v="0"/>
    <n v="0.62601124894059634"/>
    <n v="0"/>
    <n v="0"/>
    <n v="0"/>
    <n v="0"/>
    <n v="0"/>
    <n v="0"/>
    <n v="0"/>
    <n v="0"/>
    <n v="0"/>
    <n v="0"/>
    <n v="0"/>
    <n v="0"/>
    <n v="0"/>
    <n v="0"/>
    <n v="10.332395921616968"/>
    <n v="0"/>
    <n v="0"/>
    <n v="0"/>
    <n v="0"/>
    <n v="0"/>
    <n v="0"/>
    <n v="0"/>
    <n v="0"/>
    <n v="0"/>
    <x v="0"/>
    <m/>
    <x v="12"/>
    <x v="8"/>
    <s v="no impacts"/>
    <x v="6"/>
    <s v=""/>
    <s v="SUO_182"/>
    <m/>
  </r>
  <r>
    <s v="Buea-Orange"/>
    <s v="SUO_007"/>
    <s v="SUD-OUEST"/>
    <s v="IHS"/>
    <s v="Grid-Gen"/>
    <s v="SUD-OUEST"/>
    <s v="Buea"/>
    <s v="Huawei"/>
    <n v="0"/>
    <n v="8.9175391586979543E-5"/>
    <n v="0"/>
    <n v="0"/>
    <n v="0"/>
    <n v="0"/>
    <n v="6.9556805437844052E-3"/>
    <n v="0"/>
    <n v="0"/>
    <n v="0"/>
    <n v="0"/>
    <n v="0"/>
    <n v="0"/>
    <n v="0"/>
    <n v="0"/>
    <n v="0"/>
    <n v="10.138171918740527"/>
    <n v="0"/>
    <n v="0"/>
    <n v="0"/>
    <n v="0"/>
    <n v="0"/>
    <n v="0"/>
    <n v="0"/>
    <n v="0"/>
    <n v="0"/>
    <x v="0"/>
    <m/>
    <x v="12"/>
    <x v="8"/>
    <s v="no impacts"/>
    <x v="6"/>
    <s v=""/>
    <s v="SUO_007"/>
    <m/>
  </r>
  <r>
    <s v="Ekoumdoum"/>
    <s v="CTR_259"/>
    <s v="Yaounde"/>
    <s v="CAMUSAT"/>
    <s v="Grid-Gen"/>
    <s v="CENTRE"/>
    <s v="Yaounde"/>
    <s v="ZTE"/>
    <n v="9.1622542682909405"/>
    <n v="0"/>
    <n v="3.6733484004074977"/>
    <n v="28.701278133052543"/>
    <n v="0"/>
    <n v="0"/>
    <n v="0"/>
    <n v="0"/>
    <n v="20.349128792094362"/>
    <n v="27.15404941886181"/>
    <n v="32.177548918052807"/>
    <n v="0"/>
    <n v="0"/>
    <n v="0"/>
    <n v="8.5501187102812803"/>
    <n v="0"/>
    <n v="9.9783517819383452"/>
    <n v="0"/>
    <n v="0"/>
    <n v="0"/>
    <n v="0"/>
    <n v="0"/>
    <n v="0"/>
    <n v="0"/>
    <n v="0"/>
    <n v="0"/>
    <x v="0"/>
    <m/>
    <x v="12"/>
    <x v="8"/>
    <s v="no impacts"/>
    <x v="6"/>
    <s v=""/>
    <s v="CTR_259"/>
    <m/>
  </r>
  <r>
    <s v="laboratorie-T.Bella"/>
    <s v="CTR_937"/>
    <s v="Yaounde"/>
    <s v="ESCO"/>
    <m/>
    <s v="CENTRE"/>
    <s v="Yaounde"/>
    <s v="ZTE"/>
    <n v="6.2907888241118846"/>
    <n v="5.095731566376454"/>
    <n v="0"/>
    <n v="0"/>
    <n v="0"/>
    <n v="0"/>
    <n v="9.2457045997380387"/>
    <n v="7.4489809749652576"/>
    <n v="2.5207921343024204"/>
    <n v="6.7872460641549175"/>
    <n v="9.2457045997380387"/>
    <n v="0"/>
    <n v="3.4146862595703023"/>
    <n v="9.2457045997380387"/>
    <n v="9.2457045997380387"/>
    <n v="7.0899251782794428"/>
    <n v="9.4093592783784619"/>
    <n v="0"/>
    <n v="0"/>
    <n v="0"/>
    <n v="0"/>
    <n v="0"/>
    <n v="0"/>
    <n v="0"/>
    <n v="0"/>
    <n v="0"/>
    <x v="0"/>
    <m/>
    <x v="10"/>
    <x v="6"/>
    <s v="BSS Hardware issue"/>
    <x v="5"/>
    <s v="05/06/2026: hardware issue,  site with GPS issue (alarm : TDD down 09Apr 02pm)"/>
    <s v="CTR_937"/>
    <m/>
  </r>
  <r>
    <s v="Messassi-MTN-IHS"/>
    <s v="CTR_468"/>
    <s v="Yaounde"/>
    <s v="IHS"/>
    <s v="Grid-Gen"/>
    <s v="CENTRE"/>
    <s v="Yaounde"/>
    <s v="ZTE"/>
    <n v="0"/>
    <n v="9.6783835997180638"/>
    <n v="0"/>
    <n v="0"/>
    <n v="0"/>
    <n v="0"/>
    <n v="0"/>
    <n v="0"/>
    <n v="0"/>
    <n v="0"/>
    <n v="0"/>
    <n v="0"/>
    <n v="0"/>
    <n v="0"/>
    <n v="1.1622407136314217"/>
    <n v="18.441756341440446"/>
    <n v="9.2615064791272523"/>
    <n v="0"/>
    <n v="0"/>
    <n v="0"/>
    <n v="0"/>
    <n v="0"/>
    <n v="0"/>
    <n v="0"/>
    <n v="0"/>
    <n v="0"/>
    <x v="0"/>
    <m/>
    <x v="12"/>
    <x v="8"/>
    <s v="no impacts"/>
    <x v="6"/>
    <s v=""/>
    <s v="CTR_468"/>
    <m/>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n v="0"/>
    <n v="0"/>
    <n v="0"/>
    <n v="0"/>
    <x v="0"/>
    <m/>
    <x v="12"/>
    <x v="8"/>
    <s v="no impacts"/>
    <x v="6"/>
    <s v=""/>
    <s v="SUO_169"/>
    <m/>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n v="0"/>
    <n v="0"/>
    <n v="0"/>
    <n v="0"/>
    <x v="0"/>
    <m/>
    <x v="12"/>
    <x v="8"/>
    <s v="no impacts"/>
    <x v="6"/>
    <s v=""/>
    <s v="SUO_220"/>
    <m/>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n v="0"/>
    <n v="0"/>
    <n v="0"/>
    <n v="0"/>
    <x v="0"/>
    <m/>
    <x v="12"/>
    <x v="8"/>
    <s v="no impacts"/>
    <x v="6"/>
    <s v=""/>
    <s v="CTR_154"/>
    <m/>
  </r>
  <r>
    <s v="Ekekam-MTN-IHS"/>
    <s v="CTR_694"/>
    <s v="Yaounde"/>
    <s v="IHS"/>
    <s v="Gen-Lithium"/>
    <s v="CENTRE"/>
    <s v="Yaounde"/>
    <s v="NOKIA"/>
    <n v="0"/>
    <n v="0"/>
    <n v="0"/>
    <n v="0"/>
    <n v="0"/>
    <n v="0"/>
    <n v="0"/>
    <n v="0"/>
    <n v="0"/>
    <n v="5.5081142472312825"/>
    <n v="12.327606132984052"/>
    <n v="0"/>
    <n v="12.327606132984052"/>
    <n v="12.327606132984052"/>
    <n v="12.327606132984052"/>
    <n v="12.327606132984052"/>
    <n v="7.3694770599385748"/>
    <n v="0"/>
    <n v="0"/>
    <n v="0"/>
    <n v="0"/>
    <n v="0"/>
    <n v="0"/>
    <n v="0"/>
    <n v="0"/>
    <n v="0"/>
    <x v="0"/>
    <m/>
    <x v="12"/>
    <x v="8"/>
    <s v="no impacts"/>
    <x v="6"/>
    <s v=""/>
    <s v="CTR_694"/>
    <m/>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n v="0"/>
    <n v="0"/>
    <n v="0"/>
    <n v="0"/>
    <x v="1"/>
    <m/>
    <x v="4"/>
    <x v="1"/>
    <s v="EXCLU"/>
    <x v="1"/>
    <s v=""/>
    <s v="NRD_167"/>
    <m/>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n v="0"/>
    <n v="0"/>
    <n v="0"/>
    <n v="0"/>
    <x v="0"/>
    <m/>
    <x v="12"/>
    <x v="8"/>
    <s v="no impacts"/>
    <x v="6"/>
    <s v=""/>
    <s v="CTR_709"/>
    <m/>
  </r>
  <r>
    <s v="Mayo-Oulo"/>
    <s v="NRD_010"/>
    <s v="NORD"/>
    <s v="IHS"/>
    <s v="Grid-Gen"/>
    <s v="NORD"/>
    <s v="Mayo-Oulo"/>
    <s v="Huawei"/>
    <n v="0"/>
    <n v="0"/>
    <n v="0"/>
    <n v="0"/>
    <n v="0"/>
    <n v="0"/>
    <n v="0"/>
    <n v="0"/>
    <n v="0"/>
    <n v="0"/>
    <n v="0"/>
    <n v="0"/>
    <n v="0"/>
    <n v="5.8677407664232519E-3"/>
    <n v="0.82273216278147321"/>
    <n v="5.1486304086658512"/>
    <n v="6.3382301324361574"/>
    <n v="0"/>
    <n v="0"/>
    <n v="0"/>
    <n v="0"/>
    <n v="0"/>
    <n v="0"/>
    <n v="0"/>
    <n v="0"/>
    <n v="0"/>
    <x v="0"/>
    <m/>
    <x v="12"/>
    <x v="8"/>
    <s v="no impacts"/>
    <x v="6"/>
    <s v=""/>
    <s v="NRD_010"/>
    <m/>
  </r>
  <r>
    <s v="H-ville-MTN"/>
    <s v="CTR_369"/>
    <s v="Yaounde"/>
    <s v="IHS"/>
    <s v="Grid-Gen"/>
    <s v="CENTRE"/>
    <s v="Yaounde"/>
    <s v="ZTE"/>
    <n v="0"/>
    <n v="0"/>
    <n v="0"/>
    <n v="1.0665376833802823E-2"/>
    <n v="0"/>
    <n v="0"/>
    <n v="1.0879397773611608E-2"/>
    <n v="0"/>
    <n v="0"/>
    <n v="0"/>
    <n v="0"/>
    <n v="0"/>
    <n v="0"/>
    <n v="0"/>
    <n v="0"/>
    <n v="0"/>
    <n v="6.0046428275875856"/>
    <n v="0"/>
    <n v="0"/>
    <n v="0"/>
    <n v="0"/>
    <n v="0"/>
    <n v="0"/>
    <n v="0"/>
    <n v="0"/>
    <n v="0"/>
    <x v="0"/>
    <m/>
    <x v="12"/>
    <x v="8"/>
    <s v="no impacts"/>
    <x v="6"/>
    <s v=""/>
    <s v="CTR_369"/>
    <m/>
  </r>
  <r>
    <s v="Bokwai-IHS"/>
    <s v="SUO_197"/>
    <s v="SUD-OUEST"/>
    <s v="IHS"/>
    <s v="Grid-Gen"/>
    <s v="SUD-OUEST"/>
    <s v="Buea"/>
    <s v="Huawei"/>
    <n v="0"/>
    <n v="0"/>
    <n v="0"/>
    <n v="0"/>
    <n v="0"/>
    <n v="0"/>
    <n v="0"/>
    <n v="0"/>
    <n v="0"/>
    <n v="0"/>
    <n v="0"/>
    <n v="0"/>
    <n v="0"/>
    <n v="0"/>
    <n v="0"/>
    <n v="0"/>
    <n v="5.6052084135911855"/>
    <n v="0"/>
    <n v="0"/>
    <n v="0"/>
    <n v="0"/>
    <n v="0"/>
    <n v="0"/>
    <n v="0"/>
    <n v="0"/>
    <n v="0"/>
    <x v="2"/>
    <m/>
    <x v="12"/>
    <x v="8"/>
    <s v="no impacts"/>
    <x v="6"/>
    <s v=""/>
    <s v="SUO_197"/>
    <m/>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n v="0"/>
    <n v="0"/>
    <n v="0"/>
    <n v="0"/>
    <x v="0"/>
    <m/>
    <x v="12"/>
    <x v="8"/>
    <s v="no impacts"/>
    <x v="6"/>
    <s v=""/>
    <s v="NRD_259"/>
    <m/>
  </r>
  <r>
    <s v="Pouss-II"/>
    <s v="NRD_136"/>
    <s v="NORD"/>
    <s v="CAMUSAT"/>
    <s v="Hybrid Solar - S3"/>
    <s v="NORD"/>
    <s v="Pouss"/>
    <s v="Huawei"/>
    <n v="0"/>
    <n v="0"/>
    <n v="0"/>
    <n v="0"/>
    <n v="0"/>
    <n v="0"/>
    <n v="0"/>
    <n v="0"/>
    <n v="0"/>
    <n v="0"/>
    <n v="0"/>
    <n v="0"/>
    <n v="0"/>
    <n v="9.2242846706788448"/>
    <n v="2.2291350985780451"/>
    <n v="1.0978382458273053"/>
    <n v="5.3131411710655101"/>
    <n v="0"/>
    <n v="0"/>
    <n v="0"/>
    <n v="0"/>
    <n v="0"/>
    <n v="0"/>
    <n v="0"/>
    <n v="0"/>
    <n v="0"/>
    <x v="1"/>
    <m/>
    <x v="4"/>
    <x v="1"/>
    <s v="EXCLU"/>
    <x v="1"/>
    <s v="(05/06/2026 cell huawei): 06/05/2026 : Power issue || Mail sent to camusat"/>
    <s v="NRD_136"/>
    <m/>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n v="0"/>
    <n v="0"/>
    <n v="0"/>
    <n v="0"/>
    <x v="2"/>
    <m/>
    <x v="12"/>
    <x v="8"/>
    <s v="no impacts"/>
    <x v="6"/>
    <s v=""/>
    <s v="EXN_231"/>
    <m/>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0"/>
    <n v="0"/>
    <n v="0"/>
    <n v="0"/>
    <n v="0"/>
    <n v="0"/>
    <x v="1"/>
    <m/>
    <x v="4"/>
    <x v="1"/>
    <s v="EXCLU"/>
    <x v="1"/>
    <s v=""/>
    <s v="SUD_016"/>
    <m/>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0"/>
    <n v="0"/>
    <s v=""/>
    <n v="5.6563950883621112"/>
    <n v="1.5262368270111548"/>
    <n v="4.9778595337767859"/>
    <n v="0"/>
    <n v="0"/>
    <n v="0"/>
    <n v="0"/>
    <n v="0"/>
    <n v="0"/>
    <n v="0"/>
    <n v="0"/>
    <n v="0"/>
    <x v="1"/>
    <m/>
    <x v="4"/>
    <x v="1"/>
    <s v="EXCLU"/>
    <x v="1"/>
    <s v=""/>
    <s v="EXN_350"/>
    <m/>
  </r>
  <r>
    <s v="Lagdo-Ville"/>
    <s v="NRD_131"/>
    <s v="NORD"/>
    <s v="CAMUSAT"/>
    <s v="Good Grid + GE"/>
    <s v="NORD"/>
    <s v="Lagdo"/>
    <s v="Huawei"/>
    <n v="0"/>
    <n v="0"/>
    <n v="0"/>
    <n v="0"/>
    <n v="0"/>
    <n v="0"/>
    <n v="0"/>
    <n v="0"/>
    <n v="0"/>
    <n v="0"/>
    <n v="0"/>
    <n v="0"/>
    <n v="0"/>
    <n v="0.10765253272380167"/>
    <n v="0"/>
    <n v="0"/>
    <n v="4.8469500589270993"/>
    <n v="0"/>
    <n v="0"/>
    <n v="0"/>
    <n v="0"/>
    <n v="0"/>
    <n v="0"/>
    <n v="0"/>
    <n v="0"/>
    <n v="0"/>
    <x v="0"/>
    <m/>
    <x v="12"/>
    <x v="8"/>
    <s v="no impacts"/>
    <x v="6"/>
    <s v=""/>
    <s v="NRD_131"/>
    <m/>
  </r>
  <r>
    <s v="BOVA-II-IHS"/>
    <s v="SUO_221"/>
    <s v="SUD-OUEST"/>
    <s v="IHS"/>
    <s v="Grid-Gen"/>
    <s v="SUD-OUEST"/>
    <s v="Buea"/>
    <s v="Huawei"/>
    <n v="0"/>
    <n v="0"/>
    <n v="0"/>
    <n v="0"/>
    <n v="0"/>
    <n v="0.33656576292757817"/>
    <n v="0"/>
    <n v="0"/>
    <n v="0"/>
    <n v="0"/>
    <n v="0"/>
    <n v="0"/>
    <n v="7.1340313269583622E-3"/>
    <n v="0"/>
    <n v="0"/>
    <n v="0"/>
    <n v="4.7500164082720513"/>
    <n v="0"/>
    <n v="0"/>
    <n v="0"/>
    <n v="0"/>
    <n v="0"/>
    <n v="0"/>
    <n v="0"/>
    <n v="0"/>
    <n v="0"/>
    <x v="0"/>
    <m/>
    <x v="12"/>
    <x v="8"/>
    <s v="no impacts"/>
    <x v="6"/>
    <s v=""/>
    <s v="SUO_221"/>
    <m/>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n v="0"/>
    <n v="0"/>
    <n v="0"/>
    <n v="0"/>
    <x v="0"/>
    <m/>
    <x v="12"/>
    <x v="8"/>
    <s v="no impacts"/>
    <x v="6"/>
    <s v=""/>
    <s v="LIT_447"/>
    <m/>
  </r>
  <r>
    <s v="Berunda-MTN"/>
    <s v="SUO_066"/>
    <s v="SUD-OUEST"/>
    <s v="IHS"/>
    <s v="Grid-Gen"/>
    <s v="SUD-OUEST"/>
    <s v="Buea"/>
    <s v="Huawei"/>
    <n v="0"/>
    <n v="0"/>
    <n v="0"/>
    <n v="0"/>
    <n v="0"/>
    <n v="0"/>
    <n v="0"/>
    <n v="0"/>
    <n v="0"/>
    <n v="0"/>
    <n v="0"/>
    <n v="0"/>
    <n v="0"/>
    <n v="0"/>
    <n v="0"/>
    <n v="0"/>
    <n v="4.7109575867569546"/>
    <n v="0"/>
    <n v="0"/>
    <n v="0"/>
    <n v="0"/>
    <n v="0"/>
    <n v="0"/>
    <n v="0"/>
    <n v="0"/>
    <n v="0"/>
    <x v="0"/>
    <m/>
    <x v="12"/>
    <x v="8"/>
    <s v="no impacts"/>
    <x v="6"/>
    <s v=""/>
    <s v="SUO_066"/>
    <m/>
  </r>
  <r>
    <s v="Nyalla"/>
    <s v="LIT_059"/>
    <s v="Douala"/>
    <s v="IHS"/>
    <s v="Grid-Gen"/>
    <s v="LITTORAL"/>
    <s v="Douala"/>
    <s v="ZTE"/>
    <n v="0.12907246178299447"/>
    <n v="0"/>
    <n v="0"/>
    <n v="0"/>
    <n v="0"/>
    <n v="0"/>
    <n v="0"/>
    <n v="0"/>
    <n v="0"/>
    <n v="0"/>
    <n v="0"/>
    <n v="0"/>
    <n v="0"/>
    <n v="2.4255706511658228E-3"/>
    <n v="0"/>
    <n v="0"/>
    <n v="4.7058745894365011"/>
    <n v="0"/>
    <n v="0"/>
    <n v="0"/>
    <n v="0"/>
    <n v="0"/>
    <n v="0"/>
    <n v="0"/>
    <n v="0"/>
    <n v="0"/>
    <x v="0"/>
    <m/>
    <x v="12"/>
    <x v="8"/>
    <s v="no impacts"/>
    <x v="6"/>
    <s v=""/>
    <s v="LIT_059"/>
    <m/>
  </r>
  <r>
    <s v="Zone-Papass"/>
    <s v="LIT_270"/>
    <s v="Douala"/>
    <s v="IHS"/>
    <s v="Grid-Gen"/>
    <s v="LITTORAL"/>
    <s v="Douala"/>
    <s v="ZTE"/>
    <n v="0"/>
    <n v="0"/>
    <n v="0"/>
    <n v="0"/>
    <n v="0"/>
    <n v="0"/>
    <n v="0"/>
    <n v="0"/>
    <n v="0"/>
    <n v="0"/>
    <n v="0"/>
    <n v="0"/>
    <n v="0"/>
    <n v="0"/>
    <n v="0"/>
    <n v="0"/>
    <n v="4.6787652703940523"/>
    <n v="0.42072949750736932"/>
    <n v="0"/>
    <n v="0"/>
    <n v="0"/>
    <n v="0"/>
    <n v="0"/>
    <n v="0"/>
    <n v="0"/>
    <n v="0"/>
    <x v="0"/>
    <m/>
    <x v="12"/>
    <x v="8"/>
    <s v="no impacts"/>
    <x v="6"/>
    <s v=""/>
    <s v="LIT_270"/>
    <m/>
  </r>
  <r>
    <s v="Taram-FH"/>
    <s v="OST_092"/>
    <s v="OUEST"/>
    <s v="IHS"/>
    <s v="Grid-Hybrid-Gen"/>
    <s v="OUEST"/>
    <s v="Taram"/>
    <s v="Huawei"/>
    <n v="0"/>
    <n v="0"/>
    <n v="0"/>
    <n v="0"/>
    <n v="0"/>
    <n v="0"/>
    <n v="0"/>
    <n v="0"/>
    <n v="0"/>
    <n v="0"/>
    <n v="0"/>
    <n v="0"/>
    <n v="0"/>
    <n v="4.62311982604378"/>
    <n v="4.6228522998690194"/>
    <n v="4.628381174147413"/>
    <n v="4.6228522998690194"/>
    <n v="0"/>
    <n v="0"/>
    <n v="0"/>
    <n v="0"/>
    <n v="0"/>
    <n v="0"/>
    <n v="0"/>
    <n v="0"/>
    <n v="0"/>
    <x v="1"/>
    <m/>
    <x v="4"/>
    <x v="1"/>
    <s v="EXCLU"/>
    <x v="1"/>
    <s v=""/>
    <s v="OST_092"/>
    <m/>
  </r>
  <r>
    <s v="Ndoukoula"/>
    <s v="EXN_073"/>
    <s v="EXTREME-NORD"/>
    <s v="IHS"/>
    <s v="Hybrid-Gen"/>
    <s v="EXTREME-NORD"/>
    <s v="Ndoukoula"/>
    <s v="Huawei"/>
    <n v="0"/>
    <n v="0"/>
    <n v="0"/>
    <n v="0"/>
    <n v="0"/>
    <n v="0"/>
    <n v="0"/>
    <n v="0"/>
    <n v="0"/>
    <n v="0"/>
    <n v="0"/>
    <n v="0"/>
    <n v="0"/>
    <n v="4.6228522998690194"/>
    <n v="4.6228522998690194"/>
    <n v="4.6228522998690194"/>
    <n v="4.6228522998690194"/>
    <n v="0"/>
    <n v="0"/>
    <n v="0"/>
    <n v="0"/>
    <n v="0"/>
    <n v="0"/>
    <n v="0"/>
    <n v="0"/>
    <n v="0"/>
    <x v="2"/>
    <m/>
    <x v="12"/>
    <x v="8"/>
    <s v="no impacts"/>
    <x v="6"/>
    <s v=""/>
    <s v="EXN_073"/>
    <m/>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n v="0"/>
    <n v="0"/>
    <n v="0"/>
    <n v="0"/>
    <x v="0"/>
    <m/>
    <x v="10"/>
    <x v="6"/>
    <s v="BSS Hardware issue"/>
    <x v="5"/>
    <s v="05/06/2026: hardware issue,  site with GPS issue (alarm : TDD down 09Apr 02pm)"/>
    <s v="CTR_064"/>
    <m/>
  </r>
  <r>
    <s v="Sakdje"/>
    <s v="NRD_172"/>
    <s v="NORD"/>
    <s v="CAMUSAT"/>
    <s v="Hybrid Solar - S3"/>
    <s v="NORD"/>
    <s v="Sakdje"/>
    <s v="Huawei"/>
    <n v="0"/>
    <n v="0"/>
    <n v="0"/>
    <n v="0"/>
    <n v="0"/>
    <n v="0"/>
    <n v="0"/>
    <n v="0"/>
    <n v="0"/>
    <n v="0"/>
    <n v="0"/>
    <n v="0"/>
    <n v="0"/>
    <n v="0"/>
    <n v="0"/>
    <n v="1.6168390248635263"/>
    <n v="4.5283263847868209"/>
    <n v="0"/>
    <n v="0"/>
    <n v="0"/>
    <n v="0"/>
    <n v="0"/>
    <n v="0"/>
    <n v="0"/>
    <n v="0"/>
    <n v="0"/>
    <x v="0"/>
    <m/>
    <x v="12"/>
    <x v="8"/>
    <s v="no impacts"/>
    <x v="6"/>
    <s v="(05/06/2026 ocm ran 18h): Power status check Ongoing"/>
    <s v="NRD_172"/>
    <m/>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n v="0"/>
    <n v="0"/>
    <n v="0"/>
    <n v="0"/>
    <x v="0"/>
    <m/>
    <x v="12"/>
    <x v="8"/>
    <s v="no impacts"/>
    <x v="6"/>
    <s v=""/>
    <s v="NRO_112"/>
    <m/>
  </r>
  <r>
    <s v="Kay-Kay"/>
    <s v="EXN_050"/>
    <s v="EXTREME-NORD"/>
    <s v="IHS"/>
    <s v="Solar-Gen"/>
    <s v="EXTREME-NORD"/>
    <s v="Kay-Kay"/>
    <s v="Huawei"/>
    <n v="0"/>
    <n v="0"/>
    <n v="0"/>
    <n v="0"/>
    <n v="0"/>
    <n v="0"/>
    <n v="0"/>
    <n v="0"/>
    <n v="0"/>
    <n v="0"/>
    <n v="0"/>
    <n v="0"/>
    <n v="0"/>
    <n v="2.4055061880587729"/>
    <n v="6.9653114860757981"/>
    <n v="0"/>
    <n v="4.1958448547939255"/>
    <n v="0"/>
    <n v="0"/>
    <n v="0"/>
    <n v="0"/>
    <n v="0"/>
    <n v="0"/>
    <n v="0"/>
    <n v="0"/>
    <n v="0"/>
    <x v="2"/>
    <m/>
    <x v="12"/>
    <x v="8"/>
    <s v="no impacts"/>
    <x v="6"/>
    <s v=""/>
    <s v="EXN_050"/>
    <m/>
  </r>
  <r>
    <s v="Doreissou-IHS"/>
    <s v="EXN_118"/>
    <s v="EXTREME-NORD"/>
    <s v="IHS"/>
    <s v="Hybrid-Gen"/>
    <s v="EXTREME-NORD"/>
    <s v="Doreissou"/>
    <s v="Huawei"/>
    <n v="0"/>
    <n v="0"/>
    <n v="0"/>
    <n v="0"/>
    <n v="0"/>
    <n v="0"/>
    <n v="0"/>
    <n v="0"/>
    <n v="0"/>
    <n v="0"/>
    <n v="0"/>
    <n v="0"/>
    <n v="0"/>
    <n v="2.4066654681494035"/>
    <n v="6.9663815907748416"/>
    <n v="0"/>
    <n v="4.1937403155524748"/>
    <n v="0"/>
    <n v="0"/>
    <n v="0"/>
    <n v="0"/>
    <n v="0"/>
    <n v="0"/>
    <n v="0"/>
    <n v="0"/>
    <n v="0"/>
    <x v="2"/>
    <m/>
    <x v="12"/>
    <x v="8"/>
    <s v="no impacts"/>
    <x v="6"/>
    <s v=""/>
    <s v="EXN_118"/>
    <m/>
  </r>
  <r>
    <s v="Guirvidig"/>
    <s v="EXN_098"/>
    <s v="EXTREME-NORD"/>
    <s v="IHS"/>
    <s v="Grid-Gen"/>
    <s v="EXTREME-NORD"/>
    <s v="Guirvidig"/>
    <s v="Huawei"/>
    <n v="0"/>
    <n v="0"/>
    <n v="0"/>
    <n v="0"/>
    <n v="0"/>
    <n v="0"/>
    <n v="0"/>
    <n v="0"/>
    <n v="0"/>
    <n v="0"/>
    <n v="0"/>
    <n v="0"/>
    <n v="0"/>
    <n v="4.6228522998690194"/>
    <n v="4.6255275616166305"/>
    <n v="4.6328399437267604"/>
    <n v="4.1022820339408677"/>
    <n v="0"/>
    <n v="0"/>
    <n v="0"/>
    <n v="0"/>
    <n v="0"/>
    <n v="0"/>
    <n v="0"/>
    <n v="0"/>
    <n v="0"/>
    <x v="2"/>
    <m/>
    <x v="12"/>
    <x v="8"/>
    <s v="no impacts"/>
    <x v="6"/>
    <s v=""/>
    <s v="EXN_098"/>
    <m/>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n v="0"/>
    <n v="0"/>
    <n v="0"/>
    <n v="0"/>
    <x v="0"/>
    <m/>
    <x v="12"/>
    <x v="8"/>
    <s v="no impacts"/>
    <x v="6"/>
    <s v=""/>
    <s v="CTR_838"/>
    <m/>
  </r>
  <r>
    <s v="Tchollire-Centre"/>
    <s v="NRD_180"/>
    <s v="NORD"/>
    <s v="CAMUSAT"/>
    <s v="HGB"/>
    <s v="NORD"/>
    <s v="Tchollire"/>
    <s v="Huawei"/>
    <n v="0"/>
    <n v="0"/>
    <n v="0"/>
    <n v="0"/>
    <n v="0"/>
    <n v="0"/>
    <n v="0"/>
    <n v="0"/>
    <n v="0"/>
    <n v="0"/>
    <n v="0"/>
    <n v="0"/>
    <n v="0"/>
    <n v="1.708868028981289"/>
    <n v="5.383215193774558"/>
    <n v="6.1725244197892319"/>
    <n v="3.8793970602083703"/>
    <n v="0"/>
    <n v="0"/>
    <n v="0"/>
    <n v="0"/>
    <n v="0"/>
    <n v="0"/>
    <n v="0"/>
    <n v="0"/>
    <n v="0"/>
    <x v="0"/>
    <m/>
    <x v="0"/>
    <x v="0"/>
    <s v="AKTIVCO Defaut GE &amp; Power Cabinet"/>
    <x v="0"/>
    <s v="(05/06/2026 ocm ran 10h): 06.05.26: Camusat: technician on his way ETA 10H"/>
    <s v="NRD_180"/>
    <m/>
  </r>
  <r>
    <s v="Kribi-Ndjibo"/>
    <s v="SUD_081"/>
    <s v="LITTORAL"/>
    <s v="CAMUSAT"/>
    <s v="Good Grid + Solar + GE"/>
    <s v="SUD"/>
    <s v="Kribi"/>
    <s v="ZTE"/>
    <n v="13.398584750865359"/>
    <n v="0"/>
    <n v="0"/>
    <n v="0"/>
    <n v="0"/>
    <n v="0"/>
    <n v="0"/>
    <n v="0"/>
    <n v="0"/>
    <n v="0"/>
    <n v="0"/>
    <n v="0"/>
    <n v="0"/>
    <n v="0"/>
    <n v="8.0257852428280447E-3"/>
    <n v="0"/>
    <n v="3.8062910741853648"/>
    <n v="0"/>
    <n v="0"/>
    <n v="0"/>
    <n v="0"/>
    <n v="0"/>
    <n v="0"/>
    <n v="0"/>
    <n v="0"/>
    <n v="0"/>
    <x v="0"/>
    <m/>
    <x v="12"/>
    <x v="8"/>
    <s v="no impacts"/>
    <x v="6"/>
    <s v=""/>
    <s v="SUD_081"/>
    <m/>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n v="0"/>
    <n v="0"/>
    <n v="0"/>
    <n v="0"/>
    <x v="0"/>
    <m/>
    <x v="12"/>
    <x v="8"/>
    <s v="no impacts"/>
    <x v="6"/>
    <s v=""/>
    <s v="LIT_445"/>
    <m/>
  </r>
  <r>
    <s v="Sangmelima-Ville"/>
    <s v="SUD_228"/>
    <s v="CENTRE"/>
    <s v="IHS"/>
    <s v="Grid-Gen"/>
    <s v="SUD"/>
    <s v="Sangmelima"/>
    <s v="ZTE"/>
    <n v="0"/>
    <n v="0"/>
    <n v="0"/>
    <n v="0"/>
    <n v="0"/>
    <n v="0"/>
    <n v="0"/>
    <n v="0"/>
    <n v="0"/>
    <n v="0"/>
    <n v="0"/>
    <n v="0"/>
    <n v="0"/>
    <n v="0"/>
    <n v="9.9341386227895893E-3"/>
    <n v="0"/>
    <n v="3.5854571344593684"/>
    <n v="0"/>
    <n v="0"/>
    <n v="0"/>
    <n v="0"/>
    <n v="0"/>
    <n v="0"/>
    <n v="0"/>
    <n v="0"/>
    <n v="0"/>
    <x v="0"/>
    <m/>
    <x v="12"/>
    <x v="8"/>
    <s v="no impacts"/>
    <x v="6"/>
    <s v=""/>
    <s v="SUD_228"/>
    <m/>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n v="0"/>
    <n v="0"/>
    <n v="0"/>
    <n v="0"/>
    <x v="0"/>
    <m/>
    <x v="12"/>
    <x v="8"/>
    <s v="no impacts"/>
    <x v="6"/>
    <s v=""/>
    <s v="NRD_148"/>
    <m/>
  </r>
  <r>
    <s v="Baligam"/>
    <s v="OST_283"/>
    <s v="OUEST"/>
    <s v="ESCO"/>
    <s v="Hybrid solar - S3"/>
    <s v="OUEST"/>
    <s v="Galim"/>
    <s v="Huawei"/>
    <n v="0"/>
    <n v="0"/>
    <n v="0"/>
    <n v="0"/>
    <n v="0"/>
    <n v="0"/>
    <n v="0"/>
    <n v="0"/>
    <n v="0"/>
    <n v="0"/>
    <n v="0"/>
    <n v="0"/>
    <n v="0"/>
    <n v="0"/>
    <n v="0"/>
    <n v="0"/>
    <n v="3.4671570599800816"/>
    <n v="0"/>
    <n v="0"/>
    <n v="0"/>
    <n v="0"/>
    <n v="0"/>
    <n v="0"/>
    <n v="0"/>
    <n v="0"/>
    <n v="0"/>
    <x v="2"/>
    <m/>
    <x v="0"/>
    <x v="0"/>
    <s v="AKTIVCO Defaut GE &amp; Power Cabinet"/>
    <x v="0"/>
    <s v="(05/06/2026 cell huawei): 06/05/2026 : Power issue || Mail sent to camusat"/>
    <s v="OST_283"/>
    <m/>
  </r>
  <r>
    <s v="Tekele"/>
    <s v="EXN_230"/>
    <s v="EXTREME-NORD"/>
    <s v="CAMUSAT"/>
    <s v="Hybrid Solar - S3"/>
    <s v="EXTREME-NORD"/>
    <s v="Tekele"/>
    <s v="Huawei"/>
    <n v="0"/>
    <n v="0"/>
    <n v="0"/>
    <n v="0"/>
    <n v="0"/>
    <n v="0"/>
    <n v="0"/>
    <n v="0"/>
    <n v="0"/>
    <n v="0"/>
    <n v="0"/>
    <n v="0"/>
    <n v="0"/>
    <n v="0"/>
    <n v="3.8969646123510053E-2"/>
    <n v="2.7380055531299847"/>
    <n v="3.0871807164279614"/>
    <n v="0"/>
    <n v="0"/>
    <n v="0"/>
    <n v="0"/>
    <n v="0"/>
    <n v="0"/>
    <n v="0"/>
    <n v="0"/>
    <n v="0"/>
    <x v="2"/>
    <m/>
    <x v="12"/>
    <x v="8"/>
    <s v="no impacts"/>
    <x v="6"/>
    <s v=""/>
    <s v="EXN_230"/>
    <m/>
  </r>
  <r>
    <s v="Torock-IHS"/>
    <s v="EXN_178"/>
    <s v="EXTREME-NORD"/>
    <s v="IHS"/>
    <s v="Solar-Grid-Gen"/>
    <s v="EXTREME-NORD"/>
    <s v="Torock"/>
    <s v="Huawei"/>
    <n v="0"/>
    <n v="0"/>
    <n v="0"/>
    <n v="0"/>
    <n v="0"/>
    <n v="0"/>
    <n v="0"/>
    <n v="0"/>
    <n v="0"/>
    <n v="0"/>
    <n v="0"/>
    <n v="0"/>
    <n v="0"/>
    <n v="3.0875195829159923"/>
    <n v="3.4537272460070834"/>
    <n v="3.0819015332460129"/>
    <n v="3.0819015332460129"/>
    <n v="0"/>
    <n v="0"/>
    <n v="0"/>
    <n v="0"/>
    <n v="0"/>
    <n v="0"/>
    <n v="0"/>
    <n v="0"/>
    <n v="0"/>
    <x v="2"/>
    <m/>
    <x v="12"/>
    <x v="8"/>
    <s v="no impacts"/>
    <x v="6"/>
    <s v=""/>
    <s v="EXN_178"/>
    <m/>
  </r>
  <r>
    <s v="Ekoumdoum-II"/>
    <s v="CTR_665"/>
    <s v="Yaounde"/>
    <s v="CAMUSAT"/>
    <s v="HGB"/>
    <s v="CENTRE"/>
    <s v="Yaounde"/>
    <s v="ZTE"/>
    <n v="0"/>
    <n v="0"/>
    <n v="0"/>
    <n v="0"/>
    <n v="0"/>
    <n v="0"/>
    <n v="0"/>
    <n v="0"/>
    <n v="0"/>
    <n v="0"/>
    <n v="0"/>
    <n v="0"/>
    <n v="0"/>
    <n v="0"/>
    <n v="0"/>
    <n v="0"/>
    <n v="3.0282536176672861"/>
    <n v="0"/>
    <n v="0"/>
    <n v="0"/>
    <n v="0"/>
    <n v="0"/>
    <n v="0"/>
    <n v="0"/>
    <n v="0"/>
    <n v="0"/>
    <x v="0"/>
    <m/>
    <x v="12"/>
    <x v="8"/>
    <s v="no impacts"/>
    <x v="6"/>
    <s v=""/>
    <s v="CTR_665"/>
    <m/>
  </r>
  <r>
    <s v="Buea-Signal-Hill"/>
    <s v="SUO_023"/>
    <s v="SUD-OUEST"/>
    <s v="OCM/Strategique"/>
    <m/>
    <s v="SUD-OUEST"/>
    <s v="Buea"/>
    <s v="Huawei"/>
    <n v="0"/>
    <n v="0"/>
    <n v="0"/>
    <n v="0"/>
    <n v="0"/>
    <n v="0"/>
    <n v="0"/>
    <n v="0"/>
    <n v="0"/>
    <n v="0"/>
    <n v="7.7582590680672185E-3"/>
    <n v="0"/>
    <n v="7.5620732065758639E-3"/>
    <n v="7.651248598162845E-3"/>
    <n v="0"/>
    <n v="0"/>
    <n v="2.8852162895617708"/>
    <n v="0"/>
    <n v="0"/>
    <n v="0"/>
    <n v="0"/>
    <n v="0"/>
    <n v="0"/>
    <n v="0"/>
    <n v="0"/>
    <n v="0"/>
    <x v="0"/>
    <m/>
    <x v="12"/>
    <x v="8"/>
    <s v="no impacts"/>
    <x v="6"/>
    <s v=""/>
    <s v="SUO_023"/>
    <m/>
  </r>
  <r>
    <s v="Bankim"/>
    <s v="ADM_012"/>
    <s v="ADAMAOUA"/>
    <s v="IHS"/>
    <s v="Grid-Gen"/>
    <s v="ADAMAOUA"/>
    <s v="Bankim"/>
    <s v="Huawei"/>
    <n v="0"/>
    <n v="0"/>
    <n v="0"/>
    <n v="0"/>
    <n v="0"/>
    <n v="0"/>
    <n v="0"/>
    <n v="0"/>
    <n v="0"/>
    <n v="0"/>
    <n v="0"/>
    <n v="0"/>
    <n v="0"/>
    <n v="0"/>
    <n v="0"/>
    <n v="0"/>
    <n v="2.8222049578664108"/>
    <n v="0"/>
    <n v="0"/>
    <n v="0"/>
    <n v="0"/>
    <n v="0"/>
    <n v="0"/>
    <n v="0"/>
    <n v="0"/>
    <n v="0"/>
    <x v="0"/>
    <m/>
    <x v="12"/>
    <x v="8"/>
    <s v="no impacts"/>
    <x v="6"/>
    <s v=""/>
    <s v="ADM_012"/>
    <m/>
  </r>
  <r>
    <s v="Limbe-Mile4-IHS"/>
    <s v="SUO_212"/>
    <s v="SUD-OUEST"/>
    <s v="IHS"/>
    <s v="Grid-Gen"/>
    <s v="SUD-OUEST"/>
    <s v="Limbe"/>
    <s v="Huawei"/>
    <n v="0"/>
    <n v="0"/>
    <n v="0"/>
    <n v="0"/>
    <n v="0"/>
    <n v="0"/>
    <n v="0"/>
    <n v="0"/>
    <n v="2.6639364728778396"/>
    <n v="0"/>
    <n v="0"/>
    <n v="0"/>
    <n v="0"/>
    <n v="0.98726076025945042"/>
    <n v="0"/>
    <n v="0"/>
    <n v="2.7763866416690206"/>
    <n v="0"/>
    <n v="0"/>
    <n v="0"/>
    <n v="0"/>
    <n v="0"/>
    <n v="0"/>
    <n v="0"/>
    <n v="0"/>
    <n v="0"/>
    <x v="0"/>
    <m/>
    <x v="12"/>
    <x v="8"/>
    <s v="no impacts"/>
    <x v="6"/>
    <s v=""/>
    <s v="SUO_212"/>
    <m/>
  </r>
  <r>
    <s v="Mbamti-Katarko"/>
    <s v="ADM_163"/>
    <s v="ADAMAOUA"/>
    <s v="CAMUSAT"/>
    <s v="HGB"/>
    <s v="ADAMAOUA"/>
    <s v="Mbamti"/>
    <s v="Huawei"/>
    <n v="0"/>
    <n v="0"/>
    <n v="0"/>
    <n v="0"/>
    <n v="0"/>
    <n v="0"/>
    <n v="0"/>
    <n v="0"/>
    <n v="0"/>
    <n v="0"/>
    <n v="0"/>
    <n v="0"/>
    <n v="0"/>
    <n v="0.17082438012401799"/>
    <n v="1.2280343175442954"/>
    <n v="2.3567985891739647"/>
    <n v="2.7593719769542258"/>
    <n v="0"/>
    <n v="0"/>
    <n v="0"/>
    <n v="0"/>
    <n v="0"/>
    <n v="0"/>
    <n v="0"/>
    <n v="0"/>
    <n v="0"/>
    <x v="0"/>
    <m/>
    <x v="12"/>
    <x v="8"/>
    <s v="no impacts"/>
    <x v="6"/>
    <s v=""/>
    <s v="ADM_163"/>
    <m/>
  </r>
  <r>
    <s v="Bfsam-Baleng"/>
    <s v="OST_063"/>
    <s v="Bafoussam"/>
    <s v="IHS"/>
    <s v="Grid-Gen"/>
    <s v="OUEST"/>
    <s v="Bafoussam"/>
    <s v="Huawei"/>
    <n v="0"/>
    <n v="0"/>
    <n v="0"/>
    <n v="0"/>
    <n v="0"/>
    <n v="0"/>
    <n v="0"/>
    <n v="0"/>
    <n v="0"/>
    <n v="0"/>
    <n v="0"/>
    <n v="0"/>
    <n v="6.1589340901113774"/>
    <n v="6.1638030664920258"/>
    <n v="6.1638030664920258"/>
    <n v="5.655806530777638"/>
    <n v="2.6678601901076666"/>
    <n v="0"/>
    <n v="0"/>
    <n v="0"/>
    <n v="0"/>
    <n v="0"/>
    <n v="0"/>
    <n v="0"/>
    <n v="0"/>
    <n v="0"/>
    <x v="0"/>
    <m/>
    <x v="12"/>
    <x v="8"/>
    <s v="no impacts"/>
    <x v="6"/>
    <s v=""/>
    <s v="OST_063"/>
    <m/>
  </r>
  <r>
    <s v="Limbe-Bimbia-CRTV"/>
    <s v="SUO_081"/>
    <s v="SUD-OUEST"/>
    <s v="CAMUSAT"/>
    <s v="Bad Grid solar + SE"/>
    <s v="SUD-OUEST"/>
    <s v="Limbe"/>
    <s v="Huawei"/>
    <n v="0"/>
    <n v="0"/>
    <n v="0"/>
    <n v="0"/>
    <n v="0"/>
    <n v="0"/>
    <n v="0"/>
    <n v="0"/>
    <n v="0"/>
    <n v="0"/>
    <n v="0"/>
    <n v="0"/>
    <n v="0"/>
    <n v="0"/>
    <n v="0"/>
    <n v="2.8973619778959177"/>
    <n v="2.5195080086635677"/>
    <n v="0"/>
    <n v="0"/>
    <n v="0"/>
    <n v="0"/>
    <n v="0"/>
    <n v="0"/>
    <n v="0"/>
    <n v="0"/>
    <n v="0"/>
    <x v="0"/>
    <m/>
    <x v="12"/>
    <x v="8"/>
    <s v="no impacts"/>
    <x v="6"/>
    <s v=""/>
    <s v="SUO_081"/>
    <m/>
  </r>
  <r>
    <s v="Magba"/>
    <s v="OST_023"/>
    <s v="OUEST"/>
    <s v="ESCO"/>
    <s v="Bad Grid + Solar + GE"/>
    <s v="OUEST"/>
    <s v="Magba"/>
    <s v="Huawei"/>
    <n v="0"/>
    <n v="0"/>
    <n v="0"/>
    <n v="0"/>
    <n v="0"/>
    <n v="0"/>
    <n v="0"/>
    <n v="0"/>
    <n v="0"/>
    <n v="0"/>
    <n v="0"/>
    <n v="0"/>
    <n v="0"/>
    <n v="0"/>
    <n v="0"/>
    <n v="0"/>
    <n v="2.3716195392557213"/>
    <n v="0"/>
    <n v="0"/>
    <n v="0"/>
    <n v="0"/>
    <n v="0"/>
    <n v="0"/>
    <n v="0"/>
    <n v="0"/>
    <n v="0"/>
    <x v="0"/>
    <m/>
    <x v="12"/>
    <x v="8"/>
    <s v="no impacts"/>
    <x v="6"/>
    <s v=""/>
    <s v="OST_023"/>
    <m/>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n v="0"/>
    <n v="0"/>
    <n v="0"/>
    <n v="0"/>
    <x v="0"/>
    <m/>
    <x v="12"/>
    <x v="8"/>
    <s v="no impacts"/>
    <x v="6"/>
    <s v=""/>
    <s v="SUO_062"/>
    <m/>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
    <n v="1.4125025325811214"/>
    <n v="0.37685520484657559"/>
    <n v="0.40915453167937926"/>
    <n v="0"/>
    <n v="2.0553322603750219"/>
    <n v="0"/>
    <n v="0"/>
    <n v="0"/>
    <n v="0"/>
    <n v="0"/>
    <n v="0"/>
    <n v="0"/>
    <n v="0"/>
    <n v="0"/>
    <x v="0"/>
    <m/>
    <x v="12"/>
    <x v="8"/>
    <s v="no impacts"/>
    <x v="6"/>
    <s v=""/>
    <s v="LIT_116"/>
    <m/>
  </r>
  <r>
    <s v="Mbouda-CEBEC-MTN"/>
    <s v="OST_313"/>
    <s v="OUEST"/>
    <m/>
    <m/>
    <s v="OUEST"/>
    <s v="Mbouda"/>
    <s v="Huawei"/>
    <n v="0"/>
    <n v="0"/>
    <n v="0"/>
    <n v="0"/>
    <n v="0"/>
    <n v="0"/>
    <n v="0"/>
    <n v="0"/>
    <n v="0"/>
    <n v="0"/>
    <n v="0"/>
    <n v="0"/>
    <n v="0"/>
    <n v="0"/>
    <n v="0.45381356778613885"/>
    <n v="0.44960448930323338"/>
    <n v="2.0139370436003459"/>
    <n v="0"/>
    <n v="0"/>
    <n v="0"/>
    <n v="0"/>
    <n v="0"/>
    <n v="0"/>
    <n v="0"/>
    <n v="0"/>
    <n v="0"/>
    <x v="0"/>
    <m/>
    <x v="12"/>
    <x v="8"/>
    <s v="no impacts"/>
    <x v="6"/>
    <s v=""/>
    <s v="OST_313"/>
    <m/>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n v="0"/>
    <n v="0"/>
    <n v="0"/>
    <n v="0"/>
    <x v="0"/>
    <m/>
    <x v="12"/>
    <x v="8"/>
    <s v="no impacts"/>
    <x v="6"/>
    <s v=""/>
    <s v="SUO_179"/>
    <m/>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n v="0"/>
    <n v="0"/>
    <n v="0"/>
    <n v="0"/>
    <x v="0"/>
    <m/>
    <x v="12"/>
    <x v="8"/>
    <s v="no impacts"/>
    <x v="6"/>
    <s v=""/>
    <s v="SUO_185"/>
    <m/>
  </r>
  <r>
    <s v="Ilor-MTN"/>
    <s v="SUO_046"/>
    <s v="SUD-OUEST"/>
    <s v="IHS"/>
    <s v="Gen Only"/>
    <s v="SUD-OUEST"/>
    <s v="Ilor"/>
    <s v="Huawei"/>
    <n v="0"/>
    <n v="0"/>
    <n v="0"/>
    <n v="0"/>
    <n v="0"/>
    <n v="0"/>
    <n v="0"/>
    <n v="0"/>
    <n v="0"/>
    <n v="0"/>
    <n v="0"/>
    <n v="0"/>
    <n v="0"/>
    <n v="2.1300969086815456"/>
    <n v="2.234004074958694"/>
    <n v="2.3368768066934336"/>
    <n v="1.899310995254442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Mvog-Manga-III"/>
    <s v="CTR_739"/>
    <s v="Yaounde"/>
    <s v="CAMUSAT"/>
    <s v="Good Grid + GE"/>
    <s v="CENTRE"/>
    <s v="Yaounde"/>
    <s v="ZTE"/>
    <n v="0"/>
    <n v="0"/>
    <n v="0"/>
    <n v="0"/>
    <n v="0"/>
    <n v="0"/>
    <n v="0"/>
    <n v="2.97713828320963"/>
    <n v="23.181945621559613"/>
    <n v="1.7165371126577695"/>
    <n v="2.2757381582214"/>
    <n v="0"/>
    <n v="0"/>
    <n v="0"/>
    <n v="0.15596775988562669"/>
    <n v="0"/>
    <n v="1.8481599906401511"/>
    <n v="0"/>
    <n v="0"/>
    <n v="0"/>
    <n v="0"/>
    <n v="0"/>
    <n v="0"/>
    <n v="0"/>
    <n v="0"/>
    <n v="0"/>
    <x v="0"/>
    <m/>
    <x v="12"/>
    <x v="8"/>
    <s v="no impacts"/>
    <x v="6"/>
    <s v=""/>
    <s v="CTR_739"/>
    <s v="The cables connector clip was broken and that caused cable to disconnect during my PM work. "/>
  </r>
  <r>
    <s v="Poumpoumrey"/>
    <s v="NRD_038"/>
    <s v="Garoua"/>
    <s v="IHS"/>
    <s v="Grid-Gen"/>
    <s v="NORD"/>
    <s v="Garoua"/>
    <s v="Huawei"/>
    <n v="0"/>
    <n v="0"/>
    <n v="4.6273824097616378"/>
    <n v="0"/>
    <n v="0"/>
    <n v="0"/>
    <n v="0"/>
    <n v="0"/>
    <n v="0"/>
    <n v="0"/>
    <n v="0"/>
    <n v="0"/>
    <n v="0"/>
    <n v="0"/>
    <n v="0"/>
    <n v="0"/>
    <n v="1.8352295588600389"/>
    <n v="2.2467383208773142"/>
    <n v="0"/>
    <n v="0"/>
    <n v="0"/>
    <n v="0"/>
    <n v="0"/>
    <n v="0"/>
    <n v="0"/>
    <n v="0"/>
    <x v="0"/>
    <m/>
    <x v="12"/>
    <x v="8"/>
    <s v="no impacts"/>
    <x v="6"/>
    <s v=""/>
    <s v="NRD_038"/>
    <s v="I've replaced the cable"/>
  </r>
  <r>
    <s v="Ngousso-Maetur"/>
    <s v="CTR_567"/>
    <s v="Yaounde"/>
    <s v="CAMUSAT"/>
    <s v="Good Grid no GE - 8h"/>
    <s v="CENTRE"/>
    <s v="Yaounde"/>
    <s v="ZTE"/>
    <n v="0"/>
    <n v="0"/>
    <n v="0"/>
    <n v="0"/>
    <n v="0"/>
    <n v="0"/>
    <n v="0"/>
    <n v="0"/>
    <n v="0"/>
    <n v="0"/>
    <n v="0"/>
    <n v="0"/>
    <n v="13.868556899607057"/>
    <n v="13.868556899607057"/>
    <n v="13.868556899607057"/>
    <n v="38.878152171741817"/>
    <n v="1.8300217159913594"/>
    <n v="0"/>
    <n v="0"/>
    <n v="0"/>
    <n v="0"/>
    <n v="0"/>
    <n v="0"/>
    <n v="0"/>
    <n v="0"/>
    <n v="0"/>
    <x v="0"/>
    <m/>
    <x v="12"/>
    <x v="8"/>
    <s v="no impacts"/>
    <x v="6"/>
    <s v=""/>
    <s v="CTR_567"/>
    <m/>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n v="0"/>
    <n v="0"/>
    <n v="0"/>
    <n v="0"/>
    <x v="0"/>
    <m/>
    <x v="12"/>
    <x v="8"/>
    <s v="no impacts"/>
    <x v="6"/>
    <s v=""/>
    <s v="NRD_130"/>
    <m/>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n v="0"/>
    <n v="0"/>
    <n v="0"/>
    <n v="0"/>
    <x v="0"/>
    <m/>
    <x v="12"/>
    <x v="8"/>
    <s v="no impacts"/>
    <x v="6"/>
    <s v=""/>
    <s v="SUO_228"/>
    <m/>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n v="0"/>
    <n v="0"/>
    <n v="0"/>
    <n v="0"/>
    <x v="0"/>
    <m/>
    <x v="12"/>
    <x v="8"/>
    <s v="no impacts"/>
    <x v="6"/>
    <s v=""/>
    <s v="SUO_184"/>
    <m/>
  </r>
  <r>
    <s v="Buea-Salvation-Pharmacy-HIS"/>
    <s v="SUO_259"/>
    <s v="SUD-OUEST"/>
    <s v="IHS"/>
    <m/>
    <s v="SUD-OUEST"/>
    <s v="Buea"/>
    <s v="Huawei"/>
    <n v="0"/>
    <n v="0"/>
    <n v="0"/>
    <n v="0"/>
    <n v="0"/>
    <n v="0"/>
    <n v="0"/>
    <n v="0"/>
    <n v="0"/>
    <n v="0"/>
    <n v="0"/>
    <n v="0"/>
    <n v="0"/>
    <n v="0"/>
    <n v="0"/>
    <n v="0"/>
    <n v="1.7572902666130188"/>
    <n v="0"/>
    <n v="0"/>
    <n v="0"/>
    <n v="0"/>
    <n v="0"/>
    <n v="0"/>
    <n v="0"/>
    <n v="0"/>
    <n v="0"/>
    <x v="0"/>
    <m/>
    <x v="12"/>
    <x v="8"/>
    <s v="no impacts"/>
    <x v="6"/>
    <s v=""/>
    <s v="SUO_259"/>
    <m/>
  </r>
  <r>
    <s v="Buea-David-Square"/>
    <s v="SUO_077"/>
    <s v="SUD-OUEST"/>
    <s v="IHS"/>
    <s v="Grid-Gen"/>
    <s v="SUD-OUEST"/>
    <s v="Buea"/>
    <s v="Huawei"/>
    <n v="0"/>
    <n v="0"/>
    <n v="2.3592776650600831"/>
    <n v="0"/>
    <n v="0.94795224764790986"/>
    <n v="0"/>
    <n v="0"/>
    <n v="8.4817390200123821"/>
    <n v="0"/>
    <n v="0"/>
    <n v="0"/>
    <n v="0"/>
    <n v="0"/>
    <n v="0"/>
    <n v="0"/>
    <n v="0"/>
    <n v="1.757058410594893"/>
    <n v="0"/>
    <n v="0"/>
    <n v="0"/>
    <n v="0"/>
    <n v="0"/>
    <n v="0"/>
    <n v="0"/>
    <n v="0"/>
    <n v="0"/>
    <x v="0"/>
    <m/>
    <x v="12"/>
    <x v="8"/>
    <s v="no impacts"/>
    <x v="6"/>
    <s v=""/>
    <s v="SUO_077"/>
    <m/>
  </r>
  <r>
    <s v="Tole-Tea-IHS"/>
    <s v="SUO_152"/>
    <s v="SUD-OUEST"/>
    <s v="IHS"/>
    <s v="Grid-Gen"/>
    <s v="SUD-OUEST"/>
    <s v="Buea"/>
    <s v="Huawei"/>
    <n v="0"/>
    <n v="0"/>
    <n v="0"/>
    <n v="0"/>
    <n v="0"/>
    <n v="0"/>
    <n v="0"/>
    <n v="0"/>
    <n v="0"/>
    <n v="0"/>
    <n v="0"/>
    <n v="0"/>
    <n v="0"/>
    <n v="6.6797718822142906"/>
    <n v="0"/>
    <n v="0"/>
    <n v="1.7545258294738224"/>
    <n v="0"/>
    <n v="0"/>
    <n v="0"/>
    <n v="0"/>
    <n v="0"/>
    <n v="0"/>
    <n v="0"/>
    <n v="0"/>
    <n v="0"/>
    <x v="0"/>
    <m/>
    <x v="12"/>
    <x v="8"/>
    <s v="no impacts"/>
    <x v="6"/>
    <s v=""/>
    <s v="SUO_152"/>
    <m/>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n v="0"/>
    <n v="0"/>
    <n v="0"/>
    <n v="0"/>
    <x v="0"/>
    <m/>
    <x v="12"/>
    <x v="8"/>
    <s v="no impacts"/>
    <x v="6"/>
    <s v=""/>
    <s v="SUO_202"/>
    <m/>
  </r>
  <r>
    <s v="Buea-Entree"/>
    <s v="SUO_033"/>
    <s v="SUD-OUEST"/>
    <s v="IHS"/>
    <s v="Grid-Gen"/>
    <s v="SUD-OUEST"/>
    <s v="Buea"/>
    <s v="Huawei"/>
    <n v="0"/>
    <n v="0.62312196625317817"/>
    <n v="0"/>
    <n v="0"/>
    <n v="0"/>
    <n v="0"/>
    <n v="0"/>
    <n v="0"/>
    <n v="1.5766209232577981E-2"/>
    <n v="0"/>
    <n v="7.7404239897498235E-3"/>
    <n v="0"/>
    <n v="0"/>
    <n v="0"/>
    <n v="0"/>
    <n v="0"/>
    <n v="1.740489622838032"/>
    <n v="0"/>
    <n v="0"/>
    <n v="0"/>
    <n v="0"/>
    <n v="0"/>
    <n v="0"/>
    <n v="0"/>
    <n v="0"/>
    <n v="0"/>
    <x v="0"/>
    <m/>
    <x v="12"/>
    <x v="8"/>
    <s v="no impacts"/>
    <x v="6"/>
    <s v=""/>
    <s v="SUO_033"/>
    <m/>
  </r>
  <r>
    <s v="Buea-Street2"/>
    <s v="SUO_240"/>
    <s v="SUD-OUEST"/>
    <s v="CAMUSAT"/>
    <s v="Medium Grid + GE"/>
    <s v="SUD-OUEST"/>
    <s v="Buea"/>
    <s v="Huawei"/>
    <n v="0"/>
    <n v="0"/>
    <n v="0"/>
    <n v="0"/>
    <n v="0"/>
    <n v="4.0119651973415733"/>
    <n v="8.9175391586979543E-5"/>
    <n v="0"/>
    <n v="0"/>
    <n v="0"/>
    <n v="0"/>
    <n v="0"/>
    <n v="0"/>
    <n v="0"/>
    <n v="0"/>
    <n v="0"/>
    <n v="1.7292178533414373"/>
    <n v="0"/>
    <n v="0"/>
    <n v="0"/>
    <n v="0"/>
    <n v="0"/>
    <n v="0"/>
    <n v="0"/>
    <n v="0"/>
    <n v="0"/>
    <x v="0"/>
    <m/>
    <x v="12"/>
    <x v="8"/>
    <s v="no impacts"/>
    <x v="6"/>
    <s v=""/>
    <s v="SUO_240"/>
    <m/>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n v="0"/>
    <n v="0"/>
    <n v="0"/>
    <n v="0"/>
    <x v="0"/>
    <m/>
    <x v="12"/>
    <x v="8"/>
    <s v="no impacts"/>
    <x v="6"/>
    <s v=""/>
    <s v="SUO_180"/>
    <m/>
  </r>
  <r>
    <s v="Buea-Bomaka-II-IHS"/>
    <s v="SUO_201"/>
    <s v="SUD-OUEST"/>
    <s v="IHS"/>
    <s v="Grid-Gen"/>
    <s v="SUD-OUEST"/>
    <s v="Buea"/>
    <s v="Huawei"/>
    <n v="0"/>
    <n v="0.62399588509073067"/>
    <n v="0"/>
    <n v="0"/>
    <n v="0"/>
    <n v="7.6512485981628442E-3"/>
    <n v="0"/>
    <n v="0"/>
    <n v="2.6752617476093862E-3"/>
    <n v="0"/>
    <n v="0"/>
    <n v="0"/>
    <n v="0"/>
    <n v="0"/>
    <n v="0"/>
    <n v="0"/>
    <n v="1.7270419737867155"/>
    <n v="0"/>
    <n v="0"/>
    <n v="0"/>
    <n v="0"/>
    <n v="0"/>
    <n v="0"/>
    <n v="0"/>
    <n v="0"/>
    <n v="0"/>
    <x v="0"/>
    <m/>
    <x v="12"/>
    <x v="8"/>
    <s v="no impacts"/>
    <x v="6"/>
    <s v=""/>
    <s v="SUO_201"/>
    <m/>
  </r>
  <r>
    <s v="Buea-Soppo-University-IHS"/>
    <s v="SUO_199"/>
    <s v="SUD-OUEST"/>
    <s v="IHS"/>
    <s v="Grid-Gen"/>
    <s v="SUD-OUEST"/>
    <s v="Buea"/>
    <s v="Huawei"/>
    <n v="0"/>
    <n v="0.6242277411088567"/>
    <n v="0"/>
    <n v="0"/>
    <n v="0"/>
    <n v="0"/>
    <n v="0"/>
    <n v="0"/>
    <n v="0"/>
    <n v="0"/>
    <n v="0"/>
    <n v="0"/>
    <n v="0"/>
    <n v="0"/>
    <n v="0"/>
    <n v="0"/>
    <n v="1.7110974137709631"/>
    <n v="0"/>
    <n v="0"/>
    <n v="0"/>
    <n v="0"/>
    <n v="0"/>
    <n v="0"/>
    <n v="0"/>
    <n v="0"/>
    <n v="0"/>
    <x v="0"/>
    <m/>
    <x v="12"/>
    <x v="8"/>
    <s v="no impacts"/>
    <x v="6"/>
    <s v=""/>
    <s v="SUO_199"/>
    <m/>
  </r>
  <r>
    <s v="Great-Soppo-IHS"/>
    <s v="SUO_181"/>
    <s v="SUD-OUEST"/>
    <s v="IHS"/>
    <s v="Grid-Gen"/>
    <s v="SUD-OUEST"/>
    <s v="Buea"/>
    <s v="Huawei"/>
    <n v="0"/>
    <n v="0"/>
    <n v="0"/>
    <n v="0"/>
    <n v="0"/>
    <n v="0"/>
    <n v="0"/>
    <n v="0"/>
    <n v="0"/>
    <n v="0"/>
    <n v="0"/>
    <n v="0"/>
    <n v="0"/>
    <n v="0"/>
    <n v="0"/>
    <n v="0"/>
    <n v="1.7082438012401802"/>
    <n v="0"/>
    <n v="0"/>
    <n v="0"/>
    <n v="0"/>
    <n v="0"/>
    <n v="0"/>
    <n v="0"/>
    <n v="0"/>
    <n v="0"/>
    <x v="0"/>
    <m/>
    <x v="12"/>
    <x v="8"/>
    <s v="no impacts"/>
    <x v="6"/>
    <s v=""/>
    <s v="SUO_181"/>
    <m/>
  </r>
  <r>
    <s v="Mile14-IHS"/>
    <s v="SUO_079"/>
    <s v="SUD-OUEST"/>
    <s v="IHS"/>
    <s v="Grid-Gen"/>
    <s v="SUD-OUEST"/>
    <s v="Buea"/>
    <s v="Huawei"/>
    <n v="0"/>
    <n v="0"/>
    <n v="0"/>
    <n v="0"/>
    <n v="0"/>
    <n v="0"/>
    <n v="0"/>
    <n v="0"/>
    <n v="0"/>
    <n v="0"/>
    <n v="0"/>
    <n v="0"/>
    <n v="0"/>
    <n v="0"/>
    <n v="0"/>
    <n v="0"/>
    <n v="1.7067278195832014"/>
    <n v="0"/>
    <n v="0"/>
    <n v="0"/>
    <n v="0"/>
    <n v="0"/>
    <n v="0"/>
    <n v="0"/>
    <n v="0"/>
    <n v="0"/>
    <x v="2"/>
    <m/>
    <x v="12"/>
    <x v="8"/>
    <s v="no impacts"/>
    <x v="6"/>
    <s v=""/>
    <s v="SUO_079"/>
    <m/>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n v="0"/>
    <n v="0"/>
    <n v="0"/>
    <n v="0"/>
    <x v="0"/>
    <m/>
    <x v="12"/>
    <x v="8"/>
    <s v="no impacts"/>
    <x v="6"/>
    <s v=""/>
    <s v="SUO_215"/>
    <m/>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n v="0"/>
    <n v="0"/>
    <n v="0"/>
    <n v="0"/>
    <x v="0"/>
    <m/>
    <x v="12"/>
    <x v="8"/>
    <s v="no impacts"/>
    <x v="6"/>
    <s v=""/>
    <s v="SUO_183"/>
    <m/>
  </r>
  <r>
    <s v="Buea-Centre-Ville"/>
    <s v="SUO_063"/>
    <s v="SUD-OUEST"/>
    <s v="IHS"/>
    <s v="Grid-Gen"/>
    <s v="SUD-OUEST"/>
    <s v="Buea"/>
    <s v="Huawei"/>
    <n v="0"/>
    <n v="0"/>
    <n v="0"/>
    <n v="0"/>
    <n v="0"/>
    <n v="0"/>
    <n v="0"/>
    <n v="0"/>
    <n v="0"/>
    <n v="0"/>
    <n v="0"/>
    <n v="0"/>
    <n v="0"/>
    <n v="0"/>
    <n v="0"/>
    <n v="0"/>
    <n v="1.6813128329809122"/>
    <n v="0"/>
    <n v="0"/>
    <n v="0"/>
    <n v="0"/>
    <n v="0"/>
    <n v="0"/>
    <n v="0"/>
    <n v="0"/>
    <n v="0"/>
    <x v="0"/>
    <m/>
    <x v="12"/>
    <x v="8"/>
    <s v="no impacts"/>
    <x v="6"/>
    <s v=""/>
    <s v="SUO_063"/>
    <m/>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n v="0"/>
    <n v="0"/>
    <n v="0"/>
    <n v="0"/>
    <x v="0"/>
    <m/>
    <x v="12"/>
    <x v="8"/>
    <s v="no impacts"/>
    <x v="6"/>
    <s v=""/>
    <s v="SUO_163"/>
    <m/>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n v="0"/>
    <n v="0"/>
    <n v="0"/>
    <n v="0"/>
    <x v="0"/>
    <m/>
    <x v="12"/>
    <x v="8"/>
    <s v="no impacts"/>
    <x v="6"/>
    <s v=""/>
    <s v="SUO_190"/>
    <m/>
  </r>
  <r>
    <s v="Mile16-Buea-HIS"/>
    <s v="SUO_243"/>
    <s v="SUD-OUEST"/>
    <s v="IHS"/>
    <s v="Grid-Gen"/>
    <s v="SUD-OUEST"/>
    <s v="Buea"/>
    <s v="Huawei"/>
    <n v="0"/>
    <n v="0"/>
    <n v="0"/>
    <n v="0"/>
    <n v="0"/>
    <n v="0"/>
    <n v="0"/>
    <n v="0"/>
    <n v="0"/>
    <n v="0"/>
    <n v="8.0257852428281592E-3"/>
    <n v="0"/>
    <n v="0"/>
    <n v="0"/>
    <n v="0"/>
    <n v="0"/>
    <n v="1.6677225033030565"/>
    <n v="0"/>
    <n v="0"/>
    <n v="0"/>
    <n v="0"/>
    <n v="0"/>
    <n v="0"/>
    <n v="0"/>
    <n v="0"/>
    <n v="0"/>
    <x v="0"/>
    <m/>
    <x v="12"/>
    <x v="8"/>
    <s v="no impacts"/>
    <x v="6"/>
    <s v=""/>
    <s v="SUO_243"/>
    <m/>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n v="0"/>
    <n v="0"/>
    <n v="0"/>
    <n v="0"/>
    <x v="0"/>
    <m/>
    <x v="12"/>
    <x v="8"/>
    <s v="no impacts"/>
    <x v="6"/>
    <s v=""/>
    <s v="SUO_226"/>
    <m/>
  </r>
  <r>
    <s v="CDC-Delmonte-IHS"/>
    <s v="LIT_173"/>
    <s v="SUD-OUEST"/>
    <s v="IHS"/>
    <s v="Grid-Gen"/>
    <s v="LITTORAL"/>
    <s v="CDC-Delmonte"/>
    <s v="Huawei"/>
    <n v="0"/>
    <n v="0"/>
    <n v="0"/>
    <n v="0"/>
    <n v="0"/>
    <n v="0"/>
    <n v="0"/>
    <n v="0"/>
    <n v="0"/>
    <n v="0"/>
    <n v="0"/>
    <n v="0"/>
    <n v="0"/>
    <n v="0"/>
    <n v="0"/>
    <n v="1.2647032385648611"/>
    <n v="1.5681492610570356"/>
    <n v="0"/>
    <n v="0"/>
    <n v="0"/>
    <n v="0"/>
    <n v="0"/>
    <n v="0"/>
    <n v="0"/>
    <n v="0"/>
    <n v="0"/>
    <x v="0"/>
    <m/>
    <x v="12"/>
    <x v="8"/>
    <s v="no impacts"/>
    <x v="6"/>
    <s v=""/>
    <s v="LIT_173"/>
    <m/>
  </r>
  <r>
    <s v="BANKA"/>
    <s v="OST_286"/>
    <s v="OUEST"/>
    <s v="CAMUSAT"/>
    <s v="Bad Grid + GE"/>
    <s v="OUEST"/>
    <s v="Banka"/>
    <s v="Huawei"/>
    <n v="0"/>
    <n v="0"/>
    <n v="0"/>
    <n v="0"/>
    <n v="0"/>
    <n v="0"/>
    <n v="0"/>
    <n v="0"/>
    <n v="0"/>
    <n v="0"/>
    <n v="0"/>
    <n v="0"/>
    <n v="0"/>
    <n v="8.0257852428281581E-4"/>
    <n v="0"/>
    <n v="0.84500817559990071"/>
    <n v="1.5416641697557023"/>
    <n v="0"/>
    <n v="0"/>
    <n v="0"/>
    <n v="0"/>
    <n v="0"/>
    <n v="0"/>
    <n v="0"/>
    <n v="0"/>
    <n v="0"/>
    <x v="0"/>
    <m/>
    <x v="12"/>
    <x v="8"/>
    <s v="no impacts"/>
    <x v="6"/>
    <s v=""/>
    <s v="OST_286"/>
    <m/>
  </r>
  <r>
    <s v="Kumbo"/>
    <s v="NRO_037"/>
    <s v="NORD-OUEST"/>
    <s v="CAMUSAT"/>
    <s v="Medium Grid + Solar + GE"/>
    <s v="NORD-OUEST"/>
    <s v="Kumbo"/>
    <s v="Huawei"/>
    <n v="0"/>
    <n v="0"/>
    <n v="0"/>
    <n v="0"/>
    <n v="0"/>
    <n v="0"/>
    <n v="0"/>
    <n v="0"/>
    <n v="0"/>
    <n v="0"/>
    <n v="0"/>
    <n v="0"/>
    <n v="0"/>
    <n v="7.8193798814609359"/>
    <n v="0"/>
    <n v="0"/>
    <n v="1.5169625862861089"/>
    <n v="0"/>
    <n v="0"/>
    <n v="0"/>
    <n v="0"/>
    <n v="0"/>
    <n v="0"/>
    <n v="0"/>
    <n v="0"/>
    <n v="0"/>
    <x v="2"/>
    <m/>
    <x v="12"/>
    <x v="8"/>
    <s v="no impacts"/>
    <x v="6"/>
    <s v=""/>
    <s v="NRO_037"/>
    <m/>
  </r>
  <r>
    <s v="NEW-Bonako"/>
    <s v="SUO_157"/>
    <s v="SUD-OUEST"/>
    <s v="IHS"/>
    <s v="Grid-Gen"/>
    <s v="SUD-OUEST"/>
    <s v="Tiko"/>
    <s v="Huawei"/>
    <n v="0"/>
    <n v="0"/>
    <n v="0"/>
    <n v="0"/>
    <n v="0"/>
    <n v="0"/>
    <n v="0"/>
    <n v="0"/>
    <n v="0"/>
    <n v="0"/>
    <n v="0"/>
    <n v="0"/>
    <n v="0"/>
    <n v="0.50170075306834683"/>
    <n v="0"/>
    <n v="0.4451457197238845"/>
    <n v="1.2484911523743487"/>
    <n v="0"/>
    <n v="0"/>
    <n v="0"/>
    <n v="0"/>
    <n v="0"/>
    <n v="0"/>
    <n v="0"/>
    <n v="0"/>
    <n v="0"/>
    <x v="2"/>
    <m/>
    <x v="3"/>
    <x v="0"/>
    <s v="Defaut GE &amp; Power Cabinet"/>
    <x v="0"/>
    <s v="( hourly IHS): 06/05/2026 17:29 0:30:52 45 V fme is managing with the level zero eta 06:30PM"/>
    <s v="SUO_157"/>
    <m/>
  </r>
  <r>
    <s v="Abattoir"/>
    <s v="CTR_104"/>
    <s v="Yaounde"/>
    <s v="IHS"/>
    <s v="GridOnly"/>
    <s v="CENTRE"/>
    <s v="Yaounde"/>
    <s v="ZTE"/>
    <n v="0"/>
    <n v="0"/>
    <n v="0"/>
    <n v="0"/>
    <n v="0"/>
    <n v="0"/>
    <n v="0"/>
    <n v="0"/>
    <n v="0"/>
    <n v="0"/>
    <n v="0"/>
    <n v="0"/>
    <n v="0"/>
    <n v="8.4003218874934685E-2"/>
    <n v="3.8596892986676479"/>
    <n v="0.20569195823452691"/>
    <n v="1.2409469142460896"/>
    <n v="0"/>
    <n v="0"/>
    <n v="0"/>
    <n v="0"/>
    <n v="0"/>
    <n v="0"/>
    <n v="0"/>
    <n v="0"/>
    <n v="0"/>
    <x v="0"/>
    <m/>
    <x v="12"/>
    <x v="8"/>
    <s v="no impacts"/>
    <x v="6"/>
    <s v=""/>
    <s v="CTR_104"/>
    <m/>
  </r>
  <r>
    <s v="Mamegnam"/>
    <s v="OST_272"/>
    <s v="OUEST"/>
    <s v="CAMUSAT"/>
    <s v="Hybrid Solar - S3"/>
    <s v="OUEST"/>
    <s v="Mamegnam"/>
    <s v="Huawei"/>
    <n v="0"/>
    <n v="0"/>
    <n v="0"/>
    <n v="0"/>
    <n v="0"/>
    <n v="0"/>
    <n v="0"/>
    <n v="0"/>
    <n v="0"/>
    <n v="0"/>
    <n v="0"/>
    <n v="0"/>
    <n v="0"/>
    <n v="0"/>
    <n v="0.17442706594413199"/>
    <n v="0"/>
    <n v="1.2314764876595525"/>
    <n v="0"/>
    <n v="0"/>
    <n v="0"/>
    <n v="0"/>
    <n v="0"/>
    <n v="0"/>
    <n v="0"/>
    <n v="0"/>
    <n v="0"/>
    <x v="0"/>
    <m/>
    <x v="12"/>
    <x v="8"/>
    <s v="no impacts"/>
    <x v="6"/>
    <s v=""/>
    <s v="OST_272"/>
    <m/>
  </r>
  <r>
    <s v="Massangam"/>
    <s v="OST_057"/>
    <s v="OUEST"/>
    <s v="IHS"/>
    <s v="Solar-Grid-Gen"/>
    <s v="OUEST"/>
    <s v="Massangam"/>
    <s v="Huawei"/>
    <n v="0"/>
    <n v="0"/>
    <n v="0"/>
    <n v="0"/>
    <n v="0"/>
    <n v="0"/>
    <n v="0"/>
    <n v="0"/>
    <n v="0"/>
    <n v="0"/>
    <n v="0"/>
    <n v="0"/>
    <n v="0"/>
    <n v="4.494439735983769E-3"/>
    <n v="0.21419929059192483"/>
    <n v="0"/>
    <n v="1.2309771054666654"/>
    <n v="0"/>
    <n v="0"/>
    <n v="0"/>
    <n v="0"/>
    <n v="0"/>
    <n v="0"/>
    <n v="0"/>
    <n v="0"/>
    <n v="0"/>
    <x v="0"/>
    <m/>
    <x v="12"/>
    <x v="8"/>
    <s v="no impacts"/>
    <x v="6"/>
    <s v=""/>
    <s v="OST_057"/>
    <m/>
  </r>
  <r>
    <s v="Lamape"/>
    <s v="OST_027"/>
    <s v="OUEST"/>
    <s v="IHS"/>
    <s v="Grid-Gen"/>
    <s v="OUEST"/>
    <s v="Lamape"/>
    <s v="Huawei"/>
    <n v="0"/>
    <n v="0"/>
    <n v="0"/>
    <n v="0"/>
    <n v="0"/>
    <n v="0"/>
    <n v="0"/>
    <n v="0"/>
    <n v="0"/>
    <n v="0"/>
    <n v="0"/>
    <n v="0"/>
    <n v="0"/>
    <n v="2.0653020691544457"/>
    <n v="0"/>
    <n v="0.1516695060111348"/>
    <n v="1.1455649154046565"/>
    <n v="0"/>
    <n v="0"/>
    <n v="0"/>
    <n v="0"/>
    <n v="0"/>
    <n v="0"/>
    <n v="0"/>
    <n v="0"/>
    <n v="0"/>
    <x v="0"/>
    <m/>
    <x v="12"/>
    <x v="8"/>
    <s v="no impacts"/>
    <x v="6"/>
    <s v=""/>
    <s v="OST_027"/>
    <m/>
  </r>
  <r>
    <s v="Tole-HIS"/>
    <s v="SUO_196"/>
    <s v="SUD-OUEST"/>
    <s v="IHS"/>
    <s v="Grid-Gen"/>
    <s v="SUD-OUEST"/>
    <s v="Buea"/>
    <s v="Huawei"/>
    <n v="0"/>
    <n v="0"/>
    <n v="0"/>
    <n v="0"/>
    <n v="0"/>
    <n v="0"/>
    <n v="0"/>
    <n v="0"/>
    <n v="0"/>
    <n v="0"/>
    <n v="0"/>
    <n v="0"/>
    <n v="0"/>
    <n v="0"/>
    <n v="0"/>
    <n v="0"/>
    <n v="1.1443878002357084"/>
    <n v="0"/>
    <n v="0"/>
    <n v="0"/>
    <n v="0"/>
    <n v="0"/>
    <n v="0"/>
    <n v="0"/>
    <n v="0"/>
    <n v="0"/>
    <x v="0"/>
    <m/>
    <x v="12"/>
    <x v="8"/>
    <s v="no impacts"/>
    <x v="6"/>
    <s v=""/>
    <s v="SUO_196"/>
    <m/>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n v="0"/>
    <n v="0"/>
    <n v="0"/>
    <n v="0"/>
    <x v="0"/>
    <m/>
    <x v="12"/>
    <x v="8"/>
    <s v="no impacts"/>
    <x v="6"/>
    <s v=""/>
    <s v="EXN_002"/>
    <m/>
  </r>
  <r>
    <s v="Mboulai-MTN"/>
    <s v="ADM_029"/>
    <s v="ADAMAOUA"/>
    <s v="IHS"/>
    <s v="Gen Only"/>
    <s v="ADAMAOUA"/>
    <s v="Mboulai"/>
    <s v="NOKIA"/>
    <n v="0"/>
    <n v="0"/>
    <n v="0"/>
    <n v="0"/>
    <n v="0"/>
    <n v="0"/>
    <n v="0"/>
    <n v="0"/>
    <n v="0"/>
    <n v="0"/>
    <n v="0"/>
    <n v="0"/>
    <n v="0"/>
    <n v="0"/>
    <n v="1.0767609026395535"/>
    <n v="1.5409507666230065"/>
    <n v="0.93614743569341186"/>
    <n v="0"/>
    <n v="0"/>
    <n v="0"/>
    <n v="0"/>
    <n v="0"/>
    <n v="0"/>
    <n v="0"/>
    <n v="0"/>
    <n v="0"/>
    <x v="0"/>
    <m/>
    <x v="12"/>
    <x v="8"/>
    <s v="no impacts"/>
    <x v="6"/>
    <s v=""/>
    <s v="ADM_029"/>
    <m/>
  </r>
  <r>
    <s v="Garoua-Lainde"/>
    <s v="NRD_009"/>
    <s v="Garoua"/>
    <s v="IHS"/>
    <s v="Grid-Gen"/>
    <s v="NORD"/>
    <s v="Garoua"/>
    <s v="Huawei"/>
    <n v="0"/>
    <n v="0"/>
    <n v="4.7484112512234855"/>
    <n v="0"/>
    <n v="0"/>
    <n v="0"/>
    <n v="0"/>
    <n v="0"/>
    <n v="0"/>
    <n v="0"/>
    <n v="0"/>
    <n v="0"/>
    <n v="0"/>
    <n v="0"/>
    <n v="0"/>
    <n v="0"/>
    <n v="0.91342353602543147"/>
    <n v="0"/>
    <n v="0"/>
    <n v="0"/>
    <n v="0"/>
    <n v="0"/>
    <n v="0"/>
    <n v="0"/>
    <n v="0"/>
    <n v="0"/>
    <x v="0"/>
    <m/>
    <x v="12"/>
    <x v="8"/>
    <s v="no impacts"/>
    <x v="6"/>
    <s v=""/>
    <s v="NRD_009"/>
    <m/>
  </r>
  <r>
    <s v="Wotutu-IHS"/>
    <s v="SUO_127"/>
    <s v="SUD-OUEST"/>
    <s v="IHS"/>
    <s v="Grid-Gen"/>
    <s v="SUD-OUEST"/>
    <s v="Wotutu"/>
    <s v="Huawei"/>
    <n v="0"/>
    <n v="0"/>
    <n v="0"/>
    <n v="0"/>
    <n v="0"/>
    <n v="0"/>
    <n v="0"/>
    <n v="0"/>
    <n v="0"/>
    <n v="0"/>
    <n v="0"/>
    <n v="0"/>
    <n v="0"/>
    <n v="0"/>
    <n v="0.63726518335887306"/>
    <n v="0"/>
    <n v="0.88634988713962437"/>
    <n v="0"/>
    <n v="0"/>
    <n v="0"/>
    <n v="0"/>
    <n v="0"/>
    <n v="0"/>
    <n v="0"/>
    <n v="0"/>
    <n v="0"/>
    <x v="2"/>
    <m/>
    <x v="12"/>
    <x v="8"/>
    <s v="no impacts"/>
    <x v="6"/>
    <s v=""/>
    <s v="SUO_127"/>
    <m/>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
    <n v="0"/>
    <n v="0.15445177822864858"/>
    <n v="0.68067576398341467"/>
    <n v="0.80630605565115165"/>
    <n v="0.8840669971149977"/>
    <n v="0"/>
    <n v="0"/>
    <n v="0"/>
    <n v="0"/>
    <n v="0"/>
    <n v="0"/>
    <n v="0"/>
    <n v="0"/>
    <n v="0"/>
    <x v="0"/>
    <m/>
    <x v="12"/>
    <x v="8"/>
    <s v="no impacts"/>
    <x v="6"/>
    <s v=""/>
    <s v="EXN_090"/>
    <m/>
  </r>
  <r>
    <s v="Sedek"/>
    <s v="EXN_218"/>
    <s v="EXTREME-NORD"/>
    <s v="IHS"/>
    <s v="Hybrid-Gen"/>
    <s v="EXTREME-NORD"/>
    <s v="Sedek"/>
    <s v="Huawei"/>
    <n v="0"/>
    <n v="0"/>
    <n v="0"/>
    <n v="0"/>
    <n v="0"/>
    <n v="0"/>
    <n v="0"/>
    <n v="0"/>
    <n v="0"/>
    <n v="0"/>
    <n v="0"/>
    <n v="0"/>
    <n v="0"/>
    <n v="5.3505234952187716E-3"/>
    <n v="0.10035798569198678"/>
    <n v="1.35353976366381"/>
    <n v="0.80182945099348502"/>
    <n v="0"/>
    <n v="0"/>
    <n v="0"/>
    <n v="0"/>
    <n v="0"/>
    <n v="0"/>
    <n v="0"/>
    <n v="0"/>
    <n v="0"/>
    <x v="2"/>
    <m/>
    <x v="12"/>
    <x v="8"/>
    <s v="no impacts"/>
    <x v="6"/>
    <s v=""/>
    <s v="EXN_218"/>
    <m/>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n v="0"/>
    <n v="0"/>
    <n v="0"/>
    <n v="0"/>
    <x v="2"/>
    <m/>
    <x v="12"/>
    <x v="8"/>
    <s v="no impacts"/>
    <x v="6"/>
    <s v=""/>
    <s v="EXN_210"/>
    <m/>
  </r>
  <r>
    <s v="Tibati-Market-MTN-IHS"/>
    <s v="ADM_105"/>
    <s v="ADAMAOUA"/>
    <s v="IHS"/>
    <s v="Grid-Gen"/>
    <s v="ADAMAOUA"/>
    <s v="Tibati"/>
    <s v="Huawei"/>
    <n v="0"/>
    <n v="0"/>
    <n v="0"/>
    <n v="0"/>
    <n v="0"/>
    <n v="0"/>
    <n v="0"/>
    <n v="0"/>
    <n v="0"/>
    <n v="0"/>
    <n v="0"/>
    <n v="0"/>
    <n v="0"/>
    <n v="0"/>
    <n v="0"/>
    <n v="0"/>
    <n v="0.77564755602354785"/>
    <n v="0"/>
    <n v="0"/>
    <n v="0"/>
    <n v="0"/>
    <n v="0"/>
    <n v="0"/>
    <n v="0"/>
    <n v="0"/>
    <n v="0"/>
    <x v="0"/>
    <m/>
    <x v="12"/>
    <x v="8"/>
    <s v="no impacts"/>
    <x v="6"/>
    <s v=""/>
    <s v="ADM_105"/>
    <m/>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n v="0"/>
    <n v="0"/>
    <n v="0"/>
    <n v="0"/>
    <x v="2"/>
    <m/>
    <x v="12"/>
    <x v="8"/>
    <s v="no impacts"/>
    <x v="6"/>
    <s v=""/>
    <s v="EXN_038"/>
    <m/>
  </r>
  <r>
    <s v="Bertoua-ENIA-MTN"/>
    <s v="EST_069"/>
    <s v="CENTRE"/>
    <s v="IHS"/>
    <s v="Grid-Gen"/>
    <s v="EST"/>
    <s v="Bertoua"/>
    <s v="ZTE"/>
    <n v="0"/>
    <n v="0"/>
    <n v="0"/>
    <n v="0.96330825007918786"/>
    <n v="0"/>
    <n v="0"/>
    <n v="4.3422645349446661E-17"/>
    <n v="0"/>
    <n v="0"/>
    <n v="0"/>
    <n v="0"/>
    <n v="0"/>
    <n v="0"/>
    <n v="0"/>
    <n v="0"/>
    <n v="0"/>
    <n v="0.76532104567777592"/>
    <n v="8.6845290698893322E-17"/>
    <n v="0"/>
    <n v="0"/>
    <n v="0"/>
    <n v="0"/>
    <n v="0"/>
    <n v="0"/>
    <n v="0"/>
    <n v="0"/>
    <x v="0"/>
    <m/>
    <x v="12"/>
    <x v="8"/>
    <s v="no impacts"/>
    <x v="6"/>
    <s v=""/>
    <s v="EST_069"/>
    <m/>
  </r>
  <r>
    <s v="Tibati-II"/>
    <s v="ADM_044"/>
    <s v="ADAMAOUA"/>
    <s v="IHS"/>
    <s v="Grid-Gen"/>
    <s v="ADAMAOUA"/>
    <s v="Tibati"/>
    <s v="Huawei"/>
    <n v="0"/>
    <n v="0"/>
    <n v="0"/>
    <n v="0"/>
    <n v="0"/>
    <n v="0"/>
    <n v="0"/>
    <n v="0"/>
    <n v="0"/>
    <n v="0"/>
    <n v="0"/>
    <n v="0"/>
    <n v="0"/>
    <n v="0"/>
    <n v="0"/>
    <n v="0"/>
    <n v="0.7279922267594664"/>
    <n v="0"/>
    <n v="0"/>
    <n v="0"/>
    <n v="0"/>
    <n v="0"/>
    <n v="0"/>
    <n v="0"/>
    <n v="0"/>
    <n v="0"/>
    <x v="0"/>
    <m/>
    <x v="12"/>
    <x v="8"/>
    <s v="no impacts"/>
    <x v="6"/>
    <s v=""/>
    <s v="ADM_044"/>
    <m/>
  </r>
  <r>
    <s v="Tignere"/>
    <s v="ADM_011"/>
    <s v="ADAMAOUA"/>
    <s v="IHS"/>
    <s v="Grid-Gen"/>
    <s v="ADAMAOUA"/>
    <s v="Tignere"/>
    <s v="Huawei"/>
    <n v="0"/>
    <n v="0"/>
    <n v="0"/>
    <n v="0"/>
    <n v="0"/>
    <n v="0"/>
    <n v="0"/>
    <n v="0"/>
    <n v="0"/>
    <n v="0"/>
    <n v="0"/>
    <n v="0"/>
    <n v="0"/>
    <n v="0"/>
    <n v="0"/>
    <n v="6.8486700738800296E-2"/>
    <n v="0.72553098595166565"/>
    <n v="0"/>
    <n v="0"/>
    <n v="0"/>
    <n v="0"/>
    <n v="0"/>
    <n v="0"/>
    <n v="0"/>
    <n v="0"/>
    <n v="0"/>
    <x v="0"/>
    <m/>
    <x v="12"/>
    <x v="8"/>
    <s v="no impacts"/>
    <x v="6"/>
    <s v=""/>
    <s v="ADM_011"/>
    <m/>
  </r>
  <r>
    <s v="Loe-MTN"/>
    <s v="SUO_043"/>
    <s v="SUD-OUEST"/>
    <s v="IHS"/>
    <s v="Gen Only"/>
    <s v="SUD-OUEST"/>
    <s v="Loe"/>
    <s v="Huawei"/>
    <n v="0"/>
    <n v="0"/>
    <n v="0"/>
    <n v="0"/>
    <n v="0"/>
    <n v="0"/>
    <n v="0"/>
    <n v="0"/>
    <n v="0"/>
    <n v="0"/>
    <n v="0"/>
    <n v="0"/>
    <n v="0"/>
    <n v="1.1776323862193345"/>
    <n v="1.3863206376111838"/>
    <n v="1.5889627974534359"/>
    <n v="0.71258271909323623"/>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Quartier-Gentil"/>
    <s v="LIT_450"/>
    <s v="Douala"/>
    <s v="IHS"/>
    <s v="Grid-Gen"/>
    <s v="LITTORAL"/>
    <s v="Douala"/>
    <s v="ZTE"/>
    <n v="0"/>
    <n v="7.184076556716974"/>
    <n v="0"/>
    <n v="0"/>
    <n v="0"/>
    <n v="0"/>
    <n v="0"/>
    <n v="0"/>
    <n v="6.3533721139276258"/>
    <n v="0"/>
    <n v="0"/>
    <n v="0"/>
    <n v="1.961822944756916"/>
    <n v="0"/>
    <n v="10.251567346682531"/>
    <n v="0"/>
    <n v="0.66910079815542256"/>
    <n v="0"/>
    <n v="0"/>
    <n v="0"/>
    <n v="0"/>
    <n v="0"/>
    <n v="0"/>
    <n v="0"/>
    <n v="0"/>
    <n v="0"/>
    <x v="0"/>
    <m/>
    <x v="12"/>
    <x v="8"/>
    <s v="no impacts"/>
    <x v="6"/>
    <s v=""/>
    <s v="LIT_450"/>
    <s v="The cables connector clip was broken and that caused cable to disconnect during my PM work. "/>
  </r>
  <r>
    <s v="Mvog-Manga"/>
    <s v="CTR_378"/>
    <s v="Yaounde"/>
    <s v="IHS"/>
    <s v="Grid-Gen"/>
    <s v="CENTRE"/>
    <s v="Yaounde"/>
    <s v="ZTE"/>
    <n v="0"/>
    <n v="0"/>
    <n v="0"/>
    <n v="0.61568473859482431"/>
    <n v="0"/>
    <n v="0"/>
    <n v="0"/>
    <n v="0"/>
    <n v="0"/>
    <n v="0"/>
    <n v="0"/>
    <n v="0"/>
    <n v="0"/>
    <n v="0"/>
    <n v="0"/>
    <n v="1.0841409056795452"/>
    <n v="0.65636655223680562"/>
    <n v="0"/>
    <n v="0"/>
    <n v="0"/>
    <n v="0"/>
    <n v="0"/>
    <n v="0"/>
    <n v="0"/>
    <n v="0"/>
    <n v="0"/>
    <x v="0"/>
    <m/>
    <x v="12"/>
    <x v="8"/>
    <s v="no impacts"/>
    <x v="6"/>
    <s v=""/>
    <s v="CTR_378"/>
    <s v="I've replaced the cable"/>
  </r>
  <r>
    <s v="Berore-IHS"/>
    <s v="NRO_086"/>
    <s v="NORD-OUEST"/>
    <s v="IHS"/>
    <s v="Gen Only"/>
    <s v="NORD-OUEST"/>
    <s v="Berore"/>
    <s v="Huawei"/>
    <n v="0"/>
    <n v="0"/>
    <n v="0"/>
    <n v="0"/>
    <n v="0"/>
    <n v="0"/>
    <n v="0"/>
    <n v="0"/>
    <n v="0"/>
    <n v="0"/>
    <n v="0"/>
    <n v="0"/>
    <n v="0"/>
    <n v="3.5137779547017547"/>
    <n v="1.3585157505143637"/>
    <n v="1.2956649345238604"/>
    <n v="0.65313840306135551"/>
    <n v="0"/>
    <n v="0"/>
    <n v="0"/>
    <n v="0"/>
    <n v="0"/>
    <n v="0"/>
    <n v="0"/>
    <n v="0"/>
    <n v="0"/>
    <x v="2"/>
    <m/>
    <x v="9"/>
    <x v="5"/>
    <s v="MPR ISSUE"/>
    <x v="5"/>
    <s v="(05/06/2026 groupe whatsapp incident):  le FME est en route pour le site avec le FAN et la carte core pour remplacement ETA=12 UTC ||( hourly IHS): 06/05/2026 18:40 1:20:00 41v FME is informed and managing..;..;(05/06/2026 ocm ran 18h): Power status check Ongoing..;..;(05/06/2026 ocm ran 10h): P1 incident at Fontem_G9U9_SUO_017"/>
    <s v="SUO_017"/>
    <s v="P1 incident at Fontem_G9U9_SUO_017"/>
  </r>
  <r>
    <s v="Mutengene-Qter8"/>
    <s v="SUO_064"/>
    <s v="SUD-OUEST"/>
    <s v="IHS"/>
    <s v="Grid-Gen"/>
    <s v="SUD-OUEST"/>
    <s v="Mutengene"/>
    <s v="Huawei"/>
    <n v="0"/>
    <n v="0"/>
    <n v="0"/>
    <n v="0"/>
    <n v="0"/>
    <n v="0"/>
    <n v="0"/>
    <n v="0"/>
    <n v="0"/>
    <n v="0"/>
    <n v="0"/>
    <n v="0"/>
    <n v="0"/>
    <n v="0"/>
    <n v="7.8024722272160449"/>
    <n v="10.29308740900543"/>
    <n v="0.65287087688659462"/>
    <n v="0"/>
    <n v="0"/>
    <n v="0"/>
    <n v="0"/>
    <n v="0"/>
    <n v="0"/>
    <n v="0"/>
    <n v="0"/>
    <n v="0"/>
    <x v="2"/>
    <m/>
    <x v="12"/>
    <x v="8"/>
    <s v="no impacts"/>
    <x v="6"/>
    <s v=""/>
    <s v="SUO_064"/>
    <m/>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n v="0"/>
    <n v="0"/>
    <n v="0"/>
    <n v="0"/>
    <x v="2"/>
    <m/>
    <x v="12"/>
    <x v="8"/>
    <s v="no impacts"/>
    <x v="6"/>
    <s v=""/>
    <s v="SUO_164"/>
    <m/>
  </r>
  <r>
    <s v="Mankouotmbou"/>
    <s v="OST_245"/>
    <s v="OUEST"/>
    <s v="CAMUSAT"/>
    <s v="Hybrid Solar - S3"/>
    <s v="OUEST"/>
    <s v="Mankouotmbou"/>
    <s v="NOKIA"/>
    <n v="0"/>
    <n v="0"/>
    <n v="0"/>
    <n v="0"/>
    <n v="0"/>
    <n v="0"/>
    <n v="0"/>
    <n v="0"/>
    <n v="0"/>
    <n v="0"/>
    <n v="0"/>
    <n v="0"/>
    <n v="0"/>
    <n v="0"/>
    <n v="8.8247967514475043E-2"/>
    <n v="0"/>
    <n v="0.61493566530549348"/>
    <n v="1.6612840400304767"/>
    <n v="0"/>
    <n v="0"/>
    <n v="0"/>
    <n v="0"/>
    <n v="0"/>
    <n v="0"/>
    <n v="0"/>
    <n v="0"/>
    <x v="0"/>
    <m/>
    <x v="12"/>
    <x v="8"/>
    <s v="no impacts"/>
    <x v="6"/>
    <s v=""/>
    <s v="OST_245"/>
    <m/>
  </r>
  <r>
    <s v="Borongo"/>
    <s v="ADM_162"/>
    <s v="ADAMAOUA"/>
    <s v="CAMUSAT"/>
    <s v="Bad Grid + GE"/>
    <s v="ADAMAOUA"/>
    <s v="Borongo"/>
    <s v="Huawei"/>
    <n v="0"/>
    <n v="0"/>
    <n v="0"/>
    <n v="0"/>
    <n v="0"/>
    <n v="0"/>
    <n v="0"/>
    <n v="0"/>
    <n v="0"/>
    <n v="0"/>
    <n v="0"/>
    <n v="0"/>
    <n v="0"/>
    <n v="0"/>
    <n v="0"/>
    <n v="1.8905183016439665E-2"/>
    <n v="0.56940271036118173"/>
    <n v="0"/>
    <n v="0"/>
    <n v="0"/>
    <n v="0"/>
    <n v="0"/>
    <n v="0"/>
    <n v="0"/>
    <n v="0"/>
    <n v="0"/>
    <x v="0"/>
    <m/>
    <x v="12"/>
    <x v="8"/>
    <s v="no impacts"/>
    <x v="6"/>
    <s v=""/>
    <s v="ADM_162"/>
    <m/>
  </r>
  <r>
    <s v="Bonadibong"/>
    <s v="LIT_126"/>
    <s v="Douala"/>
    <s v="IHS"/>
    <s v="Grid-Gen"/>
    <s v="LITTORAL"/>
    <s v="Douala"/>
    <s v="ZTE"/>
    <n v="0"/>
    <n v="0"/>
    <n v="0"/>
    <n v="0"/>
    <n v="0"/>
    <n v="0"/>
    <n v="0"/>
    <n v="0"/>
    <n v="0"/>
    <n v="0"/>
    <n v="0"/>
    <n v="0"/>
    <n v="9.9502080283534955"/>
    <n v="13.868556899607057"/>
    <n v="21.826586679907429"/>
    <n v="0"/>
    <n v="0.45907491588977112"/>
    <n v="0"/>
    <n v="0"/>
    <n v="0"/>
    <n v="0"/>
    <n v="0"/>
    <n v="0"/>
    <n v="0"/>
    <n v="0"/>
    <n v="0"/>
    <x v="0"/>
    <m/>
    <x v="12"/>
    <x v="8"/>
    <s v="no impacts"/>
    <x v="6"/>
    <s v=""/>
    <s v="LIT_126"/>
    <m/>
  </r>
  <r>
    <s v="Djoa-IHS"/>
    <s v="ADM_187"/>
    <s v="ADAMAOUA"/>
    <m/>
    <m/>
    <s v="ADAMAOUA"/>
    <s v="Tibati"/>
    <s v="Huawei"/>
    <n v="0"/>
    <n v="0"/>
    <n v="0"/>
    <n v="0"/>
    <n v="0"/>
    <n v="0"/>
    <n v="0"/>
    <n v="0"/>
    <n v="0"/>
    <n v="0"/>
    <n v="0"/>
    <n v="0"/>
    <n v="0"/>
    <n v="0"/>
    <n v="0"/>
    <n v="6.2137412857807335E-2"/>
    <n v="0.4348905496913818"/>
    <n v="0"/>
    <n v="0"/>
    <n v="0"/>
    <n v="0"/>
    <n v="0"/>
    <n v="0"/>
    <n v="0"/>
    <n v="0"/>
    <n v="0"/>
    <x v="0"/>
    <m/>
    <x v="12"/>
    <x v="8"/>
    <s v="no impacts"/>
    <x v="6"/>
    <s v=""/>
    <s v="ADM_187"/>
    <m/>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n v="0"/>
    <n v="0"/>
    <n v="0"/>
    <n v="0"/>
    <x v="0"/>
    <m/>
    <x v="12"/>
    <x v="8"/>
    <s v="no impacts"/>
    <x v="6"/>
    <s v=""/>
    <s v="ADM_058"/>
    <m/>
  </r>
  <r>
    <s v="Mile4"/>
    <s v="SUO_021"/>
    <s v="SUD-OUEST"/>
    <s v="IHS"/>
    <s v="Grid-Gen"/>
    <s v="SUD-OUEST"/>
    <s v="Limbe"/>
    <s v="Huawei"/>
    <n v="0"/>
    <n v="0"/>
    <n v="0"/>
    <n v="0"/>
    <n v="0"/>
    <n v="0"/>
    <n v="0"/>
    <n v="0"/>
    <n v="0"/>
    <n v="0"/>
    <n v="0"/>
    <n v="0"/>
    <n v="0"/>
    <n v="0"/>
    <n v="0"/>
    <n v="0"/>
    <n v="0.33690462941560873"/>
    <n v="0"/>
    <n v="0"/>
    <n v="0"/>
    <n v="0"/>
    <n v="0"/>
    <n v="0"/>
    <n v="0"/>
    <n v="0"/>
    <n v="0"/>
    <x v="0"/>
    <m/>
    <x v="12"/>
    <x v="8"/>
    <s v="no impacts"/>
    <x v="6"/>
    <s v=""/>
    <s v="SUO_021"/>
    <m/>
  </r>
  <r>
    <s v="Bonjongo"/>
    <s v="SUO_131"/>
    <s v="SUD-OUEST"/>
    <s v="IHS"/>
    <s v="Grid-Gen"/>
    <s v="SUD-OUEST"/>
    <s v="Bonjongo"/>
    <s v="NOKIA"/>
    <n v="0"/>
    <n v="0.65853529892792617"/>
    <n v="0"/>
    <n v="0"/>
    <n v="0.34235795956480369"/>
    <n v="6.8388598076999124E-2"/>
    <n v="0.16227141690168898"/>
    <n v="0.17326807194652988"/>
    <n v="3.5283456170889974E-2"/>
    <n v="0"/>
    <n v="0"/>
    <n v="0"/>
    <n v="3.2000428650187351"/>
    <n v="2.7929554294258812"/>
    <n v="4.2981290289441914"/>
    <n v="1.0861562695294168E-2"/>
    <n v="0.33642308230103907"/>
    <n v="0"/>
    <n v="0"/>
    <n v="0"/>
    <n v="0"/>
    <n v="0"/>
    <n v="0"/>
    <n v="0"/>
    <n v="0"/>
    <n v="0"/>
    <x v="2"/>
    <m/>
    <x v="12"/>
    <x v="8"/>
    <s v="no impacts"/>
    <x v="6"/>
    <s v=""/>
    <s v="SUO_131"/>
    <m/>
  </r>
  <r>
    <s v="Ndop-Kake-Hill"/>
    <s v="NRO_137"/>
    <s v="NORD-OUEST"/>
    <s v="IHS"/>
    <s v="Grid-Gen"/>
    <s v="NORD-OUEST"/>
    <s v="Ndop"/>
    <s v="Huawei"/>
    <n v="0"/>
    <n v="0"/>
    <n v="0"/>
    <n v="0"/>
    <n v="0"/>
    <n v="0"/>
    <n v="0"/>
    <n v="0"/>
    <n v="0"/>
    <n v="0"/>
    <n v="0"/>
    <n v="0"/>
    <n v="0"/>
    <n v="0"/>
    <n v="0"/>
    <n v="0"/>
    <n v="0.32750554314234098"/>
    <n v="0"/>
    <n v="0"/>
    <n v="0"/>
    <n v="0"/>
    <n v="0"/>
    <n v="0"/>
    <n v="0"/>
    <n v="0"/>
    <n v="0"/>
    <x v="2"/>
    <m/>
    <x v="12"/>
    <x v="8"/>
    <s v="no impacts"/>
    <x v="6"/>
    <s v=""/>
    <s v="NRO_137"/>
    <m/>
  </r>
  <r>
    <s v="Koundoum"/>
    <s v="OST_252"/>
    <s v="OUEST"/>
    <s v="IHS"/>
    <s v="Gen-Lithium"/>
    <s v="OUEST"/>
    <s v="Koundoum"/>
    <s v="Huawei"/>
    <n v="0"/>
    <n v="0"/>
    <n v="0"/>
    <n v="0"/>
    <n v="0"/>
    <n v="0"/>
    <n v="0"/>
    <n v="0"/>
    <n v="0"/>
    <n v="0"/>
    <n v="0"/>
    <n v="0"/>
    <n v="0"/>
    <n v="4.923123678420696"/>
    <n v="3.8270332702684962"/>
    <n v="0.18339811033778214"/>
    <n v="0.29916560369599893"/>
    <n v="0"/>
    <n v="0"/>
    <n v="0"/>
    <n v="0"/>
    <n v="0"/>
    <n v="0"/>
    <n v="0"/>
    <n v="0"/>
    <n v="0"/>
    <x v="0"/>
    <m/>
    <x v="12"/>
    <x v="8"/>
    <s v="no impacts"/>
    <x v="6"/>
    <s v=""/>
    <s v="OST_252"/>
    <m/>
  </r>
  <r>
    <s v="Mutengene"/>
    <s v="SUO_005"/>
    <s v="SUD-OUEST"/>
    <s v="IHS"/>
    <s v="Grid-Gen"/>
    <s v="SUD-OUEST"/>
    <s v="Mutengene"/>
    <s v="Huawei"/>
    <n v="0"/>
    <n v="0"/>
    <n v="0"/>
    <n v="0"/>
    <n v="0"/>
    <n v="0"/>
    <n v="0"/>
    <n v="0"/>
    <n v="0"/>
    <n v="0"/>
    <n v="0"/>
    <n v="0"/>
    <n v="0"/>
    <n v="0"/>
    <n v="4.0251988254530824"/>
    <n v="4.6363356190769709"/>
    <n v="0.2968113733581027"/>
    <n v="0"/>
    <n v="0"/>
    <n v="0"/>
    <n v="0"/>
    <n v="0"/>
    <n v="0"/>
    <n v="0"/>
    <n v="0"/>
    <n v="0"/>
    <x v="2"/>
    <m/>
    <x v="12"/>
    <x v="8"/>
    <s v="no impacts"/>
    <x v="6"/>
    <s v=""/>
    <s v="SUO_005"/>
    <m/>
  </r>
  <r>
    <s v="Tinto"/>
    <s v="SUO_040"/>
    <s v="SUD-OUEST"/>
    <s v="IHS"/>
    <s v="Gen Only"/>
    <s v="SUD-OUEST"/>
    <s v="Tinto"/>
    <s v="Huawei"/>
    <n v="0"/>
    <n v="0"/>
    <n v="0"/>
    <n v="0"/>
    <n v="0"/>
    <n v="0"/>
    <n v="0"/>
    <n v="0"/>
    <n v="0"/>
    <n v="0"/>
    <n v="0"/>
    <n v="0"/>
    <n v="0"/>
    <n v="2.3405865029834523"/>
    <n v="2.9191564435997752"/>
    <n v="2.8668639939731699"/>
    <n v="0.25286574038403914"/>
    <n v="0"/>
    <n v="0"/>
    <n v="0"/>
    <n v="0"/>
    <n v="0"/>
    <n v="0"/>
    <n v="0"/>
    <n v="0"/>
    <n v="0"/>
    <x v="2"/>
    <m/>
    <x v="7"/>
    <x v="3"/>
    <s v="ACCESS-ISSUE"/>
    <x v="3"/>
    <s v="(05/06/2026 ocm ran 10h): 06.05.2026: Access not granted for this site for now_x000a_05.05.2026: FME reports power issue on site, escalated to L2 of IHS_x000a_04.05.2026: Intervention plan for tomorrow_x000a_02.05.2026: Access not granted for this site for now_x000a_01.05.2026 RM Denis: Intervention plan for tomorrow according to the dirvervtaking FME on site_x000a_30/04/2026 Besoin d'un pour verifier le status de RTN red zone fme manage avec level 0"/>
    <s v="SUO_040"/>
    <m/>
  </r>
  <r>
    <s v="Limbe-Semme-Beach-MTN"/>
    <s v="SUO_082"/>
    <s v="SUD-OUEST"/>
    <s v="IHS"/>
    <s v="Grid-Gen"/>
    <s v="SUD-OUEST"/>
    <s v="Limbe"/>
    <s v="Huawei"/>
    <n v="0"/>
    <n v="0"/>
    <n v="0"/>
    <n v="0"/>
    <n v="0"/>
    <n v="0"/>
    <n v="0"/>
    <n v="0"/>
    <n v="0"/>
    <n v="0"/>
    <n v="0"/>
    <n v="0"/>
    <n v="0"/>
    <n v="0"/>
    <n v="0.29160353048942311"/>
    <n v="0"/>
    <n v="0.22463281140760144"/>
    <n v="0"/>
    <n v="0"/>
    <n v="0"/>
    <n v="0"/>
    <n v="0"/>
    <n v="0"/>
    <n v="0"/>
    <n v="0"/>
    <n v="0"/>
    <x v="0"/>
    <m/>
    <x v="12"/>
    <x v="8"/>
    <s v="no impacts"/>
    <x v="6"/>
    <s v=""/>
    <s v="SUO_082"/>
    <m/>
  </r>
  <r>
    <s v="Emana-Lycee2-MTN-IHS"/>
    <s v="CTR_518"/>
    <s v="Yaounde"/>
    <s v="IHS"/>
    <s v="Grid-Gen"/>
    <s v="CENTRE"/>
    <s v="Yaounde"/>
    <s v="ZTE"/>
    <n v="0"/>
    <n v="0"/>
    <n v="0"/>
    <n v="0"/>
    <n v="0"/>
    <n v="0"/>
    <n v="0"/>
    <n v="0"/>
    <n v="0"/>
    <n v="0"/>
    <n v="0"/>
    <n v="0"/>
    <n v="0"/>
    <n v="0"/>
    <n v="0.1308202994580995"/>
    <n v="0.26007111202426669"/>
    <n v="0.21744527484569121"/>
    <n v="0"/>
    <n v="0"/>
    <n v="0"/>
    <n v="0"/>
    <n v="0"/>
    <n v="0"/>
    <n v="0"/>
    <n v="0"/>
    <n v="0"/>
    <x v="0"/>
    <m/>
    <x v="12"/>
    <x v="8"/>
    <s v="no impacts"/>
    <x v="6"/>
    <s v=""/>
    <s v="CTR_518"/>
    <m/>
  </r>
  <r>
    <s v="Logone-Birni"/>
    <s v="EXN_051"/>
    <s v="EXTREME-NORD"/>
    <s v="IHS"/>
    <s v="Solar-Gen"/>
    <s v="EXTREME-NORD"/>
    <s v="Logone-Birni"/>
    <s v="Huawei"/>
    <n v="0"/>
    <n v="0"/>
    <n v="0"/>
    <n v="0"/>
    <n v="0"/>
    <n v="0"/>
    <n v="0"/>
    <n v="0"/>
    <n v="0"/>
    <n v="0"/>
    <n v="0"/>
    <n v="0"/>
    <n v="0"/>
    <n v="0.96122154591605258"/>
    <n v="0"/>
    <n v="0"/>
    <n v="0.2127368141698984"/>
    <n v="0"/>
    <n v="0"/>
    <n v="0"/>
    <n v="0"/>
    <n v="0"/>
    <n v="0"/>
    <n v="0"/>
    <n v="0"/>
    <n v="0"/>
    <x v="2"/>
    <m/>
    <x v="12"/>
    <x v="8"/>
    <s v="no impacts"/>
    <x v="6"/>
    <s v=""/>
    <s v="EXN_051"/>
    <m/>
  </r>
  <r>
    <s v="Boudva-IHS"/>
    <s v="NRD_092"/>
    <s v="NORD"/>
    <s v="IHS"/>
    <s v="Gen Only"/>
    <s v="NORD"/>
    <s v="Boudva"/>
    <s v="Huawei"/>
    <n v="0"/>
    <n v="0"/>
    <n v="0"/>
    <n v="0"/>
    <n v="0"/>
    <n v="0"/>
    <n v="0"/>
    <n v="0"/>
    <n v="0"/>
    <n v="0"/>
    <n v="0"/>
    <n v="0"/>
    <n v="0"/>
    <n v="7.2232067185453427E-2"/>
    <n v="0.87250986636532524"/>
    <n v="0.20635185613227067"/>
    <n v="0.20207143733609562"/>
    <n v="0"/>
    <n v="0"/>
    <n v="0"/>
    <n v="0"/>
    <n v="0"/>
    <n v="0"/>
    <n v="0"/>
    <n v="0"/>
    <n v="0"/>
    <x v="0"/>
    <m/>
    <x v="12"/>
    <x v="8"/>
    <s v="no impacts"/>
    <x v="6"/>
    <s v=""/>
    <s v="NRD_092"/>
    <m/>
  </r>
  <r>
    <s v="Ashum-MTN"/>
    <s v="SUO_089"/>
    <s v="SUD-OUEST"/>
    <s v="IHS"/>
    <s v="Gen Only"/>
    <s v="SUD-OUEST"/>
    <s v="Ashum"/>
    <s v="Huawei"/>
    <n v="0"/>
    <n v="0"/>
    <n v="0"/>
    <n v="0"/>
    <n v="0"/>
    <n v="0"/>
    <n v="0"/>
    <n v="0"/>
    <n v="0"/>
    <n v="0"/>
    <n v="0"/>
    <n v="0"/>
    <n v="0"/>
    <n v="1.5613540962181074"/>
    <n v="1.9450401360602456"/>
    <n v="1.9130975107937893"/>
    <n v="0.1673465398521258"/>
    <n v="0"/>
    <n v="0"/>
    <n v="0"/>
    <n v="0"/>
    <n v="0"/>
    <n v="0"/>
    <n v="0"/>
    <n v="0"/>
    <n v="0"/>
    <x v="0"/>
    <m/>
    <x v="7"/>
    <x v="3"/>
    <s v="ACCESS-ISSUE"/>
    <x v="3"/>
    <s v="(05/06/2026 ocm ran 10h): Impacted by SUO_040_H_Tinto (TX issue. Red zone)"/>
    <s v="SUO_040"/>
    <s v=" Impacted by SUO_040_H_Tinto (TX issue. Red zone)"/>
  </r>
  <r>
    <s v="Nyamboya-MTN"/>
    <s v="ADM_179"/>
    <s v="ADAMAOUA"/>
    <m/>
    <m/>
    <s v="ADAMAOUA"/>
    <s v="Nyamboya"/>
    <s v="Huawei"/>
    <n v="0"/>
    <n v="0"/>
    <n v="0"/>
    <n v="0"/>
    <n v="0"/>
    <n v="0"/>
    <n v="0"/>
    <n v="0"/>
    <n v="0"/>
    <n v="0"/>
    <n v="0"/>
    <n v="0"/>
    <n v="0"/>
    <n v="0"/>
    <n v="0"/>
    <n v="0.89273484517725221"/>
    <n v="0.14847702699232093"/>
    <n v="0"/>
    <n v="0"/>
    <n v="0"/>
    <n v="0"/>
    <n v="0"/>
    <n v="0"/>
    <n v="0"/>
    <n v="0"/>
    <n v="0"/>
    <x v="0"/>
    <m/>
    <x v="12"/>
    <x v="8"/>
    <s v="no impacts"/>
    <x v="6"/>
    <s v=""/>
    <s v="ADM_179"/>
    <m/>
  </r>
  <r>
    <s v="H-Sawa"/>
    <s v="LIT_099"/>
    <s v="Douala"/>
    <s v="IHS"/>
    <s v="Grid-Gen (LL)"/>
    <s v="LITTORAL"/>
    <s v="Douala"/>
    <s v="ZTE"/>
    <n v="0"/>
    <n v="0"/>
    <n v="0"/>
    <n v="0"/>
    <n v="0"/>
    <n v="0"/>
    <n v="0"/>
    <n v="0"/>
    <n v="0"/>
    <n v="0"/>
    <n v="0"/>
    <n v="0"/>
    <n v="0"/>
    <n v="0"/>
    <n v="14.530844697845234"/>
    <n v="0"/>
    <n v="0.14767444846803848"/>
    <n v="0"/>
    <n v="0"/>
    <n v="0"/>
    <n v="0"/>
    <n v="0"/>
    <n v="0"/>
    <n v="0"/>
    <n v="0"/>
    <n v="0"/>
    <x v="0"/>
    <m/>
    <x v="12"/>
    <x v="8"/>
    <s v="no impacts"/>
    <x v="6"/>
    <s v=""/>
    <s v="LIT_099"/>
    <m/>
  </r>
  <r>
    <s v="Abom"/>
    <s v="CTR_263"/>
    <s v="Yaounde"/>
    <s v="IHS"/>
    <s v="Grid-Gen"/>
    <s v="CENTRE"/>
    <s v="Yaounde"/>
    <s v="ZTE"/>
    <n v="0"/>
    <n v="0"/>
    <n v="0"/>
    <n v="0"/>
    <n v="0"/>
    <n v="0"/>
    <n v="0"/>
    <n v="0"/>
    <n v="0"/>
    <n v="0"/>
    <n v="2.3861551280843987"/>
    <n v="0"/>
    <n v="0"/>
    <n v="0"/>
    <n v="0"/>
    <n v="0"/>
    <n v="0.1463189825159163"/>
    <n v="0"/>
    <n v="0"/>
    <n v="0"/>
    <n v="0"/>
    <n v="0"/>
    <n v="0"/>
    <n v="0"/>
    <n v="0"/>
    <n v="0"/>
    <x v="0"/>
    <m/>
    <x v="12"/>
    <x v="8"/>
    <s v="no impacts"/>
    <x v="6"/>
    <s v=""/>
    <s v="CTR_263"/>
    <m/>
  </r>
  <r>
    <s v="Santa-Barbara-Yde-IHS"/>
    <s v="CTR_163"/>
    <s v="Yaounde"/>
    <s v="IHS"/>
    <s v="Grid-Gen"/>
    <s v="CENTRE"/>
    <s v="Yaounde"/>
    <s v="ZTE"/>
    <n v="2.6742451481452942"/>
    <n v="2.1616114920683799E-2"/>
    <n v="0"/>
    <n v="0"/>
    <n v="0"/>
    <n v="0"/>
    <n v="0"/>
    <n v="0"/>
    <n v="0"/>
    <n v="0"/>
    <n v="0"/>
    <n v="0"/>
    <n v="0.87333027996792534"/>
    <n v="0"/>
    <n v="4.1991621793609628"/>
    <n v="0.25846595497570163"/>
    <n v="0.13599247217014401"/>
    <n v="0"/>
    <n v="0"/>
    <n v="0"/>
    <n v="0"/>
    <n v="0"/>
    <n v="0"/>
    <n v="0"/>
    <n v="0"/>
    <n v="0"/>
    <x v="0"/>
    <m/>
    <x v="10"/>
    <x v="6"/>
    <s v="BSS Hardware issue"/>
    <x v="5"/>
    <s v="05/06/2026: hardware issue,  site with GPS issue (alarm : TDD down 09Apr 02pm)"/>
    <s v="CTR_163"/>
    <m/>
  </r>
  <r>
    <s v="CTR_1052_Z_Santa-Barbara-Gottam-IHS"/>
    <s v="CTR_1052"/>
    <s v="Yaounde"/>
    <s v="IHS"/>
    <s v="Grid-Gen"/>
    <s v="CTR"/>
    <s v="Yaoundé"/>
    <s v="ZTE"/>
    <n v="0"/>
    <n v="0"/>
    <n v="0"/>
    <n v="0"/>
    <n v="0"/>
    <n v="0"/>
    <n v="0"/>
    <n v="0"/>
    <n v="0"/>
    <n v="3.289876381505167"/>
    <n v="0"/>
    <n v="0"/>
    <n v="0.78793592498423404"/>
    <s v=""/>
    <n v="3.8870304737282164"/>
    <n v="0.23820530600713991"/>
    <n v="0.12680740683668482"/>
    <n v="0"/>
    <n v="0"/>
    <n v="0"/>
    <n v="0"/>
    <n v="0"/>
    <n v="0"/>
    <n v="0"/>
    <n v="0"/>
    <n v="0"/>
    <x v="0"/>
    <m/>
    <x v="12"/>
    <x v="8"/>
    <s v="no impacts"/>
    <x v="6"/>
    <s v=""/>
    <s v="CTR_1052"/>
    <m/>
  </r>
  <r>
    <s v="Kosseoua"/>
    <s v="EXN_244"/>
    <s v="EXTREME-NORD"/>
    <s v="CAMUSAT"/>
    <s v="HGB"/>
    <s v="EXTREME-NORD"/>
    <s v="Kosseoua"/>
    <s v="Huawei"/>
    <n v="0"/>
    <n v="0"/>
    <n v="0"/>
    <n v="0"/>
    <n v="0"/>
    <n v="0"/>
    <n v="0"/>
    <n v="0"/>
    <n v="0"/>
    <n v="0"/>
    <n v="0"/>
    <n v="0"/>
    <n v="0"/>
    <n v="6.8487057440366623"/>
    <n v="7.9380009873499358"/>
    <n v="0.61051256588277958"/>
    <n v="0.11856760065404799"/>
    <n v="0"/>
    <n v="0"/>
    <n v="0"/>
    <n v="0"/>
    <n v="0"/>
    <n v="0"/>
    <n v="0"/>
    <n v="0"/>
    <n v="0"/>
    <x v="2"/>
    <m/>
    <x v="3"/>
    <x v="0"/>
    <s v="Defaut GE &amp; Power Cabinet"/>
    <x v="0"/>
    <s v="(05/06/2026  groupe whatsapp incident): impacted by EXN_036_N_Balaza , Probleme d'energie , cable d'alimentation MPR burler , || Action :action IHS ,| FME a refais le cable l'alimentation MPR"/>
    <s v="EXN_036"/>
    <s v=" impacted by EXN_036_N_Balaza , Probleme d'energie , cable d'alimentation MPR burler"/>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n v="0"/>
    <n v="0"/>
    <n v="0"/>
    <n v="0"/>
    <x v="0"/>
    <m/>
    <x v="12"/>
    <x v="8"/>
    <s v="no impacts"/>
    <x v="6"/>
    <s v=""/>
    <s v="CTR_737"/>
    <m/>
  </r>
  <r>
    <s v="Fotouni-IHS"/>
    <s v="OST_153"/>
    <s v="OUEST"/>
    <s v="IHS"/>
    <s v="Hybrid-Gen"/>
    <s v="OUEST"/>
    <s v="Fotouni"/>
    <s v="Huawei"/>
    <n v="0"/>
    <n v="0"/>
    <n v="0"/>
    <n v="0"/>
    <n v="0"/>
    <n v="0"/>
    <n v="0"/>
    <n v="0"/>
    <n v="0"/>
    <n v="0"/>
    <n v="0"/>
    <n v="0"/>
    <n v="0"/>
    <n v="0.13957732291194033"/>
    <n v="0.10884748297106722"/>
    <n v="5.5288742783927303E-3"/>
    <n v="8.8729514629044645E-2"/>
    <n v="0"/>
    <n v="0"/>
    <n v="0"/>
    <n v="0"/>
    <n v="0"/>
    <n v="0"/>
    <n v="0"/>
    <n v="0"/>
    <n v="0"/>
    <x v="0"/>
    <m/>
    <x v="12"/>
    <x v="8"/>
    <s v="no impacts"/>
    <x v="6"/>
    <s v=""/>
    <s v="OST_153"/>
    <m/>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n v="0"/>
    <n v="0"/>
    <n v="0"/>
    <n v="0"/>
    <x v="0"/>
    <m/>
    <x v="12"/>
    <x v="8"/>
    <s v="no impacts"/>
    <x v="6"/>
    <s v=""/>
    <s v="ADM_119"/>
    <m/>
  </r>
  <r>
    <s v="Batsaa"/>
    <s v="OST_290"/>
    <s v="OUEST"/>
    <s v="CAMUSAT"/>
    <s v="Hybrid Solar - S3"/>
    <s v="OUEST"/>
    <s v="Batsaa"/>
    <s v="Huawei"/>
    <n v="0"/>
    <n v="0"/>
    <n v="0"/>
    <n v="0"/>
    <n v="0"/>
    <n v="0"/>
    <n v="0"/>
    <n v="0"/>
    <n v="0"/>
    <n v="0"/>
    <n v="0"/>
    <n v="0"/>
    <n v="0"/>
    <n v="0.18685811553135692"/>
    <n v="0"/>
    <n v="0"/>
    <n v="6.1531020195015884E-2"/>
    <n v="0"/>
    <n v="0"/>
    <n v="0"/>
    <n v="0"/>
    <n v="0"/>
    <n v="0"/>
    <n v="0"/>
    <n v="0"/>
    <n v="0"/>
    <x v="0"/>
    <m/>
    <x v="12"/>
    <x v="8"/>
    <s v="no impacts"/>
    <x v="6"/>
    <s v=""/>
    <s v="OST_290"/>
    <m/>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n v="0"/>
    <n v="0"/>
    <n v="0"/>
    <n v="0"/>
    <x v="0"/>
    <m/>
    <x v="12"/>
    <x v="8"/>
    <s v="no impacts"/>
    <x v="6"/>
    <s v=""/>
    <s v="ADM_010"/>
    <m/>
  </r>
  <r>
    <s v="Ngbetnsouen"/>
    <s v="OST_219"/>
    <s v="OUEST"/>
    <s v="IHS"/>
    <s v="Grid-Gen"/>
    <s v="OUEST"/>
    <s v="Ngbetnsouen"/>
    <s v="NOKIA"/>
    <n v="1.7756656423187911"/>
    <n v="0"/>
    <n v="0"/>
    <n v="0"/>
    <n v="0"/>
    <n v="0"/>
    <n v="0"/>
    <n v="0"/>
    <n v="0.25878843825887876"/>
    <n v="0"/>
    <n v="0"/>
    <n v="0"/>
    <n v="0"/>
    <n v="5.321220461543291"/>
    <n v="0.83940796100823822"/>
    <n v="0.44070478522285272"/>
    <n v="5.8927098760676228E-2"/>
    <n v="0"/>
    <n v="0"/>
    <n v="0"/>
    <n v="0"/>
    <n v="0"/>
    <n v="0"/>
    <n v="0"/>
    <n v="0"/>
    <n v="0"/>
    <x v="0"/>
    <m/>
    <x v="12"/>
    <x v="8"/>
    <s v="no impacts"/>
    <x v="6"/>
    <s v=""/>
    <s v="OST_219"/>
    <m/>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0"/>
    <n v="0"/>
    <n v="0"/>
    <n v="0"/>
    <n v="0"/>
    <x v="0"/>
    <m/>
    <x v="12"/>
    <x v="8"/>
    <s v="no impacts"/>
    <x v="6"/>
    <s v=""/>
    <s v="SUD_091"/>
    <m/>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n v="0"/>
    <n v="0"/>
    <n v="0"/>
    <n v="0"/>
    <x v="1"/>
    <m/>
    <x v="4"/>
    <x v="1"/>
    <s v="EXCLU"/>
    <x v="1"/>
    <s v=""/>
    <s v="ADM_114"/>
    <m/>
  </r>
  <r>
    <s v="Longtimbi"/>
    <s v="EST_072"/>
    <s v="CENTRE"/>
    <s v="IHS"/>
    <s v="Grid-Gen"/>
    <s v="EST"/>
    <s v="Longtimbi"/>
    <s v="NOKIA"/>
    <n v="1.7835078317392992E-4"/>
    <n v="0"/>
    <n v="0"/>
    <n v="0"/>
    <n v="0"/>
    <n v="0"/>
    <n v="0"/>
    <n v="0"/>
    <n v="0"/>
    <n v="0"/>
    <n v="0.71618540491335014"/>
    <n v="0"/>
    <n v="0"/>
    <n v="0"/>
    <n v="0.21739176961073878"/>
    <n v="5.0487299260625021E-2"/>
    <n v="4.9267802149737881E-2"/>
    <n v="0"/>
    <n v="0"/>
    <n v="0"/>
    <n v="0"/>
    <n v="0"/>
    <n v="0"/>
    <n v="0"/>
    <n v="0"/>
    <n v="0"/>
    <x v="0"/>
    <m/>
    <x v="12"/>
    <x v="8"/>
    <s v="no impacts"/>
    <x v="6"/>
    <s v=""/>
    <s v="EST_072"/>
    <m/>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n v="0"/>
    <n v="0"/>
    <n v="0"/>
    <n v="0"/>
    <x v="0"/>
    <m/>
    <x v="12"/>
    <x v="8"/>
    <s v="no impacts"/>
    <x v="6"/>
    <s v=""/>
    <s v="CTR_520"/>
    <m/>
  </r>
  <r>
    <s v="Tongolo"/>
    <s v="CTR_390"/>
    <s v="Yaounde"/>
    <s v="IHS"/>
    <s v="Grid-Gen"/>
    <s v="CENTRE"/>
    <s v="Yaounde"/>
    <s v="ZTE"/>
    <n v="4.5586460179263884E-2"/>
    <n v="4.8281875565372019"/>
    <n v="34.892886086641383"/>
    <n v="49.985856782894288"/>
    <n v="50.559415066503426"/>
    <n v="17.659349290734603"/>
    <n v="0"/>
    <n v="0"/>
    <n v="4.5800481119073005E-2"/>
    <n v="0"/>
    <n v="0"/>
    <n v="0"/>
    <n v="23.93993645004894"/>
    <n v="0"/>
    <n v="0.30599643869156151"/>
    <n v="0"/>
    <n v="4.5657800492533755E-2"/>
    <n v="0"/>
    <n v="0"/>
    <n v="0"/>
    <n v="0"/>
    <n v="0"/>
    <n v="0"/>
    <n v="0"/>
    <n v="0"/>
    <n v="0"/>
    <x v="0"/>
    <m/>
    <x v="12"/>
    <x v="8"/>
    <s v="no impacts"/>
    <x v="6"/>
    <s v=""/>
    <s v="CTR_390"/>
    <m/>
  </r>
  <r>
    <s v="Akum-Ville-MTN"/>
    <s v="NRO_240"/>
    <s v="NORD-OUEST"/>
    <s v="IHS"/>
    <s v="Grid-Gen"/>
    <s v="NORD-OUEST"/>
    <s v="Akum"/>
    <s v="Huawei"/>
    <n v="0"/>
    <n v="0"/>
    <n v="0"/>
    <n v="0"/>
    <n v="0"/>
    <n v="0"/>
    <n v="0"/>
    <n v="0"/>
    <n v="0"/>
    <n v="0"/>
    <n v="0"/>
    <n v="0"/>
    <n v="0"/>
    <n v="0.11642739125596048"/>
    <n v="0"/>
    <n v="0"/>
    <n v="4.2518826708671846E-2"/>
    <n v="0"/>
    <n v="0"/>
    <n v="0"/>
    <n v="0"/>
    <n v="0"/>
    <n v="0"/>
    <n v="0"/>
    <n v="0"/>
    <n v="0"/>
    <x v="2"/>
    <m/>
    <x v="12"/>
    <x v="8"/>
    <s v="no impacts"/>
    <x v="6"/>
    <s v=""/>
    <s v="NRO_240"/>
    <m/>
  </r>
  <r>
    <s v="Mayo-Nonde-IHS"/>
    <s v="NRD_106"/>
    <s v="NORD"/>
    <s v="IHS"/>
    <s v="Solar-Gen"/>
    <s v="NORD"/>
    <s v="Mayo-Nonde"/>
    <s v="NOKIA"/>
    <n v="0"/>
    <n v="0"/>
    <n v="0"/>
    <n v="0"/>
    <n v="0"/>
    <n v="0"/>
    <n v="3.6659162718221575E-2"/>
    <n v="0"/>
    <n v="0"/>
    <n v="0"/>
    <n v="0"/>
    <n v="0"/>
    <n v="1.7794618445754095E-2"/>
    <n v="1.479105932037063"/>
    <n v="0"/>
    <n v="0"/>
    <n v="3.4511913887393324E-2"/>
    <n v="0"/>
    <n v="0"/>
    <n v="0"/>
    <n v="0"/>
    <n v="0"/>
    <n v="0"/>
    <n v="0"/>
    <n v="0"/>
    <n v="0"/>
    <x v="0"/>
    <m/>
    <x v="12"/>
    <x v="8"/>
    <s v="no impacts"/>
    <x v="6"/>
    <s v=""/>
    <s v="NRD_106"/>
    <m/>
  </r>
  <r>
    <s v="Bawa-IHS"/>
    <s v="ADM_143"/>
    <s v="ADAMAOUA"/>
    <s v="IHS"/>
    <s v="Solar-Gen"/>
    <s v="ADAMAOUA"/>
    <s v="Bawa"/>
    <s v="Huawei"/>
    <n v="0"/>
    <n v="0"/>
    <n v="0"/>
    <n v="0"/>
    <n v="0"/>
    <n v="0"/>
    <n v="0"/>
    <n v="0"/>
    <n v="0"/>
    <n v="0"/>
    <n v="0"/>
    <n v="0"/>
    <n v="0"/>
    <n v="4.5479449709359557E-3"/>
    <n v="1.0701046990437544E-3"/>
    <n v="4.6620894721672905E-2"/>
    <n v="3.4421701152574105E-2"/>
    <n v="0"/>
    <n v="0"/>
    <n v="0"/>
    <n v="0"/>
    <n v="0"/>
    <n v="0"/>
    <n v="0"/>
    <n v="0"/>
    <n v="0"/>
    <x v="0"/>
    <m/>
    <x v="12"/>
    <x v="8"/>
    <s v="no impacts"/>
    <x v="6"/>
    <s v=""/>
    <s v="ADM_143"/>
    <m/>
  </r>
  <r>
    <s v="Tekel-IHS"/>
    <s v="ADM_140"/>
    <s v="ADAMAOUA"/>
    <m/>
    <m/>
    <s v="ADAMAOUA"/>
    <s v="Martap"/>
    <s v="Huawei"/>
    <n v="0"/>
    <n v="0"/>
    <n v="0"/>
    <n v="0"/>
    <n v="0"/>
    <n v="0"/>
    <n v="0"/>
    <n v="0"/>
    <n v="0"/>
    <n v="0"/>
    <n v="0"/>
    <n v="0"/>
    <n v="0"/>
    <n v="0.43230446333535943"/>
    <n v="1.3376308738046929E-3"/>
    <n v="4.2946868588289347E-2"/>
    <n v="3.2192316362899612E-2"/>
    <n v="0"/>
    <n v="0"/>
    <n v="0"/>
    <n v="0"/>
    <n v="0"/>
    <n v="0"/>
    <n v="0"/>
    <n v="0"/>
    <n v="0"/>
    <x v="0"/>
    <m/>
    <x v="12"/>
    <x v="8"/>
    <s v="no impacts"/>
    <x v="6"/>
    <s v=""/>
    <s v="ADM_140"/>
    <m/>
  </r>
  <r>
    <s v="Tokombere"/>
    <s v="EXN_015"/>
    <s v="EXTREME-NORD"/>
    <s v="IHS"/>
    <s v="Grid-Gen"/>
    <s v="EXTREME-NORD"/>
    <s v="Tokombere"/>
    <s v="Huawei"/>
    <n v="0"/>
    <n v="0"/>
    <n v="0"/>
    <n v="0"/>
    <n v="0"/>
    <n v="0"/>
    <n v="0"/>
    <n v="0"/>
    <n v="0"/>
    <n v="0"/>
    <n v="0"/>
    <n v="0"/>
    <n v="0"/>
    <n v="0.60015038538037246"/>
    <n v="2.43983871381976E-2"/>
    <n v="0"/>
    <n v="2.9249528440529294E-2"/>
    <n v="0"/>
    <n v="0"/>
    <n v="0"/>
    <n v="0"/>
    <n v="0"/>
    <n v="0"/>
    <n v="0"/>
    <n v="0"/>
    <n v="0"/>
    <x v="2"/>
    <m/>
    <x v="12"/>
    <x v="8"/>
    <s v="no impacts"/>
    <x v="6"/>
    <s v=""/>
    <s v="EXN_015"/>
    <m/>
  </r>
  <r>
    <s v="Bawa"/>
    <s v="ADM_183"/>
    <s v="ADAMAOUA"/>
    <m/>
    <m/>
    <s v="ADAMAOUA"/>
    <s v="Bawa"/>
    <s v="Huawei"/>
    <n v="0"/>
    <n v="0"/>
    <n v="0"/>
    <n v="0"/>
    <n v="0"/>
    <n v="0"/>
    <n v="0"/>
    <n v="0"/>
    <n v="0"/>
    <n v="0"/>
    <n v="0"/>
    <n v="0"/>
    <n v="0"/>
    <n v="2.0867041631353212E-3"/>
    <n v="8.9175391586979538E-4"/>
    <n v="3.1853449874869093E-2"/>
    <n v="2.4915604409402083E-2"/>
    <n v="0"/>
    <n v="0"/>
    <n v="0"/>
    <n v="0"/>
    <n v="0"/>
    <n v="0"/>
    <n v="0"/>
    <n v="0"/>
    <n v="0"/>
    <x v="0"/>
    <m/>
    <x v="12"/>
    <x v="8"/>
    <s v="no impacts"/>
    <x v="6"/>
    <s v=""/>
    <s v="ADM_183"/>
    <m/>
  </r>
  <r>
    <s v="Njimom-IHS"/>
    <s v="OST_149"/>
    <s v="OUEST"/>
    <s v="IHS"/>
    <s v="Grid-Gen"/>
    <s v="OUEST"/>
    <s v="Njimom"/>
    <s v="Huawei"/>
    <n v="0"/>
    <n v="0"/>
    <n v="0"/>
    <n v="0"/>
    <n v="0"/>
    <n v="0"/>
    <n v="0"/>
    <n v="0"/>
    <n v="0"/>
    <n v="0"/>
    <n v="0"/>
    <n v="0"/>
    <n v="0"/>
    <n v="0.81456369691210584"/>
    <n v="0"/>
    <n v="0"/>
    <n v="2.471941854791072E-2"/>
    <n v="0"/>
    <n v="0"/>
    <n v="0"/>
    <n v="0"/>
    <n v="0"/>
    <n v="0"/>
    <n v="0"/>
    <n v="0"/>
    <n v="0"/>
    <x v="0"/>
    <m/>
    <x v="12"/>
    <x v="8"/>
    <s v="no impacts"/>
    <x v="6"/>
    <s v=""/>
    <s v="OST_149"/>
    <m/>
  </r>
  <r>
    <s v="Cite-Verte"/>
    <s v="CTR_414"/>
    <s v="Yaounde"/>
    <s v="IHS"/>
    <s v="GridOnly"/>
    <s v="CENTRE"/>
    <s v="Yaounde"/>
    <s v="ZTE"/>
    <n v="0"/>
    <n v="0"/>
    <n v="0"/>
    <n v="0.22857436371574583"/>
    <n v="0"/>
    <n v="0"/>
    <n v="0"/>
    <n v="0"/>
    <n v="4.0503462858806107E-2"/>
    <n v="2.099188717957513E-2"/>
    <n v="3.7988716816053238E-2"/>
    <n v="0"/>
    <n v="0.15527219183124921"/>
    <n v="1.7745902925808851E-2"/>
    <n v="4.0556968093758312E-2"/>
    <n v="0"/>
    <n v="2.4380552059880309E-2"/>
    <n v="4.5835972924924331"/>
    <n v="0"/>
    <n v="0"/>
    <n v="0"/>
    <n v="0"/>
    <n v="0"/>
    <n v="0"/>
    <n v="0"/>
    <n v="0"/>
    <x v="0"/>
    <m/>
    <x v="12"/>
    <x v="8"/>
    <s v="no impacts"/>
    <x v="6"/>
    <s v=""/>
    <s v="CTR_414"/>
    <m/>
  </r>
  <r>
    <s v="Mbonge"/>
    <s v="SUO_134"/>
    <s v="SUD-OUEST"/>
    <s v="IHS"/>
    <s v="Hybrid-Gen"/>
    <s v="SUD-OUEST"/>
    <s v="Mbonge"/>
    <s v="Huawei"/>
    <n v="0"/>
    <n v="0"/>
    <n v="0"/>
    <n v="0"/>
    <n v="0"/>
    <n v="0"/>
    <n v="0"/>
    <n v="0"/>
    <n v="0"/>
    <n v="0"/>
    <n v="0"/>
    <n v="0"/>
    <n v="0"/>
    <n v="0"/>
    <n v="0"/>
    <n v="0.10237334954185251"/>
    <n v="2.0474669908370501E-2"/>
    <n v="0"/>
    <n v="0"/>
    <n v="0"/>
    <n v="0"/>
    <n v="0"/>
    <n v="0"/>
    <n v="0"/>
    <n v="0"/>
    <n v="0"/>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Ekombe-Bondji-IHS"/>
    <s v="SUO_091"/>
    <s v="SUD-OUEST"/>
    <s v="IHS"/>
    <s v="Gen Only"/>
    <s v="SUD-OUEST"/>
    <s v="Mbongue"/>
    <s v="Huawei"/>
    <n v="0"/>
    <n v="0"/>
    <n v="0"/>
    <n v="0"/>
    <n v="0"/>
    <n v="0"/>
    <n v="0"/>
    <n v="0"/>
    <n v="0"/>
    <n v="0"/>
    <n v="0"/>
    <n v="0"/>
    <n v="0"/>
    <n v="0"/>
    <n v="0"/>
    <n v="0"/>
    <n v="2.0135803420339982E-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ombanda-Ebulu-IHS"/>
    <s v="SUO_095"/>
    <s v="SUD-OUEST"/>
    <s v="IHS"/>
    <s v="Vandalized"/>
    <s v="SUD-OUEST"/>
    <s v="Mbongue"/>
    <s v="Huawei"/>
    <n v="0"/>
    <n v="0"/>
    <n v="0"/>
    <n v="0"/>
    <n v="0"/>
    <n v="0"/>
    <n v="0"/>
    <n v="0"/>
    <n v="0"/>
    <n v="0"/>
    <n v="0"/>
    <n v="0"/>
    <n v="0"/>
    <n v="0"/>
    <n v="0"/>
    <n v="2.4255706511658433E-2"/>
    <n v="2.0117968342022584E-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ombe-Bakundu-MTN"/>
    <s v="SUO_086"/>
    <s v="SUD-OUEST"/>
    <s v="IHS"/>
    <s v="Gen Only"/>
    <s v="SUD-OUEST"/>
    <s v="Bombe-Bakundu"/>
    <s v="Huawei"/>
    <n v="0"/>
    <n v="0"/>
    <n v="0"/>
    <n v="0"/>
    <n v="0"/>
    <n v="0"/>
    <n v="0"/>
    <n v="0"/>
    <n v="0"/>
    <n v="0"/>
    <n v="0"/>
    <n v="0"/>
    <n v="0"/>
    <n v="0"/>
    <n v="0"/>
    <n v="6.3136177243581504E-3"/>
    <n v="1.9850442167261645E-2"/>
    <n v="0"/>
    <n v="0"/>
    <n v="0"/>
    <n v="0"/>
    <n v="0"/>
    <n v="0"/>
    <n v="0"/>
    <n v="0"/>
    <n v="0"/>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BAHAM-NGOUGOUM"/>
    <s v="OST_282"/>
    <s v="OUEST"/>
    <s v="CAMUSAT"/>
    <s v="Bad Grid + GE"/>
    <s v="OUEST"/>
    <s v="Bafang"/>
    <s v="Huawei"/>
    <n v="0"/>
    <n v="0"/>
    <n v="0"/>
    <n v="0"/>
    <n v="0"/>
    <n v="0"/>
    <n v="0"/>
    <n v="0"/>
    <n v="0"/>
    <n v="0"/>
    <n v="0"/>
    <n v="0"/>
    <n v="0"/>
    <n v="0"/>
    <n v="2.4255706511658433E-2"/>
    <n v="2.4879934252767289E-2"/>
    <n v="1.9154874112883205E-2"/>
    <n v="0"/>
    <n v="0"/>
    <n v="0"/>
    <n v="0"/>
    <n v="0"/>
    <n v="0"/>
    <n v="0"/>
    <n v="0"/>
    <n v="0"/>
    <x v="0"/>
    <m/>
    <x v="12"/>
    <x v="8"/>
    <s v="no impacts"/>
    <x v="6"/>
    <s v=""/>
    <s v="OST_282"/>
    <s v="The cables connector clip was broken and that caused cable to disconnect during my PM work. "/>
  </r>
  <r>
    <s v="Adoumre-IHS"/>
    <s v="NRD_078"/>
    <s v="NORD"/>
    <s v="IHS"/>
    <s v="Grid-Gen"/>
    <s v="NORD"/>
    <s v="Adoumre"/>
    <s v="Huawei"/>
    <n v="0"/>
    <n v="0"/>
    <n v="0"/>
    <n v="0"/>
    <n v="0"/>
    <n v="0"/>
    <n v="0"/>
    <n v="0"/>
    <n v="0"/>
    <n v="0"/>
    <n v="0"/>
    <n v="0"/>
    <n v="0"/>
    <n v="0.23638612801876538"/>
    <n v="8.4645281694360974E-2"/>
    <n v="2.0296319125196541E-2"/>
    <n v="1.6764973618352153E-2"/>
    <n v="0"/>
    <n v="0"/>
    <n v="0"/>
    <n v="0"/>
    <n v="0"/>
    <n v="0"/>
    <n v="0"/>
    <n v="0"/>
    <n v="0"/>
    <x v="0"/>
    <m/>
    <x v="12"/>
    <x v="8"/>
    <s v="no impacts"/>
    <x v="6"/>
    <s v="(05/06/2026 ocm ran 10h): Power status check Ongoing"/>
    <s v="NRD_078"/>
    <s v="I've replaced the cable"/>
  </r>
  <r>
    <s v="Ekondo-titi"/>
    <s v="SUO_019"/>
    <s v="SUD-OUEST"/>
    <s v="IHS"/>
    <s v="Grid-Gen"/>
    <s v="SUD-OUEST"/>
    <s v="Ekondo-Titi"/>
    <s v="Huawei"/>
    <n v="0"/>
    <n v="0"/>
    <n v="0"/>
    <n v="0"/>
    <n v="0"/>
    <n v="0"/>
    <n v="0"/>
    <n v="0"/>
    <n v="0"/>
    <n v="0"/>
    <n v="0"/>
    <n v="0"/>
    <n v="0"/>
    <n v="0"/>
    <n v="0.44029457842155273"/>
    <n v="0.15281095102344816"/>
    <n v="1.6497447443591214E-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Mbe-IHS"/>
    <s v="ADM_092"/>
    <s v="ADAMAOUA"/>
    <s v="IHS"/>
    <s v="Solar-Gen"/>
    <s v="ADAMAOUA"/>
    <s v="Mbe"/>
    <s v="Huawei"/>
    <n v="0"/>
    <n v="0"/>
    <n v="0"/>
    <n v="0"/>
    <n v="0"/>
    <n v="0"/>
    <n v="0"/>
    <n v="0"/>
    <n v="0"/>
    <n v="0"/>
    <n v="0"/>
    <n v="0"/>
    <n v="0"/>
    <n v="0"/>
    <n v="0"/>
    <n v="0"/>
    <n v="1.6051570485656318E-2"/>
    <n v="0"/>
    <n v="0"/>
    <n v="0"/>
    <n v="0"/>
    <n v="0"/>
    <n v="0"/>
    <n v="0"/>
    <n v="0"/>
    <n v="0"/>
    <x v="0"/>
    <m/>
    <x v="12"/>
    <x v="8"/>
    <s v="no impacts"/>
    <x v="6"/>
    <s v=""/>
    <s v="ADM_092"/>
    <m/>
  </r>
  <r>
    <s v="Ribao"/>
    <s v="NRD_028"/>
    <s v="NORD"/>
    <s v="IHS"/>
    <s v="Solar-Gen"/>
    <s v="NORD"/>
    <s v="Ribao"/>
    <s v="Huawei"/>
    <n v="0"/>
    <n v="0"/>
    <n v="0"/>
    <n v="0"/>
    <n v="0"/>
    <n v="0"/>
    <n v="0"/>
    <n v="0"/>
    <n v="0"/>
    <n v="0"/>
    <n v="0"/>
    <n v="0"/>
    <n v="0"/>
    <n v="2.1134567806114148E-2"/>
    <n v="6.072844167073306E-2"/>
    <n v="0.10162427625252189"/>
    <n v="1.5516518136134439E-2"/>
    <n v="0"/>
    <n v="0"/>
    <n v="0"/>
    <n v="0"/>
    <n v="0"/>
    <n v="0"/>
    <n v="0"/>
    <n v="0"/>
    <n v="0"/>
    <x v="0"/>
    <m/>
    <x v="12"/>
    <x v="8"/>
    <s v="no impacts"/>
    <x v="6"/>
    <s v=""/>
    <s v="NRD_028"/>
    <m/>
  </r>
  <r>
    <s v="Mada-IHS"/>
    <s v="EXN_223"/>
    <s v="EXTREME-NORD"/>
    <s v="IHS"/>
    <s v="Gen Only"/>
    <s v="EXTREME-NORD"/>
    <s v="Mada"/>
    <s v="Huawei"/>
    <n v="0"/>
    <n v="0"/>
    <n v="0"/>
    <n v="0"/>
    <n v="0"/>
    <n v="0"/>
    <n v="0"/>
    <n v="0"/>
    <n v="0"/>
    <n v="0"/>
    <n v="0"/>
    <n v="0"/>
    <n v="0"/>
    <n v="0.90263331364340682"/>
    <n v="0.83798115474284662"/>
    <n v="3.2994894887182413E-3"/>
    <n v="1.432156788886892E-2"/>
    <n v="0"/>
    <n v="0"/>
    <n v="0"/>
    <n v="0"/>
    <n v="0"/>
    <n v="0"/>
    <n v="0"/>
    <n v="0"/>
    <n v="0"/>
    <x v="2"/>
    <m/>
    <x v="9"/>
    <x v="5"/>
    <s v="MPR ISSUE"/>
    <x v="5"/>
    <s v="(05/06/2026  groupe whatsapp incident): impacted by  Mada-IHS_U_EXN_223,  Plantage du MPR  || Action : reset physique  MPR ..;..;(05/06/2026 ocm ran 18h): P2 Incident at EXN_223_H_Mada-IHS"/>
    <s v="EXN_223"/>
    <s v=" impacted by  Mada-IHS_U_EXN_223,  Plantage du MPR  || Action : reset physique  MPR"/>
  </r>
  <r>
    <s v="Ngongo-MTN"/>
    <s v="SUO_085"/>
    <s v="SUD-OUEST"/>
    <s v="IHS"/>
    <s v="Grid-Gen-Lithium"/>
    <s v="SUD-OUEST"/>
    <s v="Ngongo"/>
    <s v="Huawei"/>
    <n v="0"/>
    <n v="0"/>
    <n v="0"/>
    <n v="0"/>
    <n v="0"/>
    <n v="0"/>
    <n v="0"/>
    <n v="0"/>
    <n v="0"/>
    <n v="0"/>
    <n v="0"/>
    <n v="0"/>
    <n v="0"/>
    <n v="0"/>
    <n v="0"/>
    <n v="6.7773297606104441E-2"/>
    <n v="1.3590329677855681E-2"/>
    <n v="0"/>
    <n v="0"/>
    <n v="0"/>
    <n v="0"/>
    <n v="0"/>
    <n v="0"/>
    <n v="0"/>
    <n v="0"/>
    <n v="0"/>
    <x v="0"/>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 impacted by SUO_027_H_Kumba-Mabanda , RCA: Eth cable linking MPR No3 on slot 1.2 and MPR no5 on slot 1.3 has been replaced."/>
  </r>
  <r>
    <s v="Kar-Hay"/>
    <s v="EXN_022"/>
    <s v="EXTREME-NORD"/>
    <s v="IHS"/>
    <s v="Solar-Grid-Gen"/>
    <s v="EXTREME-NORD"/>
    <s v="Kar-Hay"/>
    <s v="Huawei"/>
    <n v="0"/>
    <n v="0"/>
    <n v="0"/>
    <n v="0"/>
    <n v="0"/>
    <n v="0"/>
    <n v="0"/>
    <n v="0"/>
    <n v="0"/>
    <n v="0"/>
    <n v="0"/>
    <n v="0"/>
    <n v="0"/>
    <n v="0.33606638073469108"/>
    <n v="1.763889245590455E-2"/>
    <n v="0.34079267648880102"/>
    <n v="1.3180122876555575E-2"/>
    <n v="0"/>
    <n v="0"/>
    <n v="0"/>
    <n v="0"/>
    <n v="0"/>
    <n v="0"/>
    <n v="0"/>
    <n v="0"/>
    <n v="0"/>
    <x v="2"/>
    <m/>
    <x v="12"/>
    <x v="8"/>
    <s v="no impacts"/>
    <x v="6"/>
    <s v=""/>
    <s v="EXN_022"/>
    <m/>
  </r>
  <r>
    <s v="Bai-Panya-IHS"/>
    <s v="SUO_093"/>
    <s v="SUD-OUEST"/>
    <s v="IHS"/>
    <s v="Gen Only"/>
    <s v="SUD-OUEST"/>
    <s v="Mbongue"/>
    <s v="Huawei"/>
    <n v="0"/>
    <n v="0"/>
    <n v="0"/>
    <n v="0"/>
    <n v="0"/>
    <n v="0"/>
    <n v="0"/>
    <n v="0"/>
    <n v="0"/>
    <n v="0"/>
    <n v="0"/>
    <n v="0"/>
    <n v="0"/>
    <n v="0"/>
    <n v="0"/>
    <n v="0.20456834830053106"/>
    <n v="1.211001817751182E-2"/>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Indoor-Agence-Ngaoundere"/>
    <s v="ADM_176"/>
    <s v="Ngaoundere"/>
    <m/>
    <m/>
    <s v="ADAMAOUA"/>
    <s v="Ngaoundere"/>
    <s v="Huawei"/>
    <n v="0"/>
    <n v="2.9427879223703247E-3"/>
    <n v="0"/>
    <n v="0"/>
    <n v="0"/>
    <n v="0"/>
    <n v="0"/>
    <n v="0"/>
    <n v="0"/>
    <n v="0"/>
    <n v="0"/>
    <n v="0"/>
    <n v="0"/>
    <n v="0"/>
    <n v="0"/>
    <n v="0"/>
    <n v="1.1236099339959421E-2"/>
    <n v="0"/>
    <n v="0"/>
    <n v="0"/>
    <n v="0"/>
    <n v="0"/>
    <n v="0"/>
    <n v="0"/>
    <n v="0"/>
    <n v="0"/>
    <x v="0"/>
    <m/>
    <x v="12"/>
    <x v="8"/>
    <s v="no impacts"/>
    <x v="6"/>
    <s v=""/>
    <s v="ADM_176"/>
    <m/>
  </r>
  <r>
    <s v="Ekondo-Nege-MTN"/>
    <s v="SUO_047"/>
    <s v="SUD-OUEST"/>
    <s v="IHS"/>
    <s v="Hybrid-Gen"/>
    <s v="SUD-OUEST"/>
    <s v="Ekondo-Nege"/>
    <s v="Huawei"/>
    <n v="0"/>
    <n v="0"/>
    <n v="0"/>
    <n v="0"/>
    <n v="0"/>
    <n v="0"/>
    <n v="0"/>
    <n v="0"/>
    <n v="0"/>
    <n v="0"/>
    <n v="0"/>
    <n v="0"/>
    <n v="0"/>
    <n v="0"/>
    <n v="0"/>
    <n v="6.8504535817117684E-2"/>
    <n v="7.66908367648024E-3"/>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
    <s v="SUO_027"/>
    <s v="impacted by SUO_027_H_Kumba-Mabanda , RCA: Eth cable linking MPR No3 on slot 1.2 and MPR no5 on slot 1.3 has been replaced."/>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n v="0"/>
    <n v="0"/>
    <n v="0"/>
    <n v="0"/>
    <x v="2"/>
    <m/>
    <x v="12"/>
    <x v="8"/>
    <s v="no impacts"/>
    <x v="6"/>
    <s v=""/>
    <s v="EXN_259"/>
    <m/>
  </r>
  <r>
    <s v="FOSSET"/>
    <s v="OST_264"/>
    <s v="NORD-OUEST"/>
    <s v="IHS"/>
    <s v="Grid-Gen"/>
    <s v="OUEST"/>
    <s v="Foumbot"/>
    <s v="Huawei"/>
    <n v="0"/>
    <n v="0"/>
    <n v="0"/>
    <n v="0"/>
    <n v="0"/>
    <n v="0"/>
    <n v="0"/>
    <n v="0"/>
    <n v="0"/>
    <n v="0"/>
    <n v="0"/>
    <n v="0"/>
    <n v="0"/>
    <n v="0"/>
    <n v="0"/>
    <n v="0"/>
    <n v="4.8154711456968938E-3"/>
    <n v="0"/>
    <n v="0"/>
    <n v="0"/>
    <n v="0"/>
    <n v="0"/>
    <n v="0"/>
    <n v="0"/>
    <n v="0"/>
    <n v="0"/>
    <x v="0"/>
    <m/>
    <x v="12"/>
    <x v="8"/>
    <s v="no impacts"/>
    <x v="6"/>
    <s v=""/>
    <s v="OST_264"/>
    <m/>
  </r>
  <r>
    <s v="Odza"/>
    <s v="CTR_099"/>
    <s v="Yaounde"/>
    <s v="IHS"/>
    <s v="Grid-Gen"/>
    <s v="CENTRE"/>
    <s v="Yaounde"/>
    <s v="ZTE"/>
    <n v="0"/>
    <n v="0"/>
    <n v="0"/>
    <n v="0"/>
    <n v="0"/>
    <n v="0"/>
    <n v="0"/>
    <n v="0"/>
    <n v="0"/>
    <n v="0"/>
    <n v="0"/>
    <n v="0"/>
    <n v="0"/>
    <n v="0"/>
    <n v="0"/>
    <n v="0"/>
    <n v="4.4409345010315909E-3"/>
    <n v="0"/>
    <n v="0"/>
    <n v="0"/>
    <n v="0"/>
    <n v="0"/>
    <n v="0"/>
    <n v="0"/>
    <n v="0"/>
    <n v="0"/>
    <x v="0"/>
    <m/>
    <x v="12"/>
    <x v="8"/>
    <s v="no impacts"/>
    <x v="6"/>
    <s v=""/>
    <s v="CTR_099"/>
    <m/>
  </r>
  <r>
    <s v="Bogo-Marche"/>
    <s v="EXN_191"/>
    <s v="EXTREME-NORD"/>
    <s v="CAMUSAT"/>
    <s v="Bad Grid + GE"/>
    <s v="EXTREME-NORD"/>
    <s v="Bogo"/>
    <s v="Huawei"/>
    <n v="0"/>
    <n v="0"/>
    <n v="0"/>
    <n v="0"/>
    <n v="0"/>
    <n v="0"/>
    <n v="0"/>
    <n v="0"/>
    <n v="0"/>
    <n v="0"/>
    <n v="0"/>
    <n v="0"/>
    <n v="0"/>
    <n v="0"/>
    <n v="3.4600051935748046E-3"/>
    <n v="0"/>
    <n v="3.2103140971312624E-3"/>
    <n v="0"/>
    <n v="0"/>
    <n v="0"/>
    <n v="0"/>
    <n v="0"/>
    <n v="0"/>
    <n v="0"/>
    <n v="0"/>
    <n v="0"/>
    <x v="2"/>
    <m/>
    <x v="12"/>
    <x v="8"/>
    <s v="no impacts"/>
    <x v="6"/>
    <s v=""/>
    <s v="EXN_191"/>
    <m/>
  </r>
  <r>
    <s v="Bankwop-IHS"/>
    <s v="OST_161"/>
    <s v="OUEST"/>
    <s v="IHS"/>
    <s v="Grid-Gen"/>
    <s v="OUEST"/>
    <s v="Bankwop"/>
    <s v="NOKIA"/>
    <n v="2.8536125307835631E-3"/>
    <n v="0"/>
    <n v="0"/>
    <n v="0"/>
    <n v="4.1020680130009011E-3"/>
    <n v="3.745366446653384E-3"/>
    <n v="5.3505234952189234E-3"/>
    <n v="7.0448559353711729E-3"/>
    <n v="3.5670156634794539E-3"/>
    <n v="0"/>
    <n v="0"/>
    <n v="0"/>
    <n v="3.4778402718925743E-3"/>
    <n v="0"/>
    <n v="1.0344345424089817E-2"/>
    <n v="5.7072250615666136E-3"/>
    <n v="2.9427879223704423E-3"/>
    <n v="0"/>
    <n v="0"/>
    <n v="0"/>
    <n v="0"/>
    <n v="0"/>
    <n v="0"/>
    <n v="0"/>
    <n v="0"/>
    <n v="0"/>
    <x v="0"/>
    <m/>
    <x v="12"/>
    <x v="8"/>
    <s v="no impacts"/>
    <x v="6"/>
    <s v=""/>
    <s v="OST_161"/>
    <m/>
  </r>
  <r>
    <s v="Santchou-IHS"/>
    <s v="OST_140"/>
    <s v="OUEST"/>
    <s v="IHS"/>
    <s v="Grid-Gen"/>
    <s v="OUEST"/>
    <s v="Santchou"/>
    <s v="NOKIA"/>
    <n v="1.5159816569786607E-3"/>
    <n v="0"/>
    <n v="0"/>
    <n v="0"/>
    <n v="5.5288742783923418E-3"/>
    <n v="0"/>
    <n v="2.4077355728483103E-3"/>
    <n v="3.3886648803055238E-3"/>
    <n v="0"/>
    <n v="0"/>
    <n v="0"/>
    <n v="0"/>
    <n v="2.9427879223706136E-3"/>
    <n v="0"/>
    <n v="2.9427879223706136E-3"/>
    <n v="0"/>
    <n v="2.4969109644353608E-3"/>
    <n v="0"/>
    <n v="0"/>
    <n v="0"/>
    <n v="0"/>
    <n v="0"/>
    <n v="0"/>
    <n v="0"/>
    <n v="0"/>
    <n v="0"/>
    <x v="1"/>
    <m/>
    <x v="4"/>
    <x v="1"/>
    <s v="EXCLU"/>
    <x v="1"/>
    <s v=""/>
    <s v="OST_140"/>
    <m/>
  </r>
  <r>
    <s v="Meguia"/>
    <s v="OST_029"/>
    <s v="NORD-OUEST"/>
    <s v="IHS"/>
    <s v="Gen Only"/>
    <s v="OUEST"/>
    <s v="Meguia"/>
    <s v="NOKIA"/>
    <n v="0"/>
    <n v="0"/>
    <n v="0"/>
    <n v="0"/>
    <n v="1.6051570485658829E-3"/>
    <n v="0"/>
    <n v="0"/>
    <n v="0"/>
    <n v="0"/>
    <n v="0"/>
    <n v="0"/>
    <n v="0"/>
    <n v="0"/>
    <n v="0"/>
    <n v="0"/>
    <n v="1.9637134630585587"/>
    <n v="2.1402093980876723E-3"/>
    <n v="0"/>
    <n v="0"/>
    <n v="0"/>
    <n v="0"/>
    <n v="0"/>
    <n v="0"/>
    <n v="0"/>
    <n v="0"/>
    <n v="0"/>
    <x v="0"/>
    <m/>
    <x v="12"/>
    <x v="8"/>
    <s v="no impacts"/>
    <x v="6"/>
    <s v=""/>
    <s v="OST_029"/>
    <m/>
  </r>
  <r>
    <s v="Bafou-Balepe-IHS"/>
    <s v="OST_255"/>
    <s v="OUEST"/>
    <s v="IHS"/>
    <s v="Grid-Gen"/>
    <s v="OUEST"/>
    <s v="Loung"/>
    <s v="Huawei"/>
    <n v="0"/>
    <n v="0"/>
    <n v="0"/>
    <n v="0"/>
    <n v="0"/>
    <n v="0"/>
    <n v="0"/>
    <n v="0"/>
    <n v="0"/>
    <n v="0"/>
    <n v="0"/>
    <n v="0"/>
    <n v="0"/>
    <n v="8.9175391586979543E-5"/>
    <n v="0.71072787094822698"/>
    <n v="0"/>
    <n v="2.140209398087508E-3"/>
    <n v="0"/>
    <n v="0"/>
    <n v="0"/>
    <n v="0"/>
    <n v="0"/>
    <n v="0"/>
    <n v="0"/>
    <n v="0"/>
    <n v="0"/>
    <x v="0"/>
    <m/>
    <x v="12"/>
    <x v="8"/>
    <s v="no impacts"/>
    <x v="6"/>
    <s v=""/>
    <s v="OST_255"/>
    <m/>
  </r>
  <r>
    <s v="Fokoue"/>
    <s v="OST_059"/>
    <s v="OUEST"/>
    <s v="IHS"/>
    <s v="Grid-Gen"/>
    <s v="OUEST"/>
    <s v="Fokoue"/>
    <s v="Huawei"/>
    <n v="0"/>
    <n v="0"/>
    <n v="0"/>
    <n v="0"/>
    <n v="0"/>
    <n v="0"/>
    <n v="0"/>
    <n v="0"/>
    <n v="0"/>
    <n v="0"/>
    <n v="0"/>
    <n v="0"/>
    <n v="0"/>
    <n v="0"/>
    <n v="3.2638193320834508E-2"/>
    <n v="0"/>
    <n v="2.140209398087508E-3"/>
    <n v="0"/>
    <n v="0"/>
    <n v="0"/>
    <n v="0"/>
    <n v="0"/>
    <n v="0"/>
    <n v="0"/>
    <n v="0"/>
    <n v="0"/>
    <x v="0"/>
    <m/>
    <x v="12"/>
    <x v="8"/>
    <s v="no impacts"/>
    <x v="6"/>
    <s v=""/>
    <s v="OST_059"/>
    <m/>
  </r>
  <r>
    <s v="Fokoue-IHS"/>
    <s v="OST_139"/>
    <s v="OUEST"/>
    <s v="IHS"/>
    <s v="Grid-Gen"/>
    <s v="OUEST"/>
    <s v="Fokoue"/>
    <s v="Huawei"/>
    <n v="0"/>
    <n v="0"/>
    <n v="0"/>
    <n v="0"/>
    <n v="0"/>
    <n v="0"/>
    <n v="0"/>
    <n v="0"/>
    <n v="0"/>
    <n v="0"/>
    <n v="0"/>
    <n v="0"/>
    <n v="0"/>
    <n v="0"/>
    <n v="0.18222099516883394"/>
    <n v="0.10007262443890842"/>
    <n v="1.9618586149135497E-3"/>
    <n v="0"/>
    <n v="0"/>
    <n v="0"/>
    <n v="0"/>
    <n v="0"/>
    <n v="0"/>
    <n v="0"/>
    <n v="0"/>
    <n v="0"/>
    <x v="0"/>
    <m/>
    <x v="12"/>
    <x v="8"/>
    <s v="no impacts"/>
    <x v="6"/>
    <s v=""/>
    <s v="OST_139"/>
    <m/>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n v="0"/>
    <n v="0"/>
    <n v="0"/>
    <n v="0"/>
    <x v="0"/>
    <m/>
    <x v="12"/>
    <x v="8"/>
    <s v="no impacts"/>
    <x v="6"/>
    <s v=""/>
    <s v="ADM_014"/>
    <m/>
  </r>
  <r>
    <s v="Bafou-Zinkop"/>
    <s v="OST_069"/>
    <s v="OUEST"/>
    <s v="IHS"/>
    <s v="Grid-Gen"/>
    <s v="OUEST"/>
    <s v="Bafou"/>
    <s v="Huawei"/>
    <n v="0"/>
    <n v="0"/>
    <n v="0"/>
    <n v="0"/>
    <n v="0"/>
    <n v="0"/>
    <n v="0"/>
    <n v="0"/>
    <n v="0"/>
    <n v="0"/>
    <n v="0"/>
    <n v="0"/>
    <n v="0"/>
    <n v="0"/>
    <n v="0.71161962486409669"/>
    <n v="0"/>
    <n v="1.9618586149135497E-3"/>
    <n v="0"/>
    <n v="0"/>
    <n v="0"/>
    <n v="0"/>
    <n v="0"/>
    <n v="0"/>
    <n v="0"/>
    <n v="0"/>
    <n v="0"/>
    <x v="0"/>
    <m/>
    <x v="12"/>
    <x v="8"/>
    <s v="no impacts"/>
    <x v="6"/>
    <s v=""/>
    <s v="OST_069"/>
    <m/>
  </r>
  <r>
    <s v="Bafou"/>
    <s v="OST_017"/>
    <s v="OUEST"/>
    <s v="IHS"/>
    <s v="Grid-Gen"/>
    <s v="OUEST"/>
    <s v="Bafou"/>
    <s v="Huawei"/>
    <n v="0"/>
    <n v="0"/>
    <n v="0"/>
    <n v="0"/>
    <n v="0"/>
    <n v="0"/>
    <n v="0"/>
    <n v="0"/>
    <n v="0"/>
    <n v="0"/>
    <n v="0"/>
    <n v="0"/>
    <n v="0"/>
    <n v="0"/>
    <n v="0"/>
    <n v="0"/>
    <n v="1.8726832233265697E-3"/>
    <n v="0"/>
    <n v="0"/>
    <n v="0"/>
    <n v="0"/>
    <n v="0"/>
    <n v="0"/>
    <n v="0"/>
    <n v="0"/>
    <n v="0"/>
    <x v="0"/>
    <m/>
    <x v="12"/>
    <x v="8"/>
    <s v="no impacts"/>
    <x v="6"/>
    <s v=""/>
    <s v="OST_017"/>
    <m/>
  </r>
  <r>
    <s v="Gaba"/>
    <s v="NRD_155"/>
    <s v="NORD"/>
    <s v="CAMUSAT"/>
    <s v="Hybrid Solar - S3"/>
    <s v="NORD"/>
    <s v="Gaba"/>
    <s v="NOKIA"/>
    <n v="0"/>
    <n v="0"/>
    <n v="0"/>
    <n v="0"/>
    <n v="0"/>
    <n v="0"/>
    <n v="0"/>
    <n v="0.85426571394147588"/>
    <n v="0.72738700960816571"/>
    <n v="3.3197102560929338E-3"/>
    <n v="1.6943324401527621E-3"/>
    <n v="0"/>
    <n v="0"/>
    <n v="0"/>
    <n v="0"/>
    <n v="0"/>
    <n v="1.7835800845021801E-3"/>
    <n v="0"/>
    <n v="0"/>
    <n v="0"/>
    <n v="0"/>
    <n v="0"/>
    <n v="0"/>
    <n v="0"/>
    <n v="0"/>
    <n v="0"/>
    <x v="0"/>
    <m/>
    <x v="12"/>
    <x v="8"/>
    <s v="no impacts"/>
    <x v="6"/>
    <s v=""/>
    <s v="NRD_155"/>
    <m/>
  </r>
  <r>
    <s v="Bafou-Badzifeng"/>
    <s v="OST_108"/>
    <s v="OUEST"/>
    <s v="IHS"/>
    <s v="Grid-Gen"/>
    <s v="OUEST"/>
    <s v="Bafou"/>
    <s v="Huawei"/>
    <n v="0"/>
    <n v="0"/>
    <n v="0"/>
    <n v="0"/>
    <n v="0"/>
    <n v="0"/>
    <n v="0"/>
    <n v="0"/>
    <n v="0"/>
    <n v="0"/>
    <n v="0"/>
    <n v="0"/>
    <n v="0"/>
    <n v="0"/>
    <n v="0"/>
    <n v="0"/>
    <n v="1.6051570485656314E-3"/>
    <n v="0"/>
    <n v="0"/>
    <n v="0"/>
    <n v="0"/>
    <n v="0"/>
    <n v="0"/>
    <n v="0"/>
    <n v="0"/>
    <n v="0"/>
    <x v="0"/>
    <m/>
    <x v="12"/>
    <x v="8"/>
    <s v="no impacts"/>
    <x v="6"/>
    <s v=""/>
    <s v="OST_108"/>
    <m/>
  </r>
  <r>
    <s v="Jakiri"/>
    <s v="NRO_019"/>
    <s v="NORD-OUEST"/>
    <s v="IHS"/>
    <s v="Grid-Gen"/>
    <s v="NORD-OUEST"/>
    <s v="Jakiri"/>
    <s v="Huawei"/>
    <n v="0"/>
    <n v="0"/>
    <n v="0"/>
    <n v="0"/>
    <n v="0"/>
    <n v="0"/>
    <n v="0"/>
    <n v="0"/>
    <n v="0"/>
    <n v="0"/>
    <n v="0"/>
    <n v="0"/>
    <n v="0"/>
    <n v="3.8344526628485323"/>
    <n v="0"/>
    <n v="0"/>
    <n v="1.159280090630734E-3"/>
    <n v="0"/>
    <n v="0"/>
    <n v="0"/>
    <n v="0"/>
    <n v="0"/>
    <n v="0"/>
    <n v="0"/>
    <n v="0"/>
    <n v="0"/>
    <x v="2"/>
    <m/>
    <x v="12"/>
    <x v="8"/>
    <s v="no impacts"/>
    <x v="6"/>
    <s v=""/>
    <s v="NRO_019"/>
    <m/>
  </r>
  <r>
    <s v="Kongola-IHS"/>
    <s v="EXN_113"/>
    <s v="Maroua"/>
    <s v="IHS"/>
    <s v="Grid-Gen"/>
    <s v="EXTREME-NORD"/>
    <s v="Maroua"/>
    <s v="Huawei"/>
    <n v="0.27011226111696096"/>
    <n v="0.6943731041311747"/>
    <n v="0"/>
    <n v="0"/>
    <n v="0"/>
    <n v="0"/>
    <n v="0"/>
    <n v="0"/>
    <n v="0"/>
    <n v="0"/>
    <n v="0"/>
    <n v="0"/>
    <n v="0"/>
    <n v="0"/>
    <n v="7.2232067185453424E-3"/>
    <n v="0"/>
    <n v="8.9175391586979538E-4"/>
    <n v="0"/>
    <n v="0"/>
    <n v="0"/>
    <n v="0"/>
    <n v="0"/>
    <n v="0"/>
    <n v="0"/>
    <n v="0"/>
    <n v="0"/>
    <x v="0"/>
    <m/>
    <x v="12"/>
    <x v="8"/>
    <s v="no impacts"/>
    <x v="6"/>
    <s v=""/>
    <s v="EXN_113"/>
    <m/>
  </r>
  <r>
    <s v="Kumbo-II"/>
    <s v="NRO_020"/>
    <s v="NORD-OUEST"/>
    <m/>
    <m/>
    <s v="NORD-OUEST"/>
    <s v="Kumbo"/>
    <s v="Huawei"/>
    <n v="0"/>
    <n v="0"/>
    <n v="0"/>
    <n v="0"/>
    <n v="0"/>
    <n v="0"/>
    <n v="0"/>
    <n v="0"/>
    <n v="0"/>
    <n v="0"/>
    <n v="0"/>
    <n v="0"/>
    <n v="0"/>
    <n v="2.533811741474119"/>
    <n v="0"/>
    <n v="0"/>
    <n v="8.0257852428281581E-4"/>
    <n v="0"/>
    <n v="0"/>
    <n v="0"/>
    <n v="0"/>
    <n v="0"/>
    <n v="0"/>
    <n v="0"/>
    <n v="0"/>
    <n v="0"/>
    <x v="2"/>
    <m/>
    <x v="12"/>
    <x v="8"/>
    <s v="no impacts"/>
    <x v="6"/>
    <s v=""/>
    <s v="NRO_020"/>
    <m/>
  </r>
  <r>
    <s v="MBIYEH-IHS"/>
    <s v="NRO_150"/>
    <s v="NORD-OUEST"/>
    <s v="IHS"/>
    <m/>
    <s v="NORD-OUEST"/>
    <s v="Ndu"/>
    <s v="Huawei"/>
    <n v="0"/>
    <n v="0"/>
    <n v="0"/>
    <n v="0"/>
    <n v="0"/>
    <n v="0"/>
    <n v="0"/>
    <n v="0"/>
    <n v="0"/>
    <n v="0"/>
    <n v="0"/>
    <n v="0"/>
    <n v="0"/>
    <n v="2.5372004063544242"/>
    <n v="0"/>
    <n v="4.3517591094446003E-3"/>
    <n v="5.3505234952187721E-4"/>
    <n v="0"/>
    <n v="0"/>
    <n v="0"/>
    <n v="0"/>
    <n v="0"/>
    <n v="0"/>
    <n v="0"/>
    <n v="0"/>
    <n v="0"/>
    <x v="2"/>
    <m/>
    <x v="3"/>
    <x v="0"/>
    <s v="Defaut GE &amp; Power Cabinet"/>
    <x v="0"/>
    <s v="( hourly IHS): 06/05/2026 05:04 0:55:14 FME Roland is managing with level 0"/>
    <s v="NRO_150"/>
    <m/>
  </r>
  <r>
    <s v="Ndop"/>
    <s v="NRO_006"/>
    <s v="NORD-OUEST"/>
    <s v="IHS"/>
    <s v="Grid-Hybrid-Gen"/>
    <s v="NORD-OUEST"/>
    <s v="Ndop"/>
    <s v="Huawei"/>
    <n v="0"/>
    <n v="0"/>
    <n v="0"/>
    <n v="0"/>
    <n v="0"/>
    <n v="0"/>
    <n v="0"/>
    <n v="0"/>
    <n v="0"/>
    <n v="0"/>
    <n v="0"/>
    <n v="0"/>
    <n v="0"/>
    <n v="2.4969109644354268E-4"/>
    <n v="0"/>
    <n v="0"/>
    <n v="5.3505234952187721E-4"/>
    <n v="0"/>
    <n v="0"/>
    <n v="0"/>
    <n v="0"/>
    <n v="0"/>
    <n v="0"/>
    <n v="0"/>
    <n v="0"/>
    <n v="0"/>
    <x v="0"/>
    <m/>
    <x v="12"/>
    <x v="8"/>
    <s v="no impacts"/>
    <x v="6"/>
    <s v=""/>
    <s v="NRO_006"/>
    <m/>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n v="0"/>
    <n v="0"/>
    <n v="0"/>
    <n v="0"/>
    <x v="0"/>
    <m/>
    <x v="12"/>
    <x v="8"/>
    <s v="no impacts"/>
    <x v="6"/>
    <s v=""/>
    <s v="CTR_376"/>
    <m/>
  </r>
  <r>
    <s v="Col-Batie-IHS"/>
    <s v="OST_164"/>
    <s v="OUEST"/>
    <s v="IHS"/>
    <s v="Grid-Gen"/>
    <s v="OUEST"/>
    <s v="Batie"/>
    <s v="Huawei"/>
    <n v="0"/>
    <n v="0"/>
    <n v="0"/>
    <n v="0"/>
    <n v="0"/>
    <n v="0"/>
    <n v="0"/>
    <n v="0"/>
    <n v="0"/>
    <n v="0"/>
    <n v="0"/>
    <n v="0"/>
    <n v="0"/>
    <n v="0"/>
    <n v="5.2256779469970005E-3"/>
    <n v="0"/>
    <n v="3.5670156634791817E-4"/>
    <n v="0"/>
    <n v="0"/>
    <n v="0"/>
    <n v="0"/>
    <n v="0"/>
    <n v="0"/>
    <n v="0"/>
    <n v="0"/>
    <n v="0"/>
    <x v="0"/>
    <m/>
    <x v="12"/>
    <x v="8"/>
    <s v="no impacts"/>
    <x v="6"/>
    <s v=""/>
    <s v="OST_164"/>
    <m/>
  </r>
  <r>
    <s v="Ndop-Catholic-Church"/>
    <s v="NRO_136"/>
    <s v="NORD-OUEST"/>
    <s v="IHS"/>
    <s v="Grid-Gen"/>
    <s v="NORD-OUEST"/>
    <s v="Ndop"/>
    <s v="Huawei"/>
    <n v="0"/>
    <n v="0"/>
    <n v="0"/>
    <n v="0"/>
    <n v="0"/>
    <n v="0"/>
    <n v="0"/>
    <n v="0"/>
    <n v="0"/>
    <n v="0"/>
    <n v="0"/>
    <n v="0"/>
    <n v="0"/>
    <n v="8.0257852428281581E-4"/>
    <n v="0"/>
    <n v="0"/>
    <n v="3.5670156634791817E-4"/>
    <n v="0"/>
    <n v="0"/>
    <n v="0"/>
    <n v="0"/>
    <n v="0"/>
    <n v="0"/>
    <n v="0"/>
    <n v="0"/>
    <n v="0"/>
    <x v="2"/>
    <m/>
    <x v="12"/>
    <x v="8"/>
    <s v="no impacts"/>
    <x v="6"/>
    <s v=""/>
    <s v="NRO_136"/>
    <m/>
  </r>
  <r>
    <s v="Jakiri-Church-IHS"/>
    <s v="NRO_138"/>
    <s v="NORD-OUEST"/>
    <s v="IHS"/>
    <s v="Grid-Gen"/>
    <s v="NORD-OUEST"/>
    <s v="Jakiri"/>
    <s v="Huawei"/>
    <n v="0"/>
    <n v="0"/>
    <n v="0"/>
    <n v="0"/>
    <n v="0"/>
    <n v="0"/>
    <n v="0"/>
    <n v="0"/>
    <n v="0"/>
    <n v="0"/>
    <n v="0"/>
    <n v="0"/>
    <n v="0"/>
    <n v="2.4737967029360819"/>
    <n v="7.8545684909811592E-2"/>
    <n v="2.675261747609386E-4"/>
    <n v="2.675261747609386E-4"/>
    <n v="0"/>
    <n v="0"/>
    <n v="0"/>
    <n v="0"/>
    <n v="0"/>
    <n v="0"/>
    <n v="0"/>
    <n v="0"/>
    <n v="0"/>
    <x v="2"/>
    <m/>
    <x v="12"/>
    <x v="8"/>
    <s v="no impacts"/>
    <x v="6"/>
    <s v=""/>
    <s v="NRO_138"/>
    <m/>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n v="0"/>
    <n v="0"/>
    <n v="0"/>
    <n v="0"/>
    <x v="2"/>
    <m/>
    <x v="12"/>
    <x v="8"/>
    <s v="no impacts"/>
    <x v="6"/>
    <s v="(05/06/2026 ocm ran 18h): 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05/06/2026 ocm ran 15h): 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05/06/2026 ocm ran 10h): 06.05.26: Besoin d'un FME sur site pour vérifier le statut de la BTS et son interco avec le MPR; Négociations escorte en cours pour ce 07.05.26_x000a_05.05.26: Besoin d'un FME sur site pour vérifier le statut de la BTS et son interco avec le MPR; Négociations escorte en cours pour ce 06.05.26_x000a_04.05.26: Besoin d'un FME sur site pour vérifier le statut de la BTS et son interco avec le MPR; Négociations escorte en cours pour ce 06.05.26"/>
    <s v="EXN_007"/>
    <m/>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n v="0"/>
    <n v="0"/>
    <n v="0"/>
    <n v="0"/>
    <x v="0"/>
    <m/>
    <x v="12"/>
    <x v="8"/>
    <s v="no impacts"/>
    <x v="6"/>
    <s v=""/>
    <s v="SUO_188"/>
    <m/>
  </r>
  <r>
    <s v="Bayangam"/>
    <s v="OST_051"/>
    <s v="OUEST"/>
    <s v="IHS"/>
    <s v="Grid-Gen"/>
    <s v="OUEST"/>
    <s v="Bayangam"/>
    <s v="Huawei"/>
    <n v="0"/>
    <n v="0"/>
    <n v="0"/>
    <n v="0"/>
    <n v="0"/>
    <n v="0"/>
    <n v="0"/>
    <n v="0"/>
    <n v="0"/>
    <n v="0"/>
    <n v="0"/>
    <n v="0"/>
    <n v="0"/>
    <n v="1.3316026173334132"/>
    <n v="0"/>
    <n v="0"/>
    <n v="8.9175391586979543E-5"/>
    <n v="0"/>
    <n v="0"/>
    <n v="0"/>
    <n v="0"/>
    <n v="0"/>
    <n v="0"/>
    <n v="0"/>
    <n v="0"/>
    <n v="0"/>
    <x v="0"/>
    <m/>
    <x v="12"/>
    <x v="8"/>
    <s v="no impacts"/>
    <x v="6"/>
    <s v=""/>
    <s v="OST_051"/>
    <m/>
  </r>
  <r>
    <s v="Mindif"/>
    <s v="EXN_037"/>
    <s v="EXTREME-NORD"/>
    <s v="IHS"/>
    <s v="Grid-Gen"/>
    <s v="EXTREME-NORD"/>
    <s v="Mindif"/>
    <s v="Huawei"/>
    <n v="0"/>
    <n v="0"/>
    <n v="0"/>
    <n v="0"/>
    <n v="0"/>
    <n v="0"/>
    <n v="0"/>
    <n v="0"/>
    <n v="0"/>
    <n v="0"/>
    <n v="0"/>
    <n v="0"/>
    <n v="0"/>
    <n v="0"/>
    <n v="0"/>
    <n v="0"/>
    <n v="8.9175391586979543E-5"/>
    <n v="0"/>
    <n v="0"/>
    <n v="0"/>
    <n v="0"/>
    <n v="0"/>
    <n v="0"/>
    <n v="0"/>
    <n v="0"/>
    <n v="0"/>
    <x v="2"/>
    <m/>
    <x v="12"/>
    <x v="8"/>
    <s v="no impacts"/>
    <x v="6"/>
    <s v=""/>
    <s v="EXN_037"/>
    <m/>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n v="0"/>
    <n v="0"/>
    <n v="0"/>
    <n v="0"/>
    <x v="0"/>
    <m/>
    <x v="12"/>
    <x v="8"/>
    <s v="no impacts"/>
    <x v="6"/>
    <s v=""/>
    <s v="NRO_126"/>
    <m/>
  </r>
  <r>
    <s v="Guider"/>
    <s v="NRD_006"/>
    <s v="NORD"/>
    <s v="CAMUSAT"/>
    <s v="Good Grid + Solar + GE"/>
    <s v="NORD"/>
    <s v="Guider"/>
    <s v="Huawei"/>
    <n v="2.8504378868428484"/>
    <n v="2.7555196000376675E-2"/>
    <n v="0"/>
    <n v="0"/>
    <n v="0"/>
    <n v="0"/>
    <n v="0"/>
    <n v="0"/>
    <n v="0"/>
    <n v="0"/>
    <n v="0"/>
    <n v="0"/>
    <n v="0"/>
    <n v="0"/>
    <n v="0"/>
    <n v="0"/>
    <n v="8.9175391586979543E-5"/>
    <n v="1.8787471499544848"/>
    <n v="0"/>
    <n v="0"/>
    <n v="0"/>
    <n v="0"/>
    <n v="0"/>
    <n v="0"/>
    <n v="0"/>
    <n v="0"/>
    <x v="0"/>
    <m/>
    <x v="12"/>
    <x v="8"/>
    <s v="no impacts"/>
    <x v="6"/>
    <s v=""/>
    <s v="NRD_006"/>
    <m/>
  </r>
  <r>
    <s v="Sangmelima-II"/>
    <s v="SUD_224"/>
    <s v="CENTRE"/>
    <s v="IHS"/>
    <s v="Grid-Gen"/>
    <s v="SUD"/>
    <s v="Sangmelima"/>
    <s v="ZTE"/>
    <n v="8.6845290698893322E-17"/>
    <n v="0"/>
    <n v="0"/>
    <n v="0"/>
    <n v="0"/>
    <n v="0"/>
    <n v="0"/>
    <n v="0"/>
    <n v="0"/>
    <n v="0"/>
    <n v="0"/>
    <n v="0"/>
    <n v="5.7896860465928885E-17"/>
    <n v="0"/>
    <n v="9.5239318214897697E-3"/>
    <n v="0"/>
    <n v="8.6845290698893322E-17"/>
    <n v="0"/>
    <n v="0"/>
    <n v="0"/>
    <n v="0"/>
    <n v="0"/>
    <n v="0"/>
    <n v="0"/>
    <n v="0"/>
    <n v="0"/>
    <x v="0"/>
    <m/>
    <x v="12"/>
    <x v="8"/>
    <s v="no impacts"/>
    <x v="6"/>
    <s v=""/>
    <s v="SUD_224"/>
    <m/>
  </r>
  <r>
    <s v="Makepe-Nodal"/>
    <s v="LIT_103"/>
    <s v="Douala"/>
    <s v="OCM/Strategique"/>
    <m/>
    <s v="LITTORAL"/>
    <s v="Douala"/>
    <s v="ZTE"/>
    <n v="0"/>
    <n v="0"/>
    <n v="0"/>
    <n v="0.79417820239532244"/>
    <n v="0"/>
    <n v="0"/>
    <n v="0"/>
    <n v="0"/>
    <n v="0"/>
    <n v="0"/>
    <n v="0"/>
    <n v="0"/>
    <n v="0.969051145297389"/>
    <n v="0"/>
    <n v="22.301409969951454"/>
    <n v="37.183480865101181"/>
    <n v="0"/>
    <n v="0"/>
    <n v="0"/>
    <n v="0"/>
    <n v="0"/>
    <n v="0"/>
    <n v="0"/>
    <n v="0"/>
    <n v="0"/>
    <n v="0"/>
    <x v="0"/>
    <m/>
    <x v="12"/>
    <x v="8"/>
    <s v="no impacts"/>
    <x v="6"/>
    <s v=""/>
    <s v="LIT_103"/>
    <m/>
  </r>
  <r>
    <s v="Cellucam-New"/>
    <s v="LIT_209"/>
    <s v="LITTORAL"/>
    <s v="CAMUSAT"/>
    <s v="Grid-Gen"/>
    <s v="LITTORAL"/>
    <s v="Edea"/>
    <s v="ZTE"/>
    <n v="34.507969426395341"/>
    <n v="0"/>
    <n v="0"/>
    <n v="37.870398906495673"/>
    <n v="12.220131951043422"/>
    <n v="2.9388285349838621"/>
    <n v="0"/>
    <n v="0"/>
    <n v="0"/>
    <n v="0"/>
    <n v="0"/>
    <n v="0"/>
    <n v="0"/>
    <n v="0"/>
    <n v="6.2561531020195025"/>
    <n v="25.068290514877308"/>
    <n v="0"/>
    <n v="0"/>
    <n v="0"/>
    <n v="0"/>
    <n v="0"/>
    <n v="0"/>
    <n v="0"/>
    <n v="0"/>
    <n v="0"/>
    <n v="0"/>
    <x v="0"/>
    <m/>
    <x v="12"/>
    <x v="8"/>
    <s v="no impacts"/>
    <x v="6"/>
    <s v=""/>
    <s v="LIT_209"/>
    <m/>
  </r>
  <r>
    <s v="Nkolmesseng-H-Pyramides"/>
    <s v="CTR_771"/>
    <s v="Yaounde"/>
    <s v="CAMUSAT"/>
    <s v="Good Grid no GE - 8h"/>
    <s v="CENTRE"/>
    <s v="Yaounde"/>
    <s v="ZTE"/>
    <n v="0"/>
    <n v="0"/>
    <n v="0"/>
    <n v="0"/>
    <n v="0"/>
    <n v="0"/>
    <n v="0"/>
    <n v="0"/>
    <n v="4.1508826223557724"/>
    <n v="33.897492530669204"/>
    <n v="15.384288865489266"/>
    <n v="0"/>
    <n v="13.868556899607057"/>
    <n v="13.868556899607057"/>
    <n v="13.868556899607057"/>
    <n v="22.189887225232784"/>
    <n v="0"/>
    <n v="0"/>
    <n v="0"/>
    <n v="0"/>
    <n v="0"/>
    <n v="0"/>
    <n v="0"/>
    <n v="0"/>
    <n v="0"/>
    <n v="0"/>
    <x v="0"/>
    <m/>
    <x v="12"/>
    <x v="8"/>
    <s v="no impacts"/>
    <x v="6"/>
    <s v=""/>
    <s v="CTR_771"/>
    <m/>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n v="0"/>
    <n v="0"/>
    <n v="0"/>
    <n v="0"/>
    <x v="0"/>
    <m/>
    <x v="12"/>
    <x v="8"/>
    <s v="no impacts"/>
    <x v="6"/>
    <s v=""/>
    <s v="CTR_831"/>
    <m/>
  </r>
  <r>
    <s v="Mini-Ferme"/>
    <s v="CTR_050"/>
    <s v="Yaounde"/>
    <s v="IHS"/>
    <s v="GridOnly"/>
    <s v="CENTRE"/>
    <s v="Yaounde"/>
    <s v="ZTE"/>
    <n v="0"/>
    <n v="0"/>
    <n v="0"/>
    <n v="0"/>
    <n v="0"/>
    <n v="0"/>
    <n v="0"/>
    <n v="0"/>
    <n v="0.14492784640715975"/>
    <n v="0"/>
    <n v="0"/>
    <n v="0"/>
    <n v="2.8090248349898168E-2"/>
    <n v="0.59872357911498153"/>
    <n v="2.682520624484567"/>
    <n v="12.295502992012738"/>
    <n v="0"/>
    <n v="0"/>
    <n v="0"/>
    <n v="0"/>
    <n v="0"/>
    <n v="0"/>
    <n v="0"/>
    <n v="0"/>
    <n v="0"/>
    <n v="0"/>
    <x v="0"/>
    <m/>
    <x v="12"/>
    <x v="8"/>
    <s v="no impacts"/>
    <x v="6"/>
    <s v=""/>
    <s v="CTR_050"/>
    <m/>
  </r>
  <r>
    <s v="PK19"/>
    <s v="LIT_584"/>
    <s v="Douala"/>
    <s v="CAMUSAT"/>
    <s v="HGB"/>
    <s v="LITTORAL"/>
    <s v="Douala"/>
    <s v="ZTE"/>
    <n v="0"/>
    <n v="0"/>
    <n v="0"/>
    <n v="15.523134950190196"/>
    <n v="36.800365547765161"/>
    <n v="0"/>
    <n v="24.893025200252261"/>
    <n v="0"/>
    <n v="0"/>
    <n v="0"/>
    <n v="0"/>
    <n v="0"/>
    <n v="7.2242054829311195"/>
    <n v="0"/>
    <n v="0"/>
    <n v="10.105890426986043"/>
    <n v="0"/>
    <n v="0"/>
    <n v="0"/>
    <n v="0"/>
    <n v="0"/>
    <n v="0"/>
    <n v="0"/>
    <n v="0"/>
    <n v="0"/>
    <n v="0"/>
    <x v="0"/>
    <m/>
    <x v="12"/>
    <x v="8"/>
    <s v="no impacts"/>
    <x v="6"/>
    <s v=""/>
    <s v="LIT_584"/>
    <m/>
  </r>
  <r>
    <s v="Pette"/>
    <s v="EXN_039"/>
    <s v="EXTREME-NORD"/>
    <s v="CAMUSAT"/>
    <s v="Hybrid Solar - S3"/>
    <s v="EXTREME-NORD"/>
    <s v="Pette"/>
    <s v="Huawei"/>
    <n v="0"/>
    <n v="0"/>
    <n v="0"/>
    <n v="0"/>
    <n v="0"/>
    <n v="0"/>
    <n v="0"/>
    <n v="0"/>
    <n v="0"/>
    <n v="0"/>
    <n v="0"/>
    <n v="0"/>
    <n v="0"/>
    <n v="18.491409199476074"/>
    <n v="18.491409199476074"/>
    <n v="7.9690696937788417"/>
    <n v="0"/>
    <n v="0"/>
    <n v="0"/>
    <n v="0"/>
    <n v="0"/>
    <n v="0"/>
    <n v="0"/>
    <n v="0"/>
    <n v="0"/>
    <n v="0"/>
    <x v="2"/>
    <m/>
    <x v="12"/>
    <x v="8"/>
    <s v="no impacts"/>
    <x v="6"/>
    <s v=""/>
    <s v="EXN_039"/>
    <m/>
  </r>
  <r>
    <s v="Bonamatoumbe-II"/>
    <s v="LIT_364"/>
    <s v="Douala"/>
    <s v="IHS"/>
    <s v="Grid-Gen"/>
    <s v="LITTORAL"/>
    <s v="Douala"/>
    <s v="ZTE"/>
    <n v="0"/>
    <n v="0"/>
    <n v="0"/>
    <n v="0"/>
    <n v="1.587321970248236E-3"/>
    <n v="2.8082579266222072"/>
    <n v="0"/>
    <n v="0"/>
    <n v="0"/>
    <n v="0"/>
    <n v="0"/>
    <n v="0"/>
    <n v="0"/>
    <n v="0"/>
    <n v="0"/>
    <n v="7.8035601669934058"/>
    <n v="0"/>
    <n v="0"/>
    <n v="0"/>
    <n v="0"/>
    <n v="0"/>
    <n v="0"/>
    <n v="0"/>
    <n v="0"/>
    <n v="0"/>
    <n v="0"/>
    <x v="0"/>
    <m/>
    <x v="12"/>
    <x v="8"/>
    <s v="no impacts"/>
    <x v="6"/>
    <s v=""/>
    <s v="LIT_364"/>
    <m/>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0"/>
    <n v="9.2457045997380387"/>
    <n v="9.2457045997380387"/>
    <n v="9.2457045997380387"/>
    <n v="7.1543633162401941"/>
    <n v="0"/>
    <n v="0"/>
    <n v="0"/>
    <n v="0"/>
    <n v="0"/>
    <n v="0"/>
    <n v="0"/>
    <n v="0"/>
    <n v="0"/>
    <n v="0"/>
    <x v="0"/>
    <m/>
    <x v="12"/>
    <x v="8"/>
    <s v="no impacts"/>
    <x v="6"/>
    <s v=""/>
    <s v="EST_087"/>
    <m/>
  </r>
  <r>
    <s v="Limbon-IHS"/>
    <s v="ADM_080"/>
    <s v="ADAMAOUA"/>
    <s v="IHS"/>
    <s v="Grid-Gen"/>
    <s v="ADAMAOUA"/>
    <s v="Limbon"/>
    <s v="NOKIA"/>
    <n v="0"/>
    <n v="0"/>
    <n v="6.9468320208874043E-2"/>
    <n v="0"/>
    <n v="0"/>
    <n v="0"/>
    <n v="0"/>
    <n v="0"/>
    <n v="0"/>
    <n v="3.6029748478909459E-3"/>
    <n v="0"/>
    <n v="0"/>
    <n v="0"/>
    <n v="8.9190876114083977E-4"/>
    <n v="5.319724840598405"/>
    <n v="6.5971697498052277"/>
    <n v="0"/>
    <n v="0.21354035832012844"/>
    <n v="0"/>
    <n v="0"/>
    <n v="0"/>
    <n v="0"/>
    <n v="0"/>
    <n v="0"/>
    <n v="0"/>
    <n v="0"/>
    <x v="0"/>
    <m/>
    <x v="12"/>
    <x v="8"/>
    <s v="no impacts"/>
    <x v="6"/>
    <s v=""/>
    <s v="ADM_080"/>
    <m/>
  </r>
  <r>
    <s v="Bafut-Swie-Hill-IHS"/>
    <s v="NRO_102"/>
    <s v="NORD-OUEST"/>
    <s v="IHS"/>
    <s v="Gen Only"/>
    <s v="NORD-OUEST"/>
    <s v="Bafut"/>
    <s v="Huawei"/>
    <n v="0"/>
    <n v="0"/>
    <n v="0"/>
    <n v="0"/>
    <n v="0"/>
    <n v="0"/>
    <n v="0"/>
    <n v="0"/>
    <n v="0"/>
    <n v="0"/>
    <n v="0"/>
    <n v="0"/>
    <n v="0"/>
    <n v="0"/>
    <n v="2.3591528195118614"/>
    <n v="5.9808151629555439"/>
    <n v="0"/>
    <n v="0"/>
    <n v="0"/>
    <n v="0"/>
    <n v="0"/>
    <n v="0"/>
    <n v="0"/>
    <n v="0"/>
    <n v="0"/>
    <n v="0"/>
    <x v="2"/>
    <m/>
    <x v="12"/>
    <x v="8"/>
    <s v="no impacts"/>
    <x v="6"/>
    <s v=""/>
    <s v="NRO_102"/>
    <m/>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n v="0"/>
    <n v="0"/>
    <n v="0"/>
    <n v="0"/>
    <x v="0"/>
    <m/>
    <x v="12"/>
    <x v="8"/>
    <s v="no impacts"/>
    <x v="6"/>
    <s v=""/>
    <s v="LIT_871"/>
    <m/>
  </r>
  <r>
    <s v="Muyuka-Beach-Bush-IHS"/>
    <s v="SUO_255"/>
    <s v="SUD-OUEST"/>
    <s v="HIS "/>
    <s v="Hybrid-Gen"/>
    <s v="SUD-OUEST"/>
    <s v="Muyuka"/>
    <s v="Huawei"/>
    <n v="0"/>
    <n v="0"/>
    <n v="0"/>
    <n v="0"/>
    <n v="0"/>
    <n v="0"/>
    <n v="0"/>
    <n v="0"/>
    <n v="0"/>
    <n v="0"/>
    <n v="0"/>
    <n v="0"/>
    <n v="0"/>
    <n v="0"/>
    <n v="0"/>
    <n v="4.8225338367105843"/>
    <n v="0"/>
    <n v="0"/>
    <n v="0"/>
    <n v="0"/>
    <n v="0"/>
    <n v="0"/>
    <n v="0"/>
    <n v="0"/>
    <n v="0"/>
    <n v="0"/>
    <x v="2"/>
    <m/>
    <x v="12"/>
    <x v="8"/>
    <s v="no impacts"/>
    <x v="6"/>
    <s v=""/>
    <s v="SUO_255"/>
    <m/>
  </r>
  <r>
    <s v="Bonassama"/>
    <s v="LIT_435"/>
    <s v="Douala"/>
    <s v="IHS"/>
    <s v="Grid-Gen"/>
    <s v="LITTORAL"/>
    <s v="Douala"/>
    <s v="ZTE"/>
    <n v="0"/>
    <n v="0"/>
    <n v="0"/>
    <n v="0"/>
    <n v="0"/>
    <n v="1.3079176333279103"/>
    <n v="0"/>
    <n v="0"/>
    <n v="0"/>
    <n v="0"/>
    <n v="0"/>
    <n v="0"/>
    <n v="0"/>
    <n v="0"/>
    <n v="0"/>
    <n v="3.6955352378343385"/>
    <n v="0"/>
    <n v="0"/>
    <n v="0"/>
    <n v="0"/>
    <n v="0"/>
    <n v="0"/>
    <n v="0"/>
    <n v="0"/>
    <n v="0"/>
    <n v="0"/>
    <x v="0"/>
    <m/>
    <x v="12"/>
    <x v="8"/>
    <s v="no impacts"/>
    <x v="6"/>
    <s v=""/>
    <s v="LIT_435"/>
    <m/>
  </r>
  <r>
    <s v="Logpom-II"/>
    <s v="LIT_274"/>
    <s v="Douala"/>
    <s v="IHS"/>
    <s v="Grid-Gen"/>
    <s v="LITTORAL"/>
    <s v="Douala"/>
    <s v="ZTE"/>
    <n v="0"/>
    <n v="0"/>
    <n v="0"/>
    <n v="0"/>
    <n v="0"/>
    <n v="0"/>
    <n v="0"/>
    <n v="0"/>
    <n v="0"/>
    <n v="0"/>
    <n v="0"/>
    <n v="0"/>
    <n v="0"/>
    <n v="0"/>
    <n v="0"/>
    <n v="3.1490149329543744"/>
    <n v="0"/>
    <n v="0"/>
    <n v="0"/>
    <n v="0"/>
    <n v="0"/>
    <n v="0"/>
    <n v="0"/>
    <n v="0"/>
    <n v="0"/>
    <n v="0"/>
    <x v="0"/>
    <m/>
    <x v="12"/>
    <x v="8"/>
    <s v="no impacts"/>
    <x v="6"/>
    <s v=""/>
    <s v="LIT_274"/>
    <m/>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n v="0"/>
    <n v="0"/>
    <n v="0"/>
    <n v="0"/>
    <x v="0"/>
    <m/>
    <x v="12"/>
    <x v="8"/>
    <s v="no impacts"/>
    <x v="6"/>
    <s v=""/>
    <s v="LIT_862"/>
    <m/>
  </r>
  <r>
    <s v="Mobil-Kondengui"/>
    <s v="CTR_125"/>
    <s v="Yaounde"/>
    <s v="IHS"/>
    <s v="GridOnly"/>
    <s v="CENTRE"/>
    <s v="Yaounde"/>
    <s v="ZTE"/>
    <n v="5.8741792296958328"/>
    <n v="2.7424108174743815"/>
    <n v="0"/>
    <n v="0"/>
    <n v="0"/>
    <n v="0"/>
    <n v="0"/>
    <n v="0"/>
    <n v="0"/>
    <n v="4.6656564878307744E-2"/>
    <n v="2.7062591137250198"/>
    <n v="0"/>
    <n v="0"/>
    <n v="0"/>
    <n v="8.9102802818227733"/>
    <n v="2.8931528994130118"/>
    <n v="0"/>
    <n v="0"/>
    <n v="0"/>
    <n v="0"/>
    <n v="0"/>
    <n v="0"/>
    <n v="0"/>
    <n v="0"/>
    <n v="0"/>
    <n v="0"/>
    <x v="0"/>
    <m/>
    <x v="10"/>
    <x v="6"/>
    <s v="BSS Hardware issue"/>
    <x v="5"/>
    <s v="05/06/2026: hardware issue,  site with GPS issue (alarm : TDD down 09Apr 02pm)"/>
    <s v="CTR_125"/>
    <m/>
  </r>
  <r>
    <s v="Yelwa-MTN-IHS"/>
    <s v="NRD_097"/>
    <s v="Garoua"/>
    <s v="IHS"/>
    <s v="Grid-Gen"/>
    <s v="NORD"/>
    <s v="Garoua"/>
    <s v="Huawei"/>
    <n v="0"/>
    <n v="0"/>
    <n v="0"/>
    <n v="0"/>
    <n v="0"/>
    <n v="0"/>
    <n v="0"/>
    <n v="0"/>
    <n v="0"/>
    <n v="0"/>
    <n v="0"/>
    <n v="0"/>
    <n v="0"/>
    <n v="3.1816531262752084"/>
    <n v="6.1638030664920258"/>
    <n v="2.5550533197501379"/>
    <n v="0"/>
    <n v="0"/>
    <n v="0"/>
    <n v="0"/>
    <n v="0"/>
    <n v="0"/>
    <n v="0"/>
    <n v="0"/>
    <n v="0"/>
    <n v="0"/>
    <x v="0"/>
    <m/>
    <x v="12"/>
    <x v="8"/>
    <s v="no impacts"/>
    <x v="6"/>
    <s v=""/>
    <s v="NRD_097"/>
    <m/>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n v="0"/>
    <n v="0"/>
    <n v="0"/>
    <n v="0"/>
    <x v="0"/>
    <m/>
    <x v="12"/>
    <x v="8"/>
    <s v="no impacts"/>
    <x v="6"/>
    <s v=""/>
    <s v="LIT_181"/>
    <m/>
  </r>
  <r>
    <s v="Mendong-Vallee2-MTN-IHS"/>
    <s v="CTR_521"/>
    <s v="Yaounde"/>
    <s v="IHS"/>
    <s v="Grid-Gen"/>
    <s v="CENTRE"/>
    <s v="Yaounde"/>
    <s v="ZTE"/>
    <n v="0"/>
    <n v="0"/>
    <n v="1.5275031175716891"/>
    <n v="1.5374015860378438"/>
    <n v="0"/>
    <n v="0"/>
    <n v="0"/>
    <n v="0"/>
    <n v="0"/>
    <n v="0"/>
    <n v="0"/>
    <n v="0"/>
    <n v="0"/>
    <n v="0"/>
    <n v="0"/>
    <n v="2.0181282870049344"/>
    <n v="0"/>
    <n v="0"/>
    <n v="0"/>
    <n v="0"/>
    <n v="0"/>
    <n v="0"/>
    <n v="0"/>
    <n v="0"/>
    <n v="0"/>
    <n v="0"/>
    <x v="0"/>
    <m/>
    <x v="12"/>
    <x v="8"/>
    <s v="no impacts"/>
    <x v="6"/>
    <s v=""/>
    <s v="CTR_521"/>
    <m/>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n v="0"/>
    <n v="0"/>
    <n v="0"/>
    <n v="0"/>
    <x v="0"/>
    <m/>
    <x v="12"/>
    <x v="8"/>
    <s v="no impacts"/>
    <x v="6"/>
    <s v=""/>
    <s v="CTR_872"/>
    <m/>
  </r>
  <r>
    <s v="Edea-Q-Haoussa"/>
    <s v="LIT_000"/>
    <s v="LITTORAL"/>
    <s v="CAMUSAT"/>
    <s v="Grid-Gen"/>
    <s v="LITTORAL"/>
    <s v="Edea"/>
    <s v="ZTE"/>
    <n v="0"/>
    <n v="0"/>
    <n v="0"/>
    <n v="0"/>
    <n v="0"/>
    <n v="1.4397366971717844"/>
    <n v="0"/>
    <n v="0"/>
    <n v="0"/>
    <n v="0"/>
    <n v="0"/>
    <n v="0"/>
    <n v="0"/>
    <n v="0"/>
    <n v="0"/>
    <n v="1.9259209321039961"/>
    <n v="0"/>
    <n v="0"/>
    <n v="0"/>
    <n v="0"/>
    <n v="0"/>
    <n v="0"/>
    <n v="0"/>
    <n v="0"/>
    <n v="0"/>
    <n v="0"/>
    <x v="0"/>
    <m/>
    <x v="12"/>
    <x v="8"/>
    <s v="no impacts"/>
    <x v="6"/>
    <s v=""/>
    <s v="LIT_000"/>
    <m/>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n v="0"/>
    <n v="0"/>
    <n v="0"/>
    <n v="0"/>
    <x v="0"/>
    <m/>
    <x v="12"/>
    <x v="8"/>
    <s v="no impacts"/>
    <x v="6"/>
    <s v=""/>
    <s v="LIT_681"/>
    <m/>
  </r>
  <r>
    <s v="SCDP-New"/>
    <s v="LIT_739"/>
    <s v="Douala"/>
    <s v="CAMUSAT"/>
    <s v="Good Grid no GE - 8h"/>
    <s v="LITTORAL"/>
    <s v="Douala"/>
    <s v="ZTE"/>
    <n v="0"/>
    <n v="0"/>
    <n v="0"/>
    <n v="9.7902273758464489"/>
    <n v="0"/>
    <n v="1.8487663833029431"/>
    <n v="0"/>
    <n v="0"/>
    <n v="9.3527150696423922E-2"/>
    <n v="0"/>
    <n v="0"/>
    <n v="0"/>
    <n v="39.464391196034605"/>
    <n v="13.868556899607057"/>
    <n v="42.753161802684097"/>
    <n v="1.7884303133551929"/>
    <n v="0"/>
    <n v="0"/>
    <n v="0"/>
    <n v="0"/>
    <n v="0"/>
    <n v="0"/>
    <n v="0"/>
    <n v="0"/>
    <n v="0"/>
    <n v="0"/>
    <x v="0"/>
    <m/>
    <x v="12"/>
    <x v="8"/>
    <s v="no impacts"/>
    <x v="6"/>
    <s v=""/>
    <s v="LIT_739"/>
    <m/>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n v="0"/>
    <n v="0"/>
    <n v="0"/>
    <n v="0"/>
    <x v="0"/>
    <m/>
    <x v="12"/>
    <x v="8"/>
    <s v="no impacts"/>
    <x v="6"/>
    <s v=""/>
    <s v="OST_233"/>
    <m/>
  </r>
  <r>
    <s v="Meyo"/>
    <s v="CTR_320"/>
    <s v="Yaounde"/>
    <s v="IHS"/>
    <s v="Grid-Gen"/>
    <s v="CENTRE"/>
    <s v="Yaounde"/>
    <s v="ZTE"/>
    <n v="0"/>
    <n v="0"/>
    <n v="0"/>
    <n v="0"/>
    <n v="0"/>
    <n v="0"/>
    <n v="0"/>
    <n v="0"/>
    <n v="0"/>
    <n v="0"/>
    <n v="1.551651813613444E-3"/>
    <n v="0"/>
    <n v="0"/>
    <n v="0"/>
    <n v="0"/>
    <n v="1.656468568884778"/>
    <n v="0"/>
    <n v="0"/>
    <n v="0"/>
    <n v="0"/>
    <n v="0"/>
    <n v="0"/>
    <n v="0"/>
    <n v="0"/>
    <n v="0"/>
    <n v="0"/>
    <x v="0"/>
    <m/>
    <x v="12"/>
    <x v="8"/>
    <s v="no impacts"/>
    <x v="6"/>
    <s v=""/>
    <s v="CTR_320"/>
    <m/>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n v="0"/>
    <n v="0"/>
    <n v="0"/>
    <n v="0"/>
    <x v="0"/>
    <m/>
    <x v="12"/>
    <x v="8"/>
    <s v="no impacts"/>
    <x v="6"/>
    <s v=""/>
    <s v="NRO_135"/>
    <m/>
  </r>
  <r>
    <s v="Garoua-H-Plateau"/>
    <s v="NRD_175"/>
    <s v="Garoua"/>
    <s v="CAMUSAT"/>
    <s v="Good Grid + GE"/>
    <s v="NORD"/>
    <s v="Garoua"/>
    <s v="Huawei"/>
    <n v="0"/>
    <n v="0"/>
    <n v="0"/>
    <n v="0"/>
    <n v="3.0474798320934391"/>
    <n v="0"/>
    <n v="0"/>
    <n v="0"/>
    <n v="0"/>
    <n v="0"/>
    <n v="0"/>
    <n v="0"/>
    <n v="0"/>
    <n v="0"/>
    <n v="1.4687186994375527"/>
    <n v="1.3763329937534421"/>
    <n v="0"/>
    <n v="0"/>
    <n v="0"/>
    <n v="0"/>
    <n v="0"/>
    <n v="0"/>
    <n v="0"/>
    <n v="0"/>
    <n v="0"/>
    <n v="0"/>
    <x v="0"/>
    <m/>
    <x v="12"/>
    <x v="8"/>
    <s v="no impacts"/>
    <x v="6"/>
    <s v=""/>
    <s v="NRD_175"/>
    <m/>
  </r>
  <r>
    <s v="Ouro-Zangui"/>
    <s v="EXN_199"/>
    <s v="EXTREME-NORD"/>
    <s v="IHS"/>
    <s v="Hybrid-Gen"/>
    <s v="EXTREME-NORD"/>
    <s v="Ouro Zangui"/>
    <s v="Huawei"/>
    <n v="0"/>
    <n v="0"/>
    <n v="0"/>
    <n v="0"/>
    <n v="0"/>
    <n v="0"/>
    <n v="0"/>
    <n v="0"/>
    <n v="0"/>
    <n v="0"/>
    <n v="0"/>
    <n v="0"/>
    <n v="0"/>
    <n v="4.8154711456968938E-3"/>
    <n v="9.7361692534664229E-2"/>
    <n v="1.3514708945789922"/>
    <n v="0"/>
    <n v="0"/>
    <n v="0"/>
    <n v="0"/>
    <n v="0"/>
    <n v="0"/>
    <n v="0"/>
    <n v="0"/>
    <n v="0"/>
    <n v="0"/>
    <x v="2"/>
    <m/>
    <x v="12"/>
    <x v="8"/>
    <s v="no impacts"/>
    <x v="6"/>
    <s v=""/>
    <s v="EXN_199"/>
    <m/>
  </r>
  <r>
    <s v="Dargala-New"/>
    <s v="EXN_190"/>
    <s v="EXTREME-NORD"/>
    <s v="IHS"/>
    <s v="Grid-Gen"/>
    <s v="EXTREME-NORD"/>
    <s v="Dargala"/>
    <s v="Huawei"/>
    <n v="0"/>
    <n v="0"/>
    <n v="0"/>
    <n v="0"/>
    <n v="0"/>
    <n v="0"/>
    <n v="0"/>
    <n v="0"/>
    <n v="0"/>
    <n v="0"/>
    <n v="0"/>
    <n v="0"/>
    <n v="0"/>
    <n v="4.2804187961750159E-3"/>
    <n v="9.7736229179329559E-2"/>
    <n v="1.3514173893440402"/>
    <n v="0"/>
    <n v="0"/>
    <n v="0"/>
    <n v="0"/>
    <n v="0"/>
    <n v="0"/>
    <n v="0"/>
    <n v="0"/>
    <n v="0"/>
    <n v="0"/>
    <x v="2"/>
    <m/>
    <x v="12"/>
    <x v="8"/>
    <s v="no impacts"/>
    <x v="6"/>
    <s v=""/>
    <s v="EXN_190"/>
    <m/>
  </r>
  <r>
    <s v="Gagadje"/>
    <s v="EXN_209"/>
    <s v="EXTREME-NORD"/>
    <s v="CAMUSAT"/>
    <s v="Hybrid Solar - S3"/>
    <s v="EXTREME-NORD"/>
    <s v="Mindif"/>
    <s v="Huawei"/>
    <n v="0"/>
    <n v="0"/>
    <n v="0"/>
    <n v="0"/>
    <n v="0"/>
    <n v="0"/>
    <n v="0"/>
    <n v="0"/>
    <n v="0"/>
    <n v="0"/>
    <n v="0"/>
    <n v="0"/>
    <n v="0"/>
    <n v="5.4878535982627201E-2"/>
    <n v="0.1089188232843368"/>
    <n v="1.3505613055848051"/>
    <n v="0"/>
    <n v="0"/>
    <n v="0"/>
    <n v="0"/>
    <n v="0"/>
    <n v="0"/>
    <n v="0"/>
    <n v="0"/>
    <n v="0"/>
    <n v="0"/>
    <x v="2"/>
    <m/>
    <x v="12"/>
    <x v="8"/>
    <s v="no impacts"/>
    <x v="6"/>
    <s v=""/>
    <s v="EXN_209"/>
    <m/>
  </r>
  <r>
    <s v="Bonamatoumbe"/>
    <s v="LIT_203"/>
    <s v="Douala"/>
    <s v="IHS"/>
    <s v="Grid-Gen"/>
    <s v="LITTORAL"/>
    <s v="Douala"/>
    <s v="ZTE"/>
    <n v="0"/>
    <n v="0"/>
    <n v="0"/>
    <n v="0"/>
    <n v="3.6918612117009128E-2"/>
    <n v="0"/>
    <n v="0"/>
    <n v="0"/>
    <n v="0"/>
    <n v="0"/>
    <n v="0"/>
    <n v="0"/>
    <n v="0"/>
    <n v="0"/>
    <n v="0"/>
    <n v="1.1680192790062582"/>
    <n v="0"/>
    <n v="0"/>
    <n v="0"/>
    <n v="0"/>
    <n v="0"/>
    <n v="0"/>
    <n v="0"/>
    <n v="0"/>
    <n v="0"/>
    <n v="0"/>
    <x v="0"/>
    <m/>
    <x v="12"/>
    <x v="8"/>
    <s v="no impacts"/>
    <x v="6"/>
    <s v=""/>
    <s v="LIT_203"/>
    <m/>
  </r>
  <r>
    <s v="Kar-Hay-Ville"/>
    <s v="EXN_192"/>
    <s v="EXTREME-NORD"/>
    <s v="CAMUSAT"/>
    <s v="Bad Grid + GE"/>
    <s v="EXTREME-NORD"/>
    <s v="Kar-Hay"/>
    <s v="Huawei"/>
    <n v="0"/>
    <n v="0"/>
    <n v="0"/>
    <n v="0"/>
    <n v="0"/>
    <n v="0"/>
    <n v="0"/>
    <n v="0"/>
    <n v="0"/>
    <n v="0"/>
    <n v="0"/>
    <n v="0"/>
    <n v="0"/>
    <n v="0.72453222156589114"/>
    <n v="5.4040287301709608E-2"/>
    <n v="1.0564608641309463"/>
    <n v="0"/>
    <n v="0"/>
    <n v="0"/>
    <n v="0"/>
    <n v="0"/>
    <n v="0"/>
    <n v="0"/>
    <n v="0"/>
    <n v="0"/>
    <n v="0"/>
    <x v="2"/>
    <m/>
    <x v="12"/>
    <x v="8"/>
    <s v="no impacts"/>
    <x v="6"/>
    <s v=""/>
    <s v="EXN_192"/>
    <m/>
  </r>
  <r>
    <s v="Maroua-Zokok-Laddeo-IHS"/>
    <s v="EXN_170"/>
    <s v="Maroua"/>
    <s v="IHS"/>
    <s v="Grid-Gen"/>
    <s v="EXTREME-NORD"/>
    <s v="Maroua"/>
    <s v="Huawei"/>
    <n v="0"/>
    <n v="0"/>
    <n v="0"/>
    <n v="0"/>
    <n v="0"/>
    <n v="0"/>
    <n v="0"/>
    <n v="0"/>
    <n v="0"/>
    <n v="0.56465857952875431"/>
    <n v="0"/>
    <n v="0"/>
    <n v="0"/>
    <n v="0"/>
    <n v="0"/>
    <n v="1.0312242283118314"/>
    <n v="0"/>
    <n v="0"/>
    <n v="0"/>
    <n v="0"/>
    <n v="0"/>
    <n v="0"/>
    <n v="0"/>
    <n v="0"/>
    <n v="0"/>
    <n v="0"/>
    <x v="0"/>
    <m/>
    <x v="12"/>
    <x v="8"/>
    <s v="no impacts"/>
    <x v="6"/>
    <s v=""/>
    <s v="EXN_170"/>
    <m/>
  </r>
  <r>
    <s v="Ndoumkain"/>
    <s v="OST_207"/>
    <s v="OUEST"/>
    <s v="IHS"/>
    <s v="Grid-Gen"/>
    <s v="OUEST"/>
    <s v="Ndoumkain"/>
    <s v="Huawei"/>
    <n v="0"/>
    <n v="0"/>
    <n v="0"/>
    <n v="0"/>
    <n v="0"/>
    <n v="0"/>
    <n v="0"/>
    <n v="0"/>
    <n v="0"/>
    <n v="0"/>
    <n v="0"/>
    <n v="0"/>
    <n v="0"/>
    <n v="0"/>
    <n v="1.6693633305082565"/>
    <n v="0.87106522502161599"/>
    <n v="0"/>
    <n v="0"/>
    <n v="0"/>
    <n v="0"/>
    <n v="0"/>
    <n v="0"/>
    <n v="0"/>
    <n v="0"/>
    <n v="0"/>
    <n v="0"/>
    <x v="0"/>
    <m/>
    <x v="12"/>
    <x v="8"/>
    <s v="no impacts"/>
    <x v="6"/>
    <s v=""/>
    <s v="OST_207"/>
    <m/>
  </r>
  <r>
    <s v="Poli-Ville-IHS"/>
    <s v="NRD_119"/>
    <s v="NORD"/>
    <s v="IHS"/>
    <s v="Grid-Gen"/>
    <s v="NORD"/>
    <s v="Poli"/>
    <s v="Huawei"/>
    <n v="0"/>
    <n v="0"/>
    <n v="0"/>
    <n v="0"/>
    <n v="0"/>
    <n v="0"/>
    <n v="0"/>
    <n v="0"/>
    <n v="0"/>
    <n v="0"/>
    <n v="0"/>
    <n v="0"/>
    <n v="0"/>
    <n v="0"/>
    <n v="0"/>
    <n v="0.83535939823018956"/>
    <n v="0"/>
    <n v="0"/>
    <n v="0"/>
    <n v="0"/>
    <n v="0"/>
    <n v="0"/>
    <n v="0"/>
    <n v="0"/>
    <n v="0"/>
    <n v="0"/>
    <x v="0"/>
    <m/>
    <x v="12"/>
    <x v="8"/>
    <s v="no impacts"/>
    <x v="6"/>
    <s v=""/>
    <s v="NRD_119"/>
    <m/>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n v="0"/>
    <n v="0"/>
    <n v="0"/>
    <n v="0"/>
    <x v="0"/>
    <m/>
    <x v="12"/>
    <x v="8"/>
    <s v="no impacts"/>
    <x v="6"/>
    <s v=""/>
    <s v="EXN_147"/>
    <m/>
  </r>
  <r>
    <s v="Bibemire"/>
    <s v="NRD_039"/>
    <s v="Garoua"/>
    <s v="IHS"/>
    <s v="Grid-Gen"/>
    <s v="NORD"/>
    <s v="Garoua"/>
    <s v="Huawei"/>
    <n v="0"/>
    <n v="0"/>
    <n v="4.9849043897121546E-2"/>
    <n v="2.7582305319419111"/>
    <n v="0"/>
    <n v="0"/>
    <n v="0"/>
    <n v="0"/>
    <n v="0"/>
    <n v="0"/>
    <n v="0"/>
    <n v="0"/>
    <n v="0"/>
    <n v="0"/>
    <n v="0"/>
    <n v="0.72455005664420868"/>
    <n v="0"/>
    <n v="0.46620894721672901"/>
    <n v="0"/>
    <n v="0"/>
    <n v="0"/>
    <n v="0"/>
    <n v="0"/>
    <n v="0"/>
    <n v="0"/>
    <n v="0"/>
    <x v="0"/>
    <m/>
    <x v="12"/>
    <x v="8"/>
    <s v="no impacts"/>
    <x v="6"/>
    <s v=""/>
    <s v="NRD_039"/>
    <m/>
  </r>
  <r>
    <s v="Ekie-Sud-IHS"/>
    <s v="CTR_647"/>
    <s v="Yaounde"/>
    <s v="IHS"/>
    <s v="Grid-Gen"/>
    <s v="CENTRE"/>
    <s v="Yaounde"/>
    <s v="ZTE"/>
    <n v="0"/>
    <n v="0"/>
    <n v="0"/>
    <n v="0"/>
    <n v="0"/>
    <n v="0"/>
    <n v="0"/>
    <n v="0"/>
    <n v="13.695574475006634"/>
    <n v="0"/>
    <n v="0"/>
    <n v="0"/>
    <n v="0"/>
    <n v="0"/>
    <n v="0"/>
    <n v="0.57002693810229121"/>
    <n v="0"/>
    <n v="0"/>
    <n v="0"/>
    <n v="0"/>
    <n v="0"/>
    <n v="0"/>
    <n v="0"/>
    <n v="0"/>
    <n v="0"/>
    <n v="0"/>
    <x v="0"/>
    <m/>
    <x v="12"/>
    <x v="8"/>
    <s v="no impacts"/>
    <x v="6"/>
    <s v=""/>
    <s v="CTR_647"/>
    <m/>
  </r>
  <r>
    <s v="Bangang-Fokam-IHS"/>
    <s v="OST_212"/>
    <s v="OUEST"/>
    <s v="IHS"/>
    <s v="Grid-Gen"/>
    <s v="OUEST"/>
    <s v="Bangang"/>
    <s v="Huawei"/>
    <n v="0"/>
    <n v="0"/>
    <n v="0"/>
    <n v="0"/>
    <n v="0"/>
    <n v="0"/>
    <n v="0"/>
    <n v="0"/>
    <n v="0"/>
    <n v="0"/>
    <n v="0"/>
    <n v="0"/>
    <n v="0"/>
    <n v="0"/>
    <n v="0"/>
    <n v="0.56148393558825782"/>
    <n v="0"/>
    <n v="0"/>
    <n v="0"/>
    <n v="0"/>
    <n v="0"/>
    <n v="0"/>
    <n v="0"/>
    <n v="0"/>
    <n v="0"/>
    <n v="0"/>
    <x v="0"/>
    <m/>
    <x v="12"/>
    <x v="8"/>
    <s v="no impacts"/>
    <x v="6"/>
    <s v=""/>
    <s v="OST_212"/>
    <m/>
  </r>
  <r>
    <s v="Foumban-Njiyouom"/>
    <s v="OST_137"/>
    <s v="OUEST"/>
    <s v="IHS"/>
    <s v="Grid-Gen"/>
    <s v="OUEST"/>
    <s v="Foumban"/>
    <s v="Huawei"/>
    <n v="0"/>
    <n v="0"/>
    <n v="0"/>
    <n v="0"/>
    <n v="0"/>
    <n v="0"/>
    <n v="0"/>
    <n v="0"/>
    <n v="0"/>
    <n v="0"/>
    <n v="0"/>
    <n v="0"/>
    <n v="0"/>
    <n v="0"/>
    <n v="0"/>
    <n v="0.49492342330773648"/>
    <n v="0"/>
    <n v="0"/>
    <n v="0"/>
    <n v="0"/>
    <n v="0"/>
    <n v="0"/>
    <n v="0"/>
    <n v="0"/>
    <n v="0"/>
    <n v="0"/>
    <x v="0"/>
    <m/>
    <x v="12"/>
    <x v="8"/>
    <s v="no impacts"/>
    <x v="6"/>
    <s v=""/>
    <s v="OST_137"/>
    <m/>
  </r>
  <r>
    <s v="Minisite-Dubai"/>
    <s v="LIT_662"/>
    <s v="Douala"/>
    <s v="CAMUSAT"/>
    <s v="Good Grid no GE - 8h"/>
    <s v="LITTORAL"/>
    <s v="Douala"/>
    <s v="ZTE"/>
    <n v="0"/>
    <n v="0"/>
    <n v="0"/>
    <n v="0"/>
    <n v="0"/>
    <n v="0"/>
    <n v="0"/>
    <n v="0"/>
    <n v="0"/>
    <n v="0"/>
    <n v="0"/>
    <n v="0"/>
    <n v="0"/>
    <n v="0"/>
    <n v="0"/>
    <n v="0.47897886329198464"/>
    <n v="0"/>
    <n v="1.1984280875374178"/>
    <n v="0"/>
    <n v="0"/>
    <n v="0"/>
    <n v="0"/>
    <n v="0"/>
    <n v="0"/>
    <n v="0"/>
    <n v="0"/>
    <x v="0"/>
    <m/>
    <x v="12"/>
    <x v="8"/>
    <s v="no impacts"/>
    <x v="6"/>
    <s v=""/>
    <s v="LIT_662"/>
    <m/>
  </r>
  <r>
    <s v="Bamendou-II"/>
    <s v="OST_310"/>
    <s v="OUEST"/>
    <s v="ESCO"/>
    <s v="Medium Grid + GE"/>
    <s v="OUEST"/>
    <s v="Bamendou"/>
    <s v="Huawei"/>
    <n v="0"/>
    <n v="0"/>
    <n v="0"/>
    <n v="0"/>
    <n v="0"/>
    <n v="0"/>
    <n v="0"/>
    <n v="0"/>
    <n v="0"/>
    <n v="0"/>
    <n v="0"/>
    <n v="0"/>
    <n v="0"/>
    <n v="0"/>
    <n v="0"/>
    <n v="0.47705267483370578"/>
    <n v="0"/>
    <n v="0"/>
    <n v="0"/>
    <n v="0"/>
    <n v="0"/>
    <n v="0"/>
    <n v="0"/>
    <n v="0"/>
    <n v="0"/>
    <n v="0"/>
    <x v="0"/>
    <m/>
    <x v="12"/>
    <x v="8"/>
    <s v="no impacts"/>
    <x v="6"/>
    <s v=""/>
    <s v="OST_310"/>
    <m/>
  </r>
  <r>
    <s v="Ngd-Beka"/>
    <s v="ADM_180"/>
    <s v="Ngaoundere"/>
    <s v="ESCO"/>
    <s v="Medium Grid solar + GE"/>
    <s v="ADAMAOUA"/>
    <s v="Ngaoundere"/>
    <s v="Huawei"/>
    <n v="1.1816631139190659"/>
    <n v="2.5682512777050113E-2"/>
    <n v="0.59774264980752378"/>
    <n v="0"/>
    <n v="0.82558577531225663"/>
    <n v="0"/>
    <n v="0.16356550324883784"/>
    <n v="0"/>
    <n v="0"/>
    <n v="0"/>
    <n v="0"/>
    <n v="0"/>
    <n v="0"/>
    <n v="0"/>
    <n v="0.30551489157699191"/>
    <n v="0.41823258654293399"/>
    <n v="0"/>
    <n v="0"/>
    <n v="0"/>
    <n v="0"/>
    <n v="0"/>
    <n v="0"/>
    <n v="0"/>
    <n v="0"/>
    <n v="0"/>
    <n v="0"/>
    <x v="0"/>
    <m/>
    <x v="12"/>
    <x v="8"/>
    <s v="no impacts"/>
    <x v="6"/>
    <s v=""/>
    <s v="ADM_180"/>
    <m/>
  </r>
  <r>
    <s v="Bon-Marche-IHS"/>
    <s v="ADM_178"/>
    <s v="ADAMAOUA"/>
    <m/>
    <m/>
    <s v="ADAMAOUA"/>
    <s v="Banyo"/>
    <s v="Huawei"/>
    <n v="0"/>
    <n v="0"/>
    <n v="0"/>
    <n v="0"/>
    <n v="0"/>
    <n v="0"/>
    <n v="0"/>
    <n v="0"/>
    <n v="0"/>
    <n v="0"/>
    <n v="0"/>
    <n v="0"/>
    <n v="0"/>
    <n v="0"/>
    <n v="0"/>
    <n v="0.35848507417965775"/>
    <n v="0"/>
    <n v="0"/>
    <n v="0"/>
    <n v="0"/>
    <n v="0"/>
    <n v="0"/>
    <n v="0"/>
    <n v="0"/>
    <n v="0"/>
    <n v="0"/>
    <x v="0"/>
    <m/>
    <x v="12"/>
    <x v="8"/>
    <s v="no impacts"/>
    <x v="6"/>
    <s v=""/>
    <s v="ADM_178"/>
    <m/>
  </r>
  <r>
    <s v="Obili-New"/>
    <s v="CTR_540"/>
    <s v="Yaounde"/>
    <s v="IHS"/>
    <s v="Grid-Gen"/>
    <s v="CENTRE"/>
    <s v="Yaounde"/>
    <s v="ZTE"/>
    <n v="0"/>
    <n v="0"/>
    <n v="0"/>
    <n v="0"/>
    <n v="0"/>
    <n v="0"/>
    <n v="0"/>
    <n v="0"/>
    <n v="0"/>
    <n v="0"/>
    <n v="0"/>
    <n v="0"/>
    <n v="1.4036206635790501E-2"/>
    <n v="0"/>
    <n v="0"/>
    <n v="0.3538479538171348"/>
    <n v="0"/>
    <n v="0"/>
    <n v="0"/>
    <n v="0"/>
    <n v="0"/>
    <n v="0"/>
    <n v="0"/>
    <n v="0"/>
    <n v="0"/>
    <n v="0"/>
    <x v="0"/>
    <m/>
    <x v="12"/>
    <x v="8"/>
    <s v="no impacts"/>
    <x v="6"/>
    <s v=""/>
    <s v="CTR_540"/>
    <m/>
  </r>
  <r>
    <s v="Bberi-Q-Princes-II"/>
    <s v="LIT_444"/>
    <s v="Douala"/>
    <s v="IHS"/>
    <s v="Grid-Gen"/>
    <s v="LITTORAL"/>
    <s v="Douala"/>
    <s v="ZTE"/>
    <n v="0"/>
    <n v="0"/>
    <n v="0"/>
    <n v="4.2804187961750177E-4"/>
    <n v="0"/>
    <n v="0"/>
    <n v="0"/>
    <n v="0"/>
    <n v="0"/>
    <n v="0"/>
    <n v="0"/>
    <n v="0"/>
    <n v="0"/>
    <n v="3.7453664466531404E-4"/>
    <n v="0"/>
    <n v="0.30961695958999336"/>
    <n v="0"/>
    <n v="0"/>
    <n v="0"/>
    <n v="0"/>
    <n v="0"/>
    <n v="0"/>
    <n v="0"/>
    <n v="0"/>
    <n v="0"/>
    <n v="0"/>
    <x v="0"/>
    <m/>
    <x v="12"/>
    <x v="8"/>
    <s v="no impacts"/>
    <x v="6"/>
    <s v=""/>
    <s v="LIT_444"/>
    <m/>
  </r>
  <r>
    <s v="Missellele"/>
    <s v="LIT_178"/>
    <s v="SUD-OUEST"/>
    <s v="IHS"/>
    <s v="Grid-Gen"/>
    <s v="LITTORAL"/>
    <s v="misselele"/>
    <s v="Huawei"/>
    <n v="0"/>
    <n v="0"/>
    <n v="0"/>
    <n v="0"/>
    <n v="0"/>
    <n v="0"/>
    <n v="0"/>
    <n v="0"/>
    <n v="0"/>
    <n v="0"/>
    <n v="0"/>
    <n v="0"/>
    <n v="0"/>
    <n v="0"/>
    <n v="0"/>
    <n v="0.22784312550473268"/>
    <n v="0"/>
    <n v="0"/>
    <n v="0"/>
    <n v="0"/>
    <n v="0"/>
    <n v="0"/>
    <n v="0"/>
    <n v="0"/>
    <n v="0"/>
    <n v="0"/>
    <x v="0"/>
    <m/>
    <x v="3"/>
    <x v="0"/>
    <s v="Defaut GE &amp; Power Cabinet"/>
    <x v="0"/>
    <s v="( hourly IHS): 06/05/2026 15:51 1:09:00 33.2 V Fme is on site"/>
    <s v="LIT_178"/>
    <m/>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n v="0"/>
    <n v="0"/>
    <n v="0"/>
    <n v="0"/>
    <x v="0"/>
    <m/>
    <x v="12"/>
    <x v="8"/>
    <s v="no impacts"/>
    <x v="6"/>
    <s v=""/>
    <s v="CTR_922"/>
    <m/>
  </r>
  <r>
    <s v="Badenkop"/>
    <s v="OST_258"/>
    <s v="OUEST"/>
    <s v="CAMUSAT"/>
    <s v="Good Grid + GE"/>
    <s v="OUEST"/>
    <s v="Badenkop"/>
    <s v="Huawei"/>
    <n v="0"/>
    <n v="0"/>
    <n v="0"/>
    <n v="0"/>
    <n v="0"/>
    <n v="0"/>
    <n v="0"/>
    <n v="0"/>
    <n v="0"/>
    <n v="0"/>
    <n v="0"/>
    <n v="0"/>
    <n v="0"/>
    <n v="0"/>
    <n v="0.1317120533739688"/>
    <n v="0.19463420967774156"/>
    <n v="0"/>
    <n v="0"/>
    <n v="0"/>
    <n v="0"/>
    <n v="0"/>
    <n v="0"/>
    <n v="0"/>
    <n v="0"/>
    <n v="0"/>
    <n v="0"/>
    <x v="0"/>
    <m/>
    <x v="12"/>
    <x v="8"/>
    <s v="no impacts"/>
    <x v="6"/>
    <s v=""/>
    <s v="OST_258"/>
    <m/>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0"/>
    <n v="1.2854632697263098"/>
    <s v=""/>
    <n v="5.3505234952187721E-4"/>
    <n v="0.18387965745235177"/>
    <n v="0"/>
    <n v="0"/>
    <n v="0"/>
    <n v="0"/>
    <n v="0"/>
    <n v="0"/>
    <n v="0"/>
    <n v="0"/>
    <n v="0"/>
    <n v="0"/>
    <x v="0"/>
    <m/>
    <x v="12"/>
    <x v="8"/>
    <s v="no impacts"/>
    <x v="6"/>
    <s v=""/>
    <s v="EXN_356"/>
    <m/>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0"/>
    <n v="0.65071283241018962"/>
    <n v="0.8081073985612085"/>
    <n v="8.0257852428281581E-4"/>
    <n v="0.1816502726626773"/>
    <n v="0"/>
    <n v="0"/>
    <n v="0"/>
    <n v="0"/>
    <n v="0"/>
    <n v="0"/>
    <n v="0"/>
    <n v="0"/>
    <n v="0"/>
    <n v="0"/>
    <x v="0"/>
    <m/>
    <x v="12"/>
    <x v="8"/>
    <s v="no impacts"/>
    <x v="6"/>
    <s v=""/>
    <s v="EXN_250"/>
    <m/>
  </r>
  <r>
    <s v="Kombou-IHS"/>
    <s v="OST_265"/>
    <s v="NORD-OUEST"/>
    <s v="IHS"/>
    <s v="Grid-Gen"/>
    <s v="OUEST"/>
    <s v="Kombou"/>
    <s v="Huawei"/>
    <n v="0"/>
    <n v="0"/>
    <n v="0"/>
    <n v="0"/>
    <n v="0"/>
    <n v="0"/>
    <n v="0"/>
    <n v="0"/>
    <n v="0"/>
    <n v="0"/>
    <n v="0"/>
    <n v="0"/>
    <n v="0"/>
    <n v="0"/>
    <n v="0"/>
    <n v="0.16040869438665881"/>
    <n v="0"/>
    <n v="0"/>
    <n v="0"/>
    <n v="0"/>
    <n v="0"/>
    <n v="0"/>
    <n v="0"/>
    <n v="0"/>
    <n v="0"/>
    <n v="0"/>
    <x v="0"/>
    <m/>
    <x v="12"/>
    <x v="8"/>
    <s v="no impacts"/>
    <x v="6"/>
    <s v=""/>
    <s v="OST_265"/>
    <m/>
  </r>
  <r>
    <s v="Bata"/>
    <s v="ADM_027"/>
    <s v="ADAMAOUA"/>
    <s v="IHS"/>
    <s v="Solar-Grid-Gen"/>
    <s v="ADAMAOUA"/>
    <s v="Bata"/>
    <s v="NOKIA"/>
    <n v="0"/>
    <n v="0"/>
    <n v="0"/>
    <n v="0"/>
    <n v="0"/>
    <n v="0"/>
    <n v="0"/>
    <n v="0"/>
    <n v="0"/>
    <n v="3.4814715937128843E-2"/>
    <n v="4.4479868197211093E-2"/>
    <n v="0"/>
    <n v="0"/>
    <n v="0"/>
    <n v="0"/>
    <n v="0.15005992348472294"/>
    <n v="0"/>
    <n v="0"/>
    <n v="0"/>
    <n v="0"/>
    <n v="0"/>
    <n v="0"/>
    <n v="0"/>
    <n v="0"/>
    <n v="0"/>
    <n v="0"/>
    <x v="0"/>
    <m/>
    <x v="6"/>
    <x v="2"/>
    <s v="Warehouse HUAWEI"/>
    <x v="2"/>
    <s v="(05/06/2026  cell nokia): 06/05/2026 : Cde de la FRGU paaser || FRGU quitter de Maroua pour Ngaoundere_x000a_05/05/2026 : Intervention prevue pour aujourd'hui || ETA: 14H ||Feelback FME FRGU faulty.    _x000a_04/05/2026 : Check breaker and  interconnection (sfp, optical fiber) between system and radio module, swap its if needed ||FME presentement sur le site de Galle || ETA: 05/05/2026 ..;..;(05/06/2026  cell nokia): 06/05/2026 : Cde de la FRGU paaser || FRGU quitter de Maroua pour Ngaoundere_x000a_05/05/2026 : Intervention prevue pour aujourd'hui || ETA: 14H ||Feelback FME FRGU faulty.    _x000a_04/05/2026 : Check breaker and  interconnection (sfp, optical fiber) between system and radio module, swap its if needed ||FME presentement sur le site de Galle || ETA: 05/05/2026 ..;..;(05/06/2026  cell nokia): 06/05/2026 : Cde de la FRGU paaser || FRGU quitter de Maroua pour Ngaoundere_x000a_05/05/2026 : Intervention prevue pour aujourd'hui || ETA: 14H ||Feelback FME FRGU faulty.    _x000a_04/05/2026 : Check breaker and  interconnection (sfp, optical fiber) between system and radio module, swap its if needed ||FME presentement sur le site de Galle || ETA: 05/05/2026 "/>
    <s v="ADM_027"/>
    <m/>
  </r>
  <r>
    <s v="Souza"/>
    <s v="LIT_016"/>
    <s v="LITTORAL"/>
    <m/>
    <m/>
    <s v="LITTORAL"/>
    <s v="Souza"/>
    <s v="ZTE"/>
    <n v="0"/>
    <n v="0"/>
    <n v="0"/>
    <n v="0"/>
    <n v="0"/>
    <n v="0"/>
    <n v="0"/>
    <n v="0"/>
    <n v="0"/>
    <n v="0"/>
    <n v="0"/>
    <n v="0"/>
    <n v="0"/>
    <n v="0"/>
    <n v="0"/>
    <n v="0.14656867361235959"/>
    <n v="0"/>
    <n v="0"/>
    <n v="0"/>
    <n v="0"/>
    <n v="0"/>
    <n v="0"/>
    <n v="0"/>
    <n v="0"/>
    <n v="0"/>
    <n v="0"/>
    <x v="0"/>
    <m/>
    <x v="12"/>
    <x v="8"/>
    <s v="no impacts"/>
    <x v="6"/>
    <s v=""/>
    <s v="LIT_016"/>
    <m/>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n v="0"/>
    <n v="0"/>
    <n v="0"/>
    <n v="0"/>
    <x v="0"/>
    <m/>
    <x v="12"/>
    <x v="8"/>
    <s v="no impacts"/>
    <x v="6"/>
    <s v=""/>
    <s v="LIT_773"/>
    <m/>
  </r>
  <r>
    <s v="Youpwe"/>
    <s v="LIT_268"/>
    <s v="Douala"/>
    <s v="IHS"/>
    <s v="Grid-Gen"/>
    <s v="LITTORAL"/>
    <s v="Douala"/>
    <s v="ZTE"/>
    <n v="0"/>
    <n v="0"/>
    <n v="0"/>
    <n v="0"/>
    <n v="0.13602814232677882"/>
    <n v="0"/>
    <n v="0"/>
    <n v="0"/>
    <n v="0"/>
    <n v="0"/>
    <n v="0"/>
    <n v="0"/>
    <n v="0"/>
    <n v="0"/>
    <n v="0"/>
    <n v="0.12933998795775539"/>
    <n v="0"/>
    <n v="0"/>
    <n v="0"/>
    <n v="0"/>
    <n v="0"/>
    <n v="0"/>
    <n v="0"/>
    <n v="0"/>
    <n v="0"/>
    <n v="0"/>
    <x v="0"/>
    <m/>
    <x v="12"/>
    <x v="8"/>
    <s v="no impacts"/>
    <x v="6"/>
    <s v=""/>
    <s v="LIT_268"/>
    <m/>
  </r>
  <r>
    <s v="Talla-Kribi-IHS"/>
    <s v="LIT_504"/>
    <s v="LITTORAL"/>
    <s v="IHS"/>
    <s v="Grid-Gen"/>
    <s v="LITTORAL"/>
    <s v="Kribi"/>
    <s v="ZTE"/>
    <n v="0"/>
    <n v="0"/>
    <n v="0"/>
    <n v="0"/>
    <n v="0"/>
    <n v="0"/>
    <n v="0"/>
    <n v="0"/>
    <n v="0"/>
    <n v="0"/>
    <n v="0"/>
    <n v="0"/>
    <n v="0"/>
    <n v="0"/>
    <n v="0"/>
    <n v="0.10274788618651787"/>
    <n v="0"/>
    <n v="0"/>
    <n v="0"/>
    <n v="0"/>
    <n v="0"/>
    <n v="0"/>
    <n v="0"/>
    <n v="0"/>
    <n v="0"/>
    <n v="0"/>
    <x v="0"/>
    <m/>
    <x v="12"/>
    <x v="8"/>
    <s v="no impacts"/>
    <x v="6"/>
    <s v=""/>
    <s v="LIT_504"/>
    <m/>
  </r>
  <r>
    <s v="Bangangte-Lycee-Classique-IHS"/>
    <s v="OST_266"/>
    <s v="OUEST"/>
    <s v="IHS"/>
    <s v="Grid-Gen"/>
    <s v="OUEST"/>
    <s v="Bangangte"/>
    <s v="Huawei"/>
    <n v="0"/>
    <n v="0"/>
    <n v="0"/>
    <n v="0"/>
    <n v="0"/>
    <n v="0"/>
    <n v="0"/>
    <n v="0"/>
    <n v="0"/>
    <n v="0"/>
    <n v="0"/>
    <n v="0"/>
    <n v="0"/>
    <n v="0"/>
    <n v="0"/>
    <n v="9.9323551149577805E-2"/>
    <n v="0"/>
    <n v="0"/>
    <n v="0"/>
    <n v="0"/>
    <n v="0"/>
    <n v="0"/>
    <n v="0"/>
    <n v="0"/>
    <n v="0"/>
    <n v="0"/>
    <x v="0"/>
    <m/>
    <x v="12"/>
    <x v="8"/>
    <s v="no impacts"/>
    <x v="6"/>
    <s v=""/>
    <s v="OST_266"/>
    <m/>
  </r>
  <r>
    <s v="Bobongo"/>
    <s v="LIT_250"/>
    <s v="Douala"/>
    <s v="IHS"/>
    <s v="Grid-Gen"/>
    <s v="LITTORAL"/>
    <s v="Douala"/>
    <s v="ZTE"/>
    <n v="0"/>
    <n v="0"/>
    <n v="0"/>
    <n v="0"/>
    <n v="0"/>
    <n v="0"/>
    <n v="0"/>
    <n v="0"/>
    <n v="0"/>
    <n v="0"/>
    <n v="0"/>
    <n v="0"/>
    <n v="0"/>
    <n v="0"/>
    <n v="0"/>
    <n v="8.8907865412218443E-2"/>
    <n v="0"/>
    <n v="0"/>
    <n v="0"/>
    <n v="0"/>
    <n v="0"/>
    <n v="0"/>
    <n v="0"/>
    <n v="0"/>
    <n v="0"/>
    <n v="0"/>
    <x v="0"/>
    <m/>
    <x v="12"/>
    <x v="8"/>
    <s v="no impacts"/>
    <x v="6"/>
    <s v=""/>
    <s v="LIT_250"/>
    <m/>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n v="0"/>
    <n v="0"/>
    <n v="0"/>
    <n v="0"/>
    <x v="0"/>
    <m/>
    <x v="12"/>
    <x v="8"/>
    <s v="no impacts"/>
    <x v="6"/>
    <s v=""/>
    <s v="LIT_583"/>
    <m/>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n v="0"/>
    <n v="0"/>
    <n v="0"/>
    <n v="0"/>
    <x v="0"/>
    <m/>
    <x v="12"/>
    <x v="8"/>
    <s v="no impacts"/>
    <x v="6"/>
    <s v=""/>
    <s v="LIT_157"/>
    <m/>
  </r>
  <r>
    <s v="Yoyo-New"/>
    <s v="LIT_536"/>
    <s v="LITTORAL"/>
    <s v="IHS"/>
    <s v="Hybrid-Gen"/>
    <s v="LITTORAL"/>
    <s v="Yoyo"/>
    <s v="NOKIA"/>
    <n v="0"/>
    <n v="0"/>
    <n v="0"/>
    <n v="0"/>
    <n v="0"/>
    <n v="0.23718993460223825"/>
    <n v="0"/>
    <n v="2.8934958451594647E-2"/>
    <n v="0"/>
    <n v="0"/>
    <n v="0"/>
    <n v="0"/>
    <n v="3.2101194760234701E-2"/>
    <n v="2.3346814240537601E-2"/>
    <n v="2.4969109644353608E-3"/>
    <n v="5.7038288720772698E-2"/>
    <n v="0"/>
    <n v="0"/>
    <n v="0"/>
    <n v="0"/>
    <n v="0"/>
    <n v="0"/>
    <n v="0"/>
    <n v="0"/>
    <n v="0"/>
    <n v="0"/>
    <x v="0"/>
    <m/>
    <x v="12"/>
    <x v="8"/>
    <s v="no impacts"/>
    <x v="6"/>
    <s v=""/>
    <s v="LIT_536"/>
    <m/>
  </r>
  <r>
    <s v="Garoua-Djamboutou-Village-IHS"/>
    <s v="NRD_086"/>
    <s v="Garoua"/>
    <s v="IHS"/>
    <s v="Grid-Gen"/>
    <s v="NORD"/>
    <s v="Garoua"/>
    <s v="Huawei"/>
    <n v="0"/>
    <n v="1.0694091309893761"/>
    <n v="0"/>
    <n v="0"/>
    <n v="0"/>
    <n v="0.13082029945809895"/>
    <n v="0"/>
    <n v="0.22051290831628301"/>
    <n v="0.29818467438854213"/>
    <n v="0.144695990389033"/>
    <n v="2.2990664406605541"/>
    <n v="0"/>
    <n v="3.8909720260363612"/>
    <n v="3.4570089004174842"/>
    <n v="2.2443484203827833"/>
    <n v="5.5288742783927314E-2"/>
    <n v="0"/>
    <n v="0"/>
    <n v="0"/>
    <n v="0"/>
    <n v="0"/>
    <n v="0"/>
    <n v="0"/>
    <n v="0"/>
    <n v="0"/>
    <n v="0"/>
    <x v="0"/>
    <m/>
    <x v="12"/>
    <x v="8"/>
    <s v="no impacts"/>
    <x v="6"/>
    <s v=""/>
    <s v="NRD_086"/>
    <m/>
  </r>
  <r>
    <s v="Meri"/>
    <s v="EXN_023"/>
    <s v="EXTREME-NORD"/>
    <s v="IHS"/>
    <s v="Grid-Gen"/>
    <s v="EXTREME-NORD"/>
    <s v="Meri"/>
    <s v="Huawei"/>
    <n v="0"/>
    <n v="0"/>
    <n v="0"/>
    <n v="0"/>
    <n v="0"/>
    <n v="0"/>
    <n v="0"/>
    <n v="0"/>
    <n v="0"/>
    <n v="0"/>
    <n v="0"/>
    <n v="0"/>
    <n v="0"/>
    <n v="1.2785967645741125"/>
    <n v="6.6703192907060685E-2"/>
    <n v="4.940316693918665E-2"/>
    <n v="0"/>
    <n v="0"/>
    <n v="0"/>
    <n v="0"/>
    <n v="0"/>
    <n v="0"/>
    <n v="0"/>
    <n v="0"/>
    <n v="0"/>
    <n v="0"/>
    <x v="2"/>
    <m/>
    <x v="12"/>
    <x v="8"/>
    <s v="no impacts"/>
    <x v="6"/>
    <s v=""/>
    <s v="EXN_023"/>
    <m/>
  </r>
  <r>
    <s v="Armee-de-l-AIR-IHS"/>
    <s v="LIT_748"/>
    <s v="Douala"/>
    <m/>
    <m/>
    <s v="LITTORAL"/>
    <s v="Douala"/>
    <s v="ZTE"/>
    <n v="0"/>
    <n v="0"/>
    <n v="0"/>
    <n v="0"/>
    <n v="0"/>
    <n v="0"/>
    <n v="0"/>
    <n v="0"/>
    <n v="0"/>
    <n v="0"/>
    <n v="0"/>
    <n v="0"/>
    <n v="0"/>
    <n v="0"/>
    <n v="0"/>
    <n v="4.8939454902934221E-2"/>
    <n v="0"/>
    <n v="0"/>
    <n v="0"/>
    <n v="0"/>
    <n v="0"/>
    <n v="0"/>
    <n v="0"/>
    <n v="0"/>
    <n v="0"/>
    <n v="0"/>
    <x v="0"/>
    <m/>
    <x v="12"/>
    <x v="8"/>
    <s v="no impacts"/>
    <x v="6"/>
    <s v=""/>
    <s v="LIT_748"/>
    <m/>
  </r>
  <r>
    <s v="Ancien-Aeroport"/>
    <s v="LIT_055"/>
    <s v="Douala"/>
    <s v="IHS"/>
    <s v="Grid-Gen"/>
    <s v="LITTORAL"/>
    <s v="Douala"/>
    <s v="ZTE"/>
    <n v="0"/>
    <n v="0"/>
    <n v="0"/>
    <n v="0"/>
    <n v="7.488949385474554E-2"/>
    <n v="0"/>
    <n v="0"/>
    <n v="0"/>
    <n v="0"/>
    <n v="0"/>
    <n v="0"/>
    <n v="0"/>
    <n v="0"/>
    <n v="0"/>
    <n v="0"/>
    <n v="4.6032337137198578E-2"/>
    <n v="0"/>
    <n v="0"/>
    <n v="0"/>
    <n v="0"/>
    <n v="0"/>
    <n v="0"/>
    <n v="0"/>
    <n v="0"/>
    <n v="0"/>
    <n v="0"/>
    <x v="0"/>
    <m/>
    <x v="12"/>
    <x v="8"/>
    <s v="no impacts"/>
    <x v="6"/>
    <s v=""/>
    <s v="LIT_055"/>
    <m/>
  </r>
  <r>
    <s v="NRD_190_H_Garoua-Military"/>
    <s v="NRD_190"/>
    <s v="Garoua"/>
    <s v="CAMUSAT"/>
    <s v="Medium Grid + GE"/>
    <s v="NORD"/>
    <s v="Garoua"/>
    <s v="Huawei"/>
    <n v="0"/>
    <n v="0"/>
    <n v="0"/>
    <n v="0"/>
    <n v="4.726295754109916E-2"/>
    <n v="0"/>
    <n v="0"/>
    <n v="0"/>
    <n v="0"/>
    <n v="0"/>
    <n v="0"/>
    <n v="0"/>
    <n v="0"/>
    <n v="0"/>
    <n v="4.9581517722360621E-2"/>
    <n v="4.5033572751424666E-2"/>
    <n v="0"/>
    <n v="0"/>
    <n v="0"/>
    <n v="0"/>
    <n v="0"/>
    <n v="0"/>
    <n v="0"/>
    <n v="0"/>
    <n v="0"/>
    <n v="0"/>
    <x v="0"/>
    <m/>
    <x v="12"/>
    <x v="8"/>
    <s v="no impacts"/>
    <x v="6"/>
    <s v=""/>
    <s v="NRD_190"/>
    <m/>
  </r>
  <r>
    <s v="Cradat"/>
    <s v="CTR_579"/>
    <s v="Yaounde"/>
    <s v="CAMUSAT"/>
    <s v="Good Grid + GE"/>
    <s v="CENTRE"/>
    <s v="Yaounde"/>
    <s v="ZTE"/>
    <n v="0"/>
    <n v="0"/>
    <n v="0"/>
    <n v="0"/>
    <n v="0"/>
    <n v="0"/>
    <n v="0"/>
    <n v="0"/>
    <n v="0"/>
    <n v="0"/>
    <n v="0"/>
    <n v="0"/>
    <n v="11.899492913053278"/>
    <n v="0"/>
    <n v="0"/>
    <n v="4.2322640847180515E-2"/>
    <n v="0"/>
    <n v="0"/>
    <n v="0"/>
    <n v="0"/>
    <n v="0"/>
    <n v="0"/>
    <n v="0"/>
    <n v="0"/>
    <n v="0"/>
    <n v="0"/>
    <x v="0"/>
    <m/>
    <x v="12"/>
    <x v="8"/>
    <s v="no impacts"/>
    <x v="6"/>
    <s v=""/>
    <s v="CTR_579"/>
    <m/>
  </r>
  <r>
    <s v="Maga"/>
    <s v="EXN_014"/>
    <s v="EXTREME-NORD"/>
    <s v="IHS"/>
    <s v="Grid-Gen"/>
    <s v="EXTREME-NORD"/>
    <s v="Maga"/>
    <s v="Huawei"/>
    <n v="0"/>
    <n v="0"/>
    <n v="0"/>
    <n v="0"/>
    <n v="0"/>
    <n v="0"/>
    <n v="0"/>
    <n v="0"/>
    <n v="0"/>
    <n v="0"/>
    <n v="0"/>
    <n v="0"/>
    <n v="0"/>
    <n v="0"/>
    <n v="1.6479612365273816E-2"/>
    <n v="3.6026858201139732E-2"/>
    <n v="0"/>
    <n v="0"/>
    <n v="0"/>
    <n v="0"/>
    <n v="0"/>
    <n v="0"/>
    <n v="0"/>
    <n v="0"/>
    <n v="0"/>
    <n v="0"/>
    <x v="2"/>
    <m/>
    <x v="12"/>
    <x v="8"/>
    <s v="no impacts"/>
    <x v="6"/>
    <s v=""/>
    <s v="EXN_014"/>
    <m/>
  </r>
  <r>
    <s v="Muyuka"/>
    <s v="SUO_012"/>
    <s v="SUD-OUEST"/>
    <s v="IHS"/>
    <s v="Grid-Gen"/>
    <s v="SUD-OUEST"/>
    <s v="Muyuka"/>
    <s v="Huawei"/>
    <n v="0"/>
    <n v="0"/>
    <n v="0"/>
    <n v="0"/>
    <n v="0"/>
    <n v="0"/>
    <n v="0"/>
    <n v="0"/>
    <n v="0"/>
    <n v="0"/>
    <n v="0"/>
    <n v="0"/>
    <n v="0"/>
    <n v="0.52930945430367571"/>
    <n v="0"/>
    <n v="3.5955517887870152E-2"/>
    <n v="0"/>
    <n v="0"/>
    <n v="0"/>
    <n v="0"/>
    <n v="0"/>
    <n v="0"/>
    <n v="0"/>
    <n v="0"/>
    <n v="0"/>
    <n v="0"/>
    <x v="0"/>
    <m/>
    <x v="12"/>
    <x v="8"/>
    <s v="no impacts"/>
    <x v="6"/>
    <s v=""/>
    <s v="SUO_012"/>
    <m/>
  </r>
  <r>
    <s v="Bonas-Yde-MTN-IHS"/>
    <s v="CTR_524"/>
    <s v="Yaounde"/>
    <s v="IHS"/>
    <s v="Grid-Gen"/>
    <s v="CENTRE"/>
    <s v="Yaounde"/>
    <s v="ZTE"/>
    <n v="0"/>
    <n v="0"/>
    <n v="0"/>
    <n v="0"/>
    <n v="0"/>
    <n v="0"/>
    <n v="0"/>
    <n v="0"/>
    <n v="0"/>
    <n v="0"/>
    <n v="0"/>
    <n v="0"/>
    <n v="8.8723450702416713"/>
    <n v="13.868556899607057"/>
    <n v="46.838268656205315"/>
    <n v="3.1300562447029959E-2"/>
    <n v="0"/>
    <n v="0"/>
    <n v="0"/>
    <n v="0"/>
    <n v="0"/>
    <n v="0"/>
    <n v="0"/>
    <n v="0"/>
    <n v="0"/>
    <n v="0"/>
    <x v="0"/>
    <m/>
    <x v="12"/>
    <x v="8"/>
    <s v="no impacts"/>
    <x v="6"/>
    <s v=""/>
    <s v="CTR_524"/>
    <m/>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n v="0"/>
    <n v="0"/>
    <n v="0"/>
    <n v="0"/>
    <x v="0"/>
    <m/>
    <x v="12"/>
    <x v="8"/>
    <s v="no impacts"/>
    <x v="6"/>
    <s v=""/>
    <s v="SUO_191"/>
    <m/>
  </r>
  <r>
    <s v="E-Poste"/>
    <s v="CTR_242"/>
    <s v="Yaounde"/>
    <s v="IHS"/>
    <s v="Grid-Gen"/>
    <s v="CENTRE"/>
    <s v="Yaounde"/>
    <s v="ZTE"/>
    <n v="0"/>
    <n v="0"/>
    <n v="0"/>
    <n v="0"/>
    <n v="0"/>
    <n v="0"/>
    <n v="0"/>
    <n v="0"/>
    <n v="0"/>
    <n v="0"/>
    <n v="0"/>
    <n v="0"/>
    <n v="0"/>
    <n v="0"/>
    <n v="0"/>
    <n v="2.6663442084506304E-2"/>
    <n v="0"/>
    <n v="0"/>
    <n v="0"/>
    <n v="0"/>
    <n v="0"/>
    <n v="0"/>
    <n v="0"/>
    <n v="0"/>
    <n v="0"/>
    <n v="0"/>
    <x v="0"/>
    <m/>
    <x v="12"/>
    <x v="8"/>
    <s v="no impacts"/>
    <x v="6"/>
    <s v=""/>
    <s v="CTR_242"/>
    <m/>
  </r>
  <r>
    <s v="Bamoungoum"/>
    <s v="OST_274"/>
    <s v="OUEST"/>
    <s v="CAMUSAT"/>
    <s v="Good Grid + GE"/>
    <s v="OUEST"/>
    <s v="Bamoungoum"/>
    <s v="Huawei"/>
    <n v="0"/>
    <n v="0"/>
    <n v="0"/>
    <n v="0"/>
    <n v="0"/>
    <n v="0"/>
    <n v="0"/>
    <n v="0"/>
    <n v="0"/>
    <n v="0"/>
    <n v="0"/>
    <n v="0"/>
    <n v="0"/>
    <n v="0"/>
    <n v="0"/>
    <n v="2.125941335433592E-2"/>
    <n v="0"/>
    <n v="0"/>
    <n v="0"/>
    <n v="0"/>
    <n v="0"/>
    <n v="0"/>
    <n v="0"/>
    <n v="0"/>
    <n v="0"/>
    <n v="0"/>
    <x v="0"/>
    <m/>
    <x v="12"/>
    <x v="8"/>
    <s v="no impacts"/>
    <x v="6"/>
    <s v=""/>
    <s v="OST_274"/>
    <m/>
  </r>
  <r>
    <s v="Bfsam-Dienso"/>
    <s v="OST_120"/>
    <s v="Bafoussam"/>
    <s v="IHS"/>
    <s v="Grid-Gen (LL)"/>
    <s v="OUEST"/>
    <s v="Bafoussam"/>
    <s v="Huawei"/>
    <n v="0"/>
    <n v="0"/>
    <n v="0.90040392885373233"/>
    <n v="0"/>
    <n v="0"/>
    <n v="0"/>
    <n v="0"/>
    <n v="0"/>
    <n v="0"/>
    <n v="14.772955886003887"/>
    <n v="0"/>
    <n v="0"/>
    <n v="0"/>
    <n v="0"/>
    <n v="0"/>
    <n v="1.6087240642291108E-2"/>
    <n v="0"/>
    <n v="0.11557130749672545"/>
    <n v="0"/>
    <n v="0"/>
    <n v="0"/>
    <n v="0"/>
    <n v="0"/>
    <n v="0"/>
    <n v="0"/>
    <n v="0"/>
    <x v="0"/>
    <m/>
    <x v="12"/>
    <x v="8"/>
    <s v="no impacts"/>
    <x v="6"/>
    <s v=""/>
    <s v="OST_120"/>
    <m/>
  </r>
  <r>
    <s v="Bamendjou-MTN"/>
    <s v="OST_044"/>
    <s v="OUEST"/>
    <s v="IHS"/>
    <s v="Grid-Gen"/>
    <s v="OUEST"/>
    <s v="Bamendjou"/>
    <s v="Huawei"/>
    <n v="0"/>
    <n v="0"/>
    <n v="0"/>
    <n v="0"/>
    <n v="0"/>
    <n v="0"/>
    <n v="0"/>
    <n v="0"/>
    <n v="0"/>
    <n v="0"/>
    <n v="0"/>
    <n v="0"/>
    <n v="0"/>
    <n v="0"/>
    <n v="0"/>
    <n v="1.5998065250704126E-2"/>
    <n v="0"/>
    <n v="0"/>
    <n v="0"/>
    <n v="0"/>
    <n v="0"/>
    <n v="0"/>
    <n v="0"/>
    <n v="0"/>
    <n v="0"/>
    <n v="0"/>
    <x v="0"/>
    <m/>
    <x v="12"/>
    <x v="8"/>
    <s v="no impacts"/>
    <x v="6"/>
    <s v=""/>
    <s v="OST_044"/>
    <m/>
  </r>
  <r>
    <s v="Bahouan-IHS"/>
    <s v="OST_300"/>
    <s v="OUEST"/>
    <s v="HIS"/>
    <s v="Grid-Gen"/>
    <s v="OUEST"/>
    <s v="Bahouan"/>
    <s v="Huawei"/>
    <n v="0"/>
    <n v="0"/>
    <n v="0"/>
    <n v="0"/>
    <n v="0"/>
    <n v="0"/>
    <n v="0"/>
    <n v="0"/>
    <n v="0"/>
    <n v="0"/>
    <n v="0"/>
    <n v="0"/>
    <n v="0"/>
    <n v="0"/>
    <n v="0"/>
    <n v="1.5498683057817042E-2"/>
    <n v="0"/>
    <n v="0"/>
    <n v="0"/>
    <n v="0"/>
    <n v="0"/>
    <n v="0"/>
    <n v="0"/>
    <n v="0"/>
    <n v="0"/>
    <n v="0"/>
    <x v="0"/>
    <m/>
    <x v="12"/>
    <x v="8"/>
    <s v="no impacts"/>
    <x v="6"/>
    <s v=""/>
    <s v="OST_300"/>
    <m/>
  </r>
  <r>
    <s v="Zouhaye"/>
    <s v="EXN_242"/>
    <s v="EXTREME-NORD"/>
    <s v="CAMUSAT"/>
    <s v="Hybrid Solar - S3"/>
    <s v="EXTREME-NORD"/>
    <s v="Zouhaye"/>
    <s v="Huawei"/>
    <n v="0"/>
    <n v="0"/>
    <n v="0"/>
    <n v="0"/>
    <n v="0"/>
    <n v="0"/>
    <n v="0"/>
    <n v="0"/>
    <n v="0"/>
    <n v="0"/>
    <n v="0"/>
    <n v="0"/>
    <n v="0"/>
    <n v="0.20374793469793084"/>
    <n v="0"/>
    <n v="1.4624764220264645E-2"/>
    <n v="0"/>
    <n v="0"/>
    <n v="0"/>
    <n v="0"/>
    <n v="0"/>
    <n v="0"/>
    <n v="0"/>
    <n v="0"/>
    <n v="0"/>
    <n v="0"/>
    <x v="2"/>
    <m/>
    <x v="12"/>
    <x v="8"/>
    <s v="no impacts"/>
    <x v="6"/>
    <s v="(05/06/2026  groupe whatsapp incident): impacted by EXN_075_Datcheka  ,A detrminer , sans action"/>
    <s v="EXN_075"/>
    <s v=" impacted by EXN_075_Datcheka  ,A detrminer , sans action"/>
  </r>
  <r>
    <s v="Hougno"/>
    <s v="EXN_245"/>
    <s v="EXTREME-NORD"/>
    <s v="CAMUSAT"/>
    <s v="HGB"/>
    <s v="EXTREME-NORD"/>
    <s v="Hougno"/>
    <s v="Huawei"/>
    <n v="0"/>
    <n v="0"/>
    <n v="0"/>
    <n v="0"/>
    <n v="0"/>
    <n v="0"/>
    <n v="0"/>
    <n v="0"/>
    <n v="0"/>
    <n v="0"/>
    <n v="0"/>
    <n v="0"/>
    <n v="0"/>
    <n v="0.2044791729089441"/>
    <n v="0"/>
    <n v="1.3822185695981827E-2"/>
    <n v="0"/>
    <n v="0"/>
    <n v="0"/>
    <n v="0"/>
    <n v="0"/>
    <n v="0"/>
    <n v="0"/>
    <n v="0"/>
    <n v="0"/>
    <n v="0"/>
    <x v="2"/>
    <m/>
    <x v="12"/>
    <x v="8"/>
    <s v="no impacts"/>
    <x v="6"/>
    <s v="(05/06/2026  groupe whatsapp incident): impacted by EXN_075_Datcheka  ,A detrminer , sans action"/>
    <s v="EXN_075"/>
    <s v=" impacted by EXN_075_Datcheka  ,A detrminer , sans action"/>
  </r>
  <r>
    <s v="Idenau-MTN"/>
    <s v="SUO_036"/>
    <s v="SUD-OUEST"/>
    <s v="IHS"/>
    <s v="Grid-Gen"/>
    <s v="SUD-OUEST"/>
    <s v="Idenau"/>
    <s v="Huawei"/>
    <n v="0"/>
    <n v="0"/>
    <n v="0"/>
    <n v="0"/>
    <n v="0"/>
    <n v="0"/>
    <n v="0"/>
    <n v="0"/>
    <n v="0"/>
    <n v="0"/>
    <n v="0"/>
    <n v="0"/>
    <n v="0"/>
    <n v="0"/>
    <n v="0"/>
    <n v="9.9163035444721249E-3"/>
    <n v="0"/>
    <n v="0"/>
    <n v="0"/>
    <n v="0"/>
    <n v="0"/>
    <n v="0"/>
    <n v="0"/>
    <n v="0"/>
    <n v="0"/>
    <n v="0"/>
    <x v="2"/>
    <m/>
    <x v="12"/>
    <x v="8"/>
    <s v="no impacts"/>
    <x v="6"/>
    <s v=""/>
    <s v="SUO_036"/>
    <m/>
  </r>
  <r>
    <s v="Banyo-Sabongari-MTN"/>
    <s v="ADM_174"/>
    <s v="ADAMAOUA"/>
    <s v="MTN sharing"/>
    <s v="MTN Sharing"/>
    <s v="ADAMAOUA"/>
    <s v="Banyo"/>
    <s v="Huawei"/>
    <n v="0"/>
    <n v="0"/>
    <n v="0"/>
    <n v="0"/>
    <n v="0"/>
    <n v="0"/>
    <n v="0"/>
    <n v="0"/>
    <n v="0"/>
    <n v="0"/>
    <n v="0"/>
    <n v="0"/>
    <n v="0"/>
    <n v="16.529479244249256"/>
    <n v="1.7346397171499255"/>
    <n v="8.9175391586979527E-3"/>
    <n v="0"/>
    <n v="0"/>
    <n v="0"/>
    <n v="0"/>
    <n v="0"/>
    <n v="0"/>
    <n v="0"/>
    <n v="0"/>
    <n v="0"/>
    <n v="0"/>
    <x v="0"/>
    <m/>
    <x v="12"/>
    <x v="8"/>
    <s v="no impacts"/>
    <x v="6"/>
    <s v=""/>
    <s v="ADM_174"/>
    <m/>
  </r>
  <r>
    <s v="Gashiga"/>
    <s v="NRD_022"/>
    <s v="NORD"/>
    <s v="IHS"/>
    <s v="Grid-Gen"/>
    <s v="NORD"/>
    <s v="Garoua"/>
    <s v="Huawei"/>
    <n v="2.764437139196366E-3"/>
    <n v="8.9175391586979543E-5"/>
    <n v="0"/>
    <n v="0"/>
    <n v="0"/>
    <n v="0"/>
    <n v="0"/>
    <n v="0"/>
    <n v="0"/>
    <n v="0.39668781193551977"/>
    <n v="0"/>
    <n v="0"/>
    <n v="0"/>
    <n v="0.81770267069596736"/>
    <n v="0.26324575596476357"/>
    <n v="8.917539158697951E-3"/>
    <n v="0"/>
    <n v="0"/>
    <n v="0"/>
    <n v="0"/>
    <n v="0"/>
    <n v="0"/>
    <n v="0"/>
    <n v="0"/>
    <n v="0"/>
    <n v="0"/>
    <x v="0"/>
    <m/>
    <x v="12"/>
    <x v="8"/>
    <s v="no impacts"/>
    <x v="6"/>
    <s v=""/>
    <s v="NRD_022"/>
    <m/>
  </r>
  <r>
    <s v="Banyo"/>
    <s v="ADM_006"/>
    <s v="ADAMAOUA"/>
    <s v="CAMUSAT"/>
    <s v="Bad Grid + GE"/>
    <s v="ADAMAOUA"/>
    <s v="Banyo"/>
    <s v="Huawei"/>
    <n v="0"/>
    <n v="0"/>
    <n v="0"/>
    <n v="0"/>
    <n v="0"/>
    <n v="0"/>
    <n v="0"/>
    <n v="0"/>
    <n v="0"/>
    <n v="0"/>
    <n v="0"/>
    <n v="0"/>
    <n v="0"/>
    <n v="0"/>
    <n v="0"/>
    <n v="7.3123821101323226E-3"/>
    <n v="0"/>
    <n v="0"/>
    <n v="0"/>
    <n v="0"/>
    <n v="0"/>
    <n v="0"/>
    <n v="0"/>
    <n v="0"/>
    <n v="0"/>
    <n v="0"/>
    <x v="0"/>
    <m/>
    <x v="12"/>
    <x v="8"/>
    <s v="no impacts"/>
    <x v="6"/>
    <s v=""/>
    <s v="ADM_006"/>
    <m/>
  </r>
  <r>
    <s v="Bangam-IHS"/>
    <s v="OST_211"/>
    <s v="OUEST"/>
    <s v="IHS"/>
    <s v="Grid-Gen"/>
    <s v="OUEST"/>
    <s v="Bangam"/>
    <s v="Huawei"/>
    <n v="0"/>
    <n v="0"/>
    <n v="0"/>
    <n v="0"/>
    <n v="0"/>
    <n v="0"/>
    <n v="0"/>
    <n v="0"/>
    <n v="0"/>
    <n v="0"/>
    <n v="0"/>
    <n v="0"/>
    <n v="0"/>
    <n v="0"/>
    <n v="0"/>
    <n v="6.9378454654670059E-3"/>
    <n v="0"/>
    <n v="0"/>
    <n v="0"/>
    <n v="0"/>
    <n v="0"/>
    <n v="0"/>
    <n v="0"/>
    <n v="0"/>
    <n v="0"/>
    <n v="0"/>
    <x v="0"/>
    <m/>
    <x v="12"/>
    <x v="8"/>
    <s v="no impacts"/>
    <x v="6"/>
    <s v=""/>
    <s v="OST_211"/>
    <m/>
  </r>
  <r>
    <s v="Bogo"/>
    <s v="EXN_006"/>
    <s v="EXTREME-NORD"/>
    <s v="IHS"/>
    <s v="Grid-Hybrid-Gen"/>
    <s v="EXTREME-NORD"/>
    <s v="Bogo"/>
    <s v="Huawei"/>
    <n v="0"/>
    <n v="0"/>
    <n v="0"/>
    <n v="0"/>
    <n v="0"/>
    <n v="0"/>
    <n v="0"/>
    <n v="0"/>
    <n v="0"/>
    <n v="0"/>
    <n v="0"/>
    <n v="0"/>
    <n v="0"/>
    <n v="0"/>
    <n v="0"/>
    <n v="6.777329760610443E-3"/>
    <n v="0"/>
    <n v="0"/>
    <n v="0"/>
    <n v="0"/>
    <n v="0"/>
    <n v="0"/>
    <n v="0"/>
    <n v="0"/>
    <n v="0"/>
    <n v="0"/>
    <x v="2"/>
    <m/>
    <x v="12"/>
    <x v="8"/>
    <s v="no impacts"/>
    <x v="6"/>
    <s v=""/>
    <s v="EXN_006"/>
    <m/>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n v="0"/>
    <n v="0"/>
    <n v="0"/>
    <n v="0"/>
    <x v="0"/>
    <m/>
    <x v="12"/>
    <x v="8"/>
    <s v="no impacts"/>
    <x v="6"/>
    <s v=""/>
    <s v="EXN_117"/>
    <m/>
  </r>
  <r>
    <s v="Bonaloka-IHS"/>
    <s v="LIT_156"/>
    <s v="Douala"/>
    <s v="IHS"/>
    <s v="Grid-Gen"/>
    <s v="LITTORAL"/>
    <s v="Douala"/>
    <s v="ZTE"/>
    <n v="0"/>
    <n v="0"/>
    <n v="0"/>
    <n v="0"/>
    <n v="0"/>
    <n v="0"/>
    <n v="0"/>
    <n v="0"/>
    <n v="0"/>
    <n v="0"/>
    <n v="0"/>
    <n v="0"/>
    <n v="0"/>
    <n v="0"/>
    <n v="0"/>
    <n v="3.3529947236703274E-3"/>
    <n v="0"/>
    <n v="0"/>
    <n v="0"/>
    <n v="0"/>
    <n v="0"/>
    <n v="0"/>
    <n v="0"/>
    <n v="0"/>
    <n v="0"/>
    <n v="0"/>
    <x v="0"/>
    <m/>
    <x v="12"/>
    <x v="8"/>
    <s v="no impacts"/>
    <x v="6"/>
    <s v=""/>
    <s v="LIT_156"/>
    <m/>
  </r>
  <r>
    <s v="Zidim-IHS"/>
    <s v="EXN_154"/>
    <s v="EXTREME-NORD"/>
    <s v="IHS"/>
    <s v="Solar-Gen"/>
    <s v="EXTREME-NORD"/>
    <s v="Zidim"/>
    <s v="Huawei"/>
    <n v="0"/>
    <n v="0"/>
    <n v="0"/>
    <n v="0"/>
    <n v="0"/>
    <n v="0"/>
    <n v="0"/>
    <n v="0"/>
    <n v="0"/>
    <n v="0"/>
    <n v="0"/>
    <n v="0"/>
    <n v="0"/>
    <n v="2.675261747609386E-4"/>
    <n v="0"/>
    <n v="3.0319633139573037E-3"/>
    <n v="0"/>
    <n v="0"/>
    <n v="0"/>
    <n v="0"/>
    <n v="0"/>
    <n v="0"/>
    <n v="0"/>
    <n v="0"/>
    <n v="0"/>
    <n v="0"/>
    <x v="2"/>
    <m/>
    <x v="12"/>
    <x v="8"/>
    <s v="no impacts"/>
    <x v="6"/>
    <s v=""/>
    <s v="EXN_154"/>
    <m/>
  </r>
  <r>
    <s v="Bapa"/>
    <s v="OST_259"/>
    <s v="OUEST"/>
    <s v="CAMUSAT"/>
    <s v="Hybrid Solar - S1"/>
    <s v="OUEST"/>
    <s v="Bapa"/>
    <s v="NOKIA"/>
    <n v="1.6051570485658829E-3"/>
    <n v="0"/>
    <n v="9.1770586210848173E-3"/>
    <n v="0"/>
    <n v="0"/>
    <n v="0"/>
    <n v="0"/>
    <n v="0"/>
    <n v="0"/>
    <n v="0"/>
    <n v="3.4778402718924034E-3"/>
    <n v="0"/>
    <n v="0"/>
    <n v="0"/>
    <n v="0"/>
    <n v="1.6943324401527619E-3"/>
    <n v="0"/>
    <n v="0"/>
    <n v="0"/>
    <n v="0"/>
    <n v="0"/>
    <n v="0"/>
    <n v="0"/>
    <n v="0"/>
    <n v="0"/>
    <n v="0"/>
    <x v="0"/>
    <m/>
    <x v="12"/>
    <x v="8"/>
    <s v="no impacts"/>
    <x v="6"/>
    <s v=""/>
    <s v="OST_259"/>
    <m/>
  </r>
  <r>
    <s v="H-Central"/>
    <s v="CTR_110"/>
    <s v="Yaounde"/>
    <s v="IHS"/>
    <s v="Grid-Gen"/>
    <s v="CENTRE"/>
    <s v="Yaounde"/>
    <s v="ZTE"/>
    <n v="0"/>
    <n v="0"/>
    <n v="0"/>
    <n v="0"/>
    <n v="0"/>
    <n v="0"/>
    <n v="0"/>
    <n v="0"/>
    <n v="0"/>
    <n v="0"/>
    <n v="0"/>
    <n v="0"/>
    <n v="0"/>
    <n v="0"/>
    <n v="3.9326347689857773E-2"/>
    <n v="1.1592800906308012E-3"/>
    <n v="0"/>
    <n v="0"/>
    <n v="0"/>
    <n v="0"/>
    <n v="0"/>
    <n v="0"/>
    <n v="0"/>
    <n v="0"/>
    <n v="0"/>
    <n v="0"/>
    <x v="0"/>
    <m/>
    <x v="12"/>
    <x v="8"/>
    <s v="no impacts"/>
    <x v="6"/>
    <s v=""/>
    <s v="CTR_110"/>
    <m/>
  </r>
  <r>
    <s v="Sibongo"/>
    <s v="LIT_507"/>
    <s v="LITTORAL"/>
    <s v="IHS"/>
    <s v="Grid-Gen"/>
    <s v="LITTORAL"/>
    <s v="Sibongo"/>
    <s v="NOKIA"/>
    <n v="0"/>
    <n v="0"/>
    <n v="0"/>
    <n v="0"/>
    <n v="0"/>
    <n v="0"/>
    <n v="0"/>
    <n v="0"/>
    <n v="0"/>
    <n v="0"/>
    <n v="0"/>
    <n v="0"/>
    <n v="0"/>
    <n v="0"/>
    <n v="2.7697876626915655E-2"/>
    <n v="1.0701666299831919E-3"/>
    <n v="0"/>
    <n v="0"/>
    <n v="0"/>
    <n v="0"/>
    <n v="0"/>
    <n v="0"/>
    <n v="0"/>
    <n v="0"/>
    <n v="0"/>
    <n v="0"/>
    <x v="0"/>
    <m/>
    <x v="12"/>
    <x v="8"/>
    <s v="no impacts"/>
    <x v="6"/>
    <s v=""/>
    <s v="LIT_507"/>
    <m/>
  </r>
  <r>
    <s v="Nkolbong"/>
    <s v="CTR_271"/>
    <s v="Yaounde"/>
    <s v="IHS"/>
    <s v="Grid-Gen"/>
    <s v="CENTRE"/>
    <s v="Yaounde"/>
    <s v="ZTE"/>
    <n v="0"/>
    <n v="0"/>
    <n v="0"/>
    <n v="0"/>
    <n v="0"/>
    <n v="0"/>
    <n v="0"/>
    <n v="26.264738908721501"/>
    <n v="0"/>
    <n v="0"/>
    <n v="0"/>
    <n v="0"/>
    <n v="5.6774048106200077"/>
    <n v="23.751722868565473"/>
    <n v="29.676856917014085"/>
    <n v="0"/>
    <n v="0"/>
    <n v="0"/>
    <n v="0"/>
    <n v="0"/>
    <n v="0"/>
    <n v="0"/>
    <n v="0"/>
    <n v="0"/>
    <n v="0"/>
    <n v="0"/>
    <x v="0"/>
    <m/>
    <x v="12"/>
    <x v="8"/>
    <s v="no impacts"/>
    <x v="6"/>
    <s v=""/>
    <s v="CTR_271"/>
    <m/>
  </r>
  <r>
    <s v="CTR_947_Z_Nkoabang-Tradex"/>
    <s v="CTR_947"/>
    <s v="Yaounde"/>
    <s v="ESCO"/>
    <s v="meduim grid + GE"/>
    <s v="CENTRE"/>
    <s v="Yaoundé"/>
    <s v="ZTE"/>
    <n v="0"/>
    <n v="16.120003681160171"/>
    <n v="0"/>
    <n v="0"/>
    <n v="0"/>
    <n v="0"/>
    <n v="0"/>
    <n v="0.63141527767076588"/>
    <n v="4.7026286051827286"/>
    <n v="0"/>
    <n v="24.852860603881485"/>
    <n v="0"/>
    <n v="13.868556899607057"/>
    <n v="13.868556899607057"/>
    <n v="27.675368758079284"/>
    <n v="0"/>
    <n v="0"/>
    <n v="20.891529193882985"/>
    <n v="0"/>
    <n v="0"/>
    <n v="0"/>
    <n v="0"/>
    <n v="0"/>
    <n v="0"/>
    <n v="0"/>
    <n v="0"/>
    <x v="0"/>
    <m/>
    <x v="12"/>
    <x v="8"/>
    <s v="no impacts"/>
    <x v="6"/>
    <s v=""/>
    <s v="CTR_947"/>
    <m/>
  </r>
  <r>
    <s v="Crf-Nsam-IHS"/>
    <s v="CTR_159"/>
    <s v="Yaounde"/>
    <s v="IHS"/>
    <s v="Grid-Gen"/>
    <s v="CENTRE"/>
    <s v="Yaounde"/>
    <s v="ZTE"/>
    <n v="0"/>
    <n v="0"/>
    <n v="0"/>
    <n v="0"/>
    <n v="0"/>
    <n v="0"/>
    <n v="0"/>
    <n v="0"/>
    <n v="0"/>
    <n v="0"/>
    <n v="0"/>
    <n v="0"/>
    <n v="10.968412649493624"/>
    <n v="13.868556899607057"/>
    <n v="20.569909226585398"/>
    <n v="0"/>
    <n v="0"/>
    <n v="0"/>
    <n v="0"/>
    <n v="0"/>
    <n v="0"/>
    <n v="0"/>
    <n v="0"/>
    <n v="0"/>
    <n v="0"/>
    <n v="0"/>
    <x v="0"/>
    <m/>
    <x v="12"/>
    <x v="8"/>
    <s v="no impacts"/>
    <x v="6"/>
    <s v=""/>
    <s v="CTR_159"/>
    <m/>
  </r>
  <r>
    <s v="Nkololoun"/>
    <s v="LIT_183"/>
    <s v="Douala"/>
    <s v="IHS"/>
    <s v="GridOnly"/>
    <s v="LITTORAL"/>
    <s v="Douala"/>
    <s v="ZTE"/>
    <n v="0"/>
    <n v="4.2096492054115924"/>
    <n v="4.2464429719803798"/>
    <n v="0"/>
    <n v="0"/>
    <n v="4.44093450103159E-3"/>
    <n v="27.146255489637099"/>
    <n v="18.560466622721034"/>
    <n v="23.18105386764374"/>
    <n v="7.86960346200273"/>
    <n v="60.072021613261327"/>
    <n v="0"/>
    <n v="0"/>
    <n v="0"/>
    <n v="19.157995251588744"/>
    <n v="0"/>
    <n v="0"/>
    <n v="0"/>
    <n v="0"/>
    <n v="0"/>
    <n v="0"/>
    <n v="0"/>
    <n v="0"/>
    <n v="0"/>
    <n v="0"/>
    <n v="0"/>
    <x v="0"/>
    <m/>
    <x v="12"/>
    <x v="8"/>
    <s v="no impacts"/>
    <x v="6"/>
    <s v=""/>
    <s v="LIT_183"/>
    <m/>
  </r>
  <r>
    <s v="Mboppi-Market-IHS"/>
    <s v="LIT_761"/>
    <s v="Douala"/>
    <s v="IHS"/>
    <s v="Grid Gen "/>
    <s v="LITTORAL"/>
    <s v="Douala"/>
    <s v="ZTE"/>
    <n v="0"/>
    <n v="0"/>
    <n v="0"/>
    <n v="0"/>
    <n v="0"/>
    <n v="0"/>
    <n v="0"/>
    <n v="3.6185537791205549E-17"/>
    <n v="24.200756635362541"/>
    <n v="0"/>
    <n v="0"/>
    <n v="0"/>
    <n v="13.587244209306771"/>
    <n v="5.2518063367319865"/>
    <n v="15.617054472609599"/>
    <n v="0"/>
    <n v="0"/>
    <n v="0"/>
    <n v="0"/>
    <n v="0"/>
    <n v="0"/>
    <n v="0"/>
    <n v="0"/>
    <n v="0"/>
    <n v="0"/>
    <n v="0"/>
    <x v="0"/>
    <m/>
    <x v="12"/>
    <x v="8"/>
    <s v="no impacts"/>
    <x v="6"/>
    <s v=""/>
    <s v="LIT_761"/>
    <m/>
  </r>
  <r>
    <s v="Bati"/>
    <s v="OST_215"/>
    <s v="OUEST"/>
    <s v="IHS"/>
    <s v="Grid-Gen"/>
    <s v="OUEST"/>
    <s v="Bati"/>
    <s v="NOKIA"/>
    <n v="0"/>
    <n v="0"/>
    <n v="3.567015663479283E-3"/>
    <n v="0"/>
    <n v="0.25253314264189036"/>
    <n v="0"/>
    <n v="0"/>
    <n v="0"/>
    <n v="0"/>
    <n v="0"/>
    <n v="0"/>
    <n v="0"/>
    <n v="18.491409199476074"/>
    <n v="18.491409199476074"/>
    <n v="13.668197629789434"/>
    <n v="0"/>
    <n v="0"/>
    <n v="0"/>
    <n v="0"/>
    <n v="0"/>
    <n v="0"/>
    <n v="0"/>
    <n v="0"/>
    <n v="0"/>
    <n v="0"/>
    <n v="0"/>
    <x v="0"/>
    <m/>
    <x v="12"/>
    <x v="8"/>
    <s v="no impacts"/>
    <x v="6"/>
    <s v=""/>
    <s v="OST_215"/>
    <m/>
  </r>
  <r>
    <s v="Camp-Yabassi-IHS"/>
    <s v="LIT_587"/>
    <s v="Douala"/>
    <s v="IHS"/>
    <s v="Grid-Gen"/>
    <s v="LITTORAL"/>
    <s v="Douala"/>
    <s v="ZTE"/>
    <n v="0"/>
    <n v="3.8345418382401204E-3"/>
    <n v="0"/>
    <n v="0"/>
    <n v="5.7896860465928885E-17"/>
    <n v="2.5147460427529101E-3"/>
    <n v="0"/>
    <n v="5.7896860465928885E-17"/>
    <n v="21.021404234190275"/>
    <n v="0"/>
    <n v="0"/>
    <n v="0"/>
    <n v="11.725672239771937"/>
    <n v="4.62531354067682"/>
    <n v="13.665183501553791"/>
    <n v="0"/>
    <n v="0"/>
    <n v="0"/>
    <n v="0"/>
    <n v="0"/>
    <n v="0"/>
    <n v="0"/>
    <n v="0"/>
    <n v="0"/>
    <n v="0"/>
    <n v="0"/>
    <x v="0"/>
    <m/>
    <x v="12"/>
    <x v="8"/>
    <s v="no impacts"/>
    <x v="6"/>
    <s v=""/>
    <s v="LIT_587"/>
    <m/>
  </r>
  <r>
    <s v="Cinema-ABC"/>
    <s v="LIT_061"/>
    <s v="Douala"/>
    <s v="IHS"/>
    <s v="Grid-Lithium"/>
    <s v="LITTORAL"/>
    <s v="Douala"/>
    <s v="ZTE"/>
    <n v="0"/>
    <n v="17.262839829582262"/>
    <n v="0"/>
    <n v="0"/>
    <n v="0"/>
    <n v="0"/>
    <n v="0"/>
    <n v="0"/>
    <n v="0.33694029957224331"/>
    <n v="0"/>
    <n v="0.16196034620027225"/>
    <n v="0"/>
    <n v="0.6833331906527067"/>
    <n v="0"/>
    <n v="8.9864539013163718"/>
    <n v="0"/>
    <n v="0"/>
    <n v="0"/>
    <n v="0"/>
    <n v="0"/>
    <n v="0"/>
    <n v="0"/>
    <n v="0"/>
    <n v="0"/>
    <n v="0"/>
    <n v="0"/>
    <x v="0"/>
    <m/>
    <x v="12"/>
    <x v="8"/>
    <s v="no impacts"/>
    <x v="6"/>
    <s v=""/>
    <s v="LIT_061"/>
    <m/>
  </r>
  <r>
    <s v="Babylone-IHS"/>
    <s v="LIT_153"/>
    <s v="Douala"/>
    <s v="IHS"/>
    <s v="Grid-Gen"/>
    <s v="LITTORAL"/>
    <s v="Douala"/>
    <s v="ZTE"/>
    <n v="3.4990461800115877"/>
    <n v="0"/>
    <n v="0"/>
    <n v="0.30945644388513666"/>
    <n v="3.1827767362092043"/>
    <n v="0"/>
    <n v="0"/>
    <n v="0"/>
    <n v="0"/>
    <n v="0"/>
    <n v="0"/>
    <n v="0"/>
    <n v="0"/>
    <n v="0"/>
    <n v="6.2475209241138812"/>
    <n v="0"/>
    <n v="0"/>
    <n v="0"/>
    <n v="0"/>
    <n v="0"/>
    <n v="0"/>
    <n v="0"/>
    <n v="0"/>
    <n v="0"/>
    <n v="0"/>
    <n v="0"/>
    <x v="0"/>
    <m/>
    <x v="12"/>
    <x v="8"/>
    <s v="no impacts"/>
    <x v="6"/>
    <s v=""/>
    <s v="LIT_153"/>
    <m/>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0"/>
    <n v="4.6214076585253103"/>
    <n v="4.6214611637602614"/>
    <n v="4.6213541532903575"/>
    <n v="0"/>
    <n v="0"/>
    <n v="0"/>
    <n v="0"/>
    <n v="0"/>
    <n v="0"/>
    <n v="0"/>
    <n v="0"/>
    <n v="0"/>
    <n v="0"/>
    <n v="0"/>
    <x v="0"/>
    <m/>
    <x v="12"/>
    <x v="8"/>
    <s v="no impacts"/>
    <x v="6"/>
    <s v=""/>
    <s v="NRD_015"/>
    <m/>
  </r>
  <r>
    <s v="Bastos-Bethesda"/>
    <s v="CTR_474"/>
    <s v="Yaounde"/>
    <s v="IHS"/>
    <s v="Grid-Gen"/>
    <s v="CENTRE"/>
    <s v="Yaounde"/>
    <s v="ZTE"/>
    <n v="1.2698575761985931E-2"/>
    <n v="0"/>
    <n v="0"/>
    <n v="0.20241030382412623"/>
    <n v="0.72057283417942941"/>
    <n v="0"/>
    <n v="0"/>
    <n v="0"/>
    <n v="4.2804187961750177E-4"/>
    <n v="0"/>
    <n v="0"/>
    <n v="0"/>
    <n v="3.8723165341163654"/>
    <n v="3.8862635653605794E-2"/>
    <n v="3.8613301258728487"/>
    <n v="0"/>
    <n v="0"/>
    <n v="0"/>
    <n v="0"/>
    <n v="0"/>
    <n v="0"/>
    <n v="0"/>
    <n v="0"/>
    <n v="0"/>
    <n v="0"/>
    <n v="0"/>
    <x v="0"/>
    <m/>
    <x v="12"/>
    <x v="8"/>
    <s v="no impacts"/>
    <x v="6"/>
    <s v=""/>
    <s v="CTR_474"/>
    <m/>
  </r>
  <r>
    <s v="Bansoa-II"/>
    <s v="OST_299"/>
    <s v="OUEST"/>
    <s v="CAMUSAT"/>
    <s v="Hybrid Solar - S3"/>
    <s v="OUEST"/>
    <s v="Bansoa"/>
    <s v="Huawei"/>
    <n v="0"/>
    <n v="0"/>
    <n v="0"/>
    <n v="0"/>
    <n v="0"/>
    <n v="0"/>
    <n v="0"/>
    <n v="0"/>
    <n v="0"/>
    <n v="0"/>
    <n v="0"/>
    <n v="0"/>
    <n v="0"/>
    <n v="0"/>
    <n v="3.2897515359569449"/>
    <n v="0"/>
    <n v="0"/>
    <n v="0"/>
    <n v="0"/>
    <n v="0"/>
    <n v="0"/>
    <n v="0"/>
    <n v="0"/>
    <n v="0"/>
    <n v="0"/>
    <n v="0"/>
    <x v="0"/>
    <m/>
    <x v="12"/>
    <x v="8"/>
    <s v="no impacts"/>
    <x v="6"/>
    <s v=""/>
    <s v="OST_299"/>
    <m/>
  </r>
  <r>
    <s v="Nkololoun-Marche"/>
    <s v="LIT_548"/>
    <s v="Douala"/>
    <s v="CAMUSAT"/>
    <s v="Good Grid no GE - 8h"/>
    <s v="LITTORAL"/>
    <s v="Douala"/>
    <s v="ZTE"/>
    <n v="0"/>
    <n v="12.118418499399315"/>
    <n v="0"/>
    <n v="0"/>
    <n v="0"/>
    <n v="0"/>
    <n v="0"/>
    <n v="0"/>
    <n v="0"/>
    <n v="0"/>
    <n v="0"/>
    <n v="0"/>
    <n v="0"/>
    <n v="2.051034006500451E-3"/>
    <n v="2.875442666643838"/>
    <n v="0"/>
    <n v="0"/>
    <n v="0"/>
    <n v="0"/>
    <n v="0"/>
    <n v="0"/>
    <n v="0"/>
    <n v="0"/>
    <n v="0"/>
    <n v="0"/>
    <n v="0"/>
    <x v="0"/>
    <m/>
    <x v="12"/>
    <x v="8"/>
    <s v="no impacts"/>
    <x v="6"/>
    <s v=""/>
    <s v="LIT_548"/>
    <m/>
  </r>
  <r>
    <s v="Edea-Lom"/>
    <s v="LIT_321"/>
    <s v="LITTORAL"/>
    <s v="IHS"/>
    <s v="Grid-Gen"/>
    <s v="LITTORAL"/>
    <s v="Edea"/>
    <s v="ZTE"/>
    <n v="0"/>
    <n v="0"/>
    <n v="0"/>
    <n v="0"/>
    <n v="0"/>
    <n v="0.89715794459996578"/>
    <n v="1.0080207914208992"/>
    <n v="1.8178046873439433"/>
    <n v="0"/>
    <n v="0"/>
    <n v="0"/>
    <n v="0"/>
    <n v="1.1446553264104691"/>
    <n v="10.453121566747425"/>
    <n v="2.7107178833043681"/>
    <n v="0"/>
    <n v="0"/>
    <n v="0"/>
    <n v="0"/>
    <n v="0"/>
    <n v="0"/>
    <n v="0"/>
    <n v="0"/>
    <n v="0"/>
    <n v="0"/>
    <n v="0"/>
    <x v="0"/>
    <m/>
    <x v="12"/>
    <x v="8"/>
    <s v="no impacts"/>
    <x v="6"/>
    <s v=""/>
    <s v="LIT_321"/>
    <m/>
  </r>
  <r>
    <s v="Bansoa-IHS"/>
    <s v="OST_151"/>
    <s v="OUEST"/>
    <s v="IHS"/>
    <s v="Grid-Gen"/>
    <s v="OUEST"/>
    <s v="Bansoa"/>
    <s v="Huawei"/>
    <n v="0"/>
    <n v="0"/>
    <n v="0"/>
    <n v="0"/>
    <n v="0"/>
    <n v="0"/>
    <n v="0"/>
    <n v="0"/>
    <n v="0"/>
    <n v="0"/>
    <n v="0"/>
    <n v="0"/>
    <n v="0"/>
    <n v="0"/>
    <n v="2.5522353773759896"/>
    <n v="0"/>
    <n v="0"/>
    <n v="0"/>
    <n v="0"/>
    <n v="0"/>
    <n v="0"/>
    <n v="0"/>
    <n v="0"/>
    <n v="0"/>
    <n v="0"/>
    <n v="0"/>
    <x v="0"/>
    <m/>
    <x v="12"/>
    <x v="8"/>
    <s v="no impacts"/>
    <x v="6"/>
    <s v=""/>
    <s v="OST_151"/>
    <m/>
  </r>
  <r>
    <s v="Mamfe-Camtel"/>
    <s v="SUO_245"/>
    <s v="SUD-OUEST"/>
    <s v="ESCO"/>
    <s v="HGB"/>
    <s v="SUD-OUEST"/>
    <s v="Mamfe"/>
    <s v="NOKIA"/>
    <n v="0"/>
    <n v="0"/>
    <n v="0"/>
    <n v="0"/>
    <n v="18.542069805607813"/>
    <n v="18.542178018836168"/>
    <n v="18.542069805607813"/>
    <n v="18.542232125450344"/>
    <n v="18.542069805607813"/>
    <n v="18.542178018836168"/>
    <n v="13.304771466270058"/>
    <n v="0"/>
    <n v="12.850081021405529"/>
    <n v="3.6650372539115894"/>
    <n v="2.2600254542237748"/>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Minkwele-IHS"/>
    <s v="LIT_479"/>
    <s v="LITTORAL"/>
    <s v="IHS"/>
    <s v="Grid-Gen"/>
    <s v="LITTORAL"/>
    <s v="Minkwele"/>
    <s v="ZTE"/>
    <n v="0"/>
    <n v="0"/>
    <n v="0"/>
    <n v="0"/>
    <n v="1.7882341274937013"/>
    <n v="0"/>
    <n v="1.8224061375498317"/>
    <n v="0"/>
    <n v="9.1172920358527976E-2"/>
    <n v="4.857472755134367"/>
    <n v="0"/>
    <n v="0"/>
    <n v="0"/>
    <n v="0"/>
    <n v="1.1533231744727253"/>
    <n v="0"/>
    <n v="0"/>
    <n v="0"/>
    <n v="0"/>
    <n v="0"/>
    <n v="0"/>
    <n v="0"/>
    <n v="0"/>
    <n v="0"/>
    <n v="0"/>
    <n v="0"/>
    <x v="0"/>
    <m/>
    <x v="12"/>
    <x v="8"/>
    <s v="no impacts"/>
    <x v="6"/>
    <s v=""/>
    <s v="LIT_479"/>
    <m/>
  </r>
  <r>
    <s v="Olembe"/>
    <s v="CTR_080"/>
    <s v="Yaounde"/>
    <s v="IHS"/>
    <s v="Grid-Gen"/>
    <s v="CENTRE"/>
    <s v="Yaounde"/>
    <s v="ZTE"/>
    <n v="3.5170239389555191"/>
    <n v="8.2978415274817134"/>
    <n v="0"/>
    <n v="0.78208601929612642"/>
    <n v="2.0640714487505472"/>
    <n v="3.0569324236016691E-2"/>
    <n v="0"/>
    <n v="0"/>
    <n v="0"/>
    <n v="0"/>
    <n v="0"/>
    <n v="0"/>
    <n v="0"/>
    <n v="0"/>
    <n v="1.1410348055120381"/>
    <n v="0"/>
    <n v="0"/>
    <n v="0"/>
    <n v="0"/>
    <n v="0"/>
    <n v="0"/>
    <n v="0"/>
    <n v="0"/>
    <n v="0"/>
    <n v="0"/>
    <n v="0"/>
    <x v="0"/>
    <m/>
    <x v="12"/>
    <x v="8"/>
    <s v="no impacts"/>
    <x v="6"/>
    <s v=""/>
    <s v="CTR_080"/>
    <m/>
  </r>
  <r>
    <s v="Garoua-Foulbere"/>
    <s v="NRD_045"/>
    <s v="Garoua"/>
    <s v="IHS"/>
    <s v="Grid-Gen"/>
    <s v="NORD"/>
    <s v="Garoua"/>
    <s v="Huawei"/>
    <n v="0"/>
    <n v="0"/>
    <n v="0"/>
    <n v="0"/>
    <n v="0"/>
    <n v="0"/>
    <n v="0"/>
    <n v="0"/>
    <n v="0"/>
    <n v="2.2788771320052623"/>
    <n v="0"/>
    <n v="0"/>
    <n v="0"/>
    <n v="0.98146435980629665"/>
    <n v="1.0555691102150768"/>
    <n v="0"/>
    <n v="0"/>
    <n v="0"/>
    <n v="0"/>
    <n v="0"/>
    <n v="0"/>
    <n v="0"/>
    <n v="0"/>
    <n v="0"/>
    <n v="0"/>
    <n v="0"/>
    <x v="0"/>
    <m/>
    <x v="12"/>
    <x v="8"/>
    <s v="no impacts"/>
    <x v="6"/>
    <s v=""/>
    <s v="NRD_045"/>
    <m/>
  </r>
  <r>
    <s v="Nkolmekong-YDE-HIS"/>
    <s v="CTR_523"/>
    <s v="Yaounde"/>
    <s v="IHS"/>
    <s v="Grid-Gen"/>
    <s v="CENTRE"/>
    <s v="Yaounde"/>
    <s v="ZTE"/>
    <n v="0"/>
    <n v="0"/>
    <n v="0"/>
    <n v="0"/>
    <n v="0"/>
    <n v="0"/>
    <n v="0"/>
    <n v="0"/>
    <n v="5.2906868074639135"/>
    <n v="0"/>
    <n v="7.785011685543311E-2"/>
    <n v="0"/>
    <n v="0"/>
    <n v="0"/>
    <n v="1.0123368803737094"/>
    <n v="0"/>
    <n v="0"/>
    <n v="0"/>
    <n v="0"/>
    <n v="0"/>
    <n v="0"/>
    <n v="0"/>
    <n v="0"/>
    <n v="0"/>
    <n v="0"/>
    <n v="0"/>
    <x v="0"/>
    <m/>
    <x v="12"/>
    <x v="8"/>
    <s v="no impacts"/>
    <x v="6"/>
    <s v=""/>
    <s v="CTR_523"/>
    <m/>
  </r>
  <r>
    <s v="Bomono-ba-mbengue-IHS"/>
    <s v="LIT_790"/>
    <s v="Douala"/>
    <s v="IHS"/>
    <s v="Grid-Gen"/>
    <s v="LITTORAL"/>
    <s v="Dibombari"/>
    <s v="ZTE"/>
    <n v="0"/>
    <n v="2.7603350711833645"/>
    <n v="0"/>
    <n v="0"/>
    <n v="0.2838274363430387"/>
    <n v="0"/>
    <n v="0.55811310578626994"/>
    <n v="1.1887971452460244"/>
    <n v="3.4403866074256842E-2"/>
    <n v="1.6661173462544903"/>
    <n v="0"/>
    <n v="0"/>
    <n v="0"/>
    <n v="6.0639266279149864E-4"/>
    <n v="0.90835837378329098"/>
    <n v="0"/>
    <n v="0"/>
    <n v="0"/>
    <n v="0"/>
    <n v="0"/>
    <n v="0"/>
    <n v="0"/>
    <n v="0"/>
    <n v="0"/>
    <n v="0"/>
    <n v="0"/>
    <x v="0"/>
    <m/>
    <x v="12"/>
    <x v="8"/>
    <s v="no impacts"/>
    <x v="6"/>
    <s v=""/>
    <s v="LIT_790"/>
    <m/>
  </r>
  <r>
    <s v="China-Embassy-IHS"/>
    <s v="CTR_874"/>
    <s v="Yaounde"/>
    <s v="IHS"/>
    <s v="GridOnly"/>
    <s v="CENTRE"/>
    <s v="Yaounde"/>
    <s v="ZTE"/>
    <n v="0"/>
    <n v="0"/>
    <n v="0"/>
    <n v="0"/>
    <n v="0"/>
    <n v="0"/>
    <n v="0"/>
    <n v="0"/>
    <n v="0"/>
    <n v="0"/>
    <n v="0"/>
    <n v="0"/>
    <n v="0"/>
    <n v="0"/>
    <n v="0.84003218874934726"/>
    <n v="0"/>
    <n v="0"/>
    <n v="0"/>
    <n v="0"/>
    <n v="0"/>
    <n v="0"/>
    <n v="0"/>
    <n v="0"/>
    <n v="0"/>
    <n v="0"/>
    <n v="0"/>
    <x v="0"/>
    <m/>
    <x v="12"/>
    <x v="8"/>
    <s v="no impacts"/>
    <x v="6"/>
    <s v=""/>
    <s v="CTR_874"/>
    <m/>
  </r>
  <r>
    <s v="Ekoudou-New"/>
    <s v="CTR_539"/>
    <s v="Yaounde"/>
    <s v="IHS"/>
    <s v="Grid-Gen"/>
    <s v="CENTRE"/>
    <s v="Yaounde"/>
    <s v="ZTE"/>
    <n v="0"/>
    <n v="0"/>
    <n v="0"/>
    <n v="0"/>
    <n v="1.5262189919328377"/>
    <n v="0"/>
    <n v="0"/>
    <n v="0"/>
    <n v="0"/>
    <n v="0"/>
    <n v="0"/>
    <n v="0"/>
    <n v="0"/>
    <n v="0"/>
    <n v="0.73485873191166351"/>
    <n v="0"/>
    <n v="0"/>
    <n v="0"/>
    <n v="0"/>
    <n v="0"/>
    <n v="0"/>
    <n v="0"/>
    <n v="0"/>
    <n v="0"/>
    <n v="0"/>
    <n v="0"/>
    <x v="0"/>
    <m/>
    <x v="12"/>
    <x v="8"/>
    <s v="no impacts"/>
    <x v="6"/>
    <s v=""/>
    <s v="CTR_539"/>
    <m/>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
    <n v="0"/>
    <n v="0.14401825741297195"/>
    <n v="0.71563251748551071"/>
    <n v="0"/>
    <n v="0"/>
    <n v="0"/>
    <n v="0"/>
    <n v="0"/>
    <n v="0"/>
    <n v="0"/>
    <n v="0"/>
    <n v="0"/>
    <n v="0"/>
    <n v="0"/>
    <x v="2"/>
    <m/>
    <x v="12"/>
    <x v="8"/>
    <s v="no impacts"/>
    <x v="6"/>
    <s v=""/>
    <s v="EXN_064"/>
    <m/>
  </r>
  <r>
    <s v="Kumbo-Bangam-IHS"/>
    <s v="NRO_052"/>
    <s v="NORD-OUEST"/>
    <s v="IHS"/>
    <s v="Grid-Gen"/>
    <s v="NORD-OUEST"/>
    <s v="Kumbo-Bangam"/>
    <s v="Huawei"/>
    <n v="0"/>
    <n v="0"/>
    <n v="0"/>
    <n v="0"/>
    <n v="0"/>
    <n v="0"/>
    <n v="0"/>
    <n v="0"/>
    <n v="0"/>
    <n v="0"/>
    <n v="0"/>
    <n v="0"/>
    <n v="0"/>
    <n v="8.0600999335108288"/>
    <n v="0.66597965944988058"/>
    <n v="0"/>
    <n v="0"/>
    <n v="0"/>
    <n v="0"/>
    <n v="0"/>
    <n v="0"/>
    <n v="0"/>
    <n v="0"/>
    <n v="0"/>
    <n v="0"/>
    <n v="0"/>
    <x v="2"/>
    <m/>
    <x v="12"/>
    <x v="8"/>
    <s v="no impacts"/>
    <x v="6"/>
    <s v=""/>
    <s v="NRO_052"/>
    <m/>
  </r>
  <r>
    <s v="Ngd-Mbideng-IHS"/>
    <s v="ADM_157"/>
    <s v="Ngaoundere"/>
    <s v="IHS"/>
    <s v="Grid-Gen"/>
    <s v="ADAMAOUA"/>
    <s v="Ngaoundere"/>
    <s v="Huawei"/>
    <n v="10.699388328154024"/>
    <n v="6.3574920170189433"/>
    <n v="0.46392605719210234"/>
    <n v="0.89434000222581789"/>
    <n v="11.112876783864532"/>
    <n v="0"/>
    <n v="4.7467882590966033"/>
    <n v="0"/>
    <n v="0"/>
    <n v="8.9175391586979543E-5"/>
    <n v="0"/>
    <n v="0"/>
    <n v="0"/>
    <n v="2.741519063558512"/>
    <n v="0.47664246803240562"/>
    <n v="0"/>
    <n v="0"/>
    <n v="2.675261747609386E-4"/>
    <n v="0"/>
    <n v="0"/>
    <n v="0"/>
    <n v="0"/>
    <n v="0"/>
    <n v="0"/>
    <n v="0"/>
    <n v="0"/>
    <x v="0"/>
    <m/>
    <x v="12"/>
    <x v="8"/>
    <s v="no impacts"/>
    <x v="6"/>
    <s v=""/>
    <s v="ADM_157"/>
    <m/>
  </r>
  <r>
    <s v="Nyom"/>
    <s v="CTR_381"/>
    <s v="Yaounde"/>
    <s v="IHS"/>
    <s v="Grid-Gen"/>
    <s v="CENTRE"/>
    <s v="Yaounde"/>
    <s v="ZTE"/>
    <n v="0"/>
    <n v="0"/>
    <n v="0"/>
    <n v="0"/>
    <n v="0"/>
    <n v="0"/>
    <n v="0"/>
    <n v="0"/>
    <n v="0"/>
    <n v="0"/>
    <n v="0"/>
    <n v="0"/>
    <n v="0"/>
    <n v="0"/>
    <n v="0.44107932186751786"/>
    <n v="0"/>
    <n v="0"/>
    <n v="0"/>
    <n v="0"/>
    <n v="0"/>
    <n v="0"/>
    <n v="0"/>
    <n v="0"/>
    <n v="0"/>
    <n v="0"/>
    <n v="0"/>
    <x v="0"/>
    <m/>
    <x v="12"/>
    <x v="8"/>
    <s v="no impacts"/>
    <x v="6"/>
    <s v=""/>
    <s v="CTR_381"/>
    <m/>
  </r>
  <r>
    <s v="Ngd-Maraba-MTN"/>
    <s v="ADM_167"/>
    <s v="Ngaoundere"/>
    <s v="MTN sharing"/>
    <m/>
    <s v="ADAMAOUA"/>
    <s v="Ngaoundere"/>
    <s v="Huawei"/>
    <n v="0"/>
    <n v="0"/>
    <n v="0"/>
    <n v="0"/>
    <n v="0"/>
    <n v="0"/>
    <n v="0"/>
    <n v="0"/>
    <n v="0"/>
    <n v="0"/>
    <n v="0"/>
    <n v="0"/>
    <n v="2.242778933490853"/>
    <n v="0.72246335248107341"/>
    <n v="0.40803092174538352"/>
    <n v="0"/>
    <n v="0"/>
    <n v="0"/>
    <n v="0"/>
    <n v="0"/>
    <n v="0"/>
    <n v="0"/>
    <n v="0"/>
    <n v="0"/>
    <n v="0"/>
    <n v="0"/>
    <x v="0"/>
    <m/>
    <x v="12"/>
    <x v="8"/>
    <s v="no impacts"/>
    <x v="6"/>
    <s v=""/>
    <s v="ADM_167"/>
    <m/>
  </r>
  <r>
    <s v="Magada-IHS"/>
    <s v="EXN_128"/>
    <s v="EXTREME-NORD"/>
    <s v="IHS"/>
    <s v="Gen Only"/>
    <s v="EXTREME-NORD"/>
    <s v="Magada"/>
    <s v="NOKIA"/>
    <n v="0"/>
    <n v="2.1403332599658708E-3"/>
    <n v="3.8023408028515511E-2"/>
    <n v="0"/>
    <n v="0"/>
    <n v="0"/>
    <n v="0"/>
    <n v="0.14857273970691828"/>
    <n v="0"/>
    <n v="0"/>
    <n v="0"/>
    <n v="0"/>
    <n v="0.20079234285224226"/>
    <n v="2.4452712958094893E-2"/>
    <n v="0.40190742236368598"/>
    <n v="0"/>
    <n v="0"/>
    <n v="0"/>
    <n v="0"/>
    <n v="0"/>
    <n v="0"/>
    <n v="0"/>
    <n v="0"/>
    <n v="0"/>
    <n v="0"/>
    <n v="0"/>
    <x v="2"/>
    <m/>
    <x v="12"/>
    <x v="8"/>
    <s v="no impacts"/>
    <x v="6"/>
    <s v=""/>
    <s v="EXN_128"/>
    <m/>
  </r>
  <r>
    <s v="Dembo"/>
    <s v="NRD_024"/>
    <s v="NORD"/>
    <s v="IHS"/>
    <s v="Solar-Gen"/>
    <s v="NORD"/>
    <s v="Dembo"/>
    <s v="NOKIA"/>
    <n v="0"/>
    <n v="0"/>
    <n v="0.46621302258272607"/>
    <n v="0"/>
    <n v="0"/>
    <n v="0"/>
    <n v="0"/>
    <n v="0"/>
    <n v="0"/>
    <n v="0"/>
    <n v="0"/>
    <n v="0"/>
    <n v="0"/>
    <n v="0"/>
    <n v="0.39311835192284178"/>
    <n v="0"/>
    <n v="0"/>
    <n v="0"/>
    <n v="0"/>
    <n v="0"/>
    <n v="0"/>
    <n v="0"/>
    <n v="0"/>
    <n v="0"/>
    <n v="0"/>
    <n v="0"/>
    <x v="0"/>
    <m/>
    <x v="12"/>
    <x v="8"/>
    <s v="no impacts"/>
    <x v="6"/>
    <s v=""/>
    <s v="NRD_024"/>
    <m/>
  </r>
  <r>
    <s v="Wina-IHS"/>
    <s v="EXN_127"/>
    <s v="EXTREME-NORD"/>
    <s v="IHS"/>
    <s v="Gen Only"/>
    <s v="EXTREME-NORD"/>
    <s v="Wina"/>
    <s v="Huawei"/>
    <n v="0"/>
    <n v="0"/>
    <n v="0"/>
    <n v="0"/>
    <n v="0"/>
    <n v="0"/>
    <n v="0"/>
    <n v="0"/>
    <n v="0"/>
    <n v="0"/>
    <n v="0"/>
    <n v="0"/>
    <n v="0"/>
    <n v="3.2727368712421483E-2"/>
    <n v="0.36586879660305965"/>
    <n v="0"/>
    <n v="0"/>
    <n v="0"/>
    <n v="0"/>
    <n v="0"/>
    <n v="0"/>
    <n v="0"/>
    <n v="0"/>
    <n v="0"/>
    <n v="0"/>
    <n v="0"/>
    <x v="2"/>
    <m/>
    <x v="12"/>
    <x v="8"/>
    <s v="no impacts"/>
    <x v="6"/>
    <s v=""/>
    <s v="EXN_127"/>
    <m/>
  </r>
  <r>
    <s v="Ekombitie"/>
    <s v="CTR_387"/>
    <s v="Yaounde"/>
    <s v="IHS"/>
    <s v="Grid-Gen"/>
    <s v="CENTRE"/>
    <s v="Yaounde"/>
    <s v="ZTE"/>
    <n v="0"/>
    <n v="0"/>
    <n v="0"/>
    <n v="0"/>
    <n v="0"/>
    <n v="0"/>
    <n v="0"/>
    <n v="0"/>
    <n v="0"/>
    <n v="0"/>
    <n v="0"/>
    <n v="0"/>
    <n v="0"/>
    <n v="0"/>
    <n v="0.36046476787288878"/>
    <n v="0"/>
    <n v="0"/>
    <n v="0"/>
    <n v="0"/>
    <n v="0"/>
    <n v="0"/>
    <n v="0"/>
    <n v="0"/>
    <n v="0"/>
    <n v="0"/>
    <n v="0"/>
    <x v="0"/>
    <m/>
    <x v="12"/>
    <x v="8"/>
    <s v="no impacts"/>
    <x v="6"/>
    <s v=""/>
    <s v="CTR_387"/>
    <m/>
  </r>
  <r>
    <s v="Olembe-CAMTEL"/>
    <s v="CTR_861"/>
    <s v="Yaounde"/>
    <s v="ESCO"/>
    <s v="Good Grid no GE - 8h"/>
    <s v="CENTRE"/>
    <s v="Yaounde"/>
    <s v="ZTE"/>
    <n v="0"/>
    <n v="0"/>
    <n v="0"/>
    <n v="0"/>
    <n v="0"/>
    <n v="0"/>
    <n v="0"/>
    <n v="0"/>
    <n v="0"/>
    <n v="0"/>
    <n v="0"/>
    <n v="0"/>
    <n v="0"/>
    <n v="0"/>
    <n v="0.35117269206952567"/>
    <n v="0"/>
    <n v="0"/>
    <n v="0"/>
    <n v="0"/>
    <n v="0"/>
    <n v="0"/>
    <n v="0"/>
    <n v="0"/>
    <n v="0"/>
    <n v="0"/>
    <n v="0"/>
    <x v="0"/>
    <m/>
    <x v="12"/>
    <x v="8"/>
    <s v="no impacts"/>
    <x v="6"/>
    <s v=""/>
    <s v="CTR_861"/>
    <m/>
  </r>
  <r>
    <s v="Ngd-Chateau"/>
    <s v="ADM_001"/>
    <s v="Ngaoundere"/>
    <s v="CAMUSAT"/>
    <s v="Good Grid + Solar + GE"/>
    <s v="ADAMAOUA"/>
    <s v="Ngaoundere"/>
    <s v="Huawei"/>
    <n v="10.751520262075777"/>
    <n v="6.4099271472720911"/>
    <n v="2.675261747609386E-4"/>
    <n v="0.47690999420716657"/>
    <n v="7.9314555136074514"/>
    <n v="0"/>
    <n v="4.4399000664891721"/>
    <n v="0"/>
    <n v="0"/>
    <n v="0"/>
    <n v="0"/>
    <n v="0"/>
    <n v="0"/>
    <n v="2.5663785944816837"/>
    <n v="0.31289861400039376"/>
    <n v="0"/>
    <n v="0"/>
    <n v="0"/>
    <n v="0"/>
    <n v="0"/>
    <n v="0"/>
    <n v="0"/>
    <n v="0"/>
    <n v="0"/>
    <n v="0"/>
    <n v="0"/>
    <x v="0"/>
    <m/>
    <x v="12"/>
    <x v="8"/>
    <s v="no impacts"/>
    <x v="6"/>
    <s v=""/>
    <s v="ADM_001"/>
    <m/>
  </r>
  <r>
    <s v="Kong-Kong-IHS"/>
    <s v="NRD_070"/>
    <s v="NORD"/>
    <s v="IHS"/>
    <s v="Solar-Gen"/>
    <s v="NORD"/>
    <s v="KongKong"/>
    <s v="NOKIA"/>
    <n v="0"/>
    <n v="9.8098607748450719E-4"/>
    <n v="2.5483726777558637E-2"/>
    <n v="0"/>
    <n v="0"/>
    <n v="0"/>
    <n v="0"/>
    <n v="0.10843379050572668"/>
    <n v="0"/>
    <n v="0"/>
    <n v="0"/>
    <n v="0"/>
    <n v="0.11792436547633295"/>
    <n v="1.5784864895840522E-2"/>
    <n v="0.30135324048778761"/>
    <n v="0"/>
    <n v="0"/>
    <n v="0"/>
    <n v="0"/>
    <n v="0"/>
    <n v="0"/>
    <n v="0"/>
    <n v="0"/>
    <n v="0"/>
    <n v="0"/>
    <n v="0"/>
    <x v="0"/>
    <m/>
    <x v="12"/>
    <x v="8"/>
    <s v="no impacts"/>
    <x v="6"/>
    <s v=""/>
    <s v="NRD_070"/>
    <m/>
  </r>
  <r>
    <s v="Maroua-Diarenga"/>
    <s v="EXN_088"/>
    <s v="Maroua"/>
    <s v="IHS"/>
    <s v="Grid-Gen"/>
    <s v="EXTREME-NORD"/>
    <s v="Maroua"/>
    <s v="Huawei"/>
    <n v="0"/>
    <n v="0"/>
    <n v="0"/>
    <n v="0"/>
    <n v="0"/>
    <n v="0"/>
    <n v="0"/>
    <n v="0"/>
    <n v="0"/>
    <n v="0"/>
    <n v="0"/>
    <n v="0"/>
    <n v="0"/>
    <n v="0"/>
    <n v="0.26217565126571984"/>
    <n v="0"/>
    <n v="0"/>
    <n v="0"/>
    <n v="0"/>
    <n v="0"/>
    <n v="0"/>
    <n v="0"/>
    <n v="0"/>
    <n v="0"/>
    <n v="0"/>
    <n v="0"/>
    <x v="0"/>
    <m/>
    <x v="12"/>
    <x v="8"/>
    <s v="no impacts"/>
    <x v="6"/>
    <s v=""/>
    <s v="EXN_088"/>
    <m/>
  </r>
  <r>
    <s v="Kodek-Djarengol"/>
    <s v="EXN_053"/>
    <s v="Maroua"/>
    <s v="IHS"/>
    <s v="Grid-Gen"/>
    <s v="EXTREME-NORD"/>
    <s v="Maroua"/>
    <s v="Huawei"/>
    <n v="0.27136071659917876"/>
    <n v="0.69431959889622274"/>
    <n v="0"/>
    <n v="0"/>
    <n v="0"/>
    <n v="0"/>
    <n v="0"/>
    <n v="0"/>
    <n v="0"/>
    <n v="0"/>
    <n v="0"/>
    <n v="0"/>
    <n v="0"/>
    <n v="0"/>
    <n v="0.18646574380837422"/>
    <n v="0"/>
    <n v="0"/>
    <n v="0"/>
    <n v="0"/>
    <n v="0"/>
    <n v="0"/>
    <n v="0"/>
    <n v="0"/>
    <n v="0"/>
    <n v="0"/>
    <n v="0"/>
    <x v="0"/>
    <m/>
    <x v="12"/>
    <x v="8"/>
    <s v="no impacts"/>
    <x v="6"/>
    <s v=""/>
    <s v="EXN_053"/>
    <m/>
  </r>
  <r>
    <s v="Tiko-Stadium-IHS"/>
    <s v="SUO_105"/>
    <s v="SUD-OUEST"/>
    <s v="IHS"/>
    <s v="Grid-Gen"/>
    <s v="SUD-OUEST"/>
    <s v="Tiko"/>
    <s v="Huawei"/>
    <n v="0"/>
    <n v="0"/>
    <n v="0"/>
    <n v="0"/>
    <n v="0"/>
    <n v="0"/>
    <n v="0"/>
    <n v="0"/>
    <n v="0"/>
    <n v="0"/>
    <n v="0"/>
    <n v="0"/>
    <n v="0"/>
    <n v="0"/>
    <n v="0.18405800823552576"/>
    <n v="0"/>
    <n v="0"/>
    <n v="0"/>
    <n v="0"/>
    <n v="0"/>
    <n v="0"/>
    <n v="0"/>
    <n v="0"/>
    <n v="0"/>
    <n v="0"/>
    <n v="0"/>
    <x v="2"/>
    <m/>
    <x v="12"/>
    <x v="8"/>
    <s v="no impacts"/>
    <x v="6"/>
    <s v=""/>
    <s v="SUO_105"/>
    <m/>
  </r>
  <r>
    <s v="Maroua-Doualare-II"/>
    <s v="EXN_111"/>
    <s v="Maroua"/>
    <s v="IHS"/>
    <s v="Grid-Gen"/>
    <s v="EXTREME-NORD"/>
    <s v="Maroua"/>
    <s v="Huawei"/>
    <n v="0"/>
    <n v="0"/>
    <n v="1.0317236105047183"/>
    <n v="0"/>
    <n v="0"/>
    <n v="0"/>
    <n v="4.8154711456968955E-3"/>
    <n v="0"/>
    <n v="0"/>
    <n v="0"/>
    <n v="0"/>
    <n v="0"/>
    <n v="0"/>
    <n v="0"/>
    <n v="0.14357238045503706"/>
    <n v="0"/>
    <n v="0"/>
    <n v="3.7329353970659156"/>
    <n v="0"/>
    <n v="0"/>
    <n v="0"/>
    <n v="0"/>
    <n v="0"/>
    <n v="0"/>
    <n v="0"/>
    <n v="0"/>
    <x v="0"/>
    <m/>
    <x v="12"/>
    <x v="8"/>
    <s v="no impacts"/>
    <x v="6"/>
    <s v=""/>
    <s v="EXN_111"/>
    <m/>
  </r>
  <r>
    <s v="Mbaka"/>
    <s v="ADM_161"/>
    <s v="ADAMAOUA"/>
    <s v="CAMUSAT"/>
    <s v="Hybrid Solar - S3"/>
    <s v="ADAMAOUA"/>
    <s v="Mbaka"/>
    <s v="Huawei"/>
    <n v="0"/>
    <n v="0"/>
    <n v="0"/>
    <n v="0"/>
    <n v="0"/>
    <n v="0"/>
    <n v="0"/>
    <n v="0"/>
    <n v="0"/>
    <n v="0"/>
    <n v="0"/>
    <n v="0"/>
    <n v="0"/>
    <n v="0"/>
    <n v="0.13365607691056491"/>
    <n v="0"/>
    <n v="0"/>
    <n v="0"/>
    <n v="0"/>
    <n v="0"/>
    <n v="0"/>
    <n v="0"/>
    <n v="0"/>
    <n v="0"/>
    <n v="0"/>
    <n v="0"/>
    <x v="0"/>
    <m/>
    <x v="12"/>
    <x v="8"/>
    <s v="no impacts"/>
    <x v="6"/>
    <s v=""/>
    <s v="ADM_161"/>
    <m/>
  </r>
  <r>
    <s v="H-Progres"/>
    <s v="CTR_017"/>
    <s v="Yaounde"/>
    <s v="IHS"/>
    <s v="GridOnly"/>
    <s v="CENTRE"/>
    <s v="Yaounde"/>
    <s v="ZTE"/>
    <n v="29.789699457528258"/>
    <n v="41.605670698821186"/>
    <n v="41.605670698821186"/>
    <n v="26.802181158737906"/>
    <n v="0"/>
    <n v="0"/>
    <n v="0"/>
    <n v="0"/>
    <n v="0"/>
    <n v="0"/>
    <n v="0"/>
    <n v="0"/>
    <n v="14.090817645598447"/>
    <n v="0"/>
    <n v="0.12250915296219253"/>
    <n v="0"/>
    <n v="0"/>
    <n v="0"/>
    <n v="0"/>
    <n v="0"/>
    <n v="0"/>
    <n v="0"/>
    <n v="0"/>
    <n v="0"/>
    <n v="0"/>
    <n v="0"/>
    <x v="0"/>
    <m/>
    <x v="12"/>
    <x v="8"/>
    <s v="no impacts"/>
    <x v="6"/>
    <s v=""/>
    <s v="CTR_017"/>
    <m/>
  </r>
  <r>
    <s v="Balaza"/>
    <s v="EXN_036"/>
    <s v="EXTREME-NORD"/>
    <s v="IHS"/>
    <s v="Solar-Grid-Gen"/>
    <s v="EXTREME-NORD"/>
    <s v="Balaza"/>
    <s v="Huawei"/>
    <n v="0"/>
    <n v="0"/>
    <n v="0"/>
    <n v="0"/>
    <n v="0"/>
    <n v="0"/>
    <n v="0"/>
    <n v="0"/>
    <n v="0"/>
    <n v="0"/>
    <n v="0"/>
    <n v="0"/>
    <n v="0"/>
    <n v="0"/>
    <n v="0.1149470797556166"/>
    <n v="0"/>
    <n v="0"/>
    <n v="0"/>
    <n v="0"/>
    <n v="0"/>
    <n v="0"/>
    <n v="0"/>
    <n v="0"/>
    <n v="0"/>
    <n v="0"/>
    <n v="0"/>
    <x v="2"/>
    <m/>
    <x v="3"/>
    <x v="0"/>
    <s v="Defaut GE &amp; Power Cabinet"/>
    <x v="0"/>
    <s v="(05/06/2026  groupe whatsapp incident): impacted by EXN_036_N_Balaza , Probleme d'energie , cable d'alimentation MPR burler , || Action :action IHS ,| FME a refais le cable l'alimentation MPR..;..;( hourly IHS): 06/05/2026 18:39 1:21:00 2.1 V FME is on site."/>
    <s v="EXN_036"/>
    <s v=" impacted by EXN_036_N_Balaza , Probleme d'energie , cable d'alimentation MPR burler"/>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0"/>
    <n v="23.114261499345094"/>
    <n v="21.026665582293905"/>
    <n v="4.0182431449092976E-2"/>
    <n v="0"/>
    <n v="0"/>
    <n v="2.0499460667231681"/>
    <n v="0"/>
    <n v="0"/>
    <n v="0"/>
    <n v="0"/>
    <n v="0"/>
    <n v="0"/>
    <n v="0"/>
    <n v="0"/>
    <x v="0"/>
    <m/>
    <x v="12"/>
    <x v="8"/>
    <s v="no impacts"/>
    <x v="6"/>
    <s v=""/>
    <s v="NRO_124"/>
    <m/>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0"/>
    <n v="1.8726832233265207E-3"/>
    <n v="0"/>
    <n v="3.9201502141636153E-2"/>
    <n v="0"/>
    <n v="0"/>
    <n v="0"/>
    <n v="0"/>
    <n v="0"/>
    <n v="0"/>
    <n v="0"/>
    <n v="0"/>
    <n v="0"/>
    <n v="0"/>
    <n v="0"/>
    <x v="2"/>
    <m/>
    <x v="12"/>
    <x v="8"/>
    <s v="no impacts"/>
    <x v="6"/>
    <s v=""/>
    <s v="NRO_093"/>
    <m/>
  </r>
  <r>
    <s v="Mfou"/>
    <s v="CTR_036"/>
    <s v="CENTRE"/>
    <s v="IHS"/>
    <s v="Grid-Gen"/>
    <s v="CENTRE"/>
    <s v="Mfou"/>
    <s v="ZTE"/>
    <n v="0"/>
    <n v="0"/>
    <n v="0"/>
    <n v="0"/>
    <n v="0.25056501528109515"/>
    <n v="5.1418530789052404E-2"/>
    <n v="0"/>
    <n v="0"/>
    <n v="0"/>
    <n v="0"/>
    <n v="0"/>
    <n v="0"/>
    <n v="0.58181592487008926"/>
    <n v="0"/>
    <n v="3.8131397442592446E-2"/>
    <n v="0"/>
    <n v="0"/>
    <n v="0"/>
    <n v="0"/>
    <n v="0"/>
    <n v="0"/>
    <n v="0"/>
    <n v="0"/>
    <n v="0"/>
    <n v="0"/>
    <n v="0"/>
    <x v="0"/>
    <m/>
    <x v="12"/>
    <x v="8"/>
    <s v="no impacts"/>
    <x v="6"/>
    <s v=""/>
    <s v="CTR_036"/>
    <m/>
  </r>
  <r>
    <s v="Bamoungoum-IHS"/>
    <s v="OST_163"/>
    <s v="OUEST"/>
    <s v="IHS"/>
    <s v="Grid-Gen"/>
    <s v="OUEST"/>
    <s v="Bamoungoum"/>
    <s v="Huawei"/>
    <n v="0"/>
    <n v="0"/>
    <n v="0"/>
    <n v="0"/>
    <n v="0"/>
    <n v="0"/>
    <n v="0"/>
    <n v="0"/>
    <n v="0"/>
    <n v="0"/>
    <n v="0"/>
    <n v="0"/>
    <n v="0"/>
    <n v="0"/>
    <n v="2.5646842620415309E-2"/>
    <n v="0"/>
    <n v="0"/>
    <n v="0"/>
    <n v="0"/>
    <n v="0"/>
    <n v="0"/>
    <n v="0"/>
    <n v="0"/>
    <n v="0"/>
    <n v="0"/>
    <n v="0"/>
    <x v="0"/>
    <m/>
    <x v="12"/>
    <x v="8"/>
    <s v="no impacts"/>
    <x v="6"/>
    <s v=""/>
    <s v="OST_163"/>
    <m/>
  </r>
  <r>
    <s v="be"/>
    <s v="SUD_240"/>
    <s v="CENTRE"/>
    <s v="IHS"/>
    <s v="Grid-Gen"/>
    <s v="SUD"/>
    <s v="Kribi"/>
    <s v="ZTE"/>
    <n v="0"/>
    <n v="0"/>
    <n v="0"/>
    <n v="0"/>
    <n v="0"/>
    <n v="0"/>
    <n v="0"/>
    <n v="0"/>
    <n v="0"/>
    <n v="0"/>
    <n v="0"/>
    <n v="0"/>
    <n v="0"/>
    <n v="0"/>
    <n v="1.4696104533534354E-2"/>
    <n v="0"/>
    <n v="0"/>
    <n v="0"/>
    <n v="0"/>
    <n v="0"/>
    <n v="0"/>
    <n v="0"/>
    <n v="0"/>
    <n v="0"/>
    <n v="0"/>
    <n v="0"/>
    <x v="0"/>
    <m/>
    <x v="12"/>
    <x v="8"/>
    <s v="no impacts"/>
    <x v="6"/>
    <s v=""/>
    <s v="SUD_240"/>
    <m/>
  </r>
  <r>
    <s v="be-HIS"/>
    <s v="SUD_043"/>
    <s v="CENTRE"/>
    <s v="IHS"/>
    <s v="Grid-Gen"/>
    <s v="SUD"/>
    <s v="Kribi"/>
    <s v="ZTE"/>
    <n v="0"/>
    <n v="0"/>
    <n v="0"/>
    <n v="0"/>
    <n v="0"/>
    <n v="0"/>
    <n v="0"/>
    <n v="0"/>
    <n v="0"/>
    <n v="0"/>
    <n v="0"/>
    <n v="0"/>
    <n v="0"/>
    <n v="0"/>
    <n v="1.2431049587225294E-2"/>
    <n v="0"/>
    <n v="0"/>
    <n v="0"/>
    <n v="0"/>
    <n v="0"/>
    <n v="0"/>
    <n v="0"/>
    <n v="0"/>
    <n v="0"/>
    <n v="0"/>
    <n v="0"/>
    <x v="0"/>
    <m/>
    <x v="12"/>
    <x v="8"/>
    <s v="no impacts"/>
    <x v="6"/>
    <s v=""/>
    <s v="SUD_043"/>
    <m/>
  </r>
  <r>
    <s v="Kribi-Port-Eau-Profonde-IHS"/>
    <s v="SUD_076"/>
    <s v="LITTORAL"/>
    <s v="IHS"/>
    <s v="Gen-Lithium"/>
    <s v="SUD"/>
    <s v="Kribi"/>
    <s v="ZTE"/>
    <n v="0"/>
    <n v="3.2031800658042973E-2"/>
    <n v="1.3911361087569274E-3"/>
    <n v="0"/>
    <n v="0"/>
    <n v="0"/>
    <n v="0"/>
    <n v="0"/>
    <n v="0"/>
    <n v="0"/>
    <n v="16.943253061212843"/>
    <n v="0"/>
    <n v="0"/>
    <n v="0"/>
    <n v="1.2038677864242234E-2"/>
    <n v="0"/>
    <n v="0"/>
    <n v="0"/>
    <n v="0"/>
    <n v="0"/>
    <n v="0"/>
    <n v="0"/>
    <n v="0"/>
    <n v="0"/>
    <n v="0"/>
    <n v="0"/>
    <x v="0"/>
    <m/>
    <x v="12"/>
    <x v="8"/>
    <s v="no impacts"/>
    <x v="6"/>
    <s v=""/>
    <s v="SUD_076"/>
    <m/>
  </r>
  <r>
    <s v="Sangmelima-Akon-MTN"/>
    <s v="SUD_258"/>
    <s v="CENTRE"/>
    <s v="IHS"/>
    <s v="Grid-Gen"/>
    <s v="SUD"/>
    <s v="Sangmelima"/>
    <s v="ZTE"/>
    <n v="0"/>
    <n v="0.13228277588012607"/>
    <n v="0"/>
    <n v="0"/>
    <n v="0"/>
    <n v="0"/>
    <n v="0"/>
    <n v="0"/>
    <n v="0"/>
    <n v="0"/>
    <n v="0"/>
    <n v="0"/>
    <n v="0"/>
    <n v="0"/>
    <n v="1.2020842785924555E-2"/>
    <n v="0"/>
    <n v="0"/>
    <n v="0"/>
    <n v="0"/>
    <n v="0"/>
    <n v="0"/>
    <n v="0"/>
    <n v="0"/>
    <n v="0"/>
    <n v="0"/>
    <n v="0"/>
    <x v="0"/>
    <m/>
    <x v="12"/>
    <x v="8"/>
    <s v="no impacts"/>
    <x v="6"/>
    <s v=""/>
    <s v="SUD_258"/>
    <m/>
  </r>
  <r>
    <s v="Kribi-Orange"/>
    <s v="SUD_002"/>
    <s v="LITTORAL"/>
    <m/>
    <m/>
    <s v="SUD"/>
    <s v="Kribi"/>
    <s v="ZTE"/>
    <n v="0"/>
    <n v="0"/>
    <n v="0"/>
    <n v="0"/>
    <n v="0"/>
    <n v="0"/>
    <n v="0"/>
    <n v="0"/>
    <n v="0"/>
    <n v="0"/>
    <n v="0"/>
    <n v="0"/>
    <n v="0"/>
    <n v="0"/>
    <n v="1.187816215938565E-2"/>
    <n v="0"/>
    <n v="0"/>
    <n v="0"/>
    <n v="0"/>
    <n v="0"/>
    <n v="0"/>
    <n v="0"/>
    <n v="0"/>
    <n v="0"/>
    <n v="0"/>
    <n v="0"/>
    <x v="0"/>
    <m/>
    <x v="12"/>
    <x v="8"/>
    <s v="no impacts"/>
    <x v="6"/>
    <s v=""/>
    <s v="SUD_002"/>
    <m/>
  </r>
  <r>
    <s v="Azem-IHS"/>
    <s v="SUD_060"/>
    <s v="CENTRE"/>
    <s v="IHS"/>
    <s v="Grid-Gen"/>
    <s v="SUD"/>
    <s v="Azem"/>
    <s v="ZTE"/>
    <n v="0"/>
    <n v="0"/>
    <n v="0"/>
    <n v="0"/>
    <n v="0"/>
    <n v="0"/>
    <n v="0"/>
    <n v="0"/>
    <n v="0"/>
    <n v="0"/>
    <n v="0"/>
    <n v="0"/>
    <n v="0"/>
    <n v="0"/>
    <n v="1.1664141219576691E-2"/>
    <n v="0"/>
    <n v="0"/>
    <n v="0"/>
    <n v="0"/>
    <n v="0"/>
    <n v="0"/>
    <n v="0"/>
    <n v="0"/>
    <n v="0"/>
    <n v="0"/>
    <n v="0"/>
    <x v="0"/>
    <m/>
    <x v="12"/>
    <x v="8"/>
    <s v="no impacts"/>
    <x v="6"/>
    <s v=""/>
    <s v="SUD_060"/>
    <m/>
  </r>
  <r>
    <s v="Scalom-EHS-IHS"/>
    <s v="CTR_155"/>
    <s v="Yaounde"/>
    <s v="IHS"/>
    <s v="Grid-Lithium"/>
    <s v="CENTRE"/>
    <s v="Yaounde"/>
    <s v="ZTE"/>
    <n v="0"/>
    <n v="0"/>
    <n v="0"/>
    <n v="0"/>
    <n v="0"/>
    <n v="0"/>
    <n v="0"/>
    <n v="0"/>
    <n v="0"/>
    <n v="0"/>
    <n v="0"/>
    <n v="0"/>
    <n v="1.09329030085638E-2"/>
    <n v="1.2859091466842516E-2"/>
    <n v="1.1646306141259522E-2"/>
    <n v="0"/>
    <n v="0"/>
    <n v="0"/>
    <n v="0"/>
    <n v="0"/>
    <n v="0"/>
    <n v="0"/>
    <n v="0"/>
    <n v="0"/>
    <n v="0"/>
    <n v="0"/>
    <x v="0"/>
    <m/>
    <x v="12"/>
    <x v="8"/>
    <s v="no impacts"/>
    <x v="6"/>
    <s v=""/>
    <s v="CTR_155"/>
    <m/>
  </r>
  <r>
    <s v="Sangmelima-CRTV"/>
    <s v="SUD_018"/>
    <s v="CENTRE"/>
    <s v="CAMUSAT"/>
    <s v="Medium Grid + Solar + GE"/>
    <s v="SUD"/>
    <s v="Sangmelima"/>
    <s v="ZTE"/>
    <n v="0"/>
    <n v="0"/>
    <n v="0"/>
    <n v="0"/>
    <n v="0"/>
    <n v="0"/>
    <n v="0"/>
    <n v="0"/>
    <n v="0"/>
    <n v="0"/>
    <n v="0"/>
    <n v="0"/>
    <n v="0"/>
    <n v="0"/>
    <n v="1.1057748556785537E-2"/>
    <n v="0"/>
    <n v="0"/>
    <n v="0"/>
    <n v="0"/>
    <n v="0"/>
    <n v="0"/>
    <n v="0"/>
    <n v="0"/>
    <n v="0"/>
    <n v="0"/>
    <n v="0"/>
    <x v="0"/>
    <m/>
    <x v="12"/>
    <x v="8"/>
    <s v="no impacts"/>
    <x v="6"/>
    <s v=""/>
    <s v="SUD_018"/>
    <m/>
  </r>
  <r>
    <s v="e-Technique"/>
    <s v="SUD_057"/>
    <s v="CENTRE"/>
    <s v="IHS"/>
    <s v="Grid-Gen"/>
    <s v="SUD"/>
    <s v="Kribi"/>
    <s v="ZTE"/>
    <n v="0"/>
    <n v="0.87898399979454001"/>
    <n v="0"/>
    <n v="0"/>
    <n v="0"/>
    <n v="0"/>
    <n v="0"/>
    <n v="0"/>
    <n v="0"/>
    <n v="0"/>
    <n v="0"/>
    <n v="0"/>
    <n v="0"/>
    <n v="0"/>
    <n v="1.0362180502406842E-2"/>
    <n v="0"/>
    <n v="0"/>
    <n v="0"/>
    <n v="0"/>
    <n v="0"/>
    <n v="0"/>
    <n v="0"/>
    <n v="0"/>
    <n v="0"/>
    <n v="0"/>
    <n v="0"/>
    <x v="0"/>
    <m/>
    <x v="12"/>
    <x v="8"/>
    <s v="no impacts"/>
    <x v="6"/>
    <s v=""/>
    <s v="SUD_057"/>
    <m/>
  </r>
  <r>
    <s v="Kribi-CRTV"/>
    <s v="SUD_010"/>
    <s v="CENTRE"/>
    <s v="CAMUSAT"/>
    <s v="Good Grid + GE"/>
    <s v="SUD"/>
    <s v="Kribi"/>
    <s v="ZTE"/>
    <n v="0.6507485025668247"/>
    <n v="0"/>
    <n v="0"/>
    <n v="0"/>
    <n v="0"/>
    <n v="0"/>
    <n v="0"/>
    <n v="0"/>
    <n v="0"/>
    <n v="0"/>
    <n v="0"/>
    <n v="0"/>
    <n v="0"/>
    <n v="0"/>
    <n v="9.9519737011067588E-3"/>
    <n v="0"/>
    <n v="0"/>
    <n v="0"/>
    <n v="0"/>
    <n v="0"/>
    <n v="0"/>
    <n v="0"/>
    <n v="0"/>
    <n v="0"/>
    <n v="0"/>
    <n v="0"/>
    <x v="0"/>
    <m/>
    <x v="12"/>
    <x v="8"/>
    <s v="no impacts"/>
    <x v="6"/>
    <s v=""/>
    <s v="SUD_010"/>
    <m/>
  </r>
  <r>
    <s v="Kribi-Bassiki"/>
    <s v="SUD_071"/>
    <s v="CENTRE"/>
    <s v="CAMUSAT"/>
    <s v="Good Grid no GE - 8h"/>
    <s v="SUD"/>
    <s v="Kribi"/>
    <s v="ZTE"/>
    <n v="0"/>
    <n v="0"/>
    <n v="0"/>
    <n v="0"/>
    <n v="0"/>
    <n v="0"/>
    <n v="0"/>
    <n v="0"/>
    <n v="0"/>
    <n v="0"/>
    <n v="0"/>
    <n v="0"/>
    <n v="0"/>
    <n v="0"/>
    <n v="9.8092930745678555E-3"/>
    <n v="0"/>
    <n v="0"/>
    <n v="0"/>
    <n v="0"/>
    <n v="0"/>
    <n v="0"/>
    <n v="0"/>
    <n v="0"/>
    <n v="0"/>
    <n v="0"/>
    <n v="0"/>
    <x v="0"/>
    <m/>
    <x v="12"/>
    <x v="8"/>
    <s v="no impacts"/>
    <x v="6"/>
    <s v=""/>
    <s v="SUD_071"/>
    <m/>
  </r>
  <r>
    <s v="SUD_191_Z_Kribi-Terre-Promise"/>
    <s v="SUD_191"/>
    <s v="CENTRE"/>
    <s v="ESCO"/>
    <s v="Hybrid Solar - S1"/>
    <s v="SUD"/>
    <s v="Kribi"/>
    <s v="ZTE"/>
    <n v="0"/>
    <n v="0"/>
    <n v="0"/>
    <n v="0"/>
    <n v="0"/>
    <n v="0"/>
    <n v="0"/>
    <n v="0"/>
    <n v="0"/>
    <n v="0"/>
    <n v="0"/>
    <n v="0"/>
    <n v="0"/>
    <s v=""/>
    <n v="8.6500129839370554E-3"/>
    <n v="0"/>
    <n v="0"/>
    <n v="0"/>
    <n v="0"/>
    <n v="0"/>
    <n v="0"/>
    <n v="0"/>
    <n v="0"/>
    <n v="0"/>
    <n v="0"/>
    <n v="0"/>
    <x v="1"/>
    <m/>
    <x v="4"/>
    <x v="1"/>
    <s v="EXCLU"/>
    <x v="1"/>
    <s v=""/>
    <s v="SUD_191"/>
    <m/>
  </r>
  <r>
    <s v="Bipaga"/>
    <s v="SUD_001"/>
    <s v="LITTORAL"/>
    <s v="IHS"/>
    <s v="Grid-Gen"/>
    <s v="SUD"/>
    <s v="Bipaga"/>
    <s v="ZTE"/>
    <n v="0"/>
    <n v="0.34607185967075033"/>
    <n v="0"/>
    <n v="0"/>
    <n v="0"/>
    <n v="0"/>
    <n v="0"/>
    <n v="0.30062808011802444"/>
    <n v="0"/>
    <n v="3.2739318214894149"/>
    <n v="0"/>
    <n v="0"/>
    <n v="0"/>
    <n v="0"/>
    <n v="8.6143428273020278E-3"/>
    <n v="0"/>
    <n v="0"/>
    <n v="0"/>
    <n v="0"/>
    <n v="0"/>
    <n v="0"/>
    <n v="0"/>
    <n v="0"/>
    <n v="0"/>
    <n v="0"/>
    <n v="0"/>
    <x v="0"/>
    <m/>
    <x v="12"/>
    <x v="8"/>
    <s v="no impacts"/>
    <x v="6"/>
    <s v=""/>
    <s v="SUD_001"/>
    <m/>
  </r>
  <r>
    <s v="Kye-Ossi"/>
    <s v="SUD_015"/>
    <s v="CENTRE"/>
    <s v="IHS"/>
    <s v="Solar-Grid-Gen-Lithium"/>
    <s v="SUD"/>
    <s v="Kye-Ossi"/>
    <s v="ZTE"/>
    <n v="0.55970042775651829"/>
    <n v="0"/>
    <n v="0"/>
    <n v="5.7896860465928885E-17"/>
    <n v="0"/>
    <n v="0"/>
    <n v="0"/>
    <n v="0"/>
    <n v="0"/>
    <n v="0"/>
    <n v="0"/>
    <n v="0"/>
    <n v="0"/>
    <n v="0"/>
    <n v="8.5608375923501741E-3"/>
    <n v="0"/>
    <n v="0"/>
    <n v="0"/>
    <n v="0"/>
    <n v="0"/>
    <n v="0"/>
    <n v="0"/>
    <n v="0"/>
    <n v="0"/>
    <n v="0"/>
    <n v="0"/>
    <x v="0"/>
    <m/>
    <x v="12"/>
    <x v="8"/>
    <s v="no impacts"/>
    <x v="6"/>
    <s v=""/>
    <s v="SUD_015"/>
    <m/>
  </r>
  <r>
    <s v="KRIBI-NDOMBE-II"/>
    <s v="SUD_096"/>
    <s v="LITTORAL"/>
    <s v="CAMUSAT"/>
    <s v="Good Grid + Solar + GE"/>
    <s v="SUD"/>
    <s v="Kribi"/>
    <s v="ZTE"/>
    <n v="0"/>
    <n v="0"/>
    <n v="0"/>
    <n v="0"/>
    <n v="0"/>
    <n v="8.6845290698893322E-17"/>
    <n v="0"/>
    <n v="0"/>
    <n v="0"/>
    <n v="5.7896860465928885E-17"/>
    <n v="8.6845290698893322E-17"/>
    <n v="0"/>
    <n v="5.7896860465928885E-17"/>
    <n v="0"/>
    <n v="7.9722800078760418E-3"/>
    <n v="0"/>
    <n v="0"/>
    <n v="0"/>
    <n v="0"/>
    <n v="0"/>
    <n v="0"/>
    <n v="0"/>
    <n v="0"/>
    <n v="0"/>
    <n v="0"/>
    <n v="0"/>
    <x v="0"/>
    <m/>
    <x v="12"/>
    <x v="8"/>
    <s v="no impacts"/>
    <x v="6"/>
    <s v=""/>
    <s v="SUD_096"/>
    <m/>
  </r>
  <r>
    <s v="Kribi-Ebouyie"/>
    <s v="SUD_077"/>
    <s v="LITTORAL"/>
    <s v="IHS"/>
    <s v="Grid-Gen"/>
    <s v="SUD"/>
    <s v="Kribi"/>
    <s v="ZTE"/>
    <n v="0"/>
    <n v="0"/>
    <n v="0"/>
    <n v="0"/>
    <n v="0"/>
    <n v="0"/>
    <n v="0"/>
    <n v="0"/>
    <n v="0"/>
    <n v="0"/>
    <n v="0"/>
    <n v="0"/>
    <n v="0"/>
    <n v="0"/>
    <n v="7.9009396946064809E-3"/>
    <n v="0"/>
    <n v="0"/>
    <n v="0"/>
    <n v="0"/>
    <n v="0"/>
    <n v="0"/>
    <n v="0"/>
    <n v="0"/>
    <n v="0"/>
    <n v="0"/>
    <n v="0"/>
    <x v="0"/>
    <m/>
    <x v="12"/>
    <x v="8"/>
    <s v="no impacts"/>
    <x v="6"/>
    <s v=""/>
    <s v="SUD_077"/>
    <m/>
  </r>
  <r>
    <s v="Kolofata"/>
    <s v="EXN_104"/>
    <s v="EXTREME-NORD"/>
    <s v="IHS"/>
    <s v="Grid-Hybrid-Gen"/>
    <s v="EXTREME-NORD"/>
    <s v="Kolofata"/>
    <s v="Huawei"/>
    <n v="0"/>
    <n v="0"/>
    <n v="0"/>
    <n v="0"/>
    <n v="0"/>
    <n v="0"/>
    <n v="0"/>
    <n v="0"/>
    <n v="0"/>
    <n v="0"/>
    <n v="0"/>
    <n v="0"/>
    <n v="0"/>
    <n v="0.56537198266145017"/>
    <n v="7.5799082848932615E-3"/>
    <n v="0"/>
    <n v="0"/>
    <n v="0"/>
    <n v="0"/>
    <n v="0"/>
    <n v="0"/>
    <n v="0"/>
    <n v="0"/>
    <n v="0"/>
    <n v="0"/>
    <n v="0"/>
    <x v="2"/>
    <m/>
    <x v="12"/>
    <x v="8"/>
    <s v="no impacts"/>
    <x v="6"/>
    <s v="(05/06/2026 cell huawei): 06/05/2026 : Go du BIR attendu_x000a_04/05/2026 : Fme active || Demande d'escorte_x000a_02/04/2026 : Check connectivity(SFP, Optical fiber) between BBU and RRU 60 || Fme active"/>
    <s v="EXN_104"/>
    <m/>
  </r>
  <r>
    <s v="Kribi-Kienke-Bridge-IHS"/>
    <s v="SUD_042"/>
    <s v="LITTORAL"/>
    <s v="IHS"/>
    <s v="Grid-Gen"/>
    <s v="SUD"/>
    <s v="Kribi"/>
    <s v="ZTE"/>
    <n v="0"/>
    <n v="0"/>
    <n v="0"/>
    <n v="0"/>
    <n v="0"/>
    <n v="0"/>
    <n v="0"/>
    <n v="0"/>
    <n v="0"/>
    <n v="0"/>
    <n v="0"/>
    <n v="0"/>
    <n v="0"/>
    <n v="0"/>
    <n v="7.2945470318146405E-3"/>
    <n v="0"/>
    <n v="0"/>
    <n v="0"/>
    <n v="0"/>
    <n v="0"/>
    <n v="0"/>
    <n v="0"/>
    <n v="0"/>
    <n v="0"/>
    <n v="0"/>
    <n v="0"/>
    <x v="0"/>
    <m/>
    <x v="12"/>
    <x v="8"/>
    <s v="no impacts"/>
    <x v="6"/>
    <s v=""/>
    <s v="SUD_042"/>
    <m/>
  </r>
  <r>
    <s v="Kribi-Ocean"/>
    <s v="SUD_006"/>
    <s v="LITTORAL"/>
    <s v="IHS"/>
    <s v="Grid-Gen"/>
    <s v="SUD"/>
    <s v="Kribi"/>
    <s v="ZTE"/>
    <n v="0"/>
    <n v="0"/>
    <n v="0"/>
    <n v="0"/>
    <n v="0"/>
    <n v="0"/>
    <n v="0"/>
    <n v="0"/>
    <n v="0"/>
    <n v="0"/>
    <n v="0"/>
    <n v="0"/>
    <n v="0"/>
    <n v="0"/>
    <n v="7.0091857787370022E-3"/>
    <n v="0"/>
    <n v="0"/>
    <n v="0"/>
    <n v="0"/>
    <n v="0"/>
    <n v="0"/>
    <n v="0"/>
    <n v="0"/>
    <n v="0"/>
    <n v="0"/>
    <n v="0"/>
    <x v="0"/>
    <m/>
    <x v="12"/>
    <x v="8"/>
    <s v="no impacts"/>
    <x v="6"/>
    <s v=""/>
    <s v="SUD_006"/>
    <m/>
  </r>
  <r>
    <s v="Belel-MTN-IHS"/>
    <s v="ADM_096"/>
    <s v="ADAMAOUA"/>
    <s v="IHS"/>
    <s v="Solar-Gen"/>
    <s v="ADAMAOUA"/>
    <s v="Belel"/>
    <s v="Huawei"/>
    <n v="0"/>
    <n v="0"/>
    <n v="0"/>
    <n v="0"/>
    <n v="0"/>
    <n v="0"/>
    <n v="0"/>
    <n v="0"/>
    <n v="0"/>
    <n v="0"/>
    <n v="0"/>
    <n v="0"/>
    <n v="0"/>
    <n v="0"/>
    <n v="6.4206281942625247E-3"/>
    <n v="0"/>
    <n v="0"/>
    <n v="0"/>
    <n v="0"/>
    <n v="0"/>
    <n v="0"/>
    <n v="0"/>
    <n v="0"/>
    <n v="0"/>
    <n v="0"/>
    <n v="0"/>
    <x v="0"/>
    <m/>
    <x v="12"/>
    <x v="8"/>
    <s v="no impacts"/>
    <x v="6"/>
    <s v=""/>
    <s v="ADM_096"/>
    <m/>
  </r>
  <r>
    <s v="Ndiam-badji"/>
    <s v="NRD_154"/>
    <s v="NORD"/>
    <s v="CAMUSAT"/>
    <s v="Hybrid Solar - S3"/>
    <s v="NORD"/>
    <s v="Ndiam-Badji"/>
    <s v="NOKIA"/>
    <n v="1.2485277349802194E-3"/>
    <n v="0"/>
    <n v="0"/>
    <n v="4.8157498349233373E-3"/>
    <n v="0"/>
    <n v="0"/>
    <n v="0"/>
    <n v="0"/>
    <n v="0"/>
    <n v="0"/>
    <n v="0"/>
    <n v="0"/>
    <n v="0"/>
    <n v="0"/>
    <n v="5.6186999824777671E-3"/>
    <n v="0"/>
    <n v="0"/>
    <n v="0"/>
    <n v="0"/>
    <n v="0"/>
    <n v="0"/>
    <n v="0"/>
    <n v="0"/>
    <n v="0"/>
    <n v="0"/>
    <n v="0"/>
    <x v="0"/>
    <m/>
    <x v="12"/>
    <x v="8"/>
    <s v="no impacts"/>
    <x v="6"/>
    <s v=""/>
    <s v="NRD_154"/>
    <m/>
  </r>
  <r>
    <s v="Ebolowa-Elat"/>
    <s v="SUD_217"/>
    <s v="CENTRE"/>
    <s v="IHS"/>
    <s v="Grid-Gen"/>
    <s v="SUD"/>
    <s v="Ebolowa"/>
    <s v="ZTE"/>
    <n v="0"/>
    <n v="0"/>
    <n v="0"/>
    <n v="0"/>
    <n v="0"/>
    <n v="0"/>
    <n v="0"/>
    <n v="0"/>
    <n v="0"/>
    <n v="0"/>
    <n v="0"/>
    <n v="0"/>
    <n v="0"/>
    <n v="0"/>
    <n v="5.4218638084884618E-3"/>
    <n v="0"/>
    <n v="0"/>
    <n v="0"/>
    <n v="0"/>
    <n v="0"/>
    <n v="0"/>
    <n v="0"/>
    <n v="0"/>
    <n v="0"/>
    <n v="0"/>
    <n v="0"/>
    <x v="0"/>
    <m/>
    <x v="12"/>
    <x v="8"/>
    <s v="no impacts"/>
    <x v="6"/>
    <s v=""/>
    <s v="SUD_217"/>
    <m/>
  </r>
  <r>
    <s v="Ebolowa-Agence-New"/>
    <s v="SUD_083"/>
    <s v="CENTRE"/>
    <s v="CAMUSAT"/>
    <s v="Good Grid + GE"/>
    <s v="SUD"/>
    <s v="Ebolowa"/>
    <s v="ZTE"/>
    <n v="0"/>
    <n v="0"/>
    <n v="0"/>
    <n v="0"/>
    <n v="0"/>
    <n v="0"/>
    <n v="0"/>
    <n v="0"/>
    <n v="0"/>
    <n v="0"/>
    <n v="0"/>
    <n v="0"/>
    <n v="0"/>
    <n v="0"/>
    <n v="5.3683585735364381E-3"/>
    <n v="0"/>
    <n v="0"/>
    <n v="0"/>
    <n v="0"/>
    <n v="0"/>
    <n v="0"/>
    <n v="0"/>
    <n v="0"/>
    <n v="0"/>
    <n v="0"/>
    <n v="0"/>
    <x v="0"/>
    <m/>
    <x v="12"/>
    <x v="8"/>
    <s v="no impacts"/>
    <x v="6"/>
    <s v=""/>
    <s v="SUD_083"/>
    <m/>
  </r>
  <r>
    <s v="Pouss-New"/>
    <s v="EXN_189"/>
    <s v="EXTREME-NORD"/>
    <s v="IHS"/>
    <s v="Grid-Hybrid-Gen"/>
    <s v="EXTREME-NORD"/>
    <s v="Pouss"/>
    <s v="Huawei"/>
    <n v="0"/>
    <n v="0"/>
    <n v="0"/>
    <n v="0"/>
    <n v="0"/>
    <n v="0"/>
    <n v="0"/>
    <n v="0"/>
    <n v="0"/>
    <n v="0"/>
    <n v="0"/>
    <n v="0"/>
    <n v="0"/>
    <n v="0"/>
    <n v="3.4778402718922017E-3"/>
    <n v="0"/>
    <n v="0"/>
    <n v="0"/>
    <n v="0"/>
    <n v="0"/>
    <n v="0"/>
    <n v="0"/>
    <n v="0"/>
    <n v="0"/>
    <n v="0"/>
    <n v="0"/>
    <x v="2"/>
    <m/>
    <x v="12"/>
    <x v="8"/>
    <s v="no impacts"/>
    <x v="6"/>
    <s v=""/>
    <s v="EXN_189"/>
    <m/>
  </r>
  <r>
    <s v="Bogo-MTN"/>
    <s v="EXN_097"/>
    <s v="EXTREME-NORD"/>
    <s v="IHS"/>
    <s v="Grid-Gen"/>
    <s v="EXTREME-NORD"/>
    <s v="Bogo"/>
    <s v="Huawei"/>
    <n v="0"/>
    <n v="0"/>
    <n v="0"/>
    <n v="0"/>
    <n v="0"/>
    <n v="0"/>
    <n v="0"/>
    <n v="0"/>
    <n v="0"/>
    <n v="0"/>
    <n v="0"/>
    <n v="0"/>
    <n v="0"/>
    <n v="0"/>
    <n v="3.3886648803052215E-3"/>
    <n v="0"/>
    <n v="0"/>
    <n v="0"/>
    <n v="0"/>
    <n v="0"/>
    <n v="0"/>
    <n v="0"/>
    <n v="0"/>
    <n v="0"/>
    <n v="0"/>
    <n v="0"/>
    <x v="2"/>
    <m/>
    <x v="12"/>
    <x v="8"/>
    <s v="no impacts"/>
    <x v="6"/>
    <s v=""/>
    <s v="EXN_097"/>
    <m/>
  </r>
  <r>
    <s v="Ebolowa-Mekalat"/>
    <s v="SUD_223"/>
    <s v="CENTRE"/>
    <s v="IHS"/>
    <s v="Grid-Gen"/>
    <s v="SUD"/>
    <s v="Ebolowa"/>
    <s v="ZTE"/>
    <n v="0"/>
    <n v="0"/>
    <n v="0"/>
    <n v="0"/>
    <n v="0"/>
    <n v="0"/>
    <n v="0"/>
    <n v="0"/>
    <n v="0"/>
    <n v="0"/>
    <n v="0"/>
    <n v="0"/>
    <n v="0"/>
    <n v="0"/>
    <n v="2.9606230006877844E-3"/>
    <n v="0"/>
    <n v="0"/>
    <n v="0"/>
    <n v="0"/>
    <n v="0"/>
    <n v="0"/>
    <n v="0"/>
    <n v="0"/>
    <n v="0"/>
    <n v="0"/>
    <n v="0"/>
    <x v="0"/>
    <m/>
    <x v="12"/>
    <x v="8"/>
    <s v="no impacts"/>
    <x v="6"/>
    <s v=""/>
    <s v="SUD_223"/>
    <m/>
  </r>
  <r>
    <s v="Doualare"/>
    <s v="EXN_030"/>
    <s v="Maroua"/>
    <s v="IHS"/>
    <s v="Solar-Grid-Gen"/>
    <s v="EXTREME-NORD"/>
    <s v="Maroua"/>
    <s v="Huawei"/>
    <n v="0"/>
    <n v="0"/>
    <n v="0"/>
    <n v="0"/>
    <n v="0"/>
    <n v="0"/>
    <n v="3.2103140971312641E-3"/>
    <n v="0"/>
    <n v="0"/>
    <n v="0"/>
    <n v="0"/>
    <n v="0"/>
    <n v="0"/>
    <n v="0"/>
    <n v="1.159280090630734E-3"/>
    <n v="0"/>
    <n v="0"/>
    <n v="0.41197247405352799"/>
    <n v="0"/>
    <n v="0"/>
    <n v="0"/>
    <n v="0"/>
    <n v="0"/>
    <n v="0"/>
    <n v="0"/>
    <n v="0"/>
    <x v="0"/>
    <m/>
    <x v="12"/>
    <x v="8"/>
    <s v="no impacts"/>
    <x v="6"/>
    <s v=""/>
    <s v="EXN_030"/>
    <m/>
  </r>
  <r>
    <s v="Maroua-Doursogo"/>
    <s v="EXN_067"/>
    <s v="Maroua"/>
    <s v="IHS"/>
    <s v="Grid-Gen"/>
    <s v="EXTREME-NORD"/>
    <s v="Maroua"/>
    <s v="Huawei"/>
    <n v="0"/>
    <n v="0"/>
    <n v="0"/>
    <n v="0"/>
    <n v="0"/>
    <n v="0"/>
    <n v="4.8154711456968955E-3"/>
    <n v="0"/>
    <n v="0"/>
    <n v="0"/>
    <n v="0"/>
    <n v="0"/>
    <n v="0"/>
    <n v="0"/>
    <n v="8.0257852428281581E-4"/>
    <n v="0"/>
    <n v="0"/>
    <n v="0"/>
    <n v="0"/>
    <n v="0"/>
    <n v="0"/>
    <n v="0"/>
    <n v="0"/>
    <n v="0"/>
    <n v="0"/>
    <n v="0"/>
    <x v="0"/>
    <m/>
    <x v="12"/>
    <x v="8"/>
    <s v="no impacts"/>
    <x v="6"/>
    <s v=""/>
    <s v="EXN_067"/>
    <m/>
  </r>
  <r>
    <s v="Maroua-Orange"/>
    <s v="EXN_044"/>
    <s v="Maroua"/>
    <s v="CAMUSAT"/>
    <s v="Bad Grid + GE"/>
    <s v="EXTREME-NORD"/>
    <s v="Maroua"/>
    <s v="Huawei"/>
    <n v="0"/>
    <n v="0"/>
    <n v="0"/>
    <n v="0"/>
    <n v="0"/>
    <n v="0"/>
    <n v="4.8154711456968955E-3"/>
    <n v="0"/>
    <n v="0"/>
    <n v="0"/>
    <n v="0"/>
    <n v="0"/>
    <n v="0"/>
    <n v="0"/>
    <n v="5.3505234952187721E-4"/>
    <n v="0"/>
    <n v="0"/>
    <n v="0"/>
    <n v="0"/>
    <n v="0"/>
    <n v="0"/>
    <n v="0"/>
    <n v="0"/>
    <n v="0"/>
    <n v="0"/>
    <n v="0"/>
    <x v="0"/>
    <m/>
    <x v="12"/>
    <x v="8"/>
    <s v="no impacts"/>
    <x v="6"/>
    <s v=""/>
    <s v="EXN_044"/>
    <m/>
  </r>
  <r>
    <s v="Dziguilao"/>
    <s v="EXN_074"/>
    <s v="EXTREME-NORD"/>
    <s v="IHS"/>
    <s v="Gen-Solar AER"/>
    <s v="EXTREME-NORD"/>
    <s v="Dziguilao"/>
    <s v="Huawei"/>
    <n v="0"/>
    <n v="0"/>
    <n v="0"/>
    <n v="0"/>
    <n v="0"/>
    <n v="0"/>
    <n v="0"/>
    <n v="0"/>
    <n v="0"/>
    <n v="0"/>
    <n v="0"/>
    <n v="0"/>
    <n v="0"/>
    <n v="0"/>
    <n v="2.675261747609386E-4"/>
    <n v="0"/>
    <n v="0"/>
    <n v="0"/>
    <n v="0"/>
    <n v="0"/>
    <n v="0"/>
    <n v="0"/>
    <n v="0"/>
    <n v="0"/>
    <n v="0"/>
    <n v="0"/>
    <x v="2"/>
    <m/>
    <x v="12"/>
    <x v="8"/>
    <s v="no impacts"/>
    <x v="6"/>
    <s v=""/>
    <s v="EXN_074"/>
    <m/>
  </r>
  <r>
    <s v="Tiko-Junction-IHS"/>
    <s v="SUO_205"/>
    <s v="SUD-OUEST"/>
    <s v="IHS"/>
    <s v="Grid-Gen"/>
    <s v="SUD-OUEST"/>
    <s v="Tiko"/>
    <s v="Huawei"/>
    <n v="0"/>
    <n v="0"/>
    <n v="0"/>
    <n v="0"/>
    <n v="0"/>
    <n v="0"/>
    <n v="0"/>
    <n v="0"/>
    <n v="0"/>
    <n v="0"/>
    <n v="0"/>
    <n v="0"/>
    <n v="0"/>
    <n v="6.9217938949813498E-2"/>
    <n v="8.9175391586979543E-5"/>
    <n v="0"/>
    <n v="0"/>
    <n v="0"/>
    <n v="0"/>
    <n v="0"/>
    <n v="0"/>
    <n v="0"/>
    <n v="0"/>
    <n v="0"/>
    <n v="0"/>
    <n v="0"/>
    <x v="2"/>
    <m/>
    <x v="12"/>
    <x v="8"/>
    <s v="no impacts"/>
    <x v="6"/>
    <s v=""/>
    <s v="SUO_205"/>
    <m/>
  </r>
  <r>
    <s v="Bantoum"/>
    <s v="OST_010"/>
    <s v="OUEST"/>
    <s v="IHS"/>
    <s v="Grid-Gen"/>
    <s v="OUEST"/>
    <s v="Bantoum"/>
    <s v="Huawei"/>
    <n v="0"/>
    <n v="0"/>
    <n v="0"/>
    <n v="0"/>
    <n v="0"/>
    <n v="0"/>
    <n v="0"/>
    <n v="0"/>
    <n v="0"/>
    <n v="0"/>
    <n v="0"/>
    <n v="0"/>
    <n v="0"/>
    <n v="0"/>
    <n v="8.9175391586979543E-5"/>
    <n v="0"/>
    <n v="0"/>
    <n v="0"/>
    <n v="0"/>
    <n v="0"/>
    <n v="0"/>
    <n v="0"/>
    <n v="0"/>
    <n v="0"/>
    <n v="0"/>
    <n v="0"/>
    <x v="0"/>
    <m/>
    <x v="12"/>
    <x v="8"/>
    <s v="no impacts"/>
    <x v="6"/>
    <s v=""/>
    <s v="OST_010"/>
    <m/>
  </r>
  <r>
    <s v="CTR_1055_Z_Ndisamba"/>
    <s v="CTR_1055"/>
    <s v="Yaounde"/>
    <s v="IHS"/>
    <s v="Grid-Gen"/>
    <s v="CTR"/>
    <s v="Yaounde"/>
    <s v="ZTE"/>
    <n v="0"/>
    <n v="0"/>
    <n v="0"/>
    <n v="3.6793766568787745E-2"/>
    <n v="0"/>
    <n v="0.31264892290395052"/>
    <n v="3.7828201111196648E-2"/>
    <n v="0"/>
    <n v="0"/>
    <n v="0"/>
    <n v="0"/>
    <n v="0"/>
    <n v="6.2370517331415707"/>
    <s v=""/>
    <n v="0"/>
    <n v="0"/>
    <n v="0"/>
    <n v="0"/>
    <n v="0"/>
    <n v="0"/>
    <n v="0"/>
    <n v="0"/>
    <n v="0"/>
    <n v="0"/>
    <n v="0"/>
    <n v="0"/>
    <x v="0"/>
    <m/>
    <x v="12"/>
    <x v="8"/>
    <s v="no impacts"/>
    <x v="6"/>
    <s v=""/>
    <s v="CTR_1055"/>
    <m/>
  </r>
  <r>
    <s v="CTR_984_Z_Mbalmayo-Ngalan-II"/>
    <s v="CTR_984"/>
    <s v="CENTRE"/>
    <s v="ESCO"/>
    <s v="Hybrid Solar - S1"/>
    <s v="CTR"/>
    <s v="Mbalmayo"/>
    <s v="ZTE"/>
    <n v="0"/>
    <n v="0"/>
    <n v="0"/>
    <n v="0"/>
    <n v="0"/>
    <n v="0"/>
    <n v="0"/>
    <n v="0"/>
    <n v="0"/>
    <n v="0"/>
    <n v="0"/>
    <n v="0"/>
    <n v="0"/>
    <s v=""/>
    <n v="0"/>
    <n v="0"/>
    <n v="0"/>
    <n v="0"/>
    <n v="0"/>
    <n v="0"/>
    <n v="0"/>
    <n v="0"/>
    <n v="0"/>
    <n v="0"/>
    <n v="0"/>
    <n v="0"/>
    <x v="0"/>
    <m/>
    <x v="12"/>
    <x v="8"/>
    <s v="no impacts"/>
    <x v="6"/>
    <s v=""/>
    <s v="CTR_984"/>
    <m/>
  </r>
  <r>
    <s v="CTR_702_Z_Hilton-Indoor-8F"/>
    <s v="CTR_702_indoor_8F"/>
    <s v="Yaounde"/>
    <e v="#N/A"/>
    <e v="#N/A"/>
    <s v="CTR"/>
    <s v="Yaounde"/>
    <s v="ZTE"/>
    <n v="0"/>
    <n v="0"/>
    <n v="0"/>
    <n v="0"/>
    <n v="6.2850815990503309E-2"/>
    <n v="0"/>
    <n v="0"/>
    <n v="0.25313326655880014"/>
    <n v="0"/>
    <n v="0"/>
    <n v="0"/>
    <n v="0"/>
    <n v="0"/>
    <s v=""/>
    <n v="0"/>
    <n v="0"/>
    <n v="0"/>
    <n v="0"/>
    <n v="0"/>
    <n v="0"/>
    <n v="0"/>
    <n v="0"/>
    <n v="0"/>
    <n v="0"/>
    <n v="0"/>
    <n v="0"/>
    <x v="0"/>
    <m/>
    <x v="12"/>
    <x v="8"/>
    <s v="no impacts"/>
    <x v="6"/>
    <s v=""/>
    <s v="CTR_702_indoor_8F"/>
    <m/>
  </r>
  <r>
    <s v="CTR_942_Z_Mbankolo-II"/>
    <s v="CTR_942"/>
    <s v="Yaounde"/>
    <s v="ESCO"/>
    <s v="Medium Grid + GE"/>
    <s v="CTR"/>
    <s v="Yaoundé"/>
    <s v="ZTE"/>
    <n v="36.503340153467285"/>
    <n v="36.777393966892383"/>
    <n v="30.438593111950073"/>
    <n v="0"/>
    <n v="9.9727872375033169"/>
    <n v="0"/>
    <n v="0"/>
    <n v="0"/>
    <n v="0"/>
    <n v="0"/>
    <n v="0"/>
    <n v="0"/>
    <n v="0"/>
    <s v=""/>
    <n v="0"/>
    <n v="0"/>
    <n v="0"/>
    <n v="0"/>
    <n v="0"/>
    <n v="0"/>
    <n v="0"/>
    <n v="0"/>
    <n v="0"/>
    <n v="0"/>
    <n v="0"/>
    <n v="0"/>
    <x v="0"/>
    <m/>
    <x v="12"/>
    <x v="8"/>
    <s v="no impacts"/>
    <x v="6"/>
    <s v=""/>
    <s v="CTR_942"/>
    <m/>
  </r>
  <r>
    <s v="Ndom"/>
    <s v="SUD_028"/>
    <s v=""/>
    <s v="IHS"/>
    <s v="Grid Gen"/>
    <s v="SUD"/>
    <s v="Ndom"/>
    <s v="ZTE"/>
    <n v="18.491409199476074"/>
    <n v="18.491409199476074"/>
    <n v="18.491409199476074"/>
    <n v="18.491409199476074"/>
    <n v="0"/>
    <n v="0"/>
    <n v="0"/>
    <n v="0"/>
    <n v="0"/>
    <n v="0"/>
    <n v="0"/>
    <n v="0"/>
    <n v="0"/>
    <s v=""/>
    <n v="0"/>
    <n v="0"/>
    <n v="0"/>
    <n v="0"/>
    <n v="0"/>
    <n v="0"/>
    <n v="0"/>
    <n v="0"/>
    <n v="0"/>
    <n v="0"/>
    <n v="0"/>
    <n v="0"/>
    <x v="0"/>
    <m/>
    <x v="12"/>
    <x v="8"/>
    <s v="no impacts"/>
    <x v="6"/>
    <s v=""/>
    <s v="SUD_028"/>
    <m/>
  </r>
  <r>
    <s v="Manjo-New"/>
    <s v="LIT_062"/>
    <s v=""/>
    <s v="IHS"/>
    <e v="#REF!"/>
    <s v="LIT"/>
    <s v="Manjo"/>
    <s v="ZTE"/>
    <n v="0"/>
    <n v="0"/>
    <n v="0"/>
    <n v="0"/>
    <n v="0"/>
    <n v="0"/>
    <n v="0"/>
    <n v="0"/>
    <n v="0"/>
    <n v="0"/>
    <n v="0"/>
    <n v="0"/>
    <n v="0"/>
    <s v=""/>
    <n v="0"/>
    <n v="0"/>
    <n v="0"/>
    <n v="0"/>
    <n v="0"/>
    <n v="0"/>
    <n v="0"/>
    <n v="0"/>
    <n v="0"/>
    <n v="0"/>
    <n v="0"/>
    <n v="0"/>
    <x v="0"/>
    <m/>
    <x v="12"/>
    <x v="8"/>
    <s v="no impacts"/>
    <x v="6"/>
    <s v=""/>
    <s v="LIT_062"/>
    <m/>
  </r>
  <r>
    <s v="Ngoulmepa-New"/>
    <s v="LIT_067"/>
    <s v="LITTORAL"/>
    <s v="IHS"/>
    <s v="GRID GEN"/>
    <s v="LIT"/>
    <s v="Ngoulmepa"/>
    <s v="ZTE"/>
    <n v="0"/>
    <n v="0"/>
    <n v="0"/>
    <n v="0"/>
    <n v="0"/>
    <n v="0"/>
    <n v="0"/>
    <n v="0"/>
    <n v="0"/>
    <n v="0"/>
    <n v="0"/>
    <n v="0"/>
    <n v="0"/>
    <s v=""/>
    <n v="0"/>
    <n v="0"/>
    <n v="0"/>
    <n v="0"/>
    <n v="0"/>
    <n v="0"/>
    <n v="0"/>
    <n v="0"/>
    <n v="0"/>
    <n v="0"/>
    <n v="0"/>
    <n v="0"/>
    <x v="0"/>
    <m/>
    <x v="12"/>
    <x v="8"/>
    <s v="no impacts"/>
    <x v="6"/>
    <s v=""/>
    <s v="LIT_067"/>
    <m/>
  </r>
  <r>
    <s v="OST_362_H_Dschang-TSINBING"/>
    <s v="OST_362"/>
    <s v="OUEST"/>
    <s v="ESCO"/>
    <s v="Hybrid Solar - S1"/>
    <s v="OST"/>
    <s v="Dschang"/>
    <s v="Huawei"/>
    <n v="0"/>
    <n v="0"/>
    <n v="0"/>
    <n v="0"/>
    <n v="0"/>
    <n v="0"/>
    <n v="0"/>
    <n v="0"/>
    <n v="0"/>
    <n v="0"/>
    <n v="0"/>
    <n v="0"/>
    <n v="0"/>
    <s v=""/>
    <n v="0"/>
    <n v="0"/>
    <n v="0"/>
    <n v="0"/>
    <n v="0"/>
    <n v="0"/>
    <n v="0"/>
    <n v="0"/>
    <n v="0"/>
    <n v="0"/>
    <n v="0"/>
    <n v="0"/>
    <x v="0"/>
    <m/>
    <x v="12"/>
    <x v="8"/>
    <s v="no impacts"/>
    <x v="6"/>
    <s v=""/>
    <s v="OST_362"/>
    <m/>
  </r>
  <r>
    <s v="EXN_355_H_Maroua-Hedjere-Miskine"/>
    <s v="EXN_355"/>
    <s v="Maroua"/>
    <s v="ESCO"/>
    <s v="Hybrid Solar - S3"/>
    <s v="EXN"/>
    <s v="Maroua"/>
    <s v="Huawei"/>
    <n v="0"/>
    <n v="0"/>
    <n v="0"/>
    <n v="0"/>
    <n v="0"/>
    <n v="0"/>
    <n v="0"/>
    <n v="0"/>
    <n v="0"/>
    <n v="0"/>
    <n v="0"/>
    <n v="0"/>
    <n v="0"/>
    <s v=""/>
    <n v="0"/>
    <n v="0"/>
    <n v="0"/>
    <n v="0"/>
    <n v="0"/>
    <n v="0"/>
    <n v="0"/>
    <n v="0"/>
    <n v="0"/>
    <n v="0"/>
    <n v="0"/>
    <n v="0"/>
    <x v="0"/>
    <m/>
    <x v="12"/>
    <x v="8"/>
    <s v="no impacts"/>
    <x v="6"/>
    <s v=""/>
    <s v="EXN_355"/>
    <m/>
  </r>
  <r>
    <s v="Tole-IHS"/>
    <s v="SUO_189"/>
    <s v=""/>
    <s v="IHS"/>
    <e v="#N/A"/>
    <s v="SUD-OUEST"/>
    <s v="Buea"/>
    <s v="ZTE"/>
    <n v="0"/>
    <n v="0"/>
    <n v="0"/>
    <n v="0"/>
    <n v="0"/>
    <n v="0"/>
    <n v="0"/>
    <n v="0"/>
    <n v="0"/>
    <n v="0"/>
    <n v="0"/>
    <n v="0"/>
    <n v="0"/>
    <s v=""/>
    <n v="0"/>
    <n v="0"/>
    <n v="0"/>
    <n v="0"/>
    <n v="0"/>
    <n v="0"/>
    <n v="0"/>
    <n v="0"/>
    <n v="0"/>
    <n v="0"/>
    <n v="0"/>
    <n v="0"/>
    <x v="0"/>
    <m/>
    <x v="12"/>
    <x v="8"/>
    <s v="no impacts"/>
    <x v="6"/>
    <s v=""/>
    <s v="SUO_189"/>
    <m/>
  </r>
  <r>
    <s v="OST_347_H_Bfsam-Baleng-Lycee"/>
    <s v="OST_347"/>
    <s v=""/>
    <s v="ESCO"/>
    <s v="Hybrid Solar - S1"/>
    <s v="OST"/>
    <s v="Bafoussam"/>
    <s v="Huawei"/>
    <n v="0"/>
    <n v="0"/>
    <n v="0"/>
    <n v="0"/>
    <n v="0"/>
    <n v="0"/>
    <n v="0"/>
    <n v="0"/>
    <n v="0"/>
    <n v="0"/>
    <n v="0"/>
    <n v="0"/>
    <n v="0"/>
    <s v=""/>
    <n v="0"/>
    <n v="0"/>
    <n v="0"/>
    <n v="0"/>
    <n v="0"/>
    <n v="0"/>
    <n v="0"/>
    <n v="0"/>
    <n v="0"/>
    <n v="0"/>
    <n v="0"/>
    <n v="0"/>
    <x v="0"/>
    <m/>
    <x v="12"/>
    <x v="8"/>
    <s v="no impacts"/>
    <x v="6"/>
    <s v=""/>
    <s v="OST_347"/>
    <m/>
  </r>
  <r>
    <s v="OST_364_H_Dschang-Tchouale"/>
    <s v="OST_364"/>
    <s v=""/>
    <s v="ESCO"/>
    <s v="Hybrid Solar - S1"/>
    <s v="OST"/>
    <s v="Dschang"/>
    <s v="Huawei"/>
    <n v="0"/>
    <n v="0"/>
    <n v="0"/>
    <n v="0"/>
    <n v="0"/>
    <n v="0"/>
    <n v="0"/>
    <n v="0"/>
    <n v="0"/>
    <n v="0"/>
    <n v="0"/>
    <n v="0"/>
    <n v="0"/>
    <s v=""/>
    <n v="0"/>
    <n v="0"/>
    <n v="0"/>
    <n v="0"/>
    <n v="0"/>
    <n v="0"/>
    <n v="0"/>
    <n v="0"/>
    <n v="0"/>
    <n v="0"/>
    <n v="0"/>
    <n v="0"/>
    <x v="0"/>
    <m/>
    <x v="12"/>
    <x v="8"/>
    <s v="no impacts"/>
    <x v="6"/>
    <s v=""/>
    <s v="OST_364"/>
    <m/>
  </r>
  <r>
    <s v="Ngoulmepa-New"/>
    <s v="LIT_523"/>
    <s v=""/>
    <m/>
    <m/>
    <s v="LITTORAL"/>
    <m/>
    <s v="ZTE"/>
    <n v="0"/>
    <n v="0"/>
    <n v="0"/>
    <n v="0"/>
    <n v="0"/>
    <n v="0"/>
    <n v="0"/>
    <n v="0"/>
    <n v="0"/>
    <n v="0"/>
    <n v="0"/>
    <n v="0"/>
    <n v="0"/>
    <s v=""/>
    <n v="0"/>
    <n v="0"/>
    <n v="0"/>
    <n v="0"/>
    <n v="0"/>
    <n v="0"/>
    <n v="0"/>
    <n v="0"/>
    <n v="0"/>
    <n v="0"/>
    <n v="0"/>
    <n v="0"/>
    <x v="0"/>
    <m/>
    <x v="12"/>
    <x v="8"/>
    <s v="no impacts"/>
    <x v="6"/>
    <s v=""/>
    <s v="LIT_523"/>
    <m/>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n v="0"/>
    <n v="0"/>
    <n v="0"/>
    <n v="0"/>
    <x v="1"/>
    <s v="enquete suite a un deces"/>
    <x v="4"/>
    <x v="1"/>
    <s v="EXCLU"/>
    <x v="1"/>
    <s v=""/>
    <s v="ADM_132"/>
    <m/>
  </r>
  <r>
    <s v="Ngong-II"/>
    <s v="NRD_032"/>
    <s v="NORD"/>
    <s v="IHS"/>
    <s v="Grid-Gen"/>
    <s v="NORD"/>
    <s v="Ngong"/>
    <s v="Huawei"/>
    <n v="0"/>
    <n v="0"/>
    <n v="0"/>
    <n v="0"/>
    <n v="0"/>
    <n v="0"/>
    <n v="0"/>
    <n v="0"/>
    <n v="0"/>
    <n v="0"/>
    <n v="21.494800717968918"/>
    <n v="0"/>
    <n v="0"/>
    <n v="0"/>
    <n v="0"/>
    <n v="0"/>
    <n v="0"/>
    <n v="0"/>
    <n v="0"/>
    <n v="0"/>
    <n v="0"/>
    <n v="0"/>
    <n v="0"/>
    <n v="0"/>
    <n v="0"/>
    <n v="0"/>
    <x v="1"/>
    <m/>
    <x v="4"/>
    <x v="1"/>
    <s v="EXCLU"/>
    <x v="1"/>
    <s v=""/>
    <s v="NRD_032"/>
    <m/>
  </r>
  <r>
    <s v="CTR_1057_Z_Labogenie"/>
    <s v="CTR_1057"/>
    <s v="Yaounde"/>
    <s v="ESCO"/>
    <s v="Good Grid + GE"/>
    <s v="CTR"/>
    <s v="Yaounde"/>
    <s v="ZTE"/>
    <n v="0"/>
    <n v="6.8272679798991511"/>
    <n v="0"/>
    <n v="0"/>
    <n v="0"/>
    <n v="0"/>
    <n v="0"/>
    <n v="13.02151552507897"/>
    <n v="0"/>
    <n v="0"/>
    <n v="0"/>
    <n v="0"/>
    <n v="0"/>
    <n v="19.987326393347651"/>
    <n v="0"/>
    <n v="0"/>
    <n v="0"/>
    <n v="0"/>
    <n v="0"/>
    <n v="0"/>
    <n v="0"/>
    <n v="0"/>
    <n v="0"/>
    <n v="0"/>
    <n v="0"/>
    <n v="0"/>
    <x v="0"/>
    <m/>
    <x v="12"/>
    <x v="8"/>
    <s v="no impacts"/>
    <x v="6"/>
    <s v=""/>
    <s v="CTR_1057"/>
    <m/>
  </r>
  <r>
    <s v="Etoa-Dispensaire"/>
    <s v="CTR_715"/>
    <s v="Yaounde"/>
    <s v="CAMUSAT"/>
    <s v="Good Grid + GE"/>
    <s v="CENTRE"/>
    <s v="Yaounde"/>
    <s v="ZTE"/>
    <n v="13.444884614177317"/>
    <n v="0"/>
    <n v="0"/>
    <n v="0"/>
    <n v="0"/>
    <n v="0"/>
    <n v="0"/>
    <n v="0"/>
    <n v="0"/>
    <n v="0"/>
    <n v="1.6586622835179196E-3"/>
    <n v="0"/>
    <n v="15.12154249171739"/>
    <n v="14.511029925834613"/>
    <n v="0"/>
    <n v="0"/>
    <n v="0"/>
    <n v="0"/>
    <n v="0"/>
    <n v="0"/>
    <n v="0"/>
    <n v="0"/>
    <n v="0"/>
    <n v="0"/>
    <n v="0"/>
    <n v="0"/>
    <x v="0"/>
    <m/>
    <x v="12"/>
    <x v="8"/>
    <s v="no impacts"/>
    <x v="6"/>
    <s v=""/>
    <s v="CTR_715"/>
    <m/>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n v="0"/>
    <n v="0"/>
    <n v="0"/>
    <n v="0"/>
    <x v="0"/>
    <m/>
    <x v="12"/>
    <x v="8"/>
    <s v="no impacts"/>
    <x v="6"/>
    <s v=""/>
    <s v="CTR_212"/>
    <m/>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n v="0"/>
    <n v="0"/>
    <n v="0"/>
    <n v="0"/>
    <x v="0"/>
    <m/>
    <x v="10"/>
    <x v="6"/>
    <s v="BSS Hardware issue"/>
    <x v="5"/>
    <s v="05/06/2026: hardware issue,  site with GPS issue (alarm : TDD down 09Apr 02pm)"/>
    <s v="CTR_478"/>
    <m/>
  </r>
  <r>
    <s v="Ndogpassi-III"/>
    <s v="LIT_283"/>
    <s v="Douala"/>
    <s v="IHS"/>
    <s v="Grid-Gen"/>
    <s v="LITTORAL"/>
    <s v="Douala"/>
    <s v="ZTE"/>
    <n v="0"/>
    <n v="0"/>
    <n v="0"/>
    <n v="0"/>
    <n v="2.1432948666364182"/>
    <n v="0"/>
    <n v="0"/>
    <n v="0.8292419663673225"/>
    <n v="0"/>
    <n v="0"/>
    <n v="0"/>
    <n v="0"/>
    <n v="0"/>
    <n v="7.8664109829839113"/>
    <n v="0"/>
    <n v="0"/>
    <n v="0"/>
    <n v="0"/>
    <n v="0"/>
    <n v="0"/>
    <n v="0"/>
    <n v="0"/>
    <n v="0"/>
    <n v="0"/>
    <n v="0"/>
    <n v="0"/>
    <x v="0"/>
    <m/>
    <x v="12"/>
    <x v="8"/>
    <s v="no impacts"/>
    <x v="6"/>
    <s v=""/>
    <s v="LIT_283"/>
    <m/>
  </r>
  <r>
    <s v="Belo"/>
    <s v="NRO_032"/>
    <s v="NORD-OUEST"/>
    <s v="IHS"/>
    <s v="Grid-Gen"/>
    <s v="NORD-OUEST"/>
    <s v="Belo"/>
    <s v="NOKIA"/>
    <n v="0"/>
    <n v="0"/>
    <n v="0"/>
    <n v="0"/>
    <n v="0"/>
    <n v="0"/>
    <n v="0"/>
    <n v="0"/>
    <n v="0"/>
    <n v="2.4744041952081322"/>
    <n v="0.12246308030734648"/>
    <n v="0"/>
    <n v="7.3299293438313221E-2"/>
    <n v="0"/>
    <n v="0"/>
    <n v="0"/>
    <n v="0"/>
    <n v="0.14171753231002795"/>
    <n v="0"/>
    <n v="0"/>
    <n v="0"/>
    <n v="0"/>
    <n v="0"/>
    <n v="0"/>
    <n v="0"/>
    <n v="0"/>
    <x v="2"/>
    <m/>
    <x v="12"/>
    <x v="8"/>
    <s v="no impacts"/>
    <x v="6"/>
    <s v=""/>
    <s v="NRO_032"/>
    <m/>
  </r>
  <r>
    <s v="Sorawel-IHS"/>
    <s v="NRD_099"/>
    <s v="NORD"/>
    <s v="IHS"/>
    <s v="Grid-Gen"/>
    <s v="NORD"/>
    <s v="Sorawel"/>
    <s v="Huawei"/>
    <n v="0"/>
    <n v="0"/>
    <n v="0"/>
    <n v="0"/>
    <n v="0"/>
    <n v="0"/>
    <n v="0"/>
    <n v="0"/>
    <n v="0"/>
    <n v="0"/>
    <n v="0"/>
    <n v="0"/>
    <n v="0"/>
    <n v="6.3994757913780944"/>
    <n v="0"/>
    <n v="0"/>
    <n v="0"/>
    <n v="0"/>
    <n v="0"/>
    <n v="0"/>
    <n v="0"/>
    <n v="0"/>
    <n v="0"/>
    <n v="0"/>
    <n v="0"/>
    <n v="0"/>
    <x v="0"/>
    <m/>
    <x v="12"/>
    <x v="8"/>
    <s v="no impacts"/>
    <x v="6"/>
    <s v=""/>
    <s v="NRD_099"/>
    <m/>
  </r>
  <r>
    <s v="Biteng"/>
    <s v="CTR_211"/>
    <s v="Yaounde"/>
    <s v="IHS"/>
    <s v="Grid-Gen"/>
    <s v="CENTRE"/>
    <s v="Yaounde"/>
    <s v="ZTE"/>
    <n v="0"/>
    <n v="0"/>
    <n v="0"/>
    <n v="0"/>
    <n v="0"/>
    <n v="0"/>
    <n v="0"/>
    <n v="0"/>
    <n v="0"/>
    <n v="0"/>
    <n v="0"/>
    <n v="0"/>
    <n v="0"/>
    <n v="2.7791689138865312"/>
    <n v="0"/>
    <n v="0"/>
    <n v="0"/>
    <n v="0"/>
    <n v="0"/>
    <n v="0"/>
    <n v="0"/>
    <n v="0"/>
    <n v="0"/>
    <n v="0"/>
    <n v="0"/>
    <n v="0"/>
    <x v="0"/>
    <m/>
    <x v="12"/>
    <x v="8"/>
    <s v="no impacts"/>
    <x v="6"/>
    <s v=""/>
    <s v="CTR_211"/>
    <m/>
  </r>
  <r>
    <s v="Garoua-Yelwa-Orange-IHS"/>
    <s v="NRD_082"/>
    <s v="Garoua"/>
    <s v="IHS"/>
    <s v="Grid-Gen"/>
    <s v="NORD"/>
    <s v="Garoua"/>
    <s v="Huawei"/>
    <n v="0"/>
    <n v="0"/>
    <n v="0"/>
    <n v="2.595949154331926"/>
    <n v="3.287450810854001"/>
    <n v="0"/>
    <n v="0"/>
    <n v="0"/>
    <n v="0"/>
    <n v="0"/>
    <n v="0"/>
    <n v="0"/>
    <n v="0"/>
    <n v="2.2288497373249667"/>
    <n v="0"/>
    <n v="0"/>
    <n v="0"/>
    <n v="8.586698455910259"/>
    <n v="0"/>
    <n v="0"/>
    <n v="0"/>
    <n v="0"/>
    <n v="0"/>
    <n v="0"/>
    <n v="0"/>
    <n v="0"/>
    <x v="0"/>
    <m/>
    <x v="12"/>
    <x v="8"/>
    <s v="no impacts"/>
    <x v="6"/>
    <s v=""/>
    <s v="NRD_082"/>
    <m/>
  </r>
  <r>
    <s v="Djabi-IHS"/>
    <s v="NRD_069"/>
    <s v="NORD"/>
    <s v="IHS"/>
    <s v="Solar-Gen"/>
    <s v="NORD"/>
    <s v="Djabi"/>
    <s v="Huawei"/>
    <n v="0"/>
    <n v="0"/>
    <n v="0"/>
    <n v="0"/>
    <n v="0"/>
    <n v="0"/>
    <n v="0"/>
    <n v="0"/>
    <n v="0"/>
    <n v="0"/>
    <n v="0"/>
    <n v="0"/>
    <n v="0"/>
    <n v="1.2446209403794732"/>
    <n v="0"/>
    <n v="0"/>
    <n v="0"/>
    <n v="0"/>
    <n v="0"/>
    <n v="0"/>
    <n v="0"/>
    <n v="0"/>
    <n v="0"/>
    <n v="0"/>
    <n v="0"/>
    <n v="0"/>
    <x v="0"/>
    <m/>
    <x v="12"/>
    <x v="8"/>
    <s v="no impacts"/>
    <x v="6"/>
    <s v=""/>
    <s v="NRD_069"/>
    <m/>
  </r>
  <r>
    <s v="Bda-Titam-Naka"/>
    <s v="OST_113"/>
    <s v="NORD-OUEST"/>
    <s v="IHS"/>
    <s v="Grid-Gen"/>
    <s v="OUEST"/>
    <s v="Bamenda"/>
    <s v="Huawei"/>
    <n v="0"/>
    <n v="0"/>
    <n v="0"/>
    <n v="0"/>
    <n v="0.56287507169701478"/>
    <n v="0"/>
    <n v="0"/>
    <n v="0"/>
    <n v="0"/>
    <n v="0"/>
    <n v="1.0384474350303767"/>
    <n v="0"/>
    <n v="0"/>
    <n v="1.0907042145003467"/>
    <n v="0"/>
    <n v="0"/>
    <n v="0"/>
    <n v="3.5271899335964356"/>
    <n v="0"/>
    <n v="0"/>
    <n v="0"/>
    <n v="0"/>
    <n v="0"/>
    <n v="0"/>
    <n v="0"/>
    <n v="0"/>
    <x v="0"/>
    <m/>
    <x v="12"/>
    <x v="8"/>
    <s v="no impacts"/>
    <x v="6"/>
    <s v=""/>
    <s v="OST_113"/>
    <m/>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n v="0"/>
    <n v="0"/>
    <n v="0"/>
    <n v="0"/>
    <x v="0"/>
    <m/>
    <x v="12"/>
    <x v="8"/>
    <s v="no impacts"/>
    <x v="6"/>
    <s v=""/>
    <s v="CTR_830"/>
    <m/>
  </r>
  <r>
    <s v="Bafia-Lable"/>
    <s v="CTR_362"/>
    <s v="CENTRE"/>
    <s v="IHS"/>
    <s v="Grid-Gen"/>
    <s v="CENTRE"/>
    <s v="Bafia"/>
    <s v="ZTE"/>
    <n v="0"/>
    <n v="0"/>
    <n v="0"/>
    <n v="0"/>
    <n v="0"/>
    <n v="0"/>
    <n v="0.21651785077318528"/>
    <n v="0"/>
    <n v="3.5804276423738632"/>
    <n v="0"/>
    <n v="1.9547959238998613"/>
    <n v="0"/>
    <n v="0"/>
    <n v="0.87152893705786816"/>
    <n v="0"/>
    <n v="0"/>
    <n v="0"/>
    <n v="0"/>
    <n v="0"/>
    <n v="0"/>
    <n v="0"/>
    <n v="0"/>
    <n v="0"/>
    <n v="0"/>
    <n v="0"/>
    <n v="0"/>
    <x v="0"/>
    <m/>
    <x v="12"/>
    <x v="8"/>
    <s v="no impacts"/>
    <x v="6"/>
    <s v=""/>
    <s v="CTR_362"/>
    <m/>
  </r>
  <r>
    <s v="EMVIENG1"/>
    <s v="SUD_160"/>
    <s v="CENTRE"/>
    <s v="ESCO"/>
    <s v="HGB"/>
    <s v="SUD"/>
    <s v="Emvieng"/>
    <s v="NOKIA"/>
    <n v="0"/>
    <n v="0"/>
    <n v="3.759398628524356E-3"/>
    <n v="0"/>
    <n v="0"/>
    <n v="0"/>
    <n v="0"/>
    <n v="0"/>
    <n v="0.22160425785545262"/>
    <n v="0"/>
    <n v="0"/>
    <n v="0"/>
    <n v="0"/>
    <n v="0.83307650820556278"/>
    <n v="0"/>
    <n v="0"/>
    <n v="0"/>
    <n v="0.10119623437290447"/>
    <n v="0"/>
    <n v="0"/>
    <n v="0"/>
    <n v="0"/>
    <n v="0"/>
    <n v="0"/>
    <n v="0"/>
    <n v="0"/>
    <x v="0"/>
    <m/>
    <x v="12"/>
    <x v="8"/>
    <s v="no impacts"/>
    <x v="6"/>
    <s v=""/>
    <s v="SUD_160"/>
    <m/>
  </r>
  <r>
    <s v="Nkolafeme"/>
    <s v="CTR_246"/>
    <s v="Yaounde"/>
    <s v="IHS"/>
    <s v="Grid-Gen"/>
    <s v="CENTRE"/>
    <s v="Yaounde"/>
    <s v="ZTE"/>
    <n v="0"/>
    <n v="0"/>
    <n v="0"/>
    <n v="0"/>
    <n v="10.574364429149082"/>
    <n v="10.778790096823075"/>
    <n v="0"/>
    <n v="0.20497855510183091"/>
    <n v="0"/>
    <n v="3.9330628108654153"/>
    <n v="0"/>
    <n v="0"/>
    <n v="0"/>
    <n v="0.47295060682070456"/>
    <n v="0"/>
    <n v="0"/>
    <n v="0"/>
    <n v="0"/>
    <n v="0"/>
    <n v="0"/>
    <n v="0"/>
    <n v="0"/>
    <n v="0"/>
    <n v="0"/>
    <n v="0"/>
    <n v="0"/>
    <x v="0"/>
    <m/>
    <x v="12"/>
    <x v="8"/>
    <s v="no impacts"/>
    <x v="6"/>
    <s v=""/>
    <s v="CTR_246"/>
    <m/>
  </r>
  <r>
    <s v="Badankali-IHS"/>
    <s v="NRD_107"/>
    <s v="NORD"/>
    <s v="IHS"/>
    <s v="Hybrid-Gen"/>
    <s v="NORD"/>
    <s v="Badankali"/>
    <s v="Huawei"/>
    <n v="0"/>
    <n v="0"/>
    <n v="0"/>
    <n v="0"/>
    <n v="0"/>
    <n v="0"/>
    <n v="0"/>
    <n v="0"/>
    <n v="0"/>
    <n v="0"/>
    <n v="0"/>
    <n v="0"/>
    <n v="0"/>
    <n v="0.40214534590064288"/>
    <n v="0"/>
    <n v="0"/>
    <n v="0"/>
    <n v="0"/>
    <n v="0"/>
    <n v="0"/>
    <n v="0"/>
    <n v="0"/>
    <n v="0"/>
    <n v="0"/>
    <n v="0"/>
    <n v="0"/>
    <x v="0"/>
    <m/>
    <x v="12"/>
    <x v="8"/>
    <s v="no impacts"/>
    <x v="6"/>
    <s v=""/>
    <s v="NRD_107"/>
    <m/>
  </r>
  <r>
    <s v="Maroua-Domayo-IHS"/>
    <s v="EXN_241"/>
    <s v="Maroua"/>
    <s v="IHS"/>
    <s v="Grid-Gen"/>
    <s v="EXTREME-NORD"/>
    <s v="Maroua"/>
    <s v="Huawei"/>
    <n v="0"/>
    <n v="0"/>
    <n v="0"/>
    <n v="0"/>
    <n v="0"/>
    <n v="0"/>
    <n v="0"/>
    <n v="0"/>
    <n v="0"/>
    <n v="0"/>
    <n v="0"/>
    <n v="0"/>
    <n v="0"/>
    <n v="0.23611860184400438"/>
    <n v="0"/>
    <n v="0"/>
    <n v="0"/>
    <n v="0"/>
    <n v="0"/>
    <n v="0"/>
    <n v="0"/>
    <n v="0"/>
    <n v="0"/>
    <n v="0"/>
    <n v="0"/>
    <n v="0"/>
    <x v="0"/>
    <m/>
    <x v="12"/>
    <x v="8"/>
    <s v="no impacts"/>
    <x v="6"/>
    <s v=""/>
    <s v="EXN_241"/>
    <m/>
  </r>
  <r>
    <s v="Laore-MTN-IHS"/>
    <s v="ADM_093"/>
    <s v="ADAMAOUA"/>
    <s v="IHS"/>
    <s v="Solar-Gen"/>
    <s v="ADAMAOUA"/>
    <s v="Laore"/>
    <s v="NOKIA"/>
    <n v="0"/>
    <n v="0"/>
    <n v="0"/>
    <n v="0"/>
    <n v="0"/>
    <n v="0"/>
    <n v="0"/>
    <n v="0"/>
    <n v="1.8728999941590844E-3"/>
    <n v="0"/>
    <n v="0"/>
    <n v="0"/>
    <n v="0"/>
    <n v="0.12829903972362774"/>
    <n v="0"/>
    <n v="0"/>
    <n v="0"/>
    <n v="0"/>
    <n v="0"/>
    <n v="0"/>
    <n v="0"/>
    <n v="0"/>
    <n v="0"/>
    <n v="0"/>
    <n v="0"/>
    <n v="0"/>
    <x v="0"/>
    <m/>
    <x v="12"/>
    <x v="8"/>
    <s v="no impacts"/>
    <x v="6"/>
    <s v=""/>
    <s v="ADM_093"/>
    <m/>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n v="0"/>
    <n v="0"/>
    <n v="0"/>
    <n v="0"/>
    <x v="0"/>
    <m/>
    <x v="12"/>
    <x v="8"/>
    <s v="no impacts"/>
    <x v="6"/>
    <s v=""/>
    <s v="LIT_098"/>
    <m/>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n v="0"/>
    <n v="0"/>
    <n v="0"/>
    <n v="0"/>
    <x v="0"/>
    <m/>
    <x v="12"/>
    <x v="8"/>
    <s v="no impacts"/>
    <x v="6"/>
    <s v=""/>
    <s v="NRO_226"/>
    <m/>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n v="0"/>
    <n v="0"/>
    <n v="0"/>
    <n v="0"/>
    <x v="0"/>
    <m/>
    <x v="12"/>
    <x v="8"/>
    <s v="no impacts"/>
    <x v="6"/>
    <s v=""/>
    <s v="NRO_128"/>
    <m/>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n v="0"/>
    <n v="0"/>
    <n v="0"/>
    <n v="0"/>
    <x v="0"/>
    <m/>
    <x v="12"/>
    <x v="8"/>
    <s v="no impacts"/>
    <x v="6"/>
    <s v=""/>
    <s v="SUD_092"/>
    <m/>
  </r>
  <r>
    <s v="GBHS-Muyuka"/>
    <s v="SUO_246"/>
    <s v="NORD-OUEST"/>
    <m/>
    <m/>
    <s v="SUD-OUEST"/>
    <s v="Bamenda"/>
    <s v="Huawei"/>
    <n v="0"/>
    <n v="0"/>
    <n v="0"/>
    <n v="0"/>
    <n v="0"/>
    <n v="0"/>
    <n v="0"/>
    <n v="0"/>
    <n v="0"/>
    <n v="0"/>
    <n v="0"/>
    <n v="0"/>
    <n v="0"/>
    <n v="4.0128926214140796E-3"/>
    <n v="0"/>
    <n v="0"/>
    <n v="0"/>
    <n v="0"/>
    <n v="0"/>
    <n v="0"/>
    <n v="0"/>
    <n v="0"/>
    <n v="0"/>
    <n v="0"/>
    <n v="0"/>
    <n v="0"/>
    <x v="0"/>
    <m/>
    <x v="12"/>
    <x v="8"/>
    <s v="no impacts"/>
    <x v="6"/>
    <s v=""/>
    <s v="SUO_246"/>
    <m/>
  </r>
  <r>
    <s v="Ndogp-Nodal"/>
    <s v="LIT_093"/>
    <s v="Douala"/>
    <m/>
    <m/>
    <s v="LITTORAL"/>
    <s v="Douala"/>
    <s v="ZTE"/>
    <n v="0"/>
    <n v="0"/>
    <n v="0"/>
    <n v="0"/>
    <n v="0"/>
    <n v="0"/>
    <n v="0"/>
    <n v="0"/>
    <n v="0"/>
    <n v="0"/>
    <n v="0"/>
    <n v="0"/>
    <n v="0"/>
    <n v="2.56825127770507E-3"/>
    <n v="0"/>
    <n v="0"/>
    <n v="0"/>
    <n v="0"/>
    <n v="0"/>
    <n v="0"/>
    <n v="0"/>
    <n v="0"/>
    <n v="0"/>
    <n v="0"/>
    <n v="0"/>
    <n v="0"/>
    <x v="0"/>
    <m/>
    <x v="12"/>
    <x v="8"/>
    <s v="no impacts"/>
    <x v="6"/>
    <s v=""/>
    <s v="LIT_093"/>
    <m/>
  </r>
  <r>
    <s v="PK8"/>
    <s v="LIT_255"/>
    <s v="Douala"/>
    <s v="IHS"/>
    <s v="Grid-Gen"/>
    <s v="LITTORAL"/>
    <s v="Douala"/>
    <s v="ZTE"/>
    <n v="0"/>
    <n v="0"/>
    <n v="0.35877043543273729"/>
    <n v="0"/>
    <n v="0"/>
    <n v="0"/>
    <n v="0"/>
    <n v="0"/>
    <n v="0"/>
    <n v="0"/>
    <n v="0.77719920783716157"/>
    <n v="0"/>
    <n v="0"/>
    <n v="2.3720654162136274E-3"/>
    <n v="0"/>
    <n v="0"/>
    <n v="0"/>
    <n v="0"/>
    <n v="0"/>
    <n v="0"/>
    <n v="0"/>
    <n v="0"/>
    <n v="0"/>
    <n v="0"/>
    <n v="0"/>
    <n v="0"/>
    <x v="0"/>
    <m/>
    <x v="12"/>
    <x v="8"/>
    <s v="no impacts"/>
    <x v="6"/>
    <s v=""/>
    <s v="LIT_255"/>
    <m/>
  </r>
  <r>
    <s v="Crf-Mutzig-IHS"/>
    <s v="LIT_485"/>
    <s v="Douala"/>
    <s v="IHS"/>
    <s v="Grid-Gen"/>
    <s v="LITTORAL"/>
    <s v="Douala"/>
    <s v="ZTE"/>
    <n v="0"/>
    <n v="0"/>
    <n v="0"/>
    <n v="0"/>
    <n v="0"/>
    <n v="0"/>
    <n v="0"/>
    <n v="0"/>
    <n v="0"/>
    <n v="0"/>
    <n v="0"/>
    <n v="0"/>
    <n v="0"/>
    <n v="2.158044476405014E-3"/>
    <n v="0"/>
    <n v="0"/>
    <n v="0"/>
    <n v="0"/>
    <n v="0"/>
    <n v="0"/>
    <n v="0"/>
    <n v="0"/>
    <n v="0"/>
    <n v="0"/>
    <n v="0"/>
    <n v="0"/>
    <x v="0"/>
    <m/>
    <x v="12"/>
    <x v="8"/>
    <s v="no impacts"/>
    <x v="6"/>
    <s v=""/>
    <s v="LIT_485"/>
    <m/>
  </r>
  <r>
    <s v="Song-Kot-IHS"/>
    <s v="LIT_374"/>
    <s v="Douala"/>
    <s v="IHS"/>
    <s v="Grid-Gen"/>
    <s v="LITTORAL"/>
    <s v="Douala"/>
    <s v="ZTE"/>
    <n v="0"/>
    <n v="1.7554532535463276"/>
    <n v="0"/>
    <n v="0"/>
    <n v="0"/>
    <n v="0"/>
    <n v="0"/>
    <n v="0"/>
    <n v="0"/>
    <n v="0"/>
    <n v="0"/>
    <n v="0"/>
    <n v="0"/>
    <n v="2.1045392414528177E-3"/>
    <n v="0"/>
    <n v="0"/>
    <n v="0"/>
    <n v="0"/>
    <n v="0"/>
    <n v="0"/>
    <n v="0"/>
    <n v="0"/>
    <n v="0"/>
    <n v="0"/>
    <n v="0"/>
    <n v="0"/>
    <x v="0"/>
    <m/>
    <x v="12"/>
    <x v="8"/>
    <s v="no impacts"/>
    <x v="6"/>
    <s v=""/>
    <s v="LIT_374"/>
    <m/>
  </r>
  <r>
    <s v="Nyalla-Pariso"/>
    <s v="LIT_179"/>
    <s v="Douala"/>
    <s v="IHS"/>
    <s v="Grid-Gen"/>
    <s v="LITTORAL"/>
    <s v="Douala"/>
    <s v="ZTE"/>
    <n v="0"/>
    <n v="0"/>
    <n v="0"/>
    <n v="0"/>
    <n v="0"/>
    <n v="8.4071705575673512"/>
    <n v="0"/>
    <n v="0"/>
    <n v="0"/>
    <n v="0"/>
    <n v="0"/>
    <n v="0"/>
    <n v="0"/>
    <n v="2.0867041631353052E-3"/>
    <n v="0"/>
    <n v="0"/>
    <n v="0"/>
    <n v="0"/>
    <n v="0"/>
    <n v="0"/>
    <n v="0"/>
    <n v="0"/>
    <n v="0"/>
    <n v="0"/>
    <n v="0"/>
    <n v="0"/>
    <x v="0"/>
    <m/>
    <x v="12"/>
    <x v="8"/>
    <s v="no impacts"/>
    <x v="6"/>
    <s v=""/>
    <s v="LIT_179"/>
    <m/>
  </r>
  <r>
    <s v="PK11"/>
    <s v="LIT_128"/>
    <s v="Douala"/>
    <s v="IHS"/>
    <s v="Grid-Gen"/>
    <s v="LITTORAL"/>
    <s v="Douala"/>
    <s v="ZTE"/>
    <n v="0"/>
    <n v="57.767140937069307"/>
    <n v="13.868556899607057"/>
    <n v="13.868556899607057"/>
    <n v="43.079383220187594"/>
    <n v="0"/>
    <n v="0"/>
    <n v="0"/>
    <n v="0"/>
    <n v="0"/>
    <n v="0"/>
    <n v="0"/>
    <n v="0"/>
    <n v="2.0331989281831093E-3"/>
    <n v="0"/>
    <n v="0"/>
    <n v="0"/>
    <n v="0"/>
    <n v="0"/>
    <n v="0"/>
    <n v="0"/>
    <n v="0"/>
    <n v="0"/>
    <n v="0"/>
    <n v="0"/>
    <n v="0"/>
    <x v="0"/>
    <m/>
    <x v="12"/>
    <x v="8"/>
    <s v="no impacts"/>
    <x v="6"/>
    <s v=""/>
    <s v="LIT_128"/>
    <m/>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n v="0"/>
    <n v="0"/>
    <n v="0"/>
    <n v="0"/>
    <x v="0"/>
    <m/>
    <x v="12"/>
    <x v="8"/>
    <s v="no impacts"/>
    <x v="6"/>
    <s v=""/>
    <s v="LIT_655"/>
    <m/>
  </r>
  <r>
    <s v="Bana-Centre"/>
    <s v="OST_036"/>
    <s v="OUEST"/>
    <s v="IHS"/>
    <s v="Grid-Gen"/>
    <s v="OUEST"/>
    <s v="Bana"/>
    <s v="Huawei"/>
    <n v="0"/>
    <n v="0"/>
    <n v="0"/>
    <n v="0"/>
    <n v="0"/>
    <n v="0"/>
    <n v="0"/>
    <n v="0"/>
    <n v="0"/>
    <n v="0"/>
    <n v="0"/>
    <n v="0"/>
    <n v="0"/>
    <n v="1.8726832233265697E-3"/>
    <n v="0"/>
    <n v="0"/>
    <n v="0"/>
    <n v="0"/>
    <n v="0"/>
    <n v="0"/>
    <n v="0"/>
    <n v="0"/>
    <n v="0"/>
    <n v="0"/>
    <n v="0"/>
    <n v="0"/>
    <x v="0"/>
    <m/>
    <x v="12"/>
    <x v="8"/>
    <s v="no impacts"/>
    <x v="6"/>
    <s v=""/>
    <s v="OST_036"/>
    <m/>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n v="0"/>
    <n v="0"/>
    <n v="0"/>
    <n v="0"/>
    <x v="0"/>
    <m/>
    <x v="12"/>
    <x v="8"/>
    <s v="no impacts"/>
    <x v="6"/>
    <s v=""/>
    <s v="LIT_346"/>
    <m/>
  </r>
  <r>
    <s v="Total-Ndobo"/>
    <s v="LIT_437"/>
    <s v="Douala"/>
    <s v="IHS"/>
    <s v="Grid-Gen"/>
    <s v="LITTORAL"/>
    <s v="Douala"/>
    <s v="ZTE"/>
    <n v="0"/>
    <n v="0"/>
    <n v="0"/>
    <n v="0"/>
    <n v="0"/>
    <n v="0"/>
    <n v="0"/>
    <n v="0"/>
    <n v="0"/>
    <n v="0"/>
    <n v="0"/>
    <n v="0"/>
    <n v="0"/>
    <n v="1.7835078317394704E-3"/>
    <n v="0"/>
    <n v="0"/>
    <n v="0"/>
    <n v="0"/>
    <n v="0"/>
    <n v="0"/>
    <n v="0"/>
    <n v="0"/>
    <n v="0"/>
    <n v="0"/>
    <n v="0"/>
    <n v="0"/>
    <x v="0"/>
    <m/>
    <x v="12"/>
    <x v="8"/>
    <s v="no impacts"/>
    <x v="6"/>
    <s v=""/>
    <s v="LIT_437"/>
    <m/>
  </r>
  <r>
    <s v="Bberi-Enem"/>
    <s v="LIT_637"/>
    <s v="Douala"/>
    <s v="CAMUSAT"/>
    <s v="Good Grid + GE"/>
    <s v="LITTORAL"/>
    <s v="Douala"/>
    <s v="ZTE"/>
    <n v="0"/>
    <n v="0"/>
    <n v="0"/>
    <n v="0"/>
    <n v="0"/>
    <n v="0"/>
    <n v="0"/>
    <n v="0"/>
    <n v="0"/>
    <n v="0"/>
    <n v="0"/>
    <n v="0"/>
    <n v="0"/>
    <n v="1.6408272052002239E-3"/>
    <n v="0"/>
    <n v="0"/>
    <n v="0"/>
    <n v="0"/>
    <n v="0"/>
    <n v="0"/>
    <n v="0"/>
    <n v="0"/>
    <n v="0"/>
    <n v="0"/>
    <n v="0"/>
    <n v="0"/>
    <x v="0"/>
    <m/>
    <x v="12"/>
    <x v="8"/>
    <s v="no impacts"/>
    <x v="6"/>
    <s v=""/>
    <s v="LIT_637"/>
    <m/>
  </r>
  <r>
    <s v="Boadibo"/>
    <s v="LIT_682"/>
    <s v="Douala"/>
    <s v="CAMUSAT"/>
    <s v="Good Grid + GE"/>
    <s v="LITTORAL"/>
    <s v="Douala"/>
    <s v="ZTE"/>
    <n v="0"/>
    <n v="0"/>
    <n v="0"/>
    <n v="0"/>
    <n v="15.181700210881967"/>
    <n v="0"/>
    <n v="0"/>
    <n v="0"/>
    <n v="7.1749271615401522"/>
    <n v="0"/>
    <n v="0"/>
    <n v="0"/>
    <n v="0"/>
    <n v="1.391136108756585E-3"/>
    <n v="0"/>
    <n v="0"/>
    <n v="0"/>
    <n v="0"/>
    <n v="0"/>
    <n v="0"/>
    <n v="0"/>
    <n v="0"/>
    <n v="0"/>
    <n v="0"/>
    <n v="0"/>
    <n v="0"/>
    <x v="0"/>
    <m/>
    <x v="12"/>
    <x v="8"/>
    <s v="no impacts"/>
    <x v="6"/>
    <s v=""/>
    <s v="LIT_682"/>
    <m/>
  </r>
  <r>
    <s v="Bomono-Gare-IHS"/>
    <s v="LIT_498"/>
    <s v="LITTORAL"/>
    <s v="IHS"/>
    <s v="Grid-Gen"/>
    <s v="LITTORAL"/>
    <s v="Bomono"/>
    <s v="ZTE"/>
    <n v="0"/>
    <n v="0"/>
    <n v="0"/>
    <n v="0"/>
    <n v="2.2071622820910135"/>
    <n v="0"/>
    <n v="0"/>
    <n v="0"/>
    <n v="0"/>
    <n v="0"/>
    <n v="0"/>
    <n v="0"/>
    <n v="0"/>
    <n v="1.3554659521219016E-3"/>
    <n v="0"/>
    <n v="0"/>
    <n v="0"/>
    <n v="0"/>
    <n v="0"/>
    <n v="0"/>
    <n v="0"/>
    <n v="0"/>
    <n v="0"/>
    <n v="0"/>
    <n v="0"/>
    <n v="0"/>
    <x v="0"/>
    <m/>
    <x v="12"/>
    <x v="8"/>
    <s v="no impacts"/>
    <x v="6"/>
    <s v=""/>
    <s v="LIT_498"/>
    <m/>
  </r>
  <r>
    <s v="Famkeu-IHS"/>
    <s v="OST_308"/>
    <s v="OUEST"/>
    <s v="IHS"/>
    <s v="Grid-Lithium"/>
    <s v="OUEST"/>
    <s v="Bafang"/>
    <s v="Huawei"/>
    <n v="0"/>
    <n v="0"/>
    <n v="0"/>
    <n v="0"/>
    <n v="0"/>
    <n v="0"/>
    <n v="0"/>
    <n v="0"/>
    <n v="0"/>
    <n v="0"/>
    <n v="0"/>
    <n v="0"/>
    <n v="0"/>
    <n v="5.3505234952187721E-4"/>
    <n v="0"/>
    <n v="0"/>
    <n v="0"/>
    <n v="0"/>
    <n v="0"/>
    <n v="0"/>
    <n v="0"/>
    <n v="0"/>
    <n v="0"/>
    <n v="0"/>
    <n v="0"/>
    <n v="0"/>
    <x v="0"/>
    <m/>
    <x v="6"/>
    <x v="2"/>
    <s v="Warehouse HUAWEI"/>
    <x v="2"/>
    <s v="(05/06/2026 ocm ran 18h): 06/05/2026 AIM faulty, expédition en cours vers Bafang, ETD=13H, ETR=16H_x000a_05.05.26: FME sur site et travaux avec le BO TX_x000a_04.05.2026: L'expedition de la spare se fera ce Jour ETD=05.05.2026_x000a_03.05.2026: ODU faulty Commande passer par mail au SPM Car spare pas disponible dans le WH Hammer. Update ASAP_x000a_Impacted by OST_099_H_Bafang-Chefferie (TX issue)..;..;(05/06/2026 ocm ran 15h): 06/05/2026 AIM faulty, expédition en cours vers Bafang, ETD=13H, ETR=16H_x000a_05.05.26: FME sur site et travaux avec le BO TX_x000a_04.05.2026: L'expedition de la spare se fera ce Jour ETD=05.05.2026_x000a_03.05.2026: ODU faulty Commande passer par mail au SPM Car spare pas disponible dans le WH Hammer. Update ASAP_x000a_Impacted by OST_099_H_Bafang-Chefferie (TX issue)..;..;(05/06/2026 ocm ran 10h): 06/05/2026 AIM faulty, expédition en cours vers Bafang, ETD=13H, ETR=16H_x000a_05.05.26: FME sur site et travaux avec le BO TX_x000a_04.05.2026: L'expedition de la spare se fera ce Jour ETD=05.05.2026_x000a_03.05.2026: ODU faulty Commande passer par mail au SPM Car spare pas disponible dans le WH Hammer. Update ASAP_x000a_Impacted by OST_099_H_Bafang-Chefferie (TX issue)"/>
    <s v="OST_308"/>
    <m/>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n v="0"/>
    <n v="0"/>
    <n v="0"/>
    <n v="0"/>
    <x v="0"/>
    <m/>
    <x v="12"/>
    <x v="8"/>
    <s v="no impacts"/>
    <x v="6"/>
    <s v=""/>
    <s v="OST_015"/>
    <m/>
  </r>
  <r>
    <s v="Ngousso-II"/>
    <s v="CTR_342"/>
    <s v="Yaounde"/>
    <s v="IHS"/>
    <s v="Grid-Gen"/>
    <s v="CENTRE"/>
    <s v="Yaounde"/>
    <s v="ZTE"/>
    <n v="0"/>
    <n v="0"/>
    <n v="0"/>
    <n v="0"/>
    <n v="0"/>
    <n v="0"/>
    <n v="0"/>
    <n v="0"/>
    <n v="12.20406254547945"/>
    <n v="0"/>
    <n v="4.6602167889439627"/>
    <n v="0"/>
    <n v="0"/>
    <n v="0"/>
    <n v="0"/>
    <n v="0"/>
    <n v="0"/>
    <n v="0"/>
    <n v="0"/>
    <n v="0"/>
    <n v="0"/>
    <n v="0"/>
    <n v="0"/>
    <n v="0"/>
    <n v="0"/>
    <n v="0"/>
    <x v="0"/>
    <m/>
    <x v="12"/>
    <x v="8"/>
    <s v="no impacts"/>
    <x v="6"/>
    <s v=""/>
    <s v="CTR_342"/>
    <m/>
  </r>
  <r>
    <s v="Montee-Kondengui-MTN-IHS"/>
    <s v="CTR_535"/>
    <s v="Yaounde"/>
    <s v="IHS"/>
    <s v="Grid-Gen"/>
    <s v="CENTRE"/>
    <s v="Yaounde"/>
    <s v="ZTE"/>
    <n v="0"/>
    <n v="0"/>
    <n v="0"/>
    <n v="0"/>
    <n v="0"/>
    <n v="0"/>
    <n v="0"/>
    <n v="0"/>
    <n v="0"/>
    <n v="2.7929732645041908E-2"/>
    <n v="0"/>
    <n v="0"/>
    <n v="0"/>
    <n v="0"/>
    <n v="0"/>
    <n v="0"/>
    <n v="0"/>
    <n v="0"/>
    <n v="0"/>
    <n v="0"/>
    <n v="0"/>
    <n v="0"/>
    <n v="0"/>
    <n v="0"/>
    <n v="0"/>
    <n v="0"/>
    <x v="0"/>
    <m/>
    <x v="12"/>
    <x v="8"/>
    <s v="no impacts"/>
    <x v="6"/>
    <s v="(05/06/2026 ticket): INC-20260506-00014954...2026-05-06 23:16:47...Site is up from TX side...user:OCM_NOC.IHS"/>
    <s v="CTR_535"/>
    <m/>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n v="0"/>
    <n v="0"/>
    <n v="0"/>
    <n v="0"/>
    <x v="0"/>
    <m/>
    <x v="10"/>
    <x v="6"/>
    <s v="BSS Hardware issue"/>
    <x v="5"/>
    <s v="05/06/2026: hardware issue,  site with GPS issue (alarm : TDD down 09Apr 02pm)"/>
    <s v="CTR_728"/>
    <m/>
  </r>
  <r>
    <s v="CBC-Radio-II"/>
    <s v="CTR_821"/>
    <s v="Yaounde"/>
    <s v="CAMUSAT"/>
    <s v="Good Grid no GE - 8h"/>
    <s v="CENTRE"/>
    <s v="Yaounde"/>
    <s v="ZTE"/>
    <n v="0"/>
    <n v="0"/>
    <n v="0"/>
    <n v="0"/>
    <n v="0"/>
    <n v="0"/>
    <n v="0"/>
    <n v="0"/>
    <n v="0"/>
    <n v="0"/>
    <n v="10.694465846538424"/>
    <n v="0"/>
    <n v="3.4511589947293775"/>
    <n v="0"/>
    <n v="0"/>
    <n v="0"/>
    <n v="0"/>
    <n v="0"/>
    <n v="0"/>
    <n v="0"/>
    <n v="0"/>
    <n v="0"/>
    <n v="0"/>
    <n v="0"/>
    <n v="0"/>
    <n v="0"/>
    <x v="0"/>
    <m/>
    <x v="12"/>
    <x v="8"/>
    <s v="no impacts"/>
    <x v="6"/>
    <s v=""/>
    <s v="CTR_821"/>
    <m/>
  </r>
  <r>
    <s v="Nkolmesseng-Crf-Safari"/>
    <s v="CTR_559"/>
    <s v="Yaounde"/>
    <s v="CAMUSAT"/>
    <s v="Good Grid no GE - 8h"/>
    <s v="CENTRE"/>
    <s v="Yaounde"/>
    <s v="ZTE"/>
    <n v="0"/>
    <n v="0"/>
    <n v="0"/>
    <n v="0"/>
    <n v="0"/>
    <n v="0"/>
    <n v="0"/>
    <n v="0"/>
    <n v="0"/>
    <n v="0"/>
    <n v="2.4465982085020532"/>
    <n v="0"/>
    <n v="0"/>
    <n v="0"/>
    <n v="0"/>
    <n v="0"/>
    <n v="0"/>
    <n v="0"/>
    <n v="0"/>
    <n v="0"/>
    <n v="0"/>
    <n v="0"/>
    <n v="0"/>
    <n v="0"/>
    <n v="0"/>
    <n v="0"/>
    <x v="0"/>
    <m/>
    <x v="12"/>
    <x v="8"/>
    <s v="no impacts"/>
    <x v="6"/>
    <s v=""/>
    <s v="CTR_559"/>
    <m/>
  </r>
  <r>
    <s v="Dschang-Rectorat-MTN"/>
    <s v="OST_097"/>
    <s v="OUEST"/>
    <s v="IHS"/>
    <s v="Grid-Gen"/>
    <s v="OUEST"/>
    <s v="Dschang"/>
    <s v="Huawei"/>
    <n v="0"/>
    <n v="0"/>
    <n v="0"/>
    <n v="0"/>
    <n v="0"/>
    <n v="0"/>
    <n v="0"/>
    <n v="0"/>
    <n v="0"/>
    <n v="0"/>
    <n v="5.8839706876920843"/>
    <n v="0"/>
    <n v="0"/>
    <n v="0"/>
    <n v="0"/>
    <n v="0"/>
    <n v="0"/>
    <n v="0"/>
    <n v="0"/>
    <n v="0"/>
    <n v="0"/>
    <n v="0"/>
    <n v="0"/>
    <n v="0"/>
    <n v="0"/>
    <n v="0"/>
    <x v="0"/>
    <m/>
    <x v="12"/>
    <x v="8"/>
    <s v="no impacts"/>
    <x v="6"/>
    <s v=""/>
    <s v="OST_097"/>
    <m/>
  </r>
  <r>
    <s v="Abom-Plateau"/>
    <s v="CTR_650"/>
    <s v="Yaounde"/>
    <s v="CAMUSAT"/>
    <s v="Good Grid + GE"/>
    <s v="CENTRE"/>
    <s v="Yaounde"/>
    <s v="ZTE"/>
    <n v="0"/>
    <n v="0"/>
    <n v="0"/>
    <n v="0"/>
    <n v="0"/>
    <n v="0"/>
    <n v="0"/>
    <n v="0"/>
    <n v="0"/>
    <n v="0"/>
    <n v="1.2217742050548894"/>
    <n v="0"/>
    <n v="0"/>
    <n v="0"/>
    <n v="0"/>
    <n v="0"/>
    <n v="0"/>
    <n v="0"/>
    <n v="0"/>
    <n v="0"/>
    <n v="0"/>
    <n v="0"/>
    <n v="0"/>
    <n v="0"/>
    <n v="0"/>
    <n v="0"/>
    <x v="0"/>
    <m/>
    <x v="12"/>
    <x v="8"/>
    <s v="no impacts"/>
    <x v="6"/>
    <s v=""/>
    <s v="CTR_650"/>
    <m/>
  </r>
  <r>
    <s v="Nkoa-Ayos-IHS"/>
    <s v="CTR_661"/>
    <s v="Yaounde"/>
    <s v="IHS"/>
    <s v="Grid-Gen"/>
    <s v="CENTRE"/>
    <s v="Yaounde"/>
    <s v="ZTE"/>
    <n v="3.8505934087257318E-2"/>
    <n v="0"/>
    <n v="0"/>
    <n v="2.5860863560224118E-2"/>
    <n v="0"/>
    <n v="0"/>
    <n v="2.7323339982250585E-2"/>
    <n v="0"/>
    <n v="0"/>
    <n v="2.782272217513735E-2"/>
    <n v="0"/>
    <n v="0"/>
    <n v="0"/>
    <n v="0"/>
    <n v="0"/>
    <n v="0"/>
    <n v="0"/>
    <n v="0"/>
    <n v="0"/>
    <n v="0"/>
    <n v="0"/>
    <n v="0"/>
    <n v="0"/>
    <n v="0"/>
    <n v="0"/>
    <n v="0"/>
    <x v="0"/>
    <m/>
    <x v="12"/>
    <x v="8"/>
    <s v="no impacts"/>
    <x v="6"/>
    <s v=""/>
    <s v="CTR_661"/>
    <m/>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n v="0"/>
    <n v="0"/>
    <n v="0"/>
    <n v="0"/>
    <x v="0"/>
    <m/>
    <x v="12"/>
    <x v="8"/>
    <s v="no impacts"/>
    <x v="6"/>
    <s v=""/>
    <s v="CTR_655"/>
    <m/>
  </r>
  <r>
    <s v="GSO"/>
    <s v="CTR_389"/>
    <s v="Yaounde"/>
    <s v="IHS"/>
    <s v="Grid-Gen"/>
    <s v="CENTRE"/>
    <s v="Yaounde"/>
    <s v="ZTE"/>
    <n v="1.9582915992500744E-2"/>
    <n v="0"/>
    <n v="0"/>
    <n v="9.2920758033632374E-3"/>
    <n v="0"/>
    <n v="0"/>
    <n v="1.0843727616976754E-2"/>
    <n v="0"/>
    <n v="2.5432108277473873"/>
    <n v="2.7065266398997805"/>
    <n v="0"/>
    <n v="0"/>
    <n v="0"/>
    <n v="0"/>
    <n v="0"/>
    <n v="0"/>
    <n v="0"/>
    <n v="0"/>
    <n v="0"/>
    <n v="0"/>
    <n v="0"/>
    <n v="0"/>
    <n v="0"/>
    <n v="0"/>
    <n v="0"/>
    <n v="0"/>
    <x v="0"/>
    <m/>
    <x v="12"/>
    <x v="8"/>
    <s v="no impacts"/>
    <x v="6"/>
    <s v=""/>
    <s v="CTR_389"/>
    <m/>
  </r>
  <r>
    <s v="NR-Omnisport"/>
    <s v="CTR_132"/>
    <s v="Yaounde"/>
    <s v="IHS"/>
    <s v="Grid-Gen"/>
    <s v="CENTRE"/>
    <s v="Yaounde"/>
    <s v="ZTE"/>
    <n v="0"/>
    <n v="0"/>
    <n v="0"/>
    <n v="0"/>
    <n v="0"/>
    <n v="0"/>
    <n v="0"/>
    <n v="0"/>
    <n v="0"/>
    <n v="0"/>
    <n v="0"/>
    <n v="0"/>
    <n v="0"/>
    <n v="0"/>
    <n v="0"/>
    <n v="0"/>
    <n v="0"/>
    <n v="0"/>
    <n v="0"/>
    <n v="0"/>
    <n v="0"/>
    <n v="0"/>
    <n v="0"/>
    <n v="0"/>
    <n v="0"/>
    <n v="0"/>
    <x v="0"/>
    <m/>
    <x v="12"/>
    <x v="8"/>
    <s v="no impacts"/>
    <x v="6"/>
    <s v=""/>
    <s v="CTR_132"/>
    <m/>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n v="0"/>
    <n v="0"/>
    <n v="0"/>
    <n v="0"/>
    <x v="0"/>
    <m/>
    <x v="12"/>
    <x v="8"/>
    <s v="no impacts"/>
    <x v="6"/>
    <s v=""/>
    <s v="NRD_089"/>
    <m/>
  </r>
  <r>
    <s v="Acropole-IHS"/>
    <s v="CTR_129"/>
    <s v="Yaounde"/>
    <s v="IHS"/>
    <s v="Grid-Gen"/>
    <s v="CENTRE"/>
    <s v="Yaounde"/>
    <s v="ZTE"/>
    <n v="0"/>
    <n v="0"/>
    <n v="0"/>
    <n v="0"/>
    <n v="0"/>
    <n v="0"/>
    <n v="0"/>
    <n v="0"/>
    <n v="0"/>
    <n v="1.6533117600226025E-2"/>
    <n v="0"/>
    <n v="0"/>
    <n v="0"/>
    <n v="0"/>
    <n v="0"/>
    <n v="0"/>
    <n v="0"/>
    <n v="0"/>
    <n v="0"/>
    <n v="0"/>
    <n v="0"/>
    <n v="0"/>
    <n v="0"/>
    <n v="0"/>
    <n v="0"/>
    <n v="0"/>
    <x v="0"/>
    <m/>
    <x v="12"/>
    <x v="8"/>
    <s v="no impacts"/>
    <x v="6"/>
    <s v=""/>
    <s v="CTR_129"/>
    <m/>
  </r>
  <r>
    <s v="Olezoa"/>
    <s v="CTR_035"/>
    <s v="Yaounde"/>
    <s v="IHS"/>
    <s v="GridOnly"/>
    <s v="CENTRE"/>
    <s v="Yaounde"/>
    <s v="ZTE"/>
    <n v="0"/>
    <n v="0"/>
    <n v="0"/>
    <n v="8.435992044128442E-3"/>
    <n v="0"/>
    <n v="0"/>
    <n v="1.6729303461717124E-2"/>
    <n v="0"/>
    <n v="0"/>
    <n v="8.0792904777802401E-3"/>
    <n v="0"/>
    <n v="0"/>
    <n v="0"/>
    <n v="0"/>
    <n v="0"/>
    <n v="0"/>
    <n v="0"/>
    <n v="0"/>
    <n v="0"/>
    <n v="0"/>
    <n v="0"/>
    <n v="0"/>
    <n v="0"/>
    <n v="0"/>
    <n v="0"/>
    <n v="0"/>
    <x v="0"/>
    <m/>
    <x v="12"/>
    <x v="8"/>
    <s v="no impacts"/>
    <x v="6"/>
    <s v=""/>
    <s v="CTR_035"/>
    <m/>
  </r>
  <r>
    <s v="C-Supreme"/>
    <s v="CTR_240"/>
    <s v="Yaounde"/>
    <s v="IHS"/>
    <s v="GridOnly"/>
    <s v="CENTRE"/>
    <s v="Yaounde"/>
    <s v="ZTE"/>
    <n v="0"/>
    <n v="0"/>
    <n v="4.3238293767995595"/>
    <n v="0"/>
    <n v="0"/>
    <n v="0"/>
    <n v="0"/>
    <n v="0"/>
    <n v="0"/>
    <n v="2.5022614879306262E-2"/>
    <n v="0"/>
    <n v="0"/>
    <n v="0"/>
    <n v="0"/>
    <n v="0"/>
    <n v="0"/>
    <n v="0"/>
    <n v="0"/>
    <n v="0"/>
    <n v="0"/>
    <n v="0"/>
    <n v="0"/>
    <n v="0"/>
    <n v="0"/>
    <n v="0"/>
    <n v="0"/>
    <x v="0"/>
    <m/>
    <x v="12"/>
    <x v="8"/>
    <s v="no impacts"/>
    <x v="6"/>
    <s v=""/>
    <s v="CTR_240"/>
    <m/>
  </r>
  <r>
    <s v="Yde-M-Central"/>
    <s v="CTR_244"/>
    <s v="Yaounde"/>
    <s v="IHS"/>
    <s v="GridOnly"/>
    <s v="CENTRE"/>
    <s v="Yaounde"/>
    <s v="ZTE"/>
    <n v="0"/>
    <n v="0"/>
    <n v="0.35597032813690493"/>
    <n v="0"/>
    <n v="0"/>
    <n v="0"/>
    <n v="0"/>
    <n v="0"/>
    <n v="0"/>
    <n v="0"/>
    <n v="0"/>
    <n v="0"/>
    <n v="0"/>
    <n v="0"/>
    <n v="0"/>
    <n v="0"/>
    <n v="0"/>
    <n v="0"/>
    <n v="0"/>
    <n v="0"/>
    <n v="0"/>
    <n v="0"/>
    <n v="0"/>
    <n v="0"/>
    <n v="0"/>
    <n v="0"/>
    <x v="0"/>
    <m/>
    <x v="12"/>
    <x v="8"/>
    <s v="no impacts"/>
    <x v="6"/>
    <s v=""/>
    <s v="CTR_244"/>
    <m/>
  </r>
  <r>
    <s v="Imm-Olympique"/>
    <s v="CTR_377"/>
    <s v="Yaounde"/>
    <s v="IHS"/>
    <s v="Grid-Gen"/>
    <s v="CENTRE"/>
    <s v="Yaounde"/>
    <s v="ZTE"/>
    <n v="0"/>
    <n v="0"/>
    <n v="0"/>
    <n v="0"/>
    <n v="0"/>
    <n v="0"/>
    <n v="0"/>
    <n v="0"/>
    <n v="0"/>
    <n v="0"/>
    <n v="0"/>
    <n v="0"/>
    <n v="0"/>
    <n v="0"/>
    <n v="0"/>
    <n v="0"/>
    <n v="0"/>
    <n v="0"/>
    <n v="0"/>
    <n v="0"/>
    <n v="0"/>
    <n v="0"/>
    <n v="0"/>
    <n v="0"/>
    <n v="0"/>
    <n v="0"/>
    <x v="0"/>
    <m/>
    <x v="12"/>
    <x v="8"/>
    <s v="no impacts"/>
    <x v="6"/>
    <s v=""/>
    <s v="CTR_377"/>
    <m/>
  </r>
  <r>
    <s v="Mercure"/>
    <s v="CTR_014"/>
    <s v="Yaounde"/>
    <s v="IHS"/>
    <s v="Grid-Gen (LL)"/>
    <s v="CENTRE"/>
    <s v="Yaounde"/>
    <s v="ZTE"/>
    <n v="0"/>
    <n v="0"/>
    <n v="0"/>
    <n v="0"/>
    <n v="0"/>
    <n v="0"/>
    <n v="0"/>
    <n v="0"/>
    <n v="0"/>
    <n v="0"/>
    <n v="0"/>
    <n v="0"/>
    <n v="0"/>
    <n v="0"/>
    <n v="0"/>
    <n v="0"/>
    <n v="0"/>
    <n v="0"/>
    <n v="0"/>
    <n v="0"/>
    <n v="0"/>
    <n v="0"/>
    <n v="0"/>
    <n v="0"/>
    <n v="0"/>
    <n v="0"/>
    <x v="0"/>
    <m/>
    <x v="12"/>
    <x v="8"/>
    <s v="no impacts"/>
    <x v="6"/>
    <s v=""/>
    <s v="CTR_014"/>
    <m/>
  </r>
  <r>
    <s v="Montee-Anne-Rouge"/>
    <s v="CTR_373"/>
    <s v="Yaounde"/>
    <s v="IHS"/>
    <s v="GridOnly"/>
    <s v="CENTRE"/>
    <s v="Yaounde"/>
    <s v="ZTE"/>
    <n v="0"/>
    <n v="0"/>
    <n v="0"/>
    <n v="0"/>
    <n v="0"/>
    <n v="0"/>
    <n v="0"/>
    <n v="0"/>
    <n v="0"/>
    <n v="0"/>
    <n v="0"/>
    <n v="0"/>
    <n v="2.2033277402527736"/>
    <n v="0"/>
    <n v="0"/>
    <n v="0"/>
    <n v="0"/>
    <n v="0"/>
    <n v="0"/>
    <n v="0"/>
    <n v="0"/>
    <n v="0"/>
    <n v="0"/>
    <n v="0"/>
    <n v="0"/>
    <n v="0"/>
    <x v="0"/>
    <m/>
    <x v="12"/>
    <x v="8"/>
    <s v="no impacts"/>
    <x v="6"/>
    <s v=""/>
    <s v="CTR_373"/>
    <m/>
  </r>
  <r>
    <s v="Nodal"/>
    <s v="CTR_009"/>
    <s v="Yaounde"/>
    <s v="CAMUSAT"/>
    <s v="Good Grid + GE"/>
    <s v="CENTRE"/>
    <s v="Yaounde"/>
    <s v="ZTE"/>
    <n v="0"/>
    <n v="0"/>
    <n v="0"/>
    <n v="0"/>
    <n v="0"/>
    <n v="0"/>
    <n v="0"/>
    <n v="0"/>
    <n v="0"/>
    <n v="0"/>
    <n v="0"/>
    <n v="0"/>
    <n v="0"/>
    <n v="0"/>
    <n v="0"/>
    <n v="0"/>
    <n v="0"/>
    <n v="0"/>
    <n v="0"/>
    <n v="0"/>
    <n v="0"/>
    <n v="0"/>
    <n v="0"/>
    <n v="0"/>
    <n v="0"/>
    <n v="0"/>
    <x v="0"/>
    <m/>
    <x v="12"/>
    <x v="8"/>
    <s v="no impacts"/>
    <x v="6"/>
    <s v=""/>
    <s v="CTR_009"/>
    <m/>
  </r>
  <r>
    <s v="Elig-Essono"/>
    <s v="CTR_047"/>
    <s v="Yaounde"/>
    <s v="IHS"/>
    <s v="GridOnly"/>
    <s v="CENTRE"/>
    <s v="Yaounde"/>
    <s v="ZTE"/>
    <n v="0"/>
    <n v="0"/>
    <n v="0"/>
    <n v="0"/>
    <n v="0"/>
    <n v="0"/>
    <n v="0"/>
    <n v="0"/>
    <n v="0"/>
    <n v="0"/>
    <n v="0"/>
    <n v="0"/>
    <n v="0"/>
    <n v="0"/>
    <n v="0"/>
    <n v="0"/>
    <n v="0"/>
    <n v="0"/>
    <n v="0"/>
    <n v="0"/>
    <n v="0"/>
    <n v="0"/>
    <n v="0"/>
    <n v="0"/>
    <n v="0"/>
    <n v="0"/>
    <x v="0"/>
    <m/>
    <x v="12"/>
    <x v="8"/>
    <s v="no impacts"/>
    <x v="6"/>
    <s v=""/>
    <s v="CTR_047"/>
    <m/>
  </r>
  <r>
    <s v="Aguli-MTN"/>
    <s v="NRO_256"/>
    <s v="NORD-OUEST"/>
    <s v="IHS"/>
    <s v="Hybrid-Gen"/>
    <s v="NORD-OUEST"/>
    <s v="Aguli"/>
    <s v="NOKIA"/>
    <n v="0"/>
    <n v="0"/>
    <n v="0"/>
    <n v="0"/>
    <n v="0"/>
    <n v="0"/>
    <n v="0"/>
    <n v="0"/>
    <n v="0.76308022689801902"/>
    <n v="0"/>
    <n v="0.17719483110427151"/>
    <n v="0"/>
    <n v="0"/>
    <n v="0"/>
    <n v="0"/>
    <n v="0"/>
    <n v="0"/>
    <n v="4.9742033427217218E-2"/>
    <n v="0"/>
    <n v="0"/>
    <n v="0"/>
    <n v="0"/>
    <n v="0"/>
    <n v="0"/>
    <n v="0"/>
    <n v="0"/>
    <x v="2"/>
    <m/>
    <x v="12"/>
    <x v="8"/>
    <s v="no impacts"/>
    <x v="6"/>
    <s v=""/>
    <s v="NRO_256"/>
    <m/>
  </r>
  <r>
    <s v="Ebolowa-SIM"/>
    <s v="SUD_097"/>
    <s v="CENTRE"/>
    <s v="CAMUSAT"/>
    <s v="Good Grid + GE"/>
    <s v="SUD"/>
    <s v="Ebolowa"/>
    <s v="ZTE"/>
    <n v="0"/>
    <n v="0"/>
    <n v="0"/>
    <n v="0"/>
    <n v="0"/>
    <n v="0"/>
    <n v="0"/>
    <n v="0"/>
    <n v="0"/>
    <n v="0"/>
    <n v="0"/>
    <n v="0"/>
    <n v="0"/>
    <n v="0"/>
    <n v="0"/>
    <n v="0"/>
    <n v="0"/>
    <n v="0"/>
    <n v="0"/>
    <n v="0"/>
    <n v="0"/>
    <n v="0"/>
    <n v="0"/>
    <n v="0"/>
    <n v="0"/>
    <n v="0"/>
    <x v="0"/>
    <m/>
    <x v="12"/>
    <x v="8"/>
    <s v="no impacts"/>
    <x v="6"/>
    <s v=""/>
    <s v="SUD_097"/>
    <m/>
  </r>
  <r>
    <s v="Denver-Total-IHS"/>
    <s v="LIT_588"/>
    <s v="Douala"/>
    <s v="IHS"/>
    <s v="Grid-Gen"/>
    <s v="LITTORAL"/>
    <s v="Douala"/>
    <s v="ZTE"/>
    <n v="0"/>
    <n v="0"/>
    <n v="0"/>
    <n v="0"/>
    <n v="0"/>
    <n v="0"/>
    <n v="0"/>
    <n v="0"/>
    <n v="0"/>
    <n v="0"/>
    <n v="0"/>
    <n v="0"/>
    <n v="0"/>
    <n v="0"/>
    <n v="0"/>
    <n v="0"/>
    <n v="0"/>
    <n v="0"/>
    <n v="0"/>
    <n v="0"/>
    <n v="0"/>
    <n v="0"/>
    <n v="0"/>
    <n v="0"/>
    <n v="0"/>
    <n v="0"/>
    <x v="0"/>
    <m/>
    <x v="12"/>
    <x v="8"/>
    <s v="no impacts"/>
    <x v="6"/>
    <s v=""/>
    <s v="LIT_588"/>
    <m/>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n v="0"/>
    <n v="0"/>
    <n v="0"/>
    <n v="0"/>
    <x v="0"/>
    <m/>
    <x v="12"/>
    <x v="8"/>
    <s v="no impacts"/>
    <x v="6"/>
    <s v=""/>
    <s v="LIT_624"/>
    <m/>
  </r>
  <r>
    <s v="Boko-IHS"/>
    <s v="LIT_633"/>
    <s v="Douala"/>
    <s v="IHS"/>
    <s v="Grid-Gen"/>
    <s v="LITTORAL"/>
    <s v="Douala"/>
    <s v="ZTE"/>
    <n v="0"/>
    <n v="0"/>
    <n v="0"/>
    <n v="0"/>
    <n v="0"/>
    <n v="0"/>
    <n v="0"/>
    <n v="0"/>
    <n v="0"/>
    <n v="0"/>
    <n v="0"/>
    <n v="0"/>
    <n v="10.212383679619217"/>
    <n v="0"/>
    <n v="0"/>
    <n v="0"/>
    <n v="0"/>
    <n v="0"/>
    <n v="0"/>
    <n v="0"/>
    <n v="0"/>
    <n v="0"/>
    <n v="0"/>
    <n v="0"/>
    <n v="0"/>
    <n v="0"/>
    <x v="0"/>
    <m/>
    <x v="3"/>
    <x v="0"/>
    <s v="Defaut GE &amp; Power Cabinet"/>
    <x v="0"/>
    <s v="(05/06/2026 ticket): INC-20260506-00016632...Grid Outage"/>
    <s v="LIT_633"/>
    <m/>
  </r>
  <r>
    <s v="Songa-Boko"/>
    <s v="LIT_280"/>
    <s v="Douala"/>
    <s v="IHS"/>
    <s v="Grid-Gen"/>
    <s v="LITTORAL"/>
    <s v="Douala"/>
    <s v="ZTE"/>
    <n v="11.697885187753437"/>
    <n v="22.335813836025714"/>
    <n v="9.3552833209201189"/>
    <n v="1.2422845451198943"/>
    <n v="17.856801442786495"/>
    <n v="0"/>
    <n v="0"/>
    <n v="0"/>
    <n v="0"/>
    <n v="0"/>
    <n v="0"/>
    <n v="0"/>
    <n v="0"/>
    <n v="0"/>
    <n v="0"/>
    <n v="0"/>
    <n v="0"/>
    <n v="0"/>
    <n v="0"/>
    <n v="0"/>
    <n v="0"/>
    <n v="0"/>
    <n v="0"/>
    <n v="0"/>
    <n v="0"/>
    <n v="0"/>
    <x v="0"/>
    <m/>
    <x v="12"/>
    <x v="8"/>
    <s v="no impacts"/>
    <x v="6"/>
    <s v=""/>
    <s v="LIT_280"/>
    <m/>
  </r>
  <r>
    <s v="Nkolbisson-II"/>
    <s v="CTR_761"/>
    <s v="Yaounde"/>
    <s v="CAMUSAT"/>
    <s v="Good Grid + GE"/>
    <s v="CENTRE"/>
    <s v="Yaounde"/>
    <s v="ZTE"/>
    <n v="0"/>
    <n v="0"/>
    <n v="0"/>
    <n v="0"/>
    <n v="0"/>
    <n v="1.3489561485362387"/>
    <n v="0"/>
    <n v="2.0541016399711221"/>
    <n v="0"/>
    <n v="0.63350198183390394"/>
    <n v="0"/>
    <n v="0"/>
    <n v="0"/>
    <n v="0"/>
    <n v="0"/>
    <n v="0"/>
    <n v="0"/>
    <n v="0"/>
    <n v="0"/>
    <n v="0"/>
    <n v="0"/>
    <n v="0"/>
    <n v="0"/>
    <n v="0"/>
    <n v="0"/>
    <n v="0"/>
    <x v="0"/>
    <m/>
    <x v="12"/>
    <x v="8"/>
    <s v="no impacts"/>
    <x v="6"/>
    <s v=""/>
    <s v="CTR_761"/>
    <m/>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n v="0"/>
    <n v="0"/>
    <n v="0"/>
    <n v="0"/>
    <x v="0"/>
    <m/>
    <x v="6"/>
    <x v="2"/>
    <s v="Warehouse HUAWEI"/>
    <x v="2"/>
    <s v="(05/06/2026 ocm ran 18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6/2026 ocm ran 15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6/2026 ocm ran 10h): 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m/>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n v="0"/>
    <n v="0"/>
    <n v="0"/>
    <n v="0"/>
    <x v="0"/>
    <m/>
    <x v="12"/>
    <x v="8"/>
    <s v="no impacts"/>
    <x v="6"/>
    <s v=""/>
    <s v="LIT_377"/>
    <m/>
  </r>
  <r>
    <s v="Mefou-Assi-IHS"/>
    <s v="CTR_642"/>
    <s v="Yaounde"/>
    <s v="HIS"/>
    <s v="Grid-Gen"/>
    <s v="CENTRE"/>
    <s v="Yaounde"/>
    <s v="ZTE"/>
    <n v="0"/>
    <n v="0"/>
    <n v="0"/>
    <n v="0"/>
    <n v="0"/>
    <n v="0"/>
    <n v="0"/>
    <n v="0"/>
    <n v="0"/>
    <n v="0"/>
    <n v="0"/>
    <n v="0"/>
    <n v="0"/>
    <n v="0"/>
    <n v="0"/>
    <n v="0"/>
    <n v="0"/>
    <n v="2.6146759865651923"/>
    <n v="0"/>
    <n v="0"/>
    <n v="0"/>
    <n v="0"/>
    <n v="0"/>
    <n v="0"/>
    <n v="0"/>
    <n v="0"/>
    <x v="0"/>
    <m/>
    <x v="12"/>
    <x v="8"/>
    <s v="no impacts"/>
    <x v="6"/>
    <s v=""/>
    <s v="CTR_642"/>
    <m/>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n v="0"/>
    <n v="0"/>
    <n v="0"/>
    <n v="0"/>
    <x v="0"/>
    <m/>
    <x v="12"/>
    <x v="8"/>
    <s v="no impacts"/>
    <x v="6"/>
    <s v=""/>
    <s v="CTR_473"/>
    <m/>
  </r>
  <r>
    <s v="Mokong-MTN-IHS"/>
    <s v="EXN_161"/>
    <s v="EXTREME-NORD"/>
    <s v="IHS"/>
    <s v="Hybrid-Gen"/>
    <s v="EXTREME-NORD"/>
    <s v="Mokong"/>
    <s v="NOKIA"/>
    <n v="0"/>
    <n v="0"/>
    <n v="0"/>
    <n v="3.745583204940658E-3"/>
    <n v="0"/>
    <n v="0"/>
    <n v="0"/>
    <n v="2.0662503352013832"/>
    <n v="0"/>
    <n v="2.9429582324530077E-3"/>
    <n v="0"/>
    <n v="0"/>
    <n v="0"/>
    <n v="0"/>
    <n v="0"/>
    <n v="0"/>
    <n v="0"/>
    <n v="0"/>
    <n v="0"/>
    <n v="0"/>
    <n v="0"/>
    <n v="0"/>
    <n v="0"/>
    <n v="0"/>
    <n v="0"/>
    <n v="0"/>
    <x v="2"/>
    <m/>
    <x v="12"/>
    <x v="8"/>
    <s v="no impacts"/>
    <x v="6"/>
    <s v=""/>
    <s v="EXN_161"/>
    <m/>
  </r>
  <r>
    <s v="Meiganga-Markt-MTN-IHS"/>
    <s v="ADM_107"/>
    <s v="ADAMAOUA"/>
    <s v="IHS"/>
    <s v="Grid-Gen"/>
    <s v="ADAMAOUA"/>
    <s v="Meiganga"/>
    <s v="Huawei"/>
    <n v="0"/>
    <n v="0"/>
    <n v="0"/>
    <n v="0"/>
    <n v="0"/>
    <n v="0"/>
    <n v="0"/>
    <n v="0"/>
    <n v="0"/>
    <n v="0"/>
    <n v="0"/>
    <n v="0"/>
    <n v="0"/>
    <n v="0"/>
    <n v="0"/>
    <n v="0"/>
    <n v="0"/>
    <n v="0"/>
    <n v="0"/>
    <n v="0"/>
    <n v="0"/>
    <n v="0"/>
    <n v="0"/>
    <n v="0"/>
    <n v="0"/>
    <n v="0"/>
    <x v="0"/>
    <m/>
    <x v="12"/>
    <x v="8"/>
    <s v="no impacts"/>
    <x v="6"/>
    <s v=""/>
    <s v="ADM_107"/>
    <m/>
  </r>
  <r>
    <s v="Batchenga"/>
    <s v="CTR_032"/>
    <s v="CENTRE"/>
    <s v="CAMUSAT"/>
    <s v="Medium Grid + Solar + GE"/>
    <s v="CENTRE"/>
    <s v="Batchenga"/>
    <s v="NOKIA"/>
    <n v="0"/>
    <n v="0"/>
    <n v="0"/>
    <n v="0"/>
    <n v="0"/>
    <n v="0"/>
    <n v="5.500000290841775E-2"/>
    <n v="0"/>
    <n v="0"/>
    <n v="0"/>
    <n v="0"/>
    <n v="0"/>
    <n v="0"/>
    <n v="0"/>
    <n v="0"/>
    <n v="0"/>
    <n v="0"/>
    <n v="0"/>
    <n v="0"/>
    <n v="0"/>
    <n v="0"/>
    <n v="0"/>
    <n v="0"/>
    <n v="0"/>
    <n v="0"/>
    <n v="0"/>
    <x v="0"/>
    <m/>
    <x v="12"/>
    <x v="8"/>
    <s v="no impacts"/>
    <x v="6"/>
    <s v="(05/06/2026  cell nokia): 06/05/2026: Need BO RAN analysis"/>
    <s v="CTR_032"/>
    <m/>
  </r>
  <r>
    <s v="Soukounga-MTN"/>
    <s v="ADM_030"/>
    <s v="ADAMAOUA"/>
    <s v="IHS"/>
    <s v="Grid-Gen"/>
    <s v="ADAMAOUA"/>
    <s v="Soukounga"/>
    <s v="NOKIA"/>
    <n v="0"/>
    <n v="0"/>
    <n v="0"/>
    <n v="0"/>
    <n v="0"/>
    <n v="0"/>
    <n v="0"/>
    <n v="0"/>
    <n v="0"/>
    <n v="0"/>
    <n v="0"/>
    <n v="0"/>
    <n v="0"/>
    <n v="0"/>
    <n v="0"/>
    <n v="0"/>
    <n v="0"/>
    <n v="0"/>
    <n v="0"/>
    <n v="0"/>
    <n v="0"/>
    <n v="0"/>
    <n v="0"/>
    <n v="0"/>
    <n v="0"/>
    <n v="0"/>
    <x v="0"/>
    <m/>
    <x v="12"/>
    <x v="8"/>
    <s v="no impacts"/>
    <x v="6"/>
    <s v=""/>
    <s v="ADM_030"/>
    <m/>
  </r>
  <r>
    <s v="Chapelle-Manguier-IHS"/>
    <s v="CTR_446"/>
    <s v="Yaounde"/>
    <s v="IHS"/>
    <s v="Grid-Gen"/>
    <s v="CENTRE"/>
    <s v="Yaounde"/>
    <s v="ZTE"/>
    <n v="0"/>
    <n v="0"/>
    <n v="0"/>
    <n v="0"/>
    <n v="0"/>
    <n v="0"/>
    <n v="0"/>
    <n v="2.0828517862187641"/>
    <n v="0"/>
    <n v="0"/>
    <n v="0"/>
    <n v="0"/>
    <n v="0"/>
    <n v="0"/>
    <n v="0"/>
    <n v="0"/>
    <n v="0"/>
    <n v="0"/>
    <n v="0"/>
    <n v="0"/>
    <n v="0"/>
    <n v="0"/>
    <n v="0"/>
    <n v="0"/>
    <n v="0"/>
    <n v="0"/>
    <x v="0"/>
    <m/>
    <x v="12"/>
    <x v="8"/>
    <s v="no impacts"/>
    <x v="6"/>
    <s v=""/>
    <s v="CTR_446"/>
    <m/>
  </r>
  <r>
    <s v="H-General-Yde"/>
    <s v="CTR_336"/>
    <s v="Yaounde"/>
    <s v="IHS"/>
    <s v="Grid-Gen"/>
    <s v="CENTRE"/>
    <s v="Yaounde"/>
    <s v="ZTE"/>
    <n v="0"/>
    <n v="0"/>
    <n v="0"/>
    <n v="0"/>
    <n v="0"/>
    <n v="0"/>
    <n v="0"/>
    <n v="0"/>
    <n v="0"/>
    <n v="0"/>
    <n v="0"/>
    <n v="0"/>
    <n v="0"/>
    <n v="0"/>
    <n v="0"/>
    <n v="0"/>
    <n v="0"/>
    <n v="0"/>
    <n v="0"/>
    <n v="0"/>
    <n v="0"/>
    <n v="0"/>
    <n v="0"/>
    <n v="0"/>
    <n v="0"/>
    <n v="0"/>
    <x v="0"/>
    <m/>
    <x v="12"/>
    <x v="8"/>
    <s v="no impacts"/>
    <x v="6"/>
    <s v=""/>
    <s v="CTR_336"/>
    <m/>
  </r>
  <r>
    <s v="Nkolo2-MTN-IHS"/>
    <s v="CTR_469"/>
    <s v="Yaounde"/>
    <s v="IHS"/>
    <s v="Grid-Gen"/>
    <s v="CENTRE"/>
    <s v="Yaounde"/>
    <s v="ZTE"/>
    <n v="0"/>
    <n v="0"/>
    <n v="0"/>
    <n v="0"/>
    <n v="0"/>
    <n v="0"/>
    <n v="0"/>
    <n v="3.7635760616151974"/>
    <n v="0"/>
    <n v="0"/>
    <n v="2.8187449526728323"/>
    <n v="0"/>
    <n v="0"/>
    <n v="0"/>
    <n v="0"/>
    <n v="0"/>
    <n v="0"/>
    <n v="0"/>
    <n v="0"/>
    <n v="0"/>
    <n v="0"/>
    <n v="0"/>
    <n v="0"/>
    <n v="0"/>
    <n v="0"/>
    <n v="0"/>
    <x v="0"/>
    <m/>
    <x v="12"/>
    <x v="8"/>
    <s v="no impacts"/>
    <x v="6"/>
    <s v=""/>
    <s v="CTR_469"/>
    <m/>
  </r>
  <r>
    <s v="Ekie-Nodal"/>
    <s v="CTR_575"/>
    <s v="Yaounde"/>
    <m/>
    <m/>
    <s v="CENTRE"/>
    <s v="Yaounde"/>
    <s v="ZTE"/>
    <n v="0"/>
    <n v="0"/>
    <n v="0"/>
    <n v="0"/>
    <n v="0"/>
    <n v="0"/>
    <n v="0"/>
    <n v="0"/>
    <n v="0"/>
    <n v="0"/>
    <n v="0"/>
    <n v="0"/>
    <n v="0"/>
    <n v="0"/>
    <n v="0"/>
    <n v="0"/>
    <n v="0"/>
    <n v="0"/>
    <n v="0"/>
    <n v="0"/>
    <n v="0"/>
    <n v="0"/>
    <n v="0"/>
    <n v="0"/>
    <n v="0"/>
    <n v="0"/>
    <x v="0"/>
    <m/>
    <x v="12"/>
    <x v="8"/>
    <s v="no impacts"/>
    <x v="6"/>
    <s v=""/>
    <s v="CTR_575"/>
    <m/>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n v="0"/>
    <n v="0"/>
    <n v="0"/>
    <n v="0"/>
    <x v="2"/>
    <m/>
    <x v="12"/>
    <x v="8"/>
    <s v="no impacts"/>
    <x v="6"/>
    <s v=""/>
    <s v="EXN_138"/>
    <m/>
  </r>
  <r>
    <s v="Bfsam-Centre"/>
    <s v="OST_078"/>
    <s v="Bafoussam"/>
    <s v="IHS"/>
    <s v="GridOnly"/>
    <s v="OUEST"/>
    <s v="Bafoussam"/>
    <s v="Huawei"/>
    <n v="0"/>
    <n v="0"/>
    <n v="0"/>
    <n v="0"/>
    <n v="4.6192852842055409E-3"/>
    <n v="0"/>
    <n v="0"/>
    <n v="0"/>
    <n v="0"/>
    <n v="0"/>
    <n v="0"/>
    <n v="0"/>
    <n v="8.9175391586979543E-5"/>
    <n v="0"/>
    <n v="0"/>
    <n v="0"/>
    <n v="0"/>
    <n v="0"/>
    <n v="0"/>
    <n v="0"/>
    <n v="0"/>
    <n v="0"/>
    <n v="0"/>
    <n v="0"/>
    <n v="0"/>
    <n v="0"/>
    <x v="0"/>
    <m/>
    <x v="12"/>
    <x v="8"/>
    <s v="no impacts"/>
    <x v="6"/>
    <s v=""/>
    <s v="OST_078"/>
    <m/>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n v="0"/>
    <n v="0"/>
    <n v="0"/>
    <n v="0"/>
    <x v="2"/>
    <m/>
    <x v="12"/>
    <x v="8"/>
    <s v="no impacts"/>
    <x v="6"/>
    <s v=""/>
    <s v="EXN_182"/>
    <m/>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n v="0"/>
    <n v="0"/>
    <n v="0"/>
    <n v="0"/>
    <x v="2"/>
    <m/>
    <x v="12"/>
    <x v="8"/>
    <s v="no impacts"/>
    <x v="6"/>
    <s v=""/>
    <s v="EXN_188"/>
    <m/>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n v="0"/>
    <n v="0"/>
    <n v="0"/>
    <n v="0"/>
    <x v="2"/>
    <m/>
    <x v="12"/>
    <x v="8"/>
    <s v="no impacts"/>
    <x v="6"/>
    <s v=""/>
    <s v="EXN_031"/>
    <m/>
  </r>
  <r>
    <s v="Ngoa-Ekelle-New"/>
    <s v="CTR_194"/>
    <s v="Yaounde"/>
    <m/>
    <m/>
    <s v="CENTRE"/>
    <s v="Yaounde"/>
    <s v="ZTE"/>
    <n v="1.2876926545160032E-2"/>
    <n v="0"/>
    <n v="0"/>
    <n v="0"/>
    <n v="0"/>
    <n v="0"/>
    <n v="0"/>
    <n v="0"/>
    <n v="0"/>
    <n v="0"/>
    <n v="0"/>
    <n v="0"/>
    <n v="0"/>
    <n v="0"/>
    <n v="0"/>
    <n v="0"/>
    <n v="0"/>
    <n v="0"/>
    <n v="0"/>
    <n v="0"/>
    <n v="0"/>
    <n v="0"/>
    <n v="0"/>
    <n v="0"/>
    <n v="0"/>
    <n v="0"/>
    <x v="0"/>
    <m/>
    <x v="12"/>
    <x v="8"/>
    <s v="no impacts"/>
    <x v="6"/>
    <s v=""/>
    <s v="CTR_194"/>
    <m/>
  </r>
  <r>
    <s v="Ekounou-PJ"/>
    <s v="CTR_269"/>
    <s v="Yaounde"/>
    <s v="IHS"/>
    <s v="Grid-Gen"/>
    <s v="CENTRE"/>
    <s v="Yaounde"/>
    <s v="ZTE"/>
    <n v="12.828896679251098"/>
    <n v="0"/>
    <n v="0"/>
    <n v="3.8826965496971039E-2"/>
    <n v="0"/>
    <n v="0"/>
    <n v="7.9865480705299099E-2"/>
    <n v="0"/>
    <n v="0"/>
    <n v="0.50387663262306925"/>
    <n v="0"/>
    <n v="0"/>
    <n v="0"/>
    <n v="0"/>
    <n v="0"/>
    <n v="0"/>
    <n v="0"/>
    <n v="0"/>
    <n v="0"/>
    <n v="0"/>
    <n v="0"/>
    <n v="0"/>
    <n v="0"/>
    <n v="0"/>
    <n v="0"/>
    <n v="0"/>
    <x v="0"/>
    <m/>
    <x v="12"/>
    <x v="8"/>
    <s v="no impacts"/>
    <x v="6"/>
    <s v=""/>
    <s v="CTR_269"/>
    <m/>
  </r>
  <r>
    <s v="Mimboman-Village"/>
    <s v="CTR_245"/>
    <s v="Yaounde"/>
    <s v="IHS"/>
    <s v="Grid-Gen"/>
    <s v="CENTRE"/>
    <s v="Yaounde"/>
    <s v="ZTE"/>
    <n v="0"/>
    <n v="0"/>
    <n v="0"/>
    <n v="0"/>
    <n v="0"/>
    <n v="0"/>
    <n v="0"/>
    <n v="4.2462467861188884"/>
    <n v="1.2934177146558701"/>
    <n v="0"/>
    <n v="0"/>
    <n v="0"/>
    <n v="0"/>
    <n v="0"/>
    <n v="0"/>
    <n v="0"/>
    <n v="0"/>
    <n v="0"/>
    <n v="0"/>
    <n v="0"/>
    <n v="0"/>
    <n v="0"/>
    <n v="0"/>
    <n v="0"/>
    <n v="0"/>
    <n v="0"/>
    <x v="0"/>
    <m/>
    <x v="12"/>
    <x v="8"/>
    <s v="no impacts"/>
    <x v="6"/>
    <s v=""/>
    <s v="CTR_245"/>
    <m/>
  </r>
  <r>
    <s v="Crf-Cornier"/>
    <s v="CTR_477"/>
    <s v="Yaounde"/>
    <s v="IHS"/>
    <s v="Grid-Gen"/>
    <s v="CENTRE"/>
    <s v="Yaounde"/>
    <s v="ZTE"/>
    <n v="0"/>
    <n v="0"/>
    <n v="0"/>
    <n v="0"/>
    <n v="0"/>
    <n v="0"/>
    <n v="0"/>
    <n v="0"/>
    <n v="0"/>
    <n v="0"/>
    <n v="0"/>
    <n v="0"/>
    <n v="0"/>
    <n v="0"/>
    <n v="0"/>
    <n v="0"/>
    <n v="0"/>
    <n v="0"/>
    <n v="0"/>
    <n v="0"/>
    <n v="0"/>
    <n v="0"/>
    <n v="0"/>
    <n v="0"/>
    <n v="0"/>
    <n v="0"/>
    <x v="0"/>
    <m/>
    <x v="12"/>
    <x v="8"/>
    <s v="no impacts"/>
    <x v="6"/>
    <s v=""/>
    <s v="CTR_477"/>
    <m/>
  </r>
  <r>
    <s v="Madison"/>
    <s v="CTR_071"/>
    <s v="Yaounde"/>
    <s v="IHS"/>
    <s v="Grid-Gen"/>
    <s v="CENTRE"/>
    <s v="Yaounde"/>
    <s v="ZTE"/>
    <n v="0"/>
    <n v="0"/>
    <n v="0"/>
    <n v="0"/>
    <n v="0"/>
    <n v="0"/>
    <n v="0"/>
    <n v="0"/>
    <n v="0"/>
    <n v="0"/>
    <n v="0"/>
    <n v="0"/>
    <n v="0"/>
    <n v="0"/>
    <n v="0"/>
    <n v="0"/>
    <n v="0"/>
    <n v="0"/>
    <n v="0"/>
    <n v="0"/>
    <n v="0"/>
    <n v="0"/>
    <n v="0"/>
    <n v="0"/>
    <n v="0"/>
    <n v="0"/>
    <x v="0"/>
    <m/>
    <x v="12"/>
    <x v="8"/>
    <s v="no impacts"/>
    <x v="6"/>
    <s v=""/>
    <s v="CTR_071"/>
    <m/>
  </r>
  <r>
    <s v="Ahala"/>
    <s v="CTR_195"/>
    <s v="Yaounde"/>
    <s v="IHS"/>
    <s v="Grid-Gen-Lithium"/>
    <s v="CENTRE"/>
    <s v="Yaounde"/>
    <s v="ZTE"/>
    <n v="0"/>
    <n v="4.2423944092023307"/>
    <n v="0"/>
    <n v="0"/>
    <n v="0"/>
    <n v="0"/>
    <n v="4.0342947153949517E-2"/>
    <n v="0"/>
    <n v="0"/>
    <n v="0"/>
    <n v="1.0165994640915666E-3"/>
    <n v="0"/>
    <n v="0"/>
    <n v="0"/>
    <n v="0"/>
    <n v="0"/>
    <n v="0"/>
    <n v="0"/>
    <n v="0"/>
    <n v="0"/>
    <n v="0"/>
    <n v="0"/>
    <n v="0"/>
    <n v="0"/>
    <n v="0"/>
    <n v="0"/>
    <x v="0"/>
    <m/>
    <x v="12"/>
    <x v="8"/>
    <s v="no impacts"/>
    <x v="6"/>
    <s v=""/>
    <s v="CTR_195"/>
    <m/>
  </r>
  <r>
    <s v="Science"/>
    <s v="CTR_249"/>
    <s v="Yaounde"/>
    <s v="IHS"/>
    <s v="Grid-Gen"/>
    <s v="CENTRE"/>
    <s v="Yaounde"/>
    <s v="ZTE"/>
    <n v="0"/>
    <n v="0"/>
    <n v="0"/>
    <n v="0"/>
    <n v="0"/>
    <n v="0"/>
    <n v="0"/>
    <n v="0"/>
    <n v="0"/>
    <n v="0"/>
    <n v="0"/>
    <n v="0"/>
    <n v="0.33990092257293125"/>
    <n v="0"/>
    <n v="0"/>
    <n v="0"/>
    <n v="0"/>
    <n v="0"/>
    <n v="0"/>
    <n v="0"/>
    <n v="0"/>
    <n v="0"/>
    <n v="0"/>
    <n v="0"/>
    <n v="0"/>
    <n v="0"/>
    <x v="0"/>
    <m/>
    <x v="12"/>
    <x v="8"/>
    <s v="no impacts"/>
    <x v="6"/>
    <s v=""/>
    <s v="CTR_249"/>
    <m/>
  </r>
  <r>
    <s v="Brigaya"/>
    <s v="EST_056"/>
    <s v="CENTRE"/>
    <s v="IHS"/>
    <s v="Solar-Gen"/>
    <s v="EST"/>
    <s v="Brigaya"/>
    <s v="NOKIA"/>
    <n v="2.9427879223703924E-3"/>
    <n v="0"/>
    <n v="7.1340313269584272E-3"/>
    <n v="0"/>
    <n v="0"/>
    <n v="0"/>
    <n v="0"/>
    <n v="0"/>
    <n v="0"/>
    <n v="0"/>
    <n v="7.0805260920062405E-3"/>
    <n v="0"/>
    <n v="0.46684826771817967"/>
    <n v="0"/>
    <n v="0"/>
    <n v="0"/>
    <n v="0"/>
    <n v="0"/>
    <n v="0"/>
    <n v="0"/>
    <n v="0"/>
    <n v="0"/>
    <n v="0"/>
    <n v="0"/>
    <n v="0"/>
    <n v="0"/>
    <x v="0"/>
    <m/>
    <x v="12"/>
    <x v="8"/>
    <s v="no impacts"/>
    <x v="6"/>
    <s v=""/>
    <s v="EST_056"/>
    <m/>
  </r>
  <r>
    <s v="Miende-MTN"/>
    <s v="CTR_307"/>
    <s v="CENTRE"/>
    <s v="IHS"/>
    <s v="Grid-Gen"/>
    <s v="CENTRE"/>
    <s v="Miende"/>
    <s v="NOKIA"/>
    <n v="0"/>
    <n v="0"/>
    <n v="4.2162125142324015E-2"/>
    <n v="0"/>
    <n v="1.3279424617821542"/>
    <n v="0"/>
    <n v="0"/>
    <n v="0"/>
    <n v="6.8030452422032012E-2"/>
    <n v="0"/>
    <n v="0"/>
    <n v="0"/>
    <n v="0"/>
    <n v="0"/>
    <n v="0"/>
    <n v="0"/>
    <n v="0"/>
    <n v="0"/>
    <n v="0"/>
    <n v="0"/>
    <n v="0"/>
    <n v="0"/>
    <n v="0"/>
    <n v="0"/>
    <n v="0"/>
    <n v="0"/>
    <x v="0"/>
    <m/>
    <x v="12"/>
    <x v="8"/>
    <s v="no impacts"/>
    <x v="6"/>
    <s v=""/>
    <s v="CTR_307"/>
    <m/>
  </r>
  <r>
    <s v="Mvan-IHS"/>
    <s v="CTR_639"/>
    <s v="Yaounde"/>
    <s v="IHS"/>
    <s v="Grid-Gen"/>
    <s v="CENTRE"/>
    <s v="Yaounde"/>
    <s v="ZTE"/>
    <n v="0"/>
    <n v="0"/>
    <n v="0"/>
    <n v="0"/>
    <n v="0"/>
    <n v="1.2549296156469283"/>
    <n v="4.1591402636167125E-2"/>
    <n v="0"/>
    <n v="0.7294903733381275"/>
    <n v="0"/>
    <n v="0"/>
    <n v="0"/>
    <n v="0"/>
    <n v="0"/>
    <n v="0"/>
    <n v="0"/>
    <n v="0"/>
    <n v="0"/>
    <n v="0"/>
    <n v="0"/>
    <n v="0"/>
    <n v="0"/>
    <n v="0"/>
    <n v="0"/>
    <n v="0"/>
    <n v="0"/>
    <x v="0"/>
    <m/>
    <x v="12"/>
    <x v="8"/>
    <s v="no impacts"/>
    <x v="6"/>
    <s v=""/>
    <s v="CTR_639"/>
    <m/>
  </r>
  <r>
    <s v="EST_064_N_Garga-Salari-MTN"/>
    <s v="EST_064"/>
    <s v="CENTRE"/>
    <s v="IHS"/>
    <s v="Solar-Gen"/>
    <s v="EST"/>
    <s v="Garga-Salari"/>
    <s v="NOKIA"/>
    <n v="1.0701046990437507E-3"/>
    <n v="0"/>
    <n v="0"/>
    <n v="0"/>
    <n v="0"/>
    <n v="0"/>
    <n v="0"/>
    <n v="0"/>
    <n v="0"/>
    <n v="0"/>
    <n v="0"/>
    <n v="0"/>
    <n v="0.46624461737336415"/>
    <n v="0"/>
    <n v="0"/>
    <n v="0"/>
    <n v="0"/>
    <n v="0"/>
    <n v="0"/>
    <n v="0"/>
    <n v="0"/>
    <n v="0"/>
    <n v="0"/>
    <n v="0"/>
    <n v="0"/>
    <n v="0"/>
    <x v="0"/>
    <m/>
    <x v="12"/>
    <x v="8"/>
    <s v="no impacts"/>
    <x v="6"/>
    <s v=""/>
    <s v="EST_064"/>
    <m/>
  </r>
  <r>
    <s v="Batchenga-MTN-IHS"/>
    <s v="CTR_180"/>
    <s v="CENTRE"/>
    <s v="IHS"/>
    <s v="Grid-Gen-Lithium"/>
    <s v="CENTRE"/>
    <s v="Batchenga"/>
    <s v="NOKIA"/>
    <n v="0"/>
    <n v="0"/>
    <n v="0"/>
    <n v="0"/>
    <n v="0"/>
    <n v="0"/>
    <n v="0"/>
    <n v="0"/>
    <n v="0"/>
    <n v="1.2045578683424085"/>
    <n v="0"/>
    <n v="0"/>
    <n v="0"/>
    <n v="0"/>
    <n v="0"/>
    <n v="0"/>
    <n v="0"/>
    <n v="0"/>
    <n v="0"/>
    <n v="0"/>
    <n v="0"/>
    <n v="0"/>
    <n v="0"/>
    <n v="0"/>
    <n v="0"/>
    <n v="0"/>
    <x v="0"/>
    <m/>
    <x v="12"/>
    <x v="8"/>
    <s v="no impacts"/>
    <x v="6"/>
    <s v=""/>
    <s v="CTR_180"/>
    <m/>
  </r>
  <r>
    <s v="Messa-Carriere"/>
    <s v="CTR_382"/>
    <s v="Yaounde"/>
    <s v="IHS"/>
    <s v="GridOnly"/>
    <s v="CENTRE"/>
    <s v="Yaounde"/>
    <s v="ZTE"/>
    <n v="0"/>
    <n v="0"/>
    <n v="0"/>
    <n v="0"/>
    <n v="0"/>
    <n v="0"/>
    <n v="0"/>
    <n v="0"/>
    <n v="0"/>
    <n v="0"/>
    <n v="0"/>
    <n v="0"/>
    <n v="0"/>
    <n v="0"/>
    <n v="0"/>
    <n v="0"/>
    <n v="0"/>
    <n v="0"/>
    <n v="0"/>
    <n v="0"/>
    <n v="0"/>
    <n v="0"/>
    <n v="0"/>
    <n v="0"/>
    <n v="0"/>
    <n v="0"/>
    <x v="0"/>
    <m/>
    <x v="12"/>
    <x v="8"/>
    <s v="no impacts"/>
    <x v="6"/>
    <s v=""/>
    <s v="CTR_382"/>
    <m/>
  </r>
  <r>
    <s v="Tsomo-Assi"/>
    <s v="CTR_563"/>
    <s v="Yaounde"/>
    <s v="CAMUSAT"/>
    <s v="Good Grid no GE - 8h"/>
    <s v="CENTRE"/>
    <s v="Yaounde"/>
    <s v="ZTE"/>
    <n v="0"/>
    <n v="0"/>
    <n v="0"/>
    <n v="0"/>
    <n v="0"/>
    <n v="0"/>
    <n v="0"/>
    <n v="0"/>
    <n v="0"/>
    <n v="0"/>
    <n v="0"/>
    <n v="0"/>
    <n v="8.6818664338118872"/>
    <n v="0"/>
    <n v="0"/>
    <n v="0"/>
    <n v="0"/>
    <n v="0"/>
    <n v="0"/>
    <n v="0"/>
    <n v="0"/>
    <n v="0"/>
    <n v="0"/>
    <n v="0"/>
    <n v="0"/>
    <n v="0"/>
    <x v="0"/>
    <m/>
    <x v="12"/>
    <x v="8"/>
    <s v="no impacts"/>
    <x v="6"/>
    <s v=""/>
    <s v="CTR_563"/>
    <m/>
  </r>
  <r>
    <s v="Yde-University"/>
    <s v="CTR_447"/>
    <s v="Yaounde"/>
    <s v="IHS"/>
    <s v="Grid-Gen"/>
    <s v="CENTRE"/>
    <s v="Yaounde"/>
    <s v="ZTE"/>
    <n v="0"/>
    <n v="0"/>
    <n v="1.4535588828677943E-2"/>
    <n v="0"/>
    <n v="0"/>
    <n v="0"/>
    <n v="0"/>
    <n v="0"/>
    <n v="0"/>
    <n v="0"/>
    <n v="0"/>
    <n v="0"/>
    <n v="19.658144352843482"/>
    <n v="0"/>
    <n v="0"/>
    <n v="0"/>
    <n v="0"/>
    <n v="0"/>
    <n v="0"/>
    <n v="0"/>
    <n v="0"/>
    <n v="0"/>
    <n v="0"/>
    <n v="0"/>
    <n v="0"/>
    <n v="0"/>
    <x v="0"/>
    <m/>
    <x v="12"/>
    <x v="8"/>
    <s v="no impacts"/>
    <x v="6"/>
    <s v=""/>
    <s v="CTR_447"/>
    <m/>
  </r>
  <r>
    <s v="Ngousso-Savana"/>
    <s v="CTR_272"/>
    <s v="Yaounde"/>
    <s v="IHS"/>
    <s v="Grid-Gen"/>
    <s v="CENTRE"/>
    <s v="Yaounde"/>
    <s v="ZTE"/>
    <n v="0"/>
    <n v="0"/>
    <n v="0"/>
    <n v="0"/>
    <n v="0.87261687683522893"/>
    <n v="0"/>
    <n v="0"/>
    <n v="0"/>
    <n v="0"/>
    <n v="0"/>
    <n v="0.23146364640316447"/>
    <n v="0"/>
    <n v="0"/>
    <n v="0"/>
    <n v="0"/>
    <n v="0"/>
    <n v="0"/>
    <n v="0"/>
    <n v="0"/>
    <n v="0"/>
    <n v="0"/>
    <n v="0"/>
    <n v="0"/>
    <n v="0"/>
    <n v="0"/>
    <n v="0"/>
    <x v="0"/>
    <m/>
    <x v="12"/>
    <x v="8"/>
    <s v="no impacts"/>
    <x v="6"/>
    <s v=""/>
    <s v="CTR_272"/>
    <m/>
  </r>
  <r>
    <s v="vence"/>
    <s v="CTR_326"/>
    <s v="Yaounde"/>
    <s v="IHS"/>
    <s v="Grid-Gen"/>
    <s v="CENTRE"/>
    <s v="Yaounde"/>
    <s v="ZTE"/>
    <n v="0"/>
    <n v="0"/>
    <n v="0"/>
    <n v="0"/>
    <n v="0"/>
    <n v="0"/>
    <n v="0"/>
    <n v="0"/>
    <n v="0"/>
    <n v="0"/>
    <n v="0"/>
    <n v="0"/>
    <n v="0"/>
    <n v="0"/>
    <n v="0"/>
    <n v="0"/>
    <n v="0"/>
    <n v="0"/>
    <n v="0"/>
    <n v="0"/>
    <n v="0"/>
    <n v="0"/>
    <n v="0"/>
    <n v="0"/>
    <n v="0"/>
    <n v="0"/>
    <x v="0"/>
    <m/>
    <x v="12"/>
    <x v="8"/>
    <s v="no impacts"/>
    <x v="6"/>
    <s v=""/>
    <s v="CTR_326"/>
    <m/>
  </r>
  <r>
    <s v="Mfandena"/>
    <s v="CTR_570"/>
    <s v="Yaounde"/>
    <m/>
    <m/>
    <s v="CENTRE"/>
    <s v="Yaounde"/>
    <s v="ZTE"/>
    <n v="0"/>
    <n v="0"/>
    <n v="0"/>
    <n v="0"/>
    <n v="0"/>
    <n v="0"/>
    <n v="0"/>
    <n v="0"/>
    <n v="0"/>
    <n v="0"/>
    <n v="0"/>
    <n v="0"/>
    <n v="0"/>
    <n v="0"/>
    <n v="0"/>
    <n v="0"/>
    <n v="0"/>
    <n v="0"/>
    <n v="0"/>
    <n v="0"/>
    <n v="0"/>
    <n v="0"/>
    <n v="0"/>
    <n v="0"/>
    <n v="0"/>
    <n v="0"/>
    <x v="0"/>
    <m/>
    <x v="12"/>
    <x v="8"/>
    <s v="no impacts"/>
    <x v="6"/>
    <s v=""/>
    <s v="CTR_570"/>
    <m/>
  </r>
  <r>
    <s v="Endoum-Carrefour"/>
    <s v="SUD_108"/>
    <s v="CENTRE"/>
    <m/>
    <m/>
    <s v="SUD"/>
    <s v="Minton"/>
    <s v="NOKIA"/>
    <n v="0"/>
    <n v="0"/>
    <n v="0"/>
    <n v="0"/>
    <n v="0"/>
    <n v="0"/>
    <n v="0"/>
    <n v="0"/>
    <n v="0"/>
    <n v="0"/>
    <n v="0"/>
    <n v="0"/>
    <n v="0"/>
    <n v="0"/>
    <n v="0"/>
    <n v="0"/>
    <n v="0"/>
    <n v="0"/>
    <n v="0"/>
    <n v="0"/>
    <n v="0"/>
    <n v="0"/>
    <n v="0"/>
    <n v="0"/>
    <n v="0"/>
    <n v="0"/>
    <x v="0"/>
    <m/>
    <x v="12"/>
    <x v="8"/>
    <s v="no impacts"/>
    <x v="6"/>
    <s v=""/>
    <s v="SUD_108"/>
    <m/>
  </r>
  <r>
    <s v="Mehanda"/>
    <s v="CTR_635"/>
    <s v="Yaounde"/>
    <s v="HIS"/>
    <s v="Grid-Gen"/>
    <s v="CENTRE"/>
    <s v="Yaounde"/>
    <s v="ZTE"/>
    <n v="0"/>
    <n v="0"/>
    <n v="0"/>
    <n v="0"/>
    <n v="0"/>
    <n v="0"/>
    <n v="0"/>
    <n v="0"/>
    <n v="0"/>
    <n v="4.3714668709853255"/>
    <n v="0"/>
    <n v="0"/>
    <n v="0"/>
    <n v="0"/>
    <n v="0"/>
    <n v="0"/>
    <n v="0"/>
    <n v="0"/>
    <n v="0"/>
    <n v="0"/>
    <n v="0"/>
    <n v="0"/>
    <n v="0"/>
    <n v="0"/>
    <n v="0"/>
    <n v="0"/>
    <x v="0"/>
    <m/>
    <x v="12"/>
    <x v="8"/>
    <s v="no impacts"/>
    <x v="6"/>
    <s v=""/>
    <s v="CTR_635"/>
    <m/>
  </r>
  <r>
    <s v="Boulou_MTN"/>
    <s v="SUD_233"/>
    <s v="CENTRE"/>
    <s v="IHS"/>
    <s v="Hybrid-Gen"/>
    <s v="SUD"/>
    <s v="Boulou"/>
    <s v="NOKIA"/>
    <n v="0"/>
    <n v="0"/>
    <n v="1.2974126165021258E-2"/>
    <n v="0"/>
    <n v="0"/>
    <n v="0.38976741215264477"/>
    <n v="0"/>
    <n v="0"/>
    <n v="0.71924524380857524"/>
    <n v="0"/>
    <n v="0"/>
    <n v="0"/>
    <n v="0"/>
    <n v="0"/>
    <n v="0"/>
    <n v="0"/>
    <n v="0"/>
    <n v="0.3099023208430714"/>
    <n v="0"/>
    <n v="0"/>
    <n v="0"/>
    <n v="0"/>
    <n v="0"/>
    <n v="0"/>
    <n v="0"/>
    <n v="0"/>
    <x v="0"/>
    <m/>
    <x v="12"/>
    <x v="8"/>
    <s v="no impacts"/>
    <x v="6"/>
    <s v=""/>
    <s v="SUD_233"/>
    <m/>
  </r>
  <r>
    <s v="Nkoabang-II-IHS"/>
    <s v="CTR_458"/>
    <s v="Yaounde"/>
    <s v="IHS"/>
    <s v="Grid-Gen"/>
    <s v="CENTRE"/>
    <s v="Yaounde"/>
    <s v="ZTE"/>
    <n v="0"/>
    <n v="0"/>
    <n v="0"/>
    <n v="0"/>
    <n v="0"/>
    <n v="0"/>
    <n v="0"/>
    <n v="0"/>
    <n v="0"/>
    <n v="0"/>
    <n v="0.41468340595777187"/>
    <n v="0"/>
    <n v="0.49206981077695305"/>
    <n v="0"/>
    <n v="0"/>
    <n v="0"/>
    <n v="0"/>
    <n v="0"/>
    <n v="0"/>
    <n v="0"/>
    <n v="0"/>
    <n v="0"/>
    <n v="0"/>
    <n v="0"/>
    <n v="0"/>
    <n v="0"/>
    <x v="0"/>
    <m/>
    <x v="12"/>
    <x v="8"/>
    <s v="no impacts"/>
    <x v="6"/>
    <s v=""/>
    <s v="CTR_458"/>
    <m/>
  </r>
  <r>
    <s v="Odza-PK10"/>
    <s v="CTR_330"/>
    <s v="Yaounde"/>
    <s v="IHS"/>
    <s v="Grid-Gen"/>
    <s v="CENTRE"/>
    <s v="Yaounde"/>
    <s v="ZTE"/>
    <n v="0"/>
    <n v="0"/>
    <n v="0"/>
    <n v="0"/>
    <n v="0"/>
    <n v="0"/>
    <n v="0"/>
    <n v="0"/>
    <n v="0.66414264638318832"/>
    <n v="0"/>
    <n v="5.7944207594604427"/>
    <n v="0"/>
    <n v="0"/>
    <n v="0"/>
    <n v="0"/>
    <n v="0"/>
    <n v="0"/>
    <n v="0"/>
    <n v="0"/>
    <n v="0"/>
    <n v="0"/>
    <n v="0"/>
    <n v="0"/>
    <n v="0"/>
    <n v="0"/>
    <n v="0"/>
    <x v="0"/>
    <m/>
    <x v="12"/>
    <x v="8"/>
    <s v="no impacts"/>
    <x v="6"/>
    <s v=""/>
    <s v="CTR_330"/>
    <m/>
  </r>
  <r>
    <s v="Mvoula"/>
    <s v="SUD_245"/>
    <s v="CENTRE"/>
    <s v="IHS"/>
    <s v="Grid-Gen"/>
    <s v="SUD"/>
    <s v="Mvoula"/>
    <s v="NOKIA"/>
    <n v="9.7201176829808059E-3"/>
    <n v="3.8345418382400923E-3"/>
    <n v="0"/>
    <n v="0"/>
    <n v="2.4077355728483103E-3"/>
    <n v="0"/>
    <n v="0"/>
    <n v="0"/>
    <n v="3.1505322438735179"/>
    <n v="7.1233332771329856"/>
    <n v="0"/>
    <n v="0"/>
    <n v="0"/>
    <n v="0"/>
    <n v="0"/>
    <n v="0"/>
    <n v="0"/>
    <n v="1.8405800823552466E-2"/>
    <n v="0"/>
    <n v="0"/>
    <n v="0"/>
    <n v="0"/>
    <n v="0"/>
    <n v="0"/>
    <n v="0"/>
    <n v="0"/>
    <x v="0"/>
    <m/>
    <x v="12"/>
    <x v="8"/>
    <s v="no impacts"/>
    <x v="6"/>
    <s v=""/>
    <s v="SUD_245"/>
    <m/>
  </r>
  <r>
    <s v="Mendong-II"/>
    <s v="CTR_476"/>
    <s v="Yaounde"/>
    <s v="IHS"/>
    <s v="Grid-Gen"/>
    <s v="CENTRE"/>
    <s v="Yaounde"/>
    <s v="ZTE"/>
    <n v="0"/>
    <n v="0"/>
    <n v="0"/>
    <n v="0"/>
    <n v="0"/>
    <n v="0"/>
    <n v="0"/>
    <n v="0"/>
    <n v="0"/>
    <n v="0"/>
    <n v="0"/>
    <n v="0"/>
    <n v="0"/>
    <n v="0"/>
    <n v="0"/>
    <n v="0"/>
    <n v="0"/>
    <n v="0"/>
    <n v="0"/>
    <n v="0"/>
    <n v="0"/>
    <n v="0"/>
    <n v="0"/>
    <n v="0"/>
    <n v="0"/>
    <n v="0"/>
    <x v="0"/>
    <m/>
    <x v="12"/>
    <x v="8"/>
    <s v="no impacts"/>
    <x v="6"/>
    <s v=""/>
    <s v="CTR_476"/>
    <m/>
  </r>
  <r>
    <s v="Mendong"/>
    <s v="CTR_025"/>
    <s v="Yaounde"/>
    <s v="IHS"/>
    <s v="Grid-Gen"/>
    <s v="CENTRE"/>
    <s v="Yaounde"/>
    <s v="ZTE"/>
    <n v="0"/>
    <n v="0"/>
    <n v="0"/>
    <n v="0"/>
    <n v="0"/>
    <n v="0"/>
    <n v="9.2742407250458962E-3"/>
    <n v="0"/>
    <n v="3.4859552325266199"/>
    <n v="0"/>
    <n v="0"/>
    <n v="0"/>
    <n v="0"/>
    <n v="0"/>
    <n v="0"/>
    <n v="0"/>
    <n v="0"/>
    <n v="0"/>
    <n v="0"/>
    <n v="0"/>
    <n v="0"/>
    <n v="0"/>
    <n v="0"/>
    <n v="0"/>
    <n v="0"/>
    <n v="0"/>
    <x v="0"/>
    <m/>
    <x v="12"/>
    <x v="8"/>
    <s v="no impacts"/>
    <x v="6"/>
    <s v=""/>
    <s v="CTR_025"/>
    <m/>
  </r>
  <r>
    <s v="Nkolmesseng"/>
    <s v="CTR_078"/>
    <s v="Yaounde"/>
    <s v="IHS"/>
    <s v="Grid-Gen"/>
    <s v="CENTRE"/>
    <s v="Yaounde"/>
    <s v="ZTE"/>
    <n v="0"/>
    <n v="0"/>
    <n v="0"/>
    <n v="0"/>
    <n v="0"/>
    <n v="0"/>
    <n v="0"/>
    <n v="0"/>
    <n v="0"/>
    <n v="0"/>
    <n v="0.65065932717523789"/>
    <n v="0"/>
    <n v="0"/>
    <n v="0"/>
    <n v="0"/>
    <n v="0"/>
    <n v="0"/>
    <n v="0"/>
    <n v="0"/>
    <n v="0"/>
    <n v="0"/>
    <n v="0"/>
    <n v="0"/>
    <n v="0"/>
    <n v="0"/>
    <n v="0"/>
    <x v="0"/>
    <m/>
    <x v="12"/>
    <x v="8"/>
    <s v="no impacts"/>
    <x v="6"/>
    <s v=""/>
    <s v="CTR_078"/>
    <m/>
  </r>
  <r>
    <s v="Ngd-Bamyanga2-IHS"/>
    <s v="ADM_136"/>
    <s v="Ngaoundere"/>
    <s v="IHS"/>
    <s v="Grid-Gen"/>
    <s v="ADAMAOUA"/>
    <s v="Ngaoundere"/>
    <s v="Huawei"/>
    <n v="0"/>
    <n v="0"/>
    <n v="0"/>
    <n v="0"/>
    <n v="5.0829973204578353E-3"/>
    <n v="0"/>
    <n v="0"/>
    <n v="0"/>
    <n v="0"/>
    <n v="0"/>
    <n v="0"/>
    <n v="0"/>
    <n v="0"/>
    <n v="0"/>
    <n v="0"/>
    <n v="0"/>
    <n v="0"/>
    <n v="0"/>
    <n v="0"/>
    <n v="0"/>
    <n v="0"/>
    <n v="0"/>
    <n v="0"/>
    <n v="0"/>
    <n v="0"/>
    <n v="0"/>
    <x v="0"/>
    <m/>
    <x v="12"/>
    <x v="8"/>
    <s v="no impacts"/>
    <x v="6"/>
    <s v=""/>
    <s v="ADM_136"/>
    <m/>
  </r>
  <r>
    <s v="Bertoua-Mokolo"/>
    <s v="EST_060"/>
    <s v="CENTRE"/>
    <s v="IHS"/>
    <s v="Grid-Gen"/>
    <s v="EST"/>
    <s v="Bertoua"/>
    <s v="ZTE"/>
    <n v="0"/>
    <n v="0"/>
    <n v="0"/>
    <n v="0"/>
    <n v="0"/>
    <n v="0"/>
    <n v="0"/>
    <n v="0"/>
    <n v="0"/>
    <n v="0"/>
    <n v="0"/>
    <n v="0"/>
    <n v="0"/>
    <n v="0"/>
    <n v="0"/>
    <n v="0"/>
    <n v="0"/>
    <n v="0"/>
    <n v="0"/>
    <n v="0"/>
    <n v="0"/>
    <n v="0"/>
    <n v="0"/>
    <n v="0"/>
    <n v="0"/>
    <n v="0"/>
    <x v="0"/>
    <m/>
    <x v="12"/>
    <x v="8"/>
    <s v="no impacts"/>
    <x v="6"/>
    <s v=""/>
    <s v="EST_060"/>
    <m/>
  </r>
  <r>
    <s v="Chapelle-Nsimeyong"/>
    <s v="CTR_238"/>
    <s v="Yaounde"/>
    <s v="IHS"/>
    <s v="Grid-Gen"/>
    <s v="CENTRE"/>
    <s v="Yaounde"/>
    <s v="ZTE"/>
    <n v="0"/>
    <n v="0"/>
    <n v="0"/>
    <n v="0"/>
    <n v="0"/>
    <n v="0"/>
    <n v="0"/>
    <n v="0"/>
    <n v="0"/>
    <n v="0"/>
    <n v="0"/>
    <n v="0"/>
    <n v="0"/>
    <n v="0"/>
    <n v="0"/>
    <n v="0"/>
    <n v="0"/>
    <n v="0"/>
    <n v="0"/>
    <n v="0"/>
    <n v="0"/>
    <n v="0"/>
    <n v="0"/>
    <n v="0"/>
    <n v="0"/>
    <n v="0"/>
    <x v="0"/>
    <m/>
    <x v="12"/>
    <x v="8"/>
    <s v="no impacts"/>
    <x v="6"/>
    <s v=""/>
    <s v="CTR_238"/>
    <m/>
  </r>
  <r>
    <s v="CTR_944_Z_Mimboman-Camtel"/>
    <s v="CTR_944"/>
    <s v="Yaounde"/>
    <s v="ESCO"/>
    <s v="Bad Grid + GE"/>
    <s v="CTR"/>
    <s v="Yaoundé"/>
    <s v="ZTE"/>
    <n v="0"/>
    <n v="0"/>
    <n v="0"/>
    <n v="0"/>
    <n v="0"/>
    <n v="0"/>
    <n v="0"/>
    <n v="0"/>
    <n v="0"/>
    <n v="0"/>
    <n v="0"/>
    <n v="0"/>
    <n v="0"/>
    <n v="0"/>
    <n v="0"/>
    <n v="0"/>
    <n v="0"/>
    <n v="0"/>
    <n v="0"/>
    <n v="0"/>
    <n v="0"/>
    <n v="0"/>
    <n v="0"/>
    <n v="0"/>
    <n v="0"/>
    <n v="0"/>
    <x v="0"/>
    <m/>
    <x v="12"/>
    <x v="8"/>
    <s v="no impacts"/>
    <x v="6"/>
    <s v=""/>
    <s v="CTR_944"/>
    <m/>
  </r>
  <r>
    <s v="Messamendongo"/>
    <s v="CTR_007"/>
    <s v="Yaounde"/>
    <m/>
    <m/>
    <s v="CENTRE"/>
    <s v="Yaounde"/>
    <s v="ZTE"/>
    <n v="0"/>
    <n v="0"/>
    <n v="0"/>
    <n v="0"/>
    <n v="0"/>
    <n v="0"/>
    <n v="0"/>
    <n v="0"/>
    <n v="0"/>
    <n v="0"/>
    <n v="0"/>
    <n v="0"/>
    <n v="0"/>
    <n v="0"/>
    <n v="0"/>
    <n v="0"/>
    <n v="0"/>
    <n v="0"/>
    <n v="0"/>
    <n v="0"/>
    <n v="0"/>
    <n v="0"/>
    <n v="0"/>
    <n v="0"/>
    <n v="0"/>
    <n v="0"/>
    <x v="0"/>
    <m/>
    <x v="12"/>
    <x v="8"/>
    <s v="no impacts"/>
    <x v="6"/>
    <s v=""/>
    <s v="CTR_007"/>
    <m/>
  </r>
  <r>
    <s v="Fouda-New"/>
    <s v="CTR_327"/>
    <s v="Yaounde"/>
    <s v="IHS"/>
    <s v="Grid-Gen"/>
    <s v="CENTRE"/>
    <s v="Yaounde"/>
    <s v="ZTE"/>
    <n v="0"/>
    <n v="0"/>
    <n v="0"/>
    <n v="0"/>
    <n v="0"/>
    <n v="0"/>
    <n v="0"/>
    <n v="13.140457662377692"/>
    <n v="24.400937554396993"/>
    <n v="0"/>
    <n v="0"/>
    <n v="0"/>
    <n v="0"/>
    <n v="0"/>
    <n v="0"/>
    <n v="0"/>
    <n v="0"/>
    <n v="0"/>
    <n v="0"/>
    <n v="0"/>
    <n v="0"/>
    <n v="0"/>
    <n v="0"/>
    <n v="0"/>
    <n v="0"/>
    <n v="0"/>
    <x v="0"/>
    <m/>
    <x v="12"/>
    <x v="8"/>
    <s v="no impacts"/>
    <x v="6"/>
    <s v=""/>
    <s v="CTR_327"/>
    <m/>
  </r>
  <r>
    <s v="Damas-II"/>
    <s v="CTR_472"/>
    <s v="Yaounde"/>
    <s v="IHS"/>
    <s v="Grid-Gen"/>
    <s v="CENTRE"/>
    <s v="Yaounde"/>
    <s v="ZTE"/>
    <n v="0"/>
    <n v="0"/>
    <n v="0.24598140015352477"/>
    <n v="0"/>
    <n v="0"/>
    <n v="0"/>
    <n v="62.058367790704629"/>
    <n v="0"/>
    <n v="0"/>
    <n v="0"/>
    <n v="2.2278153027825578"/>
    <n v="0"/>
    <n v="0"/>
    <n v="0"/>
    <n v="0"/>
    <n v="0"/>
    <n v="0"/>
    <n v="0"/>
    <n v="0"/>
    <n v="0"/>
    <n v="0"/>
    <n v="0"/>
    <n v="0"/>
    <n v="0"/>
    <n v="0"/>
    <n v="0"/>
    <x v="0"/>
    <m/>
    <x v="12"/>
    <x v="8"/>
    <s v="no impacts"/>
    <x v="6"/>
    <s v=""/>
    <s v="CTR_472"/>
    <m/>
  </r>
  <r>
    <s v="Bertoua-Kano"/>
    <s v="EST_032"/>
    <s v="CENTRE"/>
    <s v="IHS"/>
    <s v="Grid-Gen"/>
    <s v="EST"/>
    <s v="Bertoua"/>
    <s v="ZTE"/>
    <n v="0"/>
    <n v="0"/>
    <n v="0"/>
    <n v="0"/>
    <n v="0"/>
    <n v="0"/>
    <n v="0"/>
    <n v="0"/>
    <n v="0"/>
    <n v="0"/>
    <n v="0"/>
    <n v="0"/>
    <n v="0"/>
    <n v="0"/>
    <n v="0"/>
    <n v="0"/>
    <n v="0"/>
    <n v="0"/>
    <n v="0"/>
    <n v="0"/>
    <n v="0"/>
    <n v="0"/>
    <n v="0"/>
    <n v="0"/>
    <n v="0"/>
    <n v="0"/>
    <x v="0"/>
    <m/>
    <x v="12"/>
    <x v="8"/>
    <s v="no impacts"/>
    <x v="6"/>
    <s v=""/>
    <s v="EST_032"/>
    <m/>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n v="0"/>
    <n v="0"/>
    <n v="0"/>
    <n v="0"/>
    <x v="0"/>
    <m/>
    <x v="12"/>
    <x v="8"/>
    <s v="no impacts"/>
    <x v="6"/>
    <s v=""/>
    <s v="CTR_273"/>
    <m/>
  </r>
  <r>
    <s v="Bertoua-Birpondo-IHS"/>
    <s v="EST_128"/>
    <s v="CENTRE"/>
    <s v="IHS"/>
    <s v="Grid-Gen"/>
    <s v="EST"/>
    <s v="Bertoua"/>
    <s v="ZTE"/>
    <n v="0"/>
    <n v="0"/>
    <n v="0"/>
    <n v="0"/>
    <n v="0"/>
    <n v="0"/>
    <n v="0"/>
    <n v="0"/>
    <n v="0"/>
    <n v="4.6549554408403318E-3"/>
    <n v="0"/>
    <n v="0"/>
    <n v="0"/>
    <n v="0"/>
    <n v="0"/>
    <n v="0"/>
    <n v="0"/>
    <n v="0"/>
    <n v="0"/>
    <n v="0"/>
    <n v="0"/>
    <n v="0"/>
    <n v="0"/>
    <n v="0"/>
    <n v="0"/>
    <n v="0"/>
    <x v="0"/>
    <m/>
    <x v="12"/>
    <x v="8"/>
    <s v="no impacts"/>
    <x v="6"/>
    <s v=""/>
    <s v="EST_128"/>
    <m/>
  </r>
  <r>
    <s v="Chapelle-Obili"/>
    <s v="CTR_339"/>
    <s v="Yaounde"/>
    <s v="IHS"/>
    <s v="Grid-Gen"/>
    <s v="CENTRE"/>
    <s v="Yaounde"/>
    <s v="ZTE"/>
    <n v="0"/>
    <n v="0"/>
    <n v="0"/>
    <n v="0"/>
    <n v="0"/>
    <n v="0"/>
    <n v="0"/>
    <n v="0"/>
    <n v="0"/>
    <n v="0"/>
    <n v="0"/>
    <n v="0"/>
    <n v="0"/>
    <n v="0"/>
    <n v="0"/>
    <n v="0"/>
    <n v="0"/>
    <n v="0"/>
    <n v="0"/>
    <n v="0"/>
    <n v="0"/>
    <n v="0"/>
    <n v="0"/>
    <n v="0"/>
    <n v="0"/>
    <n v="0"/>
    <x v="0"/>
    <m/>
    <x v="12"/>
    <x v="8"/>
    <s v="no impacts"/>
    <x v="6"/>
    <s v=""/>
    <s v="CTR_339"/>
    <m/>
  </r>
  <r>
    <s v="E-Police"/>
    <s v="CTR_076"/>
    <s v="Yaounde"/>
    <s v="IHS"/>
    <s v="GridOnly"/>
    <s v="CENTRE"/>
    <s v="Yaounde"/>
    <s v="ZTE"/>
    <n v="0"/>
    <n v="0"/>
    <n v="5.6101308952067859"/>
    <n v="2.7573031078693879E-2"/>
    <n v="0"/>
    <n v="0"/>
    <n v="2.7894062488407395E-2"/>
    <n v="0"/>
    <n v="0"/>
    <n v="0"/>
    <n v="0"/>
    <n v="0"/>
    <n v="9.5507379442004599"/>
    <n v="0"/>
    <n v="0"/>
    <n v="0"/>
    <n v="0"/>
    <n v="0"/>
    <n v="0"/>
    <n v="0"/>
    <n v="0"/>
    <n v="0"/>
    <n v="0"/>
    <n v="0"/>
    <n v="0"/>
    <n v="0"/>
    <x v="0"/>
    <m/>
    <x v="12"/>
    <x v="8"/>
    <s v="no impacts"/>
    <x v="6"/>
    <s v=""/>
    <s v="CTR_076"/>
    <m/>
  </r>
  <r>
    <s v="EST_194_Z_Bertoua-Birpondo-II"/>
    <s v="EST_194"/>
    <s v="CENTRE"/>
    <s v="ESCO"/>
    <s v="Bad Grid + Solar + GE"/>
    <s v="EST"/>
    <s v="Bertoua"/>
    <s v="ZTE"/>
    <n v="0"/>
    <n v="0"/>
    <n v="0"/>
    <n v="0"/>
    <n v="0"/>
    <n v="0"/>
    <n v="0"/>
    <n v="0"/>
    <n v="0"/>
    <n v="4.726295754109917E-3"/>
    <n v="0"/>
    <n v="0"/>
    <n v="0"/>
    <n v="0"/>
    <n v="0"/>
    <n v="0"/>
    <n v="0"/>
    <n v="0"/>
    <n v="0"/>
    <n v="0"/>
    <n v="0"/>
    <n v="0"/>
    <n v="0"/>
    <n v="0"/>
    <n v="0"/>
    <n v="0"/>
    <x v="0"/>
    <m/>
    <x v="12"/>
    <x v="8"/>
    <s v="no impacts"/>
    <x v="6"/>
    <s v=""/>
    <s v="EST_194"/>
    <m/>
  </r>
  <r>
    <s v="Nkolbisson-Nodal"/>
    <s v="CTR_576"/>
    <s v="Yaounde"/>
    <m/>
    <m/>
    <s v="CENTRE"/>
    <s v="Yaounde"/>
    <s v="ZTE"/>
    <n v="0"/>
    <n v="0"/>
    <n v="0"/>
    <n v="2.2436528523283907E-2"/>
    <n v="0"/>
    <n v="0"/>
    <n v="2.8393444681294167E-2"/>
    <n v="0"/>
    <n v="0"/>
    <n v="0"/>
    <n v="0"/>
    <n v="0"/>
    <n v="0"/>
    <n v="0"/>
    <n v="0"/>
    <n v="0"/>
    <n v="0"/>
    <n v="0"/>
    <n v="0"/>
    <n v="0"/>
    <n v="0"/>
    <n v="0"/>
    <n v="0"/>
    <n v="0"/>
    <n v="0"/>
    <n v="0"/>
    <x v="0"/>
    <m/>
    <x v="12"/>
    <x v="8"/>
    <s v="no impacts"/>
    <x v="6"/>
    <s v=""/>
    <s v="CTR_576"/>
    <m/>
  </r>
  <r>
    <s v="Voirie-Municipale-IHS"/>
    <s v="CTR_632"/>
    <s v="Yaounde"/>
    <s v="IHS"/>
    <s v="Grid-Gen"/>
    <s v="CENTRE"/>
    <s v="Yaounde"/>
    <s v="ZTE"/>
    <n v="0"/>
    <n v="0"/>
    <n v="0"/>
    <n v="0"/>
    <n v="0"/>
    <n v="0"/>
    <n v="0"/>
    <n v="0"/>
    <n v="0"/>
    <n v="0"/>
    <n v="0"/>
    <n v="0"/>
    <n v="0"/>
    <n v="0"/>
    <n v="0"/>
    <n v="0"/>
    <n v="0"/>
    <n v="0"/>
    <n v="0"/>
    <n v="0"/>
    <n v="0"/>
    <n v="0"/>
    <n v="0"/>
    <n v="0"/>
    <n v="0"/>
    <n v="0"/>
    <x v="0"/>
    <m/>
    <x v="12"/>
    <x v="8"/>
    <s v="no impacts"/>
    <x v="6"/>
    <s v=""/>
    <s v="CTR_632"/>
    <m/>
  </r>
  <r>
    <s v="An-Marche-Melen"/>
    <s v="CTR_372"/>
    <s v="Yaounde"/>
    <s v="IHS"/>
    <s v="GridOnly"/>
    <s v="CENTRE"/>
    <s v="Yaounde"/>
    <s v="ZTE"/>
    <n v="0"/>
    <n v="0"/>
    <n v="0"/>
    <n v="0"/>
    <n v="0"/>
    <n v="0"/>
    <n v="0"/>
    <n v="0"/>
    <n v="0"/>
    <n v="0"/>
    <n v="0"/>
    <n v="0"/>
    <n v="0"/>
    <n v="0"/>
    <n v="0"/>
    <n v="0"/>
    <n v="0"/>
    <n v="0"/>
    <n v="0"/>
    <n v="0"/>
    <n v="0"/>
    <n v="0"/>
    <n v="0"/>
    <n v="0"/>
    <n v="0"/>
    <n v="0"/>
    <x v="0"/>
    <m/>
    <x v="12"/>
    <x v="8"/>
    <s v="no impacts"/>
    <x v="6"/>
    <s v=""/>
    <s v="CTR_372"/>
    <m/>
  </r>
  <r>
    <s v="Polytechnique"/>
    <s v="CTR_128"/>
    <s v="Yaounde"/>
    <s v="IHS"/>
    <s v="GridOnly"/>
    <s v="CENTRE"/>
    <s v="Yaounde"/>
    <s v="ZTE"/>
    <n v="0"/>
    <n v="0"/>
    <n v="0"/>
    <n v="0"/>
    <n v="0"/>
    <n v="0"/>
    <n v="0"/>
    <n v="0"/>
    <n v="0"/>
    <n v="0"/>
    <n v="0"/>
    <n v="0"/>
    <n v="17.399670550433317"/>
    <n v="0"/>
    <n v="0"/>
    <n v="0"/>
    <n v="0"/>
    <n v="0"/>
    <n v="0"/>
    <n v="0"/>
    <n v="0"/>
    <n v="0"/>
    <n v="0"/>
    <n v="0"/>
    <n v="0"/>
    <n v="0"/>
    <x v="0"/>
    <m/>
    <x v="12"/>
    <x v="8"/>
    <s v="no impacts"/>
    <x v="6"/>
    <s v=""/>
    <s v="CTR_128"/>
    <m/>
  </r>
  <r>
    <s v="Odza-II-IHS"/>
    <s v="CTR_158"/>
    <s v="Yaounde"/>
    <s v="IHS"/>
    <s v="Grid-Gen"/>
    <s v="CENTRE"/>
    <s v="Yaounde"/>
    <s v="ZTE"/>
    <n v="0"/>
    <n v="0"/>
    <n v="0"/>
    <n v="0"/>
    <n v="0"/>
    <n v="0"/>
    <n v="0"/>
    <n v="0"/>
    <n v="0"/>
    <n v="0"/>
    <n v="0"/>
    <n v="0"/>
    <n v="0"/>
    <n v="0"/>
    <n v="0"/>
    <n v="0"/>
    <n v="0"/>
    <n v="0"/>
    <n v="0"/>
    <n v="0"/>
    <n v="0"/>
    <n v="0"/>
    <n v="0"/>
    <n v="0"/>
    <n v="0"/>
    <n v="0"/>
    <x v="0"/>
    <m/>
    <x v="12"/>
    <x v="8"/>
    <s v="no impacts"/>
    <x v="6"/>
    <s v=""/>
    <s v="CTR_158"/>
    <m/>
  </r>
  <r>
    <s v="Ntaba"/>
    <s v="CTR_380"/>
    <s v="Yaounde"/>
    <s v="IHS"/>
    <s v="Grid-Gen"/>
    <s v="CENTRE"/>
    <s v="Yaounde"/>
    <s v="ZTE"/>
    <n v="2.5783994372676076"/>
    <n v="5.0194866065695862"/>
    <n v="0"/>
    <n v="0"/>
    <n v="0"/>
    <n v="0"/>
    <n v="0"/>
    <n v="6.0937647139396116"/>
    <n v="0"/>
    <n v="0"/>
    <n v="0"/>
    <n v="0"/>
    <n v="0"/>
    <n v="0"/>
    <n v="0"/>
    <n v="0"/>
    <n v="0"/>
    <n v="0"/>
    <n v="0"/>
    <n v="0"/>
    <n v="0"/>
    <n v="0"/>
    <n v="0"/>
    <n v="0"/>
    <n v="0"/>
    <n v="0"/>
    <x v="0"/>
    <m/>
    <x v="12"/>
    <x v="8"/>
    <s v="no impacts"/>
    <x v="6"/>
    <s v=""/>
    <s v="CTR_380"/>
    <m/>
  </r>
  <r>
    <s v="Bertoua-Crtv"/>
    <s v="EST_004"/>
    <s v="CENTRE"/>
    <s v="CAMUSAT"/>
    <s v="Good Grid + GE"/>
    <s v="EST"/>
    <s v="Bertoua"/>
    <s v="ZTE"/>
    <n v="0"/>
    <n v="0"/>
    <n v="0"/>
    <n v="0"/>
    <n v="0"/>
    <n v="0"/>
    <n v="0"/>
    <n v="0"/>
    <n v="0"/>
    <n v="4.761965910744707E-3"/>
    <n v="0"/>
    <n v="0"/>
    <n v="0"/>
    <n v="0"/>
    <n v="0"/>
    <n v="0"/>
    <n v="0"/>
    <n v="0"/>
    <n v="0"/>
    <n v="0"/>
    <n v="0"/>
    <n v="0"/>
    <n v="0"/>
    <n v="0"/>
    <n v="0"/>
    <n v="0"/>
    <x v="0"/>
    <m/>
    <x v="12"/>
    <x v="8"/>
    <s v="no impacts"/>
    <x v="6"/>
    <s v=""/>
    <s v="EST_004"/>
    <m/>
  </r>
  <r>
    <s v="CTR_934_Z_Nkolbisson-II-MTN"/>
    <s v="CTR_934"/>
    <s v="Yaounde"/>
    <s v="ESCO"/>
    <s v="Hybrid Solar - S1"/>
    <s v="CTR"/>
    <s v="Yaoundé"/>
    <s v="ZTE"/>
    <n v="0"/>
    <n v="0"/>
    <n v="0"/>
    <n v="0"/>
    <n v="0"/>
    <n v="0"/>
    <n v="0"/>
    <n v="0"/>
    <n v="6.1854548515693466"/>
    <n v="0"/>
    <n v="0"/>
    <n v="0"/>
    <n v="0"/>
    <n v="0"/>
    <n v="0"/>
    <n v="0"/>
    <n v="0"/>
    <n v="0"/>
    <n v="0"/>
    <n v="0"/>
    <n v="0"/>
    <n v="0"/>
    <n v="0"/>
    <n v="0"/>
    <n v="0"/>
    <n v="0"/>
    <x v="0"/>
    <m/>
    <x v="12"/>
    <x v="8"/>
    <s v="no impacts"/>
    <x v="6"/>
    <s v=""/>
    <s v="CTR_934"/>
    <m/>
  </r>
  <r>
    <s v="Ekie-Elegance"/>
    <s v="CTR_285"/>
    <s v="Yaounde"/>
    <s v="IHS"/>
    <s v="Grid-Gen"/>
    <s v="CENTRE"/>
    <s v="Yaounde"/>
    <s v="ZTE"/>
    <n v="0"/>
    <n v="0"/>
    <n v="0"/>
    <n v="1.0041149092693984E-2"/>
    <n v="0"/>
    <n v="0"/>
    <n v="1.1146923948372248E-2"/>
    <n v="0"/>
    <n v="0"/>
    <n v="7.8726532603949959"/>
    <n v="0"/>
    <n v="0"/>
    <n v="0"/>
    <n v="0"/>
    <n v="0"/>
    <n v="0"/>
    <n v="0"/>
    <n v="0"/>
    <n v="0"/>
    <n v="0"/>
    <n v="0"/>
    <n v="0"/>
    <n v="0"/>
    <n v="0"/>
    <n v="0"/>
    <n v="0"/>
    <x v="0"/>
    <m/>
    <x v="12"/>
    <x v="8"/>
    <s v="no impacts"/>
    <x v="6"/>
    <s v=""/>
    <s v="CTR_285"/>
    <m/>
  </r>
  <r>
    <s v="Essang-Mvout"/>
    <s v="SUD_162"/>
    <s v="CENTRE"/>
    <m/>
    <m/>
    <s v="SUD"/>
    <s v="Meyomessi"/>
    <s v="NOKIA"/>
    <n v="0"/>
    <n v="0"/>
    <n v="8.8417945697595954E-3"/>
    <n v="0"/>
    <n v="0"/>
    <n v="0"/>
    <n v="0"/>
    <n v="0"/>
    <n v="0.83497108740266046"/>
    <n v="0"/>
    <n v="0"/>
    <n v="0"/>
    <n v="0"/>
    <n v="0"/>
    <n v="0"/>
    <n v="0"/>
    <n v="0"/>
    <n v="0.41282956033009471"/>
    <n v="0"/>
    <n v="0"/>
    <n v="0"/>
    <n v="0"/>
    <n v="0"/>
    <n v="0"/>
    <n v="0"/>
    <n v="0"/>
    <x v="0"/>
    <m/>
    <x v="12"/>
    <x v="8"/>
    <s v="no impacts"/>
    <x v="6"/>
    <s v=""/>
    <s v="SUD_162"/>
    <m/>
  </r>
  <r>
    <s v="Tho-II"/>
    <s v="SUD_164"/>
    <s v="CENTRE"/>
    <m/>
    <m/>
    <s v="SUD"/>
    <s v="Ambam"/>
    <s v="NOKIA"/>
    <n v="0.20976555317945933"/>
    <n v="0"/>
    <n v="0"/>
    <n v="0"/>
    <n v="0"/>
    <n v="0"/>
    <n v="0"/>
    <n v="0"/>
    <n v="0"/>
    <n v="0"/>
    <n v="0"/>
    <n v="0"/>
    <n v="0"/>
    <n v="0"/>
    <n v="0"/>
    <n v="0"/>
    <n v="0"/>
    <n v="0"/>
    <n v="0"/>
    <n v="0"/>
    <n v="0"/>
    <n v="0"/>
    <n v="0"/>
    <n v="0"/>
    <n v="0"/>
    <n v="0"/>
    <x v="0"/>
    <m/>
    <x v="12"/>
    <x v="8"/>
    <s v="no impacts"/>
    <x v="6"/>
    <s v=""/>
    <s v="SUD_164"/>
    <m/>
  </r>
  <r>
    <s v="CTR_950_Z_Nkolbisson-Claretains"/>
    <s v="CTR_950"/>
    <s v="Yaounde"/>
    <s v="ESCO"/>
    <e v="#N/A"/>
    <s v="CENTRE"/>
    <s v="Yaounde"/>
    <s v="ZTE"/>
    <n v="0"/>
    <n v="0"/>
    <n v="0"/>
    <n v="0"/>
    <n v="0"/>
    <n v="0"/>
    <n v="0"/>
    <n v="0"/>
    <n v="0"/>
    <n v="0"/>
    <n v="0"/>
    <n v="0"/>
    <n v="0"/>
    <n v="0"/>
    <n v="0"/>
    <n v="0"/>
    <n v="0"/>
    <n v="0"/>
    <n v="0"/>
    <n v="0"/>
    <n v="0"/>
    <n v="0"/>
    <n v="0"/>
    <n v="0"/>
    <n v="0"/>
    <n v="0"/>
    <x v="0"/>
    <m/>
    <x v="12"/>
    <x v="8"/>
    <s v="no impacts"/>
    <x v="6"/>
    <s v=""/>
    <s v="CTR_950"/>
    <m/>
  </r>
  <r>
    <s v="Tamtam-Weekend-IHS"/>
    <s v="CTR_121"/>
    <s v="Yaounde"/>
    <s v="IHS"/>
    <s v="Grid-Gen"/>
    <s v="CENTRE"/>
    <s v="Yaounde"/>
    <s v="ZTE"/>
    <n v="0"/>
    <n v="0"/>
    <n v="0"/>
    <n v="0"/>
    <n v="0"/>
    <n v="0"/>
    <n v="0"/>
    <n v="0"/>
    <n v="0"/>
    <n v="0"/>
    <n v="0"/>
    <n v="0"/>
    <n v="0"/>
    <n v="0"/>
    <n v="0"/>
    <n v="0"/>
    <n v="0"/>
    <n v="0"/>
    <n v="0"/>
    <n v="0"/>
    <n v="0"/>
    <n v="0"/>
    <n v="0"/>
    <n v="0"/>
    <n v="0"/>
    <n v="0"/>
    <x v="0"/>
    <m/>
    <x v="12"/>
    <x v="8"/>
    <s v="no impacts"/>
    <x v="6"/>
    <s v=""/>
    <s v="CTR_121"/>
    <m/>
  </r>
  <r>
    <s v="Mimboman-Nodal"/>
    <s v="CTR_351"/>
    <s v="Yaounde"/>
    <s v="IHS"/>
    <s v="GridOnly"/>
    <s v="CENTRE"/>
    <s v="Yaounde"/>
    <s v="ZTE"/>
    <n v="0"/>
    <n v="0"/>
    <n v="0"/>
    <n v="0"/>
    <n v="0"/>
    <n v="0"/>
    <n v="0"/>
    <n v="0"/>
    <n v="0"/>
    <n v="0"/>
    <n v="0"/>
    <n v="0"/>
    <n v="0"/>
    <n v="0"/>
    <n v="0"/>
    <n v="0"/>
    <n v="0"/>
    <n v="0"/>
    <n v="0"/>
    <n v="0"/>
    <n v="0"/>
    <n v="0"/>
    <n v="0"/>
    <n v="0"/>
    <n v="0"/>
    <n v="0"/>
    <x v="0"/>
    <m/>
    <x v="12"/>
    <x v="8"/>
    <s v="no impacts"/>
    <x v="6"/>
    <s v=""/>
    <s v="CTR_351"/>
    <m/>
  </r>
  <r>
    <s v="Clge-Advantiste"/>
    <s v="CTR_331"/>
    <s v="Yaounde"/>
    <s v="IHS"/>
    <s v="Grid-Gen"/>
    <s v="CENTRE"/>
    <s v="Yaounde"/>
    <s v="ZTE"/>
    <n v="0"/>
    <n v="0"/>
    <n v="0"/>
    <n v="0"/>
    <n v="1.1664141219576867E-2"/>
    <n v="0"/>
    <n v="0"/>
    <n v="0"/>
    <n v="0"/>
    <n v="0"/>
    <n v="0"/>
    <n v="0"/>
    <n v="0"/>
    <n v="0"/>
    <n v="0"/>
    <n v="0"/>
    <n v="0"/>
    <n v="0"/>
    <n v="0"/>
    <n v="0"/>
    <n v="0"/>
    <n v="0"/>
    <n v="0"/>
    <n v="0"/>
    <n v="0"/>
    <n v="0"/>
    <x v="0"/>
    <m/>
    <x v="12"/>
    <x v="8"/>
    <s v="no impacts"/>
    <x v="6"/>
    <s v=""/>
    <s v="CTR_331"/>
    <m/>
  </r>
  <r>
    <s v="Djoum"/>
    <s v="SUD_014"/>
    <s v="CENTRE"/>
    <s v="CAMUSAT"/>
    <s v="Medium Grid + Solar + GE"/>
    <s v="SUD"/>
    <s v="Djoum"/>
    <s v="ZTE"/>
    <n v="0"/>
    <n v="0"/>
    <n v="0"/>
    <n v="0"/>
    <n v="0"/>
    <n v="0"/>
    <n v="0"/>
    <n v="0"/>
    <n v="0"/>
    <n v="0"/>
    <n v="0"/>
    <n v="0"/>
    <n v="0"/>
    <n v="0"/>
    <n v="0"/>
    <n v="0"/>
    <n v="0"/>
    <n v="0"/>
    <n v="0"/>
    <n v="0"/>
    <n v="0"/>
    <n v="0"/>
    <n v="0"/>
    <n v="0"/>
    <n v="0"/>
    <n v="0"/>
    <x v="1"/>
    <m/>
    <x v="4"/>
    <x v="1"/>
    <s v="EXCLU"/>
    <x v="1"/>
    <s v=""/>
    <s v="SUD_014"/>
    <m/>
  </r>
  <r>
    <s v="Mandjou-MTN-IHS"/>
    <s v="EST_112"/>
    <s v="CENTRE"/>
    <s v="IHS"/>
    <s v="Grid-Gen"/>
    <s v="EST"/>
    <s v="Bertoua"/>
    <s v="ZTE"/>
    <n v="0"/>
    <n v="0"/>
    <n v="0"/>
    <n v="0"/>
    <n v="9.570303025114632E-2"/>
    <n v="1.3485994469698919"/>
    <n v="0"/>
    <n v="0"/>
    <n v="0"/>
    <n v="0"/>
    <n v="0"/>
    <n v="0"/>
    <n v="0"/>
    <n v="0"/>
    <n v="0"/>
    <n v="0"/>
    <n v="0"/>
    <n v="0"/>
    <n v="0"/>
    <n v="0"/>
    <n v="0"/>
    <n v="0"/>
    <n v="0"/>
    <n v="0"/>
    <n v="0"/>
    <n v="0"/>
    <x v="0"/>
    <m/>
    <x v="12"/>
    <x v="8"/>
    <s v="no impacts"/>
    <x v="6"/>
    <s v=""/>
    <s v="EST_112"/>
    <m/>
  </r>
  <r>
    <s v="Vallee-Bastos"/>
    <s v="CTR_251"/>
    <s v="Yaounde"/>
    <s v="IHS"/>
    <s v="GridOnly"/>
    <s v="CENTRE"/>
    <s v="Yaounde"/>
    <s v="ZTE"/>
    <n v="0"/>
    <n v="0"/>
    <n v="0"/>
    <n v="0"/>
    <n v="0"/>
    <n v="0"/>
    <n v="0"/>
    <n v="12.351398127459456"/>
    <n v="3.5285989047835122"/>
    <n v="0"/>
    <n v="0"/>
    <n v="0"/>
    <n v="0"/>
    <n v="0"/>
    <n v="0"/>
    <n v="0"/>
    <n v="0"/>
    <n v="0"/>
    <n v="0"/>
    <n v="0"/>
    <n v="0"/>
    <n v="0"/>
    <n v="0"/>
    <n v="0"/>
    <n v="0"/>
    <n v="0"/>
    <x v="0"/>
    <m/>
    <x v="12"/>
    <x v="8"/>
    <s v="no impacts"/>
    <x v="6"/>
    <s v=""/>
    <s v="CTR_251"/>
    <m/>
  </r>
  <r>
    <s v="Etougebe-Lycee-MTN"/>
    <s v="CTR_419"/>
    <s v="Yaounde"/>
    <s v="IHS"/>
    <s v="Grid-Gen"/>
    <s v="CENTRE"/>
    <s v="Yaounde"/>
    <s v="ZTE"/>
    <n v="0"/>
    <n v="0"/>
    <n v="0"/>
    <n v="0.58590015780477378"/>
    <n v="0"/>
    <n v="0"/>
    <n v="0"/>
    <n v="0"/>
    <n v="0"/>
    <n v="0"/>
    <n v="0"/>
    <n v="0"/>
    <n v="0"/>
    <n v="0"/>
    <n v="0"/>
    <n v="0"/>
    <n v="0"/>
    <n v="0"/>
    <n v="0"/>
    <n v="0"/>
    <n v="0"/>
    <n v="0"/>
    <n v="0"/>
    <n v="0"/>
    <n v="0"/>
    <n v="0"/>
    <x v="0"/>
    <m/>
    <x v="12"/>
    <x v="8"/>
    <s v="no impacts"/>
    <x v="6"/>
    <s v=""/>
    <s v="CTR_419"/>
    <m/>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n v="0"/>
    <n v="0"/>
    <n v="0"/>
    <n v="0"/>
    <x v="0"/>
    <m/>
    <x v="10"/>
    <x v="6"/>
    <s v="BSS Hardware issue"/>
    <x v="5"/>
    <s v="05/06/2026: hardware issue,  site with GPS issue (alarm : TDD down 09Apr 02pm)"/>
    <s v="CTR_668"/>
    <m/>
  </r>
  <r>
    <s v="Mvog-Betsi"/>
    <s v="CTR_016"/>
    <s v="Yaounde"/>
    <s v="IHS"/>
    <s v="Grid-Gen"/>
    <s v="CENTRE"/>
    <s v="Yaounde"/>
    <s v="ZTE"/>
    <n v="0"/>
    <n v="13.316382874900478"/>
    <n v="0"/>
    <n v="0"/>
    <n v="0"/>
    <n v="0"/>
    <n v="0"/>
    <n v="0"/>
    <n v="0"/>
    <n v="0"/>
    <n v="0"/>
    <n v="0"/>
    <n v="0"/>
    <n v="0"/>
    <n v="0"/>
    <n v="0"/>
    <n v="0"/>
    <n v="0"/>
    <n v="0"/>
    <n v="0"/>
    <n v="0"/>
    <n v="0"/>
    <n v="0"/>
    <n v="0"/>
    <n v="0"/>
    <n v="0"/>
    <x v="0"/>
    <m/>
    <x v="12"/>
    <x v="8"/>
    <s v="no impacts"/>
    <x v="6"/>
    <s v=""/>
    <s v="CTR_016"/>
    <m/>
  </r>
  <r>
    <s v="Mfandena-IHS"/>
    <s v="CTR_643"/>
    <s v="Yaounde"/>
    <s v="IHS"/>
    <s v="Grid-Gen"/>
    <s v="CENTRE"/>
    <s v="Yaounde"/>
    <s v="ZTE"/>
    <n v="0"/>
    <n v="0"/>
    <n v="0"/>
    <n v="0"/>
    <n v="0"/>
    <n v="0"/>
    <n v="0"/>
    <n v="0"/>
    <n v="0"/>
    <n v="0"/>
    <n v="0"/>
    <n v="0"/>
    <n v="0"/>
    <n v="0"/>
    <n v="0"/>
    <n v="0"/>
    <n v="0"/>
    <n v="0"/>
    <n v="0"/>
    <n v="0"/>
    <n v="0"/>
    <n v="0"/>
    <n v="0"/>
    <n v="0"/>
    <n v="0"/>
    <n v="0"/>
    <x v="0"/>
    <m/>
    <x v="12"/>
    <x v="8"/>
    <s v="no impacts"/>
    <x v="6"/>
    <s v=""/>
    <s v="CTR_643"/>
    <m/>
  </r>
  <r>
    <s v="Carriere"/>
    <s v="CTR_720"/>
    <s v="Yaounde"/>
    <s v="CAMUSAT"/>
    <s v="Good Grid no GE - 8h"/>
    <s v="CENTRE"/>
    <s v="Yaounde"/>
    <s v="ZTE"/>
    <n v="0"/>
    <n v="0"/>
    <n v="0"/>
    <n v="0.26349544706120653"/>
    <n v="0"/>
    <n v="0"/>
    <n v="1.7153421624105036"/>
    <n v="0"/>
    <n v="0"/>
    <n v="0"/>
    <n v="0"/>
    <n v="0"/>
    <n v="0.15775126771736708"/>
    <n v="0"/>
    <n v="0"/>
    <n v="0"/>
    <n v="0"/>
    <n v="0"/>
    <n v="0"/>
    <n v="0"/>
    <n v="0"/>
    <n v="0"/>
    <n v="0"/>
    <n v="0"/>
    <n v="0"/>
    <n v="0"/>
    <x v="0"/>
    <m/>
    <x v="12"/>
    <x v="8"/>
    <s v="no impacts"/>
    <x v="6"/>
    <s v=""/>
    <s v="CTR_720"/>
    <m/>
  </r>
  <r>
    <s v="Omnisport-Rail-IHS"/>
    <s v="CTR_161"/>
    <s v="Yaounde"/>
    <s v="IHS"/>
    <s v="Grid-Gen"/>
    <s v="CENTRE"/>
    <s v="Yaounde"/>
    <s v="ZTE"/>
    <n v="0"/>
    <n v="0"/>
    <n v="0"/>
    <n v="0"/>
    <n v="0"/>
    <n v="0"/>
    <n v="0"/>
    <n v="2.3130491420613932"/>
    <n v="0"/>
    <n v="0"/>
    <n v="0"/>
    <n v="0"/>
    <n v="0"/>
    <n v="0"/>
    <n v="0"/>
    <n v="0"/>
    <n v="0"/>
    <n v="0"/>
    <n v="0"/>
    <n v="0"/>
    <n v="0"/>
    <n v="0"/>
    <n v="0"/>
    <n v="0"/>
    <n v="0"/>
    <n v="0"/>
    <x v="0"/>
    <m/>
    <x v="12"/>
    <x v="8"/>
    <s v="no impacts"/>
    <x v="6"/>
    <s v=""/>
    <s v="CTR_161"/>
    <m/>
  </r>
  <r>
    <s v="Marche-Odza-IHS"/>
    <s v="CTR_479"/>
    <s v="Yaounde"/>
    <s v="IHS"/>
    <s v="Grid-Gen"/>
    <s v="CENTRE"/>
    <s v="Yaounde"/>
    <s v="ZTE"/>
    <n v="0"/>
    <n v="0"/>
    <n v="0"/>
    <n v="0"/>
    <n v="0"/>
    <n v="0"/>
    <n v="0"/>
    <n v="4.4780314639317673"/>
    <n v="0"/>
    <n v="21.040041891031947"/>
    <n v="0"/>
    <n v="0"/>
    <n v="0"/>
    <n v="0"/>
    <n v="0"/>
    <n v="0"/>
    <n v="0"/>
    <n v="0"/>
    <n v="0"/>
    <n v="0"/>
    <n v="0"/>
    <n v="0"/>
    <n v="0"/>
    <n v="0"/>
    <n v="0"/>
    <n v="0"/>
    <x v="0"/>
    <m/>
    <x v="12"/>
    <x v="8"/>
    <s v="no impacts"/>
    <x v="6"/>
    <s v=""/>
    <s v="CTR_479"/>
    <m/>
  </r>
  <r>
    <s v="Mimboman-Ecole"/>
    <s v="CTR_422"/>
    <s v="Yaounde"/>
    <s v="IHS"/>
    <s v="Grid-Gen"/>
    <s v="CENTRE"/>
    <s v="Yaounde"/>
    <s v="ZTE"/>
    <n v="0"/>
    <n v="0"/>
    <n v="0"/>
    <n v="0"/>
    <n v="0"/>
    <n v="0"/>
    <n v="0"/>
    <n v="0"/>
    <n v="0"/>
    <n v="0"/>
    <n v="0"/>
    <n v="0"/>
    <n v="0"/>
    <n v="0"/>
    <n v="0"/>
    <n v="0"/>
    <n v="0"/>
    <n v="0"/>
    <n v="0"/>
    <n v="0"/>
    <n v="0"/>
    <n v="0"/>
    <n v="0"/>
    <n v="0"/>
    <n v="0"/>
    <n v="0"/>
    <x v="0"/>
    <m/>
    <x v="12"/>
    <x v="8"/>
    <s v="no impacts"/>
    <x v="6"/>
    <s v=""/>
    <s v="CTR_422"/>
    <m/>
  </r>
  <r>
    <s v="Complexe-BEAC"/>
    <s v="CTR_196"/>
    <s v="Yaounde"/>
    <s v="IHS"/>
    <s v="Grid-Gen"/>
    <s v="CENTRE"/>
    <s v="Yaounde"/>
    <s v="ZTE"/>
    <n v="0"/>
    <n v="0"/>
    <n v="0"/>
    <n v="1.7728067847491338E-2"/>
    <n v="0"/>
    <n v="0"/>
    <n v="1.8976523329709189E-2"/>
    <n v="0"/>
    <n v="0"/>
    <n v="7.8339868106028838"/>
    <n v="0"/>
    <n v="0"/>
    <n v="0"/>
    <n v="0"/>
    <n v="0"/>
    <n v="0"/>
    <n v="0"/>
    <n v="0"/>
    <n v="0"/>
    <n v="0"/>
    <n v="0"/>
    <n v="0"/>
    <n v="0"/>
    <n v="0"/>
    <n v="0"/>
    <n v="0"/>
    <x v="0"/>
    <m/>
    <x v="12"/>
    <x v="8"/>
    <s v="no impacts"/>
    <x v="6"/>
    <s v=""/>
    <s v="CTR_196"/>
    <m/>
  </r>
  <r>
    <s v="Golf-Quater-IHS"/>
    <s v="CTR_852"/>
    <s v="Yaounde"/>
    <s v="IHS"/>
    <s v="Grid-Gen"/>
    <s v="CENTRE"/>
    <s v="Yaounde"/>
    <s v="ZTE"/>
    <n v="0"/>
    <n v="0"/>
    <n v="1.6099903547896446"/>
    <n v="0.23544086886794377"/>
    <n v="0"/>
    <n v="0"/>
    <n v="0"/>
    <n v="0"/>
    <n v="0"/>
    <n v="0"/>
    <n v="0"/>
    <n v="0"/>
    <n v="0.13618865803163549"/>
    <n v="0"/>
    <n v="0"/>
    <n v="0"/>
    <n v="0"/>
    <n v="0"/>
    <n v="0"/>
    <n v="0"/>
    <n v="0"/>
    <n v="0"/>
    <n v="0"/>
    <n v="0"/>
    <n v="0"/>
    <n v="0"/>
    <x v="0"/>
    <m/>
    <x v="12"/>
    <x v="8"/>
    <s v="no impacts"/>
    <x v="6"/>
    <s v=""/>
    <s v="CTR_852"/>
    <m/>
  </r>
  <r>
    <s v="Crf-Nkolbisson"/>
    <s v="CTR_256"/>
    <s v="Yaounde"/>
    <s v="IHS"/>
    <s v="Grid-Gen"/>
    <s v="CENTRE"/>
    <s v="Yaounde"/>
    <s v="ZTE"/>
    <n v="0.18874863383300125"/>
    <n v="0"/>
    <n v="0"/>
    <n v="0"/>
    <n v="0"/>
    <n v="0"/>
    <n v="0.35844940402302272"/>
    <n v="0"/>
    <n v="0"/>
    <n v="0"/>
    <n v="0"/>
    <n v="0"/>
    <n v="0"/>
    <n v="0"/>
    <n v="0"/>
    <n v="0"/>
    <n v="0"/>
    <n v="0"/>
    <n v="0"/>
    <n v="0"/>
    <n v="0"/>
    <n v="0"/>
    <n v="0"/>
    <n v="0"/>
    <n v="0"/>
    <n v="0"/>
    <x v="0"/>
    <m/>
    <x v="12"/>
    <x v="8"/>
    <s v="no impacts"/>
    <x v="6"/>
    <s v=""/>
    <s v="CTR_256"/>
    <m/>
  </r>
  <r>
    <s v="Ahala-IHS"/>
    <s v="CTR_164"/>
    <s v="Yaounde"/>
    <s v="IHS"/>
    <s v="Grid-Gen"/>
    <s v="CENTRE"/>
    <s v="Yaounde"/>
    <s v="ZTE"/>
    <n v="0"/>
    <n v="0"/>
    <n v="0"/>
    <n v="0"/>
    <n v="0.94524131574366665"/>
    <n v="0"/>
    <n v="0"/>
    <n v="0"/>
    <n v="0"/>
    <n v="0"/>
    <n v="2.1830135860492372E-2"/>
    <n v="0"/>
    <n v="0"/>
    <n v="0"/>
    <n v="0"/>
    <n v="0"/>
    <n v="0"/>
    <n v="0"/>
    <n v="0"/>
    <n v="0"/>
    <n v="0"/>
    <n v="0"/>
    <n v="0"/>
    <n v="0"/>
    <n v="0"/>
    <n v="0"/>
    <x v="0"/>
    <m/>
    <x v="12"/>
    <x v="8"/>
    <s v="no impacts"/>
    <x v="6"/>
    <s v=""/>
    <s v="CTR_164"/>
    <m/>
  </r>
  <r>
    <s v="Crf-Mbankolo"/>
    <s v="CTR_637"/>
    <s v="Yaounde"/>
    <m/>
    <m/>
    <s v="CENTRE"/>
    <s v="Yaounde"/>
    <s v="ZTE"/>
    <n v="0"/>
    <n v="0"/>
    <n v="0"/>
    <n v="0"/>
    <n v="0"/>
    <n v="0"/>
    <n v="0"/>
    <n v="0"/>
    <n v="0"/>
    <n v="0"/>
    <n v="0"/>
    <n v="0"/>
    <n v="0.22573858626328039"/>
    <n v="0"/>
    <n v="0"/>
    <n v="0"/>
    <n v="0"/>
    <n v="0"/>
    <n v="0"/>
    <n v="0"/>
    <n v="0"/>
    <n v="0"/>
    <n v="0"/>
    <n v="0"/>
    <n v="0"/>
    <n v="0"/>
    <x v="0"/>
    <m/>
    <x v="12"/>
    <x v="8"/>
    <s v="no impacts"/>
    <x v="6"/>
    <s v=""/>
    <s v="CTR_637"/>
    <m/>
  </r>
  <r>
    <s v="Scalom"/>
    <s v="CTR_210"/>
    <s v="Yaounde"/>
    <s v="IHS"/>
    <s v="Grid-Gen"/>
    <s v="CENTRE"/>
    <s v="Yaounde"/>
    <s v="ZTE"/>
    <n v="0"/>
    <n v="0"/>
    <n v="0"/>
    <n v="1.6283426503782214E-2"/>
    <n v="0"/>
    <n v="0"/>
    <n v="1.8887347938122478E-2"/>
    <n v="0"/>
    <n v="0"/>
    <n v="0"/>
    <n v="0"/>
    <n v="0"/>
    <n v="0"/>
    <n v="0"/>
    <n v="0"/>
    <n v="0"/>
    <n v="0"/>
    <n v="0"/>
    <n v="0"/>
    <n v="0"/>
    <n v="0"/>
    <n v="0"/>
    <n v="0"/>
    <n v="0"/>
    <n v="0"/>
    <n v="0"/>
    <x v="0"/>
    <m/>
    <x v="12"/>
    <x v="8"/>
    <s v="no impacts"/>
    <x v="6"/>
    <s v=""/>
    <s v="CTR_210"/>
    <m/>
  </r>
  <r>
    <s v="EST_193_Z_Bertoua-Npoklota-Crf-ENIET"/>
    <s v="EST_193"/>
    <s v="CENTRE"/>
    <s v="ESCO"/>
    <s v="Bad Grid + Solar + GE"/>
    <s v="EST"/>
    <s v="Bertoua"/>
    <s v="ZTE"/>
    <n v="0"/>
    <n v="0"/>
    <n v="0"/>
    <n v="0"/>
    <n v="0"/>
    <n v="0"/>
    <n v="0"/>
    <n v="0"/>
    <n v="0"/>
    <n v="0"/>
    <n v="0"/>
    <n v="0"/>
    <n v="0"/>
    <n v="0"/>
    <n v="0"/>
    <n v="0"/>
    <n v="0"/>
    <n v="0"/>
    <n v="0"/>
    <n v="0"/>
    <n v="0"/>
    <n v="0"/>
    <n v="0"/>
    <n v="0"/>
    <n v="0"/>
    <n v="0"/>
    <x v="0"/>
    <m/>
    <x v="12"/>
    <x v="8"/>
    <s v="no impacts"/>
    <x v="6"/>
    <s v=""/>
    <s v="EST_193"/>
    <m/>
  </r>
  <r>
    <s v="EST_197_Z_Bertoua-Mokolo-IV-MTN-IHS"/>
    <s v="EST_197"/>
    <s v="CENTRE"/>
    <s v="IHS"/>
    <s v=""/>
    <s v="EST"/>
    <s v="Bertoua"/>
    <s v="ZTE"/>
    <n v="0"/>
    <n v="0"/>
    <n v="0"/>
    <n v="0"/>
    <n v="0"/>
    <n v="0"/>
    <n v="0"/>
    <n v="0"/>
    <n v="0"/>
    <n v="0"/>
    <n v="0"/>
    <n v="0"/>
    <n v="0"/>
    <n v="0"/>
    <n v="0"/>
    <n v="0"/>
    <n v="0"/>
    <n v="0"/>
    <n v="0"/>
    <n v="0"/>
    <n v="0"/>
    <n v="0"/>
    <n v="0"/>
    <n v="0"/>
    <n v="0"/>
    <n v="0"/>
    <x v="0"/>
    <m/>
    <x v="12"/>
    <x v="8"/>
    <s v="no impacts"/>
    <x v="6"/>
    <s v=""/>
    <s v="EST_197"/>
    <m/>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n v="0"/>
    <n v="0"/>
    <n v="0"/>
    <n v="0"/>
    <x v="0"/>
    <m/>
    <x v="12"/>
    <x v="8"/>
    <s v="no impacts"/>
    <x v="6"/>
    <s v=""/>
    <s v="CTR_558"/>
    <m/>
  </r>
  <r>
    <s v="EST_205_Z_Mandjou-Sallekere"/>
    <s v="EST_205"/>
    <s v="CENTRE"/>
    <s v="ESCO"/>
    <s v="Hybrid Solar - S1"/>
    <s v="EST"/>
    <s v="Mandjou"/>
    <s v="ZTE"/>
    <n v="0"/>
    <n v="0"/>
    <n v="0"/>
    <n v="0"/>
    <n v="0"/>
    <n v="0"/>
    <n v="0"/>
    <n v="0"/>
    <n v="0"/>
    <n v="0"/>
    <n v="0"/>
    <n v="0"/>
    <n v="0"/>
    <n v="0"/>
    <n v="0"/>
    <n v="0"/>
    <n v="0"/>
    <n v="0"/>
    <n v="0"/>
    <n v="0"/>
    <n v="0"/>
    <n v="0"/>
    <n v="0"/>
    <n v="0"/>
    <n v="0"/>
    <n v="0"/>
    <x v="0"/>
    <m/>
    <x v="12"/>
    <x v="8"/>
    <s v="no impacts"/>
    <x v="6"/>
    <s v=""/>
    <s v="EST_205"/>
    <m/>
  </r>
  <r>
    <s v="Bertoua-Meteo"/>
    <s v="EST_107"/>
    <s v="CENTRE"/>
    <s v="IHS"/>
    <s v="Grid-Gen"/>
    <s v="EST"/>
    <s v="Bertoua"/>
    <s v="ZTE"/>
    <n v="0"/>
    <n v="0"/>
    <n v="0"/>
    <n v="0"/>
    <n v="0"/>
    <n v="0"/>
    <n v="0"/>
    <n v="0"/>
    <n v="0"/>
    <n v="0"/>
    <n v="0"/>
    <n v="0"/>
    <n v="0"/>
    <n v="0"/>
    <n v="0"/>
    <n v="0"/>
    <n v="0"/>
    <n v="0"/>
    <n v="0"/>
    <n v="0"/>
    <n v="0"/>
    <n v="0"/>
    <n v="0"/>
    <n v="0"/>
    <n v="0"/>
    <n v="0"/>
    <x v="0"/>
    <m/>
    <x v="12"/>
    <x v="8"/>
    <s v="no impacts"/>
    <x v="6"/>
    <s v=""/>
    <s v="EST_107"/>
    <m/>
  </r>
  <r>
    <s v="Odza-II-MTN-IHS"/>
    <s v="CTR_467"/>
    <s v="Yaounde"/>
    <s v="IHS"/>
    <s v="Grid-Gen"/>
    <s v="CENTRE"/>
    <s v="Yaounde"/>
    <s v="ZTE"/>
    <n v="0"/>
    <n v="0"/>
    <n v="0"/>
    <n v="0"/>
    <n v="0"/>
    <n v="0"/>
    <n v="0"/>
    <n v="0"/>
    <n v="0"/>
    <n v="1.3371849968467582"/>
    <n v="0"/>
    <n v="0"/>
    <n v="0"/>
    <n v="0"/>
    <n v="0"/>
    <n v="0"/>
    <n v="0"/>
    <n v="0"/>
    <n v="0"/>
    <n v="0"/>
    <n v="0"/>
    <n v="0"/>
    <n v="0"/>
    <n v="0"/>
    <n v="0"/>
    <n v="0"/>
    <x v="0"/>
    <m/>
    <x v="12"/>
    <x v="8"/>
    <s v="no impacts"/>
    <x v="6"/>
    <s v=""/>
    <s v="CTR_467"/>
    <m/>
  </r>
  <r>
    <s v="Nkoabang"/>
    <s v="CTR_084"/>
    <s v="Yaounde"/>
    <s v="IHS"/>
    <s v="Grid-Gen"/>
    <s v="CENTRE"/>
    <s v="Yaounde"/>
    <s v="ZTE"/>
    <n v="0"/>
    <n v="0"/>
    <n v="0"/>
    <n v="0"/>
    <n v="0"/>
    <n v="0"/>
    <n v="0"/>
    <n v="0"/>
    <n v="0"/>
    <n v="0"/>
    <n v="3.6867425442238599"/>
    <n v="0"/>
    <n v="0"/>
    <n v="0"/>
    <n v="0"/>
    <n v="0"/>
    <n v="0"/>
    <n v="0"/>
    <n v="0"/>
    <n v="0"/>
    <n v="0"/>
    <n v="0"/>
    <n v="0"/>
    <n v="0"/>
    <n v="0"/>
    <n v="0"/>
    <x v="0"/>
    <m/>
    <x v="12"/>
    <x v="8"/>
    <s v="no impacts"/>
    <x v="6"/>
    <s v=""/>
    <s v="CTR_084"/>
    <m/>
  </r>
  <r>
    <s v="Essomba"/>
    <s v="CTR_266"/>
    <s v="Yaounde"/>
    <s v="IHS"/>
    <s v="Grid-Gen"/>
    <s v="CENTRE"/>
    <s v="Yaounde"/>
    <s v="ZTE"/>
    <n v="0"/>
    <n v="0"/>
    <n v="0"/>
    <n v="0"/>
    <n v="0"/>
    <n v="0"/>
    <n v="0"/>
    <n v="3.7293862164807545"/>
    <n v="0"/>
    <n v="0"/>
    <n v="0"/>
    <n v="0"/>
    <n v="0"/>
    <n v="0"/>
    <n v="0"/>
    <n v="0"/>
    <n v="0"/>
    <n v="0"/>
    <n v="0"/>
    <n v="0"/>
    <n v="0"/>
    <n v="0"/>
    <n v="0"/>
    <n v="0"/>
    <n v="0"/>
    <n v="0"/>
    <x v="0"/>
    <m/>
    <x v="12"/>
    <x v="8"/>
    <s v="no impacts"/>
    <x v="6"/>
    <s v=""/>
    <s v="CTR_266"/>
    <m/>
  </r>
  <r>
    <s v="Bastos-Golf"/>
    <s v="CTR_769"/>
    <s v="Yaounde"/>
    <s v="CAMUSAT"/>
    <s v="Good Grid + GE"/>
    <s v="CENTRE"/>
    <s v="Yaounde"/>
    <s v="ZTE"/>
    <n v="0"/>
    <n v="0"/>
    <n v="0"/>
    <n v="0"/>
    <n v="0"/>
    <n v="0"/>
    <n v="0"/>
    <n v="0"/>
    <n v="0"/>
    <n v="0"/>
    <n v="0"/>
    <n v="0"/>
    <n v="3.3071942425513581"/>
    <n v="0"/>
    <n v="0"/>
    <n v="0"/>
    <n v="0"/>
    <n v="0"/>
    <n v="0"/>
    <n v="0"/>
    <n v="0"/>
    <n v="0"/>
    <n v="0"/>
    <n v="0"/>
    <n v="0"/>
    <n v="0"/>
    <x v="0"/>
    <m/>
    <x v="12"/>
    <x v="8"/>
    <s v="no impacts"/>
    <x v="6"/>
    <s v=""/>
    <s v="CTR_769"/>
    <m/>
  </r>
  <r>
    <s v="Bertoua-Agence-New"/>
    <s v="EST_088"/>
    <s v="CENTRE"/>
    <m/>
    <m/>
    <s v="EST"/>
    <s v="Bertoua"/>
    <s v="ZTE"/>
    <n v="0"/>
    <n v="0"/>
    <n v="2.6057049421715366E-2"/>
    <n v="0"/>
    <n v="0"/>
    <n v="5.7896860465928885E-17"/>
    <n v="0"/>
    <n v="0"/>
    <n v="0"/>
    <n v="0"/>
    <n v="0"/>
    <n v="0"/>
    <n v="0"/>
    <n v="0"/>
    <n v="0"/>
    <n v="0"/>
    <n v="0"/>
    <n v="0"/>
    <n v="0"/>
    <n v="0"/>
    <n v="0"/>
    <n v="0"/>
    <n v="0"/>
    <n v="0"/>
    <n v="0"/>
    <n v="0"/>
    <x v="0"/>
    <m/>
    <x v="12"/>
    <x v="8"/>
    <s v="no impacts"/>
    <x v="6"/>
    <s v=""/>
    <s v="EST_088"/>
    <m/>
  </r>
  <r>
    <s v="Mvog-Ada-New"/>
    <s v="CTR_347"/>
    <s v="Yaounde"/>
    <m/>
    <m/>
    <s v="CENTRE"/>
    <s v="Yaounde"/>
    <s v="ZTE"/>
    <n v="0"/>
    <n v="0"/>
    <n v="0"/>
    <n v="0"/>
    <n v="0"/>
    <n v="0"/>
    <n v="0"/>
    <n v="0"/>
    <n v="0"/>
    <n v="0.31609109301920768"/>
    <n v="0"/>
    <n v="0"/>
    <n v="0"/>
    <n v="0"/>
    <n v="0"/>
    <n v="0"/>
    <n v="0"/>
    <n v="0"/>
    <n v="0"/>
    <n v="0"/>
    <n v="0"/>
    <n v="0"/>
    <n v="0"/>
    <n v="0"/>
    <n v="0"/>
    <n v="0"/>
    <x v="0"/>
    <m/>
    <x v="12"/>
    <x v="8"/>
    <s v="no impacts"/>
    <x v="6"/>
    <s v=""/>
    <s v="CTR_347"/>
    <m/>
  </r>
  <r>
    <s v="Oyomabang"/>
    <s v="CTR_340"/>
    <s v="Yaounde"/>
    <s v="IHS"/>
    <s v="Grid-Gen"/>
    <s v="CENTRE"/>
    <s v="Yaounde"/>
    <s v="ZTE"/>
    <n v="0.5850262389672215"/>
    <n v="0"/>
    <n v="0"/>
    <n v="0"/>
    <n v="0"/>
    <n v="0"/>
    <n v="0.70329064328987367"/>
    <n v="0"/>
    <n v="0"/>
    <n v="0"/>
    <n v="0"/>
    <n v="0"/>
    <n v="0"/>
    <n v="0"/>
    <n v="0"/>
    <n v="0"/>
    <n v="0"/>
    <n v="0"/>
    <n v="0"/>
    <n v="0"/>
    <n v="0"/>
    <n v="0"/>
    <n v="0"/>
    <n v="0"/>
    <n v="0"/>
    <n v="0"/>
    <x v="0"/>
    <m/>
    <x v="12"/>
    <x v="8"/>
    <s v="no impacts"/>
    <x v="6"/>
    <s v=""/>
    <s v="CTR_340"/>
    <m/>
  </r>
  <r>
    <s v="EST_001_Z_Bertoua"/>
    <s v="EST_001"/>
    <s v="CENTRE"/>
    <m/>
    <m/>
    <s v="EST"/>
    <s v="Bertoua"/>
    <s v="ZTE"/>
    <n v="0"/>
    <n v="0"/>
    <n v="0"/>
    <n v="0"/>
    <n v="0"/>
    <n v="0"/>
    <n v="0"/>
    <n v="0"/>
    <n v="0"/>
    <n v="0"/>
    <n v="0"/>
    <n v="0"/>
    <n v="0"/>
    <n v="0"/>
    <n v="0"/>
    <n v="0"/>
    <n v="0"/>
    <n v="0"/>
    <n v="0"/>
    <n v="0"/>
    <n v="0"/>
    <n v="0"/>
    <n v="0"/>
    <n v="0"/>
    <n v="0"/>
    <n v="0"/>
    <x v="0"/>
    <m/>
    <x v="12"/>
    <x v="8"/>
    <s v="no impacts"/>
    <x v="6"/>
    <s v=""/>
    <s v="EST_001"/>
    <m/>
  </r>
  <r>
    <s v="H-Deputes"/>
    <s v="CTR_578"/>
    <s v="Yaounde"/>
    <s v="IHS"/>
    <m/>
    <s v="CENTRE"/>
    <s v="Yaounde"/>
    <s v="ZTE"/>
    <n v="0"/>
    <n v="0"/>
    <n v="0"/>
    <n v="0"/>
    <n v="0"/>
    <n v="0"/>
    <n v="0"/>
    <n v="0"/>
    <n v="0"/>
    <n v="0"/>
    <n v="0"/>
    <n v="0"/>
    <n v="0"/>
    <n v="0"/>
    <n v="0"/>
    <n v="0"/>
    <n v="0"/>
    <n v="0"/>
    <n v="0"/>
    <n v="0"/>
    <n v="0"/>
    <n v="0"/>
    <n v="0"/>
    <n v="0"/>
    <n v="0"/>
    <n v="0"/>
    <x v="0"/>
    <m/>
    <x v="12"/>
    <x v="8"/>
    <s v="no impacts"/>
    <x v="6"/>
    <s v=""/>
    <s v="CTR_578"/>
    <m/>
  </r>
  <r>
    <s v="Nkoabang-Nord"/>
    <s v="CTR_708"/>
    <s v="Yaounde"/>
    <s v="CAMUSAT"/>
    <s v="Good Grid + GE"/>
    <s v="CENTRE"/>
    <s v="Yaounde"/>
    <s v="ZTE"/>
    <n v="0"/>
    <n v="0"/>
    <n v="0"/>
    <n v="0"/>
    <n v="0"/>
    <n v="0"/>
    <n v="0"/>
    <n v="0"/>
    <n v="0.11701594884043463"/>
    <n v="0"/>
    <n v="0"/>
    <n v="0"/>
    <n v="0"/>
    <n v="0"/>
    <n v="0"/>
    <n v="0"/>
    <n v="0"/>
    <n v="0"/>
    <n v="0"/>
    <n v="0"/>
    <n v="0"/>
    <n v="0"/>
    <n v="0"/>
    <n v="0"/>
    <n v="0"/>
    <n v="0"/>
    <x v="0"/>
    <m/>
    <x v="12"/>
    <x v="8"/>
    <s v="no impacts"/>
    <x v="6"/>
    <s v=""/>
    <s v="CTR_708"/>
    <m/>
  </r>
  <r>
    <s v="Febe-Village-IHS"/>
    <s v="CTR_692"/>
    <s v="Yaounde"/>
    <s v="IHS"/>
    <s v="Grid-Gen"/>
    <s v="CENTRE"/>
    <s v="Yaounde"/>
    <s v="ZTE"/>
    <n v="0"/>
    <n v="0"/>
    <n v="0"/>
    <n v="0"/>
    <n v="0"/>
    <n v="0"/>
    <n v="0"/>
    <n v="0"/>
    <n v="0"/>
    <n v="0"/>
    <n v="0"/>
    <n v="0"/>
    <n v="0"/>
    <n v="0"/>
    <n v="0"/>
    <n v="0"/>
    <n v="0"/>
    <n v="0"/>
    <n v="0"/>
    <n v="0"/>
    <n v="0"/>
    <n v="0"/>
    <n v="0"/>
    <n v="0"/>
    <n v="0"/>
    <n v="0"/>
    <x v="0"/>
    <m/>
    <x v="12"/>
    <x v="8"/>
    <s v="no impacts"/>
    <x v="6"/>
    <s v=""/>
    <s v="CTR_692"/>
    <m/>
  </r>
  <r>
    <s v="Mehanda-III"/>
    <s v="CTR_866"/>
    <s v="Yaounde"/>
    <s v="CAMUSAT"/>
    <s v="Good Grid + GE"/>
    <s v="CENTRE"/>
    <s v="Binguela"/>
    <s v="ZTE"/>
    <n v="0"/>
    <n v="0"/>
    <n v="0"/>
    <n v="0"/>
    <n v="0"/>
    <n v="0"/>
    <n v="0"/>
    <n v="0"/>
    <n v="0"/>
    <n v="0"/>
    <n v="0"/>
    <n v="0"/>
    <n v="0"/>
    <n v="0"/>
    <n v="0"/>
    <n v="0"/>
    <n v="0"/>
    <n v="0"/>
    <n v="0"/>
    <n v="0"/>
    <n v="0"/>
    <n v="0"/>
    <n v="0"/>
    <n v="0"/>
    <n v="0"/>
    <n v="0"/>
    <x v="0"/>
    <m/>
    <x v="12"/>
    <x v="8"/>
    <s v="no impacts"/>
    <x v="6"/>
    <s v=""/>
    <s v="CTR_866"/>
    <m/>
  </r>
  <r>
    <s v="Bastos-Nylon"/>
    <s v="CTR_198"/>
    <s v="Yaounde"/>
    <s v="IHS"/>
    <s v="Grid-Gen"/>
    <s v="CENTRE"/>
    <s v="Yaounde"/>
    <s v="ZTE"/>
    <n v="0"/>
    <n v="0"/>
    <n v="0"/>
    <n v="0.20280267554710912"/>
    <n v="0"/>
    <n v="0"/>
    <n v="0"/>
    <n v="0"/>
    <n v="0"/>
    <n v="0"/>
    <n v="0"/>
    <n v="0"/>
    <n v="0.11913832316020478"/>
    <n v="0"/>
    <n v="0"/>
    <n v="0"/>
    <n v="0"/>
    <n v="0"/>
    <n v="0"/>
    <n v="0"/>
    <n v="0"/>
    <n v="0"/>
    <n v="0"/>
    <n v="0"/>
    <n v="0"/>
    <n v="0"/>
    <x v="0"/>
    <m/>
    <x v="12"/>
    <x v="8"/>
    <s v="no impacts"/>
    <x v="6"/>
    <s v=""/>
    <s v="CTR_198"/>
    <m/>
  </r>
  <r>
    <s v="Mendong-Village"/>
    <s v="CTR_713"/>
    <s v="Yaounde"/>
    <s v="CAMUSAT"/>
    <s v="Good Grid + GE"/>
    <s v="CENTRE"/>
    <s v="Yaounde"/>
    <s v="ZTE"/>
    <n v="0"/>
    <n v="0"/>
    <n v="0"/>
    <n v="0"/>
    <n v="0"/>
    <n v="0"/>
    <n v="0"/>
    <n v="0"/>
    <n v="0"/>
    <n v="0"/>
    <n v="0"/>
    <n v="0"/>
    <n v="0"/>
    <n v="0"/>
    <n v="0"/>
    <n v="0"/>
    <n v="0"/>
    <n v="0"/>
    <n v="0"/>
    <n v="0"/>
    <n v="0"/>
    <n v="0"/>
    <n v="0"/>
    <n v="0"/>
    <n v="0"/>
    <n v="0"/>
    <x v="0"/>
    <m/>
    <x v="12"/>
    <x v="8"/>
    <s v="no impacts"/>
    <x v="6"/>
    <s v=""/>
    <s v="CTR_713"/>
    <m/>
  </r>
  <r>
    <s v="Bertoua-Ngaikada"/>
    <s v="EST_051"/>
    <s v="CENTRE"/>
    <s v="IHS"/>
    <s v="Grid-Gen"/>
    <s v="EST"/>
    <s v="Bertoua"/>
    <s v="ZTE"/>
    <n v="0"/>
    <n v="0"/>
    <n v="0"/>
    <n v="1.2821102750026387"/>
    <n v="0"/>
    <n v="0"/>
    <n v="0"/>
    <n v="0"/>
    <n v="0"/>
    <n v="0"/>
    <n v="5.7896860465928885E-17"/>
    <n v="0"/>
    <n v="0"/>
    <n v="0"/>
    <n v="0"/>
    <n v="0"/>
    <n v="0"/>
    <n v="0"/>
    <n v="0"/>
    <n v="0"/>
    <n v="0"/>
    <n v="0"/>
    <n v="0"/>
    <n v="0"/>
    <n v="0"/>
    <n v="0"/>
    <x v="0"/>
    <m/>
    <x v="12"/>
    <x v="8"/>
    <s v="no impacts"/>
    <x v="6"/>
    <s v=""/>
    <s v="EST_051"/>
    <m/>
  </r>
  <r>
    <s v="Mehanda-II"/>
    <s v="CTR_763"/>
    <s v="Yaounde"/>
    <s v="CAMUSAT"/>
    <s v="Good Grid + GE"/>
    <s v="CENTRE"/>
    <s v="Yaounde"/>
    <s v="ZTE"/>
    <n v="0"/>
    <n v="0"/>
    <n v="0"/>
    <n v="0"/>
    <n v="0"/>
    <n v="0"/>
    <n v="0"/>
    <n v="9.8754612151252896"/>
    <n v="12.299765575730596"/>
    <n v="1.9944433029994322"/>
    <n v="0"/>
    <n v="0"/>
    <n v="0"/>
    <n v="0"/>
    <n v="0"/>
    <n v="0"/>
    <n v="0"/>
    <n v="0"/>
    <n v="0"/>
    <n v="0"/>
    <n v="0"/>
    <n v="0"/>
    <n v="0"/>
    <n v="0"/>
    <n v="0"/>
    <n v="0"/>
    <x v="0"/>
    <m/>
    <x v="12"/>
    <x v="8"/>
    <s v="no impacts"/>
    <x v="6"/>
    <s v=""/>
    <s v="CTR_763"/>
    <m/>
  </r>
  <r>
    <s v="GP-Etoudi"/>
    <s v="CTR_735"/>
    <s v="Yaounde"/>
    <s v="CAMUSAT"/>
    <s v="Good Grid no GE - 12h"/>
    <s v="CENTRE"/>
    <s v="Yaounde"/>
    <s v="ZTE"/>
    <n v="0"/>
    <n v="0"/>
    <n v="0"/>
    <n v="0"/>
    <n v="0"/>
    <n v="0"/>
    <n v="0"/>
    <n v="0"/>
    <n v="0"/>
    <n v="0"/>
    <n v="0"/>
    <n v="0"/>
    <n v="0"/>
    <n v="0"/>
    <n v="0"/>
    <n v="0"/>
    <n v="0"/>
    <n v="0"/>
    <n v="0"/>
    <n v="0"/>
    <n v="0"/>
    <n v="0"/>
    <n v="0"/>
    <n v="0"/>
    <n v="0"/>
    <n v="0"/>
    <x v="0"/>
    <m/>
    <x v="12"/>
    <x v="8"/>
    <s v="no impacts"/>
    <x v="6"/>
    <s v=""/>
    <s v="CTR_735"/>
    <m/>
  </r>
  <r>
    <s v="Bong-assi"/>
    <s v="CTR_774"/>
    <s v="Yaounde"/>
    <s v="CAMUSAT"/>
    <s v="Hybrid Solar - S3"/>
    <s v="CENTRE"/>
    <s v="Yaounde"/>
    <s v="ZTE"/>
    <n v="0"/>
    <n v="0"/>
    <n v="0"/>
    <n v="0"/>
    <n v="5.500338153084932E-2"/>
    <n v="1.9064985318163523"/>
    <n v="4.8868114589664786E-2"/>
    <n v="0"/>
    <n v="0"/>
    <n v="0"/>
    <n v="0"/>
    <n v="0"/>
    <n v="0"/>
    <n v="0"/>
    <n v="0"/>
    <n v="0"/>
    <n v="0"/>
    <n v="0"/>
    <n v="0"/>
    <n v="0"/>
    <n v="0"/>
    <n v="0"/>
    <n v="0"/>
    <n v="0"/>
    <n v="0"/>
    <n v="0"/>
    <x v="0"/>
    <m/>
    <x v="12"/>
    <x v="8"/>
    <s v="no impacts"/>
    <x v="6"/>
    <s v=""/>
    <s v="CTR_774"/>
    <m/>
  </r>
  <r>
    <s v="LAC-New"/>
    <s v="CTR_548"/>
    <s v="Yaounde"/>
    <s v="IHS"/>
    <s v="Grid-Gen"/>
    <s v="CENTRE"/>
    <s v="Yaounde"/>
    <s v="ZTE"/>
    <n v="0"/>
    <n v="0"/>
    <n v="0"/>
    <n v="0"/>
    <n v="0"/>
    <n v="0"/>
    <n v="0"/>
    <n v="0"/>
    <n v="0"/>
    <n v="0"/>
    <n v="0"/>
    <n v="0"/>
    <n v="0"/>
    <n v="0"/>
    <n v="0"/>
    <n v="0"/>
    <n v="0"/>
    <n v="0"/>
    <n v="0"/>
    <n v="0"/>
    <n v="0"/>
    <n v="0"/>
    <n v="0"/>
    <n v="0"/>
    <n v="0"/>
    <n v="0"/>
    <x v="0"/>
    <m/>
    <x v="12"/>
    <x v="8"/>
    <s v="no impacts"/>
    <x v="6"/>
    <s v=""/>
    <s v="CTR_548"/>
    <m/>
  </r>
  <r>
    <s v="CTR_954_Z_Nkolfoulou-III"/>
    <s v="CTR_954"/>
    <s v="Yaounde"/>
    <m/>
    <e v="#N/A"/>
    <s v="CENTRE"/>
    <s v="Yaounde"/>
    <s v="ZTE"/>
    <n v="0"/>
    <n v="0"/>
    <n v="0"/>
    <n v="0"/>
    <n v="0"/>
    <n v="0"/>
    <n v="0"/>
    <n v="0"/>
    <n v="0.62499464947650485"/>
    <n v="0"/>
    <n v="0"/>
    <n v="0"/>
    <n v="0"/>
    <n v="0"/>
    <n v="0"/>
    <n v="0"/>
    <n v="0"/>
    <n v="0"/>
    <n v="0"/>
    <n v="0"/>
    <n v="0"/>
    <n v="0"/>
    <n v="0"/>
    <n v="0"/>
    <n v="0"/>
    <n v="0"/>
    <x v="0"/>
    <m/>
    <x v="12"/>
    <x v="8"/>
    <s v="no impacts"/>
    <x v="6"/>
    <s v=""/>
    <s v="CTR_954"/>
    <m/>
  </r>
  <r>
    <s v="Jean-Vespa2-MTN-IHS"/>
    <s v="CTR_525"/>
    <s v="Yaounde"/>
    <s v="IHS"/>
    <s v="Grid-Gen"/>
    <s v="CENTRE"/>
    <s v="Yaounde"/>
    <s v="ZTE"/>
    <n v="0"/>
    <n v="0"/>
    <n v="0"/>
    <n v="0"/>
    <n v="0"/>
    <n v="0"/>
    <n v="0"/>
    <n v="0"/>
    <n v="0"/>
    <n v="0"/>
    <n v="0"/>
    <n v="0"/>
    <n v="0.20471102892707058"/>
    <n v="0"/>
    <n v="0"/>
    <n v="0"/>
    <n v="0"/>
    <n v="0"/>
    <n v="0"/>
    <n v="0"/>
    <n v="0"/>
    <n v="0"/>
    <n v="0"/>
    <n v="0"/>
    <n v="0"/>
    <n v="0"/>
    <x v="0"/>
    <m/>
    <x v="12"/>
    <x v="8"/>
    <s v="no impacts"/>
    <x v="6"/>
    <s v=""/>
    <s v="CTR_525"/>
    <m/>
  </r>
  <r>
    <s v="Mendong-Maetur-IHS"/>
    <s v="CTR_486"/>
    <s v="Yaounde"/>
    <s v="IHS"/>
    <s v="Grid-Gen"/>
    <s v="CENTRE"/>
    <s v="Yaounde"/>
    <s v="ZTE"/>
    <n v="0"/>
    <n v="0"/>
    <n v="0"/>
    <n v="0"/>
    <n v="0"/>
    <n v="0"/>
    <n v="0"/>
    <n v="0"/>
    <n v="0"/>
    <n v="0"/>
    <n v="0"/>
    <n v="0"/>
    <n v="0"/>
    <n v="0"/>
    <n v="0"/>
    <n v="0"/>
    <n v="0"/>
    <n v="0"/>
    <n v="0"/>
    <n v="0"/>
    <n v="0"/>
    <n v="0"/>
    <n v="0"/>
    <n v="0"/>
    <n v="0"/>
    <n v="0"/>
    <x v="0"/>
    <m/>
    <x v="12"/>
    <x v="8"/>
    <s v="no impacts"/>
    <x v="6"/>
    <s v=""/>
    <s v="CTR_486"/>
    <m/>
  </r>
  <r>
    <s v="Odza-III"/>
    <s v="CTR_628"/>
    <s v="Yaounde"/>
    <s v="CAMUSAT"/>
    <s v="Bad Grid + GE"/>
    <s v="CENTRE"/>
    <s v="Yaounde"/>
    <s v="ZTE"/>
    <n v="5.5391651185818702"/>
    <n v="0"/>
    <n v="0"/>
    <n v="0"/>
    <n v="0"/>
    <n v="0"/>
    <n v="0"/>
    <n v="0"/>
    <n v="0"/>
    <n v="0"/>
    <n v="0"/>
    <n v="0"/>
    <n v="0"/>
    <n v="0"/>
    <n v="0"/>
    <n v="0"/>
    <n v="0"/>
    <n v="0"/>
    <n v="0"/>
    <n v="0"/>
    <n v="0"/>
    <n v="0"/>
    <n v="0"/>
    <n v="0"/>
    <n v="0"/>
    <n v="0"/>
    <x v="0"/>
    <m/>
    <x v="12"/>
    <x v="8"/>
    <s v="no impacts"/>
    <x v="6"/>
    <s v=""/>
    <s v="CTR_628"/>
    <m/>
  </r>
  <r>
    <s v="CTR_006_Z_Mbankolo"/>
    <s v="CTR_006"/>
    <s v="Yaounde"/>
    <s v="OCM/Datacenter"/>
    <s v="Grid-Gen"/>
    <s v="CENTRE"/>
    <s v="Yaounde"/>
    <s v="ZTE"/>
    <n v="0"/>
    <n v="0"/>
    <n v="0"/>
    <n v="0"/>
    <n v="0"/>
    <n v="0"/>
    <n v="0"/>
    <n v="0"/>
    <n v="0"/>
    <n v="0"/>
    <n v="0"/>
    <n v="0"/>
    <n v="0"/>
    <n v="0"/>
    <n v="0"/>
    <n v="0"/>
    <n v="0"/>
    <n v="0"/>
    <n v="0"/>
    <n v="0"/>
    <n v="0"/>
    <n v="0"/>
    <n v="0"/>
    <n v="0"/>
    <n v="0"/>
    <n v="0"/>
    <x v="0"/>
    <m/>
    <x v="12"/>
    <x v="8"/>
    <s v="no impacts"/>
    <x v="6"/>
    <s v=""/>
    <s v="CTR_006"/>
    <m/>
  </r>
  <r>
    <s v="Mimboman3-IHS"/>
    <s v="CTR_625"/>
    <s v="Yaounde"/>
    <s v="IHS"/>
    <s v="Grid-Gen"/>
    <s v="CENTRE"/>
    <s v="Yaounde"/>
    <s v="ZTE"/>
    <n v="0"/>
    <n v="0"/>
    <n v="0"/>
    <n v="0"/>
    <n v="0"/>
    <n v="0"/>
    <n v="0"/>
    <n v="0"/>
    <n v="0"/>
    <n v="0"/>
    <n v="0"/>
    <n v="0"/>
    <n v="0"/>
    <n v="0"/>
    <n v="0"/>
    <n v="0"/>
    <n v="0"/>
    <n v="0"/>
    <n v="0"/>
    <n v="0"/>
    <n v="0"/>
    <n v="0"/>
    <n v="0"/>
    <n v="0"/>
    <n v="0"/>
    <n v="0"/>
    <x v="0"/>
    <m/>
    <x v="12"/>
    <x v="8"/>
    <s v="no impacts"/>
    <x v="6"/>
    <s v=""/>
    <s v="CTR_625"/>
    <m/>
  </r>
  <r>
    <s v="Nsimeyong-Chefferie"/>
    <s v="CTR_660"/>
    <s v="Yaounde"/>
    <s v="CAMUSAT"/>
    <s v="Good Grid no GE - 12h"/>
    <s v="CENTRE"/>
    <s v="Yaounde"/>
    <s v="ZTE"/>
    <n v="0"/>
    <n v="0"/>
    <n v="0"/>
    <n v="0"/>
    <n v="0.38074325191976849"/>
    <n v="0"/>
    <n v="0"/>
    <n v="0"/>
    <n v="0"/>
    <n v="0"/>
    <n v="0"/>
    <n v="0"/>
    <n v="9.4887075418125573"/>
    <n v="0"/>
    <n v="0"/>
    <n v="0"/>
    <n v="0"/>
    <n v="0"/>
    <n v="0"/>
    <n v="0"/>
    <n v="0"/>
    <n v="0"/>
    <n v="0"/>
    <n v="0"/>
    <n v="0"/>
    <n v="0"/>
    <x v="0"/>
    <m/>
    <x v="12"/>
    <x v="8"/>
    <s v="no impacts"/>
    <x v="6"/>
    <s v=""/>
    <s v="CTR_660"/>
    <m/>
  </r>
  <r>
    <s v="Rain-forest-School"/>
    <s v="CTR_766"/>
    <s v="Yaounde"/>
    <s v="CAMUSAT"/>
    <s v="Good Grid no GE - 8h"/>
    <s v="CENTRE"/>
    <s v="Yaounde"/>
    <s v="ZTE"/>
    <n v="0"/>
    <n v="0"/>
    <n v="0"/>
    <n v="0"/>
    <n v="16.809151107344341"/>
    <n v="0"/>
    <n v="0"/>
    <n v="0"/>
    <n v="0"/>
    <n v="0"/>
    <n v="0"/>
    <n v="0"/>
    <n v="0"/>
    <n v="0"/>
    <n v="0"/>
    <n v="0"/>
    <n v="0"/>
    <n v="0"/>
    <n v="0"/>
    <n v="0"/>
    <n v="0"/>
    <n v="0"/>
    <n v="0"/>
    <n v="0"/>
    <n v="0"/>
    <n v="0"/>
    <x v="0"/>
    <m/>
    <x v="12"/>
    <x v="8"/>
    <s v="no impacts"/>
    <x v="6"/>
    <s v=""/>
    <s v="CTR_766"/>
    <m/>
  </r>
  <r>
    <s v="Enam-IHS"/>
    <s v="CTR_127"/>
    <s v="Yaounde"/>
    <s v="IHS"/>
    <s v="Grid-Gen (LL)"/>
    <s v="CENTRE"/>
    <s v="Yaounde"/>
    <s v="ZTE"/>
    <n v="0"/>
    <n v="0"/>
    <n v="0"/>
    <n v="0"/>
    <n v="0"/>
    <n v="0"/>
    <n v="0"/>
    <n v="0"/>
    <n v="0"/>
    <n v="0"/>
    <n v="0"/>
    <n v="0"/>
    <n v="7.3026441573710246"/>
    <n v="0"/>
    <n v="0"/>
    <n v="0"/>
    <n v="0"/>
    <n v="0"/>
    <n v="0"/>
    <n v="0"/>
    <n v="0"/>
    <n v="0"/>
    <n v="0"/>
    <n v="0"/>
    <n v="0"/>
    <n v="0"/>
    <x v="0"/>
    <m/>
    <x v="12"/>
    <x v="8"/>
    <s v="no impacts"/>
    <x v="6"/>
    <s v=""/>
    <s v="CTR_127"/>
    <m/>
  </r>
  <r>
    <s v="Sofavinc"/>
    <s v="CTR_261"/>
    <s v="Yaounde"/>
    <s v="IHS"/>
    <s v="Grid-Gen"/>
    <s v="CENTRE"/>
    <s v="Yaounde"/>
    <s v="ZTE"/>
    <n v="0"/>
    <n v="0"/>
    <n v="0"/>
    <n v="0"/>
    <n v="0"/>
    <n v="0"/>
    <n v="0"/>
    <n v="0"/>
    <n v="0"/>
    <n v="0"/>
    <n v="0"/>
    <n v="0"/>
    <n v="0"/>
    <n v="0"/>
    <n v="0"/>
    <n v="0"/>
    <n v="0"/>
    <n v="0"/>
    <n v="0"/>
    <n v="0"/>
    <n v="0"/>
    <n v="0"/>
    <n v="0"/>
    <n v="0"/>
    <n v="0"/>
    <n v="0"/>
    <x v="0"/>
    <m/>
    <x v="12"/>
    <x v="8"/>
    <s v="no impacts"/>
    <x v="6"/>
    <s v=""/>
    <s v="CTR_261"/>
    <m/>
  </r>
  <r>
    <s v="Limbe-Mokindi-MTN-IHS"/>
    <s v="SUO_154"/>
    <s v="SUD-OUEST"/>
    <s v="IHS"/>
    <s v="Grid-Gen"/>
    <s v="SUD-OUEST"/>
    <s v="Limbe"/>
    <s v="Huawei"/>
    <n v="0"/>
    <n v="0"/>
    <n v="3.604629843650569"/>
    <n v="0"/>
    <n v="0"/>
    <n v="0"/>
    <n v="0"/>
    <n v="0"/>
    <n v="0"/>
    <n v="0"/>
    <n v="0"/>
    <n v="0"/>
    <n v="0"/>
    <n v="0"/>
    <n v="0"/>
    <n v="0"/>
    <n v="0"/>
    <n v="0"/>
    <n v="0"/>
    <n v="0"/>
    <n v="0"/>
    <n v="0"/>
    <n v="0"/>
    <n v="0"/>
    <n v="0"/>
    <n v="0"/>
    <x v="0"/>
    <m/>
    <x v="12"/>
    <x v="8"/>
    <s v="no impacts"/>
    <x v="6"/>
    <s v=""/>
    <s v="SUO_154"/>
    <m/>
  </r>
  <r>
    <s v="Sodecoton"/>
    <s v="EXN_001"/>
    <s v="Maroua"/>
    <s v="IHS"/>
    <s v="Grid-Gen"/>
    <s v="EXTREME-NORD"/>
    <s v="Maroua"/>
    <s v="Huawei"/>
    <n v="0"/>
    <n v="2.0510340065005295E-3"/>
    <n v="0"/>
    <n v="0"/>
    <n v="5.439698886805751E-3"/>
    <n v="0"/>
    <n v="0"/>
    <n v="0"/>
    <n v="0"/>
    <n v="0"/>
    <n v="5.5288742783927312E-3"/>
    <n v="0"/>
    <n v="0"/>
    <n v="0"/>
    <n v="0"/>
    <n v="0"/>
    <n v="0"/>
    <n v="0"/>
    <n v="0"/>
    <n v="0"/>
    <n v="0"/>
    <n v="0"/>
    <n v="0"/>
    <n v="0"/>
    <n v="0"/>
    <n v="0"/>
    <x v="0"/>
    <m/>
    <x v="12"/>
    <x v="8"/>
    <s v="no impacts"/>
    <x v="6"/>
    <s v=""/>
    <s v="EXN_001"/>
    <m/>
  </r>
  <r>
    <s v="Galle"/>
    <s v="ADM_028"/>
    <s v="ADAMAOUA"/>
    <s v="IHS"/>
    <s v="Grid-Gen"/>
    <s v="ADAMAOUA"/>
    <s v="Galle"/>
    <s v="NOKIA"/>
    <n v="0"/>
    <n v="0"/>
    <n v="0"/>
    <n v="0"/>
    <n v="0"/>
    <n v="0"/>
    <n v="0"/>
    <n v="4.1020680130007386E-4"/>
    <n v="0"/>
    <n v="0"/>
    <n v="0"/>
    <n v="0"/>
    <n v="0"/>
    <n v="0"/>
    <n v="0"/>
    <n v="0"/>
    <n v="0"/>
    <n v="0"/>
    <n v="0"/>
    <n v="0"/>
    <n v="0"/>
    <n v="0"/>
    <n v="0"/>
    <n v="0"/>
    <n v="0"/>
    <n v="0"/>
    <x v="0"/>
    <m/>
    <x v="12"/>
    <x v="8"/>
    <s v="no impacts"/>
    <x v="6"/>
    <s v=""/>
    <s v="ADM_028"/>
    <m/>
  </r>
  <r>
    <s v="Ngam"/>
    <s v="ADM_023"/>
    <s v="ADAMAOUA"/>
    <s v="IHS"/>
    <s v="Hybrid-Gen"/>
    <s v="ADAMAOUA"/>
    <s v="Ngam"/>
    <s v="NOKIA"/>
    <n v="0"/>
    <n v="0"/>
    <n v="0"/>
    <n v="0"/>
    <n v="0"/>
    <n v="0"/>
    <n v="0"/>
    <n v="0"/>
    <n v="0"/>
    <n v="0"/>
    <n v="0"/>
    <n v="0"/>
    <n v="0"/>
    <n v="0"/>
    <n v="0"/>
    <n v="0"/>
    <n v="0"/>
    <n v="0"/>
    <n v="0"/>
    <n v="0"/>
    <n v="0"/>
    <n v="0"/>
    <n v="0"/>
    <n v="0"/>
    <n v="0"/>
    <n v="0"/>
    <x v="0"/>
    <m/>
    <x v="12"/>
    <x v="8"/>
    <s v="no impacts"/>
    <x v="6"/>
    <s v=""/>
    <s v="ADM_023"/>
    <m/>
  </r>
  <r>
    <s v="Bonabappe"/>
    <s v="LIT_290"/>
    <s v="Douala"/>
    <s v="IHS"/>
    <s v="Grid-Gen"/>
    <s v="LITTORAL"/>
    <s v="Douala"/>
    <s v="ZTE"/>
    <n v="0"/>
    <n v="0"/>
    <n v="0"/>
    <n v="0"/>
    <n v="0"/>
    <n v="0"/>
    <n v="0"/>
    <n v="0"/>
    <n v="0"/>
    <n v="0"/>
    <n v="0"/>
    <n v="0"/>
    <n v="0"/>
    <n v="0"/>
    <n v="0"/>
    <n v="0"/>
    <n v="0"/>
    <n v="0"/>
    <n v="0"/>
    <n v="0"/>
    <n v="0"/>
    <n v="0"/>
    <n v="0"/>
    <n v="0"/>
    <n v="0"/>
    <n v="0"/>
    <x v="0"/>
    <m/>
    <x v="12"/>
    <x v="8"/>
    <s v="no impacts"/>
    <x v="6"/>
    <s v=""/>
    <s v="LIT_290"/>
    <m/>
  </r>
  <r>
    <s v="Lokoti"/>
    <s v="ADM_051"/>
    <s v="ADAMAOUA"/>
    <s v="IHS"/>
    <s v="Solar-Grid-Gen"/>
    <s v="ADAMAOUA"/>
    <s v="Lokoti"/>
    <s v="NOKIA"/>
    <n v="0"/>
    <n v="0"/>
    <n v="0"/>
    <n v="0"/>
    <n v="0"/>
    <n v="0"/>
    <n v="0"/>
    <n v="0"/>
    <n v="0"/>
    <n v="1.1772183931543414E-3"/>
    <n v="4.8718300953770671E-3"/>
    <n v="0"/>
    <n v="0"/>
    <n v="0"/>
    <n v="0"/>
    <n v="0"/>
    <n v="0"/>
    <n v="0"/>
    <n v="0"/>
    <n v="0"/>
    <n v="0"/>
    <n v="0"/>
    <n v="0"/>
    <n v="0"/>
    <n v="0"/>
    <n v="0"/>
    <x v="0"/>
    <m/>
    <x v="12"/>
    <x v="8"/>
    <s v="no impacts"/>
    <x v="6"/>
    <s v=""/>
    <s v="ADM_051"/>
    <m/>
  </r>
  <r>
    <s v="Kembong"/>
    <s v="NRO_026"/>
    <s v="NORD-OUEST"/>
    <s v="IHS"/>
    <s v="Grid-Gen"/>
    <s v="NORD-OUEST"/>
    <s v="Kembong"/>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cell nokia): 06/05/2026: Need BO RAN analysis..;..;(05/06/2026 ocm ran 10h): P1 incident at Fontem_G9U9_SUO_017..;..;(05/06/2026 ticket): INC-20260506-00016854...2026-05-06 22:20:10...Power Issue on the site. Solar-Only site awaiting solar return while FME is also activated for investigation...Others...user:DRAME IMOURANA"/>
    <s v="SUO_017"/>
    <s v=" P1 incident at Fontem_G9U9_SUO_017"/>
  </r>
  <r>
    <s v="Mabanda2-IHS"/>
    <s v="LIT_577"/>
    <s v="Douala"/>
    <s v="IHS"/>
    <s v="Grid-Gen"/>
    <s v="LITTORAL"/>
    <s v="Douala"/>
    <s v="ZTE"/>
    <n v="0"/>
    <n v="0"/>
    <n v="0"/>
    <n v="0"/>
    <n v="4.7405638167637855E-2"/>
    <n v="0"/>
    <n v="0"/>
    <n v="1.6498874249856603"/>
    <n v="0"/>
    <n v="0"/>
    <n v="0"/>
    <n v="0"/>
    <n v="0"/>
    <n v="0"/>
    <n v="0"/>
    <n v="0"/>
    <n v="0"/>
    <n v="0"/>
    <n v="0"/>
    <n v="0"/>
    <n v="0"/>
    <n v="0"/>
    <n v="0"/>
    <n v="0"/>
    <n v="0"/>
    <n v="0"/>
    <x v="0"/>
    <m/>
    <x v="12"/>
    <x v="8"/>
    <s v="no impacts"/>
    <x v="6"/>
    <s v=""/>
    <s v="LIT_577"/>
    <m/>
  </r>
  <r>
    <s v="Mbalmayo"/>
    <s v="CTR_021"/>
    <s v="CENTRE"/>
    <m/>
    <m/>
    <s v="CENTRE"/>
    <s v="Mbalmayo"/>
    <s v="ZTE"/>
    <n v="0"/>
    <n v="0"/>
    <n v="0"/>
    <n v="0"/>
    <n v="0"/>
    <n v="0"/>
    <n v="0"/>
    <n v="0"/>
    <n v="0"/>
    <n v="0"/>
    <n v="0"/>
    <n v="0"/>
    <n v="0"/>
    <n v="0"/>
    <n v="0"/>
    <n v="0"/>
    <n v="0"/>
    <n v="0"/>
    <n v="0"/>
    <n v="0"/>
    <n v="0"/>
    <n v="0"/>
    <n v="0"/>
    <n v="0"/>
    <n v="0"/>
    <n v="0"/>
    <x v="0"/>
    <m/>
    <x v="12"/>
    <x v="8"/>
    <s v="no impacts"/>
    <x v="6"/>
    <s v=""/>
    <s v="CTR_021"/>
    <m/>
  </r>
  <r>
    <s v="Grand-Hangar-II"/>
    <s v="LIT_361"/>
    <s v="Douala"/>
    <s v="IHS"/>
    <s v="Grid-Gen"/>
    <s v="LITTORAL"/>
    <s v="Douala"/>
    <s v="ZTE"/>
    <n v="0"/>
    <n v="0"/>
    <n v="0"/>
    <n v="0"/>
    <n v="4.8689763806490573E-2"/>
    <n v="0"/>
    <n v="0"/>
    <n v="1.443250207600312"/>
    <n v="0"/>
    <n v="0"/>
    <n v="0"/>
    <n v="0"/>
    <n v="0"/>
    <n v="0"/>
    <n v="0"/>
    <n v="0"/>
    <n v="0"/>
    <n v="0"/>
    <n v="0"/>
    <n v="0"/>
    <n v="0"/>
    <n v="0"/>
    <n v="0"/>
    <n v="0"/>
    <n v="0"/>
    <n v="0"/>
    <x v="0"/>
    <m/>
    <x v="12"/>
    <x v="8"/>
    <s v="no impacts"/>
    <x v="6"/>
    <s v=""/>
    <s v="LIT_361"/>
    <m/>
  </r>
  <r>
    <s v="Toumbouroum"/>
    <s v="ADM_182"/>
    <s v="ADAMAOUA"/>
    <s v="ESCO"/>
    <s v="Hybrid solar - s3"/>
    <s v="ADAMAOUA"/>
    <s v="Toumbouroum"/>
    <s v="Huawei"/>
    <n v="0"/>
    <n v="0"/>
    <n v="0"/>
    <n v="0"/>
    <n v="0"/>
    <n v="0"/>
    <n v="0"/>
    <n v="0"/>
    <n v="0"/>
    <n v="0"/>
    <n v="0"/>
    <n v="0"/>
    <n v="0"/>
    <n v="0"/>
    <n v="0"/>
    <n v="0"/>
    <n v="0"/>
    <n v="0"/>
    <n v="0"/>
    <n v="0"/>
    <n v="0"/>
    <n v="0"/>
    <n v="0"/>
    <n v="0"/>
    <n v="0"/>
    <n v="0"/>
    <x v="1"/>
    <m/>
    <x v="4"/>
    <x v="1"/>
    <s v="EXCLU"/>
    <x v="1"/>
    <s v="(05/06/2026 ocm ran 18h): 06.05.26: Camusat: technician is managing, pluie dans la zone"/>
    <s v="ADM_182"/>
    <m/>
  </r>
  <r>
    <s v="Bberi-Centre"/>
    <s v="LIT_243"/>
    <s v="Douala"/>
    <s v="IHS"/>
    <s v="Grid-Gen"/>
    <s v="LITTORAL"/>
    <s v="Douala"/>
    <s v="ZTE"/>
    <n v="0"/>
    <n v="0"/>
    <n v="0.36747395365162511"/>
    <n v="0"/>
    <n v="0"/>
    <n v="0"/>
    <n v="0"/>
    <n v="0"/>
    <n v="0"/>
    <n v="0"/>
    <n v="0"/>
    <n v="0"/>
    <n v="0"/>
    <n v="0"/>
    <n v="0"/>
    <n v="0"/>
    <n v="0"/>
    <n v="0"/>
    <n v="0"/>
    <n v="0"/>
    <n v="0"/>
    <n v="0"/>
    <n v="0"/>
    <n v="0"/>
    <n v="0"/>
    <n v="0"/>
    <x v="0"/>
    <m/>
    <x v="12"/>
    <x v="8"/>
    <s v="no impacts"/>
    <x v="6"/>
    <s v=""/>
    <s v="LIT_243"/>
    <m/>
  </r>
  <r>
    <s v="Ngwele"/>
    <s v="LIT_206"/>
    <s v="Douala"/>
    <s v="IHS"/>
    <s v="Grid-Gen"/>
    <s v="LITTORAL"/>
    <s v="Douala"/>
    <s v="ZTE"/>
    <n v="0"/>
    <n v="0"/>
    <n v="0"/>
    <n v="0"/>
    <n v="1.5944560015751692E-2"/>
    <n v="0"/>
    <n v="0"/>
    <n v="3.1680271264407174"/>
    <n v="0"/>
    <n v="0"/>
    <n v="0"/>
    <n v="0"/>
    <n v="0"/>
    <n v="0"/>
    <n v="0"/>
    <n v="0"/>
    <n v="0"/>
    <n v="0"/>
    <n v="0"/>
    <n v="0"/>
    <n v="0"/>
    <n v="0"/>
    <n v="0"/>
    <n v="0"/>
    <n v="0"/>
    <n v="0"/>
    <x v="0"/>
    <m/>
    <x v="12"/>
    <x v="8"/>
    <s v="no impacts"/>
    <x v="6"/>
    <s v=""/>
    <s v="LIT_206"/>
    <m/>
  </r>
  <r>
    <s v="Mbalmayo-Oyack"/>
    <s v="CTR_493"/>
    <s v="CENTRE"/>
    <s v="IHS"/>
    <s v="Grid-Gen"/>
    <s v="CENTRE"/>
    <s v="Mbalmayo"/>
    <s v="ZTE"/>
    <n v="0"/>
    <n v="0"/>
    <n v="0"/>
    <n v="0"/>
    <n v="0"/>
    <n v="0"/>
    <n v="0"/>
    <n v="0"/>
    <n v="0"/>
    <n v="0"/>
    <n v="0"/>
    <n v="0"/>
    <n v="0"/>
    <n v="0"/>
    <n v="0"/>
    <n v="0"/>
    <n v="0"/>
    <n v="0"/>
    <n v="0"/>
    <n v="0"/>
    <n v="0"/>
    <n v="0"/>
    <n v="0"/>
    <n v="0"/>
    <n v="0"/>
    <n v="0"/>
    <x v="0"/>
    <m/>
    <x v="12"/>
    <x v="8"/>
    <s v="no impacts"/>
    <x v="6"/>
    <s v=""/>
    <s v="CTR_493"/>
    <m/>
  </r>
  <r>
    <s v="Mabanda-MTN"/>
    <s v="LIT_259"/>
    <s v="Douala"/>
    <s v="IHS"/>
    <s v="Grid-Gen"/>
    <s v="LITTORAL"/>
    <s v="Douala"/>
    <s v="ZTE"/>
    <n v="0"/>
    <n v="0"/>
    <n v="0.77891137535563248"/>
    <n v="0"/>
    <n v="0"/>
    <n v="0"/>
    <n v="0"/>
    <n v="0"/>
    <n v="0"/>
    <n v="0"/>
    <n v="0"/>
    <n v="0"/>
    <n v="0"/>
    <n v="0"/>
    <n v="0"/>
    <n v="0"/>
    <n v="0"/>
    <n v="0"/>
    <n v="0"/>
    <n v="0"/>
    <n v="0"/>
    <n v="0"/>
    <n v="0"/>
    <n v="0"/>
    <n v="0"/>
    <n v="0"/>
    <x v="0"/>
    <m/>
    <x v="12"/>
    <x v="8"/>
    <s v="no impacts"/>
    <x v="6"/>
    <s v=""/>
    <s v="LIT_259"/>
    <m/>
  </r>
  <r>
    <s v="Galdi"/>
    <s v="ADM_031"/>
    <s v="ADAMAOUA"/>
    <s v="IHS"/>
    <s v="Grid-Gen"/>
    <s v="ADAMAOUA"/>
    <s v="Galdi"/>
    <s v="NOKIA"/>
    <n v="0"/>
    <n v="0"/>
    <n v="0"/>
    <n v="0"/>
    <n v="0"/>
    <n v="0"/>
    <n v="0"/>
    <n v="0"/>
    <n v="2.3188285641970513E-3"/>
    <n v="0"/>
    <n v="0"/>
    <n v="0"/>
    <n v="0"/>
    <n v="0"/>
    <n v="0"/>
    <n v="0"/>
    <n v="0"/>
    <n v="0"/>
    <n v="0"/>
    <n v="0"/>
    <n v="0"/>
    <n v="0"/>
    <n v="0"/>
    <n v="0"/>
    <n v="0"/>
    <n v="0"/>
    <x v="0"/>
    <m/>
    <x v="12"/>
    <x v="8"/>
    <s v="no impacts"/>
    <x v="6"/>
    <s v=""/>
    <s v="ADM_031"/>
    <m/>
  </r>
  <r>
    <s v="Guider-Djamboutou"/>
    <s v="NRD_178"/>
    <s v="NORD"/>
    <s v="CAMUSAT"/>
    <s v="Hybrid Solar - S3"/>
    <s v="NORD"/>
    <s v="Guider"/>
    <s v="NOKIA"/>
    <n v="1.732482951027946"/>
    <n v="0"/>
    <n v="0"/>
    <n v="0"/>
    <n v="0"/>
    <n v="0"/>
    <n v="0"/>
    <n v="0"/>
    <n v="0"/>
    <n v="0"/>
    <n v="0"/>
    <n v="0"/>
    <n v="0"/>
    <n v="0"/>
    <n v="0"/>
    <n v="0"/>
    <n v="0"/>
    <n v="0.96621642170307265"/>
    <n v="0"/>
    <n v="0"/>
    <n v="0"/>
    <n v="0"/>
    <n v="0"/>
    <n v="0"/>
    <n v="0"/>
    <n v="0"/>
    <x v="0"/>
    <m/>
    <x v="12"/>
    <x v="8"/>
    <s v="no impacts"/>
    <x v="6"/>
    <s v=""/>
    <s v="NRD_178"/>
    <m/>
  </r>
  <r>
    <s v="Mbalmayo-Haoussa"/>
    <s v="CTR_393"/>
    <s v="CENTRE"/>
    <s v="IHS"/>
    <s v="Grid-Gen"/>
    <s v="CENTRE"/>
    <s v="Mbalmayo"/>
    <s v="ZTE"/>
    <n v="0"/>
    <n v="0"/>
    <n v="0"/>
    <n v="0"/>
    <n v="0"/>
    <n v="0"/>
    <n v="0"/>
    <n v="0"/>
    <n v="0"/>
    <n v="0"/>
    <n v="0"/>
    <n v="0"/>
    <n v="0"/>
    <n v="0"/>
    <n v="0"/>
    <n v="0"/>
    <n v="0"/>
    <n v="0"/>
    <n v="0"/>
    <n v="0"/>
    <n v="0"/>
    <n v="0"/>
    <n v="0"/>
    <n v="0"/>
    <n v="0"/>
    <n v="0"/>
    <x v="0"/>
    <m/>
    <x v="12"/>
    <x v="8"/>
    <s v="no impacts"/>
    <x v="6"/>
    <s v=""/>
    <s v="CTR_393"/>
    <m/>
  </r>
  <r>
    <s v="Nkomba-II-IHS"/>
    <s v="LIT_155"/>
    <s v="Douala"/>
    <s v="IHS"/>
    <s v="Grid-Gen"/>
    <s v="LITTORAL"/>
    <s v="Douala"/>
    <s v="ZTE"/>
    <n v="0"/>
    <n v="3.7257478605040033"/>
    <n v="3.3257605590797668"/>
    <n v="0"/>
    <n v="0"/>
    <n v="0"/>
    <n v="13.516028741585416"/>
    <n v="0"/>
    <n v="0"/>
    <n v="0"/>
    <n v="0"/>
    <n v="0"/>
    <n v="0"/>
    <n v="0"/>
    <n v="0"/>
    <n v="0"/>
    <n v="0"/>
    <n v="0"/>
    <n v="0"/>
    <n v="0"/>
    <n v="0"/>
    <n v="0"/>
    <n v="0"/>
    <n v="0"/>
    <n v="0"/>
    <n v="0"/>
    <x v="0"/>
    <m/>
    <x v="12"/>
    <x v="8"/>
    <s v="no impacts"/>
    <x v="6"/>
    <s v=""/>
    <s v="LIT_155"/>
    <m/>
  </r>
  <r>
    <s v="Mbankomo-Okoa-Maria"/>
    <s v="CTR_541"/>
    <s v="CENTRE"/>
    <s v="IHS"/>
    <s v="Grid-Gen"/>
    <s v="CENTRE"/>
    <s v="Mbankomo"/>
    <s v="ZTE"/>
    <n v="0"/>
    <n v="0"/>
    <n v="0"/>
    <n v="0"/>
    <n v="0"/>
    <n v="0"/>
    <n v="0"/>
    <n v="0"/>
    <n v="0"/>
    <n v="0"/>
    <n v="0"/>
    <n v="0"/>
    <n v="0"/>
    <n v="0"/>
    <n v="0"/>
    <n v="0"/>
    <n v="0"/>
    <n v="0"/>
    <n v="0"/>
    <n v="0"/>
    <n v="0"/>
    <n v="0"/>
    <n v="0"/>
    <n v="0"/>
    <n v="0"/>
    <n v="0"/>
    <x v="1"/>
    <m/>
    <x v="4"/>
    <x v="1"/>
    <s v="EXCLU"/>
    <x v="1"/>
    <s v=""/>
    <s v="CTR_541"/>
    <m/>
  </r>
  <r>
    <s v="Mamfe-Brasserie"/>
    <s v="SUO_073"/>
    <s v="SUD-OUEST"/>
    <s v="IHS"/>
    <s v="Grid-Gen"/>
    <s v="SUD-OUEST"/>
    <s v="Mamfe"/>
    <s v="Huawei"/>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Mbalmayo-mbokoulo-IHS"/>
    <s v="CTR_136"/>
    <s v="CENTRE"/>
    <s v="IHS"/>
    <s v="Grid-Gen"/>
    <s v="CENTRE"/>
    <s v="Mbalmayo"/>
    <s v="ZTE"/>
    <n v="0"/>
    <n v="0"/>
    <n v="6.7523606509661188E-2"/>
    <n v="0"/>
    <n v="0"/>
    <n v="0"/>
    <n v="0"/>
    <n v="0"/>
    <n v="0"/>
    <n v="0"/>
    <n v="0"/>
    <n v="0"/>
    <n v="0"/>
    <n v="0"/>
    <n v="0"/>
    <n v="0"/>
    <n v="0"/>
    <n v="0"/>
    <n v="0"/>
    <n v="0"/>
    <n v="0"/>
    <n v="0"/>
    <n v="0"/>
    <n v="0"/>
    <n v="0"/>
    <n v="0"/>
    <x v="0"/>
    <m/>
    <x v="12"/>
    <x v="8"/>
    <s v="no impacts"/>
    <x v="6"/>
    <s v=""/>
    <s v="CTR_136"/>
    <m/>
  </r>
  <r>
    <s v="Guidiguis"/>
    <s v="EXN_018"/>
    <s v="EXTREME-NORD"/>
    <s v="IHS"/>
    <s v="Grid-Gen"/>
    <s v="EXTREME-NORD"/>
    <s v="Guidiguis"/>
    <s v="Huawei"/>
    <n v="0"/>
    <n v="0"/>
    <n v="0"/>
    <n v="0"/>
    <n v="0"/>
    <n v="0"/>
    <n v="0"/>
    <n v="0"/>
    <n v="0"/>
    <n v="0"/>
    <n v="0"/>
    <n v="0"/>
    <n v="0"/>
    <n v="0"/>
    <n v="0"/>
    <n v="0"/>
    <n v="0"/>
    <n v="0"/>
    <n v="0"/>
    <n v="0"/>
    <n v="0"/>
    <n v="0"/>
    <n v="0"/>
    <n v="0"/>
    <n v="0"/>
    <n v="0"/>
    <x v="2"/>
    <m/>
    <x v="12"/>
    <x v="8"/>
    <s v="no impacts"/>
    <x v="6"/>
    <s v=""/>
    <s v="EXN_018"/>
    <m/>
  </r>
  <r>
    <s v="Dibi-MTN"/>
    <s v="ADM_032"/>
    <s v="ADAMAOUA"/>
    <s v="IHS"/>
    <s v="Grid-Gen"/>
    <s v="ADAMAOUA"/>
    <s v="Dibi"/>
    <s v="NOKIA"/>
    <n v="0"/>
    <n v="0"/>
    <n v="0"/>
    <n v="0"/>
    <n v="0"/>
    <n v="0"/>
    <n v="0"/>
    <n v="0"/>
    <n v="1.7837142801515253E-3"/>
    <n v="0"/>
    <n v="0"/>
    <n v="0"/>
    <n v="0"/>
    <n v="0"/>
    <n v="0"/>
    <n v="0"/>
    <n v="0"/>
    <n v="0"/>
    <n v="0"/>
    <n v="0"/>
    <n v="0"/>
    <n v="0"/>
    <n v="0"/>
    <n v="0"/>
    <n v="0"/>
    <n v="0"/>
    <x v="0"/>
    <m/>
    <x v="12"/>
    <x v="8"/>
    <s v="no impacts"/>
    <x v="6"/>
    <s v=""/>
    <s v="ADM_032"/>
    <m/>
  </r>
  <r>
    <s v="Bidzar-MTN"/>
    <s v="NRD_027"/>
    <s v="NORD"/>
    <s v="IHS"/>
    <s v="Gen Only"/>
    <s v="NORD"/>
    <s v="Bidzar"/>
    <s v="NOKIA"/>
    <n v="0"/>
    <n v="0"/>
    <n v="0"/>
    <n v="0"/>
    <n v="0"/>
    <n v="0"/>
    <n v="0"/>
    <n v="0"/>
    <n v="0"/>
    <n v="0"/>
    <n v="0"/>
    <n v="0"/>
    <n v="0"/>
    <n v="0"/>
    <n v="0"/>
    <n v="0"/>
    <n v="0"/>
    <n v="0"/>
    <n v="0"/>
    <n v="0"/>
    <n v="0"/>
    <n v="0"/>
    <n v="0"/>
    <n v="0"/>
    <n v="0"/>
    <n v="0"/>
    <x v="0"/>
    <m/>
    <x v="12"/>
    <x v="8"/>
    <s v="no impacts"/>
    <x v="6"/>
    <s v=""/>
    <s v="NRD_027"/>
    <m/>
  </r>
  <r>
    <s v="Mombal-MTN"/>
    <s v="EST_061"/>
    <s v="CENTRE"/>
    <s v="IHS"/>
    <s v="Gen-Lithium"/>
    <s v="EST"/>
    <s v="Mombal"/>
    <s v="NOKIA"/>
    <n v="0"/>
    <n v="0"/>
    <n v="0"/>
    <n v="0"/>
    <n v="0"/>
    <n v="0"/>
    <n v="0"/>
    <n v="0"/>
    <n v="0"/>
    <n v="0"/>
    <n v="0"/>
    <n v="0"/>
    <n v="0"/>
    <n v="0"/>
    <n v="0"/>
    <n v="0"/>
    <n v="0"/>
    <n v="0"/>
    <n v="0"/>
    <n v="0"/>
    <n v="0"/>
    <n v="0"/>
    <n v="0"/>
    <n v="0"/>
    <n v="0"/>
    <n v="0"/>
    <x v="0"/>
    <m/>
    <x v="12"/>
    <x v="8"/>
    <s v="no impacts"/>
    <x v="6"/>
    <s v=""/>
    <s v="EST_061"/>
    <m/>
  </r>
  <r>
    <s v="Ekata-IHS"/>
    <s v="SUO_266"/>
    <s v="SUD-OUEST"/>
    <m/>
    <m/>
    <s v="SUD-OUEST"/>
    <s v="Bavenga"/>
    <s v="Huawei"/>
    <n v="0"/>
    <n v="0"/>
    <n v="0"/>
    <n v="0"/>
    <n v="0"/>
    <n v="0"/>
    <n v="0"/>
    <n v="0"/>
    <n v="0"/>
    <n v="0"/>
    <n v="0"/>
    <n v="0"/>
    <n v="0"/>
    <n v="0"/>
    <n v="0"/>
    <n v="0"/>
    <n v="0"/>
    <n v="0"/>
    <n v="0"/>
    <n v="0"/>
    <n v="0"/>
    <n v="0"/>
    <n v="0"/>
    <n v="0"/>
    <n v="0"/>
    <n v="0"/>
    <x v="2"/>
    <m/>
    <x v="12"/>
    <x v="8"/>
    <s v="no impacts"/>
    <x v="6"/>
    <s v=""/>
    <s v="SUO_266"/>
    <m/>
  </r>
  <r>
    <s v="Bambili"/>
    <s v="SUO_010"/>
    <s v="NORD-OUEST"/>
    <s v="IHS"/>
    <s v="Grid-Gen"/>
    <s v="SUD-OUEST"/>
    <s v="Bambili"/>
    <s v="Huawei"/>
    <n v="0"/>
    <n v="0"/>
    <n v="0"/>
    <n v="0"/>
    <n v="0"/>
    <n v="0"/>
    <n v="0"/>
    <n v="0"/>
    <n v="0"/>
    <n v="0"/>
    <n v="0"/>
    <n v="0"/>
    <n v="0"/>
    <n v="0"/>
    <n v="0"/>
    <n v="0"/>
    <n v="0"/>
    <n v="0"/>
    <n v="0"/>
    <n v="0"/>
    <n v="0"/>
    <n v="0"/>
    <n v="0"/>
    <n v="0"/>
    <n v="0"/>
    <n v="0"/>
    <x v="2"/>
    <m/>
    <x v="12"/>
    <x v="8"/>
    <s v="no impacts"/>
    <x v="6"/>
    <s v=""/>
    <s v="SUO_010"/>
    <m/>
  </r>
  <r>
    <s v="Hina"/>
    <s v="EXN_047"/>
    <s v="EXTREME-NORD"/>
    <s v="IHS"/>
    <s v="Solar-Gen"/>
    <s v="EXTREME-NORD"/>
    <s v="Hina"/>
    <s v="Huawei"/>
    <n v="0"/>
    <n v="0"/>
    <n v="0"/>
    <n v="0"/>
    <n v="0"/>
    <n v="0"/>
    <n v="0"/>
    <n v="0"/>
    <n v="0"/>
    <n v="0"/>
    <n v="0"/>
    <n v="0"/>
    <n v="0"/>
    <n v="0"/>
    <n v="0"/>
    <n v="0"/>
    <n v="0"/>
    <n v="0"/>
    <n v="0"/>
    <n v="0"/>
    <n v="0"/>
    <n v="0"/>
    <n v="0"/>
    <n v="0"/>
    <n v="0"/>
    <n v="0"/>
    <x v="2"/>
    <m/>
    <x v="12"/>
    <x v="8"/>
    <s v="no impacts"/>
    <x v="6"/>
    <s v=""/>
    <s v="EXN_047"/>
    <m/>
  </r>
  <r>
    <s v="Orange-Bastos"/>
    <s v="CTR_820"/>
    <s v="Yaounde"/>
    <m/>
    <m/>
    <s v="CENTRE"/>
    <s v="Yaounde"/>
    <s v="ZTE"/>
    <n v="0"/>
    <n v="0"/>
    <n v="0"/>
    <n v="0"/>
    <n v="0"/>
    <n v="0"/>
    <n v="0"/>
    <n v="0"/>
    <n v="0"/>
    <n v="0"/>
    <n v="9.6309422913952957E-4"/>
    <n v="0"/>
    <n v="0"/>
    <n v="0"/>
    <n v="0"/>
    <n v="0"/>
    <n v="0"/>
    <n v="0"/>
    <n v="0"/>
    <n v="0"/>
    <n v="0"/>
    <n v="0"/>
    <n v="0"/>
    <n v="0"/>
    <n v="0"/>
    <n v="0"/>
    <x v="0"/>
    <m/>
    <x v="12"/>
    <x v="8"/>
    <s v="no impacts"/>
    <x v="6"/>
    <s v=""/>
    <s v="CTR_820"/>
    <m/>
  </r>
  <r>
    <s v="Minisite_Crf-Nkoabang"/>
    <s v="CTR_881"/>
    <s v="Yaounde"/>
    <s v="IHS"/>
    <s v="Grid + Solar"/>
    <s v="CENTRE"/>
    <s v="Yaounde"/>
    <s v="ZTE"/>
    <n v="0"/>
    <n v="0"/>
    <n v="0"/>
    <n v="0"/>
    <n v="0"/>
    <n v="0"/>
    <n v="0"/>
    <n v="0"/>
    <n v="0"/>
    <n v="0"/>
    <n v="0"/>
    <n v="0"/>
    <n v="0"/>
    <n v="0"/>
    <n v="0"/>
    <n v="0"/>
    <n v="0"/>
    <n v="0"/>
    <n v="0"/>
    <n v="0"/>
    <n v="0"/>
    <n v="0"/>
    <n v="0"/>
    <n v="0"/>
    <n v="0"/>
    <n v="0"/>
    <x v="0"/>
    <m/>
    <x v="12"/>
    <x v="8"/>
    <s v="no impacts"/>
    <x v="6"/>
    <s v=""/>
    <s v="CTR_881"/>
    <m/>
  </r>
  <r>
    <s v="Tcheboa-MTN-IHS"/>
    <s v="NRD_025"/>
    <s v="NORD"/>
    <s v="IHS"/>
    <s v="Grid-Hybrid-Gen"/>
    <s v="NORD"/>
    <s v="Ngong"/>
    <s v="NOKIA"/>
    <n v="0"/>
    <n v="0"/>
    <n v="0"/>
    <n v="0.15395771234068034"/>
    <n v="0"/>
    <n v="0"/>
    <n v="0"/>
    <n v="0"/>
    <n v="0"/>
    <n v="0"/>
    <n v="0"/>
    <n v="0"/>
    <n v="6.4938767910017337"/>
    <n v="0"/>
    <n v="0"/>
    <n v="0"/>
    <n v="0"/>
    <n v="0"/>
    <n v="0"/>
    <n v="0"/>
    <n v="0"/>
    <n v="0"/>
    <n v="0"/>
    <n v="0"/>
    <n v="0"/>
    <n v="0"/>
    <x v="0"/>
    <m/>
    <x v="12"/>
    <x v="8"/>
    <s v="no impacts"/>
    <x v="6"/>
    <s v=""/>
    <s v="NRD_025"/>
    <m/>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n v="0"/>
    <n v="0"/>
    <n v="0"/>
    <n v="0"/>
    <x v="0"/>
    <m/>
    <x v="12"/>
    <x v="8"/>
    <s v="no impacts"/>
    <x v="6"/>
    <s v=""/>
    <s v="OST_075"/>
    <m/>
  </r>
  <r>
    <s v="CHR-Bafoussam"/>
    <s v="OST_307"/>
    <s v="Bafoussam"/>
    <s v="CAMUSAT"/>
    <s v="Medium Grid + GE"/>
    <s v="OUEST"/>
    <s v="Bafoussam"/>
    <s v="NOKIA"/>
    <n v="0"/>
    <n v="0"/>
    <n v="0"/>
    <n v="0"/>
    <n v="0"/>
    <n v="1.082132283504853E-3"/>
    <n v="7.2541455387393317"/>
    <n v="27.735584468495354"/>
    <n v="23.164597465791779"/>
    <n v="23.165463171618583"/>
    <n v="19.561856515356606"/>
    <n v="0"/>
    <n v="0"/>
    <n v="0"/>
    <n v="0"/>
    <n v="0"/>
    <n v="0"/>
    <n v="0"/>
    <n v="0"/>
    <n v="0"/>
    <n v="0"/>
    <n v="0"/>
    <n v="0"/>
    <n v="0"/>
    <n v="0"/>
    <n v="0"/>
    <x v="0"/>
    <m/>
    <x v="12"/>
    <x v="8"/>
    <s v="no impacts"/>
    <x v="6"/>
    <s v=""/>
    <s v="OST_307"/>
    <m/>
  </r>
  <r>
    <s v="FAYADOR-AKWA"/>
    <s v="LIT_689"/>
    <s v="Douala"/>
    <s v="CAMUSAT"/>
    <s v="Good Grid no GE - 8h"/>
    <s v="LITTORAL"/>
    <s v="Douala"/>
    <s v="ZTE"/>
    <n v="0"/>
    <n v="0"/>
    <n v="0"/>
    <n v="0"/>
    <n v="0"/>
    <n v="2.2925209669180697"/>
    <n v="0"/>
    <n v="0"/>
    <n v="1.3378092245878672"/>
    <n v="14.355151341340568"/>
    <n v="17.936987954901511"/>
    <n v="0"/>
    <n v="0"/>
    <n v="0"/>
    <n v="0"/>
    <n v="0"/>
    <n v="0"/>
    <n v="0"/>
    <n v="0"/>
    <n v="0"/>
    <n v="0"/>
    <n v="0"/>
    <n v="0"/>
    <n v="0"/>
    <n v="0"/>
    <n v="0"/>
    <x v="0"/>
    <m/>
    <x v="12"/>
    <x v="8"/>
    <s v="no impacts"/>
    <x v="6"/>
    <s v=""/>
    <s v="LIT_689"/>
    <m/>
  </r>
  <r>
    <s v="Bep-Universite"/>
    <s v="LIT_265"/>
    <s v="Douala"/>
    <s v="IHS"/>
    <s v="Grid-Gen"/>
    <s v="LITTORAL"/>
    <s v="Douala"/>
    <s v="ZTE"/>
    <n v="0"/>
    <n v="0"/>
    <n v="0"/>
    <n v="2.1223743197701598E-3"/>
    <n v="0"/>
    <n v="0"/>
    <n v="0"/>
    <n v="0"/>
    <n v="0"/>
    <n v="0"/>
    <n v="16.420257224633534"/>
    <n v="0"/>
    <n v="0"/>
    <n v="0"/>
    <n v="0"/>
    <n v="0"/>
    <n v="0"/>
    <n v="0"/>
    <n v="0"/>
    <n v="0"/>
    <n v="0"/>
    <n v="0"/>
    <n v="0"/>
    <n v="0"/>
    <n v="0"/>
    <n v="0"/>
    <x v="0"/>
    <m/>
    <x v="12"/>
    <x v="8"/>
    <s v="no impacts"/>
    <x v="6"/>
    <s v=""/>
    <s v="LIT_265"/>
    <m/>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n v="0"/>
    <n v="0"/>
    <n v="0"/>
    <n v="0"/>
    <x v="0"/>
    <m/>
    <x v="12"/>
    <x v="8"/>
    <s v="no impacts"/>
    <x v="6"/>
    <s v=""/>
    <s v="LIT_091"/>
    <m/>
  </r>
  <r>
    <s v="LIT_850_Z_Ndogbassi-Taniere-Plus"/>
    <s v="LIT_850"/>
    <s v="Douala"/>
    <s v="ESCO "/>
    <s v="medium Grid GE"/>
    <s v="LITTORAL"/>
    <s v="Douala"/>
    <s v="ZTE"/>
    <n v="0"/>
    <n v="0"/>
    <n v="0"/>
    <n v="0"/>
    <n v="0"/>
    <n v="0"/>
    <n v="0"/>
    <n v="0"/>
    <n v="0"/>
    <n v="0"/>
    <n v="10.192408391903728"/>
    <n v="0"/>
    <n v="0"/>
    <n v="0"/>
    <n v="0"/>
    <n v="0"/>
    <n v="0"/>
    <n v="0"/>
    <n v="0"/>
    <n v="0"/>
    <n v="0"/>
    <n v="0"/>
    <n v="0"/>
    <n v="0"/>
    <n v="0"/>
    <n v="0"/>
    <x v="0"/>
    <m/>
    <x v="12"/>
    <x v="8"/>
    <s v="no impacts"/>
    <x v="6"/>
    <s v=""/>
    <s v="LIT_850"/>
    <m/>
  </r>
  <r>
    <s v="Ndokoti-Brasseries"/>
    <s v="LIT_406"/>
    <s v="Douala"/>
    <s v="IHS"/>
    <s v="GridOnly"/>
    <s v="LITTORAL"/>
    <s v="Douala"/>
    <s v="ZTE"/>
    <n v="0"/>
    <n v="0"/>
    <n v="0"/>
    <n v="0"/>
    <n v="0"/>
    <n v="0"/>
    <n v="0"/>
    <n v="0"/>
    <n v="0"/>
    <n v="0"/>
    <n v="8.4043347801148869"/>
    <n v="0"/>
    <n v="0"/>
    <n v="0"/>
    <n v="0"/>
    <n v="0"/>
    <n v="0"/>
    <n v="0"/>
    <n v="0"/>
    <n v="0"/>
    <n v="0"/>
    <n v="0"/>
    <n v="0"/>
    <n v="0"/>
    <n v="0"/>
    <n v="0"/>
    <x v="0"/>
    <m/>
    <x v="12"/>
    <x v="8"/>
    <s v="no impacts"/>
    <x v="6"/>
    <s v=""/>
    <s v="LIT_406"/>
    <m/>
  </r>
  <r>
    <s v="Shell-NewBell-Carrefour"/>
    <s v="LIT_407"/>
    <s v="Douala"/>
    <s v="IHS"/>
    <s v="GridOnly"/>
    <s v="LITTORAL"/>
    <s v="Douala"/>
    <s v="ZTE"/>
    <n v="0"/>
    <n v="0"/>
    <n v="0"/>
    <n v="4.9634666255746458"/>
    <n v="0"/>
    <n v="0"/>
    <n v="0"/>
    <n v="0"/>
    <n v="0"/>
    <n v="0"/>
    <n v="6.7972515430909812"/>
    <n v="0"/>
    <n v="0"/>
    <n v="0"/>
    <n v="0"/>
    <n v="0"/>
    <n v="0"/>
    <n v="0"/>
    <n v="0"/>
    <n v="0"/>
    <n v="0"/>
    <n v="0"/>
    <n v="0"/>
    <n v="0"/>
    <n v="0"/>
    <n v="0"/>
    <x v="0"/>
    <m/>
    <x v="12"/>
    <x v="8"/>
    <s v="no impacts"/>
    <x v="6"/>
    <s v=""/>
    <s v="LIT_407"/>
    <m/>
  </r>
  <r>
    <s v="Zoetele"/>
    <s v="CTR_111"/>
    <s v="CENTRE"/>
    <s v="IHS"/>
    <s v="Grid-Gen"/>
    <s v="CENTRE"/>
    <s v="Zoetele"/>
    <s v="ZTE"/>
    <n v="0"/>
    <n v="0"/>
    <n v="0"/>
    <n v="0"/>
    <n v="0"/>
    <n v="0"/>
    <n v="0"/>
    <n v="0"/>
    <n v="0"/>
    <n v="0"/>
    <n v="0"/>
    <n v="0"/>
    <n v="0"/>
    <n v="0"/>
    <n v="0"/>
    <n v="0"/>
    <n v="0"/>
    <n v="0"/>
    <n v="0"/>
    <n v="0"/>
    <n v="0"/>
    <n v="0"/>
    <n v="0"/>
    <n v="0"/>
    <n v="0"/>
    <n v="0"/>
    <x v="1"/>
    <m/>
    <x v="4"/>
    <x v="1"/>
    <s v="EXCLU"/>
    <x v="1"/>
    <s v=""/>
    <s v="CTR_111"/>
    <m/>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n v="0"/>
    <n v="0"/>
    <n v="0"/>
    <n v="0"/>
    <x v="0"/>
    <m/>
    <x v="12"/>
    <x v="8"/>
    <s v="no impacts"/>
    <x v="6"/>
    <s v=""/>
    <s v="LIT_139"/>
    <m/>
  </r>
  <r>
    <s v="Mile29-Mamfe-IHS"/>
    <s v="SUO_102"/>
    <s v="SUD-OUEST"/>
    <s v="IHS"/>
    <s v="Solar-Gen"/>
    <s v="SUD-OUEST"/>
    <s v="Mile29"/>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cell huawei): 06/05/2026 : Besoin d'analyse BO RAN..;..;(05/06/2026 cell huawei): 06/05/2026 : Besoin d'analyse BO RAN || Site unstable due to transmission || Up sans action..;..;(05/06/2026 ocm ran 10h): P1 incident at Fontem_G9U9_SUO_017"/>
    <s v="SUO_017"/>
    <s v=" P1 incident at Fontem_G9U9_SUO_017"/>
  </r>
  <r>
    <s v="Elogbatindi"/>
    <s v="SUO_037"/>
    <s v="LITTORAL"/>
    <s v="IHS"/>
    <s v="Grid-Gen"/>
    <s v="SUD-OUEST"/>
    <s v="Elogbatindi"/>
    <s v="ZTE"/>
    <n v="0"/>
    <n v="0"/>
    <n v="0"/>
    <n v="0"/>
    <n v="0"/>
    <n v="0"/>
    <n v="0"/>
    <n v="0"/>
    <n v="0"/>
    <n v="0"/>
    <n v="0"/>
    <n v="0"/>
    <n v="0"/>
    <n v="0"/>
    <n v="0"/>
    <n v="0"/>
    <n v="0"/>
    <n v="0"/>
    <n v="0"/>
    <n v="0"/>
    <n v="0"/>
    <n v="0"/>
    <n v="0"/>
    <n v="0"/>
    <n v="0"/>
    <n v="0"/>
    <x v="2"/>
    <m/>
    <x v="12"/>
    <x v="8"/>
    <s v="no impacts"/>
    <x v="6"/>
    <s v=""/>
    <s v="SUO_037"/>
    <m/>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n v="0"/>
    <n v="0"/>
    <n v="0"/>
    <n v="0"/>
    <x v="0"/>
    <m/>
    <x v="12"/>
    <x v="8"/>
    <s v="no impacts"/>
    <x v="6"/>
    <s v=""/>
    <s v="NRO_121"/>
    <m/>
  </r>
  <r>
    <s v="Ndogbong-IUT"/>
    <s v="LIT_221"/>
    <s v="Douala"/>
    <s v="IHS"/>
    <s v="Grid-Gen"/>
    <s v="LITTORAL"/>
    <s v="Douala"/>
    <s v="ZTE"/>
    <n v="0"/>
    <n v="0"/>
    <n v="0"/>
    <n v="2.1937146330396977E-3"/>
    <n v="0"/>
    <n v="0"/>
    <n v="0"/>
    <n v="0"/>
    <n v="0.51728861151774996"/>
    <n v="26.773502352803554"/>
    <n v="4.0995354318799864"/>
    <n v="0"/>
    <n v="0"/>
    <n v="0"/>
    <n v="0"/>
    <n v="0"/>
    <n v="0"/>
    <n v="0"/>
    <n v="0"/>
    <n v="0"/>
    <n v="0"/>
    <n v="0"/>
    <n v="0"/>
    <n v="0"/>
    <n v="0"/>
    <n v="0"/>
    <x v="0"/>
    <m/>
    <x v="12"/>
    <x v="8"/>
    <s v="no impacts"/>
    <x v="6"/>
    <s v=""/>
    <s v="LIT_221"/>
    <m/>
  </r>
  <r>
    <s v="Mpenda-Mbocko-IHS"/>
    <s v="SUO_008"/>
    <s v="SUD-OUEST"/>
    <s v="IHS"/>
    <s v="Grid-Gen"/>
    <s v="SUD-OUEST"/>
    <s v="Mpenda-Mbocko"/>
    <s v="NOKIA"/>
    <n v="0"/>
    <n v="0"/>
    <n v="0"/>
    <n v="0"/>
    <n v="0"/>
    <n v="0"/>
    <n v="0"/>
    <n v="0"/>
    <n v="0"/>
    <n v="0"/>
    <n v="0"/>
    <n v="0"/>
    <n v="0"/>
    <n v="0"/>
    <n v="0"/>
    <n v="0"/>
    <n v="0"/>
    <n v="0"/>
    <n v="0"/>
    <n v="0"/>
    <n v="0"/>
    <n v="0"/>
    <n v="0"/>
    <n v="0"/>
    <n v="0"/>
    <n v="0"/>
    <x v="2"/>
    <m/>
    <x v="12"/>
    <x v="8"/>
    <s v="no impacts"/>
    <x v="6"/>
    <s v=""/>
    <s v="SUO_008"/>
    <m/>
  </r>
  <r>
    <s v="Yelwa"/>
    <s v="NRD_007"/>
    <s v="Garoua"/>
    <s v="IHS"/>
    <s v="Grid-Gen"/>
    <s v="NORD"/>
    <s v="Garoua"/>
    <s v="Huawei"/>
    <n v="0"/>
    <n v="0"/>
    <n v="0"/>
    <n v="0"/>
    <n v="0"/>
    <n v="0"/>
    <n v="0"/>
    <n v="0"/>
    <n v="0"/>
    <n v="0"/>
    <n v="2.6528073840077848"/>
    <n v="0"/>
    <n v="0"/>
    <n v="0"/>
    <n v="0"/>
    <n v="0"/>
    <n v="0"/>
    <n v="0"/>
    <n v="0"/>
    <n v="0"/>
    <n v="0"/>
    <n v="0"/>
    <n v="0"/>
    <n v="0"/>
    <n v="0"/>
    <n v="0"/>
    <x v="0"/>
    <m/>
    <x v="12"/>
    <x v="8"/>
    <s v="no impacts"/>
    <x v="6"/>
    <s v=""/>
    <s v="NRD_007"/>
    <m/>
  </r>
  <r>
    <s v="Bda-Mulang"/>
    <s v="NRO_243"/>
    <s v="NORD-OUEST"/>
    <s v="IHS"/>
    <s v="Grid-Gen"/>
    <s v="NORD-OUEST"/>
    <s v="Bamenda"/>
    <s v="Huawei"/>
    <n v="0"/>
    <n v="0"/>
    <n v="0"/>
    <n v="1.3401277847691289"/>
    <n v="0"/>
    <n v="0"/>
    <n v="0"/>
    <n v="0"/>
    <n v="0"/>
    <n v="0"/>
    <n v="2.3148861551280842"/>
    <n v="0"/>
    <n v="0"/>
    <n v="0"/>
    <n v="0"/>
    <n v="0"/>
    <n v="0"/>
    <n v="13.788816264449983"/>
    <n v="0"/>
    <n v="0"/>
    <n v="0"/>
    <n v="0"/>
    <n v="0"/>
    <n v="0"/>
    <n v="0"/>
    <n v="0"/>
    <x v="0"/>
    <m/>
    <x v="12"/>
    <x v="8"/>
    <s v="no impacts"/>
    <x v="6"/>
    <s v=""/>
    <s v="NRO_243"/>
    <m/>
  </r>
  <r>
    <s v="Fongo-Tongo"/>
    <s v="SUO_136"/>
    <s v="SUD-OUEST"/>
    <s v="IHS"/>
    <s v="Grid-Gen"/>
    <s v="SUD-OUEST"/>
    <s v="Fongo-Tongo"/>
    <s v="NOKIA"/>
    <n v="0"/>
    <n v="0"/>
    <n v="0"/>
    <n v="0"/>
    <n v="0"/>
    <n v="0"/>
    <n v="0"/>
    <n v="0"/>
    <n v="0"/>
    <n v="0"/>
    <n v="0"/>
    <n v="0"/>
    <n v="0"/>
    <n v="0"/>
    <n v="0"/>
    <n v="0"/>
    <n v="0"/>
    <n v="0"/>
    <n v="0"/>
    <n v="0"/>
    <n v="0"/>
    <n v="0"/>
    <n v="0"/>
    <n v="0"/>
    <n v="0"/>
    <n v="0"/>
    <x v="2"/>
    <m/>
    <x v="12"/>
    <x v="8"/>
    <s v="no impacts"/>
    <x v="6"/>
    <s v=""/>
    <s v="SUO_136"/>
    <m/>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n v="0"/>
    <n v="0"/>
    <n v="0"/>
    <n v="0"/>
    <x v="0"/>
    <m/>
    <x v="12"/>
    <x v="8"/>
    <s v="no impacts"/>
    <x v="6"/>
    <s v=""/>
    <s v="LIT_314"/>
    <m/>
  </r>
  <r>
    <s v="Oyack-II"/>
    <s v="LIT_765"/>
    <s v="Douala"/>
    <s v="CAMUSAT"/>
    <s v="Good Grid no GE - 8h"/>
    <s v="LITTORAL"/>
    <s v="Douala"/>
    <s v="ZTE"/>
    <n v="0"/>
    <n v="0"/>
    <n v="0"/>
    <n v="0"/>
    <n v="0"/>
    <n v="2.2985492233893474"/>
    <n v="0"/>
    <n v="5.0158125804362053"/>
    <n v="0"/>
    <n v="0"/>
    <n v="2.1714029500646324"/>
    <n v="0"/>
    <n v="0"/>
    <n v="0"/>
    <n v="0"/>
    <n v="0"/>
    <n v="0"/>
    <n v="0"/>
    <n v="0"/>
    <n v="0"/>
    <n v="0"/>
    <n v="0"/>
    <n v="0"/>
    <n v="0"/>
    <n v="0"/>
    <n v="0"/>
    <x v="0"/>
    <m/>
    <x v="12"/>
    <x v="8"/>
    <s v="no impacts"/>
    <x v="6"/>
    <s v=""/>
    <s v="LIT_765"/>
    <m/>
  </r>
  <r>
    <s v="Endom"/>
    <s v="CTR_225"/>
    <s v="CENTRE"/>
    <s v="IHS"/>
    <s v="Grid-Hybrid-Gen"/>
    <s v="CENTRE"/>
    <s v="Endom"/>
    <s v="ZTE"/>
    <n v="0"/>
    <n v="0"/>
    <n v="0"/>
    <n v="0"/>
    <n v="0"/>
    <n v="0"/>
    <n v="0"/>
    <n v="0"/>
    <n v="0"/>
    <n v="0"/>
    <n v="0"/>
    <n v="0"/>
    <n v="0"/>
    <n v="0"/>
    <n v="0"/>
    <n v="0"/>
    <n v="0"/>
    <n v="0"/>
    <n v="0"/>
    <n v="0"/>
    <n v="0"/>
    <n v="0"/>
    <n v="0"/>
    <n v="0"/>
    <n v="0"/>
    <n v="0"/>
    <x v="1"/>
    <m/>
    <x v="4"/>
    <x v="1"/>
    <s v="EXCLU"/>
    <x v="1"/>
    <s v=""/>
    <s v="CTR_225"/>
    <m/>
  </r>
  <r>
    <s v="Foumbot"/>
    <s v="OST_005"/>
    <s v="OUEST"/>
    <s v="IHS"/>
    <s v="Grid-Gen"/>
    <s v="OUEST"/>
    <s v="Foumbot"/>
    <s v="Huawei"/>
    <n v="2.1472007487879283"/>
    <n v="1.1485790436402967"/>
    <n v="0"/>
    <n v="0"/>
    <n v="0"/>
    <n v="3.5247465278669532"/>
    <n v="0"/>
    <n v="0"/>
    <n v="0"/>
    <n v="0"/>
    <n v="1.7052118379262231"/>
    <n v="0"/>
    <n v="0"/>
    <n v="0"/>
    <n v="0"/>
    <n v="0"/>
    <n v="0"/>
    <n v="3.4716871698727001"/>
    <n v="0"/>
    <n v="0"/>
    <n v="0"/>
    <n v="0"/>
    <n v="0"/>
    <n v="0"/>
    <n v="0"/>
    <n v="0"/>
    <x v="0"/>
    <m/>
    <x v="12"/>
    <x v="8"/>
    <s v="no impacts"/>
    <x v="6"/>
    <s v=""/>
    <s v="OST_005"/>
    <m/>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n v="0"/>
    <n v="0"/>
    <n v="0"/>
    <n v="0"/>
    <x v="0"/>
    <m/>
    <x v="12"/>
    <x v="8"/>
    <s v="no impacts"/>
    <x v="6"/>
    <s v=""/>
    <s v="OST_228"/>
    <m/>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n v="0"/>
    <n v="0"/>
    <n v="0"/>
    <n v="0"/>
    <x v="0"/>
    <m/>
    <x v="12"/>
    <x v="8"/>
    <s v="no impacts"/>
    <x v="6"/>
    <s v=""/>
    <s v="LIT_564"/>
    <m/>
  </r>
  <r>
    <s v="Menganme-Camtel"/>
    <s v="CTR_142"/>
    <s v="CENTRE"/>
    <s v="CAMUSAT"/>
    <s v="Bad Grid + GE"/>
    <s v="CENTRE"/>
    <s v="Menganme"/>
    <s v="ZTE"/>
    <n v="0"/>
    <n v="0"/>
    <n v="0"/>
    <n v="0"/>
    <n v="0"/>
    <n v="0"/>
    <n v="0"/>
    <n v="0"/>
    <n v="0"/>
    <n v="0"/>
    <n v="0"/>
    <n v="0"/>
    <n v="0"/>
    <n v="0"/>
    <n v="0"/>
    <n v="0"/>
    <n v="0"/>
    <n v="0"/>
    <n v="0"/>
    <n v="0"/>
    <n v="0"/>
    <n v="0"/>
    <n v="0"/>
    <n v="0"/>
    <n v="0"/>
    <n v="0"/>
    <x v="1"/>
    <m/>
    <x v="4"/>
    <x v="1"/>
    <s v="EXCLU"/>
    <x v="1"/>
    <s v=""/>
    <s v="CTR_142"/>
    <m/>
  </r>
  <r>
    <s v="Mamfe-Centre-IHS"/>
    <s v="SUO_106"/>
    <s v="SUD-OUEST"/>
    <s v="IHS"/>
    <s v="Grid - Gen"/>
    <s v="SUD-OUEST"/>
    <s v="Mamfe"/>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Datcheka"/>
    <s v="EXN_075"/>
    <s v="EXTREME-NORD"/>
    <s v="IHS"/>
    <s v="Gen-Solar AER"/>
    <s v="EXTREME-NORD"/>
    <s v="Datcheka"/>
    <s v="Huawei"/>
    <n v="0"/>
    <n v="0"/>
    <n v="0"/>
    <n v="0"/>
    <n v="0"/>
    <n v="0"/>
    <n v="0"/>
    <n v="0"/>
    <n v="0"/>
    <n v="0"/>
    <n v="0"/>
    <n v="0"/>
    <n v="0"/>
    <n v="0"/>
    <n v="0"/>
    <n v="0"/>
    <n v="0"/>
    <n v="0"/>
    <n v="0"/>
    <n v="0"/>
    <n v="0"/>
    <n v="0"/>
    <n v="0"/>
    <n v="0"/>
    <n v="0"/>
    <n v="0"/>
    <x v="2"/>
    <m/>
    <x v="12"/>
    <x v="8"/>
    <s v="no impacts"/>
    <x v="6"/>
    <s v=""/>
    <s v="EXN_075"/>
    <m/>
  </r>
  <r>
    <s v="Minawao-IHS"/>
    <s v="EXN_155"/>
    <s v="EXTREME-NORD"/>
    <s v="IHS"/>
    <s v="Solar-Gen"/>
    <s v="EXTREME-NORD"/>
    <s v="Minawao"/>
    <s v="Huawei"/>
    <n v="0"/>
    <n v="0"/>
    <n v="0"/>
    <n v="0"/>
    <n v="0"/>
    <n v="0"/>
    <n v="0"/>
    <n v="0"/>
    <n v="0"/>
    <n v="0"/>
    <n v="0"/>
    <n v="0"/>
    <n v="0"/>
    <n v="0"/>
    <n v="0"/>
    <n v="0"/>
    <n v="0"/>
    <n v="0"/>
    <n v="0"/>
    <n v="0"/>
    <n v="0"/>
    <n v="0"/>
    <n v="0"/>
    <n v="0"/>
    <n v="0"/>
    <n v="0"/>
    <x v="2"/>
    <m/>
    <x v="12"/>
    <x v="8"/>
    <s v="no impacts"/>
    <x v="6"/>
    <s v=""/>
    <s v="EXN_155"/>
    <m/>
  </r>
  <r>
    <s v="Obokoue-I"/>
    <s v="CTR_906"/>
    <s v="CENTRE"/>
    <s v="CAMUSAT"/>
    <s v="Hybrid Solar - S3"/>
    <s v="CENTRE"/>
    <s v="Mbankomo"/>
    <s v="ZTE"/>
    <n v="0"/>
    <n v="0"/>
    <n v="0"/>
    <n v="0"/>
    <n v="0"/>
    <n v="0"/>
    <n v="0"/>
    <n v="0"/>
    <n v="0"/>
    <n v="0"/>
    <n v="0"/>
    <n v="0"/>
    <n v="0"/>
    <n v="0"/>
    <n v="0"/>
    <n v="0"/>
    <n v="0"/>
    <n v="0"/>
    <n v="0"/>
    <n v="0"/>
    <n v="0"/>
    <n v="0"/>
    <n v="0"/>
    <n v="0"/>
    <n v="0"/>
    <n v="0"/>
    <x v="1"/>
    <m/>
    <x v="4"/>
    <x v="1"/>
    <s v="EXCLU"/>
    <x v="1"/>
    <s v=""/>
    <s v="CTR_906"/>
    <m/>
  </r>
  <r>
    <s v="Bonadiwoto-IHS"/>
    <s v="LIT_129"/>
    <s v="Douala"/>
    <s v="IHS"/>
    <s v="Grid-Gen"/>
    <s v="LITTORAL"/>
    <s v="Douala"/>
    <s v="ZTE"/>
    <n v="0"/>
    <n v="0"/>
    <n v="0"/>
    <n v="0"/>
    <n v="0"/>
    <n v="0"/>
    <n v="0"/>
    <n v="0"/>
    <n v="5.3173502495484168"/>
    <n v="1.579242679770456"/>
    <n v="1.1143891985058487"/>
    <n v="0"/>
    <n v="0"/>
    <n v="0"/>
    <n v="0"/>
    <n v="0"/>
    <n v="0"/>
    <n v="0"/>
    <n v="0"/>
    <n v="0"/>
    <n v="0"/>
    <n v="0"/>
    <n v="0"/>
    <n v="0"/>
    <n v="0"/>
    <n v="0"/>
    <x v="0"/>
    <m/>
    <x v="12"/>
    <x v="8"/>
    <s v="no impacts"/>
    <x v="6"/>
    <s v=""/>
    <s v="LIT_129"/>
    <m/>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n v="0"/>
    <n v="0"/>
    <n v="0"/>
    <n v="0"/>
    <x v="0"/>
    <m/>
    <x v="12"/>
    <x v="8"/>
    <s v="no impacts"/>
    <x v="6"/>
    <s v=""/>
    <s v="NRO_131"/>
    <m/>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n v="0"/>
    <n v="0"/>
    <n v="0"/>
    <n v="0"/>
    <x v="0"/>
    <m/>
    <x v="12"/>
    <x v="8"/>
    <s v="no impacts"/>
    <x v="6"/>
    <s v=""/>
    <s v="NRO_016"/>
    <m/>
  </r>
  <r>
    <s v="St-Thomas"/>
    <s v="LIT_369"/>
    <s v="Douala"/>
    <s v="IHS"/>
    <s v="Grid-Gen"/>
    <s v="LITTORAL"/>
    <s v="Douala"/>
    <s v="ZTE"/>
    <n v="0"/>
    <n v="0"/>
    <n v="0"/>
    <n v="0"/>
    <n v="0"/>
    <n v="0"/>
    <n v="0"/>
    <n v="0"/>
    <n v="0"/>
    <n v="0"/>
    <n v="0.38882254239754799"/>
    <n v="0"/>
    <n v="0"/>
    <n v="0"/>
    <n v="0"/>
    <n v="0"/>
    <n v="0"/>
    <n v="0"/>
    <n v="0"/>
    <n v="0"/>
    <n v="0"/>
    <n v="0"/>
    <n v="0"/>
    <n v="0"/>
    <n v="0"/>
    <n v="0"/>
    <x v="0"/>
    <m/>
    <x v="12"/>
    <x v="8"/>
    <s v="no impacts"/>
    <x v="6"/>
    <s v=""/>
    <s v="LIT_369"/>
    <m/>
  </r>
  <r>
    <s v="Bafia-Dang"/>
    <s v="CTR_397"/>
    <s v="CENTRE"/>
    <s v="IHS"/>
    <s v="Grid-Gen"/>
    <s v="CENTRE"/>
    <s v="Bafia"/>
    <s v="ZTE"/>
    <n v="0"/>
    <n v="0"/>
    <n v="0"/>
    <n v="0"/>
    <n v="3.5634486478157215E-2"/>
    <n v="0"/>
    <n v="0"/>
    <n v="0"/>
    <n v="0.98437147757203203"/>
    <n v="0"/>
    <n v="0.34444886754386711"/>
    <n v="0"/>
    <n v="0"/>
    <n v="0"/>
    <n v="0"/>
    <n v="0"/>
    <n v="0"/>
    <n v="0"/>
    <n v="0"/>
    <n v="0"/>
    <n v="0"/>
    <n v="0"/>
    <n v="0"/>
    <n v="0"/>
    <n v="0"/>
    <n v="0"/>
    <x v="0"/>
    <m/>
    <x v="12"/>
    <x v="8"/>
    <s v="no impacts"/>
    <x v="6"/>
    <s v=""/>
    <s v="CTR_397"/>
    <m/>
  </r>
  <r>
    <s v="Oyack-IHS"/>
    <s v="LIT_368"/>
    <s v="Douala"/>
    <s v="IHS"/>
    <s v="Grid-Gen"/>
    <s v="LITTORAL"/>
    <s v="Douala"/>
    <s v="ZTE"/>
    <n v="0"/>
    <n v="0"/>
    <n v="9.4882616648546469E-2"/>
    <n v="0"/>
    <n v="0"/>
    <n v="0"/>
    <n v="0"/>
    <n v="2.7735151940599208"/>
    <n v="3.3368183076365527"/>
    <n v="0"/>
    <n v="0.24860315666618152"/>
    <n v="0"/>
    <n v="0"/>
    <n v="0"/>
    <n v="0"/>
    <n v="0"/>
    <n v="0"/>
    <n v="0"/>
    <n v="0"/>
    <n v="0"/>
    <n v="0"/>
    <n v="0"/>
    <n v="0"/>
    <n v="0"/>
    <n v="0"/>
    <n v="0"/>
    <x v="0"/>
    <m/>
    <x v="12"/>
    <x v="8"/>
    <s v="no impacts"/>
    <x v="6"/>
    <s v=""/>
    <s v="LIT_368"/>
    <m/>
  </r>
  <r>
    <s v="Sohock-IHS"/>
    <s v="LIT_501"/>
    <s v="LITTORAL"/>
    <s v="IHS"/>
    <s v="Hybrid-Gen"/>
    <s v="LITTORAL"/>
    <s v="Sohock"/>
    <s v="NOKIA"/>
    <n v="1.7835078317396415E-3"/>
    <n v="0"/>
    <n v="0"/>
    <n v="0"/>
    <n v="0.13950763103945352"/>
    <n v="0"/>
    <n v="0.34487893737542791"/>
    <n v="0"/>
    <n v="0"/>
    <n v="1.6841726342038645E-2"/>
    <n v="0.21452130289202126"/>
    <n v="0"/>
    <n v="9.8092930745670003E-4"/>
    <n v="0"/>
    <n v="0"/>
    <n v="0"/>
    <n v="0"/>
    <n v="0"/>
    <n v="0"/>
    <n v="0"/>
    <n v="0"/>
    <n v="0"/>
    <n v="0"/>
    <n v="0"/>
    <n v="0"/>
    <n v="0"/>
    <x v="0"/>
    <m/>
    <x v="12"/>
    <x v="8"/>
    <s v="no impacts"/>
    <x v="6"/>
    <s v=""/>
    <s v="LIT_501"/>
    <m/>
  </r>
  <r>
    <s v="PK8-Essiac"/>
    <s v="LIT_443"/>
    <s v="Douala"/>
    <s v="IHS"/>
    <s v="Grid-Gen"/>
    <s v="LITTORAL"/>
    <s v="Douala"/>
    <s v="ZTE"/>
    <n v="0"/>
    <n v="0"/>
    <n v="0.13376308738046944"/>
    <n v="0"/>
    <n v="0"/>
    <n v="0"/>
    <n v="0"/>
    <n v="0"/>
    <n v="0"/>
    <n v="0"/>
    <n v="0.20314154203513884"/>
    <n v="0"/>
    <n v="0"/>
    <n v="0"/>
    <n v="0"/>
    <n v="0"/>
    <n v="0"/>
    <n v="0"/>
    <n v="0"/>
    <n v="0"/>
    <n v="0"/>
    <n v="0"/>
    <n v="0"/>
    <n v="0"/>
    <n v="0"/>
    <n v="0"/>
    <x v="0"/>
    <m/>
    <x v="12"/>
    <x v="8"/>
    <s v="no impacts"/>
    <x v="6"/>
    <s v=""/>
    <s v="LIT_443"/>
    <m/>
  </r>
  <r>
    <s v="Cite-de-la-Paix"/>
    <s v="LIT_442"/>
    <s v="Douala"/>
    <s v="IHS"/>
    <s v="Grid-Gen"/>
    <s v="LITTORAL"/>
    <s v="Douala"/>
    <s v="ZTE"/>
    <n v="0"/>
    <n v="0"/>
    <n v="0"/>
    <n v="1.7193015497969893E-2"/>
    <n v="0"/>
    <n v="0"/>
    <n v="1.747837675104787E-2"/>
    <n v="0"/>
    <n v="0"/>
    <n v="0"/>
    <n v="0.18678677521808779"/>
    <n v="0"/>
    <n v="0"/>
    <n v="0"/>
    <n v="0"/>
    <n v="0"/>
    <n v="0"/>
    <n v="0"/>
    <n v="0"/>
    <n v="0"/>
    <n v="0"/>
    <n v="0"/>
    <n v="0"/>
    <n v="0"/>
    <n v="0"/>
    <n v="0"/>
    <x v="0"/>
    <m/>
    <x v="12"/>
    <x v="8"/>
    <s v="no impacts"/>
    <x v="6"/>
    <s v=""/>
    <s v="LIT_442"/>
    <m/>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n v="0"/>
    <n v="0"/>
    <n v="0"/>
    <n v="0"/>
    <x v="0"/>
    <m/>
    <x v="12"/>
    <x v="8"/>
    <s v="no impacts"/>
    <x v="6"/>
    <s v=""/>
    <s v="OST_176"/>
    <m/>
  </r>
  <r>
    <s v="Guidiguis-Ville"/>
    <s v="NRD_144"/>
    <s v="NORD"/>
    <s v="CAMUSAT"/>
    <s v="Good Grid + GE"/>
    <s v="NORD"/>
    <s v="Guidiguis"/>
    <s v="Huawei"/>
    <n v="0"/>
    <n v="0"/>
    <n v="0"/>
    <n v="0"/>
    <n v="0"/>
    <n v="0"/>
    <n v="0"/>
    <n v="0"/>
    <n v="0"/>
    <n v="0"/>
    <n v="0"/>
    <n v="0"/>
    <n v="0"/>
    <n v="0"/>
    <n v="0"/>
    <n v="0"/>
    <n v="0"/>
    <n v="0"/>
    <n v="0"/>
    <n v="0"/>
    <n v="0"/>
    <n v="0"/>
    <n v="0"/>
    <n v="0"/>
    <n v="0"/>
    <n v="0"/>
    <x v="1"/>
    <m/>
    <x v="4"/>
    <x v="1"/>
    <s v="EXCLU"/>
    <x v="1"/>
    <s v=""/>
    <s v="NRD_144"/>
    <m/>
  </r>
  <r>
    <s v="Bonaloka-Entree"/>
    <s v="LIT_433"/>
    <s v="Douala"/>
    <s v="IHS"/>
    <s v="Grid-Gen"/>
    <s v="LITTORAL"/>
    <s v="Douala"/>
    <s v="ZTE"/>
    <n v="0"/>
    <n v="0"/>
    <n v="0"/>
    <n v="0"/>
    <n v="0"/>
    <n v="0"/>
    <n v="0"/>
    <n v="0"/>
    <n v="0.11514326561710836"/>
    <n v="0.39217553712121872"/>
    <n v="1.6996829636478101E-2"/>
    <n v="0"/>
    <n v="0"/>
    <n v="0"/>
    <n v="0"/>
    <n v="0"/>
    <n v="0"/>
    <n v="0"/>
    <n v="0"/>
    <n v="0"/>
    <n v="0"/>
    <n v="0"/>
    <n v="0"/>
    <n v="0"/>
    <n v="0"/>
    <n v="0"/>
    <x v="0"/>
    <m/>
    <x v="12"/>
    <x v="8"/>
    <s v="no impacts"/>
    <x v="6"/>
    <s v=""/>
    <s v="LIT_433"/>
    <m/>
  </r>
  <r>
    <s v="Ngambouo"/>
    <s v="OST_220"/>
    <s v="OUEST"/>
    <s v="IHS"/>
    <s v="Hybrid-Gen"/>
    <s v="OUEST"/>
    <s v="Ngambouo"/>
    <s v="NOKIA"/>
    <n v="0"/>
    <n v="0"/>
    <n v="0"/>
    <n v="0"/>
    <n v="0"/>
    <n v="1.005600833642482"/>
    <n v="0"/>
    <n v="0"/>
    <n v="0"/>
    <n v="0"/>
    <n v="1.3810175627420408E-2"/>
    <n v="0"/>
    <n v="0"/>
    <n v="0"/>
    <n v="0"/>
    <n v="0"/>
    <n v="0"/>
    <n v="0"/>
    <n v="0"/>
    <n v="0"/>
    <n v="0"/>
    <n v="0"/>
    <n v="0"/>
    <n v="0"/>
    <n v="0"/>
    <n v="0"/>
    <x v="0"/>
    <m/>
    <x v="12"/>
    <x v="8"/>
    <s v="no impacts"/>
    <x v="6"/>
    <s v=""/>
    <s v="OST_220"/>
    <m/>
  </r>
  <r>
    <s v="Barriere"/>
    <s v="CTR_237"/>
    <s v="Yaounde"/>
    <s v="IHS"/>
    <s v="Grid-Gen"/>
    <s v="CENTRE"/>
    <s v="Yaounde"/>
    <s v="ZTE"/>
    <n v="0"/>
    <n v="0"/>
    <n v="0"/>
    <n v="0.6183421652641149"/>
    <n v="1.1377353160233199"/>
    <n v="0"/>
    <n v="0"/>
    <n v="3.21744812845818E-2"/>
    <n v="0"/>
    <n v="0"/>
    <n v="1.0968573165198661E-2"/>
    <n v="0"/>
    <n v="0"/>
    <n v="0"/>
    <n v="0"/>
    <n v="0"/>
    <n v="0"/>
    <n v="0"/>
    <n v="0"/>
    <n v="0"/>
    <n v="0"/>
    <n v="0"/>
    <n v="0"/>
    <n v="0"/>
    <n v="0"/>
    <n v="0"/>
    <x v="0"/>
    <m/>
    <x v="12"/>
    <x v="8"/>
    <s v="no impacts"/>
    <x v="6"/>
    <s v=""/>
    <s v="CTR_237"/>
    <m/>
  </r>
  <r>
    <s v="Limbe-College-Excellence-IHS"/>
    <s v="SUO_151"/>
    <s v="SUD-OUEST"/>
    <s v="IHS"/>
    <s v="Grid-Gen"/>
    <s v="SUD-OUEST"/>
    <s v="Limbe"/>
    <s v="Huawei"/>
    <n v="0"/>
    <n v="0"/>
    <n v="0"/>
    <n v="0"/>
    <n v="0"/>
    <n v="0"/>
    <n v="0"/>
    <n v="0"/>
    <n v="0"/>
    <n v="0"/>
    <n v="7.66908367648024E-3"/>
    <n v="0"/>
    <n v="0"/>
    <n v="0"/>
    <n v="0"/>
    <n v="0"/>
    <n v="0"/>
    <n v="0"/>
    <n v="0"/>
    <n v="0"/>
    <n v="0"/>
    <n v="0"/>
    <n v="0"/>
    <n v="0"/>
    <n v="0"/>
    <n v="0"/>
    <x v="0"/>
    <m/>
    <x v="12"/>
    <x v="8"/>
    <s v="no impacts"/>
    <x v="6"/>
    <s v=""/>
    <s v="SUO_151"/>
    <m/>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n v="0"/>
    <n v="0"/>
    <n v="0"/>
    <n v="0"/>
    <x v="0"/>
    <m/>
    <x v="12"/>
    <x v="8"/>
    <s v="no impacts"/>
    <x v="6"/>
    <s v=""/>
    <s v="NRO_117"/>
    <m/>
  </r>
  <r>
    <s v="Kikai-IHS"/>
    <s v="NRO_053"/>
    <s v="NORD-OUEST"/>
    <s v="IHS"/>
    <s v="Gen Only"/>
    <s v="NORD-OUEST"/>
    <s v="Kikai"/>
    <s v="NOKIA"/>
    <n v="0"/>
    <n v="0"/>
    <n v="0"/>
    <n v="0"/>
    <n v="0"/>
    <n v="0"/>
    <n v="0"/>
    <n v="0"/>
    <n v="0"/>
    <n v="0"/>
    <n v="0"/>
    <n v="0"/>
    <n v="0"/>
    <n v="0"/>
    <n v="0"/>
    <n v="0"/>
    <n v="0"/>
    <n v="0"/>
    <n v="0"/>
    <n v="0"/>
    <n v="0"/>
    <n v="0"/>
    <n v="0"/>
    <n v="0"/>
    <n v="0"/>
    <n v="0"/>
    <x v="2"/>
    <m/>
    <x v="12"/>
    <x v="8"/>
    <s v="no impacts"/>
    <x v="6"/>
    <s v=""/>
    <s v="NRO_053"/>
    <m/>
  </r>
  <r>
    <s v="Nkwein-MTN"/>
    <s v="NRO_221"/>
    <s v="NORD-OUEST"/>
    <s v="IHS"/>
    <s v="Grid-Gen"/>
    <s v="NORD-OUEST"/>
    <s v="Bamenda"/>
    <s v="Huawei"/>
    <n v="0"/>
    <n v="0"/>
    <n v="0"/>
    <n v="0"/>
    <n v="0"/>
    <n v="0"/>
    <n v="0"/>
    <n v="0"/>
    <n v="0"/>
    <n v="0"/>
    <n v="3.299489488718243E-3"/>
    <n v="0"/>
    <n v="0"/>
    <n v="0"/>
    <n v="0"/>
    <n v="0"/>
    <n v="0"/>
    <n v="0.23727788193463517"/>
    <n v="0"/>
    <n v="0"/>
    <n v="0"/>
    <n v="0"/>
    <n v="0"/>
    <n v="0"/>
    <n v="0"/>
    <n v="0"/>
    <x v="0"/>
    <m/>
    <x v="12"/>
    <x v="8"/>
    <s v="no impacts"/>
    <x v="6"/>
    <s v=""/>
    <s v="NRO_221"/>
    <m/>
  </r>
  <r>
    <s v="Nkar-IHS"/>
    <s v="NRO_142"/>
    <s v="SUD-OUEST"/>
    <s v="IHS"/>
    <s v="Hybrid-Gen"/>
    <s v="NORD-OUEST"/>
    <s v="Buea"/>
    <s v="NOKIA"/>
    <n v="0"/>
    <n v="0"/>
    <n v="0"/>
    <n v="0"/>
    <n v="0"/>
    <n v="0"/>
    <n v="0"/>
    <n v="0"/>
    <n v="0"/>
    <n v="0"/>
    <n v="0"/>
    <n v="0"/>
    <n v="0"/>
    <n v="0"/>
    <n v="0"/>
    <n v="0"/>
    <n v="0"/>
    <n v="0"/>
    <n v="0"/>
    <n v="0"/>
    <n v="0"/>
    <n v="0"/>
    <n v="0"/>
    <n v="0"/>
    <n v="0"/>
    <n v="0"/>
    <x v="2"/>
    <m/>
    <x v="12"/>
    <x v="8"/>
    <s v="no impacts"/>
    <x v="6"/>
    <s v=""/>
    <s v="NRO_142"/>
    <m/>
  </r>
  <r>
    <s v="Banda"/>
    <s v="NRD_029"/>
    <s v="NORD"/>
    <s v="IHS"/>
    <s v="Solar-Gen"/>
    <s v="NORD"/>
    <s v="Banda"/>
    <s v="NOKIA"/>
    <n v="0"/>
    <n v="0"/>
    <n v="0"/>
    <n v="0"/>
    <n v="0"/>
    <n v="0"/>
    <n v="0"/>
    <n v="0.44536765914319032"/>
    <n v="0"/>
    <n v="0"/>
    <n v="1.3376308738047311E-3"/>
    <n v="0"/>
    <n v="0"/>
    <n v="0"/>
    <n v="0"/>
    <n v="0"/>
    <n v="0"/>
    <n v="0"/>
    <n v="0"/>
    <n v="0"/>
    <n v="0"/>
    <n v="0"/>
    <n v="0"/>
    <n v="0"/>
    <n v="0"/>
    <n v="0"/>
    <x v="0"/>
    <m/>
    <x v="12"/>
    <x v="8"/>
    <s v="no impacts"/>
    <x v="6"/>
    <s v=""/>
    <s v="NRD_029"/>
    <m/>
  </r>
  <r>
    <s v="Datcheka-IHS"/>
    <s v="EXN_265"/>
    <s v="EXTREME-NORD"/>
    <m/>
    <m/>
    <s v="EXTREME-NORD"/>
    <s v="Datcheka"/>
    <s v="Huawei"/>
    <n v="0"/>
    <n v="0"/>
    <n v="0"/>
    <n v="0"/>
    <n v="0"/>
    <n v="0"/>
    <n v="0"/>
    <n v="0"/>
    <n v="0"/>
    <n v="0"/>
    <n v="0"/>
    <n v="0"/>
    <n v="0"/>
    <n v="0"/>
    <n v="0"/>
    <n v="0"/>
    <n v="0"/>
    <n v="0"/>
    <n v="0"/>
    <n v="0"/>
    <n v="0"/>
    <n v="0"/>
    <n v="0"/>
    <n v="0"/>
    <n v="0"/>
    <n v="0"/>
    <x v="2"/>
    <m/>
    <x v="12"/>
    <x v="8"/>
    <s v="no impacts"/>
    <x v="6"/>
    <s v=""/>
    <s v="EXN_265"/>
    <m/>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n v="0"/>
    <n v="0"/>
    <n v="0"/>
    <n v="0"/>
    <n v="0"/>
    <n v="0"/>
    <n v="0"/>
    <n v="0"/>
    <n v="0"/>
    <n v="0"/>
    <n v="0"/>
    <x v="0"/>
    <m/>
    <x v="13"/>
    <x v="9"/>
    <s v="Projet OCM (ZTE, NOKIA, autres projets)"/>
    <x v="7"/>
    <s v="(05/06/2026 ocm ran 18h): New BTS installed and not yet accepted..;..;(05/06/2026 ocm ran 15h): New BTS installed and not yet accepted..;..;(05/06/2026 ocm ran 10h): New BTS installed and not yet accepted"/>
    <s v="NRD_036"/>
    <m/>
  </r>
  <r>
    <s v="Debunsha-MTN"/>
    <s v="SUO_035"/>
    <s v="SUD-OUEST"/>
    <s v="IHS"/>
    <s v="Grid-Gen"/>
    <s v="SUD-OUEST"/>
    <s v="Debunsha"/>
    <s v="Huawei"/>
    <n v="0"/>
    <n v="0"/>
    <n v="0"/>
    <n v="0"/>
    <n v="0"/>
    <n v="0"/>
    <n v="0"/>
    <n v="0"/>
    <n v="0"/>
    <n v="0"/>
    <n v="0"/>
    <n v="0"/>
    <n v="0"/>
    <n v="0"/>
    <n v="0"/>
    <n v="0"/>
    <n v="0"/>
    <n v="0"/>
    <n v="0"/>
    <n v="0"/>
    <n v="0"/>
    <n v="0"/>
    <n v="0"/>
    <n v="0"/>
    <n v="0"/>
    <n v="0"/>
    <x v="2"/>
    <m/>
    <x v="3"/>
    <x v="0"/>
    <s v="Defaut GE &amp; Power Cabinet"/>
    <x v="0"/>
    <s v="( hourly IHS): 06/05/2026 11:28 0:43:25 NO COM OuR FME GUY is managing with level zero"/>
    <s v="SUO_035"/>
    <m/>
  </r>
  <r>
    <s v="Maga-Lycee"/>
    <s v="NRD_135"/>
    <s v="EXTREME-NORD"/>
    <s v="CAMUSAT"/>
    <s v="Bad Grid + Solar + GE"/>
    <s v="NORD"/>
    <s v="Maga"/>
    <s v="Huawei"/>
    <n v="0"/>
    <n v="0"/>
    <n v="0"/>
    <n v="0"/>
    <n v="0"/>
    <n v="0"/>
    <n v="0"/>
    <n v="0"/>
    <n v="0"/>
    <n v="0"/>
    <n v="0"/>
    <n v="0"/>
    <n v="0"/>
    <n v="0"/>
    <n v="0"/>
    <n v="0"/>
    <n v="0"/>
    <n v="0"/>
    <n v="0"/>
    <n v="0"/>
    <n v="0"/>
    <n v="0"/>
    <n v="0"/>
    <n v="0"/>
    <n v="0"/>
    <n v="0"/>
    <x v="1"/>
    <m/>
    <x v="4"/>
    <x v="1"/>
    <s v="EXCLU"/>
    <x v="1"/>
    <s v=""/>
    <s v="NRD_135"/>
    <m/>
  </r>
  <r>
    <s v="Bamessing-IHS"/>
    <s v="NRO_038"/>
    <s v="NORD-OUEST"/>
    <s v="IHS"/>
    <s v="Grid-Gen"/>
    <s v="NORD-OUEST"/>
    <s v="Bamessing"/>
    <s v="Huawei"/>
    <n v="0"/>
    <n v="0"/>
    <n v="0"/>
    <n v="0"/>
    <n v="0"/>
    <n v="0"/>
    <n v="0"/>
    <n v="0"/>
    <n v="0"/>
    <n v="0"/>
    <n v="0"/>
    <n v="0"/>
    <n v="0"/>
    <n v="0"/>
    <n v="0"/>
    <n v="0"/>
    <n v="0"/>
    <n v="0"/>
    <n v="0"/>
    <n v="0"/>
    <n v="0"/>
    <n v="0"/>
    <n v="0"/>
    <n v="0"/>
    <n v="0"/>
    <n v="0"/>
    <x v="2"/>
    <m/>
    <x v="12"/>
    <x v="8"/>
    <s v="no impacts"/>
    <x v="6"/>
    <s v=""/>
    <s v="NRO_038"/>
    <m/>
  </r>
  <r>
    <s v="Bfsam-Tyo-II"/>
    <s v="OST_232"/>
    <s v="Bafoussam"/>
    <s v="CAMUSAT"/>
    <s v="Good Grid + GE"/>
    <s v="OUEST"/>
    <s v="Bafoussam"/>
    <s v="Huawei"/>
    <n v="0"/>
    <n v="0"/>
    <n v="0"/>
    <n v="0"/>
    <n v="0"/>
    <n v="0"/>
    <n v="0"/>
    <n v="0"/>
    <n v="0"/>
    <n v="0"/>
    <n v="2.675261747609386E-4"/>
    <n v="0"/>
    <n v="0"/>
    <n v="0"/>
    <n v="0"/>
    <n v="0"/>
    <n v="0"/>
    <n v="0"/>
    <n v="0"/>
    <n v="0"/>
    <n v="0"/>
    <n v="0"/>
    <n v="0"/>
    <n v="0"/>
    <n v="0"/>
    <n v="0"/>
    <x v="0"/>
    <m/>
    <x v="12"/>
    <x v="8"/>
    <s v="no impacts"/>
    <x v="6"/>
    <s v=""/>
    <s v="OST_232"/>
    <m/>
  </r>
  <r>
    <s v="Maroua-Ouro-Tchede"/>
    <s v="EXN_092"/>
    <s v="Maroua"/>
    <s v="IHS"/>
    <s v="Grid-Gen"/>
    <s v="EXTREME-NORD"/>
    <s v="Maroua"/>
    <s v="Huawei"/>
    <n v="0"/>
    <n v="0"/>
    <n v="0"/>
    <n v="0"/>
    <n v="0"/>
    <n v="0"/>
    <n v="0"/>
    <n v="0"/>
    <n v="0"/>
    <n v="0.36196291445154988"/>
    <n v="8.9175391586979543E-5"/>
    <n v="0"/>
    <n v="0"/>
    <n v="0"/>
    <n v="0"/>
    <n v="0"/>
    <n v="0"/>
    <n v="0"/>
    <n v="0"/>
    <n v="0"/>
    <n v="0"/>
    <n v="0"/>
    <n v="0"/>
    <n v="0"/>
    <n v="0"/>
    <n v="0"/>
    <x v="0"/>
    <m/>
    <x v="12"/>
    <x v="8"/>
    <s v="no impacts"/>
    <x v="6"/>
    <s v=""/>
    <s v="EXN_092"/>
    <m/>
  </r>
  <r>
    <s v="Phacochere"/>
    <s v="ADM_160"/>
    <s v="ADAMAOUA"/>
    <s v="CAMUSAT"/>
    <s v="Hybrid Solar - S3"/>
    <s v="ADAMAOUA"/>
    <s v="Phacochere"/>
    <s v="Huawei"/>
    <n v="0"/>
    <n v="0"/>
    <n v="0"/>
    <n v="0"/>
    <n v="0"/>
    <n v="0"/>
    <n v="0"/>
    <n v="0"/>
    <n v="0"/>
    <n v="0"/>
    <n v="0"/>
    <n v="0"/>
    <n v="0"/>
    <n v="0"/>
    <n v="0"/>
    <n v="0"/>
    <n v="0"/>
    <n v="0"/>
    <n v="0"/>
    <n v="0"/>
    <n v="0"/>
    <n v="0"/>
    <n v="0"/>
    <n v="0"/>
    <n v="0"/>
    <n v="0"/>
    <x v="1"/>
    <m/>
    <x v="4"/>
    <x v="1"/>
    <s v="EXCLU"/>
    <x v="1"/>
    <s v=""/>
    <s v="ADM_160"/>
    <m/>
  </r>
  <r>
    <s v="C-D-Billes"/>
    <s v="LIT_084"/>
    <s v="Douala"/>
    <s v="IHS"/>
    <s v="Grid-Gen"/>
    <s v="LITTORAL"/>
    <s v="Douala"/>
    <s v="ZTE"/>
    <n v="0"/>
    <n v="0"/>
    <n v="0"/>
    <n v="0"/>
    <n v="11.644576138662741"/>
    <n v="0"/>
    <n v="0"/>
    <n v="0"/>
    <n v="0"/>
    <n v="13.403275376462824"/>
    <n v="0"/>
    <n v="0"/>
    <n v="0"/>
    <n v="0"/>
    <n v="0"/>
    <n v="0"/>
    <n v="0"/>
    <n v="0"/>
    <n v="0"/>
    <n v="0"/>
    <n v="0"/>
    <n v="0"/>
    <n v="0"/>
    <n v="0"/>
    <n v="0"/>
    <n v="0"/>
    <x v="0"/>
    <m/>
    <x v="12"/>
    <x v="8"/>
    <s v="no impacts"/>
    <x v="6"/>
    <s v=""/>
    <s v="LIT_084"/>
    <m/>
  </r>
  <r>
    <s v="Bonangang"/>
    <s v="LIT_358"/>
    <s v="Douala"/>
    <s v="IHS"/>
    <s v="Grid-Gen"/>
    <s v="LITTORAL"/>
    <s v="Douala"/>
    <s v="ZTE"/>
    <n v="0"/>
    <n v="0"/>
    <n v="0"/>
    <n v="0"/>
    <n v="0"/>
    <n v="0"/>
    <n v="0"/>
    <n v="0"/>
    <n v="0"/>
    <n v="9.2236604429377387"/>
    <n v="0"/>
    <n v="0"/>
    <n v="0"/>
    <n v="0"/>
    <n v="0"/>
    <n v="0"/>
    <n v="0"/>
    <n v="0"/>
    <n v="0"/>
    <n v="0"/>
    <n v="0"/>
    <n v="0"/>
    <n v="0"/>
    <n v="0"/>
    <n v="0"/>
    <n v="0"/>
    <x v="0"/>
    <m/>
    <x v="12"/>
    <x v="8"/>
    <s v="no impacts"/>
    <x v="6"/>
    <s v=""/>
    <s v="LIT_358"/>
    <m/>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n v="0"/>
    <n v="0"/>
    <n v="0"/>
    <n v="0"/>
    <x v="0"/>
    <m/>
    <x v="12"/>
    <x v="8"/>
    <s v="no impacts"/>
    <x v="6"/>
    <s v=""/>
    <s v="NRD_137"/>
    <m/>
  </r>
  <r>
    <s v="SUD_172_Z_Ebolowa-EPC-ELAT"/>
    <s v="SUD_172"/>
    <s v="CENTRE"/>
    <s v="ESCO"/>
    <s v="Hybrid Solar - S1"/>
    <s v="SUD"/>
    <s v="Ebolowa"/>
    <s v="ZTE"/>
    <n v="0"/>
    <n v="0"/>
    <n v="0"/>
    <n v="0"/>
    <n v="0"/>
    <n v="0"/>
    <n v="0"/>
    <n v="0"/>
    <n v="0"/>
    <n v="6.0974030699163633"/>
    <n v="0"/>
    <n v="0"/>
    <n v="0"/>
    <n v="0"/>
    <n v="0"/>
    <n v="0"/>
    <n v="0"/>
    <n v="0"/>
    <n v="0"/>
    <n v="0"/>
    <n v="0"/>
    <n v="0"/>
    <n v="0"/>
    <n v="0"/>
    <n v="0"/>
    <n v="0"/>
    <x v="0"/>
    <m/>
    <x v="12"/>
    <x v="8"/>
    <s v="no impacts"/>
    <x v="6"/>
    <s v=""/>
    <s v="SUD_172"/>
    <m/>
  </r>
  <r>
    <s v="Soboum-IHS"/>
    <s v="LIT_579"/>
    <s v="Douala"/>
    <s v="IHS"/>
    <s v="Grid-Gen"/>
    <s v="LITTORAL"/>
    <s v="Douala"/>
    <s v="ZTE"/>
    <n v="0"/>
    <n v="0"/>
    <n v="0"/>
    <n v="0"/>
    <n v="0"/>
    <n v="0"/>
    <n v="0"/>
    <n v="0"/>
    <n v="0"/>
    <n v="4.8544764619770371"/>
    <n v="0"/>
    <n v="0"/>
    <n v="0"/>
    <n v="0"/>
    <n v="0"/>
    <n v="0"/>
    <n v="0"/>
    <n v="1.9788376094717119"/>
    <n v="0"/>
    <n v="0"/>
    <n v="0"/>
    <n v="0"/>
    <n v="0"/>
    <n v="0"/>
    <n v="0"/>
    <n v="0"/>
    <x v="0"/>
    <m/>
    <x v="12"/>
    <x v="8"/>
    <s v="no impacts"/>
    <x v="6"/>
    <s v=""/>
    <s v="LIT_579"/>
    <m/>
  </r>
  <r>
    <s v="Kotto-Mbangue"/>
    <s v="LIT_202"/>
    <s v="Douala"/>
    <s v="IHS"/>
    <s v="GridOnly"/>
    <s v="LITTORAL"/>
    <s v="Douala"/>
    <s v="ZTE"/>
    <n v="0"/>
    <n v="0"/>
    <n v="0"/>
    <n v="0"/>
    <n v="0"/>
    <n v="0"/>
    <n v="0"/>
    <n v="0"/>
    <n v="0"/>
    <n v="3.8021890061723642"/>
    <n v="0"/>
    <n v="0"/>
    <n v="0"/>
    <n v="0"/>
    <n v="0"/>
    <n v="0"/>
    <n v="0"/>
    <n v="0"/>
    <n v="0"/>
    <n v="0"/>
    <n v="0"/>
    <n v="0"/>
    <n v="0"/>
    <n v="0"/>
    <n v="0"/>
    <n v="0"/>
    <x v="0"/>
    <m/>
    <x v="12"/>
    <x v="8"/>
    <s v="no impacts"/>
    <x v="6"/>
    <s v=""/>
    <s v="LIT_202"/>
    <m/>
  </r>
  <r>
    <s v="Ebolowa-Elat-II"/>
    <s v="SUD_100"/>
    <s v="CENTRE"/>
    <s v="CAMUSAT"/>
    <s v="Medium Grid + GE"/>
    <s v="SUD"/>
    <s v="Ebolowa"/>
    <s v="ZTE"/>
    <n v="0"/>
    <n v="0"/>
    <n v="0"/>
    <n v="0"/>
    <n v="0"/>
    <n v="0"/>
    <n v="0"/>
    <n v="3.5926268359429634"/>
    <n v="0"/>
    <n v="3.729671577733833"/>
    <n v="0"/>
    <n v="0"/>
    <n v="0"/>
    <n v="0"/>
    <n v="0"/>
    <n v="0"/>
    <n v="0"/>
    <n v="0"/>
    <n v="0"/>
    <n v="0"/>
    <n v="0"/>
    <n v="0"/>
    <n v="0"/>
    <n v="0"/>
    <n v="0"/>
    <n v="0"/>
    <x v="0"/>
    <m/>
    <x v="12"/>
    <x v="8"/>
    <s v="no impacts"/>
    <x v="6"/>
    <s v=""/>
    <s v="SUD_100"/>
    <m/>
  </r>
  <r>
    <s v="Bakwele-IHS"/>
    <s v="SUO_249"/>
    <s v="SUD-OUEST"/>
    <s v="IHS"/>
    <s v="Hybrid Gen"/>
    <s v="SUD-OUEST"/>
    <s v="Pella"/>
    <s v="NOKIA"/>
    <n v="0"/>
    <n v="0"/>
    <n v="0"/>
    <n v="0"/>
    <n v="0"/>
    <n v="0"/>
    <n v="0"/>
    <n v="0"/>
    <n v="0"/>
    <n v="0"/>
    <n v="0"/>
    <n v="0"/>
    <n v="0"/>
    <n v="0"/>
    <n v="0"/>
    <n v="0"/>
    <n v="0"/>
    <n v="0"/>
    <n v="0"/>
    <n v="0"/>
    <n v="0"/>
    <n v="0"/>
    <n v="0"/>
    <n v="0"/>
    <n v="0"/>
    <n v="0"/>
    <x v="2"/>
    <m/>
    <x v="7"/>
    <x v="3"/>
    <s v="ACCESS-ISSUE"/>
    <x v="3"/>
    <s v="(05/06/2026 ocm ran 18h): 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6/2026 ocm ran 15h): 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06/2026 ocm ran 10h): 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s v="SUO_249"/>
    <m/>
  </r>
  <r>
    <s v="Mamfe-Town-IHS"/>
    <s v="SUO_107"/>
    <s v="SUD-OUEST"/>
    <s v="IHS"/>
    <s v="Gen Only"/>
    <s v="SUD-OUEST"/>
    <s v="Mamfe"/>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Hogmeni"/>
    <s v="LIT_325"/>
    <s v="Douala"/>
    <s v="IHS"/>
    <s v="GridOnly"/>
    <s v="LITTORAL"/>
    <s v="Douala"/>
    <s v="ZTE"/>
    <n v="0"/>
    <n v="0"/>
    <n v="0"/>
    <n v="0"/>
    <n v="0"/>
    <n v="0"/>
    <n v="0"/>
    <n v="0"/>
    <n v="8.6275586203354138"/>
    <n v="3.6884725468206478"/>
    <n v="0"/>
    <n v="0"/>
    <n v="0"/>
    <n v="0"/>
    <n v="0"/>
    <n v="0"/>
    <n v="0"/>
    <n v="0"/>
    <n v="0"/>
    <n v="0"/>
    <n v="0"/>
    <n v="0"/>
    <n v="0"/>
    <n v="0"/>
    <n v="0"/>
    <n v="0"/>
    <x v="0"/>
    <m/>
    <x v="12"/>
    <x v="8"/>
    <s v="no impacts"/>
    <x v="6"/>
    <s v=""/>
    <s v="LIT_325"/>
    <m/>
  </r>
  <r>
    <s v="Kumbe-MTN"/>
    <s v="SUO_088"/>
    <s v="SUD-OUEST"/>
    <s v="IHS"/>
    <s v="Gen Only"/>
    <s v="SUD-OUEST"/>
    <s v="Kumbe"/>
    <s v="Huawei"/>
    <n v="0"/>
    <n v="0"/>
    <n v="0"/>
    <n v="0"/>
    <n v="0"/>
    <n v="0"/>
    <n v="0"/>
    <n v="0"/>
    <n v="0"/>
    <n v="0"/>
    <n v="0"/>
    <n v="0"/>
    <n v="0"/>
    <n v="0"/>
    <n v="0"/>
    <n v="0"/>
    <n v="0"/>
    <n v="0"/>
    <n v="0"/>
    <n v="0"/>
    <n v="0"/>
    <n v="0"/>
    <n v="0"/>
    <n v="0"/>
    <n v="0"/>
    <n v="0"/>
    <x v="2"/>
    <m/>
    <x v="9"/>
    <x v="5"/>
    <s v="MPR ISSUE"/>
    <x v="5"/>
    <s v="(05/06/2026  incident): impacted by SUO_027_H_Kumba-Mabanda , RCA: Eth cable linking MPR No3 on slot 1.2 and MPR no5 on slot 1.3 has been replaced._x000a_The cables connector clip was broken and that caused cable to disconnect during my PM work. _x000a_I've replaced the cable..;..;(05/06/2026 ticket): INC-20260506-00010511...Grid Outage"/>
    <s v="SUO_027"/>
    <s v="impacted by SUO_027_H_Kumba-Mabanda , RCA: Eth cable linking MPR No3 on slot 1.2 and MPR no5 on slot 1.3 has been replaced."/>
  </r>
  <r>
    <s v="Kayo-Elie"/>
    <s v="LIT_047"/>
    <s v="Douala"/>
    <s v="IHS"/>
    <s v="Grid-Gen"/>
    <s v="LITTORAL"/>
    <s v="Douala"/>
    <s v="ZTE"/>
    <n v="0"/>
    <n v="0"/>
    <n v="0"/>
    <n v="0"/>
    <n v="0"/>
    <n v="0"/>
    <n v="4.071873225409707"/>
    <n v="6.0380479292760656"/>
    <n v="0"/>
    <n v="0.73817605647869944"/>
    <n v="0"/>
    <n v="0"/>
    <n v="0"/>
    <n v="0"/>
    <n v="0"/>
    <n v="0"/>
    <n v="0"/>
    <n v="0"/>
    <n v="0"/>
    <n v="0"/>
    <n v="0"/>
    <n v="0"/>
    <n v="0"/>
    <n v="0"/>
    <n v="0"/>
    <n v="0"/>
    <x v="0"/>
    <m/>
    <x v="12"/>
    <x v="8"/>
    <s v="no impacts"/>
    <x v="6"/>
    <s v=""/>
    <s v="LIT_047"/>
    <m/>
  </r>
  <r>
    <s v="Nkomedzap-Camtel"/>
    <s v="SUD_088"/>
    <s v="CENTRE"/>
    <s v="CAMUSAT"/>
    <s v="Medium Grid + GE"/>
    <s v="SUD"/>
    <s v="Nkomedzap"/>
    <s v="NOKIA"/>
    <n v="0"/>
    <n v="6.8730819832928114E-2"/>
    <n v="0"/>
    <n v="0"/>
    <n v="0"/>
    <n v="0"/>
    <n v="0"/>
    <n v="9.2165764370203004E-2"/>
    <n v="0"/>
    <n v="0.67916692977687665"/>
    <n v="0"/>
    <n v="0"/>
    <n v="0"/>
    <n v="0"/>
    <n v="0"/>
    <n v="0"/>
    <n v="0"/>
    <n v="0"/>
    <n v="0"/>
    <n v="0"/>
    <n v="0"/>
    <n v="0"/>
    <n v="0"/>
    <n v="0"/>
    <n v="0"/>
    <n v="0"/>
    <x v="0"/>
    <m/>
    <x v="12"/>
    <x v="8"/>
    <s v="no impacts"/>
    <x v="6"/>
    <s v=""/>
    <s v="SUD_088"/>
    <m/>
  </r>
  <r>
    <s v="Maroua-Douggoy-Lopere-IHS"/>
    <s v="EXN_115"/>
    <s v="Maroua"/>
    <s v="IHS"/>
    <s v="Grid-Gen"/>
    <s v="EXTREME-NORD"/>
    <s v="Maroua"/>
    <s v="Huawei"/>
    <n v="0"/>
    <n v="0"/>
    <n v="0"/>
    <n v="0"/>
    <n v="0"/>
    <n v="0"/>
    <n v="0"/>
    <n v="0"/>
    <n v="0"/>
    <n v="0.5637668256128846"/>
    <n v="0"/>
    <n v="0"/>
    <n v="0"/>
    <n v="0"/>
    <n v="0"/>
    <n v="0"/>
    <n v="0"/>
    <n v="0"/>
    <n v="0"/>
    <n v="0"/>
    <n v="0"/>
    <n v="0"/>
    <n v="0"/>
    <n v="0"/>
    <n v="0"/>
    <n v="0"/>
    <x v="0"/>
    <m/>
    <x v="12"/>
    <x v="8"/>
    <s v="no impacts"/>
    <x v="6"/>
    <s v=""/>
    <s v="EXN_115"/>
    <m/>
  </r>
  <r>
    <s v="Mutengene-Ombe-IHS"/>
    <s v="SUO_149"/>
    <s v="SUD-OUEST"/>
    <s v="IHS"/>
    <s v="Gen Only"/>
    <s v="SUD-OUEST"/>
    <s v="Mutengene"/>
    <s v="Huawei"/>
    <n v="0"/>
    <n v="0"/>
    <n v="0"/>
    <n v="0"/>
    <n v="0"/>
    <n v="0"/>
    <n v="0"/>
    <n v="0"/>
    <n v="0"/>
    <n v="0"/>
    <n v="0"/>
    <n v="0"/>
    <n v="0"/>
    <n v="0"/>
    <n v="0"/>
    <n v="0"/>
    <n v="0"/>
    <n v="0"/>
    <n v="0"/>
    <n v="0"/>
    <n v="0"/>
    <n v="0"/>
    <n v="0"/>
    <n v="0"/>
    <n v="0"/>
    <n v="0"/>
    <x v="2"/>
    <m/>
    <x v="12"/>
    <x v="8"/>
    <s v="no impacts"/>
    <x v="6"/>
    <s v=""/>
    <s v="SUO_149"/>
    <m/>
  </r>
  <r>
    <s v="Ngodi"/>
    <s v="LIT_294"/>
    <s v="Douala"/>
    <s v="IHS"/>
    <s v="Grid-Gen"/>
    <s v="LITTORAL"/>
    <s v="Douala"/>
    <s v="ZTE"/>
    <n v="0"/>
    <n v="0"/>
    <n v="0"/>
    <n v="0"/>
    <n v="0"/>
    <n v="0"/>
    <n v="0"/>
    <n v="0"/>
    <n v="0"/>
    <n v="0.46121512528785746"/>
    <n v="0"/>
    <n v="0"/>
    <n v="0"/>
    <n v="0"/>
    <n v="0"/>
    <n v="0"/>
    <n v="0"/>
    <n v="0"/>
    <n v="0"/>
    <n v="0"/>
    <n v="0"/>
    <n v="0"/>
    <n v="0"/>
    <n v="0"/>
    <n v="0"/>
    <n v="0"/>
    <x v="0"/>
    <m/>
    <x v="12"/>
    <x v="8"/>
    <s v="no impacts"/>
    <x v="6"/>
    <s v=""/>
    <s v="LIT_294"/>
    <m/>
  </r>
  <r>
    <s v="Katoual-MTN"/>
    <s v="EXN_026"/>
    <s v="EXTREME-NORD"/>
    <s v="IHS"/>
    <s v="Grid-Gen"/>
    <s v="EXTREME-NORD"/>
    <s v="Maroua"/>
    <s v="Huawei"/>
    <n v="0"/>
    <n v="0"/>
    <n v="0"/>
    <n v="0"/>
    <n v="0"/>
    <n v="0"/>
    <n v="0"/>
    <n v="0"/>
    <n v="0"/>
    <n v="0"/>
    <n v="0"/>
    <n v="0"/>
    <n v="0"/>
    <n v="0"/>
    <n v="0"/>
    <n v="0"/>
    <n v="0"/>
    <n v="0"/>
    <n v="0"/>
    <n v="0"/>
    <n v="0"/>
    <n v="0"/>
    <n v="0"/>
    <n v="0"/>
    <n v="0"/>
    <n v="0"/>
    <x v="2"/>
    <m/>
    <x v="12"/>
    <x v="8"/>
    <s v="no impacts"/>
    <x v="6"/>
    <s v=""/>
    <s v="EXN_026"/>
    <m/>
  </r>
  <r>
    <s v="Laquintinie"/>
    <s v="LIT_082"/>
    <s v="Douala"/>
    <s v="IHS"/>
    <s v="Grid-Lithium"/>
    <s v="LITTORAL"/>
    <s v="Douala"/>
    <s v="ZTE"/>
    <n v="0"/>
    <n v="0"/>
    <n v="0"/>
    <n v="0"/>
    <n v="0"/>
    <n v="0"/>
    <n v="0"/>
    <n v="0"/>
    <n v="0"/>
    <n v="0.33897349850042668"/>
    <n v="0"/>
    <n v="0"/>
    <n v="0"/>
    <n v="0"/>
    <n v="0"/>
    <n v="0"/>
    <n v="0"/>
    <n v="0"/>
    <n v="0"/>
    <n v="0"/>
    <n v="0"/>
    <n v="0"/>
    <n v="0"/>
    <n v="0"/>
    <n v="0"/>
    <n v="0"/>
    <x v="0"/>
    <m/>
    <x v="12"/>
    <x v="8"/>
    <s v="no impacts"/>
    <x v="6"/>
    <s v=""/>
    <s v="LIT_082"/>
    <m/>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n v="0"/>
    <n v="0"/>
    <n v="0"/>
    <n v="0"/>
    <n v="0"/>
    <n v="0"/>
    <n v="0"/>
    <n v="0"/>
    <n v="0"/>
    <n v="0"/>
    <n v="0"/>
    <x v="0"/>
    <m/>
    <x v="12"/>
    <x v="8"/>
    <s v="no impacts"/>
    <x v="6"/>
    <s v=""/>
    <s v="OST_145"/>
    <m/>
  </r>
  <r>
    <s v="Makary"/>
    <s v="EXN_020"/>
    <s v="EXTREME-NORD"/>
    <s v="IHS"/>
    <s v="Solar-Gen"/>
    <s v="EXTREME-NORD"/>
    <s v="Makary"/>
    <s v="Huawei"/>
    <n v="0"/>
    <n v="0"/>
    <n v="0"/>
    <n v="0"/>
    <n v="0"/>
    <n v="0"/>
    <n v="0"/>
    <n v="0"/>
    <n v="0"/>
    <n v="0"/>
    <n v="0"/>
    <n v="0"/>
    <n v="0"/>
    <n v="0"/>
    <n v="0"/>
    <n v="0"/>
    <n v="0"/>
    <n v="0"/>
    <n v="0"/>
    <n v="0"/>
    <n v="0"/>
    <n v="0"/>
    <n v="0"/>
    <n v="0"/>
    <n v="0"/>
    <n v="0"/>
    <x v="2"/>
    <m/>
    <x v="12"/>
    <x v="8"/>
    <s v="no impacts"/>
    <x v="6"/>
    <s v=""/>
    <s v="EXN_020"/>
    <m/>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n v="0"/>
    <n v="0"/>
    <n v="0"/>
    <n v="0"/>
    <x v="0"/>
    <m/>
    <x v="12"/>
    <x v="8"/>
    <s v="no impacts"/>
    <x v="6"/>
    <s v=""/>
    <s v="NRO_123"/>
    <m/>
  </r>
  <r>
    <s v="Garoua-Chateau"/>
    <s v="NRD_018"/>
    <s v="Garoua"/>
    <s v="CAMUSAT"/>
    <s v="Medium Grid + Solar + GE"/>
    <s v="NORD"/>
    <s v="Garoua"/>
    <s v="Huawei"/>
    <n v="0"/>
    <n v="0"/>
    <n v="0"/>
    <n v="0"/>
    <n v="0"/>
    <n v="0"/>
    <n v="0"/>
    <n v="0"/>
    <n v="1.0058984171011292E-2"/>
    <n v="6.1531020195015893E-3"/>
    <n v="0"/>
    <n v="0"/>
    <n v="0"/>
    <n v="0"/>
    <n v="0"/>
    <n v="0"/>
    <n v="0"/>
    <n v="0"/>
    <n v="0"/>
    <n v="0"/>
    <n v="0"/>
    <n v="0"/>
    <n v="0"/>
    <n v="0"/>
    <n v="0"/>
    <n v="0"/>
    <x v="0"/>
    <m/>
    <x v="12"/>
    <x v="8"/>
    <s v="no impacts"/>
    <x v="6"/>
    <s v=""/>
    <s v="NRD_018"/>
    <m/>
  </r>
  <r>
    <s v="Goulourgou"/>
    <s v="EXN_200"/>
    <s v="EXTREME-NORD"/>
    <s v="IHS"/>
    <s v="Hybrid-Gen"/>
    <s v="EXTREME-NORD"/>
    <s v="Kalfou"/>
    <s v="NOKIA"/>
    <n v="0"/>
    <n v="0"/>
    <n v="0"/>
    <n v="0"/>
    <n v="0"/>
    <n v="0"/>
    <n v="0"/>
    <n v="0"/>
    <n v="0"/>
    <n v="0"/>
    <n v="0"/>
    <n v="0"/>
    <n v="0"/>
    <n v="0"/>
    <n v="0"/>
    <n v="0"/>
    <n v="0"/>
    <n v="0"/>
    <n v="0"/>
    <n v="0"/>
    <n v="0"/>
    <n v="0"/>
    <n v="0"/>
    <n v="0"/>
    <n v="0"/>
    <n v="0"/>
    <x v="2"/>
    <m/>
    <x v="12"/>
    <x v="8"/>
    <s v="no impacts"/>
    <x v="6"/>
    <s v=""/>
    <s v="EXN_200"/>
    <m/>
  </r>
  <r>
    <s v="Yambong"/>
    <s v="LIT_365"/>
    <s v="Douala"/>
    <s v="IHS"/>
    <s v="Grid-Gen"/>
    <s v="LITTORAL"/>
    <s v="Douala"/>
    <s v="ZTE"/>
    <n v="0"/>
    <n v="1.3911361087568807E-3"/>
    <n v="3.7792530954561962E-2"/>
    <n v="2.2472198679918936E-3"/>
    <n v="0"/>
    <n v="0"/>
    <n v="0"/>
    <n v="0"/>
    <n v="0"/>
    <n v="2.2293847896745515E-3"/>
    <n v="0"/>
    <n v="0"/>
    <n v="0"/>
    <n v="0"/>
    <n v="0"/>
    <n v="0"/>
    <n v="0"/>
    <n v="0"/>
    <n v="0"/>
    <n v="0"/>
    <n v="0"/>
    <n v="0"/>
    <n v="0"/>
    <n v="0"/>
    <n v="0"/>
    <n v="0"/>
    <x v="0"/>
    <m/>
    <x v="12"/>
    <x v="8"/>
    <s v="no impacts"/>
    <x v="6"/>
    <s v=""/>
    <s v="LIT_365"/>
    <m/>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n v="0"/>
    <n v="0"/>
    <n v="0"/>
    <n v="0"/>
    <x v="0"/>
    <m/>
    <x v="12"/>
    <x v="8"/>
    <s v="no impacts"/>
    <x v="6"/>
    <s v=""/>
    <s v="OST_135"/>
    <m/>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n v="0"/>
    <n v="0"/>
    <n v="0"/>
    <n v="0"/>
    <x v="0"/>
    <m/>
    <x v="12"/>
    <x v="8"/>
    <s v="no impacts"/>
    <x v="6"/>
    <s v=""/>
    <s v="CTR_532"/>
    <m/>
  </r>
  <r>
    <s v="Brazz-Tergal"/>
    <s v="LIT_340"/>
    <s v="Douala"/>
    <s v="IHS"/>
    <s v="Grid-Gen"/>
    <s v="LITTORAL"/>
    <s v="Douala"/>
    <s v="ZTE"/>
    <n v="0"/>
    <n v="0"/>
    <n v="0"/>
    <n v="0"/>
    <n v="0"/>
    <n v="0"/>
    <n v="2.6654881246914499"/>
    <n v="10.698157707750122"/>
    <n v="52.750989490145024"/>
    <n v="0"/>
    <n v="0"/>
    <n v="0"/>
    <n v="0"/>
    <n v="0"/>
    <n v="0"/>
    <n v="0"/>
    <n v="0"/>
    <n v="1.0701046990439218E-3"/>
    <n v="0"/>
    <n v="0"/>
    <n v="0"/>
    <n v="0"/>
    <n v="0"/>
    <n v="0"/>
    <n v="0"/>
    <n v="0"/>
    <x v="0"/>
    <m/>
    <x v="12"/>
    <x v="8"/>
    <s v="no impacts"/>
    <x v="6"/>
    <s v=""/>
    <s v="LIT_340"/>
    <m/>
  </r>
  <r>
    <s v="Lara"/>
    <s v="EXN_102"/>
    <s v="EXTREME-NORD"/>
    <s v="IHS"/>
    <s v="Grid-Gen"/>
    <s v="EXTREME-NORD"/>
    <s v="Lara"/>
    <s v="Huawei"/>
    <n v="0"/>
    <n v="0"/>
    <n v="0"/>
    <n v="0"/>
    <n v="0"/>
    <n v="0"/>
    <n v="0"/>
    <n v="0"/>
    <n v="0"/>
    <n v="0"/>
    <n v="0"/>
    <n v="0"/>
    <n v="0"/>
    <n v="0"/>
    <n v="0"/>
    <n v="0"/>
    <n v="0"/>
    <n v="0"/>
    <n v="0"/>
    <n v="0"/>
    <n v="0"/>
    <n v="0"/>
    <n v="0"/>
    <n v="0"/>
    <n v="0"/>
    <n v="0"/>
    <x v="2"/>
    <m/>
    <x v="12"/>
    <x v="8"/>
    <s v="no impacts"/>
    <x v="6"/>
    <s v=""/>
    <s v="EXN_102"/>
    <m/>
  </r>
  <r>
    <s v="Waza"/>
    <s v="EXN_033"/>
    <s v="EXTREME-NORD"/>
    <s v="IHS"/>
    <s v="Grid-Hybrid-Gen"/>
    <s v="EXTREME-NORD"/>
    <s v="Waza"/>
    <s v="NOKIA"/>
    <n v="0"/>
    <n v="0"/>
    <n v="0"/>
    <n v="0"/>
    <n v="0"/>
    <n v="0"/>
    <n v="0"/>
    <n v="0"/>
    <n v="0"/>
    <n v="0"/>
    <n v="0"/>
    <n v="0"/>
    <n v="0"/>
    <n v="0"/>
    <n v="0"/>
    <n v="0"/>
    <n v="0"/>
    <n v="0"/>
    <n v="0"/>
    <n v="0"/>
    <n v="0"/>
    <n v="0"/>
    <n v="0"/>
    <n v="0"/>
    <n v="0"/>
    <n v="0"/>
    <x v="2"/>
    <m/>
    <x v="12"/>
    <x v="8"/>
    <s v="no impacts"/>
    <x v="6"/>
    <s v=""/>
    <s v="EXN_033"/>
    <m/>
  </r>
  <r>
    <s v="Mayo-kaba-IHS"/>
    <s v="EXN_162"/>
    <s v="EXTREME-NORD"/>
    <s v="IHS"/>
    <s v="Hybrid-Gen"/>
    <s v="EXTREME-NORD"/>
    <s v="Mayo-Kaba "/>
    <s v="Huawei"/>
    <n v="0"/>
    <n v="0"/>
    <n v="0"/>
    <n v="0"/>
    <n v="0"/>
    <n v="0"/>
    <n v="0"/>
    <n v="0"/>
    <n v="0"/>
    <n v="0"/>
    <n v="0"/>
    <n v="0"/>
    <n v="0"/>
    <n v="0"/>
    <n v="0"/>
    <n v="0"/>
    <n v="0"/>
    <n v="0"/>
    <n v="0"/>
    <n v="0"/>
    <n v="0"/>
    <n v="0"/>
    <n v="0"/>
    <n v="0"/>
    <n v="0"/>
    <n v="0"/>
    <x v="2"/>
    <m/>
    <x v="12"/>
    <x v="8"/>
    <s v="no impacts"/>
    <x v="6"/>
    <s v=""/>
    <s v="EXN_162"/>
    <m/>
  </r>
  <r>
    <s v="Doumo-IHS"/>
    <s v="EXN_165"/>
    <s v="EXTREME-NORD"/>
    <s v="IHS"/>
    <s v="Hybrid-Gen"/>
    <s v="EXTREME-NORD"/>
    <s v="Doumo"/>
    <s v="Huawei"/>
    <n v="0"/>
    <n v="0"/>
    <n v="0"/>
    <n v="0"/>
    <n v="0"/>
    <n v="0"/>
    <n v="0"/>
    <n v="0"/>
    <n v="0"/>
    <n v="0"/>
    <n v="0"/>
    <n v="0"/>
    <n v="0"/>
    <n v="0"/>
    <n v="0"/>
    <n v="0"/>
    <n v="0"/>
    <n v="0"/>
    <n v="0"/>
    <n v="0"/>
    <n v="0"/>
    <n v="0"/>
    <n v="0"/>
    <n v="0"/>
    <n v="0"/>
    <n v="0"/>
    <x v="2"/>
    <m/>
    <x v="12"/>
    <x v="8"/>
    <s v="no impacts"/>
    <x v="6"/>
    <s v=""/>
    <s v="EXN_165"/>
    <m/>
  </r>
  <r>
    <s v="Maltam"/>
    <s v="EXN_035"/>
    <s v="EXTREME-NORD"/>
    <s v="IHS"/>
    <s v="Solar-Gen"/>
    <s v="EXTREME-NORD"/>
    <s v="Maltam"/>
    <s v="NOKIA"/>
    <n v="0"/>
    <n v="0"/>
    <n v="0"/>
    <n v="0"/>
    <n v="0"/>
    <n v="0"/>
    <n v="0"/>
    <n v="0"/>
    <n v="0"/>
    <n v="0"/>
    <n v="0"/>
    <n v="0"/>
    <n v="0"/>
    <n v="0"/>
    <n v="0"/>
    <n v="0"/>
    <n v="0"/>
    <n v="0"/>
    <n v="0"/>
    <n v="0"/>
    <n v="0"/>
    <n v="0"/>
    <n v="0"/>
    <n v="0"/>
    <n v="0"/>
    <n v="0"/>
    <x v="2"/>
    <m/>
    <x v="12"/>
    <x v="8"/>
    <s v="no impacts"/>
    <x v="6"/>
    <s v=""/>
    <s v="EXN_035"/>
    <m/>
  </r>
  <r>
    <s v="Brazz-St-Bruno"/>
    <s v="LIT_089"/>
    <s v="Douala"/>
    <s v="IHS"/>
    <s v="Grid-Gen"/>
    <s v="LITTORAL"/>
    <s v="Douala"/>
    <s v="ZTE"/>
    <n v="0"/>
    <n v="0"/>
    <n v="0"/>
    <n v="0"/>
    <n v="0"/>
    <n v="0"/>
    <n v="0"/>
    <n v="3.6937517300025968"/>
    <n v="0"/>
    <n v="0"/>
    <n v="0"/>
    <n v="0"/>
    <n v="0"/>
    <n v="0"/>
    <n v="0"/>
    <n v="0"/>
    <n v="0"/>
    <n v="0"/>
    <n v="0"/>
    <n v="0"/>
    <n v="0"/>
    <n v="0"/>
    <n v="0"/>
    <n v="0"/>
    <n v="0"/>
    <n v="0"/>
    <x v="0"/>
    <m/>
    <x v="12"/>
    <x v="8"/>
    <s v="no impacts"/>
    <x v="6"/>
    <s v=""/>
    <s v="LIT_089"/>
    <m/>
  </r>
  <r>
    <s v="Tiko"/>
    <s v="SUO_004"/>
    <s v="SUD-OUEST"/>
    <s v="IHS"/>
    <s v="Grid-Gen"/>
    <s v="SUD-OUEST"/>
    <s v="Tiko"/>
    <s v="Huawei"/>
    <n v="0"/>
    <n v="0"/>
    <n v="0"/>
    <n v="0"/>
    <n v="0"/>
    <n v="0"/>
    <n v="0"/>
    <n v="0"/>
    <n v="0"/>
    <n v="0"/>
    <n v="0"/>
    <n v="0"/>
    <n v="0"/>
    <n v="0"/>
    <n v="0"/>
    <n v="0"/>
    <n v="0"/>
    <n v="0"/>
    <n v="0"/>
    <n v="0"/>
    <n v="0"/>
    <n v="0"/>
    <n v="0"/>
    <n v="0"/>
    <n v="0"/>
    <n v="0"/>
    <x v="2"/>
    <m/>
    <x v="12"/>
    <x v="8"/>
    <s v="no impacts"/>
    <x v="6"/>
    <s v=""/>
    <s v="SUO_004"/>
    <m/>
  </r>
  <r>
    <s v="Bberi-Sodiko-MTN"/>
    <s v="LIT_418"/>
    <s v="Douala"/>
    <s v="IHS"/>
    <s v="Grid-Gen"/>
    <s v="LITTORAL"/>
    <s v="Douala"/>
    <s v="ZTE"/>
    <n v="0"/>
    <n v="0"/>
    <n v="0"/>
    <n v="0"/>
    <n v="4.7833680047256112E-2"/>
    <n v="0.68549123512911292"/>
    <n v="0"/>
    <n v="3.4248522542112192"/>
    <n v="0.34776619211090154"/>
    <n v="0"/>
    <n v="0"/>
    <n v="0"/>
    <n v="0"/>
    <n v="0"/>
    <n v="0"/>
    <n v="0"/>
    <n v="0"/>
    <n v="0"/>
    <n v="0"/>
    <n v="0"/>
    <n v="0"/>
    <n v="0"/>
    <n v="0"/>
    <n v="0"/>
    <n v="0"/>
    <n v="0"/>
    <x v="0"/>
    <m/>
    <x v="12"/>
    <x v="8"/>
    <s v="no impacts"/>
    <x v="6"/>
    <s v=""/>
    <s v="LIT_418"/>
    <m/>
  </r>
  <r>
    <s v="NKONGSAMBA-Q8-CIMETIERE-IHS"/>
    <s v="LIT_735"/>
    <s v="LITTORAL"/>
    <s v="IHS"/>
    <s v="Grid-Gen"/>
    <s v="LITTORAL"/>
    <s v="Nkongsamba"/>
    <s v="ZTE"/>
    <n v="4.4000743366064263"/>
    <n v="0"/>
    <n v="0"/>
    <n v="0"/>
    <n v="0"/>
    <n v="0"/>
    <n v="0"/>
    <n v="3.3426860484029746"/>
    <n v="1.909691010835165"/>
    <n v="0"/>
    <n v="0"/>
    <n v="0"/>
    <n v="0"/>
    <n v="0"/>
    <n v="0"/>
    <n v="0"/>
    <n v="0"/>
    <n v="0"/>
    <n v="0"/>
    <n v="0"/>
    <n v="0"/>
    <n v="0"/>
    <n v="0"/>
    <n v="0"/>
    <n v="0"/>
    <n v="0"/>
    <x v="0"/>
    <m/>
    <x v="12"/>
    <x v="8"/>
    <s v="no impacts"/>
    <x v="6"/>
    <s v=""/>
    <s v="LIT_735"/>
    <m/>
  </r>
  <r>
    <s v="Nylon"/>
    <s v="LIT_076"/>
    <s v="Douala"/>
    <s v="IHS"/>
    <s v="Grid-Gen"/>
    <s v="LITTORAL"/>
    <s v="Douala"/>
    <s v="ZTE"/>
    <n v="0"/>
    <n v="0"/>
    <n v="0"/>
    <n v="0"/>
    <n v="0"/>
    <n v="0"/>
    <n v="0"/>
    <n v="2.8809893760005476"/>
    <n v="0"/>
    <n v="0"/>
    <n v="0"/>
    <n v="0"/>
    <n v="0"/>
    <n v="0"/>
    <n v="0"/>
    <n v="0"/>
    <n v="0"/>
    <n v="0"/>
    <n v="0"/>
    <n v="0"/>
    <n v="0"/>
    <n v="0"/>
    <n v="0"/>
    <n v="0"/>
    <n v="0"/>
    <n v="0"/>
    <x v="0"/>
    <m/>
    <x v="12"/>
    <x v="8"/>
    <s v="no impacts"/>
    <x v="6"/>
    <s v=""/>
    <s v="LIT_076"/>
    <m/>
  </r>
  <r>
    <s v="Limbe-UQ"/>
    <s v="SUO_003"/>
    <s v="SUD-OUEST"/>
    <s v="IHS"/>
    <s v="Grid-Gen"/>
    <s v="SUD-OUEST"/>
    <s v="Limbe"/>
    <s v="Huawei"/>
    <n v="0"/>
    <n v="0"/>
    <n v="0"/>
    <n v="0"/>
    <n v="0"/>
    <n v="0"/>
    <n v="0"/>
    <n v="1.6541500087035181"/>
    <n v="0.39593873864618917"/>
    <n v="0"/>
    <n v="0"/>
    <n v="0"/>
    <n v="1.4183346031909092"/>
    <n v="0"/>
    <n v="0"/>
    <n v="0"/>
    <n v="0"/>
    <n v="0"/>
    <n v="0"/>
    <n v="0"/>
    <n v="0"/>
    <n v="0"/>
    <n v="0"/>
    <n v="0"/>
    <n v="0"/>
    <n v="0"/>
    <x v="0"/>
    <m/>
    <x v="12"/>
    <x v="8"/>
    <s v="no impacts"/>
    <x v="6"/>
    <s v=""/>
    <s v="SUO_003"/>
    <m/>
  </r>
  <r>
    <s v="Guiwa-Yangamo"/>
    <s v="EST_123"/>
    <s v="CENTRE"/>
    <s v="CAMUSAT"/>
    <s v="Hybrid Solar - S2"/>
    <s v="EST"/>
    <s v="Guiwa-Yangamo"/>
    <s v="ZTE"/>
    <n v="0"/>
    <n v="0"/>
    <n v="0"/>
    <n v="0"/>
    <n v="0"/>
    <n v="0"/>
    <n v="0"/>
    <n v="0"/>
    <n v="0"/>
    <n v="0"/>
    <n v="0"/>
    <n v="0"/>
    <n v="0"/>
    <n v="0"/>
    <n v="0"/>
    <n v="0"/>
    <n v="0"/>
    <n v="0"/>
    <n v="0"/>
    <n v="0"/>
    <n v="0"/>
    <n v="0"/>
    <n v="0"/>
    <n v="0"/>
    <n v="0"/>
    <n v="0"/>
    <x v="1"/>
    <m/>
    <x v="4"/>
    <x v="1"/>
    <s v="EXCLU"/>
    <x v="1"/>
    <s v=""/>
    <s v="EST_123"/>
    <m/>
  </r>
  <r>
    <s v="Douala-Grand-Mall-FZ"/>
    <s v="LIT_727"/>
    <s v="Douala"/>
    <m/>
    <m/>
    <s v="LITTORAL"/>
    <s v="Douala"/>
    <s v="ZTE"/>
    <n v="0"/>
    <n v="7.4586297523349707E-2"/>
    <n v="0"/>
    <n v="0"/>
    <n v="0"/>
    <n v="0"/>
    <n v="0"/>
    <n v="0.46028770121535362"/>
    <n v="0"/>
    <n v="0"/>
    <n v="0"/>
    <n v="0"/>
    <n v="0"/>
    <n v="0"/>
    <n v="0"/>
    <n v="0"/>
    <n v="0"/>
    <n v="0"/>
    <n v="0"/>
    <n v="0"/>
    <n v="0"/>
    <n v="0"/>
    <n v="0"/>
    <n v="0"/>
    <n v="0"/>
    <n v="0"/>
    <x v="0"/>
    <m/>
    <x v="12"/>
    <x v="8"/>
    <s v="no impacts"/>
    <x v="6"/>
    <s v=""/>
    <s v="LIT_727"/>
    <m/>
  </r>
  <r>
    <s v="LIT_010_Z_Ndogbong"/>
    <s v="LIT_010"/>
    <s v="Douala"/>
    <m/>
    <m/>
    <s v="LITTORAL"/>
    <s v="Douala"/>
    <s v="ZTE"/>
    <n v="0"/>
    <n v="0"/>
    <n v="0"/>
    <n v="1.4803115003436352E-3"/>
    <n v="0"/>
    <n v="0"/>
    <n v="0"/>
    <n v="0.38200954248030305"/>
    <n v="0"/>
    <n v="0"/>
    <n v="0"/>
    <n v="0"/>
    <n v="0"/>
    <n v="0"/>
    <n v="0"/>
    <n v="0"/>
    <n v="0"/>
    <n v="0"/>
    <n v="0"/>
    <n v="0"/>
    <n v="0"/>
    <n v="0"/>
    <n v="0"/>
    <n v="0"/>
    <n v="0"/>
    <n v="0"/>
    <x v="0"/>
    <m/>
    <x v="12"/>
    <x v="8"/>
    <s v="no impacts"/>
    <x v="6"/>
    <s v=""/>
    <s v="LIT_010"/>
    <m/>
  </r>
  <r>
    <s v="Bondjo-Hill-IHS"/>
    <s v="SUO_167"/>
    <s v="SUD-OUEST"/>
    <s v="IHS"/>
    <s v="Grid-Gen"/>
    <s v="SUD-OUEST"/>
    <s v="Limbe"/>
    <s v="Huawei"/>
    <n v="0"/>
    <n v="0"/>
    <n v="0"/>
    <n v="0"/>
    <n v="0"/>
    <n v="0"/>
    <n v="0"/>
    <n v="0.10950738086881087"/>
    <n v="0"/>
    <n v="0"/>
    <n v="0"/>
    <n v="0"/>
    <n v="0"/>
    <n v="0"/>
    <n v="0"/>
    <n v="0"/>
    <n v="0"/>
    <n v="0"/>
    <n v="0"/>
    <n v="0"/>
    <n v="0"/>
    <n v="0"/>
    <n v="0"/>
    <n v="0"/>
    <n v="0"/>
    <n v="0"/>
    <x v="0"/>
    <m/>
    <x v="12"/>
    <x v="8"/>
    <s v="no impacts"/>
    <x v="6"/>
    <s v=""/>
    <s v="SUO_167"/>
    <m/>
  </r>
  <r>
    <s v="Edea-Beon"/>
    <s v="LIT_186"/>
    <s v="LITTORAL"/>
    <s v="IHS"/>
    <s v="Grid-Gen"/>
    <s v="LITTORAL"/>
    <s v="Edea"/>
    <s v="ZTE"/>
    <n v="16.1305977176807"/>
    <n v="35.310030733406947"/>
    <n v="0"/>
    <n v="0"/>
    <n v="0"/>
    <n v="1.9391545602155045"/>
    <n v="0"/>
    <n v="6.3421538496659741E-2"/>
    <n v="0"/>
    <n v="0"/>
    <n v="0"/>
    <n v="0"/>
    <n v="0"/>
    <n v="0"/>
    <n v="0"/>
    <n v="0"/>
    <n v="0"/>
    <n v="0"/>
    <n v="0"/>
    <n v="0"/>
    <n v="0"/>
    <n v="0"/>
    <n v="0"/>
    <n v="0"/>
    <n v="0"/>
    <n v="0"/>
    <x v="0"/>
    <m/>
    <x v="3"/>
    <x v="0"/>
    <s v="Defaut GE &amp; Power Cabinet"/>
    <x v="0"/>
    <s v="(05/06/2026 ticket): INC-20260506-00018558...Grid Outage"/>
    <s v="LIT_186"/>
    <m/>
  </r>
  <r>
    <s v="LIMBE-ALPHA-CLUB-TOWE-IHS"/>
    <s v="SUO_208"/>
    <s v="SUD-OUEST"/>
    <s v="IHS"/>
    <s v="Grid-Gen"/>
    <s v="SUD-OUEST"/>
    <s v="Limbe"/>
    <s v="Huawei"/>
    <n v="0"/>
    <n v="0"/>
    <n v="0.33535297760199523"/>
    <n v="0"/>
    <n v="0.66505223537737601"/>
    <n v="0"/>
    <n v="0"/>
    <n v="4.7887185282208006E-2"/>
    <n v="0"/>
    <n v="0"/>
    <n v="0"/>
    <n v="0"/>
    <n v="0"/>
    <n v="0"/>
    <n v="0"/>
    <n v="0"/>
    <n v="0"/>
    <n v="0"/>
    <n v="0"/>
    <n v="0"/>
    <n v="0"/>
    <n v="0"/>
    <n v="0"/>
    <n v="0"/>
    <n v="0"/>
    <n v="0"/>
    <x v="0"/>
    <m/>
    <x v="12"/>
    <x v="8"/>
    <s v="no impacts"/>
    <x v="6"/>
    <s v=""/>
    <s v="SUO_208"/>
    <m/>
  </r>
  <r>
    <s v="Limbe-Sonara-MTN"/>
    <s v="SUO_080"/>
    <s v="SUD-OUEST"/>
    <s v="IHS"/>
    <s v="Grid-Gen"/>
    <s v="SUD-OUEST"/>
    <s v="Limbe"/>
    <s v="Huawei"/>
    <n v="0"/>
    <n v="1.0242507126897296"/>
    <n v="0.19021111025502735"/>
    <n v="0"/>
    <n v="0"/>
    <n v="0"/>
    <n v="0"/>
    <n v="4.3339240311272058E-2"/>
    <n v="0"/>
    <n v="0"/>
    <n v="0"/>
    <n v="0"/>
    <n v="0"/>
    <n v="0"/>
    <n v="0"/>
    <n v="0"/>
    <n v="0"/>
    <n v="0"/>
    <n v="0"/>
    <n v="0"/>
    <n v="0"/>
    <n v="0"/>
    <n v="0"/>
    <n v="0"/>
    <n v="0"/>
    <n v="0"/>
    <x v="0"/>
    <m/>
    <x v="12"/>
    <x v="8"/>
    <s v="no impacts"/>
    <x v="6"/>
    <s v=""/>
    <s v="SUO_080"/>
    <m/>
  </r>
  <r>
    <s v="LIT_839_Z_KMC-NKOLBONG"/>
    <s v="LIT_839"/>
    <s v="Douala"/>
    <s v="ESCO"/>
    <s v="GE"/>
    <s v="LITTORAL"/>
    <s v="Douala"/>
    <s v="ZTE"/>
    <n v="0"/>
    <n v="0"/>
    <n v="0"/>
    <n v="0"/>
    <n v="0"/>
    <n v="7.1433234027617267"/>
    <n v="0"/>
    <n v="1.0183829719233059E-2"/>
    <n v="0"/>
    <n v="0"/>
    <n v="0"/>
    <n v="0"/>
    <n v="0"/>
    <n v="0"/>
    <n v="0"/>
    <n v="0"/>
    <n v="0"/>
    <n v="0"/>
    <n v="0"/>
    <n v="0"/>
    <n v="0"/>
    <n v="0"/>
    <n v="0"/>
    <n v="0"/>
    <n v="0"/>
    <n v="0"/>
    <x v="0"/>
    <m/>
    <x v="12"/>
    <x v="8"/>
    <s v="no impacts"/>
    <x v="6"/>
    <s v=""/>
    <s v="LIT_839"/>
    <m/>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n v="0"/>
    <n v="0"/>
    <n v="0"/>
    <n v="0"/>
    <x v="0"/>
    <m/>
    <x v="12"/>
    <x v="8"/>
    <s v="no impacts"/>
    <x v="6"/>
    <s v=""/>
    <s v="NRO_253"/>
    <m/>
  </r>
  <r>
    <s v="Bamenda-GTTC-IHS"/>
    <s v="NRO_063"/>
    <s v="NORD-OUEST"/>
    <s v="IHS"/>
    <s v="Grid-Gen"/>
    <s v="NORD-OUEST"/>
    <s v="Bamenda"/>
    <s v="Huawei"/>
    <n v="0"/>
    <n v="0"/>
    <n v="0"/>
    <n v="0"/>
    <n v="0"/>
    <n v="0"/>
    <n v="0"/>
    <n v="8.9175391586979543E-5"/>
    <n v="0"/>
    <n v="0"/>
    <n v="0"/>
    <n v="0"/>
    <n v="0"/>
    <n v="0"/>
    <n v="0"/>
    <n v="0"/>
    <n v="0"/>
    <n v="0.25978575077118882"/>
    <n v="0"/>
    <n v="0"/>
    <n v="0"/>
    <n v="0"/>
    <n v="0"/>
    <n v="0"/>
    <n v="0"/>
    <n v="0"/>
    <x v="0"/>
    <m/>
    <x v="12"/>
    <x v="8"/>
    <s v="no impacts"/>
    <x v="6"/>
    <s v=""/>
    <s v="NRO_063"/>
    <m/>
  </r>
  <r>
    <s v="Denver2"/>
    <s v="LIT_486"/>
    <s v="Douala"/>
    <s v="IHS"/>
    <s v="GridOnly"/>
    <s v="LITTORAL"/>
    <s v="Douala"/>
    <s v="ZTE"/>
    <n v="0"/>
    <n v="0"/>
    <n v="0"/>
    <n v="0"/>
    <n v="0"/>
    <n v="27.216454357894367"/>
    <n v="0"/>
    <n v="0"/>
    <n v="0"/>
    <n v="0"/>
    <n v="0"/>
    <n v="0"/>
    <n v="0"/>
    <n v="0"/>
    <n v="0"/>
    <n v="0"/>
    <n v="0"/>
    <n v="0"/>
    <n v="0"/>
    <n v="0"/>
    <n v="0"/>
    <n v="0"/>
    <n v="0"/>
    <n v="0"/>
    <n v="0"/>
    <n v="0"/>
    <x v="0"/>
    <m/>
    <x v="12"/>
    <x v="8"/>
    <s v="no impacts"/>
    <x v="6"/>
    <s v=""/>
    <s v="LIT_486"/>
    <m/>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n v="0"/>
    <n v="0"/>
    <n v="0"/>
    <n v="0"/>
    <x v="0"/>
    <m/>
    <x v="12"/>
    <x v="8"/>
    <s v="no impacts"/>
    <x v="6"/>
    <s v=""/>
    <s v="LIT_036"/>
    <m/>
  </r>
  <r>
    <s v="Bpriso-Hydrocarbure"/>
    <s v="LIT_676"/>
    <s v="Douala"/>
    <s v="CAMUSAT"/>
    <s v="Good Grid no GE - 8h"/>
    <s v="LITTORAL"/>
    <s v="Douala"/>
    <s v="ZTE"/>
    <n v="0"/>
    <n v="0"/>
    <n v="0"/>
    <n v="16.766846301575484"/>
    <n v="0"/>
    <n v="4.7960487454092497"/>
    <n v="0"/>
    <n v="0"/>
    <n v="0"/>
    <n v="0"/>
    <n v="0"/>
    <n v="0"/>
    <n v="0"/>
    <n v="0"/>
    <n v="0"/>
    <n v="0"/>
    <n v="0"/>
    <n v="0"/>
    <n v="0"/>
    <n v="0"/>
    <n v="0"/>
    <n v="0"/>
    <n v="0"/>
    <n v="0"/>
    <n v="0"/>
    <n v="0"/>
    <x v="0"/>
    <m/>
    <x v="12"/>
    <x v="8"/>
    <s v="no impacts"/>
    <x v="6"/>
    <s v=""/>
    <s v="LIT_676"/>
    <m/>
  </r>
  <r>
    <s v="Bfsam-Tayim-II"/>
    <s v="OST_291"/>
    <s v="Bafoussam"/>
    <s v="CAMUSAT"/>
    <s v="Good Grid no GE - 8h"/>
    <s v="OUEST"/>
    <s v="Bafoussam"/>
    <s v="Huawei"/>
    <n v="0"/>
    <n v="0"/>
    <n v="0"/>
    <n v="0"/>
    <n v="0"/>
    <n v="4.4385267654587333"/>
    <n v="0"/>
    <n v="0"/>
    <n v="0"/>
    <n v="0"/>
    <n v="0"/>
    <n v="0"/>
    <n v="0"/>
    <n v="0"/>
    <n v="0"/>
    <n v="0"/>
    <n v="0"/>
    <n v="0"/>
    <n v="0"/>
    <n v="0"/>
    <n v="0"/>
    <n v="0"/>
    <n v="0"/>
    <n v="0"/>
    <n v="0"/>
    <n v="0"/>
    <x v="0"/>
    <m/>
    <x v="12"/>
    <x v="8"/>
    <s v="no impacts"/>
    <x v="6"/>
    <s v=""/>
    <s v="OST_291"/>
    <m/>
  </r>
  <r>
    <s v="Bfsam-Tayim-IHS"/>
    <s v="OST_213"/>
    <s v="Bafoussam"/>
    <s v="IHS"/>
    <s v="Grid-Gen"/>
    <s v="OUEST"/>
    <s v="Bafoussam"/>
    <s v="Huawei"/>
    <n v="0"/>
    <n v="0"/>
    <n v="0"/>
    <n v="0"/>
    <n v="0"/>
    <n v="4.131674243007935"/>
    <n v="0"/>
    <n v="0"/>
    <n v="0"/>
    <n v="0"/>
    <n v="0"/>
    <n v="0"/>
    <n v="0"/>
    <n v="0"/>
    <n v="0"/>
    <n v="0"/>
    <n v="0"/>
    <n v="0"/>
    <n v="0"/>
    <n v="0"/>
    <n v="0"/>
    <n v="0"/>
    <n v="0"/>
    <n v="0"/>
    <n v="0"/>
    <n v="0"/>
    <x v="0"/>
    <m/>
    <x v="12"/>
    <x v="8"/>
    <s v="no impacts"/>
    <x v="6"/>
    <s v=""/>
    <s v="OST_213"/>
    <m/>
  </r>
  <r>
    <s v="Edea-Mbondanjick"/>
    <s v="LIT_456"/>
    <s v="LITTORAL"/>
    <s v="IHS"/>
    <s v="Gen-Lithium"/>
    <s v="LITTORAL"/>
    <s v="Edea"/>
    <s v="ZTE"/>
    <n v="1.2925616308966335"/>
    <n v="0"/>
    <n v="0"/>
    <n v="0"/>
    <n v="0"/>
    <n v="1.9417763167281628"/>
    <n v="1.777586585738214"/>
    <n v="0"/>
    <n v="0"/>
    <n v="0"/>
    <n v="0"/>
    <n v="0"/>
    <n v="0"/>
    <n v="0"/>
    <n v="0"/>
    <n v="0"/>
    <n v="0"/>
    <n v="0"/>
    <n v="0"/>
    <n v="0"/>
    <n v="0"/>
    <n v="0"/>
    <n v="0"/>
    <n v="0"/>
    <n v="0"/>
    <n v="0"/>
    <x v="0"/>
    <m/>
    <x v="12"/>
    <x v="8"/>
    <s v="no impacts"/>
    <x v="6"/>
    <s v=""/>
    <s v="LIT_456"/>
    <m/>
  </r>
  <r>
    <s v="Okoth"/>
    <s v="LIT_323"/>
    <s v="LITTORAL"/>
    <s v="IHS"/>
    <s v="Grid-Gen"/>
    <s v="LITTORAL"/>
    <s v="Edea"/>
    <s v="ZTE"/>
    <n v="0"/>
    <n v="0"/>
    <n v="0"/>
    <n v="0"/>
    <n v="0"/>
    <n v="1.7637108948072817"/>
    <n v="0"/>
    <n v="0"/>
    <n v="0"/>
    <n v="0"/>
    <n v="0"/>
    <n v="0"/>
    <n v="0"/>
    <n v="0"/>
    <n v="0"/>
    <n v="0"/>
    <n v="0"/>
    <n v="0"/>
    <n v="0"/>
    <n v="0"/>
    <n v="0"/>
    <n v="0"/>
    <n v="0"/>
    <n v="0"/>
    <n v="0"/>
    <n v="0"/>
    <x v="0"/>
    <m/>
    <x v="12"/>
    <x v="8"/>
    <s v="no impacts"/>
    <x v="6"/>
    <s v=""/>
    <s v="LIT_323"/>
    <m/>
  </r>
  <r>
    <s v="Edea"/>
    <s v="LIT_005"/>
    <s v="LITTORAL"/>
    <s v="OCM/Strategique"/>
    <m/>
    <s v="LITTORAL"/>
    <s v="Edea"/>
    <s v="ZTE"/>
    <n v="0"/>
    <n v="0"/>
    <n v="0"/>
    <n v="0"/>
    <n v="0"/>
    <n v="1.4424476290760286"/>
    <n v="0"/>
    <n v="0"/>
    <n v="0"/>
    <n v="0"/>
    <n v="0"/>
    <n v="0"/>
    <n v="0"/>
    <n v="0"/>
    <n v="0"/>
    <n v="0"/>
    <n v="0"/>
    <n v="0"/>
    <n v="0"/>
    <n v="0"/>
    <n v="0"/>
    <n v="0"/>
    <n v="0"/>
    <n v="0"/>
    <n v="0"/>
    <n v="0"/>
    <x v="0"/>
    <m/>
    <x v="12"/>
    <x v="8"/>
    <s v="no impacts"/>
    <x v="6"/>
    <s v=""/>
    <s v="LIT_005"/>
    <m/>
  </r>
  <r>
    <s v="PK14-Market-IHS"/>
    <s v="LIT_578"/>
    <s v="Douala"/>
    <s v="IHS"/>
    <s v="Grid-Gen"/>
    <s v="LITTORAL"/>
    <s v="Douala"/>
    <s v="ZTE"/>
    <n v="0"/>
    <n v="0"/>
    <n v="0"/>
    <n v="4.4846304429092019"/>
    <n v="0.96300505374779155"/>
    <n v="1.2719264452834067"/>
    <n v="0"/>
    <n v="0"/>
    <n v="0"/>
    <n v="0"/>
    <n v="0"/>
    <n v="0"/>
    <n v="0"/>
    <n v="0"/>
    <n v="0"/>
    <n v="0"/>
    <n v="0"/>
    <n v="0"/>
    <n v="0"/>
    <n v="0"/>
    <n v="0"/>
    <n v="0"/>
    <n v="0"/>
    <n v="0"/>
    <n v="0"/>
    <n v="0"/>
    <x v="0"/>
    <m/>
    <x v="12"/>
    <x v="8"/>
    <s v="no impacts"/>
    <x v="6"/>
    <s v=""/>
    <s v="LIT_578"/>
    <m/>
  </r>
  <r>
    <s v="Makepe"/>
    <s v="LIT_037"/>
    <s v="Douala"/>
    <s v="IHS"/>
    <s v="Grid-Gen"/>
    <s v="LITTORAL"/>
    <s v="Douala"/>
    <s v="ZTE"/>
    <n v="0"/>
    <n v="0"/>
    <n v="0"/>
    <n v="2.4612408078006779E-3"/>
    <n v="0"/>
    <n v="1.2678957175836765"/>
    <n v="0"/>
    <n v="0"/>
    <n v="0"/>
    <n v="0"/>
    <n v="0"/>
    <n v="0"/>
    <n v="0"/>
    <n v="0"/>
    <n v="0"/>
    <n v="0"/>
    <n v="0"/>
    <n v="0"/>
    <n v="0"/>
    <n v="0"/>
    <n v="0"/>
    <n v="0"/>
    <n v="0"/>
    <n v="0"/>
    <n v="0"/>
    <n v="0"/>
    <x v="0"/>
    <m/>
    <x v="12"/>
    <x v="8"/>
    <s v="no impacts"/>
    <x v="6"/>
    <s v=""/>
    <s v="LIT_037"/>
    <m/>
  </r>
  <r>
    <s v="Logbessou-PK21-IHS"/>
    <s v="LIT_235"/>
    <s v="Douala"/>
    <s v="IHS"/>
    <s v="Grid-Gen"/>
    <s v="LITTORAL"/>
    <s v="Douala"/>
    <s v="ZTE"/>
    <n v="0"/>
    <n v="0"/>
    <n v="0"/>
    <n v="0"/>
    <n v="0"/>
    <n v="1.0448502281463237"/>
    <n v="0"/>
    <n v="0"/>
    <n v="0"/>
    <n v="0"/>
    <n v="0"/>
    <n v="0"/>
    <n v="0"/>
    <n v="0"/>
    <n v="0"/>
    <n v="0"/>
    <n v="0"/>
    <n v="0"/>
    <n v="0"/>
    <n v="0"/>
    <n v="0"/>
    <n v="0"/>
    <n v="0"/>
    <n v="0"/>
    <n v="0"/>
    <n v="0"/>
    <x v="0"/>
    <m/>
    <x v="12"/>
    <x v="8"/>
    <s v="no impacts"/>
    <x v="6"/>
    <s v=""/>
    <s v="LIT_235"/>
    <m/>
  </r>
  <r>
    <s v="Nomayos"/>
    <s v="CTR_062"/>
    <s v="CENTRE"/>
    <s v="IHS"/>
    <s v="Grid-Gen"/>
    <s v="CENTRE"/>
    <s v="Nomayos"/>
    <s v="ZTE"/>
    <n v="0"/>
    <n v="0"/>
    <n v="0"/>
    <n v="0"/>
    <n v="0.22400858366649262"/>
    <n v="0.79960006620381086"/>
    <n v="0.18885564430290563"/>
    <n v="0"/>
    <n v="0"/>
    <n v="0"/>
    <n v="0"/>
    <n v="0"/>
    <n v="0"/>
    <n v="0"/>
    <n v="0"/>
    <n v="0"/>
    <n v="0"/>
    <n v="0"/>
    <n v="0"/>
    <n v="0"/>
    <n v="0"/>
    <n v="0"/>
    <n v="0"/>
    <n v="0"/>
    <n v="0"/>
    <n v="0"/>
    <x v="0"/>
    <m/>
    <x v="12"/>
    <x v="8"/>
    <s v="no impacts"/>
    <x v="6"/>
    <s v=""/>
    <s v="CTR_062"/>
    <m/>
  </r>
  <r>
    <s v="H-Lumiere"/>
    <s v="LIT_065"/>
    <s v="Douala"/>
    <s v="IHS"/>
    <s v="Grid-Gen (LL)"/>
    <s v="LITTORAL"/>
    <s v="Douala"/>
    <s v="ZTE"/>
    <n v="0"/>
    <n v="0"/>
    <n v="0"/>
    <n v="0"/>
    <n v="0"/>
    <n v="0.38170634614890758"/>
    <n v="0"/>
    <n v="0"/>
    <n v="0"/>
    <n v="0"/>
    <n v="0"/>
    <n v="0"/>
    <n v="0"/>
    <n v="0"/>
    <n v="0"/>
    <n v="0"/>
    <n v="0"/>
    <n v="0"/>
    <n v="0"/>
    <n v="0"/>
    <n v="0"/>
    <n v="0"/>
    <n v="0"/>
    <n v="0"/>
    <n v="0"/>
    <n v="0"/>
    <x v="0"/>
    <m/>
    <x v="12"/>
    <x v="8"/>
    <s v="no impacts"/>
    <x v="6"/>
    <s v=""/>
    <s v="LIT_065"/>
    <m/>
  </r>
  <r>
    <s v="Mak-Missoke"/>
    <s v="LIT_080"/>
    <s v="Douala"/>
    <s v="IHS"/>
    <s v="Grid-Gen"/>
    <s v="LITTORAL"/>
    <s v="Douala"/>
    <s v="ZTE"/>
    <n v="0"/>
    <n v="0"/>
    <n v="0"/>
    <n v="2.0153638498657677E-3"/>
    <n v="0"/>
    <n v="0.23071457311383381"/>
    <n v="3.9897070196013802E-2"/>
    <n v="0"/>
    <n v="0"/>
    <n v="0"/>
    <n v="0"/>
    <n v="0"/>
    <n v="0"/>
    <n v="0"/>
    <n v="0"/>
    <n v="0"/>
    <n v="0"/>
    <n v="0"/>
    <n v="0"/>
    <n v="0"/>
    <n v="0"/>
    <n v="0"/>
    <n v="0"/>
    <n v="0"/>
    <n v="0"/>
    <n v="0"/>
    <x v="0"/>
    <m/>
    <x v="12"/>
    <x v="8"/>
    <s v="no impacts"/>
    <x v="6"/>
    <s v=""/>
    <s v="LIT_080"/>
    <m/>
  </r>
  <r>
    <s v="Tourningal-MTN-IHS"/>
    <s v="ADM_094"/>
    <s v="ADAMAOUA"/>
    <s v="IHS"/>
    <s v="Solar-Grid-Gen"/>
    <s v="ADAMAOUA"/>
    <s v="Tournigal"/>
    <s v="NOKIA"/>
    <n v="0"/>
    <n v="0.16811878838417238"/>
    <n v="0"/>
    <n v="0"/>
    <n v="1.4270540178252754E-3"/>
    <n v="0.20710079855808464"/>
    <n v="0"/>
    <n v="0"/>
    <n v="0"/>
    <n v="0"/>
    <n v="0"/>
    <n v="0"/>
    <n v="0"/>
    <n v="0"/>
    <n v="0"/>
    <n v="0"/>
    <n v="0"/>
    <n v="0"/>
    <n v="0"/>
    <n v="0"/>
    <n v="0"/>
    <n v="0"/>
    <n v="0"/>
    <n v="0"/>
    <n v="0"/>
    <n v="0"/>
    <x v="0"/>
    <m/>
    <x v="12"/>
    <x v="8"/>
    <s v="no impacts"/>
    <x v="6"/>
    <s v=""/>
    <s v="ADM_094"/>
    <m/>
  </r>
  <r>
    <s v="Makepe-Missoke-Clinique"/>
    <s v="LIT_398"/>
    <s v="Douala"/>
    <s v="IHS"/>
    <s v="Grid-Lithium"/>
    <s v="LITTORAL"/>
    <s v="Douala"/>
    <s v="ZTE"/>
    <n v="0"/>
    <n v="0"/>
    <n v="0"/>
    <n v="2.3542303378962857E-3"/>
    <n v="0"/>
    <n v="0.19896813370886871"/>
    <n v="0"/>
    <n v="0"/>
    <n v="0"/>
    <n v="0"/>
    <n v="0"/>
    <n v="0"/>
    <n v="0"/>
    <n v="0"/>
    <n v="0"/>
    <n v="0"/>
    <n v="0"/>
    <n v="0"/>
    <n v="0"/>
    <n v="0"/>
    <n v="0"/>
    <n v="0"/>
    <n v="0"/>
    <n v="0"/>
    <n v="0"/>
    <n v="0"/>
    <x v="0"/>
    <m/>
    <x v="12"/>
    <x v="8"/>
    <s v="no impacts"/>
    <x v="6"/>
    <s v=""/>
    <s v="LIT_398"/>
    <m/>
  </r>
  <r>
    <s v="Garoua-Roum-Adja-Camp-Sic"/>
    <s v="NRD_084"/>
    <s v="Garoua"/>
    <s v="IHS"/>
    <s v="Grid-Gen"/>
    <s v="NORD"/>
    <s v="Garoua"/>
    <s v="Huawei"/>
    <n v="0"/>
    <n v="0"/>
    <n v="3.4690654133600431"/>
    <n v="0"/>
    <n v="0"/>
    <n v="2.9160353048942312E-2"/>
    <n v="0"/>
    <n v="0"/>
    <n v="0"/>
    <n v="0"/>
    <n v="0"/>
    <n v="0"/>
    <n v="2.9267185168063508"/>
    <n v="0"/>
    <n v="0"/>
    <n v="0"/>
    <n v="0"/>
    <n v="0"/>
    <n v="0"/>
    <n v="0"/>
    <n v="0"/>
    <n v="0"/>
    <n v="0"/>
    <n v="0"/>
    <n v="0"/>
    <n v="0"/>
    <x v="0"/>
    <m/>
    <x v="12"/>
    <x v="8"/>
    <s v="no impacts"/>
    <x v="6"/>
    <s v=""/>
    <s v="NRD_084"/>
    <m/>
  </r>
  <r>
    <s v="Hot-Spot"/>
    <s v="NRO_028"/>
    <s v="NORD-OUEST"/>
    <s v="OCM/Strategique"/>
    <m/>
    <s v="NORD-OUEST"/>
    <s v="Bamenda"/>
    <s v="Huawei"/>
    <n v="0"/>
    <n v="0"/>
    <n v="0"/>
    <n v="0"/>
    <n v="0"/>
    <n v="7.936609851241179E-3"/>
    <n v="0"/>
    <n v="0"/>
    <n v="0"/>
    <n v="0"/>
    <n v="0"/>
    <n v="0"/>
    <n v="0"/>
    <n v="0"/>
    <n v="0"/>
    <n v="0"/>
    <n v="0"/>
    <n v="0.41639557347624223"/>
    <n v="0"/>
    <n v="0"/>
    <n v="0"/>
    <n v="0"/>
    <n v="0"/>
    <n v="0"/>
    <n v="0"/>
    <n v="0"/>
    <x v="0"/>
    <m/>
    <x v="12"/>
    <x v="8"/>
    <s v="no impacts"/>
    <x v="6"/>
    <s v=""/>
    <s v="NRO_028"/>
    <m/>
  </r>
  <r>
    <s v="Nkololoun-II"/>
    <s v="LIT_439"/>
    <s v="Douala"/>
    <s v="IHS"/>
    <s v="Grid-Gen"/>
    <s v="LITTORAL"/>
    <s v="Douala"/>
    <s v="ZTE"/>
    <n v="0"/>
    <n v="0"/>
    <n v="0"/>
    <n v="0"/>
    <n v="0"/>
    <n v="4.5657800492534956E-3"/>
    <n v="0"/>
    <n v="0"/>
    <n v="0"/>
    <n v="0"/>
    <n v="0"/>
    <n v="0"/>
    <n v="0"/>
    <n v="0"/>
    <n v="0"/>
    <n v="0"/>
    <n v="0"/>
    <n v="0"/>
    <n v="0"/>
    <n v="0"/>
    <n v="0"/>
    <n v="0"/>
    <n v="0"/>
    <n v="0"/>
    <n v="0"/>
    <n v="0"/>
    <x v="0"/>
    <m/>
    <x v="12"/>
    <x v="8"/>
    <s v="no impacts"/>
    <x v="6"/>
    <s v=""/>
    <s v="LIT_439"/>
    <m/>
  </r>
  <r>
    <s v="Logpom-Sodikombo"/>
    <s v="LIT_275"/>
    <s v="Douala"/>
    <s v="IHS"/>
    <s v="Grid-Gen"/>
    <s v="LITTORAL"/>
    <s v="Douala"/>
    <s v="ZTE"/>
    <n v="12.115582721946847"/>
    <n v="4.1024425496457244"/>
    <n v="4.9759868505535512E-3"/>
    <n v="0"/>
    <n v="0"/>
    <n v="2.7287669825616584E-3"/>
    <n v="0"/>
    <n v="0"/>
    <n v="0"/>
    <n v="0"/>
    <n v="0"/>
    <n v="0"/>
    <n v="0"/>
    <n v="0"/>
    <n v="0"/>
    <n v="0"/>
    <n v="0"/>
    <n v="0"/>
    <n v="0"/>
    <n v="0"/>
    <n v="0"/>
    <n v="0"/>
    <n v="0"/>
    <n v="0"/>
    <n v="0"/>
    <n v="0"/>
    <x v="0"/>
    <m/>
    <x v="12"/>
    <x v="8"/>
    <s v="no impacts"/>
    <x v="6"/>
    <s v=""/>
    <s v="LIT_275"/>
    <m/>
  </r>
  <r>
    <s v="Mbankomo-MTN"/>
    <s v="CTR_222"/>
    <s v="CENTRE"/>
    <s v="IHS"/>
    <s v="Grid-Gen"/>
    <s v="CENTRE"/>
    <s v="Mbankomo"/>
    <s v="ZTE"/>
    <n v="0"/>
    <n v="0"/>
    <n v="0"/>
    <n v="0"/>
    <n v="0"/>
    <n v="0"/>
    <n v="0"/>
    <n v="0"/>
    <n v="0"/>
    <n v="0"/>
    <n v="0"/>
    <n v="0"/>
    <n v="0"/>
    <n v="0"/>
    <n v="0"/>
    <n v="0"/>
    <n v="0"/>
    <n v="0"/>
    <n v="0"/>
    <n v="0"/>
    <n v="0"/>
    <n v="0"/>
    <n v="0"/>
    <n v="0"/>
    <n v="0"/>
    <n v="0"/>
    <x v="1"/>
    <m/>
    <x v="4"/>
    <x v="1"/>
    <s v="EXCLU"/>
    <x v="1"/>
    <s v=""/>
    <s v="CTR_222"/>
    <m/>
  </r>
  <r>
    <s v="Ngo-Njo"/>
    <s v="LIT_441"/>
    <s v="Douala"/>
    <s v="IHS"/>
    <s v="Grid-Gen"/>
    <s v="LITTORAL"/>
    <s v="Douala"/>
    <s v="ZTE"/>
    <n v="0"/>
    <n v="57.767140937069307"/>
    <n v="13.868556899607057"/>
    <n v="13.868556899607057"/>
    <n v="43.311488929410174"/>
    <n v="0"/>
    <n v="0"/>
    <n v="0"/>
    <n v="0"/>
    <n v="0"/>
    <n v="0"/>
    <n v="0"/>
    <n v="0"/>
    <n v="0"/>
    <n v="0"/>
    <n v="0"/>
    <n v="0"/>
    <n v="0"/>
    <n v="0"/>
    <n v="0"/>
    <n v="0"/>
    <n v="0"/>
    <n v="0"/>
    <n v="0"/>
    <n v="0"/>
    <n v="0"/>
    <x v="0"/>
    <m/>
    <x v="12"/>
    <x v="8"/>
    <s v="no impacts"/>
    <x v="6"/>
    <s v=""/>
    <s v="LIT_441"/>
    <m/>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n v="0"/>
    <n v="0"/>
    <n v="0"/>
    <n v="0"/>
    <x v="0"/>
    <m/>
    <x v="12"/>
    <x v="8"/>
    <s v="no impacts"/>
    <x v="6"/>
    <s v=""/>
    <s v="LIT_363"/>
    <m/>
  </r>
  <r>
    <s v="Minkwele-II"/>
    <s v="LIT_621"/>
    <s v="Douala"/>
    <s v="IHS"/>
    <s v="Grid-Gen"/>
    <s v="LITTORAL"/>
    <s v="Douala"/>
    <s v="ZTE"/>
    <n v="0"/>
    <n v="7.0248271424209499"/>
    <n v="0"/>
    <n v="7.0918335316594057"/>
    <n v="10.879148082515059"/>
    <n v="0"/>
    <n v="6.384904532392782"/>
    <n v="0"/>
    <n v="0.13230061095844323"/>
    <n v="0"/>
    <n v="0"/>
    <n v="0"/>
    <n v="0"/>
    <n v="0"/>
    <n v="0"/>
    <n v="0"/>
    <n v="0"/>
    <n v="0"/>
    <n v="0"/>
    <n v="0"/>
    <n v="0"/>
    <n v="0"/>
    <n v="0"/>
    <n v="0"/>
    <n v="0"/>
    <n v="0"/>
    <x v="0"/>
    <m/>
    <x v="12"/>
    <x v="8"/>
    <s v="no impacts"/>
    <x v="6"/>
    <s v=""/>
    <s v="LIT_621"/>
    <m/>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n v="0"/>
    <n v="0"/>
    <n v="0"/>
    <n v="0"/>
    <x v="0"/>
    <m/>
    <x v="12"/>
    <x v="8"/>
    <s v="no impacts"/>
    <x v="6"/>
    <s v=""/>
    <s v="LIT_598"/>
    <m/>
  </r>
  <r>
    <s v="Carington"/>
    <s v="CTR_070"/>
    <s v="Yaounde"/>
    <s v="IHS"/>
    <s v="GridOnly"/>
    <s v="CENTRE"/>
    <s v="Yaounde"/>
    <s v="ZTE"/>
    <n v="8.4020340550119421"/>
    <n v="0"/>
    <n v="2.6205793974882505"/>
    <n v="13.791687712059083"/>
    <n v="8.7669932626208151"/>
    <n v="0"/>
    <n v="0"/>
    <n v="0"/>
    <n v="0"/>
    <n v="0"/>
    <n v="0"/>
    <n v="0"/>
    <n v="0"/>
    <n v="0"/>
    <n v="0"/>
    <n v="0"/>
    <n v="0"/>
    <n v="0"/>
    <n v="0"/>
    <n v="0"/>
    <n v="0"/>
    <n v="0"/>
    <n v="0"/>
    <n v="0"/>
    <n v="0"/>
    <n v="0"/>
    <x v="0"/>
    <m/>
    <x v="12"/>
    <x v="8"/>
    <s v="no impacts"/>
    <x v="6"/>
    <s v=""/>
    <s v="CTR_070"/>
    <m/>
  </r>
  <r>
    <s v="Towe-South-IHS"/>
    <s v="SUO_193"/>
    <s v="SUD-OUEST"/>
    <s v="IHS"/>
    <m/>
    <s v="SUD-OUEST"/>
    <s v="Limbe"/>
    <s v="Huawei"/>
    <n v="0"/>
    <n v="4.6460379016816343E-2"/>
    <n v="0"/>
    <n v="0"/>
    <n v="3.8175985138385951"/>
    <n v="0"/>
    <n v="0"/>
    <n v="0"/>
    <n v="0"/>
    <n v="0"/>
    <n v="0"/>
    <n v="0"/>
    <n v="0"/>
    <n v="0"/>
    <n v="0"/>
    <n v="0"/>
    <n v="0"/>
    <n v="0"/>
    <n v="0"/>
    <n v="0"/>
    <n v="0"/>
    <n v="0"/>
    <n v="0"/>
    <n v="0"/>
    <n v="0"/>
    <n v="0"/>
    <x v="0"/>
    <m/>
    <x v="12"/>
    <x v="8"/>
    <s v="no impacts"/>
    <x v="6"/>
    <s v=""/>
    <s v="SUO_193"/>
    <m/>
  </r>
  <r>
    <s v="Gazawa-MTN-IHS"/>
    <s v="EXN_130"/>
    <s v="EXTREME-NORD"/>
    <s v="IHS"/>
    <s v="Grid-Gen"/>
    <s v="EXTREME-NORD"/>
    <s v="Gazawa"/>
    <s v="Huawei"/>
    <n v="0"/>
    <n v="0"/>
    <n v="0"/>
    <n v="0"/>
    <n v="0"/>
    <n v="0"/>
    <n v="0"/>
    <n v="0"/>
    <n v="0"/>
    <n v="0"/>
    <n v="0"/>
    <n v="0"/>
    <n v="0"/>
    <n v="0"/>
    <n v="0"/>
    <n v="0"/>
    <n v="0"/>
    <n v="0"/>
    <n v="0"/>
    <n v="0"/>
    <n v="0"/>
    <n v="0"/>
    <n v="0"/>
    <n v="0"/>
    <n v="0"/>
    <n v="0"/>
    <x v="2"/>
    <m/>
    <x v="12"/>
    <x v="8"/>
    <s v="no impacts"/>
    <x v="6"/>
    <s v=""/>
    <s v="EXN_130"/>
    <m/>
  </r>
  <r>
    <s v="Bfsam-Baleng-IHS"/>
    <s v="OST_169"/>
    <s v="Bafoussam"/>
    <s v="IHS"/>
    <s v="Grid-Gen"/>
    <s v="OUEST"/>
    <s v="Bafoussam"/>
    <s v="Huawei"/>
    <n v="5.4664515042818447E-2"/>
    <n v="4.4498520401902782E-2"/>
    <n v="0"/>
    <n v="2.2153129128820632"/>
    <n v="2.8583209914591374"/>
    <n v="0"/>
    <n v="0"/>
    <n v="0"/>
    <n v="0"/>
    <n v="0"/>
    <n v="0"/>
    <n v="0"/>
    <n v="0"/>
    <n v="0"/>
    <n v="0"/>
    <n v="0"/>
    <n v="0"/>
    <n v="0"/>
    <n v="0"/>
    <n v="0"/>
    <n v="0"/>
    <n v="0"/>
    <n v="0"/>
    <n v="0"/>
    <n v="0"/>
    <n v="0"/>
    <x v="0"/>
    <m/>
    <x v="12"/>
    <x v="8"/>
    <s v="no impacts"/>
    <x v="6"/>
    <s v=""/>
    <s v="OST_169"/>
    <m/>
  </r>
  <r>
    <s v="Bsadi-BlocJ"/>
    <s v="LIT_247"/>
    <s v="Douala"/>
    <s v="IHS"/>
    <s v="Grid-Gen"/>
    <s v="LITTORAL"/>
    <s v="Douala"/>
    <s v="ZTE"/>
    <n v="0"/>
    <n v="0"/>
    <n v="0"/>
    <n v="5.0362159100313049"/>
    <n v="2.7981454372162435"/>
    <n v="0"/>
    <n v="0"/>
    <n v="0"/>
    <n v="0"/>
    <n v="0"/>
    <n v="0"/>
    <n v="0"/>
    <n v="0"/>
    <n v="0"/>
    <n v="0"/>
    <n v="0"/>
    <n v="0"/>
    <n v="0"/>
    <n v="0"/>
    <n v="0"/>
    <n v="0"/>
    <n v="0"/>
    <n v="0"/>
    <n v="0"/>
    <n v="0"/>
    <n v="0"/>
    <x v="0"/>
    <m/>
    <x v="12"/>
    <x v="8"/>
    <s v="no impacts"/>
    <x v="6"/>
    <s v=""/>
    <s v="LIT_247"/>
    <m/>
  </r>
  <r>
    <s v="Moutourwa-MTN"/>
    <s v="EXN_027"/>
    <s v="EXTREME-NORD"/>
    <s v="IHS"/>
    <s v="Grid-Gen"/>
    <s v="EXTREME-NORD"/>
    <s v="Moutourwa"/>
    <s v="Huawei"/>
    <n v="0"/>
    <n v="0"/>
    <n v="0"/>
    <n v="0"/>
    <n v="0"/>
    <n v="0"/>
    <n v="0"/>
    <n v="0"/>
    <n v="0"/>
    <n v="0"/>
    <n v="0"/>
    <n v="0"/>
    <n v="0"/>
    <n v="0"/>
    <n v="0"/>
    <n v="0"/>
    <n v="0"/>
    <n v="0"/>
    <n v="0"/>
    <n v="0"/>
    <n v="0"/>
    <n v="0"/>
    <n v="0"/>
    <n v="0"/>
    <n v="0"/>
    <n v="0"/>
    <x v="2"/>
    <m/>
    <x v="12"/>
    <x v="8"/>
    <s v="no impacts"/>
    <x v="6"/>
    <s v=""/>
    <s v="EXN_027"/>
    <m/>
  </r>
  <r>
    <s v="Mouda-IHS"/>
    <s v="EXN_186"/>
    <s v="EXTREME-NORD"/>
    <s v="IHS"/>
    <s v="Hybrid-Gen"/>
    <s v="EXTREME-NORD"/>
    <s v="Mouda"/>
    <s v="Huawei"/>
    <n v="0"/>
    <n v="0"/>
    <n v="0"/>
    <n v="0"/>
    <n v="0"/>
    <n v="0"/>
    <n v="0"/>
    <n v="0"/>
    <n v="0"/>
    <n v="0"/>
    <n v="0"/>
    <n v="0"/>
    <n v="0"/>
    <n v="0"/>
    <n v="0"/>
    <n v="0"/>
    <n v="0"/>
    <n v="0"/>
    <n v="0"/>
    <n v="0"/>
    <n v="0"/>
    <n v="0"/>
    <n v="0"/>
    <n v="0"/>
    <n v="0"/>
    <n v="0"/>
    <x v="2"/>
    <m/>
    <x v="12"/>
    <x v="8"/>
    <s v="no impacts"/>
    <x v="6"/>
    <s v=""/>
    <s v="EXN_186"/>
    <m/>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n v="0"/>
    <n v="0"/>
    <n v="0"/>
    <n v="0"/>
    <x v="0"/>
    <m/>
    <x v="12"/>
    <x v="8"/>
    <s v="no impacts"/>
    <x v="6"/>
    <s v=""/>
    <s v="NRD_118"/>
    <m/>
  </r>
  <r>
    <s v="Guider-CRTV"/>
    <s v="NRD_100"/>
    <s v="NORD"/>
    <s v="CAMUSAT"/>
    <s v="Medium Grid + Solar + GE"/>
    <s v="NORD"/>
    <s v="Guider"/>
    <s v="Huawei"/>
    <n v="6.1966196105960352"/>
    <n v="3.331235928123208"/>
    <n v="0"/>
    <n v="0"/>
    <n v="1.1197397220010674"/>
    <n v="0"/>
    <n v="0"/>
    <n v="0"/>
    <n v="0"/>
    <n v="0"/>
    <n v="0"/>
    <n v="0"/>
    <n v="0"/>
    <n v="0"/>
    <n v="0"/>
    <n v="0"/>
    <n v="0"/>
    <n v="3.3099230095339198"/>
    <n v="0"/>
    <n v="0"/>
    <n v="0"/>
    <n v="0"/>
    <n v="0"/>
    <n v="0"/>
    <n v="0"/>
    <n v="0"/>
    <x v="0"/>
    <m/>
    <x v="12"/>
    <x v="8"/>
    <s v="no impacts"/>
    <x v="6"/>
    <s v=""/>
    <s v="NRD_100"/>
    <m/>
  </r>
  <r>
    <s v="Badjouma-Zagam"/>
    <s v="EXN_239"/>
    <s v="EXTREME-NORD"/>
    <s v="CAMUSAT"/>
    <s v="Hybrid Solar - S3"/>
    <s v="EXTREME-NORD"/>
    <s v="Badjouma"/>
    <s v="Huawei"/>
    <n v="0"/>
    <n v="0"/>
    <n v="0"/>
    <n v="0"/>
    <n v="0"/>
    <n v="0"/>
    <n v="0"/>
    <n v="0"/>
    <n v="0"/>
    <n v="0"/>
    <n v="0"/>
    <n v="0"/>
    <n v="0"/>
    <n v="0"/>
    <n v="0"/>
    <n v="0"/>
    <n v="0"/>
    <n v="0"/>
    <n v="0"/>
    <n v="0"/>
    <n v="0"/>
    <n v="0"/>
    <n v="0"/>
    <n v="0"/>
    <n v="0"/>
    <n v="0"/>
    <x v="2"/>
    <m/>
    <x v="12"/>
    <x v="8"/>
    <s v="no impacts"/>
    <x v="6"/>
    <s v=""/>
    <s v="EXN_239"/>
    <m/>
  </r>
  <r>
    <s v="Madagascar-Nodal"/>
    <s v="LIT_814"/>
    <s v="Douala"/>
    <m/>
    <m/>
    <s v="LITTORAL"/>
    <s v="Douala"/>
    <s v="ZTE"/>
    <n v="0"/>
    <n v="0"/>
    <n v="0"/>
    <n v="0"/>
    <n v="0.70953292070096141"/>
    <n v="0"/>
    <n v="0"/>
    <n v="0"/>
    <n v="0"/>
    <n v="0"/>
    <n v="0"/>
    <n v="0"/>
    <n v="0"/>
    <n v="0"/>
    <n v="0"/>
    <n v="0"/>
    <n v="0"/>
    <n v="0"/>
    <n v="0"/>
    <n v="0"/>
    <n v="0"/>
    <n v="0"/>
    <n v="0"/>
    <n v="0"/>
    <n v="0"/>
    <n v="0"/>
    <x v="0"/>
    <m/>
    <x v="12"/>
    <x v="8"/>
    <s v="no impacts"/>
    <x v="6"/>
    <s v=""/>
    <s v="LIT_814"/>
    <m/>
  </r>
  <r>
    <s v="Gamdougoum-IHS"/>
    <s v="EXN_163"/>
    <s v="EXTREME-NORD"/>
    <s v="IHS"/>
    <s v="Solar-Gen"/>
    <s v="EXTREME-NORD"/>
    <s v="Gamdougoum"/>
    <s v="Huawei"/>
    <n v="0"/>
    <n v="0"/>
    <n v="0"/>
    <n v="0"/>
    <n v="0"/>
    <n v="0"/>
    <n v="0"/>
    <n v="0"/>
    <n v="0"/>
    <n v="0"/>
    <n v="0"/>
    <n v="0"/>
    <n v="0"/>
    <n v="0"/>
    <n v="0"/>
    <n v="0"/>
    <n v="0"/>
    <n v="0"/>
    <n v="0"/>
    <n v="0"/>
    <n v="0"/>
    <n v="0"/>
    <n v="0"/>
    <n v="0"/>
    <n v="0"/>
    <n v="0"/>
    <x v="2"/>
    <m/>
    <x v="12"/>
    <x v="8"/>
    <s v="no impacts"/>
    <x v="6"/>
    <s v=""/>
    <s v="EXN_163"/>
    <m/>
  </r>
  <r>
    <s v="Tiko-Likomba-IHS"/>
    <s v="SUO_209"/>
    <s v="SUD-OUEST"/>
    <s v="IHS"/>
    <s v="Grid-Gen"/>
    <s v="SUD-OUEST"/>
    <s v="Tiko"/>
    <s v="Huawei"/>
    <n v="0"/>
    <n v="0"/>
    <n v="0"/>
    <n v="0"/>
    <n v="0"/>
    <n v="0"/>
    <n v="0"/>
    <n v="0"/>
    <n v="0"/>
    <n v="0"/>
    <n v="0"/>
    <n v="0"/>
    <n v="0"/>
    <n v="0"/>
    <n v="0"/>
    <n v="0"/>
    <n v="0"/>
    <n v="0"/>
    <n v="0"/>
    <n v="0"/>
    <n v="0"/>
    <n v="0"/>
    <n v="0"/>
    <n v="0"/>
    <n v="0"/>
    <n v="0"/>
    <x v="2"/>
    <m/>
    <x v="12"/>
    <x v="8"/>
    <s v="no impacts"/>
    <x v="6"/>
    <s v=""/>
    <s v="SUO_209"/>
    <m/>
  </r>
  <r>
    <s v="Yassa-II"/>
    <s v="LIT_642"/>
    <s v="Douala"/>
    <s v="CAMUSAT"/>
    <s v="Good Grid + GE"/>
    <s v="LITTORAL"/>
    <s v="Douala"/>
    <s v="ZTE"/>
    <n v="0"/>
    <n v="0"/>
    <n v="0"/>
    <n v="2.3167766734297483E-2"/>
    <n v="7.1643509600980121E-2"/>
    <n v="0"/>
    <n v="2.4344881903245626E-2"/>
    <n v="0"/>
    <n v="0"/>
    <n v="0"/>
    <n v="0"/>
    <n v="0"/>
    <n v="0"/>
    <n v="0"/>
    <n v="0"/>
    <n v="0"/>
    <n v="0"/>
    <n v="0"/>
    <n v="0"/>
    <n v="0"/>
    <n v="0"/>
    <n v="0"/>
    <n v="0"/>
    <n v="0"/>
    <n v="0"/>
    <n v="0"/>
    <x v="0"/>
    <m/>
    <x v="12"/>
    <x v="8"/>
    <s v="no impacts"/>
    <x v="6"/>
    <s v=""/>
    <s v="LIT_642"/>
    <m/>
  </r>
  <r>
    <s v="Ngambe"/>
    <s v="SUO_029"/>
    <s v="LITTORAL"/>
    <s v="IHS"/>
    <s v="Grid-Hybrid-Gen"/>
    <s v="SUD-OUEST"/>
    <s v="Ngambe"/>
    <s v="ZTE"/>
    <n v="0"/>
    <n v="0"/>
    <n v="0"/>
    <n v="0"/>
    <n v="0"/>
    <n v="0"/>
    <n v="0"/>
    <n v="0"/>
    <n v="0"/>
    <n v="0"/>
    <n v="0"/>
    <n v="0"/>
    <n v="0"/>
    <n v="0"/>
    <n v="0"/>
    <n v="0"/>
    <n v="0"/>
    <n v="0"/>
    <n v="0"/>
    <n v="0"/>
    <n v="0"/>
    <n v="0"/>
    <n v="0"/>
    <n v="0"/>
    <n v="0"/>
    <n v="0"/>
    <x v="2"/>
    <m/>
    <x v="12"/>
    <x v="8"/>
    <s v="no impacts"/>
    <x v="6"/>
    <s v=""/>
    <s v="SUO_029"/>
    <m/>
  </r>
  <r>
    <s v="Yassa-Dispensaire"/>
    <s v="LIT_639"/>
    <s v="Douala"/>
    <s v="CAMUSAT"/>
    <s v="Good Grid + GE"/>
    <s v="LITTORAL"/>
    <s v="Douala"/>
    <s v="ZTE"/>
    <n v="0"/>
    <n v="0"/>
    <n v="0"/>
    <n v="0"/>
    <n v="6.7042059395090808E-2"/>
    <n v="0"/>
    <n v="0"/>
    <n v="0"/>
    <n v="0"/>
    <n v="0"/>
    <n v="0"/>
    <n v="0"/>
    <n v="0"/>
    <n v="0"/>
    <n v="0"/>
    <n v="0"/>
    <n v="0"/>
    <n v="0"/>
    <n v="0"/>
    <n v="0"/>
    <n v="0"/>
    <n v="0"/>
    <n v="0"/>
    <n v="0"/>
    <n v="0"/>
    <n v="0"/>
    <x v="0"/>
    <m/>
    <x v="12"/>
    <x v="8"/>
    <s v="no impacts"/>
    <x v="6"/>
    <s v=""/>
    <s v="LIT_639"/>
    <m/>
  </r>
  <r>
    <s v="Du-Levant"/>
    <s v="LIT_046"/>
    <s v="Douala"/>
    <s v="IHS"/>
    <s v="Grid-Gen"/>
    <s v="LITTORAL"/>
    <s v="Douala"/>
    <s v="ZTE"/>
    <n v="0"/>
    <n v="0"/>
    <n v="0"/>
    <n v="0"/>
    <n v="1.4803115003438603E-3"/>
    <n v="0"/>
    <n v="0"/>
    <n v="0"/>
    <n v="0"/>
    <n v="0"/>
    <n v="0"/>
    <n v="0"/>
    <n v="0"/>
    <n v="0"/>
    <n v="0"/>
    <n v="0"/>
    <n v="0"/>
    <n v="0"/>
    <n v="0"/>
    <n v="0"/>
    <n v="0"/>
    <n v="0"/>
    <n v="0"/>
    <n v="0"/>
    <n v="0"/>
    <n v="0"/>
    <x v="0"/>
    <m/>
    <x v="12"/>
    <x v="8"/>
    <s v="no impacts"/>
    <x v="6"/>
    <s v=""/>
    <s v="LIT_046"/>
    <m/>
  </r>
  <r>
    <s v="Tiko-Market-IHS"/>
    <s v="SUO_104"/>
    <s v="SUD-OUEST"/>
    <s v="IHS"/>
    <s v="Grid-Gen"/>
    <s v="SUD-OUEST"/>
    <s v="Tiko"/>
    <s v="Huawei"/>
    <n v="0"/>
    <n v="0"/>
    <n v="0"/>
    <n v="0"/>
    <n v="0"/>
    <n v="0"/>
    <n v="0"/>
    <n v="0"/>
    <n v="0"/>
    <n v="0"/>
    <n v="0"/>
    <n v="0"/>
    <n v="0"/>
    <n v="0"/>
    <n v="0"/>
    <n v="0"/>
    <n v="0"/>
    <n v="0"/>
    <n v="0"/>
    <n v="0"/>
    <n v="0"/>
    <n v="0"/>
    <n v="0"/>
    <n v="0"/>
    <n v="0"/>
    <n v="0"/>
    <x v="2"/>
    <m/>
    <x v="12"/>
    <x v="8"/>
    <s v="no impacts"/>
    <x v="6"/>
    <s v=""/>
    <s v="SUO_104"/>
    <m/>
  </r>
  <r>
    <s v="Messamena"/>
    <s v="EST_046"/>
    <s v="CENTRE"/>
    <s v="IHS"/>
    <s v="Solar-Gen"/>
    <s v="EST"/>
    <s v="Messamena"/>
    <s v="ZTE"/>
    <n v="0"/>
    <n v="0"/>
    <n v="0"/>
    <n v="0"/>
    <n v="0"/>
    <n v="0"/>
    <n v="0"/>
    <n v="0"/>
    <n v="0"/>
    <n v="0"/>
    <n v="0"/>
    <n v="0"/>
    <n v="0"/>
    <n v="0"/>
    <n v="0"/>
    <n v="0"/>
    <n v="0"/>
    <n v="0"/>
    <n v="0"/>
    <n v="0"/>
    <n v="0"/>
    <n v="0"/>
    <n v="0"/>
    <n v="0"/>
    <n v="0"/>
    <n v="0"/>
    <x v="1"/>
    <m/>
    <x v="4"/>
    <x v="1"/>
    <s v="EXCLU"/>
    <x v="1"/>
    <s v=""/>
    <s v="EST_046"/>
    <m/>
  </r>
  <r>
    <s v="Nji-Camtel"/>
    <s v="CTR_139"/>
    <s v="CENTRE"/>
    <s v="CAMUSAT"/>
    <s v="Hybrid Solar - S3"/>
    <s v="CENTRE"/>
    <s v="Nji"/>
    <s v="ZTE"/>
    <n v="0"/>
    <n v="0"/>
    <n v="0"/>
    <n v="0"/>
    <n v="0"/>
    <n v="0"/>
    <n v="0"/>
    <n v="0"/>
    <n v="0"/>
    <n v="0"/>
    <n v="0"/>
    <n v="0"/>
    <n v="0"/>
    <n v="0"/>
    <n v="0"/>
    <n v="0"/>
    <n v="0"/>
    <n v="0"/>
    <n v="0"/>
    <n v="0"/>
    <n v="0"/>
    <n v="0"/>
    <n v="0"/>
    <n v="0"/>
    <n v="0"/>
    <n v="0"/>
    <x v="1"/>
    <m/>
    <x v="4"/>
    <x v="1"/>
    <s v="EXCLU"/>
    <x v="1"/>
    <s v="(05/06/2026  groupe whatsapp incident): impacted by CTR_139_Z_Nji-Camtel(CTR-139),  Probleme d'energie  || Action : RCA CAMUSAT attendu..;..;(05/06/2026  cell zte): 06/05/2026 : Power issue ||Mail sent to Camusat"/>
    <s v="CTR_139"/>
    <m/>
  </r>
  <r>
    <s v="Nguelemendouka-FH"/>
    <s v="EST_024"/>
    <s v="CENTRE"/>
    <s v="IHS"/>
    <s v="Hybrid-Gen-Lithium"/>
    <s v="EST"/>
    <s v="Nguelemendouka"/>
    <s v="ZTE"/>
    <n v="0"/>
    <n v="0"/>
    <n v="0"/>
    <n v="0"/>
    <n v="0"/>
    <n v="0"/>
    <n v="0"/>
    <n v="0"/>
    <n v="0"/>
    <n v="0"/>
    <n v="0"/>
    <n v="0"/>
    <n v="0"/>
    <n v="0"/>
    <n v="0"/>
    <n v="0"/>
    <n v="0"/>
    <n v="0"/>
    <n v="0"/>
    <n v="0"/>
    <n v="0"/>
    <n v="0"/>
    <n v="0"/>
    <n v="0"/>
    <n v="0"/>
    <n v="0"/>
    <x v="1"/>
    <m/>
    <x v="4"/>
    <x v="1"/>
    <s v="EXCLU"/>
    <x v="1"/>
    <s v=""/>
    <s v="EST_024"/>
    <m/>
  </r>
  <r>
    <s v="Nguem-MTN"/>
    <s v="EST_077"/>
    <s v="CENTRE"/>
    <s v="IHS"/>
    <s v="Grid-Gen"/>
    <s v="EST"/>
    <s v="Nguem"/>
    <s v="ZTE"/>
    <n v="0"/>
    <n v="0"/>
    <n v="0"/>
    <n v="0"/>
    <n v="0"/>
    <n v="0"/>
    <n v="0"/>
    <n v="0"/>
    <n v="0"/>
    <n v="0"/>
    <n v="0"/>
    <n v="0"/>
    <n v="0"/>
    <n v="0"/>
    <n v="0"/>
    <n v="0"/>
    <n v="0"/>
    <n v="0"/>
    <n v="0"/>
    <n v="0"/>
    <n v="0"/>
    <n v="0"/>
    <n v="0"/>
    <n v="0"/>
    <n v="0"/>
    <n v="0"/>
    <x v="1"/>
    <m/>
    <x v="4"/>
    <x v="1"/>
    <s v="EXCLU"/>
    <x v="1"/>
    <s v=""/>
    <s v="EST_077"/>
    <m/>
  </r>
  <r>
    <s v="Ndogp-Ecole-Publique"/>
    <s v="LIT_693"/>
    <s v="Douala"/>
    <s v="CAMUSAT"/>
    <s v="Good Grid no GE - 8h"/>
    <s v="LITTORAL"/>
    <s v="Douala"/>
    <s v="ZTE"/>
    <n v="0"/>
    <n v="0"/>
    <n v="0"/>
    <n v="10.211349245076804"/>
    <n v="0"/>
    <n v="0"/>
    <n v="0"/>
    <n v="0"/>
    <n v="0"/>
    <n v="0"/>
    <n v="0"/>
    <n v="0"/>
    <n v="0"/>
    <n v="0"/>
    <n v="0"/>
    <n v="0"/>
    <n v="0"/>
    <n v="0"/>
    <n v="0"/>
    <n v="0"/>
    <n v="0"/>
    <n v="0"/>
    <n v="0"/>
    <n v="0"/>
    <n v="0"/>
    <n v="0"/>
    <x v="0"/>
    <m/>
    <x v="12"/>
    <x v="8"/>
    <s v="no impacts"/>
    <x v="6"/>
    <s v=""/>
    <s v="LIT_693"/>
    <m/>
  </r>
  <r>
    <s v="Ndogpassi-Lycee-II"/>
    <s v="LIT_409"/>
    <s v="Douala"/>
    <s v="IHS"/>
    <s v="Grid-Gen"/>
    <s v="LITTORAL"/>
    <s v="Douala"/>
    <s v="ZTE"/>
    <n v="0"/>
    <n v="0"/>
    <n v="0"/>
    <n v="5.3193299432416499"/>
    <n v="0"/>
    <n v="0"/>
    <n v="0"/>
    <n v="0"/>
    <n v="0"/>
    <n v="0"/>
    <n v="0"/>
    <n v="0"/>
    <n v="0"/>
    <n v="0"/>
    <n v="0"/>
    <n v="0"/>
    <n v="0"/>
    <n v="0"/>
    <n v="0"/>
    <n v="0"/>
    <n v="0"/>
    <n v="0"/>
    <n v="0"/>
    <n v="0"/>
    <n v="0"/>
    <n v="0"/>
    <x v="0"/>
    <m/>
    <x v="12"/>
    <x v="8"/>
    <s v="no impacts"/>
    <x v="6"/>
    <s v=""/>
    <s v="LIT_409"/>
    <m/>
  </r>
  <r>
    <s v="Mbouda-Lepi"/>
    <s v="OST_071"/>
    <s v="OUEST"/>
    <s v="IHS"/>
    <s v="Grid-Gen"/>
    <s v="OUEST"/>
    <s v="Mbouda"/>
    <s v="Huawei"/>
    <n v="0"/>
    <n v="0"/>
    <n v="0"/>
    <n v="4.9775028322104369"/>
    <n v="0"/>
    <n v="0"/>
    <n v="0"/>
    <n v="0"/>
    <n v="0"/>
    <n v="0"/>
    <n v="0"/>
    <n v="0"/>
    <n v="0"/>
    <n v="0"/>
    <n v="0"/>
    <n v="0"/>
    <n v="0"/>
    <n v="0"/>
    <n v="0"/>
    <n v="0"/>
    <n v="0"/>
    <n v="0"/>
    <n v="0"/>
    <n v="0"/>
    <n v="0"/>
    <n v="0"/>
    <x v="0"/>
    <m/>
    <x v="12"/>
    <x v="8"/>
    <s v="no impacts"/>
    <x v="6"/>
    <s v=""/>
    <s v="OST_071"/>
    <m/>
  </r>
  <r>
    <s v="Dschang-Q-Admin"/>
    <s v="OST_112"/>
    <s v="OUEST"/>
    <s v="IHS"/>
    <s v="Grid-Gen"/>
    <s v="OUEST"/>
    <s v="Dschang"/>
    <s v="Huawei"/>
    <n v="0"/>
    <n v="0"/>
    <n v="0"/>
    <n v="4.6290054018885218"/>
    <n v="0"/>
    <n v="0"/>
    <n v="0"/>
    <n v="0"/>
    <n v="0"/>
    <n v="0"/>
    <n v="0"/>
    <n v="0"/>
    <n v="0"/>
    <n v="0"/>
    <n v="0"/>
    <n v="0"/>
    <n v="0"/>
    <n v="0"/>
    <n v="0"/>
    <n v="0"/>
    <n v="0"/>
    <n v="0"/>
    <n v="0"/>
    <n v="0"/>
    <n v="0"/>
    <n v="0"/>
    <x v="0"/>
    <m/>
    <x v="12"/>
    <x v="8"/>
    <s v="no impacts"/>
    <x v="6"/>
    <s v=""/>
    <s v="OST_112"/>
    <m/>
  </r>
  <r>
    <s v="Andom"/>
    <s v="EST_150"/>
    <s v="CENTRE"/>
    <s v="CAMUSAT"/>
    <m/>
    <s v="EST"/>
    <s v="Andom"/>
    <s v="ZTE"/>
    <n v="0"/>
    <n v="0"/>
    <n v="0"/>
    <n v="0"/>
    <n v="0"/>
    <n v="0"/>
    <n v="0"/>
    <n v="0"/>
    <n v="0"/>
    <n v="0"/>
    <n v="0"/>
    <n v="0"/>
    <n v="0"/>
    <n v="0"/>
    <n v="0"/>
    <n v="0"/>
    <n v="0"/>
    <n v="0"/>
    <n v="0"/>
    <n v="0"/>
    <n v="0"/>
    <n v="0"/>
    <n v="0"/>
    <n v="0"/>
    <n v="0"/>
    <n v="0"/>
    <x v="1"/>
    <m/>
    <x v="4"/>
    <x v="1"/>
    <s v="EXCLU"/>
    <x v="1"/>
    <s v=""/>
    <s v="EST_150"/>
    <m/>
  </r>
  <r>
    <s v="Meba-CAMTEL"/>
    <s v="CTR_407"/>
    <s v="CENTRE"/>
    <s v="CAMUSAT"/>
    <s v="Hybrid Solar - S3"/>
    <s v="CENTRE"/>
    <s v="Meba"/>
    <s v="ZTE"/>
    <n v="0"/>
    <n v="0"/>
    <n v="0"/>
    <n v="0"/>
    <n v="0"/>
    <n v="0"/>
    <n v="0"/>
    <n v="0"/>
    <n v="0"/>
    <n v="0"/>
    <n v="0"/>
    <n v="0"/>
    <n v="0"/>
    <n v="0"/>
    <n v="0"/>
    <n v="0"/>
    <n v="0"/>
    <n v="0"/>
    <n v="0"/>
    <n v="0"/>
    <n v="0"/>
    <n v="0"/>
    <n v="0"/>
    <n v="0"/>
    <n v="0"/>
    <n v="0"/>
    <x v="1"/>
    <m/>
    <x v="4"/>
    <x v="1"/>
    <s v="EXCLU"/>
    <x v="1"/>
    <s v=""/>
    <s v="CTR_407"/>
    <m/>
  </r>
  <r>
    <s v="Mbouda-Batang-IHS"/>
    <s v="OST_142"/>
    <s v="OUEST"/>
    <s v="IHS"/>
    <s v="Grid-Gen"/>
    <s v="OUEST"/>
    <s v="Mbouda"/>
    <s v="Huawei"/>
    <n v="0"/>
    <n v="0"/>
    <n v="0"/>
    <n v="3.5224814729206435"/>
    <n v="0"/>
    <n v="0"/>
    <n v="0"/>
    <n v="0"/>
    <n v="0"/>
    <n v="0"/>
    <n v="0"/>
    <n v="0"/>
    <n v="0"/>
    <n v="0"/>
    <n v="0"/>
    <n v="0"/>
    <n v="0"/>
    <n v="0"/>
    <n v="0"/>
    <n v="0"/>
    <n v="0"/>
    <n v="0"/>
    <n v="0"/>
    <n v="0"/>
    <n v="0"/>
    <n v="0"/>
    <x v="0"/>
    <m/>
    <x v="12"/>
    <x v="8"/>
    <s v="no impacts"/>
    <x v="6"/>
    <s v=""/>
    <s v="OST_142"/>
    <m/>
  </r>
  <r>
    <s v="Yoko"/>
    <s v="CTR_335"/>
    <s v="CENTRE"/>
    <s v="IHS"/>
    <s v="Grid-Gen"/>
    <s v="CENTRE"/>
    <s v="Yoko"/>
    <s v="ZTE"/>
    <n v="0"/>
    <n v="0"/>
    <n v="0"/>
    <n v="0"/>
    <n v="0"/>
    <n v="0"/>
    <n v="0"/>
    <n v="0"/>
    <n v="0"/>
    <n v="0"/>
    <n v="0"/>
    <n v="0"/>
    <n v="0"/>
    <n v="0"/>
    <n v="0"/>
    <n v="0"/>
    <n v="0"/>
    <n v="0"/>
    <n v="0"/>
    <n v="0"/>
    <n v="0"/>
    <n v="0"/>
    <n v="0"/>
    <n v="0"/>
    <n v="0"/>
    <n v="0"/>
    <x v="1"/>
    <m/>
    <x v="4"/>
    <x v="1"/>
    <s v="EXCLU"/>
    <x v="1"/>
    <s v=""/>
    <s v="CTR_335"/>
    <m/>
  </r>
  <r>
    <s v="Mak-Village"/>
    <s v="LIT_531"/>
    <s v="Douala"/>
    <s v="IHS"/>
    <s v="Grid-Gen"/>
    <s v="LITTORAL"/>
    <s v="Douala"/>
    <s v="ZTE"/>
    <n v="0"/>
    <n v="4.1730337896259782"/>
    <n v="0"/>
    <n v="2.9638868200198045"/>
    <n v="0"/>
    <n v="0"/>
    <n v="0"/>
    <n v="0"/>
    <n v="0"/>
    <n v="0"/>
    <n v="0"/>
    <n v="0"/>
    <n v="0"/>
    <n v="0"/>
    <n v="0"/>
    <n v="0"/>
    <n v="0"/>
    <n v="1.8905183016438626E-3"/>
    <n v="0"/>
    <n v="0"/>
    <n v="0"/>
    <n v="0"/>
    <n v="0"/>
    <n v="0"/>
    <n v="0"/>
    <n v="0"/>
    <x v="0"/>
    <m/>
    <x v="12"/>
    <x v="8"/>
    <s v="no impacts"/>
    <x v="6"/>
    <s v=""/>
    <s v="LIT_531"/>
    <m/>
  </r>
  <r>
    <s v="Franqueville"/>
    <s v="LIT_596"/>
    <s v="Douala"/>
    <s v="CAMUSAT"/>
    <s v="Good Grid no GE - 8h"/>
    <s v="LITTORAL"/>
    <s v="Douala"/>
    <s v="ZTE"/>
    <n v="0"/>
    <n v="0"/>
    <n v="0"/>
    <n v="2.1085521340741318"/>
    <n v="0"/>
    <n v="0"/>
    <n v="0"/>
    <n v="0"/>
    <n v="0"/>
    <n v="0"/>
    <n v="0"/>
    <n v="0"/>
    <n v="0"/>
    <n v="0"/>
    <n v="0"/>
    <n v="0"/>
    <n v="0"/>
    <n v="0"/>
    <n v="0"/>
    <n v="0"/>
    <n v="0"/>
    <n v="0"/>
    <n v="0"/>
    <n v="0"/>
    <n v="0"/>
    <n v="0"/>
    <x v="0"/>
    <m/>
    <x v="12"/>
    <x v="8"/>
    <s v="no impacts"/>
    <x v="6"/>
    <s v=""/>
    <s v="LIT_596"/>
    <m/>
  </r>
  <r>
    <s v="Gra-Yelwa-II"/>
    <s v="NRD_072"/>
    <s v="Garoua"/>
    <s v="IHS"/>
    <s v="Grid-Gen"/>
    <s v="NORD"/>
    <s v="Garoua"/>
    <s v="Huawei"/>
    <n v="0"/>
    <n v="0"/>
    <n v="0"/>
    <n v="1.5103636073086726"/>
    <n v="0"/>
    <n v="0"/>
    <n v="0"/>
    <n v="0"/>
    <n v="0"/>
    <n v="0"/>
    <n v="0"/>
    <n v="0"/>
    <n v="0"/>
    <n v="0"/>
    <n v="0"/>
    <n v="0"/>
    <n v="0"/>
    <n v="0"/>
    <n v="0"/>
    <n v="0"/>
    <n v="0"/>
    <n v="0"/>
    <n v="0"/>
    <n v="0"/>
    <n v="0"/>
    <n v="0"/>
    <x v="0"/>
    <m/>
    <x v="12"/>
    <x v="8"/>
    <s v="no impacts"/>
    <x v="6"/>
    <s v=""/>
    <s v="NRD_072"/>
    <m/>
  </r>
  <r>
    <s v="Abong-Mbang-II"/>
    <s v="EST_036"/>
    <s v="CENTRE"/>
    <s v="IHS"/>
    <s v="Grid-Gen"/>
    <s v="EST"/>
    <s v="Abong-Mbang"/>
    <s v="ZTE"/>
    <n v="0"/>
    <n v="0"/>
    <n v="0"/>
    <n v="0"/>
    <n v="0"/>
    <n v="0"/>
    <n v="0"/>
    <n v="0"/>
    <n v="0"/>
    <n v="0"/>
    <n v="0"/>
    <n v="0"/>
    <n v="0"/>
    <n v="0"/>
    <n v="0"/>
    <n v="0"/>
    <n v="0"/>
    <n v="0"/>
    <n v="0"/>
    <n v="0"/>
    <n v="0"/>
    <n v="0"/>
    <n v="0"/>
    <n v="0"/>
    <n v="0"/>
    <n v="0"/>
    <x v="1"/>
    <m/>
    <x v="4"/>
    <x v="1"/>
    <s v="EXCLU"/>
    <x v="1"/>
    <s v=""/>
    <s v="EST_036"/>
    <m/>
  </r>
  <r>
    <s v="EST_201_Z_Bertoua-Qtier-Toungou"/>
    <s v="EST_201"/>
    <s v="CENTRE"/>
    <s v="ESCO"/>
    <s v="Hybrid Solar - S1"/>
    <s v="EST"/>
    <s v="Bertoua"/>
    <s v="ZTE"/>
    <n v="0"/>
    <n v="0"/>
    <n v="0"/>
    <n v="0.68887990000941646"/>
    <n v="0"/>
    <n v="0"/>
    <n v="0"/>
    <n v="0"/>
    <n v="0"/>
    <n v="0"/>
    <n v="0"/>
    <n v="0"/>
    <n v="0"/>
    <n v="0"/>
    <n v="0"/>
    <n v="0"/>
    <n v="0"/>
    <n v="0"/>
    <n v="0"/>
    <n v="0"/>
    <n v="0"/>
    <n v="0"/>
    <n v="0"/>
    <n v="0"/>
    <n v="0"/>
    <n v="0"/>
    <x v="0"/>
    <m/>
    <x v="12"/>
    <x v="8"/>
    <s v="no impacts"/>
    <x v="6"/>
    <s v=""/>
    <s v="EST_201"/>
    <m/>
  </r>
  <r>
    <s v="Japoma-Stade-Camtel"/>
    <s v="LIT_733"/>
    <s v="Douala"/>
    <s v="CAMUSAT"/>
    <s v="Good Grid no GE - 8h"/>
    <s v="LITTORAL"/>
    <s v="Douala"/>
    <s v="ZTE"/>
    <n v="0"/>
    <n v="0.29117548860980513"/>
    <n v="0"/>
    <n v="0.33929452991013997"/>
    <n v="0"/>
    <n v="0"/>
    <n v="0"/>
    <n v="0"/>
    <n v="0"/>
    <n v="0"/>
    <n v="0"/>
    <n v="0"/>
    <n v="0"/>
    <n v="0"/>
    <n v="0"/>
    <n v="0"/>
    <n v="0"/>
    <n v="0"/>
    <n v="0"/>
    <n v="0"/>
    <n v="0"/>
    <n v="0"/>
    <n v="0"/>
    <n v="0"/>
    <n v="0"/>
    <n v="0"/>
    <x v="0"/>
    <m/>
    <x v="12"/>
    <x v="8"/>
    <s v="no impacts"/>
    <x v="6"/>
    <s v=""/>
    <s v="LIT_733"/>
    <m/>
  </r>
  <r>
    <s v="Baloum-IHS"/>
    <s v="OST_167"/>
    <s v="OUEST"/>
    <s v="IHS"/>
    <s v="Gen Only"/>
    <s v="OUEST"/>
    <s v="Baloum"/>
    <s v="NOKIA"/>
    <n v="0"/>
    <n v="0"/>
    <n v="0"/>
    <n v="0.28512029463099731"/>
    <n v="0"/>
    <n v="0"/>
    <n v="0"/>
    <n v="0"/>
    <n v="0"/>
    <n v="0"/>
    <n v="0"/>
    <n v="0"/>
    <n v="0"/>
    <n v="0"/>
    <n v="0"/>
    <n v="0"/>
    <n v="0"/>
    <n v="0"/>
    <n v="0"/>
    <n v="0"/>
    <n v="0"/>
    <n v="0"/>
    <n v="0"/>
    <n v="0"/>
    <n v="0"/>
    <n v="0"/>
    <x v="0"/>
    <m/>
    <x v="12"/>
    <x v="8"/>
    <s v="no impacts"/>
    <x v="6"/>
    <s v=""/>
    <s v="OST_167"/>
    <m/>
  </r>
  <r>
    <s v="Aeroport"/>
    <s v="LIT_033"/>
    <s v="Douala"/>
    <s v="IHS"/>
    <s v="Grid-Gen (LL)"/>
    <s v="LITTORAL"/>
    <s v="Douala"/>
    <s v="ZTE"/>
    <n v="0"/>
    <n v="0"/>
    <n v="0"/>
    <n v="2.5307976132384814E-2"/>
    <n v="0"/>
    <n v="0"/>
    <n v="2.751952584374202E-2"/>
    <n v="0"/>
    <n v="0"/>
    <n v="0"/>
    <n v="0"/>
    <n v="0"/>
    <n v="0"/>
    <n v="0"/>
    <n v="0"/>
    <n v="0"/>
    <n v="0"/>
    <n v="0"/>
    <n v="0"/>
    <n v="0"/>
    <n v="0"/>
    <n v="0"/>
    <n v="0"/>
    <n v="0"/>
    <n v="0"/>
    <n v="0"/>
    <x v="0"/>
    <m/>
    <x v="12"/>
    <x v="8"/>
    <s v="no impacts"/>
    <x v="6"/>
    <s v=""/>
    <s v="LIT_033"/>
    <m/>
  </r>
  <r>
    <s v="Eseka"/>
    <s v="CTR_067"/>
    <s v="CENTRE"/>
    <s v="IHS"/>
    <s v="Grid-Gen"/>
    <s v="CENTRE"/>
    <s v="Eseka"/>
    <s v="ZTE"/>
    <n v="0"/>
    <n v="0"/>
    <n v="0"/>
    <n v="0"/>
    <n v="0"/>
    <n v="0"/>
    <n v="0"/>
    <n v="0"/>
    <n v="0"/>
    <n v="0"/>
    <n v="0"/>
    <n v="0"/>
    <n v="0"/>
    <n v="0"/>
    <n v="0"/>
    <n v="0"/>
    <n v="0"/>
    <n v="0"/>
    <n v="0"/>
    <n v="0"/>
    <n v="0"/>
    <n v="0"/>
    <n v="0"/>
    <n v="0"/>
    <n v="0"/>
    <n v="0"/>
    <x v="1"/>
    <m/>
    <x v="4"/>
    <x v="1"/>
    <s v="EXCLU"/>
    <x v="1"/>
    <s v=""/>
    <s v="CTR_067"/>
    <m/>
  </r>
  <r>
    <s v="Ange-Raphael"/>
    <s v="LIT_056"/>
    <s v="Douala"/>
    <s v="IHS"/>
    <s v="GridOnly"/>
    <s v="LITTORAL"/>
    <s v="Douala"/>
    <s v="ZTE"/>
    <n v="0"/>
    <n v="0"/>
    <n v="0"/>
    <n v="2.2472198679918932E-3"/>
    <n v="0"/>
    <n v="0"/>
    <n v="0"/>
    <n v="0"/>
    <n v="0"/>
    <n v="0"/>
    <n v="0"/>
    <n v="0"/>
    <n v="0"/>
    <n v="0"/>
    <n v="0"/>
    <n v="0"/>
    <n v="0"/>
    <n v="0"/>
    <n v="0"/>
    <n v="0"/>
    <n v="0"/>
    <n v="0"/>
    <n v="0"/>
    <n v="0"/>
    <n v="0"/>
    <n v="0"/>
    <x v="0"/>
    <m/>
    <x v="12"/>
    <x v="8"/>
    <s v="no impacts"/>
    <x v="6"/>
    <s v=""/>
    <s v="LIT_056"/>
    <m/>
  </r>
  <r>
    <s v="Socaver"/>
    <s v="LIT_024"/>
    <s v="Douala"/>
    <s v="IHS"/>
    <s v="Grid-Gen"/>
    <s v="LITTORAL"/>
    <s v="Douala"/>
    <s v="ZTE"/>
    <n v="0"/>
    <n v="0"/>
    <n v="0"/>
    <n v="2.2115497113572098E-3"/>
    <n v="0"/>
    <n v="0"/>
    <n v="0"/>
    <n v="0"/>
    <n v="0"/>
    <n v="0"/>
    <n v="0"/>
    <n v="0"/>
    <n v="0"/>
    <n v="0"/>
    <n v="0"/>
    <n v="0"/>
    <n v="0"/>
    <n v="0"/>
    <n v="0"/>
    <n v="0"/>
    <n v="0"/>
    <n v="0"/>
    <n v="0"/>
    <n v="0"/>
    <n v="0"/>
    <n v="0"/>
    <x v="0"/>
    <m/>
    <x v="12"/>
    <x v="8"/>
    <s v="no impacts"/>
    <x v="6"/>
    <s v=""/>
    <s v="LIT_024"/>
    <m/>
  </r>
  <r>
    <s v="Santa-New"/>
    <s v="NRO_104"/>
    <s v="NORD-OUEST"/>
    <s v="IHS"/>
    <s v="Grid-Gen"/>
    <s v="NORD-OUEST"/>
    <s v="Santa"/>
    <s v="Huawei"/>
    <n v="0"/>
    <n v="0"/>
    <n v="0"/>
    <n v="0"/>
    <n v="0"/>
    <n v="0"/>
    <n v="0"/>
    <n v="0"/>
    <n v="0"/>
    <n v="0"/>
    <n v="0"/>
    <n v="0"/>
    <n v="0"/>
    <n v="0"/>
    <n v="0"/>
    <n v="0"/>
    <n v="0"/>
    <n v="0"/>
    <n v="0"/>
    <n v="0"/>
    <n v="0"/>
    <n v="0"/>
    <n v="0"/>
    <n v="0"/>
    <n v="0"/>
    <n v="0"/>
    <x v="2"/>
    <m/>
    <x v="12"/>
    <x v="8"/>
    <s v="no impacts"/>
    <x v="6"/>
    <s v=""/>
    <s v="NRO_104"/>
    <m/>
  </r>
  <r>
    <s v="Kette"/>
    <s v="EST_045"/>
    <s v="CENTRE"/>
    <s v="IHS"/>
    <s v="Solar-Gen-Lithium"/>
    <s v="EST"/>
    <s v="Kette"/>
    <s v="ZTE"/>
    <n v="0"/>
    <n v="0"/>
    <n v="0"/>
    <n v="0"/>
    <n v="0"/>
    <n v="0"/>
    <n v="0"/>
    <n v="0"/>
    <n v="0"/>
    <n v="0"/>
    <n v="0"/>
    <n v="0"/>
    <n v="0"/>
    <n v="0"/>
    <n v="0"/>
    <n v="0"/>
    <n v="0"/>
    <n v="0"/>
    <n v="0"/>
    <n v="0"/>
    <n v="0"/>
    <n v="0"/>
    <n v="0"/>
    <n v="0"/>
    <n v="0"/>
    <n v="0"/>
    <x v="1"/>
    <m/>
    <x v="4"/>
    <x v="1"/>
    <s v="EXCLU"/>
    <x v="1"/>
    <s v=""/>
    <s v="EST_045"/>
    <m/>
  </r>
  <r>
    <s v="Eseka-Town-MTN-IHS"/>
    <s v="CTR_185"/>
    <s v="CENTRE"/>
    <s v="IHS"/>
    <s v="Grid-Gen"/>
    <s v="CENTRE"/>
    <s v="Eseka"/>
    <s v="ZTE"/>
    <n v="0"/>
    <n v="0"/>
    <n v="0"/>
    <n v="0"/>
    <n v="0"/>
    <n v="0"/>
    <n v="0"/>
    <n v="0"/>
    <n v="0"/>
    <n v="0"/>
    <n v="0"/>
    <n v="0"/>
    <n v="0"/>
    <n v="0"/>
    <n v="0"/>
    <n v="0"/>
    <n v="0"/>
    <n v="0"/>
    <n v="0"/>
    <n v="0"/>
    <n v="0"/>
    <n v="0"/>
    <n v="0"/>
    <n v="0"/>
    <n v="0"/>
    <n v="0"/>
    <x v="1"/>
    <m/>
    <x v="4"/>
    <x v="1"/>
    <s v="EXCLU"/>
    <x v="1"/>
    <s v=""/>
    <s v="CTR_185"/>
    <m/>
  </r>
  <r>
    <s v="Logpom-Kosovo"/>
    <s v="LIT_276"/>
    <s v="Douala"/>
    <s v="IHS"/>
    <s v="Grid-Gen"/>
    <s v="LITTORAL"/>
    <s v="Douala"/>
    <s v="ZTE"/>
    <n v="0"/>
    <n v="0"/>
    <n v="0"/>
    <n v="1.9083533799613751E-3"/>
    <n v="0"/>
    <n v="0"/>
    <n v="0"/>
    <n v="0"/>
    <n v="0"/>
    <n v="0"/>
    <n v="0"/>
    <n v="0"/>
    <n v="0"/>
    <n v="0"/>
    <n v="0"/>
    <n v="0"/>
    <n v="0"/>
    <n v="0"/>
    <n v="0"/>
    <n v="0"/>
    <n v="0"/>
    <n v="0"/>
    <n v="0"/>
    <n v="0"/>
    <n v="0"/>
    <n v="0"/>
    <x v="0"/>
    <m/>
    <x v="12"/>
    <x v="8"/>
    <s v="no impacts"/>
    <x v="6"/>
    <s v=""/>
    <s v="LIT_276"/>
    <m/>
  </r>
  <r>
    <s v="Akum"/>
    <s v="NRO_001"/>
    <s v="NORD-OUEST"/>
    <s v="CAMUSAT"/>
    <s v="Medium Grid + Solar + GE"/>
    <s v="NORD-OUEST"/>
    <s v="Akum"/>
    <s v="Huawei"/>
    <n v="0"/>
    <n v="0"/>
    <n v="0"/>
    <n v="0"/>
    <n v="0"/>
    <n v="0"/>
    <n v="0"/>
    <n v="0"/>
    <n v="0"/>
    <n v="0"/>
    <n v="0"/>
    <n v="0"/>
    <n v="0"/>
    <n v="0"/>
    <n v="0"/>
    <n v="0"/>
    <n v="0"/>
    <n v="0"/>
    <n v="0"/>
    <n v="0"/>
    <n v="0"/>
    <n v="0"/>
    <n v="0"/>
    <n v="0"/>
    <n v="0"/>
    <n v="0"/>
    <x v="2"/>
    <m/>
    <x v="0"/>
    <x v="0"/>
    <s v="AKTIVCO Defaut GE &amp; Power Cabinet"/>
    <x v="0"/>
    <s v="(05/06/2026 ocm ran 15h): 06.05.26: Camusat:  investigation ongoing, loss com  / fme is informed"/>
    <s v="NRO_001"/>
    <m/>
  </r>
  <r>
    <s v="Ndogbong-Guinness"/>
    <s v="LIT_432"/>
    <s v="Douala"/>
    <s v="IHS"/>
    <s v="Grid-Gen"/>
    <s v="LITTORAL"/>
    <s v="Douala"/>
    <s v="ZTE"/>
    <n v="0"/>
    <n v="0"/>
    <n v="0"/>
    <n v="1.6408272052003947E-3"/>
    <n v="0"/>
    <n v="0"/>
    <n v="0"/>
    <n v="0"/>
    <n v="0"/>
    <n v="0"/>
    <n v="0"/>
    <n v="0"/>
    <n v="0"/>
    <n v="0"/>
    <n v="0"/>
    <n v="0"/>
    <n v="0"/>
    <n v="0"/>
    <n v="0"/>
    <n v="0"/>
    <n v="0"/>
    <n v="0"/>
    <n v="0"/>
    <n v="0"/>
    <n v="0"/>
    <n v="0"/>
    <x v="0"/>
    <m/>
    <x v="12"/>
    <x v="8"/>
    <s v="no impacts"/>
    <x v="6"/>
    <s v=""/>
    <s v="LIT_432"/>
    <m/>
  </r>
  <r>
    <s v="Ndogbong-Hotel-Pacifique"/>
    <s v="LIT_619"/>
    <s v="Douala"/>
    <s v="CAMUSAT"/>
    <s v="Good Grid no GE - 12h"/>
    <s v="LITTORAL"/>
    <s v="Douala"/>
    <s v="ZTE"/>
    <n v="0"/>
    <n v="0"/>
    <n v="0"/>
    <n v="1.6051570485655401E-3"/>
    <n v="0"/>
    <n v="0"/>
    <n v="0"/>
    <n v="0"/>
    <n v="0"/>
    <n v="0"/>
    <n v="0"/>
    <n v="0"/>
    <n v="0"/>
    <n v="0"/>
    <n v="0"/>
    <n v="0"/>
    <n v="0"/>
    <n v="0"/>
    <n v="0"/>
    <n v="0"/>
    <n v="0"/>
    <n v="0"/>
    <n v="0"/>
    <n v="0"/>
    <n v="0"/>
    <n v="0"/>
    <x v="0"/>
    <m/>
    <x v="12"/>
    <x v="8"/>
    <s v="no impacts"/>
    <x v="6"/>
    <s v=""/>
    <s v="LIT_619"/>
    <m/>
  </r>
  <r>
    <s v="Logpom-H-Soeurs"/>
    <s v="LIT_210"/>
    <s v="Douala"/>
    <s v="IHS"/>
    <s v="Grid-Gen"/>
    <s v="LITTORAL"/>
    <s v="Douala"/>
    <s v="ZTE"/>
    <n v="0"/>
    <n v="0"/>
    <n v="0"/>
    <n v="1.5873219702480276E-3"/>
    <n v="0"/>
    <n v="0"/>
    <n v="0"/>
    <n v="0"/>
    <n v="0"/>
    <n v="0"/>
    <n v="0"/>
    <n v="0"/>
    <n v="0"/>
    <n v="0"/>
    <n v="0"/>
    <n v="0"/>
    <n v="0"/>
    <n v="0"/>
    <n v="0"/>
    <n v="0"/>
    <n v="0"/>
    <n v="0"/>
    <n v="0"/>
    <n v="0"/>
    <n v="0"/>
    <n v="0"/>
    <x v="0"/>
    <m/>
    <x v="12"/>
    <x v="8"/>
    <s v="no impacts"/>
    <x v="6"/>
    <s v=""/>
    <s v="LIT_210"/>
    <m/>
  </r>
  <r>
    <s v="Logpom-IHS"/>
    <s v="LIT_376"/>
    <s v="Douala"/>
    <s v="IHS"/>
    <s v="Grid-Gen"/>
    <s v="LITTORAL"/>
    <s v="Douala"/>
    <s v="ZTE"/>
    <n v="0"/>
    <n v="0"/>
    <n v="0"/>
    <n v="1.5694868919306861E-3"/>
    <n v="0"/>
    <n v="0"/>
    <n v="0"/>
    <n v="0"/>
    <n v="0"/>
    <n v="0"/>
    <n v="0"/>
    <n v="0"/>
    <n v="0"/>
    <n v="0"/>
    <n v="0"/>
    <n v="0"/>
    <n v="0"/>
    <n v="0"/>
    <n v="0"/>
    <n v="0"/>
    <n v="0"/>
    <n v="0"/>
    <n v="0"/>
    <n v="0"/>
    <n v="0"/>
    <n v="0"/>
    <x v="0"/>
    <m/>
    <x v="12"/>
    <x v="8"/>
    <s v="no impacts"/>
    <x v="6"/>
    <s v=""/>
    <s v="LIT_376"/>
    <m/>
  </r>
  <r>
    <s v="Ndogbong-Seven"/>
    <s v="LIT_652"/>
    <s v="Douala"/>
    <s v="CAMUSAT"/>
    <s v="Good Grid no GE - 8h"/>
    <s v="LITTORAL"/>
    <s v="Douala"/>
    <s v="ZTE"/>
    <n v="0"/>
    <n v="0"/>
    <n v="0"/>
    <n v="1.5159816569784899E-3"/>
    <n v="0"/>
    <n v="0"/>
    <n v="0"/>
    <n v="0"/>
    <n v="0"/>
    <n v="0"/>
    <n v="0"/>
    <n v="0"/>
    <n v="0"/>
    <n v="0"/>
    <n v="0"/>
    <n v="0"/>
    <n v="0"/>
    <n v="0"/>
    <n v="0"/>
    <n v="0"/>
    <n v="0"/>
    <n v="0"/>
    <n v="0"/>
    <n v="0"/>
    <n v="0"/>
    <n v="0"/>
    <x v="0"/>
    <m/>
    <x v="12"/>
    <x v="8"/>
    <s v="no impacts"/>
    <x v="6"/>
    <s v=""/>
    <s v="LIT_652"/>
    <m/>
  </r>
  <r>
    <s v="Makepe-St-Tropez"/>
    <s v="LIT_224"/>
    <s v="Douala"/>
    <s v="IHS"/>
    <s v="Grid-Gen"/>
    <s v="LITTORAL"/>
    <s v="Douala"/>
    <s v="ZTE"/>
    <n v="0"/>
    <n v="0"/>
    <n v="0"/>
    <n v="1.3733010304392435E-3"/>
    <n v="0"/>
    <n v="0"/>
    <n v="0"/>
    <n v="0"/>
    <n v="0"/>
    <n v="0"/>
    <n v="0"/>
    <n v="0"/>
    <n v="0"/>
    <n v="0"/>
    <n v="0"/>
    <n v="0"/>
    <n v="0"/>
    <n v="0"/>
    <n v="0"/>
    <n v="0"/>
    <n v="0"/>
    <n v="0"/>
    <n v="0"/>
    <n v="0"/>
    <n v="0"/>
    <n v="0"/>
    <x v="0"/>
    <m/>
    <x v="12"/>
    <x v="8"/>
    <s v="no impacts"/>
    <x v="6"/>
    <s v=""/>
    <s v="LIT_224"/>
    <m/>
  </r>
  <r>
    <s v="Foumban-Nkoungougnet"/>
    <s v="OST_082"/>
    <s v="OUEST"/>
    <s v="IHS"/>
    <s v="Grid-Gen"/>
    <s v="OUEST"/>
    <s v="Foumban"/>
    <s v="Huawei"/>
    <n v="0"/>
    <n v="0"/>
    <n v="0"/>
    <n v="8.9175391586979543E-5"/>
    <n v="0"/>
    <n v="0"/>
    <n v="0"/>
    <n v="0"/>
    <n v="0"/>
    <n v="0"/>
    <n v="0"/>
    <n v="0"/>
    <n v="0"/>
    <n v="0"/>
    <n v="0"/>
    <n v="0"/>
    <n v="0"/>
    <n v="0"/>
    <n v="0"/>
    <n v="0"/>
    <n v="0"/>
    <n v="0"/>
    <n v="0"/>
    <n v="0"/>
    <n v="0"/>
    <n v="0"/>
    <x v="0"/>
    <m/>
    <x v="12"/>
    <x v="8"/>
    <s v="no impacts"/>
    <x v="6"/>
    <s v=""/>
    <s v="OST_082"/>
    <m/>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n v="0"/>
    <n v="0"/>
    <n v="0"/>
    <n v="0"/>
    <x v="0"/>
    <m/>
    <x v="12"/>
    <x v="8"/>
    <s v="no impacts"/>
    <x v="6"/>
    <s v=""/>
    <s v="OST_306"/>
    <m/>
  </r>
  <r>
    <s v="Biyouha"/>
    <s v="CTR_855"/>
    <s v="CENTRE"/>
    <s v="CAMUSAT"/>
    <s v="HGB"/>
    <s v="CENTRE"/>
    <s v="Biyouha"/>
    <s v="ZTE"/>
    <n v="0"/>
    <n v="0"/>
    <n v="0"/>
    <n v="0"/>
    <n v="0"/>
    <n v="0"/>
    <n v="0"/>
    <n v="0"/>
    <n v="0"/>
    <n v="0"/>
    <n v="0"/>
    <n v="0"/>
    <n v="0"/>
    <n v="0"/>
    <n v="0"/>
    <n v="0"/>
    <n v="0"/>
    <n v="0"/>
    <n v="0"/>
    <n v="0"/>
    <n v="0"/>
    <n v="0"/>
    <n v="0"/>
    <n v="0"/>
    <n v="0"/>
    <n v="0"/>
    <x v="1"/>
    <m/>
    <x v="4"/>
    <x v="1"/>
    <s v="EXCLU"/>
    <x v="1"/>
    <s v=""/>
    <s v="CTR_855"/>
    <m/>
  </r>
  <r>
    <s v="Indoor-BEAC"/>
    <s v="CTR_878"/>
    <s v="Yaounde"/>
    <s v="CAMUSAT"/>
    <s v="Good Grid no GE - 8h"/>
    <s v="CENTRE"/>
    <s v="Yaounde"/>
    <s v="ZTE"/>
    <n v="13.868556899607057"/>
    <n v="13.868556899607057"/>
    <n v="13.868556899607057"/>
    <n v="13.868556899607057"/>
    <n v="0"/>
    <n v="0"/>
    <n v="0"/>
    <n v="0"/>
    <n v="0"/>
    <n v="0"/>
    <n v="0"/>
    <n v="0"/>
    <n v="0"/>
    <n v="0"/>
    <n v="0"/>
    <n v="0"/>
    <n v="0"/>
    <n v="0"/>
    <n v="0"/>
    <n v="0"/>
    <n v="0"/>
    <n v="0"/>
    <n v="0"/>
    <n v="0"/>
    <n v="0"/>
    <n v="0"/>
    <x v="0"/>
    <m/>
    <x v="12"/>
    <x v="8"/>
    <s v="no impacts"/>
    <x v="6"/>
    <s v=""/>
    <s v="CTR_878"/>
    <m/>
  </r>
  <r>
    <s v="Ngoumou-I"/>
    <s v="CTR_577"/>
    <s v="CENTRE"/>
    <s v="CAMUSAT"/>
    <s v="Medium Grid + GE"/>
    <s v="CENTRE"/>
    <s v="Ngoumou"/>
    <s v="ZTE"/>
    <n v="0"/>
    <n v="0"/>
    <n v="0"/>
    <n v="0"/>
    <n v="0"/>
    <n v="0"/>
    <n v="0"/>
    <n v="0"/>
    <n v="0"/>
    <n v="0"/>
    <n v="0"/>
    <n v="0"/>
    <n v="0"/>
    <n v="0"/>
    <n v="0"/>
    <n v="0"/>
    <n v="0"/>
    <n v="0"/>
    <n v="0"/>
    <n v="0"/>
    <n v="0"/>
    <n v="0"/>
    <n v="0"/>
    <n v="0"/>
    <n v="0"/>
    <n v="0"/>
    <x v="1"/>
    <m/>
    <x v="4"/>
    <x v="1"/>
    <s v="EXCLU"/>
    <x v="1"/>
    <s v=""/>
    <s v="CTR_577"/>
    <m/>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n v="0"/>
    <n v="0"/>
    <n v="0"/>
    <n v="0"/>
    <x v="0"/>
    <m/>
    <x v="2"/>
    <x v="0"/>
    <s v="AKTIVCO Coupure ENEO &amp; Baisse de tension"/>
    <x v="0"/>
    <s v="(05/06/2026 ocm ran 18h): 06.05.26: Grid only site grid outage / grid return awaited..;..;(05/06/2026 ticket): INC-20260506-00018092...Grid Outage"/>
    <s v="LIT_663"/>
    <m/>
  </r>
  <r>
    <s v="Minisite-PK8-ESG-ISTA"/>
    <s v="LIT_630"/>
    <s v="Douala"/>
    <s v="CAMUSAT"/>
    <s v="Good Grid no GE - 8h"/>
    <s v="LITTORAL"/>
    <s v="Douala"/>
    <s v="ZTE"/>
    <n v="9.363416116632774E-3"/>
    <n v="3.4288473117543155"/>
    <n v="0"/>
    <n v="3.4778402718922325E-3"/>
    <n v="0"/>
    <n v="0"/>
    <n v="0"/>
    <n v="0"/>
    <n v="0"/>
    <n v="0"/>
    <n v="0"/>
    <n v="0"/>
    <n v="0"/>
    <n v="0"/>
    <n v="0"/>
    <n v="0"/>
    <n v="0"/>
    <n v="0"/>
    <n v="0"/>
    <n v="0"/>
    <n v="0"/>
    <n v="0"/>
    <n v="0"/>
    <n v="0"/>
    <n v="0"/>
    <n v="0"/>
    <x v="0"/>
    <m/>
    <x v="2"/>
    <x v="0"/>
    <s v="AKTIVCO Coupure ENEO &amp; Baisse de tension"/>
    <x v="0"/>
    <s v="(05/06/2026 ocm ran 18h): 06.05.26: Camusat: grid only site awaited gris return - Escalated to L4_x000a_05.05.26: Camusat: grid only site awaited gris return - Escalated to L3_x000a_04.05.26: Power alarms; Camusat feedback awaiting - Escalated to L2..;..;(05/06/2026 ocm ran 15h): 06.05.26: Camusat: grid only site awaited gris return - Escalated to L4_x000a_05.05.26: Camusat: grid only site awaited gris return - Escalated to L3_x000a_04.05.26: Power alarms; Camusat feedback awaiting - Escalated to L2..;..;(05/06/2026 ocm ran 10h): 06.05.26: Camusat: grid only site awaited gris return - Escalated to L4_x000a_05.05.26: Camusat: grid only site awaited gris return - Escalated to L3_x000a_04.05.26: Power alarms; Camusat feedback awaiting - Escalated to L2"/>
    <s v="LIT_630"/>
    <m/>
  </r>
  <r>
    <s v="CBC"/>
    <s v="CTR_805"/>
    <s v="Yaounde"/>
    <m/>
    <m/>
    <s v="CENTRE"/>
    <s v="Yaounde"/>
    <s v="ZTE"/>
    <n v="1.7335696124508495E-2"/>
    <n v="8.9175391586828202E-5"/>
    <n v="7.134031326964783E-5"/>
    <n v="7.1340313269474141E-5"/>
    <n v="0"/>
    <n v="0"/>
    <n v="0"/>
    <n v="0"/>
    <n v="0"/>
    <n v="0"/>
    <n v="0"/>
    <n v="0"/>
    <n v="0"/>
    <n v="0"/>
    <n v="0"/>
    <n v="0"/>
    <n v="0"/>
    <n v="0"/>
    <n v="0"/>
    <n v="0"/>
    <n v="0"/>
    <n v="0"/>
    <n v="0"/>
    <n v="0"/>
    <n v="0"/>
    <n v="0"/>
    <x v="0"/>
    <m/>
    <x v="12"/>
    <x v="8"/>
    <s v="no impacts"/>
    <x v="6"/>
    <s v=""/>
    <s v="CTR_805"/>
    <m/>
  </r>
  <r>
    <s v="Bandjoun-IUT"/>
    <s v="OST_239"/>
    <s v="OUEST"/>
    <s v="CAMUSAT"/>
    <s v="Good Grid + GE"/>
    <s v="OUEST"/>
    <s v="Bandjoun"/>
    <s v="Huawei"/>
    <n v="4.2917262358282464"/>
    <n v="2.4090910388005695"/>
    <n v="3.3723992888797576"/>
    <n v="0"/>
    <n v="0"/>
    <n v="0"/>
    <n v="0"/>
    <n v="0"/>
    <n v="0"/>
    <n v="0"/>
    <n v="0"/>
    <n v="0"/>
    <n v="0"/>
    <n v="0"/>
    <n v="0"/>
    <n v="0"/>
    <n v="0"/>
    <n v="0"/>
    <n v="0"/>
    <n v="0"/>
    <n v="0"/>
    <n v="0"/>
    <n v="0"/>
    <n v="0"/>
    <n v="0"/>
    <n v="0"/>
    <x v="0"/>
    <m/>
    <x v="12"/>
    <x v="8"/>
    <s v="no impacts"/>
    <x v="6"/>
    <s v=""/>
    <s v="OST_239"/>
    <m/>
  </r>
  <r>
    <s v="Maroua-Diguirwo-IHS"/>
    <s v="EXN_114"/>
    <s v="Maroua"/>
    <s v="IHS"/>
    <s v="Grid-Gen"/>
    <s v="EXTREME-NORD"/>
    <s v="Maroua"/>
    <s v="Huawei"/>
    <n v="0"/>
    <n v="0"/>
    <n v="0"/>
    <n v="0"/>
    <n v="0"/>
    <n v="0"/>
    <n v="0"/>
    <n v="0"/>
    <n v="0"/>
    <n v="0"/>
    <n v="0"/>
    <n v="0"/>
    <n v="0"/>
    <n v="0"/>
    <n v="0"/>
    <n v="0"/>
    <n v="0"/>
    <n v="0"/>
    <n v="0"/>
    <n v="0"/>
    <n v="0"/>
    <n v="0"/>
    <n v="0"/>
    <n v="0"/>
    <n v="0"/>
    <n v="0"/>
    <x v="0"/>
    <m/>
    <x v="12"/>
    <x v="8"/>
    <s v="no impacts"/>
    <x v="6"/>
    <s v=""/>
    <s v="EXN_114"/>
    <m/>
  </r>
  <r>
    <s v="Maroua-Diguirwo-II"/>
    <s v="EXN_196"/>
    <s v="Maroua"/>
    <s v="CAMUSAT"/>
    <s v="Good Grid + GE"/>
    <s v="EXTREME-NORD"/>
    <s v="Maroua"/>
    <s v="Huawei"/>
    <n v="0"/>
    <n v="0"/>
    <n v="0"/>
    <n v="0"/>
    <n v="0"/>
    <n v="0"/>
    <n v="0"/>
    <n v="0"/>
    <n v="0"/>
    <n v="0"/>
    <n v="0"/>
    <n v="0"/>
    <n v="0"/>
    <n v="0"/>
    <n v="0"/>
    <n v="0"/>
    <n v="0"/>
    <n v="0"/>
    <n v="0"/>
    <n v="0"/>
    <n v="0"/>
    <n v="0"/>
    <n v="0"/>
    <n v="0"/>
    <n v="0"/>
    <n v="0"/>
    <x v="0"/>
    <m/>
    <x v="12"/>
    <x v="8"/>
    <s v="no impacts"/>
    <x v="6"/>
    <s v=""/>
    <s v="EXN_196"/>
    <m/>
  </r>
  <r>
    <s v="Ngd-Bamyangal-rural"/>
    <s v="ADM_151"/>
    <s v="Ngaoundere"/>
    <s v="CAMUSAT"/>
    <s v="Medium Grid + Solar + GE"/>
    <s v="ADAMAOUA"/>
    <s v="Ngaoundere"/>
    <s v="Huawei"/>
    <n v="0.15775126771736681"/>
    <n v="6.7416596039756513E-2"/>
    <n v="0"/>
    <n v="0"/>
    <n v="0"/>
    <n v="0"/>
    <n v="0"/>
    <n v="0"/>
    <n v="0"/>
    <n v="0"/>
    <n v="0"/>
    <n v="0"/>
    <n v="0"/>
    <n v="0"/>
    <n v="0"/>
    <n v="0"/>
    <n v="0"/>
    <n v="0"/>
    <n v="0"/>
    <n v="0"/>
    <n v="0"/>
    <n v="0"/>
    <n v="0"/>
    <n v="0"/>
    <n v="0"/>
    <n v="0"/>
    <x v="0"/>
    <m/>
    <x v="12"/>
    <x v="8"/>
    <s v="no impacts"/>
    <x v="6"/>
    <s v=""/>
    <s v="ADM_151"/>
    <m/>
  </r>
  <r>
    <s v="Ngoumou-Camrail"/>
    <s v="CTR_098"/>
    <s v="CENTRE"/>
    <s v="CAMUSAT"/>
    <s v="Medium Grid + Solar + GE"/>
    <s v="CENTRE"/>
    <s v="Ngoumou"/>
    <s v="NOKIA"/>
    <n v="0"/>
    <n v="0"/>
    <n v="0"/>
    <n v="0"/>
    <n v="0"/>
    <n v="0"/>
    <n v="0"/>
    <n v="0"/>
    <n v="0"/>
    <n v="0"/>
    <n v="0"/>
    <n v="0"/>
    <n v="0"/>
    <n v="0"/>
    <n v="0"/>
    <n v="0"/>
    <n v="0"/>
    <n v="0"/>
    <n v="0"/>
    <n v="0"/>
    <n v="0"/>
    <n v="0"/>
    <n v="0"/>
    <n v="0"/>
    <n v="0"/>
    <n v="0"/>
    <x v="0"/>
    <m/>
    <x v="12"/>
    <x v="8"/>
    <s v="no impacts"/>
    <x v="6"/>
    <s v=""/>
    <s v="CTR_098"/>
    <m/>
  </r>
  <r>
    <s v="Cogefar"/>
    <s v="LIT_198"/>
    <s v="Douala"/>
    <s v="IHS"/>
    <s v="Grid-Gen"/>
    <s v="LITTORAL"/>
    <s v="Douala"/>
    <s v="ZTE"/>
    <n v="0"/>
    <n v="0"/>
    <n v="0"/>
    <n v="0"/>
    <n v="0"/>
    <n v="0"/>
    <n v="0"/>
    <n v="0"/>
    <n v="0"/>
    <n v="0"/>
    <n v="0"/>
    <n v="0"/>
    <n v="0"/>
    <n v="0"/>
    <n v="0"/>
    <n v="0"/>
    <n v="0"/>
    <n v="0"/>
    <n v="0"/>
    <n v="0"/>
    <n v="0"/>
    <n v="0"/>
    <n v="0"/>
    <n v="0"/>
    <n v="0"/>
    <n v="0"/>
    <x v="0"/>
    <m/>
    <x v="12"/>
    <x v="8"/>
    <s v="no impacts"/>
    <x v="6"/>
    <s v=""/>
    <s v="LIT_198"/>
    <m/>
  </r>
  <r>
    <s v="Nkolmeyos-IHS"/>
    <s v="SUD_111"/>
    <s v="CENTRE"/>
    <s v="IHS"/>
    <s v="Gen-Lithium"/>
    <s v="SUD"/>
    <s v="Nkolmeyos"/>
    <s v="ZTE"/>
    <n v="0"/>
    <n v="0"/>
    <n v="0"/>
    <n v="0"/>
    <n v="0"/>
    <n v="0"/>
    <n v="0"/>
    <n v="0"/>
    <n v="0"/>
    <n v="0"/>
    <n v="0"/>
    <n v="0"/>
    <n v="0"/>
    <n v="0"/>
    <n v="0"/>
    <n v="0"/>
    <n v="0"/>
    <n v="0"/>
    <n v="0"/>
    <n v="0"/>
    <n v="0"/>
    <n v="0"/>
    <n v="0"/>
    <n v="0"/>
    <n v="0"/>
    <n v="0"/>
    <x v="0"/>
    <m/>
    <x v="12"/>
    <x v="8"/>
    <s v="no impacts"/>
    <x v="6"/>
    <s v=""/>
    <s v="SUD_111"/>
    <m/>
  </r>
  <r>
    <s v="Meyo-Elie"/>
    <s v="SUD_124"/>
    <s v="CENTRE"/>
    <s v="CAMUSAT"/>
    <s v="Hybrid Solar - S3"/>
    <s v="SUD"/>
    <s v="Ambam"/>
    <s v="ZTE"/>
    <n v="0"/>
    <n v="0"/>
    <n v="0"/>
    <n v="0"/>
    <n v="0"/>
    <n v="0"/>
    <n v="0"/>
    <n v="0"/>
    <n v="0"/>
    <n v="0"/>
    <n v="0"/>
    <n v="0"/>
    <n v="0"/>
    <n v="0"/>
    <n v="0"/>
    <n v="0"/>
    <n v="0"/>
    <n v="0"/>
    <n v="0"/>
    <n v="0"/>
    <n v="0"/>
    <n v="0"/>
    <n v="0"/>
    <n v="0"/>
    <n v="0"/>
    <n v="0"/>
    <x v="0"/>
    <m/>
    <x v="12"/>
    <x v="8"/>
    <s v="no impacts"/>
    <x v="6"/>
    <s v=""/>
    <s v="SUD_124"/>
    <m/>
  </r>
  <r>
    <s v="Hila"/>
    <s v="LIT_008"/>
    <s v="Douala"/>
    <s v="IHS"/>
    <s v="GridOnly"/>
    <s v="LITTORAL"/>
    <s v="Douala"/>
    <s v="ZTE"/>
    <n v="0"/>
    <n v="0"/>
    <n v="5.0308653865360862"/>
    <n v="0"/>
    <n v="0"/>
    <n v="0"/>
    <n v="0"/>
    <n v="0"/>
    <n v="1.0041684145043421"/>
    <n v="0"/>
    <n v="0"/>
    <n v="0"/>
    <n v="0"/>
    <n v="0"/>
    <n v="0"/>
    <n v="0"/>
    <n v="0"/>
    <n v="0"/>
    <n v="0"/>
    <n v="0"/>
    <n v="0"/>
    <n v="0"/>
    <n v="0"/>
    <n v="0"/>
    <n v="0"/>
    <n v="0"/>
    <x v="0"/>
    <m/>
    <x v="12"/>
    <x v="8"/>
    <s v="no impacts"/>
    <x v="6"/>
    <s v=""/>
    <s v="LIT_008"/>
    <m/>
  </r>
  <r>
    <s v="Banyangui"/>
    <s v="LIT_382"/>
    <s v="Douala"/>
    <s v="IHS"/>
    <s v="GridOnly"/>
    <s v="LITTORAL"/>
    <s v="Douala"/>
    <s v="ZTE"/>
    <n v="0"/>
    <n v="0"/>
    <n v="0"/>
    <n v="0"/>
    <n v="0"/>
    <n v="0"/>
    <n v="0"/>
    <n v="0"/>
    <n v="0"/>
    <n v="0"/>
    <n v="0"/>
    <n v="0"/>
    <n v="0"/>
    <n v="0"/>
    <n v="0"/>
    <n v="0"/>
    <n v="0"/>
    <n v="0"/>
    <n v="0"/>
    <n v="0"/>
    <n v="0"/>
    <n v="0"/>
    <n v="0"/>
    <n v="0"/>
    <n v="0"/>
    <n v="0"/>
    <x v="0"/>
    <m/>
    <x v="12"/>
    <x v="8"/>
    <s v="no impacts"/>
    <x v="6"/>
    <s v=""/>
    <s v="LIT_382"/>
    <m/>
  </r>
  <r>
    <s v="Lycee-Koumassi-IHS"/>
    <s v="LIT_427"/>
    <s v="Douala"/>
    <s v="IHS"/>
    <s v="Grid-Gen"/>
    <s v="LITTORAL"/>
    <s v="Douala"/>
    <s v="ZTE"/>
    <n v="0"/>
    <n v="0"/>
    <n v="0"/>
    <n v="0"/>
    <n v="0"/>
    <n v="0"/>
    <n v="0"/>
    <n v="0"/>
    <n v="0"/>
    <n v="0"/>
    <n v="0"/>
    <n v="0"/>
    <n v="0"/>
    <n v="0"/>
    <n v="0"/>
    <n v="0"/>
    <n v="0"/>
    <n v="0"/>
    <n v="0"/>
    <n v="0"/>
    <n v="0"/>
    <n v="0"/>
    <n v="0"/>
    <n v="0"/>
    <n v="0"/>
    <n v="0"/>
    <x v="0"/>
    <m/>
    <x v="12"/>
    <x v="8"/>
    <s v="no impacts"/>
    <x v="6"/>
    <s v=""/>
    <s v="LIT_427"/>
    <m/>
  </r>
  <r>
    <s v="PK18-Crf-Lapaix"/>
    <s v="LIT_731"/>
    <s v="Douala"/>
    <s v="CAMUSAT"/>
    <s v="Good Grid + GE"/>
    <s v="LITTORAL"/>
    <s v="Douala"/>
    <s v="ZTE"/>
    <n v="0"/>
    <n v="0"/>
    <n v="0"/>
    <n v="0"/>
    <n v="0"/>
    <n v="0"/>
    <n v="0"/>
    <n v="0"/>
    <n v="0"/>
    <n v="0"/>
    <n v="0"/>
    <n v="0"/>
    <n v="0"/>
    <n v="0"/>
    <n v="0"/>
    <n v="0"/>
    <n v="0"/>
    <n v="0"/>
    <n v="0"/>
    <n v="0"/>
    <n v="0"/>
    <n v="0"/>
    <n v="0"/>
    <n v="0"/>
    <n v="0"/>
    <n v="0"/>
    <x v="0"/>
    <m/>
    <x v="12"/>
    <x v="8"/>
    <s v="no impacts"/>
    <x v="6"/>
    <s v=""/>
    <s v="LIT_731"/>
    <m/>
  </r>
  <r>
    <s v="NRD_260_H_Garoua-Djagara"/>
    <s v="NRD_260"/>
    <s v="Garoua"/>
    <s v="ESCO"/>
    <s v="Hybrid Solar - S1"/>
    <s v="NRD"/>
    <s v="Garoua"/>
    <s v="Huawei"/>
    <n v="0"/>
    <n v="0"/>
    <n v="0"/>
    <n v="0"/>
    <n v="0"/>
    <n v="0"/>
    <n v="0"/>
    <n v="0"/>
    <n v="8.9175391586979543E-5"/>
    <n v="0"/>
    <n v="0"/>
    <n v="0"/>
    <n v="0"/>
    <n v="0"/>
    <n v="0"/>
    <n v="0"/>
    <n v="0"/>
    <n v="0"/>
    <n v="0"/>
    <n v="0"/>
    <n v="0"/>
    <n v="0"/>
    <n v="0"/>
    <n v="0"/>
    <n v="0"/>
    <n v="0"/>
    <x v="0"/>
    <m/>
    <x v="12"/>
    <x v="8"/>
    <s v="no impacts"/>
    <x v="6"/>
    <s v=""/>
    <s v="NRD_260"/>
    <m/>
  </r>
  <r>
    <s v="Ndokoti-GUINNESS"/>
    <s v="LIT_525"/>
    <s v="Douala"/>
    <s v="IHS"/>
    <s v="Grid-Gen"/>
    <s v="LITTORAL"/>
    <s v="Douala"/>
    <s v="ZTE"/>
    <n v="0"/>
    <n v="0"/>
    <n v="0"/>
    <n v="0"/>
    <n v="0"/>
    <n v="0"/>
    <n v="0"/>
    <n v="0"/>
    <n v="0"/>
    <n v="0"/>
    <n v="0"/>
    <n v="0"/>
    <n v="0"/>
    <n v="0"/>
    <n v="0"/>
    <n v="0"/>
    <n v="0"/>
    <n v="0"/>
    <n v="0"/>
    <n v="0"/>
    <n v="0"/>
    <n v="0"/>
    <n v="0"/>
    <n v="0"/>
    <n v="0"/>
    <n v="0"/>
    <x v="0"/>
    <m/>
    <x v="12"/>
    <x v="8"/>
    <s v="no impacts"/>
    <x v="6"/>
    <s v=""/>
    <s v="LIT_525"/>
    <m/>
  </r>
  <r>
    <s v="Soudanaise-micro"/>
    <s v="LIT_703"/>
    <s v="Douala"/>
    <m/>
    <m/>
    <s v="LITTORAL"/>
    <s v="Douala"/>
    <s v="ZTE"/>
    <n v="0"/>
    <n v="0"/>
    <n v="0"/>
    <n v="0"/>
    <n v="0"/>
    <n v="0"/>
    <n v="0"/>
    <n v="0"/>
    <n v="0"/>
    <n v="0"/>
    <n v="0"/>
    <n v="0"/>
    <n v="0"/>
    <n v="0"/>
    <n v="0"/>
    <n v="0"/>
    <n v="0"/>
    <n v="0"/>
    <n v="0"/>
    <n v="0"/>
    <n v="0"/>
    <n v="0"/>
    <n v="0"/>
    <n v="0"/>
    <n v="0"/>
    <n v="0"/>
    <x v="0"/>
    <m/>
    <x v="12"/>
    <x v="8"/>
    <s v="no impacts"/>
    <x v="6"/>
    <s v=""/>
    <s v="LIT_703"/>
    <m/>
  </r>
  <r>
    <s v="Nkong-Marche"/>
    <s v="LIT_071"/>
    <s v="LITTORAL"/>
    <s v="IHS"/>
    <s v="Grid-Gen"/>
    <s v="LITTORAL"/>
    <s v="Nkongsamba"/>
    <s v="ZTE"/>
    <n v="0"/>
    <n v="0"/>
    <n v="0"/>
    <n v="0"/>
    <n v="0"/>
    <n v="0"/>
    <n v="0"/>
    <n v="0"/>
    <n v="3.7453664466531404E-4"/>
    <n v="0"/>
    <n v="0"/>
    <n v="0"/>
    <n v="0"/>
    <n v="0"/>
    <n v="0"/>
    <n v="0"/>
    <n v="0"/>
    <n v="0"/>
    <n v="0"/>
    <n v="0"/>
    <n v="0"/>
    <n v="0"/>
    <n v="0"/>
    <n v="0"/>
    <n v="0"/>
    <n v="0"/>
    <x v="0"/>
    <m/>
    <x v="12"/>
    <x v="8"/>
    <s v="no impacts"/>
    <x v="6"/>
    <s v=""/>
    <s v="LIT_071"/>
    <m/>
  </r>
  <r>
    <s v="Bomkoul"/>
    <s v="LIT_392"/>
    <s v="Douala"/>
    <s v="IHS"/>
    <s v="Grid-Gen"/>
    <s v="LITTORAL"/>
    <s v="Douala"/>
    <s v="ZTE"/>
    <n v="0"/>
    <n v="0"/>
    <n v="0"/>
    <n v="0"/>
    <n v="0"/>
    <n v="0"/>
    <n v="0"/>
    <n v="0"/>
    <n v="0"/>
    <n v="0"/>
    <n v="0"/>
    <n v="0"/>
    <n v="0"/>
    <n v="0"/>
    <n v="0"/>
    <n v="0"/>
    <n v="0"/>
    <n v="0"/>
    <n v="0"/>
    <n v="0"/>
    <n v="0"/>
    <n v="0"/>
    <n v="0"/>
    <n v="0"/>
    <n v="0"/>
    <n v="0"/>
    <x v="0"/>
    <m/>
    <x v="12"/>
    <x v="8"/>
    <s v="no impacts"/>
    <x v="6"/>
    <s v=""/>
    <s v="LIT_392"/>
    <m/>
  </r>
  <r>
    <s v="Nkong"/>
    <s v="LIT_021"/>
    <s v="LITTORAL"/>
    <s v="IHS"/>
    <s v="Grid-Gen"/>
    <s v="LITTORAL"/>
    <s v="Nkongsamba"/>
    <s v="ZTE"/>
    <n v="0"/>
    <n v="0"/>
    <n v="0"/>
    <n v="0"/>
    <n v="0"/>
    <n v="0"/>
    <n v="0"/>
    <n v="0"/>
    <n v="3.7453664466531404E-4"/>
    <n v="0"/>
    <n v="0"/>
    <n v="0"/>
    <n v="0"/>
    <n v="0"/>
    <n v="0"/>
    <n v="0"/>
    <n v="0"/>
    <n v="0"/>
    <n v="0"/>
    <n v="0"/>
    <n v="0"/>
    <n v="0"/>
    <n v="0"/>
    <n v="0"/>
    <n v="0"/>
    <n v="0"/>
    <x v="0"/>
    <m/>
    <x v="12"/>
    <x v="8"/>
    <s v="no impacts"/>
    <x v="6"/>
    <s v=""/>
    <s v="LIT_021"/>
    <m/>
  </r>
  <r>
    <s v="Sodiko-Gare-Rtiere-IHS"/>
    <s v="LIT_137"/>
    <s v="Douala"/>
    <s v="IHS"/>
    <s v="Grid-Gen"/>
    <s v="LITTORAL"/>
    <s v="Douala"/>
    <s v="ZTE"/>
    <n v="0"/>
    <n v="0"/>
    <n v="0"/>
    <n v="0"/>
    <n v="0"/>
    <n v="0"/>
    <n v="0"/>
    <n v="0"/>
    <n v="0"/>
    <n v="0"/>
    <n v="0"/>
    <n v="0"/>
    <n v="0"/>
    <n v="0"/>
    <n v="0"/>
    <n v="0"/>
    <n v="0"/>
    <n v="0"/>
    <n v="0"/>
    <n v="0"/>
    <n v="0"/>
    <n v="0"/>
    <n v="0"/>
    <n v="0"/>
    <n v="0"/>
    <n v="0"/>
    <x v="0"/>
    <m/>
    <x v="12"/>
    <x v="8"/>
    <s v="no impacts"/>
    <x v="6"/>
    <s v=""/>
    <s v="LIT_137"/>
    <m/>
  </r>
  <r>
    <s v="Bsadi-IPPB-Santa-Lucia"/>
    <s v="LIT_686"/>
    <s v="Douala"/>
    <s v="CAMUSAT"/>
    <s v="Good Grid no GE - 8h"/>
    <s v="LITTORAL"/>
    <s v="Douala"/>
    <s v="ZTE"/>
    <n v="0"/>
    <n v="2.9659200189479873"/>
    <n v="0.53389306943124704"/>
    <n v="0"/>
    <n v="0"/>
    <n v="0"/>
    <n v="0"/>
    <n v="0"/>
    <n v="0"/>
    <n v="0"/>
    <n v="0"/>
    <n v="0"/>
    <n v="0"/>
    <n v="0"/>
    <n v="0"/>
    <n v="0"/>
    <n v="0"/>
    <n v="0"/>
    <n v="0"/>
    <n v="0"/>
    <n v="0"/>
    <n v="0"/>
    <n v="0"/>
    <n v="0"/>
    <n v="0"/>
    <n v="0"/>
    <x v="0"/>
    <m/>
    <x v="12"/>
    <x v="8"/>
    <s v="no impacts"/>
    <x v="6"/>
    <s v=""/>
    <s v="LIT_686"/>
    <m/>
  </r>
  <r>
    <s v="Zili-Nkoteng-IHS"/>
    <s v="CTR_910"/>
    <s v="CENTRE"/>
    <s v="IHS"/>
    <s v="Hybrid-Gen"/>
    <s v="CENTRE"/>
    <s v="Nkoteng"/>
    <s v="ZTE"/>
    <n v="0"/>
    <n v="0"/>
    <n v="0"/>
    <n v="0"/>
    <n v="0"/>
    <n v="0"/>
    <n v="0"/>
    <n v="0"/>
    <n v="0"/>
    <n v="0"/>
    <n v="0"/>
    <n v="0"/>
    <n v="0"/>
    <n v="0"/>
    <n v="0"/>
    <n v="0"/>
    <n v="0"/>
    <n v="0"/>
    <n v="0"/>
    <n v="0"/>
    <n v="0"/>
    <n v="0"/>
    <n v="0"/>
    <n v="0"/>
    <n v="0"/>
    <n v="0"/>
    <x v="1"/>
    <m/>
    <x v="4"/>
    <x v="1"/>
    <s v="EXCLU"/>
    <x v="1"/>
    <s v=""/>
    <s v="CTR_910"/>
    <m/>
  </r>
  <r>
    <s v="LIT_869_Z_Bonamikano"/>
    <s v="LIT_869"/>
    <s v="Douala"/>
    <s v="I_HS"/>
    <s v="Grid-Gen"/>
    <s v="LITTORAL"/>
    <s v="Douala"/>
    <s v="ZTE"/>
    <n v="0"/>
    <n v="0"/>
    <n v="0"/>
    <n v="0"/>
    <n v="0"/>
    <n v="0"/>
    <n v="0"/>
    <n v="0"/>
    <n v="0"/>
    <n v="0"/>
    <n v="0"/>
    <n v="0"/>
    <n v="0"/>
    <n v="0"/>
    <n v="0"/>
    <n v="0"/>
    <n v="0"/>
    <n v="0"/>
    <n v="0"/>
    <n v="0"/>
    <n v="0"/>
    <n v="0"/>
    <n v="0"/>
    <n v="0"/>
    <n v="0"/>
    <n v="0"/>
    <x v="0"/>
    <m/>
    <x v="12"/>
    <x v="8"/>
    <s v="no impacts"/>
    <x v="6"/>
    <s v=""/>
    <s v="LIT_869"/>
    <m/>
  </r>
  <r>
    <s v="Kribi-gd-batanga"/>
    <s v="LIT_107"/>
    <s v="LITTORAL"/>
    <s v="IHS"/>
    <s v="Grid-Gen"/>
    <s v="LITTORAL"/>
    <s v="Kribi"/>
    <s v="ZTE"/>
    <n v="0"/>
    <n v="2.389900494531037E-2"/>
    <n v="0"/>
    <n v="0"/>
    <n v="0"/>
    <n v="0"/>
    <n v="0"/>
    <n v="0"/>
    <n v="0"/>
    <n v="0"/>
    <n v="0"/>
    <n v="0"/>
    <n v="0"/>
    <n v="0"/>
    <n v="0"/>
    <n v="0"/>
    <n v="0"/>
    <n v="0"/>
    <n v="0"/>
    <n v="0"/>
    <n v="0"/>
    <n v="0"/>
    <n v="0"/>
    <n v="0"/>
    <n v="0"/>
    <n v="0"/>
    <x v="0"/>
    <m/>
    <x v="12"/>
    <x v="8"/>
    <s v="no impacts"/>
    <x v="6"/>
    <s v=""/>
    <s v="LIT_107"/>
    <m/>
  </r>
  <r>
    <s v="Bouam"/>
    <s v="EST_003"/>
    <s v="CENTRE"/>
    <s v="IHS"/>
    <s v="Grid-Gen"/>
    <s v="EST"/>
    <s v="Bouam"/>
    <s v="ZTE"/>
    <n v="0"/>
    <n v="0"/>
    <n v="0"/>
    <n v="0"/>
    <n v="0"/>
    <n v="0"/>
    <n v="0"/>
    <n v="0"/>
    <n v="0"/>
    <n v="0"/>
    <n v="0"/>
    <n v="0"/>
    <n v="0"/>
    <n v="0"/>
    <n v="0"/>
    <n v="0"/>
    <n v="0"/>
    <n v="0"/>
    <n v="0"/>
    <n v="0"/>
    <n v="0"/>
    <n v="0"/>
    <n v="0"/>
    <n v="0"/>
    <n v="0"/>
    <n v="0"/>
    <x v="1"/>
    <m/>
    <x v="4"/>
    <x v="1"/>
    <s v="EXCLU"/>
    <x v="1"/>
    <s v=""/>
    <s v="EST_003"/>
    <m/>
  </r>
  <r>
    <s v="Akonolinga"/>
    <s v="CTR_057"/>
    <s v="CENTRE"/>
    <s v="CAMUSAT"/>
    <s v="Medium Grid + Solar + GE"/>
    <s v="CENTRE"/>
    <s v="Akonolinga"/>
    <s v="NOKIA"/>
    <n v="0"/>
    <n v="0"/>
    <n v="0"/>
    <n v="0"/>
    <n v="0"/>
    <n v="0"/>
    <n v="0"/>
    <n v="0"/>
    <n v="0"/>
    <n v="0"/>
    <n v="0"/>
    <n v="0"/>
    <n v="0"/>
    <n v="0"/>
    <n v="0"/>
    <n v="0"/>
    <n v="0"/>
    <n v="0"/>
    <n v="0"/>
    <n v="0"/>
    <n v="0"/>
    <n v="0"/>
    <n v="0"/>
    <n v="0"/>
    <n v="0"/>
    <n v="0"/>
    <x v="1"/>
    <m/>
    <x v="4"/>
    <x v="1"/>
    <s v="EXCLU"/>
    <x v="1"/>
    <s v=""/>
    <s v="CTR_057"/>
    <m/>
  </r>
  <r>
    <s v="Ndogpassi-Crf-Lotus-MTN"/>
    <s v="LIT_683"/>
    <s v="Douala"/>
    <s v="MTN sharing"/>
    <s v="MTN sharing"/>
    <s v="LITTORAL"/>
    <s v="Douala"/>
    <s v="ZTE"/>
    <n v="0"/>
    <n v="4.337651562495541"/>
    <n v="0"/>
    <n v="0"/>
    <n v="0"/>
    <n v="0"/>
    <n v="0"/>
    <n v="0"/>
    <n v="0"/>
    <n v="0"/>
    <n v="0"/>
    <n v="0"/>
    <n v="0"/>
    <n v="0"/>
    <n v="0"/>
    <n v="0"/>
    <n v="0"/>
    <n v="0"/>
    <n v="0"/>
    <n v="0"/>
    <n v="0"/>
    <n v="0"/>
    <n v="0"/>
    <n v="0"/>
    <n v="0"/>
    <n v="0"/>
    <x v="0"/>
    <m/>
    <x v="12"/>
    <x v="8"/>
    <s v="no impacts"/>
    <x v="6"/>
    <s v=""/>
    <s v="LIT_683"/>
    <m/>
  </r>
  <r>
    <s v="Menloh-Maloume-Camrail"/>
    <s v="CTR_451"/>
    <s v="CENTRE"/>
    <s v="CAMUSAT"/>
    <s v="Hybrid Solar - S3"/>
    <s v="CENTRE"/>
    <s v="Eseka"/>
    <s v="NOKIA"/>
    <n v="0"/>
    <n v="0"/>
    <n v="0"/>
    <n v="0"/>
    <n v="0"/>
    <n v="0"/>
    <n v="0"/>
    <n v="0"/>
    <n v="0"/>
    <n v="0"/>
    <n v="0"/>
    <n v="0"/>
    <n v="0"/>
    <n v="0"/>
    <n v="0"/>
    <n v="0"/>
    <n v="0"/>
    <n v="0"/>
    <n v="0"/>
    <n v="0"/>
    <n v="0"/>
    <n v="0"/>
    <n v="0"/>
    <n v="0"/>
    <n v="0"/>
    <n v="0"/>
    <x v="0"/>
    <m/>
    <x v="7"/>
    <x v="3"/>
    <s v="ACCESS-ISSUE"/>
    <x v="3"/>
    <s v="(05/06/2026 ocm ran 18h): 06.05.26: Demande de WP effectuée auprès de Camrail, en attente de validation..;..;(05/06/2026 ocm ran 15h): 06.05.26: Demande de WP effectuée auprès de Camrail, en attente de validation"/>
    <s v="CTR_451"/>
    <m/>
  </r>
  <r>
    <s v="Barriere-IHS"/>
    <s v="CTR_526"/>
    <s v="Yaounde"/>
    <s v="IHS"/>
    <s v="Grid-Gen"/>
    <s v="CENTRE"/>
    <s v="Yaounde"/>
    <s v="ZTE"/>
    <n v="0"/>
    <n v="0"/>
    <n v="0"/>
    <n v="0"/>
    <n v="0"/>
    <n v="0"/>
    <n v="0"/>
    <n v="0"/>
    <n v="0"/>
    <n v="0"/>
    <n v="0"/>
    <n v="0"/>
    <n v="0"/>
    <n v="0"/>
    <n v="0"/>
    <n v="0"/>
    <n v="0"/>
    <n v="0"/>
    <n v="0"/>
    <n v="0"/>
    <n v="0"/>
    <n v="0"/>
    <n v="0"/>
    <n v="0"/>
    <n v="0"/>
    <n v="0"/>
    <x v="0"/>
    <m/>
    <x v="12"/>
    <x v="8"/>
    <s v="no impacts"/>
    <x v="6"/>
    <s v=""/>
    <s v="CTR_526"/>
    <m/>
  </r>
  <r>
    <s v="Bpriso-Nodal"/>
    <s v="LIT_104"/>
    <s v="Douala"/>
    <m/>
    <m/>
    <s v="LITTORAL"/>
    <s v="Douala"/>
    <s v="ZTE"/>
    <n v="0"/>
    <n v="0"/>
    <n v="0"/>
    <n v="0"/>
    <n v="0"/>
    <n v="0"/>
    <n v="0"/>
    <n v="0"/>
    <n v="0"/>
    <n v="0"/>
    <n v="0"/>
    <n v="0"/>
    <n v="0"/>
    <n v="0"/>
    <n v="0"/>
    <n v="0"/>
    <n v="0"/>
    <n v="0"/>
    <n v="0"/>
    <n v="0"/>
    <n v="0"/>
    <n v="0"/>
    <n v="0"/>
    <n v="0"/>
    <n v="0"/>
    <n v="0"/>
    <x v="0"/>
    <m/>
    <x v="12"/>
    <x v="8"/>
    <s v="no impacts"/>
    <x v="6"/>
    <s v=""/>
    <s v="LIT_104"/>
    <m/>
  </r>
  <r>
    <s v="Otele-Camrail"/>
    <s v="CTR_452"/>
    <s v="CENTRE"/>
    <s v="CAMUSAT"/>
    <s v="Medium Grid + Solar + GE"/>
    <s v="CENTRE"/>
    <s v="Ngoumou"/>
    <s v="NOKIA"/>
    <n v="0"/>
    <n v="0"/>
    <n v="0"/>
    <n v="0"/>
    <n v="0"/>
    <n v="0"/>
    <n v="0"/>
    <n v="0"/>
    <n v="0"/>
    <n v="0"/>
    <n v="0"/>
    <n v="0"/>
    <n v="0"/>
    <n v="0"/>
    <n v="0"/>
    <n v="0"/>
    <n v="0"/>
    <n v="0"/>
    <n v="0"/>
    <n v="0"/>
    <n v="0"/>
    <n v="0"/>
    <n v="0"/>
    <n v="0"/>
    <n v="0"/>
    <n v="0"/>
    <x v="0"/>
    <m/>
    <x v="12"/>
    <x v="8"/>
    <s v="no impacts"/>
    <x v="6"/>
    <s v=""/>
    <s v="CTR_452"/>
    <m/>
  </r>
  <r>
    <s v="Down-Beach"/>
    <s v="SUO_014"/>
    <s v="SUD-OUEST"/>
    <s v="IHS"/>
    <s v="Grid-Gen"/>
    <s v="SUD-OUEST"/>
    <s v="Limbe"/>
    <s v="Huawei"/>
    <n v="0"/>
    <n v="0"/>
    <n v="0"/>
    <n v="0"/>
    <n v="0"/>
    <n v="0"/>
    <n v="0"/>
    <n v="0"/>
    <n v="0"/>
    <n v="0"/>
    <n v="0"/>
    <n v="0"/>
    <n v="0"/>
    <n v="0"/>
    <n v="0"/>
    <n v="0"/>
    <n v="0"/>
    <n v="0"/>
    <n v="0"/>
    <n v="0"/>
    <n v="0"/>
    <n v="0"/>
    <n v="0"/>
    <n v="0"/>
    <n v="0"/>
    <n v="0"/>
    <x v="0"/>
    <m/>
    <x v="12"/>
    <x v="8"/>
    <s v="no impacts"/>
    <x v="6"/>
    <s v=""/>
    <s v="SUO_014"/>
    <m/>
  </r>
  <r>
    <s v="Borongo-IHS"/>
    <s v="EST_154"/>
    <s v="CENTRE"/>
    <m/>
    <m/>
    <s v="EST"/>
    <s v="Nganha "/>
    <s v="ZTE"/>
    <n v="0"/>
    <n v="0"/>
    <n v="0"/>
    <n v="0"/>
    <n v="0"/>
    <n v="0"/>
    <n v="0"/>
    <n v="0"/>
    <n v="0"/>
    <n v="0"/>
    <n v="0"/>
    <n v="0"/>
    <n v="0"/>
    <n v="0"/>
    <n v="0"/>
    <n v="0"/>
    <n v="0"/>
    <n v="0"/>
    <n v="0"/>
    <n v="0"/>
    <n v="0"/>
    <n v="0"/>
    <n v="0"/>
    <n v="0"/>
    <n v="0"/>
    <n v="0"/>
    <x v="1"/>
    <m/>
    <x v="4"/>
    <x v="1"/>
    <s v="EXCLU"/>
    <x v="1"/>
    <s v="( hourly IHS): 06/05/2026 13:44 0:27:45 0 V Our CORD BEAUDELAIR is managing with level zero"/>
    <s v="EST_154"/>
    <m/>
  </r>
  <r>
    <s v="Boko-Douala-II-IHS"/>
    <s v="LIT_575"/>
    <s v="Douala"/>
    <s v="IHS"/>
    <s v="Grid-Gen"/>
    <s v="LITTORAL"/>
    <s v="Douala"/>
    <s v="ZTE"/>
    <n v="0"/>
    <n v="0"/>
    <n v="0"/>
    <n v="0"/>
    <n v="0"/>
    <n v="0"/>
    <n v="0"/>
    <n v="0"/>
    <n v="0"/>
    <n v="0"/>
    <n v="0"/>
    <n v="0"/>
    <n v="0"/>
    <n v="0"/>
    <n v="0"/>
    <n v="0"/>
    <n v="0"/>
    <n v="0"/>
    <n v="0"/>
    <n v="0"/>
    <n v="0"/>
    <n v="0"/>
    <n v="0"/>
    <n v="0"/>
    <n v="0"/>
    <n v="0"/>
    <x v="0"/>
    <m/>
    <x v="12"/>
    <x v="8"/>
    <s v="no impacts"/>
    <x v="6"/>
    <s v=""/>
    <s v="LIT_575"/>
    <m/>
  </r>
  <r>
    <s v="Doume-MTN-IHS"/>
    <s v="EST_092"/>
    <s v="CENTRE"/>
    <s v="IHS"/>
    <s v="Grid-Gen"/>
    <s v="EST"/>
    <s v="Doume"/>
    <s v="ZTE"/>
    <n v="0"/>
    <n v="0"/>
    <n v="0"/>
    <n v="0"/>
    <n v="0"/>
    <n v="0"/>
    <n v="0"/>
    <n v="0"/>
    <n v="0"/>
    <n v="0"/>
    <n v="0"/>
    <n v="0"/>
    <n v="0"/>
    <n v="0"/>
    <n v="0"/>
    <n v="0"/>
    <n v="0"/>
    <n v="0"/>
    <n v="0"/>
    <n v="0"/>
    <n v="0"/>
    <n v="0"/>
    <n v="0"/>
    <n v="0"/>
    <n v="0"/>
    <n v="0"/>
    <x v="1"/>
    <m/>
    <x v="4"/>
    <x v="1"/>
    <s v="EXCLU"/>
    <x v="1"/>
    <s v=""/>
    <s v="EST_092"/>
    <m/>
  </r>
  <r>
    <s v="Makepe-Indoor"/>
    <s v="LIT_599"/>
    <s v="Douala"/>
    <m/>
    <m/>
    <s v="LITTORAL"/>
    <s v="Douala"/>
    <s v="ZTE"/>
    <n v="0"/>
    <n v="0"/>
    <n v="0"/>
    <n v="0"/>
    <n v="0"/>
    <n v="0"/>
    <n v="0"/>
    <n v="0"/>
    <n v="0"/>
    <n v="0"/>
    <n v="0"/>
    <n v="0"/>
    <n v="0"/>
    <n v="0"/>
    <n v="0"/>
    <n v="0"/>
    <n v="0"/>
    <n v="0"/>
    <n v="0"/>
    <n v="0"/>
    <n v="0"/>
    <n v="0"/>
    <n v="0"/>
    <n v="0"/>
    <n v="0"/>
    <n v="0"/>
    <x v="0"/>
    <m/>
    <x v="12"/>
    <x v="8"/>
    <s v="no impacts"/>
    <x v="6"/>
    <s v=""/>
    <s v="LIT_599"/>
    <m/>
  </r>
  <r>
    <s v="Beedi-Hte-Tension"/>
    <s v="LIT_256"/>
    <s v="Douala"/>
    <s v="IHS"/>
    <s v="Grid-Gen"/>
    <s v="LITTORAL"/>
    <s v="Douala"/>
    <s v="ZTE"/>
    <n v="0"/>
    <n v="0"/>
    <n v="0"/>
    <n v="0"/>
    <n v="0"/>
    <n v="0"/>
    <n v="0"/>
    <n v="0"/>
    <n v="0"/>
    <n v="0"/>
    <n v="0"/>
    <n v="0"/>
    <n v="0"/>
    <n v="0"/>
    <n v="0"/>
    <n v="0"/>
    <n v="0"/>
    <n v="0"/>
    <n v="0"/>
    <n v="0"/>
    <n v="0"/>
    <n v="0"/>
    <n v="0"/>
    <n v="0"/>
    <n v="0"/>
    <n v="0"/>
    <x v="0"/>
    <m/>
    <x v="12"/>
    <x v="8"/>
    <s v="no impacts"/>
    <x v="6"/>
    <s v=""/>
    <s v="LIT_256"/>
    <m/>
  </r>
  <r>
    <s v="ZI-Cimencam"/>
    <s v="LIT_258"/>
    <s v="Douala"/>
    <s v="OCM/Strategique"/>
    <s v="Grid-Gen"/>
    <s v="LITTORAL"/>
    <s v="Douala"/>
    <s v="ZTE"/>
    <n v="0"/>
    <n v="0"/>
    <n v="0"/>
    <n v="0"/>
    <n v="0"/>
    <n v="0"/>
    <n v="0"/>
    <n v="0"/>
    <n v="0"/>
    <n v="0"/>
    <n v="0"/>
    <n v="0"/>
    <n v="0"/>
    <n v="0"/>
    <n v="0"/>
    <n v="0"/>
    <n v="0"/>
    <n v="0"/>
    <n v="0"/>
    <n v="0"/>
    <n v="0"/>
    <n v="0"/>
    <n v="0"/>
    <n v="0"/>
    <n v="0"/>
    <n v="0"/>
    <x v="0"/>
    <m/>
    <x v="12"/>
    <x v="8"/>
    <s v="no impacts"/>
    <x v="6"/>
    <s v=""/>
    <s v="LIT_258"/>
    <m/>
  </r>
  <r>
    <s v="Djoum-Caminex"/>
    <s v="SUD_252"/>
    <s v="CENTRE"/>
    <s v="IHS"/>
    <s v="Gen-Lithium"/>
    <s v="SUD"/>
    <s v="Djoum"/>
    <s v="ZTE"/>
    <n v="0"/>
    <n v="0"/>
    <n v="0"/>
    <n v="0"/>
    <n v="0"/>
    <n v="0"/>
    <n v="0"/>
    <n v="0"/>
    <n v="0"/>
    <n v="0"/>
    <n v="0"/>
    <n v="0"/>
    <n v="0"/>
    <n v="0"/>
    <n v="0"/>
    <n v="0"/>
    <n v="0"/>
    <n v="0"/>
    <n v="0"/>
    <n v="0"/>
    <n v="0"/>
    <n v="0"/>
    <n v="0"/>
    <n v="0"/>
    <n v="0"/>
    <n v="0"/>
    <x v="1"/>
    <m/>
    <x v="4"/>
    <x v="1"/>
    <s v="EXCLU"/>
    <x v="1"/>
    <s v=""/>
    <s v="SUD_252"/>
    <m/>
  </r>
  <r>
    <s v="Minisite-Soa"/>
    <s v="CTR_689"/>
    <s v="Yaounde"/>
    <s v="CAMUSAT"/>
    <s v="Good Grid no GE - 8h"/>
    <s v="CENTRE"/>
    <s v="Yaounde"/>
    <s v="NOKIA"/>
    <n v="0"/>
    <n v="0"/>
    <n v="0"/>
    <n v="0"/>
    <n v="0"/>
    <n v="0"/>
    <n v="0"/>
    <n v="0"/>
    <n v="0"/>
    <n v="0"/>
    <n v="0"/>
    <n v="0"/>
    <n v="0"/>
    <n v="0"/>
    <n v="0"/>
    <n v="0"/>
    <n v="0"/>
    <n v="0"/>
    <n v="0"/>
    <n v="0"/>
    <n v="0"/>
    <n v="0"/>
    <n v="0"/>
    <n v="0"/>
    <n v="0"/>
    <n v="0"/>
    <x v="1"/>
    <m/>
    <x v="4"/>
    <x v="1"/>
    <s v="EXCLU"/>
    <x v="1"/>
    <s v=""/>
    <s v="CTR_689"/>
    <m/>
  </r>
  <r>
    <s v="Logpom-Andem-IHS"/>
    <s v="LIT_140"/>
    <s v="Douala"/>
    <s v="IHS"/>
    <s v="Grid-Gen"/>
    <s v="LITTORAL"/>
    <s v="Douala"/>
    <s v="ZTE"/>
    <n v="0"/>
    <n v="0"/>
    <n v="0"/>
    <n v="0"/>
    <n v="0"/>
    <n v="0"/>
    <n v="0"/>
    <n v="0"/>
    <n v="0"/>
    <n v="0"/>
    <n v="0"/>
    <n v="0"/>
    <n v="0"/>
    <n v="0"/>
    <n v="0"/>
    <n v="0"/>
    <n v="0"/>
    <n v="0"/>
    <n v="0"/>
    <n v="0"/>
    <n v="0"/>
    <n v="0"/>
    <n v="0"/>
    <n v="0"/>
    <n v="0"/>
    <n v="0"/>
    <x v="0"/>
    <m/>
    <x v="12"/>
    <x v="8"/>
    <s v="no impacts"/>
    <x v="6"/>
    <s v=""/>
    <s v="LIT_140"/>
    <m/>
  </r>
  <r>
    <s v="Djerkoka-MTN-IHS"/>
    <s v="ADM_095"/>
    <s v="ADAMAOUA"/>
    <s v="IHS"/>
    <s v="Hybrid-Gen"/>
    <s v="ADAMAOUA"/>
    <s v="Djerkoka"/>
    <s v="NOKIA"/>
    <n v="0"/>
    <n v="0"/>
    <n v="0"/>
    <n v="0"/>
    <n v="0"/>
    <n v="0"/>
    <n v="0"/>
    <n v="0"/>
    <n v="0"/>
    <n v="0"/>
    <n v="0"/>
    <n v="0"/>
    <n v="0"/>
    <n v="0"/>
    <n v="0"/>
    <n v="0"/>
    <n v="0"/>
    <n v="0"/>
    <n v="0"/>
    <n v="0"/>
    <n v="0"/>
    <n v="0"/>
    <n v="0"/>
    <n v="0"/>
    <n v="0"/>
    <n v="0"/>
    <x v="0"/>
    <m/>
    <x v="12"/>
    <x v="8"/>
    <s v="no impacts"/>
    <x v="6"/>
    <s v=""/>
    <s v="ADM_095"/>
    <m/>
  </r>
  <r>
    <s v="Ngd-Madagascar"/>
    <s v="ADM_135"/>
    <s v="Ngaoundere"/>
    <s v="IHS"/>
    <s v="Grid-Gen"/>
    <s v="ADAMAOUA"/>
    <s v="Ngaoundere"/>
    <s v="Huawei"/>
    <n v="0"/>
    <n v="0"/>
    <n v="0.54751906926573701"/>
    <n v="0"/>
    <n v="0"/>
    <n v="0"/>
    <n v="0"/>
    <n v="0"/>
    <n v="0"/>
    <n v="0"/>
    <n v="0"/>
    <n v="0"/>
    <n v="0"/>
    <n v="0"/>
    <n v="0"/>
    <n v="0"/>
    <n v="0"/>
    <n v="0"/>
    <n v="0"/>
    <n v="0"/>
    <n v="0"/>
    <n v="0"/>
    <n v="0"/>
    <n v="0"/>
    <n v="0"/>
    <n v="0"/>
    <x v="0"/>
    <m/>
    <x v="12"/>
    <x v="8"/>
    <s v="no impacts"/>
    <x v="6"/>
    <s v=""/>
    <s v="ADM_135"/>
    <m/>
  </r>
  <r>
    <s v="Denver"/>
    <s v="LIT_106"/>
    <s v="Douala"/>
    <s v="IHS"/>
    <s v="Grid-Gen"/>
    <s v="LITTORAL"/>
    <s v="Douala"/>
    <s v="ZTE"/>
    <n v="0"/>
    <n v="0"/>
    <n v="0"/>
    <n v="0"/>
    <n v="0"/>
    <n v="0"/>
    <n v="0"/>
    <n v="0"/>
    <n v="0"/>
    <n v="0"/>
    <n v="0"/>
    <n v="0"/>
    <n v="0"/>
    <n v="0"/>
    <n v="0"/>
    <n v="0"/>
    <n v="0"/>
    <n v="0"/>
    <n v="0"/>
    <n v="0"/>
    <n v="0"/>
    <n v="0"/>
    <n v="0"/>
    <n v="0"/>
    <n v="0"/>
    <n v="0"/>
    <x v="0"/>
    <m/>
    <x v="12"/>
    <x v="8"/>
    <s v="no impacts"/>
    <x v="6"/>
    <s v=""/>
    <s v="LIT_106"/>
    <m/>
  </r>
  <r>
    <s v="Ndemba"/>
    <s v="EST_075"/>
    <s v="CENTRE"/>
    <s v="IHS"/>
    <s v="Grid-Gen"/>
    <s v="EST"/>
    <s v="Ndemba"/>
    <s v="ZTE"/>
    <n v="0"/>
    <n v="0"/>
    <n v="0"/>
    <n v="0"/>
    <n v="0"/>
    <n v="0"/>
    <n v="0"/>
    <n v="0"/>
    <n v="0"/>
    <n v="0"/>
    <n v="0"/>
    <n v="0"/>
    <n v="0"/>
    <n v="0"/>
    <n v="0"/>
    <n v="0"/>
    <n v="0"/>
    <n v="0"/>
    <n v="0"/>
    <n v="0"/>
    <n v="0"/>
    <n v="0"/>
    <n v="0"/>
    <n v="0"/>
    <n v="0"/>
    <n v="0"/>
    <x v="1"/>
    <m/>
    <x v="4"/>
    <x v="1"/>
    <s v="EXCLU"/>
    <x v="1"/>
    <s v=""/>
    <s v="EST_075"/>
    <m/>
  </r>
  <r>
    <s v="Afanoya-MTN-IHS"/>
    <s v="CTR_463"/>
    <s v="CENTRE"/>
    <s v="IHS"/>
    <s v="Grid-Gen"/>
    <s v="CENTRE"/>
    <s v="Afanoya"/>
    <s v="ZTE"/>
    <n v="0"/>
    <n v="0"/>
    <n v="0"/>
    <n v="0"/>
    <n v="0"/>
    <n v="0"/>
    <n v="0"/>
    <n v="0"/>
    <n v="0"/>
    <n v="0"/>
    <n v="0"/>
    <n v="0"/>
    <n v="0"/>
    <n v="0"/>
    <n v="0"/>
    <n v="0"/>
    <n v="0"/>
    <n v="0"/>
    <n v="0"/>
    <n v="0"/>
    <n v="0"/>
    <n v="0"/>
    <n v="0"/>
    <n v="0"/>
    <n v="0"/>
    <n v="0"/>
    <x v="1"/>
    <m/>
    <x v="4"/>
    <x v="1"/>
    <s v="EXCLU"/>
    <x v="1"/>
    <s v=""/>
    <s v="CTR_463"/>
    <m/>
  </r>
  <r>
    <s v="Centenaire"/>
    <s v="LIT_045"/>
    <s v="Douala"/>
    <s v="IHS"/>
    <s v="Grid-Gen (LL)"/>
    <s v="LITTORAL"/>
    <s v="Douala"/>
    <s v="ZTE"/>
    <n v="0"/>
    <n v="0"/>
    <n v="0"/>
    <n v="0"/>
    <n v="0"/>
    <n v="0"/>
    <n v="0"/>
    <n v="0"/>
    <n v="0"/>
    <n v="0"/>
    <n v="0"/>
    <n v="0"/>
    <n v="0"/>
    <n v="0"/>
    <n v="0"/>
    <n v="0"/>
    <n v="0"/>
    <n v="0"/>
    <n v="0"/>
    <n v="0"/>
    <n v="0"/>
    <n v="0"/>
    <n v="0"/>
    <n v="0"/>
    <n v="0"/>
    <n v="0"/>
    <x v="0"/>
    <m/>
    <x v="12"/>
    <x v="8"/>
    <s v="no impacts"/>
    <x v="6"/>
    <s v=""/>
    <s v="LIT_045"/>
    <m/>
  </r>
  <r>
    <s v="Ndogpassi-Pays-Bas-IHS"/>
    <s v="LIT_634"/>
    <s v="Douala"/>
    <s v="IHS"/>
    <s v="Grid-Gen"/>
    <s v="LITTORAL"/>
    <s v="Douala"/>
    <s v="ZTE"/>
    <n v="0"/>
    <n v="0"/>
    <n v="0"/>
    <n v="0"/>
    <n v="0"/>
    <n v="0"/>
    <n v="0"/>
    <n v="0"/>
    <n v="0"/>
    <n v="0"/>
    <n v="0"/>
    <n v="0"/>
    <n v="0"/>
    <n v="0"/>
    <n v="0"/>
    <n v="0"/>
    <n v="0"/>
    <n v="0"/>
    <n v="0"/>
    <n v="0"/>
    <n v="0"/>
    <n v="0"/>
    <n v="0"/>
    <n v="0"/>
    <n v="0"/>
    <n v="0"/>
    <x v="0"/>
    <m/>
    <x v="12"/>
    <x v="8"/>
    <s v="no impacts"/>
    <x v="6"/>
    <s v=""/>
    <s v="LIT_634"/>
    <m/>
  </r>
  <r>
    <s v="Brazzaville"/>
    <s v="LIT_081"/>
    <s v="Douala"/>
    <s v="IHS"/>
    <s v="Grid-Gen"/>
    <s v="LITTORAL"/>
    <s v="Douala"/>
    <s v="ZTE"/>
    <n v="0"/>
    <n v="17.909575439527671"/>
    <n v="22.486769938904157"/>
    <n v="0"/>
    <n v="0"/>
    <n v="0"/>
    <n v="0"/>
    <n v="0"/>
    <n v="0"/>
    <n v="0"/>
    <n v="0"/>
    <n v="0"/>
    <n v="0"/>
    <n v="0"/>
    <n v="0"/>
    <n v="0"/>
    <n v="0"/>
    <n v="0"/>
    <n v="0"/>
    <n v="0"/>
    <n v="0"/>
    <n v="0"/>
    <n v="0"/>
    <n v="0"/>
    <n v="0"/>
    <n v="0"/>
    <x v="0"/>
    <m/>
    <x v="12"/>
    <x v="8"/>
    <s v="no impacts"/>
    <x v="6"/>
    <s v=""/>
    <s v="LIT_081"/>
    <m/>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n v="0"/>
    <n v="0"/>
    <n v="0"/>
    <n v="0"/>
    <x v="0"/>
    <m/>
    <x v="12"/>
    <x v="8"/>
    <s v="no impacts"/>
    <x v="6"/>
    <s v=""/>
    <s v="NRO_070"/>
    <m/>
  </r>
  <r>
    <s v="Limbe-Bota-IHS"/>
    <s v="SUO_207"/>
    <s v="SUD-OUEST"/>
    <s v="IHS"/>
    <s v="Grid-Gen"/>
    <s v="SUD-OUEST"/>
    <s v="Limbe"/>
    <s v="Huawei"/>
    <n v="0"/>
    <n v="0"/>
    <n v="7.936609851241179E-3"/>
    <n v="0"/>
    <n v="0"/>
    <n v="0"/>
    <n v="0"/>
    <n v="0"/>
    <n v="0"/>
    <n v="0"/>
    <n v="0"/>
    <n v="0"/>
    <n v="0"/>
    <n v="0"/>
    <n v="0"/>
    <n v="0"/>
    <n v="0"/>
    <n v="0"/>
    <n v="0"/>
    <n v="0"/>
    <n v="0"/>
    <n v="0"/>
    <n v="0"/>
    <n v="0"/>
    <n v="0"/>
    <n v="0"/>
    <x v="0"/>
    <m/>
    <x v="12"/>
    <x v="8"/>
    <s v="no impacts"/>
    <x v="6"/>
    <s v=""/>
    <s v="SUO_207"/>
    <m/>
  </r>
  <r>
    <s v="Touboro"/>
    <s v="ADM_005"/>
    <s v="ADAMAOUA"/>
    <s v="IHS"/>
    <s v="Grid-Gen"/>
    <s v="ADAMAOUA"/>
    <s v="Touboro"/>
    <s v="Huawei"/>
    <n v="0"/>
    <n v="0"/>
    <n v="3.8167067599227237E-3"/>
    <n v="0"/>
    <n v="0"/>
    <n v="0"/>
    <n v="0"/>
    <n v="0"/>
    <n v="0"/>
    <n v="0"/>
    <n v="0"/>
    <n v="0"/>
    <n v="0"/>
    <n v="0"/>
    <n v="0"/>
    <n v="0"/>
    <n v="0"/>
    <n v="0"/>
    <n v="0"/>
    <n v="0"/>
    <n v="0"/>
    <n v="0"/>
    <n v="0"/>
    <n v="0"/>
    <n v="0"/>
    <n v="0"/>
    <x v="0"/>
    <m/>
    <x v="12"/>
    <x v="8"/>
    <s v="no impacts"/>
    <x v="6"/>
    <s v=""/>
    <s v="ADM_005"/>
    <m/>
  </r>
  <r>
    <s v="NRD_256_H_GUIDER-OURO-ALHADJI"/>
    <s v="NRD_256"/>
    <s v="NORD"/>
    <s v="ESCO"/>
    <s v="Hybrid Solar - S3"/>
    <s v="NRD"/>
    <s v="Guider"/>
    <s v="Huawei"/>
    <n v="6.1493566530549346"/>
    <n v="3.272201818892627"/>
    <n v="0"/>
    <n v="0"/>
    <n v="0"/>
    <n v="0"/>
    <n v="0"/>
    <n v="0"/>
    <n v="0"/>
    <n v="0"/>
    <n v="0"/>
    <n v="0"/>
    <n v="0"/>
    <n v="0"/>
    <n v="0"/>
    <n v="0"/>
    <n v="0"/>
    <n v="3.3571681319967008"/>
    <n v="0"/>
    <n v="0"/>
    <n v="0"/>
    <n v="0"/>
    <n v="0"/>
    <n v="0"/>
    <n v="0"/>
    <n v="0"/>
    <x v="0"/>
    <m/>
    <x v="12"/>
    <x v="8"/>
    <s v="no impacts"/>
    <x v="6"/>
    <s v=""/>
    <s v="NRD_256"/>
    <m/>
  </r>
  <r>
    <s v="Mom"/>
    <s v="CTR_202"/>
    <s v="CENTRE"/>
    <s v="IHS"/>
    <s v="Grid-Gen"/>
    <s v="CENTRE"/>
    <s v="Mom"/>
    <s v="ZTE"/>
    <n v="0"/>
    <n v="0"/>
    <n v="0"/>
    <n v="0"/>
    <n v="0"/>
    <n v="0"/>
    <n v="0"/>
    <n v="0"/>
    <n v="0"/>
    <n v="0"/>
    <n v="0"/>
    <n v="0"/>
    <n v="0"/>
    <n v="0"/>
    <n v="0"/>
    <n v="0"/>
    <n v="0"/>
    <n v="0"/>
    <n v="0"/>
    <n v="0"/>
    <n v="0"/>
    <n v="0"/>
    <n v="0"/>
    <n v="0"/>
    <n v="0"/>
    <n v="0"/>
    <x v="1"/>
    <m/>
    <x v="4"/>
    <x v="1"/>
    <s v="EXCLU"/>
    <x v="1"/>
    <s v=""/>
    <s v="CTR_202"/>
    <m/>
  </r>
  <r>
    <s v="Bondjock"/>
    <s v="CTR_205"/>
    <s v="CENTRE"/>
    <s v="IHS"/>
    <s v="Grid-Gen"/>
    <s v="CENTRE"/>
    <s v="Bondjock"/>
    <s v="ZTE"/>
    <n v="0"/>
    <n v="0"/>
    <n v="0"/>
    <n v="0"/>
    <n v="0"/>
    <n v="0"/>
    <n v="0"/>
    <n v="0"/>
    <n v="0"/>
    <n v="0"/>
    <n v="0"/>
    <n v="0"/>
    <n v="0"/>
    <n v="0"/>
    <n v="0"/>
    <n v="0"/>
    <n v="0"/>
    <n v="0"/>
    <n v="0"/>
    <n v="0"/>
    <n v="0"/>
    <n v="0"/>
    <n v="0"/>
    <n v="0"/>
    <n v="0"/>
    <n v="0"/>
    <x v="1"/>
    <m/>
    <x v="4"/>
    <x v="1"/>
    <s v="EXCLU"/>
    <x v="1"/>
    <s v=""/>
    <s v="CTR_205"/>
    <m/>
  </r>
  <r>
    <s v="BTS-Mobile-Bachuo-Akagbe"/>
    <s v="SUO_168"/>
    <s v="SUD-OUEST"/>
    <m/>
    <m/>
    <s v="SUD-OUEST"/>
    <s v="Bachuo"/>
    <s v="NOKIA"/>
    <n v="0"/>
    <n v="0"/>
    <n v="0"/>
    <n v="0"/>
    <n v="0"/>
    <n v="0"/>
    <n v="0"/>
    <n v="0"/>
    <n v="0"/>
    <n v="0"/>
    <n v="0"/>
    <n v="0"/>
    <n v="0"/>
    <n v="0"/>
    <n v="0"/>
    <n v="0"/>
    <n v="0"/>
    <n v="0"/>
    <n v="0"/>
    <n v="0"/>
    <n v="0"/>
    <n v="0"/>
    <n v="0"/>
    <n v="0"/>
    <n v="0"/>
    <n v="0"/>
    <x v="1"/>
    <m/>
    <x v="4"/>
    <x v="1"/>
    <s v="EXCLU"/>
    <x v="1"/>
    <s v=""/>
    <s v="SUO_168"/>
    <m/>
  </r>
  <r>
    <s v="Otele"/>
    <s v="CTR_201"/>
    <s v="CENTRE"/>
    <s v="IHS"/>
    <s v="Grid-Gen"/>
    <s v="CENTRE"/>
    <s v="Otele"/>
    <s v="ZTE"/>
    <n v="0"/>
    <n v="0"/>
    <n v="0"/>
    <n v="0"/>
    <n v="0"/>
    <n v="0"/>
    <n v="0"/>
    <n v="0"/>
    <n v="0"/>
    <n v="0"/>
    <n v="0"/>
    <n v="0"/>
    <n v="0"/>
    <n v="0"/>
    <n v="0"/>
    <n v="0"/>
    <n v="0"/>
    <n v="0"/>
    <n v="0"/>
    <n v="0"/>
    <n v="0"/>
    <n v="0"/>
    <n v="0"/>
    <n v="0"/>
    <n v="0"/>
    <n v="0"/>
    <x v="1"/>
    <m/>
    <x v="4"/>
    <x v="1"/>
    <s v="EXCLU"/>
    <x v="1"/>
    <s v=""/>
    <s v="CTR_201"/>
    <m/>
  </r>
  <r>
    <s v="Foumban-CAMTEL"/>
    <s v="OST_047"/>
    <s v="OUEST"/>
    <s v="CAMUSAT"/>
    <s v="Medium Grid + Solar + GE"/>
    <s v="OUEST"/>
    <s v="Foumban"/>
    <s v="Huawei"/>
    <n v="1.2907067827516243"/>
    <n v="0.94418904612293919"/>
    <n v="0"/>
    <n v="0"/>
    <n v="0"/>
    <n v="0"/>
    <n v="0"/>
    <n v="0"/>
    <n v="0"/>
    <n v="0"/>
    <n v="0"/>
    <n v="0"/>
    <n v="0"/>
    <n v="0"/>
    <n v="0"/>
    <n v="0"/>
    <n v="0"/>
    <n v="0"/>
    <n v="0"/>
    <n v="0"/>
    <n v="0"/>
    <n v="0"/>
    <n v="0"/>
    <n v="0"/>
    <n v="0"/>
    <n v="0"/>
    <x v="0"/>
    <m/>
    <x v="12"/>
    <x v="8"/>
    <s v="no impacts"/>
    <x v="6"/>
    <s v=""/>
    <s v="OST_047"/>
    <m/>
  </r>
  <r>
    <s v="Ngaoundere-Cifan-MTN-IHS"/>
    <s v="ADM_120"/>
    <s v="Ngaoundere"/>
    <s v="IHS"/>
    <s v="Grid-Gen"/>
    <s v="ADAMAOUA"/>
    <s v="Ngaoundere"/>
    <s v="Huawei"/>
    <n v="1.4886583169964016"/>
    <n v="0.85091158652295884"/>
    <n v="0"/>
    <n v="0"/>
    <n v="0"/>
    <n v="0"/>
    <n v="0"/>
    <n v="0"/>
    <n v="0"/>
    <n v="0"/>
    <n v="0"/>
    <n v="0"/>
    <n v="0"/>
    <n v="0"/>
    <n v="0"/>
    <n v="0"/>
    <n v="0"/>
    <n v="0"/>
    <n v="0"/>
    <n v="0"/>
    <n v="0"/>
    <n v="0"/>
    <n v="0"/>
    <n v="0"/>
    <n v="0"/>
    <n v="0"/>
    <x v="0"/>
    <m/>
    <x v="12"/>
    <x v="8"/>
    <s v="no impacts"/>
    <x v="6"/>
    <s v=""/>
    <s v="ADM_120"/>
    <m/>
  </r>
  <r>
    <s v="Maroua-Massalare"/>
    <s v="EXN_087"/>
    <s v="Maroua"/>
    <s v="IHS"/>
    <s v="Grid-Gen"/>
    <s v="EXTREME-NORD"/>
    <s v="Maroua"/>
    <s v="Huawei"/>
    <n v="0.27136071659917876"/>
    <n v="0.69528269312536206"/>
    <n v="0"/>
    <n v="0"/>
    <n v="0"/>
    <n v="0"/>
    <n v="0"/>
    <n v="0"/>
    <n v="0"/>
    <n v="0"/>
    <n v="0"/>
    <n v="0"/>
    <n v="0"/>
    <n v="0"/>
    <n v="0"/>
    <n v="0"/>
    <n v="0"/>
    <n v="0"/>
    <n v="0"/>
    <n v="0"/>
    <n v="0"/>
    <n v="0"/>
    <n v="0"/>
    <n v="0"/>
    <n v="0"/>
    <n v="0"/>
    <x v="0"/>
    <m/>
    <x v="12"/>
    <x v="8"/>
    <s v="no impacts"/>
    <x v="6"/>
    <s v=""/>
    <s v="EXN_087"/>
    <m/>
  </r>
  <r>
    <s v="Carrefour-Mezzanine"/>
    <s v="LIT_734"/>
    <s v="Douala"/>
    <s v="OCM"/>
    <e v="#N/A"/>
    <s v="LITTORAL"/>
    <s v="Douala"/>
    <s v="ZTE"/>
    <n v="0"/>
    <n v="0"/>
    <n v="0"/>
    <n v="0"/>
    <n v="0"/>
    <n v="0"/>
    <n v="0"/>
    <n v="0"/>
    <n v="0"/>
    <n v="0"/>
    <n v="0"/>
    <n v="0"/>
    <n v="0"/>
    <n v="0"/>
    <n v="0"/>
    <n v="0"/>
    <n v="0"/>
    <n v="0"/>
    <n v="0"/>
    <n v="0"/>
    <n v="0"/>
    <n v="0"/>
    <n v="0"/>
    <n v="0"/>
    <n v="0"/>
    <n v="0"/>
    <x v="1"/>
    <m/>
    <x v="4"/>
    <x v="1"/>
    <s v="EXCLU"/>
    <x v="1"/>
    <s v=""/>
    <s v="LIT_734"/>
    <m/>
  </r>
  <r>
    <s v="Foumban-Camtel-II"/>
    <s v="OST_235"/>
    <s v="OUEST"/>
    <s v="CAMUSAT"/>
    <s v="Medium Grid + GE"/>
    <s v="OUEST"/>
    <s v="Foumban"/>
    <s v="Huawei"/>
    <n v="1.0848186386556062"/>
    <n v="0.62618959972377042"/>
    <n v="0"/>
    <n v="0"/>
    <n v="0"/>
    <n v="0"/>
    <n v="0"/>
    <n v="0"/>
    <n v="0"/>
    <n v="0"/>
    <n v="0"/>
    <n v="0"/>
    <n v="0"/>
    <n v="0"/>
    <n v="0"/>
    <n v="0"/>
    <n v="0"/>
    <n v="0"/>
    <n v="0"/>
    <n v="0"/>
    <n v="0"/>
    <n v="0"/>
    <n v="0"/>
    <n v="0"/>
    <n v="0"/>
    <n v="0"/>
    <x v="0"/>
    <m/>
    <x v="12"/>
    <x v="8"/>
    <s v="no impacts"/>
    <x v="6"/>
    <s v=""/>
    <s v="OST_235"/>
    <m/>
  </r>
  <r>
    <s v="Ndom"/>
    <s v="SUO_028"/>
    <s v="CENTRE"/>
    <s v="IHS"/>
    <s v="Grid Gen"/>
    <s v="SUD-OUEST"/>
    <s v="Ndom"/>
    <s v="ZTE"/>
    <n v="0"/>
    <n v="0"/>
    <n v="0"/>
    <n v="0"/>
    <n v="0"/>
    <n v="0"/>
    <n v="0"/>
    <n v="0"/>
    <n v="0"/>
    <n v="0"/>
    <n v="0"/>
    <n v="0"/>
    <n v="0"/>
    <n v="0"/>
    <n v="0"/>
    <n v="0"/>
    <n v="0"/>
    <n v="0"/>
    <n v="0"/>
    <n v="0"/>
    <n v="0"/>
    <n v="0"/>
    <n v="0"/>
    <n v="0"/>
    <n v="0"/>
    <n v="0"/>
    <x v="2"/>
    <m/>
    <x v="12"/>
    <x v="8"/>
    <s v="no impacts"/>
    <x v="6"/>
    <s v=""/>
    <s v="SUO_028"/>
    <m/>
  </r>
  <r>
    <s v="Japoma-Village"/>
    <s v="LIT_254"/>
    <s v="Douala"/>
    <s v="IHS"/>
    <s v="Grid-Gen"/>
    <s v="LITTORAL"/>
    <s v="Douala"/>
    <s v="ZTE"/>
    <n v="0"/>
    <n v="0.13804350617664471"/>
    <n v="0"/>
    <n v="0"/>
    <n v="0"/>
    <n v="0"/>
    <n v="39.393478924644647"/>
    <n v="0"/>
    <n v="0"/>
    <n v="0"/>
    <n v="0"/>
    <n v="0"/>
    <n v="0"/>
    <n v="0"/>
    <n v="0"/>
    <n v="0"/>
    <n v="0"/>
    <n v="0"/>
    <n v="0"/>
    <n v="0"/>
    <n v="0"/>
    <n v="0"/>
    <n v="0"/>
    <n v="0"/>
    <n v="0"/>
    <n v="0"/>
    <x v="0"/>
    <m/>
    <x v="12"/>
    <x v="8"/>
    <s v="no impacts"/>
    <x v="6"/>
    <s v=""/>
    <s v="LIT_254"/>
    <m/>
  </r>
  <r>
    <s v="LIT_853_Z_Japoma-Petit-Chateau"/>
    <s v="LIT_853"/>
    <s v="Douala"/>
    <m/>
    <e v="#N/A"/>
    <s v="LITTORAL"/>
    <s v="Douala"/>
    <s v="ZTE"/>
    <n v="0"/>
    <n v="0.13634917373649205"/>
    <n v="0"/>
    <n v="0"/>
    <n v="0"/>
    <n v="0"/>
    <n v="39.707162282091019"/>
    <n v="0"/>
    <n v="0"/>
    <n v="0"/>
    <n v="0"/>
    <n v="0"/>
    <n v="0"/>
    <n v="0"/>
    <n v="0"/>
    <n v="0"/>
    <n v="0"/>
    <n v="0"/>
    <n v="0"/>
    <n v="0"/>
    <n v="0"/>
    <n v="0"/>
    <n v="0"/>
    <n v="0"/>
    <n v="0"/>
    <n v="0"/>
    <x v="0"/>
    <m/>
    <x v="12"/>
    <x v="8"/>
    <s v="no impacts"/>
    <x v="6"/>
    <s v=""/>
    <s v="LIT_853"/>
    <m/>
  </r>
  <r>
    <s v="Ngd-Aoudi-IHS"/>
    <s v="ADM_115"/>
    <s v="Ngaoundere"/>
    <s v="IHS"/>
    <s v="Grid-Gen"/>
    <s v="ADAMAOUA"/>
    <s v="Ngaoundere"/>
    <s v="Huawei"/>
    <n v="0.74819937049307572"/>
    <n v="0.10906150391087596"/>
    <n v="0"/>
    <n v="0"/>
    <n v="0"/>
    <n v="0"/>
    <n v="0"/>
    <n v="0"/>
    <n v="0"/>
    <n v="0"/>
    <n v="0"/>
    <n v="0"/>
    <n v="0"/>
    <n v="0"/>
    <n v="0"/>
    <n v="0"/>
    <n v="0"/>
    <n v="0"/>
    <n v="0"/>
    <n v="0"/>
    <n v="0"/>
    <n v="0"/>
    <n v="0"/>
    <n v="0"/>
    <n v="0"/>
    <n v="0"/>
    <x v="0"/>
    <m/>
    <x v="12"/>
    <x v="8"/>
    <s v="no impacts"/>
    <x v="6"/>
    <s v=""/>
    <s v="ADM_115"/>
    <m/>
  </r>
  <r>
    <s v="Djamboutou"/>
    <s v="NRD_003"/>
    <s v="Garoua"/>
    <s v="IHS"/>
    <s v="Grid-Gen"/>
    <s v="NORD"/>
    <s v="Garoua"/>
    <s v="Huawei"/>
    <n v="1.5203512511664143"/>
    <n v="9.8627983095199379E-2"/>
    <n v="0"/>
    <n v="0"/>
    <n v="0"/>
    <n v="0"/>
    <n v="0"/>
    <n v="0"/>
    <n v="0"/>
    <n v="0"/>
    <n v="0"/>
    <n v="0"/>
    <n v="0"/>
    <n v="0"/>
    <n v="0"/>
    <n v="0"/>
    <n v="0"/>
    <n v="0"/>
    <n v="0"/>
    <n v="0"/>
    <n v="0"/>
    <n v="0"/>
    <n v="0"/>
    <n v="0"/>
    <n v="0"/>
    <n v="0"/>
    <x v="0"/>
    <m/>
    <x v="12"/>
    <x v="8"/>
    <s v="no impacts"/>
    <x v="6"/>
    <s v=""/>
    <s v="NRD_003"/>
    <m/>
  </r>
  <r>
    <s v="Japoma-II"/>
    <s v="LIT_646"/>
    <s v="Douala"/>
    <m/>
    <m/>
    <s v="LITTORAL"/>
    <s v="Douala"/>
    <s v="ZTE"/>
    <n v="0"/>
    <n v="7.9936821018568263E-2"/>
    <n v="0"/>
    <n v="0"/>
    <n v="0"/>
    <n v="0"/>
    <n v="25.63542817029218"/>
    <n v="0"/>
    <n v="0"/>
    <n v="0"/>
    <n v="0"/>
    <n v="0"/>
    <n v="0"/>
    <n v="0"/>
    <n v="0"/>
    <n v="0"/>
    <n v="0"/>
    <n v="0"/>
    <n v="0"/>
    <n v="0"/>
    <n v="0"/>
    <n v="0"/>
    <n v="0"/>
    <n v="0"/>
    <n v="0"/>
    <n v="0"/>
    <x v="0"/>
    <m/>
    <x v="12"/>
    <x v="8"/>
    <s v="no impacts"/>
    <x v="6"/>
    <s v=""/>
    <s v="LIT_646"/>
    <m/>
  </r>
  <r>
    <s v="Limbe-Down-Beach-II"/>
    <s v="SUO_050"/>
    <s v="SUD-OUEST"/>
    <s v="IHS"/>
    <s v="GridOnly"/>
    <s v="SUD-OUEST"/>
    <s v="Limbe"/>
    <s v="Huawei"/>
    <n v="2.8344219865138274"/>
    <n v="7.6958362939563346E-2"/>
    <n v="0"/>
    <n v="0"/>
    <n v="0"/>
    <n v="0"/>
    <n v="0"/>
    <n v="0"/>
    <n v="0"/>
    <n v="0"/>
    <n v="0"/>
    <n v="0"/>
    <n v="0"/>
    <n v="0"/>
    <n v="0"/>
    <n v="0"/>
    <n v="0"/>
    <n v="0"/>
    <n v="0"/>
    <n v="0"/>
    <n v="0"/>
    <n v="0"/>
    <n v="0"/>
    <n v="0"/>
    <n v="0"/>
    <n v="0"/>
    <x v="0"/>
    <m/>
    <x v="12"/>
    <x v="8"/>
    <s v="no impacts"/>
    <x v="6"/>
    <s v=""/>
    <s v="SUO_050"/>
    <m/>
  </r>
  <r>
    <s v="Limbe-Fini-Hotel"/>
    <s v="SUO_078"/>
    <s v="SUD-OUEST"/>
    <s v="IHS"/>
    <s v="Grid-Gen"/>
    <s v="SUD-OUEST"/>
    <s v="Limbe"/>
    <s v="Huawei"/>
    <n v="0.4318764214557419"/>
    <n v="7.6601661373215404E-2"/>
    <n v="0"/>
    <n v="0"/>
    <n v="0"/>
    <n v="0"/>
    <n v="0"/>
    <n v="0"/>
    <n v="0"/>
    <n v="0"/>
    <n v="0"/>
    <n v="0"/>
    <n v="0"/>
    <n v="0"/>
    <n v="0"/>
    <n v="0"/>
    <n v="0"/>
    <n v="0"/>
    <n v="0"/>
    <n v="0"/>
    <n v="0"/>
    <n v="0"/>
    <n v="0"/>
    <n v="0"/>
    <n v="0"/>
    <n v="0"/>
    <x v="0"/>
    <m/>
    <x v="12"/>
    <x v="8"/>
    <s v="no impacts"/>
    <x v="6"/>
    <s v=""/>
    <s v="SUO_078"/>
    <m/>
  </r>
  <r>
    <s v="CTN"/>
    <s v="LIT_003"/>
    <s v="Douala"/>
    <s v="CAMUSAT"/>
    <s v="Good Grid 100%"/>
    <s v="LITTORAL"/>
    <s v="Douala"/>
    <s v="ZTE"/>
    <n v="0"/>
    <n v="0"/>
    <n v="0"/>
    <n v="0"/>
    <n v="0"/>
    <n v="0"/>
    <n v="0"/>
    <n v="0"/>
    <n v="0"/>
    <n v="0"/>
    <n v="0"/>
    <n v="0"/>
    <n v="0"/>
    <n v="0"/>
    <n v="0"/>
    <n v="0"/>
    <n v="0"/>
    <n v="0"/>
    <n v="0"/>
    <n v="0"/>
    <n v="0"/>
    <n v="0"/>
    <n v="0"/>
    <n v="0"/>
    <n v="0"/>
    <n v="0"/>
    <x v="0"/>
    <m/>
    <x v="12"/>
    <x v="8"/>
    <s v="no impacts"/>
    <x v="6"/>
    <s v=""/>
    <s v="LIT_003"/>
    <m/>
  </r>
  <r>
    <s v="Kapanyaye-IHS"/>
    <s v="NRD_109"/>
    <s v="NORD"/>
    <s v="IHS"/>
    <s v="Solar-Gen"/>
    <s v="NORD"/>
    <s v="Kapanyaye"/>
    <s v="NOKIA"/>
    <n v="0"/>
    <n v="0"/>
    <n v="0"/>
    <n v="0"/>
    <n v="0"/>
    <n v="0"/>
    <n v="0"/>
    <n v="0"/>
    <n v="0"/>
    <n v="0"/>
    <n v="0"/>
    <n v="0"/>
    <n v="2.2551924884225978E-2"/>
    <n v="0"/>
    <n v="0"/>
    <n v="0"/>
    <n v="0"/>
    <n v="0"/>
    <n v="0"/>
    <n v="0"/>
    <n v="0"/>
    <n v="0"/>
    <n v="0"/>
    <n v="0"/>
    <n v="0"/>
    <n v="0"/>
    <x v="0"/>
    <m/>
    <x v="12"/>
    <x v="8"/>
    <s v="no impacts"/>
    <x v="6"/>
    <s v=""/>
    <s v="NRD_109"/>
    <m/>
  </r>
  <r>
    <s v="Sabga"/>
    <s v="NRO_048"/>
    <s v="NORD-OUEST"/>
    <s v="IHS"/>
    <s v="Grid-Gen"/>
    <s v="NORD-OUEST"/>
    <s v="Sabga"/>
    <s v="Huawei"/>
    <n v="0"/>
    <n v="0"/>
    <n v="0"/>
    <n v="0"/>
    <n v="0"/>
    <n v="0"/>
    <n v="0"/>
    <n v="0"/>
    <n v="0"/>
    <n v="0"/>
    <n v="0"/>
    <n v="0"/>
    <n v="0"/>
    <n v="0"/>
    <n v="0"/>
    <n v="0"/>
    <n v="0"/>
    <n v="0"/>
    <n v="0"/>
    <n v="0"/>
    <n v="0"/>
    <n v="0"/>
    <n v="0"/>
    <n v="0"/>
    <n v="0"/>
    <n v="0"/>
    <x v="2"/>
    <m/>
    <x v="12"/>
    <x v="8"/>
    <s v="no impacts"/>
    <x v="6"/>
    <s v=""/>
    <s v="NRO_048"/>
    <m/>
  </r>
  <r>
    <s v="Ndogbat"/>
    <s v="LIT_372"/>
    <s v="Douala"/>
    <s v="IHS"/>
    <s v="Grid-Lithium"/>
    <s v="LITTORAL"/>
    <s v="Douala"/>
    <s v="ZTE"/>
    <n v="0"/>
    <n v="0"/>
    <n v="0"/>
    <n v="0"/>
    <n v="0"/>
    <n v="0"/>
    <n v="0"/>
    <n v="0"/>
    <n v="6.581143899119074E-2"/>
    <n v="0"/>
    <n v="0"/>
    <n v="0"/>
    <n v="0"/>
    <n v="0"/>
    <n v="0"/>
    <n v="0"/>
    <n v="0"/>
    <n v="0"/>
    <n v="0"/>
    <n v="0"/>
    <n v="0"/>
    <n v="0"/>
    <n v="0"/>
    <n v="0"/>
    <n v="0"/>
    <n v="0"/>
    <x v="0"/>
    <m/>
    <x v="12"/>
    <x v="8"/>
    <s v="no impacts"/>
    <x v="6"/>
    <s v=""/>
    <s v="LIT_372"/>
    <m/>
  </r>
  <r>
    <s v="La-Rose"/>
    <s v="LIT_009"/>
    <s v="Douala"/>
    <s v="IHS"/>
    <s v="Grid-Gen"/>
    <s v="LITTORAL"/>
    <s v="Douala"/>
    <s v="ZTE"/>
    <n v="0"/>
    <n v="0"/>
    <n v="0"/>
    <n v="0"/>
    <n v="0"/>
    <n v="0"/>
    <n v="0"/>
    <n v="0"/>
    <n v="0"/>
    <n v="0"/>
    <n v="0"/>
    <n v="0"/>
    <n v="0"/>
    <n v="0"/>
    <n v="0"/>
    <n v="0"/>
    <n v="0"/>
    <n v="0"/>
    <n v="0"/>
    <n v="0"/>
    <n v="0"/>
    <n v="0"/>
    <n v="0"/>
    <n v="0"/>
    <n v="0"/>
    <n v="0"/>
    <x v="0"/>
    <m/>
    <x v="12"/>
    <x v="8"/>
    <s v="no impacts"/>
    <x v="6"/>
    <s v=""/>
    <s v="LIT_009"/>
    <m/>
  </r>
  <r>
    <s v="Bsadi-Hopital"/>
    <s v="LIT_446"/>
    <s v="Douala"/>
    <s v="IHS"/>
    <s v="Grid-Gen"/>
    <s v="LITTORAL"/>
    <s v="Douala"/>
    <s v="ZTE"/>
    <n v="0"/>
    <n v="0"/>
    <n v="0"/>
    <n v="0"/>
    <n v="0"/>
    <n v="0"/>
    <n v="0"/>
    <n v="0"/>
    <n v="0"/>
    <n v="0"/>
    <n v="0"/>
    <n v="0"/>
    <n v="0"/>
    <n v="0"/>
    <n v="0"/>
    <n v="0"/>
    <n v="0"/>
    <n v="0"/>
    <n v="0"/>
    <n v="0"/>
    <n v="0"/>
    <n v="0"/>
    <n v="0"/>
    <n v="0"/>
    <n v="0"/>
    <n v="0"/>
    <x v="0"/>
    <m/>
    <x v="12"/>
    <x v="8"/>
    <s v="no impacts"/>
    <x v="6"/>
    <s v=""/>
    <s v="LIT_446"/>
    <m/>
  </r>
  <r>
    <s v="Minisite-Elig-Edzoa"/>
    <s v="CTR_684"/>
    <s v="Yaounde"/>
    <s v="CAMUSAT"/>
    <s v="Good Grid no GE - 8h"/>
    <s v="CENTRE"/>
    <s v="Yaounde"/>
    <s v="ZTE"/>
    <n v="0"/>
    <n v="0"/>
    <n v="0"/>
    <n v="0"/>
    <n v="0"/>
    <n v="0"/>
    <n v="0"/>
    <n v="0"/>
    <n v="0"/>
    <n v="0"/>
    <n v="0"/>
    <n v="0"/>
    <n v="0"/>
    <n v="0"/>
    <n v="0"/>
    <n v="0"/>
    <n v="0"/>
    <n v="0"/>
    <n v="0"/>
    <n v="0"/>
    <n v="0"/>
    <n v="0"/>
    <n v="0"/>
    <n v="0"/>
    <n v="0"/>
    <n v="0"/>
    <x v="0"/>
    <m/>
    <x v="2"/>
    <x v="0"/>
    <s v="AKTIVCO Coupure ENEO &amp; Baisse de tension"/>
    <x v="0"/>
    <s v="(05/06/2026 ticket): INC-20260506-00016230...Grid Outage"/>
    <s v="CTR_684"/>
    <m/>
  </r>
  <r>
    <s v="Bamenda-CRTV"/>
    <s v="NRO_008"/>
    <s v="NORD-OUEST"/>
    <s v="CAMUSAT"/>
    <s v="Good Grid + GE"/>
    <s v="NORD-OUEST"/>
    <s v="Bamenda"/>
    <s v="Huawei"/>
    <n v="0"/>
    <n v="0"/>
    <n v="0"/>
    <n v="0"/>
    <n v="0"/>
    <n v="0"/>
    <n v="0"/>
    <n v="0"/>
    <n v="0"/>
    <n v="0"/>
    <n v="0"/>
    <n v="0"/>
    <n v="0"/>
    <n v="0"/>
    <n v="0"/>
    <n v="0"/>
    <n v="0"/>
    <n v="0.42486723567700524"/>
    <n v="0"/>
    <n v="0"/>
    <n v="0"/>
    <n v="0"/>
    <n v="0"/>
    <n v="0"/>
    <n v="0"/>
    <n v="0"/>
    <x v="0"/>
    <m/>
    <x v="12"/>
    <x v="8"/>
    <s v="no impacts"/>
    <x v="6"/>
    <s v=""/>
    <s v="NRO_008"/>
    <m/>
  </r>
  <r>
    <s v="PK10-Plateau"/>
    <s v="LIT_223"/>
    <s v="Douala"/>
    <s v="IHS"/>
    <s v="Grid-Gen"/>
    <s v="LITTORAL"/>
    <s v="Douala"/>
    <s v="ZTE"/>
    <n v="0"/>
    <n v="0"/>
    <n v="0"/>
    <n v="0"/>
    <n v="0"/>
    <n v="0"/>
    <n v="0"/>
    <n v="0"/>
    <n v="0"/>
    <n v="0"/>
    <n v="0"/>
    <n v="0"/>
    <n v="0"/>
    <n v="0"/>
    <n v="0"/>
    <n v="0"/>
    <n v="0"/>
    <n v="0"/>
    <n v="0"/>
    <n v="0"/>
    <n v="0"/>
    <n v="0"/>
    <n v="0"/>
    <n v="0"/>
    <n v="0"/>
    <n v="0"/>
    <x v="0"/>
    <m/>
    <x v="12"/>
    <x v="8"/>
    <s v="no impacts"/>
    <x v="6"/>
    <s v=""/>
    <s v="LIT_223"/>
    <m/>
  </r>
  <r>
    <s v="Sokelle-IHS"/>
    <s v="LIT_506"/>
    <s v="LITTORAL"/>
    <s v="IHS"/>
    <s v="Gen Only"/>
    <s v="LITTORAL"/>
    <s v="Sokelle"/>
    <s v="ZTE"/>
    <n v="0"/>
    <n v="0"/>
    <n v="0"/>
    <n v="0"/>
    <n v="0"/>
    <n v="0"/>
    <n v="0"/>
    <n v="0"/>
    <n v="0"/>
    <n v="0"/>
    <n v="0"/>
    <n v="0"/>
    <n v="0"/>
    <n v="0"/>
    <n v="0"/>
    <n v="0"/>
    <n v="0"/>
    <n v="0"/>
    <n v="0"/>
    <n v="0"/>
    <n v="0"/>
    <n v="0"/>
    <n v="0"/>
    <n v="0"/>
    <n v="0"/>
    <n v="0"/>
    <x v="0"/>
    <m/>
    <x v="14"/>
    <x v="5"/>
    <s v="fiber AOF"/>
    <x v="5"/>
    <s v="(05/06/2026  cell nokia): 06/05/2026 : Intervention prevue pour ce jour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06/2026  cell nokia): 06/05/2026 : Intervention prevue pour ce jour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06/2026  cell nokia): 06/05/2026 : Intervention prevue pour ce jour || Intervention en cours _x000a_05/05/2026 : Intervention prevue pour ce jour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s v="LIT_506"/>
    <m/>
  </r>
  <r>
    <s v="Doume"/>
    <s v="EST_020"/>
    <s v="CENTRE"/>
    <s v="IHS"/>
    <s v="Grid-Gen-Lithium"/>
    <s v="EST"/>
    <s v="Doume"/>
    <s v="ZTE"/>
    <n v="0"/>
    <n v="0"/>
    <n v="0"/>
    <n v="0"/>
    <n v="0"/>
    <n v="0"/>
    <n v="0"/>
    <n v="0"/>
    <n v="0"/>
    <n v="0"/>
    <n v="0"/>
    <n v="0"/>
    <n v="0"/>
    <n v="0"/>
    <n v="0"/>
    <n v="0"/>
    <n v="0"/>
    <n v="0"/>
    <n v="0"/>
    <n v="0"/>
    <n v="0"/>
    <n v="0"/>
    <n v="0"/>
    <n v="0"/>
    <n v="0"/>
    <n v="0"/>
    <x v="1"/>
    <m/>
    <x v="4"/>
    <x v="1"/>
    <s v="EXCLU"/>
    <x v="1"/>
    <s v=""/>
    <s v="EST_020"/>
    <m/>
  </r>
  <r>
    <s v="Ebolowa-NewBell"/>
    <s v="SUD_262"/>
    <s v="CENTRE"/>
    <s v="IHS"/>
    <s v="Grid-Gen"/>
    <s v="SUD"/>
    <s v="Ebolowa"/>
    <s v="ZTE"/>
    <n v="0"/>
    <n v="0"/>
    <n v="0"/>
    <n v="0"/>
    <n v="0"/>
    <n v="0"/>
    <n v="0"/>
    <n v="0"/>
    <n v="0"/>
    <n v="0"/>
    <n v="0"/>
    <n v="0"/>
    <n v="0"/>
    <n v="0"/>
    <n v="0"/>
    <n v="0"/>
    <n v="0"/>
    <n v="0"/>
    <n v="0"/>
    <n v="0"/>
    <n v="0"/>
    <n v="0"/>
    <n v="0"/>
    <n v="0"/>
    <n v="0"/>
    <n v="0"/>
    <x v="0"/>
    <m/>
    <x v="12"/>
    <x v="8"/>
    <s v="no impacts"/>
    <x v="6"/>
    <s v=""/>
    <s v="SUD_262"/>
    <m/>
  </r>
  <r>
    <s v="Matomb"/>
    <s v="CTR_005"/>
    <s v="CENTRE"/>
    <s v="IHS"/>
    <s v="Grid-Gen"/>
    <s v="CENTRE"/>
    <s v="Matomb"/>
    <s v="ZTE"/>
    <n v="0"/>
    <n v="0"/>
    <n v="0"/>
    <n v="0"/>
    <n v="0"/>
    <n v="0"/>
    <n v="0"/>
    <n v="0"/>
    <n v="0"/>
    <n v="0"/>
    <n v="0"/>
    <n v="0"/>
    <n v="0"/>
    <n v="0"/>
    <n v="0"/>
    <n v="0"/>
    <n v="0"/>
    <n v="0"/>
    <n v="0"/>
    <n v="0"/>
    <n v="0"/>
    <n v="0"/>
    <n v="0"/>
    <n v="0"/>
    <n v="0"/>
    <n v="0"/>
    <x v="1"/>
    <m/>
    <x v="4"/>
    <x v="1"/>
    <s v="EXCLU"/>
    <x v="1"/>
    <s v=""/>
    <s v="CTR_005"/>
    <m/>
  </r>
  <r>
    <s v="Song-Mahop"/>
    <s v="LIT_300"/>
    <s v="Douala"/>
    <s v="IHS"/>
    <s v="Grid-Gen"/>
    <s v="LITTORAL"/>
    <s v="Douala"/>
    <s v="ZTE"/>
    <n v="0"/>
    <n v="0"/>
    <n v="0"/>
    <n v="0"/>
    <n v="0"/>
    <n v="0"/>
    <n v="0"/>
    <n v="0"/>
    <n v="0"/>
    <n v="0"/>
    <n v="0"/>
    <n v="0"/>
    <n v="0"/>
    <n v="0"/>
    <n v="0"/>
    <n v="0"/>
    <n v="0"/>
    <n v="0"/>
    <n v="0"/>
    <n v="0"/>
    <n v="0"/>
    <n v="0"/>
    <n v="0"/>
    <n v="0"/>
    <n v="0"/>
    <n v="0"/>
    <x v="0"/>
    <m/>
    <x v="12"/>
    <x v="8"/>
    <s v="no impacts"/>
    <x v="6"/>
    <s v=""/>
    <s v="LIT_300"/>
    <m/>
  </r>
  <r>
    <s v="Ngoung"/>
    <s v="CTR_115"/>
    <s v="CENTRE"/>
    <s v="IHS"/>
    <s v="Grid-Gen"/>
    <s v="CENTRE"/>
    <s v="Ngoung"/>
    <s v="ZTE"/>
    <n v="0"/>
    <n v="0"/>
    <n v="0"/>
    <n v="0"/>
    <n v="0"/>
    <n v="0"/>
    <n v="0"/>
    <n v="0"/>
    <n v="0"/>
    <n v="0"/>
    <n v="0"/>
    <n v="0"/>
    <n v="0"/>
    <n v="0"/>
    <n v="0"/>
    <n v="0"/>
    <n v="0"/>
    <n v="0"/>
    <n v="0"/>
    <n v="0"/>
    <n v="0"/>
    <n v="0"/>
    <n v="0"/>
    <n v="0"/>
    <n v="0"/>
    <n v="0"/>
    <x v="0"/>
    <m/>
    <x v="12"/>
    <x v="8"/>
    <s v="no impacts"/>
    <x v="6"/>
    <s v="(05/06/2026 ocm ran 15h): Power status check Ongoing"/>
    <s v="CTR_115"/>
    <m/>
  </r>
  <r>
    <s v="Bantoum-II-IHS"/>
    <s v="OST_301"/>
    <s v="OUEST"/>
    <s v="IHS"/>
    <s v="Grid-Gen"/>
    <s v="OUEST"/>
    <s v="Bantoum"/>
    <s v="Huawei"/>
    <n v="0"/>
    <n v="0"/>
    <n v="0"/>
    <n v="0"/>
    <n v="0"/>
    <n v="0"/>
    <n v="0"/>
    <n v="0"/>
    <n v="0"/>
    <n v="0"/>
    <n v="0"/>
    <n v="0"/>
    <n v="0"/>
    <n v="0"/>
    <n v="0"/>
    <n v="0"/>
    <n v="0"/>
    <n v="0"/>
    <n v="0"/>
    <n v="0"/>
    <n v="0"/>
    <n v="0"/>
    <n v="0"/>
    <n v="0"/>
    <n v="0"/>
    <n v="0"/>
    <x v="0"/>
    <m/>
    <x v="12"/>
    <x v="8"/>
    <s v="no impacts"/>
    <x v="6"/>
    <s v=""/>
    <s v="OST_301"/>
    <m/>
  </r>
  <r>
    <s v="Bamendjing-MTN-IHS"/>
    <s v="OST_221"/>
    <s v="OUEST"/>
    <s v="IHS"/>
    <s v="Grid-Gen"/>
    <s v="OUEST"/>
    <s v="Bamendjing"/>
    <s v="Huawei"/>
    <n v="0"/>
    <n v="0"/>
    <n v="0"/>
    <n v="0"/>
    <n v="0"/>
    <n v="0"/>
    <n v="0"/>
    <n v="0"/>
    <n v="0"/>
    <n v="0"/>
    <n v="0"/>
    <n v="0"/>
    <n v="0"/>
    <n v="0"/>
    <n v="0"/>
    <n v="0"/>
    <n v="0"/>
    <n v="0"/>
    <n v="0"/>
    <n v="0"/>
    <n v="0"/>
    <n v="0"/>
    <n v="0"/>
    <n v="0"/>
    <n v="0"/>
    <n v="0"/>
    <x v="0"/>
    <m/>
    <x v="12"/>
    <x v="8"/>
    <s v="no impacts"/>
    <x v="6"/>
    <s v=""/>
    <s v="OST_221"/>
    <m/>
  </r>
  <r>
    <s v="Bandjoun-Marche-Hiala"/>
    <s v="OST_276"/>
    <s v="OUEST"/>
    <s v="CAMUSAT"/>
    <s v="Medium Grid + GE"/>
    <s v="OUEST"/>
    <s v="Bandjoun"/>
    <s v="Huawei"/>
    <n v="0"/>
    <n v="0"/>
    <n v="0"/>
    <n v="0"/>
    <n v="0"/>
    <n v="0"/>
    <n v="0"/>
    <n v="0"/>
    <n v="0"/>
    <n v="0"/>
    <n v="0"/>
    <n v="0"/>
    <n v="0"/>
    <n v="0"/>
    <n v="0"/>
    <n v="0"/>
    <n v="0"/>
    <n v="0"/>
    <n v="0"/>
    <n v="0"/>
    <n v="0"/>
    <n v="0"/>
    <n v="0"/>
    <n v="0"/>
    <n v="0"/>
    <n v="0"/>
    <x v="0"/>
    <m/>
    <x v="12"/>
    <x v="8"/>
    <s v="no impacts"/>
    <x v="6"/>
    <s v=""/>
    <s v="OST_276"/>
    <m/>
  </r>
  <r>
    <s v="Boga-Mahole"/>
    <s v="CTR_234"/>
    <s v="CENTRE"/>
    <s v="IHS"/>
    <s v="Grid-Gen"/>
    <s v="CENTRE"/>
    <s v="Boga-Mahole"/>
    <s v="ZTE"/>
    <n v="0"/>
    <n v="0"/>
    <n v="0"/>
    <n v="0"/>
    <n v="0"/>
    <n v="0"/>
    <n v="0"/>
    <n v="0"/>
    <n v="0"/>
    <n v="0"/>
    <n v="0"/>
    <n v="0"/>
    <n v="0"/>
    <n v="0"/>
    <n v="0"/>
    <n v="0"/>
    <n v="0"/>
    <n v="0"/>
    <n v="0"/>
    <n v="0"/>
    <n v="0"/>
    <n v="0"/>
    <n v="0"/>
    <n v="0"/>
    <n v="0"/>
    <n v="0"/>
    <x v="0"/>
    <m/>
    <x v="12"/>
    <x v="8"/>
    <s v="no impacts"/>
    <x v="6"/>
    <s v=""/>
    <s v="CTR_234"/>
    <m/>
  </r>
  <r>
    <s v="Jabane"/>
    <s v="SUO_173"/>
    <s v="SUD-OUEST"/>
    <s v="CAMUSAT"/>
    <s v="Good Grid no GE - 8h"/>
    <s v="SUD-OUEST"/>
    <s v="Jabane"/>
    <s v="NOKIA"/>
    <n v="0"/>
    <n v="0"/>
    <n v="0"/>
    <n v="0"/>
    <n v="0"/>
    <n v="0"/>
    <n v="0"/>
    <n v="0"/>
    <n v="0"/>
    <n v="0"/>
    <n v="0"/>
    <n v="0"/>
    <n v="0"/>
    <n v="0"/>
    <n v="0"/>
    <n v="0"/>
    <n v="0"/>
    <n v="0"/>
    <n v="0"/>
    <n v="0"/>
    <n v="0"/>
    <n v="0"/>
    <n v="0"/>
    <n v="0"/>
    <n v="0"/>
    <n v="0"/>
    <x v="0"/>
    <m/>
    <x v="12"/>
    <x v="8"/>
    <s v="no impacts"/>
    <x v="6"/>
    <s v="(05/06/2026 groupe whatsapp incident):SUO_173_H_Jabane: 06/05/2026 Arret des equipements par le BIR pour mauvais temps   || (05/06/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6/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6/2026 cell huawei): 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06/2026 ocm ran 18h): Power status check Ongoing"/>
    <s v="SUO_173"/>
    <m/>
  </r>
  <r>
    <s v="LIT_263_Z_CCC"/>
    <s v="LIT_263"/>
    <s v="Douala"/>
    <s v="IHS"/>
    <s v="Grid-Gen"/>
    <s v="LITTORAL"/>
    <s v="Douala"/>
    <s v="ZTE"/>
    <n v="0"/>
    <n v="0"/>
    <n v="0"/>
    <n v="0"/>
    <n v="0"/>
    <n v="0"/>
    <n v="0"/>
    <n v="0"/>
    <n v="0"/>
    <n v="0"/>
    <n v="0"/>
    <n v="0"/>
    <n v="0"/>
    <n v="0"/>
    <n v="0"/>
    <n v="0"/>
    <n v="0"/>
    <n v="0"/>
    <n v="0"/>
    <n v="0"/>
    <n v="0"/>
    <n v="0"/>
    <n v="0"/>
    <n v="0"/>
    <n v="0"/>
    <n v="0"/>
    <x v="0"/>
    <m/>
    <x v="12"/>
    <x v="8"/>
    <s v="no impacts"/>
    <x v="6"/>
    <s v=""/>
    <s v="LIT_263"/>
    <m/>
  </r>
  <r>
    <s v="Oyack-Lycee"/>
    <s v="LIT_299"/>
    <s v="Douala"/>
    <s v="IHS"/>
    <s v="Grid-Gen"/>
    <s v="LITTORAL"/>
    <s v="Douala"/>
    <s v="ZTE"/>
    <n v="0"/>
    <n v="0"/>
    <n v="0"/>
    <n v="0"/>
    <n v="0"/>
    <n v="0"/>
    <n v="0"/>
    <n v="0"/>
    <n v="0"/>
    <n v="0"/>
    <n v="0"/>
    <n v="0"/>
    <n v="0"/>
    <n v="0"/>
    <n v="0"/>
    <n v="0"/>
    <n v="0"/>
    <n v="0"/>
    <n v="0"/>
    <n v="0"/>
    <n v="0"/>
    <n v="0"/>
    <n v="0"/>
    <n v="0"/>
    <n v="0"/>
    <n v="0"/>
    <x v="0"/>
    <m/>
    <x v="12"/>
    <x v="8"/>
    <s v="no impacts"/>
    <x v="6"/>
    <s v=""/>
    <s v="LIT_299"/>
    <m/>
  </r>
  <r>
    <s v="PK13-II"/>
    <s v="LIT_448"/>
    <s v="Douala"/>
    <s v="IHS"/>
    <s v="Grid-Gen"/>
    <s v="LITTORAL"/>
    <s v="Douala"/>
    <s v="ZTE"/>
    <n v="0"/>
    <n v="0"/>
    <n v="0"/>
    <n v="0"/>
    <n v="0"/>
    <n v="0"/>
    <n v="0"/>
    <n v="0"/>
    <n v="0"/>
    <n v="0"/>
    <n v="0"/>
    <n v="0"/>
    <n v="0"/>
    <n v="0"/>
    <n v="0"/>
    <n v="0"/>
    <n v="0"/>
    <n v="0"/>
    <n v="0"/>
    <n v="0"/>
    <n v="0"/>
    <n v="0"/>
    <n v="0"/>
    <n v="0"/>
    <n v="0"/>
    <n v="0"/>
    <x v="0"/>
    <m/>
    <x v="12"/>
    <x v="8"/>
    <s v="no impacts"/>
    <x v="6"/>
    <s v=""/>
    <s v="LIT_448"/>
    <m/>
  </r>
  <r>
    <s v="PK17-University-IHS"/>
    <s v="LIT_234"/>
    <s v="Douala"/>
    <s v="IHS"/>
    <s v="Grid-Gen"/>
    <s v="LITTORAL"/>
    <s v="Douala"/>
    <s v="ZTE"/>
    <n v="0"/>
    <n v="0"/>
    <n v="0"/>
    <n v="0"/>
    <n v="0"/>
    <n v="0"/>
    <n v="0"/>
    <n v="0"/>
    <n v="0"/>
    <n v="0"/>
    <n v="0"/>
    <n v="0"/>
    <n v="0"/>
    <n v="0"/>
    <n v="0"/>
    <n v="0"/>
    <n v="0"/>
    <n v="0"/>
    <n v="0"/>
    <n v="0"/>
    <n v="0"/>
    <n v="0"/>
    <n v="0"/>
    <n v="0"/>
    <n v="0"/>
    <n v="0"/>
    <x v="0"/>
    <m/>
    <x v="12"/>
    <x v="8"/>
    <s v="no impacts"/>
    <x v="6"/>
    <s v=""/>
    <s v="LIT_234"/>
    <m/>
  </r>
  <r>
    <s v="Emene-City"/>
    <s v="LIT_384"/>
    <s v="Douala"/>
    <s v="IHS"/>
    <s v="Grid-Gen"/>
    <s v="LITTORAL"/>
    <s v="Douala"/>
    <s v="ZTE"/>
    <n v="0"/>
    <n v="0"/>
    <n v="0"/>
    <n v="0"/>
    <n v="0"/>
    <n v="0"/>
    <n v="0"/>
    <n v="0"/>
    <n v="0"/>
    <n v="0"/>
    <n v="0"/>
    <n v="0"/>
    <n v="0"/>
    <n v="0"/>
    <n v="0"/>
    <n v="0"/>
    <n v="0"/>
    <n v="0"/>
    <n v="0"/>
    <n v="0"/>
    <n v="0"/>
    <n v="0"/>
    <n v="0"/>
    <n v="0"/>
    <n v="0"/>
    <n v="0"/>
    <x v="0"/>
    <m/>
    <x v="12"/>
    <x v="8"/>
    <s v="no impacts"/>
    <x v="6"/>
    <s v=""/>
    <s v="LIT_384"/>
    <m/>
  </r>
  <r>
    <s v="Logpom-Denver-City"/>
    <s v="LIT_440"/>
    <s v="Douala"/>
    <s v="IHS"/>
    <s v="Grid-Gen"/>
    <s v="LITTORAL"/>
    <s v="Douala"/>
    <s v="ZTE"/>
    <n v="0"/>
    <n v="0"/>
    <n v="0"/>
    <n v="0"/>
    <n v="0"/>
    <n v="0"/>
    <n v="0"/>
    <n v="0"/>
    <n v="0"/>
    <n v="0"/>
    <n v="0"/>
    <n v="0"/>
    <n v="0"/>
    <n v="0"/>
    <n v="0"/>
    <n v="0"/>
    <n v="0"/>
    <n v="0"/>
    <n v="0"/>
    <n v="0"/>
    <n v="0"/>
    <n v="0"/>
    <n v="0"/>
    <n v="0"/>
    <n v="0"/>
    <n v="0"/>
    <x v="0"/>
    <m/>
    <x v="12"/>
    <x v="8"/>
    <s v="no impacts"/>
    <x v="6"/>
    <s v=""/>
    <s v="LIT_440"/>
    <m/>
  </r>
  <r>
    <s v="Logbessou-II"/>
    <s v="LIT_669"/>
    <s v="Douala"/>
    <s v="CAMUSAT"/>
    <s v="Good Grid + GE"/>
    <s v="LITTORAL"/>
    <s v="Douala"/>
    <s v="ZTE"/>
    <n v="0"/>
    <n v="0"/>
    <n v="0"/>
    <n v="0"/>
    <n v="0"/>
    <n v="0"/>
    <n v="0"/>
    <n v="0"/>
    <n v="0"/>
    <n v="0"/>
    <n v="0"/>
    <n v="0"/>
    <n v="0"/>
    <n v="0"/>
    <n v="0"/>
    <n v="0"/>
    <n v="0"/>
    <n v="0"/>
    <n v="0"/>
    <n v="0"/>
    <n v="0"/>
    <n v="0"/>
    <n v="0"/>
    <n v="0"/>
    <n v="0"/>
    <n v="0"/>
    <x v="0"/>
    <m/>
    <x v="12"/>
    <x v="8"/>
    <s v="no impacts"/>
    <x v="6"/>
    <s v=""/>
    <s v="LIT_669"/>
    <m/>
  </r>
  <r>
    <s v="Ndogp-ZR"/>
    <s v="LIT_251"/>
    <s v="Douala"/>
    <s v="IHS"/>
    <s v="Grid-Gen"/>
    <s v="LITTORAL"/>
    <s v="Douala"/>
    <s v="ZTE"/>
    <n v="0"/>
    <n v="0"/>
    <n v="0"/>
    <n v="0"/>
    <n v="0"/>
    <n v="0"/>
    <n v="0"/>
    <n v="0"/>
    <n v="0"/>
    <n v="0"/>
    <n v="0"/>
    <n v="0"/>
    <n v="0"/>
    <n v="0"/>
    <n v="0"/>
    <n v="0"/>
    <n v="0"/>
    <n v="0"/>
    <n v="0"/>
    <n v="0"/>
    <n v="0"/>
    <n v="0"/>
    <n v="0"/>
    <n v="0"/>
    <n v="0"/>
    <n v="0"/>
    <x v="0"/>
    <m/>
    <x v="12"/>
    <x v="8"/>
    <s v="no impacts"/>
    <x v="6"/>
    <s v=""/>
    <s v="LIT_251"/>
    <m/>
  </r>
  <r>
    <s v="NR-PK5"/>
    <s v="LIT_096"/>
    <s v="Douala"/>
    <s v="IHS"/>
    <s v="Grid-Gen"/>
    <s v="LITTORAL"/>
    <s v="Douala"/>
    <s v="ZTE"/>
    <n v="0"/>
    <n v="0"/>
    <n v="0"/>
    <n v="0"/>
    <n v="0"/>
    <n v="0"/>
    <n v="0"/>
    <n v="0"/>
    <n v="0"/>
    <n v="0"/>
    <n v="0"/>
    <n v="0"/>
    <n v="0"/>
    <n v="0"/>
    <n v="0"/>
    <n v="0"/>
    <n v="0"/>
    <n v="0"/>
    <n v="0"/>
    <n v="0"/>
    <n v="0"/>
    <n v="0"/>
    <n v="0"/>
    <n v="0"/>
    <n v="0"/>
    <n v="0"/>
    <x v="0"/>
    <m/>
    <x v="12"/>
    <x v="8"/>
    <s v="no impacts"/>
    <x v="6"/>
    <s v=""/>
    <s v="LIT_096"/>
    <m/>
  </r>
  <r>
    <s v="Ambam"/>
    <s v="CTR_394"/>
    <s v="CENTRE"/>
    <s v="IHS"/>
    <s v="Grid-Gen"/>
    <s v="CENTRE"/>
    <s v="Ambam"/>
    <s v="ZTE"/>
    <n v="0"/>
    <n v="0"/>
    <n v="0"/>
    <n v="0"/>
    <n v="0"/>
    <n v="0"/>
    <n v="0"/>
    <n v="0"/>
    <n v="0"/>
    <n v="0"/>
    <n v="0"/>
    <n v="0"/>
    <n v="0"/>
    <n v="0"/>
    <n v="0"/>
    <n v="0"/>
    <n v="0"/>
    <n v="0"/>
    <n v="0"/>
    <n v="0"/>
    <n v="0"/>
    <n v="0"/>
    <n v="0"/>
    <n v="0"/>
    <n v="0"/>
    <n v="0"/>
    <x v="0"/>
    <m/>
    <x v="12"/>
    <x v="8"/>
    <s v="no impacts"/>
    <x v="6"/>
    <s v="(05/06/2026 ocm ran 15h): Power status check Ongoing"/>
    <s v="CTR_394"/>
    <m/>
  </r>
  <r>
    <s v="Mundemba"/>
    <s v="SUO_020"/>
    <s v="SUD-OUEST"/>
    <s v="IHS"/>
    <s v="Hybrid-Gen"/>
    <s v="SUD-OUEST"/>
    <s v="Mundemba"/>
    <s v="NOKIA"/>
    <n v="0"/>
    <n v="0"/>
    <n v="0"/>
    <n v="0"/>
    <n v="0"/>
    <n v="0"/>
    <n v="0"/>
    <n v="0"/>
    <n v="0"/>
    <n v="0"/>
    <n v="0"/>
    <n v="0"/>
    <n v="0"/>
    <n v="0"/>
    <n v="0"/>
    <n v="0"/>
    <n v="0"/>
    <n v="0"/>
    <n v="0"/>
    <n v="0"/>
    <n v="0"/>
    <n v="0"/>
    <n v="0"/>
    <n v="0"/>
    <n v="0"/>
    <n v="0"/>
    <x v="2"/>
    <m/>
    <x v="12"/>
    <x v="8"/>
    <s v="no impacts"/>
    <x v="6"/>
    <s v=""/>
    <s v="SUO_020"/>
    <m/>
  </r>
  <r>
    <s v="Nguti"/>
    <s v="SUO_022"/>
    <s v="SUD-OUEST"/>
    <s v="CAMUSAT"/>
    <s v="HGB"/>
    <s v="SUD-OUEST"/>
    <s v="Nguti"/>
    <s v="NOKIA"/>
    <n v="0"/>
    <n v="0"/>
    <n v="0"/>
    <n v="0"/>
    <n v="0"/>
    <n v="0"/>
    <n v="0"/>
    <n v="0"/>
    <n v="0"/>
    <n v="0"/>
    <n v="0"/>
    <n v="0"/>
    <n v="0"/>
    <n v="0"/>
    <n v="0"/>
    <n v="0"/>
    <n v="0"/>
    <n v="0"/>
    <n v="0"/>
    <n v="0"/>
    <n v="0"/>
    <n v="0"/>
    <n v="0"/>
    <n v="0"/>
    <n v="0"/>
    <n v="0"/>
    <x v="2"/>
    <m/>
    <x v="12"/>
    <x v="8"/>
    <s v="no impacts"/>
    <x v="6"/>
    <s v=""/>
    <s v="SUO_022"/>
    <m/>
  </r>
  <r>
    <s v="Konye"/>
    <s v="SUO_032"/>
    <s v="SUD-OUEST"/>
    <s v="IHS"/>
    <s v="Hybrid-Gen"/>
    <s v="SUD-OUEST"/>
    <s v="Konye"/>
    <s v="NOKIA"/>
    <n v="0"/>
    <n v="0"/>
    <n v="0"/>
    <n v="0"/>
    <n v="0"/>
    <n v="0"/>
    <n v="0"/>
    <n v="0"/>
    <n v="0"/>
    <n v="0"/>
    <n v="0"/>
    <n v="0"/>
    <n v="0"/>
    <n v="0"/>
    <n v="0"/>
    <n v="0"/>
    <n v="0"/>
    <n v="0"/>
    <n v="0"/>
    <n v="0"/>
    <n v="0"/>
    <n v="0"/>
    <n v="0"/>
    <n v="0"/>
    <n v="0"/>
    <n v="0"/>
    <x v="2"/>
    <m/>
    <x v="12"/>
    <x v="8"/>
    <s v="no impacts"/>
    <x v="6"/>
    <s v=""/>
    <s v="SUO_032"/>
    <m/>
  </r>
  <r>
    <s v="Kurume"/>
    <s v="SUO_034"/>
    <s v="SUD-OUEST"/>
    <s v="CAMUSAT"/>
    <e v="#N/A"/>
    <s v="SUD-OUEST"/>
    <s v="Kurume"/>
    <s v="NOKIA"/>
    <n v="0"/>
    <n v="0"/>
    <n v="0"/>
    <n v="0"/>
    <n v="0"/>
    <n v="0"/>
    <n v="0"/>
    <n v="0"/>
    <n v="0"/>
    <n v="0"/>
    <n v="0"/>
    <n v="0"/>
    <n v="0"/>
    <n v="0"/>
    <n v="0"/>
    <n v="0"/>
    <n v="0"/>
    <n v="0"/>
    <n v="0"/>
    <n v="0"/>
    <n v="0"/>
    <n v="0"/>
    <n v="0"/>
    <n v="0"/>
    <n v="0"/>
    <n v="0"/>
    <x v="2"/>
    <m/>
    <x v="12"/>
    <x v="8"/>
    <s v="no impacts"/>
    <x v="6"/>
    <s v=""/>
    <s v="SUO_034"/>
    <m/>
  </r>
  <r>
    <s v="Mbakwa-Supe-MTN"/>
    <s v="SUO_049"/>
    <s v="SUD-OUEST"/>
    <s v="IHS"/>
    <s v="Vandalized"/>
    <s v="SUD-OUEST"/>
    <s v="Mbakwa"/>
    <s v="Huawei"/>
    <n v="0"/>
    <n v="0"/>
    <n v="0"/>
    <n v="0"/>
    <n v="0"/>
    <n v="0"/>
    <n v="0"/>
    <n v="0"/>
    <n v="0"/>
    <n v="0"/>
    <n v="0"/>
    <n v="0"/>
    <n v="0"/>
    <n v="0"/>
    <n v="0"/>
    <n v="0"/>
    <n v="0"/>
    <n v="0"/>
    <n v="0"/>
    <n v="0"/>
    <n v="0"/>
    <n v="0"/>
    <n v="0"/>
    <n v="0"/>
    <n v="0"/>
    <n v="0"/>
    <x v="1"/>
    <m/>
    <x v="4"/>
    <x v="1"/>
    <s v="EXCLU"/>
    <x v="1"/>
    <s v=""/>
    <s v="SUO_049"/>
    <m/>
  </r>
  <r>
    <s v="Ekona-MTN"/>
    <s v="SUO_087"/>
    <s v="SUD-OUEST"/>
    <s v="IHS"/>
    <s v="Vandalized"/>
    <s v="SUD-OUEST"/>
    <s v="Ekona"/>
    <s v="NOKIA"/>
    <n v="0"/>
    <n v="0"/>
    <n v="0"/>
    <n v="0"/>
    <n v="0"/>
    <n v="0"/>
    <n v="0"/>
    <n v="0"/>
    <n v="0"/>
    <n v="0"/>
    <n v="0"/>
    <n v="0"/>
    <n v="0"/>
    <n v="0"/>
    <n v="0"/>
    <n v="0"/>
    <n v="0"/>
    <n v="0"/>
    <n v="0"/>
    <n v="0"/>
    <n v="0"/>
    <n v="0"/>
    <n v="0"/>
    <n v="0"/>
    <n v="0"/>
    <n v="0"/>
    <x v="2"/>
    <m/>
    <x v="12"/>
    <x v="8"/>
    <s v="no impacts"/>
    <x v="6"/>
    <s v=""/>
    <s v="SUO_087"/>
    <m/>
  </r>
  <r>
    <s v="Nomayos-IHS"/>
    <s v="CTR_527"/>
    <s v="CENTRE"/>
    <s v="IHS"/>
    <s v="Grid-Gen"/>
    <s v="CENTRE"/>
    <s v="Nomayos"/>
    <s v="ZTE"/>
    <n v="0"/>
    <n v="0"/>
    <n v="0"/>
    <n v="0"/>
    <n v="0"/>
    <n v="0"/>
    <n v="0"/>
    <n v="0"/>
    <n v="0"/>
    <n v="0"/>
    <n v="0"/>
    <n v="0"/>
    <n v="0"/>
    <n v="0"/>
    <n v="0"/>
    <n v="0"/>
    <n v="0"/>
    <n v="0"/>
    <n v="0"/>
    <n v="0"/>
    <n v="0"/>
    <n v="0"/>
    <n v="0"/>
    <n v="0"/>
    <n v="0"/>
    <n v="0"/>
    <x v="0"/>
    <m/>
    <x v="12"/>
    <x v="8"/>
    <s v="no impacts"/>
    <x v="6"/>
    <s v=""/>
    <s v="CTR_527"/>
    <m/>
  </r>
  <r>
    <s v="Munyengue-Trouble-IHS"/>
    <s v="SUO_098"/>
    <s v="SUD-OUEST"/>
    <s v="IHS"/>
    <s v="Gen Only"/>
    <s v="SUD-OUEST"/>
    <s v="Muyengue"/>
    <s v="NOKIA"/>
    <n v="0"/>
    <n v="0"/>
    <n v="0"/>
    <n v="0"/>
    <n v="0"/>
    <n v="0"/>
    <n v="0"/>
    <n v="0"/>
    <n v="0"/>
    <n v="0"/>
    <n v="0"/>
    <n v="0"/>
    <n v="0"/>
    <n v="0"/>
    <n v="0"/>
    <n v="0"/>
    <n v="0"/>
    <n v="0"/>
    <n v="0"/>
    <n v="0"/>
    <n v="0"/>
    <n v="0"/>
    <n v="0"/>
    <n v="0"/>
    <n v="0"/>
    <n v="0"/>
    <x v="2"/>
    <m/>
    <x v="12"/>
    <x v="8"/>
    <s v="no impacts"/>
    <x v="6"/>
    <s v=""/>
    <s v="SUO_098"/>
    <m/>
  </r>
  <r>
    <s v="Muyengue-II-IHS"/>
    <s v="SUO_026"/>
    <s v="SUD-OUEST"/>
    <s v="IHS"/>
    <s v="Grid-Gen"/>
    <s v="SUD-OUEST"/>
    <s v="Muyengue"/>
    <s v="NOKIA"/>
    <n v="0"/>
    <n v="0"/>
    <n v="0"/>
    <n v="0"/>
    <n v="0"/>
    <n v="0"/>
    <n v="0"/>
    <n v="0"/>
    <n v="0"/>
    <n v="0"/>
    <n v="0"/>
    <n v="0"/>
    <n v="0"/>
    <n v="0"/>
    <n v="0"/>
    <n v="0"/>
    <n v="0"/>
    <n v="0"/>
    <n v="0"/>
    <n v="0"/>
    <n v="0"/>
    <n v="0"/>
    <n v="0"/>
    <n v="0"/>
    <n v="0"/>
    <n v="0"/>
    <x v="2"/>
    <m/>
    <x v="12"/>
    <x v="8"/>
    <s v="no impacts"/>
    <x v="6"/>
    <s v=""/>
    <s v="SUO_026"/>
    <m/>
  </r>
  <r>
    <s v="Babensi-IHS"/>
    <s v="SUO_099"/>
    <s v="SUD-OUEST"/>
    <s v="IHS"/>
    <s v="Gen Only"/>
    <s v="SUD-OUEST"/>
    <s v="Babensi"/>
    <s v="NOKIA"/>
    <n v="0"/>
    <n v="0"/>
    <n v="0"/>
    <n v="0"/>
    <n v="0"/>
    <n v="0"/>
    <n v="0"/>
    <n v="0"/>
    <n v="0"/>
    <n v="0"/>
    <n v="0"/>
    <n v="0"/>
    <n v="0"/>
    <n v="0"/>
    <n v="0"/>
    <n v="0"/>
    <n v="0"/>
    <n v="0"/>
    <n v="0"/>
    <n v="0"/>
    <n v="0"/>
    <n v="0"/>
    <n v="0"/>
    <n v="0"/>
    <n v="0"/>
    <n v="0"/>
    <x v="2"/>
    <m/>
    <x v="12"/>
    <x v="8"/>
    <s v="no impacts"/>
    <x v="6"/>
    <s v=""/>
    <s v="SUO_099"/>
    <m/>
  </r>
  <r>
    <s v="Ekona-II-IHS"/>
    <s v="SUO_128"/>
    <s v="SUD-OUEST"/>
    <s v="IHS"/>
    <s v="Vandalized"/>
    <s v="SUD-OUEST"/>
    <s v="Ekona"/>
    <s v="NOKIA"/>
    <n v="0"/>
    <n v="0"/>
    <n v="0"/>
    <n v="0"/>
    <n v="0"/>
    <n v="0"/>
    <n v="0"/>
    <n v="0"/>
    <n v="0"/>
    <n v="0"/>
    <n v="0"/>
    <n v="0"/>
    <n v="0"/>
    <n v="0"/>
    <n v="0"/>
    <n v="0"/>
    <n v="0"/>
    <n v="0"/>
    <n v="0"/>
    <n v="0"/>
    <n v="0"/>
    <n v="0"/>
    <n v="0"/>
    <n v="0"/>
    <n v="0"/>
    <n v="0"/>
    <x v="2"/>
    <m/>
    <x v="12"/>
    <x v="8"/>
    <s v="no impacts"/>
    <x v="6"/>
    <s v=""/>
    <s v="SUO_128"/>
    <m/>
  </r>
  <r>
    <s v="Akwaya-IHS"/>
    <s v="SUO_092"/>
    <s v="SUD-OUEST"/>
    <s v="IHS"/>
    <s v="Solar-Gen"/>
    <s v="SUD-OUEST"/>
    <s v="Akwaya"/>
    <s v="NOKIA"/>
    <n v="0"/>
    <n v="0"/>
    <n v="0"/>
    <n v="0"/>
    <n v="0"/>
    <n v="0"/>
    <n v="0"/>
    <n v="0"/>
    <n v="0"/>
    <n v="0"/>
    <n v="0"/>
    <n v="0"/>
    <n v="0"/>
    <n v="0"/>
    <n v="0"/>
    <n v="0"/>
    <n v="0"/>
    <n v="0"/>
    <n v="0"/>
    <n v="0"/>
    <n v="0"/>
    <n v="0"/>
    <n v="0"/>
    <n v="0"/>
    <n v="0"/>
    <n v="0"/>
    <x v="2"/>
    <m/>
    <x v="12"/>
    <x v="8"/>
    <s v="no impacts"/>
    <x v="6"/>
    <s v=""/>
    <s v="SUO_092"/>
    <m/>
  </r>
  <r>
    <s v="Njikwa-Town-IHS"/>
    <s v="NRO_022"/>
    <s v="NORD-OUEST"/>
    <m/>
    <m/>
    <s v="NORD-OUEST"/>
    <s v="Njikwa"/>
    <s v="NOKIA"/>
    <n v="0"/>
    <n v="0"/>
    <n v="0"/>
    <n v="0"/>
    <n v="0"/>
    <n v="0"/>
    <n v="0"/>
    <n v="0"/>
    <n v="0"/>
    <n v="0"/>
    <n v="0"/>
    <n v="0"/>
    <n v="0"/>
    <n v="0"/>
    <n v="0"/>
    <n v="0"/>
    <n v="0"/>
    <n v="0"/>
    <n v="0"/>
    <n v="0"/>
    <n v="0"/>
    <n v="0"/>
    <n v="0"/>
    <n v="0"/>
    <n v="0"/>
    <n v="0"/>
    <x v="2"/>
    <m/>
    <x v="12"/>
    <x v="8"/>
    <s v="no impacts"/>
    <x v="6"/>
    <s v=""/>
    <s v="NRO_022"/>
    <m/>
  </r>
  <r>
    <s v="Bova-Bokombo-IHS"/>
    <s v="SUO_025"/>
    <s v="SUD-OUEST"/>
    <s v="IHS"/>
    <s v="Gen Only"/>
    <s v="SUD-OUEST"/>
    <s v="Bova-Bokombo"/>
    <s v="NOKIA"/>
    <n v="0"/>
    <n v="0"/>
    <n v="0"/>
    <n v="0"/>
    <n v="0"/>
    <n v="0"/>
    <n v="0"/>
    <n v="0"/>
    <n v="0"/>
    <n v="0"/>
    <n v="0"/>
    <n v="0"/>
    <n v="0"/>
    <n v="0"/>
    <n v="0"/>
    <n v="0"/>
    <n v="0"/>
    <n v="0"/>
    <n v="0"/>
    <n v="0"/>
    <n v="0"/>
    <n v="0"/>
    <n v="0"/>
    <n v="0"/>
    <n v="0"/>
    <n v="0"/>
    <x v="2"/>
    <m/>
    <x v="12"/>
    <x v="8"/>
    <s v="no impacts"/>
    <x v="6"/>
    <s v=""/>
    <s v="SUO_025"/>
    <m/>
  </r>
  <r>
    <s v="Abuenshie"/>
    <s v="NRO_045"/>
    <s v="NORD-OUEST"/>
    <s v="IHS"/>
    <s v="Vandalized"/>
    <s v="NORD-OUEST"/>
    <s v="Abuenshie"/>
    <s v="NOKIA"/>
    <n v="0"/>
    <n v="0"/>
    <n v="0"/>
    <n v="0"/>
    <n v="0"/>
    <n v="0"/>
    <n v="0"/>
    <n v="0"/>
    <n v="0"/>
    <n v="0"/>
    <n v="0"/>
    <n v="0"/>
    <n v="0"/>
    <n v="0"/>
    <n v="0"/>
    <n v="0"/>
    <n v="0"/>
    <n v="0"/>
    <n v="0"/>
    <n v="0"/>
    <n v="0"/>
    <n v="0"/>
    <n v="0"/>
    <n v="0"/>
    <n v="0"/>
    <n v="0"/>
    <x v="2"/>
    <m/>
    <x v="12"/>
    <x v="8"/>
    <s v="no impacts"/>
    <x v="6"/>
    <s v=""/>
    <s v="NRO_045"/>
    <m/>
  </r>
  <r>
    <s v="Tugi"/>
    <s v="NRO_076"/>
    <s v="NORD-OUEST"/>
    <m/>
    <m/>
    <s v="NORD-OUEST"/>
    <s v="Tugi"/>
    <s v="NOKIA"/>
    <n v="0"/>
    <n v="0"/>
    <n v="0"/>
    <n v="0"/>
    <n v="0"/>
    <n v="0"/>
    <n v="0"/>
    <n v="0"/>
    <n v="0"/>
    <n v="0"/>
    <n v="0"/>
    <n v="0"/>
    <n v="0"/>
    <n v="0"/>
    <n v="0"/>
    <n v="0"/>
    <n v="0"/>
    <n v="0"/>
    <n v="0"/>
    <n v="0"/>
    <n v="0"/>
    <n v="0"/>
    <n v="0"/>
    <n v="0"/>
    <n v="0"/>
    <n v="0"/>
    <x v="2"/>
    <m/>
    <x v="12"/>
    <x v="8"/>
    <s v="no impacts"/>
    <x v="6"/>
    <s v=""/>
    <s v="NRO_076"/>
    <m/>
  </r>
  <r>
    <s v="Jikejem"/>
    <s v="NRO_071"/>
    <s v="NORD-OUEST"/>
    <s v="IHS"/>
    <s v="Hybrid-Gen"/>
    <s v="NORD-OUEST"/>
    <s v="Jikejem"/>
    <s v="NOKIA"/>
    <n v="0"/>
    <n v="0"/>
    <n v="0"/>
    <n v="0"/>
    <n v="0"/>
    <n v="0"/>
    <n v="0"/>
    <n v="0"/>
    <n v="0"/>
    <n v="0"/>
    <n v="0"/>
    <n v="0"/>
    <n v="0"/>
    <n v="0"/>
    <n v="0"/>
    <n v="0"/>
    <n v="0"/>
    <n v="0"/>
    <n v="0"/>
    <n v="0"/>
    <n v="0"/>
    <n v="0"/>
    <n v="0"/>
    <n v="0"/>
    <n v="0"/>
    <n v="0"/>
    <x v="2"/>
    <m/>
    <x v="12"/>
    <x v="8"/>
    <s v="no impacts"/>
    <x v="6"/>
    <s v=""/>
    <s v="NRO_071"/>
    <m/>
  </r>
  <r>
    <s v="Bai-Kuke-IHS"/>
    <s v="SUO_153"/>
    <s v="SUD-OUEST"/>
    <s v="IHS"/>
    <s v="Vandalized"/>
    <s v="SUD-OUEST"/>
    <s v="Bai-Kuke"/>
    <s v="NOKIA"/>
    <n v="0"/>
    <n v="0"/>
    <n v="0"/>
    <n v="0"/>
    <n v="0"/>
    <n v="0"/>
    <n v="0"/>
    <n v="0"/>
    <n v="0"/>
    <n v="0"/>
    <n v="0"/>
    <n v="0"/>
    <n v="0"/>
    <n v="0"/>
    <n v="0"/>
    <n v="0"/>
    <n v="0"/>
    <n v="0"/>
    <n v="0"/>
    <n v="0"/>
    <n v="0"/>
    <n v="0"/>
    <n v="0"/>
    <n v="0"/>
    <n v="0"/>
    <n v="0"/>
    <x v="2"/>
    <m/>
    <x v="12"/>
    <x v="8"/>
    <s v="no impacts"/>
    <x v="6"/>
    <s v=""/>
    <s v="SUO_153"/>
    <m/>
  </r>
  <r>
    <s v="Kwaja"/>
    <s v="NRO_096"/>
    <s v="NORD-OUEST"/>
    <s v="IHS"/>
    <s v="Vandalized"/>
    <s v="NORD-OUEST"/>
    <s v="Kwaja"/>
    <s v="NOKIA"/>
    <n v="0"/>
    <n v="0"/>
    <n v="0"/>
    <n v="0"/>
    <n v="0"/>
    <n v="0"/>
    <n v="0"/>
    <n v="0"/>
    <n v="0"/>
    <n v="0"/>
    <n v="0"/>
    <n v="0"/>
    <n v="0"/>
    <n v="0"/>
    <n v="0"/>
    <n v="0"/>
    <n v="0"/>
    <n v="0"/>
    <n v="0"/>
    <n v="0"/>
    <n v="0"/>
    <n v="0"/>
    <n v="0"/>
    <n v="0"/>
    <n v="0"/>
    <n v="0"/>
    <x v="2"/>
    <m/>
    <x v="12"/>
    <x v="8"/>
    <s v="no impacts"/>
    <x v="6"/>
    <s v=""/>
    <s v="NRO_096"/>
    <m/>
  </r>
  <r>
    <s v="Jikejem-II"/>
    <s v="NRO_111"/>
    <s v="NORD-OUEST"/>
    <m/>
    <m/>
    <s v="NORD-OUEST"/>
    <s v="Jikejem"/>
    <s v="NOKIA"/>
    <n v="0"/>
    <n v="0"/>
    <n v="0"/>
    <n v="0"/>
    <n v="0"/>
    <n v="0"/>
    <n v="0"/>
    <n v="0"/>
    <n v="0"/>
    <n v="0"/>
    <n v="0"/>
    <n v="0"/>
    <n v="0"/>
    <n v="0"/>
    <n v="0"/>
    <n v="0"/>
    <n v="0"/>
    <n v="0"/>
    <n v="0"/>
    <n v="0"/>
    <n v="0"/>
    <n v="0"/>
    <n v="0"/>
    <n v="0"/>
    <n v="0"/>
    <n v="0"/>
    <x v="2"/>
    <m/>
    <x v="12"/>
    <x v="8"/>
    <s v="no impacts"/>
    <x v="6"/>
    <s v=""/>
    <s v="NRO_111"/>
    <m/>
  </r>
  <r>
    <s v="Gossi-IHS"/>
    <s v="EXN_232"/>
    <s v="EXTREME-NORD"/>
    <s v="CAMUSAT"/>
    <s v="Hybrid Solar - S3"/>
    <s v="EXTREME-NORD"/>
    <s v="Gossi"/>
    <s v="NOKIA"/>
    <n v="0"/>
    <n v="0"/>
    <n v="0"/>
    <n v="0"/>
    <n v="0"/>
    <n v="0"/>
    <n v="0"/>
    <n v="0"/>
    <n v="0"/>
    <n v="0"/>
    <n v="0"/>
    <n v="0"/>
    <n v="0"/>
    <n v="0"/>
    <n v="0"/>
    <n v="0"/>
    <n v="0"/>
    <n v="0"/>
    <n v="0"/>
    <n v="0"/>
    <n v="0"/>
    <n v="0"/>
    <n v="0"/>
    <n v="0"/>
    <n v="0"/>
    <n v="0"/>
    <x v="2"/>
    <m/>
    <x v="12"/>
    <x v="8"/>
    <s v="no impacts"/>
    <x v="6"/>
    <s v=""/>
    <s v="EXN_232"/>
    <m/>
  </r>
  <r>
    <s v="Boumnyebel"/>
    <s v="CTR_058"/>
    <s v="CENTRE"/>
    <s v="IHS"/>
    <s v="Grid-Gen"/>
    <s v="CENTRE"/>
    <s v="Boumnyebel"/>
    <s v="ZTE"/>
    <n v="0"/>
    <n v="0"/>
    <n v="0"/>
    <n v="0"/>
    <n v="0"/>
    <n v="0"/>
    <n v="0"/>
    <n v="0"/>
    <n v="0"/>
    <n v="0"/>
    <n v="0"/>
    <n v="0"/>
    <n v="0"/>
    <n v="0"/>
    <n v="0"/>
    <n v="0"/>
    <n v="0"/>
    <n v="0"/>
    <n v="0"/>
    <n v="0"/>
    <n v="0"/>
    <n v="0"/>
    <n v="0"/>
    <n v="0"/>
    <n v="0"/>
    <n v="0"/>
    <x v="1"/>
    <m/>
    <x v="4"/>
    <x v="1"/>
    <s v="EXCLU"/>
    <x v="1"/>
    <s v=""/>
    <s v="CTR_058"/>
    <m/>
  </r>
  <r>
    <s v="Mora"/>
    <s v="EXN_005"/>
    <s v="EXTREME-NORD"/>
    <s v="CAMUSAT"/>
    <s v="Bad Grid + Solar + GE"/>
    <s v="EXTREME-NORD"/>
    <s v="Mora"/>
    <s v="Huawei"/>
    <n v="0"/>
    <n v="0"/>
    <n v="0"/>
    <n v="0"/>
    <n v="0"/>
    <n v="0"/>
    <n v="0"/>
    <n v="0"/>
    <n v="0"/>
    <n v="0"/>
    <n v="0"/>
    <n v="0"/>
    <n v="0"/>
    <n v="0"/>
    <n v="0"/>
    <n v="0"/>
    <n v="0"/>
    <n v="0"/>
    <n v="0"/>
    <n v="0"/>
    <n v="0"/>
    <n v="0"/>
    <n v="0"/>
    <n v="0"/>
    <n v="0"/>
    <n v="0"/>
    <x v="2"/>
    <m/>
    <x v="12"/>
    <x v="8"/>
    <s v="no impacts"/>
    <x v="6"/>
    <s v="(05/06/2026 ticket): INC-20260506-00011838...2026-05-06 22:51:21...Huge rainfall: level0 would intervene whe the rain stops...user:OCM_NOC.CAMUSAT"/>
    <s v="EXN_005"/>
    <m/>
  </r>
  <r>
    <s v="Balatchi-IHS"/>
    <s v="NRO_027"/>
    <s v="NORD-OUEST"/>
    <s v="IHS"/>
    <s v="Hybrid-Gen"/>
    <s v="NORD-OUEST"/>
    <s v="Balatchi"/>
    <s v="Huawei"/>
    <n v="0"/>
    <n v="0"/>
    <n v="0"/>
    <n v="0"/>
    <n v="0"/>
    <n v="0"/>
    <n v="0"/>
    <n v="0"/>
    <n v="0"/>
    <n v="0"/>
    <n v="0"/>
    <n v="0"/>
    <n v="0"/>
    <n v="0"/>
    <n v="0"/>
    <n v="0"/>
    <n v="0"/>
    <n v="0"/>
    <n v="0"/>
    <n v="0"/>
    <n v="0"/>
    <n v="0"/>
    <n v="0"/>
    <n v="0"/>
    <n v="0"/>
    <n v="0"/>
    <x v="2"/>
    <m/>
    <x v="12"/>
    <x v="8"/>
    <s v="no impacts"/>
    <x v="6"/>
    <s v=""/>
    <s v="NRO_027"/>
    <m/>
  </r>
  <r>
    <s v="Koutaba-IHS"/>
    <s v="OST_138"/>
    <s v="OUEST"/>
    <s v="IHS"/>
    <s v="Grid-Gen"/>
    <s v="OUEST"/>
    <s v="Koutaba"/>
    <s v="Huawei"/>
    <n v="0"/>
    <n v="0"/>
    <n v="0"/>
    <n v="0"/>
    <n v="0"/>
    <n v="0"/>
    <n v="0"/>
    <n v="0"/>
    <n v="0"/>
    <n v="0"/>
    <n v="0"/>
    <n v="0"/>
    <n v="0"/>
    <n v="0"/>
    <n v="0"/>
    <n v="0"/>
    <n v="0"/>
    <n v="0"/>
    <n v="0"/>
    <n v="0"/>
    <n v="0"/>
    <n v="0"/>
    <n v="0"/>
    <n v="0"/>
    <n v="0"/>
    <n v="0"/>
    <x v="0"/>
    <m/>
    <x v="12"/>
    <x v="8"/>
    <s v="no impacts"/>
    <x v="6"/>
    <s v=""/>
    <s v="OST_138"/>
    <m/>
  </r>
  <r>
    <s v="Bfsam-Tougang-EEC"/>
    <s v="OST_077"/>
    <s v="Bafoussam"/>
    <s v="IHS"/>
    <s v="Grid-Gen"/>
    <s v="OUEST"/>
    <s v="Bafoussam"/>
    <s v="Huawei"/>
    <n v="0"/>
    <n v="0"/>
    <n v="0"/>
    <n v="0"/>
    <n v="0"/>
    <n v="0"/>
    <n v="0"/>
    <n v="0"/>
    <n v="0"/>
    <n v="0"/>
    <n v="0"/>
    <n v="0"/>
    <n v="0"/>
    <n v="0"/>
    <n v="0"/>
    <n v="0"/>
    <n v="0"/>
    <n v="0"/>
    <n v="0"/>
    <n v="0"/>
    <n v="0"/>
    <n v="0"/>
    <n v="0"/>
    <n v="0"/>
    <n v="0"/>
    <n v="0"/>
    <x v="0"/>
    <m/>
    <x v="12"/>
    <x v="8"/>
    <s v="no impacts"/>
    <x v="6"/>
    <s v=""/>
    <s v="OST_077"/>
    <m/>
  </r>
  <r>
    <s v="Loum-Camtel"/>
    <s v="LIT_086"/>
    <s v="LITTORAL"/>
    <s v="CAMUSAT"/>
    <s v="Medium Grid + Solar + GE"/>
    <s v="LITTORAL"/>
    <s v="Loum"/>
    <s v="ZTE"/>
    <n v="0"/>
    <n v="0"/>
    <n v="0"/>
    <n v="0"/>
    <n v="0"/>
    <n v="0"/>
    <n v="0"/>
    <n v="0"/>
    <n v="0"/>
    <n v="0"/>
    <n v="0"/>
    <n v="0"/>
    <n v="0"/>
    <n v="0"/>
    <n v="0"/>
    <n v="0"/>
    <n v="0"/>
    <n v="0"/>
    <n v="0"/>
    <n v="0"/>
    <n v="0"/>
    <n v="0"/>
    <n v="0"/>
    <n v="0"/>
    <n v="0"/>
    <n v="0"/>
    <x v="1"/>
    <m/>
    <x v="4"/>
    <x v="1"/>
    <s v="EXCLU"/>
    <x v="1"/>
    <s v=""/>
    <s v="LIT_086"/>
    <m/>
  </r>
  <r>
    <s v="Mamfe"/>
    <s v="SUO_009"/>
    <s v="SUD-OUEST"/>
    <s v="CAMUSAT"/>
    <s v="Bad Grid + GE"/>
    <s v="SUD-OUEST"/>
    <s v="Mamfe"/>
    <s v="NOKIA"/>
    <n v="0"/>
    <n v="0"/>
    <n v="0"/>
    <n v="0"/>
    <n v="0"/>
    <n v="0"/>
    <n v="0"/>
    <n v="0"/>
    <n v="0"/>
    <n v="0"/>
    <n v="0"/>
    <n v="0"/>
    <n v="0"/>
    <n v="0"/>
    <n v="0"/>
    <n v="0"/>
    <n v="0"/>
    <n v="0"/>
    <n v="0"/>
    <n v="0"/>
    <n v="0"/>
    <n v="0"/>
    <n v="0"/>
    <n v="0"/>
    <n v="0"/>
    <n v="0"/>
    <x v="2"/>
    <m/>
    <x v="9"/>
    <x v="5"/>
    <s v="MPR ISSUE"/>
    <x v="5"/>
    <s v="(05/06/2026 groupe whatsapp incident):  le FME est en route pour le site avec le FAN et la carte core pour remplacement ETA=12 UTC ||(05/06/2026 ocm ran 10h): P1 incident at Fontem_G9U9_SUO_017"/>
    <s v="SUO_017"/>
    <s v=" P1 incident at Fontem_G9U9_SUO_017"/>
  </r>
  <r>
    <s v="Bamendjing-IHS"/>
    <s v="OST_030"/>
    <s v="OUEST"/>
    <s v="IHS"/>
    <s v="Grid-Hybrid-Gen"/>
    <s v="OUEST"/>
    <s v="Bamendjing"/>
    <s v="Huawei"/>
    <n v="0"/>
    <n v="0"/>
    <n v="0"/>
    <n v="0"/>
    <n v="0"/>
    <n v="0"/>
    <n v="0"/>
    <n v="0"/>
    <n v="0"/>
    <n v="0"/>
    <n v="0"/>
    <n v="0"/>
    <n v="0"/>
    <n v="0"/>
    <n v="0"/>
    <n v="0"/>
    <n v="0"/>
    <n v="0"/>
    <n v="0"/>
    <n v="0"/>
    <n v="0"/>
    <n v="0"/>
    <n v="0"/>
    <n v="0"/>
    <n v="0"/>
    <n v="0"/>
    <x v="0"/>
    <m/>
    <x v="12"/>
    <x v="8"/>
    <s v="no impacts"/>
    <x v="6"/>
    <s v=""/>
    <s v="OST_030"/>
    <m/>
  </r>
  <r>
    <s v="Bamendou"/>
    <s v="OST_056"/>
    <s v="OUEST"/>
    <s v="IHS"/>
    <s v="Grid-Gen"/>
    <s v="OUEST"/>
    <s v="Bamendou"/>
    <s v="Huawei"/>
    <n v="0"/>
    <n v="0"/>
    <n v="0"/>
    <n v="0"/>
    <n v="0"/>
    <n v="0"/>
    <n v="0"/>
    <n v="0"/>
    <n v="0"/>
    <n v="0"/>
    <n v="0"/>
    <n v="0"/>
    <n v="0"/>
    <n v="0"/>
    <n v="0"/>
    <n v="0"/>
    <n v="0"/>
    <n v="0"/>
    <n v="0"/>
    <n v="0"/>
    <n v="0"/>
    <n v="0"/>
    <n v="0"/>
    <n v="0"/>
    <n v="0"/>
    <n v="0"/>
    <x v="0"/>
    <m/>
    <x v="12"/>
    <x v="8"/>
    <s v="no impacts"/>
    <x v="6"/>
    <s v=""/>
    <s v="OST_056"/>
    <m/>
  </r>
  <r>
    <s v="Fotokol"/>
    <s v="EXN_013"/>
    <s v="EXTREME-NORD"/>
    <s v="IHS"/>
    <s v="Solar-Gen"/>
    <s v="EXTREME-NORD"/>
    <s v="Fotokol"/>
    <s v="NOKIA"/>
    <n v="0"/>
    <n v="0"/>
    <n v="0"/>
    <n v="0"/>
    <n v="0"/>
    <n v="0"/>
    <n v="0"/>
    <n v="0"/>
    <n v="0"/>
    <n v="0"/>
    <n v="0"/>
    <n v="0"/>
    <n v="0"/>
    <n v="0"/>
    <n v="0"/>
    <n v="0"/>
    <n v="0"/>
    <n v="0"/>
    <n v="0"/>
    <n v="0"/>
    <n v="0"/>
    <n v="0"/>
    <n v="0"/>
    <n v="0"/>
    <n v="0"/>
    <n v="0"/>
    <x v="2"/>
    <m/>
    <x v="12"/>
    <x v="8"/>
    <s v="no impacts"/>
    <x v="6"/>
    <s v=""/>
    <s v="EXN_013"/>
    <m/>
  </r>
  <r>
    <s v="Bafut-MTN"/>
    <s v="NRO_036"/>
    <s v="NORD-OUEST"/>
    <s v="IHS"/>
    <s v="Grid-Gen"/>
    <s v="NORD-OUEST"/>
    <s v="Bafut"/>
    <s v="Huawei"/>
    <n v="0"/>
    <n v="0"/>
    <n v="0"/>
    <n v="0"/>
    <n v="0"/>
    <n v="0"/>
    <n v="0"/>
    <n v="0"/>
    <n v="0"/>
    <n v="0"/>
    <n v="0"/>
    <n v="0"/>
    <n v="0"/>
    <n v="0"/>
    <n v="0"/>
    <n v="0"/>
    <n v="0"/>
    <n v="0"/>
    <n v="0"/>
    <n v="0"/>
    <n v="0"/>
    <n v="0"/>
    <n v="0"/>
    <n v="0"/>
    <n v="0"/>
    <n v="0"/>
    <x v="2"/>
    <m/>
    <x v="12"/>
    <x v="8"/>
    <s v="no impacts"/>
    <x v="6"/>
    <s v=""/>
    <s v="NRO_036"/>
    <m/>
  </r>
  <r>
    <s v="Yoke"/>
    <s v="SUO_070"/>
    <s v="SUD-OUEST"/>
    <s v="IHS"/>
    <m/>
    <s v="SUD-OUEST"/>
    <s v="Yoke"/>
    <s v="Huawei"/>
    <n v="0"/>
    <n v="0"/>
    <n v="0"/>
    <n v="0"/>
    <n v="0"/>
    <n v="0"/>
    <n v="0"/>
    <n v="0"/>
    <n v="0"/>
    <n v="0"/>
    <n v="0"/>
    <n v="0"/>
    <n v="0"/>
    <n v="0"/>
    <n v="0"/>
    <n v="0"/>
    <n v="0"/>
    <n v="0"/>
    <n v="0"/>
    <n v="0"/>
    <n v="0"/>
    <n v="0"/>
    <n v="0"/>
    <n v="0"/>
    <n v="0"/>
    <n v="0"/>
    <x v="0"/>
    <m/>
    <x v="12"/>
    <x v="8"/>
    <s v="no impacts"/>
    <x v="6"/>
    <s v=""/>
    <s v="SUO_070"/>
    <m/>
  </r>
  <r>
    <s v="Mozogo"/>
    <s v="EXN_042"/>
    <s v="EXTREME-NORD"/>
    <s v="IHS"/>
    <s v="Solar-Gen"/>
    <s v="EXTREME-NORD"/>
    <s v="Mozogo"/>
    <s v="NOKIA"/>
    <n v="0"/>
    <n v="0"/>
    <n v="0"/>
    <n v="0"/>
    <n v="0"/>
    <n v="0"/>
    <n v="0"/>
    <n v="0"/>
    <n v="0"/>
    <n v="0"/>
    <n v="0"/>
    <n v="0"/>
    <n v="0"/>
    <n v="0"/>
    <n v="0"/>
    <n v="0"/>
    <n v="0"/>
    <n v="0"/>
    <n v="0"/>
    <n v="0"/>
    <n v="0"/>
    <n v="0"/>
    <n v="0"/>
    <n v="0"/>
    <n v="0"/>
    <n v="0"/>
    <x v="2"/>
    <m/>
    <x v="12"/>
    <x v="8"/>
    <s v="no impacts"/>
    <x v="6"/>
    <s v=""/>
    <s v="EXN_042"/>
    <m/>
  </r>
  <r>
    <s v="Malanden"/>
    <s v="OST_275"/>
    <s v="OUEST"/>
    <s v="CAMUSAT"/>
    <s v="Hybrid Solar - S3"/>
    <s v="OUEST"/>
    <s v="Malanden"/>
    <s v="Huawei"/>
    <n v="0"/>
    <n v="0"/>
    <n v="0"/>
    <n v="0"/>
    <n v="0"/>
    <n v="0"/>
    <n v="0"/>
    <n v="0"/>
    <n v="0"/>
    <n v="0"/>
    <n v="0"/>
    <n v="0"/>
    <n v="0"/>
    <n v="0"/>
    <n v="0"/>
    <n v="0"/>
    <n v="0"/>
    <n v="0"/>
    <n v="0"/>
    <n v="0"/>
    <n v="0"/>
    <n v="0"/>
    <n v="0"/>
    <n v="0"/>
    <n v="0"/>
    <n v="0"/>
    <x v="0"/>
    <m/>
    <x v="12"/>
    <x v="8"/>
    <s v="no impacts"/>
    <x v="6"/>
    <s v=""/>
    <s v="OST_275"/>
    <m/>
  </r>
  <r>
    <s v="H-ville"/>
    <s v="CTR_077"/>
    <s v="Yaounde"/>
    <s v="IHS"/>
    <s v="Grid Only"/>
    <s v="CENTRE"/>
    <s v="Yaounde"/>
    <s v="NOKIA"/>
    <n v="0"/>
    <n v="0"/>
    <n v="0"/>
    <n v="0"/>
    <n v="0"/>
    <n v="0"/>
    <n v="0"/>
    <n v="0"/>
    <n v="0"/>
    <n v="0"/>
    <n v="0"/>
    <n v="0"/>
    <n v="0"/>
    <n v="0"/>
    <n v="0"/>
    <n v="0"/>
    <n v="0"/>
    <n v="0"/>
    <n v="0"/>
    <n v="0"/>
    <n v="0"/>
    <n v="0"/>
    <n v="0"/>
    <n v="0"/>
    <n v="0"/>
    <n v="0"/>
    <x v="1"/>
    <m/>
    <x v="4"/>
    <x v="1"/>
    <s v="EXCLU"/>
    <x v="1"/>
    <s v=""/>
    <s v="CTR_077"/>
    <m/>
  </r>
  <r>
    <s v="Kotto-Logpom"/>
    <s v="LIT_612"/>
    <s v="Douala"/>
    <s v="CAMUSAT"/>
    <s v="Good Grid no GE - 8h"/>
    <s v="LITTORAL"/>
    <s v="Douala"/>
    <s v="ZTE"/>
    <n v="0"/>
    <n v="0"/>
    <n v="0"/>
    <n v="0"/>
    <n v="0"/>
    <n v="0"/>
    <n v="0"/>
    <n v="0"/>
    <n v="0"/>
    <n v="0"/>
    <n v="0"/>
    <n v="0"/>
    <n v="0"/>
    <n v="0"/>
    <n v="0"/>
    <n v="0"/>
    <n v="0"/>
    <n v="0"/>
    <n v="0"/>
    <n v="0"/>
    <n v="0"/>
    <n v="0"/>
    <n v="0"/>
    <n v="0"/>
    <n v="0"/>
    <n v="0"/>
    <x v="1"/>
    <m/>
    <x v="4"/>
    <x v="1"/>
    <s v="EXCLU"/>
    <x v="1"/>
    <s v=""/>
    <s v="LIT_612"/>
    <m/>
  </r>
  <r>
    <s v="Tongo-IHS"/>
    <s v="NRD_112"/>
    <s v="NORD"/>
    <s v="IHS"/>
    <s v="Hybrid-Gen"/>
    <s v="NORD"/>
    <s v="Tongo"/>
    <s v="Huawei"/>
    <n v="0"/>
    <n v="0"/>
    <n v="0"/>
    <n v="0"/>
    <n v="0"/>
    <n v="0"/>
    <n v="0"/>
    <n v="0"/>
    <n v="0"/>
    <n v="0"/>
    <n v="0"/>
    <n v="0"/>
    <n v="0"/>
    <n v="0"/>
    <n v="0"/>
    <n v="0"/>
    <n v="0"/>
    <n v="0"/>
    <n v="0"/>
    <n v="0"/>
    <n v="0"/>
    <n v="0"/>
    <n v="0"/>
    <n v="0"/>
    <n v="0"/>
    <n v="0"/>
    <x v="0"/>
    <m/>
    <x v="12"/>
    <x v="8"/>
    <s v="no impacts"/>
    <x v="6"/>
    <s v=""/>
    <s v="NRD_112"/>
    <m/>
  </r>
  <r>
    <s v="Koupa-Matapit-IHS"/>
    <s v="OST_209"/>
    <s v="OUEST"/>
    <s v="IHS"/>
    <s v="Hybrid-Gen"/>
    <s v="OUEST"/>
    <s v="Koupa-Matapit"/>
    <s v="Huawei"/>
    <n v="0"/>
    <n v="0"/>
    <n v="0"/>
    <n v="0"/>
    <n v="0"/>
    <n v="0"/>
    <n v="0"/>
    <n v="0"/>
    <n v="0"/>
    <n v="0"/>
    <n v="0"/>
    <n v="0"/>
    <n v="0"/>
    <n v="0"/>
    <n v="0"/>
    <n v="0"/>
    <n v="0"/>
    <n v="0"/>
    <n v="0"/>
    <n v="0"/>
    <n v="0"/>
    <n v="0"/>
    <n v="0"/>
    <n v="0"/>
    <n v="0"/>
    <n v="0"/>
    <x v="0"/>
    <m/>
    <x v="12"/>
    <x v="8"/>
    <s v="no impacts"/>
    <x v="6"/>
    <s v=""/>
    <s v="OST_209"/>
    <m/>
  </r>
  <r>
    <s v="Bandja"/>
    <s v="OST_022"/>
    <s v="OUEST"/>
    <s v="IHS"/>
    <s v="Grid-Gen"/>
    <s v="OUEST"/>
    <s v="Bandja"/>
    <s v="Huawei"/>
    <n v="0"/>
    <n v="0"/>
    <n v="0"/>
    <n v="0"/>
    <n v="0"/>
    <n v="0"/>
    <n v="0"/>
    <n v="0"/>
    <n v="0"/>
    <n v="0"/>
    <n v="0"/>
    <n v="0"/>
    <n v="0"/>
    <n v="0"/>
    <n v="0"/>
    <n v="0"/>
    <n v="0"/>
    <n v="0"/>
    <n v="0"/>
    <n v="0"/>
    <n v="0"/>
    <n v="0"/>
    <n v="0"/>
    <n v="0"/>
    <n v="0"/>
    <n v="0"/>
    <x v="0"/>
    <m/>
    <x v="12"/>
    <x v="8"/>
    <s v="no impacts"/>
    <x v="6"/>
    <s v=""/>
    <s v="OST_022"/>
    <m/>
  </r>
  <r>
    <s v="Dizangue"/>
    <s v="LIT_113"/>
    <s v="LITTORAL"/>
    <s v="IHS"/>
    <s v="Grid-Gen"/>
    <s v="LITTORAL"/>
    <s v="Dizangue"/>
    <s v="ZTE"/>
    <n v="0"/>
    <n v="0"/>
    <n v="0"/>
    <n v="0"/>
    <n v="0"/>
    <n v="0"/>
    <n v="0"/>
    <n v="0"/>
    <n v="0"/>
    <n v="0"/>
    <n v="0"/>
    <n v="0"/>
    <n v="0"/>
    <n v="0"/>
    <n v="0"/>
    <n v="0"/>
    <n v="0"/>
    <n v="0"/>
    <n v="0"/>
    <n v="0"/>
    <n v="0"/>
    <n v="0"/>
    <n v="0"/>
    <n v="0"/>
    <n v="0"/>
    <n v="0"/>
    <x v="0"/>
    <m/>
    <x v="12"/>
    <x v="8"/>
    <s v="no impacts"/>
    <x v="6"/>
    <s v=""/>
    <s v="LIT_113"/>
    <m/>
  </r>
  <r>
    <s v="Nsimalene-Yemwak"/>
    <s v="SUD_122"/>
    <s v="CENTRE"/>
    <s v="CAMUSAT"/>
    <s v="Hybrid Solar - S3"/>
    <s v="SUD"/>
    <s v="Nsimalene-Yemwak"/>
    <s v="ZTE"/>
    <n v="0"/>
    <n v="0"/>
    <n v="0"/>
    <n v="0"/>
    <n v="0"/>
    <n v="0"/>
    <n v="0"/>
    <n v="0"/>
    <n v="0"/>
    <n v="0"/>
    <n v="0"/>
    <n v="0"/>
    <n v="0"/>
    <n v="0"/>
    <n v="0"/>
    <n v="0"/>
    <n v="0"/>
    <n v="0"/>
    <n v="0"/>
    <n v="0"/>
    <n v="0"/>
    <n v="0"/>
    <n v="0"/>
    <n v="0"/>
    <n v="0"/>
    <n v="0"/>
    <x v="0"/>
    <m/>
    <x v="12"/>
    <x v="8"/>
    <s v="no impacts"/>
    <x v="6"/>
    <s v="(05/06/2026  cell zte): 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6/2026  cell zte): 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6/2026  cell zte): 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SUD_122"/>
    <m/>
  </r>
  <r>
    <s v="Akom-II-IHS"/>
    <s v="SUD_054"/>
    <s v="CENTRE"/>
    <s v="IHS"/>
    <s v="Gen-Lithium"/>
    <s v="SUD"/>
    <s v="Akom II"/>
    <s v="ZTE"/>
    <n v="0"/>
    <n v="0"/>
    <n v="0"/>
    <n v="0"/>
    <n v="0"/>
    <n v="0"/>
    <n v="0"/>
    <n v="0"/>
    <n v="0"/>
    <n v="0"/>
    <n v="0"/>
    <n v="0"/>
    <n v="0"/>
    <n v="0"/>
    <n v="0"/>
    <n v="0"/>
    <n v="0"/>
    <n v="0"/>
    <n v="0"/>
    <n v="0"/>
    <n v="0"/>
    <n v="0"/>
    <n v="0"/>
    <n v="0"/>
    <n v="0"/>
    <n v="0"/>
    <x v="0"/>
    <m/>
    <x v="12"/>
    <x v="8"/>
    <s v="no impacts"/>
    <x v="6"/>
    <s v=""/>
    <s v="SUD_054"/>
    <m/>
  </r>
  <r>
    <s v="Manjo-PHP"/>
    <s v="LIT_592"/>
    <s v="LITTORAL"/>
    <s v="CAMUSAT"/>
    <s v="Good Grid no GE - 8h"/>
    <s v="LITTORAL"/>
    <s v="Manjo"/>
    <s v="ZTE"/>
    <n v="0"/>
    <n v="0"/>
    <n v="0"/>
    <n v="0"/>
    <n v="0"/>
    <n v="0"/>
    <n v="0"/>
    <n v="0"/>
    <n v="0"/>
    <n v="0"/>
    <n v="0"/>
    <n v="0"/>
    <n v="0"/>
    <n v="0"/>
    <n v="0"/>
    <n v="0"/>
    <n v="0"/>
    <n v="0"/>
    <n v="0"/>
    <n v="0"/>
    <n v="0"/>
    <n v="0"/>
    <n v="0"/>
    <n v="0"/>
    <n v="0"/>
    <n v="0"/>
    <x v="0"/>
    <m/>
    <x v="12"/>
    <x v="8"/>
    <s v="no impacts"/>
    <x v="6"/>
    <s v=""/>
    <s v="LIT_592"/>
    <m/>
  </r>
  <r>
    <s v="MBANGASSINA"/>
    <s v="CTR_226"/>
    <s v="CENTRE"/>
    <s v="IHS"/>
    <s v="Grid-Gen-Lithium"/>
    <s v="CENTRE"/>
    <s v="Mbangassina"/>
    <s v="ZTE"/>
    <n v="0"/>
    <n v="0"/>
    <n v="0"/>
    <n v="0"/>
    <n v="0"/>
    <n v="0"/>
    <n v="0"/>
    <n v="0"/>
    <n v="0"/>
    <n v="0"/>
    <n v="0"/>
    <n v="0"/>
    <n v="0"/>
    <n v="0"/>
    <n v="0"/>
    <n v="0"/>
    <n v="0"/>
    <n v="0"/>
    <n v="0"/>
    <n v="0"/>
    <n v="0"/>
    <n v="0"/>
    <n v="0"/>
    <n v="0"/>
    <n v="0"/>
    <n v="0"/>
    <x v="0"/>
    <m/>
    <x v="12"/>
    <x v="8"/>
    <s v="no impacts"/>
    <x v="6"/>
    <s v=""/>
    <s v="CTR_226"/>
    <m/>
  </r>
  <r>
    <s v="Bonepoupa-IHS"/>
    <s v="LIT_145"/>
    <s v="LITTORAL"/>
    <s v="IHS"/>
    <s v="Solar-Grid-Gen-Lithium"/>
    <s v="LITTORAL"/>
    <s v="Bonepoupa"/>
    <s v="ZTE"/>
    <n v="0"/>
    <n v="0"/>
    <n v="0"/>
    <n v="0"/>
    <n v="0"/>
    <n v="0"/>
    <n v="0"/>
    <n v="0"/>
    <n v="0"/>
    <n v="0"/>
    <n v="0"/>
    <n v="0"/>
    <n v="0"/>
    <n v="0"/>
    <n v="0"/>
    <n v="0"/>
    <n v="0"/>
    <n v="0"/>
    <n v="0"/>
    <n v="0"/>
    <n v="0"/>
    <n v="0"/>
    <n v="0"/>
    <n v="0"/>
    <n v="0"/>
    <n v="0"/>
    <x v="0"/>
    <m/>
    <x v="12"/>
    <x v="8"/>
    <s v="no impacts"/>
    <x v="6"/>
    <s v=""/>
    <s v="LIT_145"/>
    <m/>
  </r>
  <r>
    <s v="Bana"/>
    <s v="OST_007"/>
    <s v="OUEST"/>
    <s v="IHS"/>
    <s v="Grid-Gen"/>
    <s v="OUEST"/>
    <s v="Bana"/>
    <s v="NOKIA"/>
    <n v="0"/>
    <n v="0"/>
    <n v="0"/>
    <n v="0"/>
    <n v="0"/>
    <n v="0"/>
    <n v="0"/>
    <n v="0"/>
    <n v="0"/>
    <n v="0"/>
    <n v="0"/>
    <n v="0"/>
    <n v="0"/>
    <n v="0"/>
    <n v="0"/>
    <n v="0"/>
    <n v="0"/>
    <n v="0"/>
    <n v="0"/>
    <n v="0"/>
    <n v="0"/>
    <n v="0"/>
    <n v="0"/>
    <n v="0"/>
    <n v="0"/>
    <n v="0"/>
    <x v="0"/>
    <m/>
    <x v="12"/>
    <x v="8"/>
    <s v="no impacts"/>
    <x v="6"/>
    <s v=""/>
    <s v="OST_007"/>
    <m/>
  </r>
  <r>
    <s v="Malantouen"/>
    <s v="OST_039"/>
    <s v="OUEST"/>
    <s v="IHS"/>
    <s v="Grid-Gen"/>
    <s v="OUEST"/>
    <s v="Malantouen"/>
    <s v="NOKIA"/>
    <n v="0"/>
    <n v="0"/>
    <n v="0"/>
    <n v="0"/>
    <n v="0"/>
    <n v="0"/>
    <n v="0"/>
    <n v="0"/>
    <n v="0"/>
    <n v="0"/>
    <n v="0"/>
    <n v="0"/>
    <n v="0"/>
    <n v="0"/>
    <n v="0"/>
    <n v="0"/>
    <n v="0"/>
    <n v="0"/>
    <n v="0"/>
    <n v="0"/>
    <n v="0"/>
    <n v="0"/>
    <n v="0"/>
    <n v="0"/>
    <n v="0"/>
    <n v="0"/>
    <x v="0"/>
    <m/>
    <x v="12"/>
    <x v="8"/>
    <s v="no impacts"/>
    <x v="6"/>
    <s v=""/>
    <s v="OST_039"/>
    <m/>
  </r>
  <r>
    <s v="Ndjole"/>
    <s v="CTR_893"/>
    <s v="CENTRE"/>
    <m/>
    <m/>
    <s v="CENTRE"/>
    <s v="Ndjole"/>
    <s v="ZTE"/>
    <n v="0"/>
    <n v="0"/>
    <n v="0"/>
    <n v="0"/>
    <n v="0"/>
    <n v="0"/>
    <n v="0"/>
    <n v="0"/>
    <n v="0"/>
    <n v="0"/>
    <n v="0"/>
    <n v="0"/>
    <n v="0"/>
    <n v="0"/>
    <n v="0"/>
    <n v="0"/>
    <n v="0"/>
    <n v="0"/>
    <n v="0"/>
    <n v="0"/>
    <n v="0"/>
    <n v="0"/>
    <n v="0"/>
    <n v="0"/>
    <n v="0"/>
    <n v="0"/>
    <x v="0"/>
    <m/>
    <x v="12"/>
    <x v="8"/>
    <s v="no impacts"/>
    <x v="6"/>
    <s v=""/>
    <s v="CTR_893"/>
    <m/>
  </r>
  <r>
    <s v="Foumban-Lycee-MTN"/>
    <s v="OST_128"/>
    <s v="OUEST"/>
    <s v="IHS"/>
    <s v="Grid-Gen"/>
    <s v="OUEST"/>
    <s v="Foumban"/>
    <s v="Huawei"/>
    <n v="0"/>
    <n v="0"/>
    <n v="0"/>
    <n v="0"/>
    <n v="0"/>
    <n v="0"/>
    <n v="0"/>
    <n v="0"/>
    <n v="0"/>
    <n v="0"/>
    <n v="0"/>
    <n v="0"/>
    <n v="0"/>
    <n v="0"/>
    <n v="0"/>
    <n v="0"/>
    <n v="0"/>
    <n v="0"/>
    <n v="0"/>
    <n v="0"/>
    <n v="0"/>
    <n v="0"/>
    <n v="0"/>
    <n v="0"/>
    <n v="0"/>
    <n v="0"/>
    <x v="0"/>
    <m/>
    <x v="12"/>
    <x v="8"/>
    <s v="no impacts"/>
    <x v="6"/>
    <s v=""/>
    <s v="OST_128"/>
    <m/>
  </r>
  <r>
    <s v="Foumban-Njintout-II"/>
    <s v="OST_178"/>
    <s v="OUEST"/>
    <s v="IHS"/>
    <s v="Grid-Gen"/>
    <s v="OUEST"/>
    <s v="Foumban"/>
    <s v="Huawei"/>
    <n v="0"/>
    <n v="0"/>
    <n v="0"/>
    <n v="0"/>
    <n v="0"/>
    <n v="0"/>
    <n v="0"/>
    <n v="0"/>
    <n v="0"/>
    <n v="0"/>
    <n v="0"/>
    <n v="0"/>
    <n v="0"/>
    <n v="0"/>
    <n v="0"/>
    <n v="0"/>
    <n v="0"/>
    <n v="0"/>
    <n v="0"/>
    <n v="0"/>
    <n v="0"/>
    <n v="0"/>
    <n v="0"/>
    <n v="0"/>
    <n v="0"/>
    <n v="0"/>
    <x v="0"/>
    <m/>
    <x v="12"/>
    <x v="8"/>
    <s v="no impacts"/>
    <x v="6"/>
    <s v=""/>
    <s v="OST_178"/>
    <m/>
  </r>
  <r>
    <s v="Manmenye"/>
    <s v="CTR_117"/>
    <s v="CENTRE"/>
    <s v="IHS"/>
    <s v="Grid-Hybrid-Gen"/>
    <s v="CENTRE"/>
    <s v="Manmenye"/>
    <s v="ZTE"/>
    <n v="0"/>
    <n v="0"/>
    <n v="0"/>
    <n v="0"/>
    <n v="0"/>
    <n v="0"/>
    <n v="0"/>
    <n v="0"/>
    <n v="0"/>
    <n v="0"/>
    <n v="0"/>
    <n v="0"/>
    <n v="0"/>
    <n v="0"/>
    <n v="0"/>
    <n v="0"/>
    <n v="0"/>
    <n v="0"/>
    <n v="0"/>
    <n v="0"/>
    <n v="0"/>
    <n v="0"/>
    <n v="0"/>
    <n v="0"/>
    <n v="0"/>
    <n v="0"/>
    <x v="0"/>
    <m/>
    <x v="12"/>
    <x v="8"/>
    <s v="no impacts"/>
    <x v="6"/>
    <s v=""/>
    <s v="CTR_117"/>
    <m/>
  </r>
  <r>
    <s v="Obala-Mairie"/>
    <s v="CTR_113"/>
    <s v="CENTRE"/>
    <s v="IHS"/>
    <s v="Grid-Gen"/>
    <s v="CENTRE"/>
    <s v="Obala"/>
    <s v="ZTE"/>
    <n v="0"/>
    <n v="0"/>
    <n v="0"/>
    <n v="0"/>
    <n v="0"/>
    <n v="0"/>
    <n v="0"/>
    <n v="0"/>
    <n v="0"/>
    <n v="0"/>
    <n v="0"/>
    <n v="0"/>
    <n v="0"/>
    <n v="0"/>
    <n v="0"/>
    <n v="0"/>
    <n v="0"/>
    <n v="0"/>
    <n v="0"/>
    <n v="0"/>
    <n v="0"/>
    <n v="0"/>
    <n v="0"/>
    <n v="0"/>
    <n v="0"/>
    <n v="0"/>
    <x v="0"/>
    <m/>
    <x v="12"/>
    <x v="8"/>
    <s v="no impacts"/>
    <x v="6"/>
    <s v=""/>
    <s v="CTR_113"/>
    <m/>
  </r>
  <r>
    <s v="Penja-Shell-IHS"/>
    <s v="LIT_493"/>
    <s v="LITTORAL"/>
    <s v="IHS"/>
    <s v="Grid-Gen"/>
    <s v="LITTORAL"/>
    <s v="Penja"/>
    <s v="ZTE"/>
    <n v="0"/>
    <n v="0"/>
    <n v="0"/>
    <n v="0"/>
    <n v="0"/>
    <n v="0"/>
    <n v="0"/>
    <n v="0"/>
    <n v="0"/>
    <n v="0"/>
    <n v="0"/>
    <n v="0"/>
    <n v="0"/>
    <n v="0"/>
    <n v="0"/>
    <n v="0"/>
    <n v="0"/>
    <n v="0"/>
    <n v="0"/>
    <n v="0"/>
    <n v="0"/>
    <n v="0"/>
    <n v="0"/>
    <n v="0"/>
    <n v="0"/>
    <n v="0"/>
    <x v="0"/>
    <m/>
    <x v="12"/>
    <x v="8"/>
    <s v="no impacts"/>
    <x v="6"/>
    <s v=""/>
    <s v="LIT_493"/>
    <m/>
  </r>
  <r>
    <s v="Mouanko"/>
    <s v="LIT_191"/>
    <s v="LITTORAL"/>
    <s v="IHS"/>
    <s v="Grid-Gen"/>
    <s v="LITTORAL"/>
    <s v="Mouanko"/>
    <s v="ZTE"/>
    <n v="0"/>
    <n v="0"/>
    <n v="0"/>
    <n v="0"/>
    <n v="0"/>
    <n v="0"/>
    <n v="0"/>
    <n v="0"/>
    <n v="0"/>
    <n v="0"/>
    <n v="0"/>
    <n v="0"/>
    <n v="0"/>
    <n v="0"/>
    <n v="0"/>
    <n v="0"/>
    <n v="0"/>
    <n v="0"/>
    <n v="0"/>
    <n v="0"/>
    <n v="0"/>
    <n v="0"/>
    <n v="0"/>
    <n v="0"/>
    <n v="0"/>
    <n v="0"/>
    <x v="0"/>
    <m/>
    <x v="12"/>
    <x v="8"/>
    <s v="no impacts"/>
    <x v="6"/>
    <s v=""/>
    <s v="LIT_191"/>
    <m/>
  </r>
  <r>
    <s v="Awae"/>
    <s v="CTR_112"/>
    <s v="CENTRE"/>
    <s v="IHS"/>
    <s v="Grid-Gen"/>
    <s v="CENTRE"/>
    <s v="Awae"/>
    <s v="ZTE"/>
    <n v="0"/>
    <n v="0"/>
    <n v="0"/>
    <n v="0"/>
    <n v="0"/>
    <n v="0"/>
    <n v="0"/>
    <n v="0"/>
    <n v="0"/>
    <n v="0"/>
    <n v="0"/>
    <n v="0"/>
    <n v="0"/>
    <n v="0"/>
    <n v="0"/>
    <n v="0"/>
    <n v="0"/>
    <n v="0"/>
    <n v="0"/>
    <n v="0"/>
    <n v="0"/>
    <n v="0"/>
    <n v="0"/>
    <n v="0"/>
    <n v="0"/>
    <n v="0"/>
    <x v="0"/>
    <m/>
    <x v="12"/>
    <x v="8"/>
    <s v="no impacts"/>
    <x v="6"/>
    <s v=""/>
    <s v="CTR_112"/>
    <m/>
  </r>
  <r>
    <s v="Kotto-Bloc"/>
    <s v="LIT_246"/>
    <s v="Douala"/>
    <s v="IHS"/>
    <s v="Grid-Gen"/>
    <s v="LITTORAL"/>
    <s v="Douala"/>
    <s v="ZTE"/>
    <n v="0"/>
    <n v="0"/>
    <n v="0"/>
    <n v="0"/>
    <n v="0"/>
    <n v="0"/>
    <n v="0"/>
    <n v="0"/>
    <n v="0"/>
    <n v="0"/>
    <n v="0"/>
    <n v="0"/>
    <n v="0"/>
    <n v="0"/>
    <n v="0"/>
    <n v="0"/>
    <n v="0"/>
    <n v="0"/>
    <n v="0"/>
    <n v="0"/>
    <n v="0"/>
    <n v="0"/>
    <n v="0"/>
    <n v="0"/>
    <n v="0"/>
    <n v="0"/>
    <x v="0"/>
    <m/>
    <x v="12"/>
    <x v="8"/>
    <s v="no impacts"/>
    <x v="6"/>
    <s v=""/>
    <s v="LIT_246"/>
    <m/>
  </r>
  <r>
    <s v="LIT_878_Z_Souza-New-IHS"/>
    <s v="LIT_878"/>
    <s v="LITTORAL"/>
    <s v="IHS"/>
    <s v="Grid-Gen"/>
    <s v="LIT"/>
    <s v="Souza"/>
    <s v="ZTE"/>
    <n v="0"/>
    <n v="0"/>
    <n v="0"/>
    <n v="0"/>
    <n v="0"/>
    <n v="0"/>
    <n v="0"/>
    <n v="0"/>
    <n v="0"/>
    <n v="0"/>
    <n v="0"/>
    <n v="0"/>
    <n v="0"/>
    <n v="0"/>
    <n v="0"/>
    <n v="0"/>
    <n v="0"/>
    <n v="0"/>
    <n v="0"/>
    <n v="0"/>
    <n v="0"/>
    <n v="0"/>
    <n v="0"/>
    <n v="0"/>
    <n v="0"/>
    <n v="0"/>
    <x v="0"/>
    <m/>
    <x v="12"/>
    <x v="8"/>
    <s v="no impacts"/>
    <x v="6"/>
    <s v=""/>
    <s v="LIT_878"/>
    <m/>
  </r>
  <r>
    <s v="Kouedjou-IHS"/>
    <s v="LIT_502"/>
    <s v="LITTORAL"/>
    <s v="IHS"/>
    <s v="Gen Only"/>
    <s v="LITTORAL"/>
    <s v="Kouedjou"/>
    <s v="NOKIA"/>
    <n v="0"/>
    <n v="0"/>
    <n v="0"/>
    <n v="0"/>
    <n v="0"/>
    <n v="0"/>
    <n v="0"/>
    <n v="0"/>
    <n v="0"/>
    <n v="0"/>
    <n v="0"/>
    <n v="0"/>
    <n v="0"/>
    <n v="0"/>
    <n v="0"/>
    <n v="0"/>
    <n v="0"/>
    <n v="0"/>
    <n v="0"/>
    <n v="0"/>
    <n v="0"/>
    <n v="0"/>
    <n v="0"/>
    <n v="0"/>
    <n v="0"/>
    <n v="0"/>
    <x v="0"/>
    <m/>
    <x v="12"/>
    <x v="8"/>
    <s v="no impacts"/>
    <x v="6"/>
    <s v=""/>
    <s v="LIT_502"/>
    <m/>
  </r>
  <r>
    <s v="Bfsam-Stade"/>
    <s v="OST_110"/>
    <s v="Bafoussam"/>
    <s v="IHS"/>
    <s v="GridOnly"/>
    <s v="OUEST"/>
    <s v="Bafoussam"/>
    <s v="Huawei"/>
    <n v="0"/>
    <n v="0"/>
    <n v="0"/>
    <n v="0"/>
    <n v="0"/>
    <n v="0"/>
    <n v="0"/>
    <n v="0"/>
    <n v="0"/>
    <n v="0"/>
    <n v="0"/>
    <n v="0"/>
    <n v="0"/>
    <n v="0"/>
    <n v="0"/>
    <n v="0"/>
    <n v="0"/>
    <n v="0"/>
    <n v="0"/>
    <n v="0"/>
    <n v="0"/>
    <n v="0"/>
    <n v="0"/>
    <n v="0"/>
    <n v="0"/>
    <n v="0"/>
    <x v="0"/>
    <m/>
    <x v="12"/>
    <x v="8"/>
    <s v="no impacts"/>
    <x v="6"/>
    <s v=""/>
    <s v="OST_110"/>
    <m/>
  </r>
  <r>
    <s v="Ebeba"/>
    <s v="CTR_116"/>
    <s v="CENTRE"/>
    <s v="IHS"/>
    <s v="Grid-Gen-Lithium"/>
    <s v="CENTRE"/>
    <s v="Ebeba"/>
    <s v="ZTE"/>
    <n v="0"/>
    <n v="0"/>
    <n v="0"/>
    <n v="0"/>
    <n v="0"/>
    <n v="0"/>
    <n v="0"/>
    <n v="0"/>
    <n v="0"/>
    <n v="0"/>
    <n v="0"/>
    <n v="0"/>
    <n v="0"/>
    <n v="0"/>
    <n v="0"/>
    <n v="0"/>
    <n v="0"/>
    <n v="0"/>
    <n v="0"/>
    <n v="0"/>
    <n v="0"/>
    <n v="0"/>
    <n v="0"/>
    <n v="0"/>
    <n v="0"/>
    <n v="0"/>
    <x v="0"/>
    <m/>
    <x v="12"/>
    <x v="8"/>
    <s v="no impacts"/>
    <x v="6"/>
    <s v=""/>
    <s v="CTR_116"/>
    <m/>
  </r>
  <r>
    <s v="Bfsam-Djemoun"/>
    <s v="OST_001"/>
    <s v="Bafoussam"/>
    <s v="OCM/Strategique"/>
    <m/>
    <s v="OUEST"/>
    <s v="Bafoussam"/>
    <s v="Huawei"/>
    <n v="0"/>
    <n v="0"/>
    <n v="0"/>
    <n v="0"/>
    <n v="0"/>
    <n v="0"/>
    <n v="0"/>
    <n v="0"/>
    <n v="0"/>
    <n v="0"/>
    <n v="0"/>
    <n v="0"/>
    <n v="0"/>
    <n v="0"/>
    <n v="0"/>
    <n v="0"/>
    <n v="0"/>
    <n v="0"/>
    <n v="0"/>
    <n v="0"/>
    <n v="0"/>
    <n v="0"/>
    <n v="0"/>
    <n v="0"/>
    <n v="0"/>
    <n v="0"/>
    <x v="0"/>
    <m/>
    <x v="12"/>
    <x v="8"/>
    <s v="no impacts"/>
    <x v="6"/>
    <s v=""/>
    <s v="OST_001"/>
    <m/>
  </r>
  <r>
    <s v="Binguela-Camrail"/>
    <s v="CTR_453"/>
    <s v="CENTRE"/>
    <s v="CAMUSAT"/>
    <s v="Hybrid Solar - S1"/>
    <s v="CENTRE"/>
    <s v="Mbankomo"/>
    <s v="NOKIA"/>
    <n v="0"/>
    <n v="0"/>
    <n v="0"/>
    <n v="0"/>
    <n v="0"/>
    <n v="0"/>
    <n v="0"/>
    <n v="0"/>
    <n v="0"/>
    <n v="0"/>
    <n v="0"/>
    <n v="0"/>
    <n v="0"/>
    <n v="0"/>
    <n v="0"/>
    <n v="0"/>
    <n v="0"/>
    <n v="0"/>
    <n v="0"/>
    <n v="0"/>
    <n v="0"/>
    <n v="0"/>
    <n v="0"/>
    <n v="0"/>
    <n v="0"/>
    <n v="0"/>
    <x v="0"/>
    <m/>
    <x v="12"/>
    <x v="8"/>
    <s v="no impacts"/>
    <x v="6"/>
    <s v=""/>
    <s v="CTR_453"/>
    <m/>
  </r>
  <r>
    <s v="Safacam"/>
    <s v="LIT_040"/>
    <s v="LITTORAL"/>
    <s v="IHS"/>
    <s v="Grid-Gen"/>
    <s v="LITTORAL"/>
    <s v="Dizangue"/>
    <s v="ZTE"/>
    <n v="0"/>
    <n v="0"/>
    <n v="0"/>
    <n v="0"/>
    <n v="0"/>
    <n v="0"/>
    <n v="0"/>
    <n v="0"/>
    <n v="0"/>
    <n v="0"/>
    <n v="0"/>
    <n v="0"/>
    <n v="0"/>
    <n v="0"/>
    <n v="0"/>
    <n v="0"/>
    <n v="0"/>
    <n v="0"/>
    <n v="0"/>
    <n v="0"/>
    <n v="0"/>
    <n v="0"/>
    <n v="0"/>
    <n v="0"/>
    <n v="0"/>
    <n v="0"/>
    <x v="0"/>
    <m/>
    <x v="12"/>
    <x v="8"/>
    <s v="no impacts"/>
    <x v="6"/>
    <s v=""/>
    <s v="LIT_040"/>
    <m/>
  </r>
  <r>
    <s v="Nkolve-IHS"/>
    <s v="CTR_531"/>
    <s v="CENTRE"/>
    <s v="IHS"/>
    <s v="Hybrid-Gen"/>
    <s v="CENTRE"/>
    <s v="Nkolve"/>
    <s v="ZTE"/>
    <n v="0"/>
    <n v="0"/>
    <n v="0"/>
    <n v="0"/>
    <n v="0"/>
    <n v="0"/>
    <n v="0"/>
    <n v="0"/>
    <n v="0"/>
    <n v="0"/>
    <n v="0"/>
    <n v="0"/>
    <n v="0"/>
    <n v="0"/>
    <n v="0"/>
    <n v="0"/>
    <n v="0"/>
    <n v="0"/>
    <n v="0"/>
    <n v="0"/>
    <n v="0"/>
    <n v="0"/>
    <n v="0"/>
    <n v="0"/>
    <n v="0"/>
    <n v="0"/>
    <x v="0"/>
    <m/>
    <x v="12"/>
    <x v="8"/>
    <s v="no impacts"/>
    <x v="6"/>
    <s v=""/>
    <s v="CTR_531"/>
    <m/>
  </r>
  <r>
    <s v="Lengom-IHS"/>
    <s v="CTR_533"/>
    <s v="Yaounde"/>
    <s v="IHS"/>
    <s v="Grid-Gen"/>
    <s v="CENTRE"/>
    <s v="Yaounde"/>
    <s v="ZTE"/>
    <n v="0"/>
    <n v="0"/>
    <n v="0"/>
    <n v="0"/>
    <n v="0"/>
    <n v="0"/>
    <n v="0"/>
    <n v="0"/>
    <n v="0"/>
    <n v="0"/>
    <n v="0"/>
    <n v="0"/>
    <n v="0"/>
    <n v="0"/>
    <n v="0"/>
    <n v="0"/>
    <n v="0"/>
    <n v="0"/>
    <n v="0"/>
    <n v="0"/>
    <n v="0"/>
    <n v="0"/>
    <n v="0"/>
    <n v="0"/>
    <n v="0"/>
    <n v="0"/>
    <x v="0"/>
    <m/>
    <x v="12"/>
    <x v="8"/>
    <s v="no impacts"/>
    <x v="6"/>
    <s v=""/>
    <s v="CTR_533"/>
    <m/>
  </r>
  <r>
    <s v="Nguibassal"/>
    <s v="CTR_858"/>
    <s v="CENTRE"/>
    <s v="ESCO"/>
    <s v="Hybrid solar - S3"/>
    <s v="CENTRE"/>
    <s v="Nguibassal"/>
    <s v="ZTE"/>
    <n v="0"/>
    <n v="0"/>
    <n v="0"/>
    <n v="0"/>
    <n v="0"/>
    <n v="0"/>
    <n v="0"/>
    <n v="0"/>
    <n v="0"/>
    <n v="0"/>
    <n v="0"/>
    <n v="0"/>
    <n v="0"/>
    <n v="0"/>
    <n v="0"/>
    <n v="0"/>
    <n v="0"/>
    <n v="0"/>
    <n v="0"/>
    <n v="0"/>
    <n v="0"/>
    <n v="0"/>
    <n v="0"/>
    <n v="0"/>
    <n v="0"/>
    <n v="0"/>
    <x v="0"/>
    <m/>
    <x v="9"/>
    <x v="5"/>
    <s v="MPR ISSUE"/>
    <x v="5"/>
    <s v="(05/06/2026 ocm ran 15h): Power status check Ongoing..;..;(05/06/2026 ocm ran 10h): 06.05.2026: FME en route ETA 11H_x000a_05.05.26: Besoin d'un FME sur site pour vérifier le statut du MPR et la chaine antennaire de l'ODU 3.1 remplacer au besoin, PN, 3DB29108AA; CM-20260505-00004301; FME Etienne activé pour investigations, update ASAP_x000a_05.05.26: Camusat: FME is ongoing to the site which is far, ETA=15H_x000a_04.05.2026: Power Issue observed from EMS View. CAMUSAT activated to share ETR"/>
    <s v="CTR_858"/>
    <m/>
  </r>
  <r>
    <s v="BP-Cite"/>
    <s v="LIT_034"/>
    <s v="Douala"/>
    <s v="IHS"/>
    <s v="GridOnly"/>
    <s v="LITTORAL"/>
    <s v="Douala"/>
    <s v="ZTE"/>
    <n v="0"/>
    <n v="0"/>
    <n v="0"/>
    <n v="0"/>
    <n v="0"/>
    <n v="0"/>
    <n v="0"/>
    <n v="0"/>
    <n v="0.10276572126483552"/>
    <n v="0"/>
    <n v="0"/>
    <n v="0"/>
    <n v="0"/>
    <n v="0"/>
    <n v="0"/>
    <n v="0"/>
    <n v="0"/>
    <n v="0"/>
    <n v="0"/>
    <n v="0"/>
    <n v="0"/>
    <n v="0"/>
    <n v="0"/>
    <n v="0"/>
    <n v="0"/>
    <n v="0"/>
    <x v="0"/>
    <m/>
    <x v="12"/>
    <x v="8"/>
    <s v="no impacts"/>
    <x v="6"/>
    <s v=""/>
    <s v="LIT_034"/>
    <m/>
  </r>
  <r>
    <s v="Nkoteng-IHS"/>
    <s v="CTR_152"/>
    <s v="CENTRE"/>
    <s v="IHS"/>
    <s v="Grid-Gen"/>
    <s v="CENTRE"/>
    <s v="Nkoteng"/>
    <s v="ZTE"/>
    <n v="0"/>
    <n v="0"/>
    <n v="0"/>
    <n v="0"/>
    <n v="0"/>
    <n v="0"/>
    <n v="0"/>
    <n v="0"/>
    <n v="0"/>
    <n v="0"/>
    <n v="0"/>
    <n v="0"/>
    <n v="0"/>
    <n v="0"/>
    <n v="0"/>
    <n v="0"/>
    <n v="0"/>
    <n v="0"/>
    <n v="0"/>
    <n v="0"/>
    <n v="0"/>
    <n v="0"/>
    <n v="0"/>
    <n v="0"/>
    <n v="0"/>
    <n v="0"/>
    <x v="0"/>
    <m/>
    <x v="12"/>
    <x v="8"/>
    <s v="no impacts"/>
    <x v="6"/>
    <s v=""/>
    <s v="CTR_152"/>
    <m/>
  </r>
  <r>
    <s v="Carrefour-Elat"/>
    <s v="CTR_835"/>
    <s v="CENTRE"/>
    <s v="CAMUSAT"/>
    <s v="Good Grid + GE"/>
    <s v="CENTRE"/>
    <s v="Elat"/>
    <s v="ZTE"/>
    <n v="0"/>
    <n v="0"/>
    <n v="0"/>
    <n v="0"/>
    <n v="0"/>
    <n v="0"/>
    <n v="0"/>
    <n v="0"/>
    <n v="0"/>
    <n v="0"/>
    <n v="0"/>
    <n v="0"/>
    <n v="0"/>
    <n v="0"/>
    <n v="0"/>
    <n v="0"/>
    <n v="0"/>
    <n v="0"/>
    <n v="0"/>
    <n v="0"/>
    <n v="0"/>
    <n v="0"/>
    <n v="0"/>
    <n v="0"/>
    <n v="0"/>
    <n v="0"/>
    <x v="0"/>
    <m/>
    <x v="12"/>
    <x v="8"/>
    <s v="no impacts"/>
    <x v="6"/>
    <s v=""/>
    <s v="CTR_835"/>
    <m/>
  </r>
  <r>
    <s v="Njombe-PHP"/>
    <s v="LIT_590"/>
    <s v="LITTORAL"/>
    <s v="CAMUSAT"/>
    <s v="Good Grid no GE - 8h"/>
    <s v="LITTORAL"/>
    <s v="Njombe"/>
    <s v="ZTE"/>
    <n v="0"/>
    <n v="0"/>
    <n v="0"/>
    <n v="0"/>
    <n v="0"/>
    <n v="0"/>
    <n v="0"/>
    <n v="0"/>
    <n v="0"/>
    <n v="0"/>
    <n v="0"/>
    <n v="0"/>
    <n v="0"/>
    <n v="0"/>
    <n v="0"/>
    <n v="0"/>
    <n v="0"/>
    <n v="0"/>
    <n v="0"/>
    <n v="0"/>
    <n v="0"/>
    <n v="0"/>
    <n v="0"/>
    <n v="0"/>
    <n v="0"/>
    <n v="0"/>
    <x v="0"/>
    <m/>
    <x v="12"/>
    <x v="8"/>
    <s v="no impacts"/>
    <x v="6"/>
    <s v=""/>
    <s v="LIT_590"/>
    <m/>
  </r>
  <r>
    <s v="Mimbo"/>
    <s v="SUD_099"/>
    <s v="CENTRE"/>
    <s v="CAMUSAT"/>
    <s v="HGB"/>
    <s v="SUD"/>
    <s v="Mimbo"/>
    <s v="ZTE"/>
    <n v="0"/>
    <n v="0"/>
    <n v="0"/>
    <n v="0"/>
    <n v="0"/>
    <n v="0"/>
    <n v="0"/>
    <n v="0"/>
    <n v="0"/>
    <n v="0"/>
    <n v="0"/>
    <n v="0"/>
    <n v="0"/>
    <n v="0"/>
    <n v="0"/>
    <n v="0"/>
    <n v="0"/>
    <n v="0"/>
    <n v="0"/>
    <n v="0"/>
    <n v="0"/>
    <n v="0"/>
    <n v="0"/>
    <n v="0"/>
    <n v="0"/>
    <n v="0"/>
    <x v="0"/>
    <m/>
    <x v="12"/>
    <x v="8"/>
    <s v="no impacts"/>
    <x v="6"/>
    <s v=""/>
    <s v="SUD_099"/>
    <m/>
  </r>
  <r>
    <s v="Olama-IHS"/>
    <s v="CTR_441"/>
    <s v="CENTRE"/>
    <s v="IHS"/>
    <s v="Grid-Gen"/>
    <s v="CENTRE"/>
    <s v="Olama"/>
    <s v="ZTE"/>
    <n v="0"/>
    <n v="0"/>
    <n v="0"/>
    <n v="0"/>
    <n v="0"/>
    <n v="0"/>
    <n v="0"/>
    <n v="0"/>
    <n v="0"/>
    <n v="0"/>
    <n v="0"/>
    <n v="0"/>
    <n v="0"/>
    <n v="0"/>
    <n v="0"/>
    <n v="0"/>
    <n v="0"/>
    <n v="0"/>
    <n v="0"/>
    <n v="0"/>
    <n v="0"/>
    <n v="0"/>
    <n v="0"/>
    <n v="0"/>
    <n v="0"/>
    <n v="0"/>
    <x v="0"/>
    <m/>
    <x v="12"/>
    <x v="8"/>
    <s v="no impacts"/>
    <x v="6"/>
    <s v=""/>
    <s v="CTR_441"/>
    <m/>
  </r>
  <r>
    <s v="Nkong-C-Fultang"/>
    <s v="LIT_353"/>
    <s v="LITTORAL"/>
    <m/>
    <m/>
    <s v="LITTORAL"/>
    <s v="Nkongsamba"/>
    <s v="ZTE"/>
    <n v="0"/>
    <n v="0"/>
    <n v="0"/>
    <n v="0"/>
    <n v="0"/>
    <n v="0"/>
    <n v="0"/>
    <n v="0"/>
    <n v="4.2804187961750177E-4"/>
    <n v="0"/>
    <n v="0"/>
    <n v="0"/>
    <n v="0"/>
    <n v="0"/>
    <n v="0"/>
    <n v="0"/>
    <n v="0"/>
    <n v="0"/>
    <n v="0"/>
    <n v="0"/>
    <n v="0"/>
    <n v="0"/>
    <n v="0"/>
    <n v="0"/>
    <n v="0"/>
    <n v="0"/>
    <x v="0"/>
    <m/>
    <x v="12"/>
    <x v="8"/>
    <s v="no impacts"/>
    <x v="6"/>
    <s v=""/>
    <s v="LIT_353"/>
    <m/>
  </r>
  <r>
    <s v="SABC-Bali"/>
    <s v="LIT_242"/>
    <s v="Douala"/>
    <s v="IHS"/>
    <s v="Grid-Gen"/>
    <s v="LITTORAL"/>
    <s v="Douala"/>
    <s v="ZTE"/>
    <n v="0"/>
    <n v="0"/>
    <n v="0"/>
    <n v="0"/>
    <n v="0"/>
    <n v="0"/>
    <n v="0"/>
    <n v="0"/>
    <n v="0"/>
    <n v="0"/>
    <n v="0"/>
    <n v="0"/>
    <n v="0"/>
    <n v="0"/>
    <n v="0"/>
    <n v="0"/>
    <n v="0"/>
    <n v="0"/>
    <n v="0"/>
    <n v="0"/>
    <n v="0"/>
    <n v="0"/>
    <n v="0"/>
    <n v="0"/>
    <n v="0"/>
    <n v="0"/>
    <x v="0"/>
    <m/>
    <x v="12"/>
    <x v="8"/>
    <s v="no impacts"/>
    <x v="6"/>
    <s v=""/>
    <s v="LIT_242"/>
    <m/>
  </r>
  <r>
    <s v="Liberte"/>
    <s v="LIT_019"/>
    <s v="Douala"/>
    <m/>
    <m/>
    <s v="LITTORAL"/>
    <s v="Douala"/>
    <s v="ZTE"/>
    <n v="0"/>
    <n v="0"/>
    <n v="0"/>
    <n v="0"/>
    <n v="0"/>
    <n v="0"/>
    <n v="0"/>
    <n v="0"/>
    <n v="0"/>
    <n v="0"/>
    <n v="0"/>
    <n v="0"/>
    <n v="0"/>
    <n v="0"/>
    <n v="0"/>
    <n v="0"/>
    <n v="0"/>
    <n v="0"/>
    <n v="0"/>
    <n v="0"/>
    <n v="0"/>
    <n v="0"/>
    <n v="0"/>
    <n v="0"/>
    <n v="0"/>
    <n v="0"/>
    <x v="0"/>
    <m/>
    <x v="12"/>
    <x v="8"/>
    <s v="no impacts"/>
    <x v="6"/>
    <s v=""/>
    <s v="LIT_019"/>
    <m/>
  </r>
  <r>
    <s v="Liberte-Indoor"/>
    <s v="LIT_673"/>
    <s v="Douala"/>
    <m/>
    <m/>
    <s v="LITTORAL"/>
    <s v="Douala"/>
    <s v="ZTE"/>
    <n v="0"/>
    <n v="0"/>
    <n v="0"/>
    <n v="0"/>
    <n v="0"/>
    <n v="0"/>
    <n v="0"/>
    <n v="0"/>
    <n v="0"/>
    <n v="0"/>
    <n v="0"/>
    <n v="0"/>
    <n v="0"/>
    <n v="0"/>
    <n v="0"/>
    <n v="0"/>
    <n v="0"/>
    <n v="1.8548481450091792E-3"/>
    <n v="0"/>
    <n v="0"/>
    <n v="0"/>
    <n v="0"/>
    <n v="0"/>
    <n v="0"/>
    <n v="0"/>
    <n v="0"/>
    <x v="0"/>
    <m/>
    <x v="12"/>
    <x v="8"/>
    <s v="no impacts"/>
    <x v="6"/>
    <s v=""/>
    <s v="LIT_673"/>
    <m/>
  </r>
  <r>
    <s v="kalat-IHS"/>
    <s v="SUD_082"/>
    <s v="CENTRE"/>
    <s v="IHS"/>
    <s v="Grid-Gen"/>
    <s v="SUD"/>
    <s v="Ebolowa"/>
    <s v="ZTE"/>
    <n v="0"/>
    <n v="0"/>
    <n v="0"/>
    <n v="0"/>
    <n v="0"/>
    <n v="0"/>
    <n v="0"/>
    <n v="0"/>
    <n v="0"/>
    <n v="0"/>
    <n v="0"/>
    <n v="0"/>
    <n v="0"/>
    <n v="0"/>
    <n v="0"/>
    <n v="0"/>
    <n v="0"/>
    <n v="0"/>
    <n v="0"/>
    <n v="0"/>
    <n v="0"/>
    <n v="0"/>
    <n v="0"/>
    <n v="0"/>
    <n v="0"/>
    <n v="0"/>
    <x v="0"/>
    <m/>
    <x v="12"/>
    <x v="8"/>
    <s v="no impacts"/>
    <x v="6"/>
    <s v=""/>
    <s v="SUD_082"/>
    <m/>
  </r>
  <r>
    <s v="Ebolowa-Si-MTN"/>
    <s v="SUD_263"/>
    <s v="CENTRE"/>
    <s v="IHS"/>
    <s v="Grid-Gen"/>
    <s v="SUD"/>
    <s v="Ebolowa"/>
    <s v="ZTE"/>
    <n v="0"/>
    <n v="0"/>
    <n v="0"/>
    <n v="0"/>
    <n v="0"/>
    <n v="0"/>
    <n v="0"/>
    <n v="0"/>
    <n v="0"/>
    <n v="0"/>
    <n v="0"/>
    <n v="0"/>
    <n v="0"/>
    <n v="0"/>
    <n v="0"/>
    <n v="0"/>
    <n v="0"/>
    <n v="0"/>
    <n v="0"/>
    <n v="0"/>
    <n v="0"/>
    <n v="0"/>
    <n v="0"/>
    <n v="0"/>
    <n v="0"/>
    <n v="0"/>
    <x v="0"/>
    <m/>
    <x v="12"/>
    <x v="8"/>
    <s v="no impacts"/>
    <x v="6"/>
    <s v=""/>
    <s v="SUD_263"/>
    <m/>
  </r>
  <r>
    <s v="Bberi-Warehouse-IHS"/>
    <s v="LIT_597"/>
    <s v="Douala"/>
    <s v="IHS"/>
    <s v="Grid-Gen"/>
    <s v="LITTORAL"/>
    <s v="Douala"/>
    <s v="ZTE"/>
    <n v="0"/>
    <n v="0"/>
    <n v="0"/>
    <n v="0"/>
    <n v="0"/>
    <n v="0"/>
    <n v="0"/>
    <n v="0"/>
    <n v="0"/>
    <n v="0"/>
    <n v="0"/>
    <n v="0"/>
    <n v="0"/>
    <n v="0"/>
    <n v="0"/>
    <n v="0"/>
    <n v="0"/>
    <n v="0"/>
    <n v="0"/>
    <n v="0"/>
    <n v="0"/>
    <n v="0"/>
    <n v="0"/>
    <n v="0"/>
    <n v="0"/>
    <n v="0"/>
    <x v="0"/>
    <m/>
    <x v="12"/>
    <x v="8"/>
    <s v="no impacts"/>
    <x v="6"/>
    <s v=""/>
    <s v="LIT_597"/>
    <m/>
  </r>
  <r>
    <s v="Bali-SNEC"/>
    <s v="LIT_015"/>
    <s v="Douala"/>
    <s v="CAMUSAT"/>
    <s v="Good Grid + GE"/>
    <s v="LITTORAL"/>
    <s v="Douala"/>
    <s v="ZTE"/>
    <n v="0"/>
    <n v="0"/>
    <n v="0"/>
    <n v="0"/>
    <n v="0"/>
    <n v="0"/>
    <n v="0"/>
    <n v="0"/>
    <n v="0"/>
    <n v="0"/>
    <n v="0"/>
    <n v="0"/>
    <n v="0"/>
    <n v="0"/>
    <n v="0"/>
    <n v="0"/>
    <n v="0"/>
    <n v="0"/>
    <n v="0"/>
    <n v="0"/>
    <n v="0"/>
    <n v="0"/>
    <n v="0"/>
    <n v="0"/>
    <n v="0"/>
    <n v="0"/>
    <x v="0"/>
    <m/>
    <x v="12"/>
    <x v="8"/>
    <s v="no impacts"/>
    <x v="6"/>
    <s v=""/>
    <s v="LIT_015"/>
    <m/>
  </r>
  <r>
    <s v="SNAC"/>
    <s v="LIT_043"/>
    <s v="Douala"/>
    <s v="IHS"/>
    <s v="GridOnly"/>
    <s v="LITTORAL"/>
    <s v="Douala"/>
    <s v="ZTE"/>
    <n v="0"/>
    <n v="0"/>
    <n v="0"/>
    <n v="0"/>
    <n v="0"/>
    <n v="0"/>
    <n v="0"/>
    <n v="0"/>
    <n v="0"/>
    <n v="0"/>
    <n v="0"/>
    <n v="0"/>
    <n v="0"/>
    <n v="0"/>
    <n v="0"/>
    <n v="0"/>
    <n v="0"/>
    <n v="0"/>
    <n v="0"/>
    <n v="0"/>
    <n v="0"/>
    <n v="0"/>
    <n v="0"/>
    <n v="0"/>
    <n v="0"/>
    <n v="0"/>
    <x v="0"/>
    <m/>
    <x v="12"/>
    <x v="8"/>
    <s v="no impacts"/>
    <x v="6"/>
    <s v=""/>
    <s v="LIT_043"/>
    <m/>
  </r>
  <r>
    <s v="Bonadibong-Crf-Tif"/>
    <s v="LIT_412"/>
    <s v="Douala"/>
    <s v="IHS"/>
    <s v="GridOnly"/>
    <s v="LITTORAL"/>
    <s v="Douala"/>
    <s v="ZTE"/>
    <n v="0"/>
    <n v="0"/>
    <n v="0"/>
    <n v="0"/>
    <n v="0"/>
    <n v="0"/>
    <n v="0"/>
    <n v="0"/>
    <n v="0"/>
    <n v="0"/>
    <n v="0"/>
    <n v="0"/>
    <n v="0"/>
    <n v="0"/>
    <n v="0"/>
    <n v="0"/>
    <n v="0"/>
    <n v="0"/>
    <n v="0"/>
    <n v="0"/>
    <n v="0"/>
    <n v="0"/>
    <n v="0"/>
    <n v="0"/>
    <n v="0"/>
    <n v="0"/>
    <x v="0"/>
    <m/>
    <x v="12"/>
    <x v="8"/>
    <s v="no impacts"/>
    <x v="6"/>
    <s v=""/>
    <s v="LIT_412"/>
    <m/>
  </r>
  <r>
    <s v="Bali-Koumassi"/>
    <s v="LIT_413"/>
    <s v="Douala"/>
    <s v="IHS"/>
    <s v="Grid-Gen"/>
    <s v="LITTORAL"/>
    <s v="Douala"/>
    <s v="ZTE"/>
    <n v="0"/>
    <n v="0"/>
    <n v="0"/>
    <n v="0"/>
    <n v="0"/>
    <n v="0"/>
    <n v="0"/>
    <n v="0"/>
    <n v="0"/>
    <n v="0"/>
    <n v="0"/>
    <n v="0"/>
    <n v="0"/>
    <n v="0"/>
    <n v="0"/>
    <n v="0"/>
    <n v="0"/>
    <n v="0"/>
    <n v="0"/>
    <n v="0"/>
    <n v="0"/>
    <n v="0"/>
    <n v="0"/>
    <n v="0"/>
    <n v="0"/>
    <n v="0"/>
    <x v="0"/>
    <m/>
    <x v="12"/>
    <x v="8"/>
    <s v="no impacts"/>
    <x v="6"/>
    <s v=""/>
    <s v="LIT_413"/>
    <m/>
  </r>
  <r>
    <s v="LIT_833_Z_Boko4-MTN-IHS"/>
    <s v="LIT_833"/>
    <s v="Yaounde"/>
    <s v="MTN sharing"/>
    <s v="Grid-Gen"/>
    <s v="LITTORAL"/>
    <s v="Yaounde"/>
    <s v="ZTE"/>
    <n v="0"/>
    <n v="0"/>
    <n v="0"/>
    <n v="0"/>
    <n v="0"/>
    <n v="0"/>
    <n v="0"/>
    <n v="0"/>
    <n v="0"/>
    <n v="0"/>
    <n v="0"/>
    <n v="0"/>
    <n v="0"/>
    <n v="0"/>
    <n v="0"/>
    <n v="0"/>
    <n v="0"/>
    <n v="0"/>
    <n v="0"/>
    <n v="0"/>
    <n v="0"/>
    <n v="0"/>
    <n v="0"/>
    <n v="0"/>
    <n v="0"/>
    <n v="0"/>
    <x v="0"/>
    <m/>
    <x v="12"/>
    <x v="8"/>
    <s v="no impacts"/>
    <x v="6"/>
    <s v=""/>
    <s v="LIT_833"/>
    <m/>
  </r>
  <r>
    <s v="LIT_857_Z_Bois-des-Singes-III-IHS"/>
    <s v="LIT_857"/>
    <s v="Yaounde"/>
    <s v="ESCO"/>
    <s v="Grid-Gen"/>
    <s v="LITTORAL"/>
    <s v="Yaounde"/>
    <s v="ZTE"/>
    <n v="0"/>
    <n v="0"/>
    <n v="0"/>
    <n v="0"/>
    <n v="0"/>
    <n v="0"/>
    <n v="0"/>
    <n v="0"/>
    <n v="0"/>
    <n v="0"/>
    <n v="0"/>
    <n v="0"/>
    <n v="0"/>
    <n v="0"/>
    <n v="0"/>
    <n v="0"/>
    <n v="0"/>
    <n v="0"/>
    <n v="0"/>
    <n v="0"/>
    <n v="0"/>
    <n v="0"/>
    <n v="0"/>
    <n v="0"/>
    <n v="0"/>
    <n v="0"/>
    <x v="0"/>
    <m/>
    <x v="12"/>
    <x v="8"/>
    <s v="no impacts"/>
    <x v="6"/>
    <s v=""/>
    <s v="LIT_857"/>
    <m/>
  </r>
  <r>
    <s v="Emana"/>
    <s v="CTR_023"/>
    <s v="Yaounde"/>
    <m/>
    <m/>
    <s v="CENTRE"/>
    <s v="Yaounde"/>
    <s v="ZTE"/>
    <n v="0"/>
    <n v="0"/>
    <n v="0"/>
    <n v="0"/>
    <n v="0"/>
    <n v="0"/>
    <n v="0"/>
    <n v="0"/>
    <n v="0"/>
    <n v="0"/>
    <n v="0"/>
    <n v="0"/>
    <n v="0"/>
    <n v="0"/>
    <n v="0"/>
    <n v="0"/>
    <n v="0"/>
    <n v="0"/>
    <n v="0"/>
    <n v="0"/>
    <n v="0"/>
    <n v="0"/>
    <n v="0"/>
    <n v="0"/>
    <n v="0"/>
    <n v="0"/>
    <x v="0"/>
    <m/>
    <x v="12"/>
    <x v="8"/>
    <s v="no impacts"/>
    <x v="6"/>
    <s v=""/>
    <s v="CTR_023"/>
    <m/>
  </r>
  <r>
    <s v="Mabanda"/>
    <s v="LIT_094"/>
    <s v="LITTORAL"/>
    <m/>
    <m/>
    <s v="LITTORAL"/>
    <m/>
    <s v="ZTE"/>
    <n v="0"/>
    <n v="0"/>
    <n v="0"/>
    <n v="0"/>
    <n v="0"/>
    <n v="0"/>
    <n v="0"/>
    <n v="0"/>
    <n v="0"/>
    <n v="0"/>
    <n v="0"/>
    <n v="0"/>
    <n v="0"/>
    <n v="0"/>
    <n v="0"/>
    <n v="0"/>
    <n v="0"/>
    <n v="0"/>
    <n v="0"/>
    <n v="0"/>
    <n v="0"/>
    <n v="0"/>
    <n v="0"/>
    <n v="0"/>
    <n v="0"/>
    <n v="0"/>
    <x v="0"/>
    <m/>
    <x v="12"/>
    <x v="8"/>
    <s v="no impacts"/>
    <x v="6"/>
    <s v=""/>
    <s v="LIT_094"/>
    <m/>
  </r>
  <r>
    <s v="Manjo-new"/>
    <s v="LIT_555"/>
    <s v="LITTORAL"/>
    <m/>
    <m/>
    <s v="LITTORAL"/>
    <m/>
    <s v="ZTE"/>
    <n v="0"/>
    <n v="0"/>
    <n v="0"/>
    <n v="0"/>
    <n v="0"/>
    <n v="0"/>
    <n v="0"/>
    <n v="0"/>
    <n v="0"/>
    <n v="0"/>
    <n v="0"/>
    <n v="0"/>
    <n v="0"/>
    <n v="0"/>
    <n v="0"/>
    <n v="0"/>
    <n v="0"/>
    <n v="0"/>
    <n v="0"/>
    <n v="0"/>
    <n v="0"/>
    <n v="0"/>
    <n v="0"/>
    <n v="0"/>
    <n v="0"/>
    <n v="0"/>
    <x v="0"/>
    <m/>
    <x v="12"/>
    <x v="8"/>
    <s v="no impacts"/>
    <x v="6"/>
    <s v=""/>
    <s v="LIT_555"/>
    <m/>
  </r>
  <r>
    <s v="Olembe-staduim"/>
    <s v="CTR_853"/>
    <s v="CENTRE"/>
    <m/>
    <m/>
    <s v="CENTRE"/>
    <m/>
    <s v="ZTE"/>
    <n v="0"/>
    <n v="0"/>
    <n v="0"/>
    <n v="0"/>
    <n v="0"/>
    <n v="0"/>
    <n v="0"/>
    <n v="0"/>
    <n v="0"/>
    <n v="0"/>
    <n v="0"/>
    <n v="0"/>
    <n v="0"/>
    <n v="0"/>
    <n v="0"/>
    <n v="0"/>
    <n v="0"/>
    <n v="0"/>
    <n v="0"/>
    <n v="0"/>
    <n v="0"/>
    <n v="0"/>
    <n v="0"/>
    <n v="0"/>
    <n v="0"/>
    <n v="0"/>
    <x v="0"/>
    <m/>
    <x v="12"/>
    <x v="8"/>
    <s v="no impacts"/>
    <x v="6"/>
    <s v=""/>
    <s v="CTR_853"/>
    <m/>
  </r>
  <r>
    <s v="Labogenie"/>
    <s v="CTR_015"/>
    <s v="Yaounde"/>
    <s v="IHS"/>
    <s v="GridOnly"/>
    <s v="CENTRE"/>
    <s v="Yaounde"/>
    <s v="ZTE"/>
    <n v="0"/>
    <n v="0"/>
    <n v="0"/>
    <n v="0"/>
    <n v="0"/>
    <n v="0"/>
    <n v="0"/>
    <n v="0"/>
    <n v="0"/>
    <n v="0"/>
    <n v="0"/>
    <n v="0"/>
    <n v="0"/>
    <n v="0"/>
    <n v="0"/>
    <n v="0"/>
    <n v="0"/>
    <n v="0"/>
    <n v="0"/>
    <n v="0"/>
    <n v="0"/>
    <n v="0"/>
    <n v="0"/>
    <n v="0"/>
    <n v="0"/>
    <n v="0"/>
    <x v="0"/>
    <m/>
    <x v="12"/>
    <x v="8"/>
    <s v="no impacts"/>
    <x v="6"/>
    <s v=""/>
    <s v="CTR_015"/>
    <m/>
  </r>
  <r>
    <s v="Ndisamba"/>
    <s v="CTR_008"/>
    <s v="Yaounde"/>
    <s v="IHS"/>
    <s v="Grid-Gen"/>
    <s v="CENTRE"/>
    <s v="Yaounde"/>
    <s v="ZTE"/>
    <n v="0"/>
    <n v="0"/>
    <n v="0"/>
    <n v="0"/>
    <n v="0"/>
    <n v="0"/>
    <n v="0"/>
    <n v="0"/>
    <n v="0"/>
    <n v="0"/>
    <n v="0"/>
    <n v="0"/>
    <n v="0"/>
    <n v="0"/>
    <n v="0"/>
    <n v="0"/>
    <n v="0"/>
    <n v="0"/>
    <n v="0"/>
    <n v="0"/>
    <n v="0"/>
    <n v="0"/>
    <n v="0"/>
    <n v="0"/>
    <n v="0"/>
    <n v="0"/>
    <x v="0"/>
    <m/>
    <x v="12"/>
    <x v="8"/>
    <s v="no impacts"/>
    <x v="6"/>
    <s v=""/>
    <s v="CTR_008"/>
    <m/>
  </r>
  <r>
    <s v="Foumban"/>
    <s v="OST_004"/>
    <s v="OUEST"/>
    <s v="IHS"/>
    <s v="Grid-Gen"/>
    <s v="OUEST"/>
    <s v="Foumban"/>
    <s v="Huawei"/>
    <n v="0"/>
    <n v="0"/>
    <n v="0"/>
    <n v="0"/>
    <n v="0"/>
    <n v="0"/>
    <n v="0"/>
    <n v="0"/>
    <n v="0"/>
    <n v="0"/>
    <n v="0"/>
    <n v="0"/>
    <n v="0"/>
    <n v="0"/>
    <n v="0"/>
    <n v="0"/>
    <n v="0"/>
    <n v="0"/>
    <n v="0"/>
    <n v="0"/>
    <n v="0"/>
    <n v="0"/>
    <n v="0"/>
    <n v="0"/>
    <n v="0"/>
    <n v="0"/>
    <x v="0"/>
    <m/>
    <x v="12"/>
    <x v="8"/>
    <s v="no impacts"/>
    <x v="6"/>
    <s v=""/>
    <s v="OST_004"/>
    <m/>
  </r>
  <r>
    <s v="Zingui"/>
    <s v="SUD_136"/>
    <s v="CENTRE"/>
    <m/>
    <m/>
    <s v="SUD"/>
    <m/>
    <s v="ZTE"/>
    <n v="0"/>
    <n v="0"/>
    <n v="0"/>
    <n v="0"/>
    <n v="0"/>
    <n v="0"/>
    <n v="0"/>
    <n v="0"/>
    <n v="0"/>
    <n v="0"/>
    <n v="0"/>
    <n v="0"/>
    <n v="0"/>
    <n v="0"/>
    <n v="0"/>
    <n v="0"/>
    <n v="0"/>
    <n v="0"/>
    <n v="0"/>
    <n v="0"/>
    <n v="0"/>
    <n v="0"/>
    <n v="0"/>
    <n v="0"/>
    <n v="0"/>
    <n v="0"/>
    <x v="0"/>
    <m/>
    <x v="12"/>
    <x v="8"/>
    <s v="no impacts"/>
    <x v="6"/>
    <s v=""/>
    <s v="SUD_136"/>
    <m/>
  </r>
  <r>
    <s v="Maga-Ville"/>
    <s v="EXN_110"/>
    <s v="EXTREME-NORD"/>
    <s v="IHS"/>
    <s v="Hybrid-Gen"/>
    <s v="EXTREME-NORD"/>
    <s v="Maga"/>
    <s v="Huawei"/>
    <n v="0"/>
    <n v="0"/>
    <n v="0"/>
    <n v="0"/>
    <n v="0"/>
    <n v="0"/>
    <n v="0"/>
    <n v="0"/>
    <n v="0"/>
    <n v="0"/>
    <n v="0"/>
    <n v="0"/>
    <n v="0"/>
    <n v="3.4778402718922009E-3"/>
    <n v="0"/>
    <n v="0"/>
    <n v="0"/>
    <n v="0"/>
    <n v="0"/>
    <n v="0"/>
    <n v="0"/>
    <n v="0"/>
    <n v="0"/>
    <n v="0"/>
    <n v="0"/>
    <n v="0"/>
    <x v="2"/>
    <m/>
    <x v="12"/>
    <x v="8"/>
    <s v="no impacts"/>
    <x v="6"/>
    <s v=""/>
    <s v="EXN_110"/>
    <m/>
  </r>
  <r>
    <s v="LIT_863_Z_Kotto-Logpom-New"/>
    <s v="LIT_863"/>
    <s v="Douala"/>
    <m/>
    <e v="#N/A"/>
    <s v="LITTORAL"/>
    <s v="Douala"/>
    <s v="ZTE"/>
    <n v="0"/>
    <n v="0"/>
    <n v="0"/>
    <n v="0"/>
    <n v="0"/>
    <n v="0"/>
    <n v="0"/>
    <n v="0"/>
    <n v="0"/>
    <n v="0"/>
    <n v="0"/>
    <n v="0"/>
    <n v="0"/>
    <n v="0"/>
    <n v="0"/>
    <n v="0"/>
    <n v="0"/>
    <n v="0"/>
    <n v="0"/>
    <n v="0"/>
    <n v="0"/>
    <n v="0"/>
    <n v="0"/>
    <n v="0"/>
    <n v="0"/>
    <n v="0"/>
    <x v="0"/>
    <m/>
    <x v="12"/>
    <x v="8"/>
    <s v="no impacts"/>
    <x v="6"/>
    <s v=""/>
    <s v="LIT_863"/>
    <m/>
  </r>
  <r>
    <s v="Guere-IHS"/>
    <s v="EXN_126"/>
    <s v="EXTREME-NORD"/>
    <s v="IHS"/>
    <s v="Gen Only"/>
    <s v="EXTREME-NORD"/>
    <s v="Guere"/>
    <s v="Huawei"/>
    <n v="0"/>
    <n v="0"/>
    <n v="0"/>
    <n v="0"/>
    <n v="0"/>
    <n v="0"/>
    <n v="0"/>
    <n v="0"/>
    <n v="0"/>
    <n v="0"/>
    <n v="0"/>
    <n v="0"/>
    <n v="0"/>
    <n v="4.0128926214140796E-3"/>
    <n v="0"/>
    <n v="0"/>
    <n v="0"/>
    <n v="0"/>
    <n v="0"/>
    <n v="0"/>
    <n v="0"/>
    <n v="0"/>
    <n v="0"/>
    <n v="0"/>
    <n v="0"/>
    <n v="0"/>
    <x v="2"/>
    <m/>
    <x v="12"/>
    <x v="8"/>
    <s v="no impacts"/>
    <x v="6"/>
    <s v=""/>
    <s v="EXN_126"/>
    <m/>
  </r>
  <r>
    <s v="Bonantone"/>
    <s v="LIT_085"/>
    <s v="Douala"/>
    <s v="IHS"/>
    <s v="Grid-Gen"/>
    <s v="LITTORAL"/>
    <s v="Douala"/>
    <s v="ZTE"/>
    <n v="0"/>
    <n v="0"/>
    <n v="0"/>
    <n v="0"/>
    <n v="0"/>
    <n v="0"/>
    <n v="0"/>
    <n v="0"/>
    <n v="0"/>
    <n v="0"/>
    <n v="0"/>
    <n v="0"/>
    <n v="0"/>
    <n v="0"/>
    <n v="0"/>
    <n v="0"/>
    <n v="0"/>
    <n v="0"/>
    <n v="0"/>
    <n v="0"/>
    <n v="0"/>
    <n v="0"/>
    <n v="0"/>
    <n v="0"/>
    <n v="0"/>
    <n v="0"/>
    <x v="0"/>
    <m/>
    <x v="12"/>
    <x v="8"/>
    <s v="no impacts"/>
    <x v="6"/>
    <s v=""/>
    <s v="LIT_085"/>
    <m/>
  </r>
  <r>
    <s v="Newb-Q-Haoussa"/>
    <s v="LIT_395"/>
    <s v="Douala"/>
    <s v="CAMUSAT"/>
    <s v="Grid-Gen"/>
    <s v="LITTORAL"/>
    <s v="Douala"/>
    <s v="ZTE"/>
    <n v="0"/>
    <n v="0"/>
    <n v="0"/>
    <n v="0"/>
    <n v="0"/>
    <n v="0"/>
    <n v="0"/>
    <n v="0"/>
    <n v="0"/>
    <n v="0"/>
    <n v="0"/>
    <n v="0"/>
    <n v="0"/>
    <n v="0"/>
    <n v="0"/>
    <n v="0"/>
    <n v="0"/>
    <n v="0"/>
    <n v="0"/>
    <n v="0"/>
    <m/>
    <n v="0"/>
    <n v="0"/>
    <n v="0"/>
    <n v="0"/>
    <n v="0"/>
    <x v="0"/>
    <m/>
    <x v="12"/>
    <x v="8"/>
    <s v="no impacts"/>
    <x v="6"/>
    <s v=""/>
    <s v="LIT_395"/>
    <m/>
  </r>
  <r>
    <s v="Minisite-SOUDANAISE"/>
    <s v="LIT_665"/>
    <s v="Douala"/>
    <m/>
    <m/>
    <s v="LITTORAL"/>
    <s v="Douala"/>
    <s v="ZTE"/>
    <n v="0"/>
    <n v="0"/>
    <n v="0"/>
    <n v="0"/>
    <n v="0"/>
    <n v="0"/>
    <n v="0"/>
    <n v="0"/>
    <n v="0"/>
    <n v="0"/>
    <n v="0"/>
    <n v="0"/>
    <n v="0"/>
    <n v="0"/>
    <n v="0"/>
    <n v="0"/>
    <n v="0"/>
    <n v="0"/>
    <n v="0"/>
    <n v="0"/>
    <m/>
    <n v="0"/>
    <n v="0"/>
    <n v="0"/>
    <n v="0"/>
    <n v="0"/>
    <x v="0"/>
    <m/>
    <x v="12"/>
    <x v="8"/>
    <s v="no impacts"/>
    <x v="6"/>
    <s v=""/>
    <s v="LIT_665"/>
    <m/>
  </r>
  <r>
    <s v="Beka"/>
    <s v="NRD_020"/>
    <s v="NORD"/>
    <s v="IHS"/>
    <s v="Solar-Gen"/>
    <s v="NORD"/>
    <s v="Beka"/>
    <s v="Huawei"/>
    <n v="0"/>
    <n v="0"/>
    <n v="0"/>
    <n v="0"/>
    <n v="0"/>
    <n v="0"/>
    <n v="0"/>
    <n v="0"/>
    <n v="0"/>
    <n v="0"/>
    <n v="0"/>
    <n v="0"/>
    <n v="0"/>
    <n v="0"/>
    <n v="0"/>
    <n v="0"/>
    <n v="0"/>
    <n v="0"/>
    <n v="0"/>
    <n v="0"/>
    <m/>
    <n v="0"/>
    <n v="0"/>
    <n v="0"/>
    <n v="0"/>
    <n v="0"/>
    <x v="0"/>
    <m/>
    <x v="12"/>
    <x v="8"/>
    <s v="no impacts"/>
    <x v="6"/>
    <s v=""/>
    <s v="NRD_020"/>
    <m/>
  </r>
  <r>
    <s v="Nkong-Zem"/>
    <s v="OST_073"/>
    <s v="OUEST"/>
    <s v="IHS"/>
    <s v="Grid-Gen"/>
    <s v="OUEST"/>
    <s v="Nkong-Zem"/>
    <s v="Huawei"/>
    <n v="0"/>
    <n v="0"/>
    <n v="0"/>
    <n v="0"/>
    <n v="0"/>
    <n v="0"/>
    <n v="0"/>
    <n v="0"/>
    <n v="0"/>
    <n v="0"/>
    <n v="0"/>
    <n v="0"/>
    <n v="0"/>
    <n v="0"/>
    <n v="0"/>
    <n v="0"/>
    <n v="0"/>
    <n v="0"/>
    <n v="0"/>
    <n v="0"/>
    <m/>
    <n v="0"/>
    <n v="0"/>
    <n v="0"/>
    <n v="0"/>
    <n v="0"/>
    <x v="0"/>
    <m/>
    <x v="12"/>
    <x v="8"/>
    <s v="no impacts"/>
    <x v="6"/>
    <s v=""/>
    <s v="OST_073"/>
    <m/>
  </r>
  <r>
    <s v="Hopital-Mbouo"/>
    <s v="OST_296"/>
    <s v="Bafoussam"/>
    <s v="CAMUSAT"/>
    <s v="Good Grid + GE"/>
    <s v="OUEST"/>
    <s v="Bafoussam"/>
    <s v="Huawei"/>
    <n v="0"/>
    <n v="0"/>
    <n v="0"/>
    <n v="0"/>
    <n v="0"/>
    <n v="0"/>
    <n v="0"/>
    <n v="0"/>
    <n v="0"/>
    <n v="0"/>
    <n v="0"/>
    <n v="0"/>
    <n v="0"/>
    <n v="0"/>
    <n v="0"/>
    <n v="0"/>
    <n v="0"/>
    <n v="0"/>
    <n v="0"/>
    <n v="0"/>
    <m/>
    <n v="0"/>
    <n v="0"/>
    <n v="0"/>
    <n v="0"/>
    <n v="0"/>
    <x v="0"/>
    <m/>
    <x v="12"/>
    <x v="8"/>
    <s v="no impacts"/>
    <x v="6"/>
    <s v=""/>
    <s v="OST_296"/>
    <m/>
  </r>
  <r>
    <s v="Bfsam-Banengo"/>
    <s v="OST_003"/>
    <s v="Bafoussam"/>
    <s v="OCM/Strategique"/>
    <m/>
    <s v="OUEST"/>
    <s v="Bafoussam"/>
    <s v="Huawei"/>
    <n v="0"/>
    <n v="0"/>
    <n v="0"/>
    <n v="0"/>
    <n v="0"/>
    <n v="0"/>
    <n v="0"/>
    <n v="0"/>
    <n v="0"/>
    <n v="0"/>
    <n v="0"/>
    <n v="0"/>
    <n v="0"/>
    <n v="0"/>
    <n v="0"/>
    <n v="0"/>
    <n v="0"/>
    <n v="0"/>
    <n v="0"/>
    <n v="0"/>
    <m/>
    <n v="0"/>
    <n v="0"/>
    <n v="0"/>
    <n v="0"/>
    <n v="0"/>
    <x v="0"/>
    <m/>
    <x v="12"/>
    <x v="8"/>
    <s v="no impacts"/>
    <x v="6"/>
    <s v=""/>
    <s v="OST_003"/>
    <m/>
  </r>
  <r>
    <s v="Meiganga-EELC-MTN-IHS"/>
    <s v="ADM_106"/>
    <s v="Ngaoundere"/>
    <s v="IHS"/>
    <s v="Grid-Gen"/>
    <s v="ADAMAOUA"/>
    <s v="Meiganga"/>
    <s v="Huawei"/>
    <n v="0"/>
    <n v="0"/>
    <n v="0"/>
    <n v="0"/>
    <n v="0"/>
    <n v="0"/>
    <n v="0"/>
    <n v="0"/>
    <n v="0"/>
    <n v="0"/>
    <n v="0"/>
    <n v="0"/>
    <n v="0"/>
    <n v="0"/>
    <n v="0"/>
    <n v="0"/>
    <n v="0"/>
    <n v="0"/>
    <n v="0"/>
    <n v="0"/>
    <m/>
    <n v="0"/>
    <n v="0"/>
    <n v="0"/>
    <n v="0"/>
    <n v="0"/>
    <x v="0"/>
    <m/>
    <x v="12"/>
    <x v="8"/>
    <s v="no impacts"/>
    <x v="6"/>
    <s v=""/>
    <s v="ADM_106"/>
    <m/>
  </r>
  <r>
    <s v="Banekane"/>
    <s v="OST_052"/>
    <s v="OUEST"/>
    <s v="IHS"/>
    <s v="Grid-Gen"/>
    <s v="OUEST"/>
    <s v="Banekane"/>
    <s v="Huawei"/>
    <n v="0"/>
    <n v="0"/>
    <n v="0"/>
    <n v="0"/>
    <n v="0"/>
    <n v="0"/>
    <n v="0"/>
    <n v="0"/>
    <n v="0"/>
    <n v="0"/>
    <n v="0"/>
    <n v="0"/>
    <n v="0"/>
    <n v="0"/>
    <n v="0"/>
    <n v="0"/>
    <n v="0"/>
    <n v="0"/>
    <n v="0"/>
    <n v="0"/>
    <m/>
    <n v="0"/>
    <n v="0"/>
    <n v="0"/>
    <n v="0"/>
    <n v="0"/>
    <x v="0"/>
    <m/>
    <x v="12"/>
    <x v="8"/>
    <s v="no impacts"/>
    <x v="6"/>
    <s v=""/>
    <s v="OST_052"/>
    <m/>
  </r>
  <r>
    <s v="Koloko"/>
    <s v="LIT_079"/>
    <s v="Douala"/>
    <s v="IHS"/>
    <s v="Grid-Gen"/>
    <s v="LITTORAL"/>
    <s v="Douala"/>
    <s v="ZTE"/>
    <n v="0"/>
    <n v="0"/>
    <n v="0"/>
    <n v="0"/>
    <n v="0"/>
    <n v="0"/>
    <n v="0"/>
    <n v="0"/>
    <n v="0"/>
    <n v="0"/>
    <n v="0"/>
    <n v="0"/>
    <n v="0"/>
    <n v="0"/>
    <n v="0"/>
    <n v="0"/>
    <n v="0"/>
    <n v="0"/>
    <n v="0"/>
    <n v="0"/>
    <m/>
    <n v="0"/>
    <n v="0"/>
    <n v="0"/>
    <n v="0"/>
    <n v="0"/>
    <x v="0"/>
    <m/>
    <x v="12"/>
    <x v="8"/>
    <s v="no impacts"/>
    <x v="6"/>
    <s v=""/>
    <s v="LIT_079"/>
    <m/>
  </r>
  <r>
    <s v="Bfsam-Bamendzi"/>
    <s v="OST_024"/>
    <s v="Bafoussam"/>
    <s v="IHS"/>
    <s v="Grid-Gen"/>
    <s v="OUEST"/>
    <s v="Bafoussam"/>
    <s v="Huawei"/>
    <n v="0"/>
    <n v="0"/>
    <n v="0"/>
    <n v="0"/>
    <n v="0"/>
    <n v="0"/>
    <n v="0"/>
    <n v="0"/>
    <n v="0"/>
    <n v="0"/>
    <n v="0"/>
    <n v="0"/>
    <n v="0"/>
    <n v="0"/>
    <n v="0"/>
    <n v="0"/>
    <n v="0"/>
    <n v="0"/>
    <n v="0"/>
    <n v="0"/>
    <m/>
    <n v="0"/>
    <n v="0"/>
    <n v="0"/>
    <n v="0"/>
    <n v="0"/>
    <x v="0"/>
    <m/>
    <x v="12"/>
    <x v="8"/>
    <s v="no impacts"/>
    <x v="6"/>
    <s v=""/>
    <s v="OST_024"/>
    <m/>
  </r>
  <r>
    <s v="Limbe-Kie"/>
    <s v="SUO_002"/>
    <s v="SUD-OUEST"/>
    <s v="IHS"/>
    <s v="Grid-Gen"/>
    <s v="SUD-OUEST"/>
    <s v="Limbe"/>
    <s v="Huawei"/>
    <n v="0"/>
    <n v="0"/>
    <n v="0"/>
    <n v="0"/>
    <n v="0"/>
    <n v="0"/>
    <n v="0"/>
    <n v="0"/>
    <n v="0"/>
    <n v="0"/>
    <n v="0"/>
    <n v="0"/>
    <n v="0"/>
    <n v="0"/>
    <n v="0"/>
    <n v="0"/>
    <n v="0"/>
    <n v="0"/>
    <n v="0"/>
    <n v="0"/>
    <m/>
    <n v="0"/>
    <n v="0"/>
    <n v="0"/>
    <n v="0"/>
    <n v="0"/>
    <x v="0"/>
    <m/>
    <x v="12"/>
    <x v="8"/>
    <s v="no impacts"/>
    <x v="6"/>
    <s v=""/>
    <s v="SUO_002"/>
    <m/>
  </r>
  <r>
    <s v="Limbe-GRA-IHS"/>
    <s v="SUO_192"/>
    <s v="SUD-OUEST"/>
    <s v="IHS"/>
    <m/>
    <s v="SUD-OUEST"/>
    <s v="Limbe"/>
    <s v="Huawei"/>
    <n v="0"/>
    <n v="0"/>
    <n v="0"/>
    <n v="0"/>
    <n v="0"/>
    <n v="0"/>
    <n v="0"/>
    <n v="0"/>
    <n v="0"/>
    <n v="0"/>
    <n v="0"/>
    <n v="0"/>
    <n v="0"/>
    <n v="0"/>
    <n v="0"/>
    <n v="0"/>
    <n v="0"/>
    <n v="0"/>
    <n v="0"/>
    <n v="0"/>
    <m/>
    <n v="0"/>
    <n v="0"/>
    <n v="0"/>
    <n v="0"/>
    <n v="0"/>
    <x v="0"/>
    <m/>
    <x v="12"/>
    <x v="8"/>
    <s v="no impacts"/>
    <x v="6"/>
    <s v=""/>
    <s v="SUO_192"/>
    <m/>
  </r>
  <r>
    <s v="Upper-Mawo-IHS"/>
    <s v="SUO_166"/>
    <s v="SUD-OUEST"/>
    <s v="IHS"/>
    <s v="Grid-Gen"/>
    <s v="SUD-OUEST"/>
    <s v="Limbe"/>
    <s v="Huawei"/>
    <n v="0"/>
    <n v="0"/>
    <n v="0"/>
    <n v="0"/>
    <n v="0"/>
    <n v="0"/>
    <n v="0"/>
    <n v="0"/>
    <n v="0"/>
    <n v="0"/>
    <n v="0"/>
    <n v="0"/>
    <n v="0"/>
    <n v="0"/>
    <n v="0"/>
    <n v="0"/>
    <n v="0"/>
    <n v="0"/>
    <n v="0"/>
    <n v="0"/>
    <m/>
    <n v="0"/>
    <n v="0"/>
    <n v="0"/>
    <n v="0"/>
    <n v="0"/>
    <x v="0"/>
    <m/>
    <x v="12"/>
    <x v="8"/>
    <s v="no impacts"/>
    <x v="6"/>
    <s v=""/>
    <s v="SUO_166"/>
    <m/>
  </r>
  <r>
    <s v="Gobo"/>
    <s v="EXN_048"/>
    <s v="EXTREME-NORD"/>
    <s v="IHS"/>
    <s v="Solar-Gen"/>
    <s v="EXTREME-NORD"/>
    <s v="Gobo"/>
    <s v="Huawei"/>
    <n v="0"/>
    <n v="0"/>
    <n v="0"/>
    <n v="0"/>
    <n v="0"/>
    <n v="0"/>
    <n v="0"/>
    <n v="0"/>
    <n v="0"/>
    <n v="0"/>
    <n v="0"/>
    <n v="0"/>
    <n v="0"/>
    <n v="1.298393701506422E-2"/>
    <n v="0"/>
    <n v="0"/>
    <n v="0"/>
    <n v="0"/>
    <n v="0"/>
    <n v="0"/>
    <m/>
    <n v="0"/>
    <n v="0"/>
    <n v="0"/>
    <n v="0"/>
    <n v="0"/>
    <x v="2"/>
    <m/>
    <x v="12"/>
    <x v="8"/>
    <s v="no impacts"/>
    <x v="6"/>
    <s v=""/>
    <s v="EXN_048"/>
    <m/>
  </r>
  <r>
    <s v="Bougoudoum-IHS"/>
    <s v="EXN_135"/>
    <s v="EXTREME-NORD"/>
    <s v="IHS"/>
    <s v="Gen Only"/>
    <s v="EXTREME-NORD"/>
    <s v="Bougoudoum"/>
    <s v="Huawei"/>
    <n v="0"/>
    <n v="0"/>
    <n v="0"/>
    <n v="0"/>
    <n v="0"/>
    <n v="0"/>
    <n v="0"/>
    <n v="0"/>
    <n v="0"/>
    <n v="0"/>
    <n v="0"/>
    <n v="0"/>
    <n v="0"/>
    <n v="1.326929826814255E-2"/>
    <n v="0"/>
    <n v="0"/>
    <n v="0"/>
    <n v="0"/>
    <n v="0"/>
    <n v="0"/>
    <m/>
    <n v="0"/>
    <n v="0"/>
    <n v="0"/>
    <n v="0"/>
    <n v="0"/>
    <x v="2"/>
    <m/>
    <x v="12"/>
    <x v="8"/>
    <s v="no impacts"/>
    <x v="6"/>
    <s v=""/>
    <s v="EXN_135"/>
    <m/>
  </r>
  <r>
    <s v="Kalfou"/>
    <s v="EXN_058"/>
    <s v="EXTREME-NORD"/>
    <s v="IHS"/>
    <s v="Grid-Gen"/>
    <s v="EXTREME-NORD"/>
    <s v="Kalfou"/>
    <s v="Huawei"/>
    <n v="0"/>
    <n v="0"/>
    <n v="0"/>
    <n v="0"/>
    <n v="0"/>
    <n v="0"/>
    <n v="0"/>
    <n v="0"/>
    <n v="0"/>
    <n v="0"/>
    <n v="0"/>
    <n v="0"/>
    <n v="0"/>
    <n v="1.3394143816364326E-2"/>
    <n v="0"/>
    <n v="0"/>
    <n v="0"/>
    <n v="0"/>
    <n v="0"/>
    <n v="0"/>
    <m/>
    <n v="0"/>
    <n v="0"/>
    <n v="0"/>
    <n v="0"/>
    <n v="0"/>
    <x v="2"/>
    <m/>
    <x v="12"/>
    <x v="8"/>
    <s v="no impacts"/>
    <x v="6"/>
    <s v=""/>
    <s v="EXN_058"/>
    <m/>
  </r>
  <r>
    <s v="Bangourain"/>
    <s v="OST_090"/>
    <s v="NORD-OUEST"/>
    <s v="IHS"/>
    <s v="Grid-Gen"/>
    <s v="OUEST"/>
    <s v="Bangourain"/>
    <s v="NOKIA"/>
    <n v="0"/>
    <n v="0"/>
    <n v="0"/>
    <n v="0"/>
    <n v="0"/>
    <n v="0"/>
    <n v="0"/>
    <n v="0"/>
    <n v="0"/>
    <n v="0"/>
    <n v="0"/>
    <n v="0"/>
    <n v="0"/>
    <n v="0"/>
    <n v="0"/>
    <n v="0"/>
    <n v="0"/>
    <n v="0"/>
    <n v="0"/>
    <n v="0"/>
    <m/>
    <n v="0"/>
    <n v="0"/>
    <n v="0"/>
    <n v="0"/>
    <n v="0"/>
    <x v="0"/>
    <m/>
    <x v="12"/>
    <x v="8"/>
    <s v="no impacts"/>
    <x v="6"/>
    <s v=""/>
    <s v="OST_090"/>
    <m/>
  </r>
  <r>
    <s v="Kekem"/>
    <s v="OST_103"/>
    <s v="OUEST"/>
    <s v="IHS"/>
    <s v="Grid-Gen"/>
    <s v="OUEST"/>
    <s v="Kekem"/>
    <s v="Huawei"/>
    <n v="0"/>
    <n v="0"/>
    <n v="0"/>
    <n v="0"/>
    <n v="0"/>
    <n v="0"/>
    <n v="0"/>
    <n v="0"/>
    <n v="0"/>
    <n v="0"/>
    <n v="0"/>
    <n v="0"/>
    <n v="0"/>
    <n v="0"/>
    <n v="0"/>
    <n v="0"/>
    <n v="0"/>
    <n v="0"/>
    <n v="0"/>
    <n v="0"/>
    <m/>
    <n v="0"/>
    <n v="0"/>
    <n v="0"/>
    <n v="0"/>
    <n v="0"/>
    <x v="0"/>
    <m/>
    <x v="12"/>
    <x v="8"/>
    <s v="no impacts"/>
    <x v="6"/>
    <s v=""/>
    <s v="OST_103"/>
    <m/>
  </r>
  <r>
    <s v="Camp-Bertaud"/>
    <s v="LIT_281"/>
    <s v="Douala"/>
    <s v="IHS"/>
    <m/>
    <s v="LITTORAL"/>
    <s v="Douala"/>
    <s v="ZTE"/>
    <n v="0"/>
    <n v="0"/>
    <n v="0"/>
    <n v="0"/>
    <n v="0"/>
    <n v="0"/>
    <n v="0"/>
    <n v="0"/>
    <n v="0"/>
    <n v="0"/>
    <n v="0"/>
    <n v="0"/>
    <n v="0"/>
    <n v="0"/>
    <n v="0"/>
    <n v="0"/>
    <n v="0"/>
    <n v="0"/>
    <n v="0"/>
    <n v="0"/>
    <m/>
    <n v="0"/>
    <n v="0"/>
    <n v="0"/>
    <n v="0"/>
    <n v="0"/>
    <x v="0"/>
    <m/>
    <x v="12"/>
    <x v="8"/>
    <s v="no impacts"/>
    <x v="6"/>
    <s v=""/>
    <s v="LIT_281"/>
    <m/>
  </r>
  <r>
    <s v="Yagoua"/>
    <s v="EXN_004"/>
    <s v="EXTREME-NORD"/>
    <s v="CAMUSAT"/>
    <s v="Bad Grid + Solar + GE"/>
    <s v="EXTREME-NORD"/>
    <s v="Yagoua"/>
    <s v="Huawei"/>
    <n v="0"/>
    <n v="0"/>
    <n v="0"/>
    <n v="0"/>
    <n v="0"/>
    <n v="0"/>
    <n v="4.7828864576110135"/>
    <n v="2.7963619293845046"/>
    <n v="2.6274637377187653"/>
    <n v="0"/>
    <n v="0"/>
    <n v="0"/>
    <n v="0"/>
    <n v="1.5730539075943184E-2"/>
    <n v="0"/>
    <n v="0"/>
    <n v="0"/>
    <n v="0"/>
    <n v="0"/>
    <n v="0"/>
    <m/>
    <n v="0"/>
    <n v="0"/>
    <n v="0"/>
    <n v="0"/>
    <n v="0"/>
    <x v="2"/>
    <m/>
    <x v="12"/>
    <x v="8"/>
    <s v="no impacts"/>
    <x v="6"/>
    <s v=""/>
    <s v="EXN_004"/>
    <m/>
  </r>
  <r>
    <s v="Bfsam-Q-Haoussa"/>
    <s v="OST_100"/>
    <s v="Bafoussam"/>
    <s v="IHS"/>
    <s v="Grid-Gen"/>
    <s v="OUEST"/>
    <s v="Bafoussam"/>
    <s v="Huawei"/>
    <n v="0"/>
    <n v="0"/>
    <n v="0"/>
    <n v="0"/>
    <n v="0"/>
    <n v="0"/>
    <n v="0"/>
    <n v="0"/>
    <n v="0"/>
    <n v="0"/>
    <n v="0"/>
    <n v="0"/>
    <n v="0"/>
    <n v="0"/>
    <n v="0"/>
    <n v="0"/>
    <n v="0"/>
    <n v="0"/>
    <n v="0"/>
    <n v="0"/>
    <m/>
    <n v="0"/>
    <n v="0"/>
    <n v="0"/>
    <n v="0"/>
    <n v="0"/>
    <x v="0"/>
    <m/>
    <x v="12"/>
    <x v="8"/>
    <s v="no impacts"/>
    <x v="6"/>
    <s v=""/>
    <s v="OST_100"/>
    <m/>
  </r>
  <r>
    <s v="Ebolowa-Ville"/>
    <s v="CTR_392"/>
    <s v="CENTRE"/>
    <s v="IHS"/>
    <s v="Grid-Gen"/>
    <s v="CENTRE"/>
    <s v="Ebolowa"/>
    <s v="ZTE"/>
    <n v="0"/>
    <n v="0"/>
    <n v="0"/>
    <n v="0"/>
    <n v="0"/>
    <n v="0"/>
    <n v="0"/>
    <n v="0"/>
    <n v="0"/>
    <n v="0"/>
    <n v="0"/>
    <n v="0"/>
    <n v="0"/>
    <n v="0"/>
    <n v="0"/>
    <n v="0"/>
    <n v="0"/>
    <n v="0"/>
    <n v="0"/>
    <n v="0"/>
    <m/>
    <n v="0"/>
    <n v="0"/>
    <n v="0"/>
    <n v="0"/>
    <n v="0"/>
    <x v="0"/>
    <m/>
    <x v="12"/>
    <x v="8"/>
    <s v="no impacts"/>
    <x v="6"/>
    <s v=""/>
    <s v="CTR_392"/>
    <m/>
  </r>
  <r>
    <s v="Ekoumdoum-MTN-IHS"/>
    <s v="CTR_465"/>
    <s v="Yaounde"/>
    <s v="CAMUSAT"/>
    <s v="Grid-Gen"/>
    <s v="CENTRE"/>
    <s v="Yaounde"/>
    <s v="ZTE"/>
    <n v="0"/>
    <n v="0"/>
    <n v="0"/>
    <n v="0"/>
    <n v="0"/>
    <n v="0"/>
    <n v="0"/>
    <n v="0"/>
    <n v="0"/>
    <n v="0"/>
    <n v="0"/>
    <n v="0"/>
    <n v="0"/>
    <n v="0"/>
    <n v="0"/>
    <n v="0"/>
    <n v="0"/>
    <n v="0"/>
    <n v="0"/>
    <n v="0"/>
    <m/>
    <n v="0"/>
    <n v="0"/>
    <n v="0"/>
    <n v="0"/>
    <n v="0"/>
    <x v="0"/>
    <m/>
    <x v="12"/>
    <x v="8"/>
    <s v="no impacts"/>
    <x v="6"/>
    <s v=""/>
    <s v="CTR_465"/>
    <m/>
  </r>
  <r>
    <s v="Santa-Barbara-Dla-IHS"/>
    <s v="LIT_171"/>
    <s v="Douala"/>
    <s v="IHS"/>
    <s v="Grid-Gen (LL)"/>
    <s v="LITTORAL"/>
    <s v="Douala"/>
    <s v="ZTE"/>
    <n v="0"/>
    <n v="0"/>
    <n v="0"/>
    <n v="0"/>
    <n v="0"/>
    <n v="0"/>
    <n v="0"/>
    <n v="0"/>
    <n v="0"/>
    <n v="0"/>
    <n v="0"/>
    <n v="0"/>
    <n v="0"/>
    <n v="0"/>
    <n v="0"/>
    <n v="0"/>
    <n v="0"/>
    <n v="0"/>
    <n v="0"/>
    <n v="0"/>
    <m/>
    <n v="0"/>
    <n v="0"/>
    <n v="0"/>
    <n v="0"/>
    <n v="0"/>
    <x v="0"/>
    <m/>
    <x v="12"/>
    <x v="8"/>
    <s v="no impacts"/>
    <x v="6"/>
    <s v=""/>
    <s v="LIT_171"/>
    <m/>
  </r>
  <r>
    <s v="Bberi-Q-Princes"/>
    <s v="LIT_535"/>
    <s v="Douala"/>
    <s v="IHS"/>
    <s v="Grid-Gen (LL)"/>
    <s v="LITTORAL"/>
    <s v="Douala"/>
    <s v="ZTE"/>
    <n v="0"/>
    <n v="0"/>
    <n v="0"/>
    <n v="0"/>
    <n v="0"/>
    <n v="0"/>
    <n v="1.979693693230913E-3"/>
    <n v="0"/>
    <n v="0"/>
    <n v="0"/>
    <n v="0"/>
    <n v="0"/>
    <n v="0"/>
    <n v="0"/>
    <n v="0"/>
    <n v="0"/>
    <n v="0"/>
    <n v="0"/>
    <n v="0"/>
    <n v="0"/>
    <m/>
    <n v="0"/>
    <n v="0"/>
    <n v="0"/>
    <n v="0"/>
    <n v="0"/>
    <x v="0"/>
    <m/>
    <x v="12"/>
    <x v="8"/>
    <s v="no impacts"/>
    <x v="6"/>
    <s v=""/>
    <s v="LIT_535"/>
    <m/>
  </r>
  <r>
    <s v="Logbaba"/>
    <s v="LIT_058"/>
    <s v="Douala"/>
    <s v="IHS"/>
    <s v="Grid-Gen"/>
    <s v="LITTORAL"/>
    <s v="Douala"/>
    <s v="ZTE"/>
    <n v="0"/>
    <n v="0"/>
    <n v="0"/>
    <n v="0"/>
    <n v="0"/>
    <n v="0"/>
    <n v="0"/>
    <n v="0"/>
    <n v="0"/>
    <n v="0"/>
    <n v="0"/>
    <n v="0"/>
    <n v="0"/>
    <n v="0"/>
    <n v="0"/>
    <n v="0"/>
    <n v="0"/>
    <n v="0"/>
    <n v="0"/>
    <n v="0"/>
    <m/>
    <n v="0"/>
    <n v="0"/>
    <n v="0"/>
    <n v="0"/>
    <n v="0"/>
    <x v="0"/>
    <m/>
    <x v="12"/>
    <x v="8"/>
    <s v="no impacts"/>
    <x v="6"/>
    <s v=""/>
    <s v="LIT_058"/>
    <m/>
  </r>
  <r>
    <s v="Dschang-Lycee-Technique-IHS"/>
    <s v="OST_267"/>
    <s v="OUEST"/>
    <s v="IHS"/>
    <s v="Grid-Gen"/>
    <s v="OUEST"/>
    <s v="Dschang"/>
    <s v="Huawei"/>
    <n v="0"/>
    <n v="0"/>
    <n v="0"/>
    <n v="0"/>
    <n v="0"/>
    <n v="0"/>
    <n v="0"/>
    <n v="0"/>
    <n v="0"/>
    <n v="0"/>
    <n v="0"/>
    <n v="0"/>
    <n v="0"/>
    <n v="0"/>
    <n v="0"/>
    <n v="0"/>
    <n v="0"/>
    <n v="0"/>
    <n v="0"/>
    <n v="0"/>
    <m/>
    <n v="0"/>
    <n v="0"/>
    <n v="0"/>
    <n v="0"/>
    <n v="0"/>
    <x v="0"/>
    <m/>
    <x v="12"/>
    <x v="8"/>
    <s v="no impacts"/>
    <x v="6"/>
    <s v=""/>
    <s v="OST_267"/>
    <m/>
  </r>
  <r>
    <s v="Dschang-Universite"/>
    <s v="OST_106"/>
    <s v="OUEST"/>
    <s v="IHS"/>
    <s v="Grid-Gen"/>
    <s v="OUEST"/>
    <s v="Dschang"/>
    <s v="Huawei"/>
    <n v="0"/>
    <n v="0"/>
    <n v="0"/>
    <n v="0"/>
    <n v="0"/>
    <n v="0"/>
    <n v="0"/>
    <n v="0"/>
    <n v="0"/>
    <n v="0"/>
    <n v="0"/>
    <n v="0"/>
    <n v="0"/>
    <n v="0"/>
    <n v="0"/>
    <n v="0"/>
    <n v="0"/>
    <n v="0"/>
    <n v="0"/>
    <n v="0"/>
    <m/>
    <n v="0"/>
    <n v="0"/>
    <n v="0"/>
    <n v="0"/>
    <n v="0"/>
    <x v="0"/>
    <m/>
    <x v="12"/>
    <x v="8"/>
    <s v="no impacts"/>
    <x v="6"/>
    <s v=""/>
    <s v="OST_106"/>
    <m/>
  </r>
  <r>
    <s v="Dschang-Meka"/>
    <s v="OST_074"/>
    <s v="OUEST"/>
    <s v="IHS"/>
    <s v="Grid-Gen"/>
    <s v="OUEST"/>
    <s v="Dschang"/>
    <s v="Huawei"/>
    <n v="0"/>
    <n v="0"/>
    <n v="0"/>
    <n v="0"/>
    <n v="0"/>
    <n v="0"/>
    <n v="0"/>
    <n v="0"/>
    <n v="0"/>
    <n v="0"/>
    <n v="0"/>
    <n v="0"/>
    <n v="0"/>
    <n v="0"/>
    <n v="0"/>
    <n v="0"/>
    <n v="0"/>
    <n v="0"/>
    <n v="0"/>
    <n v="0"/>
    <m/>
    <n v="0"/>
    <n v="0"/>
    <n v="0"/>
    <n v="0"/>
    <n v="0"/>
    <x v="0"/>
    <m/>
    <x v="12"/>
    <x v="8"/>
    <s v="no impacts"/>
    <x v="6"/>
    <s v=""/>
    <s v="OST_074"/>
    <m/>
  </r>
  <r>
    <s v="Dschang"/>
    <s v="OST_011"/>
    <s v="OUEST"/>
    <s v="CAMUSAT"/>
    <s v="Medium Grid + Solar + GE"/>
    <s v="OUEST"/>
    <s v="Dschang"/>
    <s v="Huawei"/>
    <n v="0"/>
    <n v="0"/>
    <n v="0"/>
    <n v="0"/>
    <n v="0"/>
    <n v="0"/>
    <n v="0"/>
    <n v="0"/>
    <n v="0"/>
    <n v="0"/>
    <n v="0"/>
    <n v="0"/>
    <n v="0"/>
    <n v="0"/>
    <n v="0"/>
    <n v="0"/>
    <n v="0"/>
    <n v="0"/>
    <n v="0"/>
    <n v="0"/>
    <m/>
    <n v="0"/>
    <n v="0"/>
    <n v="0"/>
    <n v="0"/>
    <n v="0"/>
    <x v="0"/>
    <m/>
    <x v="12"/>
    <x v="8"/>
    <s v="no impacts"/>
    <x v="6"/>
    <s v=""/>
    <s v="OST_011"/>
    <m/>
  </r>
  <r>
    <s v="Mbouda"/>
    <s v="OST_141"/>
    <s v="OUEST"/>
    <s v="CAMUSAT"/>
    <e v="#N/A"/>
    <s v="OUEST"/>
    <s v="Mbouda"/>
    <s v="Huawei"/>
    <n v="0"/>
    <n v="0"/>
    <n v="0"/>
    <n v="0"/>
    <n v="0"/>
    <n v="0"/>
    <n v="0"/>
    <n v="0"/>
    <n v="0"/>
    <n v="0"/>
    <n v="0"/>
    <n v="0"/>
    <n v="0"/>
    <n v="0"/>
    <n v="0"/>
    <n v="0"/>
    <n v="0"/>
    <n v="0"/>
    <n v="0"/>
    <n v="0"/>
    <m/>
    <n v="0"/>
    <n v="0"/>
    <n v="0"/>
    <n v="0"/>
    <n v="0"/>
    <x v="0"/>
    <m/>
    <x v="12"/>
    <x v="8"/>
    <s v="no impacts"/>
    <x v="6"/>
    <s v=""/>
    <s v="OST_141"/>
    <m/>
  </r>
  <r>
    <s v="PK10-Bassang"/>
    <s v="LIT_452"/>
    <s v="Douala"/>
    <s v="IHS"/>
    <s v="Grid-Gen"/>
    <s v="LITTORAL"/>
    <s v="Douala"/>
    <s v="ZTE"/>
    <n v="0"/>
    <n v="0"/>
    <n v="0"/>
    <n v="0"/>
    <n v="0"/>
    <n v="0"/>
    <n v="0"/>
    <n v="0"/>
    <n v="0"/>
    <n v="0"/>
    <n v="0"/>
    <n v="0"/>
    <n v="0"/>
    <n v="0"/>
    <n v="0"/>
    <n v="0"/>
    <n v="0"/>
    <n v="0"/>
    <n v="0"/>
    <n v="0"/>
    <m/>
    <n v="0"/>
    <n v="0"/>
    <n v="0"/>
    <n v="0"/>
    <n v="0"/>
    <x v="0"/>
    <m/>
    <x v="12"/>
    <x v="8"/>
    <s v="no impacts"/>
    <x v="6"/>
    <s v=""/>
    <s v="LIT_452"/>
    <m/>
  </r>
  <r>
    <s v="Bfsam-Njinkwo"/>
    <s v="OST_076"/>
    <s v="Bafoussam"/>
    <s v="IHS"/>
    <s v="Grid-Gen"/>
    <s v="OUEST"/>
    <s v="Bafoussam"/>
    <s v="Huawei"/>
    <n v="0"/>
    <n v="0"/>
    <n v="0"/>
    <n v="0"/>
    <n v="0"/>
    <n v="0"/>
    <n v="0"/>
    <n v="0"/>
    <n v="0"/>
    <n v="0"/>
    <n v="0"/>
    <n v="0"/>
    <n v="0"/>
    <n v="0"/>
    <n v="0"/>
    <n v="0"/>
    <n v="0"/>
    <n v="0"/>
    <n v="0"/>
    <n v="0"/>
    <m/>
    <n v="0"/>
    <n v="0"/>
    <n v="0"/>
    <n v="0"/>
    <n v="0"/>
    <x v="0"/>
    <m/>
    <x v="12"/>
    <x v="8"/>
    <s v="no impacts"/>
    <x v="6"/>
    <s v=""/>
    <s v="OST_076"/>
    <m/>
  </r>
  <r>
    <s v="Bfsam-Marche-New"/>
    <s v="OST_223"/>
    <s v="Bafoussam"/>
    <s v="IHS"/>
    <s v="Grid-Gen"/>
    <s v="OUEST"/>
    <s v="Bafoussam"/>
    <s v="Huawei"/>
    <n v="0"/>
    <n v="0"/>
    <n v="0"/>
    <n v="0"/>
    <n v="0"/>
    <n v="0"/>
    <n v="0"/>
    <n v="0"/>
    <n v="0"/>
    <n v="0"/>
    <n v="0"/>
    <n v="0"/>
    <n v="0"/>
    <n v="0"/>
    <n v="0"/>
    <n v="0"/>
    <n v="0"/>
    <n v="0"/>
    <n v="0"/>
    <n v="0"/>
    <m/>
    <n v="0"/>
    <n v="0"/>
    <n v="0"/>
    <n v="0"/>
    <n v="0"/>
    <x v="0"/>
    <m/>
    <x v="12"/>
    <x v="8"/>
    <s v="no impacts"/>
    <x v="6"/>
    <s v=""/>
    <s v="OST_223"/>
    <m/>
  </r>
  <r>
    <s v="Newb-Mairie"/>
    <s v="LIT_090"/>
    <s v="Douala"/>
    <s v="IHS"/>
    <s v="Grid-Gen"/>
    <s v="LITTORAL"/>
    <s v="Douala"/>
    <s v="ZTE"/>
    <n v="0"/>
    <n v="0"/>
    <n v="0"/>
    <n v="0"/>
    <n v="0"/>
    <n v="0"/>
    <n v="0"/>
    <n v="0"/>
    <n v="0"/>
    <n v="0"/>
    <n v="0"/>
    <n v="0"/>
    <n v="0"/>
    <n v="0"/>
    <n v="0"/>
    <n v="0"/>
    <n v="0"/>
    <n v="0"/>
    <n v="0"/>
    <n v="0"/>
    <m/>
    <n v="0"/>
    <n v="0"/>
    <n v="0"/>
    <n v="0"/>
    <n v="0"/>
    <x v="0"/>
    <m/>
    <x v="12"/>
    <x v="8"/>
    <s v="no impacts"/>
    <x v="6"/>
    <s v=""/>
    <s v="LIT_090"/>
    <m/>
  </r>
  <r>
    <s v="Bfsam-Leproserie-IHS"/>
    <s v="OST_166"/>
    <s v="Bafoussam"/>
    <s v="IHS"/>
    <s v="Grid-Gen"/>
    <s v="OUEST"/>
    <s v="Bafoussam"/>
    <s v="Huawei"/>
    <n v="0"/>
    <n v="0"/>
    <n v="0"/>
    <n v="0"/>
    <n v="0"/>
    <n v="0"/>
    <n v="0"/>
    <n v="0"/>
    <n v="0.63350198183390272"/>
    <n v="0"/>
    <n v="0"/>
    <n v="0"/>
    <n v="0"/>
    <n v="0"/>
    <n v="0"/>
    <n v="0"/>
    <n v="0"/>
    <n v="0"/>
    <n v="0"/>
    <n v="0"/>
    <m/>
    <n v="0"/>
    <n v="0"/>
    <n v="0"/>
    <n v="0"/>
    <n v="0"/>
    <x v="0"/>
    <m/>
    <x v="12"/>
    <x v="8"/>
    <s v="no impacts"/>
    <x v="6"/>
    <s v=""/>
    <s v="OST_166"/>
    <m/>
  </r>
  <r>
    <s v="Bmouang-Terminus"/>
    <s v="LIT_044"/>
    <s v="Douala"/>
    <s v="IHS"/>
    <s v="Grid-Gen"/>
    <s v="LITTORAL"/>
    <s v="Douala"/>
    <s v="ZTE"/>
    <n v="1.0344345424090672E-3"/>
    <n v="0"/>
    <n v="0"/>
    <n v="0"/>
    <n v="0"/>
    <n v="0"/>
    <n v="0"/>
    <n v="0"/>
    <n v="0"/>
    <n v="0"/>
    <n v="0"/>
    <n v="0"/>
    <n v="0"/>
    <n v="0"/>
    <n v="0"/>
    <n v="0"/>
    <n v="0"/>
    <n v="0"/>
    <n v="0"/>
    <n v="0"/>
    <m/>
    <n v="0"/>
    <n v="0"/>
    <n v="0"/>
    <n v="0"/>
    <n v="0"/>
    <x v="0"/>
    <m/>
    <x v="12"/>
    <x v="8"/>
    <s v="no impacts"/>
    <x v="6"/>
    <s v=""/>
    <s v="LIT_044"/>
    <m/>
  </r>
  <r>
    <s v="Deido-Lycee"/>
    <s v="LIT_004"/>
    <s v="Douala"/>
    <m/>
    <m/>
    <s v="LITTORAL"/>
    <s v="Douala"/>
    <s v="ZTE"/>
    <n v="0"/>
    <n v="0"/>
    <n v="0"/>
    <n v="0"/>
    <n v="0"/>
    <n v="0"/>
    <n v="0"/>
    <n v="0"/>
    <n v="0"/>
    <n v="0"/>
    <n v="0"/>
    <n v="0"/>
    <n v="0"/>
    <n v="0"/>
    <n v="0"/>
    <n v="0"/>
    <n v="0"/>
    <n v="0"/>
    <n v="0"/>
    <n v="0"/>
    <m/>
    <n v="0"/>
    <n v="0"/>
    <n v="0"/>
    <n v="0"/>
    <n v="0"/>
    <x v="0"/>
    <m/>
    <x v="12"/>
    <x v="8"/>
    <s v="no impacts"/>
    <x v="6"/>
    <s v=""/>
    <s v="LIT_004"/>
    <m/>
  </r>
  <r>
    <s v="Bonateki-MRS"/>
    <s v="LIT_396"/>
    <s v="Douala"/>
    <s v="IHS"/>
    <s v="Grid-Gen"/>
    <s v="LITTORAL"/>
    <s v="Douala"/>
    <s v="ZTE"/>
    <n v="0"/>
    <n v="0"/>
    <n v="0"/>
    <n v="0"/>
    <n v="0"/>
    <n v="0"/>
    <n v="0"/>
    <n v="0"/>
    <n v="0"/>
    <n v="0"/>
    <n v="0"/>
    <n v="0"/>
    <n v="0"/>
    <n v="0"/>
    <n v="0"/>
    <n v="0"/>
    <n v="0"/>
    <n v="0"/>
    <n v="0"/>
    <n v="0"/>
    <m/>
    <n v="0"/>
    <n v="0"/>
    <n v="0"/>
    <n v="0"/>
    <n v="0"/>
    <x v="0"/>
    <m/>
    <x v="12"/>
    <x v="8"/>
    <s v="no impacts"/>
    <x v="6"/>
    <s v=""/>
    <s v="LIT_396"/>
    <m/>
  </r>
  <r>
    <s v="Deido-Bonateki"/>
    <s v="LIT_414"/>
    <s v="Douala"/>
    <s v="IHS"/>
    <s v="Grid-Gen"/>
    <s v="LITTORAL"/>
    <s v="Douala"/>
    <s v="ZTE"/>
    <n v="0.15958828078405901"/>
    <n v="0"/>
    <n v="0"/>
    <n v="0"/>
    <n v="0"/>
    <n v="0"/>
    <n v="0"/>
    <n v="0"/>
    <n v="1.2432119691923991"/>
    <n v="0"/>
    <n v="0"/>
    <n v="0"/>
    <n v="0"/>
    <n v="0"/>
    <n v="0"/>
    <n v="0"/>
    <n v="0"/>
    <n v="0"/>
    <n v="0"/>
    <n v="0"/>
    <m/>
    <n v="0"/>
    <n v="0"/>
    <n v="0"/>
    <n v="0"/>
    <n v="0"/>
    <x v="0"/>
    <m/>
    <x v="12"/>
    <x v="8"/>
    <s v="no impacts"/>
    <x v="6"/>
    <s v=""/>
    <s v="LIT_414"/>
    <m/>
  </r>
  <r>
    <s v="Batoufam-Chefferie"/>
    <s v="OST_277"/>
    <s v="OUEST"/>
    <s v="CAMUSAT"/>
    <s v="Good Grid + GE"/>
    <s v="OUEST"/>
    <s v="Batoufam"/>
    <s v="Huawei"/>
    <n v="0"/>
    <n v="0"/>
    <n v="0"/>
    <n v="0"/>
    <n v="0"/>
    <n v="0"/>
    <n v="0"/>
    <n v="0"/>
    <n v="0"/>
    <n v="0"/>
    <n v="0"/>
    <n v="0"/>
    <n v="0"/>
    <n v="0"/>
    <n v="0"/>
    <n v="0"/>
    <n v="0"/>
    <n v="0"/>
    <n v="0"/>
    <n v="0"/>
    <m/>
    <n v="0"/>
    <n v="0"/>
    <n v="0"/>
    <n v="0"/>
    <n v="0"/>
    <x v="0"/>
    <m/>
    <x v="12"/>
    <x v="8"/>
    <s v="no impacts"/>
    <x v="6"/>
    <s v=""/>
    <s v="OST_277"/>
    <m/>
  </r>
  <r>
    <s v="Garoua-Djamboutou-CICAM"/>
    <s v="NRD_047"/>
    <s v="Garoua"/>
    <s v="IHS"/>
    <s v="Grid-Gen"/>
    <s v="NORD"/>
    <s v="Garoua"/>
    <s v="Huawei"/>
    <n v="0"/>
    <n v="0"/>
    <n v="0"/>
    <n v="0"/>
    <n v="0"/>
    <n v="0"/>
    <n v="0"/>
    <n v="0"/>
    <n v="0"/>
    <n v="0"/>
    <n v="0"/>
    <n v="0"/>
    <n v="0"/>
    <n v="0"/>
    <n v="0"/>
    <n v="0"/>
    <n v="0"/>
    <n v="0"/>
    <n v="0"/>
    <n v="0"/>
    <m/>
    <n v="0"/>
    <n v="0"/>
    <n v="0"/>
    <n v="0"/>
    <n v="0"/>
    <x v="0"/>
    <m/>
    <x v="12"/>
    <x v="8"/>
    <s v="no impacts"/>
    <x v="6"/>
    <s v=""/>
    <s v="NRD_047"/>
    <m/>
  </r>
  <r>
    <s v="Garoua-Lidire"/>
    <s v="NRD_075"/>
    <s v="Garoua"/>
    <s v="IHS"/>
    <s v="Grid-Gen"/>
    <s v="NORD"/>
    <s v="Garoua"/>
    <s v="Huawei"/>
    <n v="0"/>
    <n v="0"/>
    <n v="0"/>
    <n v="0"/>
    <n v="0"/>
    <n v="0"/>
    <n v="0"/>
    <n v="0"/>
    <n v="0"/>
    <n v="0"/>
    <n v="0"/>
    <n v="0"/>
    <n v="0"/>
    <n v="0"/>
    <n v="0"/>
    <n v="0"/>
    <n v="0"/>
    <n v="0"/>
    <n v="0"/>
    <n v="0"/>
    <m/>
    <n v="0"/>
    <n v="0"/>
    <n v="0"/>
    <n v="0"/>
    <n v="0"/>
    <x v="0"/>
    <m/>
    <x v="12"/>
    <x v="8"/>
    <s v="no impacts"/>
    <x v="6"/>
    <s v=""/>
    <s v="NRD_075"/>
    <m/>
  </r>
  <r>
    <s v="Plateau"/>
    <s v="NRD_002"/>
    <s v="Garoua"/>
    <s v="CAMUSAT"/>
    <s v="Good Grid + Solar + GE"/>
    <s v="NORD"/>
    <s v="Garoua"/>
    <s v="Huawei"/>
    <n v="0"/>
    <n v="0"/>
    <n v="0"/>
    <n v="0"/>
    <n v="0"/>
    <n v="0"/>
    <n v="0"/>
    <n v="0"/>
    <n v="0"/>
    <n v="0"/>
    <n v="0"/>
    <n v="0"/>
    <n v="0"/>
    <n v="0"/>
    <n v="0"/>
    <n v="0"/>
    <n v="0"/>
    <n v="0"/>
    <n v="0"/>
    <n v="0"/>
    <m/>
    <n v="0"/>
    <n v="0"/>
    <n v="0"/>
    <n v="0"/>
    <n v="0"/>
    <x v="0"/>
    <m/>
    <x v="12"/>
    <x v="8"/>
    <s v="no impacts"/>
    <x v="6"/>
    <s v=""/>
    <s v="NRD_002"/>
    <m/>
  </r>
  <r>
    <s v="Garoua-Orange"/>
    <s v="NRD_001"/>
    <s v="Garoua"/>
    <s v="OCM/Strategique"/>
    <m/>
    <s v="NORD"/>
    <s v="Garoua"/>
    <s v="Huawei"/>
    <n v="0"/>
    <n v="0"/>
    <n v="0"/>
    <n v="0"/>
    <n v="0"/>
    <n v="0"/>
    <n v="0"/>
    <n v="0"/>
    <n v="0"/>
    <n v="0"/>
    <n v="0"/>
    <n v="0"/>
    <n v="0"/>
    <n v="0"/>
    <n v="0"/>
    <n v="0"/>
    <n v="0"/>
    <n v="0"/>
    <n v="0"/>
    <n v="0"/>
    <m/>
    <n v="0"/>
    <n v="0"/>
    <n v="0"/>
    <n v="0"/>
    <n v="0"/>
    <x v="0"/>
    <m/>
    <x v="12"/>
    <x v="8"/>
    <s v="no impacts"/>
    <x v="6"/>
    <s v=""/>
    <s v="NRD_001"/>
    <m/>
  </r>
  <r>
    <s v="Gra-Plateau-MTN"/>
    <s v="NRD_035"/>
    <s v="Garoua"/>
    <s v="IHS"/>
    <s v="Grid-Gen"/>
    <s v="NORD"/>
    <s v="Garoua"/>
    <s v="Huawei"/>
    <n v="0"/>
    <n v="0"/>
    <n v="0"/>
    <n v="0"/>
    <n v="0"/>
    <n v="0"/>
    <n v="0"/>
    <n v="0"/>
    <n v="0"/>
    <n v="0"/>
    <n v="0"/>
    <n v="0"/>
    <n v="0"/>
    <n v="0"/>
    <n v="0"/>
    <n v="0"/>
    <n v="0"/>
    <n v="0"/>
    <n v="0"/>
    <n v="0"/>
    <m/>
    <n v="0"/>
    <n v="0"/>
    <n v="0"/>
    <n v="0"/>
    <n v="0"/>
    <x v="0"/>
    <m/>
    <x v="12"/>
    <x v="8"/>
    <s v="no impacts"/>
    <x v="6"/>
    <s v=""/>
    <s v="NRD_035"/>
    <m/>
  </r>
  <r>
    <s v="Zokok"/>
    <s v="EXN_009"/>
    <s v="Maroua"/>
    <s v="OCM/Strategique"/>
    <m/>
    <s v="EXTREME-NORD"/>
    <s v="Maroua"/>
    <s v="Huawei"/>
    <n v="0"/>
    <n v="0"/>
    <n v="0"/>
    <n v="0"/>
    <n v="0"/>
    <n v="0"/>
    <n v="0"/>
    <n v="0"/>
    <n v="0"/>
    <n v="0"/>
    <n v="0"/>
    <n v="0"/>
    <n v="0"/>
    <n v="0"/>
    <n v="0"/>
    <n v="0"/>
    <n v="0"/>
    <n v="0"/>
    <n v="0"/>
    <n v="0"/>
    <m/>
    <n v="0"/>
    <n v="0"/>
    <n v="0"/>
    <n v="0"/>
    <n v="0"/>
    <x v="0"/>
    <m/>
    <x v="12"/>
    <x v="8"/>
    <s v="no impacts"/>
    <x v="6"/>
    <s v=""/>
    <s v="EXN_009"/>
    <m/>
  </r>
  <r>
    <s v="Ngd-Baladji"/>
    <s v="ADM_035"/>
    <s v="Ngaoundere"/>
    <s v="IHS"/>
    <s v="Grid-Gen"/>
    <s v="ADAMAOUA"/>
    <s v="Ngaoundere"/>
    <s v="Huawei"/>
    <n v="0"/>
    <n v="0"/>
    <n v="0"/>
    <n v="0"/>
    <n v="0"/>
    <n v="0"/>
    <n v="0"/>
    <n v="0"/>
    <n v="0"/>
    <n v="0"/>
    <n v="0"/>
    <n v="0"/>
    <n v="0"/>
    <n v="0"/>
    <n v="0"/>
    <n v="0"/>
    <n v="0"/>
    <n v="0"/>
    <n v="0"/>
    <n v="0"/>
    <m/>
    <n v="0"/>
    <n v="0"/>
    <n v="0"/>
    <n v="0"/>
    <n v="0"/>
    <x v="0"/>
    <m/>
    <x v="12"/>
    <x v="8"/>
    <s v="no impacts"/>
    <x v="6"/>
    <s v=""/>
    <s v="ADM_035"/>
    <m/>
  </r>
  <r>
    <s v="Ngd-Troua-Mala-II"/>
    <s v="ADM_074"/>
    <s v="Ngaoundere"/>
    <s v="IHS"/>
    <s v="Grid-Gen"/>
    <s v="ADAMAOUA"/>
    <s v="Ngaoundere"/>
    <s v="Huawei"/>
    <n v="0"/>
    <n v="0"/>
    <n v="0"/>
    <n v="0"/>
    <n v="0"/>
    <n v="0"/>
    <n v="0"/>
    <n v="0"/>
    <n v="0"/>
    <n v="0"/>
    <n v="0"/>
    <n v="0"/>
    <n v="0"/>
    <n v="0"/>
    <n v="0"/>
    <n v="0"/>
    <n v="0"/>
    <n v="0"/>
    <n v="0"/>
    <n v="0"/>
    <m/>
    <n v="0"/>
    <n v="0"/>
    <n v="0"/>
    <n v="0"/>
    <n v="0"/>
    <x v="0"/>
    <m/>
    <x v="12"/>
    <x v="8"/>
    <s v="no impacts"/>
    <x v="6"/>
    <s v=""/>
    <s v="ADM_074"/>
    <m/>
  </r>
  <r>
    <s v="Ngd-La-Gare"/>
    <s v="ADM_002"/>
    <s v="Ngaoundere"/>
    <s v="OCM/Strategique"/>
    <m/>
    <s v="ADAMAOUA"/>
    <s v="Ngaoundere"/>
    <s v="Huawei"/>
    <n v="0"/>
    <n v="0"/>
    <n v="0"/>
    <n v="0"/>
    <n v="0"/>
    <n v="0"/>
    <n v="0"/>
    <n v="0"/>
    <n v="0"/>
    <n v="0"/>
    <n v="0"/>
    <n v="0"/>
    <n v="0"/>
    <n v="0"/>
    <n v="0"/>
    <n v="0"/>
    <n v="0"/>
    <n v="0"/>
    <n v="0"/>
    <n v="0"/>
    <m/>
    <n v="0"/>
    <n v="0"/>
    <n v="0"/>
    <n v="0"/>
    <n v="0"/>
    <x v="0"/>
    <m/>
    <x v="12"/>
    <x v="8"/>
    <s v="no impacts"/>
    <x v="6"/>
    <s v=""/>
    <s v="ADM_002"/>
    <m/>
  </r>
  <r>
    <s v="Ngd-Gadamadanga"/>
    <s v="ADM_087"/>
    <s v="Ngaoundere"/>
    <s v="IHS"/>
    <s v="Grid-Gen"/>
    <s v="ADAMAOUA"/>
    <s v="Ngaoundere"/>
    <s v="Huawei"/>
    <n v="0"/>
    <n v="0"/>
    <n v="0"/>
    <n v="0"/>
    <n v="0"/>
    <n v="0"/>
    <n v="0"/>
    <n v="0"/>
    <n v="0"/>
    <n v="0"/>
    <n v="0"/>
    <n v="0"/>
    <n v="0"/>
    <n v="0"/>
    <n v="0"/>
    <n v="0"/>
    <n v="0"/>
    <n v="0"/>
    <n v="0"/>
    <n v="0"/>
    <m/>
    <n v="0"/>
    <n v="0"/>
    <n v="0"/>
    <n v="0"/>
    <n v="0"/>
    <x v="0"/>
    <m/>
    <x v="12"/>
    <x v="8"/>
    <s v="no impacts"/>
    <x v="6"/>
    <s v=""/>
    <s v="ADM_087"/>
    <m/>
  </r>
  <r>
    <s v="Ngd-Bamyangal-II-IHS"/>
    <s v="ADM_085"/>
    <s v="Ngaoundere"/>
    <s v="IHS"/>
    <s v="Grid-Gen"/>
    <s v="ADAMAOUA"/>
    <s v="Ngaoundere"/>
    <s v="Huawei"/>
    <n v="0"/>
    <n v="0"/>
    <n v="0"/>
    <n v="0"/>
    <n v="0"/>
    <n v="0"/>
    <n v="0"/>
    <n v="0"/>
    <n v="0"/>
    <n v="0"/>
    <n v="0"/>
    <n v="0"/>
    <n v="0"/>
    <n v="0"/>
    <n v="0"/>
    <n v="0"/>
    <n v="0"/>
    <n v="0"/>
    <n v="0"/>
    <n v="0"/>
    <m/>
    <n v="0"/>
    <n v="0"/>
    <n v="0"/>
    <n v="0"/>
    <n v="0"/>
    <x v="0"/>
    <m/>
    <x v="12"/>
    <x v="8"/>
    <s v="no impacts"/>
    <x v="6"/>
    <s v=""/>
    <s v="ADM_085"/>
    <m/>
  </r>
  <r>
    <s v="Boko-Douala"/>
    <s v="LIT_240"/>
    <s v="Douala"/>
    <s v="IHS"/>
    <s v="Grid-Gen"/>
    <s v="LITTORAL"/>
    <s v="Douala"/>
    <s v="ZTE"/>
    <n v="0"/>
    <n v="0"/>
    <n v="0"/>
    <n v="0"/>
    <n v="0"/>
    <n v="0"/>
    <n v="0"/>
    <n v="0"/>
    <n v="0"/>
    <n v="0"/>
    <n v="0"/>
    <n v="0"/>
    <n v="0"/>
    <n v="0"/>
    <n v="0"/>
    <n v="0"/>
    <n v="0"/>
    <n v="0"/>
    <n v="0"/>
    <n v="0"/>
    <m/>
    <n v="0"/>
    <n v="0"/>
    <n v="0"/>
    <n v="0"/>
    <n v="0"/>
    <x v="0"/>
    <m/>
    <x v="12"/>
    <x v="8"/>
    <s v="no impacts"/>
    <x v="6"/>
    <s v=""/>
    <s v="LIT_240"/>
    <m/>
  </r>
  <r>
    <s v="Koupa-Kagnam"/>
    <s v="OST_114"/>
    <s v="OUEST"/>
    <s v="IHS"/>
    <s v="Grid-Gen"/>
    <s v="OUEST"/>
    <s v="Koupa-Kagnam"/>
    <s v="Huawei"/>
    <n v="0"/>
    <n v="0"/>
    <n v="0"/>
    <n v="0"/>
    <n v="0"/>
    <n v="0"/>
    <n v="0"/>
    <n v="0"/>
    <n v="0"/>
    <n v="0"/>
    <n v="0"/>
    <n v="0"/>
    <n v="0"/>
    <n v="0"/>
    <n v="0"/>
    <n v="0"/>
    <n v="0"/>
    <n v="0"/>
    <n v="0"/>
    <n v="0"/>
    <m/>
    <n v="0"/>
    <n v="0"/>
    <n v="0"/>
    <n v="0"/>
    <n v="0"/>
    <x v="0"/>
    <m/>
    <x v="12"/>
    <x v="8"/>
    <s v="no impacts"/>
    <x v="6"/>
    <s v=""/>
    <s v="OST_114"/>
    <m/>
  </r>
  <r>
    <s v="Rey-Bouba"/>
    <s v="NRD_023"/>
    <s v="NORD"/>
    <s v="IHS"/>
    <s v="Grid-Gen"/>
    <s v="NORD"/>
    <s v="Rey-bouba"/>
    <s v="Huawei"/>
    <n v="0"/>
    <n v="0"/>
    <n v="0"/>
    <n v="0"/>
    <n v="0"/>
    <n v="0"/>
    <n v="0"/>
    <n v="0"/>
    <n v="0"/>
    <n v="0"/>
    <n v="0"/>
    <n v="0"/>
    <n v="0"/>
    <n v="0"/>
    <n v="0"/>
    <n v="0"/>
    <n v="0"/>
    <n v="0"/>
    <n v="0"/>
    <n v="0"/>
    <m/>
    <n v="0"/>
    <n v="0"/>
    <n v="0"/>
    <n v="0"/>
    <n v="0"/>
    <x v="0"/>
    <m/>
    <x v="12"/>
    <x v="8"/>
    <s v="no impacts"/>
    <x v="6"/>
    <s v=""/>
    <s v="NRD_023"/>
    <m/>
  </r>
  <r>
    <s v="Tchollire"/>
    <s v="NRD_008"/>
    <s v="NORD"/>
    <s v="IHS"/>
    <s v="Grid-Hybrid-Gen"/>
    <s v="NORD"/>
    <s v="Tchollire"/>
    <s v="Huawei"/>
    <n v="0"/>
    <n v="0"/>
    <n v="0"/>
    <n v="0"/>
    <n v="0"/>
    <n v="0"/>
    <n v="0"/>
    <n v="0"/>
    <n v="0"/>
    <n v="0"/>
    <n v="0"/>
    <n v="0"/>
    <n v="0"/>
    <n v="0"/>
    <n v="0"/>
    <n v="0"/>
    <n v="0"/>
    <n v="0"/>
    <n v="0"/>
    <n v="0"/>
    <m/>
    <n v="0"/>
    <n v="0"/>
    <n v="0"/>
    <n v="0"/>
    <n v="0"/>
    <x v="0"/>
    <m/>
    <x v="12"/>
    <x v="8"/>
    <s v="no impacts"/>
    <x v="6"/>
    <s v=""/>
    <s v="NRD_008"/>
    <m/>
  </r>
  <r>
    <s v="Gouna"/>
    <s v="NRD_031"/>
    <s v="NORD"/>
    <s v="IHS"/>
    <s v="Solar-Gen"/>
    <s v="NORD"/>
    <s v="Gouna"/>
    <s v="Huawei"/>
    <n v="0"/>
    <n v="0"/>
    <n v="0"/>
    <n v="0"/>
    <n v="0"/>
    <n v="0"/>
    <n v="0"/>
    <n v="0"/>
    <n v="0"/>
    <n v="0"/>
    <n v="0"/>
    <n v="0"/>
    <n v="0"/>
    <n v="0"/>
    <n v="0"/>
    <n v="0"/>
    <n v="0"/>
    <n v="0"/>
    <n v="0"/>
    <n v="0"/>
    <m/>
    <n v="0"/>
    <n v="0"/>
    <n v="0"/>
    <n v="0"/>
    <n v="0"/>
    <x v="0"/>
    <m/>
    <x v="12"/>
    <x v="8"/>
    <s v="no impacts"/>
    <x v="6"/>
    <s v=""/>
    <s v="NRD_031"/>
    <m/>
  </r>
  <r>
    <s v="Pitchoumba"/>
    <s v="NRD_171"/>
    <s v="NORD"/>
    <s v="CAMUSAT"/>
    <s v="Hybrid Solar - S3"/>
    <s v="NORD"/>
    <s v="PITCHOUMBA"/>
    <s v="Huawei"/>
    <n v="0"/>
    <n v="0"/>
    <n v="0"/>
    <n v="0"/>
    <n v="0"/>
    <n v="0"/>
    <n v="0"/>
    <n v="0"/>
    <n v="0"/>
    <n v="0"/>
    <n v="0"/>
    <n v="0"/>
    <n v="0"/>
    <n v="0"/>
    <n v="0"/>
    <n v="0"/>
    <n v="0"/>
    <n v="0"/>
    <n v="0"/>
    <n v="0"/>
    <m/>
    <n v="0"/>
    <n v="0"/>
    <n v="0"/>
    <n v="0"/>
    <n v="0"/>
    <x v="0"/>
    <m/>
    <x v="12"/>
    <x v="8"/>
    <s v="no impacts"/>
    <x v="6"/>
    <s v=""/>
    <s v="NRD_171"/>
    <m/>
  </r>
  <r>
    <s v="Lagdo-Marche"/>
    <s v="NRD_077"/>
    <s v="NORD"/>
    <s v="IHS"/>
    <s v="Grid-Gen"/>
    <s v="NORD"/>
    <s v="Lagdo"/>
    <s v="Huawei"/>
    <n v="0"/>
    <n v="0"/>
    <n v="0"/>
    <n v="0"/>
    <n v="0"/>
    <n v="0"/>
    <n v="0"/>
    <n v="0"/>
    <n v="0"/>
    <n v="0"/>
    <n v="0"/>
    <n v="0"/>
    <n v="0"/>
    <n v="0"/>
    <n v="0"/>
    <n v="0"/>
    <n v="0"/>
    <n v="0"/>
    <n v="0"/>
    <n v="0"/>
    <m/>
    <n v="0"/>
    <n v="0"/>
    <n v="0"/>
    <n v="0"/>
    <n v="0"/>
    <x v="0"/>
    <m/>
    <x v="12"/>
    <x v="8"/>
    <s v="no impacts"/>
    <x v="6"/>
    <s v=""/>
    <s v="NRD_077"/>
    <m/>
  </r>
  <r>
    <s v="Lagdo"/>
    <s v="NRD_012"/>
    <s v="NORD"/>
    <s v="IHS"/>
    <s v="Grid-Gen"/>
    <s v="NORD"/>
    <s v="Lagdo"/>
    <s v="Huawei"/>
    <n v="0"/>
    <n v="0"/>
    <n v="0"/>
    <n v="0"/>
    <n v="0"/>
    <n v="0"/>
    <n v="0"/>
    <n v="0"/>
    <n v="0"/>
    <n v="0"/>
    <n v="0"/>
    <n v="0"/>
    <n v="0"/>
    <n v="0"/>
    <n v="0"/>
    <n v="0"/>
    <n v="0"/>
    <n v="0"/>
    <n v="0"/>
    <n v="0"/>
    <m/>
    <n v="0"/>
    <n v="0"/>
    <n v="0"/>
    <n v="0"/>
    <n v="0"/>
    <x v="0"/>
    <m/>
    <x v="12"/>
    <x v="8"/>
    <s v="no impacts"/>
    <x v="6"/>
    <s v=""/>
    <s v="NRD_012"/>
    <m/>
  </r>
  <r>
    <s v="Djarako"/>
    <s v="NRD_030"/>
    <s v="NORD"/>
    <s v="IHS"/>
    <s v="Gen Only"/>
    <s v="NORD"/>
    <s v="Djarako"/>
    <s v="Huawei"/>
    <n v="0"/>
    <n v="0"/>
    <n v="0"/>
    <n v="0"/>
    <n v="0"/>
    <n v="0"/>
    <n v="0"/>
    <n v="0"/>
    <n v="0"/>
    <n v="0"/>
    <n v="0"/>
    <n v="0"/>
    <n v="0"/>
    <n v="0"/>
    <n v="0"/>
    <n v="0"/>
    <n v="0"/>
    <n v="0"/>
    <n v="0"/>
    <n v="0"/>
    <m/>
    <n v="0"/>
    <n v="0"/>
    <n v="0"/>
    <n v="0"/>
    <n v="0"/>
    <x v="0"/>
    <m/>
    <x v="12"/>
    <x v="8"/>
    <s v="no impacts"/>
    <x v="6"/>
    <s v=""/>
    <s v="NRD_030"/>
    <m/>
  </r>
  <r>
    <s v="Bonawon"/>
    <s v="LIT_400"/>
    <s v="Douala"/>
    <s v="IHS"/>
    <s v="Grid-Gen"/>
    <s v="LITTORAL"/>
    <s v="Douala"/>
    <s v="ZTE"/>
    <n v="0"/>
    <n v="0"/>
    <n v="0"/>
    <n v="0"/>
    <n v="0"/>
    <n v="0"/>
    <n v="0"/>
    <n v="0"/>
    <n v="0"/>
    <n v="0"/>
    <n v="0"/>
    <n v="0"/>
    <n v="0"/>
    <n v="0"/>
    <n v="0"/>
    <n v="0"/>
    <n v="0"/>
    <n v="0"/>
    <n v="0"/>
    <n v="0"/>
    <m/>
    <n v="0"/>
    <n v="0"/>
    <n v="0"/>
    <n v="0"/>
    <n v="0"/>
    <x v="0"/>
    <m/>
    <x v="12"/>
    <x v="8"/>
    <s v="no impacts"/>
    <x v="6"/>
    <s v=""/>
    <s v="LIT_400"/>
    <m/>
  </r>
  <r>
    <s v="Oyak"/>
    <s v="LIT_222"/>
    <s v="Douala"/>
    <s v="IHS"/>
    <s v="Grid-Gen"/>
    <s v="LITTORAL"/>
    <s v="Douala"/>
    <s v="ZTE"/>
    <n v="0"/>
    <n v="0"/>
    <n v="0"/>
    <n v="0"/>
    <n v="0"/>
    <n v="0"/>
    <n v="0"/>
    <n v="0"/>
    <n v="0"/>
    <n v="0"/>
    <n v="0"/>
    <n v="0"/>
    <n v="0"/>
    <n v="0"/>
    <n v="0"/>
    <n v="0"/>
    <n v="0"/>
    <n v="0"/>
    <n v="0"/>
    <n v="0"/>
    <m/>
    <n v="0"/>
    <n v="0"/>
    <n v="0"/>
    <n v="0"/>
    <n v="0"/>
    <x v="0"/>
    <m/>
    <x v="12"/>
    <x v="8"/>
    <s v="no impacts"/>
    <x v="6"/>
    <s v=""/>
    <s v="LIT_222"/>
    <m/>
  </r>
  <r>
    <s v="Chevreuil"/>
    <s v="LIT_018"/>
    <s v="Douala"/>
    <s v="IHS"/>
    <s v="Grid-Gen"/>
    <s v="LITTORAL"/>
    <s v="Douala"/>
    <s v="ZTE"/>
    <n v="0"/>
    <n v="0"/>
    <n v="0"/>
    <n v="0"/>
    <n v="0"/>
    <n v="0"/>
    <n v="0"/>
    <n v="0"/>
    <n v="0"/>
    <n v="0"/>
    <n v="0"/>
    <n v="0"/>
    <n v="0"/>
    <n v="0"/>
    <n v="0"/>
    <n v="0"/>
    <n v="0"/>
    <n v="0"/>
    <n v="0"/>
    <n v="0"/>
    <m/>
    <n v="0"/>
    <n v="0"/>
    <n v="0"/>
    <n v="0"/>
    <n v="0"/>
    <x v="0"/>
    <m/>
    <x v="12"/>
    <x v="8"/>
    <s v="no impacts"/>
    <x v="6"/>
    <s v=""/>
    <s v="LIT_018"/>
    <m/>
  </r>
  <r>
    <s v="Bfsam-Eveche-Carrefour"/>
    <s v="OST_066"/>
    <s v="Bafoussam"/>
    <s v="IHS"/>
    <s v="Grid-Gen"/>
    <s v="OUEST"/>
    <s v="Bafoussam"/>
    <s v="Huawei"/>
    <n v="0"/>
    <n v="0"/>
    <n v="0"/>
    <n v="0"/>
    <n v="0"/>
    <n v="0"/>
    <n v="0"/>
    <n v="0"/>
    <n v="0"/>
    <n v="0"/>
    <n v="0"/>
    <n v="0"/>
    <n v="0"/>
    <n v="0"/>
    <n v="0"/>
    <n v="0"/>
    <n v="0"/>
    <n v="0"/>
    <n v="0"/>
    <n v="0"/>
    <m/>
    <n v="0"/>
    <n v="0"/>
    <n v="0"/>
    <n v="0"/>
    <n v="0"/>
    <x v="0"/>
    <m/>
    <x v="12"/>
    <x v="8"/>
    <s v="no impacts"/>
    <x v="6"/>
    <s v=""/>
    <s v="OST_066"/>
    <m/>
  </r>
  <r>
    <s v="Bilongue"/>
    <s v="LIT_425"/>
    <s v="Douala"/>
    <s v="IHS"/>
    <s v="Grid-Gen"/>
    <s v="LITTORAL"/>
    <s v="Douala"/>
    <s v="ZTE"/>
    <n v="0"/>
    <n v="0"/>
    <n v="0"/>
    <n v="0"/>
    <n v="0"/>
    <n v="0"/>
    <n v="0"/>
    <n v="0"/>
    <n v="0.4585755336968832"/>
    <n v="0"/>
    <n v="0"/>
    <n v="0"/>
    <n v="0"/>
    <n v="0"/>
    <n v="0"/>
    <n v="0"/>
    <n v="0"/>
    <n v="0"/>
    <n v="0"/>
    <n v="0"/>
    <m/>
    <n v="0"/>
    <n v="0"/>
    <n v="0"/>
    <n v="0"/>
    <n v="0"/>
    <x v="0"/>
    <m/>
    <x v="12"/>
    <x v="8"/>
    <s v="no impacts"/>
    <x v="6"/>
    <s v=""/>
    <s v="LIT_425"/>
    <m/>
  </r>
  <r>
    <s v="Ferme-Suisse"/>
    <s v="LIT_006"/>
    <s v="LITTORAL"/>
    <s v="IHS"/>
    <s v="Grid-Gen"/>
    <s v="LITTORAL"/>
    <s v="Ferme-Suisse"/>
    <s v="ZTE"/>
    <n v="0"/>
    <n v="0"/>
    <n v="0"/>
    <n v="0"/>
    <n v="0"/>
    <n v="0"/>
    <n v="0"/>
    <n v="0"/>
    <n v="0"/>
    <n v="0"/>
    <n v="0"/>
    <n v="0"/>
    <n v="0"/>
    <n v="0"/>
    <n v="0"/>
    <n v="0"/>
    <n v="0"/>
    <n v="0"/>
    <n v="0"/>
    <n v="0"/>
    <m/>
    <n v="0"/>
    <n v="0"/>
    <n v="0"/>
    <n v="0"/>
    <n v="0"/>
    <x v="0"/>
    <m/>
    <x v="12"/>
    <x v="8"/>
    <s v="no impacts"/>
    <x v="6"/>
    <s v=""/>
    <s v="LIT_006"/>
    <m/>
  </r>
  <r>
    <s v="Kompigna"/>
    <s v="LIT_111"/>
    <s v="LITTORAL"/>
    <s v="IHS"/>
    <s v="Grid-Gen"/>
    <s v="LITTORAL"/>
    <s v="Kompigna"/>
    <s v="ZTE"/>
    <n v="0"/>
    <n v="0"/>
    <n v="0"/>
    <n v="0"/>
    <n v="0"/>
    <n v="0"/>
    <n v="0"/>
    <n v="0"/>
    <n v="0"/>
    <n v="0"/>
    <n v="0"/>
    <n v="0"/>
    <n v="0"/>
    <n v="0"/>
    <n v="0"/>
    <n v="0"/>
    <n v="0"/>
    <n v="0"/>
    <n v="0"/>
    <n v="0"/>
    <m/>
    <n v="0"/>
    <n v="0"/>
    <n v="0"/>
    <n v="0"/>
    <n v="0"/>
    <x v="0"/>
    <m/>
    <x v="12"/>
    <x v="8"/>
    <s v="no impacts"/>
    <x v="6"/>
    <s v=""/>
    <s v="LIT_111"/>
    <m/>
  </r>
  <r>
    <s v="Kopongo"/>
    <s v="LIT_509"/>
    <s v="LITTORAL"/>
    <s v="IHS"/>
    <s v="Grid-Gen"/>
    <s v="LITTORAL"/>
    <s v="Kopongo"/>
    <s v="ZTE"/>
    <n v="0"/>
    <n v="0"/>
    <n v="0"/>
    <n v="0"/>
    <n v="0"/>
    <n v="0"/>
    <n v="0"/>
    <n v="0"/>
    <n v="0"/>
    <n v="0"/>
    <n v="0"/>
    <n v="0"/>
    <n v="0"/>
    <n v="0"/>
    <n v="0"/>
    <n v="0"/>
    <n v="0"/>
    <n v="0"/>
    <n v="0"/>
    <n v="0"/>
    <m/>
    <n v="0"/>
    <n v="0"/>
    <n v="0"/>
    <n v="0"/>
    <n v="0"/>
    <x v="0"/>
    <m/>
    <x v="12"/>
    <x v="8"/>
    <s v="no impacts"/>
    <x v="6"/>
    <s v=""/>
    <s v="LIT_509"/>
    <m/>
  </r>
  <r>
    <s v="Bagofit"/>
    <s v="EST_082"/>
    <s v="CENTRE"/>
    <s v="IHS"/>
    <s v="GenOnly"/>
    <s v="EST"/>
    <s v="Bagofit"/>
    <s v="ZTE"/>
    <n v="0"/>
    <n v="0"/>
    <n v="0"/>
    <n v="0"/>
    <n v="0"/>
    <n v="0"/>
    <n v="0"/>
    <n v="0"/>
    <n v="0"/>
    <n v="0"/>
    <n v="0"/>
    <n v="0"/>
    <n v="0"/>
    <n v="0"/>
    <n v="0"/>
    <n v="0"/>
    <n v="0"/>
    <n v="0"/>
    <n v="0"/>
    <n v="0"/>
    <m/>
    <n v="0"/>
    <n v="0"/>
    <n v="0"/>
    <n v="0"/>
    <n v="0"/>
    <x v="0"/>
    <m/>
    <x v="12"/>
    <x v="8"/>
    <s v="no impacts"/>
    <x v="6"/>
    <s v=""/>
    <s v="EST_082"/>
    <m/>
  </r>
  <r>
    <s v="Ntoumba"/>
    <s v="CTR_355"/>
    <s v="CENTRE"/>
    <s v="IHS"/>
    <s v="Grid-Gen"/>
    <s v="CENTRE"/>
    <s v="Ntoumba"/>
    <s v="ZTE"/>
    <n v="0"/>
    <n v="0"/>
    <n v="0"/>
    <n v="0"/>
    <n v="0"/>
    <n v="0"/>
    <n v="0"/>
    <n v="0"/>
    <n v="0"/>
    <n v="0"/>
    <n v="0"/>
    <n v="0"/>
    <n v="0"/>
    <n v="0"/>
    <n v="0"/>
    <n v="0"/>
    <n v="0"/>
    <n v="0"/>
    <n v="0"/>
    <n v="0"/>
    <m/>
    <n v="0"/>
    <n v="0"/>
    <n v="0"/>
    <n v="0"/>
    <n v="0"/>
    <x v="0"/>
    <m/>
    <x v="12"/>
    <x v="8"/>
    <s v="no impacts"/>
    <x v="6"/>
    <s v=""/>
    <s v="CTR_355"/>
    <m/>
  </r>
  <r>
    <s v="Meyo-Centre"/>
    <s v="CTR_145"/>
    <s v="CENTRE"/>
    <s v="IHS"/>
    <s v="Solar-Gen-Lithium"/>
    <s v="CENTRE"/>
    <s v="Meyo"/>
    <s v="ZTE"/>
    <n v="0"/>
    <n v="0"/>
    <n v="0"/>
    <n v="0"/>
    <n v="0"/>
    <n v="0"/>
    <n v="0"/>
    <n v="0"/>
    <n v="0"/>
    <n v="0"/>
    <n v="0"/>
    <n v="0"/>
    <n v="0"/>
    <n v="0"/>
    <n v="0"/>
    <n v="0"/>
    <n v="0"/>
    <n v="0"/>
    <n v="0"/>
    <n v="0"/>
    <m/>
    <n v="0"/>
    <n v="0"/>
    <n v="0"/>
    <n v="0"/>
    <n v="0"/>
    <x v="0"/>
    <m/>
    <x v="12"/>
    <x v="8"/>
    <s v="no impacts"/>
    <x v="6"/>
    <s v=""/>
    <s v="CTR_145"/>
    <m/>
  </r>
  <r>
    <s v="Mengang-MTN"/>
    <s v="CTR_306"/>
    <s v="CENTRE"/>
    <s v="IHS"/>
    <s v="Grid-Gen"/>
    <s v="CENTRE"/>
    <s v="Mengang"/>
    <s v="ZTE"/>
    <n v="0"/>
    <n v="0"/>
    <n v="0"/>
    <n v="0"/>
    <n v="0"/>
    <n v="0"/>
    <n v="0"/>
    <n v="0"/>
    <n v="0"/>
    <n v="0"/>
    <n v="0"/>
    <n v="0"/>
    <n v="0"/>
    <n v="0"/>
    <n v="0"/>
    <n v="0"/>
    <n v="0"/>
    <n v="0"/>
    <n v="0"/>
    <n v="0"/>
    <m/>
    <n v="0"/>
    <n v="0"/>
    <n v="0"/>
    <n v="0"/>
    <n v="0"/>
    <x v="0"/>
    <m/>
    <x v="12"/>
    <x v="8"/>
    <s v="no impacts"/>
    <x v="6"/>
    <s v=""/>
    <s v="CTR_306"/>
    <m/>
  </r>
  <r>
    <s v="Missole"/>
    <s v="LIT_227"/>
    <s v="LITTORAL"/>
    <s v="IHS"/>
    <s v="Hybrid-Gen"/>
    <s v="LITTORAL"/>
    <s v="Missole"/>
    <s v="ZTE"/>
    <n v="0"/>
    <n v="0"/>
    <n v="0"/>
    <n v="0"/>
    <n v="0"/>
    <n v="0"/>
    <n v="0"/>
    <n v="0"/>
    <n v="0"/>
    <n v="0"/>
    <n v="0"/>
    <n v="0"/>
    <n v="0"/>
    <n v="0"/>
    <n v="0"/>
    <n v="0"/>
    <n v="0"/>
    <n v="0"/>
    <n v="0"/>
    <n v="0"/>
    <m/>
    <n v="0"/>
    <n v="0"/>
    <n v="0"/>
    <n v="0"/>
    <n v="0"/>
    <x v="0"/>
    <m/>
    <x v="6"/>
    <x v="2"/>
    <s v="Warehouse HUAWEI"/>
    <x v="2"/>
    <s v="(05/06/2026  cell zte):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05/06/2026  cell zte):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05/06/2026  cell zte): _x000a_06/05/2026 : Cde en cours _x000a_05/05/2026 : Commande en cours du jumpeurs_x000a_04/05/2026 : Commande en cours du jumpeurs _x000a_02/05/2026 : Intervention prevu pour ce jour || FME sur site || Intervention en cours _x000a_30/04/2026 : Besoin d'analyse BO RAN || Site unstble Activate FME Maruis to Check and clean jumper, port 3 of RRU61 || Fme active ||  Escalade faite au RM || Feedback RM  : Pending/01-05-2026"/>
    <s v="LIT_227"/>
    <m/>
  </r>
  <r>
    <s v="Ndokohok-IHS"/>
    <s v="OST_025"/>
    <s v="CENTRE"/>
    <s v="IHS"/>
    <s v="Grid-Gen"/>
    <s v="OUEST"/>
    <s v="Makenene"/>
    <s v="ZTE"/>
    <n v="0"/>
    <n v="0"/>
    <n v="0"/>
    <n v="0"/>
    <n v="0"/>
    <n v="0"/>
    <n v="0"/>
    <n v="0"/>
    <n v="0"/>
    <n v="0"/>
    <n v="0"/>
    <n v="0"/>
    <n v="0"/>
    <n v="0"/>
    <n v="0"/>
    <n v="0"/>
    <n v="0"/>
    <n v="0"/>
    <n v="0"/>
    <n v="0"/>
    <m/>
    <n v="0"/>
    <n v="0"/>
    <n v="0"/>
    <n v="0"/>
    <n v="0"/>
    <x v="0"/>
    <m/>
    <x v="12"/>
    <x v="8"/>
    <s v="no impacts"/>
    <x v="6"/>
    <s v=""/>
    <s v="OST_025"/>
    <m/>
  </r>
  <r>
    <s v="Dibombari"/>
    <s v="LIT_187"/>
    <s v="LITTORAL"/>
    <s v="IHS"/>
    <s v="Grid-Gen"/>
    <s v="LITTORAL"/>
    <s v="Dibombari"/>
    <s v="ZTE"/>
    <n v="0"/>
    <n v="0"/>
    <n v="0"/>
    <n v="0"/>
    <n v="0"/>
    <n v="0"/>
    <n v="0"/>
    <n v="0"/>
    <n v="0"/>
    <n v="0"/>
    <n v="0"/>
    <n v="0"/>
    <n v="0"/>
    <n v="0"/>
    <n v="0"/>
    <n v="0"/>
    <n v="0"/>
    <n v="0"/>
    <n v="0"/>
    <n v="0"/>
    <m/>
    <n v="0"/>
    <n v="0"/>
    <n v="0"/>
    <n v="0"/>
    <n v="0"/>
    <x v="0"/>
    <m/>
    <x v="12"/>
    <x v="8"/>
    <s v="no impacts"/>
    <x v="6"/>
    <s v=""/>
    <s v="LIT_187"/>
    <m/>
  </r>
  <r>
    <s v="Sud-Cameroun-Hevea-Camtel"/>
    <s v="SUD_055"/>
    <s v="LITTORAL"/>
    <s v="CAMUSAT"/>
    <s v="Good Grid no GE - 8h"/>
    <s v="SUD"/>
    <s v="Niete"/>
    <s v="ZTE"/>
    <n v="0"/>
    <n v="0"/>
    <n v="0"/>
    <n v="0"/>
    <n v="0"/>
    <n v="0"/>
    <n v="0"/>
    <n v="0"/>
    <n v="0"/>
    <n v="0"/>
    <n v="0"/>
    <n v="0"/>
    <n v="0"/>
    <n v="0"/>
    <n v="0"/>
    <n v="0"/>
    <n v="0"/>
    <n v="0"/>
    <n v="0"/>
    <n v="0"/>
    <m/>
    <n v="0"/>
    <n v="0"/>
    <n v="0"/>
    <n v="0"/>
    <n v="0"/>
    <x v="0"/>
    <m/>
    <x v="11"/>
    <x v="7"/>
    <s v="Sites strategiques, MLL, Pylone, etc."/>
    <x v="0"/>
    <s v="(05/06/2026 ocm ran 18h): 06.05.26: FME Kenfack is activated to check, update ASAP_x000a_Site is not supervised. Mobilize FME locally for tshoot / FME activated eta asap ||"/>
    <s v="SUD_055"/>
    <m/>
  </r>
  <r>
    <s v="Bonalea"/>
    <s v="LIT_296"/>
    <s v="LITTORAL"/>
    <s v="IHS"/>
    <s v="Grid-Gen"/>
    <s v="LITTORAL"/>
    <s v="Bonalea"/>
    <s v="ZTE"/>
    <n v="0"/>
    <n v="0"/>
    <n v="0"/>
    <n v="0"/>
    <n v="0"/>
    <n v="0"/>
    <n v="0"/>
    <n v="0"/>
    <n v="0"/>
    <n v="0"/>
    <n v="0"/>
    <n v="0"/>
    <n v="0"/>
    <n v="0"/>
    <n v="0"/>
    <n v="0"/>
    <n v="0"/>
    <n v="0"/>
    <n v="0"/>
    <n v="0"/>
    <m/>
    <n v="0"/>
    <n v="0"/>
    <n v="0"/>
    <n v="0"/>
    <n v="0"/>
    <x v="0"/>
    <m/>
    <x v="12"/>
    <x v="8"/>
    <s v="no impacts"/>
    <x v="6"/>
    <s v=""/>
    <s v="LIT_296"/>
    <m/>
  </r>
  <r>
    <s v="Dogba-IHS"/>
    <s v="EXN_171"/>
    <s v="EXTREME-NORD"/>
    <s v="IHS"/>
    <s v="Gen Only"/>
    <s v="EXTREME-NORD"/>
    <s v="Dogba"/>
    <s v="NOKIA"/>
    <n v="0.2845787430767871"/>
    <n v="0"/>
    <n v="0"/>
    <n v="3.38886099494609E-3"/>
    <n v="0.54404468898060421"/>
    <n v="0"/>
    <n v="0"/>
    <n v="0"/>
    <n v="0"/>
    <n v="1.7836110499716445E-3"/>
    <n v="1.5767339689282551"/>
    <n v="0"/>
    <n v="3.413273167473144"/>
    <n v="0.42553565423980527"/>
    <n v="0"/>
    <n v="0"/>
    <n v="0"/>
    <n v="0"/>
    <n v="0"/>
    <n v="0"/>
    <m/>
    <n v="0"/>
    <n v="0"/>
    <n v="0"/>
    <n v="0"/>
    <n v="0"/>
    <x v="2"/>
    <m/>
    <x v="12"/>
    <x v="8"/>
    <s v="no impacts"/>
    <x v="6"/>
    <s v=""/>
    <s v="EXN_171"/>
    <m/>
  </r>
  <r>
    <s v="Bare"/>
    <s v="LIT_112"/>
    <s v="LITTORAL"/>
    <s v="IHS"/>
    <s v="Grid-Gen"/>
    <s v="LITTORAL"/>
    <s v="Bare"/>
    <s v="ZTE"/>
    <n v="0"/>
    <n v="0"/>
    <n v="0"/>
    <n v="0"/>
    <n v="0"/>
    <n v="0"/>
    <n v="0"/>
    <n v="0"/>
    <n v="0"/>
    <n v="0"/>
    <n v="0"/>
    <n v="0"/>
    <n v="0"/>
    <n v="0"/>
    <n v="0"/>
    <n v="0"/>
    <n v="0"/>
    <n v="0"/>
    <n v="0"/>
    <n v="0"/>
    <m/>
    <n v="0"/>
    <n v="0"/>
    <n v="0"/>
    <n v="0"/>
    <n v="0"/>
    <x v="0"/>
    <m/>
    <x v="6"/>
    <x v="2"/>
    <s v="Warehouse HUAWEI"/>
    <x v="2"/>
    <s v="(05/06/2026  cell zte):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6/2026  cell zte):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6/2026  cell zte):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
    <s v="LIT_112"/>
    <m/>
  </r>
  <r>
    <s v="Kola-IHS"/>
    <s v="LIT_764"/>
    <s v="LITTORAL"/>
    <s v="IHS"/>
    <s v="Grid-Gen"/>
    <s v="LITTORAL"/>
    <s v="Baaba"/>
    <s v="ZTE"/>
    <n v="0"/>
    <n v="0"/>
    <n v="0"/>
    <n v="0"/>
    <n v="0"/>
    <n v="0"/>
    <n v="0"/>
    <n v="0"/>
    <n v="0"/>
    <n v="0"/>
    <n v="0"/>
    <n v="0"/>
    <n v="0"/>
    <n v="0"/>
    <n v="0"/>
    <n v="0"/>
    <n v="0"/>
    <n v="0"/>
    <n v="0"/>
    <n v="0"/>
    <m/>
    <n v="0"/>
    <n v="0"/>
    <n v="0"/>
    <n v="0"/>
    <n v="0"/>
    <x v="0"/>
    <m/>
    <x v="12"/>
    <x v="8"/>
    <s v="no impacts"/>
    <x v="6"/>
    <s v=""/>
    <s v="LIT_764"/>
    <m/>
  </r>
  <r>
    <s v="Ndoulou-IHS"/>
    <s v="LIT_431"/>
    <s v="LITTORAL"/>
    <s v="IHS"/>
    <s v="Grid-Gen"/>
    <s v="LITTORAL"/>
    <s v="Ndoulou"/>
    <s v="ZTE"/>
    <n v="0"/>
    <n v="0"/>
    <n v="0"/>
    <n v="0"/>
    <n v="0"/>
    <n v="0"/>
    <n v="0"/>
    <n v="0"/>
    <n v="0"/>
    <n v="0"/>
    <n v="0"/>
    <n v="0"/>
    <n v="0"/>
    <n v="0"/>
    <n v="0"/>
    <n v="0"/>
    <n v="0"/>
    <n v="0"/>
    <n v="0"/>
    <n v="0"/>
    <m/>
    <n v="0"/>
    <n v="0"/>
    <n v="0"/>
    <n v="0"/>
    <n v="0"/>
    <x v="0"/>
    <m/>
    <x v="12"/>
    <x v="8"/>
    <s v="no impacts"/>
    <x v="6"/>
    <s v=""/>
    <s v="LIT_431"/>
    <m/>
  </r>
  <r>
    <s v="Manengole"/>
    <s v="LIT_356"/>
    <s v="LITTORAL"/>
    <s v="IHS"/>
    <s v="Grid-Gen"/>
    <s v="LITTORAL"/>
    <s v="Manengole"/>
    <s v="ZTE"/>
    <n v="0"/>
    <n v="0"/>
    <n v="0"/>
    <n v="0"/>
    <n v="0"/>
    <n v="0"/>
    <n v="0"/>
    <n v="0"/>
    <n v="0"/>
    <n v="0"/>
    <n v="0"/>
    <n v="0"/>
    <n v="0"/>
    <n v="0"/>
    <n v="0"/>
    <n v="0"/>
    <n v="0"/>
    <n v="0"/>
    <n v="0"/>
    <n v="0"/>
    <m/>
    <n v="0"/>
    <n v="0"/>
    <n v="0"/>
    <n v="0"/>
    <n v="0"/>
    <x v="0"/>
    <m/>
    <x v="12"/>
    <x v="8"/>
    <s v="no impacts"/>
    <x v="6"/>
    <s v=""/>
    <s v="LIT_356"/>
    <m/>
  </r>
  <r>
    <s v="Logbadjeck-IHS"/>
    <s v="LIT_503"/>
    <s v="LITTORAL"/>
    <s v="IHS"/>
    <s v="Grid-Gen"/>
    <s v="LITTORAL"/>
    <s v="Logbadjeck"/>
    <s v="ZTE"/>
    <n v="0"/>
    <n v="0"/>
    <n v="0"/>
    <n v="0"/>
    <n v="0"/>
    <n v="0"/>
    <n v="0"/>
    <n v="0"/>
    <n v="0"/>
    <n v="0"/>
    <n v="0"/>
    <n v="0"/>
    <n v="0"/>
    <n v="0"/>
    <n v="0"/>
    <n v="0"/>
    <n v="0"/>
    <n v="0"/>
    <n v="0"/>
    <n v="0"/>
    <m/>
    <n v="0"/>
    <n v="0"/>
    <n v="0"/>
    <n v="0"/>
    <n v="0"/>
    <x v="0"/>
    <m/>
    <x v="12"/>
    <x v="8"/>
    <s v="no impacts"/>
    <x v="6"/>
    <s v=""/>
    <s v="LIT_503"/>
    <m/>
  </r>
  <r>
    <s v="Dizangue-KM14-IHS"/>
    <s v="LIT_496"/>
    <s v="LITTORAL"/>
    <s v="IHS"/>
    <s v="Grid-Gen"/>
    <s v="LITTORAL"/>
    <s v="Dizangue"/>
    <s v="ZTE"/>
    <n v="0"/>
    <n v="0"/>
    <n v="0"/>
    <n v="0"/>
    <n v="0"/>
    <n v="0"/>
    <n v="0"/>
    <n v="0"/>
    <n v="0"/>
    <n v="0"/>
    <n v="0"/>
    <n v="0"/>
    <n v="0"/>
    <n v="0"/>
    <n v="0"/>
    <n v="0"/>
    <n v="0"/>
    <n v="0"/>
    <n v="0"/>
    <n v="0"/>
    <m/>
    <n v="0"/>
    <n v="0"/>
    <n v="0"/>
    <n v="0"/>
    <n v="0"/>
    <x v="0"/>
    <m/>
    <x v="12"/>
    <x v="8"/>
    <s v="no impacts"/>
    <x v="6"/>
    <s v=""/>
    <s v="LIT_496"/>
    <m/>
  </r>
  <r>
    <s v="Meyo-Nkoulou"/>
    <s v="SUD_117"/>
    <s v="CENTRE"/>
    <m/>
    <m/>
    <s v="SUD"/>
    <s v="Kyé-Ossi"/>
    <s v="ZTE"/>
    <n v="0"/>
    <n v="0"/>
    <n v="0"/>
    <n v="0"/>
    <n v="0"/>
    <n v="0"/>
    <n v="0"/>
    <n v="0"/>
    <n v="0"/>
    <n v="0"/>
    <n v="0"/>
    <n v="0"/>
    <n v="0"/>
    <n v="0"/>
    <n v="0"/>
    <n v="0"/>
    <n v="0"/>
    <n v="0"/>
    <n v="0"/>
    <n v="0"/>
    <m/>
    <n v="0"/>
    <n v="0"/>
    <n v="0"/>
    <n v="0"/>
    <n v="0"/>
    <x v="0"/>
    <m/>
    <x v="12"/>
    <x v="8"/>
    <s v="no impacts"/>
    <x v="6"/>
    <s v=""/>
    <s v="SUD_117"/>
    <m/>
  </r>
  <r>
    <s v="Mbongo-IHS"/>
    <s v="LIT_480"/>
    <s v="LITTORAL"/>
    <s v="IHS"/>
    <s v="Grid-Gen"/>
    <s v="LITTORAL"/>
    <s v="Mbongo"/>
    <s v="ZTE"/>
    <n v="0"/>
    <n v="0"/>
    <n v="0"/>
    <n v="0"/>
    <n v="0"/>
    <n v="0"/>
    <n v="0"/>
    <n v="0"/>
    <n v="0"/>
    <n v="0"/>
    <n v="0"/>
    <n v="0"/>
    <n v="0"/>
    <n v="0"/>
    <n v="0"/>
    <n v="0"/>
    <n v="0"/>
    <n v="0"/>
    <n v="0"/>
    <n v="0"/>
    <m/>
    <n v="0"/>
    <n v="0"/>
    <n v="0"/>
    <n v="0"/>
    <n v="0"/>
    <x v="0"/>
    <m/>
    <x v="12"/>
    <x v="8"/>
    <s v="no impacts"/>
    <x v="6"/>
    <s v=""/>
    <s v="LIT_480"/>
    <m/>
  </r>
  <r>
    <s v="Apouh"/>
    <s v="LIT_512"/>
    <s v="LITTORAL"/>
    <s v="IHS"/>
    <s v="Grid-Gen"/>
    <s v="LITTORAL"/>
    <s v="Apouh"/>
    <s v="ZTE"/>
    <n v="0"/>
    <n v="0"/>
    <n v="0"/>
    <n v="0"/>
    <n v="0"/>
    <n v="0"/>
    <n v="0"/>
    <n v="0"/>
    <n v="0"/>
    <n v="0"/>
    <n v="0"/>
    <n v="0"/>
    <n v="0"/>
    <n v="0"/>
    <n v="0"/>
    <n v="0"/>
    <n v="0"/>
    <n v="0"/>
    <n v="0"/>
    <n v="0"/>
    <m/>
    <n v="0"/>
    <n v="0"/>
    <n v="0"/>
    <n v="0"/>
    <n v="0"/>
    <x v="0"/>
    <m/>
    <x v="9"/>
    <x v="5"/>
    <s v="ODU HS"/>
    <x v="5"/>
    <s v="(05/06/2026 ocm ran 10h): 06.05.26: FME en route pour le site pour suite des travaux, ETA=12H UTC_x000a_05.05.26: Site UP mais instable après le travaux menés ce jour sur Dizangue, ODU spare à installer sur le canal main ce 06.05.26_x000a_05.05.26: FME en route pour le site de Dizangue, ETA=11H UTC - FME sur site et travaux en cours_x000a_04.05.26: FME en route pour le site, ETA=15H UTC. Travaux menés sans succès sur site et suite des travaux sur Dizangue ce 05.05.26, escalade faite au PM_x000a_03.05.2026: Spare(ODU) Remplacee mais site toujours down. Le FME n'ayant pas la main sur le FE Dizangue pour troubleshooting. Recommande au FME de S''y rendre pour travaux Conjoint. Update ASAP_x000a_03.05.2026: Spare(ODU) recu Ce matin FME en Rpoute ETA=13H_x000a_02.05.2026: Spare(ODU) received to EDEA and Intervention will be done after Songoulou ETA=15H30_x000a_01.05.2026: Spare MAD par OCM. ODU shipping to Edea ongoing ETD=01.05.2026_x000a_30.04.26: ODU remis ce jour par OCM, ETD à préciser_x000a_28/04/2026 Odu MPT-MC 3DB20858AC  8GHz fautlty pas disponible au WH  commande passé a OCM "/>
    <s v="LIT_512"/>
    <m/>
  </r>
  <r>
    <s v="Ndokok"/>
    <s v="CTR_059"/>
    <s v="LITTORAL"/>
    <s v="IHS"/>
    <s v="Grid-Gen"/>
    <s v="CENTRE"/>
    <s v="Ndokok"/>
    <s v="ZTE"/>
    <n v="0"/>
    <n v="0"/>
    <n v="0"/>
    <n v="0"/>
    <n v="0"/>
    <n v="0"/>
    <n v="0"/>
    <n v="0"/>
    <n v="0"/>
    <n v="0"/>
    <n v="0"/>
    <n v="0"/>
    <n v="0"/>
    <n v="0"/>
    <n v="0"/>
    <n v="0"/>
    <n v="0"/>
    <n v="0"/>
    <n v="0"/>
    <n v="0"/>
    <m/>
    <n v="0"/>
    <n v="0"/>
    <n v="0"/>
    <n v="0"/>
    <n v="0"/>
    <x v="0"/>
    <m/>
    <x v="12"/>
    <x v="8"/>
    <s v="no impacts"/>
    <x v="6"/>
    <s v=""/>
    <s v="CTR_059"/>
    <m/>
  </r>
  <r>
    <s v="MISSOLE-II-PK35-IHS"/>
    <s v="LIT_750"/>
    <s v="LITTORAL"/>
    <m/>
    <m/>
    <s v="LITTORAL"/>
    <s v="Missole"/>
    <s v="ZTE"/>
    <n v="0"/>
    <n v="0"/>
    <n v="0"/>
    <n v="0"/>
    <n v="0"/>
    <n v="0"/>
    <n v="0"/>
    <n v="0"/>
    <n v="0"/>
    <n v="0"/>
    <n v="0"/>
    <n v="0"/>
    <n v="0"/>
    <n v="0"/>
    <n v="0"/>
    <n v="0"/>
    <n v="0"/>
    <n v="0"/>
    <n v="0"/>
    <n v="0"/>
    <m/>
    <n v="0"/>
    <n v="0"/>
    <n v="0"/>
    <n v="0"/>
    <n v="0"/>
    <x v="0"/>
    <m/>
    <x v="12"/>
    <x v="8"/>
    <s v="no impacts"/>
    <x v="6"/>
    <s v=""/>
    <s v="LIT_750"/>
    <m/>
  </r>
  <r>
    <s v="Yembon"/>
    <s v="SUD_243"/>
    <s v="CENTRE"/>
    <s v="CAMUSAT"/>
    <s v="HGB"/>
    <s v="SUD"/>
    <s v="Yembon"/>
    <s v="ZTE"/>
    <n v="0"/>
    <n v="0"/>
    <n v="0"/>
    <n v="0"/>
    <n v="0"/>
    <n v="0"/>
    <n v="0"/>
    <n v="0"/>
    <n v="0"/>
    <n v="0"/>
    <n v="0"/>
    <n v="0"/>
    <n v="0"/>
    <n v="0"/>
    <n v="0"/>
    <n v="0"/>
    <n v="0"/>
    <n v="0"/>
    <n v="0"/>
    <n v="0"/>
    <m/>
    <n v="0"/>
    <n v="0"/>
    <n v="0"/>
    <n v="0"/>
    <n v="0"/>
    <x v="0"/>
    <m/>
    <x v="12"/>
    <x v="8"/>
    <s v="no impacts"/>
    <x v="6"/>
    <s v=""/>
    <s v="SUD_243"/>
    <m/>
  </r>
  <r>
    <s v="Mbomela-IHS"/>
    <s v="SUD_105"/>
    <s v="CENTRE"/>
    <s v="IHS"/>
    <s v="Gen-Lithium"/>
    <s v="SUD"/>
    <s v="Mbomela"/>
    <s v="ZTE"/>
    <n v="0"/>
    <n v="0"/>
    <n v="0"/>
    <n v="0"/>
    <n v="0"/>
    <n v="0"/>
    <n v="0"/>
    <n v="0"/>
    <n v="0"/>
    <n v="0"/>
    <n v="0"/>
    <n v="0"/>
    <n v="0"/>
    <n v="0"/>
    <n v="0"/>
    <n v="0"/>
    <n v="0"/>
    <n v="0"/>
    <n v="0"/>
    <n v="0"/>
    <m/>
    <n v="0"/>
    <n v="0"/>
    <n v="0"/>
    <n v="0"/>
    <n v="0"/>
    <x v="0"/>
    <m/>
    <x v="12"/>
    <x v="8"/>
    <s v="no impacts"/>
    <x v="6"/>
    <s v=""/>
    <s v="SUD_105"/>
    <m/>
  </r>
  <r>
    <s v="Mekoto"/>
    <s v="SUD_126"/>
    <s v="CENTRE"/>
    <s v="CAMUSAT"/>
    <s v="Hybrid Solar S3"/>
    <s v="SUD"/>
    <s v="Ekombitié"/>
    <s v="ZTE"/>
    <n v="0"/>
    <n v="0"/>
    <n v="0"/>
    <n v="0"/>
    <n v="0"/>
    <n v="0"/>
    <n v="0"/>
    <n v="0"/>
    <n v="0"/>
    <n v="0"/>
    <n v="0"/>
    <n v="0"/>
    <n v="0"/>
    <n v="0"/>
    <n v="0"/>
    <n v="0"/>
    <n v="0"/>
    <n v="0"/>
    <n v="0"/>
    <n v="0"/>
    <m/>
    <n v="0"/>
    <n v="0"/>
    <n v="0"/>
    <n v="0"/>
    <n v="0"/>
    <x v="0"/>
    <m/>
    <x v="12"/>
    <x v="8"/>
    <s v="no impacts"/>
    <x v="6"/>
    <s v=""/>
    <s v="SUD_126"/>
    <m/>
  </r>
  <r>
    <s v="Avobengon"/>
    <s v="SUD_244"/>
    <s v="CENTRE"/>
    <s v="IHS"/>
    <s v="Gen-Lithium"/>
    <s v="SUD"/>
    <s v="Avobengon"/>
    <s v="ZTE"/>
    <n v="0"/>
    <n v="0"/>
    <n v="0"/>
    <n v="0"/>
    <n v="0"/>
    <n v="0"/>
    <n v="0"/>
    <n v="0"/>
    <n v="0"/>
    <n v="0"/>
    <n v="0"/>
    <n v="0"/>
    <n v="0"/>
    <n v="0"/>
    <n v="0"/>
    <n v="0"/>
    <n v="0"/>
    <n v="0"/>
    <n v="0"/>
    <n v="0"/>
    <m/>
    <n v="0"/>
    <n v="0"/>
    <n v="0"/>
    <n v="0"/>
    <n v="0"/>
    <x v="0"/>
    <m/>
    <x v="12"/>
    <x v="8"/>
    <s v="no impacts"/>
    <x v="6"/>
    <s v=""/>
    <s v="SUD_244"/>
    <m/>
  </r>
  <r>
    <s v="Koungoulou-MTN"/>
    <s v="SUD_248"/>
    <s v="CENTRE"/>
    <s v="IHS"/>
    <s v="Gen-Lithium"/>
    <s v="SUD"/>
    <s v="Koungoulou"/>
    <s v="ZTE"/>
    <n v="0"/>
    <n v="0"/>
    <n v="0"/>
    <n v="0"/>
    <n v="0"/>
    <n v="0"/>
    <n v="0"/>
    <n v="0"/>
    <n v="0"/>
    <n v="0"/>
    <n v="0"/>
    <n v="0"/>
    <n v="0"/>
    <n v="0"/>
    <n v="0"/>
    <n v="0"/>
    <n v="0"/>
    <n v="0"/>
    <n v="0"/>
    <n v="0"/>
    <m/>
    <n v="0"/>
    <n v="0"/>
    <n v="0"/>
    <n v="0"/>
    <n v="0"/>
    <x v="0"/>
    <m/>
    <x v="12"/>
    <x v="8"/>
    <s v="no impacts"/>
    <x v="6"/>
    <s v=""/>
    <s v="SUD_248"/>
    <m/>
  </r>
  <r>
    <s v="Bikoula-MTN"/>
    <s v="SUD_232"/>
    <s v="CENTRE"/>
    <s v="IHS"/>
    <s v="Gen-Lithium"/>
    <s v="SUD"/>
    <s v="Bikoula"/>
    <s v="ZTE"/>
    <n v="0"/>
    <n v="0"/>
    <n v="0"/>
    <n v="0"/>
    <n v="0"/>
    <n v="0"/>
    <n v="0"/>
    <n v="0"/>
    <n v="0"/>
    <n v="0"/>
    <n v="0"/>
    <n v="0"/>
    <n v="0"/>
    <n v="0"/>
    <n v="0"/>
    <n v="0"/>
    <n v="0"/>
    <n v="0"/>
    <n v="0"/>
    <n v="0"/>
    <m/>
    <n v="0"/>
    <n v="0"/>
    <n v="0"/>
    <n v="0"/>
    <n v="0"/>
    <x v="0"/>
    <m/>
    <x v="12"/>
    <x v="8"/>
    <s v="no impacts"/>
    <x v="6"/>
    <s v=""/>
    <s v="SUD_232"/>
    <m/>
  </r>
  <r>
    <s v="Ngoulemakong-MTN"/>
    <s v="EST_067"/>
    <s v="CENTRE"/>
    <s v="IHS"/>
    <s v="Grid-Hybrid-Gen"/>
    <s v="EST"/>
    <s v="Ngoulemakong"/>
    <s v="ZTE"/>
    <n v="0"/>
    <n v="0"/>
    <n v="0"/>
    <n v="0"/>
    <n v="0"/>
    <n v="0"/>
    <n v="0"/>
    <n v="0"/>
    <n v="0"/>
    <n v="0"/>
    <n v="0"/>
    <n v="0"/>
    <n v="0"/>
    <n v="0"/>
    <n v="0"/>
    <n v="0"/>
    <n v="0"/>
    <n v="0"/>
    <n v="0"/>
    <n v="0"/>
    <m/>
    <n v="0"/>
    <n v="0"/>
    <n v="0"/>
    <n v="0"/>
    <n v="0"/>
    <x v="0"/>
    <m/>
    <x v="12"/>
    <x v="8"/>
    <s v="no impacts"/>
    <x v="6"/>
    <s v=""/>
    <s v="EST_067"/>
    <m/>
  </r>
  <r>
    <s v="Motcheboum"/>
    <s v="EST_062"/>
    <s v="CENTRE"/>
    <s v="IHS"/>
    <s v="Grid-Gen"/>
    <s v="EST"/>
    <s v="Motcheboum"/>
    <s v="ZTE"/>
    <n v="0"/>
    <n v="0"/>
    <n v="0"/>
    <n v="0"/>
    <n v="0"/>
    <n v="0"/>
    <n v="0"/>
    <n v="0"/>
    <n v="0"/>
    <n v="0"/>
    <n v="0"/>
    <n v="0"/>
    <n v="0"/>
    <n v="0"/>
    <n v="0"/>
    <n v="0"/>
    <n v="0"/>
    <n v="0"/>
    <n v="0"/>
    <n v="0"/>
    <m/>
    <n v="0"/>
    <n v="0"/>
    <n v="0"/>
    <n v="0"/>
    <n v="0"/>
    <x v="0"/>
    <m/>
    <x v="12"/>
    <x v="8"/>
    <s v="no impacts"/>
    <x v="6"/>
    <s v=""/>
    <s v="EST_062"/>
    <m/>
  </r>
  <r>
    <s v="Nkoum"/>
    <s v="EST_022"/>
    <s v="CENTRE"/>
    <s v="IHS"/>
    <s v="Grid-Gen"/>
    <s v="EST"/>
    <s v="Nkoum"/>
    <s v="ZTE"/>
    <n v="0"/>
    <n v="0"/>
    <n v="0"/>
    <n v="0"/>
    <n v="0"/>
    <n v="0"/>
    <n v="0"/>
    <n v="0"/>
    <n v="0"/>
    <n v="0"/>
    <n v="0"/>
    <n v="0"/>
    <n v="0"/>
    <n v="0"/>
    <n v="0"/>
    <n v="0"/>
    <n v="0"/>
    <n v="0"/>
    <n v="0"/>
    <n v="0"/>
    <m/>
    <n v="0"/>
    <n v="0"/>
    <n v="0"/>
    <n v="0"/>
    <n v="0"/>
    <x v="0"/>
    <m/>
    <x v="12"/>
    <x v="8"/>
    <s v="no impacts"/>
    <x v="6"/>
    <s v=""/>
    <s v="EST_022"/>
    <m/>
  </r>
  <r>
    <s v="Messok"/>
    <s v="SUD_106"/>
    <s v="CENTRE"/>
    <s v="CAMUSAT"/>
    <s v="Hybrid Solar - S3"/>
    <s v="SUD"/>
    <s v="Messok"/>
    <s v="ZTE"/>
    <n v="0"/>
    <n v="0"/>
    <n v="0"/>
    <n v="0"/>
    <n v="0"/>
    <n v="0"/>
    <n v="0"/>
    <n v="0"/>
    <n v="0"/>
    <n v="0"/>
    <n v="0"/>
    <n v="0"/>
    <n v="0"/>
    <n v="0"/>
    <n v="0"/>
    <n v="0"/>
    <n v="0"/>
    <n v="0"/>
    <n v="0"/>
    <n v="0"/>
    <m/>
    <n v="0"/>
    <n v="0"/>
    <n v="0"/>
    <n v="0"/>
    <n v="0"/>
    <x v="0"/>
    <m/>
    <x v="12"/>
    <x v="8"/>
    <s v="no impacts"/>
    <x v="6"/>
    <s v=""/>
    <s v="SUD_106"/>
    <m/>
  </r>
  <r>
    <s v="Godola-MTN"/>
    <s v="EXN_028"/>
    <s v="EXTREME-NORD"/>
    <s v="IHS"/>
    <s v="Grid-Gen"/>
    <s v="EXTREME-NORD"/>
    <s v="Godola"/>
    <s v="Huawei"/>
    <n v="0"/>
    <n v="0"/>
    <n v="0"/>
    <n v="0"/>
    <n v="0"/>
    <n v="0"/>
    <n v="0"/>
    <n v="0"/>
    <n v="0"/>
    <n v="0"/>
    <n v="0"/>
    <n v="0"/>
    <n v="0"/>
    <n v="0.561804966997971"/>
    <n v="0"/>
    <n v="0"/>
    <n v="0"/>
    <n v="0"/>
    <n v="0"/>
    <n v="0"/>
    <m/>
    <n v="0"/>
    <n v="0"/>
    <n v="0"/>
    <n v="0"/>
    <n v="0"/>
    <x v="2"/>
    <m/>
    <x v="12"/>
    <x v="8"/>
    <s v="no impacts"/>
    <x v="6"/>
    <s v=""/>
    <s v="EXN_028"/>
    <m/>
  </r>
  <r>
    <s v="Doulek"/>
    <s v="EXN_272"/>
    <s v="EXTREME-NORD"/>
    <s v="ESCO"/>
    <s v="Hybrid Solar - S3"/>
    <s v="EXTREME-NORD"/>
    <s v="Doulek"/>
    <s v="Huawei"/>
    <n v="0"/>
    <n v="0"/>
    <n v="0"/>
    <n v="0"/>
    <n v="0"/>
    <n v="0"/>
    <n v="0"/>
    <n v="0"/>
    <n v="0"/>
    <n v="0"/>
    <n v="0"/>
    <n v="0"/>
    <n v="0"/>
    <n v="0.56617456118573306"/>
    <n v="0"/>
    <n v="0"/>
    <n v="0"/>
    <n v="0"/>
    <n v="0"/>
    <n v="0"/>
    <m/>
    <n v="0"/>
    <n v="0"/>
    <n v="0"/>
    <n v="0"/>
    <n v="0"/>
    <x v="2"/>
    <m/>
    <x v="12"/>
    <x v="8"/>
    <s v="no impacts"/>
    <x v="6"/>
    <s v=""/>
    <s v="EXN_272"/>
    <m/>
  </r>
  <r>
    <s v="DOUBLE-IHS"/>
    <s v="EXN_109"/>
    <s v="EXTREME-NORD"/>
    <s v="IHS"/>
    <s v="Grid-Gen"/>
    <s v="EXTREME-NORD"/>
    <s v="Double(Djakaramani)"/>
    <s v="Huawei"/>
    <n v="0"/>
    <n v="0"/>
    <n v="0"/>
    <n v="0"/>
    <n v="0"/>
    <n v="0"/>
    <n v="0"/>
    <n v="0"/>
    <n v="0"/>
    <n v="0"/>
    <n v="0"/>
    <n v="0"/>
    <n v="0"/>
    <n v="0.56679878892684188"/>
    <n v="0"/>
    <n v="0"/>
    <n v="0"/>
    <n v="0"/>
    <n v="0"/>
    <n v="0"/>
    <m/>
    <n v="0"/>
    <n v="0"/>
    <n v="0"/>
    <n v="0"/>
    <n v="0"/>
    <x v="2"/>
    <m/>
    <x v="12"/>
    <x v="8"/>
    <s v="no impacts"/>
    <x v="6"/>
    <s v=""/>
    <s v="EXN_109"/>
    <m/>
  </r>
  <r>
    <s v="Ndonkol-MTN-IHS"/>
    <s v="SUD_062"/>
    <s v="LITTORAL"/>
    <s v="IHS"/>
    <s v="Grid-Gen"/>
    <s v="SUD"/>
    <s v="Ndonkol"/>
    <s v="ZTE"/>
    <n v="0"/>
    <n v="0"/>
    <n v="0"/>
    <n v="0"/>
    <n v="0"/>
    <n v="0"/>
    <n v="0"/>
    <n v="0"/>
    <n v="0"/>
    <n v="0"/>
    <n v="0"/>
    <n v="0"/>
    <n v="0"/>
    <n v="0"/>
    <n v="0"/>
    <n v="0"/>
    <n v="0"/>
    <n v="0"/>
    <n v="0"/>
    <n v="0"/>
    <m/>
    <n v="0"/>
    <n v="0"/>
    <n v="0"/>
    <n v="0"/>
    <n v="0"/>
    <x v="0"/>
    <m/>
    <x v="12"/>
    <x v="8"/>
    <s v="no impacts"/>
    <x v="6"/>
    <s v=""/>
    <s v="SUD_062"/>
    <m/>
  </r>
  <r>
    <s v="Adouma"/>
    <s v="EST_134"/>
    <s v="CENTRE"/>
    <s v="CAMUSAT"/>
    <s v="Hybrid Solar - S3"/>
    <s v="EST"/>
    <s v="Adouma"/>
    <s v="ZTE"/>
    <n v="0"/>
    <n v="0"/>
    <n v="0"/>
    <n v="0"/>
    <n v="0"/>
    <n v="0"/>
    <n v="0"/>
    <n v="0"/>
    <n v="0"/>
    <n v="0"/>
    <n v="0"/>
    <n v="0"/>
    <n v="0"/>
    <n v="0"/>
    <n v="0"/>
    <n v="0"/>
    <n v="0"/>
    <n v="0"/>
    <n v="0"/>
    <n v="0"/>
    <m/>
    <n v="0"/>
    <n v="0"/>
    <n v="0"/>
    <n v="0"/>
    <n v="0"/>
    <x v="0"/>
    <m/>
    <x v="12"/>
    <x v="8"/>
    <s v="no impacts"/>
    <x v="6"/>
    <s v=""/>
    <s v="EST_134"/>
    <m/>
  </r>
  <r>
    <s v="GADJI"/>
    <s v="EST_147"/>
    <s v="CENTRE"/>
    <m/>
    <m/>
    <s v="EST"/>
    <s v="Gadji"/>
    <s v="ZTE"/>
    <n v="0"/>
    <n v="0"/>
    <n v="0"/>
    <n v="0"/>
    <n v="0"/>
    <n v="0"/>
    <n v="0"/>
    <n v="0"/>
    <n v="0"/>
    <n v="0"/>
    <n v="0"/>
    <n v="0"/>
    <n v="0"/>
    <n v="0"/>
    <n v="0"/>
    <n v="0"/>
    <n v="0"/>
    <n v="0"/>
    <n v="0"/>
    <n v="0"/>
    <m/>
    <n v="0"/>
    <n v="0"/>
    <n v="0"/>
    <n v="0"/>
    <n v="0"/>
    <x v="0"/>
    <m/>
    <x v="12"/>
    <x v="8"/>
    <s v="no impacts"/>
    <x v="6"/>
    <s v=""/>
    <s v="EST_147"/>
    <m/>
  </r>
  <r>
    <s v="Badongoue-MTN-IHS"/>
    <s v="EST_089"/>
    <s v="CENTRE"/>
    <s v="IHS"/>
    <s v="Grid-Gen-Lithium"/>
    <s v="EST"/>
    <s v="Badongoue"/>
    <s v="ZTE"/>
    <n v="0"/>
    <n v="0"/>
    <n v="0"/>
    <n v="0"/>
    <n v="0"/>
    <n v="0"/>
    <n v="0"/>
    <n v="0"/>
    <n v="0"/>
    <n v="0"/>
    <n v="0"/>
    <n v="0"/>
    <n v="0"/>
    <n v="0"/>
    <n v="0"/>
    <n v="0"/>
    <n v="0"/>
    <n v="0"/>
    <n v="0"/>
    <n v="0"/>
    <m/>
    <n v="0"/>
    <n v="0"/>
    <n v="0"/>
    <n v="0"/>
    <n v="0"/>
    <x v="0"/>
    <m/>
    <x v="12"/>
    <x v="8"/>
    <s v="no impacts"/>
    <x v="6"/>
    <s v=""/>
    <s v="EST_089"/>
    <m/>
  </r>
  <r>
    <s v="Dimako"/>
    <s v="EST_019"/>
    <s v="CENTRE"/>
    <s v="IHS"/>
    <s v="Grid-Gen"/>
    <s v="EST"/>
    <s v="Dimako"/>
    <s v="ZTE"/>
    <n v="0"/>
    <n v="0"/>
    <n v="0"/>
    <n v="0"/>
    <n v="0"/>
    <n v="0"/>
    <n v="0"/>
    <n v="0"/>
    <n v="0"/>
    <n v="0"/>
    <n v="0"/>
    <n v="0"/>
    <n v="0"/>
    <n v="0"/>
    <n v="0"/>
    <n v="0"/>
    <n v="0"/>
    <n v="0"/>
    <n v="0"/>
    <n v="0"/>
    <m/>
    <n v="0"/>
    <n v="0"/>
    <n v="0"/>
    <n v="0"/>
    <n v="0"/>
    <x v="0"/>
    <m/>
    <x v="12"/>
    <x v="8"/>
    <s v="no impacts"/>
    <x v="6"/>
    <s v=""/>
    <s v="EST_019"/>
    <m/>
  </r>
  <r>
    <s v="Atok"/>
    <s v="EST_017"/>
    <s v="CENTRE"/>
    <s v="IHS"/>
    <s v="Grid-Gen-Lithium"/>
    <s v="EST"/>
    <s v="Atok"/>
    <s v="ZTE"/>
    <n v="0"/>
    <n v="0"/>
    <n v="0"/>
    <n v="0"/>
    <n v="0"/>
    <n v="0"/>
    <n v="0"/>
    <n v="0"/>
    <n v="0"/>
    <n v="0"/>
    <n v="0"/>
    <n v="0"/>
    <n v="0"/>
    <n v="0"/>
    <n v="0"/>
    <n v="0"/>
    <n v="0"/>
    <n v="0"/>
    <n v="0"/>
    <n v="0"/>
    <m/>
    <n v="0"/>
    <n v="0"/>
    <n v="0"/>
    <n v="0"/>
    <n v="0"/>
    <x v="0"/>
    <m/>
    <x v="12"/>
    <x v="8"/>
    <s v="no impacts"/>
    <x v="6"/>
    <s v=""/>
    <s v="EST_017"/>
    <m/>
  </r>
  <r>
    <s v="Guendjen"/>
    <s v="EXN_205"/>
    <s v="EXTREME-NORD"/>
    <s v="CAMUSAT"/>
    <s v="Hybrid Solar - S3"/>
    <s v="EXTREME-NORD"/>
    <s v="Kalfou"/>
    <s v="Huawei"/>
    <n v="0"/>
    <n v="0"/>
    <n v="0"/>
    <n v="0"/>
    <n v="0"/>
    <n v="0"/>
    <n v="0"/>
    <n v="0"/>
    <n v="0"/>
    <n v="0"/>
    <n v="0"/>
    <n v="0"/>
    <n v="0"/>
    <n v="0.64454189531237061"/>
    <n v="0"/>
    <n v="0"/>
    <n v="0"/>
    <n v="0"/>
    <n v="0"/>
    <n v="0"/>
    <m/>
    <n v="0"/>
    <n v="0"/>
    <n v="0"/>
    <n v="0"/>
    <n v="0"/>
    <x v="2"/>
    <m/>
    <x v="3"/>
    <x v="0"/>
    <s v="Defaut GE &amp; Power Cabinet"/>
    <x v="0"/>
    <s v="(05/06/2026  incident): impacted by EXN_096_H_Yagoua-Ville, Probleme d'energie  || Action : RCA IHS attendu"/>
    <s v="EXN_096"/>
    <s v=" impacted by EXN_096_H_Yagoua-Ville, Probleme d'energie  || Action : RCA IHS attendu"/>
  </r>
  <r>
    <s v="Bigoens-IHS"/>
    <s v="EST_029"/>
    <s v="CENTRE"/>
    <s v="IHS"/>
    <s v="Gen-Lithium"/>
    <s v="EST"/>
    <s v="Bigoens"/>
    <s v="ZTE"/>
    <n v="0"/>
    <n v="0"/>
    <n v="0"/>
    <n v="0"/>
    <n v="0"/>
    <n v="0"/>
    <n v="0"/>
    <n v="0"/>
    <n v="0"/>
    <n v="0"/>
    <n v="0"/>
    <n v="0"/>
    <n v="0"/>
    <n v="0"/>
    <n v="0"/>
    <n v="0"/>
    <n v="0"/>
    <n v="0"/>
    <n v="0"/>
    <n v="0"/>
    <m/>
    <n v="0"/>
    <n v="0"/>
    <n v="0"/>
    <n v="0"/>
    <n v="0"/>
    <x v="0"/>
    <m/>
    <x v="12"/>
    <x v="8"/>
    <s v="no impacts"/>
    <x v="6"/>
    <s v=""/>
    <s v="EST_029"/>
    <m/>
  </r>
  <r>
    <s v="Andom-MTN"/>
    <s v="CTR_305"/>
    <s v="CENTRE"/>
    <s v="IHS"/>
    <s v="Hybrid-Gen"/>
    <s v="CENTRE"/>
    <s v="Andom"/>
    <s v="ZTE"/>
    <n v="0"/>
    <n v="0"/>
    <n v="0"/>
    <n v="0"/>
    <n v="0"/>
    <n v="0"/>
    <n v="0"/>
    <n v="0"/>
    <n v="0"/>
    <n v="0"/>
    <n v="0"/>
    <n v="0"/>
    <n v="0"/>
    <n v="0"/>
    <n v="0"/>
    <n v="0"/>
    <n v="0"/>
    <n v="0"/>
    <n v="0"/>
    <n v="0"/>
    <m/>
    <n v="0"/>
    <n v="0"/>
    <n v="0"/>
    <n v="0"/>
    <n v="0"/>
    <x v="0"/>
    <m/>
    <x v="12"/>
    <x v="8"/>
    <s v="no impacts"/>
    <x v="6"/>
    <s v=""/>
    <s v="CTR_305"/>
    <m/>
  </r>
  <r>
    <s v="Nyazanga"/>
    <s v="SUD_249"/>
    <s v="CENTRE"/>
    <s v="IHS"/>
    <s v="Grid-Gen-Lithium"/>
    <s v="SUD"/>
    <s v="Nyazanga"/>
    <s v="ZTE"/>
    <n v="0"/>
    <n v="0"/>
    <n v="0"/>
    <n v="0"/>
    <n v="0"/>
    <n v="0"/>
    <n v="0"/>
    <n v="0"/>
    <n v="0"/>
    <n v="0"/>
    <n v="0"/>
    <n v="0"/>
    <n v="0"/>
    <n v="0"/>
    <n v="0"/>
    <n v="0"/>
    <n v="0"/>
    <n v="0"/>
    <n v="0"/>
    <n v="0"/>
    <m/>
    <n v="0"/>
    <n v="0"/>
    <n v="0"/>
    <n v="0"/>
    <n v="0"/>
    <x v="0"/>
    <m/>
    <x v="12"/>
    <x v="8"/>
    <s v="no impacts"/>
    <x v="6"/>
    <s v=""/>
    <s v="SUD_249"/>
    <m/>
  </r>
  <r>
    <s v="Melane"/>
    <s v="SUD_256"/>
    <s v="CENTRE"/>
    <s v="IHS"/>
    <s v="Grid-Gen"/>
    <s v="SUD"/>
    <s v="Melane"/>
    <s v="ZTE"/>
    <n v="0"/>
    <n v="0"/>
    <n v="0"/>
    <n v="0"/>
    <n v="0"/>
    <n v="0"/>
    <n v="0"/>
    <n v="0"/>
    <n v="0"/>
    <n v="0"/>
    <n v="0"/>
    <n v="0"/>
    <n v="0"/>
    <n v="0"/>
    <n v="0"/>
    <n v="0"/>
    <n v="0"/>
    <n v="0"/>
    <n v="0"/>
    <n v="0"/>
    <m/>
    <n v="0"/>
    <n v="0"/>
    <n v="0"/>
    <n v="0"/>
    <n v="0"/>
    <x v="0"/>
    <m/>
    <x v="12"/>
    <x v="8"/>
    <s v="no impacts"/>
    <x v="6"/>
    <s v=""/>
    <s v="SUD_256"/>
    <m/>
  </r>
  <r>
    <s v="Kpwang-MTN"/>
    <s v="SUD_239"/>
    <s v="CENTRE"/>
    <s v="IHS"/>
    <s v="Grid-Gen"/>
    <s v="SUD"/>
    <s v="Kpwang"/>
    <s v="ZTE"/>
    <n v="0"/>
    <n v="0"/>
    <n v="0"/>
    <n v="0"/>
    <n v="0"/>
    <n v="0"/>
    <n v="0"/>
    <n v="0"/>
    <n v="0"/>
    <n v="0"/>
    <n v="0"/>
    <n v="0"/>
    <n v="0"/>
    <n v="0"/>
    <n v="0"/>
    <n v="0"/>
    <n v="0"/>
    <n v="0"/>
    <n v="0"/>
    <n v="0"/>
    <m/>
    <n v="0"/>
    <n v="0"/>
    <n v="0"/>
    <n v="0"/>
    <n v="0"/>
    <x v="0"/>
    <m/>
    <x v="12"/>
    <x v="8"/>
    <s v="no impacts"/>
    <x v="6"/>
    <s v=""/>
    <s v="SUD_239"/>
    <m/>
  </r>
  <r>
    <s v="Ebanga-Ngoulou-New"/>
    <s v="SUD_019"/>
    <s v="CENTRE"/>
    <s v="CAMUSAT"/>
    <s v="Medium Grid + GE"/>
    <s v="SUD"/>
    <s v="Ebanga-Ngoulou"/>
    <s v="ZTE"/>
    <n v="0"/>
    <n v="0"/>
    <n v="0"/>
    <n v="0"/>
    <n v="0"/>
    <n v="0"/>
    <n v="0"/>
    <n v="0"/>
    <n v="0"/>
    <n v="0"/>
    <n v="0"/>
    <n v="0"/>
    <n v="0"/>
    <n v="0"/>
    <n v="0"/>
    <n v="0"/>
    <n v="0"/>
    <n v="0"/>
    <n v="0"/>
    <n v="0"/>
    <m/>
    <n v="0"/>
    <n v="0"/>
    <n v="0"/>
    <n v="0"/>
    <n v="0"/>
    <x v="0"/>
    <m/>
    <x v="12"/>
    <x v="8"/>
    <s v="no impacts"/>
    <x v="6"/>
    <s v=""/>
    <s v="SUD_019"/>
    <m/>
  </r>
  <r>
    <s v="EMINEMVOM-IHS"/>
    <s v="SUD_107"/>
    <s v="CENTRE"/>
    <s v="IHS"/>
    <s v="Hybrid-Gen-Lithium"/>
    <s v="SUD"/>
    <s v="Eminevom"/>
    <s v="ZTE"/>
    <n v="0"/>
    <n v="0"/>
    <n v="0"/>
    <n v="0"/>
    <n v="0"/>
    <n v="0"/>
    <n v="0"/>
    <n v="0"/>
    <n v="0"/>
    <n v="0"/>
    <n v="0"/>
    <n v="0"/>
    <n v="0"/>
    <n v="0"/>
    <n v="0"/>
    <n v="0"/>
    <n v="0"/>
    <n v="0"/>
    <n v="0"/>
    <n v="0"/>
    <m/>
    <n v="0"/>
    <n v="0"/>
    <n v="0"/>
    <n v="0"/>
    <n v="0"/>
    <x v="0"/>
    <m/>
    <x v="12"/>
    <x v="8"/>
    <s v="no impacts"/>
    <x v="6"/>
    <s v=""/>
    <s v="SUD_107"/>
    <m/>
  </r>
  <r>
    <s v="Evelessi-IHS"/>
    <s v="SUD_138"/>
    <s v="CENTRE"/>
    <s v="IHS"/>
    <s v="Gen-Lithium"/>
    <s v="SUD"/>
    <s v="Sangmelima"/>
    <s v="ZTE"/>
    <n v="0"/>
    <n v="0"/>
    <n v="0"/>
    <n v="0"/>
    <n v="0"/>
    <n v="0"/>
    <n v="0"/>
    <n v="0"/>
    <n v="0"/>
    <n v="0"/>
    <n v="0"/>
    <n v="0"/>
    <n v="0"/>
    <n v="0"/>
    <n v="0"/>
    <n v="0"/>
    <n v="0"/>
    <n v="0"/>
    <n v="0"/>
    <n v="0"/>
    <m/>
    <n v="0"/>
    <n v="0"/>
    <n v="0"/>
    <n v="0"/>
    <n v="0"/>
    <x v="0"/>
    <m/>
    <x v="12"/>
    <x v="8"/>
    <s v="no impacts"/>
    <x v="6"/>
    <s v=""/>
    <s v="SUD_138"/>
    <m/>
  </r>
  <r>
    <s v="Olounou-MTN"/>
    <s v="CTR_298"/>
    <s v="CENTRE"/>
    <s v="IHS"/>
    <s v="Grid-Gen-Lithium"/>
    <s v="CENTRE"/>
    <s v="Olounou"/>
    <s v="ZTE"/>
    <n v="0"/>
    <n v="0"/>
    <n v="0"/>
    <n v="0"/>
    <n v="0"/>
    <n v="0"/>
    <n v="0"/>
    <n v="0"/>
    <n v="0"/>
    <n v="0"/>
    <n v="0"/>
    <n v="0"/>
    <n v="0"/>
    <n v="0"/>
    <n v="0"/>
    <n v="0"/>
    <n v="0"/>
    <n v="0"/>
    <n v="0"/>
    <n v="0"/>
    <m/>
    <n v="0"/>
    <n v="0"/>
    <n v="0"/>
    <n v="0"/>
    <n v="0"/>
    <x v="0"/>
    <m/>
    <x v="12"/>
    <x v="8"/>
    <s v="no impacts"/>
    <x v="6"/>
    <s v=""/>
    <s v="CTR_298"/>
    <m/>
  </r>
  <r>
    <s v="Koundou-MTN"/>
    <s v="CTR_823"/>
    <s v="CENTRE"/>
    <s v="CAMUSAT"/>
    <s v="HGB"/>
    <s v="CENTRE"/>
    <s v="Koundou"/>
    <s v="ZTE"/>
    <n v="0"/>
    <n v="0"/>
    <n v="0"/>
    <n v="0"/>
    <n v="0"/>
    <n v="0"/>
    <n v="0"/>
    <n v="0"/>
    <n v="0"/>
    <n v="0"/>
    <n v="0"/>
    <n v="0"/>
    <n v="0"/>
    <n v="0"/>
    <n v="0"/>
    <n v="0"/>
    <n v="0"/>
    <n v="0"/>
    <n v="0"/>
    <n v="0"/>
    <m/>
    <n v="0"/>
    <n v="0"/>
    <n v="0"/>
    <n v="0"/>
    <n v="0"/>
    <x v="0"/>
    <m/>
    <x v="12"/>
    <x v="8"/>
    <s v="no impacts"/>
    <x v="6"/>
    <s v=""/>
    <s v="CTR_823"/>
    <m/>
  </r>
  <r>
    <s v="Mvoutessi-MTN"/>
    <s v="SUD_237"/>
    <s v="CENTRE"/>
    <s v="IHS"/>
    <s v="Gen Only"/>
    <s v="SUD"/>
    <s v="Mvoutessi"/>
    <s v="ZTE"/>
    <n v="0"/>
    <n v="0"/>
    <n v="0"/>
    <n v="0"/>
    <n v="0"/>
    <n v="0"/>
    <n v="0"/>
    <n v="0"/>
    <n v="0"/>
    <n v="0"/>
    <n v="0"/>
    <n v="0"/>
    <n v="0"/>
    <n v="0"/>
    <n v="0"/>
    <n v="0"/>
    <n v="0"/>
    <n v="0"/>
    <n v="0"/>
    <n v="0"/>
    <m/>
    <n v="0"/>
    <n v="0"/>
    <n v="0"/>
    <n v="0"/>
    <n v="0"/>
    <x v="0"/>
    <m/>
    <x v="12"/>
    <x v="8"/>
    <s v="no impacts"/>
    <x v="6"/>
    <s v=""/>
    <s v="SUD_237"/>
    <m/>
  </r>
  <r>
    <s v="Nkout"/>
    <s v="SUD_012"/>
    <s v="CENTRE"/>
    <s v="IHS"/>
    <s v="Grid-Gen"/>
    <s v="SUD"/>
    <s v="Nkout"/>
    <s v="ZTE"/>
    <n v="0"/>
    <n v="0"/>
    <n v="0"/>
    <n v="0"/>
    <n v="0"/>
    <n v="0"/>
    <n v="0"/>
    <n v="0"/>
    <n v="0"/>
    <n v="0"/>
    <n v="0"/>
    <n v="0"/>
    <n v="0"/>
    <n v="0"/>
    <n v="0"/>
    <n v="0"/>
    <n v="0"/>
    <n v="0"/>
    <n v="0"/>
    <n v="0"/>
    <m/>
    <n v="0"/>
    <n v="0"/>
    <n v="0"/>
    <n v="0"/>
    <n v="0"/>
    <x v="0"/>
    <m/>
    <x v="12"/>
    <x v="8"/>
    <s v="no impacts"/>
    <x v="6"/>
    <s v=""/>
    <s v="SUD_012"/>
    <m/>
  </r>
  <r>
    <s v="Nguinda"/>
    <s v="CTR_353"/>
    <s v="CENTRE"/>
    <s v="IHS"/>
    <s v="Grid-Gen"/>
    <s v="CENTRE"/>
    <s v="Nguinda"/>
    <s v="ZTE"/>
    <n v="0"/>
    <n v="0"/>
    <n v="0"/>
    <n v="0"/>
    <n v="0"/>
    <n v="0"/>
    <n v="0"/>
    <n v="0"/>
    <n v="0"/>
    <n v="0"/>
    <n v="0"/>
    <n v="0"/>
    <n v="0"/>
    <n v="0"/>
    <n v="0"/>
    <n v="0"/>
    <n v="0"/>
    <n v="0"/>
    <n v="0"/>
    <n v="0"/>
    <m/>
    <n v="0"/>
    <n v="0"/>
    <n v="0"/>
    <n v="0"/>
    <n v="0"/>
    <x v="0"/>
    <m/>
    <x v="12"/>
    <x v="8"/>
    <s v="no impacts"/>
    <x v="6"/>
    <s v=""/>
    <s v="CTR_353"/>
    <m/>
  </r>
  <r>
    <s v="Ayoumgong-MTN"/>
    <s v="CTR_349"/>
    <s v="CENTRE"/>
    <s v="IHS"/>
    <s v="Grid-Gen"/>
    <s v="CENTRE"/>
    <s v="Ayoumgong"/>
    <s v="ZTE"/>
    <n v="0"/>
    <n v="0"/>
    <n v="0"/>
    <n v="0"/>
    <n v="0"/>
    <n v="0"/>
    <n v="0"/>
    <n v="0"/>
    <n v="0"/>
    <n v="0"/>
    <n v="0"/>
    <n v="0"/>
    <n v="0"/>
    <n v="0"/>
    <n v="0"/>
    <n v="0"/>
    <n v="0"/>
    <n v="0"/>
    <n v="0"/>
    <n v="0"/>
    <m/>
    <n v="0"/>
    <n v="0"/>
    <n v="0"/>
    <n v="0"/>
    <n v="0"/>
    <x v="0"/>
    <m/>
    <x v="12"/>
    <x v="8"/>
    <s v="no impacts"/>
    <x v="6"/>
    <s v=""/>
    <s v="CTR_349"/>
    <m/>
  </r>
  <r>
    <s v="Essa-Mintsang-IHS"/>
    <s v="CTR_147"/>
    <s v="CENTRE"/>
    <s v="IHS"/>
    <s v="Grid-Hybrid-Gen"/>
    <s v="CENTRE"/>
    <s v="Essa-Mintsang"/>
    <s v="ZTE"/>
    <n v="0"/>
    <n v="0"/>
    <n v="0"/>
    <n v="0"/>
    <n v="0"/>
    <n v="0"/>
    <n v="0"/>
    <n v="0"/>
    <n v="0"/>
    <n v="0"/>
    <n v="0"/>
    <n v="0"/>
    <n v="0"/>
    <n v="0"/>
    <n v="0"/>
    <n v="0"/>
    <n v="0"/>
    <n v="0"/>
    <n v="0"/>
    <n v="0"/>
    <m/>
    <n v="0"/>
    <n v="0"/>
    <n v="0"/>
    <n v="0"/>
    <n v="0"/>
    <x v="0"/>
    <m/>
    <x v="12"/>
    <x v="8"/>
    <s v="no impacts"/>
    <x v="6"/>
    <s v=""/>
    <s v="CTR_147"/>
    <m/>
  </r>
  <r>
    <s v="Nkototououtou"/>
    <s v="SUD_119"/>
    <s v="CENTRE"/>
    <s v="CAMUSAT"/>
    <s v="Hybrid Solar - S3"/>
    <s v="SUD"/>
    <s v="Sangmelima"/>
    <s v="ZTE"/>
    <n v="0"/>
    <n v="0"/>
    <n v="0"/>
    <n v="0"/>
    <n v="0"/>
    <n v="0"/>
    <n v="0"/>
    <n v="0"/>
    <n v="0"/>
    <n v="0"/>
    <n v="0"/>
    <n v="0"/>
    <n v="0"/>
    <n v="0"/>
    <n v="0"/>
    <n v="0"/>
    <n v="0"/>
    <n v="0"/>
    <n v="0"/>
    <n v="0"/>
    <m/>
    <n v="0"/>
    <n v="0"/>
    <n v="0"/>
    <n v="0"/>
    <n v="0"/>
    <x v="0"/>
    <m/>
    <x v="12"/>
    <x v="8"/>
    <s v="no impacts"/>
    <x v="6"/>
    <s v=""/>
    <s v="SUD_119"/>
    <m/>
  </r>
  <r>
    <s v="Mekouda"/>
    <s v="CTR_146"/>
    <s v="CENTRE"/>
    <s v="IHS"/>
    <s v="Grid-Gen"/>
    <s v="CENTRE"/>
    <s v="Mekouda"/>
    <s v="ZTE"/>
    <n v="0"/>
    <n v="0"/>
    <n v="0"/>
    <n v="0"/>
    <n v="0"/>
    <n v="0"/>
    <n v="0"/>
    <n v="0"/>
    <n v="0"/>
    <n v="0"/>
    <n v="0"/>
    <n v="0"/>
    <n v="0"/>
    <n v="0"/>
    <n v="0"/>
    <n v="0"/>
    <n v="0"/>
    <n v="0"/>
    <n v="0"/>
    <n v="0"/>
    <m/>
    <n v="0"/>
    <n v="0"/>
    <n v="0"/>
    <n v="0"/>
    <n v="0"/>
    <x v="0"/>
    <m/>
    <x v="12"/>
    <x v="8"/>
    <s v="no impacts"/>
    <x v="6"/>
    <s v=""/>
    <s v="CTR_146"/>
    <m/>
  </r>
  <r>
    <s v="Kamkop-IHS"/>
    <s v="OST_146"/>
    <s v="OUEST"/>
    <s v="IHS"/>
    <s v="Grid-Gen"/>
    <s v="OUEST"/>
    <s v="Kamkop"/>
    <s v="Huawei"/>
    <n v="0"/>
    <n v="0"/>
    <n v="0"/>
    <n v="0"/>
    <n v="0"/>
    <n v="0"/>
    <n v="0"/>
    <n v="0"/>
    <n v="0"/>
    <n v="0"/>
    <n v="0"/>
    <n v="0"/>
    <n v="0"/>
    <n v="0"/>
    <n v="0"/>
    <n v="0"/>
    <n v="0"/>
    <n v="0"/>
    <n v="0"/>
    <n v="0"/>
    <m/>
    <n v="0"/>
    <n v="0"/>
    <n v="0"/>
    <n v="0"/>
    <n v="0"/>
    <x v="0"/>
    <m/>
    <x v="3"/>
    <x v="0"/>
    <s v="Defaut GE &amp; Power Cabinet"/>
    <x v="0"/>
    <s v="( hourly IHS): 06/05/2026 20:26 0:34:00 47 V FME is on his way, ETA 09:30 PM"/>
    <s v="OST_146"/>
    <m/>
  </r>
  <r>
    <s v="Kake"/>
    <s v="LIT_769"/>
    <s v="LITTORAL"/>
    <s v="CAMUSAT"/>
    <s v="Hybrid Solar - S3"/>
    <s v="LITTORAL"/>
    <s v="Kake"/>
    <s v="ZTE"/>
    <n v="0"/>
    <n v="0"/>
    <n v="0"/>
    <n v="0"/>
    <n v="0"/>
    <n v="0"/>
    <n v="0"/>
    <n v="0"/>
    <n v="0"/>
    <n v="0"/>
    <n v="0"/>
    <n v="0"/>
    <n v="0"/>
    <n v="0"/>
    <n v="0"/>
    <n v="0"/>
    <n v="0"/>
    <n v="0"/>
    <n v="0"/>
    <n v="0"/>
    <m/>
    <n v="0"/>
    <n v="0"/>
    <n v="0"/>
    <n v="0"/>
    <n v="0"/>
    <x v="0"/>
    <m/>
    <x v="12"/>
    <x v="8"/>
    <s v="no impacts"/>
    <x v="6"/>
    <s v=""/>
    <s v="LIT_769"/>
    <m/>
  </r>
  <r>
    <s v="Mokom-IHS"/>
    <s v="SUD_113"/>
    <s v="CENTRE"/>
    <s v="IHS"/>
    <s v="Gen-Lithium"/>
    <s v="SUD"/>
    <s v="Mintom"/>
    <s v="ZTE"/>
    <n v="0"/>
    <n v="0"/>
    <n v="0"/>
    <n v="0"/>
    <n v="0"/>
    <n v="0"/>
    <n v="0"/>
    <n v="0"/>
    <n v="0"/>
    <n v="0"/>
    <n v="0"/>
    <n v="0"/>
    <n v="0"/>
    <n v="0"/>
    <n v="0"/>
    <n v="0"/>
    <n v="0"/>
    <n v="0"/>
    <n v="0"/>
    <n v="0"/>
    <m/>
    <n v="0"/>
    <n v="0"/>
    <n v="0"/>
    <n v="0"/>
    <n v="0"/>
    <x v="0"/>
    <m/>
    <x v="12"/>
    <x v="8"/>
    <s v="no impacts"/>
    <x v="6"/>
    <s v="(05/06/2026  groupe whatsapp incident): impacted by   SUD_246_Z_Mintom-MTN(SUD-246), A determiner , sans action..;..;(05/06/2026  cell zte): 06/05/2026 : Need BO TX analysis ..;..;(05/06/2026  cell zte): 06/05/2026 : Need BO TX analysis || Feedback BO TX : FME should go on site check power and antenna line || FME activer || Site a tres eloigner a 300KM || ETA: 07/04/2026 "/>
    <s v="SUD_246"/>
    <s v=" impacted by   SUD_246_Z_Mintom-MTN(SUD-246), A determiner , sans action"/>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m/>
    <n v="0"/>
    <n v="0"/>
    <n v="0"/>
    <n v="0"/>
    <n v="0"/>
    <x v="1"/>
    <s v="site vandalise"/>
    <x v="4"/>
    <x v="1"/>
    <s v="EXCLU"/>
    <x v="1"/>
    <s v=""/>
    <s v="CTR_101"/>
    <m/>
  </r>
  <r>
    <s v="Akom-Centre-Hill-IHS"/>
    <s v="SUD_112"/>
    <s v="CENTRE"/>
    <s v="IHS"/>
    <s v="Hybrid-Gen"/>
    <s v="SUD"/>
    <s v="Akom"/>
    <s v="ZTE"/>
    <n v="0"/>
    <n v="0"/>
    <n v="0"/>
    <n v="0"/>
    <n v="0"/>
    <n v="0"/>
    <n v="0"/>
    <n v="0"/>
    <n v="0"/>
    <n v="0"/>
    <n v="0"/>
    <n v="0"/>
    <n v="0"/>
    <n v="0"/>
    <n v="0"/>
    <n v="0"/>
    <n v="0"/>
    <n v="0"/>
    <n v="0"/>
    <n v="0"/>
    <m/>
    <n v="0"/>
    <n v="0"/>
    <n v="0"/>
    <n v="0"/>
    <n v="0"/>
    <x v="0"/>
    <m/>
    <x v="12"/>
    <x v="8"/>
    <s v="no impacts"/>
    <x v="6"/>
    <s v="(05/06/2026  groupe whatsapp incident): impacted by   SUD_246_Z_Mintom-MTN(SUD-246), A determiner , sans action"/>
    <s v="SUD_246"/>
    <s v=" impacted by   SUD_246_Z_Mintom-MTN(SUD-246), A determiner , sans action"/>
  </r>
  <r>
    <s v="Ndoungue"/>
    <s v="LIT_109"/>
    <s v="LITTORAL"/>
    <s v="IHS"/>
    <s v="Grid-Gen"/>
    <s v="LITTORAL"/>
    <s v="Ndoungue"/>
    <s v="ZTE"/>
    <n v="0"/>
    <n v="0"/>
    <n v="0"/>
    <n v="0"/>
    <n v="0"/>
    <n v="0"/>
    <n v="0"/>
    <n v="0"/>
    <n v="0"/>
    <n v="0"/>
    <n v="0"/>
    <n v="0"/>
    <n v="0"/>
    <n v="0"/>
    <n v="0"/>
    <n v="0"/>
    <n v="0"/>
    <n v="0"/>
    <n v="0"/>
    <n v="0"/>
    <m/>
    <n v="0"/>
    <n v="0"/>
    <n v="0"/>
    <n v="0"/>
    <n v="0"/>
    <x v="0"/>
    <m/>
    <x v="12"/>
    <x v="8"/>
    <s v="no impacts"/>
    <x v="6"/>
    <s v=""/>
    <s v="LIT_109"/>
    <m/>
  </r>
  <r>
    <s v="Wasse"/>
    <s v="EST_153"/>
    <s v="CENTRE"/>
    <s v="ESCO"/>
    <s v="Hybrid Solar - S3"/>
    <s v="EST"/>
    <s v="Wasse"/>
    <s v="ZTE"/>
    <n v="0"/>
    <n v="0"/>
    <n v="0"/>
    <n v="0"/>
    <n v="0"/>
    <n v="0"/>
    <n v="0"/>
    <n v="0"/>
    <n v="0"/>
    <n v="0"/>
    <n v="0"/>
    <n v="0"/>
    <n v="0"/>
    <n v="0"/>
    <n v="0"/>
    <n v="0"/>
    <n v="0"/>
    <n v="0"/>
    <n v="0"/>
    <n v="0"/>
    <m/>
    <n v="0"/>
    <n v="0"/>
    <n v="0"/>
    <n v="0"/>
    <n v="0"/>
    <x v="0"/>
    <m/>
    <x v="12"/>
    <x v="8"/>
    <s v="no impacts"/>
    <x v="6"/>
    <s v=""/>
    <s v="EST_153"/>
    <m/>
  </r>
  <r>
    <s v="Paki-IHS"/>
    <s v="EST_155"/>
    <s v="CENTRE"/>
    <m/>
    <m/>
    <s v="EST"/>
    <s v="Doumé"/>
    <s v="ZTE"/>
    <n v="0"/>
    <n v="0"/>
    <n v="0"/>
    <n v="0"/>
    <n v="0"/>
    <n v="0"/>
    <n v="0"/>
    <n v="0"/>
    <n v="0"/>
    <n v="0"/>
    <n v="0"/>
    <n v="0"/>
    <n v="0"/>
    <n v="0"/>
    <n v="0"/>
    <n v="0"/>
    <n v="0"/>
    <n v="0"/>
    <n v="0"/>
    <n v="0"/>
    <m/>
    <n v="0"/>
    <n v="0"/>
    <n v="0"/>
    <n v="0"/>
    <n v="0"/>
    <x v="0"/>
    <m/>
    <x v="12"/>
    <x v="8"/>
    <s v="no impacts"/>
    <x v="6"/>
    <s v=""/>
    <s v="EST_155"/>
    <m/>
  </r>
  <r>
    <s v="Nintyaminyoumin"/>
    <s v="SUD_130"/>
    <s v="CENTRE"/>
    <m/>
    <m/>
    <s v="SUD"/>
    <s v="Sangmelima"/>
    <s v="ZTE"/>
    <n v="0"/>
    <n v="0"/>
    <n v="0"/>
    <n v="0"/>
    <n v="0"/>
    <n v="0"/>
    <n v="0"/>
    <n v="0"/>
    <n v="0"/>
    <n v="0"/>
    <n v="0"/>
    <n v="0"/>
    <n v="0"/>
    <n v="0"/>
    <n v="0"/>
    <n v="0"/>
    <n v="0"/>
    <n v="0"/>
    <n v="0"/>
    <n v="0"/>
    <m/>
    <n v="0"/>
    <n v="0"/>
    <n v="0"/>
    <n v="0"/>
    <n v="0"/>
    <x v="0"/>
    <m/>
    <x v="12"/>
    <x v="8"/>
    <s v="no impacts"/>
    <x v="6"/>
    <s v=""/>
    <s v="SUD_130"/>
    <m/>
  </r>
  <r>
    <s v="Loum-RoundAbout"/>
    <s v="LIT_768"/>
    <s v="LITTORAL"/>
    <s v="MTN sharing"/>
    <m/>
    <s v="LITTORAL"/>
    <s v="Loum"/>
    <s v="ZTE"/>
    <n v="0"/>
    <n v="0"/>
    <n v="0"/>
    <n v="0"/>
    <n v="0"/>
    <n v="0"/>
    <n v="0"/>
    <n v="0"/>
    <n v="0"/>
    <n v="0"/>
    <n v="0"/>
    <n v="0"/>
    <n v="0"/>
    <n v="0"/>
    <n v="0"/>
    <n v="0"/>
    <n v="0"/>
    <n v="0"/>
    <n v="0"/>
    <n v="0"/>
    <m/>
    <n v="0"/>
    <n v="0"/>
    <n v="0"/>
    <n v="0"/>
    <n v="0"/>
    <x v="0"/>
    <m/>
    <x v="12"/>
    <x v="8"/>
    <s v="no impacts"/>
    <x v="6"/>
    <s v=""/>
    <s v="LIT_768"/>
    <m/>
  </r>
  <r>
    <s v="Ouro-Be-IHS"/>
    <s v="NRD_124"/>
    <s v="NORD"/>
    <s v="IHS"/>
    <s v="Grid-Hybrid-Gen"/>
    <s v="NORD"/>
    <s v="Ouro-Be"/>
    <s v="Huawei"/>
    <n v="0"/>
    <n v="0"/>
    <n v="0"/>
    <n v="0"/>
    <n v="0"/>
    <n v="0"/>
    <n v="0"/>
    <n v="0"/>
    <n v="0"/>
    <n v="0"/>
    <n v="0"/>
    <n v="0"/>
    <n v="0"/>
    <n v="0"/>
    <n v="0"/>
    <n v="0"/>
    <n v="0"/>
    <n v="0"/>
    <n v="0"/>
    <n v="0"/>
    <m/>
    <n v="0"/>
    <n v="0"/>
    <n v="0"/>
    <n v="0"/>
    <n v="0"/>
    <x v="0"/>
    <m/>
    <x v="12"/>
    <x v="8"/>
    <s v="no impacts"/>
    <x v="6"/>
    <s v=""/>
    <s v="NRD_124"/>
    <m/>
  </r>
  <r>
    <s v="Petit-Zambi"/>
    <s v="SUD_135"/>
    <s v="CENTRE"/>
    <s v="CAMUSAT"/>
    <s v="Hybrid Solar - S3"/>
    <s v="SUD"/>
    <s v="Bipindi"/>
    <s v="ZTE"/>
    <n v="0"/>
    <n v="0"/>
    <n v="0"/>
    <n v="0"/>
    <n v="0"/>
    <n v="0"/>
    <n v="0"/>
    <n v="0"/>
    <n v="0"/>
    <n v="0"/>
    <n v="0"/>
    <n v="0"/>
    <n v="0"/>
    <n v="0"/>
    <n v="0"/>
    <n v="0"/>
    <n v="0"/>
    <n v="0"/>
    <n v="0"/>
    <n v="0"/>
    <m/>
    <n v="0"/>
    <n v="0"/>
    <n v="0"/>
    <n v="0"/>
    <n v="0"/>
    <x v="0"/>
    <m/>
    <x v="12"/>
    <x v="8"/>
    <s v="no impacts"/>
    <x v="6"/>
    <s v=""/>
    <s v="SUD_135"/>
    <m/>
  </r>
  <r>
    <s v="Campo-Maan"/>
    <s v="SUD_085"/>
    <s v="CENTRE"/>
    <s v="CAMUSAT"/>
    <s v="Hybrid Solar - S3"/>
    <s v="SUD"/>
    <s v="Campo"/>
    <s v="NOKIA"/>
    <n v="0"/>
    <n v="0"/>
    <n v="0"/>
    <n v="0"/>
    <n v="0"/>
    <n v="0"/>
    <n v="0"/>
    <n v="0"/>
    <n v="0"/>
    <n v="0"/>
    <n v="0"/>
    <n v="0"/>
    <n v="0"/>
    <n v="0"/>
    <n v="0"/>
    <n v="0"/>
    <n v="0"/>
    <n v="0"/>
    <n v="0"/>
    <n v="0"/>
    <m/>
    <n v="0"/>
    <n v="0"/>
    <n v="0"/>
    <n v="0"/>
    <n v="0"/>
    <x v="0"/>
    <m/>
    <x v="12"/>
    <x v="8"/>
    <s v="no impacts"/>
    <x v="6"/>
    <s v=""/>
    <s v="SUD_085"/>
    <m/>
  </r>
  <r>
    <s v="Bato"/>
    <s v="OST_273"/>
    <s v="OUEST"/>
    <s v="CAMUSAT"/>
    <s v="Bad Grid + GE"/>
    <s v="OUEST"/>
    <s v="Bato"/>
    <s v="Huawei"/>
    <n v="0"/>
    <n v="0"/>
    <n v="0"/>
    <n v="0"/>
    <n v="0"/>
    <n v="0"/>
    <n v="0"/>
    <n v="0"/>
    <n v="0"/>
    <n v="0"/>
    <n v="0"/>
    <n v="0"/>
    <n v="0"/>
    <n v="0"/>
    <n v="0"/>
    <n v="0"/>
    <n v="0"/>
    <n v="0"/>
    <n v="0"/>
    <n v="0"/>
    <m/>
    <n v="0"/>
    <n v="0"/>
    <n v="0"/>
    <n v="0"/>
    <n v="0"/>
    <x v="0"/>
    <m/>
    <x v="12"/>
    <x v="8"/>
    <s v="no impacts"/>
    <x v="6"/>
    <s v=""/>
    <s v="OST_273"/>
    <m/>
  </r>
  <r>
    <s v="Ambam-FH"/>
    <s v="SUD_020"/>
    <s v="CENTRE"/>
    <s v="IHS"/>
    <s v="Solar-Gen"/>
    <s v="SUD"/>
    <s v="Ambam"/>
    <s v="ZTE"/>
    <n v="0"/>
    <n v="0"/>
    <n v="0"/>
    <n v="0"/>
    <n v="0"/>
    <n v="0"/>
    <n v="0"/>
    <n v="0"/>
    <n v="0"/>
    <n v="0"/>
    <n v="0"/>
    <n v="0"/>
    <n v="0"/>
    <n v="0"/>
    <n v="0"/>
    <n v="0"/>
    <n v="0"/>
    <n v="0"/>
    <n v="0"/>
    <n v="0"/>
    <m/>
    <n v="0"/>
    <n v="0"/>
    <n v="0"/>
    <n v="0"/>
    <n v="0"/>
    <x v="0"/>
    <m/>
    <x v="12"/>
    <x v="8"/>
    <s v="no impacts"/>
    <x v="6"/>
    <s v=""/>
    <s v="SUD_020"/>
    <m/>
  </r>
  <r>
    <s v="Ntui"/>
    <s v="CTR_114"/>
    <s v="CENTRE"/>
    <s v="CAMUSAT"/>
    <s v="Medium Grid + Solar + GE"/>
    <s v="CENTRE"/>
    <s v="Ntui"/>
    <s v="ZTE"/>
    <n v="0"/>
    <n v="0"/>
    <n v="0"/>
    <n v="0"/>
    <n v="0"/>
    <n v="0"/>
    <n v="0"/>
    <n v="0"/>
    <n v="0"/>
    <n v="0"/>
    <n v="0"/>
    <n v="0"/>
    <n v="0"/>
    <n v="0"/>
    <n v="0"/>
    <n v="0"/>
    <n v="0"/>
    <n v="0"/>
    <n v="0"/>
    <n v="0"/>
    <m/>
    <n v="0"/>
    <n v="0"/>
    <n v="0"/>
    <n v="0"/>
    <n v="0"/>
    <x v="0"/>
    <m/>
    <x v="12"/>
    <x v="8"/>
    <s v="no impacts"/>
    <x v="6"/>
    <s v=""/>
    <s v="CTR_114"/>
    <m/>
  </r>
  <r>
    <s v="Figuil"/>
    <s v="NRD_005"/>
    <s v="NORD"/>
    <s v="IHS"/>
    <s v="Grid Only"/>
    <s v="NORD"/>
    <s v="Figuil"/>
    <s v="Huawei"/>
    <n v="0"/>
    <n v="0"/>
    <n v="0"/>
    <n v="0"/>
    <n v="0"/>
    <n v="0"/>
    <n v="0"/>
    <n v="0"/>
    <n v="0"/>
    <n v="0"/>
    <n v="0"/>
    <n v="0"/>
    <n v="0"/>
    <n v="0"/>
    <n v="0"/>
    <n v="0"/>
    <n v="0"/>
    <n v="0"/>
    <n v="0"/>
    <n v="0"/>
    <m/>
    <n v="0"/>
    <n v="0"/>
    <n v="0"/>
    <n v="0"/>
    <n v="0"/>
    <x v="0"/>
    <m/>
    <x v="12"/>
    <x v="8"/>
    <s v="no impacts"/>
    <x v="6"/>
    <s v=""/>
    <s v="NRD_005"/>
    <m/>
  </r>
  <r>
    <s v="Lagdo-MTN-IHS"/>
    <s v="NRD_090"/>
    <s v="NORD"/>
    <s v="IHS"/>
    <s v="Grid Only"/>
    <s v="NORD"/>
    <s v="Lagdo"/>
    <s v="Huawei"/>
    <n v="0"/>
    <n v="0"/>
    <n v="0"/>
    <n v="0"/>
    <n v="0"/>
    <n v="0"/>
    <n v="0"/>
    <n v="0"/>
    <n v="0"/>
    <n v="0"/>
    <n v="0"/>
    <n v="0"/>
    <n v="0"/>
    <n v="0"/>
    <n v="0"/>
    <n v="0"/>
    <n v="0"/>
    <n v="0"/>
    <n v="0"/>
    <n v="0"/>
    <m/>
    <n v="0"/>
    <n v="0"/>
    <n v="0"/>
    <n v="0"/>
    <n v="0"/>
    <x v="0"/>
    <m/>
    <x v="12"/>
    <x v="8"/>
    <s v="no impacts"/>
    <x v="6"/>
    <s v=""/>
    <s v="NRD_090"/>
    <m/>
  </r>
  <r>
    <s v="Crf-Figuil"/>
    <s v="NRD_074"/>
    <s v="NORD"/>
    <s v="IHS"/>
    <s v="Grid-Gen"/>
    <s v="NORD"/>
    <s v="Figuil"/>
    <s v="Huawei"/>
    <n v="0"/>
    <n v="0"/>
    <n v="0"/>
    <n v="0"/>
    <n v="0"/>
    <n v="0"/>
    <n v="0"/>
    <n v="0"/>
    <n v="0"/>
    <n v="0"/>
    <n v="0"/>
    <n v="0"/>
    <n v="0"/>
    <n v="0"/>
    <n v="0"/>
    <n v="0"/>
    <n v="0"/>
    <n v="0"/>
    <n v="0"/>
    <n v="0"/>
    <m/>
    <n v="0"/>
    <n v="0"/>
    <n v="0"/>
    <n v="0"/>
    <n v="0"/>
    <x v="0"/>
    <m/>
    <x v="12"/>
    <x v="8"/>
    <s v="no impacts"/>
    <x v="6"/>
    <s v=""/>
    <s v="NRD_074"/>
    <m/>
  </r>
  <r>
    <s v="Bamena"/>
    <s v="OST_260"/>
    <s v="OUEST"/>
    <s v="CAMUSAT"/>
    <s v="HGB"/>
    <s v="OUEST"/>
    <s v="Bamena"/>
    <s v="Huawei"/>
    <n v="0"/>
    <n v="0"/>
    <n v="0"/>
    <n v="0"/>
    <n v="0"/>
    <n v="0"/>
    <n v="0"/>
    <n v="0"/>
    <n v="0"/>
    <n v="0"/>
    <n v="0"/>
    <n v="0"/>
    <n v="0"/>
    <n v="0"/>
    <n v="0"/>
    <n v="0"/>
    <n v="0"/>
    <n v="0"/>
    <n v="0"/>
    <n v="0"/>
    <m/>
    <n v="0"/>
    <n v="0"/>
    <n v="0"/>
    <n v="0"/>
    <n v="0"/>
    <x v="0"/>
    <m/>
    <x v="12"/>
    <x v="8"/>
    <s v="no impacts"/>
    <x v="6"/>
    <s v=""/>
    <s v="OST_260"/>
    <m/>
  </r>
  <r>
    <s v="Padarme-IHS"/>
    <s v="NRD_164"/>
    <s v="NORD"/>
    <s v="IHS"/>
    <s v="Hybrid-Gen"/>
    <s v="NORD"/>
    <s v="Padarme"/>
    <s v="Huawei"/>
    <n v="0"/>
    <n v="0"/>
    <n v="0"/>
    <n v="0"/>
    <n v="0"/>
    <n v="0"/>
    <n v="0"/>
    <n v="0"/>
    <n v="0"/>
    <n v="0"/>
    <n v="0"/>
    <n v="0"/>
    <n v="0"/>
    <n v="0"/>
    <n v="0"/>
    <n v="0"/>
    <n v="0"/>
    <n v="0"/>
    <n v="0"/>
    <n v="0"/>
    <m/>
    <n v="0"/>
    <n v="0"/>
    <n v="0"/>
    <n v="0"/>
    <n v="0"/>
    <x v="0"/>
    <m/>
    <x v="12"/>
    <x v="8"/>
    <s v="no impacts"/>
    <x v="6"/>
    <s v=""/>
    <s v="NRD_164"/>
    <m/>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m/>
    <n v="0"/>
    <n v="0"/>
    <n v="0"/>
    <n v="0"/>
    <n v="0"/>
    <x v="2"/>
    <m/>
    <x v="12"/>
    <x v="8"/>
    <s v="no impacts"/>
    <x v="6"/>
    <s v=""/>
    <s v="EXN_024"/>
    <m/>
  </r>
  <r>
    <s v="Ndokoa-IHS"/>
    <s v="CTR_757"/>
    <s v="CENTRE"/>
    <s v="IHS"/>
    <s v="Solar-Gen-Lithium"/>
    <s v="CENTRE"/>
    <s v="Ndokoa"/>
    <s v="ZTE"/>
    <n v="0"/>
    <n v="0"/>
    <n v="0"/>
    <n v="0"/>
    <n v="0"/>
    <n v="0"/>
    <n v="0"/>
    <n v="0"/>
    <n v="0"/>
    <n v="0"/>
    <n v="0"/>
    <n v="0"/>
    <n v="0"/>
    <n v="0"/>
    <n v="0"/>
    <n v="0"/>
    <n v="0"/>
    <n v="0"/>
    <n v="0"/>
    <n v="0"/>
    <m/>
    <n v="0"/>
    <n v="0"/>
    <n v="0"/>
    <n v="0"/>
    <n v="0"/>
    <x v="0"/>
    <m/>
    <x v="6"/>
    <x v="2"/>
    <s v="SPARE-ISSUE"/>
    <x v="2"/>
    <s v="(05/06/2026 ocm ran 18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6/2026 ocm ran 15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6/2026 ocm ran 10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s v="CTR_757"/>
    <m/>
  </r>
  <r>
    <s v="Bibemi"/>
    <s v="NRD_021"/>
    <s v="NORD"/>
    <s v="IHS"/>
    <s v="Solar-Grid-Gen"/>
    <s v="NORD"/>
    <s v="Bibemi"/>
    <s v="Huawei"/>
    <n v="0"/>
    <n v="0"/>
    <n v="0"/>
    <n v="0"/>
    <n v="0"/>
    <n v="0"/>
    <n v="0"/>
    <n v="0"/>
    <n v="0"/>
    <n v="0"/>
    <n v="0"/>
    <n v="0"/>
    <n v="0"/>
    <n v="0"/>
    <n v="0"/>
    <n v="0"/>
    <n v="0"/>
    <n v="0"/>
    <n v="0"/>
    <n v="0"/>
    <m/>
    <n v="0"/>
    <n v="0"/>
    <n v="0"/>
    <n v="0"/>
    <n v="0"/>
    <x v="0"/>
    <m/>
    <x v="12"/>
    <x v="8"/>
    <s v="no impacts"/>
    <x v="6"/>
    <s v=""/>
    <s v="NRD_021"/>
    <m/>
  </r>
  <r>
    <s v="Boula-Ibi-IHS"/>
    <s v="NRD_105"/>
    <s v="NORD"/>
    <s v="IHS"/>
    <s v="Hybrid-Gen"/>
    <s v="NORD"/>
    <s v="Boula-Ibi"/>
    <s v="Huawei"/>
    <n v="0"/>
    <n v="0"/>
    <n v="0"/>
    <n v="0"/>
    <n v="0"/>
    <n v="0"/>
    <n v="0"/>
    <n v="0"/>
    <n v="0"/>
    <n v="0"/>
    <n v="0"/>
    <n v="0"/>
    <n v="0"/>
    <n v="0"/>
    <n v="0"/>
    <n v="0"/>
    <n v="0"/>
    <n v="0"/>
    <n v="0"/>
    <n v="0"/>
    <m/>
    <n v="0"/>
    <n v="0"/>
    <n v="0"/>
    <n v="0"/>
    <n v="0"/>
    <x v="0"/>
    <m/>
    <x v="12"/>
    <x v="8"/>
    <s v="no impacts"/>
    <x v="6"/>
    <s v=""/>
    <s v="NRD_105"/>
    <m/>
  </r>
  <r>
    <s v="Adoumri-Houla-IHS"/>
    <s v="NRD_126"/>
    <s v="NORD"/>
    <s v="IHS"/>
    <s v="Grid-Gen"/>
    <s v="NORD"/>
    <s v="Adoumri"/>
    <s v="Huawei"/>
    <n v="0"/>
    <n v="0"/>
    <n v="0"/>
    <n v="0"/>
    <n v="0"/>
    <n v="0"/>
    <n v="0"/>
    <n v="0"/>
    <n v="0"/>
    <n v="0"/>
    <n v="0"/>
    <n v="0"/>
    <n v="0"/>
    <n v="0"/>
    <n v="0"/>
    <n v="0"/>
    <n v="0"/>
    <n v="0"/>
    <n v="0"/>
    <n v="0"/>
    <m/>
    <n v="0"/>
    <n v="0"/>
    <n v="0"/>
    <n v="0"/>
    <n v="0"/>
    <x v="0"/>
    <m/>
    <x v="12"/>
    <x v="8"/>
    <s v="no impacts"/>
    <x v="6"/>
    <s v=""/>
    <s v="NRD_126"/>
    <m/>
  </r>
  <r>
    <s v="Poli-New"/>
    <s v="ADM_152"/>
    <s v="ADAMAOUA"/>
    <s v="IHS"/>
    <s v="Hybrid-Gen"/>
    <s v="ADAMAOUA"/>
    <s v="Poli"/>
    <s v="Huawei"/>
    <n v="0"/>
    <n v="0"/>
    <n v="0"/>
    <n v="0"/>
    <n v="0"/>
    <n v="0"/>
    <n v="0"/>
    <n v="0"/>
    <n v="0"/>
    <n v="0"/>
    <n v="0"/>
    <n v="0"/>
    <n v="0"/>
    <n v="0"/>
    <n v="0"/>
    <n v="0"/>
    <n v="0"/>
    <n v="0"/>
    <n v="0"/>
    <n v="0"/>
    <m/>
    <n v="0"/>
    <n v="0"/>
    <n v="0"/>
    <n v="0"/>
    <n v="0"/>
    <x v="0"/>
    <m/>
    <x v="12"/>
    <x v="8"/>
    <s v="no impacts"/>
    <x v="6"/>
    <s v=""/>
    <s v="ADM_152"/>
    <m/>
  </r>
  <r>
    <s v="Badjouma"/>
    <s v="NRD_026"/>
    <s v="NORD"/>
    <s v="IHS"/>
    <s v="Solar-Gen"/>
    <s v="NORD"/>
    <s v="Badjouma"/>
    <s v="Huawei"/>
    <n v="0"/>
    <n v="0"/>
    <n v="0"/>
    <n v="0"/>
    <n v="0"/>
    <n v="0"/>
    <n v="0"/>
    <n v="0"/>
    <n v="0"/>
    <n v="0"/>
    <n v="0"/>
    <n v="0"/>
    <n v="0"/>
    <n v="0"/>
    <n v="0"/>
    <n v="0"/>
    <n v="0"/>
    <n v="0"/>
    <n v="0"/>
    <n v="0"/>
    <m/>
    <n v="0"/>
    <n v="0"/>
    <n v="0"/>
    <n v="0"/>
    <n v="0"/>
    <x v="0"/>
    <m/>
    <x v="12"/>
    <x v="8"/>
    <s v="no impacts"/>
    <x v="6"/>
    <s v=""/>
    <s v="NRD_026"/>
    <m/>
  </r>
  <r>
    <s v="Tiko-Long-Street-IHS"/>
    <s v="LIT_174"/>
    <s v="SUD-OUEST"/>
    <s v="IHS"/>
    <s v="Grid-Gen"/>
    <s v="LITTORAL"/>
    <s v="Tiko"/>
    <s v="Huawei"/>
    <n v="0"/>
    <n v="0"/>
    <n v="0"/>
    <n v="0"/>
    <n v="0"/>
    <n v="0"/>
    <n v="0"/>
    <n v="0"/>
    <n v="0"/>
    <n v="0"/>
    <n v="0"/>
    <n v="0"/>
    <n v="0"/>
    <n v="0"/>
    <n v="0"/>
    <n v="0"/>
    <n v="0"/>
    <n v="0"/>
    <n v="0"/>
    <n v="0"/>
    <m/>
    <n v="0"/>
    <n v="0"/>
    <n v="0"/>
    <n v="0"/>
    <n v="0"/>
    <x v="0"/>
    <m/>
    <x v="12"/>
    <x v="8"/>
    <s v="no impacts"/>
    <x v="6"/>
    <s v=""/>
    <s v="LIT_174"/>
    <m/>
  </r>
  <r>
    <s v="Melong"/>
    <s v="LIT_063"/>
    <s v="LITTORAL"/>
    <s v="IHS"/>
    <s v="Grid-Gen"/>
    <s v="LITTORAL"/>
    <s v="Melong"/>
    <s v="ZTE"/>
    <n v="0"/>
    <n v="0"/>
    <n v="0"/>
    <n v="0"/>
    <n v="0"/>
    <n v="0"/>
    <n v="0"/>
    <n v="0"/>
    <n v="0"/>
    <n v="0"/>
    <n v="0"/>
    <n v="0"/>
    <n v="0"/>
    <n v="0"/>
    <n v="0"/>
    <n v="0"/>
    <n v="0"/>
    <n v="0"/>
    <n v="0"/>
    <n v="0"/>
    <m/>
    <n v="0"/>
    <n v="0"/>
    <n v="0"/>
    <n v="0"/>
    <n v="0"/>
    <x v="0"/>
    <m/>
    <x v="12"/>
    <x v="8"/>
    <s v="no impacts"/>
    <x v="6"/>
    <s v=""/>
    <s v="LIT_063"/>
    <m/>
  </r>
  <r>
    <s v="Baliama"/>
    <s v="CTR_352"/>
    <s v="CENTRE"/>
    <s v="IHS"/>
    <s v="Grid-Gen"/>
    <s v="CENTRE"/>
    <s v="Baliama"/>
    <s v="ZTE"/>
    <n v="0"/>
    <n v="0"/>
    <n v="0"/>
    <n v="0"/>
    <n v="0"/>
    <n v="0"/>
    <n v="0"/>
    <n v="0"/>
    <n v="0"/>
    <n v="0"/>
    <n v="0"/>
    <n v="0"/>
    <n v="0"/>
    <n v="0"/>
    <n v="0"/>
    <n v="0"/>
    <n v="0"/>
    <n v="0"/>
    <n v="0"/>
    <n v="0"/>
    <m/>
    <n v="0"/>
    <n v="0"/>
    <n v="0"/>
    <n v="0"/>
    <n v="0"/>
    <x v="0"/>
    <m/>
    <x v="12"/>
    <x v="8"/>
    <s v="no impacts"/>
    <x v="6"/>
    <s v=""/>
    <s v="CTR_352"/>
    <m/>
  </r>
  <r>
    <s v="Deuk"/>
    <s v="CTR_277"/>
    <s v="CENTRE"/>
    <s v="IHS"/>
    <s v="Solar-Gen"/>
    <s v="CENTRE"/>
    <s v="Deuk"/>
    <s v="ZTE"/>
    <n v="0"/>
    <n v="0"/>
    <n v="0"/>
    <n v="0"/>
    <n v="0"/>
    <n v="0"/>
    <n v="0"/>
    <n v="0"/>
    <n v="0"/>
    <n v="0"/>
    <n v="0"/>
    <n v="0"/>
    <n v="0"/>
    <n v="0"/>
    <n v="0"/>
    <n v="0"/>
    <n v="0"/>
    <n v="0"/>
    <n v="0"/>
    <n v="0"/>
    <m/>
    <n v="0"/>
    <n v="0"/>
    <n v="0"/>
    <n v="0"/>
    <n v="0"/>
    <x v="0"/>
    <m/>
    <x v="12"/>
    <x v="8"/>
    <s v="no impacts"/>
    <x v="6"/>
    <s v=""/>
    <s v="CTR_277"/>
    <m/>
  </r>
  <r>
    <s v="Ngoro"/>
    <s v="CTR_278"/>
    <s v="CENTRE"/>
    <s v="IHS"/>
    <s v="SolarAER-Gen-Lithium"/>
    <s v="CENTRE"/>
    <s v="Ngoro"/>
    <s v="ZTE"/>
    <n v="0"/>
    <n v="0"/>
    <n v="0"/>
    <n v="0"/>
    <n v="0"/>
    <n v="0"/>
    <n v="0"/>
    <n v="0"/>
    <n v="0"/>
    <n v="0"/>
    <n v="0"/>
    <n v="0"/>
    <n v="0"/>
    <n v="0"/>
    <n v="0"/>
    <n v="0"/>
    <n v="0"/>
    <n v="0"/>
    <n v="0"/>
    <n v="0"/>
    <m/>
    <n v="0"/>
    <n v="0"/>
    <n v="0"/>
    <n v="0"/>
    <n v="0"/>
    <x v="0"/>
    <m/>
    <x v="12"/>
    <x v="8"/>
    <s v="no impacts"/>
    <x v="6"/>
    <s v=""/>
    <s v="CTR_278"/>
    <m/>
  </r>
  <r>
    <s v="Manoka-IHS"/>
    <s v="LIT_497"/>
    <s v="LITTORAL"/>
    <s v="IHS"/>
    <s v="Solar-Gen-Lithium"/>
    <s v="LITTORAL"/>
    <s v="Manoka"/>
    <s v="ZTE"/>
    <n v="0"/>
    <n v="0"/>
    <n v="0"/>
    <n v="0"/>
    <n v="0"/>
    <n v="0"/>
    <n v="0"/>
    <n v="0"/>
    <n v="0"/>
    <n v="0"/>
    <n v="0"/>
    <n v="0"/>
    <n v="0"/>
    <n v="0"/>
    <n v="0"/>
    <n v="0"/>
    <n v="0"/>
    <n v="0"/>
    <n v="0"/>
    <n v="0"/>
    <m/>
    <n v="0"/>
    <n v="0"/>
    <n v="0"/>
    <n v="0"/>
    <n v="0"/>
    <x v="0"/>
    <m/>
    <x v="12"/>
    <x v="8"/>
    <s v="no impacts"/>
    <x v="6"/>
    <s v=""/>
    <s v="LIT_497"/>
    <m/>
  </r>
  <r>
    <s v="Dikoum-Camtel"/>
    <s v="SUD_098"/>
    <s v="CENTRE"/>
    <s v="CAMUSAT"/>
    <s v="Good Grid no GE - 12h"/>
    <s v="SUD"/>
    <s v="Dikoum"/>
    <s v="NOKIA"/>
    <n v="0"/>
    <n v="0"/>
    <n v="0"/>
    <n v="0"/>
    <n v="0"/>
    <n v="0"/>
    <n v="0"/>
    <n v="0"/>
    <n v="0"/>
    <n v="0"/>
    <n v="0"/>
    <n v="0"/>
    <n v="0"/>
    <n v="0"/>
    <n v="0"/>
    <n v="0"/>
    <n v="0"/>
    <n v="0"/>
    <n v="0"/>
    <n v="0"/>
    <m/>
    <n v="0"/>
    <n v="0"/>
    <n v="0"/>
    <n v="0"/>
    <n v="0"/>
    <x v="0"/>
    <m/>
    <x v="12"/>
    <x v="8"/>
    <s v="no impacts"/>
    <x v="6"/>
    <s v=""/>
    <s v="SUD_098"/>
    <m/>
  </r>
  <r>
    <s v="Ndandouck-IHS"/>
    <s v="CTR_141"/>
    <s v="CENTRE"/>
    <s v="IHS"/>
    <s v="Solar-Gen"/>
    <s v="CENTRE"/>
    <s v="Ndandouck"/>
    <s v="ZTE"/>
    <n v="0"/>
    <n v="0"/>
    <n v="0"/>
    <n v="0"/>
    <n v="0"/>
    <n v="0"/>
    <n v="0"/>
    <n v="0"/>
    <n v="0"/>
    <n v="0"/>
    <n v="0"/>
    <n v="0"/>
    <n v="0"/>
    <n v="0"/>
    <n v="0"/>
    <n v="0"/>
    <n v="0"/>
    <n v="0"/>
    <n v="0"/>
    <n v="0"/>
    <m/>
    <n v="0"/>
    <n v="0"/>
    <n v="0"/>
    <n v="0"/>
    <n v="0"/>
    <x v="0"/>
    <m/>
    <x v="12"/>
    <x v="8"/>
    <s v="no impacts"/>
    <x v="6"/>
    <s v=""/>
    <s v="CTR_141"/>
    <m/>
  </r>
  <r>
    <s v="Melong-Carrefour-MTN"/>
    <s v="LIT_679"/>
    <s v="LITTORAL"/>
    <s v="MTN sharing"/>
    <s v="MTN sharing"/>
    <s v="LITTORAL"/>
    <s v="Melong"/>
    <s v="ZTE"/>
    <n v="0"/>
    <n v="0"/>
    <n v="0"/>
    <n v="0"/>
    <n v="0"/>
    <n v="0"/>
    <n v="0"/>
    <n v="0"/>
    <n v="0"/>
    <n v="0"/>
    <n v="0"/>
    <n v="0"/>
    <n v="0"/>
    <n v="0"/>
    <n v="0"/>
    <n v="0"/>
    <n v="0"/>
    <n v="0"/>
    <n v="0"/>
    <n v="0"/>
    <m/>
    <n v="0"/>
    <n v="0"/>
    <n v="0"/>
    <n v="0"/>
    <n v="0"/>
    <x v="0"/>
    <m/>
    <x v="12"/>
    <x v="8"/>
    <s v="no impacts"/>
    <x v="6"/>
    <s v=""/>
    <s v="LIT_679"/>
    <m/>
  </r>
  <r>
    <s v="Kobdombo"/>
    <s v="EST_057"/>
    <s v="CENTRE"/>
    <s v="IHS"/>
    <s v="Grid-Gen"/>
    <s v="EST"/>
    <s v="Kobdombo"/>
    <s v="ZTE"/>
    <n v="0"/>
    <n v="0"/>
    <n v="0"/>
    <n v="0"/>
    <n v="0"/>
    <n v="0"/>
    <n v="0"/>
    <n v="0"/>
    <n v="0"/>
    <n v="0"/>
    <n v="0"/>
    <n v="0"/>
    <n v="0"/>
    <n v="0"/>
    <n v="0"/>
    <n v="0"/>
    <n v="0"/>
    <n v="0"/>
    <n v="0"/>
    <n v="0"/>
    <m/>
    <n v="0"/>
    <n v="0"/>
    <n v="0"/>
    <n v="0"/>
    <n v="0"/>
    <x v="0"/>
    <m/>
    <x v="12"/>
    <x v="8"/>
    <s v="no impacts"/>
    <x v="6"/>
    <s v=""/>
    <s v="EST_057"/>
    <m/>
  </r>
  <r>
    <s v="Penja"/>
    <s v="LIT_208"/>
    <s v="LITTORAL"/>
    <s v="IHS"/>
    <s v="Grid-Gen"/>
    <s v="LITTORAL"/>
    <s v="Penja"/>
    <s v="ZTE"/>
    <n v="0"/>
    <n v="0"/>
    <n v="0"/>
    <n v="0"/>
    <n v="0"/>
    <n v="0"/>
    <n v="0"/>
    <n v="0"/>
    <n v="0"/>
    <n v="0"/>
    <n v="0"/>
    <n v="0"/>
    <n v="0"/>
    <n v="0"/>
    <n v="0"/>
    <n v="0"/>
    <n v="0"/>
    <n v="0"/>
    <n v="0"/>
    <n v="0"/>
    <m/>
    <n v="0"/>
    <n v="0"/>
    <n v="0"/>
    <n v="0"/>
    <n v="0"/>
    <x v="0"/>
    <m/>
    <x v="12"/>
    <x v="8"/>
    <s v="no impacts"/>
    <x v="6"/>
    <s v=""/>
    <s v="LIT_208"/>
    <m/>
  </r>
  <r>
    <s v="Okola"/>
    <s v="CTR_191"/>
    <s v="CENTRE"/>
    <s v="IHS"/>
    <s v="Grid-Gen"/>
    <s v="CENTRE"/>
    <s v="Okola"/>
    <s v="ZTE"/>
    <n v="0"/>
    <n v="0"/>
    <n v="0"/>
    <n v="0"/>
    <n v="0"/>
    <n v="0"/>
    <n v="0"/>
    <n v="0"/>
    <n v="0"/>
    <n v="0"/>
    <n v="0"/>
    <n v="0"/>
    <n v="0"/>
    <n v="0"/>
    <n v="0"/>
    <n v="0"/>
    <n v="0"/>
    <n v="0"/>
    <n v="0"/>
    <n v="0"/>
    <m/>
    <n v="0"/>
    <n v="0"/>
    <n v="0"/>
    <n v="0"/>
    <n v="0"/>
    <x v="0"/>
    <m/>
    <x v="12"/>
    <x v="8"/>
    <s v="no impacts"/>
    <x v="6"/>
    <s v=""/>
    <s v="CTR_191"/>
    <m/>
  </r>
  <r>
    <s v="Lom-Pangar-MTN"/>
    <s v="EST_083"/>
    <s v="CENTRE"/>
    <s v="IHS"/>
    <s v="Grid-Gen-Lithium"/>
    <s v="EST"/>
    <s v="Lom-Pangar"/>
    <s v="NOKIA"/>
    <n v="0"/>
    <n v="0"/>
    <n v="0"/>
    <n v="0"/>
    <n v="0"/>
    <n v="0"/>
    <n v="0"/>
    <n v="0"/>
    <n v="0"/>
    <n v="0"/>
    <n v="0"/>
    <n v="0"/>
    <n v="0"/>
    <n v="0"/>
    <n v="0"/>
    <n v="0"/>
    <n v="0"/>
    <n v="0"/>
    <n v="0"/>
    <n v="0"/>
    <m/>
    <n v="0"/>
    <n v="0"/>
    <n v="0"/>
    <n v="0"/>
    <n v="0"/>
    <x v="0"/>
    <m/>
    <x v="12"/>
    <x v="8"/>
    <s v="no impacts"/>
    <x v="6"/>
    <s v=""/>
    <s v="EST_083"/>
    <m/>
  </r>
  <r>
    <s v="Penka-Michel-IHS"/>
    <s v="OST_210"/>
    <s v="OUEST"/>
    <s v="IHS"/>
    <s v="Grid-Gen"/>
    <s v="OUEST"/>
    <s v="Penka-Michel"/>
    <s v="Huawei"/>
    <n v="0"/>
    <n v="0"/>
    <n v="0"/>
    <n v="0"/>
    <n v="0"/>
    <n v="0"/>
    <n v="0"/>
    <n v="0"/>
    <n v="0"/>
    <n v="0"/>
    <n v="0"/>
    <n v="0"/>
    <n v="0"/>
    <n v="0"/>
    <n v="0"/>
    <n v="0"/>
    <n v="0"/>
    <n v="0"/>
    <n v="0"/>
    <n v="0"/>
    <m/>
    <n v="0"/>
    <n v="0"/>
    <n v="0"/>
    <n v="0"/>
    <n v="0"/>
    <x v="0"/>
    <m/>
    <x v="12"/>
    <x v="8"/>
    <s v="no impacts"/>
    <x v="6"/>
    <s v=""/>
    <s v="OST_210"/>
    <m/>
  </r>
  <r>
    <s v="Minta"/>
    <s v="CTR_233"/>
    <s v="CENTRE"/>
    <s v="IHS"/>
    <s v="Grid-Hybrid-Gen"/>
    <s v="CENTRE"/>
    <s v="Minta"/>
    <s v="ZTE"/>
    <n v="0"/>
    <n v="0"/>
    <n v="0"/>
    <n v="0"/>
    <n v="0"/>
    <n v="0"/>
    <n v="0"/>
    <n v="0"/>
    <n v="0"/>
    <n v="0"/>
    <n v="0"/>
    <n v="0"/>
    <n v="0"/>
    <n v="0"/>
    <n v="0"/>
    <n v="0"/>
    <n v="0"/>
    <n v="0"/>
    <n v="0"/>
    <n v="0"/>
    <m/>
    <n v="0"/>
    <n v="0"/>
    <n v="0"/>
    <n v="0"/>
    <n v="0"/>
    <x v="0"/>
    <m/>
    <x v="12"/>
    <x v="8"/>
    <s v="no impacts"/>
    <x v="6"/>
    <s v=""/>
    <s v="CTR_233"/>
    <m/>
  </r>
  <r>
    <s v="Lendi-Entree"/>
    <s v="LIT_297"/>
    <s v="Douala"/>
    <s v="IHS"/>
    <s v="Grid-Gen"/>
    <s v="LITTORAL"/>
    <s v="Douala"/>
    <s v="ZTE"/>
    <n v="0"/>
    <n v="0"/>
    <n v="0"/>
    <n v="0"/>
    <n v="0"/>
    <n v="0"/>
    <n v="0"/>
    <n v="0"/>
    <n v="0"/>
    <n v="0"/>
    <n v="0"/>
    <n v="0"/>
    <n v="0"/>
    <n v="0"/>
    <n v="0"/>
    <n v="0"/>
    <n v="0"/>
    <n v="0"/>
    <n v="0"/>
    <n v="0"/>
    <m/>
    <n v="0"/>
    <n v="0"/>
    <n v="0"/>
    <n v="0"/>
    <n v="0"/>
    <x v="0"/>
    <m/>
    <x v="12"/>
    <x v="8"/>
    <s v="no impacts"/>
    <x v="6"/>
    <s v=""/>
    <s v="LIT_297"/>
    <m/>
  </r>
  <r>
    <s v="Mbengwi"/>
    <s v="NRO_011"/>
    <s v="NORD-OUEST"/>
    <m/>
    <m/>
    <s v="NORD-OUEST"/>
    <s v="Mbengwi"/>
    <s v="Huawei"/>
    <n v="0"/>
    <n v="0"/>
    <n v="0"/>
    <n v="0"/>
    <n v="0"/>
    <n v="0"/>
    <n v="0"/>
    <n v="0"/>
    <n v="0"/>
    <n v="0"/>
    <n v="0"/>
    <n v="0"/>
    <n v="0"/>
    <n v="1.5709850385095012"/>
    <n v="0"/>
    <n v="0"/>
    <n v="0"/>
    <n v="0"/>
    <n v="0"/>
    <n v="0"/>
    <m/>
    <n v="0"/>
    <n v="0"/>
    <n v="0"/>
    <n v="0"/>
    <n v="0"/>
    <x v="2"/>
    <m/>
    <x v="12"/>
    <x v="8"/>
    <s v="no impacts"/>
    <x v="6"/>
    <s v=""/>
    <s v="NRO_011"/>
    <m/>
  </r>
  <r>
    <s v="Mbitom-camrail"/>
    <s v="EST_105"/>
    <s v="CENTRE"/>
    <s v="CAMUSAT"/>
    <s v="Hybrid solar - S1"/>
    <s v="EST"/>
    <s v="Betare-Oya"/>
    <s v="NOKIA"/>
    <n v="0"/>
    <n v="0"/>
    <n v="0"/>
    <n v="0"/>
    <n v="0"/>
    <n v="0"/>
    <n v="0"/>
    <n v="0"/>
    <n v="0"/>
    <n v="0"/>
    <n v="0"/>
    <n v="0"/>
    <n v="0"/>
    <n v="0"/>
    <n v="0"/>
    <n v="0"/>
    <n v="0"/>
    <n v="0"/>
    <n v="0"/>
    <n v="0"/>
    <m/>
    <n v="0"/>
    <n v="0"/>
    <n v="0"/>
    <n v="0"/>
    <n v="0"/>
    <x v="0"/>
    <m/>
    <x v="12"/>
    <x v="8"/>
    <s v="no impacts"/>
    <x v="6"/>
    <s v=""/>
    <s v="EST_105"/>
    <m/>
  </r>
  <r>
    <s v="Bembaran-Camtel"/>
    <s v="ADM_185"/>
    <s v="ADAMAOUA"/>
    <s v="CAMUSAT"/>
    <s v="Hibrid solar - s3"/>
    <s v="ADAMAOUA"/>
    <s v="Bembaran"/>
    <s v="Huawei"/>
    <n v="0"/>
    <n v="0"/>
    <n v="0"/>
    <n v="0"/>
    <n v="0"/>
    <n v="0"/>
    <n v="0"/>
    <n v="0"/>
    <n v="0"/>
    <n v="0"/>
    <n v="0"/>
    <n v="0"/>
    <n v="0"/>
    <n v="0"/>
    <n v="0"/>
    <n v="0"/>
    <n v="0"/>
    <n v="0"/>
    <n v="0"/>
    <n v="0"/>
    <m/>
    <n v="0"/>
    <n v="0"/>
    <n v="0"/>
    <n v="0"/>
    <n v="0"/>
    <x v="0"/>
    <m/>
    <x v="12"/>
    <x v="8"/>
    <s v="no impacts"/>
    <x v="6"/>
    <s v=""/>
    <s v="ADM_185"/>
    <m/>
  </r>
  <r>
    <s v="Mbargue-Camrail"/>
    <s v="CTR_457"/>
    <s v="CENTRE"/>
    <s v="IHS"/>
    <e v="#N/A"/>
    <s v="CENTRE"/>
    <s v="Minta"/>
    <s v="NOKIA"/>
    <n v="0"/>
    <n v="0"/>
    <n v="0"/>
    <n v="0"/>
    <n v="0"/>
    <n v="0"/>
    <n v="0"/>
    <n v="0"/>
    <n v="0"/>
    <n v="0"/>
    <n v="0"/>
    <n v="0"/>
    <n v="0"/>
    <n v="0"/>
    <n v="0"/>
    <n v="0"/>
    <n v="0"/>
    <n v="0"/>
    <n v="0"/>
    <n v="0"/>
    <m/>
    <n v="0"/>
    <n v="0"/>
    <n v="0"/>
    <n v="0"/>
    <n v="0"/>
    <x v="0"/>
    <m/>
    <x v="12"/>
    <x v="8"/>
    <s v="no impacts"/>
    <x v="6"/>
    <s v=""/>
    <s v="CTR_457"/>
    <m/>
  </r>
  <r>
    <s v="Mbandjock"/>
    <s v="CTR_030"/>
    <s v="CENTRE"/>
    <s v="CAMUSAT"/>
    <s v="Medium Grid + Solar + GE"/>
    <s v="CENTRE"/>
    <s v="Mbandjock"/>
    <s v="ZTE"/>
    <n v="0"/>
    <n v="0"/>
    <n v="0"/>
    <n v="0"/>
    <n v="0"/>
    <n v="0"/>
    <n v="0"/>
    <n v="0"/>
    <n v="0"/>
    <n v="0"/>
    <n v="0"/>
    <n v="0"/>
    <n v="0"/>
    <n v="0"/>
    <n v="0"/>
    <n v="0"/>
    <n v="0"/>
    <n v="0"/>
    <n v="0"/>
    <n v="0"/>
    <m/>
    <n v="0"/>
    <n v="0"/>
    <n v="0"/>
    <n v="0"/>
    <n v="0"/>
    <x v="0"/>
    <m/>
    <x v="12"/>
    <x v="8"/>
    <s v="no impacts"/>
    <x v="6"/>
    <s v=""/>
    <s v="CTR_030"/>
    <m/>
  </r>
  <r>
    <s v="Pella"/>
    <s v="CTR_894"/>
    <s v="CENTRE"/>
    <s v="CAMUSAT"/>
    <s v="HGB"/>
    <s v="CENTRE"/>
    <s v="Pella"/>
    <s v="ZTE"/>
    <n v="0"/>
    <n v="0"/>
    <n v="0"/>
    <n v="0"/>
    <n v="0"/>
    <n v="0"/>
    <n v="0"/>
    <n v="0"/>
    <n v="0"/>
    <n v="0"/>
    <n v="0"/>
    <n v="0"/>
    <n v="0"/>
    <n v="0"/>
    <n v="0"/>
    <n v="0"/>
    <n v="0"/>
    <n v="0"/>
    <n v="0"/>
    <n v="0"/>
    <m/>
    <n v="0"/>
    <n v="0"/>
    <n v="0"/>
    <n v="0"/>
    <n v="0"/>
    <x v="0"/>
    <m/>
    <x v="0"/>
    <x v="0"/>
    <s v="AKTIVCO Defaut GE &amp; Power Cabinet"/>
    <x v="0"/>
    <s v="(05/06/2026  groupe whatsapp incident): impacted by CTR_139_Z_Nji-Camtel(CTR-139),  Probleme d'energie  || Action : RCA CAMUSAT attendu"/>
    <s v="CTR_139"/>
    <s v=" impacted by CTR_139_Z_Nji-Camtel(CTR-139),  Probleme d'energie  || Action : RCA CAMUSAT attendu"/>
  </r>
  <r>
    <s v="MENGUE-BIBEY-IHS"/>
    <s v="CTR_870"/>
    <s v="CENTRE"/>
    <s v="IHS"/>
    <s v="Hybrid Gen"/>
    <s v="CENTRE"/>
    <s v="Mengue Bibey"/>
    <s v="ZTE"/>
    <n v="0"/>
    <n v="0"/>
    <n v="0"/>
    <n v="0"/>
    <n v="0"/>
    <n v="0"/>
    <n v="0"/>
    <n v="0"/>
    <n v="0"/>
    <n v="0"/>
    <n v="0"/>
    <n v="0"/>
    <n v="0"/>
    <n v="0"/>
    <n v="0"/>
    <n v="0"/>
    <n v="0"/>
    <n v="0"/>
    <n v="0"/>
    <n v="0"/>
    <m/>
    <n v="0"/>
    <n v="0"/>
    <n v="0"/>
    <n v="0"/>
    <n v="0"/>
    <x v="0"/>
    <m/>
    <x v="0"/>
    <x v="0"/>
    <s v="AKTIVCO Defaut GE &amp; Power Cabinet"/>
    <x v="0"/>
    <s v="(05/06/2026  groupe whatsapp incident): impacted by CTR_139_Z_Nji-Camtel(CTR-139),  Probleme d'energie  || Action : RCA CAMUSAT attendu"/>
    <s v="CTR_139"/>
    <s v=": impacted by CTR_139_Z_Nji-Camtel(CTR-139),  Probleme d'energie  || Action : RCA CAMUSAT attendu"/>
  </r>
  <r>
    <s v="Yabassi-Greenfil"/>
    <s v="LIT_586"/>
    <s v="LITTORAL"/>
    <s v="CAMUSAT"/>
    <s v="Hybrid Solar - S3"/>
    <s v="LITTORAL"/>
    <s v="Yabassi"/>
    <s v="ZTE"/>
    <n v="0"/>
    <n v="0"/>
    <n v="0"/>
    <n v="0"/>
    <n v="0"/>
    <n v="0"/>
    <n v="0"/>
    <n v="0"/>
    <n v="0"/>
    <n v="0"/>
    <n v="0"/>
    <n v="0"/>
    <n v="0"/>
    <n v="0"/>
    <n v="0"/>
    <n v="0"/>
    <n v="0"/>
    <n v="0"/>
    <n v="0"/>
    <n v="0"/>
    <m/>
    <n v="0"/>
    <n v="0"/>
    <n v="0"/>
    <n v="0"/>
    <n v="0"/>
    <x v="0"/>
    <m/>
    <x v="12"/>
    <x v="8"/>
    <s v="no impacts"/>
    <x v="6"/>
    <s v=""/>
    <s v="LIT_586"/>
    <m/>
  </r>
  <r>
    <s v="Ebebda-MTN"/>
    <s v="CTR_822"/>
    <s v="CENTRE"/>
    <s v="CAMUSAT"/>
    <s v="Hybrid Solar 3"/>
    <s v="CENTRE"/>
    <s v="Ebebda"/>
    <s v="ZTE"/>
    <n v="0"/>
    <n v="0"/>
    <n v="0"/>
    <n v="0"/>
    <n v="0"/>
    <n v="0"/>
    <n v="0"/>
    <n v="0"/>
    <n v="0"/>
    <n v="0"/>
    <n v="0"/>
    <n v="0"/>
    <n v="0"/>
    <n v="0"/>
    <n v="0"/>
    <n v="0"/>
    <n v="0"/>
    <n v="0"/>
    <n v="0"/>
    <n v="0"/>
    <m/>
    <n v="0"/>
    <n v="0"/>
    <n v="0"/>
    <n v="0"/>
    <n v="0"/>
    <x v="0"/>
    <m/>
    <x v="12"/>
    <x v="8"/>
    <s v="no impacts"/>
    <x v="6"/>
    <s v=""/>
    <s v="CTR_822"/>
    <m/>
  </r>
  <r>
    <s v="Bipindi-IHS"/>
    <s v="SUD_040"/>
    <s v="CENTRE"/>
    <s v="IHS"/>
    <s v="Solar-Gen-Hybrid"/>
    <s v="SUD"/>
    <s v="Bipindi"/>
    <s v="ZTE"/>
    <n v="0"/>
    <n v="0"/>
    <n v="0"/>
    <n v="0"/>
    <n v="0"/>
    <n v="0"/>
    <n v="0"/>
    <n v="0"/>
    <n v="0"/>
    <n v="0"/>
    <n v="0"/>
    <n v="0"/>
    <n v="0"/>
    <n v="0"/>
    <n v="0"/>
    <n v="0"/>
    <n v="0"/>
    <n v="0"/>
    <n v="0"/>
    <n v="0"/>
    <m/>
    <n v="0"/>
    <n v="0"/>
    <n v="0"/>
    <n v="0"/>
    <n v="0"/>
    <x v="0"/>
    <m/>
    <x v="12"/>
    <x v="8"/>
    <s v="no impacts"/>
    <x v="6"/>
    <s v=""/>
    <s v="SUD_040"/>
    <m/>
  </r>
  <r>
    <s v="Mbengwi-Mile17-IHS"/>
    <s v="NRO_144"/>
    <s v="NORD-OUEST"/>
    <m/>
    <m/>
    <s v="NORD-OUEST"/>
    <s v="Mbengwi"/>
    <s v="Huawei"/>
    <n v="0"/>
    <n v="0"/>
    <n v="0"/>
    <n v="0"/>
    <n v="0"/>
    <n v="0"/>
    <n v="0"/>
    <n v="0"/>
    <n v="0"/>
    <n v="0"/>
    <n v="0"/>
    <n v="0"/>
    <n v="0"/>
    <n v="1.9143816364326425"/>
    <n v="0"/>
    <n v="0"/>
    <n v="0"/>
    <n v="0"/>
    <n v="0"/>
    <n v="0"/>
    <m/>
    <n v="0"/>
    <n v="0"/>
    <n v="0"/>
    <n v="0"/>
    <n v="0"/>
    <x v="2"/>
    <m/>
    <x v="12"/>
    <x v="8"/>
    <s v="no impacts"/>
    <x v="6"/>
    <s v=""/>
    <s v="NRO_144"/>
    <m/>
  </r>
  <r>
    <s v="Wum-II-IHS"/>
    <s v="NRO_149"/>
    <s v="NORD-OUEST"/>
    <m/>
    <m/>
    <s v="NORD-OUEST"/>
    <s v="Wum"/>
    <s v="Huawei"/>
    <n v="0"/>
    <n v="0"/>
    <n v="0"/>
    <n v="0"/>
    <n v="0"/>
    <n v="0"/>
    <n v="0"/>
    <n v="0"/>
    <n v="0"/>
    <n v="0"/>
    <n v="0"/>
    <n v="0"/>
    <n v="0"/>
    <n v="1.9240482488806705"/>
    <n v="0"/>
    <n v="0"/>
    <n v="0"/>
    <n v="0"/>
    <n v="0"/>
    <n v="0"/>
    <m/>
    <n v="0"/>
    <n v="0"/>
    <n v="0"/>
    <n v="0"/>
    <n v="0"/>
    <x v="2"/>
    <m/>
    <x v="12"/>
    <x v="8"/>
    <s v="no impacts"/>
    <x v="6"/>
    <s v=""/>
    <s v="NRO_149"/>
    <m/>
  </r>
  <r>
    <s v="Wum"/>
    <s v="NRO_007"/>
    <s v="NORD-OUEST"/>
    <s v="IHS"/>
    <s v="Grid-Gen"/>
    <s v="NORD-OUEST"/>
    <s v="Wum"/>
    <s v="Huawei"/>
    <n v="0"/>
    <n v="0"/>
    <n v="0"/>
    <n v="0"/>
    <n v="0"/>
    <n v="0"/>
    <n v="0"/>
    <n v="0"/>
    <n v="0"/>
    <n v="0"/>
    <n v="0"/>
    <n v="0"/>
    <n v="0"/>
    <n v="1.9251183535797147"/>
    <n v="0"/>
    <n v="0"/>
    <n v="0"/>
    <n v="0"/>
    <n v="0"/>
    <n v="0"/>
    <m/>
    <n v="0"/>
    <n v="0"/>
    <n v="0"/>
    <n v="0"/>
    <n v="0"/>
    <x v="2"/>
    <m/>
    <x v="12"/>
    <x v="8"/>
    <s v="no impacts"/>
    <x v="6"/>
    <s v=""/>
    <s v="NRO_007"/>
    <m/>
  </r>
  <r>
    <s v="Ndogkeng"/>
    <s v="LIT_117"/>
    <s v="LITTORAL"/>
    <s v="IHS"/>
    <s v="Grid-Gen"/>
    <s v="LITTORAL"/>
    <s v="Ndogkeng"/>
    <s v="ZTE"/>
    <n v="0"/>
    <n v="0"/>
    <n v="0"/>
    <n v="0"/>
    <n v="0"/>
    <n v="0"/>
    <n v="0"/>
    <n v="0"/>
    <n v="0"/>
    <n v="0"/>
    <n v="0"/>
    <n v="0"/>
    <n v="0"/>
    <n v="0"/>
    <n v="0"/>
    <n v="0"/>
    <n v="0"/>
    <n v="0"/>
    <n v="0"/>
    <n v="0"/>
    <m/>
    <n v="0"/>
    <n v="0"/>
    <n v="0"/>
    <n v="0"/>
    <n v="0"/>
    <x v="0"/>
    <m/>
    <x v="12"/>
    <x v="8"/>
    <s v="no impacts"/>
    <x v="6"/>
    <s v=""/>
    <s v="LIT_117"/>
    <m/>
  </r>
  <r>
    <s v="Yabassi"/>
    <s v="LIT_110"/>
    <s v="LITTORAL"/>
    <s v="IHS"/>
    <s v="Gen-Lithium"/>
    <s v="LITTORAL"/>
    <s v="Yabassi"/>
    <s v="ZTE"/>
    <n v="0"/>
    <n v="0"/>
    <n v="0"/>
    <n v="0"/>
    <n v="0"/>
    <n v="0"/>
    <n v="0"/>
    <n v="0"/>
    <n v="0"/>
    <n v="0"/>
    <n v="0"/>
    <n v="0"/>
    <n v="0"/>
    <n v="0"/>
    <n v="0"/>
    <n v="0"/>
    <n v="0"/>
    <n v="0"/>
    <n v="0"/>
    <n v="0"/>
    <m/>
    <n v="0"/>
    <n v="0"/>
    <n v="0"/>
    <n v="0"/>
    <n v="0"/>
    <x v="0"/>
    <m/>
    <x v="12"/>
    <x v="8"/>
    <s v="no impacts"/>
    <x v="6"/>
    <s v=""/>
    <s v="LIT_110"/>
    <m/>
  </r>
  <r>
    <s v="Esse-IHS"/>
    <s v="CTR_134"/>
    <s v="CENTRE"/>
    <s v="IHS"/>
    <s v="Grid-Gen"/>
    <s v="CENTRE"/>
    <s v="Esse"/>
    <s v="ZTE"/>
    <n v="0"/>
    <n v="0"/>
    <n v="0"/>
    <n v="0"/>
    <n v="0"/>
    <n v="0"/>
    <n v="0"/>
    <n v="0"/>
    <n v="0"/>
    <n v="0"/>
    <n v="0"/>
    <n v="0"/>
    <n v="0"/>
    <n v="0"/>
    <n v="0"/>
    <n v="0"/>
    <n v="0"/>
    <n v="0"/>
    <n v="0"/>
    <n v="0"/>
    <m/>
    <n v="0"/>
    <n v="0"/>
    <n v="0"/>
    <n v="0"/>
    <n v="0"/>
    <x v="0"/>
    <m/>
    <x v="12"/>
    <x v="8"/>
    <s v="no impacts"/>
    <x v="6"/>
    <s v=""/>
    <s v="CTR_134"/>
    <m/>
  </r>
  <r>
    <s v="Obala-ville-IHS"/>
    <s v="CTR_627"/>
    <s v="CENTRE"/>
    <s v="IHS"/>
    <s v="Grid-Gen"/>
    <s v="CENTRE"/>
    <s v="Obala"/>
    <s v="ZTE"/>
    <n v="0"/>
    <n v="0"/>
    <n v="0"/>
    <n v="0"/>
    <n v="0"/>
    <n v="0"/>
    <n v="0"/>
    <n v="0"/>
    <n v="0"/>
    <n v="0"/>
    <n v="0"/>
    <n v="0"/>
    <n v="0"/>
    <n v="0"/>
    <n v="0"/>
    <n v="0"/>
    <n v="0"/>
    <n v="0"/>
    <n v="0"/>
    <n v="0"/>
    <m/>
    <n v="0"/>
    <n v="0"/>
    <n v="0"/>
    <n v="0"/>
    <n v="0"/>
    <x v="0"/>
    <m/>
    <x v="12"/>
    <x v="8"/>
    <s v="no impacts"/>
    <x v="6"/>
    <s v=""/>
    <s v="CTR_627"/>
    <m/>
  </r>
  <r>
    <s v="Kolomine-IHS"/>
    <s v="EST_125"/>
    <s v="CENTRE"/>
    <s v="IHS"/>
    <s v="Hybrid-Gen"/>
    <s v="EST"/>
    <s v="Kolomine"/>
    <s v="ZTE"/>
    <n v="0"/>
    <n v="0"/>
    <n v="0"/>
    <n v="0"/>
    <n v="0"/>
    <n v="0"/>
    <n v="0"/>
    <n v="0"/>
    <n v="0"/>
    <n v="0"/>
    <n v="0"/>
    <n v="0"/>
    <n v="0"/>
    <n v="0"/>
    <n v="0"/>
    <n v="0"/>
    <n v="0"/>
    <n v="0"/>
    <n v="0"/>
    <n v="0"/>
    <m/>
    <n v="0"/>
    <n v="0"/>
    <n v="0"/>
    <n v="0"/>
    <n v="0"/>
    <x v="0"/>
    <m/>
    <x v="12"/>
    <x v="8"/>
    <s v="no impacts"/>
    <x v="6"/>
    <s v=""/>
    <s v="EST_125"/>
    <m/>
  </r>
  <r>
    <s v="Missole-Entree"/>
    <s v="LIT_306"/>
    <s v="LITTORAL"/>
    <s v="IHS"/>
    <s v="Hybrid-Gen"/>
    <s v="LITTORAL"/>
    <s v="Missole"/>
    <s v="ZTE"/>
    <n v="0"/>
    <n v="0"/>
    <n v="0"/>
    <n v="0"/>
    <n v="0"/>
    <n v="0"/>
    <n v="0"/>
    <n v="0"/>
    <n v="0"/>
    <n v="0"/>
    <n v="0"/>
    <n v="0"/>
    <n v="0"/>
    <n v="0"/>
    <n v="0"/>
    <n v="0"/>
    <n v="0"/>
    <n v="0"/>
    <n v="0"/>
    <n v="0"/>
    <m/>
    <n v="0"/>
    <n v="0"/>
    <n v="0"/>
    <n v="0"/>
    <n v="0"/>
    <x v="0"/>
    <m/>
    <x v="12"/>
    <x v="8"/>
    <s v="no impacts"/>
    <x v="6"/>
    <s v=""/>
    <s v="LIT_306"/>
    <m/>
  </r>
  <r>
    <s v="Baigon"/>
    <s v="OST_070"/>
    <s v="OUEST"/>
    <s v="IHS"/>
    <s v="Grid-Gen"/>
    <s v="OUEST"/>
    <s v="Baigon"/>
    <s v="Huawei"/>
    <n v="0"/>
    <n v="0"/>
    <n v="0"/>
    <n v="0"/>
    <n v="0"/>
    <n v="0"/>
    <n v="0"/>
    <n v="0"/>
    <n v="0"/>
    <n v="0"/>
    <n v="0"/>
    <n v="0"/>
    <n v="0"/>
    <n v="0"/>
    <n v="0"/>
    <n v="0"/>
    <n v="0"/>
    <n v="0"/>
    <n v="0"/>
    <n v="0"/>
    <m/>
    <n v="0"/>
    <n v="0"/>
    <n v="0"/>
    <n v="0"/>
    <n v="0"/>
    <x v="0"/>
    <m/>
    <x v="12"/>
    <x v="8"/>
    <s v="no impacts"/>
    <x v="6"/>
    <s v=""/>
    <s v="OST_070"/>
    <m/>
  </r>
  <r>
    <s v="Bangangte-Ville"/>
    <s v="OST_018"/>
    <s v="OUEST"/>
    <s v="IHS"/>
    <s v="Grid Only"/>
    <s v="OUEST"/>
    <s v="Bangangte"/>
    <s v="Huawei"/>
    <n v="0"/>
    <n v="0"/>
    <n v="0"/>
    <n v="0"/>
    <n v="0"/>
    <n v="0"/>
    <n v="0"/>
    <n v="0"/>
    <n v="0"/>
    <n v="0"/>
    <n v="0"/>
    <n v="0"/>
    <n v="0"/>
    <n v="0"/>
    <n v="0"/>
    <n v="0"/>
    <n v="0"/>
    <n v="0"/>
    <n v="0"/>
    <n v="0"/>
    <m/>
    <n v="0"/>
    <n v="0"/>
    <n v="0"/>
    <n v="0"/>
    <n v="0"/>
    <x v="0"/>
    <m/>
    <x v="12"/>
    <x v="8"/>
    <s v="no impacts"/>
    <x v="6"/>
    <s v=""/>
    <s v="OST_018"/>
    <m/>
  </r>
  <r>
    <s v="Kenzou"/>
    <s v="EST_016"/>
    <s v="CENTRE"/>
    <s v="IHS"/>
    <s v="Solar-Gen"/>
    <s v="EST"/>
    <s v="Kenzou"/>
    <s v="ZTE"/>
    <n v="0"/>
    <n v="0"/>
    <n v="0"/>
    <n v="0"/>
    <n v="0"/>
    <n v="0"/>
    <n v="0"/>
    <n v="0"/>
    <n v="0"/>
    <n v="0"/>
    <n v="0"/>
    <n v="0"/>
    <n v="0"/>
    <n v="0"/>
    <n v="0"/>
    <n v="0"/>
    <n v="0"/>
    <n v="0"/>
    <n v="0"/>
    <n v="0"/>
    <m/>
    <n v="0"/>
    <n v="0"/>
    <n v="0"/>
    <n v="0"/>
    <n v="0"/>
    <x v="0"/>
    <m/>
    <x v="12"/>
    <x v="8"/>
    <s v="no impacts"/>
    <x v="6"/>
    <s v=""/>
    <s v="EST_016"/>
    <m/>
  </r>
  <r>
    <s v="Nkoundja"/>
    <s v="OST_006"/>
    <s v="OUEST"/>
    <s v="IHS"/>
    <s v="Grid-Gen"/>
    <s v="OUEST"/>
    <s v="Nkoundja"/>
    <s v="Huawei"/>
    <n v="0"/>
    <n v="0"/>
    <n v="0"/>
    <n v="0"/>
    <n v="0"/>
    <n v="0"/>
    <n v="0"/>
    <n v="0"/>
    <n v="0"/>
    <n v="0"/>
    <n v="0"/>
    <n v="0"/>
    <n v="0"/>
    <n v="0"/>
    <n v="0"/>
    <n v="0"/>
    <n v="0"/>
    <n v="0"/>
    <n v="0"/>
    <n v="0"/>
    <m/>
    <n v="0"/>
    <n v="0"/>
    <n v="0"/>
    <n v="0"/>
    <n v="0"/>
    <x v="0"/>
    <m/>
    <x v="12"/>
    <x v="8"/>
    <s v="no impacts"/>
    <x v="6"/>
    <s v=""/>
    <s v="OST_006"/>
    <m/>
  </r>
  <r>
    <s v="Mbanga"/>
    <s v="LIT_031"/>
    <s v="LITTORAL"/>
    <s v="IHS"/>
    <s v="Grid-Gen"/>
    <s v="LITTORAL"/>
    <s v="Mbanga"/>
    <s v="ZTE"/>
    <n v="0"/>
    <n v="0"/>
    <n v="0"/>
    <n v="0"/>
    <n v="0"/>
    <n v="0"/>
    <n v="0"/>
    <n v="0"/>
    <n v="0"/>
    <n v="0"/>
    <n v="0"/>
    <n v="0"/>
    <n v="0"/>
    <n v="0"/>
    <n v="0"/>
    <n v="0"/>
    <n v="0"/>
    <n v="0"/>
    <n v="0"/>
    <n v="0"/>
    <m/>
    <n v="0"/>
    <n v="0"/>
    <n v="0"/>
    <n v="0"/>
    <n v="0"/>
    <x v="0"/>
    <m/>
    <x v="12"/>
    <x v="8"/>
    <s v="no impacts"/>
    <x v="6"/>
    <s v=""/>
    <s v="LIT_031"/>
    <m/>
  </r>
  <r>
    <s v="Mbanga2-IHS"/>
    <s v="LIT_430"/>
    <s v="LITTORAL"/>
    <s v="IHS"/>
    <s v="Grid-Gen"/>
    <s v="LITTORAL"/>
    <s v="Mbanga"/>
    <s v="ZTE"/>
    <n v="0"/>
    <n v="0"/>
    <n v="0"/>
    <n v="0"/>
    <n v="0"/>
    <n v="0"/>
    <n v="0"/>
    <n v="0"/>
    <n v="0"/>
    <n v="0"/>
    <n v="0"/>
    <n v="0"/>
    <n v="0"/>
    <n v="0"/>
    <n v="0"/>
    <n v="0"/>
    <n v="0"/>
    <n v="0"/>
    <n v="0"/>
    <n v="0"/>
    <m/>
    <n v="0"/>
    <n v="0"/>
    <n v="0"/>
    <n v="0"/>
    <n v="0"/>
    <x v="0"/>
    <m/>
    <x v="12"/>
    <x v="8"/>
    <s v="no impacts"/>
    <x v="6"/>
    <s v=""/>
    <s v="LIT_430"/>
    <m/>
  </r>
  <r>
    <s v="Mbankomo-IHS"/>
    <s v="CTR_528"/>
    <s v="CENTRE"/>
    <s v="IHS"/>
    <s v="Grid-Gen"/>
    <s v="CENTRE"/>
    <s v="Mbankomo"/>
    <s v="ZTE"/>
    <n v="0"/>
    <n v="0"/>
    <n v="0"/>
    <n v="0"/>
    <n v="0"/>
    <n v="0"/>
    <n v="0"/>
    <n v="0"/>
    <n v="0"/>
    <n v="0"/>
    <n v="0"/>
    <n v="0"/>
    <n v="0"/>
    <n v="0"/>
    <n v="0"/>
    <n v="0"/>
    <n v="0"/>
    <n v="0"/>
    <n v="0"/>
    <n v="0"/>
    <m/>
    <n v="0"/>
    <n v="0"/>
    <n v="0"/>
    <n v="0"/>
    <n v="0"/>
    <x v="0"/>
    <m/>
    <x v="12"/>
    <x v="8"/>
    <s v="no impacts"/>
    <x v="6"/>
    <s v=""/>
    <s v="CTR_528"/>
    <m/>
  </r>
  <r>
    <s v="Akok"/>
    <s v="CTR_663"/>
    <s v="CENTRE"/>
    <s v="CAMUSAT"/>
    <s v="Good Grid + Solar + GE"/>
    <s v="CENTRE"/>
    <s v="Akok"/>
    <s v="ZTE"/>
    <n v="0"/>
    <n v="0"/>
    <n v="0"/>
    <n v="0"/>
    <n v="0"/>
    <n v="0"/>
    <n v="0"/>
    <n v="0"/>
    <n v="0"/>
    <n v="0"/>
    <n v="0"/>
    <n v="0"/>
    <n v="0"/>
    <n v="0"/>
    <n v="0"/>
    <n v="0"/>
    <n v="0"/>
    <n v="0"/>
    <n v="0"/>
    <n v="0"/>
    <m/>
    <n v="0"/>
    <n v="0"/>
    <n v="0"/>
    <n v="0"/>
    <n v="0"/>
    <x v="0"/>
    <m/>
    <x v="12"/>
    <x v="8"/>
    <s v="no impacts"/>
    <x v="6"/>
    <s v=""/>
    <s v="CTR_663"/>
    <m/>
  </r>
  <r>
    <s v="Loum-Joli-IHS"/>
    <s v="LIT_521"/>
    <s v="LITTORAL"/>
    <s v="IHS"/>
    <s v="Grid-Gen"/>
    <s v="LITTORAL"/>
    <s v="Loum"/>
    <s v="ZTE"/>
    <n v="0"/>
    <n v="0"/>
    <n v="0"/>
    <n v="0"/>
    <n v="0"/>
    <n v="0"/>
    <n v="0"/>
    <n v="0"/>
    <n v="0"/>
    <n v="0"/>
    <n v="0"/>
    <n v="0"/>
    <n v="0"/>
    <n v="0"/>
    <n v="0"/>
    <n v="0"/>
    <n v="0"/>
    <n v="0"/>
    <n v="0"/>
    <n v="0"/>
    <m/>
    <n v="0"/>
    <n v="0"/>
    <n v="0"/>
    <n v="0"/>
    <n v="0"/>
    <x v="0"/>
    <m/>
    <x v="12"/>
    <x v="8"/>
    <s v="no impacts"/>
    <x v="6"/>
    <s v=""/>
    <s v="LIT_521"/>
    <m/>
  </r>
  <r>
    <s v="Akum-IHS"/>
    <s v="NRO_139"/>
    <s v="NORD-OUEST"/>
    <s v="IHS"/>
    <m/>
    <s v="NORD-OUEST"/>
    <s v="Akum"/>
    <s v="Huawei"/>
    <n v="0"/>
    <n v="0"/>
    <n v="0"/>
    <n v="0"/>
    <n v="0"/>
    <n v="0"/>
    <n v="0"/>
    <n v="0"/>
    <n v="0"/>
    <n v="0"/>
    <n v="0"/>
    <n v="0"/>
    <n v="0"/>
    <n v="2.5181882128680808"/>
    <n v="0"/>
    <n v="0"/>
    <n v="0"/>
    <n v="0"/>
    <n v="0"/>
    <n v="0"/>
    <m/>
    <n v="0"/>
    <n v="0"/>
    <n v="0"/>
    <n v="0"/>
    <n v="0"/>
    <x v="2"/>
    <m/>
    <x v="12"/>
    <x v="8"/>
    <s v="no impacts"/>
    <x v="6"/>
    <s v=""/>
    <s v="NRO_139"/>
    <m/>
  </r>
  <r>
    <s v="Ngambe-Tikar-IHS"/>
    <s v="OST_031"/>
    <s v="OUEST"/>
    <s v="IHS"/>
    <s v="Grid-Gen"/>
    <s v="OUEST"/>
    <s v="Ngambe-Tikar"/>
    <s v="ZTE"/>
    <n v="0"/>
    <n v="0"/>
    <n v="0"/>
    <n v="0"/>
    <n v="0"/>
    <n v="0"/>
    <n v="0"/>
    <n v="0"/>
    <n v="0"/>
    <n v="0"/>
    <n v="0"/>
    <n v="0"/>
    <n v="0"/>
    <n v="0"/>
    <n v="0"/>
    <n v="0"/>
    <n v="0"/>
    <n v="0"/>
    <n v="0"/>
    <n v="0"/>
    <m/>
    <n v="0"/>
    <n v="0"/>
    <n v="0"/>
    <n v="0"/>
    <n v="0"/>
    <x v="0"/>
    <m/>
    <x v="12"/>
    <x v="8"/>
    <s v="no impacts"/>
    <x v="6"/>
    <s v=""/>
    <s v="OST_031"/>
    <m/>
  </r>
  <r>
    <s v="Ndokayo"/>
    <s v="EST_054"/>
    <s v="CENTRE"/>
    <s v="IHS"/>
    <s v="Solar-Gen-Lithium"/>
    <s v="EST"/>
    <s v="Ndokayo"/>
    <s v="ZTE"/>
    <n v="0"/>
    <n v="0"/>
    <n v="0"/>
    <n v="0"/>
    <n v="0"/>
    <n v="0"/>
    <n v="0"/>
    <n v="0"/>
    <n v="0"/>
    <n v="0"/>
    <n v="0"/>
    <n v="0"/>
    <n v="0"/>
    <n v="0"/>
    <n v="0"/>
    <n v="0"/>
    <n v="0"/>
    <n v="0"/>
    <n v="0"/>
    <n v="0"/>
    <m/>
    <n v="0"/>
    <n v="0"/>
    <n v="0"/>
    <n v="0"/>
    <n v="0"/>
    <x v="0"/>
    <m/>
    <x v="12"/>
    <x v="8"/>
    <s v="no impacts"/>
    <x v="6"/>
    <s v=""/>
    <s v="EST_054"/>
    <m/>
  </r>
  <r>
    <s v="Ouli-IHS"/>
    <s v="EST_114"/>
    <s v="CENTRE"/>
    <s v="IHS"/>
    <s v="Gen Only"/>
    <s v="EST"/>
    <s v="Ouli"/>
    <s v="ZTE"/>
    <n v="0"/>
    <n v="0"/>
    <n v="0"/>
    <n v="0"/>
    <n v="0"/>
    <n v="0"/>
    <n v="0"/>
    <n v="0"/>
    <n v="0"/>
    <n v="0"/>
    <n v="0"/>
    <n v="0"/>
    <n v="0"/>
    <n v="0"/>
    <n v="0"/>
    <n v="0"/>
    <n v="0"/>
    <n v="0"/>
    <n v="0"/>
    <n v="0"/>
    <m/>
    <n v="0"/>
    <n v="0"/>
    <n v="0"/>
    <n v="0"/>
    <n v="0"/>
    <x v="0"/>
    <m/>
    <x v="12"/>
    <x v="8"/>
    <s v="no impacts"/>
    <x v="6"/>
    <s v=""/>
    <s v="EST_114"/>
    <m/>
  </r>
  <r>
    <s v="Pouma"/>
    <s v="LIT_069"/>
    <s v="LITTORAL"/>
    <s v="IHS"/>
    <s v="Grid-Gen"/>
    <s v="LITTORAL"/>
    <s v="Pouma"/>
    <s v="ZTE"/>
    <n v="0"/>
    <n v="0"/>
    <n v="0"/>
    <n v="0"/>
    <n v="0"/>
    <n v="0"/>
    <n v="0"/>
    <n v="0"/>
    <n v="0"/>
    <n v="0"/>
    <n v="0"/>
    <n v="0"/>
    <n v="0"/>
    <n v="0"/>
    <n v="0"/>
    <n v="0"/>
    <n v="0"/>
    <n v="0"/>
    <n v="0"/>
    <n v="0"/>
    <m/>
    <n v="0"/>
    <n v="0"/>
    <n v="0"/>
    <n v="0"/>
    <n v="0"/>
    <x v="0"/>
    <m/>
    <x v="12"/>
    <x v="8"/>
    <s v="no impacts"/>
    <x v="6"/>
    <s v=""/>
    <s v="LIT_069"/>
    <m/>
  </r>
  <r>
    <s v="Kouoptamo"/>
    <s v="OST_058"/>
    <s v="OUEST"/>
    <s v="IHS"/>
    <s v="Grid-Gen"/>
    <s v="OUEST"/>
    <s v="Kouoptamo"/>
    <s v="Huawei"/>
    <n v="0"/>
    <n v="0"/>
    <n v="0"/>
    <n v="0"/>
    <n v="0"/>
    <n v="0"/>
    <n v="0"/>
    <n v="0"/>
    <n v="0"/>
    <n v="0"/>
    <n v="0"/>
    <n v="0"/>
    <n v="0"/>
    <n v="0"/>
    <n v="0"/>
    <n v="0"/>
    <n v="0"/>
    <n v="0"/>
    <n v="0"/>
    <n v="0"/>
    <m/>
    <n v="0"/>
    <n v="0"/>
    <n v="0"/>
    <n v="0"/>
    <n v="0"/>
    <x v="0"/>
    <m/>
    <x v="12"/>
    <x v="8"/>
    <s v="no impacts"/>
    <x v="6"/>
    <s v=""/>
    <s v="OST_058"/>
    <m/>
  </r>
  <r>
    <s v="Gomala-IHS"/>
    <s v="EST_126"/>
    <s v="CENTRE"/>
    <s v="IHS"/>
    <s v="Solar-Gen-Lithium"/>
    <s v="EST"/>
    <s v="Gomala"/>
    <s v="ZTE"/>
    <n v="0"/>
    <n v="0"/>
    <n v="0"/>
    <n v="0"/>
    <n v="0"/>
    <n v="0"/>
    <n v="0"/>
    <n v="0"/>
    <n v="0"/>
    <n v="0"/>
    <n v="0"/>
    <n v="0"/>
    <n v="0"/>
    <n v="0"/>
    <n v="0"/>
    <n v="0"/>
    <n v="0"/>
    <n v="0"/>
    <n v="0"/>
    <n v="0"/>
    <m/>
    <n v="0"/>
    <n v="0"/>
    <n v="0"/>
    <n v="0"/>
    <n v="0"/>
    <x v="0"/>
    <m/>
    <x v="12"/>
    <x v="8"/>
    <s v="no impacts"/>
    <x v="6"/>
    <s v=""/>
    <s v="EST_126"/>
    <m/>
  </r>
  <r>
    <s v="Njombe-Market-IHS"/>
    <s v="LIT_492"/>
    <s v="LITTORAL"/>
    <s v="IHS"/>
    <s v="Grid-Gen"/>
    <s v="LITTORAL"/>
    <s v="Njombe"/>
    <s v="ZTE"/>
    <n v="0"/>
    <n v="0"/>
    <n v="0"/>
    <n v="0"/>
    <n v="0"/>
    <n v="0"/>
    <n v="0"/>
    <n v="0"/>
    <n v="0"/>
    <n v="0"/>
    <n v="0"/>
    <n v="0"/>
    <n v="0"/>
    <n v="0"/>
    <n v="0"/>
    <n v="0"/>
    <n v="0"/>
    <n v="0"/>
    <n v="0"/>
    <n v="0"/>
    <m/>
    <n v="0"/>
    <n v="0"/>
    <n v="0"/>
    <n v="0"/>
    <n v="0"/>
    <x v="0"/>
    <m/>
    <x v="12"/>
    <x v="8"/>
    <s v="no impacts"/>
    <x v="6"/>
    <s v=""/>
    <s v="LIT_492"/>
    <m/>
  </r>
  <r>
    <s v="Boumnyebel-MTN"/>
    <s v="CTR_286"/>
    <s v="CENTRE"/>
    <s v="IHS"/>
    <s v="Grid-Gen"/>
    <s v="CENTRE"/>
    <s v="Boumnyebel"/>
    <s v="ZTE"/>
    <n v="0"/>
    <n v="0"/>
    <n v="0"/>
    <n v="0"/>
    <n v="0"/>
    <n v="0"/>
    <n v="0"/>
    <n v="0"/>
    <n v="0"/>
    <n v="0"/>
    <n v="0"/>
    <n v="0"/>
    <n v="0"/>
    <n v="0"/>
    <n v="0"/>
    <n v="0"/>
    <n v="0"/>
    <n v="0"/>
    <n v="0"/>
    <n v="0"/>
    <m/>
    <n v="0"/>
    <n v="0"/>
    <n v="0"/>
    <n v="0"/>
    <n v="0"/>
    <x v="0"/>
    <m/>
    <x v="12"/>
    <x v="8"/>
    <s v="no impacts"/>
    <x v="6"/>
    <s v=""/>
    <s v="CTR_286"/>
    <m/>
  </r>
  <r>
    <s v="Nkolnkoumou"/>
    <s v="CTR_676"/>
    <s v="Yaounde"/>
    <s v="IHS"/>
    <s v="Grid-Gen-Lithium"/>
    <s v="CENTRE"/>
    <s v="Yaounde"/>
    <s v="ZTE"/>
    <n v="0"/>
    <n v="0"/>
    <n v="0"/>
    <n v="0"/>
    <n v="0"/>
    <n v="0"/>
    <n v="0"/>
    <n v="0"/>
    <n v="0"/>
    <n v="0"/>
    <n v="0"/>
    <n v="0"/>
    <n v="0"/>
    <n v="0"/>
    <n v="0"/>
    <n v="0"/>
    <n v="0"/>
    <n v="0"/>
    <n v="0"/>
    <n v="0"/>
    <m/>
    <n v="0"/>
    <n v="0"/>
    <n v="0"/>
    <n v="0"/>
    <n v="0"/>
    <x v="0"/>
    <m/>
    <x v="12"/>
    <x v="8"/>
    <s v="no impacts"/>
    <x v="6"/>
    <s v=""/>
    <s v="CTR_676"/>
    <m/>
  </r>
  <r>
    <s v="Mengbwa-Camtel"/>
    <s v="SUD_078"/>
    <s v="CENTRE"/>
    <s v="CAMUSAT"/>
    <s v="Bad Grid + GE"/>
    <s v="SUD"/>
    <s v="Mengbwa"/>
    <s v="NOKIA"/>
    <n v="0"/>
    <n v="0"/>
    <n v="0"/>
    <n v="0"/>
    <n v="0"/>
    <n v="0"/>
    <n v="0"/>
    <n v="0"/>
    <n v="0"/>
    <n v="0"/>
    <n v="0"/>
    <n v="0"/>
    <n v="0"/>
    <n v="0"/>
    <n v="0"/>
    <n v="0"/>
    <n v="0"/>
    <n v="0"/>
    <n v="0"/>
    <n v="0"/>
    <m/>
    <n v="0"/>
    <n v="0"/>
    <n v="0"/>
    <n v="0"/>
    <n v="0"/>
    <x v="0"/>
    <m/>
    <x v="12"/>
    <x v="8"/>
    <s v="no impacts"/>
    <x v="6"/>
    <s v=""/>
    <s v="SUD_078"/>
    <m/>
  </r>
  <r>
    <s v="Awae-MTN-IHS"/>
    <s v="CTR_187"/>
    <s v="CENTRE"/>
    <s v="IHS"/>
    <s v="Grid-Gen"/>
    <s v="CENTRE"/>
    <s v="Awae"/>
    <s v="ZTE"/>
    <n v="0"/>
    <n v="0"/>
    <n v="0"/>
    <n v="0"/>
    <n v="0"/>
    <n v="0"/>
    <n v="0"/>
    <n v="0"/>
    <n v="0"/>
    <n v="0"/>
    <n v="0"/>
    <n v="0"/>
    <n v="0"/>
    <n v="0"/>
    <n v="0"/>
    <n v="0"/>
    <n v="0"/>
    <n v="0"/>
    <n v="0"/>
    <n v="0"/>
    <m/>
    <n v="0"/>
    <n v="0"/>
    <n v="0"/>
    <n v="0"/>
    <n v="0"/>
    <x v="0"/>
    <m/>
    <x v="12"/>
    <x v="8"/>
    <s v="no impacts"/>
    <x v="6"/>
    <s v=""/>
    <s v="CTR_187"/>
    <m/>
  </r>
  <r>
    <s v="Obala-Carrefour-MTN-IHS"/>
    <s v="CTR_174"/>
    <s v="CENTRE"/>
    <s v="IHS"/>
    <s v="Hybrid-Gen"/>
    <s v="CENTRE"/>
    <s v="Obala"/>
    <s v="ZTE"/>
    <n v="0"/>
    <n v="0"/>
    <n v="0"/>
    <n v="0"/>
    <n v="0"/>
    <n v="0"/>
    <n v="0"/>
    <n v="0"/>
    <n v="0"/>
    <n v="0"/>
    <n v="0"/>
    <n v="0"/>
    <n v="0"/>
    <n v="0"/>
    <n v="0"/>
    <n v="0"/>
    <n v="0"/>
    <n v="0"/>
    <n v="0"/>
    <n v="0"/>
    <m/>
    <n v="0"/>
    <n v="0"/>
    <n v="0"/>
    <n v="0"/>
    <n v="0"/>
    <x v="0"/>
    <m/>
    <x v="12"/>
    <x v="8"/>
    <s v="no impacts"/>
    <x v="6"/>
    <s v=""/>
    <s v="CTR_174"/>
    <m/>
  </r>
  <r>
    <s v="Nkoteng-Ville-IHS"/>
    <s v="CTR_506"/>
    <s v="CENTRE"/>
    <s v="IHS"/>
    <s v="Grid-Gen"/>
    <s v="CENTRE"/>
    <s v="Nkoteng"/>
    <s v="ZTE"/>
    <n v="0"/>
    <n v="0"/>
    <n v="0"/>
    <n v="0"/>
    <n v="0"/>
    <n v="0"/>
    <n v="0"/>
    <n v="0"/>
    <n v="0"/>
    <n v="0"/>
    <n v="0"/>
    <n v="0"/>
    <n v="0"/>
    <n v="0"/>
    <n v="0"/>
    <n v="0"/>
    <n v="0"/>
    <n v="0"/>
    <n v="0"/>
    <n v="0"/>
    <m/>
    <n v="0"/>
    <n v="0"/>
    <n v="0"/>
    <n v="0"/>
    <n v="0"/>
    <x v="0"/>
    <m/>
    <x v="12"/>
    <x v="8"/>
    <s v="no impacts"/>
    <x v="6"/>
    <s v=""/>
    <s v="CTR_506"/>
    <m/>
  </r>
  <r>
    <s v="Botmakak"/>
    <s v="CTR_189"/>
    <s v="CENTRE"/>
    <s v="IHS"/>
    <s v="Grid-Gen"/>
    <s v="CENTRE"/>
    <s v="Botmakak"/>
    <s v="ZTE"/>
    <n v="0"/>
    <n v="0"/>
    <n v="0"/>
    <n v="0"/>
    <n v="0"/>
    <n v="0"/>
    <n v="0"/>
    <n v="0"/>
    <n v="0"/>
    <n v="0"/>
    <n v="0"/>
    <n v="0"/>
    <n v="0"/>
    <n v="0"/>
    <n v="0"/>
    <n v="0"/>
    <n v="0"/>
    <n v="0"/>
    <n v="0"/>
    <n v="0"/>
    <m/>
    <n v="0"/>
    <n v="0"/>
    <n v="0"/>
    <n v="0"/>
    <n v="0"/>
    <x v="0"/>
    <m/>
    <x v="12"/>
    <x v="8"/>
    <s v="no impacts"/>
    <x v="6"/>
    <s v=""/>
    <s v="CTR_189"/>
    <m/>
  </r>
  <r>
    <s v="Djoum-Ville-IHS"/>
    <s v="SUD_064"/>
    <s v="CENTRE"/>
    <s v="IHS"/>
    <s v="Grid-Gen"/>
    <s v="SUD"/>
    <s v="Djoum"/>
    <s v="ZTE"/>
    <n v="0"/>
    <n v="0"/>
    <n v="0"/>
    <n v="0"/>
    <n v="0"/>
    <n v="0"/>
    <n v="0"/>
    <n v="0"/>
    <n v="0"/>
    <n v="0"/>
    <n v="0"/>
    <n v="0"/>
    <n v="0"/>
    <n v="0"/>
    <n v="0"/>
    <n v="0"/>
    <n v="0"/>
    <n v="0"/>
    <n v="0"/>
    <n v="0"/>
    <m/>
    <n v="0"/>
    <n v="0"/>
    <n v="0"/>
    <n v="0"/>
    <n v="0"/>
    <x v="0"/>
    <m/>
    <x v="12"/>
    <x v="8"/>
    <s v="no impacts"/>
    <x v="6"/>
    <s v=""/>
    <s v="SUD_064"/>
    <m/>
  </r>
  <r>
    <s v="SANGLA"/>
    <s v="CTR_892"/>
    <s v="CENTRE"/>
    <s v="CAMUSAT"/>
    <s v="Hybrid Solar - S3"/>
    <s v="CENTRE"/>
    <s v="Sangla"/>
    <s v="ZTE"/>
    <n v="0"/>
    <n v="0"/>
    <n v="0"/>
    <n v="0"/>
    <n v="0"/>
    <n v="0"/>
    <n v="0"/>
    <n v="0"/>
    <n v="0"/>
    <n v="0"/>
    <n v="0"/>
    <n v="0"/>
    <n v="0"/>
    <n v="0"/>
    <n v="0"/>
    <n v="0"/>
    <n v="0"/>
    <n v="0"/>
    <n v="0"/>
    <n v="0"/>
    <m/>
    <n v="0"/>
    <n v="0"/>
    <n v="0"/>
    <n v="0"/>
    <n v="0"/>
    <x v="0"/>
    <m/>
    <x v="12"/>
    <x v="8"/>
    <s v="no impacts"/>
    <x v="6"/>
    <s v=""/>
    <s v="CTR_892"/>
    <m/>
  </r>
  <r>
    <s v="Mbankomo-Dajoll"/>
    <s v="CTR_710"/>
    <s v="CENTRE"/>
    <s v="CAMUSAT"/>
    <s v="Good Grid + GE"/>
    <s v="CENTRE"/>
    <s v="Mbankomo"/>
    <s v="ZTE"/>
    <n v="0"/>
    <n v="0"/>
    <n v="0"/>
    <n v="0"/>
    <n v="0"/>
    <n v="0"/>
    <n v="0"/>
    <n v="0"/>
    <n v="0"/>
    <n v="0"/>
    <n v="0"/>
    <n v="0"/>
    <n v="0"/>
    <n v="0"/>
    <n v="0"/>
    <n v="0"/>
    <n v="0"/>
    <n v="0"/>
    <n v="0"/>
    <n v="0"/>
    <m/>
    <n v="0"/>
    <n v="0"/>
    <n v="0"/>
    <n v="0"/>
    <n v="0"/>
    <x v="0"/>
    <m/>
    <x v="12"/>
    <x v="8"/>
    <s v="no impacts"/>
    <x v="6"/>
    <s v=""/>
    <s v="CTR_710"/>
    <m/>
  </r>
  <r>
    <s v="Oveng-Mission-Catholique"/>
    <s v="CTR_898"/>
    <s v="CENTRE"/>
    <s v="CAMUSAT"/>
    <s v="Medium Grid + GE"/>
    <s v="CENTRE"/>
    <s v="Mbankomo"/>
    <s v="NOKIA"/>
    <n v="0"/>
    <n v="0"/>
    <n v="0"/>
    <n v="0"/>
    <n v="0"/>
    <n v="0"/>
    <n v="0"/>
    <n v="0"/>
    <n v="0"/>
    <n v="0"/>
    <n v="0"/>
    <n v="0"/>
    <n v="0"/>
    <n v="0"/>
    <n v="0"/>
    <n v="0"/>
    <n v="0"/>
    <n v="0"/>
    <n v="0"/>
    <n v="0"/>
    <m/>
    <n v="0"/>
    <n v="0"/>
    <n v="0"/>
    <n v="0"/>
    <n v="0"/>
    <x v="0"/>
    <m/>
    <x v="12"/>
    <x v="8"/>
    <s v="no impacts"/>
    <x v="6"/>
    <s v=""/>
    <s v="CTR_898"/>
    <m/>
  </r>
  <r>
    <s v="DZENG"/>
    <s v="CTR_856"/>
    <s v="CENTRE"/>
    <s v="IHS"/>
    <s v="Grid-Gen"/>
    <s v="CENTRE"/>
    <s v="Binguela"/>
    <s v="ZTE"/>
    <n v="0"/>
    <n v="0"/>
    <n v="0"/>
    <n v="0"/>
    <n v="0"/>
    <n v="0"/>
    <n v="0"/>
    <n v="0"/>
    <n v="0"/>
    <n v="0"/>
    <n v="0"/>
    <n v="0"/>
    <n v="0"/>
    <n v="0"/>
    <n v="0"/>
    <n v="0"/>
    <n v="0"/>
    <n v="0"/>
    <n v="0"/>
    <n v="0"/>
    <m/>
    <n v="0"/>
    <n v="0"/>
    <n v="0"/>
    <n v="0"/>
    <n v="0"/>
    <x v="0"/>
    <m/>
    <x v="12"/>
    <x v="8"/>
    <s v="no impacts"/>
    <x v="6"/>
    <s v=""/>
    <s v="CTR_856"/>
    <m/>
  </r>
  <r>
    <s v="Essiezik"/>
    <s v="CTR_348"/>
    <s v="CENTRE"/>
    <s v="IHS"/>
    <s v="Gen-Lithium"/>
    <s v="CENTRE"/>
    <s v="Essiezik"/>
    <s v="ZTE"/>
    <n v="0"/>
    <n v="0"/>
    <n v="0"/>
    <n v="0"/>
    <n v="0"/>
    <n v="0"/>
    <n v="0"/>
    <n v="0"/>
    <n v="0"/>
    <n v="0"/>
    <n v="0"/>
    <n v="0"/>
    <n v="0"/>
    <n v="0"/>
    <n v="0"/>
    <n v="0"/>
    <n v="0"/>
    <n v="0"/>
    <n v="0"/>
    <n v="0"/>
    <m/>
    <n v="0"/>
    <n v="0"/>
    <n v="0"/>
    <n v="0"/>
    <n v="0"/>
    <x v="0"/>
    <m/>
    <x v="12"/>
    <x v="8"/>
    <s v="no impacts"/>
    <x v="6"/>
    <s v=""/>
    <s v="CTR_348"/>
    <m/>
  </r>
  <r>
    <s v="Bangoulap"/>
    <s v="OST_314"/>
    <s v="OUEST"/>
    <m/>
    <m/>
    <s v="OUEST"/>
    <s v="Bangangté"/>
    <s v="Huawei"/>
    <n v="0"/>
    <n v="0"/>
    <n v="0"/>
    <n v="0"/>
    <n v="0"/>
    <n v="0"/>
    <n v="0"/>
    <n v="0"/>
    <n v="0"/>
    <n v="0"/>
    <n v="0"/>
    <n v="0"/>
    <n v="0"/>
    <n v="0"/>
    <n v="0"/>
    <n v="0"/>
    <n v="0"/>
    <n v="0"/>
    <n v="0"/>
    <n v="0"/>
    <m/>
    <n v="0"/>
    <n v="0"/>
    <n v="0"/>
    <n v="0"/>
    <n v="0"/>
    <x v="0"/>
    <m/>
    <x v="12"/>
    <x v="8"/>
    <s v="no impacts"/>
    <x v="6"/>
    <s v=""/>
    <s v="OST_314"/>
    <m/>
  </r>
  <r>
    <s v="Nguila"/>
    <s v="CTR_299"/>
    <s v="CENTRE"/>
    <s v="IHS"/>
    <s v="Gen Only"/>
    <s v="CENTRE"/>
    <s v="Nguila"/>
    <s v="ZTE"/>
    <n v="0"/>
    <n v="0"/>
    <n v="0"/>
    <n v="0"/>
    <n v="0"/>
    <n v="0"/>
    <n v="0"/>
    <n v="0"/>
    <n v="0"/>
    <n v="0"/>
    <n v="0"/>
    <n v="0"/>
    <n v="0"/>
    <n v="0"/>
    <n v="0"/>
    <n v="0"/>
    <n v="0"/>
    <n v="0"/>
    <n v="0"/>
    <n v="0"/>
    <m/>
    <n v="0"/>
    <n v="0"/>
    <n v="0"/>
    <n v="0"/>
    <n v="0"/>
    <x v="0"/>
    <m/>
    <x v="12"/>
    <x v="8"/>
    <s v="no impacts"/>
    <x v="6"/>
    <s v=""/>
    <s v="CTR_299"/>
    <m/>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m/>
    <n v="0"/>
    <n v="0"/>
    <n v="0"/>
    <n v="0"/>
    <n v="0"/>
    <x v="2"/>
    <m/>
    <x v="12"/>
    <x v="8"/>
    <s v="no impacts"/>
    <x v="6"/>
    <s v=""/>
    <s v="EXN_180"/>
    <m/>
  </r>
  <r>
    <s v="Talba"/>
    <s v="CTR_206"/>
    <s v="CENTRE"/>
    <s v="IHS"/>
    <s v="Grid-Gen"/>
    <s v="CENTRE"/>
    <s v="Talba"/>
    <s v="ZTE"/>
    <n v="0"/>
    <n v="0"/>
    <n v="0"/>
    <n v="0"/>
    <n v="0"/>
    <n v="0"/>
    <n v="0"/>
    <n v="0"/>
    <n v="0"/>
    <n v="0"/>
    <n v="0"/>
    <n v="0"/>
    <n v="0"/>
    <n v="0"/>
    <n v="0"/>
    <n v="0"/>
    <n v="0"/>
    <n v="0"/>
    <n v="0"/>
    <n v="0"/>
    <m/>
    <n v="0"/>
    <n v="0"/>
    <n v="0"/>
    <n v="0"/>
    <n v="0"/>
    <x v="0"/>
    <m/>
    <x v="12"/>
    <x v="8"/>
    <s v="no impacts"/>
    <x v="6"/>
    <s v=""/>
    <s v="CTR_206"/>
    <m/>
  </r>
  <r>
    <s v="Batcham-II"/>
    <s v="OST_243"/>
    <s v="OUEST"/>
    <s v="CAMUSAT"/>
    <s v="HGB"/>
    <s v="OUEST"/>
    <s v="Batcham"/>
    <s v="Huawei"/>
    <n v="0"/>
    <n v="0"/>
    <n v="0"/>
    <n v="0"/>
    <n v="0"/>
    <n v="0"/>
    <n v="0"/>
    <n v="0"/>
    <n v="0"/>
    <n v="0"/>
    <n v="0"/>
    <n v="0"/>
    <n v="0"/>
    <n v="0"/>
    <n v="0"/>
    <n v="0"/>
    <n v="0"/>
    <n v="0"/>
    <n v="0"/>
    <n v="0"/>
    <m/>
    <n v="0"/>
    <n v="0"/>
    <n v="0"/>
    <n v="0"/>
    <n v="0"/>
    <x v="0"/>
    <m/>
    <x v="12"/>
    <x v="8"/>
    <s v="no impacts"/>
    <x v="6"/>
    <s v=""/>
    <s v="OST_243"/>
    <m/>
  </r>
  <r>
    <s v="Badoumguia"/>
    <s v="OST_303"/>
    <s v="OUEST"/>
    <s v="CAMUSAT"/>
    <s v="Hybrid Solar - S3"/>
    <s v="OUEST"/>
    <s v="Badoumguia"/>
    <s v="Huawei"/>
    <n v="0"/>
    <n v="0"/>
    <n v="0"/>
    <n v="0"/>
    <n v="0"/>
    <n v="0"/>
    <n v="0"/>
    <n v="0"/>
    <n v="0"/>
    <n v="0"/>
    <n v="0"/>
    <n v="0"/>
    <n v="0"/>
    <n v="0"/>
    <n v="0"/>
    <n v="0"/>
    <n v="0"/>
    <n v="0"/>
    <n v="0"/>
    <n v="0"/>
    <m/>
    <n v="0"/>
    <n v="0"/>
    <n v="0"/>
    <n v="0"/>
    <n v="0"/>
    <x v="0"/>
    <m/>
    <x v="12"/>
    <x v="8"/>
    <s v="no impacts"/>
    <x v="6"/>
    <s v=""/>
    <s v="OST_303"/>
    <m/>
  </r>
  <r>
    <s v="Gbiti-IHS"/>
    <s v="EST_101"/>
    <s v="CENTRE"/>
    <s v="IHS"/>
    <s v="Hybrid-Gen"/>
    <s v="EST"/>
    <s v="Gbiti"/>
    <s v="ZTE"/>
    <n v="0"/>
    <n v="0"/>
    <n v="0"/>
    <n v="0"/>
    <n v="0"/>
    <n v="0"/>
    <n v="0"/>
    <n v="0"/>
    <n v="0"/>
    <n v="0"/>
    <n v="0"/>
    <n v="0"/>
    <n v="0"/>
    <n v="0"/>
    <n v="0"/>
    <n v="0"/>
    <n v="0"/>
    <n v="0"/>
    <n v="0"/>
    <n v="0"/>
    <m/>
    <n v="0"/>
    <n v="0"/>
    <n v="0"/>
    <n v="0"/>
    <n v="0"/>
    <x v="0"/>
    <m/>
    <x v="12"/>
    <x v="8"/>
    <s v="no impacts"/>
    <x v="6"/>
    <s v=""/>
    <s v="EST_101"/>
    <m/>
  </r>
  <r>
    <s v="Bangangte"/>
    <s v="OST_012"/>
    <s v="OUEST"/>
    <s v="IHS"/>
    <s v="Grid-Gen"/>
    <s v="OUEST"/>
    <s v="Bangangte"/>
    <s v="Huawei"/>
    <n v="0"/>
    <n v="0"/>
    <n v="0"/>
    <n v="0"/>
    <n v="0"/>
    <n v="0"/>
    <n v="0"/>
    <n v="0"/>
    <n v="0"/>
    <n v="0"/>
    <n v="0"/>
    <n v="0"/>
    <n v="0"/>
    <n v="0"/>
    <n v="0"/>
    <n v="0"/>
    <n v="0"/>
    <n v="0"/>
    <n v="0"/>
    <n v="0"/>
    <m/>
    <n v="0"/>
    <n v="0"/>
    <n v="0"/>
    <n v="0"/>
    <n v="0"/>
    <x v="0"/>
    <m/>
    <x v="12"/>
    <x v="8"/>
    <s v="no impacts"/>
    <x v="6"/>
    <s v=""/>
    <s v="OST_012"/>
    <m/>
  </r>
  <r>
    <s v="Bambit-MTN"/>
    <s v="OST_048"/>
    <s v="OUEST"/>
    <s v="IHS"/>
    <s v="Grid-Gen"/>
    <s v="OUEST"/>
    <s v="Bambit"/>
    <s v="Huawei"/>
    <n v="0"/>
    <n v="0"/>
    <n v="0"/>
    <n v="0"/>
    <n v="0"/>
    <n v="0"/>
    <n v="0"/>
    <n v="0"/>
    <n v="0"/>
    <n v="0"/>
    <n v="0"/>
    <n v="0"/>
    <n v="0"/>
    <n v="0"/>
    <n v="0"/>
    <n v="0"/>
    <n v="0"/>
    <n v="0"/>
    <n v="0"/>
    <n v="0"/>
    <m/>
    <n v="0"/>
    <n v="0"/>
    <n v="0"/>
    <n v="0"/>
    <n v="0"/>
    <x v="0"/>
    <m/>
    <x v="12"/>
    <x v="8"/>
    <s v="no impacts"/>
    <x v="6"/>
    <s v=""/>
    <s v="OST_048"/>
    <m/>
  </r>
  <r>
    <s v="Saa-IHS"/>
    <s v="CTR_829"/>
    <s v="CENTRE"/>
    <s v="IHS"/>
    <s v="Grid-Gen"/>
    <s v="CENTRE"/>
    <s v="Saa"/>
    <s v="ZTE"/>
    <n v="0"/>
    <n v="0"/>
    <n v="0"/>
    <n v="0"/>
    <n v="0"/>
    <n v="0"/>
    <n v="0"/>
    <n v="0"/>
    <n v="0"/>
    <n v="0"/>
    <n v="0"/>
    <n v="0"/>
    <n v="0"/>
    <n v="0"/>
    <n v="0"/>
    <n v="0"/>
    <n v="0"/>
    <n v="0"/>
    <n v="0"/>
    <n v="0"/>
    <m/>
    <n v="0"/>
    <n v="0"/>
    <n v="0"/>
    <n v="0"/>
    <n v="0"/>
    <x v="0"/>
    <m/>
    <x v="12"/>
    <x v="8"/>
    <s v="no impacts"/>
    <x v="6"/>
    <s v=""/>
    <s v="CTR_829"/>
    <m/>
  </r>
  <r>
    <s v="Basseu-MTN"/>
    <s v="OST_322"/>
    <s v="OUEST"/>
    <m/>
    <m/>
    <s v="OUEST"/>
    <s v="Bandja"/>
    <s v="Huawei"/>
    <n v="0"/>
    <n v="0"/>
    <n v="0"/>
    <n v="0"/>
    <n v="0"/>
    <n v="0"/>
    <n v="0"/>
    <n v="0"/>
    <n v="0"/>
    <n v="0"/>
    <n v="0"/>
    <n v="0"/>
    <n v="0"/>
    <n v="0"/>
    <n v="0"/>
    <n v="0"/>
    <n v="0"/>
    <n v="0"/>
    <n v="0"/>
    <n v="0"/>
    <m/>
    <n v="0"/>
    <n v="0"/>
    <n v="0"/>
    <n v="0"/>
    <n v="0"/>
    <x v="0"/>
    <m/>
    <x v="12"/>
    <x v="8"/>
    <s v="no impacts"/>
    <x v="6"/>
    <s v=""/>
    <s v="OST_322"/>
    <m/>
  </r>
  <r>
    <s v="Tchabal"/>
    <s v="ADM_016"/>
    <s v="ADAMAOUA"/>
    <s v="IHS"/>
    <s v="Solar-Grid-Gen"/>
    <s v="ADAMAOUA"/>
    <s v="Tchabal"/>
    <s v="Huawei"/>
    <n v="0"/>
    <n v="0"/>
    <n v="0"/>
    <n v="0"/>
    <n v="0"/>
    <n v="0"/>
    <n v="0"/>
    <n v="0"/>
    <n v="0"/>
    <n v="0"/>
    <n v="0"/>
    <n v="0"/>
    <n v="0"/>
    <n v="0"/>
    <n v="0"/>
    <n v="0"/>
    <n v="0"/>
    <n v="0"/>
    <n v="0"/>
    <n v="0"/>
    <m/>
    <n v="0"/>
    <n v="0"/>
    <n v="0"/>
    <n v="0"/>
    <n v="0"/>
    <x v="0"/>
    <m/>
    <x v="12"/>
    <x v="8"/>
    <s v="no impacts"/>
    <x v="6"/>
    <s v=""/>
    <s v="ADM_016"/>
    <m/>
  </r>
  <r>
    <s v="Nkolbewae-IHS"/>
    <s v="CTR_440"/>
    <s v="CENTRE"/>
    <s v="IHS"/>
    <s v="Grid-Gen"/>
    <s v="CENTRE"/>
    <s v="Nkol-bewaa"/>
    <s v="ZTE"/>
    <n v="0"/>
    <n v="0"/>
    <n v="0"/>
    <n v="0"/>
    <n v="0"/>
    <n v="0"/>
    <n v="0"/>
    <n v="0"/>
    <n v="0"/>
    <n v="0"/>
    <n v="0"/>
    <n v="0"/>
    <n v="0"/>
    <n v="0"/>
    <n v="0"/>
    <n v="0"/>
    <n v="0"/>
    <n v="0"/>
    <n v="0"/>
    <n v="0"/>
    <m/>
    <n v="0"/>
    <n v="0"/>
    <n v="0"/>
    <n v="0"/>
    <n v="0"/>
    <x v="0"/>
    <m/>
    <x v="12"/>
    <x v="8"/>
    <s v="no impacts"/>
    <x v="6"/>
    <s v=""/>
    <s v="CTR_440"/>
    <m/>
  </r>
  <r>
    <s v="Bangangte-Centre"/>
    <s v="OST_180"/>
    <s v="OUEST"/>
    <s v="IHS"/>
    <s v="Grid-Gen"/>
    <s v="OUEST"/>
    <s v="Bangangte"/>
    <s v="Huawei"/>
    <n v="0"/>
    <n v="0"/>
    <n v="0"/>
    <n v="0"/>
    <n v="0"/>
    <n v="0"/>
    <n v="0"/>
    <n v="0"/>
    <n v="0"/>
    <n v="0"/>
    <n v="0"/>
    <n v="0"/>
    <n v="0"/>
    <n v="0"/>
    <n v="0"/>
    <n v="0"/>
    <n v="0"/>
    <n v="0"/>
    <n v="0"/>
    <n v="0"/>
    <m/>
    <n v="0"/>
    <n v="0"/>
    <n v="0"/>
    <n v="0"/>
    <n v="0"/>
    <x v="0"/>
    <m/>
    <x v="12"/>
    <x v="8"/>
    <s v="no impacts"/>
    <x v="6"/>
    <s v=""/>
    <s v="OST_180"/>
    <m/>
  </r>
  <r>
    <s v="Makenene"/>
    <s v="CTR_081"/>
    <s v="CENTRE"/>
    <s v="IHS"/>
    <s v="Grid-Gen"/>
    <s v="CENTRE"/>
    <s v="Makenene"/>
    <s v="ZTE"/>
    <n v="0"/>
    <n v="0"/>
    <n v="0"/>
    <n v="0"/>
    <n v="0"/>
    <n v="0"/>
    <n v="0"/>
    <n v="0"/>
    <n v="0"/>
    <n v="0"/>
    <n v="0"/>
    <n v="0"/>
    <n v="0"/>
    <n v="0"/>
    <n v="0"/>
    <n v="0"/>
    <n v="0"/>
    <n v="0"/>
    <n v="0"/>
    <n v="0"/>
    <m/>
    <n v="0"/>
    <n v="0"/>
    <n v="0"/>
    <n v="0"/>
    <n v="0"/>
    <x v="0"/>
    <m/>
    <x v="12"/>
    <x v="8"/>
    <s v="no impacts"/>
    <x v="6"/>
    <s v=""/>
    <s v="CTR_081"/>
    <m/>
  </r>
  <r>
    <s v="Ngom"/>
    <s v="SUD_115"/>
    <s v="CENTRE"/>
    <m/>
    <m/>
    <s v="SUD"/>
    <s v="Ngom"/>
    <s v="ZTE"/>
    <n v="0"/>
    <n v="0"/>
    <n v="0"/>
    <n v="0"/>
    <n v="0"/>
    <n v="0"/>
    <n v="0"/>
    <n v="0"/>
    <n v="0"/>
    <n v="0"/>
    <n v="0"/>
    <n v="0"/>
    <n v="0"/>
    <n v="0"/>
    <n v="0"/>
    <n v="0"/>
    <n v="0"/>
    <n v="0"/>
    <n v="0"/>
    <n v="0"/>
    <m/>
    <n v="0"/>
    <n v="0"/>
    <n v="0"/>
    <n v="0"/>
    <n v="0"/>
    <x v="0"/>
    <m/>
    <x v="12"/>
    <x v="8"/>
    <s v="no impacts"/>
    <x v="6"/>
    <s v=""/>
    <s v="SUD_115"/>
    <m/>
  </r>
  <r>
    <s v="Loum-PHP"/>
    <s v="LIT_593"/>
    <s v="LITTORAL"/>
    <s v="CAMUSAT"/>
    <s v="Medium Grid + GE"/>
    <s v="LITTORAL"/>
    <s v="Loum"/>
    <s v="ZTE"/>
    <n v="0"/>
    <n v="0"/>
    <n v="0"/>
    <n v="0"/>
    <n v="0"/>
    <n v="0"/>
    <n v="0"/>
    <n v="0"/>
    <n v="0"/>
    <n v="0"/>
    <n v="0"/>
    <n v="0"/>
    <n v="0"/>
    <n v="0"/>
    <n v="0"/>
    <n v="0"/>
    <n v="0"/>
    <n v="0"/>
    <n v="0"/>
    <n v="0"/>
    <m/>
    <n v="0"/>
    <n v="0"/>
    <n v="0"/>
    <n v="0"/>
    <n v="0"/>
    <x v="0"/>
    <m/>
    <x v="0"/>
    <x v="0"/>
    <s v="AKTIVCO Defaut GE &amp; Power Cabinet"/>
    <x v="0"/>
    <s v="(05/06/2026 ocm ran 18h): 06.05.26: Camusat: technician is managing"/>
    <s v="LIT_593"/>
    <m/>
  </r>
  <r>
    <s v="Bafou-Dzinmezo"/>
    <s v="OST_254"/>
    <s v="OUEST"/>
    <s v="CAMUSAT"/>
    <s v="Hybrid Solar - S2"/>
    <s v="OUEST"/>
    <s v="Bafou"/>
    <s v="Huawei"/>
    <n v="0"/>
    <n v="0"/>
    <n v="0"/>
    <n v="0"/>
    <n v="0"/>
    <n v="0"/>
    <n v="0"/>
    <n v="0"/>
    <n v="0"/>
    <n v="0"/>
    <n v="0"/>
    <n v="0"/>
    <n v="0"/>
    <n v="0"/>
    <n v="0"/>
    <n v="0"/>
    <n v="0"/>
    <n v="0"/>
    <n v="0"/>
    <n v="0"/>
    <m/>
    <n v="0"/>
    <n v="0"/>
    <n v="0"/>
    <n v="0"/>
    <n v="0"/>
    <x v="0"/>
    <m/>
    <x v="12"/>
    <x v="8"/>
    <s v="no impacts"/>
    <x v="6"/>
    <s v=""/>
    <s v="OST_254"/>
    <m/>
  </r>
  <r>
    <s v="Awae-Metet"/>
    <s v="CTR_880"/>
    <s v="CENTRE"/>
    <s v="CAMUSAT"/>
    <s v="Good Grid + GE"/>
    <s v="CENTRE"/>
    <s v="Ebolmadzom"/>
    <s v="ZTE"/>
    <n v="0"/>
    <n v="0"/>
    <n v="0"/>
    <n v="0"/>
    <n v="0"/>
    <n v="0"/>
    <n v="0"/>
    <n v="0"/>
    <n v="0"/>
    <n v="0"/>
    <n v="0"/>
    <n v="0"/>
    <n v="0"/>
    <n v="0"/>
    <n v="0"/>
    <n v="0"/>
    <n v="0"/>
    <n v="0"/>
    <n v="0"/>
    <n v="0"/>
    <m/>
    <n v="0"/>
    <n v="0"/>
    <n v="0"/>
    <n v="0"/>
    <n v="0"/>
    <x v="0"/>
    <m/>
    <x v="12"/>
    <x v="8"/>
    <s v="no impacts"/>
    <x v="6"/>
    <s v=""/>
    <s v="CTR_880"/>
    <m/>
  </r>
  <r>
    <s v="Abouta-MTN"/>
    <s v="SUD_238"/>
    <s v="CENTRE"/>
    <s v="IHS"/>
    <s v="Solar-Grid-Gen-Lithium"/>
    <s v="SUD"/>
    <s v="Abouta"/>
    <s v="ZTE"/>
    <n v="0"/>
    <n v="0"/>
    <n v="0"/>
    <n v="0"/>
    <n v="0"/>
    <n v="0"/>
    <n v="0"/>
    <n v="0"/>
    <n v="0"/>
    <n v="0"/>
    <n v="0"/>
    <n v="0"/>
    <n v="0"/>
    <n v="0"/>
    <n v="0"/>
    <n v="0"/>
    <n v="0"/>
    <n v="0"/>
    <n v="0"/>
    <n v="0"/>
    <m/>
    <n v="0"/>
    <n v="0"/>
    <n v="0"/>
    <n v="0"/>
    <n v="0"/>
    <x v="0"/>
    <m/>
    <x v="12"/>
    <x v="8"/>
    <s v="no impacts"/>
    <x v="6"/>
    <s v=""/>
    <s v="SUD_238"/>
    <m/>
  </r>
  <r>
    <s v="Tongo-Ngandima-IHS"/>
    <s v="EST_116"/>
    <s v="CENTRE"/>
    <s v="IHS"/>
    <s v="Hybrid-Gen"/>
    <s v="EST"/>
    <s v="Tongo-Ngandima"/>
    <s v="NOKIA"/>
    <n v="0"/>
    <n v="0"/>
    <n v="0"/>
    <n v="0"/>
    <n v="0"/>
    <n v="0"/>
    <n v="0"/>
    <n v="0"/>
    <n v="0"/>
    <n v="0"/>
    <n v="0"/>
    <n v="0"/>
    <n v="0"/>
    <n v="0"/>
    <n v="0"/>
    <n v="0"/>
    <n v="0"/>
    <n v="0"/>
    <n v="0"/>
    <n v="0"/>
    <m/>
    <n v="0"/>
    <n v="0"/>
    <n v="0"/>
    <n v="0"/>
    <n v="0"/>
    <x v="0"/>
    <m/>
    <x v="12"/>
    <x v="8"/>
    <s v="no impacts"/>
    <x v="6"/>
    <s v=""/>
    <s v="EST_116"/>
    <m/>
  </r>
  <r>
    <s v="Dibang"/>
    <s v="CTR_204"/>
    <s v="CENTRE"/>
    <s v="IHS"/>
    <s v="Grid-Gen"/>
    <s v="CENTRE"/>
    <s v="Dibang"/>
    <s v="ZTE"/>
    <n v="0"/>
    <n v="0"/>
    <n v="0"/>
    <n v="0"/>
    <n v="0"/>
    <n v="0"/>
    <n v="0"/>
    <n v="0"/>
    <n v="0"/>
    <n v="0"/>
    <n v="0"/>
    <n v="0"/>
    <n v="0"/>
    <n v="0"/>
    <n v="0"/>
    <n v="0"/>
    <n v="0"/>
    <n v="0"/>
    <n v="0"/>
    <n v="0"/>
    <m/>
    <n v="0"/>
    <n v="0"/>
    <n v="0"/>
    <n v="0"/>
    <n v="0"/>
    <x v="0"/>
    <m/>
    <x v="12"/>
    <x v="8"/>
    <s v="no impacts"/>
    <x v="6"/>
    <s v=""/>
    <s v="CTR_204"/>
    <m/>
  </r>
  <r>
    <s v="Mbandjock-II"/>
    <s v="CTR_510"/>
    <s v="CENTRE"/>
    <s v="CAMUSAT"/>
    <s v="Good Grid no GE - 8h"/>
    <s v="CENTRE"/>
    <s v="Mbandjock"/>
    <s v="ZTE"/>
    <n v="0"/>
    <n v="0"/>
    <n v="0"/>
    <n v="0"/>
    <n v="0"/>
    <n v="0"/>
    <n v="0"/>
    <n v="0"/>
    <n v="0"/>
    <n v="0"/>
    <n v="0"/>
    <n v="0"/>
    <n v="0"/>
    <n v="0"/>
    <n v="0"/>
    <n v="0"/>
    <n v="0"/>
    <n v="0"/>
    <n v="0"/>
    <n v="0"/>
    <m/>
    <n v="0"/>
    <n v="0"/>
    <n v="0"/>
    <n v="0"/>
    <n v="0"/>
    <x v="0"/>
    <m/>
    <x v="12"/>
    <x v="8"/>
    <s v="no impacts"/>
    <x v="6"/>
    <s v=""/>
    <s v="CTR_510"/>
    <m/>
  </r>
  <r>
    <s v="Djohong"/>
    <s v="ADM_022"/>
    <s v="ADAMAOUA"/>
    <s v="IHS"/>
    <s v="Solar-Gen"/>
    <s v="ADAMAOUA"/>
    <s v="Djohong"/>
    <s v="Huawei"/>
    <n v="0"/>
    <n v="0"/>
    <n v="0"/>
    <n v="0"/>
    <n v="0"/>
    <n v="0"/>
    <n v="0"/>
    <n v="0"/>
    <n v="0"/>
    <n v="0"/>
    <n v="0"/>
    <n v="0"/>
    <n v="0"/>
    <n v="0"/>
    <n v="0"/>
    <n v="0"/>
    <n v="0"/>
    <n v="0"/>
    <n v="0"/>
    <n v="0"/>
    <m/>
    <n v="0"/>
    <n v="0"/>
    <n v="0"/>
    <n v="0"/>
    <n v="0"/>
    <x v="0"/>
    <m/>
    <x v="12"/>
    <x v="8"/>
    <s v="no impacts"/>
    <x v="6"/>
    <s v=""/>
    <s v="ADM_022"/>
    <m/>
  </r>
  <r>
    <s v="Ke-Eke-MTN"/>
    <s v="SUD_255"/>
    <s v="CENTRE"/>
    <s v="IHS"/>
    <s v="Grid-Gen"/>
    <s v="SUD"/>
    <s v="Ke-Eke"/>
    <s v="ZTE"/>
    <n v="0"/>
    <n v="0"/>
    <n v="0"/>
    <n v="0"/>
    <n v="0"/>
    <n v="0"/>
    <n v="0"/>
    <n v="0"/>
    <n v="0"/>
    <n v="0"/>
    <n v="0"/>
    <n v="0"/>
    <n v="0"/>
    <n v="0"/>
    <n v="0"/>
    <n v="0"/>
    <n v="0"/>
    <n v="0"/>
    <n v="0"/>
    <n v="0"/>
    <m/>
    <n v="0"/>
    <n v="0"/>
    <n v="0"/>
    <n v="0"/>
    <n v="0"/>
    <x v="0"/>
    <m/>
    <x v="12"/>
    <x v="8"/>
    <s v="no impacts"/>
    <x v="6"/>
    <s v=""/>
    <s v="SUD_255"/>
    <m/>
  </r>
  <r>
    <s v="Nkondjock-MTN"/>
    <s v="LIT_239"/>
    <s v="LITTORAL"/>
    <s v="IHS"/>
    <s v="Grid-Gen"/>
    <s v="LITTORAL"/>
    <s v="Nkondjock"/>
    <s v="ZTE"/>
    <n v="0"/>
    <n v="0"/>
    <n v="0"/>
    <n v="0"/>
    <n v="0"/>
    <n v="0"/>
    <n v="0"/>
    <n v="0"/>
    <n v="0"/>
    <n v="0"/>
    <n v="0"/>
    <n v="0"/>
    <n v="0"/>
    <n v="0"/>
    <n v="0"/>
    <n v="0"/>
    <n v="0"/>
    <n v="0"/>
    <n v="0"/>
    <n v="0"/>
    <m/>
    <n v="0"/>
    <n v="0"/>
    <n v="0"/>
    <n v="0"/>
    <n v="0"/>
    <x v="0"/>
    <m/>
    <x v="12"/>
    <x v="8"/>
    <s v="no impacts"/>
    <x v="6"/>
    <s v=""/>
    <s v="LIT_239"/>
    <m/>
  </r>
  <r>
    <s v="Ekabita-Essele"/>
    <s v="CTR_437"/>
    <s v="CENTRE"/>
    <s v="IHS"/>
    <s v="Grid-Gen"/>
    <s v="CENTRE"/>
    <s v="Ekabita-Essele"/>
    <s v="ZTE"/>
    <n v="0"/>
    <n v="0"/>
    <n v="0"/>
    <n v="0"/>
    <n v="0"/>
    <n v="0"/>
    <n v="0"/>
    <n v="0"/>
    <n v="0"/>
    <n v="0"/>
    <n v="0"/>
    <n v="0"/>
    <n v="0"/>
    <n v="0"/>
    <n v="0"/>
    <n v="0"/>
    <n v="0"/>
    <n v="0"/>
    <n v="0"/>
    <n v="0"/>
    <m/>
    <n v="0"/>
    <n v="0"/>
    <n v="0"/>
    <n v="0"/>
    <n v="0"/>
    <x v="0"/>
    <m/>
    <x v="12"/>
    <x v="8"/>
    <s v="no impacts"/>
    <x v="6"/>
    <s v=""/>
    <s v="CTR_437"/>
    <m/>
  </r>
  <r>
    <s v="Nkometou-Razel"/>
    <s v="CTR_825"/>
    <s v="CENTRE"/>
    <s v="CAMUSAT"/>
    <s v="Hybrid Solar - S3"/>
    <s v="CENTRE"/>
    <s v="Nkometou"/>
    <s v="ZTE"/>
    <n v="0"/>
    <n v="0"/>
    <n v="0"/>
    <n v="0"/>
    <n v="0"/>
    <n v="0"/>
    <n v="0"/>
    <n v="0"/>
    <n v="0"/>
    <n v="0"/>
    <n v="0"/>
    <n v="0"/>
    <n v="0"/>
    <n v="0"/>
    <n v="0"/>
    <n v="0"/>
    <n v="0"/>
    <n v="0"/>
    <n v="0"/>
    <n v="0"/>
    <m/>
    <n v="0"/>
    <n v="0"/>
    <n v="0"/>
    <n v="0"/>
    <n v="0"/>
    <x v="0"/>
    <m/>
    <x v="12"/>
    <x v="8"/>
    <s v="no impacts"/>
    <x v="6"/>
    <s v=""/>
    <s v="CTR_825"/>
    <m/>
  </r>
  <r>
    <s v="Yegeassi"/>
    <s v="CTR_770"/>
    <s v="CENTRE"/>
    <s v="CAMUSAT"/>
    <s v="Hybrid Solar - S1"/>
    <s v="CENTRE"/>
    <s v="Yegeassi"/>
    <s v="ZTE"/>
    <n v="0"/>
    <n v="0"/>
    <n v="0"/>
    <n v="0"/>
    <n v="0"/>
    <n v="0"/>
    <n v="0"/>
    <n v="0"/>
    <n v="0"/>
    <n v="0"/>
    <n v="0"/>
    <n v="0"/>
    <n v="0"/>
    <n v="0"/>
    <n v="0"/>
    <n v="0"/>
    <n v="0"/>
    <n v="0"/>
    <n v="0"/>
    <n v="0"/>
    <m/>
    <n v="0"/>
    <n v="0"/>
    <n v="0"/>
    <n v="0"/>
    <n v="0"/>
    <x v="0"/>
    <m/>
    <x v="6"/>
    <x v="2"/>
    <s v="SPARE-ISSUE"/>
    <x v="2"/>
    <s v="(05/06/2026 ocm ran 18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6/2026 ocm ran 15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6/2026 ocm ran 10h): 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s v="CTR_770"/>
    <m/>
  </r>
  <r>
    <s v="Abang-Minko-IHS"/>
    <s v="SUD_044"/>
    <s v="CENTRE"/>
    <s v="IHS"/>
    <s v="Solar-Grid-Gen"/>
    <s v="SUD"/>
    <s v="Abang-Minko"/>
    <s v="ZTE"/>
    <n v="0"/>
    <n v="0"/>
    <n v="0"/>
    <n v="0"/>
    <n v="0"/>
    <n v="0"/>
    <n v="0"/>
    <n v="0"/>
    <n v="0"/>
    <n v="0"/>
    <n v="0"/>
    <n v="0"/>
    <n v="0"/>
    <n v="0"/>
    <n v="0"/>
    <n v="0"/>
    <n v="0"/>
    <n v="0"/>
    <n v="0"/>
    <n v="0"/>
    <m/>
    <n v="0"/>
    <n v="0"/>
    <n v="0"/>
    <n v="0"/>
    <n v="0"/>
    <x v="0"/>
    <m/>
    <x v="12"/>
    <x v="8"/>
    <s v="no impacts"/>
    <x v="6"/>
    <s v=""/>
    <s v="SUD_044"/>
    <m/>
  </r>
  <r>
    <s v="Bazou"/>
    <s v="OST_037"/>
    <s v="OUEST"/>
    <s v="IHS"/>
    <s v="Grid-Gen"/>
    <s v="OUEST"/>
    <s v="Bazou"/>
    <s v="Huawei"/>
    <n v="0"/>
    <n v="0"/>
    <n v="0"/>
    <n v="0"/>
    <n v="0"/>
    <n v="0"/>
    <n v="0"/>
    <n v="0"/>
    <n v="0"/>
    <n v="0"/>
    <n v="0"/>
    <n v="0"/>
    <n v="0"/>
    <n v="0"/>
    <n v="0"/>
    <n v="0"/>
    <n v="0"/>
    <n v="0"/>
    <n v="0"/>
    <n v="0"/>
    <m/>
    <n v="0"/>
    <n v="0"/>
    <n v="0"/>
    <n v="0"/>
    <n v="0"/>
    <x v="0"/>
    <m/>
    <x v="12"/>
    <x v="8"/>
    <s v="no impacts"/>
    <x v="6"/>
    <s v=""/>
    <s v="OST_037"/>
    <m/>
  </r>
  <r>
    <s v="Efok"/>
    <s v="CTR_221"/>
    <s v="CENTRE"/>
    <s v="IHS"/>
    <s v="Grid-Gen"/>
    <s v="CENTRE"/>
    <s v="Efok"/>
    <s v="ZTE"/>
    <n v="0"/>
    <n v="0"/>
    <n v="0"/>
    <n v="0"/>
    <n v="0"/>
    <n v="0"/>
    <n v="0"/>
    <n v="0"/>
    <n v="0"/>
    <n v="0"/>
    <n v="0"/>
    <n v="0"/>
    <n v="0"/>
    <n v="0"/>
    <n v="0"/>
    <n v="0"/>
    <n v="0"/>
    <n v="0"/>
    <n v="0"/>
    <n v="0"/>
    <m/>
    <n v="0"/>
    <n v="0"/>
    <n v="0"/>
    <n v="0"/>
    <n v="0"/>
    <x v="0"/>
    <m/>
    <x v="12"/>
    <x v="8"/>
    <s v="no impacts"/>
    <x v="6"/>
    <s v=""/>
    <s v="CTR_221"/>
    <m/>
  </r>
  <r>
    <s v="Mintom-MTN"/>
    <s v="SUD_246"/>
    <s v="CENTRE"/>
    <s v="IHS"/>
    <s v="Solar-Gen-Lithium"/>
    <s v="SUD"/>
    <s v="Mintom"/>
    <s v="ZTE"/>
    <n v="0"/>
    <n v="0"/>
    <n v="0"/>
    <n v="0"/>
    <n v="0"/>
    <n v="0"/>
    <n v="0"/>
    <n v="0"/>
    <n v="0"/>
    <n v="0"/>
    <n v="0"/>
    <n v="0"/>
    <n v="0"/>
    <n v="0"/>
    <n v="0"/>
    <n v="0"/>
    <n v="0"/>
    <n v="0"/>
    <n v="0"/>
    <n v="0"/>
    <m/>
    <n v="0"/>
    <n v="0"/>
    <n v="0"/>
    <n v="0"/>
    <n v="0"/>
    <x v="0"/>
    <m/>
    <x v="12"/>
    <x v="8"/>
    <s v="no impacts"/>
    <x v="6"/>
    <s v="(05/06/2026  groupe whatsapp incident): impacted by   SUD_246_Z_Mintom-MTN(SUD-246), A determiner , sans action..;..;(05/06/2026  cell zte): 06/05/2026 : Need BO TX analysis  || Feedback BO TX: FME should go on site check power and antenna line"/>
    <s v="SUD_246"/>
    <s v=" impacted by   SUD_246_Z_Mintom-MTN(SUD-246)"/>
  </r>
  <r>
    <s v="BTS-Mobile-Mbandjock"/>
    <s v="CTR_636"/>
    <s v="CENTRE"/>
    <s v="CAMUSAT"/>
    <s v="HGB"/>
    <s v="CENTRE"/>
    <s v="Mbandjock"/>
    <s v="NOKIA"/>
    <n v="0"/>
    <n v="0"/>
    <n v="0"/>
    <n v="0"/>
    <n v="0"/>
    <n v="0"/>
    <n v="0"/>
    <n v="0"/>
    <n v="0"/>
    <n v="0"/>
    <n v="0"/>
    <n v="0"/>
    <n v="0"/>
    <n v="0"/>
    <n v="0"/>
    <n v="0"/>
    <n v="0"/>
    <n v="0"/>
    <n v="0"/>
    <n v="0"/>
    <m/>
    <n v="0"/>
    <n v="0"/>
    <n v="0"/>
    <n v="0"/>
    <n v="0"/>
    <x v="0"/>
    <m/>
    <x v="12"/>
    <x v="8"/>
    <s v="no impacts"/>
    <x v="6"/>
    <s v=""/>
    <s v="CTR_636"/>
    <m/>
  </r>
  <r>
    <s v="Niete-V14"/>
    <s v="LIT_193"/>
    <s v="LITTORAL"/>
    <s v="IHS"/>
    <s v="Grid-Gen"/>
    <s v="LITTORAL"/>
    <s v="Niete"/>
    <s v="ZTE"/>
    <n v="0"/>
    <n v="0"/>
    <n v="0"/>
    <n v="0"/>
    <n v="0"/>
    <n v="0"/>
    <n v="0"/>
    <n v="0"/>
    <n v="0"/>
    <n v="0"/>
    <n v="0"/>
    <n v="0"/>
    <n v="0"/>
    <n v="0"/>
    <n v="0"/>
    <n v="0"/>
    <n v="0"/>
    <n v="0"/>
    <n v="0"/>
    <n v="0"/>
    <m/>
    <n v="0"/>
    <n v="0"/>
    <n v="0"/>
    <n v="0"/>
    <n v="0"/>
    <x v="0"/>
    <m/>
    <x v="9"/>
    <x v="5"/>
    <s v="ODU HS"/>
    <x v="5"/>
    <s v="(05/06/2026  groupe whatsapp incident): impacted by LIT_194_Z_Niete-V13(LIT-194) , Defaut de l'ODU || Action: Remplacement de l'ODU"/>
    <s v="LIT_194"/>
    <s v=" impacted by LIT_194_Z_Niete-V13(LIT-194) , Defaut de l'ODU || Action: Remplacement de l'ODU"/>
  </r>
  <r>
    <s v="Niete-V15-IHS"/>
    <s v="LIT_495"/>
    <s v="LITTORAL"/>
    <s v="IHS"/>
    <s v="Grid-Gen"/>
    <s v="LITTORAL"/>
    <s v="Niete"/>
    <s v="ZTE"/>
    <n v="0"/>
    <n v="0"/>
    <n v="0"/>
    <n v="0"/>
    <n v="0"/>
    <n v="0"/>
    <n v="0"/>
    <n v="0"/>
    <n v="0"/>
    <n v="0"/>
    <n v="0"/>
    <n v="0"/>
    <n v="0"/>
    <n v="0"/>
    <n v="0"/>
    <n v="0"/>
    <n v="0"/>
    <n v="0"/>
    <n v="0"/>
    <n v="0"/>
    <m/>
    <n v="0"/>
    <n v="0"/>
    <n v="0"/>
    <n v="0"/>
    <n v="0"/>
    <x v="0"/>
    <m/>
    <x v="9"/>
    <x v="5"/>
    <s v="ODU HS"/>
    <x v="5"/>
    <s v="(05/06/2026  groupe whatsapp incident): impacted by LIT_194_Z_Niete-V13(LIT-194) , Defaut de l'ODU || Action: Remplacement de l'ODU"/>
    <s v="LIT_194"/>
    <s v=" impacted by LIT_194_Z_Niete-V13(LIT-194) , Defaut de l'ODU || Action: Remplacement de l'ODU"/>
  </r>
  <r>
    <s v="Niete-V13"/>
    <s v="LIT_194"/>
    <s v="LITTORAL"/>
    <s v="IHS"/>
    <s v="Grid-Gen-Lithium"/>
    <s v="LITTORAL"/>
    <s v="Niete"/>
    <s v="NOKIA"/>
    <n v="0"/>
    <n v="0"/>
    <n v="0"/>
    <n v="0"/>
    <n v="0"/>
    <n v="0"/>
    <n v="0"/>
    <n v="0"/>
    <n v="0"/>
    <n v="0"/>
    <n v="0"/>
    <n v="0"/>
    <n v="0"/>
    <n v="0"/>
    <n v="0"/>
    <n v="0"/>
    <n v="0"/>
    <n v="0"/>
    <n v="0"/>
    <n v="0"/>
    <m/>
    <n v="0"/>
    <n v="0"/>
    <n v="0"/>
    <n v="0"/>
    <n v="0"/>
    <x v="0"/>
    <m/>
    <x v="9"/>
    <x v="5"/>
    <s v="ODU HS"/>
    <x v="5"/>
    <s v="(05/06/2026  groupe whatsapp incident): impacted by LIT_194_Z_Niete-V13(LIT-194) , Defaut de l'ODU || Action: Remplacement de l'ODU"/>
    <s v="LIT_194"/>
    <s v=" impacted by LIT_194_Z_Niete-V13(LIT-194) , Defaut de l'ODU || Action: Remplacement de l'ODU"/>
  </r>
  <r>
    <s v="NR-Cite"/>
    <s v="LIT_404"/>
    <s v="Douala"/>
    <s v="IHS"/>
    <s v="Grid-Gen"/>
    <s v="LITTORAL"/>
    <s v="Douala"/>
    <s v="ZTE"/>
    <n v="0"/>
    <n v="0"/>
    <n v="0"/>
    <n v="0"/>
    <n v="0"/>
    <n v="0"/>
    <n v="0"/>
    <n v="0"/>
    <n v="0"/>
    <n v="0"/>
    <n v="0"/>
    <n v="0"/>
    <n v="0"/>
    <n v="0"/>
    <n v="0"/>
    <n v="0"/>
    <n v="0"/>
    <n v="0"/>
    <n v="0"/>
    <n v="0"/>
    <m/>
    <n v="0"/>
    <n v="0"/>
    <n v="0"/>
    <n v="0"/>
    <n v="0"/>
    <x v="0"/>
    <m/>
    <x v="12"/>
    <x v="8"/>
    <s v="no impacts"/>
    <x v="6"/>
    <s v=""/>
    <s v="LIT_404"/>
    <m/>
  </r>
  <r>
    <s v="Bazou-IHS"/>
    <s v="OST_152"/>
    <s v="OUEST"/>
    <s v="IHS"/>
    <s v="Grid-Gen"/>
    <s v="OUEST"/>
    <s v="Bazou"/>
    <s v="Huawei"/>
    <n v="0"/>
    <n v="0"/>
    <n v="0"/>
    <n v="0"/>
    <n v="0"/>
    <n v="0"/>
    <n v="0"/>
    <n v="0"/>
    <n v="0"/>
    <n v="0"/>
    <n v="0"/>
    <n v="0"/>
    <n v="0"/>
    <n v="0"/>
    <n v="0"/>
    <n v="0"/>
    <n v="0"/>
    <n v="0"/>
    <n v="0"/>
    <n v="0"/>
    <m/>
    <n v="0"/>
    <n v="0"/>
    <n v="0"/>
    <n v="0"/>
    <n v="0"/>
    <x v="0"/>
    <m/>
    <x v="12"/>
    <x v="8"/>
    <s v="no impacts"/>
    <x v="6"/>
    <s v=""/>
    <s v="OST_152"/>
    <m/>
  </r>
  <r>
    <s v="Babadjou"/>
    <s v="OST_060"/>
    <s v="OUEST"/>
    <s v="IHS"/>
    <s v="Grid-Gen"/>
    <s v="OUEST"/>
    <s v="Babadjou"/>
    <s v="Huawei"/>
    <n v="0"/>
    <n v="0"/>
    <n v="0"/>
    <n v="0"/>
    <n v="0"/>
    <n v="0"/>
    <n v="0"/>
    <n v="0"/>
    <n v="0"/>
    <n v="0"/>
    <n v="0"/>
    <n v="0"/>
    <n v="0"/>
    <n v="0"/>
    <n v="0"/>
    <n v="0"/>
    <n v="0"/>
    <n v="0"/>
    <n v="0"/>
    <n v="0"/>
    <m/>
    <n v="0"/>
    <n v="0"/>
    <n v="0"/>
    <n v="0"/>
    <n v="0"/>
    <x v="0"/>
    <m/>
    <x v="12"/>
    <x v="8"/>
    <s v="no impacts"/>
    <x v="6"/>
    <s v=""/>
    <s v="OST_060"/>
    <m/>
  </r>
  <r>
    <s v="EDZENDOUAN"/>
    <s v="CTR_795"/>
    <s v="CENTRE"/>
    <s v="CAMUSAT"/>
    <s v="HGB"/>
    <s v="CENTRE"/>
    <s v="Edzendouan"/>
    <s v="ZTE"/>
    <n v="0"/>
    <n v="0"/>
    <n v="0"/>
    <n v="0"/>
    <n v="0"/>
    <n v="0"/>
    <n v="0"/>
    <n v="0"/>
    <n v="0"/>
    <n v="0"/>
    <n v="0"/>
    <n v="0"/>
    <n v="0"/>
    <n v="0"/>
    <n v="0"/>
    <n v="0"/>
    <n v="0"/>
    <n v="0"/>
    <n v="0"/>
    <n v="0"/>
    <m/>
    <n v="0"/>
    <n v="0"/>
    <n v="0"/>
    <n v="0"/>
    <n v="0"/>
    <x v="0"/>
    <m/>
    <x v="12"/>
    <x v="8"/>
    <s v="no impacts"/>
    <x v="6"/>
    <s v=""/>
    <s v="CTR_795"/>
    <m/>
  </r>
  <r>
    <s v="Bangang"/>
    <s v="OST_311"/>
    <s v="OUEST"/>
    <s v="ESCO"/>
    <s v="Hybrid Solar - S3"/>
    <s v="OUEST"/>
    <s v="MBOUDA"/>
    <s v="Huawei"/>
    <n v="0"/>
    <n v="0"/>
    <n v="0"/>
    <n v="0"/>
    <n v="0"/>
    <n v="0"/>
    <n v="0"/>
    <n v="0"/>
    <n v="0"/>
    <n v="0"/>
    <n v="0"/>
    <n v="0"/>
    <n v="0"/>
    <n v="0"/>
    <n v="0"/>
    <n v="0"/>
    <n v="0"/>
    <n v="0"/>
    <n v="0"/>
    <n v="0"/>
    <m/>
    <n v="0"/>
    <n v="0"/>
    <n v="0"/>
    <n v="0"/>
    <n v="0"/>
    <x v="0"/>
    <m/>
    <x v="9"/>
    <x v="5"/>
    <s v="MPR ISSUE"/>
    <x v="5"/>
    <s v="(05/06/2026 ocm ran 10h): 06/05/2026 FME yannick kandom activé ETA asap - FME sur site et travaux en cours avec le BO TX_x000a_FME should check the site environment, MPR status and ODU 3/1 antenna line_x000a_05.05.26: BO TRANS analysis ongoing "/>
    <s v="OST_311"/>
    <m/>
  </r>
  <r>
    <s v="Mbongouen-MTN"/>
    <s v="SUD_214"/>
    <s v="CENTRE"/>
    <s v="IHS"/>
    <s v="Grid-Gen"/>
    <s v="SUD"/>
    <s v="Mbongouen"/>
    <s v="ZTE"/>
    <n v="0"/>
    <n v="0"/>
    <n v="0"/>
    <n v="0"/>
    <n v="0"/>
    <n v="0"/>
    <n v="0"/>
    <n v="0"/>
    <n v="0"/>
    <n v="0"/>
    <n v="0"/>
    <n v="0"/>
    <n v="0"/>
    <n v="0"/>
    <n v="0"/>
    <n v="0"/>
    <n v="0"/>
    <n v="0"/>
    <n v="0"/>
    <n v="0"/>
    <m/>
    <n v="0"/>
    <n v="0"/>
    <n v="0"/>
    <n v="0"/>
    <n v="0"/>
    <x v="0"/>
    <m/>
    <x v="12"/>
    <x v="8"/>
    <s v="no impacts"/>
    <x v="6"/>
    <s v=""/>
    <s v="SUD_214"/>
    <m/>
  </r>
  <r>
    <s v="Kienke"/>
    <s v="LIT_195"/>
    <s v="LITTORAL"/>
    <s v="IHS"/>
    <s v="Grid-Gen"/>
    <s v="LITTORAL"/>
    <s v="Kiienke"/>
    <s v="ZTE"/>
    <n v="0"/>
    <n v="0"/>
    <n v="0"/>
    <n v="0"/>
    <n v="0"/>
    <n v="0"/>
    <n v="0"/>
    <n v="0"/>
    <n v="0"/>
    <n v="0"/>
    <n v="0"/>
    <n v="0"/>
    <n v="0"/>
    <n v="0"/>
    <n v="0"/>
    <n v="0"/>
    <n v="0"/>
    <n v="0"/>
    <n v="0"/>
    <n v="0"/>
    <m/>
    <n v="0"/>
    <n v="0"/>
    <n v="0"/>
    <n v="0"/>
    <n v="0"/>
    <x v="0"/>
    <m/>
    <x v="12"/>
    <x v="8"/>
    <s v="no impacts"/>
    <x v="6"/>
    <s v=""/>
    <s v="LIT_195"/>
    <m/>
  </r>
  <r>
    <s v="Saa"/>
    <s v="CTR_192"/>
    <s v="CENTRE"/>
    <s v="IHS"/>
    <s v="Grid-Gen"/>
    <s v="CENTRE"/>
    <s v="Saa"/>
    <s v="ZTE"/>
    <n v="0"/>
    <n v="0"/>
    <n v="0"/>
    <n v="0"/>
    <n v="0"/>
    <n v="0"/>
    <n v="0"/>
    <n v="0"/>
    <n v="0"/>
    <n v="0"/>
    <n v="0"/>
    <n v="0"/>
    <n v="0"/>
    <n v="0"/>
    <n v="0"/>
    <n v="0"/>
    <n v="0"/>
    <n v="0"/>
    <n v="0"/>
    <n v="0"/>
    <m/>
    <n v="0"/>
    <n v="0"/>
    <n v="0"/>
    <n v="0"/>
    <n v="0"/>
    <x v="0"/>
    <m/>
    <x v="12"/>
    <x v="8"/>
    <s v="no impacts"/>
    <x v="6"/>
    <s v=""/>
    <s v="CTR_192"/>
    <m/>
  </r>
  <r>
    <s v="BIAKOA-MTN-IHS"/>
    <s v="CTR_443"/>
    <s v="CENTRE"/>
    <s v="IHS"/>
    <s v="Solar-Grid-Gen-Lithium"/>
    <s v="CENTRE"/>
    <s v="Biakoa"/>
    <s v="ZTE"/>
    <n v="0"/>
    <n v="0"/>
    <n v="0"/>
    <n v="0"/>
    <n v="0"/>
    <n v="0"/>
    <n v="0"/>
    <n v="0"/>
    <n v="0"/>
    <n v="0"/>
    <n v="0"/>
    <n v="0"/>
    <n v="0"/>
    <n v="0"/>
    <n v="0"/>
    <n v="0"/>
    <n v="0"/>
    <n v="0"/>
    <n v="0"/>
    <n v="0"/>
    <m/>
    <n v="0"/>
    <n v="0"/>
    <n v="0"/>
    <n v="0"/>
    <n v="0"/>
    <x v="0"/>
    <m/>
    <x v="12"/>
    <x v="8"/>
    <s v="no impacts"/>
    <x v="6"/>
    <s v=""/>
    <s v="CTR_443"/>
    <m/>
  </r>
  <r>
    <s v="Bihaing-IHS"/>
    <s v="LIT_517"/>
    <s v="LITTORAL"/>
    <s v="HIS"/>
    <s v="Grid-Gen"/>
    <s v="LITTORAL"/>
    <s v="Bihaing"/>
    <s v="ZTE"/>
    <n v="0"/>
    <n v="0"/>
    <n v="0"/>
    <n v="0"/>
    <n v="0"/>
    <n v="0"/>
    <n v="0"/>
    <n v="0"/>
    <n v="0"/>
    <n v="0"/>
    <n v="0"/>
    <n v="0"/>
    <n v="0"/>
    <n v="0"/>
    <n v="0"/>
    <n v="0"/>
    <n v="0"/>
    <n v="0"/>
    <n v="0"/>
    <n v="0"/>
    <m/>
    <n v="0"/>
    <n v="0"/>
    <n v="0"/>
    <n v="0"/>
    <n v="0"/>
    <x v="0"/>
    <m/>
    <x v="12"/>
    <x v="8"/>
    <s v="no impacts"/>
    <x v="6"/>
    <s v=""/>
    <s v="LIT_517"/>
    <m/>
  </r>
  <r>
    <s v="Penja-PHP"/>
    <s v="LIT_594"/>
    <s v="LITTORAL"/>
    <s v="CAMUSAT"/>
    <s v="Good Grid + GE"/>
    <s v="LITTORAL"/>
    <s v="Penja"/>
    <s v="ZTE"/>
    <n v="0"/>
    <n v="0"/>
    <n v="0"/>
    <n v="0"/>
    <n v="0"/>
    <n v="0"/>
    <n v="0"/>
    <n v="0"/>
    <n v="0"/>
    <n v="0"/>
    <n v="0"/>
    <n v="0"/>
    <n v="0"/>
    <n v="0"/>
    <n v="0"/>
    <n v="0"/>
    <n v="0"/>
    <n v="0"/>
    <n v="0"/>
    <n v="0"/>
    <m/>
    <n v="0"/>
    <n v="0"/>
    <n v="0"/>
    <n v="0"/>
    <n v="0"/>
    <x v="0"/>
    <m/>
    <x v="12"/>
    <x v="8"/>
    <s v="no impacts"/>
    <x v="6"/>
    <s v=""/>
    <s v="LIT_594"/>
    <m/>
  </r>
  <r>
    <s v="Bikok"/>
    <s v="CTR_260"/>
    <s v="CENTRE"/>
    <s v="IHS"/>
    <s v="Grid-Hybrid-Gen"/>
    <s v="CENTRE"/>
    <s v="Bikok"/>
    <s v="ZTE"/>
    <n v="0"/>
    <n v="0"/>
    <n v="0"/>
    <n v="0"/>
    <n v="0"/>
    <n v="0"/>
    <n v="0"/>
    <n v="0"/>
    <n v="0"/>
    <n v="0"/>
    <n v="0"/>
    <n v="0"/>
    <n v="0"/>
    <n v="0"/>
    <n v="0"/>
    <n v="0"/>
    <n v="0"/>
    <n v="0"/>
    <n v="0"/>
    <n v="0"/>
    <m/>
    <n v="0"/>
    <n v="0"/>
    <n v="0"/>
    <n v="0"/>
    <n v="0"/>
    <x v="0"/>
    <m/>
    <x v="12"/>
    <x v="8"/>
    <s v="no impacts"/>
    <x v="6"/>
    <s v=""/>
    <s v="CTR_260"/>
    <m/>
  </r>
  <r>
    <s v="Mengue-Bibey-Camrail"/>
    <s v="CTR_455"/>
    <s v="CENTRE"/>
    <s v="CAMUSAT"/>
    <e v="#N/A"/>
    <s v="CENTRE"/>
    <s v="Mengue-Bibey"/>
    <s v="NOKIA"/>
    <n v="0"/>
    <n v="0"/>
    <n v="0"/>
    <n v="0"/>
    <n v="0"/>
    <n v="0"/>
    <n v="0"/>
    <n v="0"/>
    <n v="0"/>
    <n v="0"/>
    <n v="0"/>
    <n v="0"/>
    <n v="0"/>
    <n v="0"/>
    <n v="0"/>
    <n v="0"/>
    <n v="0"/>
    <n v="0"/>
    <n v="0"/>
    <n v="0"/>
    <m/>
    <n v="0"/>
    <n v="0"/>
    <n v="0"/>
    <n v="0"/>
    <n v="0"/>
    <x v="0"/>
    <m/>
    <x v="12"/>
    <x v="8"/>
    <s v="no impacts"/>
    <x v="6"/>
    <s v="(05/06/2026  cell zte): _x000a_06/05/2026 : FME eN route || ETA: 14H _x000a_05/05/2026 : FME n'a pas pu retirer le Work permis hier il etait sur le site de NDJANG || FME en route presentement pour Belabo_x000a_04/05/2026 : FME Raoul partir a Belabo pour prendre le work permis || ETA: 05/05/2026 _x000a_02/04/2026 : Demande du work permis initier || Nous attendons_x000a_ le retour de Camrail_x000a_29/04/2026 : Feedback camrail attendu_x000a_28/04/2026 : Demande de Work_permit par OCM a Camrail || Feedback camrail attendu attendu_x000a_27/04/2026 : Besoin d'analyse BO RAN || FME should check Antenna Fider status..;..;(05/06/2026  cell zte): _x000a_06/05/2026 : FME eN route || ETA: 14H _x000a_05/05/2026 : FME n'a pas pu retirer le Work permis hier il etait sur le site de NDJANG || FME en route presentement pour Belabo_x000a_04/05/2026 : FME Raoul partir a Belabo pour prendre le work permis || ETA: 05/05/2026 _x000a_02/04/2026 : Demande du work permis initier || Nous attendons_x000a_ le retour de Camrail_x000a_29/04/2026 : Feedback camrail attendu_x000a_28/04/2026 : Demande de Work_permit par OCM a Camrail || Feedback camrail attendu attendu_x000a_27/04/2026 : Besoin d'analyse BO RAN || FME should check Antenna Fider status"/>
    <s v="CTR_455"/>
    <m/>
  </r>
  <r>
    <s v="Botko"/>
    <s v="LIT_319"/>
    <s v="LITTORAL"/>
    <s v="IHS"/>
    <s v="Grid-Gen"/>
    <s v="LITTORAL"/>
    <s v="Botko"/>
    <s v="ZTE"/>
    <n v="0"/>
    <n v="0"/>
    <n v="0"/>
    <n v="0"/>
    <n v="0"/>
    <n v="0"/>
    <n v="0"/>
    <n v="0"/>
    <n v="0"/>
    <n v="0"/>
    <n v="0"/>
    <n v="0"/>
    <n v="0"/>
    <n v="0"/>
    <n v="0"/>
    <n v="0"/>
    <n v="0"/>
    <n v="0"/>
    <n v="0"/>
    <n v="0"/>
    <m/>
    <n v="0"/>
    <n v="0"/>
    <n v="0"/>
    <n v="0"/>
    <n v="0"/>
    <x v="0"/>
    <m/>
    <x v="12"/>
    <x v="8"/>
    <s v="no impacts"/>
    <x v="6"/>
    <s v=""/>
    <s v="LIT_319"/>
    <m/>
  </r>
  <r>
    <s v="Belabo"/>
    <s v="EST_002"/>
    <s v="CENTRE"/>
    <s v="CAMUSAT"/>
    <s v="Good Grid + GE"/>
    <s v="EST"/>
    <s v="Belabo"/>
    <s v="NOKIA"/>
    <n v="0"/>
    <n v="0"/>
    <n v="0"/>
    <n v="0"/>
    <n v="0"/>
    <n v="0"/>
    <n v="0"/>
    <n v="0"/>
    <n v="0"/>
    <n v="0"/>
    <n v="0"/>
    <n v="0"/>
    <n v="0"/>
    <n v="0"/>
    <n v="0"/>
    <n v="0"/>
    <n v="0"/>
    <n v="0"/>
    <n v="0"/>
    <n v="0"/>
    <m/>
    <n v="0"/>
    <n v="0"/>
    <n v="0"/>
    <n v="0"/>
    <n v="0"/>
    <x v="0"/>
    <m/>
    <x v="12"/>
    <x v="8"/>
    <s v="no impacts"/>
    <x v="6"/>
    <s v=""/>
    <s v="EST_002"/>
    <m/>
  </r>
  <r>
    <s v="Gado-Badzere"/>
    <s v="EST_055"/>
    <s v="CENTRE"/>
    <s v="IHS"/>
    <s v="Solar-Gen-Lithium"/>
    <s v="EST"/>
    <s v="Gado-Badzere"/>
    <s v="ZTE"/>
    <n v="0"/>
    <n v="0"/>
    <n v="0"/>
    <n v="0"/>
    <n v="0"/>
    <n v="0"/>
    <n v="0"/>
    <n v="0"/>
    <n v="0"/>
    <n v="0"/>
    <n v="0"/>
    <n v="0"/>
    <n v="0"/>
    <n v="0"/>
    <n v="0"/>
    <n v="0"/>
    <n v="0"/>
    <n v="0"/>
    <n v="0"/>
    <n v="0"/>
    <m/>
    <n v="0"/>
    <n v="0"/>
    <n v="0"/>
    <n v="0"/>
    <n v="0"/>
    <x v="0"/>
    <m/>
    <x v="12"/>
    <x v="8"/>
    <s v="no impacts"/>
    <x v="6"/>
    <s v=""/>
    <s v="EST_055"/>
    <m/>
  </r>
  <r>
    <s v="Angongo"/>
    <s v="CTR_358"/>
    <s v="CENTRE"/>
    <s v="IHS"/>
    <s v="Grid-Gen"/>
    <s v="CENTRE"/>
    <s v="Angongo"/>
    <s v="ZTE"/>
    <n v="0"/>
    <n v="0"/>
    <n v="0"/>
    <n v="0"/>
    <n v="0"/>
    <n v="0"/>
    <n v="0"/>
    <n v="0"/>
    <n v="0"/>
    <n v="0"/>
    <n v="0"/>
    <n v="0"/>
    <n v="0"/>
    <n v="0"/>
    <n v="0"/>
    <n v="0"/>
    <n v="0"/>
    <n v="0"/>
    <n v="0"/>
    <n v="0"/>
    <m/>
    <n v="0"/>
    <n v="0"/>
    <n v="0"/>
    <n v="0"/>
    <n v="0"/>
    <x v="0"/>
    <m/>
    <x v="12"/>
    <x v="8"/>
    <s v="no impacts"/>
    <x v="6"/>
    <s v=""/>
    <s v="CTR_358"/>
    <m/>
  </r>
  <r>
    <s v="Ombessa"/>
    <s v="CTR_095"/>
    <s v="CENTRE"/>
    <s v="IHS"/>
    <s v="Grid-Gen"/>
    <s v="CENTRE"/>
    <s v="Ombessa"/>
    <s v="ZTE"/>
    <n v="0"/>
    <n v="0"/>
    <n v="0"/>
    <n v="0"/>
    <n v="0"/>
    <n v="0"/>
    <n v="0"/>
    <n v="0"/>
    <n v="0"/>
    <n v="0"/>
    <n v="0"/>
    <n v="0"/>
    <n v="0"/>
    <n v="0"/>
    <n v="0"/>
    <n v="0"/>
    <n v="0"/>
    <n v="0"/>
    <n v="0"/>
    <n v="0"/>
    <m/>
    <n v="0"/>
    <n v="0"/>
    <n v="0"/>
    <n v="0"/>
    <n v="0"/>
    <x v="0"/>
    <m/>
    <x v="12"/>
    <x v="8"/>
    <s v="no impacts"/>
    <x v="6"/>
    <s v=""/>
    <s v="CTR_095"/>
    <m/>
  </r>
  <r>
    <s v="Nkongtock-IHS"/>
    <s v="CTR_733"/>
    <s v="CENTRE"/>
    <s v="IHS"/>
    <s v="Solar-Gen"/>
    <s v="CENTRE"/>
    <s v="Nkongtock"/>
    <s v="ZTE"/>
    <n v="0"/>
    <n v="0"/>
    <n v="0"/>
    <n v="0"/>
    <n v="0"/>
    <n v="0"/>
    <n v="0"/>
    <n v="0"/>
    <n v="0"/>
    <n v="0"/>
    <n v="0"/>
    <n v="0"/>
    <n v="0"/>
    <n v="0"/>
    <n v="0"/>
    <n v="0"/>
    <n v="0"/>
    <n v="0"/>
    <n v="0"/>
    <n v="0"/>
    <m/>
    <n v="0"/>
    <n v="0"/>
    <n v="0"/>
    <n v="0"/>
    <n v="0"/>
    <x v="0"/>
    <m/>
    <x v="12"/>
    <x v="8"/>
    <s v="no impacts"/>
    <x v="6"/>
    <s v=""/>
    <s v="CTR_733"/>
    <m/>
  </r>
  <r>
    <s v="Ekali-MTN"/>
    <s v="CTR_309"/>
    <s v="CENTRE"/>
    <s v="IHS"/>
    <s v="Grid-Gen"/>
    <s v="CENTRE"/>
    <s v="Ekali"/>
    <s v="ZTE"/>
    <n v="0"/>
    <n v="0"/>
    <n v="0"/>
    <n v="0"/>
    <n v="0"/>
    <n v="0"/>
    <n v="0"/>
    <n v="0"/>
    <n v="0"/>
    <n v="0"/>
    <n v="0"/>
    <n v="0"/>
    <n v="0"/>
    <n v="0"/>
    <n v="0"/>
    <n v="0"/>
    <n v="0"/>
    <n v="0"/>
    <n v="0"/>
    <n v="0"/>
    <m/>
    <n v="0"/>
    <n v="0"/>
    <n v="0"/>
    <n v="0"/>
    <n v="0"/>
    <x v="0"/>
    <m/>
    <x v="12"/>
    <x v="8"/>
    <s v="no impacts"/>
    <x v="6"/>
    <s v=""/>
    <s v="CTR_309"/>
    <m/>
  </r>
  <r>
    <s v="Niete-FH"/>
    <s v="SUD_005"/>
    <s v="LITTORAL"/>
    <s v="IHS"/>
    <s v="Grid-Gen-Lithium"/>
    <s v="SUD"/>
    <s v="Niete"/>
    <s v="ZTE"/>
    <n v="0"/>
    <n v="0"/>
    <n v="0"/>
    <n v="0"/>
    <n v="0"/>
    <n v="0"/>
    <n v="0"/>
    <n v="0"/>
    <n v="0"/>
    <n v="0"/>
    <n v="0"/>
    <n v="0"/>
    <n v="0"/>
    <n v="0"/>
    <n v="0"/>
    <n v="0"/>
    <n v="0"/>
    <n v="0"/>
    <n v="0"/>
    <n v="0"/>
    <m/>
    <n v="0"/>
    <n v="0"/>
    <n v="0"/>
    <n v="0"/>
    <n v="0"/>
    <x v="0"/>
    <m/>
    <x v="12"/>
    <x v="8"/>
    <s v="no impacts"/>
    <x v="6"/>
    <s v=""/>
    <s v="SUD_005"/>
    <m/>
  </r>
  <r>
    <s v="Nkolafamba"/>
    <s v="CTR_780"/>
    <s v="CENTRE"/>
    <s v="CAMUSAT"/>
    <s v="HGB"/>
    <s v="CENTRE"/>
    <s v="Nkolafamba"/>
    <s v="ZTE"/>
    <n v="0"/>
    <n v="0"/>
    <n v="0"/>
    <n v="0"/>
    <n v="0"/>
    <n v="0"/>
    <n v="0"/>
    <n v="0"/>
    <n v="0"/>
    <n v="0"/>
    <n v="0"/>
    <n v="0"/>
    <n v="0"/>
    <n v="0"/>
    <n v="0"/>
    <n v="0"/>
    <n v="0"/>
    <n v="0"/>
    <n v="0"/>
    <n v="0"/>
    <m/>
    <n v="0"/>
    <n v="0"/>
    <n v="0"/>
    <n v="0"/>
    <n v="0"/>
    <x v="0"/>
    <m/>
    <x v="12"/>
    <x v="8"/>
    <s v="no impacts"/>
    <x v="6"/>
    <s v=""/>
    <s v="CTR_780"/>
    <m/>
  </r>
  <r>
    <s v="Lolodorf"/>
    <s v="SUD_024"/>
    <s v="CENTRE"/>
    <s v="IHS"/>
    <s v="Solar-Gen"/>
    <s v="SUD"/>
    <s v="Lolodorf"/>
    <s v="ZTE"/>
    <n v="0"/>
    <n v="0"/>
    <n v="0"/>
    <n v="0"/>
    <n v="0"/>
    <n v="0"/>
    <n v="0"/>
    <n v="0"/>
    <n v="0"/>
    <n v="0"/>
    <n v="0"/>
    <n v="0"/>
    <n v="0"/>
    <n v="0"/>
    <n v="0"/>
    <n v="0"/>
    <n v="0"/>
    <n v="0"/>
    <n v="0"/>
    <n v="0"/>
    <m/>
    <n v="0"/>
    <n v="0"/>
    <n v="0"/>
    <n v="0"/>
    <n v="0"/>
    <x v="0"/>
    <m/>
    <x v="9"/>
    <x v="5"/>
    <s v="ODU HS"/>
    <x v="5"/>
    <s v="(05/06/2026 ocm ran 18h): 06.05.2026: FME Etienne Activated is manging with level0 ETA=ASAP_x000a_06.05.2026: Need FME ast Lolodorf-CRTV check 4.2 ODU antenna line status..;..;(05/06/2026 ocm ran 15h): Power status check Ongoing"/>
    <s v="SUD_024"/>
    <m/>
  </r>
  <r>
    <s v="Poutkak"/>
    <s v="LIT_513"/>
    <s v="LITTORAL"/>
    <s v="IHS"/>
    <s v="Hybrid-Gen"/>
    <s v="LITTORAL"/>
    <s v="Poutkak"/>
    <s v="ZTE"/>
    <n v="0"/>
    <n v="0"/>
    <n v="0"/>
    <n v="0"/>
    <n v="0"/>
    <n v="0"/>
    <n v="0"/>
    <n v="0"/>
    <n v="0"/>
    <n v="0"/>
    <n v="0"/>
    <n v="0"/>
    <n v="0"/>
    <n v="0"/>
    <n v="0"/>
    <n v="0"/>
    <n v="0"/>
    <n v="0"/>
    <n v="0"/>
    <n v="0"/>
    <m/>
    <n v="0"/>
    <n v="0"/>
    <n v="0"/>
    <n v="0"/>
    <n v="0"/>
    <x v="0"/>
    <m/>
    <x v="12"/>
    <x v="8"/>
    <s v="no impacts"/>
    <x v="6"/>
    <s v=""/>
    <s v="LIT_513"/>
    <m/>
  </r>
  <r>
    <s v="Akoeman"/>
    <s v="CTR_517"/>
    <s v="CENTRE"/>
    <s v="IHS"/>
    <s v="Grid-Hybrid-Gen"/>
    <s v="CENTRE"/>
    <s v="Akoeman"/>
    <s v="NOKIA"/>
    <n v="0"/>
    <n v="0"/>
    <n v="0"/>
    <n v="0"/>
    <n v="0"/>
    <n v="0"/>
    <n v="0"/>
    <n v="0"/>
    <n v="0"/>
    <n v="0"/>
    <n v="0"/>
    <n v="0"/>
    <n v="0"/>
    <n v="0"/>
    <n v="0"/>
    <n v="0"/>
    <n v="0"/>
    <n v="0"/>
    <n v="0"/>
    <n v="0"/>
    <m/>
    <n v="0"/>
    <n v="0"/>
    <n v="0"/>
    <n v="0"/>
    <n v="0"/>
    <x v="0"/>
    <m/>
    <x v="12"/>
    <x v="8"/>
    <s v="no impacts"/>
    <x v="6"/>
    <s v=""/>
    <s v="CTR_517"/>
    <m/>
  </r>
  <r>
    <s v="Ngomo"/>
    <s v="CTR_083"/>
    <s v="CENTRE"/>
    <s v="IHS"/>
    <s v="Grid-Gen"/>
    <s v="CENTRE"/>
    <s v="Ngomo"/>
    <s v="ZTE"/>
    <n v="0"/>
    <n v="0"/>
    <n v="0"/>
    <n v="0"/>
    <n v="0"/>
    <n v="0"/>
    <n v="0"/>
    <n v="0"/>
    <n v="0"/>
    <n v="0"/>
    <n v="0"/>
    <n v="0"/>
    <n v="0"/>
    <n v="0"/>
    <n v="0"/>
    <n v="0"/>
    <n v="0"/>
    <n v="0"/>
    <n v="0"/>
    <n v="0"/>
    <m/>
    <n v="0"/>
    <n v="0"/>
    <n v="0"/>
    <n v="0"/>
    <n v="0"/>
    <x v="0"/>
    <m/>
    <x v="12"/>
    <x v="8"/>
    <s v="no impacts"/>
    <x v="6"/>
    <s v=""/>
    <s v="CTR_083"/>
    <m/>
  </r>
  <r>
    <s v="MBPIKILIKI"/>
    <s v="SUD_110"/>
    <s v="CENTRE"/>
    <s v="IHS"/>
    <s v="Gen Only"/>
    <s v="SUD"/>
    <s v="Mbikiliki"/>
    <s v="ZTE"/>
    <n v="0"/>
    <n v="0"/>
    <n v="0"/>
    <n v="0"/>
    <n v="0"/>
    <n v="0"/>
    <n v="0"/>
    <n v="0"/>
    <n v="0"/>
    <n v="0"/>
    <n v="0"/>
    <n v="0"/>
    <n v="0"/>
    <n v="0"/>
    <n v="0"/>
    <n v="0"/>
    <n v="0"/>
    <n v="0"/>
    <n v="0"/>
    <n v="0"/>
    <m/>
    <n v="0"/>
    <n v="0"/>
    <n v="0"/>
    <n v="0"/>
    <n v="0"/>
    <x v="0"/>
    <m/>
    <x v="9"/>
    <x v="5"/>
    <s v="ODU HS"/>
    <x v="5"/>
    <s v="(05/06/2026 ocm ran 18h): Impacted by SUD_110_Z_MBPIKILIKI-IHS (TX issue)..;..;(05/06/2026 ocm ran 15h): Power status check Ongoing  ||(05/06/2026 groupe whatsapp incident): SUD_110_Z_MBPIKILIKI-IHS(SUD-110) -{ Impacted by SUD_024_Z_Lolodorf(SUD-024) } || SUD_024_Z_Lolodorf(SUD-024)_x000a_Need FME on Lolodorf-CRTV_SUD_800 to check ODU 4.2 and entenna chain _x000a_@~sahaetienne5@gmail.com FYA_x000a_@~Alain T  FYI"/>
    <s v="SUD_110"/>
    <s v="Impacted by SUD_110_Z_MBPIKILIKI-IHS (TX issue)."/>
  </r>
  <r>
    <s v="Minkama-IHS"/>
    <s v="CTR_909"/>
    <s v="CENTRE"/>
    <m/>
    <m/>
    <s v="CENTRE"/>
    <s v="Obala"/>
    <s v="ZTE"/>
    <n v="0"/>
    <n v="0"/>
    <n v="0"/>
    <n v="0"/>
    <n v="0"/>
    <n v="0"/>
    <n v="0"/>
    <n v="0"/>
    <n v="0"/>
    <n v="0"/>
    <n v="0"/>
    <n v="0"/>
    <n v="0"/>
    <n v="0"/>
    <n v="0"/>
    <n v="0"/>
    <n v="0"/>
    <n v="0"/>
    <n v="0"/>
    <n v="0"/>
    <m/>
    <n v="0"/>
    <n v="0"/>
    <n v="0"/>
    <n v="0"/>
    <n v="0"/>
    <x v="0"/>
    <m/>
    <x v="12"/>
    <x v="8"/>
    <s v="no impacts"/>
    <x v="6"/>
    <s v=""/>
    <s v="CTR_909"/>
    <m/>
  </r>
  <r>
    <s v="Nomale"/>
    <s v="CTR_297"/>
    <s v="CENTRE"/>
    <s v="IHS"/>
    <s v="Grid-Gen"/>
    <s v="CENTRE"/>
    <s v="Nomale"/>
    <s v="ZTE"/>
    <n v="0"/>
    <n v="0"/>
    <n v="0"/>
    <n v="0"/>
    <n v="0"/>
    <n v="0"/>
    <n v="0"/>
    <n v="0"/>
    <n v="0"/>
    <n v="0"/>
    <n v="0"/>
    <n v="0"/>
    <n v="0"/>
    <n v="0"/>
    <n v="0"/>
    <n v="0"/>
    <n v="0"/>
    <n v="0"/>
    <n v="0"/>
    <n v="0"/>
    <m/>
    <n v="0"/>
    <n v="0"/>
    <n v="0"/>
    <n v="0"/>
    <n v="0"/>
    <x v="0"/>
    <m/>
    <x v="3"/>
    <x v="0"/>
    <s v="Defaut GE &amp; Power Cabinet"/>
    <x v="0"/>
    <s v="( hourly IHS): 06/05/2026 02:33 1:26:11 47.7v FME Michel is heading to site, 05h00"/>
    <s v="CTR_297"/>
    <m/>
  </r>
  <r>
    <s v="Tangui"/>
    <s v="LIT_233"/>
    <s v="LITTORAL"/>
    <s v="IHS"/>
    <s v="Grid-Gen"/>
    <s v="LITTORAL"/>
    <s v="Mbanga"/>
    <s v="ZTE"/>
    <n v="0"/>
    <n v="0"/>
    <n v="0"/>
    <n v="0"/>
    <n v="0"/>
    <n v="0"/>
    <n v="0"/>
    <n v="0"/>
    <n v="0"/>
    <n v="0"/>
    <n v="0"/>
    <n v="0"/>
    <n v="0"/>
    <n v="0"/>
    <n v="0"/>
    <n v="0"/>
    <n v="0"/>
    <n v="0"/>
    <n v="0"/>
    <n v="0"/>
    <m/>
    <n v="0"/>
    <n v="0"/>
    <n v="0"/>
    <n v="0"/>
    <n v="0"/>
    <x v="0"/>
    <m/>
    <x v="12"/>
    <x v="8"/>
    <s v="no impacts"/>
    <x v="6"/>
    <s v=""/>
    <s v="LIT_233"/>
    <m/>
  </r>
  <r>
    <s v="Borongoue-IHS"/>
    <s v="EST_130"/>
    <s v="CENTRE"/>
    <s v="IHS"/>
    <s v="Solar-Gen"/>
    <s v="EST"/>
    <s v="Borongoue"/>
    <s v="NOKIA"/>
    <n v="0"/>
    <n v="0"/>
    <n v="0"/>
    <n v="0"/>
    <n v="0"/>
    <n v="0"/>
    <n v="0"/>
    <n v="0"/>
    <n v="0"/>
    <n v="0"/>
    <n v="0"/>
    <n v="0"/>
    <n v="0"/>
    <n v="0"/>
    <n v="0"/>
    <n v="0"/>
    <n v="0"/>
    <n v="0"/>
    <n v="0"/>
    <n v="0"/>
    <m/>
    <n v="0"/>
    <n v="0"/>
    <n v="0"/>
    <n v="0"/>
    <n v="0"/>
    <x v="0"/>
    <m/>
    <x v="12"/>
    <x v="8"/>
    <s v="no impacts"/>
    <x v="6"/>
    <s v=""/>
    <s v="EST_130"/>
    <m/>
  </r>
  <r>
    <s v="Lounghe-Camrail"/>
    <s v="LIT_389"/>
    <s v="LITTORAL"/>
    <s v="CAMUSAT"/>
    <s v="Pure Solar"/>
    <s v="LITTORAL"/>
    <s v="Dibamba"/>
    <s v="ZTE"/>
    <n v="0"/>
    <n v="0"/>
    <n v="0"/>
    <n v="0"/>
    <n v="0"/>
    <n v="0"/>
    <n v="0"/>
    <n v="0"/>
    <n v="0"/>
    <n v="0"/>
    <n v="0"/>
    <n v="0"/>
    <n v="0"/>
    <n v="0"/>
    <n v="0"/>
    <n v="0"/>
    <n v="0"/>
    <n v="0"/>
    <n v="0"/>
    <n v="0"/>
    <m/>
    <n v="0"/>
    <n v="0"/>
    <n v="0"/>
    <n v="0"/>
    <n v="0"/>
    <x v="0"/>
    <m/>
    <x v="6"/>
    <x v="2"/>
    <s v="SPARE-ISSUE"/>
    <x v="2"/>
    <s v="(05/06/2026 ocm ran 18h): Power status check Ongoing..;..;(05/06/2026 ocm ran 10h): 06.05.26: ODU MPT-MC 3DB20859ABAA03  faulty and not available in our stock, request to OCM done"/>
    <s v="LIT_389"/>
    <m/>
  </r>
  <r>
    <s v="Bangoua"/>
    <s v="OST_183"/>
    <s v="OUEST"/>
    <s v="IHS"/>
    <s v="Grid-Gen"/>
    <s v="OUEST"/>
    <s v="Bangoua"/>
    <s v="Huawei"/>
    <n v="0"/>
    <n v="0"/>
    <n v="0"/>
    <n v="0"/>
    <n v="0"/>
    <n v="0"/>
    <n v="0"/>
    <n v="0"/>
    <n v="0"/>
    <n v="0"/>
    <n v="0"/>
    <n v="0"/>
    <n v="0"/>
    <n v="0"/>
    <n v="0"/>
    <n v="0"/>
    <n v="0"/>
    <n v="0"/>
    <n v="0"/>
    <n v="0"/>
    <m/>
    <n v="0"/>
    <n v="0"/>
    <n v="0"/>
    <n v="0"/>
    <n v="0"/>
    <x v="0"/>
    <m/>
    <x v="12"/>
    <x v="8"/>
    <s v="no impacts"/>
    <x v="6"/>
    <s v=""/>
    <s v="OST_183"/>
    <m/>
  </r>
  <r>
    <s v="Batchingou"/>
    <s v="OST_033"/>
    <s v="OUEST"/>
    <s v="IHS"/>
    <s v="Grid-Gen"/>
    <s v="OUEST"/>
    <s v="Batchingou"/>
    <s v="Huawei"/>
    <n v="0"/>
    <n v="0"/>
    <n v="0"/>
    <n v="0"/>
    <n v="0"/>
    <n v="0"/>
    <n v="0"/>
    <n v="0"/>
    <n v="0"/>
    <n v="0"/>
    <n v="0"/>
    <n v="0"/>
    <n v="0"/>
    <n v="0"/>
    <n v="0"/>
    <n v="0"/>
    <n v="0"/>
    <n v="0"/>
    <n v="0"/>
    <n v="0"/>
    <m/>
    <n v="0"/>
    <n v="0"/>
    <n v="0"/>
    <n v="0"/>
    <n v="0"/>
    <x v="0"/>
    <m/>
    <x v="12"/>
    <x v="8"/>
    <s v="no impacts"/>
    <x v="6"/>
    <s v=""/>
    <s v="OST_033"/>
    <m/>
  </r>
  <r>
    <s v="Niete-DG"/>
    <s v="SUD_011"/>
    <s v="LITTORAL"/>
    <s v="IHS"/>
    <s v="Grid-Gen"/>
    <s v="SUD"/>
    <s v="Niete"/>
    <s v="ZTE"/>
    <n v="0"/>
    <n v="0"/>
    <n v="0"/>
    <n v="0"/>
    <n v="0"/>
    <n v="0"/>
    <n v="0"/>
    <n v="0"/>
    <n v="0"/>
    <n v="0"/>
    <n v="0"/>
    <n v="0"/>
    <n v="0"/>
    <n v="0"/>
    <n v="0"/>
    <n v="0"/>
    <n v="0"/>
    <n v="0"/>
    <n v="0"/>
    <n v="0"/>
    <m/>
    <n v="0"/>
    <n v="0"/>
    <n v="0"/>
    <n v="0"/>
    <n v="0"/>
    <x v="0"/>
    <m/>
    <x v="12"/>
    <x v="8"/>
    <s v="no impacts"/>
    <x v="6"/>
    <s v=""/>
    <s v="SUD_011"/>
    <m/>
  </r>
  <r>
    <s v="Adjap-IHS"/>
    <s v="SUD_070"/>
    <s v="CENTRE"/>
    <s v="IHS"/>
    <s v="Grid-Gen"/>
    <s v="SUD"/>
    <s v="Adjap"/>
    <s v="NOKIA"/>
    <n v="0"/>
    <n v="0"/>
    <n v="0"/>
    <n v="0"/>
    <n v="0"/>
    <n v="0"/>
    <n v="0"/>
    <n v="0"/>
    <n v="0"/>
    <n v="0"/>
    <n v="0"/>
    <n v="0"/>
    <n v="0"/>
    <n v="0"/>
    <n v="0"/>
    <n v="0"/>
    <n v="0"/>
    <n v="0"/>
    <n v="0"/>
    <n v="0"/>
    <m/>
    <n v="0"/>
    <n v="0"/>
    <n v="0"/>
    <n v="0"/>
    <n v="0"/>
    <x v="0"/>
    <m/>
    <x v="12"/>
    <x v="8"/>
    <s v="no impacts"/>
    <x v="6"/>
    <s v=""/>
    <s v="SUD_070"/>
    <m/>
  </r>
  <r>
    <s v="Minka-MTN-IHS"/>
    <s v="CTR_186"/>
    <s v="CENTRE"/>
    <s v="IHS"/>
    <s v="Hybrid-Gen"/>
    <s v="CENTRE"/>
    <s v="Minka"/>
    <s v="ZTE"/>
    <n v="0"/>
    <n v="0"/>
    <n v="0"/>
    <n v="0"/>
    <n v="0"/>
    <n v="0"/>
    <n v="0"/>
    <n v="0"/>
    <n v="0"/>
    <n v="0"/>
    <n v="0"/>
    <n v="0"/>
    <n v="0"/>
    <n v="0"/>
    <n v="0"/>
    <n v="0"/>
    <n v="0"/>
    <n v="0"/>
    <n v="0"/>
    <n v="0"/>
    <m/>
    <n v="0"/>
    <n v="0"/>
    <n v="0"/>
    <n v="0"/>
    <n v="0"/>
    <x v="0"/>
    <m/>
    <x v="12"/>
    <x v="8"/>
    <s v="no impacts"/>
    <x v="6"/>
    <s v=""/>
    <s v="CTR_186"/>
    <m/>
  </r>
  <r>
    <s v="Tonga"/>
    <s v="OST_053"/>
    <s v="OUEST"/>
    <s v="IHS"/>
    <s v="Grid-Gen"/>
    <s v="OUEST"/>
    <s v="Tonga"/>
    <s v="Huawei"/>
    <n v="0"/>
    <n v="0"/>
    <n v="0"/>
    <n v="0"/>
    <n v="0"/>
    <n v="0"/>
    <n v="0"/>
    <n v="0"/>
    <n v="0"/>
    <n v="0"/>
    <n v="0"/>
    <n v="0"/>
    <n v="0"/>
    <n v="0"/>
    <n v="0"/>
    <n v="0"/>
    <n v="0"/>
    <n v="0"/>
    <n v="0"/>
    <n v="0"/>
    <m/>
    <n v="0"/>
    <n v="0"/>
    <n v="0"/>
    <n v="0"/>
    <n v="0"/>
    <x v="0"/>
    <m/>
    <x v="12"/>
    <x v="8"/>
    <s v="no impacts"/>
    <x v="6"/>
    <s v=""/>
    <s v="OST_053"/>
    <m/>
  </r>
  <r>
    <s v="Minisite-Bonapriso-Castel-Hall"/>
    <s v="LIT_628"/>
    <s v="Douala"/>
    <m/>
    <m/>
    <s v="LITTORAL"/>
    <s v="Douala"/>
    <s v="NOKIA"/>
    <n v="0"/>
    <n v="0"/>
    <n v="0"/>
    <n v="0"/>
    <n v="0"/>
    <n v="0"/>
    <n v="0"/>
    <n v="0"/>
    <n v="0"/>
    <n v="0"/>
    <n v="0"/>
    <n v="0"/>
    <n v="0"/>
    <n v="0"/>
    <n v="0"/>
    <n v="0"/>
    <n v="0"/>
    <n v="0"/>
    <n v="0"/>
    <n v="0"/>
    <m/>
    <n v="0"/>
    <n v="0"/>
    <n v="0"/>
    <n v="0"/>
    <n v="0"/>
    <x v="0"/>
    <m/>
    <x v="12"/>
    <x v="8"/>
    <s v="no impacts"/>
    <x v="6"/>
    <s v=""/>
    <s v="LIT_628"/>
    <m/>
  </r>
  <r>
    <s v="Babette"/>
    <s v="OST_257"/>
    <s v="OUEST"/>
    <s v="CAMUSAT"/>
    <s v="Hybrid Solar - S3"/>
    <s v="OUEST"/>
    <s v="Babette"/>
    <s v="Huawei"/>
    <n v="0"/>
    <n v="0"/>
    <n v="0"/>
    <n v="0"/>
    <n v="0"/>
    <n v="0"/>
    <n v="0"/>
    <n v="0"/>
    <n v="0"/>
    <n v="0"/>
    <n v="0"/>
    <n v="0"/>
    <n v="0"/>
    <n v="0"/>
    <n v="0"/>
    <n v="0"/>
    <n v="0"/>
    <n v="0"/>
    <n v="0"/>
    <n v="0"/>
    <m/>
    <n v="0"/>
    <n v="0"/>
    <n v="0"/>
    <n v="0"/>
    <n v="0"/>
    <x v="0"/>
    <m/>
    <x v="12"/>
    <x v="8"/>
    <s v="no impacts"/>
    <x v="6"/>
    <s v=""/>
    <s v="OST_257"/>
    <m/>
  </r>
  <r>
    <s v="Nkoteng-II"/>
    <s v="CTR_220"/>
    <s v="CENTRE"/>
    <s v="IHS"/>
    <s v="Grid-Gen"/>
    <s v="CENTRE"/>
    <s v="Nkoteng"/>
    <s v="ZTE"/>
    <n v="0"/>
    <n v="0"/>
    <n v="0"/>
    <n v="0"/>
    <n v="0"/>
    <n v="0"/>
    <n v="0"/>
    <n v="0"/>
    <n v="0"/>
    <n v="0"/>
    <n v="0"/>
    <n v="0"/>
    <n v="0"/>
    <n v="0"/>
    <n v="0"/>
    <n v="0"/>
    <n v="0"/>
    <n v="0"/>
    <n v="0"/>
    <n v="0"/>
    <m/>
    <n v="0"/>
    <n v="0"/>
    <n v="0"/>
    <n v="0"/>
    <n v="0"/>
    <x v="0"/>
    <m/>
    <x v="12"/>
    <x v="8"/>
    <s v="no impacts"/>
    <x v="6"/>
    <s v=""/>
    <s v="CTR_220"/>
    <m/>
  </r>
  <r>
    <s v="Talla-Monatele-IHS"/>
    <s v="CTR_135"/>
    <s v="CENTRE"/>
    <s v="IHS"/>
    <s v="Grid-Gen"/>
    <s v="CENTRE"/>
    <s v="Monatele"/>
    <s v="ZTE"/>
    <n v="0"/>
    <n v="0"/>
    <n v="0"/>
    <n v="0"/>
    <n v="0"/>
    <n v="0"/>
    <n v="0"/>
    <n v="0"/>
    <n v="0"/>
    <n v="0"/>
    <n v="0"/>
    <n v="0"/>
    <n v="0"/>
    <n v="0"/>
    <n v="0"/>
    <n v="0"/>
    <n v="0"/>
    <n v="0"/>
    <n v="0"/>
    <n v="0"/>
    <m/>
    <n v="0"/>
    <n v="0"/>
    <n v="0"/>
    <n v="0"/>
    <n v="0"/>
    <x v="0"/>
    <m/>
    <x v="12"/>
    <x v="8"/>
    <s v="no impacts"/>
    <x v="6"/>
    <s v=""/>
    <s v="CTR_135"/>
    <m/>
  </r>
  <r>
    <s v="Enganme-IHS"/>
    <s v="CTR_143"/>
    <s v="CENTRE"/>
    <s v="IHS"/>
    <s v="Solar-Gen"/>
    <s v="CENTRE"/>
    <s v="Enganme"/>
    <s v="ZTE"/>
    <n v="0"/>
    <n v="0"/>
    <n v="0"/>
    <n v="0"/>
    <n v="0"/>
    <n v="0"/>
    <n v="0"/>
    <n v="0"/>
    <n v="0"/>
    <n v="0"/>
    <n v="0"/>
    <n v="0"/>
    <n v="0"/>
    <n v="0"/>
    <n v="0"/>
    <n v="0"/>
    <n v="0"/>
    <n v="0"/>
    <n v="0"/>
    <n v="0"/>
    <m/>
    <n v="0"/>
    <n v="0"/>
    <n v="0"/>
    <n v="0"/>
    <n v="0"/>
    <x v="0"/>
    <m/>
    <x v="12"/>
    <x v="8"/>
    <s v="no impacts"/>
    <x v="6"/>
    <s v=""/>
    <s v="CTR_143"/>
    <m/>
  </r>
  <r>
    <s v="Mfessang"/>
    <s v="OST_189"/>
    <s v="OUEST"/>
    <s v="IHS"/>
    <s v="Hybrid-Gen"/>
    <s v="OUEST"/>
    <s v="Mfessang"/>
    <s v="Huawei"/>
    <n v="0"/>
    <n v="0"/>
    <n v="0"/>
    <n v="0"/>
    <n v="0"/>
    <n v="0"/>
    <n v="0"/>
    <n v="0"/>
    <n v="0"/>
    <n v="0"/>
    <n v="0"/>
    <n v="0"/>
    <n v="0"/>
    <n v="0"/>
    <n v="0"/>
    <n v="0"/>
    <n v="0"/>
    <n v="0"/>
    <n v="0"/>
    <n v="0"/>
    <m/>
    <n v="0"/>
    <n v="0"/>
    <n v="0"/>
    <n v="0"/>
    <n v="0"/>
    <x v="0"/>
    <m/>
    <x v="12"/>
    <x v="8"/>
    <s v="no impacts"/>
    <x v="6"/>
    <s v=""/>
    <s v="OST_189"/>
    <m/>
  </r>
  <r>
    <s v="Demdeng"/>
    <s v="OST_088"/>
    <s v="OUEST"/>
    <s v="IHS"/>
    <s v="Grid-Gen"/>
    <s v="OUEST"/>
    <s v="Demdeng"/>
    <s v="Huawei"/>
    <n v="0"/>
    <n v="0"/>
    <n v="0"/>
    <n v="0"/>
    <n v="0"/>
    <n v="0"/>
    <n v="0"/>
    <n v="0"/>
    <n v="0"/>
    <n v="0"/>
    <n v="0"/>
    <n v="0"/>
    <n v="0"/>
    <n v="0"/>
    <n v="0"/>
    <n v="0"/>
    <n v="0"/>
    <n v="0"/>
    <n v="0"/>
    <n v="0"/>
    <m/>
    <n v="0"/>
    <n v="0"/>
    <n v="0"/>
    <n v="0"/>
    <n v="0"/>
    <x v="0"/>
    <m/>
    <x v="12"/>
    <x v="8"/>
    <s v="no impacts"/>
    <x v="6"/>
    <s v=""/>
    <s v="OST_088"/>
    <m/>
  </r>
  <r>
    <s v="Bayomen-Kalong-MTN"/>
    <s v="CTR_364"/>
    <s v="CENTRE"/>
    <s v="IHS"/>
    <s v=""/>
    <s v="CENTRE"/>
    <s v="Bayomen-Kalong"/>
    <s v="ZTE"/>
    <n v="0"/>
    <n v="0"/>
    <n v="0"/>
    <n v="0"/>
    <n v="0"/>
    <n v="0"/>
    <n v="0"/>
    <n v="0"/>
    <n v="0"/>
    <n v="0"/>
    <n v="0"/>
    <n v="0"/>
    <n v="0"/>
    <n v="0"/>
    <n v="0"/>
    <n v="0"/>
    <n v="0"/>
    <n v="0"/>
    <n v="0"/>
    <n v="0"/>
    <m/>
    <n v="0"/>
    <n v="0"/>
    <n v="0"/>
    <n v="0"/>
    <n v="0"/>
    <x v="0"/>
    <m/>
    <x v="12"/>
    <x v="8"/>
    <s v="no impacts"/>
    <x v="6"/>
    <s v=""/>
    <s v="CTR_364"/>
    <m/>
  </r>
  <r>
    <s v="Kotto-Eglise-EPC"/>
    <s v="LIT_454"/>
    <s v="Douala"/>
    <s v="IHS"/>
    <s v="Grid-Gen"/>
    <s v="LITTORAL"/>
    <s v="Douala"/>
    <s v="ZTE"/>
    <n v="0"/>
    <n v="0"/>
    <n v="0"/>
    <n v="0"/>
    <n v="0"/>
    <n v="0"/>
    <n v="0"/>
    <n v="0"/>
    <n v="0"/>
    <n v="0"/>
    <n v="0"/>
    <n v="0"/>
    <n v="0"/>
    <n v="0"/>
    <n v="0"/>
    <n v="0"/>
    <n v="0"/>
    <n v="0"/>
    <n v="0"/>
    <n v="0"/>
    <m/>
    <n v="0"/>
    <n v="0"/>
    <n v="0"/>
    <n v="0"/>
    <n v="0"/>
    <x v="0"/>
    <m/>
    <x v="12"/>
    <x v="8"/>
    <s v="no impacts"/>
    <x v="6"/>
    <s v=""/>
    <s v="LIT_454"/>
    <m/>
  </r>
  <r>
    <s v="Pouma-Makob"/>
    <s v="LIT_201"/>
    <s v="LITTORAL"/>
    <s v="IHS"/>
    <s v="Grid-Gen"/>
    <s v="LITTORAL"/>
    <s v="Pouma"/>
    <s v="ZTE"/>
    <n v="0"/>
    <n v="0"/>
    <n v="0"/>
    <n v="0"/>
    <n v="0"/>
    <n v="0"/>
    <n v="0"/>
    <n v="0"/>
    <n v="0"/>
    <n v="0"/>
    <n v="0"/>
    <n v="0"/>
    <n v="0"/>
    <n v="0"/>
    <n v="0"/>
    <n v="0"/>
    <n v="0"/>
    <n v="0"/>
    <n v="0"/>
    <n v="0"/>
    <m/>
    <n v="0"/>
    <n v="0"/>
    <n v="0"/>
    <n v="0"/>
    <n v="0"/>
    <x v="0"/>
    <m/>
    <x v="12"/>
    <x v="8"/>
    <s v="no impacts"/>
    <x v="6"/>
    <s v=""/>
    <s v="LIT_201"/>
    <m/>
  </r>
  <r>
    <s v="Bali-Njenka-IHS"/>
    <s v="NRO_151"/>
    <s v="NORD-OUEST"/>
    <m/>
    <m/>
    <s v="NORD-OUEST"/>
    <s v="Bali"/>
    <s v="Huawei"/>
    <n v="0"/>
    <n v="0"/>
    <n v="0"/>
    <n v="0"/>
    <n v="0"/>
    <n v="0"/>
    <n v="0"/>
    <n v="0"/>
    <n v="0"/>
    <n v="0"/>
    <n v="0"/>
    <n v="0"/>
    <n v="0"/>
    <n v="10.344113568071499"/>
    <n v="0"/>
    <n v="0"/>
    <n v="0"/>
    <n v="0"/>
    <n v="0"/>
    <n v="0"/>
    <m/>
    <n v="0"/>
    <n v="0"/>
    <n v="0"/>
    <n v="0"/>
    <n v="0"/>
    <x v="2"/>
    <m/>
    <x v="9"/>
    <x v="5"/>
    <s v="ODU HS"/>
    <x v="5"/>
    <s v="(05/06/2026  incident): impacted by   NRO_017_H_Bali , Plantage de l'ODU  || Action : reset physique de l'ODU"/>
    <s v="NRO_017"/>
    <s v="impacted by   NRO_017_H_Bali , Plantage de l'ODU  || Action : reset physique de l'ODU"/>
  </r>
  <r>
    <s v="Bali"/>
    <s v="NRO_017"/>
    <s v="NORD-OUEST"/>
    <s v="IHS"/>
    <s v="Grid-Gen"/>
    <s v="NORD-OUEST"/>
    <s v="Bali"/>
    <s v="Huawei"/>
    <n v="0"/>
    <n v="0"/>
    <n v="0"/>
    <n v="0"/>
    <n v="0"/>
    <n v="0"/>
    <n v="0"/>
    <n v="0"/>
    <n v="0"/>
    <n v="0"/>
    <n v="0"/>
    <n v="0"/>
    <n v="0"/>
    <n v="10.352870591525342"/>
    <n v="0"/>
    <n v="0"/>
    <n v="0"/>
    <n v="0"/>
    <n v="0"/>
    <n v="0"/>
    <m/>
    <n v="0"/>
    <n v="0"/>
    <n v="0"/>
    <n v="0"/>
    <n v="0"/>
    <x v="2"/>
    <m/>
    <x v="9"/>
    <x v="5"/>
    <s v="ODU HS"/>
    <x v="5"/>
    <s v="(05/06/2026  incident): impacted by   NRO_017_H_Bali , Plantage de l'ODU  || Action : reset physique de l'ODU..;..;( hourly IHS): 06/05/2026 04:13 1:46:46 FME Pascal is managing with level 0"/>
    <s v="NRO_017"/>
    <s v="impacted by   NRO_017_H_Bali , Plantage de l'ODU  || Action : reset physique de l'ODU"/>
  </r>
  <r>
    <s v="Zamakoe-MTN"/>
    <s v="CTR_366"/>
    <s v="CENTRE"/>
    <s v="IHS"/>
    <s v="Grid-Gen"/>
    <s v="CENTRE"/>
    <s v="Zamakoe"/>
    <s v="ZTE"/>
    <n v="0"/>
    <n v="0"/>
    <n v="0"/>
    <n v="0"/>
    <n v="0"/>
    <n v="0"/>
    <n v="0"/>
    <n v="0"/>
    <n v="0"/>
    <n v="0"/>
    <n v="0"/>
    <n v="0"/>
    <n v="0"/>
    <n v="0"/>
    <n v="0"/>
    <n v="0"/>
    <n v="0"/>
    <n v="0"/>
    <n v="0"/>
    <n v="0"/>
    <m/>
    <n v="0"/>
    <n v="0"/>
    <n v="0"/>
    <n v="0"/>
    <n v="0"/>
    <x v="0"/>
    <m/>
    <x v="6"/>
    <x v="2"/>
    <s v="SPARE-ISSUE"/>
    <x v="2"/>
    <s v="(05/06/2026 ocm ran 18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6/2026 ocm ran 15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6/2026 ocm ran 10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CTR_366"/>
    <m/>
  </r>
  <r>
    <s v="Loum"/>
    <s v="LIT_029"/>
    <s v="LITTORAL"/>
    <s v="IHS"/>
    <s v="Grid-Gen"/>
    <s v="LITTORAL"/>
    <s v="Loum"/>
    <s v="ZTE"/>
    <n v="0"/>
    <n v="0"/>
    <n v="0"/>
    <n v="0"/>
    <n v="0"/>
    <n v="0"/>
    <n v="0"/>
    <n v="0"/>
    <n v="0"/>
    <n v="0"/>
    <n v="0"/>
    <n v="0"/>
    <n v="0"/>
    <n v="0"/>
    <n v="0"/>
    <n v="0"/>
    <n v="0"/>
    <n v="0"/>
    <n v="0"/>
    <n v="0"/>
    <m/>
    <n v="0"/>
    <n v="0"/>
    <n v="0"/>
    <n v="0"/>
    <n v="0"/>
    <x v="0"/>
    <m/>
    <x v="12"/>
    <x v="8"/>
    <s v="no impacts"/>
    <x v="6"/>
    <s v=""/>
    <s v="LIT_029"/>
    <m/>
  </r>
  <r>
    <s v="DIDANGO-II"/>
    <s v="OST_316"/>
    <s v="OUEST"/>
    <m/>
    <m/>
    <s v="OUEST"/>
    <s v="Koutaba"/>
    <s v="Huawei"/>
    <n v="0"/>
    <n v="0"/>
    <n v="0"/>
    <n v="0"/>
    <n v="0"/>
    <n v="0"/>
    <n v="0"/>
    <n v="0"/>
    <n v="0"/>
    <n v="0"/>
    <n v="0"/>
    <n v="0"/>
    <n v="0"/>
    <n v="0"/>
    <n v="0"/>
    <n v="0"/>
    <n v="0"/>
    <n v="0"/>
    <n v="0"/>
    <n v="0"/>
    <m/>
    <n v="0"/>
    <n v="0"/>
    <n v="0"/>
    <n v="0"/>
    <n v="0"/>
    <x v="0"/>
    <m/>
    <x v="12"/>
    <x v="8"/>
    <s v="no impacts"/>
    <x v="6"/>
    <s v=""/>
    <s v="OST_316"/>
    <m/>
  </r>
  <r>
    <s v="Sombo"/>
    <s v="CTR_013"/>
    <s v="CENTRE"/>
    <s v="IHS"/>
    <s v="Grid-Gen"/>
    <s v="CENTRE"/>
    <s v="Sombo"/>
    <s v="ZTE"/>
    <n v="0"/>
    <n v="0"/>
    <n v="0"/>
    <n v="0"/>
    <n v="0"/>
    <n v="0"/>
    <n v="0"/>
    <n v="0"/>
    <n v="0"/>
    <n v="0"/>
    <n v="0"/>
    <n v="0"/>
    <n v="0"/>
    <n v="0"/>
    <n v="0"/>
    <n v="0"/>
    <n v="0"/>
    <n v="0"/>
    <n v="0"/>
    <n v="0"/>
    <m/>
    <n v="0"/>
    <n v="0"/>
    <n v="0"/>
    <n v="0"/>
    <n v="0"/>
    <x v="0"/>
    <m/>
    <x v="12"/>
    <x v="8"/>
    <s v="no impacts"/>
    <x v="6"/>
    <s v=""/>
    <s v="CTR_013"/>
    <m/>
  </r>
  <r>
    <s v="Akono"/>
    <s v="CTR_063"/>
    <s v="CENTRE"/>
    <s v="IHS"/>
    <s v="Grid-Gen"/>
    <s v="CENTRE"/>
    <s v="Akono"/>
    <s v="ZTE"/>
    <n v="0"/>
    <n v="0"/>
    <n v="0"/>
    <n v="0"/>
    <n v="0"/>
    <n v="0"/>
    <n v="0"/>
    <n v="0"/>
    <n v="0"/>
    <n v="0"/>
    <n v="0"/>
    <n v="0"/>
    <n v="0"/>
    <n v="0"/>
    <n v="0"/>
    <n v="0"/>
    <n v="0"/>
    <n v="0"/>
    <n v="0"/>
    <n v="0"/>
    <m/>
    <n v="0"/>
    <n v="0"/>
    <n v="0"/>
    <n v="0"/>
    <n v="0"/>
    <x v="0"/>
    <m/>
    <x v="12"/>
    <x v="8"/>
    <s v="no impacts"/>
    <x v="6"/>
    <s v=""/>
    <s v="CTR_063"/>
    <m/>
  </r>
  <r>
    <s v="Balengou"/>
    <s v="OST_049"/>
    <s v="OUEST"/>
    <s v="IHS"/>
    <s v="Grid-Gen"/>
    <s v="OUEST"/>
    <s v="Balengou"/>
    <s v="Huawei"/>
    <n v="0"/>
    <n v="0"/>
    <n v="0"/>
    <n v="0"/>
    <n v="0"/>
    <n v="0"/>
    <n v="0"/>
    <n v="0"/>
    <n v="0"/>
    <n v="0"/>
    <n v="0"/>
    <n v="0"/>
    <n v="0"/>
    <n v="0"/>
    <n v="0"/>
    <n v="0"/>
    <n v="0"/>
    <n v="0"/>
    <n v="0"/>
    <n v="0"/>
    <m/>
    <n v="0"/>
    <n v="0"/>
    <n v="0"/>
    <n v="0"/>
    <n v="0"/>
    <x v="0"/>
    <m/>
    <x v="12"/>
    <x v="8"/>
    <s v="no impacts"/>
    <x v="6"/>
    <s v=""/>
    <s v="OST_049"/>
    <m/>
  </r>
  <r>
    <s v="Bokito-MTN"/>
    <s v="CTR_193"/>
    <s v="CENTRE"/>
    <s v="IHS"/>
    <s v="Grid-Gen"/>
    <s v="CENTRE"/>
    <s v="Bokito"/>
    <s v="ZTE"/>
    <n v="0"/>
    <n v="0"/>
    <n v="0"/>
    <n v="0"/>
    <n v="0"/>
    <n v="0"/>
    <n v="0"/>
    <n v="0"/>
    <n v="0"/>
    <n v="0"/>
    <n v="0"/>
    <n v="0"/>
    <n v="0"/>
    <n v="0"/>
    <n v="0"/>
    <n v="0"/>
    <n v="0"/>
    <n v="0"/>
    <n v="0"/>
    <n v="0"/>
    <m/>
    <n v="0"/>
    <n v="0"/>
    <n v="0"/>
    <n v="0"/>
    <n v="0"/>
    <x v="0"/>
    <m/>
    <x v="12"/>
    <x v="8"/>
    <s v="no impacts"/>
    <x v="6"/>
    <s v=""/>
    <s v="CTR_193"/>
    <m/>
  </r>
  <r>
    <s v="Bissiang"/>
    <s v="LIT_505"/>
    <s v="LITTORAL"/>
    <s v="IHS"/>
    <s v="Hybrid-Gen"/>
    <s v="LITTORAL"/>
    <s v="Bissiang"/>
    <s v="ZTE"/>
    <n v="0"/>
    <n v="0"/>
    <n v="0"/>
    <n v="0"/>
    <n v="0"/>
    <n v="0"/>
    <n v="0"/>
    <n v="0"/>
    <n v="0"/>
    <n v="0"/>
    <n v="0"/>
    <n v="0"/>
    <n v="0"/>
    <n v="0"/>
    <n v="0"/>
    <n v="0"/>
    <n v="0"/>
    <n v="0"/>
    <n v="0"/>
    <n v="0"/>
    <m/>
    <n v="0"/>
    <n v="0"/>
    <n v="0"/>
    <n v="0"/>
    <n v="0"/>
    <x v="0"/>
    <m/>
    <x v="12"/>
    <x v="8"/>
    <s v="no impacts"/>
    <x v="6"/>
    <s v=""/>
    <s v="LIT_505"/>
    <m/>
  </r>
  <r>
    <s v="Shell-Newbell"/>
    <s v="LIT_053"/>
    <s v="Douala"/>
    <s v="IHS"/>
    <s v="Grid-Gen"/>
    <s v="LITTORAL"/>
    <s v="Douala"/>
    <s v="ZTE"/>
    <n v="0"/>
    <n v="0"/>
    <n v="0"/>
    <n v="0"/>
    <n v="0"/>
    <n v="0"/>
    <n v="0"/>
    <n v="0"/>
    <n v="0"/>
    <n v="0"/>
    <n v="0"/>
    <n v="0"/>
    <n v="0"/>
    <n v="0"/>
    <n v="0"/>
    <n v="0"/>
    <n v="0"/>
    <n v="0"/>
    <n v="0"/>
    <n v="0"/>
    <m/>
    <n v="0"/>
    <n v="0"/>
    <n v="0"/>
    <n v="0"/>
    <n v="0"/>
    <x v="0"/>
    <m/>
    <x v="12"/>
    <x v="8"/>
    <s v="no impacts"/>
    <x v="6"/>
    <s v=""/>
    <s v="LIT_053"/>
    <m/>
  </r>
  <r>
    <s v="Afambassi-MTN"/>
    <s v="CTR_365"/>
    <s v="CENTRE"/>
    <s v="IHS"/>
    <m/>
    <s v="CENTRE"/>
    <s v="Afambassi"/>
    <s v="ZTE"/>
    <n v="0"/>
    <n v="0"/>
    <n v="0"/>
    <n v="0"/>
    <n v="0"/>
    <n v="0"/>
    <n v="0"/>
    <n v="0"/>
    <n v="0"/>
    <n v="0"/>
    <n v="0"/>
    <n v="0"/>
    <n v="0"/>
    <n v="0"/>
    <n v="0"/>
    <n v="0"/>
    <n v="0"/>
    <n v="0"/>
    <n v="0"/>
    <n v="0"/>
    <m/>
    <n v="0"/>
    <n v="0"/>
    <n v="0"/>
    <n v="0"/>
    <n v="0"/>
    <x v="0"/>
    <m/>
    <x v="12"/>
    <x v="8"/>
    <s v="no impacts"/>
    <x v="6"/>
    <s v=""/>
    <s v="CTR_365"/>
    <m/>
  </r>
  <r>
    <s v="Ezezang-MTN"/>
    <s v="CTR_230"/>
    <s v="CENTRE"/>
    <s v="IHS"/>
    <s v="Solar-Gen-Lithium"/>
    <s v="CENTRE"/>
    <s v="Ezezang"/>
    <s v="ZTE"/>
    <n v="0"/>
    <n v="0"/>
    <n v="0"/>
    <n v="0"/>
    <n v="0"/>
    <n v="0"/>
    <n v="0"/>
    <n v="0"/>
    <n v="0"/>
    <n v="0"/>
    <n v="0"/>
    <n v="0"/>
    <n v="0"/>
    <n v="0"/>
    <n v="0"/>
    <n v="0"/>
    <n v="0"/>
    <n v="0"/>
    <n v="0"/>
    <n v="0"/>
    <m/>
    <n v="0"/>
    <n v="0"/>
    <n v="0"/>
    <n v="0"/>
    <n v="0"/>
    <x v="0"/>
    <m/>
    <x v="12"/>
    <x v="8"/>
    <s v="no impacts"/>
    <x v="6"/>
    <s v=""/>
    <s v="CTR_230"/>
    <m/>
  </r>
  <r>
    <s v="Yop-IHS"/>
    <s v="CTR_673"/>
    <s v="CENTRE"/>
    <s v="IHS"/>
    <s v="Solar-Grid-Gen"/>
    <s v="CENTRE"/>
    <s v="Yop"/>
    <s v="ZTE"/>
    <n v="0"/>
    <n v="0"/>
    <n v="0"/>
    <n v="0"/>
    <n v="0"/>
    <n v="0"/>
    <n v="0"/>
    <n v="0"/>
    <n v="0"/>
    <n v="0"/>
    <n v="0"/>
    <n v="0"/>
    <n v="0"/>
    <n v="0"/>
    <n v="0"/>
    <n v="0"/>
    <n v="0"/>
    <n v="0"/>
    <n v="0"/>
    <n v="0"/>
    <m/>
    <n v="0"/>
    <n v="0"/>
    <n v="0"/>
    <n v="0"/>
    <n v="0"/>
    <x v="0"/>
    <m/>
    <x v="12"/>
    <x v="8"/>
    <s v="no impacts"/>
    <x v="6"/>
    <s v=""/>
    <s v="CTR_673"/>
    <m/>
  </r>
  <r>
    <s v="Taete-MTN-IHS"/>
    <s v="CTR_184"/>
    <s v="CENTRE"/>
    <s v="IHS"/>
    <s v="Grid-Gen-Lithium"/>
    <s v="CENTRE"/>
    <s v="Taete"/>
    <s v="ZTE"/>
    <n v="0"/>
    <n v="0"/>
    <n v="0"/>
    <n v="0"/>
    <n v="0"/>
    <n v="0"/>
    <n v="0"/>
    <n v="0"/>
    <n v="0"/>
    <n v="0"/>
    <n v="0"/>
    <n v="0"/>
    <n v="0"/>
    <n v="0"/>
    <n v="0"/>
    <n v="0"/>
    <n v="0"/>
    <n v="0"/>
    <n v="0"/>
    <n v="0"/>
    <m/>
    <n v="0"/>
    <n v="0"/>
    <n v="0"/>
    <n v="0"/>
    <n v="0"/>
    <x v="0"/>
    <m/>
    <x v="12"/>
    <x v="8"/>
    <s v="no impacts"/>
    <x v="6"/>
    <s v=""/>
    <s v="CTR_184"/>
    <m/>
  </r>
  <r>
    <s v="Sikoum"/>
    <s v="LIT_012"/>
    <s v="LITTORAL"/>
    <s v="IHS"/>
    <s v="Solar-Gen-Lithium"/>
    <s v="LITTORAL"/>
    <s v="Sikoum"/>
    <s v="ZTE"/>
    <n v="0"/>
    <n v="0"/>
    <n v="0"/>
    <n v="0"/>
    <n v="0"/>
    <n v="0"/>
    <n v="0"/>
    <n v="0"/>
    <n v="0"/>
    <n v="0"/>
    <n v="0"/>
    <n v="0"/>
    <n v="0"/>
    <n v="0"/>
    <n v="0"/>
    <n v="0"/>
    <n v="0"/>
    <n v="0"/>
    <n v="0"/>
    <n v="0"/>
    <m/>
    <n v="0"/>
    <n v="0"/>
    <n v="0"/>
    <n v="0"/>
    <n v="0"/>
    <x v="0"/>
    <m/>
    <x v="12"/>
    <x v="8"/>
    <s v="no impacts"/>
    <x v="6"/>
    <s v=""/>
    <s v="LIT_012"/>
    <m/>
  </r>
  <r>
    <s v="Memiam-MTN"/>
    <s v="SUD_235"/>
    <s v="CENTRE"/>
    <s v="IHS"/>
    <s v="Grid-Gen"/>
    <s v="SUD"/>
    <s v="Memiam"/>
    <s v="ZTE"/>
    <n v="0"/>
    <n v="0"/>
    <n v="0"/>
    <n v="0"/>
    <n v="0"/>
    <n v="0"/>
    <n v="0"/>
    <n v="0"/>
    <n v="0"/>
    <n v="0"/>
    <n v="0"/>
    <n v="0"/>
    <n v="0"/>
    <n v="0"/>
    <n v="0"/>
    <n v="0"/>
    <n v="0"/>
    <n v="0"/>
    <n v="0"/>
    <n v="0"/>
    <m/>
    <n v="0"/>
    <n v="0"/>
    <n v="0"/>
    <n v="0"/>
    <n v="0"/>
    <x v="0"/>
    <m/>
    <x v="12"/>
    <x v="8"/>
    <s v="no impacts"/>
    <x v="6"/>
    <s v=""/>
    <s v="SUD_235"/>
    <m/>
  </r>
  <r>
    <s v="Sikoum-II"/>
    <s v="LIT_388"/>
    <s v="LITTORAL"/>
    <s v="IHS"/>
    <s v="Gen-Lithium"/>
    <s v="LITTORAL"/>
    <s v="Sikoum"/>
    <s v="ZTE"/>
    <n v="0"/>
    <n v="0"/>
    <n v="0"/>
    <n v="0"/>
    <n v="0"/>
    <n v="0"/>
    <n v="0"/>
    <n v="0"/>
    <n v="0"/>
    <n v="0"/>
    <n v="0"/>
    <n v="0"/>
    <n v="0"/>
    <n v="0"/>
    <n v="0"/>
    <n v="0"/>
    <n v="0"/>
    <n v="0"/>
    <n v="0"/>
    <n v="0"/>
    <m/>
    <n v="0"/>
    <n v="0"/>
    <n v="0"/>
    <n v="0"/>
    <n v="0"/>
    <x v="0"/>
    <m/>
    <x v="12"/>
    <x v="8"/>
    <s v="no impacts"/>
    <x v="6"/>
    <s v=""/>
    <s v="LIT_388"/>
    <m/>
  </r>
  <r>
    <s v="Nkongkarak-MTN-IHS"/>
    <s v="CTR_696"/>
    <s v="CENTRE"/>
    <s v="IHS"/>
    <s v="Hybrid-Gen"/>
    <s v="CENTRE"/>
    <s v="Nkongkarak"/>
    <s v="ZTE"/>
    <n v="0"/>
    <n v="0"/>
    <n v="0"/>
    <n v="0"/>
    <n v="0"/>
    <n v="0"/>
    <n v="0"/>
    <n v="0"/>
    <n v="0"/>
    <n v="0"/>
    <n v="0"/>
    <n v="0"/>
    <n v="0"/>
    <n v="0"/>
    <n v="0"/>
    <n v="0"/>
    <n v="0"/>
    <n v="0"/>
    <n v="0"/>
    <n v="0"/>
    <m/>
    <n v="0"/>
    <n v="0"/>
    <n v="0"/>
    <n v="0"/>
    <n v="0"/>
    <x v="0"/>
    <m/>
    <x v="12"/>
    <x v="8"/>
    <s v="no impacts"/>
    <x v="6"/>
    <s v=""/>
    <s v="CTR_696"/>
    <m/>
  </r>
  <r>
    <s v="Metet"/>
    <s v="CTR_053"/>
    <s v="CENTRE"/>
    <s v="IHS"/>
    <s v="Grid-Gen"/>
    <s v="CENTRE"/>
    <s v="Metet"/>
    <s v="ZTE"/>
    <n v="0"/>
    <n v="0"/>
    <n v="0"/>
    <n v="0"/>
    <n v="0"/>
    <n v="0"/>
    <n v="0"/>
    <n v="0"/>
    <n v="0"/>
    <n v="0"/>
    <n v="0"/>
    <n v="0"/>
    <n v="0"/>
    <n v="0"/>
    <n v="0"/>
    <n v="0"/>
    <n v="0"/>
    <n v="0"/>
    <n v="0"/>
    <n v="0"/>
    <m/>
    <n v="0"/>
    <n v="0"/>
    <n v="0"/>
    <n v="0"/>
    <n v="0"/>
    <x v="0"/>
    <m/>
    <x v="12"/>
    <x v="8"/>
    <s v="no impacts"/>
    <x v="6"/>
    <s v=""/>
    <s v="CTR_053"/>
    <m/>
  </r>
  <r>
    <s v="Yambassa"/>
    <s v="CTR_232"/>
    <s v="CENTRE"/>
    <s v="IHS"/>
    <s v="Grid-Gen"/>
    <s v="CENTRE"/>
    <s v="Yambassa"/>
    <s v="ZTE"/>
    <n v="0"/>
    <n v="0"/>
    <n v="0"/>
    <n v="0"/>
    <n v="0"/>
    <n v="0"/>
    <n v="0"/>
    <n v="0"/>
    <n v="0"/>
    <n v="0"/>
    <n v="0"/>
    <n v="0"/>
    <n v="0"/>
    <n v="0"/>
    <n v="0"/>
    <n v="0"/>
    <n v="0"/>
    <n v="0"/>
    <n v="0"/>
    <n v="0"/>
    <m/>
    <n v="0"/>
    <n v="0"/>
    <n v="0"/>
    <n v="0"/>
    <n v="0"/>
    <x v="0"/>
    <m/>
    <x v="12"/>
    <x v="8"/>
    <s v="no impacts"/>
    <x v="6"/>
    <s v=""/>
    <s v="CTR_232"/>
    <m/>
  </r>
  <r>
    <s v="Sackbayeme"/>
    <s v="LIT_138"/>
    <s v="LITTORAL"/>
    <s v="IHS"/>
    <s v="Grid-Gen"/>
    <s v="LITTORAL"/>
    <s v="Sacbayeme"/>
    <s v="ZTE"/>
    <n v="0"/>
    <n v="0"/>
    <n v="0"/>
    <n v="0"/>
    <n v="0"/>
    <n v="0"/>
    <n v="0"/>
    <n v="0"/>
    <n v="0"/>
    <n v="0"/>
    <n v="0"/>
    <n v="0"/>
    <n v="0"/>
    <n v="0"/>
    <n v="0"/>
    <n v="0"/>
    <n v="0"/>
    <n v="0"/>
    <n v="0"/>
    <n v="0"/>
    <m/>
    <n v="0"/>
    <n v="0"/>
    <n v="0"/>
    <n v="0"/>
    <n v="0"/>
    <x v="0"/>
    <m/>
    <x v="12"/>
    <x v="8"/>
    <s v="no impacts"/>
    <x v="6"/>
    <s v=""/>
    <s v="LIT_138"/>
    <m/>
  </r>
  <r>
    <s v="Bamoko"/>
    <s v="CTR_091"/>
    <s v="CENTRE"/>
    <s v="IHS"/>
    <s v="Solar-Gen"/>
    <s v="CENTRE"/>
    <s v="Bamoko"/>
    <s v="ZTE"/>
    <n v="0"/>
    <n v="0"/>
    <n v="0"/>
    <n v="0"/>
    <n v="0"/>
    <n v="0"/>
    <n v="0"/>
    <n v="0"/>
    <n v="0"/>
    <n v="0"/>
    <n v="0"/>
    <n v="0"/>
    <n v="0"/>
    <n v="0"/>
    <n v="0"/>
    <n v="0"/>
    <n v="0"/>
    <n v="0"/>
    <n v="0"/>
    <n v="0"/>
    <m/>
    <n v="0"/>
    <n v="0"/>
    <n v="0"/>
    <n v="0"/>
    <n v="0"/>
    <x v="0"/>
    <m/>
    <x v="12"/>
    <x v="8"/>
    <s v="no impacts"/>
    <x v="6"/>
    <s v=""/>
    <s v="CTR_091"/>
    <m/>
  </r>
  <r>
    <s v="Penja-Market-MTN"/>
    <s v="LIT_767"/>
    <s v="LITTORAL"/>
    <m/>
    <m/>
    <s v="LITTORAL"/>
    <s v="Penja"/>
    <s v="ZTE"/>
    <n v="0"/>
    <n v="0"/>
    <n v="0"/>
    <n v="0"/>
    <n v="0"/>
    <n v="0"/>
    <n v="0"/>
    <n v="0"/>
    <n v="0"/>
    <n v="0"/>
    <n v="0"/>
    <n v="0"/>
    <n v="0"/>
    <n v="0"/>
    <n v="0"/>
    <n v="0"/>
    <n v="0"/>
    <n v="0"/>
    <n v="0"/>
    <n v="0"/>
    <m/>
    <n v="0"/>
    <n v="0"/>
    <n v="0"/>
    <n v="0"/>
    <n v="0"/>
    <x v="0"/>
    <m/>
    <x v="12"/>
    <x v="8"/>
    <s v="no impacts"/>
    <x v="6"/>
    <s v=""/>
    <s v="LIT_767"/>
    <m/>
  </r>
  <r>
    <s v="Ngwei-II-IHS"/>
    <s v="LIT_664"/>
    <s v="LITTORAL"/>
    <s v="IHS"/>
    <s v="Solar-Gen"/>
    <s v="LITTORAL"/>
    <s v="Ngwei"/>
    <s v="ZTE"/>
    <n v="0"/>
    <n v="0"/>
    <n v="0"/>
    <n v="0"/>
    <n v="0"/>
    <n v="0"/>
    <n v="0"/>
    <n v="0"/>
    <n v="0"/>
    <n v="0"/>
    <n v="0"/>
    <n v="0"/>
    <n v="0"/>
    <n v="0"/>
    <n v="0"/>
    <n v="0"/>
    <n v="0"/>
    <n v="0"/>
    <n v="0"/>
    <n v="0"/>
    <m/>
    <n v="0"/>
    <n v="0"/>
    <n v="0"/>
    <n v="0"/>
    <n v="0"/>
    <x v="0"/>
    <m/>
    <x v="12"/>
    <x v="8"/>
    <s v="no impacts"/>
    <x v="6"/>
    <s v=""/>
    <s v="LIT_664"/>
    <m/>
  </r>
  <r>
    <s v="Pama"/>
    <s v="SUD_004"/>
    <s v="LITTORAL"/>
    <s v="IHS"/>
    <s v="Grid-Gen"/>
    <s v="SUD"/>
    <s v="Pama"/>
    <s v="NOKIA"/>
    <n v="0"/>
    <n v="0"/>
    <n v="0"/>
    <n v="0"/>
    <n v="0"/>
    <n v="0"/>
    <n v="0"/>
    <n v="0"/>
    <n v="0"/>
    <n v="0"/>
    <n v="0"/>
    <n v="0"/>
    <n v="0"/>
    <n v="0"/>
    <n v="0"/>
    <n v="0"/>
    <n v="0"/>
    <n v="0"/>
    <n v="0"/>
    <n v="0"/>
    <m/>
    <n v="0"/>
    <n v="0"/>
    <n v="0"/>
    <n v="0"/>
    <n v="0"/>
    <x v="0"/>
    <m/>
    <x v="12"/>
    <x v="8"/>
    <s v="no impacts"/>
    <x v="6"/>
    <s v=""/>
    <s v="SUD_004"/>
    <m/>
  </r>
  <r>
    <s v="Ntui-Ecole-Publique"/>
    <s v="CTR_826"/>
    <s v="CENTRE"/>
    <s v="CAMUSAT"/>
    <s v="HGB"/>
    <s v="CENTRE"/>
    <s v="Ntui"/>
    <s v="ZTE"/>
    <n v="0"/>
    <n v="0"/>
    <n v="0"/>
    <n v="0"/>
    <n v="0"/>
    <n v="0"/>
    <n v="0"/>
    <n v="0"/>
    <n v="0"/>
    <n v="0"/>
    <n v="0"/>
    <n v="0"/>
    <n v="0"/>
    <n v="0"/>
    <n v="0"/>
    <n v="0"/>
    <n v="0"/>
    <n v="0"/>
    <n v="0"/>
    <n v="0"/>
    <m/>
    <n v="0"/>
    <n v="0"/>
    <n v="0"/>
    <n v="0"/>
    <n v="0"/>
    <x v="0"/>
    <m/>
    <x v="12"/>
    <x v="8"/>
    <s v="no impacts"/>
    <x v="6"/>
    <s v=""/>
    <s v="CTR_826"/>
    <m/>
  </r>
  <r>
    <s v="Mamb"/>
    <s v="CTR_356"/>
    <s v="CENTRE"/>
    <s v="IHS"/>
    <s v="Grid-Gen"/>
    <s v="CENTRE"/>
    <s v="Mamb"/>
    <s v="ZTE"/>
    <n v="0"/>
    <n v="0"/>
    <n v="0"/>
    <n v="0"/>
    <n v="0"/>
    <n v="0"/>
    <n v="0"/>
    <n v="0"/>
    <n v="0"/>
    <n v="0"/>
    <n v="0"/>
    <n v="0"/>
    <n v="0"/>
    <n v="0"/>
    <n v="0"/>
    <n v="0"/>
    <n v="0"/>
    <n v="0"/>
    <n v="0"/>
    <n v="0"/>
    <m/>
    <n v="0"/>
    <n v="0"/>
    <n v="0"/>
    <n v="0"/>
    <n v="0"/>
    <x v="0"/>
    <m/>
    <x v="12"/>
    <x v="8"/>
    <s v="no impacts"/>
    <x v="6"/>
    <s v=""/>
    <s v="CTR_356"/>
    <m/>
  </r>
  <r>
    <s v="MONATELE-IHS"/>
    <s v="CTR_869"/>
    <s v="CENTRE"/>
    <s v="IHS"/>
    <s v="Grid-Gen"/>
    <s v="CENTRE"/>
    <s v="Monatele"/>
    <s v="ZTE"/>
    <n v="0"/>
    <n v="0"/>
    <n v="0"/>
    <n v="0"/>
    <n v="0"/>
    <n v="0"/>
    <n v="0"/>
    <n v="0"/>
    <n v="0"/>
    <n v="0"/>
    <n v="0"/>
    <n v="0"/>
    <n v="0"/>
    <n v="0"/>
    <n v="0"/>
    <n v="0"/>
    <n v="0"/>
    <n v="0"/>
    <n v="0"/>
    <n v="0"/>
    <m/>
    <n v="0"/>
    <n v="0"/>
    <n v="0"/>
    <n v="0"/>
    <n v="0"/>
    <x v="0"/>
    <m/>
    <x v="12"/>
    <x v="8"/>
    <s v="no impacts"/>
    <x v="6"/>
    <s v=""/>
    <s v="CTR_869"/>
    <m/>
  </r>
  <r>
    <s v="Mbanga-Mouyouka-IHS"/>
    <s v="LIT_789"/>
    <s v="LITTORAL"/>
    <m/>
    <m/>
    <s v="LITTORAL"/>
    <s v="Mouyouka"/>
    <s v="ZTE"/>
    <n v="0"/>
    <n v="0"/>
    <n v="0"/>
    <n v="0"/>
    <n v="0"/>
    <n v="0"/>
    <n v="0"/>
    <n v="0"/>
    <n v="0"/>
    <n v="0"/>
    <n v="0"/>
    <n v="0"/>
    <n v="0"/>
    <n v="0"/>
    <n v="0"/>
    <n v="0"/>
    <n v="0"/>
    <n v="0"/>
    <n v="0"/>
    <n v="0"/>
    <m/>
    <n v="0"/>
    <n v="0"/>
    <n v="0"/>
    <n v="0"/>
    <n v="0"/>
    <x v="0"/>
    <m/>
    <x v="12"/>
    <x v="8"/>
    <s v="no impacts"/>
    <x v="6"/>
    <s v=""/>
    <s v="LIT_789"/>
    <m/>
  </r>
  <r>
    <s v="Bidou-IHS"/>
    <s v="SUD_125"/>
    <s v="NORD-OUEST"/>
    <m/>
    <m/>
    <s v="SUD"/>
    <s v="Bamenda"/>
    <s v="ZTE"/>
    <n v="0"/>
    <n v="0"/>
    <n v="0"/>
    <n v="0"/>
    <n v="0"/>
    <n v="0"/>
    <n v="0"/>
    <n v="0"/>
    <n v="0"/>
    <n v="0"/>
    <n v="0"/>
    <n v="0"/>
    <n v="0"/>
    <n v="0"/>
    <n v="0"/>
    <n v="0"/>
    <n v="0"/>
    <n v="0"/>
    <n v="0"/>
    <n v="0"/>
    <m/>
    <n v="0"/>
    <n v="0"/>
    <n v="0"/>
    <n v="0"/>
    <n v="0"/>
    <x v="0"/>
    <m/>
    <x v="12"/>
    <x v="8"/>
    <s v="no impacts"/>
    <x v="6"/>
    <s v=""/>
    <s v="SUD_125"/>
    <m/>
  </r>
  <r>
    <s v="Makoda-MTN"/>
    <s v="CTR_360"/>
    <s v="CENTRE"/>
    <s v="IHS"/>
    <s v="Gen-Lithium"/>
    <s v="CENTRE"/>
    <s v="Makoda"/>
    <s v="ZTE"/>
    <n v="0"/>
    <n v="0"/>
    <n v="0"/>
    <n v="0"/>
    <n v="0"/>
    <n v="0"/>
    <n v="0"/>
    <n v="0"/>
    <n v="0"/>
    <n v="0"/>
    <n v="0"/>
    <n v="0"/>
    <n v="0"/>
    <n v="0"/>
    <n v="0"/>
    <n v="0"/>
    <n v="0"/>
    <n v="0"/>
    <n v="0"/>
    <n v="0"/>
    <m/>
    <n v="0"/>
    <n v="0"/>
    <n v="0"/>
    <n v="0"/>
    <n v="0"/>
    <x v="0"/>
    <m/>
    <x v="12"/>
    <x v="8"/>
    <s v="no impacts"/>
    <x v="6"/>
    <s v="(05/06/2026 ocm ran 15h): Power status check Ongoing"/>
    <s v="CTR_360"/>
    <m/>
  </r>
  <r>
    <s v="Manjo-Q2-MTN"/>
    <s v="LIT_772"/>
    <s v="LITTORAL"/>
    <m/>
    <m/>
    <s v="LITTORAL"/>
    <s v="Manjo"/>
    <s v="ZTE"/>
    <n v="0"/>
    <n v="0"/>
    <n v="0"/>
    <n v="0"/>
    <n v="0"/>
    <n v="0"/>
    <n v="0"/>
    <n v="0"/>
    <n v="0"/>
    <n v="0"/>
    <n v="0"/>
    <n v="0"/>
    <n v="0"/>
    <n v="0"/>
    <n v="0"/>
    <n v="0"/>
    <n v="0"/>
    <n v="0"/>
    <n v="0"/>
    <n v="0"/>
    <m/>
    <n v="0"/>
    <n v="0"/>
    <n v="0"/>
    <n v="0"/>
    <n v="0"/>
    <x v="0"/>
    <m/>
    <x v="12"/>
    <x v="8"/>
    <s v="no impacts"/>
    <x v="6"/>
    <s v=""/>
    <s v="LIT_772"/>
    <m/>
  </r>
  <r>
    <s v="BISSIANG-Kribi"/>
    <s v="SUD_128"/>
    <s v="CENTRE"/>
    <s v="CAMUSAT"/>
    <s v="Hybrid Solar - S3"/>
    <s v="SUD"/>
    <s v="BISSIANG"/>
    <s v="ZTE"/>
    <n v="0"/>
    <n v="0"/>
    <n v="0"/>
    <n v="0"/>
    <n v="0"/>
    <n v="0"/>
    <n v="0"/>
    <n v="0"/>
    <n v="0"/>
    <n v="0"/>
    <n v="0"/>
    <n v="0"/>
    <n v="0"/>
    <n v="0"/>
    <n v="0"/>
    <n v="0"/>
    <n v="0"/>
    <n v="0"/>
    <n v="0"/>
    <n v="0"/>
    <m/>
    <n v="0"/>
    <n v="0"/>
    <n v="0"/>
    <n v="0"/>
    <n v="0"/>
    <x v="0"/>
    <m/>
    <x v="12"/>
    <x v="8"/>
    <s v="no impacts"/>
    <x v="6"/>
    <s v=""/>
    <s v="SUD_128"/>
    <m/>
  </r>
  <r>
    <s v="Ndokoma"/>
    <s v="LIT_308"/>
    <s v="LITTORAL"/>
    <s v="IHS"/>
    <s v="Grid-Gen-Lithium"/>
    <s v="LITTORAL"/>
    <s v="Ndokoma"/>
    <s v="ZTE"/>
    <n v="0"/>
    <n v="0"/>
    <n v="0"/>
    <n v="0"/>
    <n v="0"/>
    <n v="0"/>
    <n v="0"/>
    <n v="0"/>
    <n v="0"/>
    <n v="0"/>
    <n v="0"/>
    <n v="0"/>
    <n v="0"/>
    <n v="0"/>
    <n v="0"/>
    <n v="0"/>
    <n v="0"/>
    <n v="0"/>
    <n v="0"/>
    <n v="0"/>
    <m/>
    <n v="0"/>
    <n v="0"/>
    <n v="0"/>
    <n v="0"/>
    <n v="0"/>
    <x v="0"/>
    <m/>
    <x v="12"/>
    <x v="8"/>
    <s v="no impacts"/>
    <x v="6"/>
    <s v=""/>
    <s v="LIT_308"/>
    <m/>
  </r>
  <r>
    <s v="Ngwei"/>
    <s v="LIT_108"/>
    <s v="LITTORAL"/>
    <s v="IHS"/>
    <s v="Solar-Grid-Gen"/>
    <s v="LITTORAL"/>
    <s v="Ngwei"/>
    <s v="ZTE"/>
    <n v="0"/>
    <n v="0"/>
    <n v="0"/>
    <n v="0"/>
    <n v="0"/>
    <n v="0"/>
    <n v="0"/>
    <n v="0"/>
    <n v="0"/>
    <n v="0"/>
    <n v="0"/>
    <n v="0"/>
    <n v="0"/>
    <n v="0"/>
    <n v="0"/>
    <n v="0"/>
    <n v="0"/>
    <n v="0"/>
    <n v="0"/>
    <n v="0"/>
    <m/>
    <n v="0"/>
    <n v="0"/>
    <n v="0"/>
    <n v="0"/>
    <n v="0"/>
    <x v="0"/>
    <m/>
    <x v="12"/>
    <x v="8"/>
    <s v="no impacts"/>
    <x v="6"/>
    <s v=""/>
    <s v="LIT_108"/>
    <m/>
  </r>
  <r>
    <s v="Essazok"/>
    <s v="CTR_749"/>
    <s v="CENTRE"/>
    <s v="CAMUSAT"/>
    <s v="Hybrid Solar - S3"/>
    <s v="CENTRE"/>
    <s v="Essazok"/>
    <s v="ZTE"/>
    <n v="0"/>
    <n v="0"/>
    <n v="0"/>
    <n v="0"/>
    <n v="0"/>
    <n v="0"/>
    <n v="0"/>
    <n v="0"/>
    <n v="0"/>
    <n v="0"/>
    <n v="0"/>
    <n v="0"/>
    <n v="0"/>
    <n v="0"/>
    <n v="0"/>
    <n v="0"/>
    <n v="0"/>
    <n v="0"/>
    <n v="0"/>
    <n v="0"/>
    <m/>
    <n v="0"/>
    <n v="0"/>
    <n v="0"/>
    <n v="0"/>
    <n v="0"/>
    <x v="0"/>
    <m/>
    <x v="12"/>
    <x v="8"/>
    <s v="no impacts"/>
    <x v="6"/>
    <s v=""/>
    <s v="CTR_749"/>
    <m/>
  </r>
  <r>
    <s v="Nkometou-Edouma-IHS"/>
    <s v="CTR_695"/>
    <s v="Yaounde"/>
    <s v="IHS"/>
    <s v="Grid-Gen-Lithium"/>
    <s v="CENTRE"/>
    <s v="Yaounde"/>
    <s v="ZTE"/>
    <n v="0"/>
    <n v="0"/>
    <n v="0"/>
    <n v="0"/>
    <n v="0"/>
    <n v="0"/>
    <n v="0"/>
    <n v="0"/>
    <n v="0"/>
    <n v="0"/>
    <n v="0"/>
    <n v="0"/>
    <n v="0"/>
    <n v="0"/>
    <n v="0"/>
    <n v="0"/>
    <n v="0"/>
    <n v="0"/>
    <n v="0"/>
    <n v="0"/>
    <m/>
    <n v="0"/>
    <n v="0"/>
    <n v="0"/>
    <n v="0"/>
    <n v="0"/>
    <x v="0"/>
    <m/>
    <x v="12"/>
    <x v="8"/>
    <s v="no impacts"/>
    <x v="6"/>
    <s v=""/>
    <s v="CTR_695"/>
    <m/>
  </r>
  <r>
    <s v="Njombe"/>
    <s v="LIT_039"/>
    <s v="LITTORAL"/>
    <s v="IHS"/>
    <s v="Grid-Gen"/>
    <s v="LITTORAL"/>
    <s v="Njombe"/>
    <s v="ZTE"/>
    <n v="0"/>
    <n v="0"/>
    <n v="0"/>
    <n v="0"/>
    <n v="0"/>
    <n v="0"/>
    <n v="0"/>
    <n v="0"/>
    <n v="0"/>
    <n v="0"/>
    <n v="0"/>
    <n v="0"/>
    <n v="0"/>
    <n v="0"/>
    <n v="0"/>
    <n v="0"/>
    <n v="0"/>
    <n v="0"/>
    <n v="0"/>
    <n v="0"/>
    <m/>
    <n v="0"/>
    <n v="0"/>
    <n v="0"/>
    <n v="0"/>
    <n v="0"/>
    <x v="0"/>
    <m/>
    <x v="12"/>
    <x v="8"/>
    <s v="no impacts"/>
    <x v="6"/>
    <s v=""/>
    <s v="LIT_039"/>
    <m/>
  </r>
  <r>
    <s v="Edea-Ndokok"/>
    <s v="LIT_230"/>
    <s v="LITTORAL"/>
    <s v="IHS"/>
    <s v="Grid-Gen"/>
    <s v="LITTORAL"/>
    <s v="Edea"/>
    <s v="ZTE"/>
    <n v="0"/>
    <n v="0"/>
    <n v="0"/>
    <n v="0"/>
    <n v="0"/>
    <n v="0"/>
    <n v="0"/>
    <n v="0"/>
    <n v="0"/>
    <n v="0"/>
    <n v="0"/>
    <n v="0"/>
    <n v="0"/>
    <n v="0"/>
    <n v="0"/>
    <n v="0"/>
    <n v="0"/>
    <n v="0"/>
    <n v="0"/>
    <n v="0"/>
    <m/>
    <n v="0"/>
    <n v="0"/>
    <n v="0"/>
    <n v="0"/>
    <n v="0"/>
    <x v="0"/>
    <m/>
    <x v="12"/>
    <x v="8"/>
    <s v="no impacts"/>
    <x v="6"/>
    <s v=""/>
    <s v="LIT_230"/>
    <m/>
  </r>
  <r>
    <s v="Mengueme"/>
    <s v="CTR_354"/>
    <s v="CENTRE"/>
    <s v="IHS"/>
    <s v="Grid-Gen"/>
    <s v="CENTRE"/>
    <s v="Mengueme"/>
    <s v="ZTE"/>
    <n v="0"/>
    <n v="0"/>
    <n v="0"/>
    <n v="0"/>
    <n v="0"/>
    <n v="0"/>
    <n v="0"/>
    <n v="0"/>
    <n v="0"/>
    <n v="0"/>
    <n v="0"/>
    <n v="0"/>
    <n v="0"/>
    <n v="0"/>
    <n v="0"/>
    <n v="0"/>
    <n v="0"/>
    <n v="0"/>
    <n v="0"/>
    <n v="0"/>
    <m/>
    <n v="0"/>
    <n v="0"/>
    <n v="0"/>
    <n v="0"/>
    <n v="0"/>
    <x v="0"/>
    <m/>
    <x v="12"/>
    <x v="8"/>
    <s v="no impacts"/>
    <x v="6"/>
    <s v=""/>
    <s v="CTR_354"/>
    <m/>
  </r>
  <r>
    <s v="Mandoumba"/>
    <s v="CTR_066"/>
    <s v="CENTRE"/>
    <s v="IHS"/>
    <s v="Solar-Grid-Gen-Lithium"/>
    <s v="CENTRE"/>
    <s v="Mandoumba"/>
    <s v="ZTE"/>
    <n v="0"/>
    <n v="0"/>
    <n v="0"/>
    <n v="0"/>
    <n v="0"/>
    <n v="0"/>
    <n v="0"/>
    <n v="0"/>
    <n v="0"/>
    <n v="0"/>
    <n v="0"/>
    <n v="0"/>
    <n v="0"/>
    <n v="0"/>
    <n v="0"/>
    <n v="0"/>
    <n v="0"/>
    <n v="0"/>
    <n v="0"/>
    <n v="0"/>
    <m/>
    <n v="0"/>
    <n v="0"/>
    <n v="0"/>
    <n v="0"/>
    <n v="0"/>
    <x v="0"/>
    <m/>
    <x v="12"/>
    <x v="8"/>
    <s v="no impacts"/>
    <x v="6"/>
    <s v=""/>
    <s v="CTR_066"/>
    <m/>
  </r>
  <r>
    <s v="Djoum-CIFAN"/>
    <s v="SUD_231"/>
    <s v="CENTRE"/>
    <s v="IHS"/>
    <s v="Grid-Gen-Lithium"/>
    <s v="SUD"/>
    <s v="Djoum"/>
    <s v="ZTE"/>
    <n v="0"/>
    <n v="0"/>
    <n v="0"/>
    <n v="0"/>
    <n v="0"/>
    <n v="0"/>
    <n v="0"/>
    <n v="0"/>
    <n v="0"/>
    <n v="0"/>
    <n v="0"/>
    <n v="0"/>
    <n v="0"/>
    <n v="0"/>
    <n v="0"/>
    <n v="0"/>
    <n v="0"/>
    <n v="0"/>
    <n v="0"/>
    <n v="0"/>
    <m/>
    <n v="0"/>
    <n v="0"/>
    <n v="0"/>
    <n v="0"/>
    <n v="0"/>
    <x v="0"/>
    <m/>
    <x v="12"/>
    <x v="8"/>
    <s v="no impacts"/>
    <x v="6"/>
    <s v=""/>
    <s v="SUD_231"/>
    <m/>
  </r>
  <r>
    <s v="Avebe-MTN"/>
    <s v="SUD_236"/>
    <s v="CENTRE"/>
    <s v="IHS"/>
    <s v="Grid-Gen"/>
    <s v="SUD"/>
    <s v="Avebe"/>
    <s v="ZTE"/>
    <n v="0"/>
    <n v="0"/>
    <n v="0"/>
    <n v="0"/>
    <n v="0"/>
    <n v="0"/>
    <n v="0"/>
    <n v="0"/>
    <n v="0"/>
    <n v="0"/>
    <n v="0"/>
    <n v="0"/>
    <n v="0"/>
    <n v="0"/>
    <n v="0"/>
    <n v="0"/>
    <n v="0"/>
    <n v="0"/>
    <n v="0"/>
    <n v="0"/>
    <m/>
    <n v="0"/>
    <n v="0"/>
    <n v="0"/>
    <n v="0"/>
    <n v="0"/>
    <x v="0"/>
    <m/>
    <x v="12"/>
    <x v="8"/>
    <s v="no impacts"/>
    <x v="6"/>
    <s v=""/>
    <s v="SUD_236"/>
    <m/>
  </r>
  <r>
    <s v="Goufan"/>
    <s v="CTR_231"/>
    <s v="CENTRE"/>
    <s v="IHS"/>
    <s v="Grid-Gen"/>
    <s v="CENTRE"/>
    <s v="Goufan"/>
    <s v="ZTE"/>
    <n v="0"/>
    <n v="0"/>
    <n v="0"/>
    <n v="0"/>
    <n v="0"/>
    <n v="0"/>
    <n v="0"/>
    <n v="0"/>
    <n v="0"/>
    <n v="0"/>
    <n v="0"/>
    <n v="0"/>
    <n v="0"/>
    <n v="0"/>
    <n v="0"/>
    <n v="0"/>
    <n v="0"/>
    <n v="0"/>
    <n v="0"/>
    <n v="0"/>
    <m/>
    <n v="0"/>
    <n v="0"/>
    <n v="0"/>
    <n v="0"/>
    <n v="0"/>
    <x v="0"/>
    <m/>
    <x v="12"/>
    <x v="8"/>
    <s v="no impacts"/>
    <x v="6"/>
    <s v=""/>
    <s v="CTR_231"/>
    <m/>
  </r>
  <r>
    <s v="Mvoundou-Ngoke-MTN-IHS"/>
    <s v="CTR_183"/>
    <s v="CENTRE"/>
    <s v="IHS"/>
    <s v="Gen-Lithium"/>
    <s v="CENTRE"/>
    <s v="Mvoundou-Ngoke"/>
    <s v="ZTE"/>
    <n v="0"/>
    <n v="0"/>
    <n v="0"/>
    <n v="0"/>
    <n v="0"/>
    <n v="0"/>
    <n v="0"/>
    <n v="0"/>
    <n v="0"/>
    <n v="0"/>
    <n v="0"/>
    <n v="0"/>
    <n v="0"/>
    <n v="0"/>
    <n v="0"/>
    <n v="0"/>
    <n v="0"/>
    <n v="0"/>
    <n v="0"/>
    <n v="0"/>
    <m/>
    <n v="0"/>
    <n v="0"/>
    <n v="0"/>
    <n v="0"/>
    <n v="0"/>
    <x v="0"/>
    <m/>
    <x v="12"/>
    <x v="8"/>
    <s v="no impacts"/>
    <x v="6"/>
    <s v=""/>
    <s v="CTR_183"/>
    <m/>
  </r>
  <r>
    <s v="Ebombe"/>
    <s v="CTR_003"/>
    <s v="LITTORAL"/>
    <s v="IHS"/>
    <s v="Solar-Gen-Lithium"/>
    <s v="CENTRE"/>
    <s v="Ebombe"/>
    <s v="ZTE"/>
    <n v="0"/>
    <n v="0"/>
    <n v="0"/>
    <n v="0"/>
    <n v="0"/>
    <n v="0"/>
    <n v="0"/>
    <n v="0"/>
    <n v="0"/>
    <n v="0"/>
    <n v="0"/>
    <n v="0"/>
    <n v="0"/>
    <n v="0"/>
    <n v="0"/>
    <n v="0"/>
    <n v="0"/>
    <n v="0"/>
    <n v="0"/>
    <n v="0"/>
    <m/>
    <n v="0"/>
    <n v="0"/>
    <n v="0"/>
    <n v="0"/>
    <n v="0"/>
    <x v="0"/>
    <m/>
    <x v="12"/>
    <x v="8"/>
    <s v="no impacts"/>
    <x v="6"/>
    <s v=""/>
    <s v="CTR_003"/>
    <m/>
  </r>
  <r>
    <s v="Lobo"/>
    <s v="CTR_227"/>
    <s v="CENTRE"/>
    <s v="IHS"/>
    <s v="Grid-Gen-Lithium"/>
    <s v="CENTRE"/>
    <s v="Lobo"/>
    <s v="ZTE"/>
    <n v="0"/>
    <n v="0"/>
    <n v="0"/>
    <n v="0"/>
    <n v="0"/>
    <n v="0"/>
    <n v="0"/>
    <n v="0"/>
    <n v="0"/>
    <n v="0"/>
    <n v="0"/>
    <n v="0"/>
    <n v="0"/>
    <n v="0"/>
    <n v="0"/>
    <n v="0"/>
    <n v="0"/>
    <n v="0"/>
    <n v="0"/>
    <n v="0"/>
    <m/>
    <n v="0"/>
    <n v="0"/>
    <n v="0"/>
    <n v="0"/>
    <n v="0"/>
    <x v="0"/>
    <m/>
    <x v="12"/>
    <x v="8"/>
    <s v="no impacts"/>
    <x v="6"/>
    <s v=""/>
    <s v="CTR_227"/>
    <m/>
  </r>
  <r>
    <s v="Campo"/>
    <s v="LIT_132"/>
    <s v="LITTORAL"/>
    <s v="IHS"/>
    <s v="Grid-Gen"/>
    <s v="LITTORAL"/>
    <s v="Campo"/>
    <s v="ZTE"/>
    <n v="0"/>
    <n v="0"/>
    <n v="0"/>
    <n v="0"/>
    <n v="0"/>
    <n v="0"/>
    <n v="0"/>
    <n v="0"/>
    <n v="0"/>
    <n v="0"/>
    <n v="0"/>
    <n v="0"/>
    <n v="0"/>
    <n v="0"/>
    <n v="0"/>
    <n v="0"/>
    <n v="0"/>
    <n v="0"/>
    <n v="0"/>
    <n v="0"/>
    <m/>
    <n v="0"/>
    <n v="0"/>
    <n v="0"/>
    <n v="0"/>
    <n v="0"/>
    <x v="0"/>
    <m/>
    <x v="12"/>
    <x v="8"/>
    <s v="no impacts"/>
    <x v="6"/>
    <s v=""/>
    <s v="LIT_132"/>
    <m/>
  </r>
  <r>
    <s v="Nkenglikok"/>
    <s v="CTR_060"/>
    <s v="CENTRE"/>
    <s v="IHS"/>
    <s v="Solar-Grid-Gen"/>
    <s v="CENTRE"/>
    <s v="Nkeng-likok"/>
    <s v="ZTE"/>
    <n v="0"/>
    <n v="0"/>
    <n v="0"/>
    <n v="0"/>
    <n v="0"/>
    <n v="0"/>
    <n v="0"/>
    <n v="0"/>
    <n v="0"/>
    <n v="0"/>
    <n v="0"/>
    <n v="0"/>
    <n v="0"/>
    <n v="0"/>
    <n v="0"/>
    <n v="0"/>
    <n v="0"/>
    <n v="0"/>
    <n v="0"/>
    <n v="0"/>
    <m/>
    <n v="0"/>
    <n v="0"/>
    <n v="0"/>
    <n v="0"/>
    <n v="0"/>
    <x v="0"/>
    <m/>
    <x v="12"/>
    <x v="8"/>
    <s v="no impacts"/>
    <x v="6"/>
    <s v=""/>
    <s v="CTR_060"/>
    <m/>
  </r>
  <r>
    <s v="Monatele"/>
    <s v="CTR_073"/>
    <s v="CENTRE"/>
    <s v="IHS"/>
    <s v="Grid-Gen"/>
    <s v="CENTRE"/>
    <s v="Monatele"/>
    <s v="ZTE"/>
    <n v="0"/>
    <n v="0"/>
    <n v="0"/>
    <n v="0"/>
    <n v="0"/>
    <n v="0"/>
    <n v="0"/>
    <n v="0"/>
    <n v="0"/>
    <n v="0"/>
    <n v="0"/>
    <n v="0"/>
    <n v="0"/>
    <n v="0"/>
    <n v="0"/>
    <n v="0"/>
    <n v="0"/>
    <n v="0"/>
    <n v="0"/>
    <n v="0"/>
    <m/>
    <n v="0"/>
    <n v="0"/>
    <n v="0"/>
    <n v="0"/>
    <n v="0"/>
    <x v="0"/>
    <m/>
    <x v="12"/>
    <x v="8"/>
    <s v="no impacts"/>
    <x v="6"/>
    <s v=""/>
    <s v="CTR_073"/>
    <m/>
  </r>
  <r>
    <s v="Mbambou-IHS"/>
    <s v="LIT_143"/>
    <s v="LITTORAL"/>
    <s v="IHS"/>
    <s v="Gen-Lithium"/>
    <s v="LITTORAL"/>
    <s v="Mbambou"/>
    <s v="ZTE"/>
    <n v="0"/>
    <n v="0"/>
    <n v="0"/>
    <n v="0"/>
    <n v="0"/>
    <n v="0"/>
    <n v="0"/>
    <n v="0"/>
    <n v="0"/>
    <n v="0"/>
    <n v="0"/>
    <n v="0"/>
    <n v="0"/>
    <n v="0"/>
    <n v="0"/>
    <n v="0"/>
    <n v="0"/>
    <n v="0"/>
    <n v="0"/>
    <n v="0"/>
    <m/>
    <n v="0"/>
    <n v="0"/>
    <n v="0"/>
    <n v="0"/>
    <n v="0"/>
    <x v="0"/>
    <m/>
    <x v="12"/>
    <x v="8"/>
    <s v="no impacts"/>
    <x v="6"/>
    <s v=""/>
    <s v="LIT_143"/>
    <m/>
  </r>
  <r>
    <s v="Mengong"/>
    <s v="SUD_017"/>
    <s v="CENTRE"/>
    <s v="IHS"/>
    <s v="GenOnly"/>
    <s v="SUD"/>
    <s v="Abiete"/>
    <s v="ZTE"/>
    <n v="0"/>
    <n v="0"/>
    <n v="0"/>
    <n v="0"/>
    <n v="0"/>
    <n v="0"/>
    <n v="0"/>
    <n v="0"/>
    <n v="0"/>
    <n v="0"/>
    <n v="0"/>
    <n v="0"/>
    <n v="0"/>
    <n v="0"/>
    <n v="0"/>
    <n v="0"/>
    <n v="0"/>
    <n v="0"/>
    <n v="0"/>
    <n v="0"/>
    <m/>
    <n v="0"/>
    <n v="0"/>
    <n v="0"/>
    <n v="0"/>
    <n v="0"/>
    <x v="0"/>
    <m/>
    <x v="12"/>
    <x v="8"/>
    <s v="no impacts"/>
    <x v="6"/>
    <s v=""/>
    <s v="SUD_017"/>
    <m/>
  </r>
  <r>
    <s v="Minisite-Tsinga"/>
    <s v="CTR_690"/>
    <s v="Yaounde"/>
    <s v="CAMUSAT"/>
    <s v="Good Grid no GE - 8h"/>
    <s v="CENTRE"/>
    <s v="Yaounde"/>
    <s v="ZTE"/>
    <n v="0"/>
    <n v="0"/>
    <n v="0"/>
    <n v="0"/>
    <n v="0"/>
    <n v="0"/>
    <n v="0"/>
    <n v="0"/>
    <n v="0"/>
    <n v="0"/>
    <n v="0"/>
    <n v="0"/>
    <n v="0"/>
    <n v="0"/>
    <n v="0"/>
    <n v="0"/>
    <n v="0"/>
    <n v="0"/>
    <n v="0"/>
    <n v="0"/>
    <m/>
    <n v="0"/>
    <n v="0"/>
    <n v="0"/>
    <n v="0"/>
    <n v="0"/>
    <x v="0"/>
    <m/>
    <x v="12"/>
    <x v="8"/>
    <s v="no impacts"/>
    <x v="6"/>
    <s v=""/>
    <s v="CTR_690"/>
    <m/>
  </r>
  <r>
    <s v="Olamze-IHS"/>
    <s v="SUD_038"/>
    <s v="CENTRE"/>
    <s v="IHS"/>
    <s v="Grid-Gen"/>
    <s v="SUD"/>
    <s v="Olamze"/>
    <s v="ZTE"/>
    <n v="0"/>
    <n v="0"/>
    <n v="0"/>
    <n v="0"/>
    <n v="0"/>
    <n v="0"/>
    <n v="0"/>
    <n v="0"/>
    <n v="0"/>
    <n v="0"/>
    <n v="0"/>
    <n v="0"/>
    <n v="0"/>
    <n v="0"/>
    <n v="0"/>
    <n v="0"/>
    <n v="0"/>
    <n v="0"/>
    <n v="0"/>
    <n v="0"/>
    <m/>
    <n v="0"/>
    <n v="0"/>
    <n v="0"/>
    <n v="0"/>
    <n v="0"/>
    <x v="0"/>
    <m/>
    <x v="12"/>
    <x v="8"/>
    <s v="no impacts"/>
    <x v="6"/>
    <s v=""/>
    <s v="SUD_038"/>
    <m/>
  </r>
  <r>
    <s v="Mfou-Entree"/>
    <s v="CTR_653"/>
    <s v="CENTRE"/>
    <s v="CAMUSAT"/>
    <s v="Hybrid Solar - S1"/>
    <s v="CENTRE"/>
    <s v="Mfou"/>
    <s v="ZTE"/>
    <n v="0"/>
    <n v="0"/>
    <n v="0"/>
    <n v="0"/>
    <n v="0"/>
    <n v="0"/>
    <n v="0"/>
    <n v="0"/>
    <n v="0"/>
    <n v="0"/>
    <n v="0"/>
    <n v="0"/>
    <n v="0"/>
    <n v="0"/>
    <n v="0"/>
    <n v="0"/>
    <n v="0"/>
    <n v="0"/>
    <n v="0"/>
    <n v="0"/>
    <m/>
    <n v="0"/>
    <n v="0"/>
    <n v="0"/>
    <n v="0"/>
    <n v="0"/>
    <x v="0"/>
    <m/>
    <x v="12"/>
    <x v="8"/>
    <s v="no impacts"/>
    <x v="6"/>
    <s v=""/>
    <s v="CTR_653"/>
    <m/>
  </r>
  <r>
    <s v="Boutourou"/>
    <s v="CTR_092"/>
    <s v="CENTRE"/>
    <s v="IHS"/>
    <s v="Grid-Gen-Lithium"/>
    <s v="CENTRE"/>
    <s v="Boutourou"/>
    <s v="ZTE"/>
    <n v="0"/>
    <n v="0"/>
    <n v="0"/>
    <n v="0"/>
    <n v="0"/>
    <n v="0"/>
    <n v="0"/>
    <n v="0"/>
    <n v="0"/>
    <n v="0"/>
    <n v="0"/>
    <n v="0"/>
    <n v="0"/>
    <n v="0"/>
    <n v="0"/>
    <n v="0"/>
    <n v="0"/>
    <n v="0"/>
    <n v="0"/>
    <n v="0"/>
    <m/>
    <n v="0"/>
    <n v="0"/>
    <n v="0"/>
    <n v="0"/>
    <n v="0"/>
    <x v="0"/>
    <m/>
    <x v="12"/>
    <x v="8"/>
    <s v="no impacts"/>
    <x v="6"/>
    <s v=""/>
    <s v="CTR_092"/>
    <m/>
  </r>
  <r>
    <s v="Nkak"/>
    <s v="LIT_231"/>
    <s v="LITTORAL"/>
    <s v="IHS"/>
    <s v="Solar-Gen-Lithium"/>
    <s v="LITTORAL"/>
    <s v="Mapubbi"/>
    <s v="ZTE"/>
    <n v="0"/>
    <n v="0"/>
    <n v="0"/>
    <n v="0"/>
    <n v="0"/>
    <n v="0"/>
    <n v="0"/>
    <n v="0"/>
    <n v="0"/>
    <n v="0"/>
    <n v="0"/>
    <n v="0"/>
    <n v="0"/>
    <n v="0"/>
    <n v="0"/>
    <n v="0"/>
    <n v="0"/>
    <n v="0"/>
    <n v="0"/>
    <n v="0"/>
    <m/>
    <n v="0"/>
    <n v="0"/>
    <n v="0"/>
    <n v="0"/>
    <n v="0"/>
    <x v="0"/>
    <m/>
    <x v="12"/>
    <x v="8"/>
    <s v="no impacts"/>
    <x v="6"/>
    <s v=""/>
    <s v="LIT_231"/>
    <m/>
  </r>
  <r>
    <s v="Ambassade-Gabon"/>
    <s v="CTR_745"/>
    <s v="Yaounde"/>
    <s v="CAMUSAT"/>
    <s v="Good Grid no GE - 8h"/>
    <s v="CENTRE"/>
    <s v="Yaounde"/>
    <s v="ZTE"/>
    <n v="0"/>
    <n v="0"/>
    <n v="0"/>
    <n v="0"/>
    <n v="0"/>
    <n v="0"/>
    <n v="0"/>
    <n v="0"/>
    <n v="0"/>
    <n v="0"/>
    <n v="0"/>
    <n v="0"/>
    <n v="0"/>
    <n v="0"/>
    <n v="0"/>
    <n v="0"/>
    <n v="0"/>
    <n v="0"/>
    <n v="0"/>
    <n v="0"/>
    <m/>
    <n v="0"/>
    <n v="0"/>
    <n v="0"/>
    <n v="0"/>
    <n v="0"/>
    <x v="0"/>
    <m/>
    <x v="12"/>
    <x v="8"/>
    <s v="no impacts"/>
    <x v="6"/>
    <s v=""/>
    <s v="CTR_745"/>
    <m/>
  </r>
  <r>
    <s v="Dibamba-Camrail"/>
    <s v="LIT_385"/>
    <s v="Douala"/>
    <s v="CAMUSAT"/>
    <s v="Hybrid Solar - S3"/>
    <s v="LITTORAL"/>
    <s v="Douala"/>
    <s v="ZTE"/>
    <n v="0"/>
    <n v="0"/>
    <n v="0"/>
    <n v="0"/>
    <n v="0"/>
    <n v="0"/>
    <n v="0"/>
    <n v="0"/>
    <n v="0"/>
    <n v="0"/>
    <n v="0"/>
    <n v="0"/>
    <n v="0"/>
    <n v="0"/>
    <n v="0"/>
    <n v="0"/>
    <n v="0"/>
    <n v="0"/>
    <n v="0"/>
    <n v="0"/>
    <m/>
    <n v="0"/>
    <n v="0"/>
    <n v="0"/>
    <n v="0"/>
    <n v="0"/>
    <x v="0"/>
    <m/>
    <x v="12"/>
    <x v="8"/>
    <s v="no impacts"/>
    <x v="6"/>
    <s v=""/>
    <s v="LIT_385"/>
    <m/>
  </r>
  <r>
    <s v="Campo-Beach-IHS"/>
    <s v="LIT_494"/>
    <s v="LITTORAL"/>
    <s v="IHS"/>
    <s v="Grid-Gen"/>
    <s v="LITTORAL"/>
    <s v="Campo"/>
    <s v="ZTE"/>
    <n v="0"/>
    <n v="0"/>
    <n v="0"/>
    <n v="0"/>
    <n v="0"/>
    <n v="0"/>
    <n v="0"/>
    <n v="0"/>
    <n v="0"/>
    <n v="0"/>
    <n v="0"/>
    <n v="0"/>
    <n v="0"/>
    <n v="0"/>
    <n v="0"/>
    <n v="0"/>
    <n v="0"/>
    <n v="0"/>
    <n v="0"/>
    <n v="0"/>
    <m/>
    <n v="0"/>
    <n v="0"/>
    <n v="0"/>
    <n v="0"/>
    <n v="0"/>
    <x v="0"/>
    <m/>
    <x v="12"/>
    <x v="8"/>
    <s v="no impacts"/>
    <x v="6"/>
    <s v=""/>
    <s v="LIT_494"/>
    <m/>
  </r>
  <r>
    <s v="Abong-Mbang"/>
    <s v="EST_009"/>
    <s v="CENTRE"/>
    <s v="CAMUSAT"/>
    <s v="Bad Grid + Solar + GE"/>
    <s v="EST"/>
    <s v="Abong-Mbang"/>
    <s v="NOKIA"/>
    <n v="0"/>
    <n v="0"/>
    <n v="0"/>
    <n v="0"/>
    <n v="0"/>
    <n v="0"/>
    <n v="0"/>
    <n v="0"/>
    <n v="0"/>
    <n v="0"/>
    <n v="0"/>
    <n v="0"/>
    <n v="0"/>
    <n v="0"/>
    <n v="0"/>
    <n v="0"/>
    <n v="0"/>
    <n v="0"/>
    <n v="0"/>
    <n v="0"/>
    <m/>
    <n v="0"/>
    <n v="0"/>
    <n v="0"/>
    <n v="0"/>
    <n v="0"/>
    <x v="0"/>
    <m/>
    <x v="12"/>
    <x v="8"/>
    <s v="no impacts"/>
    <x v="6"/>
    <s v=""/>
    <s v="EST_009"/>
    <m/>
  </r>
  <r>
    <s v="Fifinda-MTN"/>
    <s v="SUD_215"/>
    <s v="LITTORAL"/>
    <s v="IHS"/>
    <s v="Grid-Gen"/>
    <s v="SUD"/>
    <s v="Fifinda"/>
    <s v="ZTE"/>
    <n v="0"/>
    <n v="0"/>
    <n v="0"/>
    <n v="0"/>
    <n v="0"/>
    <n v="0"/>
    <n v="0"/>
    <n v="0"/>
    <n v="0"/>
    <n v="0"/>
    <n v="0"/>
    <n v="0"/>
    <n v="0"/>
    <n v="0"/>
    <n v="0"/>
    <n v="0"/>
    <n v="0"/>
    <n v="0"/>
    <n v="0"/>
    <n v="0"/>
    <m/>
    <n v="0"/>
    <n v="0"/>
    <n v="0"/>
    <n v="0"/>
    <n v="0"/>
    <x v="0"/>
    <m/>
    <x v="6"/>
    <x v="2"/>
    <s v="SPARE-ISSUE"/>
    <x v="2"/>
    <s v="(05/06/2026 ocm ran 18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6/2026 ocm ran 15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6/2026 ocm ran 10h): 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SUD_215"/>
    <m/>
  </r>
  <r>
    <s v="Dehane-PHP"/>
    <s v="LIT_591"/>
    <s v="LITTORAL"/>
    <s v="CAMUSAT"/>
    <s v="Good Grid + GE"/>
    <s v="LITTORAL"/>
    <s v="Dehane"/>
    <s v="ZTE"/>
    <n v="0"/>
    <n v="0"/>
    <n v="0"/>
    <n v="0"/>
    <n v="0"/>
    <n v="0"/>
    <n v="0"/>
    <n v="0"/>
    <n v="0"/>
    <n v="0"/>
    <n v="0"/>
    <n v="0"/>
    <n v="0"/>
    <n v="0"/>
    <n v="0"/>
    <n v="0"/>
    <n v="0"/>
    <n v="0"/>
    <n v="0"/>
    <n v="0"/>
    <m/>
    <n v="0"/>
    <n v="0"/>
    <n v="0"/>
    <n v="0"/>
    <n v="0"/>
    <x v="0"/>
    <m/>
    <x v="12"/>
    <x v="8"/>
    <s v="no impacts"/>
    <x v="6"/>
    <s v=""/>
    <s v="LIT_591"/>
    <m/>
  </r>
  <r>
    <s v="Ndoussan"/>
    <s v="CTR_054"/>
    <s v="CENTRE"/>
    <s v="IHS"/>
    <s v="Gen-Lithium"/>
    <s v="CENTRE"/>
    <s v="Ndoussan"/>
    <s v="ZTE"/>
    <n v="0"/>
    <n v="0"/>
    <n v="0"/>
    <n v="0"/>
    <n v="0"/>
    <n v="0"/>
    <n v="0"/>
    <n v="0"/>
    <n v="0"/>
    <n v="0"/>
    <n v="0"/>
    <n v="0"/>
    <n v="0"/>
    <n v="0"/>
    <n v="0"/>
    <n v="0"/>
    <n v="0"/>
    <n v="0"/>
    <n v="0"/>
    <n v="0"/>
    <m/>
    <n v="0"/>
    <n v="0"/>
    <n v="0"/>
    <n v="0"/>
    <n v="0"/>
    <x v="0"/>
    <m/>
    <x v="12"/>
    <x v="8"/>
    <s v="no impacts"/>
    <x v="6"/>
    <s v=""/>
    <s v="CTR_054"/>
    <m/>
  </r>
  <r>
    <s v="Nkog-Edzen"/>
    <s v="CTR_041"/>
    <s v="CENTRE"/>
    <m/>
    <m/>
    <s v="CENTRE"/>
    <s v="Nkog-Edzen"/>
    <s v="ZTE"/>
    <n v="0"/>
    <n v="0"/>
    <n v="0"/>
    <n v="0"/>
    <n v="0"/>
    <n v="0"/>
    <n v="0"/>
    <n v="0"/>
    <n v="0"/>
    <n v="0"/>
    <n v="0"/>
    <n v="0"/>
    <n v="0"/>
    <n v="0"/>
    <n v="0"/>
    <n v="0"/>
    <n v="0"/>
    <n v="0"/>
    <n v="0"/>
    <n v="0"/>
    <m/>
    <n v="0"/>
    <n v="0"/>
    <n v="0"/>
    <n v="0"/>
    <n v="0"/>
    <x v="0"/>
    <m/>
    <x v="12"/>
    <x v="8"/>
    <s v="no impacts"/>
    <x v="6"/>
    <s v=""/>
    <s v="CTR_041"/>
    <m/>
  </r>
  <r>
    <s v="Nakong"/>
    <s v="NRD_157"/>
    <s v="NORD"/>
    <s v="CAMUSAT"/>
    <s v="Bad Grid + Solar + GE"/>
    <s v="NORD"/>
    <s v="Nakong"/>
    <s v="Huawei"/>
    <n v="0"/>
    <n v="0"/>
    <n v="0"/>
    <n v="0"/>
    <n v="0"/>
    <n v="0"/>
    <n v="0"/>
    <n v="0"/>
    <n v="0"/>
    <n v="0"/>
    <n v="0"/>
    <n v="0"/>
    <n v="0"/>
    <n v="0"/>
    <n v="0"/>
    <n v="0"/>
    <n v="0"/>
    <n v="0"/>
    <n v="0"/>
    <n v="0"/>
    <m/>
    <n v="0"/>
    <n v="0"/>
    <n v="0"/>
    <n v="0"/>
    <n v="0"/>
    <x v="0"/>
    <m/>
    <x v="12"/>
    <x v="8"/>
    <s v="no impacts"/>
    <x v="6"/>
    <s v=""/>
    <s v="NRD_157"/>
    <m/>
  </r>
  <r>
    <s v="Balessing"/>
    <s v="OST_008"/>
    <s v="OUEST"/>
    <s v="OCM/Strategique"/>
    <s v="OCM/Stratégique"/>
    <s v="OUEST"/>
    <s v="Balessing"/>
    <s v="Huawei"/>
    <n v="0"/>
    <n v="0"/>
    <n v="0"/>
    <n v="0"/>
    <n v="0"/>
    <n v="0"/>
    <n v="0"/>
    <n v="0"/>
    <n v="0"/>
    <n v="0"/>
    <n v="0"/>
    <n v="0"/>
    <n v="0"/>
    <n v="0"/>
    <n v="0"/>
    <n v="0"/>
    <n v="0"/>
    <n v="0"/>
    <n v="0"/>
    <n v="0"/>
    <m/>
    <n v="0"/>
    <n v="0"/>
    <n v="0"/>
    <n v="0"/>
    <n v="0"/>
    <x v="0"/>
    <m/>
    <x v="12"/>
    <x v="8"/>
    <s v="no impacts"/>
    <x v="6"/>
    <s v=""/>
    <s v="OST_008"/>
    <m/>
  </r>
  <r>
    <s v="Mbouda-SIK-IHS"/>
    <s v="OST_144"/>
    <s v="OUEST"/>
    <s v="IHS"/>
    <s v="Grid-Gen"/>
    <s v="OUEST"/>
    <s v="Mbouda"/>
    <s v="Huawei"/>
    <n v="0"/>
    <n v="0"/>
    <n v="0"/>
    <n v="0"/>
    <n v="0"/>
    <n v="0"/>
    <n v="0"/>
    <n v="0"/>
    <n v="0"/>
    <n v="0"/>
    <n v="0"/>
    <n v="0"/>
    <n v="0"/>
    <n v="0"/>
    <n v="0"/>
    <n v="0"/>
    <n v="0"/>
    <n v="0"/>
    <n v="0"/>
    <n v="0"/>
    <m/>
    <n v="0"/>
    <n v="0"/>
    <n v="0"/>
    <n v="0"/>
    <n v="0"/>
    <x v="0"/>
    <m/>
    <x v="12"/>
    <x v="8"/>
    <s v="no impacts"/>
    <x v="6"/>
    <s v=""/>
    <s v="OST_144"/>
    <m/>
  </r>
  <r>
    <s v="Yenon"/>
    <s v="OST_013"/>
    <s v="OUEST"/>
    <s v="IHS"/>
    <s v="Grid-Gen"/>
    <s v="OUEST"/>
    <s v="Yenon"/>
    <s v="Huawei"/>
    <n v="0"/>
    <n v="0"/>
    <n v="0"/>
    <n v="0"/>
    <n v="0"/>
    <n v="0"/>
    <n v="0"/>
    <n v="0"/>
    <n v="0"/>
    <n v="0"/>
    <n v="0"/>
    <n v="0"/>
    <n v="0"/>
    <n v="0"/>
    <n v="0"/>
    <n v="0"/>
    <n v="0"/>
    <n v="0"/>
    <n v="0"/>
    <n v="0"/>
    <m/>
    <n v="0"/>
    <n v="0"/>
    <n v="0"/>
    <n v="0"/>
    <n v="0"/>
    <x v="0"/>
    <m/>
    <x v="12"/>
    <x v="8"/>
    <s v="no impacts"/>
    <x v="6"/>
    <s v=""/>
    <s v="OST_013"/>
    <m/>
  </r>
  <r>
    <s v="Baham"/>
    <s v="OST_035"/>
    <s v="OUEST"/>
    <s v="IHS"/>
    <s v="Grid-Gen"/>
    <s v="OUEST"/>
    <s v="Baham"/>
    <s v="Huawei"/>
    <n v="0"/>
    <n v="0"/>
    <n v="0"/>
    <n v="0"/>
    <n v="0"/>
    <n v="0"/>
    <n v="0"/>
    <n v="0"/>
    <n v="0"/>
    <n v="0"/>
    <n v="0"/>
    <n v="0"/>
    <n v="0"/>
    <n v="0"/>
    <n v="0"/>
    <n v="0"/>
    <n v="0"/>
    <n v="0"/>
    <n v="0"/>
    <n v="0"/>
    <m/>
    <n v="0"/>
    <n v="0"/>
    <n v="0"/>
    <n v="0"/>
    <n v="0"/>
    <x v="0"/>
    <m/>
    <x v="12"/>
    <x v="8"/>
    <s v="no impacts"/>
    <x v="6"/>
    <s v=""/>
    <s v="OST_035"/>
    <m/>
  </r>
  <r>
    <s v="Batcham"/>
    <s v="OST_040"/>
    <s v="OUEST"/>
    <s v="IHS"/>
    <s v="Grid-Gen"/>
    <s v="OUEST"/>
    <s v="Batcham"/>
    <s v="Huawei"/>
    <n v="0"/>
    <n v="0"/>
    <n v="0"/>
    <n v="0"/>
    <n v="0"/>
    <n v="0"/>
    <n v="0"/>
    <n v="0"/>
    <n v="0"/>
    <n v="0"/>
    <n v="0"/>
    <n v="0"/>
    <n v="0"/>
    <n v="0"/>
    <n v="0"/>
    <n v="0"/>
    <n v="0"/>
    <n v="0"/>
    <n v="0"/>
    <n v="0"/>
    <m/>
    <n v="0"/>
    <n v="0"/>
    <n v="0"/>
    <n v="0"/>
    <n v="0"/>
    <x v="0"/>
    <m/>
    <x v="12"/>
    <x v="8"/>
    <s v="no impacts"/>
    <x v="6"/>
    <s v=""/>
    <s v="OST_040"/>
    <m/>
  </r>
  <r>
    <s v="Batie"/>
    <s v="OST_034"/>
    <s v="OUEST"/>
    <s v="IHS"/>
    <s v="Grid-Gen"/>
    <s v="OUEST"/>
    <s v="Batie"/>
    <s v="Huawei"/>
    <n v="0"/>
    <n v="0"/>
    <n v="0"/>
    <n v="0"/>
    <n v="0"/>
    <n v="0"/>
    <n v="0"/>
    <n v="0"/>
    <n v="0"/>
    <n v="0"/>
    <n v="0"/>
    <n v="0"/>
    <n v="0"/>
    <n v="0"/>
    <n v="0"/>
    <n v="0"/>
    <n v="0"/>
    <n v="0"/>
    <n v="0"/>
    <n v="0"/>
    <m/>
    <n v="0"/>
    <n v="0"/>
    <n v="0"/>
    <n v="0"/>
    <n v="0"/>
    <x v="0"/>
    <m/>
    <x v="12"/>
    <x v="8"/>
    <s v="no impacts"/>
    <x v="6"/>
    <s v=""/>
    <s v="OST_034"/>
    <m/>
  </r>
  <r>
    <s v="Bafounda-IHS"/>
    <s v="OST_150"/>
    <s v="NORD-OUEST"/>
    <s v="IHS"/>
    <s v="Grid-Gen"/>
    <s v="OUEST"/>
    <s v="Bafounda"/>
    <s v="Huawei"/>
    <n v="0"/>
    <n v="0"/>
    <n v="0"/>
    <n v="0"/>
    <n v="0"/>
    <n v="0"/>
    <n v="0"/>
    <n v="0"/>
    <n v="0"/>
    <n v="0"/>
    <n v="0"/>
    <n v="0"/>
    <n v="0"/>
    <n v="0"/>
    <n v="0"/>
    <n v="0"/>
    <n v="0"/>
    <n v="0"/>
    <n v="0"/>
    <n v="0"/>
    <m/>
    <n v="0"/>
    <n v="0"/>
    <n v="0"/>
    <n v="0"/>
    <n v="0"/>
    <x v="0"/>
    <m/>
    <x v="12"/>
    <x v="8"/>
    <s v="no impacts"/>
    <x v="6"/>
    <s v=""/>
    <s v="OST_150"/>
    <m/>
  </r>
  <r>
    <s v="Bameka-IHS"/>
    <s v="OST_162"/>
    <s v="OUEST"/>
    <s v="IHS"/>
    <s v="Grid-Gen"/>
    <s v="OUEST"/>
    <s v="Bameka"/>
    <s v="Huawei"/>
    <n v="0"/>
    <n v="0"/>
    <n v="0"/>
    <n v="0"/>
    <n v="0"/>
    <n v="0"/>
    <n v="0"/>
    <n v="0"/>
    <n v="0"/>
    <n v="0"/>
    <n v="0"/>
    <n v="0"/>
    <n v="0"/>
    <n v="0"/>
    <n v="0"/>
    <n v="0"/>
    <n v="0"/>
    <n v="0"/>
    <n v="0"/>
    <n v="0"/>
    <m/>
    <n v="0"/>
    <n v="0"/>
    <n v="0"/>
    <n v="0"/>
    <n v="0"/>
    <x v="0"/>
    <m/>
    <x v="12"/>
    <x v="8"/>
    <s v="no impacts"/>
    <x v="6"/>
    <s v=""/>
    <s v="OST_162"/>
    <m/>
  </r>
  <r>
    <s v="Bamendjou-II"/>
    <s v="OST_298"/>
    <s v="OUEST"/>
    <s v="CAMUSAT"/>
    <s v="Hybrid Solar - S3"/>
    <s v="OUEST"/>
    <s v="Bamendjou"/>
    <s v="Huawei"/>
    <n v="0"/>
    <n v="0"/>
    <n v="0"/>
    <n v="0"/>
    <n v="0"/>
    <n v="0"/>
    <n v="0"/>
    <n v="0"/>
    <n v="0"/>
    <n v="0"/>
    <n v="0"/>
    <n v="0"/>
    <n v="0"/>
    <n v="0"/>
    <n v="0"/>
    <n v="0"/>
    <n v="0"/>
    <n v="0"/>
    <n v="0"/>
    <n v="0"/>
    <m/>
    <n v="0"/>
    <n v="0"/>
    <n v="0"/>
    <n v="0"/>
    <n v="0"/>
    <x v="0"/>
    <m/>
    <x v="12"/>
    <x v="8"/>
    <s v="no impacts"/>
    <x v="6"/>
    <s v=""/>
    <s v="OST_298"/>
    <m/>
  </r>
  <r>
    <s v="Foumban-Kounga"/>
    <s v="OST_028"/>
    <s v="OUEST"/>
    <s v="IHS"/>
    <s v="Grid-Gen"/>
    <s v="OUEST"/>
    <s v="Foumban"/>
    <s v="Huawei"/>
    <n v="0"/>
    <n v="0"/>
    <n v="0"/>
    <n v="0"/>
    <n v="0"/>
    <n v="0"/>
    <n v="0"/>
    <n v="0"/>
    <n v="0"/>
    <n v="0"/>
    <n v="0"/>
    <n v="0"/>
    <n v="0"/>
    <n v="0"/>
    <n v="0"/>
    <n v="0"/>
    <n v="0"/>
    <n v="0"/>
    <n v="0"/>
    <n v="0"/>
    <m/>
    <n v="0"/>
    <n v="0"/>
    <n v="0"/>
    <n v="0"/>
    <n v="0"/>
    <x v="0"/>
    <m/>
    <x v="12"/>
    <x v="8"/>
    <s v="no impacts"/>
    <x v="6"/>
    <s v=""/>
    <s v="OST_028"/>
    <m/>
  </r>
  <r>
    <s v="Bakassi"/>
    <s v="SUO_018"/>
    <s v="SUD-OUEST"/>
    <s v="IHS"/>
    <s v="Solar-Gen"/>
    <s v="SUD-OUEST"/>
    <s v="Bakassi"/>
    <s v="Huawei"/>
    <n v="0"/>
    <n v="0"/>
    <n v="0"/>
    <n v="0"/>
    <n v="0"/>
    <n v="0"/>
    <n v="0"/>
    <n v="0"/>
    <n v="0"/>
    <n v="0"/>
    <n v="0"/>
    <n v="0"/>
    <n v="0"/>
    <n v="0"/>
    <n v="0"/>
    <n v="0"/>
    <n v="0"/>
    <n v="0"/>
    <n v="0"/>
    <n v="0"/>
    <m/>
    <n v="0"/>
    <n v="0"/>
    <n v="0"/>
    <n v="0"/>
    <n v="0"/>
    <x v="0"/>
    <m/>
    <x v="12"/>
    <x v="8"/>
    <s v="no impacts"/>
    <x v="6"/>
    <s v=""/>
    <s v="SUO_018"/>
    <m/>
  </r>
  <r>
    <s v="Botatango-MTN"/>
    <s v="CTR_223"/>
    <s v="CENTRE"/>
    <s v="IHS"/>
    <s v="Solar-Gen"/>
    <s v="CENTRE"/>
    <s v="Botatango"/>
    <s v="ZTE"/>
    <n v="0"/>
    <n v="0"/>
    <n v="0"/>
    <n v="0"/>
    <n v="0"/>
    <n v="0"/>
    <n v="0"/>
    <n v="0"/>
    <n v="0"/>
    <n v="0"/>
    <n v="0"/>
    <n v="0"/>
    <n v="0"/>
    <n v="0"/>
    <n v="0"/>
    <n v="0"/>
    <n v="0"/>
    <n v="0"/>
    <n v="0"/>
    <n v="0"/>
    <m/>
    <n v="0"/>
    <n v="0"/>
    <n v="0"/>
    <n v="0"/>
    <n v="0"/>
    <x v="0"/>
    <m/>
    <x v="12"/>
    <x v="8"/>
    <s v="no impacts"/>
    <x v="6"/>
    <s v=""/>
    <s v="CTR_223"/>
    <m/>
  </r>
  <r>
    <s v="Foumbot-Mangoum"/>
    <s v="OST_136"/>
    <s v="OUEST"/>
    <s v="IHS"/>
    <s v="Grid-Gen"/>
    <s v="OUEST"/>
    <s v="Foumbot"/>
    <s v="Huawei"/>
    <n v="0"/>
    <n v="0"/>
    <n v="0"/>
    <n v="0"/>
    <n v="0"/>
    <n v="0"/>
    <n v="0"/>
    <n v="0"/>
    <n v="0"/>
    <n v="0"/>
    <n v="0"/>
    <n v="0"/>
    <n v="0"/>
    <n v="0"/>
    <n v="0"/>
    <n v="0"/>
    <n v="0"/>
    <n v="0"/>
    <n v="0"/>
    <n v="0"/>
    <m/>
    <n v="0"/>
    <n v="0"/>
    <n v="0"/>
    <n v="0"/>
    <n v="0"/>
    <x v="0"/>
    <m/>
    <x v="12"/>
    <x v="8"/>
    <s v="no impacts"/>
    <x v="6"/>
    <s v=""/>
    <s v="OST_136"/>
    <m/>
  </r>
  <r>
    <s v="OZOM-I"/>
    <s v="CTR_743"/>
    <s v="CENTRE"/>
    <s v="CAMUSAT"/>
    <s v="Hybrid Solar - S1"/>
    <s v="CENTRE"/>
    <s v="Ozom"/>
    <s v="ZTE"/>
    <n v="0"/>
    <n v="0"/>
    <n v="0"/>
    <n v="0"/>
    <n v="0"/>
    <n v="0"/>
    <n v="0"/>
    <n v="0"/>
    <n v="0"/>
    <n v="0"/>
    <n v="0"/>
    <n v="0"/>
    <n v="0"/>
    <n v="0"/>
    <n v="0"/>
    <n v="0"/>
    <n v="0"/>
    <n v="0"/>
    <n v="0"/>
    <n v="0"/>
    <m/>
    <n v="0"/>
    <n v="0"/>
    <n v="0"/>
    <n v="0"/>
    <n v="0"/>
    <x v="0"/>
    <m/>
    <x v="12"/>
    <x v="8"/>
    <s v="no impacts"/>
    <x v="6"/>
    <s v=""/>
    <s v="CTR_743"/>
    <m/>
  </r>
  <r>
    <s v="Loum-Nkombi-II-IHS"/>
    <s v="LIT_520"/>
    <s v="LITTORAL"/>
    <s v="IHS"/>
    <s v="Grid-Gen"/>
    <s v="LITTORAL"/>
    <s v="Loum"/>
    <s v="ZTE"/>
    <n v="0"/>
    <n v="0"/>
    <n v="0"/>
    <n v="0"/>
    <n v="0"/>
    <n v="0"/>
    <n v="0"/>
    <n v="0"/>
    <n v="0"/>
    <n v="0"/>
    <n v="0"/>
    <n v="0"/>
    <n v="0"/>
    <n v="0"/>
    <n v="0"/>
    <n v="0"/>
    <n v="0"/>
    <n v="0"/>
    <n v="0"/>
    <n v="0"/>
    <m/>
    <n v="0"/>
    <n v="0"/>
    <n v="0"/>
    <n v="0"/>
    <n v="0"/>
    <x v="0"/>
    <m/>
    <x v="12"/>
    <x v="8"/>
    <s v="no impacts"/>
    <x v="6"/>
    <s v=""/>
    <s v="LIT_520"/>
    <m/>
  </r>
  <r>
    <s v="Ndikinimeki-New"/>
    <s v="CTR_544"/>
    <s v="CENTRE"/>
    <m/>
    <m/>
    <s v="CENTRE"/>
    <s v="Ndikinimeki"/>
    <s v="ZTE"/>
    <n v="0"/>
    <n v="0"/>
    <n v="0"/>
    <n v="0"/>
    <n v="0"/>
    <n v="0"/>
    <n v="0"/>
    <n v="0"/>
    <n v="0"/>
    <n v="0"/>
    <n v="0"/>
    <n v="0"/>
    <n v="0"/>
    <n v="0"/>
    <n v="0"/>
    <n v="0"/>
    <n v="0"/>
    <n v="0"/>
    <n v="0"/>
    <n v="0"/>
    <m/>
    <n v="0"/>
    <n v="0"/>
    <n v="0"/>
    <n v="0"/>
    <n v="0"/>
    <x v="0"/>
    <m/>
    <x v="9"/>
    <x v="5"/>
    <s v="MPR ISSUE"/>
    <x v="5"/>
    <s v="( hourly IHS): 06/05/2026 20:00 0:00:00 45 V Fme is on site..;..;(05/06/2026 ocm ran 18h): 06.05.26: Need FME on site to check MPR status; FME Patrick activé pour investigations, update ASAP"/>
    <s v="CTR_544"/>
    <m/>
  </r>
  <r>
    <s v="Madagascar"/>
    <s v="LIT_049"/>
    <s v="Douala"/>
    <s v="IHS"/>
    <s v="Grid-Gen"/>
    <s v="LITTORAL"/>
    <s v="Douala"/>
    <s v="ZTE"/>
    <n v="0"/>
    <n v="0"/>
    <n v="0"/>
    <n v="0"/>
    <n v="0"/>
    <n v="0"/>
    <n v="0"/>
    <n v="0"/>
    <n v="0"/>
    <n v="0"/>
    <n v="0"/>
    <n v="0"/>
    <n v="0"/>
    <n v="0"/>
    <n v="0"/>
    <n v="0"/>
    <n v="0"/>
    <n v="0"/>
    <n v="0"/>
    <n v="0"/>
    <m/>
    <n v="0"/>
    <n v="0"/>
    <n v="0"/>
    <n v="0"/>
    <n v="0"/>
    <x v="0"/>
    <m/>
    <x v="12"/>
    <x v="8"/>
    <s v="no impacts"/>
    <x v="6"/>
    <s v=""/>
    <s v="LIT_049"/>
    <m/>
  </r>
  <r>
    <s v="Nyabi"/>
    <s v="EST_133"/>
    <s v="CENTRE"/>
    <s v="CAMUSAT"/>
    <s v="HGB"/>
    <s v="EST"/>
    <s v="Nyabi"/>
    <s v="ZTE"/>
    <n v="0"/>
    <n v="0"/>
    <n v="0"/>
    <n v="0"/>
    <n v="0"/>
    <n v="0"/>
    <n v="0"/>
    <n v="0"/>
    <n v="0"/>
    <n v="0"/>
    <n v="0"/>
    <n v="0"/>
    <n v="0"/>
    <n v="0"/>
    <n v="0"/>
    <n v="0"/>
    <n v="0"/>
    <n v="0"/>
    <n v="0"/>
    <n v="0"/>
    <m/>
    <n v="0"/>
    <n v="0"/>
    <n v="0"/>
    <n v="0"/>
    <n v="0"/>
    <x v="0"/>
    <m/>
    <x v="12"/>
    <x v="8"/>
    <s v="no impacts"/>
    <x v="6"/>
    <s v=""/>
    <s v="EST_133"/>
    <m/>
  </r>
  <r>
    <s v="Njombe-SDH-IHS"/>
    <s v="LIT_787"/>
    <s v="LITTORAL"/>
    <s v="IHS"/>
    <s v="Gen Only"/>
    <s v="LITTORAL"/>
    <s v="Njombe-Penja"/>
    <s v="ZTE"/>
    <n v="0"/>
    <n v="0"/>
    <n v="0"/>
    <n v="0"/>
    <n v="0"/>
    <n v="0"/>
    <n v="0"/>
    <n v="0"/>
    <n v="0"/>
    <n v="0"/>
    <n v="0"/>
    <n v="0"/>
    <n v="0"/>
    <n v="0"/>
    <n v="0"/>
    <n v="0"/>
    <n v="0"/>
    <n v="0"/>
    <n v="0"/>
    <n v="0"/>
    <m/>
    <n v="0"/>
    <n v="0"/>
    <n v="0"/>
    <n v="0"/>
    <n v="0"/>
    <x v="0"/>
    <m/>
    <x v="3"/>
    <x v="0"/>
    <s v="Defaut GE &amp; Power Cabinet"/>
    <x v="0"/>
    <s v="( hourly IHS): 06/05/2026 07:25 1:49:56 NO COM FME Joseph is on way. ETA = 09:30 AM ,Hugues is informed"/>
    <s v="LIT_787"/>
    <m/>
  </r>
  <r>
    <s v="Gara-Guider-IHS"/>
    <s v="NRD_115"/>
    <s v="NORD"/>
    <s v="IHS"/>
    <s v="Hybrid-Gen"/>
    <s v="NORD"/>
    <s v="Guider"/>
    <s v="Huawei"/>
    <n v="0"/>
    <n v="0"/>
    <n v="0"/>
    <n v="0"/>
    <n v="0"/>
    <n v="0"/>
    <n v="0"/>
    <n v="0"/>
    <n v="0"/>
    <n v="0"/>
    <n v="0"/>
    <n v="0"/>
    <n v="0"/>
    <n v="0"/>
    <n v="0"/>
    <n v="0"/>
    <n v="0"/>
    <n v="0"/>
    <n v="0"/>
    <n v="0"/>
    <m/>
    <n v="0"/>
    <n v="0"/>
    <n v="0"/>
    <n v="0"/>
    <n v="0"/>
    <x v="0"/>
    <m/>
    <x v="12"/>
    <x v="8"/>
    <s v="no impacts"/>
    <x v="6"/>
    <s v=""/>
    <s v="NRD_115"/>
    <m/>
  </r>
  <r>
    <s v="BIBA-MTN"/>
    <s v="CTR_304"/>
    <s v="CENTRE"/>
    <s v="IHS"/>
    <s v="Grid-Gen"/>
    <s v="CENTRE"/>
    <s v="Biba"/>
    <s v="ZTE"/>
    <n v="0"/>
    <n v="0"/>
    <n v="0"/>
    <n v="0"/>
    <n v="0"/>
    <n v="0"/>
    <n v="0"/>
    <n v="0"/>
    <n v="0"/>
    <n v="0"/>
    <n v="0"/>
    <n v="0"/>
    <n v="0"/>
    <n v="0"/>
    <n v="0"/>
    <n v="0"/>
    <n v="0"/>
    <n v="0"/>
    <n v="0"/>
    <n v="0"/>
    <m/>
    <n v="0"/>
    <n v="0"/>
    <n v="0"/>
    <n v="0"/>
    <n v="0"/>
    <x v="0"/>
    <m/>
    <x v="12"/>
    <x v="8"/>
    <s v="no impacts"/>
    <x v="6"/>
    <s v=""/>
    <s v="CTR_30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ACE1E0-1BB5-470D-AE5B-4E932F4F8C6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C24" firstHeaderRow="1" firstDataRow="1" firstDataCol="1" rowPageCount="1" colPageCount="1"/>
  <pivotFields count="43">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showAll="0"/>
    <pivotField showAll="0"/>
    <pivotField axis="axisRow" showAll="0">
      <items count="9">
        <item x="3"/>
        <item x="5"/>
        <item x="1"/>
        <item x="6"/>
        <item x="4"/>
        <item x="0"/>
        <item x="7"/>
        <item x="2"/>
        <item t="default"/>
      </items>
    </pivotField>
    <pivotField showAll="0"/>
    <pivotField showAll="0"/>
    <pivotField showAll="0"/>
  </pivotFields>
  <rowFields count="1">
    <field x="39"/>
  </rowFields>
  <rowItems count="8">
    <i>
      <x/>
    </i>
    <i>
      <x v="1"/>
    </i>
    <i>
      <x v="3"/>
    </i>
    <i>
      <x v="4"/>
    </i>
    <i>
      <x v="5"/>
    </i>
    <i>
      <x v="6"/>
    </i>
    <i>
      <x v="7"/>
    </i>
    <i t="grand">
      <x/>
    </i>
  </rowItems>
  <colItems count="1">
    <i/>
  </colItems>
  <pageFields count="1">
    <pageField fld="34" hier="-1"/>
  </pageFields>
  <dataFields count="1">
    <dataField name="Sum of NUR  DU 05/06/20262" fld="33" baseField="0" baseItem="0" numFmtId="1"/>
  </dataFields>
  <formats count="30">
    <format dxfId="46">
      <pivotArea type="all" dataOnly="0" outline="0" fieldPosition="0"/>
    </format>
    <format dxfId="45">
      <pivotArea outline="0" collapsedLevelsAreSubtotals="1" fieldPosition="0"/>
    </format>
    <format dxfId="44">
      <pivotArea field="39" type="button" dataOnly="0" labelOnly="1" outline="0" axis="axisRow" fieldPosition="0"/>
    </format>
    <format dxfId="43">
      <pivotArea dataOnly="0" labelOnly="1" fieldPosition="0">
        <references count="1">
          <reference field="39" count="7">
            <x v="0"/>
            <x v="1"/>
            <x v="3"/>
            <x v="4"/>
            <x v="5"/>
            <x v="6"/>
            <x v="7"/>
          </reference>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39" type="button" dataOnly="0" labelOnly="1" outline="0" axis="axisRow" fieldPosition="0"/>
    </format>
    <format dxfId="37">
      <pivotArea dataOnly="0" labelOnly="1" fieldPosition="0">
        <references count="1">
          <reference field="39" count="7">
            <x v="0"/>
            <x v="1"/>
            <x v="3"/>
            <x v="4"/>
            <x v="5"/>
            <x v="6"/>
            <x v="7"/>
          </reference>
        </references>
      </pivotArea>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39" type="button" dataOnly="0" labelOnly="1" outline="0" axis="axisRow" fieldPosition="0"/>
    </format>
    <format dxfId="31">
      <pivotArea dataOnly="0" labelOnly="1" fieldPosition="0">
        <references count="1">
          <reference field="39" count="7">
            <x v="0"/>
            <x v="1"/>
            <x v="3"/>
            <x v="4"/>
            <x v="5"/>
            <x v="6"/>
            <x v="7"/>
          </reference>
        </references>
      </pivotArea>
    </format>
    <format dxfId="30">
      <pivotArea dataOnly="0" labelOnly="1" grandRow="1" outline="0"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39" type="button" dataOnly="0" labelOnly="1" outline="0" axis="axisRow" fieldPosition="0"/>
    </format>
    <format dxfId="25">
      <pivotArea dataOnly="0" labelOnly="1" fieldPosition="0">
        <references count="1">
          <reference field="39" count="7">
            <x v="0"/>
            <x v="1"/>
            <x v="3"/>
            <x v="4"/>
            <x v="5"/>
            <x v="6"/>
            <x v="7"/>
          </reference>
        </references>
      </pivotArea>
    </format>
    <format dxfId="24">
      <pivotArea dataOnly="0" labelOnly="1" grandRow="1" outline="0"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39" type="button" dataOnly="0" labelOnly="1" outline="0" axis="axisRow" fieldPosition="0"/>
    </format>
    <format dxfId="19">
      <pivotArea dataOnly="0" labelOnly="1" fieldPosition="0">
        <references count="1">
          <reference field="39" count="7">
            <x v="0"/>
            <x v="1"/>
            <x v="3"/>
            <x v="4"/>
            <x v="5"/>
            <x v="6"/>
            <x v="7"/>
          </reference>
        </references>
      </pivotArea>
    </format>
    <format dxfId="18">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D58D1C-32C4-4699-AB91-81A1B5844B8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I31" firstHeaderRow="1" firstDataRow="1" firstDataCol="1" rowPageCount="1" colPageCount="1"/>
  <pivotFields count="43">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axis="axisRow" showAll="0">
      <items count="16">
        <item x="7"/>
        <item x="0"/>
        <item x="2"/>
        <item x="10"/>
        <item x="11"/>
        <item x="4"/>
        <item x="14"/>
        <item x="3"/>
        <item x="1"/>
        <item x="12"/>
        <item x="8"/>
        <item x="5"/>
        <item x="9"/>
        <item x="6"/>
        <item x="13"/>
        <item t="default"/>
      </items>
    </pivotField>
    <pivotField showAll="0"/>
    <pivotField showAll="0"/>
    <pivotField showAll="0"/>
    <pivotField showAll="0"/>
    <pivotField showAll="0"/>
    <pivotField showAll="0"/>
  </pivotFields>
  <rowFields count="1">
    <field x="36"/>
  </rowFields>
  <rowItems count="15">
    <i>
      <x/>
    </i>
    <i>
      <x v="1"/>
    </i>
    <i>
      <x v="2"/>
    </i>
    <i>
      <x v="3"/>
    </i>
    <i>
      <x v="4"/>
    </i>
    <i>
      <x v="6"/>
    </i>
    <i>
      <x v="7"/>
    </i>
    <i>
      <x v="8"/>
    </i>
    <i>
      <x v="9"/>
    </i>
    <i>
      <x v="10"/>
    </i>
    <i>
      <x v="11"/>
    </i>
    <i>
      <x v="12"/>
    </i>
    <i>
      <x v="13"/>
    </i>
    <i>
      <x v="14"/>
    </i>
    <i t="grand">
      <x/>
    </i>
  </rowItems>
  <colItems count="1">
    <i/>
  </colItems>
  <pageFields count="1">
    <pageField fld="34" hier="-1"/>
  </pageFields>
  <dataFields count="1">
    <dataField name="Sum of NUR  DU 05/06/20262" fld="33" baseField="0" baseItem="0" numFmtId="1"/>
  </dataFields>
  <formats count="30">
    <format dxfId="76">
      <pivotArea type="all" dataOnly="0" outline="0" fieldPosition="0"/>
    </format>
    <format dxfId="75">
      <pivotArea outline="0" collapsedLevelsAreSubtotals="1" fieldPosition="0"/>
    </format>
    <format dxfId="74">
      <pivotArea field="36" type="button" dataOnly="0" labelOnly="1" outline="0" axis="axisRow" fieldPosition="0"/>
    </format>
    <format dxfId="73">
      <pivotArea dataOnly="0" labelOnly="1" fieldPosition="0">
        <references count="1">
          <reference field="36" count="14">
            <x v="0"/>
            <x v="1"/>
            <x v="2"/>
            <x v="3"/>
            <x v="4"/>
            <x v="6"/>
            <x v="7"/>
            <x v="8"/>
            <x v="9"/>
            <x v="10"/>
            <x v="11"/>
            <x v="12"/>
            <x v="13"/>
            <x v="14"/>
          </reference>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36" type="button" dataOnly="0" labelOnly="1" outline="0" axis="axisRow" fieldPosition="0"/>
    </format>
    <format dxfId="67">
      <pivotArea dataOnly="0" labelOnly="1" fieldPosition="0">
        <references count="1">
          <reference field="36" count="14">
            <x v="0"/>
            <x v="1"/>
            <x v="2"/>
            <x v="3"/>
            <x v="4"/>
            <x v="6"/>
            <x v="7"/>
            <x v="8"/>
            <x v="9"/>
            <x v="10"/>
            <x v="11"/>
            <x v="12"/>
            <x v="13"/>
            <x v="14"/>
          </reference>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36" type="button" dataOnly="0" labelOnly="1" outline="0" axis="axisRow" fieldPosition="0"/>
    </format>
    <format dxfId="61">
      <pivotArea dataOnly="0" labelOnly="1" fieldPosition="0">
        <references count="1">
          <reference field="36" count="14">
            <x v="0"/>
            <x v="1"/>
            <x v="2"/>
            <x v="3"/>
            <x v="4"/>
            <x v="6"/>
            <x v="7"/>
            <x v="8"/>
            <x v="9"/>
            <x v="10"/>
            <x v="11"/>
            <x v="12"/>
            <x v="13"/>
            <x v="14"/>
          </reference>
        </references>
      </pivotArea>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36" type="button" dataOnly="0" labelOnly="1" outline="0" axis="axisRow" fieldPosition="0"/>
    </format>
    <format dxfId="55">
      <pivotArea dataOnly="0" labelOnly="1" fieldPosition="0">
        <references count="1">
          <reference field="36" count="14">
            <x v="0"/>
            <x v="1"/>
            <x v="2"/>
            <x v="3"/>
            <x v="4"/>
            <x v="6"/>
            <x v="7"/>
            <x v="8"/>
            <x v="9"/>
            <x v="10"/>
            <x v="11"/>
            <x v="12"/>
            <x v="13"/>
            <x v="14"/>
          </reference>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36" type="button" dataOnly="0" labelOnly="1" outline="0" axis="axisRow" fieldPosition="0"/>
    </format>
    <format dxfId="49">
      <pivotArea dataOnly="0" labelOnly="1" fieldPosition="0">
        <references count="1">
          <reference field="36" count="14">
            <x v="0"/>
            <x v="1"/>
            <x v="2"/>
            <x v="3"/>
            <x v="4"/>
            <x v="6"/>
            <x v="7"/>
            <x v="8"/>
            <x v="9"/>
            <x v="10"/>
            <x v="11"/>
            <x v="12"/>
            <x v="13"/>
            <x v="14"/>
          </reference>
        </references>
      </pivotArea>
    </format>
    <format dxfId="48">
      <pivotArea dataOnly="0" labelOnly="1" grandRow="1" outline="0"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4F821E-446D-46E8-9913-A0BB03764473}"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26" firstHeaderRow="1" firstDataRow="1" firstDataCol="1" rowPageCount="1" colPageCount="1"/>
  <pivotFields count="43">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axis="axisRow" showAll="0">
      <items count="11">
        <item x="3"/>
        <item x="7"/>
        <item x="1"/>
        <item x="8"/>
        <item x="4"/>
        <item x="0"/>
        <item x="6"/>
        <item x="2"/>
        <item x="9"/>
        <item x="5"/>
        <item t="default"/>
      </items>
    </pivotField>
    <pivotField showAll="0"/>
    <pivotField showAll="0"/>
    <pivotField showAll="0"/>
    <pivotField showAll="0"/>
    <pivotField showAll="0"/>
  </pivotFields>
  <rowFields count="1">
    <field x="37"/>
  </rowFields>
  <rowItems count="10">
    <i>
      <x/>
    </i>
    <i>
      <x v="1"/>
    </i>
    <i>
      <x v="3"/>
    </i>
    <i>
      <x v="4"/>
    </i>
    <i>
      <x v="5"/>
    </i>
    <i>
      <x v="6"/>
    </i>
    <i>
      <x v="7"/>
    </i>
    <i>
      <x v="8"/>
    </i>
    <i>
      <x v="9"/>
    </i>
    <i t="grand">
      <x/>
    </i>
  </rowItems>
  <colItems count="1">
    <i/>
  </colItems>
  <pageFields count="1">
    <pageField fld="34" hier="-1"/>
  </pageFields>
  <dataFields count="1">
    <dataField name="Sum of NUR  DU 05/06/20262" fld="33" baseField="0" baseItem="0" numFmtId="1"/>
  </dataFields>
  <formats count="30">
    <format dxfId="106">
      <pivotArea type="all" dataOnly="0" outline="0" fieldPosition="0"/>
    </format>
    <format dxfId="105">
      <pivotArea outline="0" collapsedLevelsAreSubtotals="1" fieldPosition="0"/>
    </format>
    <format dxfId="104">
      <pivotArea field="37" type="button" dataOnly="0" labelOnly="1" outline="0" axis="axisRow" fieldPosition="0"/>
    </format>
    <format dxfId="103">
      <pivotArea dataOnly="0" labelOnly="1" fieldPosition="0">
        <references count="1">
          <reference field="37" count="9">
            <x v="0"/>
            <x v="1"/>
            <x v="3"/>
            <x v="4"/>
            <x v="5"/>
            <x v="6"/>
            <x v="7"/>
            <x v="8"/>
            <x v="9"/>
          </reference>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37" type="button" dataOnly="0" labelOnly="1" outline="0" axis="axisRow" fieldPosition="0"/>
    </format>
    <format dxfId="97">
      <pivotArea dataOnly="0" labelOnly="1" fieldPosition="0">
        <references count="1">
          <reference field="37" count="9">
            <x v="0"/>
            <x v="1"/>
            <x v="3"/>
            <x v="4"/>
            <x v="5"/>
            <x v="6"/>
            <x v="7"/>
            <x v="8"/>
            <x v="9"/>
          </reference>
        </references>
      </pivotArea>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37" type="button" dataOnly="0" labelOnly="1" outline="0" axis="axisRow" fieldPosition="0"/>
    </format>
    <format dxfId="91">
      <pivotArea dataOnly="0" labelOnly="1" fieldPosition="0">
        <references count="1">
          <reference field="37" count="9">
            <x v="0"/>
            <x v="1"/>
            <x v="3"/>
            <x v="4"/>
            <x v="5"/>
            <x v="6"/>
            <x v="7"/>
            <x v="8"/>
            <x v="9"/>
          </reference>
        </references>
      </pivotArea>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37" type="button" dataOnly="0" labelOnly="1" outline="0" axis="axisRow" fieldPosition="0"/>
    </format>
    <format dxfId="85">
      <pivotArea dataOnly="0" labelOnly="1" fieldPosition="0">
        <references count="1">
          <reference field="37" count="9">
            <x v="0"/>
            <x v="1"/>
            <x v="3"/>
            <x v="4"/>
            <x v="5"/>
            <x v="6"/>
            <x v="7"/>
            <x v="8"/>
            <x v="9"/>
          </reference>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37" type="button" dataOnly="0" labelOnly="1" outline="0" axis="axisRow" fieldPosition="0"/>
    </format>
    <format dxfId="79">
      <pivotArea dataOnly="0" labelOnly="1" fieldPosition="0">
        <references count="1">
          <reference field="37" count="9">
            <x v="0"/>
            <x v="1"/>
            <x v="3"/>
            <x v="4"/>
            <x v="5"/>
            <x v="6"/>
            <x v="7"/>
            <x v="8"/>
            <x v="9"/>
          </reference>
        </references>
      </pivotArea>
    </format>
    <format dxfId="78">
      <pivotArea dataOnly="0" labelOnly="1" grandRow="1" outline="0"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dimension ref="A1:BQ2458"/>
  <sheetViews>
    <sheetView tabSelected="1" zoomScale="70" zoomScaleNormal="70" workbookViewId="0">
      <pane xSplit="5" ySplit="2" topLeftCell="F2438" activePane="bottomRight" state="frozen"/>
      <selection pane="topRight" activeCell="F1" sqref="F1"/>
      <selection pane="bottomLeft" activeCell="A3" sqref="A3"/>
      <selection pane="bottomRight" activeCell="AI2472" sqref="AF2472:AI2472"/>
    </sheetView>
  </sheetViews>
  <sheetFormatPr defaultColWidth="8.88671875" defaultRowHeight="14.4" x14ac:dyDescent="0.3"/>
  <cols>
    <col min="1" max="1" width="14.44140625" style="29" customWidth="1"/>
    <col min="2" max="2" width="13.88671875" style="29" customWidth="1"/>
    <col min="3" max="3" width="18.44140625" style="29" customWidth="1"/>
    <col min="4" max="4" width="18.5546875" style="29" customWidth="1"/>
    <col min="5" max="5" width="18" style="29" customWidth="1"/>
    <col min="6" max="6" width="8.88671875" style="29"/>
    <col min="7" max="7" width="12.88671875" style="29" customWidth="1"/>
    <col min="8" max="8" width="12.88671875" style="47" customWidth="1"/>
    <col min="9" max="11" width="12.88671875" style="29" hidden="1" customWidth="1"/>
    <col min="12" max="18" width="14.44140625" style="30" hidden="1" customWidth="1"/>
    <col min="19" max="30" width="13.33203125" style="31" hidden="1" customWidth="1"/>
    <col min="31" max="31" width="14.33203125" style="31" customWidth="1"/>
    <col min="32" max="34" width="13.33203125" style="31" customWidth="1"/>
    <col min="35" max="36" width="13.44140625" style="22" customWidth="1"/>
    <col min="37" max="37" width="23.77734375" style="31" customWidth="1"/>
    <col min="38" max="38" width="17.77734375" style="31" customWidth="1"/>
    <col min="39" max="39" width="19.44140625" style="69" customWidth="1"/>
    <col min="40" max="40" width="17.21875" style="31" customWidth="1"/>
    <col min="41" max="42" width="42.21875" style="22" customWidth="1"/>
    <col min="43" max="43" width="34.88671875" style="22" customWidth="1"/>
    <col min="44" max="44" width="42.21875" style="22" customWidth="1"/>
    <col min="45" max="47" width="23.44140625" style="22" customWidth="1"/>
    <col min="48" max="48" width="18.44140625" style="29" customWidth="1"/>
    <col min="49" max="51" width="18" style="22" customWidth="1"/>
    <col min="52" max="56" width="28.21875" style="22" customWidth="1"/>
    <col min="57" max="57" width="22.5546875" style="22" customWidth="1"/>
    <col min="58" max="60" width="24.21875" style="22" customWidth="1"/>
    <col min="61" max="61" width="18.109375" style="22" customWidth="1"/>
    <col min="62" max="62" width="35" style="22" customWidth="1"/>
    <col min="63" max="63" width="25" style="22" customWidth="1"/>
    <col min="64" max="64" width="22.44140625" style="22" customWidth="1"/>
    <col min="65" max="65" width="25" style="22" customWidth="1"/>
    <col min="66" max="66" width="29.5546875" style="22" customWidth="1"/>
    <col min="67" max="16384" width="8.88671875" style="22"/>
  </cols>
  <sheetData>
    <row r="1" spans="1:69" s="20" customFormat="1" ht="13.05" customHeight="1" x14ac:dyDescent="0.3">
      <c r="A1" s="18"/>
      <c r="B1" s="118"/>
      <c r="C1" s="18"/>
      <c r="D1" s="18"/>
      <c r="E1" s="18"/>
      <c r="F1" s="18"/>
      <c r="G1" s="18"/>
      <c r="H1" s="119"/>
      <c r="I1" s="120">
        <f t="shared" ref="I1:AD1" si="0">SUBTOTAL(9,I3:I2458)</f>
        <v>2961.4907322854592</v>
      </c>
      <c r="J1" s="120">
        <f t="shared" si="0"/>
        <v>3313.6944108108146</v>
      </c>
      <c r="K1" s="120">
        <f t="shared" si="0"/>
        <v>3288.5808217134322</v>
      </c>
      <c r="L1" s="120">
        <f t="shared" si="0"/>
        <v>2931.9361761215846</v>
      </c>
      <c r="M1" s="120">
        <f t="shared" si="0"/>
        <v>3209.911987405816</v>
      </c>
      <c r="N1" s="120">
        <f t="shared" si="0"/>
        <v>2613.8487615817376</v>
      </c>
      <c r="O1" s="120">
        <f t="shared" si="0"/>
        <v>2422.1886090395133</v>
      </c>
      <c r="P1" s="120">
        <f t="shared" si="0"/>
        <v>2845.6172515031772</v>
      </c>
      <c r="Q1" s="120">
        <f t="shared" si="0"/>
        <v>3700.0174209332527</v>
      </c>
      <c r="R1" s="120">
        <f t="shared" si="0"/>
        <v>2721.207524114498</v>
      </c>
      <c r="S1" s="120">
        <f t="shared" si="0"/>
        <v>2735.1020425969309</v>
      </c>
      <c r="T1" s="120">
        <f t="shared" si="0"/>
        <v>3039.2399747346094</v>
      </c>
      <c r="U1" s="120">
        <f t="shared" si="0"/>
        <v>2898.7683615708279</v>
      </c>
      <c r="V1" s="120">
        <f t="shared" si="0"/>
        <v>2818.6535745125957</v>
      </c>
      <c r="W1" s="120">
        <f t="shared" si="0"/>
        <v>3224.5483595028518</v>
      </c>
      <c r="X1" s="120">
        <f t="shared" si="0"/>
        <v>2912.9427793745672</v>
      </c>
      <c r="Y1" s="120">
        <f t="shared" si="0"/>
        <v>2722.6223071072518</v>
      </c>
      <c r="Z1" s="120">
        <f t="shared" si="0"/>
        <v>2436.791089448895</v>
      </c>
      <c r="AA1" s="120">
        <f t="shared" si="0"/>
        <v>2267.0743661982251</v>
      </c>
      <c r="AB1" s="120">
        <f t="shared" si="0"/>
        <v>2662.6964119842919</v>
      </c>
      <c r="AC1" s="120">
        <f t="shared" si="0"/>
        <v>2421.9121216578287</v>
      </c>
      <c r="AD1" s="120">
        <f t="shared" si="0"/>
        <v>2428.595121689219</v>
      </c>
      <c r="AE1" s="67"/>
      <c r="AF1" s="119"/>
      <c r="AG1" s="119"/>
      <c r="AH1" s="120">
        <f>SUBTOTAL(9,AH3:AH2458)</f>
        <v>2428.595121689219</v>
      </c>
      <c r="AI1" s="118"/>
      <c r="AJ1" s="118"/>
      <c r="AK1" s="118"/>
      <c r="AL1" s="118"/>
      <c r="AM1" s="67"/>
      <c r="AN1" s="118"/>
      <c r="AO1" s="121"/>
      <c r="AP1" s="121"/>
      <c r="AQ1" s="118"/>
      <c r="AR1" s="118"/>
      <c r="AS1" s="121"/>
      <c r="AT1" s="118"/>
      <c r="AU1" s="121"/>
      <c r="AV1" s="18"/>
      <c r="AW1" s="121"/>
      <c r="AX1" s="121"/>
      <c r="AY1" s="121"/>
      <c r="AZ1" s="18"/>
      <c r="BA1" s="18"/>
      <c r="BB1" s="18"/>
      <c r="BC1" s="18"/>
      <c r="BD1" s="18"/>
      <c r="BE1" s="18"/>
      <c r="BF1" s="18"/>
      <c r="BG1" s="18"/>
      <c r="BH1" s="18"/>
      <c r="BI1" s="18"/>
      <c r="BJ1" s="9"/>
      <c r="BK1" s="9"/>
      <c r="BL1" s="9"/>
      <c r="BM1" s="9"/>
      <c r="BN1" s="9"/>
      <c r="BO1" s="9"/>
      <c r="BP1" s="9"/>
    </row>
    <row r="2" spans="1:69" s="45" customFormat="1" x14ac:dyDescent="0.3">
      <c r="A2" s="36" t="s">
        <v>0</v>
      </c>
      <c r="B2" s="36" t="s">
        <v>1</v>
      </c>
      <c r="C2" s="36" t="s">
        <v>5365</v>
      </c>
      <c r="D2" s="36" t="s">
        <v>2</v>
      </c>
      <c r="E2" s="36" t="s">
        <v>5518</v>
      </c>
      <c r="F2" s="36" t="s">
        <v>3</v>
      </c>
      <c r="G2" s="36" t="s">
        <v>4</v>
      </c>
      <c r="H2" s="36" t="s">
        <v>5368</v>
      </c>
      <c r="I2" s="36" t="s">
        <v>5524</v>
      </c>
      <c r="J2" s="36" t="s">
        <v>5523</v>
      </c>
      <c r="K2" s="36" t="s">
        <v>5538</v>
      </c>
      <c r="L2" s="36" t="s">
        <v>5539</v>
      </c>
      <c r="M2" s="37" t="s">
        <v>5540</v>
      </c>
      <c r="N2" s="37" t="s">
        <v>5541</v>
      </c>
      <c r="O2" s="37" t="s">
        <v>5542</v>
      </c>
      <c r="P2" s="37" t="s">
        <v>5543</v>
      </c>
      <c r="Q2" s="37" t="s">
        <v>5548</v>
      </c>
      <c r="R2" s="37" t="s">
        <v>5557</v>
      </c>
      <c r="S2" s="37" t="s">
        <v>5558</v>
      </c>
      <c r="T2" s="38" t="s">
        <v>5561</v>
      </c>
      <c r="U2" s="38" t="s">
        <v>5570</v>
      </c>
      <c r="V2" s="38" t="s">
        <v>5571</v>
      </c>
      <c r="W2" s="38" t="s">
        <v>5572</v>
      </c>
      <c r="X2" s="38" t="s">
        <v>5593</v>
      </c>
      <c r="Y2" s="38" t="s">
        <v>5591</v>
      </c>
      <c r="Z2" s="38" t="s">
        <v>5595</v>
      </c>
      <c r="AA2" s="38" t="s">
        <v>5594</v>
      </c>
      <c r="AB2" s="38" t="s">
        <v>5604</v>
      </c>
      <c r="AC2" s="38" t="s">
        <v>5759</v>
      </c>
      <c r="AD2" s="38" t="s">
        <v>5760</v>
      </c>
      <c r="AE2" s="38" t="s">
        <v>5495</v>
      </c>
      <c r="AF2" s="38" t="s">
        <v>5496</v>
      </c>
      <c r="AG2" s="38" t="s">
        <v>5497</v>
      </c>
      <c r="AH2" s="38" t="s">
        <v>5760</v>
      </c>
      <c r="AI2" s="36" t="s">
        <v>5367</v>
      </c>
      <c r="AJ2" s="36" t="s">
        <v>5531</v>
      </c>
      <c r="AK2" s="15" t="s">
        <v>7</v>
      </c>
      <c r="AL2" s="15" t="s">
        <v>6</v>
      </c>
      <c r="AM2" s="68" t="s">
        <v>8</v>
      </c>
      <c r="AN2" s="15" t="s">
        <v>5</v>
      </c>
      <c r="AO2" s="50" t="s">
        <v>5761</v>
      </c>
      <c r="AP2" s="50" t="s">
        <v>6654</v>
      </c>
      <c r="AQ2" s="46" t="s">
        <v>5762</v>
      </c>
      <c r="AR2" s="50" t="s">
        <v>5763</v>
      </c>
      <c r="AS2" s="39" t="s">
        <v>5764</v>
      </c>
      <c r="AT2" s="39" t="s">
        <v>5765</v>
      </c>
      <c r="AU2" s="39" t="s">
        <v>5766</v>
      </c>
      <c r="AV2" s="39" t="s">
        <v>5767</v>
      </c>
      <c r="AW2" s="40" t="s">
        <v>5611</v>
      </c>
      <c r="AX2" s="40" t="s">
        <v>5612</v>
      </c>
      <c r="AY2" s="40" t="s">
        <v>5613</v>
      </c>
      <c r="AZ2" s="41" t="s">
        <v>5614</v>
      </c>
      <c r="BA2" s="41" t="s">
        <v>5615</v>
      </c>
      <c r="BB2" s="41" t="s">
        <v>5616</v>
      </c>
      <c r="BC2" s="42" t="s">
        <v>5617</v>
      </c>
      <c r="BD2" s="42" t="s">
        <v>5618</v>
      </c>
      <c r="BE2" s="42" t="s">
        <v>5619</v>
      </c>
      <c r="BF2" s="43" t="s">
        <v>5608</v>
      </c>
      <c r="BG2" s="43" t="s">
        <v>5609</v>
      </c>
      <c r="BH2" s="43" t="s">
        <v>5610</v>
      </c>
      <c r="BI2" s="41" t="s">
        <v>5606</v>
      </c>
      <c r="BJ2" s="44" t="s">
        <v>5607</v>
      </c>
      <c r="BK2" s="45" t="s">
        <v>5573</v>
      </c>
      <c r="BL2" s="45" t="s">
        <v>5544</v>
      </c>
      <c r="BM2" s="45" t="s">
        <v>5546</v>
      </c>
      <c r="BN2" s="45" t="s">
        <v>5545</v>
      </c>
      <c r="BO2" s="45" t="s">
        <v>5575</v>
      </c>
      <c r="BP2" s="45" t="s">
        <v>5576</v>
      </c>
      <c r="BQ2" s="114"/>
    </row>
    <row r="3" spans="1:69" s="9" customFormat="1" ht="19.5" customHeight="1" x14ac:dyDescent="0.3">
      <c r="A3" s="1" t="s">
        <v>444</v>
      </c>
      <c r="B3" s="8" t="s">
        <v>445</v>
      </c>
      <c r="C3" s="3" t="str">
        <f>_xlfn.XLOOKUP(B3,'[1]daily break down'!$D:$D,'[1]daily break down'!$E:$E,"")</f>
        <v>Yaounde</v>
      </c>
      <c r="D3" s="1" t="s">
        <v>21</v>
      </c>
      <c r="E3" s="1" t="s">
        <v>36</v>
      </c>
      <c r="F3" s="3" t="s">
        <v>37</v>
      </c>
      <c r="G3" s="1" t="s">
        <v>38</v>
      </c>
      <c r="H3" s="34" t="str">
        <f>_xlfn.XLOOKUP(B3,[2]CALCULATION!$B:$B,[2]CALCULATION!$H:$H,"")</f>
        <v>ZTE</v>
      </c>
      <c r="I3" s="28">
        <v>3.509087329104279</v>
      </c>
      <c r="J3" s="28">
        <v>1.3809701141159645</v>
      </c>
      <c r="K3" s="28">
        <v>6.2663369317387323</v>
      </c>
      <c r="L3" s="28">
        <v>5.6414136225754987</v>
      </c>
      <c r="M3" s="28">
        <v>22.084606757925194</v>
      </c>
      <c r="N3" s="28">
        <v>17.864238670444848</v>
      </c>
      <c r="O3" s="28">
        <v>12.382484668966681</v>
      </c>
      <c r="P3" s="28">
        <v>12.046667979328427</v>
      </c>
      <c r="Q3" s="28">
        <v>33.366167712515654</v>
      </c>
      <c r="R3" s="28">
        <v>33.624901193666126</v>
      </c>
      <c r="S3" s="94">
        <v>22.248011745469174</v>
      </c>
      <c r="T3" s="94">
        <f>_xlfn.XLOOKUP(B3,'[3]Nur des jours'!$B:$B,'[3]Nur des jours'!$U:$U,"")</f>
        <v>0</v>
      </c>
      <c r="U3" s="94">
        <v>0</v>
      </c>
      <c r="V3" s="94">
        <v>0</v>
      </c>
      <c r="W3" s="94">
        <v>0</v>
      </c>
      <c r="X3" s="94">
        <v>21.697335867341263</v>
      </c>
      <c r="Y3" s="94">
        <v>27.601692049550127</v>
      </c>
      <c r="Z3" s="94">
        <v>4.2000360981985141</v>
      </c>
      <c r="AA3" s="94">
        <v>25.945027294803857</v>
      </c>
      <c r="AB3" s="94">
        <v>34.71847685577557</v>
      </c>
      <c r="AC3" s="94">
        <f>_xlfn.XLOOKUP(B3,'[3]Nur des jours'!$B:$B,'[3]Nur des jours'!$N:$N,"")</f>
        <v>44.11613632277782</v>
      </c>
      <c r="AD3" s="94">
        <v>44.11613632277782</v>
      </c>
      <c r="AE3" s="94">
        <v>19.324969325643764</v>
      </c>
      <c r="AF3" s="94">
        <v>19.976992105021573</v>
      </c>
      <c r="AG3" s="94">
        <v>66.444460313395368</v>
      </c>
      <c r="AH3" s="94">
        <v>44.11613632277782</v>
      </c>
      <c r="AI3" s="49" t="s">
        <v>5559</v>
      </c>
      <c r="AJ3" s="49"/>
      <c r="AK3" s="48" t="str" cm="1">
        <f t="array" ref="AK3">IFERROR(_xlfn.IFS(
AM3="MPR ISSUE","PDH",
AM3="BSS Hardware Issue","BSS",
AM3="Sites strategiques, MLL, Pylone, etc.","ENVTECH",
AM3="AKTIVCO DEFAUT GE &amp; POWER Cabinet","AKTIVCO",
AM3="AKTIVCO Coupure ENEO &amp; Baisse de tension","AKTIVCO GRID ONLY",
AM3="Coupure ENEO &amp; Baisse de tension","IHS GRID ONLY",
AM3="Defaut GE &amp; POWER Cabinet","IHS",
AM3="Sharing","Partners",
AM3="Sites strategiques &amp; DataCenter","SST &amp; DC",
AM3="Exclu","Exclu",
AM3="SAT","SAT",
AM3="SPARE-ISSUE","SPARE-ISSUE",
AM3="Fiber CAmtel","TRANS_FO_CAMTEL",
AM3="Fiber AOF","Fiber AOF",
AM3="Projet OCM (HUAWEI)","TRAVAUX-HUAWEI",
AM3="Projet OCM (NOKIA)","TRAVAUX-NOKIA",
AM3="ACCESS-ISSUE","ACCESS-ISSUE",
AM3="Projet OCM (ZTE, NOKIA, autres projets)","TRAVAUX OCM",
AM3="No root CAuse","No root cause",
AM3="ODU HS","PDH",
AM3="IP &amp; VLAN","PDH",
AM3="Warehouse HUAWEI","SPARE-ISSUE",
AM3="SPARE-HS","SPARE-ISSUE",
AM3="Power Telco","BSS",AM3="no impacts","no impacts"
),"")</f>
        <v>AKTIVCO</v>
      </c>
      <c r="AL3" s="48" t="str" cm="1">
        <f t="array" ref="AL3">IFERROR(_xlfn.IFS(
AM3="MPR ISSUE","TX ISSUE",
AM3="BSS Hardware Issue","RAN ISSUE",
AM3="Sites strategiques, MLL, Pylone, etc.","ENVTECH",
AM3="AKTIVCO DEFAUT GE &amp; POWER Cabinet","POWER ISSUE",
AM3="AKTIVCO Coupure ENEO &amp; Baisse de tension","POWER ISSUE",
AM3="Coupure ENEO &amp; Baisse de tension","POWER ISSUE",
AM3="Defaut GE &amp; POWER Cabinet","POWER ISSUE",
AM3="Sharing","POWER ISSUE",
AM3="Sites strategiques &amp; DataCenter","POWER ISSUE",
AM3="Exclu","Exclu",
AM3="SAT","TX ISSUE",
AM3="SPARE-ISSUE","SPARE-ISSUE",
AM3="Fiber CAmtel","TX ISSUE",
AM3="Fiber AOF","TX ISSUE",
AM3="Projet OCM (HUAWEI)","TRAVAUX-HUAWEI",
AM3="Projet OCM (NOKIA)","TRAVAUX -NOKIA",
AM3="ACCESS-ISSUE","ACCESS-ISSUE",
AM3="Projet OCM (ZTE, NOKIA, autres projets)","TRAVAUX OCM",
AM3="No root CAuse","No root cause",
AM3="ODU HS","TX ISSUE",
AM3="IP &amp; VLAN","TX ISSUE",
AM3="Warehouse HUAWEI","SPARE-ISSUE",
AM3="SPARE-HS","SPARE-ISSUE",
AM3="Power Telco","RAN ISSUE",AM3="no impacts","no impacts"
),"")</f>
        <v>POWER ISSUE</v>
      </c>
      <c r="AM3" s="67" t="s">
        <v>5325</v>
      </c>
      <c r="AN3" s="48" t="str" cm="1">
        <f t="array" ref="AN3">IFERROR(_xlfn.IFS(
AM3="MPR ISSUE","ACTIVE",
AM3="BSS Hardware Issue","ACTIVE",
AM3="Sites strategiques, MLL, Pylone, etc.","PASSIVE",
AM3="AKTIVCO DEFAUT GE &amp; POWER Cabinet","PASSIVE",
AM3="AKTIVCO Coupure ENEO &amp; Baisse de tension","PASSIVE",
AM3="Coupure ENEO &amp; Baisse de tension","PASSIVE",
AM3="Defaut GE &amp; POWER Cabinet","PASSIVE",
AM3="Sharing","PASSIVE",
AM3="Sites strategiques &amp; DataCenter","PASSIVE",
AM3="Exclu","Exclu",
AM3="SAT","ACTIVE",
AM3="SPARE-ISSUE","SPARE-ISSUE",
AM3="Fiber CAmtel","ACTIVE",
AM3="Fiber AOF","ACTIVE",
AM3="Projet OCM (HUAWEI)","PLANNED WORKS",
AM3="Projet OCM (NOKIA)","PLANNED WORKS",
AM3="ACCESS-ISSUE","ACCESS-ISSUE",
AM3="Projet OCM (ZTE, NOKIA, autres projets)","PLANNED WORKS",
AM3="No root CAuse","No root cause",
AM3="ODU HS","ACTIVE",
AM3="IP &amp; VLAN","ACTIVE",
AM3="Warehouse HUAWEI","SPARE-ISSUE",
AM3="SPARE-HS","SPARE-ISSUE",
AM3="Power Telco","ACTIVE", AM3="no impacts","no impacts"
),"")</f>
        <v>PASSIVE</v>
      </c>
      <c r="AO3" s="101" t="s">
        <v>6556</v>
      </c>
      <c r="AP3" s="101" t="str">
        <f>B3</f>
        <v>CTR_258</v>
      </c>
      <c r="AR3" s="17" t="s">
        <v>5537</v>
      </c>
      <c r="AS3" s="7" t="s">
        <v>6591</v>
      </c>
      <c r="AT3" s="6"/>
      <c r="AU3" s="7"/>
      <c r="AV3" s="3" t="s">
        <v>5537</v>
      </c>
      <c r="AW3" s="18" t="s">
        <v>5537</v>
      </c>
      <c r="AX3" s="18" t="s">
        <v>5537</v>
      </c>
      <c r="AY3" s="18" t="s">
        <v>5537</v>
      </c>
      <c r="AZ3" s="18" t="s">
        <v>5537</v>
      </c>
      <c r="BA3" s="18" t="s">
        <v>5537</v>
      </c>
      <c r="BB3" s="18" t="s">
        <v>5537</v>
      </c>
      <c r="BC3" s="18" t="s">
        <v>5537</v>
      </c>
      <c r="BD3" s="18" t="s">
        <v>5537</v>
      </c>
      <c r="BE3" s="18" t="s">
        <v>5537</v>
      </c>
      <c r="BF3" s="18" t="s">
        <v>5537</v>
      </c>
      <c r="BG3" s="18" t="s">
        <v>5537</v>
      </c>
      <c r="BH3" s="18" t="s">
        <v>5537</v>
      </c>
      <c r="BI3" s="9" t="s">
        <v>5819</v>
      </c>
      <c r="BJ3" s="14"/>
      <c r="BK3" s="14" t="s">
        <v>5537</v>
      </c>
      <c r="BL3" s="14" t="str">
        <f>_xlfn.XLOOKUP(B3,'[4]cell downs 18042026 17h'!$B:$B,'[4]cell downs 18042026 17h'!$B:$B,"")</f>
        <v/>
      </c>
      <c r="BM3" s="14" t="str">
        <f>_xlfn.XLOOKUP(B3,'[5]Cells Huawei 19042026 15h'!$B:$B,'[5]Cells Huawei 19042026 15h'!$B:$B,"")</f>
        <v/>
      </c>
      <c r="BN3" s="9" t="str">
        <f>_xlfn.XLOOKUP(B3,'[6]cells down 19042026 9H40'!$B:$B,'[6]cells down 19042026 9H40'!$B:$B,"")</f>
        <v/>
      </c>
      <c r="BO3" s="9" t="s">
        <v>5537</v>
      </c>
      <c r="BP3" s="9" t="s">
        <v>302</v>
      </c>
      <c r="BQ3" s="115"/>
    </row>
    <row r="4" spans="1:69" s="9" customFormat="1" x14ac:dyDescent="0.3">
      <c r="A4" s="1" t="s">
        <v>2266</v>
      </c>
      <c r="B4" s="8" t="s">
        <v>2267</v>
      </c>
      <c r="C4" s="3" t="str">
        <f>_xlfn.XLOOKUP(B4,'[1]daily break down'!$D:$D,'[1]daily break down'!$E:$E,"")</f>
        <v>Yaounde</v>
      </c>
      <c r="D4" s="1" t="s">
        <v>11</v>
      </c>
      <c r="E4" s="1" t="s">
        <v>5482</v>
      </c>
      <c r="F4" s="3" t="s">
        <v>37</v>
      </c>
      <c r="G4" s="1" t="s">
        <v>38</v>
      </c>
      <c r="H4" s="34" t="str">
        <f>_xlfn.XLOOKUP(B4,[2]CALCULATION!$B:$B,[2]CALCULATION!$H:$H,"")</f>
        <v>ZTE</v>
      </c>
      <c r="I4" s="28">
        <v>4.8466111924390711</v>
      </c>
      <c r="J4" s="28">
        <v>7.8028467638607095</v>
      </c>
      <c r="K4" s="28">
        <v>0.15801879389212758</v>
      </c>
      <c r="L4" s="28">
        <v>0.14735341705832489</v>
      </c>
      <c r="M4" s="28">
        <v>17.182938678720326</v>
      </c>
      <c r="N4" s="28">
        <v>1.3950241558300731</v>
      </c>
      <c r="O4" s="28">
        <v>19.714538870483089</v>
      </c>
      <c r="P4" s="28">
        <v>4.4263275718896322</v>
      </c>
      <c r="Q4" s="28">
        <v>2.4643441114278617</v>
      </c>
      <c r="R4" s="28">
        <v>0</v>
      </c>
      <c r="S4" s="94">
        <v>0.59160738286633907</v>
      </c>
      <c r="T4" s="94">
        <f>_xlfn.XLOOKUP(B4,'[3]Nur des jours'!$B:$B,'[3]Nur des jours'!$U:$U,"")</f>
        <v>23.185905008946072</v>
      </c>
      <c r="U4" s="94">
        <v>0</v>
      </c>
      <c r="V4" s="94">
        <v>0.61559556320323672</v>
      </c>
      <c r="W4" s="94">
        <v>23.185905008946072</v>
      </c>
      <c r="X4" s="94">
        <v>10.42981111938659</v>
      </c>
      <c r="Y4" s="94">
        <v>0</v>
      </c>
      <c r="Z4" s="94">
        <v>0</v>
      </c>
      <c r="AA4" s="94">
        <v>0</v>
      </c>
      <c r="AB4" s="94">
        <v>1.0522696207264088E-3</v>
      </c>
      <c r="AC4" s="94">
        <f>_xlfn.XLOOKUP(B4,'[3]Nur des jours'!$B:$B,'[3]Nur des jours'!$N:$N,"")</f>
        <v>42.249053314042918</v>
      </c>
      <c r="AD4" s="94">
        <v>42.249053314042918</v>
      </c>
      <c r="AE4" s="94">
        <v>21.9342879352861</v>
      </c>
      <c r="AF4" s="94">
        <v>18.918080673623226</v>
      </c>
      <c r="AG4" s="94">
        <v>62.831332751107006</v>
      </c>
      <c r="AH4" s="94">
        <v>42.249053314042918</v>
      </c>
      <c r="AI4" s="49" t="s">
        <v>5559</v>
      </c>
      <c r="AJ4" s="49"/>
      <c r="AK4" s="48" t="str" cm="1">
        <f t="array" ref="AK4">IFERROR(_xlfn.IFS(
AM4="MPR ISSUE","PDH",
AM4="BSS Hardware Issue","BSS",
AM4="Sites strategiques, MLL, Pylone, etc.","ENVTECH",
AM4="AKTIVCO DEFAUT GE &amp; POWER Cabinet","AKTIVCO",
AM4="AKTIVCO Coupure ENEO &amp; Baisse de tension","AKTIVCO GRID ONLY",
AM4="Coupure ENEO &amp; Baisse de tension","IHS GRID ONLY",
AM4="Defaut GE &amp; POWER Cabinet","IHS",
AM4="Sharing","Partners",
AM4="Sites strategiques &amp; DataCenter","SST &amp; DC",
AM4="Exclu","Exclu",
AM4="SAT","SAT",
AM4="SPARE-ISSUE","SPARE-ISSUE",
AM4="Fiber CAmtel","TRANS_FO_CAMTEL",
AM4="Fiber AOF","Fiber AOF",
AM4="Projet OCM (HUAWEI)","TRAVAUX-HUAWEI",
AM4="Projet OCM (NOKIA)","TRAVAUX-NOKIA",
AM4="ACCESS-ISSUE","ACCESS-ISSUE",
AM4="Projet OCM (ZTE, NOKIA, autres projets)","TRAVAUX OCM",
AM4="No root CAuse","No root cause",
AM4="ODU HS","PDH",
AM4="IP &amp; VLAN","PDH",
AM4="Warehouse HUAWEI","SPARE-ISSUE",
AM4="SPARE-HS","SPARE-ISSUE",
AM4="Power Telco","BSS",AM4="no impacts","no impacts"
),"")</f>
        <v>IHS GRID ONLY</v>
      </c>
      <c r="AL4" s="48" t="str" cm="1">
        <f t="array" ref="AL4">IFERROR(_xlfn.IFS(
AM4="MPR ISSUE","TX ISSUE",
AM4="BSS Hardware Issue","RAN ISSUE",
AM4="Sites strategiques, MLL, Pylone, etc.","ENVTECH",
AM4="AKTIVCO DEFAUT GE &amp; POWER Cabinet","POWER ISSUE",
AM4="AKTIVCO Coupure ENEO &amp; Baisse de tension","POWER ISSUE",
AM4="Coupure ENEO &amp; Baisse de tension","POWER ISSUE",
AM4="Defaut GE &amp; POWER Cabinet","POWER ISSUE",
AM4="Sharing","POWER ISSUE",
AM4="Sites strategiques &amp; DataCenter","POWER ISSUE",
AM4="Exclu","Exclu",
AM4="SAT","TX ISSUE",
AM4="SPARE-ISSUE","SPARE-ISSUE",
AM4="Fiber CAmtel","TX ISSUE",
AM4="Fiber AOF","TX ISSUE",
AM4="Projet OCM (HUAWEI)","TRAVAUX-HUAWEI",
AM4="Projet OCM (NOKIA)","TRAVAUX -NOKIA",
AM4="ACCESS-ISSUE","ACCESS-ISSUE",
AM4="Projet OCM (ZTE, NOKIA, autres projets)","TRAVAUX OCM",
AM4="No root CAuse","No root cause",
AM4="ODU HS","TX ISSUE",
AM4="IP &amp; VLAN","TX ISSUE",
AM4="Warehouse HUAWEI","SPARE-ISSUE",
AM4="SPARE-HS","SPARE-ISSUE",
AM4="Power Telco","RAN ISSUE",AM4="no impacts","no impacts"
),"")</f>
        <v>POWER ISSUE</v>
      </c>
      <c r="AM4" s="67" t="s">
        <v>5329</v>
      </c>
      <c r="AN4" s="48" t="str" cm="1">
        <f t="array" ref="AN4">IFERROR(_xlfn.IFS(
AM4="MPR ISSUE","ACTIVE",
AM4="BSS Hardware Issue","ACTIVE",
AM4="Sites strategiques, MLL, Pylone, etc.","PASSIVE",
AM4="AKTIVCO DEFAUT GE &amp; POWER Cabinet","PASSIVE",
AM4="AKTIVCO Coupure ENEO &amp; Baisse de tension","PASSIVE",
AM4="Coupure ENEO &amp; Baisse de tension","PASSIVE",
AM4="Defaut GE &amp; POWER Cabinet","PASSIVE",
AM4="Sharing","PASSIVE",
AM4="Sites strategiques &amp; DataCenter","PASSIVE",
AM4="Exclu","Exclu",
AM4="SAT","ACTIVE",
AM4="SPARE-ISSUE","SPARE-ISSUE",
AM4="Fiber CAmtel","ACTIVE",
AM4="Fiber AOF","ACTIVE",
AM4="Projet OCM (HUAWEI)","PLANNED WORKS",
AM4="Projet OCM (NOKIA)","PLANNED WORKS",
AM4="ACCESS-ISSUE","ACCESS-ISSUE",
AM4="Projet OCM (ZTE, NOKIA, autres projets)","PLANNED WORKS",
AM4="No root CAuse","No root cause",
AM4="ODU HS","ACTIVE",
AM4="IP &amp; VLAN","ACTIVE",
AM4="Warehouse HUAWEI","SPARE-ISSUE",
AM4="SPARE-HS","SPARE-ISSUE",
AM4="Power Telco","ACTIVE", AM4="no impacts","no impacts"
),"")</f>
        <v>PASSIVE</v>
      </c>
      <c r="AO4" s="93" t="s">
        <v>6092</v>
      </c>
      <c r="AP4" s="101" t="str">
        <f>B4</f>
        <v>CTR_375</v>
      </c>
      <c r="AR4" s="17" t="s">
        <v>5537</v>
      </c>
      <c r="AS4" s="7" t="s">
        <v>6592</v>
      </c>
      <c r="AT4" s="6"/>
      <c r="AU4" s="7"/>
      <c r="AV4" s="3" t="s">
        <v>6093</v>
      </c>
      <c r="AW4" s="18" t="s">
        <v>5537</v>
      </c>
      <c r="AX4" s="18" t="s">
        <v>5537</v>
      </c>
      <c r="AY4" s="18" t="s">
        <v>5537</v>
      </c>
      <c r="AZ4" s="18" t="s">
        <v>5537</v>
      </c>
      <c r="BA4" s="18" t="s">
        <v>5537</v>
      </c>
      <c r="BB4" s="18" t="s">
        <v>5537</v>
      </c>
      <c r="BC4" s="18" t="s">
        <v>5537</v>
      </c>
      <c r="BD4" s="18" t="s">
        <v>5537</v>
      </c>
      <c r="BE4" s="18" t="s">
        <v>5537</v>
      </c>
      <c r="BF4" s="18" t="s">
        <v>6094</v>
      </c>
      <c r="BG4" s="18" t="s">
        <v>5537</v>
      </c>
      <c r="BH4" s="18" t="s">
        <v>5537</v>
      </c>
      <c r="BI4" s="9" t="s">
        <v>6095</v>
      </c>
      <c r="BJ4" s="14"/>
      <c r="BK4" s="14" t="s">
        <v>5537</v>
      </c>
      <c r="BL4" s="14" t="str">
        <f>_xlfn.XLOOKUP(B4,'[4]cell downs 18042026 17h'!$B:$B,'[4]cell downs 18042026 17h'!$B:$B,"")</f>
        <v/>
      </c>
      <c r="BM4" s="14" t="str">
        <f>_xlfn.XLOOKUP(B4,'[5]Cells Huawei 19042026 15h'!$B:$B,'[5]Cells Huawei 19042026 15h'!$B:$B,"")</f>
        <v/>
      </c>
      <c r="BN4" s="9" t="str">
        <f>_xlfn.XLOOKUP(B4,'[6]cells down 19042026 9H40'!$B:$B,'[6]cells down 19042026 9H40'!$B:$B,"")</f>
        <v/>
      </c>
      <c r="BO4" s="9" t="s">
        <v>2267</v>
      </c>
      <c r="BP4" s="9" t="s">
        <v>302</v>
      </c>
      <c r="BQ4" s="115"/>
    </row>
    <row r="5" spans="1:69" s="9" customFormat="1" ht="23.55" customHeight="1" x14ac:dyDescent="0.3">
      <c r="A5" s="1" t="s">
        <v>162</v>
      </c>
      <c r="B5" s="1" t="s">
        <v>163</v>
      </c>
      <c r="C5" s="3" t="str">
        <f>_xlfn.XLOOKUP(B5,'[1]daily break down'!$D:$D,'[1]daily break down'!$E:$E,"")</f>
        <v>Douala</v>
      </c>
      <c r="D5" s="1" t="s">
        <v>21</v>
      </c>
      <c r="E5" s="1" t="s">
        <v>30</v>
      </c>
      <c r="F5" s="3" t="s">
        <v>31</v>
      </c>
      <c r="G5" s="1" t="s">
        <v>32</v>
      </c>
      <c r="H5" s="34" t="str">
        <f>_xlfn.XLOOKUP(B5,[2]CALCULATION!$B:$B,[2]CALCULATION!$H:$H,"")</f>
        <v>ZTE</v>
      </c>
      <c r="I5" s="28">
        <v>33.805463526551428</v>
      </c>
      <c r="J5" s="28">
        <v>13.868556899607057</v>
      </c>
      <c r="K5" s="28">
        <v>26.730270122962168</v>
      </c>
      <c r="L5" s="28">
        <v>22.349671691878328</v>
      </c>
      <c r="M5" s="28">
        <v>13.868556899607057</v>
      </c>
      <c r="N5" s="28">
        <v>13.868556899607057</v>
      </c>
      <c r="O5" s="28">
        <v>59.033734693935777</v>
      </c>
      <c r="P5" s="28">
        <v>28.947901596025492</v>
      </c>
      <c r="Q5" s="28">
        <v>9.9759975516004467</v>
      </c>
      <c r="R5" s="28">
        <v>13.868556899607057</v>
      </c>
      <c r="S5" s="94">
        <v>13.868556899607057</v>
      </c>
      <c r="T5" s="94">
        <f>_xlfn.XLOOKUP(B5,'[3]Nur des jours'!$B:$B,'[3]Nur des jours'!$U:$U,"")</f>
        <v>0</v>
      </c>
      <c r="U5" s="94">
        <v>0</v>
      </c>
      <c r="V5" s="94">
        <v>0</v>
      </c>
      <c r="W5" s="94">
        <v>0</v>
      </c>
      <c r="X5" s="94">
        <v>1.3828427973392945</v>
      </c>
      <c r="Y5" s="94">
        <v>0</v>
      </c>
      <c r="Z5" s="94">
        <v>13.530475155022494</v>
      </c>
      <c r="AA5" s="94">
        <v>23.861997157801934</v>
      </c>
      <c r="AB5" s="94">
        <v>0</v>
      </c>
      <c r="AC5" s="94">
        <f>_xlfn.XLOOKUP(B5,'[3]Nur des jours'!$B:$B,'[3]Nur des jours'!$N:$N,"")</f>
        <v>38.278697354415847</v>
      </c>
      <c r="AD5" s="94">
        <v>38.278697354415847</v>
      </c>
      <c r="AE5" s="94">
        <v>17.820726872334728</v>
      </c>
      <c r="AF5" s="94">
        <v>15.21396258555443</v>
      </c>
      <c r="AG5" s="94">
        <v>58.72879853436563</v>
      </c>
      <c r="AH5" s="94">
        <v>38.278697354415847</v>
      </c>
      <c r="AI5" s="49" t="s">
        <v>5559</v>
      </c>
      <c r="AJ5" s="49"/>
      <c r="AK5" s="48" t="str" cm="1">
        <f t="array" ref="AK5">IFERROR(_xlfn.IFS(
AM5="MPR ISSUE","PDH",
AM5="BSS Hardware Issue","BSS",
AM5="Sites strategiques, MLL, Pylone, etc.","ENVTECH",
AM5="AKTIVCO DEFAUT GE &amp; POWER Cabinet","AKTIVCO",
AM5="AKTIVCO Coupure ENEO &amp; Baisse de tension","AKTIVCO GRID ONLY",
AM5="Coupure ENEO &amp; Baisse de tension","IHS GRID ONLY",
AM5="Defaut GE &amp; POWER Cabinet","IHS",
AM5="Sharing","Partners",
AM5="Sites strategiques &amp; DataCenter","SST &amp; DC",
AM5="Exclu","Exclu",
AM5="SAT","SAT",
AM5="SPARE-ISSUE","SPARE-ISSUE",
AM5="Fiber CAmtel","TRANS_FO_CAMTEL",
AM5="Fiber AOF","Fiber AOF",
AM5="Projet OCM (HUAWEI)","TRAVAUX-HUAWEI",
AM5="Projet OCM (NOKIA)","TRAVAUX-NOKIA",
AM5="ACCESS-ISSUE","ACCESS-ISSUE",
AM5="Projet OCM (ZTE, NOKIA, autres projets)","TRAVAUX OCM",
AM5="No root CAuse","No root cause",
AM5="ODU HS","PDH",
AM5="IP &amp; VLAN","PDH",
AM5="Warehouse HUAWEI","SPARE-ISSUE",
AM5="SPARE-HS","SPARE-ISSUE",
AM5="Power Telco","BSS",AM5="no impacts","no impacts"
),"")</f>
        <v>AKTIVCO GRID ONLY</v>
      </c>
      <c r="AL5" s="48" t="str" cm="1">
        <f t="array" ref="AL5">IFERROR(_xlfn.IFS(
AM5="MPR ISSUE","TX ISSUE",
AM5="BSS Hardware Issue","RAN ISSUE",
AM5="Sites strategiques, MLL, Pylone, etc.","ENVTECH",
AM5="AKTIVCO DEFAUT GE &amp; POWER Cabinet","POWER ISSUE",
AM5="AKTIVCO Coupure ENEO &amp; Baisse de tension","POWER ISSUE",
AM5="Coupure ENEO &amp; Baisse de tension","POWER ISSUE",
AM5="Defaut GE &amp; POWER Cabinet","POWER ISSUE",
AM5="Sharing","POWER ISSUE",
AM5="Sites strategiques &amp; DataCenter","POWER ISSUE",
AM5="Exclu","Exclu",
AM5="SAT","TX ISSUE",
AM5="SPARE-ISSUE","SPARE-ISSUE",
AM5="Fiber CAmtel","TX ISSUE",
AM5="Fiber AOF","TX ISSUE",
AM5="Projet OCM (HUAWEI)","TRAVAUX-HUAWEI",
AM5="Projet OCM (NOKIA)","TRAVAUX -NOKIA",
AM5="ACCESS-ISSUE","ACCESS-ISSUE",
AM5="Projet OCM (ZTE, NOKIA, autres projets)","TRAVAUX OCM",
AM5="No root CAuse","No root cause",
AM5="ODU HS","TX ISSUE",
AM5="IP &amp; VLAN","TX ISSUE",
AM5="Warehouse HUAWEI","SPARE-ISSUE",
AM5="SPARE-HS","SPARE-ISSUE",
AM5="Power Telco","RAN ISSUE",AM5="no impacts","no impacts"
),"")</f>
        <v>POWER ISSUE</v>
      </c>
      <c r="AM5" s="67" t="s">
        <v>5327</v>
      </c>
      <c r="AN5" s="48" t="str" cm="1">
        <f t="array" ref="AN5">IFERROR(_xlfn.IFS(
AM5="MPR ISSUE","ACTIVE",
AM5="BSS Hardware Issue","ACTIVE",
AM5="Sites strategiques, MLL, Pylone, etc.","PASSIVE",
AM5="AKTIVCO DEFAUT GE &amp; POWER Cabinet","PASSIVE",
AM5="AKTIVCO Coupure ENEO &amp; Baisse de tension","PASSIVE",
AM5="Coupure ENEO &amp; Baisse de tension","PASSIVE",
AM5="Defaut GE &amp; POWER Cabinet","PASSIVE",
AM5="Sharing","PASSIVE",
AM5="Sites strategiques &amp; DataCenter","PASSIVE",
AM5="Exclu","Exclu",
AM5="SAT","ACTIVE",
AM5="SPARE-ISSUE","SPARE-ISSUE",
AM5="Fiber CAmtel","ACTIVE",
AM5="Fiber AOF","ACTIVE",
AM5="Projet OCM (HUAWEI)","PLANNED WORKS",
AM5="Projet OCM (NOKIA)","PLANNED WORKS",
AM5="ACCESS-ISSUE","ACCESS-ISSUE",
AM5="Projet OCM (ZTE, NOKIA, autres projets)","PLANNED WORKS",
AM5="No root CAuse","No root cause",
AM5="ODU HS","ACTIVE",
AM5="IP &amp; VLAN","ACTIVE",
AM5="Warehouse HUAWEI","SPARE-ISSUE",
AM5="SPARE-HS","SPARE-ISSUE",
AM5="Power Telco","ACTIVE", AM5="no impacts","no impacts"
),"")</f>
        <v>PASSIVE</v>
      </c>
      <c r="AO5" s="93" t="s">
        <v>5833</v>
      </c>
      <c r="AP5" s="101" t="str">
        <f>B5</f>
        <v>LIT_618</v>
      </c>
      <c r="AR5" s="17" t="s">
        <v>5537</v>
      </c>
      <c r="AS5" s="7" t="s">
        <v>6593</v>
      </c>
      <c r="AT5" s="6"/>
      <c r="AU5" s="7"/>
      <c r="AV5" s="3" t="s">
        <v>5537</v>
      </c>
      <c r="AW5" s="18" t="s">
        <v>5537</v>
      </c>
      <c r="AX5" s="18" t="s">
        <v>5537</v>
      </c>
      <c r="AY5" s="18" t="s">
        <v>5537</v>
      </c>
      <c r="AZ5" s="18" t="s">
        <v>5537</v>
      </c>
      <c r="BA5" s="18" t="s">
        <v>5537</v>
      </c>
      <c r="BB5" s="18" t="s">
        <v>5537</v>
      </c>
      <c r="BC5" s="18" t="s">
        <v>5537</v>
      </c>
      <c r="BD5" s="18" t="s">
        <v>5537</v>
      </c>
      <c r="BE5" s="18" t="s">
        <v>5537</v>
      </c>
      <c r="BF5" s="18" t="s">
        <v>5537</v>
      </c>
      <c r="BG5" s="18" t="s">
        <v>5537</v>
      </c>
      <c r="BH5" s="18" t="s">
        <v>5833</v>
      </c>
      <c r="BI5" s="9" t="s">
        <v>5537</v>
      </c>
      <c r="BJ5" s="14"/>
      <c r="BK5" s="14" t="s">
        <v>5537</v>
      </c>
      <c r="BL5" s="14" t="str">
        <f>_xlfn.XLOOKUP(B5,'[4]cell downs 18042026 17h'!$B:$B,'[4]cell downs 18042026 17h'!$B:$B,"")</f>
        <v/>
      </c>
      <c r="BM5" s="14" t="str">
        <f>_xlfn.XLOOKUP(B5,'[5]Cells Huawei 19042026 15h'!$B:$B,'[5]Cells Huawei 19042026 15h'!$B:$B,"")</f>
        <v/>
      </c>
      <c r="BN5" s="9" t="str">
        <f>_xlfn.XLOOKUP(B5,'[6]cells down 19042026 9H40'!$B:$B,'[6]cells down 19042026 9H40'!$B:$B,"")</f>
        <v>LIT_618</v>
      </c>
      <c r="BO5" s="9" t="s">
        <v>5537</v>
      </c>
      <c r="BP5" s="9" t="s">
        <v>5537</v>
      </c>
      <c r="BQ5" s="115"/>
    </row>
    <row r="6" spans="1:69" s="9" customFormat="1" ht="19.95" customHeight="1" x14ac:dyDescent="0.3">
      <c r="A6" s="1" t="s">
        <v>1930</v>
      </c>
      <c r="B6" s="8" t="s">
        <v>1931</v>
      </c>
      <c r="C6" s="3" t="str">
        <f>_xlfn.XLOOKUP(B6,'[1]daily break down'!$D:$D,'[1]daily break down'!$E:$E,"")</f>
        <v>Douala</v>
      </c>
      <c r="D6" s="1" t="s">
        <v>21</v>
      </c>
      <c r="E6" s="1" t="s">
        <v>30</v>
      </c>
      <c r="F6" s="3" t="s">
        <v>31</v>
      </c>
      <c r="G6" s="1" t="s">
        <v>32</v>
      </c>
      <c r="H6" s="34" t="str">
        <f>_xlfn.XLOOKUP(B6,[2]CALCULATION!$B:$B,[2]CALCULATION!$H:$H,"")</f>
        <v>ZTE</v>
      </c>
      <c r="I6" s="28">
        <v>0</v>
      </c>
      <c r="J6" s="28">
        <v>0</v>
      </c>
      <c r="K6" s="28">
        <v>0</v>
      </c>
      <c r="L6" s="28">
        <v>2.0510340065006218E-3</v>
      </c>
      <c r="M6" s="28">
        <v>0</v>
      </c>
      <c r="N6" s="28">
        <v>0.20822453935559734</v>
      </c>
      <c r="O6" s="28">
        <v>6.6168140557538904E-2</v>
      </c>
      <c r="P6" s="28">
        <v>0</v>
      </c>
      <c r="Q6" s="28">
        <v>0</v>
      </c>
      <c r="R6" s="28">
        <v>0</v>
      </c>
      <c r="S6" s="94">
        <v>0</v>
      </c>
      <c r="T6" s="94">
        <f>_xlfn.XLOOKUP(B6,'[3]Nur des jours'!$B:$B,'[3]Nur des jours'!$U:$U,"")</f>
        <v>0</v>
      </c>
      <c r="U6" s="94">
        <v>0</v>
      </c>
      <c r="V6" s="94">
        <v>0</v>
      </c>
      <c r="W6" s="94">
        <v>0</v>
      </c>
      <c r="X6" s="94">
        <v>0</v>
      </c>
      <c r="Y6" s="94">
        <v>0</v>
      </c>
      <c r="Z6" s="94">
        <v>0</v>
      </c>
      <c r="AA6" s="94">
        <v>0</v>
      </c>
      <c r="AB6" s="94">
        <v>0</v>
      </c>
      <c r="AC6" s="94">
        <f>_xlfn.XLOOKUP(B6,'[3]Nur des jours'!$B:$B,'[3]Nur des jours'!$N:$N,"")</f>
        <v>38.226761606355566</v>
      </c>
      <c r="AD6" s="94">
        <v>38.226761606355566</v>
      </c>
      <c r="AE6" s="94">
        <v>19.508690734545919</v>
      </c>
      <c r="AF6" s="94">
        <v>16.685664596019869</v>
      </c>
      <c r="AG6" s="94">
        <v>57.219572381021173</v>
      </c>
      <c r="AH6" s="94">
        <v>38.226761606355566</v>
      </c>
      <c r="AI6" s="49" t="s">
        <v>5559</v>
      </c>
      <c r="AJ6" s="49"/>
      <c r="AK6" s="48" t="str" cm="1">
        <f t="array" ref="AK6">IFERROR(_xlfn.IFS(
AM6="MPR ISSUE","PDH",
AM6="BSS Hardware Issue","BSS",
AM6="Sites strategiques, MLL, Pylone, etc.","ENVTECH",
AM6="AKTIVCO DEFAUT GE &amp; POWER Cabinet","AKTIVCO",
AM6="AKTIVCO Coupure ENEO &amp; Baisse de tension","AKTIVCO GRID ONLY",
AM6="Coupure ENEO &amp; Baisse de tension","IHS GRID ONLY",
AM6="Defaut GE &amp; POWER Cabinet","IHS",
AM6="Sharing","Partners",
AM6="Sites strategiques &amp; DataCenter","SST &amp; DC",
AM6="Exclu","Exclu",
AM6="SAT","SAT",
AM6="SPARE-ISSUE","SPARE-ISSUE",
AM6="Fiber CAmtel","TRANS_FO_CAMTEL",
AM6="Fiber AOF","Fiber AOF",
AM6="Projet OCM (HUAWEI)","TRAVAUX-HUAWEI",
AM6="Projet OCM (NOKIA)","TRAVAUX-NOKIA",
AM6="ACCESS-ISSUE","ACCESS-ISSUE",
AM6="Projet OCM (ZTE, NOKIA, autres projets)","TRAVAUX OCM",
AM6="No root CAuse","No root cause",
AM6="ODU HS","PDH",
AM6="IP &amp; VLAN","PDH",
AM6="Warehouse HUAWEI","SPARE-ISSUE",
AM6="SPARE-HS","SPARE-ISSUE",
AM6="Power Telco","BSS",AM6="no impacts","no impacts"
),"")</f>
        <v>AKTIVCO GRID ONLY</v>
      </c>
      <c r="AL6" s="48" t="str" cm="1">
        <f t="array" ref="AL6">IFERROR(_xlfn.IFS(
AM6="MPR ISSUE","TX ISSUE",
AM6="BSS Hardware Issue","RAN ISSUE",
AM6="Sites strategiques, MLL, Pylone, etc.","ENVTECH",
AM6="AKTIVCO DEFAUT GE &amp; POWER Cabinet","POWER ISSUE",
AM6="AKTIVCO Coupure ENEO &amp; Baisse de tension","POWER ISSUE",
AM6="Coupure ENEO &amp; Baisse de tension","POWER ISSUE",
AM6="Defaut GE &amp; POWER Cabinet","POWER ISSUE",
AM6="Sharing","POWER ISSUE",
AM6="Sites strategiques &amp; DataCenter","POWER ISSUE",
AM6="Exclu","Exclu",
AM6="SAT","TX ISSUE",
AM6="SPARE-ISSUE","SPARE-ISSUE",
AM6="Fiber CAmtel","TX ISSUE",
AM6="Fiber AOF","TX ISSUE",
AM6="Projet OCM (HUAWEI)","TRAVAUX-HUAWEI",
AM6="Projet OCM (NOKIA)","TRAVAUX -NOKIA",
AM6="ACCESS-ISSUE","ACCESS-ISSUE",
AM6="Projet OCM (ZTE, NOKIA, autres projets)","TRAVAUX OCM",
AM6="No root CAuse","No root cause",
AM6="ODU HS","TX ISSUE",
AM6="IP &amp; VLAN","TX ISSUE",
AM6="Warehouse HUAWEI","SPARE-ISSUE",
AM6="SPARE-HS","SPARE-ISSUE",
AM6="Power Telco","RAN ISSUE",AM6="no impacts","no impacts"
),"")</f>
        <v>POWER ISSUE</v>
      </c>
      <c r="AM6" s="67" t="s">
        <v>5327</v>
      </c>
      <c r="AN6" s="48" t="str" cm="1">
        <f t="array" ref="AN6">IFERROR(_xlfn.IFS(
AM6="MPR ISSUE","ACTIVE",
AM6="BSS Hardware Issue","ACTIVE",
AM6="Sites strategiques, MLL, Pylone, etc.","PASSIVE",
AM6="AKTIVCO DEFAUT GE &amp; POWER Cabinet","PASSIVE",
AM6="AKTIVCO Coupure ENEO &amp; Baisse de tension","PASSIVE",
AM6="Coupure ENEO &amp; Baisse de tension","PASSIVE",
AM6="Defaut GE &amp; POWER Cabinet","PASSIVE",
AM6="Sharing","PASSIVE",
AM6="Sites strategiques &amp; DataCenter","PASSIVE",
AM6="Exclu","Exclu",
AM6="SAT","ACTIVE",
AM6="SPARE-ISSUE","SPARE-ISSUE",
AM6="Fiber CAmtel","ACTIVE",
AM6="Fiber AOF","ACTIVE",
AM6="Projet OCM (HUAWEI)","PLANNED WORKS",
AM6="Projet OCM (NOKIA)","PLANNED WORKS",
AM6="ACCESS-ISSUE","ACCESS-ISSUE",
AM6="Projet OCM (ZTE, NOKIA, autres projets)","PLANNED WORKS",
AM6="No root CAuse","No root cause",
AM6="ODU HS","ACTIVE",
AM6="IP &amp; VLAN","ACTIVE",
AM6="Warehouse HUAWEI","SPARE-ISSUE",
AM6="SPARE-HS","SPARE-ISSUE",
AM6="Power Telco","ACTIVE", AM6="no impacts","no impacts"
),"")</f>
        <v>PASSIVE</v>
      </c>
      <c r="AO6" s="93" t="s">
        <v>5807</v>
      </c>
      <c r="AP6" s="101" t="str">
        <f>B6</f>
        <v>LIT_732</v>
      </c>
      <c r="AR6" s="17" t="s">
        <v>5537</v>
      </c>
      <c r="AS6" s="7" t="s">
        <v>6594</v>
      </c>
      <c r="AT6" s="6"/>
      <c r="AU6" s="7"/>
      <c r="AV6" s="3" t="s">
        <v>5537</v>
      </c>
      <c r="AW6" s="18" t="s">
        <v>5537</v>
      </c>
      <c r="AX6" s="18" t="s">
        <v>5537</v>
      </c>
      <c r="AY6" s="18" t="s">
        <v>5537</v>
      </c>
      <c r="AZ6" s="18" t="s">
        <v>5537</v>
      </c>
      <c r="BA6" s="18" t="s">
        <v>5537</v>
      </c>
      <c r="BB6" s="18" t="s">
        <v>5537</v>
      </c>
      <c r="BC6" s="18" t="s">
        <v>5537</v>
      </c>
      <c r="BD6" s="18" t="s">
        <v>5537</v>
      </c>
      <c r="BE6" s="18" t="s">
        <v>5537</v>
      </c>
      <c r="BF6" s="18" t="s">
        <v>5537</v>
      </c>
      <c r="BG6" s="18" t="s">
        <v>5537</v>
      </c>
      <c r="BH6" s="18" t="s">
        <v>5808</v>
      </c>
      <c r="BI6" s="9" t="s">
        <v>5809</v>
      </c>
      <c r="BJ6" s="14"/>
      <c r="BK6" s="14" t="s">
        <v>5537</v>
      </c>
      <c r="BL6" s="14" t="str">
        <f>_xlfn.XLOOKUP(B6,'[4]cell downs 18042026 17h'!$B:$B,'[4]cell downs 18042026 17h'!$B:$B,"")</f>
        <v/>
      </c>
      <c r="BM6" s="14" t="str">
        <f>_xlfn.XLOOKUP(B6,'[5]Cells Huawei 19042026 15h'!$B:$B,'[5]Cells Huawei 19042026 15h'!$B:$B,"")</f>
        <v/>
      </c>
      <c r="BN6" s="9" t="str">
        <f>_xlfn.XLOOKUP(B6,'[6]cells down 19042026 9H40'!$B:$B,'[6]cells down 19042026 9H40'!$B:$B,"")</f>
        <v/>
      </c>
      <c r="BO6" s="9" t="s">
        <v>5537</v>
      </c>
      <c r="BP6" s="9" t="s">
        <v>5537</v>
      </c>
      <c r="BQ6" s="115"/>
    </row>
    <row r="7" spans="1:69" s="9" customFormat="1" x14ac:dyDescent="0.3">
      <c r="A7" s="1" t="s">
        <v>2593</v>
      </c>
      <c r="B7" s="8" t="s">
        <v>2594</v>
      </c>
      <c r="C7" s="3" t="str">
        <f>_xlfn.XLOOKUP(B7,'[1]daily break down'!$D:$D,'[1]daily break down'!$E:$E,"")</f>
        <v>NORD-OUEST</v>
      </c>
      <c r="D7" s="1" t="s">
        <v>11</v>
      </c>
      <c r="E7" s="1" t="s">
        <v>12</v>
      </c>
      <c r="F7" s="3" t="s">
        <v>51</v>
      </c>
      <c r="G7" s="1" t="s">
        <v>52</v>
      </c>
      <c r="H7" s="32" t="str">
        <f>_xlfn.XLOOKUP(B7,[2]CALCULATION!$B:$B,[2]CALCULATION!$H:$H,"")</f>
        <v>Huawei</v>
      </c>
      <c r="I7" s="28">
        <v>16.300191477400816</v>
      </c>
      <c r="J7" s="28">
        <v>11.879588965651065</v>
      </c>
      <c r="K7" s="28">
        <v>9.2782357825889701</v>
      </c>
      <c r="L7" s="28">
        <v>0</v>
      </c>
      <c r="M7" s="28">
        <v>0</v>
      </c>
      <c r="N7" s="28">
        <v>0</v>
      </c>
      <c r="O7" s="28">
        <v>0</v>
      </c>
      <c r="P7" s="28">
        <v>0</v>
      </c>
      <c r="Q7" s="28">
        <v>1.4938661598650813</v>
      </c>
      <c r="R7" s="28">
        <v>0</v>
      </c>
      <c r="S7" s="94">
        <v>0</v>
      </c>
      <c r="T7" s="94">
        <f>_xlfn.XLOOKUP(B7,'[3]Nur des jours'!$B:$B,'[3]Nur des jours'!$U:$U,"")</f>
        <v>0</v>
      </c>
      <c r="U7" s="94">
        <v>7.6873646317555711</v>
      </c>
      <c r="V7" s="94">
        <v>13.50973295893937</v>
      </c>
      <c r="W7" s="94">
        <v>0</v>
      </c>
      <c r="X7" s="94">
        <v>0</v>
      </c>
      <c r="Y7" s="94">
        <v>0</v>
      </c>
      <c r="Z7" s="94">
        <v>1.396504467330417</v>
      </c>
      <c r="AA7" s="94">
        <v>18.491409199476077</v>
      </c>
      <c r="AB7" s="94">
        <v>49.624428920792298</v>
      </c>
      <c r="AC7" s="94">
        <f>_xlfn.XLOOKUP(B7,'[3]Nur des jours'!$B:$B,'[3]Nur des jours'!$N:$N,"")</f>
        <v>37.964746470794701</v>
      </c>
      <c r="AD7" s="94">
        <v>37.964746470794701</v>
      </c>
      <c r="AE7" s="94">
        <v>20.793866327750003</v>
      </c>
      <c r="AF7" s="94">
        <v>26.543762389029993</v>
      </c>
      <c r="AG7" s="94">
        <v>50.019001700713766</v>
      </c>
      <c r="AH7" s="94">
        <v>37.964746470794701</v>
      </c>
      <c r="AI7" s="49" t="s">
        <v>5559</v>
      </c>
      <c r="AJ7" s="49"/>
      <c r="AK7" s="48" t="str" cm="1">
        <f t="array" ref="AK7">IFERROR(_xlfn.IFS(
AM7="MPR ISSUE","PDH",
AM7="BSS Hardware Issue","BSS",
AM7="Sites strategiques, MLL, Pylone, etc.","ENVTECH",
AM7="AKTIVCO DEFAUT GE &amp; POWER Cabinet","AKTIVCO",
AM7="AKTIVCO Coupure ENEO &amp; Baisse de tension","AKTIVCO GRID ONLY",
AM7="Coupure ENEO &amp; Baisse de tension","IHS GRID ONLY",
AM7="Defaut GE &amp; POWER Cabinet","IHS",
AM7="Sharing","Partners",
AM7="Sites strategiques &amp; DataCenter","SST &amp; DC",
AM7="Exclu","Exclu",
AM7="SAT","SAT",
AM7="SPARE-ISSUE","SPARE-ISSUE",
AM7="Fiber CAmtel","TRANS_FO_CAMTEL",
AM7="Fiber AOF","Fiber AOF",
AM7="Projet OCM (HUAWEI)","TRAVAUX-HUAWEI",
AM7="Projet OCM (NOKIA)","TRAVAUX-NOKIA",
AM7="ACCESS-ISSUE","ACCESS-ISSUE",
AM7="Projet OCM (ZTE, NOKIA, autres projets)","TRAVAUX OCM",
AM7="No root CAuse","No root cause",
AM7="ODU HS","PDH",
AM7="IP &amp; VLAN","PDH",
AM7="Warehouse HUAWEI","SPARE-ISSUE",
AM7="SPARE-HS","SPARE-ISSUE",
AM7="Power Telco","BSS",AM7="no impacts","no impacts"
),"")</f>
        <v>IHS</v>
      </c>
      <c r="AL7" s="48" t="str" cm="1">
        <f t="array" ref="AL7">IFERROR(_xlfn.IFS(
AM7="MPR ISSUE","TX ISSUE",
AM7="BSS Hardware Issue","RAN ISSUE",
AM7="Sites strategiques, MLL, Pylone, etc.","ENVTECH",
AM7="AKTIVCO DEFAUT GE &amp; POWER Cabinet","POWER ISSUE",
AM7="AKTIVCO Coupure ENEO &amp; Baisse de tension","POWER ISSUE",
AM7="Coupure ENEO &amp; Baisse de tension","POWER ISSUE",
AM7="Defaut GE &amp; POWER Cabinet","POWER ISSUE",
AM7="Sharing","POWER ISSUE",
AM7="Sites strategiques &amp; DataCenter","POWER ISSUE",
AM7="Exclu","Exclu",
AM7="SAT","TX ISSUE",
AM7="SPARE-ISSUE","SPARE-ISSUE",
AM7="Fiber CAmtel","TX ISSUE",
AM7="Fiber AOF","TX ISSUE",
AM7="Projet OCM (HUAWEI)","TRAVAUX-HUAWEI",
AM7="Projet OCM (NOKIA)","TRAVAUX -NOKIA",
AM7="ACCESS-ISSUE","ACCESS-ISSUE",
AM7="Projet OCM (ZTE, NOKIA, autres projets)","TRAVAUX OCM",
AM7="No root CAuse","No root cause",
AM7="ODU HS","TX ISSUE",
AM7="IP &amp; VLAN","TX ISSUE",
AM7="Warehouse HUAWEI","SPARE-ISSUE",
AM7="SPARE-HS","SPARE-ISSUE",
AM7="Power Telco","RAN ISSUE",AM7="no impacts","no impacts"
),"")</f>
        <v>POWER ISSUE</v>
      </c>
      <c r="AM7" s="67" t="s">
        <v>5330</v>
      </c>
      <c r="AN7" s="48" t="str" cm="1">
        <f t="array" ref="AN7">IFERROR(_xlfn.IFS(
AM7="MPR ISSUE","ACTIVE",
AM7="BSS Hardware Issue","ACTIVE",
AM7="Sites strategiques, MLL, Pylone, etc.","PASSIVE",
AM7="AKTIVCO DEFAUT GE &amp; POWER Cabinet","PASSIVE",
AM7="AKTIVCO Coupure ENEO &amp; Baisse de tension","PASSIVE",
AM7="Coupure ENEO &amp; Baisse de tension","PASSIVE",
AM7="Defaut GE &amp; POWER Cabinet","PASSIVE",
AM7="Sharing","PASSIVE",
AM7="Sites strategiques &amp; DataCenter","PASSIVE",
AM7="Exclu","Exclu",
AM7="SAT","ACTIVE",
AM7="SPARE-ISSUE","SPARE-ISSUE",
AM7="Fiber CAmtel","ACTIVE",
AM7="Fiber AOF","ACTIVE",
AM7="Projet OCM (HUAWEI)","PLANNED WORKS",
AM7="Projet OCM (NOKIA)","PLANNED WORKS",
AM7="ACCESS-ISSUE","ACCESS-ISSUE",
AM7="Projet OCM (ZTE, NOKIA, autres projets)","PLANNED WORKS",
AM7="No root CAuse","No root cause",
AM7="ODU HS","ACTIVE",
AM7="IP &amp; VLAN","ACTIVE",
AM7="Warehouse HUAWEI","SPARE-ISSUE",
AM7="SPARE-HS","SPARE-ISSUE",
AM7="Power Telco","ACTIVE", AM7="no impacts","no impacts"
),"")</f>
        <v>PASSIVE</v>
      </c>
      <c r="AO7" s="93" t="s">
        <v>5870</v>
      </c>
      <c r="AP7" s="127" t="str">
        <f>IFERROR(MID(AQ7, SEARCH("CTR_", AQ7), 7), IFERROR(MID(AQ7, SEARCH("SUO_", AQ7), 7), IFERROR(MID(AQ7, SEARCH("SUD_", AQ7), 7), IFERROR(MID(AQ7, SEARCH("NRO_", AQ7), 7), IFERROR(MID(AQ7, SEARCH("ADM_", AQ7), 7), IFERROR(MID(AQ7, SEARCH("NRD_", AQ7), 7), IFERROR(MID(AQ7, SEARCH("EXN_", AQ7), 7), IFERROR(MID(AQ7, SEARCH("LIT_", AQ7), 7), IFERROR(MID(AQ7, SEARCH("EST_", AQ7), 7), MID(AQ7, SEARCH("OST_",AQ7), 7))))))))))</f>
        <v>NRO_227</v>
      </c>
      <c r="AQ7" s="9" t="s">
        <v>6522</v>
      </c>
      <c r="AR7" s="17" t="s">
        <v>5537</v>
      </c>
      <c r="AS7" s="7" t="s">
        <v>6595</v>
      </c>
      <c r="AT7" s="6"/>
      <c r="AU7" s="7"/>
      <c r="AV7" s="3" t="s">
        <v>5537</v>
      </c>
      <c r="AW7" s="18" t="s">
        <v>5537</v>
      </c>
      <c r="AX7" s="18" t="s">
        <v>5537</v>
      </c>
      <c r="AY7" s="18" t="s">
        <v>5537</v>
      </c>
      <c r="AZ7" s="18" t="s">
        <v>5537</v>
      </c>
      <c r="BA7" s="18" t="s">
        <v>5537</v>
      </c>
      <c r="BB7" s="18" t="s">
        <v>5537</v>
      </c>
      <c r="BC7" s="18" t="s">
        <v>5537</v>
      </c>
      <c r="BD7" s="18" t="s">
        <v>5537</v>
      </c>
      <c r="BE7" s="18" t="s">
        <v>5537</v>
      </c>
      <c r="BF7" s="18" t="s">
        <v>5537</v>
      </c>
      <c r="BG7" s="18" t="s">
        <v>5537</v>
      </c>
      <c r="BH7" s="18" t="s">
        <v>5870</v>
      </c>
      <c r="BI7" s="9" t="s">
        <v>5537</v>
      </c>
      <c r="BJ7" s="14"/>
      <c r="BK7" s="14" t="s">
        <v>5537</v>
      </c>
      <c r="BL7" s="14" t="str">
        <f>_xlfn.XLOOKUP(B7,'[4]cell downs 18042026 17h'!$B:$B,'[4]cell downs 18042026 17h'!$B:$B,"")</f>
        <v/>
      </c>
      <c r="BM7" s="14" t="str">
        <f>_xlfn.XLOOKUP(B7,'[5]Cells Huawei 19042026 15h'!$B:$B,'[5]Cells Huawei 19042026 15h'!$B:$B,"")</f>
        <v/>
      </c>
      <c r="BN7" s="9" t="str">
        <f>_xlfn.XLOOKUP(B7,'[6]cells down 19042026 9H40'!$B:$B,'[6]cells down 19042026 9H40'!$B:$B,"")</f>
        <v/>
      </c>
      <c r="BO7" s="9" t="s">
        <v>2594</v>
      </c>
      <c r="BP7" s="9" t="s">
        <v>12</v>
      </c>
      <c r="BQ7" s="115"/>
    </row>
    <row r="8" spans="1:69" s="9" customFormat="1" ht="28.5" customHeight="1" x14ac:dyDescent="0.3">
      <c r="A8" s="1" t="s">
        <v>2595</v>
      </c>
      <c r="B8" s="8" t="s">
        <v>2596</v>
      </c>
      <c r="C8" s="3" t="str">
        <f>_xlfn.XLOOKUP(B8,'[1]daily break down'!$D:$D,'[1]daily break down'!$E:$E,"")</f>
        <v>NORD-OUEST</v>
      </c>
      <c r="D8" s="1" t="s">
        <v>11</v>
      </c>
      <c r="E8" s="1" t="s">
        <v>12</v>
      </c>
      <c r="F8" s="3" t="s">
        <v>51</v>
      </c>
      <c r="G8" s="1" t="s">
        <v>52</v>
      </c>
      <c r="H8" s="32" t="str">
        <f>_xlfn.XLOOKUP(B8,[2]CALCULATION!$B:$B,[2]CALCULATION!$H:$H,"")</f>
        <v>Huawei</v>
      </c>
      <c r="I8" s="28">
        <v>16.298675495743836</v>
      </c>
      <c r="J8" s="28">
        <v>11.220315295648525</v>
      </c>
      <c r="K8" s="28">
        <v>12.546995431366339</v>
      </c>
      <c r="L8" s="28">
        <v>11.037684093678394</v>
      </c>
      <c r="M8" s="28">
        <v>35.833722138040642</v>
      </c>
      <c r="N8" s="28">
        <v>35.428384313121192</v>
      </c>
      <c r="O8" s="28">
        <v>0</v>
      </c>
      <c r="P8" s="28">
        <v>0</v>
      </c>
      <c r="Q8" s="28">
        <v>1.4945082226845074</v>
      </c>
      <c r="R8" s="28">
        <v>0</v>
      </c>
      <c r="S8" s="94">
        <v>0</v>
      </c>
      <c r="T8" s="94">
        <f>_xlfn.XLOOKUP(B8,'[3]Nur des jours'!$B:$B,'[3]Nur des jours'!$U:$U,"")</f>
        <v>0</v>
      </c>
      <c r="U8" s="94">
        <v>7.8033818162102344</v>
      </c>
      <c r="V8" s="94">
        <v>12.650331875137333</v>
      </c>
      <c r="W8" s="94">
        <v>0</v>
      </c>
      <c r="X8" s="94">
        <v>0</v>
      </c>
      <c r="Y8" s="94">
        <v>0</v>
      </c>
      <c r="Z8" s="94">
        <v>1.3968254987401298</v>
      </c>
      <c r="AA8" s="94">
        <v>18.491409199476077</v>
      </c>
      <c r="AB8" s="94">
        <v>49.629315732251257</v>
      </c>
      <c r="AC8" s="94">
        <f>_xlfn.XLOOKUP(B8,'[3]Nur des jours'!$B:$B,'[3]Nur des jours'!$N:$N,"")</f>
        <v>37.881706346148903</v>
      </c>
      <c r="AD8" s="94">
        <v>37.881706346148903</v>
      </c>
      <c r="AE8" s="94">
        <v>20.785123636639771</v>
      </c>
      <c r="AF8" s="94">
        <v>26.535740332731521</v>
      </c>
      <c r="AG8" s="94">
        <v>49.867323258191107</v>
      </c>
      <c r="AH8" s="94">
        <v>37.881706346148903</v>
      </c>
      <c r="AI8" s="49" t="s">
        <v>5559</v>
      </c>
      <c r="AJ8" s="49"/>
      <c r="AK8" s="48" t="str" cm="1">
        <f t="array" ref="AK8">IFERROR(_xlfn.IFS(
AM8="MPR ISSUE","PDH",
AM8="BSS Hardware Issue","BSS",
AM8="Sites strategiques, MLL, Pylone, etc.","ENVTECH",
AM8="AKTIVCO DEFAUT GE &amp; POWER Cabinet","AKTIVCO",
AM8="AKTIVCO Coupure ENEO &amp; Baisse de tension","AKTIVCO GRID ONLY",
AM8="Coupure ENEO &amp; Baisse de tension","IHS GRID ONLY",
AM8="Defaut GE &amp; POWER Cabinet","IHS",
AM8="Sharing","Partners",
AM8="Sites strategiques &amp; DataCenter","SST &amp; DC",
AM8="Exclu","Exclu",
AM8="SAT","SAT",
AM8="SPARE-ISSUE","SPARE-ISSUE",
AM8="Fiber CAmtel","TRANS_FO_CAMTEL",
AM8="Fiber AOF","Fiber AOF",
AM8="Projet OCM (HUAWEI)","TRAVAUX-HUAWEI",
AM8="Projet OCM (NOKIA)","TRAVAUX-NOKIA",
AM8="ACCESS-ISSUE","ACCESS-ISSUE",
AM8="Projet OCM (ZTE, NOKIA, autres projets)","TRAVAUX OCM",
AM8="No root CAuse","No root cause",
AM8="ODU HS","PDH",
AM8="IP &amp; VLAN","PDH",
AM8="Warehouse HUAWEI","SPARE-ISSUE",
AM8="SPARE-HS","SPARE-ISSUE",
AM8="Power Telco","BSS",AM8="no impacts","no impacts"
),"")</f>
        <v>IHS</v>
      </c>
      <c r="AL8" s="48" t="str" cm="1">
        <f t="array" ref="AL8">IFERROR(_xlfn.IFS(
AM8="MPR ISSUE","TX ISSUE",
AM8="BSS Hardware Issue","RAN ISSUE",
AM8="Sites strategiques, MLL, Pylone, etc.","ENVTECH",
AM8="AKTIVCO DEFAUT GE &amp; POWER Cabinet","POWER ISSUE",
AM8="AKTIVCO Coupure ENEO &amp; Baisse de tension","POWER ISSUE",
AM8="Coupure ENEO &amp; Baisse de tension","POWER ISSUE",
AM8="Defaut GE &amp; POWER Cabinet","POWER ISSUE",
AM8="Sharing","POWER ISSUE",
AM8="Sites strategiques &amp; DataCenter","POWER ISSUE",
AM8="Exclu","Exclu",
AM8="SAT","TX ISSUE",
AM8="SPARE-ISSUE","SPARE-ISSUE",
AM8="Fiber CAmtel","TX ISSUE",
AM8="Fiber AOF","TX ISSUE",
AM8="Projet OCM (HUAWEI)","TRAVAUX-HUAWEI",
AM8="Projet OCM (NOKIA)","TRAVAUX -NOKIA",
AM8="ACCESS-ISSUE","ACCESS-ISSUE",
AM8="Projet OCM (ZTE, NOKIA, autres projets)","TRAVAUX OCM",
AM8="No root CAuse","No root cause",
AM8="ODU HS","TX ISSUE",
AM8="IP &amp; VLAN","TX ISSUE",
AM8="Warehouse HUAWEI","SPARE-ISSUE",
AM8="SPARE-HS","SPARE-ISSUE",
AM8="Power Telco","RAN ISSUE",AM8="no impacts","no impacts"
),"")</f>
        <v>POWER ISSUE</v>
      </c>
      <c r="AM8" s="67" t="s">
        <v>5330</v>
      </c>
      <c r="AN8" s="48" t="str" cm="1">
        <f t="array" ref="AN8">IFERROR(_xlfn.IFS(
AM8="MPR ISSUE","ACTIVE",
AM8="BSS Hardware Issue","ACTIVE",
AM8="Sites strategiques, MLL, Pylone, etc.","PASSIVE",
AM8="AKTIVCO DEFAUT GE &amp; POWER Cabinet","PASSIVE",
AM8="AKTIVCO Coupure ENEO &amp; Baisse de tension","PASSIVE",
AM8="Coupure ENEO &amp; Baisse de tension","PASSIVE",
AM8="Defaut GE &amp; POWER Cabinet","PASSIVE",
AM8="Sharing","PASSIVE",
AM8="Sites strategiques &amp; DataCenter","PASSIVE",
AM8="Exclu","Exclu",
AM8="SAT","ACTIVE",
AM8="SPARE-ISSUE","SPARE-ISSUE",
AM8="Fiber CAmtel","ACTIVE",
AM8="Fiber AOF","ACTIVE",
AM8="Projet OCM (HUAWEI)","PLANNED WORKS",
AM8="Projet OCM (NOKIA)","PLANNED WORKS",
AM8="ACCESS-ISSUE","ACCESS-ISSUE",
AM8="Projet OCM (ZTE, NOKIA, autres projets)","PLANNED WORKS",
AM8="No root CAuse","No root cause",
AM8="ODU HS","ACTIVE",
AM8="IP &amp; VLAN","ACTIVE",
AM8="Warehouse HUAWEI","SPARE-ISSUE",
AM8="SPARE-HS","SPARE-ISSUE",
AM8="Power Telco","ACTIVE", AM8="no impacts","no impacts"
),"")</f>
        <v>PASSIVE</v>
      </c>
      <c r="AO8" s="93" t="s">
        <v>5870</v>
      </c>
      <c r="AP8" s="127" t="str">
        <f>IFERROR(MID(AQ8, SEARCH("CTR_", AQ8), 7), IFERROR(MID(AQ8, SEARCH("SUO_", AQ8), 7), IFERROR(MID(AQ8, SEARCH("SUD_", AQ8), 7), IFERROR(MID(AQ8, SEARCH("NRO_", AQ8), 7), IFERROR(MID(AQ8, SEARCH("ADM_", AQ8), 7), IFERROR(MID(AQ8, SEARCH("NRD_", AQ8), 7), IFERROR(MID(AQ8, SEARCH("EXN_", AQ8), 7), IFERROR(MID(AQ8, SEARCH("LIT_", AQ8), 7), IFERROR(MID(AQ8, SEARCH("EST_", AQ8), 7), MID(AQ8, SEARCH("OST_",AQ8), 7))))))))))</f>
        <v>NRO_227</v>
      </c>
      <c r="AQ8" s="9" t="s">
        <v>6522</v>
      </c>
      <c r="AR8" s="17" t="s">
        <v>5537</v>
      </c>
      <c r="AS8" s="7" t="s">
        <v>6595</v>
      </c>
      <c r="AT8" s="6"/>
      <c r="AU8" s="7"/>
      <c r="AV8" s="3" t="s">
        <v>5537</v>
      </c>
      <c r="AW8" s="18" t="s">
        <v>5537</v>
      </c>
      <c r="AX8" s="18" t="s">
        <v>5537</v>
      </c>
      <c r="AY8" s="18" t="s">
        <v>5537</v>
      </c>
      <c r="AZ8" s="18" t="s">
        <v>5537</v>
      </c>
      <c r="BA8" s="18" t="s">
        <v>5537</v>
      </c>
      <c r="BB8" s="18" t="s">
        <v>5537</v>
      </c>
      <c r="BC8" s="18" t="s">
        <v>5537</v>
      </c>
      <c r="BD8" s="18" t="s">
        <v>5537</v>
      </c>
      <c r="BE8" s="18" t="s">
        <v>5537</v>
      </c>
      <c r="BF8" s="18" t="s">
        <v>5537</v>
      </c>
      <c r="BG8" s="18" t="s">
        <v>5537</v>
      </c>
      <c r="BH8" s="18" t="s">
        <v>5870</v>
      </c>
      <c r="BI8" s="9" t="s">
        <v>5537</v>
      </c>
      <c r="BJ8" s="14"/>
      <c r="BK8" s="14" t="s">
        <v>5537</v>
      </c>
      <c r="BL8" s="14" t="str">
        <f>_xlfn.XLOOKUP(B8,'[4]cell downs 18042026 17h'!$B:$B,'[4]cell downs 18042026 17h'!$B:$B,"")</f>
        <v/>
      </c>
      <c r="BM8" s="14" t="str">
        <f>_xlfn.XLOOKUP(B8,'[5]Cells Huawei 19042026 15h'!$B:$B,'[5]Cells Huawei 19042026 15h'!$B:$B,"")</f>
        <v/>
      </c>
      <c r="BN8" s="9" t="str">
        <f>_xlfn.XLOOKUP(B8,'[6]cells down 19042026 9H40'!$B:$B,'[6]cells down 19042026 9H40'!$B:$B,"")</f>
        <v/>
      </c>
      <c r="BO8" s="9" t="s">
        <v>2596</v>
      </c>
      <c r="BP8" s="9" t="s">
        <v>5537</v>
      </c>
      <c r="BQ8" s="115"/>
    </row>
    <row r="9" spans="1:69" s="9" customFormat="1" x14ac:dyDescent="0.3">
      <c r="A9" s="1" t="s">
        <v>1565</v>
      </c>
      <c r="B9" s="8" t="s">
        <v>1566</v>
      </c>
      <c r="C9" s="3" t="str">
        <f>_xlfn.XLOOKUP(B9,'[1]daily break down'!$D:$D,'[1]daily break down'!$E:$E,"")</f>
        <v>Yaounde</v>
      </c>
      <c r="D9" s="1" t="s">
        <v>21</v>
      </c>
      <c r="E9" s="1" t="s">
        <v>30</v>
      </c>
      <c r="F9" s="3" t="s">
        <v>37</v>
      </c>
      <c r="G9" s="1" t="s">
        <v>38</v>
      </c>
      <c r="H9" s="34" t="str">
        <f>_xlfn.XLOOKUP(B9,[2]CALCULATION!$B:$B,[2]CALCULATION!$H:$H,"")</f>
        <v>ZTE</v>
      </c>
      <c r="I9" s="28">
        <v>0</v>
      </c>
      <c r="J9" s="28">
        <v>0</v>
      </c>
      <c r="K9" s="28">
        <v>0</v>
      </c>
      <c r="L9" s="28">
        <v>0</v>
      </c>
      <c r="M9" s="28">
        <v>0</v>
      </c>
      <c r="N9" s="28">
        <v>0</v>
      </c>
      <c r="O9" s="28">
        <v>0</v>
      </c>
      <c r="P9" s="28">
        <v>2.0062322897672304</v>
      </c>
      <c r="Q9" s="28">
        <v>48.931036745968562</v>
      </c>
      <c r="R9" s="28">
        <v>12.206844817696965</v>
      </c>
      <c r="S9" s="94">
        <v>12.24872158158621</v>
      </c>
      <c r="T9" s="94">
        <f>_xlfn.XLOOKUP(B9,'[3]Nur des jours'!$B:$B,'[3]Nur des jours'!$U:$U,"")</f>
        <v>13.868556899607057</v>
      </c>
      <c r="U9" s="94">
        <v>13.868556899607057</v>
      </c>
      <c r="V9" s="94">
        <v>13.868556899607057</v>
      </c>
      <c r="W9" s="94">
        <v>13.868556899607057</v>
      </c>
      <c r="X9" s="94">
        <v>13.339711157339634</v>
      </c>
      <c r="Y9" s="94">
        <v>12.01030225463926</v>
      </c>
      <c r="Z9" s="94">
        <v>49.656121854962294</v>
      </c>
      <c r="AA9" s="94">
        <v>49.229471111453563</v>
      </c>
      <c r="AB9" s="94">
        <v>25.650962523506635</v>
      </c>
      <c r="AC9" s="94">
        <f>_xlfn.XLOOKUP(B9,'[3]Nur des jours'!$B:$B,'[3]Nur des jours'!$N:$N,"")</f>
        <v>37.726362814004389</v>
      </c>
      <c r="AD9" s="94">
        <v>37.726362814004389</v>
      </c>
      <c r="AE9" s="94">
        <v>22.85526799595538</v>
      </c>
      <c r="AF9" s="94">
        <v>19.841839050562541</v>
      </c>
      <c r="AG9" s="94">
        <v>53.311809016628473</v>
      </c>
      <c r="AH9" s="94">
        <v>37.726362814004389</v>
      </c>
      <c r="AI9" s="49" t="s">
        <v>5559</v>
      </c>
      <c r="AJ9" s="49"/>
      <c r="AK9" s="48" t="str" cm="1">
        <f t="array" ref="AK9">IFERROR(_xlfn.IFS(
AM9="MPR ISSUE","PDH",
AM9="BSS Hardware Issue","BSS",
AM9="Sites strategiques, MLL, Pylone, etc.","ENVTECH",
AM9="AKTIVCO DEFAUT GE &amp; POWER Cabinet","AKTIVCO",
AM9="AKTIVCO Coupure ENEO &amp; Baisse de tension","AKTIVCO GRID ONLY",
AM9="Coupure ENEO &amp; Baisse de tension","IHS GRID ONLY",
AM9="Defaut GE &amp; POWER Cabinet","IHS",
AM9="Sharing","Partners",
AM9="Sites strategiques &amp; DataCenter","SST &amp; DC",
AM9="Exclu","Exclu",
AM9="SAT","SAT",
AM9="SPARE-ISSUE","SPARE-ISSUE",
AM9="Fiber CAmtel","TRANS_FO_CAMTEL",
AM9="Fiber AOF","Fiber AOF",
AM9="Projet OCM (HUAWEI)","TRAVAUX-HUAWEI",
AM9="Projet OCM (NOKIA)","TRAVAUX-NOKIA",
AM9="ACCESS-ISSUE","ACCESS-ISSUE",
AM9="Projet OCM (ZTE, NOKIA, autres projets)","TRAVAUX OCM",
AM9="No root CAuse","No root cause",
AM9="ODU HS","PDH",
AM9="IP &amp; VLAN","PDH",
AM9="Warehouse HUAWEI","SPARE-ISSUE",
AM9="SPARE-HS","SPARE-ISSUE",
AM9="Power Telco","BSS",AM9="no impacts","no impacts"
),"")</f>
        <v>AKTIVCO GRID ONLY</v>
      </c>
      <c r="AL9" s="48" t="str" cm="1">
        <f t="array" ref="AL9">IFERROR(_xlfn.IFS(
AM9="MPR ISSUE","TX ISSUE",
AM9="BSS Hardware Issue","RAN ISSUE",
AM9="Sites strategiques, MLL, Pylone, etc.","ENVTECH",
AM9="AKTIVCO DEFAUT GE &amp; POWER Cabinet","POWER ISSUE",
AM9="AKTIVCO Coupure ENEO &amp; Baisse de tension","POWER ISSUE",
AM9="Coupure ENEO &amp; Baisse de tension","POWER ISSUE",
AM9="Defaut GE &amp; POWER Cabinet","POWER ISSUE",
AM9="Sharing","POWER ISSUE",
AM9="Sites strategiques &amp; DataCenter","POWER ISSUE",
AM9="Exclu","Exclu",
AM9="SAT","TX ISSUE",
AM9="SPARE-ISSUE","SPARE-ISSUE",
AM9="Fiber CAmtel","TX ISSUE",
AM9="Fiber AOF","TX ISSUE",
AM9="Projet OCM (HUAWEI)","TRAVAUX-HUAWEI",
AM9="Projet OCM (NOKIA)","TRAVAUX -NOKIA",
AM9="ACCESS-ISSUE","ACCESS-ISSUE",
AM9="Projet OCM (ZTE, NOKIA, autres projets)","TRAVAUX OCM",
AM9="No root CAuse","No root cause",
AM9="ODU HS","TX ISSUE",
AM9="IP &amp; VLAN","TX ISSUE",
AM9="Warehouse HUAWEI","SPARE-ISSUE",
AM9="SPARE-HS","SPARE-ISSUE",
AM9="Power Telco","RAN ISSUE",AM9="no impacts","no impacts"
),"")</f>
        <v>POWER ISSUE</v>
      </c>
      <c r="AM9" s="67" t="s">
        <v>5327</v>
      </c>
      <c r="AN9" s="48" t="str" cm="1">
        <f t="array" ref="AN9">IFERROR(_xlfn.IFS(
AM9="MPR ISSUE","ACTIVE",
AM9="BSS Hardware Issue","ACTIVE",
AM9="Sites strategiques, MLL, Pylone, etc.","PASSIVE",
AM9="AKTIVCO DEFAUT GE &amp; POWER Cabinet","PASSIVE",
AM9="AKTIVCO Coupure ENEO &amp; Baisse de tension","PASSIVE",
AM9="Coupure ENEO &amp; Baisse de tension","PASSIVE",
AM9="Defaut GE &amp; POWER Cabinet","PASSIVE",
AM9="Sharing","PASSIVE",
AM9="Sites strategiques &amp; DataCenter","PASSIVE",
AM9="Exclu","Exclu",
AM9="SAT","ACTIVE",
AM9="SPARE-ISSUE","SPARE-ISSUE",
AM9="Fiber CAmtel","ACTIVE",
AM9="Fiber AOF","ACTIVE",
AM9="Projet OCM (HUAWEI)","PLANNED WORKS",
AM9="Projet OCM (NOKIA)","PLANNED WORKS",
AM9="ACCESS-ISSUE","ACCESS-ISSUE",
AM9="Projet OCM (ZTE, NOKIA, autres projets)","PLANNED WORKS",
AM9="No root CAuse","No root cause",
AM9="ODU HS","ACTIVE",
AM9="IP &amp; VLAN","ACTIVE",
AM9="Warehouse HUAWEI","SPARE-ISSUE",
AM9="SPARE-HS","SPARE-ISSUE",
AM9="Power Telco","ACTIVE", AM9="no impacts","no impacts"
),"")</f>
        <v>PASSIVE</v>
      </c>
      <c r="AO9" s="93" t="s">
        <v>5897</v>
      </c>
      <c r="AP9" s="101" t="str">
        <f t="shared" ref="AP9:AP36" si="1">B9</f>
        <v>CTR_841</v>
      </c>
      <c r="AR9" s="17" t="s">
        <v>5537</v>
      </c>
      <c r="AS9" s="7" t="s">
        <v>6596</v>
      </c>
      <c r="AT9" s="6"/>
      <c r="AU9" s="7"/>
      <c r="AV9" s="3" t="s">
        <v>5537</v>
      </c>
      <c r="AW9" s="18" t="s">
        <v>5537</v>
      </c>
      <c r="AX9" s="18" t="s">
        <v>5537</v>
      </c>
      <c r="AY9" s="18" t="s">
        <v>5537</v>
      </c>
      <c r="AZ9" s="18" t="s">
        <v>5537</v>
      </c>
      <c r="BA9" s="18" t="s">
        <v>5537</v>
      </c>
      <c r="BB9" s="18" t="s">
        <v>5898</v>
      </c>
      <c r="BC9" s="18" t="s">
        <v>5537</v>
      </c>
      <c r="BD9" s="18" t="s">
        <v>5537</v>
      </c>
      <c r="BE9" s="18" t="s">
        <v>5537</v>
      </c>
      <c r="BF9" s="18" t="s">
        <v>5537</v>
      </c>
      <c r="BG9" s="18" t="s">
        <v>5847</v>
      </c>
      <c r="BH9" s="18" t="s">
        <v>5848</v>
      </c>
      <c r="BI9" s="9" t="s">
        <v>5537</v>
      </c>
      <c r="BJ9" s="14"/>
      <c r="BK9" s="14" t="s">
        <v>5537</v>
      </c>
      <c r="BL9" s="14" t="str">
        <f>_xlfn.XLOOKUP(B9,'[4]cell downs 18042026 17h'!$B:$B,'[4]cell downs 18042026 17h'!$B:$B,"")</f>
        <v/>
      </c>
      <c r="BM9" s="14" t="str">
        <f>_xlfn.XLOOKUP(B9,'[5]Cells Huawei 19042026 15h'!$B:$B,'[5]Cells Huawei 19042026 15h'!$B:$B,"")</f>
        <v/>
      </c>
      <c r="BN9" s="9" t="str">
        <f>_xlfn.XLOOKUP(B9,'[6]cells down 19042026 9H40'!$B:$B,'[6]cells down 19042026 9H40'!$B:$B,"")</f>
        <v/>
      </c>
      <c r="BO9" s="9" t="s">
        <v>5537</v>
      </c>
      <c r="BP9" s="9" t="s">
        <v>5537</v>
      </c>
      <c r="BQ9" s="115"/>
    </row>
    <row r="10" spans="1:69" s="9" customFormat="1" ht="19.5" customHeight="1" x14ac:dyDescent="0.3">
      <c r="A10" s="1" t="s">
        <v>708</v>
      </c>
      <c r="B10" s="8" t="s">
        <v>709</v>
      </c>
      <c r="C10" s="3" t="str">
        <f>_xlfn.XLOOKUP(B10,'[1]daily break down'!$D:$D,'[1]daily break down'!$E:$E,"")</f>
        <v>Yaounde</v>
      </c>
      <c r="D10" s="1" t="s">
        <v>21</v>
      </c>
      <c r="E10" s="1" t="s">
        <v>710</v>
      </c>
      <c r="F10" s="3" t="s">
        <v>37</v>
      </c>
      <c r="G10" s="1" t="s">
        <v>708</v>
      </c>
      <c r="H10" s="34" t="str">
        <f>_xlfn.XLOOKUP(B10,[2]CALCULATION!$B:$B,[2]CALCULATION!$H:$H,"")</f>
        <v>ZTE</v>
      </c>
      <c r="I10" s="28">
        <v>0</v>
      </c>
      <c r="J10" s="28">
        <v>0</v>
      </c>
      <c r="K10" s="28">
        <v>0</v>
      </c>
      <c r="L10" s="28">
        <v>0</v>
      </c>
      <c r="M10" s="28">
        <v>8.6248298533528516</v>
      </c>
      <c r="N10" s="28">
        <v>8.5509212888055615</v>
      </c>
      <c r="O10" s="28">
        <v>0</v>
      </c>
      <c r="P10" s="28">
        <v>4.9264410029877332</v>
      </c>
      <c r="Q10" s="28">
        <v>33.859289792913337</v>
      </c>
      <c r="R10" s="28">
        <v>36.982818398952162</v>
      </c>
      <c r="S10" s="94">
        <v>36.982604378012347</v>
      </c>
      <c r="T10" s="94">
        <f>_xlfn.XLOOKUP(B10,'[3]Nur des jours'!$B:$B,'[3]Nur des jours'!$U:$U,"")</f>
        <v>36.982818398952162</v>
      </c>
      <c r="U10" s="94">
        <v>36.982818398952162</v>
      </c>
      <c r="V10" s="94">
        <v>36.982729223560575</v>
      </c>
      <c r="W10" s="94">
        <v>36.982818398952162</v>
      </c>
      <c r="X10" s="94">
        <v>36.982818398952162</v>
      </c>
      <c r="Y10" s="94">
        <v>36.982818398952162</v>
      </c>
      <c r="Z10" s="94">
        <v>36.982818398952162</v>
      </c>
      <c r="AA10" s="94">
        <v>36.982818398952162</v>
      </c>
      <c r="AB10" s="94">
        <v>36.982818398952162</v>
      </c>
      <c r="AC10" s="94">
        <f>_xlfn.XLOOKUP(B10,'[3]Nur des jours'!$B:$B,'[3]Nur des jours'!$N:$N,"")</f>
        <v>36.982586542934037</v>
      </c>
      <c r="AD10" s="94">
        <v>36.982586542934037</v>
      </c>
      <c r="AE10" s="94">
        <v>32.371312582680879</v>
      </c>
      <c r="AF10" s="94">
        <v>27.540622418066651</v>
      </c>
      <c r="AG10" s="94">
        <v>44.323621535370265</v>
      </c>
      <c r="AH10" s="94">
        <v>36.982586542934037</v>
      </c>
      <c r="AI10" s="49" t="s">
        <v>6658</v>
      </c>
      <c r="AJ10" s="49" t="s">
        <v>5536</v>
      </c>
      <c r="AK10" s="48" t="str" cm="1">
        <f t="array" ref="AK10">IFERROR(_xlfn.IFS(
AM10="MPR ISSUE","PDH",
AM10="BSS Hardware Issue","BSS",
AM10="Sites strategiques, MLL, Pylone, etc.","ENVTECH",
AM10="AKTIVCO DEFAUT GE &amp; POWER Cabinet","AKTIVCO",
AM10="AKTIVCO Coupure ENEO &amp; Baisse de tension","AKTIVCO GRID ONLY",
AM10="Coupure ENEO &amp; Baisse de tension","IHS GRID ONLY",
AM10="Defaut GE &amp; POWER Cabinet","IHS",
AM10="Sharing","Partners",
AM10="Sites strategiques &amp; DataCenter","SST &amp; DC",
AM10="Exclu","Exclu",
AM10="SAT","SAT",
AM10="SPARE-ISSUE","SPARE-ISSUE",
AM10="Fiber CAmtel","TRANS_FO_CAMTEL",
AM10="Fiber AOF","Fiber AOF",
AM10="Projet OCM (HUAWEI)","TRAVAUX-HUAWEI",
AM10="Projet OCM (NOKIA)","TRAVAUX-NOKIA",
AM10="ACCESS-ISSUE","ACCESS-ISSUE",
AM10="Projet OCM (ZTE, NOKIA, autres projets)","TRAVAUX OCM",
AM10="No root CAuse","No root cause",
AM10="ODU HS","PDH",
AM10="IP &amp; VLAN","PDH",
AM10="Warehouse HUAWEI","SPARE-ISSUE",
AM10="SPARE-HS","SPARE-ISSUE",
AM10="Power Telco","BSS",AM10="no impacts","no impacts"
),"")</f>
        <v>Exclu</v>
      </c>
      <c r="AL10" s="48" t="str" cm="1">
        <f t="array" ref="AL10">IFERROR(_xlfn.IFS(
AM10="MPR ISSUE","TX ISSUE",
AM10="BSS Hardware Issue","RAN ISSUE",
AM10="Sites strategiques, MLL, Pylone, etc.","ENVTECH",
AM10="AKTIVCO DEFAUT GE &amp; POWER Cabinet","POWER ISSUE",
AM10="AKTIVCO Coupure ENEO &amp; Baisse de tension","POWER ISSUE",
AM10="Coupure ENEO &amp; Baisse de tension","POWER ISSUE",
AM10="Defaut GE &amp; POWER Cabinet","POWER ISSUE",
AM10="Sharing","POWER ISSUE",
AM10="Sites strategiques &amp; DataCenter","POWER ISSUE",
AM10="Exclu","Exclu",
AM10="SAT","TX ISSUE",
AM10="SPARE-ISSUE","SPARE-ISSUE",
AM10="Fiber CAmtel","TX ISSUE",
AM10="Fiber AOF","TX ISSUE",
AM10="Projet OCM (HUAWEI)","TRAVAUX-HUAWEI",
AM10="Projet OCM (NOKIA)","TRAVAUX -NOKIA",
AM10="ACCESS-ISSUE","ACCESS-ISSUE",
AM10="Projet OCM (ZTE, NOKIA, autres projets)","TRAVAUX OCM",
AM10="No root CAuse","No root cause",
AM10="ODU HS","TX ISSUE",
AM10="IP &amp; VLAN","TX ISSUE",
AM10="Warehouse HUAWEI","SPARE-ISSUE",
AM10="SPARE-HS","SPARE-ISSUE",
AM10="Power Telco","RAN ISSUE",AM10="no impacts","no impacts"
),"")</f>
        <v>Exclu</v>
      </c>
      <c r="AM10" s="67" t="s">
        <v>6588</v>
      </c>
      <c r="AN10" s="48" t="str" cm="1">
        <f t="array" ref="AN10">IFERROR(_xlfn.IFS(
AM10="MPR ISSUE","ACTIVE",
AM10="BSS Hardware Issue","ACTIVE",
AM10="Sites strategiques, MLL, Pylone, etc.","PASSIVE",
AM10="AKTIVCO DEFAUT GE &amp; POWER Cabinet","PASSIVE",
AM10="AKTIVCO Coupure ENEO &amp; Baisse de tension","PASSIVE",
AM10="Coupure ENEO &amp; Baisse de tension","PASSIVE",
AM10="Defaut GE &amp; POWER Cabinet","PASSIVE",
AM10="Sharing","PASSIVE",
AM10="Sites strategiques &amp; DataCenter","PASSIVE",
AM10="Exclu","Exclu",
AM10="SAT","ACTIVE",
AM10="SPARE-ISSUE","SPARE-ISSUE",
AM10="Fiber CAmtel","ACTIVE",
AM10="Fiber AOF","ACTIVE",
AM10="Projet OCM (HUAWEI)","PLANNED WORKS",
AM10="Projet OCM (NOKIA)","PLANNED WORKS",
AM10="ACCESS-ISSUE","ACCESS-ISSUE",
AM10="Projet OCM (ZTE, NOKIA, autres projets)","PLANNED WORKS",
AM10="No root CAuse","No root cause",
AM10="ODU HS","ACTIVE",
AM10="IP &amp; VLAN","ACTIVE",
AM10="Warehouse HUAWEI","SPARE-ISSUE",
AM10="SPARE-HS","SPARE-ISSUE",
AM10="Power Telco","ACTIVE", AM10="no impacts","no impacts"
),"")</f>
        <v>Exclu</v>
      </c>
      <c r="AO10" s="93" t="s">
        <v>5823</v>
      </c>
      <c r="AP10" s="101" t="str">
        <f t="shared" si="1"/>
        <v>CTR_667</v>
      </c>
      <c r="AR10" s="17" t="s">
        <v>5537</v>
      </c>
      <c r="AS10" s="7" t="s">
        <v>6597</v>
      </c>
      <c r="AT10" s="6"/>
      <c r="AU10" s="7"/>
      <c r="AV10" s="3" t="s">
        <v>5537</v>
      </c>
      <c r="AW10" s="18" t="s">
        <v>5537</v>
      </c>
      <c r="AX10" s="18" t="s">
        <v>5537</v>
      </c>
      <c r="AY10" s="18" t="s">
        <v>5537</v>
      </c>
      <c r="AZ10" s="18" t="s">
        <v>5537</v>
      </c>
      <c r="BA10" s="18" t="s">
        <v>5537</v>
      </c>
      <c r="BB10" s="18" t="s">
        <v>5537</v>
      </c>
      <c r="BC10" s="18" t="s">
        <v>5537</v>
      </c>
      <c r="BD10" s="18" t="s">
        <v>5537</v>
      </c>
      <c r="BE10" s="18" t="s">
        <v>5537</v>
      </c>
      <c r="BF10" s="18" t="s">
        <v>5824</v>
      </c>
      <c r="BG10" s="18" t="s">
        <v>5537</v>
      </c>
      <c r="BH10" s="18" t="s">
        <v>5825</v>
      </c>
      <c r="BI10" s="9" t="s">
        <v>5826</v>
      </c>
      <c r="BJ10" s="14"/>
      <c r="BK10" s="14" t="s">
        <v>5537</v>
      </c>
      <c r="BL10" s="14" t="str">
        <f>_xlfn.XLOOKUP(B10,'[4]cell downs 18042026 17h'!$B:$B,'[4]cell downs 18042026 17h'!$B:$B,"")</f>
        <v/>
      </c>
      <c r="BM10" s="14" t="str">
        <f>_xlfn.XLOOKUP(B10,'[5]Cells Huawei 19042026 15h'!$B:$B,'[5]Cells Huawei 19042026 15h'!$B:$B,"")</f>
        <v/>
      </c>
      <c r="BN10" s="9" t="str">
        <f>_xlfn.XLOOKUP(B10,'[6]cells down 19042026 9H40'!$B:$B,'[6]cells down 19042026 9H40'!$B:$B,"")</f>
        <v/>
      </c>
      <c r="BO10" s="9" t="s">
        <v>5537</v>
      </c>
      <c r="BP10" s="9" t="s">
        <v>5537</v>
      </c>
      <c r="BQ10" s="115"/>
    </row>
    <row r="11" spans="1:69" s="9" customFormat="1" ht="19.05" customHeight="1" x14ac:dyDescent="0.3">
      <c r="A11" s="1" t="s">
        <v>306</v>
      </c>
      <c r="B11" s="8" t="s">
        <v>307</v>
      </c>
      <c r="C11" s="3" t="str">
        <f>_xlfn.XLOOKUP(B11,'[1]daily break down'!$D:$D,'[1]daily break down'!$E:$E,"")</f>
        <v>Yaounde</v>
      </c>
      <c r="D11" s="1" t="s">
        <v>21</v>
      </c>
      <c r="E11" s="1" t="s">
        <v>36</v>
      </c>
      <c r="F11" s="3" t="s">
        <v>37</v>
      </c>
      <c r="G11" s="1" t="s">
        <v>38</v>
      </c>
      <c r="H11" s="34" t="str">
        <f>_xlfn.XLOOKUP(B11,[2]CALCULATION!$B:$B,[2]CALCULATION!$H:$H,"")</f>
        <v>ZTE</v>
      </c>
      <c r="I11" s="28">
        <v>0</v>
      </c>
      <c r="J11" s="28">
        <v>0</v>
      </c>
      <c r="K11" s="28">
        <v>17.747383237309279</v>
      </c>
      <c r="L11" s="28">
        <v>2.0039672348209212</v>
      </c>
      <c r="M11" s="28">
        <v>3.492482871190786</v>
      </c>
      <c r="N11" s="28">
        <v>0.71684530281109249</v>
      </c>
      <c r="O11" s="28">
        <v>1.4686116889676488</v>
      </c>
      <c r="P11" s="28">
        <v>17.352318417500644</v>
      </c>
      <c r="Q11" s="28">
        <v>6.2770914839641234</v>
      </c>
      <c r="R11" s="28">
        <v>31.937274742960852</v>
      </c>
      <c r="S11" s="94">
        <v>6.2940883136006009</v>
      </c>
      <c r="T11" s="94">
        <f>_xlfn.XLOOKUP(B11,'[3]Nur des jours'!$B:$B,'[3]Nur des jours'!$U:$U,"")</f>
        <v>0</v>
      </c>
      <c r="U11" s="94">
        <v>43.2320336555062</v>
      </c>
      <c r="V11" s="94">
        <v>12.966369462921584</v>
      </c>
      <c r="W11" s="94">
        <v>0</v>
      </c>
      <c r="X11" s="94">
        <v>24.664165475283429</v>
      </c>
      <c r="Y11" s="94">
        <v>0</v>
      </c>
      <c r="Z11" s="94">
        <v>0</v>
      </c>
      <c r="AA11" s="94">
        <v>7.9529289479015972</v>
      </c>
      <c r="AB11" s="94">
        <v>0</v>
      </c>
      <c r="AC11" s="94">
        <f>_xlfn.XLOOKUP(B11,'[3]Nur des jours'!$B:$B,'[3]Nur des jours'!$N:$N,"")</f>
        <v>32.976007539244321</v>
      </c>
      <c r="AD11" s="94">
        <v>32.976007539244321</v>
      </c>
      <c r="AE11" s="94">
        <v>14.798753242289447</v>
      </c>
      <c r="AF11" s="94">
        <v>12.753050718946248</v>
      </c>
      <c r="AG11" s="94">
        <v>50.972164765675821</v>
      </c>
      <c r="AH11" s="94">
        <v>32.976007539244321</v>
      </c>
      <c r="AI11" s="49" t="s">
        <v>5559</v>
      </c>
      <c r="AJ11" s="49"/>
      <c r="AK11" s="48" t="str" cm="1">
        <f t="array" ref="AK11">IFERROR(_xlfn.IFS(
AM11="MPR ISSUE","PDH",
AM11="BSS Hardware Issue","BSS",
AM11="Sites strategiques, MLL, Pylone, etc.","ENVTECH",
AM11="AKTIVCO DEFAUT GE &amp; POWER Cabinet","AKTIVCO",
AM11="AKTIVCO Coupure ENEO &amp; Baisse de tension","AKTIVCO GRID ONLY",
AM11="Coupure ENEO &amp; Baisse de tension","IHS GRID ONLY",
AM11="Defaut GE &amp; POWER Cabinet","IHS",
AM11="Sharing","Partners",
AM11="Sites strategiques &amp; DataCenter","SST &amp; DC",
AM11="Exclu","Exclu",
AM11="SAT","SAT",
AM11="SPARE-ISSUE","SPARE-ISSUE",
AM11="Fiber CAmtel","TRANS_FO_CAMTEL",
AM11="Fiber AOF","Fiber AOF",
AM11="Projet OCM (HUAWEI)","TRAVAUX-HUAWEI",
AM11="Projet OCM (NOKIA)","TRAVAUX-NOKIA",
AM11="ACCESS-ISSUE","ACCESS-ISSUE",
AM11="Projet OCM (ZTE, NOKIA, autres projets)","TRAVAUX OCM",
AM11="No root CAuse","No root cause",
AM11="ODU HS","PDH",
AM11="IP &amp; VLAN","PDH",
AM11="Warehouse HUAWEI","SPARE-ISSUE",
AM11="SPARE-HS","SPARE-ISSUE",
AM11="Power Telco","BSS",AM11="no impacts","no impacts"
),"")</f>
        <v>AKTIVCO</v>
      </c>
      <c r="AL11" s="48" t="str" cm="1">
        <f t="array" ref="AL11">IFERROR(_xlfn.IFS(
AM11="MPR ISSUE","TX ISSUE",
AM11="BSS Hardware Issue","RAN ISSUE",
AM11="Sites strategiques, MLL, Pylone, etc.","ENVTECH",
AM11="AKTIVCO DEFAUT GE &amp; POWER Cabinet","POWER ISSUE",
AM11="AKTIVCO Coupure ENEO &amp; Baisse de tension","POWER ISSUE",
AM11="Coupure ENEO &amp; Baisse de tension","POWER ISSUE",
AM11="Defaut GE &amp; POWER Cabinet","POWER ISSUE",
AM11="Sharing","POWER ISSUE",
AM11="Sites strategiques &amp; DataCenter","POWER ISSUE",
AM11="Exclu","Exclu",
AM11="SAT","TX ISSUE",
AM11="SPARE-ISSUE","SPARE-ISSUE",
AM11="Fiber CAmtel","TX ISSUE",
AM11="Fiber AOF","TX ISSUE",
AM11="Projet OCM (HUAWEI)","TRAVAUX-HUAWEI",
AM11="Projet OCM (NOKIA)","TRAVAUX -NOKIA",
AM11="ACCESS-ISSUE","ACCESS-ISSUE",
AM11="Projet OCM (ZTE, NOKIA, autres projets)","TRAVAUX OCM",
AM11="No root CAuse","No root cause",
AM11="ODU HS","TX ISSUE",
AM11="IP &amp; VLAN","TX ISSUE",
AM11="Warehouse HUAWEI","SPARE-ISSUE",
AM11="SPARE-HS","SPARE-ISSUE",
AM11="Power Telco","RAN ISSUE",AM11="no impacts","no impacts"
),"")</f>
        <v>POWER ISSUE</v>
      </c>
      <c r="AM11" s="67" t="s">
        <v>5325</v>
      </c>
      <c r="AN11" s="48" t="str" cm="1">
        <f t="array" ref="AN11">IFERROR(_xlfn.IFS(
AM11="MPR ISSUE","ACTIVE",
AM11="BSS Hardware Issue","ACTIVE",
AM11="Sites strategiques, MLL, Pylone, etc.","PASSIVE",
AM11="AKTIVCO DEFAUT GE &amp; POWER Cabinet","PASSIVE",
AM11="AKTIVCO Coupure ENEO &amp; Baisse de tension","PASSIVE",
AM11="Coupure ENEO &amp; Baisse de tension","PASSIVE",
AM11="Defaut GE &amp; POWER Cabinet","PASSIVE",
AM11="Sharing","PASSIVE",
AM11="Sites strategiques &amp; DataCenter","PASSIVE",
AM11="Exclu","Exclu",
AM11="SAT","ACTIVE",
AM11="SPARE-ISSUE","SPARE-ISSUE",
AM11="Fiber CAmtel","ACTIVE",
AM11="Fiber AOF","ACTIVE",
AM11="Projet OCM (HUAWEI)","PLANNED WORKS",
AM11="Projet OCM (NOKIA)","PLANNED WORKS",
AM11="ACCESS-ISSUE","ACCESS-ISSUE",
AM11="Projet OCM (ZTE, NOKIA, autres projets)","PLANNED WORKS",
AM11="No root CAuse","No root cause",
AM11="ODU HS","ACTIVE",
AM11="IP &amp; VLAN","ACTIVE",
AM11="Warehouse HUAWEI","SPARE-ISSUE",
AM11="SPARE-HS","SPARE-ISSUE",
AM11="Power Telco","ACTIVE", AM11="no impacts","no impacts"
),"")</f>
        <v>PASSIVE</v>
      </c>
      <c r="AO11" s="93" t="s">
        <v>6114</v>
      </c>
      <c r="AP11" s="101" t="str">
        <f t="shared" si="1"/>
        <v>CTR_833</v>
      </c>
      <c r="AR11" s="17" t="s">
        <v>5537</v>
      </c>
      <c r="AS11" s="7" t="s">
        <v>6598</v>
      </c>
      <c r="AT11" s="6"/>
      <c r="AU11" s="7"/>
      <c r="AV11" s="3" t="s">
        <v>5537</v>
      </c>
      <c r="AW11" s="18" t="s">
        <v>5537</v>
      </c>
      <c r="AX11" s="18" t="s">
        <v>5537</v>
      </c>
      <c r="AY11" s="18" t="s">
        <v>5537</v>
      </c>
      <c r="AZ11" s="18" t="s">
        <v>5537</v>
      </c>
      <c r="BA11" s="18" t="s">
        <v>5537</v>
      </c>
      <c r="BB11" s="18" t="s">
        <v>5537</v>
      </c>
      <c r="BC11" s="18" t="s">
        <v>5537</v>
      </c>
      <c r="BD11" s="18" t="s">
        <v>5537</v>
      </c>
      <c r="BE11" s="18" t="s">
        <v>5537</v>
      </c>
      <c r="BF11" s="18" t="s">
        <v>5537</v>
      </c>
      <c r="BG11" s="18" t="s">
        <v>5537</v>
      </c>
      <c r="BH11" s="18" t="s">
        <v>5537</v>
      </c>
      <c r="BI11" s="9" t="s">
        <v>6114</v>
      </c>
      <c r="BJ11" s="14"/>
      <c r="BK11" s="14" t="s">
        <v>5537</v>
      </c>
      <c r="BL11" s="14" t="str">
        <f>_xlfn.XLOOKUP(B11,'[4]cell downs 18042026 17h'!$B:$B,'[4]cell downs 18042026 17h'!$B:$B,"")</f>
        <v/>
      </c>
      <c r="BM11" s="14" t="str">
        <f>_xlfn.XLOOKUP(B11,'[5]Cells Huawei 19042026 15h'!$B:$B,'[5]Cells Huawei 19042026 15h'!$B:$B,"")</f>
        <v/>
      </c>
      <c r="BN11" s="9" t="str">
        <f>_xlfn.XLOOKUP(B11,'[6]cells down 19042026 9H40'!$B:$B,'[6]cells down 19042026 9H40'!$B:$B,"")</f>
        <v/>
      </c>
      <c r="BO11" s="9" t="s">
        <v>5537</v>
      </c>
      <c r="BP11" s="9" t="s">
        <v>5537</v>
      </c>
      <c r="BQ11" s="115"/>
    </row>
    <row r="12" spans="1:69" s="9" customFormat="1" ht="34.5" customHeight="1" x14ac:dyDescent="0.3">
      <c r="A12" s="1" t="s">
        <v>462</v>
      </c>
      <c r="B12" s="8" t="s">
        <v>463</v>
      </c>
      <c r="C12" s="3" t="str">
        <f>_xlfn.XLOOKUP(B12,'[1]daily break down'!$D:$D,'[1]daily break down'!$E:$E,"")</f>
        <v>Douala</v>
      </c>
      <c r="D12" s="1" t="s">
        <v>5490</v>
      </c>
      <c r="E12" s="1"/>
      <c r="F12" s="3" t="s">
        <v>31</v>
      </c>
      <c r="G12" s="1" t="s">
        <v>32</v>
      </c>
      <c r="H12" s="34" t="str">
        <f>_xlfn.XLOOKUP(B12,[2]CALCULATION!$B:$B,[2]CALCULATION!$H:$H,"")</f>
        <v>ZTE</v>
      </c>
      <c r="I12" s="28">
        <v>3.0822225646557264</v>
      </c>
      <c r="J12" s="28">
        <v>4.159389954713169</v>
      </c>
      <c r="K12" s="28">
        <v>0.75237277881934761</v>
      </c>
      <c r="L12" s="28">
        <v>7.6864550427613834</v>
      </c>
      <c r="M12" s="28">
        <v>8.1582642045697735</v>
      </c>
      <c r="N12" s="28">
        <v>1.0884034893974031</v>
      </c>
      <c r="O12" s="28">
        <v>0.69551454914348854</v>
      </c>
      <c r="P12" s="28">
        <v>8.6973829519480201</v>
      </c>
      <c r="Q12" s="28">
        <v>8.66388867486795</v>
      </c>
      <c r="R12" s="28">
        <v>7.6120292609428901</v>
      </c>
      <c r="S12" s="94">
        <v>4.2819704479886314</v>
      </c>
      <c r="T12" s="94">
        <f>_xlfn.XLOOKUP(B12,'[3]Nur des jours'!$B:$B,'[3]Nur des jours'!$U:$U,"")</f>
        <v>32.698582896017214</v>
      </c>
      <c r="U12" s="94">
        <v>23.491723096854464</v>
      </c>
      <c r="V12" s="94">
        <v>13.868556899607057</v>
      </c>
      <c r="W12" s="94">
        <v>32.698582896017214</v>
      </c>
      <c r="X12" s="94">
        <v>19.294237414855338</v>
      </c>
      <c r="Y12" s="94">
        <v>3.7225197113285549</v>
      </c>
      <c r="Z12" s="94">
        <v>13.868556899607057</v>
      </c>
      <c r="AA12" s="94">
        <v>13.868556899607057</v>
      </c>
      <c r="AB12" s="94">
        <v>28.385008689250157</v>
      </c>
      <c r="AC12" s="94">
        <f>_xlfn.XLOOKUP(B12,'[3]Nur des jours'!$B:$B,'[3]Nur des jours'!$N:$N,"")</f>
        <v>28.081116789800049</v>
      </c>
      <c r="AD12" s="94">
        <v>28.081116789800049</v>
      </c>
      <c r="AE12" s="94">
        <v>24.474289493983029</v>
      </c>
      <c r="AF12" s="94">
        <v>20.880190642308516</v>
      </c>
      <c r="AG12" s="94">
        <v>33.704420542521135</v>
      </c>
      <c r="AH12" s="94">
        <v>28.081116789800049</v>
      </c>
      <c r="AI12" s="49" t="s">
        <v>5559</v>
      </c>
      <c r="AJ12" s="49"/>
      <c r="AK12" s="48" t="str" cm="1">
        <f t="array" ref="AK12">IFERROR(_xlfn.IFS(
AM12="MPR ISSUE","PDH",
AM12="BSS Hardware Issue","BSS",
AM12="Sites strategiques, MLL, Pylone, etc.","ENVTECH",
AM12="AKTIVCO DEFAUT GE &amp; POWER Cabinet","AKTIVCO",
AM12="AKTIVCO Coupure ENEO &amp; Baisse de tension","AKTIVCO GRID ONLY",
AM12="Coupure ENEO &amp; Baisse de tension","IHS GRID ONLY",
AM12="Defaut GE &amp; POWER Cabinet","IHS",
AM12="Sharing","Partners",
AM12="Sites strategiques &amp; DataCenter","SST &amp; DC",
AM12="Exclu","Exclu",
AM12="SAT","SAT",
AM12="SPARE-ISSUE","SPARE-ISSUE",
AM12="Fiber CAmtel","TRANS_FO_CAMTEL",
AM12="Fiber AOF","Fiber AOF",
AM12="Projet OCM (HUAWEI)","TRAVAUX-HUAWEI",
AM12="Projet OCM (NOKIA)","TRAVAUX-NOKIA",
AM12="ACCESS-ISSUE","ACCESS-ISSUE",
AM12="Projet OCM (ZTE, NOKIA, autres projets)","TRAVAUX OCM",
AM12="No root CAuse","No root cause",
AM12="ODU HS","PDH",
AM12="IP &amp; VLAN","PDH",
AM12="Warehouse HUAWEI","SPARE-ISSUE",
AM12="SPARE-HS","SPARE-ISSUE",
AM12="Power Telco","BSS",AM12="no impacts","no impacts"
),"")</f>
        <v>Partners</v>
      </c>
      <c r="AL12" s="48" t="str" cm="1">
        <f t="array" ref="AL12">IFERROR(_xlfn.IFS(
AM12="MPR ISSUE","TX ISSUE",
AM12="BSS Hardware Issue","RAN ISSUE",
AM12="Sites strategiques, MLL, Pylone, etc.","ENVTECH",
AM12="AKTIVCO DEFAUT GE &amp; POWER Cabinet","POWER ISSUE",
AM12="AKTIVCO Coupure ENEO &amp; Baisse de tension","POWER ISSUE",
AM12="Coupure ENEO &amp; Baisse de tension","POWER ISSUE",
AM12="Defaut GE &amp; POWER Cabinet","POWER ISSUE",
AM12="Sharing","POWER ISSUE",
AM12="Sites strategiques &amp; DataCenter","POWER ISSUE",
AM12="Exclu","Exclu",
AM12="SAT","TX ISSUE",
AM12="SPARE-ISSUE","SPARE-ISSUE",
AM12="Fiber CAmtel","TX ISSUE",
AM12="Fiber AOF","TX ISSUE",
AM12="Projet OCM (HUAWEI)","TRAVAUX-HUAWEI",
AM12="Projet OCM (NOKIA)","TRAVAUX -NOKIA",
AM12="ACCESS-ISSUE","ACCESS-ISSUE",
AM12="Projet OCM (ZTE, NOKIA, autres projets)","TRAVAUX OCM",
AM12="No root CAuse","No root cause",
AM12="ODU HS","TX ISSUE",
AM12="IP &amp; VLAN","TX ISSUE",
AM12="Warehouse HUAWEI","SPARE-ISSUE",
AM12="SPARE-HS","SPARE-ISSUE",
AM12="Power Telco","RAN ISSUE",AM12="no impacts","no impacts"
),"")</f>
        <v>POWER ISSUE</v>
      </c>
      <c r="AM12" s="67" t="s">
        <v>5331</v>
      </c>
      <c r="AN12" s="48" t="str" cm="1">
        <f t="array" ref="AN12">IFERROR(_xlfn.IFS(
AM12="MPR ISSUE","ACTIVE",
AM12="BSS Hardware Issue","ACTIVE",
AM12="Sites strategiques, MLL, Pylone, etc.","PASSIVE",
AM12="AKTIVCO DEFAUT GE &amp; POWER Cabinet","PASSIVE",
AM12="AKTIVCO Coupure ENEO &amp; Baisse de tension","PASSIVE",
AM12="Coupure ENEO &amp; Baisse de tension","PASSIVE",
AM12="Defaut GE &amp; POWER Cabinet","PASSIVE",
AM12="Sharing","PASSIVE",
AM12="Sites strategiques &amp; DataCenter","PASSIVE",
AM12="Exclu","Exclu",
AM12="SAT","ACTIVE",
AM12="SPARE-ISSUE","SPARE-ISSUE",
AM12="Fiber CAmtel","ACTIVE",
AM12="Fiber AOF","ACTIVE",
AM12="Projet OCM (HUAWEI)","PLANNED WORKS",
AM12="Projet OCM (NOKIA)","PLANNED WORKS",
AM12="ACCESS-ISSUE","ACCESS-ISSUE",
AM12="Projet OCM (ZTE, NOKIA, autres projets)","PLANNED WORKS",
AM12="No root CAuse","No root cause",
AM12="ODU HS","ACTIVE",
AM12="IP &amp; VLAN","ACTIVE",
AM12="Warehouse HUAWEI","SPARE-ISSUE",
AM12="SPARE-HS","SPARE-ISSUE",
AM12="Power Telco","ACTIVE", AM12="no impacts","no impacts"
),"")</f>
        <v>PASSIVE</v>
      </c>
      <c r="AO12" s="93" t="s">
        <v>5849</v>
      </c>
      <c r="AP12" s="101" t="str">
        <f t="shared" si="1"/>
        <v>LIT_753</v>
      </c>
      <c r="AR12" s="17" t="s">
        <v>5537</v>
      </c>
      <c r="AS12" s="7" t="s">
        <v>6599</v>
      </c>
      <c r="AT12" s="6"/>
      <c r="AU12" s="7"/>
      <c r="AV12" s="3" t="s">
        <v>5537</v>
      </c>
      <c r="AW12" s="18" t="s">
        <v>5537</v>
      </c>
      <c r="AX12" s="18" t="s">
        <v>5537</v>
      </c>
      <c r="AY12" s="18" t="s">
        <v>5537</v>
      </c>
      <c r="AZ12" s="18" t="s">
        <v>5537</v>
      </c>
      <c r="BA12" s="18" t="s">
        <v>5537</v>
      </c>
      <c r="BB12" s="18" t="s">
        <v>5537</v>
      </c>
      <c r="BC12" s="18" t="s">
        <v>5537</v>
      </c>
      <c r="BD12" s="18" t="s">
        <v>5537</v>
      </c>
      <c r="BE12" s="18" t="s">
        <v>5537</v>
      </c>
      <c r="BF12" s="18" t="s">
        <v>5537</v>
      </c>
      <c r="BG12" s="18" t="s">
        <v>5850</v>
      </c>
      <c r="BH12" s="18" t="s">
        <v>5851</v>
      </c>
      <c r="BI12" s="9" t="s">
        <v>5537</v>
      </c>
      <c r="BJ12" s="14"/>
      <c r="BK12" s="14" t="s">
        <v>5537</v>
      </c>
      <c r="BL12" s="14" t="str">
        <f>_xlfn.XLOOKUP(B12,'[4]cell downs 18042026 17h'!$B:$B,'[4]cell downs 18042026 17h'!$B:$B,"")</f>
        <v/>
      </c>
      <c r="BM12" s="14" t="str">
        <f>_xlfn.XLOOKUP(B12,'[5]Cells Huawei 19042026 15h'!$B:$B,'[5]Cells Huawei 19042026 15h'!$B:$B,"")</f>
        <v/>
      </c>
      <c r="BN12" s="9" t="str">
        <f>_xlfn.XLOOKUP(B12,'[6]cells down 19042026 9H40'!$B:$B,'[6]cells down 19042026 9H40'!$B:$B,"")</f>
        <v/>
      </c>
      <c r="BO12" s="9" t="s">
        <v>5537</v>
      </c>
      <c r="BP12" s="9" t="s">
        <v>302</v>
      </c>
      <c r="BQ12" s="115"/>
    </row>
    <row r="13" spans="1:69" s="9" customFormat="1" ht="25.5" customHeight="1" x14ac:dyDescent="0.3">
      <c r="A13" s="1" t="s">
        <v>4864</v>
      </c>
      <c r="B13" s="1" t="s">
        <v>4865</v>
      </c>
      <c r="C13" s="3" t="str">
        <f>_xlfn.XLOOKUP(B13,'[1]daily break down'!$D:$D,'[1]daily break down'!$E:$E,"")</f>
        <v>SUD-OUEST</v>
      </c>
      <c r="D13" s="1" t="s">
        <v>11</v>
      </c>
      <c r="E13" s="1" t="s">
        <v>5506</v>
      </c>
      <c r="F13" s="3" t="s">
        <v>13</v>
      </c>
      <c r="G13" s="1" t="s">
        <v>1431</v>
      </c>
      <c r="H13" s="32" t="str">
        <f>_xlfn.XLOOKUP(B13,[2]CALCULATION!$B:$B,[2]CALCULATION!$H:$H,"")</f>
        <v>Huawei</v>
      </c>
      <c r="I13" s="28">
        <v>27.737113799214111</v>
      </c>
      <c r="J13" s="28">
        <v>27.736578746864588</v>
      </c>
      <c r="K13" s="28">
        <v>27.737113799214111</v>
      </c>
      <c r="L13" s="28">
        <v>27.737113799214111</v>
      </c>
      <c r="M13" s="28">
        <v>37.30204846575522</v>
      </c>
      <c r="N13" s="28">
        <v>22.918521514811676</v>
      </c>
      <c r="O13" s="28">
        <v>0</v>
      </c>
      <c r="P13" s="28">
        <v>7.3658873450845094E-3</v>
      </c>
      <c r="Q13" s="28">
        <v>0</v>
      </c>
      <c r="R13" s="28">
        <v>0</v>
      </c>
      <c r="S13" s="94">
        <v>0</v>
      </c>
      <c r="T13" s="94">
        <f>_xlfn.XLOOKUP(B13,'[3]Nur des jours'!$B:$B,'[3]Nur des jours'!$U:$U,"")</f>
        <v>20.969361475660108</v>
      </c>
      <c r="U13" s="94">
        <v>0</v>
      </c>
      <c r="V13" s="94">
        <v>0</v>
      </c>
      <c r="W13" s="94">
        <v>20.969361475660108</v>
      </c>
      <c r="X13" s="94">
        <v>22.72583132867053</v>
      </c>
      <c r="Y13" s="94">
        <v>1.3598890515448032</v>
      </c>
      <c r="Z13" s="94">
        <v>27.737113799214111</v>
      </c>
      <c r="AA13" s="94">
        <v>27.736578746864588</v>
      </c>
      <c r="AB13" s="94">
        <v>27.737113799214111</v>
      </c>
      <c r="AC13" s="94">
        <f>_xlfn.XLOOKUP(B13,'[3]Nur des jours'!$B:$B,'[3]Nur des jours'!$N:$N,"")</f>
        <v>27.736578746864588</v>
      </c>
      <c r="AD13" s="94">
        <v>27.736578746864588</v>
      </c>
      <c r="AE13" s="94">
        <v>64.742125583012609</v>
      </c>
      <c r="AF13" s="94">
        <v>55.081244836133287</v>
      </c>
      <c r="AG13" s="94">
        <v>0</v>
      </c>
      <c r="AH13" s="94">
        <v>27.736578746864588</v>
      </c>
      <c r="AI13" s="49" t="s">
        <v>6659</v>
      </c>
      <c r="AJ13" s="49"/>
      <c r="AK13" s="48" t="str" cm="1">
        <f t="array" ref="AK13">IFERROR(_xlfn.IFS(
AM13="MPR ISSUE","PDH",
AM13="BSS Hardware Issue","BSS",
AM13="Sites strategiques, MLL, Pylone, etc.","ENVTECH",
AM13="AKTIVCO DEFAUT GE &amp; POWER Cabinet","AKTIVCO",
AM13="AKTIVCO Coupure ENEO &amp; Baisse de tension","AKTIVCO GRID ONLY",
AM13="Coupure ENEO &amp; Baisse de tension","IHS GRID ONLY",
AM13="Defaut GE &amp; POWER Cabinet","IHS",
AM13="Sharing","Partners",
AM13="Sites strategiques &amp; DataCenter","SST &amp; DC",
AM13="Exclu","Exclu",
AM13="SAT","SAT",
AM13="SPARE-ISSUE","SPARE-ISSUE",
AM13="Fiber CAmtel","TRANS_FO_CAMTEL",
AM13="Fiber AOF","Fiber AOF",
AM13="Projet OCM (HUAWEI)","TRAVAUX-HUAWEI",
AM13="Projet OCM (NOKIA)","TRAVAUX-NOKIA",
AM13="ACCESS-ISSUE","ACCESS-ISSUE",
AM13="Projet OCM (ZTE, NOKIA, autres projets)","TRAVAUX OCM",
AM13="No root CAuse","No root cause",
AM13="ODU HS","PDH",
AM13="IP &amp; VLAN","PDH",
AM13="Warehouse HUAWEI","SPARE-ISSUE",
AM13="SPARE-HS","SPARE-ISSUE",
AM13="Power Telco","BSS",AM13="no impacts","no impacts"
),"")</f>
        <v>SPARE-ISSUE</v>
      </c>
      <c r="AL13" s="48" t="str" cm="1">
        <f t="array" ref="AL13">IFERROR(_xlfn.IFS(
AM13="MPR ISSUE","TX ISSUE",
AM13="BSS Hardware Issue","RAN ISSUE",
AM13="Sites strategiques, MLL, Pylone, etc.","ENVTECH",
AM13="AKTIVCO DEFAUT GE &amp; POWER Cabinet","POWER ISSUE",
AM13="AKTIVCO Coupure ENEO &amp; Baisse de tension","POWER ISSUE",
AM13="Coupure ENEO &amp; Baisse de tension","POWER ISSUE",
AM13="Defaut GE &amp; POWER Cabinet","POWER ISSUE",
AM13="Sharing","POWER ISSUE",
AM13="Sites strategiques &amp; DataCenter","POWER ISSUE",
AM13="Exclu","Exclu",
AM13="SAT","TX ISSUE",
AM13="SPARE-ISSUE","SPARE-ISSUE",
AM13="Fiber CAmtel","TX ISSUE",
AM13="Fiber AOF","TX ISSUE",
AM13="Projet OCM (HUAWEI)","TRAVAUX-HUAWEI",
AM13="Projet OCM (NOKIA)","TRAVAUX -NOKIA",
AM13="ACCESS-ISSUE","ACCESS-ISSUE",
AM13="Projet OCM (ZTE, NOKIA, autres projets)","TRAVAUX OCM",
AM13="No root CAuse","No root cause",
AM13="ODU HS","TX ISSUE",
AM13="IP &amp; VLAN","TX ISSUE",
AM13="Warehouse HUAWEI","SPARE-ISSUE",
AM13="SPARE-HS","SPARE-ISSUE",
AM13="Power Telco","RAN ISSUE",AM13="no impacts","no impacts"
),"")</f>
        <v>SPARE-ISSUE</v>
      </c>
      <c r="AM13" s="67" t="s">
        <v>5354</v>
      </c>
      <c r="AN13" s="48" t="str" cm="1">
        <f t="array" ref="AN13">IFERROR(_xlfn.IFS(
AM13="MPR ISSUE","ACTIVE",
AM13="BSS Hardware Issue","ACTIVE",
AM13="Sites strategiques, MLL, Pylone, etc.","PASSIVE",
AM13="AKTIVCO DEFAUT GE &amp; POWER Cabinet","PASSIVE",
AM13="AKTIVCO Coupure ENEO &amp; Baisse de tension","PASSIVE",
AM13="Coupure ENEO &amp; Baisse de tension","PASSIVE",
AM13="Defaut GE &amp; POWER Cabinet","PASSIVE",
AM13="Sharing","PASSIVE",
AM13="Sites strategiques &amp; DataCenter","PASSIVE",
AM13="Exclu","Exclu",
AM13="SAT","ACTIVE",
AM13="SPARE-ISSUE","SPARE-ISSUE",
AM13="Fiber CAmtel","ACTIVE",
AM13="Fiber AOF","ACTIVE",
AM13="Projet OCM (HUAWEI)","PLANNED WORKS",
AM13="Projet OCM (NOKIA)","PLANNED WORKS",
AM13="ACCESS-ISSUE","ACCESS-ISSUE",
AM13="Projet OCM (ZTE, NOKIA, autres projets)","PLANNED WORKS",
AM13="No root CAuse","No root cause",
AM13="ODU HS","ACTIVE",
AM13="IP &amp; VLAN","ACTIVE",
AM13="Warehouse HUAWEI","SPARE-ISSUE",
AM13="SPARE-HS","SPARE-ISSUE",
AM13="Power Telco","ACTIVE", AM13="no impacts","no impacts"
),"")</f>
        <v>SPARE-ISSUE</v>
      </c>
      <c r="AO13" s="101" t="s">
        <v>5838</v>
      </c>
      <c r="AP13" s="101" t="str">
        <f t="shared" si="1"/>
        <v>SUO_211</v>
      </c>
      <c r="AR13" s="17" t="s">
        <v>5537</v>
      </c>
      <c r="AS13" s="7" t="s">
        <v>5537</v>
      </c>
      <c r="AT13" s="6"/>
      <c r="AU13" s="7"/>
      <c r="AV13" s="3" t="s">
        <v>5537</v>
      </c>
      <c r="AW13" s="18" t="s">
        <v>5537</v>
      </c>
      <c r="AX13" s="18" t="s">
        <v>5537</v>
      </c>
      <c r="AY13" s="18" t="s">
        <v>5537</v>
      </c>
      <c r="AZ13" s="18" t="s">
        <v>5537</v>
      </c>
      <c r="BA13" s="18" t="s">
        <v>5537</v>
      </c>
      <c r="BB13" s="18" t="s">
        <v>5537</v>
      </c>
      <c r="BC13" s="18" t="s">
        <v>5537</v>
      </c>
      <c r="BD13" s="18" t="s">
        <v>5537</v>
      </c>
      <c r="BE13" s="18" t="s">
        <v>5537</v>
      </c>
      <c r="BF13" s="18" t="s">
        <v>5839</v>
      </c>
      <c r="BG13" s="18" t="s">
        <v>5840</v>
      </c>
      <c r="BH13" s="18" t="s">
        <v>5841</v>
      </c>
      <c r="BI13" s="9" t="s">
        <v>5537</v>
      </c>
      <c r="BJ13" s="14"/>
      <c r="BK13" s="14" t="s">
        <v>5537</v>
      </c>
      <c r="BL13" s="14" t="str">
        <f>_xlfn.XLOOKUP(B13,'[4]cell downs 18042026 17h'!$B:$B,'[4]cell downs 18042026 17h'!$B:$B,"")</f>
        <v/>
      </c>
      <c r="BM13" s="14" t="str">
        <f>_xlfn.XLOOKUP(B13,'[5]Cells Huawei 19042026 15h'!$B:$B,'[5]Cells Huawei 19042026 15h'!$B:$B,"")</f>
        <v>SUO_211</v>
      </c>
      <c r="BN13" s="9" t="str">
        <f>_xlfn.XLOOKUP(B13,'[6]cells down 19042026 9H40'!$B:$B,'[6]cells down 19042026 9H40'!$B:$B,"")</f>
        <v/>
      </c>
      <c r="BO13" s="9" t="s">
        <v>4865</v>
      </c>
      <c r="BP13" s="9" t="s">
        <v>12</v>
      </c>
      <c r="BQ13" s="115"/>
    </row>
    <row r="14" spans="1:69" s="9" customFormat="1" ht="18.45" customHeight="1" x14ac:dyDescent="0.3">
      <c r="A14" s="1" t="s">
        <v>200</v>
      </c>
      <c r="B14" s="8" t="s">
        <v>201</v>
      </c>
      <c r="C14" s="3" t="str">
        <f>_xlfn.XLOOKUP(B14,'[1]daily break down'!$D:$D,'[1]daily break down'!$E:$E,"")</f>
        <v>Douala</v>
      </c>
      <c r="D14" s="1" t="s">
        <v>21</v>
      </c>
      <c r="E14" s="1" t="s">
        <v>22</v>
      </c>
      <c r="F14" s="3" t="s">
        <v>31</v>
      </c>
      <c r="G14" s="1" t="s">
        <v>32</v>
      </c>
      <c r="H14" s="34" t="str">
        <f>_xlfn.XLOOKUP(B14,[2]CALCULATION!$B:$B,[2]CALCULATION!$H:$H,"")</f>
        <v>ZTE</v>
      </c>
      <c r="I14" s="28">
        <v>0</v>
      </c>
      <c r="J14" s="28">
        <v>0</v>
      </c>
      <c r="K14" s="28">
        <v>0</v>
      </c>
      <c r="L14" s="28">
        <v>0</v>
      </c>
      <c r="M14" s="28">
        <v>0</v>
      </c>
      <c r="N14" s="28">
        <v>0</v>
      </c>
      <c r="O14" s="28">
        <v>0</v>
      </c>
      <c r="P14" s="28">
        <v>0</v>
      </c>
      <c r="Q14" s="28">
        <v>0</v>
      </c>
      <c r="R14" s="28">
        <v>0</v>
      </c>
      <c r="S14" s="94">
        <v>0</v>
      </c>
      <c r="T14" s="94">
        <f>_xlfn.XLOOKUP(B14,'[3]Nur des jours'!$B:$B,'[3]Nur des jours'!$U:$U,"")</f>
        <v>0</v>
      </c>
      <c r="U14" s="94">
        <v>18.707766534544408</v>
      </c>
      <c r="V14" s="94">
        <v>0</v>
      </c>
      <c r="W14" s="94">
        <v>0</v>
      </c>
      <c r="X14" s="94">
        <v>0</v>
      </c>
      <c r="Y14" s="94">
        <v>2.9696297152380056</v>
      </c>
      <c r="Z14" s="94">
        <v>0</v>
      </c>
      <c r="AA14" s="94">
        <v>0</v>
      </c>
      <c r="AB14" s="94">
        <v>20.069242908059454</v>
      </c>
      <c r="AC14" s="94">
        <f>_xlfn.XLOOKUP(B14,'[3]Nur des jours'!$B:$B,'[3]Nur des jours'!$N:$N,"")</f>
        <v>25.797959238998608</v>
      </c>
      <c r="AD14" s="94">
        <v>25.797959238998608</v>
      </c>
      <c r="AE14" s="94">
        <v>11.455048579387633</v>
      </c>
      <c r="AF14" s="94">
        <v>10.006638650033489</v>
      </c>
      <c r="AG14" s="94">
        <v>39.891259381833216</v>
      </c>
      <c r="AH14" s="94">
        <v>25.797959238998608</v>
      </c>
      <c r="AI14" s="49" t="s">
        <v>5559</v>
      </c>
      <c r="AJ14" s="49"/>
      <c r="AK14" s="48" t="str" cm="1">
        <f t="array" ref="AK14">IFERROR(_xlfn.IFS(
AM14="MPR ISSUE","PDH",
AM14="BSS Hardware Issue","BSS",
AM14="Sites strategiques, MLL, Pylone, etc.","ENVTECH",
AM14="AKTIVCO DEFAUT GE &amp; POWER Cabinet","AKTIVCO",
AM14="AKTIVCO Coupure ENEO &amp; Baisse de tension","AKTIVCO GRID ONLY",
AM14="Coupure ENEO &amp; Baisse de tension","IHS GRID ONLY",
AM14="Defaut GE &amp; POWER Cabinet","IHS",
AM14="Sharing","Partners",
AM14="Sites strategiques &amp; DataCenter","SST &amp; DC",
AM14="Exclu","Exclu",
AM14="SAT","SAT",
AM14="SPARE-ISSUE","SPARE-ISSUE",
AM14="Fiber CAmtel","TRANS_FO_CAMTEL",
AM14="Fiber AOF","Fiber AOF",
AM14="Projet OCM (HUAWEI)","TRAVAUX-HUAWEI",
AM14="Projet OCM (NOKIA)","TRAVAUX-NOKIA",
AM14="ACCESS-ISSUE","ACCESS-ISSUE",
AM14="Projet OCM (ZTE, NOKIA, autres projets)","TRAVAUX OCM",
AM14="No root CAuse","No root cause",
AM14="ODU HS","PDH",
AM14="IP &amp; VLAN","PDH",
AM14="Warehouse HUAWEI","SPARE-ISSUE",
AM14="SPARE-HS","SPARE-ISSUE",
AM14="Power Telco","BSS",AM14="no impacts","no impacts"
),"")</f>
        <v>AKTIVCO</v>
      </c>
      <c r="AL14" s="48" t="str" cm="1">
        <f t="array" ref="AL14">IFERROR(_xlfn.IFS(
AM14="MPR ISSUE","TX ISSUE",
AM14="BSS Hardware Issue","RAN ISSUE",
AM14="Sites strategiques, MLL, Pylone, etc.","ENVTECH",
AM14="AKTIVCO DEFAUT GE &amp; POWER Cabinet","POWER ISSUE",
AM14="AKTIVCO Coupure ENEO &amp; Baisse de tension","POWER ISSUE",
AM14="Coupure ENEO &amp; Baisse de tension","POWER ISSUE",
AM14="Defaut GE &amp; POWER Cabinet","POWER ISSUE",
AM14="Sharing","POWER ISSUE",
AM14="Sites strategiques &amp; DataCenter","POWER ISSUE",
AM14="Exclu","Exclu",
AM14="SAT","TX ISSUE",
AM14="SPARE-ISSUE","SPARE-ISSUE",
AM14="Fiber CAmtel","TX ISSUE",
AM14="Fiber AOF","TX ISSUE",
AM14="Projet OCM (HUAWEI)","TRAVAUX-HUAWEI",
AM14="Projet OCM (NOKIA)","TRAVAUX -NOKIA",
AM14="ACCESS-ISSUE","ACCESS-ISSUE",
AM14="Projet OCM (ZTE, NOKIA, autres projets)","TRAVAUX OCM",
AM14="No root CAuse","No root cause",
AM14="ODU HS","TX ISSUE",
AM14="IP &amp; VLAN","TX ISSUE",
AM14="Warehouse HUAWEI","SPARE-ISSUE",
AM14="SPARE-HS","SPARE-ISSUE",
AM14="Power Telco","RAN ISSUE",AM14="no impacts","no impacts"
),"")</f>
        <v>POWER ISSUE</v>
      </c>
      <c r="AM14" s="67" t="s">
        <v>5325</v>
      </c>
      <c r="AN14" s="48" t="str" cm="1">
        <f t="array" ref="AN14">IFERROR(_xlfn.IFS(
AM14="MPR ISSUE","ACTIVE",
AM14="BSS Hardware Issue","ACTIVE",
AM14="Sites strategiques, MLL, Pylone, etc.","PASSIVE",
AM14="AKTIVCO DEFAUT GE &amp; POWER Cabinet","PASSIVE",
AM14="AKTIVCO Coupure ENEO &amp; Baisse de tension","PASSIVE",
AM14="Coupure ENEO &amp; Baisse de tension","PASSIVE",
AM14="Defaut GE &amp; POWER Cabinet","PASSIVE",
AM14="Sharing","PASSIVE",
AM14="Sites strategiques &amp; DataCenter","PASSIVE",
AM14="Exclu","Exclu",
AM14="SAT","ACTIVE",
AM14="SPARE-ISSUE","SPARE-ISSUE",
AM14="Fiber CAmtel","ACTIVE",
AM14="Fiber AOF","ACTIVE",
AM14="Projet OCM (HUAWEI)","PLANNED WORKS",
AM14="Projet OCM (NOKIA)","PLANNED WORKS",
AM14="ACCESS-ISSUE","ACCESS-ISSUE",
AM14="Projet OCM (ZTE, NOKIA, autres projets)","PLANNED WORKS",
AM14="No root CAuse","No root cause",
AM14="ODU HS","ACTIVE",
AM14="IP &amp; VLAN","ACTIVE",
AM14="Warehouse HUAWEI","SPARE-ISSUE",
AM14="SPARE-HS","SPARE-ISSUE",
AM14="Power Telco","ACTIVE", AM14="no impacts","no impacts"
),"")</f>
        <v>PASSIVE</v>
      </c>
      <c r="AO14" s="93" t="s">
        <v>6277</v>
      </c>
      <c r="AP14" s="101" t="str">
        <f t="shared" si="1"/>
        <v>LIT_667</v>
      </c>
      <c r="AR14" s="17" t="s">
        <v>5537</v>
      </c>
      <c r="AS14" s="7" t="s">
        <v>6597</v>
      </c>
      <c r="AT14" s="6"/>
      <c r="AU14" s="7"/>
      <c r="AV14" s="3" t="s">
        <v>5537</v>
      </c>
      <c r="AW14" s="18" t="s">
        <v>5537</v>
      </c>
      <c r="AX14" s="18" t="s">
        <v>5537</v>
      </c>
      <c r="AY14" s="18" t="s">
        <v>5537</v>
      </c>
      <c r="AZ14" s="18" t="s">
        <v>5537</v>
      </c>
      <c r="BA14" s="18" t="s">
        <v>5537</v>
      </c>
      <c r="BB14" s="18" t="s">
        <v>5537</v>
      </c>
      <c r="BC14" s="18" t="s">
        <v>5537</v>
      </c>
      <c r="BD14" s="18" t="s">
        <v>5537</v>
      </c>
      <c r="BE14" s="18" t="s">
        <v>5537</v>
      </c>
      <c r="BF14" s="18" t="s">
        <v>5537</v>
      </c>
      <c r="BG14" s="18" t="s">
        <v>5537</v>
      </c>
      <c r="BH14" s="18" t="s">
        <v>5537</v>
      </c>
      <c r="BI14" s="9" t="s">
        <v>6277</v>
      </c>
      <c r="BJ14" s="14"/>
      <c r="BK14" s="14" t="s">
        <v>5537</v>
      </c>
      <c r="BL14" s="14" t="str">
        <f>_xlfn.XLOOKUP(B14,'[4]cell downs 18042026 17h'!$B:$B,'[4]cell downs 18042026 17h'!$B:$B,"")</f>
        <v/>
      </c>
      <c r="BM14" s="14" t="str">
        <f>_xlfn.XLOOKUP(B14,'[5]Cells Huawei 19042026 15h'!$B:$B,'[5]Cells Huawei 19042026 15h'!$B:$B,"")</f>
        <v/>
      </c>
      <c r="BN14" s="9" t="str">
        <f>_xlfn.XLOOKUP(B14,'[6]cells down 19042026 9H40'!$B:$B,'[6]cells down 19042026 9H40'!$B:$B,"")</f>
        <v/>
      </c>
      <c r="BO14" s="9" t="s">
        <v>5537</v>
      </c>
      <c r="BP14" s="9" t="s">
        <v>594</v>
      </c>
      <c r="BQ14" s="115"/>
    </row>
    <row r="15" spans="1:69" s="9" customFormat="1" ht="38.549999999999997" customHeight="1" x14ac:dyDescent="0.3">
      <c r="A15" s="19" t="s">
        <v>5391</v>
      </c>
      <c r="B15" s="26" t="s">
        <v>5392</v>
      </c>
      <c r="C15" s="3" t="str">
        <f>_xlfn.XLOOKUP(B15,'[1]daily break down'!$D:$D,'[1]daily break down'!$E:$E,"")</f>
        <v>Douala</v>
      </c>
      <c r="D15" s="19" t="s">
        <v>357</v>
      </c>
      <c r="E15" s="19" t="s">
        <v>30</v>
      </c>
      <c r="F15" s="19" t="s">
        <v>5371</v>
      </c>
      <c r="G15" s="19" t="s">
        <v>32</v>
      </c>
      <c r="H15" s="34" t="str">
        <f>_xlfn.XLOOKUP(B15,[2]CALCULATION!$B:$B,[2]CALCULATION!$H:$H,"")</f>
        <v>ZTE</v>
      </c>
      <c r="I15" s="28">
        <v>2.0514085431451941</v>
      </c>
      <c r="J15" s="28">
        <v>4.3494227141850201</v>
      </c>
      <c r="K15" s="28">
        <v>3.3552776136950575</v>
      </c>
      <c r="L15" s="28">
        <v>5.3995699605916112</v>
      </c>
      <c r="M15" s="28">
        <v>1.4366333935445579</v>
      </c>
      <c r="N15" s="28">
        <v>1.9831358633462026</v>
      </c>
      <c r="O15" s="28">
        <v>10.605254784794813</v>
      </c>
      <c r="P15" s="28">
        <v>13.871767213704187</v>
      </c>
      <c r="Q15" s="28">
        <v>4.3365636227181783</v>
      </c>
      <c r="R15" s="28">
        <v>2.5675378745723121</v>
      </c>
      <c r="S15" s="94">
        <v>4.6130251717161332</v>
      </c>
      <c r="T15" s="94">
        <f>_xlfn.XLOOKUP(B15,'[3]Nur des jours'!$B:$B,'[3]Nur des jours'!$U:$U,"")</f>
        <v>20.872980712432899</v>
      </c>
      <c r="U15" s="94">
        <v>3.1427904906216027</v>
      </c>
      <c r="V15" s="94" t="s">
        <v>5537</v>
      </c>
      <c r="W15" s="94">
        <v>20.872980712432899</v>
      </c>
      <c r="X15" s="94">
        <v>23.567950221583022</v>
      </c>
      <c r="Y15" s="94">
        <v>2.2602573102419004</v>
      </c>
      <c r="Z15" s="94">
        <v>5.6502776564992452</v>
      </c>
      <c r="AA15" s="94">
        <v>4.3140200837249916</v>
      </c>
      <c r="AB15" s="94">
        <v>18.987545408109391</v>
      </c>
      <c r="AC15" s="94">
        <f>_xlfn.XLOOKUP(B15,'[3]Nur des jours'!$B:$B,'[3]Nur des jours'!$N:$N,"")</f>
        <v>24.6521267974192</v>
      </c>
      <c r="AD15" s="94">
        <v>24.6521267974192</v>
      </c>
      <c r="AE15" s="94">
        <v>11.049512607460162</v>
      </c>
      <c r="AF15" s="94">
        <v>9.6708279357113458</v>
      </c>
      <c r="AG15" s="94">
        <v>38.021253997334028</v>
      </c>
      <c r="AH15" s="94">
        <v>24.6521267974192</v>
      </c>
      <c r="AI15" s="49" t="s">
        <v>5559</v>
      </c>
      <c r="AJ15" s="49"/>
      <c r="AK15" s="48" t="str" cm="1">
        <f t="array" ref="AK15">IFERROR(_xlfn.IFS(
AM15="MPR ISSUE","PDH",
AM15="BSS Hardware Issue","BSS",
AM15="Sites strategiques, MLL, Pylone, etc.","ENVTECH",
AM15="AKTIVCO DEFAUT GE &amp; POWER Cabinet","AKTIVCO",
AM15="AKTIVCO Coupure ENEO &amp; Baisse de tension","AKTIVCO GRID ONLY",
AM15="Coupure ENEO &amp; Baisse de tension","IHS GRID ONLY",
AM15="Defaut GE &amp; POWER Cabinet","IHS",
AM15="Sharing","Partners",
AM15="Sites strategiques &amp; DataCenter","SST &amp; DC",
AM15="Exclu","Exclu",
AM15="SAT","SAT",
AM15="SPARE-ISSUE","SPARE-ISSUE",
AM15="Fiber CAmtel","TRANS_FO_CAMTEL",
AM15="Fiber AOF","Fiber AOF",
AM15="Projet OCM (HUAWEI)","TRAVAUX-HUAWEI",
AM15="Projet OCM (NOKIA)","TRAVAUX-NOKIA",
AM15="ACCESS-ISSUE","ACCESS-ISSUE",
AM15="Projet OCM (ZTE, NOKIA, autres projets)","TRAVAUX OCM",
AM15="No root CAuse","No root cause",
AM15="ODU HS","PDH",
AM15="IP &amp; VLAN","PDH",
AM15="Warehouse HUAWEI","SPARE-ISSUE",
AM15="SPARE-HS","SPARE-ISSUE",
AM15="Power Telco","BSS",AM15="no impacts","no impacts"
),"")</f>
        <v>AKTIVCO GRID ONLY</v>
      </c>
      <c r="AL15" s="48" t="str" cm="1">
        <f t="array" ref="AL15">IFERROR(_xlfn.IFS(
AM15="MPR ISSUE","TX ISSUE",
AM15="BSS Hardware Issue","RAN ISSUE",
AM15="Sites strategiques, MLL, Pylone, etc.","ENVTECH",
AM15="AKTIVCO DEFAUT GE &amp; POWER Cabinet","POWER ISSUE",
AM15="AKTIVCO Coupure ENEO &amp; Baisse de tension","POWER ISSUE",
AM15="Coupure ENEO &amp; Baisse de tension","POWER ISSUE",
AM15="Defaut GE &amp; POWER Cabinet","POWER ISSUE",
AM15="Sharing","POWER ISSUE",
AM15="Sites strategiques &amp; DataCenter","POWER ISSUE",
AM15="Exclu","Exclu",
AM15="SAT","TX ISSUE",
AM15="SPARE-ISSUE","SPARE-ISSUE",
AM15="Fiber CAmtel","TX ISSUE",
AM15="Fiber AOF","TX ISSUE",
AM15="Projet OCM (HUAWEI)","TRAVAUX-HUAWEI",
AM15="Projet OCM (NOKIA)","TRAVAUX -NOKIA",
AM15="ACCESS-ISSUE","ACCESS-ISSUE",
AM15="Projet OCM (ZTE, NOKIA, autres projets)","TRAVAUX OCM",
AM15="No root CAuse","No root cause",
AM15="ODU HS","TX ISSUE",
AM15="IP &amp; VLAN","TX ISSUE",
AM15="Warehouse HUAWEI","SPARE-ISSUE",
AM15="SPARE-HS","SPARE-ISSUE",
AM15="Power Telco","RAN ISSUE",AM15="no impacts","no impacts"
),"")</f>
        <v>POWER ISSUE</v>
      </c>
      <c r="AM15" s="67" t="s">
        <v>5327</v>
      </c>
      <c r="AN15" s="48" t="str" cm="1">
        <f t="array" ref="AN15">IFERROR(_xlfn.IFS(
AM15="MPR ISSUE","ACTIVE",
AM15="BSS Hardware Issue","ACTIVE",
AM15="Sites strategiques, MLL, Pylone, etc.","PASSIVE",
AM15="AKTIVCO DEFAUT GE &amp; POWER Cabinet","PASSIVE",
AM15="AKTIVCO Coupure ENEO &amp; Baisse de tension","PASSIVE",
AM15="Coupure ENEO &amp; Baisse de tension","PASSIVE",
AM15="Defaut GE &amp; POWER Cabinet","PASSIVE",
AM15="Sharing","PASSIVE",
AM15="Sites strategiques &amp; DataCenter","PASSIVE",
AM15="Exclu","Exclu",
AM15="SAT","ACTIVE",
AM15="SPARE-ISSUE","SPARE-ISSUE",
AM15="Fiber CAmtel","ACTIVE",
AM15="Fiber AOF","ACTIVE",
AM15="Projet OCM (HUAWEI)","PLANNED WORKS",
AM15="Projet OCM (NOKIA)","PLANNED WORKS",
AM15="ACCESS-ISSUE","ACCESS-ISSUE",
AM15="Projet OCM (ZTE, NOKIA, autres projets)","PLANNED WORKS",
AM15="No root CAuse","No root cause",
AM15="ODU HS","ACTIVE",
AM15="IP &amp; VLAN","ACTIVE",
AM15="Warehouse HUAWEI","SPARE-ISSUE",
AM15="SPARE-HS","SPARE-ISSUE",
AM15="Power Telco","ACTIVE", AM15="no impacts","no impacts"
),"")</f>
        <v>PASSIVE</v>
      </c>
      <c r="AO15" s="93" t="s">
        <v>5987</v>
      </c>
      <c r="AP15" s="101" t="str">
        <f t="shared" si="1"/>
        <v>LIT_825</v>
      </c>
      <c r="AR15" s="17" t="s">
        <v>5537</v>
      </c>
      <c r="AS15" s="7" t="s">
        <v>6600</v>
      </c>
      <c r="AT15" s="6"/>
      <c r="AU15" s="7"/>
      <c r="AV15" s="3" t="s">
        <v>5537</v>
      </c>
      <c r="AW15" s="18" t="s">
        <v>5537</v>
      </c>
      <c r="AX15" s="18" t="s">
        <v>5537</v>
      </c>
      <c r="AY15" s="18" t="s">
        <v>5537</v>
      </c>
      <c r="AZ15" s="18" t="s">
        <v>5537</v>
      </c>
      <c r="BA15" s="18" t="s">
        <v>5537</v>
      </c>
      <c r="BB15" s="18" t="s">
        <v>5537</v>
      </c>
      <c r="BC15" s="18" t="s">
        <v>5537</v>
      </c>
      <c r="BD15" s="18" t="s">
        <v>5537</v>
      </c>
      <c r="BE15" s="18" t="s">
        <v>5537</v>
      </c>
      <c r="BF15" s="18" t="s">
        <v>5537</v>
      </c>
      <c r="BG15" s="18" t="s">
        <v>5988</v>
      </c>
      <c r="BH15" s="18" t="s">
        <v>5989</v>
      </c>
      <c r="BI15" s="9" t="s">
        <v>5537</v>
      </c>
      <c r="BJ15" s="14"/>
      <c r="BK15" s="14" t="s">
        <v>5537</v>
      </c>
      <c r="BL15" s="14" t="str">
        <f>_xlfn.XLOOKUP(B15,'[4]cell downs 18042026 17h'!$B:$B,'[4]cell downs 18042026 17h'!$B:$B,"")</f>
        <v/>
      </c>
      <c r="BM15" s="14" t="str">
        <f>_xlfn.XLOOKUP(B15,'[5]Cells Huawei 19042026 15h'!$B:$B,'[5]Cells Huawei 19042026 15h'!$B:$B,"")</f>
        <v/>
      </c>
      <c r="BN15" s="9" t="str">
        <f>_xlfn.XLOOKUP(B15,'[6]cells down 19042026 9H40'!$B:$B,'[6]cells down 19042026 9H40'!$B:$B,"")</f>
        <v>LIT_825</v>
      </c>
      <c r="BO15" s="9" t="s">
        <v>5537</v>
      </c>
      <c r="BP15" s="9" t="s">
        <v>12</v>
      </c>
      <c r="BQ15" s="115"/>
    </row>
    <row r="16" spans="1:69" s="9" customFormat="1" ht="17.55" customHeight="1" x14ac:dyDescent="0.3">
      <c r="A16" s="1" t="s">
        <v>2360</v>
      </c>
      <c r="B16" s="8" t="s">
        <v>2361</v>
      </c>
      <c r="C16" s="3" t="str">
        <f>_xlfn.XLOOKUP(B16,'[1]daily break down'!$D:$D,'[1]daily break down'!$E:$E,"")</f>
        <v>Yaounde</v>
      </c>
      <c r="D16" s="1" t="s">
        <v>21</v>
      </c>
      <c r="E16" s="1" t="s">
        <v>30</v>
      </c>
      <c r="F16" s="3" t="s">
        <v>37</v>
      </c>
      <c r="G16" s="1" t="s">
        <v>38</v>
      </c>
      <c r="H16" s="34" t="str">
        <f>_xlfn.XLOOKUP(B16,[2]CALCULATION!$B:$B,[2]CALCULATION!$H:$H,"")</f>
        <v>ZTE</v>
      </c>
      <c r="I16" s="28">
        <v>0.35992971552336611</v>
      </c>
      <c r="J16" s="28">
        <v>0</v>
      </c>
      <c r="K16" s="28">
        <v>0</v>
      </c>
      <c r="L16" s="28">
        <v>0</v>
      </c>
      <c r="M16" s="28">
        <v>1.8993109952544425</v>
      </c>
      <c r="N16" s="28">
        <v>0.53728173431155268</v>
      </c>
      <c r="O16" s="28">
        <v>8.3974504398843699</v>
      </c>
      <c r="P16" s="28">
        <v>17.828211812243708</v>
      </c>
      <c r="Q16" s="28">
        <v>7.0889620840503031</v>
      </c>
      <c r="R16" s="28">
        <v>7.2796725764982178</v>
      </c>
      <c r="S16" s="94">
        <v>18.090958186015584</v>
      </c>
      <c r="T16" s="94">
        <f>_xlfn.XLOOKUP(B16,'[3]Nur des jours'!$B:$B,'[3]Nur des jours'!$U:$U,"")</f>
        <v>1.5381149891705399</v>
      </c>
      <c r="U16" s="94">
        <v>7.0065996923805685</v>
      </c>
      <c r="V16" s="94">
        <v>0</v>
      </c>
      <c r="W16" s="94">
        <v>1.5381149891705399</v>
      </c>
      <c r="X16" s="94">
        <v>17.804616003629793</v>
      </c>
      <c r="Y16" s="94">
        <v>22.854243892555782</v>
      </c>
      <c r="Z16" s="94">
        <v>7.1104355183444472</v>
      </c>
      <c r="AA16" s="94">
        <v>11.523743483062383</v>
      </c>
      <c r="AB16" s="94">
        <v>9.6702151338486964</v>
      </c>
      <c r="AC16" s="94">
        <f>_xlfn.XLOOKUP(B16,'[3]Nur des jours'!$B:$B,'[3]Nur des jours'!$N:$N,"")</f>
        <v>23.575244768614827</v>
      </c>
      <c r="AD16" s="94">
        <v>23.575244768614827</v>
      </c>
      <c r="AE16" s="94">
        <v>23.101312302914764</v>
      </c>
      <c r="AF16" s="94">
        <v>19.794078596176274</v>
      </c>
      <c r="AG16" s="94">
        <v>26.139171793979425</v>
      </c>
      <c r="AH16" s="94">
        <v>23.575244768614827</v>
      </c>
      <c r="AI16" s="49" t="s">
        <v>5559</v>
      </c>
      <c r="AJ16" s="49"/>
      <c r="AK16" s="48" t="str" cm="1">
        <f t="array" ref="AK16">IFERROR(_xlfn.IFS(
AM16="MPR ISSUE","PDH",
AM16="BSS Hardware Issue","BSS",
AM16="Sites strategiques, MLL, Pylone, etc.","ENVTECH",
AM16="AKTIVCO DEFAUT GE &amp; POWER Cabinet","AKTIVCO",
AM16="AKTIVCO Coupure ENEO &amp; Baisse de tension","AKTIVCO GRID ONLY",
AM16="Coupure ENEO &amp; Baisse de tension","IHS GRID ONLY",
AM16="Defaut GE &amp; POWER Cabinet","IHS",
AM16="Sharing","Partners",
AM16="Sites strategiques &amp; DataCenter","SST &amp; DC",
AM16="Exclu","Exclu",
AM16="SAT","SAT",
AM16="SPARE-ISSUE","SPARE-ISSUE",
AM16="Fiber CAmtel","TRANS_FO_CAMTEL",
AM16="Fiber AOF","Fiber AOF",
AM16="Projet OCM (HUAWEI)","TRAVAUX-HUAWEI",
AM16="Projet OCM (NOKIA)","TRAVAUX-NOKIA",
AM16="ACCESS-ISSUE","ACCESS-ISSUE",
AM16="Projet OCM (ZTE, NOKIA, autres projets)","TRAVAUX OCM",
AM16="No root CAuse","No root cause",
AM16="ODU HS","PDH",
AM16="IP &amp; VLAN","PDH",
AM16="Warehouse HUAWEI","SPARE-ISSUE",
AM16="SPARE-HS","SPARE-ISSUE",
AM16="Power Telco","BSS",AM16="no impacts","no impacts"
),"")</f>
        <v>AKTIVCO GRID ONLY</v>
      </c>
      <c r="AL16" s="48" t="str" cm="1">
        <f t="array" ref="AL16">IFERROR(_xlfn.IFS(
AM16="MPR ISSUE","TX ISSUE",
AM16="BSS Hardware Issue","RAN ISSUE",
AM16="Sites strategiques, MLL, Pylone, etc.","ENVTECH",
AM16="AKTIVCO DEFAUT GE &amp; POWER Cabinet","POWER ISSUE",
AM16="AKTIVCO Coupure ENEO &amp; Baisse de tension","POWER ISSUE",
AM16="Coupure ENEO &amp; Baisse de tension","POWER ISSUE",
AM16="Defaut GE &amp; POWER Cabinet","POWER ISSUE",
AM16="Sharing","POWER ISSUE",
AM16="Sites strategiques &amp; DataCenter","POWER ISSUE",
AM16="Exclu","Exclu",
AM16="SAT","TX ISSUE",
AM16="SPARE-ISSUE","SPARE-ISSUE",
AM16="Fiber CAmtel","TX ISSUE",
AM16="Fiber AOF","TX ISSUE",
AM16="Projet OCM (HUAWEI)","TRAVAUX-HUAWEI",
AM16="Projet OCM (NOKIA)","TRAVAUX -NOKIA",
AM16="ACCESS-ISSUE","ACCESS-ISSUE",
AM16="Projet OCM (ZTE, NOKIA, autres projets)","TRAVAUX OCM",
AM16="No root CAuse","No root cause",
AM16="ODU HS","TX ISSUE",
AM16="IP &amp; VLAN","TX ISSUE",
AM16="Warehouse HUAWEI","SPARE-ISSUE",
AM16="SPARE-HS","SPARE-ISSUE",
AM16="Power Telco","RAN ISSUE",AM16="no impacts","no impacts"
),"")</f>
        <v>POWER ISSUE</v>
      </c>
      <c r="AM16" s="67" t="s">
        <v>5327</v>
      </c>
      <c r="AN16" s="48" t="str" cm="1">
        <f t="array" ref="AN16">IFERROR(_xlfn.IFS(
AM16="MPR ISSUE","ACTIVE",
AM16="BSS Hardware Issue","ACTIVE",
AM16="Sites strategiques, MLL, Pylone, etc.","PASSIVE",
AM16="AKTIVCO DEFAUT GE &amp; POWER Cabinet","PASSIVE",
AM16="AKTIVCO Coupure ENEO &amp; Baisse de tension","PASSIVE",
AM16="Coupure ENEO &amp; Baisse de tension","PASSIVE",
AM16="Defaut GE &amp; POWER Cabinet","PASSIVE",
AM16="Sharing","PASSIVE",
AM16="Sites strategiques &amp; DataCenter","PASSIVE",
AM16="Exclu","Exclu",
AM16="SAT","ACTIVE",
AM16="SPARE-ISSUE","SPARE-ISSUE",
AM16="Fiber CAmtel","ACTIVE",
AM16="Fiber AOF","ACTIVE",
AM16="Projet OCM (HUAWEI)","PLANNED WORKS",
AM16="Projet OCM (NOKIA)","PLANNED WORKS",
AM16="ACCESS-ISSUE","ACCESS-ISSUE",
AM16="Projet OCM (ZTE, NOKIA, autres projets)","PLANNED WORKS",
AM16="No root CAuse","No root cause",
AM16="ODU HS","ACTIVE",
AM16="IP &amp; VLAN","ACTIVE",
AM16="Warehouse HUAWEI","SPARE-ISSUE",
AM16="SPARE-HS","SPARE-ISSUE",
AM16="Power Telco","ACTIVE", AM16="no impacts","no impacts"
),"")</f>
        <v>PASSIVE</v>
      </c>
      <c r="AO16" s="93" t="s">
        <v>5873</v>
      </c>
      <c r="AP16" s="101" t="str">
        <f t="shared" si="1"/>
        <v>CTR_776</v>
      </c>
      <c r="AR16" s="17" t="s">
        <v>5537</v>
      </c>
      <c r="AS16" s="7" t="s">
        <v>6601</v>
      </c>
      <c r="AT16" s="6"/>
      <c r="AU16" s="7"/>
      <c r="AV16" s="3" t="s">
        <v>5537</v>
      </c>
      <c r="AW16" s="18" t="s">
        <v>5537</v>
      </c>
      <c r="AX16" s="18" t="s">
        <v>5537</v>
      </c>
      <c r="AY16" s="18" t="s">
        <v>5537</v>
      </c>
      <c r="AZ16" s="18" t="s">
        <v>5537</v>
      </c>
      <c r="BA16" s="18" t="s">
        <v>5537</v>
      </c>
      <c r="BB16" s="18" t="s">
        <v>5537</v>
      </c>
      <c r="BC16" s="18" t="s">
        <v>5537</v>
      </c>
      <c r="BD16" s="18" t="s">
        <v>5537</v>
      </c>
      <c r="BE16" s="18" t="s">
        <v>5537</v>
      </c>
      <c r="BF16" s="18" t="s">
        <v>5874</v>
      </c>
      <c r="BG16" s="18" t="s">
        <v>5537</v>
      </c>
      <c r="BH16" s="18" t="s">
        <v>5537</v>
      </c>
      <c r="BI16" s="9" t="s">
        <v>5875</v>
      </c>
      <c r="BJ16" s="14"/>
      <c r="BK16" s="14" t="s">
        <v>5537</v>
      </c>
      <c r="BL16" s="14" t="str">
        <f>_xlfn.XLOOKUP(B16,'[4]cell downs 18042026 17h'!$B:$B,'[4]cell downs 18042026 17h'!$B:$B,"")</f>
        <v/>
      </c>
      <c r="BM16" s="14" t="str">
        <f>_xlfn.XLOOKUP(B16,'[5]Cells Huawei 19042026 15h'!$B:$B,'[5]Cells Huawei 19042026 15h'!$B:$B,"")</f>
        <v/>
      </c>
      <c r="BN16" s="9" t="str">
        <f>_xlfn.XLOOKUP(B16,'[6]cells down 19042026 9H40'!$B:$B,'[6]cells down 19042026 9H40'!$B:$B,"")</f>
        <v/>
      </c>
      <c r="BO16" s="9" t="s">
        <v>5537</v>
      </c>
      <c r="BP16" s="9" t="s">
        <v>5537</v>
      </c>
      <c r="BQ16" s="115"/>
    </row>
    <row r="17" spans="1:69" s="9" customFormat="1" ht="21" customHeight="1" x14ac:dyDescent="0.3">
      <c r="A17" s="1" t="s">
        <v>537</v>
      </c>
      <c r="B17" s="8" t="s">
        <v>538</v>
      </c>
      <c r="C17" s="3" t="str">
        <f>_xlfn.XLOOKUP(B17,'[1]daily break down'!$D:$D,'[1]daily break down'!$E:$E,"")</f>
        <v>SUD-OUEST</v>
      </c>
      <c r="D17" s="1" t="s">
        <v>11</v>
      </c>
      <c r="E17" s="1" t="s">
        <v>12</v>
      </c>
      <c r="F17" s="3" t="s">
        <v>13</v>
      </c>
      <c r="G17" s="1" t="s">
        <v>14</v>
      </c>
      <c r="H17" s="32" t="str">
        <f>_xlfn.XLOOKUP(B17,[2]CALCULATION!$B:$B,[2]CALCULATION!$H:$H,"")</f>
        <v>Huawei</v>
      </c>
      <c r="I17" s="28">
        <v>0.77484497749926529</v>
      </c>
      <c r="J17" s="28">
        <v>6.0728441670733074E-2</v>
      </c>
      <c r="K17" s="28">
        <v>3.5627887499179591</v>
      </c>
      <c r="L17" s="28">
        <v>0.14482083593725473</v>
      </c>
      <c r="M17" s="28">
        <v>1.3247539472595331</v>
      </c>
      <c r="N17" s="28">
        <v>0</v>
      </c>
      <c r="O17" s="28">
        <v>1.0472757987974879</v>
      </c>
      <c r="P17" s="28">
        <v>12.334633153841105</v>
      </c>
      <c r="Q17" s="28">
        <v>23.114261499345094</v>
      </c>
      <c r="R17" s="28">
        <v>23.113993973170334</v>
      </c>
      <c r="S17" s="94">
        <v>23.114261499345094</v>
      </c>
      <c r="T17" s="94">
        <f>_xlfn.XLOOKUP(B17,'[3]Nur des jours'!$B:$B,'[3]Nur des jours'!$U:$U,"")</f>
        <v>23.114261499345094</v>
      </c>
      <c r="U17" s="94">
        <v>23.114261499345094</v>
      </c>
      <c r="V17" s="94">
        <v>23.113993973170334</v>
      </c>
      <c r="W17" s="94">
        <v>23.114261499345094</v>
      </c>
      <c r="X17" s="94">
        <v>23.114261499345094</v>
      </c>
      <c r="Y17" s="94">
        <v>23.113993973170334</v>
      </c>
      <c r="Z17" s="94">
        <v>23.113993973170334</v>
      </c>
      <c r="AA17" s="94">
        <v>23.114261499345094</v>
      </c>
      <c r="AB17" s="94">
        <v>23.114261499345094</v>
      </c>
      <c r="AC17" s="94">
        <f>_xlfn.XLOOKUP(B17,'[3]Nur des jours'!$B:$B,'[3]Nur des jours'!$N:$N,"")</f>
        <v>23.114261499345094</v>
      </c>
      <c r="AD17" s="94">
        <v>23.114261499345094</v>
      </c>
      <c r="AE17" s="94">
        <v>32.372936225315634</v>
      </c>
      <c r="AF17" s="94">
        <v>55.081244836133287</v>
      </c>
      <c r="AG17" s="94">
        <v>0</v>
      </c>
      <c r="AH17" s="94">
        <v>23.114261499345094</v>
      </c>
      <c r="AI17" s="49" t="s">
        <v>5559</v>
      </c>
      <c r="AJ17" s="49"/>
      <c r="AK17" s="48" t="str" cm="1">
        <f t="array" ref="AK17">IFERROR(_xlfn.IFS(
AM17="MPR ISSUE","PDH",
AM17="BSS Hardware Issue","BSS",
AM17="Sites strategiques, MLL, Pylone, etc.","ENVTECH",
AM17="AKTIVCO DEFAUT GE &amp; POWER Cabinet","AKTIVCO",
AM17="AKTIVCO Coupure ENEO &amp; Baisse de tension","AKTIVCO GRID ONLY",
AM17="Coupure ENEO &amp; Baisse de tension","IHS GRID ONLY",
AM17="Defaut GE &amp; POWER Cabinet","IHS",
AM17="Sharing","Partners",
AM17="Sites strategiques &amp; DataCenter","SST &amp; DC",
AM17="Exclu","Exclu",
AM17="SAT","SAT",
AM17="SPARE-ISSUE","SPARE-ISSUE",
AM17="Fiber CAmtel","TRANS_FO_CAMTEL",
AM17="Fiber AOF","Fiber AOF",
AM17="Projet OCM (HUAWEI)","TRAVAUX-HUAWEI",
AM17="Projet OCM (NOKIA)","TRAVAUX-NOKIA",
AM17="ACCESS-ISSUE","ACCESS-ISSUE",
AM17="Projet OCM (ZTE, NOKIA, autres projets)","TRAVAUX OCM",
AM17="No root CAuse","No root cause",
AM17="ODU HS","PDH",
AM17="IP &amp; VLAN","PDH",
AM17="Warehouse HUAWEI","SPARE-ISSUE",
AM17="SPARE-HS","SPARE-ISSUE",
AM17="Power Telco","BSS",AM17="no impacts","no impacts"
),"")</f>
        <v>SPARE-ISSUE</v>
      </c>
      <c r="AL17" s="48" t="str" cm="1">
        <f t="array" ref="AL17">IFERROR(_xlfn.IFS(
AM17="MPR ISSUE","TX ISSUE",
AM17="BSS Hardware Issue","RAN ISSUE",
AM17="Sites strategiques, MLL, Pylone, etc.","ENVTECH",
AM17="AKTIVCO DEFAUT GE &amp; POWER Cabinet","POWER ISSUE",
AM17="AKTIVCO Coupure ENEO &amp; Baisse de tension","POWER ISSUE",
AM17="Coupure ENEO &amp; Baisse de tension","POWER ISSUE",
AM17="Defaut GE &amp; POWER Cabinet","POWER ISSUE",
AM17="Sharing","POWER ISSUE",
AM17="Sites strategiques &amp; DataCenter","POWER ISSUE",
AM17="Exclu","Exclu",
AM17="SAT","TX ISSUE",
AM17="SPARE-ISSUE","SPARE-ISSUE",
AM17="Fiber CAmtel","TX ISSUE",
AM17="Fiber AOF","TX ISSUE",
AM17="Projet OCM (HUAWEI)","TRAVAUX-HUAWEI",
AM17="Projet OCM (NOKIA)","TRAVAUX -NOKIA",
AM17="ACCESS-ISSUE","ACCESS-ISSUE",
AM17="Projet OCM (ZTE, NOKIA, autres projets)","TRAVAUX OCM",
AM17="No root CAuse","No root cause",
AM17="ODU HS","TX ISSUE",
AM17="IP &amp; VLAN","TX ISSUE",
AM17="Warehouse HUAWEI","SPARE-ISSUE",
AM17="SPARE-HS","SPARE-ISSUE",
AM17="Power Telco","RAN ISSUE",AM17="no impacts","no impacts"
),"")</f>
        <v>SPARE-ISSUE</v>
      </c>
      <c r="AM17" s="67" t="s">
        <v>5336</v>
      </c>
      <c r="AN17" s="48" t="str" cm="1">
        <f t="array" ref="AN17">IFERROR(_xlfn.IFS(
AM17="MPR ISSUE","ACTIVE",
AM17="BSS Hardware Issue","ACTIVE",
AM17="Sites strategiques, MLL, Pylone, etc.","PASSIVE",
AM17="AKTIVCO DEFAUT GE &amp; POWER Cabinet","PASSIVE",
AM17="AKTIVCO Coupure ENEO &amp; Baisse de tension","PASSIVE",
AM17="Coupure ENEO &amp; Baisse de tension","PASSIVE",
AM17="Defaut GE &amp; POWER Cabinet","PASSIVE",
AM17="Sharing","PASSIVE",
AM17="Sites strategiques &amp; DataCenter","PASSIVE",
AM17="Exclu","Exclu",
AM17="SAT","ACTIVE",
AM17="SPARE-ISSUE","SPARE-ISSUE",
AM17="Fiber CAmtel","ACTIVE",
AM17="Fiber AOF","ACTIVE",
AM17="Projet OCM (HUAWEI)","PLANNED WORKS",
AM17="Projet OCM (NOKIA)","PLANNED WORKS",
AM17="ACCESS-ISSUE","ACCESS-ISSUE",
AM17="Projet OCM (ZTE, NOKIA, autres projets)","PLANNED WORKS",
AM17="No root CAuse","No root cause",
AM17="ODU HS","ACTIVE",
AM17="IP &amp; VLAN","ACTIVE",
AM17="Warehouse HUAWEI","SPARE-ISSUE",
AM17="SPARE-HS","SPARE-ISSUE",
AM17="Power Telco","ACTIVE", AM17="no impacts","no impacts"
),"")</f>
        <v>SPARE-ISSUE</v>
      </c>
      <c r="AO17" s="93" t="s">
        <v>5861</v>
      </c>
      <c r="AP17" s="101" t="str">
        <f t="shared" si="1"/>
        <v>SUO_195</v>
      </c>
      <c r="AR17" s="17" t="s">
        <v>5537</v>
      </c>
      <c r="AS17" s="7" t="s">
        <v>6602</v>
      </c>
      <c r="AT17" s="6"/>
      <c r="AU17" s="7"/>
      <c r="AV17" s="3" t="s">
        <v>5537</v>
      </c>
      <c r="AW17" s="18" t="s">
        <v>5537</v>
      </c>
      <c r="AX17" s="18" t="s">
        <v>5537</v>
      </c>
      <c r="AY17" s="18" t="s">
        <v>5537</v>
      </c>
      <c r="AZ17" s="18" t="s">
        <v>5537</v>
      </c>
      <c r="BA17" s="18" t="s">
        <v>5537</v>
      </c>
      <c r="BB17" s="18" t="s">
        <v>5537</v>
      </c>
      <c r="BC17" s="18" t="s">
        <v>5537</v>
      </c>
      <c r="BD17" s="18" t="s">
        <v>5537</v>
      </c>
      <c r="BE17" s="18" t="s">
        <v>5537</v>
      </c>
      <c r="BF17" s="18" t="s">
        <v>5862</v>
      </c>
      <c r="BG17" s="18" t="s">
        <v>5863</v>
      </c>
      <c r="BH17" s="18" t="s">
        <v>5864</v>
      </c>
      <c r="BI17" s="9" t="s">
        <v>5537</v>
      </c>
      <c r="BJ17" s="14"/>
      <c r="BK17" s="14" t="s">
        <v>5537</v>
      </c>
      <c r="BL17" s="14" t="str">
        <f>_xlfn.XLOOKUP(B17,'[4]cell downs 18042026 17h'!$B:$B,'[4]cell downs 18042026 17h'!$B:$B,"")</f>
        <v/>
      </c>
      <c r="BM17" s="14" t="str">
        <f>_xlfn.XLOOKUP(B17,'[5]Cells Huawei 19042026 15h'!$B:$B,'[5]Cells Huawei 19042026 15h'!$B:$B,"")</f>
        <v/>
      </c>
      <c r="BN17" s="9" t="str">
        <f>_xlfn.XLOOKUP(B17,'[6]cells down 19042026 9H40'!$B:$B,'[6]cells down 19042026 9H40'!$B:$B,"")</f>
        <v/>
      </c>
      <c r="BO17" s="9" t="s">
        <v>538</v>
      </c>
      <c r="BP17" s="9" t="s">
        <v>5537</v>
      </c>
      <c r="BQ17" s="115"/>
    </row>
    <row r="18" spans="1:69" s="9" customFormat="1" ht="22.5" customHeight="1" x14ac:dyDescent="0.3">
      <c r="A18" s="19" t="s">
        <v>5374</v>
      </c>
      <c r="B18" s="19" t="s">
        <v>5375</v>
      </c>
      <c r="C18" s="3" t="str">
        <f>_xlfn.XLOOKUP(B18,'[1]daily break down'!$D:$D,'[1]daily break down'!$E:$E,"")</f>
        <v>OUEST</v>
      </c>
      <c r="D18" s="19" t="s">
        <v>357</v>
      </c>
      <c r="E18" s="19" t="s">
        <v>987</v>
      </c>
      <c r="F18" s="19" t="s">
        <v>5376</v>
      </c>
      <c r="G18" s="19" t="s">
        <v>5377</v>
      </c>
      <c r="H18" s="32" t="str">
        <f>_xlfn.XLOOKUP(B18,[2]CALCULATION!$B:$B,[2]CALCULATION!$H:$H,"")</f>
        <v>Huawei</v>
      </c>
      <c r="I18" s="28">
        <v>23.113993973170334</v>
      </c>
      <c r="J18" s="28">
        <v>23.114261499345094</v>
      </c>
      <c r="K18" s="28">
        <v>23.114261499345094</v>
      </c>
      <c r="L18" s="28">
        <v>23.113993973170334</v>
      </c>
      <c r="M18" s="28">
        <v>23.114261499345094</v>
      </c>
      <c r="N18" s="28">
        <v>23.114261499345094</v>
      </c>
      <c r="O18" s="28">
        <v>23.114261499345094</v>
      </c>
      <c r="P18" s="28">
        <v>23.114261499345094</v>
      </c>
      <c r="Q18" s="28">
        <v>23.113993973170334</v>
      </c>
      <c r="R18" s="28">
        <v>23.114261499345094</v>
      </c>
      <c r="S18" s="94">
        <v>23.114261499345094</v>
      </c>
      <c r="T18" s="94">
        <f>_xlfn.XLOOKUP(B18,'[3]Nur des jours'!$B:$B,'[3]Nur des jours'!$U:$U,"")</f>
        <v>23.114261499345094</v>
      </c>
      <c r="U18" s="94">
        <v>23.114261499345094</v>
      </c>
      <c r="V18" s="94">
        <v>23.113993973170334</v>
      </c>
      <c r="W18" s="94">
        <v>23.114261499345094</v>
      </c>
      <c r="X18" s="94">
        <v>23.114261499345094</v>
      </c>
      <c r="Y18" s="94">
        <v>23.114261499345094</v>
      </c>
      <c r="Z18" s="94">
        <v>23.114261499345094</v>
      </c>
      <c r="AA18" s="94">
        <v>23.113993973170334</v>
      </c>
      <c r="AB18" s="94">
        <v>23.114261499345094</v>
      </c>
      <c r="AC18" s="94">
        <f>_xlfn.XLOOKUP(B18,'[3]Nur des jours'!$B:$B,'[3]Nur des jours'!$N:$N,"")</f>
        <v>23.113993973170334</v>
      </c>
      <c r="AD18" s="94">
        <v>23.113993973170334</v>
      </c>
      <c r="AE18" s="94">
        <v>32.371062791506304</v>
      </c>
      <c r="AF18" s="94">
        <v>55.081244836133287</v>
      </c>
      <c r="AG18" s="94">
        <v>0</v>
      </c>
      <c r="AH18" s="94">
        <v>23.113993973170334</v>
      </c>
      <c r="AI18" s="49" t="s">
        <v>6588</v>
      </c>
      <c r="AJ18" s="49"/>
      <c r="AK18" s="48" t="str" cm="1">
        <f t="array" ref="AK18">IFERROR(_xlfn.IFS(
AM18="MPR ISSUE","PDH",
AM18="BSS Hardware Issue","BSS",
AM18="Sites strategiques, MLL, Pylone, etc.","ENVTECH",
AM18="AKTIVCO DEFAUT GE &amp; POWER Cabinet","AKTIVCO",
AM18="AKTIVCO Coupure ENEO &amp; Baisse de tension","AKTIVCO GRID ONLY",
AM18="Coupure ENEO &amp; Baisse de tension","IHS GRID ONLY",
AM18="Defaut GE &amp; POWER Cabinet","IHS",
AM18="Sharing","Partners",
AM18="Sites strategiques &amp; DataCenter","SST &amp; DC",
AM18="Exclu","Exclu",
AM18="SAT","SAT",
AM18="SPARE-ISSUE","SPARE-ISSUE",
AM18="Fiber CAmtel","TRANS_FO_CAMTEL",
AM18="Fiber AOF","Fiber AOF",
AM18="Projet OCM (HUAWEI)","TRAVAUX-HUAWEI",
AM18="Projet OCM (NOKIA)","TRAVAUX-NOKIA",
AM18="ACCESS-ISSUE","ACCESS-ISSUE",
AM18="Projet OCM (ZTE, NOKIA, autres projets)","TRAVAUX OCM",
AM18="No root CAuse","No root cause",
AM18="ODU HS","PDH",
AM18="IP &amp; VLAN","PDH",
AM18="Warehouse HUAWEI","SPARE-ISSUE",
AM18="SPARE-HS","SPARE-ISSUE",
AM18="Power Telco","BSS",AM18="no impacts","no impacts"
),"")</f>
        <v>Exclu</v>
      </c>
      <c r="AL18" s="48" t="str" cm="1">
        <f t="array" ref="AL18">IFERROR(_xlfn.IFS(
AM18="MPR ISSUE","TX ISSUE",
AM18="BSS Hardware Issue","RAN ISSUE",
AM18="Sites strategiques, MLL, Pylone, etc.","ENVTECH",
AM18="AKTIVCO DEFAUT GE &amp; POWER Cabinet","POWER ISSUE",
AM18="AKTIVCO Coupure ENEO &amp; Baisse de tension","POWER ISSUE",
AM18="Coupure ENEO &amp; Baisse de tension","POWER ISSUE",
AM18="Defaut GE &amp; POWER Cabinet","POWER ISSUE",
AM18="Sharing","POWER ISSUE",
AM18="Sites strategiques &amp; DataCenter","POWER ISSUE",
AM18="Exclu","Exclu",
AM18="SAT","TX ISSUE",
AM18="SPARE-ISSUE","SPARE-ISSUE",
AM18="Fiber CAmtel","TX ISSUE",
AM18="Fiber AOF","TX ISSUE",
AM18="Projet OCM (HUAWEI)","TRAVAUX-HUAWEI",
AM18="Projet OCM (NOKIA)","TRAVAUX -NOKIA",
AM18="ACCESS-ISSUE","ACCESS-ISSUE",
AM18="Projet OCM (ZTE, NOKIA, autres projets)","TRAVAUX OCM",
AM18="No root CAuse","No root cause",
AM18="ODU HS","TX ISSUE",
AM18="IP &amp; VLAN","TX ISSUE",
AM18="Warehouse HUAWEI","SPARE-ISSUE",
AM18="SPARE-HS","SPARE-ISSUE",
AM18="Power Telco","RAN ISSUE",AM18="no impacts","no impacts"
),"")</f>
        <v>Exclu</v>
      </c>
      <c r="AM18" s="67" t="s">
        <v>6588</v>
      </c>
      <c r="AN18" s="48" t="str" cm="1">
        <f t="array" ref="AN18">IFERROR(_xlfn.IFS(
AM18="MPR ISSUE","ACTIVE",
AM18="BSS Hardware Issue","ACTIVE",
AM18="Sites strategiques, MLL, Pylone, etc.","PASSIVE",
AM18="AKTIVCO DEFAUT GE &amp; POWER Cabinet","PASSIVE",
AM18="AKTIVCO Coupure ENEO &amp; Baisse de tension","PASSIVE",
AM18="Coupure ENEO &amp; Baisse de tension","PASSIVE",
AM18="Defaut GE &amp; POWER Cabinet","PASSIVE",
AM18="Sharing","PASSIVE",
AM18="Sites strategiques &amp; DataCenter","PASSIVE",
AM18="Exclu","Exclu",
AM18="SAT","ACTIVE",
AM18="SPARE-ISSUE","SPARE-ISSUE",
AM18="Fiber CAmtel","ACTIVE",
AM18="Fiber AOF","ACTIVE",
AM18="Projet OCM (HUAWEI)","PLANNED WORKS",
AM18="Projet OCM (NOKIA)","PLANNED WORKS",
AM18="ACCESS-ISSUE","ACCESS-ISSUE",
AM18="Projet OCM (ZTE, NOKIA, autres projets)","PLANNED WORKS",
AM18="No root CAuse","No root cause",
AM18="ODU HS","ACTIVE",
AM18="IP &amp; VLAN","ACTIVE",
AM18="Warehouse HUAWEI","SPARE-ISSUE",
AM18="SPARE-HS","SPARE-ISSUE",
AM18="Power Telco","ACTIVE", AM18="no impacts","no impacts"
),"")</f>
        <v>Exclu</v>
      </c>
      <c r="AO18" s="93" t="s">
        <v>5537</v>
      </c>
      <c r="AP18" s="101" t="str">
        <f t="shared" si="1"/>
        <v>OST_406</v>
      </c>
      <c r="AR18" s="17" t="s">
        <v>5537</v>
      </c>
      <c r="AS18" s="7" t="s">
        <v>5537</v>
      </c>
      <c r="AT18" s="6"/>
      <c r="AU18" s="7"/>
      <c r="AV18" s="3" t="s">
        <v>5537</v>
      </c>
      <c r="AW18" s="18" t="s">
        <v>5537</v>
      </c>
      <c r="AX18" s="18" t="s">
        <v>5537</v>
      </c>
      <c r="AY18" s="18" t="s">
        <v>5537</v>
      </c>
      <c r="AZ18" s="18" t="s">
        <v>5537</v>
      </c>
      <c r="BA18" s="18" t="s">
        <v>5537</v>
      </c>
      <c r="BB18" s="18" t="s">
        <v>5537</v>
      </c>
      <c r="BC18" s="18" t="s">
        <v>5537</v>
      </c>
      <c r="BD18" s="18" t="s">
        <v>5537</v>
      </c>
      <c r="BE18" s="18" t="s">
        <v>5537</v>
      </c>
      <c r="BF18" s="18" t="s">
        <v>5537</v>
      </c>
      <c r="BG18" s="18" t="s">
        <v>5537</v>
      </c>
      <c r="BH18" s="18" t="s">
        <v>5537</v>
      </c>
      <c r="BI18" s="9" t="s">
        <v>5537</v>
      </c>
      <c r="BJ18" s="14"/>
      <c r="BK18" s="14" t="s">
        <v>5537</v>
      </c>
      <c r="BL18" s="14" t="str">
        <f>_xlfn.XLOOKUP(B18,'[4]cell downs 18042026 17h'!$B:$B,'[4]cell downs 18042026 17h'!$B:$B,"")</f>
        <v/>
      </c>
      <c r="BM18" s="14" t="str">
        <f>_xlfn.XLOOKUP(B18,'[5]Cells Huawei 19042026 15h'!$B:$B,'[5]Cells Huawei 19042026 15h'!$B:$B,"")</f>
        <v/>
      </c>
      <c r="BN18" s="9" t="str">
        <f>_xlfn.XLOOKUP(B18,'[6]cells down 19042026 9H40'!$B:$B,'[6]cells down 19042026 9H40'!$B:$B,"")</f>
        <v/>
      </c>
      <c r="BO18" s="9" t="s">
        <v>5537</v>
      </c>
      <c r="BP18" s="9" t="s">
        <v>5537</v>
      </c>
      <c r="BQ18" s="115"/>
    </row>
    <row r="19" spans="1:69" s="9" customFormat="1" ht="22.05" customHeight="1" x14ac:dyDescent="0.3">
      <c r="A19" s="3" t="s">
        <v>2134</v>
      </c>
      <c r="B19" s="25" t="s">
        <v>2135</v>
      </c>
      <c r="C19" s="3" t="str">
        <f>_xlfn.XLOOKUP(B19,'[1]daily break down'!$D:$D,'[1]daily break down'!$E:$E,"")</f>
        <v>Douala</v>
      </c>
      <c r="D19" s="1" t="s">
        <v>357</v>
      </c>
      <c r="E19" s="3" t="s">
        <v>89</v>
      </c>
      <c r="F19" s="3" t="s">
        <v>31</v>
      </c>
      <c r="G19" s="3" t="s">
        <v>32</v>
      </c>
      <c r="H19" s="34" t="str">
        <f>_xlfn.XLOOKUP(B19,[2]CALCULATION!$B:$B,[2]CALCULATION!$H:$H,"")</f>
        <v>ZTE</v>
      </c>
      <c r="I19" s="28">
        <v>0</v>
      </c>
      <c r="J19" s="28">
        <v>0</v>
      </c>
      <c r="K19" s="28">
        <v>0</v>
      </c>
      <c r="L19" s="28">
        <v>2.3899004945311399E-3</v>
      </c>
      <c r="M19" s="28">
        <v>20.122997834108084</v>
      </c>
      <c r="N19" s="28">
        <v>13.868556899607057</v>
      </c>
      <c r="O19" s="28">
        <v>13.868556899607057</v>
      </c>
      <c r="P19" s="28">
        <v>13.868556899607057</v>
      </c>
      <c r="Q19" s="28">
        <v>13.868556899607057</v>
      </c>
      <c r="R19" s="28">
        <v>13.868556899607057</v>
      </c>
      <c r="S19" s="94">
        <v>13.868556899607057</v>
      </c>
      <c r="T19" s="94">
        <f>_xlfn.XLOOKUP(B19,'[3]Nur des jours'!$B:$B,'[3]Nur des jours'!$U:$U,"")</f>
        <v>0</v>
      </c>
      <c r="U19" s="94">
        <v>0</v>
      </c>
      <c r="V19" s="94">
        <v>0</v>
      </c>
      <c r="W19" s="94">
        <v>0</v>
      </c>
      <c r="X19" s="94">
        <v>0</v>
      </c>
      <c r="Y19" s="94">
        <v>0</v>
      </c>
      <c r="Z19" s="94">
        <v>0</v>
      </c>
      <c r="AA19" s="94">
        <v>0</v>
      </c>
      <c r="AB19" s="94">
        <v>0</v>
      </c>
      <c r="AC19" s="94">
        <f>_xlfn.XLOOKUP(B19,'[3]Nur des jours'!$B:$B,'[3]Nur des jours'!$N:$N,"")</f>
        <v>22.33279970779008</v>
      </c>
      <c r="AD19" s="94">
        <v>22.33279970779008</v>
      </c>
      <c r="AE19" s="94">
        <v>11.219745292935107</v>
      </c>
      <c r="AF19" s="94">
        <v>9.6073421259320462</v>
      </c>
      <c r="AG19" s="94">
        <v>33.567995445063886</v>
      </c>
      <c r="AH19" s="94">
        <v>22.33279970779008</v>
      </c>
      <c r="AI19" s="49" t="s">
        <v>5559</v>
      </c>
      <c r="AJ19" s="49"/>
      <c r="AK19" s="48" t="str" cm="1">
        <f t="array" ref="AK19">IFERROR(_xlfn.IFS(
AM19="MPR ISSUE","PDH",
AM19="BSS Hardware Issue","BSS",
AM19="Sites strategiques, MLL, Pylone, etc.","ENVTECH",
AM19="AKTIVCO DEFAUT GE &amp; POWER Cabinet","AKTIVCO",
AM19="AKTIVCO Coupure ENEO &amp; Baisse de tension","AKTIVCO GRID ONLY",
AM19="Coupure ENEO &amp; Baisse de tension","IHS GRID ONLY",
AM19="Defaut GE &amp; POWER Cabinet","IHS",
AM19="Sharing","Partners",
AM19="Sites strategiques &amp; DataCenter","SST &amp; DC",
AM19="Exclu","Exclu",
AM19="SAT","SAT",
AM19="SPARE-ISSUE","SPARE-ISSUE",
AM19="Fiber CAmtel","TRANS_FO_CAMTEL",
AM19="Fiber AOF","Fiber AOF",
AM19="Projet OCM (HUAWEI)","TRAVAUX-HUAWEI",
AM19="Projet OCM (NOKIA)","TRAVAUX-NOKIA",
AM19="ACCESS-ISSUE","ACCESS-ISSUE",
AM19="Projet OCM (ZTE, NOKIA, autres projets)","TRAVAUX OCM",
AM19="No root CAuse","No root cause",
AM19="ODU HS","PDH",
AM19="IP &amp; VLAN","PDH",
AM19="Warehouse HUAWEI","SPARE-ISSUE",
AM19="SPARE-HS","SPARE-ISSUE",
AM19="Power Telco","BSS",AM19="no impacts","no impacts"
),"")</f>
        <v>ACCESS-ISSUE</v>
      </c>
      <c r="AL19" s="48" t="str" cm="1">
        <f t="array" ref="AL19">IFERROR(_xlfn.IFS(
AM19="MPR ISSUE","TX ISSUE",
AM19="BSS Hardware Issue","RAN ISSUE",
AM19="Sites strategiques, MLL, Pylone, etc.","ENVTECH",
AM19="AKTIVCO DEFAUT GE &amp; POWER Cabinet","POWER ISSUE",
AM19="AKTIVCO Coupure ENEO &amp; Baisse de tension","POWER ISSUE",
AM19="Coupure ENEO &amp; Baisse de tension","POWER ISSUE",
AM19="Defaut GE &amp; POWER Cabinet","POWER ISSUE",
AM19="Sharing","POWER ISSUE",
AM19="Sites strategiques &amp; DataCenter","POWER ISSUE",
AM19="Exclu","Exclu",
AM19="SAT","TX ISSUE",
AM19="SPARE-ISSUE","SPARE-ISSUE",
AM19="Fiber CAmtel","TX ISSUE",
AM19="Fiber AOF","TX ISSUE",
AM19="Projet OCM (HUAWEI)","TRAVAUX-HUAWEI",
AM19="Projet OCM (NOKIA)","TRAVAUX -NOKIA",
AM19="ACCESS-ISSUE","ACCESS-ISSUE",
AM19="Projet OCM (ZTE, NOKIA, autres projets)","TRAVAUX OCM",
AM19="No root CAuse","No root cause",
AM19="ODU HS","TX ISSUE",
AM19="IP &amp; VLAN","TX ISSUE",
AM19="Warehouse HUAWEI","SPARE-ISSUE",
AM19="SPARE-HS","SPARE-ISSUE",
AM19="Power Telco","RAN ISSUE",AM19="no impacts","no impacts"
),"")</f>
        <v>ACCESS-ISSUE</v>
      </c>
      <c r="AM19" s="67" t="s">
        <v>25</v>
      </c>
      <c r="AN19" s="48" t="str" cm="1">
        <f t="array" ref="AN19">IFERROR(_xlfn.IFS(
AM19="MPR ISSUE","ACTIVE",
AM19="BSS Hardware Issue","ACTIVE",
AM19="Sites strategiques, MLL, Pylone, etc.","PASSIVE",
AM19="AKTIVCO DEFAUT GE &amp; POWER Cabinet","PASSIVE",
AM19="AKTIVCO Coupure ENEO &amp; Baisse de tension","PASSIVE",
AM19="Coupure ENEO &amp; Baisse de tension","PASSIVE",
AM19="Defaut GE &amp; POWER Cabinet","PASSIVE",
AM19="Sharing","PASSIVE",
AM19="Sites strategiques &amp; DataCenter","PASSIVE",
AM19="Exclu","Exclu",
AM19="SAT","ACTIVE",
AM19="SPARE-ISSUE","SPARE-ISSUE",
AM19="Fiber CAmtel","ACTIVE",
AM19="Fiber AOF","ACTIVE",
AM19="Projet OCM (HUAWEI)","PLANNED WORKS",
AM19="Projet OCM (NOKIA)","PLANNED WORKS",
AM19="ACCESS-ISSUE","ACCESS-ISSUE",
AM19="Projet OCM (ZTE, NOKIA, autres projets)","PLANNED WORKS",
AM19="No root CAuse","No root cause",
AM19="ODU HS","ACTIVE",
AM19="IP &amp; VLAN","ACTIVE",
AM19="Warehouse HUAWEI","SPARE-ISSUE",
AM19="SPARE-HS","SPARE-ISSUE",
AM19="Power Telco","ACTIVE", AM19="no impacts","no impacts"
),"")</f>
        <v>ACCESS-ISSUE</v>
      </c>
      <c r="AO19" s="93" t="s">
        <v>6558</v>
      </c>
      <c r="AP19" s="101" t="str">
        <f t="shared" si="1"/>
        <v>LIT_856</v>
      </c>
      <c r="AR19" s="17" t="s">
        <v>5537</v>
      </c>
      <c r="AS19" s="7" t="s">
        <v>6603</v>
      </c>
      <c r="AT19" s="6"/>
      <c r="AU19" s="7"/>
      <c r="AV19" s="3" t="s">
        <v>5537</v>
      </c>
      <c r="AW19" s="18" t="s">
        <v>5537</v>
      </c>
      <c r="AX19" s="18" t="s">
        <v>5537</v>
      </c>
      <c r="AY19" s="18" t="s">
        <v>5537</v>
      </c>
      <c r="AZ19" s="18" t="s">
        <v>5537</v>
      </c>
      <c r="BA19" s="18" t="s">
        <v>5537</v>
      </c>
      <c r="BB19" s="18" t="s">
        <v>5537</v>
      </c>
      <c r="BC19" s="18" t="s">
        <v>5537</v>
      </c>
      <c r="BD19" s="18" t="s">
        <v>5537</v>
      </c>
      <c r="BE19" s="18" t="s">
        <v>5537</v>
      </c>
      <c r="BF19" s="18" t="s">
        <v>5537</v>
      </c>
      <c r="BG19" s="18" t="s">
        <v>5537</v>
      </c>
      <c r="BH19" s="18" t="s">
        <v>5537</v>
      </c>
      <c r="BI19" s="9" t="s">
        <v>5537</v>
      </c>
      <c r="BJ19" s="14"/>
      <c r="BK19" s="14" t="s">
        <v>5537</v>
      </c>
      <c r="BL19" s="14" t="str">
        <f>_xlfn.XLOOKUP(B19,'[4]cell downs 18042026 17h'!$B:$B,'[4]cell downs 18042026 17h'!$B:$B,"")</f>
        <v/>
      </c>
      <c r="BM19" s="14" t="str">
        <f>_xlfn.XLOOKUP(B19,'[5]Cells Huawei 19042026 15h'!$B:$B,'[5]Cells Huawei 19042026 15h'!$B:$B,"")</f>
        <v/>
      </c>
      <c r="BN19" s="9" t="str">
        <f>_xlfn.XLOOKUP(B19,'[6]cells down 19042026 9H40'!$B:$B,'[6]cells down 19042026 9H40'!$B:$B,"")</f>
        <v/>
      </c>
      <c r="BO19" s="9" t="s">
        <v>5537</v>
      </c>
      <c r="BP19" s="9" t="s">
        <v>5537</v>
      </c>
      <c r="BQ19" s="115"/>
    </row>
    <row r="20" spans="1:69" s="9" customFormat="1" x14ac:dyDescent="0.3">
      <c r="A20" s="1" t="s">
        <v>2797</v>
      </c>
      <c r="B20" s="8" t="s">
        <v>2798</v>
      </c>
      <c r="C20" s="3" t="str">
        <f>_xlfn.XLOOKUP(B20,'[1]daily break down'!$D:$D,'[1]daily break down'!$E:$E,"")</f>
        <v>CENTRE</v>
      </c>
      <c r="D20" s="1" t="s">
        <v>21</v>
      </c>
      <c r="E20" s="1" t="s">
        <v>36</v>
      </c>
      <c r="F20" s="3" t="s">
        <v>69</v>
      </c>
      <c r="G20" s="1" t="s">
        <v>1216</v>
      </c>
      <c r="H20" s="34" t="str">
        <f>_xlfn.XLOOKUP(B20,[2]CALCULATION!$B:$B,[2]CALCULATION!$H:$H,"")</f>
        <v>ZTE</v>
      </c>
      <c r="I20" s="28">
        <v>0</v>
      </c>
      <c r="J20" s="28">
        <v>0</v>
      </c>
      <c r="K20" s="28">
        <v>0</v>
      </c>
      <c r="L20" s="28">
        <v>0</v>
      </c>
      <c r="M20" s="28">
        <v>0</v>
      </c>
      <c r="N20" s="28">
        <v>0</v>
      </c>
      <c r="O20" s="28">
        <v>0.34551897224291145</v>
      </c>
      <c r="P20" s="28">
        <v>1.9575425259607395</v>
      </c>
      <c r="Q20" s="28">
        <v>0</v>
      </c>
      <c r="R20" s="28">
        <v>0</v>
      </c>
      <c r="S20" s="94">
        <v>0</v>
      </c>
      <c r="T20" s="94">
        <f>_xlfn.XLOOKUP(B20,'[3]Nur des jours'!$B:$B,'[3]Nur des jours'!$U:$U,"")</f>
        <v>5.9176789857120611E-2</v>
      </c>
      <c r="U20" s="94">
        <v>0</v>
      </c>
      <c r="V20" s="94">
        <v>3.3609134984433542</v>
      </c>
      <c r="W20" s="94">
        <v>5.9176789857120611E-2</v>
      </c>
      <c r="X20" s="94">
        <v>0</v>
      </c>
      <c r="Y20" s="94">
        <v>3.1815282807269858</v>
      </c>
      <c r="Z20" s="94">
        <v>0</v>
      </c>
      <c r="AA20" s="94">
        <v>4.0087548832444426</v>
      </c>
      <c r="AB20" s="94">
        <v>0.10290840189137349</v>
      </c>
      <c r="AC20" s="94">
        <f>_xlfn.XLOOKUP(B20,'[3]Nur des jours'!$B:$B,'[3]Nur des jours'!$N:$N,"")</f>
        <v>22.033277402527734</v>
      </c>
      <c r="AD20" s="94">
        <v>22.033277402527734</v>
      </c>
      <c r="AE20" s="94">
        <v>13.595883841108833</v>
      </c>
      <c r="AF20" s="94">
        <v>23.308536147916943</v>
      </c>
      <c r="AG20" s="94">
        <v>23.522744310707495</v>
      </c>
      <c r="AH20" s="94">
        <v>22.033277402527734</v>
      </c>
      <c r="AI20" s="49" t="s">
        <v>5559</v>
      </c>
      <c r="AJ20" s="49"/>
      <c r="AK20" s="48" t="str" cm="1">
        <f t="array" ref="AK20">IFERROR(_xlfn.IFS(
AM20="MPR ISSUE","PDH",
AM20="BSS Hardware Issue","BSS",
AM20="Sites strategiques, MLL, Pylone, etc.","ENVTECH",
AM20="AKTIVCO DEFAUT GE &amp; POWER Cabinet","AKTIVCO",
AM20="AKTIVCO Coupure ENEO &amp; Baisse de tension","AKTIVCO GRID ONLY",
AM20="Coupure ENEO &amp; Baisse de tension","IHS GRID ONLY",
AM20="Defaut GE &amp; POWER Cabinet","IHS",
AM20="Sharing","Partners",
AM20="Sites strategiques &amp; DataCenter","SST &amp; DC",
AM20="Exclu","Exclu",
AM20="SAT","SAT",
AM20="SPARE-ISSUE","SPARE-ISSUE",
AM20="Fiber CAmtel","TRANS_FO_CAMTEL",
AM20="Fiber AOF","Fiber AOF",
AM20="Projet OCM (HUAWEI)","TRAVAUX-HUAWEI",
AM20="Projet OCM (NOKIA)","TRAVAUX-NOKIA",
AM20="ACCESS-ISSUE","ACCESS-ISSUE",
AM20="Projet OCM (ZTE, NOKIA, autres projets)","TRAVAUX OCM",
AM20="No root CAuse","No root cause",
AM20="ODU HS","PDH",
AM20="IP &amp; VLAN","PDH",
AM20="Warehouse HUAWEI","SPARE-ISSUE",
AM20="SPARE-HS","SPARE-ISSUE",
AM20="Power Telco","BSS",AM20="no impacts","no impacts"
),"")</f>
        <v>AKTIVCO</v>
      </c>
      <c r="AL20" s="48" t="str" cm="1">
        <f t="array" ref="AL20">IFERROR(_xlfn.IFS(
AM20="MPR ISSUE","TX ISSUE",
AM20="BSS Hardware Issue","RAN ISSUE",
AM20="Sites strategiques, MLL, Pylone, etc.","ENVTECH",
AM20="AKTIVCO DEFAUT GE &amp; POWER Cabinet","POWER ISSUE",
AM20="AKTIVCO Coupure ENEO &amp; Baisse de tension","POWER ISSUE",
AM20="Coupure ENEO &amp; Baisse de tension","POWER ISSUE",
AM20="Defaut GE &amp; POWER Cabinet","POWER ISSUE",
AM20="Sharing","POWER ISSUE",
AM20="Sites strategiques &amp; DataCenter","POWER ISSUE",
AM20="Exclu","Exclu",
AM20="SAT","TX ISSUE",
AM20="SPARE-ISSUE","SPARE-ISSUE",
AM20="Fiber CAmtel","TX ISSUE",
AM20="Fiber AOF","TX ISSUE",
AM20="Projet OCM (HUAWEI)","TRAVAUX-HUAWEI",
AM20="Projet OCM (NOKIA)","TRAVAUX -NOKIA",
AM20="ACCESS-ISSUE","ACCESS-ISSUE",
AM20="Projet OCM (ZTE, NOKIA, autres projets)","TRAVAUX OCM",
AM20="No root CAuse","No root cause",
AM20="ODU HS","TX ISSUE",
AM20="IP &amp; VLAN","TX ISSUE",
AM20="Warehouse HUAWEI","SPARE-ISSUE",
AM20="SPARE-HS","SPARE-ISSUE",
AM20="Power Telco","RAN ISSUE",AM20="no impacts","no impacts"
),"")</f>
        <v>POWER ISSUE</v>
      </c>
      <c r="AM20" s="67" t="s">
        <v>5325</v>
      </c>
      <c r="AN20" s="48" t="str" cm="1">
        <f t="array" ref="AN20">IFERROR(_xlfn.IFS(
AM20="MPR ISSUE","ACTIVE",
AM20="BSS Hardware Issue","ACTIVE",
AM20="Sites strategiques, MLL, Pylone, etc.","PASSIVE",
AM20="AKTIVCO DEFAUT GE &amp; POWER Cabinet","PASSIVE",
AM20="AKTIVCO Coupure ENEO &amp; Baisse de tension","PASSIVE",
AM20="Coupure ENEO &amp; Baisse de tension","PASSIVE",
AM20="Defaut GE &amp; POWER Cabinet","PASSIVE",
AM20="Sharing","PASSIVE",
AM20="Sites strategiques &amp; DataCenter","PASSIVE",
AM20="Exclu","Exclu",
AM20="SAT","ACTIVE",
AM20="SPARE-ISSUE","SPARE-ISSUE",
AM20="Fiber CAmtel","ACTIVE",
AM20="Fiber AOF","ACTIVE",
AM20="Projet OCM (HUAWEI)","PLANNED WORKS",
AM20="Projet OCM (NOKIA)","PLANNED WORKS",
AM20="ACCESS-ISSUE","ACCESS-ISSUE",
AM20="Projet OCM (ZTE, NOKIA, autres projets)","PLANNED WORKS",
AM20="No root CAuse","No root cause",
AM20="ODU HS","ACTIVE",
AM20="IP &amp; VLAN","ACTIVE",
AM20="Warehouse HUAWEI","SPARE-ISSUE",
AM20="SPARE-HS","SPARE-ISSUE",
AM20="Power Telco","ACTIVE", AM20="no impacts","no impacts"
),"")</f>
        <v>PASSIVE</v>
      </c>
      <c r="AO20" s="93" t="s">
        <v>5944</v>
      </c>
      <c r="AP20" s="101" t="str">
        <f t="shared" si="1"/>
        <v>SUD_260</v>
      </c>
      <c r="AR20" s="17" t="s">
        <v>5537</v>
      </c>
      <c r="AS20" s="7" t="s">
        <v>6603</v>
      </c>
      <c r="AT20" s="6"/>
      <c r="AU20" s="7"/>
      <c r="AV20" s="3" t="s">
        <v>5537</v>
      </c>
      <c r="AW20" s="18" t="s">
        <v>5537</v>
      </c>
      <c r="AX20" s="18" t="s">
        <v>5537</v>
      </c>
      <c r="AY20" s="18" t="s">
        <v>5537</v>
      </c>
      <c r="AZ20" s="18" t="s">
        <v>5537</v>
      </c>
      <c r="BA20" s="18" t="s">
        <v>5537</v>
      </c>
      <c r="BB20" s="18" t="s">
        <v>5537</v>
      </c>
      <c r="BC20" s="18" t="s">
        <v>5537</v>
      </c>
      <c r="BD20" s="18" t="s">
        <v>5537</v>
      </c>
      <c r="BE20" s="18" t="s">
        <v>5537</v>
      </c>
      <c r="BF20" s="18" t="s">
        <v>5537</v>
      </c>
      <c r="BG20" s="18" t="s">
        <v>5537</v>
      </c>
      <c r="BH20" s="18" t="s">
        <v>5537</v>
      </c>
      <c r="BI20" s="9" t="s">
        <v>5944</v>
      </c>
      <c r="BJ20" s="14"/>
      <c r="BK20" s="14" t="s">
        <v>5537</v>
      </c>
      <c r="BL20" s="14" t="str">
        <f>_xlfn.XLOOKUP(B20,'[4]cell downs 18042026 17h'!$B:$B,'[4]cell downs 18042026 17h'!$B:$B,"")</f>
        <v/>
      </c>
      <c r="BM20" s="14" t="str">
        <f>_xlfn.XLOOKUP(B20,'[5]Cells Huawei 19042026 15h'!$B:$B,'[5]Cells Huawei 19042026 15h'!$B:$B,"")</f>
        <v/>
      </c>
      <c r="BN20" s="9" t="str">
        <f>_xlfn.XLOOKUP(B20,'[6]cells down 19042026 9H40'!$B:$B,'[6]cells down 19042026 9H40'!$B:$B,"")</f>
        <v/>
      </c>
      <c r="BO20" s="9" t="s">
        <v>5537</v>
      </c>
      <c r="BP20" s="9" t="s">
        <v>5537</v>
      </c>
      <c r="BQ20" s="115"/>
    </row>
    <row r="21" spans="1:69" s="9" customFormat="1" x14ac:dyDescent="0.3">
      <c r="A21" s="1" t="s">
        <v>168</v>
      </c>
      <c r="B21" s="8" t="s">
        <v>169</v>
      </c>
      <c r="C21" s="3" t="str">
        <f>_xlfn.XLOOKUP(B21,'[1]daily break down'!$D:$D,'[1]daily break down'!$E:$E,"")</f>
        <v>Douala</v>
      </c>
      <c r="D21" s="1" t="s">
        <v>11</v>
      </c>
      <c r="E21" s="1" t="s">
        <v>145</v>
      </c>
      <c r="F21" s="3" t="s">
        <v>31</v>
      </c>
      <c r="G21" s="1" t="s">
        <v>32</v>
      </c>
      <c r="H21" s="34" t="str">
        <f>_xlfn.XLOOKUP(B21,[2]CALCULATION!$B:$B,[2]CALCULATION!$H:$H,"")</f>
        <v>ZTE</v>
      </c>
      <c r="I21" s="28">
        <v>0</v>
      </c>
      <c r="J21" s="28">
        <v>0</v>
      </c>
      <c r="K21" s="28">
        <v>0</v>
      </c>
      <c r="L21" s="28">
        <v>0</v>
      </c>
      <c r="M21" s="28">
        <v>22.641917285187176</v>
      </c>
      <c r="N21" s="28">
        <v>36.680460316237351</v>
      </c>
      <c r="O21" s="28">
        <v>0</v>
      </c>
      <c r="P21" s="28">
        <v>0</v>
      </c>
      <c r="Q21" s="28">
        <v>0</v>
      </c>
      <c r="R21" s="28">
        <v>0</v>
      </c>
      <c r="S21" s="94">
        <v>0</v>
      </c>
      <c r="T21" s="94">
        <f>_xlfn.XLOOKUP(B21,'[3]Nur des jours'!$B:$B,'[3]Nur des jours'!$U:$U,"")</f>
        <v>0</v>
      </c>
      <c r="U21" s="94">
        <v>0</v>
      </c>
      <c r="V21" s="94">
        <v>0</v>
      </c>
      <c r="W21" s="94">
        <v>0</v>
      </c>
      <c r="X21" s="94">
        <v>0</v>
      </c>
      <c r="Y21" s="94">
        <v>0</v>
      </c>
      <c r="Z21" s="94">
        <v>0</v>
      </c>
      <c r="AA21" s="94">
        <v>0</v>
      </c>
      <c r="AB21" s="94">
        <v>0</v>
      </c>
      <c r="AC21" s="94">
        <f>_xlfn.XLOOKUP(B21,'[3]Nur des jours'!$B:$B,'[3]Nur des jours'!$N:$N,"")</f>
        <v>20.598980404242749</v>
      </c>
      <c r="AD21" s="94">
        <v>20.598980404242749</v>
      </c>
      <c r="AE21" s="94">
        <v>13.00987374554872</v>
      </c>
      <c r="AF21" s="94">
        <v>11.071712720707488</v>
      </c>
      <c r="AG21" s="94">
        <v>28.810353997990664</v>
      </c>
      <c r="AH21" s="94">
        <v>20.598980404242749</v>
      </c>
      <c r="AI21" s="49" t="s">
        <v>5559</v>
      </c>
      <c r="AJ21" s="49"/>
      <c r="AK21" s="48" t="str" cm="1">
        <f t="array" ref="AK21">IFERROR(_xlfn.IFS(
AM21="MPR ISSUE","PDH",
AM21="BSS Hardware Issue","BSS",
AM21="Sites strategiques, MLL, Pylone, etc.","ENVTECH",
AM21="AKTIVCO DEFAUT GE &amp; POWER Cabinet","AKTIVCO",
AM21="AKTIVCO Coupure ENEO &amp; Baisse de tension","AKTIVCO GRID ONLY",
AM21="Coupure ENEO &amp; Baisse de tension","IHS GRID ONLY",
AM21="Defaut GE &amp; POWER Cabinet","IHS",
AM21="Sharing","Partners",
AM21="Sites strategiques &amp; DataCenter","SST &amp; DC",
AM21="Exclu","Exclu",
AM21="SAT","SAT",
AM21="SPARE-ISSUE","SPARE-ISSUE",
AM21="Fiber CAmtel","TRANS_FO_CAMTEL",
AM21="Fiber AOF","Fiber AOF",
AM21="Projet OCM (HUAWEI)","TRAVAUX-HUAWEI",
AM21="Projet OCM (NOKIA)","TRAVAUX-NOKIA",
AM21="ACCESS-ISSUE","ACCESS-ISSUE",
AM21="Projet OCM (ZTE, NOKIA, autres projets)","TRAVAUX OCM",
AM21="No root CAuse","No root cause",
AM21="ODU HS","PDH",
AM21="IP &amp; VLAN","PDH",
AM21="Warehouse HUAWEI","SPARE-ISSUE",
AM21="SPARE-HS","SPARE-ISSUE",
AM21="Power Telco","BSS",AM21="no impacts","no impacts"
),"")</f>
        <v>IHS GRID ONLY</v>
      </c>
      <c r="AL21" s="48" t="str" cm="1">
        <f t="array" ref="AL21">IFERROR(_xlfn.IFS(
AM21="MPR ISSUE","TX ISSUE",
AM21="BSS Hardware Issue","RAN ISSUE",
AM21="Sites strategiques, MLL, Pylone, etc.","ENVTECH",
AM21="AKTIVCO DEFAUT GE &amp; POWER Cabinet","POWER ISSUE",
AM21="AKTIVCO Coupure ENEO &amp; Baisse de tension","POWER ISSUE",
AM21="Coupure ENEO &amp; Baisse de tension","POWER ISSUE",
AM21="Defaut GE &amp; POWER Cabinet","POWER ISSUE",
AM21="Sharing","POWER ISSUE",
AM21="Sites strategiques &amp; DataCenter","POWER ISSUE",
AM21="Exclu","Exclu",
AM21="SAT","TX ISSUE",
AM21="SPARE-ISSUE","SPARE-ISSUE",
AM21="Fiber CAmtel","TX ISSUE",
AM21="Fiber AOF","TX ISSUE",
AM21="Projet OCM (HUAWEI)","TRAVAUX-HUAWEI",
AM21="Projet OCM (NOKIA)","TRAVAUX -NOKIA",
AM21="ACCESS-ISSUE","ACCESS-ISSUE",
AM21="Projet OCM (ZTE, NOKIA, autres projets)","TRAVAUX OCM",
AM21="No root CAuse","No root cause",
AM21="ODU HS","TX ISSUE",
AM21="IP &amp; VLAN","TX ISSUE",
AM21="Warehouse HUAWEI","SPARE-ISSUE",
AM21="SPARE-HS","SPARE-ISSUE",
AM21="Power Telco","RAN ISSUE",AM21="no impacts","no impacts"
),"")</f>
        <v>POWER ISSUE</v>
      </c>
      <c r="AM21" s="67" t="s">
        <v>5329</v>
      </c>
      <c r="AN21" s="48" t="str" cm="1">
        <f t="array" ref="AN21">IFERROR(_xlfn.IFS(
AM21="MPR ISSUE","ACTIVE",
AM21="BSS Hardware Issue","ACTIVE",
AM21="Sites strategiques, MLL, Pylone, etc.","PASSIVE",
AM21="AKTIVCO DEFAUT GE &amp; POWER Cabinet","PASSIVE",
AM21="AKTIVCO Coupure ENEO &amp; Baisse de tension","PASSIVE",
AM21="Coupure ENEO &amp; Baisse de tension","PASSIVE",
AM21="Defaut GE &amp; POWER Cabinet","PASSIVE",
AM21="Sharing","PASSIVE",
AM21="Sites strategiques &amp; DataCenter","PASSIVE",
AM21="Exclu","Exclu",
AM21="SAT","ACTIVE",
AM21="SPARE-ISSUE","SPARE-ISSUE",
AM21="Fiber CAmtel","ACTIVE",
AM21="Fiber AOF","ACTIVE",
AM21="Projet OCM (HUAWEI)","PLANNED WORKS",
AM21="Projet OCM (NOKIA)","PLANNED WORKS",
AM21="ACCESS-ISSUE","ACCESS-ISSUE",
AM21="Projet OCM (ZTE, NOKIA, autres projets)","PLANNED WORKS",
AM21="No root CAuse","No root cause",
AM21="ODU HS","ACTIVE",
AM21="IP &amp; VLAN","ACTIVE",
AM21="Warehouse HUAWEI","SPARE-ISSUE",
AM21="SPARE-HS","SPARE-ISSUE",
AM21="Power Telco","ACTIVE", AM21="no impacts","no impacts"
),"")</f>
        <v>PASSIVE</v>
      </c>
      <c r="AO21" s="93" t="s">
        <v>6244</v>
      </c>
      <c r="AP21" s="101" t="str">
        <f t="shared" si="1"/>
        <v>LIT_379</v>
      </c>
      <c r="AR21" s="17" t="s">
        <v>5537</v>
      </c>
      <c r="AS21" s="7" t="s">
        <v>6604</v>
      </c>
      <c r="AT21" s="6"/>
      <c r="AU21" s="7"/>
      <c r="AV21" s="3" t="s">
        <v>5537</v>
      </c>
      <c r="AW21" s="18" t="s">
        <v>5537</v>
      </c>
      <c r="AX21" s="18" t="s">
        <v>5537</v>
      </c>
      <c r="AY21" s="18" t="s">
        <v>5537</v>
      </c>
      <c r="AZ21" s="18" t="s">
        <v>5537</v>
      </c>
      <c r="BA21" s="18" t="s">
        <v>5537</v>
      </c>
      <c r="BB21" s="18" t="s">
        <v>5537</v>
      </c>
      <c r="BC21" s="18" t="s">
        <v>5537</v>
      </c>
      <c r="BD21" s="18" t="s">
        <v>5537</v>
      </c>
      <c r="BE21" s="18" t="s">
        <v>5537</v>
      </c>
      <c r="BF21" s="18" t="s">
        <v>6245</v>
      </c>
      <c r="BG21" s="18" t="s">
        <v>5914</v>
      </c>
      <c r="BH21" s="18" t="s">
        <v>5537</v>
      </c>
      <c r="BI21" s="9" t="s">
        <v>6246</v>
      </c>
      <c r="BJ21" s="14"/>
      <c r="BK21" s="14" t="s">
        <v>5537</v>
      </c>
      <c r="BL21" s="14" t="str">
        <f>_xlfn.XLOOKUP(B21,'[4]cell downs 18042026 17h'!$B:$B,'[4]cell downs 18042026 17h'!$B:$B,"")</f>
        <v/>
      </c>
      <c r="BM21" s="14" t="str">
        <f>_xlfn.XLOOKUP(B21,'[5]Cells Huawei 19042026 15h'!$B:$B,'[5]Cells Huawei 19042026 15h'!$B:$B,"")</f>
        <v/>
      </c>
      <c r="BN21" s="9" t="str">
        <f>_xlfn.XLOOKUP(B21,'[6]cells down 19042026 9H40'!$B:$B,'[6]cells down 19042026 9H40'!$B:$B,"")</f>
        <v/>
      </c>
      <c r="BO21" s="9" t="s">
        <v>5537</v>
      </c>
      <c r="BP21" s="9" t="s">
        <v>5537</v>
      </c>
      <c r="BQ21" s="115"/>
    </row>
    <row r="22" spans="1:69" s="9" customFormat="1" ht="22.95" customHeight="1" x14ac:dyDescent="0.3">
      <c r="A22" s="1" t="s">
        <v>4838</v>
      </c>
      <c r="B22" s="8" t="s">
        <v>4839</v>
      </c>
      <c r="C22" s="3" t="str">
        <f>_xlfn.XLOOKUP(B22,'[1]daily break down'!$D:$D,'[1]daily break down'!$E:$E,"")</f>
        <v>Yaounde</v>
      </c>
      <c r="D22" s="1" t="s">
        <v>21</v>
      </c>
      <c r="E22" s="1" t="s">
        <v>30</v>
      </c>
      <c r="F22" s="3" t="s">
        <v>37</v>
      </c>
      <c r="G22" s="1" t="s">
        <v>38</v>
      </c>
      <c r="H22" s="34" t="str">
        <f>_xlfn.XLOOKUP(B22,[2]CALCULATION!$B:$B,[2]CALCULATION!$H:$H,"")</f>
        <v>ZTE</v>
      </c>
      <c r="I22" s="28">
        <v>0</v>
      </c>
      <c r="J22" s="28">
        <v>0</v>
      </c>
      <c r="K22" s="28">
        <v>19.376260940037042</v>
      </c>
      <c r="L22" s="28">
        <v>23.824061946220823</v>
      </c>
      <c r="M22" s="28">
        <v>0</v>
      </c>
      <c r="N22" s="28">
        <v>0</v>
      </c>
      <c r="O22" s="28">
        <v>0</v>
      </c>
      <c r="P22" s="28">
        <v>0</v>
      </c>
      <c r="Q22" s="28">
        <v>0</v>
      </c>
      <c r="R22" s="28">
        <v>0</v>
      </c>
      <c r="S22" s="94">
        <v>0</v>
      </c>
      <c r="T22" s="94">
        <f>_xlfn.XLOOKUP(B22,'[3]Nur des jours'!$B:$B,'[3]Nur des jours'!$U:$U,"")</f>
        <v>3.775686079792695E-2</v>
      </c>
      <c r="U22" s="94">
        <v>0</v>
      </c>
      <c r="V22" s="94">
        <v>0</v>
      </c>
      <c r="W22" s="94">
        <v>3.775686079792695E-2</v>
      </c>
      <c r="X22" s="94">
        <v>0</v>
      </c>
      <c r="Y22" s="94">
        <v>0</v>
      </c>
      <c r="Z22" s="94">
        <v>0</v>
      </c>
      <c r="AA22" s="94">
        <v>0</v>
      </c>
      <c r="AB22" s="94">
        <v>0</v>
      </c>
      <c r="AC22" s="94">
        <f>_xlfn.XLOOKUP(B22,'[3]Nur des jours'!$B:$B,'[3]Nur des jours'!$N:$N,"")</f>
        <v>18.888275362194772</v>
      </c>
      <c r="AD22" s="94">
        <v>18.888275362194772</v>
      </c>
      <c r="AE22" s="94">
        <v>16.44799947244104</v>
      </c>
      <c r="AF22" s="94">
        <v>14.112975203239593</v>
      </c>
      <c r="AG22" s="94">
        <v>22.630628826332394</v>
      </c>
      <c r="AH22" s="94">
        <v>18.888275362194772</v>
      </c>
      <c r="AI22" s="49" t="s">
        <v>5559</v>
      </c>
      <c r="AJ22" s="49"/>
      <c r="AK22" s="48" t="str" cm="1">
        <f t="array" ref="AK22">IFERROR(_xlfn.IFS(
AM22="MPR ISSUE","PDH",
AM22="BSS Hardware Issue","BSS",
AM22="Sites strategiques, MLL, Pylone, etc.","ENVTECH",
AM22="AKTIVCO DEFAUT GE &amp; POWER Cabinet","AKTIVCO",
AM22="AKTIVCO Coupure ENEO &amp; Baisse de tension","AKTIVCO GRID ONLY",
AM22="Coupure ENEO &amp; Baisse de tension","IHS GRID ONLY",
AM22="Defaut GE &amp; POWER Cabinet","IHS",
AM22="Sharing","Partners",
AM22="Sites strategiques &amp; DataCenter","SST &amp; DC",
AM22="Exclu","Exclu",
AM22="SAT","SAT",
AM22="SPARE-ISSUE","SPARE-ISSUE",
AM22="Fiber CAmtel","TRANS_FO_CAMTEL",
AM22="Fiber AOF","Fiber AOF",
AM22="Projet OCM (HUAWEI)","TRAVAUX-HUAWEI",
AM22="Projet OCM (NOKIA)","TRAVAUX-NOKIA",
AM22="ACCESS-ISSUE","ACCESS-ISSUE",
AM22="Projet OCM (ZTE, NOKIA, autres projets)","TRAVAUX OCM",
AM22="No root CAuse","No root cause",
AM22="ODU HS","PDH",
AM22="IP &amp; VLAN","PDH",
AM22="Warehouse HUAWEI","SPARE-ISSUE",
AM22="SPARE-HS","SPARE-ISSUE",
AM22="Power Telco","BSS",AM22="no impacts","no impacts"
),"")</f>
        <v>AKTIVCO GRID ONLY</v>
      </c>
      <c r="AL22" s="48" t="str" cm="1">
        <f t="array" ref="AL22">IFERROR(_xlfn.IFS(
AM22="MPR ISSUE","TX ISSUE",
AM22="BSS Hardware Issue","RAN ISSUE",
AM22="Sites strategiques, MLL, Pylone, etc.","ENVTECH",
AM22="AKTIVCO DEFAUT GE &amp; POWER Cabinet","POWER ISSUE",
AM22="AKTIVCO Coupure ENEO &amp; Baisse de tension","POWER ISSUE",
AM22="Coupure ENEO &amp; Baisse de tension","POWER ISSUE",
AM22="Defaut GE &amp; POWER Cabinet","POWER ISSUE",
AM22="Sharing","POWER ISSUE",
AM22="Sites strategiques &amp; DataCenter","POWER ISSUE",
AM22="Exclu","Exclu",
AM22="SAT","TX ISSUE",
AM22="SPARE-ISSUE","SPARE-ISSUE",
AM22="Fiber CAmtel","TX ISSUE",
AM22="Fiber AOF","TX ISSUE",
AM22="Projet OCM (HUAWEI)","TRAVAUX-HUAWEI",
AM22="Projet OCM (NOKIA)","TRAVAUX -NOKIA",
AM22="ACCESS-ISSUE","ACCESS-ISSUE",
AM22="Projet OCM (ZTE, NOKIA, autres projets)","TRAVAUX OCM",
AM22="No root CAuse","No root cause",
AM22="ODU HS","TX ISSUE",
AM22="IP &amp; VLAN","TX ISSUE",
AM22="Warehouse HUAWEI","SPARE-ISSUE",
AM22="SPARE-HS","SPARE-ISSUE",
AM22="Power Telco","RAN ISSUE",AM22="no impacts","no impacts"
),"")</f>
        <v>POWER ISSUE</v>
      </c>
      <c r="AM22" s="67" t="s">
        <v>5327</v>
      </c>
      <c r="AN22" s="48" t="str" cm="1">
        <f t="array" ref="AN22">IFERROR(_xlfn.IFS(
AM22="MPR ISSUE","ACTIVE",
AM22="BSS Hardware Issue","ACTIVE",
AM22="Sites strategiques, MLL, Pylone, etc.","PASSIVE",
AM22="AKTIVCO DEFAUT GE &amp; POWER Cabinet","PASSIVE",
AM22="AKTIVCO Coupure ENEO &amp; Baisse de tension","PASSIVE",
AM22="Coupure ENEO &amp; Baisse de tension","PASSIVE",
AM22="Defaut GE &amp; POWER Cabinet","PASSIVE",
AM22="Sharing","PASSIVE",
AM22="Sites strategiques &amp; DataCenter","PASSIVE",
AM22="Exclu","Exclu",
AM22="SAT","ACTIVE",
AM22="SPARE-ISSUE","SPARE-ISSUE",
AM22="Fiber CAmtel","ACTIVE",
AM22="Fiber AOF","ACTIVE",
AM22="Projet OCM (HUAWEI)","PLANNED WORKS",
AM22="Projet OCM (NOKIA)","PLANNED WORKS",
AM22="ACCESS-ISSUE","ACCESS-ISSUE",
AM22="Projet OCM (ZTE, NOKIA, autres projets)","PLANNED WORKS",
AM22="No root CAuse","No root cause",
AM22="ODU HS","ACTIVE",
AM22="IP &amp; VLAN","ACTIVE",
AM22="Warehouse HUAWEI","SPARE-ISSUE",
AM22="SPARE-HS","SPARE-ISSUE",
AM22="Power Telco","ACTIVE", AM22="no impacts","no impacts"
),"")</f>
        <v>PASSIVE</v>
      </c>
      <c r="AO22" s="93" t="s">
        <v>5877</v>
      </c>
      <c r="AP22" s="101" t="str">
        <f t="shared" si="1"/>
        <v>CTR_759</v>
      </c>
      <c r="AR22" s="17" t="s">
        <v>5537</v>
      </c>
      <c r="AS22" s="7" t="s">
        <v>6605</v>
      </c>
      <c r="AT22" s="6"/>
      <c r="AU22" s="7"/>
      <c r="AV22" s="3" t="s">
        <v>5537</v>
      </c>
      <c r="AW22" s="18" t="s">
        <v>5537</v>
      </c>
      <c r="AX22" s="18" t="s">
        <v>5537</v>
      </c>
      <c r="AY22" s="18" t="s">
        <v>5537</v>
      </c>
      <c r="AZ22" s="18" t="s">
        <v>5537</v>
      </c>
      <c r="BA22" s="18" t="s">
        <v>5537</v>
      </c>
      <c r="BB22" s="18" t="s">
        <v>5537</v>
      </c>
      <c r="BC22" s="18" t="s">
        <v>5537</v>
      </c>
      <c r="BD22" s="18" t="s">
        <v>5537</v>
      </c>
      <c r="BE22" s="18" t="s">
        <v>5537</v>
      </c>
      <c r="BF22" s="18" t="s">
        <v>5537</v>
      </c>
      <c r="BG22" s="18" t="s">
        <v>5537</v>
      </c>
      <c r="BH22" s="18" t="s">
        <v>5877</v>
      </c>
      <c r="BI22" s="9" t="s">
        <v>5537</v>
      </c>
      <c r="BJ22" s="14"/>
      <c r="BK22" s="14" t="s">
        <v>5537</v>
      </c>
      <c r="BL22" s="14" t="str">
        <f>_xlfn.XLOOKUP(B22,'[4]cell downs 18042026 17h'!$B:$B,'[4]cell downs 18042026 17h'!$B:$B,"")</f>
        <v/>
      </c>
      <c r="BM22" s="14" t="str">
        <f>_xlfn.XLOOKUP(B22,'[5]Cells Huawei 19042026 15h'!$B:$B,'[5]Cells Huawei 19042026 15h'!$B:$B,"")</f>
        <v/>
      </c>
      <c r="BN22" s="9" t="str">
        <f>_xlfn.XLOOKUP(B22,'[6]cells down 19042026 9H40'!$B:$B,'[6]cells down 19042026 9H40'!$B:$B,"")</f>
        <v/>
      </c>
      <c r="BO22" s="9" t="s">
        <v>5537</v>
      </c>
      <c r="BP22" s="9" t="s">
        <v>5537</v>
      </c>
      <c r="BQ22" s="115"/>
    </row>
    <row r="23" spans="1:69" s="9" customFormat="1" x14ac:dyDescent="0.3">
      <c r="A23" s="1" t="s">
        <v>450</v>
      </c>
      <c r="B23" s="8" t="s">
        <v>451</v>
      </c>
      <c r="C23" s="3" t="str">
        <f>_xlfn.XLOOKUP(B23,'[1]daily break down'!$D:$D,'[1]daily break down'!$E:$E,"")</f>
        <v>Yaounde</v>
      </c>
      <c r="D23" s="1" t="s">
        <v>21</v>
      </c>
      <c r="E23" s="1" t="s">
        <v>125</v>
      </c>
      <c r="F23" s="3" t="s">
        <v>37</v>
      </c>
      <c r="G23" s="1" t="s">
        <v>38</v>
      </c>
      <c r="H23" s="34" t="str">
        <f>_xlfn.XLOOKUP(B23,[2]CALCULATION!$B:$B,[2]CALCULATION!$H:$H,"")</f>
        <v>ZTE</v>
      </c>
      <c r="I23" s="28">
        <v>0.57000910302397378</v>
      </c>
      <c r="J23" s="28">
        <v>0.3791024247145674</v>
      </c>
      <c r="K23" s="28">
        <v>1.4062067499350801</v>
      </c>
      <c r="L23" s="28">
        <v>0.99760510568353977</v>
      </c>
      <c r="M23" s="28">
        <v>19.539113040153186</v>
      </c>
      <c r="N23" s="28">
        <v>0</v>
      </c>
      <c r="O23" s="28">
        <v>0</v>
      </c>
      <c r="P23" s="28">
        <v>9.1810346057591641</v>
      </c>
      <c r="Q23" s="28">
        <v>33.210289128021614</v>
      </c>
      <c r="R23" s="28">
        <v>17.270419737867154</v>
      </c>
      <c r="S23" s="94">
        <v>4.5826698684199254</v>
      </c>
      <c r="T23" s="94">
        <f>_xlfn.XLOOKUP(B23,'[3]Nur des jours'!$B:$B,'[3]Nur des jours'!$U:$U,"")</f>
        <v>0</v>
      </c>
      <c r="U23" s="94">
        <v>2.6058832929547164</v>
      </c>
      <c r="V23" s="94">
        <v>0</v>
      </c>
      <c r="W23" s="94">
        <v>0</v>
      </c>
      <c r="X23" s="94">
        <v>1.8657810480177386</v>
      </c>
      <c r="Y23" s="94">
        <v>0.34660691202027116</v>
      </c>
      <c r="Z23" s="94">
        <v>15.535316308680976</v>
      </c>
      <c r="AA23" s="94">
        <v>0</v>
      </c>
      <c r="AB23" s="94">
        <v>0</v>
      </c>
      <c r="AC23" s="94">
        <f>_xlfn.XLOOKUP(B23,'[3]Nur des jours'!$B:$B,'[3]Nur des jours'!$N:$N,"")</f>
        <v>18.696708785987624</v>
      </c>
      <c r="AD23" s="94">
        <v>18.696708785987624</v>
      </c>
      <c r="AE23" s="94">
        <v>16.024978118293106</v>
      </c>
      <c r="AF23" s="94">
        <v>13.733335373379436</v>
      </c>
      <c r="AG23" s="94">
        <v>22.623515158678572</v>
      </c>
      <c r="AH23" s="94">
        <v>18.696708785987624</v>
      </c>
      <c r="AI23" s="49" t="s">
        <v>5559</v>
      </c>
      <c r="AJ23" s="49"/>
      <c r="AK23" s="48" t="str" cm="1">
        <f t="array" ref="AK23">IFERROR(_xlfn.IFS(
AM23="MPR ISSUE","PDH",
AM23="BSS Hardware Issue","BSS",
AM23="Sites strategiques, MLL, Pylone, etc.","ENVTECH",
AM23="AKTIVCO DEFAUT GE &amp; POWER Cabinet","AKTIVCO",
AM23="AKTIVCO Coupure ENEO &amp; Baisse de tension","AKTIVCO GRID ONLY",
AM23="Coupure ENEO &amp; Baisse de tension","IHS GRID ONLY",
AM23="Defaut GE &amp; POWER Cabinet","IHS",
AM23="Sharing","Partners",
AM23="Sites strategiques &amp; DataCenter","SST &amp; DC",
AM23="Exclu","Exclu",
AM23="SAT","SAT",
AM23="SPARE-ISSUE","SPARE-ISSUE",
AM23="Fiber CAmtel","TRANS_FO_CAMTEL",
AM23="Fiber AOF","Fiber AOF",
AM23="Projet OCM (HUAWEI)","TRAVAUX-HUAWEI",
AM23="Projet OCM (NOKIA)","TRAVAUX-NOKIA",
AM23="ACCESS-ISSUE","ACCESS-ISSUE",
AM23="Projet OCM (ZTE, NOKIA, autres projets)","TRAVAUX OCM",
AM23="No root CAuse","No root cause",
AM23="ODU HS","PDH",
AM23="IP &amp; VLAN","PDH",
AM23="Warehouse HUAWEI","SPARE-ISSUE",
AM23="SPARE-HS","SPARE-ISSUE",
AM23="Power Telco","BSS",AM23="no impacts","no impacts"
),"")</f>
        <v>AKTIVCO GRID ONLY</v>
      </c>
      <c r="AL23" s="48" t="str" cm="1">
        <f t="array" ref="AL23">IFERROR(_xlfn.IFS(
AM23="MPR ISSUE","TX ISSUE",
AM23="BSS Hardware Issue","RAN ISSUE",
AM23="Sites strategiques, MLL, Pylone, etc.","ENVTECH",
AM23="AKTIVCO DEFAUT GE &amp; POWER Cabinet","POWER ISSUE",
AM23="AKTIVCO Coupure ENEO &amp; Baisse de tension","POWER ISSUE",
AM23="Coupure ENEO &amp; Baisse de tension","POWER ISSUE",
AM23="Defaut GE &amp; POWER Cabinet","POWER ISSUE",
AM23="Sharing","POWER ISSUE",
AM23="Sites strategiques &amp; DataCenter","POWER ISSUE",
AM23="Exclu","Exclu",
AM23="SAT","TX ISSUE",
AM23="SPARE-ISSUE","SPARE-ISSUE",
AM23="Fiber CAmtel","TX ISSUE",
AM23="Fiber AOF","TX ISSUE",
AM23="Projet OCM (HUAWEI)","TRAVAUX-HUAWEI",
AM23="Projet OCM (NOKIA)","TRAVAUX -NOKIA",
AM23="ACCESS-ISSUE","ACCESS-ISSUE",
AM23="Projet OCM (ZTE, NOKIA, autres projets)","TRAVAUX OCM",
AM23="No root CAuse","No root cause",
AM23="ODU HS","TX ISSUE",
AM23="IP &amp; VLAN","TX ISSUE",
AM23="Warehouse HUAWEI","SPARE-ISSUE",
AM23="SPARE-HS","SPARE-ISSUE",
AM23="Power Telco","RAN ISSUE",AM23="no impacts","no impacts"
),"")</f>
        <v>POWER ISSUE</v>
      </c>
      <c r="AM23" s="67" t="s">
        <v>5327</v>
      </c>
      <c r="AN23" s="48" t="str" cm="1">
        <f t="array" ref="AN23">IFERROR(_xlfn.IFS(
AM23="MPR ISSUE","ACTIVE",
AM23="BSS Hardware Issue","ACTIVE",
AM23="Sites strategiques, MLL, Pylone, etc.","PASSIVE",
AM23="AKTIVCO DEFAUT GE &amp; POWER Cabinet","PASSIVE",
AM23="AKTIVCO Coupure ENEO &amp; Baisse de tension","PASSIVE",
AM23="Coupure ENEO &amp; Baisse de tension","PASSIVE",
AM23="Defaut GE &amp; POWER Cabinet","PASSIVE",
AM23="Sharing","PASSIVE",
AM23="Sites strategiques &amp; DataCenter","PASSIVE",
AM23="Exclu","Exclu",
AM23="SAT","ACTIVE",
AM23="SPARE-ISSUE","SPARE-ISSUE",
AM23="Fiber CAmtel","ACTIVE",
AM23="Fiber AOF","ACTIVE",
AM23="Projet OCM (HUAWEI)","PLANNED WORKS",
AM23="Projet OCM (NOKIA)","PLANNED WORKS",
AM23="ACCESS-ISSUE","ACCESS-ISSUE",
AM23="Projet OCM (ZTE, NOKIA, autres projets)","PLANNED WORKS",
AM23="No root CAuse","No root cause",
AM23="ODU HS","ACTIVE",
AM23="IP &amp; VLAN","ACTIVE",
AM23="Warehouse HUAWEI","SPARE-ISSUE",
AM23="SPARE-HS","SPARE-ISSUE",
AM23="Power Telco","ACTIVE", AM23="no impacts","no impacts"
),"")</f>
        <v>PASSIVE</v>
      </c>
      <c r="AO23" s="93" t="s">
        <v>6071</v>
      </c>
      <c r="AP23" s="101" t="str">
        <f t="shared" si="1"/>
        <v>CTR_669</v>
      </c>
      <c r="AR23" s="17" t="s">
        <v>5537</v>
      </c>
      <c r="AS23" s="7" t="s">
        <v>6606</v>
      </c>
      <c r="AT23" s="6"/>
      <c r="AU23" s="7"/>
      <c r="AV23" s="3" t="s">
        <v>5537</v>
      </c>
      <c r="AW23" s="18" t="s">
        <v>5537</v>
      </c>
      <c r="AX23" s="18" t="s">
        <v>5537</v>
      </c>
      <c r="AY23" s="18" t="s">
        <v>5537</v>
      </c>
      <c r="AZ23" s="18" t="s">
        <v>5537</v>
      </c>
      <c r="BA23" s="18" t="s">
        <v>5537</v>
      </c>
      <c r="BB23" s="18" t="s">
        <v>5537</v>
      </c>
      <c r="BC23" s="18" t="s">
        <v>5537</v>
      </c>
      <c r="BD23" s="18" t="s">
        <v>5537</v>
      </c>
      <c r="BE23" s="18" t="s">
        <v>5537</v>
      </c>
      <c r="BF23" s="18" t="s">
        <v>5874</v>
      </c>
      <c r="BG23" s="18" t="s">
        <v>6072</v>
      </c>
      <c r="BH23" s="18" t="s">
        <v>6073</v>
      </c>
      <c r="BI23" s="9" t="s">
        <v>6074</v>
      </c>
      <c r="BJ23" s="14"/>
      <c r="BK23" s="14" t="s">
        <v>5537</v>
      </c>
      <c r="BL23" s="14" t="str">
        <f>_xlfn.XLOOKUP(B23,'[4]cell downs 18042026 17h'!$B:$B,'[4]cell downs 18042026 17h'!$B:$B,"")</f>
        <v/>
      </c>
      <c r="BM23" s="14" t="str">
        <f>_xlfn.XLOOKUP(B23,'[5]Cells Huawei 19042026 15h'!$B:$B,'[5]Cells Huawei 19042026 15h'!$B:$B,"")</f>
        <v/>
      </c>
      <c r="BN23" s="9" t="str">
        <f>_xlfn.XLOOKUP(B23,'[6]cells down 19042026 9H40'!$B:$B,'[6]cells down 19042026 9H40'!$B:$B,"")</f>
        <v/>
      </c>
      <c r="BO23" s="9" t="s">
        <v>5537</v>
      </c>
      <c r="BP23" s="9" t="s">
        <v>5537</v>
      </c>
      <c r="BQ23" s="115"/>
    </row>
    <row r="24" spans="1:69" s="9" customFormat="1" ht="29.55" customHeight="1" x14ac:dyDescent="0.3">
      <c r="A24" s="1" t="s">
        <v>94</v>
      </c>
      <c r="B24" s="8" t="s">
        <v>95</v>
      </c>
      <c r="C24" s="3" t="str">
        <f>_xlfn.XLOOKUP(B24,'[1]daily break down'!$D:$D,'[1]daily break down'!$E:$E,"")</f>
        <v>EXTREME-NORD</v>
      </c>
      <c r="D24" s="1" t="s">
        <v>11</v>
      </c>
      <c r="E24" s="1" t="s">
        <v>96</v>
      </c>
      <c r="F24" s="3" t="s">
        <v>55</v>
      </c>
      <c r="G24" s="1" t="s">
        <v>94</v>
      </c>
      <c r="H24" s="33" t="str">
        <f>_xlfn.XLOOKUP(B24,[2]CALCULATION!$B:$B,[2]CALCULATION!$H:$H,"")</f>
        <v>NOKIA</v>
      </c>
      <c r="I24" s="28">
        <v>0</v>
      </c>
      <c r="J24" s="28">
        <v>0</v>
      </c>
      <c r="K24" s="28">
        <v>0</v>
      </c>
      <c r="L24" s="28">
        <v>0</v>
      </c>
      <c r="M24" s="28">
        <v>18.542502658521219</v>
      </c>
      <c r="N24" s="28">
        <v>18.542502658521219</v>
      </c>
      <c r="O24" s="28">
        <v>18.542610871749567</v>
      </c>
      <c r="P24" s="28">
        <v>18.542556765135394</v>
      </c>
      <c r="Q24" s="28">
        <v>18.542340338678692</v>
      </c>
      <c r="R24" s="28">
        <v>18.542664978363742</v>
      </c>
      <c r="S24" s="94">
        <v>18.542827298206269</v>
      </c>
      <c r="T24" s="94">
        <f>_xlfn.XLOOKUP(B24,'[3]Nur des jours'!$B:$B,'[3]Nur des jours'!$U:$U,"")</f>
        <v>18.490553115716843</v>
      </c>
      <c r="U24" s="94">
        <v>18.542664978363742</v>
      </c>
      <c r="V24" s="94">
        <v>18.490606620951795</v>
      </c>
      <c r="W24" s="94">
        <v>18.490553115716843</v>
      </c>
      <c r="X24" s="94">
        <v>18.490713631421698</v>
      </c>
      <c r="Y24" s="94">
        <v>18.490606620951795</v>
      </c>
      <c r="Z24" s="94">
        <v>18.490232084307127</v>
      </c>
      <c r="AA24" s="94">
        <v>18.490285589542079</v>
      </c>
      <c r="AB24" s="94">
        <v>18.490339094777031</v>
      </c>
      <c r="AC24" s="94">
        <f>_xlfn.XLOOKUP(B24,'[3]Nur des jours'!$B:$B,'[3]Nur des jours'!$N:$N,"")</f>
        <v>18.490713631421698</v>
      </c>
      <c r="AD24" s="94">
        <v>18.490713631421698</v>
      </c>
      <c r="AE24" s="94">
        <v>32.368065297411363</v>
      </c>
      <c r="AF24" s="94">
        <v>41.310933627099971</v>
      </c>
      <c r="AG24" s="94">
        <v>0</v>
      </c>
      <c r="AH24" s="94">
        <v>18.490713631421698</v>
      </c>
      <c r="AI24" s="49" t="s">
        <v>6588</v>
      </c>
      <c r="AJ24" s="49"/>
      <c r="AK24" s="48" t="str" cm="1">
        <f t="array" ref="AK24">IFERROR(_xlfn.IFS(
AM24="MPR ISSUE","PDH",
AM24="BSS Hardware Issue","BSS",
AM24="Sites strategiques, MLL, Pylone, etc.","ENVTECH",
AM24="AKTIVCO DEFAUT GE &amp; POWER Cabinet","AKTIVCO",
AM24="AKTIVCO Coupure ENEO &amp; Baisse de tension","AKTIVCO GRID ONLY",
AM24="Coupure ENEO &amp; Baisse de tension","IHS GRID ONLY",
AM24="Defaut GE &amp; POWER Cabinet","IHS",
AM24="Sharing","Partners",
AM24="Sites strategiques &amp; DataCenter","SST &amp; DC",
AM24="Exclu","Exclu",
AM24="SAT","SAT",
AM24="SPARE-ISSUE","SPARE-ISSUE",
AM24="Fiber CAmtel","TRANS_FO_CAMTEL",
AM24="Fiber AOF","Fiber AOF",
AM24="Projet OCM (HUAWEI)","TRAVAUX-HUAWEI",
AM24="Projet OCM (NOKIA)","TRAVAUX-NOKIA",
AM24="ACCESS-ISSUE","ACCESS-ISSUE",
AM24="Projet OCM (ZTE, NOKIA, autres projets)","TRAVAUX OCM",
AM24="No root CAuse","No root cause",
AM24="ODU HS","PDH",
AM24="IP &amp; VLAN","PDH",
AM24="Warehouse HUAWEI","SPARE-ISSUE",
AM24="SPARE-HS","SPARE-ISSUE",
AM24="Power Telco","BSS",AM24="no impacts","no impacts"
),"")</f>
        <v>Exclu</v>
      </c>
      <c r="AL24" s="48" t="str" cm="1">
        <f t="array" ref="AL24">IFERROR(_xlfn.IFS(
AM24="MPR ISSUE","TX ISSUE",
AM24="BSS Hardware Issue","RAN ISSUE",
AM24="Sites strategiques, MLL, Pylone, etc.","ENVTECH",
AM24="AKTIVCO DEFAUT GE &amp; POWER Cabinet","POWER ISSUE",
AM24="AKTIVCO Coupure ENEO &amp; Baisse de tension","POWER ISSUE",
AM24="Coupure ENEO &amp; Baisse de tension","POWER ISSUE",
AM24="Defaut GE &amp; POWER Cabinet","POWER ISSUE",
AM24="Sharing","POWER ISSUE",
AM24="Sites strategiques &amp; DataCenter","POWER ISSUE",
AM24="Exclu","Exclu",
AM24="SAT","TX ISSUE",
AM24="SPARE-ISSUE","SPARE-ISSUE",
AM24="Fiber CAmtel","TX ISSUE",
AM24="Fiber AOF","TX ISSUE",
AM24="Projet OCM (HUAWEI)","TRAVAUX-HUAWEI",
AM24="Projet OCM (NOKIA)","TRAVAUX -NOKIA",
AM24="ACCESS-ISSUE","ACCESS-ISSUE",
AM24="Projet OCM (ZTE, NOKIA, autres projets)","TRAVAUX OCM",
AM24="No root CAuse","No root cause",
AM24="ODU HS","TX ISSUE",
AM24="IP &amp; VLAN","TX ISSUE",
AM24="Warehouse HUAWEI","SPARE-ISSUE",
AM24="SPARE-HS","SPARE-ISSUE",
AM24="Power Telco","RAN ISSUE",AM24="no impacts","no impacts"
),"")</f>
        <v>Exclu</v>
      </c>
      <c r="AM24" s="67" t="s">
        <v>6588</v>
      </c>
      <c r="AN24" s="48" t="str" cm="1">
        <f t="array" ref="AN24">IFERROR(_xlfn.IFS(
AM24="MPR ISSUE","ACTIVE",
AM24="BSS Hardware Issue","ACTIVE",
AM24="Sites strategiques, MLL, Pylone, etc.","PASSIVE",
AM24="AKTIVCO DEFAUT GE &amp; POWER Cabinet","PASSIVE",
AM24="AKTIVCO Coupure ENEO &amp; Baisse de tension","PASSIVE",
AM24="Coupure ENEO &amp; Baisse de tension","PASSIVE",
AM24="Defaut GE &amp; POWER Cabinet","PASSIVE",
AM24="Sharing","PASSIVE",
AM24="Sites strategiques &amp; DataCenter","PASSIVE",
AM24="Exclu","Exclu",
AM24="SAT","ACTIVE",
AM24="SPARE-ISSUE","SPARE-ISSUE",
AM24="Fiber CAmtel","ACTIVE",
AM24="Fiber AOF","ACTIVE",
AM24="Projet OCM (HUAWEI)","PLANNED WORKS",
AM24="Projet OCM (NOKIA)","PLANNED WORKS",
AM24="ACCESS-ISSUE","ACCESS-ISSUE",
AM24="Projet OCM (ZTE, NOKIA, autres projets)","PLANNED WORKS",
AM24="No root CAuse","No root cause",
AM24="ODU HS","ACTIVE",
AM24="IP &amp; VLAN","ACTIVE",
AM24="Warehouse HUAWEI","SPARE-ISSUE",
AM24="SPARE-HS","SPARE-ISSUE",
AM24="Power Telco","ACTIVE", AM24="no impacts","no impacts"
),"")</f>
        <v>Exclu</v>
      </c>
      <c r="AO24" s="93" t="s">
        <v>5537</v>
      </c>
      <c r="AP24" s="101" t="str">
        <f t="shared" si="1"/>
        <v>EXN_225</v>
      </c>
      <c r="AR24" s="17" t="s">
        <v>5537</v>
      </c>
      <c r="AS24" s="7" t="s">
        <v>5537</v>
      </c>
      <c r="AT24" s="6"/>
      <c r="AU24" s="7"/>
      <c r="AV24" s="3" t="s">
        <v>5537</v>
      </c>
      <c r="AW24" s="18" t="s">
        <v>5537</v>
      </c>
      <c r="AX24" s="18" t="s">
        <v>5537</v>
      </c>
      <c r="AY24" s="18" t="s">
        <v>5537</v>
      </c>
      <c r="AZ24" s="18" t="s">
        <v>5537</v>
      </c>
      <c r="BA24" s="18" t="s">
        <v>5537</v>
      </c>
      <c r="BB24" s="18" t="s">
        <v>5537</v>
      </c>
      <c r="BC24" s="18" t="s">
        <v>5537</v>
      </c>
      <c r="BD24" s="18" t="s">
        <v>5537</v>
      </c>
      <c r="BE24" s="18" t="s">
        <v>5537</v>
      </c>
      <c r="BF24" s="18" t="s">
        <v>5537</v>
      </c>
      <c r="BG24" s="18" t="s">
        <v>5537</v>
      </c>
      <c r="BH24" s="18" t="s">
        <v>5537</v>
      </c>
      <c r="BI24" s="9" t="s">
        <v>5537</v>
      </c>
      <c r="BJ24" s="14"/>
      <c r="BK24" s="14" t="s">
        <v>5537</v>
      </c>
      <c r="BL24" s="14" t="str">
        <f>_xlfn.XLOOKUP(B24,'[4]cell downs 18042026 17h'!$B:$B,'[4]cell downs 18042026 17h'!$B:$B,"")</f>
        <v/>
      </c>
      <c r="BM24" s="14" t="str">
        <f>_xlfn.XLOOKUP(B24,'[5]Cells Huawei 19042026 15h'!$B:$B,'[5]Cells Huawei 19042026 15h'!$B:$B,"")</f>
        <v/>
      </c>
      <c r="BN24" s="9" t="str">
        <f>_xlfn.XLOOKUP(B24,'[6]cells down 19042026 9H40'!$B:$B,'[6]cells down 19042026 9H40'!$B:$B,"")</f>
        <v/>
      </c>
      <c r="BO24" s="9" t="s">
        <v>95</v>
      </c>
      <c r="BP24" s="9" t="s">
        <v>594</v>
      </c>
      <c r="BQ24" s="115"/>
    </row>
    <row r="25" spans="1:69" s="9" customFormat="1" ht="30.45" customHeight="1" x14ac:dyDescent="0.3">
      <c r="A25" s="1" t="s">
        <v>378</v>
      </c>
      <c r="B25" s="1" t="s">
        <v>379</v>
      </c>
      <c r="C25" s="3" t="str">
        <f>_xlfn.XLOOKUP(B25,'[1]daily break down'!$D:$D,'[1]daily break down'!$E:$E,"")</f>
        <v>Yaounde</v>
      </c>
      <c r="D25" s="1" t="s">
        <v>21</v>
      </c>
      <c r="E25" s="1" t="s">
        <v>30</v>
      </c>
      <c r="F25" s="3" t="s">
        <v>37</v>
      </c>
      <c r="G25" s="1" t="s">
        <v>38</v>
      </c>
      <c r="H25" s="34" t="str">
        <f>_xlfn.XLOOKUP(B25,[2]CALCULATION!$B:$B,[2]CALCULATION!$H:$H,"")</f>
        <v>ZTE</v>
      </c>
      <c r="I25" s="28">
        <v>0</v>
      </c>
      <c r="J25" s="28">
        <v>3.1900356130843841</v>
      </c>
      <c r="K25" s="28">
        <v>2.0046271327186655</v>
      </c>
      <c r="L25" s="28">
        <v>37.933178382172933</v>
      </c>
      <c r="M25" s="28">
        <v>35.534289008169893</v>
      </c>
      <c r="N25" s="28">
        <v>0.95608504336064248</v>
      </c>
      <c r="O25" s="28">
        <v>20.565200765909605</v>
      </c>
      <c r="P25" s="28">
        <v>0.7031836328199681</v>
      </c>
      <c r="Q25" s="28">
        <v>14.397170785856362</v>
      </c>
      <c r="R25" s="28">
        <v>0</v>
      </c>
      <c r="S25" s="94">
        <v>12.162025265885347</v>
      </c>
      <c r="T25" s="94">
        <f>_xlfn.XLOOKUP(B25,'[3]Nur des jours'!$B:$B,'[3]Nur des jours'!$U:$U,"")</f>
        <v>0.23117828515008551</v>
      </c>
      <c r="U25" s="94">
        <v>8.3387016919068699</v>
      </c>
      <c r="V25" s="94">
        <v>24.489702739182665</v>
      </c>
      <c r="W25" s="94">
        <v>0.23117828515008551</v>
      </c>
      <c r="X25" s="94">
        <v>7.1934578079119191</v>
      </c>
      <c r="Y25" s="94">
        <v>26.510541958091846</v>
      </c>
      <c r="Z25" s="94">
        <v>8.4547010412832098</v>
      </c>
      <c r="AA25" s="94">
        <v>0</v>
      </c>
      <c r="AB25" s="94">
        <v>5.8780851118473425</v>
      </c>
      <c r="AC25" s="94">
        <f>_xlfn.XLOOKUP(B25,'[3]Nur des jours'!$B:$B,'[3]Nur des jours'!$N:$N,"")</f>
        <v>17.503042664360944</v>
      </c>
      <c r="AD25" s="94">
        <v>17.503042664360944</v>
      </c>
      <c r="AE25" s="94">
        <v>12.910956440415813</v>
      </c>
      <c r="AF25" s="94">
        <v>14.18682062214606</v>
      </c>
      <c r="AG25" s="94">
        <v>20.895338523027483</v>
      </c>
      <c r="AH25" s="94">
        <v>17.503042664360944</v>
      </c>
      <c r="AI25" s="49" t="s">
        <v>5559</v>
      </c>
      <c r="AJ25" s="49"/>
      <c r="AK25" s="48" t="str" cm="1">
        <f t="array" ref="AK25">IFERROR(_xlfn.IFS(
AM25="MPR ISSUE","PDH",
AM25="BSS Hardware Issue","BSS",
AM25="Sites strategiques, MLL, Pylone, etc.","ENVTECH",
AM25="AKTIVCO DEFAUT GE &amp; POWER Cabinet","AKTIVCO",
AM25="AKTIVCO Coupure ENEO &amp; Baisse de tension","AKTIVCO GRID ONLY",
AM25="Coupure ENEO &amp; Baisse de tension","IHS GRID ONLY",
AM25="Defaut GE &amp; POWER Cabinet","IHS",
AM25="Sharing","Partners",
AM25="Sites strategiques &amp; DataCenter","SST &amp; DC",
AM25="Exclu","Exclu",
AM25="SAT","SAT",
AM25="SPARE-ISSUE","SPARE-ISSUE",
AM25="Fiber CAmtel","TRANS_FO_CAMTEL",
AM25="Fiber AOF","Fiber AOF",
AM25="Projet OCM (HUAWEI)","TRAVAUX-HUAWEI",
AM25="Projet OCM (NOKIA)","TRAVAUX-NOKIA",
AM25="ACCESS-ISSUE","ACCESS-ISSUE",
AM25="Projet OCM (ZTE, NOKIA, autres projets)","TRAVAUX OCM",
AM25="No root CAuse","No root cause",
AM25="ODU HS","PDH",
AM25="IP &amp; VLAN","PDH",
AM25="Warehouse HUAWEI","SPARE-ISSUE",
AM25="SPARE-HS","SPARE-ISSUE",
AM25="Power Telco","BSS",AM25="no impacts","no impacts"
),"")</f>
        <v>AKTIVCO GRID ONLY</v>
      </c>
      <c r="AL25" s="48" t="str" cm="1">
        <f t="array" ref="AL25">IFERROR(_xlfn.IFS(
AM25="MPR ISSUE","TX ISSUE",
AM25="BSS Hardware Issue","RAN ISSUE",
AM25="Sites strategiques, MLL, Pylone, etc.","ENVTECH",
AM25="AKTIVCO DEFAUT GE &amp; POWER Cabinet","POWER ISSUE",
AM25="AKTIVCO Coupure ENEO &amp; Baisse de tension","POWER ISSUE",
AM25="Coupure ENEO &amp; Baisse de tension","POWER ISSUE",
AM25="Defaut GE &amp; POWER Cabinet","POWER ISSUE",
AM25="Sharing","POWER ISSUE",
AM25="Sites strategiques &amp; DataCenter","POWER ISSUE",
AM25="Exclu","Exclu",
AM25="SAT","TX ISSUE",
AM25="SPARE-ISSUE","SPARE-ISSUE",
AM25="Fiber CAmtel","TX ISSUE",
AM25="Fiber AOF","TX ISSUE",
AM25="Projet OCM (HUAWEI)","TRAVAUX-HUAWEI",
AM25="Projet OCM (NOKIA)","TRAVAUX -NOKIA",
AM25="ACCESS-ISSUE","ACCESS-ISSUE",
AM25="Projet OCM (ZTE, NOKIA, autres projets)","TRAVAUX OCM",
AM25="No root CAuse","No root cause",
AM25="ODU HS","TX ISSUE",
AM25="IP &amp; VLAN","TX ISSUE",
AM25="Warehouse HUAWEI","SPARE-ISSUE",
AM25="SPARE-HS","SPARE-ISSUE",
AM25="Power Telco","RAN ISSUE",AM25="no impacts","no impacts"
),"")</f>
        <v>POWER ISSUE</v>
      </c>
      <c r="AM25" s="67" t="s">
        <v>5327</v>
      </c>
      <c r="AN25" s="48" t="str" cm="1">
        <f t="array" ref="AN25">IFERROR(_xlfn.IFS(
AM25="MPR ISSUE","ACTIVE",
AM25="BSS Hardware Issue","ACTIVE",
AM25="Sites strategiques, MLL, Pylone, etc.","PASSIVE",
AM25="AKTIVCO DEFAUT GE &amp; POWER Cabinet","PASSIVE",
AM25="AKTIVCO Coupure ENEO &amp; Baisse de tension","PASSIVE",
AM25="Coupure ENEO &amp; Baisse de tension","PASSIVE",
AM25="Defaut GE &amp; POWER Cabinet","PASSIVE",
AM25="Sharing","PASSIVE",
AM25="Sites strategiques &amp; DataCenter","PASSIVE",
AM25="Exclu","Exclu",
AM25="SAT","ACTIVE",
AM25="SPARE-ISSUE","SPARE-ISSUE",
AM25="Fiber CAmtel","ACTIVE",
AM25="Fiber AOF","ACTIVE",
AM25="Projet OCM (HUAWEI)","PLANNED WORKS",
AM25="Projet OCM (NOKIA)","PLANNED WORKS",
AM25="ACCESS-ISSUE","ACCESS-ISSUE",
AM25="Projet OCM (ZTE, NOKIA, autres projets)","PLANNED WORKS",
AM25="No root CAuse","No root cause",
AM25="ODU HS","ACTIVE",
AM25="IP &amp; VLAN","ACTIVE",
AM25="Warehouse HUAWEI","SPARE-ISSUE",
AM25="SPARE-HS","SPARE-ISSUE",
AM25="Power Telco","ACTIVE", AM25="no impacts","no impacts"
),"")</f>
        <v>PASSIVE</v>
      </c>
      <c r="AO25" s="93" t="s">
        <v>5949</v>
      </c>
      <c r="AP25" s="101" t="str">
        <f t="shared" si="1"/>
        <v>CTR_598</v>
      </c>
      <c r="AR25" s="17" t="s">
        <v>5537</v>
      </c>
      <c r="AS25" s="7" t="s">
        <v>6603</v>
      </c>
      <c r="AT25" s="6"/>
      <c r="AU25" s="7"/>
      <c r="AV25" s="3" t="s">
        <v>5537</v>
      </c>
      <c r="AW25" s="18" t="s">
        <v>5537</v>
      </c>
      <c r="AX25" s="18" t="s">
        <v>5537</v>
      </c>
      <c r="AY25" s="18" t="s">
        <v>5537</v>
      </c>
      <c r="AZ25" s="18" t="s">
        <v>5950</v>
      </c>
      <c r="BA25" s="18" t="s">
        <v>5950</v>
      </c>
      <c r="BB25" s="18" t="s">
        <v>5950</v>
      </c>
      <c r="BC25" s="18" t="s">
        <v>5537</v>
      </c>
      <c r="BD25" s="18" t="s">
        <v>5537</v>
      </c>
      <c r="BE25" s="18" t="s">
        <v>5537</v>
      </c>
      <c r="BF25" s="18" t="s">
        <v>5537</v>
      </c>
      <c r="BG25" s="18" t="s">
        <v>5537</v>
      </c>
      <c r="BH25" s="18" t="s">
        <v>5537</v>
      </c>
      <c r="BI25" s="9" t="s">
        <v>5537</v>
      </c>
      <c r="BJ25" s="14"/>
      <c r="BK25" s="14" t="s">
        <v>5537</v>
      </c>
      <c r="BL25" s="14" t="str">
        <f>_xlfn.XLOOKUP(B25,'[4]cell downs 18042026 17h'!$B:$B,'[4]cell downs 18042026 17h'!$B:$B,"")</f>
        <v/>
      </c>
      <c r="BM25" s="14" t="str">
        <f>_xlfn.XLOOKUP(B25,'[5]Cells Huawei 19042026 15h'!$B:$B,'[5]Cells Huawei 19042026 15h'!$B:$B,"")</f>
        <v/>
      </c>
      <c r="BN25" s="9" t="str">
        <f>_xlfn.XLOOKUP(B25,'[6]cells down 19042026 9H40'!$B:$B,'[6]cells down 19042026 9H40'!$B:$B,"")</f>
        <v/>
      </c>
      <c r="BO25" s="9" t="s">
        <v>5537</v>
      </c>
      <c r="BP25" s="9" t="s">
        <v>12</v>
      </c>
      <c r="BQ25" s="115"/>
    </row>
    <row r="26" spans="1:69" s="9" customFormat="1" ht="22.05" customHeight="1" x14ac:dyDescent="0.3">
      <c r="A26" s="1" t="s">
        <v>791</v>
      </c>
      <c r="B26" s="1" t="s">
        <v>792</v>
      </c>
      <c r="C26" s="3" t="str">
        <f>_xlfn.XLOOKUP(B26,'[1]daily break down'!$D:$D,'[1]daily break down'!$E:$E,"")</f>
        <v>Douala</v>
      </c>
      <c r="D26" s="1" t="s">
        <v>21</v>
      </c>
      <c r="E26" s="1" t="s">
        <v>30</v>
      </c>
      <c r="F26" s="3" t="s">
        <v>31</v>
      </c>
      <c r="G26" s="1" t="s">
        <v>32</v>
      </c>
      <c r="H26" s="34" t="str">
        <f>_xlfn.XLOOKUP(B26,[2]CALCULATION!$B:$B,[2]CALCULATION!$H:$H,"")</f>
        <v>ZTE</v>
      </c>
      <c r="I26" s="28">
        <v>0</v>
      </c>
      <c r="J26" s="28">
        <v>15.021541207591754</v>
      </c>
      <c r="K26" s="28">
        <v>13.868556899607057</v>
      </c>
      <c r="L26" s="28">
        <v>3.5958728201967309</v>
      </c>
      <c r="M26" s="28">
        <v>0</v>
      </c>
      <c r="N26" s="28">
        <v>0</v>
      </c>
      <c r="O26" s="28">
        <v>20.205716927344163</v>
      </c>
      <c r="P26" s="28">
        <v>48.293147334868586</v>
      </c>
      <c r="Q26" s="28">
        <v>63.491023961784435</v>
      </c>
      <c r="R26" s="28">
        <v>0</v>
      </c>
      <c r="S26" s="94">
        <v>9.3316875123062033</v>
      </c>
      <c r="T26" s="94">
        <f>_xlfn.XLOOKUP(B26,'[3]Nur des jours'!$B:$B,'[3]Nur des jours'!$U:$U,"")</f>
        <v>0</v>
      </c>
      <c r="U26" s="94">
        <v>0</v>
      </c>
      <c r="V26" s="94">
        <v>0</v>
      </c>
      <c r="W26" s="94">
        <v>0</v>
      </c>
      <c r="X26" s="94">
        <v>0</v>
      </c>
      <c r="Y26" s="94">
        <v>0</v>
      </c>
      <c r="Z26" s="94">
        <v>13.868556899607057</v>
      </c>
      <c r="AA26" s="94">
        <v>14.494050931276453</v>
      </c>
      <c r="AB26" s="94">
        <v>0</v>
      </c>
      <c r="AC26" s="94">
        <f>_xlfn.XLOOKUP(B26,'[3]Nur des jours'!$B:$B,'[3]Nur des jours'!$N:$N,"")</f>
        <v>17.240242785354127</v>
      </c>
      <c r="AD26" s="94">
        <v>17.240242785354127</v>
      </c>
      <c r="AE26" s="94">
        <v>7.7844921645504357</v>
      </c>
      <c r="AF26" s="94">
        <v>6.7321521466385148</v>
      </c>
      <c r="AG26" s="94">
        <v>26.594172921222164</v>
      </c>
      <c r="AH26" s="94">
        <v>17.240242785354127</v>
      </c>
      <c r="AI26" s="49" t="s">
        <v>5559</v>
      </c>
      <c r="AJ26" s="49"/>
      <c r="AK26" s="48" t="str" cm="1">
        <f t="array" ref="AK26">IFERROR(_xlfn.IFS(
AM26="MPR ISSUE","PDH",
AM26="BSS Hardware Issue","BSS",
AM26="Sites strategiques, MLL, Pylone, etc.","ENVTECH",
AM26="AKTIVCO DEFAUT GE &amp; POWER Cabinet","AKTIVCO",
AM26="AKTIVCO Coupure ENEO &amp; Baisse de tension","AKTIVCO GRID ONLY",
AM26="Coupure ENEO &amp; Baisse de tension","IHS GRID ONLY",
AM26="Defaut GE &amp; POWER Cabinet","IHS",
AM26="Sharing","Partners",
AM26="Sites strategiques &amp; DataCenter","SST &amp; DC",
AM26="Exclu","Exclu",
AM26="SAT","SAT",
AM26="SPARE-ISSUE","SPARE-ISSUE",
AM26="Fiber CAmtel","TRANS_FO_CAMTEL",
AM26="Fiber AOF","Fiber AOF",
AM26="Projet OCM (HUAWEI)","TRAVAUX-HUAWEI",
AM26="Projet OCM (NOKIA)","TRAVAUX-NOKIA",
AM26="ACCESS-ISSUE","ACCESS-ISSUE",
AM26="Projet OCM (ZTE, NOKIA, autres projets)","TRAVAUX OCM",
AM26="No root CAuse","No root cause",
AM26="ODU HS","PDH",
AM26="IP &amp; VLAN","PDH",
AM26="Warehouse HUAWEI","SPARE-ISSUE",
AM26="SPARE-HS","SPARE-ISSUE",
AM26="Power Telco","BSS",AM26="no impacts","no impacts"
),"")</f>
        <v>AKTIVCO GRID ONLY</v>
      </c>
      <c r="AL26" s="48" t="str" cm="1">
        <f t="array" ref="AL26">IFERROR(_xlfn.IFS(
AM26="MPR ISSUE","TX ISSUE",
AM26="BSS Hardware Issue","RAN ISSUE",
AM26="Sites strategiques, MLL, Pylone, etc.","ENVTECH",
AM26="AKTIVCO DEFAUT GE &amp; POWER Cabinet","POWER ISSUE",
AM26="AKTIVCO Coupure ENEO &amp; Baisse de tension","POWER ISSUE",
AM26="Coupure ENEO &amp; Baisse de tension","POWER ISSUE",
AM26="Defaut GE &amp; POWER Cabinet","POWER ISSUE",
AM26="Sharing","POWER ISSUE",
AM26="Sites strategiques &amp; DataCenter","POWER ISSUE",
AM26="Exclu","Exclu",
AM26="SAT","TX ISSUE",
AM26="SPARE-ISSUE","SPARE-ISSUE",
AM26="Fiber CAmtel","TX ISSUE",
AM26="Fiber AOF","TX ISSUE",
AM26="Projet OCM (HUAWEI)","TRAVAUX-HUAWEI",
AM26="Projet OCM (NOKIA)","TRAVAUX -NOKIA",
AM26="ACCESS-ISSUE","ACCESS-ISSUE",
AM26="Projet OCM (ZTE, NOKIA, autres projets)","TRAVAUX OCM",
AM26="No root CAuse","No root cause",
AM26="ODU HS","TX ISSUE",
AM26="IP &amp; VLAN","TX ISSUE",
AM26="Warehouse HUAWEI","SPARE-ISSUE",
AM26="SPARE-HS","SPARE-ISSUE",
AM26="Power Telco","RAN ISSUE",AM26="no impacts","no impacts"
),"")</f>
        <v>POWER ISSUE</v>
      </c>
      <c r="AM26" s="67" t="s">
        <v>5327</v>
      </c>
      <c r="AN26" s="48" t="str" cm="1">
        <f t="array" ref="AN26">IFERROR(_xlfn.IFS(
AM26="MPR ISSUE","ACTIVE",
AM26="BSS Hardware Issue","ACTIVE",
AM26="Sites strategiques, MLL, Pylone, etc.","PASSIVE",
AM26="AKTIVCO DEFAUT GE &amp; POWER Cabinet","PASSIVE",
AM26="AKTIVCO Coupure ENEO &amp; Baisse de tension","PASSIVE",
AM26="Coupure ENEO &amp; Baisse de tension","PASSIVE",
AM26="Defaut GE &amp; POWER Cabinet","PASSIVE",
AM26="Sharing","PASSIVE",
AM26="Sites strategiques &amp; DataCenter","PASSIVE",
AM26="Exclu","Exclu",
AM26="SAT","ACTIVE",
AM26="SPARE-ISSUE","SPARE-ISSUE",
AM26="Fiber CAmtel","ACTIVE",
AM26="Fiber AOF","ACTIVE",
AM26="Projet OCM (HUAWEI)","PLANNED WORKS",
AM26="Projet OCM (NOKIA)","PLANNED WORKS",
AM26="ACCESS-ISSUE","ACCESS-ISSUE",
AM26="Projet OCM (ZTE, NOKIA, autres projets)","PLANNED WORKS",
AM26="No root CAuse","No root cause",
AM26="ODU HS","ACTIVE",
AM26="IP &amp; VLAN","ACTIVE",
AM26="Warehouse HUAWEI","SPARE-ISSUE",
AM26="SPARE-HS","SPARE-ISSUE",
AM26="Power Telco","ACTIVE", AM26="no impacts","no impacts"
),"")</f>
        <v>PASSIVE</v>
      </c>
      <c r="AO26" s="93" t="s">
        <v>6319</v>
      </c>
      <c r="AP26" s="101" t="str">
        <f t="shared" si="1"/>
        <v>LIT_650</v>
      </c>
      <c r="AR26" s="17" t="s">
        <v>5537</v>
      </c>
      <c r="AS26" s="7" t="s">
        <v>6606</v>
      </c>
      <c r="AT26" s="6"/>
      <c r="AU26" s="7"/>
      <c r="AV26" s="3" t="s">
        <v>5537</v>
      </c>
      <c r="AW26" s="18" t="s">
        <v>5537</v>
      </c>
      <c r="AX26" s="18" t="s">
        <v>5537</v>
      </c>
      <c r="AY26" s="18" t="s">
        <v>5537</v>
      </c>
      <c r="AZ26" s="18" t="s">
        <v>5537</v>
      </c>
      <c r="BA26" s="18" t="s">
        <v>5537</v>
      </c>
      <c r="BB26" s="18" t="s">
        <v>5537</v>
      </c>
      <c r="BC26" s="18" t="s">
        <v>5537</v>
      </c>
      <c r="BD26" s="18" t="s">
        <v>5537</v>
      </c>
      <c r="BE26" s="18" t="s">
        <v>5537</v>
      </c>
      <c r="BF26" s="18" t="s">
        <v>5874</v>
      </c>
      <c r="BG26" s="18" t="s">
        <v>5537</v>
      </c>
      <c r="BH26" s="18" t="s">
        <v>5537</v>
      </c>
      <c r="BI26" s="9" t="s">
        <v>6320</v>
      </c>
      <c r="BJ26" s="14"/>
      <c r="BK26" s="14" t="s">
        <v>5537</v>
      </c>
      <c r="BL26" s="14" t="str">
        <f>_xlfn.XLOOKUP(B26,'[4]cell downs 18042026 17h'!$B:$B,'[4]cell downs 18042026 17h'!$B:$B,"")</f>
        <v/>
      </c>
      <c r="BM26" s="14" t="str">
        <f>_xlfn.XLOOKUP(B26,'[5]Cells Huawei 19042026 15h'!$B:$B,'[5]Cells Huawei 19042026 15h'!$B:$B,"")</f>
        <v/>
      </c>
      <c r="BN26" s="9" t="str">
        <f>_xlfn.XLOOKUP(B26,'[6]cells down 19042026 9H40'!$B:$B,'[6]cells down 19042026 9H40'!$B:$B,"")</f>
        <v/>
      </c>
      <c r="BO26" s="9" t="s">
        <v>5537</v>
      </c>
      <c r="BP26" s="9" t="s">
        <v>5537</v>
      </c>
      <c r="BQ26" s="115"/>
    </row>
    <row r="27" spans="1:69" s="9" customFormat="1" ht="16.05" customHeight="1" x14ac:dyDescent="0.3">
      <c r="A27" s="1" t="s">
        <v>4322</v>
      </c>
      <c r="B27" s="1" t="s">
        <v>4323</v>
      </c>
      <c r="C27" s="3" t="str">
        <f>_xlfn.XLOOKUP(B27,'[1]daily break down'!$D:$D,'[1]daily break down'!$E:$E,"")</f>
        <v>Yaounde</v>
      </c>
      <c r="D27" s="1" t="s">
        <v>21</v>
      </c>
      <c r="E27" s="1" t="s">
        <v>30</v>
      </c>
      <c r="F27" s="3" t="s">
        <v>37</v>
      </c>
      <c r="G27" s="1" t="s">
        <v>38</v>
      </c>
      <c r="H27" s="34" t="str">
        <f>_xlfn.XLOOKUP(B27,[2]CALCULATION!$B:$B,[2]CALCULATION!$H:$H,"")</f>
        <v>ZTE</v>
      </c>
      <c r="I27" s="28">
        <v>35.519949605202697</v>
      </c>
      <c r="J27" s="28">
        <v>5.1358069873556431</v>
      </c>
      <c r="K27" s="28">
        <v>0</v>
      </c>
      <c r="L27" s="28">
        <v>0</v>
      </c>
      <c r="M27" s="28">
        <v>0</v>
      </c>
      <c r="N27" s="28">
        <v>0</v>
      </c>
      <c r="O27" s="28">
        <v>9.2457045997380387</v>
      </c>
      <c r="P27" s="28">
        <v>16.023515907463054</v>
      </c>
      <c r="Q27" s="28">
        <v>7.3569341357691762</v>
      </c>
      <c r="R27" s="28">
        <v>10.846563394429175</v>
      </c>
      <c r="S27" s="94">
        <v>9.2457045997380387</v>
      </c>
      <c r="T27" s="94">
        <f>_xlfn.XLOOKUP(B27,'[3]Nur des jours'!$B:$B,'[3]Nur des jours'!$U:$U,"")</f>
        <v>9.2457045997380387</v>
      </c>
      <c r="U27" s="94">
        <v>24.285776453701555</v>
      </c>
      <c r="V27" s="94">
        <v>9.2457045997380387</v>
      </c>
      <c r="W27" s="94">
        <v>9.2457045997380387</v>
      </c>
      <c r="X27" s="94">
        <v>7.8993523726361383</v>
      </c>
      <c r="Y27" s="94">
        <v>4.3629773737062436</v>
      </c>
      <c r="Z27" s="94">
        <v>0</v>
      </c>
      <c r="AA27" s="94">
        <v>0</v>
      </c>
      <c r="AB27" s="94">
        <v>0</v>
      </c>
      <c r="AC27" s="94">
        <f>_xlfn.XLOOKUP(B27,'[3]Nur des jours'!$B:$B,'[3]Nur des jours'!$N:$N,"")</f>
        <v>16.822081539124444</v>
      </c>
      <c r="AD27" s="94">
        <v>16.822081539124444</v>
      </c>
      <c r="AE27" s="94">
        <v>10.385817456606278</v>
      </c>
      <c r="AF27" s="94">
        <v>8.9701464753103419</v>
      </c>
      <c r="AG27" s="94">
        <v>23.63926481886412</v>
      </c>
      <c r="AH27" s="94">
        <v>16.822081539124444</v>
      </c>
      <c r="AI27" s="49" t="s">
        <v>5559</v>
      </c>
      <c r="AJ27" s="49"/>
      <c r="AK27" s="48" t="str" cm="1">
        <f t="array" ref="AK27">IFERROR(_xlfn.IFS(
AM27="MPR ISSUE","PDH",
AM27="BSS Hardware Issue","BSS",
AM27="Sites strategiques, MLL, Pylone, etc.","ENVTECH",
AM27="AKTIVCO DEFAUT GE &amp; POWER Cabinet","AKTIVCO",
AM27="AKTIVCO Coupure ENEO &amp; Baisse de tension","AKTIVCO GRID ONLY",
AM27="Coupure ENEO &amp; Baisse de tension","IHS GRID ONLY",
AM27="Defaut GE &amp; POWER Cabinet","IHS",
AM27="Sharing","Partners",
AM27="Sites strategiques &amp; DataCenter","SST &amp; DC",
AM27="Exclu","Exclu",
AM27="SAT","SAT",
AM27="SPARE-ISSUE","SPARE-ISSUE",
AM27="Fiber CAmtel","TRANS_FO_CAMTEL",
AM27="Fiber AOF","Fiber AOF",
AM27="Projet OCM (HUAWEI)","TRAVAUX-HUAWEI",
AM27="Projet OCM (NOKIA)","TRAVAUX-NOKIA",
AM27="ACCESS-ISSUE","ACCESS-ISSUE",
AM27="Projet OCM (ZTE, NOKIA, autres projets)","TRAVAUX OCM",
AM27="No root CAuse","No root cause",
AM27="ODU HS","PDH",
AM27="IP &amp; VLAN","PDH",
AM27="Warehouse HUAWEI","SPARE-ISSUE",
AM27="SPARE-HS","SPARE-ISSUE",
AM27="Power Telco","BSS",AM27="no impacts","no impacts"
),"")</f>
        <v>AKTIVCO GRID ONLY</v>
      </c>
      <c r="AL27" s="48" t="str" cm="1">
        <f t="array" ref="AL27">IFERROR(_xlfn.IFS(
AM27="MPR ISSUE","TX ISSUE",
AM27="BSS Hardware Issue","RAN ISSUE",
AM27="Sites strategiques, MLL, Pylone, etc.","ENVTECH",
AM27="AKTIVCO DEFAUT GE &amp; POWER Cabinet","POWER ISSUE",
AM27="AKTIVCO Coupure ENEO &amp; Baisse de tension","POWER ISSUE",
AM27="Coupure ENEO &amp; Baisse de tension","POWER ISSUE",
AM27="Defaut GE &amp; POWER Cabinet","POWER ISSUE",
AM27="Sharing","POWER ISSUE",
AM27="Sites strategiques &amp; DataCenter","POWER ISSUE",
AM27="Exclu","Exclu",
AM27="SAT","TX ISSUE",
AM27="SPARE-ISSUE","SPARE-ISSUE",
AM27="Fiber CAmtel","TX ISSUE",
AM27="Fiber AOF","TX ISSUE",
AM27="Projet OCM (HUAWEI)","TRAVAUX-HUAWEI",
AM27="Projet OCM (NOKIA)","TRAVAUX -NOKIA",
AM27="ACCESS-ISSUE","ACCESS-ISSUE",
AM27="Projet OCM (ZTE, NOKIA, autres projets)","TRAVAUX OCM",
AM27="No root CAuse","No root cause",
AM27="ODU HS","TX ISSUE",
AM27="IP &amp; VLAN","TX ISSUE",
AM27="Warehouse HUAWEI","SPARE-ISSUE",
AM27="SPARE-HS","SPARE-ISSUE",
AM27="Power Telco","RAN ISSUE",AM27="no impacts","no impacts"
),"")</f>
        <v>POWER ISSUE</v>
      </c>
      <c r="AM27" s="67" t="s">
        <v>5327</v>
      </c>
      <c r="AN27" s="48" t="str" cm="1">
        <f t="array" ref="AN27">IFERROR(_xlfn.IFS(
AM27="MPR ISSUE","ACTIVE",
AM27="BSS Hardware Issue","ACTIVE",
AM27="Sites strategiques, MLL, Pylone, etc.","PASSIVE",
AM27="AKTIVCO DEFAUT GE &amp; POWER Cabinet","PASSIVE",
AM27="AKTIVCO Coupure ENEO &amp; Baisse de tension","PASSIVE",
AM27="Coupure ENEO &amp; Baisse de tension","PASSIVE",
AM27="Defaut GE &amp; POWER Cabinet","PASSIVE",
AM27="Sharing","PASSIVE",
AM27="Sites strategiques &amp; DataCenter","PASSIVE",
AM27="Exclu","Exclu",
AM27="SAT","ACTIVE",
AM27="SPARE-ISSUE","SPARE-ISSUE",
AM27="Fiber CAmtel","ACTIVE",
AM27="Fiber AOF","ACTIVE",
AM27="Projet OCM (HUAWEI)","PLANNED WORKS",
AM27="Projet OCM (NOKIA)","PLANNED WORKS",
AM27="ACCESS-ISSUE","ACCESS-ISSUE",
AM27="Projet OCM (ZTE, NOKIA, autres projets)","PLANNED WORKS",
AM27="No root CAuse","No root cause",
AM27="ODU HS","ACTIVE",
AM27="IP &amp; VLAN","ACTIVE",
AM27="Warehouse HUAWEI","SPARE-ISSUE",
AM27="SPARE-HS","SPARE-ISSUE",
AM27="Power Telco","ACTIVE", AM27="no impacts","no impacts"
),"")</f>
        <v>PASSIVE</v>
      </c>
      <c r="AO27" s="93" t="s">
        <v>6169</v>
      </c>
      <c r="AP27" s="101" t="str">
        <f t="shared" si="1"/>
        <v>CTR_758</v>
      </c>
      <c r="AR27" s="17" t="s">
        <v>5537</v>
      </c>
      <c r="AS27" s="7" t="s">
        <v>6601</v>
      </c>
      <c r="AT27" s="6"/>
      <c r="AU27" s="7"/>
      <c r="AV27" s="3" t="s">
        <v>5537</v>
      </c>
      <c r="AW27" s="18" t="s">
        <v>5537</v>
      </c>
      <c r="AX27" s="18" t="s">
        <v>5537</v>
      </c>
      <c r="AY27" s="18" t="s">
        <v>5537</v>
      </c>
      <c r="AZ27" s="18" t="s">
        <v>5537</v>
      </c>
      <c r="BA27" s="18" t="s">
        <v>5537</v>
      </c>
      <c r="BB27" s="18" t="s">
        <v>5537</v>
      </c>
      <c r="BC27" s="18" t="s">
        <v>5537</v>
      </c>
      <c r="BD27" s="18" t="s">
        <v>5537</v>
      </c>
      <c r="BE27" s="18" t="s">
        <v>5537</v>
      </c>
      <c r="BF27" s="18" t="s">
        <v>5874</v>
      </c>
      <c r="BG27" s="18" t="s">
        <v>5537</v>
      </c>
      <c r="BH27" s="18" t="s">
        <v>5537</v>
      </c>
      <c r="BI27" s="9" t="s">
        <v>6170</v>
      </c>
      <c r="BJ27" s="14"/>
      <c r="BK27" s="14" t="s">
        <v>5537</v>
      </c>
      <c r="BL27" s="14" t="str">
        <f>_xlfn.XLOOKUP(B27,'[4]cell downs 18042026 17h'!$B:$B,'[4]cell downs 18042026 17h'!$B:$B,"")</f>
        <v/>
      </c>
      <c r="BM27" s="14" t="str">
        <f>_xlfn.XLOOKUP(B27,'[5]Cells Huawei 19042026 15h'!$B:$B,'[5]Cells Huawei 19042026 15h'!$B:$B,"")</f>
        <v/>
      </c>
      <c r="BN27" s="9" t="str">
        <f>_xlfn.XLOOKUP(B27,'[6]cells down 19042026 9H40'!$B:$B,'[6]cells down 19042026 9H40'!$B:$B,"")</f>
        <v>CTR_758</v>
      </c>
      <c r="BO27" s="9" t="s">
        <v>5537</v>
      </c>
      <c r="BP27" s="9" t="s">
        <v>12</v>
      </c>
      <c r="BQ27" s="115"/>
    </row>
    <row r="28" spans="1:69" s="9" customFormat="1" ht="21" customHeight="1" x14ac:dyDescent="0.3">
      <c r="A28" s="1" t="s">
        <v>2262</v>
      </c>
      <c r="B28" s="8" t="s">
        <v>2263</v>
      </c>
      <c r="C28" s="3" t="str">
        <f>_xlfn.XLOOKUP(B28,'[1]daily break down'!$D:$D,'[1]daily break down'!$E:$E,"")</f>
        <v>CENTRE</v>
      </c>
      <c r="D28" s="1" t="s">
        <v>11</v>
      </c>
      <c r="E28" s="1" t="s">
        <v>12</v>
      </c>
      <c r="F28" s="3" t="s">
        <v>226</v>
      </c>
      <c r="G28" s="1" t="s">
        <v>1866</v>
      </c>
      <c r="H28" s="34" t="str">
        <f>_xlfn.XLOOKUP(B28,[2]CALCULATION!$B:$B,[2]CALCULATION!$H:$H,"")</f>
        <v>ZTE</v>
      </c>
      <c r="I28" s="28">
        <v>0</v>
      </c>
      <c r="J28" s="28">
        <v>0</v>
      </c>
      <c r="K28" s="28">
        <v>0</v>
      </c>
      <c r="L28" s="28">
        <v>0</v>
      </c>
      <c r="M28" s="28">
        <v>0</v>
      </c>
      <c r="N28" s="28">
        <v>0</v>
      </c>
      <c r="O28" s="28">
        <v>0</v>
      </c>
      <c r="P28" s="28">
        <v>0</v>
      </c>
      <c r="Q28" s="28">
        <v>0</v>
      </c>
      <c r="R28" s="28">
        <v>3.0926025802364636E-2</v>
      </c>
      <c r="S28" s="94">
        <v>0</v>
      </c>
      <c r="T28" s="94">
        <f>_xlfn.XLOOKUP(B28,'[3]Nur des jours'!$B:$B,'[3]Nur des jours'!$U:$U,"")</f>
        <v>1.1296560255455392</v>
      </c>
      <c r="U28" s="94">
        <v>0</v>
      </c>
      <c r="V28" s="94">
        <v>4.3422645349446661E-17</v>
      </c>
      <c r="W28" s="94">
        <v>1.1296560255455395</v>
      </c>
      <c r="X28" s="94">
        <v>0</v>
      </c>
      <c r="Y28" s="94">
        <v>0</v>
      </c>
      <c r="Z28" s="94">
        <v>0</v>
      </c>
      <c r="AA28" s="94">
        <v>17.519005059455019</v>
      </c>
      <c r="AB28" s="94">
        <v>18.684028045303954</v>
      </c>
      <c r="AC28" s="94">
        <f>_xlfn.XLOOKUP(B28,'[3]Nur des jours'!$B:$B,'[3]Nur des jours'!$N:$N,"")</f>
        <v>16.54153575719182</v>
      </c>
      <c r="AD28" s="94">
        <v>16.54153575719182</v>
      </c>
      <c r="AE28" s="94">
        <v>32.372936225315634</v>
      </c>
      <c r="AF28" s="94">
        <v>13.770311209033324</v>
      </c>
      <c r="AG28" s="94">
        <v>13.99039545425693</v>
      </c>
      <c r="AH28" s="94">
        <v>16.54153575719182</v>
      </c>
      <c r="AI28" s="49" t="s">
        <v>5559</v>
      </c>
      <c r="AJ28" s="49"/>
      <c r="AK28" s="48" t="str" cm="1">
        <f t="array" ref="AK28">IFERROR(_xlfn.IFS(
AM28="MPR ISSUE","PDH",
AM28="BSS Hardware Issue","BSS",
AM28="Sites strategiques, MLL, Pylone, etc.","ENVTECH",
AM28="AKTIVCO DEFAUT GE &amp; POWER Cabinet","AKTIVCO",
AM28="AKTIVCO Coupure ENEO &amp; Baisse de tension","AKTIVCO GRID ONLY",
AM28="Coupure ENEO &amp; Baisse de tension","IHS GRID ONLY",
AM28="Defaut GE &amp; POWER Cabinet","IHS",
AM28="Sharing","Partners",
AM28="Sites strategiques &amp; DataCenter","SST &amp; DC",
AM28="Exclu","Exclu",
AM28="SAT","SAT",
AM28="SPARE-ISSUE","SPARE-ISSUE",
AM28="Fiber CAmtel","TRANS_FO_CAMTEL",
AM28="Fiber AOF","Fiber AOF",
AM28="Projet OCM (HUAWEI)","TRAVAUX-HUAWEI",
AM28="Projet OCM (NOKIA)","TRAVAUX-NOKIA",
AM28="ACCESS-ISSUE","ACCESS-ISSUE",
AM28="Projet OCM (ZTE, NOKIA, autres projets)","TRAVAUX OCM",
AM28="No root CAuse","No root cause",
AM28="ODU HS","PDH",
AM28="IP &amp; VLAN","PDH",
AM28="Warehouse HUAWEI","SPARE-ISSUE",
AM28="SPARE-HS","SPARE-ISSUE",
AM28="Power Telco","BSS",AM28="no impacts","no impacts"
),"")</f>
        <v>No root cause</v>
      </c>
      <c r="AL28" s="48" t="str" cm="1">
        <f t="array" ref="AL28">IFERROR(_xlfn.IFS(
AM28="MPR ISSUE","TX ISSUE",
AM28="BSS Hardware Issue","RAN ISSUE",
AM28="Sites strategiques, MLL, Pylone, etc.","ENVTECH",
AM28="AKTIVCO DEFAUT GE &amp; POWER Cabinet","POWER ISSUE",
AM28="AKTIVCO Coupure ENEO &amp; Baisse de tension","POWER ISSUE",
AM28="Coupure ENEO &amp; Baisse de tension","POWER ISSUE",
AM28="Defaut GE &amp; POWER Cabinet","POWER ISSUE",
AM28="Sharing","POWER ISSUE",
AM28="Sites strategiques &amp; DataCenter","POWER ISSUE",
AM28="Exclu","Exclu",
AM28="SAT","TX ISSUE",
AM28="SPARE-ISSUE","SPARE-ISSUE",
AM28="Fiber CAmtel","TX ISSUE",
AM28="Fiber AOF","TX ISSUE",
AM28="Projet OCM (HUAWEI)","TRAVAUX-HUAWEI",
AM28="Projet OCM (NOKIA)","TRAVAUX -NOKIA",
AM28="ACCESS-ISSUE","ACCESS-ISSUE",
AM28="Projet OCM (ZTE, NOKIA, autres projets)","TRAVAUX OCM",
AM28="No root CAuse","No root cause",
AM28="ODU HS","TX ISSUE",
AM28="IP &amp; VLAN","TX ISSUE",
AM28="Warehouse HUAWEI","SPARE-ISSUE",
AM28="SPARE-HS","SPARE-ISSUE",
AM28="Power Telco","RAN ISSUE",AM28="no impacts","no impacts"
),"")</f>
        <v>No root cause</v>
      </c>
      <c r="AM28" s="67" t="s">
        <v>6538</v>
      </c>
      <c r="AN28" s="48" t="str" cm="1">
        <f t="array" ref="AN28">IFERROR(_xlfn.IFS(
AM28="MPR ISSUE","ACTIVE",
AM28="BSS Hardware Issue","ACTIVE",
AM28="Sites strategiques, MLL, Pylone, etc.","PASSIVE",
AM28="AKTIVCO DEFAUT GE &amp; POWER Cabinet","PASSIVE",
AM28="AKTIVCO Coupure ENEO &amp; Baisse de tension","PASSIVE",
AM28="Coupure ENEO &amp; Baisse de tension","PASSIVE",
AM28="Defaut GE &amp; POWER Cabinet","PASSIVE",
AM28="Sharing","PASSIVE",
AM28="Sites strategiques &amp; DataCenter","PASSIVE",
AM28="Exclu","Exclu",
AM28="SAT","ACTIVE",
AM28="SPARE-ISSUE","SPARE-ISSUE",
AM28="Fiber CAmtel","ACTIVE",
AM28="Fiber AOF","ACTIVE",
AM28="Projet OCM (HUAWEI)","PLANNED WORKS",
AM28="Projet OCM (NOKIA)","PLANNED WORKS",
AM28="ACCESS-ISSUE","ACCESS-ISSUE",
AM28="Projet OCM (ZTE, NOKIA, autres projets)","PLANNED WORKS",
AM28="No root CAuse","No root cause",
AM28="ODU HS","ACTIVE",
AM28="IP &amp; VLAN","ACTIVE",
AM28="Warehouse HUAWEI","SPARE-ISSUE",
AM28="SPARE-HS","SPARE-ISSUE",
AM28="Power Telco","ACTIVE", AM28="no impacts","no impacts"
),"")</f>
        <v>No root cause</v>
      </c>
      <c r="AO28" s="93" t="s">
        <v>5871</v>
      </c>
      <c r="AP28" s="101" t="str">
        <f t="shared" si="1"/>
        <v>EST_070</v>
      </c>
      <c r="AR28" s="17" t="s">
        <v>5537</v>
      </c>
      <c r="AS28" s="7" t="s">
        <v>6603</v>
      </c>
      <c r="AT28" s="6"/>
      <c r="AU28" s="7"/>
      <c r="AV28" s="3" t="s">
        <v>5537</v>
      </c>
      <c r="AW28" s="18" t="s">
        <v>5537</v>
      </c>
      <c r="AX28" s="18" t="s">
        <v>5537</v>
      </c>
      <c r="AY28" s="18" t="s">
        <v>5537</v>
      </c>
      <c r="AZ28" s="18" t="s">
        <v>5872</v>
      </c>
      <c r="BA28" s="18" t="s">
        <v>5872</v>
      </c>
      <c r="BB28" s="18" t="s">
        <v>5872</v>
      </c>
      <c r="BC28" s="18" t="s">
        <v>5537</v>
      </c>
      <c r="BD28" s="18" t="s">
        <v>5537</v>
      </c>
      <c r="BE28" s="18" t="s">
        <v>5537</v>
      </c>
      <c r="BF28" s="18" t="s">
        <v>5537</v>
      </c>
      <c r="BG28" s="18" t="s">
        <v>5537</v>
      </c>
      <c r="BH28" s="18" t="s">
        <v>5537</v>
      </c>
      <c r="BI28" s="9" t="s">
        <v>5537</v>
      </c>
      <c r="BJ28" s="14"/>
      <c r="BK28" s="14" t="s">
        <v>5537</v>
      </c>
      <c r="BL28" s="14" t="str">
        <f>_xlfn.XLOOKUP(B28,'[4]cell downs 18042026 17h'!$B:$B,'[4]cell downs 18042026 17h'!$B:$B,"")</f>
        <v/>
      </c>
      <c r="BM28" s="14" t="str">
        <f>_xlfn.XLOOKUP(B28,'[5]Cells Huawei 19042026 15h'!$B:$B,'[5]Cells Huawei 19042026 15h'!$B:$B,"")</f>
        <v/>
      </c>
      <c r="BN28" s="9" t="str">
        <f>_xlfn.XLOOKUP(B28,'[6]cells down 19042026 9H40'!$B:$B,'[6]cells down 19042026 9H40'!$B:$B,"")</f>
        <v/>
      </c>
      <c r="BO28" s="9" t="s">
        <v>2263</v>
      </c>
      <c r="BP28" s="9" t="s">
        <v>5537</v>
      </c>
      <c r="BQ28" s="115"/>
    </row>
    <row r="29" spans="1:69" s="9" customFormat="1" ht="31.5" customHeight="1" x14ac:dyDescent="0.3">
      <c r="A29" s="1" t="s">
        <v>2232</v>
      </c>
      <c r="B29" s="8" t="s">
        <v>2233</v>
      </c>
      <c r="C29" s="3" t="str">
        <f>_xlfn.XLOOKUP(B29,'[1]daily break down'!$D:$D,'[1]daily break down'!$E:$E,"")</f>
        <v>Douala</v>
      </c>
      <c r="D29" s="1" t="s">
        <v>11</v>
      </c>
      <c r="E29" s="1" t="s">
        <v>12</v>
      </c>
      <c r="F29" s="3" t="s">
        <v>31</v>
      </c>
      <c r="G29" s="1" t="s">
        <v>32</v>
      </c>
      <c r="H29" s="34" t="str">
        <f>_xlfn.XLOOKUP(B29,[2]CALCULATION!$B:$B,[2]CALCULATION!$H:$H,"")</f>
        <v>ZTE</v>
      </c>
      <c r="I29" s="28">
        <v>0</v>
      </c>
      <c r="J29" s="28">
        <v>0</v>
      </c>
      <c r="K29" s="28">
        <v>0</v>
      </c>
      <c r="L29" s="28">
        <v>0</v>
      </c>
      <c r="M29" s="28">
        <v>0</v>
      </c>
      <c r="N29" s="28">
        <v>0</v>
      </c>
      <c r="O29" s="28">
        <v>0</v>
      </c>
      <c r="P29" s="28">
        <v>0</v>
      </c>
      <c r="Q29" s="28">
        <v>0</v>
      </c>
      <c r="R29" s="28">
        <v>0</v>
      </c>
      <c r="S29" s="94">
        <v>0</v>
      </c>
      <c r="T29" s="94">
        <f>_xlfn.XLOOKUP(B29,'[3]Nur des jours'!$B:$B,'[3]Nur des jours'!$U:$U,"")</f>
        <v>0</v>
      </c>
      <c r="U29" s="94">
        <v>0</v>
      </c>
      <c r="V29" s="94">
        <v>0</v>
      </c>
      <c r="W29" s="94">
        <v>0</v>
      </c>
      <c r="X29" s="94">
        <v>0</v>
      </c>
      <c r="Y29" s="94">
        <v>0</v>
      </c>
      <c r="Z29" s="94">
        <v>0</v>
      </c>
      <c r="AA29" s="94">
        <v>0</v>
      </c>
      <c r="AB29" s="94">
        <v>0</v>
      </c>
      <c r="AC29" s="94">
        <f>_xlfn.XLOOKUP(B29,'[3]Nur des jours'!$B:$B,'[3]Nur des jours'!$N:$N,"")</f>
        <v>15.859540197412903</v>
      </c>
      <c r="AD29" s="94">
        <v>15.859540197412903</v>
      </c>
      <c r="AE29" s="94">
        <v>7.9433593515820782</v>
      </c>
      <c r="AF29" s="94">
        <v>6.7605215377867527</v>
      </c>
      <c r="AG29" s="94">
        <v>23.884788953896845</v>
      </c>
      <c r="AH29" s="94">
        <v>15.859540197412903</v>
      </c>
      <c r="AI29" s="49" t="s">
        <v>5559</v>
      </c>
      <c r="AJ29" s="49"/>
      <c r="AK29" s="48" t="str" cm="1">
        <f t="array" ref="AK29">IFERROR(_xlfn.IFS(
AM29="MPR ISSUE","PDH",
AM29="BSS Hardware Issue","BSS",
AM29="Sites strategiques, MLL, Pylone, etc.","ENVTECH",
AM29="AKTIVCO DEFAUT GE &amp; POWER Cabinet","AKTIVCO",
AM29="AKTIVCO Coupure ENEO &amp; Baisse de tension","AKTIVCO GRID ONLY",
AM29="Coupure ENEO &amp; Baisse de tension","IHS GRID ONLY",
AM29="Defaut GE &amp; POWER Cabinet","IHS",
AM29="Sharing","Partners",
AM29="Sites strategiques &amp; DataCenter","SST &amp; DC",
AM29="Exclu","Exclu",
AM29="SAT","SAT",
AM29="SPARE-ISSUE","SPARE-ISSUE",
AM29="Fiber CAmtel","TRANS_FO_CAMTEL",
AM29="Fiber AOF","Fiber AOF",
AM29="Projet OCM (HUAWEI)","TRAVAUX-HUAWEI",
AM29="Projet OCM (NOKIA)","TRAVAUX-NOKIA",
AM29="ACCESS-ISSUE","ACCESS-ISSUE",
AM29="Projet OCM (ZTE, NOKIA, autres projets)","TRAVAUX OCM",
AM29="No root CAuse","No root cause",
AM29="ODU HS","PDH",
AM29="IP &amp; VLAN","PDH",
AM29="Warehouse HUAWEI","SPARE-ISSUE",
AM29="SPARE-HS","SPARE-ISSUE",
AM29="Power Telco","BSS",AM29="no impacts","no impacts"
),"")</f>
        <v>No root cause</v>
      </c>
      <c r="AL29" s="48" t="str" cm="1">
        <f t="array" ref="AL29">IFERROR(_xlfn.IFS(
AM29="MPR ISSUE","TX ISSUE",
AM29="BSS Hardware Issue","RAN ISSUE",
AM29="Sites strategiques, MLL, Pylone, etc.","ENVTECH",
AM29="AKTIVCO DEFAUT GE &amp; POWER Cabinet","POWER ISSUE",
AM29="AKTIVCO Coupure ENEO &amp; Baisse de tension","POWER ISSUE",
AM29="Coupure ENEO &amp; Baisse de tension","POWER ISSUE",
AM29="Defaut GE &amp; POWER Cabinet","POWER ISSUE",
AM29="Sharing","POWER ISSUE",
AM29="Sites strategiques &amp; DataCenter","POWER ISSUE",
AM29="Exclu","Exclu",
AM29="SAT","TX ISSUE",
AM29="SPARE-ISSUE","SPARE-ISSUE",
AM29="Fiber CAmtel","TX ISSUE",
AM29="Fiber AOF","TX ISSUE",
AM29="Projet OCM (HUAWEI)","TRAVAUX-HUAWEI",
AM29="Projet OCM (NOKIA)","TRAVAUX -NOKIA",
AM29="ACCESS-ISSUE","ACCESS-ISSUE",
AM29="Projet OCM (ZTE, NOKIA, autres projets)","TRAVAUX OCM",
AM29="No root CAuse","No root cause",
AM29="ODU HS","TX ISSUE",
AM29="IP &amp; VLAN","TX ISSUE",
AM29="Warehouse HUAWEI","SPARE-ISSUE",
AM29="SPARE-HS","SPARE-ISSUE",
AM29="Power Telco","RAN ISSUE",AM29="no impacts","no impacts"
),"")</f>
        <v>No root cause</v>
      </c>
      <c r="AM29" s="67" t="s">
        <v>6538</v>
      </c>
      <c r="AN29" s="48" t="str" cm="1">
        <f t="array" ref="AN29">IFERROR(_xlfn.IFS(
AM29="MPR ISSUE","ACTIVE",
AM29="BSS Hardware Issue","ACTIVE",
AM29="Sites strategiques, MLL, Pylone, etc.","PASSIVE",
AM29="AKTIVCO DEFAUT GE &amp; POWER Cabinet","PASSIVE",
AM29="AKTIVCO Coupure ENEO &amp; Baisse de tension","PASSIVE",
AM29="Coupure ENEO &amp; Baisse de tension","PASSIVE",
AM29="Defaut GE &amp; POWER Cabinet","PASSIVE",
AM29="Sharing","PASSIVE",
AM29="Sites strategiques &amp; DataCenter","PASSIVE",
AM29="Exclu","Exclu",
AM29="SAT","ACTIVE",
AM29="SPARE-ISSUE","SPARE-ISSUE",
AM29="Fiber CAmtel","ACTIVE",
AM29="Fiber AOF","ACTIVE",
AM29="Projet OCM (HUAWEI)","PLANNED WORKS",
AM29="Projet OCM (NOKIA)","PLANNED WORKS",
AM29="ACCESS-ISSUE","ACCESS-ISSUE",
AM29="Projet OCM (ZTE, NOKIA, autres projets)","PLANNED WORKS",
AM29="No root CAuse","No root cause",
AM29="ODU HS","ACTIVE",
AM29="IP &amp; VLAN","ACTIVE",
AM29="Warehouse HUAWEI","SPARE-ISSUE",
AM29="SPARE-HS","SPARE-ISSUE",
AM29="Power Telco","ACTIVE", AM29="no impacts","no impacts"
),"")</f>
        <v>No root cause</v>
      </c>
      <c r="AO29" s="93" t="s">
        <v>6648</v>
      </c>
      <c r="AP29" s="101" t="str">
        <f t="shared" si="1"/>
        <v>LIT_451</v>
      </c>
      <c r="AR29" s="17" t="s">
        <v>5537</v>
      </c>
      <c r="AS29" s="7" t="s">
        <v>6597</v>
      </c>
      <c r="AT29" s="6"/>
      <c r="AU29" s="7"/>
      <c r="AV29" s="3" t="s">
        <v>5537</v>
      </c>
      <c r="AW29" s="18" t="s">
        <v>5537</v>
      </c>
      <c r="AX29" s="18" t="s">
        <v>5537</v>
      </c>
      <c r="AY29" s="18" t="s">
        <v>5537</v>
      </c>
      <c r="AZ29" s="18" t="s">
        <v>5537</v>
      </c>
      <c r="BA29" s="18" t="s">
        <v>5537</v>
      </c>
      <c r="BB29" s="18" t="s">
        <v>5537</v>
      </c>
      <c r="BC29" s="18" t="s">
        <v>5537</v>
      </c>
      <c r="BD29" s="18" t="s">
        <v>5537</v>
      </c>
      <c r="BE29" s="18" t="s">
        <v>5537</v>
      </c>
      <c r="BF29" s="18" t="s">
        <v>5824</v>
      </c>
      <c r="BG29" s="18" t="s">
        <v>5537</v>
      </c>
      <c r="BH29" s="18" t="s">
        <v>5537</v>
      </c>
      <c r="BI29" s="9" t="s">
        <v>6464</v>
      </c>
      <c r="BJ29" s="14"/>
      <c r="BK29" s="14" t="s">
        <v>5537</v>
      </c>
      <c r="BL29" s="14" t="str">
        <f>_xlfn.XLOOKUP(B29,'[4]cell downs 18042026 17h'!$B:$B,'[4]cell downs 18042026 17h'!$B:$B,"")</f>
        <v/>
      </c>
      <c r="BM29" s="14" t="str">
        <f>_xlfn.XLOOKUP(B29,'[5]Cells Huawei 19042026 15h'!$B:$B,'[5]Cells Huawei 19042026 15h'!$B:$B,"")</f>
        <v/>
      </c>
      <c r="BN29" s="9" t="str">
        <f>_xlfn.XLOOKUP(B29,'[6]cells down 19042026 9H40'!$B:$B,'[6]cells down 19042026 9H40'!$B:$B,"")</f>
        <v/>
      </c>
      <c r="BO29" s="9" t="s">
        <v>2233</v>
      </c>
      <c r="BP29" s="9" t="s">
        <v>12</v>
      </c>
      <c r="BQ29" s="115"/>
    </row>
    <row r="30" spans="1:69" s="9" customFormat="1" ht="16.95" customHeight="1" x14ac:dyDescent="0.3">
      <c r="A30" s="1" t="s">
        <v>1955</v>
      </c>
      <c r="B30" s="8" t="s">
        <v>1956</v>
      </c>
      <c r="C30" s="3" t="str">
        <f>_xlfn.XLOOKUP(B30,'[1]daily break down'!$D:$D,'[1]daily break down'!$E:$E,"")</f>
        <v>OUEST</v>
      </c>
      <c r="D30" s="1" t="s">
        <v>11</v>
      </c>
      <c r="E30" s="1" t="s">
        <v>12</v>
      </c>
      <c r="F30" s="3" t="s">
        <v>102</v>
      </c>
      <c r="G30" s="1" t="s">
        <v>856</v>
      </c>
      <c r="H30" s="32" t="str">
        <f>_xlfn.XLOOKUP(B30,[2]CALCULATION!$B:$B,[2]CALCULATION!$H:$H,"")</f>
        <v>Huawei</v>
      </c>
      <c r="I30" s="28">
        <v>1.2989109187776264</v>
      </c>
      <c r="J30" s="28">
        <v>1.0252851472321387</v>
      </c>
      <c r="K30" s="28">
        <v>0</v>
      </c>
      <c r="L30" s="28">
        <v>0</v>
      </c>
      <c r="M30" s="28">
        <v>0</v>
      </c>
      <c r="N30" s="28">
        <v>0</v>
      </c>
      <c r="O30" s="28">
        <v>0</v>
      </c>
      <c r="P30" s="28">
        <v>0</v>
      </c>
      <c r="Q30" s="28">
        <v>0</v>
      </c>
      <c r="R30" s="28">
        <v>0.28973084726609649</v>
      </c>
      <c r="S30" s="94">
        <v>0.10683211912120148</v>
      </c>
      <c r="T30" s="94">
        <f>_xlfn.XLOOKUP(B30,'[3]Nur des jours'!$B:$B,'[3]Nur des jours'!$U:$U,"")</f>
        <v>0</v>
      </c>
      <c r="U30" s="94">
        <v>2.7767433432353683</v>
      </c>
      <c r="V30" s="94">
        <v>0</v>
      </c>
      <c r="W30" s="94">
        <v>0</v>
      </c>
      <c r="X30" s="94">
        <v>0</v>
      </c>
      <c r="Y30" s="94">
        <v>0</v>
      </c>
      <c r="Z30" s="94">
        <v>1.4413418542203502</v>
      </c>
      <c r="AA30" s="94">
        <v>0</v>
      </c>
      <c r="AB30" s="94">
        <v>0</v>
      </c>
      <c r="AC30" s="94">
        <f>_xlfn.XLOOKUP(B30,'[3]Nur des jours'!$B:$B,'[3]Nur des jours'!$N:$N,"")</f>
        <v>15.763141599107389</v>
      </c>
      <c r="AD30" s="94">
        <v>15.763141599107389</v>
      </c>
      <c r="AE30" s="94">
        <v>11.085107849837534</v>
      </c>
      <c r="AF30" s="94">
        <v>14.141822730193699</v>
      </c>
      <c r="AG30" s="94">
        <v>18.087868022860047</v>
      </c>
      <c r="AH30" s="94">
        <v>15.763141599107389</v>
      </c>
      <c r="AI30" s="49" t="s">
        <v>5559</v>
      </c>
      <c r="AJ30" s="49"/>
      <c r="AK30" s="48" t="str" cm="1">
        <f t="array" ref="AK30">IFERROR(_xlfn.IFS(
AM30="MPR ISSUE","PDH",
AM30="BSS Hardware Issue","BSS",
AM30="Sites strategiques, MLL, Pylone, etc.","ENVTECH",
AM30="AKTIVCO DEFAUT GE &amp; POWER Cabinet","AKTIVCO",
AM30="AKTIVCO Coupure ENEO &amp; Baisse de tension","AKTIVCO GRID ONLY",
AM30="Coupure ENEO &amp; Baisse de tension","IHS GRID ONLY",
AM30="Defaut GE &amp; POWER Cabinet","IHS",
AM30="Sharing","Partners",
AM30="Sites strategiques &amp; DataCenter","SST &amp; DC",
AM30="Exclu","Exclu",
AM30="SAT","SAT",
AM30="SPARE-ISSUE","SPARE-ISSUE",
AM30="Fiber CAmtel","TRANS_FO_CAMTEL",
AM30="Fiber AOF","Fiber AOF",
AM30="Projet OCM (HUAWEI)","TRAVAUX-HUAWEI",
AM30="Projet OCM (NOKIA)","TRAVAUX-NOKIA",
AM30="ACCESS-ISSUE","ACCESS-ISSUE",
AM30="Projet OCM (ZTE, NOKIA, autres projets)","TRAVAUX OCM",
AM30="No root CAuse","No root cause",
AM30="ODU HS","PDH",
AM30="IP &amp; VLAN","PDH",
AM30="Warehouse HUAWEI","SPARE-ISSUE",
AM30="SPARE-HS","SPARE-ISSUE",
AM30="Power Telco","BSS",AM30="no impacts","no impacts"
),"")</f>
        <v>No root cause</v>
      </c>
      <c r="AL30" s="48" t="str" cm="1">
        <f t="array" ref="AL30">IFERROR(_xlfn.IFS(
AM30="MPR ISSUE","TX ISSUE",
AM30="BSS Hardware Issue","RAN ISSUE",
AM30="Sites strategiques, MLL, Pylone, etc.","ENVTECH",
AM30="AKTIVCO DEFAUT GE &amp; POWER Cabinet","POWER ISSUE",
AM30="AKTIVCO Coupure ENEO &amp; Baisse de tension","POWER ISSUE",
AM30="Coupure ENEO &amp; Baisse de tension","POWER ISSUE",
AM30="Defaut GE &amp; POWER Cabinet","POWER ISSUE",
AM30="Sharing","POWER ISSUE",
AM30="Sites strategiques &amp; DataCenter","POWER ISSUE",
AM30="Exclu","Exclu",
AM30="SAT","TX ISSUE",
AM30="SPARE-ISSUE","SPARE-ISSUE",
AM30="Fiber CAmtel","TX ISSUE",
AM30="Fiber AOF","TX ISSUE",
AM30="Projet OCM (HUAWEI)","TRAVAUX-HUAWEI",
AM30="Projet OCM (NOKIA)","TRAVAUX -NOKIA",
AM30="ACCESS-ISSUE","ACCESS-ISSUE",
AM30="Projet OCM (ZTE, NOKIA, autres projets)","TRAVAUX OCM",
AM30="No root CAuse","No root cause",
AM30="ODU HS","TX ISSUE",
AM30="IP &amp; VLAN","TX ISSUE",
AM30="Warehouse HUAWEI","SPARE-ISSUE",
AM30="SPARE-HS","SPARE-ISSUE",
AM30="Power Telco","RAN ISSUE",AM30="no impacts","no impacts"
),"")</f>
        <v>No root cause</v>
      </c>
      <c r="AM30" s="67" t="s">
        <v>6538</v>
      </c>
      <c r="AN30" s="48" t="str" cm="1">
        <f t="array" ref="AN30">IFERROR(_xlfn.IFS(
AM30="MPR ISSUE","ACTIVE",
AM30="BSS Hardware Issue","ACTIVE",
AM30="Sites strategiques, MLL, Pylone, etc.","PASSIVE",
AM30="AKTIVCO DEFAUT GE &amp; POWER Cabinet","PASSIVE",
AM30="AKTIVCO Coupure ENEO &amp; Baisse de tension","PASSIVE",
AM30="Coupure ENEO &amp; Baisse de tension","PASSIVE",
AM30="Defaut GE &amp; POWER Cabinet","PASSIVE",
AM30="Sharing","PASSIVE",
AM30="Sites strategiques &amp; DataCenter","PASSIVE",
AM30="Exclu","Exclu",
AM30="SAT","ACTIVE",
AM30="SPARE-ISSUE","SPARE-ISSUE",
AM30="Fiber CAmtel","ACTIVE",
AM30="Fiber AOF","ACTIVE",
AM30="Projet OCM (HUAWEI)","PLANNED WORKS",
AM30="Projet OCM (NOKIA)","PLANNED WORKS",
AM30="ACCESS-ISSUE","ACCESS-ISSUE",
AM30="Projet OCM (ZTE, NOKIA, autres projets)","PLANNED WORKS",
AM30="No root CAuse","No root cause",
AM30="ODU HS","ACTIVE",
AM30="IP &amp; VLAN","ACTIVE",
AM30="Warehouse HUAWEI","SPARE-ISSUE",
AM30="SPARE-HS","SPARE-ISSUE",
AM30="Power Telco","ACTIVE", AM30="no impacts","no impacts"
),"")</f>
        <v>No root cause</v>
      </c>
      <c r="AO30" s="93" t="s">
        <v>5537</v>
      </c>
      <c r="AP30" s="101" t="str">
        <f t="shared" si="1"/>
        <v>OST_175</v>
      </c>
      <c r="AR30" s="17" t="s">
        <v>5537</v>
      </c>
      <c r="AS30" s="7" t="s">
        <v>6603</v>
      </c>
      <c r="AT30" s="6"/>
      <c r="AU30" s="7"/>
      <c r="AV30" s="3" t="s">
        <v>5537</v>
      </c>
      <c r="AW30" s="18" t="s">
        <v>5537</v>
      </c>
      <c r="AX30" s="18" t="s">
        <v>5537</v>
      </c>
      <c r="AY30" s="18" t="s">
        <v>5537</v>
      </c>
      <c r="AZ30" s="18" t="s">
        <v>5537</v>
      </c>
      <c r="BA30" s="18" t="s">
        <v>5537</v>
      </c>
      <c r="BB30" s="18" t="s">
        <v>5537</v>
      </c>
      <c r="BC30" s="18" t="s">
        <v>5537</v>
      </c>
      <c r="BD30" s="18" t="s">
        <v>5537</v>
      </c>
      <c r="BE30" s="18" t="s">
        <v>5537</v>
      </c>
      <c r="BF30" s="18" t="s">
        <v>5537</v>
      </c>
      <c r="BG30" s="18" t="s">
        <v>5537</v>
      </c>
      <c r="BH30" s="18" t="s">
        <v>5537</v>
      </c>
      <c r="BI30" s="9" t="s">
        <v>5537</v>
      </c>
      <c r="BJ30" s="14"/>
      <c r="BK30" s="14" t="s">
        <v>5537</v>
      </c>
      <c r="BL30" s="14" t="str">
        <f>_xlfn.XLOOKUP(B30,'[4]cell downs 18042026 17h'!$B:$B,'[4]cell downs 18042026 17h'!$B:$B,"")</f>
        <v/>
      </c>
      <c r="BM30" s="14" t="str">
        <f>_xlfn.XLOOKUP(B30,'[5]Cells Huawei 19042026 15h'!$B:$B,'[5]Cells Huawei 19042026 15h'!$B:$B,"")</f>
        <v/>
      </c>
      <c r="BN30" s="9" t="str">
        <f>_xlfn.XLOOKUP(B30,'[6]cells down 19042026 9H40'!$B:$B,'[6]cells down 19042026 9H40'!$B:$B,"")</f>
        <v/>
      </c>
      <c r="BO30" s="9" t="s">
        <v>1956</v>
      </c>
      <c r="BP30" s="9" t="s">
        <v>12</v>
      </c>
      <c r="BQ30" s="115"/>
    </row>
    <row r="31" spans="1:69" s="9" customFormat="1" x14ac:dyDescent="0.3">
      <c r="A31" s="1" t="s">
        <v>116</v>
      </c>
      <c r="B31" s="1" t="s">
        <v>117</v>
      </c>
      <c r="C31" s="3" t="str">
        <f>_xlfn.XLOOKUP(B31,'[1]daily break down'!$D:$D,'[1]daily break down'!$E:$E,"")</f>
        <v>Douala</v>
      </c>
      <c r="D31" s="1" t="s">
        <v>5490</v>
      </c>
      <c r="E31" s="1" t="s">
        <v>5490</v>
      </c>
      <c r="F31" s="3" t="s">
        <v>31</v>
      </c>
      <c r="G31" s="1" t="s">
        <v>32</v>
      </c>
      <c r="H31" s="34" t="str">
        <f>_xlfn.XLOOKUP(B31,[2]CALCULATION!$B:$B,[2]CALCULATION!$H:$H,"")</f>
        <v>ZTE</v>
      </c>
      <c r="I31" s="28">
        <v>0.35627352446830124</v>
      </c>
      <c r="J31" s="28">
        <v>8.8859889051544805</v>
      </c>
      <c r="K31" s="28">
        <v>31.423303456010132</v>
      </c>
      <c r="L31" s="28">
        <v>18.5135782018246</v>
      </c>
      <c r="M31" s="28">
        <v>3.2628027326193592</v>
      </c>
      <c r="N31" s="28">
        <v>4.9623073454840156</v>
      </c>
      <c r="O31" s="28">
        <v>0</v>
      </c>
      <c r="P31" s="28">
        <v>0</v>
      </c>
      <c r="Q31" s="28">
        <v>0.67245379287909623</v>
      </c>
      <c r="R31" s="28">
        <v>0</v>
      </c>
      <c r="S31" s="94">
        <v>1.4424832992326637</v>
      </c>
      <c r="T31" s="94">
        <f>_xlfn.XLOOKUP(B31,'[3]Nur des jours'!$B:$B,'[3]Nur des jours'!$U:$U,"")</f>
        <v>0</v>
      </c>
      <c r="U31" s="94">
        <v>0</v>
      </c>
      <c r="V31" s="94">
        <v>0</v>
      </c>
      <c r="W31" s="94">
        <v>0</v>
      </c>
      <c r="X31" s="94">
        <v>1.3017110260734581</v>
      </c>
      <c r="Y31" s="94">
        <v>0</v>
      </c>
      <c r="Z31" s="94">
        <v>0</v>
      </c>
      <c r="AA31" s="94">
        <v>0.67566410697622747</v>
      </c>
      <c r="AB31" s="94">
        <v>0</v>
      </c>
      <c r="AC31" s="94">
        <f>_xlfn.XLOOKUP(B31,'[3]Nur des jours'!$B:$B,'[3]Nur des jours'!$N:$N,"")</f>
        <v>15.688162929861056</v>
      </c>
      <c r="AD31" s="94">
        <v>15.688162929861056</v>
      </c>
      <c r="AE31" s="94">
        <v>12.834895027756795</v>
      </c>
      <c r="AF31" s="94">
        <v>10.986126411456898</v>
      </c>
      <c r="AG31" s="94">
        <v>19.496442618967883</v>
      </c>
      <c r="AH31" s="94">
        <v>15.688162929861056</v>
      </c>
      <c r="AI31" s="49" t="s">
        <v>5559</v>
      </c>
      <c r="AJ31" s="49"/>
      <c r="AK31" s="48" t="str" cm="1">
        <f t="array" ref="AK31">IFERROR(_xlfn.IFS(
AM31="MPR ISSUE","PDH",
AM31="BSS Hardware Issue","BSS",
AM31="Sites strategiques, MLL, Pylone, etc.","ENVTECH",
AM31="AKTIVCO DEFAUT GE &amp; POWER Cabinet","AKTIVCO",
AM31="AKTIVCO Coupure ENEO &amp; Baisse de tension","AKTIVCO GRID ONLY",
AM31="Coupure ENEO &amp; Baisse de tension","IHS GRID ONLY",
AM31="Defaut GE &amp; POWER Cabinet","IHS",
AM31="Sharing","Partners",
AM31="Sites strategiques &amp; DataCenter","SST &amp; DC",
AM31="Exclu","Exclu",
AM31="SAT","SAT",
AM31="SPARE-ISSUE","SPARE-ISSUE",
AM31="Fiber CAmtel","TRANS_FO_CAMTEL",
AM31="Fiber AOF","Fiber AOF",
AM31="Projet OCM (HUAWEI)","TRAVAUX-HUAWEI",
AM31="Projet OCM (NOKIA)","TRAVAUX-NOKIA",
AM31="ACCESS-ISSUE","ACCESS-ISSUE",
AM31="Projet OCM (ZTE, NOKIA, autres projets)","TRAVAUX OCM",
AM31="No root CAuse","No root cause",
AM31="ODU HS","PDH",
AM31="IP &amp; VLAN","PDH",
AM31="Warehouse HUAWEI","SPARE-ISSUE",
AM31="SPARE-HS","SPARE-ISSUE",
AM31="Power Telco","BSS",AM31="no impacts","no impacts"
),"")</f>
        <v>No root cause</v>
      </c>
      <c r="AL31" s="48" t="str" cm="1">
        <f t="array" ref="AL31">IFERROR(_xlfn.IFS(
AM31="MPR ISSUE","TX ISSUE",
AM31="BSS Hardware Issue","RAN ISSUE",
AM31="Sites strategiques, MLL, Pylone, etc.","ENVTECH",
AM31="AKTIVCO DEFAUT GE &amp; POWER Cabinet","POWER ISSUE",
AM31="AKTIVCO Coupure ENEO &amp; Baisse de tension","POWER ISSUE",
AM31="Coupure ENEO &amp; Baisse de tension","POWER ISSUE",
AM31="Defaut GE &amp; POWER Cabinet","POWER ISSUE",
AM31="Sharing","POWER ISSUE",
AM31="Sites strategiques &amp; DataCenter","POWER ISSUE",
AM31="Exclu","Exclu",
AM31="SAT","TX ISSUE",
AM31="SPARE-ISSUE","SPARE-ISSUE",
AM31="Fiber CAmtel","TX ISSUE",
AM31="Fiber AOF","TX ISSUE",
AM31="Projet OCM (HUAWEI)","TRAVAUX-HUAWEI",
AM31="Projet OCM (NOKIA)","TRAVAUX -NOKIA",
AM31="ACCESS-ISSUE","ACCESS-ISSUE",
AM31="Projet OCM (ZTE, NOKIA, autres projets)","TRAVAUX OCM",
AM31="No root CAuse","No root cause",
AM31="ODU HS","TX ISSUE",
AM31="IP &amp; VLAN","TX ISSUE",
AM31="Warehouse HUAWEI","SPARE-ISSUE",
AM31="SPARE-HS","SPARE-ISSUE",
AM31="Power Telco","RAN ISSUE",AM31="no impacts","no impacts"
),"")</f>
        <v>No root cause</v>
      </c>
      <c r="AM31" s="67" t="s">
        <v>6538</v>
      </c>
      <c r="AN31" s="48" t="str" cm="1">
        <f t="array" ref="AN31">IFERROR(_xlfn.IFS(
AM31="MPR ISSUE","ACTIVE",
AM31="BSS Hardware Issue","ACTIVE",
AM31="Sites strategiques, MLL, Pylone, etc.","PASSIVE",
AM31="AKTIVCO DEFAUT GE &amp; POWER Cabinet","PASSIVE",
AM31="AKTIVCO Coupure ENEO &amp; Baisse de tension","PASSIVE",
AM31="Coupure ENEO &amp; Baisse de tension","PASSIVE",
AM31="Defaut GE &amp; POWER Cabinet","PASSIVE",
AM31="Sharing","PASSIVE",
AM31="Sites strategiques &amp; DataCenter","PASSIVE",
AM31="Exclu","Exclu",
AM31="SAT","ACTIVE",
AM31="SPARE-ISSUE","SPARE-ISSUE",
AM31="Fiber CAmtel","ACTIVE",
AM31="Fiber AOF","ACTIVE",
AM31="Projet OCM (HUAWEI)","PLANNED WORKS",
AM31="Projet OCM (NOKIA)","PLANNED WORKS",
AM31="ACCESS-ISSUE","ACCESS-ISSUE",
AM31="Projet OCM (ZTE, NOKIA, autres projets)","PLANNED WORKS",
AM31="No root CAuse","No root cause",
AM31="ODU HS","ACTIVE",
AM31="IP &amp; VLAN","ACTIVE",
AM31="Warehouse HUAWEI","SPARE-ISSUE",
AM31="SPARE-HS","SPARE-ISSUE",
AM31="Power Telco","ACTIVE", AM31="no impacts","no impacts"
),"")</f>
        <v>No root cause</v>
      </c>
      <c r="AO31" s="93" t="s">
        <v>5537</v>
      </c>
      <c r="AP31" s="101" t="str">
        <f t="shared" si="1"/>
        <v>LIT_677</v>
      </c>
      <c r="AR31" s="17" t="s">
        <v>5537</v>
      </c>
      <c r="AS31" s="7" t="s">
        <v>6597</v>
      </c>
      <c r="AT31" s="6"/>
      <c r="AU31" s="7"/>
      <c r="AV31" s="3" t="s">
        <v>5537</v>
      </c>
      <c r="AW31" s="18" t="s">
        <v>5537</v>
      </c>
      <c r="AX31" s="18" t="s">
        <v>5537</v>
      </c>
      <c r="AY31" s="18" t="s">
        <v>5537</v>
      </c>
      <c r="AZ31" s="18" t="s">
        <v>5537</v>
      </c>
      <c r="BA31" s="18" t="s">
        <v>5537</v>
      </c>
      <c r="BB31" s="18" t="s">
        <v>5537</v>
      </c>
      <c r="BC31" s="18" t="s">
        <v>5537</v>
      </c>
      <c r="BD31" s="18" t="s">
        <v>5537</v>
      </c>
      <c r="BE31" s="18" t="s">
        <v>5537</v>
      </c>
      <c r="BF31" s="18" t="s">
        <v>5537</v>
      </c>
      <c r="BG31" s="18" t="s">
        <v>5537</v>
      </c>
      <c r="BH31" s="18" t="s">
        <v>5537</v>
      </c>
      <c r="BI31" s="9" t="s">
        <v>5537</v>
      </c>
      <c r="BJ31" s="14"/>
      <c r="BK31" s="14" t="s">
        <v>5537</v>
      </c>
      <c r="BL31" s="14" t="str">
        <f>_xlfn.XLOOKUP(B31,'[4]cell downs 18042026 17h'!$B:$B,'[4]cell downs 18042026 17h'!$B:$B,"")</f>
        <v/>
      </c>
      <c r="BM31" s="14" t="str">
        <f>_xlfn.XLOOKUP(B31,'[5]Cells Huawei 19042026 15h'!$B:$B,'[5]Cells Huawei 19042026 15h'!$B:$B,"")</f>
        <v/>
      </c>
      <c r="BN31" s="9" t="str">
        <f>_xlfn.XLOOKUP(B31,'[6]cells down 19042026 9H40'!$B:$B,'[6]cells down 19042026 9H40'!$B:$B,"")</f>
        <v/>
      </c>
      <c r="BO31" s="9" t="s">
        <v>5537</v>
      </c>
      <c r="BP31" s="9" t="s">
        <v>1713</v>
      </c>
      <c r="BQ31" s="115"/>
    </row>
    <row r="32" spans="1:69" s="9" customFormat="1" ht="31.05" customHeight="1" x14ac:dyDescent="0.3">
      <c r="A32" s="1" t="s">
        <v>9</v>
      </c>
      <c r="B32" s="8" t="s">
        <v>10</v>
      </c>
      <c r="C32" s="3" t="str">
        <f>_xlfn.XLOOKUP(B32,'[1]daily break down'!$D:$D,'[1]daily break down'!$E:$E,"")</f>
        <v>SUD-OUEST</v>
      </c>
      <c r="D32" s="1" t="s">
        <v>11</v>
      </c>
      <c r="E32" s="1" t="s">
        <v>12</v>
      </c>
      <c r="F32" s="3" t="s">
        <v>13</v>
      </c>
      <c r="G32" s="1" t="s">
        <v>14</v>
      </c>
      <c r="H32" s="32" t="str">
        <f>_xlfn.XLOOKUP(B32,[2]CALCULATION!$B:$B,[2]CALCULATION!$H:$H,"")</f>
        <v>Huawei</v>
      </c>
      <c r="I32" s="28">
        <v>0</v>
      </c>
      <c r="J32" s="28">
        <v>0</v>
      </c>
      <c r="K32" s="28">
        <v>2.3331849454817322</v>
      </c>
      <c r="L32" s="28">
        <v>0.32343914528597473</v>
      </c>
      <c r="M32" s="28">
        <v>2.675261747609386E-4</v>
      </c>
      <c r="N32" s="28">
        <v>0.44008055748174402</v>
      </c>
      <c r="O32" s="28">
        <v>9.179803985355262</v>
      </c>
      <c r="P32" s="28">
        <v>9.2576005969757418</v>
      </c>
      <c r="Q32" s="28">
        <v>6.1407779803842679</v>
      </c>
      <c r="R32" s="28">
        <v>14.258610062408508</v>
      </c>
      <c r="S32" s="94">
        <v>10.044591262809154</v>
      </c>
      <c r="T32" s="94">
        <f>_xlfn.XLOOKUP(B32,'[3]Nur des jours'!$B:$B,'[3]Nur des jours'!$U:$U,"")</f>
        <v>12.645516403991634</v>
      </c>
      <c r="U32" s="94">
        <v>12.416157296829921</v>
      </c>
      <c r="V32" s="94">
        <v>10.333020149358083</v>
      </c>
      <c r="W32" s="94">
        <v>12.645516403991634</v>
      </c>
      <c r="X32" s="94">
        <v>11.397150097165509</v>
      </c>
      <c r="Y32" s="94">
        <v>18.822570933673482</v>
      </c>
      <c r="Z32" s="94">
        <v>16.765080628822062</v>
      </c>
      <c r="AA32" s="94">
        <v>13.295123461546146</v>
      </c>
      <c r="AB32" s="94">
        <v>14.572685791577848</v>
      </c>
      <c r="AC32" s="94">
        <f>_xlfn.XLOOKUP(B32,'[3]Nur des jours'!$B:$B,'[3]Nur des jours'!$N:$N,"")</f>
        <v>15.416106645207499</v>
      </c>
      <c r="AD32" s="94">
        <v>15.416106645207499</v>
      </c>
      <c r="AE32" s="94">
        <v>13.988930254307398</v>
      </c>
      <c r="AF32" s="94">
        <v>17.853590991156398</v>
      </c>
      <c r="AG32" s="94">
        <v>14.237766406853632</v>
      </c>
      <c r="AH32" s="94">
        <v>15.416106645207499</v>
      </c>
      <c r="AI32" s="49" t="s">
        <v>5559</v>
      </c>
      <c r="AJ32" s="49"/>
      <c r="AK32" s="48" t="str" cm="1">
        <f t="array" ref="AK32">IFERROR(_xlfn.IFS(
AM32="MPR ISSUE","PDH",
AM32="BSS Hardware Issue","BSS",
AM32="Sites strategiques, MLL, Pylone, etc.","ENVTECH",
AM32="AKTIVCO DEFAUT GE &amp; POWER Cabinet","AKTIVCO",
AM32="AKTIVCO Coupure ENEO &amp; Baisse de tension","AKTIVCO GRID ONLY",
AM32="Coupure ENEO &amp; Baisse de tension","IHS GRID ONLY",
AM32="Defaut GE &amp; POWER Cabinet","IHS",
AM32="Sharing","Partners",
AM32="Sites strategiques &amp; DataCenter","SST &amp; DC",
AM32="Exclu","Exclu",
AM32="SAT","SAT",
AM32="SPARE-ISSUE","SPARE-ISSUE",
AM32="Fiber CAmtel","TRANS_FO_CAMTEL",
AM32="Fiber AOF","Fiber AOF",
AM32="Projet OCM (HUAWEI)","TRAVAUX-HUAWEI",
AM32="Projet OCM (NOKIA)","TRAVAUX-NOKIA",
AM32="ACCESS-ISSUE","ACCESS-ISSUE",
AM32="Projet OCM (ZTE, NOKIA, autres projets)","TRAVAUX OCM",
AM32="No root CAuse","No root cause",
AM32="ODU HS","PDH",
AM32="IP &amp; VLAN","PDH",
AM32="Warehouse HUAWEI","SPARE-ISSUE",
AM32="SPARE-HS","SPARE-ISSUE",
AM32="Power Telco","BSS",AM32="no impacts","no impacts"
),"")</f>
        <v>No root cause</v>
      </c>
      <c r="AL32" s="48" t="str" cm="1">
        <f t="array" ref="AL32">IFERROR(_xlfn.IFS(
AM32="MPR ISSUE","TX ISSUE",
AM32="BSS Hardware Issue","RAN ISSUE",
AM32="Sites strategiques, MLL, Pylone, etc.","ENVTECH",
AM32="AKTIVCO DEFAUT GE &amp; POWER Cabinet","POWER ISSUE",
AM32="AKTIVCO Coupure ENEO &amp; Baisse de tension","POWER ISSUE",
AM32="Coupure ENEO &amp; Baisse de tension","POWER ISSUE",
AM32="Defaut GE &amp; POWER Cabinet","POWER ISSUE",
AM32="Sharing","POWER ISSUE",
AM32="Sites strategiques &amp; DataCenter","POWER ISSUE",
AM32="Exclu","Exclu",
AM32="SAT","TX ISSUE",
AM32="SPARE-ISSUE","SPARE-ISSUE",
AM32="Fiber CAmtel","TX ISSUE",
AM32="Fiber AOF","TX ISSUE",
AM32="Projet OCM (HUAWEI)","TRAVAUX-HUAWEI",
AM32="Projet OCM (NOKIA)","TRAVAUX -NOKIA",
AM32="ACCESS-ISSUE","ACCESS-ISSUE",
AM32="Projet OCM (ZTE, NOKIA, autres projets)","TRAVAUX OCM",
AM32="No root CAuse","No root cause",
AM32="ODU HS","TX ISSUE",
AM32="IP &amp; VLAN","TX ISSUE",
AM32="Warehouse HUAWEI","SPARE-ISSUE",
AM32="SPARE-HS","SPARE-ISSUE",
AM32="Power Telco","RAN ISSUE",AM32="no impacts","no impacts"
),"")</f>
        <v>No root cause</v>
      </c>
      <c r="AM32" s="67" t="s">
        <v>6538</v>
      </c>
      <c r="AN32" s="48" t="str" cm="1">
        <f t="array" ref="AN32">IFERROR(_xlfn.IFS(
AM32="MPR ISSUE","ACTIVE",
AM32="BSS Hardware Issue","ACTIVE",
AM32="Sites strategiques, MLL, Pylone, etc.","PASSIVE",
AM32="AKTIVCO DEFAUT GE &amp; POWER Cabinet","PASSIVE",
AM32="AKTIVCO Coupure ENEO &amp; Baisse de tension","PASSIVE",
AM32="Coupure ENEO &amp; Baisse de tension","PASSIVE",
AM32="Defaut GE &amp; POWER Cabinet","PASSIVE",
AM32="Sharing","PASSIVE",
AM32="Sites strategiques &amp; DataCenter","PASSIVE",
AM32="Exclu","Exclu",
AM32="SAT","ACTIVE",
AM32="SPARE-ISSUE","SPARE-ISSUE",
AM32="Fiber CAmtel","ACTIVE",
AM32="Fiber AOF","ACTIVE",
AM32="Projet OCM (HUAWEI)","PLANNED WORKS",
AM32="Projet OCM (NOKIA)","PLANNED WORKS",
AM32="ACCESS-ISSUE","ACCESS-ISSUE",
AM32="Projet OCM (ZTE, NOKIA, autres projets)","PLANNED WORKS",
AM32="No root CAuse","No root cause",
AM32="ODU HS","ACTIVE",
AM32="IP &amp; VLAN","ACTIVE",
AM32="Warehouse HUAWEI","SPARE-ISSUE",
AM32="SPARE-HS","SPARE-ISSUE",
AM32="Power Telco","ACTIVE", AM32="no impacts","no impacts"
),"")</f>
        <v>No root cause</v>
      </c>
      <c r="AO32" s="93" t="s">
        <v>5537</v>
      </c>
      <c r="AP32" s="101" t="str">
        <f t="shared" si="1"/>
        <v>SUO_186</v>
      </c>
      <c r="AR32" s="17" t="s">
        <v>5537</v>
      </c>
      <c r="AS32" s="7" t="s">
        <v>6603</v>
      </c>
      <c r="AT32" s="6"/>
      <c r="AU32" s="7"/>
      <c r="AV32" s="3" t="s">
        <v>5537</v>
      </c>
      <c r="AW32" s="18" t="s">
        <v>5537</v>
      </c>
      <c r="AX32" s="18" t="s">
        <v>5537</v>
      </c>
      <c r="AY32" s="18" t="s">
        <v>5537</v>
      </c>
      <c r="AZ32" s="18" t="s">
        <v>5537</v>
      </c>
      <c r="BA32" s="18" t="s">
        <v>5537</v>
      </c>
      <c r="BB32" s="18" t="s">
        <v>5537</v>
      </c>
      <c r="BC32" s="18" t="s">
        <v>5537</v>
      </c>
      <c r="BD32" s="18" t="s">
        <v>5537</v>
      </c>
      <c r="BE32" s="18" t="s">
        <v>5537</v>
      </c>
      <c r="BF32" s="18" t="s">
        <v>5537</v>
      </c>
      <c r="BG32" s="18" t="s">
        <v>5537</v>
      </c>
      <c r="BH32" s="18" t="s">
        <v>5537</v>
      </c>
      <c r="BI32" s="9" t="s">
        <v>5537</v>
      </c>
      <c r="BJ32" s="14"/>
      <c r="BK32" s="14" t="s">
        <v>5537</v>
      </c>
      <c r="BL32" s="14" t="str">
        <f>_xlfn.XLOOKUP(B32,'[4]cell downs 18042026 17h'!$B:$B,'[4]cell downs 18042026 17h'!$B:$B,"")</f>
        <v/>
      </c>
      <c r="BM32" s="14" t="str">
        <f>_xlfn.XLOOKUP(B32,'[5]Cells Huawei 19042026 15h'!$B:$B,'[5]Cells Huawei 19042026 15h'!$B:$B,"")</f>
        <v>SUO_186</v>
      </c>
      <c r="BN32" s="9" t="str">
        <f>_xlfn.XLOOKUP(B32,'[6]cells down 19042026 9H40'!$B:$B,'[6]cells down 19042026 9H40'!$B:$B,"")</f>
        <v/>
      </c>
      <c r="BO32" s="9" t="s">
        <v>10</v>
      </c>
      <c r="BP32" s="9" t="s">
        <v>12</v>
      </c>
      <c r="BQ32" s="115"/>
    </row>
    <row r="33" spans="1:69" s="9" customFormat="1" ht="28.5" customHeight="1" x14ac:dyDescent="0.3">
      <c r="A33" s="1" t="s">
        <v>1847</v>
      </c>
      <c r="B33" s="8" t="s">
        <v>1848</v>
      </c>
      <c r="C33" s="3" t="str">
        <f>_xlfn.XLOOKUP(B33,'[1]daily break down'!$D:$D,'[1]daily break down'!$E:$E,"")</f>
        <v>NORD-OUEST</v>
      </c>
      <c r="D33" s="1" t="s">
        <v>11</v>
      </c>
      <c r="E33" s="1" t="s">
        <v>705</v>
      </c>
      <c r="F33" s="3" t="s">
        <v>51</v>
      </c>
      <c r="G33" s="1" t="s">
        <v>52</v>
      </c>
      <c r="H33" s="32" t="str">
        <f>_xlfn.XLOOKUP(B33,[2]CALCULATION!$B:$B,[2]CALCULATION!$H:$H,"")</f>
        <v>Huawei</v>
      </c>
      <c r="I33" s="28">
        <v>6.5439399257490027</v>
      </c>
      <c r="J33" s="28">
        <v>0.1916200814421016</v>
      </c>
      <c r="K33" s="28">
        <v>4.0902076859199905</v>
      </c>
      <c r="L33" s="28">
        <v>7.4728978149888855E-3</v>
      </c>
      <c r="M33" s="28">
        <v>7.3837224234019052E-3</v>
      </c>
      <c r="N33" s="28">
        <v>7.5620732065758639E-3</v>
      </c>
      <c r="O33" s="28">
        <v>0</v>
      </c>
      <c r="P33" s="28">
        <v>0</v>
      </c>
      <c r="Q33" s="28">
        <v>0.81732813405130222</v>
      </c>
      <c r="R33" s="28">
        <v>0</v>
      </c>
      <c r="S33" s="94">
        <v>2.9427879223703252E-3</v>
      </c>
      <c r="T33" s="94">
        <f>_xlfn.XLOOKUP(B33,'[3]Nur des jours'!$B:$B,'[3]Nur des jours'!$U:$U,"")</f>
        <v>0</v>
      </c>
      <c r="U33" s="94">
        <v>3.4362845394126689</v>
      </c>
      <c r="V33" s="94">
        <v>4.9809806724823282</v>
      </c>
      <c r="W33" s="94">
        <v>0</v>
      </c>
      <c r="X33" s="94">
        <v>0</v>
      </c>
      <c r="Y33" s="94">
        <v>0</v>
      </c>
      <c r="Z33" s="94">
        <v>1.6573424877223324</v>
      </c>
      <c r="AA33" s="94">
        <v>23.114261499345094</v>
      </c>
      <c r="AB33" s="94">
        <v>23.028849309283085</v>
      </c>
      <c r="AC33" s="94">
        <f>_xlfn.XLOOKUP(B33,'[3]Nur des jours'!$B:$B,'[3]Nur des jours'!$N:$N,"")</f>
        <v>15.227768218175799</v>
      </c>
      <c r="AD33" s="94">
        <v>15.227768218175799</v>
      </c>
      <c r="AE33" s="94">
        <v>20.783874680766878</v>
      </c>
      <c r="AF33" s="94">
        <v>35.38258089632825</v>
      </c>
      <c r="AG33" s="94">
        <v>0.73154495728516156</v>
      </c>
      <c r="AH33" s="94">
        <v>15.227768218175799</v>
      </c>
      <c r="AI33" s="49" t="s">
        <v>5559</v>
      </c>
      <c r="AJ33" s="49"/>
      <c r="AK33" s="48" t="str" cm="1">
        <f t="array" ref="AK33">IFERROR(_xlfn.IFS(
AM33="MPR ISSUE","PDH",
AM33="BSS Hardware Issue","BSS",
AM33="Sites strategiques, MLL, Pylone, etc.","ENVTECH",
AM33="AKTIVCO DEFAUT GE &amp; POWER Cabinet","AKTIVCO",
AM33="AKTIVCO Coupure ENEO &amp; Baisse de tension","AKTIVCO GRID ONLY",
AM33="Coupure ENEO &amp; Baisse de tension","IHS GRID ONLY",
AM33="Defaut GE &amp; POWER Cabinet","IHS",
AM33="Sharing","Partners",
AM33="Sites strategiques &amp; DataCenter","SST &amp; DC",
AM33="Exclu","Exclu",
AM33="SAT","SAT",
AM33="SPARE-ISSUE","SPARE-ISSUE",
AM33="Fiber CAmtel","TRANS_FO_CAMTEL",
AM33="Fiber AOF","Fiber AOF",
AM33="Projet OCM (HUAWEI)","TRAVAUX-HUAWEI",
AM33="Projet OCM (NOKIA)","TRAVAUX-NOKIA",
AM33="ACCESS-ISSUE","ACCESS-ISSUE",
AM33="Projet OCM (ZTE, NOKIA, autres projets)","TRAVAUX OCM",
AM33="No root CAuse","No root cause",
AM33="ODU HS","PDH",
AM33="IP &amp; VLAN","PDH",
AM33="Warehouse HUAWEI","SPARE-ISSUE",
AM33="SPARE-HS","SPARE-ISSUE",
AM33="Power Telco","BSS",AM33="no impacts","no impacts"
),"")</f>
        <v>IHS</v>
      </c>
      <c r="AL33" s="48" t="str" cm="1">
        <f t="array" ref="AL33">IFERROR(_xlfn.IFS(
AM33="MPR ISSUE","TX ISSUE",
AM33="BSS Hardware Issue","RAN ISSUE",
AM33="Sites strategiques, MLL, Pylone, etc.","ENVTECH",
AM33="AKTIVCO DEFAUT GE &amp; POWER Cabinet","POWER ISSUE",
AM33="AKTIVCO Coupure ENEO &amp; Baisse de tension","POWER ISSUE",
AM33="Coupure ENEO &amp; Baisse de tension","POWER ISSUE",
AM33="Defaut GE &amp; POWER Cabinet","POWER ISSUE",
AM33="Sharing","POWER ISSUE",
AM33="Sites strategiques &amp; DataCenter","POWER ISSUE",
AM33="Exclu","Exclu",
AM33="SAT","TX ISSUE",
AM33="SPARE-ISSUE","SPARE-ISSUE",
AM33="Fiber CAmtel","TX ISSUE",
AM33="Fiber AOF","TX ISSUE",
AM33="Projet OCM (HUAWEI)","TRAVAUX-HUAWEI",
AM33="Projet OCM (NOKIA)","TRAVAUX -NOKIA",
AM33="ACCESS-ISSUE","ACCESS-ISSUE",
AM33="Projet OCM (ZTE, NOKIA, autres projets)","TRAVAUX OCM",
AM33="No root CAuse","No root cause",
AM33="ODU HS","TX ISSUE",
AM33="IP &amp; VLAN","TX ISSUE",
AM33="Warehouse HUAWEI","SPARE-ISSUE",
AM33="SPARE-HS","SPARE-ISSUE",
AM33="Power Telco","RAN ISSUE",AM33="no impacts","no impacts"
),"")</f>
        <v>POWER ISSUE</v>
      </c>
      <c r="AM33" s="67" t="s">
        <v>5330</v>
      </c>
      <c r="AN33" s="48" t="str" cm="1">
        <f t="array" ref="AN33">IFERROR(_xlfn.IFS(
AM33="MPR ISSUE","ACTIVE",
AM33="BSS Hardware Issue","ACTIVE",
AM33="Sites strategiques, MLL, Pylone, etc.","PASSIVE",
AM33="AKTIVCO DEFAUT GE &amp; POWER Cabinet","PASSIVE",
AM33="AKTIVCO Coupure ENEO &amp; Baisse de tension","PASSIVE",
AM33="Coupure ENEO &amp; Baisse de tension","PASSIVE",
AM33="Defaut GE &amp; POWER Cabinet","PASSIVE",
AM33="Sharing","PASSIVE",
AM33="Sites strategiques &amp; DataCenter","PASSIVE",
AM33="Exclu","Exclu",
AM33="SAT","ACTIVE",
AM33="SPARE-ISSUE","SPARE-ISSUE",
AM33="Fiber CAmtel","ACTIVE",
AM33="Fiber AOF","ACTIVE",
AM33="Projet OCM (HUAWEI)","PLANNED WORKS",
AM33="Projet OCM (NOKIA)","PLANNED WORKS",
AM33="ACCESS-ISSUE","ACCESS-ISSUE",
AM33="Projet OCM (ZTE, NOKIA, autres projets)","PLANNED WORKS",
AM33="No root CAuse","No root cause",
AM33="ODU HS","ACTIVE",
AM33="IP &amp; VLAN","ACTIVE",
AM33="Warehouse HUAWEI","SPARE-ISSUE",
AM33="SPARE-HS","SPARE-ISSUE",
AM33="Power Telco","ACTIVE", AM33="no impacts","no impacts"
),"")</f>
        <v>PASSIVE</v>
      </c>
      <c r="AO33" s="93" t="s">
        <v>5860</v>
      </c>
      <c r="AP33" s="101" t="str">
        <f t="shared" si="1"/>
        <v>NRO_227</v>
      </c>
      <c r="AR33" s="17" t="s">
        <v>5537</v>
      </c>
      <c r="AS33" s="7" t="s">
        <v>6607</v>
      </c>
      <c r="AT33" s="6"/>
      <c r="AU33" s="7"/>
      <c r="AV33" s="3" t="s">
        <v>5537</v>
      </c>
      <c r="AW33" s="18" t="s">
        <v>5537</v>
      </c>
      <c r="AX33" s="18" t="s">
        <v>5537</v>
      </c>
      <c r="AY33" s="18" t="s">
        <v>5537</v>
      </c>
      <c r="AZ33" s="18" t="s">
        <v>5537</v>
      </c>
      <c r="BA33" s="18" t="s">
        <v>5537</v>
      </c>
      <c r="BB33" s="18" t="s">
        <v>5537</v>
      </c>
      <c r="BC33" s="18" t="s">
        <v>5537</v>
      </c>
      <c r="BD33" s="18" t="s">
        <v>5537</v>
      </c>
      <c r="BE33" s="18" t="s">
        <v>5537</v>
      </c>
      <c r="BF33" s="18" t="s">
        <v>5537</v>
      </c>
      <c r="BG33" s="18" t="s">
        <v>5537</v>
      </c>
      <c r="BH33" s="18" t="s">
        <v>5860</v>
      </c>
      <c r="BI33" s="9" t="s">
        <v>5537</v>
      </c>
      <c r="BJ33" s="14"/>
      <c r="BK33" s="14" t="s">
        <v>5537</v>
      </c>
      <c r="BL33" s="14" t="str">
        <f>_xlfn.XLOOKUP(B33,'[4]cell downs 18042026 17h'!$B:$B,'[4]cell downs 18042026 17h'!$B:$B,"")</f>
        <v/>
      </c>
      <c r="BM33" s="14" t="str">
        <f>_xlfn.XLOOKUP(B33,'[5]Cells Huawei 19042026 15h'!$B:$B,'[5]Cells Huawei 19042026 15h'!$B:$B,"")</f>
        <v/>
      </c>
      <c r="BN33" s="9" t="str">
        <f>_xlfn.XLOOKUP(B33,'[6]cells down 19042026 9H40'!$B:$B,'[6]cells down 19042026 9H40'!$B:$B,"")</f>
        <v/>
      </c>
      <c r="BO33" s="9" t="s">
        <v>1848</v>
      </c>
      <c r="BP33" s="9" t="s">
        <v>5537</v>
      </c>
      <c r="BQ33" s="115"/>
    </row>
    <row r="34" spans="1:69" s="9" customFormat="1" x14ac:dyDescent="0.3">
      <c r="A34" s="1" t="s">
        <v>160</v>
      </c>
      <c r="B34" s="1" t="s">
        <v>161</v>
      </c>
      <c r="C34" s="3" t="str">
        <f>_xlfn.XLOOKUP(B34,'[1]daily break down'!$D:$D,'[1]daily break down'!$E:$E,"")</f>
        <v>SUD-OUEST</v>
      </c>
      <c r="D34" s="1" t="s">
        <v>11</v>
      </c>
      <c r="E34" s="1" t="s">
        <v>12</v>
      </c>
      <c r="F34" s="3" t="s">
        <v>13</v>
      </c>
      <c r="G34" s="1" t="s">
        <v>106</v>
      </c>
      <c r="H34" s="32" t="str">
        <f>_xlfn.XLOOKUP(B34,[2]CALCULATION!$B:$B,[2]CALCULATION!$H:$H,"")</f>
        <v>Huawei</v>
      </c>
      <c r="I34" s="28">
        <v>14.575646414578534</v>
      </c>
      <c r="J34" s="28">
        <v>14.485614939232319</v>
      </c>
      <c r="K34" s="28">
        <v>15.2840557253455</v>
      </c>
      <c r="L34" s="28">
        <v>23.342479161494495</v>
      </c>
      <c r="M34" s="28">
        <v>34.213690634158318</v>
      </c>
      <c r="N34" s="28">
        <v>34.282409190915246</v>
      </c>
      <c r="O34" s="28">
        <v>34.147790019775535</v>
      </c>
      <c r="P34" s="28">
        <v>34.26812329318301</v>
      </c>
      <c r="Q34" s="28">
        <v>34.223945804190819</v>
      </c>
      <c r="R34" s="28">
        <v>34.188971215610408</v>
      </c>
      <c r="S34" s="94">
        <v>34.212477848832727</v>
      </c>
      <c r="T34" s="94">
        <f>_xlfn.XLOOKUP(B34,'[3]Nur des jours'!$B:$B,'[3]Nur des jours'!$U:$U,"")</f>
        <v>14.887492758958203</v>
      </c>
      <c r="U34" s="94">
        <v>15.181325674237298</v>
      </c>
      <c r="V34" s="94">
        <v>15.53945404685061</v>
      </c>
      <c r="W34" s="94">
        <v>14.887492758958201</v>
      </c>
      <c r="X34" s="94">
        <v>14.586971689310081</v>
      </c>
      <c r="Y34" s="94">
        <v>14.608569969152446</v>
      </c>
      <c r="Z34" s="94">
        <v>15.039732987475494</v>
      </c>
      <c r="AA34" s="94">
        <v>15.118225167150353</v>
      </c>
      <c r="AB34" s="94">
        <v>14.978237637437115</v>
      </c>
      <c r="AC34" s="94">
        <f>_xlfn.XLOOKUP(B34,'[3]Nur des jours'!$B:$B,'[3]Nur des jours'!$N:$N,"")</f>
        <v>15.034739165546627</v>
      </c>
      <c r="AD34" s="94">
        <v>15.034739165546627</v>
      </c>
      <c r="AE34" s="94">
        <v>8.7739150070541019</v>
      </c>
      <c r="AF34" s="94">
        <v>15.011445508668496</v>
      </c>
      <c r="AG34" s="94">
        <v>16.764144433719228</v>
      </c>
      <c r="AH34" s="94">
        <v>15.034739165546627</v>
      </c>
      <c r="AI34" s="49" t="s">
        <v>6660</v>
      </c>
      <c r="AJ34" s="49"/>
      <c r="AK34" s="48" t="str" cm="1">
        <f t="array" ref="AK34">IFERROR(_xlfn.IFS(
AM34="MPR ISSUE","PDH",
AM34="BSS Hardware Issue","BSS",
AM34="Sites strategiques, MLL, Pylone, etc.","ENVTECH",
AM34="AKTIVCO DEFAUT GE &amp; POWER Cabinet","AKTIVCO",
AM34="AKTIVCO Coupure ENEO &amp; Baisse de tension","AKTIVCO GRID ONLY",
AM34="Coupure ENEO &amp; Baisse de tension","IHS GRID ONLY",
AM34="Defaut GE &amp; POWER Cabinet","IHS",
AM34="Sharing","Partners",
AM34="Sites strategiques &amp; DataCenter","SST &amp; DC",
AM34="Exclu","Exclu",
AM34="SAT","SAT",
AM34="SPARE-ISSUE","SPARE-ISSUE",
AM34="Fiber CAmtel","TRANS_FO_CAMTEL",
AM34="Fiber AOF","Fiber AOF",
AM34="Projet OCM (HUAWEI)","TRAVAUX-HUAWEI",
AM34="Projet OCM (NOKIA)","TRAVAUX-NOKIA",
AM34="ACCESS-ISSUE","ACCESS-ISSUE",
AM34="Projet OCM (ZTE, NOKIA, autres projets)","TRAVAUX OCM",
AM34="No root CAuse","No root cause",
AM34="ODU HS","PDH",
AM34="IP &amp; VLAN","PDH",
AM34="Warehouse HUAWEI","SPARE-ISSUE",
AM34="SPARE-HS","SPARE-ISSUE",
AM34="Power Telco","BSS",AM34="no impacts","no impacts"
),"")</f>
        <v>No root cause</v>
      </c>
      <c r="AL34" s="48" t="str" cm="1">
        <f t="array" ref="AL34">IFERROR(_xlfn.IFS(
AM34="MPR ISSUE","TX ISSUE",
AM34="BSS Hardware Issue","RAN ISSUE",
AM34="Sites strategiques, MLL, Pylone, etc.","ENVTECH",
AM34="AKTIVCO DEFAUT GE &amp; POWER Cabinet","POWER ISSUE",
AM34="AKTIVCO Coupure ENEO &amp; Baisse de tension","POWER ISSUE",
AM34="Coupure ENEO &amp; Baisse de tension","POWER ISSUE",
AM34="Defaut GE &amp; POWER Cabinet","POWER ISSUE",
AM34="Sharing","POWER ISSUE",
AM34="Sites strategiques &amp; DataCenter","POWER ISSUE",
AM34="Exclu","Exclu",
AM34="SAT","TX ISSUE",
AM34="SPARE-ISSUE","SPARE-ISSUE",
AM34="Fiber CAmtel","TX ISSUE",
AM34="Fiber AOF","TX ISSUE",
AM34="Projet OCM (HUAWEI)","TRAVAUX-HUAWEI",
AM34="Projet OCM (NOKIA)","TRAVAUX -NOKIA",
AM34="ACCESS-ISSUE","ACCESS-ISSUE",
AM34="Projet OCM (ZTE, NOKIA, autres projets)","TRAVAUX OCM",
AM34="No root CAuse","No root cause",
AM34="ODU HS","TX ISSUE",
AM34="IP &amp; VLAN","TX ISSUE",
AM34="Warehouse HUAWEI","SPARE-ISSUE",
AM34="SPARE-HS","SPARE-ISSUE",
AM34="Power Telco","RAN ISSUE",AM34="no impacts","no impacts"
),"")</f>
        <v>No root cause</v>
      </c>
      <c r="AM34" s="67" t="s">
        <v>6538</v>
      </c>
      <c r="AN34" s="48" t="str" cm="1">
        <f t="array" ref="AN34">IFERROR(_xlfn.IFS(
AM34="MPR ISSUE","ACTIVE",
AM34="BSS Hardware Issue","ACTIVE",
AM34="Sites strategiques, MLL, Pylone, etc.","PASSIVE",
AM34="AKTIVCO DEFAUT GE &amp; POWER Cabinet","PASSIVE",
AM34="AKTIVCO Coupure ENEO &amp; Baisse de tension","PASSIVE",
AM34="Coupure ENEO &amp; Baisse de tension","PASSIVE",
AM34="Defaut GE &amp; POWER Cabinet","PASSIVE",
AM34="Sharing","PASSIVE",
AM34="Sites strategiques &amp; DataCenter","PASSIVE",
AM34="Exclu","Exclu",
AM34="SAT","ACTIVE",
AM34="SPARE-ISSUE","SPARE-ISSUE",
AM34="Fiber CAmtel","ACTIVE",
AM34="Fiber AOF","ACTIVE",
AM34="Projet OCM (HUAWEI)","PLANNED WORKS",
AM34="Projet OCM (NOKIA)","PLANNED WORKS",
AM34="ACCESS-ISSUE","ACCESS-ISSUE",
AM34="Projet OCM (ZTE, NOKIA, autres projets)","PLANNED WORKS",
AM34="No root CAuse","No root cause",
AM34="ODU HS","ACTIVE",
AM34="IP &amp; VLAN","ACTIVE",
AM34="Warehouse HUAWEI","SPARE-ISSUE",
AM34="SPARE-HS","SPARE-ISSUE",
AM34="Power Telco","ACTIVE", AM34="no impacts","no impacts"
),"")</f>
        <v>No root cause</v>
      </c>
      <c r="AO34" s="93" t="s">
        <v>5537</v>
      </c>
      <c r="AP34" s="101" t="str">
        <f t="shared" si="1"/>
        <v>SUO_054</v>
      </c>
      <c r="AR34" s="17" t="s">
        <v>5537</v>
      </c>
      <c r="AS34" s="7" t="s">
        <v>6597</v>
      </c>
      <c r="AT34" s="6"/>
      <c r="AU34" s="7"/>
      <c r="AV34" s="3" t="s">
        <v>5537</v>
      </c>
      <c r="AW34" s="18" t="s">
        <v>5537</v>
      </c>
      <c r="AX34" s="18" t="s">
        <v>5537</v>
      </c>
      <c r="AY34" s="18" t="s">
        <v>5537</v>
      </c>
      <c r="AZ34" s="18" t="s">
        <v>5537</v>
      </c>
      <c r="BA34" s="18" t="s">
        <v>5537</v>
      </c>
      <c r="BB34" s="18" t="s">
        <v>5537</v>
      </c>
      <c r="BC34" s="18" t="s">
        <v>5537</v>
      </c>
      <c r="BD34" s="18" t="s">
        <v>5537</v>
      </c>
      <c r="BE34" s="18" t="s">
        <v>5537</v>
      </c>
      <c r="BF34" s="18" t="s">
        <v>5537</v>
      </c>
      <c r="BG34" s="18" t="s">
        <v>5537</v>
      </c>
      <c r="BH34" s="18" t="s">
        <v>5537</v>
      </c>
      <c r="BI34" s="9" t="s">
        <v>5537</v>
      </c>
      <c r="BJ34" s="14"/>
      <c r="BK34" s="14" t="s">
        <v>5537</v>
      </c>
      <c r="BL34" s="14" t="str">
        <f>_xlfn.XLOOKUP(B34,'[4]cell downs 18042026 17h'!$B:$B,'[4]cell downs 18042026 17h'!$B:$B,"")</f>
        <v/>
      </c>
      <c r="BM34" s="14" t="str">
        <f>_xlfn.XLOOKUP(B34,'[5]Cells Huawei 19042026 15h'!$B:$B,'[5]Cells Huawei 19042026 15h'!$B:$B,"")</f>
        <v>SUO_054</v>
      </c>
      <c r="BN34" s="9" t="str">
        <f>_xlfn.XLOOKUP(B34,'[6]cells down 19042026 9H40'!$B:$B,'[6]cells down 19042026 9H40'!$B:$B,"")</f>
        <v/>
      </c>
      <c r="BO34" s="9" t="s">
        <v>161</v>
      </c>
      <c r="BP34" s="9" t="s">
        <v>5537</v>
      </c>
      <c r="BQ34" s="115"/>
    </row>
    <row r="35" spans="1:69" s="9" customFormat="1" ht="24.45" customHeight="1" x14ac:dyDescent="0.3">
      <c r="A35" s="1" t="s">
        <v>5592</v>
      </c>
      <c r="B35" s="8" t="s">
        <v>972</v>
      </c>
      <c r="C35" s="3" t="str">
        <f>_xlfn.XLOOKUP(B35,'[1]daily break down'!$D:$D,'[1]daily break down'!$E:$E,"")</f>
        <v>EXTREME-NORD</v>
      </c>
      <c r="D35" s="1" t="s">
        <v>11</v>
      </c>
      <c r="E35" s="1" t="s">
        <v>12</v>
      </c>
      <c r="F35" s="3" t="s">
        <v>55</v>
      </c>
      <c r="G35" s="1" t="s">
        <v>973</v>
      </c>
      <c r="H35" s="33" t="str">
        <f>_xlfn.XLOOKUP(B35,[2]CALCULATION!$B:$B,[2]CALCULATION!$H:$H,"")</f>
        <v>NOKIA</v>
      </c>
      <c r="I35" s="28">
        <v>15.903667082885152</v>
      </c>
      <c r="J35" s="28">
        <v>3.0737402174271398</v>
      </c>
      <c r="K35" s="28">
        <v>0.17469681274573265</v>
      </c>
      <c r="L35" s="28">
        <v>0</v>
      </c>
      <c r="M35" s="28">
        <v>0</v>
      </c>
      <c r="N35" s="28">
        <v>0</v>
      </c>
      <c r="O35" s="28">
        <v>13.968480603866711</v>
      </c>
      <c r="P35" s="28">
        <v>13.49893199931083</v>
      </c>
      <c r="Q35" s="28">
        <v>9.6659110355023365</v>
      </c>
      <c r="R35" s="28">
        <v>7.8209222103247216</v>
      </c>
      <c r="S35" s="94">
        <v>0</v>
      </c>
      <c r="T35" s="94">
        <f>_xlfn.XLOOKUP(B35,'[3]Nur des jours'!$B:$B,'[3]Nur des jours'!$U:$U,"")</f>
        <v>23.113405415585859</v>
      </c>
      <c r="U35" s="94">
        <v>13.788672457605864</v>
      </c>
      <c r="V35" s="94">
        <v>13.16416467728264</v>
      </c>
      <c r="W35" s="94">
        <v>23.113405415585859</v>
      </c>
      <c r="X35" s="94">
        <v>23.113565931290715</v>
      </c>
      <c r="Y35" s="94">
        <v>23.113458920820811</v>
      </c>
      <c r="Z35" s="94">
        <v>23.113084384176148</v>
      </c>
      <c r="AA35" s="94">
        <v>18.91987435951615</v>
      </c>
      <c r="AB35" s="94">
        <v>23.113191394646048</v>
      </c>
      <c r="AC35" s="94">
        <f>_xlfn.XLOOKUP(B35,'[3]Nur des jours'!$B:$B,'[3]Nur des jours'!$N:$N,"")</f>
        <v>13.994543892841142</v>
      </c>
      <c r="AD35" s="94">
        <v>13.994543892841142</v>
      </c>
      <c r="AE35" s="94">
        <v>24.683614498279439</v>
      </c>
      <c r="AF35" s="94">
        <v>31.186673568822656</v>
      </c>
      <c r="AG35" s="94">
        <v>0</v>
      </c>
      <c r="AH35" s="94">
        <v>13.994543892841142</v>
      </c>
      <c r="AI35" s="49" t="s">
        <v>6659</v>
      </c>
      <c r="AJ35" s="49"/>
      <c r="AK35" s="48" t="str" cm="1">
        <f t="array" ref="AK35">IFERROR(_xlfn.IFS(
AM35="MPR ISSUE","PDH",
AM35="BSS Hardware Issue","BSS",
AM35="Sites strategiques, MLL, Pylone, etc.","ENVTECH",
AM35="AKTIVCO DEFAUT GE &amp; POWER Cabinet","AKTIVCO",
AM35="AKTIVCO Coupure ENEO &amp; Baisse de tension","AKTIVCO GRID ONLY",
AM35="Coupure ENEO &amp; Baisse de tension","IHS GRID ONLY",
AM35="Defaut GE &amp; POWER Cabinet","IHS",
AM35="Sharing","Partners",
AM35="Sites strategiques &amp; DataCenter","SST &amp; DC",
AM35="Exclu","Exclu",
AM35="SAT","SAT",
AM35="SPARE-ISSUE","SPARE-ISSUE",
AM35="Fiber CAmtel","TRANS_FO_CAMTEL",
AM35="Fiber AOF","Fiber AOF",
AM35="Projet OCM (HUAWEI)","TRAVAUX-HUAWEI",
AM35="Projet OCM (NOKIA)","TRAVAUX-NOKIA",
AM35="ACCESS-ISSUE","ACCESS-ISSUE",
AM35="Projet OCM (ZTE, NOKIA, autres projets)","TRAVAUX OCM",
AM35="No root CAuse","No root cause",
AM35="ODU HS","PDH",
AM35="IP &amp; VLAN","PDH",
AM35="Warehouse HUAWEI","SPARE-ISSUE",
AM35="SPARE-HS","SPARE-ISSUE",
AM35="Power Telco","BSS",AM35="no impacts","no impacts"
),"")</f>
        <v>IHS</v>
      </c>
      <c r="AL35" s="48" t="str" cm="1">
        <f t="array" ref="AL35">IFERROR(_xlfn.IFS(
AM35="MPR ISSUE","TX ISSUE",
AM35="BSS Hardware Issue","RAN ISSUE",
AM35="Sites strategiques, MLL, Pylone, etc.","ENVTECH",
AM35="AKTIVCO DEFAUT GE &amp; POWER Cabinet","POWER ISSUE",
AM35="AKTIVCO Coupure ENEO &amp; Baisse de tension","POWER ISSUE",
AM35="Coupure ENEO &amp; Baisse de tension","POWER ISSUE",
AM35="Defaut GE &amp; POWER Cabinet","POWER ISSUE",
AM35="Sharing","POWER ISSUE",
AM35="Sites strategiques &amp; DataCenter","POWER ISSUE",
AM35="Exclu","Exclu",
AM35="SAT","TX ISSUE",
AM35="SPARE-ISSUE","SPARE-ISSUE",
AM35="Fiber CAmtel","TX ISSUE",
AM35="Fiber AOF","TX ISSUE",
AM35="Projet OCM (HUAWEI)","TRAVAUX-HUAWEI",
AM35="Projet OCM (NOKIA)","TRAVAUX -NOKIA",
AM35="ACCESS-ISSUE","ACCESS-ISSUE",
AM35="Projet OCM (ZTE, NOKIA, autres projets)","TRAVAUX OCM",
AM35="No root CAuse","No root cause",
AM35="ODU HS","TX ISSUE",
AM35="IP &amp; VLAN","TX ISSUE",
AM35="Warehouse HUAWEI","SPARE-ISSUE",
AM35="SPARE-HS","SPARE-ISSUE",
AM35="Power Telco","RAN ISSUE",AM35="no impacts","no impacts"
),"")</f>
        <v>POWER ISSUE</v>
      </c>
      <c r="AM35" s="67" t="s">
        <v>5330</v>
      </c>
      <c r="AN35" s="48" t="str" cm="1">
        <f t="array" ref="AN35">IFERROR(_xlfn.IFS(
AM35="MPR ISSUE","ACTIVE",
AM35="BSS Hardware Issue","ACTIVE",
AM35="Sites strategiques, MLL, Pylone, etc.","PASSIVE",
AM35="AKTIVCO DEFAUT GE &amp; POWER Cabinet","PASSIVE",
AM35="AKTIVCO Coupure ENEO &amp; Baisse de tension","PASSIVE",
AM35="Coupure ENEO &amp; Baisse de tension","PASSIVE",
AM35="Defaut GE &amp; POWER Cabinet","PASSIVE",
AM35="Sharing","PASSIVE",
AM35="Sites strategiques &amp; DataCenter","PASSIVE",
AM35="Exclu","Exclu",
AM35="SAT","ACTIVE",
AM35="SPARE-ISSUE","SPARE-ISSUE",
AM35="Fiber CAmtel","ACTIVE",
AM35="Fiber AOF","ACTIVE",
AM35="Projet OCM (HUAWEI)","PLANNED WORKS",
AM35="Projet OCM (NOKIA)","PLANNED WORKS",
AM35="ACCESS-ISSUE","ACCESS-ISSUE",
AM35="Projet OCM (ZTE, NOKIA, autres projets)","PLANNED WORKS",
AM35="No root CAuse","No root cause",
AM35="ODU HS","ACTIVE",
AM35="IP &amp; VLAN","ACTIVE",
AM35="Warehouse HUAWEI","SPARE-ISSUE",
AM35="SPARE-HS","SPARE-ISSUE",
AM35="Power Telco","ACTIVE", AM35="no impacts","no impacts"
),"")</f>
        <v>PASSIVE</v>
      </c>
      <c r="AO35" s="93" t="s">
        <v>5878</v>
      </c>
      <c r="AP35" s="101" t="str">
        <f t="shared" si="1"/>
        <v>EXN_174</v>
      </c>
      <c r="AR35" s="17" t="s">
        <v>5537</v>
      </c>
      <c r="AS35" s="7" t="s">
        <v>5537</v>
      </c>
      <c r="AT35" s="6"/>
      <c r="AU35" s="7"/>
      <c r="AV35" s="3" t="s">
        <v>5537</v>
      </c>
      <c r="AW35" s="18" t="s">
        <v>5537</v>
      </c>
      <c r="AX35" s="18" t="s">
        <v>5537</v>
      </c>
      <c r="AY35" s="18" t="s">
        <v>5537</v>
      </c>
      <c r="AZ35" s="18" t="s">
        <v>5537</v>
      </c>
      <c r="BA35" s="18" t="s">
        <v>5537</v>
      </c>
      <c r="BB35" s="18" t="s">
        <v>5537</v>
      </c>
      <c r="BC35" s="18" t="s">
        <v>5537</v>
      </c>
      <c r="BD35" s="18" t="s">
        <v>5879</v>
      </c>
      <c r="BE35" s="18" t="s">
        <v>5880</v>
      </c>
      <c r="BF35" s="18" t="s">
        <v>5537</v>
      </c>
      <c r="BG35" s="18" t="s">
        <v>5537</v>
      </c>
      <c r="BH35" s="18" t="s">
        <v>5537</v>
      </c>
      <c r="BI35" s="9" t="s">
        <v>5537</v>
      </c>
      <c r="BJ35" s="14"/>
      <c r="BK35" s="14" t="s">
        <v>5537</v>
      </c>
      <c r="BL35" s="14" t="str">
        <f>_xlfn.XLOOKUP(B35,'[4]cell downs 18042026 17h'!$B:$B,'[4]cell downs 18042026 17h'!$B:$B,"")</f>
        <v>EXN_174</v>
      </c>
      <c r="BM35" s="14" t="str">
        <f>_xlfn.XLOOKUP(B35,'[5]Cells Huawei 19042026 15h'!$B:$B,'[5]Cells Huawei 19042026 15h'!$B:$B,"")</f>
        <v/>
      </c>
      <c r="BN35" s="9" t="str">
        <f>_xlfn.XLOOKUP(B35,'[6]cells down 19042026 9H40'!$B:$B,'[6]cells down 19042026 9H40'!$B:$B,"")</f>
        <v/>
      </c>
      <c r="BO35" s="9" t="s">
        <v>972</v>
      </c>
      <c r="BP35" s="9" t="s">
        <v>5537</v>
      </c>
      <c r="BQ35" s="115"/>
    </row>
    <row r="36" spans="1:69" s="9" customFormat="1" ht="24" customHeight="1" x14ac:dyDescent="0.3">
      <c r="A36" s="1" t="s">
        <v>1555</v>
      </c>
      <c r="B36" s="8" t="s">
        <v>1556</v>
      </c>
      <c r="C36" s="3" t="str">
        <f>_xlfn.XLOOKUP(B36,'[1]daily break down'!$D:$D,'[1]daily break down'!$E:$E,"")</f>
        <v>EXTREME-NORD</v>
      </c>
      <c r="D36" s="1" t="s">
        <v>11</v>
      </c>
      <c r="E36" s="1" t="s">
        <v>12</v>
      </c>
      <c r="F36" s="3" t="s">
        <v>55</v>
      </c>
      <c r="G36" s="1" t="s">
        <v>719</v>
      </c>
      <c r="H36" s="33" t="str">
        <f>_xlfn.XLOOKUP(B36,[2]CALCULATION!$B:$B,[2]CALCULATION!$H:$H,"")</f>
        <v>NOKIA</v>
      </c>
      <c r="I36" s="28">
        <v>3.5670156634708122E-5</v>
      </c>
      <c r="J36" s="28">
        <v>1.42680626539122E-4</v>
      </c>
      <c r="K36" s="28">
        <v>3.5670156634766019E-5</v>
      </c>
      <c r="L36" s="28">
        <v>8.9175391586828202E-5</v>
      </c>
      <c r="M36" s="28">
        <v>1.0701046990435595E-4</v>
      </c>
      <c r="N36" s="28">
        <v>5.3505234952120087E-5</v>
      </c>
      <c r="O36" s="28">
        <v>3.5670156634823915E-5</v>
      </c>
      <c r="P36" s="28">
        <v>0.18431636970232132</v>
      </c>
      <c r="Q36" s="28">
        <v>1.7835078317354061E-5</v>
      </c>
      <c r="R36" s="28">
        <v>1.2147816782389158</v>
      </c>
      <c r="S36" s="94">
        <v>0.99414390621670179</v>
      </c>
      <c r="T36" s="94">
        <f>_xlfn.XLOOKUP(B36,'[3]Nur des jours'!$B:$B,'[3]Nur des jours'!$U:$U,"")</f>
        <v>2.3339815906786532</v>
      </c>
      <c r="U36" s="94">
        <v>0.27180549202709925</v>
      </c>
      <c r="V36" s="94">
        <v>1.086906199530068</v>
      </c>
      <c r="W36" s="94">
        <v>2.3339815906786532</v>
      </c>
      <c r="X36" s="94">
        <v>1.3018002014650445</v>
      </c>
      <c r="Y36" s="94">
        <v>0.58441984630442934</v>
      </c>
      <c r="Z36" s="94">
        <v>8.9175391586886099E-5</v>
      </c>
      <c r="AA36" s="94">
        <v>1.0701046990435595E-4</v>
      </c>
      <c r="AB36" s="94">
        <v>9.0958899418763111E-4</v>
      </c>
      <c r="AC36" s="94">
        <f>_xlfn.XLOOKUP(B36,'[3]Nur des jours'!$B:$B,'[3]Nur des jours'!$N:$N,"")</f>
        <v>13.86916329226985</v>
      </c>
      <c r="AD36" s="94">
        <v>13.86916329226985</v>
      </c>
      <c r="AE36" s="94">
        <v>0</v>
      </c>
      <c r="AF36" s="94">
        <v>41.310933627099971</v>
      </c>
      <c r="AG36" s="94">
        <v>1.1628110587988427E-3</v>
      </c>
      <c r="AH36" s="94">
        <v>13.86916329226985</v>
      </c>
      <c r="AI36" s="49" t="s">
        <v>6659</v>
      </c>
      <c r="AJ36" s="49"/>
      <c r="AK36" s="48" t="str" cm="1">
        <f t="array" ref="AK36">IFERROR(_xlfn.IFS(
AM36="MPR ISSUE","PDH",
AM36="BSS Hardware Issue","BSS",
AM36="Sites strategiques, MLL, Pylone, etc.","ENVTECH",
AM36="AKTIVCO DEFAUT GE &amp; POWER Cabinet","AKTIVCO",
AM36="AKTIVCO Coupure ENEO &amp; Baisse de tension","AKTIVCO GRID ONLY",
AM36="Coupure ENEO &amp; Baisse de tension","IHS GRID ONLY",
AM36="Defaut GE &amp; POWER Cabinet","IHS",
AM36="Sharing","Partners",
AM36="Sites strategiques &amp; DataCenter","SST &amp; DC",
AM36="Exclu","Exclu",
AM36="SAT","SAT",
AM36="SPARE-ISSUE","SPARE-ISSUE",
AM36="Fiber CAmtel","TRANS_FO_CAMTEL",
AM36="Fiber AOF","Fiber AOF",
AM36="Projet OCM (HUAWEI)","TRAVAUX-HUAWEI",
AM36="Projet OCM (NOKIA)","TRAVAUX-NOKIA",
AM36="ACCESS-ISSUE","ACCESS-ISSUE",
AM36="Projet OCM (ZTE, NOKIA, autres projets)","TRAVAUX OCM",
AM36="No root CAuse","No root cause",
AM36="ODU HS","PDH",
AM36="IP &amp; VLAN","PDH",
AM36="Warehouse HUAWEI","SPARE-ISSUE",
AM36="SPARE-HS","SPARE-ISSUE",
AM36="Power Telco","BSS",AM36="no impacts","no impacts"
),"")</f>
        <v>No root cause</v>
      </c>
      <c r="AL36" s="48" t="str" cm="1">
        <f t="array" ref="AL36">IFERROR(_xlfn.IFS(
AM36="MPR ISSUE","TX ISSUE",
AM36="BSS Hardware Issue","RAN ISSUE",
AM36="Sites strategiques, MLL, Pylone, etc.","ENVTECH",
AM36="AKTIVCO DEFAUT GE &amp; POWER Cabinet","POWER ISSUE",
AM36="AKTIVCO Coupure ENEO &amp; Baisse de tension","POWER ISSUE",
AM36="Coupure ENEO &amp; Baisse de tension","POWER ISSUE",
AM36="Defaut GE &amp; POWER Cabinet","POWER ISSUE",
AM36="Sharing","POWER ISSUE",
AM36="Sites strategiques &amp; DataCenter","POWER ISSUE",
AM36="Exclu","Exclu",
AM36="SAT","TX ISSUE",
AM36="SPARE-ISSUE","SPARE-ISSUE",
AM36="Fiber CAmtel","TX ISSUE",
AM36="Fiber AOF","TX ISSUE",
AM36="Projet OCM (HUAWEI)","TRAVAUX-HUAWEI",
AM36="Projet OCM (NOKIA)","TRAVAUX -NOKIA",
AM36="ACCESS-ISSUE","ACCESS-ISSUE",
AM36="Projet OCM (ZTE, NOKIA, autres projets)","TRAVAUX OCM",
AM36="No root CAuse","No root cause",
AM36="ODU HS","TX ISSUE",
AM36="IP &amp; VLAN","TX ISSUE",
AM36="Warehouse HUAWEI","SPARE-ISSUE",
AM36="SPARE-HS","SPARE-ISSUE",
AM36="Power Telco","RAN ISSUE",AM36="no impacts","no impacts"
),"")</f>
        <v>No root cause</v>
      </c>
      <c r="AM36" s="67" t="s">
        <v>6538</v>
      </c>
      <c r="AN36" s="48" t="str" cm="1">
        <f t="array" ref="AN36">IFERROR(_xlfn.IFS(
AM36="MPR ISSUE","ACTIVE",
AM36="BSS Hardware Issue","ACTIVE",
AM36="Sites strategiques, MLL, Pylone, etc.","PASSIVE",
AM36="AKTIVCO DEFAUT GE &amp; POWER Cabinet","PASSIVE",
AM36="AKTIVCO Coupure ENEO &amp; Baisse de tension","PASSIVE",
AM36="Coupure ENEO &amp; Baisse de tension","PASSIVE",
AM36="Defaut GE &amp; POWER Cabinet","PASSIVE",
AM36="Sharing","PASSIVE",
AM36="Sites strategiques &amp; DataCenter","PASSIVE",
AM36="Exclu","Exclu",
AM36="SAT","ACTIVE",
AM36="SPARE-ISSUE","SPARE-ISSUE",
AM36="Fiber CAmtel","ACTIVE",
AM36="Fiber AOF","ACTIVE",
AM36="Projet OCM (HUAWEI)","PLANNED WORKS",
AM36="Projet OCM (NOKIA)","PLANNED WORKS",
AM36="ACCESS-ISSUE","ACCESS-ISSUE",
AM36="Projet OCM (ZTE, NOKIA, autres projets)","PLANNED WORKS",
AM36="No root CAuse","No root cause",
AM36="ODU HS","ACTIVE",
AM36="IP &amp; VLAN","ACTIVE",
AM36="Warehouse HUAWEI","SPARE-ISSUE",
AM36="SPARE-HS","SPARE-ISSUE",
AM36="Power Telco","ACTIVE", AM36="no impacts","no impacts"
),"")</f>
        <v>No root cause</v>
      </c>
      <c r="AO36" s="93" t="s">
        <v>5953</v>
      </c>
      <c r="AP36" s="101" t="str">
        <f t="shared" si="1"/>
        <v>EXN_100</v>
      </c>
      <c r="AR36" s="17" t="s">
        <v>5537</v>
      </c>
      <c r="AS36" s="7" t="s">
        <v>5537</v>
      </c>
      <c r="AT36" s="6"/>
      <c r="AU36" s="7"/>
      <c r="AV36" s="3" t="s">
        <v>5537</v>
      </c>
      <c r="AW36" s="18" t="s">
        <v>5537</v>
      </c>
      <c r="AX36" s="18" t="s">
        <v>5537</v>
      </c>
      <c r="AY36" s="18" t="s">
        <v>5537</v>
      </c>
      <c r="AZ36" s="18" t="s">
        <v>5537</v>
      </c>
      <c r="BA36" s="18" t="s">
        <v>5537</v>
      </c>
      <c r="BB36" s="18" t="s">
        <v>5537</v>
      </c>
      <c r="BC36" s="18" t="s">
        <v>5537</v>
      </c>
      <c r="BD36" s="18" t="s">
        <v>5537</v>
      </c>
      <c r="BE36" s="18" t="s">
        <v>5537</v>
      </c>
      <c r="BF36" s="18" t="s">
        <v>5537</v>
      </c>
      <c r="BG36" s="18" t="s">
        <v>5537</v>
      </c>
      <c r="BH36" s="18" t="s">
        <v>5537</v>
      </c>
      <c r="BI36" s="9" t="s">
        <v>5953</v>
      </c>
      <c r="BJ36" s="14"/>
      <c r="BK36" s="14" t="s">
        <v>5537</v>
      </c>
      <c r="BL36" s="14" t="str">
        <f>_xlfn.XLOOKUP(B36,'[4]cell downs 18042026 17h'!$B:$B,'[4]cell downs 18042026 17h'!$B:$B,"")</f>
        <v/>
      </c>
      <c r="BM36" s="14" t="str">
        <f>_xlfn.XLOOKUP(B36,'[5]Cells Huawei 19042026 15h'!$B:$B,'[5]Cells Huawei 19042026 15h'!$B:$B,"")</f>
        <v/>
      </c>
      <c r="BN36" s="9" t="str">
        <f>_xlfn.XLOOKUP(B36,'[6]cells down 19042026 9H40'!$B:$B,'[6]cells down 19042026 9H40'!$B:$B,"")</f>
        <v/>
      </c>
      <c r="BO36" s="9" t="s">
        <v>1556</v>
      </c>
      <c r="BP36" s="9" t="s">
        <v>5537</v>
      </c>
      <c r="BQ36" s="115"/>
    </row>
    <row r="37" spans="1:69" s="9" customFormat="1" ht="25.05" customHeight="1" x14ac:dyDescent="0.3">
      <c r="A37" s="1" t="s">
        <v>3450</v>
      </c>
      <c r="B37" s="8" t="s">
        <v>3451</v>
      </c>
      <c r="C37" s="3" t="str">
        <f>_xlfn.XLOOKUP(B37,'[1]daily break down'!$D:$D,'[1]daily break down'!$E:$E,"")</f>
        <v>Yaounde</v>
      </c>
      <c r="D37" s="1" t="s">
        <v>11</v>
      </c>
      <c r="E37" s="1" t="s">
        <v>12</v>
      </c>
      <c r="F37" s="3" t="s">
        <v>37</v>
      </c>
      <c r="G37" s="1" t="s">
        <v>38</v>
      </c>
      <c r="H37" s="34" t="str">
        <f>_xlfn.XLOOKUP(B37,[2]CALCULATION!$B:$B,[2]CALCULATION!$H:$H,"")</f>
        <v>ZTE</v>
      </c>
      <c r="I37" s="28">
        <v>0</v>
      </c>
      <c r="J37" s="28">
        <v>0</v>
      </c>
      <c r="K37" s="28">
        <v>0</v>
      </c>
      <c r="L37" s="28">
        <v>0</v>
      </c>
      <c r="M37" s="28">
        <v>0</v>
      </c>
      <c r="N37" s="28">
        <v>0</v>
      </c>
      <c r="O37" s="28">
        <v>0</v>
      </c>
      <c r="P37" s="28">
        <v>0</v>
      </c>
      <c r="Q37" s="28">
        <v>0</v>
      </c>
      <c r="R37" s="28">
        <v>0</v>
      </c>
      <c r="S37" s="94">
        <v>3.1333557341916993</v>
      </c>
      <c r="T37" s="94">
        <f>_xlfn.XLOOKUP(B37,'[3]Nur des jours'!$B:$B,'[3]Nur des jours'!$U:$U,"")</f>
        <v>0</v>
      </c>
      <c r="U37" s="94">
        <v>0</v>
      </c>
      <c r="V37" s="94">
        <v>0</v>
      </c>
      <c r="W37" s="94">
        <v>0</v>
      </c>
      <c r="X37" s="94">
        <v>1.9887004077812309</v>
      </c>
      <c r="Y37" s="94">
        <v>0</v>
      </c>
      <c r="Z37" s="94">
        <v>0</v>
      </c>
      <c r="AA37" s="94">
        <v>0</v>
      </c>
      <c r="AB37" s="94">
        <v>0</v>
      </c>
      <c r="AC37" s="94">
        <f>_xlfn.XLOOKUP(B37,'[3]Nur des jours'!$B:$B,'[3]Nur des jours'!$N:$N,"")</f>
        <v>13.868556899607057</v>
      </c>
      <c r="AD37" s="94">
        <v>13.868556899607057</v>
      </c>
      <c r="AE37" s="94">
        <v>32.372936225315634</v>
      </c>
      <c r="AF37" s="94">
        <v>27.540622418066651</v>
      </c>
      <c r="AG37" s="94">
        <v>0</v>
      </c>
      <c r="AH37" s="94">
        <v>13.868556899607057</v>
      </c>
      <c r="AI37" s="49" t="s">
        <v>5559</v>
      </c>
      <c r="AJ37" s="49"/>
      <c r="AK37" s="48" t="str" cm="1">
        <f t="array" ref="AK37">IFERROR(_xlfn.IFS(
AM37="MPR ISSUE","PDH",
AM37="BSS Hardware Issue","BSS",
AM37="Sites strategiques, MLL, Pylone, etc.","ENVTECH",
AM37="AKTIVCO DEFAUT GE &amp; POWER Cabinet","AKTIVCO",
AM37="AKTIVCO Coupure ENEO &amp; Baisse de tension","AKTIVCO GRID ONLY",
AM37="Coupure ENEO &amp; Baisse de tension","IHS GRID ONLY",
AM37="Defaut GE &amp; POWER Cabinet","IHS",
AM37="Sharing","Partners",
AM37="Sites strategiques &amp; DataCenter","SST &amp; DC",
AM37="Exclu","Exclu",
AM37="SAT","SAT",
AM37="SPARE-ISSUE","SPARE-ISSUE",
AM37="Fiber CAmtel","TRANS_FO_CAMTEL",
AM37="Fiber AOF","Fiber AOF",
AM37="Projet OCM (HUAWEI)","TRAVAUX-HUAWEI",
AM37="Projet OCM (NOKIA)","TRAVAUX-NOKIA",
AM37="ACCESS-ISSUE","ACCESS-ISSUE",
AM37="Projet OCM (ZTE, NOKIA, autres projets)","TRAVAUX OCM",
AM37="No root CAuse","No root cause",
AM37="ODU HS","PDH",
AM37="IP &amp; VLAN","PDH",
AM37="Warehouse HUAWEI","SPARE-ISSUE",
AM37="SPARE-HS","SPARE-ISSUE",
AM37="Power Telco","BSS",AM37="no impacts","no impacts"
),"")</f>
        <v>IHS GRID ONLY</v>
      </c>
      <c r="AL37" s="48" t="str" cm="1">
        <f t="array" ref="AL37">IFERROR(_xlfn.IFS(
AM37="MPR ISSUE","TX ISSUE",
AM37="BSS Hardware Issue","RAN ISSUE",
AM37="Sites strategiques, MLL, Pylone, etc.","ENVTECH",
AM37="AKTIVCO DEFAUT GE &amp; POWER Cabinet","POWER ISSUE",
AM37="AKTIVCO Coupure ENEO &amp; Baisse de tension","POWER ISSUE",
AM37="Coupure ENEO &amp; Baisse de tension","POWER ISSUE",
AM37="Defaut GE &amp; POWER Cabinet","POWER ISSUE",
AM37="Sharing","POWER ISSUE",
AM37="Sites strategiques &amp; DataCenter","POWER ISSUE",
AM37="Exclu","Exclu",
AM37="SAT","TX ISSUE",
AM37="SPARE-ISSUE","SPARE-ISSUE",
AM37="Fiber CAmtel","TX ISSUE",
AM37="Fiber AOF","TX ISSUE",
AM37="Projet OCM (HUAWEI)","TRAVAUX-HUAWEI",
AM37="Projet OCM (NOKIA)","TRAVAUX -NOKIA",
AM37="ACCESS-ISSUE","ACCESS-ISSUE",
AM37="Projet OCM (ZTE, NOKIA, autres projets)","TRAVAUX OCM",
AM37="No root CAuse","No root cause",
AM37="ODU HS","TX ISSUE",
AM37="IP &amp; VLAN","TX ISSUE",
AM37="Warehouse HUAWEI","SPARE-ISSUE",
AM37="SPARE-HS","SPARE-ISSUE",
AM37="Power Telco","RAN ISSUE",AM37="no impacts","no impacts"
),"")</f>
        <v>POWER ISSUE</v>
      </c>
      <c r="AM37" s="67" t="s">
        <v>5329</v>
      </c>
      <c r="AN37" s="48" t="str" cm="1">
        <f t="array" ref="AN37">IFERROR(_xlfn.IFS(
AM37="MPR ISSUE","ACTIVE",
AM37="BSS Hardware Issue","ACTIVE",
AM37="Sites strategiques, MLL, Pylone, etc.","PASSIVE",
AM37="AKTIVCO DEFAUT GE &amp; POWER Cabinet","PASSIVE",
AM37="AKTIVCO Coupure ENEO &amp; Baisse de tension","PASSIVE",
AM37="Coupure ENEO &amp; Baisse de tension","PASSIVE",
AM37="Defaut GE &amp; POWER Cabinet","PASSIVE",
AM37="Sharing","PASSIVE",
AM37="Sites strategiques &amp; DataCenter","PASSIVE",
AM37="Exclu","Exclu",
AM37="SAT","ACTIVE",
AM37="SPARE-ISSUE","SPARE-ISSUE",
AM37="Fiber CAmtel","ACTIVE",
AM37="Fiber AOF","ACTIVE",
AM37="Projet OCM (HUAWEI)","PLANNED WORKS",
AM37="Projet OCM (NOKIA)","PLANNED WORKS",
AM37="ACCESS-ISSUE","ACCESS-ISSUE",
AM37="Projet OCM (ZTE, NOKIA, autres projets)","PLANNED WORKS",
AM37="No root CAuse","No root cause",
AM37="ODU HS","ACTIVE",
AM37="IP &amp; VLAN","ACTIVE",
AM37="Warehouse HUAWEI","SPARE-ISSUE",
AM37="SPARE-HS","SPARE-ISSUE",
AM37="Power Telco","ACTIVE", AM37="no impacts","no impacts"
),"")</f>
        <v>PASSIVE</v>
      </c>
      <c r="AO37" s="96" t="s">
        <v>5803</v>
      </c>
      <c r="AP37" s="127" t="str">
        <f>IFERROR(MID(AQ37, SEARCH("CTR_", AQ37), 7), IFERROR(MID(AQ37, SEARCH("SUO_", AQ37), 7), IFERROR(MID(AQ37, SEARCH("SUD_", AQ37), 7), IFERROR(MID(AQ37, SEARCH("NRO_", AQ37), 7), IFERROR(MID(AQ37, SEARCH("ADM_", AQ37), 7), IFERROR(MID(AQ37, SEARCH("NRD_", AQ37), 7), IFERROR(MID(AQ37, SEARCH("EXN_", AQ37), 7), IFERROR(MID(AQ37, SEARCH("LIT_", AQ37), 7), IFERROR(MID(AQ37, SEARCH("EST_", AQ37), 7), MID(AQ37, SEARCH("OST_",AQ37), 7))))))))))</f>
        <v>CTR_417</v>
      </c>
      <c r="AQ37" s="9" t="s">
        <v>6520</v>
      </c>
      <c r="AR37" s="17" t="s">
        <v>5537</v>
      </c>
      <c r="AS37" s="7" t="s">
        <v>6608</v>
      </c>
      <c r="AT37" s="6"/>
      <c r="AU37" s="7"/>
      <c r="AV37" s="3" t="s">
        <v>5537</v>
      </c>
      <c r="AW37" s="18" t="s">
        <v>5537</v>
      </c>
      <c r="AX37" s="18" t="s">
        <v>5537</v>
      </c>
      <c r="AY37" s="18" t="s">
        <v>5537</v>
      </c>
      <c r="AZ37" s="18" t="s">
        <v>5537</v>
      </c>
      <c r="BA37" s="18" t="s">
        <v>5537</v>
      </c>
      <c r="BB37" s="18" t="s">
        <v>5537</v>
      </c>
      <c r="BC37" s="18" t="s">
        <v>5537</v>
      </c>
      <c r="BD37" s="18" t="s">
        <v>5537</v>
      </c>
      <c r="BE37" s="18" t="s">
        <v>5537</v>
      </c>
      <c r="BF37" s="18" t="s">
        <v>5804</v>
      </c>
      <c r="BG37" s="18" t="s">
        <v>5805</v>
      </c>
      <c r="BH37" s="18" t="s">
        <v>5806</v>
      </c>
      <c r="BI37" s="9" t="s">
        <v>5537</v>
      </c>
      <c r="BJ37" s="14"/>
      <c r="BK37" s="14" t="s">
        <v>5537</v>
      </c>
      <c r="BL37" s="14" t="str">
        <f>_xlfn.XLOOKUP(B37,'[4]cell downs 18042026 17h'!$B:$B,'[4]cell downs 18042026 17h'!$B:$B,"")</f>
        <v/>
      </c>
      <c r="BM37" s="14" t="str">
        <f>_xlfn.XLOOKUP(B37,'[5]Cells Huawei 19042026 15h'!$B:$B,'[5]Cells Huawei 19042026 15h'!$B:$B,"")</f>
        <v/>
      </c>
      <c r="BN37" s="9" t="str">
        <f>_xlfn.XLOOKUP(B37,'[6]cells down 19042026 9H40'!$B:$B,'[6]cells down 19042026 9H40'!$B:$B,"")</f>
        <v/>
      </c>
      <c r="BO37" s="9" t="s">
        <v>3451</v>
      </c>
      <c r="BP37" s="9" t="s">
        <v>5537</v>
      </c>
      <c r="BQ37" s="115"/>
    </row>
    <row r="38" spans="1:69" s="9" customFormat="1" ht="19.05" customHeight="1" x14ac:dyDescent="0.3">
      <c r="A38" s="1" t="s">
        <v>266</v>
      </c>
      <c r="B38" s="8" t="s">
        <v>267</v>
      </c>
      <c r="C38" s="3" t="str">
        <f>_xlfn.XLOOKUP(B38,'[1]daily break down'!$D:$D,'[1]daily break down'!$E:$E,"")</f>
        <v>Douala</v>
      </c>
      <c r="D38" s="1" t="s">
        <v>11</v>
      </c>
      <c r="E38" s="1" t="s">
        <v>145</v>
      </c>
      <c r="F38" s="3" t="s">
        <v>31</v>
      </c>
      <c r="G38" s="1" t="s">
        <v>32</v>
      </c>
      <c r="H38" s="34" t="str">
        <f>_xlfn.XLOOKUP(B38,[2]CALCULATION!$B:$B,[2]CALCULATION!$H:$H,"")</f>
        <v>ZTE</v>
      </c>
      <c r="I38" s="28">
        <v>46.520768591999044</v>
      </c>
      <c r="J38" s="28">
        <v>0</v>
      </c>
      <c r="K38" s="28">
        <v>0</v>
      </c>
      <c r="L38" s="28">
        <v>0</v>
      </c>
      <c r="M38" s="28">
        <v>0</v>
      </c>
      <c r="N38" s="28">
        <v>34.123391632637336</v>
      </c>
      <c r="O38" s="28">
        <v>0</v>
      </c>
      <c r="P38" s="28">
        <v>14.623319578920938</v>
      </c>
      <c r="Q38" s="28">
        <v>0</v>
      </c>
      <c r="R38" s="28">
        <v>0</v>
      </c>
      <c r="S38" s="94">
        <v>4.2804187961750177E-4</v>
      </c>
      <c r="T38" s="94">
        <f>_xlfn.XLOOKUP(B38,'[3]Nur des jours'!$B:$B,'[3]Nur des jours'!$U:$U,"")</f>
        <v>42.139010880824571</v>
      </c>
      <c r="U38" s="94">
        <v>9.2910592038991737</v>
      </c>
      <c r="V38" s="94">
        <v>0</v>
      </c>
      <c r="W38" s="94">
        <v>42.139010880824571</v>
      </c>
      <c r="X38" s="94">
        <v>32.837357640404882</v>
      </c>
      <c r="Y38" s="94">
        <v>0</v>
      </c>
      <c r="Z38" s="94">
        <v>0</v>
      </c>
      <c r="AA38" s="94">
        <v>0</v>
      </c>
      <c r="AB38" s="94">
        <v>21.889062959253266</v>
      </c>
      <c r="AC38" s="94">
        <f>_xlfn.XLOOKUP(B38,'[3]Nur des jours'!$B:$B,'[3]Nur des jours'!$N:$N,"")</f>
        <v>13.868556899607057</v>
      </c>
      <c r="AD38" s="94">
        <v>13.868556899607057</v>
      </c>
      <c r="AE38" s="94">
        <v>32.372936225315634</v>
      </c>
      <c r="AF38" s="94">
        <v>27.540622418066651</v>
      </c>
      <c r="AG38" s="94">
        <v>0</v>
      </c>
      <c r="AH38" s="94">
        <v>13.868556899607057</v>
      </c>
      <c r="AI38" s="49" t="s">
        <v>5559</v>
      </c>
      <c r="AJ38" s="49"/>
      <c r="AK38" s="48" t="str" cm="1">
        <f t="array" ref="AK38">IFERROR(_xlfn.IFS(
AM38="MPR ISSUE","PDH",
AM38="BSS Hardware Issue","BSS",
AM38="Sites strategiques, MLL, Pylone, etc.","ENVTECH",
AM38="AKTIVCO DEFAUT GE &amp; POWER Cabinet","AKTIVCO",
AM38="AKTIVCO Coupure ENEO &amp; Baisse de tension","AKTIVCO GRID ONLY",
AM38="Coupure ENEO &amp; Baisse de tension","IHS GRID ONLY",
AM38="Defaut GE &amp; POWER Cabinet","IHS",
AM38="Sharing","Partners",
AM38="Sites strategiques &amp; DataCenter","SST &amp; DC",
AM38="Exclu","Exclu",
AM38="SAT","SAT",
AM38="SPARE-ISSUE","SPARE-ISSUE",
AM38="Fiber CAmtel","TRANS_FO_CAMTEL",
AM38="Fiber AOF","Fiber AOF",
AM38="Projet OCM (HUAWEI)","TRAVAUX-HUAWEI",
AM38="Projet OCM (NOKIA)","TRAVAUX-NOKIA",
AM38="ACCESS-ISSUE","ACCESS-ISSUE",
AM38="Projet OCM (ZTE, NOKIA, autres projets)","TRAVAUX OCM",
AM38="No root CAuse","No root cause",
AM38="ODU HS","PDH",
AM38="IP &amp; VLAN","PDH",
AM38="Warehouse HUAWEI","SPARE-ISSUE",
AM38="SPARE-HS","SPARE-ISSUE",
AM38="Power Telco","BSS",AM38="no impacts","no impacts"
),"")</f>
        <v>AKTIVCO GRID ONLY</v>
      </c>
      <c r="AL38" s="48" t="str" cm="1">
        <f t="array" ref="AL38">IFERROR(_xlfn.IFS(
AM38="MPR ISSUE","TX ISSUE",
AM38="BSS Hardware Issue","RAN ISSUE",
AM38="Sites strategiques, MLL, Pylone, etc.","ENVTECH",
AM38="AKTIVCO DEFAUT GE &amp; POWER Cabinet","POWER ISSUE",
AM38="AKTIVCO Coupure ENEO &amp; Baisse de tension","POWER ISSUE",
AM38="Coupure ENEO &amp; Baisse de tension","POWER ISSUE",
AM38="Defaut GE &amp; POWER Cabinet","POWER ISSUE",
AM38="Sharing","POWER ISSUE",
AM38="Sites strategiques &amp; DataCenter","POWER ISSUE",
AM38="Exclu","Exclu",
AM38="SAT","TX ISSUE",
AM38="SPARE-ISSUE","SPARE-ISSUE",
AM38="Fiber CAmtel","TX ISSUE",
AM38="Fiber AOF","TX ISSUE",
AM38="Projet OCM (HUAWEI)","TRAVAUX-HUAWEI",
AM38="Projet OCM (NOKIA)","TRAVAUX -NOKIA",
AM38="ACCESS-ISSUE","ACCESS-ISSUE",
AM38="Projet OCM (ZTE, NOKIA, autres projets)","TRAVAUX OCM",
AM38="No root CAuse","No root cause",
AM38="ODU HS","TX ISSUE",
AM38="IP &amp; VLAN","TX ISSUE",
AM38="Warehouse HUAWEI","SPARE-ISSUE",
AM38="SPARE-HS","SPARE-ISSUE",
AM38="Power Telco","RAN ISSUE",AM38="no impacts","no impacts"
),"")</f>
        <v>POWER ISSUE</v>
      </c>
      <c r="AM38" s="67" t="s">
        <v>5327</v>
      </c>
      <c r="AN38" s="48" t="str" cm="1">
        <f t="array" ref="AN38">IFERROR(_xlfn.IFS(
AM38="MPR ISSUE","ACTIVE",
AM38="BSS Hardware Issue","ACTIVE",
AM38="Sites strategiques, MLL, Pylone, etc.","PASSIVE",
AM38="AKTIVCO DEFAUT GE &amp; POWER Cabinet","PASSIVE",
AM38="AKTIVCO Coupure ENEO &amp; Baisse de tension","PASSIVE",
AM38="Coupure ENEO &amp; Baisse de tension","PASSIVE",
AM38="Defaut GE &amp; POWER Cabinet","PASSIVE",
AM38="Sharing","PASSIVE",
AM38="Sites strategiques &amp; DataCenter","PASSIVE",
AM38="Exclu","Exclu",
AM38="SAT","ACTIVE",
AM38="SPARE-ISSUE","SPARE-ISSUE",
AM38="Fiber CAmtel","ACTIVE",
AM38="Fiber AOF","ACTIVE",
AM38="Projet OCM (HUAWEI)","PLANNED WORKS",
AM38="Projet OCM (NOKIA)","PLANNED WORKS",
AM38="ACCESS-ISSUE","ACCESS-ISSUE",
AM38="Projet OCM (ZTE, NOKIA, autres projets)","PLANNED WORKS",
AM38="No root CAuse","No root cause",
AM38="ODU HS","ACTIVE",
AM38="IP &amp; VLAN","ACTIVE",
AM38="Warehouse HUAWEI","SPARE-ISSUE",
AM38="SPARE-HS","SPARE-ISSUE",
AM38="Power Telco","ACTIVE", AM38="no impacts","no impacts"
),"")</f>
        <v>PASSIVE</v>
      </c>
      <c r="AO38" s="93" t="s">
        <v>5815</v>
      </c>
      <c r="AP38" s="127" t="str">
        <f>IFERROR(MID(AQ38, SEARCH("CTR_", AQ38), 7), IFERROR(MID(AQ38, SEARCH("SUO_", AQ38), 7), IFERROR(MID(AQ38, SEARCH("SUD_", AQ38), 7), IFERROR(MID(AQ38, SEARCH("NRO_", AQ38), 7), IFERROR(MID(AQ38, SEARCH("ADM_", AQ38), 7), IFERROR(MID(AQ38, SEARCH("NRD_", AQ38), 7), IFERROR(MID(AQ38, SEARCH("EXN_", AQ38), 7), IFERROR(MID(AQ38, SEARCH("LIT_", AQ38), 7), IFERROR(MID(AQ38, SEARCH("EST_", AQ38), 7), MID(AQ38, SEARCH("OST_",AQ38), 7))))))))))</f>
        <v>LIT_649</v>
      </c>
      <c r="AQ38" s="9" t="s">
        <v>6539</v>
      </c>
      <c r="AR38" s="17" t="s">
        <v>5537</v>
      </c>
      <c r="AS38" s="7" t="s">
        <v>6609</v>
      </c>
      <c r="AT38" s="6"/>
      <c r="AU38" s="7"/>
      <c r="AV38" s="3" t="s">
        <v>5537</v>
      </c>
      <c r="AW38" s="18" t="s">
        <v>5537</v>
      </c>
      <c r="AX38" s="18" t="s">
        <v>5537</v>
      </c>
      <c r="AY38" s="18" t="s">
        <v>5537</v>
      </c>
      <c r="AZ38" s="18" t="s">
        <v>5537</v>
      </c>
      <c r="BA38" s="18" t="s">
        <v>5537</v>
      </c>
      <c r="BB38" s="18" t="s">
        <v>5537</v>
      </c>
      <c r="BC38" s="18" t="s">
        <v>5537</v>
      </c>
      <c r="BD38" s="18" t="s">
        <v>5537</v>
      </c>
      <c r="BE38" s="18" t="s">
        <v>5537</v>
      </c>
      <c r="BF38" s="18" t="s">
        <v>5816</v>
      </c>
      <c r="BG38" s="18" t="s">
        <v>5817</v>
      </c>
      <c r="BH38" s="18" t="s">
        <v>5818</v>
      </c>
      <c r="BI38" s="9" t="s">
        <v>5537</v>
      </c>
      <c r="BJ38" s="14"/>
      <c r="BK38" s="14" t="s">
        <v>5537</v>
      </c>
      <c r="BL38" s="14" t="str">
        <f>_xlfn.XLOOKUP(B38,'[4]cell downs 18042026 17h'!$B:$B,'[4]cell downs 18042026 17h'!$B:$B,"")</f>
        <v/>
      </c>
      <c r="BM38" s="14" t="str">
        <f>_xlfn.XLOOKUP(B38,'[5]Cells Huawei 19042026 15h'!$B:$B,'[5]Cells Huawei 19042026 15h'!$B:$B,"")</f>
        <v/>
      </c>
      <c r="BN38" s="9" t="str">
        <f>_xlfn.XLOOKUP(B38,'[6]cells down 19042026 9H40'!$B:$B,'[6]cells down 19042026 9H40'!$B:$B,"")</f>
        <v/>
      </c>
      <c r="BO38" s="9" t="s">
        <v>267</v>
      </c>
      <c r="BP38" s="9" t="s">
        <v>12</v>
      </c>
      <c r="BQ38" s="115"/>
    </row>
    <row r="39" spans="1:69" s="9" customFormat="1" ht="31.95" customHeight="1" x14ac:dyDescent="0.3">
      <c r="A39" s="1" t="s">
        <v>209</v>
      </c>
      <c r="B39" s="1" t="s">
        <v>210</v>
      </c>
      <c r="C39" s="3" t="str">
        <f>_xlfn.XLOOKUP(B39,'[1]daily break down'!$D:$D,'[1]daily break down'!$E:$E,"")</f>
        <v>Douala</v>
      </c>
      <c r="D39" s="1" t="s">
        <v>11</v>
      </c>
      <c r="E39" s="1" t="s">
        <v>12</v>
      </c>
      <c r="F39" s="3" t="s">
        <v>31</v>
      </c>
      <c r="G39" s="1" t="s">
        <v>32</v>
      </c>
      <c r="H39" s="34" t="str">
        <f>_xlfn.XLOOKUP(B39,[2]CALCULATION!$B:$B,[2]CALCULATION!$H:$H,"")</f>
        <v>ZTE</v>
      </c>
      <c r="I39" s="28">
        <v>42.644581845887807</v>
      </c>
      <c r="J39" s="28">
        <v>0</v>
      </c>
      <c r="K39" s="28">
        <v>0</v>
      </c>
      <c r="L39" s="28">
        <v>0</v>
      </c>
      <c r="M39" s="28">
        <v>0</v>
      </c>
      <c r="N39" s="28">
        <v>31.277894062488397</v>
      </c>
      <c r="O39" s="28">
        <v>0</v>
      </c>
      <c r="P39" s="28">
        <v>13.395160415828419</v>
      </c>
      <c r="Q39" s="28">
        <v>0</v>
      </c>
      <c r="R39" s="28">
        <v>0</v>
      </c>
      <c r="S39" s="94">
        <v>0</v>
      </c>
      <c r="T39" s="94">
        <f>_xlfn.XLOOKUP(B39,'[3]Nur des jours'!$B:$B,'[3]Nur des jours'!$U:$U,"")</f>
        <v>0.48238536325060732</v>
      </c>
      <c r="U39" s="94">
        <v>8.5157148442070234</v>
      </c>
      <c r="V39" s="94">
        <v>0</v>
      </c>
      <c r="W39" s="94">
        <v>0.48238536325060732</v>
      </c>
      <c r="X39" s="94">
        <v>0</v>
      </c>
      <c r="Y39" s="94">
        <v>0</v>
      </c>
      <c r="Z39" s="94">
        <v>0</v>
      </c>
      <c r="AA39" s="94">
        <v>0</v>
      </c>
      <c r="AB39" s="94">
        <v>9.4497914009239992</v>
      </c>
      <c r="AC39" s="94">
        <f>_xlfn.XLOOKUP(B39,'[3]Nur des jours'!$B:$B,'[3]Nur des jours'!$N:$N,"")</f>
        <v>13.868556899607057</v>
      </c>
      <c r="AD39" s="94">
        <v>13.868556899607057</v>
      </c>
      <c r="AE39" s="94">
        <v>32.372936225315634</v>
      </c>
      <c r="AF39" s="94">
        <v>27.540622418066651</v>
      </c>
      <c r="AG39" s="94">
        <v>0</v>
      </c>
      <c r="AH39" s="94">
        <v>13.868556899607057</v>
      </c>
      <c r="AI39" s="49" t="s">
        <v>5559</v>
      </c>
      <c r="AJ39" s="49"/>
      <c r="AK39" s="48" t="str" cm="1">
        <f t="array" ref="AK39">IFERROR(_xlfn.IFS(
AM39="MPR ISSUE","PDH",
AM39="BSS Hardware Issue","BSS",
AM39="Sites strategiques, MLL, Pylone, etc.","ENVTECH",
AM39="AKTIVCO DEFAUT GE &amp; POWER Cabinet","AKTIVCO",
AM39="AKTIVCO Coupure ENEO &amp; Baisse de tension","AKTIVCO GRID ONLY",
AM39="Coupure ENEO &amp; Baisse de tension","IHS GRID ONLY",
AM39="Defaut GE &amp; POWER Cabinet","IHS",
AM39="Sharing","Partners",
AM39="Sites strategiques &amp; DataCenter","SST &amp; DC",
AM39="Exclu","Exclu",
AM39="SAT","SAT",
AM39="SPARE-ISSUE","SPARE-ISSUE",
AM39="Fiber CAmtel","TRANS_FO_CAMTEL",
AM39="Fiber AOF","Fiber AOF",
AM39="Projet OCM (HUAWEI)","TRAVAUX-HUAWEI",
AM39="Projet OCM (NOKIA)","TRAVAUX-NOKIA",
AM39="ACCESS-ISSUE","ACCESS-ISSUE",
AM39="Projet OCM (ZTE, NOKIA, autres projets)","TRAVAUX OCM",
AM39="No root CAuse","No root cause",
AM39="ODU HS","PDH",
AM39="IP &amp; VLAN","PDH",
AM39="Warehouse HUAWEI","SPARE-ISSUE",
AM39="SPARE-HS","SPARE-ISSUE",
AM39="Power Telco","BSS",AM39="no impacts","no impacts"
),"")</f>
        <v>AKTIVCO GRID ONLY</v>
      </c>
      <c r="AL39" s="48" t="str" cm="1">
        <f t="array" ref="AL39">IFERROR(_xlfn.IFS(
AM39="MPR ISSUE","TX ISSUE",
AM39="BSS Hardware Issue","RAN ISSUE",
AM39="Sites strategiques, MLL, Pylone, etc.","ENVTECH",
AM39="AKTIVCO DEFAUT GE &amp; POWER Cabinet","POWER ISSUE",
AM39="AKTIVCO Coupure ENEO &amp; Baisse de tension","POWER ISSUE",
AM39="Coupure ENEO &amp; Baisse de tension","POWER ISSUE",
AM39="Defaut GE &amp; POWER Cabinet","POWER ISSUE",
AM39="Sharing","POWER ISSUE",
AM39="Sites strategiques &amp; DataCenter","POWER ISSUE",
AM39="Exclu","Exclu",
AM39="SAT","TX ISSUE",
AM39="SPARE-ISSUE","SPARE-ISSUE",
AM39="Fiber CAmtel","TX ISSUE",
AM39="Fiber AOF","TX ISSUE",
AM39="Projet OCM (HUAWEI)","TRAVAUX-HUAWEI",
AM39="Projet OCM (NOKIA)","TRAVAUX -NOKIA",
AM39="ACCESS-ISSUE","ACCESS-ISSUE",
AM39="Projet OCM (ZTE, NOKIA, autres projets)","TRAVAUX OCM",
AM39="No root CAuse","No root cause",
AM39="ODU HS","TX ISSUE",
AM39="IP &amp; VLAN","TX ISSUE",
AM39="Warehouse HUAWEI","SPARE-ISSUE",
AM39="SPARE-HS","SPARE-ISSUE",
AM39="Power Telco","RAN ISSUE",AM39="no impacts","no impacts"
),"")</f>
        <v>POWER ISSUE</v>
      </c>
      <c r="AM39" s="67" t="s">
        <v>5327</v>
      </c>
      <c r="AN39" s="48" t="str" cm="1">
        <f t="array" ref="AN39">IFERROR(_xlfn.IFS(
AM39="MPR ISSUE","ACTIVE",
AM39="BSS Hardware Issue","ACTIVE",
AM39="Sites strategiques, MLL, Pylone, etc.","PASSIVE",
AM39="AKTIVCO DEFAUT GE &amp; POWER Cabinet","PASSIVE",
AM39="AKTIVCO Coupure ENEO &amp; Baisse de tension","PASSIVE",
AM39="Coupure ENEO &amp; Baisse de tension","PASSIVE",
AM39="Defaut GE &amp; POWER Cabinet","PASSIVE",
AM39="Sharing","PASSIVE",
AM39="Sites strategiques &amp; DataCenter","PASSIVE",
AM39="Exclu","Exclu",
AM39="SAT","ACTIVE",
AM39="SPARE-ISSUE","SPARE-ISSUE",
AM39="Fiber CAmtel","ACTIVE",
AM39="Fiber AOF","ACTIVE",
AM39="Projet OCM (HUAWEI)","PLANNED WORKS",
AM39="Projet OCM (NOKIA)","PLANNED WORKS",
AM39="ACCESS-ISSUE","ACCESS-ISSUE",
AM39="Projet OCM (ZTE, NOKIA, autres projets)","PLANNED WORKS",
AM39="No root CAuse","No root cause",
AM39="ODU HS","ACTIVE",
AM39="IP &amp; VLAN","ACTIVE",
AM39="Warehouse HUAWEI","SPARE-ISSUE",
AM39="SPARE-HS","SPARE-ISSUE",
AM39="Power Telco","ACTIVE", AM39="no impacts","no impacts"
),"")</f>
        <v>PASSIVE</v>
      </c>
      <c r="AO39" s="93" t="s">
        <v>5815</v>
      </c>
      <c r="AP39" s="127" t="str">
        <f>IFERROR(MID(AQ39, SEARCH("CTR_", AQ39), 7), IFERROR(MID(AQ39, SEARCH("SUO_", AQ39), 7), IFERROR(MID(AQ39, SEARCH("SUD_", AQ39), 7), IFERROR(MID(AQ39, SEARCH("NRO_", AQ39), 7), IFERROR(MID(AQ39, SEARCH("ADM_", AQ39), 7), IFERROR(MID(AQ39, SEARCH("NRD_", AQ39), 7), IFERROR(MID(AQ39, SEARCH("EXN_", AQ39), 7), IFERROR(MID(AQ39, SEARCH("LIT_", AQ39), 7), IFERROR(MID(AQ39, SEARCH("EST_", AQ39), 7), MID(AQ39, SEARCH("OST_",AQ39), 7))))))))))</f>
        <v>LIT_649</v>
      </c>
      <c r="AQ39" s="9" t="s">
        <v>6521</v>
      </c>
      <c r="AR39" s="17" t="s">
        <v>5537</v>
      </c>
      <c r="AS39" s="7" t="s">
        <v>6609</v>
      </c>
      <c r="AT39" s="6"/>
      <c r="AU39" s="7"/>
      <c r="AV39" s="3" t="s">
        <v>5537</v>
      </c>
      <c r="AW39" s="18" t="s">
        <v>5537</v>
      </c>
      <c r="AX39" s="18" t="s">
        <v>5537</v>
      </c>
      <c r="AY39" s="18" t="s">
        <v>5537</v>
      </c>
      <c r="AZ39" s="18" t="s">
        <v>5537</v>
      </c>
      <c r="BA39" s="18" t="s">
        <v>5537</v>
      </c>
      <c r="BB39" s="18" t="s">
        <v>5537</v>
      </c>
      <c r="BC39" s="18" t="s">
        <v>5537</v>
      </c>
      <c r="BD39" s="18" t="s">
        <v>5537</v>
      </c>
      <c r="BE39" s="18" t="s">
        <v>5537</v>
      </c>
      <c r="BF39" s="18" t="s">
        <v>5816</v>
      </c>
      <c r="BG39" s="18" t="s">
        <v>5817</v>
      </c>
      <c r="BH39" s="18" t="s">
        <v>5818</v>
      </c>
      <c r="BI39" s="9" t="s">
        <v>5537</v>
      </c>
      <c r="BJ39" s="14"/>
      <c r="BK39" s="14" t="s">
        <v>5537</v>
      </c>
      <c r="BL39" s="14" t="str">
        <f>_xlfn.XLOOKUP(B39,'[4]cell downs 18042026 17h'!$B:$B,'[4]cell downs 18042026 17h'!$B:$B,"")</f>
        <v/>
      </c>
      <c r="BM39" s="14" t="str">
        <f>_xlfn.XLOOKUP(B39,'[5]Cells Huawei 19042026 15h'!$B:$B,'[5]Cells Huawei 19042026 15h'!$B:$B,"")</f>
        <v/>
      </c>
      <c r="BN39" s="9" t="str">
        <f>_xlfn.XLOOKUP(B39,'[6]cells down 19042026 9H40'!$B:$B,'[6]cells down 19042026 9H40'!$B:$B,"")</f>
        <v/>
      </c>
      <c r="BO39" s="9" t="s">
        <v>210</v>
      </c>
      <c r="BP39" s="9" t="s">
        <v>12</v>
      </c>
      <c r="BQ39" s="115"/>
    </row>
    <row r="40" spans="1:69" s="9" customFormat="1" x14ac:dyDescent="0.3">
      <c r="A40" s="1" t="s">
        <v>191</v>
      </c>
      <c r="B40" s="8" t="s">
        <v>192</v>
      </c>
      <c r="C40" s="3" t="str">
        <f>_xlfn.XLOOKUP(B40,'[1]daily break down'!$D:$D,'[1]daily break down'!$E:$E,"")</f>
        <v>Douala</v>
      </c>
      <c r="D40" s="1" t="s">
        <v>11</v>
      </c>
      <c r="E40" s="1" t="s">
        <v>12</v>
      </c>
      <c r="F40" s="3" t="s">
        <v>31</v>
      </c>
      <c r="G40" s="1" t="s">
        <v>32</v>
      </c>
      <c r="H40" s="34" t="str">
        <f>_xlfn.XLOOKUP(B40,[2]CALCULATION!$B:$B,[2]CALCULATION!$H:$H,"")</f>
        <v>ZTE</v>
      </c>
      <c r="I40" s="28">
        <v>42.642602152194577</v>
      </c>
      <c r="J40" s="28">
        <v>0</v>
      </c>
      <c r="K40" s="28">
        <v>0</v>
      </c>
      <c r="L40" s="28">
        <v>0</v>
      </c>
      <c r="M40" s="28">
        <v>0</v>
      </c>
      <c r="N40" s="28">
        <v>31.27787622741009</v>
      </c>
      <c r="O40" s="28">
        <v>0</v>
      </c>
      <c r="P40" s="28">
        <v>13.385993185573279</v>
      </c>
      <c r="Q40" s="28">
        <v>0</v>
      </c>
      <c r="R40" s="28">
        <v>0</v>
      </c>
      <c r="S40" s="94">
        <v>0</v>
      </c>
      <c r="T40" s="94">
        <f>_xlfn.XLOOKUP(B40,'[3]Nur des jours'!$B:$B,'[3]Nur des jours'!$U:$U,"")</f>
        <v>0.48160061980464214</v>
      </c>
      <c r="U40" s="94">
        <v>8.516499587652989</v>
      </c>
      <c r="V40" s="94">
        <v>0</v>
      </c>
      <c r="W40" s="94">
        <v>0.48160061980464208</v>
      </c>
      <c r="X40" s="94">
        <v>0</v>
      </c>
      <c r="Y40" s="94">
        <v>0</v>
      </c>
      <c r="Z40" s="94">
        <v>0</v>
      </c>
      <c r="AA40" s="94">
        <v>0</v>
      </c>
      <c r="AB40" s="94">
        <v>9.4494168642793337</v>
      </c>
      <c r="AC40" s="94">
        <f>_xlfn.XLOOKUP(B40,'[3]Nur des jours'!$B:$B,'[3]Nur des jours'!$N:$N,"")</f>
        <v>13.868556899607057</v>
      </c>
      <c r="AD40" s="94">
        <v>13.868556899607057</v>
      </c>
      <c r="AE40" s="94">
        <v>32.372936225315634</v>
      </c>
      <c r="AF40" s="94">
        <v>27.540622418066651</v>
      </c>
      <c r="AG40" s="94">
        <v>0</v>
      </c>
      <c r="AH40" s="94">
        <v>13.868556899607057</v>
      </c>
      <c r="AI40" s="49" t="s">
        <v>5559</v>
      </c>
      <c r="AJ40" s="49"/>
      <c r="AK40" s="48" t="str" cm="1">
        <f t="array" ref="AK40">IFERROR(_xlfn.IFS(
AM40="MPR ISSUE","PDH",
AM40="BSS Hardware Issue","BSS",
AM40="Sites strategiques, MLL, Pylone, etc.","ENVTECH",
AM40="AKTIVCO DEFAUT GE &amp; POWER Cabinet","AKTIVCO",
AM40="AKTIVCO Coupure ENEO &amp; Baisse de tension","AKTIVCO GRID ONLY",
AM40="Coupure ENEO &amp; Baisse de tension","IHS GRID ONLY",
AM40="Defaut GE &amp; POWER Cabinet","IHS",
AM40="Sharing","Partners",
AM40="Sites strategiques &amp; DataCenter","SST &amp; DC",
AM40="Exclu","Exclu",
AM40="SAT","SAT",
AM40="SPARE-ISSUE","SPARE-ISSUE",
AM40="Fiber CAmtel","TRANS_FO_CAMTEL",
AM40="Fiber AOF","Fiber AOF",
AM40="Projet OCM (HUAWEI)","TRAVAUX-HUAWEI",
AM40="Projet OCM (NOKIA)","TRAVAUX-NOKIA",
AM40="ACCESS-ISSUE","ACCESS-ISSUE",
AM40="Projet OCM (ZTE, NOKIA, autres projets)","TRAVAUX OCM",
AM40="No root CAuse","No root cause",
AM40="ODU HS","PDH",
AM40="IP &amp; VLAN","PDH",
AM40="Warehouse HUAWEI","SPARE-ISSUE",
AM40="SPARE-HS","SPARE-ISSUE",
AM40="Power Telco","BSS",AM40="no impacts","no impacts"
),"")</f>
        <v>AKTIVCO GRID ONLY</v>
      </c>
      <c r="AL40" s="48" t="str" cm="1">
        <f t="array" ref="AL40">IFERROR(_xlfn.IFS(
AM40="MPR ISSUE","TX ISSUE",
AM40="BSS Hardware Issue","RAN ISSUE",
AM40="Sites strategiques, MLL, Pylone, etc.","ENVTECH",
AM40="AKTIVCO DEFAUT GE &amp; POWER Cabinet","POWER ISSUE",
AM40="AKTIVCO Coupure ENEO &amp; Baisse de tension","POWER ISSUE",
AM40="Coupure ENEO &amp; Baisse de tension","POWER ISSUE",
AM40="Defaut GE &amp; POWER Cabinet","POWER ISSUE",
AM40="Sharing","POWER ISSUE",
AM40="Sites strategiques &amp; DataCenter","POWER ISSUE",
AM40="Exclu","Exclu",
AM40="SAT","TX ISSUE",
AM40="SPARE-ISSUE","SPARE-ISSUE",
AM40="Fiber CAmtel","TX ISSUE",
AM40="Fiber AOF","TX ISSUE",
AM40="Projet OCM (HUAWEI)","TRAVAUX-HUAWEI",
AM40="Projet OCM (NOKIA)","TRAVAUX -NOKIA",
AM40="ACCESS-ISSUE","ACCESS-ISSUE",
AM40="Projet OCM (ZTE, NOKIA, autres projets)","TRAVAUX OCM",
AM40="No root CAuse","No root cause",
AM40="ODU HS","TX ISSUE",
AM40="IP &amp; VLAN","TX ISSUE",
AM40="Warehouse HUAWEI","SPARE-ISSUE",
AM40="SPARE-HS","SPARE-ISSUE",
AM40="Power Telco","RAN ISSUE",AM40="no impacts","no impacts"
),"")</f>
        <v>POWER ISSUE</v>
      </c>
      <c r="AM40" s="67" t="s">
        <v>5327</v>
      </c>
      <c r="AN40" s="48" t="str" cm="1">
        <f t="array" ref="AN40">IFERROR(_xlfn.IFS(
AM40="MPR ISSUE","ACTIVE",
AM40="BSS Hardware Issue","ACTIVE",
AM40="Sites strategiques, MLL, Pylone, etc.","PASSIVE",
AM40="AKTIVCO DEFAUT GE &amp; POWER Cabinet","PASSIVE",
AM40="AKTIVCO Coupure ENEO &amp; Baisse de tension","PASSIVE",
AM40="Coupure ENEO &amp; Baisse de tension","PASSIVE",
AM40="Defaut GE &amp; POWER Cabinet","PASSIVE",
AM40="Sharing","PASSIVE",
AM40="Sites strategiques &amp; DataCenter","PASSIVE",
AM40="Exclu","Exclu",
AM40="SAT","ACTIVE",
AM40="SPARE-ISSUE","SPARE-ISSUE",
AM40="Fiber CAmtel","ACTIVE",
AM40="Fiber AOF","ACTIVE",
AM40="Projet OCM (HUAWEI)","PLANNED WORKS",
AM40="Projet OCM (NOKIA)","PLANNED WORKS",
AM40="ACCESS-ISSUE","ACCESS-ISSUE",
AM40="Projet OCM (ZTE, NOKIA, autres projets)","PLANNED WORKS",
AM40="No root CAuse","No root cause",
AM40="ODU HS","ACTIVE",
AM40="IP &amp; VLAN","ACTIVE",
AM40="Warehouse HUAWEI","SPARE-ISSUE",
AM40="SPARE-HS","SPARE-ISSUE",
AM40="Power Telco","ACTIVE", AM40="no impacts","no impacts"
),"")</f>
        <v>PASSIVE</v>
      </c>
      <c r="AO40" s="93" t="s">
        <v>5815</v>
      </c>
      <c r="AP40" s="127" t="str">
        <f>IFERROR(MID(AQ40, SEARCH("CTR_", AQ40), 7), IFERROR(MID(AQ40, SEARCH("SUO_", AQ40), 7), IFERROR(MID(AQ40, SEARCH("SUD_", AQ40), 7), IFERROR(MID(AQ40, SEARCH("NRO_", AQ40), 7), IFERROR(MID(AQ40, SEARCH("ADM_", AQ40), 7), IFERROR(MID(AQ40, SEARCH("NRD_", AQ40), 7), IFERROR(MID(AQ40, SEARCH("EXN_", AQ40), 7), IFERROR(MID(AQ40, SEARCH("LIT_", AQ40), 7), IFERROR(MID(AQ40, SEARCH("EST_", AQ40), 7), MID(AQ40, SEARCH("OST_",AQ40), 7))))))))))</f>
        <v>LIT_649</v>
      </c>
      <c r="AQ40" s="9" t="s">
        <v>6521</v>
      </c>
      <c r="AR40" s="17" t="s">
        <v>5537</v>
      </c>
      <c r="AS40" s="7" t="s">
        <v>6609</v>
      </c>
      <c r="AT40" s="6"/>
      <c r="AU40" s="7"/>
      <c r="AV40" s="3" t="s">
        <v>5537</v>
      </c>
      <c r="AW40" s="18" t="s">
        <v>5537</v>
      </c>
      <c r="AX40" s="18" t="s">
        <v>5537</v>
      </c>
      <c r="AY40" s="18" t="s">
        <v>5537</v>
      </c>
      <c r="AZ40" s="18" t="s">
        <v>5537</v>
      </c>
      <c r="BA40" s="18" t="s">
        <v>5537</v>
      </c>
      <c r="BB40" s="18" t="s">
        <v>5537</v>
      </c>
      <c r="BC40" s="18" t="s">
        <v>5537</v>
      </c>
      <c r="BD40" s="18" t="s">
        <v>5537</v>
      </c>
      <c r="BE40" s="18" t="s">
        <v>5537</v>
      </c>
      <c r="BF40" s="18" t="s">
        <v>5816</v>
      </c>
      <c r="BG40" s="18" t="s">
        <v>5817</v>
      </c>
      <c r="BH40" s="18" t="s">
        <v>5818</v>
      </c>
      <c r="BI40" s="9" t="s">
        <v>5537</v>
      </c>
      <c r="BJ40" s="14"/>
      <c r="BK40" s="14" t="s">
        <v>5537</v>
      </c>
      <c r="BL40" s="14" t="str">
        <f>_xlfn.XLOOKUP(B40,'[4]cell downs 18042026 17h'!$B:$B,'[4]cell downs 18042026 17h'!$B:$B,"")</f>
        <v/>
      </c>
      <c r="BM40" s="14" t="str">
        <f>_xlfn.XLOOKUP(B40,'[5]Cells Huawei 19042026 15h'!$B:$B,'[5]Cells Huawei 19042026 15h'!$B:$B,"")</f>
        <v/>
      </c>
      <c r="BN40" s="9" t="str">
        <f>_xlfn.XLOOKUP(B40,'[6]cells down 19042026 9H40'!$B:$B,'[6]cells down 19042026 9H40'!$B:$B,"")</f>
        <v/>
      </c>
      <c r="BO40" s="9" t="s">
        <v>192</v>
      </c>
      <c r="BP40" s="9" t="s">
        <v>12</v>
      </c>
      <c r="BQ40" s="115"/>
    </row>
    <row r="41" spans="1:69" s="9" customFormat="1" ht="24" customHeight="1" x14ac:dyDescent="0.3">
      <c r="A41" s="1" t="s">
        <v>47</v>
      </c>
      <c r="B41" s="8" t="s">
        <v>48</v>
      </c>
      <c r="C41" s="3" t="str">
        <f>_xlfn.XLOOKUP(B41,'[1]daily break down'!$D:$D,'[1]daily break down'!$E:$E,"")</f>
        <v>Yaounde</v>
      </c>
      <c r="D41" s="1" t="s">
        <v>21</v>
      </c>
      <c r="E41" s="1" t="s">
        <v>30</v>
      </c>
      <c r="F41" s="3" t="s">
        <v>37</v>
      </c>
      <c r="G41" s="1" t="s">
        <v>38</v>
      </c>
      <c r="H41" s="34" t="str">
        <f>_xlfn.XLOOKUP(B41,[2]CALCULATION!$B:$B,[2]CALCULATION!$H:$H,"")</f>
        <v>ZTE</v>
      </c>
      <c r="I41" s="28">
        <v>22.13276146938216</v>
      </c>
      <c r="J41" s="28">
        <v>0.41286422796939709</v>
      </c>
      <c r="K41" s="28">
        <v>0</v>
      </c>
      <c r="L41" s="28">
        <v>0</v>
      </c>
      <c r="M41" s="28">
        <v>0</v>
      </c>
      <c r="N41" s="28">
        <v>0</v>
      </c>
      <c r="O41" s="28">
        <v>0</v>
      </c>
      <c r="P41" s="28">
        <v>0</v>
      </c>
      <c r="Q41" s="28">
        <v>0</v>
      </c>
      <c r="R41" s="28">
        <v>0</v>
      </c>
      <c r="S41" s="94">
        <v>2.2890431266461775</v>
      </c>
      <c r="T41" s="94">
        <f>_xlfn.XLOOKUP(B41,'[3]Nur des jours'!$B:$B,'[3]Nur des jours'!$U:$U,"")</f>
        <v>0</v>
      </c>
      <c r="U41" s="94">
        <v>0</v>
      </c>
      <c r="V41" s="94">
        <v>0</v>
      </c>
      <c r="W41" s="94">
        <v>0</v>
      </c>
      <c r="X41" s="94">
        <v>1.442215773057903</v>
      </c>
      <c r="Y41" s="94">
        <v>0</v>
      </c>
      <c r="Z41" s="94">
        <v>0</v>
      </c>
      <c r="AA41" s="94">
        <v>0</v>
      </c>
      <c r="AB41" s="94">
        <v>0</v>
      </c>
      <c r="AC41" s="94">
        <f>_xlfn.XLOOKUP(B41,'[3]Nur des jours'!$B:$B,'[3]Nur des jours'!$N:$N,"")</f>
        <v>13.868556899607057</v>
      </c>
      <c r="AD41" s="94">
        <v>13.868556899607057</v>
      </c>
      <c r="AE41" s="94">
        <v>32.372936225315634</v>
      </c>
      <c r="AF41" s="94">
        <v>27.540622418066651</v>
      </c>
      <c r="AG41" s="94">
        <v>0</v>
      </c>
      <c r="AH41" s="94">
        <v>13.868556899607057</v>
      </c>
      <c r="AI41" s="49" t="s">
        <v>5559</v>
      </c>
      <c r="AJ41" s="49"/>
      <c r="AK41" s="48" t="str" cm="1">
        <f t="array" ref="AK41">IFERROR(_xlfn.IFS(
AM41="MPR ISSUE","PDH",
AM41="BSS Hardware Issue","BSS",
AM41="Sites strategiques, MLL, Pylone, etc.","ENVTECH",
AM41="AKTIVCO DEFAUT GE &amp; POWER Cabinet","AKTIVCO",
AM41="AKTIVCO Coupure ENEO &amp; Baisse de tension","AKTIVCO GRID ONLY",
AM41="Coupure ENEO &amp; Baisse de tension","IHS GRID ONLY",
AM41="Defaut GE &amp; POWER Cabinet","IHS",
AM41="Sharing","Partners",
AM41="Sites strategiques &amp; DataCenter","SST &amp; DC",
AM41="Exclu","Exclu",
AM41="SAT","SAT",
AM41="SPARE-ISSUE","SPARE-ISSUE",
AM41="Fiber CAmtel","TRANS_FO_CAMTEL",
AM41="Fiber AOF","Fiber AOF",
AM41="Projet OCM (HUAWEI)","TRAVAUX-HUAWEI",
AM41="Projet OCM (NOKIA)","TRAVAUX-NOKIA",
AM41="ACCESS-ISSUE","ACCESS-ISSUE",
AM41="Projet OCM (ZTE, NOKIA, autres projets)","TRAVAUX OCM",
AM41="No root CAuse","No root cause",
AM41="ODU HS","PDH",
AM41="IP &amp; VLAN","PDH",
AM41="Warehouse HUAWEI","SPARE-ISSUE",
AM41="SPARE-HS","SPARE-ISSUE",
AM41="Power Telco","BSS",AM41="no impacts","no impacts"
),"")</f>
        <v>SPARE-ISSUE</v>
      </c>
      <c r="AL41" s="48" t="str" cm="1">
        <f t="array" ref="AL41">IFERROR(_xlfn.IFS(
AM41="MPR ISSUE","TX ISSUE",
AM41="BSS Hardware Issue","RAN ISSUE",
AM41="Sites strategiques, MLL, Pylone, etc.","ENVTECH",
AM41="AKTIVCO DEFAUT GE &amp; POWER Cabinet","POWER ISSUE",
AM41="AKTIVCO Coupure ENEO &amp; Baisse de tension","POWER ISSUE",
AM41="Coupure ENEO &amp; Baisse de tension","POWER ISSUE",
AM41="Defaut GE &amp; POWER Cabinet","POWER ISSUE",
AM41="Sharing","POWER ISSUE",
AM41="Sites strategiques &amp; DataCenter","POWER ISSUE",
AM41="Exclu","Exclu",
AM41="SAT","TX ISSUE",
AM41="SPARE-ISSUE","SPARE-ISSUE",
AM41="Fiber CAmtel","TX ISSUE",
AM41="Fiber AOF","TX ISSUE",
AM41="Projet OCM (HUAWEI)","TRAVAUX-HUAWEI",
AM41="Projet OCM (NOKIA)","TRAVAUX -NOKIA",
AM41="ACCESS-ISSUE","ACCESS-ISSUE",
AM41="Projet OCM (ZTE, NOKIA, autres projets)","TRAVAUX OCM",
AM41="No root CAuse","No root cause",
AM41="ODU HS","TX ISSUE",
AM41="IP &amp; VLAN","TX ISSUE",
AM41="Warehouse HUAWEI","SPARE-ISSUE",
AM41="SPARE-HS","SPARE-ISSUE",
AM41="Power Telco","RAN ISSUE",AM41="no impacts","no impacts"
),"")</f>
        <v>SPARE-ISSUE</v>
      </c>
      <c r="AM41" s="67" t="s">
        <v>5336</v>
      </c>
      <c r="AN41" s="48" t="str" cm="1">
        <f t="array" ref="AN41">IFERROR(_xlfn.IFS(
AM41="MPR ISSUE","ACTIVE",
AM41="BSS Hardware Issue","ACTIVE",
AM41="Sites strategiques, MLL, Pylone, etc.","PASSIVE",
AM41="AKTIVCO DEFAUT GE &amp; POWER Cabinet","PASSIVE",
AM41="AKTIVCO Coupure ENEO &amp; Baisse de tension","PASSIVE",
AM41="Coupure ENEO &amp; Baisse de tension","PASSIVE",
AM41="Defaut GE &amp; POWER Cabinet","PASSIVE",
AM41="Sharing","PASSIVE",
AM41="Sites strategiques &amp; DataCenter","PASSIVE",
AM41="Exclu","Exclu",
AM41="SAT","ACTIVE",
AM41="SPARE-ISSUE","SPARE-ISSUE",
AM41="Fiber CAmtel","ACTIVE",
AM41="Fiber AOF","ACTIVE",
AM41="Projet OCM (HUAWEI)","PLANNED WORKS",
AM41="Projet OCM (NOKIA)","PLANNED WORKS",
AM41="ACCESS-ISSUE","ACCESS-ISSUE",
AM41="Projet OCM (ZTE, NOKIA, autres projets)","PLANNED WORKS",
AM41="No root CAuse","No root cause",
AM41="ODU HS","ACTIVE",
AM41="IP &amp; VLAN","ACTIVE",
AM41="Warehouse HUAWEI","SPARE-ISSUE",
AM41="SPARE-HS","SPARE-ISSUE",
AM41="Power Telco","ACTIVE", AM41="no impacts","no impacts"
),"")</f>
        <v>SPARE-ISSUE</v>
      </c>
      <c r="AO41" s="96" t="s">
        <v>6545</v>
      </c>
      <c r="AP41" s="127" t="str">
        <f>IFERROR(MID(AQ41, SEARCH("CTR_", AQ41), 7), IFERROR(MID(AQ41, SEARCH("SUO_", AQ41), 7), IFERROR(MID(AQ41, SEARCH("SUD_", AQ41), 7), IFERROR(MID(AQ41, SEARCH("NRO_", AQ41), 7), IFERROR(MID(AQ41, SEARCH("ADM_", AQ41), 7), IFERROR(MID(AQ41, SEARCH("NRD_", AQ41), 7), IFERROR(MID(AQ41, SEARCH("EXN_", AQ41), 7), IFERROR(MID(AQ41, SEARCH("LIT_", AQ41), 7), IFERROR(MID(AQ41, SEARCH("EST_", AQ41), 7), MID(AQ41, SEARCH("OST_",AQ41), 7))))))))))</f>
        <v>CTR_417</v>
      </c>
      <c r="AQ41" s="9" t="s">
        <v>6544</v>
      </c>
      <c r="AR41" s="17" t="s">
        <v>5537</v>
      </c>
      <c r="AS41" s="7" t="s">
        <v>6610</v>
      </c>
      <c r="AT41" s="6"/>
      <c r="AU41" s="7"/>
      <c r="AV41" s="3" t="s">
        <v>5537</v>
      </c>
      <c r="AW41" s="18" t="s">
        <v>5537</v>
      </c>
      <c r="AX41" s="18" t="s">
        <v>5537</v>
      </c>
      <c r="AY41" s="18" t="s">
        <v>5537</v>
      </c>
      <c r="AZ41" s="18" t="s">
        <v>5537</v>
      </c>
      <c r="BA41" s="18" t="s">
        <v>5537</v>
      </c>
      <c r="BB41" s="18" t="s">
        <v>5537</v>
      </c>
      <c r="BC41" s="18" t="s">
        <v>5537</v>
      </c>
      <c r="BD41" s="18" t="s">
        <v>5537</v>
      </c>
      <c r="BE41" s="18" t="s">
        <v>5537</v>
      </c>
      <c r="BF41" s="18" t="s">
        <v>5820</v>
      </c>
      <c r="BG41" s="18" t="s">
        <v>5821</v>
      </c>
      <c r="BH41" s="18" t="s">
        <v>5822</v>
      </c>
      <c r="BI41" s="9" t="s">
        <v>5537</v>
      </c>
      <c r="BJ41" s="14"/>
      <c r="BK41" s="14" t="s">
        <v>5537</v>
      </c>
      <c r="BL41" s="14" t="str">
        <f>_xlfn.XLOOKUP(B41,'[4]cell downs 18042026 17h'!$B:$B,'[4]cell downs 18042026 17h'!$B:$B,"")</f>
        <v/>
      </c>
      <c r="BM41" s="14" t="str">
        <f>_xlfn.XLOOKUP(B41,'[5]Cells Huawei 19042026 15h'!$B:$B,'[5]Cells Huawei 19042026 15h'!$B:$B,"")</f>
        <v/>
      </c>
      <c r="BN41" s="9" t="str">
        <f>_xlfn.XLOOKUP(B41,'[6]cells down 19042026 9H40'!$B:$B,'[6]cells down 19042026 9H40'!$B:$B,"")</f>
        <v/>
      </c>
      <c r="BO41" s="9" t="s">
        <v>5537</v>
      </c>
      <c r="BP41" s="9" t="s">
        <v>5537</v>
      </c>
      <c r="BQ41" s="115"/>
    </row>
    <row r="42" spans="1:69" s="9" customFormat="1" ht="18.45" customHeight="1" x14ac:dyDescent="0.3">
      <c r="A42" s="1" t="s">
        <v>118</v>
      </c>
      <c r="B42" s="1" t="s">
        <v>119</v>
      </c>
      <c r="C42" s="3" t="str">
        <f>_xlfn.XLOOKUP(B42,'[1]daily break down'!$D:$D,'[1]daily break down'!$E:$E,"")</f>
        <v>Douala</v>
      </c>
      <c r="D42" s="1" t="s">
        <v>21</v>
      </c>
      <c r="E42" s="1" t="s">
        <v>30</v>
      </c>
      <c r="F42" s="3" t="s">
        <v>31</v>
      </c>
      <c r="G42" s="1" t="s">
        <v>32</v>
      </c>
      <c r="H42" s="34" t="str">
        <f>_xlfn.XLOOKUP(B42,[2]CALCULATION!$B:$B,[2]CALCULATION!$H:$H,"")</f>
        <v>ZTE</v>
      </c>
      <c r="I42" s="28">
        <v>28.954821606412636</v>
      </c>
      <c r="J42" s="28">
        <v>31.4269596470652</v>
      </c>
      <c r="K42" s="28">
        <v>27.418953837110092</v>
      </c>
      <c r="L42" s="28">
        <v>25.985637768132563</v>
      </c>
      <c r="M42" s="28">
        <v>39.527634383748101</v>
      </c>
      <c r="N42" s="28">
        <v>35.308372071123436</v>
      </c>
      <c r="O42" s="28">
        <v>29.162225732165645</v>
      </c>
      <c r="P42" s="28">
        <v>28.579464548144728</v>
      </c>
      <c r="Q42" s="28">
        <v>25.403768338027525</v>
      </c>
      <c r="R42" s="28">
        <v>29.19416835743209</v>
      </c>
      <c r="S42" s="94">
        <v>26.396236941155653</v>
      </c>
      <c r="T42" s="94">
        <f>_xlfn.XLOOKUP(B42,'[3]Nur des jours'!$B:$B,'[3]Nur des jours'!$U:$U,"")</f>
        <v>22.973542731420842</v>
      </c>
      <c r="U42" s="94">
        <v>29.444626362243277</v>
      </c>
      <c r="V42" s="94">
        <v>26.883259424768784</v>
      </c>
      <c r="W42" s="94">
        <v>22.973542731420842</v>
      </c>
      <c r="X42" s="94">
        <v>26.516124337605191</v>
      </c>
      <c r="Y42" s="94">
        <v>25.787953760062553</v>
      </c>
      <c r="Z42" s="94">
        <v>27.385102858463672</v>
      </c>
      <c r="AA42" s="94">
        <v>29.138665593708357</v>
      </c>
      <c r="AB42" s="94">
        <v>25.896355366075689</v>
      </c>
      <c r="AC42" s="94">
        <f>_xlfn.XLOOKUP(B42,'[3]Nur des jours'!$B:$B,'[3]Nur des jours'!$N:$N,"")</f>
        <v>13.868556899607057</v>
      </c>
      <c r="AD42" s="94">
        <v>13.868556899607057</v>
      </c>
      <c r="AE42" s="94">
        <v>32.372936225315634</v>
      </c>
      <c r="AF42" s="94">
        <v>27.540622418066651</v>
      </c>
      <c r="AG42" s="94">
        <v>0</v>
      </c>
      <c r="AH42" s="94">
        <v>13.868556899607057</v>
      </c>
      <c r="AI42" s="49" t="s">
        <v>5559</v>
      </c>
      <c r="AJ42" s="49"/>
      <c r="AK42" s="48" t="str" cm="1">
        <f t="array" ref="AK42">IFERROR(_xlfn.IFS(
AM42="MPR ISSUE","PDH",
AM42="BSS Hardware Issue","BSS",
AM42="Sites strategiques, MLL, Pylone, etc.","ENVTECH",
AM42="AKTIVCO DEFAUT GE &amp; POWER Cabinet","AKTIVCO",
AM42="AKTIVCO Coupure ENEO &amp; Baisse de tension","AKTIVCO GRID ONLY",
AM42="Coupure ENEO &amp; Baisse de tension","IHS GRID ONLY",
AM42="Defaut GE &amp; POWER Cabinet","IHS",
AM42="Sharing","Partners",
AM42="Sites strategiques &amp; DataCenter","SST &amp; DC",
AM42="Exclu","Exclu",
AM42="SAT","SAT",
AM42="SPARE-ISSUE","SPARE-ISSUE",
AM42="Fiber CAmtel","TRANS_FO_CAMTEL",
AM42="Fiber AOF","Fiber AOF",
AM42="Projet OCM (HUAWEI)","TRAVAUX-HUAWEI",
AM42="Projet OCM (NOKIA)","TRAVAUX-NOKIA",
AM42="ACCESS-ISSUE","ACCESS-ISSUE",
AM42="Projet OCM (ZTE, NOKIA, autres projets)","TRAVAUX OCM",
AM42="No root CAuse","No root cause",
AM42="ODU HS","PDH",
AM42="IP &amp; VLAN","PDH",
AM42="Warehouse HUAWEI","SPARE-ISSUE",
AM42="SPARE-HS","SPARE-ISSUE",
AM42="Power Telco","BSS",AM42="no impacts","no impacts"
),"")</f>
        <v>AKTIVCO GRID ONLY</v>
      </c>
      <c r="AL42" s="48" t="str" cm="1">
        <f t="array" ref="AL42">IFERROR(_xlfn.IFS(
AM42="MPR ISSUE","TX ISSUE",
AM42="BSS Hardware Issue","RAN ISSUE",
AM42="Sites strategiques, MLL, Pylone, etc.","ENVTECH",
AM42="AKTIVCO DEFAUT GE &amp; POWER Cabinet","POWER ISSUE",
AM42="AKTIVCO Coupure ENEO &amp; Baisse de tension","POWER ISSUE",
AM42="Coupure ENEO &amp; Baisse de tension","POWER ISSUE",
AM42="Defaut GE &amp; POWER Cabinet","POWER ISSUE",
AM42="Sharing","POWER ISSUE",
AM42="Sites strategiques &amp; DataCenter","POWER ISSUE",
AM42="Exclu","Exclu",
AM42="SAT","TX ISSUE",
AM42="SPARE-ISSUE","SPARE-ISSUE",
AM42="Fiber CAmtel","TX ISSUE",
AM42="Fiber AOF","TX ISSUE",
AM42="Projet OCM (HUAWEI)","TRAVAUX-HUAWEI",
AM42="Projet OCM (NOKIA)","TRAVAUX -NOKIA",
AM42="ACCESS-ISSUE","ACCESS-ISSUE",
AM42="Projet OCM (ZTE, NOKIA, autres projets)","TRAVAUX OCM",
AM42="No root CAuse","No root cause",
AM42="ODU HS","TX ISSUE",
AM42="IP &amp; VLAN","TX ISSUE",
AM42="Warehouse HUAWEI","SPARE-ISSUE",
AM42="SPARE-HS","SPARE-ISSUE",
AM42="Power Telco","RAN ISSUE",AM42="no impacts","no impacts"
),"")</f>
        <v>POWER ISSUE</v>
      </c>
      <c r="AM42" s="67" t="s">
        <v>5327</v>
      </c>
      <c r="AN42" s="48" t="str" cm="1">
        <f t="array" ref="AN42">IFERROR(_xlfn.IFS(
AM42="MPR ISSUE","ACTIVE",
AM42="BSS Hardware Issue","ACTIVE",
AM42="Sites strategiques, MLL, Pylone, etc.","PASSIVE",
AM42="AKTIVCO DEFAUT GE &amp; POWER Cabinet","PASSIVE",
AM42="AKTIVCO Coupure ENEO &amp; Baisse de tension","PASSIVE",
AM42="Coupure ENEO &amp; Baisse de tension","PASSIVE",
AM42="Defaut GE &amp; POWER Cabinet","PASSIVE",
AM42="Sharing","PASSIVE",
AM42="Sites strategiques &amp; DataCenter","PASSIVE",
AM42="Exclu","Exclu",
AM42="SAT","ACTIVE",
AM42="SPARE-ISSUE","SPARE-ISSUE",
AM42="Fiber CAmtel","ACTIVE",
AM42="Fiber AOF","ACTIVE",
AM42="Projet OCM (HUAWEI)","PLANNED WORKS",
AM42="Projet OCM (NOKIA)","PLANNED WORKS",
AM42="ACCESS-ISSUE","ACCESS-ISSUE",
AM42="Projet OCM (ZTE, NOKIA, autres projets)","PLANNED WORKS",
AM42="No root CAuse","No root cause",
AM42="ODU HS","ACTIVE",
AM42="IP &amp; VLAN","ACTIVE",
AM42="Warehouse HUAWEI","SPARE-ISSUE",
AM42="SPARE-HS","SPARE-ISSUE",
AM42="Power Telco","ACTIVE", AM42="no impacts","no impacts"
),"")</f>
        <v>PASSIVE</v>
      </c>
      <c r="AO42" s="93" t="s">
        <v>5829</v>
      </c>
      <c r="AP42" s="101" t="str">
        <f t="shared" ref="AP42:AP47" si="2">B42</f>
        <v>LIT_613</v>
      </c>
      <c r="AR42" s="17" t="s">
        <v>5537</v>
      </c>
      <c r="AS42" s="7" t="s">
        <v>6593</v>
      </c>
      <c r="AT42" s="6"/>
      <c r="AU42" s="7"/>
      <c r="AV42" s="3" t="s">
        <v>5537</v>
      </c>
      <c r="AW42" s="18" t="s">
        <v>5537</v>
      </c>
      <c r="AX42" s="18" t="s">
        <v>5537</v>
      </c>
      <c r="AY42" s="18" t="s">
        <v>5537</v>
      </c>
      <c r="AZ42" s="18" t="s">
        <v>5830</v>
      </c>
      <c r="BA42" s="18" t="s">
        <v>5830</v>
      </c>
      <c r="BB42" s="18" t="s">
        <v>5830</v>
      </c>
      <c r="BC42" s="18" t="s">
        <v>5537</v>
      </c>
      <c r="BD42" s="18" t="s">
        <v>5537</v>
      </c>
      <c r="BE42" s="18" t="s">
        <v>5537</v>
      </c>
      <c r="BF42" s="18" t="s">
        <v>5831</v>
      </c>
      <c r="BG42" s="18" t="s">
        <v>5832</v>
      </c>
      <c r="BH42" s="18" t="s">
        <v>5833</v>
      </c>
      <c r="BI42" s="9" t="s">
        <v>5537</v>
      </c>
      <c r="BJ42" s="14"/>
      <c r="BK42" s="14" t="s">
        <v>5537</v>
      </c>
      <c r="BL42" s="14" t="str">
        <f>_xlfn.XLOOKUP(B42,'[4]cell downs 18042026 17h'!$B:$B,'[4]cell downs 18042026 17h'!$B:$B,"")</f>
        <v/>
      </c>
      <c r="BM42" s="14" t="str">
        <f>_xlfn.XLOOKUP(B42,'[5]Cells Huawei 19042026 15h'!$B:$B,'[5]Cells Huawei 19042026 15h'!$B:$B,"")</f>
        <v/>
      </c>
      <c r="BN42" s="9" t="str">
        <f>_xlfn.XLOOKUP(B42,'[6]cells down 19042026 9H40'!$B:$B,'[6]cells down 19042026 9H40'!$B:$B,"")</f>
        <v>LIT_613</v>
      </c>
      <c r="BO42" s="9" t="s">
        <v>5537</v>
      </c>
      <c r="BP42" s="9" t="s">
        <v>5537</v>
      </c>
      <c r="BQ42" s="115"/>
    </row>
    <row r="43" spans="1:69" s="9" customFormat="1" x14ac:dyDescent="0.3">
      <c r="A43" s="1" t="s">
        <v>745</v>
      </c>
      <c r="B43" s="8" t="s">
        <v>746</v>
      </c>
      <c r="C43" s="3" t="str">
        <f>_xlfn.XLOOKUP(B43,'[1]daily break down'!$D:$D,'[1]daily break down'!$E:$E,"")</f>
        <v>Yaounde</v>
      </c>
      <c r="D43" s="1" t="s">
        <v>11</v>
      </c>
      <c r="E43" s="1" t="s">
        <v>145</v>
      </c>
      <c r="F43" s="3" t="s">
        <v>37</v>
      </c>
      <c r="G43" s="1" t="s">
        <v>38</v>
      </c>
      <c r="H43" s="34" t="str">
        <f>_xlfn.XLOOKUP(B43,[2]CALCULATION!$B:$B,[2]CALCULATION!$H:$H,"")</f>
        <v>ZTE</v>
      </c>
      <c r="I43" s="28">
        <v>1.9369786806607827</v>
      </c>
      <c r="J43" s="28">
        <v>0</v>
      </c>
      <c r="K43" s="28">
        <v>0</v>
      </c>
      <c r="L43" s="28">
        <v>0</v>
      </c>
      <c r="M43" s="28">
        <v>0</v>
      </c>
      <c r="N43" s="28">
        <v>0</v>
      </c>
      <c r="O43" s="28">
        <v>0</v>
      </c>
      <c r="P43" s="28">
        <v>0</v>
      </c>
      <c r="Q43" s="28">
        <v>0</v>
      </c>
      <c r="R43" s="28">
        <v>0</v>
      </c>
      <c r="S43" s="94">
        <v>5.4716415120722077</v>
      </c>
      <c r="T43" s="94">
        <f>_xlfn.XLOOKUP(B43,'[3]Nur des jours'!$B:$B,'[3]Nur des jours'!$U:$U,"")</f>
        <v>0</v>
      </c>
      <c r="U43" s="94">
        <v>0</v>
      </c>
      <c r="V43" s="94">
        <v>0</v>
      </c>
      <c r="W43" s="94">
        <v>0</v>
      </c>
      <c r="X43" s="94">
        <v>1.1005670128098672</v>
      </c>
      <c r="Y43" s="94">
        <v>0</v>
      </c>
      <c r="Z43" s="94">
        <v>0</v>
      </c>
      <c r="AA43" s="94">
        <v>0</v>
      </c>
      <c r="AB43" s="94">
        <v>0</v>
      </c>
      <c r="AC43" s="94">
        <f>_xlfn.XLOOKUP(B43,'[3]Nur des jours'!$B:$B,'[3]Nur des jours'!$N:$N,"")</f>
        <v>13.868556899607057</v>
      </c>
      <c r="AD43" s="94">
        <v>13.868556899607057</v>
      </c>
      <c r="AE43" s="94">
        <v>32.372936225315634</v>
      </c>
      <c r="AF43" s="94">
        <v>27.540622418066651</v>
      </c>
      <c r="AG43" s="94">
        <v>0</v>
      </c>
      <c r="AH43" s="94">
        <v>13.868556899607057</v>
      </c>
      <c r="AI43" s="49" t="s">
        <v>5559</v>
      </c>
      <c r="AJ43" s="49"/>
      <c r="AK43" s="48" t="str" cm="1">
        <f t="array" ref="AK43">IFERROR(_xlfn.IFS(
AM43="MPR ISSUE","PDH",
AM43="BSS Hardware Issue","BSS",
AM43="Sites strategiques, MLL, Pylone, etc.","ENVTECH",
AM43="AKTIVCO DEFAUT GE &amp; POWER Cabinet","AKTIVCO",
AM43="AKTIVCO Coupure ENEO &amp; Baisse de tension","AKTIVCO GRID ONLY",
AM43="Coupure ENEO &amp; Baisse de tension","IHS GRID ONLY",
AM43="Defaut GE &amp; POWER Cabinet","IHS",
AM43="Sharing","Partners",
AM43="Sites strategiques &amp; DataCenter","SST &amp; DC",
AM43="Exclu","Exclu",
AM43="SAT","SAT",
AM43="SPARE-ISSUE","SPARE-ISSUE",
AM43="Fiber CAmtel","TRANS_FO_CAMTEL",
AM43="Fiber AOF","Fiber AOF",
AM43="Projet OCM (HUAWEI)","TRAVAUX-HUAWEI",
AM43="Projet OCM (NOKIA)","TRAVAUX-NOKIA",
AM43="ACCESS-ISSUE","ACCESS-ISSUE",
AM43="Projet OCM (ZTE, NOKIA, autres projets)","TRAVAUX OCM",
AM43="No root CAuse","No root cause",
AM43="ODU HS","PDH",
AM43="IP &amp; VLAN","PDH",
AM43="Warehouse HUAWEI","SPARE-ISSUE",
AM43="SPARE-HS","SPARE-ISSUE",
AM43="Power Telco","BSS",AM43="no impacts","no impacts"
),"")</f>
        <v>PDH</v>
      </c>
      <c r="AL43" s="48" t="str" cm="1">
        <f t="array" ref="AL43">IFERROR(_xlfn.IFS(
AM43="MPR ISSUE","TX ISSUE",
AM43="BSS Hardware Issue","RAN ISSUE",
AM43="Sites strategiques, MLL, Pylone, etc.","ENVTECH",
AM43="AKTIVCO DEFAUT GE &amp; POWER Cabinet","POWER ISSUE",
AM43="AKTIVCO Coupure ENEO &amp; Baisse de tension","POWER ISSUE",
AM43="Coupure ENEO &amp; Baisse de tension","POWER ISSUE",
AM43="Defaut GE &amp; POWER Cabinet","POWER ISSUE",
AM43="Sharing","POWER ISSUE",
AM43="Sites strategiques &amp; DataCenter","POWER ISSUE",
AM43="Exclu","Exclu",
AM43="SAT","TX ISSUE",
AM43="SPARE-ISSUE","SPARE-ISSUE",
AM43="Fiber CAmtel","TX ISSUE",
AM43="Fiber AOF","TX ISSUE",
AM43="Projet OCM (HUAWEI)","TRAVAUX-HUAWEI",
AM43="Projet OCM (NOKIA)","TRAVAUX -NOKIA",
AM43="ACCESS-ISSUE","ACCESS-ISSUE",
AM43="Projet OCM (ZTE, NOKIA, autres projets)","TRAVAUX OCM",
AM43="No root CAuse","No root cause",
AM43="ODU HS","TX ISSUE",
AM43="IP &amp; VLAN","TX ISSUE",
AM43="Warehouse HUAWEI","SPARE-ISSUE",
AM43="SPARE-HS","SPARE-ISSUE",
AM43="Power Telco","RAN ISSUE",AM43="no impacts","no impacts"
),"")</f>
        <v>TX ISSUE</v>
      </c>
      <c r="AM43" s="67" t="s">
        <v>6537</v>
      </c>
      <c r="AN43" s="48" t="str" cm="1">
        <f t="array" ref="AN43">IFERROR(_xlfn.IFS(
AM43="MPR ISSUE","ACTIVE",
AM43="BSS Hardware Issue","ACTIVE",
AM43="Sites strategiques, MLL, Pylone, etc.","PASSIVE",
AM43="AKTIVCO DEFAUT GE &amp; POWER Cabinet","PASSIVE",
AM43="AKTIVCO Coupure ENEO &amp; Baisse de tension","PASSIVE",
AM43="Coupure ENEO &amp; Baisse de tension","PASSIVE",
AM43="Defaut GE &amp; POWER Cabinet","PASSIVE",
AM43="Sharing","PASSIVE",
AM43="Sites strategiques &amp; DataCenter","PASSIVE",
AM43="Exclu","Exclu",
AM43="SAT","ACTIVE",
AM43="SPARE-ISSUE","SPARE-ISSUE",
AM43="Fiber CAmtel","ACTIVE",
AM43="Fiber AOF","ACTIVE",
AM43="Projet OCM (HUAWEI)","PLANNED WORKS",
AM43="Projet OCM (NOKIA)","PLANNED WORKS",
AM43="ACCESS-ISSUE","ACCESS-ISSUE",
AM43="Projet OCM (ZTE, NOKIA, autres projets)","PLANNED WORKS",
AM43="No root CAuse","No root cause",
AM43="ODU HS","ACTIVE",
AM43="IP &amp; VLAN","ACTIVE",
AM43="Warehouse HUAWEI","SPARE-ISSUE",
AM43="SPARE-HS","SPARE-ISSUE",
AM43="Power Telco","ACTIVE", AM43="no impacts","no impacts"
),"")</f>
        <v>ACTIVE</v>
      </c>
      <c r="AO43" s="93" t="s">
        <v>5834</v>
      </c>
      <c r="AP43" s="101" t="str">
        <f t="shared" si="2"/>
        <v>CTR_417</v>
      </c>
      <c r="AR43" s="17" t="s">
        <v>5537</v>
      </c>
      <c r="AS43" s="7" t="s">
        <v>6611</v>
      </c>
      <c r="AT43" s="6"/>
      <c r="AU43" s="7"/>
      <c r="AV43" s="3" t="s">
        <v>5537</v>
      </c>
      <c r="AW43" s="18" t="s">
        <v>5537</v>
      </c>
      <c r="AX43" s="18" t="s">
        <v>5537</v>
      </c>
      <c r="AY43" s="18" t="s">
        <v>5537</v>
      </c>
      <c r="AZ43" s="18" t="s">
        <v>5537</v>
      </c>
      <c r="BA43" s="18" t="s">
        <v>5537</v>
      </c>
      <c r="BB43" s="18" t="s">
        <v>5537</v>
      </c>
      <c r="BC43" s="18" t="s">
        <v>5537</v>
      </c>
      <c r="BD43" s="18" t="s">
        <v>5537</v>
      </c>
      <c r="BE43" s="18" t="s">
        <v>5537</v>
      </c>
      <c r="BF43" s="18" t="s">
        <v>5835</v>
      </c>
      <c r="BG43" s="18" t="s">
        <v>5836</v>
      </c>
      <c r="BH43" s="18" t="s">
        <v>5837</v>
      </c>
      <c r="BI43" s="9" t="s">
        <v>5537</v>
      </c>
      <c r="BJ43" s="14"/>
      <c r="BK43" s="14" t="s">
        <v>5537</v>
      </c>
      <c r="BL43" s="14" t="str">
        <f>_xlfn.XLOOKUP(B43,'[4]cell downs 18042026 17h'!$B:$B,'[4]cell downs 18042026 17h'!$B:$B,"")</f>
        <v/>
      </c>
      <c r="BM43" s="14" t="str">
        <f>_xlfn.XLOOKUP(B43,'[5]Cells Huawei 19042026 15h'!$B:$B,'[5]Cells Huawei 19042026 15h'!$B:$B,"")</f>
        <v/>
      </c>
      <c r="BN43" s="9" t="str">
        <f>_xlfn.XLOOKUP(B43,'[6]cells down 19042026 9H40'!$B:$B,'[6]cells down 19042026 9H40'!$B:$B,"")</f>
        <v/>
      </c>
      <c r="BO43" s="9" t="s">
        <v>746</v>
      </c>
      <c r="BP43" s="9" t="s">
        <v>594</v>
      </c>
      <c r="BQ43" s="115"/>
    </row>
    <row r="44" spans="1:69" s="9" customFormat="1" x14ac:dyDescent="0.3">
      <c r="A44" s="1" t="s">
        <v>366</v>
      </c>
      <c r="B44" s="8" t="s">
        <v>367</v>
      </c>
      <c r="C44" s="3" t="str">
        <f>_xlfn.XLOOKUP(B44,'[1]daily break down'!$D:$D,'[1]daily break down'!$E:$E,"")</f>
        <v>Douala</v>
      </c>
      <c r="D44" s="1" t="s">
        <v>21</v>
      </c>
      <c r="E44" s="1" t="s">
        <v>125</v>
      </c>
      <c r="F44" s="3" t="s">
        <v>31</v>
      </c>
      <c r="G44" s="1" t="s">
        <v>32</v>
      </c>
      <c r="H44" s="34" t="str">
        <f>_xlfn.XLOOKUP(B44,[2]CALCULATION!$B:$B,[2]CALCULATION!$H:$H,"")</f>
        <v>ZTE</v>
      </c>
      <c r="I44" s="28">
        <v>27.368159534062141</v>
      </c>
      <c r="J44" s="28">
        <v>0</v>
      </c>
      <c r="K44" s="28">
        <v>0</v>
      </c>
      <c r="L44" s="28">
        <v>0</v>
      </c>
      <c r="M44" s="28">
        <v>0</v>
      </c>
      <c r="N44" s="28">
        <v>20.372457074533511</v>
      </c>
      <c r="O44" s="28">
        <v>0</v>
      </c>
      <c r="P44" s="28">
        <v>10.16378309120431</v>
      </c>
      <c r="Q44" s="28">
        <v>0</v>
      </c>
      <c r="R44" s="28">
        <v>0</v>
      </c>
      <c r="S44" s="94">
        <v>0</v>
      </c>
      <c r="T44" s="94">
        <f>_xlfn.XLOOKUP(B44,'[3]Nur des jours'!$B:$B,'[3]Nur des jours'!$U:$U,"")</f>
        <v>0.30465880781775673</v>
      </c>
      <c r="U44" s="94">
        <v>6.2359281232075734</v>
      </c>
      <c r="V44" s="94">
        <v>0</v>
      </c>
      <c r="W44" s="94">
        <v>0.30465880781775673</v>
      </c>
      <c r="X44" s="94">
        <v>0</v>
      </c>
      <c r="Y44" s="94">
        <v>0</v>
      </c>
      <c r="Z44" s="94">
        <v>0</v>
      </c>
      <c r="AA44" s="94">
        <v>0</v>
      </c>
      <c r="AB44" s="94">
        <v>6.9520778579642899</v>
      </c>
      <c r="AC44" s="94">
        <f>_xlfn.XLOOKUP(B44,'[3]Nur des jours'!$B:$B,'[3]Nur des jours'!$N:$N,"")</f>
        <v>13.868556899607057</v>
      </c>
      <c r="AD44" s="94">
        <v>13.868556899607057</v>
      </c>
      <c r="AE44" s="94">
        <v>32.372936225315634</v>
      </c>
      <c r="AF44" s="94">
        <v>27.540622418066651</v>
      </c>
      <c r="AG44" s="94">
        <v>0</v>
      </c>
      <c r="AH44" s="94">
        <v>13.868556899607057</v>
      </c>
      <c r="AI44" s="49" t="s">
        <v>5559</v>
      </c>
      <c r="AJ44" s="49"/>
      <c r="AK44" s="48" t="str" cm="1">
        <f t="array" ref="AK44">IFERROR(_xlfn.IFS(
AM44="MPR ISSUE","PDH",
AM44="BSS Hardware Issue","BSS",
AM44="Sites strategiques, MLL, Pylone, etc.","ENVTECH",
AM44="AKTIVCO DEFAUT GE &amp; POWER Cabinet","AKTIVCO",
AM44="AKTIVCO Coupure ENEO &amp; Baisse de tension","AKTIVCO GRID ONLY",
AM44="Coupure ENEO &amp; Baisse de tension","IHS GRID ONLY",
AM44="Defaut GE &amp; POWER Cabinet","IHS",
AM44="Sharing","Partners",
AM44="Sites strategiques &amp; DataCenter","SST &amp; DC",
AM44="Exclu","Exclu",
AM44="SAT","SAT",
AM44="SPARE-ISSUE","SPARE-ISSUE",
AM44="Fiber CAmtel","TRANS_FO_CAMTEL",
AM44="Fiber AOF","Fiber AOF",
AM44="Projet OCM (HUAWEI)","TRAVAUX-HUAWEI",
AM44="Projet OCM (NOKIA)","TRAVAUX-NOKIA",
AM44="ACCESS-ISSUE","ACCESS-ISSUE",
AM44="Projet OCM (ZTE, NOKIA, autres projets)","TRAVAUX OCM",
AM44="No root CAuse","No root cause",
AM44="ODU HS","PDH",
AM44="IP &amp; VLAN","PDH",
AM44="Warehouse HUAWEI","SPARE-ISSUE",
AM44="SPARE-HS","SPARE-ISSUE",
AM44="Power Telco","BSS",AM44="no impacts","no impacts"
),"")</f>
        <v>AKTIVCO GRID ONLY</v>
      </c>
      <c r="AL44" s="48" t="str" cm="1">
        <f t="array" ref="AL44">IFERROR(_xlfn.IFS(
AM44="MPR ISSUE","TX ISSUE",
AM44="BSS Hardware Issue","RAN ISSUE",
AM44="Sites strategiques, MLL, Pylone, etc.","ENVTECH",
AM44="AKTIVCO DEFAUT GE &amp; POWER Cabinet","POWER ISSUE",
AM44="AKTIVCO Coupure ENEO &amp; Baisse de tension","POWER ISSUE",
AM44="Coupure ENEO &amp; Baisse de tension","POWER ISSUE",
AM44="Defaut GE &amp; POWER Cabinet","POWER ISSUE",
AM44="Sharing","POWER ISSUE",
AM44="Sites strategiques &amp; DataCenter","POWER ISSUE",
AM44="Exclu","Exclu",
AM44="SAT","TX ISSUE",
AM44="SPARE-ISSUE","SPARE-ISSUE",
AM44="Fiber CAmtel","TX ISSUE",
AM44="Fiber AOF","TX ISSUE",
AM44="Projet OCM (HUAWEI)","TRAVAUX-HUAWEI",
AM44="Projet OCM (NOKIA)","TRAVAUX -NOKIA",
AM44="ACCESS-ISSUE","ACCESS-ISSUE",
AM44="Projet OCM (ZTE, NOKIA, autres projets)","TRAVAUX OCM",
AM44="No root CAuse","No root cause",
AM44="ODU HS","TX ISSUE",
AM44="IP &amp; VLAN","TX ISSUE",
AM44="Warehouse HUAWEI","SPARE-ISSUE",
AM44="SPARE-HS","SPARE-ISSUE",
AM44="Power Telco","RAN ISSUE",AM44="no impacts","no impacts"
),"")</f>
        <v>POWER ISSUE</v>
      </c>
      <c r="AM44" s="67" t="s">
        <v>5327</v>
      </c>
      <c r="AN44" s="48" t="str" cm="1">
        <f t="array" ref="AN44">IFERROR(_xlfn.IFS(
AM44="MPR ISSUE","ACTIVE",
AM44="BSS Hardware Issue","ACTIVE",
AM44="Sites strategiques, MLL, Pylone, etc.","PASSIVE",
AM44="AKTIVCO DEFAUT GE &amp; POWER Cabinet","PASSIVE",
AM44="AKTIVCO Coupure ENEO &amp; Baisse de tension","PASSIVE",
AM44="Coupure ENEO &amp; Baisse de tension","PASSIVE",
AM44="Defaut GE &amp; POWER Cabinet","PASSIVE",
AM44="Sharing","PASSIVE",
AM44="Sites strategiques &amp; DataCenter","PASSIVE",
AM44="Exclu","Exclu",
AM44="SAT","ACTIVE",
AM44="SPARE-ISSUE","SPARE-ISSUE",
AM44="Fiber CAmtel","ACTIVE",
AM44="Fiber AOF","ACTIVE",
AM44="Projet OCM (HUAWEI)","PLANNED WORKS",
AM44="Projet OCM (NOKIA)","PLANNED WORKS",
AM44="ACCESS-ISSUE","ACCESS-ISSUE",
AM44="Projet OCM (ZTE, NOKIA, autres projets)","PLANNED WORKS",
AM44="No root CAuse","No root cause",
AM44="ODU HS","ACTIVE",
AM44="IP &amp; VLAN","ACTIVE",
AM44="Warehouse HUAWEI","SPARE-ISSUE",
AM44="SPARE-HS","SPARE-ISSUE",
AM44="Power Telco","ACTIVE", AM44="no impacts","no impacts"
),"")</f>
        <v>PASSIVE</v>
      </c>
      <c r="AO44" s="93" t="s">
        <v>5845</v>
      </c>
      <c r="AP44" s="101" t="str">
        <f t="shared" si="2"/>
        <v>LIT_649</v>
      </c>
      <c r="AR44" s="17" t="s">
        <v>5537</v>
      </c>
      <c r="AS44" s="7" t="s">
        <v>6612</v>
      </c>
      <c r="AT44" s="6"/>
      <c r="AU44" s="7"/>
      <c r="AV44" s="3" t="s">
        <v>5537</v>
      </c>
      <c r="AW44" s="18" t="s">
        <v>5537</v>
      </c>
      <c r="AX44" s="18" t="s">
        <v>5537</v>
      </c>
      <c r="AY44" s="18" t="s">
        <v>5537</v>
      </c>
      <c r="AZ44" s="18" t="s">
        <v>5537</v>
      </c>
      <c r="BA44" s="18" t="s">
        <v>5537</v>
      </c>
      <c r="BB44" s="18" t="s">
        <v>5537</v>
      </c>
      <c r="BC44" s="18" t="s">
        <v>5537</v>
      </c>
      <c r="BD44" s="18" t="s">
        <v>5537</v>
      </c>
      <c r="BE44" s="18" t="s">
        <v>5537</v>
      </c>
      <c r="BF44" s="18" t="s">
        <v>5846</v>
      </c>
      <c r="BG44" s="18" t="s">
        <v>5847</v>
      </c>
      <c r="BH44" s="18" t="s">
        <v>5848</v>
      </c>
      <c r="BI44" s="9" t="s">
        <v>5537</v>
      </c>
      <c r="BJ44" s="14"/>
      <c r="BK44" s="14" t="s">
        <v>5537</v>
      </c>
      <c r="BL44" s="14" t="str">
        <f>_xlfn.XLOOKUP(B44,'[4]cell downs 18042026 17h'!$B:$B,'[4]cell downs 18042026 17h'!$B:$B,"")</f>
        <v/>
      </c>
      <c r="BM44" s="14" t="str">
        <f>_xlfn.XLOOKUP(B44,'[5]Cells Huawei 19042026 15h'!$B:$B,'[5]Cells Huawei 19042026 15h'!$B:$B,"")</f>
        <v/>
      </c>
      <c r="BN44" s="9" t="str">
        <f>_xlfn.XLOOKUP(B44,'[6]cells down 19042026 9H40'!$B:$B,'[6]cells down 19042026 9H40'!$B:$B,"")</f>
        <v/>
      </c>
      <c r="BO44" s="9" t="s">
        <v>5537</v>
      </c>
      <c r="BP44" s="9" t="s">
        <v>12</v>
      </c>
      <c r="BQ44" s="115"/>
    </row>
    <row r="45" spans="1:69" s="9" customFormat="1" ht="28.95" customHeight="1" x14ac:dyDescent="0.3">
      <c r="A45" s="3" t="s">
        <v>2143</v>
      </c>
      <c r="B45" s="25" t="s">
        <v>2144</v>
      </c>
      <c r="C45" s="3" t="str">
        <f>_xlfn.XLOOKUP(B45,'[1]daily break down'!$D:$D,'[1]daily break down'!$E:$E,"")</f>
        <v>Yaounde</v>
      </c>
      <c r="D45" s="1" t="s">
        <v>357</v>
      </c>
      <c r="E45" s="3" t="s">
        <v>36</v>
      </c>
      <c r="F45" s="3" t="s">
        <v>37</v>
      </c>
      <c r="G45" s="3" t="s">
        <v>115</v>
      </c>
      <c r="H45" s="34" t="str">
        <f>_xlfn.XLOOKUP(B45,[2]CALCULATION!$B:$B,[2]CALCULATION!$H:$H,"")</f>
        <v>ZTE</v>
      </c>
      <c r="I45" s="28">
        <v>0</v>
      </c>
      <c r="J45" s="28">
        <v>0</v>
      </c>
      <c r="K45" s="28">
        <v>0</v>
      </c>
      <c r="L45" s="28">
        <v>0</v>
      </c>
      <c r="M45" s="28">
        <v>7.2328554959150537</v>
      </c>
      <c r="N45" s="28">
        <v>5.4737638863919784</v>
      </c>
      <c r="O45" s="28">
        <v>6.8933469450651046</v>
      </c>
      <c r="P45" s="28">
        <v>2.92604078383029</v>
      </c>
      <c r="Q45" s="28">
        <v>0</v>
      </c>
      <c r="R45" s="28">
        <v>0</v>
      </c>
      <c r="S45" s="94">
        <v>0</v>
      </c>
      <c r="T45" s="94">
        <f>_xlfn.XLOOKUP(B45,'[3]Nur des jours'!$B:$B,'[3]Nur des jours'!$U:$U,"")</f>
        <v>0</v>
      </c>
      <c r="U45" s="94">
        <v>2.7688602386190806</v>
      </c>
      <c r="V45" s="94">
        <v>19.809350146818367</v>
      </c>
      <c r="W45" s="94">
        <v>0</v>
      </c>
      <c r="X45" s="94">
        <v>0</v>
      </c>
      <c r="Y45" s="94">
        <v>0</v>
      </c>
      <c r="Z45" s="94">
        <v>0</v>
      </c>
      <c r="AA45" s="94">
        <v>0</v>
      </c>
      <c r="AB45" s="94">
        <v>0.49647507512134986</v>
      </c>
      <c r="AC45" s="94">
        <f>_xlfn.XLOOKUP(B45,'[3]Nur des jours'!$B:$B,'[3]Nur des jours'!$N:$N,"")</f>
        <v>13.868556899607057</v>
      </c>
      <c r="AD45" s="94">
        <v>13.868556899607057</v>
      </c>
      <c r="AE45" s="94">
        <v>32.372936225315634</v>
      </c>
      <c r="AF45" s="94">
        <v>27.540622418066651</v>
      </c>
      <c r="AG45" s="94">
        <v>0</v>
      </c>
      <c r="AH45" s="94">
        <v>13.868556899607057</v>
      </c>
      <c r="AI45" s="49" t="s">
        <v>5559</v>
      </c>
      <c r="AJ45" s="49"/>
      <c r="AK45" s="48" t="str" cm="1">
        <f t="array" ref="AK45">IFERROR(_xlfn.IFS(
AM45="MPR ISSUE","PDH",
AM45="BSS Hardware Issue","BSS",
AM45="Sites strategiques, MLL, Pylone, etc.","ENVTECH",
AM45="AKTIVCO DEFAUT GE &amp; POWER Cabinet","AKTIVCO",
AM45="AKTIVCO Coupure ENEO &amp; Baisse de tension","AKTIVCO GRID ONLY",
AM45="Coupure ENEO &amp; Baisse de tension","IHS GRID ONLY",
AM45="Defaut GE &amp; POWER Cabinet","IHS",
AM45="Sharing","Partners",
AM45="Sites strategiques &amp; DataCenter","SST &amp; DC",
AM45="Exclu","Exclu",
AM45="SAT","SAT",
AM45="SPARE-ISSUE","SPARE-ISSUE",
AM45="Fiber CAmtel","TRANS_FO_CAMTEL",
AM45="Fiber AOF","Fiber AOF",
AM45="Projet OCM (HUAWEI)","TRAVAUX-HUAWEI",
AM45="Projet OCM (NOKIA)","TRAVAUX-NOKIA",
AM45="ACCESS-ISSUE","ACCESS-ISSUE",
AM45="Projet OCM (ZTE, NOKIA, autres projets)","TRAVAUX OCM",
AM45="No root CAuse","No root cause",
AM45="ODU HS","PDH",
AM45="IP &amp; VLAN","PDH",
AM45="Warehouse HUAWEI","SPARE-ISSUE",
AM45="SPARE-HS","SPARE-ISSUE",
AM45="Power Telco","BSS",AM45="no impacts","no impacts"
),"")</f>
        <v>AKTIVCO</v>
      </c>
      <c r="AL45" s="48" t="str" cm="1">
        <f t="array" ref="AL45">IFERROR(_xlfn.IFS(
AM45="MPR ISSUE","TX ISSUE",
AM45="BSS Hardware Issue","RAN ISSUE",
AM45="Sites strategiques, MLL, Pylone, etc.","ENVTECH",
AM45="AKTIVCO DEFAUT GE &amp; POWER Cabinet","POWER ISSUE",
AM45="AKTIVCO Coupure ENEO &amp; Baisse de tension","POWER ISSUE",
AM45="Coupure ENEO &amp; Baisse de tension","POWER ISSUE",
AM45="Defaut GE &amp; POWER Cabinet","POWER ISSUE",
AM45="Sharing","POWER ISSUE",
AM45="Sites strategiques &amp; DataCenter","POWER ISSUE",
AM45="Exclu","Exclu",
AM45="SAT","TX ISSUE",
AM45="SPARE-ISSUE","SPARE-ISSUE",
AM45="Fiber CAmtel","TX ISSUE",
AM45="Fiber AOF","TX ISSUE",
AM45="Projet OCM (HUAWEI)","TRAVAUX-HUAWEI",
AM45="Projet OCM (NOKIA)","TRAVAUX -NOKIA",
AM45="ACCESS-ISSUE","ACCESS-ISSUE",
AM45="Projet OCM (ZTE, NOKIA, autres projets)","TRAVAUX OCM",
AM45="No root CAuse","No root cause",
AM45="ODU HS","TX ISSUE",
AM45="IP &amp; VLAN","TX ISSUE",
AM45="Warehouse HUAWEI","SPARE-ISSUE",
AM45="SPARE-HS","SPARE-ISSUE",
AM45="Power Telco","RAN ISSUE",AM45="no impacts","no impacts"
),"")</f>
        <v>POWER ISSUE</v>
      </c>
      <c r="AM45" s="67" t="s">
        <v>5325</v>
      </c>
      <c r="AN45" s="48" t="str" cm="1">
        <f t="array" ref="AN45">IFERROR(_xlfn.IFS(
AM45="MPR ISSUE","ACTIVE",
AM45="BSS Hardware Issue","ACTIVE",
AM45="Sites strategiques, MLL, Pylone, etc.","PASSIVE",
AM45="AKTIVCO DEFAUT GE &amp; POWER Cabinet","PASSIVE",
AM45="AKTIVCO Coupure ENEO &amp; Baisse de tension","PASSIVE",
AM45="Coupure ENEO &amp; Baisse de tension","PASSIVE",
AM45="Defaut GE &amp; POWER Cabinet","PASSIVE",
AM45="Sharing","PASSIVE",
AM45="Sites strategiques &amp; DataCenter","PASSIVE",
AM45="Exclu","Exclu",
AM45="SAT","ACTIVE",
AM45="SPARE-ISSUE","SPARE-ISSUE",
AM45="Fiber CAmtel","ACTIVE",
AM45="Fiber AOF","ACTIVE",
AM45="Projet OCM (HUAWEI)","PLANNED WORKS",
AM45="Projet OCM (NOKIA)","PLANNED WORKS",
AM45="ACCESS-ISSUE","ACCESS-ISSUE",
AM45="Projet OCM (ZTE, NOKIA, autres projets)","PLANNED WORKS",
AM45="No root CAuse","No root cause",
AM45="ODU HS","ACTIVE",
AM45="IP &amp; VLAN","ACTIVE",
AM45="Warehouse HUAWEI","SPARE-ISSUE",
AM45="SPARE-HS","SPARE-ISSUE",
AM45="Power Telco","ACTIVE", AM45="no impacts","no impacts"
),"")</f>
        <v>PASSIVE</v>
      </c>
      <c r="AO45" s="93" t="s">
        <v>5852</v>
      </c>
      <c r="AP45" s="101" t="str">
        <f t="shared" si="2"/>
        <v>CTR_943</v>
      </c>
      <c r="AR45" s="17" t="s">
        <v>5537</v>
      </c>
      <c r="AS45" s="7" t="s">
        <v>6613</v>
      </c>
      <c r="AT45" s="6"/>
      <c r="AU45" s="7"/>
      <c r="AV45" s="3" t="s">
        <v>5537</v>
      </c>
      <c r="AW45" s="18" t="s">
        <v>5537</v>
      </c>
      <c r="AX45" s="18" t="s">
        <v>5537</v>
      </c>
      <c r="AY45" s="18" t="s">
        <v>5537</v>
      </c>
      <c r="AZ45" s="18" t="s">
        <v>5537</v>
      </c>
      <c r="BA45" s="18" t="s">
        <v>5537</v>
      </c>
      <c r="BB45" s="18" t="s">
        <v>5537</v>
      </c>
      <c r="BC45" s="18" t="s">
        <v>5537</v>
      </c>
      <c r="BD45" s="18" t="s">
        <v>5537</v>
      </c>
      <c r="BE45" s="18" t="s">
        <v>5537</v>
      </c>
      <c r="BF45" s="18" t="s">
        <v>5853</v>
      </c>
      <c r="BG45" s="18" t="s">
        <v>5854</v>
      </c>
      <c r="BH45" s="18" t="s">
        <v>5855</v>
      </c>
      <c r="BI45" s="9" t="s">
        <v>5537</v>
      </c>
      <c r="BJ45" s="14"/>
      <c r="BK45" s="14" t="s">
        <v>5537</v>
      </c>
      <c r="BL45" s="14" t="str">
        <f>_xlfn.XLOOKUP(B45,'[4]cell downs 18042026 17h'!$B:$B,'[4]cell downs 18042026 17h'!$B:$B,"")</f>
        <v/>
      </c>
      <c r="BM45" s="14" t="str">
        <f>_xlfn.XLOOKUP(B45,'[5]Cells Huawei 19042026 15h'!$B:$B,'[5]Cells Huawei 19042026 15h'!$B:$B,"")</f>
        <v/>
      </c>
      <c r="BN45" s="9" t="str">
        <f>_xlfn.XLOOKUP(B45,'[6]cells down 19042026 9H40'!$B:$B,'[6]cells down 19042026 9H40'!$B:$B,"")</f>
        <v/>
      </c>
      <c r="BO45" s="9" t="s">
        <v>5537</v>
      </c>
      <c r="BP45" s="9" t="s">
        <v>12</v>
      </c>
      <c r="BQ45" s="115"/>
    </row>
    <row r="46" spans="1:69" s="9" customFormat="1" x14ac:dyDescent="0.3">
      <c r="A46" s="1" t="s">
        <v>569</v>
      </c>
      <c r="B46" s="8" t="s">
        <v>570</v>
      </c>
      <c r="C46" s="3" t="str">
        <f>_xlfn.XLOOKUP(B46,'[1]daily break down'!$D:$D,'[1]daily break down'!$E:$E,"")</f>
        <v>Douala</v>
      </c>
      <c r="D46" s="1" t="s">
        <v>21</v>
      </c>
      <c r="E46" s="1" t="s">
        <v>30</v>
      </c>
      <c r="F46" s="3" t="s">
        <v>31</v>
      </c>
      <c r="G46" s="1" t="s">
        <v>32</v>
      </c>
      <c r="H46" s="34" t="str">
        <f>_xlfn.XLOOKUP(B46,[2]CALCULATION!$B:$B,[2]CALCULATION!$H:$H,"")</f>
        <v>ZTE</v>
      </c>
      <c r="I46" s="28">
        <v>0</v>
      </c>
      <c r="J46" s="28">
        <v>0</v>
      </c>
      <c r="K46" s="28">
        <v>0</v>
      </c>
      <c r="L46" s="28">
        <v>2.1402093980875015E-3</v>
      </c>
      <c r="M46" s="28">
        <v>0</v>
      </c>
      <c r="N46" s="28">
        <v>6.3239620697822421</v>
      </c>
      <c r="O46" s="28">
        <v>0</v>
      </c>
      <c r="P46" s="28">
        <v>0</v>
      </c>
      <c r="Q46" s="28">
        <v>0</v>
      </c>
      <c r="R46" s="28">
        <v>0</v>
      </c>
      <c r="S46" s="94">
        <v>0</v>
      </c>
      <c r="T46" s="94">
        <f>_xlfn.XLOOKUP(B46,'[3]Nur des jours'!$B:$B,'[3]Nur des jours'!$U:$U,"")</f>
        <v>0</v>
      </c>
      <c r="U46" s="94">
        <v>0</v>
      </c>
      <c r="V46" s="94">
        <v>0</v>
      </c>
      <c r="W46" s="94">
        <v>0</v>
      </c>
      <c r="X46" s="94">
        <v>0</v>
      </c>
      <c r="Y46" s="94">
        <v>0</v>
      </c>
      <c r="Z46" s="94">
        <v>0</v>
      </c>
      <c r="AA46" s="94">
        <v>0</v>
      </c>
      <c r="AB46" s="94">
        <v>0</v>
      </c>
      <c r="AC46" s="94">
        <f>_xlfn.XLOOKUP(B46,'[3]Nur des jours'!$B:$B,'[3]Nur des jours'!$N:$N,"")</f>
        <v>13.868556899607057</v>
      </c>
      <c r="AD46" s="94">
        <v>13.868556899607057</v>
      </c>
      <c r="AE46" s="94">
        <v>32.372936225315634</v>
      </c>
      <c r="AF46" s="94">
        <v>27.540622418066651</v>
      </c>
      <c r="AG46" s="94">
        <v>0</v>
      </c>
      <c r="AH46" s="94">
        <v>13.868556899607057</v>
      </c>
      <c r="AI46" s="49" t="s">
        <v>5559</v>
      </c>
      <c r="AJ46" s="49"/>
      <c r="AK46" s="48" t="str" cm="1">
        <f t="array" ref="AK46">IFERROR(_xlfn.IFS(
AM46="MPR ISSUE","PDH",
AM46="BSS Hardware Issue","BSS",
AM46="Sites strategiques, MLL, Pylone, etc.","ENVTECH",
AM46="AKTIVCO DEFAUT GE &amp; POWER Cabinet","AKTIVCO",
AM46="AKTIVCO Coupure ENEO &amp; Baisse de tension","AKTIVCO GRID ONLY",
AM46="Coupure ENEO &amp; Baisse de tension","IHS GRID ONLY",
AM46="Defaut GE &amp; POWER Cabinet","IHS",
AM46="Sharing","Partners",
AM46="Sites strategiques &amp; DataCenter","SST &amp; DC",
AM46="Exclu","Exclu",
AM46="SAT","SAT",
AM46="SPARE-ISSUE","SPARE-ISSUE",
AM46="Fiber CAmtel","TRANS_FO_CAMTEL",
AM46="Fiber AOF","Fiber AOF",
AM46="Projet OCM (HUAWEI)","TRAVAUX-HUAWEI",
AM46="Projet OCM (NOKIA)","TRAVAUX-NOKIA",
AM46="ACCESS-ISSUE","ACCESS-ISSUE",
AM46="Projet OCM (ZTE, NOKIA, autres projets)","TRAVAUX OCM",
AM46="No root CAuse","No root cause",
AM46="ODU HS","PDH",
AM46="IP &amp; VLAN","PDH",
AM46="Warehouse HUAWEI","SPARE-ISSUE",
AM46="SPARE-HS","SPARE-ISSUE",
AM46="Power Telco","BSS",AM46="no impacts","no impacts"
),"")</f>
        <v>AKTIVCO GRID ONLY</v>
      </c>
      <c r="AL46" s="48" t="str" cm="1">
        <f t="array" ref="AL46">IFERROR(_xlfn.IFS(
AM46="MPR ISSUE","TX ISSUE",
AM46="BSS Hardware Issue","RAN ISSUE",
AM46="Sites strategiques, MLL, Pylone, etc.","ENVTECH",
AM46="AKTIVCO DEFAUT GE &amp; POWER Cabinet","POWER ISSUE",
AM46="AKTIVCO Coupure ENEO &amp; Baisse de tension","POWER ISSUE",
AM46="Coupure ENEO &amp; Baisse de tension","POWER ISSUE",
AM46="Defaut GE &amp; POWER Cabinet","POWER ISSUE",
AM46="Sharing","POWER ISSUE",
AM46="Sites strategiques &amp; DataCenter","POWER ISSUE",
AM46="Exclu","Exclu",
AM46="SAT","TX ISSUE",
AM46="SPARE-ISSUE","SPARE-ISSUE",
AM46="Fiber CAmtel","TX ISSUE",
AM46="Fiber AOF","TX ISSUE",
AM46="Projet OCM (HUAWEI)","TRAVAUX-HUAWEI",
AM46="Projet OCM (NOKIA)","TRAVAUX -NOKIA",
AM46="ACCESS-ISSUE","ACCESS-ISSUE",
AM46="Projet OCM (ZTE, NOKIA, autres projets)","TRAVAUX OCM",
AM46="No root CAuse","No root cause",
AM46="ODU HS","TX ISSUE",
AM46="IP &amp; VLAN","TX ISSUE",
AM46="Warehouse HUAWEI","SPARE-ISSUE",
AM46="SPARE-HS","SPARE-ISSUE",
AM46="Power Telco","RAN ISSUE",AM46="no impacts","no impacts"
),"")</f>
        <v>POWER ISSUE</v>
      </c>
      <c r="AM46" s="67" t="s">
        <v>5327</v>
      </c>
      <c r="AN46" s="48" t="str" cm="1">
        <f t="array" ref="AN46">IFERROR(_xlfn.IFS(
AM46="MPR ISSUE","ACTIVE",
AM46="BSS Hardware Issue","ACTIVE",
AM46="Sites strategiques, MLL, Pylone, etc.","PASSIVE",
AM46="AKTIVCO DEFAUT GE &amp; POWER Cabinet","PASSIVE",
AM46="AKTIVCO Coupure ENEO &amp; Baisse de tension","PASSIVE",
AM46="Coupure ENEO &amp; Baisse de tension","PASSIVE",
AM46="Defaut GE &amp; POWER Cabinet","PASSIVE",
AM46="Sharing","PASSIVE",
AM46="Sites strategiques &amp; DataCenter","PASSIVE",
AM46="Exclu","Exclu",
AM46="SAT","ACTIVE",
AM46="SPARE-ISSUE","SPARE-ISSUE",
AM46="Fiber CAmtel","ACTIVE",
AM46="Fiber AOF","ACTIVE",
AM46="Projet OCM (HUAWEI)","PLANNED WORKS",
AM46="Projet OCM (NOKIA)","PLANNED WORKS",
AM46="ACCESS-ISSUE","ACCESS-ISSUE",
AM46="Projet OCM (ZTE, NOKIA, autres projets)","PLANNED WORKS",
AM46="No root CAuse","No root cause",
AM46="ODU HS","ACTIVE",
AM46="IP &amp; VLAN","ACTIVE",
AM46="Warehouse HUAWEI","SPARE-ISSUE",
AM46="SPARE-HS","SPARE-ISSUE",
AM46="Power Telco","ACTIVE", AM46="no impacts","no impacts"
),"")</f>
        <v>PASSIVE</v>
      </c>
      <c r="AO46" s="93" t="s">
        <v>5856</v>
      </c>
      <c r="AP46" s="101" t="str">
        <f t="shared" si="2"/>
        <v>LIT_730</v>
      </c>
      <c r="AR46" s="17" t="s">
        <v>5537</v>
      </c>
      <c r="AS46" s="7" t="s">
        <v>6614</v>
      </c>
      <c r="AT46" s="6"/>
      <c r="AU46" s="7"/>
      <c r="AV46" s="3" t="s">
        <v>5537</v>
      </c>
      <c r="AW46" s="18" t="s">
        <v>5537</v>
      </c>
      <c r="AX46" s="18" t="s">
        <v>5537</v>
      </c>
      <c r="AY46" s="18" t="s">
        <v>5537</v>
      </c>
      <c r="AZ46" s="18" t="s">
        <v>5537</v>
      </c>
      <c r="BA46" s="18" t="s">
        <v>5537</v>
      </c>
      <c r="BB46" s="18" t="s">
        <v>5537</v>
      </c>
      <c r="BC46" s="18" t="s">
        <v>5537</v>
      </c>
      <c r="BD46" s="18" t="s">
        <v>5537</v>
      </c>
      <c r="BE46" s="18" t="s">
        <v>5537</v>
      </c>
      <c r="BF46" s="18" t="s">
        <v>5857</v>
      </c>
      <c r="BG46" s="18" t="s">
        <v>5858</v>
      </c>
      <c r="BH46" s="18" t="s">
        <v>5859</v>
      </c>
      <c r="BI46" s="9" t="s">
        <v>5537</v>
      </c>
      <c r="BJ46" s="14"/>
      <c r="BK46" s="14" t="s">
        <v>5537</v>
      </c>
      <c r="BL46" s="14" t="str">
        <f>_xlfn.XLOOKUP(B46,'[4]cell downs 18042026 17h'!$B:$B,'[4]cell downs 18042026 17h'!$B:$B,"")</f>
        <v/>
      </c>
      <c r="BM46" s="14" t="str">
        <f>_xlfn.XLOOKUP(B46,'[5]Cells Huawei 19042026 15h'!$B:$B,'[5]Cells Huawei 19042026 15h'!$B:$B,"")</f>
        <v/>
      </c>
      <c r="BN46" s="9" t="str">
        <f>_xlfn.XLOOKUP(B46,'[6]cells down 19042026 9H40'!$B:$B,'[6]cells down 19042026 9H40'!$B:$B,"")</f>
        <v/>
      </c>
      <c r="BO46" s="9" t="s">
        <v>5537</v>
      </c>
      <c r="BP46" s="9" t="s">
        <v>302</v>
      </c>
      <c r="BQ46" s="115"/>
    </row>
    <row r="47" spans="1:69" s="9" customFormat="1" ht="24.45" customHeight="1" x14ac:dyDescent="0.3">
      <c r="A47" s="1" t="s">
        <v>2399</v>
      </c>
      <c r="B47" s="1" t="s">
        <v>2400</v>
      </c>
      <c r="C47" s="3" t="str">
        <f>_xlfn.XLOOKUP(B47,'[1]daily break down'!$D:$D,'[1]daily break down'!$E:$E,"")</f>
        <v>Douala</v>
      </c>
      <c r="D47" s="1" t="s">
        <v>21</v>
      </c>
      <c r="E47" s="1" t="s">
        <v>125</v>
      </c>
      <c r="F47" s="3" t="s">
        <v>31</v>
      </c>
      <c r="G47" s="1" t="s">
        <v>32</v>
      </c>
      <c r="H47" s="34" t="str">
        <f>_xlfn.XLOOKUP(B47,[2]CALCULATION!$B:$B,[2]CALCULATION!$H:$H,"")</f>
        <v>ZTE</v>
      </c>
      <c r="I47" s="28">
        <v>1.5409507666230065</v>
      </c>
      <c r="J47" s="28">
        <v>2.1633593297434888</v>
      </c>
      <c r="K47" s="28">
        <v>1.5409507666230065</v>
      </c>
      <c r="L47" s="28">
        <v>1.1619196822217084</v>
      </c>
      <c r="M47" s="28">
        <v>0</v>
      </c>
      <c r="N47" s="28">
        <v>0</v>
      </c>
      <c r="O47" s="28">
        <v>0</v>
      </c>
      <c r="P47" s="28">
        <v>0</v>
      </c>
      <c r="Q47" s="28">
        <v>0</v>
      </c>
      <c r="R47" s="28">
        <v>0</v>
      </c>
      <c r="S47" s="94">
        <v>0</v>
      </c>
      <c r="T47" s="94">
        <f>_xlfn.XLOOKUP(B47,'[3]Nur des jours'!$B:$B,'[3]Nur des jours'!$U:$U,"")</f>
        <v>0</v>
      </c>
      <c r="U47" s="94">
        <v>0</v>
      </c>
      <c r="V47" s="94">
        <v>2.3363952595789436E-3</v>
      </c>
      <c r="W47" s="94">
        <v>0</v>
      </c>
      <c r="X47" s="94">
        <v>0</v>
      </c>
      <c r="Y47" s="94">
        <v>0</v>
      </c>
      <c r="Z47" s="94">
        <v>13.868556899607057</v>
      </c>
      <c r="AA47" s="94">
        <v>13.868556899607057</v>
      </c>
      <c r="AB47" s="94">
        <v>13.868556899607057</v>
      </c>
      <c r="AC47" s="94">
        <f>_xlfn.XLOOKUP(B47,'[3]Nur des jours'!$B:$B,'[3]Nur des jours'!$N:$N,"")</f>
        <v>13.868556899607057</v>
      </c>
      <c r="AD47" s="94">
        <v>13.868556899607057</v>
      </c>
      <c r="AE47" s="94">
        <v>32.372936225315634</v>
      </c>
      <c r="AF47" s="94">
        <v>27.540622418066651</v>
      </c>
      <c r="AG47" s="94">
        <v>0</v>
      </c>
      <c r="AH47" s="94">
        <v>13.868556899607057</v>
      </c>
      <c r="AI47" s="49" t="s">
        <v>5559</v>
      </c>
      <c r="AJ47" s="49"/>
      <c r="AK47" s="48" t="str" cm="1">
        <f t="array" ref="AK47">IFERROR(_xlfn.IFS(
AM47="MPR ISSUE","PDH",
AM47="BSS Hardware Issue","BSS",
AM47="Sites strategiques, MLL, Pylone, etc.","ENVTECH",
AM47="AKTIVCO DEFAUT GE &amp; POWER Cabinet","AKTIVCO",
AM47="AKTIVCO Coupure ENEO &amp; Baisse de tension","AKTIVCO GRID ONLY",
AM47="Coupure ENEO &amp; Baisse de tension","IHS GRID ONLY",
AM47="Defaut GE &amp; POWER Cabinet","IHS",
AM47="Sharing","Partners",
AM47="Sites strategiques &amp; DataCenter","SST &amp; DC",
AM47="Exclu","Exclu",
AM47="SAT","SAT",
AM47="SPARE-ISSUE","SPARE-ISSUE",
AM47="Fiber CAmtel","TRANS_FO_CAMTEL",
AM47="Fiber AOF","Fiber AOF",
AM47="Projet OCM (HUAWEI)","TRAVAUX-HUAWEI",
AM47="Projet OCM (NOKIA)","TRAVAUX-NOKIA",
AM47="ACCESS-ISSUE","ACCESS-ISSUE",
AM47="Projet OCM (ZTE, NOKIA, autres projets)","TRAVAUX OCM",
AM47="No root CAuse","No root cause",
AM47="ODU HS","PDH",
AM47="IP &amp; VLAN","PDH",
AM47="Warehouse HUAWEI","SPARE-ISSUE",
AM47="SPARE-HS","SPARE-ISSUE",
AM47="Power Telco","BSS",AM47="no impacts","no impacts"
),"")</f>
        <v>AKTIVCO GRID ONLY</v>
      </c>
      <c r="AL47" s="48" t="str" cm="1">
        <f t="array" ref="AL47">IFERROR(_xlfn.IFS(
AM47="MPR ISSUE","TX ISSUE",
AM47="BSS Hardware Issue","RAN ISSUE",
AM47="Sites strategiques, MLL, Pylone, etc.","ENVTECH",
AM47="AKTIVCO DEFAUT GE &amp; POWER Cabinet","POWER ISSUE",
AM47="AKTIVCO Coupure ENEO &amp; Baisse de tension","POWER ISSUE",
AM47="Coupure ENEO &amp; Baisse de tension","POWER ISSUE",
AM47="Defaut GE &amp; POWER Cabinet","POWER ISSUE",
AM47="Sharing","POWER ISSUE",
AM47="Sites strategiques &amp; DataCenter","POWER ISSUE",
AM47="Exclu","Exclu",
AM47="SAT","TX ISSUE",
AM47="SPARE-ISSUE","SPARE-ISSUE",
AM47="Fiber CAmtel","TX ISSUE",
AM47="Fiber AOF","TX ISSUE",
AM47="Projet OCM (HUAWEI)","TRAVAUX-HUAWEI",
AM47="Projet OCM (NOKIA)","TRAVAUX -NOKIA",
AM47="ACCESS-ISSUE","ACCESS-ISSUE",
AM47="Projet OCM (ZTE, NOKIA, autres projets)","TRAVAUX OCM",
AM47="No root CAuse","No root cause",
AM47="ODU HS","TX ISSUE",
AM47="IP &amp; VLAN","TX ISSUE",
AM47="Warehouse HUAWEI","SPARE-ISSUE",
AM47="SPARE-HS","SPARE-ISSUE",
AM47="Power Telco","RAN ISSUE",AM47="no impacts","no impacts"
),"")</f>
        <v>POWER ISSUE</v>
      </c>
      <c r="AM47" s="67" t="s">
        <v>5327</v>
      </c>
      <c r="AN47" s="48" t="str" cm="1">
        <f t="array" ref="AN47">IFERROR(_xlfn.IFS(
AM47="MPR ISSUE","ACTIVE",
AM47="BSS Hardware Issue","ACTIVE",
AM47="Sites strategiques, MLL, Pylone, etc.","PASSIVE",
AM47="AKTIVCO DEFAUT GE &amp; POWER Cabinet","PASSIVE",
AM47="AKTIVCO Coupure ENEO &amp; Baisse de tension","PASSIVE",
AM47="Coupure ENEO &amp; Baisse de tension","PASSIVE",
AM47="Defaut GE &amp; POWER Cabinet","PASSIVE",
AM47="Sharing","PASSIVE",
AM47="Sites strategiques &amp; DataCenter","PASSIVE",
AM47="Exclu","Exclu",
AM47="SAT","ACTIVE",
AM47="SPARE-ISSUE","SPARE-ISSUE",
AM47="Fiber CAmtel","ACTIVE",
AM47="Fiber AOF","ACTIVE",
AM47="Projet OCM (HUAWEI)","PLANNED WORKS",
AM47="Projet OCM (NOKIA)","PLANNED WORKS",
AM47="ACCESS-ISSUE","ACCESS-ISSUE",
AM47="Projet OCM (ZTE, NOKIA, autres projets)","PLANNED WORKS",
AM47="No root CAuse","No root cause",
AM47="ODU HS","ACTIVE",
AM47="IP &amp; VLAN","ACTIVE",
AM47="Warehouse HUAWEI","SPARE-ISSUE",
AM47="SPARE-HS","SPARE-ISSUE",
AM47="Power Telco","ACTIVE", AM47="no impacts","no impacts"
),"")</f>
        <v>PASSIVE</v>
      </c>
      <c r="AO47" s="93" t="s">
        <v>5881</v>
      </c>
      <c r="AP47" s="101" t="str">
        <f t="shared" si="2"/>
        <v>LIT_554</v>
      </c>
      <c r="AR47" s="17" t="s">
        <v>5537</v>
      </c>
      <c r="AS47" s="7" t="s">
        <v>6615</v>
      </c>
      <c r="AT47" s="6"/>
      <c r="AU47" s="7"/>
      <c r="AV47" s="3" t="s">
        <v>5537</v>
      </c>
      <c r="AW47" s="18" t="s">
        <v>5537</v>
      </c>
      <c r="AX47" s="18" t="s">
        <v>5537</v>
      </c>
      <c r="AY47" s="18" t="s">
        <v>5537</v>
      </c>
      <c r="AZ47" s="18" t="s">
        <v>5537</v>
      </c>
      <c r="BA47" s="18" t="s">
        <v>5537</v>
      </c>
      <c r="BB47" s="18" t="s">
        <v>5537</v>
      </c>
      <c r="BC47" s="18" t="s">
        <v>5537</v>
      </c>
      <c r="BD47" s="18" t="s">
        <v>5537</v>
      </c>
      <c r="BE47" s="18" t="s">
        <v>5537</v>
      </c>
      <c r="BF47" s="18" t="s">
        <v>5882</v>
      </c>
      <c r="BG47" s="18" t="s">
        <v>5883</v>
      </c>
      <c r="BH47" s="18" t="s">
        <v>5884</v>
      </c>
      <c r="BI47" s="9" t="s">
        <v>5537</v>
      </c>
      <c r="BJ47" s="14"/>
      <c r="BK47" s="14" t="s">
        <v>5537</v>
      </c>
      <c r="BL47" s="14" t="str">
        <f>_xlfn.XLOOKUP(B47,'[4]cell downs 18042026 17h'!$B:$B,'[4]cell downs 18042026 17h'!$B:$B,"")</f>
        <v/>
      </c>
      <c r="BM47" s="14" t="str">
        <f>_xlfn.XLOOKUP(B47,'[5]Cells Huawei 19042026 15h'!$B:$B,'[5]Cells Huawei 19042026 15h'!$B:$B,"")</f>
        <v/>
      </c>
      <c r="BN47" s="9" t="str">
        <f>_xlfn.XLOOKUP(B47,'[6]cells down 19042026 9H40'!$B:$B,'[6]cells down 19042026 9H40'!$B:$B,"")</f>
        <v/>
      </c>
      <c r="BO47" s="9" t="s">
        <v>5537</v>
      </c>
      <c r="BP47" s="9" t="s">
        <v>5537</v>
      </c>
      <c r="BQ47" s="115"/>
    </row>
    <row r="48" spans="1:69" s="9" customFormat="1" x14ac:dyDescent="0.3">
      <c r="A48" s="1" t="s">
        <v>1945</v>
      </c>
      <c r="B48" s="8" t="s">
        <v>1946</v>
      </c>
      <c r="C48" s="3" t="str">
        <f>_xlfn.XLOOKUP(B48,'[1]daily break down'!$D:$D,'[1]daily break down'!$E:$E,"")</f>
        <v>Douala</v>
      </c>
      <c r="D48" s="1" t="s">
        <v>11</v>
      </c>
      <c r="E48" s="1" t="s">
        <v>12</v>
      </c>
      <c r="F48" s="3" t="s">
        <v>31</v>
      </c>
      <c r="G48" s="1" t="s">
        <v>32</v>
      </c>
      <c r="H48" s="34" t="str">
        <f>_xlfn.XLOOKUP(B48,[2]CALCULATION!$B:$B,[2]CALCULATION!$H:$H,"")</f>
        <v>ZTE</v>
      </c>
      <c r="I48" s="28">
        <v>0</v>
      </c>
      <c r="J48" s="28">
        <v>0.64675344502372778</v>
      </c>
      <c r="K48" s="28">
        <v>0</v>
      </c>
      <c r="L48" s="28">
        <v>0</v>
      </c>
      <c r="M48" s="28">
        <v>0</v>
      </c>
      <c r="N48" s="28">
        <v>0</v>
      </c>
      <c r="O48" s="28">
        <v>0</v>
      </c>
      <c r="P48" s="28">
        <v>0</v>
      </c>
      <c r="Q48" s="28">
        <v>3.2588433452328984</v>
      </c>
      <c r="R48" s="28">
        <v>0</v>
      </c>
      <c r="S48" s="94">
        <v>0</v>
      </c>
      <c r="T48" s="94">
        <f>_xlfn.XLOOKUP(B48,'[3]Nur des jours'!$B:$B,'[3]Nur des jours'!$U:$U,"")</f>
        <v>0</v>
      </c>
      <c r="U48" s="94">
        <v>0</v>
      </c>
      <c r="V48" s="94">
        <v>0</v>
      </c>
      <c r="W48" s="94">
        <v>0</v>
      </c>
      <c r="X48" s="94">
        <v>0</v>
      </c>
      <c r="Y48" s="94">
        <v>0</v>
      </c>
      <c r="Z48" s="94">
        <v>13.868556899607057</v>
      </c>
      <c r="AA48" s="94">
        <v>13.868556899607057</v>
      </c>
      <c r="AB48" s="94">
        <v>13.868556899607057</v>
      </c>
      <c r="AC48" s="94">
        <f>_xlfn.XLOOKUP(B48,'[3]Nur des jours'!$B:$B,'[3]Nur des jours'!$N:$N,"")</f>
        <v>13.868556899607057</v>
      </c>
      <c r="AD48" s="94">
        <v>13.868556899607057</v>
      </c>
      <c r="AE48" s="94">
        <v>32.372936225315634</v>
      </c>
      <c r="AF48" s="94">
        <v>27.540622418066651</v>
      </c>
      <c r="AG48" s="94">
        <v>0</v>
      </c>
      <c r="AH48" s="94">
        <v>13.868556899607057</v>
      </c>
      <c r="AI48" s="49" t="s">
        <v>5559</v>
      </c>
      <c r="AJ48" s="49"/>
      <c r="AK48" s="48" t="str" cm="1">
        <f t="array" ref="AK48">IFERROR(_xlfn.IFS(
AM48="MPR ISSUE","PDH",
AM48="BSS Hardware Issue","BSS",
AM48="Sites strategiques, MLL, Pylone, etc.","ENVTECH",
AM48="AKTIVCO DEFAUT GE &amp; POWER Cabinet","AKTIVCO",
AM48="AKTIVCO Coupure ENEO &amp; Baisse de tension","AKTIVCO GRID ONLY",
AM48="Coupure ENEO &amp; Baisse de tension","IHS GRID ONLY",
AM48="Defaut GE &amp; POWER Cabinet","IHS",
AM48="Sharing","Partners",
AM48="Sites strategiques &amp; DataCenter","SST &amp; DC",
AM48="Exclu","Exclu",
AM48="SAT","SAT",
AM48="SPARE-ISSUE","SPARE-ISSUE",
AM48="Fiber CAmtel","TRANS_FO_CAMTEL",
AM48="Fiber AOF","Fiber AOF",
AM48="Projet OCM (HUAWEI)","TRAVAUX-HUAWEI",
AM48="Projet OCM (NOKIA)","TRAVAUX-NOKIA",
AM48="ACCESS-ISSUE","ACCESS-ISSUE",
AM48="Projet OCM (ZTE, NOKIA, autres projets)","TRAVAUX OCM",
AM48="No root CAuse","No root cause",
AM48="ODU HS","PDH",
AM48="IP &amp; VLAN","PDH",
AM48="Warehouse HUAWEI","SPARE-ISSUE",
AM48="SPARE-HS","SPARE-ISSUE",
AM48="Power Telco","BSS",AM48="no impacts","no impacts"
),"")</f>
        <v>AKTIVCO GRID ONLY</v>
      </c>
      <c r="AL48" s="48" t="str" cm="1">
        <f t="array" ref="AL48">IFERROR(_xlfn.IFS(
AM48="MPR ISSUE","TX ISSUE",
AM48="BSS Hardware Issue","RAN ISSUE",
AM48="Sites strategiques, MLL, Pylone, etc.","ENVTECH",
AM48="AKTIVCO DEFAUT GE &amp; POWER Cabinet","POWER ISSUE",
AM48="AKTIVCO Coupure ENEO &amp; Baisse de tension","POWER ISSUE",
AM48="Coupure ENEO &amp; Baisse de tension","POWER ISSUE",
AM48="Defaut GE &amp; POWER Cabinet","POWER ISSUE",
AM48="Sharing","POWER ISSUE",
AM48="Sites strategiques &amp; DataCenter","POWER ISSUE",
AM48="Exclu","Exclu",
AM48="SAT","TX ISSUE",
AM48="SPARE-ISSUE","SPARE-ISSUE",
AM48="Fiber CAmtel","TX ISSUE",
AM48="Fiber AOF","TX ISSUE",
AM48="Projet OCM (HUAWEI)","TRAVAUX-HUAWEI",
AM48="Projet OCM (NOKIA)","TRAVAUX -NOKIA",
AM48="ACCESS-ISSUE","ACCESS-ISSUE",
AM48="Projet OCM (ZTE, NOKIA, autres projets)","TRAVAUX OCM",
AM48="No root CAuse","No root cause",
AM48="ODU HS","TX ISSUE",
AM48="IP &amp; VLAN","TX ISSUE",
AM48="Warehouse HUAWEI","SPARE-ISSUE",
AM48="SPARE-HS","SPARE-ISSUE",
AM48="Power Telco","RAN ISSUE",AM48="no impacts","no impacts"
),"")</f>
        <v>POWER ISSUE</v>
      </c>
      <c r="AM48" s="67" t="s">
        <v>5327</v>
      </c>
      <c r="AN48" s="48" t="str" cm="1">
        <f t="array" ref="AN48">IFERROR(_xlfn.IFS(
AM48="MPR ISSUE","ACTIVE",
AM48="BSS Hardware Issue","ACTIVE",
AM48="Sites strategiques, MLL, Pylone, etc.","PASSIVE",
AM48="AKTIVCO DEFAUT GE &amp; POWER Cabinet","PASSIVE",
AM48="AKTIVCO Coupure ENEO &amp; Baisse de tension","PASSIVE",
AM48="Coupure ENEO &amp; Baisse de tension","PASSIVE",
AM48="Defaut GE &amp; POWER Cabinet","PASSIVE",
AM48="Sharing","PASSIVE",
AM48="Sites strategiques &amp; DataCenter","PASSIVE",
AM48="Exclu","Exclu",
AM48="SAT","ACTIVE",
AM48="SPARE-ISSUE","SPARE-ISSUE",
AM48="Fiber CAmtel","ACTIVE",
AM48="Fiber AOF","ACTIVE",
AM48="Projet OCM (HUAWEI)","PLANNED WORKS",
AM48="Projet OCM (NOKIA)","PLANNED WORKS",
AM48="ACCESS-ISSUE","ACCESS-ISSUE",
AM48="Projet OCM (ZTE, NOKIA, autres projets)","PLANNED WORKS",
AM48="No root CAuse","No root cause",
AM48="ODU HS","ACTIVE",
AM48="IP &amp; VLAN","ACTIVE",
AM48="Warehouse HUAWEI","SPARE-ISSUE",
AM48="SPARE-HS","SPARE-ISSUE",
AM48="Power Telco","ACTIVE", AM48="no impacts","no impacts"
),"")</f>
        <v>PASSIVE</v>
      </c>
      <c r="AO48" s="93" t="s">
        <v>5885</v>
      </c>
      <c r="AP48" s="127" t="str">
        <f>IFERROR(MID(AQ48, SEARCH("CTR_", AQ48), 7), IFERROR(MID(AQ48, SEARCH("SUO_", AQ48), 7), IFERROR(MID(AQ48, SEARCH("SUD_", AQ48), 7), IFERROR(MID(AQ48, SEARCH("NRO_", AQ48), 7), IFERROR(MID(AQ48, SEARCH("ADM_", AQ48), 7), IFERROR(MID(AQ48, SEARCH("NRD_", AQ48), 7), IFERROR(MID(AQ48, SEARCH("EXN_", AQ48), 7), IFERROR(MID(AQ48, SEARCH("LIT_", AQ48), 7), IFERROR(MID(AQ48, SEARCH("EST_", AQ48), 7), MID(AQ48, SEARCH("OST_",AQ48), 7))))))))))</f>
        <v>LIT_554</v>
      </c>
      <c r="AQ48" s="9" t="s">
        <v>6524</v>
      </c>
      <c r="AR48" s="17" t="s">
        <v>5537</v>
      </c>
      <c r="AS48" s="7" t="s">
        <v>6616</v>
      </c>
      <c r="AT48" s="6"/>
      <c r="AU48" s="7"/>
      <c r="AV48" s="3" t="s">
        <v>5537</v>
      </c>
      <c r="AW48" s="18" t="s">
        <v>5537</v>
      </c>
      <c r="AX48" s="18" t="s">
        <v>5537</v>
      </c>
      <c r="AY48" s="18" t="s">
        <v>5537</v>
      </c>
      <c r="AZ48" s="18" t="s">
        <v>5537</v>
      </c>
      <c r="BA48" s="18" t="s">
        <v>5537</v>
      </c>
      <c r="BB48" s="18" t="s">
        <v>5537</v>
      </c>
      <c r="BC48" s="18" t="s">
        <v>5537</v>
      </c>
      <c r="BD48" s="18" t="s">
        <v>5537</v>
      </c>
      <c r="BE48" s="18" t="s">
        <v>5537</v>
      </c>
      <c r="BF48" s="18" t="s">
        <v>5886</v>
      </c>
      <c r="BG48" s="18" t="s">
        <v>5887</v>
      </c>
      <c r="BH48" s="18" t="s">
        <v>5888</v>
      </c>
      <c r="BI48" s="9" t="s">
        <v>5537</v>
      </c>
      <c r="BJ48" s="14"/>
      <c r="BK48" s="14" t="s">
        <v>5537</v>
      </c>
      <c r="BL48" s="14" t="str">
        <f>_xlfn.XLOOKUP(B48,'[4]cell downs 18042026 17h'!$B:$B,'[4]cell downs 18042026 17h'!$B:$B,"")</f>
        <v/>
      </c>
      <c r="BM48" s="14" t="str">
        <f>_xlfn.XLOOKUP(B48,'[5]Cells Huawei 19042026 15h'!$B:$B,'[5]Cells Huawei 19042026 15h'!$B:$B,"")</f>
        <v/>
      </c>
      <c r="BN48" s="9" t="str">
        <f>_xlfn.XLOOKUP(B48,'[6]cells down 19042026 9H40'!$B:$B,'[6]cells down 19042026 9H40'!$B:$B,"")</f>
        <v/>
      </c>
      <c r="BO48" s="9" t="s">
        <v>1946</v>
      </c>
      <c r="BP48" s="9" t="s">
        <v>5537</v>
      </c>
      <c r="BQ48" s="115"/>
    </row>
    <row r="49" spans="1:69" s="9" customFormat="1" ht="28.5" customHeight="1" x14ac:dyDescent="0.3">
      <c r="A49" s="1" t="s">
        <v>515</v>
      </c>
      <c r="B49" s="8" t="s">
        <v>516</v>
      </c>
      <c r="C49" s="3" t="str">
        <f>_xlfn.XLOOKUP(B49,'[1]daily break down'!$D:$D,'[1]daily break down'!$E:$E,"")</f>
        <v>SUD-OUEST</v>
      </c>
      <c r="D49" s="1" t="s">
        <v>21</v>
      </c>
      <c r="E49" s="1" t="s">
        <v>22</v>
      </c>
      <c r="F49" s="3" t="s">
        <v>13</v>
      </c>
      <c r="G49" s="1" t="s">
        <v>63</v>
      </c>
      <c r="H49" s="32" t="str">
        <f>_xlfn.XLOOKUP(B49,[2]CALCULATION!$B:$B,[2]CALCULATION!$H:$H,"")</f>
        <v>Huawei</v>
      </c>
      <c r="I49" s="28">
        <v>5.5856790028336381</v>
      </c>
      <c r="J49" s="28">
        <v>4.5925326667294479E-2</v>
      </c>
      <c r="K49" s="28">
        <v>0</v>
      </c>
      <c r="L49" s="28">
        <v>0</v>
      </c>
      <c r="M49" s="28">
        <v>0</v>
      </c>
      <c r="N49" s="28">
        <v>0</v>
      </c>
      <c r="O49" s="28">
        <v>0</v>
      </c>
      <c r="P49" s="28">
        <v>0</v>
      </c>
      <c r="Q49" s="28">
        <v>10.081634720474383</v>
      </c>
      <c r="R49" s="28">
        <v>0</v>
      </c>
      <c r="S49" s="94">
        <v>0</v>
      </c>
      <c r="T49" s="94">
        <f>_xlfn.XLOOKUP(B49,'[3]Nur des jours'!$B:$B,'[3]Nur des jours'!$U:$U,"")</f>
        <v>0</v>
      </c>
      <c r="U49" s="94">
        <v>0.78920221554476899</v>
      </c>
      <c r="V49" s="94">
        <v>0</v>
      </c>
      <c r="W49" s="94">
        <v>0</v>
      </c>
      <c r="X49" s="94">
        <v>2.0780541501513841</v>
      </c>
      <c r="Y49" s="94">
        <v>3.8258918252561829</v>
      </c>
      <c r="Z49" s="94">
        <v>13.868556899607057</v>
      </c>
      <c r="AA49" s="94">
        <v>13.868289373432297</v>
      </c>
      <c r="AB49" s="94">
        <v>13.868556899607057</v>
      </c>
      <c r="AC49" s="94">
        <f>_xlfn.XLOOKUP(B49,'[3]Nur des jours'!$B:$B,'[3]Nur des jours'!$N:$N,"")</f>
        <v>13.868556899607057</v>
      </c>
      <c r="AD49" s="94">
        <v>13.868556899607057</v>
      </c>
      <c r="AE49" s="94">
        <v>32.372936225315634</v>
      </c>
      <c r="AF49" s="94">
        <v>27.540622418066651</v>
      </c>
      <c r="AG49" s="94">
        <v>0</v>
      </c>
      <c r="AH49" s="94">
        <v>13.868556899607057</v>
      </c>
      <c r="AI49" s="49" t="s">
        <v>5559</v>
      </c>
      <c r="AJ49" s="49"/>
      <c r="AK49" s="48" t="str" cm="1">
        <f t="array" ref="AK49">IFERROR(_xlfn.IFS(
AM49="MPR ISSUE","PDH",
AM49="BSS Hardware Issue","BSS",
AM49="Sites strategiques, MLL, Pylone, etc.","ENVTECH",
AM49="AKTIVCO DEFAUT GE &amp; POWER Cabinet","AKTIVCO",
AM49="AKTIVCO Coupure ENEO &amp; Baisse de tension","AKTIVCO GRID ONLY",
AM49="Coupure ENEO &amp; Baisse de tension","IHS GRID ONLY",
AM49="Defaut GE &amp; POWER Cabinet","IHS",
AM49="Sharing","Partners",
AM49="Sites strategiques &amp; DataCenter","SST &amp; DC",
AM49="Exclu","Exclu",
AM49="SAT","SAT",
AM49="SPARE-ISSUE","SPARE-ISSUE",
AM49="Fiber CAmtel","TRANS_FO_CAMTEL",
AM49="Fiber AOF","Fiber AOF",
AM49="Projet OCM (HUAWEI)","TRAVAUX-HUAWEI",
AM49="Projet OCM (NOKIA)","TRAVAUX-NOKIA",
AM49="ACCESS-ISSUE","ACCESS-ISSUE",
AM49="Projet OCM (ZTE, NOKIA, autres projets)","TRAVAUX OCM",
AM49="No root CAuse","No root cause",
AM49="ODU HS","PDH",
AM49="IP &amp; VLAN","PDH",
AM49="Warehouse HUAWEI","SPARE-ISSUE",
AM49="SPARE-HS","SPARE-ISSUE",
AM49="Power Telco","BSS",AM49="no impacts","no impacts"
),"")</f>
        <v>AKTIVCO</v>
      </c>
      <c r="AL49" s="48" t="str" cm="1">
        <f t="array" ref="AL49">IFERROR(_xlfn.IFS(
AM49="MPR ISSUE","TX ISSUE",
AM49="BSS Hardware Issue","RAN ISSUE",
AM49="Sites strategiques, MLL, Pylone, etc.","ENVTECH",
AM49="AKTIVCO DEFAUT GE &amp; POWER Cabinet","POWER ISSUE",
AM49="AKTIVCO Coupure ENEO &amp; Baisse de tension","POWER ISSUE",
AM49="Coupure ENEO &amp; Baisse de tension","POWER ISSUE",
AM49="Defaut GE &amp; POWER Cabinet","POWER ISSUE",
AM49="Sharing","POWER ISSUE",
AM49="Sites strategiques &amp; DataCenter","POWER ISSUE",
AM49="Exclu","Exclu",
AM49="SAT","TX ISSUE",
AM49="SPARE-ISSUE","SPARE-ISSUE",
AM49="Fiber CAmtel","TX ISSUE",
AM49="Fiber AOF","TX ISSUE",
AM49="Projet OCM (HUAWEI)","TRAVAUX-HUAWEI",
AM49="Projet OCM (NOKIA)","TRAVAUX -NOKIA",
AM49="ACCESS-ISSUE","ACCESS-ISSUE",
AM49="Projet OCM (ZTE, NOKIA, autres projets)","TRAVAUX OCM",
AM49="No root CAuse","No root cause",
AM49="ODU HS","TX ISSUE",
AM49="IP &amp; VLAN","TX ISSUE",
AM49="Warehouse HUAWEI","SPARE-ISSUE",
AM49="SPARE-HS","SPARE-ISSUE",
AM49="Power Telco","RAN ISSUE",AM49="no impacts","no impacts"
),"")</f>
        <v>POWER ISSUE</v>
      </c>
      <c r="AM49" s="67" t="s">
        <v>5325</v>
      </c>
      <c r="AN49" s="48" t="str" cm="1">
        <f t="array" ref="AN49">IFERROR(_xlfn.IFS(
AM49="MPR ISSUE","ACTIVE",
AM49="BSS Hardware Issue","ACTIVE",
AM49="Sites strategiques, MLL, Pylone, etc.","PASSIVE",
AM49="AKTIVCO DEFAUT GE &amp; POWER Cabinet","PASSIVE",
AM49="AKTIVCO Coupure ENEO &amp; Baisse de tension","PASSIVE",
AM49="Coupure ENEO &amp; Baisse de tension","PASSIVE",
AM49="Defaut GE &amp; POWER Cabinet","PASSIVE",
AM49="Sharing","PASSIVE",
AM49="Sites strategiques &amp; DataCenter","PASSIVE",
AM49="Exclu","Exclu",
AM49="SAT","ACTIVE",
AM49="SPARE-ISSUE","SPARE-ISSUE",
AM49="Fiber CAmtel","ACTIVE",
AM49="Fiber AOF","ACTIVE",
AM49="Projet OCM (HUAWEI)","PLANNED WORKS",
AM49="Projet OCM (NOKIA)","PLANNED WORKS",
AM49="ACCESS-ISSUE","ACCESS-ISSUE",
AM49="Projet OCM (ZTE, NOKIA, autres projets)","PLANNED WORKS",
AM49="No root CAuse","No root cause",
AM49="ODU HS","ACTIVE",
AM49="IP &amp; VLAN","ACTIVE",
AM49="Warehouse HUAWEI","SPARE-ISSUE",
AM49="SPARE-HS","SPARE-ISSUE",
AM49="Power Telco","ACTIVE", AM49="no impacts","no impacts"
),"")</f>
        <v>PASSIVE</v>
      </c>
      <c r="AO49" s="93" t="s">
        <v>5889</v>
      </c>
      <c r="AP49" s="101" t="str">
        <f>B49</f>
        <v>SUO_171</v>
      </c>
      <c r="AR49" s="17" t="s">
        <v>5537</v>
      </c>
      <c r="AS49" s="7" t="s">
        <v>6617</v>
      </c>
      <c r="AT49" s="6"/>
      <c r="AU49" s="7"/>
      <c r="AV49" s="3" t="s">
        <v>5537</v>
      </c>
      <c r="AW49" s="18" t="s">
        <v>5537</v>
      </c>
      <c r="AX49" s="18" t="s">
        <v>5537</v>
      </c>
      <c r="AY49" s="18" t="s">
        <v>5537</v>
      </c>
      <c r="AZ49" s="18" t="s">
        <v>5537</v>
      </c>
      <c r="BA49" s="18" t="s">
        <v>5537</v>
      </c>
      <c r="BB49" s="18" t="s">
        <v>5537</v>
      </c>
      <c r="BC49" s="18" t="s">
        <v>5537</v>
      </c>
      <c r="BD49" s="18" t="s">
        <v>5537</v>
      </c>
      <c r="BE49" s="18" t="s">
        <v>5537</v>
      </c>
      <c r="BF49" s="18" t="s">
        <v>5890</v>
      </c>
      <c r="BG49" s="18" t="s">
        <v>5891</v>
      </c>
      <c r="BH49" s="18" t="s">
        <v>5892</v>
      </c>
      <c r="BI49" s="9" t="s">
        <v>5537</v>
      </c>
      <c r="BJ49" s="14"/>
      <c r="BK49" s="14" t="s">
        <v>5537</v>
      </c>
      <c r="BL49" s="14" t="str">
        <f>_xlfn.XLOOKUP(B49,'[4]cell downs 18042026 17h'!$B:$B,'[4]cell downs 18042026 17h'!$B:$B,"")</f>
        <v/>
      </c>
      <c r="BM49" s="14" t="str">
        <f>_xlfn.XLOOKUP(B49,'[5]Cells Huawei 19042026 15h'!$B:$B,'[5]Cells Huawei 19042026 15h'!$B:$B,"")</f>
        <v/>
      </c>
      <c r="BN49" s="9" t="str">
        <f>_xlfn.XLOOKUP(B49,'[6]cells down 19042026 9H40'!$B:$B,'[6]cells down 19042026 9H40'!$B:$B,"")</f>
        <v/>
      </c>
      <c r="BO49" s="9" t="s">
        <v>5537</v>
      </c>
      <c r="BP49" s="9" t="s">
        <v>5537</v>
      </c>
      <c r="BQ49" s="115"/>
    </row>
    <row r="50" spans="1:69" s="9" customFormat="1" ht="32.549999999999997" customHeight="1" x14ac:dyDescent="0.3">
      <c r="A50" s="1" t="s">
        <v>384</v>
      </c>
      <c r="B50" s="1" t="s">
        <v>385</v>
      </c>
      <c r="C50" s="3" t="str">
        <f>_xlfn.XLOOKUP(B50,'[1]daily break down'!$D:$D,'[1]daily break down'!$E:$E,"")</f>
        <v>NORD</v>
      </c>
      <c r="D50" s="1" t="s">
        <v>11</v>
      </c>
      <c r="E50" s="1" t="s">
        <v>154</v>
      </c>
      <c r="F50" s="3" t="s">
        <v>23</v>
      </c>
      <c r="G50" s="1" t="s">
        <v>386</v>
      </c>
      <c r="H50" s="33" t="str">
        <f>_xlfn.XLOOKUP(B50,[2]CALCULATION!$B:$B,[2]CALCULATION!$H:$H,"")</f>
        <v>NOKIA</v>
      </c>
      <c r="I50" s="28">
        <v>4.6228522998690194</v>
      </c>
      <c r="J50" s="28">
        <v>4.6228522998690194</v>
      </c>
      <c r="K50" s="28">
        <v>4.6228522998690194</v>
      </c>
      <c r="L50" s="28">
        <v>4.6228522998690194</v>
      </c>
      <c r="M50" s="28">
        <v>9.2457045997380387</v>
      </c>
      <c r="N50" s="28">
        <v>9.2457045997380387</v>
      </c>
      <c r="O50" s="28">
        <v>9.2457045997380387</v>
      </c>
      <c r="P50" s="28">
        <v>9.2457045997380387</v>
      </c>
      <c r="Q50" s="28">
        <v>9.2457045997380387</v>
      </c>
      <c r="R50" s="28">
        <v>9.2457045997380387</v>
      </c>
      <c r="S50" s="94">
        <v>9.2457045997380387</v>
      </c>
      <c r="T50" s="94">
        <f>_xlfn.XLOOKUP(B50,'[3]Nur des jours'!$B:$B,'[3]Nur des jours'!$U:$U,"")</f>
        <v>9.2457045997380387</v>
      </c>
      <c r="U50" s="94">
        <v>9.2457045997380387</v>
      </c>
      <c r="V50" s="94">
        <v>9.2457045997380387</v>
      </c>
      <c r="W50" s="94">
        <v>9.2457045997380387</v>
      </c>
      <c r="X50" s="94">
        <v>9.2457045997380387</v>
      </c>
      <c r="Y50" s="94">
        <v>9.2457045997380387</v>
      </c>
      <c r="Z50" s="94">
        <v>9.2457045997380387</v>
      </c>
      <c r="AA50" s="94">
        <v>9.2457045997380387</v>
      </c>
      <c r="AB50" s="94">
        <v>9.2457045997380387</v>
      </c>
      <c r="AC50" s="94">
        <f>_xlfn.XLOOKUP(B50,'[3]Nur des jours'!$B:$B,'[3]Nur des jours'!$N:$N,"")</f>
        <v>13.868556899607057</v>
      </c>
      <c r="AD50" s="94">
        <v>13.868556899607057</v>
      </c>
      <c r="AE50" s="94">
        <v>0</v>
      </c>
      <c r="AF50" s="94">
        <v>41.310933627099971</v>
      </c>
      <c r="AG50" s="94">
        <v>0</v>
      </c>
      <c r="AH50" s="94">
        <v>13.868556899607057</v>
      </c>
      <c r="AI50" s="49" t="s">
        <v>6588</v>
      </c>
      <c r="AJ50" s="49"/>
      <c r="AK50" s="48" t="str" cm="1">
        <f t="array" ref="AK50">IFERROR(_xlfn.IFS(
AM50="MPR ISSUE","PDH",
AM50="BSS Hardware Issue","BSS",
AM50="Sites strategiques, MLL, Pylone, etc.","ENVTECH",
AM50="AKTIVCO DEFAUT GE &amp; POWER Cabinet","AKTIVCO",
AM50="AKTIVCO Coupure ENEO &amp; Baisse de tension","AKTIVCO GRID ONLY",
AM50="Coupure ENEO &amp; Baisse de tension","IHS GRID ONLY",
AM50="Defaut GE &amp; POWER Cabinet","IHS",
AM50="Sharing","Partners",
AM50="Sites strategiques &amp; DataCenter","SST &amp; DC",
AM50="Exclu","Exclu",
AM50="SAT","SAT",
AM50="SPARE-ISSUE","SPARE-ISSUE",
AM50="Fiber CAmtel","TRANS_FO_CAMTEL",
AM50="Fiber AOF","Fiber AOF",
AM50="Projet OCM (HUAWEI)","TRAVAUX-HUAWEI",
AM50="Projet OCM (NOKIA)","TRAVAUX-NOKIA",
AM50="ACCESS-ISSUE","ACCESS-ISSUE",
AM50="Projet OCM (ZTE, NOKIA, autres projets)","TRAVAUX OCM",
AM50="No root CAuse","No root cause",
AM50="ODU HS","PDH",
AM50="IP &amp; VLAN","PDH",
AM50="Warehouse HUAWEI","SPARE-ISSUE",
AM50="SPARE-HS","SPARE-ISSUE",
AM50="Power Telco","BSS",AM50="no impacts","no impacts"
),"")</f>
        <v>Exclu</v>
      </c>
      <c r="AL50" s="48" t="str" cm="1">
        <f t="array" ref="AL50">IFERROR(_xlfn.IFS(
AM50="MPR ISSUE","TX ISSUE",
AM50="BSS Hardware Issue","RAN ISSUE",
AM50="Sites strategiques, MLL, Pylone, etc.","ENVTECH",
AM50="AKTIVCO DEFAUT GE &amp; POWER Cabinet","POWER ISSUE",
AM50="AKTIVCO Coupure ENEO &amp; Baisse de tension","POWER ISSUE",
AM50="Coupure ENEO &amp; Baisse de tension","POWER ISSUE",
AM50="Defaut GE &amp; POWER Cabinet","POWER ISSUE",
AM50="Sharing","POWER ISSUE",
AM50="Sites strategiques &amp; DataCenter","POWER ISSUE",
AM50="Exclu","Exclu",
AM50="SAT","TX ISSUE",
AM50="SPARE-ISSUE","SPARE-ISSUE",
AM50="Fiber CAmtel","TX ISSUE",
AM50="Fiber AOF","TX ISSUE",
AM50="Projet OCM (HUAWEI)","TRAVAUX-HUAWEI",
AM50="Projet OCM (NOKIA)","TRAVAUX -NOKIA",
AM50="ACCESS-ISSUE","ACCESS-ISSUE",
AM50="Projet OCM (ZTE, NOKIA, autres projets)","TRAVAUX OCM",
AM50="No root CAuse","No root cause",
AM50="ODU HS","TX ISSUE",
AM50="IP &amp; VLAN","TX ISSUE",
AM50="Warehouse HUAWEI","SPARE-ISSUE",
AM50="SPARE-HS","SPARE-ISSUE",
AM50="Power Telco","RAN ISSUE",AM50="no impacts","no impacts"
),"")</f>
        <v>Exclu</v>
      </c>
      <c r="AM50" s="67" t="s">
        <v>6588</v>
      </c>
      <c r="AN50" s="48" t="str" cm="1">
        <f t="array" ref="AN50">IFERROR(_xlfn.IFS(
AM50="MPR ISSUE","ACTIVE",
AM50="BSS Hardware Issue","ACTIVE",
AM50="Sites strategiques, MLL, Pylone, etc.","PASSIVE",
AM50="AKTIVCO DEFAUT GE &amp; POWER Cabinet","PASSIVE",
AM50="AKTIVCO Coupure ENEO &amp; Baisse de tension","PASSIVE",
AM50="Coupure ENEO &amp; Baisse de tension","PASSIVE",
AM50="Defaut GE &amp; POWER Cabinet","PASSIVE",
AM50="Sharing","PASSIVE",
AM50="Sites strategiques &amp; DataCenter","PASSIVE",
AM50="Exclu","Exclu",
AM50="SAT","ACTIVE",
AM50="SPARE-ISSUE","SPARE-ISSUE",
AM50="Fiber CAmtel","ACTIVE",
AM50="Fiber AOF","ACTIVE",
AM50="Projet OCM (HUAWEI)","PLANNED WORKS",
AM50="Projet OCM (NOKIA)","PLANNED WORKS",
AM50="ACCESS-ISSUE","ACCESS-ISSUE",
AM50="Projet OCM (ZTE, NOKIA, autres projets)","PLANNED WORKS",
AM50="No root CAuse","No root cause",
AM50="ODU HS","ACTIVE",
AM50="IP &amp; VLAN","ACTIVE",
AM50="Warehouse HUAWEI","SPARE-ISSUE",
AM50="SPARE-HS","SPARE-ISSUE",
AM50="Power Telco","ACTIVE", AM50="no impacts","no impacts"
),"")</f>
        <v>Exclu</v>
      </c>
      <c r="AO50" s="93" t="s">
        <v>5537</v>
      </c>
      <c r="AP50" s="101" t="str">
        <f>B50</f>
        <v>NRD_110</v>
      </c>
      <c r="AR50" s="17" t="s">
        <v>5537</v>
      </c>
      <c r="AS50" s="7" t="s">
        <v>5537</v>
      </c>
      <c r="AT50" s="6"/>
      <c r="AU50" s="7"/>
      <c r="AV50" s="3" t="s">
        <v>5537</v>
      </c>
      <c r="AW50" s="18" t="s">
        <v>5537</v>
      </c>
      <c r="AX50" s="18" t="s">
        <v>5537</v>
      </c>
      <c r="AY50" s="18" t="s">
        <v>5537</v>
      </c>
      <c r="AZ50" s="18" t="s">
        <v>5537</v>
      </c>
      <c r="BA50" s="18" t="s">
        <v>5537</v>
      </c>
      <c r="BB50" s="18" t="s">
        <v>5537</v>
      </c>
      <c r="BC50" s="18" t="s">
        <v>5537</v>
      </c>
      <c r="BD50" s="18" t="s">
        <v>5537</v>
      </c>
      <c r="BE50" s="18" t="s">
        <v>5537</v>
      </c>
      <c r="BF50" s="18" t="s">
        <v>5537</v>
      </c>
      <c r="BG50" s="18" t="s">
        <v>5537</v>
      </c>
      <c r="BH50" s="18" t="s">
        <v>5537</v>
      </c>
      <c r="BI50" s="9" t="s">
        <v>5537</v>
      </c>
      <c r="BJ50" s="14"/>
      <c r="BK50" s="14" t="s">
        <v>5537</v>
      </c>
      <c r="BL50" s="14" t="str">
        <f>_xlfn.XLOOKUP(B50,'[4]cell downs 18042026 17h'!$B:$B,'[4]cell downs 18042026 17h'!$B:$B,"")</f>
        <v>NRD_110</v>
      </c>
      <c r="BM50" s="14" t="str">
        <f>_xlfn.XLOOKUP(B50,'[5]Cells Huawei 19042026 15h'!$B:$B,'[5]Cells Huawei 19042026 15h'!$B:$B,"")</f>
        <v/>
      </c>
      <c r="BN50" s="9" t="str">
        <f>_xlfn.XLOOKUP(B50,'[6]cells down 19042026 9H40'!$B:$B,'[6]cells down 19042026 9H40'!$B:$B,"")</f>
        <v/>
      </c>
      <c r="BO50" s="9" t="s">
        <v>385</v>
      </c>
      <c r="BP50" s="9" t="s">
        <v>5537</v>
      </c>
      <c r="BQ50" s="115"/>
    </row>
    <row r="51" spans="1:69" s="9" customFormat="1" x14ac:dyDescent="0.3">
      <c r="A51" s="1" t="s">
        <v>2526</v>
      </c>
      <c r="B51" s="8" t="s">
        <v>2527</v>
      </c>
      <c r="C51" s="3" t="str">
        <f>_xlfn.XLOOKUP(B51,'[1]daily break down'!$D:$D,'[1]daily break down'!$E:$E,"")</f>
        <v>SUD-OUEST</v>
      </c>
      <c r="D51" s="1" t="s">
        <v>11</v>
      </c>
      <c r="E51" s="1" t="s">
        <v>12</v>
      </c>
      <c r="F51" s="3" t="s">
        <v>13</v>
      </c>
      <c r="G51" s="1" t="s">
        <v>63</v>
      </c>
      <c r="H51" s="32" t="str">
        <f>_xlfn.XLOOKUP(B51,[2]CALCULATION!$B:$B,[2]CALCULATION!$H:$H,"")</f>
        <v>Huawei</v>
      </c>
      <c r="I51" s="28">
        <v>0</v>
      </c>
      <c r="J51" s="28">
        <v>0</v>
      </c>
      <c r="K51" s="28">
        <v>0</v>
      </c>
      <c r="L51" s="28">
        <v>0</v>
      </c>
      <c r="M51" s="28">
        <v>0</v>
      </c>
      <c r="N51" s="28">
        <v>8.5060839019156305</v>
      </c>
      <c r="O51" s="28">
        <v>13.868556899607057</v>
      </c>
      <c r="P51" s="28">
        <v>13.868556899607057</v>
      </c>
      <c r="Q51" s="28">
        <v>13.868289373432297</v>
      </c>
      <c r="R51" s="28">
        <v>13.868556899607057</v>
      </c>
      <c r="S51" s="94">
        <v>13.868556899607057</v>
      </c>
      <c r="T51" s="94">
        <f>_xlfn.XLOOKUP(B51,'[3]Nur des jours'!$B:$B,'[3]Nur des jours'!$U:$U,"")</f>
        <v>13.868556899607057</v>
      </c>
      <c r="U51" s="94">
        <v>13.868556899607057</v>
      </c>
      <c r="V51" s="94">
        <v>13.868289373432297</v>
      </c>
      <c r="W51" s="94">
        <v>13.868556899607057</v>
      </c>
      <c r="X51" s="94">
        <v>13.868289373432297</v>
      </c>
      <c r="Y51" s="94">
        <v>13.868556899607057</v>
      </c>
      <c r="Z51" s="94">
        <v>13.868556899607057</v>
      </c>
      <c r="AA51" s="94">
        <v>13.868556899607057</v>
      </c>
      <c r="AB51" s="94">
        <v>13.868289373432297</v>
      </c>
      <c r="AC51" s="94">
        <f>_xlfn.XLOOKUP(B51,'[3]Nur des jours'!$B:$B,'[3]Nur des jours'!$N:$N,"")</f>
        <v>13.868289373432297</v>
      </c>
      <c r="AD51" s="94">
        <v>13.868289373432297</v>
      </c>
      <c r="AE51" s="94">
        <v>32.371062791506304</v>
      </c>
      <c r="AF51" s="94">
        <v>27.540622418066651</v>
      </c>
      <c r="AG51" s="94">
        <v>0</v>
      </c>
      <c r="AH51" s="94">
        <v>13.868289373432297</v>
      </c>
      <c r="AI51" s="49" t="s">
        <v>6659</v>
      </c>
      <c r="AJ51" s="49"/>
      <c r="AK51" s="48" t="str" cm="1">
        <f t="array" ref="AK51">IFERROR(_xlfn.IFS(
AM51="MPR ISSUE","PDH",
AM51="BSS Hardware Issue","BSS",
AM51="Sites strategiques, MLL, Pylone, etc.","ENVTECH",
AM51="AKTIVCO DEFAUT GE &amp; POWER Cabinet","AKTIVCO",
AM51="AKTIVCO Coupure ENEO &amp; Baisse de tension","AKTIVCO GRID ONLY",
AM51="Coupure ENEO &amp; Baisse de tension","IHS GRID ONLY",
AM51="Defaut GE &amp; POWER Cabinet","IHS",
AM51="Sharing","Partners",
AM51="Sites strategiques &amp; DataCenter","SST &amp; DC",
AM51="Exclu","Exclu",
AM51="SAT","SAT",
AM51="SPARE-ISSUE","SPARE-ISSUE",
AM51="Fiber CAmtel","TRANS_FO_CAMTEL",
AM51="Fiber AOF","Fiber AOF",
AM51="Projet OCM (HUAWEI)","TRAVAUX-HUAWEI",
AM51="Projet OCM (NOKIA)","TRAVAUX-NOKIA",
AM51="ACCESS-ISSUE","ACCESS-ISSUE",
AM51="Projet OCM (ZTE, NOKIA, autres projets)","TRAVAUX OCM",
AM51="No root CAuse","No root cause",
AM51="ODU HS","PDH",
AM51="IP &amp; VLAN","PDH",
AM51="Warehouse HUAWEI","SPARE-ISSUE",
AM51="SPARE-HS","SPARE-ISSUE",
AM51="Power Telco","BSS",AM51="no impacts","no impacts"
),"")</f>
        <v>SPARE-ISSUE</v>
      </c>
      <c r="AL51" s="48" t="str" cm="1">
        <f t="array" ref="AL51">IFERROR(_xlfn.IFS(
AM51="MPR ISSUE","TX ISSUE",
AM51="BSS Hardware Issue","RAN ISSUE",
AM51="Sites strategiques, MLL, Pylone, etc.","ENVTECH",
AM51="AKTIVCO DEFAUT GE &amp; POWER Cabinet","POWER ISSUE",
AM51="AKTIVCO Coupure ENEO &amp; Baisse de tension","POWER ISSUE",
AM51="Coupure ENEO &amp; Baisse de tension","POWER ISSUE",
AM51="Defaut GE &amp; POWER Cabinet","POWER ISSUE",
AM51="Sharing","POWER ISSUE",
AM51="Sites strategiques &amp; DataCenter","POWER ISSUE",
AM51="Exclu","Exclu",
AM51="SAT","TX ISSUE",
AM51="SPARE-ISSUE","SPARE-ISSUE",
AM51="Fiber CAmtel","TX ISSUE",
AM51="Fiber AOF","TX ISSUE",
AM51="Projet OCM (HUAWEI)","TRAVAUX-HUAWEI",
AM51="Projet OCM (NOKIA)","TRAVAUX -NOKIA",
AM51="ACCESS-ISSUE","ACCESS-ISSUE",
AM51="Projet OCM (ZTE, NOKIA, autres projets)","TRAVAUX OCM",
AM51="No root CAuse","No root cause",
AM51="ODU HS","TX ISSUE",
AM51="IP &amp; VLAN","TX ISSUE",
AM51="Warehouse HUAWEI","SPARE-ISSUE",
AM51="SPARE-HS","SPARE-ISSUE",
AM51="Power Telco","RAN ISSUE",AM51="no impacts","no impacts"
),"")</f>
        <v>SPARE-ISSUE</v>
      </c>
      <c r="AM51" s="67" t="s">
        <v>5336</v>
      </c>
      <c r="AN51" s="48" t="str" cm="1">
        <f t="array" ref="AN51">IFERROR(_xlfn.IFS(
AM51="MPR ISSUE","ACTIVE",
AM51="BSS Hardware Issue","ACTIVE",
AM51="Sites strategiques, MLL, Pylone, etc.","PASSIVE",
AM51="AKTIVCO DEFAUT GE &amp; POWER Cabinet","PASSIVE",
AM51="AKTIVCO Coupure ENEO &amp; Baisse de tension","PASSIVE",
AM51="Coupure ENEO &amp; Baisse de tension","PASSIVE",
AM51="Defaut GE &amp; POWER Cabinet","PASSIVE",
AM51="Sharing","PASSIVE",
AM51="Sites strategiques &amp; DataCenter","PASSIVE",
AM51="Exclu","Exclu",
AM51="SAT","ACTIVE",
AM51="SPARE-ISSUE","SPARE-ISSUE",
AM51="Fiber CAmtel","ACTIVE",
AM51="Fiber AOF","ACTIVE",
AM51="Projet OCM (HUAWEI)","PLANNED WORKS",
AM51="Projet OCM (NOKIA)","PLANNED WORKS",
AM51="ACCESS-ISSUE","ACCESS-ISSUE",
AM51="Projet OCM (ZTE, NOKIA, autres projets)","PLANNED WORKS",
AM51="No root CAuse","No root cause",
AM51="ODU HS","ACTIVE",
AM51="IP &amp; VLAN","ACTIVE",
AM51="Warehouse HUAWEI","SPARE-ISSUE",
AM51="SPARE-HS","SPARE-ISSUE",
AM51="Power Telco","ACTIVE", AM51="no impacts","no impacts"
),"")</f>
        <v>SPARE-ISSUE</v>
      </c>
      <c r="AO51" s="93" t="s">
        <v>5893</v>
      </c>
      <c r="AP51" s="101" t="str">
        <f>B51</f>
        <v>SUO_214</v>
      </c>
      <c r="AR51" s="17" t="s">
        <v>5537</v>
      </c>
      <c r="AS51" s="7" t="s">
        <v>5537</v>
      </c>
      <c r="AT51" s="6"/>
      <c r="AU51" s="7"/>
      <c r="AV51" s="3" t="s">
        <v>5537</v>
      </c>
      <c r="AW51" s="18" t="s">
        <v>5537</v>
      </c>
      <c r="AX51" s="18" t="s">
        <v>5537</v>
      </c>
      <c r="AY51" s="18" t="s">
        <v>5537</v>
      </c>
      <c r="AZ51" s="18" t="s">
        <v>5537</v>
      </c>
      <c r="BA51" s="18" t="s">
        <v>5537</v>
      </c>
      <c r="BB51" s="18" t="s">
        <v>5537</v>
      </c>
      <c r="BC51" s="18" t="s">
        <v>5537</v>
      </c>
      <c r="BD51" s="18" t="s">
        <v>5537</v>
      </c>
      <c r="BE51" s="18" t="s">
        <v>5537</v>
      </c>
      <c r="BF51" s="18" t="s">
        <v>5894</v>
      </c>
      <c r="BG51" s="18" t="s">
        <v>5895</v>
      </c>
      <c r="BH51" s="18" t="s">
        <v>5896</v>
      </c>
      <c r="BI51" s="9" t="s">
        <v>5537</v>
      </c>
      <c r="BJ51" s="14"/>
      <c r="BK51" s="14" t="s">
        <v>5537</v>
      </c>
      <c r="BL51" s="14" t="str">
        <f>_xlfn.XLOOKUP(B51,'[4]cell downs 18042026 17h'!$B:$B,'[4]cell downs 18042026 17h'!$B:$B,"")</f>
        <v/>
      </c>
      <c r="BM51" s="14" t="str">
        <f>_xlfn.XLOOKUP(B51,'[5]Cells Huawei 19042026 15h'!$B:$B,'[5]Cells Huawei 19042026 15h'!$B:$B,"")</f>
        <v/>
      </c>
      <c r="BN51" s="9" t="str">
        <f>_xlfn.XLOOKUP(B51,'[6]cells down 19042026 9H40'!$B:$B,'[6]cells down 19042026 9H40'!$B:$B,"")</f>
        <v/>
      </c>
      <c r="BO51" s="9" t="s">
        <v>2527</v>
      </c>
      <c r="BP51" s="9" t="s">
        <v>5537</v>
      </c>
      <c r="BQ51" s="115"/>
    </row>
    <row r="52" spans="1:69" s="9" customFormat="1" ht="32.549999999999997" customHeight="1" x14ac:dyDescent="0.3">
      <c r="A52" s="1" t="s">
        <v>863</v>
      </c>
      <c r="B52" s="8" t="s">
        <v>864</v>
      </c>
      <c r="C52" s="3" t="str">
        <f>_xlfn.XLOOKUP(B52,'[1]daily break down'!$D:$D,'[1]daily break down'!$E:$E,"")</f>
        <v>Douala</v>
      </c>
      <c r="D52" s="1" t="s">
        <v>21</v>
      </c>
      <c r="E52" s="1" t="s">
        <v>30</v>
      </c>
      <c r="F52" s="3" t="s">
        <v>31</v>
      </c>
      <c r="G52" s="1" t="s">
        <v>32</v>
      </c>
      <c r="H52" s="34" t="str">
        <f>_xlfn.XLOOKUP(B52,[2]CALCULATION!$B:$B,[2]CALCULATION!$H:$H,"")</f>
        <v>ZTE</v>
      </c>
      <c r="I52" s="28">
        <v>0</v>
      </c>
      <c r="J52" s="28">
        <v>0</v>
      </c>
      <c r="K52" s="28">
        <v>0</v>
      </c>
      <c r="L52" s="28">
        <v>0</v>
      </c>
      <c r="M52" s="28">
        <v>0</v>
      </c>
      <c r="N52" s="28">
        <v>0</v>
      </c>
      <c r="O52" s="28">
        <v>0</v>
      </c>
      <c r="P52" s="28">
        <v>0</v>
      </c>
      <c r="Q52" s="28">
        <v>0</v>
      </c>
      <c r="R52" s="28">
        <v>0</v>
      </c>
      <c r="S52" s="94">
        <v>13.732653602828499</v>
      </c>
      <c r="T52" s="94">
        <f>_xlfn.XLOOKUP(B52,'[3]Nur des jours'!$B:$B,'[3]Nur des jours'!$U:$U,"")</f>
        <v>63.555051892943879</v>
      </c>
      <c r="U52" s="94">
        <v>48.377382409761644</v>
      </c>
      <c r="V52" s="94">
        <v>36.683563619864536</v>
      </c>
      <c r="W52" s="94">
        <v>63.555051892943879</v>
      </c>
      <c r="X52" s="94">
        <v>0</v>
      </c>
      <c r="Y52" s="94">
        <v>0</v>
      </c>
      <c r="Z52" s="94">
        <v>61.323081016913328</v>
      </c>
      <c r="AA52" s="94">
        <v>0</v>
      </c>
      <c r="AB52" s="94">
        <v>46.912658767867178</v>
      </c>
      <c r="AC52" s="94">
        <f>_xlfn.XLOOKUP(B52,'[3]Nur des jours'!$B:$B,'[3]Nur des jours'!$N:$N,"")</f>
        <v>13.866755556697001</v>
      </c>
      <c r="AD52" s="94">
        <v>13.866755556697001</v>
      </c>
      <c r="AE52" s="94">
        <v>32.360321770999448</v>
      </c>
      <c r="AF52" s="94">
        <v>27.540622418066651</v>
      </c>
      <c r="AG52" s="94">
        <v>0</v>
      </c>
      <c r="AH52" s="94">
        <v>13.866755556697001</v>
      </c>
      <c r="AI52" s="49" t="s">
        <v>5559</v>
      </c>
      <c r="AJ52" s="49"/>
      <c r="AK52" s="48" t="str" cm="1">
        <f t="array" ref="AK52">IFERROR(_xlfn.IFS(
AM52="MPR ISSUE","PDH",
AM52="BSS Hardware Issue","BSS",
AM52="Sites strategiques, MLL, Pylone, etc.","ENVTECH",
AM52="AKTIVCO DEFAUT GE &amp; POWER Cabinet","AKTIVCO",
AM52="AKTIVCO Coupure ENEO &amp; Baisse de tension","AKTIVCO GRID ONLY",
AM52="Coupure ENEO &amp; Baisse de tension","IHS GRID ONLY",
AM52="Defaut GE &amp; POWER Cabinet","IHS",
AM52="Sharing","Partners",
AM52="Sites strategiques &amp; DataCenter","SST &amp; DC",
AM52="Exclu","Exclu",
AM52="SAT","SAT",
AM52="SPARE-ISSUE","SPARE-ISSUE",
AM52="Fiber CAmtel","TRANS_FO_CAMTEL",
AM52="Fiber AOF","Fiber AOF",
AM52="Projet OCM (HUAWEI)","TRAVAUX-HUAWEI",
AM52="Projet OCM (NOKIA)","TRAVAUX-NOKIA",
AM52="ACCESS-ISSUE","ACCESS-ISSUE",
AM52="Projet OCM (ZTE, NOKIA, autres projets)","TRAVAUX OCM",
AM52="No root CAuse","No root cause",
AM52="ODU HS","PDH",
AM52="IP &amp; VLAN","PDH",
AM52="Warehouse HUAWEI","SPARE-ISSUE",
AM52="SPARE-HS","SPARE-ISSUE",
AM52="Power Telco","BSS",AM52="no impacts","no impacts"
),"")</f>
        <v>AKTIVCO GRID ONLY</v>
      </c>
      <c r="AL52" s="48" t="str" cm="1">
        <f t="array" ref="AL52">IFERROR(_xlfn.IFS(
AM52="MPR ISSUE","TX ISSUE",
AM52="BSS Hardware Issue","RAN ISSUE",
AM52="Sites strategiques, MLL, Pylone, etc.","ENVTECH",
AM52="AKTIVCO DEFAUT GE &amp; POWER Cabinet","POWER ISSUE",
AM52="AKTIVCO Coupure ENEO &amp; Baisse de tension","POWER ISSUE",
AM52="Coupure ENEO &amp; Baisse de tension","POWER ISSUE",
AM52="Defaut GE &amp; POWER Cabinet","POWER ISSUE",
AM52="Sharing","POWER ISSUE",
AM52="Sites strategiques &amp; DataCenter","POWER ISSUE",
AM52="Exclu","Exclu",
AM52="SAT","TX ISSUE",
AM52="SPARE-ISSUE","SPARE-ISSUE",
AM52="Fiber CAmtel","TX ISSUE",
AM52="Fiber AOF","TX ISSUE",
AM52="Projet OCM (HUAWEI)","TRAVAUX-HUAWEI",
AM52="Projet OCM (NOKIA)","TRAVAUX -NOKIA",
AM52="ACCESS-ISSUE","ACCESS-ISSUE",
AM52="Projet OCM (ZTE, NOKIA, autres projets)","TRAVAUX OCM",
AM52="No root CAuse","No root cause",
AM52="ODU HS","TX ISSUE",
AM52="IP &amp; VLAN","TX ISSUE",
AM52="Warehouse HUAWEI","SPARE-ISSUE",
AM52="SPARE-HS","SPARE-ISSUE",
AM52="Power Telco","RAN ISSUE",AM52="no impacts","no impacts"
),"")</f>
        <v>POWER ISSUE</v>
      </c>
      <c r="AM52" s="67" t="s">
        <v>5327</v>
      </c>
      <c r="AN52" s="48" t="str" cm="1">
        <f t="array" ref="AN52">IFERROR(_xlfn.IFS(
AM52="MPR ISSUE","ACTIVE",
AM52="BSS Hardware Issue","ACTIVE",
AM52="Sites strategiques, MLL, Pylone, etc.","PASSIVE",
AM52="AKTIVCO DEFAUT GE &amp; POWER Cabinet","PASSIVE",
AM52="AKTIVCO Coupure ENEO &amp; Baisse de tension","PASSIVE",
AM52="Coupure ENEO &amp; Baisse de tension","PASSIVE",
AM52="Defaut GE &amp; POWER Cabinet","PASSIVE",
AM52="Sharing","PASSIVE",
AM52="Sites strategiques &amp; DataCenter","PASSIVE",
AM52="Exclu","Exclu",
AM52="SAT","ACTIVE",
AM52="SPARE-ISSUE","SPARE-ISSUE",
AM52="Fiber CAmtel","ACTIVE",
AM52="Fiber AOF","ACTIVE",
AM52="Projet OCM (HUAWEI)","PLANNED WORKS",
AM52="Projet OCM (NOKIA)","PLANNED WORKS",
AM52="ACCESS-ISSUE","ACCESS-ISSUE",
AM52="Projet OCM (ZTE, NOKIA, autres projets)","PLANNED WORKS",
AM52="No root CAuse","No root cause",
AM52="ODU HS","ACTIVE",
AM52="IP &amp; VLAN","ACTIVE",
AM52="Warehouse HUAWEI","SPARE-ISSUE",
AM52="SPARE-HS","SPARE-ISSUE",
AM52="Power Telco","ACTIVE", AM52="no impacts","no impacts"
),"")</f>
        <v>PASSIVE</v>
      </c>
      <c r="AO52" s="93" t="s">
        <v>5810</v>
      </c>
      <c r="AP52" s="101" t="str">
        <f>B52</f>
        <v>LIT_615</v>
      </c>
      <c r="AR52" s="17" t="s">
        <v>5537</v>
      </c>
      <c r="AS52" s="7" t="s">
        <v>6618</v>
      </c>
      <c r="AT52" s="6"/>
      <c r="AU52" s="7"/>
      <c r="AV52" s="3" t="s">
        <v>5537</v>
      </c>
      <c r="AW52" s="18" t="s">
        <v>5537</v>
      </c>
      <c r="AX52" s="18" t="s">
        <v>5537</v>
      </c>
      <c r="AY52" s="18" t="s">
        <v>5537</v>
      </c>
      <c r="AZ52" s="18" t="s">
        <v>5537</v>
      </c>
      <c r="BA52" s="18" t="s">
        <v>5537</v>
      </c>
      <c r="BB52" s="18" t="s">
        <v>5537</v>
      </c>
      <c r="BC52" s="18" t="s">
        <v>5537</v>
      </c>
      <c r="BD52" s="18" t="s">
        <v>5537</v>
      </c>
      <c r="BE52" s="18" t="s">
        <v>5537</v>
      </c>
      <c r="BF52" s="18" t="s">
        <v>5811</v>
      </c>
      <c r="BG52" s="18" t="s">
        <v>5812</v>
      </c>
      <c r="BH52" s="18" t="s">
        <v>5813</v>
      </c>
      <c r="BI52" s="9" t="s">
        <v>5814</v>
      </c>
      <c r="BJ52" s="14"/>
      <c r="BK52" s="14" t="s">
        <v>5537</v>
      </c>
      <c r="BL52" s="14" t="str">
        <f>_xlfn.XLOOKUP(B52,'[4]cell downs 18042026 17h'!$B:$B,'[4]cell downs 18042026 17h'!$B:$B,"")</f>
        <v/>
      </c>
      <c r="BM52" s="14" t="str">
        <f>_xlfn.XLOOKUP(B52,'[5]Cells Huawei 19042026 15h'!$B:$B,'[5]Cells Huawei 19042026 15h'!$B:$B,"")</f>
        <v/>
      </c>
      <c r="BN52" s="9" t="str">
        <f>_xlfn.XLOOKUP(B52,'[6]cells down 19042026 9H40'!$B:$B,'[6]cells down 19042026 9H40'!$B:$B,"")</f>
        <v/>
      </c>
      <c r="BO52" s="9" t="s">
        <v>5537</v>
      </c>
      <c r="BP52" s="9" t="s">
        <v>5459</v>
      </c>
      <c r="BQ52" s="115"/>
    </row>
    <row r="53" spans="1:69" s="9" customFormat="1" ht="15.45" customHeight="1" x14ac:dyDescent="0.3">
      <c r="A53" s="1" t="s">
        <v>152</v>
      </c>
      <c r="B53" s="8" t="s">
        <v>153</v>
      </c>
      <c r="C53" s="3" t="str">
        <f>_xlfn.XLOOKUP(B53,'[1]daily break down'!$D:$D,'[1]daily break down'!$E:$E,"")</f>
        <v>NORD-OUEST</v>
      </c>
      <c r="D53" s="1" t="s">
        <v>11</v>
      </c>
      <c r="E53" s="1" t="s">
        <v>154</v>
      </c>
      <c r="F53" s="3" t="s">
        <v>51</v>
      </c>
      <c r="G53" s="1" t="s">
        <v>155</v>
      </c>
      <c r="H53" s="33" t="str">
        <f>_xlfn.XLOOKUP(B53,[2]CALCULATION!$B:$B,[2]CALCULATION!$H:$H,"")</f>
        <v>NOKIA</v>
      </c>
      <c r="I53" s="28">
        <v>13.970094538327237</v>
      </c>
      <c r="J53" s="28">
        <v>13.969878111870537</v>
      </c>
      <c r="K53" s="28">
        <v>13.969769898642186</v>
      </c>
      <c r="L53" s="28">
        <v>13.969986325098887</v>
      </c>
      <c r="M53" s="28">
        <v>13.969878111870537</v>
      </c>
      <c r="N53" s="28">
        <v>13.970094538327237</v>
      </c>
      <c r="O53" s="28">
        <v>13.969878111870537</v>
      </c>
      <c r="P53" s="28">
        <v>13.970202751555588</v>
      </c>
      <c r="Q53" s="28">
        <v>13.969878111870537</v>
      </c>
      <c r="R53" s="28">
        <v>13.970094538327237</v>
      </c>
      <c r="S53" s="94">
        <v>13.970094538327237</v>
      </c>
      <c r="T53" s="94">
        <f>_xlfn.XLOOKUP(B53,'[3]Nur des jours'!$B:$B,'[3]Nur des jours'!$U:$U,"")</f>
        <v>13.865988648329351</v>
      </c>
      <c r="U53" s="94">
        <v>13.969986325098887</v>
      </c>
      <c r="V53" s="94">
        <v>13.865774627389543</v>
      </c>
      <c r="W53" s="94">
        <v>13.865988648329351</v>
      </c>
      <c r="X53" s="94">
        <v>13.865881637859449</v>
      </c>
      <c r="Y53" s="94">
        <v>13.866095658799258</v>
      </c>
      <c r="Z53" s="94">
        <v>13.866202669269162</v>
      </c>
      <c r="AA53" s="94">
        <v>13.866202669269162</v>
      </c>
      <c r="AB53" s="94">
        <v>13.866202669269162</v>
      </c>
      <c r="AC53" s="94">
        <f>_xlfn.XLOOKUP(B53,'[3]Nur des jours'!$B:$B,'[3]Nur des jours'!$N:$N,"")</f>
        <v>13.865881637859449</v>
      </c>
      <c r="AD53" s="94">
        <v>13.865881637859449</v>
      </c>
      <c r="AE53" s="94">
        <v>64.727138112537915</v>
      </c>
      <c r="AF53" s="94">
        <v>13.770311209033324</v>
      </c>
      <c r="AG53" s="94">
        <v>0</v>
      </c>
      <c r="AH53" s="94">
        <v>13.865881637859449</v>
      </c>
      <c r="AI53" s="49" t="s">
        <v>6588</v>
      </c>
      <c r="AJ53" s="49" t="s">
        <v>5547</v>
      </c>
      <c r="AK53" s="48" t="str" cm="1">
        <f t="array" ref="AK53">IFERROR(_xlfn.IFS(
AM53="MPR ISSUE","PDH",
AM53="BSS Hardware Issue","BSS",
AM53="Sites strategiques, MLL, Pylone, etc.","ENVTECH",
AM53="AKTIVCO DEFAUT GE &amp; POWER Cabinet","AKTIVCO",
AM53="AKTIVCO Coupure ENEO &amp; Baisse de tension","AKTIVCO GRID ONLY",
AM53="Coupure ENEO &amp; Baisse de tension","IHS GRID ONLY",
AM53="Defaut GE &amp; POWER Cabinet","IHS",
AM53="Sharing","Partners",
AM53="Sites strategiques &amp; DataCenter","SST &amp; DC",
AM53="Exclu","Exclu",
AM53="SAT","SAT",
AM53="SPARE-ISSUE","SPARE-ISSUE",
AM53="Fiber CAmtel","TRANS_FO_CAMTEL",
AM53="Fiber AOF","Fiber AOF",
AM53="Projet OCM (HUAWEI)","TRAVAUX-HUAWEI",
AM53="Projet OCM (NOKIA)","TRAVAUX-NOKIA",
AM53="ACCESS-ISSUE","ACCESS-ISSUE",
AM53="Projet OCM (ZTE, NOKIA, autres projets)","TRAVAUX OCM",
AM53="No root CAuse","No root cause",
AM53="ODU HS","PDH",
AM53="IP &amp; VLAN","PDH",
AM53="Warehouse HUAWEI","SPARE-ISSUE",
AM53="SPARE-HS","SPARE-ISSUE",
AM53="Power Telco","BSS",AM53="no impacts","no impacts"
),"")</f>
        <v>Exclu</v>
      </c>
      <c r="AL53" s="48" t="str" cm="1">
        <f t="array" ref="AL53">IFERROR(_xlfn.IFS(
AM53="MPR ISSUE","TX ISSUE",
AM53="BSS Hardware Issue","RAN ISSUE",
AM53="Sites strategiques, MLL, Pylone, etc.","ENVTECH",
AM53="AKTIVCO DEFAUT GE &amp; POWER Cabinet","POWER ISSUE",
AM53="AKTIVCO Coupure ENEO &amp; Baisse de tension","POWER ISSUE",
AM53="Coupure ENEO &amp; Baisse de tension","POWER ISSUE",
AM53="Defaut GE &amp; POWER Cabinet","POWER ISSUE",
AM53="Sharing","POWER ISSUE",
AM53="Sites strategiques &amp; DataCenter","POWER ISSUE",
AM53="Exclu","Exclu",
AM53="SAT","TX ISSUE",
AM53="SPARE-ISSUE","SPARE-ISSUE",
AM53="Fiber CAmtel","TX ISSUE",
AM53="Fiber AOF","TX ISSUE",
AM53="Projet OCM (HUAWEI)","TRAVAUX-HUAWEI",
AM53="Projet OCM (NOKIA)","TRAVAUX -NOKIA",
AM53="ACCESS-ISSUE","ACCESS-ISSUE",
AM53="Projet OCM (ZTE, NOKIA, autres projets)","TRAVAUX OCM",
AM53="No root CAuse","No root cause",
AM53="ODU HS","TX ISSUE",
AM53="IP &amp; VLAN","TX ISSUE",
AM53="Warehouse HUAWEI","SPARE-ISSUE",
AM53="SPARE-HS","SPARE-ISSUE",
AM53="Power Telco","RAN ISSUE",AM53="no impacts","no impacts"
),"")</f>
        <v>Exclu</v>
      </c>
      <c r="AM53" s="67" t="s">
        <v>6588</v>
      </c>
      <c r="AN53" s="48" t="str" cm="1">
        <f t="array" ref="AN53">IFERROR(_xlfn.IFS(
AM53="MPR ISSUE","ACTIVE",
AM53="BSS Hardware Issue","ACTIVE",
AM53="Sites strategiques, MLL, Pylone, etc.","PASSIVE",
AM53="AKTIVCO DEFAUT GE &amp; POWER Cabinet","PASSIVE",
AM53="AKTIVCO Coupure ENEO &amp; Baisse de tension","PASSIVE",
AM53="Coupure ENEO &amp; Baisse de tension","PASSIVE",
AM53="Defaut GE &amp; POWER Cabinet","PASSIVE",
AM53="Sharing","PASSIVE",
AM53="Sites strategiques &amp; DataCenter","PASSIVE",
AM53="Exclu","Exclu",
AM53="SAT","ACTIVE",
AM53="SPARE-ISSUE","SPARE-ISSUE",
AM53="Fiber CAmtel","ACTIVE",
AM53="Fiber AOF","ACTIVE",
AM53="Projet OCM (HUAWEI)","PLANNED WORKS",
AM53="Projet OCM (NOKIA)","PLANNED WORKS",
AM53="ACCESS-ISSUE","ACCESS-ISSUE",
AM53="Projet OCM (ZTE, NOKIA, autres projets)","PLANNED WORKS",
AM53="No root CAuse","No root cause",
AM53="ODU HS","ACTIVE",
AM53="IP &amp; VLAN","ACTIVE",
AM53="Warehouse HUAWEI","SPARE-ISSUE",
AM53="SPARE-HS","SPARE-ISSUE",
AM53="Power Telco","ACTIVE", AM53="no impacts","no impacts"
),"")</f>
        <v>Exclu</v>
      </c>
      <c r="AO53" s="93" t="s">
        <v>5537</v>
      </c>
      <c r="AP53" s="101" t="str">
        <f>B53</f>
        <v>NRO_234</v>
      </c>
      <c r="AR53" s="17" t="s">
        <v>5537</v>
      </c>
      <c r="AS53" s="7" t="s">
        <v>5537</v>
      </c>
      <c r="AT53" s="6"/>
      <c r="AU53" s="7"/>
      <c r="AV53" s="3" t="s">
        <v>5537</v>
      </c>
      <c r="AW53" s="18" t="s">
        <v>5537</v>
      </c>
      <c r="AX53" s="18" t="s">
        <v>5537</v>
      </c>
      <c r="AY53" s="18" t="s">
        <v>5537</v>
      </c>
      <c r="AZ53" s="18" t="s">
        <v>5537</v>
      </c>
      <c r="BA53" s="18" t="s">
        <v>5537</v>
      </c>
      <c r="BB53" s="18" t="s">
        <v>5537</v>
      </c>
      <c r="BC53" s="18" t="s">
        <v>5537</v>
      </c>
      <c r="BD53" s="18" t="s">
        <v>5537</v>
      </c>
      <c r="BE53" s="18" t="s">
        <v>5537</v>
      </c>
      <c r="BF53" s="18" t="s">
        <v>5537</v>
      </c>
      <c r="BG53" s="18" t="s">
        <v>5537</v>
      </c>
      <c r="BH53" s="18" t="s">
        <v>5537</v>
      </c>
      <c r="BI53" s="9" t="s">
        <v>5537</v>
      </c>
      <c r="BJ53" s="14"/>
      <c r="BK53" s="14" t="s">
        <v>5537</v>
      </c>
      <c r="BL53" s="14" t="str">
        <f>_xlfn.XLOOKUP(B53,'[4]cell downs 18042026 17h'!$B:$B,'[4]cell downs 18042026 17h'!$B:$B,"")</f>
        <v/>
      </c>
      <c r="BM53" s="14" t="str">
        <f>_xlfn.XLOOKUP(B53,'[5]Cells Huawei 19042026 15h'!$B:$B,'[5]Cells Huawei 19042026 15h'!$B:$B,"")</f>
        <v/>
      </c>
      <c r="BN53" s="9" t="str">
        <f>_xlfn.XLOOKUP(B53,'[6]cells down 19042026 9H40'!$B:$B,'[6]cells down 19042026 9H40'!$B:$B,"")</f>
        <v/>
      </c>
      <c r="BO53" s="9" t="s">
        <v>153</v>
      </c>
      <c r="BP53" s="9" t="s">
        <v>594</v>
      </c>
      <c r="BQ53" s="115"/>
    </row>
    <row r="54" spans="1:69" s="9" customFormat="1" ht="34.5" customHeight="1" x14ac:dyDescent="0.3">
      <c r="A54" s="1" t="s">
        <v>2885</v>
      </c>
      <c r="B54" s="8" t="s">
        <v>2886</v>
      </c>
      <c r="C54" s="3" t="str">
        <f>_xlfn.XLOOKUP(B54,'[1]daily break down'!$D:$D,'[1]daily break down'!$E:$E,"")</f>
        <v>Garoua</v>
      </c>
      <c r="D54" s="1" t="s">
        <v>21</v>
      </c>
      <c r="E54" s="1" t="s">
        <v>22</v>
      </c>
      <c r="F54" s="3" t="s">
        <v>23</v>
      </c>
      <c r="G54" s="1" t="s">
        <v>24</v>
      </c>
      <c r="H54" s="32" t="str">
        <f>_xlfn.XLOOKUP(B54,[2]CALCULATION!$B:$B,[2]CALCULATION!$H:$H,"")</f>
        <v>Huawei</v>
      </c>
      <c r="I54" s="28">
        <v>0</v>
      </c>
      <c r="J54" s="28">
        <v>0</v>
      </c>
      <c r="K54" s="28">
        <v>4.7938907009328471</v>
      </c>
      <c r="L54" s="28">
        <v>0</v>
      </c>
      <c r="M54" s="28">
        <v>0</v>
      </c>
      <c r="N54" s="28">
        <v>0</v>
      </c>
      <c r="O54" s="28">
        <v>0</v>
      </c>
      <c r="P54" s="28">
        <v>0</v>
      </c>
      <c r="Q54" s="28">
        <v>0</v>
      </c>
      <c r="R54" s="28">
        <v>0</v>
      </c>
      <c r="S54" s="94">
        <v>0</v>
      </c>
      <c r="T54" s="94">
        <f>_xlfn.XLOOKUP(B54,'[3]Nur des jours'!$B:$B,'[3]Nur des jours'!$U:$U,"")</f>
        <v>0</v>
      </c>
      <c r="U54" s="94">
        <v>4.775520570265928</v>
      </c>
      <c r="V54" s="94">
        <v>0</v>
      </c>
      <c r="W54" s="94">
        <v>0</v>
      </c>
      <c r="X54" s="94">
        <v>0</v>
      </c>
      <c r="Y54" s="94">
        <v>1.7828836039984819</v>
      </c>
      <c r="Z54" s="94">
        <v>0</v>
      </c>
      <c r="AA54" s="94">
        <v>0</v>
      </c>
      <c r="AB54" s="94">
        <v>0</v>
      </c>
      <c r="AC54" s="94">
        <f>_xlfn.XLOOKUP(B54,'[3]Nur des jours'!$B:$B,'[3]Nur des jours'!$N:$N,"")</f>
        <v>13.846958619764688</v>
      </c>
      <c r="AD54" s="94">
        <v>13.846958619764688</v>
      </c>
      <c r="AE54" s="94">
        <v>9.8517639253583997</v>
      </c>
      <c r="AF54" s="94">
        <v>12.580231188224854</v>
      </c>
      <c r="AG54" s="94">
        <v>15.756431849969463</v>
      </c>
      <c r="AH54" s="94">
        <v>13.846958619764688</v>
      </c>
      <c r="AI54" s="49" t="s">
        <v>5559</v>
      </c>
      <c r="AJ54" s="49"/>
      <c r="AK54" s="48" t="str" cm="1">
        <f t="array" ref="AK54">IFERROR(_xlfn.IFS(
AM54="MPR ISSUE","PDH",
AM54="BSS Hardware Issue","BSS",
AM54="Sites strategiques, MLL, Pylone, etc.","ENVTECH",
AM54="AKTIVCO DEFAUT GE &amp; POWER Cabinet","AKTIVCO",
AM54="AKTIVCO Coupure ENEO &amp; Baisse de tension","AKTIVCO GRID ONLY",
AM54="Coupure ENEO &amp; Baisse de tension","IHS GRID ONLY",
AM54="Defaut GE &amp; POWER Cabinet","IHS",
AM54="Sharing","Partners",
AM54="Sites strategiques &amp; DataCenter","SST &amp; DC",
AM54="Exclu","Exclu",
AM54="SAT","SAT",
AM54="SPARE-ISSUE","SPARE-ISSUE",
AM54="Fiber CAmtel","TRANS_FO_CAMTEL",
AM54="Fiber AOF","Fiber AOF",
AM54="Projet OCM (HUAWEI)","TRAVAUX-HUAWEI",
AM54="Projet OCM (NOKIA)","TRAVAUX-NOKIA",
AM54="ACCESS-ISSUE","ACCESS-ISSUE",
AM54="Projet OCM (ZTE, NOKIA, autres projets)","TRAVAUX OCM",
AM54="No root CAuse","No root cause",
AM54="ODU HS","PDH",
AM54="IP &amp; VLAN","PDH",
AM54="Warehouse HUAWEI","SPARE-ISSUE",
AM54="SPARE-HS","SPARE-ISSUE",
AM54="Power Telco","BSS",AM54="no impacts","no impacts"
),"")</f>
        <v>PDH</v>
      </c>
      <c r="AL54" s="48" t="str" cm="1">
        <f t="array" ref="AL54">IFERROR(_xlfn.IFS(
AM54="MPR ISSUE","TX ISSUE",
AM54="BSS Hardware Issue","RAN ISSUE",
AM54="Sites strategiques, MLL, Pylone, etc.","ENVTECH",
AM54="AKTIVCO DEFAUT GE &amp; POWER Cabinet","POWER ISSUE",
AM54="AKTIVCO Coupure ENEO &amp; Baisse de tension","POWER ISSUE",
AM54="Coupure ENEO &amp; Baisse de tension","POWER ISSUE",
AM54="Defaut GE &amp; POWER Cabinet","POWER ISSUE",
AM54="Sharing","POWER ISSUE",
AM54="Sites strategiques &amp; DataCenter","POWER ISSUE",
AM54="Exclu","Exclu",
AM54="SAT","TX ISSUE",
AM54="SPARE-ISSUE","SPARE-ISSUE",
AM54="Fiber CAmtel","TX ISSUE",
AM54="Fiber AOF","TX ISSUE",
AM54="Projet OCM (HUAWEI)","TRAVAUX-HUAWEI",
AM54="Projet OCM (NOKIA)","TRAVAUX -NOKIA",
AM54="ACCESS-ISSUE","ACCESS-ISSUE",
AM54="Projet OCM (ZTE, NOKIA, autres projets)","TRAVAUX OCM",
AM54="No root CAuse","No root cause",
AM54="ODU HS","TX ISSUE",
AM54="IP &amp; VLAN","TX ISSUE",
AM54="Warehouse HUAWEI","SPARE-ISSUE",
AM54="SPARE-HS","SPARE-ISSUE",
AM54="Power Telco","RAN ISSUE",AM54="no impacts","no impacts"
),"")</f>
        <v>TX ISSUE</v>
      </c>
      <c r="AM54" s="67" t="s">
        <v>6537</v>
      </c>
      <c r="AN54" s="48" t="str" cm="1">
        <f t="array" ref="AN54">IFERROR(_xlfn.IFS(
AM54="MPR ISSUE","ACTIVE",
AM54="BSS Hardware Issue","ACTIVE",
AM54="Sites strategiques, MLL, Pylone, etc.","PASSIVE",
AM54="AKTIVCO DEFAUT GE &amp; POWER Cabinet","PASSIVE",
AM54="AKTIVCO Coupure ENEO &amp; Baisse de tension","PASSIVE",
AM54="Coupure ENEO &amp; Baisse de tension","PASSIVE",
AM54="Defaut GE &amp; POWER Cabinet","PASSIVE",
AM54="Sharing","PASSIVE",
AM54="Sites strategiques &amp; DataCenter","PASSIVE",
AM54="Exclu","Exclu",
AM54="SAT","ACTIVE",
AM54="SPARE-ISSUE","SPARE-ISSUE",
AM54="Fiber CAmtel","ACTIVE",
AM54="Fiber AOF","ACTIVE",
AM54="Projet OCM (HUAWEI)","PLANNED WORKS",
AM54="Projet OCM (NOKIA)","PLANNED WORKS",
AM54="ACCESS-ISSUE","ACCESS-ISSUE",
AM54="Projet OCM (ZTE, NOKIA, autres projets)","PLANNED WORKS",
AM54="No root CAuse","No root cause",
AM54="ODU HS","ACTIVE",
AM54="IP &amp; VLAN","ACTIVE",
AM54="Warehouse HUAWEI","SPARE-ISSUE",
AM54="SPARE-HS","SPARE-ISSUE",
AM54="Power Telco","ACTIVE", AM54="no impacts","no impacts"
),"")</f>
        <v>ACTIVE</v>
      </c>
      <c r="AO54" s="93" t="s">
        <v>6548</v>
      </c>
      <c r="AP54" s="127" t="str">
        <f>IFERROR(MID(AQ54, SEARCH("CTR_", AQ54), 7), IFERROR(MID(AQ54, SEARCH("SUO_", AQ54), 7), IFERROR(MID(AQ54, SEARCH("SUD_", AQ54), 7), IFERROR(MID(AQ54, SEARCH("NRO_", AQ54), 7), IFERROR(MID(AQ54, SEARCH("ADM_", AQ54), 7), IFERROR(MID(AQ54, SEARCH("NRD_", AQ54), 7), IFERROR(MID(AQ54, SEARCH("EXN_", AQ54), 7), IFERROR(MID(AQ54, SEARCH("LIT_", AQ54), 7), IFERROR(MID(AQ54, SEARCH("EST_", AQ54), 7), MID(AQ54, SEARCH("OST_",AQ54), 7))))))))))</f>
        <v>NRD_037</v>
      </c>
      <c r="AQ54" s="9" t="s">
        <v>6546</v>
      </c>
      <c r="AR54" s="17" t="s">
        <v>5537</v>
      </c>
      <c r="AS54" s="7" t="s">
        <v>6619</v>
      </c>
      <c r="AT54" s="6"/>
      <c r="AU54" s="7"/>
      <c r="AV54" s="3" t="s">
        <v>5537</v>
      </c>
      <c r="AW54" s="18" t="s">
        <v>5537</v>
      </c>
      <c r="AX54" s="18" t="s">
        <v>5537</v>
      </c>
      <c r="AY54" s="18" t="s">
        <v>5537</v>
      </c>
      <c r="AZ54" s="18" t="s">
        <v>5537</v>
      </c>
      <c r="BA54" s="18" t="s">
        <v>5537</v>
      </c>
      <c r="BB54" s="18" t="s">
        <v>5537</v>
      </c>
      <c r="BC54" s="18" t="s">
        <v>5537</v>
      </c>
      <c r="BD54" s="18" t="s">
        <v>5537</v>
      </c>
      <c r="BE54" s="18" t="s">
        <v>5537</v>
      </c>
      <c r="BF54" s="18" t="s">
        <v>5537</v>
      </c>
      <c r="BG54" s="18" t="s">
        <v>6056</v>
      </c>
      <c r="BH54" s="18" t="s">
        <v>6057</v>
      </c>
      <c r="BI54" s="9" t="s">
        <v>5537</v>
      </c>
      <c r="BJ54" s="14"/>
      <c r="BK54" s="14" t="s">
        <v>5537</v>
      </c>
      <c r="BL54" s="14" t="str">
        <f>_xlfn.XLOOKUP(B54,'[4]cell downs 18042026 17h'!$B:$B,'[4]cell downs 18042026 17h'!$B:$B,"")</f>
        <v/>
      </c>
      <c r="BM54" s="14" t="str">
        <f>_xlfn.XLOOKUP(B54,'[5]Cells Huawei 19042026 15h'!$B:$B,'[5]Cells Huawei 19042026 15h'!$B:$B,"")</f>
        <v/>
      </c>
      <c r="BN54" s="9" t="str">
        <f>_xlfn.XLOOKUP(B54,'[6]cells down 19042026 9H40'!$B:$B,'[6]cells down 19042026 9H40'!$B:$B,"")</f>
        <v/>
      </c>
      <c r="BO54" s="9" t="s">
        <v>5537</v>
      </c>
      <c r="BP54" s="9" t="s">
        <v>5537</v>
      </c>
      <c r="BQ54" s="115"/>
    </row>
    <row r="55" spans="1:69" s="9" customFormat="1" ht="31.95" customHeight="1" x14ac:dyDescent="0.3">
      <c r="A55" s="1" t="s">
        <v>411</v>
      </c>
      <c r="B55" s="8" t="s">
        <v>412</v>
      </c>
      <c r="C55" s="3" t="str">
        <f>_xlfn.XLOOKUP(B55,'[1]daily break down'!$D:$D,'[1]daily break down'!$E:$E,"")</f>
        <v>Douala</v>
      </c>
      <c r="D55" s="1" t="s">
        <v>21</v>
      </c>
      <c r="E55" s="1" t="s">
        <v>36</v>
      </c>
      <c r="F55" s="3" t="s">
        <v>31</v>
      </c>
      <c r="G55" s="1" t="s">
        <v>32</v>
      </c>
      <c r="H55" s="34" t="str">
        <f>_xlfn.XLOOKUP(B55,[2]CALCULATION!$B:$B,[2]CALCULATION!$H:$H,"")</f>
        <v>ZTE</v>
      </c>
      <c r="I55" s="28">
        <v>0</v>
      </c>
      <c r="J55" s="28">
        <v>0</v>
      </c>
      <c r="K55" s="28">
        <v>25.586221189214488</v>
      </c>
      <c r="L55" s="28">
        <v>0</v>
      </c>
      <c r="M55" s="28">
        <v>0</v>
      </c>
      <c r="N55" s="28">
        <v>15.795173399765439</v>
      </c>
      <c r="O55" s="28">
        <v>5.9394199461808697</v>
      </c>
      <c r="P55" s="28">
        <v>0</v>
      </c>
      <c r="Q55" s="28">
        <v>0</v>
      </c>
      <c r="R55" s="28">
        <v>0</v>
      </c>
      <c r="S55" s="94">
        <v>8.200729526043494</v>
      </c>
      <c r="T55" s="94">
        <f>_xlfn.XLOOKUP(B55,'[3]Nur des jours'!$B:$B,'[3]Nur des jours'!$U:$U,"")</f>
        <v>4.216604885955376</v>
      </c>
      <c r="U55" s="94">
        <v>0</v>
      </c>
      <c r="V55" s="94">
        <v>0</v>
      </c>
      <c r="W55" s="94">
        <v>4.216604885955376</v>
      </c>
      <c r="X55" s="94">
        <v>0</v>
      </c>
      <c r="Y55" s="94">
        <v>0</v>
      </c>
      <c r="Z55" s="94">
        <v>0</v>
      </c>
      <c r="AA55" s="94">
        <v>0.82064545861833715</v>
      </c>
      <c r="AB55" s="94">
        <v>0</v>
      </c>
      <c r="AC55" s="94">
        <f>_xlfn.XLOOKUP(B55,'[3]Nur des jours'!$B:$B,'[3]Nur des jours'!$N:$N,"")</f>
        <v>13.841073043919948</v>
      </c>
      <c r="AD55" s="94">
        <v>13.841073043919948</v>
      </c>
      <c r="AE55" s="94">
        <v>32.22743286612392</v>
      </c>
      <c r="AF55" s="94">
        <v>27.520646966621442</v>
      </c>
      <c r="AG55" s="94">
        <v>0</v>
      </c>
      <c r="AH55" s="94">
        <v>13.841073043919948</v>
      </c>
      <c r="AI55" s="49" t="s">
        <v>5559</v>
      </c>
      <c r="AJ55" s="49"/>
      <c r="AK55" s="48" t="str" cm="1">
        <f t="array" ref="AK55">IFERROR(_xlfn.IFS(
AM55="MPR ISSUE","PDH",
AM55="BSS Hardware Issue","BSS",
AM55="Sites strategiques, MLL, Pylone, etc.","ENVTECH",
AM55="AKTIVCO DEFAUT GE &amp; POWER Cabinet","AKTIVCO",
AM55="AKTIVCO Coupure ENEO &amp; Baisse de tension","AKTIVCO GRID ONLY",
AM55="Coupure ENEO &amp; Baisse de tension","IHS GRID ONLY",
AM55="Defaut GE &amp; POWER Cabinet","IHS",
AM55="Sharing","Partners",
AM55="Sites strategiques &amp; DataCenter","SST &amp; DC",
AM55="Exclu","Exclu",
AM55="SAT","SAT",
AM55="SPARE-ISSUE","SPARE-ISSUE",
AM55="Fiber CAmtel","TRANS_FO_CAMTEL",
AM55="Fiber AOF","Fiber AOF",
AM55="Projet OCM (HUAWEI)","TRAVAUX-HUAWEI",
AM55="Projet OCM (NOKIA)","TRAVAUX-NOKIA",
AM55="ACCESS-ISSUE","ACCESS-ISSUE",
AM55="Projet OCM (ZTE, NOKIA, autres projets)","TRAVAUX OCM",
AM55="No root CAuse","No root cause",
AM55="ODU HS","PDH",
AM55="IP &amp; VLAN","PDH",
AM55="Warehouse HUAWEI","SPARE-ISSUE",
AM55="SPARE-HS","SPARE-ISSUE",
AM55="Power Telco","BSS",AM55="no impacts","no impacts"
),"")</f>
        <v>AKTIVCO</v>
      </c>
      <c r="AL55" s="48" t="str" cm="1">
        <f t="array" ref="AL55">IFERROR(_xlfn.IFS(
AM55="MPR ISSUE","TX ISSUE",
AM55="BSS Hardware Issue","RAN ISSUE",
AM55="Sites strategiques, MLL, Pylone, etc.","ENVTECH",
AM55="AKTIVCO DEFAUT GE &amp; POWER Cabinet","POWER ISSUE",
AM55="AKTIVCO Coupure ENEO &amp; Baisse de tension","POWER ISSUE",
AM55="Coupure ENEO &amp; Baisse de tension","POWER ISSUE",
AM55="Defaut GE &amp; POWER Cabinet","POWER ISSUE",
AM55="Sharing","POWER ISSUE",
AM55="Sites strategiques &amp; DataCenter","POWER ISSUE",
AM55="Exclu","Exclu",
AM55="SAT","TX ISSUE",
AM55="SPARE-ISSUE","SPARE-ISSUE",
AM55="Fiber CAmtel","TX ISSUE",
AM55="Fiber AOF","TX ISSUE",
AM55="Projet OCM (HUAWEI)","TRAVAUX-HUAWEI",
AM55="Projet OCM (NOKIA)","TRAVAUX -NOKIA",
AM55="ACCESS-ISSUE","ACCESS-ISSUE",
AM55="Projet OCM (ZTE, NOKIA, autres projets)","TRAVAUX OCM",
AM55="No root CAuse","No root cause",
AM55="ODU HS","TX ISSUE",
AM55="IP &amp; VLAN","TX ISSUE",
AM55="Warehouse HUAWEI","SPARE-ISSUE",
AM55="SPARE-HS","SPARE-ISSUE",
AM55="Power Telco","RAN ISSUE",AM55="no impacts","no impacts"
),"")</f>
        <v>POWER ISSUE</v>
      </c>
      <c r="AM55" s="67" t="s">
        <v>5325</v>
      </c>
      <c r="AN55" s="48" t="str" cm="1">
        <f t="array" ref="AN55">IFERROR(_xlfn.IFS(
AM55="MPR ISSUE","ACTIVE",
AM55="BSS Hardware Issue","ACTIVE",
AM55="Sites strategiques, MLL, Pylone, etc.","PASSIVE",
AM55="AKTIVCO DEFAUT GE &amp; POWER Cabinet","PASSIVE",
AM55="AKTIVCO Coupure ENEO &amp; Baisse de tension","PASSIVE",
AM55="Coupure ENEO &amp; Baisse de tension","PASSIVE",
AM55="Defaut GE &amp; POWER Cabinet","PASSIVE",
AM55="Sharing","PASSIVE",
AM55="Sites strategiques &amp; DataCenter","PASSIVE",
AM55="Exclu","Exclu",
AM55="SAT","ACTIVE",
AM55="SPARE-ISSUE","SPARE-ISSUE",
AM55="Fiber CAmtel","ACTIVE",
AM55="Fiber AOF","ACTIVE",
AM55="Projet OCM (HUAWEI)","PLANNED WORKS",
AM55="Projet OCM (NOKIA)","PLANNED WORKS",
AM55="ACCESS-ISSUE","ACCESS-ISSUE",
AM55="Projet OCM (ZTE, NOKIA, autres projets)","PLANNED WORKS",
AM55="No root CAuse","No root cause",
AM55="ODU HS","ACTIVE",
AM55="IP &amp; VLAN","ACTIVE",
AM55="Warehouse HUAWEI","SPARE-ISSUE",
AM55="SPARE-HS","SPARE-ISSUE",
AM55="Power Telco","ACTIVE", AM55="no impacts","no impacts"
),"")</f>
        <v>PASSIVE</v>
      </c>
      <c r="AO55" s="93" t="s">
        <v>6102</v>
      </c>
      <c r="AP55" s="101" t="str">
        <f>B55</f>
        <v>LIT_697</v>
      </c>
      <c r="AR55" s="17" t="s">
        <v>5537</v>
      </c>
      <c r="AS55" s="7" t="s">
        <v>6606</v>
      </c>
      <c r="AT55" s="6"/>
      <c r="AU55" s="7"/>
      <c r="AV55" s="3" t="s">
        <v>5537</v>
      </c>
      <c r="AW55" s="18" t="s">
        <v>5537</v>
      </c>
      <c r="AX55" s="18" t="s">
        <v>5537</v>
      </c>
      <c r="AY55" s="18" t="s">
        <v>5537</v>
      </c>
      <c r="AZ55" s="18" t="s">
        <v>5537</v>
      </c>
      <c r="BA55" s="18" t="s">
        <v>5537</v>
      </c>
      <c r="BB55" s="18" t="s">
        <v>5537</v>
      </c>
      <c r="BC55" s="18" t="s">
        <v>5537</v>
      </c>
      <c r="BD55" s="18" t="s">
        <v>5537</v>
      </c>
      <c r="BE55" s="18" t="s">
        <v>5537</v>
      </c>
      <c r="BF55" s="18" t="s">
        <v>5874</v>
      </c>
      <c r="BG55" s="18" t="s">
        <v>6072</v>
      </c>
      <c r="BH55" s="18" t="s">
        <v>6073</v>
      </c>
      <c r="BI55" s="9" t="s">
        <v>6103</v>
      </c>
      <c r="BJ55" s="14"/>
      <c r="BK55" s="14" t="s">
        <v>5537</v>
      </c>
      <c r="BL55" s="14" t="str">
        <f>_xlfn.XLOOKUP(B55,'[4]cell downs 18042026 17h'!$B:$B,'[4]cell downs 18042026 17h'!$B:$B,"")</f>
        <v/>
      </c>
      <c r="BM55" s="14" t="str">
        <f>_xlfn.XLOOKUP(B55,'[5]Cells Huawei 19042026 15h'!$B:$B,'[5]Cells Huawei 19042026 15h'!$B:$B,"")</f>
        <v/>
      </c>
      <c r="BN55" s="9" t="str">
        <f>_xlfn.XLOOKUP(B55,'[6]cells down 19042026 9H40'!$B:$B,'[6]cells down 19042026 9H40'!$B:$B,"")</f>
        <v/>
      </c>
      <c r="BO55" s="9" t="s">
        <v>5537</v>
      </c>
      <c r="BP55" s="9" t="s">
        <v>12</v>
      </c>
      <c r="BQ55" s="115"/>
    </row>
    <row r="56" spans="1:69" s="9" customFormat="1" ht="19.05" customHeight="1" x14ac:dyDescent="0.3">
      <c r="A56" s="1" t="s">
        <v>346</v>
      </c>
      <c r="B56" s="1" t="s">
        <v>347</v>
      </c>
      <c r="C56" s="3" t="str">
        <f>_xlfn.XLOOKUP(B56,'[1]daily break down'!$D:$D,'[1]daily break down'!$E:$E,"")</f>
        <v>Douala</v>
      </c>
      <c r="D56" s="1" t="s">
        <v>21</v>
      </c>
      <c r="E56" s="1" t="s">
        <v>30</v>
      </c>
      <c r="F56" s="3" t="s">
        <v>31</v>
      </c>
      <c r="G56" s="1" t="s">
        <v>32</v>
      </c>
      <c r="H56" s="34" t="str">
        <f>_xlfn.XLOOKUP(B56,[2]CALCULATION!$B:$B,[2]CALCULATION!$H:$H,"")</f>
        <v>ZTE</v>
      </c>
      <c r="I56" s="28">
        <v>5.7792431078123352</v>
      </c>
      <c r="J56" s="28">
        <v>36.946220818244846</v>
      </c>
      <c r="K56" s="28">
        <v>36.150562304349194</v>
      </c>
      <c r="L56" s="28">
        <v>9.8567343828920198</v>
      </c>
      <c r="M56" s="28">
        <v>5.7327827287955184</v>
      </c>
      <c r="N56" s="28">
        <v>2.0288293339953718</v>
      </c>
      <c r="O56" s="28">
        <v>6.5621495407110642</v>
      </c>
      <c r="P56" s="28">
        <v>11.718573878601617</v>
      </c>
      <c r="Q56" s="28">
        <v>19.542198508702096</v>
      </c>
      <c r="R56" s="28">
        <v>28.048924473437143</v>
      </c>
      <c r="S56" s="94">
        <v>3.1719330085922279</v>
      </c>
      <c r="T56" s="94">
        <f>_xlfn.XLOOKUP(B56,'[3]Nur des jours'!$B:$B,'[3]Nur des jours'!$U:$U,"")</f>
        <v>4.120723504921056</v>
      </c>
      <c r="U56" s="94">
        <v>14.279708960057992</v>
      </c>
      <c r="V56" s="94">
        <v>1.8149154046565257</v>
      </c>
      <c r="W56" s="94">
        <v>4.120723504921056</v>
      </c>
      <c r="X56" s="94">
        <v>26.781189271558333</v>
      </c>
      <c r="Y56" s="94">
        <v>20.306039242879525</v>
      </c>
      <c r="Z56" s="94">
        <v>30.839632682995038</v>
      </c>
      <c r="AA56" s="94">
        <v>3.7255160044858782</v>
      </c>
      <c r="AB56" s="94">
        <v>1.7925323813681933</v>
      </c>
      <c r="AC56" s="94">
        <f>_xlfn.XLOOKUP(B56,'[3]Nur des jours'!$B:$B,'[3]Nur des jours'!$N:$N,"")</f>
        <v>13.739930314782001</v>
      </c>
      <c r="AD56" s="94">
        <v>13.739930314782001</v>
      </c>
      <c r="AE56" s="94">
        <v>5.9917409046037511</v>
      </c>
      <c r="AF56" s="94">
        <v>5.2794161898058904</v>
      </c>
      <c r="AG56" s="94">
        <v>21.308136448900886</v>
      </c>
      <c r="AH56" s="94">
        <v>13.739930314782001</v>
      </c>
      <c r="AI56" s="49" t="s">
        <v>5559</v>
      </c>
      <c r="AJ56" s="49"/>
      <c r="AK56" s="48" t="str" cm="1">
        <f t="array" ref="AK56">IFERROR(_xlfn.IFS(
AM56="MPR ISSUE","PDH",
AM56="BSS Hardware Issue","BSS",
AM56="Sites strategiques, MLL, Pylone, etc.","ENVTECH",
AM56="AKTIVCO DEFAUT GE &amp; POWER Cabinet","AKTIVCO",
AM56="AKTIVCO Coupure ENEO &amp; Baisse de tension","AKTIVCO GRID ONLY",
AM56="Coupure ENEO &amp; Baisse de tension","IHS GRID ONLY",
AM56="Defaut GE &amp; POWER Cabinet","IHS",
AM56="Sharing","Partners",
AM56="Sites strategiques &amp; DataCenter","SST &amp; DC",
AM56="Exclu","Exclu",
AM56="SAT","SAT",
AM56="SPARE-ISSUE","SPARE-ISSUE",
AM56="Fiber CAmtel","TRANS_FO_CAMTEL",
AM56="Fiber AOF","Fiber AOF",
AM56="Projet OCM (HUAWEI)","TRAVAUX-HUAWEI",
AM56="Projet OCM (NOKIA)","TRAVAUX-NOKIA",
AM56="ACCESS-ISSUE","ACCESS-ISSUE",
AM56="Projet OCM (ZTE, NOKIA, autres projets)","TRAVAUX OCM",
AM56="No root CAuse","No root cause",
AM56="ODU HS","PDH",
AM56="IP &amp; VLAN","PDH",
AM56="Warehouse HUAWEI","SPARE-ISSUE",
AM56="SPARE-HS","SPARE-ISSUE",
AM56="Power Telco","BSS",AM56="no impacts","no impacts"
),"")</f>
        <v>AKTIVCO GRID ONLY</v>
      </c>
      <c r="AL56" s="48" t="str" cm="1">
        <f t="array" ref="AL56">IFERROR(_xlfn.IFS(
AM56="MPR ISSUE","TX ISSUE",
AM56="BSS Hardware Issue","RAN ISSUE",
AM56="Sites strategiques, MLL, Pylone, etc.","ENVTECH",
AM56="AKTIVCO DEFAUT GE &amp; POWER Cabinet","POWER ISSUE",
AM56="AKTIVCO Coupure ENEO &amp; Baisse de tension","POWER ISSUE",
AM56="Coupure ENEO &amp; Baisse de tension","POWER ISSUE",
AM56="Defaut GE &amp; POWER Cabinet","POWER ISSUE",
AM56="Sharing","POWER ISSUE",
AM56="Sites strategiques &amp; DataCenter","POWER ISSUE",
AM56="Exclu","Exclu",
AM56="SAT","TX ISSUE",
AM56="SPARE-ISSUE","SPARE-ISSUE",
AM56="Fiber CAmtel","TX ISSUE",
AM56="Fiber AOF","TX ISSUE",
AM56="Projet OCM (HUAWEI)","TRAVAUX-HUAWEI",
AM56="Projet OCM (NOKIA)","TRAVAUX -NOKIA",
AM56="ACCESS-ISSUE","ACCESS-ISSUE",
AM56="Projet OCM (ZTE, NOKIA, autres projets)","TRAVAUX OCM",
AM56="No root CAuse","No root cause",
AM56="ODU HS","TX ISSUE",
AM56="IP &amp; VLAN","TX ISSUE",
AM56="Warehouse HUAWEI","SPARE-ISSUE",
AM56="SPARE-HS","SPARE-ISSUE",
AM56="Power Telco","RAN ISSUE",AM56="no impacts","no impacts"
),"")</f>
        <v>POWER ISSUE</v>
      </c>
      <c r="AM56" s="67" t="s">
        <v>5327</v>
      </c>
      <c r="AN56" s="48" t="str" cm="1">
        <f t="array" ref="AN56">IFERROR(_xlfn.IFS(
AM56="MPR ISSUE","ACTIVE",
AM56="BSS Hardware Issue","ACTIVE",
AM56="Sites strategiques, MLL, Pylone, etc.","PASSIVE",
AM56="AKTIVCO DEFAUT GE &amp; POWER Cabinet","PASSIVE",
AM56="AKTIVCO Coupure ENEO &amp; Baisse de tension","PASSIVE",
AM56="Coupure ENEO &amp; Baisse de tension","PASSIVE",
AM56="Defaut GE &amp; POWER Cabinet","PASSIVE",
AM56="Sharing","PASSIVE",
AM56="Sites strategiques &amp; DataCenter","PASSIVE",
AM56="Exclu","Exclu",
AM56="SAT","ACTIVE",
AM56="SPARE-ISSUE","SPARE-ISSUE",
AM56="Fiber CAmtel","ACTIVE",
AM56="Fiber AOF","ACTIVE",
AM56="Projet OCM (HUAWEI)","PLANNED WORKS",
AM56="Projet OCM (NOKIA)","PLANNED WORKS",
AM56="ACCESS-ISSUE","ACCESS-ISSUE",
AM56="Projet OCM (ZTE, NOKIA, autres projets)","PLANNED WORKS",
AM56="No root CAuse","No root cause",
AM56="ODU HS","ACTIVE",
AM56="IP &amp; VLAN","ACTIVE",
AM56="Warehouse HUAWEI","SPARE-ISSUE",
AM56="SPARE-HS","SPARE-ISSUE",
AM56="Power Telco","ACTIVE", AM56="no impacts","no impacts"
),"")</f>
        <v>PASSIVE</v>
      </c>
      <c r="AO56" s="93" t="s">
        <v>6104</v>
      </c>
      <c r="AP56" s="101" t="str">
        <f>B56</f>
        <v>LIT_718</v>
      </c>
      <c r="AR56" s="17" t="s">
        <v>5537</v>
      </c>
      <c r="AS56" s="7" t="s">
        <v>6620</v>
      </c>
      <c r="AT56" s="6"/>
      <c r="AU56" s="7"/>
      <c r="AV56" s="3" t="s">
        <v>5537</v>
      </c>
      <c r="AW56" s="18" t="s">
        <v>5537</v>
      </c>
      <c r="AX56" s="18" t="s">
        <v>5537</v>
      </c>
      <c r="AY56" s="18" t="s">
        <v>5537</v>
      </c>
      <c r="AZ56" s="18" t="s">
        <v>5537</v>
      </c>
      <c r="BA56" s="18" t="s">
        <v>5537</v>
      </c>
      <c r="BB56" s="18" t="s">
        <v>5537</v>
      </c>
      <c r="BC56" s="18" t="s">
        <v>5537</v>
      </c>
      <c r="BD56" s="18" t="s">
        <v>5537</v>
      </c>
      <c r="BE56" s="18" t="s">
        <v>5537</v>
      </c>
      <c r="BF56" s="18" t="s">
        <v>5537</v>
      </c>
      <c r="BG56" s="18" t="s">
        <v>5537</v>
      </c>
      <c r="BH56" s="18" t="s">
        <v>6105</v>
      </c>
      <c r="BI56" s="9" t="s">
        <v>6106</v>
      </c>
      <c r="BJ56" s="14"/>
      <c r="BK56" s="14" t="s">
        <v>5537</v>
      </c>
      <c r="BL56" s="14" t="str">
        <f>_xlfn.XLOOKUP(B56,'[4]cell downs 18042026 17h'!$B:$B,'[4]cell downs 18042026 17h'!$B:$B,"")</f>
        <v/>
      </c>
      <c r="BM56" s="14" t="str">
        <f>_xlfn.XLOOKUP(B56,'[5]Cells Huawei 19042026 15h'!$B:$B,'[5]Cells Huawei 19042026 15h'!$B:$B,"")</f>
        <v/>
      </c>
      <c r="BN56" s="9" t="str">
        <f>_xlfn.XLOOKUP(B56,'[6]cells down 19042026 9H40'!$B:$B,'[6]cells down 19042026 9H40'!$B:$B,"")</f>
        <v/>
      </c>
      <c r="BO56" s="9" t="s">
        <v>5537</v>
      </c>
      <c r="BP56" s="9" t="s">
        <v>12</v>
      </c>
      <c r="BQ56" s="115"/>
    </row>
    <row r="57" spans="1:69" s="9" customFormat="1" ht="30" customHeight="1" x14ac:dyDescent="0.3">
      <c r="A57" s="1" t="s">
        <v>1608</v>
      </c>
      <c r="B57" s="1" t="s">
        <v>1609</v>
      </c>
      <c r="C57" s="3" t="str">
        <f>_xlfn.XLOOKUP(B57,'[1]daily break down'!$D:$D,'[1]daily break down'!$E:$E,"")</f>
        <v>Douala</v>
      </c>
      <c r="D57" s="1" t="s">
        <v>11</v>
      </c>
      <c r="E57" s="1" t="s">
        <v>145</v>
      </c>
      <c r="F57" s="3" t="s">
        <v>31</v>
      </c>
      <c r="G57" s="1" t="s">
        <v>32</v>
      </c>
      <c r="H57" s="34" t="str">
        <f>_xlfn.XLOOKUP(B57,[2]CALCULATION!$B:$B,[2]CALCULATION!$H:$H,"")</f>
        <v>ZTE</v>
      </c>
      <c r="I57" s="28">
        <v>0</v>
      </c>
      <c r="J57" s="28">
        <v>16.35804847146245</v>
      </c>
      <c r="K57" s="28">
        <v>13.868556899607057</v>
      </c>
      <c r="L57" s="28">
        <v>17.771050386236453</v>
      </c>
      <c r="M57" s="28">
        <v>0</v>
      </c>
      <c r="N57" s="28">
        <v>0</v>
      </c>
      <c r="O57" s="28">
        <v>0</v>
      </c>
      <c r="P57" s="28">
        <v>0</v>
      </c>
      <c r="Q57" s="28">
        <v>0</v>
      </c>
      <c r="R57" s="28">
        <v>0</v>
      </c>
      <c r="S57" s="94">
        <v>14.670600371540351</v>
      </c>
      <c r="T57" s="94">
        <f>_xlfn.XLOOKUP(B57,'[3]Nur des jours'!$B:$B,'[3]Nur des jours'!$U:$U,"")</f>
        <v>0</v>
      </c>
      <c r="U57" s="94">
        <v>0</v>
      </c>
      <c r="V57" s="94">
        <v>0</v>
      </c>
      <c r="W57" s="94">
        <v>0</v>
      </c>
      <c r="X57" s="94">
        <v>0</v>
      </c>
      <c r="Y57" s="94">
        <v>0</v>
      </c>
      <c r="Z57" s="94">
        <v>0</v>
      </c>
      <c r="AA57" s="94">
        <v>32.828832472969154</v>
      </c>
      <c r="AB57" s="94">
        <v>13.868556899607057</v>
      </c>
      <c r="AC57" s="94">
        <f>_xlfn.XLOOKUP(B57,'[3]Nur des jours'!$B:$B,'[3]Nur des jours'!$N:$N,"")</f>
        <v>13.351214782854356</v>
      </c>
      <c r="AD57" s="94">
        <v>13.351214782854356</v>
      </c>
      <c r="AE57" s="94">
        <v>10.254052612016356</v>
      </c>
      <c r="AF57" s="94">
        <v>8.7282097575405206</v>
      </c>
      <c r="AG57" s="94">
        <v>17.175403344955974</v>
      </c>
      <c r="AH57" s="94">
        <v>13.351214782854356</v>
      </c>
      <c r="AI57" s="49" t="s">
        <v>5559</v>
      </c>
      <c r="AJ57" s="49"/>
      <c r="AK57" s="48" t="str" cm="1">
        <f t="array" ref="AK57">IFERROR(_xlfn.IFS(
AM57="MPR ISSUE","PDH",
AM57="BSS Hardware Issue","BSS",
AM57="Sites strategiques, MLL, Pylone, etc.","ENVTECH",
AM57="AKTIVCO DEFAUT GE &amp; POWER Cabinet","AKTIVCO",
AM57="AKTIVCO Coupure ENEO &amp; Baisse de tension","AKTIVCO GRID ONLY",
AM57="Coupure ENEO &amp; Baisse de tension","IHS GRID ONLY",
AM57="Defaut GE &amp; POWER Cabinet","IHS",
AM57="Sharing","Partners",
AM57="Sites strategiques &amp; DataCenter","SST &amp; DC",
AM57="Exclu","Exclu",
AM57="SAT","SAT",
AM57="SPARE-ISSUE","SPARE-ISSUE",
AM57="Fiber CAmtel","TRANS_FO_CAMTEL",
AM57="Fiber AOF","Fiber AOF",
AM57="Projet OCM (HUAWEI)","TRAVAUX-HUAWEI",
AM57="Projet OCM (NOKIA)","TRAVAUX-NOKIA",
AM57="ACCESS-ISSUE","ACCESS-ISSUE",
AM57="Projet OCM (ZTE, NOKIA, autres projets)","TRAVAUX OCM",
AM57="No root CAuse","No root cause",
AM57="ODU HS","PDH",
AM57="IP &amp; VLAN","PDH",
AM57="Warehouse HUAWEI","SPARE-ISSUE",
AM57="SPARE-HS","SPARE-ISSUE",
AM57="Power Telco","BSS",AM57="no impacts","no impacts"
),"")</f>
        <v>IHS GRID ONLY</v>
      </c>
      <c r="AL57" s="48" t="str" cm="1">
        <f t="array" ref="AL57">IFERROR(_xlfn.IFS(
AM57="MPR ISSUE","TX ISSUE",
AM57="BSS Hardware Issue","RAN ISSUE",
AM57="Sites strategiques, MLL, Pylone, etc.","ENVTECH",
AM57="AKTIVCO DEFAUT GE &amp; POWER Cabinet","POWER ISSUE",
AM57="AKTIVCO Coupure ENEO &amp; Baisse de tension","POWER ISSUE",
AM57="Coupure ENEO &amp; Baisse de tension","POWER ISSUE",
AM57="Defaut GE &amp; POWER Cabinet","POWER ISSUE",
AM57="Sharing","POWER ISSUE",
AM57="Sites strategiques &amp; DataCenter","POWER ISSUE",
AM57="Exclu","Exclu",
AM57="SAT","TX ISSUE",
AM57="SPARE-ISSUE","SPARE-ISSUE",
AM57="Fiber CAmtel","TX ISSUE",
AM57="Fiber AOF","TX ISSUE",
AM57="Projet OCM (HUAWEI)","TRAVAUX-HUAWEI",
AM57="Projet OCM (NOKIA)","TRAVAUX -NOKIA",
AM57="ACCESS-ISSUE","ACCESS-ISSUE",
AM57="Projet OCM (ZTE, NOKIA, autres projets)","TRAVAUX OCM",
AM57="No root CAuse","No root cause",
AM57="ODU HS","TX ISSUE",
AM57="IP &amp; VLAN","TX ISSUE",
AM57="Warehouse HUAWEI","SPARE-ISSUE",
AM57="SPARE-HS","SPARE-ISSUE",
AM57="Power Telco","RAN ISSUE",AM57="no impacts","no impacts"
),"")</f>
        <v>POWER ISSUE</v>
      </c>
      <c r="AM57" s="67" t="s">
        <v>5329</v>
      </c>
      <c r="AN57" s="48" t="str" cm="1">
        <f t="array" ref="AN57">IFERROR(_xlfn.IFS(
AM57="MPR ISSUE","ACTIVE",
AM57="BSS Hardware Issue","ACTIVE",
AM57="Sites strategiques, MLL, Pylone, etc.","PASSIVE",
AM57="AKTIVCO DEFAUT GE &amp; POWER Cabinet","PASSIVE",
AM57="AKTIVCO Coupure ENEO &amp; Baisse de tension","PASSIVE",
AM57="Coupure ENEO &amp; Baisse de tension","PASSIVE",
AM57="Defaut GE &amp; POWER Cabinet","PASSIVE",
AM57="Sharing","PASSIVE",
AM57="Sites strategiques &amp; DataCenter","PASSIVE",
AM57="Exclu","Exclu",
AM57="SAT","ACTIVE",
AM57="SPARE-ISSUE","SPARE-ISSUE",
AM57="Fiber CAmtel","ACTIVE",
AM57="Fiber AOF","ACTIVE",
AM57="Projet OCM (HUAWEI)","PLANNED WORKS",
AM57="Projet OCM (NOKIA)","PLANNED WORKS",
AM57="ACCESS-ISSUE","ACCESS-ISSUE",
AM57="Projet OCM (ZTE, NOKIA, autres projets)","PLANNED WORKS",
AM57="No root CAuse","No root cause",
AM57="ODU HS","ACTIVE",
AM57="IP &amp; VLAN","ACTIVE",
AM57="Warehouse HUAWEI","SPARE-ISSUE",
AM57="SPARE-HS","SPARE-ISSUE",
AM57="Power Telco","ACTIVE", AM57="no impacts","no impacts"
),"")</f>
        <v>PASSIVE</v>
      </c>
      <c r="AO57" s="93" t="s">
        <v>5973</v>
      </c>
      <c r="AP57" s="101" t="str">
        <f>B57</f>
        <v>LIT_168</v>
      </c>
      <c r="AR57" s="17" t="s">
        <v>5537</v>
      </c>
      <c r="AS57" s="7" t="s">
        <v>6592</v>
      </c>
      <c r="AT57" s="6"/>
      <c r="AU57" s="7"/>
      <c r="AV57" s="3" t="s">
        <v>5974</v>
      </c>
      <c r="AW57" s="18" t="s">
        <v>5537</v>
      </c>
      <c r="AX57" s="18" t="s">
        <v>5537</v>
      </c>
      <c r="AY57" s="18" t="s">
        <v>5537</v>
      </c>
      <c r="AZ57" s="18" t="s">
        <v>5537</v>
      </c>
      <c r="BA57" s="18" t="s">
        <v>5537</v>
      </c>
      <c r="BB57" s="18" t="s">
        <v>5537</v>
      </c>
      <c r="BC57" s="18" t="s">
        <v>5537</v>
      </c>
      <c r="BD57" s="18" t="s">
        <v>5537</v>
      </c>
      <c r="BE57" s="18" t="s">
        <v>5537</v>
      </c>
      <c r="BF57" s="18" t="s">
        <v>5975</v>
      </c>
      <c r="BG57" s="18" t="s">
        <v>5537</v>
      </c>
      <c r="BH57" s="18" t="s">
        <v>5537</v>
      </c>
      <c r="BI57" s="9" t="s">
        <v>5976</v>
      </c>
      <c r="BJ57" s="14"/>
      <c r="BK57" s="14" t="s">
        <v>5537</v>
      </c>
      <c r="BL57" s="14" t="str">
        <f>_xlfn.XLOOKUP(B57,'[4]cell downs 18042026 17h'!$B:$B,'[4]cell downs 18042026 17h'!$B:$B,"")</f>
        <v/>
      </c>
      <c r="BM57" s="14" t="str">
        <f>_xlfn.XLOOKUP(B57,'[5]Cells Huawei 19042026 15h'!$B:$B,'[5]Cells Huawei 19042026 15h'!$B:$B,"")</f>
        <v/>
      </c>
      <c r="BN57" s="9" t="str">
        <f>_xlfn.XLOOKUP(B57,'[6]cells down 19042026 9H40'!$B:$B,'[6]cells down 19042026 9H40'!$B:$B,"")</f>
        <v/>
      </c>
      <c r="BO57" s="9" t="s">
        <v>1609</v>
      </c>
      <c r="BP57" s="9" t="s">
        <v>12</v>
      </c>
      <c r="BQ57" s="115"/>
    </row>
    <row r="58" spans="1:69" s="9" customFormat="1" ht="18.45" customHeight="1" x14ac:dyDescent="0.3">
      <c r="A58" s="1" t="s">
        <v>3269</v>
      </c>
      <c r="B58" s="8" t="s">
        <v>3270</v>
      </c>
      <c r="C58" s="3" t="str">
        <f>_xlfn.XLOOKUP(B58,'[1]daily break down'!$D:$D,'[1]daily break down'!$E:$E,"")</f>
        <v>LITTORAL</v>
      </c>
      <c r="D58" s="1" t="s">
        <v>11</v>
      </c>
      <c r="E58" s="1" t="s">
        <v>12</v>
      </c>
      <c r="F58" s="3" t="s">
        <v>31</v>
      </c>
      <c r="G58" s="1" t="s">
        <v>354</v>
      </c>
      <c r="H58" s="34" t="str">
        <f>_xlfn.XLOOKUP(B58,[2]CALCULATION!$B:$B,[2]CALCULATION!$H:$H,"")</f>
        <v>ZTE</v>
      </c>
      <c r="I58" s="28">
        <v>0</v>
      </c>
      <c r="J58" s="28">
        <v>0</v>
      </c>
      <c r="K58" s="28">
        <v>0</v>
      </c>
      <c r="L58" s="28">
        <v>0</v>
      </c>
      <c r="M58" s="28">
        <v>0</v>
      </c>
      <c r="N58" s="28">
        <v>0</v>
      </c>
      <c r="O58" s="28">
        <v>0</v>
      </c>
      <c r="P58" s="28">
        <v>0</v>
      </c>
      <c r="Q58" s="28">
        <v>4.2804187961750177E-4</v>
      </c>
      <c r="R58" s="28">
        <v>0</v>
      </c>
      <c r="S58" s="94">
        <v>0</v>
      </c>
      <c r="T58" s="94">
        <f>_xlfn.XLOOKUP(B58,'[3]Nur des jours'!$B:$B,'[3]Nur des jours'!$U:$U,"")</f>
        <v>0</v>
      </c>
      <c r="U58" s="94">
        <v>0</v>
      </c>
      <c r="V58" s="94">
        <v>0</v>
      </c>
      <c r="W58" s="94">
        <v>0</v>
      </c>
      <c r="X58" s="94">
        <v>0</v>
      </c>
      <c r="Y58" s="94">
        <v>0</v>
      </c>
      <c r="Z58" s="94">
        <v>0</v>
      </c>
      <c r="AA58" s="94">
        <v>0</v>
      </c>
      <c r="AB58" s="94">
        <v>0</v>
      </c>
      <c r="AC58" s="94">
        <f>_xlfn.XLOOKUP(B58,'[3]Nur des jours'!$B:$B,'[3]Nur des jours'!$N:$N,"")</f>
        <v>13.19749424283672</v>
      </c>
      <c r="AD58" s="94">
        <v>13.19749424283672</v>
      </c>
      <c r="AE58" s="94">
        <v>8.3622591513494715</v>
      </c>
      <c r="AF58" s="94">
        <v>14.238884298785157</v>
      </c>
      <c r="AG58" s="94">
        <v>13.851131729803205</v>
      </c>
      <c r="AH58" s="94">
        <v>13.19749424283672</v>
      </c>
      <c r="AI58" s="49" t="s">
        <v>5559</v>
      </c>
      <c r="AJ58" s="49"/>
      <c r="AK58" s="48" t="str" cm="1">
        <f t="array" ref="AK58">IFERROR(_xlfn.IFS(
AM58="MPR ISSUE","PDH",
AM58="BSS Hardware Issue","BSS",
AM58="Sites strategiques, MLL, Pylone, etc.","ENVTECH",
AM58="AKTIVCO DEFAUT GE &amp; POWER Cabinet","AKTIVCO",
AM58="AKTIVCO Coupure ENEO &amp; Baisse de tension","AKTIVCO GRID ONLY",
AM58="Coupure ENEO &amp; Baisse de tension","IHS GRID ONLY",
AM58="Defaut GE &amp; POWER Cabinet","IHS",
AM58="Sharing","Partners",
AM58="Sites strategiques &amp; DataCenter","SST &amp; DC",
AM58="Exclu","Exclu",
AM58="SAT","SAT",
AM58="SPARE-ISSUE","SPARE-ISSUE",
AM58="Fiber CAmtel","TRANS_FO_CAMTEL",
AM58="Fiber AOF","Fiber AOF",
AM58="Projet OCM (HUAWEI)","TRAVAUX-HUAWEI",
AM58="Projet OCM (NOKIA)","TRAVAUX-NOKIA",
AM58="ACCESS-ISSUE","ACCESS-ISSUE",
AM58="Projet OCM (ZTE, NOKIA, autres projets)","TRAVAUX OCM",
AM58="No root CAuse","No root cause",
AM58="ODU HS","PDH",
AM58="IP &amp; VLAN","PDH",
AM58="Warehouse HUAWEI","SPARE-ISSUE",
AM58="SPARE-HS","SPARE-ISSUE",
AM58="Power Telco","BSS",AM58="no impacts","no impacts"
),"")</f>
        <v>IHS</v>
      </c>
      <c r="AL58" s="48" t="str" cm="1">
        <f t="array" ref="AL58">IFERROR(_xlfn.IFS(
AM58="MPR ISSUE","TX ISSUE",
AM58="BSS Hardware Issue","RAN ISSUE",
AM58="Sites strategiques, MLL, Pylone, etc.","ENVTECH",
AM58="AKTIVCO DEFAUT GE &amp; POWER Cabinet","POWER ISSUE",
AM58="AKTIVCO Coupure ENEO &amp; Baisse de tension","POWER ISSUE",
AM58="Coupure ENEO &amp; Baisse de tension","POWER ISSUE",
AM58="Defaut GE &amp; POWER Cabinet","POWER ISSUE",
AM58="Sharing","POWER ISSUE",
AM58="Sites strategiques &amp; DataCenter","POWER ISSUE",
AM58="Exclu","Exclu",
AM58="SAT","TX ISSUE",
AM58="SPARE-ISSUE","SPARE-ISSUE",
AM58="Fiber CAmtel","TX ISSUE",
AM58="Fiber AOF","TX ISSUE",
AM58="Projet OCM (HUAWEI)","TRAVAUX-HUAWEI",
AM58="Projet OCM (NOKIA)","TRAVAUX -NOKIA",
AM58="ACCESS-ISSUE","ACCESS-ISSUE",
AM58="Projet OCM (ZTE, NOKIA, autres projets)","TRAVAUX OCM",
AM58="No root CAuse","No root cause",
AM58="ODU HS","TX ISSUE",
AM58="IP &amp; VLAN","TX ISSUE",
AM58="Warehouse HUAWEI","SPARE-ISSUE",
AM58="SPARE-HS","SPARE-ISSUE",
AM58="Power Telco","RAN ISSUE",AM58="no impacts","no impacts"
),"")</f>
        <v>POWER ISSUE</v>
      </c>
      <c r="AM58" s="67" t="s">
        <v>5330</v>
      </c>
      <c r="AN58" s="48" t="str" cm="1">
        <f t="array" ref="AN58">IFERROR(_xlfn.IFS(
AM58="MPR ISSUE","ACTIVE",
AM58="BSS Hardware Issue","ACTIVE",
AM58="Sites strategiques, MLL, Pylone, etc.","PASSIVE",
AM58="AKTIVCO DEFAUT GE &amp; POWER Cabinet","PASSIVE",
AM58="AKTIVCO Coupure ENEO &amp; Baisse de tension","PASSIVE",
AM58="Coupure ENEO &amp; Baisse de tension","PASSIVE",
AM58="Defaut GE &amp; POWER Cabinet","PASSIVE",
AM58="Sharing","PASSIVE",
AM58="Sites strategiques &amp; DataCenter","PASSIVE",
AM58="Exclu","Exclu",
AM58="SAT","ACTIVE",
AM58="SPARE-ISSUE","SPARE-ISSUE",
AM58="Fiber CAmtel","ACTIVE",
AM58="Fiber AOF","ACTIVE",
AM58="Projet OCM (HUAWEI)","PLANNED WORKS",
AM58="Projet OCM (NOKIA)","PLANNED WORKS",
AM58="ACCESS-ISSUE","ACCESS-ISSUE",
AM58="Projet OCM (ZTE, NOKIA, autres projets)","PLANNED WORKS",
AM58="No root CAuse","No root cause",
AM58="ODU HS","ACTIVE",
AM58="IP &amp; VLAN","ACTIVE",
AM58="Warehouse HUAWEI","SPARE-ISSUE",
AM58="SPARE-HS","SPARE-ISSUE",
AM58="Power Telco","ACTIVE", AM58="no impacts","no impacts"
),"")</f>
        <v>PASSIVE</v>
      </c>
      <c r="AO58" s="93" t="s">
        <v>6540</v>
      </c>
      <c r="AP58" s="101" t="str">
        <f>B58</f>
        <v>LIT_558</v>
      </c>
      <c r="AR58" s="17" t="s">
        <v>5537</v>
      </c>
      <c r="AS58" s="7" t="s">
        <v>6621</v>
      </c>
      <c r="AT58" s="6"/>
      <c r="AU58" s="7"/>
      <c r="AV58" s="3" t="s">
        <v>5537</v>
      </c>
      <c r="AW58" s="18" t="s">
        <v>5537</v>
      </c>
      <c r="AX58" s="18" t="s">
        <v>5537</v>
      </c>
      <c r="AY58" s="18" t="s">
        <v>5537</v>
      </c>
      <c r="AZ58" s="18" t="s">
        <v>5537</v>
      </c>
      <c r="BA58" s="18" t="s">
        <v>5537</v>
      </c>
      <c r="BB58" s="18" t="s">
        <v>5537</v>
      </c>
      <c r="BC58" s="18" t="s">
        <v>5537</v>
      </c>
      <c r="BD58" s="18" t="s">
        <v>5537</v>
      </c>
      <c r="BE58" s="18" t="s">
        <v>5537</v>
      </c>
      <c r="BF58" s="18" t="s">
        <v>5824</v>
      </c>
      <c r="BG58" s="18" t="s">
        <v>5537</v>
      </c>
      <c r="BH58" s="18" t="s">
        <v>5537</v>
      </c>
      <c r="BI58" s="9" t="s">
        <v>6457</v>
      </c>
      <c r="BJ58" s="14"/>
      <c r="BK58" s="14" t="s">
        <v>5537</v>
      </c>
      <c r="BL58" s="14" t="str">
        <f>_xlfn.XLOOKUP(B58,'[4]cell downs 18042026 17h'!$B:$B,'[4]cell downs 18042026 17h'!$B:$B,"")</f>
        <v/>
      </c>
      <c r="BM58" s="14" t="str">
        <f>_xlfn.XLOOKUP(B58,'[5]Cells Huawei 19042026 15h'!$B:$B,'[5]Cells Huawei 19042026 15h'!$B:$B,"")</f>
        <v/>
      </c>
      <c r="BN58" s="9" t="str">
        <f>_xlfn.XLOOKUP(B58,'[6]cells down 19042026 9H40'!$B:$B,'[6]cells down 19042026 9H40'!$B:$B,"")</f>
        <v/>
      </c>
      <c r="BO58" s="9" t="s">
        <v>3270</v>
      </c>
      <c r="BP58" s="9" t="s">
        <v>5574</v>
      </c>
      <c r="BQ58" s="115"/>
    </row>
    <row r="59" spans="1:69" s="9" customFormat="1" x14ac:dyDescent="0.3">
      <c r="A59" s="1" t="s">
        <v>691</v>
      </c>
      <c r="B59" s="8" t="s">
        <v>692</v>
      </c>
      <c r="C59" s="3" t="str">
        <f>_xlfn.XLOOKUP(B59,'[1]daily break down'!$D:$D,'[1]daily break down'!$E:$E,"")</f>
        <v>Yaounde</v>
      </c>
      <c r="D59" s="1" t="s">
        <v>11</v>
      </c>
      <c r="E59" s="1" t="s">
        <v>12</v>
      </c>
      <c r="F59" s="3" t="s">
        <v>37</v>
      </c>
      <c r="G59" s="1" t="s">
        <v>38</v>
      </c>
      <c r="H59" s="34" t="str">
        <f>_xlfn.XLOOKUP(B59,[2]CALCULATION!$B:$B,[2]CALCULATION!$H:$H,"")</f>
        <v>ZTE</v>
      </c>
      <c r="I59" s="28">
        <v>0</v>
      </c>
      <c r="J59" s="28">
        <v>0</v>
      </c>
      <c r="K59" s="28">
        <v>0</v>
      </c>
      <c r="L59" s="28">
        <v>0</v>
      </c>
      <c r="M59" s="28">
        <v>19.777871233588158</v>
      </c>
      <c r="N59" s="28">
        <v>27.107071822573786</v>
      </c>
      <c r="O59" s="28">
        <v>0</v>
      </c>
      <c r="P59" s="28">
        <v>15.832805415015143</v>
      </c>
      <c r="Q59" s="28">
        <v>0</v>
      </c>
      <c r="R59" s="28">
        <v>0</v>
      </c>
      <c r="S59" s="94">
        <v>14.353296493195566</v>
      </c>
      <c r="T59" s="94">
        <f>_xlfn.XLOOKUP(B59,'[3]Nur des jours'!$B:$B,'[3]Nur des jours'!$U:$U,"")</f>
        <v>0</v>
      </c>
      <c r="U59" s="94">
        <v>0</v>
      </c>
      <c r="V59" s="94">
        <v>16.462704711028938</v>
      </c>
      <c r="W59" s="94">
        <v>0</v>
      </c>
      <c r="X59" s="94">
        <v>1.4618343592070384</v>
      </c>
      <c r="Y59" s="94">
        <v>0</v>
      </c>
      <c r="Z59" s="94">
        <v>0</v>
      </c>
      <c r="AA59" s="94">
        <v>0</v>
      </c>
      <c r="AB59" s="94">
        <v>0</v>
      </c>
      <c r="AC59" s="94">
        <f>_xlfn.XLOOKUP(B59,'[3]Nur des jours'!$B:$B,'[3]Nur des jours'!$N:$N,"")</f>
        <v>12.966672659252982</v>
      </c>
      <c r="AD59" s="94">
        <v>12.966672659252982</v>
      </c>
      <c r="AE59" s="94">
        <v>5.857478148268048</v>
      </c>
      <c r="AF59" s="94">
        <v>5.0802991897616883</v>
      </c>
      <c r="AG59" s="94">
        <v>19.990295315704572</v>
      </c>
      <c r="AH59" s="94">
        <v>12.966672659252982</v>
      </c>
      <c r="AI59" s="49" t="s">
        <v>5559</v>
      </c>
      <c r="AJ59" s="49"/>
      <c r="AK59" s="48" t="str" cm="1">
        <f t="array" ref="AK59">IFERROR(_xlfn.IFS(
AM59="MPR ISSUE","PDH",
AM59="BSS Hardware Issue","BSS",
AM59="Sites strategiques, MLL, Pylone, etc.","ENVTECH",
AM59="AKTIVCO DEFAUT GE &amp; POWER Cabinet","AKTIVCO",
AM59="AKTIVCO Coupure ENEO &amp; Baisse de tension","AKTIVCO GRID ONLY",
AM59="Coupure ENEO &amp; Baisse de tension","IHS GRID ONLY",
AM59="Defaut GE &amp; POWER Cabinet","IHS",
AM59="Sharing","Partners",
AM59="Sites strategiques &amp; DataCenter","SST &amp; DC",
AM59="Exclu","Exclu",
AM59="SAT","SAT",
AM59="SPARE-ISSUE","SPARE-ISSUE",
AM59="Fiber CAmtel","TRANS_FO_CAMTEL",
AM59="Fiber AOF","Fiber AOF",
AM59="Projet OCM (HUAWEI)","TRAVAUX-HUAWEI",
AM59="Projet OCM (NOKIA)","TRAVAUX-NOKIA",
AM59="ACCESS-ISSUE","ACCESS-ISSUE",
AM59="Projet OCM (ZTE, NOKIA, autres projets)","TRAVAUX OCM",
AM59="No root CAuse","No root cause",
AM59="ODU HS","PDH",
AM59="IP &amp; VLAN","PDH",
AM59="Warehouse HUAWEI","SPARE-ISSUE",
AM59="SPARE-HS","SPARE-ISSUE",
AM59="Power Telco","BSS",AM59="no impacts","no impacts"
),"")</f>
        <v>IHS</v>
      </c>
      <c r="AL59" s="48" t="str" cm="1">
        <f t="array" ref="AL59">IFERROR(_xlfn.IFS(
AM59="MPR ISSUE","TX ISSUE",
AM59="BSS Hardware Issue","RAN ISSUE",
AM59="Sites strategiques, MLL, Pylone, etc.","ENVTECH",
AM59="AKTIVCO DEFAUT GE &amp; POWER Cabinet","POWER ISSUE",
AM59="AKTIVCO Coupure ENEO &amp; Baisse de tension","POWER ISSUE",
AM59="Coupure ENEO &amp; Baisse de tension","POWER ISSUE",
AM59="Defaut GE &amp; POWER Cabinet","POWER ISSUE",
AM59="Sharing","POWER ISSUE",
AM59="Sites strategiques &amp; DataCenter","POWER ISSUE",
AM59="Exclu","Exclu",
AM59="SAT","TX ISSUE",
AM59="SPARE-ISSUE","SPARE-ISSUE",
AM59="Fiber CAmtel","TX ISSUE",
AM59="Fiber AOF","TX ISSUE",
AM59="Projet OCM (HUAWEI)","TRAVAUX-HUAWEI",
AM59="Projet OCM (NOKIA)","TRAVAUX -NOKIA",
AM59="ACCESS-ISSUE","ACCESS-ISSUE",
AM59="Projet OCM (ZTE, NOKIA, autres projets)","TRAVAUX OCM",
AM59="No root CAuse","No root cause",
AM59="ODU HS","TX ISSUE",
AM59="IP &amp; VLAN","TX ISSUE",
AM59="Warehouse HUAWEI","SPARE-ISSUE",
AM59="SPARE-HS","SPARE-ISSUE",
AM59="Power Telco","RAN ISSUE",AM59="no impacts","no impacts"
),"")</f>
        <v>POWER ISSUE</v>
      </c>
      <c r="AM59" s="67" t="s">
        <v>5330</v>
      </c>
      <c r="AN59" s="48" t="str" cm="1">
        <f t="array" ref="AN59">IFERROR(_xlfn.IFS(
AM59="MPR ISSUE","ACTIVE",
AM59="BSS Hardware Issue","ACTIVE",
AM59="Sites strategiques, MLL, Pylone, etc.","PASSIVE",
AM59="AKTIVCO DEFAUT GE &amp; POWER Cabinet","PASSIVE",
AM59="AKTIVCO Coupure ENEO &amp; Baisse de tension","PASSIVE",
AM59="Coupure ENEO &amp; Baisse de tension","PASSIVE",
AM59="Defaut GE &amp; POWER Cabinet","PASSIVE",
AM59="Sharing","PASSIVE",
AM59="Sites strategiques &amp; DataCenter","PASSIVE",
AM59="Exclu","Exclu",
AM59="SAT","ACTIVE",
AM59="SPARE-ISSUE","SPARE-ISSUE",
AM59="Fiber CAmtel","ACTIVE",
AM59="Fiber AOF","ACTIVE",
AM59="Projet OCM (HUAWEI)","PLANNED WORKS",
AM59="Projet OCM (NOKIA)","PLANNED WORKS",
AM59="ACCESS-ISSUE","ACCESS-ISSUE",
AM59="Projet OCM (ZTE, NOKIA, autres projets)","PLANNED WORKS",
AM59="No root CAuse","No root cause",
AM59="ODU HS","ACTIVE",
AM59="IP &amp; VLAN","ACTIVE",
AM59="Warehouse HUAWEI","SPARE-ISSUE",
AM59="SPARE-HS","SPARE-ISSUE",
AM59="Power Telco","ACTIVE", AM59="no impacts","no impacts"
),"")</f>
        <v>PASSIVE</v>
      </c>
      <c r="AO59" s="93" t="s">
        <v>6052</v>
      </c>
      <c r="AP59" s="101" t="str">
        <f>B59</f>
        <v>CTR_315</v>
      </c>
      <c r="AR59" s="17" t="s">
        <v>5537</v>
      </c>
      <c r="AS59" s="7" t="s">
        <v>6597</v>
      </c>
      <c r="AT59" s="6"/>
      <c r="AU59" s="7"/>
      <c r="AV59" s="3" t="s">
        <v>6053</v>
      </c>
      <c r="AW59" s="18" t="s">
        <v>5537</v>
      </c>
      <c r="AX59" s="18" t="s">
        <v>5537</v>
      </c>
      <c r="AY59" s="18" t="s">
        <v>5537</v>
      </c>
      <c r="AZ59" s="18" t="s">
        <v>5537</v>
      </c>
      <c r="BA59" s="18" t="s">
        <v>5537</v>
      </c>
      <c r="BB59" s="18" t="s">
        <v>5537</v>
      </c>
      <c r="BC59" s="18" t="s">
        <v>5537</v>
      </c>
      <c r="BD59" s="18" t="s">
        <v>5537</v>
      </c>
      <c r="BE59" s="18" t="s">
        <v>5537</v>
      </c>
      <c r="BF59" s="18" t="s">
        <v>5824</v>
      </c>
      <c r="BG59" s="18" t="s">
        <v>5537</v>
      </c>
      <c r="BH59" s="18" t="s">
        <v>5537</v>
      </c>
      <c r="BI59" s="9" t="s">
        <v>6054</v>
      </c>
      <c r="BJ59" s="14"/>
      <c r="BK59" s="14" t="s">
        <v>5537</v>
      </c>
      <c r="BL59" s="14" t="str">
        <f>_xlfn.XLOOKUP(B59,'[4]cell downs 18042026 17h'!$B:$B,'[4]cell downs 18042026 17h'!$B:$B,"")</f>
        <v/>
      </c>
      <c r="BM59" s="14" t="str">
        <f>_xlfn.XLOOKUP(B59,'[5]Cells Huawei 19042026 15h'!$B:$B,'[5]Cells Huawei 19042026 15h'!$B:$B,"")</f>
        <v/>
      </c>
      <c r="BN59" s="9" t="str">
        <f>_xlfn.XLOOKUP(B59,'[6]cells down 19042026 9H40'!$B:$B,'[6]cells down 19042026 9H40'!$B:$B,"")</f>
        <v/>
      </c>
      <c r="BO59" s="9" t="s">
        <v>692</v>
      </c>
      <c r="BP59" s="9" t="s">
        <v>5537</v>
      </c>
      <c r="BQ59" s="115"/>
    </row>
    <row r="60" spans="1:69" s="9" customFormat="1" ht="38.549999999999997" customHeight="1" x14ac:dyDescent="0.3">
      <c r="A60" s="1" t="s">
        <v>334</v>
      </c>
      <c r="B60" s="1" t="s">
        <v>335</v>
      </c>
      <c r="C60" s="3" t="str">
        <f>_xlfn.XLOOKUP(B60,'[1]daily break down'!$D:$D,'[1]daily break down'!$E:$E,"")</f>
        <v>Douala</v>
      </c>
      <c r="D60" s="1" t="s">
        <v>21</v>
      </c>
      <c r="E60" s="1" t="s">
        <v>22</v>
      </c>
      <c r="F60" s="3" t="s">
        <v>31</v>
      </c>
      <c r="G60" s="1" t="s">
        <v>32</v>
      </c>
      <c r="H60" s="34" t="str">
        <f>_xlfn.XLOOKUP(B60,[2]CALCULATION!$B:$B,[2]CALCULATION!$H:$H,"")</f>
        <v>ZTE</v>
      </c>
      <c r="I60" s="28">
        <v>3.3148098209928869</v>
      </c>
      <c r="J60" s="28">
        <v>35.623446564678552</v>
      </c>
      <c r="K60" s="28">
        <v>35.840392457331362</v>
      </c>
      <c r="L60" s="28">
        <v>3.0933694886040981</v>
      </c>
      <c r="M60" s="28">
        <v>7.2889289821449461</v>
      </c>
      <c r="N60" s="28">
        <v>20.366856859941841</v>
      </c>
      <c r="O60" s="28">
        <v>5.789694463706331</v>
      </c>
      <c r="P60" s="28">
        <v>5.1304921340170599</v>
      </c>
      <c r="Q60" s="28">
        <v>19.976393490339099</v>
      </c>
      <c r="R60" s="28">
        <v>25.625351351042859</v>
      </c>
      <c r="S60" s="94">
        <v>1.3190288871196498</v>
      </c>
      <c r="T60" s="94">
        <f>_xlfn.XLOOKUP(B60,'[3]Nur des jours'!$B:$B,'[3]Nur des jours'!$U:$U,"")</f>
        <v>0.54127679185464939</v>
      </c>
      <c r="U60" s="94">
        <v>13.371885638624217</v>
      </c>
      <c r="V60" s="94">
        <v>0.80680543784403891</v>
      </c>
      <c r="W60" s="94">
        <v>0.54127679185464939</v>
      </c>
      <c r="X60" s="94">
        <v>7.9829632197880906</v>
      </c>
      <c r="Y60" s="94">
        <v>8.3957917776008539</v>
      </c>
      <c r="Z60" s="94">
        <v>45.489223332277483</v>
      </c>
      <c r="AA60" s="94">
        <v>3.4201437935354253</v>
      </c>
      <c r="AB60" s="94">
        <v>0.76510702473796721</v>
      </c>
      <c r="AC60" s="94">
        <f>_xlfn.XLOOKUP(B60,'[3]Nur des jours'!$B:$B,'[3]Nur des jours'!$N:$N,"")</f>
        <v>12.581791669163577</v>
      </c>
      <c r="AD60" s="94">
        <v>12.581791669163577</v>
      </c>
      <c r="AE60" s="94">
        <v>5.6712588276201101</v>
      </c>
      <c r="AF60" s="94">
        <v>4.8263028244438306</v>
      </c>
      <c r="AG60" s="94">
        <v>19.466756736643269</v>
      </c>
      <c r="AH60" s="94">
        <v>12.581791669163577</v>
      </c>
      <c r="AI60" s="49" t="s">
        <v>5559</v>
      </c>
      <c r="AJ60" s="49"/>
      <c r="AK60" s="48" t="str" cm="1">
        <f t="array" ref="AK60">IFERROR(_xlfn.IFS(
AM60="MPR ISSUE","PDH",
AM60="BSS Hardware Issue","BSS",
AM60="Sites strategiques, MLL, Pylone, etc.","ENVTECH",
AM60="AKTIVCO DEFAUT GE &amp; POWER Cabinet","AKTIVCO",
AM60="AKTIVCO Coupure ENEO &amp; Baisse de tension","AKTIVCO GRID ONLY",
AM60="Coupure ENEO &amp; Baisse de tension","IHS GRID ONLY",
AM60="Defaut GE &amp; POWER Cabinet","IHS",
AM60="Sharing","Partners",
AM60="Sites strategiques &amp; DataCenter","SST &amp; DC",
AM60="Exclu","Exclu",
AM60="SAT","SAT",
AM60="SPARE-ISSUE","SPARE-ISSUE",
AM60="Fiber CAmtel","TRANS_FO_CAMTEL",
AM60="Fiber AOF","Fiber AOF",
AM60="Projet OCM (HUAWEI)","TRAVAUX-HUAWEI",
AM60="Projet OCM (NOKIA)","TRAVAUX-NOKIA",
AM60="ACCESS-ISSUE","ACCESS-ISSUE",
AM60="Projet OCM (ZTE, NOKIA, autres projets)","TRAVAUX OCM",
AM60="No root CAuse","No root cause",
AM60="ODU HS","PDH",
AM60="IP &amp; VLAN","PDH",
AM60="Warehouse HUAWEI","SPARE-ISSUE",
AM60="SPARE-HS","SPARE-ISSUE",
AM60="Power Telco","BSS",AM60="no impacts","no impacts"
),"")</f>
        <v>AKTIVCO GRID ONLY</v>
      </c>
      <c r="AL60" s="48" t="str" cm="1">
        <f t="array" ref="AL60">IFERROR(_xlfn.IFS(
AM60="MPR ISSUE","TX ISSUE",
AM60="BSS Hardware Issue","RAN ISSUE",
AM60="Sites strategiques, MLL, Pylone, etc.","ENVTECH",
AM60="AKTIVCO DEFAUT GE &amp; POWER Cabinet","POWER ISSUE",
AM60="AKTIVCO Coupure ENEO &amp; Baisse de tension","POWER ISSUE",
AM60="Coupure ENEO &amp; Baisse de tension","POWER ISSUE",
AM60="Defaut GE &amp; POWER Cabinet","POWER ISSUE",
AM60="Sharing","POWER ISSUE",
AM60="Sites strategiques &amp; DataCenter","POWER ISSUE",
AM60="Exclu","Exclu",
AM60="SAT","TX ISSUE",
AM60="SPARE-ISSUE","SPARE-ISSUE",
AM60="Fiber CAmtel","TX ISSUE",
AM60="Fiber AOF","TX ISSUE",
AM60="Projet OCM (HUAWEI)","TRAVAUX-HUAWEI",
AM60="Projet OCM (NOKIA)","TRAVAUX -NOKIA",
AM60="ACCESS-ISSUE","ACCESS-ISSUE",
AM60="Projet OCM (ZTE, NOKIA, autres projets)","TRAVAUX OCM",
AM60="No root CAuse","No root cause",
AM60="ODU HS","TX ISSUE",
AM60="IP &amp; VLAN","TX ISSUE",
AM60="Warehouse HUAWEI","SPARE-ISSUE",
AM60="SPARE-HS","SPARE-ISSUE",
AM60="Power Telco","RAN ISSUE",AM60="no impacts","no impacts"
),"")</f>
        <v>POWER ISSUE</v>
      </c>
      <c r="AM60" s="67" t="s">
        <v>5327</v>
      </c>
      <c r="AN60" s="48" t="str" cm="1">
        <f t="array" ref="AN60">IFERROR(_xlfn.IFS(
AM60="MPR ISSUE","ACTIVE",
AM60="BSS Hardware Issue","ACTIVE",
AM60="Sites strategiques, MLL, Pylone, etc.","PASSIVE",
AM60="AKTIVCO DEFAUT GE &amp; POWER Cabinet","PASSIVE",
AM60="AKTIVCO Coupure ENEO &amp; Baisse de tension","PASSIVE",
AM60="Coupure ENEO &amp; Baisse de tension","PASSIVE",
AM60="Defaut GE &amp; POWER Cabinet","PASSIVE",
AM60="Sharing","PASSIVE",
AM60="Sites strategiques &amp; DataCenter","PASSIVE",
AM60="Exclu","Exclu",
AM60="SAT","ACTIVE",
AM60="SPARE-ISSUE","SPARE-ISSUE",
AM60="Fiber CAmtel","ACTIVE",
AM60="Fiber AOF","ACTIVE",
AM60="Projet OCM (HUAWEI)","PLANNED WORKS",
AM60="Projet OCM (NOKIA)","PLANNED WORKS",
AM60="ACCESS-ISSUE","ACCESS-ISSUE",
AM60="Projet OCM (ZTE, NOKIA, autres projets)","PLANNED WORKS",
AM60="No root CAuse","No root cause",
AM60="ODU HS","ACTIVE",
AM60="IP &amp; VLAN","ACTIVE",
AM60="Warehouse HUAWEI","SPARE-ISSUE",
AM60="SPARE-HS","SPARE-ISSUE",
AM60="Power Telco","ACTIVE", AM60="no impacts","no impacts"
),"")</f>
        <v>PASSIVE</v>
      </c>
      <c r="AO60" s="93" t="s">
        <v>6178</v>
      </c>
      <c r="AP60" s="127" t="str">
        <f>IFERROR(MID(AQ60, SEARCH("CTR_", AQ60), 7), IFERROR(MID(AQ60, SEARCH("SUO_", AQ60), 7), IFERROR(MID(AQ60, SEARCH("SUD_", AQ60), 7), IFERROR(MID(AQ60, SEARCH("NRO_", AQ60), 7), IFERROR(MID(AQ60, SEARCH("ADM_", AQ60), 7), IFERROR(MID(AQ60, SEARCH("NRD_", AQ60), 7), IFERROR(MID(AQ60, SEARCH("EXN_", AQ60), 7), IFERROR(MID(AQ60, SEARCH("LIT_", AQ60), 7), IFERROR(MID(AQ60, SEARCH("EST_", AQ60), 7), MID(AQ60, SEARCH("OST_",AQ60), 7))))))))))</f>
        <v>LIT_718</v>
      </c>
      <c r="AQ60" s="9" t="s">
        <v>6547</v>
      </c>
      <c r="AR60" s="17" t="s">
        <v>5537</v>
      </c>
      <c r="AS60" s="7" t="s">
        <v>6622</v>
      </c>
      <c r="AT60" s="6"/>
      <c r="AU60" s="7"/>
      <c r="AV60" s="3" t="s">
        <v>5537</v>
      </c>
      <c r="AW60" s="18" t="s">
        <v>5537</v>
      </c>
      <c r="AX60" s="18" t="s">
        <v>5537</v>
      </c>
      <c r="AY60" s="18" t="s">
        <v>5537</v>
      </c>
      <c r="AZ60" s="18" t="s">
        <v>5537</v>
      </c>
      <c r="BA60" s="18" t="s">
        <v>5537</v>
      </c>
      <c r="BB60" s="18" t="s">
        <v>5537</v>
      </c>
      <c r="BC60" s="18" t="s">
        <v>5537</v>
      </c>
      <c r="BD60" s="18" t="s">
        <v>5537</v>
      </c>
      <c r="BE60" s="18" t="s">
        <v>5537</v>
      </c>
      <c r="BF60" s="18" t="s">
        <v>5537</v>
      </c>
      <c r="BG60" s="18" t="s">
        <v>5537</v>
      </c>
      <c r="BH60" s="18" t="s">
        <v>6179</v>
      </c>
      <c r="BI60" s="9" t="s">
        <v>6180</v>
      </c>
      <c r="BJ60" s="14"/>
      <c r="BK60" s="14" t="s">
        <v>5537</v>
      </c>
      <c r="BL60" s="14" t="str">
        <f>_xlfn.XLOOKUP(B60,'[4]cell downs 18042026 17h'!$B:$B,'[4]cell downs 18042026 17h'!$B:$B,"")</f>
        <v/>
      </c>
      <c r="BM60" s="14" t="str">
        <f>_xlfn.XLOOKUP(B60,'[5]Cells Huawei 19042026 15h'!$B:$B,'[5]Cells Huawei 19042026 15h'!$B:$B,"")</f>
        <v/>
      </c>
      <c r="BN60" s="9" t="str">
        <f>_xlfn.XLOOKUP(B60,'[6]cells down 19042026 9H40'!$B:$B,'[6]cells down 19042026 9H40'!$B:$B,"")</f>
        <v/>
      </c>
      <c r="BO60" s="9" t="s">
        <v>5537</v>
      </c>
      <c r="BP60" s="9" t="s">
        <v>302</v>
      </c>
      <c r="BQ60" s="115"/>
    </row>
    <row r="61" spans="1:69" s="9" customFormat="1" x14ac:dyDescent="0.3">
      <c r="A61" s="1" t="s">
        <v>2893</v>
      </c>
      <c r="B61" s="8" t="s">
        <v>2894</v>
      </c>
      <c r="C61" s="3" t="str">
        <f>_xlfn.XLOOKUP(B61,'[1]daily break down'!$D:$D,'[1]daily break down'!$E:$E,"")</f>
        <v>NORD</v>
      </c>
      <c r="D61" s="1" t="s">
        <v>21</v>
      </c>
      <c r="E61" s="1" t="s">
        <v>36</v>
      </c>
      <c r="F61" s="3" t="s">
        <v>23</v>
      </c>
      <c r="G61" s="1" t="s">
        <v>24</v>
      </c>
      <c r="H61" s="32" t="str">
        <f>_xlfn.XLOOKUP(B61,[2]CALCULATION!$B:$B,[2]CALCULATION!$H:$H,"")</f>
        <v>Huawei</v>
      </c>
      <c r="I61" s="28">
        <v>0</v>
      </c>
      <c r="J61" s="28">
        <v>0</v>
      </c>
      <c r="K61" s="28">
        <v>4.4944397359837689</v>
      </c>
      <c r="L61" s="28">
        <v>0</v>
      </c>
      <c r="M61" s="28">
        <v>1.6448400978218378</v>
      </c>
      <c r="N61" s="28">
        <v>3.8411586522958738</v>
      </c>
      <c r="O61" s="28">
        <v>0</v>
      </c>
      <c r="P61" s="28">
        <v>0</v>
      </c>
      <c r="Q61" s="28">
        <v>0</v>
      </c>
      <c r="R61" s="28">
        <v>0</v>
      </c>
      <c r="S61" s="94">
        <v>0</v>
      </c>
      <c r="T61" s="94">
        <f>_xlfn.XLOOKUP(B61,'[3]Nur des jours'!$B:$B,'[3]Nur des jours'!$U:$U,"")</f>
        <v>0</v>
      </c>
      <c r="U61" s="94">
        <v>4.3381866148450632</v>
      </c>
      <c r="V61" s="94">
        <v>0</v>
      </c>
      <c r="W61" s="94">
        <v>0</v>
      </c>
      <c r="X61" s="94">
        <v>0</v>
      </c>
      <c r="Y61" s="94">
        <v>1.5851817608501486</v>
      </c>
      <c r="Z61" s="94">
        <v>0</v>
      </c>
      <c r="AA61" s="94">
        <v>2.9387928648272279</v>
      </c>
      <c r="AB61" s="94">
        <v>0</v>
      </c>
      <c r="AC61" s="94">
        <f>_xlfn.XLOOKUP(B61,'[3]Nur des jours'!$B:$B,'[3]Nur des jours'!$N:$N,"")</f>
        <v>12.490262047238698</v>
      </c>
      <c r="AD61" s="94">
        <v>12.490262047238698</v>
      </c>
      <c r="AE61" s="94">
        <v>9.8523884032948441</v>
      </c>
      <c r="AF61" s="94">
        <v>12.58267499345485</v>
      </c>
      <c r="AG61" s="94">
        <v>13.153103091271635</v>
      </c>
      <c r="AH61" s="94">
        <v>12.490262047238698</v>
      </c>
      <c r="AI61" s="49" t="s">
        <v>5559</v>
      </c>
      <c r="AJ61" s="49"/>
      <c r="AK61" s="48" t="str" cm="1">
        <f t="array" ref="AK61">IFERROR(_xlfn.IFS(
AM61="MPR ISSUE","PDH",
AM61="BSS Hardware Issue","BSS",
AM61="Sites strategiques, MLL, Pylone, etc.","ENVTECH",
AM61="AKTIVCO DEFAUT GE &amp; POWER Cabinet","AKTIVCO",
AM61="AKTIVCO Coupure ENEO &amp; Baisse de tension","AKTIVCO GRID ONLY",
AM61="Coupure ENEO &amp; Baisse de tension","IHS GRID ONLY",
AM61="Defaut GE &amp; POWER Cabinet","IHS",
AM61="Sharing","Partners",
AM61="Sites strategiques &amp; DataCenter","SST &amp; DC",
AM61="Exclu","Exclu",
AM61="SAT","SAT",
AM61="SPARE-ISSUE","SPARE-ISSUE",
AM61="Fiber CAmtel","TRANS_FO_CAMTEL",
AM61="Fiber AOF","Fiber AOF",
AM61="Projet OCM (HUAWEI)","TRAVAUX-HUAWEI",
AM61="Projet OCM (NOKIA)","TRAVAUX-NOKIA",
AM61="ACCESS-ISSUE","ACCESS-ISSUE",
AM61="Projet OCM (ZTE, NOKIA, autres projets)","TRAVAUX OCM",
AM61="No root CAuse","No root cause",
AM61="ODU HS","PDH",
AM61="IP &amp; VLAN","PDH",
AM61="Warehouse HUAWEI","SPARE-ISSUE",
AM61="SPARE-HS","SPARE-ISSUE",
AM61="Power Telco","BSS",AM61="no impacts","no impacts"
),"")</f>
        <v>PDH</v>
      </c>
      <c r="AL61" s="48" t="str" cm="1">
        <f t="array" ref="AL61">IFERROR(_xlfn.IFS(
AM61="MPR ISSUE","TX ISSUE",
AM61="BSS Hardware Issue","RAN ISSUE",
AM61="Sites strategiques, MLL, Pylone, etc.","ENVTECH",
AM61="AKTIVCO DEFAUT GE &amp; POWER Cabinet","POWER ISSUE",
AM61="AKTIVCO Coupure ENEO &amp; Baisse de tension","POWER ISSUE",
AM61="Coupure ENEO &amp; Baisse de tension","POWER ISSUE",
AM61="Defaut GE &amp; POWER Cabinet","POWER ISSUE",
AM61="Sharing","POWER ISSUE",
AM61="Sites strategiques &amp; DataCenter","POWER ISSUE",
AM61="Exclu","Exclu",
AM61="SAT","TX ISSUE",
AM61="SPARE-ISSUE","SPARE-ISSUE",
AM61="Fiber CAmtel","TX ISSUE",
AM61="Fiber AOF","TX ISSUE",
AM61="Projet OCM (HUAWEI)","TRAVAUX-HUAWEI",
AM61="Projet OCM (NOKIA)","TRAVAUX -NOKIA",
AM61="ACCESS-ISSUE","ACCESS-ISSUE",
AM61="Projet OCM (ZTE, NOKIA, autres projets)","TRAVAUX OCM",
AM61="No root CAuse","No root cause",
AM61="ODU HS","TX ISSUE",
AM61="IP &amp; VLAN","TX ISSUE",
AM61="Warehouse HUAWEI","SPARE-ISSUE",
AM61="SPARE-HS","SPARE-ISSUE",
AM61="Power Telco","RAN ISSUE",AM61="no impacts","no impacts"
),"")</f>
        <v>TX ISSUE</v>
      </c>
      <c r="AM61" s="67" t="s">
        <v>6537</v>
      </c>
      <c r="AN61" s="48" t="str" cm="1">
        <f t="array" ref="AN61">IFERROR(_xlfn.IFS(
AM61="MPR ISSUE","ACTIVE",
AM61="BSS Hardware Issue","ACTIVE",
AM61="Sites strategiques, MLL, Pylone, etc.","PASSIVE",
AM61="AKTIVCO DEFAUT GE &amp; POWER Cabinet","PASSIVE",
AM61="AKTIVCO Coupure ENEO &amp; Baisse de tension","PASSIVE",
AM61="Coupure ENEO &amp; Baisse de tension","PASSIVE",
AM61="Defaut GE &amp; POWER Cabinet","PASSIVE",
AM61="Sharing","PASSIVE",
AM61="Sites strategiques &amp; DataCenter","PASSIVE",
AM61="Exclu","Exclu",
AM61="SAT","ACTIVE",
AM61="SPARE-ISSUE","SPARE-ISSUE",
AM61="Fiber CAmtel","ACTIVE",
AM61="Fiber AOF","ACTIVE",
AM61="Projet OCM (HUAWEI)","PLANNED WORKS",
AM61="Projet OCM (NOKIA)","PLANNED WORKS",
AM61="ACCESS-ISSUE","ACCESS-ISSUE",
AM61="Projet OCM (ZTE, NOKIA, autres projets)","PLANNED WORKS",
AM61="No root CAuse","No root cause",
AM61="ODU HS","ACTIVE",
AM61="IP &amp; VLAN","ACTIVE",
AM61="Warehouse HUAWEI","SPARE-ISSUE",
AM61="SPARE-HS","SPARE-ISSUE",
AM61="Power Telco","ACTIVE", AM61="no impacts","no impacts"
),"")</f>
        <v>ACTIVE</v>
      </c>
      <c r="AO61" s="93" t="s">
        <v>6055</v>
      </c>
      <c r="AP61" s="127" t="str">
        <f>IFERROR(MID(AQ61, SEARCH("CTR_", AQ61), 7), IFERROR(MID(AQ61, SEARCH("SUO_", AQ61), 7), IFERROR(MID(AQ61, SEARCH("SUD_", AQ61), 7), IFERROR(MID(AQ61, SEARCH("NRO_", AQ61), 7), IFERROR(MID(AQ61, SEARCH("ADM_", AQ61), 7), IFERROR(MID(AQ61, SEARCH("NRD_", AQ61), 7), IFERROR(MID(AQ61, SEARCH("EXN_", AQ61), 7), IFERROR(MID(AQ61, SEARCH("LIT_", AQ61), 7), IFERROR(MID(AQ61, SEARCH("EST_", AQ61), 7), MID(AQ61, SEARCH("OST_",AQ61), 7))))))))))</f>
        <v>NRD_037</v>
      </c>
      <c r="AQ61" s="9" t="s">
        <v>6546</v>
      </c>
      <c r="AR61" s="17" t="s">
        <v>5537</v>
      </c>
      <c r="AS61" s="7" t="s">
        <v>6619</v>
      </c>
      <c r="AT61" s="6"/>
      <c r="AU61" s="7"/>
      <c r="AV61" s="3" t="s">
        <v>5537</v>
      </c>
      <c r="AW61" s="18" t="s">
        <v>5537</v>
      </c>
      <c r="AX61" s="18" t="s">
        <v>5537</v>
      </c>
      <c r="AY61" s="18" t="s">
        <v>5537</v>
      </c>
      <c r="AZ61" s="18" t="s">
        <v>5537</v>
      </c>
      <c r="BA61" s="18" t="s">
        <v>5537</v>
      </c>
      <c r="BB61" s="18" t="s">
        <v>5537</v>
      </c>
      <c r="BC61" s="18" t="s">
        <v>5537</v>
      </c>
      <c r="BD61" s="18" t="s">
        <v>5537</v>
      </c>
      <c r="BE61" s="18" t="s">
        <v>5537</v>
      </c>
      <c r="BF61" s="18" t="s">
        <v>5537</v>
      </c>
      <c r="BG61" s="18" t="s">
        <v>6056</v>
      </c>
      <c r="BH61" s="18" t="s">
        <v>6057</v>
      </c>
      <c r="BI61" s="9" t="s">
        <v>5537</v>
      </c>
      <c r="BJ61" s="14"/>
      <c r="BK61" s="14" t="s">
        <v>5537</v>
      </c>
      <c r="BL61" s="14" t="str">
        <f>_xlfn.XLOOKUP(B61,'[4]cell downs 18042026 17h'!$B:$B,'[4]cell downs 18042026 17h'!$B:$B,"")</f>
        <v/>
      </c>
      <c r="BM61" s="14" t="str">
        <f>_xlfn.XLOOKUP(B61,'[5]Cells Huawei 19042026 15h'!$B:$B,'[5]Cells Huawei 19042026 15h'!$B:$B,"")</f>
        <v/>
      </c>
      <c r="BN61" s="9" t="str">
        <f>_xlfn.XLOOKUP(B61,'[6]cells down 19042026 9H40'!$B:$B,'[6]cells down 19042026 9H40'!$B:$B,"")</f>
        <v/>
      </c>
      <c r="BO61" s="9" t="s">
        <v>5537</v>
      </c>
      <c r="BP61" s="9" t="s">
        <v>5537</v>
      </c>
      <c r="BQ61" s="115"/>
    </row>
    <row r="62" spans="1:69" s="9" customFormat="1" x14ac:dyDescent="0.3">
      <c r="A62" s="3" t="s">
        <v>278</v>
      </c>
      <c r="B62" s="25" t="s">
        <v>279</v>
      </c>
      <c r="C62" s="3" t="str">
        <f>_xlfn.XLOOKUP(B62,'[1]daily break down'!$D:$D,'[1]daily break down'!$E:$E,"")</f>
        <v>Yaounde</v>
      </c>
      <c r="D62" s="1" t="s">
        <v>357</v>
      </c>
      <c r="E62" s="3" t="s">
        <v>89</v>
      </c>
      <c r="F62" s="3" t="s">
        <v>37</v>
      </c>
      <c r="G62" s="3" t="s">
        <v>115</v>
      </c>
      <c r="H62" s="34" t="str">
        <f>_xlfn.XLOOKUP(B62,[2]CALCULATION!$B:$B,[2]CALCULATION!$H:$H,"")</f>
        <v>ZTE</v>
      </c>
      <c r="I62" s="28">
        <v>0</v>
      </c>
      <c r="J62" s="28">
        <v>0</v>
      </c>
      <c r="K62" s="28">
        <v>0</v>
      </c>
      <c r="L62" s="28">
        <v>0</v>
      </c>
      <c r="M62" s="28">
        <v>0</v>
      </c>
      <c r="N62" s="28">
        <v>0</v>
      </c>
      <c r="O62" s="28">
        <v>0</v>
      </c>
      <c r="P62" s="28">
        <v>4.3580013868556922</v>
      </c>
      <c r="Q62" s="28">
        <v>0</v>
      </c>
      <c r="R62" s="28">
        <v>0.11343109809863772</v>
      </c>
      <c r="S62" s="94">
        <v>5.6834152320129707</v>
      </c>
      <c r="T62" s="94">
        <f>_xlfn.XLOOKUP(B62,'[3]Nur des jours'!$B:$B,'[3]Nur des jours'!$U:$U,"")</f>
        <v>0</v>
      </c>
      <c r="U62" s="94">
        <v>0</v>
      </c>
      <c r="V62" s="94">
        <v>5.3818775629007529</v>
      </c>
      <c r="W62" s="94">
        <v>0</v>
      </c>
      <c r="X62" s="94">
        <v>0</v>
      </c>
      <c r="Y62" s="94">
        <v>22.314358236809884</v>
      </c>
      <c r="Z62" s="94">
        <v>28.203233571039259</v>
      </c>
      <c r="AA62" s="94">
        <v>0</v>
      </c>
      <c r="AB62" s="94">
        <v>0</v>
      </c>
      <c r="AC62" s="94">
        <f>_xlfn.XLOOKUP(B62,'[3]Nur des jours'!$B:$B,'[3]Nur des jours'!$N:$N,"")</f>
        <v>12.470786141716109</v>
      </c>
      <c r="AD62" s="94">
        <v>12.470786141716109</v>
      </c>
      <c r="AE62" s="94">
        <v>7.5566826133352514</v>
      </c>
      <c r="AF62" s="94">
        <v>6.4401705478543816</v>
      </c>
      <c r="AG62" s="94">
        <v>17.698668321415212</v>
      </c>
      <c r="AH62" s="94">
        <v>12.470786141716109</v>
      </c>
      <c r="AI62" s="49" t="s">
        <v>5559</v>
      </c>
      <c r="AJ62" s="49"/>
      <c r="AK62" s="48" t="str" cm="1">
        <f t="array" ref="AK62">IFERROR(_xlfn.IFS(
AM62="MPR ISSUE","PDH",
AM62="BSS Hardware Issue","BSS",
AM62="Sites strategiques, MLL, Pylone, etc.","ENVTECH",
AM62="AKTIVCO DEFAUT GE &amp; POWER Cabinet","AKTIVCO",
AM62="AKTIVCO Coupure ENEO &amp; Baisse de tension","AKTIVCO GRID ONLY",
AM62="Coupure ENEO &amp; Baisse de tension","IHS GRID ONLY",
AM62="Defaut GE &amp; POWER Cabinet","IHS",
AM62="Sharing","Partners",
AM62="Sites strategiques &amp; DataCenter","SST &amp; DC",
AM62="Exclu","Exclu",
AM62="SAT","SAT",
AM62="SPARE-ISSUE","SPARE-ISSUE",
AM62="Fiber CAmtel","TRANS_FO_CAMTEL",
AM62="Fiber AOF","Fiber AOF",
AM62="Projet OCM (HUAWEI)","TRAVAUX-HUAWEI",
AM62="Projet OCM (NOKIA)","TRAVAUX-NOKIA",
AM62="ACCESS-ISSUE","ACCESS-ISSUE",
AM62="Projet OCM (ZTE, NOKIA, autres projets)","TRAVAUX OCM",
AM62="No root CAuse","No root cause",
AM62="ODU HS","PDH",
AM62="IP &amp; VLAN","PDH",
AM62="Warehouse HUAWEI","SPARE-ISSUE",
AM62="SPARE-HS","SPARE-ISSUE",
AM62="Power Telco","BSS",AM62="no impacts","no impacts"
),"")</f>
        <v>AKTIVCO</v>
      </c>
      <c r="AL62" s="48" t="str" cm="1">
        <f t="array" ref="AL62">IFERROR(_xlfn.IFS(
AM62="MPR ISSUE","TX ISSUE",
AM62="BSS Hardware Issue","RAN ISSUE",
AM62="Sites strategiques, MLL, Pylone, etc.","ENVTECH",
AM62="AKTIVCO DEFAUT GE &amp; POWER Cabinet","POWER ISSUE",
AM62="AKTIVCO Coupure ENEO &amp; Baisse de tension","POWER ISSUE",
AM62="Coupure ENEO &amp; Baisse de tension","POWER ISSUE",
AM62="Defaut GE &amp; POWER Cabinet","POWER ISSUE",
AM62="Sharing","POWER ISSUE",
AM62="Sites strategiques &amp; DataCenter","POWER ISSUE",
AM62="Exclu","Exclu",
AM62="SAT","TX ISSUE",
AM62="SPARE-ISSUE","SPARE-ISSUE",
AM62="Fiber CAmtel","TX ISSUE",
AM62="Fiber AOF","TX ISSUE",
AM62="Projet OCM (HUAWEI)","TRAVAUX-HUAWEI",
AM62="Projet OCM (NOKIA)","TRAVAUX -NOKIA",
AM62="ACCESS-ISSUE","ACCESS-ISSUE",
AM62="Projet OCM (ZTE, NOKIA, autres projets)","TRAVAUX OCM",
AM62="No root CAuse","No root cause",
AM62="ODU HS","TX ISSUE",
AM62="IP &amp; VLAN","TX ISSUE",
AM62="Warehouse HUAWEI","SPARE-ISSUE",
AM62="SPARE-HS","SPARE-ISSUE",
AM62="Power Telco","RAN ISSUE",AM62="no impacts","no impacts"
),"")</f>
        <v>POWER ISSUE</v>
      </c>
      <c r="AM62" s="67" t="s">
        <v>5325</v>
      </c>
      <c r="AN62" s="48" t="str" cm="1">
        <f t="array" ref="AN62">IFERROR(_xlfn.IFS(
AM62="MPR ISSUE","ACTIVE",
AM62="BSS Hardware Issue","ACTIVE",
AM62="Sites strategiques, MLL, Pylone, etc.","PASSIVE",
AM62="AKTIVCO DEFAUT GE &amp; POWER Cabinet","PASSIVE",
AM62="AKTIVCO Coupure ENEO &amp; Baisse de tension","PASSIVE",
AM62="Coupure ENEO &amp; Baisse de tension","PASSIVE",
AM62="Defaut GE &amp; POWER Cabinet","PASSIVE",
AM62="Sharing","PASSIVE",
AM62="Sites strategiques &amp; DataCenter","PASSIVE",
AM62="Exclu","Exclu",
AM62="SAT","ACTIVE",
AM62="SPARE-ISSUE","SPARE-ISSUE",
AM62="Fiber CAmtel","ACTIVE",
AM62="Fiber AOF","ACTIVE",
AM62="Projet OCM (HUAWEI)","PLANNED WORKS",
AM62="Projet OCM (NOKIA)","PLANNED WORKS",
AM62="ACCESS-ISSUE","ACCESS-ISSUE",
AM62="Projet OCM (ZTE, NOKIA, autres projets)","PLANNED WORKS",
AM62="No root CAuse","No root cause",
AM62="ODU HS","ACTIVE",
AM62="IP &amp; VLAN","ACTIVE",
AM62="Warehouse HUAWEI","SPARE-ISSUE",
AM62="SPARE-HS","SPARE-ISSUE",
AM62="Power Telco","ACTIVE", AM62="no impacts","no impacts"
),"")</f>
        <v>PASSIVE</v>
      </c>
      <c r="AO62" s="93" t="s">
        <v>6649</v>
      </c>
      <c r="AP62" s="101" t="str">
        <f t="shared" ref="AP62:AP74" si="3">B62</f>
        <v>CTR_948</v>
      </c>
      <c r="AR62" s="17" t="s">
        <v>5537</v>
      </c>
      <c r="AS62" s="7" t="s">
        <v>6623</v>
      </c>
      <c r="AT62" s="6"/>
      <c r="AU62" s="7"/>
      <c r="AV62" s="3" t="s">
        <v>5537</v>
      </c>
      <c r="AW62" s="18" t="s">
        <v>5537</v>
      </c>
      <c r="AX62" s="18" t="s">
        <v>5537</v>
      </c>
      <c r="AY62" s="18" t="s">
        <v>5537</v>
      </c>
      <c r="AZ62" s="18" t="s">
        <v>5537</v>
      </c>
      <c r="BA62" s="18" t="s">
        <v>5537</v>
      </c>
      <c r="BB62" s="18" t="s">
        <v>5537</v>
      </c>
      <c r="BC62" s="18" t="s">
        <v>5537</v>
      </c>
      <c r="BD62" s="18" t="s">
        <v>5537</v>
      </c>
      <c r="BE62" s="18" t="s">
        <v>5537</v>
      </c>
      <c r="BF62" s="18" t="s">
        <v>5824</v>
      </c>
      <c r="BG62" s="18" t="s">
        <v>5537</v>
      </c>
      <c r="BH62" s="18" t="s">
        <v>5537</v>
      </c>
      <c r="BI62" s="9" t="s">
        <v>5537</v>
      </c>
      <c r="BJ62" s="14"/>
      <c r="BK62" s="14" t="s">
        <v>5537</v>
      </c>
      <c r="BL62" s="14" t="str">
        <f>_xlfn.XLOOKUP(B62,'[4]cell downs 18042026 17h'!$B:$B,'[4]cell downs 18042026 17h'!$B:$B,"")</f>
        <v/>
      </c>
      <c r="BM62" s="14" t="str">
        <f>_xlfn.XLOOKUP(B62,'[5]Cells Huawei 19042026 15h'!$B:$B,'[5]Cells Huawei 19042026 15h'!$B:$B,"")</f>
        <v/>
      </c>
      <c r="BN62" s="9" t="str">
        <f>_xlfn.XLOOKUP(B62,'[6]cells down 19042026 9H40'!$B:$B,'[6]cells down 19042026 9H40'!$B:$B,"")</f>
        <v/>
      </c>
      <c r="BO62" s="9" t="s">
        <v>5537</v>
      </c>
      <c r="BP62" s="9" t="s">
        <v>302</v>
      </c>
      <c r="BQ62" s="115"/>
    </row>
    <row r="63" spans="1:69" s="9" customFormat="1" ht="21" customHeight="1" x14ac:dyDescent="0.3">
      <c r="A63" s="1" t="s">
        <v>2887</v>
      </c>
      <c r="B63" s="8" t="s">
        <v>2888</v>
      </c>
      <c r="C63" s="3" t="str">
        <f>_xlfn.XLOOKUP(B63,'[1]daily break down'!$D:$D,'[1]daily break down'!$E:$E,"")</f>
        <v>Garoua</v>
      </c>
      <c r="D63" s="1" t="s">
        <v>11</v>
      </c>
      <c r="E63" s="1" t="s">
        <v>12</v>
      </c>
      <c r="F63" s="3" t="s">
        <v>23</v>
      </c>
      <c r="G63" s="1" t="s">
        <v>24</v>
      </c>
      <c r="H63" s="32" t="str">
        <f>_xlfn.XLOOKUP(B63,[2]CALCULATION!$B:$B,[2]CALCULATION!$H:$H,"")</f>
        <v>Huawei</v>
      </c>
      <c r="I63" s="28">
        <v>0</v>
      </c>
      <c r="J63" s="28">
        <v>0</v>
      </c>
      <c r="K63" s="28">
        <v>4.3281097955957337</v>
      </c>
      <c r="L63" s="28">
        <v>0</v>
      </c>
      <c r="M63" s="28">
        <v>0</v>
      </c>
      <c r="N63" s="28">
        <v>0</v>
      </c>
      <c r="O63" s="28">
        <v>0</v>
      </c>
      <c r="P63" s="28">
        <v>0</v>
      </c>
      <c r="Q63" s="28">
        <v>0</v>
      </c>
      <c r="R63" s="28">
        <v>0</v>
      </c>
      <c r="S63" s="94">
        <v>0</v>
      </c>
      <c r="T63" s="94">
        <f>_xlfn.XLOOKUP(B63,'[3]Nur des jours'!$B:$B,'[3]Nur des jours'!$U:$U,"")</f>
        <v>0</v>
      </c>
      <c r="U63" s="94">
        <v>1.9694385231984428</v>
      </c>
      <c r="V63" s="94">
        <v>0</v>
      </c>
      <c r="W63" s="94">
        <v>0</v>
      </c>
      <c r="X63" s="94">
        <v>0</v>
      </c>
      <c r="Y63" s="94">
        <v>1.6339607000482264</v>
      </c>
      <c r="Z63" s="94">
        <v>0</v>
      </c>
      <c r="AA63" s="94">
        <v>0</v>
      </c>
      <c r="AB63" s="94">
        <v>0</v>
      </c>
      <c r="AC63" s="94">
        <f>_xlfn.XLOOKUP(B63,'[3]Nur des jours'!$B:$B,'[3]Nur des jours'!$N:$N,"")</f>
        <v>12.412946982732787</v>
      </c>
      <c r="AD63" s="94">
        <v>12.412946982732787</v>
      </c>
      <c r="AE63" s="94">
        <v>9.8523884032948441</v>
      </c>
      <c r="AF63" s="94">
        <v>12.576831111383118</v>
      </c>
      <c r="AG63" s="94">
        <v>13.008606717053318</v>
      </c>
      <c r="AH63" s="94">
        <v>12.412946982732787</v>
      </c>
      <c r="AI63" s="49" t="s">
        <v>5559</v>
      </c>
      <c r="AJ63" s="49"/>
      <c r="AK63" s="48" t="str" cm="1">
        <f t="array" ref="AK63">IFERROR(_xlfn.IFS(
AM63="MPR ISSUE","PDH",
AM63="BSS Hardware Issue","BSS",
AM63="Sites strategiques, MLL, Pylone, etc.","ENVTECH",
AM63="AKTIVCO DEFAUT GE &amp; POWER Cabinet","AKTIVCO",
AM63="AKTIVCO Coupure ENEO &amp; Baisse de tension","AKTIVCO GRID ONLY",
AM63="Coupure ENEO &amp; Baisse de tension","IHS GRID ONLY",
AM63="Defaut GE &amp; POWER Cabinet","IHS",
AM63="Sharing","Partners",
AM63="Sites strategiques &amp; DataCenter","SST &amp; DC",
AM63="Exclu","Exclu",
AM63="SAT","SAT",
AM63="SPARE-ISSUE","SPARE-ISSUE",
AM63="Fiber CAmtel","TRANS_FO_CAMTEL",
AM63="Fiber AOF","Fiber AOF",
AM63="Projet OCM (HUAWEI)","TRAVAUX-HUAWEI",
AM63="Projet OCM (NOKIA)","TRAVAUX-NOKIA",
AM63="ACCESS-ISSUE","ACCESS-ISSUE",
AM63="Projet OCM (ZTE, NOKIA, autres projets)","TRAVAUX OCM",
AM63="No root CAuse","No root cause",
AM63="ODU HS","PDH",
AM63="IP &amp; VLAN","PDH",
AM63="Warehouse HUAWEI","SPARE-ISSUE",
AM63="SPARE-HS","SPARE-ISSUE",
AM63="Power Telco","BSS",AM63="no impacts","no impacts"
),"")</f>
        <v>PDH</v>
      </c>
      <c r="AL63" s="48" t="str" cm="1">
        <f t="array" ref="AL63">IFERROR(_xlfn.IFS(
AM63="MPR ISSUE","TX ISSUE",
AM63="BSS Hardware Issue","RAN ISSUE",
AM63="Sites strategiques, MLL, Pylone, etc.","ENVTECH",
AM63="AKTIVCO DEFAUT GE &amp; POWER Cabinet","POWER ISSUE",
AM63="AKTIVCO Coupure ENEO &amp; Baisse de tension","POWER ISSUE",
AM63="Coupure ENEO &amp; Baisse de tension","POWER ISSUE",
AM63="Defaut GE &amp; POWER Cabinet","POWER ISSUE",
AM63="Sharing","POWER ISSUE",
AM63="Sites strategiques &amp; DataCenter","POWER ISSUE",
AM63="Exclu","Exclu",
AM63="SAT","TX ISSUE",
AM63="SPARE-ISSUE","SPARE-ISSUE",
AM63="Fiber CAmtel","TX ISSUE",
AM63="Fiber AOF","TX ISSUE",
AM63="Projet OCM (HUAWEI)","TRAVAUX-HUAWEI",
AM63="Projet OCM (NOKIA)","TRAVAUX -NOKIA",
AM63="ACCESS-ISSUE","ACCESS-ISSUE",
AM63="Projet OCM (ZTE, NOKIA, autres projets)","TRAVAUX OCM",
AM63="No root CAuse","No root cause",
AM63="ODU HS","TX ISSUE",
AM63="IP &amp; VLAN","TX ISSUE",
AM63="Warehouse HUAWEI","SPARE-ISSUE",
AM63="SPARE-HS","SPARE-ISSUE",
AM63="Power Telco","RAN ISSUE",AM63="no impacts","no impacts"
),"")</f>
        <v>TX ISSUE</v>
      </c>
      <c r="AM63" s="67" t="s">
        <v>6537</v>
      </c>
      <c r="AN63" s="48" t="str" cm="1">
        <f t="array" ref="AN63">IFERROR(_xlfn.IFS(
AM63="MPR ISSUE","ACTIVE",
AM63="BSS Hardware Issue","ACTIVE",
AM63="Sites strategiques, MLL, Pylone, etc.","PASSIVE",
AM63="AKTIVCO DEFAUT GE &amp; POWER Cabinet","PASSIVE",
AM63="AKTIVCO Coupure ENEO &amp; Baisse de tension","PASSIVE",
AM63="Coupure ENEO &amp; Baisse de tension","PASSIVE",
AM63="Defaut GE &amp; POWER Cabinet","PASSIVE",
AM63="Sharing","PASSIVE",
AM63="Sites strategiques &amp; DataCenter","PASSIVE",
AM63="Exclu","Exclu",
AM63="SAT","ACTIVE",
AM63="SPARE-ISSUE","SPARE-ISSUE",
AM63="Fiber CAmtel","ACTIVE",
AM63="Fiber AOF","ACTIVE",
AM63="Projet OCM (HUAWEI)","PLANNED WORKS",
AM63="Projet OCM (NOKIA)","PLANNED WORKS",
AM63="ACCESS-ISSUE","ACCESS-ISSUE",
AM63="Projet OCM (ZTE, NOKIA, autres projets)","PLANNED WORKS",
AM63="No root CAuse","No root cause",
AM63="ODU HS","ACTIVE",
AM63="IP &amp; VLAN","ACTIVE",
AM63="Warehouse HUAWEI","SPARE-ISSUE",
AM63="SPARE-HS","SPARE-ISSUE",
AM63="Power Telco","ACTIVE", AM63="no impacts","no impacts"
),"")</f>
        <v>ACTIVE</v>
      </c>
      <c r="AO63" s="93" t="s">
        <v>6345</v>
      </c>
      <c r="AP63" s="101" t="str">
        <f t="shared" si="3"/>
        <v>NRD_037</v>
      </c>
      <c r="AR63" s="17" t="s">
        <v>5537</v>
      </c>
      <c r="AS63" s="7" t="s">
        <v>6624</v>
      </c>
      <c r="AT63" s="6"/>
      <c r="AU63" s="7"/>
      <c r="AV63" s="3" t="s">
        <v>5537</v>
      </c>
      <c r="AW63" s="18" t="s">
        <v>5537</v>
      </c>
      <c r="AX63" s="18" t="s">
        <v>5537</v>
      </c>
      <c r="AY63" s="18" t="s">
        <v>5537</v>
      </c>
      <c r="AZ63" s="18" t="s">
        <v>5537</v>
      </c>
      <c r="BA63" s="18" t="s">
        <v>5537</v>
      </c>
      <c r="BB63" s="18" t="s">
        <v>5537</v>
      </c>
      <c r="BC63" s="18" t="s">
        <v>5537</v>
      </c>
      <c r="BD63" s="18" t="s">
        <v>5537</v>
      </c>
      <c r="BE63" s="18" t="s">
        <v>5537</v>
      </c>
      <c r="BF63" s="18" t="s">
        <v>5537</v>
      </c>
      <c r="BG63" s="18" t="s">
        <v>6346</v>
      </c>
      <c r="BH63" s="18" t="s">
        <v>6057</v>
      </c>
      <c r="BI63" s="9" t="s">
        <v>5537</v>
      </c>
      <c r="BJ63" s="14"/>
      <c r="BK63" s="14" t="s">
        <v>5537</v>
      </c>
      <c r="BL63" s="14" t="str">
        <f>_xlfn.XLOOKUP(B63,'[4]cell downs 18042026 17h'!$B:$B,'[4]cell downs 18042026 17h'!$B:$B,"")</f>
        <v/>
      </c>
      <c r="BM63" s="14" t="str">
        <f>_xlfn.XLOOKUP(B63,'[5]Cells Huawei 19042026 15h'!$B:$B,'[5]Cells Huawei 19042026 15h'!$B:$B,"")</f>
        <v/>
      </c>
      <c r="BN63" s="9" t="str">
        <f>_xlfn.XLOOKUP(B63,'[6]cells down 19042026 9H40'!$B:$B,'[6]cells down 19042026 9H40'!$B:$B,"")</f>
        <v/>
      </c>
      <c r="BO63" s="9" t="s">
        <v>2888</v>
      </c>
      <c r="BP63" s="9" t="s">
        <v>302</v>
      </c>
      <c r="BQ63" s="115"/>
    </row>
    <row r="64" spans="1:69" s="9" customFormat="1" x14ac:dyDescent="0.3">
      <c r="A64" s="1" t="s">
        <v>1079</v>
      </c>
      <c r="B64" s="1" t="s">
        <v>1080</v>
      </c>
      <c r="C64" s="3" t="str">
        <f>_xlfn.XLOOKUP(B64,'[1]daily break down'!$D:$D,'[1]daily break down'!$E:$E,"")</f>
        <v>CENTRE</v>
      </c>
      <c r="D64" s="1" t="s">
        <v>11</v>
      </c>
      <c r="E64" s="1" t="s">
        <v>66</v>
      </c>
      <c r="F64" s="3" t="s">
        <v>37</v>
      </c>
      <c r="G64" s="1" t="s">
        <v>1081</v>
      </c>
      <c r="H64" s="33" t="str">
        <f>_xlfn.XLOOKUP(B64,[2]CALCULATION!$B:$B,[2]CALCULATION!$H:$H,"")</f>
        <v>NOKIA</v>
      </c>
      <c r="I64" s="28">
        <v>12.361524154709677</v>
      </c>
      <c r="J64" s="28">
        <v>12.361560225785796</v>
      </c>
      <c r="K64" s="28">
        <v>12.361343799329093</v>
      </c>
      <c r="L64" s="28">
        <v>12.361235586100744</v>
      </c>
      <c r="M64" s="28">
        <v>12.361235586100744</v>
      </c>
      <c r="N64" s="28">
        <v>12.361235586100744</v>
      </c>
      <c r="O64" s="28">
        <v>12.361307728252978</v>
      </c>
      <c r="P64" s="28">
        <v>12.361235586100744</v>
      </c>
      <c r="Q64" s="28">
        <v>12.361271657176861</v>
      </c>
      <c r="R64" s="28">
        <v>12.361560225785796</v>
      </c>
      <c r="S64" s="94">
        <v>12.361560225785796</v>
      </c>
      <c r="T64" s="94">
        <f>_xlfn.XLOOKUP(B64,'[3]Nur des jours'!$B:$B,'[3]Nur des jours'!$U:$U,"")</f>
        <v>12.326964070164625</v>
      </c>
      <c r="U64" s="94">
        <v>12.36137987040521</v>
      </c>
      <c r="V64" s="94">
        <v>12.32692840000799</v>
      </c>
      <c r="W64" s="94">
        <v>12.326964070164625</v>
      </c>
      <c r="X64" s="94">
        <v>12.326785719381451</v>
      </c>
      <c r="Y64" s="94">
        <v>12.326785719381451</v>
      </c>
      <c r="Z64" s="94">
        <v>12.32678571938145</v>
      </c>
      <c r="AA64" s="94">
        <v>12.326714379068182</v>
      </c>
      <c r="AB64" s="94">
        <v>12.326643038754911</v>
      </c>
      <c r="AC64" s="94">
        <f>_xlfn.XLOOKUP(B64,'[3]Nur des jours'!$B:$B,'[3]Nur des jours'!$N:$N,"")</f>
        <v>12.326714379068182</v>
      </c>
      <c r="AD64" s="94">
        <v>12.326714379068182</v>
      </c>
      <c r="AE64" s="94">
        <v>21.575712704179306</v>
      </c>
      <c r="AF64" s="94">
        <v>27.540622418066651</v>
      </c>
      <c r="AG64" s="94">
        <v>0</v>
      </c>
      <c r="AH64" s="94">
        <v>12.326714379068182</v>
      </c>
      <c r="AI64" s="49" t="s">
        <v>5559</v>
      </c>
      <c r="AJ64" s="49"/>
      <c r="AK64" s="48" t="str" cm="1">
        <f t="array" ref="AK64">IFERROR(_xlfn.IFS(
AM64="MPR ISSUE","PDH",
AM64="BSS Hardware Issue","BSS",
AM64="Sites strategiques, MLL, Pylone, etc.","ENVTECH",
AM64="AKTIVCO DEFAUT GE &amp; POWER Cabinet","AKTIVCO",
AM64="AKTIVCO Coupure ENEO &amp; Baisse de tension","AKTIVCO GRID ONLY",
AM64="Coupure ENEO &amp; Baisse de tension","IHS GRID ONLY",
AM64="Defaut GE &amp; POWER Cabinet","IHS",
AM64="Sharing","Partners",
AM64="Sites strategiques &amp; DataCenter","SST &amp; DC",
AM64="Exclu","Exclu",
AM64="SAT","SAT",
AM64="SPARE-ISSUE","SPARE-ISSUE",
AM64="Fiber CAmtel","TRANS_FO_CAMTEL",
AM64="Fiber AOF","Fiber AOF",
AM64="Projet OCM (HUAWEI)","TRAVAUX-HUAWEI",
AM64="Projet OCM (NOKIA)","TRAVAUX-NOKIA",
AM64="ACCESS-ISSUE","ACCESS-ISSUE",
AM64="Projet OCM (ZTE, NOKIA, autres projets)","TRAVAUX OCM",
AM64="No root CAuse","No root cause",
AM64="ODU HS","PDH",
AM64="IP &amp; VLAN","PDH",
AM64="Warehouse HUAWEI","SPARE-ISSUE",
AM64="SPARE-HS","SPARE-ISSUE",
AM64="Power Telco","BSS",AM64="no impacts","no impacts"
),"")</f>
        <v>SPARE-ISSUE</v>
      </c>
      <c r="AL64" s="48" t="str" cm="1">
        <f t="array" ref="AL64">IFERROR(_xlfn.IFS(
AM64="MPR ISSUE","TX ISSUE",
AM64="BSS Hardware Issue","RAN ISSUE",
AM64="Sites strategiques, MLL, Pylone, etc.","ENVTECH",
AM64="AKTIVCO DEFAUT GE &amp; POWER Cabinet","POWER ISSUE",
AM64="AKTIVCO Coupure ENEO &amp; Baisse de tension","POWER ISSUE",
AM64="Coupure ENEO &amp; Baisse de tension","POWER ISSUE",
AM64="Defaut GE &amp; POWER Cabinet","POWER ISSUE",
AM64="Sharing","POWER ISSUE",
AM64="Sites strategiques &amp; DataCenter","POWER ISSUE",
AM64="Exclu","Exclu",
AM64="SAT","TX ISSUE",
AM64="SPARE-ISSUE","SPARE-ISSUE",
AM64="Fiber CAmtel","TX ISSUE",
AM64="Fiber AOF","TX ISSUE",
AM64="Projet OCM (HUAWEI)","TRAVAUX-HUAWEI",
AM64="Projet OCM (NOKIA)","TRAVAUX -NOKIA",
AM64="ACCESS-ISSUE","ACCESS-ISSUE",
AM64="Projet OCM (ZTE, NOKIA, autres projets)","TRAVAUX OCM",
AM64="No root CAuse","No root cause",
AM64="ODU HS","TX ISSUE",
AM64="IP &amp; VLAN","TX ISSUE",
AM64="Warehouse HUAWEI","SPARE-ISSUE",
AM64="SPARE-HS","SPARE-ISSUE",
AM64="Power Telco","RAN ISSUE",AM64="no impacts","no impacts"
),"")</f>
        <v>SPARE-ISSUE</v>
      </c>
      <c r="AM64" s="67" t="s">
        <v>5354</v>
      </c>
      <c r="AN64" s="48" t="str" cm="1">
        <f t="array" ref="AN64">IFERROR(_xlfn.IFS(
AM64="MPR ISSUE","ACTIVE",
AM64="BSS Hardware Issue","ACTIVE",
AM64="Sites strategiques, MLL, Pylone, etc.","PASSIVE",
AM64="AKTIVCO DEFAUT GE &amp; POWER Cabinet","PASSIVE",
AM64="AKTIVCO Coupure ENEO &amp; Baisse de tension","PASSIVE",
AM64="Coupure ENEO &amp; Baisse de tension","PASSIVE",
AM64="Defaut GE &amp; POWER Cabinet","PASSIVE",
AM64="Sharing","PASSIVE",
AM64="Sites strategiques &amp; DataCenter","PASSIVE",
AM64="Exclu","Exclu",
AM64="SAT","ACTIVE",
AM64="SPARE-ISSUE","SPARE-ISSUE",
AM64="Fiber CAmtel","ACTIVE",
AM64="Fiber AOF","ACTIVE",
AM64="Projet OCM (HUAWEI)","PLANNED WORKS",
AM64="Projet OCM (NOKIA)","PLANNED WORKS",
AM64="ACCESS-ISSUE","ACCESS-ISSUE",
AM64="Projet OCM (ZTE, NOKIA, autres projets)","PLANNED WORKS",
AM64="No root CAuse","No root cause",
AM64="ODU HS","ACTIVE",
AM64="IP &amp; VLAN","ACTIVE",
AM64="Warehouse HUAWEI","SPARE-ISSUE",
AM64="SPARE-HS","SPARE-ISSUE",
AM64="Power Telco","ACTIVE", AM64="no impacts","no impacts"
),"")</f>
        <v>SPARE-ISSUE</v>
      </c>
      <c r="AO64" s="93" t="s">
        <v>5905</v>
      </c>
      <c r="AP64" s="101" t="str">
        <f t="shared" si="3"/>
        <v>CTR_170</v>
      </c>
      <c r="AR64" s="17" t="s">
        <v>5537</v>
      </c>
      <c r="AS64" s="7" t="s">
        <v>6625</v>
      </c>
      <c r="AT64" s="6"/>
      <c r="AU64" s="7"/>
      <c r="AV64" s="3" t="s">
        <v>5537</v>
      </c>
      <c r="AW64" s="18" t="s">
        <v>5537</v>
      </c>
      <c r="AX64" s="18" t="s">
        <v>5537</v>
      </c>
      <c r="AY64" s="18" t="s">
        <v>5537</v>
      </c>
      <c r="AZ64" s="18" t="s">
        <v>5537</v>
      </c>
      <c r="BA64" s="18" t="s">
        <v>5537</v>
      </c>
      <c r="BB64" s="18" t="s">
        <v>5537</v>
      </c>
      <c r="BC64" s="18" t="s">
        <v>5537</v>
      </c>
      <c r="BD64" s="18" t="s">
        <v>5537</v>
      </c>
      <c r="BE64" s="18" t="s">
        <v>5537</v>
      </c>
      <c r="BF64" s="18" t="s">
        <v>5906</v>
      </c>
      <c r="BG64" s="18" t="s">
        <v>5907</v>
      </c>
      <c r="BH64" s="18" t="s">
        <v>5908</v>
      </c>
      <c r="BI64" s="9" t="s">
        <v>5537</v>
      </c>
      <c r="BJ64" s="14"/>
      <c r="BK64" s="14" t="s">
        <v>5537</v>
      </c>
      <c r="BL64" s="14" t="str">
        <f>_xlfn.XLOOKUP(B64,'[4]cell downs 18042026 17h'!$B:$B,'[4]cell downs 18042026 17h'!$B:$B,"")</f>
        <v/>
      </c>
      <c r="BM64" s="14" t="str">
        <f>_xlfn.XLOOKUP(B64,'[5]Cells Huawei 19042026 15h'!$B:$B,'[5]Cells Huawei 19042026 15h'!$B:$B,"")</f>
        <v/>
      </c>
      <c r="BN64" s="9" t="str">
        <f>_xlfn.XLOOKUP(B64,'[6]cells down 19042026 9H40'!$B:$B,'[6]cells down 19042026 9H40'!$B:$B,"")</f>
        <v/>
      </c>
      <c r="BO64" s="9" t="s">
        <v>1080</v>
      </c>
      <c r="BP64" s="9" t="s">
        <v>302</v>
      </c>
      <c r="BQ64" s="115"/>
    </row>
    <row r="65" spans="1:69" s="9" customFormat="1" x14ac:dyDescent="0.3">
      <c r="A65" s="1" t="s">
        <v>1185</v>
      </c>
      <c r="B65" s="8" t="s">
        <v>1186</v>
      </c>
      <c r="C65" s="3" t="str">
        <f>_xlfn.XLOOKUP(B65,'[1]daily break down'!$D:$D,'[1]daily break down'!$E:$E,"")</f>
        <v>EXTREME-NORD</v>
      </c>
      <c r="D65" s="1" t="s">
        <v>11</v>
      </c>
      <c r="E65" s="1" t="s">
        <v>12</v>
      </c>
      <c r="F65" s="3" t="s">
        <v>55</v>
      </c>
      <c r="G65" s="1" t="s">
        <v>719</v>
      </c>
      <c r="H65" s="33" t="str">
        <f>_xlfn.XLOOKUP(B65,[2]CALCULATION!$B:$B,[2]CALCULATION!$H:$H,"")</f>
        <v>NOKIA</v>
      </c>
      <c r="I65" s="28">
        <v>0</v>
      </c>
      <c r="J65" s="28">
        <v>6.4209997798979528E-3</v>
      </c>
      <c r="K65" s="28">
        <v>3.216728224980548E-2</v>
      </c>
      <c r="L65" s="28">
        <v>0.94280848877149148</v>
      </c>
      <c r="M65" s="28">
        <v>0</v>
      </c>
      <c r="N65" s="28">
        <v>0</v>
      </c>
      <c r="O65" s="28">
        <v>4.4587695793489321E-3</v>
      </c>
      <c r="P65" s="28">
        <v>1.006185238012516</v>
      </c>
      <c r="Q65" s="28">
        <v>3.5992422331570517</v>
      </c>
      <c r="R65" s="28">
        <v>4.6228522998690194</v>
      </c>
      <c r="S65" s="94">
        <v>3.3754610370080509</v>
      </c>
      <c r="T65" s="94">
        <f>_xlfn.XLOOKUP(B65,'[3]Nur des jours'!$B:$B,'[3]Nur des jours'!$U:$U,"")</f>
        <v>0.36884913542709874</v>
      </c>
      <c r="U65" s="94">
        <v>0.14649293399488114</v>
      </c>
      <c r="V65" s="94">
        <v>3.2675096935342242E-2</v>
      </c>
      <c r="W65" s="94">
        <v>0.36884913542709874</v>
      </c>
      <c r="X65" s="94">
        <v>0</v>
      </c>
      <c r="Y65" s="94">
        <v>0.67357076794513449</v>
      </c>
      <c r="Z65" s="94">
        <v>8.0693967965757949</v>
      </c>
      <c r="AA65" s="94">
        <v>5.5738749668476038</v>
      </c>
      <c r="AB65" s="94">
        <v>0.92147785594851217</v>
      </c>
      <c r="AC65" s="94">
        <f>_xlfn.XLOOKUP(B65,'[3]Nur des jours'!$B:$B,'[3]Nur des jours'!$N:$N,"")</f>
        <v>11.988008406742514</v>
      </c>
      <c r="AD65" s="94">
        <v>11.988008406742514</v>
      </c>
      <c r="AE65" s="94">
        <v>41.934817492576208</v>
      </c>
      <c r="AF65" s="94">
        <v>17.871653899378124</v>
      </c>
      <c r="AG65" s="94">
        <v>0</v>
      </c>
      <c r="AH65" s="94">
        <v>11.988008406742514</v>
      </c>
      <c r="AI65" s="49" t="s">
        <v>6659</v>
      </c>
      <c r="AJ65" s="49"/>
      <c r="AK65" s="48" t="str" cm="1">
        <f t="array" ref="AK65">IFERROR(_xlfn.IFS(
AM65="MPR ISSUE","PDH",
AM65="BSS Hardware Issue","BSS",
AM65="Sites strategiques, MLL, Pylone, etc.","ENVTECH",
AM65="AKTIVCO DEFAUT GE &amp; POWER Cabinet","AKTIVCO",
AM65="AKTIVCO Coupure ENEO &amp; Baisse de tension","AKTIVCO GRID ONLY",
AM65="Coupure ENEO &amp; Baisse de tension","IHS GRID ONLY",
AM65="Defaut GE &amp; POWER Cabinet","IHS",
AM65="Sharing","Partners",
AM65="Sites strategiques &amp; DataCenter","SST &amp; DC",
AM65="Exclu","Exclu",
AM65="SAT","SAT",
AM65="SPARE-ISSUE","SPARE-ISSUE",
AM65="Fiber CAmtel","TRANS_FO_CAMTEL",
AM65="Fiber AOF","Fiber AOF",
AM65="Projet OCM (HUAWEI)","TRAVAUX-HUAWEI",
AM65="Projet OCM (NOKIA)","TRAVAUX-NOKIA",
AM65="ACCESS-ISSUE","ACCESS-ISSUE",
AM65="Projet OCM (ZTE, NOKIA, autres projets)","TRAVAUX OCM",
AM65="No root CAuse","No root cause",
AM65="ODU HS","PDH",
AM65="IP &amp; VLAN","PDH",
AM65="Warehouse HUAWEI","SPARE-ISSUE",
AM65="SPARE-HS","SPARE-ISSUE",
AM65="Power Telco","BSS",AM65="no impacts","no impacts"
),"")</f>
        <v>No root cause</v>
      </c>
      <c r="AL65" s="48" t="str" cm="1">
        <f t="array" ref="AL65">IFERROR(_xlfn.IFS(
AM65="MPR ISSUE","TX ISSUE",
AM65="BSS Hardware Issue","RAN ISSUE",
AM65="Sites strategiques, MLL, Pylone, etc.","ENVTECH",
AM65="AKTIVCO DEFAUT GE &amp; POWER Cabinet","POWER ISSUE",
AM65="AKTIVCO Coupure ENEO &amp; Baisse de tension","POWER ISSUE",
AM65="Coupure ENEO &amp; Baisse de tension","POWER ISSUE",
AM65="Defaut GE &amp; POWER Cabinet","POWER ISSUE",
AM65="Sharing","POWER ISSUE",
AM65="Sites strategiques &amp; DataCenter","POWER ISSUE",
AM65="Exclu","Exclu",
AM65="SAT","TX ISSUE",
AM65="SPARE-ISSUE","SPARE-ISSUE",
AM65="Fiber CAmtel","TX ISSUE",
AM65="Fiber AOF","TX ISSUE",
AM65="Projet OCM (HUAWEI)","TRAVAUX-HUAWEI",
AM65="Projet OCM (NOKIA)","TRAVAUX -NOKIA",
AM65="ACCESS-ISSUE","ACCESS-ISSUE",
AM65="Projet OCM (ZTE, NOKIA, autres projets)","TRAVAUX OCM",
AM65="No root CAuse","No root cause",
AM65="ODU HS","TX ISSUE",
AM65="IP &amp; VLAN","TX ISSUE",
AM65="Warehouse HUAWEI","SPARE-ISSUE",
AM65="SPARE-HS","SPARE-ISSUE",
AM65="Power Telco","RAN ISSUE",AM65="no impacts","no impacts"
),"")</f>
        <v>No root cause</v>
      </c>
      <c r="AM65" s="67" t="s">
        <v>6538</v>
      </c>
      <c r="AN65" s="48" t="str" cm="1">
        <f t="array" ref="AN65">IFERROR(_xlfn.IFS(
AM65="MPR ISSUE","ACTIVE",
AM65="BSS Hardware Issue","ACTIVE",
AM65="Sites strategiques, MLL, Pylone, etc.","PASSIVE",
AM65="AKTIVCO DEFAUT GE &amp; POWER Cabinet","PASSIVE",
AM65="AKTIVCO Coupure ENEO &amp; Baisse de tension","PASSIVE",
AM65="Coupure ENEO &amp; Baisse de tension","PASSIVE",
AM65="Defaut GE &amp; POWER Cabinet","PASSIVE",
AM65="Sharing","PASSIVE",
AM65="Sites strategiques &amp; DataCenter","PASSIVE",
AM65="Exclu","Exclu",
AM65="SAT","ACTIVE",
AM65="SPARE-ISSUE","SPARE-ISSUE",
AM65="Fiber CAmtel","ACTIVE",
AM65="Fiber AOF","ACTIVE",
AM65="Projet OCM (HUAWEI)","PLANNED WORKS",
AM65="Projet OCM (NOKIA)","PLANNED WORKS",
AM65="ACCESS-ISSUE","ACCESS-ISSUE",
AM65="Projet OCM (ZTE, NOKIA, autres projets)","PLANNED WORKS",
AM65="No root CAuse","No root cause",
AM65="ODU HS","ACTIVE",
AM65="IP &amp; VLAN","ACTIVE",
AM65="Warehouse HUAWEI","SPARE-ISSUE",
AM65="SPARE-HS","SPARE-ISSUE",
AM65="Power Telco","ACTIVE", AM65="no impacts","no impacts"
),"")</f>
        <v>No root cause</v>
      </c>
      <c r="AO65" s="93" t="s">
        <v>5995</v>
      </c>
      <c r="AP65" s="101" t="str">
        <f t="shared" si="3"/>
        <v>EXN_160</v>
      </c>
      <c r="AR65" s="17" t="s">
        <v>5537</v>
      </c>
      <c r="AS65" s="7" t="s">
        <v>5537</v>
      </c>
      <c r="AT65" s="6"/>
      <c r="AU65" s="7"/>
      <c r="AV65" s="3" t="s">
        <v>5537</v>
      </c>
      <c r="AW65" s="18" t="s">
        <v>5537</v>
      </c>
      <c r="AX65" s="18" t="s">
        <v>5537</v>
      </c>
      <c r="AY65" s="18" t="s">
        <v>5537</v>
      </c>
      <c r="AZ65" s="18" t="s">
        <v>5537</v>
      </c>
      <c r="BA65" s="18" t="s">
        <v>5537</v>
      </c>
      <c r="BB65" s="18" t="s">
        <v>5537</v>
      </c>
      <c r="BC65" s="18" t="s">
        <v>5537</v>
      </c>
      <c r="BD65" s="18" t="s">
        <v>5537</v>
      </c>
      <c r="BE65" s="18" t="s">
        <v>5537</v>
      </c>
      <c r="BF65" s="18" t="s">
        <v>5824</v>
      </c>
      <c r="BG65" s="18" t="s">
        <v>5537</v>
      </c>
      <c r="BH65" s="18" t="s">
        <v>5537</v>
      </c>
      <c r="BI65" s="9" t="s">
        <v>5996</v>
      </c>
      <c r="BJ65" s="14"/>
      <c r="BK65" s="14" t="s">
        <v>5537</v>
      </c>
      <c r="BL65" s="14" t="str">
        <f>_xlfn.XLOOKUP(B65,'[4]cell downs 18042026 17h'!$B:$B,'[4]cell downs 18042026 17h'!$B:$B,"")</f>
        <v/>
      </c>
      <c r="BM65" s="14" t="str">
        <f>_xlfn.XLOOKUP(B65,'[5]Cells Huawei 19042026 15h'!$B:$B,'[5]Cells Huawei 19042026 15h'!$B:$B,"")</f>
        <v/>
      </c>
      <c r="BN65" s="9" t="str">
        <f>_xlfn.XLOOKUP(B65,'[6]cells down 19042026 9H40'!$B:$B,'[6]cells down 19042026 9H40'!$B:$B,"")</f>
        <v/>
      </c>
      <c r="BO65" s="9" t="s">
        <v>1186</v>
      </c>
      <c r="BP65" s="9" t="s">
        <v>12</v>
      </c>
      <c r="BQ65" s="115"/>
    </row>
    <row r="66" spans="1:69" s="9" customFormat="1" ht="24" customHeight="1" x14ac:dyDescent="0.3">
      <c r="A66" s="1" t="s">
        <v>415</v>
      </c>
      <c r="B66" s="8" t="s">
        <v>416</v>
      </c>
      <c r="C66" s="3" t="str">
        <f>_xlfn.XLOOKUP(B66,'[1]daily break down'!$D:$D,'[1]daily break down'!$E:$E,"")</f>
        <v>Yaounde</v>
      </c>
      <c r="D66" s="1" t="s">
        <v>5490</v>
      </c>
      <c r="E66" s="1"/>
      <c r="F66" s="3" t="s">
        <v>37</v>
      </c>
      <c r="G66" s="1" t="s">
        <v>38</v>
      </c>
      <c r="H66" s="34" t="str">
        <f>_xlfn.XLOOKUP(B66,[2]CALCULATION!$B:$B,[2]CALCULATION!$H:$H,"")</f>
        <v>ZTE</v>
      </c>
      <c r="I66" s="28">
        <v>1.1871563180408222</v>
      </c>
      <c r="J66" s="28">
        <v>0.59258831217379682</v>
      </c>
      <c r="K66" s="28">
        <v>1.7578431540408583</v>
      </c>
      <c r="L66" s="28">
        <v>0</v>
      </c>
      <c r="M66" s="28">
        <v>0.44266664383776611</v>
      </c>
      <c r="N66" s="28">
        <v>0</v>
      </c>
      <c r="O66" s="28">
        <v>0.37817500064206261</v>
      </c>
      <c r="P66" s="28">
        <v>3.2373699109387544</v>
      </c>
      <c r="Q66" s="28">
        <v>7.695515262546623</v>
      </c>
      <c r="R66" s="28">
        <v>1.3594253395085503</v>
      </c>
      <c r="S66" s="94">
        <v>2.2000817559990069</v>
      </c>
      <c r="T66" s="94">
        <f>_xlfn.XLOOKUP(B66,'[3]Nur des jours'!$B:$B,'[3]Nur des jours'!$U:$U,"")</f>
        <v>0</v>
      </c>
      <c r="U66" s="94">
        <v>4.1218827850116861</v>
      </c>
      <c r="V66" s="94">
        <v>0.3559168229019527</v>
      </c>
      <c r="W66" s="94">
        <v>0</v>
      </c>
      <c r="X66" s="94">
        <v>2.8156773192022446</v>
      </c>
      <c r="Y66" s="94">
        <v>2.6157995964991874</v>
      </c>
      <c r="Z66" s="94">
        <v>2.1591680863389016</v>
      </c>
      <c r="AA66" s="94">
        <v>0</v>
      </c>
      <c r="AB66" s="94">
        <v>0.17576469681793649</v>
      </c>
      <c r="AC66" s="94">
        <f>_xlfn.XLOOKUP(B66,'[3]Nur des jours'!$B:$B,'[3]Nur des jours'!$N:$N,"")</f>
        <v>11.953515365276671</v>
      </c>
      <c r="AD66" s="94">
        <v>11.953515365276671</v>
      </c>
      <c r="AE66" s="94">
        <v>10.2956428425836</v>
      </c>
      <c r="AF66" s="94">
        <v>8.8678254128543301</v>
      </c>
      <c r="AG66" s="94">
        <v>14.393925091985194</v>
      </c>
      <c r="AH66" s="94">
        <v>11.953515365276671</v>
      </c>
      <c r="AI66" s="49" t="s">
        <v>5559</v>
      </c>
      <c r="AJ66" s="49"/>
      <c r="AK66" s="48" t="str" cm="1">
        <f t="array" ref="AK66">IFERROR(_xlfn.IFS(
AM66="MPR ISSUE","PDH",
AM66="BSS Hardware Issue","BSS",
AM66="Sites strategiques, MLL, Pylone, etc.","ENVTECH",
AM66="AKTIVCO DEFAUT GE &amp; POWER Cabinet","AKTIVCO",
AM66="AKTIVCO Coupure ENEO &amp; Baisse de tension","AKTIVCO GRID ONLY",
AM66="Coupure ENEO &amp; Baisse de tension","IHS GRID ONLY",
AM66="Defaut GE &amp; POWER Cabinet","IHS",
AM66="Sharing","Partners",
AM66="Sites strategiques &amp; DataCenter","SST &amp; DC",
AM66="Exclu","Exclu",
AM66="SAT","SAT",
AM66="SPARE-ISSUE","SPARE-ISSUE",
AM66="Fiber CAmtel","TRANS_FO_CAMTEL",
AM66="Fiber AOF","Fiber AOF",
AM66="Projet OCM (HUAWEI)","TRAVAUX-HUAWEI",
AM66="Projet OCM (NOKIA)","TRAVAUX-NOKIA",
AM66="ACCESS-ISSUE","ACCESS-ISSUE",
AM66="Projet OCM (ZTE, NOKIA, autres projets)","TRAVAUX OCM",
AM66="No root CAuse","No root cause",
AM66="ODU HS","PDH",
AM66="IP &amp; VLAN","PDH",
AM66="Warehouse HUAWEI","SPARE-ISSUE",
AM66="SPARE-HS","SPARE-ISSUE",
AM66="Power Telco","BSS",AM66="no impacts","no impacts"
),"")</f>
        <v>Partners</v>
      </c>
      <c r="AL66" s="48" t="str" cm="1">
        <f t="array" ref="AL66">IFERROR(_xlfn.IFS(
AM66="MPR ISSUE","TX ISSUE",
AM66="BSS Hardware Issue","RAN ISSUE",
AM66="Sites strategiques, MLL, Pylone, etc.","ENVTECH",
AM66="AKTIVCO DEFAUT GE &amp; POWER Cabinet","POWER ISSUE",
AM66="AKTIVCO Coupure ENEO &amp; Baisse de tension","POWER ISSUE",
AM66="Coupure ENEO &amp; Baisse de tension","POWER ISSUE",
AM66="Defaut GE &amp; POWER Cabinet","POWER ISSUE",
AM66="Sharing","POWER ISSUE",
AM66="Sites strategiques &amp; DataCenter","POWER ISSUE",
AM66="Exclu","Exclu",
AM66="SAT","TX ISSUE",
AM66="SPARE-ISSUE","SPARE-ISSUE",
AM66="Fiber CAmtel","TX ISSUE",
AM66="Fiber AOF","TX ISSUE",
AM66="Projet OCM (HUAWEI)","TRAVAUX-HUAWEI",
AM66="Projet OCM (NOKIA)","TRAVAUX -NOKIA",
AM66="ACCESS-ISSUE","ACCESS-ISSUE",
AM66="Projet OCM (ZTE, NOKIA, autres projets)","TRAVAUX OCM",
AM66="No root CAuse","No root cause",
AM66="ODU HS","TX ISSUE",
AM66="IP &amp; VLAN","TX ISSUE",
AM66="Warehouse HUAWEI","SPARE-ISSUE",
AM66="SPARE-HS","SPARE-ISSUE",
AM66="Power Telco","RAN ISSUE",AM66="no impacts","no impacts"
),"")</f>
        <v>POWER ISSUE</v>
      </c>
      <c r="AM66" s="67" t="s">
        <v>5331</v>
      </c>
      <c r="AN66" s="48" t="str" cm="1">
        <f t="array" ref="AN66">IFERROR(_xlfn.IFS(
AM66="MPR ISSUE","ACTIVE",
AM66="BSS Hardware Issue","ACTIVE",
AM66="Sites strategiques, MLL, Pylone, etc.","PASSIVE",
AM66="AKTIVCO DEFAUT GE &amp; POWER Cabinet","PASSIVE",
AM66="AKTIVCO Coupure ENEO &amp; Baisse de tension","PASSIVE",
AM66="Coupure ENEO &amp; Baisse de tension","PASSIVE",
AM66="Defaut GE &amp; POWER Cabinet","PASSIVE",
AM66="Sharing","PASSIVE",
AM66="Sites strategiques &amp; DataCenter","PASSIVE",
AM66="Exclu","Exclu",
AM66="SAT","ACTIVE",
AM66="SPARE-ISSUE","SPARE-ISSUE",
AM66="Fiber CAmtel","ACTIVE",
AM66="Fiber AOF","ACTIVE",
AM66="Projet OCM (HUAWEI)","PLANNED WORKS",
AM66="Projet OCM (NOKIA)","PLANNED WORKS",
AM66="ACCESS-ISSUE","ACCESS-ISSUE",
AM66="Projet OCM (ZTE, NOKIA, autres projets)","PLANNED WORKS",
AM66="No root CAuse","No root cause",
AM66="ODU HS","ACTIVE",
AM66="IP &amp; VLAN","ACTIVE",
AM66="Warehouse HUAWEI","SPARE-ISSUE",
AM66="SPARE-HS","SPARE-ISSUE",
AM66="Power Telco","ACTIVE", AM66="no impacts","no impacts"
),"")</f>
        <v>PASSIVE</v>
      </c>
      <c r="AO66" s="93" t="s">
        <v>6049</v>
      </c>
      <c r="AP66" s="101" t="str">
        <f t="shared" si="3"/>
        <v>CTR_837</v>
      </c>
      <c r="AR66" s="17" t="s">
        <v>5537</v>
      </c>
      <c r="AS66" s="7" t="s">
        <v>6626</v>
      </c>
      <c r="AT66" s="6"/>
      <c r="AU66" s="7"/>
      <c r="AV66" s="3" t="s">
        <v>5537</v>
      </c>
      <c r="AW66" s="18" t="s">
        <v>5537</v>
      </c>
      <c r="AX66" s="18" t="s">
        <v>5537</v>
      </c>
      <c r="AY66" s="18" t="s">
        <v>5537</v>
      </c>
      <c r="AZ66" s="18" t="s">
        <v>5537</v>
      </c>
      <c r="BA66" s="18" t="s">
        <v>5537</v>
      </c>
      <c r="BB66" s="18" t="s">
        <v>5537</v>
      </c>
      <c r="BC66" s="18" t="s">
        <v>5537</v>
      </c>
      <c r="BD66" s="18" t="s">
        <v>5537</v>
      </c>
      <c r="BE66" s="18" t="s">
        <v>5537</v>
      </c>
      <c r="BF66" s="18" t="s">
        <v>5537</v>
      </c>
      <c r="BG66" s="18" t="s">
        <v>6050</v>
      </c>
      <c r="BH66" s="18" t="s">
        <v>5537</v>
      </c>
      <c r="BI66" s="9" t="s">
        <v>6051</v>
      </c>
      <c r="BJ66" s="14"/>
      <c r="BK66" s="14" t="s">
        <v>5537</v>
      </c>
      <c r="BL66" s="14" t="str">
        <f>_xlfn.XLOOKUP(B66,'[4]cell downs 18042026 17h'!$B:$B,'[4]cell downs 18042026 17h'!$B:$B,"")</f>
        <v/>
      </c>
      <c r="BM66" s="14" t="str">
        <f>_xlfn.XLOOKUP(B66,'[5]Cells Huawei 19042026 15h'!$B:$B,'[5]Cells Huawei 19042026 15h'!$B:$B,"")</f>
        <v/>
      </c>
      <c r="BN66" s="9" t="str">
        <f>_xlfn.XLOOKUP(B66,'[6]cells down 19042026 9H40'!$B:$B,'[6]cells down 19042026 9H40'!$B:$B,"")</f>
        <v/>
      </c>
      <c r="BO66" s="9" t="s">
        <v>5537</v>
      </c>
      <c r="BP66" s="9" t="s">
        <v>154</v>
      </c>
      <c r="BQ66" s="115"/>
    </row>
    <row r="67" spans="1:69" s="9" customFormat="1" x14ac:dyDescent="0.3">
      <c r="A67" s="1" t="s">
        <v>207</v>
      </c>
      <c r="B67" s="1" t="s">
        <v>208</v>
      </c>
      <c r="C67" s="3" t="str">
        <f>_xlfn.XLOOKUP(B67,'[1]daily break down'!$D:$D,'[1]daily break down'!$E:$E,"")</f>
        <v>NORD-OUEST</v>
      </c>
      <c r="D67" s="1" t="s">
        <v>11</v>
      </c>
      <c r="E67" s="1" t="s">
        <v>96</v>
      </c>
      <c r="F67" s="3" t="s">
        <v>51</v>
      </c>
      <c r="G67" s="1" t="s">
        <v>207</v>
      </c>
      <c r="H67" s="33" t="str">
        <f>_xlfn.XLOOKUP(B67,[2]CALCULATION!$B:$B,[2]CALCULATION!$H:$H,"")</f>
        <v>NOKIA</v>
      </c>
      <c r="I67" s="28">
        <v>12.777151908991488</v>
      </c>
      <c r="J67" s="28">
        <v>8.9200176332048482</v>
      </c>
      <c r="K67" s="28">
        <v>6.3442361943163057</v>
      </c>
      <c r="L67" s="28">
        <v>6.5170346844539724</v>
      </c>
      <c r="M67" s="28">
        <v>6.7094378044611354</v>
      </c>
      <c r="N67" s="28">
        <v>6.8227009834679757</v>
      </c>
      <c r="O67" s="28">
        <v>5.5740465770697849</v>
      </c>
      <c r="P67" s="28">
        <v>8.4872369047717839</v>
      </c>
      <c r="Q67" s="28">
        <v>9.2376646694330962</v>
      </c>
      <c r="R67" s="28">
        <v>9.2730013934011861</v>
      </c>
      <c r="S67" s="94">
        <v>9.1546710611782736</v>
      </c>
      <c r="T67" s="94">
        <f>_xlfn.XLOOKUP(B67,'[3]Nur des jours'!$B:$B,'[3]Nur des jours'!$U:$U,"")</f>
        <v>13.85325440241073</v>
      </c>
      <c r="U67" s="94">
        <v>10.653821542222548</v>
      </c>
      <c r="V67" s="94">
        <v>11.613864133800183</v>
      </c>
      <c r="W67" s="94">
        <v>13.85325440241073</v>
      </c>
      <c r="X67" s="94">
        <v>12.335150371112311</v>
      </c>
      <c r="Y67" s="94">
        <v>11.672238345133021</v>
      </c>
      <c r="Z67" s="94">
        <v>12.164325990988292</v>
      </c>
      <c r="AA67" s="94">
        <v>11.301429231836043</v>
      </c>
      <c r="AB67" s="94">
        <v>12.286371431914233</v>
      </c>
      <c r="AC67" s="94">
        <f>_xlfn.XLOOKUP(B67,'[3]Nur des jours'!$B:$B,'[3]Nur des jours'!$N:$N,"")</f>
        <v>11.769136325631434</v>
      </c>
      <c r="AD67" s="94">
        <v>11.769136325631434</v>
      </c>
      <c r="AE67" s="94">
        <v>50.044038184078119</v>
      </c>
      <c r="AF67" s="94">
        <v>13.770311209033324</v>
      </c>
      <c r="AG67" s="94">
        <v>0</v>
      </c>
      <c r="AH67" s="94">
        <v>11.769136325631434</v>
      </c>
      <c r="AI67" s="49" t="s">
        <v>6659</v>
      </c>
      <c r="AJ67" s="49"/>
      <c r="AK67" s="48" t="str" cm="1">
        <f t="array" ref="AK67">IFERROR(_xlfn.IFS(
AM67="MPR ISSUE","PDH",
AM67="BSS Hardware Issue","BSS",
AM67="Sites strategiques, MLL, Pylone, etc.","ENVTECH",
AM67="AKTIVCO DEFAUT GE &amp; POWER Cabinet","AKTIVCO",
AM67="AKTIVCO Coupure ENEO &amp; Baisse de tension","AKTIVCO GRID ONLY",
AM67="Coupure ENEO &amp; Baisse de tension","IHS GRID ONLY",
AM67="Defaut GE &amp; POWER Cabinet","IHS",
AM67="Sharing","Partners",
AM67="Sites strategiques &amp; DataCenter","SST &amp; DC",
AM67="Exclu","Exclu",
AM67="SAT","SAT",
AM67="SPARE-ISSUE","SPARE-ISSUE",
AM67="Fiber CAmtel","TRANS_FO_CAMTEL",
AM67="Fiber AOF","Fiber AOF",
AM67="Projet OCM (HUAWEI)","TRAVAUX-HUAWEI",
AM67="Projet OCM (NOKIA)","TRAVAUX-NOKIA",
AM67="ACCESS-ISSUE","ACCESS-ISSUE",
AM67="Projet OCM (ZTE, NOKIA, autres projets)","TRAVAUX OCM",
AM67="No root CAuse","No root cause",
AM67="ODU HS","PDH",
AM67="IP &amp; VLAN","PDH",
AM67="Warehouse HUAWEI","SPARE-ISSUE",
AM67="SPARE-HS","SPARE-ISSUE",
AM67="Power Telco","BSS",AM67="no impacts","no impacts"
),"")</f>
        <v>BSS</v>
      </c>
      <c r="AL67" s="48" t="str" cm="1">
        <f t="array" ref="AL67">IFERROR(_xlfn.IFS(
AM67="MPR ISSUE","TX ISSUE",
AM67="BSS Hardware Issue","RAN ISSUE",
AM67="Sites strategiques, MLL, Pylone, etc.","ENVTECH",
AM67="AKTIVCO DEFAUT GE &amp; POWER Cabinet","POWER ISSUE",
AM67="AKTIVCO Coupure ENEO &amp; Baisse de tension","POWER ISSUE",
AM67="Coupure ENEO &amp; Baisse de tension","POWER ISSUE",
AM67="Defaut GE &amp; POWER Cabinet","POWER ISSUE",
AM67="Sharing","POWER ISSUE",
AM67="Sites strategiques &amp; DataCenter","POWER ISSUE",
AM67="Exclu","Exclu",
AM67="SAT","TX ISSUE",
AM67="SPARE-ISSUE","SPARE-ISSUE",
AM67="Fiber CAmtel","TX ISSUE",
AM67="Fiber AOF","TX ISSUE",
AM67="Projet OCM (HUAWEI)","TRAVAUX-HUAWEI",
AM67="Projet OCM (NOKIA)","TRAVAUX -NOKIA",
AM67="ACCESS-ISSUE","ACCESS-ISSUE",
AM67="Projet OCM (ZTE, NOKIA, autres projets)","TRAVAUX OCM",
AM67="No root CAuse","No root cause",
AM67="ODU HS","TX ISSUE",
AM67="IP &amp; VLAN","TX ISSUE",
AM67="Warehouse HUAWEI","SPARE-ISSUE",
AM67="SPARE-HS","SPARE-ISSUE",
AM67="Power Telco","RAN ISSUE",AM67="no impacts","no impacts"
),"")</f>
        <v>RAN ISSUE</v>
      </c>
      <c r="AM67" s="67" t="s">
        <v>5320</v>
      </c>
      <c r="AN67" s="48" t="str" cm="1">
        <f t="array" ref="AN67">IFERROR(_xlfn.IFS(
AM67="MPR ISSUE","ACTIVE",
AM67="BSS Hardware Issue","ACTIVE",
AM67="Sites strategiques, MLL, Pylone, etc.","PASSIVE",
AM67="AKTIVCO DEFAUT GE &amp; POWER Cabinet","PASSIVE",
AM67="AKTIVCO Coupure ENEO &amp; Baisse de tension","PASSIVE",
AM67="Coupure ENEO &amp; Baisse de tension","PASSIVE",
AM67="Defaut GE &amp; POWER Cabinet","PASSIVE",
AM67="Sharing","PASSIVE",
AM67="Sites strategiques &amp; DataCenter","PASSIVE",
AM67="Exclu","Exclu",
AM67="SAT","ACTIVE",
AM67="SPARE-ISSUE","SPARE-ISSUE",
AM67="Fiber CAmtel","ACTIVE",
AM67="Fiber AOF","ACTIVE",
AM67="Projet OCM (HUAWEI)","PLANNED WORKS",
AM67="Projet OCM (NOKIA)","PLANNED WORKS",
AM67="ACCESS-ISSUE","ACCESS-ISSUE",
AM67="Projet OCM (ZTE, NOKIA, autres projets)","PLANNED WORKS",
AM67="No root CAuse","No root cause",
AM67="ODU HS","ACTIVE",
AM67="IP &amp; VLAN","ACTIVE",
AM67="Warehouse HUAWEI","SPARE-ISSUE",
AM67="SPARE-HS","SPARE-ISSUE",
AM67="Power Telco","ACTIVE", AM67="no impacts","no impacts"
),"")</f>
        <v>ACTIVE</v>
      </c>
      <c r="AO67" s="93" t="s">
        <v>5899</v>
      </c>
      <c r="AP67" s="101" t="str">
        <f t="shared" si="3"/>
        <v>NRO_046</v>
      </c>
      <c r="AR67" s="17" t="s">
        <v>5537</v>
      </c>
      <c r="AS67" s="7" t="s">
        <v>5537</v>
      </c>
      <c r="AT67" s="6"/>
      <c r="AU67" s="7"/>
      <c r="AV67" s="3" t="s">
        <v>5537</v>
      </c>
      <c r="AW67" s="18" t="s">
        <v>5537</v>
      </c>
      <c r="AX67" s="18" t="s">
        <v>5537</v>
      </c>
      <c r="AY67" s="18" t="s">
        <v>5537</v>
      </c>
      <c r="AZ67" s="18" t="s">
        <v>5537</v>
      </c>
      <c r="BA67" s="18" t="s">
        <v>5537</v>
      </c>
      <c r="BB67" s="18" t="s">
        <v>5537</v>
      </c>
      <c r="BC67" s="18" t="s">
        <v>5900</v>
      </c>
      <c r="BD67" s="18" t="s">
        <v>5901</v>
      </c>
      <c r="BE67" s="18" t="s">
        <v>5901</v>
      </c>
      <c r="BF67" s="18" t="s">
        <v>5537</v>
      </c>
      <c r="BG67" s="18" t="s">
        <v>5537</v>
      </c>
      <c r="BH67" s="18" t="s">
        <v>5537</v>
      </c>
      <c r="BI67" s="9" t="s">
        <v>5537</v>
      </c>
      <c r="BJ67" s="14"/>
      <c r="BK67" s="14" t="s">
        <v>5537</v>
      </c>
      <c r="BL67" s="14" t="str">
        <f>_xlfn.XLOOKUP(B67,'[4]cell downs 18042026 17h'!$B:$B,'[4]cell downs 18042026 17h'!$B:$B,"")</f>
        <v>NRO_046</v>
      </c>
      <c r="BM67" s="14" t="str">
        <f>_xlfn.XLOOKUP(B67,'[5]Cells Huawei 19042026 15h'!$B:$B,'[5]Cells Huawei 19042026 15h'!$B:$B,"")</f>
        <v/>
      </c>
      <c r="BN67" s="9" t="str">
        <f>_xlfn.XLOOKUP(B67,'[6]cells down 19042026 9H40'!$B:$B,'[6]cells down 19042026 9H40'!$B:$B,"")</f>
        <v/>
      </c>
      <c r="BO67" s="9" t="s">
        <v>208</v>
      </c>
      <c r="BP67" s="9" t="s">
        <v>318</v>
      </c>
      <c r="BQ67" s="115"/>
    </row>
    <row r="68" spans="1:69" s="9" customFormat="1" ht="30" customHeight="1" x14ac:dyDescent="0.3">
      <c r="A68" s="1" t="s">
        <v>148</v>
      </c>
      <c r="B68" s="1" t="s">
        <v>149</v>
      </c>
      <c r="C68" s="3" t="str">
        <f>_xlfn.XLOOKUP(B68,'[1]daily break down'!$D:$D,'[1]daily break down'!$E:$E,"")</f>
        <v>Yaounde</v>
      </c>
      <c r="D68" s="1" t="s">
        <v>21</v>
      </c>
      <c r="E68" s="1" t="s">
        <v>30</v>
      </c>
      <c r="F68" s="3" t="s">
        <v>37</v>
      </c>
      <c r="G68" s="1" t="s">
        <v>38</v>
      </c>
      <c r="H68" s="34" t="str">
        <f>_xlfn.XLOOKUP(B68,[2]CALCULATION!$B:$B,[2]CALCULATION!$H:$H,"")</f>
        <v>ZTE</v>
      </c>
      <c r="I68" s="28">
        <v>7.154416821475146</v>
      </c>
      <c r="J68" s="28">
        <v>31.325424546204271</v>
      </c>
      <c r="K68" s="28">
        <v>5.6956144255820655</v>
      </c>
      <c r="L68" s="28">
        <v>5.0869388727659786</v>
      </c>
      <c r="M68" s="28">
        <v>1.7700423476099565</v>
      </c>
      <c r="N68" s="28">
        <v>7.3568449603775896</v>
      </c>
      <c r="O68" s="28">
        <v>8.398556214740049</v>
      </c>
      <c r="P68" s="28">
        <v>22.669668667049052</v>
      </c>
      <c r="Q68" s="28">
        <v>0</v>
      </c>
      <c r="R68" s="28">
        <v>0</v>
      </c>
      <c r="S68" s="94">
        <v>3.5662309200332181</v>
      </c>
      <c r="T68" s="94">
        <f>_xlfn.XLOOKUP(B68,'[3]Nur des jours'!$B:$B,'[3]Nur des jours'!$U:$U,"")</f>
        <v>0.15908889859117217</v>
      </c>
      <c r="U68" s="94">
        <v>4.4601785505360514</v>
      </c>
      <c r="V68" s="94">
        <v>0</v>
      </c>
      <c r="W68" s="94">
        <v>0.15908889859117217</v>
      </c>
      <c r="X68" s="94">
        <v>0</v>
      </c>
      <c r="Y68" s="94">
        <v>0</v>
      </c>
      <c r="Z68" s="94">
        <v>0</v>
      </c>
      <c r="AA68" s="94">
        <v>1.0764718220030667</v>
      </c>
      <c r="AB68" s="94">
        <v>0</v>
      </c>
      <c r="AC68" s="94">
        <f>_xlfn.XLOOKUP(B68,'[3]Nur des jours'!$B:$B,'[3]Nur des jours'!$N:$N,"")</f>
        <v>11.740297003992206</v>
      </c>
      <c r="AD68" s="94">
        <v>11.740297003992206</v>
      </c>
      <c r="AE68" s="94">
        <v>4.670095799911274</v>
      </c>
      <c r="AF68" s="94">
        <v>4.9958285307247952</v>
      </c>
      <c r="AG68" s="94">
        <v>18.018133559657407</v>
      </c>
      <c r="AH68" s="94">
        <v>11.740297003992206</v>
      </c>
      <c r="AI68" s="49" t="s">
        <v>5559</v>
      </c>
      <c r="AJ68" s="49"/>
      <c r="AK68" s="48" t="str" cm="1">
        <f t="array" ref="AK68">IFERROR(_xlfn.IFS(
AM68="MPR ISSUE","PDH",
AM68="BSS Hardware Issue","BSS",
AM68="Sites strategiques, MLL, Pylone, etc.","ENVTECH",
AM68="AKTIVCO DEFAUT GE &amp; POWER Cabinet","AKTIVCO",
AM68="AKTIVCO Coupure ENEO &amp; Baisse de tension","AKTIVCO GRID ONLY",
AM68="Coupure ENEO &amp; Baisse de tension","IHS GRID ONLY",
AM68="Defaut GE &amp; POWER Cabinet","IHS",
AM68="Sharing","Partners",
AM68="Sites strategiques &amp; DataCenter","SST &amp; DC",
AM68="Exclu","Exclu",
AM68="SAT","SAT",
AM68="SPARE-ISSUE","SPARE-ISSUE",
AM68="Fiber CAmtel","TRANS_FO_CAMTEL",
AM68="Fiber AOF","Fiber AOF",
AM68="Projet OCM (HUAWEI)","TRAVAUX-HUAWEI",
AM68="Projet OCM (NOKIA)","TRAVAUX-NOKIA",
AM68="ACCESS-ISSUE","ACCESS-ISSUE",
AM68="Projet OCM (ZTE, NOKIA, autres projets)","TRAVAUX OCM",
AM68="No root CAuse","No root cause",
AM68="ODU HS","PDH",
AM68="IP &amp; VLAN","PDH",
AM68="Warehouse HUAWEI","SPARE-ISSUE",
AM68="SPARE-HS","SPARE-ISSUE",
AM68="Power Telco","BSS",AM68="no impacts","no impacts"
),"")</f>
        <v>AKTIVCO GRID ONLY</v>
      </c>
      <c r="AL68" s="48" t="str" cm="1">
        <f t="array" ref="AL68">IFERROR(_xlfn.IFS(
AM68="MPR ISSUE","TX ISSUE",
AM68="BSS Hardware Issue","RAN ISSUE",
AM68="Sites strategiques, MLL, Pylone, etc.","ENVTECH",
AM68="AKTIVCO DEFAUT GE &amp; POWER Cabinet","POWER ISSUE",
AM68="AKTIVCO Coupure ENEO &amp; Baisse de tension","POWER ISSUE",
AM68="Coupure ENEO &amp; Baisse de tension","POWER ISSUE",
AM68="Defaut GE &amp; POWER Cabinet","POWER ISSUE",
AM68="Sharing","POWER ISSUE",
AM68="Sites strategiques &amp; DataCenter","POWER ISSUE",
AM68="Exclu","Exclu",
AM68="SAT","TX ISSUE",
AM68="SPARE-ISSUE","SPARE-ISSUE",
AM68="Fiber CAmtel","TX ISSUE",
AM68="Fiber AOF","TX ISSUE",
AM68="Projet OCM (HUAWEI)","TRAVAUX-HUAWEI",
AM68="Projet OCM (NOKIA)","TRAVAUX -NOKIA",
AM68="ACCESS-ISSUE","ACCESS-ISSUE",
AM68="Projet OCM (ZTE, NOKIA, autres projets)","TRAVAUX OCM",
AM68="No root CAuse","No root cause",
AM68="ODU HS","TX ISSUE",
AM68="IP &amp; VLAN","TX ISSUE",
AM68="Warehouse HUAWEI","SPARE-ISSUE",
AM68="SPARE-HS","SPARE-ISSUE",
AM68="Power Telco","RAN ISSUE",AM68="no impacts","no impacts"
),"")</f>
        <v>POWER ISSUE</v>
      </c>
      <c r="AM68" s="67" t="s">
        <v>5327</v>
      </c>
      <c r="AN68" s="48" t="str" cm="1">
        <f t="array" ref="AN68">IFERROR(_xlfn.IFS(
AM68="MPR ISSUE","ACTIVE",
AM68="BSS Hardware Issue","ACTIVE",
AM68="Sites strategiques, MLL, Pylone, etc.","PASSIVE",
AM68="AKTIVCO DEFAUT GE &amp; POWER Cabinet","PASSIVE",
AM68="AKTIVCO Coupure ENEO &amp; Baisse de tension","PASSIVE",
AM68="Coupure ENEO &amp; Baisse de tension","PASSIVE",
AM68="Defaut GE &amp; POWER Cabinet","PASSIVE",
AM68="Sharing","PASSIVE",
AM68="Sites strategiques &amp; DataCenter","PASSIVE",
AM68="Exclu","Exclu",
AM68="SAT","ACTIVE",
AM68="SPARE-ISSUE","SPARE-ISSUE",
AM68="Fiber CAmtel","ACTIVE",
AM68="Fiber AOF","ACTIVE",
AM68="Projet OCM (HUAWEI)","PLANNED WORKS",
AM68="Projet OCM (NOKIA)","PLANNED WORKS",
AM68="ACCESS-ISSUE","ACCESS-ISSUE",
AM68="Projet OCM (ZTE, NOKIA, autres projets)","PLANNED WORKS",
AM68="No root CAuse","No root cause",
AM68="ODU HS","ACTIVE",
AM68="IP &amp; VLAN","ACTIVE",
AM68="Warehouse HUAWEI","SPARE-ISSUE",
AM68="SPARE-HS","SPARE-ISSUE",
AM68="Power Telco","ACTIVE", AM68="no impacts","no impacts"
),"")</f>
        <v>PASSIVE</v>
      </c>
      <c r="AO68" s="101" t="s">
        <v>6550</v>
      </c>
      <c r="AP68" s="101" t="str">
        <f t="shared" si="3"/>
        <v>CTR_849</v>
      </c>
      <c r="AR68" s="17" t="s">
        <v>5537</v>
      </c>
      <c r="AS68" s="7" t="s">
        <v>6603</v>
      </c>
      <c r="AT68" s="6"/>
      <c r="AU68" s="7"/>
      <c r="AV68" s="3" t="s">
        <v>5537</v>
      </c>
      <c r="AW68" s="18" t="s">
        <v>5537</v>
      </c>
      <c r="AX68" s="18" t="s">
        <v>5537</v>
      </c>
      <c r="AY68" s="18" t="s">
        <v>5537</v>
      </c>
      <c r="AZ68" s="18" t="s">
        <v>5537</v>
      </c>
      <c r="BA68" s="18" t="s">
        <v>5537</v>
      </c>
      <c r="BB68" s="18" t="s">
        <v>5537</v>
      </c>
      <c r="BC68" s="18" t="s">
        <v>5537</v>
      </c>
      <c r="BD68" s="18" t="s">
        <v>5537</v>
      </c>
      <c r="BE68" s="18" t="s">
        <v>5537</v>
      </c>
      <c r="BF68" s="18" t="s">
        <v>5537</v>
      </c>
      <c r="BG68" s="18" t="s">
        <v>5537</v>
      </c>
      <c r="BH68" s="18" t="s">
        <v>5537</v>
      </c>
      <c r="BI68" s="9" t="s">
        <v>5969</v>
      </c>
      <c r="BJ68" s="14"/>
      <c r="BK68" s="14" t="s">
        <v>5537</v>
      </c>
      <c r="BL68" s="14" t="str">
        <f>_xlfn.XLOOKUP(B68,'[4]cell downs 18042026 17h'!$B:$B,'[4]cell downs 18042026 17h'!$B:$B,"")</f>
        <v/>
      </c>
      <c r="BM68" s="14" t="str">
        <f>_xlfn.XLOOKUP(B68,'[5]Cells Huawei 19042026 15h'!$B:$B,'[5]Cells Huawei 19042026 15h'!$B:$B,"")</f>
        <v/>
      </c>
      <c r="BN68" s="9" t="str">
        <f>_xlfn.XLOOKUP(B68,'[6]cells down 19042026 9H40'!$B:$B,'[6]cells down 19042026 9H40'!$B:$B,"")</f>
        <v/>
      </c>
      <c r="BO68" s="9" t="s">
        <v>5537</v>
      </c>
      <c r="BP68" s="9" t="s">
        <v>5537</v>
      </c>
      <c r="BQ68" s="115"/>
    </row>
    <row r="69" spans="1:69" s="9" customFormat="1" ht="21.45" customHeight="1" x14ac:dyDescent="0.3">
      <c r="A69" s="1" t="s">
        <v>485</v>
      </c>
      <c r="B69" s="8" t="s">
        <v>486</v>
      </c>
      <c r="C69" s="3" t="str">
        <f>_xlfn.XLOOKUP(B69,'[1]daily break down'!$D:$D,'[1]daily break down'!$E:$E,"")</f>
        <v>Douala</v>
      </c>
      <c r="D69" s="1" t="s">
        <v>21</v>
      </c>
      <c r="E69" s="1" t="s">
        <v>30</v>
      </c>
      <c r="F69" s="3" t="s">
        <v>31</v>
      </c>
      <c r="G69" s="1" t="s">
        <v>32</v>
      </c>
      <c r="H69" s="34" t="str">
        <f>_xlfn.XLOOKUP(B69,[2]CALCULATION!$B:$B,[2]CALCULATION!$H:$H,"")</f>
        <v>ZTE</v>
      </c>
      <c r="I69" s="28">
        <v>0</v>
      </c>
      <c r="J69" s="28">
        <v>0</v>
      </c>
      <c r="K69" s="28">
        <v>0</v>
      </c>
      <c r="L69" s="28">
        <v>0</v>
      </c>
      <c r="M69" s="28">
        <v>0</v>
      </c>
      <c r="N69" s="28">
        <v>0</v>
      </c>
      <c r="O69" s="28">
        <v>0</v>
      </c>
      <c r="P69" s="28">
        <v>4.8246383759520368</v>
      </c>
      <c r="Q69" s="28">
        <v>0</v>
      </c>
      <c r="R69" s="28">
        <v>0</v>
      </c>
      <c r="S69" s="94">
        <v>0</v>
      </c>
      <c r="T69" s="94">
        <f>_xlfn.XLOOKUP(B69,'[3]Nur des jours'!$B:$B,'[3]Nur des jours'!$U:$U,"")</f>
        <v>0</v>
      </c>
      <c r="U69" s="94">
        <v>0</v>
      </c>
      <c r="V69" s="94">
        <v>0</v>
      </c>
      <c r="W69" s="94">
        <v>0</v>
      </c>
      <c r="X69" s="94">
        <v>0</v>
      </c>
      <c r="Y69" s="94">
        <v>0</v>
      </c>
      <c r="Z69" s="94">
        <v>0</v>
      </c>
      <c r="AA69" s="94">
        <v>0</v>
      </c>
      <c r="AB69" s="94">
        <v>0</v>
      </c>
      <c r="AC69" s="94">
        <f>_xlfn.XLOOKUP(B69,'[3]Nur des jours'!$B:$B,'[3]Nur des jours'!$N:$N,"")</f>
        <v>11.36542149283885</v>
      </c>
      <c r="AD69" s="94">
        <v>11.36542149283885</v>
      </c>
      <c r="AE69" s="94">
        <v>4.8390795295133273</v>
      </c>
      <c r="AF69" s="94">
        <v>4.2557274294399052</v>
      </c>
      <c r="AG69" s="94">
        <v>17.729448614148083</v>
      </c>
      <c r="AH69" s="94">
        <v>11.36542149283885</v>
      </c>
      <c r="AI69" s="49" t="s">
        <v>5559</v>
      </c>
      <c r="AJ69" s="49"/>
      <c r="AK69" s="48" t="str" cm="1">
        <f t="array" ref="AK69">IFERROR(_xlfn.IFS(
AM69="MPR ISSUE","PDH",
AM69="BSS Hardware Issue","BSS",
AM69="Sites strategiques, MLL, Pylone, etc.","ENVTECH",
AM69="AKTIVCO DEFAUT GE &amp; POWER Cabinet","AKTIVCO",
AM69="AKTIVCO Coupure ENEO &amp; Baisse de tension","AKTIVCO GRID ONLY",
AM69="Coupure ENEO &amp; Baisse de tension","IHS GRID ONLY",
AM69="Defaut GE &amp; POWER Cabinet","IHS",
AM69="Sharing","Partners",
AM69="Sites strategiques &amp; DataCenter","SST &amp; DC",
AM69="Exclu","Exclu",
AM69="SAT","SAT",
AM69="SPARE-ISSUE","SPARE-ISSUE",
AM69="Fiber CAmtel","TRANS_FO_CAMTEL",
AM69="Fiber AOF","Fiber AOF",
AM69="Projet OCM (HUAWEI)","TRAVAUX-HUAWEI",
AM69="Projet OCM (NOKIA)","TRAVAUX-NOKIA",
AM69="ACCESS-ISSUE","ACCESS-ISSUE",
AM69="Projet OCM (ZTE, NOKIA, autres projets)","TRAVAUX OCM",
AM69="No root CAuse","No root cause",
AM69="ODU HS","PDH",
AM69="IP &amp; VLAN","PDH",
AM69="Warehouse HUAWEI","SPARE-ISSUE",
AM69="SPARE-HS","SPARE-ISSUE",
AM69="Power Telco","BSS",AM69="no impacts","no impacts"
),"")</f>
        <v>AKTIVCO GRID ONLY</v>
      </c>
      <c r="AL69" s="48" t="str" cm="1">
        <f t="array" ref="AL69">IFERROR(_xlfn.IFS(
AM69="MPR ISSUE","TX ISSUE",
AM69="BSS Hardware Issue","RAN ISSUE",
AM69="Sites strategiques, MLL, Pylone, etc.","ENVTECH",
AM69="AKTIVCO DEFAUT GE &amp; POWER Cabinet","POWER ISSUE",
AM69="AKTIVCO Coupure ENEO &amp; Baisse de tension","POWER ISSUE",
AM69="Coupure ENEO &amp; Baisse de tension","POWER ISSUE",
AM69="Defaut GE &amp; POWER Cabinet","POWER ISSUE",
AM69="Sharing","POWER ISSUE",
AM69="Sites strategiques &amp; DataCenter","POWER ISSUE",
AM69="Exclu","Exclu",
AM69="SAT","TX ISSUE",
AM69="SPARE-ISSUE","SPARE-ISSUE",
AM69="Fiber CAmtel","TX ISSUE",
AM69="Fiber AOF","TX ISSUE",
AM69="Projet OCM (HUAWEI)","TRAVAUX-HUAWEI",
AM69="Projet OCM (NOKIA)","TRAVAUX -NOKIA",
AM69="ACCESS-ISSUE","ACCESS-ISSUE",
AM69="Projet OCM (ZTE, NOKIA, autres projets)","TRAVAUX OCM",
AM69="No root CAuse","No root cause",
AM69="ODU HS","TX ISSUE",
AM69="IP &amp; VLAN","TX ISSUE",
AM69="Warehouse HUAWEI","SPARE-ISSUE",
AM69="SPARE-HS","SPARE-ISSUE",
AM69="Power Telco","RAN ISSUE",AM69="no impacts","no impacts"
),"")</f>
        <v>POWER ISSUE</v>
      </c>
      <c r="AM69" s="67" t="s">
        <v>5327</v>
      </c>
      <c r="AN69" s="48" t="str" cm="1">
        <f t="array" ref="AN69">IFERROR(_xlfn.IFS(
AM69="MPR ISSUE","ACTIVE",
AM69="BSS Hardware Issue","ACTIVE",
AM69="Sites strategiques, MLL, Pylone, etc.","PASSIVE",
AM69="AKTIVCO DEFAUT GE &amp; POWER Cabinet","PASSIVE",
AM69="AKTIVCO Coupure ENEO &amp; Baisse de tension","PASSIVE",
AM69="Coupure ENEO &amp; Baisse de tension","PASSIVE",
AM69="Defaut GE &amp; POWER Cabinet","PASSIVE",
AM69="Sharing","PASSIVE",
AM69="Sites strategiques &amp; DataCenter","PASSIVE",
AM69="Exclu","Exclu",
AM69="SAT","ACTIVE",
AM69="SPARE-ISSUE","SPARE-ISSUE",
AM69="Fiber CAmtel","ACTIVE",
AM69="Fiber AOF","ACTIVE",
AM69="Projet OCM (HUAWEI)","PLANNED WORKS",
AM69="Projet OCM (NOKIA)","PLANNED WORKS",
AM69="ACCESS-ISSUE","ACCESS-ISSUE",
AM69="Projet OCM (ZTE, NOKIA, autres projets)","PLANNED WORKS",
AM69="No root CAuse","No root cause",
AM69="ODU HS","ACTIVE",
AM69="IP &amp; VLAN","ACTIVE",
AM69="Warehouse HUAWEI","SPARE-ISSUE",
AM69="SPARE-HS","SPARE-ISSUE",
AM69="Power Telco","ACTIVE", AM69="no impacts","no impacts"
),"")</f>
        <v>PASSIVE</v>
      </c>
      <c r="AO69" s="93" t="s">
        <v>6438</v>
      </c>
      <c r="AP69" s="101" t="str">
        <f t="shared" si="3"/>
        <v>LIT_694</v>
      </c>
      <c r="AR69" s="17" t="s">
        <v>5537</v>
      </c>
      <c r="AS69" s="7" t="s">
        <v>6627</v>
      </c>
      <c r="AT69" s="6"/>
      <c r="AU69" s="7"/>
      <c r="AV69" s="3" t="s">
        <v>5537</v>
      </c>
      <c r="AW69" s="18" t="s">
        <v>5537</v>
      </c>
      <c r="AX69" s="18" t="s">
        <v>5537</v>
      </c>
      <c r="AY69" s="18" t="s">
        <v>5537</v>
      </c>
      <c r="AZ69" s="18" t="s">
        <v>5537</v>
      </c>
      <c r="BA69" s="18" t="s">
        <v>5537</v>
      </c>
      <c r="BB69" s="18" t="s">
        <v>5537</v>
      </c>
      <c r="BC69" s="18" t="s">
        <v>5537</v>
      </c>
      <c r="BD69" s="18" t="s">
        <v>5537</v>
      </c>
      <c r="BE69" s="18" t="s">
        <v>5537</v>
      </c>
      <c r="BF69" s="18" t="s">
        <v>6439</v>
      </c>
      <c r="BG69" s="18" t="s">
        <v>5537</v>
      </c>
      <c r="BH69" s="18" t="s">
        <v>5537</v>
      </c>
      <c r="BI69" s="9" t="s">
        <v>6440</v>
      </c>
      <c r="BJ69" s="14"/>
      <c r="BK69" s="14" t="s">
        <v>5537</v>
      </c>
      <c r="BL69" s="14" t="str">
        <f>_xlfn.XLOOKUP(B69,'[4]cell downs 18042026 17h'!$B:$B,'[4]cell downs 18042026 17h'!$B:$B,"")</f>
        <v/>
      </c>
      <c r="BM69" s="14" t="str">
        <f>_xlfn.XLOOKUP(B69,'[5]Cells Huawei 19042026 15h'!$B:$B,'[5]Cells Huawei 19042026 15h'!$B:$B,"")</f>
        <v/>
      </c>
      <c r="BN69" s="9" t="str">
        <f>_xlfn.XLOOKUP(B69,'[6]cells down 19042026 9H40'!$B:$B,'[6]cells down 19042026 9H40'!$B:$B,"")</f>
        <v/>
      </c>
      <c r="BO69" s="9" t="s">
        <v>5537</v>
      </c>
      <c r="BP69" s="9" t="s">
        <v>594</v>
      </c>
      <c r="BQ69" s="115"/>
    </row>
    <row r="70" spans="1:69" s="9" customFormat="1" x14ac:dyDescent="0.3">
      <c r="A70" s="1" t="s">
        <v>1879</v>
      </c>
      <c r="B70" s="8" t="s">
        <v>1880</v>
      </c>
      <c r="C70" s="3" t="str">
        <f>_xlfn.XLOOKUP(B70,'[1]daily break down'!$D:$D,'[1]daily break down'!$E:$E,"")</f>
        <v>Yaounde</v>
      </c>
      <c r="D70" s="1" t="s">
        <v>11</v>
      </c>
      <c r="E70" s="1" t="s">
        <v>12</v>
      </c>
      <c r="F70" s="3" t="s">
        <v>37</v>
      </c>
      <c r="G70" s="1" t="s">
        <v>38</v>
      </c>
      <c r="H70" s="34" t="str">
        <f>_xlfn.XLOOKUP(B70,[2]CALCULATION!$B:$B,[2]CALCULATION!$H:$H,"")</f>
        <v>ZTE</v>
      </c>
      <c r="I70" s="28">
        <v>0</v>
      </c>
      <c r="J70" s="28">
        <v>0</v>
      </c>
      <c r="K70" s="28">
        <v>0</v>
      </c>
      <c r="L70" s="28">
        <v>5.1502177306360997</v>
      </c>
      <c r="M70" s="28">
        <v>7.6313981559955844</v>
      </c>
      <c r="N70" s="28">
        <v>14.174160966575633</v>
      </c>
      <c r="O70" s="28">
        <v>1.8903577859391114</v>
      </c>
      <c r="P70" s="28">
        <v>3.6071089195366888</v>
      </c>
      <c r="Q70" s="28">
        <v>6.1574181084544</v>
      </c>
      <c r="R70" s="28">
        <v>0</v>
      </c>
      <c r="S70" s="94">
        <v>2.1608624187790539</v>
      </c>
      <c r="T70" s="94">
        <f>_xlfn.XLOOKUP(B70,'[3]Nur des jours'!$B:$B,'[3]Nur des jours'!$U:$U,"")</f>
        <v>0</v>
      </c>
      <c r="U70" s="94">
        <v>8.270714373360958</v>
      </c>
      <c r="V70" s="94">
        <v>0</v>
      </c>
      <c r="W70" s="94">
        <v>0</v>
      </c>
      <c r="X70" s="94">
        <v>0</v>
      </c>
      <c r="Y70" s="94">
        <v>5.9057651533959419</v>
      </c>
      <c r="Z70" s="94">
        <v>5.0086072087959792</v>
      </c>
      <c r="AA70" s="94">
        <v>2.5059533491423482</v>
      </c>
      <c r="AB70" s="94">
        <v>5.2045790493475206</v>
      </c>
      <c r="AC70" s="94">
        <f>_xlfn.XLOOKUP(B70,'[3]Nur des jours'!$B:$B,'[3]Nur des jours'!$N:$N,"")</f>
        <v>11.310400276229693</v>
      </c>
      <c r="AD70" s="94">
        <v>11.310400276229693</v>
      </c>
      <c r="AE70" s="94">
        <v>4.5154750628474591</v>
      </c>
      <c r="AF70" s="94">
        <v>4.2974846231524833</v>
      </c>
      <c r="AG70" s="94">
        <v>17.685672197816871</v>
      </c>
      <c r="AH70" s="94">
        <v>11.310400276229693</v>
      </c>
      <c r="AI70" s="49" t="s">
        <v>5559</v>
      </c>
      <c r="AJ70" s="49"/>
      <c r="AK70" s="48" t="str" cm="1">
        <f t="array" ref="AK70">IFERROR(_xlfn.IFS(
AM70="MPR ISSUE","PDH",
AM70="BSS Hardware Issue","BSS",
AM70="Sites strategiques, MLL, Pylone, etc.","ENVTECH",
AM70="AKTIVCO DEFAUT GE &amp; POWER Cabinet","AKTIVCO",
AM70="AKTIVCO Coupure ENEO &amp; Baisse de tension","AKTIVCO GRID ONLY",
AM70="Coupure ENEO &amp; Baisse de tension","IHS GRID ONLY",
AM70="Defaut GE &amp; POWER Cabinet","IHS",
AM70="Sharing","Partners",
AM70="Sites strategiques &amp; DataCenter","SST &amp; DC",
AM70="Exclu","Exclu",
AM70="SAT","SAT",
AM70="SPARE-ISSUE","SPARE-ISSUE",
AM70="Fiber CAmtel","TRANS_FO_CAMTEL",
AM70="Fiber AOF","Fiber AOF",
AM70="Projet OCM (HUAWEI)","TRAVAUX-HUAWEI",
AM70="Projet OCM (NOKIA)","TRAVAUX-NOKIA",
AM70="ACCESS-ISSUE","ACCESS-ISSUE",
AM70="Projet OCM (ZTE, NOKIA, autres projets)","TRAVAUX OCM",
AM70="No root CAuse","No root cause",
AM70="ODU HS","PDH",
AM70="IP &amp; VLAN","PDH",
AM70="Warehouse HUAWEI","SPARE-ISSUE",
AM70="SPARE-HS","SPARE-ISSUE",
AM70="Power Telco","BSS",AM70="no impacts","no impacts"
),"")</f>
        <v>IHS</v>
      </c>
      <c r="AL70" s="48" t="str" cm="1">
        <f t="array" ref="AL70">IFERROR(_xlfn.IFS(
AM70="MPR ISSUE","TX ISSUE",
AM70="BSS Hardware Issue","RAN ISSUE",
AM70="Sites strategiques, MLL, Pylone, etc.","ENVTECH",
AM70="AKTIVCO DEFAUT GE &amp; POWER Cabinet","POWER ISSUE",
AM70="AKTIVCO Coupure ENEO &amp; Baisse de tension","POWER ISSUE",
AM70="Coupure ENEO &amp; Baisse de tension","POWER ISSUE",
AM70="Defaut GE &amp; POWER Cabinet","POWER ISSUE",
AM70="Sharing","POWER ISSUE",
AM70="Sites strategiques &amp; DataCenter","POWER ISSUE",
AM70="Exclu","Exclu",
AM70="SAT","TX ISSUE",
AM70="SPARE-ISSUE","SPARE-ISSUE",
AM70="Fiber CAmtel","TX ISSUE",
AM70="Fiber AOF","TX ISSUE",
AM70="Projet OCM (HUAWEI)","TRAVAUX-HUAWEI",
AM70="Projet OCM (NOKIA)","TRAVAUX -NOKIA",
AM70="ACCESS-ISSUE","ACCESS-ISSUE",
AM70="Projet OCM (ZTE, NOKIA, autres projets)","TRAVAUX OCM",
AM70="No root CAuse","No root cause",
AM70="ODU HS","TX ISSUE",
AM70="IP &amp; VLAN","TX ISSUE",
AM70="Warehouse HUAWEI","SPARE-ISSUE",
AM70="SPARE-HS","SPARE-ISSUE",
AM70="Power Telco","RAN ISSUE",AM70="no impacts","no impacts"
),"")</f>
        <v>POWER ISSUE</v>
      </c>
      <c r="AM70" s="67" t="s">
        <v>5330</v>
      </c>
      <c r="AN70" s="48" t="str" cm="1">
        <f t="array" ref="AN70">IFERROR(_xlfn.IFS(
AM70="MPR ISSUE","ACTIVE",
AM70="BSS Hardware Issue","ACTIVE",
AM70="Sites strategiques, MLL, Pylone, etc.","PASSIVE",
AM70="AKTIVCO DEFAUT GE &amp; POWER Cabinet","PASSIVE",
AM70="AKTIVCO Coupure ENEO &amp; Baisse de tension","PASSIVE",
AM70="Coupure ENEO &amp; Baisse de tension","PASSIVE",
AM70="Defaut GE &amp; POWER Cabinet","PASSIVE",
AM70="Sharing","PASSIVE",
AM70="Sites strategiques &amp; DataCenter","PASSIVE",
AM70="Exclu","Exclu",
AM70="SAT","ACTIVE",
AM70="SPARE-ISSUE","SPARE-ISSUE",
AM70="Fiber CAmtel","ACTIVE",
AM70="Fiber AOF","ACTIVE",
AM70="Projet OCM (HUAWEI)","PLANNED WORKS",
AM70="Projet OCM (NOKIA)","PLANNED WORKS",
AM70="ACCESS-ISSUE","ACCESS-ISSUE",
AM70="Projet OCM (ZTE, NOKIA, autres projets)","PLANNED WORKS",
AM70="No root CAuse","No root cause",
AM70="ODU HS","ACTIVE",
AM70="IP &amp; VLAN","ACTIVE",
AM70="Warehouse HUAWEI","SPARE-ISSUE",
AM70="SPARE-HS","SPARE-ISSUE",
AM70="Power Telco","ACTIVE", AM70="no impacts","no impacts"
),"")</f>
        <v>PASSIVE</v>
      </c>
      <c r="AO70" s="93" t="s">
        <v>5917</v>
      </c>
      <c r="AP70" s="101" t="str">
        <f t="shared" si="3"/>
        <v>CTR_133</v>
      </c>
      <c r="AR70" s="17" t="s">
        <v>5537</v>
      </c>
      <c r="AS70" s="7" t="s">
        <v>6628</v>
      </c>
      <c r="AT70" s="6"/>
      <c r="AU70" s="7"/>
      <c r="AV70" s="3" t="s">
        <v>5537</v>
      </c>
      <c r="AW70" s="18" t="s">
        <v>5537</v>
      </c>
      <c r="AX70" s="18" t="s">
        <v>5537</v>
      </c>
      <c r="AY70" s="18" t="s">
        <v>5537</v>
      </c>
      <c r="AZ70" s="18" t="s">
        <v>5537</v>
      </c>
      <c r="BA70" s="18" t="s">
        <v>5537</v>
      </c>
      <c r="BB70" s="18" t="s">
        <v>5537</v>
      </c>
      <c r="BC70" s="18" t="s">
        <v>5537</v>
      </c>
      <c r="BD70" s="18" t="s">
        <v>5537</v>
      </c>
      <c r="BE70" s="18" t="s">
        <v>5537</v>
      </c>
      <c r="BF70" s="18" t="s">
        <v>5537</v>
      </c>
      <c r="BG70" s="18" t="s">
        <v>5918</v>
      </c>
      <c r="BH70" s="18" t="s">
        <v>5537</v>
      </c>
      <c r="BI70" s="9" t="s">
        <v>5919</v>
      </c>
      <c r="BJ70" s="14"/>
      <c r="BK70" s="14" t="s">
        <v>5537</v>
      </c>
      <c r="BL70" s="14" t="str">
        <f>_xlfn.XLOOKUP(B70,'[4]cell downs 18042026 17h'!$B:$B,'[4]cell downs 18042026 17h'!$B:$B,"")</f>
        <v/>
      </c>
      <c r="BM70" s="14" t="str">
        <f>_xlfn.XLOOKUP(B70,'[5]Cells Huawei 19042026 15h'!$B:$B,'[5]Cells Huawei 19042026 15h'!$B:$B,"")</f>
        <v/>
      </c>
      <c r="BN70" s="9" t="str">
        <f>_xlfn.XLOOKUP(B70,'[6]cells down 19042026 9H40'!$B:$B,'[6]cells down 19042026 9H40'!$B:$B,"")</f>
        <v/>
      </c>
      <c r="BO70" s="9" t="s">
        <v>1880</v>
      </c>
      <c r="BP70" s="9" t="s">
        <v>12</v>
      </c>
      <c r="BQ70" s="115"/>
    </row>
    <row r="71" spans="1:69" s="9" customFormat="1" ht="26.55" customHeight="1" x14ac:dyDescent="0.3">
      <c r="A71" s="1" t="s">
        <v>4382</v>
      </c>
      <c r="B71" s="8" t="s">
        <v>4383</v>
      </c>
      <c r="C71" s="3" t="str">
        <f>_xlfn.XLOOKUP(B71,'[1]daily break down'!$D:$D,'[1]daily break down'!$E:$E,"")</f>
        <v>Yaounde</v>
      </c>
      <c r="D71" s="1" t="s">
        <v>21</v>
      </c>
      <c r="E71" s="1" t="s">
        <v>36</v>
      </c>
      <c r="F71" s="3" t="s">
        <v>37</v>
      </c>
      <c r="G71" s="1" t="s">
        <v>38</v>
      </c>
      <c r="H71" s="34" t="str">
        <f>_xlfn.XLOOKUP(B71,[2]CALCULATION!$B:$B,[2]CALCULATION!$H:$H,"")</f>
        <v>ZTE</v>
      </c>
      <c r="I71" s="28">
        <v>15.180505260634709</v>
      </c>
      <c r="J71" s="28">
        <v>0</v>
      </c>
      <c r="K71" s="28">
        <v>5.6799373917410767</v>
      </c>
      <c r="L71" s="28">
        <v>9.2773083585164624</v>
      </c>
      <c r="M71" s="28">
        <v>0</v>
      </c>
      <c r="N71" s="28">
        <v>0</v>
      </c>
      <c r="O71" s="28">
        <v>0</v>
      </c>
      <c r="P71" s="28">
        <v>11.453170078160445</v>
      </c>
      <c r="Q71" s="28">
        <v>23.302742607003335</v>
      </c>
      <c r="R71" s="28">
        <v>0.17221551623277523</v>
      </c>
      <c r="S71" s="94">
        <v>0</v>
      </c>
      <c r="T71" s="94">
        <f>_xlfn.XLOOKUP(B71,'[3]Nur des jours'!$B:$B,'[3]Nur des jours'!$U:$U,"")</f>
        <v>0</v>
      </c>
      <c r="U71" s="94">
        <v>3.0247401072387583</v>
      </c>
      <c r="V71" s="94">
        <v>0</v>
      </c>
      <c r="W71" s="94">
        <v>0</v>
      </c>
      <c r="X71" s="94">
        <v>0</v>
      </c>
      <c r="Y71" s="94">
        <v>0.28475486041554315</v>
      </c>
      <c r="Z71" s="94">
        <v>0</v>
      </c>
      <c r="AA71" s="94">
        <v>0</v>
      </c>
      <c r="AB71" s="94">
        <v>1.7707022455077004</v>
      </c>
      <c r="AC71" s="94">
        <f>_xlfn.XLOOKUP(B71,'[3]Nur des jours'!$B:$B,'[3]Nur des jours'!$N:$N,"")</f>
        <v>11.248994101582898</v>
      </c>
      <c r="AD71" s="94">
        <v>11.248994101582898</v>
      </c>
      <c r="AE71" s="94">
        <v>4.8285883001810488</v>
      </c>
      <c r="AF71" s="94">
        <v>4.3210726562420305</v>
      </c>
      <c r="AG71" s="94">
        <v>17.466995318112271</v>
      </c>
      <c r="AH71" s="94">
        <v>11.248994101582898</v>
      </c>
      <c r="AI71" s="49" t="s">
        <v>5559</v>
      </c>
      <c r="AJ71" s="49"/>
      <c r="AK71" s="48" t="str" cm="1">
        <f t="array" ref="AK71">IFERROR(_xlfn.IFS(
AM71="MPR ISSUE","PDH",
AM71="BSS Hardware Issue","BSS",
AM71="Sites strategiques, MLL, Pylone, etc.","ENVTECH",
AM71="AKTIVCO DEFAUT GE &amp; POWER Cabinet","AKTIVCO",
AM71="AKTIVCO Coupure ENEO &amp; Baisse de tension","AKTIVCO GRID ONLY",
AM71="Coupure ENEO &amp; Baisse de tension","IHS GRID ONLY",
AM71="Defaut GE &amp; POWER Cabinet","IHS",
AM71="Sharing","Partners",
AM71="Sites strategiques &amp; DataCenter","SST &amp; DC",
AM71="Exclu","Exclu",
AM71="SAT","SAT",
AM71="SPARE-ISSUE","SPARE-ISSUE",
AM71="Fiber CAmtel","TRANS_FO_CAMTEL",
AM71="Fiber AOF","Fiber AOF",
AM71="Projet OCM (HUAWEI)","TRAVAUX-HUAWEI",
AM71="Projet OCM (NOKIA)","TRAVAUX-NOKIA",
AM71="ACCESS-ISSUE","ACCESS-ISSUE",
AM71="Projet OCM (ZTE, NOKIA, autres projets)","TRAVAUX OCM",
AM71="No root CAuse","No root cause",
AM71="ODU HS","PDH",
AM71="IP &amp; VLAN","PDH",
AM71="Warehouse HUAWEI","SPARE-ISSUE",
AM71="SPARE-HS","SPARE-ISSUE",
AM71="Power Telco","BSS",AM71="no impacts","no impacts"
),"")</f>
        <v>AKTIVCO</v>
      </c>
      <c r="AL71" s="48" t="str" cm="1">
        <f t="array" ref="AL71">IFERROR(_xlfn.IFS(
AM71="MPR ISSUE","TX ISSUE",
AM71="BSS Hardware Issue","RAN ISSUE",
AM71="Sites strategiques, MLL, Pylone, etc.","ENVTECH",
AM71="AKTIVCO DEFAUT GE &amp; POWER Cabinet","POWER ISSUE",
AM71="AKTIVCO Coupure ENEO &amp; Baisse de tension","POWER ISSUE",
AM71="Coupure ENEO &amp; Baisse de tension","POWER ISSUE",
AM71="Defaut GE &amp; POWER Cabinet","POWER ISSUE",
AM71="Sharing","POWER ISSUE",
AM71="Sites strategiques &amp; DataCenter","POWER ISSUE",
AM71="Exclu","Exclu",
AM71="SAT","TX ISSUE",
AM71="SPARE-ISSUE","SPARE-ISSUE",
AM71="Fiber CAmtel","TX ISSUE",
AM71="Fiber AOF","TX ISSUE",
AM71="Projet OCM (HUAWEI)","TRAVAUX-HUAWEI",
AM71="Projet OCM (NOKIA)","TRAVAUX -NOKIA",
AM71="ACCESS-ISSUE","ACCESS-ISSUE",
AM71="Projet OCM (ZTE, NOKIA, autres projets)","TRAVAUX OCM",
AM71="No root CAuse","No root cause",
AM71="ODU HS","TX ISSUE",
AM71="IP &amp; VLAN","TX ISSUE",
AM71="Warehouse HUAWEI","SPARE-ISSUE",
AM71="SPARE-HS","SPARE-ISSUE",
AM71="Power Telco","RAN ISSUE",AM71="no impacts","no impacts"
),"")</f>
        <v>POWER ISSUE</v>
      </c>
      <c r="AM71" s="67" t="s">
        <v>5325</v>
      </c>
      <c r="AN71" s="48" t="str" cm="1">
        <f t="array" ref="AN71">IFERROR(_xlfn.IFS(
AM71="MPR ISSUE","ACTIVE",
AM71="BSS Hardware Issue","ACTIVE",
AM71="Sites strategiques, MLL, Pylone, etc.","PASSIVE",
AM71="AKTIVCO DEFAUT GE &amp; POWER Cabinet","PASSIVE",
AM71="AKTIVCO Coupure ENEO &amp; Baisse de tension","PASSIVE",
AM71="Coupure ENEO &amp; Baisse de tension","PASSIVE",
AM71="Defaut GE &amp; POWER Cabinet","PASSIVE",
AM71="Sharing","PASSIVE",
AM71="Sites strategiques &amp; DataCenter","PASSIVE",
AM71="Exclu","Exclu",
AM71="SAT","ACTIVE",
AM71="SPARE-ISSUE","SPARE-ISSUE",
AM71="Fiber CAmtel","ACTIVE",
AM71="Fiber AOF","ACTIVE",
AM71="Projet OCM (HUAWEI)","PLANNED WORKS",
AM71="Projet OCM (NOKIA)","PLANNED WORKS",
AM71="ACCESS-ISSUE","ACCESS-ISSUE",
AM71="Projet OCM (ZTE, NOKIA, autres projets)","PLANNED WORKS",
AM71="No root CAuse","No root cause",
AM71="ODU HS","ACTIVE",
AM71="IP &amp; VLAN","ACTIVE",
AM71="Warehouse HUAWEI","SPARE-ISSUE",
AM71="SPARE-HS","SPARE-ISSUE",
AM71="Power Telco","ACTIVE", AM71="no impacts","no impacts"
),"")</f>
        <v>PASSIVE</v>
      </c>
      <c r="AO71" s="93" t="s">
        <v>6290</v>
      </c>
      <c r="AP71" s="101" t="str">
        <f t="shared" si="3"/>
        <v>CTR_651</v>
      </c>
      <c r="AR71" s="17" t="s">
        <v>5537</v>
      </c>
      <c r="AS71" s="7" t="s">
        <v>6629</v>
      </c>
      <c r="AT71" s="6"/>
      <c r="AU71" s="7"/>
      <c r="AV71" s="3" t="s">
        <v>5537</v>
      </c>
      <c r="AW71" s="18" t="s">
        <v>5537</v>
      </c>
      <c r="AX71" s="18" t="s">
        <v>5537</v>
      </c>
      <c r="AY71" s="18" t="s">
        <v>5537</v>
      </c>
      <c r="AZ71" s="18" t="s">
        <v>5537</v>
      </c>
      <c r="BA71" s="18" t="s">
        <v>5537</v>
      </c>
      <c r="BB71" s="18" t="s">
        <v>5537</v>
      </c>
      <c r="BC71" s="18" t="s">
        <v>5537</v>
      </c>
      <c r="BD71" s="18" t="s">
        <v>5537</v>
      </c>
      <c r="BE71" s="18" t="s">
        <v>5537</v>
      </c>
      <c r="BF71" s="18" t="s">
        <v>6291</v>
      </c>
      <c r="BG71" s="18" t="s">
        <v>5537</v>
      </c>
      <c r="BH71" s="18" t="s">
        <v>5537</v>
      </c>
      <c r="BI71" s="9" t="s">
        <v>6292</v>
      </c>
      <c r="BJ71" s="14"/>
      <c r="BK71" s="14" t="s">
        <v>5537</v>
      </c>
      <c r="BL71" s="14" t="str">
        <f>_xlfn.XLOOKUP(B71,'[4]cell downs 18042026 17h'!$B:$B,'[4]cell downs 18042026 17h'!$B:$B,"")</f>
        <v/>
      </c>
      <c r="BM71" s="14" t="str">
        <f>_xlfn.XLOOKUP(B71,'[5]Cells Huawei 19042026 15h'!$B:$B,'[5]Cells Huawei 19042026 15h'!$B:$B,"")</f>
        <v/>
      </c>
      <c r="BN71" s="9" t="str">
        <f>_xlfn.XLOOKUP(B71,'[6]cells down 19042026 9H40'!$B:$B,'[6]cells down 19042026 9H40'!$B:$B,"")</f>
        <v/>
      </c>
      <c r="BO71" s="9" t="s">
        <v>5537</v>
      </c>
      <c r="BP71" s="9" t="s">
        <v>5537</v>
      </c>
      <c r="BQ71" s="115"/>
    </row>
    <row r="72" spans="1:69" s="9" customFormat="1" ht="46.5" customHeight="1" x14ac:dyDescent="0.3">
      <c r="A72" s="1" t="s">
        <v>717</v>
      </c>
      <c r="B72" s="8" t="s">
        <v>718</v>
      </c>
      <c r="C72" s="3" t="str">
        <f>_xlfn.XLOOKUP(B72,'[1]daily break down'!$D:$D,'[1]daily break down'!$E:$E,"")</f>
        <v>EXTREME-NORD</v>
      </c>
      <c r="D72" s="1" t="s">
        <v>11</v>
      </c>
      <c r="E72" s="1" t="s">
        <v>12</v>
      </c>
      <c r="F72" s="3" t="s">
        <v>55</v>
      </c>
      <c r="G72" s="1" t="s">
        <v>719</v>
      </c>
      <c r="H72" s="33" t="str">
        <f>_xlfn.XLOOKUP(B72,[2]CALCULATION!$B:$B,[2]CALCULATION!$H:$H,"")</f>
        <v>NOKIA</v>
      </c>
      <c r="I72" s="28">
        <v>1.1682652377314372E-2</v>
      </c>
      <c r="J72" s="28">
        <v>0</v>
      </c>
      <c r="K72" s="28">
        <v>0.42077860430528569</v>
      </c>
      <c r="L72" s="28">
        <v>3.9578213822918338</v>
      </c>
      <c r="M72" s="28">
        <v>9.7982573421342131E-2</v>
      </c>
      <c r="N72" s="28">
        <v>3.5670156634766019E-5</v>
      </c>
      <c r="O72" s="28">
        <v>7.1340313269763637E-5</v>
      </c>
      <c r="P72" s="28">
        <v>3.5519095039488113</v>
      </c>
      <c r="Q72" s="28">
        <v>4.530522062934411</v>
      </c>
      <c r="R72" s="28">
        <v>5.3489431493024169</v>
      </c>
      <c r="S72" s="94">
        <v>11.414269835645985</v>
      </c>
      <c r="T72" s="94">
        <f>_xlfn.XLOOKUP(B72,'[3]Nur des jours'!$B:$B,'[3]Nur des jours'!$U:$U,"")</f>
        <v>0.51409036433030431</v>
      </c>
      <c r="U72" s="94">
        <v>0.25367891780749086</v>
      </c>
      <c r="V72" s="94">
        <v>2.6771495058555347E-2</v>
      </c>
      <c r="W72" s="94">
        <v>0.51409036433030442</v>
      </c>
      <c r="X72" s="94">
        <v>5.3505234952177976E-5</v>
      </c>
      <c r="Y72" s="94">
        <v>0.37600848917408197</v>
      </c>
      <c r="Z72" s="94">
        <v>16.062291160625762</v>
      </c>
      <c r="AA72" s="94">
        <v>1.7835078317469854E-5</v>
      </c>
      <c r="AB72" s="94">
        <v>9.1449472967682147E-2</v>
      </c>
      <c r="AC72" s="94">
        <f>_xlfn.XLOOKUP(B72,'[3]Nur des jours'!$B:$B,'[3]Nur des jours'!$N:$N,"")</f>
        <v>10.946486994781221</v>
      </c>
      <c r="AD72" s="94">
        <v>10.946486994781221</v>
      </c>
      <c r="AE72" s="94">
        <v>24.384989149071377</v>
      </c>
      <c r="AF72" s="94">
        <v>22.107140246369568</v>
      </c>
      <c r="AG72" s="94">
        <v>8.1863414528558165E-2</v>
      </c>
      <c r="AH72" s="94">
        <v>10.946486994781221</v>
      </c>
      <c r="AI72" s="49" t="s">
        <v>6659</v>
      </c>
      <c r="AJ72" s="49"/>
      <c r="AK72" s="48" t="str" cm="1">
        <f t="array" ref="AK72">IFERROR(_xlfn.IFS(
AM72="MPR ISSUE","PDH",
AM72="BSS Hardware Issue","BSS",
AM72="Sites strategiques, MLL, Pylone, etc.","ENVTECH",
AM72="AKTIVCO DEFAUT GE &amp; POWER Cabinet","AKTIVCO",
AM72="AKTIVCO Coupure ENEO &amp; Baisse de tension","AKTIVCO GRID ONLY",
AM72="Coupure ENEO &amp; Baisse de tension","IHS GRID ONLY",
AM72="Defaut GE &amp; POWER Cabinet","IHS",
AM72="Sharing","Partners",
AM72="Sites strategiques &amp; DataCenter","SST &amp; DC",
AM72="Exclu","Exclu",
AM72="SAT","SAT",
AM72="SPARE-ISSUE","SPARE-ISSUE",
AM72="Fiber CAmtel","TRANS_FO_CAMTEL",
AM72="Fiber AOF","Fiber AOF",
AM72="Projet OCM (HUAWEI)","TRAVAUX-HUAWEI",
AM72="Projet OCM (NOKIA)","TRAVAUX-NOKIA",
AM72="ACCESS-ISSUE","ACCESS-ISSUE",
AM72="Projet OCM (ZTE, NOKIA, autres projets)","TRAVAUX OCM",
AM72="No root CAuse","No root cause",
AM72="ODU HS","PDH",
AM72="IP &amp; VLAN","PDH",
AM72="Warehouse HUAWEI","SPARE-ISSUE",
AM72="SPARE-HS","SPARE-ISSUE",
AM72="Power Telco","BSS",AM72="no impacts","no impacts"
),"")</f>
        <v>No root cause</v>
      </c>
      <c r="AL72" s="48" t="str" cm="1">
        <f t="array" ref="AL72">IFERROR(_xlfn.IFS(
AM72="MPR ISSUE","TX ISSUE",
AM72="BSS Hardware Issue","RAN ISSUE",
AM72="Sites strategiques, MLL, Pylone, etc.","ENVTECH",
AM72="AKTIVCO DEFAUT GE &amp; POWER Cabinet","POWER ISSUE",
AM72="AKTIVCO Coupure ENEO &amp; Baisse de tension","POWER ISSUE",
AM72="Coupure ENEO &amp; Baisse de tension","POWER ISSUE",
AM72="Defaut GE &amp; POWER Cabinet","POWER ISSUE",
AM72="Sharing","POWER ISSUE",
AM72="Sites strategiques &amp; DataCenter","POWER ISSUE",
AM72="Exclu","Exclu",
AM72="SAT","TX ISSUE",
AM72="SPARE-ISSUE","SPARE-ISSUE",
AM72="Fiber CAmtel","TX ISSUE",
AM72="Fiber AOF","TX ISSUE",
AM72="Projet OCM (HUAWEI)","TRAVAUX-HUAWEI",
AM72="Projet OCM (NOKIA)","TRAVAUX -NOKIA",
AM72="ACCESS-ISSUE","ACCESS-ISSUE",
AM72="Projet OCM (ZTE, NOKIA, autres projets)","TRAVAUX OCM",
AM72="No root CAuse","No root cause",
AM72="ODU HS","TX ISSUE",
AM72="IP &amp; VLAN","TX ISSUE",
AM72="Warehouse HUAWEI","SPARE-ISSUE",
AM72="SPARE-HS","SPARE-ISSUE",
AM72="Power Telco","RAN ISSUE",AM72="no impacts","no impacts"
),"")</f>
        <v>No root cause</v>
      </c>
      <c r="AM72" s="67" t="s">
        <v>6538</v>
      </c>
      <c r="AN72" s="48" t="str" cm="1">
        <f t="array" ref="AN72">IFERROR(_xlfn.IFS(
AM72="MPR ISSUE","ACTIVE",
AM72="BSS Hardware Issue","ACTIVE",
AM72="Sites strategiques, MLL, Pylone, etc.","PASSIVE",
AM72="AKTIVCO DEFAUT GE &amp; POWER Cabinet","PASSIVE",
AM72="AKTIVCO Coupure ENEO &amp; Baisse de tension","PASSIVE",
AM72="Coupure ENEO &amp; Baisse de tension","PASSIVE",
AM72="Defaut GE &amp; POWER Cabinet","PASSIVE",
AM72="Sharing","PASSIVE",
AM72="Sites strategiques &amp; DataCenter","PASSIVE",
AM72="Exclu","Exclu",
AM72="SAT","ACTIVE",
AM72="SPARE-ISSUE","SPARE-ISSUE",
AM72="Fiber CAmtel","ACTIVE",
AM72="Fiber AOF","ACTIVE",
AM72="Projet OCM (HUAWEI)","PLANNED WORKS",
AM72="Projet OCM (NOKIA)","PLANNED WORKS",
AM72="ACCESS-ISSUE","ACCESS-ISSUE",
AM72="Projet OCM (ZTE, NOKIA, autres projets)","PLANNED WORKS",
AM72="No root CAuse","No root cause",
AM72="ODU HS","ACTIVE",
AM72="IP &amp; VLAN","ACTIVE",
AM72="Warehouse HUAWEI","SPARE-ISSUE",
AM72="SPARE-HS","SPARE-ISSUE",
AM72="Power Telco","ACTIVE", AM72="no impacts","no impacts"
),"")</f>
        <v>No root cause</v>
      </c>
      <c r="AO72" s="93" t="s">
        <v>5985</v>
      </c>
      <c r="AP72" s="101" t="str">
        <f t="shared" si="3"/>
        <v>EXN_095</v>
      </c>
      <c r="AR72" s="17" t="s">
        <v>5537</v>
      </c>
      <c r="AS72" s="7" t="s">
        <v>5537</v>
      </c>
      <c r="AT72" s="6"/>
      <c r="AU72" s="7"/>
      <c r="AV72" s="3" t="s">
        <v>5537</v>
      </c>
      <c r="AW72" s="18" t="s">
        <v>5537</v>
      </c>
      <c r="AX72" s="18" t="s">
        <v>5537</v>
      </c>
      <c r="AY72" s="18" t="s">
        <v>5537</v>
      </c>
      <c r="AZ72" s="18" t="s">
        <v>5537</v>
      </c>
      <c r="BA72" s="18" t="s">
        <v>5537</v>
      </c>
      <c r="BB72" s="18" t="s">
        <v>5537</v>
      </c>
      <c r="BC72" s="18" t="s">
        <v>5537</v>
      </c>
      <c r="BD72" s="18" t="s">
        <v>5986</v>
      </c>
      <c r="BE72" s="18" t="s">
        <v>5986</v>
      </c>
      <c r="BF72" s="18" t="s">
        <v>5537</v>
      </c>
      <c r="BG72" s="18" t="s">
        <v>5537</v>
      </c>
      <c r="BH72" s="18" t="s">
        <v>5537</v>
      </c>
      <c r="BI72" s="9" t="s">
        <v>5537</v>
      </c>
      <c r="BJ72" s="14"/>
      <c r="BK72" s="14" t="s">
        <v>5537</v>
      </c>
      <c r="BL72" s="14" t="str">
        <f>_xlfn.XLOOKUP(B72,'[4]cell downs 18042026 17h'!$B:$B,'[4]cell downs 18042026 17h'!$B:$B,"")</f>
        <v/>
      </c>
      <c r="BM72" s="14" t="str">
        <f>_xlfn.XLOOKUP(B72,'[5]Cells Huawei 19042026 15h'!$B:$B,'[5]Cells Huawei 19042026 15h'!$B:$B,"")</f>
        <v/>
      </c>
      <c r="BN72" s="9" t="str">
        <f>_xlfn.XLOOKUP(B72,'[6]cells down 19042026 9H40'!$B:$B,'[6]cells down 19042026 9H40'!$B:$B,"")</f>
        <v/>
      </c>
      <c r="BO72" s="9" t="s">
        <v>718</v>
      </c>
      <c r="BP72" s="9" t="s">
        <v>5537</v>
      </c>
      <c r="BQ72" s="115"/>
    </row>
    <row r="73" spans="1:69" s="9" customFormat="1" ht="30" customHeight="1" x14ac:dyDescent="0.3">
      <c r="A73" s="1" t="s">
        <v>848</v>
      </c>
      <c r="B73" s="8" t="s">
        <v>849</v>
      </c>
      <c r="C73" s="3" t="str">
        <f>_xlfn.XLOOKUP(B73,'[1]daily break down'!$D:$D,'[1]daily break down'!$E:$E,"")</f>
        <v>Douala</v>
      </c>
      <c r="D73" s="1" t="s">
        <v>11</v>
      </c>
      <c r="E73" s="1" t="s">
        <v>12</v>
      </c>
      <c r="F73" s="3" t="s">
        <v>31</v>
      </c>
      <c r="G73" s="1" t="s">
        <v>32</v>
      </c>
      <c r="H73" s="34" t="str">
        <f>_xlfn.XLOOKUP(B73,[2]CALCULATION!$B:$B,[2]CALCULATION!$H:$H,"")</f>
        <v>ZTE</v>
      </c>
      <c r="I73" s="28">
        <v>0</v>
      </c>
      <c r="J73" s="28">
        <v>0</v>
      </c>
      <c r="K73" s="28">
        <v>0</v>
      </c>
      <c r="L73" s="28">
        <v>0</v>
      </c>
      <c r="M73" s="28">
        <v>0</v>
      </c>
      <c r="N73" s="28">
        <v>0</v>
      </c>
      <c r="O73" s="28">
        <v>0</v>
      </c>
      <c r="P73" s="28">
        <v>0</v>
      </c>
      <c r="Q73" s="28">
        <v>0</v>
      </c>
      <c r="R73" s="28">
        <v>0</v>
      </c>
      <c r="S73" s="94">
        <v>0</v>
      </c>
      <c r="T73" s="94">
        <f>_xlfn.XLOOKUP(B73,'[3]Nur des jours'!$B:$B,'[3]Nur des jours'!$U:$U,"")</f>
        <v>0</v>
      </c>
      <c r="U73" s="94">
        <v>0</v>
      </c>
      <c r="V73" s="94">
        <v>0</v>
      </c>
      <c r="W73" s="94">
        <v>0</v>
      </c>
      <c r="X73" s="94">
        <v>0</v>
      </c>
      <c r="Y73" s="94">
        <v>0</v>
      </c>
      <c r="Z73" s="94">
        <v>0</v>
      </c>
      <c r="AA73" s="94">
        <v>0</v>
      </c>
      <c r="AB73" s="94">
        <v>0.54234689655369128</v>
      </c>
      <c r="AC73" s="94">
        <f>_xlfn.XLOOKUP(B73,'[3]Nur des jours'!$B:$B,'[3]Nur des jours'!$N:$N,"")</f>
        <v>10.885158503908023</v>
      </c>
      <c r="AD73" s="94">
        <v>10.885158503908023</v>
      </c>
      <c r="AE73" s="94">
        <v>3.0769276884524537</v>
      </c>
      <c r="AF73" s="94">
        <v>9.0923367368102532</v>
      </c>
      <c r="AG73" s="94">
        <v>14.177437033097158</v>
      </c>
      <c r="AH73" s="94">
        <v>10.885158503908023</v>
      </c>
      <c r="AI73" s="49" t="s">
        <v>5559</v>
      </c>
      <c r="AJ73" s="49"/>
      <c r="AK73" s="48" t="str" cm="1">
        <f t="array" ref="AK73">IFERROR(_xlfn.IFS(
AM73="MPR ISSUE","PDH",
AM73="BSS Hardware Issue","BSS",
AM73="Sites strategiques, MLL, Pylone, etc.","ENVTECH",
AM73="AKTIVCO DEFAUT GE &amp; POWER Cabinet","AKTIVCO",
AM73="AKTIVCO Coupure ENEO &amp; Baisse de tension","AKTIVCO GRID ONLY",
AM73="Coupure ENEO &amp; Baisse de tension","IHS GRID ONLY",
AM73="Defaut GE &amp; POWER Cabinet","IHS",
AM73="Sharing","Partners",
AM73="Sites strategiques &amp; DataCenter","SST &amp; DC",
AM73="Exclu","Exclu",
AM73="SAT","SAT",
AM73="SPARE-ISSUE","SPARE-ISSUE",
AM73="Fiber CAmtel","TRANS_FO_CAMTEL",
AM73="Fiber AOF","Fiber AOF",
AM73="Projet OCM (HUAWEI)","TRAVAUX-HUAWEI",
AM73="Projet OCM (NOKIA)","TRAVAUX-NOKIA",
AM73="ACCESS-ISSUE","ACCESS-ISSUE",
AM73="Projet OCM (ZTE, NOKIA, autres projets)","TRAVAUX OCM",
AM73="No root CAuse","No root cause",
AM73="ODU HS","PDH",
AM73="IP &amp; VLAN","PDH",
AM73="Warehouse HUAWEI","SPARE-ISSUE",
AM73="SPARE-HS","SPARE-ISSUE",
AM73="Power Telco","BSS",AM73="no impacts","no impacts"
),"")</f>
        <v>IHS</v>
      </c>
      <c r="AL73" s="48" t="str" cm="1">
        <f t="array" ref="AL73">IFERROR(_xlfn.IFS(
AM73="MPR ISSUE","TX ISSUE",
AM73="BSS Hardware Issue","RAN ISSUE",
AM73="Sites strategiques, MLL, Pylone, etc.","ENVTECH",
AM73="AKTIVCO DEFAUT GE &amp; POWER Cabinet","POWER ISSUE",
AM73="AKTIVCO Coupure ENEO &amp; Baisse de tension","POWER ISSUE",
AM73="Coupure ENEO &amp; Baisse de tension","POWER ISSUE",
AM73="Defaut GE &amp; POWER Cabinet","POWER ISSUE",
AM73="Sharing","POWER ISSUE",
AM73="Sites strategiques &amp; DataCenter","POWER ISSUE",
AM73="Exclu","Exclu",
AM73="SAT","TX ISSUE",
AM73="SPARE-ISSUE","SPARE-ISSUE",
AM73="Fiber CAmtel","TX ISSUE",
AM73="Fiber AOF","TX ISSUE",
AM73="Projet OCM (HUAWEI)","TRAVAUX-HUAWEI",
AM73="Projet OCM (NOKIA)","TRAVAUX -NOKIA",
AM73="ACCESS-ISSUE","ACCESS-ISSUE",
AM73="Projet OCM (ZTE, NOKIA, autres projets)","TRAVAUX OCM",
AM73="No root CAuse","No root cause",
AM73="ODU HS","TX ISSUE",
AM73="IP &amp; VLAN","TX ISSUE",
AM73="Warehouse HUAWEI","SPARE-ISSUE",
AM73="SPARE-HS","SPARE-ISSUE",
AM73="Power Telco","RAN ISSUE",AM73="no impacts","no impacts"
),"")</f>
        <v>POWER ISSUE</v>
      </c>
      <c r="AM73" s="67" t="s">
        <v>5330</v>
      </c>
      <c r="AN73" s="48" t="str" cm="1">
        <f t="array" ref="AN73">IFERROR(_xlfn.IFS(
AM73="MPR ISSUE","ACTIVE",
AM73="BSS Hardware Issue","ACTIVE",
AM73="Sites strategiques, MLL, Pylone, etc.","PASSIVE",
AM73="AKTIVCO DEFAUT GE &amp; POWER Cabinet","PASSIVE",
AM73="AKTIVCO Coupure ENEO &amp; Baisse de tension","PASSIVE",
AM73="Coupure ENEO &amp; Baisse de tension","PASSIVE",
AM73="Defaut GE &amp; POWER Cabinet","PASSIVE",
AM73="Sharing","PASSIVE",
AM73="Sites strategiques &amp; DataCenter","PASSIVE",
AM73="Exclu","Exclu",
AM73="SAT","ACTIVE",
AM73="SPARE-ISSUE","SPARE-ISSUE",
AM73="Fiber CAmtel","ACTIVE",
AM73="Fiber AOF","ACTIVE",
AM73="Projet OCM (HUAWEI)","PLANNED WORKS",
AM73="Projet OCM (NOKIA)","PLANNED WORKS",
AM73="ACCESS-ISSUE","ACCESS-ISSUE",
AM73="Projet OCM (ZTE, NOKIA, autres projets)","PLANNED WORKS",
AM73="No root CAuse","No root cause",
AM73="ODU HS","ACTIVE",
AM73="IP &amp; VLAN","ACTIVE",
AM73="Warehouse HUAWEI","SPARE-ISSUE",
AM73="SPARE-HS","SPARE-ISSUE",
AM73="Power Telco","ACTIVE", AM73="no impacts","no impacts"
),"")</f>
        <v>PASSIVE</v>
      </c>
      <c r="AO73" s="93" t="s">
        <v>6061</v>
      </c>
      <c r="AP73" s="101" t="str">
        <f t="shared" si="3"/>
        <v>LIT_524</v>
      </c>
      <c r="AR73" s="17" t="s">
        <v>5537</v>
      </c>
      <c r="AS73" s="7" t="s">
        <v>6603</v>
      </c>
      <c r="AT73" s="6"/>
      <c r="AU73" s="7"/>
      <c r="AV73" s="3" t="s">
        <v>6061</v>
      </c>
      <c r="AW73" s="18" t="s">
        <v>5537</v>
      </c>
      <c r="AX73" s="18" t="s">
        <v>5537</v>
      </c>
      <c r="AY73" s="18" t="s">
        <v>5537</v>
      </c>
      <c r="AZ73" s="18" t="s">
        <v>5537</v>
      </c>
      <c r="BA73" s="18" t="s">
        <v>5537</v>
      </c>
      <c r="BB73" s="18" t="s">
        <v>5537</v>
      </c>
      <c r="BC73" s="18" t="s">
        <v>5537</v>
      </c>
      <c r="BD73" s="18" t="s">
        <v>5537</v>
      </c>
      <c r="BE73" s="18" t="s">
        <v>5537</v>
      </c>
      <c r="BF73" s="18" t="s">
        <v>5537</v>
      </c>
      <c r="BG73" s="18" t="s">
        <v>5537</v>
      </c>
      <c r="BH73" s="18" t="s">
        <v>5537</v>
      </c>
      <c r="BI73" s="9" t="s">
        <v>5537</v>
      </c>
      <c r="BJ73" s="14"/>
      <c r="BK73" s="14" t="s">
        <v>5537</v>
      </c>
      <c r="BL73" s="14" t="str">
        <f>_xlfn.XLOOKUP(B73,'[4]cell downs 18042026 17h'!$B:$B,'[4]cell downs 18042026 17h'!$B:$B,"")</f>
        <v/>
      </c>
      <c r="BM73" s="14" t="str">
        <f>_xlfn.XLOOKUP(B73,'[5]Cells Huawei 19042026 15h'!$B:$B,'[5]Cells Huawei 19042026 15h'!$B:$B,"")</f>
        <v/>
      </c>
      <c r="BN73" s="9" t="str">
        <f>_xlfn.XLOOKUP(B73,'[6]cells down 19042026 9H40'!$B:$B,'[6]cells down 19042026 9H40'!$B:$B,"")</f>
        <v/>
      </c>
      <c r="BO73" s="9" t="s">
        <v>849</v>
      </c>
      <c r="BP73" s="9" t="s">
        <v>12</v>
      </c>
      <c r="BQ73" s="115"/>
    </row>
    <row r="74" spans="1:69" s="9" customFormat="1" ht="35.549999999999997" customHeight="1" x14ac:dyDescent="0.3">
      <c r="A74" s="1" t="s">
        <v>543</v>
      </c>
      <c r="B74" s="1" t="s">
        <v>544</v>
      </c>
      <c r="C74" s="3" t="str">
        <f>_xlfn.XLOOKUP(B74,'[1]daily break down'!$D:$D,'[1]daily break down'!$E:$E,"")</f>
        <v>Douala</v>
      </c>
      <c r="D74" s="1" t="s">
        <v>21</v>
      </c>
      <c r="E74" s="1" t="s">
        <v>30</v>
      </c>
      <c r="F74" s="3" t="s">
        <v>31</v>
      </c>
      <c r="G74" s="1" t="s">
        <v>32</v>
      </c>
      <c r="H74" s="34" t="str">
        <f>_xlfn.XLOOKUP(B74,[2]CALCULATION!$B:$B,[2]CALCULATION!$H:$H,"")</f>
        <v>ZTE</v>
      </c>
      <c r="I74" s="28">
        <v>4.6738962940134066</v>
      </c>
      <c r="J74" s="28">
        <v>1.5503676879745911</v>
      </c>
      <c r="K74" s="28">
        <v>1.8062832267509048</v>
      </c>
      <c r="L74" s="28">
        <v>0</v>
      </c>
      <c r="M74" s="28">
        <v>0</v>
      </c>
      <c r="N74" s="28">
        <v>2.7190111947219582</v>
      </c>
      <c r="O74" s="28">
        <v>0</v>
      </c>
      <c r="P74" s="28">
        <v>0</v>
      </c>
      <c r="Q74" s="28">
        <v>2.658960486027286</v>
      </c>
      <c r="R74" s="28">
        <v>0.61766443228805568</v>
      </c>
      <c r="S74" s="94">
        <v>1.2894939974260415</v>
      </c>
      <c r="T74" s="94">
        <f>_xlfn.XLOOKUP(B74,'[3]Nur des jours'!$B:$B,'[3]Nur des jours'!$U:$U,"")</f>
        <v>0</v>
      </c>
      <c r="U74" s="94">
        <v>1.0256240137201693</v>
      </c>
      <c r="V74" s="94">
        <v>0</v>
      </c>
      <c r="W74" s="94">
        <v>0</v>
      </c>
      <c r="X74" s="94">
        <v>4.3321940285304175</v>
      </c>
      <c r="Y74" s="94">
        <v>0</v>
      </c>
      <c r="Z74" s="94">
        <v>4.9744530338181621</v>
      </c>
      <c r="AA74" s="94">
        <v>0.37004220492933043</v>
      </c>
      <c r="AB74" s="94">
        <v>0</v>
      </c>
      <c r="AC74" s="94">
        <f>_xlfn.XLOOKUP(B74,'[3]Nur des jours'!$B:$B,'[3]Nur des jours'!$N:$N,"")</f>
        <v>10.766822759272097</v>
      </c>
      <c r="AD74" s="94">
        <v>10.766822759272097</v>
      </c>
      <c r="AE74" s="94">
        <v>8.5605933439644453</v>
      </c>
      <c r="AF74" s="94">
        <v>7.6313662188765461</v>
      </c>
      <c r="AG74" s="94">
        <v>13.389427338809757</v>
      </c>
      <c r="AH74" s="94">
        <v>10.766822759272097</v>
      </c>
      <c r="AI74" s="49" t="s">
        <v>5559</v>
      </c>
      <c r="AJ74" s="49"/>
      <c r="AK74" s="48" t="str" cm="1">
        <f t="array" ref="AK74">IFERROR(_xlfn.IFS(
AM74="MPR ISSUE","PDH",
AM74="BSS Hardware Issue","BSS",
AM74="Sites strategiques, MLL, Pylone, etc.","ENVTECH",
AM74="AKTIVCO DEFAUT GE &amp; POWER Cabinet","AKTIVCO",
AM74="AKTIVCO Coupure ENEO &amp; Baisse de tension","AKTIVCO GRID ONLY",
AM74="Coupure ENEO &amp; Baisse de tension","IHS GRID ONLY",
AM74="Defaut GE &amp; POWER Cabinet","IHS",
AM74="Sharing","Partners",
AM74="Sites strategiques &amp; DataCenter","SST &amp; DC",
AM74="Exclu","Exclu",
AM74="SAT","SAT",
AM74="SPARE-ISSUE","SPARE-ISSUE",
AM74="Fiber CAmtel","TRANS_FO_CAMTEL",
AM74="Fiber AOF","Fiber AOF",
AM74="Projet OCM (HUAWEI)","TRAVAUX-HUAWEI",
AM74="Projet OCM (NOKIA)","TRAVAUX-NOKIA",
AM74="ACCESS-ISSUE","ACCESS-ISSUE",
AM74="Projet OCM (ZTE, NOKIA, autres projets)","TRAVAUX OCM",
AM74="No root CAuse","No root cause",
AM74="ODU HS","PDH",
AM74="IP &amp; VLAN","PDH",
AM74="Warehouse HUAWEI","SPARE-ISSUE",
AM74="SPARE-HS","SPARE-ISSUE",
AM74="Power Telco","BSS",AM74="no impacts","no impacts"
),"")</f>
        <v>AKTIVCO GRID ONLY</v>
      </c>
      <c r="AL74" s="48" t="str" cm="1">
        <f t="array" ref="AL74">IFERROR(_xlfn.IFS(
AM74="MPR ISSUE","TX ISSUE",
AM74="BSS Hardware Issue","RAN ISSUE",
AM74="Sites strategiques, MLL, Pylone, etc.","ENVTECH",
AM74="AKTIVCO DEFAUT GE &amp; POWER Cabinet","POWER ISSUE",
AM74="AKTIVCO Coupure ENEO &amp; Baisse de tension","POWER ISSUE",
AM74="Coupure ENEO &amp; Baisse de tension","POWER ISSUE",
AM74="Defaut GE &amp; POWER Cabinet","POWER ISSUE",
AM74="Sharing","POWER ISSUE",
AM74="Sites strategiques &amp; DataCenter","POWER ISSUE",
AM74="Exclu","Exclu",
AM74="SAT","TX ISSUE",
AM74="SPARE-ISSUE","SPARE-ISSUE",
AM74="Fiber CAmtel","TX ISSUE",
AM74="Fiber AOF","TX ISSUE",
AM74="Projet OCM (HUAWEI)","TRAVAUX-HUAWEI",
AM74="Projet OCM (NOKIA)","TRAVAUX -NOKIA",
AM74="ACCESS-ISSUE","ACCESS-ISSUE",
AM74="Projet OCM (ZTE, NOKIA, autres projets)","TRAVAUX OCM",
AM74="No root CAuse","No root cause",
AM74="ODU HS","TX ISSUE",
AM74="IP &amp; VLAN","TX ISSUE",
AM74="Warehouse HUAWEI","SPARE-ISSUE",
AM74="SPARE-HS","SPARE-ISSUE",
AM74="Power Telco","RAN ISSUE",AM74="no impacts","no impacts"
),"")</f>
        <v>POWER ISSUE</v>
      </c>
      <c r="AM74" s="67" t="s">
        <v>5327</v>
      </c>
      <c r="AN74" s="48" t="str" cm="1">
        <f t="array" ref="AN74">IFERROR(_xlfn.IFS(
AM74="MPR ISSUE","ACTIVE",
AM74="BSS Hardware Issue","ACTIVE",
AM74="Sites strategiques, MLL, Pylone, etc.","PASSIVE",
AM74="AKTIVCO DEFAUT GE &amp; POWER Cabinet","PASSIVE",
AM74="AKTIVCO Coupure ENEO &amp; Baisse de tension","PASSIVE",
AM74="Coupure ENEO &amp; Baisse de tension","PASSIVE",
AM74="Defaut GE &amp; POWER Cabinet","PASSIVE",
AM74="Sharing","PASSIVE",
AM74="Sites strategiques &amp; DataCenter","PASSIVE",
AM74="Exclu","Exclu",
AM74="SAT","ACTIVE",
AM74="SPARE-ISSUE","SPARE-ISSUE",
AM74="Fiber CAmtel","ACTIVE",
AM74="Fiber AOF","ACTIVE",
AM74="Projet OCM (HUAWEI)","PLANNED WORKS",
AM74="Projet OCM (NOKIA)","PLANNED WORKS",
AM74="ACCESS-ISSUE","ACCESS-ISSUE",
AM74="Projet OCM (ZTE, NOKIA, autres projets)","PLANNED WORKS",
AM74="No root CAuse","No root cause",
AM74="ODU HS","ACTIVE",
AM74="IP &amp; VLAN","ACTIVE",
AM74="Warehouse HUAWEI","SPARE-ISSUE",
AM74="SPARE-HS","SPARE-ISSUE",
AM74="Power Telco","ACTIVE", AM74="no impacts","no impacts"
),"")</f>
        <v>PASSIVE</v>
      </c>
      <c r="AO74" s="93" t="s">
        <v>6127</v>
      </c>
      <c r="AP74" s="101" t="str">
        <f t="shared" si="3"/>
        <v>LIT_645</v>
      </c>
      <c r="AR74" s="17" t="s">
        <v>5537</v>
      </c>
      <c r="AS74" s="7" t="s">
        <v>6597</v>
      </c>
      <c r="AT74" s="6"/>
      <c r="AU74" s="7"/>
      <c r="AV74" s="3" t="s">
        <v>5537</v>
      </c>
      <c r="AW74" s="18" t="s">
        <v>5537</v>
      </c>
      <c r="AX74" s="18" t="s">
        <v>5537</v>
      </c>
      <c r="AY74" s="18" t="s">
        <v>5537</v>
      </c>
      <c r="AZ74" s="18" t="s">
        <v>5537</v>
      </c>
      <c r="BA74" s="18" t="s">
        <v>5537</v>
      </c>
      <c r="BB74" s="18" t="s">
        <v>5537</v>
      </c>
      <c r="BC74" s="18" t="s">
        <v>5537</v>
      </c>
      <c r="BD74" s="18" t="s">
        <v>5537</v>
      </c>
      <c r="BE74" s="18" t="s">
        <v>5537</v>
      </c>
      <c r="BF74" s="18" t="s">
        <v>5537</v>
      </c>
      <c r="BG74" s="18" t="s">
        <v>5537</v>
      </c>
      <c r="BH74" s="18" t="s">
        <v>5537</v>
      </c>
      <c r="BI74" s="9" t="s">
        <v>6127</v>
      </c>
      <c r="BJ74" s="14"/>
      <c r="BK74" s="14" t="s">
        <v>5537</v>
      </c>
      <c r="BL74" s="14" t="str">
        <f>_xlfn.XLOOKUP(B74,'[4]cell downs 18042026 17h'!$B:$B,'[4]cell downs 18042026 17h'!$B:$B,"")</f>
        <v/>
      </c>
      <c r="BM74" s="14" t="str">
        <f>_xlfn.XLOOKUP(B74,'[5]Cells Huawei 19042026 15h'!$B:$B,'[5]Cells Huawei 19042026 15h'!$B:$B,"")</f>
        <v/>
      </c>
      <c r="BN74" s="9" t="str">
        <f>_xlfn.XLOOKUP(B74,'[6]cells down 19042026 9H40'!$B:$B,'[6]cells down 19042026 9H40'!$B:$B,"")</f>
        <v/>
      </c>
      <c r="BO74" s="9" t="s">
        <v>5537</v>
      </c>
      <c r="BP74" s="9" t="s">
        <v>5537</v>
      </c>
      <c r="BQ74" s="115"/>
    </row>
    <row r="75" spans="1:69" s="9" customFormat="1" ht="29.55" customHeight="1" x14ac:dyDescent="0.3">
      <c r="A75" s="1" t="s">
        <v>503</v>
      </c>
      <c r="B75" s="8" t="s">
        <v>504</v>
      </c>
      <c r="C75" s="3" t="str">
        <f>_xlfn.XLOOKUP(B75,'[1]daily break down'!$D:$D,'[1]daily break down'!$E:$E,"")</f>
        <v>CENTRE</v>
      </c>
      <c r="D75" s="1" t="s">
        <v>11</v>
      </c>
      <c r="E75" s="1" t="s">
        <v>12</v>
      </c>
      <c r="F75" s="3" t="s">
        <v>37</v>
      </c>
      <c r="G75" s="1" t="s">
        <v>505</v>
      </c>
      <c r="H75" s="34" t="str">
        <f>_xlfn.XLOOKUP(B75,[2]CALCULATION!$B:$B,[2]CALCULATION!$H:$H,"")</f>
        <v>ZTE</v>
      </c>
      <c r="I75" s="28">
        <v>0.16272725456792039</v>
      </c>
      <c r="J75" s="28">
        <v>5.5431423410466099E-2</v>
      </c>
      <c r="K75" s="28">
        <v>0.25447089743260459</v>
      </c>
      <c r="L75" s="28">
        <v>0</v>
      </c>
      <c r="M75" s="28">
        <v>9.9965613969003803E-2</v>
      </c>
      <c r="N75" s="28">
        <v>1.4759062359994628</v>
      </c>
      <c r="O75" s="28">
        <v>0.12819854294544125</v>
      </c>
      <c r="P75" s="28">
        <v>1.974236159265822</v>
      </c>
      <c r="Q75" s="28">
        <v>6.807988260238047</v>
      </c>
      <c r="R75" s="28">
        <v>0.5335898730998504</v>
      </c>
      <c r="S75" s="94">
        <v>1.7531525284433831</v>
      </c>
      <c r="T75" s="94">
        <f>_xlfn.XLOOKUP(B75,'[3]Nur des jours'!$B:$B,'[3]Nur des jours'!$U:$U,"")</f>
        <v>0</v>
      </c>
      <c r="U75" s="94">
        <v>2.3459726966353061</v>
      </c>
      <c r="V75" s="94">
        <v>8.4181569658108524E-2</v>
      </c>
      <c r="W75" s="94">
        <v>0</v>
      </c>
      <c r="X75" s="94">
        <v>1.6504403124134996</v>
      </c>
      <c r="Y75" s="94">
        <v>2.0295427371280668</v>
      </c>
      <c r="Z75" s="94">
        <v>1.4622980712432903</v>
      </c>
      <c r="AA75" s="94">
        <v>0</v>
      </c>
      <c r="AB75" s="94">
        <v>0.11152274471867687</v>
      </c>
      <c r="AC75" s="94">
        <f>_xlfn.XLOOKUP(B75,'[3]Nur des jours'!$B:$B,'[3]Nur des jours'!$N:$N,"")</f>
        <v>10.690613469621868</v>
      </c>
      <c r="AD75" s="94">
        <v>10.690613469621868</v>
      </c>
      <c r="AE75" s="94">
        <v>10.227075165161924</v>
      </c>
      <c r="AF75" s="94">
        <v>8.7046217244509734</v>
      </c>
      <c r="AG75" s="94">
        <v>12.096039438173474</v>
      </c>
      <c r="AH75" s="94">
        <v>10.690613469621868</v>
      </c>
      <c r="AI75" s="49" t="s">
        <v>5559</v>
      </c>
      <c r="AJ75" s="49"/>
      <c r="AK75" s="48" t="str" cm="1">
        <f t="array" ref="AK75">IFERROR(_xlfn.IFS(
AM75="MPR ISSUE","PDH",
AM75="BSS Hardware Issue","BSS",
AM75="Sites strategiques, MLL, Pylone, etc.","ENVTECH",
AM75="AKTIVCO DEFAUT GE &amp; POWER Cabinet","AKTIVCO",
AM75="AKTIVCO Coupure ENEO &amp; Baisse de tension","AKTIVCO GRID ONLY",
AM75="Coupure ENEO &amp; Baisse de tension","IHS GRID ONLY",
AM75="Defaut GE &amp; POWER Cabinet","IHS",
AM75="Sharing","Partners",
AM75="Sites strategiques &amp; DataCenter","SST &amp; DC",
AM75="Exclu","Exclu",
AM75="SAT","SAT",
AM75="SPARE-ISSUE","SPARE-ISSUE",
AM75="Fiber CAmtel","TRANS_FO_CAMTEL",
AM75="Fiber AOF","Fiber AOF",
AM75="Projet OCM (HUAWEI)","TRAVAUX-HUAWEI",
AM75="Projet OCM (NOKIA)","TRAVAUX-NOKIA",
AM75="ACCESS-ISSUE","ACCESS-ISSUE",
AM75="Projet OCM (ZTE, NOKIA, autres projets)","TRAVAUX OCM",
AM75="No root CAuse","No root cause",
AM75="ODU HS","PDH",
AM75="IP &amp; VLAN","PDH",
AM75="Warehouse HUAWEI","SPARE-ISSUE",
AM75="SPARE-HS","SPARE-ISSUE",
AM75="Power Telco","BSS",AM75="no impacts","no impacts"
),"")</f>
        <v>Partners</v>
      </c>
      <c r="AL75" s="48" t="str" cm="1">
        <f t="array" ref="AL75">IFERROR(_xlfn.IFS(
AM75="MPR ISSUE","TX ISSUE",
AM75="BSS Hardware Issue","RAN ISSUE",
AM75="Sites strategiques, MLL, Pylone, etc.","ENVTECH",
AM75="AKTIVCO DEFAUT GE &amp; POWER Cabinet","POWER ISSUE",
AM75="AKTIVCO Coupure ENEO &amp; Baisse de tension","POWER ISSUE",
AM75="Coupure ENEO &amp; Baisse de tension","POWER ISSUE",
AM75="Defaut GE &amp; POWER Cabinet","POWER ISSUE",
AM75="Sharing","POWER ISSUE",
AM75="Sites strategiques &amp; DataCenter","POWER ISSUE",
AM75="Exclu","Exclu",
AM75="SAT","TX ISSUE",
AM75="SPARE-ISSUE","SPARE-ISSUE",
AM75="Fiber CAmtel","TX ISSUE",
AM75="Fiber AOF","TX ISSUE",
AM75="Projet OCM (HUAWEI)","TRAVAUX-HUAWEI",
AM75="Projet OCM (NOKIA)","TRAVAUX -NOKIA",
AM75="ACCESS-ISSUE","ACCESS-ISSUE",
AM75="Projet OCM (ZTE, NOKIA, autres projets)","TRAVAUX OCM",
AM75="No root CAuse","No root cause",
AM75="ODU HS","TX ISSUE",
AM75="IP &amp; VLAN","TX ISSUE",
AM75="Warehouse HUAWEI","SPARE-ISSUE",
AM75="SPARE-HS","SPARE-ISSUE",
AM75="Power Telco","RAN ISSUE",AM75="no impacts","no impacts"
),"")</f>
        <v>POWER ISSUE</v>
      </c>
      <c r="AM75" s="67" t="s">
        <v>5331</v>
      </c>
      <c r="AN75" s="48" t="str" cm="1">
        <f t="array" ref="AN75">IFERROR(_xlfn.IFS(
AM75="MPR ISSUE","ACTIVE",
AM75="BSS Hardware Issue","ACTIVE",
AM75="Sites strategiques, MLL, Pylone, etc.","PASSIVE",
AM75="AKTIVCO DEFAUT GE &amp; POWER Cabinet","PASSIVE",
AM75="AKTIVCO Coupure ENEO &amp; Baisse de tension","PASSIVE",
AM75="Coupure ENEO &amp; Baisse de tension","PASSIVE",
AM75="Defaut GE &amp; POWER Cabinet","PASSIVE",
AM75="Sharing","PASSIVE",
AM75="Sites strategiques &amp; DataCenter","PASSIVE",
AM75="Exclu","Exclu",
AM75="SAT","ACTIVE",
AM75="SPARE-ISSUE","SPARE-ISSUE",
AM75="Fiber CAmtel","ACTIVE",
AM75="Fiber AOF","ACTIVE",
AM75="Projet OCM (HUAWEI)","PLANNED WORKS",
AM75="Projet OCM (NOKIA)","PLANNED WORKS",
AM75="ACCESS-ISSUE","ACCESS-ISSUE",
AM75="Projet OCM (ZTE, NOKIA, autres projets)","PLANNED WORKS",
AM75="No root CAuse","No root cause",
AM75="ODU HS","ACTIVE",
AM75="IP &amp; VLAN","ACTIVE",
AM75="Warehouse HUAWEI","SPARE-ISSUE",
AM75="SPARE-HS","SPARE-ISSUE",
AM75="Power Telco","ACTIVE", AM75="no impacts","no impacts"
),"")</f>
        <v>PASSIVE</v>
      </c>
      <c r="AO75" s="93" t="s">
        <v>6115</v>
      </c>
      <c r="AP75" s="127" t="str">
        <f>IFERROR(MID(AQ75, SEARCH("CTR_", AQ75), 7), IFERROR(MID(AQ75, SEARCH("SUO_", AQ75), 7), IFERROR(MID(AQ75, SEARCH("SUD_", AQ75), 7), IFERROR(MID(AQ75, SEARCH("NRO_", AQ75), 7), IFERROR(MID(AQ75, SEARCH("ADM_", AQ75), 7), IFERROR(MID(AQ75, SEARCH("NRD_", AQ75), 7), IFERROR(MID(AQ75, SEARCH("EXN_", AQ75), 7), IFERROR(MID(AQ75, SEARCH("LIT_", AQ75), 7), IFERROR(MID(AQ75, SEARCH("EST_", AQ75), 7), MID(AQ75, SEARCH("OST_",AQ75), 7))))))))))</f>
        <v>CTR_837</v>
      </c>
      <c r="AQ75" s="9" t="s">
        <v>6526</v>
      </c>
      <c r="AR75" s="17" t="s">
        <v>5537</v>
      </c>
      <c r="AS75" s="7" t="s">
        <v>6630</v>
      </c>
      <c r="AT75" s="6"/>
      <c r="AU75" s="7"/>
      <c r="AV75" s="3" t="s">
        <v>5537</v>
      </c>
      <c r="AW75" s="18" t="s">
        <v>5537</v>
      </c>
      <c r="AX75" s="18" t="s">
        <v>5537</v>
      </c>
      <c r="AY75" s="18" t="s">
        <v>5537</v>
      </c>
      <c r="AZ75" s="18" t="s">
        <v>5537</v>
      </c>
      <c r="BA75" s="18" t="s">
        <v>5537</v>
      </c>
      <c r="BB75" s="18" t="s">
        <v>5537</v>
      </c>
      <c r="BC75" s="18" t="s">
        <v>5537</v>
      </c>
      <c r="BD75" s="18" t="s">
        <v>5537</v>
      </c>
      <c r="BE75" s="18" t="s">
        <v>5537</v>
      </c>
      <c r="BF75" s="18" t="s">
        <v>5537</v>
      </c>
      <c r="BG75" s="18" t="s">
        <v>6116</v>
      </c>
      <c r="BH75" s="18" t="s">
        <v>5537</v>
      </c>
      <c r="BI75" s="9" t="s">
        <v>6117</v>
      </c>
      <c r="BJ75" s="14"/>
      <c r="BK75" s="14" t="s">
        <v>5537</v>
      </c>
      <c r="BL75" s="14" t="str">
        <f>_xlfn.XLOOKUP(B75,'[4]cell downs 18042026 17h'!$B:$B,'[4]cell downs 18042026 17h'!$B:$B,"")</f>
        <v/>
      </c>
      <c r="BM75" s="14" t="str">
        <f>_xlfn.XLOOKUP(B75,'[5]Cells Huawei 19042026 15h'!$B:$B,'[5]Cells Huawei 19042026 15h'!$B:$B,"")</f>
        <v/>
      </c>
      <c r="BN75" s="9" t="str">
        <f>_xlfn.XLOOKUP(B75,'[6]cells down 19042026 9H40'!$B:$B,'[6]cells down 19042026 9H40'!$B:$B,"")</f>
        <v/>
      </c>
      <c r="BO75" s="9" t="s">
        <v>504</v>
      </c>
      <c r="BP75" s="9" t="s">
        <v>5537</v>
      </c>
      <c r="BQ75" s="115"/>
    </row>
    <row r="76" spans="1:69" s="9" customFormat="1" x14ac:dyDescent="0.3">
      <c r="A76" s="1" t="s">
        <v>1621</v>
      </c>
      <c r="B76" s="88" t="s">
        <v>1622</v>
      </c>
      <c r="C76" s="3" t="str">
        <f>_xlfn.XLOOKUP(B76,'[1]daily break down'!$D:$D,'[1]daily break down'!$E:$E,"")</f>
        <v>Douala</v>
      </c>
      <c r="D76" s="1" t="s">
        <v>11</v>
      </c>
      <c r="E76" s="1" t="s">
        <v>145</v>
      </c>
      <c r="F76" s="3" t="s">
        <v>31</v>
      </c>
      <c r="G76" s="1" t="s">
        <v>32</v>
      </c>
      <c r="H76" s="34" t="str">
        <f>_xlfn.XLOOKUP(B76,[2]CALCULATION!$B:$B,[2]CALCULATION!$H:$H,"")</f>
        <v>ZTE</v>
      </c>
      <c r="I76" s="28">
        <v>0</v>
      </c>
      <c r="J76" s="28">
        <v>0</v>
      </c>
      <c r="K76" s="28">
        <v>4.214464676557288</v>
      </c>
      <c r="L76" s="28">
        <v>0</v>
      </c>
      <c r="M76" s="28">
        <v>0</v>
      </c>
      <c r="N76" s="28">
        <v>0</v>
      </c>
      <c r="O76" s="28">
        <v>0</v>
      </c>
      <c r="P76" s="28">
        <v>0</v>
      </c>
      <c r="Q76" s="28">
        <v>1.117831368621107</v>
      </c>
      <c r="R76" s="28">
        <v>0</v>
      </c>
      <c r="S76" s="94">
        <v>0</v>
      </c>
      <c r="T76" s="94">
        <f>_xlfn.XLOOKUP(B76,'[3]Nur des jours'!$B:$B,'[3]Nur des jours'!$U:$U,"")</f>
        <v>1.7347645626981478</v>
      </c>
      <c r="U76" s="94">
        <v>0</v>
      </c>
      <c r="V76" s="94">
        <v>0</v>
      </c>
      <c r="W76" s="94">
        <v>1.7347645626981478</v>
      </c>
      <c r="X76" s="94">
        <v>10.084809364414882</v>
      </c>
      <c r="Y76" s="94">
        <v>0</v>
      </c>
      <c r="Z76" s="94">
        <v>0</v>
      </c>
      <c r="AA76" s="94">
        <v>0</v>
      </c>
      <c r="AB76" s="94">
        <v>5.9709166944893886</v>
      </c>
      <c r="AC76" s="94">
        <f>_xlfn.XLOOKUP(B76,'[3]Nur des jours'!$B:$B,'[3]Nur des jours'!$N:$N,"")</f>
        <v>10.629349975601613</v>
      </c>
      <c r="AD76" s="94">
        <v>10.629349975601613</v>
      </c>
      <c r="AE76" s="94">
        <v>5.7099764596797078</v>
      </c>
      <c r="AF76" s="94">
        <v>4.9867439504132793</v>
      </c>
      <c r="AG76" s="94">
        <v>15.608891646803119</v>
      </c>
      <c r="AH76" s="94">
        <v>10.629349975601613</v>
      </c>
      <c r="AI76" s="49" t="s">
        <v>5559</v>
      </c>
      <c r="AJ76" s="49"/>
      <c r="AK76" s="48" t="str" cm="1">
        <f t="array" ref="AK76">IFERROR(_xlfn.IFS(
AM76="MPR ISSUE","PDH",
AM76="BSS Hardware Issue","BSS",
AM76="Sites strategiques, MLL, Pylone, etc.","ENVTECH",
AM76="AKTIVCO DEFAUT GE &amp; POWER Cabinet","AKTIVCO",
AM76="AKTIVCO Coupure ENEO &amp; Baisse de tension","AKTIVCO GRID ONLY",
AM76="Coupure ENEO &amp; Baisse de tension","IHS GRID ONLY",
AM76="Defaut GE &amp; POWER Cabinet","IHS",
AM76="Sharing","Partners",
AM76="Sites strategiques &amp; DataCenter","SST &amp; DC",
AM76="Exclu","Exclu",
AM76="SAT","SAT",
AM76="SPARE-ISSUE","SPARE-ISSUE",
AM76="Fiber CAmtel","TRANS_FO_CAMTEL",
AM76="Fiber AOF","Fiber AOF",
AM76="Projet OCM (HUAWEI)","TRAVAUX-HUAWEI",
AM76="Projet OCM (NOKIA)","TRAVAUX-NOKIA",
AM76="ACCESS-ISSUE","ACCESS-ISSUE",
AM76="Projet OCM (ZTE, NOKIA, autres projets)","TRAVAUX OCM",
AM76="No root CAuse","No root cause",
AM76="ODU HS","PDH",
AM76="IP &amp; VLAN","PDH",
AM76="Warehouse HUAWEI","SPARE-ISSUE",
AM76="SPARE-HS","SPARE-ISSUE",
AM76="Power Telco","BSS",AM76="no impacts","no impacts"
),"")</f>
        <v>IHS GRID ONLY</v>
      </c>
      <c r="AL76" s="48" t="str" cm="1">
        <f t="array" ref="AL76">IFERROR(_xlfn.IFS(
AM76="MPR ISSUE","TX ISSUE",
AM76="BSS Hardware Issue","RAN ISSUE",
AM76="Sites strategiques, MLL, Pylone, etc.","ENVTECH",
AM76="AKTIVCO DEFAUT GE &amp; POWER Cabinet","POWER ISSUE",
AM76="AKTIVCO Coupure ENEO &amp; Baisse de tension","POWER ISSUE",
AM76="Coupure ENEO &amp; Baisse de tension","POWER ISSUE",
AM76="Defaut GE &amp; POWER Cabinet","POWER ISSUE",
AM76="Sharing","POWER ISSUE",
AM76="Sites strategiques &amp; DataCenter","POWER ISSUE",
AM76="Exclu","Exclu",
AM76="SAT","TX ISSUE",
AM76="SPARE-ISSUE","SPARE-ISSUE",
AM76="Fiber CAmtel","TX ISSUE",
AM76="Fiber AOF","TX ISSUE",
AM76="Projet OCM (HUAWEI)","TRAVAUX-HUAWEI",
AM76="Projet OCM (NOKIA)","TRAVAUX -NOKIA",
AM76="ACCESS-ISSUE","ACCESS-ISSUE",
AM76="Projet OCM (ZTE, NOKIA, autres projets)","TRAVAUX OCM",
AM76="No root CAuse","No root cause",
AM76="ODU HS","TX ISSUE",
AM76="IP &amp; VLAN","TX ISSUE",
AM76="Warehouse HUAWEI","SPARE-ISSUE",
AM76="SPARE-HS","SPARE-ISSUE",
AM76="Power Telco","RAN ISSUE",AM76="no impacts","no impacts"
),"")</f>
        <v>POWER ISSUE</v>
      </c>
      <c r="AM76" s="67" t="s">
        <v>5329</v>
      </c>
      <c r="AN76" s="48" t="str" cm="1">
        <f t="array" ref="AN76">IFERROR(_xlfn.IFS(
AM76="MPR ISSUE","ACTIVE",
AM76="BSS Hardware Issue","ACTIVE",
AM76="Sites strategiques, MLL, Pylone, etc.","PASSIVE",
AM76="AKTIVCO DEFAUT GE &amp; POWER Cabinet","PASSIVE",
AM76="AKTIVCO Coupure ENEO &amp; Baisse de tension","PASSIVE",
AM76="Coupure ENEO &amp; Baisse de tension","PASSIVE",
AM76="Defaut GE &amp; POWER Cabinet","PASSIVE",
AM76="Sharing","PASSIVE",
AM76="Sites strategiques &amp; DataCenter","PASSIVE",
AM76="Exclu","Exclu",
AM76="SAT","ACTIVE",
AM76="SPARE-ISSUE","SPARE-ISSUE",
AM76="Fiber CAmtel","ACTIVE",
AM76="Fiber AOF","ACTIVE",
AM76="Projet OCM (HUAWEI)","PLANNED WORKS",
AM76="Projet OCM (NOKIA)","PLANNED WORKS",
AM76="ACCESS-ISSUE","ACCESS-ISSUE",
AM76="Projet OCM (ZTE, NOKIA, autres projets)","PLANNED WORKS",
AM76="No root CAuse","No root cause",
AM76="ODU HS","ACTIVE",
AM76="IP &amp; VLAN","ACTIVE",
AM76="Warehouse HUAWEI","SPARE-ISSUE",
AM76="SPARE-HS","SPARE-ISSUE",
AM76="Power Telco","ACTIVE", AM76="no impacts","no impacts"
),"")</f>
        <v>PASSIVE</v>
      </c>
      <c r="AO76" s="93" t="s">
        <v>6284</v>
      </c>
      <c r="AP76" s="101" t="str">
        <f t="shared" ref="AP76:AP107" si="4">B76</f>
        <v>LIT_381</v>
      </c>
      <c r="AR76" s="17" t="s">
        <v>5537</v>
      </c>
      <c r="AS76" s="7" t="s">
        <v>6631</v>
      </c>
      <c r="AT76" s="6"/>
      <c r="AU76" s="7"/>
      <c r="AV76" s="3" t="s">
        <v>6285</v>
      </c>
      <c r="AW76" s="18" t="s">
        <v>5537</v>
      </c>
      <c r="AX76" s="18" t="s">
        <v>5537</v>
      </c>
      <c r="AY76" s="18" t="s">
        <v>5537</v>
      </c>
      <c r="AZ76" s="18" t="s">
        <v>5537</v>
      </c>
      <c r="BA76" s="18" t="s">
        <v>5537</v>
      </c>
      <c r="BB76" s="18" t="s">
        <v>5537</v>
      </c>
      <c r="BC76" s="18" t="s">
        <v>5537</v>
      </c>
      <c r="BD76" s="18" t="s">
        <v>5537</v>
      </c>
      <c r="BE76" s="18" t="s">
        <v>5537</v>
      </c>
      <c r="BF76" s="18" t="s">
        <v>5537</v>
      </c>
      <c r="BG76" s="18" t="s">
        <v>6286</v>
      </c>
      <c r="BH76" s="18" t="s">
        <v>5537</v>
      </c>
      <c r="BI76" s="9" t="s">
        <v>6287</v>
      </c>
      <c r="BJ76" s="14"/>
      <c r="BK76" s="14" t="s">
        <v>5537</v>
      </c>
      <c r="BL76" s="14" t="str">
        <f>_xlfn.XLOOKUP(B76,'[4]cell downs 18042026 17h'!$B:$B,'[4]cell downs 18042026 17h'!$B:$B,"")</f>
        <v/>
      </c>
      <c r="BM76" s="14" t="str">
        <f>_xlfn.XLOOKUP(B76,'[5]Cells Huawei 19042026 15h'!$B:$B,'[5]Cells Huawei 19042026 15h'!$B:$B,"")</f>
        <v/>
      </c>
      <c r="BN76" s="9" t="str">
        <f>_xlfn.XLOOKUP(B76,'[6]cells down 19042026 9H40'!$B:$B,'[6]cells down 19042026 9H40'!$B:$B,"")</f>
        <v/>
      </c>
      <c r="BO76" s="9" t="s">
        <v>1622</v>
      </c>
      <c r="BP76" s="9" t="s">
        <v>12</v>
      </c>
      <c r="BQ76" s="115"/>
    </row>
    <row r="77" spans="1:69" s="9" customFormat="1" x14ac:dyDescent="0.3">
      <c r="A77" s="1" t="s">
        <v>392</v>
      </c>
      <c r="B77" s="1" t="s">
        <v>393</v>
      </c>
      <c r="C77" s="3" t="str">
        <f>_xlfn.XLOOKUP(B77,'[1]daily break down'!$D:$D,'[1]daily break down'!$E:$E,"")</f>
        <v>NORD-OUEST</v>
      </c>
      <c r="D77" s="1" t="s">
        <v>11</v>
      </c>
      <c r="E77" s="1" t="s">
        <v>12</v>
      </c>
      <c r="F77" s="3" t="s">
        <v>102</v>
      </c>
      <c r="G77" s="1" t="s">
        <v>392</v>
      </c>
      <c r="H77" s="33" t="str">
        <f>_xlfn.XLOOKUP(B77,[2]CALCULATION!$B:$B,[2]CALCULATION!$H:$H,"")</f>
        <v>NOKIA</v>
      </c>
      <c r="I77" s="28">
        <v>4.6736211192291091</v>
      </c>
      <c r="J77" s="28">
        <v>6.5919781292260078</v>
      </c>
      <c r="K77" s="28">
        <v>16.29830935505376</v>
      </c>
      <c r="L77" s="28">
        <v>4.6735670126149351</v>
      </c>
      <c r="M77" s="28">
        <v>4.6735129060007585</v>
      </c>
      <c r="N77" s="28">
        <v>4.6736211192291091</v>
      </c>
      <c r="O77" s="28">
        <v>4.6735129060007585</v>
      </c>
      <c r="P77" s="28">
        <v>6.6716553003860462</v>
      </c>
      <c r="Q77" s="28">
        <v>4.6798443588034342</v>
      </c>
      <c r="R77" s="28">
        <v>5.3655007513508242</v>
      </c>
      <c r="S77" s="94">
        <v>4.7597135995885358</v>
      </c>
      <c r="T77" s="94">
        <f>_xlfn.XLOOKUP(B77,'[3]Nur des jours'!$B:$B,'[3]Nur des jours'!$U:$U,"")</f>
        <v>4.6215681742301671</v>
      </c>
      <c r="U77" s="94">
        <v>4.6735670126149351</v>
      </c>
      <c r="V77" s="94">
        <v>4.6214611637602614</v>
      </c>
      <c r="W77" s="94">
        <v>4.6215681742301671</v>
      </c>
      <c r="X77" s="94">
        <v>4.6215146689952142</v>
      </c>
      <c r="Y77" s="94">
        <v>4.6216216794651199</v>
      </c>
      <c r="Z77" s="94">
        <v>4.621675184700071</v>
      </c>
      <c r="AA77" s="94">
        <v>4.621675184700071</v>
      </c>
      <c r="AB77" s="94">
        <v>4.621675184700071</v>
      </c>
      <c r="AC77" s="94">
        <f>_xlfn.XLOOKUP(B77,'[3]Nur des jours'!$B:$B,'[3]Nur des jours'!$N:$N,"")</f>
        <v>10.555708937229085</v>
      </c>
      <c r="AD77" s="94">
        <v>10.555708937229085</v>
      </c>
      <c r="AE77" s="94">
        <v>42.704424101451181</v>
      </c>
      <c r="AF77" s="94">
        <v>13.277831328988036</v>
      </c>
      <c r="AG77" s="94">
        <v>0</v>
      </c>
      <c r="AH77" s="94">
        <v>10.555708937229085</v>
      </c>
      <c r="AI77" s="49" t="s">
        <v>5559</v>
      </c>
      <c r="AJ77" s="49"/>
      <c r="AK77" s="48" t="str" cm="1">
        <f t="array" ref="AK77">IFERROR(_xlfn.IFS(
AM77="MPR ISSUE","PDH",
AM77="BSS Hardware Issue","BSS",
AM77="Sites strategiques, MLL, Pylone, etc.","ENVTECH",
AM77="AKTIVCO DEFAUT GE &amp; POWER Cabinet","AKTIVCO",
AM77="AKTIVCO Coupure ENEO &amp; Baisse de tension","AKTIVCO GRID ONLY",
AM77="Coupure ENEO &amp; Baisse de tension","IHS GRID ONLY",
AM77="Defaut GE &amp; POWER Cabinet","IHS",
AM77="Sharing","Partners",
AM77="Sites strategiques &amp; DataCenter","SST &amp; DC",
AM77="Exclu","Exclu",
AM77="SAT","SAT",
AM77="SPARE-ISSUE","SPARE-ISSUE",
AM77="Fiber CAmtel","TRANS_FO_CAMTEL",
AM77="Fiber AOF","Fiber AOF",
AM77="Projet OCM (HUAWEI)","TRAVAUX-HUAWEI",
AM77="Projet OCM (NOKIA)","TRAVAUX-NOKIA",
AM77="ACCESS-ISSUE","ACCESS-ISSUE",
AM77="Projet OCM (ZTE, NOKIA, autres projets)","TRAVAUX OCM",
AM77="No root CAuse","No root cause",
AM77="ODU HS","PDH",
AM77="IP &amp; VLAN","PDH",
AM77="Warehouse HUAWEI","SPARE-ISSUE",
AM77="SPARE-HS","SPARE-ISSUE",
AM77="Power Telco","BSS",AM77="no impacts","no impacts"
),"")</f>
        <v>IHS</v>
      </c>
      <c r="AL77" s="48" t="str" cm="1">
        <f t="array" ref="AL77">IFERROR(_xlfn.IFS(
AM77="MPR ISSUE","TX ISSUE",
AM77="BSS Hardware Issue","RAN ISSUE",
AM77="Sites strategiques, MLL, Pylone, etc.","ENVTECH",
AM77="AKTIVCO DEFAUT GE &amp; POWER Cabinet","POWER ISSUE",
AM77="AKTIVCO Coupure ENEO &amp; Baisse de tension","POWER ISSUE",
AM77="Coupure ENEO &amp; Baisse de tension","POWER ISSUE",
AM77="Defaut GE &amp; POWER Cabinet","POWER ISSUE",
AM77="Sharing","POWER ISSUE",
AM77="Sites strategiques &amp; DataCenter","POWER ISSUE",
AM77="Exclu","Exclu",
AM77="SAT","TX ISSUE",
AM77="SPARE-ISSUE","SPARE-ISSUE",
AM77="Fiber CAmtel","TX ISSUE",
AM77="Fiber AOF","TX ISSUE",
AM77="Projet OCM (HUAWEI)","TRAVAUX-HUAWEI",
AM77="Projet OCM (NOKIA)","TRAVAUX -NOKIA",
AM77="ACCESS-ISSUE","ACCESS-ISSUE",
AM77="Projet OCM (ZTE, NOKIA, autres projets)","TRAVAUX OCM",
AM77="No root CAuse","No root cause",
AM77="ODU HS","TX ISSUE",
AM77="IP &amp; VLAN","TX ISSUE",
AM77="Warehouse HUAWEI","SPARE-ISSUE",
AM77="SPARE-HS","SPARE-ISSUE",
AM77="Power Telco","RAN ISSUE",AM77="no impacts","no impacts"
),"")</f>
        <v>POWER ISSUE</v>
      </c>
      <c r="AM77" s="67" t="s">
        <v>5330</v>
      </c>
      <c r="AN77" s="48" t="str" cm="1">
        <f t="array" ref="AN77">IFERROR(_xlfn.IFS(
AM77="MPR ISSUE","ACTIVE",
AM77="BSS Hardware Issue","ACTIVE",
AM77="Sites strategiques, MLL, Pylone, etc.","PASSIVE",
AM77="AKTIVCO DEFAUT GE &amp; POWER Cabinet","PASSIVE",
AM77="AKTIVCO Coupure ENEO &amp; Baisse de tension","PASSIVE",
AM77="Coupure ENEO &amp; Baisse de tension","PASSIVE",
AM77="Defaut GE &amp; POWER Cabinet","PASSIVE",
AM77="Sharing","PASSIVE",
AM77="Sites strategiques &amp; DataCenter","PASSIVE",
AM77="Exclu","Exclu",
AM77="SAT","ACTIVE",
AM77="SPARE-ISSUE","SPARE-ISSUE",
AM77="Fiber CAmtel","ACTIVE",
AM77="Fiber AOF","ACTIVE",
AM77="Projet OCM (HUAWEI)","PLANNED WORKS",
AM77="Projet OCM (NOKIA)","PLANNED WORKS",
AM77="ACCESS-ISSUE","ACCESS-ISSUE",
AM77="Projet OCM (ZTE, NOKIA, autres projets)","PLANNED WORKS",
AM77="No root CAuse","No root cause",
AM77="ODU HS","ACTIVE",
AM77="IP &amp; VLAN","ACTIVE",
AM77="Warehouse HUAWEI","SPARE-ISSUE",
AM77="SPARE-HS","SPARE-ISSUE",
AM77="Power Telco","ACTIVE", AM77="no impacts","no impacts"
),"")</f>
        <v>PASSIVE</v>
      </c>
      <c r="AO77" s="93" t="s">
        <v>5971</v>
      </c>
      <c r="AP77" s="101" t="str">
        <f t="shared" si="4"/>
        <v>OST_186</v>
      </c>
      <c r="AR77" s="17" t="s">
        <v>5537</v>
      </c>
      <c r="AS77" s="7" t="s">
        <v>6597</v>
      </c>
      <c r="AT77" s="6"/>
      <c r="AU77" s="7"/>
      <c r="AV77" s="3" t="s">
        <v>5537</v>
      </c>
      <c r="AW77" s="18" t="s">
        <v>5537</v>
      </c>
      <c r="AX77" s="18" t="s">
        <v>5537</v>
      </c>
      <c r="AY77" s="18" t="s">
        <v>5537</v>
      </c>
      <c r="AZ77" s="18" t="s">
        <v>5537</v>
      </c>
      <c r="BA77" s="18" t="s">
        <v>5537</v>
      </c>
      <c r="BB77" s="18" t="s">
        <v>5537</v>
      </c>
      <c r="BC77" s="18" t="s">
        <v>5537</v>
      </c>
      <c r="BD77" s="18" t="s">
        <v>5537</v>
      </c>
      <c r="BE77" s="18" t="s">
        <v>5537</v>
      </c>
      <c r="BF77" s="18" t="s">
        <v>5537</v>
      </c>
      <c r="BG77" s="18" t="s">
        <v>5537</v>
      </c>
      <c r="BH77" s="18" t="s">
        <v>5537</v>
      </c>
      <c r="BI77" s="9" t="s">
        <v>5971</v>
      </c>
      <c r="BJ77" s="14"/>
      <c r="BK77" s="14" t="s">
        <v>5537</v>
      </c>
      <c r="BL77" s="14" t="str">
        <f>_xlfn.XLOOKUP(B77,'[4]cell downs 18042026 17h'!$B:$B,'[4]cell downs 18042026 17h'!$B:$B,"")</f>
        <v/>
      </c>
      <c r="BM77" s="14" t="str">
        <f>_xlfn.XLOOKUP(B77,'[5]Cells Huawei 19042026 15h'!$B:$B,'[5]Cells Huawei 19042026 15h'!$B:$B,"")</f>
        <v/>
      </c>
      <c r="BN77" s="9" t="str">
        <f>_xlfn.XLOOKUP(B77,'[6]cells down 19042026 9H40'!$B:$B,'[6]cells down 19042026 9H40'!$B:$B,"")</f>
        <v/>
      </c>
      <c r="BO77" s="9" t="s">
        <v>393</v>
      </c>
      <c r="BP77" s="9" t="s">
        <v>5537</v>
      </c>
      <c r="BQ77" s="115"/>
    </row>
    <row r="78" spans="1:69" s="9" customFormat="1" x14ac:dyDescent="0.3">
      <c r="A78" s="1" t="s">
        <v>39</v>
      </c>
      <c r="B78" s="1" t="s">
        <v>40</v>
      </c>
      <c r="C78" s="3" t="str">
        <f>_xlfn.XLOOKUP(B78,'[1]daily break down'!$D:$D,'[1]daily break down'!$E:$E,"")</f>
        <v>Douala</v>
      </c>
      <c r="D78" s="1" t="s">
        <v>21</v>
      </c>
      <c r="E78" s="1" t="s">
        <v>30</v>
      </c>
      <c r="F78" s="3" t="s">
        <v>31</v>
      </c>
      <c r="G78" s="1" t="s">
        <v>32</v>
      </c>
      <c r="H78" s="34" t="str">
        <f>_xlfn.XLOOKUP(B78,[2]CALCULATION!$B:$B,[2]CALCULATION!$H:$H,"")</f>
        <v>ZTE</v>
      </c>
      <c r="I78" s="28">
        <v>12.115404371163676</v>
      </c>
      <c r="J78" s="28">
        <v>16.309786749535569</v>
      </c>
      <c r="K78" s="28">
        <v>19.51876321579303</v>
      </c>
      <c r="L78" s="28">
        <v>8.0257852428281592E-4</v>
      </c>
      <c r="M78" s="28">
        <v>4.0680386835714657</v>
      </c>
      <c r="N78" s="28">
        <v>0</v>
      </c>
      <c r="O78" s="28">
        <v>0.77509466859570908</v>
      </c>
      <c r="P78" s="28">
        <v>1.4386309223161071</v>
      </c>
      <c r="Q78" s="28">
        <v>1.985525763840734</v>
      </c>
      <c r="R78" s="28">
        <v>3.9221655780134856</v>
      </c>
      <c r="S78" s="94">
        <v>29.469541966652706</v>
      </c>
      <c r="T78" s="94">
        <f>_xlfn.XLOOKUP(B78,'[3]Nur des jours'!$B:$B,'[3]Nur des jours'!$U:$U,"")</f>
        <v>29.359392522964448</v>
      </c>
      <c r="U78" s="94">
        <v>1.4413953594553019</v>
      </c>
      <c r="V78" s="94">
        <v>14.409102453250691</v>
      </c>
      <c r="W78" s="94">
        <v>29.359392522964448</v>
      </c>
      <c r="X78" s="94">
        <v>45.25795587173581</v>
      </c>
      <c r="Y78" s="94">
        <v>22.798402262344013</v>
      </c>
      <c r="Z78" s="94">
        <v>0</v>
      </c>
      <c r="AA78" s="94">
        <v>8.1174753804578934</v>
      </c>
      <c r="AB78" s="94">
        <v>3.7434580932731794</v>
      </c>
      <c r="AC78" s="94">
        <f>_xlfn.XLOOKUP(B78,'[3]Nur des jours'!$B:$B,'[3]Nur des jours'!$N:$N,"")</f>
        <v>10.070434291291059</v>
      </c>
      <c r="AD78" s="94">
        <v>10.070434291291059</v>
      </c>
      <c r="AE78" s="94">
        <v>4.531961280369611</v>
      </c>
      <c r="AF78" s="94">
        <v>3.9854213205218434</v>
      </c>
      <c r="AG78" s="94">
        <v>15.504307052161789</v>
      </c>
      <c r="AH78" s="94">
        <v>10.070434291291059</v>
      </c>
      <c r="AI78" s="49" t="s">
        <v>5559</v>
      </c>
      <c r="AJ78" s="49"/>
      <c r="AK78" s="48" t="str" cm="1">
        <f t="array" ref="AK78">IFERROR(_xlfn.IFS(
AM78="MPR ISSUE","PDH",
AM78="BSS Hardware Issue","BSS",
AM78="Sites strategiques, MLL, Pylone, etc.","ENVTECH",
AM78="AKTIVCO DEFAUT GE &amp; POWER Cabinet","AKTIVCO",
AM78="AKTIVCO Coupure ENEO &amp; Baisse de tension","AKTIVCO GRID ONLY",
AM78="Coupure ENEO &amp; Baisse de tension","IHS GRID ONLY",
AM78="Defaut GE &amp; POWER Cabinet","IHS",
AM78="Sharing","Partners",
AM78="Sites strategiques &amp; DataCenter","SST &amp; DC",
AM78="Exclu","Exclu",
AM78="SAT","SAT",
AM78="SPARE-ISSUE","SPARE-ISSUE",
AM78="Fiber CAmtel","TRANS_FO_CAMTEL",
AM78="Fiber AOF","Fiber AOF",
AM78="Projet OCM (HUAWEI)","TRAVAUX-HUAWEI",
AM78="Projet OCM (NOKIA)","TRAVAUX-NOKIA",
AM78="ACCESS-ISSUE","ACCESS-ISSUE",
AM78="Projet OCM (ZTE, NOKIA, autres projets)","TRAVAUX OCM",
AM78="No root CAuse","No root cause",
AM78="ODU HS","PDH",
AM78="IP &amp; VLAN","PDH",
AM78="Warehouse HUAWEI","SPARE-ISSUE",
AM78="SPARE-HS","SPARE-ISSUE",
AM78="Power Telco","BSS",AM78="no impacts","no impacts"
),"")</f>
        <v>AKTIVCO GRID ONLY</v>
      </c>
      <c r="AL78" s="48" t="str" cm="1">
        <f t="array" ref="AL78">IFERROR(_xlfn.IFS(
AM78="MPR ISSUE","TX ISSUE",
AM78="BSS Hardware Issue","RAN ISSUE",
AM78="Sites strategiques, MLL, Pylone, etc.","ENVTECH",
AM78="AKTIVCO DEFAUT GE &amp; POWER Cabinet","POWER ISSUE",
AM78="AKTIVCO Coupure ENEO &amp; Baisse de tension","POWER ISSUE",
AM78="Coupure ENEO &amp; Baisse de tension","POWER ISSUE",
AM78="Defaut GE &amp; POWER Cabinet","POWER ISSUE",
AM78="Sharing","POWER ISSUE",
AM78="Sites strategiques &amp; DataCenter","POWER ISSUE",
AM78="Exclu","Exclu",
AM78="SAT","TX ISSUE",
AM78="SPARE-ISSUE","SPARE-ISSUE",
AM78="Fiber CAmtel","TX ISSUE",
AM78="Fiber AOF","TX ISSUE",
AM78="Projet OCM (HUAWEI)","TRAVAUX-HUAWEI",
AM78="Projet OCM (NOKIA)","TRAVAUX -NOKIA",
AM78="ACCESS-ISSUE","ACCESS-ISSUE",
AM78="Projet OCM (ZTE, NOKIA, autres projets)","TRAVAUX OCM",
AM78="No root CAuse","No root cause",
AM78="ODU HS","TX ISSUE",
AM78="IP &amp; VLAN","TX ISSUE",
AM78="Warehouse HUAWEI","SPARE-ISSUE",
AM78="SPARE-HS","SPARE-ISSUE",
AM78="Power Telco","RAN ISSUE",AM78="no impacts","no impacts"
),"")</f>
        <v>POWER ISSUE</v>
      </c>
      <c r="AM78" s="67" t="s">
        <v>5327</v>
      </c>
      <c r="AN78" s="48" t="str" cm="1">
        <f t="array" ref="AN78">IFERROR(_xlfn.IFS(
AM78="MPR ISSUE","ACTIVE",
AM78="BSS Hardware Issue","ACTIVE",
AM78="Sites strategiques, MLL, Pylone, etc.","PASSIVE",
AM78="AKTIVCO DEFAUT GE &amp; POWER Cabinet","PASSIVE",
AM78="AKTIVCO Coupure ENEO &amp; Baisse de tension","PASSIVE",
AM78="Coupure ENEO &amp; Baisse de tension","PASSIVE",
AM78="Defaut GE &amp; POWER Cabinet","PASSIVE",
AM78="Sharing","PASSIVE",
AM78="Sites strategiques &amp; DataCenter","PASSIVE",
AM78="Exclu","Exclu",
AM78="SAT","ACTIVE",
AM78="SPARE-ISSUE","SPARE-ISSUE",
AM78="Fiber CAmtel","ACTIVE",
AM78="Fiber AOF","ACTIVE",
AM78="Projet OCM (HUAWEI)","PLANNED WORKS",
AM78="Projet OCM (NOKIA)","PLANNED WORKS",
AM78="ACCESS-ISSUE","ACCESS-ISSUE",
AM78="Projet OCM (ZTE, NOKIA, autres projets)","PLANNED WORKS",
AM78="No root CAuse","No root cause",
AM78="ODU HS","ACTIVE",
AM78="IP &amp; VLAN","ACTIVE",
AM78="Warehouse HUAWEI","SPARE-ISSUE",
AM78="SPARE-HS","SPARE-ISSUE",
AM78="Power Telco","ACTIVE", AM78="no impacts","no impacts"
),"")</f>
        <v>PASSIVE</v>
      </c>
      <c r="AO78" s="93" t="s">
        <v>6551</v>
      </c>
      <c r="AP78" s="101" t="str">
        <f t="shared" si="4"/>
        <v>LIT_751</v>
      </c>
      <c r="AR78" s="17" t="s">
        <v>5537</v>
      </c>
      <c r="AS78" s="7" t="s">
        <v>6597</v>
      </c>
      <c r="AT78" s="6"/>
      <c r="AU78" s="7"/>
      <c r="AV78" s="3" t="s">
        <v>5537</v>
      </c>
      <c r="AW78" s="18" t="s">
        <v>5537</v>
      </c>
      <c r="AX78" s="18" t="s">
        <v>5537</v>
      </c>
      <c r="AY78" s="18" t="s">
        <v>5537</v>
      </c>
      <c r="AZ78" s="18" t="s">
        <v>5537</v>
      </c>
      <c r="BA78" s="18" t="s">
        <v>5537</v>
      </c>
      <c r="BB78" s="18" t="s">
        <v>5537</v>
      </c>
      <c r="BC78" s="18" t="s">
        <v>5537</v>
      </c>
      <c r="BD78" s="18" t="s">
        <v>5537</v>
      </c>
      <c r="BE78" s="18" t="s">
        <v>5537</v>
      </c>
      <c r="BF78" s="18" t="s">
        <v>5537</v>
      </c>
      <c r="BG78" s="18" t="s">
        <v>5915</v>
      </c>
      <c r="BH78" s="18" t="s">
        <v>5537</v>
      </c>
      <c r="BI78" s="9" t="s">
        <v>5916</v>
      </c>
      <c r="BJ78" s="14"/>
      <c r="BK78" s="14" t="s">
        <v>5537</v>
      </c>
      <c r="BL78" s="14" t="str">
        <f>_xlfn.XLOOKUP(B78,'[4]cell downs 18042026 17h'!$B:$B,'[4]cell downs 18042026 17h'!$B:$B,"")</f>
        <v/>
      </c>
      <c r="BM78" s="14" t="str">
        <f>_xlfn.XLOOKUP(B78,'[5]Cells Huawei 19042026 15h'!$B:$B,'[5]Cells Huawei 19042026 15h'!$B:$B,"")</f>
        <v/>
      </c>
      <c r="BN78" s="9" t="str">
        <f>_xlfn.XLOOKUP(B78,'[6]cells down 19042026 9H40'!$B:$B,'[6]cells down 19042026 9H40'!$B:$B,"")</f>
        <v/>
      </c>
      <c r="BO78" s="9" t="s">
        <v>5537</v>
      </c>
      <c r="BP78" s="9" t="s">
        <v>5459</v>
      </c>
      <c r="BQ78" s="115"/>
    </row>
    <row r="79" spans="1:69" s="9" customFormat="1" x14ac:dyDescent="0.3">
      <c r="A79" s="1" t="s">
        <v>16</v>
      </c>
      <c r="B79" s="8" t="s">
        <v>17</v>
      </c>
      <c r="C79" s="3" t="str">
        <f>_xlfn.XLOOKUP(B79,'[1]daily break down'!$D:$D,'[1]daily break down'!$E:$E,"")</f>
        <v>SUD-OUEST</v>
      </c>
      <c r="D79" s="1" t="s">
        <v>18</v>
      </c>
      <c r="E79" s="1"/>
      <c r="F79" s="3" t="s">
        <v>13</v>
      </c>
      <c r="G79" s="1" t="s">
        <v>14</v>
      </c>
      <c r="H79" s="32" t="str">
        <f>_xlfn.XLOOKUP(B79,[2]CALCULATION!$B:$B,[2]CALCULATION!$H:$H,"")</f>
        <v>Huawei</v>
      </c>
      <c r="I79" s="28">
        <v>0</v>
      </c>
      <c r="J79" s="28">
        <v>0</v>
      </c>
      <c r="K79" s="28">
        <v>1.2820746048460048</v>
      </c>
      <c r="L79" s="28">
        <v>0.27644371391963662</v>
      </c>
      <c r="M79" s="28">
        <v>0</v>
      </c>
      <c r="N79" s="28">
        <v>0.34163092516971866</v>
      </c>
      <c r="O79" s="28">
        <v>4.6449321268259558</v>
      </c>
      <c r="P79" s="28">
        <v>4.7368184503171795</v>
      </c>
      <c r="Q79" s="28">
        <v>7.5930170674565458</v>
      </c>
      <c r="R79" s="28">
        <v>7.7830498269283996</v>
      </c>
      <c r="S79" s="94">
        <v>5.3052580664492215</v>
      </c>
      <c r="T79" s="94">
        <f>_xlfn.XLOOKUP(B79,'[3]Nur des jours'!$B:$B,'[3]Nur des jours'!$U:$U,"")</f>
        <v>6.4626298036999943</v>
      </c>
      <c r="U79" s="94">
        <v>6.2400480262988927</v>
      </c>
      <c r="V79" s="94">
        <v>5.3320998593169016</v>
      </c>
      <c r="W79" s="94">
        <v>6.4626298036999943</v>
      </c>
      <c r="X79" s="94">
        <v>6.3579378939768807</v>
      </c>
      <c r="Y79" s="94">
        <v>11.18179152648295</v>
      </c>
      <c r="Z79" s="94">
        <v>9.6661309009140126</v>
      </c>
      <c r="AA79" s="94">
        <v>8.0570858052751877</v>
      </c>
      <c r="AB79" s="94">
        <v>8.6886259284941758</v>
      </c>
      <c r="AC79" s="94">
        <f>_xlfn.XLOOKUP(B79,'[3]Nur des jours'!$B:$B,'[3]Nur des jours'!$N:$N,"")</f>
        <v>10.0192119463635</v>
      </c>
      <c r="AD79" s="94">
        <v>10.0192119463635</v>
      </c>
      <c r="AE79" s="94">
        <v>13.987681298434509</v>
      </c>
      <c r="AF79" s="94">
        <v>23.79203770005202</v>
      </c>
      <c r="AG79" s="94">
        <v>6.617762937572641E-2</v>
      </c>
      <c r="AH79" s="94">
        <v>10.0192119463635</v>
      </c>
      <c r="AI79" s="49" t="s">
        <v>5559</v>
      </c>
      <c r="AJ79" s="49"/>
      <c r="AK79" s="48" t="str" cm="1">
        <f t="array" ref="AK79">IFERROR(_xlfn.IFS(
AM79="MPR ISSUE","PDH",
AM79="BSS Hardware Issue","BSS",
AM79="Sites strategiques, MLL, Pylone, etc.","ENVTECH",
AM79="AKTIVCO DEFAUT GE &amp; POWER Cabinet","AKTIVCO",
AM79="AKTIVCO Coupure ENEO &amp; Baisse de tension","AKTIVCO GRID ONLY",
AM79="Coupure ENEO &amp; Baisse de tension","IHS GRID ONLY",
AM79="Defaut GE &amp; POWER Cabinet","IHS",
AM79="Sharing","Partners",
AM79="Sites strategiques &amp; DataCenter","SST &amp; DC",
AM79="Exclu","Exclu",
AM79="SAT","SAT",
AM79="SPARE-ISSUE","SPARE-ISSUE",
AM79="Fiber CAmtel","TRANS_FO_CAMTEL",
AM79="Fiber AOF","Fiber AOF",
AM79="Projet OCM (HUAWEI)","TRAVAUX-HUAWEI",
AM79="Projet OCM (NOKIA)","TRAVAUX-NOKIA",
AM79="ACCESS-ISSUE","ACCESS-ISSUE",
AM79="Projet OCM (ZTE, NOKIA, autres projets)","TRAVAUX OCM",
AM79="No root CAuse","No root cause",
AM79="ODU HS","PDH",
AM79="IP &amp; VLAN","PDH",
AM79="Warehouse HUAWEI","SPARE-ISSUE",
AM79="SPARE-HS","SPARE-ISSUE",
AM79="Power Telco","BSS",AM79="no impacts","no impacts"
),"")</f>
        <v>No root cause</v>
      </c>
      <c r="AL79" s="48" t="str" cm="1">
        <f t="array" ref="AL79">IFERROR(_xlfn.IFS(
AM79="MPR ISSUE","TX ISSUE",
AM79="BSS Hardware Issue","RAN ISSUE",
AM79="Sites strategiques, MLL, Pylone, etc.","ENVTECH",
AM79="AKTIVCO DEFAUT GE &amp; POWER Cabinet","POWER ISSUE",
AM79="AKTIVCO Coupure ENEO &amp; Baisse de tension","POWER ISSUE",
AM79="Coupure ENEO &amp; Baisse de tension","POWER ISSUE",
AM79="Defaut GE &amp; POWER Cabinet","POWER ISSUE",
AM79="Sharing","POWER ISSUE",
AM79="Sites strategiques &amp; DataCenter","POWER ISSUE",
AM79="Exclu","Exclu",
AM79="SAT","TX ISSUE",
AM79="SPARE-ISSUE","SPARE-ISSUE",
AM79="Fiber CAmtel","TX ISSUE",
AM79="Fiber AOF","TX ISSUE",
AM79="Projet OCM (HUAWEI)","TRAVAUX-HUAWEI",
AM79="Projet OCM (NOKIA)","TRAVAUX -NOKIA",
AM79="ACCESS-ISSUE","ACCESS-ISSUE",
AM79="Projet OCM (ZTE, NOKIA, autres projets)","TRAVAUX OCM",
AM79="No root CAuse","No root cause",
AM79="ODU HS","TX ISSUE",
AM79="IP &amp; VLAN","TX ISSUE",
AM79="Warehouse HUAWEI","SPARE-ISSUE",
AM79="SPARE-HS","SPARE-ISSUE",
AM79="Power Telco","RAN ISSUE",AM79="no impacts","no impacts"
),"")</f>
        <v>No root cause</v>
      </c>
      <c r="AM79" s="67" t="s">
        <v>6538</v>
      </c>
      <c r="AN79" s="48" t="str" cm="1">
        <f t="array" ref="AN79">IFERROR(_xlfn.IFS(
AM79="MPR ISSUE","ACTIVE",
AM79="BSS Hardware Issue","ACTIVE",
AM79="Sites strategiques, MLL, Pylone, etc.","PASSIVE",
AM79="AKTIVCO DEFAUT GE &amp; POWER Cabinet","PASSIVE",
AM79="AKTIVCO Coupure ENEO &amp; Baisse de tension","PASSIVE",
AM79="Coupure ENEO &amp; Baisse de tension","PASSIVE",
AM79="Defaut GE &amp; POWER Cabinet","PASSIVE",
AM79="Sharing","PASSIVE",
AM79="Sites strategiques &amp; DataCenter","PASSIVE",
AM79="Exclu","Exclu",
AM79="SAT","ACTIVE",
AM79="SPARE-ISSUE","SPARE-ISSUE",
AM79="Fiber CAmtel","ACTIVE",
AM79="Fiber AOF","ACTIVE",
AM79="Projet OCM (HUAWEI)","PLANNED WORKS",
AM79="Projet OCM (NOKIA)","PLANNED WORKS",
AM79="ACCESS-ISSUE","ACCESS-ISSUE",
AM79="Projet OCM (ZTE, NOKIA, autres projets)","PLANNED WORKS",
AM79="No root CAuse","No root cause",
AM79="ODU HS","ACTIVE",
AM79="IP &amp; VLAN","ACTIVE",
AM79="Warehouse HUAWEI","SPARE-ISSUE",
AM79="SPARE-HS","SPARE-ISSUE",
AM79="Power Telco","ACTIVE", AM79="no impacts","no impacts"
),"")</f>
        <v>No root cause</v>
      </c>
      <c r="AO79" s="93" t="s">
        <v>5537</v>
      </c>
      <c r="AP79" s="101" t="str">
        <f t="shared" si="4"/>
        <v>SUO_170</v>
      </c>
      <c r="AR79" s="17" t="s">
        <v>5537</v>
      </c>
      <c r="AS79" s="7" t="s">
        <v>6603</v>
      </c>
      <c r="AT79" s="6"/>
      <c r="AU79" s="7"/>
      <c r="AV79" s="3" t="s">
        <v>5537</v>
      </c>
      <c r="AW79" s="18" t="s">
        <v>5537</v>
      </c>
      <c r="AX79" s="18" t="s">
        <v>5537</v>
      </c>
      <c r="AY79" s="18" t="s">
        <v>5537</v>
      </c>
      <c r="AZ79" s="18" t="s">
        <v>5537</v>
      </c>
      <c r="BA79" s="18" t="s">
        <v>5537</v>
      </c>
      <c r="BB79" s="18" t="s">
        <v>5537</v>
      </c>
      <c r="BC79" s="18" t="s">
        <v>5537</v>
      </c>
      <c r="BD79" s="18" t="s">
        <v>5537</v>
      </c>
      <c r="BE79" s="18" t="s">
        <v>5537</v>
      </c>
      <c r="BF79" s="18" t="s">
        <v>5537</v>
      </c>
      <c r="BG79" s="18" t="s">
        <v>5537</v>
      </c>
      <c r="BH79" s="18" t="s">
        <v>5537</v>
      </c>
      <c r="BI79" s="9" t="s">
        <v>5537</v>
      </c>
      <c r="BJ79" s="14"/>
      <c r="BK79" s="14" t="s">
        <v>5537</v>
      </c>
      <c r="BL79" s="14" t="str">
        <f>_xlfn.XLOOKUP(B79,'[4]cell downs 18042026 17h'!$B:$B,'[4]cell downs 18042026 17h'!$B:$B,"")</f>
        <v/>
      </c>
      <c r="BM79" s="14" t="str">
        <f>_xlfn.XLOOKUP(B79,'[5]Cells Huawei 19042026 15h'!$B:$B,'[5]Cells Huawei 19042026 15h'!$B:$B,"")</f>
        <v>SUO_170</v>
      </c>
      <c r="BN79" s="9" t="str">
        <f>_xlfn.XLOOKUP(B79,'[6]cells down 19042026 9H40'!$B:$B,'[6]cells down 19042026 9H40'!$B:$B,"")</f>
        <v/>
      </c>
      <c r="BO79" s="9" t="s">
        <v>5537</v>
      </c>
      <c r="BP79" s="9" t="s">
        <v>318</v>
      </c>
      <c r="BQ79" s="115"/>
    </row>
    <row r="80" spans="1:69" s="9" customFormat="1" ht="23.55" customHeight="1" x14ac:dyDescent="0.3">
      <c r="A80" s="1" t="s">
        <v>322</v>
      </c>
      <c r="B80" s="1" t="s">
        <v>323</v>
      </c>
      <c r="C80" s="3" t="str">
        <f>_xlfn.XLOOKUP(B80,'[1]daily break down'!$D:$D,'[1]daily break down'!$E:$E,"")</f>
        <v>Douala</v>
      </c>
      <c r="D80" s="1" t="s">
        <v>21</v>
      </c>
      <c r="E80" s="1" t="s">
        <v>30</v>
      </c>
      <c r="F80" s="3" t="s">
        <v>31</v>
      </c>
      <c r="G80" s="1" t="s">
        <v>32</v>
      </c>
      <c r="H80" s="34" t="str">
        <f>_xlfn.XLOOKUP(B80,[2]CALCULATION!$B:$B,[2]CALCULATION!$H:$H,"")</f>
        <v>ZTE</v>
      </c>
      <c r="I80" s="28">
        <v>0</v>
      </c>
      <c r="J80" s="28">
        <v>3.4078732596530577</v>
      </c>
      <c r="K80" s="28">
        <v>0</v>
      </c>
      <c r="L80" s="28">
        <v>1.3554659521219862E-3</v>
      </c>
      <c r="M80" s="28">
        <v>0</v>
      </c>
      <c r="N80" s="28">
        <v>0</v>
      </c>
      <c r="O80" s="28">
        <v>0</v>
      </c>
      <c r="P80" s="28">
        <v>0</v>
      </c>
      <c r="Q80" s="28">
        <v>1.054570345829303</v>
      </c>
      <c r="R80" s="28">
        <v>0</v>
      </c>
      <c r="S80" s="94">
        <v>14.176800558166612</v>
      </c>
      <c r="T80" s="94">
        <f>_xlfn.XLOOKUP(B80,'[3]Nur des jours'!$B:$B,'[3]Nur des jours'!$U:$U,"")</f>
        <v>0</v>
      </c>
      <c r="U80" s="94">
        <v>0</v>
      </c>
      <c r="V80" s="94">
        <v>0</v>
      </c>
      <c r="W80" s="94">
        <v>0</v>
      </c>
      <c r="X80" s="94">
        <v>0.60822967585815291</v>
      </c>
      <c r="Y80" s="94">
        <v>0</v>
      </c>
      <c r="Z80" s="94">
        <v>0</v>
      </c>
      <c r="AA80" s="94">
        <v>30.412910599173024</v>
      </c>
      <c r="AB80" s="94">
        <v>13.833118598990392</v>
      </c>
      <c r="AC80" s="94">
        <f>_xlfn.XLOOKUP(B80,'[3]Nur des jours'!$B:$B,'[3]Nur des jours'!$N:$N,"")</f>
        <v>10.010205231813217</v>
      </c>
      <c r="AD80" s="94">
        <v>10.010205231813217</v>
      </c>
      <c r="AE80" s="94">
        <v>7.79685682769205</v>
      </c>
      <c r="AF80" s="94">
        <v>7.0136147576935226</v>
      </c>
      <c r="AG80" s="94">
        <v>12.545363311423239</v>
      </c>
      <c r="AH80" s="94">
        <v>10.010205231813217</v>
      </c>
      <c r="AI80" s="49" t="s">
        <v>5559</v>
      </c>
      <c r="AJ80" s="49"/>
      <c r="AK80" s="48" t="str" cm="1">
        <f t="array" ref="AK80">IFERROR(_xlfn.IFS(
AM80="MPR ISSUE","PDH",
AM80="BSS Hardware Issue","BSS",
AM80="Sites strategiques, MLL, Pylone, etc.","ENVTECH",
AM80="AKTIVCO DEFAUT GE &amp; POWER Cabinet","AKTIVCO",
AM80="AKTIVCO Coupure ENEO &amp; Baisse de tension","AKTIVCO GRID ONLY",
AM80="Coupure ENEO &amp; Baisse de tension","IHS GRID ONLY",
AM80="Defaut GE &amp; POWER Cabinet","IHS",
AM80="Sharing","Partners",
AM80="Sites strategiques &amp; DataCenter","SST &amp; DC",
AM80="Exclu","Exclu",
AM80="SAT","SAT",
AM80="SPARE-ISSUE","SPARE-ISSUE",
AM80="Fiber CAmtel","TRANS_FO_CAMTEL",
AM80="Fiber AOF","Fiber AOF",
AM80="Projet OCM (HUAWEI)","TRAVAUX-HUAWEI",
AM80="Projet OCM (NOKIA)","TRAVAUX-NOKIA",
AM80="ACCESS-ISSUE","ACCESS-ISSUE",
AM80="Projet OCM (ZTE, NOKIA, autres projets)","TRAVAUX OCM",
AM80="No root CAuse","No root cause",
AM80="ODU HS","PDH",
AM80="IP &amp; VLAN","PDH",
AM80="Warehouse HUAWEI","SPARE-ISSUE",
AM80="SPARE-HS","SPARE-ISSUE",
AM80="Power Telco","BSS",AM80="no impacts","no impacts"
),"")</f>
        <v>AKTIVCO GRID ONLY</v>
      </c>
      <c r="AL80" s="48" t="str" cm="1">
        <f t="array" ref="AL80">IFERROR(_xlfn.IFS(
AM80="MPR ISSUE","TX ISSUE",
AM80="BSS Hardware Issue","RAN ISSUE",
AM80="Sites strategiques, MLL, Pylone, etc.","ENVTECH",
AM80="AKTIVCO DEFAUT GE &amp; POWER Cabinet","POWER ISSUE",
AM80="AKTIVCO Coupure ENEO &amp; Baisse de tension","POWER ISSUE",
AM80="Coupure ENEO &amp; Baisse de tension","POWER ISSUE",
AM80="Defaut GE &amp; POWER Cabinet","POWER ISSUE",
AM80="Sharing","POWER ISSUE",
AM80="Sites strategiques &amp; DataCenter","POWER ISSUE",
AM80="Exclu","Exclu",
AM80="SAT","TX ISSUE",
AM80="SPARE-ISSUE","SPARE-ISSUE",
AM80="Fiber CAmtel","TX ISSUE",
AM80="Fiber AOF","TX ISSUE",
AM80="Projet OCM (HUAWEI)","TRAVAUX-HUAWEI",
AM80="Projet OCM (NOKIA)","TRAVAUX -NOKIA",
AM80="ACCESS-ISSUE","ACCESS-ISSUE",
AM80="Projet OCM (ZTE, NOKIA, autres projets)","TRAVAUX OCM",
AM80="No root CAuse","No root cause",
AM80="ODU HS","TX ISSUE",
AM80="IP &amp; VLAN","TX ISSUE",
AM80="Warehouse HUAWEI","SPARE-ISSUE",
AM80="SPARE-HS","SPARE-ISSUE",
AM80="Power Telco","RAN ISSUE",AM80="no impacts","no impacts"
),"")</f>
        <v>POWER ISSUE</v>
      </c>
      <c r="AM80" s="67" t="s">
        <v>5327</v>
      </c>
      <c r="AN80" s="48" t="str" cm="1">
        <f t="array" ref="AN80">IFERROR(_xlfn.IFS(
AM80="MPR ISSUE","ACTIVE",
AM80="BSS Hardware Issue","ACTIVE",
AM80="Sites strategiques, MLL, Pylone, etc.","PASSIVE",
AM80="AKTIVCO DEFAUT GE &amp; POWER Cabinet","PASSIVE",
AM80="AKTIVCO Coupure ENEO &amp; Baisse de tension","PASSIVE",
AM80="Coupure ENEO &amp; Baisse de tension","PASSIVE",
AM80="Defaut GE &amp; POWER Cabinet","PASSIVE",
AM80="Sharing","PASSIVE",
AM80="Sites strategiques &amp; DataCenter","PASSIVE",
AM80="Exclu","Exclu",
AM80="SAT","ACTIVE",
AM80="SPARE-ISSUE","SPARE-ISSUE",
AM80="Fiber CAmtel","ACTIVE",
AM80="Fiber AOF","ACTIVE",
AM80="Projet OCM (HUAWEI)","PLANNED WORKS",
AM80="Projet OCM (NOKIA)","PLANNED WORKS",
AM80="ACCESS-ISSUE","ACCESS-ISSUE",
AM80="Projet OCM (ZTE, NOKIA, autres projets)","PLANNED WORKS",
AM80="No root CAuse","No root cause",
AM80="ODU HS","ACTIVE",
AM80="IP &amp; VLAN","ACTIVE",
AM80="Warehouse HUAWEI","SPARE-ISSUE",
AM80="SPARE-HS","SPARE-ISSUE",
AM80="Power Telco","ACTIVE", AM80="no impacts","no impacts"
),"")</f>
        <v>PASSIVE</v>
      </c>
      <c r="AO80" s="101" t="s">
        <v>6552</v>
      </c>
      <c r="AP80" s="101" t="str">
        <f t="shared" si="4"/>
        <v>LIT_671</v>
      </c>
      <c r="AR80" s="17" t="s">
        <v>5537</v>
      </c>
      <c r="AS80" s="7" t="s">
        <v>6632</v>
      </c>
      <c r="AT80" s="6"/>
      <c r="AU80" s="7"/>
      <c r="AV80" s="3" t="s">
        <v>5537</v>
      </c>
      <c r="AW80" s="18" t="s">
        <v>5537</v>
      </c>
      <c r="AX80" s="18" t="s">
        <v>5537</v>
      </c>
      <c r="AY80" s="18" t="s">
        <v>5537</v>
      </c>
      <c r="AZ80" s="18" t="s">
        <v>5537</v>
      </c>
      <c r="BA80" s="18" t="s">
        <v>5537</v>
      </c>
      <c r="BB80" s="18" t="s">
        <v>5537</v>
      </c>
      <c r="BC80" s="18" t="s">
        <v>5537</v>
      </c>
      <c r="BD80" s="18" t="s">
        <v>5537</v>
      </c>
      <c r="BE80" s="18" t="s">
        <v>5537</v>
      </c>
      <c r="BF80" s="18" t="s">
        <v>5537</v>
      </c>
      <c r="BG80" s="18" t="s">
        <v>5537</v>
      </c>
      <c r="BH80" s="18" t="s">
        <v>5537</v>
      </c>
      <c r="BI80" s="9" t="s">
        <v>5876</v>
      </c>
      <c r="BJ80" s="14"/>
      <c r="BK80" s="14" t="s">
        <v>5537</v>
      </c>
      <c r="BL80" s="14" t="str">
        <f>_xlfn.XLOOKUP(B80,'[4]cell downs 18042026 17h'!$B:$B,'[4]cell downs 18042026 17h'!$B:$B,"")</f>
        <v/>
      </c>
      <c r="BM80" s="14" t="str">
        <f>_xlfn.XLOOKUP(B80,'[5]Cells Huawei 19042026 15h'!$B:$B,'[5]Cells Huawei 19042026 15h'!$B:$B,"")</f>
        <v/>
      </c>
      <c r="BN80" s="9" t="str">
        <f>_xlfn.XLOOKUP(B80,'[6]cells down 19042026 9H40'!$B:$B,'[6]cells down 19042026 9H40'!$B:$B,"")</f>
        <v/>
      </c>
      <c r="BO80" s="9" t="s">
        <v>5537</v>
      </c>
      <c r="BP80" s="9" t="s">
        <v>1129</v>
      </c>
      <c r="BQ80" s="115"/>
    </row>
    <row r="81" spans="1:69" s="9" customFormat="1" ht="17.55" customHeight="1" x14ac:dyDescent="0.3">
      <c r="A81" s="1" t="s">
        <v>49</v>
      </c>
      <c r="B81" s="8" t="s">
        <v>50</v>
      </c>
      <c r="C81" s="3" t="str">
        <f>_xlfn.XLOOKUP(B81,'[1]daily break down'!$D:$D,'[1]daily break down'!$E:$E,"")</f>
        <v>NORD-OUEST</v>
      </c>
      <c r="D81" s="1" t="s">
        <v>18</v>
      </c>
      <c r="E81" s="1"/>
      <c r="F81" s="3" t="s">
        <v>51</v>
      </c>
      <c r="G81" s="1" t="s">
        <v>52</v>
      </c>
      <c r="H81" s="32" t="str">
        <f>_xlfn.XLOOKUP(B81,[2]CALCULATION!$B:$B,[2]CALCULATION!$H:$H,"")</f>
        <v>Huawei</v>
      </c>
      <c r="I81" s="28">
        <v>1.6604279562712416</v>
      </c>
      <c r="J81" s="28">
        <v>7.7047538331150342E-2</v>
      </c>
      <c r="K81" s="28">
        <v>0</v>
      </c>
      <c r="L81" s="28">
        <v>0.53926142800478272</v>
      </c>
      <c r="M81" s="28">
        <v>1.5049239084218669</v>
      </c>
      <c r="N81" s="28">
        <v>0</v>
      </c>
      <c r="O81" s="28">
        <v>0</v>
      </c>
      <c r="P81" s="28">
        <v>0</v>
      </c>
      <c r="Q81" s="28">
        <v>0</v>
      </c>
      <c r="R81" s="28">
        <v>0</v>
      </c>
      <c r="S81" s="94">
        <v>7.3123821101323226E-3</v>
      </c>
      <c r="T81" s="94">
        <f>_xlfn.XLOOKUP(B81,'[3]Nur des jours'!$B:$B,'[3]Nur des jours'!$U:$U,"")</f>
        <v>0</v>
      </c>
      <c r="U81" s="94">
        <v>0</v>
      </c>
      <c r="V81" s="94">
        <v>0</v>
      </c>
      <c r="W81" s="94">
        <v>0</v>
      </c>
      <c r="X81" s="94">
        <v>0</v>
      </c>
      <c r="Y81" s="94">
        <v>0</v>
      </c>
      <c r="Z81" s="94">
        <v>0.23775942904920483</v>
      </c>
      <c r="AA81" s="94">
        <v>0</v>
      </c>
      <c r="AB81" s="94">
        <v>0</v>
      </c>
      <c r="AC81" s="94">
        <f>_xlfn.XLOOKUP(B81,'[3]Nur des jours'!$B:$B,'[3]Nur des jours'!$N:$N,"")</f>
        <v>9.9763185830101602</v>
      </c>
      <c r="AD81" s="94">
        <v>9.9763185830101602</v>
      </c>
      <c r="AE81" s="94">
        <v>13.739139079729348</v>
      </c>
      <c r="AF81" s="94">
        <v>23.411654103382734</v>
      </c>
      <c r="AG81" s="94">
        <v>0.29685882324615265</v>
      </c>
      <c r="AH81" s="94">
        <v>9.9763185830101602</v>
      </c>
      <c r="AI81" s="49" t="s">
        <v>5559</v>
      </c>
      <c r="AJ81" s="49"/>
      <c r="AK81" s="48" t="str" cm="1">
        <f t="array" ref="AK81">IFERROR(_xlfn.IFS(
AM81="MPR ISSUE","PDH",
AM81="BSS Hardware Issue","BSS",
AM81="Sites strategiques, MLL, Pylone, etc.","ENVTECH",
AM81="AKTIVCO DEFAUT GE &amp; POWER Cabinet","AKTIVCO",
AM81="AKTIVCO Coupure ENEO &amp; Baisse de tension","AKTIVCO GRID ONLY",
AM81="Coupure ENEO &amp; Baisse de tension","IHS GRID ONLY",
AM81="Defaut GE &amp; POWER Cabinet","IHS",
AM81="Sharing","Partners",
AM81="Sites strategiques &amp; DataCenter","SST &amp; DC",
AM81="Exclu","Exclu",
AM81="SAT","SAT",
AM81="SPARE-ISSUE","SPARE-ISSUE",
AM81="Fiber CAmtel","TRANS_FO_CAMTEL",
AM81="Fiber AOF","Fiber AOF",
AM81="Projet OCM (HUAWEI)","TRAVAUX-HUAWEI",
AM81="Projet OCM (NOKIA)","TRAVAUX-NOKIA",
AM81="ACCESS-ISSUE","ACCESS-ISSUE",
AM81="Projet OCM (ZTE, NOKIA, autres projets)","TRAVAUX OCM",
AM81="No root CAuse","No root cause",
AM81="ODU HS","PDH",
AM81="IP &amp; VLAN","PDH",
AM81="Warehouse HUAWEI","SPARE-ISSUE",
AM81="SPARE-HS","SPARE-ISSUE",
AM81="Power Telco","BSS",AM81="no impacts","no impacts"
),"")</f>
        <v>Partners</v>
      </c>
      <c r="AL81" s="48" t="str" cm="1">
        <f t="array" ref="AL81">IFERROR(_xlfn.IFS(
AM81="MPR ISSUE","TX ISSUE",
AM81="BSS Hardware Issue","RAN ISSUE",
AM81="Sites strategiques, MLL, Pylone, etc.","ENVTECH",
AM81="AKTIVCO DEFAUT GE &amp; POWER Cabinet","POWER ISSUE",
AM81="AKTIVCO Coupure ENEO &amp; Baisse de tension","POWER ISSUE",
AM81="Coupure ENEO &amp; Baisse de tension","POWER ISSUE",
AM81="Defaut GE &amp; POWER Cabinet","POWER ISSUE",
AM81="Sharing","POWER ISSUE",
AM81="Sites strategiques &amp; DataCenter","POWER ISSUE",
AM81="Exclu","Exclu",
AM81="SAT","TX ISSUE",
AM81="SPARE-ISSUE","SPARE-ISSUE",
AM81="Fiber CAmtel","TX ISSUE",
AM81="Fiber AOF","TX ISSUE",
AM81="Projet OCM (HUAWEI)","TRAVAUX-HUAWEI",
AM81="Projet OCM (NOKIA)","TRAVAUX -NOKIA",
AM81="ACCESS-ISSUE","ACCESS-ISSUE",
AM81="Projet OCM (ZTE, NOKIA, autres projets)","TRAVAUX OCM",
AM81="No root CAuse","No root cause",
AM81="ODU HS","TX ISSUE",
AM81="IP &amp; VLAN","TX ISSUE",
AM81="Warehouse HUAWEI","SPARE-ISSUE",
AM81="SPARE-HS","SPARE-ISSUE",
AM81="Power Telco","RAN ISSUE",AM81="no impacts","no impacts"
),"")</f>
        <v>POWER ISSUE</v>
      </c>
      <c r="AM81" s="67" t="s">
        <v>5331</v>
      </c>
      <c r="AN81" s="48" t="str" cm="1">
        <f t="array" ref="AN81">IFERROR(_xlfn.IFS(
AM81="MPR ISSUE","ACTIVE",
AM81="BSS Hardware Issue","ACTIVE",
AM81="Sites strategiques, MLL, Pylone, etc.","PASSIVE",
AM81="AKTIVCO DEFAUT GE &amp; POWER Cabinet","PASSIVE",
AM81="AKTIVCO Coupure ENEO &amp; Baisse de tension","PASSIVE",
AM81="Coupure ENEO &amp; Baisse de tension","PASSIVE",
AM81="Defaut GE &amp; POWER Cabinet","PASSIVE",
AM81="Sharing","PASSIVE",
AM81="Sites strategiques &amp; DataCenter","PASSIVE",
AM81="Exclu","Exclu",
AM81="SAT","ACTIVE",
AM81="SPARE-ISSUE","SPARE-ISSUE",
AM81="Fiber CAmtel","ACTIVE",
AM81="Fiber AOF","ACTIVE",
AM81="Projet OCM (HUAWEI)","PLANNED WORKS",
AM81="Projet OCM (NOKIA)","PLANNED WORKS",
AM81="ACCESS-ISSUE","ACCESS-ISSUE",
AM81="Projet OCM (ZTE, NOKIA, autres projets)","PLANNED WORKS",
AM81="No root CAuse","No root cause",
AM81="ODU HS","ACTIVE",
AM81="IP &amp; VLAN","ACTIVE",
AM81="Warehouse HUAWEI","SPARE-ISSUE",
AM81="SPARE-HS","SPARE-ISSUE",
AM81="Power Telco","ACTIVE", AM81="no impacts","no impacts"
),"")</f>
        <v>PASSIVE</v>
      </c>
      <c r="AO81" s="93" t="s">
        <v>6422</v>
      </c>
      <c r="AP81" s="101" t="str">
        <f t="shared" si="4"/>
        <v>NRO_113</v>
      </c>
      <c r="AR81" s="17" t="s">
        <v>5537</v>
      </c>
      <c r="AS81" s="7" t="s">
        <v>6633</v>
      </c>
      <c r="AT81" s="6"/>
      <c r="AU81" s="7"/>
      <c r="AV81" s="3" t="s">
        <v>5537</v>
      </c>
      <c r="AW81" s="18" t="s">
        <v>5537</v>
      </c>
      <c r="AX81" s="18" t="s">
        <v>5537</v>
      </c>
      <c r="AY81" s="18" t="s">
        <v>5537</v>
      </c>
      <c r="AZ81" s="18" t="s">
        <v>5537</v>
      </c>
      <c r="BA81" s="18" t="s">
        <v>5537</v>
      </c>
      <c r="BB81" s="18" t="s">
        <v>5537</v>
      </c>
      <c r="BC81" s="18" t="s">
        <v>5537</v>
      </c>
      <c r="BD81" s="18" t="s">
        <v>5537</v>
      </c>
      <c r="BE81" s="18" t="s">
        <v>5537</v>
      </c>
      <c r="BF81" s="18" t="s">
        <v>5537</v>
      </c>
      <c r="BG81" s="18" t="s">
        <v>6422</v>
      </c>
      <c r="BH81" s="18" t="s">
        <v>5537</v>
      </c>
      <c r="BI81" s="9" t="s">
        <v>5537</v>
      </c>
      <c r="BJ81" s="14"/>
      <c r="BK81" s="14" t="s">
        <v>5537</v>
      </c>
      <c r="BL81" s="14" t="str">
        <f>_xlfn.XLOOKUP(B81,'[4]cell downs 18042026 17h'!$B:$B,'[4]cell downs 18042026 17h'!$B:$B,"")</f>
        <v/>
      </c>
      <c r="BM81" s="14" t="str">
        <f>_xlfn.XLOOKUP(B81,'[5]Cells Huawei 19042026 15h'!$B:$B,'[5]Cells Huawei 19042026 15h'!$B:$B,"")</f>
        <v/>
      </c>
      <c r="BN81" s="9" t="str">
        <f>_xlfn.XLOOKUP(B81,'[6]cells down 19042026 9H40'!$B:$B,'[6]cells down 19042026 9H40'!$B:$B,"")</f>
        <v/>
      </c>
      <c r="BO81" s="9" t="s">
        <v>5537</v>
      </c>
      <c r="BP81" s="9" t="s">
        <v>302</v>
      </c>
      <c r="BQ81" s="115"/>
    </row>
    <row r="82" spans="1:69" s="9" customFormat="1" ht="46.5" customHeight="1" x14ac:dyDescent="0.3">
      <c r="A82" s="1" t="s">
        <v>454</v>
      </c>
      <c r="B82" s="8" t="s">
        <v>455</v>
      </c>
      <c r="C82" s="3" t="str">
        <f>_xlfn.XLOOKUP(B82,'[1]daily break down'!$D:$D,'[1]daily break down'!$E:$E,"")</f>
        <v>Douala</v>
      </c>
      <c r="D82" s="1" t="s">
        <v>5490</v>
      </c>
      <c r="E82" s="1"/>
      <c r="F82" s="3" t="s">
        <v>31</v>
      </c>
      <c r="G82" s="1" t="s">
        <v>32</v>
      </c>
      <c r="H82" s="34" t="str">
        <f>_xlfn.XLOOKUP(B82,[2]CALCULATION!$B:$B,[2]CALCULATION!$H:$H,"")</f>
        <v>ZTE</v>
      </c>
      <c r="I82" s="28">
        <v>4.6740568097182633</v>
      </c>
      <c r="J82" s="28">
        <v>7.1897302765435906</v>
      </c>
      <c r="K82" s="28">
        <v>19.040854457200094</v>
      </c>
      <c r="L82" s="28">
        <v>24.821756227295943</v>
      </c>
      <c r="M82" s="28">
        <v>8.5966325945330482</v>
      </c>
      <c r="N82" s="28">
        <v>5.2943965037539273</v>
      </c>
      <c r="O82" s="28">
        <v>0</v>
      </c>
      <c r="P82" s="28">
        <v>0.70293394172352441</v>
      </c>
      <c r="Q82" s="28">
        <v>2.3803587276312443</v>
      </c>
      <c r="R82" s="28">
        <v>1.4780821155541854</v>
      </c>
      <c r="S82" s="94">
        <v>10.482870477380841</v>
      </c>
      <c r="T82" s="94">
        <f>_xlfn.XLOOKUP(B82,'[3]Nur des jours'!$B:$B,'[3]Nur des jours'!$U:$U,"")</f>
        <v>1.1664497921143262</v>
      </c>
      <c r="U82" s="94">
        <v>1.0280674194496524</v>
      </c>
      <c r="V82" s="94">
        <v>0</v>
      </c>
      <c r="W82" s="94">
        <v>1.1664497921143262</v>
      </c>
      <c r="X82" s="94">
        <v>4.1041725522425114</v>
      </c>
      <c r="Y82" s="94">
        <v>0</v>
      </c>
      <c r="Z82" s="94">
        <v>4.99234161737051</v>
      </c>
      <c r="AA82" s="94">
        <v>0.1565028122351492</v>
      </c>
      <c r="AB82" s="94">
        <v>0.6821025702488076</v>
      </c>
      <c r="AC82" s="94">
        <f>_xlfn.XLOOKUP(B82,'[3]Nur des jours'!$B:$B,'[3]Nur des jours'!$N:$N,"")</f>
        <v>9.7966123338840809</v>
      </c>
      <c r="AD82" s="94">
        <v>9.7966123338840809</v>
      </c>
      <c r="AE82" s="94">
        <v>8.5582203278059534</v>
      </c>
      <c r="AF82" s="94">
        <v>7.2837083618089755</v>
      </c>
      <c r="AG82" s="94">
        <v>11.753420579731081</v>
      </c>
      <c r="AH82" s="94">
        <v>9.7966123338840809</v>
      </c>
      <c r="AI82" s="49" t="s">
        <v>5559</v>
      </c>
      <c r="AJ82" s="49"/>
      <c r="AK82" s="48" t="str" cm="1">
        <f t="array" ref="AK82">IFERROR(_xlfn.IFS(
AM82="MPR ISSUE","PDH",
AM82="BSS Hardware Issue","BSS",
AM82="Sites strategiques, MLL, Pylone, etc.","ENVTECH",
AM82="AKTIVCO DEFAUT GE &amp; POWER Cabinet","AKTIVCO",
AM82="AKTIVCO Coupure ENEO &amp; Baisse de tension","AKTIVCO GRID ONLY",
AM82="Coupure ENEO &amp; Baisse de tension","IHS GRID ONLY",
AM82="Defaut GE &amp; POWER Cabinet","IHS",
AM82="Sharing","Partners",
AM82="Sites strategiques &amp; DataCenter","SST &amp; DC",
AM82="Exclu","Exclu",
AM82="SAT","SAT",
AM82="SPARE-ISSUE","SPARE-ISSUE",
AM82="Fiber CAmtel","TRANS_FO_CAMTEL",
AM82="Fiber AOF","Fiber AOF",
AM82="Projet OCM (HUAWEI)","TRAVAUX-HUAWEI",
AM82="Projet OCM (NOKIA)","TRAVAUX-NOKIA",
AM82="ACCESS-ISSUE","ACCESS-ISSUE",
AM82="Projet OCM (ZTE, NOKIA, autres projets)","TRAVAUX OCM",
AM82="No root CAuse","No root cause",
AM82="ODU HS","PDH",
AM82="IP &amp; VLAN","PDH",
AM82="Warehouse HUAWEI","SPARE-ISSUE",
AM82="SPARE-HS","SPARE-ISSUE",
AM82="Power Telco","BSS",AM82="no impacts","no impacts"
),"")</f>
        <v>Partners</v>
      </c>
      <c r="AL82" s="48" t="str" cm="1">
        <f t="array" ref="AL82">IFERROR(_xlfn.IFS(
AM82="MPR ISSUE","TX ISSUE",
AM82="BSS Hardware Issue","RAN ISSUE",
AM82="Sites strategiques, MLL, Pylone, etc.","ENVTECH",
AM82="AKTIVCO DEFAUT GE &amp; POWER Cabinet","POWER ISSUE",
AM82="AKTIVCO Coupure ENEO &amp; Baisse de tension","POWER ISSUE",
AM82="Coupure ENEO &amp; Baisse de tension","POWER ISSUE",
AM82="Defaut GE &amp; POWER Cabinet","POWER ISSUE",
AM82="Sharing","POWER ISSUE",
AM82="Sites strategiques &amp; DataCenter","POWER ISSUE",
AM82="Exclu","Exclu",
AM82="SAT","TX ISSUE",
AM82="SPARE-ISSUE","SPARE-ISSUE",
AM82="Fiber CAmtel","TX ISSUE",
AM82="Fiber AOF","TX ISSUE",
AM82="Projet OCM (HUAWEI)","TRAVAUX-HUAWEI",
AM82="Projet OCM (NOKIA)","TRAVAUX -NOKIA",
AM82="ACCESS-ISSUE","ACCESS-ISSUE",
AM82="Projet OCM (ZTE, NOKIA, autres projets)","TRAVAUX OCM",
AM82="No root CAuse","No root cause",
AM82="ODU HS","TX ISSUE",
AM82="IP &amp; VLAN","TX ISSUE",
AM82="Warehouse HUAWEI","SPARE-ISSUE",
AM82="SPARE-HS","SPARE-ISSUE",
AM82="Power Telco","RAN ISSUE",AM82="no impacts","no impacts"
),"")</f>
        <v>POWER ISSUE</v>
      </c>
      <c r="AM82" s="67" t="s">
        <v>5331</v>
      </c>
      <c r="AN82" s="48" t="str" cm="1">
        <f t="array" ref="AN82">IFERROR(_xlfn.IFS(
AM82="MPR ISSUE","ACTIVE",
AM82="BSS Hardware Issue","ACTIVE",
AM82="Sites strategiques, MLL, Pylone, etc.","PASSIVE",
AM82="AKTIVCO DEFAUT GE &amp; POWER Cabinet","PASSIVE",
AM82="AKTIVCO Coupure ENEO &amp; Baisse de tension","PASSIVE",
AM82="Coupure ENEO &amp; Baisse de tension","PASSIVE",
AM82="Defaut GE &amp; POWER Cabinet","PASSIVE",
AM82="Sharing","PASSIVE",
AM82="Sites strategiques &amp; DataCenter","PASSIVE",
AM82="Exclu","Exclu",
AM82="SAT","ACTIVE",
AM82="SPARE-ISSUE","SPARE-ISSUE",
AM82="Fiber CAmtel","ACTIVE",
AM82="Fiber AOF","ACTIVE",
AM82="Projet OCM (HUAWEI)","PLANNED WORKS",
AM82="Projet OCM (NOKIA)","PLANNED WORKS",
AM82="ACCESS-ISSUE","ACCESS-ISSUE",
AM82="Projet OCM (ZTE, NOKIA, autres projets)","PLANNED WORKS",
AM82="No root CAuse","No root cause",
AM82="ODU HS","ACTIVE",
AM82="IP &amp; VLAN","ACTIVE",
AM82="Warehouse HUAWEI","SPARE-ISSUE",
AM82="SPARE-HS","SPARE-ISSUE",
AM82="Power Telco","ACTIVE", AM82="no impacts","no impacts"
),"")</f>
        <v>PASSIVE</v>
      </c>
      <c r="AO82" s="93" t="s">
        <v>6063</v>
      </c>
      <c r="AP82" s="101" t="str">
        <f t="shared" si="4"/>
        <v>LIT_741</v>
      </c>
      <c r="AR82" s="17" t="s">
        <v>5537</v>
      </c>
      <c r="AS82" s="7" t="s">
        <v>6597</v>
      </c>
      <c r="AT82" s="6"/>
      <c r="AU82" s="7"/>
      <c r="AV82" s="3" t="s">
        <v>5537</v>
      </c>
      <c r="AW82" s="18" t="s">
        <v>5537</v>
      </c>
      <c r="AX82" s="18" t="s">
        <v>5537</v>
      </c>
      <c r="AY82" s="18" t="s">
        <v>5537</v>
      </c>
      <c r="AZ82" s="18" t="s">
        <v>5537</v>
      </c>
      <c r="BA82" s="18" t="s">
        <v>5537</v>
      </c>
      <c r="BB82" s="18" t="s">
        <v>5537</v>
      </c>
      <c r="BC82" s="18" t="s">
        <v>5537</v>
      </c>
      <c r="BD82" s="18" t="s">
        <v>5537</v>
      </c>
      <c r="BE82" s="18" t="s">
        <v>5537</v>
      </c>
      <c r="BF82" s="18" t="s">
        <v>5537</v>
      </c>
      <c r="BG82" s="18" t="s">
        <v>5537</v>
      </c>
      <c r="BH82" s="18" t="s">
        <v>5537</v>
      </c>
      <c r="BI82" s="9" t="s">
        <v>6063</v>
      </c>
      <c r="BJ82" s="14"/>
      <c r="BK82" s="14" t="s">
        <v>5537</v>
      </c>
      <c r="BL82" s="14" t="str">
        <f>_xlfn.XLOOKUP(B82,'[4]cell downs 18042026 17h'!$B:$B,'[4]cell downs 18042026 17h'!$B:$B,"")</f>
        <v/>
      </c>
      <c r="BM82" s="14" t="str">
        <f>_xlfn.XLOOKUP(B82,'[5]Cells Huawei 19042026 15h'!$B:$B,'[5]Cells Huawei 19042026 15h'!$B:$B,"")</f>
        <v/>
      </c>
      <c r="BN82" s="9" t="str">
        <f>_xlfn.XLOOKUP(B82,'[6]cells down 19042026 9H40'!$B:$B,'[6]cells down 19042026 9H40'!$B:$B,"")</f>
        <v/>
      </c>
      <c r="BO82" s="9" t="s">
        <v>5537</v>
      </c>
      <c r="BP82" s="9" t="s">
        <v>318</v>
      </c>
      <c r="BQ82" s="115"/>
    </row>
    <row r="83" spans="1:69" s="9" customFormat="1" x14ac:dyDescent="0.3">
      <c r="A83" s="1" t="s">
        <v>850</v>
      </c>
      <c r="B83" s="8" t="s">
        <v>851</v>
      </c>
      <c r="C83" s="3" t="str">
        <f>_xlfn.XLOOKUP(B83,'[1]daily break down'!$D:$D,'[1]daily break down'!$E:$E,"")</f>
        <v>SUD-OUEST</v>
      </c>
      <c r="D83" s="1" t="s">
        <v>21</v>
      </c>
      <c r="E83" s="1" t="s">
        <v>22</v>
      </c>
      <c r="F83" s="3" t="s">
        <v>13</v>
      </c>
      <c r="G83" s="1" t="s">
        <v>63</v>
      </c>
      <c r="H83" s="32" t="str">
        <f>_xlfn.XLOOKUP(B83,[2]CALCULATION!$B:$B,[2]CALCULATION!$H:$H,"")</f>
        <v>Huawei</v>
      </c>
      <c r="I83" s="28">
        <v>0</v>
      </c>
      <c r="J83" s="28">
        <v>0</v>
      </c>
      <c r="K83" s="28">
        <v>0</v>
      </c>
      <c r="L83" s="28">
        <v>0</v>
      </c>
      <c r="M83" s="28">
        <v>3.2080847123415879</v>
      </c>
      <c r="N83" s="28">
        <v>1.6494772181843604</v>
      </c>
      <c r="O83" s="28">
        <v>7.9436190370199151</v>
      </c>
      <c r="P83" s="28">
        <v>5.2270155778708052</v>
      </c>
      <c r="Q83" s="28">
        <v>0</v>
      </c>
      <c r="R83" s="28">
        <v>0.70650095738700402</v>
      </c>
      <c r="S83" s="94">
        <v>10.108137646854034</v>
      </c>
      <c r="T83" s="94">
        <f>_xlfn.XLOOKUP(B83,'[3]Nur des jours'!$B:$B,'[3]Nur des jours'!$U:$U,"")</f>
        <v>11.876717518041966</v>
      </c>
      <c r="U83" s="94">
        <v>2.7456032964931962</v>
      </c>
      <c r="V83" s="94">
        <v>3.8645047698133448</v>
      </c>
      <c r="W83" s="94">
        <v>11.876717518041966</v>
      </c>
      <c r="X83" s="94">
        <v>9.8104880248150135</v>
      </c>
      <c r="Y83" s="94">
        <v>0</v>
      </c>
      <c r="Z83" s="94">
        <v>0.39048120468106606</v>
      </c>
      <c r="AA83" s="94">
        <v>1.9458962198194802</v>
      </c>
      <c r="AB83" s="94">
        <v>13.868556899607057</v>
      </c>
      <c r="AC83" s="94">
        <f>_xlfn.XLOOKUP(B83,'[3]Nur des jours'!$B:$B,'[3]Nur des jours'!$N:$N,"")</f>
        <v>9.7891929413040426</v>
      </c>
      <c r="AD83" s="94">
        <v>9.7891929413040426</v>
      </c>
      <c r="AE83" s="94">
        <v>22.429998521236246</v>
      </c>
      <c r="AF83" s="94">
        <v>19.084418807865056</v>
      </c>
      <c r="AG83" s="94">
        <v>0.34388427047696596</v>
      </c>
      <c r="AH83" s="94">
        <v>9.7891929413040426</v>
      </c>
      <c r="AI83" s="49" t="s">
        <v>5559</v>
      </c>
      <c r="AJ83" s="49"/>
      <c r="AK83" s="48" t="str" cm="1">
        <f t="array" ref="AK83">IFERROR(_xlfn.IFS(
AM83="MPR ISSUE","PDH",
AM83="BSS Hardware Issue","BSS",
AM83="Sites strategiques, MLL, Pylone, etc.","ENVTECH",
AM83="AKTIVCO DEFAUT GE &amp; POWER Cabinet","AKTIVCO",
AM83="AKTIVCO Coupure ENEO &amp; Baisse de tension","AKTIVCO GRID ONLY",
AM83="Coupure ENEO &amp; Baisse de tension","IHS GRID ONLY",
AM83="Defaut GE &amp; POWER Cabinet","IHS",
AM83="Sharing","Partners",
AM83="Sites strategiques &amp; DataCenter","SST &amp; DC",
AM83="Exclu","Exclu",
AM83="SAT","SAT",
AM83="SPARE-ISSUE","SPARE-ISSUE",
AM83="Fiber CAmtel","TRANS_FO_CAMTEL",
AM83="Fiber AOF","Fiber AOF",
AM83="Projet OCM (HUAWEI)","TRAVAUX-HUAWEI",
AM83="Projet OCM (NOKIA)","TRAVAUX-NOKIA",
AM83="ACCESS-ISSUE","ACCESS-ISSUE",
AM83="Projet OCM (ZTE, NOKIA, autres projets)","TRAVAUX OCM",
AM83="No root CAuse","No root cause",
AM83="ODU HS","PDH",
AM83="IP &amp; VLAN","PDH",
AM83="Warehouse HUAWEI","SPARE-ISSUE",
AM83="SPARE-HS","SPARE-ISSUE",
AM83="Power Telco","BSS",AM83="no impacts","no impacts"
),"")</f>
        <v>AKTIVCO</v>
      </c>
      <c r="AL83" s="48" t="str" cm="1">
        <f t="array" ref="AL83">IFERROR(_xlfn.IFS(
AM83="MPR ISSUE","TX ISSUE",
AM83="BSS Hardware Issue","RAN ISSUE",
AM83="Sites strategiques, MLL, Pylone, etc.","ENVTECH",
AM83="AKTIVCO DEFAUT GE &amp; POWER Cabinet","POWER ISSUE",
AM83="AKTIVCO Coupure ENEO &amp; Baisse de tension","POWER ISSUE",
AM83="Coupure ENEO &amp; Baisse de tension","POWER ISSUE",
AM83="Defaut GE &amp; POWER Cabinet","POWER ISSUE",
AM83="Sharing","POWER ISSUE",
AM83="Sites strategiques &amp; DataCenter","POWER ISSUE",
AM83="Exclu","Exclu",
AM83="SAT","TX ISSUE",
AM83="SPARE-ISSUE","SPARE-ISSUE",
AM83="Fiber CAmtel","TX ISSUE",
AM83="Fiber AOF","TX ISSUE",
AM83="Projet OCM (HUAWEI)","TRAVAUX-HUAWEI",
AM83="Projet OCM (NOKIA)","TRAVAUX -NOKIA",
AM83="ACCESS-ISSUE","ACCESS-ISSUE",
AM83="Projet OCM (ZTE, NOKIA, autres projets)","TRAVAUX OCM",
AM83="No root CAuse","No root cause",
AM83="ODU HS","TX ISSUE",
AM83="IP &amp; VLAN","TX ISSUE",
AM83="Warehouse HUAWEI","SPARE-ISSUE",
AM83="SPARE-HS","SPARE-ISSUE",
AM83="Power Telco","RAN ISSUE",AM83="no impacts","no impacts"
),"")</f>
        <v>POWER ISSUE</v>
      </c>
      <c r="AM83" s="67" t="s">
        <v>5325</v>
      </c>
      <c r="AN83" s="48" t="str" cm="1">
        <f t="array" ref="AN83">IFERROR(_xlfn.IFS(
AM83="MPR ISSUE","ACTIVE",
AM83="BSS Hardware Issue","ACTIVE",
AM83="Sites strategiques, MLL, Pylone, etc.","PASSIVE",
AM83="AKTIVCO DEFAUT GE &amp; POWER Cabinet","PASSIVE",
AM83="AKTIVCO Coupure ENEO &amp; Baisse de tension","PASSIVE",
AM83="Coupure ENEO &amp; Baisse de tension","PASSIVE",
AM83="Defaut GE &amp; POWER Cabinet","PASSIVE",
AM83="Sharing","PASSIVE",
AM83="Sites strategiques &amp; DataCenter","PASSIVE",
AM83="Exclu","Exclu",
AM83="SAT","ACTIVE",
AM83="SPARE-ISSUE","SPARE-ISSUE",
AM83="Fiber CAmtel","ACTIVE",
AM83="Fiber AOF","ACTIVE",
AM83="Projet OCM (HUAWEI)","PLANNED WORKS",
AM83="Projet OCM (NOKIA)","PLANNED WORKS",
AM83="ACCESS-ISSUE","ACCESS-ISSUE",
AM83="Projet OCM (ZTE, NOKIA, autres projets)","PLANNED WORKS",
AM83="No root CAuse","No root cause",
AM83="ODU HS","ACTIVE",
AM83="IP &amp; VLAN","ACTIVE",
AM83="Warehouse HUAWEI","SPARE-ISSUE",
AM83="SPARE-HS","SPARE-ISSUE",
AM83="Power Telco","ACTIVE", AM83="no impacts","no impacts"
),"")</f>
        <v>PASSIVE</v>
      </c>
      <c r="AO83" s="93" t="s">
        <v>5914</v>
      </c>
      <c r="AP83" s="101" t="str">
        <f t="shared" si="4"/>
        <v>SUO_236</v>
      </c>
      <c r="AR83" s="17" t="s">
        <v>5537</v>
      </c>
      <c r="AS83" s="7" t="s">
        <v>6634</v>
      </c>
      <c r="AT83" s="6"/>
      <c r="AU83" s="7"/>
      <c r="AV83" s="3" t="s">
        <v>5537</v>
      </c>
      <c r="AW83" s="18" t="s">
        <v>5537</v>
      </c>
      <c r="AX83" s="18" t="s">
        <v>5537</v>
      </c>
      <c r="AY83" s="18" t="s">
        <v>5537</v>
      </c>
      <c r="AZ83" s="18" t="s">
        <v>5537</v>
      </c>
      <c r="BA83" s="18" t="s">
        <v>5537</v>
      </c>
      <c r="BB83" s="18" t="s">
        <v>5537</v>
      </c>
      <c r="BC83" s="18" t="s">
        <v>5537</v>
      </c>
      <c r="BD83" s="18" t="s">
        <v>5537</v>
      </c>
      <c r="BE83" s="18" t="s">
        <v>5537</v>
      </c>
      <c r="BF83" s="18" t="s">
        <v>5537</v>
      </c>
      <c r="BG83" s="18" t="s">
        <v>5914</v>
      </c>
      <c r="BH83" s="18" t="s">
        <v>5537</v>
      </c>
      <c r="BI83" s="9" t="s">
        <v>5537</v>
      </c>
      <c r="BJ83" s="14"/>
      <c r="BK83" s="14" t="s">
        <v>5537</v>
      </c>
      <c r="BL83" s="14" t="str">
        <f>_xlfn.XLOOKUP(B83,'[4]cell downs 18042026 17h'!$B:$B,'[4]cell downs 18042026 17h'!$B:$B,"")</f>
        <v/>
      </c>
      <c r="BM83" s="14" t="str">
        <f>_xlfn.XLOOKUP(B83,'[5]Cells Huawei 19042026 15h'!$B:$B,'[5]Cells Huawei 19042026 15h'!$B:$B,"")</f>
        <v/>
      </c>
      <c r="BN83" s="9" t="str">
        <f>_xlfn.XLOOKUP(B83,'[6]cells down 19042026 9H40'!$B:$B,'[6]cells down 19042026 9H40'!$B:$B,"")</f>
        <v/>
      </c>
      <c r="BO83" s="9" t="s">
        <v>5537</v>
      </c>
      <c r="BP83" s="9" t="s">
        <v>5537</v>
      </c>
      <c r="BQ83" s="115"/>
    </row>
    <row r="84" spans="1:69" s="9" customFormat="1" ht="15" customHeight="1" x14ac:dyDescent="0.3">
      <c r="A84" s="1" t="s">
        <v>1000</v>
      </c>
      <c r="B84" s="8" t="s">
        <v>1001</v>
      </c>
      <c r="C84" s="3" t="str">
        <f>_xlfn.XLOOKUP(B84,'[1]daily break down'!$D:$D,'[1]daily break down'!$E:$E,"")</f>
        <v>Yaounde</v>
      </c>
      <c r="D84" s="1" t="s">
        <v>21</v>
      </c>
      <c r="E84" s="1" t="s">
        <v>36</v>
      </c>
      <c r="F84" s="3" t="s">
        <v>37</v>
      </c>
      <c r="G84" s="1" t="s">
        <v>38</v>
      </c>
      <c r="H84" s="34" t="str">
        <f>_xlfn.XLOOKUP(B84,[2]CALCULATION!$B:$B,[2]CALCULATION!$H:$H,"")</f>
        <v>ZTE</v>
      </c>
      <c r="I84" s="28">
        <v>0</v>
      </c>
      <c r="J84" s="28">
        <v>0</v>
      </c>
      <c r="K84" s="28">
        <v>0</v>
      </c>
      <c r="L84" s="28">
        <v>31.51502926379651</v>
      </c>
      <c r="M84" s="28">
        <v>32.343201125464788</v>
      </c>
      <c r="N84" s="28">
        <v>10.185898588317883</v>
      </c>
      <c r="O84" s="28">
        <v>0</v>
      </c>
      <c r="P84" s="28">
        <v>8.3548067676274798</v>
      </c>
      <c r="Q84" s="28">
        <v>0</v>
      </c>
      <c r="R84" s="28">
        <v>0</v>
      </c>
      <c r="S84" s="94">
        <v>12.079983905625321</v>
      </c>
      <c r="T84" s="94">
        <f>_xlfn.XLOOKUP(B84,'[3]Nur des jours'!$B:$B,'[3]Nur des jours'!$U:$U,"")</f>
        <v>0</v>
      </c>
      <c r="U84" s="94">
        <v>0</v>
      </c>
      <c r="V84" s="94">
        <v>10.601616428818064</v>
      </c>
      <c r="W84" s="94">
        <v>0</v>
      </c>
      <c r="X84" s="94">
        <v>0.6807114341400502</v>
      </c>
      <c r="Y84" s="94">
        <v>0</v>
      </c>
      <c r="Z84" s="94">
        <v>0</v>
      </c>
      <c r="AA84" s="94">
        <v>0</v>
      </c>
      <c r="AB84" s="94">
        <v>0</v>
      </c>
      <c r="AC84" s="94">
        <f>_xlfn.XLOOKUP(B84,'[3]Nur des jours'!$B:$B,'[3]Nur des jours'!$N:$N,"")</f>
        <v>9.7101657092796607</v>
      </c>
      <c r="AD84" s="94">
        <v>9.7101657092796607</v>
      </c>
      <c r="AE84" s="94">
        <v>4.8618105263999301</v>
      </c>
      <c r="AF84" s="94">
        <v>4.1176524339450058</v>
      </c>
      <c r="AG84" s="94">
        <v>14.63801281335706</v>
      </c>
      <c r="AH84" s="94">
        <v>9.7101657092796607</v>
      </c>
      <c r="AI84" s="49" t="s">
        <v>5559</v>
      </c>
      <c r="AJ84" s="49"/>
      <c r="AK84" s="48" t="str" cm="1">
        <f t="array" ref="AK84">IFERROR(_xlfn.IFS(
AM84="MPR ISSUE","PDH",
AM84="BSS Hardware Issue","BSS",
AM84="Sites strategiques, MLL, Pylone, etc.","ENVTECH",
AM84="AKTIVCO DEFAUT GE &amp; POWER Cabinet","AKTIVCO",
AM84="AKTIVCO Coupure ENEO &amp; Baisse de tension","AKTIVCO GRID ONLY",
AM84="Coupure ENEO &amp; Baisse de tension","IHS GRID ONLY",
AM84="Defaut GE &amp; POWER Cabinet","IHS",
AM84="Sharing","Partners",
AM84="Sites strategiques &amp; DataCenter","SST &amp; DC",
AM84="Exclu","Exclu",
AM84="SAT","SAT",
AM84="SPARE-ISSUE","SPARE-ISSUE",
AM84="Fiber CAmtel","TRANS_FO_CAMTEL",
AM84="Fiber AOF","Fiber AOF",
AM84="Projet OCM (HUAWEI)","TRAVAUX-HUAWEI",
AM84="Projet OCM (NOKIA)","TRAVAUX-NOKIA",
AM84="ACCESS-ISSUE","ACCESS-ISSUE",
AM84="Projet OCM (ZTE, NOKIA, autres projets)","TRAVAUX OCM",
AM84="No root CAuse","No root cause",
AM84="ODU HS","PDH",
AM84="IP &amp; VLAN","PDH",
AM84="Warehouse HUAWEI","SPARE-ISSUE",
AM84="SPARE-HS","SPARE-ISSUE",
AM84="Power Telco","BSS",AM84="no impacts","no impacts"
),"")</f>
        <v>No root cause</v>
      </c>
      <c r="AL84" s="48" t="str" cm="1">
        <f t="array" ref="AL84">IFERROR(_xlfn.IFS(
AM84="MPR ISSUE","TX ISSUE",
AM84="BSS Hardware Issue","RAN ISSUE",
AM84="Sites strategiques, MLL, Pylone, etc.","ENVTECH",
AM84="AKTIVCO DEFAUT GE &amp; POWER Cabinet","POWER ISSUE",
AM84="AKTIVCO Coupure ENEO &amp; Baisse de tension","POWER ISSUE",
AM84="Coupure ENEO &amp; Baisse de tension","POWER ISSUE",
AM84="Defaut GE &amp; POWER Cabinet","POWER ISSUE",
AM84="Sharing","POWER ISSUE",
AM84="Sites strategiques &amp; DataCenter","POWER ISSUE",
AM84="Exclu","Exclu",
AM84="SAT","TX ISSUE",
AM84="SPARE-ISSUE","SPARE-ISSUE",
AM84="Fiber CAmtel","TX ISSUE",
AM84="Fiber AOF","TX ISSUE",
AM84="Projet OCM (HUAWEI)","TRAVAUX-HUAWEI",
AM84="Projet OCM (NOKIA)","TRAVAUX -NOKIA",
AM84="ACCESS-ISSUE","ACCESS-ISSUE",
AM84="Projet OCM (ZTE, NOKIA, autres projets)","TRAVAUX OCM",
AM84="No root CAuse","No root cause",
AM84="ODU HS","TX ISSUE",
AM84="IP &amp; VLAN","TX ISSUE",
AM84="Warehouse HUAWEI","SPARE-ISSUE",
AM84="SPARE-HS","SPARE-ISSUE",
AM84="Power Telco","RAN ISSUE",AM84="no impacts","no impacts"
),"")</f>
        <v>No root cause</v>
      </c>
      <c r="AM84" s="67" t="s">
        <v>6538</v>
      </c>
      <c r="AN84" s="48" t="str" cm="1">
        <f t="array" ref="AN84">IFERROR(_xlfn.IFS(
AM84="MPR ISSUE","ACTIVE",
AM84="BSS Hardware Issue","ACTIVE",
AM84="Sites strategiques, MLL, Pylone, etc.","PASSIVE",
AM84="AKTIVCO DEFAUT GE &amp; POWER Cabinet","PASSIVE",
AM84="AKTIVCO Coupure ENEO &amp; Baisse de tension","PASSIVE",
AM84="Coupure ENEO &amp; Baisse de tension","PASSIVE",
AM84="Defaut GE &amp; POWER Cabinet","PASSIVE",
AM84="Sharing","PASSIVE",
AM84="Sites strategiques &amp; DataCenter","PASSIVE",
AM84="Exclu","Exclu",
AM84="SAT","ACTIVE",
AM84="SPARE-ISSUE","SPARE-ISSUE",
AM84="Fiber CAmtel","ACTIVE",
AM84="Fiber AOF","ACTIVE",
AM84="Projet OCM (HUAWEI)","PLANNED WORKS",
AM84="Projet OCM (NOKIA)","PLANNED WORKS",
AM84="ACCESS-ISSUE","ACCESS-ISSUE",
AM84="Projet OCM (ZTE, NOKIA, autres projets)","PLANNED WORKS",
AM84="No root CAuse","No root cause",
AM84="ODU HS","ACTIVE",
AM84="IP &amp; VLAN","ACTIVE",
AM84="Warehouse HUAWEI","SPARE-ISSUE",
AM84="SPARE-HS","SPARE-ISSUE",
AM84="Power Telco","ACTIVE", AM84="no impacts","no impacts"
),"")</f>
        <v>No root cause</v>
      </c>
      <c r="AO84" s="93" t="s">
        <v>6084</v>
      </c>
      <c r="AP84" s="101" t="str">
        <f t="shared" si="4"/>
        <v>CTR_705</v>
      </c>
      <c r="AR84" s="17" t="s">
        <v>5537</v>
      </c>
      <c r="AS84" s="7" t="s">
        <v>6597</v>
      </c>
      <c r="AT84" s="6"/>
      <c r="AU84" s="7"/>
      <c r="AV84" s="3" t="s">
        <v>5537</v>
      </c>
      <c r="AW84" s="18" t="s">
        <v>5537</v>
      </c>
      <c r="AX84" s="18" t="s">
        <v>5537</v>
      </c>
      <c r="AY84" s="18" t="s">
        <v>5537</v>
      </c>
      <c r="AZ84" s="18" t="s">
        <v>5537</v>
      </c>
      <c r="BA84" s="18" t="s">
        <v>5537</v>
      </c>
      <c r="BB84" s="18" t="s">
        <v>5537</v>
      </c>
      <c r="BC84" s="18" t="s">
        <v>5537</v>
      </c>
      <c r="BD84" s="18" t="s">
        <v>5537</v>
      </c>
      <c r="BE84" s="18" t="s">
        <v>5537</v>
      </c>
      <c r="BF84" s="18" t="s">
        <v>5537</v>
      </c>
      <c r="BG84" s="18" t="s">
        <v>5537</v>
      </c>
      <c r="BH84" s="18" t="s">
        <v>5537</v>
      </c>
      <c r="BI84" s="9" t="s">
        <v>6084</v>
      </c>
      <c r="BJ84" s="14"/>
      <c r="BK84" s="14" t="s">
        <v>5537</v>
      </c>
      <c r="BL84" s="14" t="str">
        <f>_xlfn.XLOOKUP(B84,'[4]cell downs 18042026 17h'!$B:$B,'[4]cell downs 18042026 17h'!$B:$B,"")</f>
        <v/>
      </c>
      <c r="BM84" s="14" t="str">
        <f>_xlfn.XLOOKUP(B84,'[5]Cells Huawei 19042026 15h'!$B:$B,'[5]Cells Huawei 19042026 15h'!$B:$B,"")</f>
        <v/>
      </c>
      <c r="BN84" s="9" t="str">
        <f>_xlfn.XLOOKUP(B84,'[6]cells down 19042026 9H40'!$B:$B,'[6]cells down 19042026 9H40'!$B:$B,"")</f>
        <v/>
      </c>
      <c r="BO84" s="9" t="s">
        <v>5537</v>
      </c>
      <c r="BP84" s="9" t="s">
        <v>5537</v>
      </c>
      <c r="BQ84" s="115"/>
    </row>
    <row r="85" spans="1:69" s="9" customFormat="1" x14ac:dyDescent="0.3">
      <c r="A85" s="1" t="s">
        <v>358</v>
      </c>
      <c r="B85" s="1" t="s">
        <v>359</v>
      </c>
      <c r="C85" s="3" t="str">
        <f>_xlfn.XLOOKUP(B85,'[1]daily break down'!$D:$D,'[1]daily break down'!$E:$E,"")</f>
        <v>ADAMAOUA</v>
      </c>
      <c r="D85" s="1" t="s">
        <v>11</v>
      </c>
      <c r="E85" s="1" t="s">
        <v>96</v>
      </c>
      <c r="F85" s="3" t="s">
        <v>90</v>
      </c>
      <c r="G85" s="1" t="s">
        <v>358</v>
      </c>
      <c r="H85" s="33" t="str">
        <f>_xlfn.XLOOKUP(B85,[2]CALCULATION!$B:$B,[2]CALCULATION!$H:$H,"")</f>
        <v>NOKIA</v>
      </c>
      <c r="I85" s="28">
        <v>15.927259794209284</v>
      </c>
      <c r="J85" s="28">
        <v>13.16420688192124</v>
      </c>
      <c r="K85" s="28">
        <v>19.063676967619067</v>
      </c>
      <c r="L85" s="28">
        <v>11.608613471280727</v>
      </c>
      <c r="M85" s="28">
        <v>4.6783619361473292</v>
      </c>
      <c r="N85" s="28">
        <v>0.49776258332135365</v>
      </c>
      <c r="O85" s="28">
        <v>5.1030203632367996</v>
      </c>
      <c r="P85" s="28">
        <v>7.0765152238142859</v>
      </c>
      <c r="Q85" s="28">
        <v>6.7234368204745447</v>
      </c>
      <c r="R85" s="28">
        <v>14.918096229250185</v>
      </c>
      <c r="S85" s="94">
        <v>10.729919080646033</v>
      </c>
      <c r="T85" s="94">
        <f>_xlfn.XLOOKUP(B85,'[3]Nur des jours'!$B:$B,'[3]Nur des jours'!$U:$U,"")</f>
        <v>13.362161504254907</v>
      </c>
      <c r="U85" s="94">
        <v>1.8878298562388596</v>
      </c>
      <c r="V85" s="94">
        <v>4.2159553812722237</v>
      </c>
      <c r="W85" s="94">
        <v>13.362161504254907</v>
      </c>
      <c r="X85" s="94">
        <v>8.9171713640163883</v>
      </c>
      <c r="Y85" s="94">
        <v>6.4778860114509973</v>
      </c>
      <c r="Z85" s="94">
        <v>15.591217365410856</v>
      </c>
      <c r="AA85" s="94">
        <v>22.559886800629506</v>
      </c>
      <c r="AB85" s="94">
        <v>14.042100183069872</v>
      </c>
      <c r="AC85" s="94">
        <f>_xlfn.XLOOKUP(B85,'[3]Nur des jours'!$B:$B,'[3]Nur des jours'!$N:$N,"")</f>
        <v>9.7041969660398504</v>
      </c>
      <c r="AD85" s="94">
        <v>9.7041969660398504</v>
      </c>
      <c r="AE85" s="94">
        <v>8.369378199824947</v>
      </c>
      <c r="AF85" s="94">
        <v>25.346315722637396</v>
      </c>
      <c r="AG85" s="94">
        <v>0</v>
      </c>
      <c r="AH85" s="94">
        <v>9.7041969660398504</v>
      </c>
      <c r="AI85" s="49" t="s">
        <v>5559</v>
      </c>
      <c r="AJ85" s="49"/>
      <c r="AK85" s="48" t="str" cm="1">
        <f t="array" ref="AK85">IFERROR(_xlfn.IFS(
AM85="MPR ISSUE","PDH",
AM85="BSS Hardware Issue","BSS",
AM85="Sites strategiques, MLL, Pylone, etc.","ENVTECH",
AM85="AKTIVCO DEFAUT GE &amp; POWER Cabinet","AKTIVCO",
AM85="AKTIVCO Coupure ENEO &amp; Baisse de tension","AKTIVCO GRID ONLY",
AM85="Coupure ENEO &amp; Baisse de tension","IHS GRID ONLY",
AM85="Defaut GE &amp; POWER Cabinet","IHS",
AM85="Sharing","Partners",
AM85="Sites strategiques &amp; DataCenter","SST &amp; DC",
AM85="Exclu","Exclu",
AM85="SAT","SAT",
AM85="SPARE-ISSUE","SPARE-ISSUE",
AM85="Fiber CAmtel","TRANS_FO_CAMTEL",
AM85="Fiber AOF","Fiber AOF",
AM85="Projet OCM (HUAWEI)","TRAVAUX-HUAWEI",
AM85="Projet OCM (NOKIA)","TRAVAUX-NOKIA",
AM85="ACCESS-ISSUE","ACCESS-ISSUE",
AM85="Projet OCM (ZTE, NOKIA, autres projets)","TRAVAUX OCM",
AM85="No root CAuse","No root cause",
AM85="ODU HS","PDH",
AM85="IP &amp; VLAN","PDH",
AM85="Warehouse HUAWEI","SPARE-ISSUE",
AM85="SPARE-HS","SPARE-ISSUE",
AM85="Power Telco","BSS",AM85="no impacts","no impacts"
),"")</f>
        <v>BSS</v>
      </c>
      <c r="AL85" s="48" t="str" cm="1">
        <f t="array" ref="AL85">IFERROR(_xlfn.IFS(
AM85="MPR ISSUE","TX ISSUE",
AM85="BSS Hardware Issue","RAN ISSUE",
AM85="Sites strategiques, MLL, Pylone, etc.","ENVTECH",
AM85="AKTIVCO DEFAUT GE &amp; POWER Cabinet","POWER ISSUE",
AM85="AKTIVCO Coupure ENEO &amp; Baisse de tension","POWER ISSUE",
AM85="Coupure ENEO &amp; Baisse de tension","POWER ISSUE",
AM85="Defaut GE &amp; POWER Cabinet","POWER ISSUE",
AM85="Sharing","POWER ISSUE",
AM85="Sites strategiques &amp; DataCenter","POWER ISSUE",
AM85="Exclu","Exclu",
AM85="SAT","TX ISSUE",
AM85="SPARE-ISSUE","SPARE-ISSUE",
AM85="Fiber CAmtel","TX ISSUE",
AM85="Fiber AOF","TX ISSUE",
AM85="Projet OCM (HUAWEI)","TRAVAUX-HUAWEI",
AM85="Projet OCM (NOKIA)","TRAVAUX -NOKIA",
AM85="ACCESS-ISSUE","ACCESS-ISSUE",
AM85="Projet OCM (ZTE, NOKIA, autres projets)","TRAVAUX OCM",
AM85="No root CAuse","No root cause",
AM85="ODU HS","TX ISSUE",
AM85="IP &amp; VLAN","TX ISSUE",
AM85="Warehouse HUAWEI","SPARE-ISSUE",
AM85="SPARE-HS","SPARE-ISSUE",
AM85="Power Telco","RAN ISSUE",AM85="no impacts","no impacts"
),"")</f>
        <v>RAN ISSUE</v>
      </c>
      <c r="AM85" s="67" t="s">
        <v>5320</v>
      </c>
      <c r="AN85" s="48" t="str" cm="1">
        <f t="array" ref="AN85">IFERROR(_xlfn.IFS(
AM85="MPR ISSUE","ACTIVE",
AM85="BSS Hardware Issue","ACTIVE",
AM85="Sites strategiques, MLL, Pylone, etc.","PASSIVE",
AM85="AKTIVCO DEFAUT GE &amp; POWER Cabinet","PASSIVE",
AM85="AKTIVCO Coupure ENEO &amp; Baisse de tension","PASSIVE",
AM85="Coupure ENEO &amp; Baisse de tension","PASSIVE",
AM85="Defaut GE &amp; POWER Cabinet","PASSIVE",
AM85="Sharing","PASSIVE",
AM85="Sites strategiques &amp; DataCenter","PASSIVE",
AM85="Exclu","Exclu",
AM85="SAT","ACTIVE",
AM85="SPARE-ISSUE","SPARE-ISSUE",
AM85="Fiber CAmtel","ACTIVE",
AM85="Fiber AOF","ACTIVE",
AM85="Projet OCM (HUAWEI)","PLANNED WORKS",
AM85="Projet OCM (NOKIA)","PLANNED WORKS",
AM85="ACCESS-ISSUE","ACCESS-ISSUE",
AM85="Projet OCM (ZTE, NOKIA, autres projets)","PLANNED WORKS",
AM85="No root CAuse","No root cause",
AM85="ODU HS","ACTIVE",
AM85="IP &amp; VLAN","ACTIVE",
AM85="Warehouse HUAWEI","SPARE-ISSUE",
AM85="SPARE-HS","SPARE-ISSUE",
AM85="Power Telco","ACTIVE", AM85="no impacts","no impacts"
),"")</f>
        <v>ACTIVE</v>
      </c>
      <c r="AO85" s="93" t="s">
        <v>6025</v>
      </c>
      <c r="AP85" s="101" t="str">
        <f t="shared" si="4"/>
        <v>ADM_024</v>
      </c>
      <c r="AR85" s="17" t="s">
        <v>5537</v>
      </c>
      <c r="AS85" s="7" t="s">
        <v>6597</v>
      </c>
      <c r="AT85" s="6"/>
      <c r="AU85" s="7"/>
      <c r="AV85" s="3" t="s">
        <v>5537</v>
      </c>
      <c r="AW85" s="18" t="s">
        <v>5537</v>
      </c>
      <c r="AX85" s="18" t="s">
        <v>5537</v>
      </c>
      <c r="AY85" s="18" t="s">
        <v>5537</v>
      </c>
      <c r="AZ85" s="18" t="s">
        <v>5537</v>
      </c>
      <c r="BA85" s="18" t="s">
        <v>5537</v>
      </c>
      <c r="BB85" s="18" t="s">
        <v>5537</v>
      </c>
      <c r="BC85" s="18" t="s">
        <v>5537</v>
      </c>
      <c r="BD85" s="18" t="s">
        <v>6026</v>
      </c>
      <c r="BE85" s="18" t="s">
        <v>6026</v>
      </c>
      <c r="BF85" s="18" t="s">
        <v>5537</v>
      </c>
      <c r="BG85" s="18" t="s">
        <v>5537</v>
      </c>
      <c r="BH85" s="18" t="s">
        <v>5537</v>
      </c>
      <c r="BI85" s="9" t="s">
        <v>6027</v>
      </c>
      <c r="BJ85" s="14"/>
      <c r="BK85" s="14" t="s">
        <v>5537</v>
      </c>
      <c r="BL85" s="14" t="str">
        <f>_xlfn.XLOOKUP(B85,'[4]cell downs 18042026 17h'!$B:$B,'[4]cell downs 18042026 17h'!$B:$B,"")</f>
        <v/>
      </c>
      <c r="BM85" s="14" t="str">
        <f>_xlfn.XLOOKUP(B85,'[5]Cells Huawei 19042026 15h'!$B:$B,'[5]Cells Huawei 19042026 15h'!$B:$B,"")</f>
        <v/>
      </c>
      <c r="BN85" s="9" t="str">
        <f>_xlfn.XLOOKUP(B85,'[6]cells down 19042026 9H40'!$B:$B,'[6]cells down 19042026 9H40'!$B:$B,"")</f>
        <v/>
      </c>
      <c r="BO85" s="9" t="s">
        <v>359</v>
      </c>
      <c r="BP85" s="9" t="s">
        <v>12</v>
      </c>
      <c r="BQ85" s="115"/>
    </row>
    <row r="86" spans="1:69" s="9" customFormat="1" ht="18" customHeight="1" x14ac:dyDescent="0.3">
      <c r="A86" s="1" t="s">
        <v>1101</v>
      </c>
      <c r="B86" s="8" t="s">
        <v>1102</v>
      </c>
      <c r="C86" s="3" t="str">
        <f>_xlfn.XLOOKUP(B86,'[1]daily break down'!$D:$D,'[1]daily break down'!$E:$E,"")</f>
        <v>NORD</v>
      </c>
      <c r="D86" s="1" t="s">
        <v>11</v>
      </c>
      <c r="E86" s="1" t="s">
        <v>96</v>
      </c>
      <c r="F86" s="3" t="s">
        <v>23</v>
      </c>
      <c r="G86" s="1" t="s">
        <v>1103</v>
      </c>
      <c r="H86" s="33" t="str">
        <f>_xlfn.XLOOKUP(B86,[2]CALCULATION!$B:$B,[2]CALCULATION!$H:$H,"")</f>
        <v>NOKIA</v>
      </c>
      <c r="I86" s="28">
        <v>0.29923406865715341</v>
      </c>
      <c r="J86" s="28">
        <v>6.3268667508917076E-2</v>
      </c>
      <c r="K86" s="28">
        <v>0.24717704909056684</v>
      </c>
      <c r="L86" s="28">
        <v>0.3698126929717987</v>
      </c>
      <c r="M86" s="28">
        <v>0.14120022745932487</v>
      </c>
      <c r="N86" s="28">
        <v>9.4379970659681595E-2</v>
      </c>
      <c r="O86" s="28">
        <v>0</v>
      </c>
      <c r="P86" s="28">
        <v>1.3022133100670621</v>
      </c>
      <c r="Q86" s="28">
        <v>1.779638623989632</v>
      </c>
      <c r="R86" s="28">
        <v>0.24257798688567117</v>
      </c>
      <c r="S86" s="94">
        <v>0.34528606721701388</v>
      </c>
      <c r="T86" s="94">
        <f>_xlfn.XLOOKUP(B86,'[3]Nur des jours'!$B:$B,'[3]Nur des jours'!$U:$U,"")</f>
        <v>0</v>
      </c>
      <c r="U86" s="94">
        <v>0</v>
      </c>
      <c r="V86" s="94">
        <v>0</v>
      </c>
      <c r="W86" s="94">
        <v>0</v>
      </c>
      <c r="X86" s="94">
        <v>4.8119041300334155E-2</v>
      </c>
      <c r="Y86" s="94">
        <v>0.13519185479227014</v>
      </c>
      <c r="Z86" s="94">
        <v>0.65445654323640046</v>
      </c>
      <c r="AA86" s="94">
        <v>0.4347040622149746</v>
      </c>
      <c r="AB86" s="94">
        <v>0.61571687662355767</v>
      </c>
      <c r="AC86" s="94">
        <f>_xlfn.XLOOKUP(B86,'[3]Nur des jours'!$B:$B,'[3]Nur des jours'!$N:$N,"")</f>
        <v>9.6204057211514762</v>
      </c>
      <c r="AD86" s="94">
        <v>9.6204057211514762</v>
      </c>
      <c r="AE86" s="94">
        <v>26.134401640228766</v>
      </c>
      <c r="AF86" s="94">
        <v>16.256033011346055</v>
      </c>
      <c r="AG86" s="94">
        <v>0.82662945715205605</v>
      </c>
      <c r="AH86" s="94">
        <v>9.6204057211514762</v>
      </c>
      <c r="AI86" s="49" t="s">
        <v>5559</v>
      </c>
      <c r="AJ86" s="49"/>
      <c r="AK86" s="48" t="str" cm="1">
        <f t="array" ref="AK86">IFERROR(_xlfn.IFS(
AM86="MPR ISSUE","PDH",
AM86="BSS Hardware Issue","BSS",
AM86="Sites strategiques, MLL, Pylone, etc.","ENVTECH",
AM86="AKTIVCO DEFAUT GE &amp; POWER Cabinet","AKTIVCO",
AM86="AKTIVCO Coupure ENEO &amp; Baisse de tension","AKTIVCO GRID ONLY",
AM86="Coupure ENEO &amp; Baisse de tension","IHS GRID ONLY",
AM86="Defaut GE &amp; POWER Cabinet","IHS",
AM86="Sharing","Partners",
AM86="Sites strategiques &amp; DataCenter","SST &amp; DC",
AM86="Exclu","Exclu",
AM86="SAT","SAT",
AM86="SPARE-ISSUE","SPARE-ISSUE",
AM86="Fiber CAmtel","TRANS_FO_CAMTEL",
AM86="Fiber AOF","Fiber AOF",
AM86="Projet OCM (HUAWEI)","TRAVAUX-HUAWEI",
AM86="Projet OCM (NOKIA)","TRAVAUX-NOKIA",
AM86="ACCESS-ISSUE","ACCESS-ISSUE",
AM86="Projet OCM (ZTE, NOKIA, autres projets)","TRAVAUX OCM",
AM86="No root CAuse","No root cause",
AM86="ODU HS","PDH",
AM86="IP &amp; VLAN","PDH",
AM86="Warehouse HUAWEI","SPARE-ISSUE",
AM86="SPARE-HS","SPARE-ISSUE",
AM86="Power Telco","BSS",AM86="no impacts","no impacts"
),"")</f>
        <v>IHS</v>
      </c>
      <c r="AL86" s="48" t="str" cm="1">
        <f t="array" ref="AL86">IFERROR(_xlfn.IFS(
AM86="MPR ISSUE","TX ISSUE",
AM86="BSS Hardware Issue","RAN ISSUE",
AM86="Sites strategiques, MLL, Pylone, etc.","ENVTECH",
AM86="AKTIVCO DEFAUT GE &amp; POWER Cabinet","POWER ISSUE",
AM86="AKTIVCO Coupure ENEO &amp; Baisse de tension","POWER ISSUE",
AM86="Coupure ENEO &amp; Baisse de tension","POWER ISSUE",
AM86="Defaut GE &amp; POWER Cabinet","POWER ISSUE",
AM86="Sharing","POWER ISSUE",
AM86="Sites strategiques &amp; DataCenter","POWER ISSUE",
AM86="Exclu","Exclu",
AM86="SAT","TX ISSUE",
AM86="SPARE-ISSUE","SPARE-ISSUE",
AM86="Fiber CAmtel","TX ISSUE",
AM86="Fiber AOF","TX ISSUE",
AM86="Projet OCM (HUAWEI)","TRAVAUX-HUAWEI",
AM86="Projet OCM (NOKIA)","TRAVAUX -NOKIA",
AM86="ACCESS-ISSUE","ACCESS-ISSUE",
AM86="Projet OCM (ZTE, NOKIA, autres projets)","TRAVAUX OCM",
AM86="No root CAuse","No root cause",
AM86="ODU HS","TX ISSUE",
AM86="IP &amp; VLAN","TX ISSUE",
AM86="Warehouse HUAWEI","SPARE-ISSUE",
AM86="SPARE-HS","SPARE-ISSUE",
AM86="Power Telco","RAN ISSUE",AM86="no impacts","no impacts"
),"")</f>
        <v>POWER ISSUE</v>
      </c>
      <c r="AM86" s="67" t="s">
        <v>5330</v>
      </c>
      <c r="AN86" s="48" t="str" cm="1">
        <f t="array" ref="AN86">IFERROR(_xlfn.IFS(
AM86="MPR ISSUE","ACTIVE",
AM86="BSS Hardware Issue","ACTIVE",
AM86="Sites strategiques, MLL, Pylone, etc.","PASSIVE",
AM86="AKTIVCO DEFAUT GE &amp; POWER Cabinet","PASSIVE",
AM86="AKTIVCO Coupure ENEO &amp; Baisse de tension","PASSIVE",
AM86="Coupure ENEO &amp; Baisse de tension","PASSIVE",
AM86="Defaut GE &amp; POWER Cabinet","PASSIVE",
AM86="Sharing","PASSIVE",
AM86="Sites strategiques &amp; DataCenter","PASSIVE",
AM86="Exclu","Exclu",
AM86="SAT","ACTIVE",
AM86="SPARE-ISSUE","SPARE-ISSUE",
AM86="Fiber CAmtel","ACTIVE",
AM86="Fiber AOF","ACTIVE",
AM86="Projet OCM (HUAWEI)","PLANNED WORKS",
AM86="Projet OCM (NOKIA)","PLANNED WORKS",
AM86="ACCESS-ISSUE","ACCESS-ISSUE",
AM86="Projet OCM (ZTE, NOKIA, autres projets)","PLANNED WORKS",
AM86="No root CAuse","No root cause",
AM86="ODU HS","ACTIVE",
AM86="IP &amp; VLAN","ACTIVE",
AM86="Warehouse HUAWEI","SPARE-ISSUE",
AM86="SPARE-HS","SPARE-ISSUE",
AM86="Power Telco","ACTIVE", AM86="no impacts","no impacts"
),"")</f>
        <v>PASSIVE</v>
      </c>
      <c r="AO86" s="93" t="s">
        <v>6133</v>
      </c>
      <c r="AP86" s="101" t="str">
        <f t="shared" si="4"/>
        <v>NRD_128</v>
      </c>
      <c r="AR86" s="17" t="s">
        <v>5537</v>
      </c>
      <c r="AS86" s="7" t="s">
        <v>6635</v>
      </c>
      <c r="AT86" s="6"/>
      <c r="AU86" s="7"/>
      <c r="AV86" s="3" t="s">
        <v>5537</v>
      </c>
      <c r="AW86" s="18" t="s">
        <v>5537</v>
      </c>
      <c r="AX86" s="18" t="s">
        <v>5537</v>
      </c>
      <c r="AY86" s="18" t="s">
        <v>5537</v>
      </c>
      <c r="AZ86" s="18" t="s">
        <v>5537</v>
      </c>
      <c r="BA86" s="18" t="s">
        <v>5537</v>
      </c>
      <c r="BB86" s="18" t="s">
        <v>5537</v>
      </c>
      <c r="BC86" s="18" t="s">
        <v>5537</v>
      </c>
      <c r="BD86" s="18" t="s">
        <v>5537</v>
      </c>
      <c r="BE86" s="18" t="s">
        <v>5537</v>
      </c>
      <c r="BF86" s="18" t="s">
        <v>5537</v>
      </c>
      <c r="BG86" s="18" t="s">
        <v>6134</v>
      </c>
      <c r="BH86" s="18" t="s">
        <v>5537</v>
      </c>
      <c r="BI86" s="9" t="s">
        <v>6135</v>
      </c>
      <c r="BJ86" s="14"/>
      <c r="BK86" s="14" t="s">
        <v>5537</v>
      </c>
      <c r="BL86" s="14" t="str">
        <f>_xlfn.XLOOKUP(B86,'[4]cell downs 18042026 17h'!$B:$B,'[4]cell downs 18042026 17h'!$B:$B,"")</f>
        <v/>
      </c>
      <c r="BM86" s="14" t="str">
        <f>_xlfn.XLOOKUP(B86,'[5]Cells Huawei 19042026 15h'!$B:$B,'[5]Cells Huawei 19042026 15h'!$B:$B,"")</f>
        <v/>
      </c>
      <c r="BN86" s="9" t="str">
        <f>_xlfn.XLOOKUP(B86,'[6]cells down 19042026 9H40'!$B:$B,'[6]cells down 19042026 9H40'!$B:$B,"")</f>
        <v/>
      </c>
      <c r="BO86" s="9" t="s">
        <v>1102</v>
      </c>
      <c r="BP86" s="9" t="s">
        <v>5537</v>
      </c>
      <c r="BQ86" s="115"/>
    </row>
    <row r="87" spans="1:69" s="9" customFormat="1" x14ac:dyDescent="0.3">
      <c r="A87" s="1" t="s">
        <v>487</v>
      </c>
      <c r="B87" s="8" t="s">
        <v>488</v>
      </c>
      <c r="C87" s="3" t="str">
        <f>_xlfn.XLOOKUP(B87,'[1]daily break down'!$D:$D,'[1]daily break down'!$E:$E,"")</f>
        <v>CENTRE</v>
      </c>
      <c r="D87" s="1" t="s">
        <v>11</v>
      </c>
      <c r="E87" s="1" t="s">
        <v>5511</v>
      </c>
      <c r="F87" s="3" t="s">
        <v>226</v>
      </c>
      <c r="G87" s="1" t="s">
        <v>489</v>
      </c>
      <c r="H87" s="34" t="str">
        <f>_xlfn.XLOOKUP(B87,[2]CALCULATION!$B:$B,[2]CALCULATION!$H:$H,"")</f>
        <v>ZTE</v>
      </c>
      <c r="I87" s="28">
        <v>33.560748416958454</v>
      </c>
      <c r="J87" s="28">
        <v>0.46818864090995899</v>
      </c>
      <c r="K87" s="28">
        <v>0</v>
      </c>
      <c r="L87" s="28">
        <v>1.4908698667077593</v>
      </c>
      <c r="M87" s="28">
        <v>0.12061863466054884</v>
      </c>
      <c r="N87" s="28">
        <v>0.52262129993465178</v>
      </c>
      <c r="O87" s="28">
        <v>1.2959146256203034</v>
      </c>
      <c r="P87" s="28">
        <v>0</v>
      </c>
      <c r="Q87" s="28">
        <v>9.6966645549933919</v>
      </c>
      <c r="R87" s="28">
        <v>10.81174932155362</v>
      </c>
      <c r="S87" s="94">
        <v>14.178958602643016</v>
      </c>
      <c r="T87" s="94">
        <f>_xlfn.XLOOKUP(B87,'[3]Nur des jours'!$B:$B,'[3]Nur des jours'!$U:$U,"")</f>
        <v>0</v>
      </c>
      <c r="U87" s="94">
        <v>0.75055360083097333</v>
      </c>
      <c r="V87" s="94">
        <v>11.70887159599695</v>
      </c>
      <c r="W87" s="94">
        <v>0</v>
      </c>
      <c r="X87" s="94">
        <v>1.5088476256516726E-2</v>
      </c>
      <c r="Y87" s="94">
        <v>9.4082891736794192</v>
      </c>
      <c r="Z87" s="94">
        <v>0</v>
      </c>
      <c r="AA87" s="94">
        <v>2.2526952370353248</v>
      </c>
      <c r="AB87" s="94">
        <v>22.917201719016187</v>
      </c>
      <c r="AC87" s="94">
        <f>_xlfn.XLOOKUP(B87,'[3]Nur des jours'!$B:$B,'[3]Nur des jours'!$N:$N,"")</f>
        <v>9.4103402076859215</v>
      </c>
      <c r="AD87" s="94">
        <v>9.4103402076859215</v>
      </c>
      <c r="AE87" s="94">
        <v>4.578672230015707</v>
      </c>
      <c r="AF87" s="94">
        <v>8.9899625481535885</v>
      </c>
      <c r="AG87" s="94">
        <v>11.004023052660841</v>
      </c>
      <c r="AH87" s="94">
        <v>9.4103402076859215</v>
      </c>
      <c r="AI87" s="49" t="s">
        <v>5559</v>
      </c>
      <c r="AJ87" s="49"/>
      <c r="AK87" s="48" t="str" cm="1">
        <f t="array" ref="AK87">IFERROR(_xlfn.IFS(
AM87="MPR ISSUE","PDH",
AM87="BSS Hardware Issue","BSS",
AM87="Sites strategiques, MLL, Pylone, etc.","ENVTECH",
AM87="AKTIVCO DEFAUT GE &amp; POWER Cabinet","AKTIVCO",
AM87="AKTIVCO Coupure ENEO &amp; Baisse de tension","AKTIVCO GRID ONLY",
AM87="Coupure ENEO &amp; Baisse de tension","IHS GRID ONLY",
AM87="Defaut GE &amp; POWER Cabinet","IHS",
AM87="Sharing","Partners",
AM87="Sites strategiques &amp; DataCenter","SST &amp; DC",
AM87="Exclu","Exclu",
AM87="SAT","SAT",
AM87="SPARE-ISSUE","SPARE-ISSUE",
AM87="Fiber CAmtel","TRANS_FO_CAMTEL",
AM87="Fiber AOF","Fiber AOF",
AM87="Projet OCM (HUAWEI)","TRAVAUX-HUAWEI",
AM87="Projet OCM (NOKIA)","TRAVAUX-NOKIA",
AM87="ACCESS-ISSUE","ACCESS-ISSUE",
AM87="Projet OCM (ZTE, NOKIA, autres projets)","TRAVAUX OCM",
AM87="No root CAuse","No root cause",
AM87="ODU HS","PDH",
AM87="IP &amp; VLAN","PDH",
AM87="Warehouse HUAWEI","SPARE-ISSUE",
AM87="SPARE-HS","SPARE-ISSUE",
AM87="Power Telco","BSS",AM87="no impacts","no impacts"
),"")</f>
        <v>IHS</v>
      </c>
      <c r="AL87" s="48" t="str" cm="1">
        <f t="array" ref="AL87">IFERROR(_xlfn.IFS(
AM87="MPR ISSUE","TX ISSUE",
AM87="BSS Hardware Issue","RAN ISSUE",
AM87="Sites strategiques, MLL, Pylone, etc.","ENVTECH",
AM87="AKTIVCO DEFAUT GE &amp; POWER Cabinet","POWER ISSUE",
AM87="AKTIVCO Coupure ENEO &amp; Baisse de tension","POWER ISSUE",
AM87="Coupure ENEO &amp; Baisse de tension","POWER ISSUE",
AM87="Defaut GE &amp; POWER Cabinet","POWER ISSUE",
AM87="Sharing","POWER ISSUE",
AM87="Sites strategiques &amp; DataCenter","POWER ISSUE",
AM87="Exclu","Exclu",
AM87="SAT","TX ISSUE",
AM87="SPARE-ISSUE","SPARE-ISSUE",
AM87="Fiber CAmtel","TX ISSUE",
AM87="Fiber AOF","TX ISSUE",
AM87="Projet OCM (HUAWEI)","TRAVAUX-HUAWEI",
AM87="Projet OCM (NOKIA)","TRAVAUX -NOKIA",
AM87="ACCESS-ISSUE","ACCESS-ISSUE",
AM87="Projet OCM (ZTE, NOKIA, autres projets)","TRAVAUX OCM",
AM87="No root CAuse","No root cause",
AM87="ODU HS","TX ISSUE",
AM87="IP &amp; VLAN","TX ISSUE",
AM87="Warehouse HUAWEI","SPARE-ISSUE",
AM87="SPARE-HS","SPARE-ISSUE",
AM87="Power Telco","RAN ISSUE",AM87="no impacts","no impacts"
),"")</f>
        <v>POWER ISSUE</v>
      </c>
      <c r="AM87" s="67" t="s">
        <v>5330</v>
      </c>
      <c r="AN87" s="48" t="str" cm="1">
        <f t="array" ref="AN87">IFERROR(_xlfn.IFS(
AM87="MPR ISSUE","ACTIVE",
AM87="BSS Hardware Issue","ACTIVE",
AM87="Sites strategiques, MLL, Pylone, etc.","PASSIVE",
AM87="AKTIVCO DEFAUT GE &amp; POWER Cabinet","PASSIVE",
AM87="AKTIVCO Coupure ENEO &amp; Baisse de tension","PASSIVE",
AM87="Coupure ENEO &amp; Baisse de tension","PASSIVE",
AM87="Defaut GE &amp; POWER Cabinet","PASSIVE",
AM87="Sharing","PASSIVE",
AM87="Sites strategiques &amp; DataCenter","PASSIVE",
AM87="Exclu","Exclu",
AM87="SAT","ACTIVE",
AM87="SPARE-ISSUE","SPARE-ISSUE",
AM87="Fiber CAmtel","ACTIVE",
AM87="Fiber AOF","ACTIVE",
AM87="Projet OCM (HUAWEI)","PLANNED WORKS",
AM87="Projet OCM (NOKIA)","PLANNED WORKS",
AM87="ACCESS-ISSUE","ACCESS-ISSUE",
AM87="Projet OCM (ZTE, NOKIA, autres projets)","PLANNED WORKS",
AM87="No root CAuse","No root cause",
AM87="ODU HS","ACTIVE",
AM87="IP &amp; VLAN","ACTIVE",
AM87="Warehouse HUAWEI","SPARE-ISSUE",
AM87="SPARE-HS","SPARE-ISSUE",
AM87="Power Telco","ACTIVE", AM87="no impacts","no impacts"
),"")</f>
        <v>PASSIVE</v>
      </c>
      <c r="AO87" s="93" t="s">
        <v>5842</v>
      </c>
      <c r="AP87" s="101" t="str">
        <f t="shared" si="4"/>
        <v>EST_152</v>
      </c>
      <c r="AR87" s="17" t="s">
        <v>5537</v>
      </c>
      <c r="AS87" s="7" t="s">
        <v>6603</v>
      </c>
      <c r="AT87" s="6"/>
      <c r="AU87" s="7"/>
      <c r="AV87" s="3" t="s">
        <v>5537</v>
      </c>
      <c r="AW87" s="18" t="s">
        <v>5537</v>
      </c>
      <c r="AX87" s="18" t="s">
        <v>5537</v>
      </c>
      <c r="AY87" s="18" t="s">
        <v>5537</v>
      </c>
      <c r="AZ87" s="18" t="s">
        <v>5843</v>
      </c>
      <c r="BA87" s="18" t="s">
        <v>5537</v>
      </c>
      <c r="BB87" s="18" t="s">
        <v>5537</v>
      </c>
      <c r="BC87" s="18" t="s">
        <v>5537</v>
      </c>
      <c r="BD87" s="18" t="s">
        <v>5537</v>
      </c>
      <c r="BE87" s="18" t="s">
        <v>5537</v>
      </c>
      <c r="BF87" s="18" t="s">
        <v>5537</v>
      </c>
      <c r="BG87" s="18" t="s">
        <v>5537</v>
      </c>
      <c r="BH87" s="18" t="s">
        <v>5537</v>
      </c>
      <c r="BI87" s="9" t="s">
        <v>5844</v>
      </c>
      <c r="BJ87" s="14"/>
      <c r="BK87" s="14" t="s">
        <v>5537</v>
      </c>
      <c r="BL87" s="14" t="str">
        <f>_xlfn.XLOOKUP(B87,'[4]cell downs 18042026 17h'!$B:$B,'[4]cell downs 18042026 17h'!$B:$B,"")</f>
        <v/>
      </c>
      <c r="BM87" s="14" t="str">
        <f>_xlfn.XLOOKUP(B87,'[5]Cells Huawei 19042026 15h'!$B:$B,'[5]Cells Huawei 19042026 15h'!$B:$B,"")</f>
        <v/>
      </c>
      <c r="BN87" s="9" t="str">
        <f>_xlfn.XLOOKUP(B87,'[6]cells down 19042026 9H40'!$B:$B,'[6]cells down 19042026 9H40'!$B:$B,"")</f>
        <v/>
      </c>
      <c r="BO87" s="9" t="s">
        <v>5537</v>
      </c>
      <c r="BP87" s="9" t="s">
        <v>5537</v>
      </c>
      <c r="BQ87" s="115"/>
    </row>
    <row r="88" spans="1:69" s="9" customFormat="1" ht="19.5" customHeight="1" x14ac:dyDescent="0.3">
      <c r="A88" s="92" t="s">
        <v>3024</v>
      </c>
      <c r="B88" s="8" t="s">
        <v>3025</v>
      </c>
      <c r="C88" s="3" t="str">
        <f>_xlfn.XLOOKUP(B88,'[1]daily break down'!$D:$D,'[1]daily break down'!$E:$E,"")</f>
        <v>Yaounde</v>
      </c>
      <c r="D88" s="1" t="s">
        <v>21</v>
      </c>
      <c r="E88" s="1" t="s">
        <v>30</v>
      </c>
      <c r="F88" s="3" t="s">
        <v>37</v>
      </c>
      <c r="G88" s="1" t="s">
        <v>38</v>
      </c>
      <c r="H88" s="34" t="str">
        <f>_xlfn.XLOOKUP(B88,[2]CALCULATION!$B:$B,[2]CALCULATION!$H:$H,"")</f>
        <v>ZTE</v>
      </c>
      <c r="I88" s="28">
        <v>4.5219235916708751</v>
      </c>
      <c r="J88" s="28">
        <v>8.7858806105589355</v>
      </c>
      <c r="K88" s="28">
        <v>9.2845494003133293</v>
      </c>
      <c r="L88" s="28">
        <v>9.2457045997380387</v>
      </c>
      <c r="M88" s="28">
        <v>9.2457045997380387</v>
      </c>
      <c r="N88" s="28">
        <v>5.2919352629461267</v>
      </c>
      <c r="O88" s="28">
        <v>9.2457045997380387</v>
      </c>
      <c r="P88" s="28">
        <v>7.3693830204347188</v>
      </c>
      <c r="Q88" s="28">
        <v>3.3922318959687017</v>
      </c>
      <c r="R88" s="28">
        <v>9.2457045997380387</v>
      </c>
      <c r="S88" s="94">
        <v>9.424198063538535</v>
      </c>
      <c r="T88" s="94">
        <f>_xlfn.XLOOKUP(B88,'[3]Nur des jours'!$B:$B,'[3]Nur des jours'!$U:$U,"")</f>
        <v>9.2457045997380387</v>
      </c>
      <c r="U88" s="94">
        <v>9.7790804518980803</v>
      </c>
      <c r="V88" s="94">
        <v>9.2457045997380387</v>
      </c>
      <c r="W88" s="94">
        <v>9.2457045997380387</v>
      </c>
      <c r="X88" s="94">
        <v>9.2457045997380387</v>
      </c>
      <c r="Y88" s="94">
        <v>4.6000590697793875</v>
      </c>
      <c r="Z88" s="94">
        <v>9.2457045997380387</v>
      </c>
      <c r="AA88" s="94">
        <v>9.2457045997380387</v>
      </c>
      <c r="AB88" s="94">
        <v>9.2457045997380387</v>
      </c>
      <c r="AC88" s="94">
        <f>_xlfn.XLOOKUP(B88,'[3]Nur des jours'!$B:$B,'[3]Nur des jours'!$N:$N,"")</f>
        <v>9.3412114441276923</v>
      </c>
      <c r="AD88" s="94">
        <v>9.3412114441276923</v>
      </c>
      <c r="AE88" s="94">
        <v>0.10104053011682233</v>
      </c>
      <c r="AF88" s="94">
        <v>9.5095899167320946E-2</v>
      </c>
      <c r="AG88" s="94">
        <v>17.82370471056128</v>
      </c>
      <c r="AH88" s="94">
        <v>9.3412114441276923</v>
      </c>
      <c r="AI88" s="49" t="s">
        <v>5559</v>
      </c>
      <c r="AJ88" s="49"/>
      <c r="AK88" s="48" t="str" cm="1">
        <f t="array" ref="AK88">IFERROR(_xlfn.IFS(
AM88="MPR ISSUE","PDH",
AM88="BSS Hardware Issue","BSS",
AM88="Sites strategiques, MLL, Pylone, etc.","ENVTECH",
AM88="AKTIVCO DEFAUT GE &amp; POWER Cabinet","AKTIVCO",
AM88="AKTIVCO Coupure ENEO &amp; Baisse de tension","AKTIVCO GRID ONLY",
AM88="Coupure ENEO &amp; Baisse de tension","IHS GRID ONLY",
AM88="Defaut GE &amp; POWER Cabinet","IHS",
AM88="Sharing","Partners",
AM88="Sites strategiques &amp; DataCenter","SST &amp; DC",
AM88="Exclu","Exclu",
AM88="SAT","SAT",
AM88="SPARE-ISSUE","SPARE-ISSUE",
AM88="Fiber CAmtel","TRANS_FO_CAMTEL",
AM88="Fiber AOF","Fiber AOF",
AM88="Projet OCM (HUAWEI)","TRAVAUX-HUAWEI",
AM88="Projet OCM (NOKIA)","TRAVAUX-NOKIA",
AM88="ACCESS-ISSUE","ACCESS-ISSUE",
AM88="Projet OCM (ZTE, NOKIA, autres projets)","TRAVAUX OCM",
AM88="No root CAuse","No root cause",
AM88="ODU HS","PDH",
AM88="IP &amp; VLAN","PDH",
AM88="Warehouse HUAWEI","SPARE-ISSUE",
AM88="SPARE-HS","SPARE-ISSUE",
AM88="Power Telco","BSS",AM88="no impacts","no impacts"
),"")</f>
        <v>BSS</v>
      </c>
      <c r="AL88" s="48" t="str" cm="1">
        <f t="array" ref="AL88">IFERROR(_xlfn.IFS(
AM88="MPR ISSUE","TX ISSUE",
AM88="BSS Hardware Issue","RAN ISSUE",
AM88="Sites strategiques, MLL, Pylone, etc.","ENVTECH",
AM88="AKTIVCO DEFAUT GE &amp; POWER Cabinet","POWER ISSUE",
AM88="AKTIVCO Coupure ENEO &amp; Baisse de tension","POWER ISSUE",
AM88="Coupure ENEO &amp; Baisse de tension","POWER ISSUE",
AM88="Defaut GE &amp; POWER Cabinet","POWER ISSUE",
AM88="Sharing","POWER ISSUE",
AM88="Sites strategiques &amp; DataCenter","POWER ISSUE",
AM88="Exclu","Exclu",
AM88="SAT","TX ISSUE",
AM88="SPARE-ISSUE","SPARE-ISSUE",
AM88="Fiber CAmtel","TX ISSUE",
AM88="Fiber AOF","TX ISSUE",
AM88="Projet OCM (HUAWEI)","TRAVAUX-HUAWEI",
AM88="Projet OCM (NOKIA)","TRAVAUX -NOKIA",
AM88="ACCESS-ISSUE","ACCESS-ISSUE",
AM88="Projet OCM (ZTE, NOKIA, autres projets)","TRAVAUX OCM",
AM88="No root CAuse","No root cause",
AM88="ODU HS","TX ISSUE",
AM88="IP &amp; VLAN","TX ISSUE",
AM88="Warehouse HUAWEI","SPARE-ISSUE",
AM88="SPARE-HS","SPARE-ISSUE",
AM88="Power Telco","RAN ISSUE",AM88="no impacts","no impacts"
),"")</f>
        <v>RAN ISSUE</v>
      </c>
      <c r="AM88" s="67" t="s">
        <v>5320</v>
      </c>
      <c r="AN88" s="48" t="str" cm="1">
        <f t="array" ref="AN88">IFERROR(_xlfn.IFS(
AM88="MPR ISSUE","ACTIVE",
AM88="BSS Hardware Issue","ACTIVE",
AM88="Sites strategiques, MLL, Pylone, etc.","PASSIVE",
AM88="AKTIVCO DEFAUT GE &amp; POWER Cabinet","PASSIVE",
AM88="AKTIVCO Coupure ENEO &amp; Baisse de tension","PASSIVE",
AM88="Coupure ENEO &amp; Baisse de tension","PASSIVE",
AM88="Defaut GE &amp; POWER Cabinet","PASSIVE",
AM88="Sharing","PASSIVE",
AM88="Sites strategiques &amp; DataCenter","PASSIVE",
AM88="Exclu","Exclu",
AM88="SAT","ACTIVE",
AM88="SPARE-ISSUE","SPARE-ISSUE",
AM88="Fiber CAmtel","ACTIVE",
AM88="Fiber AOF","ACTIVE",
AM88="Projet OCM (HUAWEI)","PLANNED WORKS",
AM88="Projet OCM (NOKIA)","PLANNED WORKS",
AM88="ACCESS-ISSUE","ACCESS-ISSUE",
AM88="Projet OCM (ZTE, NOKIA, autres projets)","PLANNED WORKS",
AM88="No root CAuse","No root cause",
AM88="ODU HS","ACTIVE",
AM88="IP &amp; VLAN","ACTIVE",
AM88="Warehouse HUAWEI","SPARE-ISSUE",
AM88="SPARE-HS","SPARE-ISSUE",
AM88="Power Telco","ACTIVE", AM88="no impacts","no impacts"
),"")</f>
        <v>ACTIVE</v>
      </c>
      <c r="AO88" s="93" t="s">
        <v>6564</v>
      </c>
      <c r="AP88" s="101" t="str">
        <f t="shared" si="4"/>
        <v>CTR_824</v>
      </c>
      <c r="AR88" s="17" t="s">
        <v>5537</v>
      </c>
      <c r="AS88" s="7" t="s">
        <v>6603</v>
      </c>
      <c r="AT88" s="6"/>
      <c r="AU88" s="7"/>
      <c r="AV88" s="3" t="s">
        <v>5537</v>
      </c>
      <c r="AW88" s="18" t="s">
        <v>5537</v>
      </c>
      <c r="AX88" s="18" t="s">
        <v>5537</v>
      </c>
      <c r="AY88" s="18" t="s">
        <v>5537</v>
      </c>
      <c r="AZ88" s="18" t="s">
        <v>5537</v>
      </c>
      <c r="BA88" s="18" t="s">
        <v>5537</v>
      </c>
      <c r="BB88" s="18" t="s">
        <v>5537</v>
      </c>
      <c r="BC88" s="18" t="s">
        <v>5537</v>
      </c>
      <c r="BD88" s="18" t="s">
        <v>5537</v>
      </c>
      <c r="BE88" s="18" t="s">
        <v>5537</v>
      </c>
      <c r="BF88" s="18" t="s">
        <v>5537</v>
      </c>
      <c r="BG88" s="18" t="s">
        <v>5537</v>
      </c>
      <c r="BH88" s="18" t="s">
        <v>5537</v>
      </c>
      <c r="BI88" s="9" t="s">
        <v>5537</v>
      </c>
      <c r="BJ88" s="14"/>
      <c r="BK88" s="14" t="s">
        <v>3025</v>
      </c>
      <c r="BL88" s="14" t="str">
        <f>_xlfn.XLOOKUP(B88,'[4]cell downs 18042026 17h'!$B:$B,'[4]cell downs 18042026 17h'!$B:$B,"")</f>
        <v/>
      </c>
      <c r="BM88" s="14" t="str">
        <f>_xlfn.XLOOKUP(B88,'[5]Cells Huawei 19042026 15h'!$B:$B,'[5]Cells Huawei 19042026 15h'!$B:$B,"")</f>
        <v/>
      </c>
      <c r="BN88" s="9" t="str">
        <f>_xlfn.XLOOKUP(B88,'[6]cells down 19042026 9H40'!$B:$B,'[6]cells down 19042026 9H40'!$B:$B,"")</f>
        <v>CTR_824</v>
      </c>
      <c r="BO88" s="9" t="s">
        <v>5537</v>
      </c>
      <c r="BP88" s="9" t="s">
        <v>302</v>
      </c>
      <c r="BQ88" s="115"/>
    </row>
    <row r="89" spans="1:69" s="9" customFormat="1" ht="34.049999999999997" customHeight="1" x14ac:dyDescent="0.3">
      <c r="A89" s="92" t="s">
        <v>2315</v>
      </c>
      <c r="B89" s="8" t="s">
        <v>2316</v>
      </c>
      <c r="C89" s="3" t="str">
        <f>_xlfn.XLOOKUP(B89,'[1]daily break down'!$D:$D,'[1]daily break down'!$E:$E,"")</f>
        <v>Yaounde</v>
      </c>
      <c r="D89" s="1" t="s">
        <v>11</v>
      </c>
      <c r="E89" s="1" t="s">
        <v>12</v>
      </c>
      <c r="F89" s="3" t="s">
        <v>37</v>
      </c>
      <c r="G89" s="1" t="s">
        <v>38</v>
      </c>
      <c r="H89" s="34" t="str">
        <f>_xlfn.XLOOKUP(B89,[2]CALCULATION!$B:$B,[2]CALCULATION!$H:$H,"")</f>
        <v>ZTE</v>
      </c>
      <c r="I89" s="28">
        <v>6.3365179649176859</v>
      </c>
      <c r="J89" s="28">
        <v>9.2457045997380387</v>
      </c>
      <c r="K89" s="28">
        <v>9.2457045997380387</v>
      </c>
      <c r="L89" s="28">
        <v>9.2457045997380387</v>
      </c>
      <c r="M89" s="28">
        <v>9.2457045997380387</v>
      </c>
      <c r="N89" s="28">
        <v>7.6719194539327065</v>
      </c>
      <c r="O89" s="28">
        <v>9.2457045997380387</v>
      </c>
      <c r="P89" s="28">
        <v>7.4759654484594771</v>
      </c>
      <c r="Q89" s="28">
        <v>4.6432912996207545</v>
      </c>
      <c r="R89" s="28">
        <v>9.2457045997380387</v>
      </c>
      <c r="S89" s="94">
        <v>10.629189459896756</v>
      </c>
      <c r="T89" s="94">
        <f>_xlfn.XLOOKUP(B89,'[3]Nur des jours'!$B:$B,'[3]Nur des jours'!$U:$U,"")</f>
        <v>9.2457045997380387</v>
      </c>
      <c r="U89" s="94">
        <v>9.2457045997380387</v>
      </c>
      <c r="V89" s="94">
        <v>9.2457045997380387</v>
      </c>
      <c r="W89" s="94">
        <v>9.2457045997380387</v>
      </c>
      <c r="X89" s="94">
        <v>9.2457045997380387</v>
      </c>
      <c r="Y89" s="94">
        <v>5.7927620971769214</v>
      </c>
      <c r="Z89" s="94">
        <v>9.2457045997380387</v>
      </c>
      <c r="AA89" s="94">
        <v>9.2457045997380387</v>
      </c>
      <c r="AB89" s="94">
        <v>9.2457045997380387</v>
      </c>
      <c r="AC89" s="94">
        <f>_xlfn.XLOOKUP(B89,'[3]Nur des jours'!$B:$B,'[3]Nur des jours'!$N:$N,"")</f>
        <v>9.2457045997380387</v>
      </c>
      <c r="AD89" s="94">
        <v>9.2457045997380387</v>
      </c>
      <c r="AE89" s="94">
        <v>0</v>
      </c>
      <c r="AF89" s="94">
        <v>0</v>
      </c>
      <c r="AG89" s="94">
        <v>17.729448614148101</v>
      </c>
      <c r="AH89" s="94">
        <v>9.2457045997380387</v>
      </c>
      <c r="AI89" s="49" t="s">
        <v>5559</v>
      </c>
      <c r="AJ89" s="49"/>
      <c r="AK89" s="48" t="str" cm="1">
        <f t="array" ref="AK89">IFERROR(_xlfn.IFS(
AM89="MPR ISSUE","PDH",
AM89="BSS Hardware Issue","BSS",
AM89="Sites strategiques, MLL, Pylone, etc.","ENVTECH",
AM89="AKTIVCO DEFAUT GE &amp; POWER Cabinet","AKTIVCO",
AM89="AKTIVCO Coupure ENEO &amp; Baisse de tension","AKTIVCO GRID ONLY",
AM89="Coupure ENEO &amp; Baisse de tension","IHS GRID ONLY",
AM89="Defaut GE &amp; POWER Cabinet","IHS",
AM89="Sharing","Partners",
AM89="Sites strategiques &amp; DataCenter","SST &amp; DC",
AM89="Exclu","Exclu",
AM89="SAT","SAT",
AM89="SPARE-ISSUE","SPARE-ISSUE",
AM89="Fiber CAmtel","TRANS_FO_CAMTEL",
AM89="Fiber AOF","Fiber AOF",
AM89="Projet OCM (HUAWEI)","TRAVAUX-HUAWEI",
AM89="Projet OCM (NOKIA)","TRAVAUX-NOKIA",
AM89="ACCESS-ISSUE","ACCESS-ISSUE",
AM89="Projet OCM (ZTE, NOKIA, autres projets)","TRAVAUX OCM",
AM89="No root CAuse","No root cause",
AM89="ODU HS","PDH",
AM89="IP &amp; VLAN","PDH",
AM89="Warehouse HUAWEI","SPARE-ISSUE",
AM89="SPARE-HS","SPARE-ISSUE",
AM89="Power Telco","BSS",AM89="no impacts","no impacts"
),"")</f>
        <v>BSS</v>
      </c>
      <c r="AL89" s="48" t="str" cm="1">
        <f t="array" ref="AL89">IFERROR(_xlfn.IFS(
AM89="MPR ISSUE","TX ISSUE",
AM89="BSS Hardware Issue","RAN ISSUE",
AM89="Sites strategiques, MLL, Pylone, etc.","ENVTECH",
AM89="AKTIVCO DEFAUT GE &amp; POWER Cabinet","POWER ISSUE",
AM89="AKTIVCO Coupure ENEO &amp; Baisse de tension","POWER ISSUE",
AM89="Coupure ENEO &amp; Baisse de tension","POWER ISSUE",
AM89="Defaut GE &amp; POWER Cabinet","POWER ISSUE",
AM89="Sharing","POWER ISSUE",
AM89="Sites strategiques &amp; DataCenter","POWER ISSUE",
AM89="Exclu","Exclu",
AM89="SAT","TX ISSUE",
AM89="SPARE-ISSUE","SPARE-ISSUE",
AM89="Fiber CAmtel","TX ISSUE",
AM89="Fiber AOF","TX ISSUE",
AM89="Projet OCM (HUAWEI)","TRAVAUX-HUAWEI",
AM89="Projet OCM (NOKIA)","TRAVAUX -NOKIA",
AM89="ACCESS-ISSUE","ACCESS-ISSUE",
AM89="Projet OCM (ZTE, NOKIA, autres projets)","TRAVAUX OCM",
AM89="No root CAuse","No root cause",
AM89="ODU HS","TX ISSUE",
AM89="IP &amp; VLAN","TX ISSUE",
AM89="Warehouse HUAWEI","SPARE-ISSUE",
AM89="SPARE-HS","SPARE-ISSUE",
AM89="Power Telco","RAN ISSUE",AM89="no impacts","no impacts"
),"")</f>
        <v>RAN ISSUE</v>
      </c>
      <c r="AM89" s="67" t="s">
        <v>5320</v>
      </c>
      <c r="AN89" s="48" t="str" cm="1">
        <f t="array" ref="AN89">IFERROR(_xlfn.IFS(
AM89="MPR ISSUE","ACTIVE",
AM89="BSS Hardware Issue","ACTIVE",
AM89="Sites strategiques, MLL, Pylone, etc.","PASSIVE",
AM89="AKTIVCO DEFAUT GE &amp; POWER Cabinet","PASSIVE",
AM89="AKTIVCO Coupure ENEO &amp; Baisse de tension","PASSIVE",
AM89="Coupure ENEO &amp; Baisse de tension","PASSIVE",
AM89="Defaut GE &amp; POWER Cabinet","PASSIVE",
AM89="Sharing","PASSIVE",
AM89="Sites strategiques &amp; DataCenter","PASSIVE",
AM89="Exclu","Exclu",
AM89="SAT","ACTIVE",
AM89="SPARE-ISSUE","SPARE-ISSUE",
AM89="Fiber CAmtel","ACTIVE",
AM89="Fiber AOF","ACTIVE",
AM89="Projet OCM (HUAWEI)","PLANNED WORKS",
AM89="Projet OCM (NOKIA)","PLANNED WORKS",
AM89="ACCESS-ISSUE","ACCESS-ISSUE",
AM89="Projet OCM (ZTE, NOKIA, autres projets)","PLANNED WORKS",
AM89="No root CAuse","No root cause",
AM89="ODU HS","ACTIVE",
AM89="IP &amp; VLAN","ACTIVE",
AM89="Warehouse HUAWEI","SPARE-ISSUE",
AM89="SPARE-HS","SPARE-ISSUE",
AM89="Power Telco","ACTIVE", AM89="no impacts","no impacts"
),"")</f>
        <v>ACTIVE</v>
      </c>
      <c r="AO89" s="93" t="s">
        <v>6564</v>
      </c>
      <c r="AP89" s="101" t="str">
        <f t="shared" si="4"/>
        <v>CTR_049</v>
      </c>
      <c r="AR89" s="17" t="s">
        <v>5537</v>
      </c>
      <c r="AS89" s="7" t="s">
        <v>6603</v>
      </c>
      <c r="AT89" s="6"/>
      <c r="AU89" s="7"/>
      <c r="AV89" s="3" t="s">
        <v>5537</v>
      </c>
      <c r="AW89" s="18" t="s">
        <v>5537</v>
      </c>
      <c r="AX89" s="18" t="s">
        <v>5537</v>
      </c>
      <c r="AY89" s="18" t="s">
        <v>5537</v>
      </c>
      <c r="AZ89" s="18" t="s">
        <v>5537</v>
      </c>
      <c r="BA89" s="18" t="s">
        <v>5537</v>
      </c>
      <c r="BB89" s="18" t="s">
        <v>5537</v>
      </c>
      <c r="BC89" s="18" t="s">
        <v>5537</v>
      </c>
      <c r="BD89" s="18" t="s">
        <v>5537</v>
      </c>
      <c r="BE89" s="18" t="s">
        <v>5537</v>
      </c>
      <c r="BF89" s="18" t="s">
        <v>5537</v>
      </c>
      <c r="BG89" s="18" t="s">
        <v>5537</v>
      </c>
      <c r="BH89" s="18" t="s">
        <v>5537</v>
      </c>
      <c r="BI89" s="9" t="s">
        <v>5537</v>
      </c>
      <c r="BJ89" s="14"/>
      <c r="BK89" s="14" t="s">
        <v>2316</v>
      </c>
      <c r="BL89" s="14" t="str">
        <f>_xlfn.XLOOKUP(B89,'[4]cell downs 18042026 17h'!$B:$B,'[4]cell downs 18042026 17h'!$B:$B,"")</f>
        <v/>
      </c>
      <c r="BM89" s="14" t="str">
        <f>_xlfn.XLOOKUP(B89,'[5]Cells Huawei 19042026 15h'!$B:$B,'[5]Cells Huawei 19042026 15h'!$B:$B,"")</f>
        <v/>
      </c>
      <c r="BN89" s="9" t="str">
        <f>_xlfn.XLOOKUP(B89,'[6]cells down 19042026 9H40'!$B:$B,'[6]cells down 19042026 9H40'!$B:$B,"")</f>
        <v>CTR_049</v>
      </c>
      <c r="BO89" s="9" t="s">
        <v>2316</v>
      </c>
      <c r="BP89" s="9" t="s">
        <v>594</v>
      </c>
      <c r="BQ89" s="115"/>
    </row>
    <row r="90" spans="1:69" s="9" customFormat="1" x14ac:dyDescent="0.3">
      <c r="A90" s="16" t="s">
        <v>4807</v>
      </c>
      <c r="B90" s="8" t="s">
        <v>4808</v>
      </c>
      <c r="C90" s="3" t="str">
        <f>_xlfn.XLOOKUP(B90,'[1]daily break down'!$D:$D,'[1]daily break down'!$E:$E,"")</f>
        <v>Yaounde</v>
      </c>
      <c r="D90" s="1" t="s">
        <v>11</v>
      </c>
      <c r="E90" s="1" t="s">
        <v>145</v>
      </c>
      <c r="F90" s="3" t="s">
        <v>37</v>
      </c>
      <c r="G90" s="1" t="s">
        <v>38</v>
      </c>
      <c r="H90" s="34" t="str">
        <f>_xlfn.XLOOKUP(B90,[2]CALCULATION!$B:$B,[2]CALCULATION!$H:$H,"")</f>
        <v>ZTE</v>
      </c>
      <c r="I90" s="28">
        <v>11.589911623619923</v>
      </c>
      <c r="J90" s="28">
        <v>8.7859876210288412</v>
      </c>
      <c r="K90" s="28">
        <v>9.2457045997380387</v>
      </c>
      <c r="L90" s="28">
        <v>9.2457045997380387</v>
      </c>
      <c r="M90" s="28">
        <v>12.673802838203024</v>
      </c>
      <c r="N90" s="28">
        <v>5.6496534287581364</v>
      </c>
      <c r="O90" s="28">
        <v>9.2457045997380387</v>
      </c>
      <c r="P90" s="28">
        <v>9.2457045997380387</v>
      </c>
      <c r="Q90" s="28">
        <v>6.7088608949499626</v>
      </c>
      <c r="R90" s="28">
        <v>10.536268701863124</v>
      </c>
      <c r="S90" s="94">
        <v>9.2457045997380387</v>
      </c>
      <c r="T90" s="94">
        <f>_xlfn.XLOOKUP(B90,'[3]Nur des jours'!$B:$B,'[3]Nur des jours'!$U:$U,"")</f>
        <v>13.868556899607057</v>
      </c>
      <c r="U90" s="94">
        <v>13.868556899607057</v>
      </c>
      <c r="V90" s="94">
        <v>13.868556899607057</v>
      </c>
      <c r="W90" s="94">
        <v>13.868556899607057</v>
      </c>
      <c r="X90" s="94">
        <v>13.868556899607057</v>
      </c>
      <c r="Y90" s="94">
        <v>48.050126557715743</v>
      </c>
      <c r="Z90" s="94">
        <v>9.2457045997380387</v>
      </c>
      <c r="AA90" s="94">
        <v>9.2457045997380387</v>
      </c>
      <c r="AB90" s="94">
        <v>15.111269486606572</v>
      </c>
      <c r="AC90" s="94">
        <f>_xlfn.XLOOKUP(B90,'[3]Nur des jours'!$B:$B,'[3]Nur des jours'!$N:$N,"")</f>
        <v>9.2457045997380387</v>
      </c>
      <c r="AD90" s="94">
        <v>9.2457045997380387</v>
      </c>
      <c r="AE90" s="94">
        <v>0</v>
      </c>
      <c r="AF90" s="94">
        <v>0</v>
      </c>
      <c r="AG90" s="94">
        <v>17.729448614148101</v>
      </c>
      <c r="AH90" s="94">
        <v>9.2457045997380387</v>
      </c>
      <c r="AI90" s="49" t="s">
        <v>5559</v>
      </c>
      <c r="AJ90" s="49"/>
      <c r="AK90" s="48" t="str" cm="1">
        <f t="array" ref="AK90">IFERROR(_xlfn.IFS(
AM90="MPR ISSUE","PDH",
AM90="BSS Hardware Issue","BSS",
AM90="Sites strategiques, MLL, Pylone, etc.","ENVTECH",
AM90="AKTIVCO DEFAUT GE &amp; POWER Cabinet","AKTIVCO",
AM90="AKTIVCO Coupure ENEO &amp; Baisse de tension","AKTIVCO GRID ONLY",
AM90="Coupure ENEO &amp; Baisse de tension","IHS GRID ONLY",
AM90="Defaut GE &amp; POWER Cabinet","IHS",
AM90="Sharing","Partners",
AM90="Sites strategiques &amp; DataCenter","SST &amp; DC",
AM90="Exclu","Exclu",
AM90="SAT","SAT",
AM90="SPARE-ISSUE","SPARE-ISSUE",
AM90="Fiber CAmtel","TRANS_FO_CAMTEL",
AM90="Fiber AOF","Fiber AOF",
AM90="Projet OCM (HUAWEI)","TRAVAUX-HUAWEI",
AM90="Projet OCM (NOKIA)","TRAVAUX-NOKIA",
AM90="ACCESS-ISSUE","ACCESS-ISSUE",
AM90="Projet OCM (ZTE, NOKIA, autres projets)","TRAVAUX OCM",
AM90="No root CAuse","No root cause",
AM90="ODU HS","PDH",
AM90="IP &amp; VLAN","PDH",
AM90="Warehouse HUAWEI","SPARE-ISSUE",
AM90="SPARE-HS","SPARE-ISSUE",
AM90="Power Telco","BSS",AM90="no impacts","no impacts"
),"")</f>
        <v>BSS</v>
      </c>
      <c r="AL90" s="48" t="str" cm="1">
        <f t="array" ref="AL90">IFERROR(_xlfn.IFS(
AM90="MPR ISSUE","TX ISSUE",
AM90="BSS Hardware Issue","RAN ISSUE",
AM90="Sites strategiques, MLL, Pylone, etc.","ENVTECH",
AM90="AKTIVCO DEFAUT GE &amp; POWER Cabinet","POWER ISSUE",
AM90="AKTIVCO Coupure ENEO &amp; Baisse de tension","POWER ISSUE",
AM90="Coupure ENEO &amp; Baisse de tension","POWER ISSUE",
AM90="Defaut GE &amp; POWER Cabinet","POWER ISSUE",
AM90="Sharing","POWER ISSUE",
AM90="Sites strategiques &amp; DataCenter","POWER ISSUE",
AM90="Exclu","Exclu",
AM90="SAT","TX ISSUE",
AM90="SPARE-ISSUE","SPARE-ISSUE",
AM90="Fiber CAmtel","TX ISSUE",
AM90="Fiber AOF","TX ISSUE",
AM90="Projet OCM (HUAWEI)","TRAVAUX-HUAWEI",
AM90="Projet OCM (NOKIA)","TRAVAUX -NOKIA",
AM90="ACCESS-ISSUE","ACCESS-ISSUE",
AM90="Projet OCM (ZTE, NOKIA, autres projets)","TRAVAUX OCM",
AM90="No root CAuse","No root cause",
AM90="ODU HS","TX ISSUE",
AM90="IP &amp; VLAN","TX ISSUE",
AM90="Warehouse HUAWEI","SPARE-ISSUE",
AM90="SPARE-HS","SPARE-ISSUE",
AM90="Power Telco","RAN ISSUE",AM90="no impacts","no impacts"
),"")</f>
        <v>RAN ISSUE</v>
      </c>
      <c r="AM90" s="67" t="s">
        <v>5320</v>
      </c>
      <c r="AN90" s="48" t="str" cm="1">
        <f t="array" ref="AN90">IFERROR(_xlfn.IFS(
AM90="MPR ISSUE","ACTIVE",
AM90="BSS Hardware Issue","ACTIVE",
AM90="Sites strategiques, MLL, Pylone, etc.","PASSIVE",
AM90="AKTIVCO DEFAUT GE &amp; POWER Cabinet","PASSIVE",
AM90="AKTIVCO Coupure ENEO &amp; Baisse de tension","PASSIVE",
AM90="Coupure ENEO &amp; Baisse de tension","PASSIVE",
AM90="Defaut GE &amp; POWER Cabinet","PASSIVE",
AM90="Sharing","PASSIVE",
AM90="Sites strategiques &amp; DataCenter","PASSIVE",
AM90="Exclu","Exclu",
AM90="SAT","ACTIVE",
AM90="SPARE-ISSUE","SPARE-ISSUE",
AM90="Fiber CAmtel","ACTIVE",
AM90="Fiber AOF","ACTIVE",
AM90="Projet OCM (HUAWEI)","PLANNED WORKS",
AM90="Projet OCM (NOKIA)","PLANNED WORKS",
AM90="ACCESS-ISSUE","ACCESS-ISSUE",
AM90="Projet OCM (ZTE, NOKIA, autres projets)","PLANNED WORKS",
AM90="No root CAuse","No root cause",
AM90="ODU HS","ACTIVE",
AM90="IP &amp; VLAN","ACTIVE",
AM90="Warehouse HUAWEI","SPARE-ISSUE",
AM90="SPARE-HS","SPARE-ISSUE",
AM90="Power Telco","ACTIVE", AM90="no impacts","no impacts"
),"")</f>
        <v>ACTIVE</v>
      </c>
      <c r="AO90" s="93" t="s">
        <v>6564</v>
      </c>
      <c r="AP90" s="101" t="str">
        <f t="shared" si="4"/>
        <v>CTR_197</v>
      </c>
      <c r="AR90" s="17" t="s">
        <v>5537</v>
      </c>
      <c r="AS90" s="7" t="s">
        <v>6603</v>
      </c>
      <c r="AT90" s="6"/>
      <c r="AU90" s="7"/>
      <c r="AV90" s="3" t="s">
        <v>5537</v>
      </c>
      <c r="AW90" s="18" t="s">
        <v>5537</v>
      </c>
      <c r="AX90" s="18" t="s">
        <v>5537</v>
      </c>
      <c r="AY90" s="18" t="s">
        <v>5537</v>
      </c>
      <c r="AZ90" s="18" t="s">
        <v>5537</v>
      </c>
      <c r="BA90" s="18" t="s">
        <v>5537</v>
      </c>
      <c r="BB90" s="18" t="s">
        <v>5537</v>
      </c>
      <c r="BC90" s="18" t="s">
        <v>5537</v>
      </c>
      <c r="BD90" s="18" t="s">
        <v>5537</v>
      </c>
      <c r="BE90" s="18" t="s">
        <v>5537</v>
      </c>
      <c r="BF90" s="18" t="s">
        <v>5537</v>
      </c>
      <c r="BG90" s="18" t="s">
        <v>5537</v>
      </c>
      <c r="BH90" s="18" t="s">
        <v>5537</v>
      </c>
      <c r="BI90" s="9" t="s">
        <v>5537</v>
      </c>
      <c r="BJ90" s="14"/>
      <c r="BK90" s="14" t="s">
        <v>5537</v>
      </c>
      <c r="BL90" s="14" t="str">
        <f>_xlfn.XLOOKUP(B90,'[4]cell downs 18042026 17h'!$B:$B,'[4]cell downs 18042026 17h'!$B:$B,"")</f>
        <v/>
      </c>
      <c r="BM90" s="14" t="str">
        <f>_xlfn.XLOOKUP(B90,'[5]Cells Huawei 19042026 15h'!$B:$B,'[5]Cells Huawei 19042026 15h'!$B:$B,"")</f>
        <v/>
      </c>
      <c r="BN90" s="9" t="str">
        <f>_xlfn.XLOOKUP(B90,'[6]cells down 19042026 9H40'!$B:$B,'[6]cells down 19042026 9H40'!$B:$B,"")</f>
        <v>CTR_197</v>
      </c>
      <c r="BO90" s="9" t="s">
        <v>4808</v>
      </c>
      <c r="BP90" s="9" t="s">
        <v>5537</v>
      </c>
      <c r="BQ90" s="115"/>
    </row>
    <row r="91" spans="1:69" s="9" customFormat="1" x14ac:dyDescent="0.3">
      <c r="A91" s="1" t="s">
        <v>1965</v>
      </c>
      <c r="B91" s="8" t="s">
        <v>1966</v>
      </c>
      <c r="C91" s="3" t="str">
        <f>_xlfn.XLOOKUP(B91,'[1]daily break down'!$D:$D,'[1]daily break down'!$E:$E,"")</f>
        <v>Douala</v>
      </c>
      <c r="D91" s="1" t="s">
        <v>5522</v>
      </c>
      <c r="E91" s="1"/>
      <c r="F91" s="3" t="s">
        <v>31</v>
      </c>
      <c r="G91" s="1" t="s">
        <v>32</v>
      </c>
      <c r="H91" s="34" t="str">
        <f>_xlfn.XLOOKUP(B91,[2]CALCULATION!$B:$B,[2]CALCULATION!$H:$H,"")</f>
        <v>ZTE</v>
      </c>
      <c r="I91" s="28">
        <v>9.2457045997380387</v>
      </c>
      <c r="J91" s="28">
        <v>9.2457045997380387</v>
      </c>
      <c r="K91" s="28">
        <v>9.2457045997380387</v>
      </c>
      <c r="L91" s="28">
        <v>9.2457045997380387</v>
      </c>
      <c r="M91" s="28">
        <v>9.2457045997380387</v>
      </c>
      <c r="N91" s="28">
        <v>9.2457045997380387</v>
      </c>
      <c r="O91" s="28">
        <v>9.2457045997380387</v>
      </c>
      <c r="P91" s="28">
        <v>9.2457045997380387</v>
      </c>
      <c r="Q91" s="28">
        <v>9.2457045997380387</v>
      </c>
      <c r="R91" s="28">
        <v>9.2457045997380387</v>
      </c>
      <c r="S91" s="94">
        <v>9.2457045997380387</v>
      </c>
      <c r="T91" s="94">
        <f>_xlfn.XLOOKUP(B91,'[3]Nur des jours'!$B:$B,'[3]Nur des jours'!$U:$U,"")</f>
        <v>20.494698701320942</v>
      </c>
      <c r="U91" s="94">
        <v>9.2457045997380387</v>
      </c>
      <c r="V91" s="94">
        <v>9.2457045997380387</v>
      </c>
      <c r="W91" s="94">
        <v>20.494698701320942</v>
      </c>
      <c r="X91" s="94">
        <v>0.71957406979365524</v>
      </c>
      <c r="Y91" s="94">
        <v>8.2347053502381318</v>
      </c>
      <c r="Z91" s="94">
        <v>9.2457045997380387</v>
      </c>
      <c r="AA91" s="94">
        <v>9.2457045997380387</v>
      </c>
      <c r="AB91" s="94">
        <v>9.2457045997380387</v>
      </c>
      <c r="AC91" s="94">
        <f>_xlfn.XLOOKUP(B91,'[3]Nur des jours'!$B:$B,'[3]Nur des jours'!$N:$N,"")</f>
        <v>9.2457045997380387</v>
      </c>
      <c r="AD91" s="94">
        <v>9.2457045997380387</v>
      </c>
      <c r="AE91" s="94">
        <v>0</v>
      </c>
      <c r="AF91" s="94">
        <v>27.540622418066651</v>
      </c>
      <c r="AG91" s="94">
        <v>0</v>
      </c>
      <c r="AH91" s="94">
        <v>9.2457045997380387</v>
      </c>
      <c r="AI91" s="49" t="s">
        <v>5559</v>
      </c>
      <c r="AJ91" s="49"/>
      <c r="AK91" s="48" t="str" cm="1">
        <f t="array" ref="AK91">IFERROR(_xlfn.IFS(
AM91="MPR ISSUE","PDH",
AM91="BSS Hardware Issue","BSS",
AM91="Sites strategiques, MLL, Pylone, etc.","ENVTECH",
AM91="AKTIVCO DEFAUT GE &amp; POWER Cabinet","AKTIVCO",
AM91="AKTIVCO Coupure ENEO &amp; Baisse de tension","AKTIVCO GRID ONLY",
AM91="Coupure ENEO &amp; Baisse de tension","IHS GRID ONLY",
AM91="Defaut GE &amp; POWER Cabinet","IHS",
AM91="Sharing","Partners",
AM91="Sites strategiques &amp; DataCenter","SST &amp; DC",
AM91="Exclu","Exclu",
AM91="SAT","SAT",
AM91="SPARE-ISSUE","SPARE-ISSUE",
AM91="Fiber CAmtel","TRANS_FO_CAMTEL",
AM91="Fiber AOF","Fiber AOF",
AM91="Projet OCM (HUAWEI)","TRAVAUX-HUAWEI",
AM91="Projet OCM (NOKIA)","TRAVAUX-NOKIA",
AM91="ACCESS-ISSUE","ACCESS-ISSUE",
AM91="Projet OCM (ZTE, NOKIA, autres projets)","TRAVAUX OCM",
AM91="No root CAuse","No root cause",
AM91="ODU HS","PDH",
AM91="IP &amp; VLAN","PDH",
AM91="Warehouse HUAWEI","SPARE-ISSUE",
AM91="SPARE-HS","SPARE-ISSUE",
AM91="Power Telco","BSS",AM91="no impacts","no impacts"
),"")</f>
        <v>No root cause</v>
      </c>
      <c r="AL91" s="48" t="str" cm="1">
        <f t="array" ref="AL91">IFERROR(_xlfn.IFS(
AM91="MPR ISSUE","TX ISSUE",
AM91="BSS Hardware Issue","RAN ISSUE",
AM91="Sites strategiques, MLL, Pylone, etc.","ENVTECH",
AM91="AKTIVCO DEFAUT GE &amp; POWER Cabinet","POWER ISSUE",
AM91="AKTIVCO Coupure ENEO &amp; Baisse de tension","POWER ISSUE",
AM91="Coupure ENEO &amp; Baisse de tension","POWER ISSUE",
AM91="Defaut GE &amp; POWER Cabinet","POWER ISSUE",
AM91="Sharing","POWER ISSUE",
AM91="Sites strategiques &amp; DataCenter","POWER ISSUE",
AM91="Exclu","Exclu",
AM91="SAT","TX ISSUE",
AM91="SPARE-ISSUE","SPARE-ISSUE",
AM91="Fiber CAmtel","TX ISSUE",
AM91="Fiber AOF","TX ISSUE",
AM91="Projet OCM (HUAWEI)","TRAVAUX-HUAWEI",
AM91="Projet OCM (NOKIA)","TRAVAUX -NOKIA",
AM91="ACCESS-ISSUE","ACCESS-ISSUE",
AM91="Projet OCM (ZTE, NOKIA, autres projets)","TRAVAUX OCM",
AM91="No root CAuse","No root cause",
AM91="ODU HS","TX ISSUE",
AM91="IP &amp; VLAN","TX ISSUE",
AM91="Warehouse HUAWEI","SPARE-ISSUE",
AM91="SPARE-HS","SPARE-ISSUE",
AM91="Power Telco","RAN ISSUE",AM91="no impacts","no impacts"
),"")</f>
        <v>No root cause</v>
      </c>
      <c r="AM91" s="67" t="s">
        <v>6538</v>
      </c>
      <c r="AN91" s="48" t="str" cm="1">
        <f t="array" ref="AN91">IFERROR(_xlfn.IFS(
AM91="MPR ISSUE","ACTIVE",
AM91="BSS Hardware Issue","ACTIVE",
AM91="Sites strategiques, MLL, Pylone, etc.","PASSIVE",
AM91="AKTIVCO DEFAUT GE &amp; POWER Cabinet","PASSIVE",
AM91="AKTIVCO Coupure ENEO &amp; Baisse de tension","PASSIVE",
AM91="Coupure ENEO &amp; Baisse de tension","PASSIVE",
AM91="Defaut GE &amp; POWER Cabinet","PASSIVE",
AM91="Sharing","PASSIVE",
AM91="Sites strategiques &amp; DataCenter","PASSIVE",
AM91="Exclu","Exclu",
AM91="SAT","ACTIVE",
AM91="SPARE-ISSUE","SPARE-ISSUE",
AM91="Fiber CAmtel","ACTIVE",
AM91="Fiber AOF","ACTIVE",
AM91="Projet OCM (HUAWEI)","PLANNED WORKS",
AM91="Projet OCM (NOKIA)","PLANNED WORKS",
AM91="ACCESS-ISSUE","ACCESS-ISSUE",
AM91="Projet OCM (ZTE, NOKIA, autres projets)","PLANNED WORKS",
AM91="No root CAuse","No root cause",
AM91="ODU HS","ACTIVE",
AM91="IP &amp; VLAN","ACTIVE",
AM91="Warehouse HUAWEI","SPARE-ISSUE",
AM91="SPARE-HS","SPARE-ISSUE",
AM91="Power Telco","ACTIVE", AM91="no impacts","no impacts"
),"")</f>
        <v>No root cause</v>
      </c>
      <c r="AO91" s="93" t="s">
        <v>5537</v>
      </c>
      <c r="AP91" s="101" t="str">
        <f t="shared" si="4"/>
        <v>LIT_780</v>
      </c>
      <c r="AR91" s="17" t="s">
        <v>5537</v>
      </c>
      <c r="AS91" s="7" t="s">
        <v>6603</v>
      </c>
      <c r="AT91" s="6"/>
      <c r="AU91" s="7"/>
      <c r="AV91" s="3" t="s">
        <v>5537</v>
      </c>
      <c r="AW91" s="18" t="s">
        <v>5537</v>
      </c>
      <c r="AX91" s="18" t="s">
        <v>5537</v>
      </c>
      <c r="AY91" s="18" t="s">
        <v>5537</v>
      </c>
      <c r="AZ91" s="18" t="s">
        <v>5537</v>
      </c>
      <c r="BA91" s="18" t="s">
        <v>5537</v>
      </c>
      <c r="BB91" s="18" t="s">
        <v>5537</v>
      </c>
      <c r="BC91" s="18" t="s">
        <v>5537</v>
      </c>
      <c r="BD91" s="18" t="s">
        <v>5537</v>
      </c>
      <c r="BE91" s="18" t="s">
        <v>5537</v>
      </c>
      <c r="BF91" s="18" t="s">
        <v>5537</v>
      </c>
      <c r="BG91" s="18" t="s">
        <v>5537</v>
      </c>
      <c r="BH91" s="18" t="s">
        <v>5537</v>
      </c>
      <c r="BI91" s="9" t="s">
        <v>5537</v>
      </c>
      <c r="BJ91" s="14"/>
      <c r="BK91" s="14" t="s">
        <v>5537</v>
      </c>
      <c r="BL91" s="14" t="str">
        <f>_xlfn.XLOOKUP(B91,'[4]cell downs 18042026 17h'!$B:$B,'[4]cell downs 18042026 17h'!$B:$B,"")</f>
        <v/>
      </c>
      <c r="BM91" s="14" t="str">
        <f>_xlfn.XLOOKUP(B91,'[5]Cells Huawei 19042026 15h'!$B:$B,'[5]Cells Huawei 19042026 15h'!$B:$B,"")</f>
        <v/>
      </c>
      <c r="BN91" s="9" t="str">
        <f>_xlfn.XLOOKUP(B91,'[6]cells down 19042026 9H40'!$B:$B,'[6]cells down 19042026 9H40'!$B:$B,"")</f>
        <v>LIT_780</v>
      </c>
      <c r="BO91" s="9" t="s">
        <v>5537</v>
      </c>
      <c r="BP91" s="9" t="s">
        <v>302</v>
      </c>
      <c r="BQ91" s="115"/>
    </row>
    <row r="92" spans="1:69" s="9" customFormat="1" ht="21.45" customHeight="1" x14ac:dyDescent="0.3">
      <c r="A92" s="16" t="s">
        <v>3275</v>
      </c>
      <c r="B92" s="8" t="s">
        <v>3276</v>
      </c>
      <c r="C92" s="3" t="str">
        <f>_xlfn.XLOOKUP(B92,'[1]daily break down'!$D:$D,'[1]daily break down'!$E:$E,"")</f>
        <v>Yaounde</v>
      </c>
      <c r="D92" s="1" t="s">
        <v>11</v>
      </c>
      <c r="E92" s="1" t="s">
        <v>302</v>
      </c>
      <c r="F92" s="3" t="s">
        <v>37</v>
      </c>
      <c r="G92" s="1" t="s">
        <v>38</v>
      </c>
      <c r="H92" s="34" t="str">
        <f>_xlfn.XLOOKUP(B92,[2]CALCULATION!$B:$B,[2]CALCULATION!$H:$H,"")</f>
        <v>ZTE</v>
      </c>
      <c r="I92" s="28">
        <v>7.0748188669446082</v>
      </c>
      <c r="J92" s="28">
        <v>8.7857736000890299</v>
      </c>
      <c r="K92" s="28">
        <v>9.2457045997380387</v>
      </c>
      <c r="L92" s="28">
        <v>9.2457045997380387</v>
      </c>
      <c r="M92" s="28">
        <v>9.2457045997380387</v>
      </c>
      <c r="N92" s="28">
        <v>5.4987865012712831</v>
      </c>
      <c r="O92" s="28">
        <v>9.2457045997380387</v>
      </c>
      <c r="P92" s="28">
        <v>9.2457045997380387</v>
      </c>
      <c r="Q92" s="28">
        <v>6.4778787956613666</v>
      </c>
      <c r="R92" s="28">
        <v>9.2457045997380387</v>
      </c>
      <c r="S92" s="94">
        <v>9.2457045997380387</v>
      </c>
      <c r="T92" s="94">
        <f>_xlfn.XLOOKUP(B92,'[3]Nur des jours'!$B:$B,'[3]Nur des jours'!$U:$U,"")</f>
        <v>9.2457045997380387</v>
      </c>
      <c r="U92" s="94">
        <v>14.169256320038357</v>
      </c>
      <c r="V92" s="94">
        <v>9.2457045997380387</v>
      </c>
      <c r="W92" s="94">
        <v>9.2457045997380387</v>
      </c>
      <c r="X92" s="94">
        <v>9.2457045997380387</v>
      </c>
      <c r="Y92" s="94">
        <v>6.5584041742644112</v>
      </c>
      <c r="Z92" s="94">
        <v>9.2457045997380387</v>
      </c>
      <c r="AA92" s="94">
        <v>9.2457045997380387</v>
      </c>
      <c r="AB92" s="94">
        <v>9.2457045997380387</v>
      </c>
      <c r="AC92" s="94">
        <f>_xlfn.XLOOKUP(B92,'[3]Nur des jours'!$B:$B,'[3]Nur des jours'!$N:$N,"")</f>
        <v>9.2457045997380387</v>
      </c>
      <c r="AD92" s="94">
        <v>9.2457045997380387</v>
      </c>
      <c r="AE92" s="94">
        <v>0</v>
      </c>
      <c r="AF92" s="94">
        <v>0</v>
      </c>
      <c r="AG92" s="94">
        <v>17.729448614148101</v>
      </c>
      <c r="AH92" s="94">
        <v>9.2457045997380387</v>
      </c>
      <c r="AI92" s="49" t="s">
        <v>5559</v>
      </c>
      <c r="AJ92" s="49"/>
      <c r="AK92" s="48" t="str" cm="1">
        <f t="array" ref="AK92">IFERROR(_xlfn.IFS(
AM92="MPR ISSUE","PDH",
AM92="BSS Hardware Issue","BSS",
AM92="Sites strategiques, MLL, Pylone, etc.","ENVTECH",
AM92="AKTIVCO DEFAUT GE &amp; POWER Cabinet","AKTIVCO",
AM92="AKTIVCO Coupure ENEO &amp; Baisse de tension","AKTIVCO GRID ONLY",
AM92="Coupure ENEO &amp; Baisse de tension","IHS GRID ONLY",
AM92="Defaut GE &amp; POWER Cabinet","IHS",
AM92="Sharing","Partners",
AM92="Sites strategiques &amp; DataCenter","SST &amp; DC",
AM92="Exclu","Exclu",
AM92="SAT","SAT",
AM92="SPARE-ISSUE","SPARE-ISSUE",
AM92="Fiber CAmtel","TRANS_FO_CAMTEL",
AM92="Fiber AOF","Fiber AOF",
AM92="Projet OCM (HUAWEI)","TRAVAUX-HUAWEI",
AM92="Projet OCM (NOKIA)","TRAVAUX-NOKIA",
AM92="ACCESS-ISSUE","ACCESS-ISSUE",
AM92="Projet OCM (ZTE, NOKIA, autres projets)","TRAVAUX OCM",
AM92="No root CAuse","No root cause",
AM92="ODU HS","PDH",
AM92="IP &amp; VLAN","PDH",
AM92="Warehouse HUAWEI","SPARE-ISSUE",
AM92="SPARE-HS","SPARE-ISSUE",
AM92="Power Telco","BSS",AM92="no impacts","no impacts"
),"")</f>
        <v>BSS</v>
      </c>
      <c r="AL92" s="48" t="str" cm="1">
        <f t="array" ref="AL92">IFERROR(_xlfn.IFS(
AM92="MPR ISSUE","TX ISSUE",
AM92="BSS Hardware Issue","RAN ISSUE",
AM92="Sites strategiques, MLL, Pylone, etc.","ENVTECH",
AM92="AKTIVCO DEFAUT GE &amp; POWER Cabinet","POWER ISSUE",
AM92="AKTIVCO Coupure ENEO &amp; Baisse de tension","POWER ISSUE",
AM92="Coupure ENEO &amp; Baisse de tension","POWER ISSUE",
AM92="Defaut GE &amp; POWER Cabinet","POWER ISSUE",
AM92="Sharing","POWER ISSUE",
AM92="Sites strategiques &amp; DataCenter","POWER ISSUE",
AM92="Exclu","Exclu",
AM92="SAT","TX ISSUE",
AM92="SPARE-ISSUE","SPARE-ISSUE",
AM92="Fiber CAmtel","TX ISSUE",
AM92="Fiber AOF","TX ISSUE",
AM92="Projet OCM (HUAWEI)","TRAVAUX-HUAWEI",
AM92="Projet OCM (NOKIA)","TRAVAUX -NOKIA",
AM92="ACCESS-ISSUE","ACCESS-ISSUE",
AM92="Projet OCM (ZTE, NOKIA, autres projets)","TRAVAUX OCM",
AM92="No root CAuse","No root cause",
AM92="ODU HS","TX ISSUE",
AM92="IP &amp; VLAN","TX ISSUE",
AM92="Warehouse HUAWEI","SPARE-ISSUE",
AM92="SPARE-HS","SPARE-ISSUE",
AM92="Power Telco","RAN ISSUE",AM92="no impacts","no impacts"
),"")</f>
        <v>RAN ISSUE</v>
      </c>
      <c r="AM92" s="67" t="s">
        <v>5320</v>
      </c>
      <c r="AN92" s="48" t="str" cm="1">
        <f t="array" ref="AN92">IFERROR(_xlfn.IFS(
AM92="MPR ISSUE","ACTIVE",
AM92="BSS Hardware Issue","ACTIVE",
AM92="Sites strategiques, MLL, Pylone, etc.","PASSIVE",
AM92="AKTIVCO DEFAUT GE &amp; POWER Cabinet","PASSIVE",
AM92="AKTIVCO Coupure ENEO &amp; Baisse de tension","PASSIVE",
AM92="Coupure ENEO &amp; Baisse de tension","PASSIVE",
AM92="Defaut GE &amp; POWER Cabinet","PASSIVE",
AM92="Sharing","PASSIVE",
AM92="Sites strategiques &amp; DataCenter","PASSIVE",
AM92="Exclu","Exclu",
AM92="SAT","ACTIVE",
AM92="SPARE-ISSUE","SPARE-ISSUE",
AM92="Fiber CAmtel","ACTIVE",
AM92="Fiber AOF","ACTIVE",
AM92="Projet OCM (HUAWEI)","PLANNED WORKS",
AM92="Projet OCM (NOKIA)","PLANNED WORKS",
AM92="ACCESS-ISSUE","ACCESS-ISSUE",
AM92="Projet OCM (ZTE, NOKIA, autres projets)","PLANNED WORKS",
AM92="No root CAuse","No root cause",
AM92="ODU HS","ACTIVE",
AM92="IP &amp; VLAN","ACTIVE",
AM92="Warehouse HUAWEI","SPARE-ISSUE",
AM92="SPARE-HS","SPARE-ISSUE",
AM92="Power Telco","ACTIVE", AM92="no impacts","no impacts"
),"")</f>
        <v>ACTIVE</v>
      </c>
      <c r="AO92" s="93" t="s">
        <v>6564</v>
      </c>
      <c r="AP92" s="101" t="str">
        <f t="shared" si="4"/>
        <v>CTR_323</v>
      </c>
      <c r="AR92" s="17" t="s">
        <v>5537</v>
      </c>
      <c r="AS92" s="7" t="s">
        <v>6603</v>
      </c>
      <c r="AT92" s="6"/>
      <c r="AU92" s="7"/>
      <c r="AV92" s="3" t="s">
        <v>5537</v>
      </c>
      <c r="AW92" s="18" t="s">
        <v>5537</v>
      </c>
      <c r="AX92" s="18" t="s">
        <v>5537</v>
      </c>
      <c r="AY92" s="18" t="s">
        <v>5537</v>
      </c>
      <c r="AZ92" s="18" t="s">
        <v>5537</v>
      </c>
      <c r="BA92" s="18" t="s">
        <v>5537</v>
      </c>
      <c r="BB92" s="18" t="s">
        <v>5537</v>
      </c>
      <c r="BC92" s="18" t="s">
        <v>5537</v>
      </c>
      <c r="BD92" s="18" t="s">
        <v>5537</v>
      </c>
      <c r="BE92" s="18" t="s">
        <v>5537</v>
      </c>
      <c r="BF92" s="18" t="s">
        <v>5537</v>
      </c>
      <c r="BG92" s="18" t="s">
        <v>5537</v>
      </c>
      <c r="BH92" s="18" t="s">
        <v>5537</v>
      </c>
      <c r="BI92" s="9" t="s">
        <v>5537</v>
      </c>
      <c r="BJ92" s="14"/>
      <c r="BK92" s="14" t="s">
        <v>3276</v>
      </c>
      <c r="BL92" s="14" t="str">
        <f>_xlfn.XLOOKUP(B92,'[4]cell downs 18042026 17h'!$B:$B,'[4]cell downs 18042026 17h'!$B:$B,"")</f>
        <v/>
      </c>
      <c r="BM92" s="14" t="str">
        <f>_xlfn.XLOOKUP(B92,'[5]Cells Huawei 19042026 15h'!$B:$B,'[5]Cells Huawei 19042026 15h'!$B:$B,"")</f>
        <v/>
      </c>
      <c r="BN92" s="9" t="str">
        <f>_xlfn.XLOOKUP(B92,'[6]cells down 19042026 9H40'!$B:$B,'[6]cells down 19042026 9H40'!$B:$B,"")</f>
        <v>CTR_323</v>
      </c>
      <c r="BO92" s="9" t="s">
        <v>3276</v>
      </c>
      <c r="BP92" s="9" t="s">
        <v>5537</v>
      </c>
      <c r="BQ92" s="115"/>
    </row>
    <row r="93" spans="1:69" s="9" customFormat="1" x14ac:dyDescent="0.3">
      <c r="A93" s="16" t="s">
        <v>4823</v>
      </c>
      <c r="B93" s="8" t="s">
        <v>4824</v>
      </c>
      <c r="C93" s="3" t="str">
        <f>_xlfn.XLOOKUP(B93,'[1]daily break down'!$D:$D,'[1]daily break down'!$E:$E,"")</f>
        <v>Yaounde</v>
      </c>
      <c r="D93" s="1" t="s">
        <v>11</v>
      </c>
      <c r="E93" s="1" t="s">
        <v>12</v>
      </c>
      <c r="F93" s="3" t="s">
        <v>37</v>
      </c>
      <c r="G93" s="1" t="s">
        <v>38</v>
      </c>
      <c r="H93" s="34" t="str">
        <f>_xlfn.XLOOKUP(B93,[2]CALCULATION!$B:$B,[2]CALCULATION!$H:$H,"")</f>
        <v>ZTE</v>
      </c>
      <c r="I93" s="28">
        <v>6.3583837709348137</v>
      </c>
      <c r="J93" s="28">
        <v>9.2457045997380387</v>
      </c>
      <c r="K93" s="28">
        <v>9.2457045997380387</v>
      </c>
      <c r="L93" s="28">
        <v>9.2457045997380387</v>
      </c>
      <c r="M93" s="28">
        <v>9.2457045997380387</v>
      </c>
      <c r="N93" s="28">
        <v>8.9328594909725965</v>
      </c>
      <c r="O93" s="28">
        <v>9.2457045997380387</v>
      </c>
      <c r="P93" s="28">
        <v>7.4642656370832672</v>
      </c>
      <c r="Q93" s="28">
        <v>4.6431842891508497</v>
      </c>
      <c r="R93" s="28">
        <v>9.2457045997380387</v>
      </c>
      <c r="S93" s="94">
        <v>9.2457045997380387</v>
      </c>
      <c r="T93" s="94">
        <f>_xlfn.XLOOKUP(B93,'[3]Nur des jours'!$B:$B,'[3]Nur des jours'!$U:$U,"")</f>
        <v>9.2733846412866363</v>
      </c>
      <c r="U93" s="94">
        <v>9.2457045997380387</v>
      </c>
      <c r="V93" s="94">
        <v>9.2457045997380387</v>
      </c>
      <c r="W93" s="94">
        <v>9.2733846412866363</v>
      </c>
      <c r="X93" s="94">
        <v>9.2457045997380387</v>
      </c>
      <c r="Y93" s="94">
        <v>5.822189976400626</v>
      </c>
      <c r="Z93" s="94">
        <v>9.2457045997380387</v>
      </c>
      <c r="AA93" s="94">
        <v>9.2457045997380387</v>
      </c>
      <c r="AB93" s="94">
        <v>9.2457045997380387</v>
      </c>
      <c r="AC93" s="94">
        <f>_xlfn.XLOOKUP(B93,'[3]Nur des jours'!$B:$B,'[3]Nur des jours'!$N:$N,"")</f>
        <v>9.2457045997380387</v>
      </c>
      <c r="AD93" s="94">
        <v>9.2457045997380387</v>
      </c>
      <c r="AE93" s="94">
        <v>0</v>
      </c>
      <c r="AF93" s="94">
        <v>0</v>
      </c>
      <c r="AG93" s="94">
        <v>17.729448614148101</v>
      </c>
      <c r="AH93" s="94">
        <v>9.2457045997380387</v>
      </c>
      <c r="AI93" s="49" t="s">
        <v>5559</v>
      </c>
      <c r="AJ93" s="49"/>
      <c r="AK93" s="48" t="str" cm="1">
        <f t="array" ref="AK93">IFERROR(_xlfn.IFS(
AM93="MPR ISSUE","PDH",
AM93="BSS Hardware Issue","BSS",
AM93="Sites strategiques, MLL, Pylone, etc.","ENVTECH",
AM93="AKTIVCO DEFAUT GE &amp; POWER Cabinet","AKTIVCO",
AM93="AKTIVCO Coupure ENEO &amp; Baisse de tension","AKTIVCO GRID ONLY",
AM93="Coupure ENEO &amp; Baisse de tension","IHS GRID ONLY",
AM93="Defaut GE &amp; POWER Cabinet","IHS",
AM93="Sharing","Partners",
AM93="Sites strategiques &amp; DataCenter","SST &amp; DC",
AM93="Exclu","Exclu",
AM93="SAT","SAT",
AM93="SPARE-ISSUE","SPARE-ISSUE",
AM93="Fiber CAmtel","TRANS_FO_CAMTEL",
AM93="Fiber AOF","Fiber AOF",
AM93="Projet OCM (HUAWEI)","TRAVAUX-HUAWEI",
AM93="Projet OCM (NOKIA)","TRAVAUX-NOKIA",
AM93="ACCESS-ISSUE","ACCESS-ISSUE",
AM93="Projet OCM (ZTE, NOKIA, autres projets)","TRAVAUX OCM",
AM93="No root CAuse","No root cause",
AM93="ODU HS","PDH",
AM93="IP &amp; VLAN","PDH",
AM93="Warehouse HUAWEI","SPARE-ISSUE",
AM93="SPARE-HS","SPARE-ISSUE",
AM93="Power Telco","BSS",AM93="no impacts","no impacts"
),"")</f>
        <v>BSS</v>
      </c>
      <c r="AL93" s="48" t="str" cm="1">
        <f t="array" ref="AL93">IFERROR(_xlfn.IFS(
AM93="MPR ISSUE","TX ISSUE",
AM93="BSS Hardware Issue","RAN ISSUE",
AM93="Sites strategiques, MLL, Pylone, etc.","ENVTECH",
AM93="AKTIVCO DEFAUT GE &amp; POWER Cabinet","POWER ISSUE",
AM93="AKTIVCO Coupure ENEO &amp; Baisse de tension","POWER ISSUE",
AM93="Coupure ENEO &amp; Baisse de tension","POWER ISSUE",
AM93="Defaut GE &amp; POWER Cabinet","POWER ISSUE",
AM93="Sharing","POWER ISSUE",
AM93="Sites strategiques &amp; DataCenter","POWER ISSUE",
AM93="Exclu","Exclu",
AM93="SAT","TX ISSUE",
AM93="SPARE-ISSUE","SPARE-ISSUE",
AM93="Fiber CAmtel","TX ISSUE",
AM93="Fiber AOF","TX ISSUE",
AM93="Projet OCM (HUAWEI)","TRAVAUX-HUAWEI",
AM93="Projet OCM (NOKIA)","TRAVAUX -NOKIA",
AM93="ACCESS-ISSUE","ACCESS-ISSUE",
AM93="Projet OCM (ZTE, NOKIA, autres projets)","TRAVAUX OCM",
AM93="No root CAuse","No root cause",
AM93="ODU HS","TX ISSUE",
AM93="IP &amp; VLAN","TX ISSUE",
AM93="Warehouse HUAWEI","SPARE-ISSUE",
AM93="SPARE-HS","SPARE-ISSUE",
AM93="Power Telco","RAN ISSUE",AM93="no impacts","no impacts"
),"")</f>
        <v>RAN ISSUE</v>
      </c>
      <c r="AM93" s="67" t="s">
        <v>5320</v>
      </c>
      <c r="AN93" s="48" t="str" cm="1">
        <f t="array" ref="AN93">IFERROR(_xlfn.IFS(
AM93="MPR ISSUE","ACTIVE",
AM93="BSS Hardware Issue","ACTIVE",
AM93="Sites strategiques, MLL, Pylone, etc.","PASSIVE",
AM93="AKTIVCO DEFAUT GE &amp; POWER Cabinet","PASSIVE",
AM93="AKTIVCO Coupure ENEO &amp; Baisse de tension","PASSIVE",
AM93="Coupure ENEO &amp; Baisse de tension","PASSIVE",
AM93="Defaut GE &amp; POWER Cabinet","PASSIVE",
AM93="Sharing","PASSIVE",
AM93="Sites strategiques &amp; DataCenter","PASSIVE",
AM93="Exclu","Exclu",
AM93="SAT","ACTIVE",
AM93="SPARE-ISSUE","SPARE-ISSUE",
AM93="Fiber CAmtel","ACTIVE",
AM93="Fiber AOF","ACTIVE",
AM93="Projet OCM (HUAWEI)","PLANNED WORKS",
AM93="Projet OCM (NOKIA)","PLANNED WORKS",
AM93="ACCESS-ISSUE","ACCESS-ISSUE",
AM93="Projet OCM (ZTE, NOKIA, autres projets)","PLANNED WORKS",
AM93="No root CAuse","No root cause",
AM93="ODU HS","ACTIVE",
AM93="IP &amp; VLAN","ACTIVE",
AM93="Warehouse HUAWEI","SPARE-ISSUE",
AM93="SPARE-HS","SPARE-ISSUE",
AM93="Power Telco","ACTIVE", AM93="no impacts","no impacts"
),"")</f>
        <v>ACTIVE</v>
      </c>
      <c r="AO93" s="93" t="s">
        <v>6564</v>
      </c>
      <c r="AP93" s="101" t="str">
        <f t="shared" si="4"/>
        <v>CTR_002</v>
      </c>
      <c r="AR93" s="17" t="s">
        <v>5537</v>
      </c>
      <c r="AS93" s="7" t="s">
        <v>6603</v>
      </c>
      <c r="AT93" s="6"/>
      <c r="AU93" s="7"/>
      <c r="AV93" s="3" t="s">
        <v>5537</v>
      </c>
      <c r="AW93" s="18" t="s">
        <v>5537</v>
      </c>
      <c r="AX93" s="18" t="s">
        <v>5537</v>
      </c>
      <c r="AY93" s="18" t="s">
        <v>5537</v>
      </c>
      <c r="AZ93" s="18" t="s">
        <v>5537</v>
      </c>
      <c r="BA93" s="18" t="s">
        <v>5537</v>
      </c>
      <c r="BB93" s="18" t="s">
        <v>5537</v>
      </c>
      <c r="BC93" s="18" t="s">
        <v>5537</v>
      </c>
      <c r="BD93" s="18" t="s">
        <v>5537</v>
      </c>
      <c r="BE93" s="18" t="s">
        <v>5537</v>
      </c>
      <c r="BF93" s="18" t="s">
        <v>5537</v>
      </c>
      <c r="BG93" s="18" t="s">
        <v>5537</v>
      </c>
      <c r="BH93" s="18" t="s">
        <v>5537</v>
      </c>
      <c r="BI93" s="9" t="s">
        <v>5537</v>
      </c>
      <c r="BJ93" s="14"/>
      <c r="BK93" s="14" t="s">
        <v>4824</v>
      </c>
      <c r="BL93" s="14" t="str">
        <f>_xlfn.XLOOKUP(B93,'[4]cell downs 18042026 17h'!$B:$B,'[4]cell downs 18042026 17h'!$B:$B,"")</f>
        <v/>
      </c>
      <c r="BM93" s="14" t="str">
        <f>_xlfn.XLOOKUP(B93,'[5]Cells Huawei 19042026 15h'!$B:$B,'[5]Cells Huawei 19042026 15h'!$B:$B,"")</f>
        <v/>
      </c>
      <c r="BN93" s="9" t="str">
        <f>_xlfn.XLOOKUP(B93,'[6]cells down 19042026 9H40'!$B:$B,'[6]cells down 19042026 9H40'!$B:$B,"")</f>
        <v>CTR_002</v>
      </c>
      <c r="BO93" s="9" t="s">
        <v>4824</v>
      </c>
      <c r="BP93" s="9" t="s">
        <v>5537</v>
      </c>
      <c r="BQ93" s="115"/>
    </row>
    <row r="94" spans="1:69" s="9" customFormat="1" ht="19.95" customHeight="1" x14ac:dyDescent="0.3">
      <c r="A94" s="16" t="s">
        <v>4584</v>
      </c>
      <c r="B94" s="8" t="s">
        <v>4585</v>
      </c>
      <c r="C94" s="3" t="str">
        <f>_xlfn.XLOOKUP(B94,'[1]daily break down'!$D:$D,'[1]daily break down'!$E:$E,"")</f>
        <v>Yaounde</v>
      </c>
      <c r="D94" s="1" t="s">
        <v>11</v>
      </c>
      <c r="E94" s="1" t="s">
        <v>12</v>
      </c>
      <c r="F94" s="3" t="s">
        <v>37</v>
      </c>
      <c r="G94" s="1" t="s">
        <v>38</v>
      </c>
      <c r="H94" s="34" t="str">
        <f>_xlfn.XLOOKUP(B94,[2]CALCULATION!$B:$B,[2]CALCULATION!$H:$H,"")</f>
        <v>ZTE</v>
      </c>
      <c r="I94" s="28">
        <v>4.7437206256260112</v>
      </c>
      <c r="J94" s="28">
        <v>8.7577546920524032</v>
      </c>
      <c r="K94" s="28">
        <v>9.2457045997380387</v>
      </c>
      <c r="L94" s="28">
        <v>9.2457045997380387</v>
      </c>
      <c r="M94" s="28">
        <v>9.2457045997380387</v>
      </c>
      <c r="N94" s="28">
        <v>8.8979740777837701</v>
      </c>
      <c r="O94" s="28">
        <v>9.2457045997380387</v>
      </c>
      <c r="P94" s="28">
        <v>7.5139006600405791</v>
      </c>
      <c r="Q94" s="28">
        <v>4.6433983100906602</v>
      </c>
      <c r="R94" s="28">
        <v>9.2602580236450329</v>
      </c>
      <c r="S94" s="94">
        <v>9.2457045997380387</v>
      </c>
      <c r="T94" s="94">
        <f>_xlfn.XLOOKUP(B94,'[3]Nur des jours'!$B:$B,'[3]Nur des jours'!$U:$U,"")</f>
        <v>10.219464205711219</v>
      </c>
      <c r="U94" s="94">
        <v>9.2457045997380387</v>
      </c>
      <c r="V94" s="94">
        <v>9.2457045997380387</v>
      </c>
      <c r="W94" s="94">
        <v>10.219464205711221</v>
      </c>
      <c r="X94" s="94">
        <v>9.2457045997380387</v>
      </c>
      <c r="Y94" s="94">
        <v>5.5444978069987707</v>
      </c>
      <c r="Z94" s="94">
        <v>9.2457045997380387</v>
      </c>
      <c r="AA94" s="94">
        <v>9.2457045997380387</v>
      </c>
      <c r="AB94" s="94">
        <v>9.2457045997380387</v>
      </c>
      <c r="AC94" s="94">
        <f>_xlfn.XLOOKUP(B94,'[3]Nur des jours'!$B:$B,'[3]Nur des jours'!$N:$N,"")</f>
        <v>9.2457045997380387</v>
      </c>
      <c r="AD94" s="94">
        <v>9.2457045997380387</v>
      </c>
      <c r="AE94" s="94">
        <v>0</v>
      </c>
      <c r="AF94" s="94">
        <v>0</v>
      </c>
      <c r="AG94" s="94">
        <v>17.729448614148101</v>
      </c>
      <c r="AH94" s="94">
        <v>9.2457045997380387</v>
      </c>
      <c r="AI94" s="49" t="s">
        <v>5559</v>
      </c>
      <c r="AJ94" s="49"/>
      <c r="AK94" s="48" t="str" cm="1">
        <f t="array" ref="AK94">IFERROR(_xlfn.IFS(
AM94="MPR ISSUE","PDH",
AM94="BSS Hardware Issue","BSS",
AM94="Sites strategiques, MLL, Pylone, etc.","ENVTECH",
AM94="AKTIVCO DEFAUT GE &amp; POWER Cabinet","AKTIVCO",
AM94="AKTIVCO Coupure ENEO &amp; Baisse de tension","AKTIVCO GRID ONLY",
AM94="Coupure ENEO &amp; Baisse de tension","IHS GRID ONLY",
AM94="Defaut GE &amp; POWER Cabinet","IHS",
AM94="Sharing","Partners",
AM94="Sites strategiques &amp; DataCenter","SST &amp; DC",
AM94="Exclu","Exclu",
AM94="SAT","SAT",
AM94="SPARE-ISSUE","SPARE-ISSUE",
AM94="Fiber CAmtel","TRANS_FO_CAMTEL",
AM94="Fiber AOF","Fiber AOF",
AM94="Projet OCM (HUAWEI)","TRAVAUX-HUAWEI",
AM94="Projet OCM (NOKIA)","TRAVAUX-NOKIA",
AM94="ACCESS-ISSUE","ACCESS-ISSUE",
AM94="Projet OCM (ZTE, NOKIA, autres projets)","TRAVAUX OCM",
AM94="No root CAuse","No root cause",
AM94="ODU HS","PDH",
AM94="IP &amp; VLAN","PDH",
AM94="Warehouse HUAWEI","SPARE-ISSUE",
AM94="SPARE-HS","SPARE-ISSUE",
AM94="Power Telco","BSS",AM94="no impacts","no impacts"
),"")</f>
        <v>BSS</v>
      </c>
      <c r="AL94" s="48" t="str" cm="1">
        <f t="array" ref="AL94">IFERROR(_xlfn.IFS(
AM94="MPR ISSUE","TX ISSUE",
AM94="BSS Hardware Issue","RAN ISSUE",
AM94="Sites strategiques, MLL, Pylone, etc.","ENVTECH",
AM94="AKTIVCO DEFAUT GE &amp; POWER Cabinet","POWER ISSUE",
AM94="AKTIVCO Coupure ENEO &amp; Baisse de tension","POWER ISSUE",
AM94="Coupure ENEO &amp; Baisse de tension","POWER ISSUE",
AM94="Defaut GE &amp; POWER Cabinet","POWER ISSUE",
AM94="Sharing","POWER ISSUE",
AM94="Sites strategiques &amp; DataCenter","POWER ISSUE",
AM94="Exclu","Exclu",
AM94="SAT","TX ISSUE",
AM94="SPARE-ISSUE","SPARE-ISSUE",
AM94="Fiber CAmtel","TX ISSUE",
AM94="Fiber AOF","TX ISSUE",
AM94="Projet OCM (HUAWEI)","TRAVAUX-HUAWEI",
AM94="Projet OCM (NOKIA)","TRAVAUX -NOKIA",
AM94="ACCESS-ISSUE","ACCESS-ISSUE",
AM94="Projet OCM (ZTE, NOKIA, autres projets)","TRAVAUX OCM",
AM94="No root CAuse","No root cause",
AM94="ODU HS","TX ISSUE",
AM94="IP &amp; VLAN","TX ISSUE",
AM94="Warehouse HUAWEI","SPARE-ISSUE",
AM94="SPARE-HS","SPARE-ISSUE",
AM94="Power Telco","RAN ISSUE",AM94="no impacts","no impacts"
),"")</f>
        <v>RAN ISSUE</v>
      </c>
      <c r="AM94" s="67" t="s">
        <v>5320</v>
      </c>
      <c r="AN94" s="48" t="str" cm="1">
        <f t="array" ref="AN94">IFERROR(_xlfn.IFS(
AM94="MPR ISSUE","ACTIVE",
AM94="BSS Hardware Issue","ACTIVE",
AM94="Sites strategiques, MLL, Pylone, etc.","PASSIVE",
AM94="AKTIVCO DEFAUT GE &amp; POWER Cabinet","PASSIVE",
AM94="AKTIVCO Coupure ENEO &amp; Baisse de tension","PASSIVE",
AM94="Coupure ENEO &amp; Baisse de tension","PASSIVE",
AM94="Defaut GE &amp; POWER Cabinet","PASSIVE",
AM94="Sharing","PASSIVE",
AM94="Sites strategiques &amp; DataCenter","PASSIVE",
AM94="Exclu","Exclu",
AM94="SAT","ACTIVE",
AM94="SPARE-ISSUE","SPARE-ISSUE",
AM94="Fiber CAmtel","ACTIVE",
AM94="Fiber AOF","ACTIVE",
AM94="Projet OCM (HUAWEI)","PLANNED WORKS",
AM94="Projet OCM (NOKIA)","PLANNED WORKS",
AM94="ACCESS-ISSUE","ACCESS-ISSUE",
AM94="Projet OCM (ZTE, NOKIA, autres projets)","PLANNED WORKS",
AM94="No root CAuse","No root cause",
AM94="ODU HS","ACTIVE",
AM94="IP &amp; VLAN","ACTIVE",
AM94="Warehouse HUAWEI","SPARE-ISSUE",
AM94="SPARE-HS","SPARE-ISSUE",
AM94="Power Telco","ACTIVE", AM94="no impacts","no impacts"
),"")</f>
        <v>ACTIVE</v>
      </c>
      <c r="AO94" s="93" t="s">
        <v>6564</v>
      </c>
      <c r="AP94" s="101" t="str">
        <f t="shared" si="4"/>
        <v>CTR_200</v>
      </c>
      <c r="AR94" s="17" t="s">
        <v>5537</v>
      </c>
      <c r="AS94" s="7" t="s">
        <v>6603</v>
      </c>
      <c r="AT94" s="6"/>
      <c r="AU94" s="7"/>
      <c r="AV94" s="3" t="s">
        <v>5537</v>
      </c>
      <c r="AW94" s="18" t="s">
        <v>5537</v>
      </c>
      <c r="AX94" s="18" t="s">
        <v>5537</v>
      </c>
      <c r="AY94" s="18" t="s">
        <v>5537</v>
      </c>
      <c r="AZ94" s="18" t="s">
        <v>5537</v>
      </c>
      <c r="BA94" s="18" t="s">
        <v>5537</v>
      </c>
      <c r="BB94" s="18" t="s">
        <v>5537</v>
      </c>
      <c r="BC94" s="18" t="s">
        <v>5537</v>
      </c>
      <c r="BD94" s="18" t="s">
        <v>5537</v>
      </c>
      <c r="BE94" s="18" t="s">
        <v>5537</v>
      </c>
      <c r="BF94" s="18" t="s">
        <v>5537</v>
      </c>
      <c r="BG94" s="18" t="s">
        <v>5537</v>
      </c>
      <c r="BH94" s="18" t="s">
        <v>5537</v>
      </c>
      <c r="BI94" s="9" t="s">
        <v>5537</v>
      </c>
      <c r="BJ94" s="14"/>
      <c r="BK94" s="14" t="s">
        <v>4585</v>
      </c>
      <c r="BL94" s="14" t="str">
        <f>_xlfn.XLOOKUP(B94,'[4]cell downs 18042026 17h'!$B:$B,'[4]cell downs 18042026 17h'!$B:$B,"")</f>
        <v/>
      </c>
      <c r="BM94" s="14" t="str">
        <f>_xlfn.XLOOKUP(B94,'[5]Cells Huawei 19042026 15h'!$B:$B,'[5]Cells Huawei 19042026 15h'!$B:$B,"")</f>
        <v/>
      </c>
      <c r="BN94" s="9" t="str">
        <f>_xlfn.XLOOKUP(B94,'[6]cells down 19042026 9H40'!$B:$B,'[6]cells down 19042026 9H40'!$B:$B,"")</f>
        <v>CTR_200</v>
      </c>
      <c r="BO94" s="9" t="s">
        <v>4585</v>
      </c>
      <c r="BP94" s="9" t="s">
        <v>5537</v>
      </c>
      <c r="BQ94" s="115"/>
    </row>
    <row r="95" spans="1:69" s="9" customFormat="1" ht="20.55" customHeight="1" x14ac:dyDescent="0.3">
      <c r="A95" s="16" t="s">
        <v>362</v>
      </c>
      <c r="B95" s="8" t="s">
        <v>363</v>
      </c>
      <c r="C95" s="3" t="str">
        <f>_xlfn.XLOOKUP(B95,'[1]daily break down'!$D:$D,'[1]daily break down'!$E:$E,"")</f>
        <v>Yaounde</v>
      </c>
      <c r="D95" s="1" t="s">
        <v>11</v>
      </c>
      <c r="E95" s="1" t="s">
        <v>12</v>
      </c>
      <c r="F95" s="3" t="s">
        <v>37</v>
      </c>
      <c r="G95" s="1" t="s">
        <v>38</v>
      </c>
      <c r="H95" s="34" t="str">
        <f>_xlfn.XLOOKUP(B95,[2]CALCULATION!$B:$B,[2]CALCULATION!$H:$H,"")</f>
        <v>ZTE</v>
      </c>
      <c r="I95" s="28">
        <v>5.3618130997936841</v>
      </c>
      <c r="J95" s="28">
        <v>9.2457045997380387</v>
      </c>
      <c r="K95" s="28">
        <v>9.2457045997380387</v>
      </c>
      <c r="L95" s="28">
        <v>9.2457045997380387</v>
      </c>
      <c r="M95" s="28">
        <v>9.2457045997380387</v>
      </c>
      <c r="N95" s="28">
        <v>5.3657903222584622</v>
      </c>
      <c r="O95" s="28">
        <v>9.2457045997380387</v>
      </c>
      <c r="P95" s="28">
        <v>7.4164676271926444</v>
      </c>
      <c r="Q95" s="28">
        <v>3.3923389064386056</v>
      </c>
      <c r="R95" s="28">
        <v>9.2457045997380387</v>
      </c>
      <c r="S95" s="94">
        <v>9.2457045997380387</v>
      </c>
      <c r="T95" s="94">
        <f>_xlfn.XLOOKUP(B95,'[3]Nur des jours'!$B:$B,'[3]Nur des jours'!$U:$U,"")</f>
        <v>9.2457045997380387</v>
      </c>
      <c r="U95" s="94">
        <v>9.2457045997380387</v>
      </c>
      <c r="V95" s="94">
        <v>9.2457045997380387</v>
      </c>
      <c r="W95" s="94">
        <v>9.2457045997380387</v>
      </c>
      <c r="X95" s="94">
        <v>9.2457045997380387</v>
      </c>
      <c r="Y95" s="94">
        <v>4.7534050731523569</v>
      </c>
      <c r="Z95" s="94">
        <v>9.2457045997380387</v>
      </c>
      <c r="AA95" s="94">
        <v>9.2457045997380387</v>
      </c>
      <c r="AB95" s="94">
        <v>9.2457045997380387</v>
      </c>
      <c r="AC95" s="94">
        <f>_xlfn.XLOOKUP(B95,'[3]Nur des jours'!$B:$B,'[3]Nur des jours'!$N:$N,"")</f>
        <v>9.2457045997380387</v>
      </c>
      <c r="AD95" s="94">
        <v>9.2457045997380387</v>
      </c>
      <c r="AE95" s="94">
        <v>0</v>
      </c>
      <c r="AF95" s="94">
        <v>0</v>
      </c>
      <c r="AG95" s="94">
        <v>17.729448614148101</v>
      </c>
      <c r="AH95" s="94">
        <v>9.2457045997380387</v>
      </c>
      <c r="AI95" s="49" t="s">
        <v>5559</v>
      </c>
      <c r="AJ95" s="49"/>
      <c r="AK95" s="48" t="str" cm="1">
        <f t="array" ref="AK95">IFERROR(_xlfn.IFS(
AM95="MPR ISSUE","PDH",
AM95="BSS Hardware Issue","BSS",
AM95="Sites strategiques, MLL, Pylone, etc.","ENVTECH",
AM95="AKTIVCO DEFAUT GE &amp; POWER Cabinet","AKTIVCO",
AM95="AKTIVCO Coupure ENEO &amp; Baisse de tension","AKTIVCO GRID ONLY",
AM95="Coupure ENEO &amp; Baisse de tension","IHS GRID ONLY",
AM95="Defaut GE &amp; POWER Cabinet","IHS",
AM95="Sharing","Partners",
AM95="Sites strategiques &amp; DataCenter","SST &amp; DC",
AM95="Exclu","Exclu",
AM95="SAT","SAT",
AM95="SPARE-ISSUE","SPARE-ISSUE",
AM95="Fiber CAmtel","TRANS_FO_CAMTEL",
AM95="Fiber AOF","Fiber AOF",
AM95="Projet OCM (HUAWEI)","TRAVAUX-HUAWEI",
AM95="Projet OCM (NOKIA)","TRAVAUX-NOKIA",
AM95="ACCESS-ISSUE","ACCESS-ISSUE",
AM95="Projet OCM (ZTE, NOKIA, autres projets)","TRAVAUX OCM",
AM95="No root CAuse","No root cause",
AM95="ODU HS","PDH",
AM95="IP &amp; VLAN","PDH",
AM95="Warehouse HUAWEI","SPARE-ISSUE",
AM95="SPARE-HS","SPARE-ISSUE",
AM95="Power Telco","BSS",AM95="no impacts","no impacts"
),"")</f>
        <v>BSS</v>
      </c>
      <c r="AL95" s="48" t="str" cm="1">
        <f t="array" ref="AL95">IFERROR(_xlfn.IFS(
AM95="MPR ISSUE","TX ISSUE",
AM95="BSS Hardware Issue","RAN ISSUE",
AM95="Sites strategiques, MLL, Pylone, etc.","ENVTECH",
AM95="AKTIVCO DEFAUT GE &amp; POWER Cabinet","POWER ISSUE",
AM95="AKTIVCO Coupure ENEO &amp; Baisse de tension","POWER ISSUE",
AM95="Coupure ENEO &amp; Baisse de tension","POWER ISSUE",
AM95="Defaut GE &amp; POWER Cabinet","POWER ISSUE",
AM95="Sharing","POWER ISSUE",
AM95="Sites strategiques &amp; DataCenter","POWER ISSUE",
AM95="Exclu","Exclu",
AM95="SAT","TX ISSUE",
AM95="SPARE-ISSUE","SPARE-ISSUE",
AM95="Fiber CAmtel","TX ISSUE",
AM95="Fiber AOF","TX ISSUE",
AM95="Projet OCM (HUAWEI)","TRAVAUX-HUAWEI",
AM95="Projet OCM (NOKIA)","TRAVAUX -NOKIA",
AM95="ACCESS-ISSUE","ACCESS-ISSUE",
AM95="Projet OCM (ZTE, NOKIA, autres projets)","TRAVAUX OCM",
AM95="No root CAuse","No root cause",
AM95="ODU HS","TX ISSUE",
AM95="IP &amp; VLAN","TX ISSUE",
AM95="Warehouse HUAWEI","SPARE-ISSUE",
AM95="SPARE-HS","SPARE-ISSUE",
AM95="Power Telco","RAN ISSUE",AM95="no impacts","no impacts"
),"")</f>
        <v>RAN ISSUE</v>
      </c>
      <c r="AM95" s="67" t="s">
        <v>5320</v>
      </c>
      <c r="AN95" s="48" t="str" cm="1">
        <f t="array" ref="AN95">IFERROR(_xlfn.IFS(
AM95="MPR ISSUE","ACTIVE",
AM95="BSS Hardware Issue","ACTIVE",
AM95="Sites strategiques, MLL, Pylone, etc.","PASSIVE",
AM95="AKTIVCO DEFAUT GE &amp; POWER Cabinet","PASSIVE",
AM95="AKTIVCO Coupure ENEO &amp; Baisse de tension","PASSIVE",
AM95="Coupure ENEO &amp; Baisse de tension","PASSIVE",
AM95="Defaut GE &amp; POWER Cabinet","PASSIVE",
AM95="Sharing","PASSIVE",
AM95="Sites strategiques &amp; DataCenter","PASSIVE",
AM95="Exclu","Exclu",
AM95="SAT","ACTIVE",
AM95="SPARE-ISSUE","SPARE-ISSUE",
AM95="Fiber CAmtel","ACTIVE",
AM95="Fiber AOF","ACTIVE",
AM95="Projet OCM (HUAWEI)","PLANNED WORKS",
AM95="Projet OCM (NOKIA)","PLANNED WORKS",
AM95="ACCESS-ISSUE","ACCESS-ISSUE",
AM95="Projet OCM (ZTE, NOKIA, autres projets)","PLANNED WORKS",
AM95="No root CAuse","No root cause",
AM95="ODU HS","ACTIVE",
AM95="IP &amp; VLAN","ACTIVE",
AM95="Warehouse HUAWEI","SPARE-ISSUE",
AM95="SPARE-HS","SPARE-ISSUE",
AM95="Power Telco","ACTIVE", AM95="no impacts","no impacts"
),"")</f>
        <v>ACTIVE</v>
      </c>
      <c r="AO95" s="93" t="s">
        <v>6564</v>
      </c>
      <c r="AP95" s="101" t="str">
        <f t="shared" si="4"/>
        <v>CTR_086</v>
      </c>
      <c r="AR95" s="17" t="s">
        <v>5537</v>
      </c>
      <c r="AS95" s="7" t="s">
        <v>6603</v>
      </c>
      <c r="AT95" s="6"/>
      <c r="AU95" s="7"/>
      <c r="AV95" s="3" t="s">
        <v>5537</v>
      </c>
      <c r="AW95" s="18" t="s">
        <v>5537</v>
      </c>
      <c r="AX95" s="18" t="s">
        <v>5537</v>
      </c>
      <c r="AY95" s="18" t="s">
        <v>5537</v>
      </c>
      <c r="AZ95" s="18" t="s">
        <v>5537</v>
      </c>
      <c r="BA95" s="18" t="s">
        <v>5537</v>
      </c>
      <c r="BB95" s="18" t="s">
        <v>5537</v>
      </c>
      <c r="BC95" s="18" t="s">
        <v>5537</v>
      </c>
      <c r="BD95" s="18" t="s">
        <v>5537</v>
      </c>
      <c r="BE95" s="18" t="s">
        <v>5537</v>
      </c>
      <c r="BF95" s="18" t="s">
        <v>5537</v>
      </c>
      <c r="BG95" s="18" t="s">
        <v>5537</v>
      </c>
      <c r="BH95" s="18" t="s">
        <v>5537</v>
      </c>
      <c r="BI95" s="9" t="s">
        <v>5537</v>
      </c>
      <c r="BJ95" s="14"/>
      <c r="BK95" s="14" t="s">
        <v>363</v>
      </c>
      <c r="BL95" s="14" t="str">
        <f>_xlfn.XLOOKUP(B95,'[4]cell downs 18042026 17h'!$B:$B,'[4]cell downs 18042026 17h'!$B:$B,"")</f>
        <v/>
      </c>
      <c r="BM95" s="14" t="str">
        <f>_xlfn.XLOOKUP(B95,'[5]Cells Huawei 19042026 15h'!$B:$B,'[5]Cells Huawei 19042026 15h'!$B:$B,"")</f>
        <v/>
      </c>
      <c r="BN95" s="9" t="str">
        <f>_xlfn.XLOOKUP(B95,'[6]cells down 19042026 9H40'!$B:$B,'[6]cells down 19042026 9H40'!$B:$B,"")</f>
        <v>CTR_086</v>
      </c>
      <c r="BO95" s="9" t="s">
        <v>363</v>
      </c>
      <c r="BP95" s="9" t="s">
        <v>5537</v>
      </c>
      <c r="BQ95" s="115"/>
    </row>
    <row r="96" spans="1:69" s="9" customFormat="1" ht="27.45" customHeight="1" x14ac:dyDescent="0.3">
      <c r="A96" s="16" t="s">
        <v>695</v>
      </c>
      <c r="B96" s="8" t="s">
        <v>696</v>
      </c>
      <c r="C96" s="3" t="str">
        <f>_xlfn.XLOOKUP(B96,'[1]daily break down'!$D:$D,'[1]daily break down'!$E:$E,"")</f>
        <v>Yaounde</v>
      </c>
      <c r="D96" s="1" t="s">
        <v>11</v>
      </c>
      <c r="E96" s="1" t="s">
        <v>12</v>
      </c>
      <c r="F96" s="3" t="s">
        <v>37</v>
      </c>
      <c r="G96" s="1" t="s">
        <v>38</v>
      </c>
      <c r="H96" s="34" t="str">
        <f>_xlfn.XLOOKUP(B96,[2]CALCULATION!$B:$B,[2]CALCULATION!$H:$H,"")</f>
        <v>ZTE</v>
      </c>
      <c r="I96" s="28">
        <v>5.0257823892156273</v>
      </c>
      <c r="J96" s="28">
        <v>1.1786668207617435</v>
      </c>
      <c r="K96" s="28">
        <v>9.2457045997380387</v>
      </c>
      <c r="L96" s="28">
        <v>9.2457045997380387</v>
      </c>
      <c r="M96" s="28">
        <v>9.2457045997380387</v>
      </c>
      <c r="N96" s="28">
        <v>5.6639214914120526</v>
      </c>
      <c r="O96" s="28">
        <v>1.8516021607554085</v>
      </c>
      <c r="P96" s="28">
        <v>7.4417756033250297</v>
      </c>
      <c r="Q96" s="28">
        <v>0.10119623437290454</v>
      </c>
      <c r="R96" s="28">
        <v>4.9333966835315168</v>
      </c>
      <c r="S96" s="94">
        <v>9.2457045997380387</v>
      </c>
      <c r="T96" s="94">
        <f>_xlfn.XLOOKUP(B96,'[3]Nur des jours'!$B:$B,'[3]Nur des jours'!$U:$U,"")</f>
        <v>9.2457045997380387</v>
      </c>
      <c r="U96" s="94">
        <v>9.2457045997380387</v>
      </c>
      <c r="V96" s="94">
        <v>9.2457045997380387</v>
      </c>
      <c r="W96" s="94">
        <v>9.2457045997380387</v>
      </c>
      <c r="X96" s="94">
        <v>9.2457045997380387</v>
      </c>
      <c r="Y96" s="94">
        <v>4.4590727756803732</v>
      </c>
      <c r="Z96" s="94">
        <v>9.2457045997380387</v>
      </c>
      <c r="AA96" s="94">
        <v>9.2457045997380387</v>
      </c>
      <c r="AB96" s="94">
        <v>9.2457045997380387</v>
      </c>
      <c r="AC96" s="94">
        <f>_xlfn.XLOOKUP(B96,'[3]Nur des jours'!$B:$B,'[3]Nur des jours'!$N:$N,"")</f>
        <v>9.2457045997380387</v>
      </c>
      <c r="AD96" s="94">
        <v>9.2457045997380387</v>
      </c>
      <c r="AE96" s="94">
        <v>0</v>
      </c>
      <c r="AF96" s="94">
        <v>0</v>
      </c>
      <c r="AG96" s="94">
        <v>17.729448614148101</v>
      </c>
      <c r="AH96" s="94">
        <v>9.2457045997380387</v>
      </c>
      <c r="AI96" s="49" t="s">
        <v>5559</v>
      </c>
      <c r="AJ96" s="49"/>
      <c r="AK96" s="48" t="str" cm="1">
        <f t="array" ref="AK96">IFERROR(_xlfn.IFS(
AM96="MPR ISSUE","PDH",
AM96="BSS Hardware Issue","BSS",
AM96="Sites strategiques, MLL, Pylone, etc.","ENVTECH",
AM96="AKTIVCO DEFAUT GE &amp; POWER Cabinet","AKTIVCO",
AM96="AKTIVCO Coupure ENEO &amp; Baisse de tension","AKTIVCO GRID ONLY",
AM96="Coupure ENEO &amp; Baisse de tension","IHS GRID ONLY",
AM96="Defaut GE &amp; POWER Cabinet","IHS",
AM96="Sharing","Partners",
AM96="Sites strategiques &amp; DataCenter","SST &amp; DC",
AM96="Exclu","Exclu",
AM96="SAT","SAT",
AM96="SPARE-ISSUE","SPARE-ISSUE",
AM96="Fiber CAmtel","TRANS_FO_CAMTEL",
AM96="Fiber AOF","Fiber AOF",
AM96="Projet OCM (HUAWEI)","TRAVAUX-HUAWEI",
AM96="Projet OCM (NOKIA)","TRAVAUX-NOKIA",
AM96="ACCESS-ISSUE","ACCESS-ISSUE",
AM96="Projet OCM (ZTE, NOKIA, autres projets)","TRAVAUX OCM",
AM96="No root CAuse","No root cause",
AM96="ODU HS","PDH",
AM96="IP &amp; VLAN","PDH",
AM96="Warehouse HUAWEI","SPARE-ISSUE",
AM96="SPARE-HS","SPARE-ISSUE",
AM96="Power Telco","BSS",AM96="no impacts","no impacts"
),"")</f>
        <v>BSS</v>
      </c>
      <c r="AL96" s="48" t="str" cm="1">
        <f t="array" ref="AL96">IFERROR(_xlfn.IFS(
AM96="MPR ISSUE","TX ISSUE",
AM96="BSS Hardware Issue","RAN ISSUE",
AM96="Sites strategiques, MLL, Pylone, etc.","ENVTECH",
AM96="AKTIVCO DEFAUT GE &amp; POWER Cabinet","POWER ISSUE",
AM96="AKTIVCO Coupure ENEO &amp; Baisse de tension","POWER ISSUE",
AM96="Coupure ENEO &amp; Baisse de tension","POWER ISSUE",
AM96="Defaut GE &amp; POWER Cabinet","POWER ISSUE",
AM96="Sharing","POWER ISSUE",
AM96="Sites strategiques &amp; DataCenter","POWER ISSUE",
AM96="Exclu","Exclu",
AM96="SAT","TX ISSUE",
AM96="SPARE-ISSUE","SPARE-ISSUE",
AM96="Fiber CAmtel","TX ISSUE",
AM96="Fiber AOF","TX ISSUE",
AM96="Projet OCM (HUAWEI)","TRAVAUX-HUAWEI",
AM96="Projet OCM (NOKIA)","TRAVAUX -NOKIA",
AM96="ACCESS-ISSUE","ACCESS-ISSUE",
AM96="Projet OCM (ZTE, NOKIA, autres projets)","TRAVAUX OCM",
AM96="No root CAuse","No root cause",
AM96="ODU HS","TX ISSUE",
AM96="IP &amp; VLAN","TX ISSUE",
AM96="Warehouse HUAWEI","SPARE-ISSUE",
AM96="SPARE-HS","SPARE-ISSUE",
AM96="Power Telco","RAN ISSUE",AM96="no impacts","no impacts"
),"")</f>
        <v>RAN ISSUE</v>
      </c>
      <c r="AM96" s="67" t="s">
        <v>5320</v>
      </c>
      <c r="AN96" s="48" t="str" cm="1">
        <f t="array" ref="AN96">IFERROR(_xlfn.IFS(
AM96="MPR ISSUE","ACTIVE",
AM96="BSS Hardware Issue","ACTIVE",
AM96="Sites strategiques, MLL, Pylone, etc.","PASSIVE",
AM96="AKTIVCO DEFAUT GE &amp; POWER Cabinet","PASSIVE",
AM96="AKTIVCO Coupure ENEO &amp; Baisse de tension","PASSIVE",
AM96="Coupure ENEO &amp; Baisse de tension","PASSIVE",
AM96="Defaut GE &amp; POWER Cabinet","PASSIVE",
AM96="Sharing","PASSIVE",
AM96="Sites strategiques &amp; DataCenter","PASSIVE",
AM96="Exclu","Exclu",
AM96="SAT","ACTIVE",
AM96="SPARE-ISSUE","SPARE-ISSUE",
AM96="Fiber CAmtel","ACTIVE",
AM96="Fiber AOF","ACTIVE",
AM96="Projet OCM (HUAWEI)","PLANNED WORKS",
AM96="Projet OCM (NOKIA)","PLANNED WORKS",
AM96="ACCESS-ISSUE","ACCESS-ISSUE",
AM96="Projet OCM (ZTE, NOKIA, autres projets)","PLANNED WORKS",
AM96="No root CAuse","No root cause",
AM96="ODU HS","ACTIVE",
AM96="IP &amp; VLAN","ACTIVE",
AM96="Warehouse HUAWEI","SPARE-ISSUE",
AM96="SPARE-HS","SPARE-ISSUE",
AM96="Power Telco","ACTIVE", AM96="no impacts","no impacts"
),"")</f>
        <v>ACTIVE</v>
      </c>
      <c r="AO96" s="93" t="s">
        <v>6564</v>
      </c>
      <c r="AP96" s="101" t="str">
        <f t="shared" si="4"/>
        <v>CTR_633</v>
      </c>
      <c r="AR96" s="17" t="s">
        <v>5537</v>
      </c>
      <c r="AS96" s="7" t="s">
        <v>6603</v>
      </c>
      <c r="AT96" s="6"/>
      <c r="AU96" s="7"/>
      <c r="AV96" s="3" t="s">
        <v>5537</v>
      </c>
      <c r="AW96" s="18" t="s">
        <v>5537</v>
      </c>
      <c r="AX96" s="18" t="s">
        <v>5537</v>
      </c>
      <c r="AY96" s="18" t="s">
        <v>5537</v>
      </c>
      <c r="AZ96" s="18" t="s">
        <v>5537</v>
      </c>
      <c r="BA96" s="18" t="s">
        <v>5537</v>
      </c>
      <c r="BB96" s="18" t="s">
        <v>5537</v>
      </c>
      <c r="BC96" s="18" t="s">
        <v>5537</v>
      </c>
      <c r="BD96" s="18" t="s">
        <v>5537</v>
      </c>
      <c r="BE96" s="18" t="s">
        <v>5537</v>
      </c>
      <c r="BF96" s="18" t="s">
        <v>5537</v>
      </c>
      <c r="BG96" s="18" t="s">
        <v>5537</v>
      </c>
      <c r="BH96" s="18" t="s">
        <v>5537</v>
      </c>
      <c r="BI96" s="9" t="s">
        <v>5537</v>
      </c>
      <c r="BJ96" s="14"/>
      <c r="BK96" s="14" t="s">
        <v>696</v>
      </c>
      <c r="BL96" s="14" t="str">
        <f>_xlfn.XLOOKUP(B96,'[4]cell downs 18042026 17h'!$B:$B,'[4]cell downs 18042026 17h'!$B:$B,"")</f>
        <v/>
      </c>
      <c r="BM96" s="14" t="str">
        <f>_xlfn.XLOOKUP(B96,'[5]Cells Huawei 19042026 15h'!$B:$B,'[5]Cells Huawei 19042026 15h'!$B:$B,"")</f>
        <v/>
      </c>
      <c r="BN96" s="9" t="str">
        <f>_xlfn.XLOOKUP(B96,'[6]cells down 19042026 9H40'!$B:$B,'[6]cells down 19042026 9H40'!$B:$B,"")</f>
        <v>CTR_633</v>
      </c>
      <c r="BO96" s="9" t="s">
        <v>696</v>
      </c>
      <c r="BP96" s="9" t="s">
        <v>594</v>
      </c>
      <c r="BQ96" s="115"/>
    </row>
    <row r="97" spans="1:69" s="9" customFormat="1" x14ac:dyDescent="0.3">
      <c r="A97" s="16" t="s">
        <v>2395</v>
      </c>
      <c r="B97" s="8" t="s">
        <v>2396</v>
      </c>
      <c r="C97" s="3" t="str">
        <f>_xlfn.XLOOKUP(B97,'[1]daily break down'!$D:$D,'[1]daily break down'!$E:$E,"")</f>
        <v>Yaounde</v>
      </c>
      <c r="D97" s="1" t="s">
        <v>11</v>
      </c>
      <c r="E97" s="1" t="s">
        <v>12</v>
      </c>
      <c r="F97" s="3" t="s">
        <v>37</v>
      </c>
      <c r="G97" s="1" t="s">
        <v>38</v>
      </c>
      <c r="H97" s="34" t="str">
        <f>_xlfn.XLOOKUP(B97,[2]CALCULATION!$B:$B,[2]CALCULATION!$H:$H,"")</f>
        <v>ZTE</v>
      </c>
      <c r="I97" s="28">
        <v>4.7798723293753733</v>
      </c>
      <c r="J97" s="28">
        <v>7.9920769448082796</v>
      </c>
      <c r="K97" s="28">
        <v>9.2457045997380387</v>
      </c>
      <c r="L97" s="28">
        <v>10.066011191868347</v>
      </c>
      <c r="M97" s="28">
        <v>9.2457045997380387</v>
      </c>
      <c r="N97" s="28">
        <v>5.4270003110437646</v>
      </c>
      <c r="O97" s="28">
        <v>9.2457045997380387</v>
      </c>
      <c r="P97" s="28">
        <v>7.5113324087628728</v>
      </c>
      <c r="Q97" s="28">
        <v>4.3686132584545394</v>
      </c>
      <c r="R97" s="28">
        <v>9.370603653194765</v>
      </c>
      <c r="S97" s="94">
        <v>9.2457045997380387</v>
      </c>
      <c r="T97" s="94">
        <f>_xlfn.XLOOKUP(B97,'[3]Nur des jours'!$B:$B,'[3]Nur des jours'!$U:$U,"")</f>
        <v>9.3755796400453164</v>
      </c>
      <c r="U97" s="94">
        <v>9.2457045997380387</v>
      </c>
      <c r="V97" s="94">
        <v>9.2457045997380387</v>
      </c>
      <c r="W97" s="94">
        <v>9.3755796400453164</v>
      </c>
      <c r="X97" s="94">
        <v>9.2457045997380387</v>
      </c>
      <c r="Y97" s="94">
        <v>4.8933926028655979</v>
      </c>
      <c r="Z97" s="94">
        <v>3.9362196197275936</v>
      </c>
      <c r="AA97" s="94">
        <v>6.0641406488544174</v>
      </c>
      <c r="AB97" s="94">
        <v>8.0088062482699964</v>
      </c>
      <c r="AC97" s="94">
        <f>_xlfn.XLOOKUP(B97,'[3]Nur des jours'!$B:$B,'[3]Nur des jours'!$N:$N,"")</f>
        <v>9.2457045997380387</v>
      </c>
      <c r="AD97" s="94">
        <v>9.2457045997380387</v>
      </c>
      <c r="AE97" s="94">
        <v>0</v>
      </c>
      <c r="AF97" s="94">
        <v>0</v>
      </c>
      <c r="AG97" s="94">
        <v>17.729448614148101</v>
      </c>
      <c r="AH97" s="94">
        <v>9.2457045997380387</v>
      </c>
      <c r="AI97" s="49" t="s">
        <v>5559</v>
      </c>
      <c r="AJ97" s="49"/>
      <c r="AK97" s="48" t="str" cm="1">
        <f t="array" ref="AK97">IFERROR(_xlfn.IFS(
AM97="MPR ISSUE","PDH",
AM97="BSS Hardware Issue","BSS",
AM97="Sites strategiques, MLL, Pylone, etc.","ENVTECH",
AM97="AKTIVCO DEFAUT GE &amp; POWER Cabinet","AKTIVCO",
AM97="AKTIVCO Coupure ENEO &amp; Baisse de tension","AKTIVCO GRID ONLY",
AM97="Coupure ENEO &amp; Baisse de tension","IHS GRID ONLY",
AM97="Defaut GE &amp; POWER Cabinet","IHS",
AM97="Sharing","Partners",
AM97="Sites strategiques &amp; DataCenter","SST &amp; DC",
AM97="Exclu","Exclu",
AM97="SAT","SAT",
AM97="SPARE-ISSUE","SPARE-ISSUE",
AM97="Fiber CAmtel","TRANS_FO_CAMTEL",
AM97="Fiber AOF","Fiber AOF",
AM97="Projet OCM (HUAWEI)","TRAVAUX-HUAWEI",
AM97="Projet OCM (NOKIA)","TRAVAUX-NOKIA",
AM97="ACCESS-ISSUE","ACCESS-ISSUE",
AM97="Projet OCM (ZTE, NOKIA, autres projets)","TRAVAUX OCM",
AM97="No root CAuse","No root cause",
AM97="ODU HS","PDH",
AM97="IP &amp; VLAN","PDH",
AM97="Warehouse HUAWEI","SPARE-ISSUE",
AM97="SPARE-HS","SPARE-ISSUE",
AM97="Power Telco","BSS",AM97="no impacts","no impacts"
),"")</f>
        <v>BSS</v>
      </c>
      <c r="AL97" s="48" t="str" cm="1">
        <f t="array" ref="AL97">IFERROR(_xlfn.IFS(
AM97="MPR ISSUE","TX ISSUE",
AM97="BSS Hardware Issue","RAN ISSUE",
AM97="Sites strategiques, MLL, Pylone, etc.","ENVTECH",
AM97="AKTIVCO DEFAUT GE &amp; POWER Cabinet","POWER ISSUE",
AM97="AKTIVCO Coupure ENEO &amp; Baisse de tension","POWER ISSUE",
AM97="Coupure ENEO &amp; Baisse de tension","POWER ISSUE",
AM97="Defaut GE &amp; POWER Cabinet","POWER ISSUE",
AM97="Sharing","POWER ISSUE",
AM97="Sites strategiques &amp; DataCenter","POWER ISSUE",
AM97="Exclu","Exclu",
AM97="SAT","TX ISSUE",
AM97="SPARE-ISSUE","SPARE-ISSUE",
AM97="Fiber CAmtel","TX ISSUE",
AM97="Fiber AOF","TX ISSUE",
AM97="Projet OCM (HUAWEI)","TRAVAUX-HUAWEI",
AM97="Projet OCM (NOKIA)","TRAVAUX -NOKIA",
AM97="ACCESS-ISSUE","ACCESS-ISSUE",
AM97="Projet OCM (ZTE, NOKIA, autres projets)","TRAVAUX OCM",
AM97="No root CAuse","No root cause",
AM97="ODU HS","TX ISSUE",
AM97="IP &amp; VLAN","TX ISSUE",
AM97="Warehouse HUAWEI","SPARE-ISSUE",
AM97="SPARE-HS","SPARE-ISSUE",
AM97="Power Telco","RAN ISSUE",AM97="no impacts","no impacts"
),"")</f>
        <v>RAN ISSUE</v>
      </c>
      <c r="AM97" s="67" t="s">
        <v>5320</v>
      </c>
      <c r="AN97" s="48" t="str" cm="1">
        <f t="array" ref="AN97">IFERROR(_xlfn.IFS(
AM97="MPR ISSUE","ACTIVE",
AM97="BSS Hardware Issue","ACTIVE",
AM97="Sites strategiques, MLL, Pylone, etc.","PASSIVE",
AM97="AKTIVCO DEFAUT GE &amp; POWER Cabinet","PASSIVE",
AM97="AKTIVCO Coupure ENEO &amp; Baisse de tension","PASSIVE",
AM97="Coupure ENEO &amp; Baisse de tension","PASSIVE",
AM97="Defaut GE &amp; POWER Cabinet","PASSIVE",
AM97="Sharing","PASSIVE",
AM97="Sites strategiques &amp; DataCenter","PASSIVE",
AM97="Exclu","Exclu",
AM97="SAT","ACTIVE",
AM97="SPARE-ISSUE","SPARE-ISSUE",
AM97="Fiber CAmtel","ACTIVE",
AM97="Fiber AOF","ACTIVE",
AM97="Projet OCM (HUAWEI)","PLANNED WORKS",
AM97="Projet OCM (NOKIA)","PLANNED WORKS",
AM97="ACCESS-ISSUE","ACCESS-ISSUE",
AM97="Projet OCM (ZTE, NOKIA, autres projets)","PLANNED WORKS",
AM97="No root CAuse","No root cause",
AM97="ODU HS","ACTIVE",
AM97="IP &amp; VLAN","ACTIVE",
AM97="Warehouse HUAWEI","SPARE-ISSUE",
AM97="SPARE-HS","SPARE-ISSUE",
AM97="Power Telco","ACTIVE", AM97="no impacts","no impacts"
),"")</f>
        <v>ACTIVE</v>
      </c>
      <c r="AO97" s="93" t="s">
        <v>6564</v>
      </c>
      <c r="AP97" s="101" t="str">
        <f t="shared" si="4"/>
        <v>CTR_011</v>
      </c>
      <c r="AR97" s="17" t="s">
        <v>5537</v>
      </c>
      <c r="AS97" s="7" t="s">
        <v>6603</v>
      </c>
      <c r="AT97" s="6"/>
      <c r="AU97" s="7"/>
      <c r="AV97" s="3" t="s">
        <v>5537</v>
      </c>
      <c r="AW97" s="18" t="s">
        <v>5537</v>
      </c>
      <c r="AX97" s="18" t="s">
        <v>5537</v>
      </c>
      <c r="AY97" s="18" t="s">
        <v>5537</v>
      </c>
      <c r="AZ97" s="18" t="s">
        <v>5537</v>
      </c>
      <c r="BA97" s="18" t="s">
        <v>5537</v>
      </c>
      <c r="BB97" s="18" t="s">
        <v>5537</v>
      </c>
      <c r="BC97" s="18" t="s">
        <v>5537</v>
      </c>
      <c r="BD97" s="18" t="s">
        <v>5537</v>
      </c>
      <c r="BE97" s="18" t="s">
        <v>5537</v>
      </c>
      <c r="BF97" s="18" t="s">
        <v>5537</v>
      </c>
      <c r="BG97" s="18" t="s">
        <v>5537</v>
      </c>
      <c r="BH97" s="18" t="s">
        <v>5537</v>
      </c>
      <c r="BI97" s="9" t="s">
        <v>5537</v>
      </c>
      <c r="BJ97" s="14"/>
      <c r="BK97" s="14" t="s">
        <v>2396</v>
      </c>
      <c r="BL97" s="14" t="str">
        <f>_xlfn.XLOOKUP(B97,'[4]cell downs 18042026 17h'!$B:$B,'[4]cell downs 18042026 17h'!$B:$B,"")</f>
        <v/>
      </c>
      <c r="BM97" s="14" t="str">
        <f>_xlfn.XLOOKUP(B97,'[5]Cells Huawei 19042026 15h'!$B:$B,'[5]Cells Huawei 19042026 15h'!$B:$B,"")</f>
        <v/>
      </c>
      <c r="BN97" s="9" t="str">
        <f>_xlfn.XLOOKUP(B97,'[6]cells down 19042026 9H40'!$B:$B,'[6]cells down 19042026 9H40'!$B:$B,"")</f>
        <v>CTR_011</v>
      </c>
      <c r="BO97" s="9" t="s">
        <v>2396</v>
      </c>
      <c r="BP97" s="9" t="s">
        <v>5537</v>
      </c>
      <c r="BQ97" s="115"/>
    </row>
    <row r="98" spans="1:69" s="9" customFormat="1" x14ac:dyDescent="0.3">
      <c r="A98" s="1" t="s">
        <v>4813</v>
      </c>
      <c r="B98" s="1" t="s">
        <v>4814</v>
      </c>
      <c r="C98" s="3" t="str">
        <f>_xlfn.XLOOKUP(B98,'[1]daily break down'!$D:$D,'[1]daily break down'!$E:$E,"")</f>
        <v>Yaounde</v>
      </c>
      <c r="D98" s="1" t="s">
        <v>21</v>
      </c>
      <c r="E98" s="1" t="s">
        <v>30</v>
      </c>
      <c r="F98" s="3" t="s">
        <v>37</v>
      </c>
      <c r="G98" s="1" t="s">
        <v>38</v>
      </c>
      <c r="H98" s="34" t="str">
        <f>_xlfn.XLOOKUP(B98,[2]CALCULATION!$B:$B,[2]CALCULATION!$H:$H,"")</f>
        <v>ZTE</v>
      </c>
      <c r="I98" s="28">
        <v>8.5508499484922922</v>
      </c>
      <c r="J98" s="28">
        <v>9.2457045997380387</v>
      </c>
      <c r="K98" s="28">
        <v>9.3482384649847479</v>
      </c>
      <c r="L98" s="28">
        <v>9.2457045997380387</v>
      </c>
      <c r="M98" s="28">
        <v>9.2457045997380387</v>
      </c>
      <c r="N98" s="28">
        <v>5.5966119058422015</v>
      </c>
      <c r="O98" s="28">
        <v>9.2457045997380387</v>
      </c>
      <c r="P98" s="28">
        <v>9.108035630206059</v>
      </c>
      <c r="Q98" s="28">
        <v>3.4929287481487177</v>
      </c>
      <c r="R98" s="28">
        <v>11.2783149703367</v>
      </c>
      <c r="S98" s="94">
        <v>9.2457045997380387</v>
      </c>
      <c r="T98" s="94">
        <f>_xlfn.XLOOKUP(B98,'[3]Nur des jours'!$B:$B,'[3]Nur des jours'!$U:$U,"")</f>
        <v>9.2457045997380387</v>
      </c>
      <c r="U98" s="94">
        <v>12.643893411864749</v>
      </c>
      <c r="V98" s="94">
        <v>9.2457045997380387</v>
      </c>
      <c r="W98" s="94">
        <v>9.2457045997380387</v>
      </c>
      <c r="X98" s="94">
        <v>6.3121374128578074</v>
      </c>
      <c r="Y98" s="94">
        <v>4.8036999940074141</v>
      </c>
      <c r="Z98" s="94">
        <v>8.5103821557901203</v>
      </c>
      <c r="AA98" s="94">
        <v>5.9889479586682759</v>
      </c>
      <c r="AB98" s="94">
        <v>9.2457045997380387</v>
      </c>
      <c r="AC98" s="94">
        <f>_xlfn.XLOOKUP(B98,'[3]Nur des jours'!$B:$B,'[3]Nur des jours'!$N:$N,"")</f>
        <v>9.2457045997380387</v>
      </c>
      <c r="AD98" s="94">
        <v>9.2457045997380387</v>
      </c>
      <c r="AE98" s="94">
        <v>0</v>
      </c>
      <c r="AF98" s="94">
        <v>0</v>
      </c>
      <c r="AG98" s="94">
        <v>17.729448614148101</v>
      </c>
      <c r="AH98" s="94">
        <v>9.2457045997380387</v>
      </c>
      <c r="AI98" s="49" t="s">
        <v>5559</v>
      </c>
      <c r="AJ98" s="49"/>
      <c r="AK98" s="48" t="str" cm="1">
        <f t="array" ref="AK98">IFERROR(_xlfn.IFS(
AM98="MPR ISSUE","PDH",
AM98="BSS Hardware Issue","BSS",
AM98="Sites strategiques, MLL, Pylone, etc.","ENVTECH",
AM98="AKTIVCO DEFAUT GE &amp; POWER Cabinet","AKTIVCO",
AM98="AKTIVCO Coupure ENEO &amp; Baisse de tension","AKTIVCO GRID ONLY",
AM98="Coupure ENEO &amp; Baisse de tension","IHS GRID ONLY",
AM98="Defaut GE &amp; POWER Cabinet","IHS",
AM98="Sharing","Partners",
AM98="Sites strategiques &amp; DataCenter","SST &amp; DC",
AM98="Exclu","Exclu",
AM98="SAT","SAT",
AM98="SPARE-ISSUE","SPARE-ISSUE",
AM98="Fiber CAmtel","TRANS_FO_CAMTEL",
AM98="Fiber AOF","Fiber AOF",
AM98="Projet OCM (HUAWEI)","TRAVAUX-HUAWEI",
AM98="Projet OCM (NOKIA)","TRAVAUX-NOKIA",
AM98="ACCESS-ISSUE","ACCESS-ISSUE",
AM98="Projet OCM (ZTE, NOKIA, autres projets)","TRAVAUX OCM",
AM98="No root CAuse","No root cause",
AM98="ODU HS","PDH",
AM98="IP &amp; VLAN","PDH",
AM98="Warehouse HUAWEI","SPARE-ISSUE",
AM98="SPARE-HS","SPARE-ISSUE",
AM98="Power Telco","BSS",AM98="no impacts","no impacts"
),"")</f>
        <v>No root cause</v>
      </c>
      <c r="AL98" s="48" t="str" cm="1">
        <f t="array" ref="AL98">IFERROR(_xlfn.IFS(
AM98="MPR ISSUE","TX ISSUE",
AM98="BSS Hardware Issue","RAN ISSUE",
AM98="Sites strategiques, MLL, Pylone, etc.","ENVTECH",
AM98="AKTIVCO DEFAUT GE &amp; POWER Cabinet","POWER ISSUE",
AM98="AKTIVCO Coupure ENEO &amp; Baisse de tension","POWER ISSUE",
AM98="Coupure ENEO &amp; Baisse de tension","POWER ISSUE",
AM98="Defaut GE &amp; POWER Cabinet","POWER ISSUE",
AM98="Sharing","POWER ISSUE",
AM98="Sites strategiques &amp; DataCenter","POWER ISSUE",
AM98="Exclu","Exclu",
AM98="SAT","TX ISSUE",
AM98="SPARE-ISSUE","SPARE-ISSUE",
AM98="Fiber CAmtel","TX ISSUE",
AM98="Fiber AOF","TX ISSUE",
AM98="Projet OCM (HUAWEI)","TRAVAUX-HUAWEI",
AM98="Projet OCM (NOKIA)","TRAVAUX -NOKIA",
AM98="ACCESS-ISSUE","ACCESS-ISSUE",
AM98="Projet OCM (ZTE, NOKIA, autres projets)","TRAVAUX OCM",
AM98="No root CAuse","No root cause",
AM98="ODU HS","TX ISSUE",
AM98="IP &amp; VLAN","TX ISSUE",
AM98="Warehouse HUAWEI","SPARE-ISSUE",
AM98="SPARE-HS","SPARE-ISSUE",
AM98="Power Telco","RAN ISSUE",AM98="no impacts","no impacts"
),"")</f>
        <v>No root cause</v>
      </c>
      <c r="AM98" s="67" t="s">
        <v>6538</v>
      </c>
      <c r="AN98" s="48" t="str" cm="1">
        <f t="array" ref="AN98">IFERROR(_xlfn.IFS(
AM98="MPR ISSUE","ACTIVE",
AM98="BSS Hardware Issue","ACTIVE",
AM98="Sites strategiques, MLL, Pylone, etc.","PASSIVE",
AM98="AKTIVCO DEFAUT GE &amp; POWER Cabinet","PASSIVE",
AM98="AKTIVCO Coupure ENEO &amp; Baisse de tension","PASSIVE",
AM98="Coupure ENEO &amp; Baisse de tension","PASSIVE",
AM98="Defaut GE &amp; POWER Cabinet","PASSIVE",
AM98="Sharing","PASSIVE",
AM98="Sites strategiques &amp; DataCenter","PASSIVE",
AM98="Exclu","Exclu",
AM98="SAT","ACTIVE",
AM98="SPARE-ISSUE","SPARE-ISSUE",
AM98="Fiber CAmtel","ACTIVE",
AM98="Fiber AOF","ACTIVE",
AM98="Projet OCM (HUAWEI)","PLANNED WORKS",
AM98="Projet OCM (NOKIA)","PLANNED WORKS",
AM98="ACCESS-ISSUE","ACCESS-ISSUE",
AM98="Projet OCM (ZTE, NOKIA, autres projets)","PLANNED WORKS",
AM98="No root CAuse","No root cause",
AM98="ODU HS","ACTIVE",
AM98="IP &amp; VLAN","ACTIVE",
AM98="Warehouse HUAWEI","SPARE-ISSUE",
AM98="SPARE-HS","SPARE-ISSUE",
AM98="Power Telco","ACTIVE", AM98="no impacts","no impacts"
),"")</f>
        <v>No root cause</v>
      </c>
      <c r="AO98" s="93" t="s">
        <v>5537</v>
      </c>
      <c r="AP98" s="101" t="str">
        <f t="shared" si="4"/>
        <v>CTR_682</v>
      </c>
      <c r="AR98" s="17" t="s">
        <v>5537</v>
      </c>
      <c r="AS98" s="7" t="s">
        <v>6603</v>
      </c>
      <c r="AT98" s="6"/>
      <c r="AU98" s="7"/>
      <c r="AV98" s="3" t="s">
        <v>5537</v>
      </c>
      <c r="AW98" s="18" t="s">
        <v>5537</v>
      </c>
      <c r="AX98" s="18" t="s">
        <v>5537</v>
      </c>
      <c r="AY98" s="18" t="s">
        <v>5537</v>
      </c>
      <c r="AZ98" s="18" t="s">
        <v>5537</v>
      </c>
      <c r="BA98" s="18" t="s">
        <v>5537</v>
      </c>
      <c r="BB98" s="18" t="s">
        <v>5537</v>
      </c>
      <c r="BC98" s="18" t="s">
        <v>5537</v>
      </c>
      <c r="BD98" s="18" t="s">
        <v>5537</v>
      </c>
      <c r="BE98" s="18" t="s">
        <v>5537</v>
      </c>
      <c r="BF98" s="18" t="s">
        <v>5537</v>
      </c>
      <c r="BG98" s="18" t="s">
        <v>5537</v>
      </c>
      <c r="BH98" s="18" t="s">
        <v>5537</v>
      </c>
      <c r="BI98" s="9" t="s">
        <v>5537</v>
      </c>
      <c r="BJ98" s="14"/>
      <c r="BK98" s="14" t="s">
        <v>5537</v>
      </c>
      <c r="BL98" s="14" t="str">
        <f>_xlfn.XLOOKUP(B98,'[4]cell downs 18042026 17h'!$B:$B,'[4]cell downs 18042026 17h'!$B:$B,"")</f>
        <v/>
      </c>
      <c r="BM98" s="14" t="str">
        <f>_xlfn.XLOOKUP(B98,'[5]Cells Huawei 19042026 15h'!$B:$B,'[5]Cells Huawei 19042026 15h'!$B:$B,"")</f>
        <v/>
      </c>
      <c r="BN98" s="9" t="str">
        <f>_xlfn.XLOOKUP(B98,'[6]cells down 19042026 9H40'!$B:$B,'[6]cells down 19042026 9H40'!$B:$B,"")</f>
        <v>CTR_682</v>
      </c>
      <c r="BO98" s="9" t="s">
        <v>5537</v>
      </c>
      <c r="BP98" s="9" t="s">
        <v>12</v>
      </c>
      <c r="BQ98" s="115"/>
    </row>
    <row r="99" spans="1:69" s="9" customFormat="1" ht="21" customHeight="1" x14ac:dyDescent="0.3">
      <c r="A99" s="16" t="s">
        <v>2707</v>
      </c>
      <c r="B99" s="8" t="s">
        <v>2708</v>
      </c>
      <c r="C99" s="3" t="str">
        <f>_xlfn.XLOOKUP(B99,'[1]daily break down'!$D:$D,'[1]daily break down'!$E:$E,"")</f>
        <v>Yaounde</v>
      </c>
      <c r="D99" s="1" t="s">
        <v>11</v>
      </c>
      <c r="E99" s="1" t="s">
        <v>145</v>
      </c>
      <c r="F99" s="3" t="s">
        <v>37</v>
      </c>
      <c r="G99" s="1" t="s">
        <v>38</v>
      </c>
      <c r="H99" s="34" t="str">
        <f>_xlfn.XLOOKUP(B99,[2]CALCULATION!$B:$B,[2]CALCULATION!$H:$H,"")</f>
        <v>ZTE</v>
      </c>
      <c r="I99" s="28">
        <v>7.4555621188643766</v>
      </c>
      <c r="J99" s="28">
        <v>8.8780166251466035</v>
      </c>
      <c r="K99" s="28">
        <v>9.2457045997380387</v>
      </c>
      <c r="L99" s="28">
        <v>9.2457045997380387</v>
      </c>
      <c r="M99" s="28">
        <v>7.0594093592783791</v>
      </c>
      <c r="N99" s="28">
        <v>5.358745466323092</v>
      </c>
      <c r="O99" s="28">
        <v>9.2457045997380387</v>
      </c>
      <c r="P99" s="28">
        <v>24.310816903659187</v>
      </c>
      <c r="Q99" s="28">
        <v>7.3723079732787715</v>
      </c>
      <c r="R99" s="28">
        <v>9.2457045997380387</v>
      </c>
      <c r="S99" s="94">
        <v>9.2457045997380387</v>
      </c>
      <c r="T99" s="94">
        <f>_xlfn.XLOOKUP(B99,'[3]Nur des jours'!$B:$B,'[3]Nur des jours'!$U:$U,"")</f>
        <v>9.2457045997380387</v>
      </c>
      <c r="U99" s="94">
        <v>9.2457045997380387</v>
      </c>
      <c r="V99" s="94">
        <v>9.2457045997380387</v>
      </c>
      <c r="W99" s="94">
        <v>9.2457045997380387</v>
      </c>
      <c r="X99" s="94">
        <v>9.2457045997380387</v>
      </c>
      <c r="Y99" s="94">
        <v>5.8382058767296465</v>
      </c>
      <c r="Z99" s="94">
        <v>5.9491400638638492</v>
      </c>
      <c r="AA99" s="94">
        <v>9.2457045997380387</v>
      </c>
      <c r="AB99" s="94">
        <v>9.383337899113382</v>
      </c>
      <c r="AC99" s="94">
        <f>_xlfn.XLOOKUP(B99,'[3]Nur des jours'!$B:$B,'[3]Nur des jours'!$N:$N,"")</f>
        <v>9.2457045997380387</v>
      </c>
      <c r="AD99" s="94">
        <v>9.2457045997380387</v>
      </c>
      <c r="AE99" s="94">
        <v>0</v>
      </c>
      <c r="AF99" s="94">
        <v>0</v>
      </c>
      <c r="AG99" s="94">
        <v>17.729448614148101</v>
      </c>
      <c r="AH99" s="94">
        <v>9.2457045997380387</v>
      </c>
      <c r="AI99" s="49" t="s">
        <v>5559</v>
      </c>
      <c r="AJ99" s="49"/>
      <c r="AK99" s="48" t="str" cm="1">
        <f t="array" ref="AK99">IFERROR(_xlfn.IFS(
AM99="MPR ISSUE","PDH",
AM99="BSS Hardware Issue","BSS",
AM99="Sites strategiques, MLL, Pylone, etc.","ENVTECH",
AM99="AKTIVCO DEFAUT GE &amp; POWER Cabinet","AKTIVCO",
AM99="AKTIVCO Coupure ENEO &amp; Baisse de tension","AKTIVCO GRID ONLY",
AM99="Coupure ENEO &amp; Baisse de tension","IHS GRID ONLY",
AM99="Defaut GE &amp; POWER Cabinet","IHS",
AM99="Sharing","Partners",
AM99="Sites strategiques &amp; DataCenter","SST &amp; DC",
AM99="Exclu","Exclu",
AM99="SAT","SAT",
AM99="SPARE-ISSUE","SPARE-ISSUE",
AM99="Fiber CAmtel","TRANS_FO_CAMTEL",
AM99="Fiber AOF","Fiber AOF",
AM99="Projet OCM (HUAWEI)","TRAVAUX-HUAWEI",
AM99="Projet OCM (NOKIA)","TRAVAUX-NOKIA",
AM99="ACCESS-ISSUE","ACCESS-ISSUE",
AM99="Projet OCM (ZTE, NOKIA, autres projets)","TRAVAUX OCM",
AM99="No root CAuse","No root cause",
AM99="ODU HS","PDH",
AM99="IP &amp; VLAN","PDH",
AM99="Warehouse HUAWEI","SPARE-ISSUE",
AM99="SPARE-HS","SPARE-ISSUE",
AM99="Power Telco","BSS",AM99="no impacts","no impacts"
),"")</f>
        <v>BSS</v>
      </c>
      <c r="AL99" s="48" t="str" cm="1">
        <f t="array" ref="AL99">IFERROR(_xlfn.IFS(
AM99="MPR ISSUE","TX ISSUE",
AM99="BSS Hardware Issue","RAN ISSUE",
AM99="Sites strategiques, MLL, Pylone, etc.","ENVTECH",
AM99="AKTIVCO DEFAUT GE &amp; POWER Cabinet","POWER ISSUE",
AM99="AKTIVCO Coupure ENEO &amp; Baisse de tension","POWER ISSUE",
AM99="Coupure ENEO &amp; Baisse de tension","POWER ISSUE",
AM99="Defaut GE &amp; POWER Cabinet","POWER ISSUE",
AM99="Sharing","POWER ISSUE",
AM99="Sites strategiques &amp; DataCenter","POWER ISSUE",
AM99="Exclu","Exclu",
AM99="SAT","TX ISSUE",
AM99="SPARE-ISSUE","SPARE-ISSUE",
AM99="Fiber CAmtel","TX ISSUE",
AM99="Fiber AOF","TX ISSUE",
AM99="Projet OCM (HUAWEI)","TRAVAUX-HUAWEI",
AM99="Projet OCM (NOKIA)","TRAVAUX -NOKIA",
AM99="ACCESS-ISSUE","ACCESS-ISSUE",
AM99="Projet OCM (ZTE, NOKIA, autres projets)","TRAVAUX OCM",
AM99="No root CAuse","No root cause",
AM99="ODU HS","TX ISSUE",
AM99="IP &amp; VLAN","TX ISSUE",
AM99="Warehouse HUAWEI","SPARE-ISSUE",
AM99="SPARE-HS","SPARE-ISSUE",
AM99="Power Telco","RAN ISSUE",AM99="no impacts","no impacts"
),"")</f>
        <v>RAN ISSUE</v>
      </c>
      <c r="AM99" s="67" t="s">
        <v>5320</v>
      </c>
      <c r="AN99" s="48" t="str" cm="1">
        <f t="array" ref="AN99">IFERROR(_xlfn.IFS(
AM99="MPR ISSUE","ACTIVE",
AM99="BSS Hardware Issue","ACTIVE",
AM99="Sites strategiques, MLL, Pylone, etc.","PASSIVE",
AM99="AKTIVCO DEFAUT GE &amp; POWER Cabinet","PASSIVE",
AM99="AKTIVCO Coupure ENEO &amp; Baisse de tension","PASSIVE",
AM99="Coupure ENEO &amp; Baisse de tension","PASSIVE",
AM99="Defaut GE &amp; POWER Cabinet","PASSIVE",
AM99="Sharing","PASSIVE",
AM99="Sites strategiques &amp; DataCenter","PASSIVE",
AM99="Exclu","Exclu",
AM99="SAT","ACTIVE",
AM99="SPARE-ISSUE","SPARE-ISSUE",
AM99="Fiber CAmtel","ACTIVE",
AM99="Fiber AOF","ACTIVE",
AM99="Projet OCM (HUAWEI)","PLANNED WORKS",
AM99="Projet OCM (NOKIA)","PLANNED WORKS",
AM99="ACCESS-ISSUE","ACCESS-ISSUE",
AM99="Projet OCM (ZTE, NOKIA, autres projets)","PLANNED WORKS",
AM99="No root CAuse","No root cause",
AM99="ODU HS","ACTIVE",
AM99="IP &amp; VLAN","ACTIVE",
AM99="Warehouse HUAWEI","SPARE-ISSUE",
AM99="SPARE-HS","SPARE-ISSUE",
AM99="Power Telco","ACTIVE", AM99="no impacts","no impacts"
),"")</f>
        <v>ACTIVE</v>
      </c>
      <c r="AO99" s="93" t="s">
        <v>6564</v>
      </c>
      <c r="AP99" s="101" t="str">
        <f t="shared" si="4"/>
        <v>CTR_075</v>
      </c>
      <c r="AR99" s="17" t="s">
        <v>5537</v>
      </c>
      <c r="AS99" s="7" t="s">
        <v>6603</v>
      </c>
      <c r="AT99" s="6"/>
      <c r="AU99" s="7"/>
      <c r="AV99" s="3" t="s">
        <v>5537</v>
      </c>
      <c r="AW99" s="18" t="s">
        <v>5537</v>
      </c>
      <c r="AX99" s="18" t="s">
        <v>5537</v>
      </c>
      <c r="AY99" s="18" t="s">
        <v>5537</v>
      </c>
      <c r="AZ99" s="18" t="s">
        <v>5537</v>
      </c>
      <c r="BA99" s="18" t="s">
        <v>5537</v>
      </c>
      <c r="BB99" s="18" t="s">
        <v>5537</v>
      </c>
      <c r="BC99" s="18" t="s">
        <v>5537</v>
      </c>
      <c r="BD99" s="18" t="s">
        <v>5537</v>
      </c>
      <c r="BE99" s="18" t="s">
        <v>5537</v>
      </c>
      <c r="BF99" s="18" t="s">
        <v>5537</v>
      </c>
      <c r="BG99" s="18" t="s">
        <v>5537</v>
      </c>
      <c r="BH99" s="18" t="s">
        <v>5537</v>
      </c>
      <c r="BI99" s="9" t="s">
        <v>5537</v>
      </c>
      <c r="BJ99" s="14"/>
      <c r="BK99" s="14" t="s">
        <v>2708</v>
      </c>
      <c r="BL99" s="14" t="str">
        <f>_xlfn.XLOOKUP(B99,'[4]cell downs 18042026 17h'!$B:$B,'[4]cell downs 18042026 17h'!$B:$B,"")</f>
        <v/>
      </c>
      <c r="BM99" s="14" t="str">
        <f>_xlfn.XLOOKUP(B99,'[5]Cells Huawei 19042026 15h'!$B:$B,'[5]Cells Huawei 19042026 15h'!$B:$B,"")</f>
        <v/>
      </c>
      <c r="BN99" s="9" t="str">
        <f>_xlfn.XLOOKUP(B99,'[6]cells down 19042026 9H40'!$B:$B,'[6]cells down 19042026 9H40'!$B:$B,"")</f>
        <v>CTR_075</v>
      </c>
      <c r="BO99" s="9" t="s">
        <v>2708</v>
      </c>
      <c r="BP99" s="9" t="s">
        <v>12</v>
      </c>
      <c r="BQ99" s="115"/>
    </row>
    <row r="100" spans="1:69" s="9" customFormat="1" ht="34.5" customHeight="1" x14ac:dyDescent="0.3">
      <c r="A100" s="1" t="s">
        <v>1818</v>
      </c>
      <c r="B100" s="8" t="s">
        <v>1819</v>
      </c>
      <c r="C100" s="3" t="str">
        <f>_xlfn.XLOOKUP(B100,'[1]daily break down'!$D:$D,'[1]daily break down'!$E:$E,"")</f>
        <v>LITTORAL</v>
      </c>
      <c r="D100" s="1" t="s">
        <v>11</v>
      </c>
      <c r="E100" s="1" t="s">
        <v>237</v>
      </c>
      <c r="F100" s="3" t="s">
        <v>31</v>
      </c>
      <c r="G100" s="1" t="s">
        <v>1820</v>
      </c>
      <c r="H100" s="33" t="str">
        <f>_xlfn.XLOOKUP(B100,[2]CALCULATION!$B:$B,[2]CALCULATION!$H:$H,"")</f>
        <v>NOKIA</v>
      </c>
      <c r="I100" s="28">
        <v>0</v>
      </c>
      <c r="J100" s="28">
        <v>0</v>
      </c>
      <c r="K100" s="28">
        <v>0</v>
      </c>
      <c r="L100" s="28">
        <v>0</v>
      </c>
      <c r="M100" s="28">
        <v>0</v>
      </c>
      <c r="N100" s="28">
        <v>0.99509095518137713</v>
      </c>
      <c r="O100" s="28">
        <v>0</v>
      </c>
      <c r="P100" s="28">
        <v>0</v>
      </c>
      <c r="Q100" s="28">
        <v>7.2101826740124768E-3</v>
      </c>
      <c r="R100" s="28">
        <v>1.945774552425614</v>
      </c>
      <c r="S100" s="94">
        <v>9.2972309116965803</v>
      </c>
      <c r="T100" s="94">
        <f>_xlfn.XLOOKUP(B100,'[3]Nur des jours'!$B:$B,'[3]Nur des jours'!$U:$U,"")</f>
        <v>9.2451160421535636</v>
      </c>
      <c r="U100" s="94">
        <v>9.2971226984682325</v>
      </c>
      <c r="V100" s="94">
        <v>9.2449555264487078</v>
      </c>
      <c r="W100" s="94">
        <v>9.2451160421535636</v>
      </c>
      <c r="X100" s="94">
        <v>9.2451160421535636</v>
      </c>
      <c r="Y100" s="94">
        <v>9.2452230526234693</v>
      </c>
      <c r="Z100" s="94">
        <v>9.2453300630933732</v>
      </c>
      <c r="AA100" s="94">
        <v>9.2453300630933732</v>
      </c>
      <c r="AB100" s="94">
        <v>9.2450625369186117</v>
      </c>
      <c r="AC100" s="94">
        <f>_xlfn.XLOOKUP(B100,'[3]Nur des jours'!$B:$B,'[3]Nur des jours'!$N:$N,"")</f>
        <v>9.2451695473885156</v>
      </c>
      <c r="AD100" s="94">
        <v>9.2451695473885156</v>
      </c>
      <c r="AE100" s="94">
        <v>32.369189357696968</v>
      </c>
      <c r="AF100" s="94">
        <v>13.770311209033324</v>
      </c>
      <c r="AG100" s="94">
        <v>0</v>
      </c>
      <c r="AH100" s="94">
        <v>9.2451695473885156</v>
      </c>
      <c r="AI100" s="49" t="s">
        <v>5559</v>
      </c>
      <c r="AJ100" s="49"/>
      <c r="AK100" s="48" t="str" cm="1">
        <f t="array" ref="AK100">IFERROR(_xlfn.IFS(
AM100="MPR ISSUE","PDH",
AM100="BSS Hardware Issue","BSS",
AM100="Sites strategiques, MLL, Pylone, etc.","ENVTECH",
AM100="AKTIVCO DEFAUT GE &amp; POWER Cabinet","AKTIVCO",
AM100="AKTIVCO Coupure ENEO &amp; Baisse de tension","AKTIVCO GRID ONLY",
AM100="Coupure ENEO &amp; Baisse de tension","IHS GRID ONLY",
AM100="Defaut GE &amp; POWER Cabinet","IHS",
AM100="Sharing","Partners",
AM100="Sites strategiques &amp; DataCenter","SST &amp; DC",
AM100="Exclu","Exclu",
AM100="SAT","SAT",
AM100="SPARE-ISSUE","SPARE-ISSUE",
AM100="Fiber CAmtel","TRANS_FO_CAMTEL",
AM100="Fiber AOF","Fiber AOF",
AM100="Projet OCM (HUAWEI)","TRAVAUX-HUAWEI",
AM100="Projet OCM (NOKIA)","TRAVAUX-NOKIA",
AM100="ACCESS-ISSUE","ACCESS-ISSUE",
AM100="Projet OCM (ZTE, NOKIA, autres projets)","TRAVAUX OCM",
AM100="No root CAuse","No root cause",
AM100="ODU HS","PDH",
AM100="IP &amp; VLAN","PDH",
AM100="Warehouse HUAWEI","SPARE-ISSUE",
AM100="SPARE-HS","SPARE-ISSUE",
AM100="Power Telco","BSS",AM100="no impacts","no impacts"
),"")</f>
        <v>SPARE-ISSUE</v>
      </c>
      <c r="AL100" s="48" t="str" cm="1">
        <f t="array" ref="AL100">IFERROR(_xlfn.IFS(
AM100="MPR ISSUE","TX ISSUE",
AM100="BSS Hardware Issue","RAN ISSUE",
AM100="Sites strategiques, MLL, Pylone, etc.","ENVTECH",
AM100="AKTIVCO DEFAUT GE &amp; POWER Cabinet","POWER ISSUE",
AM100="AKTIVCO Coupure ENEO &amp; Baisse de tension","POWER ISSUE",
AM100="Coupure ENEO &amp; Baisse de tension","POWER ISSUE",
AM100="Defaut GE &amp; POWER Cabinet","POWER ISSUE",
AM100="Sharing","POWER ISSUE",
AM100="Sites strategiques &amp; DataCenter","POWER ISSUE",
AM100="Exclu","Exclu",
AM100="SAT","TX ISSUE",
AM100="SPARE-ISSUE","SPARE-ISSUE",
AM100="Fiber CAmtel","TX ISSUE",
AM100="Fiber AOF","TX ISSUE",
AM100="Projet OCM (HUAWEI)","TRAVAUX-HUAWEI",
AM100="Projet OCM (NOKIA)","TRAVAUX -NOKIA",
AM100="ACCESS-ISSUE","ACCESS-ISSUE",
AM100="Projet OCM (ZTE, NOKIA, autres projets)","TRAVAUX OCM",
AM100="No root CAuse","No root cause",
AM100="ODU HS","TX ISSUE",
AM100="IP &amp; VLAN","TX ISSUE",
AM100="Warehouse HUAWEI","SPARE-ISSUE",
AM100="SPARE-HS","SPARE-ISSUE",
AM100="Power Telco","RAN ISSUE",AM100="no impacts","no impacts"
),"")</f>
        <v>SPARE-ISSUE</v>
      </c>
      <c r="AM100" s="67" t="s">
        <v>5354</v>
      </c>
      <c r="AN100" s="48" t="str" cm="1">
        <f t="array" ref="AN100">IFERROR(_xlfn.IFS(
AM100="MPR ISSUE","ACTIVE",
AM100="BSS Hardware Issue","ACTIVE",
AM100="Sites strategiques, MLL, Pylone, etc.","PASSIVE",
AM100="AKTIVCO DEFAUT GE &amp; POWER Cabinet","PASSIVE",
AM100="AKTIVCO Coupure ENEO &amp; Baisse de tension","PASSIVE",
AM100="Coupure ENEO &amp; Baisse de tension","PASSIVE",
AM100="Defaut GE &amp; POWER Cabinet","PASSIVE",
AM100="Sharing","PASSIVE",
AM100="Sites strategiques &amp; DataCenter","PASSIVE",
AM100="Exclu","Exclu",
AM100="SAT","ACTIVE",
AM100="SPARE-ISSUE","SPARE-ISSUE",
AM100="Fiber CAmtel","ACTIVE",
AM100="Fiber AOF","ACTIVE",
AM100="Projet OCM (HUAWEI)","PLANNED WORKS",
AM100="Projet OCM (NOKIA)","PLANNED WORKS",
AM100="ACCESS-ISSUE","ACCESS-ISSUE",
AM100="Projet OCM (ZTE, NOKIA, autres projets)","PLANNED WORKS",
AM100="No root CAuse","No root cause",
AM100="ODU HS","ACTIVE",
AM100="IP &amp; VLAN","ACTIVE",
AM100="Warehouse HUAWEI","SPARE-ISSUE",
AM100="SPARE-HS","SPARE-ISSUE",
AM100="Power Telco","ACTIVE", AM100="no impacts","no impacts"
),"")</f>
        <v>SPARE-ISSUE</v>
      </c>
      <c r="AO100" s="93" t="s">
        <v>5936</v>
      </c>
      <c r="AP100" s="101" t="str">
        <f t="shared" si="4"/>
        <v>LIT_510</v>
      </c>
      <c r="AR100" s="17" t="s">
        <v>5537</v>
      </c>
      <c r="AS100" s="7" t="s">
        <v>6636</v>
      </c>
      <c r="AT100" s="6"/>
      <c r="AU100" s="7"/>
      <c r="AV100" s="3" t="s">
        <v>5537</v>
      </c>
      <c r="AW100" s="18" t="s">
        <v>5537</v>
      </c>
      <c r="AX100" s="18" t="s">
        <v>5537</v>
      </c>
      <c r="AY100" s="18" t="s">
        <v>5537</v>
      </c>
      <c r="AZ100" s="18" t="s">
        <v>5537</v>
      </c>
      <c r="BA100" s="18" t="s">
        <v>5537</v>
      </c>
      <c r="BB100" s="18" t="s">
        <v>5537</v>
      </c>
      <c r="BC100" s="18" t="s">
        <v>5537</v>
      </c>
      <c r="BD100" s="18" t="s">
        <v>5537</v>
      </c>
      <c r="BE100" s="18" t="s">
        <v>5537</v>
      </c>
      <c r="BF100" s="18" t="s">
        <v>5937</v>
      </c>
      <c r="BG100" s="18" t="s">
        <v>5938</v>
      </c>
      <c r="BH100" s="18" t="s">
        <v>5939</v>
      </c>
      <c r="BI100" s="9" t="s">
        <v>5940</v>
      </c>
      <c r="BJ100" s="14"/>
      <c r="BK100" s="14" t="s">
        <v>5537</v>
      </c>
      <c r="BL100" s="14" t="str">
        <f>_xlfn.XLOOKUP(B100,'[4]cell downs 18042026 17h'!$B:$B,'[4]cell downs 18042026 17h'!$B:$B,"")</f>
        <v/>
      </c>
      <c r="BM100" s="14" t="str">
        <f>_xlfn.XLOOKUP(B100,'[5]Cells Huawei 19042026 15h'!$B:$B,'[5]Cells Huawei 19042026 15h'!$B:$B,"")</f>
        <v/>
      </c>
      <c r="BN100" s="9" t="str">
        <f>_xlfn.XLOOKUP(B100,'[6]cells down 19042026 9H40'!$B:$B,'[6]cells down 19042026 9H40'!$B:$B,"")</f>
        <v/>
      </c>
      <c r="BO100" s="9" t="s">
        <v>1819</v>
      </c>
      <c r="BP100" s="9" t="s">
        <v>12</v>
      </c>
      <c r="BQ100" s="115"/>
    </row>
    <row r="101" spans="1:69" s="9" customFormat="1" x14ac:dyDescent="0.3">
      <c r="A101" s="1" t="s">
        <v>215</v>
      </c>
      <c r="B101" s="8" t="s">
        <v>216</v>
      </c>
      <c r="C101" s="3" t="str">
        <f>_xlfn.XLOOKUP(B101,'[1]daily break down'!$D:$D,'[1]daily break down'!$E:$E,"")</f>
        <v>EXTREME-NORD</v>
      </c>
      <c r="D101" s="1" t="s">
        <v>11</v>
      </c>
      <c r="E101" s="1" t="s">
        <v>66</v>
      </c>
      <c r="F101" s="3" t="s">
        <v>55</v>
      </c>
      <c r="G101" s="1" t="s">
        <v>217</v>
      </c>
      <c r="H101" s="33" t="str">
        <f>_xlfn.XLOOKUP(B101,[2]CALCULATION!$B:$B,[2]CALCULATION!$H:$H,"")</f>
        <v>NOKIA</v>
      </c>
      <c r="I101" s="28">
        <v>9.2965275257123032</v>
      </c>
      <c r="J101" s="28">
        <v>9.2968521653973557</v>
      </c>
      <c r="K101" s="28">
        <v>9.2966357389406529</v>
      </c>
      <c r="L101" s="28">
        <v>9.2969062720115296</v>
      </c>
      <c r="M101" s="28">
        <v>9.29679805878318</v>
      </c>
      <c r="N101" s="28">
        <v>9.29679805878318</v>
      </c>
      <c r="O101" s="28">
        <v>9.2969062720115296</v>
      </c>
      <c r="P101" s="28">
        <v>9.2968521653973557</v>
      </c>
      <c r="Q101" s="28">
        <v>9.2966357389406529</v>
      </c>
      <c r="R101" s="28">
        <v>9.2969603786257053</v>
      </c>
      <c r="S101" s="94">
        <v>9.2971226984682325</v>
      </c>
      <c r="T101" s="94">
        <f>_xlfn.XLOOKUP(B101,'[3]Nur des jours'!$B:$B,'[3]Nur des jours'!$U:$U,"")</f>
        <v>9.2448485159788039</v>
      </c>
      <c r="U101" s="94">
        <v>9.2969603786257053</v>
      </c>
      <c r="V101" s="94">
        <v>9.2449020212137576</v>
      </c>
      <c r="W101" s="94">
        <v>9.2448485159788039</v>
      </c>
      <c r="X101" s="94">
        <v>9.2450090316836597</v>
      </c>
      <c r="Y101" s="94">
        <v>9.2449020212137576</v>
      </c>
      <c r="Z101" s="94">
        <v>9.2445274845690903</v>
      </c>
      <c r="AA101" s="94">
        <v>9.2445809898040405</v>
      </c>
      <c r="AB101" s="94">
        <v>9.2446344950389943</v>
      </c>
      <c r="AC101" s="94">
        <f>_xlfn.XLOOKUP(B101,'[3]Nur des jours'!$B:$B,'[3]Nur des jours'!$N:$N,"")</f>
        <v>9.2450090316836597</v>
      </c>
      <c r="AD101" s="94">
        <v>9.2450090316836597</v>
      </c>
      <c r="AE101" s="94">
        <v>32.368065297411363</v>
      </c>
      <c r="AF101" s="94">
        <v>13.770311209033324</v>
      </c>
      <c r="AG101" s="94">
        <v>0</v>
      </c>
      <c r="AH101" s="94">
        <v>9.2450090316836597</v>
      </c>
      <c r="AI101" s="49" t="s">
        <v>6659</v>
      </c>
      <c r="AJ101" s="49"/>
      <c r="AK101" s="48" t="str" cm="1">
        <f t="array" ref="AK101">IFERROR(_xlfn.IFS(
AM101="MPR ISSUE","PDH",
AM101="BSS Hardware Issue","BSS",
AM101="Sites strategiques, MLL, Pylone, etc.","ENVTECH",
AM101="AKTIVCO DEFAUT GE &amp; POWER Cabinet","AKTIVCO",
AM101="AKTIVCO Coupure ENEO &amp; Baisse de tension","AKTIVCO GRID ONLY",
AM101="Coupure ENEO &amp; Baisse de tension","IHS GRID ONLY",
AM101="Defaut GE &amp; POWER Cabinet","IHS",
AM101="Sharing","Partners",
AM101="Sites strategiques &amp; DataCenter","SST &amp; DC",
AM101="Exclu","Exclu",
AM101="SAT","SAT",
AM101="SPARE-ISSUE","SPARE-ISSUE",
AM101="Fiber CAmtel","TRANS_FO_CAMTEL",
AM101="Fiber AOF","Fiber AOF",
AM101="Projet OCM (HUAWEI)","TRAVAUX-HUAWEI",
AM101="Projet OCM (NOKIA)","TRAVAUX-NOKIA",
AM101="ACCESS-ISSUE","ACCESS-ISSUE",
AM101="Projet OCM (ZTE, NOKIA, autres projets)","TRAVAUX OCM",
AM101="No root CAuse","No root cause",
AM101="ODU HS","PDH",
AM101="IP &amp; VLAN","PDH",
AM101="Warehouse HUAWEI","SPARE-ISSUE",
AM101="SPARE-HS","SPARE-ISSUE",
AM101="Power Telco","BSS",AM101="no impacts","no impacts"
),"")</f>
        <v>No root cause</v>
      </c>
      <c r="AL101" s="48" t="str" cm="1">
        <f t="array" ref="AL101">IFERROR(_xlfn.IFS(
AM101="MPR ISSUE","TX ISSUE",
AM101="BSS Hardware Issue","RAN ISSUE",
AM101="Sites strategiques, MLL, Pylone, etc.","ENVTECH",
AM101="AKTIVCO DEFAUT GE &amp; POWER Cabinet","POWER ISSUE",
AM101="AKTIVCO Coupure ENEO &amp; Baisse de tension","POWER ISSUE",
AM101="Coupure ENEO &amp; Baisse de tension","POWER ISSUE",
AM101="Defaut GE &amp; POWER Cabinet","POWER ISSUE",
AM101="Sharing","POWER ISSUE",
AM101="Sites strategiques &amp; DataCenter","POWER ISSUE",
AM101="Exclu","Exclu",
AM101="SAT","TX ISSUE",
AM101="SPARE-ISSUE","SPARE-ISSUE",
AM101="Fiber CAmtel","TX ISSUE",
AM101="Fiber AOF","TX ISSUE",
AM101="Projet OCM (HUAWEI)","TRAVAUX-HUAWEI",
AM101="Projet OCM (NOKIA)","TRAVAUX -NOKIA",
AM101="ACCESS-ISSUE","ACCESS-ISSUE",
AM101="Projet OCM (ZTE, NOKIA, autres projets)","TRAVAUX OCM",
AM101="No root CAuse","No root cause",
AM101="ODU HS","TX ISSUE",
AM101="IP &amp; VLAN","TX ISSUE",
AM101="Warehouse HUAWEI","SPARE-ISSUE",
AM101="SPARE-HS","SPARE-ISSUE",
AM101="Power Telco","RAN ISSUE",AM101="no impacts","no impacts"
),"")</f>
        <v>No root cause</v>
      </c>
      <c r="AM101" s="67" t="s">
        <v>6538</v>
      </c>
      <c r="AN101" s="48" t="str" cm="1">
        <f t="array" ref="AN101">IFERROR(_xlfn.IFS(
AM101="MPR ISSUE","ACTIVE",
AM101="BSS Hardware Issue","ACTIVE",
AM101="Sites strategiques, MLL, Pylone, etc.","PASSIVE",
AM101="AKTIVCO DEFAUT GE &amp; POWER Cabinet","PASSIVE",
AM101="AKTIVCO Coupure ENEO &amp; Baisse de tension","PASSIVE",
AM101="Coupure ENEO &amp; Baisse de tension","PASSIVE",
AM101="Defaut GE &amp; POWER Cabinet","PASSIVE",
AM101="Sharing","PASSIVE",
AM101="Sites strategiques &amp; DataCenter","PASSIVE",
AM101="Exclu","Exclu",
AM101="SAT","ACTIVE",
AM101="SPARE-ISSUE","SPARE-ISSUE",
AM101="Fiber CAmtel","ACTIVE",
AM101="Fiber AOF","ACTIVE",
AM101="Projet OCM (HUAWEI)","PLANNED WORKS",
AM101="Projet OCM (NOKIA)","PLANNED WORKS",
AM101="ACCESS-ISSUE","ACCESS-ISSUE",
AM101="Projet OCM (ZTE, NOKIA, autres projets)","PLANNED WORKS",
AM101="No root CAuse","No root cause",
AM101="ODU HS","ACTIVE",
AM101="IP &amp; VLAN","ACTIVE",
AM101="Warehouse HUAWEI","SPARE-ISSUE",
AM101="SPARE-HS","SPARE-ISSUE",
AM101="Power Telco","ACTIVE", AM101="no impacts","no impacts"
),"")</f>
        <v>No root cause</v>
      </c>
      <c r="AO101" s="93" t="s">
        <v>5537</v>
      </c>
      <c r="AP101" s="101" t="str">
        <f t="shared" si="4"/>
        <v>EXN_133</v>
      </c>
      <c r="AR101" s="17" t="s">
        <v>5537</v>
      </c>
      <c r="AS101" s="7" t="s">
        <v>5537</v>
      </c>
      <c r="AT101" s="6"/>
      <c r="AU101" s="7"/>
      <c r="AV101" s="3" t="s">
        <v>5537</v>
      </c>
      <c r="AW101" s="18" t="s">
        <v>5537</v>
      </c>
      <c r="AX101" s="18" t="s">
        <v>5537</v>
      </c>
      <c r="AY101" s="18" t="s">
        <v>5537</v>
      </c>
      <c r="AZ101" s="18" t="s">
        <v>5537</v>
      </c>
      <c r="BA101" s="18" t="s">
        <v>5537</v>
      </c>
      <c r="BB101" s="18" t="s">
        <v>5537</v>
      </c>
      <c r="BC101" s="18" t="s">
        <v>5537</v>
      </c>
      <c r="BD101" s="18" t="s">
        <v>5537</v>
      </c>
      <c r="BE101" s="18" t="s">
        <v>5537</v>
      </c>
      <c r="BF101" s="18" t="s">
        <v>5537</v>
      </c>
      <c r="BG101" s="18" t="s">
        <v>5537</v>
      </c>
      <c r="BH101" s="18" t="s">
        <v>5537</v>
      </c>
      <c r="BI101" s="9" t="s">
        <v>5537</v>
      </c>
      <c r="BJ101" s="14"/>
      <c r="BK101" s="14" t="s">
        <v>5537</v>
      </c>
      <c r="BL101" s="14" t="str">
        <f>_xlfn.XLOOKUP(B101,'[4]cell downs 18042026 17h'!$B:$B,'[4]cell downs 18042026 17h'!$B:$B,"")</f>
        <v/>
      </c>
      <c r="BM101" s="14" t="str">
        <f>_xlfn.XLOOKUP(B101,'[5]Cells Huawei 19042026 15h'!$B:$B,'[5]Cells Huawei 19042026 15h'!$B:$B,"")</f>
        <v/>
      </c>
      <c r="BN101" s="9" t="str">
        <f>_xlfn.XLOOKUP(B101,'[6]cells down 19042026 9H40'!$B:$B,'[6]cells down 19042026 9H40'!$B:$B,"")</f>
        <v/>
      </c>
      <c r="BO101" s="9" t="s">
        <v>216</v>
      </c>
      <c r="BP101" s="9" t="s">
        <v>1129</v>
      </c>
      <c r="BQ101" s="115"/>
    </row>
    <row r="102" spans="1:69" s="9" customFormat="1" ht="21" customHeight="1" x14ac:dyDescent="0.3">
      <c r="A102" s="1" t="s">
        <v>435</v>
      </c>
      <c r="B102" s="1" t="s">
        <v>436</v>
      </c>
      <c r="C102" s="3" t="str">
        <f>_xlfn.XLOOKUP(B102,'[1]daily break down'!$D:$D,'[1]daily break down'!$E:$E,"")</f>
        <v>EXTREME-NORD</v>
      </c>
      <c r="D102" s="1" t="s">
        <v>11</v>
      </c>
      <c r="E102" s="1" t="s">
        <v>12</v>
      </c>
      <c r="F102" s="3" t="s">
        <v>55</v>
      </c>
      <c r="G102" s="1" t="s">
        <v>437</v>
      </c>
      <c r="H102" s="33" t="str">
        <f>_xlfn.XLOOKUP(B102,[2]CALCULATION!$B:$B,[2]CALCULATION!$H:$H,"")</f>
        <v>NOKIA</v>
      </c>
      <c r="I102" s="28">
        <v>9.2965275257123032</v>
      </c>
      <c r="J102" s="28">
        <v>9.2968521653973557</v>
      </c>
      <c r="K102" s="28">
        <v>9.2966357389406529</v>
      </c>
      <c r="L102" s="28">
        <v>9.2969062720115296</v>
      </c>
      <c r="M102" s="28">
        <v>9.29679805878318</v>
      </c>
      <c r="N102" s="28">
        <v>9.29679805878318</v>
      </c>
      <c r="O102" s="28">
        <v>9.2969062720115296</v>
      </c>
      <c r="P102" s="28">
        <v>9.2968521653973557</v>
      </c>
      <c r="Q102" s="28">
        <v>9.2966357389406529</v>
      </c>
      <c r="R102" s="28">
        <v>9.2969603786257053</v>
      </c>
      <c r="S102" s="94">
        <v>9.2971226984682325</v>
      </c>
      <c r="T102" s="94">
        <f>_xlfn.XLOOKUP(B102,'[3]Nur des jours'!$B:$B,'[3]Nur des jours'!$U:$U,"")</f>
        <v>9.2448485159788039</v>
      </c>
      <c r="U102" s="94">
        <v>9.2969603786257053</v>
      </c>
      <c r="V102" s="94">
        <v>9.2449020212137576</v>
      </c>
      <c r="W102" s="94">
        <v>9.2448485159788039</v>
      </c>
      <c r="X102" s="94">
        <v>9.2450090316836597</v>
      </c>
      <c r="Y102" s="94">
        <v>9.2449020212137576</v>
      </c>
      <c r="Z102" s="94">
        <v>9.2445274845690903</v>
      </c>
      <c r="AA102" s="94">
        <v>9.2445809898040405</v>
      </c>
      <c r="AB102" s="94">
        <v>9.2446344950389943</v>
      </c>
      <c r="AC102" s="94">
        <f>_xlfn.XLOOKUP(B102,'[3]Nur des jours'!$B:$B,'[3]Nur des jours'!$N:$N,"")</f>
        <v>9.2450090316836597</v>
      </c>
      <c r="AD102" s="94">
        <v>9.2450090316836597</v>
      </c>
      <c r="AE102" s="94">
        <v>32.368065297411363</v>
      </c>
      <c r="AF102" s="94">
        <v>13.770311209033324</v>
      </c>
      <c r="AG102" s="94">
        <v>0</v>
      </c>
      <c r="AH102" s="94">
        <v>9.2450090316836597</v>
      </c>
      <c r="AI102" s="49" t="s">
        <v>6588</v>
      </c>
      <c r="AJ102" s="49" t="s">
        <v>5536</v>
      </c>
      <c r="AK102" s="48" t="str" cm="1">
        <f t="array" ref="AK102">IFERROR(_xlfn.IFS(
AM102="MPR ISSUE","PDH",
AM102="BSS Hardware Issue","BSS",
AM102="Sites strategiques, MLL, Pylone, etc.","ENVTECH",
AM102="AKTIVCO DEFAUT GE &amp; POWER Cabinet","AKTIVCO",
AM102="AKTIVCO Coupure ENEO &amp; Baisse de tension","AKTIVCO GRID ONLY",
AM102="Coupure ENEO &amp; Baisse de tension","IHS GRID ONLY",
AM102="Defaut GE &amp; POWER Cabinet","IHS",
AM102="Sharing","Partners",
AM102="Sites strategiques &amp; DataCenter","SST &amp; DC",
AM102="Exclu","Exclu",
AM102="SAT","SAT",
AM102="SPARE-ISSUE","SPARE-ISSUE",
AM102="Fiber CAmtel","TRANS_FO_CAMTEL",
AM102="Fiber AOF","Fiber AOF",
AM102="Projet OCM (HUAWEI)","TRAVAUX-HUAWEI",
AM102="Projet OCM (NOKIA)","TRAVAUX-NOKIA",
AM102="ACCESS-ISSUE","ACCESS-ISSUE",
AM102="Projet OCM (ZTE, NOKIA, autres projets)","TRAVAUX OCM",
AM102="No root CAuse","No root cause",
AM102="ODU HS","PDH",
AM102="IP &amp; VLAN","PDH",
AM102="Warehouse HUAWEI","SPARE-ISSUE",
AM102="SPARE-HS","SPARE-ISSUE",
AM102="Power Telco","BSS",AM102="no impacts","no impacts"
),"")</f>
        <v>Exclu</v>
      </c>
      <c r="AL102" s="48" t="str" cm="1">
        <f t="array" ref="AL102">IFERROR(_xlfn.IFS(
AM102="MPR ISSUE","TX ISSUE",
AM102="BSS Hardware Issue","RAN ISSUE",
AM102="Sites strategiques, MLL, Pylone, etc.","ENVTECH",
AM102="AKTIVCO DEFAUT GE &amp; POWER Cabinet","POWER ISSUE",
AM102="AKTIVCO Coupure ENEO &amp; Baisse de tension","POWER ISSUE",
AM102="Coupure ENEO &amp; Baisse de tension","POWER ISSUE",
AM102="Defaut GE &amp; POWER Cabinet","POWER ISSUE",
AM102="Sharing","POWER ISSUE",
AM102="Sites strategiques &amp; DataCenter","POWER ISSUE",
AM102="Exclu","Exclu",
AM102="SAT","TX ISSUE",
AM102="SPARE-ISSUE","SPARE-ISSUE",
AM102="Fiber CAmtel","TX ISSUE",
AM102="Fiber AOF","TX ISSUE",
AM102="Projet OCM (HUAWEI)","TRAVAUX-HUAWEI",
AM102="Projet OCM (NOKIA)","TRAVAUX -NOKIA",
AM102="ACCESS-ISSUE","ACCESS-ISSUE",
AM102="Projet OCM (ZTE, NOKIA, autres projets)","TRAVAUX OCM",
AM102="No root CAuse","No root cause",
AM102="ODU HS","TX ISSUE",
AM102="IP &amp; VLAN","TX ISSUE",
AM102="Warehouse HUAWEI","SPARE-ISSUE",
AM102="SPARE-HS","SPARE-ISSUE",
AM102="Power Telco","RAN ISSUE",AM102="no impacts","no impacts"
),"")</f>
        <v>Exclu</v>
      </c>
      <c r="AM102" s="67" t="s">
        <v>6588</v>
      </c>
      <c r="AN102" s="48" t="str" cm="1">
        <f t="array" ref="AN102">IFERROR(_xlfn.IFS(
AM102="MPR ISSUE","ACTIVE",
AM102="BSS Hardware Issue","ACTIVE",
AM102="Sites strategiques, MLL, Pylone, etc.","PASSIVE",
AM102="AKTIVCO DEFAUT GE &amp; POWER Cabinet","PASSIVE",
AM102="AKTIVCO Coupure ENEO &amp; Baisse de tension","PASSIVE",
AM102="Coupure ENEO &amp; Baisse de tension","PASSIVE",
AM102="Defaut GE &amp; POWER Cabinet","PASSIVE",
AM102="Sharing","PASSIVE",
AM102="Sites strategiques &amp; DataCenter","PASSIVE",
AM102="Exclu","Exclu",
AM102="SAT","ACTIVE",
AM102="SPARE-ISSUE","SPARE-ISSUE",
AM102="Fiber CAmtel","ACTIVE",
AM102="Fiber AOF","ACTIVE",
AM102="Projet OCM (HUAWEI)","PLANNED WORKS",
AM102="Projet OCM (NOKIA)","PLANNED WORKS",
AM102="ACCESS-ISSUE","ACCESS-ISSUE",
AM102="Projet OCM (ZTE, NOKIA, autres projets)","PLANNED WORKS",
AM102="No root CAuse","No root cause",
AM102="ODU HS","ACTIVE",
AM102="IP &amp; VLAN","ACTIVE",
AM102="Warehouse HUAWEI","SPARE-ISSUE",
AM102="SPARE-HS","SPARE-ISSUE",
AM102="Power Telco","ACTIVE", AM102="no impacts","no impacts"
),"")</f>
        <v>Exclu</v>
      </c>
      <c r="AO102" s="93" t="s">
        <v>5920</v>
      </c>
      <c r="AP102" s="101" t="str">
        <f t="shared" si="4"/>
        <v>EXN_227</v>
      </c>
      <c r="AR102" s="17" t="s">
        <v>5537</v>
      </c>
      <c r="AS102" s="7" t="s">
        <v>5537</v>
      </c>
      <c r="AT102" s="6"/>
      <c r="AU102" s="7"/>
      <c r="AV102" s="3" t="s">
        <v>5537</v>
      </c>
      <c r="AW102" s="18" t="s">
        <v>5537</v>
      </c>
      <c r="AX102" s="18" t="s">
        <v>5537</v>
      </c>
      <c r="AY102" s="18" t="s">
        <v>5537</v>
      </c>
      <c r="AZ102" s="18" t="s">
        <v>5537</v>
      </c>
      <c r="BA102" s="18" t="s">
        <v>5537</v>
      </c>
      <c r="BB102" s="18" t="s">
        <v>5537</v>
      </c>
      <c r="BC102" s="18" t="s">
        <v>5921</v>
      </c>
      <c r="BD102" s="18" t="s">
        <v>5921</v>
      </c>
      <c r="BE102" s="18" t="s">
        <v>5921</v>
      </c>
      <c r="BF102" s="18" t="s">
        <v>5537</v>
      </c>
      <c r="BG102" s="18" t="s">
        <v>5537</v>
      </c>
      <c r="BH102" s="18" t="s">
        <v>5537</v>
      </c>
      <c r="BI102" s="9" t="s">
        <v>5537</v>
      </c>
      <c r="BJ102" s="14"/>
      <c r="BK102" s="14" t="s">
        <v>5537</v>
      </c>
      <c r="BL102" s="14" t="str">
        <f>_xlfn.XLOOKUP(B102,'[4]cell downs 18042026 17h'!$B:$B,'[4]cell downs 18042026 17h'!$B:$B,"")</f>
        <v/>
      </c>
      <c r="BM102" s="14" t="str">
        <f>_xlfn.XLOOKUP(B102,'[5]Cells Huawei 19042026 15h'!$B:$B,'[5]Cells Huawei 19042026 15h'!$B:$B,"")</f>
        <v/>
      </c>
      <c r="BN102" s="9" t="str">
        <f>_xlfn.XLOOKUP(B102,'[6]cells down 19042026 9H40'!$B:$B,'[6]cells down 19042026 9H40'!$B:$B,"")</f>
        <v/>
      </c>
      <c r="BO102" s="9" t="s">
        <v>436</v>
      </c>
      <c r="BP102" s="9" t="s">
        <v>12</v>
      </c>
      <c r="BQ102" s="115"/>
    </row>
    <row r="103" spans="1:69" s="9" customFormat="1" ht="22.5" customHeight="1" x14ac:dyDescent="0.3">
      <c r="A103" s="1" t="s">
        <v>974</v>
      </c>
      <c r="B103" s="1" t="s">
        <v>975</v>
      </c>
      <c r="C103" s="3" t="str">
        <f>_xlfn.XLOOKUP(B103,'[1]daily break down'!$D:$D,'[1]daily break down'!$E:$E,"")</f>
        <v>SUD-OUEST</v>
      </c>
      <c r="D103" s="1" t="s">
        <v>11</v>
      </c>
      <c r="E103" s="1" t="s">
        <v>12</v>
      </c>
      <c r="F103" s="3" t="s">
        <v>13</v>
      </c>
      <c r="G103" s="1" t="s">
        <v>976</v>
      </c>
      <c r="H103" s="33" t="str">
        <f>_xlfn.XLOOKUP(B103,[2]CALCULATION!$B:$B,[2]CALCULATION!$H:$H,"")</f>
        <v>NOKIA</v>
      </c>
      <c r="I103" s="28">
        <v>2.5128928080167969</v>
      </c>
      <c r="J103" s="28">
        <v>3.2227142078009838</v>
      </c>
      <c r="K103" s="28">
        <v>2.1879960226433246</v>
      </c>
      <c r="L103" s="28">
        <v>0.802309246518085</v>
      </c>
      <c r="M103" s="28">
        <v>7.6155889510678532E-2</v>
      </c>
      <c r="N103" s="28">
        <v>1.4297314770817988</v>
      </c>
      <c r="O103" s="28">
        <v>4.774107410832614</v>
      </c>
      <c r="P103" s="28">
        <v>9.2965275257123032</v>
      </c>
      <c r="Q103" s="28">
        <v>9.2963652058697779</v>
      </c>
      <c r="R103" s="28">
        <v>9.2359972589307837</v>
      </c>
      <c r="S103" s="94">
        <v>7.1620036952494868</v>
      </c>
      <c r="T103" s="94">
        <f>_xlfn.XLOOKUP(B103,'[3]Nur des jours'!$B:$B,'[3]Nur des jours'!$U:$U,"")</f>
        <v>9.2444204740991864</v>
      </c>
      <c r="U103" s="94">
        <v>6.8521218290848447</v>
      </c>
      <c r="V103" s="94">
        <v>7.8960707182257375</v>
      </c>
      <c r="W103" s="94">
        <v>9.2444204740991864</v>
      </c>
      <c r="X103" s="94">
        <v>9.2443669688642345</v>
      </c>
      <c r="Y103" s="94">
        <v>9.2444739793341402</v>
      </c>
      <c r="Z103" s="94">
        <v>9.2445274845690903</v>
      </c>
      <c r="AA103" s="94">
        <v>9.2445274845690903</v>
      </c>
      <c r="AB103" s="94">
        <v>9.2445274845690903</v>
      </c>
      <c r="AC103" s="94">
        <f>_xlfn.XLOOKUP(B103,'[3]Nur des jours'!$B:$B,'[3]Nur des jours'!$N:$N,"")</f>
        <v>9.2443669688642345</v>
      </c>
      <c r="AD103" s="94">
        <v>9.2443669688642345</v>
      </c>
      <c r="AE103" s="94">
        <v>32.363569056268958</v>
      </c>
      <c r="AF103" s="94">
        <v>13.770311209033324</v>
      </c>
      <c r="AG103" s="94">
        <v>0</v>
      </c>
      <c r="AH103" s="94">
        <v>9.2443669688642345</v>
      </c>
      <c r="AI103" s="49" t="s">
        <v>6659</v>
      </c>
      <c r="AJ103" s="49"/>
      <c r="AK103" s="48" t="str" cm="1">
        <f t="array" ref="AK103">IFERROR(_xlfn.IFS(
AM103="MPR ISSUE","PDH",
AM103="BSS Hardware Issue","BSS",
AM103="Sites strategiques, MLL, Pylone, etc.","ENVTECH",
AM103="AKTIVCO DEFAUT GE &amp; POWER Cabinet","AKTIVCO",
AM103="AKTIVCO Coupure ENEO &amp; Baisse de tension","AKTIVCO GRID ONLY",
AM103="Coupure ENEO &amp; Baisse de tension","IHS GRID ONLY",
AM103="Defaut GE &amp; POWER Cabinet","IHS",
AM103="Sharing","Partners",
AM103="Sites strategiques &amp; DataCenter","SST &amp; DC",
AM103="Exclu","Exclu",
AM103="SAT","SAT",
AM103="SPARE-ISSUE","SPARE-ISSUE",
AM103="Fiber CAmtel","TRANS_FO_CAMTEL",
AM103="Fiber AOF","Fiber AOF",
AM103="Projet OCM (HUAWEI)","TRAVAUX-HUAWEI",
AM103="Projet OCM (NOKIA)","TRAVAUX-NOKIA",
AM103="ACCESS-ISSUE","ACCESS-ISSUE",
AM103="Projet OCM (ZTE, NOKIA, autres projets)","TRAVAUX OCM",
AM103="No root CAuse","No root cause",
AM103="ODU HS","PDH",
AM103="IP &amp; VLAN","PDH",
AM103="Warehouse HUAWEI","SPARE-ISSUE",
AM103="SPARE-HS","SPARE-ISSUE",
AM103="Power Telco","BSS",AM103="no impacts","no impacts"
),"")</f>
        <v>ACCESS-ISSUE</v>
      </c>
      <c r="AL103" s="48" t="str" cm="1">
        <f t="array" ref="AL103">IFERROR(_xlfn.IFS(
AM103="MPR ISSUE","TX ISSUE",
AM103="BSS Hardware Issue","RAN ISSUE",
AM103="Sites strategiques, MLL, Pylone, etc.","ENVTECH",
AM103="AKTIVCO DEFAUT GE &amp; POWER Cabinet","POWER ISSUE",
AM103="AKTIVCO Coupure ENEO &amp; Baisse de tension","POWER ISSUE",
AM103="Coupure ENEO &amp; Baisse de tension","POWER ISSUE",
AM103="Defaut GE &amp; POWER Cabinet","POWER ISSUE",
AM103="Sharing","POWER ISSUE",
AM103="Sites strategiques &amp; DataCenter","POWER ISSUE",
AM103="Exclu","Exclu",
AM103="SAT","TX ISSUE",
AM103="SPARE-ISSUE","SPARE-ISSUE",
AM103="Fiber CAmtel","TX ISSUE",
AM103="Fiber AOF","TX ISSUE",
AM103="Projet OCM (HUAWEI)","TRAVAUX-HUAWEI",
AM103="Projet OCM (NOKIA)","TRAVAUX -NOKIA",
AM103="ACCESS-ISSUE","ACCESS-ISSUE",
AM103="Projet OCM (ZTE, NOKIA, autres projets)","TRAVAUX OCM",
AM103="No root CAuse","No root cause",
AM103="ODU HS","TX ISSUE",
AM103="IP &amp; VLAN","TX ISSUE",
AM103="Warehouse HUAWEI","SPARE-ISSUE",
AM103="SPARE-HS","SPARE-ISSUE",
AM103="Power Telco","RAN ISSUE",AM103="no impacts","no impacts"
),"")</f>
        <v>ACCESS-ISSUE</v>
      </c>
      <c r="AM103" s="67" t="s">
        <v>25</v>
      </c>
      <c r="AN103" s="48" t="str" cm="1">
        <f t="array" ref="AN103">IFERROR(_xlfn.IFS(
AM103="MPR ISSUE","ACTIVE",
AM103="BSS Hardware Issue","ACTIVE",
AM103="Sites strategiques, MLL, Pylone, etc.","PASSIVE",
AM103="AKTIVCO DEFAUT GE &amp; POWER Cabinet","PASSIVE",
AM103="AKTIVCO Coupure ENEO &amp; Baisse de tension","PASSIVE",
AM103="Coupure ENEO &amp; Baisse de tension","PASSIVE",
AM103="Defaut GE &amp; POWER Cabinet","PASSIVE",
AM103="Sharing","PASSIVE",
AM103="Sites strategiques &amp; DataCenter","PASSIVE",
AM103="Exclu","Exclu",
AM103="SAT","ACTIVE",
AM103="SPARE-ISSUE","SPARE-ISSUE",
AM103="Fiber CAmtel","ACTIVE",
AM103="Fiber AOF","ACTIVE",
AM103="Projet OCM (HUAWEI)","PLANNED WORKS",
AM103="Projet OCM (NOKIA)","PLANNED WORKS",
AM103="ACCESS-ISSUE","ACCESS-ISSUE",
AM103="Projet OCM (ZTE, NOKIA, autres projets)","PLANNED WORKS",
AM103="No root CAuse","No root cause",
AM103="ODU HS","ACTIVE",
AM103="IP &amp; VLAN","ACTIVE",
AM103="Warehouse HUAWEI","SPARE-ISSUE",
AM103="SPARE-HS","SPARE-ISSUE",
AM103="Power Telco","ACTIVE", AM103="no impacts","no impacts"
),"")</f>
        <v>ACCESS-ISSUE</v>
      </c>
      <c r="AO103" s="93" t="s">
        <v>5922</v>
      </c>
      <c r="AP103" s="101" t="str">
        <f t="shared" si="4"/>
        <v>SUO_133</v>
      </c>
      <c r="AR103" s="17" t="s">
        <v>5537</v>
      </c>
      <c r="AS103" s="7" t="s">
        <v>5537</v>
      </c>
      <c r="AT103" s="6"/>
      <c r="AU103" s="7"/>
      <c r="AV103" s="3" t="s">
        <v>5537</v>
      </c>
      <c r="AW103" s="18" t="s">
        <v>5537</v>
      </c>
      <c r="AX103" s="18" t="s">
        <v>5537</v>
      </c>
      <c r="AY103" s="18" t="s">
        <v>5537</v>
      </c>
      <c r="AZ103" s="18" t="s">
        <v>5537</v>
      </c>
      <c r="BA103" s="18" t="s">
        <v>5537</v>
      </c>
      <c r="BB103" s="18" t="s">
        <v>5537</v>
      </c>
      <c r="BC103" s="18" t="s">
        <v>5537</v>
      </c>
      <c r="BD103" s="18" t="s">
        <v>5537</v>
      </c>
      <c r="BE103" s="18" t="s">
        <v>5537</v>
      </c>
      <c r="BF103" s="18" t="s">
        <v>5923</v>
      </c>
      <c r="BG103" s="18" t="s">
        <v>5924</v>
      </c>
      <c r="BH103" s="18" t="s">
        <v>5925</v>
      </c>
      <c r="BI103" s="9" t="s">
        <v>5537</v>
      </c>
      <c r="BJ103" s="14"/>
      <c r="BK103" s="14" t="s">
        <v>5537</v>
      </c>
      <c r="BL103" s="14" t="str">
        <f>_xlfn.XLOOKUP(B103,'[4]cell downs 18042026 17h'!$B:$B,'[4]cell downs 18042026 17h'!$B:$B,"")</f>
        <v/>
      </c>
      <c r="BM103" s="14" t="str">
        <f>_xlfn.XLOOKUP(B103,'[5]Cells Huawei 19042026 15h'!$B:$B,'[5]Cells Huawei 19042026 15h'!$B:$B,"")</f>
        <v/>
      </c>
      <c r="BN103" s="9" t="str">
        <f>_xlfn.XLOOKUP(B103,'[6]cells down 19042026 9H40'!$B:$B,'[6]cells down 19042026 9H40'!$B:$B,"")</f>
        <v/>
      </c>
      <c r="BO103" s="9" t="s">
        <v>975</v>
      </c>
      <c r="BP103" s="9" t="s">
        <v>302</v>
      </c>
      <c r="BQ103" s="115"/>
    </row>
    <row r="104" spans="1:69" s="9" customFormat="1" ht="30.45" customHeight="1" x14ac:dyDescent="0.3">
      <c r="A104" s="1" t="s">
        <v>239</v>
      </c>
      <c r="B104" s="8" t="s">
        <v>240</v>
      </c>
      <c r="C104" s="3" t="str">
        <f>_xlfn.XLOOKUP(B104,'[1]daily break down'!$D:$D,'[1]daily break down'!$E:$E,"")</f>
        <v>NORD-OUEST</v>
      </c>
      <c r="D104" s="1" t="s">
        <v>11</v>
      </c>
      <c r="E104" s="1" t="s">
        <v>96</v>
      </c>
      <c r="F104" s="3" t="s">
        <v>51</v>
      </c>
      <c r="G104" s="1" t="s">
        <v>239</v>
      </c>
      <c r="H104" s="33" t="str">
        <f>_xlfn.XLOOKUP(B104,[2]CALCULATION!$B:$B,[2]CALCULATION!$H:$H,"")</f>
        <v>NOKIA</v>
      </c>
      <c r="I104" s="28">
        <v>9.2964734190981293</v>
      </c>
      <c r="J104" s="28">
        <v>9.2963652058697779</v>
      </c>
      <c r="K104" s="28">
        <v>9.2963110992556022</v>
      </c>
      <c r="L104" s="28">
        <v>9.2964193124839536</v>
      </c>
      <c r="M104" s="28">
        <v>9.2963652058697779</v>
      </c>
      <c r="N104" s="28">
        <v>9.2964734190981293</v>
      </c>
      <c r="O104" s="28">
        <v>9.2963652058697779</v>
      </c>
      <c r="P104" s="28">
        <v>9.2965275257123032</v>
      </c>
      <c r="Q104" s="28">
        <v>9.2963652058697779</v>
      </c>
      <c r="R104" s="28">
        <v>9.2964734190981293</v>
      </c>
      <c r="S104" s="94">
        <v>9.2964734190981293</v>
      </c>
      <c r="T104" s="94">
        <f>_xlfn.XLOOKUP(B104,'[3]Nur des jours'!$B:$B,'[3]Nur des jours'!$U:$U,"")</f>
        <v>9.2444204740991864</v>
      </c>
      <c r="U104" s="94">
        <v>9.2964193124839536</v>
      </c>
      <c r="V104" s="94">
        <v>9.2443134636292825</v>
      </c>
      <c r="W104" s="94">
        <v>9.2444204740991864</v>
      </c>
      <c r="X104" s="94">
        <v>9.2443669688642345</v>
      </c>
      <c r="Y104" s="94">
        <v>9.2444739793341402</v>
      </c>
      <c r="Z104" s="94">
        <v>9.2445274845690903</v>
      </c>
      <c r="AA104" s="94">
        <v>9.2445274845690903</v>
      </c>
      <c r="AB104" s="94">
        <v>9.2445274845690903</v>
      </c>
      <c r="AC104" s="94">
        <f>_xlfn.XLOOKUP(B104,'[3]Nur des jours'!$B:$B,'[3]Nur des jours'!$N:$N,"")</f>
        <v>9.2443669688642345</v>
      </c>
      <c r="AD104" s="94">
        <v>9.2443669688642345</v>
      </c>
      <c r="AE104" s="94">
        <v>32.363569056268958</v>
      </c>
      <c r="AF104" s="94">
        <v>13.770311209033324</v>
      </c>
      <c r="AG104" s="94">
        <v>0</v>
      </c>
      <c r="AH104" s="94">
        <v>9.2443669688642345</v>
      </c>
      <c r="AI104" s="49" t="s">
        <v>6659</v>
      </c>
      <c r="AJ104" s="49"/>
      <c r="AK104" s="48" t="str" cm="1">
        <f t="array" ref="AK104">IFERROR(_xlfn.IFS(
AM104="MPR ISSUE","PDH",
AM104="BSS Hardware Issue","BSS",
AM104="Sites strategiques, MLL, Pylone, etc.","ENVTECH",
AM104="AKTIVCO DEFAUT GE &amp; POWER Cabinet","AKTIVCO",
AM104="AKTIVCO Coupure ENEO &amp; Baisse de tension","AKTIVCO GRID ONLY",
AM104="Coupure ENEO &amp; Baisse de tension","IHS GRID ONLY",
AM104="Defaut GE &amp; POWER Cabinet","IHS",
AM104="Sharing","Partners",
AM104="Sites strategiques &amp; DataCenter","SST &amp; DC",
AM104="Exclu","Exclu",
AM104="SAT","SAT",
AM104="SPARE-ISSUE","SPARE-ISSUE",
AM104="Fiber CAmtel","TRANS_FO_CAMTEL",
AM104="Fiber AOF","Fiber AOF",
AM104="Projet OCM (HUAWEI)","TRAVAUX-HUAWEI",
AM104="Projet OCM (NOKIA)","TRAVAUX-NOKIA",
AM104="ACCESS-ISSUE","ACCESS-ISSUE",
AM104="Projet OCM (ZTE, NOKIA, autres projets)","TRAVAUX OCM",
AM104="No root CAuse","No root cause",
AM104="ODU HS","PDH",
AM104="IP &amp; VLAN","PDH",
AM104="Warehouse HUAWEI","SPARE-ISSUE",
AM104="SPARE-HS","SPARE-ISSUE",
AM104="Power Telco","BSS",AM104="no impacts","no impacts"
),"")</f>
        <v>SPARE-ISSUE</v>
      </c>
      <c r="AL104" s="48" t="str" cm="1">
        <f t="array" ref="AL104">IFERROR(_xlfn.IFS(
AM104="MPR ISSUE","TX ISSUE",
AM104="BSS Hardware Issue","RAN ISSUE",
AM104="Sites strategiques, MLL, Pylone, etc.","ENVTECH",
AM104="AKTIVCO DEFAUT GE &amp; POWER Cabinet","POWER ISSUE",
AM104="AKTIVCO Coupure ENEO &amp; Baisse de tension","POWER ISSUE",
AM104="Coupure ENEO &amp; Baisse de tension","POWER ISSUE",
AM104="Defaut GE &amp; POWER Cabinet","POWER ISSUE",
AM104="Sharing","POWER ISSUE",
AM104="Sites strategiques &amp; DataCenter","POWER ISSUE",
AM104="Exclu","Exclu",
AM104="SAT","TX ISSUE",
AM104="SPARE-ISSUE","SPARE-ISSUE",
AM104="Fiber CAmtel","TX ISSUE",
AM104="Fiber AOF","TX ISSUE",
AM104="Projet OCM (HUAWEI)","TRAVAUX-HUAWEI",
AM104="Projet OCM (NOKIA)","TRAVAUX -NOKIA",
AM104="ACCESS-ISSUE","ACCESS-ISSUE",
AM104="Projet OCM (ZTE, NOKIA, autres projets)","TRAVAUX OCM",
AM104="No root CAuse","No root cause",
AM104="ODU HS","TX ISSUE",
AM104="IP &amp; VLAN","TX ISSUE",
AM104="Warehouse HUAWEI","SPARE-ISSUE",
AM104="SPARE-HS","SPARE-ISSUE",
AM104="Power Telco","RAN ISSUE",AM104="no impacts","no impacts"
),"")</f>
        <v>SPARE-ISSUE</v>
      </c>
      <c r="AM104" s="67" t="s">
        <v>5336</v>
      </c>
      <c r="AN104" s="48" t="str" cm="1">
        <f t="array" ref="AN104">IFERROR(_xlfn.IFS(
AM104="MPR ISSUE","ACTIVE",
AM104="BSS Hardware Issue","ACTIVE",
AM104="Sites strategiques, MLL, Pylone, etc.","PASSIVE",
AM104="AKTIVCO DEFAUT GE &amp; POWER Cabinet","PASSIVE",
AM104="AKTIVCO Coupure ENEO &amp; Baisse de tension","PASSIVE",
AM104="Coupure ENEO &amp; Baisse de tension","PASSIVE",
AM104="Defaut GE &amp; POWER Cabinet","PASSIVE",
AM104="Sharing","PASSIVE",
AM104="Sites strategiques &amp; DataCenter","PASSIVE",
AM104="Exclu","Exclu",
AM104="SAT","ACTIVE",
AM104="SPARE-ISSUE","SPARE-ISSUE",
AM104="Fiber CAmtel","ACTIVE",
AM104="Fiber AOF","ACTIVE",
AM104="Projet OCM (HUAWEI)","PLANNED WORKS",
AM104="Projet OCM (NOKIA)","PLANNED WORKS",
AM104="ACCESS-ISSUE","ACCESS-ISSUE",
AM104="Projet OCM (ZTE, NOKIA, autres projets)","PLANNED WORKS",
AM104="No root CAuse","No root cause",
AM104="ODU HS","ACTIVE",
AM104="IP &amp; VLAN","ACTIVE",
AM104="Warehouse HUAWEI","SPARE-ISSUE",
AM104="SPARE-HS","SPARE-ISSUE",
AM104="Power Telco","ACTIVE", AM104="no impacts","no impacts"
),"")</f>
        <v>SPARE-ISSUE</v>
      </c>
      <c r="AO104" s="93" t="s">
        <v>5926</v>
      </c>
      <c r="AP104" s="101" t="str">
        <f t="shared" si="4"/>
        <v>NRO_073</v>
      </c>
      <c r="AR104" s="17" t="s">
        <v>5537</v>
      </c>
      <c r="AS104" s="7" t="s">
        <v>5537</v>
      </c>
      <c r="AT104" s="6"/>
      <c r="AU104" s="7"/>
      <c r="AV104" s="3" t="s">
        <v>5537</v>
      </c>
      <c r="AW104" s="18" t="s">
        <v>5537</v>
      </c>
      <c r="AX104" s="18" t="s">
        <v>5537</v>
      </c>
      <c r="AY104" s="18" t="s">
        <v>5537</v>
      </c>
      <c r="AZ104" s="18" t="s">
        <v>5537</v>
      </c>
      <c r="BA104" s="18" t="s">
        <v>5537</v>
      </c>
      <c r="BB104" s="18" t="s">
        <v>5537</v>
      </c>
      <c r="BC104" s="18" t="s">
        <v>5537</v>
      </c>
      <c r="BD104" s="18" t="s">
        <v>5537</v>
      </c>
      <c r="BE104" s="18" t="s">
        <v>5537</v>
      </c>
      <c r="BF104" s="18" t="s">
        <v>5927</v>
      </c>
      <c r="BG104" s="18" t="s">
        <v>5928</v>
      </c>
      <c r="BH104" s="18" t="s">
        <v>5929</v>
      </c>
      <c r="BI104" s="9" t="s">
        <v>5537</v>
      </c>
      <c r="BJ104" s="14"/>
      <c r="BK104" s="14" t="s">
        <v>5537</v>
      </c>
      <c r="BL104" s="14" t="str">
        <f>_xlfn.XLOOKUP(B104,'[4]cell downs 18042026 17h'!$B:$B,'[4]cell downs 18042026 17h'!$B:$B,"")</f>
        <v/>
      </c>
      <c r="BM104" s="14" t="str">
        <f>_xlfn.XLOOKUP(B104,'[5]Cells Huawei 19042026 15h'!$B:$B,'[5]Cells Huawei 19042026 15h'!$B:$B,"")</f>
        <v/>
      </c>
      <c r="BN104" s="9" t="str">
        <f>_xlfn.XLOOKUP(B104,'[6]cells down 19042026 9H40'!$B:$B,'[6]cells down 19042026 9H40'!$B:$B,"")</f>
        <v/>
      </c>
      <c r="BO104" s="9" t="s">
        <v>240</v>
      </c>
      <c r="BP104" s="9" t="s">
        <v>302</v>
      </c>
      <c r="BQ104" s="115"/>
    </row>
    <row r="105" spans="1:69" s="9" customFormat="1" x14ac:dyDescent="0.3">
      <c r="A105" s="1" t="s">
        <v>241</v>
      </c>
      <c r="B105" s="8" t="s">
        <v>242</v>
      </c>
      <c r="C105" s="3" t="str">
        <f>_xlfn.XLOOKUP(B105,'[1]daily break down'!$D:$D,'[1]daily break down'!$E:$E,"")</f>
        <v>SUD-OUEST</v>
      </c>
      <c r="D105" s="1" t="s">
        <v>11</v>
      </c>
      <c r="E105" s="1" t="s">
        <v>66</v>
      </c>
      <c r="F105" s="3" t="s">
        <v>13</v>
      </c>
      <c r="G105" s="1" t="s">
        <v>241</v>
      </c>
      <c r="H105" s="33" t="str">
        <f>_xlfn.XLOOKUP(B105,[2]CALCULATION!$B:$B,[2]CALCULATION!$H:$H,"")</f>
        <v>NOKIA</v>
      </c>
      <c r="I105" s="28">
        <v>9.2964734190981293</v>
      </c>
      <c r="J105" s="28">
        <v>9.2963652058697779</v>
      </c>
      <c r="K105" s="28">
        <v>9.2963110992556022</v>
      </c>
      <c r="L105" s="28">
        <v>9.2964193124839536</v>
      </c>
      <c r="M105" s="28">
        <v>9.2963652058697779</v>
      </c>
      <c r="N105" s="28">
        <v>9.2964734190981293</v>
      </c>
      <c r="O105" s="28">
        <v>9.2963652058697779</v>
      </c>
      <c r="P105" s="28">
        <v>9.2965275257123032</v>
      </c>
      <c r="Q105" s="28">
        <v>9.2963652058697779</v>
      </c>
      <c r="R105" s="28">
        <v>9.2964734190981293</v>
      </c>
      <c r="S105" s="94">
        <v>9.2964734190981293</v>
      </c>
      <c r="T105" s="94">
        <f>_xlfn.XLOOKUP(B105,'[3]Nur des jours'!$B:$B,'[3]Nur des jours'!$U:$U,"")</f>
        <v>9.2444204740991864</v>
      </c>
      <c r="U105" s="94">
        <v>9.2964193124839536</v>
      </c>
      <c r="V105" s="94">
        <v>9.2443134636292825</v>
      </c>
      <c r="W105" s="94">
        <v>9.2444204740991864</v>
      </c>
      <c r="X105" s="94">
        <v>9.2443669688642345</v>
      </c>
      <c r="Y105" s="94">
        <v>9.2444739793341402</v>
      </c>
      <c r="Z105" s="94">
        <v>9.2445274845690903</v>
      </c>
      <c r="AA105" s="94">
        <v>9.2445274845690903</v>
      </c>
      <c r="AB105" s="94">
        <v>9.2445274845690903</v>
      </c>
      <c r="AC105" s="94">
        <f>_xlfn.XLOOKUP(B105,'[3]Nur des jours'!$B:$B,'[3]Nur des jours'!$N:$N,"")</f>
        <v>9.2443669688642345</v>
      </c>
      <c r="AD105" s="94">
        <v>9.2443669688642345</v>
      </c>
      <c r="AE105" s="94">
        <v>32.363569056268958</v>
      </c>
      <c r="AF105" s="94">
        <v>13.770311209033324</v>
      </c>
      <c r="AG105" s="94">
        <v>0</v>
      </c>
      <c r="AH105" s="94">
        <v>9.2443669688642345</v>
      </c>
      <c r="AI105" s="49" t="s">
        <v>6588</v>
      </c>
      <c r="AJ105" s="49"/>
      <c r="AK105" s="48" t="str" cm="1">
        <f t="array" ref="AK105">IFERROR(_xlfn.IFS(
AM105="MPR ISSUE","PDH",
AM105="BSS Hardware Issue","BSS",
AM105="Sites strategiques, MLL, Pylone, etc.","ENVTECH",
AM105="AKTIVCO DEFAUT GE &amp; POWER Cabinet","AKTIVCO",
AM105="AKTIVCO Coupure ENEO &amp; Baisse de tension","AKTIVCO GRID ONLY",
AM105="Coupure ENEO &amp; Baisse de tension","IHS GRID ONLY",
AM105="Defaut GE &amp; POWER Cabinet","IHS",
AM105="Sharing","Partners",
AM105="Sites strategiques &amp; DataCenter","SST &amp; DC",
AM105="Exclu","Exclu",
AM105="SAT","SAT",
AM105="SPARE-ISSUE","SPARE-ISSUE",
AM105="Fiber CAmtel","TRANS_FO_CAMTEL",
AM105="Fiber AOF","Fiber AOF",
AM105="Projet OCM (HUAWEI)","TRAVAUX-HUAWEI",
AM105="Projet OCM (NOKIA)","TRAVAUX-NOKIA",
AM105="ACCESS-ISSUE","ACCESS-ISSUE",
AM105="Projet OCM (ZTE, NOKIA, autres projets)","TRAVAUX OCM",
AM105="No root CAuse","No root cause",
AM105="ODU HS","PDH",
AM105="IP &amp; VLAN","PDH",
AM105="Warehouse HUAWEI","SPARE-ISSUE",
AM105="SPARE-HS","SPARE-ISSUE",
AM105="Power Telco","BSS",AM105="no impacts","no impacts"
),"")</f>
        <v>Exclu</v>
      </c>
      <c r="AL105" s="48" t="str" cm="1">
        <f t="array" ref="AL105">IFERROR(_xlfn.IFS(
AM105="MPR ISSUE","TX ISSUE",
AM105="BSS Hardware Issue","RAN ISSUE",
AM105="Sites strategiques, MLL, Pylone, etc.","ENVTECH",
AM105="AKTIVCO DEFAUT GE &amp; POWER Cabinet","POWER ISSUE",
AM105="AKTIVCO Coupure ENEO &amp; Baisse de tension","POWER ISSUE",
AM105="Coupure ENEO &amp; Baisse de tension","POWER ISSUE",
AM105="Defaut GE &amp; POWER Cabinet","POWER ISSUE",
AM105="Sharing","POWER ISSUE",
AM105="Sites strategiques &amp; DataCenter","POWER ISSUE",
AM105="Exclu","Exclu",
AM105="SAT","TX ISSUE",
AM105="SPARE-ISSUE","SPARE-ISSUE",
AM105="Fiber CAmtel","TX ISSUE",
AM105="Fiber AOF","TX ISSUE",
AM105="Projet OCM (HUAWEI)","TRAVAUX-HUAWEI",
AM105="Projet OCM (NOKIA)","TRAVAUX -NOKIA",
AM105="ACCESS-ISSUE","ACCESS-ISSUE",
AM105="Projet OCM (ZTE, NOKIA, autres projets)","TRAVAUX OCM",
AM105="No root CAuse","No root cause",
AM105="ODU HS","TX ISSUE",
AM105="IP &amp; VLAN","TX ISSUE",
AM105="Warehouse HUAWEI","SPARE-ISSUE",
AM105="SPARE-HS","SPARE-ISSUE",
AM105="Power Telco","RAN ISSUE",AM105="no impacts","no impacts"
),"")</f>
        <v>Exclu</v>
      </c>
      <c r="AM105" s="67" t="s">
        <v>6588</v>
      </c>
      <c r="AN105" s="48" t="str" cm="1">
        <f t="array" ref="AN105">IFERROR(_xlfn.IFS(
AM105="MPR ISSUE","ACTIVE",
AM105="BSS Hardware Issue","ACTIVE",
AM105="Sites strategiques, MLL, Pylone, etc.","PASSIVE",
AM105="AKTIVCO DEFAUT GE &amp; POWER Cabinet","PASSIVE",
AM105="AKTIVCO Coupure ENEO &amp; Baisse de tension","PASSIVE",
AM105="Coupure ENEO &amp; Baisse de tension","PASSIVE",
AM105="Defaut GE &amp; POWER Cabinet","PASSIVE",
AM105="Sharing","PASSIVE",
AM105="Sites strategiques &amp; DataCenter","PASSIVE",
AM105="Exclu","Exclu",
AM105="SAT","ACTIVE",
AM105="SPARE-ISSUE","SPARE-ISSUE",
AM105="Fiber CAmtel","ACTIVE",
AM105="Fiber AOF","ACTIVE",
AM105="Projet OCM (HUAWEI)","PLANNED WORKS",
AM105="Projet OCM (NOKIA)","PLANNED WORKS",
AM105="ACCESS-ISSUE","ACCESS-ISSUE",
AM105="Projet OCM (ZTE, NOKIA, autres projets)","PLANNED WORKS",
AM105="No root CAuse","No root cause",
AM105="ODU HS","ACTIVE",
AM105="IP &amp; VLAN","ACTIVE",
AM105="Warehouse HUAWEI","SPARE-ISSUE",
AM105="SPARE-HS","SPARE-ISSUE",
AM105="Power Telco","ACTIVE", AM105="no impacts","no impacts"
),"")</f>
        <v>Exclu</v>
      </c>
      <c r="AO105" s="93" t="s">
        <v>5537</v>
      </c>
      <c r="AP105" s="101" t="str">
        <f t="shared" si="4"/>
        <v>SUO_016</v>
      </c>
      <c r="AR105" s="17" t="s">
        <v>5537</v>
      </c>
      <c r="AS105" s="7" t="s">
        <v>5537</v>
      </c>
      <c r="AT105" s="6"/>
      <c r="AU105" s="7"/>
      <c r="AV105" s="3" t="s">
        <v>5537</v>
      </c>
      <c r="AW105" s="18" t="s">
        <v>5537</v>
      </c>
      <c r="AX105" s="18" t="s">
        <v>5537</v>
      </c>
      <c r="AY105" s="18" t="s">
        <v>5537</v>
      </c>
      <c r="AZ105" s="18" t="s">
        <v>5537</v>
      </c>
      <c r="BA105" s="18" t="s">
        <v>5537</v>
      </c>
      <c r="BB105" s="18" t="s">
        <v>5537</v>
      </c>
      <c r="BC105" s="18" t="s">
        <v>5537</v>
      </c>
      <c r="BD105" s="18" t="s">
        <v>5537</v>
      </c>
      <c r="BE105" s="18" t="s">
        <v>5537</v>
      </c>
      <c r="BF105" s="18" t="s">
        <v>5537</v>
      </c>
      <c r="BG105" s="18" t="s">
        <v>5537</v>
      </c>
      <c r="BH105" s="18" t="s">
        <v>5537</v>
      </c>
      <c r="BI105" s="9" t="s">
        <v>5537</v>
      </c>
      <c r="BJ105" s="14"/>
      <c r="BK105" s="14" t="s">
        <v>5537</v>
      </c>
      <c r="BL105" s="14" t="str">
        <f>_xlfn.XLOOKUP(B105,'[4]cell downs 18042026 17h'!$B:$B,'[4]cell downs 18042026 17h'!$B:$B,"")</f>
        <v/>
      </c>
      <c r="BM105" s="14" t="str">
        <f>_xlfn.XLOOKUP(B105,'[5]Cells Huawei 19042026 15h'!$B:$B,'[5]Cells Huawei 19042026 15h'!$B:$B,"")</f>
        <v/>
      </c>
      <c r="BN105" s="9" t="str">
        <f>_xlfn.XLOOKUP(B105,'[6]cells down 19042026 9H40'!$B:$B,'[6]cells down 19042026 9H40'!$B:$B,"")</f>
        <v/>
      </c>
      <c r="BO105" s="9" t="s">
        <v>242</v>
      </c>
      <c r="BP105" s="9" t="s">
        <v>5537</v>
      </c>
      <c r="BQ105" s="115"/>
    </row>
    <row r="106" spans="1:69" s="9" customFormat="1" ht="30" customHeight="1" x14ac:dyDescent="0.3">
      <c r="A106" s="1" t="s">
        <v>1051</v>
      </c>
      <c r="B106" s="1" t="s">
        <v>1052</v>
      </c>
      <c r="C106" s="3" t="str">
        <f>_xlfn.XLOOKUP(B106,'[1]daily break down'!$D:$D,'[1]daily break down'!$E:$E,"")</f>
        <v>NORD-OUEST</v>
      </c>
      <c r="D106" s="1" t="s">
        <v>11</v>
      </c>
      <c r="E106" s="1" t="s">
        <v>237</v>
      </c>
      <c r="F106" s="3" t="s">
        <v>51</v>
      </c>
      <c r="G106" s="1" t="s">
        <v>1053</v>
      </c>
      <c r="H106" s="33" t="str">
        <f>_xlfn.XLOOKUP(B106,[2]CALCULATION!$B:$B,[2]CALCULATION!$H:$H,"")</f>
        <v>NOKIA</v>
      </c>
      <c r="I106" s="28">
        <v>9.2964734190981293</v>
      </c>
      <c r="J106" s="28">
        <v>9.2963652058697779</v>
      </c>
      <c r="K106" s="28">
        <v>9.2963110992556022</v>
      </c>
      <c r="L106" s="28">
        <v>9.2964193124839536</v>
      </c>
      <c r="M106" s="28">
        <v>9.2963652058697779</v>
      </c>
      <c r="N106" s="28">
        <v>9.2964734190981293</v>
      </c>
      <c r="O106" s="28">
        <v>9.2963652058697779</v>
      </c>
      <c r="P106" s="28">
        <v>9.2965275257123032</v>
      </c>
      <c r="Q106" s="28">
        <v>9.2963652058697779</v>
      </c>
      <c r="R106" s="28">
        <v>9.2964734190981293</v>
      </c>
      <c r="S106" s="94">
        <v>9.2964734190981293</v>
      </c>
      <c r="T106" s="94">
        <f>_xlfn.XLOOKUP(B106,'[3]Nur des jours'!$B:$B,'[3]Nur des jours'!$U:$U,"")</f>
        <v>9.2444204740991864</v>
      </c>
      <c r="U106" s="94">
        <v>9.2964193124839536</v>
      </c>
      <c r="V106" s="94">
        <v>9.2443134636292825</v>
      </c>
      <c r="W106" s="94">
        <v>9.2444204740991864</v>
      </c>
      <c r="X106" s="94">
        <v>9.2443669688642345</v>
      </c>
      <c r="Y106" s="94">
        <v>9.2444739793341402</v>
      </c>
      <c r="Z106" s="94">
        <v>9.2445274845690903</v>
      </c>
      <c r="AA106" s="94">
        <v>9.2445274845690903</v>
      </c>
      <c r="AB106" s="94">
        <v>9.2445274845690903</v>
      </c>
      <c r="AC106" s="94">
        <f>_xlfn.XLOOKUP(B106,'[3]Nur des jours'!$B:$B,'[3]Nur des jours'!$N:$N,"")</f>
        <v>9.2443669688642345</v>
      </c>
      <c r="AD106" s="94">
        <v>9.2443669688642345</v>
      </c>
      <c r="AE106" s="94">
        <v>32.363569056268958</v>
      </c>
      <c r="AF106" s="94">
        <v>13.770311209033324</v>
      </c>
      <c r="AG106" s="94">
        <v>0</v>
      </c>
      <c r="AH106" s="94">
        <v>9.2443669688642345</v>
      </c>
      <c r="AI106" s="49" t="s">
        <v>6659</v>
      </c>
      <c r="AJ106" s="49"/>
      <c r="AK106" s="48" t="str" cm="1">
        <f t="array" ref="AK106">IFERROR(_xlfn.IFS(
AM106="MPR ISSUE","PDH",
AM106="BSS Hardware Issue","BSS",
AM106="Sites strategiques, MLL, Pylone, etc.","ENVTECH",
AM106="AKTIVCO DEFAUT GE &amp; POWER Cabinet","AKTIVCO",
AM106="AKTIVCO Coupure ENEO &amp; Baisse de tension","AKTIVCO GRID ONLY",
AM106="Coupure ENEO &amp; Baisse de tension","IHS GRID ONLY",
AM106="Defaut GE &amp; POWER Cabinet","IHS",
AM106="Sharing","Partners",
AM106="Sites strategiques &amp; DataCenter","SST &amp; DC",
AM106="Exclu","Exclu",
AM106="SAT","SAT",
AM106="SPARE-ISSUE","SPARE-ISSUE",
AM106="Fiber CAmtel","TRANS_FO_CAMTEL",
AM106="Fiber AOF","Fiber AOF",
AM106="Projet OCM (HUAWEI)","TRAVAUX-HUAWEI",
AM106="Projet OCM (NOKIA)","TRAVAUX-NOKIA",
AM106="ACCESS-ISSUE","ACCESS-ISSUE",
AM106="Projet OCM (ZTE, NOKIA, autres projets)","TRAVAUX OCM",
AM106="No root CAuse","No root cause",
AM106="ODU HS","PDH",
AM106="IP &amp; VLAN","PDH",
AM106="Warehouse HUAWEI","SPARE-ISSUE",
AM106="SPARE-HS","SPARE-ISSUE",
AM106="Power Telco","BSS",AM106="no impacts","no impacts"
),"")</f>
        <v>ACCESS-ISSUE</v>
      </c>
      <c r="AL106" s="48" t="str" cm="1">
        <f t="array" ref="AL106">IFERROR(_xlfn.IFS(
AM106="MPR ISSUE","TX ISSUE",
AM106="BSS Hardware Issue","RAN ISSUE",
AM106="Sites strategiques, MLL, Pylone, etc.","ENVTECH",
AM106="AKTIVCO DEFAUT GE &amp; POWER Cabinet","POWER ISSUE",
AM106="AKTIVCO Coupure ENEO &amp; Baisse de tension","POWER ISSUE",
AM106="Coupure ENEO &amp; Baisse de tension","POWER ISSUE",
AM106="Defaut GE &amp; POWER Cabinet","POWER ISSUE",
AM106="Sharing","POWER ISSUE",
AM106="Sites strategiques &amp; DataCenter","POWER ISSUE",
AM106="Exclu","Exclu",
AM106="SAT","TX ISSUE",
AM106="SPARE-ISSUE","SPARE-ISSUE",
AM106="Fiber CAmtel","TX ISSUE",
AM106="Fiber AOF","TX ISSUE",
AM106="Projet OCM (HUAWEI)","TRAVAUX-HUAWEI",
AM106="Projet OCM (NOKIA)","TRAVAUX -NOKIA",
AM106="ACCESS-ISSUE","ACCESS-ISSUE",
AM106="Projet OCM (ZTE, NOKIA, autres projets)","TRAVAUX OCM",
AM106="No root CAuse","No root cause",
AM106="ODU HS","TX ISSUE",
AM106="IP &amp; VLAN","TX ISSUE",
AM106="Warehouse HUAWEI","SPARE-ISSUE",
AM106="SPARE-HS","SPARE-ISSUE",
AM106="Power Telco","RAN ISSUE",AM106="no impacts","no impacts"
),"")</f>
        <v>ACCESS-ISSUE</v>
      </c>
      <c r="AM106" s="67" t="s">
        <v>25</v>
      </c>
      <c r="AN106" s="48" t="str" cm="1">
        <f t="array" ref="AN106">IFERROR(_xlfn.IFS(
AM106="MPR ISSUE","ACTIVE",
AM106="BSS Hardware Issue","ACTIVE",
AM106="Sites strategiques, MLL, Pylone, etc.","PASSIVE",
AM106="AKTIVCO DEFAUT GE &amp; POWER Cabinet","PASSIVE",
AM106="AKTIVCO Coupure ENEO &amp; Baisse de tension","PASSIVE",
AM106="Coupure ENEO &amp; Baisse de tension","PASSIVE",
AM106="Defaut GE &amp; POWER Cabinet","PASSIVE",
AM106="Sharing","PASSIVE",
AM106="Sites strategiques &amp; DataCenter","PASSIVE",
AM106="Exclu","Exclu",
AM106="SAT","ACTIVE",
AM106="SPARE-ISSUE","SPARE-ISSUE",
AM106="Fiber CAmtel","ACTIVE",
AM106="Fiber AOF","ACTIVE",
AM106="Projet OCM (HUAWEI)","PLANNED WORKS",
AM106="Projet OCM (NOKIA)","PLANNED WORKS",
AM106="ACCESS-ISSUE","ACCESS-ISSUE",
AM106="Projet OCM (ZTE, NOKIA, autres projets)","PLANNED WORKS",
AM106="No root CAuse","No root cause",
AM106="ODU HS","ACTIVE",
AM106="IP &amp; VLAN","ACTIVE",
AM106="Warehouse HUAWEI","SPARE-ISSUE",
AM106="SPARE-HS","SPARE-ISSUE",
AM106="Power Telco","ACTIVE", AM106="no impacts","no impacts"
),"")</f>
        <v>ACCESS-ISSUE</v>
      </c>
      <c r="AO106" s="93" t="s">
        <v>5930</v>
      </c>
      <c r="AP106" s="101" t="str">
        <f t="shared" si="4"/>
        <v>NRO_085</v>
      </c>
      <c r="AR106" s="17" t="s">
        <v>5537</v>
      </c>
      <c r="AS106" s="7" t="s">
        <v>5537</v>
      </c>
      <c r="AT106" s="6"/>
      <c r="AU106" s="7"/>
      <c r="AV106" s="3" t="s">
        <v>5537</v>
      </c>
      <c r="AW106" s="18" t="s">
        <v>5537</v>
      </c>
      <c r="AX106" s="18" t="s">
        <v>5537</v>
      </c>
      <c r="AY106" s="18" t="s">
        <v>5537</v>
      </c>
      <c r="AZ106" s="18" t="s">
        <v>5537</v>
      </c>
      <c r="BA106" s="18" t="s">
        <v>5537</v>
      </c>
      <c r="BB106" s="18" t="s">
        <v>5537</v>
      </c>
      <c r="BC106" s="18" t="s">
        <v>5537</v>
      </c>
      <c r="BD106" s="18" t="s">
        <v>5537</v>
      </c>
      <c r="BE106" s="18" t="s">
        <v>5537</v>
      </c>
      <c r="BF106" s="18" t="s">
        <v>5931</v>
      </c>
      <c r="BG106" s="18" t="s">
        <v>5932</v>
      </c>
      <c r="BH106" s="18" t="s">
        <v>5933</v>
      </c>
      <c r="BI106" s="9" t="s">
        <v>5537</v>
      </c>
      <c r="BJ106" s="14"/>
      <c r="BK106" s="14" t="s">
        <v>5537</v>
      </c>
      <c r="BL106" s="14" t="str">
        <f>_xlfn.XLOOKUP(B106,'[4]cell downs 18042026 17h'!$B:$B,'[4]cell downs 18042026 17h'!$B:$B,"")</f>
        <v/>
      </c>
      <c r="BM106" s="14" t="str">
        <f>_xlfn.XLOOKUP(B106,'[5]Cells Huawei 19042026 15h'!$B:$B,'[5]Cells Huawei 19042026 15h'!$B:$B,"")</f>
        <v/>
      </c>
      <c r="BN106" s="9" t="str">
        <f>_xlfn.XLOOKUP(B106,'[6]cells down 19042026 9H40'!$B:$B,'[6]cells down 19042026 9H40'!$B:$B,"")</f>
        <v/>
      </c>
      <c r="BO106" s="9" t="s">
        <v>1052</v>
      </c>
      <c r="BP106" s="9" t="s">
        <v>12</v>
      </c>
      <c r="BQ106" s="115"/>
    </row>
    <row r="107" spans="1:69" s="9" customFormat="1" x14ac:dyDescent="0.3">
      <c r="A107" s="2" t="s">
        <v>288</v>
      </c>
      <c r="B107" s="1" t="s">
        <v>289</v>
      </c>
      <c r="C107" s="3" t="str">
        <f>_xlfn.XLOOKUP(B107,'[1]daily break down'!$D:$D,'[1]daily break down'!$E:$E,"")</f>
        <v>NORD-OUEST</v>
      </c>
      <c r="D107" s="1" t="s">
        <v>11</v>
      </c>
      <c r="E107" s="1" t="s">
        <v>96</v>
      </c>
      <c r="F107" s="3" t="s">
        <v>51</v>
      </c>
      <c r="G107" s="1" t="s">
        <v>290</v>
      </c>
      <c r="H107" s="33" t="str">
        <f>_xlfn.XLOOKUP(B107,[2]CALCULATION!$B:$B,[2]CALCULATION!$H:$H,"")</f>
        <v>NOKIA</v>
      </c>
      <c r="I107" s="28">
        <v>0.24277367257091551</v>
      </c>
      <c r="J107" s="28">
        <v>1.5338244792699267</v>
      </c>
      <c r="K107" s="28">
        <v>0.51109508474795129</v>
      </c>
      <c r="L107" s="28">
        <v>4.7844167808974243</v>
      </c>
      <c r="M107" s="28">
        <v>9.2963652058697779</v>
      </c>
      <c r="N107" s="28">
        <v>9.2964734190981293</v>
      </c>
      <c r="O107" s="28">
        <v>3.4243322694278615</v>
      </c>
      <c r="P107" s="28">
        <v>9.2965275257123032</v>
      </c>
      <c r="Q107" s="28">
        <v>9.2963652058697779</v>
      </c>
      <c r="R107" s="28">
        <v>9.2964734190981293</v>
      </c>
      <c r="S107" s="94">
        <v>9.2964734190981293</v>
      </c>
      <c r="T107" s="94">
        <f>_xlfn.XLOOKUP(B107,'[3]Nur des jours'!$B:$B,'[3]Nur des jours'!$U:$U,"")</f>
        <v>9.2444204740991864</v>
      </c>
      <c r="U107" s="94">
        <v>9.2964193124839536</v>
      </c>
      <c r="V107" s="94">
        <v>9.2443134636292825</v>
      </c>
      <c r="W107" s="94">
        <v>9.2444204740991864</v>
      </c>
      <c r="X107" s="94">
        <v>3.9081650415343301</v>
      </c>
      <c r="Y107" s="94">
        <v>1.0701046990435794E-3</v>
      </c>
      <c r="Z107" s="94">
        <v>9.2445274845690903</v>
      </c>
      <c r="AA107" s="94">
        <v>9.2445274845690903</v>
      </c>
      <c r="AB107" s="94">
        <v>9.2445274845690903</v>
      </c>
      <c r="AC107" s="94">
        <f>_xlfn.XLOOKUP(B107,'[3]Nur des jours'!$B:$B,'[3]Nur des jours'!$N:$N,"")</f>
        <v>9.2443669688642345</v>
      </c>
      <c r="AD107" s="94">
        <v>9.2443669688642345</v>
      </c>
      <c r="AE107" s="94">
        <v>32.363569056268958</v>
      </c>
      <c r="AF107" s="94">
        <v>13.770311209033324</v>
      </c>
      <c r="AG107" s="94">
        <v>0</v>
      </c>
      <c r="AH107" s="94">
        <v>9.2443669688642345</v>
      </c>
      <c r="AI107" s="49" t="s">
        <v>6659</v>
      </c>
      <c r="AJ107" s="49"/>
      <c r="AK107" s="48" t="str" cm="1">
        <f t="array" ref="AK107">IFERROR(_xlfn.IFS(
AM107="MPR ISSUE","PDH",
AM107="BSS Hardware Issue","BSS",
AM107="Sites strategiques, MLL, Pylone, etc.","ENVTECH",
AM107="AKTIVCO DEFAUT GE &amp; POWER Cabinet","AKTIVCO",
AM107="AKTIVCO Coupure ENEO &amp; Baisse de tension","AKTIVCO GRID ONLY",
AM107="Coupure ENEO &amp; Baisse de tension","IHS GRID ONLY",
AM107="Defaut GE &amp; POWER Cabinet","IHS",
AM107="Sharing","Partners",
AM107="Sites strategiques &amp; DataCenter","SST &amp; DC",
AM107="Exclu","Exclu",
AM107="SAT","SAT",
AM107="SPARE-ISSUE","SPARE-ISSUE",
AM107="Fiber CAmtel","TRANS_FO_CAMTEL",
AM107="Fiber AOF","Fiber AOF",
AM107="Projet OCM (HUAWEI)","TRAVAUX-HUAWEI",
AM107="Projet OCM (NOKIA)","TRAVAUX-NOKIA",
AM107="ACCESS-ISSUE","ACCESS-ISSUE",
AM107="Projet OCM (ZTE, NOKIA, autres projets)","TRAVAUX OCM",
AM107="No root CAuse","No root cause",
AM107="ODU HS","PDH",
AM107="IP &amp; VLAN","PDH",
AM107="Warehouse HUAWEI","SPARE-ISSUE",
AM107="SPARE-HS","SPARE-ISSUE",
AM107="Power Telco","BSS",AM107="no impacts","no impacts"
),"")</f>
        <v>BSS</v>
      </c>
      <c r="AL107" s="48" t="str" cm="1">
        <f t="array" ref="AL107">IFERROR(_xlfn.IFS(
AM107="MPR ISSUE","TX ISSUE",
AM107="BSS Hardware Issue","RAN ISSUE",
AM107="Sites strategiques, MLL, Pylone, etc.","ENVTECH",
AM107="AKTIVCO DEFAUT GE &amp; POWER Cabinet","POWER ISSUE",
AM107="AKTIVCO Coupure ENEO &amp; Baisse de tension","POWER ISSUE",
AM107="Coupure ENEO &amp; Baisse de tension","POWER ISSUE",
AM107="Defaut GE &amp; POWER Cabinet","POWER ISSUE",
AM107="Sharing","POWER ISSUE",
AM107="Sites strategiques &amp; DataCenter","POWER ISSUE",
AM107="Exclu","Exclu",
AM107="SAT","TX ISSUE",
AM107="SPARE-ISSUE","SPARE-ISSUE",
AM107="Fiber CAmtel","TX ISSUE",
AM107="Fiber AOF","TX ISSUE",
AM107="Projet OCM (HUAWEI)","TRAVAUX-HUAWEI",
AM107="Projet OCM (NOKIA)","TRAVAUX -NOKIA",
AM107="ACCESS-ISSUE","ACCESS-ISSUE",
AM107="Projet OCM (ZTE, NOKIA, autres projets)","TRAVAUX OCM",
AM107="No root CAuse","No root cause",
AM107="ODU HS","TX ISSUE",
AM107="IP &amp; VLAN","TX ISSUE",
AM107="Warehouse HUAWEI","SPARE-ISSUE",
AM107="SPARE-HS","SPARE-ISSUE",
AM107="Power Telco","RAN ISSUE",AM107="no impacts","no impacts"
),"")</f>
        <v>RAN ISSUE</v>
      </c>
      <c r="AM107" s="67" t="s">
        <v>5320</v>
      </c>
      <c r="AN107" s="48" t="str" cm="1">
        <f t="array" ref="AN107">IFERROR(_xlfn.IFS(
AM107="MPR ISSUE","ACTIVE",
AM107="BSS Hardware Issue","ACTIVE",
AM107="Sites strategiques, MLL, Pylone, etc.","PASSIVE",
AM107="AKTIVCO DEFAUT GE &amp; POWER Cabinet","PASSIVE",
AM107="AKTIVCO Coupure ENEO &amp; Baisse de tension","PASSIVE",
AM107="Coupure ENEO &amp; Baisse de tension","PASSIVE",
AM107="Defaut GE &amp; POWER Cabinet","PASSIVE",
AM107="Sharing","PASSIVE",
AM107="Sites strategiques &amp; DataCenter","PASSIVE",
AM107="Exclu","Exclu",
AM107="SAT","ACTIVE",
AM107="SPARE-ISSUE","SPARE-ISSUE",
AM107="Fiber CAmtel","ACTIVE",
AM107="Fiber AOF","ACTIVE",
AM107="Projet OCM (HUAWEI)","PLANNED WORKS",
AM107="Projet OCM (NOKIA)","PLANNED WORKS",
AM107="ACCESS-ISSUE","ACCESS-ISSUE",
AM107="Projet OCM (ZTE, NOKIA, autres projets)","PLANNED WORKS",
AM107="No root CAuse","No root cause",
AM107="ODU HS","ACTIVE",
AM107="IP &amp; VLAN","ACTIVE",
AM107="Warehouse HUAWEI","SPARE-ISSUE",
AM107="SPARE-HS","SPARE-ISSUE",
AM107="Power Telco","ACTIVE", AM107="no impacts","no impacts"
),"")</f>
        <v>ACTIVE</v>
      </c>
      <c r="AO107" s="93" t="s">
        <v>5934</v>
      </c>
      <c r="AP107" s="101" t="str">
        <f t="shared" si="4"/>
        <v>NRO_089</v>
      </c>
      <c r="AR107" s="17" t="s">
        <v>5537</v>
      </c>
      <c r="AS107" s="7" t="s">
        <v>5537</v>
      </c>
      <c r="AT107" s="6"/>
      <c r="AU107" s="7"/>
      <c r="AV107" s="3" t="s">
        <v>5537</v>
      </c>
      <c r="AW107" s="18" t="s">
        <v>5537</v>
      </c>
      <c r="AX107" s="18" t="s">
        <v>5537</v>
      </c>
      <c r="AY107" s="18" t="s">
        <v>5537</v>
      </c>
      <c r="AZ107" s="18" t="s">
        <v>5537</v>
      </c>
      <c r="BA107" s="18" t="s">
        <v>5537</v>
      </c>
      <c r="BB107" s="18" t="s">
        <v>5537</v>
      </c>
      <c r="BC107" s="18" t="s">
        <v>5935</v>
      </c>
      <c r="BD107" s="18" t="s">
        <v>5935</v>
      </c>
      <c r="BE107" s="18" t="s">
        <v>5935</v>
      </c>
      <c r="BF107" s="18" t="s">
        <v>5537</v>
      </c>
      <c r="BG107" s="18" t="s">
        <v>5537</v>
      </c>
      <c r="BH107" s="18" t="s">
        <v>5537</v>
      </c>
      <c r="BI107" s="9" t="s">
        <v>5537</v>
      </c>
      <c r="BJ107" s="14"/>
      <c r="BK107" s="14" t="s">
        <v>5537</v>
      </c>
      <c r="BL107" s="14" t="str">
        <f>_xlfn.XLOOKUP(B107,'[4]cell downs 18042026 17h'!$B:$B,'[4]cell downs 18042026 17h'!$B:$B,"")</f>
        <v>NRO_089</v>
      </c>
      <c r="BM107" s="14" t="str">
        <f>_xlfn.XLOOKUP(B107,'[5]Cells Huawei 19042026 15h'!$B:$B,'[5]Cells Huawei 19042026 15h'!$B:$B,"")</f>
        <v/>
      </c>
      <c r="BN107" s="9" t="str">
        <f>_xlfn.XLOOKUP(B107,'[6]cells down 19042026 9H40'!$B:$B,'[6]cells down 19042026 9H40'!$B:$B,"")</f>
        <v/>
      </c>
      <c r="BO107" s="9" t="s">
        <v>289</v>
      </c>
      <c r="BP107" s="9" t="s">
        <v>12</v>
      </c>
      <c r="BQ107" s="115"/>
    </row>
    <row r="108" spans="1:69" s="9" customFormat="1" x14ac:dyDescent="0.3">
      <c r="A108" s="1" t="s">
        <v>3329</v>
      </c>
      <c r="B108" s="8" t="s">
        <v>3330</v>
      </c>
      <c r="C108" s="3" t="str">
        <f>_xlfn.XLOOKUP(B108,'[1]daily break down'!$D:$D,'[1]daily break down'!$E:$E,"")</f>
        <v>EXTREME-NORD</v>
      </c>
      <c r="D108" s="1" t="s">
        <v>11</v>
      </c>
      <c r="E108" s="1" t="s">
        <v>12</v>
      </c>
      <c r="F108" s="3" t="s">
        <v>55</v>
      </c>
      <c r="G108" s="1" t="s">
        <v>1625</v>
      </c>
      <c r="H108" s="32" t="str">
        <f>_xlfn.XLOOKUP(B108,[2]CALCULATION!$B:$B,[2]CALCULATION!$H:$H,"")</f>
        <v>Huawei</v>
      </c>
      <c r="I108" s="28">
        <v>0</v>
      </c>
      <c r="J108" s="28">
        <v>0</v>
      </c>
      <c r="K108" s="28">
        <v>0</v>
      </c>
      <c r="L108" s="28">
        <v>0</v>
      </c>
      <c r="M108" s="28">
        <v>0</v>
      </c>
      <c r="N108" s="28">
        <v>0</v>
      </c>
      <c r="O108" s="28">
        <v>0</v>
      </c>
      <c r="P108" s="28">
        <v>0</v>
      </c>
      <c r="Q108" s="28">
        <v>0</v>
      </c>
      <c r="R108" s="28">
        <v>0</v>
      </c>
      <c r="S108" s="94">
        <v>0</v>
      </c>
      <c r="T108" s="94">
        <f>_xlfn.XLOOKUP(B108,'[3]Nur des jours'!$B:$B,'[3]Nur des jours'!$U:$U,"")</f>
        <v>27.735508642165538</v>
      </c>
      <c r="U108" s="94">
        <v>7.6005078003498543</v>
      </c>
      <c r="V108" s="94">
        <v>28.451497861217419</v>
      </c>
      <c r="W108" s="94">
        <v>27.735508642165538</v>
      </c>
      <c r="X108" s="94">
        <v>27.737113799214125</v>
      </c>
      <c r="Y108" s="94">
        <v>16.162415497398936</v>
      </c>
      <c r="Z108" s="94">
        <v>0</v>
      </c>
      <c r="AA108" s="94">
        <v>0</v>
      </c>
      <c r="AB108" s="94">
        <v>0</v>
      </c>
      <c r="AC108" s="94">
        <f>_xlfn.XLOOKUP(B108,'[3]Nur des jours'!$B:$B,'[3]Nur des jours'!$N:$N,"")</f>
        <v>8.6926388211155921</v>
      </c>
      <c r="AD108" s="94">
        <v>8.6926388211155921</v>
      </c>
      <c r="AE108" s="94">
        <v>12.172948415124955</v>
      </c>
      <c r="AF108" s="94">
        <v>20.715233789283637</v>
      </c>
      <c r="AG108" s="94">
        <v>0</v>
      </c>
      <c r="AH108" s="94">
        <v>8.6926388211155921</v>
      </c>
      <c r="AI108" s="49" t="s">
        <v>6659</v>
      </c>
      <c r="AJ108" s="49"/>
      <c r="AK108" s="48" t="str" cm="1">
        <f t="array" ref="AK108">IFERROR(_xlfn.IFS(
AM108="MPR ISSUE","PDH",
AM108="BSS Hardware Issue","BSS",
AM108="Sites strategiques, MLL, Pylone, etc.","ENVTECH",
AM108="AKTIVCO DEFAUT GE &amp; POWER Cabinet","AKTIVCO",
AM108="AKTIVCO Coupure ENEO &amp; Baisse de tension","AKTIVCO GRID ONLY",
AM108="Coupure ENEO &amp; Baisse de tension","IHS GRID ONLY",
AM108="Defaut GE &amp; POWER Cabinet","IHS",
AM108="Sharing","Partners",
AM108="Sites strategiques &amp; DataCenter","SST &amp; DC",
AM108="Exclu","Exclu",
AM108="SAT","SAT",
AM108="SPARE-ISSUE","SPARE-ISSUE",
AM108="Fiber CAmtel","TRANS_FO_CAMTEL",
AM108="Fiber AOF","Fiber AOF",
AM108="Projet OCM (HUAWEI)","TRAVAUX-HUAWEI",
AM108="Projet OCM (NOKIA)","TRAVAUX-NOKIA",
AM108="ACCESS-ISSUE","ACCESS-ISSUE",
AM108="Projet OCM (ZTE, NOKIA, autres projets)","TRAVAUX OCM",
AM108="No root CAuse","No root cause",
AM108="ODU HS","PDH",
AM108="IP &amp; VLAN","PDH",
AM108="Warehouse HUAWEI","SPARE-ISSUE",
AM108="SPARE-HS","SPARE-ISSUE",
AM108="Power Telco","BSS",AM108="no impacts","no impacts"
),"")</f>
        <v>No root cause</v>
      </c>
      <c r="AL108" s="48" t="str" cm="1">
        <f t="array" ref="AL108">IFERROR(_xlfn.IFS(
AM108="MPR ISSUE","TX ISSUE",
AM108="BSS Hardware Issue","RAN ISSUE",
AM108="Sites strategiques, MLL, Pylone, etc.","ENVTECH",
AM108="AKTIVCO DEFAUT GE &amp; POWER Cabinet","POWER ISSUE",
AM108="AKTIVCO Coupure ENEO &amp; Baisse de tension","POWER ISSUE",
AM108="Coupure ENEO &amp; Baisse de tension","POWER ISSUE",
AM108="Defaut GE &amp; POWER Cabinet","POWER ISSUE",
AM108="Sharing","POWER ISSUE",
AM108="Sites strategiques &amp; DataCenter","POWER ISSUE",
AM108="Exclu","Exclu",
AM108="SAT","TX ISSUE",
AM108="SPARE-ISSUE","SPARE-ISSUE",
AM108="Fiber CAmtel","TX ISSUE",
AM108="Fiber AOF","TX ISSUE",
AM108="Projet OCM (HUAWEI)","TRAVAUX-HUAWEI",
AM108="Projet OCM (NOKIA)","TRAVAUX -NOKIA",
AM108="ACCESS-ISSUE","ACCESS-ISSUE",
AM108="Projet OCM (ZTE, NOKIA, autres projets)","TRAVAUX OCM",
AM108="No root CAuse","No root cause",
AM108="ODU HS","TX ISSUE",
AM108="IP &amp; VLAN","TX ISSUE",
AM108="Warehouse HUAWEI","SPARE-ISSUE",
AM108="SPARE-HS","SPARE-ISSUE",
AM108="Power Telco","RAN ISSUE",AM108="no impacts","no impacts"
),"")</f>
        <v>No root cause</v>
      </c>
      <c r="AM108" s="67" t="s">
        <v>6538</v>
      </c>
      <c r="AN108" s="48" t="str" cm="1">
        <f t="array" ref="AN108">IFERROR(_xlfn.IFS(
AM108="MPR ISSUE","ACTIVE",
AM108="BSS Hardware Issue","ACTIVE",
AM108="Sites strategiques, MLL, Pylone, etc.","PASSIVE",
AM108="AKTIVCO DEFAUT GE &amp; POWER Cabinet","PASSIVE",
AM108="AKTIVCO Coupure ENEO &amp; Baisse de tension","PASSIVE",
AM108="Coupure ENEO &amp; Baisse de tension","PASSIVE",
AM108="Defaut GE &amp; POWER Cabinet","PASSIVE",
AM108="Sharing","PASSIVE",
AM108="Sites strategiques &amp; DataCenter","PASSIVE",
AM108="Exclu","Exclu",
AM108="SAT","ACTIVE",
AM108="SPARE-ISSUE","SPARE-ISSUE",
AM108="Fiber CAmtel","ACTIVE",
AM108="Fiber AOF","ACTIVE",
AM108="Projet OCM (HUAWEI)","PLANNED WORKS",
AM108="Projet OCM (NOKIA)","PLANNED WORKS",
AM108="ACCESS-ISSUE","ACCESS-ISSUE",
AM108="Projet OCM (ZTE, NOKIA, autres projets)","PLANNED WORKS",
AM108="No root CAuse","No root cause",
AM108="ODU HS","ACTIVE",
AM108="IP &amp; VLAN","ACTIVE",
AM108="Warehouse HUAWEI","SPARE-ISSUE",
AM108="SPARE-HS","SPARE-ISSUE",
AM108="Power Telco","ACTIVE", AM108="no impacts","no impacts"
),"")</f>
        <v>No root cause</v>
      </c>
      <c r="AO108" s="93" t="s">
        <v>5537</v>
      </c>
      <c r="AP108" s="101" t="str">
        <f t="shared" ref="AP108:AP134" si="5">B108</f>
        <v>EXN_032</v>
      </c>
      <c r="AR108" s="17" t="s">
        <v>5537</v>
      </c>
      <c r="AS108" s="7" t="s">
        <v>5537</v>
      </c>
      <c r="AT108" s="6"/>
      <c r="AU108" s="7"/>
      <c r="AV108" s="3" t="s">
        <v>5537</v>
      </c>
      <c r="AW108" s="18" t="s">
        <v>5537</v>
      </c>
      <c r="AX108" s="18" t="s">
        <v>5537</v>
      </c>
      <c r="AY108" s="18" t="s">
        <v>5537</v>
      </c>
      <c r="AZ108" s="18" t="s">
        <v>5537</v>
      </c>
      <c r="BA108" s="18" t="s">
        <v>5537</v>
      </c>
      <c r="BB108" s="18" t="s">
        <v>5537</v>
      </c>
      <c r="BC108" s="18" t="s">
        <v>5537</v>
      </c>
      <c r="BD108" s="18" t="s">
        <v>5537</v>
      </c>
      <c r="BE108" s="18" t="s">
        <v>5537</v>
      </c>
      <c r="BF108" s="18" t="s">
        <v>5537</v>
      </c>
      <c r="BG108" s="18" t="s">
        <v>5537</v>
      </c>
      <c r="BH108" s="18" t="s">
        <v>5537</v>
      </c>
      <c r="BI108" s="9" t="s">
        <v>5537</v>
      </c>
      <c r="BJ108" s="14"/>
      <c r="BK108" s="14" t="s">
        <v>5537</v>
      </c>
      <c r="BL108" s="14" t="str">
        <f>_xlfn.XLOOKUP(B108,'[4]cell downs 18042026 17h'!$B:$B,'[4]cell downs 18042026 17h'!$B:$B,"")</f>
        <v/>
      </c>
      <c r="BM108" s="14" t="str">
        <f>_xlfn.XLOOKUP(B108,'[5]Cells Huawei 19042026 15h'!$B:$B,'[5]Cells Huawei 19042026 15h'!$B:$B,"")</f>
        <v/>
      </c>
      <c r="BN108" s="9" t="str">
        <f>_xlfn.XLOOKUP(B108,'[6]cells down 19042026 9H40'!$B:$B,'[6]cells down 19042026 9H40'!$B:$B,"")</f>
        <v/>
      </c>
      <c r="BO108" s="9" t="s">
        <v>3330</v>
      </c>
      <c r="BP108" s="9" t="s">
        <v>5537</v>
      </c>
      <c r="BQ108" s="115"/>
    </row>
    <row r="109" spans="1:69" s="9" customFormat="1" x14ac:dyDescent="0.3">
      <c r="A109" s="1" t="s">
        <v>2414</v>
      </c>
      <c r="B109" s="8" t="s">
        <v>2415</v>
      </c>
      <c r="C109" s="3" t="str">
        <f>_xlfn.XLOOKUP(B109,'[1]daily break down'!$D:$D,'[1]daily break down'!$E:$E,"")</f>
        <v>NORD-OUEST</v>
      </c>
      <c r="D109" s="1" t="s">
        <v>11</v>
      </c>
      <c r="E109" s="1" t="s">
        <v>96</v>
      </c>
      <c r="F109" s="3" t="s">
        <v>51</v>
      </c>
      <c r="G109" s="1" t="s">
        <v>2046</v>
      </c>
      <c r="H109" s="33" t="str">
        <f>_xlfn.XLOOKUP(B109,[2]CALCULATION!$B:$B,[2]CALCULATION!$H:$H,"")</f>
        <v>NOKIA</v>
      </c>
      <c r="I109" s="28">
        <v>2.0848930813850308</v>
      </c>
      <c r="J109" s="28">
        <v>1.7835078317400378E-4</v>
      </c>
      <c r="K109" s="28">
        <v>1.5469258118621358</v>
      </c>
      <c r="L109" s="28">
        <v>0.15424561025053926</v>
      </c>
      <c r="M109" s="28">
        <v>8.1450019593705972E-2</v>
      </c>
      <c r="N109" s="28">
        <v>6.4295817549164273E-3</v>
      </c>
      <c r="O109" s="28">
        <v>1.9618586149147365E-4</v>
      </c>
      <c r="P109" s="28">
        <v>0.64227449967287309</v>
      </c>
      <c r="Q109" s="28">
        <v>1.3379683739833423E-4</v>
      </c>
      <c r="R109" s="28">
        <v>0.84537389785459427</v>
      </c>
      <c r="S109" s="94">
        <v>0.90757165757250935</v>
      </c>
      <c r="T109" s="94">
        <f>_xlfn.XLOOKUP(B109,'[3]Nur des jours'!$B:$B,'[3]Nur des jours'!$U:$U,"")</f>
        <v>1.9262198340791539E-3</v>
      </c>
      <c r="U109" s="94">
        <v>7.7099513543120862E-3</v>
      </c>
      <c r="V109" s="94">
        <v>1.9228889687900397</v>
      </c>
      <c r="W109" s="94">
        <v>1.9262198340790958E-3</v>
      </c>
      <c r="X109" s="94">
        <v>1.9618586149124207E-4</v>
      </c>
      <c r="Y109" s="94">
        <v>1.7835078317400378E-4</v>
      </c>
      <c r="Z109" s="94">
        <v>0.42396524198503294</v>
      </c>
      <c r="AA109" s="94">
        <v>1.7353531202826324E-2</v>
      </c>
      <c r="AB109" s="94">
        <v>1.8730269161701076E-4</v>
      </c>
      <c r="AC109" s="94">
        <f>_xlfn.XLOOKUP(B109,'[3]Nur des jours'!$B:$B,'[3]Nur des jours'!$N:$N,"")</f>
        <v>8.5006620381071425</v>
      </c>
      <c r="AD109" s="94">
        <v>8.5006620381071425</v>
      </c>
      <c r="AE109" s="94">
        <v>8.3989784540124468</v>
      </c>
      <c r="AF109" s="94">
        <v>14.540641118489278</v>
      </c>
      <c r="AG109" s="94">
        <v>4.6402317304598499</v>
      </c>
      <c r="AH109" s="94">
        <v>8.5006620381071425</v>
      </c>
      <c r="AI109" s="49" t="s">
        <v>6659</v>
      </c>
      <c r="AJ109" s="49"/>
      <c r="AK109" s="48" t="str" cm="1">
        <f t="array" ref="AK109">IFERROR(_xlfn.IFS(
AM109="MPR ISSUE","PDH",
AM109="BSS Hardware Issue","BSS",
AM109="Sites strategiques, MLL, Pylone, etc.","ENVTECH",
AM109="AKTIVCO DEFAUT GE &amp; POWER Cabinet","AKTIVCO",
AM109="AKTIVCO Coupure ENEO &amp; Baisse de tension","AKTIVCO GRID ONLY",
AM109="Coupure ENEO &amp; Baisse de tension","IHS GRID ONLY",
AM109="Defaut GE &amp; POWER Cabinet","IHS",
AM109="Sharing","Partners",
AM109="Sites strategiques &amp; DataCenter","SST &amp; DC",
AM109="Exclu","Exclu",
AM109="SAT","SAT",
AM109="SPARE-ISSUE","SPARE-ISSUE",
AM109="Fiber CAmtel","TRANS_FO_CAMTEL",
AM109="Fiber AOF","Fiber AOF",
AM109="Projet OCM (HUAWEI)","TRAVAUX-HUAWEI",
AM109="Projet OCM (NOKIA)","TRAVAUX-NOKIA",
AM109="ACCESS-ISSUE","ACCESS-ISSUE",
AM109="Projet OCM (ZTE, NOKIA, autres projets)","TRAVAUX OCM",
AM109="No root CAuse","No root cause",
AM109="ODU HS","PDH",
AM109="IP &amp; VLAN","PDH",
AM109="Warehouse HUAWEI","SPARE-ISSUE",
AM109="SPARE-HS","SPARE-ISSUE",
AM109="Power Telco","BSS",AM109="no impacts","no impacts"
),"")</f>
        <v>No root cause</v>
      </c>
      <c r="AL109" s="48" t="str" cm="1">
        <f t="array" ref="AL109">IFERROR(_xlfn.IFS(
AM109="MPR ISSUE","TX ISSUE",
AM109="BSS Hardware Issue","RAN ISSUE",
AM109="Sites strategiques, MLL, Pylone, etc.","ENVTECH",
AM109="AKTIVCO DEFAUT GE &amp; POWER Cabinet","POWER ISSUE",
AM109="AKTIVCO Coupure ENEO &amp; Baisse de tension","POWER ISSUE",
AM109="Coupure ENEO &amp; Baisse de tension","POWER ISSUE",
AM109="Defaut GE &amp; POWER Cabinet","POWER ISSUE",
AM109="Sharing","POWER ISSUE",
AM109="Sites strategiques &amp; DataCenter","POWER ISSUE",
AM109="Exclu","Exclu",
AM109="SAT","TX ISSUE",
AM109="SPARE-ISSUE","SPARE-ISSUE",
AM109="Fiber CAmtel","TX ISSUE",
AM109="Fiber AOF","TX ISSUE",
AM109="Projet OCM (HUAWEI)","TRAVAUX-HUAWEI",
AM109="Projet OCM (NOKIA)","TRAVAUX -NOKIA",
AM109="ACCESS-ISSUE","ACCESS-ISSUE",
AM109="Projet OCM (ZTE, NOKIA, autres projets)","TRAVAUX OCM",
AM109="No root CAuse","No root cause",
AM109="ODU HS","TX ISSUE",
AM109="IP &amp; VLAN","TX ISSUE",
AM109="Warehouse HUAWEI","SPARE-ISSUE",
AM109="SPARE-HS","SPARE-ISSUE",
AM109="Power Telco","RAN ISSUE",AM109="no impacts","no impacts"
),"")</f>
        <v>No root cause</v>
      </c>
      <c r="AM109" s="67" t="s">
        <v>6538</v>
      </c>
      <c r="AN109" s="48" t="str" cm="1">
        <f t="array" ref="AN109">IFERROR(_xlfn.IFS(
AM109="MPR ISSUE","ACTIVE",
AM109="BSS Hardware Issue","ACTIVE",
AM109="Sites strategiques, MLL, Pylone, etc.","PASSIVE",
AM109="AKTIVCO DEFAUT GE &amp; POWER Cabinet","PASSIVE",
AM109="AKTIVCO Coupure ENEO &amp; Baisse de tension","PASSIVE",
AM109="Coupure ENEO &amp; Baisse de tension","PASSIVE",
AM109="Defaut GE &amp; POWER Cabinet","PASSIVE",
AM109="Sharing","PASSIVE",
AM109="Sites strategiques &amp; DataCenter","PASSIVE",
AM109="Exclu","Exclu",
AM109="SAT","ACTIVE",
AM109="SPARE-ISSUE","SPARE-ISSUE",
AM109="Fiber CAmtel","ACTIVE",
AM109="Fiber AOF","ACTIVE",
AM109="Projet OCM (HUAWEI)","PLANNED WORKS",
AM109="Projet OCM (NOKIA)","PLANNED WORKS",
AM109="ACCESS-ISSUE","ACCESS-ISSUE",
AM109="Projet OCM (ZTE, NOKIA, autres projets)","PLANNED WORKS",
AM109="No root CAuse","No root cause",
AM109="ODU HS","ACTIVE",
AM109="IP &amp; VLAN","ACTIVE",
AM109="Warehouse HUAWEI","SPARE-ISSUE",
AM109="SPARE-HS","SPARE-ISSUE",
AM109="Power Telco","ACTIVE", AM109="no impacts","no impacts"
),"")</f>
        <v>No root cause</v>
      </c>
      <c r="AO109" s="93" t="s">
        <v>6661</v>
      </c>
      <c r="AP109" s="101" t="str">
        <f t="shared" si="5"/>
        <v>NRO_092</v>
      </c>
      <c r="AR109" s="17" t="s">
        <v>5537</v>
      </c>
      <c r="AS109" s="7" t="s">
        <v>5537</v>
      </c>
      <c r="AT109" s="6"/>
      <c r="AU109" s="7"/>
      <c r="AV109" s="3" t="s">
        <v>5537</v>
      </c>
      <c r="AW109" s="18" t="s">
        <v>5537</v>
      </c>
      <c r="AX109" s="18" t="s">
        <v>5537</v>
      </c>
      <c r="AY109" s="18" t="s">
        <v>5537</v>
      </c>
      <c r="AZ109" s="18" t="s">
        <v>5537</v>
      </c>
      <c r="BA109" s="18" t="s">
        <v>5537</v>
      </c>
      <c r="BB109" s="18" t="s">
        <v>5537</v>
      </c>
      <c r="BC109" s="18" t="s">
        <v>5537</v>
      </c>
      <c r="BD109" s="18" t="s">
        <v>5537</v>
      </c>
      <c r="BE109" s="18" t="s">
        <v>6194</v>
      </c>
      <c r="BF109" s="18" t="s">
        <v>5537</v>
      </c>
      <c r="BG109" s="18" t="s">
        <v>5537</v>
      </c>
      <c r="BH109" s="18" t="s">
        <v>5537</v>
      </c>
      <c r="BI109" s="9" t="s">
        <v>6195</v>
      </c>
      <c r="BJ109" s="14"/>
      <c r="BK109" s="14" t="s">
        <v>5537</v>
      </c>
      <c r="BL109" s="14" t="str">
        <f>_xlfn.XLOOKUP(B109,'[4]cell downs 18042026 17h'!$B:$B,'[4]cell downs 18042026 17h'!$B:$B,"")</f>
        <v/>
      </c>
      <c r="BM109" s="14" t="str">
        <f>_xlfn.XLOOKUP(B109,'[5]Cells Huawei 19042026 15h'!$B:$B,'[5]Cells Huawei 19042026 15h'!$B:$B,"")</f>
        <v/>
      </c>
      <c r="BN109" s="9" t="str">
        <f>_xlfn.XLOOKUP(B109,'[6]cells down 19042026 9H40'!$B:$B,'[6]cells down 19042026 9H40'!$B:$B,"")</f>
        <v/>
      </c>
      <c r="BO109" s="9" t="s">
        <v>2415</v>
      </c>
      <c r="BP109" s="9" t="s">
        <v>302</v>
      </c>
      <c r="BQ109" s="115"/>
    </row>
    <row r="110" spans="1:69" s="9" customFormat="1" x14ac:dyDescent="0.3">
      <c r="A110" s="1" t="s">
        <v>2036</v>
      </c>
      <c r="B110" s="8" t="s">
        <v>2037</v>
      </c>
      <c r="C110" s="3" t="str">
        <f>_xlfn.XLOOKUP(B110,'[1]daily break down'!$D:$D,'[1]daily break down'!$E:$E,"")</f>
        <v>Yaounde</v>
      </c>
      <c r="D110" s="1" t="s">
        <v>21</v>
      </c>
      <c r="E110" s="1" t="s">
        <v>30</v>
      </c>
      <c r="F110" s="3" t="s">
        <v>37</v>
      </c>
      <c r="G110" s="1" t="s">
        <v>38</v>
      </c>
      <c r="H110" s="34" t="str">
        <f>_xlfn.XLOOKUP(B110,[2]CALCULATION!$B:$B,[2]CALCULATION!$H:$H,"")</f>
        <v>ZTE</v>
      </c>
      <c r="I110" s="28">
        <v>3.4843679105563679</v>
      </c>
      <c r="J110" s="28">
        <v>9.195320503491395</v>
      </c>
      <c r="K110" s="28">
        <v>9.1744534618600397</v>
      </c>
      <c r="L110" s="28">
        <v>9.227762510950738</v>
      </c>
      <c r="M110" s="28">
        <v>13.025207386290678</v>
      </c>
      <c r="N110" s="28">
        <v>24.07815830700876</v>
      </c>
      <c r="O110" s="28">
        <v>0</v>
      </c>
      <c r="P110" s="28">
        <v>2.9564852625180862</v>
      </c>
      <c r="Q110" s="28">
        <v>2.8731241064625768</v>
      </c>
      <c r="R110" s="28">
        <v>3.2196775132478965</v>
      </c>
      <c r="S110" s="94">
        <v>0.76334135198454478</v>
      </c>
      <c r="T110" s="94">
        <f>_xlfn.XLOOKUP(B110,'[3]Nur des jours'!$B:$B,'[3]Nur des jours'!$U:$U,"")</f>
        <v>2.9626918697725384</v>
      </c>
      <c r="U110" s="94">
        <v>16.532974919599468</v>
      </c>
      <c r="V110" s="94">
        <v>17.700887188135827</v>
      </c>
      <c r="W110" s="94">
        <v>2.9626918697725384</v>
      </c>
      <c r="X110" s="94">
        <v>6.7759742946583232</v>
      </c>
      <c r="Y110" s="94">
        <v>4.5641035518915176</v>
      </c>
      <c r="Z110" s="94">
        <v>22.417337979014537</v>
      </c>
      <c r="AA110" s="94">
        <v>35.749219536972838</v>
      </c>
      <c r="AB110" s="94">
        <v>6.4995840859736385</v>
      </c>
      <c r="AC110" s="94">
        <f>_xlfn.XLOOKUP(B110,'[3]Nur des jours'!$B:$B,'[3]Nur des jours'!$N:$N,"")</f>
        <v>8.430088633205207</v>
      </c>
      <c r="AD110" s="94">
        <v>8.430088633205207</v>
      </c>
      <c r="AE110" s="94">
        <v>0.18659400740980542</v>
      </c>
      <c r="AF110" s="94">
        <v>0.395471437654491</v>
      </c>
      <c r="AG110" s="94">
        <v>15.85975103257622</v>
      </c>
      <c r="AH110" s="94">
        <v>8.430088633205207</v>
      </c>
      <c r="AI110" s="49" t="s">
        <v>5559</v>
      </c>
      <c r="AJ110" s="49"/>
      <c r="AK110" s="48" t="str" cm="1">
        <f t="array" ref="AK110">IFERROR(_xlfn.IFS(
AM110="MPR ISSUE","PDH",
AM110="BSS Hardware Issue","BSS",
AM110="Sites strategiques, MLL, Pylone, etc.","ENVTECH",
AM110="AKTIVCO DEFAUT GE &amp; POWER Cabinet","AKTIVCO",
AM110="AKTIVCO Coupure ENEO &amp; Baisse de tension","AKTIVCO GRID ONLY",
AM110="Coupure ENEO &amp; Baisse de tension","IHS GRID ONLY",
AM110="Defaut GE &amp; POWER Cabinet","IHS",
AM110="Sharing","Partners",
AM110="Sites strategiques &amp; DataCenter","SST &amp; DC",
AM110="Exclu","Exclu",
AM110="SAT","SAT",
AM110="SPARE-ISSUE","SPARE-ISSUE",
AM110="Fiber CAmtel","TRANS_FO_CAMTEL",
AM110="Fiber AOF","Fiber AOF",
AM110="Projet OCM (HUAWEI)","TRAVAUX-HUAWEI",
AM110="Projet OCM (NOKIA)","TRAVAUX-NOKIA",
AM110="ACCESS-ISSUE","ACCESS-ISSUE",
AM110="Projet OCM (ZTE, NOKIA, autres projets)","TRAVAUX OCM",
AM110="No root CAuse","No root cause",
AM110="ODU HS","PDH",
AM110="IP &amp; VLAN","PDH",
AM110="Warehouse HUAWEI","SPARE-ISSUE",
AM110="SPARE-HS","SPARE-ISSUE",
AM110="Power Telco","BSS",AM110="no impacts","no impacts"
),"")</f>
        <v>No root cause</v>
      </c>
      <c r="AL110" s="48" t="str" cm="1">
        <f t="array" ref="AL110">IFERROR(_xlfn.IFS(
AM110="MPR ISSUE","TX ISSUE",
AM110="BSS Hardware Issue","RAN ISSUE",
AM110="Sites strategiques, MLL, Pylone, etc.","ENVTECH",
AM110="AKTIVCO DEFAUT GE &amp; POWER Cabinet","POWER ISSUE",
AM110="AKTIVCO Coupure ENEO &amp; Baisse de tension","POWER ISSUE",
AM110="Coupure ENEO &amp; Baisse de tension","POWER ISSUE",
AM110="Defaut GE &amp; POWER Cabinet","POWER ISSUE",
AM110="Sharing","POWER ISSUE",
AM110="Sites strategiques &amp; DataCenter","POWER ISSUE",
AM110="Exclu","Exclu",
AM110="SAT","TX ISSUE",
AM110="SPARE-ISSUE","SPARE-ISSUE",
AM110="Fiber CAmtel","TX ISSUE",
AM110="Fiber AOF","TX ISSUE",
AM110="Projet OCM (HUAWEI)","TRAVAUX-HUAWEI",
AM110="Projet OCM (NOKIA)","TRAVAUX -NOKIA",
AM110="ACCESS-ISSUE","ACCESS-ISSUE",
AM110="Projet OCM (ZTE, NOKIA, autres projets)","TRAVAUX OCM",
AM110="No root CAuse","No root cause",
AM110="ODU HS","TX ISSUE",
AM110="IP &amp; VLAN","TX ISSUE",
AM110="Warehouse HUAWEI","SPARE-ISSUE",
AM110="SPARE-HS","SPARE-ISSUE",
AM110="Power Telco","RAN ISSUE",AM110="no impacts","no impacts"
),"")</f>
        <v>No root cause</v>
      </c>
      <c r="AM110" s="67" t="s">
        <v>6538</v>
      </c>
      <c r="AN110" s="48" t="str" cm="1">
        <f t="array" ref="AN110">IFERROR(_xlfn.IFS(
AM110="MPR ISSUE","ACTIVE",
AM110="BSS Hardware Issue","ACTIVE",
AM110="Sites strategiques, MLL, Pylone, etc.","PASSIVE",
AM110="AKTIVCO DEFAUT GE &amp; POWER Cabinet","PASSIVE",
AM110="AKTIVCO Coupure ENEO &amp; Baisse de tension","PASSIVE",
AM110="Coupure ENEO &amp; Baisse de tension","PASSIVE",
AM110="Defaut GE &amp; POWER Cabinet","PASSIVE",
AM110="Sharing","PASSIVE",
AM110="Sites strategiques &amp; DataCenter","PASSIVE",
AM110="Exclu","Exclu",
AM110="SAT","ACTIVE",
AM110="SPARE-ISSUE","SPARE-ISSUE",
AM110="Fiber CAmtel","ACTIVE",
AM110="Fiber AOF","ACTIVE",
AM110="Projet OCM (HUAWEI)","PLANNED WORKS",
AM110="Projet OCM (NOKIA)","PLANNED WORKS",
AM110="ACCESS-ISSUE","ACCESS-ISSUE",
AM110="Projet OCM (ZTE, NOKIA, autres projets)","PLANNED WORKS",
AM110="No root CAuse","No root cause",
AM110="ODU HS","ACTIVE",
AM110="IP &amp; VLAN","ACTIVE",
AM110="Warehouse HUAWEI","SPARE-ISSUE",
AM110="SPARE-HS","SPARE-ISSUE",
AM110="Power Telco","ACTIVE", AM110="no impacts","no impacts"
),"")</f>
        <v>No root cause</v>
      </c>
      <c r="AO110" s="93" t="s">
        <v>5867</v>
      </c>
      <c r="AP110" s="101" t="str">
        <f t="shared" si="5"/>
        <v>CTR_566</v>
      </c>
      <c r="AR110" s="17" t="s">
        <v>5537</v>
      </c>
      <c r="AS110" s="7" t="s">
        <v>6603</v>
      </c>
      <c r="AT110" s="6"/>
      <c r="AU110" s="7"/>
      <c r="AV110" s="3" t="s">
        <v>5537</v>
      </c>
      <c r="AW110" s="18" t="s">
        <v>5537</v>
      </c>
      <c r="AX110" s="18" t="s">
        <v>5537</v>
      </c>
      <c r="AY110" s="18" t="s">
        <v>5537</v>
      </c>
      <c r="AZ110" s="18" t="s">
        <v>5868</v>
      </c>
      <c r="BA110" s="18" t="s">
        <v>5869</v>
      </c>
      <c r="BB110" s="18" t="s">
        <v>5537</v>
      </c>
      <c r="BC110" s="18" t="s">
        <v>5537</v>
      </c>
      <c r="BD110" s="18" t="s">
        <v>5537</v>
      </c>
      <c r="BE110" s="18" t="s">
        <v>5537</v>
      </c>
      <c r="BF110" s="18" t="s">
        <v>5537</v>
      </c>
      <c r="BG110" s="18" t="s">
        <v>5537</v>
      </c>
      <c r="BH110" s="18" t="s">
        <v>5537</v>
      </c>
      <c r="BI110" s="9" t="s">
        <v>5537</v>
      </c>
      <c r="BJ110" s="14"/>
      <c r="BK110" s="14" t="s">
        <v>5537</v>
      </c>
      <c r="BL110" s="14" t="str">
        <f>_xlfn.XLOOKUP(B110,'[4]cell downs 18042026 17h'!$B:$B,'[4]cell downs 18042026 17h'!$B:$B,"")</f>
        <v/>
      </c>
      <c r="BM110" s="14" t="str">
        <f>_xlfn.XLOOKUP(B110,'[5]Cells Huawei 19042026 15h'!$B:$B,'[5]Cells Huawei 19042026 15h'!$B:$B,"")</f>
        <v/>
      </c>
      <c r="BN110" s="9" t="str">
        <f>_xlfn.XLOOKUP(B110,'[6]cells down 19042026 9H40'!$B:$B,'[6]cells down 19042026 9H40'!$B:$B,"")</f>
        <v/>
      </c>
      <c r="BO110" s="9" t="s">
        <v>5537</v>
      </c>
      <c r="BP110" s="9" t="s">
        <v>302</v>
      </c>
      <c r="BQ110" s="115"/>
    </row>
    <row r="111" spans="1:69" s="9" customFormat="1" ht="46.05" customHeight="1" x14ac:dyDescent="0.3">
      <c r="A111" s="1" t="s">
        <v>2046</v>
      </c>
      <c r="B111" s="1" t="s">
        <v>2047</v>
      </c>
      <c r="C111" s="3" t="str">
        <f>_xlfn.XLOOKUP(B111,'[1]daily break down'!$D:$D,'[1]daily break down'!$E:$E,"")</f>
        <v>NORD-OUEST</v>
      </c>
      <c r="D111" s="1" t="s">
        <v>11</v>
      </c>
      <c r="E111" s="1" t="s">
        <v>12</v>
      </c>
      <c r="F111" s="3" t="s">
        <v>51</v>
      </c>
      <c r="G111" s="1" t="s">
        <v>2046</v>
      </c>
      <c r="H111" s="33" t="str">
        <f>_xlfn.XLOOKUP(B111,[2]CALCULATION!$B:$B,[2]CALCULATION!$H:$H,"")</f>
        <v>NOKIA</v>
      </c>
      <c r="I111" s="28">
        <v>7.6193945356098887</v>
      </c>
      <c r="J111" s="28">
        <v>2.487083836282542</v>
      </c>
      <c r="K111" s="28">
        <v>3.0838455567826091</v>
      </c>
      <c r="L111" s="28">
        <v>3.4806334331606963</v>
      </c>
      <c r="M111" s="28">
        <v>4.7175982730377894</v>
      </c>
      <c r="N111" s="28">
        <v>4.8050233552615955</v>
      </c>
      <c r="O111" s="28">
        <v>2.4969109644370954E-4</v>
      </c>
      <c r="P111" s="28">
        <v>2.7204000744305635E-4</v>
      </c>
      <c r="Q111" s="28">
        <v>2.8536125307833079E-4</v>
      </c>
      <c r="R111" s="28">
        <v>0.79751920651254238</v>
      </c>
      <c r="S111" s="94">
        <v>0.90024481611658191</v>
      </c>
      <c r="T111" s="94">
        <f>_xlfn.XLOOKUP(B111,'[3]Nur des jours'!$B:$B,'[3]Nur des jours'!$U:$U,"")</f>
        <v>13.424213758407458</v>
      </c>
      <c r="U111" s="94">
        <v>18.684958431911163</v>
      </c>
      <c r="V111" s="94">
        <v>10.761561411168469</v>
      </c>
      <c r="W111" s="94">
        <v>7.6194308184446111</v>
      </c>
      <c r="X111" s="94">
        <v>2.8448937882794834</v>
      </c>
      <c r="Y111" s="94">
        <v>2.4969109644359369E-4</v>
      </c>
      <c r="Z111" s="94">
        <v>3.6641380314366909</v>
      </c>
      <c r="AA111" s="94">
        <v>0.85353520062834964</v>
      </c>
      <c r="AB111" s="94">
        <v>2.1853023120391708E-4</v>
      </c>
      <c r="AC111" s="94">
        <f>_xlfn.XLOOKUP(B111,'[3]Nur des jours'!$B:$B,'[3]Nur des jours'!$N:$N,"")</f>
        <v>8.1647292120766934</v>
      </c>
      <c r="AD111" s="94">
        <v>8.1647292120766934</v>
      </c>
      <c r="AE111" s="94">
        <v>8.1767892042252672</v>
      </c>
      <c r="AF111" s="94">
        <v>13.92968981098973</v>
      </c>
      <c r="AG111" s="94">
        <v>4.4501972235665503</v>
      </c>
      <c r="AH111" s="94">
        <v>8.1647292120766934</v>
      </c>
      <c r="AI111" s="49" t="s">
        <v>6659</v>
      </c>
      <c r="AJ111" s="49"/>
      <c r="AK111" s="48" t="str" cm="1">
        <f t="array" ref="AK111">IFERROR(_xlfn.IFS(
AM111="MPR ISSUE","PDH",
AM111="BSS Hardware Issue","BSS",
AM111="Sites strategiques, MLL, Pylone, etc.","ENVTECH",
AM111="AKTIVCO DEFAUT GE &amp; POWER Cabinet","AKTIVCO",
AM111="AKTIVCO Coupure ENEO &amp; Baisse de tension","AKTIVCO GRID ONLY",
AM111="Coupure ENEO &amp; Baisse de tension","IHS GRID ONLY",
AM111="Defaut GE &amp; POWER Cabinet","IHS",
AM111="Sharing","Partners",
AM111="Sites strategiques &amp; DataCenter","SST &amp; DC",
AM111="Exclu","Exclu",
AM111="SAT","SAT",
AM111="SPARE-ISSUE","SPARE-ISSUE",
AM111="Fiber CAmtel","TRANS_FO_CAMTEL",
AM111="Fiber AOF","Fiber AOF",
AM111="Projet OCM (HUAWEI)","TRAVAUX-HUAWEI",
AM111="Projet OCM (NOKIA)","TRAVAUX-NOKIA",
AM111="ACCESS-ISSUE","ACCESS-ISSUE",
AM111="Projet OCM (ZTE, NOKIA, autres projets)","TRAVAUX OCM",
AM111="No root CAuse","No root cause",
AM111="ODU HS","PDH",
AM111="IP &amp; VLAN","PDH",
AM111="Warehouse HUAWEI","SPARE-ISSUE",
AM111="SPARE-HS","SPARE-ISSUE",
AM111="Power Telco","BSS",AM111="no impacts","no impacts"
),"")</f>
        <v>IHS</v>
      </c>
      <c r="AL111" s="48" t="str" cm="1">
        <f t="array" ref="AL111">IFERROR(_xlfn.IFS(
AM111="MPR ISSUE","TX ISSUE",
AM111="BSS Hardware Issue","RAN ISSUE",
AM111="Sites strategiques, MLL, Pylone, etc.","ENVTECH",
AM111="AKTIVCO DEFAUT GE &amp; POWER Cabinet","POWER ISSUE",
AM111="AKTIVCO Coupure ENEO &amp; Baisse de tension","POWER ISSUE",
AM111="Coupure ENEO &amp; Baisse de tension","POWER ISSUE",
AM111="Defaut GE &amp; POWER Cabinet","POWER ISSUE",
AM111="Sharing","POWER ISSUE",
AM111="Sites strategiques &amp; DataCenter","POWER ISSUE",
AM111="Exclu","Exclu",
AM111="SAT","TX ISSUE",
AM111="SPARE-ISSUE","SPARE-ISSUE",
AM111="Fiber CAmtel","TX ISSUE",
AM111="Fiber AOF","TX ISSUE",
AM111="Projet OCM (HUAWEI)","TRAVAUX-HUAWEI",
AM111="Projet OCM (NOKIA)","TRAVAUX -NOKIA",
AM111="ACCESS-ISSUE","ACCESS-ISSUE",
AM111="Projet OCM (ZTE, NOKIA, autres projets)","TRAVAUX OCM",
AM111="No root CAuse","No root cause",
AM111="ODU HS","TX ISSUE",
AM111="IP &amp; VLAN","TX ISSUE",
AM111="Warehouse HUAWEI","SPARE-ISSUE",
AM111="SPARE-HS","SPARE-ISSUE",
AM111="Power Telco","RAN ISSUE",AM111="no impacts","no impacts"
),"")</f>
        <v>POWER ISSUE</v>
      </c>
      <c r="AM111" s="67" t="s">
        <v>5330</v>
      </c>
      <c r="AN111" s="48" t="str" cm="1">
        <f t="array" ref="AN111">IFERROR(_xlfn.IFS(
AM111="MPR ISSUE","ACTIVE",
AM111="BSS Hardware Issue","ACTIVE",
AM111="Sites strategiques, MLL, Pylone, etc.","PASSIVE",
AM111="AKTIVCO DEFAUT GE &amp; POWER Cabinet","PASSIVE",
AM111="AKTIVCO Coupure ENEO &amp; Baisse de tension","PASSIVE",
AM111="Coupure ENEO &amp; Baisse de tension","PASSIVE",
AM111="Defaut GE &amp; POWER Cabinet","PASSIVE",
AM111="Sharing","PASSIVE",
AM111="Sites strategiques &amp; DataCenter","PASSIVE",
AM111="Exclu","Exclu",
AM111="SAT","ACTIVE",
AM111="SPARE-ISSUE","SPARE-ISSUE",
AM111="Fiber CAmtel","ACTIVE",
AM111="Fiber AOF","ACTIVE",
AM111="Projet OCM (HUAWEI)","PLANNED WORKS",
AM111="Projet OCM (NOKIA)","PLANNED WORKS",
AM111="ACCESS-ISSUE","ACCESS-ISSUE",
AM111="Projet OCM (ZTE, NOKIA, autres projets)","PLANNED WORKS",
AM111="No root CAuse","No root cause",
AM111="ODU HS","ACTIVE",
AM111="IP &amp; VLAN","ACTIVE",
AM111="Warehouse HUAWEI","SPARE-ISSUE",
AM111="SPARE-HS","SPARE-ISSUE",
AM111="Power Telco","ACTIVE", AM111="no impacts","no impacts"
),"")</f>
        <v>PASSIVE</v>
      </c>
      <c r="AO111" s="93" t="s">
        <v>5951</v>
      </c>
      <c r="AP111" s="101" t="str">
        <f t="shared" si="5"/>
        <v>NRO_015</v>
      </c>
      <c r="AR111" s="17" t="s">
        <v>5537</v>
      </c>
      <c r="AS111" s="7" t="s">
        <v>5537</v>
      </c>
      <c r="AT111" s="6"/>
      <c r="AU111" s="7"/>
      <c r="AV111" s="3" t="s">
        <v>5951</v>
      </c>
      <c r="AW111" s="18" t="s">
        <v>5537</v>
      </c>
      <c r="AX111" s="18" t="s">
        <v>5537</v>
      </c>
      <c r="AY111" s="18" t="s">
        <v>5537</v>
      </c>
      <c r="AZ111" s="18" t="s">
        <v>5537</v>
      </c>
      <c r="BA111" s="18" t="s">
        <v>5537</v>
      </c>
      <c r="BB111" s="18" t="s">
        <v>5537</v>
      </c>
      <c r="BC111" s="18" t="s">
        <v>5537</v>
      </c>
      <c r="BD111" s="18" t="s">
        <v>5537</v>
      </c>
      <c r="BE111" s="18" t="s">
        <v>5537</v>
      </c>
      <c r="BF111" s="18" t="s">
        <v>5537</v>
      </c>
      <c r="BG111" s="18" t="s">
        <v>5537</v>
      </c>
      <c r="BH111" s="18" t="s">
        <v>5537</v>
      </c>
      <c r="BI111" s="9" t="s">
        <v>5537</v>
      </c>
      <c r="BJ111" s="14"/>
      <c r="BK111" s="14" t="s">
        <v>5537</v>
      </c>
      <c r="BL111" s="14" t="str">
        <f>_xlfn.XLOOKUP(B111,'[4]cell downs 18042026 17h'!$B:$B,'[4]cell downs 18042026 17h'!$B:$B,"")</f>
        <v/>
      </c>
      <c r="BM111" s="14" t="str">
        <f>_xlfn.XLOOKUP(B111,'[5]Cells Huawei 19042026 15h'!$B:$B,'[5]Cells Huawei 19042026 15h'!$B:$B,"")</f>
        <v/>
      </c>
      <c r="BN111" s="9" t="str">
        <f>_xlfn.XLOOKUP(B111,'[6]cells down 19042026 9H40'!$B:$B,'[6]cells down 19042026 9H40'!$B:$B,"")</f>
        <v/>
      </c>
      <c r="BO111" s="9" t="s">
        <v>2047</v>
      </c>
      <c r="BP111" s="9" t="s">
        <v>12</v>
      </c>
      <c r="BQ111" s="115"/>
    </row>
    <row r="112" spans="1:69" s="9" customFormat="1" ht="32.549999999999997" customHeight="1" x14ac:dyDescent="0.3">
      <c r="A112" s="1" t="s">
        <v>1295</v>
      </c>
      <c r="B112" s="8" t="s">
        <v>1296</v>
      </c>
      <c r="C112" s="3" t="str">
        <f>_xlfn.XLOOKUP(B112,'[1]daily break down'!$D:$D,'[1]daily break down'!$E:$E,"")</f>
        <v>OUEST</v>
      </c>
      <c r="D112" s="1" t="s">
        <v>11</v>
      </c>
      <c r="E112" s="1" t="s">
        <v>12</v>
      </c>
      <c r="F112" s="3" t="s">
        <v>102</v>
      </c>
      <c r="G112" s="1" t="s">
        <v>1297</v>
      </c>
      <c r="H112" s="33" t="str">
        <f>_xlfn.XLOOKUP(B112,[2]CALCULATION!$B:$B,[2]CALCULATION!$H:$H,"")</f>
        <v>NOKIA</v>
      </c>
      <c r="I112" s="28">
        <v>1.6394795455009348</v>
      </c>
      <c r="J112" s="28">
        <v>0.12598798774794534</v>
      </c>
      <c r="K112" s="28">
        <v>0</v>
      </c>
      <c r="L112" s="28">
        <v>0</v>
      </c>
      <c r="M112" s="28">
        <v>2.7890890164350181E-2</v>
      </c>
      <c r="N112" s="28">
        <v>0</v>
      </c>
      <c r="O112" s="28">
        <v>0.68311556727619316</v>
      </c>
      <c r="P112" s="28">
        <v>1.5568981622682991</v>
      </c>
      <c r="Q112" s="28">
        <v>0.88911484780960071</v>
      </c>
      <c r="R112" s="28">
        <v>0</v>
      </c>
      <c r="S112" s="94">
        <v>0.3020205201882043</v>
      </c>
      <c r="T112" s="94">
        <f>_xlfn.XLOOKUP(B112,'[3]Nur des jours'!$B:$B,'[3]Nur des jours'!$U:$U,"")</f>
        <v>0</v>
      </c>
      <c r="U112" s="94">
        <v>9.083876953993901E-2</v>
      </c>
      <c r="V112" s="94">
        <v>6.401009608113381E-2</v>
      </c>
      <c r="W112" s="94">
        <v>0</v>
      </c>
      <c r="X112" s="94">
        <v>9.363416116632774E-3</v>
      </c>
      <c r="Y112" s="94">
        <v>2.2900240559536419E-2</v>
      </c>
      <c r="Z112" s="94">
        <v>0</v>
      </c>
      <c r="AA112" s="94">
        <v>0</v>
      </c>
      <c r="AB112" s="94">
        <v>0.11847842526246122</v>
      </c>
      <c r="AC112" s="94">
        <f>_xlfn.XLOOKUP(B112,'[3]Nur des jours'!$B:$B,'[3]Nur des jours'!$N:$N,"")</f>
        <v>8.0317243239078522</v>
      </c>
      <c r="AD112" s="94">
        <v>8.0317243239078522</v>
      </c>
      <c r="AE112" s="94">
        <v>27.868951556498772</v>
      </c>
      <c r="AF112" s="94">
        <v>12.070007157161752</v>
      </c>
      <c r="AG112" s="94">
        <v>0</v>
      </c>
      <c r="AH112" s="94">
        <v>8.0317243239078522</v>
      </c>
      <c r="AI112" s="49" t="s">
        <v>5559</v>
      </c>
      <c r="AJ112" s="49"/>
      <c r="AK112" s="48" t="str" cm="1">
        <f t="array" ref="AK112">IFERROR(_xlfn.IFS(
AM112="MPR ISSUE","PDH",
AM112="BSS Hardware Issue","BSS",
AM112="Sites strategiques, MLL, Pylone, etc.","ENVTECH",
AM112="AKTIVCO DEFAUT GE &amp; POWER Cabinet","AKTIVCO",
AM112="AKTIVCO Coupure ENEO &amp; Baisse de tension","AKTIVCO GRID ONLY",
AM112="Coupure ENEO &amp; Baisse de tension","IHS GRID ONLY",
AM112="Defaut GE &amp; POWER Cabinet","IHS",
AM112="Sharing","Partners",
AM112="Sites strategiques &amp; DataCenter","SST &amp; DC",
AM112="Exclu","Exclu",
AM112="SAT","SAT",
AM112="SPARE-ISSUE","SPARE-ISSUE",
AM112="Fiber CAmtel","TRANS_FO_CAMTEL",
AM112="Fiber AOF","Fiber AOF",
AM112="Projet OCM (HUAWEI)","TRAVAUX-HUAWEI",
AM112="Projet OCM (NOKIA)","TRAVAUX-NOKIA",
AM112="ACCESS-ISSUE","ACCESS-ISSUE",
AM112="Projet OCM (ZTE, NOKIA, autres projets)","TRAVAUX OCM",
AM112="No root CAuse","No root cause",
AM112="ODU HS","PDH",
AM112="IP &amp; VLAN","PDH",
AM112="Warehouse HUAWEI","SPARE-ISSUE",
AM112="SPARE-HS","SPARE-ISSUE",
AM112="Power Telco","BSS",AM112="no impacts","no impacts"
),"")</f>
        <v>IHS</v>
      </c>
      <c r="AL112" s="48" t="str" cm="1">
        <f t="array" ref="AL112">IFERROR(_xlfn.IFS(
AM112="MPR ISSUE","TX ISSUE",
AM112="BSS Hardware Issue","RAN ISSUE",
AM112="Sites strategiques, MLL, Pylone, etc.","ENVTECH",
AM112="AKTIVCO DEFAUT GE &amp; POWER Cabinet","POWER ISSUE",
AM112="AKTIVCO Coupure ENEO &amp; Baisse de tension","POWER ISSUE",
AM112="Coupure ENEO &amp; Baisse de tension","POWER ISSUE",
AM112="Defaut GE &amp; POWER Cabinet","POWER ISSUE",
AM112="Sharing","POWER ISSUE",
AM112="Sites strategiques &amp; DataCenter","POWER ISSUE",
AM112="Exclu","Exclu",
AM112="SAT","TX ISSUE",
AM112="SPARE-ISSUE","SPARE-ISSUE",
AM112="Fiber CAmtel","TX ISSUE",
AM112="Fiber AOF","TX ISSUE",
AM112="Projet OCM (HUAWEI)","TRAVAUX-HUAWEI",
AM112="Projet OCM (NOKIA)","TRAVAUX -NOKIA",
AM112="ACCESS-ISSUE","ACCESS-ISSUE",
AM112="Projet OCM (ZTE, NOKIA, autres projets)","TRAVAUX OCM",
AM112="No root CAuse","No root cause",
AM112="ODU HS","TX ISSUE",
AM112="IP &amp; VLAN","TX ISSUE",
AM112="Warehouse HUAWEI","SPARE-ISSUE",
AM112="SPARE-HS","SPARE-ISSUE",
AM112="Power Telco","RAN ISSUE",AM112="no impacts","no impacts"
),"")</f>
        <v>POWER ISSUE</v>
      </c>
      <c r="AM112" s="67" t="s">
        <v>5330</v>
      </c>
      <c r="AN112" s="48" t="str" cm="1">
        <f t="array" ref="AN112">IFERROR(_xlfn.IFS(
AM112="MPR ISSUE","ACTIVE",
AM112="BSS Hardware Issue","ACTIVE",
AM112="Sites strategiques, MLL, Pylone, etc.","PASSIVE",
AM112="AKTIVCO DEFAUT GE &amp; POWER Cabinet","PASSIVE",
AM112="AKTIVCO Coupure ENEO &amp; Baisse de tension","PASSIVE",
AM112="Coupure ENEO &amp; Baisse de tension","PASSIVE",
AM112="Defaut GE &amp; POWER Cabinet","PASSIVE",
AM112="Sharing","PASSIVE",
AM112="Sites strategiques &amp; DataCenter","PASSIVE",
AM112="Exclu","Exclu",
AM112="SAT","ACTIVE",
AM112="SPARE-ISSUE","SPARE-ISSUE",
AM112="Fiber CAmtel","ACTIVE",
AM112="Fiber AOF","ACTIVE",
AM112="Projet OCM (HUAWEI)","PLANNED WORKS",
AM112="Projet OCM (NOKIA)","PLANNED WORKS",
AM112="ACCESS-ISSUE","ACCESS-ISSUE",
AM112="Projet OCM (ZTE, NOKIA, autres projets)","PLANNED WORKS",
AM112="No root CAuse","No root cause",
AM112="ODU HS","ACTIVE",
AM112="IP &amp; VLAN","ACTIVE",
AM112="Warehouse HUAWEI","SPARE-ISSUE",
AM112="SPARE-HS","SPARE-ISSUE",
AM112="Power Telco","ACTIVE", AM112="no impacts","no impacts"
),"")</f>
        <v>PASSIVE</v>
      </c>
      <c r="AO112" s="93" t="s">
        <v>6034</v>
      </c>
      <c r="AP112" s="101" t="str">
        <f t="shared" si="5"/>
        <v>OST_160</v>
      </c>
      <c r="AR112" s="17" t="s">
        <v>5537</v>
      </c>
      <c r="AS112" s="7" t="s">
        <v>6637</v>
      </c>
      <c r="AT112" s="6"/>
      <c r="AU112" s="7"/>
      <c r="AV112" s="3" t="s">
        <v>5537</v>
      </c>
      <c r="AW112" s="18" t="s">
        <v>5537</v>
      </c>
      <c r="AX112" s="18" t="s">
        <v>5537</v>
      </c>
      <c r="AY112" s="18" t="s">
        <v>5537</v>
      </c>
      <c r="AZ112" s="18" t="s">
        <v>5537</v>
      </c>
      <c r="BA112" s="18" t="s">
        <v>5537</v>
      </c>
      <c r="BB112" s="18" t="s">
        <v>5537</v>
      </c>
      <c r="BC112" s="18" t="s">
        <v>5537</v>
      </c>
      <c r="BD112" s="18" t="s">
        <v>5537</v>
      </c>
      <c r="BE112" s="18" t="s">
        <v>5537</v>
      </c>
      <c r="BF112" s="18" t="s">
        <v>5824</v>
      </c>
      <c r="BG112" s="18" t="s">
        <v>5537</v>
      </c>
      <c r="BH112" s="18" t="s">
        <v>6035</v>
      </c>
      <c r="BI112" s="9" t="s">
        <v>6036</v>
      </c>
      <c r="BJ112" s="14"/>
      <c r="BK112" s="14" t="s">
        <v>5537</v>
      </c>
      <c r="BL112" s="14" t="str">
        <f>_xlfn.XLOOKUP(B112,'[4]cell downs 18042026 17h'!$B:$B,'[4]cell downs 18042026 17h'!$B:$B,"")</f>
        <v>OST_160</v>
      </c>
      <c r="BM112" s="14" t="str">
        <f>_xlfn.XLOOKUP(B112,'[5]Cells Huawei 19042026 15h'!$B:$B,'[5]Cells Huawei 19042026 15h'!$B:$B,"")</f>
        <v/>
      </c>
      <c r="BN112" s="9" t="str">
        <f>_xlfn.XLOOKUP(B112,'[6]cells down 19042026 9H40'!$B:$B,'[6]cells down 19042026 9H40'!$B:$B,"")</f>
        <v/>
      </c>
      <c r="BO112" s="9" t="s">
        <v>1296</v>
      </c>
      <c r="BP112" s="9" t="s">
        <v>12</v>
      </c>
      <c r="BQ112" s="115"/>
    </row>
    <row r="113" spans="1:69" s="9" customFormat="1" ht="26.55" customHeight="1" x14ac:dyDescent="0.3">
      <c r="A113" s="1" t="s">
        <v>5048</v>
      </c>
      <c r="B113" s="8" t="s">
        <v>5049</v>
      </c>
      <c r="C113" s="3" t="str">
        <f>_xlfn.XLOOKUP(B113,'[1]daily break down'!$D:$D,'[1]daily break down'!$E:$E,"")</f>
        <v>Yaounde</v>
      </c>
      <c r="D113" s="1" t="s">
        <v>21</v>
      </c>
      <c r="E113" s="1" t="s">
        <v>36</v>
      </c>
      <c r="F113" s="3" t="s">
        <v>37</v>
      </c>
      <c r="G113" s="1" t="s">
        <v>38</v>
      </c>
      <c r="H113" s="33" t="str">
        <f>_xlfn.XLOOKUP(B113,[2]CALCULATION!$B:$B,[2]CALCULATION!$H:$H,"")</f>
        <v>NOKIA</v>
      </c>
      <c r="I113" s="28">
        <v>0</v>
      </c>
      <c r="J113" s="28">
        <v>0</v>
      </c>
      <c r="K113" s="28">
        <v>0</v>
      </c>
      <c r="L113" s="28">
        <v>0</v>
      </c>
      <c r="M113" s="28">
        <v>5.6483860251546583</v>
      </c>
      <c r="N113" s="28">
        <v>3.0819728735592831</v>
      </c>
      <c r="O113" s="28">
        <v>3.0819907086375999</v>
      </c>
      <c r="P113" s="28">
        <v>3.0819907086375999</v>
      </c>
      <c r="Q113" s="28">
        <v>3.0819907086375999</v>
      </c>
      <c r="R113" s="28">
        <v>4.361809019620118</v>
      </c>
      <c r="S113" s="94">
        <v>3.0820620489508697</v>
      </c>
      <c r="T113" s="94">
        <f>_xlfn.XLOOKUP(B113,'[3]Nur des jours'!$B:$B,'[3]Nur des jours'!$U:$U,"")</f>
        <v>11.21894966234774</v>
      </c>
      <c r="U113" s="94">
        <v>17.736089136137718</v>
      </c>
      <c r="V113" s="94">
        <v>3.0819907086375999</v>
      </c>
      <c r="W113" s="94">
        <v>11.21894966234774</v>
      </c>
      <c r="X113" s="94">
        <v>7.2096743856306569</v>
      </c>
      <c r="Y113" s="94">
        <v>3.0821512243424563</v>
      </c>
      <c r="Z113" s="94">
        <v>3.0820085437159177</v>
      </c>
      <c r="AA113" s="94">
        <v>3.0819907086375999</v>
      </c>
      <c r="AB113" s="94">
        <v>3.0819907086375999</v>
      </c>
      <c r="AC113" s="94">
        <f>_xlfn.XLOOKUP(B113,'[3]Nur des jours'!$B:$B,'[3]Nur des jours'!$N:$N,"")</f>
        <v>8.0193197508349048</v>
      </c>
      <c r="AD113" s="94">
        <v>8.0193197508349048</v>
      </c>
      <c r="AE113" s="94">
        <v>0</v>
      </c>
      <c r="AF113" s="94">
        <v>14.435079357793485</v>
      </c>
      <c r="AG113" s="94">
        <v>6.0850752420525467</v>
      </c>
      <c r="AH113" s="94">
        <v>8.0193197508349048</v>
      </c>
      <c r="AI113" s="49" t="s">
        <v>6588</v>
      </c>
      <c r="AJ113" s="49"/>
      <c r="AK113" s="48" t="str" cm="1">
        <f t="array" ref="AK113">IFERROR(_xlfn.IFS(
AM113="MPR ISSUE","PDH",
AM113="BSS Hardware Issue","BSS",
AM113="Sites strategiques, MLL, Pylone, etc.","ENVTECH",
AM113="AKTIVCO DEFAUT GE &amp; POWER Cabinet","AKTIVCO",
AM113="AKTIVCO Coupure ENEO &amp; Baisse de tension","AKTIVCO GRID ONLY",
AM113="Coupure ENEO &amp; Baisse de tension","IHS GRID ONLY",
AM113="Defaut GE &amp; POWER Cabinet","IHS",
AM113="Sharing","Partners",
AM113="Sites strategiques &amp; DataCenter","SST &amp; DC",
AM113="Exclu","Exclu",
AM113="SAT","SAT",
AM113="SPARE-ISSUE","SPARE-ISSUE",
AM113="Fiber CAmtel","TRANS_FO_CAMTEL",
AM113="Fiber AOF","Fiber AOF",
AM113="Projet OCM (HUAWEI)","TRAVAUX-HUAWEI",
AM113="Projet OCM (NOKIA)","TRAVAUX-NOKIA",
AM113="ACCESS-ISSUE","ACCESS-ISSUE",
AM113="Projet OCM (ZTE, NOKIA, autres projets)","TRAVAUX OCM",
AM113="No root CAuse","No root cause",
AM113="ODU HS","PDH",
AM113="IP &amp; VLAN","PDH",
AM113="Warehouse HUAWEI","SPARE-ISSUE",
AM113="SPARE-HS","SPARE-ISSUE",
AM113="Power Telco","BSS",AM113="no impacts","no impacts"
),"")</f>
        <v>Exclu</v>
      </c>
      <c r="AL113" s="48" t="str" cm="1">
        <f t="array" ref="AL113">IFERROR(_xlfn.IFS(
AM113="MPR ISSUE","TX ISSUE",
AM113="BSS Hardware Issue","RAN ISSUE",
AM113="Sites strategiques, MLL, Pylone, etc.","ENVTECH",
AM113="AKTIVCO DEFAUT GE &amp; POWER Cabinet","POWER ISSUE",
AM113="AKTIVCO Coupure ENEO &amp; Baisse de tension","POWER ISSUE",
AM113="Coupure ENEO &amp; Baisse de tension","POWER ISSUE",
AM113="Defaut GE &amp; POWER Cabinet","POWER ISSUE",
AM113="Sharing","POWER ISSUE",
AM113="Sites strategiques &amp; DataCenter","POWER ISSUE",
AM113="Exclu","Exclu",
AM113="SAT","TX ISSUE",
AM113="SPARE-ISSUE","SPARE-ISSUE",
AM113="Fiber CAmtel","TX ISSUE",
AM113="Fiber AOF","TX ISSUE",
AM113="Projet OCM (HUAWEI)","TRAVAUX-HUAWEI",
AM113="Projet OCM (NOKIA)","TRAVAUX -NOKIA",
AM113="ACCESS-ISSUE","ACCESS-ISSUE",
AM113="Projet OCM (ZTE, NOKIA, autres projets)","TRAVAUX OCM",
AM113="No root CAuse","No root cause",
AM113="ODU HS","TX ISSUE",
AM113="IP &amp; VLAN","TX ISSUE",
AM113="Warehouse HUAWEI","SPARE-ISSUE",
AM113="SPARE-HS","SPARE-ISSUE",
AM113="Power Telco","RAN ISSUE",AM113="no impacts","no impacts"
),"")</f>
        <v>Exclu</v>
      </c>
      <c r="AM113" s="67" t="s">
        <v>6588</v>
      </c>
      <c r="AN113" s="48" t="str" cm="1">
        <f t="array" ref="AN113">IFERROR(_xlfn.IFS(
AM113="MPR ISSUE","ACTIVE",
AM113="BSS Hardware Issue","ACTIVE",
AM113="Sites strategiques, MLL, Pylone, etc.","PASSIVE",
AM113="AKTIVCO DEFAUT GE &amp; POWER Cabinet","PASSIVE",
AM113="AKTIVCO Coupure ENEO &amp; Baisse de tension","PASSIVE",
AM113="Coupure ENEO &amp; Baisse de tension","PASSIVE",
AM113="Defaut GE &amp; POWER Cabinet","PASSIVE",
AM113="Sharing","PASSIVE",
AM113="Sites strategiques &amp; DataCenter","PASSIVE",
AM113="Exclu","Exclu",
AM113="SAT","ACTIVE",
AM113="SPARE-ISSUE","SPARE-ISSUE",
AM113="Fiber CAmtel","ACTIVE",
AM113="Fiber AOF","ACTIVE",
AM113="Projet OCM (HUAWEI)","PLANNED WORKS",
AM113="Projet OCM (NOKIA)","PLANNED WORKS",
AM113="ACCESS-ISSUE","ACCESS-ISSUE",
AM113="Projet OCM (ZTE, NOKIA, autres projets)","PLANNED WORKS",
AM113="No root CAuse","No root cause",
AM113="ODU HS","ACTIVE",
AM113="IP &amp; VLAN","ACTIVE",
AM113="Warehouse HUAWEI","SPARE-ISSUE",
AM113="SPARE-HS","SPARE-ISSUE",
AM113="Power Telco","ACTIVE", AM113="no impacts","no impacts"
),"")</f>
        <v>Exclu</v>
      </c>
      <c r="AO113" s="93" t="s">
        <v>6013</v>
      </c>
      <c r="AP113" s="101" t="str">
        <f t="shared" si="5"/>
        <v>CTR_722</v>
      </c>
      <c r="AR113" s="17" t="s">
        <v>5537</v>
      </c>
      <c r="AS113" s="7" t="s">
        <v>5537</v>
      </c>
      <c r="AT113" s="6"/>
      <c r="AU113" s="7"/>
      <c r="AV113" s="3" t="s">
        <v>5537</v>
      </c>
      <c r="AW113" s="18" t="s">
        <v>5537</v>
      </c>
      <c r="AX113" s="18" t="s">
        <v>5537</v>
      </c>
      <c r="AY113" s="18" t="s">
        <v>5537</v>
      </c>
      <c r="AZ113" s="18" t="s">
        <v>5537</v>
      </c>
      <c r="BA113" s="18" t="s">
        <v>5537</v>
      </c>
      <c r="BB113" s="18" t="s">
        <v>5537</v>
      </c>
      <c r="BC113" s="18" t="s">
        <v>5537</v>
      </c>
      <c r="BD113" s="18" t="s">
        <v>5537</v>
      </c>
      <c r="BE113" s="18" t="s">
        <v>5537</v>
      </c>
      <c r="BF113" s="18" t="s">
        <v>5824</v>
      </c>
      <c r="BG113" s="18" t="s">
        <v>5537</v>
      </c>
      <c r="BH113" s="18" t="s">
        <v>5537</v>
      </c>
      <c r="BI113" s="9" t="s">
        <v>6014</v>
      </c>
      <c r="BJ113" s="14"/>
      <c r="BK113" s="14" t="s">
        <v>5537</v>
      </c>
      <c r="BL113" s="14" t="str">
        <f>_xlfn.XLOOKUP(B113,'[4]cell downs 18042026 17h'!$B:$B,'[4]cell downs 18042026 17h'!$B:$B,"")</f>
        <v/>
      </c>
      <c r="BM113" s="14" t="str">
        <f>_xlfn.XLOOKUP(B113,'[5]Cells Huawei 19042026 15h'!$B:$B,'[5]Cells Huawei 19042026 15h'!$B:$B,"")</f>
        <v/>
      </c>
      <c r="BN113" s="9" t="str">
        <f>_xlfn.XLOOKUP(B113,'[6]cells down 19042026 9H40'!$B:$B,'[6]cells down 19042026 9H40'!$B:$B,"")</f>
        <v/>
      </c>
      <c r="BO113" s="9" t="s">
        <v>5537</v>
      </c>
      <c r="BP113" s="9" t="s">
        <v>12</v>
      </c>
      <c r="BQ113" s="115"/>
    </row>
    <row r="114" spans="1:69" s="9" customFormat="1" x14ac:dyDescent="0.3">
      <c r="A114" s="1" t="s">
        <v>492</v>
      </c>
      <c r="B114" s="8" t="s">
        <v>493</v>
      </c>
      <c r="C114" s="3" t="str">
        <f>_xlfn.XLOOKUP(B114,'[1]daily break down'!$D:$D,'[1]daily break down'!$E:$E,"")</f>
        <v>Douala</v>
      </c>
      <c r="D114" s="1" t="s">
        <v>11</v>
      </c>
      <c r="E114" s="1" t="s">
        <v>145</v>
      </c>
      <c r="F114" s="3" t="s">
        <v>31</v>
      </c>
      <c r="G114" s="1" t="s">
        <v>32</v>
      </c>
      <c r="H114" s="34" t="str">
        <f>_xlfn.XLOOKUP(B114,[2]CALCULATION!$B:$B,[2]CALCULATION!$H:$H,"")</f>
        <v>ZTE</v>
      </c>
      <c r="I114" s="28">
        <v>0</v>
      </c>
      <c r="J114" s="28">
        <v>0</v>
      </c>
      <c r="K114" s="28">
        <v>6.9777782058196589</v>
      </c>
      <c r="L114" s="28">
        <v>0</v>
      </c>
      <c r="M114" s="28">
        <v>0</v>
      </c>
      <c r="N114" s="28">
        <v>0</v>
      </c>
      <c r="O114" s="28">
        <v>0</v>
      </c>
      <c r="P114" s="28">
        <v>0</v>
      </c>
      <c r="Q114" s="28">
        <v>1.3523091432599115</v>
      </c>
      <c r="R114" s="28">
        <v>0</v>
      </c>
      <c r="S114" s="94">
        <v>0</v>
      </c>
      <c r="T114" s="94">
        <f>_xlfn.XLOOKUP(B114,'[3]Nur des jours'!$B:$B,'[3]Nur des jours'!$U:$U,"")</f>
        <v>2.8254331070418557</v>
      </c>
      <c r="U114" s="94">
        <v>0</v>
      </c>
      <c r="V114" s="94">
        <v>0</v>
      </c>
      <c r="W114" s="94">
        <v>2.8254331070418557</v>
      </c>
      <c r="X114" s="94">
        <v>6.4220371654496002</v>
      </c>
      <c r="Y114" s="94">
        <v>0</v>
      </c>
      <c r="Z114" s="94">
        <v>0</v>
      </c>
      <c r="AA114" s="94">
        <v>0</v>
      </c>
      <c r="AB114" s="94">
        <v>11.389802044898735</v>
      </c>
      <c r="AC114" s="94">
        <f>_xlfn.XLOOKUP(B114,'[3]Nur des jours'!$B:$B,'[3]Nur des jours'!$N:$N,"")</f>
        <v>7.8362161953925602</v>
      </c>
      <c r="AD114" s="94">
        <v>7.8362161953925602</v>
      </c>
      <c r="AE114" s="94">
        <v>3.3179761719202752</v>
      </c>
      <c r="AF114" s="94">
        <v>2.9312912471821853</v>
      </c>
      <c r="AG114" s="94">
        <v>12.231028121969857</v>
      </c>
      <c r="AH114" s="94">
        <v>7.8362161953925602</v>
      </c>
      <c r="AI114" s="49" t="s">
        <v>5559</v>
      </c>
      <c r="AJ114" s="49"/>
      <c r="AK114" s="48" t="str" cm="1">
        <f t="array" ref="AK114">IFERROR(_xlfn.IFS(
AM114="MPR ISSUE","PDH",
AM114="BSS Hardware Issue","BSS",
AM114="Sites strategiques, MLL, Pylone, etc.","ENVTECH",
AM114="AKTIVCO DEFAUT GE &amp; POWER Cabinet","AKTIVCO",
AM114="AKTIVCO Coupure ENEO &amp; Baisse de tension","AKTIVCO GRID ONLY",
AM114="Coupure ENEO &amp; Baisse de tension","IHS GRID ONLY",
AM114="Defaut GE &amp; POWER Cabinet","IHS",
AM114="Sharing","Partners",
AM114="Sites strategiques &amp; DataCenter","SST &amp; DC",
AM114="Exclu","Exclu",
AM114="SAT","SAT",
AM114="SPARE-ISSUE","SPARE-ISSUE",
AM114="Fiber CAmtel","TRANS_FO_CAMTEL",
AM114="Fiber AOF","Fiber AOF",
AM114="Projet OCM (HUAWEI)","TRAVAUX-HUAWEI",
AM114="Projet OCM (NOKIA)","TRAVAUX-NOKIA",
AM114="ACCESS-ISSUE","ACCESS-ISSUE",
AM114="Projet OCM (ZTE, NOKIA, autres projets)","TRAVAUX OCM",
AM114="No root CAuse","No root cause",
AM114="ODU HS","PDH",
AM114="IP &amp; VLAN","PDH",
AM114="Warehouse HUAWEI","SPARE-ISSUE",
AM114="SPARE-HS","SPARE-ISSUE",
AM114="Power Telco","BSS",AM114="no impacts","no impacts"
),"")</f>
        <v>IHS GRID ONLY</v>
      </c>
      <c r="AL114" s="48" t="str" cm="1">
        <f t="array" ref="AL114">IFERROR(_xlfn.IFS(
AM114="MPR ISSUE","TX ISSUE",
AM114="BSS Hardware Issue","RAN ISSUE",
AM114="Sites strategiques, MLL, Pylone, etc.","ENVTECH",
AM114="AKTIVCO DEFAUT GE &amp; POWER Cabinet","POWER ISSUE",
AM114="AKTIVCO Coupure ENEO &amp; Baisse de tension","POWER ISSUE",
AM114="Coupure ENEO &amp; Baisse de tension","POWER ISSUE",
AM114="Defaut GE &amp; POWER Cabinet","POWER ISSUE",
AM114="Sharing","POWER ISSUE",
AM114="Sites strategiques &amp; DataCenter","POWER ISSUE",
AM114="Exclu","Exclu",
AM114="SAT","TX ISSUE",
AM114="SPARE-ISSUE","SPARE-ISSUE",
AM114="Fiber CAmtel","TX ISSUE",
AM114="Fiber AOF","TX ISSUE",
AM114="Projet OCM (HUAWEI)","TRAVAUX-HUAWEI",
AM114="Projet OCM (NOKIA)","TRAVAUX -NOKIA",
AM114="ACCESS-ISSUE","ACCESS-ISSUE",
AM114="Projet OCM (ZTE, NOKIA, autres projets)","TRAVAUX OCM",
AM114="No root CAuse","No root cause",
AM114="ODU HS","TX ISSUE",
AM114="IP &amp; VLAN","TX ISSUE",
AM114="Warehouse HUAWEI","SPARE-ISSUE",
AM114="SPARE-HS","SPARE-ISSUE",
AM114="Power Telco","RAN ISSUE",AM114="no impacts","no impacts"
),"")</f>
        <v>POWER ISSUE</v>
      </c>
      <c r="AM114" s="67" t="s">
        <v>5329</v>
      </c>
      <c r="AN114" s="48" t="str" cm="1">
        <f t="array" ref="AN114">IFERROR(_xlfn.IFS(
AM114="MPR ISSUE","ACTIVE",
AM114="BSS Hardware Issue","ACTIVE",
AM114="Sites strategiques, MLL, Pylone, etc.","PASSIVE",
AM114="AKTIVCO DEFAUT GE &amp; POWER Cabinet","PASSIVE",
AM114="AKTIVCO Coupure ENEO &amp; Baisse de tension","PASSIVE",
AM114="Coupure ENEO &amp; Baisse de tension","PASSIVE",
AM114="Defaut GE &amp; POWER Cabinet","PASSIVE",
AM114="Sharing","PASSIVE",
AM114="Sites strategiques &amp; DataCenter","PASSIVE",
AM114="Exclu","Exclu",
AM114="SAT","ACTIVE",
AM114="SPARE-ISSUE","SPARE-ISSUE",
AM114="Fiber CAmtel","ACTIVE",
AM114="Fiber AOF","ACTIVE",
AM114="Projet OCM (HUAWEI)","PLANNED WORKS",
AM114="Projet OCM (NOKIA)","PLANNED WORKS",
AM114="ACCESS-ISSUE","ACCESS-ISSUE",
AM114="Projet OCM (ZTE, NOKIA, autres projets)","PLANNED WORKS",
AM114="No root CAuse","No root cause",
AM114="ODU HS","ACTIVE",
AM114="IP &amp; VLAN","ACTIVE",
AM114="Warehouse HUAWEI","SPARE-ISSUE",
AM114="SPARE-HS","SPARE-ISSUE",
AM114="Power Telco","ACTIVE", AM114="no impacts","no impacts"
),"")</f>
        <v>PASSIVE</v>
      </c>
      <c r="AO114" s="93" t="s">
        <v>6278</v>
      </c>
      <c r="AP114" s="101" t="str">
        <f t="shared" si="5"/>
        <v>LIT_095</v>
      </c>
      <c r="AR114" s="17" t="s">
        <v>5537</v>
      </c>
      <c r="AS114" s="7" t="s">
        <v>6638</v>
      </c>
      <c r="AT114" s="6"/>
      <c r="AU114" s="7"/>
      <c r="AV114" s="3" t="s">
        <v>6279</v>
      </c>
      <c r="AW114" s="18" t="s">
        <v>5537</v>
      </c>
      <c r="AX114" s="18" t="s">
        <v>5537</v>
      </c>
      <c r="AY114" s="18" t="s">
        <v>5537</v>
      </c>
      <c r="AZ114" s="18" t="s">
        <v>5537</v>
      </c>
      <c r="BA114" s="18" t="s">
        <v>5537</v>
      </c>
      <c r="BB114" s="18" t="s">
        <v>5537</v>
      </c>
      <c r="BC114" s="18" t="s">
        <v>5537</v>
      </c>
      <c r="BD114" s="18" t="s">
        <v>5537</v>
      </c>
      <c r="BE114" s="18" t="s">
        <v>5537</v>
      </c>
      <c r="BF114" s="18" t="s">
        <v>5537</v>
      </c>
      <c r="BG114" s="18" t="s">
        <v>5537</v>
      </c>
      <c r="BH114" s="18" t="s">
        <v>5537</v>
      </c>
      <c r="BI114" s="9" t="s">
        <v>6280</v>
      </c>
      <c r="BJ114" s="14"/>
      <c r="BK114" s="14" t="s">
        <v>5537</v>
      </c>
      <c r="BL114" s="14" t="str">
        <f>_xlfn.XLOOKUP(B114,'[4]cell downs 18042026 17h'!$B:$B,'[4]cell downs 18042026 17h'!$B:$B,"")</f>
        <v/>
      </c>
      <c r="BM114" s="14" t="str">
        <f>_xlfn.XLOOKUP(B114,'[5]Cells Huawei 19042026 15h'!$B:$B,'[5]Cells Huawei 19042026 15h'!$B:$B,"")</f>
        <v/>
      </c>
      <c r="BN114" s="9" t="str">
        <f>_xlfn.XLOOKUP(B114,'[6]cells down 19042026 9H40'!$B:$B,'[6]cells down 19042026 9H40'!$B:$B,"")</f>
        <v/>
      </c>
      <c r="BO114" s="9" t="s">
        <v>493</v>
      </c>
      <c r="BP114" s="9" t="s">
        <v>66</v>
      </c>
      <c r="BQ114" s="115"/>
    </row>
    <row r="115" spans="1:69" s="9" customFormat="1" ht="35.549999999999997" customHeight="1" x14ac:dyDescent="0.3">
      <c r="A115" s="1" t="s">
        <v>183</v>
      </c>
      <c r="B115" s="1" t="s">
        <v>184</v>
      </c>
      <c r="C115" s="3" t="str">
        <f>_xlfn.XLOOKUP(B115,'[1]daily break down'!$D:$D,'[1]daily break down'!$E:$E,"")</f>
        <v>EXTREME-NORD</v>
      </c>
      <c r="D115" s="1" t="s">
        <v>18</v>
      </c>
      <c r="E115" s="1"/>
      <c r="F115" s="3" t="s">
        <v>55</v>
      </c>
      <c r="G115" s="1" t="s">
        <v>185</v>
      </c>
      <c r="H115" s="32" t="str">
        <f>_xlfn.XLOOKUP(B115,[2]CALCULATION!$B:$B,[2]CALCULATION!$H:$H,"")</f>
        <v>Huawei</v>
      </c>
      <c r="I115" s="28">
        <v>16.611217408177886</v>
      </c>
      <c r="J115" s="28">
        <v>11.780960982555868</v>
      </c>
      <c r="K115" s="28">
        <v>12.691887607616863</v>
      </c>
      <c r="L115" s="28">
        <v>11.596082560717742</v>
      </c>
      <c r="M115" s="28">
        <v>13.690027765649926</v>
      </c>
      <c r="N115" s="28">
        <v>13.326192167975048</v>
      </c>
      <c r="O115" s="28">
        <v>10.481211815097321</v>
      </c>
      <c r="P115" s="28">
        <v>12.864352814946081</v>
      </c>
      <c r="Q115" s="28">
        <v>7.0784215527647234</v>
      </c>
      <c r="R115" s="28">
        <v>11.380117597372394</v>
      </c>
      <c r="S115" s="94">
        <v>8.2046889134299565</v>
      </c>
      <c r="T115" s="94">
        <f>_xlfn.XLOOKUP(B115,'[3]Nur des jours'!$B:$B,'[3]Nur des jours'!$U:$U,"")</f>
        <v>11.59048234612608</v>
      </c>
      <c r="U115" s="94">
        <v>8.4947586271840851</v>
      </c>
      <c r="V115" s="94">
        <v>11.950394226571131</v>
      </c>
      <c r="W115" s="94">
        <v>11.59048234612608</v>
      </c>
      <c r="X115" s="94">
        <v>12.9258838351411</v>
      </c>
      <c r="Y115" s="94">
        <v>8.1269101368877941</v>
      </c>
      <c r="Z115" s="94">
        <v>6.4586169110785798</v>
      </c>
      <c r="AA115" s="94">
        <v>5.5432315164382349</v>
      </c>
      <c r="AB115" s="94">
        <v>6.0493910390859318</v>
      </c>
      <c r="AC115" s="94">
        <f>_xlfn.XLOOKUP(B115,'[3]Nur des jours'!$B:$B,'[3]Nur des jours'!$N:$N,"")</f>
        <v>7.6512307630845271</v>
      </c>
      <c r="AD115" s="94">
        <v>7.6512307630845271</v>
      </c>
      <c r="AE115" s="94">
        <v>6.6844118317086902</v>
      </c>
      <c r="AF115" s="94">
        <v>19.45901164866326</v>
      </c>
      <c r="AG115" s="94">
        <v>0.31464299238071475</v>
      </c>
      <c r="AH115" s="94">
        <v>7.6512307630845271</v>
      </c>
      <c r="AI115" s="49" t="s">
        <v>6659</v>
      </c>
      <c r="AJ115" s="49"/>
      <c r="AK115" s="48" t="str" cm="1">
        <f t="array" ref="AK115">IFERROR(_xlfn.IFS(
AM115="MPR ISSUE","PDH",
AM115="BSS Hardware Issue","BSS",
AM115="Sites strategiques, MLL, Pylone, etc.","ENVTECH",
AM115="AKTIVCO DEFAUT GE &amp; POWER Cabinet","AKTIVCO",
AM115="AKTIVCO Coupure ENEO &amp; Baisse de tension","AKTIVCO GRID ONLY",
AM115="Coupure ENEO &amp; Baisse de tension","IHS GRID ONLY",
AM115="Defaut GE &amp; POWER Cabinet","IHS",
AM115="Sharing","Partners",
AM115="Sites strategiques &amp; DataCenter","SST &amp; DC",
AM115="Exclu","Exclu",
AM115="SAT","SAT",
AM115="SPARE-ISSUE","SPARE-ISSUE",
AM115="Fiber CAmtel","TRANS_FO_CAMTEL",
AM115="Fiber AOF","Fiber AOF",
AM115="Projet OCM (HUAWEI)","TRAVAUX-HUAWEI",
AM115="Projet OCM (NOKIA)","TRAVAUX-NOKIA",
AM115="ACCESS-ISSUE","ACCESS-ISSUE",
AM115="Projet OCM (ZTE, NOKIA, autres projets)","TRAVAUX OCM",
AM115="No root CAuse","No root cause",
AM115="ODU HS","PDH",
AM115="IP &amp; VLAN","PDH",
AM115="Warehouse HUAWEI","SPARE-ISSUE",
AM115="SPARE-HS","SPARE-ISSUE",
AM115="Power Telco","BSS",AM115="no impacts","no impacts"
),"")</f>
        <v>No root cause</v>
      </c>
      <c r="AL115" s="48" t="str" cm="1">
        <f t="array" ref="AL115">IFERROR(_xlfn.IFS(
AM115="MPR ISSUE","TX ISSUE",
AM115="BSS Hardware Issue","RAN ISSUE",
AM115="Sites strategiques, MLL, Pylone, etc.","ENVTECH",
AM115="AKTIVCO DEFAUT GE &amp; POWER Cabinet","POWER ISSUE",
AM115="AKTIVCO Coupure ENEO &amp; Baisse de tension","POWER ISSUE",
AM115="Coupure ENEO &amp; Baisse de tension","POWER ISSUE",
AM115="Defaut GE &amp; POWER Cabinet","POWER ISSUE",
AM115="Sharing","POWER ISSUE",
AM115="Sites strategiques &amp; DataCenter","POWER ISSUE",
AM115="Exclu","Exclu",
AM115="SAT","TX ISSUE",
AM115="SPARE-ISSUE","SPARE-ISSUE",
AM115="Fiber CAmtel","TX ISSUE",
AM115="Fiber AOF","TX ISSUE",
AM115="Projet OCM (HUAWEI)","TRAVAUX-HUAWEI",
AM115="Projet OCM (NOKIA)","TRAVAUX -NOKIA",
AM115="ACCESS-ISSUE","ACCESS-ISSUE",
AM115="Projet OCM (ZTE, NOKIA, autres projets)","TRAVAUX OCM",
AM115="No root CAuse","No root cause",
AM115="ODU HS","TX ISSUE",
AM115="IP &amp; VLAN","TX ISSUE",
AM115="Warehouse HUAWEI","SPARE-ISSUE",
AM115="SPARE-HS","SPARE-ISSUE",
AM115="Power Telco","RAN ISSUE",AM115="no impacts","no impacts"
),"")</f>
        <v>No root cause</v>
      </c>
      <c r="AM115" s="67" t="s">
        <v>6538</v>
      </c>
      <c r="AN115" s="48" t="str" cm="1">
        <f t="array" ref="AN115">IFERROR(_xlfn.IFS(
AM115="MPR ISSUE","ACTIVE",
AM115="BSS Hardware Issue","ACTIVE",
AM115="Sites strategiques, MLL, Pylone, etc.","PASSIVE",
AM115="AKTIVCO DEFAUT GE &amp; POWER Cabinet","PASSIVE",
AM115="AKTIVCO Coupure ENEO &amp; Baisse de tension","PASSIVE",
AM115="Coupure ENEO &amp; Baisse de tension","PASSIVE",
AM115="Defaut GE &amp; POWER Cabinet","PASSIVE",
AM115="Sharing","PASSIVE",
AM115="Sites strategiques &amp; DataCenter","PASSIVE",
AM115="Exclu","Exclu",
AM115="SAT","ACTIVE",
AM115="SPARE-ISSUE","SPARE-ISSUE",
AM115="Fiber CAmtel","ACTIVE",
AM115="Fiber AOF","ACTIVE",
AM115="Projet OCM (HUAWEI)","PLANNED WORKS",
AM115="Projet OCM (NOKIA)","PLANNED WORKS",
AM115="ACCESS-ISSUE","ACCESS-ISSUE",
AM115="Projet OCM (ZTE, NOKIA, autres projets)","PLANNED WORKS",
AM115="No root CAuse","No root cause",
AM115="ODU HS","ACTIVE",
AM115="IP &amp; VLAN","ACTIVE",
AM115="Warehouse HUAWEI","SPARE-ISSUE",
AM115="SPARE-HS","SPARE-ISSUE",
AM115="Power Telco","ACTIVE", AM115="no impacts","no impacts"
),"")</f>
        <v>No root cause</v>
      </c>
      <c r="AO115" s="93" t="s">
        <v>5537</v>
      </c>
      <c r="AP115" s="101" t="str">
        <f t="shared" si="5"/>
        <v>EXN_246</v>
      </c>
      <c r="AR115" s="17" t="s">
        <v>5537</v>
      </c>
      <c r="AS115" s="7" t="s">
        <v>5537</v>
      </c>
      <c r="AT115" s="6"/>
      <c r="AU115" s="7"/>
      <c r="AV115" s="3" t="s">
        <v>5537</v>
      </c>
      <c r="AW115" s="18" t="s">
        <v>5537</v>
      </c>
      <c r="AX115" s="18" t="s">
        <v>5537</v>
      </c>
      <c r="AY115" s="18" t="s">
        <v>5537</v>
      </c>
      <c r="AZ115" s="18" t="s">
        <v>5537</v>
      </c>
      <c r="BA115" s="18" t="s">
        <v>5537</v>
      </c>
      <c r="BB115" s="18" t="s">
        <v>5537</v>
      </c>
      <c r="BC115" s="18" t="s">
        <v>5537</v>
      </c>
      <c r="BD115" s="18" t="s">
        <v>5537</v>
      </c>
      <c r="BE115" s="18" t="s">
        <v>5537</v>
      </c>
      <c r="BF115" s="18" t="s">
        <v>5537</v>
      </c>
      <c r="BG115" s="18" t="s">
        <v>5537</v>
      </c>
      <c r="BH115" s="18" t="s">
        <v>5537</v>
      </c>
      <c r="BI115" s="9" t="s">
        <v>5537</v>
      </c>
      <c r="BJ115" s="14"/>
      <c r="BK115" s="14" t="s">
        <v>5537</v>
      </c>
      <c r="BL115" s="14" t="str">
        <f>_xlfn.XLOOKUP(B115,'[4]cell downs 18042026 17h'!$B:$B,'[4]cell downs 18042026 17h'!$B:$B,"")</f>
        <v/>
      </c>
      <c r="BM115" s="14" t="str">
        <f>_xlfn.XLOOKUP(B115,'[5]Cells Huawei 19042026 15h'!$B:$B,'[5]Cells Huawei 19042026 15h'!$B:$B,"")</f>
        <v>EXN_246</v>
      </c>
      <c r="BN115" s="9" t="str">
        <f>_xlfn.XLOOKUP(B115,'[6]cells down 19042026 9H40'!$B:$B,'[6]cells down 19042026 9H40'!$B:$B,"")</f>
        <v/>
      </c>
      <c r="BO115" s="9" t="s">
        <v>5537</v>
      </c>
      <c r="BP115" s="9" t="s">
        <v>12</v>
      </c>
      <c r="BQ115" s="115"/>
    </row>
    <row r="116" spans="1:69" s="9" customFormat="1" ht="31.95" customHeight="1" x14ac:dyDescent="0.3">
      <c r="A116" s="1" t="s">
        <v>432</v>
      </c>
      <c r="B116" s="1" t="s">
        <v>433</v>
      </c>
      <c r="C116" s="3" t="str">
        <f>_xlfn.XLOOKUP(B116,'[1]daily break down'!$D:$D,'[1]daily break down'!$E:$E,"")</f>
        <v>EXTREME-NORD</v>
      </c>
      <c r="D116" s="1" t="s">
        <v>11</v>
      </c>
      <c r="E116" s="1" t="s">
        <v>154</v>
      </c>
      <c r="F116" s="3" t="s">
        <v>55</v>
      </c>
      <c r="G116" s="1" t="s">
        <v>434</v>
      </c>
      <c r="H116" s="33" t="str">
        <f>_xlfn.XLOOKUP(B116,[2]CALCULATION!$B:$B,[2]CALCULATION!$H:$H,"")</f>
        <v>NOKIA</v>
      </c>
      <c r="I116" s="28">
        <v>9.2052247835506815</v>
      </c>
      <c r="J116" s="28">
        <v>9.2698141931154936</v>
      </c>
      <c r="K116" s="28">
        <v>6.1977571592937695</v>
      </c>
      <c r="L116" s="28">
        <v>6.1145881311730639</v>
      </c>
      <c r="M116" s="28">
        <v>6.19786537252212</v>
      </c>
      <c r="N116" s="28">
        <v>6.5668712517623673</v>
      </c>
      <c r="O116" s="28">
        <v>9.1709585902950064</v>
      </c>
      <c r="P116" s="28">
        <v>8.892683488307819</v>
      </c>
      <c r="Q116" s="28">
        <v>6.1977571592937695</v>
      </c>
      <c r="R116" s="28">
        <v>6.1979735857504705</v>
      </c>
      <c r="S116" s="94">
        <v>6.1980817989788211</v>
      </c>
      <c r="T116" s="94">
        <f>_xlfn.XLOOKUP(B116,'[3]Nur des jours'!$B:$B,'[3]Nur des jours'!$U:$U,"")</f>
        <v>8.4012610589574876</v>
      </c>
      <c r="U116" s="94">
        <v>9.1584616909373242</v>
      </c>
      <c r="V116" s="94">
        <v>9.0566245748942453</v>
      </c>
      <c r="W116" s="94">
        <v>8.4012610589574876</v>
      </c>
      <c r="X116" s="94">
        <v>6.3430655566982939</v>
      </c>
      <c r="Y116" s="94">
        <v>5.4652432280671697</v>
      </c>
      <c r="Z116" s="94">
        <v>9.2449198562920731</v>
      </c>
      <c r="AA116" s="94">
        <v>7.6448417708744927</v>
      </c>
      <c r="AB116" s="94">
        <v>4.2424643672170355</v>
      </c>
      <c r="AC116" s="94">
        <f>_xlfn.XLOOKUP(B116,'[3]Nur des jours'!$B:$B,'[3]Nur des jours'!$N:$N,"")</f>
        <v>7.4414806385682413</v>
      </c>
      <c r="AD116" s="94">
        <v>7.4414806385682413</v>
      </c>
      <c r="AE116" s="94">
        <v>18.690749533390086</v>
      </c>
      <c r="AF116" s="94">
        <v>8.2018884876798221</v>
      </c>
      <c r="AG116" s="94">
        <v>3.871561004709164</v>
      </c>
      <c r="AH116" s="94">
        <v>7.4414806385682413</v>
      </c>
      <c r="AI116" s="49" t="s">
        <v>6659</v>
      </c>
      <c r="AJ116" s="49"/>
      <c r="AK116" s="48" t="str" cm="1">
        <f t="array" ref="AK116">IFERROR(_xlfn.IFS(
AM116="MPR ISSUE","PDH",
AM116="BSS Hardware Issue","BSS",
AM116="Sites strategiques, MLL, Pylone, etc.","ENVTECH",
AM116="AKTIVCO DEFAUT GE &amp; POWER Cabinet","AKTIVCO",
AM116="AKTIVCO Coupure ENEO &amp; Baisse de tension","AKTIVCO GRID ONLY",
AM116="Coupure ENEO &amp; Baisse de tension","IHS GRID ONLY",
AM116="Defaut GE &amp; POWER Cabinet","IHS",
AM116="Sharing","Partners",
AM116="Sites strategiques &amp; DataCenter","SST &amp; DC",
AM116="Exclu","Exclu",
AM116="SAT","SAT",
AM116="SPARE-ISSUE","SPARE-ISSUE",
AM116="Fiber CAmtel","TRANS_FO_CAMTEL",
AM116="Fiber AOF","Fiber AOF",
AM116="Projet OCM (HUAWEI)","TRAVAUX-HUAWEI",
AM116="Projet OCM (NOKIA)","TRAVAUX-NOKIA",
AM116="ACCESS-ISSUE","ACCESS-ISSUE",
AM116="Projet OCM (ZTE, NOKIA, autres projets)","TRAVAUX OCM",
AM116="No root CAuse","No root cause",
AM116="ODU HS","PDH",
AM116="IP &amp; VLAN","PDH",
AM116="Warehouse HUAWEI","SPARE-ISSUE",
AM116="SPARE-HS","SPARE-ISSUE",
AM116="Power Telco","BSS",AM116="no impacts","no impacts"
),"")</f>
        <v>No root cause</v>
      </c>
      <c r="AL116" s="48" t="str" cm="1">
        <f t="array" ref="AL116">IFERROR(_xlfn.IFS(
AM116="MPR ISSUE","TX ISSUE",
AM116="BSS Hardware Issue","RAN ISSUE",
AM116="Sites strategiques, MLL, Pylone, etc.","ENVTECH",
AM116="AKTIVCO DEFAUT GE &amp; POWER Cabinet","POWER ISSUE",
AM116="AKTIVCO Coupure ENEO &amp; Baisse de tension","POWER ISSUE",
AM116="Coupure ENEO &amp; Baisse de tension","POWER ISSUE",
AM116="Defaut GE &amp; POWER Cabinet","POWER ISSUE",
AM116="Sharing","POWER ISSUE",
AM116="Sites strategiques &amp; DataCenter","POWER ISSUE",
AM116="Exclu","Exclu",
AM116="SAT","TX ISSUE",
AM116="SPARE-ISSUE","SPARE-ISSUE",
AM116="Fiber CAmtel","TX ISSUE",
AM116="Fiber AOF","TX ISSUE",
AM116="Projet OCM (HUAWEI)","TRAVAUX-HUAWEI",
AM116="Projet OCM (NOKIA)","TRAVAUX -NOKIA",
AM116="ACCESS-ISSUE","ACCESS-ISSUE",
AM116="Projet OCM (ZTE, NOKIA, autres projets)","TRAVAUX OCM",
AM116="No root CAuse","No root cause",
AM116="ODU HS","TX ISSUE",
AM116="IP &amp; VLAN","TX ISSUE",
AM116="Warehouse HUAWEI","SPARE-ISSUE",
AM116="SPARE-HS","SPARE-ISSUE",
AM116="Power Telco","RAN ISSUE",AM116="no impacts","no impacts"
),"")</f>
        <v>No root cause</v>
      </c>
      <c r="AM116" s="67" t="s">
        <v>6538</v>
      </c>
      <c r="AN116" s="48" t="str" cm="1">
        <f t="array" ref="AN116">IFERROR(_xlfn.IFS(
AM116="MPR ISSUE","ACTIVE",
AM116="BSS Hardware Issue","ACTIVE",
AM116="Sites strategiques, MLL, Pylone, etc.","PASSIVE",
AM116="AKTIVCO DEFAUT GE &amp; POWER Cabinet","PASSIVE",
AM116="AKTIVCO Coupure ENEO &amp; Baisse de tension","PASSIVE",
AM116="Coupure ENEO &amp; Baisse de tension","PASSIVE",
AM116="Defaut GE &amp; POWER Cabinet","PASSIVE",
AM116="Sharing","PASSIVE",
AM116="Sites strategiques &amp; DataCenter","PASSIVE",
AM116="Exclu","Exclu",
AM116="SAT","ACTIVE",
AM116="SPARE-ISSUE","SPARE-ISSUE",
AM116="Fiber CAmtel","ACTIVE",
AM116="Fiber AOF","ACTIVE",
AM116="Projet OCM (HUAWEI)","PLANNED WORKS",
AM116="Projet OCM (NOKIA)","PLANNED WORKS",
AM116="ACCESS-ISSUE","ACCESS-ISSUE",
AM116="Projet OCM (ZTE, NOKIA, autres projets)","PLANNED WORKS",
AM116="No root CAuse","No root cause",
AM116="ODU HS","ACTIVE",
AM116="IP &amp; VLAN","ACTIVE",
AM116="Warehouse HUAWEI","SPARE-ISSUE",
AM116="SPARE-HS","SPARE-ISSUE",
AM116="Power Telco","ACTIVE", AM116="no impacts","no impacts"
),"")</f>
        <v>No root cause</v>
      </c>
      <c r="AO116" s="93" t="s">
        <v>5961</v>
      </c>
      <c r="AP116" s="101" t="str">
        <f t="shared" si="5"/>
        <v>EXN_274</v>
      </c>
      <c r="AR116" s="17" t="s">
        <v>5537</v>
      </c>
      <c r="AS116" s="7" t="s">
        <v>5537</v>
      </c>
      <c r="AT116" s="6"/>
      <c r="AU116" s="7"/>
      <c r="AV116" s="3" t="s">
        <v>5537</v>
      </c>
      <c r="AW116" s="18" t="s">
        <v>5537</v>
      </c>
      <c r="AX116" s="18" t="s">
        <v>5537</v>
      </c>
      <c r="AY116" s="18" t="s">
        <v>5537</v>
      </c>
      <c r="AZ116" s="18" t="s">
        <v>5537</v>
      </c>
      <c r="BA116" s="18" t="s">
        <v>5537</v>
      </c>
      <c r="BB116" s="18" t="s">
        <v>5537</v>
      </c>
      <c r="BC116" s="18" t="s">
        <v>5537</v>
      </c>
      <c r="BD116" s="18" t="s">
        <v>5537</v>
      </c>
      <c r="BE116" s="18" t="s">
        <v>5537</v>
      </c>
      <c r="BF116" s="18" t="s">
        <v>5962</v>
      </c>
      <c r="BG116" s="18" t="s">
        <v>5537</v>
      </c>
      <c r="BH116" s="18" t="s">
        <v>5963</v>
      </c>
      <c r="BI116" s="9" t="s">
        <v>5964</v>
      </c>
      <c r="BJ116" s="14"/>
      <c r="BK116" s="14" t="s">
        <v>5537</v>
      </c>
      <c r="BL116" s="14" t="str">
        <f>_xlfn.XLOOKUP(B116,'[4]cell downs 18042026 17h'!$B:$B,'[4]cell downs 18042026 17h'!$B:$B,"")</f>
        <v/>
      </c>
      <c r="BM116" s="14" t="str">
        <f>_xlfn.XLOOKUP(B116,'[5]Cells Huawei 19042026 15h'!$B:$B,'[5]Cells Huawei 19042026 15h'!$B:$B,"")</f>
        <v/>
      </c>
      <c r="BN116" s="9" t="str">
        <f>_xlfn.XLOOKUP(B116,'[6]cells down 19042026 9H40'!$B:$B,'[6]cells down 19042026 9H40'!$B:$B,"")</f>
        <v/>
      </c>
      <c r="BO116" s="9" t="s">
        <v>433</v>
      </c>
      <c r="BP116" s="9" t="s">
        <v>594</v>
      </c>
      <c r="BQ116" s="115"/>
    </row>
    <row r="117" spans="1:69" s="9" customFormat="1" x14ac:dyDescent="0.3">
      <c r="A117" s="1" t="s">
        <v>3139</v>
      </c>
      <c r="B117" s="8" t="s">
        <v>3140</v>
      </c>
      <c r="C117" s="3" t="str">
        <f>_xlfn.XLOOKUP(B117,'[1]daily break down'!$D:$D,'[1]daily break down'!$E:$E,"")</f>
        <v>Maroua</v>
      </c>
      <c r="D117" s="1" t="s">
        <v>11</v>
      </c>
      <c r="E117" s="1" t="s">
        <v>12</v>
      </c>
      <c r="F117" s="3" t="s">
        <v>55</v>
      </c>
      <c r="G117" s="1" t="s">
        <v>84</v>
      </c>
      <c r="H117" s="32" t="str">
        <f>_xlfn.XLOOKUP(B117,[2]CALCULATION!$B:$B,[2]CALCULATION!$H:$H,"")</f>
        <v>Huawei</v>
      </c>
      <c r="I117" s="28">
        <v>0</v>
      </c>
      <c r="J117" s="28">
        <v>0</v>
      </c>
      <c r="K117" s="28">
        <v>0</v>
      </c>
      <c r="L117" s="28">
        <v>0</v>
      </c>
      <c r="M117" s="28">
        <v>0</v>
      </c>
      <c r="N117" s="28">
        <v>0</v>
      </c>
      <c r="O117" s="28">
        <v>4.8154711456968955E-3</v>
      </c>
      <c r="P117" s="28">
        <v>0</v>
      </c>
      <c r="Q117" s="28">
        <v>0</v>
      </c>
      <c r="R117" s="28">
        <v>0</v>
      </c>
      <c r="S117" s="94">
        <v>0.8269234061860613</v>
      </c>
      <c r="T117" s="94">
        <f>_xlfn.XLOOKUP(B117,'[3]Nur des jours'!$B:$B,'[3]Nur des jours'!$U:$U,"")</f>
        <v>0.59551326501784929</v>
      </c>
      <c r="U117" s="94">
        <v>0</v>
      </c>
      <c r="V117" s="94">
        <v>0</v>
      </c>
      <c r="W117" s="94">
        <v>0.59551326501784929</v>
      </c>
      <c r="X117" s="94">
        <v>0</v>
      </c>
      <c r="Y117" s="94">
        <v>0</v>
      </c>
      <c r="Z117" s="94">
        <v>8.7284873285335589</v>
      </c>
      <c r="AA117" s="94">
        <v>11.131532275784528</v>
      </c>
      <c r="AB117" s="94">
        <v>6.4492891651185813</v>
      </c>
      <c r="AC117" s="94">
        <f>_xlfn.XLOOKUP(B117,'[3]Nur des jours'!$B:$B,'[3]Nur des jours'!$N:$N,"")</f>
        <v>7.3181250053505229</v>
      </c>
      <c r="AD117" s="94">
        <v>7.3181250053505229</v>
      </c>
      <c r="AE117" s="94">
        <v>11.767662234372064</v>
      </c>
      <c r="AF117" s="94">
        <v>14.954069211964189</v>
      </c>
      <c r="AG117" s="94">
        <v>1.1840152604587331</v>
      </c>
      <c r="AH117" s="94">
        <v>7.3181250053505229</v>
      </c>
      <c r="AI117" s="49" t="s">
        <v>5559</v>
      </c>
      <c r="AJ117" s="49"/>
      <c r="AK117" s="48" t="str" cm="1">
        <f t="array" ref="AK117">IFERROR(_xlfn.IFS(
AM117="MPR ISSUE","PDH",
AM117="BSS Hardware Issue","BSS",
AM117="Sites strategiques, MLL, Pylone, etc.","ENVTECH",
AM117="AKTIVCO DEFAUT GE &amp; POWER Cabinet","AKTIVCO",
AM117="AKTIVCO Coupure ENEO &amp; Baisse de tension","AKTIVCO GRID ONLY",
AM117="Coupure ENEO &amp; Baisse de tension","IHS GRID ONLY",
AM117="Defaut GE &amp; POWER Cabinet","IHS",
AM117="Sharing","Partners",
AM117="Sites strategiques &amp; DataCenter","SST &amp; DC",
AM117="Exclu","Exclu",
AM117="SAT","SAT",
AM117="SPARE-ISSUE","SPARE-ISSUE",
AM117="Fiber CAmtel","TRANS_FO_CAMTEL",
AM117="Fiber AOF","Fiber AOF",
AM117="Projet OCM (HUAWEI)","TRAVAUX-HUAWEI",
AM117="Projet OCM (NOKIA)","TRAVAUX-NOKIA",
AM117="ACCESS-ISSUE","ACCESS-ISSUE",
AM117="Projet OCM (ZTE, NOKIA, autres projets)","TRAVAUX OCM",
AM117="No root CAuse","No root cause",
AM117="ODU HS","PDH",
AM117="IP &amp; VLAN","PDH",
AM117="Warehouse HUAWEI","SPARE-ISSUE",
AM117="SPARE-HS","SPARE-ISSUE",
AM117="Power Telco","BSS",AM117="no impacts","no impacts"
),"")</f>
        <v>IHS</v>
      </c>
      <c r="AL117" s="48" t="str" cm="1">
        <f t="array" ref="AL117">IFERROR(_xlfn.IFS(
AM117="MPR ISSUE","TX ISSUE",
AM117="BSS Hardware Issue","RAN ISSUE",
AM117="Sites strategiques, MLL, Pylone, etc.","ENVTECH",
AM117="AKTIVCO DEFAUT GE &amp; POWER Cabinet","POWER ISSUE",
AM117="AKTIVCO Coupure ENEO &amp; Baisse de tension","POWER ISSUE",
AM117="Coupure ENEO &amp; Baisse de tension","POWER ISSUE",
AM117="Defaut GE &amp; POWER Cabinet","POWER ISSUE",
AM117="Sharing","POWER ISSUE",
AM117="Sites strategiques &amp; DataCenter","POWER ISSUE",
AM117="Exclu","Exclu",
AM117="SAT","TX ISSUE",
AM117="SPARE-ISSUE","SPARE-ISSUE",
AM117="Fiber CAmtel","TX ISSUE",
AM117="Fiber AOF","TX ISSUE",
AM117="Projet OCM (HUAWEI)","TRAVAUX-HUAWEI",
AM117="Projet OCM (NOKIA)","TRAVAUX -NOKIA",
AM117="ACCESS-ISSUE","ACCESS-ISSUE",
AM117="Projet OCM (ZTE, NOKIA, autres projets)","TRAVAUX OCM",
AM117="No root CAuse","No root cause",
AM117="ODU HS","TX ISSUE",
AM117="IP &amp; VLAN","TX ISSUE",
AM117="Warehouse HUAWEI","SPARE-ISSUE",
AM117="SPARE-HS","SPARE-ISSUE",
AM117="Power Telco","RAN ISSUE",AM117="no impacts","no impacts"
),"")</f>
        <v>POWER ISSUE</v>
      </c>
      <c r="AM117" s="67" t="s">
        <v>5330</v>
      </c>
      <c r="AN117" s="48" t="str" cm="1">
        <f t="array" ref="AN117">IFERROR(_xlfn.IFS(
AM117="MPR ISSUE","ACTIVE",
AM117="BSS Hardware Issue","ACTIVE",
AM117="Sites strategiques, MLL, Pylone, etc.","PASSIVE",
AM117="AKTIVCO DEFAUT GE &amp; POWER Cabinet","PASSIVE",
AM117="AKTIVCO Coupure ENEO &amp; Baisse de tension","PASSIVE",
AM117="Coupure ENEO &amp; Baisse de tension","PASSIVE",
AM117="Defaut GE &amp; POWER Cabinet","PASSIVE",
AM117="Sharing","PASSIVE",
AM117="Sites strategiques &amp; DataCenter","PASSIVE",
AM117="Exclu","Exclu",
AM117="SAT","ACTIVE",
AM117="SPARE-ISSUE","SPARE-ISSUE",
AM117="Fiber CAmtel","ACTIVE",
AM117="Fiber AOF","ACTIVE",
AM117="Projet OCM (HUAWEI)","PLANNED WORKS",
AM117="Projet OCM (NOKIA)","PLANNED WORKS",
AM117="ACCESS-ISSUE","ACCESS-ISSUE",
AM117="Projet OCM (ZTE, NOKIA, autres projets)","PLANNED WORKS",
AM117="No root CAuse","No root cause",
AM117="ODU HS","ACTIVE",
AM117="IP &amp; VLAN","ACTIVE",
AM117="Warehouse HUAWEI","SPARE-ISSUE",
AM117="SPARE-HS","SPARE-ISSUE",
AM117="Power Telco","ACTIVE", AM117="no impacts","no impacts"
),"")</f>
        <v>PASSIVE</v>
      </c>
      <c r="AO117" s="93" t="s">
        <v>5945</v>
      </c>
      <c r="AP117" s="101" t="str">
        <f t="shared" si="5"/>
        <v>EXN_054</v>
      </c>
      <c r="AR117" s="17" t="s">
        <v>5537</v>
      </c>
      <c r="AS117" s="7" t="s">
        <v>6597</v>
      </c>
      <c r="AT117" s="6"/>
      <c r="AU117" s="7"/>
      <c r="AV117" s="3" t="s">
        <v>5945</v>
      </c>
      <c r="AW117" s="18" t="s">
        <v>5537</v>
      </c>
      <c r="AX117" s="18" t="s">
        <v>5537</v>
      </c>
      <c r="AY117" s="18" t="s">
        <v>5537</v>
      </c>
      <c r="AZ117" s="18" t="s">
        <v>5537</v>
      </c>
      <c r="BA117" s="18" t="s">
        <v>5537</v>
      </c>
      <c r="BB117" s="18" t="s">
        <v>5537</v>
      </c>
      <c r="BC117" s="18" t="s">
        <v>5537</v>
      </c>
      <c r="BD117" s="18" t="s">
        <v>5537</v>
      </c>
      <c r="BE117" s="18" t="s">
        <v>5537</v>
      </c>
      <c r="BF117" s="18" t="s">
        <v>5537</v>
      </c>
      <c r="BG117" s="18" t="s">
        <v>5537</v>
      </c>
      <c r="BH117" s="18" t="s">
        <v>5537</v>
      </c>
      <c r="BI117" s="9" t="s">
        <v>5537</v>
      </c>
      <c r="BJ117" s="14"/>
      <c r="BK117" s="14" t="s">
        <v>5537</v>
      </c>
      <c r="BL117" s="14" t="str">
        <f>_xlfn.XLOOKUP(B117,'[4]cell downs 18042026 17h'!$B:$B,'[4]cell downs 18042026 17h'!$B:$B,"")</f>
        <v/>
      </c>
      <c r="BM117" s="14" t="str">
        <f>_xlfn.XLOOKUP(B117,'[5]Cells Huawei 19042026 15h'!$B:$B,'[5]Cells Huawei 19042026 15h'!$B:$B,"")</f>
        <v/>
      </c>
      <c r="BN117" s="9" t="str">
        <f>_xlfn.XLOOKUP(B117,'[6]cells down 19042026 9H40'!$B:$B,'[6]cells down 19042026 9H40'!$B:$B,"")</f>
        <v/>
      </c>
      <c r="BO117" s="9" t="s">
        <v>3140</v>
      </c>
      <c r="BP117" s="9" t="s">
        <v>5459</v>
      </c>
      <c r="BQ117" s="115"/>
    </row>
    <row r="118" spans="1:69" s="9" customFormat="1" x14ac:dyDescent="0.3">
      <c r="A118" s="92" t="s">
        <v>531</v>
      </c>
      <c r="B118" s="1" t="s">
        <v>532</v>
      </c>
      <c r="C118" s="3" t="str">
        <f>_xlfn.XLOOKUP(B118,'[1]daily break down'!$D:$D,'[1]daily break down'!$E:$E,"")</f>
        <v>Yaounde</v>
      </c>
      <c r="D118" s="1" t="s">
        <v>21</v>
      </c>
      <c r="E118" s="1" t="s">
        <v>30</v>
      </c>
      <c r="F118" s="3" t="s">
        <v>37</v>
      </c>
      <c r="G118" s="1" t="s">
        <v>38</v>
      </c>
      <c r="H118" s="34" t="str">
        <f>_xlfn.XLOOKUP(B118,[2]CALCULATION!$B:$B,[2]CALCULATION!$H:$H,"")</f>
        <v>ZTE</v>
      </c>
      <c r="I118" s="28">
        <v>4.8262970382355546</v>
      </c>
      <c r="J118" s="28">
        <v>8.7860946314987469</v>
      </c>
      <c r="K118" s="28">
        <v>9.2746152616905366</v>
      </c>
      <c r="L118" s="28">
        <v>9.2457045997380387</v>
      </c>
      <c r="M118" s="28">
        <v>9.0272605605065728</v>
      </c>
      <c r="N118" s="28">
        <v>5.5054211504053567</v>
      </c>
      <c r="O118" s="28">
        <v>9.2457045997380387</v>
      </c>
      <c r="P118" s="28">
        <v>7.5392443063295982</v>
      </c>
      <c r="Q118" s="28">
        <v>3.3920178750288921</v>
      </c>
      <c r="R118" s="28">
        <v>11.865891625503309</v>
      </c>
      <c r="S118" s="94">
        <v>9.2457045997380387</v>
      </c>
      <c r="T118" s="94">
        <f>_xlfn.XLOOKUP(B118,'[3]Nur des jours'!$B:$B,'[3]Nur des jours'!$U:$U,"")</f>
        <v>15.875823623916698</v>
      </c>
      <c r="U118" s="94">
        <v>22.248350611957211</v>
      </c>
      <c r="V118" s="94">
        <v>46.970783288103576</v>
      </c>
      <c r="W118" s="94">
        <v>15.875823623916698</v>
      </c>
      <c r="X118" s="94">
        <v>17.063764685403491</v>
      </c>
      <c r="Y118" s="94">
        <v>4.4939938590258333</v>
      </c>
      <c r="Z118" s="94">
        <v>8.836764088998466</v>
      </c>
      <c r="AA118" s="94">
        <v>8.3322632286342895</v>
      </c>
      <c r="AB118" s="94">
        <v>9.2457045997380387</v>
      </c>
      <c r="AC118" s="94">
        <f>_xlfn.XLOOKUP(B118,'[3]Nur des jours'!$B:$B,'[3]Nur des jours'!$N:$N,"")</f>
        <v>7.13583266986842</v>
      </c>
      <c r="AD118" s="94">
        <v>7.13583266986842</v>
      </c>
      <c r="AE118" s="94">
        <v>1.0546183390685386</v>
      </c>
      <c r="AF118" s="94">
        <v>0.83997835851090163</v>
      </c>
      <c r="AG118" s="94">
        <v>12.854055447208927</v>
      </c>
      <c r="AH118" s="94">
        <v>7.13583266986842</v>
      </c>
      <c r="AI118" s="49" t="s">
        <v>5559</v>
      </c>
      <c r="AJ118" s="49"/>
      <c r="AK118" s="48" t="str" cm="1">
        <f t="array" ref="AK118">IFERROR(_xlfn.IFS(
AM118="MPR ISSUE","PDH",
AM118="BSS Hardware Issue","BSS",
AM118="Sites strategiques, MLL, Pylone, etc.","ENVTECH",
AM118="AKTIVCO DEFAUT GE &amp; POWER Cabinet","AKTIVCO",
AM118="AKTIVCO Coupure ENEO &amp; Baisse de tension","AKTIVCO GRID ONLY",
AM118="Coupure ENEO &amp; Baisse de tension","IHS GRID ONLY",
AM118="Defaut GE &amp; POWER Cabinet","IHS",
AM118="Sharing","Partners",
AM118="Sites strategiques &amp; DataCenter","SST &amp; DC",
AM118="Exclu","Exclu",
AM118="SAT","SAT",
AM118="SPARE-ISSUE","SPARE-ISSUE",
AM118="Fiber CAmtel","TRANS_FO_CAMTEL",
AM118="Fiber AOF","Fiber AOF",
AM118="Projet OCM (HUAWEI)","TRAVAUX-HUAWEI",
AM118="Projet OCM (NOKIA)","TRAVAUX-NOKIA",
AM118="ACCESS-ISSUE","ACCESS-ISSUE",
AM118="Projet OCM (ZTE, NOKIA, autres projets)","TRAVAUX OCM",
AM118="No root CAuse","No root cause",
AM118="ODU HS","PDH",
AM118="IP &amp; VLAN","PDH",
AM118="Warehouse HUAWEI","SPARE-ISSUE",
AM118="SPARE-HS","SPARE-ISSUE",
AM118="Power Telco","BSS",AM118="no impacts","no impacts"
),"")</f>
        <v>BSS</v>
      </c>
      <c r="AL118" s="48" t="str" cm="1">
        <f t="array" ref="AL118">IFERROR(_xlfn.IFS(
AM118="MPR ISSUE","TX ISSUE",
AM118="BSS Hardware Issue","RAN ISSUE",
AM118="Sites strategiques, MLL, Pylone, etc.","ENVTECH",
AM118="AKTIVCO DEFAUT GE &amp; POWER Cabinet","POWER ISSUE",
AM118="AKTIVCO Coupure ENEO &amp; Baisse de tension","POWER ISSUE",
AM118="Coupure ENEO &amp; Baisse de tension","POWER ISSUE",
AM118="Defaut GE &amp; POWER Cabinet","POWER ISSUE",
AM118="Sharing","POWER ISSUE",
AM118="Sites strategiques &amp; DataCenter","POWER ISSUE",
AM118="Exclu","Exclu",
AM118="SAT","TX ISSUE",
AM118="SPARE-ISSUE","SPARE-ISSUE",
AM118="Fiber CAmtel","TX ISSUE",
AM118="Fiber AOF","TX ISSUE",
AM118="Projet OCM (HUAWEI)","TRAVAUX-HUAWEI",
AM118="Projet OCM (NOKIA)","TRAVAUX -NOKIA",
AM118="ACCESS-ISSUE","ACCESS-ISSUE",
AM118="Projet OCM (ZTE, NOKIA, autres projets)","TRAVAUX OCM",
AM118="No root CAuse","No root cause",
AM118="ODU HS","TX ISSUE",
AM118="IP &amp; VLAN","TX ISSUE",
AM118="Warehouse HUAWEI","SPARE-ISSUE",
AM118="SPARE-HS","SPARE-ISSUE",
AM118="Power Telco","RAN ISSUE",AM118="no impacts","no impacts"
),"")</f>
        <v>RAN ISSUE</v>
      </c>
      <c r="AM118" s="67" t="s">
        <v>5320</v>
      </c>
      <c r="AN118" s="48" t="str" cm="1">
        <f t="array" ref="AN118">IFERROR(_xlfn.IFS(
AM118="MPR ISSUE","ACTIVE",
AM118="BSS Hardware Issue","ACTIVE",
AM118="Sites strategiques, MLL, Pylone, etc.","PASSIVE",
AM118="AKTIVCO DEFAUT GE &amp; POWER Cabinet","PASSIVE",
AM118="AKTIVCO Coupure ENEO &amp; Baisse de tension","PASSIVE",
AM118="Coupure ENEO &amp; Baisse de tension","PASSIVE",
AM118="Defaut GE &amp; POWER Cabinet","PASSIVE",
AM118="Sharing","PASSIVE",
AM118="Sites strategiques &amp; DataCenter","PASSIVE",
AM118="Exclu","Exclu",
AM118="SAT","ACTIVE",
AM118="SPARE-ISSUE","SPARE-ISSUE",
AM118="Fiber CAmtel","ACTIVE",
AM118="Fiber AOF","ACTIVE",
AM118="Projet OCM (HUAWEI)","PLANNED WORKS",
AM118="Projet OCM (NOKIA)","PLANNED WORKS",
AM118="ACCESS-ISSUE","ACCESS-ISSUE",
AM118="Projet OCM (ZTE, NOKIA, autres projets)","PLANNED WORKS",
AM118="No root CAuse","No root cause",
AM118="ODU HS","ACTIVE",
AM118="IP &amp; VLAN","ACTIVE",
AM118="Warehouse HUAWEI","SPARE-ISSUE",
AM118="SPARE-HS","SPARE-ISSUE",
AM118="Power Telco","ACTIVE", AM118="no impacts","no impacts"
),"")</f>
        <v>ACTIVE</v>
      </c>
      <c r="AO118" s="93" t="s">
        <v>6564</v>
      </c>
      <c r="AP118" s="101" t="str">
        <f t="shared" si="5"/>
        <v>CTR_917</v>
      </c>
      <c r="AR118" s="17" t="s">
        <v>5537</v>
      </c>
      <c r="AS118" s="7" t="s">
        <v>6603</v>
      </c>
      <c r="AT118" s="6"/>
      <c r="AU118" s="7"/>
      <c r="AV118" s="3" t="s">
        <v>5537</v>
      </c>
      <c r="AW118" s="18" t="s">
        <v>5537</v>
      </c>
      <c r="AX118" s="18" t="s">
        <v>5537</v>
      </c>
      <c r="AY118" s="18" t="s">
        <v>5537</v>
      </c>
      <c r="AZ118" s="18" t="s">
        <v>5537</v>
      </c>
      <c r="BA118" s="18" t="s">
        <v>5537</v>
      </c>
      <c r="BB118" s="18" t="s">
        <v>5537</v>
      </c>
      <c r="BC118" s="18" t="s">
        <v>5537</v>
      </c>
      <c r="BD118" s="18" t="s">
        <v>5537</v>
      </c>
      <c r="BE118" s="18" t="s">
        <v>5537</v>
      </c>
      <c r="BF118" s="18" t="s">
        <v>5537</v>
      </c>
      <c r="BG118" s="18" t="s">
        <v>5537</v>
      </c>
      <c r="BH118" s="18" t="s">
        <v>5537</v>
      </c>
      <c r="BI118" s="9" t="s">
        <v>5537</v>
      </c>
      <c r="BJ118" s="14"/>
      <c r="BK118" s="14" t="s">
        <v>532</v>
      </c>
      <c r="BL118" s="14" t="str">
        <f>_xlfn.XLOOKUP(B118,'[4]cell downs 18042026 17h'!$B:$B,'[4]cell downs 18042026 17h'!$B:$B,"")</f>
        <v/>
      </c>
      <c r="BM118" s="14" t="str">
        <f>_xlfn.XLOOKUP(B118,'[5]Cells Huawei 19042026 15h'!$B:$B,'[5]Cells Huawei 19042026 15h'!$B:$B,"")</f>
        <v/>
      </c>
      <c r="BN118" s="9" t="str">
        <f>_xlfn.XLOOKUP(B118,'[6]cells down 19042026 9H40'!$B:$B,'[6]cells down 19042026 9H40'!$B:$B,"")</f>
        <v>CTR_917</v>
      </c>
      <c r="BO118" s="9" t="s">
        <v>5537</v>
      </c>
      <c r="BP118" s="9" t="s">
        <v>66</v>
      </c>
      <c r="BQ118" s="115"/>
    </row>
    <row r="119" spans="1:69" s="9" customFormat="1" x14ac:dyDescent="0.3">
      <c r="A119" s="1" t="s">
        <v>925</v>
      </c>
      <c r="B119" s="8" t="s">
        <v>926</v>
      </c>
      <c r="C119" s="3" t="str">
        <f>_xlfn.XLOOKUP(B119,'[1]daily break down'!$D:$D,'[1]daily break down'!$E:$E,"")</f>
        <v>Yaounde</v>
      </c>
      <c r="D119" s="1" t="s">
        <v>5490</v>
      </c>
      <c r="E119" s="1"/>
      <c r="F119" s="3" t="s">
        <v>37</v>
      </c>
      <c r="G119" s="1" t="s">
        <v>38</v>
      </c>
      <c r="H119" s="34" t="str">
        <f>_xlfn.XLOOKUP(B119,[2]CALCULATION!$B:$B,[2]CALCULATION!$H:$H,"")</f>
        <v>ZTE</v>
      </c>
      <c r="I119" s="28">
        <v>9.0996531433968819</v>
      </c>
      <c r="J119" s="28">
        <v>0</v>
      </c>
      <c r="K119" s="28">
        <v>0.64818025128912038</v>
      </c>
      <c r="L119" s="28">
        <v>0.69711970619205443</v>
      </c>
      <c r="M119" s="28">
        <v>3.4191450291496519</v>
      </c>
      <c r="N119" s="28">
        <v>2.5586738406485687</v>
      </c>
      <c r="O119" s="28">
        <v>0.70011599934937763</v>
      </c>
      <c r="P119" s="28">
        <v>5.9880562047524064</v>
      </c>
      <c r="Q119" s="28">
        <v>5.8156266675798225</v>
      </c>
      <c r="R119" s="28">
        <v>0.59974017857907291</v>
      </c>
      <c r="S119" s="94">
        <v>1.1813777526659872</v>
      </c>
      <c r="T119" s="94">
        <f>_xlfn.XLOOKUP(B119,'[3]Nur des jours'!$B:$B,'[3]Nur des jours'!$U:$U,"")</f>
        <v>0.71418787614180168</v>
      </c>
      <c r="U119" s="94">
        <v>4.992056256117432</v>
      </c>
      <c r="V119" s="94">
        <v>0</v>
      </c>
      <c r="W119" s="94">
        <v>0.71418787614180168</v>
      </c>
      <c r="X119" s="94">
        <v>8.0154052272474328</v>
      </c>
      <c r="Y119" s="94">
        <v>0.61504267577539862</v>
      </c>
      <c r="Z119" s="94">
        <v>3.6015978803366124</v>
      </c>
      <c r="AA119" s="94">
        <v>0</v>
      </c>
      <c r="AB119" s="94">
        <v>0.75066061130087636</v>
      </c>
      <c r="AC119" s="94">
        <f>_xlfn.XLOOKUP(B119,'[3]Nur des jours'!$B:$B,'[3]Nur des jours'!$N:$N,"")</f>
        <v>7.1268437903964532</v>
      </c>
      <c r="AD119" s="94">
        <v>7.1268437903964532</v>
      </c>
      <c r="AE119" s="94">
        <v>5.3538991403186937</v>
      </c>
      <c r="AF119" s="94">
        <v>4.8657224653277167</v>
      </c>
      <c r="AG119" s="94">
        <v>9.0679426397616822</v>
      </c>
      <c r="AH119" s="94">
        <v>7.1268437903964532</v>
      </c>
      <c r="AI119" s="49" t="s">
        <v>5559</v>
      </c>
      <c r="AJ119" s="49"/>
      <c r="AK119" s="48" t="str" cm="1">
        <f t="array" ref="AK119">IFERROR(_xlfn.IFS(
AM119="MPR ISSUE","PDH",
AM119="BSS Hardware Issue","BSS",
AM119="Sites strategiques, MLL, Pylone, etc.","ENVTECH",
AM119="AKTIVCO DEFAUT GE &amp; POWER Cabinet","AKTIVCO",
AM119="AKTIVCO Coupure ENEO &amp; Baisse de tension","AKTIVCO GRID ONLY",
AM119="Coupure ENEO &amp; Baisse de tension","IHS GRID ONLY",
AM119="Defaut GE &amp; POWER Cabinet","IHS",
AM119="Sharing","Partners",
AM119="Sites strategiques &amp; DataCenter","SST &amp; DC",
AM119="Exclu","Exclu",
AM119="SAT","SAT",
AM119="SPARE-ISSUE","SPARE-ISSUE",
AM119="Fiber CAmtel","TRANS_FO_CAMTEL",
AM119="Fiber AOF","Fiber AOF",
AM119="Projet OCM (HUAWEI)","TRAVAUX-HUAWEI",
AM119="Projet OCM (NOKIA)","TRAVAUX-NOKIA",
AM119="ACCESS-ISSUE","ACCESS-ISSUE",
AM119="Projet OCM (ZTE, NOKIA, autres projets)","TRAVAUX OCM",
AM119="No root CAuse","No root cause",
AM119="ODU HS","PDH",
AM119="IP &amp; VLAN","PDH",
AM119="Warehouse HUAWEI","SPARE-ISSUE",
AM119="SPARE-HS","SPARE-ISSUE",
AM119="Power Telco","BSS",AM119="no impacts","no impacts"
),"")</f>
        <v>Partners</v>
      </c>
      <c r="AL119" s="48" t="str" cm="1">
        <f t="array" ref="AL119">IFERROR(_xlfn.IFS(
AM119="MPR ISSUE","TX ISSUE",
AM119="BSS Hardware Issue","RAN ISSUE",
AM119="Sites strategiques, MLL, Pylone, etc.","ENVTECH",
AM119="AKTIVCO DEFAUT GE &amp; POWER Cabinet","POWER ISSUE",
AM119="AKTIVCO Coupure ENEO &amp; Baisse de tension","POWER ISSUE",
AM119="Coupure ENEO &amp; Baisse de tension","POWER ISSUE",
AM119="Defaut GE &amp; POWER Cabinet","POWER ISSUE",
AM119="Sharing","POWER ISSUE",
AM119="Sites strategiques &amp; DataCenter","POWER ISSUE",
AM119="Exclu","Exclu",
AM119="SAT","TX ISSUE",
AM119="SPARE-ISSUE","SPARE-ISSUE",
AM119="Fiber CAmtel","TX ISSUE",
AM119="Fiber AOF","TX ISSUE",
AM119="Projet OCM (HUAWEI)","TRAVAUX-HUAWEI",
AM119="Projet OCM (NOKIA)","TRAVAUX -NOKIA",
AM119="ACCESS-ISSUE","ACCESS-ISSUE",
AM119="Projet OCM (ZTE, NOKIA, autres projets)","TRAVAUX OCM",
AM119="No root CAuse","No root cause",
AM119="ODU HS","TX ISSUE",
AM119="IP &amp; VLAN","TX ISSUE",
AM119="Warehouse HUAWEI","SPARE-ISSUE",
AM119="SPARE-HS","SPARE-ISSUE",
AM119="Power Telco","RAN ISSUE",AM119="no impacts","no impacts"
),"")</f>
        <v>POWER ISSUE</v>
      </c>
      <c r="AM119" s="67" t="s">
        <v>5331</v>
      </c>
      <c r="AN119" s="48" t="str" cm="1">
        <f t="array" ref="AN119">IFERROR(_xlfn.IFS(
AM119="MPR ISSUE","ACTIVE",
AM119="BSS Hardware Issue","ACTIVE",
AM119="Sites strategiques, MLL, Pylone, etc.","PASSIVE",
AM119="AKTIVCO DEFAUT GE &amp; POWER Cabinet","PASSIVE",
AM119="AKTIVCO Coupure ENEO &amp; Baisse de tension","PASSIVE",
AM119="Coupure ENEO &amp; Baisse de tension","PASSIVE",
AM119="Defaut GE &amp; POWER Cabinet","PASSIVE",
AM119="Sharing","PASSIVE",
AM119="Sites strategiques &amp; DataCenter","PASSIVE",
AM119="Exclu","Exclu",
AM119="SAT","ACTIVE",
AM119="SPARE-ISSUE","SPARE-ISSUE",
AM119="Fiber CAmtel","ACTIVE",
AM119="Fiber AOF","ACTIVE",
AM119="Projet OCM (HUAWEI)","PLANNED WORKS",
AM119="Projet OCM (NOKIA)","PLANNED WORKS",
AM119="ACCESS-ISSUE","ACCESS-ISSUE",
AM119="Projet OCM (ZTE, NOKIA, autres projets)","PLANNED WORKS",
AM119="No root CAuse","No root cause",
AM119="ODU HS","ACTIVE",
AM119="IP &amp; VLAN","ACTIVE",
AM119="Warehouse HUAWEI","SPARE-ISSUE",
AM119="SPARE-HS","SPARE-ISSUE",
AM119="Power Telco","ACTIVE", AM119="no impacts","no impacts"
),"")</f>
        <v>PASSIVE</v>
      </c>
      <c r="AO119" s="93" t="s">
        <v>6089</v>
      </c>
      <c r="AP119" s="101" t="str">
        <f t="shared" si="5"/>
        <v>CTR_897</v>
      </c>
      <c r="AR119" s="17" t="s">
        <v>5537</v>
      </c>
      <c r="AS119" s="7" t="s">
        <v>6603</v>
      </c>
      <c r="AT119" s="6"/>
      <c r="AU119" s="7"/>
      <c r="AV119" s="3" t="s">
        <v>5537</v>
      </c>
      <c r="AW119" s="18" t="s">
        <v>5537</v>
      </c>
      <c r="AX119" s="18" t="s">
        <v>5537</v>
      </c>
      <c r="AY119" s="18" t="s">
        <v>5537</v>
      </c>
      <c r="AZ119" s="18" t="s">
        <v>5537</v>
      </c>
      <c r="BA119" s="18" t="s">
        <v>5537</v>
      </c>
      <c r="BB119" s="18" t="s">
        <v>5898</v>
      </c>
      <c r="BC119" s="18" t="s">
        <v>5537</v>
      </c>
      <c r="BD119" s="18" t="s">
        <v>5537</v>
      </c>
      <c r="BE119" s="18" t="s">
        <v>5537</v>
      </c>
      <c r="BF119" s="18" t="s">
        <v>5537</v>
      </c>
      <c r="BG119" s="18" t="s">
        <v>5537</v>
      </c>
      <c r="BH119" s="18" t="s">
        <v>5537</v>
      </c>
      <c r="BI119" s="9" t="s">
        <v>6090</v>
      </c>
      <c r="BJ119" s="14"/>
      <c r="BK119" s="14" t="s">
        <v>5537</v>
      </c>
      <c r="BL119" s="14" t="str">
        <f>_xlfn.XLOOKUP(B119,'[4]cell downs 18042026 17h'!$B:$B,'[4]cell downs 18042026 17h'!$B:$B,"")</f>
        <v/>
      </c>
      <c r="BM119" s="14" t="str">
        <f>_xlfn.XLOOKUP(B119,'[5]Cells Huawei 19042026 15h'!$B:$B,'[5]Cells Huawei 19042026 15h'!$B:$B,"")</f>
        <v/>
      </c>
      <c r="BN119" s="9" t="str">
        <f>_xlfn.XLOOKUP(B119,'[6]cells down 19042026 9H40'!$B:$B,'[6]cells down 19042026 9H40'!$B:$B,"")</f>
        <v/>
      </c>
      <c r="BO119" s="9" t="s">
        <v>5537</v>
      </c>
      <c r="BP119" s="9" t="s">
        <v>594</v>
      </c>
      <c r="BQ119" s="115"/>
    </row>
    <row r="120" spans="1:69" s="9" customFormat="1" ht="19.5" customHeight="1" x14ac:dyDescent="0.3">
      <c r="A120" s="1" t="s">
        <v>2136</v>
      </c>
      <c r="B120" s="8" t="s">
        <v>2137</v>
      </c>
      <c r="C120" s="3" t="str">
        <f>_xlfn.XLOOKUP(B120,'[1]daily break down'!$D:$D,'[1]daily break down'!$E:$E,"")</f>
        <v>CENTRE</v>
      </c>
      <c r="D120" s="1" t="s">
        <v>11</v>
      </c>
      <c r="E120" s="1" t="s">
        <v>5484</v>
      </c>
      <c r="F120" s="3" t="s">
        <v>69</v>
      </c>
      <c r="G120" s="1" t="s">
        <v>2138</v>
      </c>
      <c r="H120" s="33" t="str">
        <f>_xlfn.XLOOKUP(B120,[2]CALCULATION!$B:$B,[2]CALCULATION!$H:$H,"")</f>
        <v>NOKIA</v>
      </c>
      <c r="I120" s="28">
        <v>0</v>
      </c>
      <c r="J120" s="28">
        <v>0</v>
      </c>
      <c r="K120" s="28">
        <v>0</v>
      </c>
      <c r="L120" s="28">
        <v>0.28682764527704951</v>
      </c>
      <c r="M120" s="28">
        <v>0</v>
      </c>
      <c r="N120" s="28">
        <v>0</v>
      </c>
      <c r="O120" s="28">
        <v>4.2596852256993972E-2</v>
      </c>
      <c r="P120" s="28">
        <v>0</v>
      </c>
      <c r="Q120" s="28">
        <v>0</v>
      </c>
      <c r="R120" s="28">
        <v>0</v>
      </c>
      <c r="S120" s="94">
        <v>0</v>
      </c>
      <c r="T120" s="94">
        <f>_xlfn.XLOOKUP(B120,'[3]Nur des jours'!$B:$B,'[3]Nur des jours'!$U:$U,"")</f>
        <v>0</v>
      </c>
      <c r="U120" s="94">
        <v>0</v>
      </c>
      <c r="V120" s="94">
        <v>0</v>
      </c>
      <c r="W120" s="94">
        <v>0</v>
      </c>
      <c r="X120" s="94">
        <v>0</v>
      </c>
      <c r="Y120" s="94">
        <v>1.2268393672970297</v>
      </c>
      <c r="Z120" s="94">
        <v>8.8741107429950965</v>
      </c>
      <c r="AA120" s="94">
        <v>8.5785299900408916</v>
      </c>
      <c r="AB120" s="94">
        <v>3.684031612319616</v>
      </c>
      <c r="AC120" s="94">
        <f>_xlfn.XLOOKUP(B120,'[3]Nur des jours'!$B:$B,'[3]Nur des jours'!$N:$N,"")</f>
        <v>7.1113451073386358</v>
      </c>
      <c r="AD120" s="94">
        <v>7.1113451073386358</v>
      </c>
      <c r="AE120" s="94">
        <v>24.214506672421859</v>
      </c>
      <c r="AF120" s="94">
        <v>10.882902203589801</v>
      </c>
      <c r="AG120" s="94">
        <v>0</v>
      </c>
      <c r="AH120" s="94">
        <v>7.1113451073386358</v>
      </c>
      <c r="AI120" s="49" t="s">
        <v>5559</v>
      </c>
      <c r="AJ120" s="49"/>
      <c r="AK120" s="48" t="str" cm="1">
        <f t="array" ref="AK120">IFERROR(_xlfn.IFS(
AM120="MPR ISSUE","PDH",
AM120="BSS Hardware Issue","BSS",
AM120="Sites strategiques, MLL, Pylone, etc.","ENVTECH",
AM120="AKTIVCO DEFAUT GE &amp; POWER Cabinet","AKTIVCO",
AM120="AKTIVCO Coupure ENEO &amp; Baisse de tension","AKTIVCO GRID ONLY",
AM120="Coupure ENEO &amp; Baisse de tension","IHS GRID ONLY",
AM120="Defaut GE &amp; POWER Cabinet","IHS",
AM120="Sharing","Partners",
AM120="Sites strategiques &amp; DataCenter","SST &amp; DC",
AM120="Exclu","Exclu",
AM120="SAT","SAT",
AM120="SPARE-ISSUE","SPARE-ISSUE",
AM120="Fiber CAmtel","TRANS_FO_CAMTEL",
AM120="Fiber AOF","Fiber AOF",
AM120="Projet OCM (HUAWEI)","TRAVAUX-HUAWEI",
AM120="Projet OCM (NOKIA)","TRAVAUX-NOKIA",
AM120="ACCESS-ISSUE","ACCESS-ISSUE",
AM120="Projet OCM (ZTE, NOKIA, autres projets)","TRAVAUX OCM",
AM120="No root CAuse","No root cause",
AM120="ODU HS","PDH",
AM120="IP &amp; VLAN","PDH",
AM120="Warehouse HUAWEI","SPARE-ISSUE",
AM120="SPARE-HS","SPARE-ISSUE",
AM120="Power Telco","BSS",AM120="no impacts","no impacts"
),"")</f>
        <v>PDH</v>
      </c>
      <c r="AL120" s="48" t="str" cm="1">
        <f t="array" ref="AL120">IFERROR(_xlfn.IFS(
AM120="MPR ISSUE","TX ISSUE",
AM120="BSS Hardware Issue","RAN ISSUE",
AM120="Sites strategiques, MLL, Pylone, etc.","ENVTECH",
AM120="AKTIVCO DEFAUT GE &amp; POWER Cabinet","POWER ISSUE",
AM120="AKTIVCO Coupure ENEO &amp; Baisse de tension","POWER ISSUE",
AM120="Coupure ENEO &amp; Baisse de tension","POWER ISSUE",
AM120="Defaut GE &amp; POWER Cabinet","POWER ISSUE",
AM120="Sharing","POWER ISSUE",
AM120="Sites strategiques &amp; DataCenter","POWER ISSUE",
AM120="Exclu","Exclu",
AM120="SAT","TX ISSUE",
AM120="SPARE-ISSUE","SPARE-ISSUE",
AM120="Fiber CAmtel","TX ISSUE",
AM120="Fiber AOF","TX ISSUE",
AM120="Projet OCM (HUAWEI)","TRAVAUX-HUAWEI",
AM120="Projet OCM (NOKIA)","TRAVAUX -NOKIA",
AM120="ACCESS-ISSUE","ACCESS-ISSUE",
AM120="Projet OCM (ZTE, NOKIA, autres projets)","TRAVAUX OCM",
AM120="No root CAuse","No root cause",
AM120="ODU HS","TX ISSUE",
AM120="IP &amp; VLAN","TX ISSUE",
AM120="Warehouse HUAWEI","SPARE-ISSUE",
AM120="SPARE-HS","SPARE-ISSUE",
AM120="Power Telco","RAN ISSUE",AM120="no impacts","no impacts"
),"")</f>
        <v>TX ISSUE</v>
      </c>
      <c r="AM120" s="67" t="s">
        <v>6537</v>
      </c>
      <c r="AN120" s="48" t="str" cm="1">
        <f t="array" ref="AN120">IFERROR(_xlfn.IFS(
AM120="MPR ISSUE","ACTIVE",
AM120="BSS Hardware Issue","ACTIVE",
AM120="Sites strategiques, MLL, Pylone, etc.","PASSIVE",
AM120="AKTIVCO DEFAUT GE &amp; POWER Cabinet","PASSIVE",
AM120="AKTIVCO Coupure ENEO &amp; Baisse de tension","PASSIVE",
AM120="Coupure ENEO &amp; Baisse de tension","PASSIVE",
AM120="Defaut GE &amp; POWER Cabinet","PASSIVE",
AM120="Sharing","PASSIVE",
AM120="Sites strategiques &amp; DataCenter","PASSIVE",
AM120="Exclu","Exclu",
AM120="SAT","ACTIVE",
AM120="SPARE-ISSUE","SPARE-ISSUE",
AM120="Fiber CAmtel","ACTIVE",
AM120="Fiber AOF","ACTIVE",
AM120="Projet OCM (HUAWEI)","PLANNED WORKS",
AM120="Projet OCM (NOKIA)","PLANNED WORKS",
AM120="ACCESS-ISSUE","ACCESS-ISSUE",
AM120="Projet OCM (ZTE, NOKIA, autres projets)","PLANNED WORKS",
AM120="No root CAuse","No root cause",
AM120="ODU HS","ACTIVE",
AM120="IP &amp; VLAN","ACTIVE",
AM120="Warehouse HUAWEI","SPARE-ISSUE",
AM120="SPARE-HS","SPARE-ISSUE",
AM120="Power Telco","ACTIVE", AM120="no impacts","no impacts"
),"")</f>
        <v>ACTIVE</v>
      </c>
      <c r="AO120" s="93" t="s">
        <v>6078</v>
      </c>
      <c r="AP120" s="101" t="str">
        <f t="shared" si="5"/>
        <v>SUD_050</v>
      </c>
      <c r="AQ120" s="9" t="s">
        <v>6530</v>
      </c>
      <c r="AR120" s="17" t="s">
        <v>5537</v>
      </c>
      <c r="AS120" s="7" t="s">
        <v>6639</v>
      </c>
      <c r="AT120" s="6"/>
      <c r="AU120" s="7"/>
      <c r="AV120" s="3" t="s">
        <v>6079</v>
      </c>
      <c r="AW120" s="18" t="s">
        <v>5537</v>
      </c>
      <c r="AX120" s="18" t="s">
        <v>5537</v>
      </c>
      <c r="AY120" s="18" t="s">
        <v>5537</v>
      </c>
      <c r="AZ120" s="18" t="s">
        <v>5537</v>
      </c>
      <c r="BA120" s="18" t="s">
        <v>5537</v>
      </c>
      <c r="BB120" s="18" t="s">
        <v>5537</v>
      </c>
      <c r="BC120" s="18" t="s">
        <v>5537</v>
      </c>
      <c r="BD120" s="18" t="s">
        <v>5537</v>
      </c>
      <c r="BE120" s="18" t="s">
        <v>5537</v>
      </c>
      <c r="BF120" s="18" t="s">
        <v>6080</v>
      </c>
      <c r="BG120" s="18" t="s">
        <v>6081</v>
      </c>
      <c r="BH120" s="18" t="s">
        <v>6082</v>
      </c>
      <c r="BI120" s="9" t="s">
        <v>6083</v>
      </c>
      <c r="BJ120" s="14"/>
      <c r="BK120" s="14" t="s">
        <v>5537</v>
      </c>
      <c r="BL120" s="14" t="str">
        <f>_xlfn.XLOOKUP(B120,'[4]cell downs 18042026 17h'!$B:$B,'[4]cell downs 18042026 17h'!$B:$B,"")</f>
        <v/>
      </c>
      <c r="BM120" s="14" t="str">
        <f>_xlfn.XLOOKUP(B120,'[5]Cells Huawei 19042026 15h'!$B:$B,'[5]Cells Huawei 19042026 15h'!$B:$B,"")</f>
        <v/>
      </c>
      <c r="BN120" s="9" t="str">
        <f>_xlfn.XLOOKUP(B120,'[6]cells down 19042026 9H40'!$B:$B,'[6]cells down 19042026 9H40'!$B:$B,"")</f>
        <v/>
      </c>
      <c r="BO120" s="9" t="s">
        <v>2137</v>
      </c>
      <c r="BP120" s="9" t="s">
        <v>12</v>
      </c>
      <c r="BQ120" s="115"/>
    </row>
    <row r="121" spans="1:69" s="9" customFormat="1" x14ac:dyDescent="0.3">
      <c r="A121" s="1" t="s">
        <v>276</v>
      </c>
      <c r="B121" s="8" t="s">
        <v>277</v>
      </c>
      <c r="C121" s="3" t="str">
        <f>_xlfn.XLOOKUP(B121,'[1]daily break down'!$D:$D,'[1]daily break down'!$E:$E,"")</f>
        <v>Douala</v>
      </c>
      <c r="D121" s="1" t="s">
        <v>21</v>
      </c>
      <c r="E121" s="1" t="s">
        <v>125</v>
      </c>
      <c r="F121" s="3" t="s">
        <v>31</v>
      </c>
      <c r="G121" s="1" t="s">
        <v>32</v>
      </c>
      <c r="H121" s="34" t="str">
        <f>_xlfn.XLOOKUP(B121,[2]CALCULATION!$B:$B,[2]CALCULATION!$H:$H,"")</f>
        <v>ZTE</v>
      </c>
      <c r="I121" s="28">
        <v>0</v>
      </c>
      <c r="J121" s="28">
        <v>0</v>
      </c>
      <c r="K121" s="28">
        <v>0</v>
      </c>
      <c r="L121" s="28">
        <v>19.676425308118823</v>
      </c>
      <c r="M121" s="28">
        <v>13.86805751741417</v>
      </c>
      <c r="N121" s="28">
        <v>13.709967383208772</v>
      </c>
      <c r="O121" s="28">
        <v>13.621077352874872</v>
      </c>
      <c r="P121" s="28">
        <v>12.901592458472802</v>
      </c>
      <c r="Q121" s="28">
        <v>12.210162142264</v>
      </c>
      <c r="R121" s="28">
        <v>12.980477009870645</v>
      </c>
      <c r="S121" s="94">
        <v>45.540695368301499</v>
      </c>
      <c r="T121" s="94">
        <f>_xlfn.XLOOKUP(B121,'[3]Nur des jours'!$B:$B,'[3]Nur des jours'!$U:$U,"")</f>
        <v>6.0577378557384733</v>
      </c>
      <c r="U121" s="94">
        <v>28.765288229133677</v>
      </c>
      <c r="V121" s="94">
        <v>9.7999831636860666</v>
      </c>
      <c r="W121" s="94">
        <v>6.0577378557384733</v>
      </c>
      <c r="X121" s="94">
        <v>6.0941035804276424</v>
      </c>
      <c r="Y121" s="94">
        <v>4.3903363838451286</v>
      </c>
      <c r="Z121" s="94">
        <v>10.854624849828641</v>
      </c>
      <c r="AA121" s="94">
        <v>11.763464770726502</v>
      </c>
      <c r="AB121" s="94">
        <v>17.312189491286492</v>
      </c>
      <c r="AC121" s="94">
        <f>_xlfn.XLOOKUP(B121,'[3]Nur des jours'!$B:$B,'[3]Nur des jours'!$N:$N,"")</f>
        <v>7.0809184637291578</v>
      </c>
      <c r="AD121" s="94">
        <v>7.0809184637291578</v>
      </c>
      <c r="AE121" s="94">
        <v>2.0580294873485769</v>
      </c>
      <c r="AF121" s="94">
        <v>3.6518950328277411</v>
      </c>
      <c r="AG121" s="94">
        <v>10.663798216986564</v>
      </c>
      <c r="AH121" s="94">
        <v>7.0809184637291578</v>
      </c>
      <c r="AI121" s="49" t="s">
        <v>5559</v>
      </c>
      <c r="AJ121" s="49"/>
      <c r="AK121" s="48" t="str" cm="1">
        <f t="array" ref="AK121">IFERROR(_xlfn.IFS(
AM121="MPR ISSUE","PDH",
AM121="BSS Hardware Issue","BSS",
AM121="Sites strategiques, MLL, Pylone, etc.","ENVTECH",
AM121="AKTIVCO DEFAUT GE &amp; POWER Cabinet","AKTIVCO",
AM121="AKTIVCO Coupure ENEO &amp; Baisse de tension","AKTIVCO GRID ONLY",
AM121="Coupure ENEO &amp; Baisse de tension","IHS GRID ONLY",
AM121="Defaut GE &amp; POWER Cabinet","IHS",
AM121="Sharing","Partners",
AM121="Sites strategiques &amp; DataCenter","SST &amp; DC",
AM121="Exclu","Exclu",
AM121="SAT","SAT",
AM121="SPARE-ISSUE","SPARE-ISSUE",
AM121="Fiber CAmtel","TRANS_FO_CAMTEL",
AM121="Fiber AOF","Fiber AOF",
AM121="Projet OCM (HUAWEI)","TRAVAUX-HUAWEI",
AM121="Projet OCM (NOKIA)","TRAVAUX-NOKIA",
AM121="ACCESS-ISSUE","ACCESS-ISSUE",
AM121="Projet OCM (ZTE, NOKIA, autres projets)","TRAVAUX OCM",
AM121="No root CAuse","No root cause",
AM121="ODU HS","PDH",
AM121="IP &amp; VLAN","PDH",
AM121="Warehouse HUAWEI","SPARE-ISSUE",
AM121="SPARE-HS","SPARE-ISSUE",
AM121="Power Telco","BSS",AM121="no impacts","no impacts"
),"")</f>
        <v>No root cause</v>
      </c>
      <c r="AL121" s="48" t="str" cm="1">
        <f t="array" ref="AL121">IFERROR(_xlfn.IFS(
AM121="MPR ISSUE","TX ISSUE",
AM121="BSS Hardware Issue","RAN ISSUE",
AM121="Sites strategiques, MLL, Pylone, etc.","ENVTECH",
AM121="AKTIVCO DEFAUT GE &amp; POWER Cabinet","POWER ISSUE",
AM121="AKTIVCO Coupure ENEO &amp; Baisse de tension","POWER ISSUE",
AM121="Coupure ENEO &amp; Baisse de tension","POWER ISSUE",
AM121="Defaut GE &amp; POWER Cabinet","POWER ISSUE",
AM121="Sharing","POWER ISSUE",
AM121="Sites strategiques &amp; DataCenter","POWER ISSUE",
AM121="Exclu","Exclu",
AM121="SAT","TX ISSUE",
AM121="SPARE-ISSUE","SPARE-ISSUE",
AM121="Fiber CAmtel","TX ISSUE",
AM121="Fiber AOF","TX ISSUE",
AM121="Projet OCM (HUAWEI)","TRAVAUX-HUAWEI",
AM121="Projet OCM (NOKIA)","TRAVAUX -NOKIA",
AM121="ACCESS-ISSUE","ACCESS-ISSUE",
AM121="Projet OCM (ZTE, NOKIA, autres projets)","TRAVAUX OCM",
AM121="No root CAuse","No root cause",
AM121="ODU HS","TX ISSUE",
AM121="IP &amp; VLAN","TX ISSUE",
AM121="Warehouse HUAWEI","SPARE-ISSUE",
AM121="SPARE-HS","SPARE-ISSUE",
AM121="Power Telco","RAN ISSUE",AM121="no impacts","no impacts"
),"")</f>
        <v>No root cause</v>
      </c>
      <c r="AM121" s="67" t="s">
        <v>6538</v>
      </c>
      <c r="AN121" s="48" t="str" cm="1">
        <f t="array" ref="AN121">IFERROR(_xlfn.IFS(
AM121="MPR ISSUE","ACTIVE",
AM121="BSS Hardware Issue","ACTIVE",
AM121="Sites strategiques, MLL, Pylone, etc.","PASSIVE",
AM121="AKTIVCO DEFAUT GE &amp; POWER Cabinet","PASSIVE",
AM121="AKTIVCO Coupure ENEO &amp; Baisse de tension","PASSIVE",
AM121="Coupure ENEO &amp; Baisse de tension","PASSIVE",
AM121="Defaut GE &amp; POWER Cabinet","PASSIVE",
AM121="Sharing","PASSIVE",
AM121="Sites strategiques &amp; DataCenter","PASSIVE",
AM121="Exclu","Exclu",
AM121="SAT","ACTIVE",
AM121="SPARE-ISSUE","SPARE-ISSUE",
AM121="Fiber CAmtel","ACTIVE",
AM121="Fiber AOF","ACTIVE",
AM121="Projet OCM (HUAWEI)","PLANNED WORKS",
AM121="Projet OCM (NOKIA)","PLANNED WORKS",
AM121="ACCESS-ISSUE","ACCESS-ISSUE",
AM121="Projet OCM (ZTE, NOKIA, autres projets)","PLANNED WORKS",
AM121="No root CAuse","No root cause",
AM121="ODU HS","ACTIVE",
AM121="IP &amp; VLAN","ACTIVE",
AM121="Warehouse HUAWEI","SPARE-ISSUE",
AM121="SPARE-HS","SPARE-ISSUE",
AM121="Power Telco","ACTIVE", AM121="no impacts","no impacts"
),"")</f>
        <v>No root cause</v>
      </c>
      <c r="AO121" s="93" t="s">
        <v>5537</v>
      </c>
      <c r="AP121" s="101" t="str">
        <f t="shared" si="5"/>
        <v>LIT_654</v>
      </c>
      <c r="AR121" s="17" t="s">
        <v>5537</v>
      </c>
      <c r="AS121" s="7" t="s">
        <v>6603</v>
      </c>
      <c r="AT121" s="6"/>
      <c r="AU121" s="7"/>
      <c r="AV121" s="3" t="s">
        <v>5537</v>
      </c>
      <c r="AW121" s="18" t="s">
        <v>5537</v>
      </c>
      <c r="AX121" s="18" t="s">
        <v>5537</v>
      </c>
      <c r="AY121" s="18" t="s">
        <v>5537</v>
      </c>
      <c r="AZ121" s="18" t="s">
        <v>5537</v>
      </c>
      <c r="BA121" s="18" t="s">
        <v>5537</v>
      </c>
      <c r="BB121" s="18" t="s">
        <v>5537</v>
      </c>
      <c r="BC121" s="18" t="s">
        <v>5537</v>
      </c>
      <c r="BD121" s="18" t="s">
        <v>5537</v>
      </c>
      <c r="BE121" s="18" t="s">
        <v>5537</v>
      </c>
      <c r="BF121" s="18" t="s">
        <v>5537</v>
      </c>
      <c r="BG121" s="18" t="s">
        <v>5537</v>
      </c>
      <c r="BH121" s="18" t="s">
        <v>5537</v>
      </c>
      <c r="BI121" s="9" t="s">
        <v>5537</v>
      </c>
      <c r="BJ121" s="14"/>
      <c r="BK121" s="14" t="s">
        <v>5537</v>
      </c>
      <c r="BL121" s="14" t="str">
        <f>_xlfn.XLOOKUP(B121,'[4]cell downs 18042026 17h'!$B:$B,'[4]cell downs 18042026 17h'!$B:$B,"")</f>
        <v/>
      </c>
      <c r="BM121" s="14" t="str">
        <f>_xlfn.XLOOKUP(B121,'[5]Cells Huawei 19042026 15h'!$B:$B,'[5]Cells Huawei 19042026 15h'!$B:$B,"")</f>
        <v/>
      </c>
      <c r="BN121" s="9" t="str">
        <f>_xlfn.XLOOKUP(B121,'[6]cells down 19042026 9H40'!$B:$B,'[6]cells down 19042026 9H40'!$B:$B,"")</f>
        <v>LIT_654</v>
      </c>
      <c r="BO121" s="9" t="s">
        <v>5537</v>
      </c>
      <c r="BP121" s="9" t="s">
        <v>12</v>
      </c>
      <c r="BQ121" s="115"/>
    </row>
    <row r="122" spans="1:69" s="9" customFormat="1" ht="22.95" customHeight="1" x14ac:dyDescent="0.3">
      <c r="A122" s="1" t="s">
        <v>693</v>
      </c>
      <c r="B122" s="8" t="s">
        <v>694</v>
      </c>
      <c r="C122" s="3" t="str">
        <f>_xlfn.XLOOKUP(B122,'[1]daily break down'!$D:$D,'[1]daily break down'!$E:$E,"")</f>
        <v>Douala</v>
      </c>
      <c r="D122" s="1" t="s">
        <v>11</v>
      </c>
      <c r="E122" s="1" t="s">
        <v>12</v>
      </c>
      <c r="F122" s="3" t="s">
        <v>31</v>
      </c>
      <c r="G122" s="1" t="s">
        <v>32</v>
      </c>
      <c r="H122" s="34" t="str">
        <f>_xlfn.XLOOKUP(B122,[2]CALCULATION!$B:$B,[2]CALCULATION!$H:$H,"")</f>
        <v>ZTE</v>
      </c>
      <c r="I122" s="28">
        <v>0</v>
      </c>
      <c r="J122" s="28">
        <v>0.37862087759999785</v>
      </c>
      <c r="K122" s="28">
        <v>0</v>
      </c>
      <c r="L122" s="28">
        <v>0.38407841156512113</v>
      </c>
      <c r="M122" s="28">
        <v>0.56000362408791404</v>
      </c>
      <c r="N122" s="28">
        <v>0.18881997414627028</v>
      </c>
      <c r="O122" s="28">
        <v>0.96268402233808004</v>
      </c>
      <c r="P122" s="28">
        <v>13.79957081667537</v>
      </c>
      <c r="Q122" s="28">
        <v>12.960145020588817</v>
      </c>
      <c r="R122" s="28">
        <v>0.38256242990814199</v>
      </c>
      <c r="S122" s="94">
        <v>1.6118630380129726</v>
      </c>
      <c r="T122" s="94">
        <f>_xlfn.XLOOKUP(B122,'[3]Nur des jours'!$B:$B,'[3]Nur des jours'!$U:$U,"")</f>
        <v>1.3232379656025544</v>
      </c>
      <c r="U122" s="94">
        <v>0</v>
      </c>
      <c r="V122" s="94">
        <v>0.91238910148302288</v>
      </c>
      <c r="W122" s="94">
        <v>1.3232379656025548</v>
      </c>
      <c r="X122" s="94">
        <v>13.944534333239165</v>
      </c>
      <c r="Y122" s="94">
        <v>18.558897135829103</v>
      </c>
      <c r="Z122" s="94">
        <v>5.3801118901473322</v>
      </c>
      <c r="AA122" s="94">
        <v>0.18917667571261793</v>
      </c>
      <c r="AB122" s="94">
        <v>3.7586000747646486</v>
      </c>
      <c r="AC122" s="94">
        <f>_xlfn.XLOOKUP(B122,'[3]Nur des jours'!$B:$B,'[3]Nur des jours'!$N:$N,"")</f>
        <v>7.0801158852048749</v>
      </c>
      <c r="AD122" s="94">
        <v>7.0801158852048749</v>
      </c>
      <c r="AE122" s="94">
        <v>5.0511522367300934</v>
      </c>
      <c r="AF122" s="94">
        <v>4.4700916490712688</v>
      </c>
      <c r="AG122" s="94">
        <v>9.3159291982130465</v>
      </c>
      <c r="AH122" s="94">
        <v>7.0801158852048749</v>
      </c>
      <c r="AI122" s="49" t="s">
        <v>5559</v>
      </c>
      <c r="AJ122" s="49"/>
      <c r="AK122" s="48" t="str" cm="1">
        <f t="array" ref="AK122">IFERROR(_xlfn.IFS(
AM122="MPR ISSUE","PDH",
AM122="BSS Hardware Issue","BSS",
AM122="Sites strategiques, MLL, Pylone, etc.","ENVTECH",
AM122="AKTIVCO DEFAUT GE &amp; POWER Cabinet","AKTIVCO",
AM122="AKTIVCO Coupure ENEO &amp; Baisse de tension","AKTIVCO GRID ONLY",
AM122="Coupure ENEO &amp; Baisse de tension","IHS GRID ONLY",
AM122="Defaut GE &amp; POWER Cabinet","IHS",
AM122="Sharing","Partners",
AM122="Sites strategiques &amp; DataCenter","SST &amp; DC",
AM122="Exclu","Exclu",
AM122="SAT","SAT",
AM122="SPARE-ISSUE","SPARE-ISSUE",
AM122="Fiber CAmtel","TRANS_FO_CAMTEL",
AM122="Fiber AOF","Fiber AOF",
AM122="Projet OCM (HUAWEI)","TRAVAUX-HUAWEI",
AM122="Projet OCM (NOKIA)","TRAVAUX-NOKIA",
AM122="ACCESS-ISSUE","ACCESS-ISSUE",
AM122="Projet OCM (ZTE, NOKIA, autres projets)","TRAVAUX OCM",
AM122="No root CAuse","No root cause",
AM122="ODU HS","PDH",
AM122="IP &amp; VLAN","PDH",
AM122="Warehouse HUAWEI","SPARE-ISSUE",
AM122="SPARE-HS","SPARE-ISSUE",
AM122="Power Telco","BSS",AM122="no impacts","no impacts"
),"")</f>
        <v>IHS</v>
      </c>
      <c r="AL122" s="48" t="str" cm="1">
        <f t="array" ref="AL122">IFERROR(_xlfn.IFS(
AM122="MPR ISSUE","TX ISSUE",
AM122="BSS Hardware Issue","RAN ISSUE",
AM122="Sites strategiques, MLL, Pylone, etc.","ENVTECH",
AM122="AKTIVCO DEFAUT GE &amp; POWER Cabinet","POWER ISSUE",
AM122="AKTIVCO Coupure ENEO &amp; Baisse de tension","POWER ISSUE",
AM122="Coupure ENEO &amp; Baisse de tension","POWER ISSUE",
AM122="Defaut GE &amp; POWER Cabinet","POWER ISSUE",
AM122="Sharing","POWER ISSUE",
AM122="Sites strategiques &amp; DataCenter","POWER ISSUE",
AM122="Exclu","Exclu",
AM122="SAT","TX ISSUE",
AM122="SPARE-ISSUE","SPARE-ISSUE",
AM122="Fiber CAmtel","TX ISSUE",
AM122="Fiber AOF","TX ISSUE",
AM122="Projet OCM (HUAWEI)","TRAVAUX-HUAWEI",
AM122="Projet OCM (NOKIA)","TRAVAUX -NOKIA",
AM122="ACCESS-ISSUE","ACCESS-ISSUE",
AM122="Projet OCM (ZTE, NOKIA, autres projets)","TRAVAUX OCM",
AM122="No root CAuse","No root cause",
AM122="ODU HS","TX ISSUE",
AM122="IP &amp; VLAN","TX ISSUE",
AM122="Warehouse HUAWEI","SPARE-ISSUE",
AM122="SPARE-HS","SPARE-ISSUE",
AM122="Power Telco","RAN ISSUE",AM122="no impacts","no impacts"
),"")</f>
        <v>POWER ISSUE</v>
      </c>
      <c r="AM122" s="67" t="s">
        <v>5330</v>
      </c>
      <c r="AN122" s="48" t="str" cm="1">
        <f t="array" ref="AN122">IFERROR(_xlfn.IFS(
AM122="MPR ISSUE","ACTIVE",
AM122="BSS Hardware Issue","ACTIVE",
AM122="Sites strategiques, MLL, Pylone, etc.","PASSIVE",
AM122="AKTIVCO DEFAUT GE &amp; POWER Cabinet","PASSIVE",
AM122="AKTIVCO Coupure ENEO &amp; Baisse de tension","PASSIVE",
AM122="Coupure ENEO &amp; Baisse de tension","PASSIVE",
AM122="Defaut GE &amp; POWER Cabinet","PASSIVE",
AM122="Sharing","PASSIVE",
AM122="Sites strategiques &amp; DataCenter","PASSIVE",
AM122="Exclu","Exclu",
AM122="SAT","ACTIVE",
AM122="SPARE-ISSUE","SPARE-ISSUE",
AM122="Fiber CAmtel","ACTIVE",
AM122="Fiber AOF","ACTIVE",
AM122="Projet OCM (HUAWEI)","PLANNED WORKS",
AM122="Projet OCM (NOKIA)","PLANNED WORKS",
AM122="ACCESS-ISSUE","ACCESS-ISSUE",
AM122="Projet OCM (ZTE, NOKIA, autres projets)","PLANNED WORKS",
AM122="No root CAuse","No root cause",
AM122="ODU HS","ACTIVE",
AM122="IP &amp; VLAN","ACTIVE",
AM122="Warehouse HUAWEI","SPARE-ISSUE",
AM122="SPARE-HS","SPARE-ISSUE",
AM122="Power Telco","ACTIVE", AM122="no impacts","no impacts"
),"")</f>
        <v>PASSIVE</v>
      </c>
      <c r="AO122" s="93" t="s">
        <v>6172</v>
      </c>
      <c r="AP122" s="101" t="str">
        <f t="shared" si="5"/>
        <v>LIT_217</v>
      </c>
      <c r="AR122" s="17" t="s">
        <v>5537</v>
      </c>
      <c r="AS122" s="7" t="s">
        <v>6597</v>
      </c>
      <c r="AT122" s="6"/>
      <c r="AU122" s="7"/>
      <c r="AV122" s="3" t="s">
        <v>6173</v>
      </c>
      <c r="AW122" s="18" t="s">
        <v>5537</v>
      </c>
      <c r="AX122" s="18" t="s">
        <v>5537</v>
      </c>
      <c r="AY122" s="18" t="s">
        <v>5537</v>
      </c>
      <c r="AZ122" s="18" t="s">
        <v>5537</v>
      </c>
      <c r="BA122" s="18" t="s">
        <v>6174</v>
      </c>
      <c r="BB122" s="18" t="s">
        <v>5537</v>
      </c>
      <c r="BC122" s="18" t="s">
        <v>5537</v>
      </c>
      <c r="BD122" s="18" t="s">
        <v>5537</v>
      </c>
      <c r="BE122" s="18" t="s">
        <v>5537</v>
      </c>
      <c r="BF122" s="18" t="s">
        <v>5537</v>
      </c>
      <c r="BG122" s="18" t="s">
        <v>5537</v>
      </c>
      <c r="BH122" s="18" t="s">
        <v>5537</v>
      </c>
      <c r="BI122" s="9" t="s">
        <v>6175</v>
      </c>
      <c r="BJ122" s="14"/>
      <c r="BK122" s="14" t="s">
        <v>5537</v>
      </c>
      <c r="BL122" s="14" t="str">
        <f>_xlfn.XLOOKUP(B122,'[4]cell downs 18042026 17h'!$B:$B,'[4]cell downs 18042026 17h'!$B:$B,"")</f>
        <v/>
      </c>
      <c r="BM122" s="14" t="str">
        <f>_xlfn.XLOOKUP(B122,'[5]Cells Huawei 19042026 15h'!$B:$B,'[5]Cells Huawei 19042026 15h'!$B:$B,"")</f>
        <v/>
      </c>
      <c r="BN122" s="9" t="str">
        <f>_xlfn.XLOOKUP(B122,'[6]cells down 19042026 9H40'!$B:$B,'[6]cells down 19042026 9H40'!$B:$B,"")</f>
        <v/>
      </c>
      <c r="BO122" s="9" t="s">
        <v>694</v>
      </c>
      <c r="BP122" s="9" t="s">
        <v>5537</v>
      </c>
      <c r="BQ122" s="115"/>
    </row>
    <row r="123" spans="1:69" s="9" customFormat="1" x14ac:dyDescent="0.3">
      <c r="A123" s="1" t="s">
        <v>1267</v>
      </c>
      <c r="B123" s="8" t="s">
        <v>1268</v>
      </c>
      <c r="C123" s="3" t="str">
        <f>_xlfn.XLOOKUP(B123,'[1]daily break down'!$D:$D,'[1]daily break down'!$E:$E,"")</f>
        <v>Bafoussam</v>
      </c>
      <c r="D123" s="1" t="s">
        <v>21</v>
      </c>
      <c r="E123" s="1" t="s">
        <v>36</v>
      </c>
      <c r="F123" s="3" t="s">
        <v>102</v>
      </c>
      <c r="G123" s="1" t="s">
        <v>299</v>
      </c>
      <c r="H123" s="32" t="str">
        <f>_xlfn.XLOOKUP(B123,[2]CALCULATION!$B:$B,[2]CALCULATION!$H:$H,"")</f>
        <v>Huawei</v>
      </c>
      <c r="I123" s="28">
        <v>0.91620580824294517</v>
      </c>
      <c r="J123" s="28">
        <v>2.7666665239860402</v>
      </c>
      <c r="K123" s="28">
        <v>3.8097510793789411</v>
      </c>
      <c r="L123" s="28">
        <v>0</v>
      </c>
      <c r="M123" s="28">
        <v>0</v>
      </c>
      <c r="N123" s="28">
        <v>0</v>
      </c>
      <c r="O123" s="28">
        <v>0</v>
      </c>
      <c r="P123" s="28">
        <v>0</v>
      </c>
      <c r="Q123" s="28">
        <v>2.9998780080643086</v>
      </c>
      <c r="R123" s="28">
        <v>13.530225463926062</v>
      </c>
      <c r="S123" s="94">
        <v>8.9175391586979543E-5</v>
      </c>
      <c r="T123" s="94">
        <f>_xlfn.XLOOKUP(B123,'[3]Nur des jours'!$B:$B,'[3]Nur des jours'!$U:$U,"")</f>
        <v>0</v>
      </c>
      <c r="U123" s="94">
        <v>0</v>
      </c>
      <c r="V123" s="94">
        <v>0</v>
      </c>
      <c r="W123" s="94">
        <v>0</v>
      </c>
      <c r="X123" s="94">
        <v>1.5516518136134437E-2</v>
      </c>
      <c r="Y123" s="94">
        <v>0</v>
      </c>
      <c r="Z123" s="94">
        <v>0</v>
      </c>
      <c r="AA123" s="94">
        <v>0</v>
      </c>
      <c r="AB123" s="94">
        <v>6.8932577696735178E-2</v>
      </c>
      <c r="AC123" s="94">
        <f>_xlfn.XLOOKUP(B123,'[3]Nur des jours'!$B:$B,'[3]Nur des jours'!$N:$N,"")</f>
        <v>6.8795960996823915</v>
      </c>
      <c r="AD123" s="94">
        <v>6.8795960996823915</v>
      </c>
      <c r="AE123" s="94">
        <v>6.1317488579547508</v>
      </c>
      <c r="AF123" s="94">
        <v>7.8294206949077036</v>
      </c>
      <c r="AG123" s="94">
        <v>6.4729245601017347</v>
      </c>
      <c r="AH123" s="94">
        <v>6.8795960996823915</v>
      </c>
      <c r="AI123" s="49" t="s">
        <v>5559</v>
      </c>
      <c r="AJ123" s="49"/>
      <c r="AK123" s="48" t="str" cm="1">
        <f t="array" ref="AK123">IFERROR(_xlfn.IFS(
AM123="MPR ISSUE","PDH",
AM123="BSS Hardware Issue","BSS",
AM123="Sites strategiques, MLL, Pylone, etc.","ENVTECH",
AM123="AKTIVCO DEFAUT GE &amp; POWER Cabinet","AKTIVCO",
AM123="AKTIVCO Coupure ENEO &amp; Baisse de tension","AKTIVCO GRID ONLY",
AM123="Coupure ENEO &amp; Baisse de tension","IHS GRID ONLY",
AM123="Defaut GE &amp; POWER Cabinet","IHS",
AM123="Sharing","Partners",
AM123="Sites strategiques &amp; DataCenter","SST &amp; DC",
AM123="Exclu","Exclu",
AM123="SAT","SAT",
AM123="SPARE-ISSUE","SPARE-ISSUE",
AM123="Fiber CAmtel","TRANS_FO_CAMTEL",
AM123="Fiber AOF","Fiber AOF",
AM123="Projet OCM (HUAWEI)","TRAVAUX-HUAWEI",
AM123="Projet OCM (NOKIA)","TRAVAUX-NOKIA",
AM123="ACCESS-ISSUE","ACCESS-ISSUE",
AM123="Projet OCM (ZTE, NOKIA, autres projets)","TRAVAUX OCM",
AM123="No root CAuse","No root cause",
AM123="ODU HS","PDH",
AM123="IP &amp; VLAN","PDH",
AM123="Warehouse HUAWEI","SPARE-ISSUE",
AM123="SPARE-HS","SPARE-ISSUE",
AM123="Power Telco","BSS",AM123="no impacts","no impacts"
),"")</f>
        <v>No root cause</v>
      </c>
      <c r="AL123" s="48" t="str" cm="1">
        <f t="array" ref="AL123">IFERROR(_xlfn.IFS(
AM123="MPR ISSUE","TX ISSUE",
AM123="BSS Hardware Issue","RAN ISSUE",
AM123="Sites strategiques, MLL, Pylone, etc.","ENVTECH",
AM123="AKTIVCO DEFAUT GE &amp; POWER Cabinet","POWER ISSUE",
AM123="AKTIVCO Coupure ENEO &amp; Baisse de tension","POWER ISSUE",
AM123="Coupure ENEO &amp; Baisse de tension","POWER ISSUE",
AM123="Defaut GE &amp; POWER Cabinet","POWER ISSUE",
AM123="Sharing","POWER ISSUE",
AM123="Sites strategiques &amp; DataCenter","POWER ISSUE",
AM123="Exclu","Exclu",
AM123="SAT","TX ISSUE",
AM123="SPARE-ISSUE","SPARE-ISSUE",
AM123="Fiber CAmtel","TX ISSUE",
AM123="Fiber AOF","TX ISSUE",
AM123="Projet OCM (HUAWEI)","TRAVAUX-HUAWEI",
AM123="Projet OCM (NOKIA)","TRAVAUX -NOKIA",
AM123="ACCESS-ISSUE","ACCESS-ISSUE",
AM123="Projet OCM (ZTE, NOKIA, autres projets)","TRAVAUX OCM",
AM123="No root CAuse","No root cause",
AM123="ODU HS","TX ISSUE",
AM123="IP &amp; VLAN","TX ISSUE",
AM123="Warehouse HUAWEI","SPARE-ISSUE",
AM123="SPARE-HS","SPARE-ISSUE",
AM123="Power Telco","RAN ISSUE",AM123="no impacts","no impacts"
),"")</f>
        <v>No root cause</v>
      </c>
      <c r="AM123" s="67" t="s">
        <v>6538</v>
      </c>
      <c r="AN123" s="48" t="str" cm="1">
        <f t="array" ref="AN123">IFERROR(_xlfn.IFS(
AM123="MPR ISSUE","ACTIVE",
AM123="BSS Hardware Issue","ACTIVE",
AM123="Sites strategiques, MLL, Pylone, etc.","PASSIVE",
AM123="AKTIVCO DEFAUT GE &amp; POWER Cabinet","PASSIVE",
AM123="AKTIVCO Coupure ENEO &amp; Baisse de tension","PASSIVE",
AM123="Coupure ENEO &amp; Baisse de tension","PASSIVE",
AM123="Defaut GE &amp; POWER Cabinet","PASSIVE",
AM123="Sharing","PASSIVE",
AM123="Sites strategiques &amp; DataCenter","PASSIVE",
AM123="Exclu","Exclu",
AM123="SAT","ACTIVE",
AM123="SPARE-ISSUE","SPARE-ISSUE",
AM123="Fiber CAmtel","ACTIVE",
AM123="Fiber AOF","ACTIVE",
AM123="Projet OCM (HUAWEI)","PLANNED WORKS",
AM123="Projet OCM (NOKIA)","PLANNED WORKS",
AM123="ACCESS-ISSUE","ACCESS-ISSUE",
AM123="Projet OCM (ZTE, NOKIA, autres projets)","PLANNED WORKS",
AM123="No root CAuse","No root cause",
AM123="ODU HS","ACTIVE",
AM123="IP &amp; VLAN","ACTIVE",
AM123="Warehouse HUAWEI","SPARE-ISSUE",
AM123="SPARE-HS","SPARE-ISSUE",
AM123="Power Telco","ACTIVE", AM123="no impacts","no impacts"
),"")</f>
        <v>No root cause</v>
      </c>
      <c r="AO123" s="93" t="s">
        <v>5537</v>
      </c>
      <c r="AP123" s="101" t="str">
        <f t="shared" si="5"/>
        <v>OST_240</v>
      </c>
      <c r="AR123" s="17" t="s">
        <v>5537</v>
      </c>
      <c r="AS123" s="7" t="s">
        <v>6629</v>
      </c>
      <c r="AT123" s="6"/>
      <c r="AU123" s="7"/>
      <c r="AV123" s="3" t="s">
        <v>5537</v>
      </c>
      <c r="AW123" s="18" t="s">
        <v>5537</v>
      </c>
      <c r="AX123" s="18" t="s">
        <v>5537</v>
      </c>
      <c r="AY123" s="18" t="s">
        <v>5537</v>
      </c>
      <c r="AZ123" s="18" t="s">
        <v>5537</v>
      </c>
      <c r="BA123" s="18" t="s">
        <v>5537</v>
      </c>
      <c r="BB123" s="18" t="s">
        <v>5537</v>
      </c>
      <c r="BC123" s="18" t="s">
        <v>5537</v>
      </c>
      <c r="BD123" s="18" t="s">
        <v>5537</v>
      </c>
      <c r="BE123" s="18" t="s">
        <v>5537</v>
      </c>
      <c r="BF123" s="18" t="s">
        <v>5537</v>
      </c>
      <c r="BG123" s="18" t="s">
        <v>5537</v>
      </c>
      <c r="BH123" s="18" t="s">
        <v>5537</v>
      </c>
      <c r="BI123" s="9" t="s">
        <v>5537</v>
      </c>
      <c r="BJ123" s="14"/>
      <c r="BK123" s="14" t="s">
        <v>5537</v>
      </c>
      <c r="BL123" s="14" t="str">
        <f>_xlfn.XLOOKUP(B123,'[4]cell downs 18042026 17h'!$B:$B,'[4]cell downs 18042026 17h'!$B:$B,"")</f>
        <v/>
      </c>
      <c r="BM123" s="14" t="str">
        <f>_xlfn.XLOOKUP(B123,'[5]Cells Huawei 19042026 15h'!$B:$B,'[5]Cells Huawei 19042026 15h'!$B:$B,"")</f>
        <v/>
      </c>
      <c r="BN123" s="9" t="str">
        <f>_xlfn.XLOOKUP(B123,'[6]cells down 19042026 9H40'!$B:$B,'[6]cells down 19042026 9H40'!$B:$B,"")</f>
        <v/>
      </c>
      <c r="BO123" s="9" t="s">
        <v>5537</v>
      </c>
      <c r="BP123" s="9" t="s">
        <v>318</v>
      </c>
      <c r="BQ123" s="115"/>
    </row>
    <row r="124" spans="1:69" s="9" customFormat="1" x14ac:dyDescent="0.3">
      <c r="A124" s="1" t="s">
        <v>284</v>
      </c>
      <c r="B124" s="1" t="s">
        <v>285</v>
      </c>
      <c r="C124" s="3" t="str">
        <f>_xlfn.XLOOKUP(B124,'[1]daily break down'!$D:$D,'[1]daily break down'!$E:$E,"")</f>
        <v>Douala</v>
      </c>
      <c r="D124" s="1" t="s">
        <v>11</v>
      </c>
      <c r="E124" s="1" t="s">
        <v>145</v>
      </c>
      <c r="F124" s="3" t="s">
        <v>31</v>
      </c>
      <c r="G124" s="1" t="s">
        <v>32</v>
      </c>
      <c r="H124" s="34" t="str">
        <f>_xlfn.XLOOKUP(B124,[2]CALCULATION!$B:$B,[2]CALCULATION!$H:$H,"")</f>
        <v>ZTE</v>
      </c>
      <c r="I124" s="28">
        <v>0</v>
      </c>
      <c r="J124" s="28">
        <v>7.9493440971598046</v>
      </c>
      <c r="K124" s="28">
        <v>2.0538519488746791</v>
      </c>
      <c r="L124" s="28">
        <v>0</v>
      </c>
      <c r="M124" s="28">
        <v>0</v>
      </c>
      <c r="N124" s="28">
        <v>0</v>
      </c>
      <c r="O124" s="28">
        <v>1.3462987218669489</v>
      </c>
      <c r="P124" s="28">
        <v>5.1192917048337367</v>
      </c>
      <c r="Q124" s="28">
        <v>2.6352219967868309</v>
      </c>
      <c r="R124" s="28">
        <v>1.5926546586651382</v>
      </c>
      <c r="S124" s="94">
        <v>2.8345111619054144</v>
      </c>
      <c r="T124" s="94">
        <f>_xlfn.XLOOKUP(B124,'[3]Nur des jours'!$B:$B,'[3]Nur des jours'!$U:$U,"")</f>
        <v>0.76387640433406667</v>
      </c>
      <c r="U124" s="94">
        <v>0.14210990403301055</v>
      </c>
      <c r="V124" s="94">
        <v>1.3004269004346078</v>
      </c>
      <c r="W124" s="94">
        <v>0.76387640433406645</v>
      </c>
      <c r="X124" s="94">
        <v>4.5016451076239976</v>
      </c>
      <c r="Y124" s="94">
        <v>0</v>
      </c>
      <c r="Z124" s="94">
        <v>0</v>
      </c>
      <c r="AA124" s="94">
        <v>1.7110795786926458</v>
      </c>
      <c r="AB124" s="94">
        <v>12.85188609520222</v>
      </c>
      <c r="AC124" s="94">
        <f>_xlfn.XLOOKUP(B124,'[3]Nur des jours'!$B:$B,'[3]Nur des jours'!$N:$N,"")</f>
        <v>6.3680147132262075</v>
      </c>
      <c r="AD124" s="94">
        <v>6.3680147132262075</v>
      </c>
      <c r="AE124" s="94">
        <v>3.2301745740560892</v>
      </c>
      <c r="AF124" s="94">
        <v>4.3915179983067612</v>
      </c>
      <c r="AG124" s="94">
        <v>8.4996358349366421</v>
      </c>
      <c r="AH124" s="94">
        <v>6.3680147132262075</v>
      </c>
      <c r="AI124" s="49" t="s">
        <v>5559</v>
      </c>
      <c r="AJ124" s="49"/>
      <c r="AK124" s="48" t="str" cm="1">
        <f t="array" ref="AK124">IFERROR(_xlfn.IFS(
AM124="MPR ISSUE","PDH",
AM124="BSS Hardware Issue","BSS",
AM124="Sites strategiques, MLL, Pylone, etc.","ENVTECH",
AM124="AKTIVCO DEFAUT GE &amp; POWER Cabinet","AKTIVCO",
AM124="AKTIVCO Coupure ENEO &amp; Baisse de tension","AKTIVCO GRID ONLY",
AM124="Coupure ENEO &amp; Baisse de tension","IHS GRID ONLY",
AM124="Defaut GE &amp; POWER Cabinet","IHS",
AM124="Sharing","Partners",
AM124="Sites strategiques &amp; DataCenter","SST &amp; DC",
AM124="Exclu","Exclu",
AM124="SAT","SAT",
AM124="SPARE-ISSUE","SPARE-ISSUE",
AM124="Fiber CAmtel","TRANS_FO_CAMTEL",
AM124="Fiber AOF","Fiber AOF",
AM124="Projet OCM (HUAWEI)","TRAVAUX-HUAWEI",
AM124="Projet OCM (NOKIA)","TRAVAUX-NOKIA",
AM124="ACCESS-ISSUE","ACCESS-ISSUE",
AM124="Projet OCM (ZTE, NOKIA, autres projets)","TRAVAUX OCM",
AM124="No root CAuse","No root cause",
AM124="ODU HS","PDH",
AM124="IP &amp; VLAN","PDH",
AM124="Warehouse HUAWEI","SPARE-ISSUE",
AM124="SPARE-HS","SPARE-ISSUE",
AM124="Power Telco","BSS",AM124="no impacts","no impacts"
),"")</f>
        <v>IHS GRID ONLY</v>
      </c>
      <c r="AL124" s="48" t="str" cm="1">
        <f t="array" ref="AL124">IFERROR(_xlfn.IFS(
AM124="MPR ISSUE","TX ISSUE",
AM124="BSS Hardware Issue","RAN ISSUE",
AM124="Sites strategiques, MLL, Pylone, etc.","ENVTECH",
AM124="AKTIVCO DEFAUT GE &amp; POWER Cabinet","POWER ISSUE",
AM124="AKTIVCO Coupure ENEO &amp; Baisse de tension","POWER ISSUE",
AM124="Coupure ENEO &amp; Baisse de tension","POWER ISSUE",
AM124="Defaut GE &amp; POWER Cabinet","POWER ISSUE",
AM124="Sharing","POWER ISSUE",
AM124="Sites strategiques &amp; DataCenter","POWER ISSUE",
AM124="Exclu","Exclu",
AM124="SAT","TX ISSUE",
AM124="SPARE-ISSUE","SPARE-ISSUE",
AM124="Fiber CAmtel","TX ISSUE",
AM124="Fiber AOF","TX ISSUE",
AM124="Projet OCM (HUAWEI)","TRAVAUX-HUAWEI",
AM124="Projet OCM (NOKIA)","TRAVAUX -NOKIA",
AM124="ACCESS-ISSUE","ACCESS-ISSUE",
AM124="Projet OCM (ZTE, NOKIA, autres projets)","TRAVAUX OCM",
AM124="No root CAuse","No root cause",
AM124="ODU HS","TX ISSUE",
AM124="IP &amp; VLAN","TX ISSUE",
AM124="Warehouse HUAWEI","SPARE-ISSUE",
AM124="SPARE-HS","SPARE-ISSUE",
AM124="Power Telco","RAN ISSUE",AM124="no impacts","no impacts"
),"")</f>
        <v>POWER ISSUE</v>
      </c>
      <c r="AM124" s="67" t="s">
        <v>5329</v>
      </c>
      <c r="AN124" s="48" t="str" cm="1">
        <f t="array" ref="AN124">IFERROR(_xlfn.IFS(
AM124="MPR ISSUE","ACTIVE",
AM124="BSS Hardware Issue","ACTIVE",
AM124="Sites strategiques, MLL, Pylone, etc.","PASSIVE",
AM124="AKTIVCO DEFAUT GE &amp; POWER Cabinet","PASSIVE",
AM124="AKTIVCO Coupure ENEO &amp; Baisse de tension","PASSIVE",
AM124="Coupure ENEO &amp; Baisse de tension","PASSIVE",
AM124="Defaut GE &amp; POWER Cabinet","PASSIVE",
AM124="Sharing","PASSIVE",
AM124="Sites strategiques &amp; DataCenter","PASSIVE",
AM124="Exclu","Exclu",
AM124="SAT","ACTIVE",
AM124="SPARE-ISSUE","SPARE-ISSUE",
AM124="Fiber CAmtel","ACTIVE",
AM124="Fiber AOF","ACTIVE",
AM124="Projet OCM (HUAWEI)","PLANNED WORKS",
AM124="Projet OCM (NOKIA)","PLANNED WORKS",
AM124="ACCESS-ISSUE","ACCESS-ISSUE",
AM124="Projet OCM (ZTE, NOKIA, autres projets)","PLANNED WORKS",
AM124="No root CAuse","No root cause",
AM124="ODU HS","ACTIVE",
AM124="IP &amp; VLAN","ACTIVE",
AM124="Warehouse HUAWEI","SPARE-ISSUE",
AM124="SPARE-HS","SPARE-ISSUE",
AM124="Power Telco","ACTIVE", AM124="no impacts","no impacts"
),"")</f>
        <v>PASSIVE</v>
      </c>
      <c r="AO124" s="93" t="s">
        <v>5997</v>
      </c>
      <c r="AP124" s="101" t="str">
        <f t="shared" si="5"/>
        <v>LIT_287</v>
      </c>
      <c r="AR124" s="17" t="s">
        <v>5537</v>
      </c>
      <c r="AS124" s="7" t="s">
        <v>6603</v>
      </c>
      <c r="AT124" s="6"/>
      <c r="AU124" s="7"/>
      <c r="AV124" s="3" t="s">
        <v>5537</v>
      </c>
      <c r="AW124" s="18" t="s">
        <v>5537</v>
      </c>
      <c r="AX124" s="18" t="s">
        <v>5537</v>
      </c>
      <c r="AY124" s="18" t="s">
        <v>5537</v>
      </c>
      <c r="AZ124" s="18" t="s">
        <v>5537</v>
      </c>
      <c r="BA124" s="18" t="s">
        <v>5537</v>
      </c>
      <c r="BB124" s="18" t="s">
        <v>5537</v>
      </c>
      <c r="BC124" s="18" t="s">
        <v>5537</v>
      </c>
      <c r="BD124" s="18" t="s">
        <v>5537</v>
      </c>
      <c r="BE124" s="18" t="s">
        <v>5537</v>
      </c>
      <c r="BF124" s="18" t="s">
        <v>5537</v>
      </c>
      <c r="BG124" s="18" t="s">
        <v>5537</v>
      </c>
      <c r="BH124" s="18" t="s">
        <v>5537</v>
      </c>
      <c r="BI124" s="9" t="s">
        <v>5997</v>
      </c>
      <c r="BJ124" s="14"/>
      <c r="BK124" s="14" t="s">
        <v>5537</v>
      </c>
      <c r="BL124" s="14" t="str">
        <f>_xlfn.XLOOKUP(B124,'[4]cell downs 18042026 17h'!$B:$B,'[4]cell downs 18042026 17h'!$B:$B,"")</f>
        <v/>
      </c>
      <c r="BM124" s="14" t="str">
        <f>_xlfn.XLOOKUP(B124,'[5]Cells Huawei 19042026 15h'!$B:$B,'[5]Cells Huawei 19042026 15h'!$B:$B,"")</f>
        <v/>
      </c>
      <c r="BN124" s="9" t="str">
        <f>_xlfn.XLOOKUP(B124,'[6]cells down 19042026 9H40'!$B:$B,'[6]cells down 19042026 9H40'!$B:$B,"")</f>
        <v/>
      </c>
      <c r="BO124" s="9" t="s">
        <v>5537</v>
      </c>
      <c r="BP124" s="9" t="s">
        <v>5459</v>
      </c>
      <c r="BQ124" s="115"/>
    </row>
    <row r="125" spans="1:69" s="9" customFormat="1" ht="21.45" customHeight="1" x14ac:dyDescent="0.3">
      <c r="A125" s="1" t="s">
        <v>324</v>
      </c>
      <c r="B125" s="8" t="s">
        <v>325</v>
      </c>
      <c r="C125" s="3" t="str">
        <f>_xlfn.XLOOKUP(B125,'[1]daily break down'!$D:$D,'[1]daily break down'!$E:$E,"")</f>
        <v>Yaounde</v>
      </c>
      <c r="D125" s="1" t="s">
        <v>5499</v>
      </c>
      <c r="E125" s="1" t="s">
        <v>5532</v>
      </c>
      <c r="F125" s="3" t="s">
        <v>37</v>
      </c>
      <c r="G125" s="1" t="s">
        <v>38</v>
      </c>
      <c r="H125" s="34" t="str">
        <f>_xlfn.XLOOKUP(B125,[2]CALCULATION!$B:$B,[2]CALCULATION!$H:$H,"")</f>
        <v>ZTE</v>
      </c>
      <c r="I125" s="28">
        <v>0</v>
      </c>
      <c r="J125" s="28">
        <v>0</v>
      </c>
      <c r="K125" s="28">
        <v>3.0910509284228387</v>
      </c>
      <c r="L125" s="28">
        <v>18.092117466106206</v>
      </c>
      <c r="M125" s="28">
        <v>0</v>
      </c>
      <c r="N125" s="28">
        <v>0</v>
      </c>
      <c r="O125" s="28">
        <v>0</v>
      </c>
      <c r="P125" s="28">
        <v>0</v>
      </c>
      <c r="Q125" s="28">
        <v>0</v>
      </c>
      <c r="R125" s="28">
        <v>0</v>
      </c>
      <c r="S125" s="94">
        <v>0</v>
      </c>
      <c r="T125" s="94">
        <f>_xlfn.XLOOKUP(B125,'[3]Nur des jours'!$B:$B,'[3]Nur des jours'!$U:$U,"")</f>
        <v>11.798153998053836</v>
      </c>
      <c r="U125" s="94">
        <v>0</v>
      </c>
      <c r="V125" s="94">
        <v>0.73207645969414992</v>
      </c>
      <c r="W125" s="94">
        <v>11.798153998053838</v>
      </c>
      <c r="X125" s="94">
        <v>9.0663015469433521</v>
      </c>
      <c r="Y125" s="94">
        <v>12.327606132984052</v>
      </c>
      <c r="Z125" s="94">
        <v>12.327606132984052</v>
      </c>
      <c r="AA125" s="94">
        <v>12.327606132984052</v>
      </c>
      <c r="AB125" s="94">
        <v>12.327606132984052</v>
      </c>
      <c r="AC125" s="94">
        <f>_xlfn.XLOOKUP(B125,'[3]Nur des jours'!$B:$B,'[3]Nur des jours'!$N:$N,"")</f>
        <v>6.3447756061786418</v>
      </c>
      <c r="AD125" s="94">
        <v>6.3447756061786418</v>
      </c>
      <c r="AE125" s="94">
        <v>0.37581082215268036</v>
      </c>
      <c r="AF125" s="94">
        <v>0.33793576234822975</v>
      </c>
      <c r="AG125" s="94">
        <v>11.846206062158133</v>
      </c>
      <c r="AH125" s="94">
        <v>6.3447756061786418</v>
      </c>
      <c r="AI125" s="49" t="s">
        <v>5559</v>
      </c>
      <c r="AJ125" s="49"/>
      <c r="AK125" s="48" t="str" cm="1">
        <f t="array" ref="AK125">IFERROR(_xlfn.IFS(
AM125="MPR ISSUE","PDH",
AM125="BSS Hardware Issue","BSS",
AM125="Sites strategiques, MLL, Pylone, etc.","ENVTECH",
AM125="AKTIVCO DEFAUT GE &amp; POWER Cabinet","AKTIVCO",
AM125="AKTIVCO Coupure ENEO &amp; Baisse de tension","AKTIVCO GRID ONLY",
AM125="Coupure ENEO &amp; Baisse de tension","IHS GRID ONLY",
AM125="Defaut GE &amp; POWER Cabinet","IHS",
AM125="Sharing","Partners",
AM125="Sites strategiques &amp; DataCenter","SST &amp; DC",
AM125="Exclu","Exclu",
AM125="SAT","SAT",
AM125="SPARE-ISSUE","SPARE-ISSUE",
AM125="Fiber CAmtel","TRANS_FO_CAMTEL",
AM125="Fiber AOF","Fiber AOF",
AM125="Projet OCM (HUAWEI)","TRAVAUX-HUAWEI",
AM125="Projet OCM (NOKIA)","TRAVAUX-NOKIA",
AM125="ACCESS-ISSUE","ACCESS-ISSUE",
AM125="Projet OCM (ZTE, NOKIA, autres projets)","TRAVAUX OCM",
AM125="No root CAuse","No root cause",
AM125="ODU HS","PDH",
AM125="IP &amp; VLAN","PDH",
AM125="Warehouse HUAWEI","SPARE-ISSUE",
AM125="SPARE-HS","SPARE-ISSUE",
AM125="Power Telco","BSS",AM125="no impacts","no impacts"
),"")</f>
        <v>No root cause</v>
      </c>
      <c r="AL125" s="48" t="str" cm="1">
        <f t="array" ref="AL125">IFERROR(_xlfn.IFS(
AM125="MPR ISSUE","TX ISSUE",
AM125="BSS Hardware Issue","RAN ISSUE",
AM125="Sites strategiques, MLL, Pylone, etc.","ENVTECH",
AM125="AKTIVCO DEFAUT GE &amp; POWER Cabinet","POWER ISSUE",
AM125="AKTIVCO Coupure ENEO &amp; Baisse de tension","POWER ISSUE",
AM125="Coupure ENEO &amp; Baisse de tension","POWER ISSUE",
AM125="Defaut GE &amp; POWER Cabinet","POWER ISSUE",
AM125="Sharing","POWER ISSUE",
AM125="Sites strategiques &amp; DataCenter","POWER ISSUE",
AM125="Exclu","Exclu",
AM125="SAT","TX ISSUE",
AM125="SPARE-ISSUE","SPARE-ISSUE",
AM125="Fiber CAmtel","TX ISSUE",
AM125="Fiber AOF","TX ISSUE",
AM125="Projet OCM (HUAWEI)","TRAVAUX-HUAWEI",
AM125="Projet OCM (NOKIA)","TRAVAUX -NOKIA",
AM125="ACCESS-ISSUE","ACCESS-ISSUE",
AM125="Projet OCM (ZTE, NOKIA, autres projets)","TRAVAUX OCM",
AM125="No root CAuse","No root cause",
AM125="ODU HS","TX ISSUE",
AM125="IP &amp; VLAN","TX ISSUE",
AM125="Warehouse HUAWEI","SPARE-ISSUE",
AM125="SPARE-HS","SPARE-ISSUE",
AM125="Power Telco","RAN ISSUE",AM125="no impacts","no impacts"
),"")</f>
        <v>No root cause</v>
      </c>
      <c r="AM125" s="67" t="s">
        <v>6538</v>
      </c>
      <c r="AN125" s="48" t="str" cm="1">
        <f t="array" ref="AN125">IFERROR(_xlfn.IFS(
AM125="MPR ISSUE","ACTIVE",
AM125="BSS Hardware Issue","ACTIVE",
AM125="Sites strategiques, MLL, Pylone, etc.","PASSIVE",
AM125="AKTIVCO DEFAUT GE &amp; POWER Cabinet","PASSIVE",
AM125="AKTIVCO Coupure ENEO &amp; Baisse de tension","PASSIVE",
AM125="Coupure ENEO &amp; Baisse de tension","PASSIVE",
AM125="Defaut GE &amp; POWER Cabinet","PASSIVE",
AM125="Sharing","PASSIVE",
AM125="Sites strategiques &amp; DataCenter","PASSIVE",
AM125="Exclu","Exclu",
AM125="SAT","ACTIVE",
AM125="SPARE-ISSUE","SPARE-ISSUE",
AM125="Fiber CAmtel","ACTIVE",
AM125="Fiber AOF","ACTIVE",
AM125="Projet OCM (HUAWEI)","PLANNED WORKS",
AM125="Projet OCM (NOKIA)","PLANNED WORKS",
AM125="ACCESS-ISSUE","ACCESS-ISSUE",
AM125="Projet OCM (ZTE, NOKIA, autres projets)","PLANNED WORKS",
AM125="No root CAuse","No root cause",
AM125="ODU HS","ACTIVE",
AM125="IP &amp; VLAN","ACTIVE",
AM125="Warehouse HUAWEI","SPARE-ISSUE",
AM125="SPARE-HS","SPARE-ISSUE",
AM125="Power Telco","ACTIVE", AM125="no impacts","no impacts"
),"")</f>
        <v>No root cause</v>
      </c>
      <c r="AO125" s="124" t="s">
        <v>6557</v>
      </c>
      <c r="AP125" s="101" t="str">
        <f t="shared" si="5"/>
        <v>CTR_794</v>
      </c>
      <c r="AR125" s="17" t="s">
        <v>5537</v>
      </c>
      <c r="AS125" s="7" t="s">
        <v>6603</v>
      </c>
      <c r="AT125" s="6"/>
      <c r="AU125" s="7"/>
      <c r="AV125" s="3" t="s">
        <v>5537</v>
      </c>
      <c r="AW125" s="18" t="s">
        <v>5537</v>
      </c>
      <c r="AX125" s="18" t="s">
        <v>5537</v>
      </c>
      <c r="AY125" s="18" t="s">
        <v>5537</v>
      </c>
      <c r="AZ125" s="18" t="s">
        <v>5903</v>
      </c>
      <c r="BA125" s="18" t="s">
        <v>5904</v>
      </c>
      <c r="BB125" s="18" t="s">
        <v>5904</v>
      </c>
      <c r="BC125" s="18" t="s">
        <v>5537</v>
      </c>
      <c r="BD125" s="18" t="s">
        <v>5537</v>
      </c>
      <c r="BE125" s="18" t="s">
        <v>5537</v>
      </c>
      <c r="BF125" s="18" t="s">
        <v>5537</v>
      </c>
      <c r="BG125" s="18" t="s">
        <v>5537</v>
      </c>
      <c r="BH125" s="18" t="s">
        <v>5537</v>
      </c>
      <c r="BI125" s="9" t="s">
        <v>5537</v>
      </c>
      <c r="BJ125" s="14"/>
      <c r="BK125" s="14" t="s">
        <v>5537</v>
      </c>
      <c r="BL125" s="14" t="str">
        <f>_xlfn.XLOOKUP(B125,'[4]cell downs 18042026 17h'!$B:$B,'[4]cell downs 18042026 17h'!$B:$B,"")</f>
        <v/>
      </c>
      <c r="BM125" s="14" t="str">
        <f>_xlfn.XLOOKUP(B125,'[5]Cells Huawei 19042026 15h'!$B:$B,'[5]Cells Huawei 19042026 15h'!$B:$B,"")</f>
        <v/>
      </c>
      <c r="BN125" s="9" t="str">
        <f>_xlfn.XLOOKUP(B125,'[6]cells down 19042026 9H40'!$B:$B,'[6]cells down 19042026 9H40'!$B:$B,"")</f>
        <v/>
      </c>
      <c r="BO125" s="9" t="s">
        <v>5537</v>
      </c>
      <c r="BP125" s="9" t="s">
        <v>5537</v>
      </c>
      <c r="BQ125" s="115"/>
    </row>
    <row r="126" spans="1:69" s="9" customFormat="1" ht="17.55" customHeight="1" x14ac:dyDescent="0.3">
      <c r="A126" s="1" t="s">
        <v>2121</v>
      </c>
      <c r="B126" s="8" t="s">
        <v>2122</v>
      </c>
      <c r="C126" s="3" t="str">
        <f>_xlfn.XLOOKUP(B126,'[1]daily break down'!$D:$D,'[1]daily break down'!$E:$E,"")</f>
        <v>Garoua</v>
      </c>
      <c r="D126" s="1" t="s">
        <v>21</v>
      </c>
      <c r="E126" s="1" t="s">
        <v>188</v>
      </c>
      <c r="F126" s="3" t="s">
        <v>23</v>
      </c>
      <c r="G126" s="1" t="s">
        <v>24</v>
      </c>
      <c r="H126" s="32" t="str">
        <f>_xlfn.XLOOKUP(B126,[2]CALCULATION!$B:$B,[2]CALCULATION!$H:$H,"")</f>
        <v>Huawei</v>
      </c>
      <c r="I126" s="28">
        <v>2.4077355728484478E-3</v>
      </c>
      <c r="J126" s="28">
        <v>0</v>
      </c>
      <c r="K126" s="28">
        <v>0</v>
      </c>
      <c r="L126" s="28">
        <v>0</v>
      </c>
      <c r="M126" s="28">
        <v>0</v>
      </c>
      <c r="N126" s="28">
        <v>0</v>
      </c>
      <c r="O126" s="28">
        <v>0</v>
      </c>
      <c r="P126" s="28">
        <v>0</v>
      </c>
      <c r="Q126" s="28">
        <v>0</v>
      </c>
      <c r="R126" s="28">
        <v>0</v>
      </c>
      <c r="S126" s="94">
        <v>0</v>
      </c>
      <c r="T126" s="94">
        <f>_xlfn.XLOOKUP(B126,'[3]Nur des jours'!$B:$B,'[3]Nur des jours'!$U:$U,"")</f>
        <v>0.27822722175137615</v>
      </c>
      <c r="U126" s="94">
        <v>2.8265923871324907</v>
      </c>
      <c r="V126" s="94">
        <v>6.0747881906099019</v>
      </c>
      <c r="W126" s="94">
        <v>0.27822722175137615</v>
      </c>
      <c r="X126" s="94">
        <v>8.5608375923500336E-3</v>
      </c>
      <c r="Y126" s="94">
        <v>0</v>
      </c>
      <c r="Z126" s="94">
        <v>0</v>
      </c>
      <c r="AA126" s="94">
        <v>4.5491220861049042</v>
      </c>
      <c r="AB126" s="94">
        <v>0.99724840411719229</v>
      </c>
      <c r="AC126" s="94">
        <f>_xlfn.XLOOKUP(B126,'[3]Nur des jours'!$B:$B,'[3]Nur des jours'!$N:$N,"")</f>
        <v>6.2078200397793601</v>
      </c>
      <c r="AD126" s="94">
        <v>6.2078200397793601</v>
      </c>
      <c r="AE126" s="94">
        <v>6.7924465147136992</v>
      </c>
      <c r="AF126" s="94">
        <v>11.481262601534798</v>
      </c>
      <c r="AG126" s="94">
        <v>2.652919230323048</v>
      </c>
      <c r="AH126" s="94">
        <v>6.2078200397793601</v>
      </c>
      <c r="AI126" s="49" t="s">
        <v>5559</v>
      </c>
      <c r="AJ126" s="49"/>
      <c r="AK126" s="48" t="str" cm="1">
        <f t="array" ref="AK126">IFERROR(_xlfn.IFS(
AM126="MPR ISSUE","PDH",
AM126="BSS Hardware Issue","BSS",
AM126="Sites strategiques, MLL, Pylone, etc.","ENVTECH",
AM126="AKTIVCO DEFAUT GE &amp; POWER Cabinet","AKTIVCO",
AM126="AKTIVCO Coupure ENEO &amp; Baisse de tension","AKTIVCO GRID ONLY",
AM126="Coupure ENEO &amp; Baisse de tension","IHS GRID ONLY",
AM126="Defaut GE &amp; POWER Cabinet","IHS",
AM126="Sharing","Partners",
AM126="Sites strategiques &amp; DataCenter","SST &amp; DC",
AM126="Exclu","Exclu",
AM126="SAT","SAT",
AM126="SPARE-ISSUE","SPARE-ISSUE",
AM126="Fiber CAmtel","TRANS_FO_CAMTEL",
AM126="Fiber AOF","Fiber AOF",
AM126="Projet OCM (HUAWEI)","TRAVAUX-HUAWEI",
AM126="Projet OCM (NOKIA)","TRAVAUX-NOKIA",
AM126="ACCESS-ISSUE","ACCESS-ISSUE",
AM126="Projet OCM (ZTE, NOKIA, autres projets)","TRAVAUX OCM",
AM126="No root CAuse","No root cause",
AM126="ODU HS","PDH",
AM126="IP &amp; VLAN","PDH",
AM126="Warehouse HUAWEI","SPARE-ISSUE",
AM126="SPARE-HS","SPARE-ISSUE",
AM126="Power Telco","BSS",AM126="no impacts","no impacts"
),"")</f>
        <v>No root cause</v>
      </c>
      <c r="AL126" s="48" t="str" cm="1">
        <f t="array" ref="AL126">IFERROR(_xlfn.IFS(
AM126="MPR ISSUE","TX ISSUE",
AM126="BSS Hardware Issue","RAN ISSUE",
AM126="Sites strategiques, MLL, Pylone, etc.","ENVTECH",
AM126="AKTIVCO DEFAUT GE &amp; POWER Cabinet","POWER ISSUE",
AM126="AKTIVCO Coupure ENEO &amp; Baisse de tension","POWER ISSUE",
AM126="Coupure ENEO &amp; Baisse de tension","POWER ISSUE",
AM126="Defaut GE &amp; POWER Cabinet","POWER ISSUE",
AM126="Sharing","POWER ISSUE",
AM126="Sites strategiques &amp; DataCenter","POWER ISSUE",
AM126="Exclu","Exclu",
AM126="SAT","TX ISSUE",
AM126="SPARE-ISSUE","SPARE-ISSUE",
AM126="Fiber CAmtel","TX ISSUE",
AM126="Fiber AOF","TX ISSUE",
AM126="Projet OCM (HUAWEI)","TRAVAUX-HUAWEI",
AM126="Projet OCM (NOKIA)","TRAVAUX -NOKIA",
AM126="ACCESS-ISSUE","ACCESS-ISSUE",
AM126="Projet OCM (ZTE, NOKIA, autres projets)","TRAVAUX OCM",
AM126="No root CAuse","No root cause",
AM126="ODU HS","TX ISSUE",
AM126="IP &amp; VLAN","TX ISSUE",
AM126="Warehouse HUAWEI","SPARE-ISSUE",
AM126="SPARE-HS","SPARE-ISSUE",
AM126="Power Telco","RAN ISSUE",AM126="no impacts","no impacts"
),"")</f>
        <v>No root cause</v>
      </c>
      <c r="AM126" s="67" t="s">
        <v>6538</v>
      </c>
      <c r="AN126" s="48" t="str" cm="1">
        <f t="array" ref="AN126">IFERROR(_xlfn.IFS(
AM126="MPR ISSUE","ACTIVE",
AM126="BSS Hardware Issue","ACTIVE",
AM126="Sites strategiques, MLL, Pylone, etc.","PASSIVE",
AM126="AKTIVCO DEFAUT GE &amp; POWER Cabinet","PASSIVE",
AM126="AKTIVCO Coupure ENEO &amp; Baisse de tension","PASSIVE",
AM126="Coupure ENEO &amp; Baisse de tension","PASSIVE",
AM126="Defaut GE &amp; POWER Cabinet","PASSIVE",
AM126="Sharing","PASSIVE",
AM126="Sites strategiques &amp; DataCenter","PASSIVE",
AM126="Exclu","Exclu",
AM126="SAT","ACTIVE",
AM126="SPARE-ISSUE","SPARE-ISSUE",
AM126="Fiber CAmtel","ACTIVE",
AM126="Fiber AOF","ACTIVE",
AM126="Projet OCM (HUAWEI)","PLANNED WORKS",
AM126="Projet OCM (NOKIA)","PLANNED WORKS",
AM126="ACCESS-ISSUE","ACCESS-ISSUE",
AM126="Projet OCM (ZTE, NOKIA, autres projets)","PLANNED WORKS",
AM126="No root CAuse","No root cause",
AM126="ODU HS","ACTIVE",
AM126="IP &amp; VLAN","ACTIVE",
AM126="Warehouse HUAWEI","SPARE-ISSUE",
AM126="SPARE-HS","SPARE-ISSUE",
AM126="Power Telco","ACTIVE", AM126="no impacts","no impacts"
),"")</f>
        <v>No root cause</v>
      </c>
      <c r="AO126" s="93" t="s">
        <v>5537</v>
      </c>
      <c r="AP126" s="101" t="str">
        <f t="shared" si="5"/>
        <v>NRD_159</v>
      </c>
      <c r="AR126" s="17" t="s">
        <v>5537</v>
      </c>
      <c r="AS126" s="7" t="s">
        <v>6597</v>
      </c>
      <c r="AT126" s="6"/>
      <c r="AU126" s="7"/>
      <c r="AV126" s="3" t="s">
        <v>5537</v>
      </c>
      <c r="AW126" s="18" t="s">
        <v>5537</v>
      </c>
      <c r="AX126" s="18" t="s">
        <v>5537</v>
      </c>
      <c r="AY126" s="18" t="s">
        <v>5537</v>
      </c>
      <c r="AZ126" s="18" t="s">
        <v>5537</v>
      </c>
      <c r="BA126" s="18" t="s">
        <v>5537</v>
      </c>
      <c r="BB126" s="18" t="s">
        <v>5537</v>
      </c>
      <c r="BC126" s="18" t="s">
        <v>5537</v>
      </c>
      <c r="BD126" s="18" t="s">
        <v>5537</v>
      </c>
      <c r="BE126" s="18" t="s">
        <v>5537</v>
      </c>
      <c r="BF126" s="18" t="s">
        <v>5537</v>
      </c>
      <c r="BG126" s="18" t="s">
        <v>5537</v>
      </c>
      <c r="BH126" s="18" t="s">
        <v>5537</v>
      </c>
      <c r="BI126" s="9" t="s">
        <v>5537</v>
      </c>
      <c r="BJ126" s="14"/>
      <c r="BK126" s="14" t="s">
        <v>5537</v>
      </c>
      <c r="BL126" s="14" t="str">
        <f>_xlfn.XLOOKUP(B126,'[4]cell downs 18042026 17h'!$B:$B,'[4]cell downs 18042026 17h'!$B:$B,"")</f>
        <v/>
      </c>
      <c r="BM126" s="14" t="str">
        <f>_xlfn.XLOOKUP(B126,'[5]Cells Huawei 19042026 15h'!$B:$B,'[5]Cells Huawei 19042026 15h'!$B:$B,"")</f>
        <v/>
      </c>
      <c r="BN126" s="9" t="str">
        <f>_xlfn.XLOOKUP(B126,'[6]cells down 19042026 9H40'!$B:$B,'[6]cells down 19042026 9H40'!$B:$B,"")</f>
        <v/>
      </c>
      <c r="BO126" s="9" t="s">
        <v>5537</v>
      </c>
      <c r="BP126" s="9" t="s">
        <v>5537</v>
      </c>
      <c r="BQ126" s="115"/>
    </row>
    <row r="127" spans="1:69" s="9" customFormat="1" ht="26.55" customHeight="1" x14ac:dyDescent="0.3">
      <c r="A127" s="16" t="s">
        <v>1164</v>
      </c>
      <c r="B127" s="8" t="s">
        <v>1165</v>
      </c>
      <c r="C127" s="3" t="str">
        <f>_xlfn.XLOOKUP(B127,'[1]daily break down'!$D:$D,'[1]daily break down'!$E:$E,"")</f>
        <v>Yaounde</v>
      </c>
      <c r="D127" s="1" t="s">
        <v>11</v>
      </c>
      <c r="E127" s="1" t="s">
        <v>12</v>
      </c>
      <c r="F127" s="3" t="s">
        <v>37</v>
      </c>
      <c r="G127" s="1" t="s">
        <v>38</v>
      </c>
      <c r="H127" s="34" t="str">
        <f>_xlfn.XLOOKUP(B127,[2]CALCULATION!$B:$B,[2]CALCULATION!$H:$H,"")</f>
        <v>ZTE</v>
      </c>
      <c r="I127" s="28">
        <v>0</v>
      </c>
      <c r="J127" s="28">
        <v>0</v>
      </c>
      <c r="K127" s="28">
        <v>0</v>
      </c>
      <c r="L127" s="28">
        <v>0</v>
      </c>
      <c r="M127" s="28">
        <v>4.5035891311605933</v>
      </c>
      <c r="N127" s="28">
        <v>6.1638030664920258</v>
      </c>
      <c r="O127" s="28">
        <v>6.1638030664920258</v>
      </c>
      <c r="P127" s="28">
        <v>6.1638030664920258</v>
      </c>
      <c r="Q127" s="28">
        <v>6.1638030664920258</v>
      </c>
      <c r="R127" s="28">
        <v>6.1638030664920258</v>
      </c>
      <c r="S127" s="94">
        <v>6.1638030664920258</v>
      </c>
      <c r="T127" s="94">
        <f>_xlfn.XLOOKUP(B127,'[3]Nur des jours'!$B:$B,'[3]Nur des jours'!$U:$U,"")</f>
        <v>6.1638030664920258</v>
      </c>
      <c r="U127" s="94">
        <v>6.1638030664920258</v>
      </c>
      <c r="V127" s="94">
        <v>6.1638030664920258</v>
      </c>
      <c r="W127" s="94">
        <v>6.1638030664920258</v>
      </c>
      <c r="X127" s="94">
        <v>6.1638030664920258</v>
      </c>
      <c r="Y127" s="94">
        <v>6.1638030664920258</v>
      </c>
      <c r="Z127" s="94">
        <v>6.1638030664920258</v>
      </c>
      <c r="AA127" s="94">
        <v>6.1638030664920258</v>
      </c>
      <c r="AB127" s="94">
        <v>6.2338949242793937</v>
      </c>
      <c r="AC127" s="94">
        <f>_xlfn.XLOOKUP(B127,'[3]Nur des jours'!$B:$B,'[3]Nur des jours'!$N:$N,"")</f>
        <v>6.1638030664920258</v>
      </c>
      <c r="AD127" s="94">
        <v>6.1638030664920258</v>
      </c>
      <c r="AE127" s="94">
        <v>0</v>
      </c>
      <c r="AF127" s="94">
        <v>0</v>
      </c>
      <c r="AG127" s="94">
        <v>11.819632409432067</v>
      </c>
      <c r="AH127" s="94">
        <v>6.1638030664920258</v>
      </c>
      <c r="AI127" s="49" t="s">
        <v>5559</v>
      </c>
      <c r="AJ127" s="49"/>
      <c r="AK127" s="48" t="str" cm="1">
        <f t="array" ref="AK127">IFERROR(_xlfn.IFS(
AM127="MPR ISSUE","PDH",
AM127="BSS Hardware Issue","BSS",
AM127="Sites strategiques, MLL, Pylone, etc.","ENVTECH",
AM127="AKTIVCO DEFAUT GE &amp; POWER Cabinet","AKTIVCO",
AM127="AKTIVCO Coupure ENEO &amp; Baisse de tension","AKTIVCO GRID ONLY",
AM127="Coupure ENEO &amp; Baisse de tension","IHS GRID ONLY",
AM127="Defaut GE &amp; POWER Cabinet","IHS",
AM127="Sharing","Partners",
AM127="Sites strategiques &amp; DataCenter","SST &amp; DC",
AM127="Exclu","Exclu",
AM127="SAT","SAT",
AM127="SPARE-ISSUE","SPARE-ISSUE",
AM127="Fiber CAmtel","TRANS_FO_CAMTEL",
AM127="Fiber AOF","Fiber AOF",
AM127="Projet OCM (HUAWEI)","TRAVAUX-HUAWEI",
AM127="Projet OCM (NOKIA)","TRAVAUX-NOKIA",
AM127="ACCESS-ISSUE","ACCESS-ISSUE",
AM127="Projet OCM (ZTE, NOKIA, autres projets)","TRAVAUX OCM",
AM127="No root CAuse","No root cause",
AM127="ODU HS","PDH",
AM127="IP &amp; VLAN","PDH",
AM127="Warehouse HUAWEI","SPARE-ISSUE",
AM127="SPARE-HS","SPARE-ISSUE",
AM127="Power Telco","BSS",AM127="no impacts","no impacts"
),"")</f>
        <v>BSS</v>
      </c>
      <c r="AL127" s="48" t="str" cm="1">
        <f t="array" ref="AL127">IFERROR(_xlfn.IFS(
AM127="MPR ISSUE","TX ISSUE",
AM127="BSS Hardware Issue","RAN ISSUE",
AM127="Sites strategiques, MLL, Pylone, etc.","ENVTECH",
AM127="AKTIVCO DEFAUT GE &amp; POWER Cabinet","POWER ISSUE",
AM127="AKTIVCO Coupure ENEO &amp; Baisse de tension","POWER ISSUE",
AM127="Coupure ENEO &amp; Baisse de tension","POWER ISSUE",
AM127="Defaut GE &amp; POWER Cabinet","POWER ISSUE",
AM127="Sharing","POWER ISSUE",
AM127="Sites strategiques &amp; DataCenter","POWER ISSUE",
AM127="Exclu","Exclu",
AM127="SAT","TX ISSUE",
AM127="SPARE-ISSUE","SPARE-ISSUE",
AM127="Fiber CAmtel","TX ISSUE",
AM127="Fiber AOF","TX ISSUE",
AM127="Projet OCM (HUAWEI)","TRAVAUX-HUAWEI",
AM127="Projet OCM (NOKIA)","TRAVAUX -NOKIA",
AM127="ACCESS-ISSUE","ACCESS-ISSUE",
AM127="Projet OCM (ZTE, NOKIA, autres projets)","TRAVAUX OCM",
AM127="No root CAuse","No root cause",
AM127="ODU HS","TX ISSUE",
AM127="IP &amp; VLAN","TX ISSUE",
AM127="Warehouse HUAWEI","SPARE-ISSUE",
AM127="SPARE-HS","SPARE-ISSUE",
AM127="Power Telco","RAN ISSUE",AM127="no impacts","no impacts"
),"")</f>
        <v>RAN ISSUE</v>
      </c>
      <c r="AM127" s="67" t="s">
        <v>5320</v>
      </c>
      <c r="AN127" s="48" t="str" cm="1">
        <f t="array" ref="AN127">IFERROR(_xlfn.IFS(
AM127="MPR ISSUE","ACTIVE",
AM127="BSS Hardware Issue","ACTIVE",
AM127="Sites strategiques, MLL, Pylone, etc.","PASSIVE",
AM127="AKTIVCO DEFAUT GE &amp; POWER Cabinet","PASSIVE",
AM127="AKTIVCO Coupure ENEO &amp; Baisse de tension","PASSIVE",
AM127="Coupure ENEO &amp; Baisse de tension","PASSIVE",
AM127="Defaut GE &amp; POWER Cabinet","PASSIVE",
AM127="Sharing","PASSIVE",
AM127="Sites strategiques &amp; DataCenter","PASSIVE",
AM127="Exclu","Exclu",
AM127="SAT","ACTIVE",
AM127="SPARE-ISSUE","SPARE-ISSUE",
AM127="Fiber CAmtel","ACTIVE",
AM127="Fiber AOF","ACTIVE",
AM127="Projet OCM (HUAWEI)","PLANNED WORKS",
AM127="Projet OCM (NOKIA)","PLANNED WORKS",
AM127="ACCESS-ISSUE","ACCESS-ISSUE",
AM127="Projet OCM (ZTE, NOKIA, autres projets)","PLANNED WORKS",
AM127="No root CAuse","No root cause",
AM127="ODU HS","ACTIVE",
AM127="IP &amp; VLAN","ACTIVE",
AM127="Warehouse HUAWEI","SPARE-ISSUE",
AM127="SPARE-HS","SPARE-ISSUE",
AM127="Power Telco","ACTIVE", AM127="no impacts","no impacts"
),"")</f>
        <v>ACTIVE</v>
      </c>
      <c r="AO127" s="93" t="s">
        <v>6564</v>
      </c>
      <c r="AP127" s="101" t="str">
        <f t="shared" si="5"/>
        <v>CTR_262</v>
      </c>
      <c r="AR127" s="17" t="s">
        <v>5537</v>
      </c>
      <c r="AS127" s="7" t="s">
        <v>6603</v>
      </c>
      <c r="AT127" s="6"/>
      <c r="AU127" s="7"/>
      <c r="AV127" s="3" t="s">
        <v>5537</v>
      </c>
      <c r="AW127" s="18" t="s">
        <v>5537</v>
      </c>
      <c r="AX127" s="18" t="s">
        <v>5537</v>
      </c>
      <c r="AY127" s="18" t="s">
        <v>5537</v>
      </c>
      <c r="AZ127" s="18" t="s">
        <v>5537</v>
      </c>
      <c r="BA127" s="18" t="s">
        <v>5537</v>
      </c>
      <c r="BB127" s="18" t="s">
        <v>5537</v>
      </c>
      <c r="BC127" s="18" t="s">
        <v>5537</v>
      </c>
      <c r="BD127" s="18" t="s">
        <v>5537</v>
      </c>
      <c r="BE127" s="18" t="s">
        <v>5537</v>
      </c>
      <c r="BF127" s="18" t="s">
        <v>5537</v>
      </c>
      <c r="BG127" s="18" t="s">
        <v>5537</v>
      </c>
      <c r="BH127" s="18" t="s">
        <v>5537</v>
      </c>
      <c r="BI127" s="9" t="s">
        <v>5537</v>
      </c>
      <c r="BJ127" s="14"/>
      <c r="BK127" s="14" t="s">
        <v>5537</v>
      </c>
      <c r="BL127" s="14" t="str">
        <f>_xlfn.XLOOKUP(B127,'[4]cell downs 18042026 17h'!$B:$B,'[4]cell downs 18042026 17h'!$B:$B,"")</f>
        <v/>
      </c>
      <c r="BM127" s="14" t="str">
        <f>_xlfn.XLOOKUP(B127,'[5]Cells Huawei 19042026 15h'!$B:$B,'[5]Cells Huawei 19042026 15h'!$B:$B,"")</f>
        <v/>
      </c>
      <c r="BN127" s="9" t="str">
        <f>_xlfn.XLOOKUP(B127,'[6]cells down 19042026 9H40'!$B:$B,'[6]cells down 19042026 9H40'!$B:$B,"")</f>
        <v>CTR_262</v>
      </c>
      <c r="BO127" s="9" t="s">
        <v>1165</v>
      </c>
      <c r="BP127" s="9" t="s">
        <v>5537</v>
      </c>
      <c r="BQ127" s="115"/>
    </row>
    <row r="128" spans="1:69" s="9" customFormat="1" x14ac:dyDescent="0.3">
      <c r="A128" s="1" t="s">
        <v>2482</v>
      </c>
      <c r="B128" s="8" t="s">
        <v>2483</v>
      </c>
      <c r="C128" s="3" t="str">
        <f>_xlfn.XLOOKUP(B128,'[1]daily break down'!$D:$D,'[1]daily break down'!$E:$E,"")</f>
        <v>CENTRE</v>
      </c>
      <c r="D128" s="1" t="s">
        <v>21</v>
      </c>
      <c r="E128" s="1" t="s">
        <v>122</v>
      </c>
      <c r="F128" s="3" t="s">
        <v>226</v>
      </c>
      <c r="G128" s="1" t="s">
        <v>2482</v>
      </c>
      <c r="H128" s="33" t="str">
        <f>_xlfn.XLOOKUP(B128,[2]CALCULATION!$B:$B,[2]CALCULATION!$H:$H,"")</f>
        <v>NOKIA</v>
      </c>
      <c r="I128" s="28">
        <v>0</v>
      </c>
      <c r="J128" s="28">
        <v>0</v>
      </c>
      <c r="K128" s="28">
        <v>0</v>
      </c>
      <c r="L128" s="28">
        <v>0</v>
      </c>
      <c r="M128" s="28">
        <v>0</v>
      </c>
      <c r="N128" s="28">
        <v>0</v>
      </c>
      <c r="O128" s="28">
        <v>0</v>
      </c>
      <c r="P128" s="28">
        <v>0</v>
      </c>
      <c r="Q128" s="28">
        <v>0</v>
      </c>
      <c r="R128" s="28">
        <v>0</v>
      </c>
      <c r="S128" s="94">
        <v>0</v>
      </c>
      <c r="T128" s="94">
        <f>_xlfn.XLOOKUP(B128,'[3]Nur des jours'!$B:$B,'[3]Nur des jours'!$U:$U,"")</f>
        <v>0</v>
      </c>
      <c r="U128" s="94">
        <v>0</v>
      </c>
      <c r="V128" s="94">
        <v>0</v>
      </c>
      <c r="W128" s="94">
        <v>0</v>
      </c>
      <c r="X128" s="94">
        <v>0</v>
      </c>
      <c r="Y128" s="94">
        <v>0</v>
      </c>
      <c r="Z128" s="94">
        <v>7.0448559353714687E-3</v>
      </c>
      <c r="AA128" s="94">
        <v>1.6076361244517499</v>
      </c>
      <c r="AB128" s="94">
        <v>4.3260232853453022</v>
      </c>
      <c r="AC128" s="94">
        <f>_xlfn.XLOOKUP(B128,'[3]Nur des jours'!$B:$B,'[3]Nur des jours'!$N:$N,"")</f>
        <v>6.163410694769043</v>
      </c>
      <c r="AD128" s="94">
        <v>6.163410694769043</v>
      </c>
      <c r="AE128" s="94">
        <v>10.788231038851521</v>
      </c>
      <c r="AF128" s="94">
        <v>4.5901037363444415</v>
      </c>
      <c r="AG128" s="94">
        <v>5.9098162047160336</v>
      </c>
      <c r="AH128" s="94">
        <v>6.163410694769043</v>
      </c>
      <c r="AI128" s="49" t="s">
        <v>5559</v>
      </c>
      <c r="AJ128" s="49"/>
      <c r="AK128" s="48" t="str" cm="1">
        <f t="array" ref="AK128">IFERROR(_xlfn.IFS(
AM128="MPR ISSUE","PDH",
AM128="BSS Hardware Issue","BSS",
AM128="Sites strategiques, MLL, Pylone, etc.","ENVTECH",
AM128="AKTIVCO DEFAUT GE &amp; POWER Cabinet","AKTIVCO",
AM128="AKTIVCO Coupure ENEO &amp; Baisse de tension","AKTIVCO GRID ONLY",
AM128="Coupure ENEO &amp; Baisse de tension","IHS GRID ONLY",
AM128="Defaut GE &amp; POWER Cabinet","IHS",
AM128="Sharing","Partners",
AM128="Sites strategiques &amp; DataCenter","SST &amp; DC",
AM128="Exclu","Exclu",
AM128="SAT","SAT",
AM128="SPARE-ISSUE","SPARE-ISSUE",
AM128="Fiber CAmtel","TRANS_FO_CAMTEL",
AM128="Fiber AOF","Fiber AOF",
AM128="Projet OCM (HUAWEI)","TRAVAUX-HUAWEI",
AM128="Projet OCM (NOKIA)","TRAVAUX-NOKIA",
AM128="ACCESS-ISSUE","ACCESS-ISSUE",
AM128="Projet OCM (ZTE, NOKIA, autres projets)","TRAVAUX OCM",
AM128="No root CAuse","No root cause",
AM128="ODU HS","PDH",
AM128="IP &amp; VLAN","PDH",
AM128="Warehouse HUAWEI","SPARE-ISSUE",
AM128="SPARE-HS","SPARE-ISSUE",
AM128="Power Telco","BSS",AM128="no impacts","no impacts"
),"")</f>
        <v>No root cause</v>
      </c>
      <c r="AL128" s="48" t="str" cm="1">
        <f t="array" ref="AL128">IFERROR(_xlfn.IFS(
AM128="MPR ISSUE","TX ISSUE",
AM128="BSS Hardware Issue","RAN ISSUE",
AM128="Sites strategiques, MLL, Pylone, etc.","ENVTECH",
AM128="AKTIVCO DEFAUT GE &amp; POWER Cabinet","POWER ISSUE",
AM128="AKTIVCO Coupure ENEO &amp; Baisse de tension","POWER ISSUE",
AM128="Coupure ENEO &amp; Baisse de tension","POWER ISSUE",
AM128="Defaut GE &amp; POWER Cabinet","POWER ISSUE",
AM128="Sharing","POWER ISSUE",
AM128="Sites strategiques &amp; DataCenter","POWER ISSUE",
AM128="Exclu","Exclu",
AM128="SAT","TX ISSUE",
AM128="SPARE-ISSUE","SPARE-ISSUE",
AM128="Fiber CAmtel","TX ISSUE",
AM128="Fiber AOF","TX ISSUE",
AM128="Projet OCM (HUAWEI)","TRAVAUX-HUAWEI",
AM128="Projet OCM (NOKIA)","TRAVAUX -NOKIA",
AM128="ACCESS-ISSUE","ACCESS-ISSUE",
AM128="Projet OCM (ZTE, NOKIA, autres projets)","TRAVAUX OCM",
AM128="No root CAuse","No root cause",
AM128="ODU HS","TX ISSUE",
AM128="IP &amp; VLAN","TX ISSUE",
AM128="Warehouse HUAWEI","SPARE-ISSUE",
AM128="SPARE-HS","SPARE-ISSUE",
AM128="Power Telco","RAN ISSUE",AM128="no impacts","no impacts"
),"")</f>
        <v>No root cause</v>
      </c>
      <c r="AM128" s="67" t="s">
        <v>6538</v>
      </c>
      <c r="AN128" s="48" t="str" cm="1">
        <f t="array" ref="AN128">IFERROR(_xlfn.IFS(
AM128="MPR ISSUE","ACTIVE",
AM128="BSS Hardware Issue","ACTIVE",
AM128="Sites strategiques, MLL, Pylone, etc.","PASSIVE",
AM128="AKTIVCO DEFAUT GE &amp; POWER Cabinet","PASSIVE",
AM128="AKTIVCO Coupure ENEO &amp; Baisse de tension","PASSIVE",
AM128="Coupure ENEO &amp; Baisse de tension","PASSIVE",
AM128="Defaut GE &amp; POWER Cabinet","PASSIVE",
AM128="Sharing","PASSIVE",
AM128="Sites strategiques &amp; DataCenter","PASSIVE",
AM128="Exclu","Exclu",
AM128="SAT","ACTIVE",
AM128="SPARE-ISSUE","SPARE-ISSUE",
AM128="Fiber CAmtel","ACTIVE",
AM128="Fiber AOF","ACTIVE",
AM128="Projet OCM (HUAWEI)","PLANNED WORKS",
AM128="Projet OCM (NOKIA)","PLANNED WORKS",
AM128="ACCESS-ISSUE","ACCESS-ISSUE",
AM128="Projet OCM (ZTE, NOKIA, autres projets)","PLANNED WORKS",
AM128="No root CAuse","No root cause",
AM128="ODU HS","ACTIVE",
AM128="IP &amp; VLAN","ACTIVE",
AM128="Warehouse HUAWEI","SPARE-ISSUE",
AM128="SPARE-HS","SPARE-ISSUE",
AM128="Power Telco","ACTIVE", AM128="no impacts","no impacts"
),"")</f>
        <v>No root cause</v>
      </c>
      <c r="AO128" s="93" t="s">
        <v>6065</v>
      </c>
      <c r="AP128" s="101" t="str">
        <f t="shared" si="5"/>
        <v>EST_007</v>
      </c>
      <c r="AR128" s="17" t="s">
        <v>5537</v>
      </c>
      <c r="AS128" s="7" t="s">
        <v>6603</v>
      </c>
      <c r="AT128" s="6"/>
      <c r="AU128" s="7"/>
      <c r="AV128" s="3" t="s">
        <v>5537</v>
      </c>
      <c r="AW128" s="18" t="s">
        <v>5537</v>
      </c>
      <c r="AX128" s="18" t="s">
        <v>5537</v>
      </c>
      <c r="AY128" s="18" t="s">
        <v>5537</v>
      </c>
      <c r="AZ128" s="18" t="s">
        <v>5537</v>
      </c>
      <c r="BA128" s="18" t="s">
        <v>5537</v>
      </c>
      <c r="BB128" s="18" t="s">
        <v>5537</v>
      </c>
      <c r="BC128" s="18" t="s">
        <v>6066</v>
      </c>
      <c r="BD128" s="18" t="s">
        <v>6066</v>
      </c>
      <c r="BE128" s="18" t="s">
        <v>6066</v>
      </c>
      <c r="BF128" s="18" t="s">
        <v>5537</v>
      </c>
      <c r="BG128" s="18" t="s">
        <v>5537</v>
      </c>
      <c r="BH128" s="18" t="s">
        <v>5537</v>
      </c>
      <c r="BI128" s="9" t="s">
        <v>5537</v>
      </c>
      <c r="BJ128" s="14"/>
      <c r="BK128" s="14" t="s">
        <v>5537</v>
      </c>
      <c r="BL128" s="14" t="str">
        <f>_xlfn.XLOOKUP(B128,'[4]cell downs 18042026 17h'!$B:$B,'[4]cell downs 18042026 17h'!$B:$B,"")</f>
        <v/>
      </c>
      <c r="BM128" s="14" t="str">
        <f>_xlfn.XLOOKUP(B128,'[5]Cells Huawei 19042026 15h'!$B:$B,'[5]Cells Huawei 19042026 15h'!$B:$B,"")</f>
        <v/>
      </c>
      <c r="BN128" s="9" t="str">
        <f>_xlfn.XLOOKUP(B128,'[6]cells down 19042026 9H40'!$B:$B,'[6]cells down 19042026 9H40'!$B:$B,"")</f>
        <v/>
      </c>
      <c r="BO128" s="9" t="s">
        <v>5537</v>
      </c>
      <c r="BP128" s="9" t="s">
        <v>12</v>
      </c>
      <c r="BQ128" s="115"/>
    </row>
    <row r="129" spans="1:69" s="9" customFormat="1" ht="30.45" customHeight="1" x14ac:dyDescent="0.3">
      <c r="A129" s="1" t="s">
        <v>2380</v>
      </c>
      <c r="B129" s="8" t="s">
        <v>2381</v>
      </c>
      <c r="C129" s="3" t="str">
        <f>_xlfn.XLOOKUP(B129,'[1]daily break down'!$D:$D,'[1]daily break down'!$E:$E,"")</f>
        <v>Douala</v>
      </c>
      <c r="D129" s="1" t="s">
        <v>11</v>
      </c>
      <c r="E129" s="1" t="s">
        <v>12</v>
      </c>
      <c r="F129" s="3" t="s">
        <v>31</v>
      </c>
      <c r="G129" s="1" t="s">
        <v>32</v>
      </c>
      <c r="H129" s="34" t="str">
        <f>_xlfn.XLOOKUP(B129,[2]CALCULATION!$B:$B,[2]CALCULATION!$H:$H,"")</f>
        <v>ZTE</v>
      </c>
      <c r="I129" s="28">
        <v>0</v>
      </c>
      <c r="J129" s="28">
        <v>0</v>
      </c>
      <c r="K129" s="28">
        <v>0</v>
      </c>
      <c r="L129" s="28">
        <v>0</v>
      </c>
      <c r="M129" s="28">
        <v>0</v>
      </c>
      <c r="N129" s="28">
        <v>0</v>
      </c>
      <c r="O129" s="28">
        <v>0</v>
      </c>
      <c r="P129" s="28">
        <v>0</v>
      </c>
      <c r="Q129" s="28">
        <v>0</v>
      </c>
      <c r="R129" s="28">
        <v>0</v>
      </c>
      <c r="S129" s="94">
        <v>0</v>
      </c>
      <c r="T129" s="94">
        <f>_xlfn.XLOOKUP(B129,'[3]Nur des jours'!$B:$B,'[3]Nur des jours'!$U:$U,"")</f>
        <v>0</v>
      </c>
      <c r="U129" s="94">
        <v>0</v>
      </c>
      <c r="V129" s="94">
        <v>0</v>
      </c>
      <c r="W129" s="94">
        <v>0</v>
      </c>
      <c r="X129" s="94">
        <v>0</v>
      </c>
      <c r="Y129" s="94">
        <v>0</v>
      </c>
      <c r="Z129" s="94">
        <v>0</v>
      </c>
      <c r="AA129" s="94">
        <v>0</v>
      </c>
      <c r="AB129" s="94">
        <v>0</v>
      </c>
      <c r="AC129" s="94">
        <f>_xlfn.XLOOKUP(B129,'[3]Nur des jours'!$B:$B,'[3]Nur des jours'!$N:$N,"")</f>
        <v>6.1565798597734807</v>
      </c>
      <c r="AD129" s="94">
        <v>6.1565798597734807</v>
      </c>
      <c r="AE129" s="94">
        <v>4.1399140318693579</v>
      </c>
      <c r="AF129" s="94">
        <v>3.5248171608678365</v>
      </c>
      <c r="AG129" s="94">
        <v>8.4030199160806074</v>
      </c>
      <c r="AH129" s="94">
        <v>6.1565798597734807</v>
      </c>
      <c r="AI129" s="49" t="s">
        <v>5559</v>
      </c>
      <c r="AJ129" s="49"/>
      <c r="AK129" s="48" t="str" cm="1">
        <f t="array" ref="AK129">IFERROR(_xlfn.IFS(
AM129="MPR ISSUE","PDH",
AM129="BSS Hardware Issue","BSS",
AM129="Sites strategiques, MLL, Pylone, etc.","ENVTECH",
AM129="AKTIVCO DEFAUT GE &amp; POWER Cabinet","AKTIVCO",
AM129="AKTIVCO Coupure ENEO &amp; Baisse de tension","AKTIVCO GRID ONLY",
AM129="Coupure ENEO &amp; Baisse de tension","IHS GRID ONLY",
AM129="Defaut GE &amp; POWER Cabinet","IHS",
AM129="Sharing","Partners",
AM129="Sites strategiques &amp; DataCenter","SST &amp; DC",
AM129="Exclu","Exclu",
AM129="SAT","SAT",
AM129="SPARE-ISSUE","SPARE-ISSUE",
AM129="Fiber CAmtel","TRANS_FO_CAMTEL",
AM129="Fiber AOF","Fiber AOF",
AM129="Projet OCM (HUAWEI)","TRAVAUX-HUAWEI",
AM129="Projet OCM (NOKIA)","TRAVAUX-NOKIA",
AM129="ACCESS-ISSUE","ACCESS-ISSUE",
AM129="Projet OCM (ZTE, NOKIA, autres projets)","TRAVAUX OCM",
AM129="No root CAuse","No root cause",
AM129="ODU HS","PDH",
AM129="IP &amp; VLAN","PDH",
AM129="Warehouse HUAWEI","SPARE-ISSUE",
AM129="SPARE-HS","SPARE-ISSUE",
AM129="Power Telco","BSS",AM129="no impacts","no impacts"
),"")</f>
        <v>IHS</v>
      </c>
      <c r="AL129" s="48" t="str" cm="1">
        <f t="array" ref="AL129">IFERROR(_xlfn.IFS(
AM129="MPR ISSUE","TX ISSUE",
AM129="BSS Hardware Issue","RAN ISSUE",
AM129="Sites strategiques, MLL, Pylone, etc.","ENVTECH",
AM129="AKTIVCO DEFAUT GE &amp; POWER Cabinet","POWER ISSUE",
AM129="AKTIVCO Coupure ENEO &amp; Baisse de tension","POWER ISSUE",
AM129="Coupure ENEO &amp; Baisse de tension","POWER ISSUE",
AM129="Defaut GE &amp; POWER Cabinet","POWER ISSUE",
AM129="Sharing","POWER ISSUE",
AM129="Sites strategiques &amp; DataCenter","POWER ISSUE",
AM129="Exclu","Exclu",
AM129="SAT","TX ISSUE",
AM129="SPARE-ISSUE","SPARE-ISSUE",
AM129="Fiber CAmtel","TX ISSUE",
AM129="Fiber AOF","TX ISSUE",
AM129="Projet OCM (HUAWEI)","TRAVAUX-HUAWEI",
AM129="Projet OCM (NOKIA)","TRAVAUX -NOKIA",
AM129="ACCESS-ISSUE","ACCESS-ISSUE",
AM129="Projet OCM (ZTE, NOKIA, autres projets)","TRAVAUX OCM",
AM129="No root CAuse","No root cause",
AM129="ODU HS","TX ISSUE",
AM129="IP &amp; VLAN","TX ISSUE",
AM129="Warehouse HUAWEI","SPARE-ISSUE",
AM129="SPARE-HS","SPARE-ISSUE",
AM129="Power Telco","RAN ISSUE",AM129="no impacts","no impacts"
),"")</f>
        <v>POWER ISSUE</v>
      </c>
      <c r="AM129" s="67" t="s">
        <v>5330</v>
      </c>
      <c r="AN129" s="48" t="str" cm="1">
        <f t="array" ref="AN129">IFERROR(_xlfn.IFS(
AM129="MPR ISSUE","ACTIVE",
AM129="BSS Hardware Issue","ACTIVE",
AM129="Sites strategiques, MLL, Pylone, etc.","PASSIVE",
AM129="AKTIVCO DEFAUT GE &amp; POWER Cabinet","PASSIVE",
AM129="AKTIVCO Coupure ENEO &amp; Baisse de tension","PASSIVE",
AM129="Coupure ENEO &amp; Baisse de tension","PASSIVE",
AM129="Defaut GE &amp; POWER Cabinet","PASSIVE",
AM129="Sharing","PASSIVE",
AM129="Sites strategiques &amp; DataCenter","PASSIVE",
AM129="Exclu","Exclu",
AM129="SAT","ACTIVE",
AM129="SPARE-ISSUE","SPARE-ISSUE",
AM129="Fiber CAmtel","ACTIVE",
AM129="Fiber AOF","ACTIVE",
AM129="Projet OCM (HUAWEI)","PLANNED WORKS",
AM129="Projet OCM (NOKIA)","PLANNED WORKS",
AM129="ACCESS-ISSUE","ACCESS-ISSUE",
AM129="Projet OCM (ZTE, NOKIA, autres projets)","PLANNED WORKS",
AM129="No root CAuse","No root cause",
AM129="ODU HS","ACTIVE",
AM129="IP &amp; VLAN","ACTIVE",
AM129="Warehouse HUAWEI","SPARE-ISSUE",
AM129="SPARE-HS","SPARE-ISSUE",
AM129="Power Telco","ACTIVE", AM129="no impacts","no impacts"
),"")</f>
        <v>PASSIVE</v>
      </c>
      <c r="AO129" s="93" t="s">
        <v>6461</v>
      </c>
      <c r="AP129" s="101" t="str">
        <f t="shared" si="5"/>
        <v>LIT_419</v>
      </c>
      <c r="AR129" s="17" t="s">
        <v>5537</v>
      </c>
      <c r="AS129" s="7" t="s">
        <v>6603</v>
      </c>
      <c r="AT129" s="6"/>
      <c r="AU129" s="7"/>
      <c r="AV129" s="3" t="s">
        <v>6462</v>
      </c>
      <c r="AW129" s="18" t="s">
        <v>5537</v>
      </c>
      <c r="AX129" s="18" t="s">
        <v>5537</v>
      </c>
      <c r="AY129" s="18" t="s">
        <v>5537</v>
      </c>
      <c r="AZ129" s="18" t="s">
        <v>5537</v>
      </c>
      <c r="BA129" s="18" t="s">
        <v>5537</v>
      </c>
      <c r="BB129" s="18" t="s">
        <v>5537</v>
      </c>
      <c r="BC129" s="18" t="s">
        <v>5537</v>
      </c>
      <c r="BD129" s="18" t="s">
        <v>5537</v>
      </c>
      <c r="BE129" s="18" t="s">
        <v>5537</v>
      </c>
      <c r="BF129" s="18" t="s">
        <v>5537</v>
      </c>
      <c r="BG129" s="18" t="s">
        <v>5537</v>
      </c>
      <c r="BH129" s="18" t="s">
        <v>5537</v>
      </c>
      <c r="BI129" s="9" t="s">
        <v>6463</v>
      </c>
      <c r="BJ129" s="14"/>
      <c r="BK129" s="14" t="s">
        <v>5537</v>
      </c>
      <c r="BL129" s="14" t="str">
        <f>_xlfn.XLOOKUP(B129,'[4]cell downs 18042026 17h'!$B:$B,'[4]cell downs 18042026 17h'!$B:$B,"")</f>
        <v/>
      </c>
      <c r="BM129" s="14" t="str">
        <f>_xlfn.XLOOKUP(B129,'[5]Cells Huawei 19042026 15h'!$B:$B,'[5]Cells Huawei 19042026 15h'!$B:$B,"")</f>
        <v/>
      </c>
      <c r="BN129" s="9" t="str">
        <f>_xlfn.XLOOKUP(B129,'[6]cells down 19042026 9H40'!$B:$B,'[6]cells down 19042026 9H40'!$B:$B,"")</f>
        <v/>
      </c>
      <c r="BO129" s="9" t="s">
        <v>2381</v>
      </c>
      <c r="BP129" s="9" t="s">
        <v>5537</v>
      </c>
      <c r="BQ129" s="115"/>
    </row>
    <row r="130" spans="1:69" s="9" customFormat="1" ht="33" customHeight="1" x14ac:dyDescent="0.3">
      <c r="A130" s="1" t="s">
        <v>2023</v>
      </c>
      <c r="B130" s="8" t="s">
        <v>2024</v>
      </c>
      <c r="C130" s="3" t="str">
        <f>_xlfn.XLOOKUP(B130,'[1]daily break down'!$D:$D,'[1]daily break down'!$E:$E,"")</f>
        <v>ADAMAOUA</v>
      </c>
      <c r="D130" s="1" t="s">
        <v>11</v>
      </c>
      <c r="E130" s="1" t="s">
        <v>66</v>
      </c>
      <c r="F130" s="3" t="s">
        <v>90</v>
      </c>
      <c r="G130" s="1" t="s">
        <v>2025</v>
      </c>
      <c r="H130" s="33" t="str">
        <f>_xlfn.XLOOKUP(B130,[2]CALCULATION!$B:$B,[2]CALCULATION!$H:$H,"")</f>
        <v>NOKIA</v>
      </c>
      <c r="I130" s="28">
        <v>1.3554659521220729E-3</v>
      </c>
      <c r="J130" s="28">
        <v>1.3921533188815878</v>
      </c>
      <c r="K130" s="28">
        <v>1.8716489772744451</v>
      </c>
      <c r="L130" s="28">
        <v>6.6453034586840459E-2</v>
      </c>
      <c r="M130" s="28">
        <v>0</v>
      </c>
      <c r="N130" s="28">
        <v>1.9386470613869979</v>
      </c>
      <c r="O130" s="28">
        <v>0.76923880815261925</v>
      </c>
      <c r="P130" s="28">
        <v>4.1780541270288865</v>
      </c>
      <c r="Q130" s="28">
        <v>2.2617708540502344</v>
      </c>
      <c r="R130" s="28">
        <v>0.62584536561960458</v>
      </c>
      <c r="S130" s="94">
        <v>1.822164131109844</v>
      </c>
      <c r="T130" s="94">
        <f>_xlfn.XLOOKUP(B130,'[3]Nur des jours'!$B:$B,'[3]Nur des jours'!$U:$U,"")</f>
        <v>5.1945182132270693</v>
      </c>
      <c r="U130" s="94">
        <v>0.60942976521179115</v>
      </c>
      <c r="V130" s="94">
        <v>8.9190876114083977E-4</v>
      </c>
      <c r="W130" s="94">
        <v>6.9182785326033827</v>
      </c>
      <c r="X130" s="94">
        <v>5.6409828058686244</v>
      </c>
      <c r="Y130" s="94">
        <v>3.4201329048159672</v>
      </c>
      <c r="Z130" s="94">
        <v>8.0308346325309916</v>
      </c>
      <c r="AA130" s="94">
        <v>8.0388315974561237</v>
      </c>
      <c r="AB130" s="94">
        <v>4.0565582910412123</v>
      </c>
      <c r="AC130" s="94">
        <f>_xlfn.XLOOKUP(B130,'[3]Nur des jours'!$B:$B,'[3]Nur des jours'!$N:$N,"")</f>
        <v>6.1543681707013791</v>
      </c>
      <c r="AD130" s="94">
        <v>6.1543681707013791</v>
      </c>
      <c r="AE130" s="94">
        <v>21.521508019295869</v>
      </c>
      <c r="AF130" s="94">
        <v>9.1778163785390241</v>
      </c>
      <c r="AG130" s="94">
        <v>0</v>
      </c>
      <c r="AH130" s="94">
        <v>6.1543681707013791</v>
      </c>
      <c r="AI130" s="49" t="s">
        <v>5559</v>
      </c>
      <c r="AJ130" s="49"/>
      <c r="AK130" s="48" t="str" cm="1">
        <f t="array" ref="AK130">IFERROR(_xlfn.IFS(
AM130="MPR ISSUE","PDH",
AM130="BSS Hardware Issue","BSS",
AM130="Sites strategiques, MLL, Pylone, etc.","ENVTECH",
AM130="AKTIVCO DEFAUT GE &amp; POWER Cabinet","AKTIVCO",
AM130="AKTIVCO Coupure ENEO &amp; Baisse de tension","AKTIVCO GRID ONLY",
AM130="Coupure ENEO &amp; Baisse de tension","IHS GRID ONLY",
AM130="Defaut GE &amp; POWER Cabinet","IHS",
AM130="Sharing","Partners",
AM130="Sites strategiques &amp; DataCenter","SST &amp; DC",
AM130="Exclu","Exclu",
AM130="SAT","SAT",
AM130="SPARE-ISSUE","SPARE-ISSUE",
AM130="Fiber CAmtel","TRANS_FO_CAMTEL",
AM130="Fiber AOF","Fiber AOF",
AM130="Projet OCM (HUAWEI)","TRAVAUX-HUAWEI",
AM130="Projet OCM (NOKIA)","TRAVAUX-NOKIA",
AM130="ACCESS-ISSUE","ACCESS-ISSUE",
AM130="Projet OCM (ZTE, NOKIA, autres projets)","TRAVAUX OCM",
AM130="No root CAuse","No root cause",
AM130="ODU HS","PDH",
AM130="IP &amp; VLAN","PDH",
AM130="Warehouse HUAWEI","SPARE-ISSUE",
AM130="SPARE-HS","SPARE-ISSUE",
AM130="Power Telco","BSS",AM130="no impacts","no impacts"
),"")</f>
        <v>SPARE-ISSUE</v>
      </c>
      <c r="AL130" s="48" t="str" cm="1">
        <f t="array" ref="AL130">IFERROR(_xlfn.IFS(
AM130="MPR ISSUE","TX ISSUE",
AM130="BSS Hardware Issue","RAN ISSUE",
AM130="Sites strategiques, MLL, Pylone, etc.","ENVTECH",
AM130="AKTIVCO DEFAUT GE &amp; POWER Cabinet","POWER ISSUE",
AM130="AKTIVCO Coupure ENEO &amp; Baisse de tension","POWER ISSUE",
AM130="Coupure ENEO &amp; Baisse de tension","POWER ISSUE",
AM130="Defaut GE &amp; POWER Cabinet","POWER ISSUE",
AM130="Sharing","POWER ISSUE",
AM130="Sites strategiques &amp; DataCenter","POWER ISSUE",
AM130="Exclu","Exclu",
AM130="SAT","TX ISSUE",
AM130="SPARE-ISSUE","SPARE-ISSUE",
AM130="Fiber CAmtel","TX ISSUE",
AM130="Fiber AOF","TX ISSUE",
AM130="Projet OCM (HUAWEI)","TRAVAUX-HUAWEI",
AM130="Projet OCM (NOKIA)","TRAVAUX -NOKIA",
AM130="ACCESS-ISSUE","ACCESS-ISSUE",
AM130="Projet OCM (ZTE, NOKIA, autres projets)","TRAVAUX OCM",
AM130="No root CAuse","No root cause",
AM130="ODU HS","TX ISSUE",
AM130="IP &amp; VLAN","TX ISSUE",
AM130="Warehouse HUAWEI","SPARE-ISSUE",
AM130="SPARE-HS","SPARE-ISSUE",
AM130="Power Telco","RAN ISSUE",AM130="no impacts","no impacts"
),"")</f>
        <v>SPARE-ISSUE</v>
      </c>
      <c r="AM130" s="67" t="s">
        <v>5336</v>
      </c>
      <c r="AN130" s="48" t="str" cm="1">
        <f t="array" ref="AN130">IFERROR(_xlfn.IFS(
AM130="MPR ISSUE","ACTIVE",
AM130="BSS Hardware Issue","ACTIVE",
AM130="Sites strategiques, MLL, Pylone, etc.","PASSIVE",
AM130="AKTIVCO DEFAUT GE &amp; POWER Cabinet","PASSIVE",
AM130="AKTIVCO Coupure ENEO &amp; Baisse de tension","PASSIVE",
AM130="Coupure ENEO &amp; Baisse de tension","PASSIVE",
AM130="Defaut GE &amp; POWER Cabinet","PASSIVE",
AM130="Sharing","PASSIVE",
AM130="Sites strategiques &amp; DataCenter","PASSIVE",
AM130="Exclu","Exclu",
AM130="SAT","ACTIVE",
AM130="SPARE-ISSUE","SPARE-ISSUE",
AM130="Fiber CAmtel","ACTIVE",
AM130="Fiber AOF","ACTIVE",
AM130="Projet OCM (HUAWEI)","PLANNED WORKS",
AM130="Projet OCM (NOKIA)","PLANNED WORKS",
AM130="ACCESS-ISSUE","ACCESS-ISSUE",
AM130="Projet OCM (ZTE, NOKIA, autres projets)","PLANNED WORKS",
AM130="No root CAuse","No root cause",
AM130="ODU HS","ACTIVE",
AM130="IP &amp; VLAN","ACTIVE",
AM130="Warehouse HUAWEI","SPARE-ISSUE",
AM130="SPARE-HS","SPARE-ISSUE",
AM130="Power Telco","ACTIVE", AM130="no impacts","no impacts"
),"")</f>
        <v>SPARE-ISSUE</v>
      </c>
      <c r="AO130" s="93" t="s">
        <v>5954</v>
      </c>
      <c r="AP130" s="101" t="str">
        <f t="shared" si="5"/>
        <v>ADM_100</v>
      </c>
      <c r="AR130" s="17" t="s">
        <v>5537</v>
      </c>
      <c r="AS130" s="7" t="s">
        <v>6640</v>
      </c>
      <c r="AT130" s="6"/>
      <c r="AU130" s="7"/>
      <c r="AV130" s="3" t="s">
        <v>5537</v>
      </c>
      <c r="AW130" s="18" t="s">
        <v>5537</v>
      </c>
      <c r="AX130" s="18" t="s">
        <v>5537</v>
      </c>
      <c r="AY130" s="18" t="s">
        <v>5537</v>
      </c>
      <c r="AZ130" s="18" t="s">
        <v>5537</v>
      </c>
      <c r="BA130" s="18" t="s">
        <v>5537</v>
      </c>
      <c r="BB130" s="18" t="s">
        <v>5537</v>
      </c>
      <c r="BC130" s="18" t="s">
        <v>5537</v>
      </c>
      <c r="BD130" s="18" t="s">
        <v>5537</v>
      </c>
      <c r="BE130" s="18" t="s">
        <v>5537</v>
      </c>
      <c r="BF130" s="18" t="s">
        <v>5955</v>
      </c>
      <c r="BG130" s="18" t="s">
        <v>5956</v>
      </c>
      <c r="BH130" s="18" t="s">
        <v>5957</v>
      </c>
      <c r="BI130" s="9" t="s">
        <v>5958</v>
      </c>
      <c r="BJ130" s="14"/>
      <c r="BK130" s="14" t="s">
        <v>5537</v>
      </c>
      <c r="BL130" s="14" t="str">
        <f>_xlfn.XLOOKUP(B130,'[4]cell downs 18042026 17h'!$B:$B,'[4]cell downs 18042026 17h'!$B:$B,"")</f>
        <v/>
      </c>
      <c r="BM130" s="14" t="str">
        <f>_xlfn.XLOOKUP(B130,'[5]Cells Huawei 19042026 15h'!$B:$B,'[5]Cells Huawei 19042026 15h'!$B:$B,"")</f>
        <v/>
      </c>
      <c r="BN130" s="9" t="str">
        <f>_xlfn.XLOOKUP(B130,'[6]cells down 19042026 9H40'!$B:$B,'[6]cells down 19042026 9H40'!$B:$B,"")</f>
        <v/>
      </c>
      <c r="BO130" s="9" t="s">
        <v>2024</v>
      </c>
      <c r="BP130" s="9" t="s">
        <v>5537</v>
      </c>
      <c r="BQ130" s="115"/>
    </row>
    <row r="131" spans="1:69" s="9" customFormat="1" x14ac:dyDescent="0.3">
      <c r="A131" s="1" t="s">
        <v>2587</v>
      </c>
      <c r="B131" s="1" t="s">
        <v>2588</v>
      </c>
      <c r="C131" s="3" t="str">
        <f>_xlfn.XLOOKUP(B131,'[1]daily break down'!$D:$D,'[1]daily break down'!$E:$E,"")</f>
        <v>Maroua</v>
      </c>
      <c r="D131" s="1" t="s">
        <v>21</v>
      </c>
      <c r="E131" s="1" t="s">
        <v>22</v>
      </c>
      <c r="F131" s="3" t="s">
        <v>55</v>
      </c>
      <c r="G131" s="1" t="s">
        <v>84</v>
      </c>
      <c r="H131" s="32" t="str">
        <f>_xlfn.XLOOKUP(B131,[2]CALCULATION!$B:$B,[2]CALCULATION!$H:$H,"")</f>
        <v>Huawei</v>
      </c>
      <c r="I131" s="28">
        <v>2.2477370852630885</v>
      </c>
      <c r="J131" s="28">
        <v>3.1242598442498282</v>
      </c>
      <c r="K131" s="28">
        <v>4.3380260991402073</v>
      </c>
      <c r="L131" s="28">
        <v>1.5098285549591506</v>
      </c>
      <c r="M131" s="28">
        <v>3.9588701691906869</v>
      </c>
      <c r="N131" s="28">
        <v>0</v>
      </c>
      <c r="O131" s="28">
        <v>4.9046465372838757E-3</v>
      </c>
      <c r="P131" s="28">
        <v>0</v>
      </c>
      <c r="Q131" s="28">
        <v>4.5662259262112865</v>
      </c>
      <c r="R131" s="28">
        <v>0</v>
      </c>
      <c r="S131" s="94">
        <v>2.5986779213144882</v>
      </c>
      <c r="T131" s="94">
        <f>_xlfn.XLOOKUP(B131,'[3]Nur des jours'!$B:$B,'[3]Nur des jours'!$U:$U,"")</f>
        <v>20.140832912425484</v>
      </c>
      <c r="U131" s="94">
        <v>18.491409199476077</v>
      </c>
      <c r="V131" s="94">
        <v>18.491141673301318</v>
      </c>
      <c r="W131" s="94">
        <v>20.140832912425484</v>
      </c>
      <c r="X131" s="94">
        <v>2.0020767165192774</v>
      </c>
      <c r="Y131" s="94">
        <v>5.6570193161032201</v>
      </c>
      <c r="Z131" s="94">
        <v>0.38998182248817892</v>
      </c>
      <c r="AA131" s="94">
        <v>7.00501237041032</v>
      </c>
      <c r="AB131" s="94">
        <v>0.84413425676234821</v>
      </c>
      <c r="AC131" s="94">
        <f>_xlfn.XLOOKUP(B131,'[3]Nur des jours'!$B:$B,'[3]Nur des jours'!$N:$N,"")</f>
        <v>6.1180560906079045</v>
      </c>
      <c r="AD131" s="94">
        <v>6.1180560906079045</v>
      </c>
      <c r="AE131" s="94">
        <v>10.6404795590886</v>
      </c>
      <c r="AF131" s="94">
        <v>13.580119410698682</v>
      </c>
      <c r="AG131" s="94">
        <v>7.5924722074476786E-2</v>
      </c>
      <c r="AH131" s="94">
        <v>6.1180560906079045</v>
      </c>
      <c r="AI131" s="49" t="s">
        <v>5559</v>
      </c>
      <c r="AJ131" s="49"/>
      <c r="AK131" s="48" t="str" cm="1">
        <f t="array" ref="AK131">IFERROR(_xlfn.IFS(
AM131="MPR ISSUE","PDH",
AM131="BSS Hardware Issue","BSS",
AM131="Sites strategiques, MLL, Pylone, etc.","ENVTECH",
AM131="AKTIVCO DEFAUT GE &amp; POWER Cabinet","AKTIVCO",
AM131="AKTIVCO Coupure ENEO &amp; Baisse de tension","AKTIVCO GRID ONLY",
AM131="Coupure ENEO &amp; Baisse de tension","IHS GRID ONLY",
AM131="Defaut GE &amp; POWER Cabinet","IHS",
AM131="Sharing","Partners",
AM131="Sites strategiques &amp; DataCenter","SST &amp; DC",
AM131="Exclu","Exclu",
AM131="SAT","SAT",
AM131="SPARE-ISSUE","SPARE-ISSUE",
AM131="Fiber CAmtel","TRANS_FO_CAMTEL",
AM131="Fiber AOF","Fiber AOF",
AM131="Projet OCM (HUAWEI)","TRAVAUX-HUAWEI",
AM131="Projet OCM (NOKIA)","TRAVAUX-NOKIA",
AM131="ACCESS-ISSUE","ACCESS-ISSUE",
AM131="Projet OCM (ZTE, NOKIA, autres projets)","TRAVAUX OCM",
AM131="No root CAuse","No root cause",
AM131="ODU HS","PDH",
AM131="IP &amp; VLAN","PDH",
AM131="Warehouse HUAWEI","SPARE-ISSUE",
AM131="SPARE-HS","SPARE-ISSUE",
AM131="Power Telco","BSS",AM131="no impacts","no impacts"
),"")</f>
        <v>No root cause</v>
      </c>
      <c r="AL131" s="48" t="str" cm="1">
        <f t="array" ref="AL131">IFERROR(_xlfn.IFS(
AM131="MPR ISSUE","TX ISSUE",
AM131="BSS Hardware Issue","RAN ISSUE",
AM131="Sites strategiques, MLL, Pylone, etc.","ENVTECH",
AM131="AKTIVCO DEFAUT GE &amp; POWER Cabinet","POWER ISSUE",
AM131="AKTIVCO Coupure ENEO &amp; Baisse de tension","POWER ISSUE",
AM131="Coupure ENEO &amp; Baisse de tension","POWER ISSUE",
AM131="Defaut GE &amp; POWER Cabinet","POWER ISSUE",
AM131="Sharing","POWER ISSUE",
AM131="Sites strategiques &amp; DataCenter","POWER ISSUE",
AM131="Exclu","Exclu",
AM131="SAT","TX ISSUE",
AM131="SPARE-ISSUE","SPARE-ISSUE",
AM131="Fiber CAmtel","TX ISSUE",
AM131="Fiber AOF","TX ISSUE",
AM131="Projet OCM (HUAWEI)","TRAVAUX-HUAWEI",
AM131="Projet OCM (NOKIA)","TRAVAUX -NOKIA",
AM131="ACCESS-ISSUE","ACCESS-ISSUE",
AM131="Projet OCM (ZTE, NOKIA, autres projets)","TRAVAUX OCM",
AM131="No root CAuse","No root cause",
AM131="ODU HS","TX ISSUE",
AM131="IP &amp; VLAN","TX ISSUE",
AM131="Warehouse HUAWEI","SPARE-ISSUE",
AM131="SPARE-HS","SPARE-ISSUE",
AM131="Power Telco","RAN ISSUE",AM131="no impacts","no impacts"
),"")</f>
        <v>No root cause</v>
      </c>
      <c r="AM131" s="67" t="s">
        <v>6538</v>
      </c>
      <c r="AN131" s="48" t="str" cm="1">
        <f t="array" ref="AN131">IFERROR(_xlfn.IFS(
AM131="MPR ISSUE","ACTIVE",
AM131="BSS Hardware Issue","ACTIVE",
AM131="Sites strategiques, MLL, Pylone, etc.","PASSIVE",
AM131="AKTIVCO DEFAUT GE &amp; POWER Cabinet","PASSIVE",
AM131="AKTIVCO Coupure ENEO &amp; Baisse de tension","PASSIVE",
AM131="Coupure ENEO &amp; Baisse de tension","PASSIVE",
AM131="Defaut GE &amp; POWER Cabinet","PASSIVE",
AM131="Sharing","PASSIVE",
AM131="Sites strategiques &amp; DataCenter","PASSIVE",
AM131="Exclu","Exclu",
AM131="SAT","ACTIVE",
AM131="SPARE-ISSUE","SPARE-ISSUE",
AM131="Fiber CAmtel","ACTIVE",
AM131="Fiber AOF","ACTIVE",
AM131="Projet OCM (HUAWEI)","PLANNED WORKS",
AM131="Projet OCM (NOKIA)","PLANNED WORKS",
AM131="ACCESS-ISSUE","ACCESS-ISSUE",
AM131="Projet OCM (ZTE, NOKIA, autres projets)","PLANNED WORKS",
AM131="No root CAuse","No root cause",
AM131="ODU HS","ACTIVE",
AM131="IP &amp; VLAN","ACTIVE",
AM131="Warehouse HUAWEI","SPARE-ISSUE",
AM131="SPARE-HS","SPARE-ISSUE",
AM131="Power Telco","ACTIVE", AM131="no impacts","no impacts"
),"")</f>
        <v>No root cause</v>
      </c>
      <c r="AO131" s="93" t="s">
        <v>5537</v>
      </c>
      <c r="AP131" s="101" t="str">
        <f t="shared" si="5"/>
        <v>EXN_197</v>
      </c>
      <c r="AR131" s="17" t="s">
        <v>5537</v>
      </c>
      <c r="AS131" s="7" t="s">
        <v>6603</v>
      </c>
      <c r="AT131" s="6"/>
      <c r="AU131" s="7"/>
      <c r="AV131" s="3" t="s">
        <v>5537</v>
      </c>
      <c r="AW131" s="18" t="s">
        <v>5537</v>
      </c>
      <c r="AX131" s="18" t="s">
        <v>5537</v>
      </c>
      <c r="AY131" s="18" t="s">
        <v>5537</v>
      </c>
      <c r="AZ131" s="18" t="s">
        <v>5537</v>
      </c>
      <c r="BA131" s="18" t="s">
        <v>5537</v>
      </c>
      <c r="BB131" s="18" t="s">
        <v>5537</v>
      </c>
      <c r="BC131" s="18" t="s">
        <v>5537</v>
      </c>
      <c r="BD131" s="18" t="s">
        <v>5537</v>
      </c>
      <c r="BE131" s="18" t="s">
        <v>5537</v>
      </c>
      <c r="BF131" s="18" t="s">
        <v>5537</v>
      </c>
      <c r="BG131" s="18" t="s">
        <v>5537</v>
      </c>
      <c r="BH131" s="18" t="s">
        <v>5537</v>
      </c>
      <c r="BI131" s="9" t="s">
        <v>5537</v>
      </c>
      <c r="BJ131" s="14"/>
      <c r="BK131" s="14" t="s">
        <v>5537</v>
      </c>
      <c r="BL131" s="14" t="str">
        <f>_xlfn.XLOOKUP(B131,'[4]cell downs 18042026 17h'!$B:$B,'[4]cell downs 18042026 17h'!$B:$B,"")</f>
        <v/>
      </c>
      <c r="BM131" s="14" t="str">
        <f>_xlfn.XLOOKUP(B131,'[5]Cells Huawei 19042026 15h'!$B:$B,'[5]Cells Huawei 19042026 15h'!$B:$B,"")</f>
        <v/>
      </c>
      <c r="BN131" s="9" t="str">
        <f>_xlfn.XLOOKUP(B131,'[6]cells down 19042026 9H40'!$B:$B,'[6]cells down 19042026 9H40'!$B:$B,"")</f>
        <v/>
      </c>
      <c r="BO131" s="9" t="s">
        <v>5537</v>
      </c>
      <c r="BP131" s="9" t="s">
        <v>5537</v>
      </c>
      <c r="BQ131" s="115"/>
    </row>
    <row r="132" spans="1:69" s="9" customFormat="1" ht="25.05" customHeight="1" x14ac:dyDescent="0.3">
      <c r="A132" s="1" t="s">
        <v>1139</v>
      </c>
      <c r="B132" s="8" t="s">
        <v>1140</v>
      </c>
      <c r="C132" s="3" t="str">
        <f>_xlfn.XLOOKUP(B132,'[1]daily break down'!$D:$D,'[1]daily break down'!$E:$E,"")</f>
        <v>CENTRE</v>
      </c>
      <c r="D132" s="1" t="s">
        <v>21</v>
      </c>
      <c r="E132" s="1" t="s">
        <v>188</v>
      </c>
      <c r="F132" s="3" t="s">
        <v>226</v>
      </c>
      <c r="G132" s="1" t="s">
        <v>1139</v>
      </c>
      <c r="H132" s="33" t="str">
        <f>_xlfn.XLOOKUP(B132,[2]CALCULATION!$B:$B,[2]CALCULATION!$H:$H,"")</f>
        <v>NOKIA</v>
      </c>
      <c r="I132" s="28">
        <v>7.1519491824653132E-3</v>
      </c>
      <c r="J132" s="28">
        <v>0</v>
      </c>
      <c r="K132" s="28">
        <v>0.1221508602218403</v>
      </c>
      <c r="L132" s="28">
        <v>1.4499918672042913E-2</v>
      </c>
      <c r="M132" s="28">
        <v>5.6897334890106048</v>
      </c>
      <c r="N132" s="28">
        <v>10.385080742966558</v>
      </c>
      <c r="O132" s="28">
        <v>9.2446880002739462</v>
      </c>
      <c r="P132" s="28">
        <v>9.2446344950389943</v>
      </c>
      <c r="Q132" s="28">
        <v>9.2442064531593768</v>
      </c>
      <c r="R132" s="28">
        <v>7.6880171925794372</v>
      </c>
      <c r="S132" s="94">
        <v>4.65729183609991</v>
      </c>
      <c r="T132" s="94">
        <f>_xlfn.XLOOKUP(B132,'[3]Nur des jours'!$B:$B,'[3]Nur des jours'!$U:$U,"")</f>
        <v>4.6275072553098591</v>
      </c>
      <c r="U132" s="94">
        <v>4.6214076585253103</v>
      </c>
      <c r="V132" s="94">
        <v>4.9827285101574343</v>
      </c>
      <c r="W132" s="94">
        <v>4.6275072553098591</v>
      </c>
      <c r="X132" s="94">
        <v>3.58144415635411</v>
      </c>
      <c r="Y132" s="94">
        <v>1.4268062653923776E-4</v>
      </c>
      <c r="Z132" s="94">
        <v>1.961858614914447E-4</v>
      </c>
      <c r="AA132" s="94">
        <v>1.7835078317409063E-4</v>
      </c>
      <c r="AB132" s="94">
        <v>5.5373847374495968</v>
      </c>
      <c r="AC132" s="94">
        <f>_xlfn.XLOOKUP(B132,'[3]Nur des jours'!$B:$B,'[3]Nur des jours'!$N:$N,"")</f>
        <v>6.081369334509021</v>
      </c>
      <c r="AD132" s="94">
        <v>6.081369334509021</v>
      </c>
      <c r="AE132" s="94">
        <v>21.339535148615756</v>
      </c>
      <c r="AF132" s="94">
        <v>0</v>
      </c>
      <c r="AG132" s="94">
        <v>5.8181251326972614</v>
      </c>
      <c r="AH132" s="94">
        <v>6.081369334509021</v>
      </c>
      <c r="AI132" s="49" t="s">
        <v>5559</v>
      </c>
      <c r="AJ132" s="49"/>
      <c r="AK132" s="48" t="str" cm="1">
        <f t="array" ref="AK132">IFERROR(_xlfn.IFS(
AM132="MPR ISSUE","PDH",
AM132="BSS Hardware Issue","BSS",
AM132="Sites strategiques, MLL, Pylone, etc.","ENVTECH",
AM132="AKTIVCO DEFAUT GE &amp; POWER Cabinet","AKTIVCO",
AM132="AKTIVCO Coupure ENEO &amp; Baisse de tension","AKTIVCO GRID ONLY",
AM132="Coupure ENEO &amp; Baisse de tension","IHS GRID ONLY",
AM132="Defaut GE &amp; POWER Cabinet","IHS",
AM132="Sharing","Partners",
AM132="Sites strategiques &amp; DataCenter","SST &amp; DC",
AM132="Exclu","Exclu",
AM132="SAT","SAT",
AM132="SPARE-ISSUE","SPARE-ISSUE",
AM132="Fiber CAmtel","TRANS_FO_CAMTEL",
AM132="Fiber AOF","Fiber AOF",
AM132="Projet OCM (HUAWEI)","TRAVAUX-HUAWEI",
AM132="Projet OCM (NOKIA)","TRAVAUX-NOKIA",
AM132="ACCESS-ISSUE","ACCESS-ISSUE",
AM132="Projet OCM (ZTE, NOKIA, autres projets)","TRAVAUX OCM",
AM132="No root CAuse","No root cause",
AM132="ODU HS","PDH",
AM132="IP &amp; VLAN","PDH",
AM132="Warehouse HUAWEI","SPARE-ISSUE",
AM132="SPARE-HS","SPARE-ISSUE",
AM132="Power Telco","BSS",AM132="no impacts","no impacts"
),"")</f>
        <v>SPARE-ISSUE</v>
      </c>
      <c r="AL132" s="48" t="str" cm="1">
        <f t="array" ref="AL132">IFERROR(_xlfn.IFS(
AM132="MPR ISSUE","TX ISSUE",
AM132="BSS Hardware Issue","RAN ISSUE",
AM132="Sites strategiques, MLL, Pylone, etc.","ENVTECH",
AM132="AKTIVCO DEFAUT GE &amp; POWER Cabinet","POWER ISSUE",
AM132="AKTIVCO Coupure ENEO &amp; Baisse de tension","POWER ISSUE",
AM132="Coupure ENEO &amp; Baisse de tension","POWER ISSUE",
AM132="Defaut GE &amp; POWER Cabinet","POWER ISSUE",
AM132="Sharing","POWER ISSUE",
AM132="Sites strategiques &amp; DataCenter","POWER ISSUE",
AM132="Exclu","Exclu",
AM132="SAT","TX ISSUE",
AM132="SPARE-ISSUE","SPARE-ISSUE",
AM132="Fiber CAmtel","TX ISSUE",
AM132="Fiber AOF","TX ISSUE",
AM132="Projet OCM (HUAWEI)","TRAVAUX-HUAWEI",
AM132="Projet OCM (NOKIA)","TRAVAUX -NOKIA",
AM132="ACCESS-ISSUE","ACCESS-ISSUE",
AM132="Projet OCM (ZTE, NOKIA, autres projets)","TRAVAUX OCM",
AM132="No root CAuse","No root cause",
AM132="ODU HS","TX ISSUE",
AM132="IP &amp; VLAN","TX ISSUE",
AM132="Warehouse HUAWEI","SPARE-ISSUE",
AM132="SPARE-HS","SPARE-ISSUE",
AM132="Power Telco","RAN ISSUE",AM132="no impacts","no impacts"
),"")</f>
        <v>SPARE-ISSUE</v>
      </c>
      <c r="AM132" s="67" t="s">
        <v>5354</v>
      </c>
      <c r="AN132" s="48" t="str" cm="1">
        <f t="array" ref="AN132">IFERROR(_xlfn.IFS(
AM132="MPR ISSUE","ACTIVE",
AM132="BSS Hardware Issue","ACTIVE",
AM132="Sites strategiques, MLL, Pylone, etc.","PASSIVE",
AM132="AKTIVCO DEFAUT GE &amp; POWER Cabinet","PASSIVE",
AM132="AKTIVCO Coupure ENEO &amp; Baisse de tension","PASSIVE",
AM132="Coupure ENEO &amp; Baisse de tension","PASSIVE",
AM132="Defaut GE &amp; POWER Cabinet","PASSIVE",
AM132="Sharing","PASSIVE",
AM132="Sites strategiques &amp; DataCenter","PASSIVE",
AM132="Exclu","Exclu",
AM132="SAT","ACTIVE",
AM132="SPARE-ISSUE","SPARE-ISSUE",
AM132="Fiber CAmtel","ACTIVE",
AM132="Fiber AOF","ACTIVE",
AM132="Projet OCM (HUAWEI)","PLANNED WORKS",
AM132="Projet OCM (NOKIA)","PLANNED WORKS",
AM132="ACCESS-ISSUE","ACCESS-ISSUE",
AM132="Projet OCM (ZTE, NOKIA, autres projets)","PLANNED WORKS",
AM132="No root CAuse","No root cause",
AM132="ODU HS","ACTIVE",
AM132="IP &amp; VLAN","ACTIVE",
AM132="Warehouse HUAWEI","SPARE-ISSUE",
AM132="SPARE-HS","SPARE-ISSUE",
AM132="Power Telco","ACTIVE", AM132="no impacts","no impacts"
),"")</f>
        <v>SPARE-ISSUE</v>
      </c>
      <c r="AO132" s="101" t="s">
        <v>6555</v>
      </c>
      <c r="AP132" s="101" t="str">
        <f t="shared" si="5"/>
        <v>EST_013</v>
      </c>
      <c r="AR132" s="17" t="s">
        <v>5537</v>
      </c>
      <c r="AS132" s="7" t="s">
        <v>6603</v>
      </c>
      <c r="AT132" s="6"/>
      <c r="AU132" s="7"/>
      <c r="AV132" s="3" t="s">
        <v>5537</v>
      </c>
      <c r="AW132" s="18" t="s">
        <v>5537</v>
      </c>
      <c r="AX132" s="18" t="s">
        <v>5537</v>
      </c>
      <c r="AY132" s="18" t="s">
        <v>5537</v>
      </c>
      <c r="AZ132" s="18" t="s">
        <v>5537</v>
      </c>
      <c r="BA132" s="18" t="s">
        <v>5537</v>
      </c>
      <c r="BB132" s="18" t="s">
        <v>5537</v>
      </c>
      <c r="BC132" s="18" t="s">
        <v>6000</v>
      </c>
      <c r="BD132" s="18" t="s">
        <v>6000</v>
      </c>
      <c r="BE132" s="18" t="s">
        <v>6000</v>
      </c>
      <c r="BF132" s="18" t="s">
        <v>5537</v>
      </c>
      <c r="BG132" s="18" t="s">
        <v>5537</v>
      </c>
      <c r="BH132" s="18" t="s">
        <v>5537</v>
      </c>
      <c r="BI132" s="9" t="s">
        <v>5537</v>
      </c>
      <c r="BJ132" s="14"/>
      <c r="BK132" s="14" t="s">
        <v>5537</v>
      </c>
      <c r="BL132" s="14" t="str">
        <f>_xlfn.XLOOKUP(B132,'[4]cell downs 18042026 17h'!$B:$B,'[4]cell downs 18042026 17h'!$B:$B,"")</f>
        <v>EST_013</v>
      </c>
      <c r="BM132" s="14" t="str">
        <f>_xlfn.XLOOKUP(B132,'[5]Cells Huawei 19042026 15h'!$B:$B,'[5]Cells Huawei 19042026 15h'!$B:$B,"")</f>
        <v/>
      </c>
      <c r="BN132" s="9" t="str">
        <f>_xlfn.XLOOKUP(B132,'[6]cells down 19042026 9H40'!$B:$B,'[6]cells down 19042026 9H40'!$B:$B,"")</f>
        <v/>
      </c>
      <c r="BO132" s="9" t="s">
        <v>5537</v>
      </c>
      <c r="BP132" s="9" t="s">
        <v>5537</v>
      </c>
      <c r="BQ132" s="115"/>
    </row>
    <row r="133" spans="1:69" s="9" customFormat="1" x14ac:dyDescent="0.3">
      <c r="A133" s="1" t="s">
        <v>3393</v>
      </c>
      <c r="B133" s="8" t="s">
        <v>3394</v>
      </c>
      <c r="C133" s="3" t="str">
        <f>_xlfn.XLOOKUP(B133,'[1]daily break down'!$D:$D,'[1]daily break down'!$E:$E,"")</f>
        <v>Yaounde</v>
      </c>
      <c r="D133" s="1" t="s">
        <v>11</v>
      </c>
      <c r="E133" s="1" t="s">
        <v>12</v>
      </c>
      <c r="F133" s="3" t="s">
        <v>37</v>
      </c>
      <c r="G133" s="1" t="s">
        <v>38</v>
      </c>
      <c r="H133" s="34" t="str">
        <f>_xlfn.XLOOKUP(B133,[2]CALCULATION!$B:$B,[2]CALCULATION!$H:$H,"")</f>
        <v>ZTE</v>
      </c>
      <c r="I133" s="28">
        <v>0</v>
      </c>
      <c r="J133" s="28">
        <v>0</v>
      </c>
      <c r="K133" s="28">
        <v>0</v>
      </c>
      <c r="L133" s="28">
        <v>1.1976076739348176</v>
      </c>
      <c r="M133" s="28">
        <v>0</v>
      </c>
      <c r="N133" s="28">
        <v>0</v>
      </c>
      <c r="O133" s="28">
        <v>0</v>
      </c>
      <c r="P133" s="28">
        <v>9.8598198514409319</v>
      </c>
      <c r="Q133" s="28">
        <v>18.907055699662987</v>
      </c>
      <c r="R133" s="28">
        <v>0.22292064388913121</v>
      </c>
      <c r="S133" s="94">
        <v>0</v>
      </c>
      <c r="T133" s="94">
        <f>_xlfn.XLOOKUP(B133,'[3]Nur des jours'!$B:$B,'[3]Nur des jours'!$U:$U,"")</f>
        <v>0</v>
      </c>
      <c r="U133" s="94">
        <v>2.952650720679844</v>
      </c>
      <c r="V133" s="94">
        <v>0</v>
      </c>
      <c r="W133" s="94">
        <v>0</v>
      </c>
      <c r="X133" s="94">
        <v>0</v>
      </c>
      <c r="Y133" s="94">
        <v>0</v>
      </c>
      <c r="Z133" s="94">
        <v>0</v>
      </c>
      <c r="AA133" s="94">
        <v>0</v>
      </c>
      <c r="AB133" s="94">
        <v>1.530909617530313</v>
      </c>
      <c r="AC133" s="94">
        <f>_xlfn.XLOOKUP(B133,'[3]Nur des jours'!$B:$B,'[3]Nur des jours'!$N:$N,"")</f>
        <v>6.0559186777500971</v>
      </c>
      <c r="AD133" s="94">
        <v>6.0559186777500971</v>
      </c>
      <c r="AE133" s="94">
        <v>2.8416244019999279</v>
      </c>
      <c r="AF133" s="94">
        <v>2.5033065747285881</v>
      </c>
      <c r="AG133" s="94">
        <v>9.2231095154607345</v>
      </c>
      <c r="AH133" s="94">
        <v>6.0559186777500971</v>
      </c>
      <c r="AI133" s="49" t="s">
        <v>5559</v>
      </c>
      <c r="AJ133" s="49"/>
      <c r="AK133" s="48" t="str" cm="1">
        <f t="array" ref="AK133">IFERROR(_xlfn.IFS(
AM133="MPR ISSUE","PDH",
AM133="BSS Hardware Issue","BSS",
AM133="Sites strategiques, MLL, Pylone, etc.","ENVTECH",
AM133="AKTIVCO DEFAUT GE &amp; POWER Cabinet","AKTIVCO",
AM133="AKTIVCO Coupure ENEO &amp; Baisse de tension","AKTIVCO GRID ONLY",
AM133="Coupure ENEO &amp; Baisse de tension","IHS GRID ONLY",
AM133="Defaut GE &amp; POWER Cabinet","IHS",
AM133="Sharing","Partners",
AM133="Sites strategiques &amp; DataCenter","SST &amp; DC",
AM133="Exclu","Exclu",
AM133="SAT","SAT",
AM133="SPARE-ISSUE","SPARE-ISSUE",
AM133="Fiber CAmtel","TRANS_FO_CAMTEL",
AM133="Fiber AOF","Fiber AOF",
AM133="Projet OCM (HUAWEI)","TRAVAUX-HUAWEI",
AM133="Projet OCM (NOKIA)","TRAVAUX-NOKIA",
AM133="ACCESS-ISSUE","ACCESS-ISSUE",
AM133="Projet OCM (ZTE, NOKIA, autres projets)","TRAVAUX OCM",
AM133="No root CAuse","No root cause",
AM133="ODU HS","PDH",
AM133="IP &amp; VLAN","PDH",
AM133="Warehouse HUAWEI","SPARE-ISSUE",
AM133="SPARE-HS","SPARE-ISSUE",
AM133="Power Telco","BSS",AM133="no impacts","no impacts"
),"")</f>
        <v>IHS</v>
      </c>
      <c r="AL133" s="48" t="str" cm="1">
        <f t="array" ref="AL133">IFERROR(_xlfn.IFS(
AM133="MPR ISSUE","TX ISSUE",
AM133="BSS Hardware Issue","RAN ISSUE",
AM133="Sites strategiques, MLL, Pylone, etc.","ENVTECH",
AM133="AKTIVCO DEFAUT GE &amp; POWER Cabinet","POWER ISSUE",
AM133="AKTIVCO Coupure ENEO &amp; Baisse de tension","POWER ISSUE",
AM133="Coupure ENEO &amp; Baisse de tension","POWER ISSUE",
AM133="Defaut GE &amp; POWER Cabinet","POWER ISSUE",
AM133="Sharing","POWER ISSUE",
AM133="Sites strategiques &amp; DataCenter","POWER ISSUE",
AM133="Exclu","Exclu",
AM133="SAT","TX ISSUE",
AM133="SPARE-ISSUE","SPARE-ISSUE",
AM133="Fiber CAmtel","TX ISSUE",
AM133="Fiber AOF","TX ISSUE",
AM133="Projet OCM (HUAWEI)","TRAVAUX-HUAWEI",
AM133="Projet OCM (NOKIA)","TRAVAUX -NOKIA",
AM133="ACCESS-ISSUE","ACCESS-ISSUE",
AM133="Projet OCM (ZTE, NOKIA, autres projets)","TRAVAUX OCM",
AM133="No root CAuse","No root cause",
AM133="ODU HS","TX ISSUE",
AM133="IP &amp; VLAN","TX ISSUE",
AM133="Warehouse HUAWEI","SPARE-ISSUE",
AM133="SPARE-HS","SPARE-ISSUE",
AM133="Power Telco","RAN ISSUE",AM133="no impacts","no impacts"
),"")</f>
        <v>POWER ISSUE</v>
      </c>
      <c r="AM133" s="67" t="s">
        <v>5330</v>
      </c>
      <c r="AN133" s="48" t="str" cm="1">
        <f t="array" ref="AN133">IFERROR(_xlfn.IFS(
AM133="MPR ISSUE","ACTIVE",
AM133="BSS Hardware Issue","ACTIVE",
AM133="Sites strategiques, MLL, Pylone, etc.","PASSIVE",
AM133="AKTIVCO DEFAUT GE &amp; POWER Cabinet","PASSIVE",
AM133="AKTIVCO Coupure ENEO &amp; Baisse de tension","PASSIVE",
AM133="Coupure ENEO &amp; Baisse de tension","PASSIVE",
AM133="Defaut GE &amp; POWER Cabinet","PASSIVE",
AM133="Sharing","PASSIVE",
AM133="Sites strategiques &amp; DataCenter","PASSIVE",
AM133="Exclu","Exclu",
AM133="SAT","ACTIVE",
AM133="SPARE-ISSUE","SPARE-ISSUE",
AM133="Fiber CAmtel","ACTIVE",
AM133="Fiber AOF","ACTIVE",
AM133="Projet OCM (HUAWEI)","PLANNED WORKS",
AM133="Projet OCM (NOKIA)","PLANNED WORKS",
AM133="ACCESS-ISSUE","ACCESS-ISSUE",
AM133="Projet OCM (ZTE, NOKIA, autres projets)","PLANNED WORKS",
AM133="No root CAuse","No root cause",
AM133="ODU HS","ACTIVE",
AM133="IP &amp; VLAN","ACTIVE",
AM133="Warehouse HUAWEI","SPARE-ISSUE",
AM133="SPARE-HS","SPARE-ISSUE",
AM133="Power Telco","ACTIVE", AM133="no impacts","no impacts"
),"")</f>
        <v>PASSIVE</v>
      </c>
      <c r="AO133" s="93" t="s">
        <v>6293</v>
      </c>
      <c r="AP133" s="101" t="str">
        <f t="shared" si="5"/>
        <v>CTR_462</v>
      </c>
      <c r="AR133" s="17" t="s">
        <v>5537</v>
      </c>
      <c r="AS133" s="7" t="s">
        <v>6603</v>
      </c>
      <c r="AT133" s="6"/>
      <c r="AU133" s="7"/>
      <c r="AV133" s="3" t="s">
        <v>6294</v>
      </c>
      <c r="AW133" s="18" t="s">
        <v>5537</v>
      </c>
      <c r="AX133" s="18" t="s">
        <v>5537</v>
      </c>
      <c r="AY133" s="18" t="s">
        <v>5537</v>
      </c>
      <c r="AZ133" s="18" t="s">
        <v>5537</v>
      </c>
      <c r="BA133" s="18" t="s">
        <v>5537</v>
      </c>
      <c r="BB133" s="18" t="s">
        <v>5537</v>
      </c>
      <c r="BC133" s="18" t="s">
        <v>5537</v>
      </c>
      <c r="BD133" s="18" t="s">
        <v>5537</v>
      </c>
      <c r="BE133" s="18" t="s">
        <v>5537</v>
      </c>
      <c r="BF133" s="18" t="s">
        <v>5537</v>
      </c>
      <c r="BG133" s="18" t="s">
        <v>5537</v>
      </c>
      <c r="BH133" s="18" t="s">
        <v>5537</v>
      </c>
      <c r="BI133" s="9" t="s">
        <v>6295</v>
      </c>
      <c r="BJ133" s="14"/>
      <c r="BK133" s="14" t="s">
        <v>5537</v>
      </c>
      <c r="BL133" s="14" t="str">
        <f>_xlfn.XLOOKUP(B133,'[4]cell downs 18042026 17h'!$B:$B,'[4]cell downs 18042026 17h'!$B:$B,"")</f>
        <v/>
      </c>
      <c r="BM133" s="14" t="str">
        <f>_xlfn.XLOOKUP(B133,'[5]Cells Huawei 19042026 15h'!$B:$B,'[5]Cells Huawei 19042026 15h'!$B:$B,"")</f>
        <v/>
      </c>
      <c r="BN133" s="9" t="str">
        <f>_xlfn.XLOOKUP(B133,'[6]cells down 19042026 9H40'!$B:$B,'[6]cells down 19042026 9H40'!$B:$B,"")</f>
        <v/>
      </c>
      <c r="BO133" s="9" t="s">
        <v>3394</v>
      </c>
      <c r="BP133" s="9" t="s">
        <v>5537</v>
      </c>
      <c r="BQ133" s="115"/>
    </row>
    <row r="134" spans="1:69" s="9" customFormat="1" x14ac:dyDescent="0.3">
      <c r="A134" s="1" t="s">
        <v>743</v>
      </c>
      <c r="B134" s="8" t="s">
        <v>744</v>
      </c>
      <c r="C134" s="3" t="str">
        <f>_xlfn.XLOOKUP(B134,'[1]daily break down'!$D:$D,'[1]daily break down'!$E:$E,"")</f>
        <v>Yaounde</v>
      </c>
      <c r="D134" s="1" t="s">
        <v>21</v>
      </c>
      <c r="E134" s="1" t="s">
        <v>710</v>
      </c>
      <c r="F134" s="3" t="s">
        <v>37</v>
      </c>
      <c r="G134" s="1" t="s">
        <v>38</v>
      </c>
      <c r="H134" s="34" t="str">
        <f>_xlfn.XLOOKUP(B134,[2]CALCULATION!$B:$B,[2]CALCULATION!$H:$H,"")</f>
        <v>ZTE</v>
      </c>
      <c r="I134" s="28">
        <v>0</v>
      </c>
      <c r="J134" s="28">
        <v>0</v>
      </c>
      <c r="K134" s="28">
        <v>0</v>
      </c>
      <c r="L134" s="28">
        <v>0</v>
      </c>
      <c r="M134" s="28">
        <v>7.5361231676240532</v>
      </c>
      <c r="N134" s="28">
        <v>7.5473235968073791</v>
      </c>
      <c r="O134" s="28">
        <v>0</v>
      </c>
      <c r="P134" s="28">
        <v>4.3094186335191038</v>
      </c>
      <c r="Q134" s="28">
        <v>0</v>
      </c>
      <c r="R134" s="28">
        <v>0</v>
      </c>
      <c r="S134" s="94">
        <v>6.273667148927184</v>
      </c>
      <c r="T134" s="94">
        <f>_xlfn.XLOOKUP(B134,'[3]Nur des jours'!$B:$B,'[3]Nur des jours'!$U:$U,"")</f>
        <v>0</v>
      </c>
      <c r="U134" s="94">
        <v>0</v>
      </c>
      <c r="V134" s="94">
        <v>5.5665241287207534</v>
      </c>
      <c r="W134" s="94">
        <v>0</v>
      </c>
      <c r="X134" s="94">
        <v>0.42231681947761757</v>
      </c>
      <c r="Y134" s="94">
        <v>0</v>
      </c>
      <c r="Z134" s="94">
        <v>0.42126454985689132</v>
      </c>
      <c r="AA134" s="94">
        <v>1.3977172526559996</v>
      </c>
      <c r="AB134" s="94">
        <v>9.5792205642733816E-2</v>
      </c>
      <c r="AC134" s="94">
        <f>_xlfn.XLOOKUP(B134,'[3]Nur des jours'!$B:$B,'[3]Nur des jours'!$N:$N,"")</f>
        <v>5.9308412735102012</v>
      </c>
      <c r="AD134" s="94">
        <v>5.9308412735102012</v>
      </c>
      <c r="AE134" s="94">
        <v>5.9316661271177296</v>
      </c>
      <c r="AF134" s="94">
        <v>5.0387545008517192</v>
      </c>
      <c r="AG134" s="94">
        <v>6.5049018642186898</v>
      </c>
      <c r="AH134" s="94">
        <v>5.9308412735102012</v>
      </c>
      <c r="AI134" s="49" t="s">
        <v>5559</v>
      </c>
      <c r="AJ134" s="49"/>
      <c r="AK134" s="48" t="str" cm="1">
        <f t="array" ref="AK134">IFERROR(_xlfn.IFS(
AM134="MPR ISSUE","PDH",
AM134="BSS Hardware Issue","BSS",
AM134="Sites strategiques, MLL, Pylone, etc.","ENVTECH",
AM134="AKTIVCO DEFAUT GE &amp; POWER Cabinet","AKTIVCO",
AM134="AKTIVCO Coupure ENEO &amp; Baisse de tension","AKTIVCO GRID ONLY",
AM134="Coupure ENEO &amp; Baisse de tension","IHS GRID ONLY",
AM134="Defaut GE &amp; POWER Cabinet","IHS",
AM134="Sharing","Partners",
AM134="Sites strategiques &amp; DataCenter","SST &amp; DC",
AM134="Exclu","Exclu",
AM134="SAT","SAT",
AM134="SPARE-ISSUE","SPARE-ISSUE",
AM134="Fiber CAmtel","TRANS_FO_CAMTEL",
AM134="Fiber AOF","Fiber AOF",
AM134="Projet OCM (HUAWEI)","TRAVAUX-HUAWEI",
AM134="Projet OCM (NOKIA)","TRAVAUX-NOKIA",
AM134="ACCESS-ISSUE","ACCESS-ISSUE",
AM134="Projet OCM (ZTE, NOKIA, autres projets)","TRAVAUX OCM",
AM134="No root CAuse","No root cause",
AM134="ODU HS","PDH",
AM134="IP &amp; VLAN","PDH",
AM134="Warehouse HUAWEI","SPARE-ISSUE",
AM134="SPARE-HS","SPARE-ISSUE",
AM134="Power Telco","BSS",AM134="no impacts","no impacts"
),"")</f>
        <v>AKTIVCO</v>
      </c>
      <c r="AL134" s="48" t="str" cm="1">
        <f t="array" ref="AL134">IFERROR(_xlfn.IFS(
AM134="MPR ISSUE","TX ISSUE",
AM134="BSS Hardware Issue","RAN ISSUE",
AM134="Sites strategiques, MLL, Pylone, etc.","ENVTECH",
AM134="AKTIVCO DEFAUT GE &amp; POWER Cabinet","POWER ISSUE",
AM134="AKTIVCO Coupure ENEO &amp; Baisse de tension","POWER ISSUE",
AM134="Coupure ENEO &amp; Baisse de tension","POWER ISSUE",
AM134="Defaut GE &amp; POWER Cabinet","POWER ISSUE",
AM134="Sharing","POWER ISSUE",
AM134="Sites strategiques &amp; DataCenter","POWER ISSUE",
AM134="Exclu","Exclu",
AM134="SAT","TX ISSUE",
AM134="SPARE-ISSUE","SPARE-ISSUE",
AM134="Fiber CAmtel","TX ISSUE",
AM134="Fiber AOF","TX ISSUE",
AM134="Projet OCM (HUAWEI)","TRAVAUX-HUAWEI",
AM134="Projet OCM (NOKIA)","TRAVAUX -NOKIA",
AM134="ACCESS-ISSUE","ACCESS-ISSUE",
AM134="Projet OCM (ZTE, NOKIA, autres projets)","TRAVAUX OCM",
AM134="No root CAuse","No root cause",
AM134="ODU HS","TX ISSUE",
AM134="IP &amp; VLAN","TX ISSUE",
AM134="Warehouse HUAWEI","SPARE-ISSUE",
AM134="SPARE-HS","SPARE-ISSUE",
AM134="Power Telco","RAN ISSUE",AM134="no impacts","no impacts"
),"")</f>
        <v>POWER ISSUE</v>
      </c>
      <c r="AM134" s="67" t="s">
        <v>5325</v>
      </c>
      <c r="AN134" s="48" t="str" cm="1">
        <f t="array" ref="AN134">IFERROR(_xlfn.IFS(
AM134="MPR ISSUE","ACTIVE",
AM134="BSS Hardware Issue","ACTIVE",
AM134="Sites strategiques, MLL, Pylone, etc.","PASSIVE",
AM134="AKTIVCO DEFAUT GE &amp; POWER Cabinet","PASSIVE",
AM134="AKTIVCO Coupure ENEO &amp; Baisse de tension","PASSIVE",
AM134="Coupure ENEO &amp; Baisse de tension","PASSIVE",
AM134="Defaut GE &amp; POWER Cabinet","PASSIVE",
AM134="Sharing","PASSIVE",
AM134="Sites strategiques &amp; DataCenter","PASSIVE",
AM134="Exclu","Exclu",
AM134="SAT","ACTIVE",
AM134="SPARE-ISSUE","SPARE-ISSUE",
AM134="Fiber CAmtel","ACTIVE",
AM134="Fiber AOF","ACTIVE",
AM134="Projet OCM (HUAWEI)","PLANNED WORKS",
AM134="Projet OCM (NOKIA)","PLANNED WORKS",
AM134="ACCESS-ISSUE","ACCESS-ISSUE",
AM134="Projet OCM (ZTE, NOKIA, autres projets)","PLANNED WORKS",
AM134="No root CAuse","No root cause",
AM134="ODU HS","ACTIVE",
AM134="IP &amp; VLAN","ACTIVE",
AM134="Warehouse HUAWEI","SPARE-ISSUE",
AM134="SPARE-HS","SPARE-ISSUE",
AM134="Power Telco","ACTIVE", AM134="no impacts","no impacts"
),"")</f>
        <v>PASSIVE</v>
      </c>
      <c r="AO134" s="93" t="s">
        <v>6109</v>
      </c>
      <c r="AP134" s="101" t="str">
        <f t="shared" si="5"/>
        <v>CTR_631</v>
      </c>
      <c r="AR134" s="17" t="s">
        <v>5537</v>
      </c>
      <c r="AS134" s="7" t="s">
        <v>6597</v>
      </c>
      <c r="AT134" s="6"/>
      <c r="AU134" s="7"/>
      <c r="AV134" s="3" t="s">
        <v>5537</v>
      </c>
      <c r="AW134" s="18" t="s">
        <v>5537</v>
      </c>
      <c r="AX134" s="18" t="s">
        <v>5537</v>
      </c>
      <c r="AY134" s="18" t="s">
        <v>5537</v>
      </c>
      <c r="AZ134" s="18" t="s">
        <v>5537</v>
      </c>
      <c r="BA134" s="18" t="s">
        <v>5537</v>
      </c>
      <c r="BB134" s="18" t="s">
        <v>5537</v>
      </c>
      <c r="BC134" s="18" t="s">
        <v>5537</v>
      </c>
      <c r="BD134" s="18" t="s">
        <v>5537</v>
      </c>
      <c r="BE134" s="18" t="s">
        <v>5537</v>
      </c>
      <c r="BF134" s="18" t="s">
        <v>5824</v>
      </c>
      <c r="BG134" s="18" t="s">
        <v>5537</v>
      </c>
      <c r="BH134" s="18" t="s">
        <v>5537</v>
      </c>
      <c r="BI134" s="9" t="s">
        <v>6110</v>
      </c>
      <c r="BJ134" s="14"/>
      <c r="BK134" s="14" t="s">
        <v>5537</v>
      </c>
      <c r="BL134" s="14" t="str">
        <f>_xlfn.XLOOKUP(B134,'[4]cell downs 18042026 17h'!$B:$B,'[4]cell downs 18042026 17h'!$B:$B,"")</f>
        <v/>
      </c>
      <c r="BM134" s="14" t="str">
        <f>_xlfn.XLOOKUP(B134,'[5]Cells Huawei 19042026 15h'!$B:$B,'[5]Cells Huawei 19042026 15h'!$B:$B,"")</f>
        <v/>
      </c>
      <c r="BN134" s="9" t="str">
        <f>_xlfn.XLOOKUP(B134,'[6]cells down 19042026 9H40'!$B:$B,'[6]cells down 19042026 9H40'!$B:$B,"")</f>
        <v/>
      </c>
      <c r="BO134" s="9" t="s">
        <v>5537</v>
      </c>
      <c r="BP134" s="9" t="s">
        <v>5537</v>
      </c>
      <c r="BQ134" s="115"/>
    </row>
    <row r="135" spans="1:69" s="9" customFormat="1" x14ac:dyDescent="0.3">
      <c r="A135" s="1" t="s">
        <v>1279</v>
      </c>
      <c r="B135" s="8" t="s">
        <v>1280</v>
      </c>
      <c r="C135" s="3" t="str">
        <f>_xlfn.XLOOKUP(B135,'[1]daily break down'!$D:$D,'[1]daily break down'!$E:$E,"")</f>
        <v>SUD-OUEST</v>
      </c>
      <c r="D135" s="1" t="s">
        <v>11</v>
      </c>
      <c r="E135" s="1" t="s">
        <v>96</v>
      </c>
      <c r="F135" s="3" t="s">
        <v>13</v>
      </c>
      <c r="G135" s="1" t="s">
        <v>1281</v>
      </c>
      <c r="H135" s="33" t="str">
        <f>_xlfn.XLOOKUP(B135,[2]CALCULATION!$B:$B,[2]CALCULATION!$H:$H,"")</f>
        <v>NOKIA</v>
      </c>
      <c r="I135" s="28">
        <v>9.2964734190981293</v>
      </c>
      <c r="J135" s="28">
        <v>9.2963652058697779</v>
      </c>
      <c r="K135" s="28">
        <v>9.2963110992556022</v>
      </c>
      <c r="L135" s="28">
        <v>9.2964193124839536</v>
      </c>
      <c r="M135" s="28">
        <v>9.2963652058697779</v>
      </c>
      <c r="N135" s="28">
        <v>9.2964734190981293</v>
      </c>
      <c r="O135" s="28">
        <v>7.5892785108024556</v>
      </c>
      <c r="P135" s="28">
        <v>2.0024776243240479</v>
      </c>
      <c r="Q135" s="28">
        <v>2.9834893849593467</v>
      </c>
      <c r="R135" s="28">
        <v>0.56578245414745676</v>
      </c>
      <c r="S135" s="94">
        <v>3.508118787430333</v>
      </c>
      <c r="T135" s="94">
        <f>_xlfn.XLOOKUP(B135,'[3]Nur des jours'!$B:$B,'[3]Nur des jours'!$U:$U,"")</f>
        <v>0.84827199493198413</v>
      </c>
      <c r="U135" s="94">
        <v>1.8371419720363085</v>
      </c>
      <c r="V135" s="94">
        <v>0.9793954907214788</v>
      </c>
      <c r="W135" s="94">
        <v>0.84827199493198413</v>
      </c>
      <c r="X135" s="94">
        <v>2.5690538562292935</v>
      </c>
      <c r="Y135" s="94">
        <v>1.4941871912747944</v>
      </c>
      <c r="Z135" s="94">
        <v>1.9276330996224671</v>
      </c>
      <c r="AA135" s="94">
        <v>3.9080580310644266</v>
      </c>
      <c r="AB135" s="94">
        <v>6.762740666546815</v>
      </c>
      <c r="AC135" s="94">
        <f>_xlfn.XLOOKUP(B135,'[3]Nur des jours'!$B:$B,'[3]Nur des jours'!$N:$N,"")</f>
        <v>5.9034644282929971</v>
      </c>
      <c r="AD135" s="94">
        <v>5.9034644282929971</v>
      </c>
      <c r="AE135" s="94">
        <v>20.159146953147168</v>
      </c>
      <c r="AF135" s="94">
        <v>9.0099379995987903</v>
      </c>
      <c r="AG135" s="94">
        <v>0</v>
      </c>
      <c r="AH135" s="94">
        <v>5.9034644282929971</v>
      </c>
      <c r="AI135" s="49" t="s">
        <v>6659</v>
      </c>
      <c r="AJ135" s="49"/>
      <c r="AK135" s="48" t="str" cm="1">
        <f t="array" ref="AK135">IFERROR(_xlfn.IFS(
AM135="MPR ISSUE","PDH",
AM135="BSS Hardware Issue","BSS",
AM135="Sites strategiques, MLL, Pylone, etc.","ENVTECH",
AM135="AKTIVCO DEFAUT GE &amp; POWER Cabinet","AKTIVCO",
AM135="AKTIVCO Coupure ENEO &amp; Baisse de tension","AKTIVCO GRID ONLY",
AM135="Coupure ENEO &amp; Baisse de tension","IHS GRID ONLY",
AM135="Defaut GE &amp; POWER Cabinet","IHS",
AM135="Sharing","Partners",
AM135="Sites strategiques &amp; DataCenter","SST &amp; DC",
AM135="Exclu","Exclu",
AM135="SAT","SAT",
AM135="SPARE-ISSUE","SPARE-ISSUE",
AM135="Fiber CAmtel","TRANS_FO_CAMTEL",
AM135="Fiber AOF","Fiber AOF",
AM135="Projet OCM (HUAWEI)","TRAVAUX-HUAWEI",
AM135="Projet OCM (NOKIA)","TRAVAUX-NOKIA",
AM135="ACCESS-ISSUE","ACCESS-ISSUE",
AM135="Projet OCM (ZTE, NOKIA, autres projets)","TRAVAUX OCM",
AM135="No root CAuse","No root cause",
AM135="ODU HS","PDH",
AM135="IP &amp; VLAN","PDH",
AM135="Warehouse HUAWEI","SPARE-ISSUE",
AM135="SPARE-HS","SPARE-ISSUE",
AM135="Power Telco","BSS",AM135="no impacts","no impacts"
),"")</f>
        <v>PDH</v>
      </c>
      <c r="AL135" s="48" t="str" cm="1">
        <f t="array" ref="AL135">IFERROR(_xlfn.IFS(
AM135="MPR ISSUE","TX ISSUE",
AM135="BSS Hardware Issue","RAN ISSUE",
AM135="Sites strategiques, MLL, Pylone, etc.","ENVTECH",
AM135="AKTIVCO DEFAUT GE &amp; POWER Cabinet","POWER ISSUE",
AM135="AKTIVCO Coupure ENEO &amp; Baisse de tension","POWER ISSUE",
AM135="Coupure ENEO &amp; Baisse de tension","POWER ISSUE",
AM135="Defaut GE &amp; POWER Cabinet","POWER ISSUE",
AM135="Sharing","POWER ISSUE",
AM135="Sites strategiques &amp; DataCenter","POWER ISSUE",
AM135="Exclu","Exclu",
AM135="SAT","TX ISSUE",
AM135="SPARE-ISSUE","SPARE-ISSUE",
AM135="Fiber CAmtel","TX ISSUE",
AM135="Fiber AOF","TX ISSUE",
AM135="Projet OCM (HUAWEI)","TRAVAUX-HUAWEI",
AM135="Projet OCM (NOKIA)","TRAVAUX -NOKIA",
AM135="ACCESS-ISSUE","ACCESS-ISSUE",
AM135="Projet OCM (ZTE, NOKIA, autres projets)","TRAVAUX OCM",
AM135="No root CAuse","No root cause",
AM135="ODU HS","TX ISSUE",
AM135="IP &amp; VLAN","TX ISSUE",
AM135="Warehouse HUAWEI","SPARE-ISSUE",
AM135="SPARE-HS","SPARE-ISSUE",
AM135="Power Telco","RAN ISSUE",AM135="no impacts","no impacts"
),"")</f>
        <v>TX ISSUE</v>
      </c>
      <c r="AM135" s="67" t="s">
        <v>6537</v>
      </c>
      <c r="AN135" s="48" t="str" cm="1">
        <f t="array" ref="AN135">IFERROR(_xlfn.IFS(
AM135="MPR ISSUE","ACTIVE",
AM135="BSS Hardware Issue","ACTIVE",
AM135="Sites strategiques, MLL, Pylone, etc.","PASSIVE",
AM135="AKTIVCO DEFAUT GE &amp; POWER Cabinet","PASSIVE",
AM135="AKTIVCO Coupure ENEO &amp; Baisse de tension","PASSIVE",
AM135="Coupure ENEO &amp; Baisse de tension","PASSIVE",
AM135="Defaut GE &amp; POWER Cabinet","PASSIVE",
AM135="Sharing","PASSIVE",
AM135="Sites strategiques &amp; DataCenter","PASSIVE",
AM135="Exclu","Exclu",
AM135="SAT","ACTIVE",
AM135="SPARE-ISSUE","SPARE-ISSUE",
AM135="Fiber CAmtel","ACTIVE",
AM135="Fiber AOF","ACTIVE",
AM135="Projet OCM (HUAWEI)","PLANNED WORKS",
AM135="Projet OCM (NOKIA)","PLANNED WORKS",
AM135="ACCESS-ISSUE","ACCESS-ISSUE",
AM135="Projet OCM (ZTE, NOKIA, autres projets)","PLANNED WORKS",
AM135="No root CAuse","No root cause",
AM135="ODU HS","ACTIVE",
AM135="IP &amp; VLAN","ACTIVE",
AM135="Warehouse HUAWEI","SPARE-ISSUE",
AM135="SPARE-HS","SPARE-ISSUE",
AM135="Power Telco","ACTIVE", AM135="no impacts","no impacts"
),"")</f>
        <v>ACTIVE</v>
      </c>
      <c r="AO135" s="17" t="s">
        <v>6586</v>
      </c>
      <c r="AP135" s="101" t="str">
        <f>IFERROR(MID(AQ135, SEARCH("CTR_", AQ135), 7), IFERROR(MID(AQ135, SEARCH("SUO_", AQ135), 7), IFERROR(MID(AQ135, SEARCH("SUD_", AQ135), 7), IFERROR(MID(AQ135, SEARCH("NRO_", AQ135), 7), IFERROR(MID(AQ135, SEARCH("ADM_", AQ135), 7), IFERROR(MID(AQ135, SEARCH("NRD_", AQ135), 7), IFERROR(MID(AQ135, SEARCH("EXN_", AQ135), 7), IFERROR(MID(AQ135, SEARCH("LIT_", AQ135), 7), IFERROR(MID(AQ135, SEARCH("EST_", AQ135), 7), MID(AQ135, SEARCH("OST_",AQ135), 7))))))))))</f>
        <v>SUO_017</v>
      </c>
      <c r="AQ135" s="9" t="s">
        <v>6565</v>
      </c>
      <c r="AR135" s="17" t="s">
        <v>5537</v>
      </c>
      <c r="AS135" s="7" t="s">
        <v>5537</v>
      </c>
      <c r="AT135" s="6"/>
      <c r="AU135" s="7"/>
      <c r="AV135" s="3" t="s">
        <v>5537</v>
      </c>
      <c r="AW135" s="18" t="s">
        <v>5537</v>
      </c>
      <c r="AX135" s="18" t="s">
        <v>5537</v>
      </c>
      <c r="AY135" s="18" t="s">
        <v>5537</v>
      </c>
      <c r="AZ135" s="18" t="s">
        <v>5537</v>
      </c>
      <c r="BA135" s="18" t="s">
        <v>5537</v>
      </c>
      <c r="BB135" s="18" t="s">
        <v>5537</v>
      </c>
      <c r="BC135" s="18" t="s">
        <v>5537</v>
      </c>
      <c r="BD135" s="18" t="s">
        <v>5537</v>
      </c>
      <c r="BE135" s="18" t="s">
        <v>5537</v>
      </c>
      <c r="BF135" s="18" t="s">
        <v>5537</v>
      </c>
      <c r="BG135" s="18" t="s">
        <v>5537</v>
      </c>
      <c r="BH135" s="18" t="s">
        <v>5942</v>
      </c>
      <c r="BI135" s="9" t="s">
        <v>5943</v>
      </c>
      <c r="BJ135" s="14"/>
      <c r="BK135" s="14" t="s">
        <v>5537</v>
      </c>
      <c r="BL135" s="14" t="str">
        <f>_xlfn.XLOOKUP(B135,'[4]cell downs 18042026 17h'!$B:$B,'[4]cell downs 18042026 17h'!$B:$B,"")</f>
        <v/>
      </c>
      <c r="BM135" s="14" t="str">
        <f>_xlfn.XLOOKUP(B135,'[5]Cells Huawei 19042026 15h'!$B:$B,'[5]Cells Huawei 19042026 15h'!$B:$B,"")</f>
        <v/>
      </c>
      <c r="BN135" s="9" t="str">
        <f>_xlfn.XLOOKUP(B135,'[6]cells down 19042026 9H40'!$B:$B,'[6]cells down 19042026 9H40'!$B:$B,"")</f>
        <v/>
      </c>
      <c r="BO135" s="9" t="s">
        <v>1280</v>
      </c>
      <c r="BP135" s="9" t="s">
        <v>12</v>
      </c>
      <c r="BQ135" s="115"/>
    </row>
    <row r="136" spans="1:69" s="9" customFormat="1" ht="22.5" customHeight="1" x14ac:dyDescent="0.3">
      <c r="A136" s="19" t="s">
        <v>5393</v>
      </c>
      <c r="B136" s="26" t="s">
        <v>5394</v>
      </c>
      <c r="C136" s="3" t="str">
        <f>_xlfn.XLOOKUP(B136,'[1]daily break down'!$D:$D,'[1]daily break down'!$E:$E,"")</f>
        <v>OUEST</v>
      </c>
      <c r="D136" s="19" t="s">
        <v>357</v>
      </c>
      <c r="E136" s="19" t="s">
        <v>188</v>
      </c>
      <c r="F136" s="19" t="s">
        <v>5376</v>
      </c>
      <c r="G136" s="19" t="s">
        <v>856</v>
      </c>
      <c r="H136" s="32" t="str">
        <f>_xlfn.XLOOKUP(B136,[2]CALCULATION!$B:$B,[2]CALCULATION!$H:$H,"")</f>
        <v>Huawei</v>
      </c>
      <c r="I136" s="28">
        <v>9.230954989969554</v>
      </c>
      <c r="J136" s="28">
        <v>8.990217102841342</v>
      </c>
      <c r="K136" s="28">
        <v>8.9163977136856403</v>
      </c>
      <c r="L136" s="28">
        <v>9.2493786258714223</v>
      </c>
      <c r="M136" s="28">
        <v>8.940671255275614</v>
      </c>
      <c r="N136" s="28">
        <v>9.2457045997380387</v>
      </c>
      <c r="O136" s="28">
        <v>8.5061017369939478</v>
      </c>
      <c r="P136" s="28">
        <v>9.2819633139573039</v>
      </c>
      <c r="Q136" s="28">
        <v>8.9893075138471552</v>
      </c>
      <c r="R136" s="28">
        <v>0.18462873074168246</v>
      </c>
      <c r="S136" s="94">
        <v>0.26310307533822441</v>
      </c>
      <c r="T136" s="94">
        <f>_xlfn.XLOOKUP(B136,'[3]Nur des jours'!$B:$B,'[3]Nur des jours'!$U:$U,"")</f>
        <v>1.6651007467903993</v>
      </c>
      <c r="U136" s="94">
        <v>0.36909694577850827</v>
      </c>
      <c r="V136" s="94" t="s">
        <v>5537</v>
      </c>
      <c r="W136" s="94">
        <v>2.4970358099836489</v>
      </c>
      <c r="X136" s="94">
        <v>3.915459588566145</v>
      </c>
      <c r="Y136" s="94">
        <v>0.63439373574977242</v>
      </c>
      <c r="Z136" s="94">
        <v>0.31972944899595646</v>
      </c>
      <c r="AA136" s="94">
        <v>0.99616046433983096</v>
      </c>
      <c r="AB136" s="94">
        <v>5.1138520059469279</v>
      </c>
      <c r="AC136" s="94">
        <f>_xlfn.XLOOKUP(B136,'[3]Nur des jours'!$B:$B,'[3]Nur des jours'!$N:$N,"")</f>
        <v>5.7972565369129043</v>
      </c>
      <c r="AD136" s="94">
        <v>5.7972565369129043</v>
      </c>
      <c r="AE136" s="94">
        <v>0</v>
      </c>
      <c r="AF136" s="94">
        <v>17.268565269575092</v>
      </c>
      <c r="AG136" s="94">
        <v>0</v>
      </c>
      <c r="AH136" s="94">
        <v>5.7972565369129043</v>
      </c>
      <c r="AI136" s="49" t="s">
        <v>6588</v>
      </c>
      <c r="AJ136" s="49"/>
      <c r="AK136" s="48" t="str" cm="1">
        <f t="array" ref="AK136">IFERROR(_xlfn.IFS(
AM136="MPR ISSUE","PDH",
AM136="BSS Hardware Issue","BSS",
AM136="Sites strategiques, MLL, Pylone, etc.","ENVTECH",
AM136="AKTIVCO DEFAUT GE &amp; POWER Cabinet","AKTIVCO",
AM136="AKTIVCO Coupure ENEO &amp; Baisse de tension","AKTIVCO GRID ONLY",
AM136="Coupure ENEO &amp; Baisse de tension","IHS GRID ONLY",
AM136="Defaut GE &amp; POWER Cabinet","IHS",
AM136="Sharing","Partners",
AM136="Sites strategiques &amp; DataCenter","SST &amp; DC",
AM136="Exclu","Exclu",
AM136="SAT","SAT",
AM136="SPARE-ISSUE","SPARE-ISSUE",
AM136="Fiber CAmtel","TRANS_FO_CAMTEL",
AM136="Fiber AOF","Fiber AOF",
AM136="Projet OCM (HUAWEI)","TRAVAUX-HUAWEI",
AM136="Projet OCM (NOKIA)","TRAVAUX-NOKIA",
AM136="ACCESS-ISSUE","ACCESS-ISSUE",
AM136="Projet OCM (ZTE, NOKIA, autres projets)","TRAVAUX OCM",
AM136="No root CAuse","No root cause",
AM136="ODU HS","PDH",
AM136="IP &amp; VLAN","PDH",
AM136="Warehouse HUAWEI","SPARE-ISSUE",
AM136="SPARE-HS","SPARE-ISSUE",
AM136="Power Telco","BSS",AM136="no impacts","no impacts"
),"")</f>
        <v>Exclu</v>
      </c>
      <c r="AL136" s="48" t="str" cm="1">
        <f t="array" ref="AL136">IFERROR(_xlfn.IFS(
AM136="MPR ISSUE","TX ISSUE",
AM136="BSS Hardware Issue","RAN ISSUE",
AM136="Sites strategiques, MLL, Pylone, etc.","ENVTECH",
AM136="AKTIVCO DEFAUT GE &amp; POWER Cabinet","POWER ISSUE",
AM136="AKTIVCO Coupure ENEO &amp; Baisse de tension","POWER ISSUE",
AM136="Coupure ENEO &amp; Baisse de tension","POWER ISSUE",
AM136="Defaut GE &amp; POWER Cabinet","POWER ISSUE",
AM136="Sharing","POWER ISSUE",
AM136="Sites strategiques &amp; DataCenter","POWER ISSUE",
AM136="Exclu","Exclu",
AM136="SAT","TX ISSUE",
AM136="SPARE-ISSUE","SPARE-ISSUE",
AM136="Fiber CAmtel","TX ISSUE",
AM136="Fiber AOF","TX ISSUE",
AM136="Projet OCM (HUAWEI)","TRAVAUX-HUAWEI",
AM136="Projet OCM (NOKIA)","TRAVAUX -NOKIA",
AM136="ACCESS-ISSUE","ACCESS-ISSUE",
AM136="Projet OCM (ZTE, NOKIA, autres projets)","TRAVAUX OCM",
AM136="No root CAuse","No root cause",
AM136="ODU HS","TX ISSUE",
AM136="IP &amp; VLAN","TX ISSUE",
AM136="Warehouse HUAWEI","SPARE-ISSUE",
AM136="SPARE-HS","SPARE-ISSUE",
AM136="Power Telco","RAN ISSUE",AM136="no impacts","no impacts"
),"")</f>
        <v>Exclu</v>
      </c>
      <c r="AM136" s="67" t="s">
        <v>6588</v>
      </c>
      <c r="AN136" s="48" t="str" cm="1">
        <f t="array" ref="AN136">IFERROR(_xlfn.IFS(
AM136="MPR ISSUE","ACTIVE",
AM136="BSS Hardware Issue","ACTIVE",
AM136="Sites strategiques, MLL, Pylone, etc.","PASSIVE",
AM136="AKTIVCO DEFAUT GE &amp; POWER Cabinet","PASSIVE",
AM136="AKTIVCO Coupure ENEO &amp; Baisse de tension","PASSIVE",
AM136="Coupure ENEO &amp; Baisse de tension","PASSIVE",
AM136="Defaut GE &amp; POWER Cabinet","PASSIVE",
AM136="Sharing","PASSIVE",
AM136="Sites strategiques &amp; DataCenter","PASSIVE",
AM136="Exclu","Exclu",
AM136="SAT","ACTIVE",
AM136="SPARE-ISSUE","SPARE-ISSUE",
AM136="Fiber CAmtel","ACTIVE",
AM136="Fiber AOF","ACTIVE",
AM136="Projet OCM (HUAWEI)","PLANNED WORKS",
AM136="Projet OCM (NOKIA)","PLANNED WORKS",
AM136="ACCESS-ISSUE","ACCESS-ISSUE",
AM136="Projet OCM (ZTE, NOKIA, autres projets)","PLANNED WORKS",
AM136="No root CAuse","No root cause",
AM136="ODU HS","ACTIVE",
AM136="IP &amp; VLAN","ACTIVE",
AM136="Warehouse HUAWEI","SPARE-ISSUE",
AM136="SPARE-HS","SPARE-ISSUE",
AM136="Power Telco","ACTIVE", AM136="no impacts","no impacts"
),"")</f>
        <v>Exclu</v>
      </c>
      <c r="AO136" s="93" t="s">
        <v>5999</v>
      </c>
      <c r="AP136" s="101" t="str">
        <f>B136</f>
        <v>OST_342</v>
      </c>
      <c r="AR136" s="17" t="s">
        <v>5537</v>
      </c>
      <c r="AS136" s="7" t="s">
        <v>5537</v>
      </c>
      <c r="AT136" s="6"/>
      <c r="AU136" s="7"/>
      <c r="AV136" s="3" t="s">
        <v>5537</v>
      </c>
      <c r="AW136" s="18" t="s">
        <v>5537</v>
      </c>
      <c r="AX136" s="18" t="s">
        <v>5537</v>
      </c>
      <c r="AY136" s="18" t="s">
        <v>5537</v>
      </c>
      <c r="AZ136" s="18" t="s">
        <v>5537</v>
      </c>
      <c r="BA136" s="18" t="s">
        <v>5537</v>
      </c>
      <c r="BB136" s="18" t="s">
        <v>5537</v>
      </c>
      <c r="BC136" s="18" t="s">
        <v>5537</v>
      </c>
      <c r="BD136" s="18" t="s">
        <v>5537</v>
      </c>
      <c r="BE136" s="18" t="s">
        <v>5537</v>
      </c>
      <c r="BF136" s="18" t="s">
        <v>5537</v>
      </c>
      <c r="BG136" s="18" t="s">
        <v>5537</v>
      </c>
      <c r="BH136" s="18" t="s">
        <v>5999</v>
      </c>
      <c r="BI136" s="9" t="s">
        <v>5537</v>
      </c>
      <c r="BJ136" s="14"/>
      <c r="BK136" s="14" t="s">
        <v>5537</v>
      </c>
      <c r="BL136" s="14" t="str">
        <f>_xlfn.XLOOKUP(B136,'[4]cell downs 18042026 17h'!$B:$B,'[4]cell downs 18042026 17h'!$B:$B,"")</f>
        <v/>
      </c>
      <c r="BM136" s="14" t="str">
        <f>_xlfn.XLOOKUP(B136,'[5]Cells Huawei 19042026 15h'!$B:$B,'[5]Cells Huawei 19042026 15h'!$B:$B,"")</f>
        <v>OST_342</v>
      </c>
      <c r="BN136" s="9" t="str">
        <f>_xlfn.XLOOKUP(B136,'[6]cells down 19042026 9H40'!$B:$B,'[6]cells down 19042026 9H40'!$B:$B,"")</f>
        <v/>
      </c>
      <c r="BO136" s="9" t="s">
        <v>5537</v>
      </c>
      <c r="BP136" s="9" t="s">
        <v>5537</v>
      </c>
      <c r="BQ136" s="115"/>
    </row>
    <row r="137" spans="1:69" s="9" customFormat="1" ht="27" customHeight="1" x14ac:dyDescent="0.3">
      <c r="A137" s="1" t="s">
        <v>2982</v>
      </c>
      <c r="B137" s="8" t="s">
        <v>2983</v>
      </c>
      <c r="C137" s="3" t="str">
        <f>_xlfn.XLOOKUP(B137,'[1]daily break down'!$D:$D,'[1]daily break down'!$E:$E,"")</f>
        <v>Ngaoundere</v>
      </c>
      <c r="D137" s="1" t="s">
        <v>21</v>
      </c>
      <c r="E137" s="1" t="s">
        <v>122</v>
      </c>
      <c r="F137" s="3" t="s">
        <v>90</v>
      </c>
      <c r="G137" s="1" t="s">
        <v>91</v>
      </c>
      <c r="H137" s="32" t="str">
        <f>_xlfn.XLOOKUP(B137,[2]CALCULATION!$B:$B,[2]CALCULATION!$H:$H,"")</f>
        <v>Huawei</v>
      </c>
      <c r="I137" s="28">
        <v>0</v>
      </c>
      <c r="J137" s="28">
        <v>0</v>
      </c>
      <c r="K137" s="28">
        <v>0</v>
      </c>
      <c r="L137" s="28">
        <v>0</v>
      </c>
      <c r="M137" s="28">
        <v>0</v>
      </c>
      <c r="N137" s="28">
        <v>0</v>
      </c>
      <c r="O137" s="28">
        <v>0</v>
      </c>
      <c r="P137" s="28">
        <v>0</v>
      </c>
      <c r="Q137" s="28">
        <v>0.1656700424902906</v>
      </c>
      <c r="R137" s="28">
        <v>3.5019711328556387</v>
      </c>
      <c r="S137" s="94">
        <v>0.61226040355788414</v>
      </c>
      <c r="T137" s="94">
        <f>_xlfn.XLOOKUP(B137,'[3]Nur des jours'!$B:$B,'[3]Nur des jours'!$U:$U,"")</f>
        <v>0.78474344596541978</v>
      </c>
      <c r="U137" s="94">
        <v>0.19128121495407113</v>
      </c>
      <c r="V137" s="94">
        <v>1.2480096052597787</v>
      </c>
      <c r="W137" s="94">
        <v>0.78474344596541978</v>
      </c>
      <c r="X137" s="94">
        <v>1.791997329018671</v>
      </c>
      <c r="Y137" s="94">
        <v>0.37574942999089705</v>
      </c>
      <c r="Z137" s="94">
        <v>5.8165540916523266</v>
      </c>
      <c r="AA137" s="94">
        <v>14.295350323742342</v>
      </c>
      <c r="AB137" s="94">
        <v>4.6906255974751246E-2</v>
      </c>
      <c r="AC137" s="94">
        <f>_xlfn.XLOOKUP(B137,'[3]Nur des jours'!$B:$B,'[3]Nur des jours'!$N:$N,"")</f>
        <v>5.7881963171276674</v>
      </c>
      <c r="AD137" s="94">
        <v>5.7881963171276674</v>
      </c>
      <c r="AE137" s="94">
        <v>10.154011246597845</v>
      </c>
      <c r="AF137" s="94">
        <v>12.922417046625252</v>
      </c>
      <c r="AG137" s="94">
        <v>0</v>
      </c>
      <c r="AH137" s="94">
        <v>5.7881963171276674</v>
      </c>
      <c r="AI137" s="49" t="s">
        <v>5559</v>
      </c>
      <c r="AJ137" s="49"/>
      <c r="AK137" s="48" t="str" cm="1">
        <f t="array" ref="AK137">IFERROR(_xlfn.IFS(
AM137="MPR ISSUE","PDH",
AM137="BSS Hardware Issue","BSS",
AM137="Sites strategiques, MLL, Pylone, etc.","ENVTECH",
AM137="AKTIVCO DEFAUT GE &amp; POWER Cabinet","AKTIVCO",
AM137="AKTIVCO Coupure ENEO &amp; Baisse de tension","AKTIVCO GRID ONLY",
AM137="Coupure ENEO &amp; Baisse de tension","IHS GRID ONLY",
AM137="Defaut GE &amp; POWER Cabinet","IHS",
AM137="Sharing","Partners",
AM137="Sites strategiques &amp; DataCenter","SST &amp; DC",
AM137="Exclu","Exclu",
AM137="SAT","SAT",
AM137="SPARE-ISSUE","SPARE-ISSUE",
AM137="Fiber CAmtel","TRANS_FO_CAMTEL",
AM137="Fiber AOF","Fiber AOF",
AM137="Projet OCM (HUAWEI)","TRAVAUX-HUAWEI",
AM137="Projet OCM (NOKIA)","TRAVAUX-NOKIA",
AM137="ACCESS-ISSUE","ACCESS-ISSUE",
AM137="Projet OCM (ZTE, NOKIA, autres projets)","TRAVAUX OCM",
AM137="No root CAuse","No root cause",
AM137="ODU HS","PDH",
AM137="IP &amp; VLAN","PDH",
AM137="Warehouse HUAWEI","SPARE-ISSUE",
AM137="SPARE-HS","SPARE-ISSUE",
AM137="Power Telco","BSS",AM137="no impacts","no impacts"
),"")</f>
        <v>PDH</v>
      </c>
      <c r="AL137" s="48" t="str" cm="1">
        <f t="array" ref="AL137">IFERROR(_xlfn.IFS(
AM137="MPR ISSUE","TX ISSUE",
AM137="BSS Hardware Issue","RAN ISSUE",
AM137="Sites strategiques, MLL, Pylone, etc.","ENVTECH",
AM137="AKTIVCO DEFAUT GE &amp; POWER Cabinet","POWER ISSUE",
AM137="AKTIVCO Coupure ENEO &amp; Baisse de tension","POWER ISSUE",
AM137="Coupure ENEO &amp; Baisse de tension","POWER ISSUE",
AM137="Defaut GE &amp; POWER Cabinet","POWER ISSUE",
AM137="Sharing","POWER ISSUE",
AM137="Sites strategiques &amp; DataCenter","POWER ISSUE",
AM137="Exclu","Exclu",
AM137="SAT","TX ISSUE",
AM137="SPARE-ISSUE","SPARE-ISSUE",
AM137="Fiber CAmtel","TX ISSUE",
AM137="Fiber AOF","TX ISSUE",
AM137="Projet OCM (HUAWEI)","TRAVAUX-HUAWEI",
AM137="Projet OCM (NOKIA)","TRAVAUX -NOKIA",
AM137="ACCESS-ISSUE","ACCESS-ISSUE",
AM137="Projet OCM (ZTE, NOKIA, autres projets)","TRAVAUX OCM",
AM137="No root CAuse","No root cause",
AM137="ODU HS","TX ISSUE",
AM137="IP &amp; VLAN","TX ISSUE",
AM137="Warehouse HUAWEI","SPARE-ISSUE",
AM137="SPARE-HS","SPARE-ISSUE",
AM137="Power Telco","RAN ISSUE",AM137="no impacts","no impacts"
),"")</f>
        <v>TX ISSUE</v>
      </c>
      <c r="AM137" s="67" t="s">
        <v>6537</v>
      </c>
      <c r="AN137" s="48" t="str" cm="1">
        <f t="array" ref="AN137">IFERROR(_xlfn.IFS(
AM137="MPR ISSUE","ACTIVE",
AM137="BSS Hardware Issue","ACTIVE",
AM137="Sites strategiques, MLL, Pylone, etc.","PASSIVE",
AM137="AKTIVCO DEFAUT GE &amp; POWER Cabinet","PASSIVE",
AM137="AKTIVCO Coupure ENEO &amp; Baisse de tension","PASSIVE",
AM137="Coupure ENEO &amp; Baisse de tension","PASSIVE",
AM137="Defaut GE &amp; POWER Cabinet","PASSIVE",
AM137="Sharing","PASSIVE",
AM137="Sites strategiques &amp; DataCenter","PASSIVE",
AM137="Exclu","Exclu",
AM137="SAT","ACTIVE",
AM137="SPARE-ISSUE","SPARE-ISSUE",
AM137="Fiber CAmtel","ACTIVE",
AM137="Fiber AOF","ACTIVE",
AM137="Projet OCM (HUAWEI)","PLANNED WORKS",
AM137="Projet OCM (NOKIA)","PLANNED WORKS",
AM137="ACCESS-ISSUE","ACCESS-ISSUE",
AM137="Projet OCM (ZTE, NOKIA, autres projets)","PLANNED WORKS",
AM137="No root CAuse","No root cause",
AM137="ODU HS","ACTIVE",
AM137="IP &amp; VLAN","ACTIVE",
AM137="Warehouse HUAWEI","SPARE-ISSUE",
AM137="SPARE-HS","SPARE-ISSUE",
AM137="Power Telco","ACTIVE", AM137="no impacts","no impacts"
),"")</f>
        <v>ACTIVE</v>
      </c>
      <c r="AO137" s="101" t="s">
        <v>6650</v>
      </c>
      <c r="AP137" s="101" t="str">
        <f>B137</f>
        <v>ADM_166</v>
      </c>
      <c r="AR137" s="17" t="s">
        <v>5537</v>
      </c>
      <c r="AS137" s="113" t="s">
        <v>6641</v>
      </c>
      <c r="AT137" s="6"/>
      <c r="AU137" s="7"/>
      <c r="AV137" s="3" t="s">
        <v>5537</v>
      </c>
      <c r="AW137" s="18" t="s">
        <v>5537</v>
      </c>
      <c r="AX137" s="18" t="s">
        <v>5537</v>
      </c>
      <c r="AY137" s="18" t="s">
        <v>5537</v>
      </c>
      <c r="AZ137" s="18" t="s">
        <v>5537</v>
      </c>
      <c r="BA137" s="18" t="s">
        <v>5537</v>
      </c>
      <c r="BB137" s="18" t="s">
        <v>5537</v>
      </c>
      <c r="BC137" s="18" t="s">
        <v>5537</v>
      </c>
      <c r="BD137" s="18" t="s">
        <v>5537</v>
      </c>
      <c r="BE137" s="18" t="s">
        <v>5537</v>
      </c>
      <c r="BF137" s="18" t="s">
        <v>5824</v>
      </c>
      <c r="BG137" s="18" t="s">
        <v>5537</v>
      </c>
      <c r="BH137" s="18" t="s">
        <v>5537</v>
      </c>
      <c r="BI137" s="9" t="s">
        <v>5537</v>
      </c>
      <c r="BJ137" s="14"/>
      <c r="BK137" s="14" t="s">
        <v>5537</v>
      </c>
      <c r="BL137" s="14" t="str">
        <f>_xlfn.XLOOKUP(B137,'[4]cell downs 18042026 17h'!$B:$B,'[4]cell downs 18042026 17h'!$B:$B,"")</f>
        <v/>
      </c>
      <c r="BM137" s="14" t="str">
        <f>_xlfn.XLOOKUP(B137,'[5]Cells Huawei 19042026 15h'!$B:$B,'[5]Cells Huawei 19042026 15h'!$B:$B,"")</f>
        <v/>
      </c>
      <c r="BN137" s="9" t="str">
        <f>_xlfn.XLOOKUP(B137,'[6]cells down 19042026 9H40'!$B:$B,'[6]cells down 19042026 9H40'!$B:$B,"")</f>
        <v/>
      </c>
      <c r="BO137" s="9" t="s">
        <v>5537</v>
      </c>
      <c r="BP137" s="9" t="s">
        <v>5537</v>
      </c>
      <c r="BQ137" s="115"/>
    </row>
    <row r="138" spans="1:69" s="9" customFormat="1" ht="27.45" customHeight="1" x14ac:dyDescent="0.3">
      <c r="A138" s="92" t="s">
        <v>865</v>
      </c>
      <c r="B138" s="1" t="s">
        <v>866</v>
      </c>
      <c r="C138" s="3" t="str">
        <f>_xlfn.XLOOKUP(B138,'[1]daily break down'!$D:$D,'[1]daily break down'!$E:$E,"")</f>
        <v>Yaounde</v>
      </c>
      <c r="D138" s="1" t="s">
        <v>21</v>
      </c>
      <c r="E138" s="1" t="s">
        <v>30</v>
      </c>
      <c r="F138" s="3" t="s">
        <v>37</v>
      </c>
      <c r="G138" s="1" t="s">
        <v>38</v>
      </c>
      <c r="H138" s="34" t="str">
        <f>_xlfn.XLOOKUP(B138,[2]CALCULATION!$B:$B,[2]CALCULATION!$H:$H,"")</f>
        <v>ZTE</v>
      </c>
      <c r="I138" s="28">
        <v>5.0411562267252226</v>
      </c>
      <c r="J138" s="28">
        <v>14.303911161334693</v>
      </c>
      <c r="K138" s="28">
        <v>0.94734585498511981</v>
      </c>
      <c r="L138" s="28">
        <v>2.8238636201499299</v>
      </c>
      <c r="M138" s="28">
        <v>9.6632772883832274</v>
      </c>
      <c r="N138" s="28">
        <v>8.9745222339220359</v>
      </c>
      <c r="O138" s="28">
        <v>8.8077285814977486</v>
      </c>
      <c r="P138" s="28">
        <v>14.436390123076309</v>
      </c>
      <c r="Q138" s="28">
        <v>5.1208611917256652</v>
      </c>
      <c r="R138" s="28">
        <v>4.6113486743542982</v>
      </c>
      <c r="S138" s="94">
        <v>14.58513467624339</v>
      </c>
      <c r="T138" s="94">
        <f>_xlfn.XLOOKUP(B138,'[3]Nur des jours'!$B:$B,'[3]Nur des jours'!$U:$U,"")</f>
        <v>3.8120696395602018</v>
      </c>
      <c r="U138" s="94">
        <v>2.9174799462379402</v>
      </c>
      <c r="V138" s="94">
        <v>1.7629974916745859</v>
      </c>
      <c r="W138" s="94">
        <v>3.8120696395602018</v>
      </c>
      <c r="X138" s="94">
        <v>5.5570001968992653</v>
      </c>
      <c r="Y138" s="94">
        <v>1.5297325023613646</v>
      </c>
      <c r="Z138" s="94">
        <v>0.53054007470757603</v>
      </c>
      <c r="AA138" s="94">
        <v>0.87270605222681774</v>
      </c>
      <c r="AB138" s="94">
        <v>0.59801017598228456</v>
      </c>
      <c r="AC138" s="94">
        <f>_xlfn.XLOOKUP(B138,'[3]Nur des jours'!$B:$B,'[3]Nur des jours'!$N:$N,"")</f>
        <v>5.7840229088013979</v>
      </c>
      <c r="AD138" s="94">
        <v>5.7840229088013979</v>
      </c>
      <c r="AE138" s="94">
        <v>2.5666043187894916</v>
      </c>
      <c r="AF138" s="94">
        <v>2.6017494245369952</v>
      </c>
      <c r="AG138" s="94">
        <v>8.7136614704060484</v>
      </c>
      <c r="AH138" s="94">
        <v>5.7840229088013979</v>
      </c>
      <c r="AI138" s="49" t="s">
        <v>5559</v>
      </c>
      <c r="AJ138" s="49"/>
      <c r="AK138" s="48" t="str" cm="1">
        <f t="array" ref="AK138">IFERROR(_xlfn.IFS(
AM138="MPR ISSUE","PDH",
AM138="BSS Hardware Issue","BSS",
AM138="Sites strategiques, MLL, Pylone, etc.","ENVTECH",
AM138="AKTIVCO DEFAUT GE &amp; POWER Cabinet","AKTIVCO",
AM138="AKTIVCO Coupure ENEO &amp; Baisse de tension","AKTIVCO GRID ONLY",
AM138="Coupure ENEO &amp; Baisse de tension","IHS GRID ONLY",
AM138="Defaut GE &amp; POWER Cabinet","IHS",
AM138="Sharing","Partners",
AM138="Sites strategiques &amp; DataCenter","SST &amp; DC",
AM138="Exclu","Exclu",
AM138="SAT","SAT",
AM138="SPARE-ISSUE","SPARE-ISSUE",
AM138="Fiber CAmtel","TRANS_FO_CAMTEL",
AM138="Fiber AOF","Fiber AOF",
AM138="Projet OCM (HUAWEI)","TRAVAUX-HUAWEI",
AM138="Projet OCM (NOKIA)","TRAVAUX-NOKIA",
AM138="ACCESS-ISSUE","ACCESS-ISSUE",
AM138="Projet OCM (ZTE, NOKIA, autres projets)","TRAVAUX OCM",
AM138="No root CAuse","No root cause",
AM138="ODU HS","PDH",
AM138="IP &amp; VLAN","PDH",
AM138="Warehouse HUAWEI","SPARE-ISSUE",
AM138="SPARE-HS","SPARE-ISSUE",
AM138="Power Telco","BSS",AM138="no impacts","no impacts"
),"")</f>
        <v>BSS</v>
      </c>
      <c r="AL138" s="48" t="str" cm="1">
        <f t="array" ref="AL138">IFERROR(_xlfn.IFS(
AM138="MPR ISSUE","TX ISSUE",
AM138="BSS Hardware Issue","RAN ISSUE",
AM138="Sites strategiques, MLL, Pylone, etc.","ENVTECH",
AM138="AKTIVCO DEFAUT GE &amp; POWER Cabinet","POWER ISSUE",
AM138="AKTIVCO Coupure ENEO &amp; Baisse de tension","POWER ISSUE",
AM138="Coupure ENEO &amp; Baisse de tension","POWER ISSUE",
AM138="Defaut GE &amp; POWER Cabinet","POWER ISSUE",
AM138="Sharing","POWER ISSUE",
AM138="Sites strategiques &amp; DataCenter","POWER ISSUE",
AM138="Exclu","Exclu",
AM138="SAT","TX ISSUE",
AM138="SPARE-ISSUE","SPARE-ISSUE",
AM138="Fiber CAmtel","TX ISSUE",
AM138="Fiber AOF","TX ISSUE",
AM138="Projet OCM (HUAWEI)","TRAVAUX-HUAWEI",
AM138="Projet OCM (NOKIA)","TRAVAUX -NOKIA",
AM138="ACCESS-ISSUE","ACCESS-ISSUE",
AM138="Projet OCM (ZTE, NOKIA, autres projets)","TRAVAUX OCM",
AM138="No root CAuse","No root cause",
AM138="ODU HS","TX ISSUE",
AM138="IP &amp; VLAN","TX ISSUE",
AM138="Warehouse HUAWEI","SPARE-ISSUE",
AM138="SPARE-HS","SPARE-ISSUE",
AM138="Power Telco","RAN ISSUE",AM138="no impacts","no impacts"
),"")</f>
        <v>RAN ISSUE</v>
      </c>
      <c r="AM138" s="67" t="s">
        <v>5320</v>
      </c>
      <c r="AN138" s="48" t="str" cm="1">
        <f t="array" ref="AN138">IFERROR(_xlfn.IFS(
AM138="MPR ISSUE","ACTIVE",
AM138="BSS Hardware Issue","ACTIVE",
AM138="Sites strategiques, MLL, Pylone, etc.","PASSIVE",
AM138="AKTIVCO DEFAUT GE &amp; POWER Cabinet","PASSIVE",
AM138="AKTIVCO Coupure ENEO &amp; Baisse de tension","PASSIVE",
AM138="Coupure ENEO &amp; Baisse de tension","PASSIVE",
AM138="Defaut GE &amp; POWER Cabinet","PASSIVE",
AM138="Sharing","PASSIVE",
AM138="Sites strategiques &amp; DataCenter","PASSIVE",
AM138="Exclu","Exclu",
AM138="SAT","ACTIVE",
AM138="SPARE-ISSUE","SPARE-ISSUE",
AM138="Fiber CAmtel","ACTIVE",
AM138="Fiber AOF","ACTIVE",
AM138="Projet OCM (HUAWEI)","PLANNED WORKS",
AM138="Projet OCM (NOKIA)","PLANNED WORKS",
AM138="ACCESS-ISSUE","ACCESS-ISSUE",
AM138="Projet OCM (ZTE, NOKIA, autres projets)","PLANNED WORKS",
AM138="No root CAuse","No root cause",
AM138="ODU HS","ACTIVE",
AM138="IP &amp; VLAN","ACTIVE",
AM138="Warehouse HUAWEI","SPARE-ISSUE",
AM138="SPARE-HS","SPARE-ISSUE",
AM138="Power Telco","ACTIVE", AM138="no impacts","no impacts"
),"")</f>
        <v>ACTIVE</v>
      </c>
      <c r="AO138" s="93" t="s">
        <v>6564</v>
      </c>
      <c r="AP138" s="101" t="str">
        <f>B138</f>
        <v>CTR_652</v>
      </c>
      <c r="AR138" s="17" t="s">
        <v>5537</v>
      </c>
      <c r="AS138" s="7" t="s">
        <v>6603</v>
      </c>
      <c r="AT138" s="6"/>
      <c r="AU138" s="7"/>
      <c r="AV138" s="3" t="s">
        <v>5537</v>
      </c>
      <c r="AW138" s="18" t="s">
        <v>5537</v>
      </c>
      <c r="AX138" s="18" t="s">
        <v>5537</v>
      </c>
      <c r="AY138" s="18" t="s">
        <v>5537</v>
      </c>
      <c r="AZ138" s="18" t="s">
        <v>5537</v>
      </c>
      <c r="BA138" s="18" t="s">
        <v>5537</v>
      </c>
      <c r="BB138" s="18" t="s">
        <v>5537</v>
      </c>
      <c r="BC138" s="18" t="s">
        <v>5537</v>
      </c>
      <c r="BD138" s="18" t="s">
        <v>5537</v>
      </c>
      <c r="BE138" s="18" t="s">
        <v>5537</v>
      </c>
      <c r="BF138" s="18" t="s">
        <v>5537</v>
      </c>
      <c r="BG138" s="18" t="s">
        <v>5537</v>
      </c>
      <c r="BH138" s="18" t="s">
        <v>5537</v>
      </c>
      <c r="BI138" s="9" t="s">
        <v>5537</v>
      </c>
      <c r="BJ138" s="14"/>
      <c r="BK138" s="14" t="s">
        <v>866</v>
      </c>
      <c r="BL138" s="14" t="str">
        <f>_xlfn.XLOOKUP(B138,'[4]cell downs 18042026 17h'!$B:$B,'[4]cell downs 18042026 17h'!$B:$B,"")</f>
        <v/>
      </c>
      <c r="BM138" s="14" t="str">
        <f>_xlfn.XLOOKUP(B138,'[5]Cells Huawei 19042026 15h'!$B:$B,'[5]Cells Huawei 19042026 15h'!$B:$B,"")</f>
        <v/>
      </c>
      <c r="BN138" s="9" t="str">
        <f>_xlfn.XLOOKUP(B138,'[6]cells down 19042026 9H40'!$B:$B,'[6]cells down 19042026 9H40'!$B:$B,"")</f>
        <v>CTR_652</v>
      </c>
      <c r="BO138" s="9" t="s">
        <v>5537</v>
      </c>
      <c r="BP138" s="9" t="s">
        <v>5537</v>
      </c>
      <c r="BQ138" s="115"/>
    </row>
    <row r="139" spans="1:69" s="9" customFormat="1" x14ac:dyDescent="0.3">
      <c r="A139" s="1" t="s">
        <v>730</v>
      </c>
      <c r="B139" s="8" t="s">
        <v>731</v>
      </c>
      <c r="C139" s="3" t="str">
        <f>_xlfn.XLOOKUP(B139,'[1]daily break down'!$D:$D,'[1]daily break down'!$E:$E,"")</f>
        <v>NORD</v>
      </c>
      <c r="D139" s="1" t="s">
        <v>21</v>
      </c>
      <c r="E139" s="1" t="s">
        <v>36</v>
      </c>
      <c r="F139" s="3" t="s">
        <v>23</v>
      </c>
      <c r="G139" s="1" t="s">
        <v>732</v>
      </c>
      <c r="H139" s="32" t="str">
        <f>_xlfn.XLOOKUP(B139,[2]CALCULATION!$B:$B,[2]CALCULATION!$H:$H,"")</f>
        <v>Huawei</v>
      </c>
      <c r="I139" s="28">
        <v>7.7049856891331574</v>
      </c>
      <c r="J139" s="28">
        <v>3.9461002531154308</v>
      </c>
      <c r="K139" s="28">
        <v>1.9372640419138611</v>
      </c>
      <c r="L139" s="28">
        <v>1.1259998344904734</v>
      </c>
      <c r="M139" s="28">
        <v>0.46269543678820196</v>
      </c>
      <c r="N139" s="28">
        <v>0.31528851449492484</v>
      </c>
      <c r="O139" s="28">
        <v>0.30934943341523202</v>
      </c>
      <c r="P139" s="28">
        <v>2.2081432113984696</v>
      </c>
      <c r="Q139" s="28">
        <v>0.95077019002205854</v>
      </c>
      <c r="R139" s="28">
        <v>2.4147625937055017</v>
      </c>
      <c r="S139" s="94">
        <v>0.73516192824305915</v>
      </c>
      <c r="T139" s="94">
        <f>_xlfn.XLOOKUP(B139,'[3]Nur des jours'!$B:$B,'[3]Nur des jours'!$U:$U,"")</f>
        <v>0.7656599121658062</v>
      </c>
      <c r="U139" s="94">
        <v>2.2558877160541391</v>
      </c>
      <c r="V139" s="94">
        <v>0.29998601729859914</v>
      </c>
      <c r="W139" s="94">
        <v>0.7656599121658062</v>
      </c>
      <c r="X139" s="94">
        <v>1.2810223352252783</v>
      </c>
      <c r="Y139" s="94">
        <v>1.8390105954633267</v>
      </c>
      <c r="Z139" s="94">
        <v>4.4314105692100911</v>
      </c>
      <c r="AA139" s="94">
        <v>1.3342957141593401</v>
      </c>
      <c r="AB139" s="94">
        <v>4.289389840568667</v>
      </c>
      <c r="AC139" s="94">
        <f>_xlfn.XLOOKUP(B139,'[3]Nur des jours'!$B:$B,'[3]Nur des jours'!$N:$N,"")</f>
        <v>5.6152138925272439</v>
      </c>
      <c r="AD139" s="94">
        <v>5.6152138925272439</v>
      </c>
      <c r="AE139" s="94">
        <v>5.4804183702424778</v>
      </c>
      <c r="AF139" s="94">
        <v>9.4227817048665283</v>
      </c>
      <c r="AG139" s="94">
        <v>3.2009794425948908</v>
      </c>
      <c r="AH139" s="94">
        <v>5.6152138925272439</v>
      </c>
      <c r="AI139" s="49" t="s">
        <v>5559</v>
      </c>
      <c r="AJ139" s="49"/>
      <c r="AK139" s="48" t="str" cm="1">
        <f t="array" ref="AK139">IFERROR(_xlfn.IFS(
AM139="MPR ISSUE","PDH",
AM139="BSS Hardware Issue","BSS",
AM139="Sites strategiques, MLL, Pylone, etc.","ENVTECH",
AM139="AKTIVCO DEFAUT GE &amp; POWER Cabinet","AKTIVCO",
AM139="AKTIVCO Coupure ENEO &amp; Baisse de tension","AKTIVCO GRID ONLY",
AM139="Coupure ENEO &amp; Baisse de tension","IHS GRID ONLY",
AM139="Defaut GE &amp; POWER Cabinet","IHS",
AM139="Sharing","Partners",
AM139="Sites strategiques &amp; DataCenter","SST &amp; DC",
AM139="Exclu","Exclu",
AM139="SAT","SAT",
AM139="SPARE-ISSUE","SPARE-ISSUE",
AM139="Fiber CAmtel","TRANS_FO_CAMTEL",
AM139="Fiber AOF","Fiber AOF",
AM139="Projet OCM (HUAWEI)","TRAVAUX-HUAWEI",
AM139="Projet OCM (NOKIA)","TRAVAUX-NOKIA",
AM139="ACCESS-ISSUE","ACCESS-ISSUE",
AM139="Projet OCM (ZTE, NOKIA, autres projets)","TRAVAUX OCM",
AM139="No root CAuse","No root cause",
AM139="ODU HS","PDH",
AM139="IP &amp; VLAN","PDH",
AM139="Warehouse HUAWEI","SPARE-ISSUE",
AM139="SPARE-HS","SPARE-ISSUE",
AM139="Power Telco","BSS",AM139="no impacts","no impacts"
),"")</f>
        <v>No root cause</v>
      </c>
      <c r="AL139" s="48" t="str" cm="1">
        <f t="array" ref="AL139">IFERROR(_xlfn.IFS(
AM139="MPR ISSUE","TX ISSUE",
AM139="BSS Hardware Issue","RAN ISSUE",
AM139="Sites strategiques, MLL, Pylone, etc.","ENVTECH",
AM139="AKTIVCO DEFAUT GE &amp; POWER Cabinet","POWER ISSUE",
AM139="AKTIVCO Coupure ENEO &amp; Baisse de tension","POWER ISSUE",
AM139="Coupure ENEO &amp; Baisse de tension","POWER ISSUE",
AM139="Defaut GE &amp; POWER Cabinet","POWER ISSUE",
AM139="Sharing","POWER ISSUE",
AM139="Sites strategiques &amp; DataCenter","POWER ISSUE",
AM139="Exclu","Exclu",
AM139="SAT","TX ISSUE",
AM139="SPARE-ISSUE","SPARE-ISSUE",
AM139="Fiber CAmtel","TX ISSUE",
AM139="Fiber AOF","TX ISSUE",
AM139="Projet OCM (HUAWEI)","TRAVAUX-HUAWEI",
AM139="Projet OCM (NOKIA)","TRAVAUX -NOKIA",
AM139="ACCESS-ISSUE","ACCESS-ISSUE",
AM139="Projet OCM (ZTE, NOKIA, autres projets)","TRAVAUX OCM",
AM139="No root CAuse","No root cause",
AM139="ODU HS","TX ISSUE",
AM139="IP &amp; VLAN","TX ISSUE",
AM139="Warehouse HUAWEI","SPARE-ISSUE",
AM139="SPARE-HS","SPARE-ISSUE",
AM139="Power Telco","RAN ISSUE",AM139="no impacts","no impacts"
),"")</f>
        <v>No root cause</v>
      </c>
      <c r="AM139" s="67" t="s">
        <v>6538</v>
      </c>
      <c r="AN139" s="48" t="str" cm="1">
        <f t="array" ref="AN139">IFERROR(_xlfn.IFS(
AM139="MPR ISSUE","ACTIVE",
AM139="BSS Hardware Issue","ACTIVE",
AM139="Sites strategiques, MLL, Pylone, etc.","PASSIVE",
AM139="AKTIVCO DEFAUT GE &amp; POWER Cabinet","PASSIVE",
AM139="AKTIVCO Coupure ENEO &amp; Baisse de tension","PASSIVE",
AM139="Coupure ENEO &amp; Baisse de tension","PASSIVE",
AM139="Defaut GE &amp; POWER Cabinet","PASSIVE",
AM139="Sharing","PASSIVE",
AM139="Sites strategiques &amp; DataCenter","PASSIVE",
AM139="Exclu","Exclu",
AM139="SAT","ACTIVE",
AM139="SPARE-ISSUE","SPARE-ISSUE",
AM139="Fiber CAmtel","ACTIVE",
AM139="Fiber AOF","ACTIVE",
AM139="Projet OCM (HUAWEI)","PLANNED WORKS",
AM139="Projet OCM (NOKIA)","PLANNED WORKS",
AM139="ACCESS-ISSUE","ACCESS-ISSUE",
AM139="Projet OCM (ZTE, NOKIA, autres projets)","PLANNED WORKS",
AM139="No root CAuse","No root cause",
AM139="ODU HS","ACTIVE",
AM139="IP &amp; VLAN","ACTIVE",
AM139="Warehouse HUAWEI","SPARE-ISSUE",
AM139="SPARE-HS","SPARE-ISSUE",
AM139="Power Telco","ACTIVE", AM139="no impacts","no impacts"
),"")</f>
        <v>No root cause</v>
      </c>
      <c r="AO139" s="93" t="s">
        <v>5537</v>
      </c>
      <c r="AP139" s="101" t="str">
        <f>B139</f>
        <v>NRD_134</v>
      </c>
      <c r="AR139" s="17" t="s">
        <v>5537</v>
      </c>
      <c r="AS139" s="7" t="s">
        <v>6597</v>
      </c>
      <c r="AT139" s="6"/>
      <c r="AU139" s="7"/>
      <c r="AV139" s="3" t="s">
        <v>5537</v>
      </c>
      <c r="AW139" s="18" t="s">
        <v>5537</v>
      </c>
      <c r="AX139" s="18" t="s">
        <v>5537</v>
      </c>
      <c r="AY139" s="18" t="s">
        <v>5537</v>
      </c>
      <c r="AZ139" s="18" t="s">
        <v>5537</v>
      </c>
      <c r="BA139" s="18" t="s">
        <v>5537</v>
      </c>
      <c r="BB139" s="18" t="s">
        <v>5537</v>
      </c>
      <c r="BC139" s="18" t="s">
        <v>5537</v>
      </c>
      <c r="BD139" s="18" t="s">
        <v>5537</v>
      </c>
      <c r="BE139" s="18" t="s">
        <v>5537</v>
      </c>
      <c r="BF139" s="18" t="s">
        <v>5537</v>
      </c>
      <c r="BG139" s="18" t="s">
        <v>5537</v>
      </c>
      <c r="BH139" s="18" t="s">
        <v>5537</v>
      </c>
      <c r="BI139" s="9" t="s">
        <v>5537</v>
      </c>
      <c r="BJ139" s="14"/>
      <c r="BK139" s="14" t="s">
        <v>5537</v>
      </c>
      <c r="BL139" s="14" t="str">
        <f>_xlfn.XLOOKUP(B139,'[4]cell downs 18042026 17h'!$B:$B,'[4]cell downs 18042026 17h'!$B:$B,"")</f>
        <v/>
      </c>
      <c r="BM139" s="14" t="str">
        <f>_xlfn.XLOOKUP(B139,'[5]Cells Huawei 19042026 15h'!$B:$B,'[5]Cells Huawei 19042026 15h'!$B:$B,"")</f>
        <v/>
      </c>
      <c r="BN139" s="9" t="str">
        <f>_xlfn.XLOOKUP(B139,'[6]cells down 19042026 9H40'!$B:$B,'[6]cells down 19042026 9H40'!$B:$B,"")</f>
        <v/>
      </c>
      <c r="BO139" s="9" t="s">
        <v>5537</v>
      </c>
      <c r="BP139" s="9" t="s">
        <v>5537</v>
      </c>
      <c r="BQ139" s="115"/>
    </row>
    <row r="140" spans="1:69" s="9" customFormat="1" x14ac:dyDescent="0.3">
      <c r="A140" s="1" t="s">
        <v>2358</v>
      </c>
      <c r="B140" s="1" t="s">
        <v>2359</v>
      </c>
      <c r="C140" s="3" t="str">
        <f>_xlfn.XLOOKUP(B140,'[1]daily break down'!$D:$D,'[1]daily break down'!$E:$E,"")</f>
        <v>Garoua</v>
      </c>
      <c r="D140" s="1" t="s">
        <v>11</v>
      </c>
      <c r="E140" s="1" t="s">
        <v>12</v>
      </c>
      <c r="F140" s="3" t="s">
        <v>23</v>
      </c>
      <c r="G140" s="1" t="s">
        <v>24</v>
      </c>
      <c r="H140" s="32" t="str">
        <f>_xlfn.XLOOKUP(B140,[2]CALCULATION!$B:$B,[2]CALCULATION!$H:$H,"")</f>
        <v>Huawei</v>
      </c>
      <c r="I140" s="28">
        <v>14.98792208496346</v>
      </c>
      <c r="J140" s="28">
        <v>11.24460667231682</v>
      </c>
      <c r="K140" s="28">
        <v>2.5760987121646655</v>
      </c>
      <c r="L140" s="28">
        <v>19.570146076425452</v>
      </c>
      <c r="M140" s="28">
        <v>14.593570668287521</v>
      </c>
      <c r="N140" s="28">
        <v>7.9761858900274811</v>
      </c>
      <c r="O140" s="28">
        <v>12.924421358719071</v>
      </c>
      <c r="P140" s="28">
        <v>1.5379723085440014</v>
      </c>
      <c r="Q140" s="28">
        <v>1.0223780294664029</v>
      </c>
      <c r="R140" s="28">
        <v>0.73323573978478052</v>
      </c>
      <c r="S140" s="94">
        <v>0.84031755000242547</v>
      </c>
      <c r="T140" s="94">
        <f>_xlfn.XLOOKUP(B140,'[3]Nur des jours'!$B:$B,'[3]Nur des jours'!$U:$U,"")</f>
        <v>21.898907922484469</v>
      </c>
      <c r="U140" s="94">
        <v>16.325035741496947</v>
      </c>
      <c r="V140" s="94">
        <v>21.860277142848989</v>
      </c>
      <c r="W140" s="94">
        <v>21.898907922484469</v>
      </c>
      <c r="X140" s="94">
        <v>18.943760290840189</v>
      </c>
      <c r="Y140" s="94">
        <v>24.689205925241062</v>
      </c>
      <c r="Z140" s="94">
        <v>23.163040438543174</v>
      </c>
      <c r="AA140" s="94">
        <v>17.687528714476091</v>
      </c>
      <c r="AB140" s="94">
        <v>20.34991353554032</v>
      </c>
      <c r="AC140" s="94">
        <f>_xlfn.XLOOKUP(B140,'[3]Nur des jours'!$B:$B,'[3]Nur des jours'!$N:$N,"")</f>
        <v>5.6079015104171122</v>
      </c>
      <c r="AD140" s="94">
        <v>5.6079015104171122</v>
      </c>
      <c r="AE140" s="94">
        <v>6.0193428293946258</v>
      </c>
      <c r="AF140" s="94">
        <v>11.728193182165915</v>
      </c>
      <c r="AG140" s="94">
        <v>1.5552597911427177</v>
      </c>
      <c r="AH140" s="94">
        <v>5.6079015104171122</v>
      </c>
      <c r="AI140" s="49" t="s">
        <v>5559</v>
      </c>
      <c r="AJ140" s="49"/>
      <c r="AK140" s="48" t="str" cm="1">
        <f t="array" ref="AK140">IFERROR(_xlfn.IFS(
AM140="MPR ISSUE","PDH",
AM140="BSS Hardware Issue","BSS",
AM140="Sites strategiques, MLL, Pylone, etc.","ENVTECH",
AM140="AKTIVCO DEFAUT GE &amp; POWER Cabinet","AKTIVCO",
AM140="AKTIVCO Coupure ENEO &amp; Baisse de tension","AKTIVCO GRID ONLY",
AM140="Coupure ENEO &amp; Baisse de tension","IHS GRID ONLY",
AM140="Defaut GE &amp; POWER Cabinet","IHS",
AM140="Sharing","Partners",
AM140="Sites strategiques &amp; DataCenter","SST &amp; DC",
AM140="Exclu","Exclu",
AM140="SAT","SAT",
AM140="SPARE-ISSUE","SPARE-ISSUE",
AM140="Fiber CAmtel","TRANS_FO_CAMTEL",
AM140="Fiber AOF","Fiber AOF",
AM140="Projet OCM (HUAWEI)","TRAVAUX-HUAWEI",
AM140="Projet OCM (NOKIA)","TRAVAUX-NOKIA",
AM140="ACCESS-ISSUE","ACCESS-ISSUE",
AM140="Projet OCM (ZTE, NOKIA, autres projets)","TRAVAUX OCM",
AM140="No root CAuse","No root cause",
AM140="ODU HS","PDH",
AM140="IP &amp; VLAN","PDH",
AM140="Warehouse HUAWEI","SPARE-ISSUE",
AM140="SPARE-HS","SPARE-ISSUE",
AM140="Power Telco","BSS",AM140="no impacts","no impacts"
),"")</f>
        <v>IHS</v>
      </c>
      <c r="AL140" s="48" t="str" cm="1">
        <f t="array" ref="AL140">IFERROR(_xlfn.IFS(
AM140="MPR ISSUE","TX ISSUE",
AM140="BSS Hardware Issue","RAN ISSUE",
AM140="Sites strategiques, MLL, Pylone, etc.","ENVTECH",
AM140="AKTIVCO DEFAUT GE &amp; POWER Cabinet","POWER ISSUE",
AM140="AKTIVCO Coupure ENEO &amp; Baisse de tension","POWER ISSUE",
AM140="Coupure ENEO &amp; Baisse de tension","POWER ISSUE",
AM140="Defaut GE &amp; POWER Cabinet","POWER ISSUE",
AM140="Sharing","POWER ISSUE",
AM140="Sites strategiques &amp; DataCenter","POWER ISSUE",
AM140="Exclu","Exclu",
AM140="SAT","TX ISSUE",
AM140="SPARE-ISSUE","SPARE-ISSUE",
AM140="Fiber CAmtel","TX ISSUE",
AM140="Fiber AOF","TX ISSUE",
AM140="Projet OCM (HUAWEI)","TRAVAUX-HUAWEI",
AM140="Projet OCM (NOKIA)","TRAVAUX -NOKIA",
AM140="ACCESS-ISSUE","ACCESS-ISSUE",
AM140="Projet OCM (ZTE, NOKIA, autres projets)","TRAVAUX OCM",
AM140="No root CAuse","No root cause",
AM140="ODU HS","TX ISSUE",
AM140="IP &amp; VLAN","TX ISSUE",
AM140="Warehouse HUAWEI","SPARE-ISSUE",
AM140="SPARE-HS","SPARE-ISSUE",
AM140="Power Telco","RAN ISSUE",AM140="no impacts","no impacts"
),"")</f>
        <v>POWER ISSUE</v>
      </c>
      <c r="AM140" s="67" t="s">
        <v>5330</v>
      </c>
      <c r="AN140" s="48" t="str" cm="1">
        <f t="array" ref="AN140">IFERROR(_xlfn.IFS(
AM140="MPR ISSUE","ACTIVE",
AM140="BSS Hardware Issue","ACTIVE",
AM140="Sites strategiques, MLL, Pylone, etc.","PASSIVE",
AM140="AKTIVCO DEFAUT GE &amp; POWER Cabinet","PASSIVE",
AM140="AKTIVCO Coupure ENEO &amp; Baisse de tension","PASSIVE",
AM140="Coupure ENEO &amp; Baisse de tension","PASSIVE",
AM140="Defaut GE &amp; POWER Cabinet","PASSIVE",
AM140="Sharing","PASSIVE",
AM140="Sites strategiques &amp; DataCenter","PASSIVE",
AM140="Exclu","Exclu",
AM140="SAT","ACTIVE",
AM140="SPARE-ISSUE","SPARE-ISSUE",
AM140="Fiber CAmtel","ACTIVE",
AM140="Fiber AOF","ACTIVE",
AM140="Projet OCM (HUAWEI)","PLANNED WORKS",
AM140="Projet OCM (NOKIA)","PLANNED WORKS",
AM140="ACCESS-ISSUE","ACCESS-ISSUE",
AM140="Projet OCM (ZTE, NOKIA, autres projets)","PLANNED WORKS",
AM140="No root CAuse","No root cause",
AM140="ODU HS","ACTIVE",
AM140="IP &amp; VLAN","ACTIVE",
AM140="Warehouse HUAWEI","SPARE-ISSUE",
AM140="SPARE-HS","SPARE-ISSUE",
AM140="Power Telco","ACTIVE", AM140="no impacts","no impacts"
),"")</f>
        <v>PASSIVE</v>
      </c>
      <c r="AO140" s="93" t="s">
        <v>5910</v>
      </c>
      <c r="AP140" s="101" t="str">
        <f>B140</f>
        <v>NRD_060</v>
      </c>
      <c r="AR140" s="17" t="s">
        <v>5537</v>
      </c>
      <c r="AS140" s="7" t="s">
        <v>6642</v>
      </c>
      <c r="AT140" s="6"/>
      <c r="AU140" s="7"/>
      <c r="AV140" s="3" t="s">
        <v>5911</v>
      </c>
      <c r="AW140" s="18" t="s">
        <v>5537</v>
      </c>
      <c r="AX140" s="18" t="s">
        <v>5537</v>
      </c>
      <c r="AY140" s="18" t="s">
        <v>5912</v>
      </c>
      <c r="AZ140" s="18" t="s">
        <v>5537</v>
      </c>
      <c r="BA140" s="18" t="s">
        <v>5537</v>
      </c>
      <c r="BB140" s="18" t="s">
        <v>5537</v>
      </c>
      <c r="BC140" s="18" t="s">
        <v>5537</v>
      </c>
      <c r="BD140" s="18" t="s">
        <v>5537</v>
      </c>
      <c r="BE140" s="18" t="s">
        <v>5537</v>
      </c>
      <c r="BF140" s="18" t="s">
        <v>5537</v>
      </c>
      <c r="BG140" s="18" t="s">
        <v>5913</v>
      </c>
      <c r="BH140" s="18" t="s">
        <v>5537</v>
      </c>
      <c r="BI140" s="9" t="s">
        <v>5537</v>
      </c>
      <c r="BJ140" s="14"/>
      <c r="BK140" s="14" t="s">
        <v>5537</v>
      </c>
      <c r="BL140" s="14" t="str">
        <f>_xlfn.XLOOKUP(B140,'[4]cell downs 18042026 17h'!$B:$B,'[4]cell downs 18042026 17h'!$B:$B,"")</f>
        <v/>
      </c>
      <c r="BM140" s="14" t="str">
        <f>_xlfn.XLOOKUP(B140,'[5]Cells Huawei 19042026 15h'!$B:$B,'[5]Cells Huawei 19042026 15h'!$B:$B,"")</f>
        <v>NRD_060</v>
      </c>
      <c r="BN140" s="9" t="str">
        <f>_xlfn.XLOOKUP(B140,'[6]cells down 19042026 9H40'!$B:$B,'[6]cells down 19042026 9H40'!$B:$B,"")</f>
        <v/>
      </c>
      <c r="BO140" s="9" t="s">
        <v>2359</v>
      </c>
      <c r="BP140" s="9" t="s">
        <v>5537</v>
      </c>
      <c r="BQ140" s="115"/>
    </row>
    <row r="141" spans="1:69" s="9" customFormat="1" x14ac:dyDescent="0.3">
      <c r="A141" s="1" t="s">
        <v>941</v>
      </c>
      <c r="B141" s="8" t="s">
        <v>942</v>
      </c>
      <c r="C141" s="3" t="str">
        <f>_xlfn.XLOOKUP(B141,'[1]daily break down'!$D:$D,'[1]daily break down'!$E:$E,"")</f>
        <v>NORD-OUEST</v>
      </c>
      <c r="D141" s="1" t="s">
        <v>11</v>
      </c>
      <c r="E141" s="1" t="s">
        <v>96</v>
      </c>
      <c r="F141" s="3" t="s">
        <v>51</v>
      </c>
      <c r="G141" s="1" t="s">
        <v>943</v>
      </c>
      <c r="H141" s="33" t="str">
        <f>_xlfn.XLOOKUP(B141,[2]CALCULATION!$B:$B,[2]CALCULATION!$H:$H,"")</f>
        <v>NOKIA</v>
      </c>
      <c r="I141" s="28">
        <v>0</v>
      </c>
      <c r="J141" s="28">
        <v>0</v>
      </c>
      <c r="K141" s="28">
        <v>0</v>
      </c>
      <c r="L141" s="28">
        <v>0</v>
      </c>
      <c r="M141" s="28">
        <v>1.6051570485658829E-3</v>
      </c>
      <c r="N141" s="28">
        <v>0</v>
      </c>
      <c r="O141" s="28">
        <v>3.3360663850941982E-2</v>
      </c>
      <c r="P141" s="28">
        <v>0</v>
      </c>
      <c r="Q141" s="28">
        <v>0</v>
      </c>
      <c r="R141" s="28">
        <v>0</v>
      </c>
      <c r="S141" s="94">
        <v>0</v>
      </c>
      <c r="T141" s="94">
        <f>_xlfn.XLOOKUP(B141,'[3]Nur des jours'!$B:$B,'[3]Nur des jours'!$U:$U,"")</f>
        <v>0</v>
      </c>
      <c r="U141" s="94">
        <v>0</v>
      </c>
      <c r="V141" s="94">
        <v>0</v>
      </c>
      <c r="W141" s="94">
        <v>0</v>
      </c>
      <c r="X141" s="94">
        <v>1.7461790128212811</v>
      </c>
      <c r="Y141" s="94">
        <v>2.4077355728483103E-3</v>
      </c>
      <c r="Z141" s="94">
        <v>0</v>
      </c>
      <c r="AA141" s="94">
        <v>0</v>
      </c>
      <c r="AB141" s="94">
        <v>6.7453693002656721</v>
      </c>
      <c r="AC141" s="94">
        <f>_xlfn.XLOOKUP(B141,'[3]Nur des jours'!$B:$B,'[3]Nur des jours'!$N:$N,"")</f>
        <v>5.3556956679308163</v>
      </c>
      <c r="AD141" s="94">
        <v>5.3556956679308163</v>
      </c>
      <c r="AE141" s="94">
        <v>18.743705262400631</v>
      </c>
      <c r="AF141" s="94">
        <v>7.9803522309604205</v>
      </c>
      <c r="AG141" s="94">
        <v>0</v>
      </c>
      <c r="AH141" s="94">
        <v>5.3556956679308163</v>
      </c>
      <c r="AI141" s="49" t="s">
        <v>6659</v>
      </c>
      <c r="AJ141" s="49"/>
      <c r="AK141" s="48" t="str" cm="1">
        <f t="array" ref="AK141">IFERROR(_xlfn.IFS(
AM141="MPR ISSUE","PDH",
AM141="BSS Hardware Issue","BSS",
AM141="Sites strategiques, MLL, Pylone, etc.","ENVTECH",
AM141="AKTIVCO DEFAUT GE &amp; POWER Cabinet","AKTIVCO",
AM141="AKTIVCO Coupure ENEO &amp; Baisse de tension","AKTIVCO GRID ONLY",
AM141="Coupure ENEO &amp; Baisse de tension","IHS GRID ONLY",
AM141="Defaut GE &amp; POWER Cabinet","IHS",
AM141="Sharing","Partners",
AM141="Sites strategiques &amp; DataCenter","SST &amp; DC",
AM141="Exclu","Exclu",
AM141="SAT","SAT",
AM141="SPARE-ISSUE","SPARE-ISSUE",
AM141="Fiber CAmtel","TRANS_FO_CAMTEL",
AM141="Fiber AOF","Fiber AOF",
AM141="Projet OCM (HUAWEI)","TRAVAUX-HUAWEI",
AM141="Projet OCM (NOKIA)","TRAVAUX-NOKIA",
AM141="ACCESS-ISSUE","ACCESS-ISSUE",
AM141="Projet OCM (ZTE, NOKIA, autres projets)","TRAVAUX OCM",
AM141="No root CAuse","No root cause",
AM141="ODU HS","PDH",
AM141="IP &amp; VLAN","PDH",
AM141="Warehouse HUAWEI","SPARE-ISSUE",
AM141="SPARE-HS","SPARE-ISSUE",
AM141="Power Telco","BSS",AM141="no impacts","no impacts"
),"")</f>
        <v>PDH</v>
      </c>
      <c r="AL141" s="48" t="str" cm="1">
        <f t="array" ref="AL141">IFERROR(_xlfn.IFS(
AM141="MPR ISSUE","TX ISSUE",
AM141="BSS Hardware Issue","RAN ISSUE",
AM141="Sites strategiques, MLL, Pylone, etc.","ENVTECH",
AM141="AKTIVCO DEFAUT GE &amp; POWER Cabinet","POWER ISSUE",
AM141="AKTIVCO Coupure ENEO &amp; Baisse de tension","POWER ISSUE",
AM141="Coupure ENEO &amp; Baisse de tension","POWER ISSUE",
AM141="Defaut GE &amp; POWER Cabinet","POWER ISSUE",
AM141="Sharing","POWER ISSUE",
AM141="Sites strategiques &amp; DataCenter","POWER ISSUE",
AM141="Exclu","Exclu",
AM141="SAT","TX ISSUE",
AM141="SPARE-ISSUE","SPARE-ISSUE",
AM141="Fiber CAmtel","TX ISSUE",
AM141="Fiber AOF","TX ISSUE",
AM141="Projet OCM (HUAWEI)","TRAVAUX-HUAWEI",
AM141="Projet OCM (NOKIA)","TRAVAUX -NOKIA",
AM141="ACCESS-ISSUE","ACCESS-ISSUE",
AM141="Projet OCM (ZTE, NOKIA, autres projets)","TRAVAUX OCM",
AM141="No root CAuse","No root cause",
AM141="ODU HS","TX ISSUE",
AM141="IP &amp; VLAN","TX ISSUE",
AM141="Warehouse HUAWEI","SPARE-ISSUE",
AM141="SPARE-HS","SPARE-ISSUE",
AM141="Power Telco","RAN ISSUE",AM141="no impacts","no impacts"
),"")</f>
        <v>TX ISSUE</v>
      </c>
      <c r="AM141" s="67" t="s">
        <v>6537</v>
      </c>
      <c r="AN141" s="48" t="str" cm="1">
        <f t="array" ref="AN141">IFERROR(_xlfn.IFS(
AM141="MPR ISSUE","ACTIVE",
AM141="BSS Hardware Issue","ACTIVE",
AM141="Sites strategiques, MLL, Pylone, etc.","PASSIVE",
AM141="AKTIVCO DEFAUT GE &amp; POWER Cabinet","PASSIVE",
AM141="AKTIVCO Coupure ENEO &amp; Baisse de tension","PASSIVE",
AM141="Coupure ENEO &amp; Baisse de tension","PASSIVE",
AM141="Defaut GE &amp; POWER Cabinet","PASSIVE",
AM141="Sharing","PASSIVE",
AM141="Sites strategiques &amp; DataCenter","PASSIVE",
AM141="Exclu","Exclu",
AM141="SAT","ACTIVE",
AM141="SPARE-ISSUE","SPARE-ISSUE",
AM141="Fiber CAmtel","ACTIVE",
AM141="Fiber AOF","ACTIVE",
AM141="Projet OCM (HUAWEI)","PLANNED WORKS",
AM141="Projet OCM (NOKIA)","PLANNED WORKS",
AM141="ACCESS-ISSUE","ACCESS-ISSUE",
AM141="Projet OCM (ZTE, NOKIA, autres projets)","PLANNED WORKS",
AM141="No root CAuse","No root cause",
AM141="ODU HS","ACTIVE",
AM141="IP &amp; VLAN","ACTIVE",
AM141="Warehouse HUAWEI","SPARE-ISSUE",
AM141="SPARE-HS","SPARE-ISSUE",
AM141="Power Telco","ACTIVE", AM141="no impacts","no impacts"
),"")</f>
        <v>ACTIVE</v>
      </c>
      <c r="AO141" s="17" t="s">
        <v>6585</v>
      </c>
      <c r="AP141" s="101" t="str">
        <f>IFERROR(MID(AQ141, SEARCH("CTR_", AQ141), 7), IFERROR(MID(AQ141, SEARCH("SUO_", AQ141), 7), IFERROR(MID(AQ141, SEARCH("SUD_", AQ141), 7), IFERROR(MID(AQ141, SEARCH("NRO_", AQ141), 7), IFERROR(MID(AQ141, SEARCH("ADM_", AQ141), 7), IFERROR(MID(AQ141, SEARCH("NRD_", AQ141), 7), IFERROR(MID(AQ141, SEARCH("EXN_", AQ141), 7), IFERROR(MID(AQ141, SEARCH("LIT_", AQ141), 7), IFERROR(MID(AQ141, SEARCH("EST_", AQ141), 7), MID(AQ141, SEARCH("OST_",AQ141), 7))))))))))</f>
        <v>SUO_017</v>
      </c>
      <c r="AQ141" s="9" t="s">
        <v>6567</v>
      </c>
      <c r="AR141" s="17" t="s">
        <v>5537</v>
      </c>
      <c r="AS141" s="7" t="s">
        <v>5537</v>
      </c>
      <c r="AT141" s="6"/>
      <c r="AU141" s="7"/>
      <c r="AV141" s="3" t="s">
        <v>5537</v>
      </c>
      <c r="AW141" s="18" t="s">
        <v>5537</v>
      </c>
      <c r="AX141" s="18" t="s">
        <v>5537</v>
      </c>
      <c r="AY141" s="18" t="s">
        <v>5537</v>
      </c>
      <c r="AZ141" s="18" t="s">
        <v>5537</v>
      </c>
      <c r="BA141" s="18" t="s">
        <v>5537</v>
      </c>
      <c r="BB141" s="18" t="s">
        <v>5537</v>
      </c>
      <c r="BC141" s="18" t="s">
        <v>5537</v>
      </c>
      <c r="BD141" s="18" t="s">
        <v>5537</v>
      </c>
      <c r="BE141" s="18" t="s">
        <v>5537</v>
      </c>
      <c r="BF141" s="18" t="s">
        <v>5537</v>
      </c>
      <c r="BG141" s="18" t="s">
        <v>5537</v>
      </c>
      <c r="BH141" s="18" t="s">
        <v>5941</v>
      </c>
      <c r="BI141" s="9" t="s">
        <v>5537</v>
      </c>
      <c r="BJ141" s="14"/>
      <c r="BK141" s="14" t="s">
        <v>5537</v>
      </c>
      <c r="BL141" s="14" t="str">
        <f>_xlfn.XLOOKUP(B141,'[4]cell downs 18042026 17h'!$B:$B,'[4]cell downs 18042026 17h'!$B:$B,"")</f>
        <v/>
      </c>
      <c r="BM141" s="14" t="str">
        <f>_xlfn.XLOOKUP(B141,'[5]Cells Huawei 19042026 15h'!$B:$B,'[5]Cells Huawei 19042026 15h'!$B:$B,"")</f>
        <v/>
      </c>
      <c r="BN141" s="9" t="str">
        <f>_xlfn.XLOOKUP(B141,'[6]cells down 19042026 9H40'!$B:$B,'[6]cells down 19042026 9H40'!$B:$B,"")</f>
        <v/>
      </c>
      <c r="BO141" s="9" t="s">
        <v>942</v>
      </c>
      <c r="BP141" s="9" t="s">
        <v>5537</v>
      </c>
      <c r="BQ141" s="115"/>
    </row>
    <row r="142" spans="1:69" s="9" customFormat="1" x14ac:dyDescent="0.3">
      <c r="A142" s="1" t="s">
        <v>983</v>
      </c>
      <c r="B142" s="8" t="s">
        <v>984</v>
      </c>
      <c r="C142" s="3" t="str">
        <f>_xlfn.XLOOKUP(B142,'[1]daily break down'!$D:$D,'[1]daily break down'!$E:$E,"")</f>
        <v>SUD-OUEST</v>
      </c>
      <c r="D142" s="1" t="s">
        <v>11</v>
      </c>
      <c r="E142" s="1" t="s">
        <v>12</v>
      </c>
      <c r="F142" s="3" t="s">
        <v>13</v>
      </c>
      <c r="G142" s="1" t="s">
        <v>983</v>
      </c>
      <c r="H142" s="33" t="str">
        <f>_xlfn.XLOOKUP(B142,[2]CALCULATION!$B:$B,[2]CALCULATION!$H:$H,"")</f>
        <v>NOKIA</v>
      </c>
      <c r="I142" s="28">
        <v>0</v>
      </c>
      <c r="J142" s="28">
        <v>0</v>
      </c>
      <c r="K142" s="28">
        <v>0</v>
      </c>
      <c r="L142" s="28">
        <v>0</v>
      </c>
      <c r="M142" s="28">
        <v>1.3376308738047311E-3</v>
      </c>
      <c r="N142" s="28">
        <v>0</v>
      </c>
      <c r="O142" s="28">
        <v>3.2573113968602393E-2</v>
      </c>
      <c r="P142" s="28">
        <v>0</v>
      </c>
      <c r="Q142" s="28">
        <v>0</v>
      </c>
      <c r="R142" s="28">
        <v>0</v>
      </c>
      <c r="S142" s="94">
        <v>0</v>
      </c>
      <c r="T142" s="94">
        <f>_xlfn.XLOOKUP(B142,'[3]Nur des jours'!$B:$B,'[3]Nur des jours'!$U:$U,"")</f>
        <v>0</v>
      </c>
      <c r="U142" s="94">
        <v>0</v>
      </c>
      <c r="V142" s="94">
        <v>0</v>
      </c>
      <c r="W142" s="94">
        <v>0</v>
      </c>
      <c r="X142" s="94">
        <v>1.7470886018154681</v>
      </c>
      <c r="Y142" s="94">
        <v>2.1402093980876723E-3</v>
      </c>
      <c r="Z142" s="94">
        <v>0</v>
      </c>
      <c r="AA142" s="94">
        <v>1.3568927583874808</v>
      </c>
      <c r="AB142" s="94">
        <v>9.2445274845690903</v>
      </c>
      <c r="AC142" s="94">
        <f>_xlfn.XLOOKUP(B142,'[3]Nur des jours'!$B:$B,'[3]Nur des jours'!$N:$N,"")</f>
        <v>5.3554994820693258</v>
      </c>
      <c r="AD142" s="94">
        <v>5.3554994820693258</v>
      </c>
      <c r="AE142" s="94">
        <v>18.743580366813344</v>
      </c>
      <c r="AF142" s="94">
        <v>7.9798209689538986</v>
      </c>
      <c r="AG142" s="94">
        <v>0</v>
      </c>
      <c r="AH142" s="94">
        <v>5.3554994820693258</v>
      </c>
      <c r="AI142" s="49" t="s">
        <v>6659</v>
      </c>
      <c r="AJ142" s="49"/>
      <c r="AK142" s="48" t="str" cm="1">
        <f t="array" ref="AK142">IFERROR(_xlfn.IFS(
AM142="MPR ISSUE","PDH",
AM142="BSS Hardware Issue","BSS",
AM142="Sites strategiques, MLL, Pylone, etc.","ENVTECH",
AM142="AKTIVCO DEFAUT GE &amp; POWER Cabinet","AKTIVCO",
AM142="AKTIVCO Coupure ENEO &amp; Baisse de tension","AKTIVCO GRID ONLY",
AM142="Coupure ENEO &amp; Baisse de tension","IHS GRID ONLY",
AM142="Defaut GE &amp; POWER Cabinet","IHS",
AM142="Sharing","Partners",
AM142="Sites strategiques &amp; DataCenter","SST &amp; DC",
AM142="Exclu","Exclu",
AM142="SAT","SAT",
AM142="SPARE-ISSUE","SPARE-ISSUE",
AM142="Fiber CAmtel","TRANS_FO_CAMTEL",
AM142="Fiber AOF","Fiber AOF",
AM142="Projet OCM (HUAWEI)","TRAVAUX-HUAWEI",
AM142="Projet OCM (NOKIA)","TRAVAUX-NOKIA",
AM142="ACCESS-ISSUE","ACCESS-ISSUE",
AM142="Projet OCM (ZTE, NOKIA, autres projets)","TRAVAUX OCM",
AM142="No root CAuse","No root cause",
AM142="ODU HS","PDH",
AM142="IP &amp; VLAN","PDH",
AM142="Warehouse HUAWEI","SPARE-ISSUE",
AM142="SPARE-HS","SPARE-ISSUE",
AM142="Power Telco","BSS",AM142="no impacts","no impacts"
),"")</f>
        <v>PDH</v>
      </c>
      <c r="AL142" s="48" t="str" cm="1">
        <f t="array" ref="AL142">IFERROR(_xlfn.IFS(
AM142="MPR ISSUE","TX ISSUE",
AM142="BSS Hardware Issue","RAN ISSUE",
AM142="Sites strategiques, MLL, Pylone, etc.","ENVTECH",
AM142="AKTIVCO DEFAUT GE &amp; POWER Cabinet","POWER ISSUE",
AM142="AKTIVCO Coupure ENEO &amp; Baisse de tension","POWER ISSUE",
AM142="Coupure ENEO &amp; Baisse de tension","POWER ISSUE",
AM142="Defaut GE &amp; POWER Cabinet","POWER ISSUE",
AM142="Sharing","POWER ISSUE",
AM142="Sites strategiques &amp; DataCenter","POWER ISSUE",
AM142="Exclu","Exclu",
AM142="SAT","TX ISSUE",
AM142="SPARE-ISSUE","SPARE-ISSUE",
AM142="Fiber CAmtel","TX ISSUE",
AM142="Fiber AOF","TX ISSUE",
AM142="Projet OCM (HUAWEI)","TRAVAUX-HUAWEI",
AM142="Projet OCM (NOKIA)","TRAVAUX -NOKIA",
AM142="ACCESS-ISSUE","ACCESS-ISSUE",
AM142="Projet OCM (ZTE, NOKIA, autres projets)","TRAVAUX OCM",
AM142="No root CAuse","No root cause",
AM142="ODU HS","TX ISSUE",
AM142="IP &amp; VLAN","TX ISSUE",
AM142="Warehouse HUAWEI","SPARE-ISSUE",
AM142="SPARE-HS","SPARE-ISSUE",
AM142="Power Telco","RAN ISSUE",AM142="no impacts","no impacts"
),"")</f>
        <v>TX ISSUE</v>
      </c>
      <c r="AM142" s="67" t="s">
        <v>6537</v>
      </c>
      <c r="AN142" s="48" t="str" cm="1">
        <f t="array" ref="AN142">IFERROR(_xlfn.IFS(
AM142="MPR ISSUE","ACTIVE",
AM142="BSS Hardware Issue","ACTIVE",
AM142="Sites strategiques, MLL, Pylone, etc.","PASSIVE",
AM142="AKTIVCO DEFAUT GE &amp; POWER Cabinet","PASSIVE",
AM142="AKTIVCO Coupure ENEO &amp; Baisse de tension","PASSIVE",
AM142="Coupure ENEO &amp; Baisse de tension","PASSIVE",
AM142="Defaut GE &amp; POWER Cabinet","PASSIVE",
AM142="Sharing","PASSIVE",
AM142="Sites strategiques &amp; DataCenter","PASSIVE",
AM142="Exclu","Exclu",
AM142="SAT","ACTIVE",
AM142="SPARE-ISSUE","SPARE-ISSUE",
AM142="Fiber CAmtel","ACTIVE",
AM142="Fiber AOF","ACTIVE",
AM142="Projet OCM (HUAWEI)","PLANNED WORKS",
AM142="Projet OCM (NOKIA)","PLANNED WORKS",
AM142="ACCESS-ISSUE","ACCESS-ISSUE",
AM142="Projet OCM (ZTE, NOKIA, autres projets)","PLANNED WORKS",
AM142="No root CAuse","No root cause",
AM142="ODU HS","ACTIVE",
AM142="IP &amp; VLAN","ACTIVE",
AM142="Warehouse HUAWEI","SPARE-ISSUE",
AM142="SPARE-HS","SPARE-ISSUE",
AM142="Power Telco","ACTIVE", AM142="no impacts","no impacts"
),"")</f>
        <v>ACTIVE</v>
      </c>
      <c r="AO142" s="17" t="s">
        <v>6585</v>
      </c>
      <c r="AP142" s="101" t="str">
        <f>IFERROR(MID(AQ142, SEARCH("CTR_", AQ142), 7), IFERROR(MID(AQ142, SEARCH("SUO_", AQ142), 7), IFERROR(MID(AQ142, SEARCH("SUD_", AQ142), 7), IFERROR(MID(AQ142, SEARCH("NRO_", AQ142), 7), IFERROR(MID(AQ142, SEARCH("ADM_", AQ142), 7), IFERROR(MID(AQ142, SEARCH("NRD_", AQ142), 7), IFERROR(MID(AQ142, SEARCH("EXN_", AQ142), 7), IFERROR(MID(AQ142, SEARCH("LIT_", AQ142), 7), IFERROR(MID(AQ142, SEARCH("EST_", AQ142), 7), MID(AQ142, SEARCH("OST_",AQ142), 7))))))))))</f>
        <v>SUO_017</v>
      </c>
      <c r="AQ142" s="9" t="s">
        <v>6567</v>
      </c>
      <c r="AR142" s="17" t="s">
        <v>5537</v>
      </c>
      <c r="AS142" s="7" t="s">
        <v>5537</v>
      </c>
      <c r="AT142" s="6"/>
      <c r="AU142" s="7"/>
      <c r="AV142" s="3" t="s">
        <v>5537</v>
      </c>
      <c r="AW142" s="18" t="s">
        <v>5537</v>
      </c>
      <c r="AX142" s="18" t="s">
        <v>5537</v>
      </c>
      <c r="AY142" s="18" t="s">
        <v>5537</v>
      </c>
      <c r="AZ142" s="18" t="s">
        <v>5537</v>
      </c>
      <c r="BA142" s="18" t="s">
        <v>5537</v>
      </c>
      <c r="BB142" s="18" t="s">
        <v>5537</v>
      </c>
      <c r="BC142" s="18" t="s">
        <v>5537</v>
      </c>
      <c r="BD142" s="18" t="s">
        <v>5537</v>
      </c>
      <c r="BE142" s="18" t="s">
        <v>5537</v>
      </c>
      <c r="BF142" s="18" t="s">
        <v>5537</v>
      </c>
      <c r="BG142" s="18" t="s">
        <v>5537</v>
      </c>
      <c r="BH142" s="18" t="s">
        <v>5941</v>
      </c>
      <c r="BI142" s="9" t="s">
        <v>5537</v>
      </c>
      <c r="BJ142" s="14"/>
      <c r="BK142" s="14" t="s">
        <v>5537</v>
      </c>
      <c r="BL142" s="14" t="str">
        <f>_xlfn.XLOOKUP(B142,'[4]cell downs 18042026 17h'!$B:$B,'[4]cell downs 18042026 17h'!$B:$B,"")</f>
        <v/>
      </c>
      <c r="BM142" s="14" t="str">
        <f>_xlfn.XLOOKUP(B142,'[5]Cells Huawei 19042026 15h'!$B:$B,'[5]Cells Huawei 19042026 15h'!$B:$B,"")</f>
        <v/>
      </c>
      <c r="BN142" s="9" t="str">
        <f>_xlfn.XLOOKUP(B142,'[6]cells down 19042026 9H40'!$B:$B,'[6]cells down 19042026 9H40'!$B:$B,"")</f>
        <v/>
      </c>
      <c r="BO142" s="9" t="s">
        <v>984</v>
      </c>
      <c r="BP142" s="9" t="s">
        <v>5537</v>
      </c>
      <c r="BQ142" s="115"/>
    </row>
    <row r="143" spans="1:69" s="9" customFormat="1" ht="30.45" customHeight="1" x14ac:dyDescent="0.3">
      <c r="A143" s="1" t="s">
        <v>3746</v>
      </c>
      <c r="B143" s="8" t="s">
        <v>3747</v>
      </c>
      <c r="C143" s="3" t="str">
        <f>_xlfn.XLOOKUP(B143,'[1]daily break down'!$D:$D,'[1]daily break down'!$E:$E,"")</f>
        <v>EXTREME-NORD</v>
      </c>
      <c r="D143" s="1" t="s">
        <v>11</v>
      </c>
      <c r="E143" s="1" t="s">
        <v>12</v>
      </c>
      <c r="F143" s="3" t="s">
        <v>55</v>
      </c>
      <c r="G143" s="1" t="s">
        <v>185</v>
      </c>
      <c r="H143" s="32" t="str">
        <f>_xlfn.XLOOKUP(B143,[2]CALCULATION!$B:$B,[2]CALCULATION!$H:$H,"")</f>
        <v>Huawei</v>
      </c>
      <c r="I143" s="28">
        <v>0</v>
      </c>
      <c r="J143" s="28">
        <v>0</v>
      </c>
      <c r="K143" s="28">
        <v>0</v>
      </c>
      <c r="L143" s="28">
        <v>0</v>
      </c>
      <c r="M143" s="28">
        <v>8.0257852428281603E-4</v>
      </c>
      <c r="N143" s="28">
        <v>0.12395379430590157</v>
      </c>
      <c r="O143" s="28">
        <v>0.4372982852642302</v>
      </c>
      <c r="P143" s="28">
        <v>0.18218532501219922</v>
      </c>
      <c r="Q143" s="28">
        <v>0</v>
      </c>
      <c r="R143" s="28">
        <v>0</v>
      </c>
      <c r="S143" s="94">
        <v>0</v>
      </c>
      <c r="T143" s="94">
        <f>_xlfn.XLOOKUP(B143,'[3]Nur des jours'!$B:$B,'[3]Nur des jours'!$U:$U,"")</f>
        <v>0</v>
      </c>
      <c r="U143" s="94">
        <v>0</v>
      </c>
      <c r="V143" s="94">
        <v>1.3029416464773582</v>
      </c>
      <c r="W143" s="94">
        <v>0</v>
      </c>
      <c r="X143" s="94">
        <v>0</v>
      </c>
      <c r="Y143" s="94">
        <v>0</v>
      </c>
      <c r="Z143" s="94">
        <v>0</v>
      </c>
      <c r="AA143" s="94">
        <v>0</v>
      </c>
      <c r="AB143" s="94">
        <v>7.2348886948432378</v>
      </c>
      <c r="AC143" s="94">
        <f>_xlfn.XLOOKUP(B143,'[3]Nur des jours'!$B:$B,'[3]Nur des jours'!$N:$N,"")</f>
        <v>5.3195796343380906</v>
      </c>
      <c r="AD143" s="94">
        <v>5.3195796343380906</v>
      </c>
      <c r="AE143" s="94">
        <v>12.128610481637352</v>
      </c>
      <c r="AF143" s="94">
        <v>10.323217679719562</v>
      </c>
      <c r="AG143" s="94">
        <v>0.23393022477000971</v>
      </c>
      <c r="AH143" s="94">
        <v>5.3195796343380906</v>
      </c>
      <c r="AI143" s="49" t="s">
        <v>6659</v>
      </c>
      <c r="AJ143" s="49"/>
      <c r="AK143" s="48" t="str" cm="1">
        <f t="array" ref="AK143">IFERROR(_xlfn.IFS(
AM143="MPR ISSUE","PDH",
AM143="BSS Hardware Issue","BSS",
AM143="Sites strategiques, MLL, Pylone, etc.","ENVTECH",
AM143="AKTIVCO DEFAUT GE &amp; POWER Cabinet","AKTIVCO",
AM143="AKTIVCO Coupure ENEO &amp; Baisse de tension","AKTIVCO GRID ONLY",
AM143="Coupure ENEO &amp; Baisse de tension","IHS GRID ONLY",
AM143="Defaut GE &amp; POWER Cabinet","IHS",
AM143="Sharing","Partners",
AM143="Sites strategiques &amp; DataCenter","SST &amp; DC",
AM143="Exclu","Exclu",
AM143="SAT","SAT",
AM143="SPARE-ISSUE","SPARE-ISSUE",
AM143="Fiber CAmtel","TRANS_FO_CAMTEL",
AM143="Fiber AOF","Fiber AOF",
AM143="Projet OCM (HUAWEI)","TRAVAUX-HUAWEI",
AM143="Projet OCM (NOKIA)","TRAVAUX-NOKIA",
AM143="ACCESS-ISSUE","ACCESS-ISSUE",
AM143="Projet OCM (ZTE, NOKIA, autres projets)","TRAVAUX OCM",
AM143="No root CAuse","No root cause",
AM143="ODU HS","PDH",
AM143="IP &amp; VLAN","PDH",
AM143="Warehouse HUAWEI","SPARE-ISSUE",
AM143="SPARE-HS","SPARE-ISSUE",
AM143="Power Telco","BSS",AM143="no impacts","no impacts"
),"")</f>
        <v>PDH</v>
      </c>
      <c r="AL143" s="48" t="str" cm="1">
        <f t="array" ref="AL143">IFERROR(_xlfn.IFS(
AM143="MPR ISSUE","TX ISSUE",
AM143="BSS Hardware Issue","RAN ISSUE",
AM143="Sites strategiques, MLL, Pylone, etc.","ENVTECH",
AM143="AKTIVCO DEFAUT GE &amp; POWER Cabinet","POWER ISSUE",
AM143="AKTIVCO Coupure ENEO &amp; Baisse de tension","POWER ISSUE",
AM143="Coupure ENEO &amp; Baisse de tension","POWER ISSUE",
AM143="Defaut GE &amp; POWER Cabinet","POWER ISSUE",
AM143="Sharing","POWER ISSUE",
AM143="Sites strategiques &amp; DataCenter","POWER ISSUE",
AM143="Exclu","Exclu",
AM143="SAT","TX ISSUE",
AM143="SPARE-ISSUE","SPARE-ISSUE",
AM143="Fiber CAmtel","TX ISSUE",
AM143="Fiber AOF","TX ISSUE",
AM143="Projet OCM (HUAWEI)","TRAVAUX-HUAWEI",
AM143="Projet OCM (NOKIA)","TRAVAUX -NOKIA",
AM143="ACCESS-ISSUE","ACCESS-ISSUE",
AM143="Projet OCM (ZTE, NOKIA, autres projets)","TRAVAUX OCM",
AM143="No root CAuse","No root cause",
AM143="ODU HS","TX ISSUE",
AM143="IP &amp; VLAN","TX ISSUE",
AM143="Warehouse HUAWEI","SPARE-ISSUE",
AM143="SPARE-HS","SPARE-ISSUE",
AM143="Power Telco","RAN ISSUE",AM143="no impacts","no impacts"
),"")</f>
        <v>TX ISSUE</v>
      </c>
      <c r="AM143" s="67" t="s">
        <v>6537</v>
      </c>
      <c r="AN143" s="48" t="str" cm="1">
        <f t="array" ref="AN143">IFERROR(_xlfn.IFS(
AM143="MPR ISSUE","ACTIVE",
AM143="BSS Hardware Issue","ACTIVE",
AM143="Sites strategiques, MLL, Pylone, etc.","PASSIVE",
AM143="AKTIVCO DEFAUT GE &amp; POWER Cabinet","PASSIVE",
AM143="AKTIVCO Coupure ENEO &amp; Baisse de tension","PASSIVE",
AM143="Coupure ENEO &amp; Baisse de tension","PASSIVE",
AM143="Defaut GE &amp; POWER Cabinet","PASSIVE",
AM143="Sharing","PASSIVE",
AM143="Sites strategiques &amp; DataCenter","PASSIVE",
AM143="Exclu","Exclu",
AM143="SAT","ACTIVE",
AM143="SPARE-ISSUE","SPARE-ISSUE",
AM143="Fiber CAmtel","ACTIVE",
AM143="Fiber AOF","ACTIVE",
AM143="Projet OCM (HUAWEI)","PLANNED WORKS",
AM143="Projet OCM (NOKIA)","PLANNED WORKS",
AM143="ACCESS-ISSUE","ACCESS-ISSUE",
AM143="Projet OCM (ZTE, NOKIA, autres projets)","PLANNED WORKS",
AM143="No root CAuse","No root cause",
AM143="ODU HS","ACTIVE",
AM143="IP &amp; VLAN","ACTIVE",
AM143="Warehouse HUAWEI","SPARE-ISSUE",
AM143="SPARE-HS","SPARE-ISSUE",
AM143="Power Telco","ACTIVE", AM143="no impacts","no impacts"
),"")</f>
        <v>ACTIVE</v>
      </c>
      <c r="AO143" s="93" t="s">
        <v>6283</v>
      </c>
      <c r="AP143" s="101" t="str">
        <f t="shared" ref="AP143:AP165" si="6">B143</f>
        <v>EXN_141</v>
      </c>
      <c r="AR143" s="17" t="s">
        <v>5537</v>
      </c>
      <c r="AS143" s="7" t="s">
        <v>5537</v>
      </c>
      <c r="AT143" s="6"/>
      <c r="AU143" s="7"/>
      <c r="AV143" s="3" t="s">
        <v>5537</v>
      </c>
      <c r="AW143" s="18" t="s">
        <v>5537</v>
      </c>
      <c r="AX143" s="18" t="s">
        <v>5537</v>
      </c>
      <c r="AY143" s="18" t="s">
        <v>5537</v>
      </c>
      <c r="AZ143" s="18" t="s">
        <v>5537</v>
      </c>
      <c r="BA143" s="18" t="s">
        <v>5537</v>
      </c>
      <c r="BB143" s="18" t="s">
        <v>5537</v>
      </c>
      <c r="BC143" s="18" t="s">
        <v>5537</v>
      </c>
      <c r="BD143" s="18" t="s">
        <v>5537</v>
      </c>
      <c r="BE143" s="18" t="s">
        <v>5537</v>
      </c>
      <c r="BF143" s="18" t="s">
        <v>6283</v>
      </c>
      <c r="BG143" s="18" t="s">
        <v>5537</v>
      </c>
      <c r="BH143" s="18" t="s">
        <v>5537</v>
      </c>
      <c r="BI143" s="9" t="s">
        <v>5537</v>
      </c>
      <c r="BJ143" s="14"/>
      <c r="BK143" s="14" t="s">
        <v>5537</v>
      </c>
      <c r="BL143" s="14" t="str">
        <f>_xlfn.XLOOKUP(B143,'[4]cell downs 18042026 17h'!$B:$B,'[4]cell downs 18042026 17h'!$B:$B,"")</f>
        <v/>
      </c>
      <c r="BM143" s="14" t="str">
        <f>_xlfn.XLOOKUP(B143,'[5]Cells Huawei 19042026 15h'!$B:$B,'[5]Cells Huawei 19042026 15h'!$B:$B,"")</f>
        <v/>
      </c>
      <c r="BN143" s="9" t="str">
        <f>_xlfn.XLOOKUP(B143,'[6]cells down 19042026 9H40'!$B:$B,'[6]cells down 19042026 9H40'!$B:$B,"")</f>
        <v/>
      </c>
      <c r="BO143" s="9" t="s">
        <v>3747</v>
      </c>
      <c r="BP143" s="9" t="s">
        <v>12</v>
      </c>
      <c r="BQ143" s="115"/>
    </row>
    <row r="144" spans="1:69" s="9" customFormat="1" x14ac:dyDescent="0.3">
      <c r="A144" s="1" t="s">
        <v>2268</v>
      </c>
      <c r="B144" s="8" t="s">
        <v>2269</v>
      </c>
      <c r="C144" s="3" t="str">
        <f>_xlfn.XLOOKUP(B144,'[1]daily break down'!$D:$D,'[1]daily break down'!$E:$E,"")</f>
        <v>CENTRE</v>
      </c>
      <c r="D144" s="1" t="s">
        <v>11</v>
      </c>
      <c r="E144" s="1" t="s">
        <v>594</v>
      </c>
      <c r="F144" s="3" t="s">
        <v>90</v>
      </c>
      <c r="G144" s="1" t="s">
        <v>2270</v>
      </c>
      <c r="H144" s="34" t="str">
        <f>_xlfn.XLOOKUP(B144,[2]CALCULATION!$B:$B,[2]CALCULATION!$H:$H,"")</f>
        <v>ZTE</v>
      </c>
      <c r="I144" s="28">
        <v>2.7876405760872967</v>
      </c>
      <c r="J144" s="28">
        <v>0</v>
      </c>
      <c r="K144" s="28">
        <v>8.2070253086895359</v>
      </c>
      <c r="L144" s="28">
        <v>0</v>
      </c>
      <c r="M144" s="28">
        <v>0</v>
      </c>
      <c r="N144" s="28">
        <v>0</v>
      </c>
      <c r="O144" s="28">
        <v>0</v>
      </c>
      <c r="P144" s="28">
        <v>0</v>
      </c>
      <c r="Q144" s="28">
        <v>0</v>
      </c>
      <c r="R144" s="28">
        <v>0</v>
      </c>
      <c r="S144" s="94">
        <v>0</v>
      </c>
      <c r="T144" s="94">
        <f>_xlfn.XLOOKUP(B144,'[3]Nur des jours'!$B:$B,'[3]Nur des jours'!$U:$U,"")</f>
        <v>0</v>
      </c>
      <c r="U144" s="94">
        <v>0</v>
      </c>
      <c r="V144" s="94">
        <v>0</v>
      </c>
      <c r="W144" s="94">
        <v>0</v>
      </c>
      <c r="X144" s="94">
        <v>0</v>
      </c>
      <c r="Y144" s="94">
        <v>0</v>
      </c>
      <c r="Z144" s="94">
        <v>0</v>
      </c>
      <c r="AA144" s="94">
        <v>0</v>
      </c>
      <c r="AB144" s="94">
        <v>0</v>
      </c>
      <c r="AC144" s="94">
        <f>_xlfn.XLOOKUP(B144,'[3]Nur des jours'!$B:$B,'[3]Nur des jours'!$N:$N,"")</f>
        <v>5.2882077315777938</v>
      </c>
      <c r="AD144" s="94">
        <v>5.2882077315777938</v>
      </c>
      <c r="AE144" s="94">
        <v>2.7803006686410159</v>
      </c>
      <c r="AF144" s="94">
        <v>5.1025059416342824</v>
      </c>
      <c r="AG144" s="94">
        <v>6.0944979611134134</v>
      </c>
      <c r="AH144" s="94">
        <v>5.2882077315777938</v>
      </c>
      <c r="AI144" s="49" t="s">
        <v>5559</v>
      </c>
      <c r="AJ144" s="49"/>
      <c r="AK144" s="48" t="str" cm="1">
        <f t="array" ref="AK144">IFERROR(_xlfn.IFS(
AM144="MPR ISSUE","PDH",
AM144="BSS Hardware Issue","BSS",
AM144="Sites strategiques, MLL, Pylone, etc.","ENVTECH",
AM144="AKTIVCO DEFAUT GE &amp; POWER Cabinet","AKTIVCO",
AM144="AKTIVCO Coupure ENEO &amp; Baisse de tension","AKTIVCO GRID ONLY",
AM144="Coupure ENEO &amp; Baisse de tension","IHS GRID ONLY",
AM144="Defaut GE &amp; POWER Cabinet","IHS",
AM144="Sharing","Partners",
AM144="Sites strategiques &amp; DataCenter","SST &amp; DC",
AM144="Exclu","Exclu",
AM144="SAT","SAT",
AM144="SPARE-ISSUE","SPARE-ISSUE",
AM144="Fiber CAmtel","TRANS_FO_CAMTEL",
AM144="Fiber AOF","Fiber AOF",
AM144="Projet OCM (HUAWEI)","TRAVAUX-HUAWEI",
AM144="Projet OCM (NOKIA)","TRAVAUX-NOKIA",
AM144="ACCESS-ISSUE","ACCESS-ISSUE",
AM144="Projet OCM (ZTE, NOKIA, autres projets)","TRAVAUX OCM",
AM144="No root CAuse","No root cause",
AM144="ODU HS","PDH",
AM144="IP &amp; VLAN","PDH",
AM144="Warehouse HUAWEI","SPARE-ISSUE",
AM144="SPARE-HS","SPARE-ISSUE",
AM144="Power Telco","BSS",AM144="no impacts","no impacts"
),"")</f>
        <v>IHS</v>
      </c>
      <c r="AL144" s="48" t="str" cm="1">
        <f t="array" ref="AL144">IFERROR(_xlfn.IFS(
AM144="MPR ISSUE","TX ISSUE",
AM144="BSS Hardware Issue","RAN ISSUE",
AM144="Sites strategiques, MLL, Pylone, etc.","ENVTECH",
AM144="AKTIVCO DEFAUT GE &amp; POWER Cabinet","POWER ISSUE",
AM144="AKTIVCO Coupure ENEO &amp; Baisse de tension","POWER ISSUE",
AM144="Coupure ENEO &amp; Baisse de tension","POWER ISSUE",
AM144="Defaut GE &amp; POWER Cabinet","POWER ISSUE",
AM144="Sharing","POWER ISSUE",
AM144="Sites strategiques &amp; DataCenter","POWER ISSUE",
AM144="Exclu","Exclu",
AM144="SAT","TX ISSUE",
AM144="SPARE-ISSUE","SPARE-ISSUE",
AM144="Fiber CAmtel","TX ISSUE",
AM144="Fiber AOF","TX ISSUE",
AM144="Projet OCM (HUAWEI)","TRAVAUX-HUAWEI",
AM144="Projet OCM (NOKIA)","TRAVAUX -NOKIA",
AM144="ACCESS-ISSUE","ACCESS-ISSUE",
AM144="Projet OCM (ZTE, NOKIA, autres projets)","TRAVAUX OCM",
AM144="No root CAuse","No root cause",
AM144="ODU HS","TX ISSUE",
AM144="IP &amp; VLAN","TX ISSUE",
AM144="Warehouse HUAWEI","SPARE-ISSUE",
AM144="SPARE-HS","SPARE-ISSUE",
AM144="Power Telco","RAN ISSUE",AM144="no impacts","no impacts"
),"")</f>
        <v>POWER ISSUE</v>
      </c>
      <c r="AM144" s="67" t="s">
        <v>5330</v>
      </c>
      <c r="AN144" s="48" t="str" cm="1">
        <f t="array" ref="AN144">IFERROR(_xlfn.IFS(
AM144="MPR ISSUE","ACTIVE",
AM144="BSS Hardware Issue","ACTIVE",
AM144="Sites strategiques, MLL, Pylone, etc.","PASSIVE",
AM144="AKTIVCO DEFAUT GE &amp; POWER Cabinet","PASSIVE",
AM144="AKTIVCO Coupure ENEO &amp; Baisse de tension","PASSIVE",
AM144="Coupure ENEO &amp; Baisse de tension","PASSIVE",
AM144="Defaut GE &amp; POWER Cabinet","PASSIVE",
AM144="Sharing","PASSIVE",
AM144="Sites strategiques &amp; DataCenter","PASSIVE",
AM144="Exclu","Exclu",
AM144="SAT","ACTIVE",
AM144="SPARE-ISSUE","SPARE-ISSUE",
AM144="Fiber CAmtel","ACTIVE",
AM144="Fiber AOF","ACTIVE",
AM144="Projet OCM (HUAWEI)","PLANNED WORKS",
AM144="Projet OCM (NOKIA)","PLANNED WORKS",
AM144="ACCESS-ISSUE","ACCESS-ISSUE",
AM144="Projet OCM (ZTE, NOKIA, autres projets)","PLANNED WORKS",
AM144="No root CAuse","No root cause",
AM144="ODU HS","ACTIVE",
AM144="IP &amp; VLAN","ACTIVE",
AM144="Warehouse HUAWEI","SPARE-ISSUE",
AM144="SPARE-HS","SPARE-ISSUE",
AM144="Power Telco","ACTIVE", AM144="no impacts","no impacts"
),"")</f>
        <v>PASSIVE</v>
      </c>
      <c r="AO144" s="93" t="s">
        <v>6412</v>
      </c>
      <c r="AP144" s="101" t="str">
        <f t="shared" si="6"/>
        <v>ADM_156</v>
      </c>
      <c r="AR144" s="17" t="s">
        <v>5537</v>
      </c>
      <c r="AS144" s="7" t="s">
        <v>6597</v>
      </c>
      <c r="AT144" s="6"/>
      <c r="AU144" s="7"/>
      <c r="AV144" s="3" t="s">
        <v>6412</v>
      </c>
      <c r="AW144" s="18" t="s">
        <v>5537</v>
      </c>
      <c r="AX144" s="18" t="s">
        <v>5537</v>
      </c>
      <c r="AY144" s="18" t="s">
        <v>5537</v>
      </c>
      <c r="AZ144" s="18" t="s">
        <v>5537</v>
      </c>
      <c r="BA144" s="18" t="s">
        <v>5537</v>
      </c>
      <c r="BB144" s="18" t="s">
        <v>5537</v>
      </c>
      <c r="BC144" s="18" t="s">
        <v>5537</v>
      </c>
      <c r="BD144" s="18" t="s">
        <v>5537</v>
      </c>
      <c r="BE144" s="18" t="s">
        <v>5537</v>
      </c>
      <c r="BF144" s="18" t="s">
        <v>5537</v>
      </c>
      <c r="BG144" s="18" t="s">
        <v>5537</v>
      </c>
      <c r="BH144" s="18" t="s">
        <v>5537</v>
      </c>
      <c r="BI144" s="9" t="s">
        <v>5537</v>
      </c>
      <c r="BJ144" s="14"/>
      <c r="BK144" s="14" t="s">
        <v>5537</v>
      </c>
      <c r="BL144" s="14" t="str">
        <f>_xlfn.XLOOKUP(B144,'[4]cell downs 18042026 17h'!$B:$B,'[4]cell downs 18042026 17h'!$B:$B,"")</f>
        <v/>
      </c>
      <c r="BM144" s="14" t="str">
        <f>_xlfn.XLOOKUP(B144,'[5]Cells Huawei 19042026 15h'!$B:$B,'[5]Cells Huawei 19042026 15h'!$B:$B,"")</f>
        <v/>
      </c>
      <c r="BN144" s="9" t="str">
        <f>_xlfn.XLOOKUP(B144,'[6]cells down 19042026 9H40'!$B:$B,'[6]cells down 19042026 9H40'!$B:$B,"")</f>
        <v/>
      </c>
      <c r="BO144" s="9" t="s">
        <v>2269</v>
      </c>
      <c r="BP144" s="9" t="s">
        <v>5504</v>
      </c>
      <c r="BQ144" s="115"/>
    </row>
    <row r="145" spans="1:69" s="9" customFormat="1" x14ac:dyDescent="0.3">
      <c r="A145" s="16" t="s">
        <v>286</v>
      </c>
      <c r="B145" s="8" t="s">
        <v>287</v>
      </c>
      <c r="C145" s="3" t="str">
        <f>_xlfn.XLOOKUP(B145,'[1]daily break down'!$D:$D,'[1]daily break down'!$E:$E,"")</f>
        <v>Yaounde</v>
      </c>
      <c r="D145" s="1" t="s">
        <v>11</v>
      </c>
      <c r="E145" s="1" t="s">
        <v>145</v>
      </c>
      <c r="F145" s="3" t="s">
        <v>37</v>
      </c>
      <c r="G145" s="1" t="s">
        <v>38</v>
      </c>
      <c r="H145" s="34" t="str">
        <f>_xlfn.XLOOKUP(B145,[2]CALCULATION!$B:$B,[2]CALCULATION!$H:$H,"")</f>
        <v>ZTE</v>
      </c>
      <c r="I145" s="28">
        <v>47.726473391489982</v>
      </c>
      <c r="J145" s="28">
        <v>8.7857736000890299</v>
      </c>
      <c r="K145" s="28">
        <v>4.9374630813878824</v>
      </c>
      <c r="L145" s="28">
        <v>12.555859465290082</v>
      </c>
      <c r="M145" s="28">
        <v>0.43934931927073034</v>
      </c>
      <c r="N145" s="28">
        <v>9.0583292669354787</v>
      </c>
      <c r="O145" s="28">
        <v>9.2457045997380387</v>
      </c>
      <c r="P145" s="28">
        <v>7.4160930905479789</v>
      </c>
      <c r="Q145" s="28">
        <v>3.3923389064386056</v>
      </c>
      <c r="R145" s="28">
        <v>9.2457045997380387</v>
      </c>
      <c r="S145" s="94">
        <v>9.2457045997380387</v>
      </c>
      <c r="T145" s="94">
        <f>_xlfn.XLOOKUP(B145,'[3]Nur des jours'!$B:$B,'[3]Nur des jours'!$U:$U,"")</f>
        <v>9.2457045997380387</v>
      </c>
      <c r="U145" s="94">
        <v>0</v>
      </c>
      <c r="V145" s="94">
        <v>6.1939800190050587</v>
      </c>
      <c r="W145" s="94">
        <v>9.2457045997380387</v>
      </c>
      <c r="X145" s="94">
        <v>9.2457045997380387</v>
      </c>
      <c r="Y145" s="94">
        <v>4.665032260089661</v>
      </c>
      <c r="Z145" s="94">
        <v>0</v>
      </c>
      <c r="AA145" s="94">
        <v>0</v>
      </c>
      <c r="AB145" s="94">
        <v>0</v>
      </c>
      <c r="AC145" s="94">
        <f>_xlfn.XLOOKUP(B145,'[3]Nur des jours'!$B:$B,'[3]Nur des jours'!$N:$N,"")</f>
        <v>5.2379484808793677</v>
      </c>
      <c r="AD145" s="94">
        <v>5.2379484808793677</v>
      </c>
      <c r="AE145" s="94">
        <v>0</v>
      </c>
      <c r="AF145" s="94">
        <v>0</v>
      </c>
      <c r="AG145" s="94">
        <v>10.044225124598622</v>
      </c>
      <c r="AH145" s="94">
        <v>5.2379484808793677</v>
      </c>
      <c r="AI145" s="49" t="s">
        <v>5559</v>
      </c>
      <c r="AJ145" s="49"/>
      <c r="AK145" s="48" t="str" cm="1">
        <f t="array" ref="AK145">IFERROR(_xlfn.IFS(
AM145="MPR ISSUE","PDH",
AM145="BSS Hardware Issue","BSS",
AM145="Sites strategiques, MLL, Pylone, etc.","ENVTECH",
AM145="AKTIVCO DEFAUT GE &amp; POWER Cabinet","AKTIVCO",
AM145="AKTIVCO Coupure ENEO &amp; Baisse de tension","AKTIVCO GRID ONLY",
AM145="Coupure ENEO &amp; Baisse de tension","IHS GRID ONLY",
AM145="Defaut GE &amp; POWER Cabinet","IHS",
AM145="Sharing","Partners",
AM145="Sites strategiques &amp; DataCenter","SST &amp; DC",
AM145="Exclu","Exclu",
AM145="SAT","SAT",
AM145="SPARE-ISSUE","SPARE-ISSUE",
AM145="Fiber CAmtel","TRANS_FO_CAMTEL",
AM145="Fiber AOF","Fiber AOF",
AM145="Projet OCM (HUAWEI)","TRAVAUX-HUAWEI",
AM145="Projet OCM (NOKIA)","TRAVAUX-NOKIA",
AM145="ACCESS-ISSUE","ACCESS-ISSUE",
AM145="Projet OCM (ZTE, NOKIA, autres projets)","TRAVAUX OCM",
AM145="No root CAuse","No root cause",
AM145="ODU HS","PDH",
AM145="IP &amp; VLAN","PDH",
AM145="Warehouse HUAWEI","SPARE-ISSUE",
AM145="SPARE-HS","SPARE-ISSUE",
AM145="Power Telco","BSS",AM145="no impacts","no impacts"
),"")</f>
        <v>BSS</v>
      </c>
      <c r="AL145" s="48" t="str" cm="1">
        <f t="array" ref="AL145">IFERROR(_xlfn.IFS(
AM145="MPR ISSUE","TX ISSUE",
AM145="BSS Hardware Issue","RAN ISSUE",
AM145="Sites strategiques, MLL, Pylone, etc.","ENVTECH",
AM145="AKTIVCO DEFAUT GE &amp; POWER Cabinet","POWER ISSUE",
AM145="AKTIVCO Coupure ENEO &amp; Baisse de tension","POWER ISSUE",
AM145="Coupure ENEO &amp; Baisse de tension","POWER ISSUE",
AM145="Defaut GE &amp; POWER Cabinet","POWER ISSUE",
AM145="Sharing","POWER ISSUE",
AM145="Sites strategiques &amp; DataCenter","POWER ISSUE",
AM145="Exclu","Exclu",
AM145="SAT","TX ISSUE",
AM145="SPARE-ISSUE","SPARE-ISSUE",
AM145="Fiber CAmtel","TX ISSUE",
AM145="Fiber AOF","TX ISSUE",
AM145="Projet OCM (HUAWEI)","TRAVAUX-HUAWEI",
AM145="Projet OCM (NOKIA)","TRAVAUX -NOKIA",
AM145="ACCESS-ISSUE","ACCESS-ISSUE",
AM145="Projet OCM (ZTE, NOKIA, autres projets)","TRAVAUX OCM",
AM145="No root CAuse","No root cause",
AM145="ODU HS","TX ISSUE",
AM145="IP &amp; VLAN","TX ISSUE",
AM145="Warehouse HUAWEI","SPARE-ISSUE",
AM145="SPARE-HS","SPARE-ISSUE",
AM145="Power Telco","RAN ISSUE",AM145="no impacts","no impacts"
),"")</f>
        <v>RAN ISSUE</v>
      </c>
      <c r="AM145" s="67" t="s">
        <v>5320</v>
      </c>
      <c r="AN145" s="48" t="str" cm="1">
        <f t="array" ref="AN145">IFERROR(_xlfn.IFS(
AM145="MPR ISSUE","ACTIVE",
AM145="BSS Hardware Issue","ACTIVE",
AM145="Sites strategiques, MLL, Pylone, etc.","PASSIVE",
AM145="AKTIVCO DEFAUT GE &amp; POWER Cabinet","PASSIVE",
AM145="AKTIVCO Coupure ENEO &amp; Baisse de tension","PASSIVE",
AM145="Coupure ENEO &amp; Baisse de tension","PASSIVE",
AM145="Defaut GE &amp; POWER Cabinet","PASSIVE",
AM145="Sharing","PASSIVE",
AM145="Sites strategiques &amp; DataCenter","PASSIVE",
AM145="Exclu","Exclu",
AM145="SAT","ACTIVE",
AM145="SPARE-ISSUE","SPARE-ISSUE",
AM145="Fiber CAmtel","ACTIVE",
AM145="Fiber AOF","ACTIVE",
AM145="Projet OCM (HUAWEI)","PLANNED WORKS",
AM145="Projet OCM (NOKIA)","PLANNED WORKS",
AM145="ACCESS-ISSUE","ACCESS-ISSUE",
AM145="Projet OCM (ZTE, NOKIA, autres projets)","PLANNED WORKS",
AM145="No root CAuse","No root cause",
AM145="ODU HS","ACTIVE",
AM145="IP &amp; VLAN","ACTIVE",
AM145="Warehouse HUAWEI","SPARE-ISSUE",
AM145="SPARE-HS","SPARE-ISSUE",
AM145="Power Telco","ACTIVE", AM145="no impacts","no impacts"
),"")</f>
        <v>ACTIVE</v>
      </c>
      <c r="AO145" s="93" t="s">
        <v>6564</v>
      </c>
      <c r="AP145" s="101" t="str">
        <f t="shared" si="6"/>
        <v>CTR_093</v>
      </c>
      <c r="AR145" s="17" t="s">
        <v>5537</v>
      </c>
      <c r="AS145" s="7" t="s">
        <v>6603</v>
      </c>
      <c r="AT145" s="6"/>
      <c r="AU145" s="7"/>
      <c r="AV145" s="3" t="s">
        <v>5537</v>
      </c>
      <c r="AW145" s="18" t="s">
        <v>5537</v>
      </c>
      <c r="AX145" s="18" t="s">
        <v>5537</v>
      </c>
      <c r="AY145" s="18" t="s">
        <v>5537</v>
      </c>
      <c r="AZ145" s="18" t="s">
        <v>5537</v>
      </c>
      <c r="BA145" s="18" t="s">
        <v>5537</v>
      </c>
      <c r="BB145" s="18" t="s">
        <v>5537</v>
      </c>
      <c r="BC145" s="18" t="s">
        <v>5537</v>
      </c>
      <c r="BD145" s="18" t="s">
        <v>5537</v>
      </c>
      <c r="BE145" s="18" t="s">
        <v>5537</v>
      </c>
      <c r="BF145" s="18" t="s">
        <v>5537</v>
      </c>
      <c r="BG145" s="18" t="s">
        <v>5537</v>
      </c>
      <c r="BH145" s="18" t="s">
        <v>5537</v>
      </c>
      <c r="BI145" s="9" t="s">
        <v>5537</v>
      </c>
      <c r="BJ145" s="14"/>
      <c r="BK145" s="14" t="s">
        <v>5537</v>
      </c>
      <c r="BL145" s="14" t="str">
        <f>_xlfn.XLOOKUP(B145,'[4]cell downs 18042026 17h'!$B:$B,'[4]cell downs 18042026 17h'!$B:$B,"")</f>
        <v/>
      </c>
      <c r="BM145" s="14" t="str">
        <f>_xlfn.XLOOKUP(B145,'[5]Cells Huawei 19042026 15h'!$B:$B,'[5]Cells Huawei 19042026 15h'!$B:$B,"")</f>
        <v/>
      </c>
      <c r="BN145" s="9" t="str">
        <f>_xlfn.XLOOKUP(B145,'[6]cells down 19042026 9H40'!$B:$B,'[6]cells down 19042026 9H40'!$B:$B,"")</f>
        <v>CTR_093</v>
      </c>
      <c r="BO145" s="9" t="s">
        <v>287</v>
      </c>
      <c r="BP145" s="9" t="s">
        <v>5537</v>
      </c>
      <c r="BQ145" s="115"/>
    </row>
    <row r="146" spans="1:69" s="9" customFormat="1" ht="17.55" customHeight="1" x14ac:dyDescent="0.3">
      <c r="A146" s="1" t="s">
        <v>2734</v>
      </c>
      <c r="B146" s="1" t="s">
        <v>2735</v>
      </c>
      <c r="C146" s="3" t="str">
        <f>_xlfn.XLOOKUP(B146,'[1]daily break down'!$D:$D,'[1]daily break down'!$E:$E,"")</f>
        <v>Douala</v>
      </c>
      <c r="D146" s="1" t="s">
        <v>21</v>
      </c>
      <c r="E146" s="1" t="s">
        <v>30</v>
      </c>
      <c r="F146" s="3" t="s">
        <v>31</v>
      </c>
      <c r="G146" s="1" t="s">
        <v>32</v>
      </c>
      <c r="H146" s="34" t="str">
        <f>_xlfn.XLOOKUP(B146,[2]CALCULATION!$B:$B,[2]CALCULATION!$H:$H,"")</f>
        <v>ZTE</v>
      </c>
      <c r="I146" s="28">
        <v>0</v>
      </c>
      <c r="J146" s="28">
        <v>9.916874266978283</v>
      </c>
      <c r="K146" s="28">
        <v>1.9261884582785331E-3</v>
      </c>
      <c r="L146" s="28">
        <v>0</v>
      </c>
      <c r="M146" s="28">
        <v>0</v>
      </c>
      <c r="N146" s="28">
        <v>0</v>
      </c>
      <c r="O146" s="28">
        <v>0</v>
      </c>
      <c r="P146" s="28">
        <v>0</v>
      </c>
      <c r="Q146" s="28">
        <v>0</v>
      </c>
      <c r="R146" s="28">
        <v>0</v>
      </c>
      <c r="S146" s="94">
        <v>0</v>
      </c>
      <c r="T146" s="94">
        <f>_xlfn.XLOOKUP(B146,'[3]Nur des jours'!$B:$B,'[3]Nur des jours'!$U:$U,"")</f>
        <v>0</v>
      </c>
      <c r="U146" s="94">
        <v>0</v>
      </c>
      <c r="V146" s="94">
        <v>0</v>
      </c>
      <c r="W146" s="94">
        <v>0</v>
      </c>
      <c r="X146" s="94">
        <v>7.4386009593845319</v>
      </c>
      <c r="Y146" s="94">
        <v>0</v>
      </c>
      <c r="Z146" s="94">
        <v>0</v>
      </c>
      <c r="AA146" s="94">
        <v>0</v>
      </c>
      <c r="AB146" s="94">
        <v>0</v>
      </c>
      <c r="AC146" s="94">
        <f>_xlfn.XLOOKUP(B146,'[3]Nur des jours'!$B:$B,'[3]Nur des jours'!$N:$N,"")</f>
        <v>5.0987813647687314</v>
      </c>
      <c r="AD146" s="94">
        <v>5.0987813647687314</v>
      </c>
      <c r="AE146" s="94">
        <v>2.7651883025790438</v>
      </c>
      <c r="AF146" s="94">
        <v>2.3930697083754096</v>
      </c>
      <c r="AG146" s="94">
        <v>7.4796111340937328</v>
      </c>
      <c r="AH146" s="94">
        <v>5.0987813647687314</v>
      </c>
      <c r="AI146" s="49" t="s">
        <v>5559</v>
      </c>
      <c r="AJ146" s="49"/>
      <c r="AK146" s="48" t="str" cm="1">
        <f t="array" ref="AK146">IFERROR(_xlfn.IFS(
AM146="MPR ISSUE","PDH",
AM146="BSS Hardware Issue","BSS",
AM146="Sites strategiques, MLL, Pylone, etc.","ENVTECH",
AM146="AKTIVCO DEFAUT GE &amp; POWER Cabinet","AKTIVCO",
AM146="AKTIVCO Coupure ENEO &amp; Baisse de tension","AKTIVCO GRID ONLY",
AM146="Coupure ENEO &amp; Baisse de tension","IHS GRID ONLY",
AM146="Defaut GE &amp; POWER Cabinet","IHS",
AM146="Sharing","Partners",
AM146="Sites strategiques &amp; DataCenter","SST &amp; DC",
AM146="Exclu","Exclu",
AM146="SAT","SAT",
AM146="SPARE-ISSUE","SPARE-ISSUE",
AM146="Fiber CAmtel","TRANS_FO_CAMTEL",
AM146="Fiber AOF","Fiber AOF",
AM146="Projet OCM (HUAWEI)","TRAVAUX-HUAWEI",
AM146="Projet OCM (NOKIA)","TRAVAUX-NOKIA",
AM146="ACCESS-ISSUE","ACCESS-ISSUE",
AM146="Projet OCM (ZTE, NOKIA, autres projets)","TRAVAUX OCM",
AM146="No root CAuse","No root cause",
AM146="ODU HS","PDH",
AM146="IP &amp; VLAN","PDH",
AM146="Warehouse HUAWEI","SPARE-ISSUE",
AM146="SPARE-HS","SPARE-ISSUE",
AM146="Power Telco","BSS",AM146="no impacts","no impacts"
),"")</f>
        <v>AKTIVCO GRID ONLY</v>
      </c>
      <c r="AL146" s="48" t="str" cm="1">
        <f t="array" ref="AL146">IFERROR(_xlfn.IFS(
AM146="MPR ISSUE","TX ISSUE",
AM146="BSS Hardware Issue","RAN ISSUE",
AM146="Sites strategiques, MLL, Pylone, etc.","ENVTECH",
AM146="AKTIVCO DEFAUT GE &amp; POWER Cabinet","POWER ISSUE",
AM146="AKTIVCO Coupure ENEO &amp; Baisse de tension","POWER ISSUE",
AM146="Coupure ENEO &amp; Baisse de tension","POWER ISSUE",
AM146="Defaut GE &amp; POWER Cabinet","POWER ISSUE",
AM146="Sharing","POWER ISSUE",
AM146="Sites strategiques &amp; DataCenter","POWER ISSUE",
AM146="Exclu","Exclu",
AM146="SAT","TX ISSUE",
AM146="SPARE-ISSUE","SPARE-ISSUE",
AM146="Fiber CAmtel","TX ISSUE",
AM146="Fiber AOF","TX ISSUE",
AM146="Projet OCM (HUAWEI)","TRAVAUX-HUAWEI",
AM146="Projet OCM (NOKIA)","TRAVAUX -NOKIA",
AM146="ACCESS-ISSUE","ACCESS-ISSUE",
AM146="Projet OCM (ZTE, NOKIA, autres projets)","TRAVAUX OCM",
AM146="No root CAuse","No root cause",
AM146="ODU HS","TX ISSUE",
AM146="IP &amp; VLAN","TX ISSUE",
AM146="Warehouse HUAWEI","SPARE-ISSUE",
AM146="SPARE-HS","SPARE-ISSUE",
AM146="Power Telco","RAN ISSUE",AM146="no impacts","no impacts"
),"")</f>
        <v>POWER ISSUE</v>
      </c>
      <c r="AM146" s="67" t="s">
        <v>5327</v>
      </c>
      <c r="AN146" s="48" t="str" cm="1">
        <f t="array" ref="AN146">IFERROR(_xlfn.IFS(
AM146="MPR ISSUE","ACTIVE",
AM146="BSS Hardware Issue","ACTIVE",
AM146="Sites strategiques, MLL, Pylone, etc.","PASSIVE",
AM146="AKTIVCO DEFAUT GE &amp; POWER Cabinet","PASSIVE",
AM146="AKTIVCO Coupure ENEO &amp; Baisse de tension","PASSIVE",
AM146="Coupure ENEO &amp; Baisse de tension","PASSIVE",
AM146="Defaut GE &amp; POWER Cabinet","PASSIVE",
AM146="Sharing","PASSIVE",
AM146="Sites strategiques &amp; DataCenter","PASSIVE",
AM146="Exclu","Exclu",
AM146="SAT","ACTIVE",
AM146="SPARE-ISSUE","SPARE-ISSUE",
AM146="Fiber CAmtel","ACTIVE",
AM146="Fiber AOF","ACTIVE",
AM146="Projet OCM (HUAWEI)","PLANNED WORKS",
AM146="Projet OCM (NOKIA)","PLANNED WORKS",
AM146="ACCESS-ISSUE","ACCESS-ISSUE",
AM146="Projet OCM (ZTE, NOKIA, autres projets)","PLANNED WORKS",
AM146="No root CAuse","No root cause",
AM146="ODU HS","ACTIVE",
AM146="IP &amp; VLAN","ACTIVE",
AM146="Warehouse HUAWEI","SPARE-ISSUE",
AM146="SPARE-HS","SPARE-ISSUE",
AM146="Power Telco","ACTIVE", AM146="no impacts","no impacts"
),"")</f>
        <v>PASSIVE</v>
      </c>
      <c r="AO146" s="93" t="s">
        <v>6362</v>
      </c>
      <c r="AP146" s="101" t="str">
        <f t="shared" si="6"/>
        <v>LIT_725</v>
      </c>
      <c r="AR146" s="17" t="s">
        <v>5537</v>
      </c>
      <c r="AS146" s="7" t="s">
        <v>6603</v>
      </c>
      <c r="AT146" s="6"/>
      <c r="AU146" s="7"/>
      <c r="AV146" s="3" t="s">
        <v>5537</v>
      </c>
      <c r="AW146" s="18" t="s">
        <v>5537</v>
      </c>
      <c r="AX146" s="18" t="s">
        <v>5537</v>
      </c>
      <c r="AY146" s="18" t="s">
        <v>5537</v>
      </c>
      <c r="AZ146" s="18" t="s">
        <v>5537</v>
      </c>
      <c r="BA146" s="18" t="s">
        <v>5537</v>
      </c>
      <c r="BB146" s="18" t="s">
        <v>5537</v>
      </c>
      <c r="BC146" s="18" t="s">
        <v>5537</v>
      </c>
      <c r="BD146" s="18" t="s">
        <v>5537</v>
      </c>
      <c r="BE146" s="18" t="s">
        <v>5537</v>
      </c>
      <c r="BF146" s="18" t="s">
        <v>5537</v>
      </c>
      <c r="BG146" s="18" t="s">
        <v>5537</v>
      </c>
      <c r="BH146" s="18" t="s">
        <v>5537</v>
      </c>
      <c r="BI146" s="9" t="s">
        <v>6362</v>
      </c>
      <c r="BJ146" s="14"/>
      <c r="BK146" s="14" t="s">
        <v>5537</v>
      </c>
      <c r="BL146" s="14" t="str">
        <f>_xlfn.XLOOKUP(B146,'[4]cell downs 18042026 17h'!$B:$B,'[4]cell downs 18042026 17h'!$B:$B,"")</f>
        <v/>
      </c>
      <c r="BM146" s="14" t="str">
        <f>_xlfn.XLOOKUP(B146,'[5]Cells Huawei 19042026 15h'!$B:$B,'[5]Cells Huawei 19042026 15h'!$B:$B,"")</f>
        <v/>
      </c>
      <c r="BN146" s="9" t="str">
        <f>_xlfn.XLOOKUP(B146,'[6]cells down 19042026 9H40'!$B:$B,'[6]cells down 19042026 9H40'!$B:$B,"")</f>
        <v/>
      </c>
      <c r="BO146" s="9" t="s">
        <v>5537</v>
      </c>
      <c r="BP146" s="9" t="s">
        <v>5537</v>
      </c>
      <c r="BQ146" s="115"/>
    </row>
    <row r="147" spans="1:69" s="9" customFormat="1" ht="24" customHeight="1" x14ac:dyDescent="0.3">
      <c r="A147" s="1" t="s">
        <v>198</v>
      </c>
      <c r="B147" s="1" t="s">
        <v>199</v>
      </c>
      <c r="C147" s="3" t="str">
        <f>_xlfn.XLOOKUP(B147,'[1]daily break down'!$D:$D,'[1]daily break down'!$E:$E,"")</f>
        <v>Douala</v>
      </c>
      <c r="D147" s="1" t="s">
        <v>21</v>
      </c>
      <c r="E147" s="1" t="s">
        <v>30</v>
      </c>
      <c r="F147" s="3" t="s">
        <v>31</v>
      </c>
      <c r="G147" s="1" t="s">
        <v>32</v>
      </c>
      <c r="H147" s="34" t="str">
        <f>_xlfn.XLOOKUP(B147,[2]CALCULATION!$B:$B,[2]CALCULATION!$H:$H,"")</f>
        <v>ZTE</v>
      </c>
      <c r="I147" s="28">
        <v>12.345013169421829</v>
      </c>
      <c r="J147" s="28">
        <v>18.661680692172251</v>
      </c>
      <c r="K147" s="28">
        <v>15.855527304791504</v>
      </c>
      <c r="L147" s="28">
        <v>0.80129439864396246</v>
      </c>
      <c r="M147" s="28">
        <v>12.566257315949125</v>
      </c>
      <c r="N147" s="28">
        <v>6.3432417894433444</v>
      </c>
      <c r="O147" s="28">
        <v>4.9791436594156346</v>
      </c>
      <c r="P147" s="28">
        <v>12.198052124086486</v>
      </c>
      <c r="Q147" s="28">
        <v>11.924872229498934</v>
      </c>
      <c r="R147" s="28">
        <v>1.2603693145337356</v>
      </c>
      <c r="S147" s="94">
        <v>7.0816140317835359</v>
      </c>
      <c r="T147" s="94">
        <f>_xlfn.XLOOKUP(B147,'[3]Nur des jours'!$B:$B,'[3]Nur des jours'!$U:$U,"")</f>
        <v>37.36538082886031</v>
      </c>
      <c r="U147" s="94">
        <v>0</v>
      </c>
      <c r="V147" s="94">
        <v>12.586054252881434</v>
      </c>
      <c r="W147" s="94">
        <v>37.365380828860303</v>
      </c>
      <c r="X147" s="94">
        <v>1.2713735578555692</v>
      </c>
      <c r="Y147" s="94">
        <v>5.0366261168326032</v>
      </c>
      <c r="Z147" s="94">
        <v>0</v>
      </c>
      <c r="AA147" s="94">
        <v>1.4829332568565177</v>
      </c>
      <c r="AB147" s="94">
        <v>10.410638410195382</v>
      </c>
      <c r="AC147" s="94">
        <f>_xlfn.XLOOKUP(B147,'[3]Nur des jours'!$B:$B,'[3]Nur des jours'!$N:$N,"")</f>
        <v>4.9860458347244689</v>
      </c>
      <c r="AD147" s="94">
        <v>4.9860458347244689</v>
      </c>
      <c r="AE147" s="94">
        <v>1.776389938011822</v>
      </c>
      <c r="AF147" s="94">
        <v>1.6208272556959784</v>
      </c>
      <c r="AG147" s="94">
        <v>8.0313307811682613</v>
      </c>
      <c r="AH147" s="94">
        <v>4.9860458347244689</v>
      </c>
      <c r="AI147" s="49" t="s">
        <v>5559</v>
      </c>
      <c r="AJ147" s="49"/>
      <c r="AK147" s="48" t="str" cm="1">
        <f t="array" ref="AK147">IFERROR(_xlfn.IFS(
AM147="MPR ISSUE","PDH",
AM147="BSS Hardware Issue","BSS",
AM147="Sites strategiques, MLL, Pylone, etc.","ENVTECH",
AM147="AKTIVCO DEFAUT GE &amp; POWER Cabinet","AKTIVCO",
AM147="AKTIVCO Coupure ENEO &amp; Baisse de tension","AKTIVCO GRID ONLY",
AM147="Coupure ENEO &amp; Baisse de tension","IHS GRID ONLY",
AM147="Defaut GE &amp; POWER Cabinet","IHS",
AM147="Sharing","Partners",
AM147="Sites strategiques &amp; DataCenter","SST &amp; DC",
AM147="Exclu","Exclu",
AM147="SAT","SAT",
AM147="SPARE-ISSUE","SPARE-ISSUE",
AM147="Fiber CAmtel","TRANS_FO_CAMTEL",
AM147="Fiber AOF","Fiber AOF",
AM147="Projet OCM (HUAWEI)","TRAVAUX-HUAWEI",
AM147="Projet OCM (NOKIA)","TRAVAUX-NOKIA",
AM147="ACCESS-ISSUE","ACCESS-ISSUE",
AM147="Projet OCM (ZTE, NOKIA, autres projets)","TRAVAUX OCM",
AM147="No root CAuse","No root cause",
AM147="ODU HS","PDH",
AM147="IP &amp; VLAN","PDH",
AM147="Warehouse HUAWEI","SPARE-ISSUE",
AM147="SPARE-HS","SPARE-ISSUE",
AM147="Power Telco","BSS",AM147="no impacts","no impacts"
),"")</f>
        <v>AKTIVCO GRID ONLY</v>
      </c>
      <c r="AL147" s="48" t="str" cm="1">
        <f t="array" ref="AL147">IFERROR(_xlfn.IFS(
AM147="MPR ISSUE","TX ISSUE",
AM147="BSS Hardware Issue","RAN ISSUE",
AM147="Sites strategiques, MLL, Pylone, etc.","ENVTECH",
AM147="AKTIVCO DEFAUT GE &amp; POWER Cabinet","POWER ISSUE",
AM147="AKTIVCO Coupure ENEO &amp; Baisse de tension","POWER ISSUE",
AM147="Coupure ENEO &amp; Baisse de tension","POWER ISSUE",
AM147="Defaut GE &amp; POWER Cabinet","POWER ISSUE",
AM147="Sharing","POWER ISSUE",
AM147="Sites strategiques &amp; DataCenter","POWER ISSUE",
AM147="Exclu","Exclu",
AM147="SAT","TX ISSUE",
AM147="SPARE-ISSUE","SPARE-ISSUE",
AM147="Fiber CAmtel","TX ISSUE",
AM147="Fiber AOF","TX ISSUE",
AM147="Projet OCM (HUAWEI)","TRAVAUX-HUAWEI",
AM147="Projet OCM (NOKIA)","TRAVAUX -NOKIA",
AM147="ACCESS-ISSUE","ACCESS-ISSUE",
AM147="Projet OCM (ZTE, NOKIA, autres projets)","TRAVAUX OCM",
AM147="No root CAuse","No root cause",
AM147="ODU HS","TX ISSUE",
AM147="IP &amp; VLAN","TX ISSUE",
AM147="Warehouse HUAWEI","SPARE-ISSUE",
AM147="SPARE-HS","SPARE-ISSUE",
AM147="Power Telco","RAN ISSUE",AM147="no impacts","no impacts"
),"")</f>
        <v>POWER ISSUE</v>
      </c>
      <c r="AM147" s="67" t="s">
        <v>5327</v>
      </c>
      <c r="AN147" s="48" t="str" cm="1">
        <f t="array" ref="AN147">IFERROR(_xlfn.IFS(
AM147="MPR ISSUE","ACTIVE",
AM147="BSS Hardware Issue","ACTIVE",
AM147="Sites strategiques, MLL, Pylone, etc.","PASSIVE",
AM147="AKTIVCO DEFAUT GE &amp; POWER Cabinet","PASSIVE",
AM147="AKTIVCO Coupure ENEO &amp; Baisse de tension","PASSIVE",
AM147="Coupure ENEO &amp; Baisse de tension","PASSIVE",
AM147="Defaut GE &amp; POWER Cabinet","PASSIVE",
AM147="Sharing","PASSIVE",
AM147="Sites strategiques &amp; DataCenter","PASSIVE",
AM147="Exclu","Exclu",
AM147="SAT","ACTIVE",
AM147="SPARE-ISSUE","SPARE-ISSUE",
AM147="Fiber CAmtel","ACTIVE",
AM147="Fiber AOF","ACTIVE",
AM147="Projet OCM (HUAWEI)","PLANNED WORKS",
AM147="Projet OCM (NOKIA)","PLANNED WORKS",
AM147="ACCESS-ISSUE","ACCESS-ISSUE",
AM147="Projet OCM (ZTE, NOKIA, autres projets)","PLANNED WORKS",
AM147="No root CAuse","No root cause",
AM147="ODU HS","ACTIVE",
AM147="IP &amp; VLAN","ACTIVE",
AM147="Warehouse HUAWEI","SPARE-ISSUE",
AM147="SPARE-HS","SPARE-ISSUE",
AM147="Power Telco","ACTIVE", AM147="no impacts","no impacts"
),"")</f>
        <v>PASSIVE</v>
      </c>
      <c r="AO147" s="93" t="s">
        <v>5972</v>
      </c>
      <c r="AP147" s="101" t="str">
        <f t="shared" si="6"/>
        <v>LIT_616</v>
      </c>
      <c r="AR147" s="17" t="s">
        <v>5537</v>
      </c>
      <c r="AS147" s="7" t="s">
        <v>6603</v>
      </c>
      <c r="AT147" s="6"/>
      <c r="AU147" s="7"/>
      <c r="AV147" s="3" t="s">
        <v>5537</v>
      </c>
      <c r="AW147" s="18" t="s">
        <v>5537</v>
      </c>
      <c r="AX147" s="18" t="s">
        <v>5537</v>
      </c>
      <c r="AY147" s="18" t="s">
        <v>5537</v>
      </c>
      <c r="AZ147" s="18" t="s">
        <v>5537</v>
      </c>
      <c r="BA147" s="18" t="s">
        <v>5537</v>
      </c>
      <c r="BB147" s="18" t="s">
        <v>5537</v>
      </c>
      <c r="BC147" s="18" t="s">
        <v>5537</v>
      </c>
      <c r="BD147" s="18" t="s">
        <v>5537</v>
      </c>
      <c r="BE147" s="18" t="s">
        <v>5537</v>
      </c>
      <c r="BF147" s="18" t="s">
        <v>5537</v>
      </c>
      <c r="BG147" s="18" t="s">
        <v>5537</v>
      </c>
      <c r="BH147" s="18" t="s">
        <v>5537</v>
      </c>
      <c r="BI147" s="9" t="s">
        <v>5972</v>
      </c>
      <c r="BJ147" s="14"/>
      <c r="BK147" s="14" t="s">
        <v>5537</v>
      </c>
      <c r="BL147" s="14" t="str">
        <f>_xlfn.XLOOKUP(B147,'[4]cell downs 18042026 17h'!$B:$B,'[4]cell downs 18042026 17h'!$B:$B,"")</f>
        <v/>
      </c>
      <c r="BM147" s="14" t="str">
        <f>_xlfn.XLOOKUP(B147,'[5]Cells Huawei 19042026 15h'!$B:$B,'[5]Cells Huawei 19042026 15h'!$B:$B,"")</f>
        <v/>
      </c>
      <c r="BN147" s="9" t="str">
        <f>_xlfn.XLOOKUP(B147,'[6]cells down 19042026 9H40'!$B:$B,'[6]cells down 19042026 9H40'!$B:$B,"")</f>
        <v/>
      </c>
      <c r="BO147" s="9" t="s">
        <v>5537</v>
      </c>
      <c r="BP147" s="9" t="s">
        <v>5537</v>
      </c>
      <c r="BQ147" s="115"/>
    </row>
    <row r="148" spans="1:69" s="9" customFormat="1" x14ac:dyDescent="0.3">
      <c r="A148" s="1" t="s">
        <v>747</v>
      </c>
      <c r="B148" s="8" t="s">
        <v>748</v>
      </c>
      <c r="C148" s="3" t="str">
        <f>_xlfn.XLOOKUP(B148,'[1]daily break down'!$D:$D,'[1]daily break down'!$E:$E,"")</f>
        <v>Douala</v>
      </c>
      <c r="D148" s="1" t="s">
        <v>11</v>
      </c>
      <c r="E148" s="1" t="s">
        <v>12</v>
      </c>
      <c r="F148" s="3" t="s">
        <v>31</v>
      </c>
      <c r="G148" s="1" t="s">
        <v>32</v>
      </c>
      <c r="H148" s="34" t="str">
        <f>_xlfn.XLOOKUP(B148,[2]CALCULATION!$B:$B,[2]CALCULATION!$H:$H,"")</f>
        <v>ZTE</v>
      </c>
      <c r="I148" s="28">
        <v>0</v>
      </c>
      <c r="J148" s="28">
        <v>0</v>
      </c>
      <c r="K148" s="28">
        <v>9.2935917850202454</v>
      </c>
      <c r="L148" s="28">
        <v>0</v>
      </c>
      <c r="M148" s="28">
        <v>0</v>
      </c>
      <c r="N148" s="28">
        <v>0</v>
      </c>
      <c r="O148" s="28">
        <v>0</v>
      </c>
      <c r="P148" s="28">
        <v>0</v>
      </c>
      <c r="Q148" s="28">
        <v>1.0163854431517576</v>
      </c>
      <c r="R148" s="28">
        <v>15.949393321975952</v>
      </c>
      <c r="S148" s="94">
        <v>0</v>
      </c>
      <c r="T148" s="94">
        <f>_xlfn.XLOOKUP(B148,'[3]Nur des jours'!$B:$B,'[3]Nur des jours'!$U:$U,"")</f>
        <v>3.7471499544849116E-2</v>
      </c>
      <c r="U148" s="94">
        <v>0</v>
      </c>
      <c r="V148" s="94">
        <v>0</v>
      </c>
      <c r="W148" s="94">
        <v>3.7471499544849116E-2</v>
      </c>
      <c r="X148" s="94">
        <v>0</v>
      </c>
      <c r="Y148" s="94">
        <v>0</v>
      </c>
      <c r="Z148" s="94">
        <v>0</v>
      </c>
      <c r="AA148" s="94">
        <v>0</v>
      </c>
      <c r="AB148" s="94">
        <v>0</v>
      </c>
      <c r="AC148" s="94">
        <f>_xlfn.XLOOKUP(B148,'[3]Nur des jours'!$B:$B,'[3]Nur des jours'!$N:$N,"")</f>
        <v>4.9508572252042446</v>
      </c>
      <c r="AD148" s="94">
        <v>4.9508572252042446</v>
      </c>
      <c r="AE148" s="94">
        <v>1.7783882674084464</v>
      </c>
      <c r="AF148" s="94">
        <v>1.9418688862368276</v>
      </c>
      <c r="AG148" s="94">
        <v>7.756633768689789</v>
      </c>
      <c r="AH148" s="94">
        <v>4.9508572252042446</v>
      </c>
      <c r="AI148" s="49" t="s">
        <v>5559</v>
      </c>
      <c r="AJ148" s="49"/>
      <c r="AK148" s="48" t="str" cm="1">
        <f t="array" ref="AK148">IFERROR(_xlfn.IFS(
AM148="MPR ISSUE","PDH",
AM148="BSS Hardware Issue","BSS",
AM148="Sites strategiques, MLL, Pylone, etc.","ENVTECH",
AM148="AKTIVCO DEFAUT GE &amp; POWER Cabinet","AKTIVCO",
AM148="AKTIVCO Coupure ENEO &amp; Baisse de tension","AKTIVCO GRID ONLY",
AM148="Coupure ENEO &amp; Baisse de tension","IHS GRID ONLY",
AM148="Defaut GE &amp; POWER Cabinet","IHS",
AM148="Sharing","Partners",
AM148="Sites strategiques &amp; DataCenter","SST &amp; DC",
AM148="Exclu","Exclu",
AM148="SAT","SAT",
AM148="SPARE-ISSUE","SPARE-ISSUE",
AM148="Fiber CAmtel","TRANS_FO_CAMTEL",
AM148="Fiber AOF","Fiber AOF",
AM148="Projet OCM (HUAWEI)","TRAVAUX-HUAWEI",
AM148="Projet OCM (NOKIA)","TRAVAUX-NOKIA",
AM148="ACCESS-ISSUE","ACCESS-ISSUE",
AM148="Projet OCM (ZTE, NOKIA, autres projets)","TRAVAUX OCM",
AM148="No root CAuse","No root cause",
AM148="ODU HS","PDH",
AM148="IP &amp; VLAN","PDH",
AM148="Warehouse HUAWEI","SPARE-ISSUE",
AM148="SPARE-HS","SPARE-ISSUE",
AM148="Power Telco","BSS",AM148="no impacts","no impacts"
),"")</f>
        <v>No root cause</v>
      </c>
      <c r="AL148" s="48" t="str" cm="1">
        <f t="array" ref="AL148">IFERROR(_xlfn.IFS(
AM148="MPR ISSUE","TX ISSUE",
AM148="BSS Hardware Issue","RAN ISSUE",
AM148="Sites strategiques, MLL, Pylone, etc.","ENVTECH",
AM148="AKTIVCO DEFAUT GE &amp; POWER Cabinet","POWER ISSUE",
AM148="AKTIVCO Coupure ENEO &amp; Baisse de tension","POWER ISSUE",
AM148="Coupure ENEO &amp; Baisse de tension","POWER ISSUE",
AM148="Defaut GE &amp; POWER Cabinet","POWER ISSUE",
AM148="Sharing","POWER ISSUE",
AM148="Sites strategiques &amp; DataCenter","POWER ISSUE",
AM148="Exclu","Exclu",
AM148="SAT","TX ISSUE",
AM148="SPARE-ISSUE","SPARE-ISSUE",
AM148="Fiber CAmtel","TX ISSUE",
AM148="Fiber AOF","TX ISSUE",
AM148="Projet OCM (HUAWEI)","TRAVAUX-HUAWEI",
AM148="Projet OCM (NOKIA)","TRAVAUX -NOKIA",
AM148="ACCESS-ISSUE","ACCESS-ISSUE",
AM148="Projet OCM (ZTE, NOKIA, autres projets)","TRAVAUX OCM",
AM148="No root CAuse","No root cause",
AM148="ODU HS","TX ISSUE",
AM148="IP &amp; VLAN","TX ISSUE",
AM148="Warehouse HUAWEI","SPARE-ISSUE",
AM148="SPARE-HS","SPARE-ISSUE",
AM148="Power Telco","RAN ISSUE",AM148="no impacts","no impacts"
),"")</f>
        <v>No root cause</v>
      </c>
      <c r="AM148" s="67" t="s">
        <v>6538</v>
      </c>
      <c r="AN148" s="48" t="str" cm="1">
        <f t="array" ref="AN148">IFERROR(_xlfn.IFS(
AM148="MPR ISSUE","ACTIVE",
AM148="BSS Hardware Issue","ACTIVE",
AM148="Sites strategiques, MLL, Pylone, etc.","PASSIVE",
AM148="AKTIVCO DEFAUT GE &amp; POWER Cabinet","PASSIVE",
AM148="AKTIVCO Coupure ENEO &amp; Baisse de tension","PASSIVE",
AM148="Coupure ENEO &amp; Baisse de tension","PASSIVE",
AM148="Defaut GE &amp; POWER Cabinet","PASSIVE",
AM148="Sharing","PASSIVE",
AM148="Sites strategiques &amp; DataCenter","PASSIVE",
AM148="Exclu","Exclu",
AM148="SAT","ACTIVE",
AM148="SPARE-ISSUE","SPARE-ISSUE",
AM148="Fiber CAmtel","ACTIVE",
AM148="Fiber AOF","ACTIVE",
AM148="Projet OCM (HUAWEI)","PLANNED WORKS",
AM148="Projet OCM (NOKIA)","PLANNED WORKS",
AM148="ACCESS-ISSUE","ACCESS-ISSUE",
AM148="Projet OCM (ZTE, NOKIA, autres projets)","PLANNED WORKS",
AM148="No root CAuse","No root cause",
AM148="ODU HS","ACTIVE",
AM148="IP &amp; VLAN","ACTIVE",
AM148="Warehouse HUAWEI","SPARE-ISSUE",
AM148="SPARE-HS","SPARE-ISSUE",
AM148="Power Telco","ACTIVE", AM148="no impacts","no impacts"
),"")</f>
        <v>No root cause</v>
      </c>
      <c r="AO148" s="93" t="s">
        <v>5537</v>
      </c>
      <c r="AP148" s="101" t="str">
        <f t="shared" si="6"/>
        <v>LIT_378</v>
      </c>
      <c r="AR148" s="17" t="s">
        <v>5537</v>
      </c>
      <c r="AS148" s="7" t="s">
        <v>6603</v>
      </c>
      <c r="AT148" s="6"/>
      <c r="AU148" s="7"/>
      <c r="AV148" s="3" t="s">
        <v>5537</v>
      </c>
      <c r="AW148" s="18" t="s">
        <v>5537</v>
      </c>
      <c r="AX148" s="18" t="s">
        <v>5537</v>
      </c>
      <c r="AY148" s="18" t="s">
        <v>5537</v>
      </c>
      <c r="AZ148" s="18" t="s">
        <v>5537</v>
      </c>
      <c r="BA148" s="18" t="s">
        <v>5537</v>
      </c>
      <c r="BB148" s="18" t="s">
        <v>5537</v>
      </c>
      <c r="BC148" s="18" t="s">
        <v>5537</v>
      </c>
      <c r="BD148" s="18" t="s">
        <v>5537</v>
      </c>
      <c r="BE148" s="18" t="s">
        <v>5537</v>
      </c>
      <c r="BF148" s="18" t="s">
        <v>5537</v>
      </c>
      <c r="BG148" s="18" t="s">
        <v>5537</v>
      </c>
      <c r="BH148" s="18" t="s">
        <v>5537</v>
      </c>
      <c r="BI148" s="9" t="s">
        <v>5537</v>
      </c>
      <c r="BJ148" s="14"/>
      <c r="BK148" s="14" t="s">
        <v>5537</v>
      </c>
      <c r="BL148" s="14" t="str">
        <f>_xlfn.XLOOKUP(B148,'[4]cell downs 18042026 17h'!$B:$B,'[4]cell downs 18042026 17h'!$B:$B,"")</f>
        <v/>
      </c>
      <c r="BM148" s="14" t="str">
        <f>_xlfn.XLOOKUP(B148,'[5]Cells Huawei 19042026 15h'!$B:$B,'[5]Cells Huawei 19042026 15h'!$B:$B,"")</f>
        <v/>
      </c>
      <c r="BN148" s="9" t="str">
        <f>_xlfn.XLOOKUP(B148,'[6]cells down 19042026 9H40'!$B:$B,'[6]cells down 19042026 9H40'!$B:$B,"")</f>
        <v/>
      </c>
      <c r="BO148" s="9" t="s">
        <v>748</v>
      </c>
      <c r="BP148" s="9" t="s">
        <v>594</v>
      </c>
      <c r="BQ148" s="115"/>
    </row>
    <row r="149" spans="1:69" s="9" customFormat="1" x14ac:dyDescent="0.3">
      <c r="A149" s="1" t="s">
        <v>556</v>
      </c>
      <c r="B149" s="8" t="s">
        <v>557</v>
      </c>
      <c r="C149" s="3" t="str">
        <f>_xlfn.XLOOKUP(B149,'[1]daily break down'!$D:$D,'[1]daily break down'!$E:$E,"")</f>
        <v>SUD-OUEST</v>
      </c>
      <c r="D149" s="1" t="s">
        <v>21</v>
      </c>
      <c r="E149" s="1" t="s">
        <v>22</v>
      </c>
      <c r="F149" s="3" t="s">
        <v>13</v>
      </c>
      <c r="G149" s="1" t="s">
        <v>63</v>
      </c>
      <c r="H149" s="32" t="str">
        <f>_xlfn.XLOOKUP(B149,[2]CALCULATION!$B:$B,[2]CALCULATION!$H:$H,"")</f>
        <v>Huawei</v>
      </c>
      <c r="I149" s="28">
        <v>0.10610088091018827</v>
      </c>
      <c r="J149" s="28">
        <v>5.1543376337274183E-2</v>
      </c>
      <c r="K149" s="28">
        <v>3.5099434128635143E-2</v>
      </c>
      <c r="L149" s="28">
        <v>0.21464516754985977</v>
      </c>
      <c r="M149" s="28">
        <v>5.0794303047943551E-2</v>
      </c>
      <c r="N149" s="28">
        <v>0</v>
      </c>
      <c r="O149" s="28">
        <v>0</v>
      </c>
      <c r="P149" s="28">
        <v>0</v>
      </c>
      <c r="Q149" s="28">
        <v>0</v>
      </c>
      <c r="R149" s="28">
        <v>0</v>
      </c>
      <c r="S149" s="94">
        <v>0</v>
      </c>
      <c r="T149" s="94">
        <f>_xlfn.XLOOKUP(B149,'[3]Nur des jours'!$B:$B,'[3]Nur des jours'!$U:$U,"")</f>
        <v>0</v>
      </c>
      <c r="U149" s="94">
        <v>4.052308144495524</v>
      </c>
      <c r="V149" s="94">
        <v>0</v>
      </c>
      <c r="W149" s="94">
        <v>0</v>
      </c>
      <c r="X149" s="94">
        <v>0</v>
      </c>
      <c r="Y149" s="94">
        <v>4.9215898616854012</v>
      </c>
      <c r="Z149" s="94">
        <v>0</v>
      </c>
      <c r="AA149" s="94">
        <v>0</v>
      </c>
      <c r="AB149" s="94">
        <v>0</v>
      </c>
      <c r="AC149" s="94">
        <f>_xlfn.XLOOKUP(B149,'[3]Nur des jours'!$B:$B,'[3]Nur des jours'!$N:$N,"")</f>
        <v>4.9248893511741185</v>
      </c>
      <c r="AD149" s="94">
        <v>4.9248893511741185</v>
      </c>
      <c r="AE149" s="94">
        <v>11.368620832983627</v>
      </c>
      <c r="AF149" s="94">
        <v>9.6583432785580943</v>
      </c>
      <c r="AG149" s="94">
        <v>0.11320307660653972</v>
      </c>
      <c r="AH149" s="94">
        <v>4.9248893511741185</v>
      </c>
      <c r="AI149" s="49" t="s">
        <v>5559</v>
      </c>
      <c r="AJ149" s="49"/>
      <c r="AK149" s="48" t="str" cm="1">
        <f t="array" ref="AK149">IFERROR(_xlfn.IFS(
AM149="MPR ISSUE","PDH",
AM149="BSS Hardware Issue","BSS",
AM149="Sites strategiques, MLL, Pylone, etc.","ENVTECH",
AM149="AKTIVCO DEFAUT GE &amp; POWER Cabinet","AKTIVCO",
AM149="AKTIVCO Coupure ENEO &amp; Baisse de tension","AKTIVCO GRID ONLY",
AM149="Coupure ENEO &amp; Baisse de tension","IHS GRID ONLY",
AM149="Defaut GE &amp; POWER Cabinet","IHS",
AM149="Sharing","Partners",
AM149="Sites strategiques &amp; DataCenter","SST &amp; DC",
AM149="Exclu","Exclu",
AM149="SAT","SAT",
AM149="SPARE-ISSUE","SPARE-ISSUE",
AM149="Fiber CAmtel","TRANS_FO_CAMTEL",
AM149="Fiber AOF","Fiber AOF",
AM149="Projet OCM (HUAWEI)","TRAVAUX-HUAWEI",
AM149="Projet OCM (NOKIA)","TRAVAUX-NOKIA",
AM149="ACCESS-ISSUE","ACCESS-ISSUE",
AM149="Projet OCM (ZTE, NOKIA, autres projets)","TRAVAUX OCM",
AM149="No root CAuse","No root cause",
AM149="ODU HS","PDH",
AM149="IP &amp; VLAN","PDH",
AM149="Warehouse HUAWEI","SPARE-ISSUE",
AM149="SPARE-HS","SPARE-ISSUE",
AM149="Power Telco","BSS",AM149="no impacts","no impacts"
),"")</f>
        <v>No root cause</v>
      </c>
      <c r="AL149" s="48" t="str" cm="1">
        <f t="array" ref="AL149">IFERROR(_xlfn.IFS(
AM149="MPR ISSUE","TX ISSUE",
AM149="BSS Hardware Issue","RAN ISSUE",
AM149="Sites strategiques, MLL, Pylone, etc.","ENVTECH",
AM149="AKTIVCO DEFAUT GE &amp; POWER Cabinet","POWER ISSUE",
AM149="AKTIVCO Coupure ENEO &amp; Baisse de tension","POWER ISSUE",
AM149="Coupure ENEO &amp; Baisse de tension","POWER ISSUE",
AM149="Defaut GE &amp; POWER Cabinet","POWER ISSUE",
AM149="Sharing","POWER ISSUE",
AM149="Sites strategiques &amp; DataCenter","POWER ISSUE",
AM149="Exclu","Exclu",
AM149="SAT","TX ISSUE",
AM149="SPARE-ISSUE","SPARE-ISSUE",
AM149="Fiber CAmtel","TX ISSUE",
AM149="Fiber AOF","TX ISSUE",
AM149="Projet OCM (HUAWEI)","TRAVAUX-HUAWEI",
AM149="Projet OCM (NOKIA)","TRAVAUX -NOKIA",
AM149="ACCESS-ISSUE","ACCESS-ISSUE",
AM149="Projet OCM (ZTE, NOKIA, autres projets)","TRAVAUX OCM",
AM149="No root CAuse","No root cause",
AM149="ODU HS","TX ISSUE",
AM149="IP &amp; VLAN","TX ISSUE",
AM149="Warehouse HUAWEI","SPARE-ISSUE",
AM149="SPARE-HS","SPARE-ISSUE",
AM149="Power Telco","RAN ISSUE",AM149="no impacts","no impacts"
),"")</f>
        <v>No root cause</v>
      </c>
      <c r="AM149" s="67" t="s">
        <v>6538</v>
      </c>
      <c r="AN149" s="48" t="str" cm="1">
        <f t="array" ref="AN149">IFERROR(_xlfn.IFS(
AM149="MPR ISSUE","ACTIVE",
AM149="BSS Hardware Issue","ACTIVE",
AM149="Sites strategiques, MLL, Pylone, etc.","PASSIVE",
AM149="AKTIVCO DEFAUT GE &amp; POWER Cabinet","PASSIVE",
AM149="AKTIVCO Coupure ENEO &amp; Baisse de tension","PASSIVE",
AM149="Coupure ENEO &amp; Baisse de tension","PASSIVE",
AM149="Defaut GE &amp; POWER Cabinet","PASSIVE",
AM149="Sharing","PASSIVE",
AM149="Sites strategiques &amp; DataCenter","PASSIVE",
AM149="Exclu","Exclu",
AM149="SAT","ACTIVE",
AM149="SPARE-ISSUE","SPARE-ISSUE",
AM149="Fiber CAmtel","ACTIVE",
AM149="Fiber AOF","ACTIVE",
AM149="Projet OCM (HUAWEI)","PLANNED WORKS",
AM149="Projet OCM (NOKIA)","PLANNED WORKS",
AM149="ACCESS-ISSUE","ACCESS-ISSUE",
AM149="Projet OCM (ZTE, NOKIA, autres projets)","PLANNED WORKS",
AM149="No root CAuse","No root cause",
AM149="ODU HS","ACTIVE",
AM149="IP &amp; VLAN","ACTIVE",
AM149="Warehouse HUAWEI","SPARE-ISSUE",
AM149="SPARE-HS","SPARE-ISSUE",
AM149="Power Telco","ACTIVE", AM149="no impacts","no impacts"
),"")</f>
        <v>No root cause</v>
      </c>
      <c r="AO149" s="93" t="s">
        <v>5537</v>
      </c>
      <c r="AP149" s="101" t="str">
        <f t="shared" si="6"/>
        <v>SUO_235</v>
      </c>
      <c r="AR149" s="17" t="s">
        <v>5537</v>
      </c>
      <c r="AS149" s="7" t="s">
        <v>6603</v>
      </c>
      <c r="AT149" s="6"/>
      <c r="AU149" s="7"/>
      <c r="AV149" s="3" t="s">
        <v>5537</v>
      </c>
      <c r="AW149" s="18" t="s">
        <v>5537</v>
      </c>
      <c r="AX149" s="18" t="s">
        <v>5537</v>
      </c>
      <c r="AY149" s="18" t="s">
        <v>5537</v>
      </c>
      <c r="AZ149" s="18" t="s">
        <v>5537</v>
      </c>
      <c r="BA149" s="18" t="s">
        <v>5537</v>
      </c>
      <c r="BB149" s="18" t="s">
        <v>5537</v>
      </c>
      <c r="BC149" s="18" t="s">
        <v>5537</v>
      </c>
      <c r="BD149" s="18" t="s">
        <v>5537</v>
      </c>
      <c r="BE149" s="18" t="s">
        <v>5537</v>
      </c>
      <c r="BF149" s="18" t="s">
        <v>5537</v>
      </c>
      <c r="BG149" s="18" t="s">
        <v>5537</v>
      </c>
      <c r="BH149" s="18" t="s">
        <v>5537</v>
      </c>
      <c r="BI149" s="9" t="s">
        <v>5537</v>
      </c>
      <c r="BJ149" s="14"/>
      <c r="BK149" s="14" t="s">
        <v>5537</v>
      </c>
      <c r="BL149" s="14" t="str">
        <f>_xlfn.XLOOKUP(B149,'[4]cell downs 18042026 17h'!$B:$B,'[4]cell downs 18042026 17h'!$B:$B,"")</f>
        <v/>
      </c>
      <c r="BM149" s="14" t="str">
        <f>_xlfn.XLOOKUP(B149,'[5]Cells Huawei 19042026 15h'!$B:$B,'[5]Cells Huawei 19042026 15h'!$B:$B,"")</f>
        <v/>
      </c>
      <c r="BN149" s="9" t="str">
        <f>_xlfn.XLOOKUP(B149,'[6]cells down 19042026 9H40'!$B:$B,'[6]cells down 19042026 9H40'!$B:$B,"")</f>
        <v/>
      </c>
      <c r="BO149" s="9" t="s">
        <v>5537</v>
      </c>
      <c r="BP149" s="9" t="s">
        <v>5537</v>
      </c>
      <c r="BQ149" s="115"/>
    </row>
    <row r="150" spans="1:69" s="9" customFormat="1" ht="38.549999999999997" customHeight="1" x14ac:dyDescent="0.3">
      <c r="A150" s="1" t="s">
        <v>829</v>
      </c>
      <c r="B150" s="1" t="s">
        <v>830</v>
      </c>
      <c r="C150" s="3" t="str">
        <f>_xlfn.XLOOKUP(B150,'[1]daily break down'!$D:$D,'[1]daily break down'!$E:$E,"")</f>
        <v>Douala</v>
      </c>
      <c r="D150" s="1" t="s">
        <v>21</v>
      </c>
      <c r="E150" s="1" t="s">
        <v>36</v>
      </c>
      <c r="F150" s="3" t="s">
        <v>31</v>
      </c>
      <c r="G150" s="1" t="s">
        <v>32</v>
      </c>
      <c r="H150" s="34" t="str">
        <f>_xlfn.XLOOKUP(B150,[2]CALCULATION!$B:$B,[2]CALCULATION!$H:$H,"")</f>
        <v>ZTE</v>
      </c>
      <c r="I150" s="28">
        <v>4.0826812828700492</v>
      </c>
      <c r="J150" s="28">
        <v>7.2792088644619657</v>
      </c>
      <c r="K150" s="28">
        <v>1.5837014493498045</v>
      </c>
      <c r="L150" s="28">
        <v>1.9514785993328254</v>
      </c>
      <c r="M150" s="28">
        <v>0</v>
      </c>
      <c r="N150" s="28">
        <v>5.8818661484506309</v>
      </c>
      <c r="O150" s="28">
        <v>0</v>
      </c>
      <c r="P150" s="28">
        <v>0</v>
      </c>
      <c r="Q150" s="28">
        <v>0</v>
      </c>
      <c r="R150" s="28">
        <v>0</v>
      </c>
      <c r="S150" s="94">
        <v>0</v>
      </c>
      <c r="T150" s="94">
        <f>_xlfn.XLOOKUP(B150,'[3]Nur des jours'!$B:$B,'[3]Nur des jours'!$U:$U,"")</f>
        <v>0</v>
      </c>
      <c r="U150" s="94">
        <v>0</v>
      </c>
      <c r="V150" s="94">
        <v>0</v>
      </c>
      <c r="W150" s="94">
        <v>0</v>
      </c>
      <c r="X150" s="94">
        <v>1.5195308375638139</v>
      </c>
      <c r="Y150" s="94">
        <v>8.2211685257952301</v>
      </c>
      <c r="Z150" s="94">
        <v>0</v>
      </c>
      <c r="AA150" s="94">
        <v>0.25425687649279638</v>
      </c>
      <c r="AB150" s="94">
        <v>6.5133968024169991E-17</v>
      </c>
      <c r="AC150" s="94">
        <f>_xlfn.XLOOKUP(B150,'[3]Nur des jours'!$B:$B,'[3]Nur des jours'!$N:$N,"")</f>
        <v>4.8001508134222517</v>
      </c>
      <c r="AD150" s="94">
        <v>4.8001508134222517</v>
      </c>
      <c r="AE150" s="94">
        <v>2.2439990168219368</v>
      </c>
      <c r="AF150" s="94">
        <v>1.9109494374572875</v>
      </c>
      <c r="AG150" s="94">
        <v>7.3600467969890575</v>
      </c>
      <c r="AH150" s="94">
        <v>4.8001508134222517</v>
      </c>
      <c r="AI150" s="49" t="s">
        <v>5559</v>
      </c>
      <c r="AJ150" s="49"/>
      <c r="AK150" s="48" t="str" cm="1">
        <f t="array" ref="AK150">IFERROR(_xlfn.IFS(
AM150="MPR ISSUE","PDH",
AM150="BSS Hardware Issue","BSS",
AM150="Sites strategiques, MLL, Pylone, etc.","ENVTECH",
AM150="AKTIVCO DEFAUT GE &amp; POWER Cabinet","AKTIVCO",
AM150="AKTIVCO Coupure ENEO &amp; Baisse de tension","AKTIVCO GRID ONLY",
AM150="Coupure ENEO &amp; Baisse de tension","IHS GRID ONLY",
AM150="Defaut GE &amp; POWER Cabinet","IHS",
AM150="Sharing","Partners",
AM150="Sites strategiques &amp; DataCenter","SST &amp; DC",
AM150="Exclu","Exclu",
AM150="SAT","SAT",
AM150="SPARE-ISSUE","SPARE-ISSUE",
AM150="Fiber CAmtel","TRANS_FO_CAMTEL",
AM150="Fiber AOF","Fiber AOF",
AM150="Projet OCM (HUAWEI)","TRAVAUX-HUAWEI",
AM150="Projet OCM (NOKIA)","TRAVAUX-NOKIA",
AM150="ACCESS-ISSUE","ACCESS-ISSUE",
AM150="Projet OCM (ZTE, NOKIA, autres projets)","TRAVAUX OCM",
AM150="No root CAuse","No root cause",
AM150="ODU HS","PDH",
AM150="IP &amp; VLAN","PDH",
AM150="Warehouse HUAWEI","SPARE-ISSUE",
AM150="SPARE-HS","SPARE-ISSUE",
AM150="Power Telco","BSS",AM150="no impacts","no impacts"
),"")</f>
        <v>No root cause</v>
      </c>
      <c r="AL150" s="48" t="str" cm="1">
        <f t="array" ref="AL150">IFERROR(_xlfn.IFS(
AM150="MPR ISSUE","TX ISSUE",
AM150="BSS Hardware Issue","RAN ISSUE",
AM150="Sites strategiques, MLL, Pylone, etc.","ENVTECH",
AM150="AKTIVCO DEFAUT GE &amp; POWER Cabinet","POWER ISSUE",
AM150="AKTIVCO Coupure ENEO &amp; Baisse de tension","POWER ISSUE",
AM150="Coupure ENEO &amp; Baisse de tension","POWER ISSUE",
AM150="Defaut GE &amp; POWER Cabinet","POWER ISSUE",
AM150="Sharing","POWER ISSUE",
AM150="Sites strategiques &amp; DataCenter","POWER ISSUE",
AM150="Exclu","Exclu",
AM150="SAT","TX ISSUE",
AM150="SPARE-ISSUE","SPARE-ISSUE",
AM150="Fiber CAmtel","TX ISSUE",
AM150="Fiber AOF","TX ISSUE",
AM150="Projet OCM (HUAWEI)","TRAVAUX-HUAWEI",
AM150="Projet OCM (NOKIA)","TRAVAUX -NOKIA",
AM150="ACCESS-ISSUE","ACCESS-ISSUE",
AM150="Projet OCM (ZTE, NOKIA, autres projets)","TRAVAUX OCM",
AM150="No root CAuse","No root cause",
AM150="ODU HS","TX ISSUE",
AM150="IP &amp; VLAN","TX ISSUE",
AM150="Warehouse HUAWEI","SPARE-ISSUE",
AM150="SPARE-HS","SPARE-ISSUE",
AM150="Power Telco","RAN ISSUE",AM150="no impacts","no impacts"
),"")</f>
        <v>No root cause</v>
      </c>
      <c r="AM150" s="67" t="s">
        <v>6538</v>
      </c>
      <c r="AN150" s="48" t="str" cm="1">
        <f t="array" ref="AN150">IFERROR(_xlfn.IFS(
AM150="MPR ISSUE","ACTIVE",
AM150="BSS Hardware Issue","ACTIVE",
AM150="Sites strategiques, MLL, Pylone, etc.","PASSIVE",
AM150="AKTIVCO DEFAUT GE &amp; POWER Cabinet","PASSIVE",
AM150="AKTIVCO Coupure ENEO &amp; Baisse de tension","PASSIVE",
AM150="Coupure ENEO &amp; Baisse de tension","PASSIVE",
AM150="Defaut GE &amp; POWER Cabinet","PASSIVE",
AM150="Sharing","PASSIVE",
AM150="Sites strategiques &amp; DataCenter","PASSIVE",
AM150="Exclu","Exclu",
AM150="SAT","ACTIVE",
AM150="SPARE-ISSUE","SPARE-ISSUE",
AM150="Fiber CAmtel","ACTIVE",
AM150="Fiber AOF","ACTIVE",
AM150="Projet OCM (HUAWEI)","PLANNED WORKS",
AM150="Projet OCM (NOKIA)","PLANNED WORKS",
AM150="ACCESS-ISSUE","ACCESS-ISSUE",
AM150="Projet OCM (ZTE, NOKIA, autres projets)","PLANNED WORKS",
AM150="No root CAuse","No root cause",
AM150="ODU HS","ACTIVE",
AM150="IP &amp; VLAN","ACTIVE",
AM150="Warehouse HUAWEI","SPARE-ISSUE",
AM150="SPARE-HS","SPARE-ISSUE",
AM150="Power Telco","ACTIVE", AM150="no impacts","no impacts"
),"")</f>
        <v>No root cause</v>
      </c>
      <c r="AO150" s="93" t="s">
        <v>6161</v>
      </c>
      <c r="AP150" s="101" t="str">
        <f t="shared" si="6"/>
        <v>LIT_680</v>
      </c>
      <c r="AR150" s="17" t="s">
        <v>5537</v>
      </c>
      <c r="AS150" s="7" t="s">
        <v>6603</v>
      </c>
      <c r="AT150" s="6"/>
      <c r="AU150" s="7"/>
      <c r="AV150" s="3" t="s">
        <v>5537</v>
      </c>
      <c r="AW150" s="18" t="s">
        <v>5537</v>
      </c>
      <c r="AX150" s="18" t="s">
        <v>5537</v>
      </c>
      <c r="AY150" s="18" t="s">
        <v>5537</v>
      </c>
      <c r="AZ150" s="18" t="s">
        <v>5537</v>
      </c>
      <c r="BA150" s="18" t="s">
        <v>5537</v>
      </c>
      <c r="BB150" s="18" t="s">
        <v>5537</v>
      </c>
      <c r="BC150" s="18" t="s">
        <v>5537</v>
      </c>
      <c r="BD150" s="18" t="s">
        <v>5537</v>
      </c>
      <c r="BE150" s="18" t="s">
        <v>5537</v>
      </c>
      <c r="BF150" s="18" t="s">
        <v>5537</v>
      </c>
      <c r="BG150" s="18" t="s">
        <v>5537</v>
      </c>
      <c r="BH150" s="18" t="s">
        <v>5537</v>
      </c>
      <c r="BI150" s="9" t="s">
        <v>6161</v>
      </c>
      <c r="BJ150" s="14"/>
      <c r="BK150" s="14" t="s">
        <v>5537</v>
      </c>
      <c r="BL150" s="14" t="str">
        <f>_xlfn.XLOOKUP(B150,'[4]cell downs 18042026 17h'!$B:$B,'[4]cell downs 18042026 17h'!$B:$B,"")</f>
        <v/>
      </c>
      <c r="BM150" s="14" t="str">
        <f>_xlfn.XLOOKUP(B150,'[5]Cells Huawei 19042026 15h'!$B:$B,'[5]Cells Huawei 19042026 15h'!$B:$B,"")</f>
        <v/>
      </c>
      <c r="BN150" s="9" t="str">
        <f>_xlfn.XLOOKUP(B150,'[6]cells down 19042026 9H40'!$B:$B,'[6]cells down 19042026 9H40'!$B:$B,"")</f>
        <v/>
      </c>
      <c r="BO150" s="9" t="s">
        <v>5537</v>
      </c>
      <c r="BP150" s="9" t="s">
        <v>302</v>
      </c>
      <c r="BQ150" s="115"/>
    </row>
    <row r="151" spans="1:69" s="9" customFormat="1" x14ac:dyDescent="0.3">
      <c r="A151" s="92" t="s">
        <v>703</v>
      </c>
      <c r="B151" s="1" t="s">
        <v>704</v>
      </c>
      <c r="C151" s="3" t="str">
        <f>_xlfn.XLOOKUP(B151,'[1]daily break down'!$D:$D,'[1]daily break down'!$E:$E,"")</f>
        <v>Yaounde</v>
      </c>
      <c r="D151" s="1" t="s">
        <v>11</v>
      </c>
      <c r="E151" s="1" t="s">
        <v>705</v>
      </c>
      <c r="F151" s="3" t="s">
        <v>37</v>
      </c>
      <c r="G151" s="1" t="s">
        <v>38</v>
      </c>
      <c r="H151" s="34" t="str">
        <f>_xlfn.XLOOKUP(B151,[2]CALCULATION!$B:$B,[2]CALCULATION!$H:$H,"")</f>
        <v>ZTE</v>
      </c>
      <c r="I151" s="28">
        <v>13.861761734768127</v>
      </c>
      <c r="J151" s="28">
        <v>3.0296625888543613</v>
      </c>
      <c r="K151" s="28">
        <v>3.9166545388134097</v>
      </c>
      <c r="L151" s="28">
        <v>0.45700604680495283</v>
      </c>
      <c r="M151" s="28">
        <v>0.66053996056307418</v>
      </c>
      <c r="N151" s="28">
        <v>0.48946588934261331</v>
      </c>
      <c r="O151" s="28">
        <v>7.2308758022218216</v>
      </c>
      <c r="P151" s="28">
        <v>15.230247294061916</v>
      </c>
      <c r="Q151" s="28">
        <v>4.4518495689618272</v>
      </c>
      <c r="R151" s="28">
        <v>11.584150893323402</v>
      </c>
      <c r="S151" s="94">
        <v>13.349021068221317</v>
      </c>
      <c r="T151" s="94">
        <f>_xlfn.XLOOKUP(B151,'[3]Nur des jours'!$B:$B,'[3]Nur des jours'!$U:$U,"")</f>
        <v>9.2457045997380387</v>
      </c>
      <c r="U151" s="94">
        <v>0.31767841498945631</v>
      </c>
      <c r="V151" s="94">
        <v>2.428923645889514</v>
      </c>
      <c r="W151" s="94">
        <v>9.2457045997380387</v>
      </c>
      <c r="X151" s="94">
        <v>4.8917517756603965</v>
      </c>
      <c r="Y151" s="94">
        <v>3.8859068637942213</v>
      </c>
      <c r="Z151" s="94">
        <v>8.7917305162470445</v>
      </c>
      <c r="AA151" s="94">
        <v>2.1611834501887661</v>
      </c>
      <c r="AB151" s="94">
        <v>7.0594093592783764</v>
      </c>
      <c r="AC151" s="94">
        <f>_xlfn.XLOOKUP(B151,'[3]Nur des jours'!$B:$B,'[3]Nur des jours'!$N:$N,"")</f>
        <v>4.7698490153609985</v>
      </c>
      <c r="AD151" s="94">
        <v>4.7698490153609985</v>
      </c>
      <c r="AE151" s="94">
        <v>2.2160224052691948</v>
      </c>
      <c r="AF151" s="94">
        <v>1.8849175991377409</v>
      </c>
      <c r="AG151" s="94">
        <v>7.3263594766091691</v>
      </c>
      <c r="AH151" s="94">
        <v>4.7698490153609985</v>
      </c>
      <c r="AI151" s="49" t="s">
        <v>5559</v>
      </c>
      <c r="AJ151" s="49"/>
      <c r="AK151" s="48" t="str" cm="1">
        <f t="array" ref="AK151">IFERROR(_xlfn.IFS(
AM151="MPR ISSUE","PDH",
AM151="BSS Hardware Issue","BSS",
AM151="Sites strategiques, MLL, Pylone, etc.","ENVTECH",
AM151="AKTIVCO DEFAUT GE &amp; POWER Cabinet","AKTIVCO",
AM151="AKTIVCO Coupure ENEO &amp; Baisse de tension","AKTIVCO GRID ONLY",
AM151="Coupure ENEO &amp; Baisse de tension","IHS GRID ONLY",
AM151="Defaut GE &amp; POWER Cabinet","IHS",
AM151="Sharing","Partners",
AM151="Sites strategiques &amp; DataCenter","SST &amp; DC",
AM151="Exclu","Exclu",
AM151="SAT","SAT",
AM151="SPARE-ISSUE","SPARE-ISSUE",
AM151="Fiber CAmtel","TRANS_FO_CAMTEL",
AM151="Fiber AOF","Fiber AOF",
AM151="Projet OCM (HUAWEI)","TRAVAUX-HUAWEI",
AM151="Projet OCM (NOKIA)","TRAVAUX-NOKIA",
AM151="ACCESS-ISSUE","ACCESS-ISSUE",
AM151="Projet OCM (ZTE, NOKIA, autres projets)","TRAVAUX OCM",
AM151="No root CAuse","No root cause",
AM151="ODU HS","PDH",
AM151="IP &amp; VLAN","PDH",
AM151="Warehouse HUAWEI","SPARE-ISSUE",
AM151="SPARE-HS","SPARE-ISSUE",
AM151="Power Telco","BSS",AM151="no impacts","no impacts"
),"")</f>
        <v>BSS</v>
      </c>
      <c r="AL151" s="48" t="str" cm="1">
        <f t="array" ref="AL151">IFERROR(_xlfn.IFS(
AM151="MPR ISSUE","TX ISSUE",
AM151="BSS Hardware Issue","RAN ISSUE",
AM151="Sites strategiques, MLL, Pylone, etc.","ENVTECH",
AM151="AKTIVCO DEFAUT GE &amp; POWER Cabinet","POWER ISSUE",
AM151="AKTIVCO Coupure ENEO &amp; Baisse de tension","POWER ISSUE",
AM151="Coupure ENEO &amp; Baisse de tension","POWER ISSUE",
AM151="Defaut GE &amp; POWER Cabinet","POWER ISSUE",
AM151="Sharing","POWER ISSUE",
AM151="Sites strategiques &amp; DataCenter","POWER ISSUE",
AM151="Exclu","Exclu",
AM151="SAT","TX ISSUE",
AM151="SPARE-ISSUE","SPARE-ISSUE",
AM151="Fiber CAmtel","TX ISSUE",
AM151="Fiber AOF","TX ISSUE",
AM151="Projet OCM (HUAWEI)","TRAVAUX-HUAWEI",
AM151="Projet OCM (NOKIA)","TRAVAUX -NOKIA",
AM151="ACCESS-ISSUE","ACCESS-ISSUE",
AM151="Projet OCM (ZTE, NOKIA, autres projets)","TRAVAUX OCM",
AM151="No root CAuse","No root cause",
AM151="ODU HS","TX ISSUE",
AM151="IP &amp; VLAN","TX ISSUE",
AM151="Warehouse HUAWEI","SPARE-ISSUE",
AM151="SPARE-HS","SPARE-ISSUE",
AM151="Power Telco","RAN ISSUE",AM151="no impacts","no impacts"
),"")</f>
        <v>RAN ISSUE</v>
      </c>
      <c r="AM151" s="67" t="s">
        <v>5320</v>
      </c>
      <c r="AN151" s="48" t="str" cm="1">
        <f t="array" ref="AN151">IFERROR(_xlfn.IFS(
AM151="MPR ISSUE","ACTIVE",
AM151="BSS Hardware Issue","ACTIVE",
AM151="Sites strategiques, MLL, Pylone, etc.","PASSIVE",
AM151="AKTIVCO DEFAUT GE &amp; POWER Cabinet","PASSIVE",
AM151="AKTIVCO Coupure ENEO &amp; Baisse de tension","PASSIVE",
AM151="Coupure ENEO &amp; Baisse de tension","PASSIVE",
AM151="Defaut GE &amp; POWER Cabinet","PASSIVE",
AM151="Sharing","PASSIVE",
AM151="Sites strategiques &amp; DataCenter","PASSIVE",
AM151="Exclu","Exclu",
AM151="SAT","ACTIVE",
AM151="SPARE-ISSUE","SPARE-ISSUE",
AM151="Fiber CAmtel","ACTIVE",
AM151="Fiber AOF","ACTIVE",
AM151="Projet OCM (HUAWEI)","PLANNED WORKS",
AM151="Projet OCM (NOKIA)","PLANNED WORKS",
AM151="ACCESS-ISSUE","ACCESS-ISSUE",
AM151="Projet OCM (ZTE, NOKIA, autres projets)","PLANNED WORKS",
AM151="No root CAuse","No root cause",
AM151="ODU HS","ACTIVE",
AM151="IP &amp; VLAN","ACTIVE",
AM151="Warehouse HUAWEI","SPARE-ISSUE",
AM151="SPARE-HS","SPARE-ISSUE",
AM151="Power Telco","ACTIVE", AM151="no impacts","no impacts"
),"")</f>
        <v>ACTIVE</v>
      </c>
      <c r="AO151" s="93" t="s">
        <v>6564</v>
      </c>
      <c r="AP151" s="101" t="str">
        <f t="shared" si="6"/>
        <v>CTR_675</v>
      </c>
      <c r="AR151" s="17" t="s">
        <v>5537</v>
      </c>
      <c r="AS151" s="7" t="s">
        <v>6603</v>
      </c>
      <c r="AT151" s="6"/>
      <c r="AU151" s="7"/>
      <c r="AV151" s="3" t="s">
        <v>5537</v>
      </c>
      <c r="AW151" s="18" t="s">
        <v>5537</v>
      </c>
      <c r="AX151" s="18" t="s">
        <v>5537</v>
      </c>
      <c r="AY151" s="18" t="s">
        <v>5537</v>
      </c>
      <c r="AZ151" s="18" t="s">
        <v>5537</v>
      </c>
      <c r="BA151" s="18" t="s">
        <v>5537</v>
      </c>
      <c r="BB151" s="18" t="s">
        <v>5537</v>
      </c>
      <c r="BC151" s="18" t="s">
        <v>5537</v>
      </c>
      <c r="BD151" s="18" t="s">
        <v>5537</v>
      </c>
      <c r="BE151" s="18" t="s">
        <v>5537</v>
      </c>
      <c r="BF151" s="18" t="s">
        <v>5537</v>
      </c>
      <c r="BG151" s="18" t="s">
        <v>5537</v>
      </c>
      <c r="BH151" s="18" t="s">
        <v>5537</v>
      </c>
      <c r="BI151" s="9" t="s">
        <v>5537</v>
      </c>
      <c r="BJ151" s="14"/>
      <c r="BK151" s="14" t="s">
        <v>704</v>
      </c>
      <c r="BL151" s="14" t="str">
        <f>_xlfn.XLOOKUP(B151,'[4]cell downs 18042026 17h'!$B:$B,'[4]cell downs 18042026 17h'!$B:$B,"")</f>
        <v/>
      </c>
      <c r="BM151" s="14" t="str">
        <f>_xlfn.XLOOKUP(B151,'[5]Cells Huawei 19042026 15h'!$B:$B,'[5]Cells Huawei 19042026 15h'!$B:$B,"")</f>
        <v/>
      </c>
      <c r="BN151" s="9" t="str">
        <f>_xlfn.XLOOKUP(B151,'[6]cells down 19042026 9H40'!$B:$B,'[6]cells down 19042026 9H40'!$B:$B,"")</f>
        <v>CTR_675</v>
      </c>
      <c r="BO151" s="9" t="s">
        <v>704</v>
      </c>
      <c r="BP151" s="9" t="s">
        <v>5537</v>
      </c>
      <c r="BQ151" s="115"/>
    </row>
    <row r="152" spans="1:69" s="9" customFormat="1" x14ac:dyDescent="0.3">
      <c r="A152" s="3" t="s">
        <v>2062</v>
      </c>
      <c r="B152" s="25" t="s">
        <v>2063</v>
      </c>
      <c r="C152" s="3" t="str">
        <f>_xlfn.XLOOKUP(B152,'[1]daily break down'!$D:$D,'[1]daily break down'!$E:$E,"")</f>
        <v>LITTORAL</v>
      </c>
      <c r="D152" s="3" t="s">
        <v>11</v>
      </c>
      <c r="E152" s="3" t="s">
        <v>96</v>
      </c>
      <c r="F152" s="3" t="s">
        <v>31</v>
      </c>
      <c r="G152" s="3" t="s">
        <v>2064</v>
      </c>
      <c r="H152" s="33" t="str">
        <f>_xlfn.XLOOKUP(B152,[2]CALCULATION!$B:$B,[2]CALCULATION!$H:$H,"")</f>
        <v>NOKIA</v>
      </c>
      <c r="I152" s="28">
        <v>0</v>
      </c>
      <c r="J152" s="28">
        <v>0</v>
      </c>
      <c r="K152" s="28">
        <v>0</v>
      </c>
      <c r="L152" s="28">
        <v>0</v>
      </c>
      <c r="M152" s="28">
        <v>3.1407109232144901</v>
      </c>
      <c r="N152" s="28">
        <v>1.0531151735374513</v>
      </c>
      <c r="O152" s="28">
        <v>6.2353738111532296E-2</v>
      </c>
      <c r="P152" s="28">
        <v>3.6060977227545345E-2</v>
      </c>
      <c r="Q152" s="28">
        <v>0.20585205939642395</v>
      </c>
      <c r="R152" s="28">
        <v>6.482468978853726</v>
      </c>
      <c r="S152" s="94">
        <v>5.5979681424939098</v>
      </c>
      <c r="T152" s="94">
        <f>_xlfn.XLOOKUP(B152,'[3]Nur des jours'!$B:$B,'[3]Nur des jours'!$U:$U,"")</f>
        <v>4.7076045920332845</v>
      </c>
      <c r="U152" s="94">
        <v>4.7922494416687869</v>
      </c>
      <c r="V152" s="94">
        <v>4.9152397026425287</v>
      </c>
      <c r="W152" s="94">
        <v>4.7076045920332836</v>
      </c>
      <c r="X152" s="94">
        <v>4.9729216747089708</v>
      </c>
      <c r="Y152" s="94">
        <v>5.0760059697574142</v>
      </c>
      <c r="Z152" s="94">
        <v>4.7777321199772844</v>
      </c>
      <c r="AA152" s="94">
        <v>5.2237330481697963</v>
      </c>
      <c r="AB152" s="94">
        <v>5.5517566838739505</v>
      </c>
      <c r="AC152" s="94">
        <f>_xlfn.XLOOKUP(B152,'[3]Nur des jours'!$B:$B,'[3]Nur des jours'!$N:$N,"")</f>
        <v>4.7671380834567527</v>
      </c>
      <c r="AD152" s="94">
        <v>4.7671380834567527</v>
      </c>
      <c r="AE152" s="94">
        <v>32.369189357696968</v>
      </c>
      <c r="AF152" s="94">
        <v>0.43138474929533388</v>
      </c>
      <c r="AG152" s="94">
        <v>0</v>
      </c>
      <c r="AH152" s="94">
        <v>4.7671380834567527</v>
      </c>
      <c r="AI152" s="49" t="s">
        <v>5559</v>
      </c>
      <c r="AJ152" s="49"/>
      <c r="AK152" s="48" t="str" cm="1">
        <f t="array" ref="AK152">IFERROR(_xlfn.IFS(
AM152="MPR ISSUE","PDH",
AM152="BSS Hardware Issue","BSS",
AM152="Sites strategiques, MLL, Pylone, etc.","ENVTECH",
AM152="AKTIVCO DEFAUT GE &amp; POWER Cabinet","AKTIVCO",
AM152="AKTIVCO Coupure ENEO &amp; Baisse de tension","AKTIVCO GRID ONLY",
AM152="Coupure ENEO &amp; Baisse de tension","IHS GRID ONLY",
AM152="Defaut GE &amp; POWER Cabinet","IHS",
AM152="Sharing","Partners",
AM152="Sites strategiques &amp; DataCenter","SST &amp; DC",
AM152="Exclu","Exclu",
AM152="SAT","SAT",
AM152="SPARE-ISSUE","SPARE-ISSUE",
AM152="Fiber CAmtel","TRANS_FO_CAMTEL",
AM152="Fiber AOF","Fiber AOF",
AM152="Projet OCM (HUAWEI)","TRAVAUX-HUAWEI",
AM152="Projet OCM (NOKIA)","TRAVAUX-NOKIA",
AM152="ACCESS-ISSUE","ACCESS-ISSUE",
AM152="Projet OCM (ZTE, NOKIA, autres projets)","TRAVAUX OCM",
AM152="No root CAuse","No root cause",
AM152="ODU HS","PDH",
AM152="IP &amp; VLAN","PDH",
AM152="Warehouse HUAWEI","SPARE-ISSUE",
AM152="SPARE-HS","SPARE-ISSUE",
AM152="Power Telco","BSS",AM152="no impacts","no impacts"
),"")</f>
        <v>IHS</v>
      </c>
      <c r="AL152" s="48" t="str" cm="1">
        <f t="array" ref="AL152">IFERROR(_xlfn.IFS(
AM152="MPR ISSUE","TX ISSUE",
AM152="BSS Hardware Issue","RAN ISSUE",
AM152="Sites strategiques, MLL, Pylone, etc.","ENVTECH",
AM152="AKTIVCO DEFAUT GE &amp; POWER Cabinet","POWER ISSUE",
AM152="AKTIVCO Coupure ENEO &amp; Baisse de tension","POWER ISSUE",
AM152="Coupure ENEO &amp; Baisse de tension","POWER ISSUE",
AM152="Defaut GE &amp; POWER Cabinet","POWER ISSUE",
AM152="Sharing","POWER ISSUE",
AM152="Sites strategiques &amp; DataCenter","POWER ISSUE",
AM152="Exclu","Exclu",
AM152="SAT","TX ISSUE",
AM152="SPARE-ISSUE","SPARE-ISSUE",
AM152="Fiber CAmtel","TX ISSUE",
AM152="Fiber AOF","TX ISSUE",
AM152="Projet OCM (HUAWEI)","TRAVAUX-HUAWEI",
AM152="Projet OCM (NOKIA)","TRAVAUX -NOKIA",
AM152="ACCESS-ISSUE","ACCESS-ISSUE",
AM152="Projet OCM (ZTE, NOKIA, autres projets)","TRAVAUX OCM",
AM152="No root CAuse","No root cause",
AM152="ODU HS","TX ISSUE",
AM152="IP &amp; VLAN","TX ISSUE",
AM152="Warehouse HUAWEI","SPARE-ISSUE",
AM152="SPARE-HS","SPARE-ISSUE",
AM152="Power Telco","RAN ISSUE",AM152="no impacts","no impacts"
),"")</f>
        <v>POWER ISSUE</v>
      </c>
      <c r="AM152" s="67" t="s">
        <v>5330</v>
      </c>
      <c r="AN152" s="48" t="str" cm="1">
        <f t="array" ref="AN152">IFERROR(_xlfn.IFS(
AM152="MPR ISSUE","ACTIVE",
AM152="BSS Hardware Issue","ACTIVE",
AM152="Sites strategiques, MLL, Pylone, etc.","PASSIVE",
AM152="AKTIVCO DEFAUT GE &amp; POWER Cabinet","PASSIVE",
AM152="AKTIVCO Coupure ENEO &amp; Baisse de tension","PASSIVE",
AM152="Coupure ENEO &amp; Baisse de tension","PASSIVE",
AM152="Defaut GE &amp; POWER Cabinet","PASSIVE",
AM152="Sharing","PASSIVE",
AM152="Sites strategiques &amp; DataCenter","PASSIVE",
AM152="Exclu","Exclu",
AM152="SAT","ACTIVE",
AM152="SPARE-ISSUE","SPARE-ISSUE",
AM152="Fiber CAmtel","ACTIVE",
AM152="Fiber AOF","ACTIVE",
AM152="Projet OCM (HUAWEI)","PLANNED WORKS",
AM152="Projet OCM (NOKIA)","PLANNED WORKS",
AM152="ACCESS-ISSUE","ACCESS-ISSUE",
AM152="Projet OCM (ZTE, NOKIA, autres projets)","PLANNED WORKS",
AM152="No root CAuse","No root cause",
AM152="ODU HS","ACTIVE",
AM152="IP &amp; VLAN","ACTIVE",
AM152="Warehouse HUAWEI","SPARE-ISSUE",
AM152="SPARE-HS","SPARE-ISSUE",
AM152="Power Telco","ACTIVE", AM152="no impacts","no impacts"
),"")</f>
        <v>PASSIVE</v>
      </c>
      <c r="AO152" s="93" t="s">
        <v>5965</v>
      </c>
      <c r="AP152" s="101" t="str">
        <f t="shared" si="6"/>
        <v>LIT_500</v>
      </c>
      <c r="AR152" s="17" t="s">
        <v>5537</v>
      </c>
      <c r="AS152" s="7" t="s">
        <v>6603</v>
      </c>
      <c r="AT152" s="6"/>
      <c r="AU152" s="7"/>
      <c r="AV152" s="3" t="s">
        <v>5537</v>
      </c>
      <c r="AW152" s="18" t="s">
        <v>5537</v>
      </c>
      <c r="AX152" s="18" t="s">
        <v>5537</v>
      </c>
      <c r="AY152" s="18" t="s">
        <v>5537</v>
      </c>
      <c r="AZ152" s="18" t="s">
        <v>5537</v>
      </c>
      <c r="BA152" s="18" t="s">
        <v>5537</v>
      </c>
      <c r="BB152" s="18" t="s">
        <v>5537</v>
      </c>
      <c r="BC152" s="18" t="s">
        <v>5537</v>
      </c>
      <c r="BD152" s="18" t="s">
        <v>5537</v>
      </c>
      <c r="BE152" s="18" t="s">
        <v>5537</v>
      </c>
      <c r="BF152" s="18" t="s">
        <v>5537</v>
      </c>
      <c r="BG152" s="18" t="s">
        <v>5537</v>
      </c>
      <c r="BH152" s="18" t="s">
        <v>5537</v>
      </c>
      <c r="BI152" s="9" t="s">
        <v>5965</v>
      </c>
      <c r="BJ152" s="14"/>
      <c r="BK152" s="14" t="s">
        <v>5537</v>
      </c>
      <c r="BL152" s="14" t="str">
        <f>_xlfn.XLOOKUP(B152,'[4]cell downs 18042026 17h'!$B:$B,'[4]cell downs 18042026 17h'!$B:$B,"")</f>
        <v/>
      </c>
      <c r="BM152" s="14" t="str">
        <f>_xlfn.XLOOKUP(B152,'[5]Cells Huawei 19042026 15h'!$B:$B,'[5]Cells Huawei 19042026 15h'!$B:$B,"")</f>
        <v/>
      </c>
      <c r="BN152" s="9" t="str">
        <f>_xlfn.XLOOKUP(B152,'[6]cells down 19042026 9H40'!$B:$B,'[6]cells down 19042026 9H40'!$B:$B,"")</f>
        <v/>
      </c>
      <c r="BO152" s="9" t="s">
        <v>2063</v>
      </c>
      <c r="BP152" s="9" t="s">
        <v>5459</v>
      </c>
      <c r="BQ152" s="115"/>
    </row>
    <row r="153" spans="1:69" s="9" customFormat="1" x14ac:dyDescent="0.3">
      <c r="A153" s="1" t="s">
        <v>478</v>
      </c>
      <c r="B153" s="1" t="s">
        <v>479</v>
      </c>
      <c r="C153" s="3" t="str">
        <f>_xlfn.XLOOKUP(B153,'[1]daily break down'!$D:$D,'[1]daily break down'!$E:$E,"")</f>
        <v>Douala</v>
      </c>
      <c r="D153" s="1" t="s">
        <v>21</v>
      </c>
      <c r="E153" s="1" t="s">
        <v>125</v>
      </c>
      <c r="F153" s="3" t="s">
        <v>31</v>
      </c>
      <c r="G153" s="1" t="s">
        <v>32</v>
      </c>
      <c r="H153" s="34" t="str">
        <f>_xlfn.XLOOKUP(B153,[2]CALCULATION!$B:$B,[2]CALCULATION!$H:$H,"")</f>
        <v>ZTE</v>
      </c>
      <c r="I153" s="28">
        <v>3.6437600054789354</v>
      </c>
      <c r="J153" s="28">
        <v>33.672396007225345</v>
      </c>
      <c r="K153" s="28">
        <v>3.7787180431066703</v>
      </c>
      <c r="L153" s="28">
        <v>0</v>
      </c>
      <c r="M153" s="28">
        <v>1.7869856720114823</v>
      </c>
      <c r="N153" s="28">
        <v>7.1124152120376802</v>
      </c>
      <c r="O153" s="28">
        <v>1.1468133708868757</v>
      </c>
      <c r="P153" s="28">
        <v>59.436718288517326</v>
      </c>
      <c r="Q153" s="28">
        <v>43.199627318203476</v>
      </c>
      <c r="R153" s="28">
        <v>27.347310327509135</v>
      </c>
      <c r="S153" s="94">
        <v>43.775325811210706</v>
      </c>
      <c r="T153" s="94">
        <f>_xlfn.XLOOKUP(B153,'[3]Nur des jours'!$B:$B,'[3]Nur des jours'!$U:$U,"")</f>
        <v>44.204366455213986</v>
      </c>
      <c r="U153" s="94">
        <v>21.703863506005426</v>
      </c>
      <c r="V153" s="94">
        <v>9.21609836973116</v>
      </c>
      <c r="W153" s="94">
        <v>44.204366455213986</v>
      </c>
      <c r="X153" s="94">
        <v>0.60626781724323797</v>
      </c>
      <c r="Y153" s="94">
        <v>0</v>
      </c>
      <c r="Z153" s="94">
        <v>0.6218021704576906</v>
      </c>
      <c r="AA153" s="94">
        <v>1.0585475682940833</v>
      </c>
      <c r="AB153" s="94">
        <v>2.9444287495755268</v>
      </c>
      <c r="AC153" s="94">
        <f>_xlfn.XLOOKUP(B153,'[3]Nur des jours'!$B:$B,'[3]Nur des jours'!$N:$N,"")</f>
        <v>4.7377815445463192</v>
      </c>
      <c r="AD153" s="94">
        <v>4.7377815445463192</v>
      </c>
      <c r="AE153" s="94">
        <v>1.8056155054374543</v>
      </c>
      <c r="AF153" s="94">
        <v>1.8025719881269322</v>
      </c>
      <c r="AG153" s="94">
        <v>7.4302600647453207</v>
      </c>
      <c r="AH153" s="94">
        <v>4.7377815445463192</v>
      </c>
      <c r="AI153" s="49" t="s">
        <v>5559</v>
      </c>
      <c r="AJ153" s="49"/>
      <c r="AK153" s="48" t="str" cm="1">
        <f t="array" ref="AK153">IFERROR(_xlfn.IFS(
AM153="MPR ISSUE","PDH",
AM153="BSS Hardware Issue","BSS",
AM153="Sites strategiques, MLL, Pylone, etc.","ENVTECH",
AM153="AKTIVCO DEFAUT GE &amp; POWER Cabinet","AKTIVCO",
AM153="AKTIVCO Coupure ENEO &amp; Baisse de tension","AKTIVCO GRID ONLY",
AM153="Coupure ENEO &amp; Baisse de tension","IHS GRID ONLY",
AM153="Defaut GE &amp; POWER Cabinet","IHS",
AM153="Sharing","Partners",
AM153="Sites strategiques &amp; DataCenter","SST &amp; DC",
AM153="Exclu","Exclu",
AM153="SAT","SAT",
AM153="SPARE-ISSUE","SPARE-ISSUE",
AM153="Fiber CAmtel","TRANS_FO_CAMTEL",
AM153="Fiber AOF","Fiber AOF",
AM153="Projet OCM (HUAWEI)","TRAVAUX-HUAWEI",
AM153="Projet OCM (NOKIA)","TRAVAUX-NOKIA",
AM153="ACCESS-ISSUE","ACCESS-ISSUE",
AM153="Projet OCM (ZTE, NOKIA, autres projets)","TRAVAUX OCM",
AM153="No root CAuse","No root cause",
AM153="ODU HS","PDH",
AM153="IP &amp; VLAN","PDH",
AM153="Warehouse HUAWEI","SPARE-ISSUE",
AM153="SPARE-HS","SPARE-ISSUE",
AM153="Power Telco","BSS",AM153="no impacts","no impacts"
),"")</f>
        <v>AKTIVCO GRID ONLY</v>
      </c>
      <c r="AL153" s="48" t="str" cm="1">
        <f t="array" ref="AL153">IFERROR(_xlfn.IFS(
AM153="MPR ISSUE","TX ISSUE",
AM153="BSS Hardware Issue","RAN ISSUE",
AM153="Sites strategiques, MLL, Pylone, etc.","ENVTECH",
AM153="AKTIVCO DEFAUT GE &amp; POWER Cabinet","POWER ISSUE",
AM153="AKTIVCO Coupure ENEO &amp; Baisse de tension","POWER ISSUE",
AM153="Coupure ENEO &amp; Baisse de tension","POWER ISSUE",
AM153="Defaut GE &amp; POWER Cabinet","POWER ISSUE",
AM153="Sharing","POWER ISSUE",
AM153="Sites strategiques &amp; DataCenter","POWER ISSUE",
AM153="Exclu","Exclu",
AM153="SAT","TX ISSUE",
AM153="SPARE-ISSUE","SPARE-ISSUE",
AM153="Fiber CAmtel","TX ISSUE",
AM153="Fiber AOF","TX ISSUE",
AM153="Projet OCM (HUAWEI)","TRAVAUX-HUAWEI",
AM153="Projet OCM (NOKIA)","TRAVAUX -NOKIA",
AM153="ACCESS-ISSUE","ACCESS-ISSUE",
AM153="Projet OCM (ZTE, NOKIA, autres projets)","TRAVAUX OCM",
AM153="No root CAuse","No root cause",
AM153="ODU HS","TX ISSUE",
AM153="IP &amp; VLAN","TX ISSUE",
AM153="Warehouse HUAWEI","SPARE-ISSUE",
AM153="SPARE-HS","SPARE-ISSUE",
AM153="Power Telco","RAN ISSUE",AM153="no impacts","no impacts"
),"")</f>
        <v>POWER ISSUE</v>
      </c>
      <c r="AM153" s="67" t="s">
        <v>5327</v>
      </c>
      <c r="AN153" s="48" t="str" cm="1">
        <f t="array" ref="AN153">IFERROR(_xlfn.IFS(
AM153="MPR ISSUE","ACTIVE",
AM153="BSS Hardware Issue","ACTIVE",
AM153="Sites strategiques, MLL, Pylone, etc.","PASSIVE",
AM153="AKTIVCO DEFAUT GE &amp; POWER Cabinet","PASSIVE",
AM153="AKTIVCO Coupure ENEO &amp; Baisse de tension","PASSIVE",
AM153="Coupure ENEO &amp; Baisse de tension","PASSIVE",
AM153="Defaut GE &amp; POWER Cabinet","PASSIVE",
AM153="Sharing","PASSIVE",
AM153="Sites strategiques &amp; DataCenter","PASSIVE",
AM153="Exclu","Exclu",
AM153="SAT","ACTIVE",
AM153="SPARE-ISSUE","SPARE-ISSUE",
AM153="Fiber CAmtel","ACTIVE",
AM153="Fiber AOF","ACTIVE",
AM153="Projet OCM (HUAWEI)","PLANNED WORKS",
AM153="Projet OCM (NOKIA)","PLANNED WORKS",
AM153="ACCESS-ISSUE","ACCESS-ISSUE",
AM153="Projet OCM (ZTE, NOKIA, autres projets)","PLANNED WORKS",
AM153="No root CAuse","No root cause",
AM153="ODU HS","ACTIVE",
AM153="IP &amp; VLAN","ACTIVE",
AM153="Warehouse HUAWEI","SPARE-ISSUE",
AM153="SPARE-HS","SPARE-ISSUE",
AM153="Power Telco","ACTIVE", AM153="no impacts","no impacts"
),"")</f>
        <v>PASSIVE</v>
      </c>
      <c r="AO153" s="93" t="s">
        <v>6096</v>
      </c>
      <c r="AP153" s="101" t="str">
        <f t="shared" si="6"/>
        <v>LIT_647</v>
      </c>
      <c r="AR153" s="17" t="s">
        <v>5537</v>
      </c>
      <c r="AS153" s="7" t="s">
        <v>6597</v>
      </c>
      <c r="AT153" s="6"/>
      <c r="AU153" s="7"/>
      <c r="AV153" s="3" t="s">
        <v>5537</v>
      </c>
      <c r="AW153" s="18" t="s">
        <v>5537</v>
      </c>
      <c r="AX153" s="18" t="s">
        <v>5537</v>
      </c>
      <c r="AY153" s="18" t="s">
        <v>5537</v>
      </c>
      <c r="AZ153" s="18" t="s">
        <v>5537</v>
      </c>
      <c r="BA153" s="18" t="s">
        <v>5537</v>
      </c>
      <c r="BB153" s="18" t="s">
        <v>5537</v>
      </c>
      <c r="BC153" s="18" t="s">
        <v>5537</v>
      </c>
      <c r="BD153" s="18" t="s">
        <v>5537</v>
      </c>
      <c r="BE153" s="18" t="s">
        <v>5537</v>
      </c>
      <c r="BF153" s="18" t="s">
        <v>5537</v>
      </c>
      <c r="BG153" s="18" t="s">
        <v>5537</v>
      </c>
      <c r="BH153" s="18" t="s">
        <v>5537</v>
      </c>
      <c r="BI153" s="9" t="s">
        <v>6096</v>
      </c>
      <c r="BJ153" s="14"/>
      <c r="BK153" s="14" t="s">
        <v>5537</v>
      </c>
      <c r="BL153" s="14" t="str">
        <f>_xlfn.XLOOKUP(B153,'[4]cell downs 18042026 17h'!$B:$B,'[4]cell downs 18042026 17h'!$B:$B,"")</f>
        <v/>
      </c>
      <c r="BM153" s="14" t="str">
        <f>_xlfn.XLOOKUP(B153,'[5]Cells Huawei 19042026 15h'!$B:$B,'[5]Cells Huawei 19042026 15h'!$B:$B,"")</f>
        <v/>
      </c>
      <c r="BN153" s="9" t="str">
        <f>_xlfn.XLOOKUP(B153,'[6]cells down 19042026 9H40'!$B:$B,'[6]cells down 19042026 9H40'!$B:$B,"")</f>
        <v>LIT_647</v>
      </c>
      <c r="BO153" s="9" t="s">
        <v>5537</v>
      </c>
      <c r="BP153" s="9" t="s">
        <v>5459</v>
      </c>
      <c r="BQ153" s="115"/>
    </row>
    <row r="154" spans="1:69" s="9" customFormat="1" ht="24" customHeight="1" x14ac:dyDescent="0.3">
      <c r="A154" s="1" t="s">
        <v>509</v>
      </c>
      <c r="B154" s="8" t="s">
        <v>510</v>
      </c>
      <c r="C154" s="3" t="str">
        <f>_xlfn.XLOOKUP(B154,'[1]daily break down'!$D:$D,'[1]daily break down'!$E:$E,"")</f>
        <v>CENTRE</v>
      </c>
      <c r="D154" s="1" t="s">
        <v>21</v>
      </c>
      <c r="E154" s="1" t="s">
        <v>36</v>
      </c>
      <c r="F154" s="3" t="s">
        <v>226</v>
      </c>
      <c r="G154" s="1" t="s">
        <v>489</v>
      </c>
      <c r="H154" s="34" t="str">
        <f>_xlfn.XLOOKUP(B154,[2]CALCULATION!$B:$B,[2]CALCULATION!$H:$H,"")</f>
        <v>ZTE</v>
      </c>
      <c r="I154" s="28">
        <v>0</v>
      </c>
      <c r="J154" s="28">
        <v>0</v>
      </c>
      <c r="K154" s="28">
        <v>1.1054894944254678</v>
      </c>
      <c r="L154" s="28">
        <v>1.3624037975875558</v>
      </c>
      <c r="M154" s="28">
        <v>0</v>
      </c>
      <c r="N154" s="28">
        <v>0</v>
      </c>
      <c r="O154" s="28">
        <v>0</v>
      </c>
      <c r="P154" s="28">
        <v>0</v>
      </c>
      <c r="Q154" s="28">
        <v>0</v>
      </c>
      <c r="R154" s="28">
        <v>3.676273353251549</v>
      </c>
      <c r="S154" s="94">
        <v>6.3890244354841021</v>
      </c>
      <c r="T154" s="94">
        <f>_xlfn.XLOOKUP(B154,'[3]Nur des jours'!$B:$B,'[3]Nur des jours'!$U:$U,"")</f>
        <v>3.3275975721464568</v>
      </c>
      <c r="U154" s="94">
        <v>1.1074870231970164</v>
      </c>
      <c r="V154" s="94">
        <v>0.68775629007542183</v>
      </c>
      <c r="W154" s="94">
        <v>3.3275975721464572</v>
      </c>
      <c r="X154" s="94">
        <v>0.34225515291082759</v>
      </c>
      <c r="Y154" s="94">
        <v>1.8841511786846548</v>
      </c>
      <c r="Z154" s="94">
        <v>1.1919896242648378</v>
      </c>
      <c r="AA154" s="94">
        <v>1.0720130524237159</v>
      </c>
      <c r="AB154" s="94">
        <v>6.0861491354980837</v>
      </c>
      <c r="AC154" s="94">
        <f>_xlfn.XLOOKUP(B154,'[3]Nur des jours'!$B:$B,'[3]Nur des jours'!$N:$N,"")</f>
        <v>4.7226752332114854</v>
      </c>
      <c r="AD154" s="94">
        <v>4.7226752332114854</v>
      </c>
      <c r="AE154" s="94">
        <v>3.1547376393335167</v>
      </c>
      <c r="AF154" s="94">
        <v>5.4467105956594635</v>
      </c>
      <c r="AG154" s="94">
        <v>4.6859233650055714</v>
      </c>
      <c r="AH154" s="94">
        <v>4.7226752332114854</v>
      </c>
      <c r="AI154" s="49" t="s">
        <v>5559</v>
      </c>
      <c r="AJ154" s="49"/>
      <c r="AK154" s="48" t="str" cm="1">
        <f t="array" ref="AK154">IFERROR(_xlfn.IFS(
AM154="MPR ISSUE","PDH",
AM154="BSS Hardware Issue","BSS",
AM154="Sites strategiques, MLL, Pylone, etc.","ENVTECH",
AM154="AKTIVCO DEFAUT GE &amp; POWER Cabinet","AKTIVCO",
AM154="AKTIVCO Coupure ENEO &amp; Baisse de tension","AKTIVCO GRID ONLY",
AM154="Coupure ENEO &amp; Baisse de tension","IHS GRID ONLY",
AM154="Defaut GE &amp; POWER Cabinet","IHS",
AM154="Sharing","Partners",
AM154="Sites strategiques &amp; DataCenter","SST &amp; DC",
AM154="Exclu","Exclu",
AM154="SAT","SAT",
AM154="SPARE-ISSUE","SPARE-ISSUE",
AM154="Fiber CAmtel","TRANS_FO_CAMTEL",
AM154="Fiber AOF","Fiber AOF",
AM154="Projet OCM (HUAWEI)","TRAVAUX-HUAWEI",
AM154="Projet OCM (NOKIA)","TRAVAUX-NOKIA",
AM154="ACCESS-ISSUE","ACCESS-ISSUE",
AM154="Projet OCM (ZTE, NOKIA, autres projets)","TRAVAUX OCM",
AM154="No root CAuse","No root cause",
AM154="ODU HS","PDH",
AM154="IP &amp; VLAN","PDH",
AM154="Warehouse HUAWEI","SPARE-ISSUE",
AM154="SPARE-HS","SPARE-ISSUE",
AM154="Power Telco","BSS",AM154="no impacts","no impacts"
),"")</f>
        <v>No root cause</v>
      </c>
      <c r="AL154" s="48" t="str" cm="1">
        <f t="array" ref="AL154">IFERROR(_xlfn.IFS(
AM154="MPR ISSUE","TX ISSUE",
AM154="BSS Hardware Issue","RAN ISSUE",
AM154="Sites strategiques, MLL, Pylone, etc.","ENVTECH",
AM154="AKTIVCO DEFAUT GE &amp; POWER Cabinet","POWER ISSUE",
AM154="AKTIVCO Coupure ENEO &amp; Baisse de tension","POWER ISSUE",
AM154="Coupure ENEO &amp; Baisse de tension","POWER ISSUE",
AM154="Defaut GE &amp; POWER Cabinet","POWER ISSUE",
AM154="Sharing","POWER ISSUE",
AM154="Sites strategiques &amp; DataCenter","POWER ISSUE",
AM154="Exclu","Exclu",
AM154="SAT","TX ISSUE",
AM154="SPARE-ISSUE","SPARE-ISSUE",
AM154="Fiber CAmtel","TX ISSUE",
AM154="Fiber AOF","TX ISSUE",
AM154="Projet OCM (HUAWEI)","TRAVAUX-HUAWEI",
AM154="Projet OCM (NOKIA)","TRAVAUX -NOKIA",
AM154="ACCESS-ISSUE","ACCESS-ISSUE",
AM154="Projet OCM (ZTE, NOKIA, autres projets)","TRAVAUX OCM",
AM154="No root CAuse","No root cause",
AM154="ODU HS","TX ISSUE",
AM154="IP &amp; VLAN","TX ISSUE",
AM154="Warehouse HUAWEI","SPARE-ISSUE",
AM154="SPARE-HS","SPARE-ISSUE",
AM154="Power Telco","RAN ISSUE",AM154="no impacts","no impacts"
),"")</f>
        <v>No root cause</v>
      </c>
      <c r="AM154" s="67" t="s">
        <v>6538</v>
      </c>
      <c r="AN154" s="48" t="str" cm="1">
        <f t="array" ref="AN154">IFERROR(_xlfn.IFS(
AM154="MPR ISSUE","ACTIVE",
AM154="BSS Hardware Issue","ACTIVE",
AM154="Sites strategiques, MLL, Pylone, etc.","PASSIVE",
AM154="AKTIVCO DEFAUT GE &amp; POWER Cabinet","PASSIVE",
AM154="AKTIVCO Coupure ENEO &amp; Baisse de tension","PASSIVE",
AM154="Coupure ENEO &amp; Baisse de tension","PASSIVE",
AM154="Defaut GE &amp; POWER Cabinet","PASSIVE",
AM154="Sharing","PASSIVE",
AM154="Sites strategiques &amp; DataCenter","PASSIVE",
AM154="Exclu","Exclu",
AM154="SAT","ACTIVE",
AM154="SPARE-ISSUE","SPARE-ISSUE",
AM154="Fiber CAmtel","ACTIVE",
AM154="Fiber AOF","ACTIVE",
AM154="Projet OCM (HUAWEI)","PLANNED WORKS",
AM154="Projet OCM (NOKIA)","PLANNED WORKS",
AM154="ACCESS-ISSUE","ACCESS-ISSUE",
AM154="Projet OCM (ZTE, NOKIA, autres projets)","PLANNED WORKS",
AM154="No root CAuse","No root cause",
AM154="ODU HS","ACTIVE",
AM154="IP &amp; VLAN","ACTIVE",
AM154="Warehouse HUAWEI","SPARE-ISSUE",
AM154="SPARE-HS","SPARE-ISSUE",
AM154="Power Telco","ACTIVE", AM154="no impacts","no impacts"
),"")</f>
        <v>No root cause</v>
      </c>
      <c r="AO154" s="93" t="s">
        <v>5537</v>
      </c>
      <c r="AP154" s="101" t="str">
        <f t="shared" si="6"/>
        <v>EST_143</v>
      </c>
      <c r="AR154" s="17" t="s">
        <v>5537</v>
      </c>
      <c r="AS154" s="7" t="s">
        <v>6597</v>
      </c>
      <c r="AT154" s="6"/>
      <c r="AU154" s="7"/>
      <c r="AV154" s="3" t="s">
        <v>5537</v>
      </c>
      <c r="AW154" s="18" t="s">
        <v>5537</v>
      </c>
      <c r="AX154" s="18" t="s">
        <v>5537</v>
      </c>
      <c r="AY154" s="18" t="s">
        <v>5537</v>
      </c>
      <c r="AZ154" s="18" t="s">
        <v>5537</v>
      </c>
      <c r="BA154" s="18" t="s">
        <v>5537</v>
      </c>
      <c r="BB154" s="18" t="s">
        <v>5537</v>
      </c>
      <c r="BC154" s="18" t="s">
        <v>5537</v>
      </c>
      <c r="BD154" s="18" t="s">
        <v>5537</v>
      </c>
      <c r="BE154" s="18" t="s">
        <v>5537</v>
      </c>
      <c r="BF154" s="18" t="s">
        <v>5537</v>
      </c>
      <c r="BG154" s="18" t="s">
        <v>5537</v>
      </c>
      <c r="BH154" s="18" t="s">
        <v>5537</v>
      </c>
      <c r="BI154" s="9" t="s">
        <v>5537</v>
      </c>
      <c r="BJ154" s="14"/>
      <c r="BK154" s="14" t="s">
        <v>5537</v>
      </c>
      <c r="BL154" s="14" t="str">
        <f>_xlfn.XLOOKUP(B154,'[4]cell downs 18042026 17h'!$B:$B,'[4]cell downs 18042026 17h'!$B:$B,"")</f>
        <v/>
      </c>
      <c r="BM154" s="14" t="str">
        <f>_xlfn.XLOOKUP(B154,'[5]Cells Huawei 19042026 15h'!$B:$B,'[5]Cells Huawei 19042026 15h'!$B:$B,"")</f>
        <v/>
      </c>
      <c r="BN154" s="9" t="str">
        <f>_xlfn.XLOOKUP(B154,'[6]cells down 19042026 9H40'!$B:$B,'[6]cells down 19042026 9H40'!$B:$B,"")</f>
        <v/>
      </c>
      <c r="BO154" s="9" t="s">
        <v>5537</v>
      </c>
      <c r="BP154" s="9" t="s">
        <v>5537</v>
      </c>
      <c r="BQ154" s="115"/>
    </row>
    <row r="155" spans="1:69" s="9" customFormat="1" x14ac:dyDescent="0.3">
      <c r="A155" s="1" t="s">
        <v>3297</v>
      </c>
      <c r="B155" s="8" t="s">
        <v>3298</v>
      </c>
      <c r="C155" s="3" t="str">
        <f>_xlfn.XLOOKUP(B155,'[1]daily break down'!$D:$D,'[1]daily break down'!$E:$E,"")</f>
        <v>Douala</v>
      </c>
      <c r="D155" s="1" t="s">
        <v>11</v>
      </c>
      <c r="E155" s="1" t="s">
        <v>145</v>
      </c>
      <c r="F155" s="3" t="s">
        <v>31</v>
      </c>
      <c r="G155" s="1" t="s">
        <v>32</v>
      </c>
      <c r="H155" s="34" t="str">
        <f>_xlfn.XLOOKUP(B155,[2]CALCULATION!$B:$B,[2]CALCULATION!$H:$H,"")</f>
        <v>ZTE</v>
      </c>
      <c r="I155" s="28">
        <v>0</v>
      </c>
      <c r="J155" s="28">
        <v>0</v>
      </c>
      <c r="K155" s="28">
        <v>0</v>
      </c>
      <c r="L155" s="28">
        <v>1.926188458278717E-3</v>
      </c>
      <c r="M155" s="28">
        <v>0</v>
      </c>
      <c r="N155" s="28">
        <v>0</v>
      </c>
      <c r="O155" s="28">
        <v>0</v>
      </c>
      <c r="P155" s="28">
        <v>0</v>
      </c>
      <c r="Q155" s="28">
        <v>0</v>
      </c>
      <c r="R155" s="28">
        <v>0</v>
      </c>
      <c r="S155" s="94">
        <v>0</v>
      </c>
      <c r="T155" s="94">
        <f>_xlfn.XLOOKUP(B155,'[3]Nur des jours'!$B:$B,'[3]Nur des jours'!$U:$U,"")</f>
        <v>0</v>
      </c>
      <c r="U155" s="94">
        <v>0</v>
      </c>
      <c r="V155" s="94">
        <v>0</v>
      </c>
      <c r="W155" s="94">
        <v>0</v>
      </c>
      <c r="X155" s="94">
        <v>0</v>
      </c>
      <c r="Y155" s="94">
        <v>0</v>
      </c>
      <c r="Z155" s="94">
        <v>0</v>
      </c>
      <c r="AA155" s="94">
        <v>0</v>
      </c>
      <c r="AB155" s="94">
        <v>0</v>
      </c>
      <c r="AC155" s="94">
        <f>_xlfn.XLOOKUP(B155,'[3]Nur des jours'!$B:$B,'[3]Nur des jours'!$N:$N,"")</f>
        <v>4.7001673643749324</v>
      </c>
      <c r="AD155" s="94">
        <v>4.7001673643749324</v>
      </c>
      <c r="AE155" s="94">
        <v>3.5494076951668405</v>
      </c>
      <c r="AF155" s="94">
        <v>3.0237308363168998</v>
      </c>
      <c r="AG155" s="94">
        <v>6.0944979611134134</v>
      </c>
      <c r="AH155" s="94">
        <v>4.7001673643749324</v>
      </c>
      <c r="AI155" s="49" t="s">
        <v>5559</v>
      </c>
      <c r="AJ155" s="49"/>
      <c r="AK155" s="48" t="str" cm="1">
        <f t="array" ref="AK155">IFERROR(_xlfn.IFS(
AM155="MPR ISSUE","PDH",
AM155="BSS Hardware Issue","BSS",
AM155="Sites strategiques, MLL, Pylone, etc.","ENVTECH",
AM155="AKTIVCO DEFAUT GE &amp; POWER Cabinet","AKTIVCO",
AM155="AKTIVCO Coupure ENEO &amp; Baisse de tension","AKTIVCO GRID ONLY",
AM155="Coupure ENEO &amp; Baisse de tension","IHS GRID ONLY",
AM155="Defaut GE &amp; POWER Cabinet","IHS",
AM155="Sharing","Partners",
AM155="Sites strategiques &amp; DataCenter","SST &amp; DC",
AM155="Exclu","Exclu",
AM155="SAT","SAT",
AM155="SPARE-ISSUE","SPARE-ISSUE",
AM155="Fiber CAmtel","TRANS_FO_CAMTEL",
AM155="Fiber AOF","Fiber AOF",
AM155="Projet OCM (HUAWEI)","TRAVAUX-HUAWEI",
AM155="Projet OCM (NOKIA)","TRAVAUX-NOKIA",
AM155="ACCESS-ISSUE","ACCESS-ISSUE",
AM155="Projet OCM (ZTE, NOKIA, autres projets)","TRAVAUX OCM",
AM155="No root CAuse","No root cause",
AM155="ODU HS","PDH",
AM155="IP &amp; VLAN","PDH",
AM155="Warehouse HUAWEI","SPARE-ISSUE",
AM155="SPARE-HS","SPARE-ISSUE",
AM155="Power Telco","BSS",AM155="no impacts","no impacts"
),"")</f>
        <v>IHS GRID ONLY</v>
      </c>
      <c r="AL155" s="48" t="str" cm="1">
        <f t="array" ref="AL155">IFERROR(_xlfn.IFS(
AM155="MPR ISSUE","TX ISSUE",
AM155="BSS Hardware Issue","RAN ISSUE",
AM155="Sites strategiques, MLL, Pylone, etc.","ENVTECH",
AM155="AKTIVCO DEFAUT GE &amp; POWER Cabinet","POWER ISSUE",
AM155="AKTIVCO Coupure ENEO &amp; Baisse de tension","POWER ISSUE",
AM155="Coupure ENEO &amp; Baisse de tension","POWER ISSUE",
AM155="Defaut GE &amp; POWER Cabinet","POWER ISSUE",
AM155="Sharing","POWER ISSUE",
AM155="Sites strategiques &amp; DataCenter","POWER ISSUE",
AM155="Exclu","Exclu",
AM155="SAT","TX ISSUE",
AM155="SPARE-ISSUE","SPARE-ISSUE",
AM155="Fiber CAmtel","TX ISSUE",
AM155="Fiber AOF","TX ISSUE",
AM155="Projet OCM (HUAWEI)","TRAVAUX-HUAWEI",
AM155="Projet OCM (NOKIA)","TRAVAUX -NOKIA",
AM155="ACCESS-ISSUE","ACCESS-ISSUE",
AM155="Projet OCM (ZTE, NOKIA, autres projets)","TRAVAUX OCM",
AM155="No root CAuse","No root cause",
AM155="ODU HS","TX ISSUE",
AM155="IP &amp; VLAN","TX ISSUE",
AM155="Warehouse HUAWEI","SPARE-ISSUE",
AM155="SPARE-HS","SPARE-ISSUE",
AM155="Power Telco","RAN ISSUE",AM155="no impacts","no impacts"
),"")</f>
        <v>POWER ISSUE</v>
      </c>
      <c r="AM155" s="67" t="s">
        <v>5329</v>
      </c>
      <c r="AN155" s="48" t="str" cm="1">
        <f t="array" ref="AN155">IFERROR(_xlfn.IFS(
AM155="MPR ISSUE","ACTIVE",
AM155="BSS Hardware Issue","ACTIVE",
AM155="Sites strategiques, MLL, Pylone, etc.","PASSIVE",
AM155="AKTIVCO DEFAUT GE &amp; POWER Cabinet","PASSIVE",
AM155="AKTIVCO Coupure ENEO &amp; Baisse de tension","PASSIVE",
AM155="Coupure ENEO &amp; Baisse de tension","PASSIVE",
AM155="Defaut GE &amp; POWER Cabinet","PASSIVE",
AM155="Sharing","PASSIVE",
AM155="Sites strategiques &amp; DataCenter","PASSIVE",
AM155="Exclu","Exclu",
AM155="SAT","ACTIVE",
AM155="SPARE-ISSUE","SPARE-ISSUE",
AM155="Fiber CAmtel","ACTIVE",
AM155="Fiber AOF","ACTIVE",
AM155="Projet OCM (HUAWEI)","PLANNED WORKS",
AM155="Projet OCM (NOKIA)","PLANNED WORKS",
AM155="ACCESS-ISSUE","ACCESS-ISSUE",
AM155="Projet OCM (ZTE, NOKIA, autres projets)","PLANNED WORKS",
AM155="No root CAuse","No root cause",
AM155="ODU HS","ACTIVE",
AM155="IP &amp; VLAN","ACTIVE",
AM155="Warehouse HUAWEI","SPARE-ISSUE",
AM155="SPARE-HS","SPARE-ISSUE",
AM155="Power Telco","ACTIVE", AM155="no impacts","no impacts"
),"")</f>
        <v>PASSIVE</v>
      </c>
      <c r="AO155" s="93" t="s">
        <v>6446</v>
      </c>
      <c r="AP155" s="101" t="str">
        <f t="shared" si="6"/>
        <v>LIT_285</v>
      </c>
      <c r="AR155" s="17" t="s">
        <v>5537</v>
      </c>
      <c r="AS155" s="7" t="s">
        <v>6592</v>
      </c>
      <c r="AT155" s="6"/>
      <c r="AU155" s="7"/>
      <c r="AV155" s="3" t="s">
        <v>5537</v>
      </c>
      <c r="AW155" s="18" t="s">
        <v>5537</v>
      </c>
      <c r="AX155" s="18" t="s">
        <v>5537</v>
      </c>
      <c r="AY155" s="18" t="s">
        <v>5537</v>
      </c>
      <c r="AZ155" s="18" t="s">
        <v>5537</v>
      </c>
      <c r="BA155" s="18" t="s">
        <v>5537</v>
      </c>
      <c r="BB155" s="18" t="s">
        <v>5537</v>
      </c>
      <c r="BC155" s="18" t="s">
        <v>5537</v>
      </c>
      <c r="BD155" s="18" t="s">
        <v>5537</v>
      </c>
      <c r="BE155" s="18" t="s">
        <v>5537</v>
      </c>
      <c r="BF155" s="18" t="s">
        <v>5537</v>
      </c>
      <c r="BG155" s="18" t="s">
        <v>5537</v>
      </c>
      <c r="BH155" s="18" t="s">
        <v>5537</v>
      </c>
      <c r="BI155" s="9" t="s">
        <v>6446</v>
      </c>
      <c r="BJ155" s="14"/>
      <c r="BK155" s="14" t="s">
        <v>5537</v>
      </c>
      <c r="BL155" s="14" t="str">
        <f>_xlfn.XLOOKUP(B155,'[4]cell downs 18042026 17h'!$B:$B,'[4]cell downs 18042026 17h'!$B:$B,"")</f>
        <v/>
      </c>
      <c r="BM155" s="14" t="str">
        <f>_xlfn.XLOOKUP(B155,'[5]Cells Huawei 19042026 15h'!$B:$B,'[5]Cells Huawei 19042026 15h'!$B:$B,"")</f>
        <v/>
      </c>
      <c r="BN155" s="9" t="str">
        <f>_xlfn.XLOOKUP(B155,'[6]cells down 19042026 9H40'!$B:$B,'[6]cells down 19042026 9H40'!$B:$B,"")</f>
        <v/>
      </c>
      <c r="BO155" s="9" t="s">
        <v>3298</v>
      </c>
      <c r="BP155" s="9" t="s">
        <v>12</v>
      </c>
      <c r="BQ155" s="115"/>
    </row>
    <row r="156" spans="1:69" s="9" customFormat="1" x14ac:dyDescent="0.3">
      <c r="A156" s="1" t="s">
        <v>1600</v>
      </c>
      <c r="B156" s="8" t="s">
        <v>1601</v>
      </c>
      <c r="C156" s="3" t="str">
        <f>_xlfn.XLOOKUP(B156,'[1]daily break down'!$D:$D,'[1]daily break down'!$E:$E,"")</f>
        <v>Yaounde</v>
      </c>
      <c r="D156" s="1" t="s">
        <v>11</v>
      </c>
      <c r="E156" s="1" t="s">
        <v>12</v>
      </c>
      <c r="F156" s="3" t="s">
        <v>37</v>
      </c>
      <c r="G156" s="1" t="s">
        <v>38</v>
      </c>
      <c r="H156" s="34" t="str">
        <f>_xlfn.XLOOKUP(B156,[2]CALCULATION!$B:$B,[2]CALCULATION!$H:$H,"")</f>
        <v>ZTE</v>
      </c>
      <c r="I156" s="28">
        <v>0.52194356695859134</v>
      </c>
      <c r="J156" s="28">
        <v>0</v>
      </c>
      <c r="K156" s="28">
        <v>0</v>
      </c>
      <c r="L156" s="28">
        <v>0</v>
      </c>
      <c r="M156" s="28">
        <v>0</v>
      </c>
      <c r="N156" s="28">
        <v>0.30061024503970812</v>
      </c>
      <c r="O156" s="28">
        <v>0</v>
      </c>
      <c r="P156" s="28">
        <v>0</v>
      </c>
      <c r="Q156" s="28">
        <v>0.77224105606492599</v>
      </c>
      <c r="R156" s="28">
        <v>0</v>
      </c>
      <c r="S156" s="94">
        <v>0.10799139921183183</v>
      </c>
      <c r="T156" s="94">
        <f>_xlfn.XLOOKUP(B156,'[3]Nur des jours'!$B:$B,'[3]Nur des jours'!$U:$U,"")</f>
        <v>0</v>
      </c>
      <c r="U156" s="94">
        <v>0</v>
      </c>
      <c r="V156" s="94">
        <v>0</v>
      </c>
      <c r="W156" s="94">
        <v>0</v>
      </c>
      <c r="X156" s="94">
        <v>0</v>
      </c>
      <c r="Y156" s="94">
        <v>0.30241158794976497</v>
      </c>
      <c r="Z156" s="94">
        <v>0</v>
      </c>
      <c r="AA156" s="94">
        <v>0</v>
      </c>
      <c r="AB156" s="94">
        <v>0</v>
      </c>
      <c r="AC156" s="94">
        <f>_xlfn.XLOOKUP(B156,'[3]Nur des jours'!$B:$B,'[3]Nur des jours'!$N:$N,"")</f>
        <v>4.6381904672219809</v>
      </c>
      <c r="AD156" s="94">
        <v>4.6381904672219809</v>
      </c>
      <c r="AE156" s="94">
        <v>1.8666894476217881</v>
      </c>
      <c r="AF156" s="94">
        <v>1.6629563328131229</v>
      </c>
      <c r="AG156" s="94">
        <v>7.3124399442288475</v>
      </c>
      <c r="AH156" s="94">
        <v>4.6381904672219809</v>
      </c>
      <c r="AI156" s="49" t="s">
        <v>5559</v>
      </c>
      <c r="AJ156" s="49"/>
      <c r="AK156" s="48" t="str" cm="1">
        <f t="array" ref="AK156">IFERROR(_xlfn.IFS(
AM156="MPR ISSUE","PDH",
AM156="BSS Hardware Issue","BSS",
AM156="Sites strategiques, MLL, Pylone, etc.","ENVTECH",
AM156="AKTIVCO DEFAUT GE &amp; POWER Cabinet","AKTIVCO",
AM156="AKTIVCO Coupure ENEO &amp; Baisse de tension","AKTIVCO GRID ONLY",
AM156="Coupure ENEO &amp; Baisse de tension","IHS GRID ONLY",
AM156="Defaut GE &amp; POWER Cabinet","IHS",
AM156="Sharing","Partners",
AM156="Sites strategiques &amp; DataCenter","SST &amp; DC",
AM156="Exclu","Exclu",
AM156="SAT","SAT",
AM156="SPARE-ISSUE","SPARE-ISSUE",
AM156="Fiber CAmtel","TRANS_FO_CAMTEL",
AM156="Fiber AOF","Fiber AOF",
AM156="Projet OCM (HUAWEI)","TRAVAUX-HUAWEI",
AM156="Projet OCM (NOKIA)","TRAVAUX-NOKIA",
AM156="ACCESS-ISSUE","ACCESS-ISSUE",
AM156="Projet OCM (ZTE, NOKIA, autres projets)","TRAVAUX OCM",
AM156="No root CAuse","No root cause",
AM156="ODU HS","PDH",
AM156="IP &amp; VLAN","PDH",
AM156="Warehouse HUAWEI","SPARE-ISSUE",
AM156="SPARE-HS","SPARE-ISSUE",
AM156="Power Telco","BSS",AM156="no impacts","no impacts"
),"")</f>
        <v>IHS</v>
      </c>
      <c r="AL156" s="48" t="str" cm="1">
        <f t="array" ref="AL156">IFERROR(_xlfn.IFS(
AM156="MPR ISSUE","TX ISSUE",
AM156="BSS Hardware Issue","RAN ISSUE",
AM156="Sites strategiques, MLL, Pylone, etc.","ENVTECH",
AM156="AKTIVCO DEFAUT GE &amp; POWER Cabinet","POWER ISSUE",
AM156="AKTIVCO Coupure ENEO &amp; Baisse de tension","POWER ISSUE",
AM156="Coupure ENEO &amp; Baisse de tension","POWER ISSUE",
AM156="Defaut GE &amp; POWER Cabinet","POWER ISSUE",
AM156="Sharing","POWER ISSUE",
AM156="Sites strategiques &amp; DataCenter","POWER ISSUE",
AM156="Exclu","Exclu",
AM156="SAT","TX ISSUE",
AM156="SPARE-ISSUE","SPARE-ISSUE",
AM156="Fiber CAmtel","TX ISSUE",
AM156="Fiber AOF","TX ISSUE",
AM156="Projet OCM (HUAWEI)","TRAVAUX-HUAWEI",
AM156="Projet OCM (NOKIA)","TRAVAUX -NOKIA",
AM156="ACCESS-ISSUE","ACCESS-ISSUE",
AM156="Projet OCM (ZTE, NOKIA, autres projets)","TRAVAUX OCM",
AM156="No root CAuse","No root cause",
AM156="ODU HS","TX ISSUE",
AM156="IP &amp; VLAN","TX ISSUE",
AM156="Warehouse HUAWEI","SPARE-ISSUE",
AM156="SPARE-HS","SPARE-ISSUE",
AM156="Power Telco","RAN ISSUE",AM156="no impacts","no impacts"
),"")</f>
        <v>POWER ISSUE</v>
      </c>
      <c r="AM156" s="67" t="s">
        <v>5330</v>
      </c>
      <c r="AN156" s="48" t="str" cm="1">
        <f t="array" ref="AN156">IFERROR(_xlfn.IFS(
AM156="MPR ISSUE","ACTIVE",
AM156="BSS Hardware Issue","ACTIVE",
AM156="Sites strategiques, MLL, Pylone, etc.","PASSIVE",
AM156="AKTIVCO DEFAUT GE &amp; POWER Cabinet","PASSIVE",
AM156="AKTIVCO Coupure ENEO &amp; Baisse de tension","PASSIVE",
AM156="Coupure ENEO &amp; Baisse de tension","PASSIVE",
AM156="Defaut GE &amp; POWER Cabinet","PASSIVE",
AM156="Sharing","PASSIVE",
AM156="Sites strategiques &amp; DataCenter","PASSIVE",
AM156="Exclu","Exclu",
AM156="SAT","ACTIVE",
AM156="SPARE-ISSUE","SPARE-ISSUE",
AM156="Fiber CAmtel","ACTIVE",
AM156="Fiber AOF","ACTIVE",
AM156="Projet OCM (HUAWEI)","PLANNED WORKS",
AM156="Projet OCM (NOKIA)","PLANNED WORKS",
AM156="ACCESS-ISSUE","ACCESS-ISSUE",
AM156="Projet OCM (ZTE, NOKIA, autres projets)","PLANNED WORKS",
AM156="No root CAuse","No root cause",
AM156="ODU HS","ACTIVE",
AM156="IP &amp; VLAN","ACTIVE",
AM156="Warehouse HUAWEI","SPARE-ISSUE",
AM156="SPARE-HS","SPARE-ISSUE",
AM156="Power Telco","ACTIVE", AM156="no impacts","no impacts"
),"")</f>
        <v>PASSIVE</v>
      </c>
      <c r="AO156" s="93" t="s">
        <v>6351</v>
      </c>
      <c r="AP156" s="101" t="str">
        <f t="shared" si="6"/>
        <v>CTR_274</v>
      </c>
      <c r="AR156" s="17" t="s">
        <v>5537</v>
      </c>
      <c r="AS156" s="7" t="s">
        <v>6597</v>
      </c>
      <c r="AT156" s="6"/>
      <c r="AU156" s="7"/>
      <c r="AV156" s="3" t="s">
        <v>5537</v>
      </c>
      <c r="AW156" s="18" t="s">
        <v>5537</v>
      </c>
      <c r="AX156" s="18" t="s">
        <v>5537</v>
      </c>
      <c r="AY156" s="18" t="s">
        <v>5537</v>
      </c>
      <c r="AZ156" s="18" t="s">
        <v>5537</v>
      </c>
      <c r="BA156" s="18" t="s">
        <v>5537</v>
      </c>
      <c r="BB156" s="18" t="s">
        <v>5537</v>
      </c>
      <c r="BC156" s="18" t="s">
        <v>5537</v>
      </c>
      <c r="BD156" s="18" t="s">
        <v>5537</v>
      </c>
      <c r="BE156" s="18" t="s">
        <v>5537</v>
      </c>
      <c r="BF156" s="18" t="s">
        <v>5537</v>
      </c>
      <c r="BG156" s="18" t="s">
        <v>5537</v>
      </c>
      <c r="BH156" s="18" t="s">
        <v>5537</v>
      </c>
      <c r="BI156" s="9" t="s">
        <v>6351</v>
      </c>
      <c r="BJ156" s="14"/>
      <c r="BK156" s="14" t="s">
        <v>5537</v>
      </c>
      <c r="BL156" s="14" t="str">
        <f>_xlfn.XLOOKUP(B156,'[4]cell downs 18042026 17h'!$B:$B,'[4]cell downs 18042026 17h'!$B:$B,"")</f>
        <v/>
      </c>
      <c r="BM156" s="14" t="str">
        <f>_xlfn.XLOOKUP(B156,'[5]Cells Huawei 19042026 15h'!$B:$B,'[5]Cells Huawei 19042026 15h'!$B:$B,"")</f>
        <v/>
      </c>
      <c r="BN156" s="9" t="str">
        <f>_xlfn.XLOOKUP(B156,'[6]cells down 19042026 9H40'!$B:$B,'[6]cells down 19042026 9H40'!$B:$B,"")</f>
        <v/>
      </c>
      <c r="BO156" s="9" t="s">
        <v>5537</v>
      </c>
      <c r="BP156" s="9" t="s">
        <v>5537</v>
      </c>
      <c r="BQ156" s="115"/>
    </row>
    <row r="157" spans="1:69" s="9" customFormat="1" x14ac:dyDescent="0.3">
      <c r="A157" s="1" t="s">
        <v>274</v>
      </c>
      <c r="B157" s="8" t="s">
        <v>275</v>
      </c>
      <c r="C157" s="3" t="str">
        <f>_xlfn.XLOOKUP(B157,'[1]daily break down'!$D:$D,'[1]daily break down'!$E:$E,"")</f>
        <v>Garoua</v>
      </c>
      <c r="D157" s="1" t="s">
        <v>21</v>
      </c>
      <c r="E157" s="1" t="s">
        <v>89</v>
      </c>
      <c r="F157" s="3" t="s">
        <v>23</v>
      </c>
      <c r="G157" s="1" t="s">
        <v>24</v>
      </c>
      <c r="H157" s="32" t="str">
        <f>_xlfn.XLOOKUP(B157,[2]CALCULATION!$B:$B,[2]CALCULATION!$H:$H,"")</f>
        <v>Huawei</v>
      </c>
      <c r="I157" s="28">
        <v>3.0291453715831564</v>
      </c>
      <c r="J157" s="28">
        <v>2.7602280607134611</v>
      </c>
      <c r="K157" s="28">
        <v>8.1076304172266873</v>
      </c>
      <c r="L157" s="28">
        <v>4.4933339611280898</v>
      </c>
      <c r="M157" s="28">
        <v>3.6705126229550293</v>
      </c>
      <c r="N157" s="28">
        <v>3.1779791001418247</v>
      </c>
      <c r="O157" s="28">
        <v>2.5667174609697132</v>
      </c>
      <c r="P157" s="28">
        <v>3.5901477600568428</v>
      </c>
      <c r="Q157" s="28">
        <v>2.5879233690890984</v>
      </c>
      <c r="R157" s="28">
        <v>0.15851817608501481</v>
      </c>
      <c r="S157" s="94">
        <v>0.31924790188138685</v>
      </c>
      <c r="T157" s="94">
        <f>_xlfn.XLOOKUP(B157,'[3]Nur des jours'!$B:$B,'[3]Nur des jours'!$U:$U,"")</f>
        <v>0.47798009890621029</v>
      </c>
      <c r="U157" s="94">
        <v>4.7293277174238728</v>
      </c>
      <c r="V157" s="94">
        <v>3.4440427984807367</v>
      </c>
      <c r="W157" s="94">
        <v>0.47798009890621029</v>
      </c>
      <c r="X157" s="94">
        <v>7.6120470960212083</v>
      </c>
      <c r="Y157" s="94">
        <v>15.478297563300259</v>
      </c>
      <c r="Z157" s="94">
        <v>8.2526831091820672</v>
      </c>
      <c r="AA157" s="94">
        <v>19.308683828292427</v>
      </c>
      <c r="AB157" s="94">
        <v>4.7959417349393458</v>
      </c>
      <c r="AC157" s="94">
        <f>_xlfn.XLOOKUP(B157,'[3]Nur des jours'!$B:$B,'[3]Nur des jours'!$N:$N,"")</f>
        <v>4.6352120091429754</v>
      </c>
      <c r="AD157" s="94">
        <v>4.6352120091429754</v>
      </c>
      <c r="AE157" s="94">
        <v>4.2277156297335425</v>
      </c>
      <c r="AF157" s="94">
        <v>3.7054462430850936</v>
      </c>
      <c r="AG157" s="94">
        <v>5.3453398363199796</v>
      </c>
      <c r="AH157" s="94">
        <v>4.6352120091429754</v>
      </c>
      <c r="AI157" s="49" t="s">
        <v>5559</v>
      </c>
      <c r="AJ157" s="49"/>
      <c r="AK157" s="48" t="str" cm="1">
        <f t="array" ref="AK157">IFERROR(_xlfn.IFS(
AM157="MPR ISSUE","PDH",
AM157="BSS Hardware Issue","BSS",
AM157="Sites strategiques, MLL, Pylone, etc.","ENVTECH",
AM157="AKTIVCO DEFAUT GE &amp; POWER Cabinet","AKTIVCO",
AM157="AKTIVCO Coupure ENEO &amp; Baisse de tension","AKTIVCO GRID ONLY",
AM157="Coupure ENEO &amp; Baisse de tension","IHS GRID ONLY",
AM157="Defaut GE &amp; POWER Cabinet","IHS",
AM157="Sharing","Partners",
AM157="Sites strategiques &amp; DataCenter","SST &amp; DC",
AM157="Exclu","Exclu",
AM157="SAT","SAT",
AM157="SPARE-ISSUE","SPARE-ISSUE",
AM157="Fiber CAmtel","TRANS_FO_CAMTEL",
AM157="Fiber AOF","Fiber AOF",
AM157="Projet OCM (HUAWEI)","TRAVAUX-HUAWEI",
AM157="Projet OCM (NOKIA)","TRAVAUX-NOKIA",
AM157="ACCESS-ISSUE","ACCESS-ISSUE",
AM157="Projet OCM (ZTE, NOKIA, autres projets)","TRAVAUX OCM",
AM157="No root CAuse","No root cause",
AM157="ODU HS","PDH",
AM157="IP &amp; VLAN","PDH",
AM157="Warehouse HUAWEI","SPARE-ISSUE",
AM157="SPARE-HS","SPARE-ISSUE",
AM157="Power Telco","BSS",AM157="no impacts","no impacts"
),"")</f>
        <v>AKTIVCO</v>
      </c>
      <c r="AL157" s="48" t="str" cm="1">
        <f t="array" ref="AL157">IFERROR(_xlfn.IFS(
AM157="MPR ISSUE","TX ISSUE",
AM157="BSS Hardware Issue","RAN ISSUE",
AM157="Sites strategiques, MLL, Pylone, etc.","ENVTECH",
AM157="AKTIVCO DEFAUT GE &amp; POWER Cabinet","POWER ISSUE",
AM157="AKTIVCO Coupure ENEO &amp; Baisse de tension","POWER ISSUE",
AM157="Coupure ENEO &amp; Baisse de tension","POWER ISSUE",
AM157="Defaut GE &amp; POWER Cabinet","POWER ISSUE",
AM157="Sharing","POWER ISSUE",
AM157="Sites strategiques &amp; DataCenter","POWER ISSUE",
AM157="Exclu","Exclu",
AM157="SAT","TX ISSUE",
AM157="SPARE-ISSUE","SPARE-ISSUE",
AM157="Fiber CAmtel","TX ISSUE",
AM157="Fiber AOF","TX ISSUE",
AM157="Projet OCM (HUAWEI)","TRAVAUX-HUAWEI",
AM157="Projet OCM (NOKIA)","TRAVAUX -NOKIA",
AM157="ACCESS-ISSUE","ACCESS-ISSUE",
AM157="Projet OCM (ZTE, NOKIA, autres projets)","TRAVAUX OCM",
AM157="No root CAuse","No root cause",
AM157="ODU HS","TX ISSUE",
AM157="IP &amp; VLAN","TX ISSUE",
AM157="Warehouse HUAWEI","SPARE-ISSUE",
AM157="SPARE-HS","SPARE-ISSUE",
AM157="Power Telco","RAN ISSUE",AM157="no impacts","no impacts"
),"")</f>
        <v>POWER ISSUE</v>
      </c>
      <c r="AM157" s="67" t="s">
        <v>5325</v>
      </c>
      <c r="AN157" s="48" t="str" cm="1">
        <f t="array" ref="AN157">IFERROR(_xlfn.IFS(
AM157="MPR ISSUE","ACTIVE",
AM157="BSS Hardware Issue","ACTIVE",
AM157="Sites strategiques, MLL, Pylone, etc.","PASSIVE",
AM157="AKTIVCO DEFAUT GE &amp; POWER Cabinet","PASSIVE",
AM157="AKTIVCO Coupure ENEO &amp; Baisse de tension","PASSIVE",
AM157="Coupure ENEO &amp; Baisse de tension","PASSIVE",
AM157="Defaut GE &amp; POWER Cabinet","PASSIVE",
AM157="Sharing","PASSIVE",
AM157="Sites strategiques &amp; DataCenter","PASSIVE",
AM157="Exclu","Exclu",
AM157="SAT","ACTIVE",
AM157="SPARE-ISSUE","SPARE-ISSUE",
AM157="Fiber CAmtel","ACTIVE",
AM157="Fiber AOF","ACTIVE",
AM157="Projet OCM (HUAWEI)","PLANNED WORKS",
AM157="Projet OCM (NOKIA)","PLANNED WORKS",
AM157="ACCESS-ISSUE","ACCESS-ISSUE",
AM157="Projet OCM (ZTE, NOKIA, autres projets)","PLANNED WORKS",
AM157="No root CAuse","No root cause",
AM157="ODU HS","ACTIVE",
AM157="IP &amp; VLAN","ACTIVE",
AM157="Warehouse HUAWEI","SPARE-ISSUE",
AM157="SPARE-HS","SPARE-ISSUE",
AM157="Power Telco","ACTIVE", AM157="no impacts","no impacts"
),"")</f>
        <v>PASSIVE</v>
      </c>
      <c r="AO157" s="93" t="s">
        <v>6643</v>
      </c>
      <c r="AP157" s="101" t="str">
        <f t="shared" si="6"/>
        <v>NRD_158</v>
      </c>
      <c r="AR157" s="17" t="s">
        <v>5537</v>
      </c>
      <c r="AS157" s="7" t="s">
        <v>6643</v>
      </c>
      <c r="AT157" s="6"/>
      <c r="AU157" s="7"/>
      <c r="AV157" s="3" t="s">
        <v>5537</v>
      </c>
      <c r="AW157" s="18" t="s">
        <v>5537</v>
      </c>
      <c r="AX157" s="18" t="s">
        <v>5537</v>
      </c>
      <c r="AY157" s="18" t="s">
        <v>5537</v>
      </c>
      <c r="AZ157" s="18" t="s">
        <v>5537</v>
      </c>
      <c r="BA157" s="18" t="s">
        <v>5537</v>
      </c>
      <c r="BB157" s="18" t="s">
        <v>5537</v>
      </c>
      <c r="BC157" s="18" t="s">
        <v>5537</v>
      </c>
      <c r="BD157" s="18" t="s">
        <v>5537</v>
      </c>
      <c r="BE157" s="18" t="s">
        <v>5537</v>
      </c>
      <c r="BF157" s="18" t="s">
        <v>5537</v>
      </c>
      <c r="BG157" s="18" t="s">
        <v>5537</v>
      </c>
      <c r="BH157" s="18" t="s">
        <v>5537</v>
      </c>
      <c r="BI157" s="9" t="s">
        <v>5537</v>
      </c>
      <c r="BJ157" s="14"/>
      <c r="BK157" s="14" t="s">
        <v>5537</v>
      </c>
      <c r="BL157" s="14" t="str">
        <f>_xlfn.XLOOKUP(B157,'[4]cell downs 18042026 17h'!$B:$B,'[4]cell downs 18042026 17h'!$B:$B,"")</f>
        <v/>
      </c>
      <c r="BM157" s="14" t="str">
        <f>_xlfn.XLOOKUP(B157,'[5]Cells Huawei 19042026 15h'!$B:$B,'[5]Cells Huawei 19042026 15h'!$B:$B,"")</f>
        <v/>
      </c>
      <c r="BN157" s="9" t="str">
        <f>_xlfn.XLOOKUP(B157,'[6]cells down 19042026 9H40'!$B:$B,'[6]cells down 19042026 9H40'!$B:$B,"")</f>
        <v/>
      </c>
      <c r="BO157" s="9" t="s">
        <v>5537</v>
      </c>
      <c r="BP157" s="9" t="s">
        <v>5537</v>
      </c>
      <c r="BQ157" s="115"/>
    </row>
    <row r="158" spans="1:69" s="9" customFormat="1" x14ac:dyDescent="0.3">
      <c r="A158" s="1" t="s">
        <v>1234</v>
      </c>
      <c r="B158" s="8" t="s">
        <v>1235</v>
      </c>
      <c r="C158" s="3" t="str">
        <f>_xlfn.XLOOKUP(B158,'[1]daily break down'!$D:$D,'[1]daily break down'!$E:$E,"")</f>
        <v>OUEST</v>
      </c>
      <c r="D158" s="1" t="s">
        <v>21</v>
      </c>
      <c r="E158" s="1" t="s">
        <v>122</v>
      </c>
      <c r="F158" s="3" t="s">
        <v>102</v>
      </c>
      <c r="G158" s="1" t="s">
        <v>1234</v>
      </c>
      <c r="H158" s="33" t="str">
        <f>_xlfn.XLOOKUP(B158,[2]CALCULATION!$B:$B,[2]CALCULATION!$H:$H,"")</f>
        <v>NOKIA</v>
      </c>
      <c r="I158" s="28">
        <v>0</v>
      </c>
      <c r="J158" s="28">
        <v>1.7653738154006539E-2</v>
      </c>
      <c r="K158" s="28">
        <v>1.5287085150800165E-2</v>
      </c>
      <c r="L158" s="28">
        <v>2.1402093980876723E-3</v>
      </c>
      <c r="M158" s="28">
        <v>7.7001549363382169E-3</v>
      </c>
      <c r="N158" s="28">
        <v>1.4621774840049048E-2</v>
      </c>
      <c r="O158" s="28">
        <v>2.5434047793585598E-2</v>
      </c>
      <c r="P158" s="28">
        <v>9.9746256518421436E-3</v>
      </c>
      <c r="Q158" s="28">
        <v>1.0953550361888461E-2</v>
      </c>
      <c r="R158" s="28">
        <v>5.941692894959323E-3</v>
      </c>
      <c r="S158" s="94">
        <v>9.7063063960668064E-2</v>
      </c>
      <c r="T158" s="94">
        <f>_xlfn.XLOOKUP(B158,'[3]Nur des jours'!$B:$B,'[3]Nur des jours'!$U:$U,"")</f>
        <v>4.6213541532903575</v>
      </c>
      <c r="U158" s="94">
        <v>4.6782552326955162</v>
      </c>
      <c r="V158" s="94">
        <v>4.626811687255481</v>
      </c>
      <c r="W158" s="94">
        <v>4.6213541532903575</v>
      </c>
      <c r="X158" s="94">
        <v>4.9373739059962958</v>
      </c>
      <c r="Y158" s="94">
        <v>4.6267403469422108</v>
      </c>
      <c r="Z158" s="94">
        <v>4.7669775677518951</v>
      </c>
      <c r="AA158" s="94">
        <v>4.6810124902620469</v>
      </c>
      <c r="AB158" s="94">
        <v>4.6249390040321536</v>
      </c>
      <c r="AC158" s="94">
        <f>_xlfn.XLOOKUP(B158,'[3]Nur des jours'!$B:$B,'[3]Nur des jours'!$N:$N,"")</f>
        <v>4.6303965379972771</v>
      </c>
      <c r="AD158" s="94">
        <v>4.6303965379972771</v>
      </c>
      <c r="AE158" s="94">
        <v>32.360196875412157</v>
      </c>
      <c r="AF158" s="94">
        <v>2.7891255342370004E-2</v>
      </c>
      <c r="AG158" s="94">
        <v>0</v>
      </c>
      <c r="AH158" s="94">
        <v>4.6303965379972771</v>
      </c>
      <c r="AI158" s="49" t="s">
        <v>5559</v>
      </c>
      <c r="AJ158" s="49"/>
      <c r="AK158" s="48" t="str" cm="1">
        <f t="array" ref="AK158">IFERROR(_xlfn.IFS(
AM158="MPR ISSUE","PDH",
AM158="BSS Hardware Issue","BSS",
AM158="Sites strategiques, MLL, Pylone, etc.","ENVTECH",
AM158="AKTIVCO DEFAUT GE &amp; POWER Cabinet","AKTIVCO",
AM158="AKTIVCO Coupure ENEO &amp; Baisse de tension","AKTIVCO GRID ONLY",
AM158="Coupure ENEO &amp; Baisse de tension","IHS GRID ONLY",
AM158="Defaut GE &amp; POWER Cabinet","IHS",
AM158="Sharing","Partners",
AM158="Sites strategiques &amp; DataCenter","SST &amp; DC",
AM158="Exclu","Exclu",
AM158="SAT","SAT",
AM158="SPARE-ISSUE","SPARE-ISSUE",
AM158="Fiber CAmtel","TRANS_FO_CAMTEL",
AM158="Fiber AOF","Fiber AOF",
AM158="Projet OCM (HUAWEI)","TRAVAUX-HUAWEI",
AM158="Projet OCM (NOKIA)","TRAVAUX-NOKIA",
AM158="ACCESS-ISSUE","ACCESS-ISSUE",
AM158="Projet OCM (ZTE, NOKIA, autres projets)","TRAVAUX OCM",
AM158="No root CAuse","No root cause",
AM158="ODU HS","PDH",
AM158="IP &amp; VLAN","PDH",
AM158="Warehouse HUAWEI","SPARE-ISSUE",
AM158="SPARE-HS","SPARE-ISSUE",
AM158="Power Telco","BSS",AM158="no impacts","no impacts"
),"")</f>
        <v>No root cause</v>
      </c>
      <c r="AL158" s="48" t="str" cm="1">
        <f t="array" ref="AL158">IFERROR(_xlfn.IFS(
AM158="MPR ISSUE","TX ISSUE",
AM158="BSS Hardware Issue","RAN ISSUE",
AM158="Sites strategiques, MLL, Pylone, etc.","ENVTECH",
AM158="AKTIVCO DEFAUT GE &amp; POWER Cabinet","POWER ISSUE",
AM158="AKTIVCO Coupure ENEO &amp; Baisse de tension","POWER ISSUE",
AM158="Coupure ENEO &amp; Baisse de tension","POWER ISSUE",
AM158="Defaut GE &amp; POWER Cabinet","POWER ISSUE",
AM158="Sharing","POWER ISSUE",
AM158="Sites strategiques &amp; DataCenter","POWER ISSUE",
AM158="Exclu","Exclu",
AM158="SAT","TX ISSUE",
AM158="SPARE-ISSUE","SPARE-ISSUE",
AM158="Fiber CAmtel","TX ISSUE",
AM158="Fiber AOF","TX ISSUE",
AM158="Projet OCM (HUAWEI)","TRAVAUX-HUAWEI",
AM158="Projet OCM (NOKIA)","TRAVAUX -NOKIA",
AM158="ACCESS-ISSUE","ACCESS-ISSUE",
AM158="Projet OCM (ZTE, NOKIA, autres projets)","TRAVAUX OCM",
AM158="No root CAuse","No root cause",
AM158="ODU HS","TX ISSUE",
AM158="IP &amp; VLAN","TX ISSUE",
AM158="Warehouse HUAWEI","SPARE-ISSUE",
AM158="SPARE-HS","SPARE-ISSUE",
AM158="Power Telco","RAN ISSUE",AM158="no impacts","no impacts"
),"")</f>
        <v>No root cause</v>
      </c>
      <c r="AM158" s="67" t="s">
        <v>6538</v>
      </c>
      <c r="AN158" s="48" t="str" cm="1">
        <f t="array" ref="AN158">IFERROR(_xlfn.IFS(
AM158="MPR ISSUE","ACTIVE",
AM158="BSS Hardware Issue","ACTIVE",
AM158="Sites strategiques, MLL, Pylone, etc.","PASSIVE",
AM158="AKTIVCO DEFAUT GE &amp; POWER Cabinet","PASSIVE",
AM158="AKTIVCO Coupure ENEO &amp; Baisse de tension","PASSIVE",
AM158="Coupure ENEO &amp; Baisse de tension","PASSIVE",
AM158="Defaut GE &amp; POWER Cabinet","PASSIVE",
AM158="Sharing","PASSIVE",
AM158="Sites strategiques &amp; DataCenter","PASSIVE",
AM158="Exclu","Exclu",
AM158="SAT","ACTIVE",
AM158="SPARE-ISSUE","SPARE-ISSUE",
AM158="Fiber CAmtel","ACTIVE",
AM158="Fiber AOF","ACTIVE",
AM158="Projet OCM (HUAWEI)","PLANNED WORKS",
AM158="Projet OCM (NOKIA)","PLANNED WORKS",
AM158="ACCESS-ISSUE","ACCESS-ISSUE",
AM158="Projet OCM (ZTE, NOKIA, autres projets)","PLANNED WORKS",
AM158="No root CAuse","No root cause",
AM158="ODU HS","ACTIVE",
AM158="IP &amp; VLAN","ACTIVE",
AM158="Warehouse HUAWEI","SPARE-ISSUE",
AM158="SPARE-HS","SPARE-ISSUE",
AM158="Power Telco","ACTIVE", AM158="no impacts","no impacts"
),"")</f>
        <v>No root cause</v>
      </c>
      <c r="AO158" s="93" t="s">
        <v>5537</v>
      </c>
      <c r="AP158" s="101" t="str">
        <f t="shared" si="6"/>
        <v>OST_293</v>
      </c>
      <c r="AR158" s="17" t="s">
        <v>5537</v>
      </c>
      <c r="AS158" s="7" t="s">
        <v>6603</v>
      </c>
      <c r="AT158" s="6"/>
      <c r="AU158" s="7"/>
      <c r="AV158" s="3" t="s">
        <v>5537</v>
      </c>
      <c r="AW158" s="18" t="s">
        <v>5537</v>
      </c>
      <c r="AX158" s="18" t="s">
        <v>5537</v>
      </c>
      <c r="AY158" s="18" t="s">
        <v>5537</v>
      </c>
      <c r="AZ158" s="18" t="s">
        <v>5537</v>
      </c>
      <c r="BA158" s="18" t="s">
        <v>5537</v>
      </c>
      <c r="BB158" s="18" t="s">
        <v>5537</v>
      </c>
      <c r="BC158" s="18" t="s">
        <v>5537</v>
      </c>
      <c r="BD158" s="18" t="s">
        <v>5537</v>
      </c>
      <c r="BE158" s="18" t="s">
        <v>5537</v>
      </c>
      <c r="BF158" s="18" t="s">
        <v>5537</v>
      </c>
      <c r="BG158" s="18" t="s">
        <v>5537</v>
      </c>
      <c r="BH158" s="18" t="s">
        <v>5537</v>
      </c>
      <c r="BI158" s="9" t="s">
        <v>5537</v>
      </c>
      <c r="BJ158" s="14"/>
      <c r="BK158" s="14" t="s">
        <v>5537</v>
      </c>
      <c r="BL158" s="14" t="str">
        <f>_xlfn.XLOOKUP(B158,'[4]cell downs 18042026 17h'!$B:$B,'[4]cell downs 18042026 17h'!$B:$B,"")</f>
        <v/>
      </c>
      <c r="BM158" s="14" t="str">
        <f>_xlfn.XLOOKUP(B158,'[5]Cells Huawei 19042026 15h'!$B:$B,'[5]Cells Huawei 19042026 15h'!$B:$B,"")</f>
        <v/>
      </c>
      <c r="BN158" s="9" t="str">
        <f>_xlfn.XLOOKUP(B158,'[6]cells down 19042026 9H40'!$B:$B,'[6]cells down 19042026 9H40'!$B:$B,"")</f>
        <v/>
      </c>
      <c r="BO158" s="9" t="s">
        <v>5537</v>
      </c>
      <c r="BP158" s="9" t="s">
        <v>12</v>
      </c>
      <c r="BQ158" s="115"/>
    </row>
    <row r="159" spans="1:69" s="9" customFormat="1" x14ac:dyDescent="0.3">
      <c r="A159" s="1" t="s">
        <v>549</v>
      </c>
      <c r="B159" s="1" t="s">
        <v>550</v>
      </c>
      <c r="C159" s="3" t="str">
        <f>_xlfn.XLOOKUP(B159,'[1]daily break down'!$D:$D,'[1]daily break down'!$E:$E,"")</f>
        <v>Douala</v>
      </c>
      <c r="D159" s="1" t="s">
        <v>21</v>
      </c>
      <c r="E159" s="1" t="s">
        <v>36</v>
      </c>
      <c r="F159" s="3" t="s">
        <v>31</v>
      </c>
      <c r="G159" s="1" t="s">
        <v>32</v>
      </c>
      <c r="H159" s="34" t="str">
        <f>_xlfn.XLOOKUP(B159,[2]CALCULATION!$B:$B,[2]CALCULATION!$H:$H,"")</f>
        <v>ZTE</v>
      </c>
      <c r="I159" s="28">
        <v>4.6228522998690194</v>
      </c>
      <c r="J159" s="28">
        <v>4.6228522998690194</v>
      </c>
      <c r="K159" s="28">
        <v>4.6228522998690194</v>
      </c>
      <c r="L159" s="28">
        <v>4.6228522998690194</v>
      </c>
      <c r="M159" s="28">
        <v>4.6228522998690194</v>
      </c>
      <c r="N159" s="28">
        <v>4.6228522998690194</v>
      </c>
      <c r="O159" s="28">
        <v>4.6228522998690194</v>
      </c>
      <c r="P159" s="28">
        <v>4.6228522998690194</v>
      </c>
      <c r="Q159" s="28">
        <v>4.6228522998690194</v>
      </c>
      <c r="R159" s="28">
        <v>4.6228522998690194</v>
      </c>
      <c r="S159" s="94">
        <v>4.6228522998690194</v>
      </c>
      <c r="T159" s="94">
        <f>_xlfn.XLOOKUP(B159,'[3]Nur des jours'!$B:$B,'[3]Nur des jours'!$U:$U,"")</f>
        <v>4.6228522998690194</v>
      </c>
      <c r="U159" s="94">
        <v>4.6228522998690194</v>
      </c>
      <c r="V159" s="94">
        <v>4.6228522998690194</v>
      </c>
      <c r="W159" s="94">
        <v>4.6228522998690194</v>
      </c>
      <c r="X159" s="94">
        <v>4.6228522998690194</v>
      </c>
      <c r="Y159" s="94">
        <v>4.6228522998690194</v>
      </c>
      <c r="Z159" s="94">
        <v>4.6228522998690194</v>
      </c>
      <c r="AA159" s="94">
        <v>4.6228522998690194</v>
      </c>
      <c r="AB159" s="94">
        <v>4.6228522998690194</v>
      </c>
      <c r="AC159" s="94">
        <f>_xlfn.XLOOKUP(B159,'[3]Nur des jours'!$B:$B,'[3]Nur des jours'!$N:$N,"")</f>
        <v>4.6228522998690194</v>
      </c>
      <c r="AD159" s="94">
        <v>4.6228522998690194</v>
      </c>
      <c r="AE159" s="94">
        <v>10.790978741771879</v>
      </c>
      <c r="AF159" s="94">
        <v>9.1802074726888829</v>
      </c>
      <c r="AG159" s="94">
        <v>0</v>
      </c>
      <c r="AH159" s="94">
        <v>4.6228522998690194</v>
      </c>
      <c r="AI159" s="49" t="s">
        <v>5559</v>
      </c>
      <c r="AJ159" s="49"/>
      <c r="AK159" s="48" t="str" cm="1">
        <f t="array" ref="AK159">IFERROR(_xlfn.IFS(
AM159="MPR ISSUE","PDH",
AM159="BSS Hardware Issue","BSS",
AM159="Sites strategiques, MLL, Pylone, etc.","ENVTECH",
AM159="AKTIVCO DEFAUT GE &amp; POWER Cabinet","AKTIVCO",
AM159="AKTIVCO Coupure ENEO &amp; Baisse de tension","AKTIVCO GRID ONLY",
AM159="Coupure ENEO &amp; Baisse de tension","IHS GRID ONLY",
AM159="Defaut GE &amp; POWER Cabinet","IHS",
AM159="Sharing","Partners",
AM159="Sites strategiques &amp; DataCenter","SST &amp; DC",
AM159="Exclu","Exclu",
AM159="SAT","SAT",
AM159="SPARE-ISSUE","SPARE-ISSUE",
AM159="Fiber CAmtel","TRANS_FO_CAMTEL",
AM159="Fiber AOF","Fiber AOF",
AM159="Projet OCM (HUAWEI)","TRAVAUX-HUAWEI",
AM159="Projet OCM (NOKIA)","TRAVAUX-NOKIA",
AM159="ACCESS-ISSUE","ACCESS-ISSUE",
AM159="Projet OCM (ZTE, NOKIA, autres projets)","TRAVAUX OCM",
AM159="No root CAuse","No root cause",
AM159="ODU HS","PDH",
AM159="IP &amp; VLAN","PDH",
AM159="Warehouse HUAWEI","SPARE-ISSUE",
AM159="SPARE-HS","SPARE-ISSUE",
AM159="Power Telco","BSS",AM159="no impacts","no impacts"
),"")</f>
        <v>No root cause</v>
      </c>
      <c r="AL159" s="48" t="str" cm="1">
        <f t="array" ref="AL159">IFERROR(_xlfn.IFS(
AM159="MPR ISSUE","TX ISSUE",
AM159="BSS Hardware Issue","RAN ISSUE",
AM159="Sites strategiques, MLL, Pylone, etc.","ENVTECH",
AM159="AKTIVCO DEFAUT GE &amp; POWER Cabinet","POWER ISSUE",
AM159="AKTIVCO Coupure ENEO &amp; Baisse de tension","POWER ISSUE",
AM159="Coupure ENEO &amp; Baisse de tension","POWER ISSUE",
AM159="Defaut GE &amp; POWER Cabinet","POWER ISSUE",
AM159="Sharing","POWER ISSUE",
AM159="Sites strategiques &amp; DataCenter","POWER ISSUE",
AM159="Exclu","Exclu",
AM159="SAT","TX ISSUE",
AM159="SPARE-ISSUE","SPARE-ISSUE",
AM159="Fiber CAmtel","TX ISSUE",
AM159="Fiber AOF","TX ISSUE",
AM159="Projet OCM (HUAWEI)","TRAVAUX-HUAWEI",
AM159="Projet OCM (NOKIA)","TRAVAUX -NOKIA",
AM159="ACCESS-ISSUE","ACCESS-ISSUE",
AM159="Projet OCM (ZTE, NOKIA, autres projets)","TRAVAUX OCM",
AM159="No root CAuse","No root cause",
AM159="ODU HS","TX ISSUE",
AM159="IP &amp; VLAN","TX ISSUE",
AM159="Warehouse HUAWEI","SPARE-ISSUE",
AM159="SPARE-HS","SPARE-ISSUE",
AM159="Power Telco","RAN ISSUE",AM159="no impacts","no impacts"
),"")</f>
        <v>No root cause</v>
      </c>
      <c r="AM159" s="67" t="s">
        <v>6538</v>
      </c>
      <c r="AN159" s="48" t="str" cm="1">
        <f t="array" ref="AN159">IFERROR(_xlfn.IFS(
AM159="MPR ISSUE","ACTIVE",
AM159="BSS Hardware Issue","ACTIVE",
AM159="Sites strategiques, MLL, Pylone, etc.","PASSIVE",
AM159="AKTIVCO DEFAUT GE &amp; POWER Cabinet","PASSIVE",
AM159="AKTIVCO Coupure ENEO &amp; Baisse de tension","PASSIVE",
AM159="Coupure ENEO &amp; Baisse de tension","PASSIVE",
AM159="Defaut GE &amp; POWER Cabinet","PASSIVE",
AM159="Sharing","PASSIVE",
AM159="Sites strategiques &amp; DataCenter","PASSIVE",
AM159="Exclu","Exclu",
AM159="SAT","ACTIVE",
AM159="SPARE-ISSUE","SPARE-ISSUE",
AM159="Fiber CAmtel","ACTIVE",
AM159="Fiber AOF","ACTIVE",
AM159="Projet OCM (HUAWEI)","PLANNED WORKS",
AM159="Projet OCM (NOKIA)","PLANNED WORKS",
AM159="ACCESS-ISSUE","ACCESS-ISSUE",
AM159="Projet OCM (ZTE, NOKIA, autres projets)","PLANNED WORKS",
AM159="No root CAuse","No root cause",
AM159="ODU HS","ACTIVE",
AM159="IP &amp; VLAN","ACTIVE",
AM159="Warehouse HUAWEI","SPARE-ISSUE",
AM159="SPARE-HS","SPARE-ISSUE",
AM159="Power Telco","ACTIVE", AM159="no impacts","no impacts"
),"")</f>
        <v>No root cause</v>
      </c>
      <c r="AO159" s="93" t="s">
        <v>5537</v>
      </c>
      <c r="AP159" s="101" t="str">
        <f t="shared" si="6"/>
        <v>LIT_756</v>
      </c>
      <c r="AR159" s="17" t="s">
        <v>5537</v>
      </c>
      <c r="AS159" s="7" t="s">
        <v>6603</v>
      </c>
      <c r="AT159" s="6"/>
      <c r="AU159" s="7"/>
      <c r="AV159" s="3" t="s">
        <v>5537</v>
      </c>
      <c r="AW159" s="18" t="s">
        <v>5537</v>
      </c>
      <c r="AX159" s="18" t="s">
        <v>5537</v>
      </c>
      <c r="AY159" s="18" t="s">
        <v>5537</v>
      </c>
      <c r="AZ159" s="18" t="s">
        <v>5537</v>
      </c>
      <c r="BA159" s="18" t="s">
        <v>5537</v>
      </c>
      <c r="BB159" s="18" t="s">
        <v>5537</v>
      </c>
      <c r="BC159" s="18" t="s">
        <v>5537</v>
      </c>
      <c r="BD159" s="18" t="s">
        <v>5537</v>
      </c>
      <c r="BE159" s="18" t="s">
        <v>5537</v>
      </c>
      <c r="BF159" s="18" t="s">
        <v>5537</v>
      </c>
      <c r="BG159" s="18" t="s">
        <v>5537</v>
      </c>
      <c r="BH159" s="18" t="s">
        <v>5537</v>
      </c>
      <c r="BI159" s="9" t="s">
        <v>5537</v>
      </c>
      <c r="BJ159" s="14"/>
      <c r="BK159" s="14" t="s">
        <v>5537</v>
      </c>
      <c r="BL159" s="14" t="str">
        <f>_xlfn.XLOOKUP(B159,'[4]cell downs 18042026 17h'!$B:$B,'[4]cell downs 18042026 17h'!$B:$B,"")</f>
        <v/>
      </c>
      <c r="BM159" s="14" t="str">
        <f>_xlfn.XLOOKUP(B159,'[5]Cells Huawei 19042026 15h'!$B:$B,'[5]Cells Huawei 19042026 15h'!$B:$B,"")</f>
        <v/>
      </c>
      <c r="BN159" s="9" t="str">
        <f>_xlfn.XLOOKUP(B159,'[6]cells down 19042026 9H40'!$B:$B,'[6]cells down 19042026 9H40'!$B:$B,"")</f>
        <v>LIT_756</v>
      </c>
      <c r="BO159" s="9" t="s">
        <v>5537</v>
      </c>
      <c r="BP159" s="9" t="s">
        <v>5537</v>
      </c>
      <c r="BQ159" s="115"/>
    </row>
    <row r="160" spans="1:69" s="9" customFormat="1" ht="33.450000000000003" customHeight="1" x14ac:dyDescent="0.3">
      <c r="A160" s="1" t="s">
        <v>3216</v>
      </c>
      <c r="B160" s="8" t="s">
        <v>3217</v>
      </c>
      <c r="C160" s="3" t="str">
        <f>_xlfn.XLOOKUP(B160,'[1]daily break down'!$D:$D,'[1]daily break down'!$E:$E,"")</f>
        <v>EXTREME-NORD</v>
      </c>
      <c r="D160" s="1" t="s">
        <v>21</v>
      </c>
      <c r="E160" s="1" t="s">
        <v>80</v>
      </c>
      <c r="F160" s="3" t="s">
        <v>55</v>
      </c>
      <c r="G160" s="1" t="s">
        <v>3218</v>
      </c>
      <c r="H160" s="33" t="str">
        <f>_xlfn.XLOOKUP(B160,[2]CALCULATION!$B:$B,[2]CALCULATION!$H:$H,"")</f>
        <v>NOKIA</v>
      </c>
      <c r="I160" s="28">
        <v>0</v>
      </c>
      <c r="J160" s="28">
        <v>0</v>
      </c>
      <c r="K160" s="28">
        <v>0</v>
      </c>
      <c r="L160" s="28">
        <v>0</v>
      </c>
      <c r="M160" s="28">
        <v>4.6228522998690194</v>
      </c>
      <c r="N160" s="28">
        <v>4.6228522998690194</v>
      </c>
      <c r="O160" s="28">
        <v>4.6228522998690194</v>
      </c>
      <c r="P160" s="28">
        <v>4.6228522998690194</v>
      </c>
      <c r="Q160" s="28">
        <v>4.6228522998690194</v>
      </c>
      <c r="R160" s="28">
        <v>4.6228522998690194</v>
      </c>
      <c r="S160" s="94">
        <v>4.6228522998690194</v>
      </c>
      <c r="T160" s="94">
        <f>_xlfn.XLOOKUP(B160,'[3]Nur des jours'!$B:$B,'[3]Nur des jours'!$U:$U,"")</f>
        <v>4.6228522998690194</v>
      </c>
      <c r="U160" s="94">
        <v>4.6228522998690194</v>
      </c>
      <c r="V160" s="94">
        <v>4.6228522998690194</v>
      </c>
      <c r="W160" s="94">
        <v>4.6228522998690194</v>
      </c>
      <c r="X160" s="94">
        <v>4.6228522998690194</v>
      </c>
      <c r="Y160" s="94">
        <v>4.6228522998690194</v>
      </c>
      <c r="Z160" s="94">
        <v>4.6228522998690194</v>
      </c>
      <c r="AA160" s="94">
        <v>4.6228522998690194</v>
      </c>
      <c r="AB160" s="94">
        <v>4.6228522998690194</v>
      </c>
      <c r="AC160" s="94">
        <f>_xlfn.XLOOKUP(B160,'[3]Nur des jours'!$B:$B,'[3]Nur des jours'!$N:$N,"")</f>
        <v>4.6228522998690194</v>
      </c>
      <c r="AD160" s="94">
        <v>4.6228522998690194</v>
      </c>
      <c r="AE160" s="94">
        <v>0</v>
      </c>
      <c r="AF160" s="94">
        <v>13.770311209033324</v>
      </c>
      <c r="AG160" s="94">
        <v>0</v>
      </c>
      <c r="AH160" s="94">
        <v>4.6228522998690194</v>
      </c>
      <c r="AI160" s="49" t="s">
        <v>6659</v>
      </c>
      <c r="AJ160" s="49"/>
      <c r="AK160" s="48" t="str" cm="1">
        <f t="array" ref="AK160">IFERROR(_xlfn.IFS(
AM160="MPR ISSUE","PDH",
AM160="BSS Hardware Issue","BSS",
AM160="Sites strategiques, MLL, Pylone, etc.","ENVTECH",
AM160="AKTIVCO DEFAUT GE &amp; POWER Cabinet","AKTIVCO",
AM160="AKTIVCO Coupure ENEO &amp; Baisse de tension","AKTIVCO GRID ONLY",
AM160="Coupure ENEO &amp; Baisse de tension","IHS GRID ONLY",
AM160="Defaut GE &amp; POWER Cabinet","IHS",
AM160="Sharing","Partners",
AM160="Sites strategiques &amp; DataCenter","SST &amp; DC",
AM160="Exclu","Exclu",
AM160="SAT","SAT",
AM160="SPARE-ISSUE","SPARE-ISSUE",
AM160="Fiber CAmtel","TRANS_FO_CAMTEL",
AM160="Fiber AOF","Fiber AOF",
AM160="Projet OCM (HUAWEI)","TRAVAUX-HUAWEI",
AM160="Projet OCM (NOKIA)","TRAVAUX-NOKIA",
AM160="ACCESS-ISSUE","ACCESS-ISSUE",
AM160="Projet OCM (ZTE, NOKIA, autres projets)","TRAVAUX OCM",
AM160="No root CAuse","No root cause",
AM160="ODU HS","PDH",
AM160="IP &amp; VLAN","PDH",
AM160="Warehouse HUAWEI","SPARE-ISSUE",
AM160="SPARE-HS","SPARE-ISSUE",
AM160="Power Telco","BSS",AM160="no impacts","no impacts"
),"")</f>
        <v>No root cause</v>
      </c>
      <c r="AL160" s="48" t="str" cm="1">
        <f t="array" ref="AL160">IFERROR(_xlfn.IFS(
AM160="MPR ISSUE","TX ISSUE",
AM160="BSS Hardware Issue","RAN ISSUE",
AM160="Sites strategiques, MLL, Pylone, etc.","ENVTECH",
AM160="AKTIVCO DEFAUT GE &amp; POWER Cabinet","POWER ISSUE",
AM160="AKTIVCO Coupure ENEO &amp; Baisse de tension","POWER ISSUE",
AM160="Coupure ENEO &amp; Baisse de tension","POWER ISSUE",
AM160="Defaut GE &amp; POWER Cabinet","POWER ISSUE",
AM160="Sharing","POWER ISSUE",
AM160="Sites strategiques &amp; DataCenter","POWER ISSUE",
AM160="Exclu","Exclu",
AM160="SAT","TX ISSUE",
AM160="SPARE-ISSUE","SPARE-ISSUE",
AM160="Fiber CAmtel","TX ISSUE",
AM160="Fiber AOF","TX ISSUE",
AM160="Projet OCM (HUAWEI)","TRAVAUX-HUAWEI",
AM160="Projet OCM (NOKIA)","TRAVAUX -NOKIA",
AM160="ACCESS-ISSUE","ACCESS-ISSUE",
AM160="Projet OCM (ZTE, NOKIA, autres projets)","TRAVAUX OCM",
AM160="No root CAuse","No root cause",
AM160="ODU HS","TX ISSUE",
AM160="IP &amp; VLAN","TX ISSUE",
AM160="Warehouse HUAWEI","SPARE-ISSUE",
AM160="SPARE-HS","SPARE-ISSUE",
AM160="Power Telco","RAN ISSUE",AM160="no impacts","no impacts"
),"")</f>
        <v>No root cause</v>
      </c>
      <c r="AM160" s="67" t="s">
        <v>6538</v>
      </c>
      <c r="AN160" s="48" t="str" cm="1">
        <f t="array" ref="AN160">IFERROR(_xlfn.IFS(
AM160="MPR ISSUE","ACTIVE",
AM160="BSS Hardware Issue","ACTIVE",
AM160="Sites strategiques, MLL, Pylone, etc.","PASSIVE",
AM160="AKTIVCO DEFAUT GE &amp; POWER Cabinet","PASSIVE",
AM160="AKTIVCO Coupure ENEO &amp; Baisse de tension","PASSIVE",
AM160="Coupure ENEO &amp; Baisse de tension","PASSIVE",
AM160="Defaut GE &amp; POWER Cabinet","PASSIVE",
AM160="Sharing","PASSIVE",
AM160="Sites strategiques &amp; DataCenter","PASSIVE",
AM160="Exclu","Exclu",
AM160="SAT","ACTIVE",
AM160="SPARE-ISSUE","SPARE-ISSUE",
AM160="Fiber CAmtel","ACTIVE",
AM160="Fiber AOF","ACTIVE",
AM160="Projet OCM (HUAWEI)","PLANNED WORKS",
AM160="Projet OCM (NOKIA)","PLANNED WORKS",
AM160="ACCESS-ISSUE","ACCESS-ISSUE",
AM160="Projet OCM (ZTE, NOKIA, autres projets)","PLANNED WORKS",
AM160="No root CAuse","No root cause",
AM160="ODU HS","ACTIVE",
AM160="IP &amp; VLAN","ACTIVE",
AM160="Warehouse HUAWEI","SPARE-ISSUE",
AM160="SPARE-HS","SPARE-ISSUE",
AM160="Power Telco","ACTIVE", AM160="no impacts","no impacts"
),"")</f>
        <v>No root cause</v>
      </c>
      <c r="AO160" s="93" t="s">
        <v>5537</v>
      </c>
      <c r="AP160" s="101" t="str">
        <f t="shared" si="6"/>
        <v>EXN_243</v>
      </c>
      <c r="AR160" s="17" t="s">
        <v>5537</v>
      </c>
      <c r="AS160" s="7" t="s">
        <v>5537</v>
      </c>
      <c r="AT160" s="6"/>
      <c r="AU160" s="7"/>
      <c r="AV160" s="3" t="s">
        <v>5537</v>
      </c>
      <c r="AW160" s="18" t="s">
        <v>5537</v>
      </c>
      <c r="AX160" s="18" t="s">
        <v>5537</v>
      </c>
      <c r="AY160" s="18" t="s">
        <v>5537</v>
      </c>
      <c r="AZ160" s="18" t="s">
        <v>5537</v>
      </c>
      <c r="BA160" s="18" t="s">
        <v>5537</v>
      </c>
      <c r="BB160" s="18" t="s">
        <v>5537</v>
      </c>
      <c r="BC160" s="18" t="s">
        <v>5537</v>
      </c>
      <c r="BD160" s="18" t="s">
        <v>5537</v>
      </c>
      <c r="BE160" s="18" t="s">
        <v>5537</v>
      </c>
      <c r="BF160" s="18" t="s">
        <v>5537</v>
      </c>
      <c r="BG160" s="18" t="s">
        <v>5537</v>
      </c>
      <c r="BH160" s="18" t="s">
        <v>5537</v>
      </c>
      <c r="BI160" s="9" t="s">
        <v>5537</v>
      </c>
      <c r="BJ160" s="14"/>
      <c r="BK160" s="14" t="s">
        <v>5537</v>
      </c>
      <c r="BL160" s="14" t="str">
        <f>_xlfn.XLOOKUP(B160,'[4]cell downs 18042026 17h'!$B:$B,'[4]cell downs 18042026 17h'!$B:$B,"")</f>
        <v/>
      </c>
      <c r="BM160" s="14" t="str">
        <f>_xlfn.XLOOKUP(B160,'[5]Cells Huawei 19042026 15h'!$B:$B,'[5]Cells Huawei 19042026 15h'!$B:$B,"")</f>
        <v>EXN_243</v>
      </c>
      <c r="BN160" s="9" t="str">
        <f>_xlfn.XLOOKUP(B160,'[6]cells down 19042026 9H40'!$B:$B,'[6]cells down 19042026 9H40'!$B:$B,"")</f>
        <v/>
      </c>
      <c r="BO160" s="9" t="s">
        <v>5537</v>
      </c>
      <c r="BP160" s="9" t="s">
        <v>5537</v>
      </c>
      <c r="BQ160" s="115"/>
    </row>
    <row r="161" spans="1:69" s="9" customFormat="1" x14ac:dyDescent="0.3">
      <c r="A161" s="19" t="s">
        <v>5395</v>
      </c>
      <c r="B161" s="26" t="s">
        <v>5396</v>
      </c>
      <c r="C161" s="3" t="str">
        <f>_xlfn.XLOOKUP(B161,'[1]daily break down'!$D:$D,'[1]daily break down'!$E:$E,"")</f>
        <v>CENTRE</v>
      </c>
      <c r="D161" s="19" t="s">
        <v>357</v>
      </c>
      <c r="E161" s="19" t="s">
        <v>3524</v>
      </c>
      <c r="F161" s="19" t="s">
        <v>5388</v>
      </c>
      <c r="G161" s="19" t="s">
        <v>5395</v>
      </c>
      <c r="H161" s="33" t="str">
        <f>_xlfn.XLOOKUP(B161,[2]CALCULATION!$B:$B,[2]CALCULATION!$H:$H,"")</f>
        <v>NOKIA</v>
      </c>
      <c r="I161" s="28">
        <v>10.054175537599367</v>
      </c>
      <c r="J161" s="28">
        <v>2.3017879346523182</v>
      </c>
      <c r="K161" s="28">
        <v>0.48469966706824119</v>
      </c>
      <c r="L161" s="28">
        <v>5.6279259827789554</v>
      </c>
      <c r="M161" s="28">
        <v>7.4110105019318482</v>
      </c>
      <c r="N161" s="28">
        <v>5.2911462261585234</v>
      </c>
      <c r="O161" s="28">
        <v>5.4345733998050418</v>
      </c>
      <c r="P161" s="28">
        <v>2.5959144864739967</v>
      </c>
      <c r="Q161" s="28">
        <v>5.6154106077581131E-2</v>
      </c>
      <c r="R161" s="28">
        <v>0</v>
      </c>
      <c r="S161" s="94">
        <v>0.7787178519108946</v>
      </c>
      <c r="T161" s="94">
        <f>_xlfn.XLOOKUP(B161,'[3]Nur des jours'!$B:$B,'[3]Nur des jours'!$U:$U,"")</f>
        <v>5.8057734727740131</v>
      </c>
      <c r="U161" s="94">
        <v>6.7847277896314813</v>
      </c>
      <c r="V161" s="94" t="s">
        <v>5537</v>
      </c>
      <c r="W161" s="94">
        <v>5.8057734727740131</v>
      </c>
      <c r="X161" s="94">
        <v>4.6215681742301671</v>
      </c>
      <c r="Y161" s="94">
        <v>4.6216216794651199</v>
      </c>
      <c r="Z161" s="94">
        <v>4.6214076585253103</v>
      </c>
      <c r="AA161" s="94">
        <v>4.6217821951699758</v>
      </c>
      <c r="AB161" s="94">
        <v>4.6218357004049269</v>
      </c>
      <c r="AC161" s="94">
        <f>_xlfn.XLOOKUP(B161,'[3]Nur des jours'!$B:$B,'[3]Nur des jours'!$N:$N,"")</f>
        <v>4.621675184700071</v>
      </c>
      <c r="AD161" s="94">
        <v>4.621675184700071</v>
      </c>
      <c r="AE161" s="94">
        <v>32.364693116554562</v>
      </c>
      <c r="AF161" s="94">
        <v>0</v>
      </c>
      <c r="AG161" s="94">
        <v>0</v>
      </c>
      <c r="AH161" s="94">
        <v>4.621675184700071</v>
      </c>
      <c r="AI161" s="49" t="s">
        <v>5559</v>
      </c>
      <c r="AJ161" s="49"/>
      <c r="AK161" s="48" t="str" cm="1">
        <f t="array" ref="AK161">IFERROR(_xlfn.IFS(
AM161="MPR ISSUE","PDH",
AM161="BSS Hardware Issue","BSS",
AM161="Sites strategiques, MLL, Pylone, etc.","ENVTECH",
AM161="AKTIVCO DEFAUT GE &amp; POWER Cabinet","AKTIVCO",
AM161="AKTIVCO Coupure ENEO &amp; Baisse de tension","AKTIVCO GRID ONLY",
AM161="Coupure ENEO &amp; Baisse de tension","IHS GRID ONLY",
AM161="Defaut GE &amp; POWER Cabinet","IHS",
AM161="Sharing","Partners",
AM161="Sites strategiques &amp; DataCenter","SST &amp; DC",
AM161="Exclu","Exclu",
AM161="SAT","SAT",
AM161="SPARE-ISSUE","SPARE-ISSUE",
AM161="Fiber CAmtel","TRANS_FO_CAMTEL",
AM161="Fiber AOF","Fiber AOF",
AM161="Projet OCM (HUAWEI)","TRAVAUX-HUAWEI",
AM161="Projet OCM (NOKIA)","TRAVAUX-NOKIA",
AM161="ACCESS-ISSUE","ACCESS-ISSUE",
AM161="Projet OCM (ZTE, NOKIA, autres projets)","TRAVAUX OCM",
AM161="No root CAuse","No root cause",
AM161="ODU HS","PDH",
AM161="IP &amp; VLAN","PDH",
AM161="Warehouse HUAWEI","SPARE-ISSUE",
AM161="SPARE-HS","SPARE-ISSUE",
AM161="Power Telco","BSS",AM161="no impacts","no impacts"
),"")</f>
        <v>SPARE-ISSUE</v>
      </c>
      <c r="AL161" s="48" t="str" cm="1">
        <f t="array" ref="AL161">IFERROR(_xlfn.IFS(
AM161="MPR ISSUE","TX ISSUE",
AM161="BSS Hardware Issue","RAN ISSUE",
AM161="Sites strategiques, MLL, Pylone, etc.","ENVTECH",
AM161="AKTIVCO DEFAUT GE &amp; POWER Cabinet","POWER ISSUE",
AM161="AKTIVCO Coupure ENEO &amp; Baisse de tension","POWER ISSUE",
AM161="Coupure ENEO &amp; Baisse de tension","POWER ISSUE",
AM161="Defaut GE &amp; POWER Cabinet","POWER ISSUE",
AM161="Sharing","POWER ISSUE",
AM161="Sites strategiques &amp; DataCenter","POWER ISSUE",
AM161="Exclu","Exclu",
AM161="SAT","TX ISSUE",
AM161="SPARE-ISSUE","SPARE-ISSUE",
AM161="Fiber CAmtel","TX ISSUE",
AM161="Fiber AOF","TX ISSUE",
AM161="Projet OCM (HUAWEI)","TRAVAUX-HUAWEI",
AM161="Projet OCM (NOKIA)","TRAVAUX -NOKIA",
AM161="ACCESS-ISSUE","ACCESS-ISSUE",
AM161="Projet OCM (ZTE, NOKIA, autres projets)","TRAVAUX OCM",
AM161="No root CAuse","No root cause",
AM161="ODU HS","TX ISSUE",
AM161="IP &amp; VLAN","TX ISSUE",
AM161="Warehouse HUAWEI","SPARE-ISSUE",
AM161="SPARE-HS","SPARE-ISSUE",
AM161="Power Telco","RAN ISSUE",AM161="no impacts","no impacts"
),"")</f>
        <v>SPARE-ISSUE</v>
      </c>
      <c r="AM161" s="67" t="s">
        <v>5336</v>
      </c>
      <c r="AN161" s="48" t="str" cm="1">
        <f t="array" ref="AN161">IFERROR(_xlfn.IFS(
AM161="MPR ISSUE","ACTIVE",
AM161="BSS Hardware Issue","ACTIVE",
AM161="Sites strategiques, MLL, Pylone, etc.","PASSIVE",
AM161="AKTIVCO DEFAUT GE &amp; POWER Cabinet","PASSIVE",
AM161="AKTIVCO Coupure ENEO &amp; Baisse de tension","PASSIVE",
AM161="Coupure ENEO &amp; Baisse de tension","PASSIVE",
AM161="Defaut GE &amp; POWER Cabinet","PASSIVE",
AM161="Sharing","PASSIVE",
AM161="Sites strategiques &amp; DataCenter","PASSIVE",
AM161="Exclu","Exclu",
AM161="SAT","ACTIVE",
AM161="SPARE-ISSUE","SPARE-ISSUE",
AM161="Fiber CAmtel","ACTIVE",
AM161="Fiber AOF","ACTIVE",
AM161="Projet OCM (HUAWEI)","PLANNED WORKS",
AM161="Projet OCM (NOKIA)","PLANNED WORKS",
AM161="ACCESS-ISSUE","ACCESS-ISSUE",
AM161="Projet OCM (ZTE, NOKIA, autres projets)","PLANNED WORKS",
AM161="No root CAuse","No root cause",
AM161="ODU HS","ACTIVE",
AM161="IP &amp; VLAN","ACTIVE",
AM161="Warehouse HUAWEI","SPARE-ISSUE",
AM161="SPARE-HS","SPARE-ISSUE",
AM161="Power Telco","ACTIVE", AM161="no impacts","no impacts"
),"")</f>
        <v>SPARE-ISSUE</v>
      </c>
      <c r="AO161" s="93" t="s">
        <v>5977</v>
      </c>
      <c r="AP161" s="101" t="str">
        <f t="shared" si="6"/>
        <v>CTR_860</v>
      </c>
      <c r="AR161" s="17" t="s">
        <v>5537</v>
      </c>
      <c r="AS161" s="7" t="s">
        <v>6644</v>
      </c>
      <c r="AT161" s="6"/>
      <c r="AU161" s="7"/>
      <c r="AV161" s="3" t="s">
        <v>5537</v>
      </c>
      <c r="AW161" s="18" t="s">
        <v>5537</v>
      </c>
      <c r="AX161" s="18" t="s">
        <v>5537</v>
      </c>
      <c r="AY161" s="18" t="s">
        <v>5537</v>
      </c>
      <c r="AZ161" s="18" t="s">
        <v>5537</v>
      </c>
      <c r="BA161" s="18" t="s">
        <v>5537</v>
      </c>
      <c r="BB161" s="18" t="s">
        <v>5537</v>
      </c>
      <c r="BC161" s="18" t="s">
        <v>5537</v>
      </c>
      <c r="BD161" s="18" t="s">
        <v>5537</v>
      </c>
      <c r="BE161" s="18" t="s">
        <v>5537</v>
      </c>
      <c r="BF161" s="18" t="s">
        <v>5978</v>
      </c>
      <c r="BG161" s="18" t="s">
        <v>5979</v>
      </c>
      <c r="BH161" s="18" t="s">
        <v>5980</v>
      </c>
      <c r="BI161" s="9" t="s">
        <v>5537</v>
      </c>
      <c r="BJ161" s="14"/>
      <c r="BK161" s="14" t="s">
        <v>5537</v>
      </c>
      <c r="BL161" s="14" t="str">
        <f>_xlfn.XLOOKUP(B161,'[4]cell downs 18042026 17h'!$B:$B,'[4]cell downs 18042026 17h'!$B:$B,"")</f>
        <v/>
      </c>
      <c r="BM161" s="14" t="str">
        <f>_xlfn.XLOOKUP(B161,'[5]Cells Huawei 19042026 15h'!$B:$B,'[5]Cells Huawei 19042026 15h'!$B:$B,"")</f>
        <v/>
      </c>
      <c r="BN161" s="9" t="str">
        <f>_xlfn.XLOOKUP(B161,'[6]cells down 19042026 9H40'!$B:$B,'[6]cells down 19042026 9H40'!$B:$B,"")</f>
        <v/>
      </c>
      <c r="BO161" s="9" t="s">
        <v>5537</v>
      </c>
      <c r="BP161" s="9" t="s">
        <v>5459</v>
      </c>
      <c r="BQ161" s="115"/>
    </row>
    <row r="162" spans="1:69" s="9" customFormat="1" x14ac:dyDescent="0.3">
      <c r="A162" s="1" t="s">
        <v>387</v>
      </c>
      <c r="B162" s="1" t="s">
        <v>388</v>
      </c>
      <c r="C162" s="3" t="str">
        <f>_xlfn.XLOOKUP(B162,'[1]daily break down'!$D:$D,'[1]daily break down'!$E:$E,"")</f>
        <v>CENTRE</v>
      </c>
      <c r="D162" s="1" t="s">
        <v>11</v>
      </c>
      <c r="E162" s="1" t="s">
        <v>12</v>
      </c>
      <c r="F162" s="3" t="s">
        <v>37</v>
      </c>
      <c r="G162" s="1" t="s">
        <v>389</v>
      </c>
      <c r="H162" s="33" t="str">
        <f>_xlfn.XLOOKUP(B162,[2]CALCULATION!$B:$B,[2]CALCULATION!$H:$H,"")</f>
        <v>NOKIA</v>
      </c>
      <c r="I162" s="28">
        <v>0</v>
      </c>
      <c r="J162" s="28">
        <v>0</v>
      </c>
      <c r="K162" s="28">
        <v>0</v>
      </c>
      <c r="L162" s="28">
        <v>0</v>
      </c>
      <c r="M162" s="28">
        <v>0</v>
      </c>
      <c r="N162" s="28">
        <v>0</v>
      </c>
      <c r="O162" s="28">
        <v>0</v>
      </c>
      <c r="P162" s="28">
        <v>0</v>
      </c>
      <c r="Q162" s="28">
        <v>1.4814390961181438</v>
      </c>
      <c r="R162" s="28">
        <v>4.6738916522999867</v>
      </c>
      <c r="S162" s="94">
        <v>4.6738916522999867</v>
      </c>
      <c r="T162" s="94">
        <f>_xlfn.XLOOKUP(B162,'[3]Nur des jours'!$B:$B,'[3]Nur des jours'!$U:$U,"")</f>
        <v>0</v>
      </c>
      <c r="U162" s="94">
        <v>0</v>
      </c>
      <c r="V162" s="94">
        <v>0</v>
      </c>
      <c r="W162" s="94">
        <v>0</v>
      </c>
      <c r="X162" s="94">
        <v>0</v>
      </c>
      <c r="Y162" s="94">
        <v>0</v>
      </c>
      <c r="Z162" s="94">
        <v>4.6214076585253103</v>
      </c>
      <c r="AA162" s="94">
        <v>4.6217821951699758</v>
      </c>
      <c r="AB162" s="94">
        <v>4.6218357004049269</v>
      </c>
      <c r="AC162" s="94">
        <f>_xlfn.XLOOKUP(B162,'[3]Nur des jours'!$B:$B,'[3]Nur des jours'!$N:$N,"")</f>
        <v>4.621675184700071</v>
      </c>
      <c r="AD162" s="94">
        <v>4.621675184700071</v>
      </c>
      <c r="AE162" s="94">
        <v>32.364693116554562</v>
      </c>
      <c r="AF162" s="94">
        <v>0</v>
      </c>
      <c r="AG162" s="94">
        <v>0</v>
      </c>
      <c r="AH162" s="94">
        <v>4.621675184700071</v>
      </c>
      <c r="AI162" s="49" t="s">
        <v>5559</v>
      </c>
      <c r="AJ162" s="49"/>
      <c r="AK162" s="48" t="str" cm="1">
        <f t="array" ref="AK162">IFERROR(_xlfn.IFS(
AM162="MPR ISSUE","PDH",
AM162="BSS Hardware Issue","BSS",
AM162="Sites strategiques, MLL, Pylone, etc.","ENVTECH",
AM162="AKTIVCO DEFAUT GE &amp; POWER Cabinet","AKTIVCO",
AM162="AKTIVCO Coupure ENEO &amp; Baisse de tension","AKTIVCO GRID ONLY",
AM162="Coupure ENEO &amp; Baisse de tension","IHS GRID ONLY",
AM162="Defaut GE &amp; POWER Cabinet","IHS",
AM162="Sharing","Partners",
AM162="Sites strategiques &amp; DataCenter","SST &amp; DC",
AM162="Exclu","Exclu",
AM162="SAT","SAT",
AM162="SPARE-ISSUE","SPARE-ISSUE",
AM162="Fiber CAmtel","TRANS_FO_CAMTEL",
AM162="Fiber AOF","Fiber AOF",
AM162="Projet OCM (HUAWEI)","TRAVAUX-HUAWEI",
AM162="Projet OCM (NOKIA)","TRAVAUX-NOKIA",
AM162="ACCESS-ISSUE","ACCESS-ISSUE",
AM162="Projet OCM (ZTE, NOKIA, autres projets)","TRAVAUX OCM",
AM162="No root CAuse","No root cause",
AM162="ODU HS","PDH",
AM162="IP &amp; VLAN","PDH",
AM162="Warehouse HUAWEI","SPARE-ISSUE",
AM162="SPARE-HS","SPARE-ISSUE",
AM162="Power Telco","BSS",AM162="no impacts","no impacts"
),"")</f>
        <v>ENVTECH</v>
      </c>
      <c r="AL162" s="48" t="str" cm="1">
        <f t="array" ref="AL162">IFERROR(_xlfn.IFS(
AM162="MPR ISSUE","TX ISSUE",
AM162="BSS Hardware Issue","RAN ISSUE",
AM162="Sites strategiques, MLL, Pylone, etc.","ENVTECH",
AM162="AKTIVCO DEFAUT GE &amp; POWER Cabinet","POWER ISSUE",
AM162="AKTIVCO Coupure ENEO &amp; Baisse de tension","POWER ISSUE",
AM162="Coupure ENEO &amp; Baisse de tension","POWER ISSUE",
AM162="Defaut GE &amp; POWER Cabinet","POWER ISSUE",
AM162="Sharing","POWER ISSUE",
AM162="Sites strategiques &amp; DataCenter","POWER ISSUE",
AM162="Exclu","Exclu",
AM162="SAT","TX ISSUE",
AM162="SPARE-ISSUE","SPARE-ISSUE",
AM162="Fiber CAmtel","TX ISSUE",
AM162="Fiber AOF","TX ISSUE",
AM162="Projet OCM (HUAWEI)","TRAVAUX-HUAWEI",
AM162="Projet OCM (NOKIA)","TRAVAUX -NOKIA",
AM162="ACCESS-ISSUE","ACCESS-ISSUE",
AM162="Projet OCM (ZTE, NOKIA, autres projets)","TRAVAUX OCM",
AM162="No root CAuse","No root cause",
AM162="ODU HS","TX ISSUE",
AM162="IP &amp; VLAN","TX ISSUE",
AM162="Warehouse HUAWEI","SPARE-ISSUE",
AM162="SPARE-HS","SPARE-ISSUE",
AM162="Power Telco","RAN ISSUE",AM162="no impacts","no impacts"
),"")</f>
        <v>ENVTECH</v>
      </c>
      <c r="AM162" s="67" t="s">
        <v>5323</v>
      </c>
      <c r="AN162" s="48" t="str" cm="1">
        <f t="array" ref="AN162">IFERROR(_xlfn.IFS(
AM162="MPR ISSUE","ACTIVE",
AM162="BSS Hardware Issue","ACTIVE",
AM162="Sites strategiques, MLL, Pylone, etc.","PASSIVE",
AM162="AKTIVCO DEFAUT GE &amp; POWER Cabinet","PASSIVE",
AM162="AKTIVCO Coupure ENEO &amp; Baisse de tension","PASSIVE",
AM162="Coupure ENEO &amp; Baisse de tension","PASSIVE",
AM162="Defaut GE &amp; POWER Cabinet","PASSIVE",
AM162="Sharing","PASSIVE",
AM162="Sites strategiques &amp; DataCenter","PASSIVE",
AM162="Exclu","Exclu",
AM162="SAT","ACTIVE",
AM162="SPARE-ISSUE","SPARE-ISSUE",
AM162="Fiber CAmtel","ACTIVE",
AM162="Fiber AOF","ACTIVE",
AM162="Projet OCM (HUAWEI)","PLANNED WORKS",
AM162="Projet OCM (NOKIA)","PLANNED WORKS",
AM162="ACCESS-ISSUE","ACCESS-ISSUE",
AM162="Projet OCM (ZTE, NOKIA, autres projets)","PLANNED WORKS",
AM162="No root CAuse","No root cause",
AM162="ODU HS","ACTIVE",
AM162="IP &amp; VLAN","ACTIVE",
AM162="Warehouse HUAWEI","SPARE-ISSUE",
AM162="SPARE-HS","SPARE-ISSUE",
AM162="Power Telco","ACTIVE", AM162="no impacts","no impacts"
),"")</f>
        <v>PASSIVE</v>
      </c>
      <c r="AO162" s="93" t="s">
        <v>5981</v>
      </c>
      <c r="AP162" s="101" t="str">
        <f t="shared" si="6"/>
        <v>CTR_442</v>
      </c>
      <c r="AR162" s="17" t="s">
        <v>5537</v>
      </c>
      <c r="AS162" s="7" t="s">
        <v>6645</v>
      </c>
      <c r="AT162" s="6"/>
      <c r="AU162" s="7"/>
      <c r="AV162" s="3" t="s">
        <v>5537</v>
      </c>
      <c r="AW162" s="18" t="s">
        <v>5537</v>
      </c>
      <c r="AX162" s="18" t="s">
        <v>5537</v>
      </c>
      <c r="AY162" s="18" t="s">
        <v>5537</v>
      </c>
      <c r="AZ162" s="18" t="s">
        <v>5537</v>
      </c>
      <c r="BA162" s="18" t="s">
        <v>5537</v>
      </c>
      <c r="BB162" s="18" t="s">
        <v>5537</v>
      </c>
      <c r="BC162" s="18" t="s">
        <v>5537</v>
      </c>
      <c r="BD162" s="18" t="s">
        <v>5537</v>
      </c>
      <c r="BE162" s="18" t="s">
        <v>5537</v>
      </c>
      <c r="BF162" s="18" t="s">
        <v>5982</v>
      </c>
      <c r="BG162" s="18" t="s">
        <v>5983</v>
      </c>
      <c r="BH162" s="18" t="s">
        <v>5984</v>
      </c>
      <c r="BI162" s="9" t="s">
        <v>5537</v>
      </c>
      <c r="BJ162" s="14"/>
      <c r="BK162" s="14" t="s">
        <v>5537</v>
      </c>
      <c r="BL162" s="14" t="str">
        <f>_xlfn.XLOOKUP(B162,'[4]cell downs 18042026 17h'!$B:$B,'[4]cell downs 18042026 17h'!$B:$B,"")</f>
        <v/>
      </c>
      <c r="BM162" s="14" t="str">
        <f>_xlfn.XLOOKUP(B162,'[5]Cells Huawei 19042026 15h'!$B:$B,'[5]Cells Huawei 19042026 15h'!$B:$B,"")</f>
        <v/>
      </c>
      <c r="BN162" s="9" t="str">
        <f>_xlfn.XLOOKUP(B162,'[6]cells down 19042026 9H40'!$B:$B,'[6]cells down 19042026 9H40'!$B:$B,"")</f>
        <v/>
      </c>
      <c r="BO162" s="9" t="s">
        <v>388</v>
      </c>
      <c r="BP162" s="9" t="s">
        <v>5537</v>
      </c>
      <c r="BQ162" s="115"/>
    </row>
    <row r="163" spans="1:69" s="9" customFormat="1" x14ac:dyDescent="0.3">
      <c r="A163" s="1" t="s">
        <v>651</v>
      </c>
      <c r="B163" s="1" t="s">
        <v>652</v>
      </c>
      <c r="C163" s="3" t="str">
        <f>_xlfn.XLOOKUP(B163,'[1]daily break down'!$D:$D,'[1]daily break down'!$E:$E,"")</f>
        <v>Maroua</v>
      </c>
      <c r="D163" s="1" t="s">
        <v>21</v>
      </c>
      <c r="E163" s="1" t="s">
        <v>80</v>
      </c>
      <c r="F163" s="3" t="s">
        <v>55</v>
      </c>
      <c r="G163" s="1" t="s">
        <v>84</v>
      </c>
      <c r="H163" s="32" t="str">
        <f>_xlfn.XLOOKUP(B163,[2]CALCULATION!$B:$B,[2]CALCULATION!$H:$H,"")</f>
        <v>Huawei</v>
      </c>
      <c r="I163" s="28">
        <v>6.8181185847223293</v>
      </c>
      <c r="J163" s="28">
        <v>8.7211927815017418</v>
      </c>
      <c r="K163" s="28">
        <v>4.1585517060322506</v>
      </c>
      <c r="L163" s="28">
        <v>3.7943772418693444</v>
      </c>
      <c r="M163" s="28">
        <v>2.4318664338118841</v>
      </c>
      <c r="N163" s="28">
        <v>4.2425014196722337</v>
      </c>
      <c r="O163" s="28">
        <v>15.466383730984241</v>
      </c>
      <c r="P163" s="28">
        <v>4.9824074787477199</v>
      </c>
      <c r="Q163" s="28">
        <v>3.6785205731195405</v>
      </c>
      <c r="R163" s="28">
        <v>4.2763702333969684</v>
      </c>
      <c r="S163" s="94">
        <v>2.6707316377167678</v>
      </c>
      <c r="T163" s="94">
        <f>_xlfn.XLOOKUP(B163,'[3]Nur des jours'!$B:$B,'[3]Nur des jours'!$U:$U,"")</f>
        <v>4.6416326373372367</v>
      </c>
      <c r="U163" s="94">
        <v>2.6380221040826632</v>
      </c>
      <c r="V163" s="94">
        <v>12.469680366860427</v>
      </c>
      <c r="W163" s="94">
        <v>4.6416326373372367</v>
      </c>
      <c r="X163" s="94">
        <v>3.5826213570069032</v>
      </c>
      <c r="Y163" s="94">
        <v>6.9608705515747653</v>
      </c>
      <c r="Z163" s="94">
        <v>3.4213744139393265</v>
      </c>
      <c r="AA163" s="94">
        <v>5.2162431905670976</v>
      </c>
      <c r="AB163" s="94">
        <v>4.150329734927932</v>
      </c>
      <c r="AC163" s="94">
        <f>_xlfn.XLOOKUP(B163,'[3]Nur des jours'!$B:$B,'[3]Nur des jours'!$N:$N,"")</f>
        <v>4.4562548333062244</v>
      </c>
      <c r="AD163" s="94">
        <v>4.4562548333062244</v>
      </c>
      <c r="AE163" s="94">
        <v>7.6304959054230661</v>
      </c>
      <c r="AF163" s="94">
        <v>9.8322784594931854</v>
      </c>
      <c r="AG163" s="94">
        <v>0.1261992002048736</v>
      </c>
      <c r="AH163" s="94">
        <v>4.4562548333062244</v>
      </c>
      <c r="AI163" s="49" t="s">
        <v>5559</v>
      </c>
      <c r="AJ163" s="49"/>
      <c r="AK163" s="48" t="str" cm="1">
        <f t="array" ref="AK163">IFERROR(_xlfn.IFS(
AM163="MPR ISSUE","PDH",
AM163="BSS Hardware Issue","BSS",
AM163="Sites strategiques, MLL, Pylone, etc.","ENVTECH",
AM163="AKTIVCO DEFAUT GE &amp; POWER Cabinet","AKTIVCO",
AM163="AKTIVCO Coupure ENEO &amp; Baisse de tension","AKTIVCO GRID ONLY",
AM163="Coupure ENEO &amp; Baisse de tension","IHS GRID ONLY",
AM163="Defaut GE &amp; POWER Cabinet","IHS",
AM163="Sharing","Partners",
AM163="Sites strategiques &amp; DataCenter","SST &amp; DC",
AM163="Exclu","Exclu",
AM163="SAT","SAT",
AM163="SPARE-ISSUE","SPARE-ISSUE",
AM163="Fiber CAmtel","TRANS_FO_CAMTEL",
AM163="Fiber AOF","Fiber AOF",
AM163="Projet OCM (HUAWEI)","TRAVAUX-HUAWEI",
AM163="Projet OCM (NOKIA)","TRAVAUX-NOKIA",
AM163="ACCESS-ISSUE","ACCESS-ISSUE",
AM163="Projet OCM (ZTE, NOKIA, autres projets)","TRAVAUX OCM",
AM163="No root CAuse","No root cause",
AM163="ODU HS","PDH",
AM163="IP &amp; VLAN","PDH",
AM163="Warehouse HUAWEI","SPARE-ISSUE",
AM163="SPARE-HS","SPARE-ISSUE",
AM163="Power Telco","BSS",AM163="no impacts","no impacts"
),"")</f>
        <v>No root cause</v>
      </c>
      <c r="AL163" s="48" t="str" cm="1">
        <f t="array" ref="AL163">IFERROR(_xlfn.IFS(
AM163="MPR ISSUE","TX ISSUE",
AM163="BSS Hardware Issue","RAN ISSUE",
AM163="Sites strategiques, MLL, Pylone, etc.","ENVTECH",
AM163="AKTIVCO DEFAUT GE &amp; POWER Cabinet","POWER ISSUE",
AM163="AKTIVCO Coupure ENEO &amp; Baisse de tension","POWER ISSUE",
AM163="Coupure ENEO &amp; Baisse de tension","POWER ISSUE",
AM163="Defaut GE &amp; POWER Cabinet","POWER ISSUE",
AM163="Sharing","POWER ISSUE",
AM163="Sites strategiques &amp; DataCenter","POWER ISSUE",
AM163="Exclu","Exclu",
AM163="SAT","TX ISSUE",
AM163="SPARE-ISSUE","SPARE-ISSUE",
AM163="Fiber CAmtel","TX ISSUE",
AM163="Fiber AOF","TX ISSUE",
AM163="Projet OCM (HUAWEI)","TRAVAUX-HUAWEI",
AM163="Projet OCM (NOKIA)","TRAVAUX -NOKIA",
AM163="ACCESS-ISSUE","ACCESS-ISSUE",
AM163="Projet OCM (ZTE, NOKIA, autres projets)","TRAVAUX OCM",
AM163="No root CAuse","No root cause",
AM163="ODU HS","TX ISSUE",
AM163="IP &amp; VLAN","TX ISSUE",
AM163="Warehouse HUAWEI","SPARE-ISSUE",
AM163="SPARE-HS","SPARE-ISSUE",
AM163="Power Telco","RAN ISSUE",AM163="no impacts","no impacts"
),"")</f>
        <v>No root cause</v>
      </c>
      <c r="AM163" s="67" t="s">
        <v>6538</v>
      </c>
      <c r="AN163" s="48" t="str" cm="1">
        <f t="array" ref="AN163">IFERROR(_xlfn.IFS(
AM163="MPR ISSUE","ACTIVE",
AM163="BSS Hardware Issue","ACTIVE",
AM163="Sites strategiques, MLL, Pylone, etc.","PASSIVE",
AM163="AKTIVCO DEFAUT GE &amp; POWER Cabinet","PASSIVE",
AM163="AKTIVCO Coupure ENEO &amp; Baisse de tension","PASSIVE",
AM163="Coupure ENEO &amp; Baisse de tension","PASSIVE",
AM163="Defaut GE &amp; POWER Cabinet","PASSIVE",
AM163="Sharing","PASSIVE",
AM163="Sites strategiques &amp; DataCenter","PASSIVE",
AM163="Exclu","Exclu",
AM163="SAT","ACTIVE",
AM163="SPARE-ISSUE","SPARE-ISSUE",
AM163="Fiber CAmtel","ACTIVE",
AM163="Fiber AOF","ACTIVE",
AM163="Projet OCM (HUAWEI)","PLANNED WORKS",
AM163="Projet OCM (NOKIA)","PLANNED WORKS",
AM163="ACCESS-ISSUE","ACCESS-ISSUE",
AM163="Projet OCM (ZTE, NOKIA, autres projets)","PLANNED WORKS",
AM163="No root CAuse","No root cause",
AM163="ODU HS","ACTIVE",
AM163="IP &amp; VLAN","ACTIVE",
AM163="Warehouse HUAWEI","SPARE-ISSUE",
AM163="SPARE-HS","SPARE-ISSUE",
AM163="Power Telco","ACTIVE", AM163="no impacts","no impacts"
),"")</f>
        <v>No root cause</v>
      </c>
      <c r="AO163" s="93" t="s">
        <v>5537</v>
      </c>
      <c r="AP163" s="101" t="str">
        <f t="shared" si="6"/>
        <v>EXN_235</v>
      </c>
      <c r="AR163" s="17" t="s">
        <v>5537</v>
      </c>
      <c r="AS163" s="7" t="s">
        <v>6603</v>
      </c>
      <c r="AT163" s="6"/>
      <c r="AU163" s="7"/>
      <c r="AV163" s="3" t="s">
        <v>5537</v>
      </c>
      <c r="AW163" s="18" t="s">
        <v>5537</v>
      </c>
      <c r="AX163" s="18" t="s">
        <v>5537</v>
      </c>
      <c r="AY163" s="18" t="s">
        <v>5537</v>
      </c>
      <c r="AZ163" s="18" t="s">
        <v>5537</v>
      </c>
      <c r="BA163" s="18" t="s">
        <v>5537</v>
      </c>
      <c r="BB163" s="18" t="s">
        <v>5537</v>
      </c>
      <c r="BC163" s="18" t="s">
        <v>5537</v>
      </c>
      <c r="BD163" s="18" t="s">
        <v>5537</v>
      </c>
      <c r="BE163" s="18" t="s">
        <v>5537</v>
      </c>
      <c r="BF163" s="18" t="s">
        <v>5537</v>
      </c>
      <c r="BG163" s="18" t="s">
        <v>5537</v>
      </c>
      <c r="BH163" s="18" t="s">
        <v>5537</v>
      </c>
      <c r="BI163" s="9" t="s">
        <v>5537</v>
      </c>
      <c r="BJ163" s="14"/>
      <c r="BK163" s="14" t="s">
        <v>5537</v>
      </c>
      <c r="BL163" s="14" t="str">
        <f>_xlfn.XLOOKUP(B163,'[4]cell downs 18042026 17h'!$B:$B,'[4]cell downs 18042026 17h'!$B:$B,"")</f>
        <v/>
      </c>
      <c r="BM163" s="14" t="str">
        <f>_xlfn.XLOOKUP(B163,'[5]Cells Huawei 19042026 15h'!$B:$B,'[5]Cells Huawei 19042026 15h'!$B:$B,"")</f>
        <v/>
      </c>
      <c r="BN163" s="9" t="str">
        <f>_xlfn.XLOOKUP(B163,'[6]cells down 19042026 9H40'!$B:$B,'[6]cells down 19042026 9H40'!$B:$B,"")</f>
        <v/>
      </c>
      <c r="BO163" s="9" t="s">
        <v>5537</v>
      </c>
      <c r="BP163" s="9" t="s">
        <v>5537</v>
      </c>
      <c r="BQ163" s="115"/>
    </row>
    <row r="164" spans="1:69" s="9" customFormat="1" ht="24.45" customHeight="1" x14ac:dyDescent="0.3">
      <c r="A164" s="1" t="s">
        <v>919</v>
      </c>
      <c r="B164" s="8" t="s">
        <v>920</v>
      </c>
      <c r="C164" s="3" t="str">
        <f>_xlfn.XLOOKUP(B164,'[1]daily break down'!$D:$D,'[1]daily break down'!$E:$E,"")</f>
        <v>Garoua</v>
      </c>
      <c r="D164" s="1" t="s">
        <v>11</v>
      </c>
      <c r="E164" s="1" t="s">
        <v>12</v>
      </c>
      <c r="F164" s="3" t="s">
        <v>23</v>
      </c>
      <c r="G164" s="1" t="s">
        <v>24</v>
      </c>
      <c r="H164" s="32" t="str">
        <f>_xlfn.XLOOKUP(B164,[2]CALCULATION!$B:$B,[2]CALCULATION!$H:$H,"")</f>
        <v>Huawei</v>
      </c>
      <c r="I164" s="28">
        <v>2.0918585007690487</v>
      </c>
      <c r="J164" s="28">
        <v>0.62476279345837848</v>
      </c>
      <c r="K164" s="28">
        <v>3.2947631929641332</v>
      </c>
      <c r="L164" s="28">
        <v>3.0005022358054174</v>
      </c>
      <c r="M164" s="28">
        <v>0</v>
      </c>
      <c r="N164" s="28">
        <v>0.92655015366703486</v>
      </c>
      <c r="O164" s="28">
        <v>0</v>
      </c>
      <c r="P164" s="28">
        <v>0.12190276029940103</v>
      </c>
      <c r="Q164" s="28">
        <v>0.24191500229715807</v>
      </c>
      <c r="R164" s="28">
        <v>14.443880855969613</v>
      </c>
      <c r="S164" s="94">
        <v>2.3216099796537422</v>
      </c>
      <c r="T164" s="94">
        <f>_xlfn.XLOOKUP(B164,'[3]Nur des jours'!$B:$B,'[3]Nur des jours'!$U:$U,"")</f>
        <v>5.0979787862444468</v>
      </c>
      <c r="U164" s="94">
        <v>2.573958502766577</v>
      </c>
      <c r="V164" s="94">
        <v>9.2099274326333411</v>
      </c>
      <c r="W164" s="94">
        <v>5.0979787862444468</v>
      </c>
      <c r="X164" s="94">
        <v>0</v>
      </c>
      <c r="Y164" s="94">
        <v>0</v>
      </c>
      <c r="Z164" s="94">
        <v>0</v>
      </c>
      <c r="AA164" s="94">
        <v>9.9876438577417084E-2</v>
      </c>
      <c r="AB164" s="94">
        <v>4.3065471859100022</v>
      </c>
      <c r="AC164" s="94">
        <f>_xlfn.XLOOKUP(B164,'[3]Nur des jours'!$B:$B,'[3]Nur des jours'!$N:$N,"")</f>
        <v>4.4056388810414537</v>
      </c>
      <c r="AD164" s="94">
        <v>4.4056388810414537</v>
      </c>
      <c r="AE164" s="94">
        <v>3.2335467549128927</v>
      </c>
      <c r="AF164" s="94">
        <v>4.1120210566758812</v>
      </c>
      <c r="AG164" s="94">
        <v>4.9156127494434916</v>
      </c>
      <c r="AH164" s="94">
        <v>4.4056388810414537</v>
      </c>
      <c r="AI164" s="49" t="s">
        <v>5559</v>
      </c>
      <c r="AJ164" s="49"/>
      <c r="AK164" s="48" t="str" cm="1">
        <f t="array" ref="AK164">IFERROR(_xlfn.IFS(
AM164="MPR ISSUE","PDH",
AM164="BSS Hardware Issue","BSS",
AM164="Sites strategiques, MLL, Pylone, etc.","ENVTECH",
AM164="AKTIVCO DEFAUT GE &amp; POWER Cabinet","AKTIVCO",
AM164="AKTIVCO Coupure ENEO &amp; Baisse de tension","AKTIVCO GRID ONLY",
AM164="Coupure ENEO &amp; Baisse de tension","IHS GRID ONLY",
AM164="Defaut GE &amp; POWER Cabinet","IHS",
AM164="Sharing","Partners",
AM164="Sites strategiques &amp; DataCenter","SST &amp; DC",
AM164="Exclu","Exclu",
AM164="SAT","SAT",
AM164="SPARE-ISSUE","SPARE-ISSUE",
AM164="Fiber CAmtel","TRANS_FO_CAMTEL",
AM164="Fiber AOF","Fiber AOF",
AM164="Projet OCM (HUAWEI)","TRAVAUX-HUAWEI",
AM164="Projet OCM (NOKIA)","TRAVAUX-NOKIA",
AM164="ACCESS-ISSUE","ACCESS-ISSUE",
AM164="Projet OCM (ZTE, NOKIA, autres projets)","TRAVAUX OCM",
AM164="No root CAuse","No root cause",
AM164="ODU HS","PDH",
AM164="IP &amp; VLAN","PDH",
AM164="Warehouse HUAWEI","SPARE-ISSUE",
AM164="SPARE-HS","SPARE-ISSUE",
AM164="Power Telco","BSS",AM164="no impacts","no impacts"
),"")</f>
        <v>IHS</v>
      </c>
      <c r="AL164" s="48" t="str" cm="1">
        <f t="array" ref="AL164">IFERROR(_xlfn.IFS(
AM164="MPR ISSUE","TX ISSUE",
AM164="BSS Hardware Issue","RAN ISSUE",
AM164="Sites strategiques, MLL, Pylone, etc.","ENVTECH",
AM164="AKTIVCO DEFAUT GE &amp; POWER Cabinet","POWER ISSUE",
AM164="AKTIVCO Coupure ENEO &amp; Baisse de tension","POWER ISSUE",
AM164="Coupure ENEO &amp; Baisse de tension","POWER ISSUE",
AM164="Defaut GE &amp; POWER Cabinet","POWER ISSUE",
AM164="Sharing","POWER ISSUE",
AM164="Sites strategiques &amp; DataCenter","POWER ISSUE",
AM164="Exclu","Exclu",
AM164="SAT","TX ISSUE",
AM164="SPARE-ISSUE","SPARE-ISSUE",
AM164="Fiber CAmtel","TX ISSUE",
AM164="Fiber AOF","TX ISSUE",
AM164="Projet OCM (HUAWEI)","TRAVAUX-HUAWEI",
AM164="Projet OCM (NOKIA)","TRAVAUX -NOKIA",
AM164="ACCESS-ISSUE","ACCESS-ISSUE",
AM164="Projet OCM (ZTE, NOKIA, autres projets)","TRAVAUX OCM",
AM164="No root CAuse","No root cause",
AM164="ODU HS","TX ISSUE",
AM164="IP &amp; VLAN","TX ISSUE",
AM164="Warehouse HUAWEI","SPARE-ISSUE",
AM164="SPARE-HS","SPARE-ISSUE",
AM164="Power Telco","RAN ISSUE",AM164="no impacts","no impacts"
),"")</f>
        <v>POWER ISSUE</v>
      </c>
      <c r="AM164" s="67" t="s">
        <v>5330</v>
      </c>
      <c r="AN164" s="48" t="str" cm="1">
        <f t="array" ref="AN164">IFERROR(_xlfn.IFS(
AM164="MPR ISSUE","ACTIVE",
AM164="BSS Hardware Issue","ACTIVE",
AM164="Sites strategiques, MLL, Pylone, etc.","PASSIVE",
AM164="AKTIVCO DEFAUT GE &amp; POWER Cabinet","PASSIVE",
AM164="AKTIVCO Coupure ENEO &amp; Baisse de tension","PASSIVE",
AM164="Coupure ENEO &amp; Baisse de tension","PASSIVE",
AM164="Defaut GE &amp; POWER Cabinet","PASSIVE",
AM164="Sharing","PASSIVE",
AM164="Sites strategiques &amp; DataCenter","PASSIVE",
AM164="Exclu","Exclu",
AM164="SAT","ACTIVE",
AM164="SPARE-ISSUE","SPARE-ISSUE",
AM164="Fiber CAmtel","ACTIVE",
AM164="Fiber AOF","ACTIVE",
AM164="Projet OCM (HUAWEI)","PLANNED WORKS",
AM164="Projet OCM (NOKIA)","PLANNED WORKS",
AM164="ACCESS-ISSUE","ACCESS-ISSUE",
AM164="Projet OCM (ZTE, NOKIA, autres projets)","PLANNED WORKS",
AM164="No root CAuse","No root cause",
AM164="ODU HS","ACTIVE",
AM164="IP &amp; VLAN","ACTIVE",
AM164="Warehouse HUAWEI","SPARE-ISSUE",
AM164="SPARE-HS","SPARE-ISSUE",
AM164="Power Telco","ACTIVE", AM164="no impacts","no impacts"
),"")</f>
        <v>PASSIVE</v>
      </c>
      <c r="AO164" s="93" t="s">
        <v>6107</v>
      </c>
      <c r="AP164" s="101" t="str">
        <f t="shared" si="6"/>
        <v>NRD_101</v>
      </c>
      <c r="AR164" s="17" t="s">
        <v>5537</v>
      </c>
      <c r="AS164" s="7" t="s">
        <v>6597</v>
      </c>
      <c r="AT164" s="6"/>
      <c r="AU164" s="7"/>
      <c r="AV164" s="3" t="s">
        <v>6108</v>
      </c>
      <c r="AW164" s="18" t="s">
        <v>5537</v>
      </c>
      <c r="AX164" s="18" t="s">
        <v>5537</v>
      </c>
      <c r="AY164" s="18" t="s">
        <v>5537</v>
      </c>
      <c r="AZ164" s="18" t="s">
        <v>5537</v>
      </c>
      <c r="BA164" s="18" t="s">
        <v>5537</v>
      </c>
      <c r="BB164" s="18" t="s">
        <v>5537</v>
      </c>
      <c r="BC164" s="18" t="s">
        <v>5537</v>
      </c>
      <c r="BD164" s="18" t="s">
        <v>5537</v>
      </c>
      <c r="BE164" s="18" t="s">
        <v>5537</v>
      </c>
      <c r="BF164" s="18" t="s">
        <v>5537</v>
      </c>
      <c r="BG164" s="18" t="s">
        <v>5915</v>
      </c>
      <c r="BH164" s="18" t="s">
        <v>5537</v>
      </c>
      <c r="BI164" s="9" t="s">
        <v>5537</v>
      </c>
      <c r="BJ164" s="14"/>
      <c r="BK164" s="14" t="s">
        <v>5537</v>
      </c>
      <c r="BL164" s="14" t="str">
        <f>_xlfn.XLOOKUP(B164,'[4]cell downs 18042026 17h'!$B:$B,'[4]cell downs 18042026 17h'!$B:$B,"")</f>
        <v/>
      </c>
      <c r="BM164" s="14" t="str">
        <f>_xlfn.XLOOKUP(B164,'[5]Cells Huawei 19042026 15h'!$B:$B,'[5]Cells Huawei 19042026 15h'!$B:$B,"")</f>
        <v/>
      </c>
      <c r="BN164" s="9" t="str">
        <f>_xlfn.XLOOKUP(B164,'[6]cells down 19042026 9H40'!$B:$B,'[6]cells down 19042026 9H40'!$B:$B,"")</f>
        <v/>
      </c>
      <c r="BO164" s="9" t="s">
        <v>920</v>
      </c>
      <c r="BP164" s="9" t="s">
        <v>12</v>
      </c>
      <c r="BQ164" s="115"/>
    </row>
    <row r="165" spans="1:69" s="9" customFormat="1" ht="21" customHeight="1" x14ac:dyDescent="0.3">
      <c r="A165" s="1" t="s">
        <v>3463</v>
      </c>
      <c r="B165" s="8" t="s">
        <v>3464</v>
      </c>
      <c r="C165" s="3" t="str">
        <f>_xlfn.XLOOKUP(B165,'[1]daily break down'!$D:$D,'[1]daily break down'!$E:$E,"")</f>
        <v>Garoua</v>
      </c>
      <c r="D165" s="1" t="s">
        <v>21</v>
      </c>
      <c r="E165" s="1" t="s">
        <v>36</v>
      </c>
      <c r="F165" s="3" t="s">
        <v>23</v>
      </c>
      <c r="G165" s="1" t="s">
        <v>24</v>
      </c>
      <c r="H165" s="32" t="str">
        <f>_xlfn.XLOOKUP(B165,[2]CALCULATION!$B:$B,[2]CALCULATION!$H:$H,"")</f>
        <v>Huawei</v>
      </c>
      <c r="I165" s="28">
        <v>5.3505234952187721E-4</v>
      </c>
      <c r="J165" s="28">
        <v>3.8345418382401209E-3</v>
      </c>
      <c r="K165" s="28">
        <v>2.2671238153940978</v>
      </c>
      <c r="L165" s="28">
        <v>0.84336734839470029</v>
      </c>
      <c r="M165" s="28">
        <v>7.3623381644993477</v>
      </c>
      <c r="N165" s="28">
        <v>4.1212228871139418</v>
      </c>
      <c r="O165" s="28">
        <v>0.14128949043041039</v>
      </c>
      <c r="P165" s="28">
        <v>0</v>
      </c>
      <c r="Q165" s="28">
        <v>8.6147173639468893</v>
      </c>
      <c r="R165" s="28">
        <v>0.79621140132350543</v>
      </c>
      <c r="S165" s="94">
        <v>1.2377187650706414</v>
      </c>
      <c r="T165" s="94">
        <f>_xlfn.XLOOKUP(B165,'[3]Nur des jours'!$B:$B,'[3]Nur des jours'!$U:$U,"")</f>
        <v>6.1638030664920258</v>
      </c>
      <c r="U165" s="94">
        <v>6.7494892033569887</v>
      </c>
      <c r="V165" s="94">
        <v>6.1638030664920258</v>
      </c>
      <c r="W165" s="94">
        <v>6.1638030664920258</v>
      </c>
      <c r="X165" s="94">
        <v>2.0866328228220512</v>
      </c>
      <c r="Y165" s="94">
        <v>1.749246646291873</v>
      </c>
      <c r="Z165" s="94">
        <v>6.4384632725799223E-2</v>
      </c>
      <c r="AA165" s="94">
        <v>0.4908748605296876</v>
      </c>
      <c r="AB165" s="94">
        <v>0.39804327788764177</v>
      </c>
      <c r="AC165" s="94">
        <f>_xlfn.XLOOKUP(B165,'[3]Nur des jours'!$B:$B,'[3]Nur des jours'!$N:$N,"")</f>
        <v>4.3884101953868502</v>
      </c>
      <c r="AD165" s="94">
        <v>4.3884101953868502</v>
      </c>
      <c r="AE165" s="94">
        <v>3.2660196076080394</v>
      </c>
      <c r="AF165" s="94">
        <v>4.4572882347141043</v>
      </c>
      <c r="AG165" s="94">
        <v>4.651415236819469</v>
      </c>
      <c r="AH165" s="94">
        <v>4.3884101953868502</v>
      </c>
      <c r="AI165" s="49" t="s">
        <v>5559</v>
      </c>
      <c r="AJ165" s="49"/>
      <c r="AK165" s="48" t="str" cm="1">
        <f t="array" ref="AK165">IFERROR(_xlfn.IFS(
AM165="MPR ISSUE","PDH",
AM165="BSS Hardware Issue","BSS",
AM165="Sites strategiques, MLL, Pylone, etc.","ENVTECH",
AM165="AKTIVCO DEFAUT GE &amp; POWER Cabinet","AKTIVCO",
AM165="AKTIVCO Coupure ENEO &amp; Baisse de tension","AKTIVCO GRID ONLY",
AM165="Coupure ENEO &amp; Baisse de tension","IHS GRID ONLY",
AM165="Defaut GE &amp; POWER Cabinet","IHS",
AM165="Sharing","Partners",
AM165="Sites strategiques &amp; DataCenter","SST &amp; DC",
AM165="Exclu","Exclu",
AM165="SAT","SAT",
AM165="SPARE-ISSUE","SPARE-ISSUE",
AM165="Fiber CAmtel","TRANS_FO_CAMTEL",
AM165="Fiber AOF","Fiber AOF",
AM165="Projet OCM (HUAWEI)","TRAVAUX-HUAWEI",
AM165="Projet OCM (NOKIA)","TRAVAUX-NOKIA",
AM165="ACCESS-ISSUE","ACCESS-ISSUE",
AM165="Projet OCM (ZTE, NOKIA, autres projets)","TRAVAUX OCM",
AM165="No root CAuse","No root cause",
AM165="ODU HS","PDH",
AM165="IP &amp; VLAN","PDH",
AM165="Warehouse HUAWEI","SPARE-ISSUE",
AM165="SPARE-HS","SPARE-ISSUE",
AM165="Power Telco","BSS",AM165="no impacts","no impacts"
),"")</f>
        <v>AKTIVCO</v>
      </c>
      <c r="AL165" s="48" t="str" cm="1">
        <f t="array" ref="AL165">IFERROR(_xlfn.IFS(
AM165="MPR ISSUE","TX ISSUE",
AM165="BSS Hardware Issue","RAN ISSUE",
AM165="Sites strategiques, MLL, Pylone, etc.","ENVTECH",
AM165="AKTIVCO DEFAUT GE &amp; POWER Cabinet","POWER ISSUE",
AM165="AKTIVCO Coupure ENEO &amp; Baisse de tension","POWER ISSUE",
AM165="Coupure ENEO &amp; Baisse de tension","POWER ISSUE",
AM165="Defaut GE &amp; POWER Cabinet","POWER ISSUE",
AM165="Sharing","POWER ISSUE",
AM165="Sites strategiques &amp; DataCenter","POWER ISSUE",
AM165="Exclu","Exclu",
AM165="SAT","TX ISSUE",
AM165="SPARE-ISSUE","SPARE-ISSUE",
AM165="Fiber CAmtel","TX ISSUE",
AM165="Fiber AOF","TX ISSUE",
AM165="Projet OCM (HUAWEI)","TRAVAUX-HUAWEI",
AM165="Projet OCM (NOKIA)","TRAVAUX -NOKIA",
AM165="ACCESS-ISSUE","ACCESS-ISSUE",
AM165="Projet OCM (ZTE, NOKIA, autres projets)","TRAVAUX OCM",
AM165="No root CAuse","No root cause",
AM165="ODU HS","TX ISSUE",
AM165="IP &amp; VLAN","TX ISSUE",
AM165="Warehouse HUAWEI","SPARE-ISSUE",
AM165="SPARE-HS","SPARE-ISSUE",
AM165="Power Telco","RAN ISSUE",AM165="no impacts","no impacts"
),"")</f>
        <v>POWER ISSUE</v>
      </c>
      <c r="AM165" s="67" t="s">
        <v>5325</v>
      </c>
      <c r="AN165" s="48" t="str" cm="1">
        <f t="array" ref="AN165">IFERROR(_xlfn.IFS(
AM165="MPR ISSUE","ACTIVE",
AM165="BSS Hardware Issue","ACTIVE",
AM165="Sites strategiques, MLL, Pylone, etc.","PASSIVE",
AM165="AKTIVCO DEFAUT GE &amp; POWER Cabinet","PASSIVE",
AM165="AKTIVCO Coupure ENEO &amp; Baisse de tension","PASSIVE",
AM165="Coupure ENEO &amp; Baisse de tension","PASSIVE",
AM165="Defaut GE &amp; POWER Cabinet","PASSIVE",
AM165="Sharing","PASSIVE",
AM165="Sites strategiques &amp; DataCenter","PASSIVE",
AM165="Exclu","Exclu",
AM165="SAT","ACTIVE",
AM165="SPARE-ISSUE","SPARE-ISSUE",
AM165="Fiber CAmtel","ACTIVE",
AM165="Fiber AOF","ACTIVE",
AM165="Projet OCM (HUAWEI)","PLANNED WORKS",
AM165="Projet OCM (NOKIA)","PLANNED WORKS",
AM165="ACCESS-ISSUE","ACCESS-ISSUE",
AM165="Projet OCM (ZTE, NOKIA, autres projets)","PLANNED WORKS",
AM165="No root CAuse","No root cause",
AM165="ODU HS","ACTIVE",
AM165="IP &amp; VLAN","ACTIVE",
AM165="Warehouse HUAWEI","SPARE-ISSUE",
AM165="SPARE-HS","SPARE-ISSUE",
AM165="Power Telco","ACTIVE", AM165="no impacts","no impacts"
),"")</f>
        <v>PASSIVE</v>
      </c>
      <c r="AO165" s="93" t="s">
        <v>6140</v>
      </c>
      <c r="AP165" s="101" t="str">
        <f t="shared" si="6"/>
        <v>NRD_149</v>
      </c>
      <c r="AR165" s="17" t="s">
        <v>5537</v>
      </c>
      <c r="AS165" s="7" t="s">
        <v>6597</v>
      </c>
      <c r="AT165" s="6"/>
      <c r="AU165" s="7"/>
      <c r="AV165" s="3" t="s">
        <v>5537</v>
      </c>
      <c r="AW165" s="18" t="s">
        <v>5537</v>
      </c>
      <c r="AX165" s="18" t="s">
        <v>5537</v>
      </c>
      <c r="AY165" s="18" t="s">
        <v>5537</v>
      </c>
      <c r="AZ165" s="18" t="s">
        <v>5537</v>
      </c>
      <c r="BA165" s="18" t="s">
        <v>5537</v>
      </c>
      <c r="BB165" s="18" t="s">
        <v>5537</v>
      </c>
      <c r="BC165" s="18" t="s">
        <v>5537</v>
      </c>
      <c r="BD165" s="18" t="s">
        <v>5537</v>
      </c>
      <c r="BE165" s="18" t="s">
        <v>5537</v>
      </c>
      <c r="BF165" s="18" t="s">
        <v>5537</v>
      </c>
      <c r="BG165" s="18" t="s">
        <v>5537</v>
      </c>
      <c r="BH165" s="18" t="s">
        <v>5537</v>
      </c>
      <c r="BI165" s="9" t="s">
        <v>6140</v>
      </c>
      <c r="BJ165" s="14"/>
      <c r="BK165" s="14" t="s">
        <v>5537</v>
      </c>
      <c r="BL165" s="14" t="str">
        <f>_xlfn.XLOOKUP(B165,'[4]cell downs 18042026 17h'!$B:$B,'[4]cell downs 18042026 17h'!$B:$B,"")</f>
        <v/>
      </c>
      <c r="BM165" s="14" t="str">
        <f>_xlfn.XLOOKUP(B165,'[5]Cells Huawei 19042026 15h'!$B:$B,'[5]Cells Huawei 19042026 15h'!$B:$B,"")</f>
        <v/>
      </c>
      <c r="BN165" s="9" t="str">
        <f>_xlfn.XLOOKUP(B165,'[6]cells down 19042026 9H40'!$B:$B,'[6]cells down 19042026 9H40'!$B:$B,"")</f>
        <v/>
      </c>
      <c r="BO165" s="9" t="s">
        <v>5537</v>
      </c>
      <c r="BP165" s="9" t="s">
        <v>66</v>
      </c>
      <c r="BQ165" s="115"/>
    </row>
    <row r="166" spans="1:69" s="9" customFormat="1" ht="16.95" customHeight="1" x14ac:dyDescent="0.3">
      <c r="A166" s="1" t="s">
        <v>1873</v>
      </c>
      <c r="B166" s="8" t="s">
        <v>1874</v>
      </c>
      <c r="C166" s="3" t="str">
        <f>_xlfn.XLOOKUP(B166,'[1]daily break down'!$D:$D,'[1]daily break down'!$E:$E,"")</f>
        <v>EXTREME-NORD</v>
      </c>
      <c r="D166" s="1" t="s">
        <v>11</v>
      </c>
      <c r="E166" s="1" t="s">
        <v>12</v>
      </c>
      <c r="F166" s="3" t="s">
        <v>55</v>
      </c>
      <c r="G166" s="1" t="s">
        <v>1875</v>
      </c>
      <c r="H166" s="33" t="str">
        <f>_xlfn.XLOOKUP(B166,[2]CALCULATION!$B:$B,[2]CALCULATION!$H:$H,"")</f>
        <v>NOKIA</v>
      </c>
      <c r="I166" s="28">
        <v>4.6876895332991761</v>
      </c>
      <c r="J166" s="28">
        <v>1.8823301070117275</v>
      </c>
      <c r="K166" s="28">
        <v>1.362283766148592</v>
      </c>
      <c r="L166" s="28">
        <v>0.30649760972556783</v>
      </c>
      <c r="M166" s="28">
        <v>2.3236044235416293</v>
      </c>
      <c r="N166" s="28">
        <v>7.7729756139394382E-2</v>
      </c>
      <c r="O166" s="28">
        <v>8.8744708454262859</v>
      </c>
      <c r="P166" s="28">
        <v>3.7355210727714008</v>
      </c>
      <c r="Q166" s="28">
        <v>3.7353992506790616</v>
      </c>
      <c r="R166" s="28">
        <v>8.9425082683423099E-2</v>
      </c>
      <c r="S166" s="94">
        <v>0.2283569324336959</v>
      </c>
      <c r="T166" s="94">
        <f>_xlfn.XLOOKUP(B166,'[3]Nur des jours'!$B:$B,'[3]Nur des jours'!$U:$U,"")</f>
        <v>4.9913417229006471</v>
      </c>
      <c r="U166" s="94">
        <v>2.3851016535055876</v>
      </c>
      <c r="V166" s="94">
        <v>3.9357413250195168</v>
      </c>
      <c r="W166" s="94">
        <v>4.9913417229006471</v>
      </c>
      <c r="X166" s="94">
        <v>0.27593266393779775</v>
      </c>
      <c r="Y166" s="94">
        <v>1.1990304237236893</v>
      </c>
      <c r="Z166" s="94">
        <v>1.0100442362261528</v>
      </c>
      <c r="AA166" s="94">
        <v>4.8036473420521211E-2</v>
      </c>
      <c r="AB166" s="94">
        <v>1.5412982105461215</v>
      </c>
      <c r="AC166" s="94">
        <f>_xlfn.XLOOKUP(B166,'[3]Nur des jours'!$B:$B,'[3]Nur des jours'!$N:$N,"")</f>
        <v>4.3655634600622664</v>
      </c>
      <c r="AD166" s="94">
        <v>4.3655634600622664</v>
      </c>
      <c r="AE166" s="94">
        <v>5.9339142476889322</v>
      </c>
      <c r="AF166" s="94">
        <v>10.185089558024014</v>
      </c>
      <c r="AG166" s="94">
        <v>0.18974340453567434</v>
      </c>
      <c r="AH166" s="94">
        <v>4.3655634600622664</v>
      </c>
      <c r="AI166" s="49" t="s">
        <v>6659</v>
      </c>
      <c r="AJ166" s="49"/>
      <c r="AK166" s="48" t="str" cm="1">
        <f t="array" ref="AK166">IFERROR(_xlfn.IFS(
AM166="MPR ISSUE","PDH",
AM166="BSS Hardware Issue","BSS",
AM166="Sites strategiques, MLL, Pylone, etc.","ENVTECH",
AM166="AKTIVCO DEFAUT GE &amp; POWER Cabinet","AKTIVCO",
AM166="AKTIVCO Coupure ENEO &amp; Baisse de tension","AKTIVCO GRID ONLY",
AM166="Coupure ENEO &amp; Baisse de tension","IHS GRID ONLY",
AM166="Defaut GE &amp; POWER Cabinet","IHS",
AM166="Sharing","Partners",
AM166="Sites strategiques &amp; DataCenter","SST &amp; DC",
AM166="Exclu","Exclu",
AM166="SAT","SAT",
AM166="SPARE-ISSUE","SPARE-ISSUE",
AM166="Fiber CAmtel","TRANS_FO_CAMTEL",
AM166="Fiber AOF","Fiber AOF",
AM166="Projet OCM (HUAWEI)","TRAVAUX-HUAWEI",
AM166="Projet OCM (NOKIA)","TRAVAUX-NOKIA",
AM166="ACCESS-ISSUE","ACCESS-ISSUE",
AM166="Projet OCM (ZTE, NOKIA, autres projets)","TRAVAUX OCM",
AM166="No root CAuse","No root cause",
AM166="ODU HS","PDH",
AM166="IP &amp; VLAN","PDH",
AM166="Warehouse HUAWEI","SPARE-ISSUE",
AM166="SPARE-HS","SPARE-ISSUE",
AM166="Power Telco","BSS",AM166="no impacts","no impacts"
),"")</f>
        <v>No root cause</v>
      </c>
      <c r="AL166" s="48" t="str" cm="1">
        <f t="array" ref="AL166">IFERROR(_xlfn.IFS(
AM166="MPR ISSUE","TX ISSUE",
AM166="BSS Hardware Issue","RAN ISSUE",
AM166="Sites strategiques, MLL, Pylone, etc.","ENVTECH",
AM166="AKTIVCO DEFAUT GE &amp; POWER Cabinet","POWER ISSUE",
AM166="AKTIVCO Coupure ENEO &amp; Baisse de tension","POWER ISSUE",
AM166="Coupure ENEO &amp; Baisse de tension","POWER ISSUE",
AM166="Defaut GE &amp; POWER Cabinet","POWER ISSUE",
AM166="Sharing","POWER ISSUE",
AM166="Sites strategiques &amp; DataCenter","POWER ISSUE",
AM166="Exclu","Exclu",
AM166="SAT","TX ISSUE",
AM166="SPARE-ISSUE","SPARE-ISSUE",
AM166="Fiber CAmtel","TX ISSUE",
AM166="Fiber AOF","TX ISSUE",
AM166="Projet OCM (HUAWEI)","TRAVAUX-HUAWEI",
AM166="Projet OCM (NOKIA)","TRAVAUX -NOKIA",
AM166="ACCESS-ISSUE","ACCESS-ISSUE",
AM166="Projet OCM (ZTE, NOKIA, autres projets)","TRAVAUX OCM",
AM166="No root CAuse","No root cause",
AM166="ODU HS","TX ISSUE",
AM166="IP &amp; VLAN","TX ISSUE",
AM166="Warehouse HUAWEI","SPARE-ISSUE",
AM166="SPARE-HS","SPARE-ISSUE",
AM166="Power Telco","RAN ISSUE",AM166="no impacts","no impacts"
),"")</f>
        <v>No root cause</v>
      </c>
      <c r="AM166" s="67" t="s">
        <v>6538</v>
      </c>
      <c r="AN166" s="48" t="str" cm="1">
        <f t="array" ref="AN166">IFERROR(_xlfn.IFS(
AM166="MPR ISSUE","ACTIVE",
AM166="BSS Hardware Issue","ACTIVE",
AM166="Sites strategiques, MLL, Pylone, etc.","PASSIVE",
AM166="AKTIVCO DEFAUT GE &amp; POWER Cabinet","PASSIVE",
AM166="AKTIVCO Coupure ENEO &amp; Baisse de tension","PASSIVE",
AM166="Coupure ENEO &amp; Baisse de tension","PASSIVE",
AM166="Defaut GE &amp; POWER Cabinet","PASSIVE",
AM166="Sharing","PASSIVE",
AM166="Sites strategiques &amp; DataCenter","PASSIVE",
AM166="Exclu","Exclu",
AM166="SAT","ACTIVE",
AM166="SPARE-ISSUE","SPARE-ISSUE",
AM166="Fiber CAmtel","ACTIVE",
AM166="Fiber AOF","ACTIVE",
AM166="Projet OCM (HUAWEI)","PLANNED WORKS",
AM166="Projet OCM (NOKIA)","PLANNED WORKS",
AM166="ACCESS-ISSUE","ACCESS-ISSUE",
AM166="Projet OCM (ZTE, NOKIA, autres projets)","PLANNED WORKS",
AM166="No root CAuse","No root cause",
AM166="ODU HS","ACTIVE",
AM166="IP &amp; VLAN","ACTIVE",
AM166="Warehouse HUAWEI","SPARE-ISSUE",
AM166="SPARE-HS","SPARE-ISSUE",
AM166="Power Telco","ACTIVE", AM166="no impacts","no impacts"
),"")</f>
        <v>No root cause</v>
      </c>
      <c r="AO166" s="93" t="s">
        <v>5991</v>
      </c>
      <c r="AP166" s="127" t="str">
        <f>IFERROR(MID(AQ166, SEARCH("CTR_", AQ166), 7), IFERROR(MID(AQ166, SEARCH("SUO_", AQ166), 7), IFERROR(MID(AQ166, SEARCH("SUD_", AQ166), 7), IFERROR(MID(AQ166, SEARCH("NRO_", AQ166), 7), IFERROR(MID(AQ166, SEARCH("ADM_", AQ166), 7), IFERROR(MID(AQ166, SEARCH("NRD_", AQ166), 7), IFERROR(MID(AQ166, SEARCH("EXN_", AQ166), 7), IFERROR(MID(AQ166, SEARCH("LIT_", AQ166), 7), IFERROR(MID(AQ166, SEARCH("EST_", AQ166), 7), MID(AQ166, SEARCH("OST_",AQ166), 7))))))))))</f>
        <v>EXN_075</v>
      </c>
      <c r="AQ166" s="9" t="s">
        <v>6653</v>
      </c>
      <c r="AR166" s="17" t="s">
        <v>5742</v>
      </c>
      <c r="AS166" s="7" t="s">
        <v>5537</v>
      </c>
      <c r="AT166" s="6"/>
      <c r="AU166" s="7"/>
      <c r="AV166" s="3" t="s">
        <v>5537</v>
      </c>
      <c r="AW166" s="18" t="s">
        <v>5537</v>
      </c>
      <c r="AX166" s="18" t="s">
        <v>5537</v>
      </c>
      <c r="AY166" s="18" t="s">
        <v>5537</v>
      </c>
      <c r="AZ166" s="18" t="s">
        <v>5537</v>
      </c>
      <c r="BA166" s="18" t="s">
        <v>5537</v>
      </c>
      <c r="BB166" s="18" t="s">
        <v>5537</v>
      </c>
      <c r="BC166" s="18" t="s">
        <v>5537</v>
      </c>
      <c r="BD166" s="18" t="s">
        <v>5537</v>
      </c>
      <c r="BE166" s="18" t="s">
        <v>5537</v>
      </c>
      <c r="BF166" s="18" t="s">
        <v>5537</v>
      </c>
      <c r="BG166" s="18" t="s">
        <v>5537</v>
      </c>
      <c r="BH166" s="18" t="s">
        <v>5537</v>
      </c>
      <c r="BI166" s="9" t="s">
        <v>5992</v>
      </c>
      <c r="BJ166" s="14"/>
      <c r="BK166" s="14" t="s">
        <v>5537</v>
      </c>
      <c r="BL166" s="14" t="str">
        <f>_xlfn.XLOOKUP(B166,'[4]cell downs 18042026 17h'!$B:$B,'[4]cell downs 18042026 17h'!$B:$B,"")</f>
        <v/>
      </c>
      <c r="BM166" s="14" t="str">
        <f>_xlfn.XLOOKUP(B166,'[5]Cells Huawei 19042026 15h'!$B:$B,'[5]Cells Huawei 19042026 15h'!$B:$B,"")</f>
        <v/>
      </c>
      <c r="BN166" s="9" t="str">
        <f>_xlfn.XLOOKUP(B166,'[6]cells down 19042026 9H40'!$B:$B,'[6]cells down 19042026 9H40'!$B:$B,"")</f>
        <v/>
      </c>
      <c r="BO166" s="9" t="s">
        <v>1874</v>
      </c>
      <c r="BP166" s="9" t="s">
        <v>5537</v>
      </c>
      <c r="BQ166" s="115"/>
    </row>
    <row r="167" spans="1:69" s="9" customFormat="1" ht="30.45" customHeight="1" x14ac:dyDescent="0.3">
      <c r="A167" s="1" t="s">
        <v>308</v>
      </c>
      <c r="B167" s="1" t="s">
        <v>309</v>
      </c>
      <c r="C167" s="3" t="str">
        <f>_xlfn.XLOOKUP(B167,'[1]daily break down'!$D:$D,'[1]daily break down'!$E:$E,"")</f>
        <v>EXTREME-NORD</v>
      </c>
      <c r="D167" s="1" t="s">
        <v>11</v>
      </c>
      <c r="E167" s="1" t="s">
        <v>96</v>
      </c>
      <c r="F167" s="3" t="s">
        <v>55</v>
      </c>
      <c r="G167" s="1" t="s">
        <v>310</v>
      </c>
      <c r="H167" s="33" t="str">
        <f>_xlfn.XLOOKUP(B167,[2]CALCULATION!$B:$B,[2]CALCULATION!$H:$H,"")</f>
        <v>NOKIA</v>
      </c>
      <c r="I167" s="28">
        <v>1.5407937940344452</v>
      </c>
      <c r="J167" s="28">
        <v>3.3846662080757461</v>
      </c>
      <c r="K167" s="28">
        <v>1.4341662265240254</v>
      </c>
      <c r="L167" s="28">
        <v>3.7923885461167317E-2</v>
      </c>
      <c r="M167" s="28">
        <v>5.4556600599937291E-2</v>
      </c>
      <c r="N167" s="28">
        <v>5.0592295987120312E-2</v>
      </c>
      <c r="O167" s="28">
        <v>0.14752638267544663</v>
      </c>
      <c r="P167" s="28">
        <v>8.6474163491169473E-2</v>
      </c>
      <c r="Q167" s="28">
        <v>6.6118066492716926E-2</v>
      </c>
      <c r="R167" s="28">
        <v>5.2348984316667797E-2</v>
      </c>
      <c r="S167" s="94">
        <v>2.827425894843222</v>
      </c>
      <c r="T167" s="94">
        <f>_xlfn.XLOOKUP(B167,'[3]Nur des jours'!$B:$B,'[3]Nur des jours'!$U:$U,"")</f>
        <v>0.43537808793886928</v>
      </c>
      <c r="U167" s="94">
        <v>2.3265844095354342E-3</v>
      </c>
      <c r="V167" s="94">
        <v>0.51209957191440525</v>
      </c>
      <c r="W167" s="94">
        <v>0.43537808793886928</v>
      </c>
      <c r="X167" s="94">
        <v>1.8103652157212324E-2</v>
      </c>
      <c r="Y167" s="94">
        <v>6.1284595955616972E-2</v>
      </c>
      <c r="Z167" s="94">
        <v>1.2627689608937303E-2</v>
      </c>
      <c r="AA167" s="94">
        <v>2.3722026964623142E-2</v>
      </c>
      <c r="AB167" s="94">
        <v>1.8727916024701579E-3</v>
      </c>
      <c r="AC167" s="94">
        <f>_xlfn.XLOOKUP(B167,'[3]Nur des jours'!$B:$B,'[3]Nur des jours'!$N:$N,"")</f>
        <v>4.2410389432502082</v>
      </c>
      <c r="AD167" s="94">
        <v>4.2410389432502082</v>
      </c>
      <c r="AE167" s="94">
        <v>5.9728816709231083</v>
      </c>
      <c r="AF167" s="94">
        <v>10.092331211685385</v>
      </c>
      <c r="AG167" s="94">
        <v>0</v>
      </c>
      <c r="AH167" s="94">
        <v>4.2410389432502082</v>
      </c>
      <c r="AI167" s="49" t="s">
        <v>6659</v>
      </c>
      <c r="AJ167" s="49"/>
      <c r="AK167" s="48" t="str" cm="1">
        <f t="array" ref="AK167">IFERROR(_xlfn.IFS(
AM167="MPR ISSUE","PDH",
AM167="BSS Hardware Issue","BSS",
AM167="Sites strategiques, MLL, Pylone, etc.","ENVTECH",
AM167="AKTIVCO DEFAUT GE &amp; POWER Cabinet","AKTIVCO",
AM167="AKTIVCO Coupure ENEO &amp; Baisse de tension","AKTIVCO GRID ONLY",
AM167="Coupure ENEO &amp; Baisse de tension","IHS GRID ONLY",
AM167="Defaut GE &amp; POWER Cabinet","IHS",
AM167="Sharing","Partners",
AM167="Sites strategiques &amp; DataCenter","SST &amp; DC",
AM167="Exclu","Exclu",
AM167="SAT","SAT",
AM167="SPARE-ISSUE","SPARE-ISSUE",
AM167="Fiber CAmtel","TRANS_FO_CAMTEL",
AM167="Fiber AOF","Fiber AOF",
AM167="Projet OCM (HUAWEI)","TRAVAUX-HUAWEI",
AM167="Projet OCM (NOKIA)","TRAVAUX-NOKIA",
AM167="ACCESS-ISSUE","ACCESS-ISSUE",
AM167="Projet OCM (ZTE, NOKIA, autres projets)","TRAVAUX OCM",
AM167="No root CAuse","No root cause",
AM167="ODU HS","PDH",
AM167="IP &amp; VLAN","PDH",
AM167="Warehouse HUAWEI","SPARE-ISSUE",
AM167="SPARE-HS","SPARE-ISSUE",
AM167="Power Telco","BSS",AM167="no impacts","no impacts"
),"")</f>
        <v>PDH</v>
      </c>
      <c r="AL167" s="48" t="str" cm="1">
        <f t="array" ref="AL167">IFERROR(_xlfn.IFS(
AM167="MPR ISSUE","TX ISSUE",
AM167="BSS Hardware Issue","RAN ISSUE",
AM167="Sites strategiques, MLL, Pylone, etc.","ENVTECH",
AM167="AKTIVCO DEFAUT GE &amp; POWER Cabinet","POWER ISSUE",
AM167="AKTIVCO Coupure ENEO &amp; Baisse de tension","POWER ISSUE",
AM167="Coupure ENEO &amp; Baisse de tension","POWER ISSUE",
AM167="Defaut GE &amp; POWER Cabinet","POWER ISSUE",
AM167="Sharing","POWER ISSUE",
AM167="Sites strategiques &amp; DataCenter","POWER ISSUE",
AM167="Exclu","Exclu",
AM167="SAT","TX ISSUE",
AM167="SPARE-ISSUE","SPARE-ISSUE",
AM167="Fiber CAmtel","TX ISSUE",
AM167="Fiber AOF","TX ISSUE",
AM167="Projet OCM (HUAWEI)","TRAVAUX-HUAWEI",
AM167="Projet OCM (NOKIA)","TRAVAUX -NOKIA",
AM167="ACCESS-ISSUE","ACCESS-ISSUE",
AM167="Projet OCM (ZTE, NOKIA, autres projets)","TRAVAUX OCM",
AM167="No root CAuse","No root cause",
AM167="ODU HS","TX ISSUE",
AM167="IP &amp; VLAN","TX ISSUE",
AM167="Warehouse HUAWEI","SPARE-ISSUE",
AM167="SPARE-HS","SPARE-ISSUE",
AM167="Power Telco","RAN ISSUE",AM167="no impacts","no impacts"
),"")</f>
        <v>TX ISSUE</v>
      </c>
      <c r="AM167" s="67" t="s">
        <v>6537</v>
      </c>
      <c r="AN167" s="48" t="str" cm="1">
        <f t="array" ref="AN167">IFERROR(_xlfn.IFS(
AM167="MPR ISSUE","ACTIVE",
AM167="BSS Hardware Issue","ACTIVE",
AM167="Sites strategiques, MLL, Pylone, etc.","PASSIVE",
AM167="AKTIVCO DEFAUT GE &amp; POWER Cabinet","PASSIVE",
AM167="AKTIVCO Coupure ENEO &amp; Baisse de tension","PASSIVE",
AM167="Coupure ENEO &amp; Baisse de tension","PASSIVE",
AM167="Defaut GE &amp; POWER Cabinet","PASSIVE",
AM167="Sharing","PASSIVE",
AM167="Sites strategiques &amp; DataCenter","PASSIVE",
AM167="Exclu","Exclu",
AM167="SAT","ACTIVE",
AM167="SPARE-ISSUE","SPARE-ISSUE",
AM167="Fiber CAmtel","ACTIVE",
AM167="Fiber AOF","ACTIVE",
AM167="Projet OCM (HUAWEI)","PLANNED WORKS",
AM167="Projet OCM (NOKIA)","PLANNED WORKS",
AM167="ACCESS-ISSUE","ACCESS-ISSUE",
AM167="Projet OCM (ZTE, NOKIA, autres projets)","PLANNED WORKS",
AM167="No root CAuse","No root cause",
AM167="ODU HS","ACTIVE",
AM167="IP &amp; VLAN","ACTIVE",
AM167="Warehouse HUAWEI","SPARE-ISSUE",
AM167="SPARE-HS","SPARE-ISSUE",
AM167="Power Telco","ACTIVE", AM167="no impacts","no impacts"
),"")</f>
        <v>ACTIVE</v>
      </c>
      <c r="AO167" s="93" t="s">
        <v>6158</v>
      </c>
      <c r="AP167" s="127" t="str">
        <f>IFERROR(MID(AQ167, SEARCH("CTR_", AQ167), 7), IFERROR(MID(AQ167, SEARCH("SUO_", AQ167), 7), IFERROR(MID(AQ167, SEARCH("SUD_", AQ167), 7), IFERROR(MID(AQ167, SEARCH("NRO_", AQ167), 7), IFERROR(MID(AQ167, SEARCH("ADM_", AQ167), 7), IFERROR(MID(AQ167, SEARCH("NRD_", AQ167), 7), IFERROR(MID(AQ167, SEARCH("EXN_", AQ167), 7), IFERROR(MID(AQ167, SEARCH("LIT_", AQ167), 7), IFERROR(MID(AQ167, SEARCH("EST_", AQ167), 7), MID(AQ167, SEARCH("OST_",AQ167), 7))))))))))</f>
        <v>EXN_223</v>
      </c>
      <c r="AQ167" s="9" t="s">
        <v>6566</v>
      </c>
      <c r="AR167" s="17" t="s">
        <v>5752</v>
      </c>
      <c r="AS167" s="7" t="s">
        <v>5537</v>
      </c>
      <c r="AT167" s="6"/>
      <c r="AU167" s="7"/>
      <c r="AV167" s="3" t="s">
        <v>5537</v>
      </c>
      <c r="AW167" s="18" t="s">
        <v>5537</v>
      </c>
      <c r="AX167" s="18" t="s">
        <v>5537</v>
      </c>
      <c r="AY167" s="18" t="s">
        <v>5537</v>
      </c>
      <c r="AZ167" s="18" t="s">
        <v>5537</v>
      </c>
      <c r="BA167" s="18" t="s">
        <v>5537</v>
      </c>
      <c r="BB167" s="18" t="s">
        <v>5537</v>
      </c>
      <c r="BC167" s="18" t="s">
        <v>5537</v>
      </c>
      <c r="BD167" s="18" t="s">
        <v>5537</v>
      </c>
      <c r="BE167" s="18" t="s">
        <v>5537</v>
      </c>
      <c r="BF167" s="18" t="s">
        <v>6159</v>
      </c>
      <c r="BG167" s="18" t="s">
        <v>5537</v>
      </c>
      <c r="BH167" s="18" t="s">
        <v>5537</v>
      </c>
      <c r="BI167" s="9" t="s">
        <v>6160</v>
      </c>
      <c r="BJ167" s="14"/>
      <c r="BK167" s="14" t="s">
        <v>5537</v>
      </c>
      <c r="BL167" s="14" t="str">
        <f>_xlfn.XLOOKUP(B167,'[4]cell downs 18042026 17h'!$B:$B,'[4]cell downs 18042026 17h'!$B:$B,"")</f>
        <v/>
      </c>
      <c r="BM167" s="14" t="str">
        <f>_xlfn.XLOOKUP(B167,'[5]Cells Huawei 19042026 15h'!$B:$B,'[5]Cells Huawei 19042026 15h'!$B:$B,"")</f>
        <v/>
      </c>
      <c r="BN167" s="9" t="str">
        <f>_xlfn.XLOOKUP(B167,'[6]cells down 19042026 9H40'!$B:$B,'[6]cells down 19042026 9H40'!$B:$B,"")</f>
        <v/>
      </c>
      <c r="BO167" s="9" t="s">
        <v>309</v>
      </c>
      <c r="BP167" s="9" t="s">
        <v>1129</v>
      </c>
      <c r="BQ167" s="115"/>
    </row>
    <row r="168" spans="1:69" s="9" customFormat="1" ht="20.55" customHeight="1" x14ac:dyDescent="0.3">
      <c r="A168" s="1" t="s">
        <v>109</v>
      </c>
      <c r="B168" s="1" t="s">
        <v>110</v>
      </c>
      <c r="C168" s="3" t="str">
        <f>_xlfn.XLOOKUP(B168,'[1]daily break down'!$D:$D,'[1]daily break down'!$E:$E,"")</f>
        <v>CENTRE</v>
      </c>
      <c r="D168" s="1" t="s">
        <v>21</v>
      </c>
      <c r="E168" s="1" t="s">
        <v>710</v>
      </c>
      <c r="F168" s="3" t="s">
        <v>37</v>
      </c>
      <c r="G168" s="1" t="s">
        <v>109</v>
      </c>
      <c r="H168" s="33" t="str">
        <f>_xlfn.XLOOKUP(B168,[2]CALCULATION!$B:$B,[2]CALCULATION!$H:$H,"")</f>
        <v>NOKIA</v>
      </c>
      <c r="I168" s="28">
        <v>18.542340338678692</v>
      </c>
      <c r="J168" s="28">
        <v>13.745846130854471</v>
      </c>
      <c r="K168" s="28">
        <v>0</v>
      </c>
      <c r="L168" s="28">
        <v>0</v>
      </c>
      <c r="M168" s="28">
        <v>7.5442381282584681E-2</v>
      </c>
      <c r="N168" s="28">
        <v>5.4445598000339057</v>
      </c>
      <c r="O168" s="28">
        <v>18.542178018836168</v>
      </c>
      <c r="P168" s="28">
        <v>18.542502658521219</v>
      </c>
      <c r="Q168" s="28">
        <v>18.542178018836168</v>
      </c>
      <c r="R168" s="28">
        <v>8.0829600918532165</v>
      </c>
      <c r="S168" s="94">
        <v>0</v>
      </c>
      <c r="T168" s="94">
        <f>_xlfn.XLOOKUP(B168,'[3]Nur des jours'!$B:$B,'[3]Nur des jours'!$U:$U,"")</f>
        <v>0</v>
      </c>
      <c r="U168" s="94">
        <v>0</v>
      </c>
      <c r="V168" s="94">
        <v>0</v>
      </c>
      <c r="W168" s="94">
        <v>0</v>
      </c>
      <c r="X168" s="94">
        <v>8.1114827941432459</v>
      </c>
      <c r="Y168" s="94">
        <v>18.490178579072179</v>
      </c>
      <c r="Z168" s="94">
        <v>18.489964558132368</v>
      </c>
      <c r="AA168" s="94">
        <v>18.490339094777031</v>
      </c>
      <c r="AB168" s="94">
        <v>18.490392600011983</v>
      </c>
      <c r="AC168" s="94">
        <f>_xlfn.XLOOKUP(B168,'[3]Nur des jours'!$B:$B,'[3]Nur des jours'!$N:$N,"")</f>
        <v>4.1798467895432223</v>
      </c>
      <c r="AD168" s="94">
        <v>4.1798467895432223</v>
      </c>
      <c r="AE168" s="94">
        <v>8.0432758214132996</v>
      </c>
      <c r="AF168" s="94">
        <v>9.0293821890374719</v>
      </c>
      <c r="AG168" s="94">
        <v>0</v>
      </c>
      <c r="AH168" s="94">
        <v>4.1798467895432223</v>
      </c>
      <c r="AI168" s="49" t="s">
        <v>5559</v>
      </c>
      <c r="AJ168" s="49"/>
      <c r="AK168" s="48" t="str" cm="1">
        <f t="array" ref="AK168">IFERROR(_xlfn.IFS(
AM168="MPR ISSUE","PDH",
AM168="BSS Hardware Issue","BSS",
AM168="Sites strategiques, MLL, Pylone, etc.","ENVTECH",
AM168="AKTIVCO DEFAUT GE &amp; POWER Cabinet","AKTIVCO",
AM168="AKTIVCO Coupure ENEO &amp; Baisse de tension","AKTIVCO GRID ONLY",
AM168="Coupure ENEO &amp; Baisse de tension","IHS GRID ONLY",
AM168="Defaut GE &amp; POWER Cabinet","IHS",
AM168="Sharing","Partners",
AM168="Sites strategiques &amp; DataCenter","SST &amp; DC",
AM168="Exclu","Exclu",
AM168="SAT","SAT",
AM168="SPARE-ISSUE","SPARE-ISSUE",
AM168="Fiber CAmtel","TRANS_FO_CAMTEL",
AM168="Fiber AOF","Fiber AOF",
AM168="Projet OCM (HUAWEI)","TRAVAUX-HUAWEI",
AM168="Projet OCM (NOKIA)","TRAVAUX-NOKIA",
AM168="ACCESS-ISSUE","ACCESS-ISSUE",
AM168="Projet OCM (ZTE, NOKIA, autres projets)","TRAVAUX OCM",
AM168="No root CAuse","No root cause",
AM168="ODU HS","PDH",
AM168="IP &amp; VLAN","PDH",
AM168="Warehouse HUAWEI","SPARE-ISSUE",
AM168="SPARE-HS","SPARE-ISSUE",
AM168="Power Telco","BSS",AM168="no impacts","no impacts"
),"")</f>
        <v>AKTIVCO</v>
      </c>
      <c r="AL168" s="48" t="str" cm="1">
        <f t="array" ref="AL168">IFERROR(_xlfn.IFS(
AM168="MPR ISSUE","TX ISSUE",
AM168="BSS Hardware Issue","RAN ISSUE",
AM168="Sites strategiques, MLL, Pylone, etc.","ENVTECH",
AM168="AKTIVCO DEFAUT GE &amp; POWER Cabinet","POWER ISSUE",
AM168="AKTIVCO Coupure ENEO &amp; Baisse de tension","POWER ISSUE",
AM168="Coupure ENEO &amp; Baisse de tension","POWER ISSUE",
AM168="Defaut GE &amp; POWER Cabinet","POWER ISSUE",
AM168="Sharing","POWER ISSUE",
AM168="Sites strategiques &amp; DataCenter","POWER ISSUE",
AM168="Exclu","Exclu",
AM168="SAT","TX ISSUE",
AM168="SPARE-ISSUE","SPARE-ISSUE",
AM168="Fiber CAmtel","TX ISSUE",
AM168="Fiber AOF","TX ISSUE",
AM168="Projet OCM (HUAWEI)","TRAVAUX-HUAWEI",
AM168="Projet OCM (NOKIA)","TRAVAUX -NOKIA",
AM168="ACCESS-ISSUE","ACCESS-ISSUE",
AM168="Projet OCM (ZTE, NOKIA, autres projets)","TRAVAUX OCM",
AM168="No root CAuse","No root cause",
AM168="ODU HS","TX ISSUE",
AM168="IP &amp; VLAN","TX ISSUE",
AM168="Warehouse HUAWEI","SPARE-ISSUE",
AM168="SPARE-HS","SPARE-ISSUE",
AM168="Power Telco","RAN ISSUE",AM168="no impacts","no impacts"
),"")</f>
        <v>POWER ISSUE</v>
      </c>
      <c r="AM168" s="67" t="s">
        <v>5325</v>
      </c>
      <c r="AN168" s="48" t="str" cm="1">
        <f t="array" ref="AN168">IFERROR(_xlfn.IFS(
AM168="MPR ISSUE","ACTIVE",
AM168="BSS Hardware Issue","ACTIVE",
AM168="Sites strategiques, MLL, Pylone, etc.","PASSIVE",
AM168="AKTIVCO DEFAUT GE &amp; POWER Cabinet","PASSIVE",
AM168="AKTIVCO Coupure ENEO &amp; Baisse de tension","PASSIVE",
AM168="Coupure ENEO &amp; Baisse de tension","PASSIVE",
AM168="Defaut GE &amp; POWER Cabinet","PASSIVE",
AM168="Sharing","PASSIVE",
AM168="Sites strategiques &amp; DataCenter","PASSIVE",
AM168="Exclu","Exclu",
AM168="SAT","ACTIVE",
AM168="SPARE-ISSUE","SPARE-ISSUE",
AM168="Fiber CAmtel","ACTIVE",
AM168="Fiber AOF","ACTIVE",
AM168="Projet OCM (HUAWEI)","PLANNED WORKS",
AM168="Projet OCM (NOKIA)","PLANNED WORKS",
AM168="ACCESS-ISSUE","ACCESS-ISSUE",
AM168="Projet OCM (ZTE, NOKIA, autres projets)","PLANNED WORKS",
AM168="No root CAuse","No root cause",
AM168="ODU HS","ACTIVE",
AM168="IP &amp; VLAN","ACTIVE",
AM168="Warehouse HUAWEI","SPARE-ISSUE",
AM168="SPARE-HS","SPARE-ISSUE",
AM168="Power Telco","ACTIVE", AM168="no impacts","no impacts"
),"")</f>
        <v>PASSIVE</v>
      </c>
      <c r="AO168" s="93" t="s">
        <v>6097</v>
      </c>
      <c r="AP168" s="101" t="str">
        <f>B168</f>
        <v>CTR_188</v>
      </c>
      <c r="AR168" s="17" t="s">
        <v>5537</v>
      </c>
      <c r="AS168" s="7" t="s">
        <v>5537</v>
      </c>
      <c r="AT168" s="6"/>
      <c r="AU168" s="7"/>
      <c r="AV168" s="3" t="s">
        <v>5537</v>
      </c>
      <c r="AW168" s="18" t="s">
        <v>5537</v>
      </c>
      <c r="AX168" s="18" t="s">
        <v>5537</v>
      </c>
      <c r="AY168" s="18" t="s">
        <v>5537</v>
      </c>
      <c r="AZ168" s="18" t="s">
        <v>5537</v>
      </c>
      <c r="BA168" s="18" t="s">
        <v>5537</v>
      </c>
      <c r="BB168" s="18" t="s">
        <v>5537</v>
      </c>
      <c r="BC168" s="18" t="s">
        <v>5537</v>
      </c>
      <c r="BD168" s="18" t="s">
        <v>5537</v>
      </c>
      <c r="BE168" s="18" t="s">
        <v>5537</v>
      </c>
      <c r="BF168" s="18" t="s">
        <v>5824</v>
      </c>
      <c r="BG168" s="18" t="s">
        <v>5537</v>
      </c>
      <c r="BH168" s="18" t="s">
        <v>5537</v>
      </c>
      <c r="BI168" s="9" t="s">
        <v>6098</v>
      </c>
      <c r="BJ168" s="14"/>
      <c r="BK168" s="14" t="s">
        <v>5537</v>
      </c>
      <c r="BL168" s="14" t="str">
        <f>_xlfn.XLOOKUP(B168,'[4]cell downs 18042026 17h'!$B:$B,'[4]cell downs 18042026 17h'!$B:$B,"")</f>
        <v/>
      </c>
      <c r="BM168" s="14" t="str">
        <f>_xlfn.XLOOKUP(B168,'[5]Cells Huawei 19042026 15h'!$B:$B,'[5]Cells Huawei 19042026 15h'!$B:$B,"")</f>
        <v/>
      </c>
      <c r="BN168" s="9" t="str">
        <f>_xlfn.XLOOKUP(B168,'[6]cells down 19042026 9H40'!$B:$B,'[6]cells down 19042026 9H40'!$B:$B,"")</f>
        <v/>
      </c>
      <c r="BO168" s="9" t="s">
        <v>5537</v>
      </c>
      <c r="BP168" s="9" t="s">
        <v>12</v>
      </c>
      <c r="BQ168" s="115"/>
    </row>
    <row r="169" spans="1:69" s="9" customFormat="1" x14ac:dyDescent="0.3">
      <c r="A169" s="1" t="s">
        <v>1745</v>
      </c>
      <c r="B169" s="8" t="s">
        <v>1746</v>
      </c>
      <c r="C169" s="3" t="str">
        <f>_xlfn.XLOOKUP(B169,'[1]daily break down'!$D:$D,'[1]daily break down'!$E:$E,"")</f>
        <v>EXTREME-NORD</v>
      </c>
      <c r="D169" s="1" t="s">
        <v>11</v>
      </c>
      <c r="E169" s="1" t="s">
        <v>594</v>
      </c>
      <c r="F169" s="3" t="s">
        <v>55</v>
      </c>
      <c r="G169" s="1" t="s">
        <v>84</v>
      </c>
      <c r="H169" s="32" t="str">
        <f>_xlfn.XLOOKUP(B169,[2]CALCULATION!$B:$B,[2]CALCULATION!$H:$H,"")</f>
        <v>Huawei</v>
      </c>
      <c r="I169" s="28">
        <v>0.56679878892684188</v>
      </c>
      <c r="J169" s="28">
        <v>0.28436248869256037</v>
      </c>
      <c r="K169" s="28">
        <v>1.7647453293496902</v>
      </c>
      <c r="L169" s="28">
        <v>0</v>
      </c>
      <c r="M169" s="28">
        <v>0</v>
      </c>
      <c r="N169" s="28">
        <v>0</v>
      </c>
      <c r="O169" s="28">
        <v>0</v>
      </c>
      <c r="P169" s="28">
        <v>1.0712639791343852</v>
      </c>
      <c r="Q169" s="28">
        <v>0</v>
      </c>
      <c r="R169" s="28">
        <v>0</v>
      </c>
      <c r="S169" s="94">
        <v>0.66358975895534955</v>
      </c>
      <c r="T169" s="94">
        <f>_xlfn.XLOOKUP(B169,'[3]Nur des jours'!$B:$B,'[3]Nur des jours'!$U:$U,"")</f>
        <v>0</v>
      </c>
      <c r="U169" s="94">
        <v>0</v>
      </c>
      <c r="V169" s="94">
        <v>0</v>
      </c>
      <c r="W169" s="94">
        <v>0</v>
      </c>
      <c r="X169" s="94">
        <v>1.0494338432738926</v>
      </c>
      <c r="Y169" s="94">
        <v>2.2290102530298235</v>
      </c>
      <c r="Z169" s="94">
        <v>0.27109319042441782</v>
      </c>
      <c r="AA169" s="94">
        <v>5.2386440489337467</v>
      </c>
      <c r="AB169" s="94">
        <v>0</v>
      </c>
      <c r="AC169" s="94">
        <f>_xlfn.XLOOKUP(B169,'[3]Nur des jours'!$B:$B,'[3]Nur des jours'!$N:$N,"")</f>
        <v>4.1776887450668179</v>
      </c>
      <c r="AD169" s="94">
        <v>4.1776887450668179</v>
      </c>
      <c r="AE169" s="94">
        <v>3.6606896634413628</v>
      </c>
      <c r="AF169" s="94">
        <v>4.6804182774530698</v>
      </c>
      <c r="AG169" s="94">
        <v>3.9956239999824898</v>
      </c>
      <c r="AH169" s="94">
        <v>4.1776887450668179</v>
      </c>
      <c r="AI169" s="49" t="s">
        <v>6659</v>
      </c>
      <c r="AJ169" s="49"/>
      <c r="AK169" s="48" t="str" cm="1">
        <f t="array" ref="AK169">IFERROR(_xlfn.IFS(
AM169="MPR ISSUE","PDH",
AM169="BSS Hardware Issue","BSS",
AM169="Sites strategiques, MLL, Pylone, etc.","ENVTECH",
AM169="AKTIVCO DEFAUT GE &amp; POWER Cabinet","AKTIVCO",
AM169="AKTIVCO Coupure ENEO &amp; Baisse de tension","AKTIVCO GRID ONLY",
AM169="Coupure ENEO &amp; Baisse de tension","IHS GRID ONLY",
AM169="Defaut GE &amp; POWER Cabinet","IHS",
AM169="Sharing","Partners",
AM169="Sites strategiques &amp; DataCenter","SST &amp; DC",
AM169="Exclu","Exclu",
AM169="SAT","SAT",
AM169="SPARE-ISSUE","SPARE-ISSUE",
AM169="Fiber CAmtel","TRANS_FO_CAMTEL",
AM169="Fiber AOF","Fiber AOF",
AM169="Projet OCM (HUAWEI)","TRAVAUX-HUAWEI",
AM169="Projet OCM (NOKIA)","TRAVAUX-NOKIA",
AM169="ACCESS-ISSUE","ACCESS-ISSUE",
AM169="Projet OCM (ZTE, NOKIA, autres projets)","TRAVAUX OCM",
AM169="No root CAuse","No root cause",
AM169="ODU HS","PDH",
AM169="IP &amp; VLAN","PDH",
AM169="Warehouse HUAWEI","SPARE-ISSUE",
AM169="SPARE-HS","SPARE-ISSUE",
AM169="Power Telco","BSS",AM169="no impacts","no impacts"
),"")</f>
        <v>IHS</v>
      </c>
      <c r="AL169" s="48" t="str" cm="1">
        <f t="array" ref="AL169">IFERROR(_xlfn.IFS(
AM169="MPR ISSUE","TX ISSUE",
AM169="BSS Hardware Issue","RAN ISSUE",
AM169="Sites strategiques, MLL, Pylone, etc.","ENVTECH",
AM169="AKTIVCO DEFAUT GE &amp; POWER Cabinet","POWER ISSUE",
AM169="AKTIVCO Coupure ENEO &amp; Baisse de tension","POWER ISSUE",
AM169="Coupure ENEO &amp; Baisse de tension","POWER ISSUE",
AM169="Defaut GE &amp; POWER Cabinet","POWER ISSUE",
AM169="Sharing","POWER ISSUE",
AM169="Sites strategiques &amp; DataCenter","POWER ISSUE",
AM169="Exclu","Exclu",
AM169="SAT","TX ISSUE",
AM169="SPARE-ISSUE","SPARE-ISSUE",
AM169="Fiber CAmtel","TX ISSUE",
AM169="Fiber AOF","TX ISSUE",
AM169="Projet OCM (HUAWEI)","TRAVAUX-HUAWEI",
AM169="Projet OCM (NOKIA)","TRAVAUX -NOKIA",
AM169="ACCESS-ISSUE","ACCESS-ISSUE",
AM169="Projet OCM (ZTE, NOKIA, autres projets)","TRAVAUX OCM",
AM169="No root CAuse","No root cause",
AM169="ODU HS","TX ISSUE",
AM169="IP &amp; VLAN","TX ISSUE",
AM169="Warehouse HUAWEI","SPARE-ISSUE",
AM169="SPARE-HS","SPARE-ISSUE",
AM169="Power Telco","RAN ISSUE",AM169="no impacts","no impacts"
),"")</f>
        <v>POWER ISSUE</v>
      </c>
      <c r="AM169" s="67" t="s">
        <v>5330</v>
      </c>
      <c r="AN169" s="48" t="str" cm="1">
        <f t="array" ref="AN169">IFERROR(_xlfn.IFS(
AM169="MPR ISSUE","ACTIVE",
AM169="BSS Hardware Issue","ACTIVE",
AM169="Sites strategiques, MLL, Pylone, etc.","PASSIVE",
AM169="AKTIVCO DEFAUT GE &amp; POWER Cabinet","PASSIVE",
AM169="AKTIVCO Coupure ENEO &amp; Baisse de tension","PASSIVE",
AM169="Coupure ENEO &amp; Baisse de tension","PASSIVE",
AM169="Defaut GE &amp; POWER Cabinet","PASSIVE",
AM169="Sharing","PASSIVE",
AM169="Sites strategiques &amp; DataCenter","PASSIVE",
AM169="Exclu","Exclu",
AM169="SAT","ACTIVE",
AM169="SPARE-ISSUE","SPARE-ISSUE",
AM169="Fiber CAmtel","ACTIVE",
AM169="Fiber AOF","ACTIVE",
AM169="Projet OCM (HUAWEI)","PLANNED WORKS",
AM169="Projet OCM (NOKIA)","PLANNED WORKS",
AM169="ACCESS-ISSUE","ACCESS-ISSUE",
AM169="Projet OCM (ZTE, NOKIA, autres projets)","PLANNED WORKS",
AM169="No root CAuse","No root cause",
AM169="ODU HS","ACTIVE",
AM169="IP &amp; VLAN","ACTIVE",
AM169="Warehouse HUAWEI","SPARE-ISSUE",
AM169="SPARE-HS","SPARE-ISSUE",
AM169="Power Telco","ACTIVE", AM169="no impacts","no impacts"
),"")</f>
        <v>PASSIVE</v>
      </c>
      <c r="AO169" s="93" t="s">
        <v>5700</v>
      </c>
      <c r="AP169" s="127" t="str">
        <f>IFERROR(MID(AQ169, SEARCH("CTR_", AQ169), 7), IFERROR(MID(AQ169, SEARCH("SUO_", AQ169), 7), IFERROR(MID(AQ169, SEARCH("SUD_", AQ169), 7), IFERROR(MID(AQ169, SEARCH("NRO_", AQ169), 7), IFERROR(MID(AQ169, SEARCH("ADM_", AQ169), 7), IFERROR(MID(AQ169, SEARCH("NRD_", AQ169), 7), IFERROR(MID(AQ169, SEARCH("EXN_", AQ169), 7), IFERROR(MID(AQ169, SEARCH("LIT_", AQ169), 7), IFERROR(MID(AQ169, SEARCH("EST_", AQ169), 7), MID(AQ169, SEARCH("OST_",AQ169), 7))))))))))</f>
        <v>EXN_101</v>
      </c>
      <c r="AQ169" s="9" t="s">
        <v>6525</v>
      </c>
      <c r="AR169" s="17" t="s">
        <v>5700</v>
      </c>
      <c r="AS169" s="7" t="s">
        <v>5537</v>
      </c>
      <c r="AT169" s="6"/>
      <c r="AU169" s="7"/>
      <c r="AV169" s="3" t="s">
        <v>5537</v>
      </c>
      <c r="AW169" s="18" t="s">
        <v>5537</v>
      </c>
      <c r="AX169" s="18" t="s">
        <v>5537</v>
      </c>
      <c r="AY169" s="18" t="s">
        <v>5537</v>
      </c>
      <c r="AZ169" s="18" t="s">
        <v>5537</v>
      </c>
      <c r="BA169" s="18" t="s">
        <v>5537</v>
      </c>
      <c r="BB169" s="18" t="s">
        <v>5537</v>
      </c>
      <c r="BC169" s="18" t="s">
        <v>5537</v>
      </c>
      <c r="BD169" s="18" t="s">
        <v>5537</v>
      </c>
      <c r="BE169" s="18" t="s">
        <v>5537</v>
      </c>
      <c r="BF169" s="18" t="s">
        <v>5537</v>
      </c>
      <c r="BG169" s="18" t="s">
        <v>5537</v>
      </c>
      <c r="BH169" s="18" t="s">
        <v>5537</v>
      </c>
      <c r="BI169" s="9" t="s">
        <v>5537</v>
      </c>
      <c r="BJ169" s="14"/>
      <c r="BK169" s="14" t="s">
        <v>5537</v>
      </c>
      <c r="BL169" s="14" t="str">
        <f>_xlfn.XLOOKUP(B169,'[4]cell downs 18042026 17h'!$B:$B,'[4]cell downs 18042026 17h'!$B:$B,"")</f>
        <v/>
      </c>
      <c r="BM169" s="14" t="str">
        <f>_xlfn.XLOOKUP(B169,'[5]Cells Huawei 19042026 15h'!$B:$B,'[5]Cells Huawei 19042026 15h'!$B:$B,"")</f>
        <v/>
      </c>
      <c r="BN169" s="9" t="str">
        <f>_xlfn.XLOOKUP(B169,'[6]cells down 19042026 9H40'!$B:$B,'[6]cells down 19042026 9H40'!$B:$B,"")</f>
        <v/>
      </c>
      <c r="BO169" s="9" t="s">
        <v>1746</v>
      </c>
      <c r="BP169" s="9" t="s">
        <v>5537</v>
      </c>
      <c r="BQ169" s="115"/>
    </row>
    <row r="170" spans="1:69" s="9" customFormat="1" x14ac:dyDescent="0.3">
      <c r="A170" s="1" t="s">
        <v>960</v>
      </c>
      <c r="B170" s="1" t="s">
        <v>961</v>
      </c>
      <c r="C170" s="3" t="str">
        <f>_xlfn.XLOOKUP(B170,'[1]daily break down'!$D:$D,'[1]daily break down'!$E:$E,"")</f>
        <v>NORD-OUEST</v>
      </c>
      <c r="D170" s="1" t="s">
        <v>11</v>
      </c>
      <c r="E170" s="1" t="s">
        <v>12</v>
      </c>
      <c r="F170" s="3" t="s">
        <v>51</v>
      </c>
      <c r="G170" s="1" t="s">
        <v>962</v>
      </c>
      <c r="H170" s="33" t="str">
        <f>_xlfn.XLOOKUP(B170,[2]CALCULATION!$B:$B,[2]CALCULATION!$H:$H,"")</f>
        <v>NOKIA</v>
      </c>
      <c r="I170" s="28">
        <v>4.1879014993750889</v>
      </c>
      <c r="J170" s="28">
        <v>6.074679926780064</v>
      </c>
      <c r="K170" s="28">
        <v>1.2948998575408368</v>
      </c>
      <c r="L170" s="28">
        <v>0.12483479929798823</v>
      </c>
      <c r="M170" s="28">
        <v>7.4849423859802702</v>
      </c>
      <c r="N170" s="28">
        <v>8.5608375923498566E-3</v>
      </c>
      <c r="O170" s="28">
        <v>0.45682791205120832</v>
      </c>
      <c r="P170" s="28">
        <v>0.15275690863423819</v>
      </c>
      <c r="Q170" s="28">
        <v>2.3758508804471457</v>
      </c>
      <c r="R170" s="28">
        <v>4.7714492251410014</v>
      </c>
      <c r="S170" s="94">
        <v>8.978152863440803</v>
      </c>
      <c r="T170" s="94">
        <f>_xlfn.XLOOKUP(B170,'[3]Nur des jours'!$B:$B,'[3]Nur des jours'!$U:$U,"")</f>
        <v>2.0272992176152842</v>
      </c>
      <c r="U170" s="94">
        <v>1.7121531651633077</v>
      </c>
      <c r="V170" s="94">
        <v>1.8838614699778493</v>
      </c>
      <c r="W170" s="94">
        <v>0.9703924765264027</v>
      </c>
      <c r="X170" s="94">
        <v>9.4775606178641975E-2</v>
      </c>
      <c r="Y170" s="94">
        <v>6.5454737424843956E-3</v>
      </c>
      <c r="Z170" s="94">
        <v>0.9299388185473404</v>
      </c>
      <c r="AA170" s="94">
        <v>5.8621321533081598</v>
      </c>
      <c r="AB170" s="94">
        <v>3.7082694837529568</v>
      </c>
      <c r="AC170" s="94">
        <f>_xlfn.XLOOKUP(B170,'[3]Nur des jours'!$B:$B,'[3]Nur des jours'!$N:$N,"")</f>
        <v>4.1260918634945902</v>
      </c>
      <c r="AD170" s="94">
        <v>4.1260918634945902</v>
      </c>
      <c r="AE170" s="94">
        <v>0.82456066728215216</v>
      </c>
      <c r="AF170" s="94">
        <v>1.5297689477782199</v>
      </c>
      <c r="AG170" s="94">
        <v>6.7015537344566365</v>
      </c>
      <c r="AH170" s="94">
        <v>4.1260918634945902</v>
      </c>
      <c r="AI170" s="49" t="s">
        <v>6659</v>
      </c>
      <c r="AJ170" s="49"/>
      <c r="AK170" s="48" t="str" cm="1">
        <f t="array" ref="AK170">IFERROR(_xlfn.IFS(
AM170="MPR ISSUE","PDH",
AM170="BSS Hardware Issue","BSS",
AM170="Sites strategiques, MLL, Pylone, etc.","ENVTECH",
AM170="AKTIVCO DEFAUT GE &amp; POWER Cabinet","AKTIVCO",
AM170="AKTIVCO Coupure ENEO &amp; Baisse de tension","AKTIVCO GRID ONLY",
AM170="Coupure ENEO &amp; Baisse de tension","IHS GRID ONLY",
AM170="Defaut GE &amp; POWER Cabinet","IHS",
AM170="Sharing","Partners",
AM170="Sites strategiques &amp; DataCenter","SST &amp; DC",
AM170="Exclu","Exclu",
AM170="SAT","SAT",
AM170="SPARE-ISSUE","SPARE-ISSUE",
AM170="Fiber CAmtel","TRANS_FO_CAMTEL",
AM170="Fiber AOF","Fiber AOF",
AM170="Projet OCM (HUAWEI)","TRAVAUX-HUAWEI",
AM170="Projet OCM (NOKIA)","TRAVAUX-NOKIA",
AM170="ACCESS-ISSUE","ACCESS-ISSUE",
AM170="Projet OCM (ZTE, NOKIA, autres projets)","TRAVAUX OCM",
AM170="No root CAuse","No root cause",
AM170="ODU HS","PDH",
AM170="IP &amp; VLAN","PDH",
AM170="Warehouse HUAWEI","SPARE-ISSUE",
AM170="SPARE-HS","SPARE-ISSUE",
AM170="Power Telco","BSS",AM170="no impacts","no impacts"
),"")</f>
        <v>IHS</v>
      </c>
      <c r="AL170" s="48" t="str" cm="1">
        <f t="array" ref="AL170">IFERROR(_xlfn.IFS(
AM170="MPR ISSUE","TX ISSUE",
AM170="BSS Hardware Issue","RAN ISSUE",
AM170="Sites strategiques, MLL, Pylone, etc.","ENVTECH",
AM170="AKTIVCO DEFAUT GE &amp; POWER Cabinet","POWER ISSUE",
AM170="AKTIVCO Coupure ENEO &amp; Baisse de tension","POWER ISSUE",
AM170="Coupure ENEO &amp; Baisse de tension","POWER ISSUE",
AM170="Defaut GE &amp; POWER Cabinet","POWER ISSUE",
AM170="Sharing","POWER ISSUE",
AM170="Sites strategiques &amp; DataCenter","POWER ISSUE",
AM170="Exclu","Exclu",
AM170="SAT","TX ISSUE",
AM170="SPARE-ISSUE","SPARE-ISSUE",
AM170="Fiber CAmtel","TX ISSUE",
AM170="Fiber AOF","TX ISSUE",
AM170="Projet OCM (HUAWEI)","TRAVAUX-HUAWEI",
AM170="Projet OCM (NOKIA)","TRAVAUX -NOKIA",
AM170="ACCESS-ISSUE","ACCESS-ISSUE",
AM170="Projet OCM (ZTE, NOKIA, autres projets)","TRAVAUX OCM",
AM170="No root CAuse","No root cause",
AM170="ODU HS","TX ISSUE",
AM170="IP &amp; VLAN","TX ISSUE",
AM170="Warehouse HUAWEI","SPARE-ISSUE",
AM170="SPARE-HS","SPARE-ISSUE",
AM170="Power Telco","RAN ISSUE",AM170="no impacts","no impacts"
),"")</f>
        <v>POWER ISSUE</v>
      </c>
      <c r="AM170" s="67" t="s">
        <v>5330</v>
      </c>
      <c r="AN170" s="48" t="str" cm="1">
        <f t="array" ref="AN170">IFERROR(_xlfn.IFS(
AM170="MPR ISSUE","ACTIVE",
AM170="BSS Hardware Issue","ACTIVE",
AM170="Sites strategiques, MLL, Pylone, etc.","PASSIVE",
AM170="AKTIVCO DEFAUT GE &amp; POWER Cabinet","PASSIVE",
AM170="AKTIVCO Coupure ENEO &amp; Baisse de tension","PASSIVE",
AM170="Coupure ENEO &amp; Baisse de tension","PASSIVE",
AM170="Defaut GE &amp; POWER Cabinet","PASSIVE",
AM170="Sharing","PASSIVE",
AM170="Sites strategiques &amp; DataCenter","PASSIVE",
AM170="Exclu","Exclu",
AM170="SAT","ACTIVE",
AM170="SPARE-ISSUE","SPARE-ISSUE",
AM170="Fiber CAmtel","ACTIVE",
AM170="Fiber AOF","ACTIVE",
AM170="Projet OCM (HUAWEI)","PLANNED WORKS",
AM170="Projet OCM (NOKIA)","PLANNED WORKS",
AM170="ACCESS-ISSUE","ACCESS-ISSUE",
AM170="Projet OCM (ZTE, NOKIA, autres projets)","PLANNED WORKS",
AM170="No root CAuse","No root cause",
AM170="ODU HS","ACTIVE",
AM170="IP &amp; VLAN","ACTIVE",
AM170="Warehouse HUAWEI","SPARE-ISSUE",
AM170="SPARE-HS","SPARE-ISSUE",
AM170="Power Telco","ACTIVE", AM170="no impacts","no impacts"
),"")</f>
        <v>PASSIVE</v>
      </c>
      <c r="AO170" s="93" t="s">
        <v>5998</v>
      </c>
      <c r="AP170" s="101" t="str">
        <f>B170</f>
        <v>NRO_090</v>
      </c>
      <c r="AR170" s="17" t="s">
        <v>5537</v>
      </c>
      <c r="AS170" s="7" t="s">
        <v>5537</v>
      </c>
      <c r="AT170" s="6"/>
      <c r="AU170" s="7"/>
      <c r="AV170" s="3" t="s">
        <v>5537</v>
      </c>
      <c r="AW170" s="18" t="s">
        <v>5537</v>
      </c>
      <c r="AX170" s="18" t="s">
        <v>5537</v>
      </c>
      <c r="AY170" s="18" t="s">
        <v>5537</v>
      </c>
      <c r="AZ170" s="18" t="s">
        <v>5537</v>
      </c>
      <c r="BA170" s="18" t="s">
        <v>5537</v>
      </c>
      <c r="BB170" s="18" t="s">
        <v>5537</v>
      </c>
      <c r="BC170" s="18" t="s">
        <v>5537</v>
      </c>
      <c r="BD170" s="18" t="s">
        <v>5537</v>
      </c>
      <c r="BE170" s="18" t="s">
        <v>5537</v>
      </c>
      <c r="BF170" s="18" t="s">
        <v>5537</v>
      </c>
      <c r="BG170" s="18" t="s">
        <v>5537</v>
      </c>
      <c r="BH170" s="18" t="s">
        <v>5537</v>
      </c>
      <c r="BI170" s="9" t="s">
        <v>5998</v>
      </c>
      <c r="BJ170" s="14"/>
      <c r="BK170" s="14" t="s">
        <v>5537</v>
      </c>
      <c r="BL170" s="14" t="str">
        <f>_xlfn.XLOOKUP(B170,'[4]cell downs 18042026 17h'!$B:$B,'[4]cell downs 18042026 17h'!$B:$B,"")</f>
        <v/>
      </c>
      <c r="BM170" s="14" t="str">
        <f>_xlfn.XLOOKUP(B170,'[5]Cells Huawei 19042026 15h'!$B:$B,'[5]Cells Huawei 19042026 15h'!$B:$B,"")</f>
        <v/>
      </c>
      <c r="BN170" s="9" t="str">
        <f>_xlfn.XLOOKUP(B170,'[6]cells down 19042026 9H40'!$B:$B,'[6]cells down 19042026 9H40'!$B:$B,"")</f>
        <v/>
      </c>
      <c r="BO170" s="9" t="s">
        <v>961</v>
      </c>
      <c r="BP170" s="9" t="s">
        <v>5537</v>
      </c>
      <c r="BQ170" s="115"/>
    </row>
    <row r="171" spans="1:69" s="9" customFormat="1" x14ac:dyDescent="0.3">
      <c r="A171" s="1" t="s">
        <v>1658</v>
      </c>
      <c r="B171" s="8" t="s">
        <v>1659</v>
      </c>
      <c r="C171" s="3" t="str">
        <f>_xlfn.XLOOKUP(B171,'[1]daily break down'!$D:$D,'[1]daily break down'!$E:$E,"")</f>
        <v>LITTORAL</v>
      </c>
      <c r="D171" s="1" t="s">
        <v>21</v>
      </c>
      <c r="E171" s="1" t="s">
        <v>36</v>
      </c>
      <c r="F171" s="3" t="s">
        <v>31</v>
      </c>
      <c r="G171" s="1" t="s">
        <v>1658</v>
      </c>
      <c r="H171" s="34" t="str">
        <f>_xlfn.XLOOKUP(B171,[2]CALCULATION!$B:$B,[2]CALCULATION!$H:$H,"")</f>
        <v>ZTE</v>
      </c>
      <c r="I171" s="28">
        <v>0</v>
      </c>
      <c r="J171" s="28">
        <v>0</v>
      </c>
      <c r="K171" s="28">
        <v>0.39278192978400944</v>
      </c>
      <c r="L171" s="28">
        <v>14.078012059366557</v>
      </c>
      <c r="M171" s="28">
        <v>15.543698795490155</v>
      </c>
      <c r="N171" s="28">
        <v>16.075166294270229</v>
      </c>
      <c r="O171" s="28">
        <v>0</v>
      </c>
      <c r="P171" s="28">
        <v>0.74350874489560148</v>
      </c>
      <c r="Q171" s="28">
        <v>14.916439091067337</v>
      </c>
      <c r="R171" s="28">
        <v>18.077902908687253</v>
      </c>
      <c r="S171" s="94">
        <v>0</v>
      </c>
      <c r="T171" s="94">
        <f>_xlfn.XLOOKUP(B171,'[3]Nur des jours'!$B:$B,'[3]Nur des jours'!$U:$U,"")</f>
        <v>0</v>
      </c>
      <c r="U171" s="94">
        <v>0</v>
      </c>
      <c r="V171" s="94">
        <v>0</v>
      </c>
      <c r="W171" s="94">
        <v>0</v>
      </c>
      <c r="X171" s="94">
        <v>17.996878147891319</v>
      </c>
      <c r="Y171" s="94">
        <v>19.828273164913121</v>
      </c>
      <c r="Z171" s="94">
        <v>0</v>
      </c>
      <c r="AA171" s="94">
        <v>0</v>
      </c>
      <c r="AB171" s="94">
        <v>0.71968108026356037</v>
      </c>
      <c r="AC171" s="94">
        <f>_xlfn.XLOOKUP(B171,'[3]Nur des jours'!$B:$B,'[3]Nur des jours'!$N:$N,"")</f>
        <v>4.062527644371392</v>
      </c>
      <c r="AD171" s="94">
        <v>4.062527644371392</v>
      </c>
      <c r="AE171" s="94">
        <v>2.6758879576673902</v>
      </c>
      <c r="AF171" s="94">
        <v>2.3565720085273933</v>
      </c>
      <c r="AG171" s="94">
        <v>5.5404526919212795</v>
      </c>
      <c r="AH171" s="94">
        <v>4.062527644371392</v>
      </c>
      <c r="AI171" s="49" t="s">
        <v>5559</v>
      </c>
      <c r="AJ171" s="49"/>
      <c r="AK171" s="48" t="str" cm="1">
        <f t="array" ref="AK171">IFERROR(_xlfn.IFS(
AM171="MPR ISSUE","PDH",
AM171="BSS Hardware Issue","BSS",
AM171="Sites strategiques, MLL, Pylone, etc.","ENVTECH",
AM171="AKTIVCO DEFAUT GE &amp; POWER Cabinet","AKTIVCO",
AM171="AKTIVCO Coupure ENEO &amp; Baisse de tension","AKTIVCO GRID ONLY",
AM171="Coupure ENEO &amp; Baisse de tension","IHS GRID ONLY",
AM171="Defaut GE &amp; POWER Cabinet","IHS",
AM171="Sharing","Partners",
AM171="Sites strategiques &amp; DataCenter","SST &amp; DC",
AM171="Exclu","Exclu",
AM171="SAT","SAT",
AM171="SPARE-ISSUE","SPARE-ISSUE",
AM171="Fiber CAmtel","TRANS_FO_CAMTEL",
AM171="Fiber AOF","Fiber AOF",
AM171="Projet OCM (HUAWEI)","TRAVAUX-HUAWEI",
AM171="Projet OCM (NOKIA)","TRAVAUX-NOKIA",
AM171="ACCESS-ISSUE","ACCESS-ISSUE",
AM171="Projet OCM (ZTE, NOKIA, autres projets)","TRAVAUX OCM",
AM171="No root CAuse","No root cause",
AM171="ODU HS","PDH",
AM171="IP &amp; VLAN","PDH",
AM171="Warehouse HUAWEI","SPARE-ISSUE",
AM171="SPARE-HS","SPARE-ISSUE",
AM171="Power Telco","BSS",AM171="no impacts","no impacts"
),"")</f>
        <v>PDH</v>
      </c>
      <c r="AL171" s="48" t="str" cm="1">
        <f t="array" ref="AL171">IFERROR(_xlfn.IFS(
AM171="MPR ISSUE","TX ISSUE",
AM171="BSS Hardware Issue","RAN ISSUE",
AM171="Sites strategiques, MLL, Pylone, etc.","ENVTECH",
AM171="AKTIVCO DEFAUT GE &amp; POWER Cabinet","POWER ISSUE",
AM171="AKTIVCO Coupure ENEO &amp; Baisse de tension","POWER ISSUE",
AM171="Coupure ENEO &amp; Baisse de tension","POWER ISSUE",
AM171="Defaut GE &amp; POWER Cabinet","POWER ISSUE",
AM171="Sharing","POWER ISSUE",
AM171="Sites strategiques &amp; DataCenter","POWER ISSUE",
AM171="Exclu","Exclu",
AM171="SAT","TX ISSUE",
AM171="SPARE-ISSUE","SPARE-ISSUE",
AM171="Fiber CAmtel","TX ISSUE",
AM171="Fiber AOF","TX ISSUE",
AM171="Projet OCM (HUAWEI)","TRAVAUX-HUAWEI",
AM171="Projet OCM (NOKIA)","TRAVAUX -NOKIA",
AM171="ACCESS-ISSUE","ACCESS-ISSUE",
AM171="Projet OCM (ZTE, NOKIA, autres projets)","TRAVAUX OCM",
AM171="No root CAuse","No root cause",
AM171="ODU HS","TX ISSUE",
AM171="IP &amp; VLAN","TX ISSUE",
AM171="Warehouse HUAWEI","SPARE-ISSUE",
AM171="SPARE-HS","SPARE-ISSUE",
AM171="Power Telco","RAN ISSUE",AM171="no impacts","no impacts"
),"")</f>
        <v>TX ISSUE</v>
      </c>
      <c r="AM171" s="67" t="s">
        <v>5352</v>
      </c>
      <c r="AN171" s="48" t="str" cm="1">
        <f t="array" ref="AN171">IFERROR(_xlfn.IFS(
AM171="MPR ISSUE","ACTIVE",
AM171="BSS Hardware Issue","ACTIVE",
AM171="Sites strategiques, MLL, Pylone, etc.","PASSIVE",
AM171="AKTIVCO DEFAUT GE &amp; POWER Cabinet","PASSIVE",
AM171="AKTIVCO Coupure ENEO &amp; Baisse de tension","PASSIVE",
AM171="Coupure ENEO &amp; Baisse de tension","PASSIVE",
AM171="Defaut GE &amp; POWER Cabinet","PASSIVE",
AM171="Sharing","PASSIVE",
AM171="Sites strategiques &amp; DataCenter","PASSIVE",
AM171="Exclu","Exclu",
AM171="SAT","ACTIVE",
AM171="SPARE-ISSUE","SPARE-ISSUE",
AM171="Fiber CAmtel","ACTIVE",
AM171="Fiber AOF","ACTIVE",
AM171="Projet OCM (HUAWEI)","PLANNED WORKS",
AM171="Projet OCM (NOKIA)","PLANNED WORKS",
AM171="ACCESS-ISSUE","ACCESS-ISSUE",
AM171="Projet OCM (ZTE, NOKIA, autres projets)","PLANNED WORKS",
AM171="No root CAuse","No root cause",
AM171="ODU HS","ACTIVE",
AM171="IP &amp; VLAN","ACTIVE",
AM171="Warehouse HUAWEI","SPARE-ISSUE",
AM171="SPARE-HS","SPARE-ISSUE",
AM171="Power Telco","ACTIVE", AM171="no impacts","no impacts"
),"")</f>
        <v>ACTIVE</v>
      </c>
      <c r="AO171" s="93" t="s">
        <v>6652</v>
      </c>
      <c r="AP171" s="127" t="str">
        <f>IFERROR(MID(AQ171, SEARCH("CTR_", AQ171), 7), IFERROR(MID(AQ171, SEARCH("SUO_", AQ171), 7), IFERROR(MID(AQ171, SEARCH("SUD_", AQ171), 7), IFERROR(MID(AQ171, SEARCH("NRO_", AQ171), 7), IFERROR(MID(AQ171, SEARCH("ADM_", AQ171), 7), IFERROR(MID(AQ171, SEARCH("NRD_", AQ171), 7), IFERROR(MID(AQ171, SEARCH("EXN_", AQ171), 7), IFERROR(MID(AQ171, SEARCH("LIT_", AQ171), 7), IFERROR(MID(AQ171, SEARCH("EST_", AQ171), 7), MID(AQ171, SEARCH("OST_",AQ171), 7))))))))))</f>
        <v>SUO_061</v>
      </c>
      <c r="AQ171" s="9" t="s">
        <v>6651</v>
      </c>
      <c r="AR171" s="17" t="s">
        <v>5537</v>
      </c>
      <c r="AS171" s="7" t="s">
        <v>6646</v>
      </c>
      <c r="AT171" s="6"/>
      <c r="AU171" s="7"/>
      <c r="AV171" s="3" t="s">
        <v>5537</v>
      </c>
      <c r="AW171" s="18" t="s">
        <v>5537</v>
      </c>
      <c r="AX171" s="18" t="s">
        <v>5537</v>
      </c>
      <c r="AY171" s="18" t="s">
        <v>5537</v>
      </c>
      <c r="AZ171" s="18" t="s">
        <v>5537</v>
      </c>
      <c r="BA171" s="18" t="s">
        <v>5537</v>
      </c>
      <c r="BB171" s="18" t="s">
        <v>5537</v>
      </c>
      <c r="BC171" s="18" t="s">
        <v>5537</v>
      </c>
      <c r="BD171" s="18" t="s">
        <v>5537</v>
      </c>
      <c r="BE171" s="18" t="s">
        <v>5537</v>
      </c>
      <c r="BF171" s="18" t="s">
        <v>5537</v>
      </c>
      <c r="BG171" s="18" t="s">
        <v>5537</v>
      </c>
      <c r="BH171" s="18" t="s">
        <v>5537</v>
      </c>
      <c r="BI171" s="9" t="s">
        <v>5537</v>
      </c>
      <c r="BJ171" s="14"/>
      <c r="BK171" s="14" t="s">
        <v>5537</v>
      </c>
      <c r="BL171" s="14" t="str">
        <f>_xlfn.XLOOKUP(B171,'[4]cell downs 18042026 17h'!$B:$B,'[4]cell downs 18042026 17h'!$B:$B,"")</f>
        <v/>
      </c>
      <c r="BM171" s="14" t="str">
        <f>_xlfn.XLOOKUP(B171,'[5]Cells Huawei 19042026 15h'!$B:$B,'[5]Cells Huawei 19042026 15h'!$B:$B,"")</f>
        <v/>
      </c>
      <c r="BN171" s="9" t="str">
        <f>_xlfn.XLOOKUP(B171,'[6]cells down 19042026 9H40'!$B:$B,'[6]cells down 19042026 9H40'!$B:$B,"")</f>
        <v/>
      </c>
      <c r="BO171" s="9" t="s">
        <v>5537</v>
      </c>
      <c r="BP171" s="9" t="s">
        <v>12</v>
      </c>
      <c r="BQ171" s="115"/>
    </row>
    <row r="172" spans="1:69" s="9" customFormat="1" ht="22.95" customHeight="1" x14ac:dyDescent="0.3">
      <c r="A172" s="1" t="s">
        <v>1864</v>
      </c>
      <c r="B172" s="8" t="s">
        <v>1865</v>
      </c>
      <c r="C172" s="3" t="str">
        <f>_xlfn.XLOOKUP(B172,'[1]daily break down'!$D:$D,'[1]daily break down'!$E:$E,"")</f>
        <v>EXTREME-NORD</v>
      </c>
      <c r="D172" s="1" t="s">
        <v>11</v>
      </c>
      <c r="E172" s="1" t="s">
        <v>12</v>
      </c>
      <c r="F172" s="3" t="s">
        <v>55</v>
      </c>
      <c r="G172" s="1" t="s">
        <v>1864</v>
      </c>
      <c r="H172" s="33" t="str">
        <f>_xlfn.XLOOKUP(B172,[2]CALCULATION!$B:$B,[2]CALCULATION!$H:$H,"")</f>
        <v>NOKIA</v>
      </c>
      <c r="I172" s="28">
        <v>3.1834446772725675</v>
      </c>
      <c r="J172" s="28">
        <v>0.42885136983768279</v>
      </c>
      <c r="K172" s="28">
        <v>0.62571179711931391</v>
      </c>
      <c r="L172" s="28">
        <v>0.45160632715629673</v>
      </c>
      <c r="M172" s="28">
        <v>2.0045431631000907</v>
      </c>
      <c r="N172" s="28">
        <v>7.4205199643374992E-2</v>
      </c>
      <c r="O172" s="28">
        <v>3.7751336816854257</v>
      </c>
      <c r="P172" s="28">
        <v>3.0237296305547177</v>
      </c>
      <c r="Q172" s="28">
        <v>2.8984484016576544</v>
      </c>
      <c r="R172" s="28">
        <v>0</v>
      </c>
      <c r="S172" s="94">
        <v>0.2309233139829874</v>
      </c>
      <c r="T172" s="94">
        <f>_xlfn.XLOOKUP(B172,'[3]Nur des jours'!$B:$B,'[3]Nur des jours'!$U:$U,"")</f>
        <v>5.430561544826884</v>
      </c>
      <c r="U172" s="94">
        <v>3.8871857090686679</v>
      </c>
      <c r="V172" s="94">
        <v>5.582124336199441</v>
      </c>
      <c r="W172" s="94">
        <v>5.430561544826884</v>
      </c>
      <c r="X172" s="94">
        <v>0.45840116542159154</v>
      </c>
      <c r="Y172" s="94">
        <v>1.1628306987240451</v>
      </c>
      <c r="Z172" s="94">
        <v>1.1574097019487057</v>
      </c>
      <c r="AA172" s="94">
        <v>6.3351983858804792E-2</v>
      </c>
      <c r="AB172" s="94">
        <v>2.0363015134114657</v>
      </c>
      <c r="AC172" s="94">
        <f>_xlfn.XLOOKUP(B172,'[3]Nur des jours'!$B:$B,'[3]Nur des jours'!$N:$N,"")</f>
        <v>4.0298359458156057</v>
      </c>
      <c r="AD172" s="94">
        <v>4.0298359458156057</v>
      </c>
      <c r="AE172" s="94">
        <v>5.8593515820773829</v>
      </c>
      <c r="AF172" s="94">
        <v>6.9135249956649023</v>
      </c>
      <c r="AG172" s="94">
        <v>1.6724643058045343</v>
      </c>
      <c r="AH172" s="94">
        <v>4.0298359458156057</v>
      </c>
      <c r="AI172" s="49" t="s">
        <v>6659</v>
      </c>
      <c r="AJ172" s="49"/>
      <c r="AK172" s="48" t="str" cm="1">
        <f t="array" ref="AK172">IFERROR(_xlfn.IFS(
AM172="MPR ISSUE","PDH",
AM172="BSS Hardware Issue","BSS",
AM172="Sites strategiques, MLL, Pylone, etc.","ENVTECH",
AM172="AKTIVCO DEFAUT GE &amp; POWER Cabinet","AKTIVCO",
AM172="AKTIVCO Coupure ENEO &amp; Baisse de tension","AKTIVCO GRID ONLY",
AM172="Coupure ENEO &amp; Baisse de tension","IHS GRID ONLY",
AM172="Defaut GE &amp; POWER Cabinet","IHS",
AM172="Sharing","Partners",
AM172="Sites strategiques &amp; DataCenter","SST &amp; DC",
AM172="Exclu","Exclu",
AM172="SAT","SAT",
AM172="SPARE-ISSUE","SPARE-ISSUE",
AM172="Fiber CAmtel","TRANS_FO_CAMTEL",
AM172="Fiber AOF","Fiber AOF",
AM172="Projet OCM (HUAWEI)","TRAVAUX-HUAWEI",
AM172="Projet OCM (NOKIA)","TRAVAUX-NOKIA",
AM172="ACCESS-ISSUE","ACCESS-ISSUE",
AM172="Projet OCM (ZTE, NOKIA, autres projets)","TRAVAUX OCM",
AM172="No root CAuse","No root cause",
AM172="ODU HS","PDH",
AM172="IP &amp; VLAN","PDH",
AM172="Warehouse HUAWEI","SPARE-ISSUE",
AM172="SPARE-HS","SPARE-ISSUE",
AM172="Power Telco","BSS",AM172="no impacts","no impacts"
),"")</f>
        <v>IHS</v>
      </c>
      <c r="AL172" s="48" t="str" cm="1">
        <f t="array" ref="AL172">IFERROR(_xlfn.IFS(
AM172="MPR ISSUE","TX ISSUE",
AM172="BSS Hardware Issue","RAN ISSUE",
AM172="Sites strategiques, MLL, Pylone, etc.","ENVTECH",
AM172="AKTIVCO DEFAUT GE &amp; POWER Cabinet","POWER ISSUE",
AM172="AKTIVCO Coupure ENEO &amp; Baisse de tension","POWER ISSUE",
AM172="Coupure ENEO &amp; Baisse de tension","POWER ISSUE",
AM172="Defaut GE &amp; POWER Cabinet","POWER ISSUE",
AM172="Sharing","POWER ISSUE",
AM172="Sites strategiques &amp; DataCenter","POWER ISSUE",
AM172="Exclu","Exclu",
AM172="SAT","TX ISSUE",
AM172="SPARE-ISSUE","SPARE-ISSUE",
AM172="Fiber CAmtel","TX ISSUE",
AM172="Fiber AOF","TX ISSUE",
AM172="Projet OCM (HUAWEI)","TRAVAUX-HUAWEI",
AM172="Projet OCM (NOKIA)","TRAVAUX -NOKIA",
AM172="ACCESS-ISSUE","ACCESS-ISSUE",
AM172="Projet OCM (ZTE, NOKIA, autres projets)","TRAVAUX OCM",
AM172="No root CAuse","No root cause",
AM172="ODU HS","TX ISSUE",
AM172="IP &amp; VLAN","TX ISSUE",
AM172="Warehouse HUAWEI","SPARE-ISSUE",
AM172="SPARE-HS","SPARE-ISSUE",
AM172="Power Telco","RAN ISSUE",AM172="no impacts","no impacts"
),"")</f>
        <v>POWER ISSUE</v>
      </c>
      <c r="AM172" s="67" t="s">
        <v>5330</v>
      </c>
      <c r="AN172" s="48" t="str" cm="1">
        <f t="array" ref="AN172">IFERROR(_xlfn.IFS(
AM172="MPR ISSUE","ACTIVE",
AM172="BSS Hardware Issue","ACTIVE",
AM172="Sites strategiques, MLL, Pylone, etc.","PASSIVE",
AM172="AKTIVCO DEFAUT GE &amp; POWER Cabinet","PASSIVE",
AM172="AKTIVCO Coupure ENEO &amp; Baisse de tension","PASSIVE",
AM172="Coupure ENEO &amp; Baisse de tension","PASSIVE",
AM172="Defaut GE &amp; POWER Cabinet","PASSIVE",
AM172="Sharing","PASSIVE",
AM172="Sites strategiques &amp; DataCenter","PASSIVE",
AM172="Exclu","Exclu",
AM172="SAT","ACTIVE",
AM172="SPARE-ISSUE","SPARE-ISSUE",
AM172="Fiber CAmtel","ACTIVE",
AM172="Fiber AOF","ACTIVE",
AM172="Projet OCM (HUAWEI)","PLANNED WORKS",
AM172="Projet OCM (NOKIA)","PLANNED WORKS",
AM172="ACCESS-ISSUE","ACCESS-ISSUE",
AM172="Projet OCM (ZTE, NOKIA, autres projets)","PLANNED WORKS",
AM172="No root CAuse","No root cause",
AM172="ODU HS","ACTIVE",
AM172="IP &amp; VLAN","ACTIVE",
AM172="Warehouse HUAWEI","SPARE-ISSUE",
AM172="SPARE-HS","SPARE-ISSUE",
AM172="Power Telco","ACTIVE", AM172="no impacts","no impacts"
),"")</f>
        <v>PASSIVE</v>
      </c>
      <c r="AO172" s="93" t="s">
        <v>6002</v>
      </c>
      <c r="AP172" s="101" t="str">
        <f>B172</f>
        <v>EXN_017</v>
      </c>
      <c r="AR172" s="17" t="s">
        <v>5537</v>
      </c>
      <c r="AS172" s="7" t="s">
        <v>5537</v>
      </c>
      <c r="AT172" s="6"/>
      <c r="AU172" s="7"/>
      <c r="AV172" s="3" t="s">
        <v>5537</v>
      </c>
      <c r="AW172" s="18" t="s">
        <v>5537</v>
      </c>
      <c r="AX172" s="18" t="s">
        <v>5537</v>
      </c>
      <c r="AY172" s="18" t="s">
        <v>5537</v>
      </c>
      <c r="AZ172" s="18" t="s">
        <v>5537</v>
      </c>
      <c r="BA172" s="18" t="s">
        <v>5537</v>
      </c>
      <c r="BB172" s="18" t="s">
        <v>5537</v>
      </c>
      <c r="BC172" s="18" t="s">
        <v>5537</v>
      </c>
      <c r="BD172" s="18" t="s">
        <v>5537</v>
      </c>
      <c r="BE172" s="18" t="s">
        <v>5537</v>
      </c>
      <c r="BF172" s="18" t="s">
        <v>5537</v>
      </c>
      <c r="BG172" s="18" t="s">
        <v>5537</v>
      </c>
      <c r="BH172" s="18" t="s">
        <v>5537</v>
      </c>
      <c r="BI172" s="9" t="s">
        <v>6002</v>
      </c>
      <c r="BJ172" s="14"/>
      <c r="BK172" s="14" t="s">
        <v>5537</v>
      </c>
      <c r="BL172" s="14" t="str">
        <f>_xlfn.XLOOKUP(B172,'[4]cell downs 18042026 17h'!$B:$B,'[4]cell downs 18042026 17h'!$B:$B,"")</f>
        <v/>
      </c>
      <c r="BM172" s="14" t="str">
        <f>_xlfn.XLOOKUP(B172,'[5]Cells Huawei 19042026 15h'!$B:$B,'[5]Cells Huawei 19042026 15h'!$B:$B,"")</f>
        <v/>
      </c>
      <c r="BN172" s="9" t="str">
        <f>_xlfn.XLOOKUP(B172,'[6]cells down 19042026 9H40'!$B:$B,'[6]cells down 19042026 9H40'!$B:$B,"")</f>
        <v/>
      </c>
      <c r="BO172" s="9" t="s">
        <v>1865</v>
      </c>
      <c r="BP172" s="9" t="s">
        <v>5459</v>
      </c>
      <c r="BQ172" s="115"/>
    </row>
    <row r="173" spans="1:69" s="9" customFormat="1" ht="25.05" customHeight="1" x14ac:dyDescent="0.3">
      <c r="A173" s="1" t="s">
        <v>1076</v>
      </c>
      <c r="B173" s="8" t="s">
        <v>1077</v>
      </c>
      <c r="C173" s="3" t="str">
        <f>_xlfn.XLOOKUP(B173,'[1]daily break down'!$D:$D,'[1]daily break down'!$E:$E,"")</f>
        <v>CENTRE</v>
      </c>
      <c r="D173" s="1" t="s">
        <v>21</v>
      </c>
      <c r="E173" s="1" t="e">
        <v>#N/A</v>
      </c>
      <c r="F173" s="3" t="s">
        <v>69</v>
      </c>
      <c r="G173" s="1" t="s">
        <v>1078</v>
      </c>
      <c r="H173" s="33" t="str">
        <f>_xlfn.XLOOKUP(B173,[2]CALCULATION!$B:$B,[2]CALCULATION!$H:$H,"")</f>
        <v>NOKIA</v>
      </c>
      <c r="I173" s="28">
        <v>0</v>
      </c>
      <c r="J173" s="28">
        <v>0.7850319192100117</v>
      </c>
      <c r="K173" s="28">
        <v>8.1291932760271402E-3</v>
      </c>
      <c r="L173" s="28">
        <v>4.1869977451217052E-2</v>
      </c>
      <c r="M173" s="28">
        <v>0.3444023301622387</v>
      </c>
      <c r="N173" s="28">
        <v>1.8103217548646064E-2</v>
      </c>
      <c r="O173" s="28">
        <v>4.102068013000902E-3</v>
      </c>
      <c r="P173" s="28">
        <v>9.4307949172534586E-2</v>
      </c>
      <c r="Q173" s="28">
        <v>1.0877385469205452</v>
      </c>
      <c r="R173" s="28">
        <v>1.1109826070753053</v>
      </c>
      <c r="S173" s="94">
        <v>4.1139741538908668E-2</v>
      </c>
      <c r="T173" s="94">
        <f>_xlfn.XLOOKUP(B173,'[3]Nur des jours'!$B:$B,'[3]Nur des jours'!$U:$U,"")</f>
        <v>3.0815805018362994</v>
      </c>
      <c r="U173" s="94">
        <v>0.14848631625779557</v>
      </c>
      <c r="V173" s="94">
        <v>3.4361596938644476</v>
      </c>
      <c r="W173" s="94">
        <v>3.0815805018362994</v>
      </c>
      <c r="X173" s="94">
        <v>3.6674012066206982</v>
      </c>
      <c r="Y173" s="94">
        <v>3.2100164194077214</v>
      </c>
      <c r="Z173" s="94">
        <v>3.2341774319199388</v>
      </c>
      <c r="AA173" s="94">
        <v>3.0858787557107923</v>
      </c>
      <c r="AB173" s="94">
        <v>3.2362998062397095</v>
      </c>
      <c r="AC173" s="94">
        <f>_xlfn.XLOOKUP(B173,'[3]Nur des jours'!$B:$B,'[3]Nur des jours'!$N:$N,"")</f>
        <v>4.0100353884455853</v>
      </c>
      <c r="AD173" s="94">
        <v>4.0100353884455853</v>
      </c>
      <c r="AE173" s="94">
        <v>2.0096948950677236</v>
      </c>
      <c r="AF173" s="94">
        <v>0.97805335400580029</v>
      </c>
      <c r="AG173" s="94">
        <v>6.509648766923152</v>
      </c>
      <c r="AH173" s="94">
        <v>4.0100353884455853</v>
      </c>
      <c r="AI173" s="49" t="s">
        <v>6588</v>
      </c>
      <c r="AJ173" s="49"/>
      <c r="AK173" s="48" t="str" cm="1">
        <f t="array" ref="AK173">IFERROR(_xlfn.IFS(
AM173="MPR ISSUE","PDH",
AM173="BSS Hardware Issue","BSS",
AM173="Sites strategiques, MLL, Pylone, etc.","ENVTECH",
AM173="AKTIVCO DEFAUT GE &amp; POWER Cabinet","AKTIVCO",
AM173="AKTIVCO Coupure ENEO &amp; Baisse de tension","AKTIVCO GRID ONLY",
AM173="Coupure ENEO &amp; Baisse de tension","IHS GRID ONLY",
AM173="Defaut GE &amp; POWER Cabinet","IHS",
AM173="Sharing","Partners",
AM173="Sites strategiques &amp; DataCenter","SST &amp; DC",
AM173="Exclu","Exclu",
AM173="SAT","SAT",
AM173="SPARE-ISSUE","SPARE-ISSUE",
AM173="Fiber CAmtel","TRANS_FO_CAMTEL",
AM173="Fiber AOF","Fiber AOF",
AM173="Projet OCM (HUAWEI)","TRAVAUX-HUAWEI",
AM173="Projet OCM (NOKIA)","TRAVAUX-NOKIA",
AM173="ACCESS-ISSUE","ACCESS-ISSUE",
AM173="Projet OCM (ZTE, NOKIA, autres projets)","TRAVAUX OCM",
AM173="No root CAuse","No root cause",
AM173="ODU HS","PDH",
AM173="IP &amp; VLAN","PDH",
AM173="Warehouse HUAWEI","SPARE-ISSUE",
AM173="SPARE-HS","SPARE-ISSUE",
AM173="Power Telco","BSS",AM173="no impacts","no impacts"
),"")</f>
        <v>Exclu</v>
      </c>
      <c r="AL173" s="48" t="str" cm="1">
        <f t="array" ref="AL173">IFERROR(_xlfn.IFS(
AM173="MPR ISSUE","TX ISSUE",
AM173="BSS Hardware Issue","RAN ISSUE",
AM173="Sites strategiques, MLL, Pylone, etc.","ENVTECH",
AM173="AKTIVCO DEFAUT GE &amp; POWER Cabinet","POWER ISSUE",
AM173="AKTIVCO Coupure ENEO &amp; Baisse de tension","POWER ISSUE",
AM173="Coupure ENEO &amp; Baisse de tension","POWER ISSUE",
AM173="Defaut GE &amp; POWER Cabinet","POWER ISSUE",
AM173="Sharing","POWER ISSUE",
AM173="Sites strategiques &amp; DataCenter","POWER ISSUE",
AM173="Exclu","Exclu",
AM173="SAT","TX ISSUE",
AM173="SPARE-ISSUE","SPARE-ISSUE",
AM173="Fiber CAmtel","TX ISSUE",
AM173="Fiber AOF","TX ISSUE",
AM173="Projet OCM (HUAWEI)","TRAVAUX-HUAWEI",
AM173="Projet OCM (NOKIA)","TRAVAUX -NOKIA",
AM173="ACCESS-ISSUE","ACCESS-ISSUE",
AM173="Projet OCM (ZTE, NOKIA, autres projets)","TRAVAUX OCM",
AM173="No root CAuse","No root cause",
AM173="ODU HS","TX ISSUE",
AM173="IP &amp; VLAN","TX ISSUE",
AM173="Warehouse HUAWEI","SPARE-ISSUE",
AM173="SPARE-HS","SPARE-ISSUE",
AM173="Power Telco","RAN ISSUE",AM173="no impacts","no impacts"
),"")</f>
        <v>Exclu</v>
      </c>
      <c r="AM173" s="67" t="s">
        <v>6588</v>
      </c>
      <c r="AN173" s="48" t="str" cm="1">
        <f t="array" ref="AN173">IFERROR(_xlfn.IFS(
AM173="MPR ISSUE","ACTIVE",
AM173="BSS Hardware Issue","ACTIVE",
AM173="Sites strategiques, MLL, Pylone, etc.","PASSIVE",
AM173="AKTIVCO DEFAUT GE &amp; POWER Cabinet","PASSIVE",
AM173="AKTIVCO Coupure ENEO &amp; Baisse de tension","PASSIVE",
AM173="Coupure ENEO &amp; Baisse de tension","PASSIVE",
AM173="Defaut GE &amp; POWER Cabinet","PASSIVE",
AM173="Sharing","PASSIVE",
AM173="Sites strategiques &amp; DataCenter","PASSIVE",
AM173="Exclu","Exclu",
AM173="SAT","ACTIVE",
AM173="SPARE-ISSUE","SPARE-ISSUE",
AM173="Fiber CAmtel","ACTIVE",
AM173="Fiber AOF","ACTIVE",
AM173="Projet OCM (HUAWEI)","PLANNED WORKS",
AM173="Projet OCM (NOKIA)","PLANNED WORKS",
AM173="ACCESS-ISSUE","ACCESS-ISSUE",
AM173="Projet OCM (ZTE, NOKIA, autres projets)","PLANNED WORKS",
AM173="No root CAuse","No root cause",
AM173="ODU HS","ACTIVE",
AM173="IP &amp; VLAN","ACTIVE",
AM173="Warehouse HUAWEI","SPARE-ISSUE",
AM173="SPARE-HS","SPARE-ISSUE",
AM173="Power Telco","ACTIVE", AM173="no impacts","no impacts"
),"")</f>
        <v>Exclu</v>
      </c>
      <c r="AO173" s="101" t="s">
        <v>6015</v>
      </c>
      <c r="AP173" s="127" t="str">
        <f>IFERROR(MID(AQ173, SEARCH("CTR_", AQ173), 7), IFERROR(MID(AQ173, SEARCH("SUO_", AQ173), 7), IFERROR(MID(AQ173, SEARCH("SUD_", AQ173), 7), IFERROR(MID(AQ173, SEARCH("NRO_", AQ173), 7), IFERROR(MID(AQ173, SEARCH("ADM_", AQ173), 7), IFERROR(MID(AQ173, SEARCH("NRD_", AQ173), 7), IFERROR(MID(AQ173, SEARCH("EXN_", AQ173), 7), IFERROR(MID(AQ173, SEARCH("LIT_", AQ173), 7), IFERROR(MID(AQ173, SEARCH("EST_", AQ173), 7), MID(AQ173, SEARCH("OST_",AQ173), 7))))))))))</f>
        <v>SUD_246</v>
      </c>
      <c r="AQ173" s="9" t="s">
        <v>6531</v>
      </c>
      <c r="AR173" s="17" t="s">
        <v>5726</v>
      </c>
      <c r="AS173" s="7" t="s">
        <v>5537</v>
      </c>
      <c r="AT173" s="6"/>
      <c r="AU173" s="7"/>
      <c r="AV173" s="3" t="s">
        <v>5537</v>
      </c>
      <c r="AW173" s="18" t="s">
        <v>5537</v>
      </c>
      <c r="AX173" s="18" t="s">
        <v>5537</v>
      </c>
      <c r="AY173" s="18" t="s">
        <v>5537</v>
      </c>
      <c r="AZ173" s="18" t="s">
        <v>5537</v>
      </c>
      <c r="BA173" s="18" t="s">
        <v>5537</v>
      </c>
      <c r="BB173" s="18" t="s">
        <v>5537</v>
      </c>
      <c r="BC173" s="18" t="s">
        <v>6016</v>
      </c>
      <c r="BD173" s="18" t="s">
        <v>6016</v>
      </c>
      <c r="BE173" s="18" t="s">
        <v>6016</v>
      </c>
      <c r="BF173" s="18" t="s">
        <v>5537</v>
      </c>
      <c r="BG173" s="18" t="s">
        <v>5537</v>
      </c>
      <c r="BH173" s="18" t="s">
        <v>5537</v>
      </c>
      <c r="BI173" s="9" t="s">
        <v>6017</v>
      </c>
      <c r="BJ173" s="14"/>
      <c r="BK173" s="14" t="s">
        <v>5537</v>
      </c>
      <c r="BL173" s="14" t="str">
        <f>_xlfn.XLOOKUP(B173,'[4]cell downs 18042026 17h'!$B:$B,'[4]cell downs 18042026 17h'!$B:$B,"")</f>
        <v/>
      </c>
      <c r="BM173" s="14" t="str">
        <f>_xlfn.XLOOKUP(B173,'[5]Cells Huawei 19042026 15h'!$B:$B,'[5]Cells Huawei 19042026 15h'!$B:$B,"")</f>
        <v/>
      </c>
      <c r="BN173" s="9" t="str">
        <f>_xlfn.XLOOKUP(B173,'[6]cells down 19042026 9H40'!$B:$B,'[6]cells down 19042026 9H40'!$B:$B,"")</f>
        <v/>
      </c>
      <c r="BO173" s="9" t="s">
        <v>5537</v>
      </c>
      <c r="BP173" s="9" t="s">
        <v>5537</v>
      </c>
      <c r="BQ173" s="115"/>
    </row>
    <row r="174" spans="1:69" s="9" customFormat="1" x14ac:dyDescent="0.3">
      <c r="A174" s="1" t="s">
        <v>1924</v>
      </c>
      <c r="B174" s="8" t="s">
        <v>1925</v>
      </c>
      <c r="C174" s="3" t="str">
        <f>_xlfn.XLOOKUP(B174,'[1]daily break down'!$D:$D,'[1]daily break down'!$E:$E,"")</f>
        <v>Maroua</v>
      </c>
      <c r="D174" s="1" t="s">
        <v>21</v>
      </c>
      <c r="E174" s="1" t="s">
        <v>80</v>
      </c>
      <c r="F174" s="3" t="s">
        <v>55</v>
      </c>
      <c r="G174" s="1" t="s">
        <v>84</v>
      </c>
      <c r="H174" s="32" t="str">
        <f>_xlfn.XLOOKUP(B174,[2]CALCULATION!$B:$B,[2]CALCULATION!$H:$H,"")</f>
        <v>Huawei</v>
      </c>
      <c r="I174" s="28">
        <v>0</v>
      </c>
      <c r="J174" s="28">
        <v>0.2134680523809116</v>
      </c>
      <c r="K174" s="28">
        <v>1.1352740752155193</v>
      </c>
      <c r="L174" s="28">
        <v>0</v>
      </c>
      <c r="M174" s="28">
        <v>0</v>
      </c>
      <c r="N174" s="28">
        <v>4.5824915176367531</v>
      </c>
      <c r="O174" s="28">
        <v>3.0775854442932031</v>
      </c>
      <c r="P174" s="28">
        <v>3.7086261853193045</v>
      </c>
      <c r="Q174" s="28">
        <v>4.904646537283874E-3</v>
      </c>
      <c r="R174" s="28">
        <v>2.3917731777543776</v>
      </c>
      <c r="S174" s="94">
        <v>10.661221260554802</v>
      </c>
      <c r="T174" s="94">
        <f>_xlfn.XLOOKUP(B174,'[3]Nur des jours'!$B:$B,'[3]Nur des jours'!$U:$U,"")</f>
        <v>10.238298048414391</v>
      </c>
      <c r="U174" s="94">
        <v>0</v>
      </c>
      <c r="V174" s="94">
        <v>0</v>
      </c>
      <c r="W174" s="94">
        <v>10.238298048414391</v>
      </c>
      <c r="X174" s="94">
        <v>0.36517322854868117</v>
      </c>
      <c r="Y174" s="94">
        <v>1.9018970816104646</v>
      </c>
      <c r="Z174" s="94">
        <v>0.3330700875773685</v>
      </c>
      <c r="AA174" s="94">
        <v>5.4244320597660609</v>
      </c>
      <c r="AB174" s="94">
        <v>4.3570561277048672</v>
      </c>
      <c r="AC174" s="94">
        <f>_xlfn.XLOOKUP(B174,'[3]Nur des jours'!$B:$B,'[3]Nur des jours'!$N:$N,"")</f>
        <v>4.0077561188586692</v>
      </c>
      <c r="AD174" s="94">
        <v>4.0077561188586692</v>
      </c>
      <c r="AE174" s="94">
        <v>3.3128554528414247</v>
      </c>
      <c r="AF174" s="94">
        <v>4.206107558030812</v>
      </c>
      <c r="AG174" s="94">
        <v>4.0703517106729086</v>
      </c>
      <c r="AH174" s="94">
        <v>4.0077561188586692</v>
      </c>
      <c r="AI174" s="49" t="s">
        <v>5559</v>
      </c>
      <c r="AJ174" s="49"/>
      <c r="AK174" s="48" t="str" cm="1">
        <f t="array" ref="AK174">IFERROR(_xlfn.IFS(
AM174="MPR ISSUE","PDH",
AM174="BSS Hardware Issue","BSS",
AM174="Sites strategiques, MLL, Pylone, etc.","ENVTECH",
AM174="AKTIVCO DEFAUT GE &amp; POWER Cabinet","AKTIVCO",
AM174="AKTIVCO Coupure ENEO &amp; Baisse de tension","AKTIVCO GRID ONLY",
AM174="Coupure ENEO &amp; Baisse de tension","IHS GRID ONLY",
AM174="Defaut GE &amp; POWER Cabinet","IHS",
AM174="Sharing","Partners",
AM174="Sites strategiques &amp; DataCenter","SST &amp; DC",
AM174="Exclu","Exclu",
AM174="SAT","SAT",
AM174="SPARE-ISSUE","SPARE-ISSUE",
AM174="Fiber CAmtel","TRANS_FO_CAMTEL",
AM174="Fiber AOF","Fiber AOF",
AM174="Projet OCM (HUAWEI)","TRAVAUX-HUAWEI",
AM174="Projet OCM (NOKIA)","TRAVAUX-NOKIA",
AM174="ACCESS-ISSUE","ACCESS-ISSUE",
AM174="Projet OCM (ZTE, NOKIA, autres projets)","TRAVAUX OCM",
AM174="No root CAuse","No root cause",
AM174="ODU HS","PDH",
AM174="IP &amp; VLAN","PDH",
AM174="Warehouse HUAWEI","SPARE-ISSUE",
AM174="SPARE-HS","SPARE-ISSUE",
AM174="Power Telco","BSS",AM174="no impacts","no impacts"
),"")</f>
        <v>IHS</v>
      </c>
      <c r="AL174" s="48" t="str" cm="1">
        <f t="array" ref="AL174">IFERROR(_xlfn.IFS(
AM174="MPR ISSUE","TX ISSUE",
AM174="BSS Hardware Issue","RAN ISSUE",
AM174="Sites strategiques, MLL, Pylone, etc.","ENVTECH",
AM174="AKTIVCO DEFAUT GE &amp; POWER Cabinet","POWER ISSUE",
AM174="AKTIVCO Coupure ENEO &amp; Baisse de tension","POWER ISSUE",
AM174="Coupure ENEO &amp; Baisse de tension","POWER ISSUE",
AM174="Defaut GE &amp; POWER Cabinet","POWER ISSUE",
AM174="Sharing","POWER ISSUE",
AM174="Sites strategiques &amp; DataCenter","POWER ISSUE",
AM174="Exclu","Exclu",
AM174="SAT","TX ISSUE",
AM174="SPARE-ISSUE","SPARE-ISSUE",
AM174="Fiber CAmtel","TX ISSUE",
AM174="Fiber AOF","TX ISSUE",
AM174="Projet OCM (HUAWEI)","TRAVAUX-HUAWEI",
AM174="Projet OCM (NOKIA)","TRAVAUX -NOKIA",
AM174="ACCESS-ISSUE","ACCESS-ISSUE",
AM174="Projet OCM (ZTE, NOKIA, autres projets)","TRAVAUX OCM",
AM174="No root CAuse","No root cause",
AM174="ODU HS","TX ISSUE",
AM174="IP &amp; VLAN","TX ISSUE",
AM174="Warehouse HUAWEI","SPARE-ISSUE",
AM174="SPARE-HS","SPARE-ISSUE",
AM174="Power Telco","RAN ISSUE",AM174="no impacts","no impacts"
),"")</f>
        <v>POWER ISSUE</v>
      </c>
      <c r="AM174" s="67" t="s">
        <v>5330</v>
      </c>
      <c r="AN174" s="48" t="str" cm="1">
        <f t="array" ref="AN174">IFERROR(_xlfn.IFS(
AM174="MPR ISSUE","ACTIVE",
AM174="BSS Hardware Issue","ACTIVE",
AM174="Sites strategiques, MLL, Pylone, etc.","PASSIVE",
AM174="AKTIVCO DEFAUT GE &amp; POWER Cabinet","PASSIVE",
AM174="AKTIVCO Coupure ENEO &amp; Baisse de tension","PASSIVE",
AM174="Coupure ENEO &amp; Baisse de tension","PASSIVE",
AM174="Defaut GE &amp; POWER Cabinet","PASSIVE",
AM174="Sharing","PASSIVE",
AM174="Sites strategiques &amp; DataCenter","PASSIVE",
AM174="Exclu","Exclu",
AM174="SAT","ACTIVE",
AM174="SPARE-ISSUE","SPARE-ISSUE",
AM174="Fiber CAmtel","ACTIVE",
AM174="Fiber AOF","ACTIVE",
AM174="Projet OCM (HUAWEI)","PLANNED WORKS",
AM174="Projet OCM (NOKIA)","PLANNED WORKS",
AM174="ACCESS-ISSUE","ACCESS-ISSUE",
AM174="Projet OCM (ZTE, NOKIA, autres projets)","PLANNED WORKS",
AM174="No root CAuse","No root cause",
AM174="ODU HS","ACTIVE",
AM174="IP &amp; VLAN","ACTIVE",
AM174="Warehouse HUAWEI","SPARE-ISSUE",
AM174="SPARE-HS","SPARE-ISSUE",
AM174="Power Telco","ACTIVE", AM174="no impacts","no impacts"
),"")</f>
        <v>PASSIVE</v>
      </c>
      <c r="AO174" s="93" t="s">
        <v>5700</v>
      </c>
      <c r="AP174" s="127" t="str">
        <f>IFERROR(MID(AQ174, SEARCH("CTR_", AQ174), 7), IFERROR(MID(AQ174, SEARCH("SUO_", AQ174), 7), IFERROR(MID(AQ174, SEARCH("SUD_", AQ174), 7), IFERROR(MID(AQ174, SEARCH("NRO_", AQ174), 7), IFERROR(MID(AQ174, SEARCH("ADM_", AQ174), 7), IFERROR(MID(AQ174, SEARCH("NRD_", AQ174), 7), IFERROR(MID(AQ174, SEARCH("EXN_", AQ174), 7), IFERROR(MID(AQ174, SEARCH("LIT_", AQ174), 7), IFERROR(MID(AQ174, SEARCH("EST_", AQ174), 7), MID(AQ174, SEARCH("OST_",AQ174), 7))))))))))</f>
        <v>EXN_101</v>
      </c>
      <c r="AQ174" s="9" t="s">
        <v>6525</v>
      </c>
      <c r="AR174" s="17" t="s">
        <v>5700</v>
      </c>
      <c r="AS174" s="7" t="s">
        <v>6603</v>
      </c>
      <c r="AT174" s="6"/>
      <c r="AU174" s="7"/>
      <c r="AV174" s="3" t="s">
        <v>5537</v>
      </c>
      <c r="AW174" s="18" t="s">
        <v>5537</v>
      </c>
      <c r="AX174" s="18" t="s">
        <v>5537</v>
      </c>
      <c r="AY174" s="18" t="s">
        <v>5537</v>
      </c>
      <c r="AZ174" s="18" t="s">
        <v>5537</v>
      </c>
      <c r="BA174" s="18" t="s">
        <v>5537</v>
      </c>
      <c r="BB174" s="18" t="s">
        <v>5537</v>
      </c>
      <c r="BC174" s="18" t="s">
        <v>5537</v>
      </c>
      <c r="BD174" s="18" t="s">
        <v>5537</v>
      </c>
      <c r="BE174" s="18" t="s">
        <v>5537</v>
      </c>
      <c r="BF174" s="18" t="s">
        <v>5537</v>
      </c>
      <c r="BG174" s="18" t="s">
        <v>5537</v>
      </c>
      <c r="BH174" s="18" t="s">
        <v>5537</v>
      </c>
      <c r="BI174" s="9" t="s">
        <v>5537</v>
      </c>
      <c r="BJ174" s="14"/>
      <c r="BK174" s="14" t="s">
        <v>5537</v>
      </c>
      <c r="BL174" s="14" t="str">
        <f>_xlfn.XLOOKUP(B174,'[4]cell downs 18042026 17h'!$B:$B,'[4]cell downs 18042026 17h'!$B:$B,"")</f>
        <v/>
      </c>
      <c r="BM174" s="14" t="str">
        <f>_xlfn.XLOOKUP(B174,'[5]Cells Huawei 19042026 15h'!$B:$B,'[5]Cells Huawei 19042026 15h'!$B:$B,"")</f>
        <v/>
      </c>
      <c r="BN174" s="9" t="str">
        <f>_xlfn.XLOOKUP(B174,'[6]cells down 19042026 9H40'!$B:$B,'[6]cells down 19042026 9H40'!$B:$B,"")</f>
        <v/>
      </c>
      <c r="BO174" s="9" t="s">
        <v>5537</v>
      </c>
      <c r="BP174" s="9" t="s">
        <v>318</v>
      </c>
      <c r="BQ174" s="115"/>
    </row>
    <row r="175" spans="1:69" s="9" customFormat="1" ht="32.549999999999997" customHeight="1" x14ac:dyDescent="0.3">
      <c r="A175" s="1" t="s">
        <v>1606</v>
      </c>
      <c r="B175" s="8" t="s">
        <v>1607</v>
      </c>
      <c r="C175" s="3" t="str">
        <f>_xlfn.XLOOKUP(B175,'[1]daily break down'!$D:$D,'[1]daily break down'!$E:$E,"")</f>
        <v>Douala</v>
      </c>
      <c r="D175" s="1" t="s">
        <v>21</v>
      </c>
      <c r="E175" s="1" t="s">
        <v>36</v>
      </c>
      <c r="F175" s="3" t="s">
        <v>31</v>
      </c>
      <c r="G175" s="1" t="s">
        <v>32</v>
      </c>
      <c r="H175" s="34" t="str">
        <f>_xlfn.XLOOKUP(B175,[2]CALCULATION!$B:$B,[2]CALCULATION!$H:$H,"")</f>
        <v>ZTE</v>
      </c>
      <c r="I175" s="28">
        <v>0</v>
      </c>
      <c r="J175" s="28">
        <v>0</v>
      </c>
      <c r="K175" s="28">
        <v>0</v>
      </c>
      <c r="L175" s="28">
        <v>0</v>
      </c>
      <c r="M175" s="28">
        <v>0</v>
      </c>
      <c r="N175" s="28">
        <v>0</v>
      </c>
      <c r="O175" s="28">
        <v>0</v>
      </c>
      <c r="P175" s="28">
        <v>0</v>
      </c>
      <c r="Q175" s="28">
        <v>0</v>
      </c>
      <c r="R175" s="28">
        <v>0</v>
      </c>
      <c r="S175" s="94">
        <v>9.4643091546743605</v>
      </c>
      <c r="T175" s="94">
        <f>_xlfn.XLOOKUP(B175,'[3]Nur des jours'!$B:$B,'[3]Nur des jours'!$U:$U,"")</f>
        <v>4.2182457131605746</v>
      </c>
      <c r="U175" s="94">
        <v>0</v>
      </c>
      <c r="V175" s="94">
        <v>0</v>
      </c>
      <c r="W175" s="94">
        <v>4.2182457131605737</v>
      </c>
      <c r="X175" s="94">
        <v>11.651728005068012</v>
      </c>
      <c r="Y175" s="94">
        <v>27.313994401212216</v>
      </c>
      <c r="Z175" s="94">
        <v>0</v>
      </c>
      <c r="AA175" s="94">
        <v>0</v>
      </c>
      <c r="AB175" s="94">
        <v>0</v>
      </c>
      <c r="AC175" s="94">
        <f>_xlfn.XLOOKUP(B175,'[3]Nur des jours'!$B:$B,'[3]Nur des jours'!$N:$N,"")</f>
        <v>4.0021559042670072</v>
      </c>
      <c r="AD175" s="94">
        <v>4.0021559042670072</v>
      </c>
      <c r="AE175" s="94">
        <v>2.95940094081348</v>
      </c>
      <c r="AF175" s="94">
        <v>2.6174216537293744</v>
      </c>
      <c r="AG175" s="94">
        <v>5.1791262555623412</v>
      </c>
      <c r="AH175" s="94">
        <v>4.0021559042670072</v>
      </c>
      <c r="AI175" s="49" t="s">
        <v>5559</v>
      </c>
      <c r="AJ175" s="49"/>
      <c r="AK175" s="48" t="str" cm="1">
        <f t="array" ref="AK175">IFERROR(_xlfn.IFS(
AM175="MPR ISSUE","PDH",
AM175="BSS Hardware Issue","BSS",
AM175="Sites strategiques, MLL, Pylone, etc.","ENVTECH",
AM175="AKTIVCO DEFAUT GE &amp; POWER Cabinet","AKTIVCO",
AM175="AKTIVCO Coupure ENEO &amp; Baisse de tension","AKTIVCO GRID ONLY",
AM175="Coupure ENEO &amp; Baisse de tension","IHS GRID ONLY",
AM175="Defaut GE &amp; POWER Cabinet","IHS",
AM175="Sharing","Partners",
AM175="Sites strategiques &amp; DataCenter","SST &amp; DC",
AM175="Exclu","Exclu",
AM175="SAT","SAT",
AM175="SPARE-ISSUE","SPARE-ISSUE",
AM175="Fiber CAmtel","TRANS_FO_CAMTEL",
AM175="Fiber AOF","Fiber AOF",
AM175="Projet OCM (HUAWEI)","TRAVAUX-HUAWEI",
AM175="Projet OCM (NOKIA)","TRAVAUX-NOKIA",
AM175="ACCESS-ISSUE","ACCESS-ISSUE",
AM175="Projet OCM (ZTE, NOKIA, autres projets)","TRAVAUX OCM",
AM175="No root CAuse","No root cause",
AM175="ODU HS","PDH",
AM175="IP &amp; VLAN","PDH",
AM175="Warehouse HUAWEI","SPARE-ISSUE",
AM175="SPARE-HS","SPARE-ISSUE",
AM175="Power Telco","BSS",AM175="no impacts","no impacts"
),"")</f>
        <v>AKTIVCO</v>
      </c>
      <c r="AL175" s="48" t="str" cm="1">
        <f t="array" ref="AL175">IFERROR(_xlfn.IFS(
AM175="MPR ISSUE","TX ISSUE",
AM175="BSS Hardware Issue","RAN ISSUE",
AM175="Sites strategiques, MLL, Pylone, etc.","ENVTECH",
AM175="AKTIVCO DEFAUT GE &amp; POWER Cabinet","POWER ISSUE",
AM175="AKTIVCO Coupure ENEO &amp; Baisse de tension","POWER ISSUE",
AM175="Coupure ENEO &amp; Baisse de tension","POWER ISSUE",
AM175="Defaut GE &amp; POWER Cabinet","POWER ISSUE",
AM175="Sharing","POWER ISSUE",
AM175="Sites strategiques &amp; DataCenter","POWER ISSUE",
AM175="Exclu","Exclu",
AM175="SAT","TX ISSUE",
AM175="SPARE-ISSUE","SPARE-ISSUE",
AM175="Fiber CAmtel","TX ISSUE",
AM175="Fiber AOF","TX ISSUE",
AM175="Projet OCM (HUAWEI)","TRAVAUX-HUAWEI",
AM175="Projet OCM (NOKIA)","TRAVAUX -NOKIA",
AM175="ACCESS-ISSUE","ACCESS-ISSUE",
AM175="Projet OCM (ZTE, NOKIA, autres projets)","TRAVAUX OCM",
AM175="No root CAuse","No root cause",
AM175="ODU HS","TX ISSUE",
AM175="IP &amp; VLAN","TX ISSUE",
AM175="Warehouse HUAWEI","SPARE-ISSUE",
AM175="SPARE-HS","SPARE-ISSUE",
AM175="Power Telco","RAN ISSUE",AM175="no impacts","no impacts"
),"")</f>
        <v>POWER ISSUE</v>
      </c>
      <c r="AM175" s="67" t="s">
        <v>5325</v>
      </c>
      <c r="AN175" s="48" t="str" cm="1">
        <f t="array" ref="AN175">IFERROR(_xlfn.IFS(
AM175="MPR ISSUE","ACTIVE",
AM175="BSS Hardware Issue","ACTIVE",
AM175="Sites strategiques, MLL, Pylone, etc.","PASSIVE",
AM175="AKTIVCO DEFAUT GE &amp; POWER Cabinet","PASSIVE",
AM175="AKTIVCO Coupure ENEO &amp; Baisse de tension","PASSIVE",
AM175="Coupure ENEO &amp; Baisse de tension","PASSIVE",
AM175="Defaut GE &amp; POWER Cabinet","PASSIVE",
AM175="Sharing","PASSIVE",
AM175="Sites strategiques &amp; DataCenter","PASSIVE",
AM175="Exclu","Exclu",
AM175="SAT","ACTIVE",
AM175="SPARE-ISSUE","SPARE-ISSUE",
AM175="Fiber CAmtel","ACTIVE",
AM175="Fiber AOF","ACTIVE",
AM175="Projet OCM (HUAWEI)","PLANNED WORKS",
AM175="Projet OCM (NOKIA)","PLANNED WORKS",
AM175="ACCESS-ISSUE","ACCESS-ISSUE",
AM175="Projet OCM (ZTE, NOKIA, autres projets)","PLANNED WORKS",
AM175="No root CAuse","No root cause",
AM175="ODU HS","ACTIVE",
AM175="IP &amp; VLAN","ACTIVE",
AM175="Warehouse HUAWEI","SPARE-ISSUE",
AM175="SPARE-HS","SPARE-ISSUE",
AM175="Power Telco","ACTIVE", AM175="no impacts","no impacts"
),"")</f>
        <v>PASSIVE</v>
      </c>
      <c r="AO175" s="93" t="s">
        <v>6325</v>
      </c>
      <c r="AP175" s="101" t="str">
        <f>B175</f>
        <v>LIT_771</v>
      </c>
      <c r="AR175" s="17" t="s">
        <v>5537</v>
      </c>
      <c r="AS175" s="7" t="s">
        <v>6597</v>
      </c>
      <c r="AT175" s="6"/>
      <c r="AU175" s="7"/>
      <c r="AV175" s="3" t="s">
        <v>5537</v>
      </c>
      <c r="AW175" s="18" t="s">
        <v>5537</v>
      </c>
      <c r="AX175" s="18" t="s">
        <v>5537</v>
      </c>
      <c r="AY175" s="18" t="s">
        <v>5537</v>
      </c>
      <c r="AZ175" s="18" t="s">
        <v>5537</v>
      </c>
      <c r="BA175" s="18" t="s">
        <v>5537</v>
      </c>
      <c r="BB175" s="18" t="s">
        <v>5537</v>
      </c>
      <c r="BC175" s="18" t="s">
        <v>5537</v>
      </c>
      <c r="BD175" s="18" t="s">
        <v>5537</v>
      </c>
      <c r="BE175" s="18" t="s">
        <v>5537</v>
      </c>
      <c r="BF175" s="18" t="s">
        <v>5537</v>
      </c>
      <c r="BG175" s="18" t="s">
        <v>5915</v>
      </c>
      <c r="BH175" s="18" t="s">
        <v>5537</v>
      </c>
      <c r="BI175" s="9" t="s">
        <v>6326</v>
      </c>
      <c r="BJ175" s="14"/>
      <c r="BK175" s="14" t="s">
        <v>5537</v>
      </c>
      <c r="BL175" s="14" t="str">
        <f>_xlfn.XLOOKUP(B175,'[4]cell downs 18042026 17h'!$B:$B,'[4]cell downs 18042026 17h'!$B:$B,"")</f>
        <v/>
      </c>
      <c r="BM175" s="14" t="str">
        <f>_xlfn.XLOOKUP(B175,'[5]Cells Huawei 19042026 15h'!$B:$B,'[5]Cells Huawei 19042026 15h'!$B:$B,"")</f>
        <v/>
      </c>
      <c r="BN175" s="9" t="str">
        <f>_xlfn.XLOOKUP(B175,'[6]cells down 19042026 9H40'!$B:$B,'[6]cells down 19042026 9H40'!$B:$B,"")</f>
        <v/>
      </c>
      <c r="BO175" s="9" t="s">
        <v>5537</v>
      </c>
      <c r="BP175" s="9" t="s">
        <v>5537</v>
      </c>
      <c r="BQ175" s="115"/>
    </row>
    <row r="176" spans="1:69" s="9" customFormat="1" x14ac:dyDescent="0.3">
      <c r="A176" s="1" t="s">
        <v>2536</v>
      </c>
      <c r="B176" s="8" t="s">
        <v>2537</v>
      </c>
      <c r="C176" s="3" t="str">
        <f>_xlfn.XLOOKUP(B176,'[1]daily break down'!$D:$D,'[1]daily break down'!$E:$E,"")</f>
        <v>Yaounde</v>
      </c>
      <c r="D176" s="1" t="s">
        <v>11</v>
      </c>
      <c r="E176" s="1" t="s">
        <v>12</v>
      </c>
      <c r="F176" s="3" t="s">
        <v>37</v>
      </c>
      <c r="G176" s="1" t="s">
        <v>38</v>
      </c>
      <c r="H176" s="34" t="str">
        <f>_xlfn.XLOOKUP(B176,[2]CALCULATION!$B:$B,[2]CALCULATION!$H:$H,"")</f>
        <v>ZTE</v>
      </c>
      <c r="I176" s="28">
        <v>0</v>
      </c>
      <c r="J176" s="28">
        <v>0</v>
      </c>
      <c r="K176" s="28">
        <v>5.3665750657044382E-2</v>
      </c>
      <c r="L176" s="28">
        <v>0</v>
      </c>
      <c r="M176" s="28">
        <v>0</v>
      </c>
      <c r="N176" s="28">
        <v>0</v>
      </c>
      <c r="O176" s="28">
        <v>0</v>
      </c>
      <c r="P176" s="28">
        <v>7.7010798069816486</v>
      </c>
      <c r="Q176" s="28">
        <v>26.205383768081202</v>
      </c>
      <c r="R176" s="28">
        <v>0</v>
      </c>
      <c r="S176" s="94">
        <v>0.31931924219465618</v>
      </c>
      <c r="T176" s="94">
        <f>_xlfn.XLOOKUP(B176,'[3]Nur des jours'!$B:$B,'[3]Nur des jours'!$U:$U,"")</f>
        <v>0</v>
      </c>
      <c r="U176" s="94">
        <v>0.23103560452354641</v>
      </c>
      <c r="V176" s="94">
        <v>0</v>
      </c>
      <c r="W176" s="94">
        <v>0</v>
      </c>
      <c r="X176" s="94">
        <v>0</v>
      </c>
      <c r="Y176" s="94">
        <v>1.8079062188777888</v>
      </c>
      <c r="Z176" s="94">
        <v>0</v>
      </c>
      <c r="AA176" s="94">
        <v>0</v>
      </c>
      <c r="AB176" s="94">
        <v>0</v>
      </c>
      <c r="AC176" s="94">
        <f>_xlfn.XLOOKUP(B176,'[3]Nur des jours'!$B:$B,'[3]Nur des jours'!$N:$N,"")</f>
        <v>3.9711050329164195</v>
      </c>
      <c r="AD176" s="94">
        <v>3.9711050329164195</v>
      </c>
      <c r="AE176" s="94">
        <v>2.7989101111470811</v>
      </c>
      <c r="AF176" s="94">
        <v>2.748218359734929</v>
      </c>
      <c r="AG176" s="94">
        <v>5.0793297064572389</v>
      </c>
      <c r="AH176" s="94">
        <v>3.9711050329164195</v>
      </c>
      <c r="AI176" s="49" t="s">
        <v>5559</v>
      </c>
      <c r="AJ176" s="49"/>
      <c r="AK176" s="48" t="str" cm="1">
        <f t="array" ref="AK176">IFERROR(_xlfn.IFS(
AM176="MPR ISSUE","PDH",
AM176="BSS Hardware Issue","BSS",
AM176="Sites strategiques, MLL, Pylone, etc.","ENVTECH",
AM176="AKTIVCO DEFAUT GE &amp; POWER Cabinet","AKTIVCO",
AM176="AKTIVCO Coupure ENEO &amp; Baisse de tension","AKTIVCO GRID ONLY",
AM176="Coupure ENEO &amp; Baisse de tension","IHS GRID ONLY",
AM176="Defaut GE &amp; POWER Cabinet","IHS",
AM176="Sharing","Partners",
AM176="Sites strategiques &amp; DataCenter","SST &amp; DC",
AM176="Exclu","Exclu",
AM176="SAT","SAT",
AM176="SPARE-ISSUE","SPARE-ISSUE",
AM176="Fiber CAmtel","TRANS_FO_CAMTEL",
AM176="Fiber AOF","Fiber AOF",
AM176="Projet OCM (HUAWEI)","TRAVAUX-HUAWEI",
AM176="Projet OCM (NOKIA)","TRAVAUX-NOKIA",
AM176="ACCESS-ISSUE","ACCESS-ISSUE",
AM176="Projet OCM (ZTE, NOKIA, autres projets)","TRAVAUX OCM",
AM176="No root CAuse","No root cause",
AM176="ODU HS","PDH",
AM176="IP &amp; VLAN","PDH",
AM176="Warehouse HUAWEI","SPARE-ISSUE",
AM176="SPARE-HS","SPARE-ISSUE",
AM176="Power Telco","BSS",AM176="no impacts","no impacts"
),"")</f>
        <v>IHS</v>
      </c>
      <c r="AL176" s="48" t="str" cm="1">
        <f t="array" ref="AL176">IFERROR(_xlfn.IFS(
AM176="MPR ISSUE","TX ISSUE",
AM176="BSS Hardware Issue","RAN ISSUE",
AM176="Sites strategiques, MLL, Pylone, etc.","ENVTECH",
AM176="AKTIVCO DEFAUT GE &amp; POWER Cabinet","POWER ISSUE",
AM176="AKTIVCO Coupure ENEO &amp; Baisse de tension","POWER ISSUE",
AM176="Coupure ENEO &amp; Baisse de tension","POWER ISSUE",
AM176="Defaut GE &amp; POWER Cabinet","POWER ISSUE",
AM176="Sharing","POWER ISSUE",
AM176="Sites strategiques &amp; DataCenter","POWER ISSUE",
AM176="Exclu","Exclu",
AM176="SAT","TX ISSUE",
AM176="SPARE-ISSUE","SPARE-ISSUE",
AM176="Fiber CAmtel","TX ISSUE",
AM176="Fiber AOF","TX ISSUE",
AM176="Projet OCM (HUAWEI)","TRAVAUX-HUAWEI",
AM176="Projet OCM (NOKIA)","TRAVAUX -NOKIA",
AM176="ACCESS-ISSUE","ACCESS-ISSUE",
AM176="Projet OCM (ZTE, NOKIA, autres projets)","TRAVAUX OCM",
AM176="No root CAuse","No root cause",
AM176="ODU HS","TX ISSUE",
AM176="IP &amp; VLAN","TX ISSUE",
AM176="Warehouse HUAWEI","SPARE-ISSUE",
AM176="SPARE-HS","SPARE-ISSUE",
AM176="Power Telco","RAN ISSUE",AM176="no impacts","no impacts"
),"")</f>
        <v>POWER ISSUE</v>
      </c>
      <c r="AM176" s="67" t="s">
        <v>5330</v>
      </c>
      <c r="AN176" s="48" t="str" cm="1">
        <f t="array" ref="AN176">IFERROR(_xlfn.IFS(
AM176="MPR ISSUE","ACTIVE",
AM176="BSS Hardware Issue","ACTIVE",
AM176="Sites strategiques, MLL, Pylone, etc.","PASSIVE",
AM176="AKTIVCO DEFAUT GE &amp; POWER Cabinet","PASSIVE",
AM176="AKTIVCO Coupure ENEO &amp; Baisse de tension","PASSIVE",
AM176="Coupure ENEO &amp; Baisse de tension","PASSIVE",
AM176="Defaut GE &amp; POWER Cabinet","PASSIVE",
AM176="Sharing","PASSIVE",
AM176="Sites strategiques &amp; DataCenter","PASSIVE",
AM176="Exclu","Exclu",
AM176="SAT","ACTIVE",
AM176="SPARE-ISSUE","SPARE-ISSUE",
AM176="Fiber CAmtel","ACTIVE",
AM176="Fiber AOF","ACTIVE",
AM176="Projet OCM (HUAWEI)","PLANNED WORKS",
AM176="Projet OCM (NOKIA)","PLANNED WORKS",
AM176="ACCESS-ISSUE","ACCESS-ISSUE",
AM176="Projet OCM (ZTE, NOKIA, autres projets)","PLANNED WORKS",
AM176="No root CAuse","No root cause",
AM176="ODU HS","ACTIVE",
AM176="IP &amp; VLAN","ACTIVE",
AM176="Warehouse HUAWEI","SPARE-ISSUE",
AM176="SPARE-HS","SPARE-ISSUE",
AM176="Power Telco","ACTIVE", AM176="no impacts","no impacts"
),"")</f>
        <v>PASSIVE</v>
      </c>
      <c r="AO176" s="93" t="s">
        <v>6181</v>
      </c>
      <c r="AP176" s="101" t="str">
        <f>B176</f>
        <v>CTR_168</v>
      </c>
      <c r="AR176" s="17" t="s">
        <v>5537</v>
      </c>
      <c r="AS176" s="7" t="s">
        <v>6597</v>
      </c>
      <c r="AT176" s="6"/>
      <c r="AU176" s="7"/>
      <c r="AV176" s="3" t="s">
        <v>6182</v>
      </c>
      <c r="AW176" s="18" t="s">
        <v>5537</v>
      </c>
      <c r="AX176" s="18" t="s">
        <v>5537</v>
      </c>
      <c r="AY176" s="18" t="s">
        <v>5537</v>
      </c>
      <c r="AZ176" s="18" t="s">
        <v>5537</v>
      </c>
      <c r="BA176" s="18" t="s">
        <v>5537</v>
      </c>
      <c r="BB176" s="18" t="s">
        <v>5537</v>
      </c>
      <c r="BC176" s="18" t="s">
        <v>5537</v>
      </c>
      <c r="BD176" s="18" t="s">
        <v>5537</v>
      </c>
      <c r="BE176" s="18" t="s">
        <v>5537</v>
      </c>
      <c r="BF176" s="18" t="s">
        <v>5824</v>
      </c>
      <c r="BG176" s="18" t="s">
        <v>5537</v>
      </c>
      <c r="BH176" s="18" t="s">
        <v>5537</v>
      </c>
      <c r="BI176" s="9" t="s">
        <v>6183</v>
      </c>
      <c r="BJ176" s="14"/>
      <c r="BK176" s="14" t="s">
        <v>5537</v>
      </c>
      <c r="BL176" s="14" t="str">
        <f>_xlfn.XLOOKUP(B176,'[4]cell downs 18042026 17h'!$B:$B,'[4]cell downs 18042026 17h'!$B:$B,"")</f>
        <v/>
      </c>
      <c r="BM176" s="14" t="str">
        <f>_xlfn.XLOOKUP(B176,'[5]Cells Huawei 19042026 15h'!$B:$B,'[5]Cells Huawei 19042026 15h'!$B:$B,"")</f>
        <v/>
      </c>
      <c r="BN176" s="9" t="str">
        <f>_xlfn.XLOOKUP(B176,'[6]cells down 19042026 9H40'!$B:$B,'[6]cells down 19042026 9H40'!$B:$B,"")</f>
        <v/>
      </c>
      <c r="BO176" s="9" t="s">
        <v>2537</v>
      </c>
      <c r="BP176" s="9" t="s">
        <v>5537</v>
      </c>
      <c r="BQ176" s="115"/>
    </row>
    <row r="177" spans="1:69" s="9" customFormat="1" x14ac:dyDescent="0.3">
      <c r="A177" s="1" t="s">
        <v>464</v>
      </c>
      <c r="B177" s="8" t="s">
        <v>465</v>
      </c>
      <c r="C177" s="3" t="str">
        <f>_xlfn.XLOOKUP(B177,'[1]daily break down'!$D:$D,'[1]daily break down'!$E:$E,"")</f>
        <v>SUD-OUEST</v>
      </c>
      <c r="D177" s="1" t="s">
        <v>11</v>
      </c>
      <c r="E177" s="1" t="s">
        <v>12</v>
      </c>
      <c r="F177" s="3" t="s">
        <v>13</v>
      </c>
      <c r="G177" s="1" t="s">
        <v>466</v>
      </c>
      <c r="H177" s="33" t="str">
        <f>_xlfn.XLOOKUP(B177,[2]CALCULATION!$B:$B,[2]CALCULATION!$H:$H,"")</f>
        <v>NOKIA</v>
      </c>
      <c r="I177" s="28">
        <v>6.1976489460654189</v>
      </c>
      <c r="J177" s="28">
        <v>6.1975768039131856</v>
      </c>
      <c r="K177" s="28">
        <v>6.1975407328370684</v>
      </c>
      <c r="L177" s="28">
        <v>6.1976128749893027</v>
      </c>
      <c r="M177" s="28">
        <v>6.1975768039131856</v>
      </c>
      <c r="N177" s="28">
        <v>6.1976489460654189</v>
      </c>
      <c r="O177" s="28">
        <v>5.0591325454729601</v>
      </c>
      <c r="P177" s="28">
        <v>1.3505062764665787</v>
      </c>
      <c r="Q177" s="28">
        <v>2.5155273842218238</v>
      </c>
      <c r="R177" s="28">
        <v>2.6850237205078069</v>
      </c>
      <c r="S177" s="94">
        <v>4.0438838491799736</v>
      </c>
      <c r="T177" s="94">
        <f>_xlfn.XLOOKUP(B177,'[3]Nur des jours'!$B:$B,'[3]Nur des jours'!$U:$U,"")</f>
        <v>0.59979368381402443</v>
      </c>
      <c r="U177" s="94">
        <v>1.1975211278743971</v>
      </c>
      <c r="V177" s="94">
        <v>0.67732276925974433</v>
      </c>
      <c r="W177" s="94">
        <v>0.59979368381402431</v>
      </c>
      <c r="X177" s="94">
        <v>1.7426655023927542</v>
      </c>
      <c r="Y177" s="94">
        <v>1.4810784087115083</v>
      </c>
      <c r="Z177" s="94">
        <v>0.55156763204378578</v>
      </c>
      <c r="AA177" s="94">
        <v>0.6831191697128981</v>
      </c>
      <c r="AB177" s="94">
        <v>4.510205945216347</v>
      </c>
      <c r="AC177" s="94">
        <f>_xlfn.XLOOKUP(B177,'[3]Nur des jours'!$B:$B,'[3]Nur des jours'!$N:$N,"")</f>
        <v>3.949899124797037</v>
      </c>
      <c r="AD177" s="94">
        <v>3.949899124797037</v>
      </c>
      <c r="AE177" s="94">
        <v>13.43976435699755</v>
      </c>
      <c r="AF177" s="94">
        <v>6.0489492062520611</v>
      </c>
      <c r="AG177" s="94">
        <v>0</v>
      </c>
      <c r="AH177" s="94">
        <v>3.949899124797037</v>
      </c>
      <c r="AI177" s="49" t="s">
        <v>6659</v>
      </c>
      <c r="AJ177" s="49"/>
      <c r="AK177" s="48" t="str" cm="1">
        <f t="array" ref="AK177">IFERROR(_xlfn.IFS(
AM177="MPR ISSUE","PDH",
AM177="BSS Hardware Issue","BSS",
AM177="Sites strategiques, MLL, Pylone, etc.","ENVTECH",
AM177="AKTIVCO DEFAUT GE &amp; POWER Cabinet","AKTIVCO",
AM177="AKTIVCO Coupure ENEO &amp; Baisse de tension","AKTIVCO GRID ONLY",
AM177="Coupure ENEO &amp; Baisse de tension","IHS GRID ONLY",
AM177="Defaut GE &amp; POWER Cabinet","IHS",
AM177="Sharing","Partners",
AM177="Sites strategiques &amp; DataCenter","SST &amp; DC",
AM177="Exclu","Exclu",
AM177="SAT","SAT",
AM177="SPARE-ISSUE","SPARE-ISSUE",
AM177="Fiber CAmtel","TRANS_FO_CAMTEL",
AM177="Fiber AOF","Fiber AOF",
AM177="Projet OCM (HUAWEI)","TRAVAUX-HUAWEI",
AM177="Projet OCM (NOKIA)","TRAVAUX-NOKIA",
AM177="ACCESS-ISSUE","ACCESS-ISSUE",
AM177="Projet OCM (ZTE, NOKIA, autres projets)","TRAVAUX OCM",
AM177="No root CAuse","No root cause",
AM177="ODU HS","PDH",
AM177="IP &amp; VLAN","PDH",
AM177="Warehouse HUAWEI","SPARE-ISSUE",
AM177="SPARE-HS","SPARE-ISSUE",
AM177="Power Telco","BSS",AM177="no impacts","no impacts"
),"")</f>
        <v>PDH</v>
      </c>
      <c r="AL177" s="48" t="str" cm="1">
        <f t="array" ref="AL177">IFERROR(_xlfn.IFS(
AM177="MPR ISSUE","TX ISSUE",
AM177="BSS Hardware Issue","RAN ISSUE",
AM177="Sites strategiques, MLL, Pylone, etc.","ENVTECH",
AM177="AKTIVCO DEFAUT GE &amp; POWER Cabinet","POWER ISSUE",
AM177="AKTIVCO Coupure ENEO &amp; Baisse de tension","POWER ISSUE",
AM177="Coupure ENEO &amp; Baisse de tension","POWER ISSUE",
AM177="Defaut GE &amp; POWER Cabinet","POWER ISSUE",
AM177="Sharing","POWER ISSUE",
AM177="Sites strategiques &amp; DataCenter","POWER ISSUE",
AM177="Exclu","Exclu",
AM177="SAT","TX ISSUE",
AM177="SPARE-ISSUE","SPARE-ISSUE",
AM177="Fiber CAmtel","TX ISSUE",
AM177="Fiber AOF","TX ISSUE",
AM177="Projet OCM (HUAWEI)","TRAVAUX-HUAWEI",
AM177="Projet OCM (NOKIA)","TRAVAUX -NOKIA",
AM177="ACCESS-ISSUE","ACCESS-ISSUE",
AM177="Projet OCM (ZTE, NOKIA, autres projets)","TRAVAUX OCM",
AM177="No root CAuse","No root cause",
AM177="ODU HS","TX ISSUE",
AM177="IP &amp; VLAN","TX ISSUE",
AM177="Warehouse HUAWEI","SPARE-ISSUE",
AM177="SPARE-HS","SPARE-ISSUE",
AM177="Power Telco","RAN ISSUE",AM177="no impacts","no impacts"
),"")</f>
        <v>TX ISSUE</v>
      </c>
      <c r="AM177" s="67" t="s">
        <v>6537</v>
      </c>
      <c r="AN177" s="48" t="str" cm="1">
        <f t="array" ref="AN177">IFERROR(_xlfn.IFS(
AM177="MPR ISSUE","ACTIVE",
AM177="BSS Hardware Issue","ACTIVE",
AM177="Sites strategiques, MLL, Pylone, etc.","PASSIVE",
AM177="AKTIVCO DEFAUT GE &amp; POWER Cabinet","PASSIVE",
AM177="AKTIVCO Coupure ENEO &amp; Baisse de tension","PASSIVE",
AM177="Coupure ENEO &amp; Baisse de tension","PASSIVE",
AM177="Defaut GE &amp; POWER Cabinet","PASSIVE",
AM177="Sharing","PASSIVE",
AM177="Sites strategiques &amp; DataCenter","PASSIVE",
AM177="Exclu","Exclu",
AM177="SAT","ACTIVE",
AM177="SPARE-ISSUE","SPARE-ISSUE",
AM177="Fiber CAmtel","ACTIVE",
AM177="Fiber AOF","ACTIVE",
AM177="Projet OCM (HUAWEI)","PLANNED WORKS",
AM177="Projet OCM (NOKIA)","PLANNED WORKS",
AM177="ACCESS-ISSUE","ACCESS-ISSUE",
AM177="Projet OCM (ZTE, NOKIA, autres projets)","PLANNED WORKS",
AM177="No root CAuse","No root cause",
AM177="ODU HS","ACTIVE",
AM177="IP &amp; VLAN","ACTIVE",
AM177="Warehouse HUAWEI","SPARE-ISSUE",
AM177="SPARE-HS","SPARE-ISSUE",
AM177="Power Telco","ACTIVE", AM177="no impacts","no impacts"
),"")</f>
        <v>ACTIVE</v>
      </c>
      <c r="AO177" s="17" t="s">
        <v>6584</v>
      </c>
      <c r="AP177" s="101" t="str">
        <f>IFERROR(MID(AQ177, SEARCH("CTR_", AQ177), 7), IFERROR(MID(AQ177, SEARCH("SUO_", AQ177), 7), IFERROR(MID(AQ177, SEARCH("SUD_", AQ177), 7), IFERROR(MID(AQ177, SEARCH("NRO_", AQ177), 7), IFERROR(MID(AQ177, SEARCH("ADM_", AQ177), 7), IFERROR(MID(AQ177, SEARCH("NRD_", AQ177), 7), IFERROR(MID(AQ177, SEARCH("EXN_", AQ177), 7), IFERROR(MID(AQ177, SEARCH("LIT_", AQ177), 7), IFERROR(MID(AQ177, SEARCH("EST_", AQ177), 7), MID(AQ177, SEARCH("OST_",AQ177), 7))))))))))</f>
        <v>SUO_017</v>
      </c>
      <c r="AQ177" s="9" t="s">
        <v>6567</v>
      </c>
      <c r="AR177" s="17" t="s">
        <v>5537</v>
      </c>
      <c r="AS177" s="7" t="s">
        <v>5537</v>
      </c>
      <c r="AT177" s="6"/>
      <c r="AU177" s="7"/>
      <c r="AV177" s="3" t="s">
        <v>5537</v>
      </c>
      <c r="AW177" s="18" t="s">
        <v>5537</v>
      </c>
      <c r="AX177" s="18" t="s">
        <v>5537</v>
      </c>
      <c r="AY177" s="18" t="s">
        <v>5537</v>
      </c>
      <c r="AZ177" s="18" t="s">
        <v>5537</v>
      </c>
      <c r="BA177" s="18" t="s">
        <v>5537</v>
      </c>
      <c r="BB177" s="18" t="s">
        <v>5537</v>
      </c>
      <c r="BC177" s="18" t="s">
        <v>5537</v>
      </c>
      <c r="BD177" s="18" t="s">
        <v>5537</v>
      </c>
      <c r="BE177" s="18" t="s">
        <v>5537</v>
      </c>
      <c r="BF177" s="18" t="s">
        <v>5537</v>
      </c>
      <c r="BG177" s="18" t="s">
        <v>5537</v>
      </c>
      <c r="BH177" s="18" t="s">
        <v>5942</v>
      </c>
      <c r="BI177" s="9" t="s">
        <v>5960</v>
      </c>
      <c r="BJ177" s="14"/>
      <c r="BK177" s="14" t="s">
        <v>5537</v>
      </c>
      <c r="BL177" s="14" t="str">
        <f>_xlfn.XLOOKUP(B177,'[4]cell downs 18042026 17h'!$B:$B,'[4]cell downs 18042026 17h'!$B:$B,"")</f>
        <v/>
      </c>
      <c r="BM177" s="14" t="str">
        <f>_xlfn.XLOOKUP(B177,'[5]Cells Huawei 19042026 15h'!$B:$B,'[5]Cells Huawei 19042026 15h'!$B:$B,"")</f>
        <v/>
      </c>
      <c r="BN177" s="9" t="str">
        <f>_xlfn.XLOOKUP(B177,'[6]cells down 19042026 9H40'!$B:$B,'[6]cells down 19042026 9H40'!$B:$B,"")</f>
        <v/>
      </c>
      <c r="BO177" s="9" t="s">
        <v>465</v>
      </c>
      <c r="BP177" s="9" t="s">
        <v>5537</v>
      </c>
      <c r="BQ177" s="115"/>
    </row>
    <row r="178" spans="1:69" s="9" customFormat="1" ht="20.55" customHeight="1" x14ac:dyDescent="0.3">
      <c r="A178" s="1" t="s">
        <v>523</v>
      </c>
      <c r="B178" s="8" t="s">
        <v>524</v>
      </c>
      <c r="C178" s="3" t="str">
        <f>_xlfn.XLOOKUP(B178,'[1]daily break down'!$D:$D,'[1]daily break down'!$E:$E,"")</f>
        <v>EXTREME-NORD</v>
      </c>
      <c r="D178" s="1" t="s">
        <v>11</v>
      </c>
      <c r="E178" s="1" t="s">
        <v>66</v>
      </c>
      <c r="F178" s="3" t="s">
        <v>55</v>
      </c>
      <c r="G178" s="1" t="s">
        <v>525</v>
      </c>
      <c r="H178" s="33" t="str">
        <f>_xlfn.XLOOKUP(B178,[2]CALCULATION!$B:$B,[2]CALCULATION!$H:$H,"")</f>
        <v>NOKIA</v>
      </c>
      <c r="I178" s="28">
        <v>2.4901790712443788</v>
      </c>
      <c r="J178" s="28">
        <v>4.8274254897642219</v>
      </c>
      <c r="K178" s="28">
        <v>4.8653608673517548</v>
      </c>
      <c r="L178" s="28">
        <v>4.888332815707372</v>
      </c>
      <c r="M178" s="28">
        <v>2.7439439178781884</v>
      </c>
      <c r="N178" s="28">
        <v>0.23327024903386703</v>
      </c>
      <c r="O178" s="28">
        <v>0</v>
      </c>
      <c r="P178" s="28">
        <v>0</v>
      </c>
      <c r="Q178" s="28">
        <v>0.53698311546861111</v>
      </c>
      <c r="R178" s="28">
        <v>1.2307613428294597</v>
      </c>
      <c r="S178" s="94">
        <v>1.9271355488142046</v>
      </c>
      <c r="T178" s="94">
        <f>_xlfn.XLOOKUP(B178,'[3]Nur des jours'!$B:$B,'[3]Nur des jours'!$U:$U,"")</f>
        <v>2.8768179020958984</v>
      </c>
      <c r="U178" s="94">
        <v>4.6760319855599528</v>
      </c>
      <c r="V178" s="94">
        <v>4.6233874605976846</v>
      </c>
      <c r="W178" s="94">
        <v>2.8768179020958984</v>
      </c>
      <c r="X178" s="94">
        <v>2.1664971175498637</v>
      </c>
      <c r="Y178" s="94">
        <v>1.8424609084649113</v>
      </c>
      <c r="Z178" s="94">
        <v>3.8441756056145251</v>
      </c>
      <c r="AA178" s="94">
        <v>9.9257954930922321E-2</v>
      </c>
      <c r="AB178" s="94">
        <v>1.8034384290571397</v>
      </c>
      <c r="AC178" s="94">
        <f>_xlfn.XLOOKUP(B178,'[3]Nur des jours'!$B:$B,'[3]Nur des jours'!$N:$N,"")</f>
        <v>3.7326322007345194</v>
      </c>
      <c r="AD178" s="94">
        <v>3.7326322007345194</v>
      </c>
      <c r="AE178" s="94">
        <v>13.067325715701671</v>
      </c>
      <c r="AF178" s="94">
        <v>5.5601881602524212</v>
      </c>
      <c r="AG178" s="94">
        <v>0</v>
      </c>
      <c r="AH178" s="94">
        <v>3.7326322007345194</v>
      </c>
      <c r="AI178" s="49" t="s">
        <v>6659</v>
      </c>
      <c r="AJ178" s="49"/>
      <c r="AK178" s="48" t="str" cm="1">
        <f t="array" ref="AK178">IFERROR(_xlfn.IFS(
AM178="MPR ISSUE","PDH",
AM178="BSS Hardware Issue","BSS",
AM178="Sites strategiques, MLL, Pylone, etc.","ENVTECH",
AM178="AKTIVCO DEFAUT GE &amp; POWER Cabinet","AKTIVCO",
AM178="AKTIVCO Coupure ENEO &amp; Baisse de tension","AKTIVCO GRID ONLY",
AM178="Coupure ENEO &amp; Baisse de tension","IHS GRID ONLY",
AM178="Defaut GE &amp; POWER Cabinet","IHS",
AM178="Sharing","Partners",
AM178="Sites strategiques &amp; DataCenter","SST &amp; DC",
AM178="Exclu","Exclu",
AM178="SAT","SAT",
AM178="SPARE-ISSUE","SPARE-ISSUE",
AM178="Fiber CAmtel","TRANS_FO_CAMTEL",
AM178="Fiber AOF","Fiber AOF",
AM178="Projet OCM (HUAWEI)","TRAVAUX-HUAWEI",
AM178="Projet OCM (NOKIA)","TRAVAUX-NOKIA",
AM178="ACCESS-ISSUE","ACCESS-ISSUE",
AM178="Projet OCM (ZTE, NOKIA, autres projets)","TRAVAUX OCM",
AM178="No root CAuse","No root cause",
AM178="ODU HS","PDH",
AM178="IP &amp; VLAN","PDH",
AM178="Warehouse HUAWEI","SPARE-ISSUE",
AM178="SPARE-HS","SPARE-ISSUE",
AM178="Power Telco","BSS",AM178="no impacts","no impacts"
),"")</f>
        <v>PDH</v>
      </c>
      <c r="AL178" s="48" t="str" cm="1">
        <f t="array" ref="AL178">IFERROR(_xlfn.IFS(
AM178="MPR ISSUE","TX ISSUE",
AM178="BSS Hardware Issue","RAN ISSUE",
AM178="Sites strategiques, MLL, Pylone, etc.","ENVTECH",
AM178="AKTIVCO DEFAUT GE &amp; POWER Cabinet","POWER ISSUE",
AM178="AKTIVCO Coupure ENEO &amp; Baisse de tension","POWER ISSUE",
AM178="Coupure ENEO &amp; Baisse de tension","POWER ISSUE",
AM178="Defaut GE &amp; POWER Cabinet","POWER ISSUE",
AM178="Sharing","POWER ISSUE",
AM178="Sites strategiques &amp; DataCenter","POWER ISSUE",
AM178="Exclu","Exclu",
AM178="SAT","TX ISSUE",
AM178="SPARE-ISSUE","SPARE-ISSUE",
AM178="Fiber CAmtel","TX ISSUE",
AM178="Fiber AOF","TX ISSUE",
AM178="Projet OCM (HUAWEI)","TRAVAUX-HUAWEI",
AM178="Projet OCM (NOKIA)","TRAVAUX -NOKIA",
AM178="ACCESS-ISSUE","ACCESS-ISSUE",
AM178="Projet OCM (ZTE, NOKIA, autres projets)","TRAVAUX OCM",
AM178="No root CAuse","No root cause",
AM178="ODU HS","TX ISSUE",
AM178="IP &amp; VLAN","TX ISSUE",
AM178="Warehouse HUAWEI","SPARE-ISSUE",
AM178="SPARE-HS","SPARE-ISSUE",
AM178="Power Telco","RAN ISSUE",AM178="no impacts","no impacts"
),"")</f>
        <v>TX ISSUE</v>
      </c>
      <c r="AM178" s="67" t="s">
        <v>6537</v>
      </c>
      <c r="AN178" s="48" t="str" cm="1">
        <f t="array" ref="AN178">IFERROR(_xlfn.IFS(
AM178="MPR ISSUE","ACTIVE",
AM178="BSS Hardware Issue","ACTIVE",
AM178="Sites strategiques, MLL, Pylone, etc.","PASSIVE",
AM178="AKTIVCO DEFAUT GE &amp; POWER Cabinet","PASSIVE",
AM178="AKTIVCO Coupure ENEO &amp; Baisse de tension","PASSIVE",
AM178="Coupure ENEO &amp; Baisse de tension","PASSIVE",
AM178="Defaut GE &amp; POWER Cabinet","PASSIVE",
AM178="Sharing","PASSIVE",
AM178="Sites strategiques &amp; DataCenter","PASSIVE",
AM178="Exclu","Exclu",
AM178="SAT","ACTIVE",
AM178="SPARE-ISSUE","SPARE-ISSUE",
AM178="Fiber CAmtel","ACTIVE",
AM178="Fiber AOF","ACTIVE",
AM178="Projet OCM (HUAWEI)","PLANNED WORKS",
AM178="Projet OCM (NOKIA)","PLANNED WORKS",
AM178="ACCESS-ISSUE","ACCESS-ISSUE",
AM178="Projet OCM (ZTE, NOKIA, autres projets)","PLANNED WORKS",
AM178="No root CAuse","No root cause",
AM178="ODU HS","ACTIVE",
AM178="IP &amp; VLAN","ACTIVE",
AM178="Warehouse HUAWEI","SPARE-ISSUE",
AM178="SPARE-HS","SPARE-ISSUE",
AM178="Power Telco","ACTIVE", AM178="no impacts","no impacts"
),"")</f>
        <v>ACTIVE</v>
      </c>
      <c r="AO178" s="101" t="s">
        <v>6006</v>
      </c>
      <c r="AP178" s="127" t="str">
        <f>IFERROR(MID(AQ178, SEARCH("CTR_", AQ178), 7), IFERROR(MID(AQ178, SEARCH("SUO_", AQ178), 7), IFERROR(MID(AQ178, SEARCH("SUD_", AQ178), 7), IFERROR(MID(AQ178, SEARCH("NRO_", AQ178), 7), IFERROR(MID(AQ178, SEARCH("ADM_", AQ178), 7), IFERROR(MID(AQ178, SEARCH("NRD_", AQ178), 7), IFERROR(MID(AQ178, SEARCH("EXN_", AQ178), 7), IFERROR(MID(AQ178, SEARCH("LIT_", AQ178), 7), IFERROR(MID(AQ178, SEARCH("EST_", AQ178), 7), MID(AQ178, SEARCH("OST_",AQ178), 7))))))))))</f>
        <v>EXN_152</v>
      </c>
      <c r="AQ178" s="9" t="s">
        <v>6572</v>
      </c>
      <c r="AR178" s="17" t="s">
        <v>5709</v>
      </c>
      <c r="AS178" s="7" t="s">
        <v>5537</v>
      </c>
      <c r="AT178" s="6"/>
      <c r="AU178" s="7"/>
      <c r="AV178" s="3" t="s">
        <v>5537</v>
      </c>
      <c r="AW178" s="18" t="s">
        <v>5537</v>
      </c>
      <c r="AX178" s="18" t="s">
        <v>5537</v>
      </c>
      <c r="AY178" s="18" t="s">
        <v>5537</v>
      </c>
      <c r="AZ178" s="18" t="s">
        <v>5537</v>
      </c>
      <c r="BA178" s="18" t="s">
        <v>5537</v>
      </c>
      <c r="BB178" s="18" t="s">
        <v>5537</v>
      </c>
      <c r="BC178" s="18" t="s">
        <v>5537</v>
      </c>
      <c r="BD178" s="18" t="s">
        <v>5537</v>
      </c>
      <c r="BE178" s="18" t="s">
        <v>5537</v>
      </c>
      <c r="BF178" s="18" t="s">
        <v>6007</v>
      </c>
      <c r="BG178" s="18" t="s">
        <v>5537</v>
      </c>
      <c r="BH178" s="18" t="s">
        <v>5537</v>
      </c>
      <c r="BI178" s="9" t="s">
        <v>6008</v>
      </c>
      <c r="BJ178" s="14"/>
      <c r="BK178" s="14" t="s">
        <v>5537</v>
      </c>
      <c r="BL178" s="14" t="str">
        <f>_xlfn.XLOOKUP(B178,'[4]cell downs 18042026 17h'!$B:$B,'[4]cell downs 18042026 17h'!$B:$B,"")</f>
        <v/>
      </c>
      <c r="BM178" s="14" t="str">
        <f>_xlfn.XLOOKUP(B178,'[5]Cells Huawei 19042026 15h'!$B:$B,'[5]Cells Huawei 19042026 15h'!$B:$B,"")</f>
        <v/>
      </c>
      <c r="BN178" s="9" t="str">
        <f>_xlfn.XLOOKUP(B178,'[6]cells down 19042026 9H40'!$B:$B,'[6]cells down 19042026 9H40'!$B:$B,"")</f>
        <v/>
      </c>
      <c r="BO178" s="9" t="s">
        <v>524</v>
      </c>
      <c r="BP178" s="9" t="s">
        <v>12</v>
      </c>
      <c r="BQ178" s="115"/>
    </row>
    <row r="179" spans="1:69" s="9" customFormat="1" x14ac:dyDescent="0.3">
      <c r="A179" s="19" t="s">
        <v>5424</v>
      </c>
      <c r="B179" s="26" t="s">
        <v>5425</v>
      </c>
      <c r="C179" s="3" t="str">
        <f>_xlfn.XLOOKUP(B179,'[1]daily break down'!$D:$D,'[1]daily break down'!$E:$E,"")</f>
        <v/>
      </c>
      <c r="D179" s="19" t="s">
        <v>357</v>
      </c>
      <c r="E179" s="19" t="s">
        <v>987</v>
      </c>
      <c r="F179" s="19" t="s">
        <v>5382</v>
      </c>
      <c r="G179" s="19" t="s">
        <v>84</v>
      </c>
      <c r="H179" s="32" t="str">
        <f>_xlfn.XLOOKUP(B179,[2]CALCULATION!$B:$B,[2]CALCULATION!$H:$H,"")</f>
        <v>Huawei</v>
      </c>
      <c r="I179" s="28">
        <v>0.27046896268330889</v>
      </c>
      <c r="J179" s="28">
        <v>0.70166765116298979</v>
      </c>
      <c r="K179" s="28">
        <v>0</v>
      </c>
      <c r="L179" s="28">
        <v>0</v>
      </c>
      <c r="M179" s="28">
        <v>0</v>
      </c>
      <c r="N179" s="28">
        <v>0</v>
      </c>
      <c r="O179" s="28">
        <v>0</v>
      </c>
      <c r="P179" s="28">
        <v>0</v>
      </c>
      <c r="Q179" s="28">
        <v>0</v>
      </c>
      <c r="R179" s="28">
        <v>0</v>
      </c>
      <c r="S179" s="94">
        <v>0</v>
      </c>
      <c r="T179" s="94">
        <f>_xlfn.XLOOKUP(B179,'[3]Nur des jours'!$B:$B,'[3]Nur des jours'!$U:$U,"")</f>
        <v>1.0701046990437546E-3</v>
      </c>
      <c r="U179" s="94">
        <v>0</v>
      </c>
      <c r="V179" s="94" t="s">
        <v>5537</v>
      </c>
      <c r="W179" s="94">
        <v>1.0701046990437544E-3</v>
      </c>
      <c r="X179" s="94">
        <v>0</v>
      </c>
      <c r="Y179" s="94">
        <v>0</v>
      </c>
      <c r="Z179" s="94">
        <v>0</v>
      </c>
      <c r="AA179" s="94">
        <v>0</v>
      </c>
      <c r="AB179" s="94">
        <v>1.0701046990437544E-3</v>
      </c>
      <c r="AC179" s="94">
        <f>_xlfn.XLOOKUP(B179,'[3]Nur des jours'!$B:$B,'[3]Nur des jours'!$N:$N,"")</f>
        <v>3.6567439424940003</v>
      </c>
      <c r="AD179" s="94">
        <v>3.6567439424940003</v>
      </c>
      <c r="AE179" s="94">
        <v>5.1488205859901122</v>
      </c>
      <c r="AF179" s="94">
        <v>6.5805299699773219</v>
      </c>
      <c r="AG179" s="94">
        <v>1.3659609908354069</v>
      </c>
      <c r="AH179" s="94">
        <v>3.6567439424940003</v>
      </c>
      <c r="AI179" s="49" t="s">
        <v>5559</v>
      </c>
      <c r="AJ179" s="49"/>
      <c r="AK179" s="48" t="str" cm="1">
        <f t="array" ref="AK179">IFERROR(_xlfn.IFS(
AM179="MPR ISSUE","PDH",
AM179="BSS Hardware Issue","BSS",
AM179="Sites strategiques, MLL, Pylone, etc.","ENVTECH",
AM179="AKTIVCO DEFAUT GE &amp; POWER Cabinet","AKTIVCO",
AM179="AKTIVCO Coupure ENEO &amp; Baisse de tension","AKTIVCO GRID ONLY",
AM179="Coupure ENEO &amp; Baisse de tension","IHS GRID ONLY",
AM179="Defaut GE &amp; POWER Cabinet","IHS",
AM179="Sharing","Partners",
AM179="Sites strategiques &amp; DataCenter","SST &amp; DC",
AM179="Exclu","Exclu",
AM179="SAT","SAT",
AM179="SPARE-ISSUE","SPARE-ISSUE",
AM179="Fiber CAmtel","TRANS_FO_CAMTEL",
AM179="Fiber AOF","Fiber AOF",
AM179="Projet OCM (HUAWEI)","TRAVAUX-HUAWEI",
AM179="Projet OCM (NOKIA)","TRAVAUX-NOKIA",
AM179="ACCESS-ISSUE","ACCESS-ISSUE",
AM179="Projet OCM (ZTE, NOKIA, autres projets)","TRAVAUX OCM",
AM179="No root CAuse","No root cause",
AM179="ODU HS","PDH",
AM179="IP &amp; VLAN","PDH",
AM179="Warehouse HUAWEI","SPARE-ISSUE",
AM179="SPARE-HS","SPARE-ISSUE",
AM179="Power Telco","BSS",AM179="no impacts","no impacts"
),"")</f>
        <v>No root cause</v>
      </c>
      <c r="AL179" s="48" t="str" cm="1">
        <f t="array" ref="AL179">IFERROR(_xlfn.IFS(
AM179="MPR ISSUE","TX ISSUE",
AM179="BSS Hardware Issue","RAN ISSUE",
AM179="Sites strategiques, MLL, Pylone, etc.","ENVTECH",
AM179="AKTIVCO DEFAUT GE &amp; POWER Cabinet","POWER ISSUE",
AM179="AKTIVCO Coupure ENEO &amp; Baisse de tension","POWER ISSUE",
AM179="Coupure ENEO &amp; Baisse de tension","POWER ISSUE",
AM179="Defaut GE &amp; POWER Cabinet","POWER ISSUE",
AM179="Sharing","POWER ISSUE",
AM179="Sites strategiques &amp; DataCenter","POWER ISSUE",
AM179="Exclu","Exclu",
AM179="SAT","TX ISSUE",
AM179="SPARE-ISSUE","SPARE-ISSUE",
AM179="Fiber CAmtel","TX ISSUE",
AM179="Fiber AOF","TX ISSUE",
AM179="Projet OCM (HUAWEI)","TRAVAUX-HUAWEI",
AM179="Projet OCM (NOKIA)","TRAVAUX -NOKIA",
AM179="ACCESS-ISSUE","ACCESS-ISSUE",
AM179="Projet OCM (ZTE, NOKIA, autres projets)","TRAVAUX OCM",
AM179="No root CAuse","No root cause",
AM179="ODU HS","TX ISSUE",
AM179="IP &amp; VLAN","TX ISSUE",
AM179="Warehouse HUAWEI","SPARE-ISSUE",
AM179="SPARE-HS","SPARE-ISSUE",
AM179="Power Telco","RAN ISSUE",AM179="no impacts","no impacts"
),"")</f>
        <v>No root cause</v>
      </c>
      <c r="AM179" s="67" t="s">
        <v>6538</v>
      </c>
      <c r="AN179" s="48" t="str" cm="1">
        <f t="array" ref="AN179">IFERROR(_xlfn.IFS(
AM179="MPR ISSUE","ACTIVE",
AM179="BSS Hardware Issue","ACTIVE",
AM179="Sites strategiques, MLL, Pylone, etc.","PASSIVE",
AM179="AKTIVCO DEFAUT GE &amp; POWER Cabinet","PASSIVE",
AM179="AKTIVCO Coupure ENEO &amp; Baisse de tension","PASSIVE",
AM179="Coupure ENEO &amp; Baisse de tension","PASSIVE",
AM179="Defaut GE &amp; POWER Cabinet","PASSIVE",
AM179="Sharing","PASSIVE",
AM179="Sites strategiques &amp; DataCenter","PASSIVE",
AM179="Exclu","Exclu",
AM179="SAT","ACTIVE",
AM179="SPARE-ISSUE","SPARE-ISSUE",
AM179="Fiber CAmtel","ACTIVE",
AM179="Fiber AOF","ACTIVE",
AM179="Projet OCM (HUAWEI)","PLANNED WORKS",
AM179="Projet OCM (NOKIA)","PLANNED WORKS",
AM179="ACCESS-ISSUE","ACCESS-ISSUE",
AM179="Projet OCM (ZTE, NOKIA, autres projets)","PLANNED WORKS",
AM179="No root CAuse","No root cause",
AM179="ODU HS","ACTIVE",
AM179="IP &amp; VLAN","ACTIVE",
AM179="Warehouse HUAWEI","SPARE-ISSUE",
AM179="SPARE-HS","SPARE-ISSUE",
AM179="Power Telco","ACTIVE", AM179="no impacts","no impacts"
),"")</f>
        <v>No root cause</v>
      </c>
      <c r="AO179" s="93" t="s">
        <v>5537</v>
      </c>
      <c r="AP179" s="101" t="str">
        <f>B179</f>
        <v>EXN_368</v>
      </c>
      <c r="AR179" s="17" t="s">
        <v>5537</v>
      </c>
      <c r="AS179" s="7" t="s">
        <v>5537</v>
      </c>
      <c r="AT179" s="6"/>
      <c r="AU179" s="7"/>
      <c r="AV179" s="3" t="s">
        <v>5537</v>
      </c>
      <c r="AW179" s="18" t="s">
        <v>5537</v>
      </c>
      <c r="AX179" s="18" t="s">
        <v>5537</v>
      </c>
      <c r="AY179" s="18" t="s">
        <v>5537</v>
      </c>
      <c r="AZ179" s="18" t="s">
        <v>5537</v>
      </c>
      <c r="BA179" s="18" t="s">
        <v>5537</v>
      </c>
      <c r="BB179" s="18" t="s">
        <v>5537</v>
      </c>
      <c r="BC179" s="18" t="s">
        <v>5537</v>
      </c>
      <c r="BD179" s="18" t="s">
        <v>5537</v>
      </c>
      <c r="BE179" s="18" t="s">
        <v>5537</v>
      </c>
      <c r="BF179" s="18" t="s">
        <v>5537</v>
      </c>
      <c r="BG179" s="18" t="s">
        <v>5537</v>
      </c>
      <c r="BH179" s="18" t="s">
        <v>5537</v>
      </c>
      <c r="BI179" s="9" t="s">
        <v>5537</v>
      </c>
      <c r="BJ179" s="14"/>
      <c r="BK179" s="14" t="s">
        <v>5537</v>
      </c>
      <c r="BL179" s="14" t="str">
        <f>_xlfn.XLOOKUP(B179,'[4]cell downs 18042026 17h'!$B:$B,'[4]cell downs 18042026 17h'!$B:$B,"")</f>
        <v/>
      </c>
      <c r="BM179" s="14" t="str">
        <f>_xlfn.XLOOKUP(B179,'[5]Cells Huawei 19042026 15h'!$B:$B,'[5]Cells Huawei 19042026 15h'!$B:$B,"")</f>
        <v/>
      </c>
      <c r="BN179" s="9" t="str">
        <f>_xlfn.XLOOKUP(B179,'[6]cells down 19042026 9H40'!$B:$B,'[6]cells down 19042026 9H40'!$B:$B,"")</f>
        <v/>
      </c>
      <c r="BO179" s="9" t="s">
        <v>5537</v>
      </c>
      <c r="BP179" s="9" t="s">
        <v>5537</v>
      </c>
      <c r="BQ179" s="115"/>
    </row>
    <row r="180" spans="1:69" s="9" customFormat="1" ht="30" customHeight="1" x14ac:dyDescent="0.3">
      <c r="A180" s="1" t="s">
        <v>2031</v>
      </c>
      <c r="B180" s="8" t="s">
        <v>2032</v>
      </c>
      <c r="C180" s="3" t="str">
        <f>_xlfn.XLOOKUP(B180,'[1]daily break down'!$D:$D,'[1]daily break down'!$E:$E,"")</f>
        <v>Douala</v>
      </c>
      <c r="D180" s="1" t="s">
        <v>11</v>
      </c>
      <c r="E180" s="1" t="s">
        <v>12</v>
      </c>
      <c r="F180" s="3" t="s">
        <v>31</v>
      </c>
      <c r="G180" s="1" t="s">
        <v>32</v>
      </c>
      <c r="H180" s="34" t="str">
        <f>_xlfn.XLOOKUP(B180,[2]CALCULATION!$B:$B,[2]CALCULATION!$H:$H,"")</f>
        <v>ZTE</v>
      </c>
      <c r="I180" s="28">
        <v>10.57204586896782</v>
      </c>
      <c r="J180" s="28">
        <v>16.435845083082928</v>
      </c>
      <c r="K180" s="28">
        <v>0</v>
      </c>
      <c r="L180" s="28">
        <v>1.6854149009939198E-2</v>
      </c>
      <c r="M180" s="28">
        <v>0</v>
      </c>
      <c r="N180" s="28">
        <v>0</v>
      </c>
      <c r="O180" s="28">
        <v>1.9743431697357278E-2</v>
      </c>
      <c r="P180" s="28">
        <v>3.521268687595061</v>
      </c>
      <c r="Q180" s="28">
        <v>0</v>
      </c>
      <c r="R180" s="28">
        <v>0</v>
      </c>
      <c r="S180" s="94">
        <v>23.779777446758718</v>
      </c>
      <c r="T180" s="94">
        <f>_xlfn.XLOOKUP(B180,'[3]Nur des jours'!$B:$B,'[3]Nur des jours'!$U:$U,"")</f>
        <v>0</v>
      </c>
      <c r="U180" s="94">
        <v>0</v>
      </c>
      <c r="V180" s="94">
        <v>0</v>
      </c>
      <c r="W180" s="94">
        <v>0</v>
      </c>
      <c r="X180" s="94">
        <v>8.3518104744701507</v>
      </c>
      <c r="Y180" s="94">
        <v>0</v>
      </c>
      <c r="Z180" s="94">
        <v>0</v>
      </c>
      <c r="AA180" s="94">
        <v>0</v>
      </c>
      <c r="AB180" s="94">
        <v>0</v>
      </c>
      <c r="AC180" s="94">
        <f>_xlfn.XLOOKUP(B180,'[3]Nur des jours'!$B:$B,'[3]Nur des jours'!$N:$N,"")</f>
        <v>3.6356807150011545</v>
      </c>
      <c r="AD180" s="94">
        <v>3.6356807150011545</v>
      </c>
      <c r="AE180" s="94">
        <v>2.0941243120751052</v>
      </c>
      <c r="AF180" s="94">
        <v>1.8822612891051338</v>
      </c>
      <c r="AG180" s="94">
        <v>5.1865819264687509</v>
      </c>
      <c r="AH180" s="94">
        <v>3.6356807150011545</v>
      </c>
      <c r="AI180" s="49" t="s">
        <v>5559</v>
      </c>
      <c r="AJ180" s="49"/>
      <c r="AK180" s="48" t="str" cm="1">
        <f t="array" ref="AK180">IFERROR(_xlfn.IFS(
AM180="MPR ISSUE","PDH",
AM180="BSS Hardware Issue","BSS",
AM180="Sites strategiques, MLL, Pylone, etc.","ENVTECH",
AM180="AKTIVCO DEFAUT GE &amp; POWER Cabinet","AKTIVCO",
AM180="AKTIVCO Coupure ENEO &amp; Baisse de tension","AKTIVCO GRID ONLY",
AM180="Coupure ENEO &amp; Baisse de tension","IHS GRID ONLY",
AM180="Defaut GE &amp; POWER Cabinet","IHS",
AM180="Sharing","Partners",
AM180="Sites strategiques &amp; DataCenter","SST &amp; DC",
AM180="Exclu","Exclu",
AM180="SAT","SAT",
AM180="SPARE-ISSUE","SPARE-ISSUE",
AM180="Fiber CAmtel","TRANS_FO_CAMTEL",
AM180="Fiber AOF","Fiber AOF",
AM180="Projet OCM (HUAWEI)","TRAVAUX-HUAWEI",
AM180="Projet OCM (NOKIA)","TRAVAUX-NOKIA",
AM180="ACCESS-ISSUE","ACCESS-ISSUE",
AM180="Projet OCM (ZTE, NOKIA, autres projets)","TRAVAUX OCM",
AM180="No root CAuse","No root cause",
AM180="ODU HS","PDH",
AM180="IP &amp; VLAN","PDH",
AM180="Warehouse HUAWEI","SPARE-ISSUE",
AM180="SPARE-HS","SPARE-ISSUE",
AM180="Power Telco","BSS",AM180="no impacts","no impacts"
),"")</f>
        <v>IHS</v>
      </c>
      <c r="AL180" s="48" t="str" cm="1">
        <f t="array" ref="AL180">IFERROR(_xlfn.IFS(
AM180="MPR ISSUE","TX ISSUE",
AM180="BSS Hardware Issue","RAN ISSUE",
AM180="Sites strategiques, MLL, Pylone, etc.","ENVTECH",
AM180="AKTIVCO DEFAUT GE &amp; POWER Cabinet","POWER ISSUE",
AM180="AKTIVCO Coupure ENEO &amp; Baisse de tension","POWER ISSUE",
AM180="Coupure ENEO &amp; Baisse de tension","POWER ISSUE",
AM180="Defaut GE &amp; POWER Cabinet","POWER ISSUE",
AM180="Sharing","POWER ISSUE",
AM180="Sites strategiques &amp; DataCenter","POWER ISSUE",
AM180="Exclu","Exclu",
AM180="SAT","TX ISSUE",
AM180="SPARE-ISSUE","SPARE-ISSUE",
AM180="Fiber CAmtel","TX ISSUE",
AM180="Fiber AOF","TX ISSUE",
AM180="Projet OCM (HUAWEI)","TRAVAUX-HUAWEI",
AM180="Projet OCM (NOKIA)","TRAVAUX -NOKIA",
AM180="ACCESS-ISSUE","ACCESS-ISSUE",
AM180="Projet OCM (ZTE, NOKIA, autres projets)","TRAVAUX OCM",
AM180="No root CAuse","No root cause",
AM180="ODU HS","TX ISSUE",
AM180="IP &amp; VLAN","TX ISSUE",
AM180="Warehouse HUAWEI","SPARE-ISSUE",
AM180="SPARE-HS","SPARE-ISSUE",
AM180="Power Telco","RAN ISSUE",AM180="no impacts","no impacts"
),"")</f>
        <v>POWER ISSUE</v>
      </c>
      <c r="AM180" s="67" t="s">
        <v>5330</v>
      </c>
      <c r="AN180" s="48" t="str" cm="1">
        <f t="array" ref="AN180">IFERROR(_xlfn.IFS(
AM180="MPR ISSUE","ACTIVE",
AM180="BSS Hardware Issue","ACTIVE",
AM180="Sites strategiques, MLL, Pylone, etc.","PASSIVE",
AM180="AKTIVCO DEFAUT GE &amp; POWER Cabinet","PASSIVE",
AM180="AKTIVCO Coupure ENEO &amp; Baisse de tension","PASSIVE",
AM180="Coupure ENEO &amp; Baisse de tension","PASSIVE",
AM180="Defaut GE &amp; POWER Cabinet","PASSIVE",
AM180="Sharing","PASSIVE",
AM180="Sites strategiques &amp; DataCenter","PASSIVE",
AM180="Exclu","Exclu",
AM180="SAT","ACTIVE",
AM180="SPARE-ISSUE","SPARE-ISSUE",
AM180="Fiber CAmtel","ACTIVE",
AM180="Fiber AOF","ACTIVE",
AM180="Projet OCM (HUAWEI)","PLANNED WORKS",
AM180="Projet OCM (NOKIA)","PLANNED WORKS",
AM180="ACCESS-ISSUE","ACCESS-ISSUE",
AM180="Projet OCM (ZTE, NOKIA, autres projets)","PLANNED WORKS",
AM180="No root CAuse","No root cause",
AM180="ODU HS","ACTIVE",
AM180="IP &amp; VLAN","ACTIVE",
AM180="Warehouse HUAWEI","SPARE-ISSUE",
AM180="SPARE-HS","SPARE-ISSUE",
AM180="Power Telco","ACTIVE", AM180="no impacts","no impacts"
),"")</f>
        <v>PASSIVE</v>
      </c>
      <c r="AO180" s="93" t="s">
        <v>6360</v>
      </c>
      <c r="AP180" s="101" t="str">
        <f>B180</f>
        <v>LIT_420</v>
      </c>
      <c r="AR180" s="17" t="s">
        <v>5537</v>
      </c>
      <c r="AS180" s="7" t="s">
        <v>6597</v>
      </c>
      <c r="AT180" s="6"/>
      <c r="AU180" s="7"/>
      <c r="AV180" s="3" t="s">
        <v>5537</v>
      </c>
      <c r="AW180" s="18" t="s">
        <v>5537</v>
      </c>
      <c r="AX180" s="18" t="s">
        <v>5537</v>
      </c>
      <c r="AY180" s="18" t="s">
        <v>5537</v>
      </c>
      <c r="AZ180" s="18" t="s">
        <v>5537</v>
      </c>
      <c r="BA180" s="18" t="s">
        <v>5537</v>
      </c>
      <c r="BB180" s="18" t="s">
        <v>5537</v>
      </c>
      <c r="BC180" s="18" t="s">
        <v>5537</v>
      </c>
      <c r="BD180" s="18" t="s">
        <v>5537</v>
      </c>
      <c r="BE180" s="18" t="s">
        <v>5537</v>
      </c>
      <c r="BF180" s="18" t="s">
        <v>5824</v>
      </c>
      <c r="BG180" s="18" t="s">
        <v>5537</v>
      </c>
      <c r="BH180" s="18" t="s">
        <v>5537</v>
      </c>
      <c r="BI180" s="9" t="s">
        <v>6361</v>
      </c>
      <c r="BJ180" s="14"/>
      <c r="BK180" s="14" t="s">
        <v>5537</v>
      </c>
      <c r="BL180" s="14" t="str">
        <f>_xlfn.XLOOKUP(B180,'[4]cell downs 18042026 17h'!$B:$B,'[4]cell downs 18042026 17h'!$B:$B,"")</f>
        <v/>
      </c>
      <c r="BM180" s="14" t="str">
        <f>_xlfn.XLOOKUP(B180,'[5]Cells Huawei 19042026 15h'!$B:$B,'[5]Cells Huawei 19042026 15h'!$B:$B,"")</f>
        <v/>
      </c>
      <c r="BN180" s="9" t="str">
        <f>_xlfn.XLOOKUP(B180,'[6]cells down 19042026 9H40'!$B:$B,'[6]cells down 19042026 9H40'!$B:$B,"")</f>
        <v/>
      </c>
      <c r="BO180" s="9" t="s">
        <v>5537</v>
      </c>
      <c r="BP180" s="9" t="s">
        <v>12</v>
      </c>
      <c r="BQ180" s="115"/>
    </row>
    <row r="181" spans="1:69" s="9" customFormat="1" x14ac:dyDescent="0.3">
      <c r="A181" s="1" t="s">
        <v>2426</v>
      </c>
      <c r="B181" s="8" t="s">
        <v>2427</v>
      </c>
      <c r="C181" s="3" t="str">
        <f>_xlfn.XLOOKUP(B181,'[1]daily break down'!$D:$D,'[1]daily break down'!$E:$E,"")</f>
        <v>EXTREME-NORD</v>
      </c>
      <c r="D181" s="1" t="s">
        <v>11</v>
      </c>
      <c r="E181" s="1" t="s">
        <v>96</v>
      </c>
      <c r="F181" s="3" t="s">
        <v>55</v>
      </c>
      <c r="G181" s="1" t="s">
        <v>2426</v>
      </c>
      <c r="H181" s="33" t="str">
        <f>_xlfn.XLOOKUP(B181,[2]CALCULATION!$B:$B,[2]CALCULATION!$H:$H,"")</f>
        <v>NOKIA</v>
      </c>
      <c r="I181" s="28">
        <v>0.12579238602832277</v>
      </c>
      <c r="J181" s="28">
        <v>1.1042919236351156</v>
      </c>
      <c r="K181" s="28">
        <v>0</v>
      </c>
      <c r="L181" s="28">
        <v>0</v>
      </c>
      <c r="M181" s="28">
        <v>0</v>
      </c>
      <c r="N181" s="28">
        <v>0</v>
      </c>
      <c r="O181" s="28">
        <v>0</v>
      </c>
      <c r="P181" s="28">
        <v>0</v>
      </c>
      <c r="Q181" s="28">
        <v>0</v>
      </c>
      <c r="R181" s="28">
        <v>0</v>
      </c>
      <c r="S181" s="94">
        <v>0</v>
      </c>
      <c r="T181" s="94">
        <f>_xlfn.XLOOKUP(B181,'[3]Nur des jours'!$B:$B,'[3]Nur des jours'!$U:$U,"")</f>
        <v>5.9982981228613515E-2</v>
      </c>
      <c r="U181" s="94">
        <v>1.8987955370989934E-2</v>
      </c>
      <c r="V181" s="94">
        <v>2.7877570454759875</v>
      </c>
      <c r="W181" s="94">
        <v>5.9982981228613515E-2</v>
      </c>
      <c r="X181" s="94">
        <v>0</v>
      </c>
      <c r="Y181" s="94">
        <v>0</v>
      </c>
      <c r="Z181" s="94">
        <v>0</v>
      </c>
      <c r="AA181" s="94">
        <v>0</v>
      </c>
      <c r="AB181" s="94">
        <v>0</v>
      </c>
      <c r="AC181" s="94">
        <f>_xlfn.XLOOKUP(B181,'[3]Nur des jours'!$B:$B,'[3]Nur des jours'!$N:$N,"")</f>
        <v>3.3442555352949066</v>
      </c>
      <c r="AD181" s="94">
        <v>3.3442555352949066</v>
      </c>
      <c r="AE181" s="94">
        <v>10.504967846880009</v>
      </c>
      <c r="AF181" s="94">
        <v>5.4932491474307321</v>
      </c>
      <c r="AG181" s="94">
        <v>0</v>
      </c>
      <c r="AH181" s="94">
        <v>3.3442555352949066</v>
      </c>
      <c r="AI181" s="49" t="s">
        <v>6659</v>
      </c>
      <c r="AJ181" s="49"/>
      <c r="AK181" s="48" t="str" cm="1">
        <f t="array" ref="AK181">IFERROR(_xlfn.IFS(
AM181="MPR ISSUE","PDH",
AM181="BSS Hardware Issue","BSS",
AM181="Sites strategiques, MLL, Pylone, etc.","ENVTECH",
AM181="AKTIVCO DEFAUT GE &amp; POWER Cabinet","AKTIVCO",
AM181="AKTIVCO Coupure ENEO &amp; Baisse de tension","AKTIVCO GRID ONLY",
AM181="Coupure ENEO &amp; Baisse de tension","IHS GRID ONLY",
AM181="Defaut GE &amp; POWER Cabinet","IHS",
AM181="Sharing","Partners",
AM181="Sites strategiques &amp; DataCenter","SST &amp; DC",
AM181="Exclu","Exclu",
AM181="SAT","SAT",
AM181="SPARE-ISSUE","SPARE-ISSUE",
AM181="Fiber CAmtel","TRANS_FO_CAMTEL",
AM181="Fiber AOF","Fiber AOF",
AM181="Projet OCM (HUAWEI)","TRAVAUX-HUAWEI",
AM181="Projet OCM (NOKIA)","TRAVAUX-NOKIA",
AM181="ACCESS-ISSUE","ACCESS-ISSUE",
AM181="Projet OCM (ZTE, NOKIA, autres projets)","TRAVAUX OCM",
AM181="No root CAuse","No root cause",
AM181="ODU HS","PDH",
AM181="IP &amp; VLAN","PDH",
AM181="Warehouse HUAWEI","SPARE-ISSUE",
AM181="SPARE-HS","SPARE-ISSUE",
AM181="Power Telco","BSS",AM181="no impacts","no impacts"
),"")</f>
        <v>IHS</v>
      </c>
      <c r="AL181" s="48" t="str" cm="1">
        <f t="array" ref="AL181">IFERROR(_xlfn.IFS(
AM181="MPR ISSUE","TX ISSUE",
AM181="BSS Hardware Issue","RAN ISSUE",
AM181="Sites strategiques, MLL, Pylone, etc.","ENVTECH",
AM181="AKTIVCO DEFAUT GE &amp; POWER Cabinet","POWER ISSUE",
AM181="AKTIVCO Coupure ENEO &amp; Baisse de tension","POWER ISSUE",
AM181="Coupure ENEO &amp; Baisse de tension","POWER ISSUE",
AM181="Defaut GE &amp; POWER Cabinet","POWER ISSUE",
AM181="Sharing","POWER ISSUE",
AM181="Sites strategiques &amp; DataCenter","POWER ISSUE",
AM181="Exclu","Exclu",
AM181="SAT","TX ISSUE",
AM181="SPARE-ISSUE","SPARE-ISSUE",
AM181="Fiber CAmtel","TX ISSUE",
AM181="Fiber AOF","TX ISSUE",
AM181="Projet OCM (HUAWEI)","TRAVAUX-HUAWEI",
AM181="Projet OCM (NOKIA)","TRAVAUX -NOKIA",
AM181="ACCESS-ISSUE","ACCESS-ISSUE",
AM181="Projet OCM (ZTE, NOKIA, autres projets)","TRAVAUX OCM",
AM181="No root CAuse","No root cause",
AM181="ODU HS","TX ISSUE",
AM181="IP &amp; VLAN","TX ISSUE",
AM181="Warehouse HUAWEI","SPARE-ISSUE",
AM181="SPARE-HS","SPARE-ISSUE",
AM181="Power Telco","RAN ISSUE",AM181="no impacts","no impacts"
),"")</f>
        <v>POWER ISSUE</v>
      </c>
      <c r="AM181" s="67" t="s">
        <v>5330</v>
      </c>
      <c r="AN181" s="48" t="str" cm="1">
        <f t="array" ref="AN181">IFERROR(_xlfn.IFS(
AM181="MPR ISSUE","ACTIVE",
AM181="BSS Hardware Issue","ACTIVE",
AM181="Sites strategiques, MLL, Pylone, etc.","PASSIVE",
AM181="AKTIVCO DEFAUT GE &amp; POWER Cabinet","PASSIVE",
AM181="AKTIVCO Coupure ENEO &amp; Baisse de tension","PASSIVE",
AM181="Coupure ENEO &amp; Baisse de tension","PASSIVE",
AM181="Defaut GE &amp; POWER Cabinet","PASSIVE",
AM181="Sharing","PASSIVE",
AM181="Sites strategiques &amp; DataCenter","PASSIVE",
AM181="Exclu","Exclu",
AM181="SAT","ACTIVE",
AM181="SPARE-ISSUE","SPARE-ISSUE",
AM181="Fiber CAmtel","ACTIVE",
AM181="Fiber AOF","ACTIVE",
AM181="Projet OCM (HUAWEI)","PLANNED WORKS",
AM181="Projet OCM (NOKIA)","PLANNED WORKS",
AM181="ACCESS-ISSUE","ACCESS-ISSUE",
AM181="Projet OCM (ZTE, NOKIA, autres projets)","PLANNED WORKS",
AM181="No root CAuse","No root cause",
AM181="ODU HS","ACTIVE",
AM181="IP &amp; VLAN","ACTIVE",
AM181="Warehouse HUAWEI","SPARE-ISSUE",
AM181="SPARE-HS","SPARE-ISSUE",
AM181="Power Telco","ACTIVE", AM181="no impacts","no impacts"
),"")</f>
        <v>PASSIVE</v>
      </c>
      <c r="AO181" s="93" t="s">
        <v>6379</v>
      </c>
      <c r="AP181" s="127" t="str">
        <f>IFERROR(MID(AQ181, SEARCH("CTR_", AQ181), 7), IFERROR(MID(AQ181, SEARCH("SUO_", AQ181), 7), IFERROR(MID(AQ181, SEARCH("SUD_", AQ181), 7), IFERROR(MID(AQ181, SEARCH("NRO_", AQ181), 7), IFERROR(MID(AQ181, SEARCH("ADM_", AQ181), 7), IFERROR(MID(AQ181, SEARCH("NRD_", AQ181), 7), IFERROR(MID(AQ181, SEARCH("EXN_", AQ181), 7), IFERROR(MID(AQ181, SEARCH("LIT_", AQ181), 7), IFERROR(MID(AQ181, SEARCH("EST_", AQ181), 7), MID(AQ181, SEARCH("OST_",AQ181), 7))))))))))</f>
        <v>EXN_036</v>
      </c>
      <c r="AQ181" s="9" t="s">
        <v>6568</v>
      </c>
      <c r="AR181" s="17" t="s">
        <v>5740</v>
      </c>
      <c r="AS181" s="7" t="s">
        <v>5537</v>
      </c>
      <c r="AT181" s="6"/>
      <c r="AU181" s="7"/>
      <c r="AV181" s="3" t="s">
        <v>5537</v>
      </c>
      <c r="AW181" s="18" t="s">
        <v>5537</v>
      </c>
      <c r="AX181" s="18" t="s">
        <v>5537</v>
      </c>
      <c r="AY181" s="18" t="s">
        <v>5537</v>
      </c>
      <c r="AZ181" s="18" t="s">
        <v>5537</v>
      </c>
      <c r="BA181" s="18" t="s">
        <v>5537</v>
      </c>
      <c r="BB181" s="18" t="s">
        <v>5537</v>
      </c>
      <c r="BC181" s="18" t="s">
        <v>5537</v>
      </c>
      <c r="BD181" s="18" t="s">
        <v>5537</v>
      </c>
      <c r="BE181" s="18" t="s">
        <v>5537</v>
      </c>
      <c r="BF181" s="18" t="s">
        <v>5537</v>
      </c>
      <c r="BG181" s="18" t="s">
        <v>5537</v>
      </c>
      <c r="BH181" s="18" t="s">
        <v>5537</v>
      </c>
      <c r="BI181" s="9" t="s">
        <v>6380</v>
      </c>
      <c r="BJ181" s="14"/>
      <c r="BK181" s="14" t="s">
        <v>5537</v>
      </c>
      <c r="BL181" s="14" t="str">
        <f>_xlfn.XLOOKUP(B181,'[4]cell downs 18042026 17h'!$B:$B,'[4]cell downs 18042026 17h'!$B:$B,"")</f>
        <v/>
      </c>
      <c r="BM181" s="14" t="str">
        <f>_xlfn.XLOOKUP(B181,'[5]Cells Huawei 19042026 15h'!$B:$B,'[5]Cells Huawei 19042026 15h'!$B:$B,"")</f>
        <v/>
      </c>
      <c r="BN181" s="9" t="str">
        <f>_xlfn.XLOOKUP(B181,'[6]cells down 19042026 9H40'!$B:$B,'[6]cells down 19042026 9H40'!$B:$B,"")</f>
        <v/>
      </c>
      <c r="BO181" s="9" t="s">
        <v>2427</v>
      </c>
      <c r="BP181" s="9" t="s">
        <v>12</v>
      </c>
      <c r="BQ181" s="115"/>
    </row>
    <row r="182" spans="1:69" s="9" customFormat="1" x14ac:dyDescent="0.3">
      <c r="A182" s="1" t="s">
        <v>4961</v>
      </c>
      <c r="B182" s="8" t="s">
        <v>4962</v>
      </c>
      <c r="C182" s="3" t="str">
        <f>_xlfn.XLOOKUP(B182,'[1]daily break down'!$D:$D,'[1]daily break down'!$E:$E,"")</f>
        <v>Douala</v>
      </c>
      <c r="D182" s="1" t="s">
        <v>11</v>
      </c>
      <c r="E182" s="1" t="s">
        <v>594</v>
      </c>
      <c r="F182" s="3" t="s">
        <v>31</v>
      </c>
      <c r="G182" s="1" t="s">
        <v>32</v>
      </c>
      <c r="H182" s="34" t="str">
        <f>_xlfn.XLOOKUP(B182,[2]CALCULATION!$B:$B,[2]CALCULATION!$H:$H,"")</f>
        <v>ZTE</v>
      </c>
      <c r="I182" s="28">
        <v>0</v>
      </c>
      <c r="J182" s="28">
        <v>0</v>
      </c>
      <c r="K182" s="28">
        <v>0</v>
      </c>
      <c r="L182" s="28">
        <v>0</v>
      </c>
      <c r="M182" s="28">
        <v>0</v>
      </c>
      <c r="N182" s="28">
        <v>0</v>
      </c>
      <c r="O182" s="28">
        <v>0</v>
      </c>
      <c r="P182" s="28">
        <v>0</v>
      </c>
      <c r="Q182" s="28">
        <v>0</v>
      </c>
      <c r="R182" s="28">
        <v>0</v>
      </c>
      <c r="S182" s="94">
        <v>0</v>
      </c>
      <c r="T182" s="94">
        <f>_xlfn.XLOOKUP(B182,'[3]Nur des jours'!$B:$B,'[3]Nur des jours'!$U:$U,"")</f>
        <v>13.214294886611709</v>
      </c>
      <c r="U182" s="94">
        <v>0</v>
      </c>
      <c r="V182" s="94">
        <v>0</v>
      </c>
      <c r="W182" s="94">
        <v>13.214294886611709</v>
      </c>
      <c r="X182" s="94">
        <v>0</v>
      </c>
      <c r="Y182" s="94">
        <v>0</v>
      </c>
      <c r="Z182" s="94">
        <v>0.63264589807466809</v>
      </c>
      <c r="AA182" s="94">
        <v>1.6248113048714015</v>
      </c>
      <c r="AB182" s="94">
        <v>1.144637491332152</v>
      </c>
      <c r="AC182" s="94">
        <f>_xlfn.XLOOKUP(B182,'[3]Nur des jours'!$B:$B,'[3]Nur des jours'!$N:$N,"")</f>
        <v>3.2759828554959145</v>
      </c>
      <c r="AD182" s="94">
        <v>3.2759828554959145</v>
      </c>
      <c r="AE182" s="94">
        <v>0.94633386488895277</v>
      </c>
      <c r="AF182" s="94">
        <v>0.80071809622897361</v>
      </c>
      <c r="AG182" s="94">
        <v>5.5073809773960472</v>
      </c>
      <c r="AH182" s="94">
        <v>3.2759828554959145</v>
      </c>
      <c r="AI182" s="49" t="s">
        <v>5559</v>
      </c>
      <c r="AJ182" s="49"/>
      <c r="AK182" s="48" t="str" cm="1">
        <f t="array" ref="AK182">IFERROR(_xlfn.IFS(
AM182="MPR ISSUE","PDH",
AM182="BSS Hardware Issue","BSS",
AM182="Sites strategiques, MLL, Pylone, etc.","ENVTECH",
AM182="AKTIVCO DEFAUT GE &amp; POWER Cabinet","AKTIVCO",
AM182="AKTIVCO Coupure ENEO &amp; Baisse de tension","AKTIVCO GRID ONLY",
AM182="Coupure ENEO &amp; Baisse de tension","IHS GRID ONLY",
AM182="Defaut GE &amp; POWER Cabinet","IHS",
AM182="Sharing","Partners",
AM182="Sites strategiques &amp; DataCenter","SST &amp; DC",
AM182="Exclu","Exclu",
AM182="SAT","SAT",
AM182="SPARE-ISSUE","SPARE-ISSUE",
AM182="Fiber CAmtel","TRANS_FO_CAMTEL",
AM182="Fiber AOF","Fiber AOF",
AM182="Projet OCM (HUAWEI)","TRAVAUX-HUAWEI",
AM182="Projet OCM (NOKIA)","TRAVAUX-NOKIA",
AM182="ACCESS-ISSUE","ACCESS-ISSUE",
AM182="Projet OCM (ZTE, NOKIA, autres projets)","TRAVAUX OCM",
AM182="No root CAuse","No root cause",
AM182="ODU HS","PDH",
AM182="IP &amp; VLAN","PDH",
AM182="Warehouse HUAWEI","SPARE-ISSUE",
AM182="SPARE-HS","SPARE-ISSUE",
AM182="Power Telco","BSS",AM182="no impacts","no impacts"
),"")</f>
        <v>IHS</v>
      </c>
      <c r="AL182" s="48" t="str" cm="1">
        <f t="array" ref="AL182">IFERROR(_xlfn.IFS(
AM182="MPR ISSUE","TX ISSUE",
AM182="BSS Hardware Issue","RAN ISSUE",
AM182="Sites strategiques, MLL, Pylone, etc.","ENVTECH",
AM182="AKTIVCO DEFAUT GE &amp; POWER Cabinet","POWER ISSUE",
AM182="AKTIVCO Coupure ENEO &amp; Baisse de tension","POWER ISSUE",
AM182="Coupure ENEO &amp; Baisse de tension","POWER ISSUE",
AM182="Defaut GE &amp; POWER Cabinet","POWER ISSUE",
AM182="Sharing","POWER ISSUE",
AM182="Sites strategiques &amp; DataCenter","POWER ISSUE",
AM182="Exclu","Exclu",
AM182="SAT","TX ISSUE",
AM182="SPARE-ISSUE","SPARE-ISSUE",
AM182="Fiber CAmtel","TX ISSUE",
AM182="Fiber AOF","TX ISSUE",
AM182="Projet OCM (HUAWEI)","TRAVAUX-HUAWEI",
AM182="Projet OCM (NOKIA)","TRAVAUX -NOKIA",
AM182="ACCESS-ISSUE","ACCESS-ISSUE",
AM182="Projet OCM (ZTE, NOKIA, autres projets)","TRAVAUX OCM",
AM182="No root CAuse","No root cause",
AM182="ODU HS","TX ISSUE",
AM182="IP &amp; VLAN","TX ISSUE",
AM182="Warehouse HUAWEI","SPARE-ISSUE",
AM182="SPARE-HS","SPARE-ISSUE",
AM182="Power Telco","RAN ISSUE",AM182="no impacts","no impacts"
),"")</f>
        <v>POWER ISSUE</v>
      </c>
      <c r="AM182" s="67" t="s">
        <v>5330</v>
      </c>
      <c r="AN182" s="48" t="str" cm="1">
        <f t="array" ref="AN182">IFERROR(_xlfn.IFS(
AM182="MPR ISSUE","ACTIVE",
AM182="BSS Hardware Issue","ACTIVE",
AM182="Sites strategiques, MLL, Pylone, etc.","PASSIVE",
AM182="AKTIVCO DEFAUT GE &amp; POWER Cabinet","PASSIVE",
AM182="AKTIVCO Coupure ENEO &amp; Baisse de tension","PASSIVE",
AM182="Coupure ENEO &amp; Baisse de tension","PASSIVE",
AM182="Defaut GE &amp; POWER Cabinet","PASSIVE",
AM182="Sharing","PASSIVE",
AM182="Sites strategiques &amp; DataCenter","PASSIVE",
AM182="Exclu","Exclu",
AM182="SAT","ACTIVE",
AM182="SPARE-ISSUE","SPARE-ISSUE",
AM182="Fiber CAmtel","ACTIVE",
AM182="Fiber AOF","ACTIVE",
AM182="Projet OCM (HUAWEI)","PLANNED WORKS",
AM182="Projet OCM (NOKIA)","PLANNED WORKS",
AM182="ACCESS-ISSUE","ACCESS-ISSUE",
AM182="Projet OCM (ZTE, NOKIA, autres projets)","PLANNED WORKS",
AM182="No root CAuse","No root cause",
AM182="ODU HS","ACTIVE",
AM182="IP &amp; VLAN","ACTIVE",
AM182="Warehouse HUAWEI","SPARE-ISSUE",
AM182="SPARE-HS","SPARE-ISSUE",
AM182="Power Telco","ACTIVE", AM182="no impacts","no impacts"
),"")</f>
        <v>PASSIVE</v>
      </c>
      <c r="AO182" s="93" t="s">
        <v>6297</v>
      </c>
      <c r="AP182" s="101" t="str">
        <f t="shared" ref="AP182:AP187" si="7">B182</f>
        <v>LIT_141</v>
      </c>
      <c r="AR182" s="17" t="s">
        <v>5537</v>
      </c>
      <c r="AS182" s="7" t="s">
        <v>6603</v>
      </c>
      <c r="AT182" s="6"/>
      <c r="AU182" s="7"/>
      <c r="AV182" s="3" t="s">
        <v>5537</v>
      </c>
      <c r="AW182" s="18" t="s">
        <v>5537</v>
      </c>
      <c r="AX182" s="18" t="s">
        <v>5537</v>
      </c>
      <c r="AY182" s="18" t="s">
        <v>5537</v>
      </c>
      <c r="AZ182" s="18" t="s">
        <v>5537</v>
      </c>
      <c r="BA182" s="18" t="s">
        <v>5537</v>
      </c>
      <c r="BB182" s="18" t="s">
        <v>5537</v>
      </c>
      <c r="BC182" s="18" t="s">
        <v>5537</v>
      </c>
      <c r="BD182" s="18" t="s">
        <v>5537</v>
      </c>
      <c r="BE182" s="18" t="s">
        <v>5537</v>
      </c>
      <c r="BF182" s="18" t="s">
        <v>5537</v>
      </c>
      <c r="BG182" s="18" t="s">
        <v>5537</v>
      </c>
      <c r="BH182" s="18" t="s">
        <v>5537</v>
      </c>
      <c r="BI182" s="9" t="s">
        <v>6297</v>
      </c>
      <c r="BJ182" s="14"/>
      <c r="BK182" s="14" t="s">
        <v>5537</v>
      </c>
      <c r="BL182" s="14" t="str">
        <f>_xlfn.XLOOKUP(B182,'[4]cell downs 18042026 17h'!$B:$B,'[4]cell downs 18042026 17h'!$B:$B,"")</f>
        <v/>
      </c>
      <c r="BM182" s="14" t="str">
        <f>_xlfn.XLOOKUP(B182,'[5]Cells Huawei 19042026 15h'!$B:$B,'[5]Cells Huawei 19042026 15h'!$B:$B,"")</f>
        <v/>
      </c>
      <c r="BN182" s="9" t="str">
        <f>_xlfn.XLOOKUP(B182,'[6]cells down 19042026 9H40'!$B:$B,'[6]cells down 19042026 9H40'!$B:$B,"")</f>
        <v/>
      </c>
      <c r="BO182" s="9" t="s">
        <v>4962</v>
      </c>
      <c r="BP182" s="9" t="s">
        <v>594</v>
      </c>
      <c r="BQ182" s="115"/>
    </row>
    <row r="183" spans="1:69" s="9" customFormat="1" ht="26.55" customHeight="1" x14ac:dyDescent="0.3">
      <c r="A183" s="1" t="s">
        <v>2571</v>
      </c>
      <c r="B183" s="8" t="s">
        <v>2572</v>
      </c>
      <c r="C183" s="3" t="str">
        <f>_xlfn.XLOOKUP(B183,'[1]daily break down'!$D:$D,'[1]daily break down'!$E:$E,"")</f>
        <v>LITTORAL</v>
      </c>
      <c r="D183" s="1" t="s">
        <v>21</v>
      </c>
      <c r="E183" s="1" t="s">
        <v>122</v>
      </c>
      <c r="F183" s="3" t="s">
        <v>31</v>
      </c>
      <c r="G183" s="1" t="s">
        <v>2571</v>
      </c>
      <c r="H183" s="33" t="str">
        <f>_xlfn.XLOOKUP(B183,[2]CALCULATION!$B:$B,[2]CALCULATION!$H:$H,"")</f>
        <v>NOKIA</v>
      </c>
      <c r="I183" s="28">
        <v>0</v>
      </c>
      <c r="J183" s="28">
        <v>0</v>
      </c>
      <c r="K183" s="28">
        <v>0</v>
      </c>
      <c r="L183" s="28">
        <v>0</v>
      </c>
      <c r="M183" s="28">
        <v>0</v>
      </c>
      <c r="N183" s="28">
        <v>0</v>
      </c>
      <c r="O183" s="28">
        <v>0</v>
      </c>
      <c r="P183" s="28">
        <v>0</v>
      </c>
      <c r="Q183" s="28">
        <v>0</v>
      </c>
      <c r="R183" s="28">
        <v>0</v>
      </c>
      <c r="S183" s="94">
        <v>0</v>
      </c>
      <c r="T183" s="94">
        <f>_xlfn.XLOOKUP(B183,'[3]Nur des jours'!$B:$B,'[3]Nur des jours'!$U:$U,"")</f>
        <v>0</v>
      </c>
      <c r="U183" s="94">
        <v>0</v>
      </c>
      <c r="V183" s="94">
        <v>0</v>
      </c>
      <c r="W183" s="94">
        <v>0</v>
      </c>
      <c r="X183" s="94">
        <v>0</v>
      </c>
      <c r="Y183" s="94">
        <v>0</v>
      </c>
      <c r="Z183" s="94">
        <v>0</v>
      </c>
      <c r="AA183" s="94">
        <v>0</v>
      </c>
      <c r="AB183" s="94">
        <v>0</v>
      </c>
      <c r="AC183" s="94">
        <f>_xlfn.XLOOKUP(B183,'[3]Nur des jours'!$B:$B,'[3]Nur des jours'!$N:$N,"")</f>
        <v>3.2097433746251065</v>
      </c>
      <c r="AD183" s="94">
        <v>3.2097433746251065</v>
      </c>
      <c r="AE183" s="94">
        <v>11.201635432778197</v>
      </c>
      <c r="AF183" s="94">
        <v>4.796233394874724</v>
      </c>
      <c r="AG183" s="94">
        <v>0</v>
      </c>
      <c r="AH183" s="94">
        <v>3.2097433746251065</v>
      </c>
      <c r="AI183" s="49" t="s">
        <v>6588</v>
      </c>
      <c r="AJ183" s="49"/>
      <c r="AK183" s="48" t="str" cm="1">
        <f t="array" ref="AK183">IFERROR(_xlfn.IFS(
AM183="MPR ISSUE","PDH",
AM183="BSS Hardware Issue","BSS",
AM183="Sites strategiques, MLL, Pylone, etc.","ENVTECH",
AM183="AKTIVCO DEFAUT GE &amp; POWER Cabinet","AKTIVCO",
AM183="AKTIVCO Coupure ENEO &amp; Baisse de tension","AKTIVCO GRID ONLY",
AM183="Coupure ENEO &amp; Baisse de tension","IHS GRID ONLY",
AM183="Defaut GE &amp; POWER Cabinet","IHS",
AM183="Sharing","Partners",
AM183="Sites strategiques &amp; DataCenter","SST &amp; DC",
AM183="Exclu","Exclu",
AM183="SAT","SAT",
AM183="SPARE-ISSUE","SPARE-ISSUE",
AM183="Fiber CAmtel","TRANS_FO_CAMTEL",
AM183="Fiber AOF","Fiber AOF",
AM183="Projet OCM (HUAWEI)","TRAVAUX-HUAWEI",
AM183="Projet OCM (NOKIA)","TRAVAUX-NOKIA",
AM183="ACCESS-ISSUE","ACCESS-ISSUE",
AM183="Projet OCM (ZTE, NOKIA, autres projets)","TRAVAUX OCM",
AM183="No root CAuse","No root cause",
AM183="ODU HS","PDH",
AM183="IP &amp; VLAN","PDH",
AM183="Warehouse HUAWEI","SPARE-ISSUE",
AM183="SPARE-HS","SPARE-ISSUE",
AM183="Power Telco","BSS",AM183="no impacts","no impacts"
),"")</f>
        <v>Exclu</v>
      </c>
      <c r="AL183" s="48" t="str" cm="1">
        <f t="array" ref="AL183">IFERROR(_xlfn.IFS(
AM183="MPR ISSUE","TX ISSUE",
AM183="BSS Hardware Issue","RAN ISSUE",
AM183="Sites strategiques, MLL, Pylone, etc.","ENVTECH",
AM183="AKTIVCO DEFAUT GE &amp; POWER Cabinet","POWER ISSUE",
AM183="AKTIVCO Coupure ENEO &amp; Baisse de tension","POWER ISSUE",
AM183="Coupure ENEO &amp; Baisse de tension","POWER ISSUE",
AM183="Defaut GE &amp; POWER Cabinet","POWER ISSUE",
AM183="Sharing","POWER ISSUE",
AM183="Sites strategiques &amp; DataCenter","POWER ISSUE",
AM183="Exclu","Exclu",
AM183="SAT","TX ISSUE",
AM183="SPARE-ISSUE","SPARE-ISSUE",
AM183="Fiber CAmtel","TX ISSUE",
AM183="Fiber AOF","TX ISSUE",
AM183="Projet OCM (HUAWEI)","TRAVAUX-HUAWEI",
AM183="Projet OCM (NOKIA)","TRAVAUX -NOKIA",
AM183="ACCESS-ISSUE","ACCESS-ISSUE",
AM183="Projet OCM (ZTE, NOKIA, autres projets)","TRAVAUX OCM",
AM183="No root CAuse","No root cause",
AM183="ODU HS","TX ISSUE",
AM183="IP &amp; VLAN","TX ISSUE",
AM183="Warehouse HUAWEI","SPARE-ISSUE",
AM183="SPARE-HS","SPARE-ISSUE",
AM183="Power Telco","RAN ISSUE",AM183="no impacts","no impacts"
),"")</f>
        <v>Exclu</v>
      </c>
      <c r="AM183" s="67" t="s">
        <v>6588</v>
      </c>
      <c r="AN183" s="48" t="str" cm="1">
        <f t="array" ref="AN183">IFERROR(_xlfn.IFS(
AM183="MPR ISSUE","ACTIVE",
AM183="BSS Hardware Issue","ACTIVE",
AM183="Sites strategiques, MLL, Pylone, etc.","PASSIVE",
AM183="AKTIVCO DEFAUT GE &amp; POWER Cabinet","PASSIVE",
AM183="AKTIVCO Coupure ENEO &amp; Baisse de tension","PASSIVE",
AM183="Coupure ENEO &amp; Baisse de tension","PASSIVE",
AM183="Defaut GE &amp; POWER Cabinet","PASSIVE",
AM183="Sharing","PASSIVE",
AM183="Sites strategiques &amp; DataCenter","PASSIVE",
AM183="Exclu","Exclu",
AM183="SAT","ACTIVE",
AM183="SPARE-ISSUE","SPARE-ISSUE",
AM183="Fiber CAmtel","ACTIVE",
AM183="Fiber AOF","ACTIVE",
AM183="Projet OCM (HUAWEI)","PLANNED WORKS",
AM183="Projet OCM (NOKIA)","PLANNED WORKS",
AM183="ACCESS-ISSUE","ACCESS-ISSUE",
AM183="Projet OCM (ZTE, NOKIA, autres projets)","PLANNED WORKS",
AM183="No root CAuse","No root cause",
AM183="ODU HS","ACTIVE",
AM183="IP &amp; VLAN","ACTIVE",
AM183="Warehouse HUAWEI","SPARE-ISSUE",
AM183="SPARE-HS","SPARE-ISSUE",
AM183="Power Telco","ACTIVE", AM183="no impacts","no impacts"
),"")</f>
        <v>Exclu</v>
      </c>
      <c r="AO183" s="93" t="s">
        <v>6385</v>
      </c>
      <c r="AP183" s="101" t="str">
        <f t="shared" si="7"/>
        <v>LIT_658</v>
      </c>
      <c r="AR183" s="17" t="s">
        <v>5537</v>
      </c>
      <c r="AS183" s="7" t="s">
        <v>5537</v>
      </c>
      <c r="AT183" s="6"/>
      <c r="AU183" s="7"/>
      <c r="AV183" s="3" t="s">
        <v>5537</v>
      </c>
      <c r="AW183" s="18" t="s">
        <v>5537</v>
      </c>
      <c r="AX183" s="18" t="s">
        <v>5537</v>
      </c>
      <c r="AY183" s="18" t="s">
        <v>5537</v>
      </c>
      <c r="AZ183" s="18" t="s">
        <v>5537</v>
      </c>
      <c r="BA183" s="18" t="s">
        <v>5537</v>
      </c>
      <c r="BB183" s="18" t="s">
        <v>5537</v>
      </c>
      <c r="BC183" s="18" t="s">
        <v>5537</v>
      </c>
      <c r="BD183" s="18" t="s">
        <v>5537</v>
      </c>
      <c r="BE183" s="18" t="s">
        <v>5537</v>
      </c>
      <c r="BF183" s="18" t="s">
        <v>6291</v>
      </c>
      <c r="BG183" s="18" t="s">
        <v>5915</v>
      </c>
      <c r="BH183" s="18" t="s">
        <v>5537</v>
      </c>
      <c r="BI183" s="9" t="s">
        <v>6386</v>
      </c>
      <c r="BJ183" s="14"/>
      <c r="BK183" s="14" t="s">
        <v>5537</v>
      </c>
      <c r="BL183" s="14" t="str">
        <f>_xlfn.XLOOKUP(B183,'[4]cell downs 18042026 17h'!$B:$B,'[4]cell downs 18042026 17h'!$B:$B,"")</f>
        <v/>
      </c>
      <c r="BM183" s="14" t="str">
        <f>_xlfn.XLOOKUP(B183,'[5]Cells Huawei 19042026 15h'!$B:$B,'[5]Cells Huawei 19042026 15h'!$B:$B,"")</f>
        <v/>
      </c>
      <c r="BN183" s="9" t="str">
        <f>_xlfn.XLOOKUP(B183,'[6]cells down 19042026 9H40'!$B:$B,'[6]cells down 19042026 9H40'!$B:$B,"")</f>
        <v/>
      </c>
      <c r="BO183" s="9" t="s">
        <v>5537</v>
      </c>
      <c r="BP183" s="9" t="s">
        <v>318</v>
      </c>
      <c r="BQ183" s="115"/>
    </row>
    <row r="184" spans="1:69" s="9" customFormat="1" x14ac:dyDescent="0.3">
      <c r="A184" s="1" t="s">
        <v>1743</v>
      </c>
      <c r="B184" s="8" t="s">
        <v>1744</v>
      </c>
      <c r="C184" s="3" t="str">
        <f>_xlfn.XLOOKUP(B184,'[1]daily break down'!$D:$D,'[1]daily break down'!$E:$E,"")</f>
        <v>Yaounde</v>
      </c>
      <c r="D184" s="1" t="s">
        <v>11</v>
      </c>
      <c r="E184" s="1" t="s">
        <v>12</v>
      </c>
      <c r="F184" s="3" t="s">
        <v>37</v>
      </c>
      <c r="G184" s="1" t="s">
        <v>38</v>
      </c>
      <c r="H184" s="34" t="str">
        <f>_xlfn.XLOOKUP(B184,[2]CALCULATION!$B:$B,[2]CALCULATION!$H:$H,"")</f>
        <v>ZTE</v>
      </c>
      <c r="I184" s="28">
        <v>0</v>
      </c>
      <c r="J184" s="28">
        <v>0</v>
      </c>
      <c r="K184" s="28">
        <v>0</v>
      </c>
      <c r="L184" s="28">
        <v>0</v>
      </c>
      <c r="M184" s="28">
        <v>0</v>
      </c>
      <c r="N184" s="28">
        <v>0</v>
      </c>
      <c r="O184" s="28">
        <v>0.81313689064671413</v>
      </c>
      <c r="P184" s="28">
        <v>0.67564627189791004</v>
      </c>
      <c r="Q184" s="28">
        <v>2.6765815434048736</v>
      </c>
      <c r="R184" s="28">
        <v>0</v>
      </c>
      <c r="S184" s="94">
        <v>0</v>
      </c>
      <c r="T184" s="94">
        <f>_xlfn.XLOOKUP(B184,'[3]Nur des jours'!$B:$B,'[3]Nur des jours'!$U:$U,"")</f>
        <v>0</v>
      </c>
      <c r="U184" s="94">
        <v>0.69414124811304911</v>
      </c>
      <c r="V184" s="94">
        <v>0</v>
      </c>
      <c r="W184" s="94">
        <v>0</v>
      </c>
      <c r="X184" s="94">
        <v>0</v>
      </c>
      <c r="Y184" s="94">
        <v>0</v>
      </c>
      <c r="Z184" s="94">
        <v>0.38935759474706905</v>
      </c>
      <c r="AA184" s="94">
        <v>0</v>
      </c>
      <c r="AB184" s="94">
        <v>3.6472735159074551E-2</v>
      </c>
      <c r="AC184" s="94">
        <f>_xlfn.XLOOKUP(B184,'[3]Nur des jours'!$B:$B,'[3]Nur des jours'!$N:$N,"")</f>
        <v>3.1988461417731782</v>
      </c>
      <c r="AD184" s="94">
        <v>3.1988461417731782</v>
      </c>
      <c r="AE184" s="94">
        <v>1.9273887030442549</v>
      </c>
      <c r="AF184" s="94">
        <v>1.8235568373845243</v>
      </c>
      <c r="AG184" s="94">
        <v>4.4323621535370261</v>
      </c>
      <c r="AH184" s="94">
        <v>3.1988461417731782</v>
      </c>
      <c r="AI184" s="49" t="s">
        <v>5559</v>
      </c>
      <c r="AJ184" s="49"/>
      <c r="AK184" s="48" t="str" cm="1">
        <f t="array" ref="AK184">IFERROR(_xlfn.IFS(
AM184="MPR ISSUE","PDH",
AM184="BSS Hardware Issue","BSS",
AM184="Sites strategiques, MLL, Pylone, etc.","ENVTECH",
AM184="AKTIVCO DEFAUT GE &amp; POWER Cabinet","AKTIVCO",
AM184="AKTIVCO Coupure ENEO &amp; Baisse de tension","AKTIVCO GRID ONLY",
AM184="Coupure ENEO &amp; Baisse de tension","IHS GRID ONLY",
AM184="Defaut GE &amp; POWER Cabinet","IHS",
AM184="Sharing","Partners",
AM184="Sites strategiques &amp; DataCenter","SST &amp; DC",
AM184="Exclu","Exclu",
AM184="SAT","SAT",
AM184="SPARE-ISSUE","SPARE-ISSUE",
AM184="Fiber CAmtel","TRANS_FO_CAMTEL",
AM184="Fiber AOF","Fiber AOF",
AM184="Projet OCM (HUAWEI)","TRAVAUX-HUAWEI",
AM184="Projet OCM (NOKIA)","TRAVAUX-NOKIA",
AM184="ACCESS-ISSUE","ACCESS-ISSUE",
AM184="Projet OCM (ZTE, NOKIA, autres projets)","TRAVAUX OCM",
AM184="No root CAuse","No root cause",
AM184="ODU HS","PDH",
AM184="IP &amp; VLAN","PDH",
AM184="Warehouse HUAWEI","SPARE-ISSUE",
AM184="SPARE-HS","SPARE-ISSUE",
AM184="Power Telco","BSS",AM184="no impacts","no impacts"
),"")</f>
        <v>No root cause</v>
      </c>
      <c r="AL184" s="48" t="str" cm="1">
        <f t="array" ref="AL184">IFERROR(_xlfn.IFS(
AM184="MPR ISSUE","TX ISSUE",
AM184="BSS Hardware Issue","RAN ISSUE",
AM184="Sites strategiques, MLL, Pylone, etc.","ENVTECH",
AM184="AKTIVCO DEFAUT GE &amp; POWER Cabinet","POWER ISSUE",
AM184="AKTIVCO Coupure ENEO &amp; Baisse de tension","POWER ISSUE",
AM184="Coupure ENEO &amp; Baisse de tension","POWER ISSUE",
AM184="Defaut GE &amp; POWER Cabinet","POWER ISSUE",
AM184="Sharing","POWER ISSUE",
AM184="Sites strategiques &amp; DataCenter","POWER ISSUE",
AM184="Exclu","Exclu",
AM184="SAT","TX ISSUE",
AM184="SPARE-ISSUE","SPARE-ISSUE",
AM184="Fiber CAmtel","TX ISSUE",
AM184="Fiber AOF","TX ISSUE",
AM184="Projet OCM (HUAWEI)","TRAVAUX-HUAWEI",
AM184="Projet OCM (NOKIA)","TRAVAUX -NOKIA",
AM184="ACCESS-ISSUE","ACCESS-ISSUE",
AM184="Projet OCM (ZTE, NOKIA, autres projets)","TRAVAUX OCM",
AM184="No root CAuse","No root cause",
AM184="ODU HS","TX ISSUE",
AM184="IP &amp; VLAN","TX ISSUE",
AM184="Warehouse HUAWEI","SPARE-ISSUE",
AM184="SPARE-HS","SPARE-ISSUE",
AM184="Power Telco","RAN ISSUE",AM184="no impacts","no impacts"
),"")</f>
        <v>No root cause</v>
      </c>
      <c r="AM184" s="67" t="s">
        <v>6538</v>
      </c>
      <c r="AN184" s="48" t="str" cm="1">
        <f t="array" ref="AN184">IFERROR(_xlfn.IFS(
AM184="MPR ISSUE","ACTIVE",
AM184="BSS Hardware Issue","ACTIVE",
AM184="Sites strategiques, MLL, Pylone, etc.","PASSIVE",
AM184="AKTIVCO DEFAUT GE &amp; POWER Cabinet","PASSIVE",
AM184="AKTIVCO Coupure ENEO &amp; Baisse de tension","PASSIVE",
AM184="Coupure ENEO &amp; Baisse de tension","PASSIVE",
AM184="Defaut GE &amp; POWER Cabinet","PASSIVE",
AM184="Sharing","PASSIVE",
AM184="Sites strategiques &amp; DataCenter","PASSIVE",
AM184="Exclu","Exclu",
AM184="SAT","ACTIVE",
AM184="SPARE-ISSUE","SPARE-ISSUE",
AM184="Fiber CAmtel","ACTIVE",
AM184="Fiber AOF","ACTIVE",
AM184="Projet OCM (HUAWEI)","PLANNED WORKS",
AM184="Projet OCM (NOKIA)","PLANNED WORKS",
AM184="ACCESS-ISSUE","ACCESS-ISSUE",
AM184="Projet OCM (ZTE, NOKIA, autres projets)","PLANNED WORKS",
AM184="No root CAuse","No root cause",
AM184="ODU HS","ACTIVE",
AM184="IP &amp; VLAN","ACTIVE",
AM184="Warehouse HUAWEI","SPARE-ISSUE",
AM184="SPARE-HS","SPARE-ISSUE",
AM184="Power Telco","ACTIVE", AM184="no impacts","no impacts"
),"")</f>
        <v>No root cause</v>
      </c>
      <c r="AO184" s="93" t="s">
        <v>6310</v>
      </c>
      <c r="AP184" s="101" t="str">
        <f t="shared" si="7"/>
        <v>CTR_313</v>
      </c>
      <c r="AR184" s="17" t="s">
        <v>5537</v>
      </c>
      <c r="AS184" s="7" t="s">
        <v>6603</v>
      </c>
      <c r="AT184" s="6"/>
      <c r="AU184" s="7"/>
      <c r="AV184" s="3" t="s">
        <v>6311</v>
      </c>
      <c r="AW184" s="18" t="s">
        <v>5537</v>
      </c>
      <c r="AX184" s="18" t="s">
        <v>5537</v>
      </c>
      <c r="AY184" s="18" t="s">
        <v>5537</v>
      </c>
      <c r="AZ184" s="18" t="s">
        <v>5537</v>
      </c>
      <c r="BA184" s="18" t="s">
        <v>5537</v>
      </c>
      <c r="BB184" s="18" t="s">
        <v>5537</v>
      </c>
      <c r="BC184" s="18" t="s">
        <v>5537</v>
      </c>
      <c r="BD184" s="18" t="s">
        <v>5537</v>
      </c>
      <c r="BE184" s="18" t="s">
        <v>5537</v>
      </c>
      <c r="BF184" s="18" t="s">
        <v>5537</v>
      </c>
      <c r="BG184" s="18" t="s">
        <v>5537</v>
      </c>
      <c r="BH184" s="18" t="s">
        <v>5537</v>
      </c>
      <c r="BI184" s="9" t="s">
        <v>6312</v>
      </c>
      <c r="BJ184" s="14"/>
      <c r="BK184" s="14" t="s">
        <v>5537</v>
      </c>
      <c r="BL184" s="14" t="str">
        <f>_xlfn.XLOOKUP(B184,'[4]cell downs 18042026 17h'!$B:$B,'[4]cell downs 18042026 17h'!$B:$B,"")</f>
        <v/>
      </c>
      <c r="BM184" s="14" t="str">
        <f>_xlfn.XLOOKUP(B184,'[5]Cells Huawei 19042026 15h'!$B:$B,'[5]Cells Huawei 19042026 15h'!$B:$B,"")</f>
        <v/>
      </c>
      <c r="BN184" s="9" t="str">
        <f>_xlfn.XLOOKUP(B184,'[6]cells down 19042026 9H40'!$B:$B,'[6]cells down 19042026 9H40'!$B:$B,"")</f>
        <v/>
      </c>
      <c r="BO184" s="9" t="s">
        <v>1744</v>
      </c>
      <c r="BP184" s="9" t="s">
        <v>5537</v>
      </c>
      <c r="BQ184" s="115"/>
    </row>
    <row r="185" spans="1:69" s="9" customFormat="1" x14ac:dyDescent="0.3">
      <c r="A185" s="1" t="s">
        <v>2875</v>
      </c>
      <c r="B185" s="8" t="s">
        <v>2876</v>
      </c>
      <c r="C185" s="3" t="str">
        <f>_xlfn.XLOOKUP(B185,'[1]daily break down'!$D:$D,'[1]daily break down'!$E:$E,"")</f>
        <v>Garoua</v>
      </c>
      <c r="D185" s="1" t="s">
        <v>357</v>
      </c>
      <c r="E185" s="1" t="s">
        <v>188</v>
      </c>
      <c r="F185" s="3" t="s">
        <v>23</v>
      </c>
      <c r="G185" s="1" t="s">
        <v>24</v>
      </c>
      <c r="H185" s="32" t="str">
        <f>_xlfn.XLOOKUP(B185,[2]CALCULATION!$B:$B,[2]CALCULATION!$H:$H,"")</f>
        <v>Huawei</v>
      </c>
      <c r="I185" s="28">
        <v>0</v>
      </c>
      <c r="J185" s="28">
        <v>0</v>
      </c>
      <c r="K185" s="28">
        <v>5.0747931844318312</v>
      </c>
      <c r="L185" s="28">
        <v>1.1822338364252223</v>
      </c>
      <c r="M185" s="28">
        <v>0</v>
      </c>
      <c r="N185" s="28">
        <v>0</v>
      </c>
      <c r="O185" s="28">
        <v>0</v>
      </c>
      <c r="P185" s="28">
        <v>0</v>
      </c>
      <c r="Q185" s="28">
        <v>0</v>
      </c>
      <c r="R185" s="28">
        <v>0.55912970525036165</v>
      </c>
      <c r="S185" s="94">
        <v>2.0161485933117032</v>
      </c>
      <c r="T185" s="94">
        <f>_xlfn.XLOOKUP(B185,'[3]Nur des jours'!$B:$B,'[3]Nur des jours'!$U:$U,"")</f>
        <v>0</v>
      </c>
      <c r="U185" s="94">
        <v>0</v>
      </c>
      <c r="V185" s="94">
        <v>0</v>
      </c>
      <c r="W185" s="94">
        <v>0</v>
      </c>
      <c r="X185" s="94">
        <v>0</v>
      </c>
      <c r="Y185" s="94">
        <v>1.9416871413365753</v>
      </c>
      <c r="Z185" s="94">
        <v>0</v>
      </c>
      <c r="AA185" s="94">
        <v>0</v>
      </c>
      <c r="AB185" s="94">
        <v>0</v>
      </c>
      <c r="AC185" s="94">
        <f>_xlfn.XLOOKUP(B185,'[3]Nur des jours'!$B:$B,'[3]Nur des jours'!$N:$N,"")</f>
        <v>3.17753322318389</v>
      </c>
      <c r="AD185" s="94">
        <v>3.17753322318389</v>
      </c>
      <c r="AE185" s="94">
        <v>2.3499104748430311</v>
      </c>
      <c r="AF185" s="94">
        <v>3.0051897922893058</v>
      </c>
      <c r="AG185" s="94">
        <v>3.5151094300967252</v>
      </c>
      <c r="AH185" s="94">
        <v>3.17753322318389</v>
      </c>
      <c r="AI185" s="49" t="s">
        <v>5559</v>
      </c>
      <c r="AJ185" s="49"/>
      <c r="AK185" s="48" t="str" cm="1">
        <f t="array" ref="AK185">IFERROR(_xlfn.IFS(
AM185="MPR ISSUE","PDH",
AM185="BSS Hardware Issue","BSS",
AM185="Sites strategiques, MLL, Pylone, etc.","ENVTECH",
AM185="AKTIVCO DEFAUT GE &amp; POWER Cabinet","AKTIVCO",
AM185="AKTIVCO Coupure ENEO &amp; Baisse de tension","AKTIVCO GRID ONLY",
AM185="Coupure ENEO &amp; Baisse de tension","IHS GRID ONLY",
AM185="Defaut GE &amp; POWER Cabinet","IHS",
AM185="Sharing","Partners",
AM185="Sites strategiques &amp; DataCenter","SST &amp; DC",
AM185="Exclu","Exclu",
AM185="SAT","SAT",
AM185="SPARE-ISSUE","SPARE-ISSUE",
AM185="Fiber CAmtel","TRANS_FO_CAMTEL",
AM185="Fiber AOF","Fiber AOF",
AM185="Projet OCM (HUAWEI)","TRAVAUX-HUAWEI",
AM185="Projet OCM (NOKIA)","TRAVAUX-NOKIA",
AM185="ACCESS-ISSUE","ACCESS-ISSUE",
AM185="Projet OCM (ZTE, NOKIA, autres projets)","TRAVAUX OCM",
AM185="No root CAuse","No root cause",
AM185="ODU HS","PDH",
AM185="IP &amp; VLAN","PDH",
AM185="Warehouse HUAWEI","SPARE-ISSUE",
AM185="SPARE-HS","SPARE-ISSUE",
AM185="Power Telco","BSS",AM185="no impacts","no impacts"
),"")</f>
        <v>AKTIVCO</v>
      </c>
      <c r="AL185" s="48" t="str" cm="1">
        <f t="array" ref="AL185">IFERROR(_xlfn.IFS(
AM185="MPR ISSUE","TX ISSUE",
AM185="BSS Hardware Issue","RAN ISSUE",
AM185="Sites strategiques, MLL, Pylone, etc.","ENVTECH",
AM185="AKTIVCO DEFAUT GE &amp; POWER Cabinet","POWER ISSUE",
AM185="AKTIVCO Coupure ENEO &amp; Baisse de tension","POWER ISSUE",
AM185="Coupure ENEO &amp; Baisse de tension","POWER ISSUE",
AM185="Defaut GE &amp; POWER Cabinet","POWER ISSUE",
AM185="Sharing","POWER ISSUE",
AM185="Sites strategiques &amp; DataCenter","POWER ISSUE",
AM185="Exclu","Exclu",
AM185="SAT","TX ISSUE",
AM185="SPARE-ISSUE","SPARE-ISSUE",
AM185="Fiber CAmtel","TX ISSUE",
AM185="Fiber AOF","TX ISSUE",
AM185="Projet OCM (HUAWEI)","TRAVAUX-HUAWEI",
AM185="Projet OCM (NOKIA)","TRAVAUX -NOKIA",
AM185="ACCESS-ISSUE","ACCESS-ISSUE",
AM185="Projet OCM (ZTE, NOKIA, autres projets)","TRAVAUX OCM",
AM185="No root CAuse","No root cause",
AM185="ODU HS","TX ISSUE",
AM185="IP &amp; VLAN","TX ISSUE",
AM185="Warehouse HUAWEI","SPARE-ISSUE",
AM185="SPARE-HS","SPARE-ISSUE",
AM185="Power Telco","RAN ISSUE",AM185="no impacts","no impacts"
),"")</f>
        <v>POWER ISSUE</v>
      </c>
      <c r="AM185" s="67" t="s">
        <v>5325</v>
      </c>
      <c r="AN185" s="48" t="str" cm="1">
        <f t="array" ref="AN185">IFERROR(_xlfn.IFS(
AM185="MPR ISSUE","ACTIVE",
AM185="BSS Hardware Issue","ACTIVE",
AM185="Sites strategiques, MLL, Pylone, etc.","PASSIVE",
AM185="AKTIVCO DEFAUT GE &amp; POWER Cabinet","PASSIVE",
AM185="AKTIVCO Coupure ENEO &amp; Baisse de tension","PASSIVE",
AM185="Coupure ENEO &amp; Baisse de tension","PASSIVE",
AM185="Defaut GE &amp; POWER Cabinet","PASSIVE",
AM185="Sharing","PASSIVE",
AM185="Sites strategiques &amp; DataCenter","PASSIVE",
AM185="Exclu","Exclu",
AM185="SAT","ACTIVE",
AM185="SPARE-ISSUE","SPARE-ISSUE",
AM185="Fiber CAmtel","ACTIVE",
AM185="Fiber AOF","ACTIVE",
AM185="Projet OCM (HUAWEI)","PLANNED WORKS",
AM185="Projet OCM (NOKIA)","PLANNED WORKS",
AM185="ACCESS-ISSUE","ACCESS-ISSUE",
AM185="Projet OCM (ZTE, NOKIA, autres projets)","PLANNED WORKS",
AM185="No root CAuse","No root cause",
AM185="ODU HS","ACTIVE",
AM185="IP &amp; VLAN","ACTIVE",
AM185="Warehouse HUAWEI","SPARE-ISSUE",
AM185="SPARE-HS","SPARE-ISSUE",
AM185="Power Telco","ACTIVE", AM185="no impacts","no impacts"
),"")</f>
        <v>PASSIVE</v>
      </c>
      <c r="AO185" s="93" t="s">
        <v>6341</v>
      </c>
      <c r="AP185" s="101" t="str">
        <f t="shared" si="7"/>
        <v>NRD_189</v>
      </c>
      <c r="AR185" s="17" t="s">
        <v>5537</v>
      </c>
      <c r="AS185" s="7" t="s">
        <v>6597</v>
      </c>
      <c r="AT185" s="6"/>
      <c r="AU185" s="7"/>
      <c r="AV185" s="3" t="s">
        <v>5537</v>
      </c>
      <c r="AW185" s="18" t="s">
        <v>5537</v>
      </c>
      <c r="AX185" s="18" t="s">
        <v>5537</v>
      </c>
      <c r="AY185" s="18" t="s">
        <v>5537</v>
      </c>
      <c r="AZ185" s="18" t="s">
        <v>5537</v>
      </c>
      <c r="BA185" s="18" t="s">
        <v>5537</v>
      </c>
      <c r="BB185" s="18" t="s">
        <v>5537</v>
      </c>
      <c r="BC185" s="18" t="s">
        <v>5537</v>
      </c>
      <c r="BD185" s="18" t="s">
        <v>5537</v>
      </c>
      <c r="BE185" s="18" t="s">
        <v>5537</v>
      </c>
      <c r="BF185" s="18" t="s">
        <v>5537</v>
      </c>
      <c r="BG185" s="18" t="s">
        <v>5537</v>
      </c>
      <c r="BH185" s="18" t="s">
        <v>5537</v>
      </c>
      <c r="BI185" s="9" t="s">
        <v>6341</v>
      </c>
      <c r="BJ185" s="14"/>
      <c r="BK185" s="14" t="s">
        <v>5537</v>
      </c>
      <c r="BL185" s="14" t="str">
        <f>_xlfn.XLOOKUP(B185,'[4]cell downs 18042026 17h'!$B:$B,'[4]cell downs 18042026 17h'!$B:$B,"")</f>
        <v/>
      </c>
      <c r="BM185" s="14" t="str">
        <f>_xlfn.XLOOKUP(B185,'[5]Cells Huawei 19042026 15h'!$B:$B,'[5]Cells Huawei 19042026 15h'!$B:$B,"")</f>
        <v/>
      </c>
      <c r="BN185" s="9" t="str">
        <f>_xlfn.XLOOKUP(B185,'[6]cells down 19042026 9H40'!$B:$B,'[6]cells down 19042026 9H40'!$B:$B,"")</f>
        <v/>
      </c>
      <c r="BO185" s="9" t="s">
        <v>5537</v>
      </c>
      <c r="BP185" s="9" t="s">
        <v>66</v>
      </c>
      <c r="BQ185" s="115"/>
    </row>
    <row r="186" spans="1:69" s="9" customFormat="1" x14ac:dyDescent="0.3">
      <c r="A186" s="19" t="s">
        <v>5401</v>
      </c>
      <c r="B186" s="26" t="s">
        <v>5402</v>
      </c>
      <c r="C186" s="3" t="str">
        <f>_xlfn.XLOOKUP(B186,'[1]daily break down'!$D:$D,'[1]daily break down'!$E:$E,"")</f>
        <v/>
      </c>
      <c r="D186" s="19" t="s">
        <v>357</v>
      </c>
      <c r="E186" s="19" t="s">
        <v>987</v>
      </c>
      <c r="F186" s="19" t="s">
        <v>5403</v>
      </c>
      <c r="G186" s="19" t="s">
        <v>24</v>
      </c>
      <c r="H186" s="32" t="str">
        <f>_xlfn.XLOOKUP(B186,[2]CALCULATION!$B:$B,[2]CALCULATION!$H:$H,"")</f>
        <v>Huawei</v>
      </c>
      <c r="I186" s="28">
        <v>0</v>
      </c>
      <c r="J186" s="28">
        <v>0</v>
      </c>
      <c r="K186" s="28">
        <v>9.0676926830521101</v>
      </c>
      <c r="L186" s="28">
        <v>1.2369518567029933</v>
      </c>
      <c r="M186" s="28">
        <v>0</v>
      </c>
      <c r="N186" s="28">
        <v>0</v>
      </c>
      <c r="O186" s="28">
        <v>0</v>
      </c>
      <c r="P186" s="28">
        <v>0</v>
      </c>
      <c r="Q186" s="28">
        <v>0</v>
      </c>
      <c r="R186" s="28">
        <v>0.55859465290083987</v>
      </c>
      <c r="S186" s="94">
        <v>2.0293287161882581</v>
      </c>
      <c r="T186" s="94">
        <f>_xlfn.XLOOKUP(B186,'[3]Nur des jours'!$B:$B,'[3]Nur des jours'!$U:$U,"")</f>
        <v>0</v>
      </c>
      <c r="U186" s="94">
        <v>0</v>
      </c>
      <c r="V186" s="94" t="s">
        <v>5537</v>
      </c>
      <c r="W186" s="94">
        <v>0</v>
      </c>
      <c r="X186" s="94">
        <v>8.9175391586979543E-5</v>
      </c>
      <c r="Y186" s="94">
        <v>1.8709532207297825</v>
      </c>
      <c r="Z186" s="94">
        <v>0</v>
      </c>
      <c r="AA186" s="94">
        <v>0</v>
      </c>
      <c r="AB186" s="94">
        <v>0</v>
      </c>
      <c r="AC186" s="94">
        <f>_xlfn.XLOOKUP(B186,'[3]Nur des jours'!$B:$B,'[3]Nur des jours'!$N:$N,"")</f>
        <v>3.1662436186089784</v>
      </c>
      <c r="AD186" s="94">
        <v>3.1662436186089784</v>
      </c>
      <c r="AE186" s="94">
        <v>2.3549062983345919</v>
      </c>
      <c r="AF186" s="94">
        <v>3.016186915824298</v>
      </c>
      <c r="AG186" s="94">
        <v>3.4850131438690037</v>
      </c>
      <c r="AH186" s="94">
        <v>3.1662436186089784</v>
      </c>
      <c r="AI186" s="49" t="s">
        <v>6588</v>
      </c>
      <c r="AJ186" s="49" t="s">
        <v>5533</v>
      </c>
      <c r="AK186" s="48" t="str" cm="1">
        <f t="array" ref="AK186">IFERROR(_xlfn.IFS(
AM186="MPR ISSUE","PDH",
AM186="BSS Hardware Issue","BSS",
AM186="Sites strategiques, MLL, Pylone, etc.","ENVTECH",
AM186="AKTIVCO DEFAUT GE &amp; POWER Cabinet","AKTIVCO",
AM186="AKTIVCO Coupure ENEO &amp; Baisse de tension","AKTIVCO GRID ONLY",
AM186="Coupure ENEO &amp; Baisse de tension","IHS GRID ONLY",
AM186="Defaut GE &amp; POWER Cabinet","IHS",
AM186="Sharing","Partners",
AM186="Sites strategiques &amp; DataCenter","SST &amp; DC",
AM186="Exclu","Exclu",
AM186="SAT","SAT",
AM186="SPARE-ISSUE","SPARE-ISSUE",
AM186="Fiber CAmtel","TRANS_FO_CAMTEL",
AM186="Fiber AOF","Fiber AOF",
AM186="Projet OCM (HUAWEI)","TRAVAUX-HUAWEI",
AM186="Projet OCM (NOKIA)","TRAVAUX-NOKIA",
AM186="ACCESS-ISSUE","ACCESS-ISSUE",
AM186="Projet OCM (ZTE, NOKIA, autres projets)","TRAVAUX OCM",
AM186="No root CAuse","No root cause",
AM186="ODU HS","PDH",
AM186="IP &amp; VLAN","PDH",
AM186="Warehouse HUAWEI","SPARE-ISSUE",
AM186="SPARE-HS","SPARE-ISSUE",
AM186="Power Telco","BSS",AM186="no impacts","no impacts"
),"")</f>
        <v>Exclu</v>
      </c>
      <c r="AL186" s="48" t="str" cm="1">
        <f t="array" ref="AL186">IFERROR(_xlfn.IFS(
AM186="MPR ISSUE","TX ISSUE",
AM186="BSS Hardware Issue","RAN ISSUE",
AM186="Sites strategiques, MLL, Pylone, etc.","ENVTECH",
AM186="AKTIVCO DEFAUT GE &amp; POWER Cabinet","POWER ISSUE",
AM186="AKTIVCO Coupure ENEO &amp; Baisse de tension","POWER ISSUE",
AM186="Coupure ENEO &amp; Baisse de tension","POWER ISSUE",
AM186="Defaut GE &amp; POWER Cabinet","POWER ISSUE",
AM186="Sharing","POWER ISSUE",
AM186="Sites strategiques &amp; DataCenter","POWER ISSUE",
AM186="Exclu","Exclu",
AM186="SAT","TX ISSUE",
AM186="SPARE-ISSUE","SPARE-ISSUE",
AM186="Fiber CAmtel","TX ISSUE",
AM186="Fiber AOF","TX ISSUE",
AM186="Projet OCM (HUAWEI)","TRAVAUX-HUAWEI",
AM186="Projet OCM (NOKIA)","TRAVAUX -NOKIA",
AM186="ACCESS-ISSUE","ACCESS-ISSUE",
AM186="Projet OCM (ZTE, NOKIA, autres projets)","TRAVAUX OCM",
AM186="No root CAuse","No root cause",
AM186="ODU HS","TX ISSUE",
AM186="IP &amp; VLAN","TX ISSUE",
AM186="Warehouse HUAWEI","SPARE-ISSUE",
AM186="SPARE-HS","SPARE-ISSUE",
AM186="Power Telco","RAN ISSUE",AM186="no impacts","no impacts"
),"")</f>
        <v>Exclu</v>
      </c>
      <c r="AM186" s="67" t="s">
        <v>6588</v>
      </c>
      <c r="AN186" s="48" t="str" cm="1">
        <f t="array" ref="AN186">IFERROR(_xlfn.IFS(
AM186="MPR ISSUE","ACTIVE",
AM186="BSS Hardware Issue","ACTIVE",
AM186="Sites strategiques, MLL, Pylone, etc.","PASSIVE",
AM186="AKTIVCO DEFAUT GE &amp; POWER Cabinet","PASSIVE",
AM186="AKTIVCO Coupure ENEO &amp; Baisse de tension","PASSIVE",
AM186="Coupure ENEO &amp; Baisse de tension","PASSIVE",
AM186="Defaut GE &amp; POWER Cabinet","PASSIVE",
AM186="Sharing","PASSIVE",
AM186="Sites strategiques &amp; DataCenter","PASSIVE",
AM186="Exclu","Exclu",
AM186="SAT","ACTIVE",
AM186="SPARE-ISSUE","SPARE-ISSUE",
AM186="Fiber CAmtel","ACTIVE",
AM186="Fiber AOF","ACTIVE",
AM186="Projet OCM (HUAWEI)","PLANNED WORKS",
AM186="Projet OCM (NOKIA)","PLANNED WORKS",
AM186="ACCESS-ISSUE","ACCESS-ISSUE",
AM186="Projet OCM (ZTE, NOKIA, autres projets)","PLANNED WORKS",
AM186="No root CAuse","No root cause",
AM186="ODU HS","ACTIVE",
AM186="IP &amp; VLAN","ACTIVE",
AM186="Warehouse HUAWEI","SPARE-ISSUE",
AM186="SPARE-HS","SPARE-ISSUE",
AM186="Power Telco","ACTIVE", AM186="no impacts","no impacts"
),"")</f>
        <v>Exclu</v>
      </c>
      <c r="AO186" s="93" t="s">
        <v>6057</v>
      </c>
      <c r="AP186" s="101" t="str">
        <f t="shared" si="7"/>
        <v>NRD_255</v>
      </c>
      <c r="AR186" s="17" t="s">
        <v>5537</v>
      </c>
      <c r="AS186" s="7" t="s">
        <v>5537</v>
      </c>
      <c r="AT186" s="6"/>
      <c r="AU186" s="7"/>
      <c r="AV186" s="3" t="s">
        <v>5537</v>
      </c>
      <c r="AW186" s="18" t="s">
        <v>5537</v>
      </c>
      <c r="AX186" s="18" t="s">
        <v>5537</v>
      </c>
      <c r="AY186" s="18" t="s">
        <v>5537</v>
      </c>
      <c r="AZ186" s="18" t="s">
        <v>5537</v>
      </c>
      <c r="BA186" s="18" t="s">
        <v>5537</v>
      </c>
      <c r="BB186" s="18" t="s">
        <v>5537</v>
      </c>
      <c r="BC186" s="18" t="s">
        <v>5537</v>
      </c>
      <c r="BD186" s="18" t="s">
        <v>5537</v>
      </c>
      <c r="BE186" s="18" t="s">
        <v>5537</v>
      </c>
      <c r="BF186" s="18" t="s">
        <v>5537</v>
      </c>
      <c r="BG186" s="18" t="s">
        <v>5537</v>
      </c>
      <c r="BH186" s="18" t="s">
        <v>6057</v>
      </c>
      <c r="BI186" s="9" t="s">
        <v>5537</v>
      </c>
      <c r="BJ186" s="14"/>
      <c r="BK186" s="14" t="s">
        <v>5537</v>
      </c>
      <c r="BL186" s="14" t="str">
        <f>_xlfn.XLOOKUP(B186,'[4]cell downs 18042026 17h'!$B:$B,'[4]cell downs 18042026 17h'!$B:$B,"")</f>
        <v/>
      </c>
      <c r="BM186" s="14" t="str">
        <f>_xlfn.XLOOKUP(B186,'[5]Cells Huawei 19042026 15h'!$B:$B,'[5]Cells Huawei 19042026 15h'!$B:$B,"")</f>
        <v/>
      </c>
      <c r="BN186" s="9" t="str">
        <f>_xlfn.XLOOKUP(B186,'[6]cells down 19042026 9H40'!$B:$B,'[6]cells down 19042026 9H40'!$B:$B,"")</f>
        <v/>
      </c>
      <c r="BO186" s="9" t="s">
        <v>5537</v>
      </c>
      <c r="BP186" s="9" t="s">
        <v>5537</v>
      </c>
      <c r="BQ186" s="115"/>
    </row>
    <row r="187" spans="1:69" s="9" customFormat="1" x14ac:dyDescent="0.3">
      <c r="A187" s="1" t="s">
        <v>45</v>
      </c>
      <c r="B187" s="1" t="s">
        <v>46</v>
      </c>
      <c r="C187" s="3" t="str">
        <f>_xlfn.XLOOKUP(B187,'[1]daily break down'!$D:$D,'[1]daily break down'!$E:$E,"")</f>
        <v>Douala</v>
      </c>
      <c r="D187" s="1" t="s">
        <v>21</v>
      </c>
      <c r="E187" s="1" t="s">
        <v>30</v>
      </c>
      <c r="F187" s="3" t="s">
        <v>31</v>
      </c>
      <c r="G187" s="1" t="s">
        <v>32</v>
      </c>
      <c r="H187" s="34" t="str">
        <f>_xlfn.XLOOKUP(B187,[2]CALCULATION!$B:$B,[2]CALCULATION!$H:$H,"")</f>
        <v>ZTE</v>
      </c>
      <c r="I187" s="28">
        <v>1.9537436542791351</v>
      </c>
      <c r="J187" s="28">
        <v>39.06723967206284</v>
      </c>
      <c r="K187" s="28">
        <v>22.828864576110131</v>
      </c>
      <c r="L187" s="28">
        <v>26.664761880302365</v>
      </c>
      <c r="M187" s="28">
        <v>0</v>
      </c>
      <c r="N187" s="28">
        <v>3.2373877460170721</v>
      </c>
      <c r="O187" s="28">
        <v>0</v>
      </c>
      <c r="P187" s="28">
        <v>57.271022563514265</v>
      </c>
      <c r="Q187" s="28">
        <v>56.318504535817112</v>
      </c>
      <c r="R187" s="28">
        <v>0</v>
      </c>
      <c r="S187" s="94">
        <v>5.9068709282516201</v>
      </c>
      <c r="T187" s="94">
        <f>_xlfn.XLOOKUP(B187,'[3]Nur des jours'!$B:$B,'[3]Nur des jours'!$U:$U,"")</f>
        <v>45.748313514994315</v>
      </c>
      <c r="U187" s="94">
        <v>30.956951828166883</v>
      </c>
      <c r="V187" s="94">
        <v>15.409507666230066</v>
      </c>
      <c r="W187" s="94">
        <v>45.748313514994315</v>
      </c>
      <c r="X187" s="94">
        <v>3.9872814489502981</v>
      </c>
      <c r="Y187" s="94">
        <v>0</v>
      </c>
      <c r="Z187" s="94">
        <v>0</v>
      </c>
      <c r="AA187" s="94">
        <v>2.8948430232964443E-17</v>
      </c>
      <c r="AB187" s="94">
        <v>16.79534675672668</v>
      </c>
      <c r="AC187" s="94">
        <f>_xlfn.XLOOKUP(B187,'[3]Nur des jours'!$B:$B,'[3]Nur des jours'!$N:$N,"")</f>
        <v>3.1573260794502818</v>
      </c>
      <c r="AD187" s="94">
        <v>3.1573260794502818</v>
      </c>
      <c r="AE187" s="94">
        <v>1.1945013968322482</v>
      </c>
      <c r="AF187" s="94">
        <v>1.2466062983023418</v>
      </c>
      <c r="AG187" s="94">
        <v>4.924846837263364</v>
      </c>
      <c r="AH187" s="94">
        <v>3.1573260794502818</v>
      </c>
      <c r="AI187" s="49" t="s">
        <v>5559</v>
      </c>
      <c r="AJ187" s="49"/>
      <c r="AK187" s="48" t="str" cm="1">
        <f t="array" ref="AK187">IFERROR(_xlfn.IFS(
AM187="MPR ISSUE","PDH",
AM187="BSS Hardware Issue","BSS",
AM187="Sites strategiques, MLL, Pylone, etc.","ENVTECH",
AM187="AKTIVCO DEFAUT GE &amp; POWER Cabinet","AKTIVCO",
AM187="AKTIVCO Coupure ENEO &amp; Baisse de tension","AKTIVCO GRID ONLY",
AM187="Coupure ENEO &amp; Baisse de tension","IHS GRID ONLY",
AM187="Defaut GE &amp; POWER Cabinet","IHS",
AM187="Sharing","Partners",
AM187="Sites strategiques &amp; DataCenter","SST &amp; DC",
AM187="Exclu","Exclu",
AM187="SAT","SAT",
AM187="SPARE-ISSUE","SPARE-ISSUE",
AM187="Fiber CAmtel","TRANS_FO_CAMTEL",
AM187="Fiber AOF","Fiber AOF",
AM187="Projet OCM (HUAWEI)","TRAVAUX-HUAWEI",
AM187="Projet OCM (NOKIA)","TRAVAUX-NOKIA",
AM187="ACCESS-ISSUE","ACCESS-ISSUE",
AM187="Projet OCM (ZTE, NOKIA, autres projets)","TRAVAUX OCM",
AM187="No root CAuse","No root cause",
AM187="ODU HS","PDH",
AM187="IP &amp; VLAN","PDH",
AM187="Warehouse HUAWEI","SPARE-ISSUE",
AM187="SPARE-HS","SPARE-ISSUE",
AM187="Power Telco","BSS",AM187="no impacts","no impacts"
),"")</f>
        <v>AKTIVCO GRID ONLY</v>
      </c>
      <c r="AL187" s="48" t="str" cm="1">
        <f t="array" ref="AL187">IFERROR(_xlfn.IFS(
AM187="MPR ISSUE","TX ISSUE",
AM187="BSS Hardware Issue","RAN ISSUE",
AM187="Sites strategiques, MLL, Pylone, etc.","ENVTECH",
AM187="AKTIVCO DEFAUT GE &amp; POWER Cabinet","POWER ISSUE",
AM187="AKTIVCO Coupure ENEO &amp; Baisse de tension","POWER ISSUE",
AM187="Coupure ENEO &amp; Baisse de tension","POWER ISSUE",
AM187="Defaut GE &amp; POWER Cabinet","POWER ISSUE",
AM187="Sharing","POWER ISSUE",
AM187="Sites strategiques &amp; DataCenter","POWER ISSUE",
AM187="Exclu","Exclu",
AM187="SAT","TX ISSUE",
AM187="SPARE-ISSUE","SPARE-ISSUE",
AM187="Fiber CAmtel","TX ISSUE",
AM187="Fiber AOF","TX ISSUE",
AM187="Projet OCM (HUAWEI)","TRAVAUX-HUAWEI",
AM187="Projet OCM (NOKIA)","TRAVAUX -NOKIA",
AM187="ACCESS-ISSUE","ACCESS-ISSUE",
AM187="Projet OCM (ZTE, NOKIA, autres projets)","TRAVAUX OCM",
AM187="No root CAuse","No root cause",
AM187="ODU HS","TX ISSUE",
AM187="IP &amp; VLAN","TX ISSUE",
AM187="Warehouse HUAWEI","SPARE-ISSUE",
AM187="SPARE-HS","SPARE-ISSUE",
AM187="Power Telco","RAN ISSUE",AM187="no impacts","no impacts"
),"")</f>
        <v>POWER ISSUE</v>
      </c>
      <c r="AM187" s="67" t="s">
        <v>5327</v>
      </c>
      <c r="AN187" s="48" t="str" cm="1">
        <f t="array" ref="AN187">IFERROR(_xlfn.IFS(
AM187="MPR ISSUE","ACTIVE",
AM187="BSS Hardware Issue","ACTIVE",
AM187="Sites strategiques, MLL, Pylone, etc.","PASSIVE",
AM187="AKTIVCO DEFAUT GE &amp; POWER Cabinet","PASSIVE",
AM187="AKTIVCO Coupure ENEO &amp; Baisse de tension","PASSIVE",
AM187="Coupure ENEO &amp; Baisse de tension","PASSIVE",
AM187="Defaut GE &amp; POWER Cabinet","PASSIVE",
AM187="Sharing","PASSIVE",
AM187="Sites strategiques &amp; DataCenter","PASSIVE",
AM187="Exclu","Exclu",
AM187="SAT","ACTIVE",
AM187="SPARE-ISSUE","SPARE-ISSUE",
AM187="Fiber CAmtel","ACTIVE",
AM187="Fiber AOF","ACTIVE",
AM187="Projet OCM (HUAWEI)","PLANNED WORKS",
AM187="Projet OCM (NOKIA)","PLANNED WORKS",
AM187="ACCESS-ISSUE","ACCESS-ISSUE",
AM187="Projet OCM (ZTE, NOKIA, autres projets)","PLANNED WORKS",
AM187="No root CAuse","No root cause",
AM187="ODU HS","ACTIVE",
AM187="IP &amp; VLAN","ACTIVE",
AM187="Warehouse HUAWEI","SPARE-ISSUE",
AM187="SPARE-HS","SPARE-ISSUE",
AM187="Power Telco","ACTIVE", AM187="no impacts","no impacts"
),"")</f>
        <v>PASSIVE</v>
      </c>
      <c r="AO187" s="93" t="s">
        <v>5866</v>
      </c>
      <c r="AP187" s="101" t="str">
        <f t="shared" si="7"/>
        <v>LIT_740</v>
      </c>
      <c r="AR187" s="17" t="s">
        <v>5537</v>
      </c>
      <c r="AS187" s="7" t="s">
        <v>6603</v>
      </c>
      <c r="AT187" s="6"/>
      <c r="AU187" s="7"/>
      <c r="AV187" s="3" t="s">
        <v>5537</v>
      </c>
      <c r="AW187" s="18" t="s">
        <v>5537</v>
      </c>
      <c r="AX187" s="18" t="s">
        <v>5537</v>
      </c>
      <c r="AY187" s="18" t="s">
        <v>5537</v>
      </c>
      <c r="AZ187" s="18" t="s">
        <v>5537</v>
      </c>
      <c r="BA187" s="18" t="s">
        <v>5537</v>
      </c>
      <c r="BB187" s="18" t="s">
        <v>5537</v>
      </c>
      <c r="BC187" s="18" t="s">
        <v>5537</v>
      </c>
      <c r="BD187" s="18" t="s">
        <v>5537</v>
      </c>
      <c r="BE187" s="18" t="s">
        <v>5537</v>
      </c>
      <c r="BF187" s="18" t="s">
        <v>5537</v>
      </c>
      <c r="BG187" s="18" t="s">
        <v>5537</v>
      </c>
      <c r="BH187" s="18" t="s">
        <v>5537</v>
      </c>
      <c r="BI187" s="9" t="s">
        <v>5866</v>
      </c>
      <c r="BJ187" s="14"/>
      <c r="BK187" s="14" t="s">
        <v>5537</v>
      </c>
      <c r="BL187" s="14" t="str">
        <f>_xlfn.XLOOKUP(B187,'[4]cell downs 18042026 17h'!$B:$B,'[4]cell downs 18042026 17h'!$B:$B,"")</f>
        <v/>
      </c>
      <c r="BM187" s="14" t="str">
        <f>_xlfn.XLOOKUP(B187,'[5]Cells Huawei 19042026 15h'!$B:$B,'[5]Cells Huawei 19042026 15h'!$B:$B,"")</f>
        <v/>
      </c>
      <c r="BN187" s="9" t="str">
        <f>_xlfn.XLOOKUP(B187,'[6]cells down 19042026 9H40'!$B:$B,'[6]cells down 19042026 9H40'!$B:$B,"")</f>
        <v/>
      </c>
      <c r="BO187" s="9" t="s">
        <v>5537</v>
      </c>
      <c r="BP187" s="9" t="s">
        <v>5459</v>
      </c>
      <c r="BQ187" s="115"/>
    </row>
    <row r="188" spans="1:69" s="9" customFormat="1" ht="28.5" customHeight="1" x14ac:dyDescent="0.3">
      <c r="A188" s="1" t="s">
        <v>458</v>
      </c>
      <c r="B188" s="8" t="s">
        <v>459</v>
      </c>
      <c r="C188" s="3" t="str">
        <f>_xlfn.XLOOKUP(B188,'[1]daily break down'!$D:$D,'[1]daily break down'!$E:$E,"")</f>
        <v>SUD-OUEST</v>
      </c>
      <c r="D188" s="1" t="s">
        <v>11</v>
      </c>
      <c r="E188" s="1" t="s">
        <v>96</v>
      </c>
      <c r="F188" s="3" t="s">
        <v>13</v>
      </c>
      <c r="G188" s="1" t="s">
        <v>106</v>
      </c>
      <c r="H188" s="32" t="str">
        <f>_xlfn.XLOOKUP(B188,[2]CALCULATION!$B:$B,[2]CALCULATION!$H:$H,"")</f>
        <v>Huawei</v>
      </c>
      <c r="I188" s="28">
        <v>0</v>
      </c>
      <c r="J188" s="28">
        <v>3.7706565877072085</v>
      </c>
      <c r="K188" s="28">
        <v>0</v>
      </c>
      <c r="L188" s="28">
        <v>3.9237172298271011E-3</v>
      </c>
      <c r="M188" s="28">
        <v>1.2438540320118252</v>
      </c>
      <c r="N188" s="28">
        <v>2.3824097616377458</v>
      </c>
      <c r="O188" s="28">
        <v>6.723824525658258E-3</v>
      </c>
      <c r="P188" s="28">
        <v>0</v>
      </c>
      <c r="Q188" s="28">
        <v>5.3505234952187721E-4</v>
      </c>
      <c r="R188" s="28">
        <v>0</v>
      </c>
      <c r="S188" s="94">
        <v>0.2234735313169707</v>
      </c>
      <c r="T188" s="94">
        <f>_xlfn.XLOOKUP(B188,'[3]Nur des jours'!$B:$B,'[3]Nur des jours'!$U:$U,"")</f>
        <v>0</v>
      </c>
      <c r="U188" s="94">
        <v>0</v>
      </c>
      <c r="V188" s="94">
        <v>0.50749715352150049</v>
      </c>
      <c r="W188" s="94">
        <v>0</v>
      </c>
      <c r="X188" s="94">
        <v>0.48119041300334159</v>
      </c>
      <c r="Y188" s="94">
        <v>0.15042105052891711</v>
      </c>
      <c r="Z188" s="94">
        <v>3.2994894887182435E-3</v>
      </c>
      <c r="AA188" s="94">
        <v>0.29427879223703246</v>
      </c>
      <c r="AB188" s="94">
        <v>0</v>
      </c>
      <c r="AC188" s="94">
        <f>_xlfn.XLOOKUP(B188,'[3]Nur des jours'!$B:$B,'[3]Nur des jours'!$N:$N,"")</f>
        <v>3.0970613498157991</v>
      </c>
      <c r="AD188" s="94">
        <v>3.0970613498157991</v>
      </c>
      <c r="AE188" s="94">
        <v>2.0820094401080698</v>
      </c>
      <c r="AF188" s="94">
        <v>3.5440488455039088</v>
      </c>
      <c r="AG188" s="94">
        <v>3.0872633611094695</v>
      </c>
      <c r="AH188" s="94">
        <v>3.0970613498157991</v>
      </c>
      <c r="AI188" s="49" t="s">
        <v>5559</v>
      </c>
      <c r="AJ188" s="49"/>
      <c r="AK188" s="48" t="str" cm="1">
        <f t="array" ref="AK188">IFERROR(_xlfn.IFS(
AM188="MPR ISSUE","PDH",
AM188="BSS Hardware Issue","BSS",
AM188="Sites strategiques, MLL, Pylone, etc.","ENVTECH",
AM188="AKTIVCO DEFAUT GE &amp; POWER Cabinet","AKTIVCO",
AM188="AKTIVCO Coupure ENEO &amp; Baisse de tension","AKTIVCO GRID ONLY",
AM188="Coupure ENEO &amp; Baisse de tension","IHS GRID ONLY",
AM188="Defaut GE &amp; POWER Cabinet","IHS",
AM188="Sharing","Partners",
AM188="Sites strategiques &amp; DataCenter","SST &amp; DC",
AM188="Exclu","Exclu",
AM188="SAT","SAT",
AM188="SPARE-ISSUE","SPARE-ISSUE",
AM188="Fiber CAmtel","TRANS_FO_CAMTEL",
AM188="Fiber AOF","Fiber AOF",
AM188="Projet OCM (HUAWEI)","TRAVAUX-HUAWEI",
AM188="Projet OCM (NOKIA)","TRAVAUX-NOKIA",
AM188="ACCESS-ISSUE","ACCESS-ISSUE",
AM188="Projet OCM (ZTE, NOKIA, autres projets)","TRAVAUX OCM",
AM188="No root CAuse","No root cause",
AM188="ODU HS","PDH",
AM188="IP &amp; VLAN","PDH",
AM188="Warehouse HUAWEI","SPARE-ISSUE",
AM188="SPARE-HS","SPARE-ISSUE",
AM188="Power Telco","BSS",AM188="no impacts","no impacts"
),"")</f>
        <v>PDH</v>
      </c>
      <c r="AL188" s="48" t="str" cm="1">
        <f t="array" ref="AL188">IFERROR(_xlfn.IFS(
AM188="MPR ISSUE","TX ISSUE",
AM188="BSS Hardware Issue","RAN ISSUE",
AM188="Sites strategiques, MLL, Pylone, etc.","ENVTECH",
AM188="AKTIVCO DEFAUT GE &amp; POWER Cabinet","POWER ISSUE",
AM188="AKTIVCO Coupure ENEO &amp; Baisse de tension","POWER ISSUE",
AM188="Coupure ENEO &amp; Baisse de tension","POWER ISSUE",
AM188="Defaut GE &amp; POWER Cabinet","POWER ISSUE",
AM188="Sharing","POWER ISSUE",
AM188="Sites strategiques &amp; DataCenter","POWER ISSUE",
AM188="Exclu","Exclu",
AM188="SAT","TX ISSUE",
AM188="SPARE-ISSUE","SPARE-ISSUE",
AM188="Fiber CAmtel","TX ISSUE",
AM188="Fiber AOF","TX ISSUE",
AM188="Projet OCM (HUAWEI)","TRAVAUX-HUAWEI",
AM188="Projet OCM (NOKIA)","TRAVAUX -NOKIA",
AM188="ACCESS-ISSUE","ACCESS-ISSUE",
AM188="Projet OCM (ZTE, NOKIA, autres projets)","TRAVAUX OCM",
AM188="No root CAuse","No root cause",
AM188="ODU HS","TX ISSUE",
AM188="IP &amp; VLAN","TX ISSUE",
AM188="Warehouse HUAWEI","SPARE-ISSUE",
AM188="SPARE-HS","SPARE-ISSUE",
AM188="Power Telco","RAN ISSUE",AM188="no impacts","no impacts"
),"")</f>
        <v>TX ISSUE</v>
      </c>
      <c r="AM188" s="67" t="s">
        <v>6537</v>
      </c>
      <c r="AN188" s="48" t="str" cm="1">
        <f t="array" ref="AN188">IFERROR(_xlfn.IFS(
AM188="MPR ISSUE","ACTIVE",
AM188="BSS Hardware Issue","ACTIVE",
AM188="Sites strategiques, MLL, Pylone, etc.","PASSIVE",
AM188="AKTIVCO DEFAUT GE &amp; POWER Cabinet","PASSIVE",
AM188="AKTIVCO Coupure ENEO &amp; Baisse de tension","PASSIVE",
AM188="Coupure ENEO &amp; Baisse de tension","PASSIVE",
AM188="Defaut GE &amp; POWER Cabinet","PASSIVE",
AM188="Sharing","PASSIVE",
AM188="Sites strategiques &amp; DataCenter","PASSIVE",
AM188="Exclu","Exclu",
AM188="SAT","ACTIVE",
AM188="SPARE-ISSUE","SPARE-ISSUE",
AM188="Fiber CAmtel","ACTIVE",
AM188="Fiber AOF","ACTIVE",
AM188="Projet OCM (HUAWEI)","PLANNED WORKS",
AM188="Projet OCM (NOKIA)","PLANNED WORKS",
AM188="ACCESS-ISSUE","ACCESS-ISSUE",
AM188="Projet OCM (ZTE, NOKIA, autres projets)","PLANNED WORKS",
AM188="No root CAuse","No root cause",
AM188="ODU HS","ACTIVE",
AM188="IP &amp; VLAN","ACTIVE",
AM188="Warehouse HUAWEI","SPARE-ISSUE",
AM188="SPARE-HS","SPARE-ISSUE",
AM188="Power Telco","ACTIVE", AM188="no impacts","no impacts"
),"")</f>
        <v>ACTIVE</v>
      </c>
      <c r="AO188" s="101" t="s">
        <v>5710</v>
      </c>
      <c r="AP188" s="127" t="str">
        <f>IFERROR(MID(AQ188, SEARCH("CTR_", AQ188), 7), IFERROR(MID(AQ188, SEARCH("SUO_", AQ188), 7), IFERROR(MID(AQ188, SEARCH("SUD_", AQ188), 7), IFERROR(MID(AQ188, SEARCH("NRO_", AQ188), 7), IFERROR(MID(AQ188, SEARCH("ADM_", AQ188), 7), IFERROR(MID(AQ188, SEARCH("NRD_", AQ188), 7), IFERROR(MID(AQ188, SEARCH("EXN_", AQ188), 7), IFERROR(MID(AQ188, SEARCH("LIT_", AQ188), 7), IFERROR(MID(AQ188, SEARCH("EST_", AQ188), 7), MID(AQ188, SEARCH("OST_",AQ188), 7))))))))))</f>
        <v>SUO_027</v>
      </c>
      <c r="AQ188" s="9" t="s">
        <v>6528</v>
      </c>
      <c r="AR188" s="17" t="s">
        <v>5710</v>
      </c>
      <c r="AS188" s="7" t="s">
        <v>6603</v>
      </c>
      <c r="AT188" s="6"/>
      <c r="AU188" s="7"/>
      <c r="AV188" s="3" t="s">
        <v>5537</v>
      </c>
      <c r="AW188" s="18" t="s">
        <v>5537</v>
      </c>
      <c r="AX188" s="18" t="s">
        <v>5537</v>
      </c>
      <c r="AY188" s="18" t="s">
        <v>5537</v>
      </c>
      <c r="AZ188" s="18" t="s">
        <v>5537</v>
      </c>
      <c r="BA188" s="18" t="s">
        <v>5537</v>
      </c>
      <c r="BB188" s="18" t="s">
        <v>5537</v>
      </c>
      <c r="BC188" s="18" t="s">
        <v>5537</v>
      </c>
      <c r="BD188" s="18" t="s">
        <v>5537</v>
      </c>
      <c r="BE188" s="18" t="s">
        <v>5537</v>
      </c>
      <c r="BF188" s="18" t="s">
        <v>5537</v>
      </c>
      <c r="BG188" s="18" t="s">
        <v>5537</v>
      </c>
      <c r="BH188" s="18" t="s">
        <v>5537</v>
      </c>
      <c r="BI188" s="9" t="s">
        <v>5537</v>
      </c>
      <c r="BJ188" s="14"/>
      <c r="BK188" s="14" t="s">
        <v>5537</v>
      </c>
      <c r="BL188" s="14" t="str">
        <f>_xlfn.XLOOKUP(B188,'[4]cell downs 18042026 17h'!$B:$B,'[4]cell downs 18042026 17h'!$B:$B,"")</f>
        <v/>
      </c>
      <c r="BM188" s="14" t="str">
        <f>_xlfn.XLOOKUP(B188,'[5]Cells Huawei 19042026 15h'!$B:$B,'[5]Cells Huawei 19042026 15h'!$B:$B,"")</f>
        <v/>
      </c>
      <c r="BN188" s="9" t="str">
        <f>_xlfn.XLOOKUP(B188,'[6]cells down 19042026 9H40'!$B:$B,'[6]cells down 19042026 9H40'!$B:$B,"")</f>
        <v/>
      </c>
      <c r="BO188" s="9" t="s">
        <v>459</v>
      </c>
      <c r="BP188" s="9" t="s">
        <v>5537</v>
      </c>
      <c r="BQ188" s="115"/>
    </row>
    <row r="189" spans="1:69" s="9" customFormat="1" ht="18" customHeight="1" x14ac:dyDescent="0.3">
      <c r="A189" s="1" t="s">
        <v>1206</v>
      </c>
      <c r="B189" s="1" t="s">
        <v>1207</v>
      </c>
      <c r="C189" s="3" t="str">
        <f>_xlfn.XLOOKUP(B189,'[1]daily break down'!$D:$D,'[1]daily break down'!$E:$E,"")</f>
        <v>EXTREME-NORD</v>
      </c>
      <c r="D189" s="1" t="s">
        <v>11</v>
      </c>
      <c r="E189" s="1" t="s">
        <v>96</v>
      </c>
      <c r="F189" s="3" t="s">
        <v>55</v>
      </c>
      <c r="G189" s="1" t="s">
        <v>1208</v>
      </c>
      <c r="H189" s="33" t="str">
        <f>_xlfn.XLOOKUP(B189,[2]CALCULATION!$B:$B,[2]CALCULATION!$H:$H,"")</f>
        <v>NOKIA</v>
      </c>
      <c r="I189" s="28">
        <v>4.6736752258432848</v>
      </c>
      <c r="J189" s="28">
        <v>4.6739998655283364</v>
      </c>
      <c r="K189" s="28">
        <v>4.6737834390716344</v>
      </c>
      <c r="L189" s="28">
        <v>4.6740539721425112</v>
      </c>
      <c r="M189" s="28">
        <v>4.6739457589141615</v>
      </c>
      <c r="N189" s="28">
        <v>4.6754618283066369</v>
      </c>
      <c r="O189" s="28">
        <v>4.6791369694629692</v>
      </c>
      <c r="P189" s="28">
        <v>4.6739998655283364</v>
      </c>
      <c r="Q189" s="28">
        <v>4.6737834390716344</v>
      </c>
      <c r="R189" s="28">
        <v>4.6755349675966649</v>
      </c>
      <c r="S189" s="94">
        <v>4.6742703985992131</v>
      </c>
      <c r="T189" s="94">
        <f>_xlfn.XLOOKUP(B189,'[3]Nur des jours'!$B:$B,'[3]Nur des jours'!$U:$U,"")</f>
        <v>3.0813308107398565</v>
      </c>
      <c r="U189" s="94">
        <v>3.1160720525044576</v>
      </c>
      <c r="V189" s="94">
        <v>3.0813664808964911</v>
      </c>
      <c r="W189" s="94">
        <v>3.0813308107398565</v>
      </c>
      <c r="X189" s="94">
        <v>3.0814378212097608</v>
      </c>
      <c r="Y189" s="94">
        <v>3.0813664808964911</v>
      </c>
      <c r="Z189" s="94">
        <v>3.0811167898000473</v>
      </c>
      <c r="AA189" s="94">
        <v>3.0811524599566824</v>
      </c>
      <c r="AB189" s="94">
        <v>3.0811881301133166</v>
      </c>
      <c r="AC189" s="94">
        <f>_xlfn.XLOOKUP(B189,'[3]Nur des jours'!$B:$B,'[3]Nur des jours'!$N:$N,"")</f>
        <v>3.0822403997340437</v>
      </c>
      <c r="AD189" s="94">
        <v>3.0822403997340437</v>
      </c>
      <c r="AE189" s="94">
        <v>21.578710198274244</v>
      </c>
      <c r="AF189" s="94">
        <v>2.3906790293464373E-3</v>
      </c>
      <c r="AG189" s="94">
        <v>0</v>
      </c>
      <c r="AH189" s="94">
        <v>3.0822403997340437</v>
      </c>
      <c r="AI189" s="49" t="s">
        <v>6659</v>
      </c>
      <c r="AJ189" s="49"/>
      <c r="AK189" s="48" t="str" cm="1">
        <f t="array" ref="AK189">IFERROR(_xlfn.IFS(
AM189="MPR ISSUE","PDH",
AM189="BSS Hardware Issue","BSS",
AM189="Sites strategiques, MLL, Pylone, etc.","ENVTECH",
AM189="AKTIVCO DEFAUT GE &amp; POWER Cabinet","AKTIVCO",
AM189="AKTIVCO Coupure ENEO &amp; Baisse de tension","AKTIVCO GRID ONLY",
AM189="Coupure ENEO &amp; Baisse de tension","IHS GRID ONLY",
AM189="Defaut GE &amp; POWER Cabinet","IHS",
AM189="Sharing","Partners",
AM189="Sites strategiques &amp; DataCenter","SST &amp; DC",
AM189="Exclu","Exclu",
AM189="SAT","SAT",
AM189="SPARE-ISSUE","SPARE-ISSUE",
AM189="Fiber CAmtel","TRANS_FO_CAMTEL",
AM189="Fiber AOF","Fiber AOF",
AM189="Projet OCM (HUAWEI)","TRAVAUX-HUAWEI",
AM189="Projet OCM (NOKIA)","TRAVAUX-NOKIA",
AM189="ACCESS-ISSUE","ACCESS-ISSUE",
AM189="Projet OCM (ZTE, NOKIA, autres projets)","TRAVAUX OCM",
AM189="No root CAuse","No root cause",
AM189="ODU HS","PDH",
AM189="IP &amp; VLAN","PDH",
AM189="Warehouse HUAWEI","SPARE-ISSUE",
AM189="SPARE-HS","SPARE-ISSUE",
AM189="Power Telco","BSS",AM189="no impacts","no impacts"
),"")</f>
        <v>No root cause</v>
      </c>
      <c r="AL189" s="48" t="str" cm="1">
        <f t="array" ref="AL189">IFERROR(_xlfn.IFS(
AM189="MPR ISSUE","TX ISSUE",
AM189="BSS Hardware Issue","RAN ISSUE",
AM189="Sites strategiques, MLL, Pylone, etc.","ENVTECH",
AM189="AKTIVCO DEFAUT GE &amp; POWER Cabinet","POWER ISSUE",
AM189="AKTIVCO Coupure ENEO &amp; Baisse de tension","POWER ISSUE",
AM189="Coupure ENEO &amp; Baisse de tension","POWER ISSUE",
AM189="Defaut GE &amp; POWER Cabinet","POWER ISSUE",
AM189="Sharing","POWER ISSUE",
AM189="Sites strategiques &amp; DataCenter","POWER ISSUE",
AM189="Exclu","Exclu",
AM189="SAT","TX ISSUE",
AM189="SPARE-ISSUE","SPARE-ISSUE",
AM189="Fiber CAmtel","TX ISSUE",
AM189="Fiber AOF","TX ISSUE",
AM189="Projet OCM (HUAWEI)","TRAVAUX-HUAWEI",
AM189="Projet OCM (NOKIA)","TRAVAUX -NOKIA",
AM189="ACCESS-ISSUE","ACCESS-ISSUE",
AM189="Projet OCM (ZTE, NOKIA, autres projets)","TRAVAUX OCM",
AM189="No root CAuse","No root cause",
AM189="ODU HS","TX ISSUE",
AM189="IP &amp; VLAN","TX ISSUE",
AM189="Warehouse HUAWEI","SPARE-ISSUE",
AM189="SPARE-HS","SPARE-ISSUE",
AM189="Power Telco","RAN ISSUE",AM189="no impacts","no impacts"
),"")</f>
        <v>No root cause</v>
      </c>
      <c r="AM189" s="67" t="s">
        <v>6538</v>
      </c>
      <c r="AN189" s="48" t="str" cm="1">
        <f t="array" ref="AN189">IFERROR(_xlfn.IFS(
AM189="MPR ISSUE","ACTIVE",
AM189="BSS Hardware Issue","ACTIVE",
AM189="Sites strategiques, MLL, Pylone, etc.","PASSIVE",
AM189="AKTIVCO DEFAUT GE &amp; POWER Cabinet","PASSIVE",
AM189="AKTIVCO Coupure ENEO &amp; Baisse de tension","PASSIVE",
AM189="Coupure ENEO &amp; Baisse de tension","PASSIVE",
AM189="Defaut GE &amp; POWER Cabinet","PASSIVE",
AM189="Sharing","PASSIVE",
AM189="Sites strategiques &amp; DataCenter","PASSIVE",
AM189="Exclu","Exclu",
AM189="SAT","ACTIVE",
AM189="SPARE-ISSUE","SPARE-ISSUE",
AM189="Fiber CAmtel","ACTIVE",
AM189="Fiber AOF","ACTIVE",
AM189="Projet OCM (HUAWEI)","PLANNED WORKS",
AM189="Projet OCM (NOKIA)","PLANNED WORKS",
AM189="ACCESS-ISSUE","ACCESS-ISSUE",
AM189="Projet OCM (ZTE, NOKIA, autres projets)","PLANNED WORKS",
AM189="No root CAuse","No root cause",
AM189="ODU HS","ACTIVE",
AM189="IP &amp; VLAN","ACTIVE",
AM189="Warehouse HUAWEI","SPARE-ISSUE",
AM189="SPARE-HS","SPARE-ISSUE",
AM189="Power Telco","ACTIVE", AM189="no impacts","no impacts"
),"")</f>
        <v>No root cause</v>
      </c>
      <c r="AO189" s="93" t="s">
        <v>6010</v>
      </c>
      <c r="AP189" s="101" t="str">
        <f t="shared" ref="AP189:AP205" si="8">B189</f>
        <v>EXN_172</v>
      </c>
      <c r="AR189" s="17" t="s">
        <v>5537</v>
      </c>
      <c r="AS189" s="7" t="s">
        <v>5537</v>
      </c>
      <c r="AT189" s="6"/>
      <c r="AU189" s="7"/>
      <c r="AV189" s="3" t="s">
        <v>5537</v>
      </c>
      <c r="AW189" s="18" t="s">
        <v>5537</v>
      </c>
      <c r="AX189" s="18" t="s">
        <v>5537</v>
      </c>
      <c r="AY189" s="18" t="s">
        <v>5537</v>
      </c>
      <c r="AZ189" s="18" t="s">
        <v>5537</v>
      </c>
      <c r="BA189" s="18" t="s">
        <v>5537</v>
      </c>
      <c r="BB189" s="18" t="s">
        <v>5537</v>
      </c>
      <c r="BC189" s="18" t="s">
        <v>6011</v>
      </c>
      <c r="BD189" s="18" t="s">
        <v>6011</v>
      </c>
      <c r="BE189" s="18" t="s">
        <v>6012</v>
      </c>
      <c r="BF189" s="18" t="s">
        <v>5537</v>
      </c>
      <c r="BG189" s="18" t="s">
        <v>5537</v>
      </c>
      <c r="BH189" s="18" t="s">
        <v>5537</v>
      </c>
      <c r="BI189" s="9" t="s">
        <v>5537</v>
      </c>
      <c r="BJ189" s="14"/>
      <c r="BK189" s="14" t="s">
        <v>5537</v>
      </c>
      <c r="BL189" s="14" t="str">
        <f>_xlfn.XLOOKUP(B189,'[4]cell downs 18042026 17h'!$B:$B,'[4]cell downs 18042026 17h'!$B:$B,"")</f>
        <v>EXN_172</v>
      </c>
      <c r="BM189" s="14" t="str">
        <f>_xlfn.XLOOKUP(B189,'[5]Cells Huawei 19042026 15h'!$B:$B,'[5]Cells Huawei 19042026 15h'!$B:$B,"")</f>
        <v/>
      </c>
      <c r="BN189" s="9" t="str">
        <f>_xlfn.XLOOKUP(B189,'[6]cells down 19042026 9H40'!$B:$B,'[6]cells down 19042026 9H40'!$B:$B,"")</f>
        <v/>
      </c>
      <c r="BO189" s="9" t="s">
        <v>1207</v>
      </c>
      <c r="BP189" s="9" t="s">
        <v>12</v>
      </c>
      <c r="BQ189" s="115"/>
    </row>
    <row r="190" spans="1:69" s="9" customFormat="1" ht="22.5" customHeight="1" x14ac:dyDescent="0.3">
      <c r="A190" s="1" t="s">
        <v>1347</v>
      </c>
      <c r="B190" s="8" t="s">
        <v>1348</v>
      </c>
      <c r="C190" s="3" t="str">
        <f>_xlfn.XLOOKUP(B190,'[1]daily break down'!$D:$D,'[1]daily break down'!$E:$E,"")</f>
        <v>CENTRE</v>
      </c>
      <c r="D190" s="1" t="s">
        <v>357</v>
      </c>
      <c r="E190" s="1" t="s">
        <v>122</v>
      </c>
      <c r="F190" s="3" t="s">
        <v>69</v>
      </c>
      <c r="G190" s="1" t="s">
        <v>1349</v>
      </c>
      <c r="H190" s="33" t="str">
        <f>_xlfn.XLOOKUP(B190,[2]CALCULATION!$B:$B,[2]CALCULATION!$H:$H,"")</f>
        <v>NOKIA</v>
      </c>
      <c r="I190" s="28">
        <v>4.4587695793491038E-4</v>
      </c>
      <c r="J190" s="28">
        <v>0.58919964729349095</v>
      </c>
      <c r="K190" s="28">
        <v>7.6334135198458438E-3</v>
      </c>
      <c r="L190" s="28">
        <v>3.420768021276499E-2</v>
      </c>
      <c r="M190" s="28">
        <v>0.28693073997026541</v>
      </c>
      <c r="N190" s="28">
        <v>1.2769916075255298E-2</v>
      </c>
      <c r="O190" s="28">
        <v>3.0819015332460129</v>
      </c>
      <c r="P190" s="28">
        <v>3.0819015332460129</v>
      </c>
      <c r="Q190" s="28">
        <v>3.0819015332460129</v>
      </c>
      <c r="R190" s="28">
        <v>3.0819015332460129</v>
      </c>
      <c r="S190" s="94">
        <v>3.0819015332460129</v>
      </c>
      <c r="T190" s="94">
        <f>_xlfn.XLOOKUP(B190,'[3]Nur des jours'!$B:$B,'[3]Nur des jours'!$U:$U,"")</f>
        <v>3.0819015332460129</v>
      </c>
      <c r="U190" s="94">
        <v>3.0819015332460129</v>
      </c>
      <c r="V190" s="94">
        <v>3.0819015332460129</v>
      </c>
      <c r="W190" s="94">
        <v>3.0819015332460129</v>
      </c>
      <c r="X190" s="94">
        <v>3.0819015332460129</v>
      </c>
      <c r="Y190" s="94">
        <v>3.0819015332460129</v>
      </c>
      <c r="Z190" s="94">
        <v>3.0819015332460129</v>
      </c>
      <c r="AA190" s="94">
        <v>3.0819015332460129</v>
      </c>
      <c r="AB190" s="94">
        <v>3.0819015332460129</v>
      </c>
      <c r="AC190" s="94">
        <f>_xlfn.XLOOKUP(B190,'[3]Nur des jours'!$B:$B,'[3]Nur des jours'!$N:$N,"")</f>
        <v>3.0819015332460129</v>
      </c>
      <c r="AD190" s="94">
        <v>3.0819015332460129</v>
      </c>
      <c r="AE190" s="94">
        <v>0</v>
      </c>
      <c r="AF190" s="94">
        <v>9.1802074726888829</v>
      </c>
      <c r="AG190" s="94">
        <v>0</v>
      </c>
      <c r="AH190" s="94">
        <v>3.0819015332460129</v>
      </c>
      <c r="AI190" s="49" t="s">
        <v>5559</v>
      </c>
      <c r="AJ190" s="49"/>
      <c r="AK190" s="48" t="str" cm="1">
        <f t="array" ref="AK190">IFERROR(_xlfn.IFS(
AM190="MPR ISSUE","PDH",
AM190="BSS Hardware Issue","BSS",
AM190="Sites strategiques, MLL, Pylone, etc.","ENVTECH",
AM190="AKTIVCO DEFAUT GE &amp; POWER Cabinet","AKTIVCO",
AM190="AKTIVCO Coupure ENEO &amp; Baisse de tension","AKTIVCO GRID ONLY",
AM190="Coupure ENEO &amp; Baisse de tension","IHS GRID ONLY",
AM190="Defaut GE &amp; POWER Cabinet","IHS",
AM190="Sharing","Partners",
AM190="Sites strategiques &amp; DataCenter","SST &amp; DC",
AM190="Exclu","Exclu",
AM190="SAT","SAT",
AM190="SPARE-ISSUE","SPARE-ISSUE",
AM190="Fiber CAmtel","TRANS_FO_CAMTEL",
AM190="Fiber AOF","Fiber AOF",
AM190="Projet OCM (HUAWEI)","TRAVAUX-HUAWEI",
AM190="Projet OCM (NOKIA)","TRAVAUX-NOKIA",
AM190="ACCESS-ISSUE","ACCESS-ISSUE",
AM190="Projet OCM (ZTE, NOKIA, autres projets)","TRAVAUX OCM",
AM190="No root CAuse","No root cause",
AM190="ODU HS","PDH",
AM190="IP &amp; VLAN","PDH",
AM190="Warehouse HUAWEI","SPARE-ISSUE",
AM190="SPARE-HS","SPARE-ISSUE",
AM190="Power Telco","BSS",AM190="no impacts","no impacts"
),"")</f>
        <v>SPARE-ISSUE</v>
      </c>
      <c r="AL190" s="48" t="str" cm="1">
        <f t="array" ref="AL190">IFERROR(_xlfn.IFS(
AM190="MPR ISSUE","TX ISSUE",
AM190="BSS Hardware Issue","RAN ISSUE",
AM190="Sites strategiques, MLL, Pylone, etc.","ENVTECH",
AM190="AKTIVCO DEFAUT GE &amp; POWER Cabinet","POWER ISSUE",
AM190="AKTIVCO Coupure ENEO &amp; Baisse de tension","POWER ISSUE",
AM190="Coupure ENEO &amp; Baisse de tension","POWER ISSUE",
AM190="Defaut GE &amp; POWER Cabinet","POWER ISSUE",
AM190="Sharing","POWER ISSUE",
AM190="Sites strategiques &amp; DataCenter","POWER ISSUE",
AM190="Exclu","Exclu",
AM190="SAT","TX ISSUE",
AM190="SPARE-ISSUE","SPARE-ISSUE",
AM190="Fiber CAmtel","TX ISSUE",
AM190="Fiber AOF","TX ISSUE",
AM190="Projet OCM (HUAWEI)","TRAVAUX-HUAWEI",
AM190="Projet OCM (NOKIA)","TRAVAUX -NOKIA",
AM190="ACCESS-ISSUE","ACCESS-ISSUE",
AM190="Projet OCM (ZTE, NOKIA, autres projets)","TRAVAUX OCM",
AM190="No root CAuse","No root cause",
AM190="ODU HS","TX ISSUE",
AM190="IP &amp; VLAN","TX ISSUE",
AM190="Warehouse HUAWEI","SPARE-ISSUE",
AM190="SPARE-HS","SPARE-ISSUE",
AM190="Power Telco","RAN ISSUE",AM190="no impacts","no impacts"
),"")</f>
        <v>SPARE-ISSUE</v>
      </c>
      <c r="AM190" s="67" t="s">
        <v>5354</v>
      </c>
      <c r="AN190" s="48" t="str" cm="1">
        <f t="array" ref="AN190">IFERROR(_xlfn.IFS(
AM190="MPR ISSUE","ACTIVE",
AM190="BSS Hardware Issue","ACTIVE",
AM190="Sites strategiques, MLL, Pylone, etc.","PASSIVE",
AM190="AKTIVCO DEFAUT GE &amp; POWER Cabinet","PASSIVE",
AM190="AKTIVCO Coupure ENEO &amp; Baisse de tension","PASSIVE",
AM190="Coupure ENEO &amp; Baisse de tension","PASSIVE",
AM190="Defaut GE &amp; POWER Cabinet","PASSIVE",
AM190="Sharing","PASSIVE",
AM190="Sites strategiques &amp; DataCenter","PASSIVE",
AM190="Exclu","Exclu",
AM190="SAT","ACTIVE",
AM190="SPARE-ISSUE","SPARE-ISSUE",
AM190="Fiber CAmtel","ACTIVE",
AM190="Fiber AOF","ACTIVE",
AM190="Projet OCM (HUAWEI)","PLANNED WORKS",
AM190="Projet OCM (NOKIA)","PLANNED WORKS",
AM190="ACCESS-ISSUE","ACCESS-ISSUE",
AM190="Projet OCM (ZTE, NOKIA, autres projets)","PLANNED WORKS",
AM190="No root CAuse","No root cause",
AM190="ODU HS","ACTIVE",
AM190="IP &amp; VLAN","ACTIVE",
AM190="Warehouse HUAWEI","SPARE-ISSUE",
AM190="SPARE-HS","SPARE-ISSUE",
AM190="Power Telco","ACTIVE", AM190="no impacts","no impacts"
),"")</f>
        <v>SPARE-ISSUE</v>
      </c>
      <c r="AO190" s="93" t="s">
        <v>6018</v>
      </c>
      <c r="AP190" s="101" t="str">
        <f t="shared" si="8"/>
        <v>SUD_161</v>
      </c>
      <c r="AR190" s="17" t="s">
        <v>5537</v>
      </c>
      <c r="AS190" s="7" t="s">
        <v>6647</v>
      </c>
      <c r="AT190" s="6"/>
      <c r="AU190" s="7"/>
      <c r="AV190" s="3" t="s">
        <v>5537</v>
      </c>
      <c r="AW190" s="18" t="s">
        <v>5537</v>
      </c>
      <c r="AX190" s="18" t="s">
        <v>5537</v>
      </c>
      <c r="AY190" s="18" t="s">
        <v>5537</v>
      </c>
      <c r="AZ190" s="18" t="s">
        <v>5537</v>
      </c>
      <c r="BA190" s="18" t="s">
        <v>5537</v>
      </c>
      <c r="BB190" s="18" t="s">
        <v>5537</v>
      </c>
      <c r="BC190" s="18" t="s">
        <v>5537</v>
      </c>
      <c r="BD190" s="18" t="s">
        <v>5537</v>
      </c>
      <c r="BE190" s="18" t="s">
        <v>5537</v>
      </c>
      <c r="BF190" s="18" t="s">
        <v>6019</v>
      </c>
      <c r="BG190" s="18" t="s">
        <v>6020</v>
      </c>
      <c r="BH190" s="18" t="s">
        <v>6021</v>
      </c>
      <c r="BI190" s="9" t="s">
        <v>5537</v>
      </c>
      <c r="BJ190" s="14"/>
      <c r="BK190" s="14" t="s">
        <v>5537</v>
      </c>
      <c r="BL190" s="14" t="str">
        <f>_xlfn.XLOOKUP(B190,'[4]cell downs 18042026 17h'!$B:$B,'[4]cell downs 18042026 17h'!$B:$B,"")</f>
        <v/>
      </c>
      <c r="BM190" s="14" t="str">
        <f>_xlfn.XLOOKUP(B190,'[5]Cells Huawei 19042026 15h'!$B:$B,'[5]Cells Huawei 19042026 15h'!$B:$B,"")</f>
        <v/>
      </c>
      <c r="BN190" s="9" t="str">
        <f>_xlfn.XLOOKUP(B190,'[6]cells down 19042026 9H40'!$B:$B,'[6]cells down 19042026 9H40'!$B:$B,"")</f>
        <v/>
      </c>
      <c r="BO190" s="9" t="s">
        <v>5537</v>
      </c>
      <c r="BP190" s="9" t="s">
        <v>12</v>
      </c>
      <c r="BQ190" s="115"/>
    </row>
    <row r="191" spans="1:69" s="9" customFormat="1" x14ac:dyDescent="0.3">
      <c r="A191" s="1" t="s">
        <v>474</v>
      </c>
      <c r="B191" s="8" t="s">
        <v>475</v>
      </c>
      <c r="C191" s="3" t="str">
        <f>_xlfn.XLOOKUP(B191,'[1]daily break down'!$D:$D,'[1]daily break down'!$E:$E,"")</f>
        <v>SUD-OUEST</v>
      </c>
      <c r="D191" s="1" t="s">
        <v>11</v>
      </c>
      <c r="E191" s="1" t="s">
        <v>12</v>
      </c>
      <c r="F191" s="3" t="s">
        <v>13</v>
      </c>
      <c r="G191" s="1" t="s">
        <v>474</v>
      </c>
      <c r="H191" s="33" t="str">
        <f>_xlfn.XLOOKUP(B191,[2]CALCULATION!$B:$B,[2]CALCULATION!$H:$H,"")</f>
        <v>NOKIA</v>
      </c>
      <c r="I191" s="28">
        <v>3.115747412819406</v>
      </c>
      <c r="J191" s="28">
        <v>3.1156752706671726</v>
      </c>
      <c r="K191" s="28">
        <v>3.115639199591056</v>
      </c>
      <c r="L191" s="28">
        <v>3.1157113417432898</v>
      </c>
      <c r="M191" s="28">
        <v>3.1156752706671726</v>
      </c>
      <c r="N191" s="28">
        <v>3.115747412819406</v>
      </c>
      <c r="O191" s="28">
        <v>3.1156752706671726</v>
      </c>
      <c r="P191" s="28">
        <v>3.1157834838955232</v>
      </c>
      <c r="Q191" s="28">
        <v>3.1156752706671726</v>
      </c>
      <c r="R191" s="28">
        <v>3.115747412819406</v>
      </c>
      <c r="S191" s="94">
        <v>3.115747412819406</v>
      </c>
      <c r="T191" s="94">
        <f>_xlfn.XLOOKUP(B191,'[3]Nur des jours'!$B:$B,'[3]Nur des jours'!$U:$U,"")</f>
        <v>3.0810454494867776</v>
      </c>
      <c r="U191" s="94">
        <v>3.1157113417432898</v>
      </c>
      <c r="V191" s="94">
        <v>3.0809741091735079</v>
      </c>
      <c r="W191" s="94">
        <v>3.0810454494867776</v>
      </c>
      <c r="X191" s="94">
        <v>3.081009779330143</v>
      </c>
      <c r="Y191" s="94">
        <v>3.0810811196434127</v>
      </c>
      <c r="Z191" s="94">
        <v>3.0811167898000473</v>
      </c>
      <c r="AA191" s="94">
        <v>3.0811167898000473</v>
      </c>
      <c r="AB191" s="94">
        <v>3.0811167898000473</v>
      </c>
      <c r="AC191" s="94">
        <f>_xlfn.XLOOKUP(B191,'[3]Nur des jours'!$B:$B,'[3]Nur des jours'!$N:$N,"")</f>
        <v>3.081009779330143</v>
      </c>
      <c r="AD191" s="94">
        <v>3.081009779330143</v>
      </c>
      <c r="AE191" s="94">
        <v>21.575712704179306</v>
      </c>
      <c r="AF191" s="94">
        <v>0</v>
      </c>
      <c r="AG191" s="94">
        <v>0</v>
      </c>
      <c r="AH191" s="94">
        <v>3.081009779330143</v>
      </c>
      <c r="AI191" s="49" t="s">
        <v>6588</v>
      </c>
      <c r="AJ191" s="49"/>
      <c r="AK191" s="48" t="str" cm="1">
        <f t="array" ref="AK191">IFERROR(_xlfn.IFS(
AM191="MPR ISSUE","PDH",
AM191="BSS Hardware Issue","BSS",
AM191="Sites strategiques, MLL, Pylone, etc.","ENVTECH",
AM191="AKTIVCO DEFAUT GE &amp; POWER Cabinet","AKTIVCO",
AM191="AKTIVCO Coupure ENEO &amp; Baisse de tension","AKTIVCO GRID ONLY",
AM191="Coupure ENEO &amp; Baisse de tension","IHS GRID ONLY",
AM191="Defaut GE &amp; POWER Cabinet","IHS",
AM191="Sharing","Partners",
AM191="Sites strategiques &amp; DataCenter","SST &amp; DC",
AM191="Exclu","Exclu",
AM191="SAT","SAT",
AM191="SPARE-ISSUE","SPARE-ISSUE",
AM191="Fiber CAmtel","TRANS_FO_CAMTEL",
AM191="Fiber AOF","Fiber AOF",
AM191="Projet OCM (HUAWEI)","TRAVAUX-HUAWEI",
AM191="Projet OCM (NOKIA)","TRAVAUX-NOKIA",
AM191="ACCESS-ISSUE","ACCESS-ISSUE",
AM191="Projet OCM (ZTE, NOKIA, autres projets)","TRAVAUX OCM",
AM191="No root CAuse","No root cause",
AM191="ODU HS","PDH",
AM191="IP &amp; VLAN","PDH",
AM191="Warehouse HUAWEI","SPARE-ISSUE",
AM191="SPARE-HS","SPARE-ISSUE",
AM191="Power Telco","BSS",AM191="no impacts","no impacts"
),"")</f>
        <v>Exclu</v>
      </c>
      <c r="AL191" s="48" t="str" cm="1">
        <f t="array" ref="AL191">IFERROR(_xlfn.IFS(
AM191="MPR ISSUE","TX ISSUE",
AM191="BSS Hardware Issue","RAN ISSUE",
AM191="Sites strategiques, MLL, Pylone, etc.","ENVTECH",
AM191="AKTIVCO DEFAUT GE &amp; POWER Cabinet","POWER ISSUE",
AM191="AKTIVCO Coupure ENEO &amp; Baisse de tension","POWER ISSUE",
AM191="Coupure ENEO &amp; Baisse de tension","POWER ISSUE",
AM191="Defaut GE &amp; POWER Cabinet","POWER ISSUE",
AM191="Sharing","POWER ISSUE",
AM191="Sites strategiques &amp; DataCenter","POWER ISSUE",
AM191="Exclu","Exclu",
AM191="SAT","TX ISSUE",
AM191="SPARE-ISSUE","SPARE-ISSUE",
AM191="Fiber CAmtel","TX ISSUE",
AM191="Fiber AOF","TX ISSUE",
AM191="Projet OCM (HUAWEI)","TRAVAUX-HUAWEI",
AM191="Projet OCM (NOKIA)","TRAVAUX -NOKIA",
AM191="ACCESS-ISSUE","ACCESS-ISSUE",
AM191="Projet OCM (ZTE, NOKIA, autres projets)","TRAVAUX OCM",
AM191="No root CAuse","No root cause",
AM191="ODU HS","TX ISSUE",
AM191="IP &amp; VLAN","TX ISSUE",
AM191="Warehouse HUAWEI","SPARE-ISSUE",
AM191="SPARE-HS","SPARE-ISSUE",
AM191="Power Telco","RAN ISSUE",AM191="no impacts","no impacts"
),"")</f>
        <v>Exclu</v>
      </c>
      <c r="AM191" s="67" t="s">
        <v>6588</v>
      </c>
      <c r="AN191" s="48" t="str" cm="1">
        <f t="array" ref="AN191">IFERROR(_xlfn.IFS(
AM191="MPR ISSUE","ACTIVE",
AM191="BSS Hardware Issue","ACTIVE",
AM191="Sites strategiques, MLL, Pylone, etc.","PASSIVE",
AM191="AKTIVCO DEFAUT GE &amp; POWER Cabinet","PASSIVE",
AM191="AKTIVCO Coupure ENEO &amp; Baisse de tension","PASSIVE",
AM191="Coupure ENEO &amp; Baisse de tension","PASSIVE",
AM191="Defaut GE &amp; POWER Cabinet","PASSIVE",
AM191="Sharing","PASSIVE",
AM191="Sites strategiques &amp; DataCenter","PASSIVE",
AM191="Exclu","Exclu",
AM191="SAT","ACTIVE",
AM191="SPARE-ISSUE","SPARE-ISSUE",
AM191="Fiber CAmtel","ACTIVE",
AM191="Fiber AOF","ACTIVE",
AM191="Projet OCM (HUAWEI)","PLANNED WORKS",
AM191="Projet OCM (NOKIA)","PLANNED WORKS",
AM191="ACCESS-ISSUE","ACCESS-ISSUE",
AM191="Projet OCM (ZTE, NOKIA, autres projets)","PLANNED WORKS",
AM191="No root CAuse","No root cause",
AM191="ODU HS","ACTIVE",
AM191="IP &amp; VLAN","ACTIVE",
AM191="Warehouse HUAWEI","SPARE-ISSUE",
AM191="SPARE-HS","SPARE-ISSUE",
AM191="Power Telco","ACTIVE", AM191="no impacts","no impacts"
),"")</f>
        <v>Exclu</v>
      </c>
      <c r="AO191" s="93" t="s">
        <v>5537</v>
      </c>
      <c r="AP191" s="101" t="str">
        <f t="shared" si="8"/>
        <v>SUO_015</v>
      </c>
      <c r="AR191" s="17" t="s">
        <v>5537</v>
      </c>
      <c r="AS191" s="7" t="s">
        <v>5537</v>
      </c>
      <c r="AT191" s="6"/>
      <c r="AU191" s="7"/>
      <c r="AV191" s="3" t="s">
        <v>5537</v>
      </c>
      <c r="AW191" s="18" t="s">
        <v>5537</v>
      </c>
      <c r="AX191" s="18" t="s">
        <v>5537</v>
      </c>
      <c r="AY191" s="18" t="s">
        <v>5537</v>
      </c>
      <c r="AZ191" s="18" t="s">
        <v>5537</v>
      </c>
      <c r="BA191" s="18" t="s">
        <v>5537</v>
      </c>
      <c r="BB191" s="18" t="s">
        <v>5537</v>
      </c>
      <c r="BC191" s="18" t="s">
        <v>5537</v>
      </c>
      <c r="BD191" s="18" t="s">
        <v>5537</v>
      </c>
      <c r="BE191" s="18" t="s">
        <v>5537</v>
      </c>
      <c r="BF191" s="18" t="s">
        <v>5537</v>
      </c>
      <c r="BG191" s="18" t="s">
        <v>5537</v>
      </c>
      <c r="BH191" s="18" t="s">
        <v>5537</v>
      </c>
      <c r="BI191" s="9" t="s">
        <v>5537</v>
      </c>
      <c r="BJ191" s="14"/>
      <c r="BK191" s="14" t="s">
        <v>5537</v>
      </c>
      <c r="BL191" s="14" t="str">
        <f>_xlfn.XLOOKUP(B191,'[4]cell downs 18042026 17h'!$B:$B,'[4]cell downs 18042026 17h'!$B:$B,"")</f>
        <v/>
      </c>
      <c r="BM191" s="14" t="str">
        <f>_xlfn.XLOOKUP(B191,'[5]Cells Huawei 19042026 15h'!$B:$B,'[5]Cells Huawei 19042026 15h'!$B:$B,"")</f>
        <v/>
      </c>
      <c r="BN191" s="9" t="str">
        <f>_xlfn.XLOOKUP(B191,'[6]cells down 19042026 9H40'!$B:$B,'[6]cells down 19042026 9H40'!$B:$B,"")</f>
        <v/>
      </c>
      <c r="BO191" s="9" t="s">
        <v>475</v>
      </c>
      <c r="BP191" s="9" t="s">
        <v>5459</v>
      </c>
      <c r="BQ191" s="115"/>
    </row>
    <row r="192" spans="1:69" s="9" customFormat="1" x14ac:dyDescent="0.3">
      <c r="A192" s="1" t="s">
        <v>636</v>
      </c>
      <c r="B192" s="1" t="s">
        <v>637</v>
      </c>
      <c r="C192" s="3" t="str">
        <f>_xlfn.XLOOKUP(B192,'[1]daily break down'!$D:$D,'[1]daily break down'!$E:$E,"")</f>
        <v>Douala</v>
      </c>
      <c r="D192" s="1" t="s">
        <v>11</v>
      </c>
      <c r="E192" s="1" t="s">
        <v>12</v>
      </c>
      <c r="F192" s="3" t="s">
        <v>31</v>
      </c>
      <c r="G192" s="1" t="s">
        <v>32</v>
      </c>
      <c r="H192" s="34" t="str">
        <f>_xlfn.XLOOKUP(B192,[2]CALCULATION!$B:$B,[2]CALCULATION!$H:$H,"")</f>
        <v>ZTE</v>
      </c>
      <c r="I192" s="28">
        <v>0</v>
      </c>
      <c r="J192" s="28">
        <v>1.4447840243356067</v>
      </c>
      <c r="K192" s="28">
        <v>0</v>
      </c>
      <c r="L192" s="28">
        <v>0</v>
      </c>
      <c r="M192" s="28">
        <v>0</v>
      </c>
      <c r="N192" s="28">
        <v>0</v>
      </c>
      <c r="O192" s="28">
        <v>0</v>
      </c>
      <c r="P192" s="28">
        <v>1.5408437561531017</v>
      </c>
      <c r="Q192" s="28">
        <v>0</v>
      </c>
      <c r="R192" s="28">
        <v>0</v>
      </c>
      <c r="S192" s="94">
        <v>0</v>
      </c>
      <c r="T192" s="94">
        <f>_xlfn.XLOOKUP(B192,'[3]Nur des jours'!$B:$B,'[3]Nur des jours'!$U:$U,"")</f>
        <v>0</v>
      </c>
      <c r="U192" s="94">
        <v>0.44489602862744065</v>
      </c>
      <c r="V192" s="94">
        <v>1.9620191306184063</v>
      </c>
      <c r="W192" s="94">
        <v>0</v>
      </c>
      <c r="X192" s="94">
        <v>0</v>
      </c>
      <c r="Y192" s="94">
        <v>0.29452848333347581</v>
      </c>
      <c r="Z192" s="94">
        <v>3.234480628251335</v>
      </c>
      <c r="AA192" s="94">
        <v>5.6243276175474337</v>
      </c>
      <c r="AB192" s="94">
        <v>1.3526480097479401</v>
      </c>
      <c r="AC192" s="94">
        <f>_xlfn.XLOOKUP(B192,'[3]Nur des jours'!$B:$B,'[3]Nur des jours'!$N:$N,"")</f>
        <v>3.0267911412452597</v>
      </c>
      <c r="AD192" s="94">
        <v>3.0267911412452597</v>
      </c>
      <c r="AE192" s="94">
        <v>2.3276790603055844</v>
      </c>
      <c r="AF192" s="94">
        <v>2.1184072510038727</v>
      </c>
      <c r="AG192" s="94">
        <v>3.8030077681250782</v>
      </c>
      <c r="AH192" s="94">
        <v>3.0267911412452597</v>
      </c>
      <c r="AI192" s="49" t="s">
        <v>5559</v>
      </c>
      <c r="AJ192" s="49"/>
      <c r="AK192" s="48" t="str" cm="1">
        <f t="array" ref="AK192">IFERROR(_xlfn.IFS(
AM192="MPR ISSUE","PDH",
AM192="BSS Hardware Issue","BSS",
AM192="Sites strategiques, MLL, Pylone, etc.","ENVTECH",
AM192="AKTIVCO DEFAUT GE &amp; POWER Cabinet","AKTIVCO",
AM192="AKTIVCO Coupure ENEO &amp; Baisse de tension","AKTIVCO GRID ONLY",
AM192="Coupure ENEO &amp; Baisse de tension","IHS GRID ONLY",
AM192="Defaut GE &amp; POWER Cabinet","IHS",
AM192="Sharing","Partners",
AM192="Sites strategiques &amp; DataCenter","SST &amp; DC",
AM192="Exclu","Exclu",
AM192="SAT","SAT",
AM192="SPARE-ISSUE","SPARE-ISSUE",
AM192="Fiber CAmtel","TRANS_FO_CAMTEL",
AM192="Fiber AOF","Fiber AOF",
AM192="Projet OCM (HUAWEI)","TRAVAUX-HUAWEI",
AM192="Projet OCM (NOKIA)","TRAVAUX-NOKIA",
AM192="ACCESS-ISSUE","ACCESS-ISSUE",
AM192="Projet OCM (ZTE, NOKIA, autres projets)","TRAVAUX OCM",
AM192="No root CAuse","No root cause",
AM192="ODU HS","PDH",
AM192="IP &amp; VLAN","PDH",
AM192="Warehouse HUAWEI","SPARE-ISSUE",
AM192="SPARE-HS","SPARE-ISSUE",
AM192="Power Telco","BSS",AM192="no impacts","no impacts"
),"")</f>
        <v>IHS</v>
      </c>
      <c r="AL192" s="48" t="str" cm="1">
        <f t="array" ref="AL192">IFERROR(_xlfn.IFS(
AM192="MPR ISSUE","TX ISSUE",
AM192="BSS Hardware Issue","RAN ISSUE",
AM192="Sites strategiques, MLL, Pylone, etc.","ENVTECH",
AM192="AKTIVCO DEFAUT GE &amp; POWER Cabinet","POWER ISSUE",
AM192="AKTIVCO Coupure ENEO &amp; Baisse de tension","POWER ISSUE",
AM192="Coupure ENEO &amp; Baisse de tension","POWER ISSUE",
AM192="Defaut GE &amp; POWER Cabinet","POWER ISSUE",
AM192="Sharing","POWER ISSUE",
AM192="Sites strategiques &amp; DataCenter","POWER ISSUE",
AM192="Exclu","Exclu",
AM192="SAT","TX ISSUE",
AM192="SPARE-ISSUE","SPARE-ISSUE",
AM192="Fiber CAmtel","TX ISSUE",
AM192="Fiber AOF","TX ISSUE",
AM192="Projet OCM (HUAWEI)","TRAVAUX-HUAWEI",
AM192="Projet OCM (NOKIA)","TRAVAUX -NOKIA",
AM192="ACCESS-ISSUE","ACCESS-ISSUE",
AM192="Projet OCM (ZTE, NOKIA, autres projets)","TRAVAUX OCM",
AM192="No root CAuse","No root cause",
AM192="ODU HS","TX ISSUE",
AM192="IP &amp; VLAN","TX ISSUE",
AM192="Warehouse HUAWEI","SPARE-ISSUE",
AM192="SPARE-HS","SPARE-ISSUE",
AM192="Power Telco","RAN ISSUE",AM192="no impacts","no impacts"
),"")</f>
        <v>POWER ISSUE</v>
      </c>
      <c r="AM192" s="67" t="s">
        <v>5330</v>
      </c>
      <c r="AN192" s="48" t="str" cm="1">
        <f t="array" ref="AN192">IFERROR(_xlfn.IFS(
AM192="MPR ISSUE","ACTIVE",
AM192="BSS Hardware Issue","ACTIVE",
AM192="Sites strategiques, MLL, Pylone, etc.","PASSIVE",
AM192="AKTIVCO DEFAUT GE &amp; POWER Cabinet","PASSIVE",
AM192="AKTIVCO Coupure ENEO &amp; Baisse de tension","PASSIVE",
AM192="Coupure ENEO &amp; Baisse de tension","PASSIVE",
AM192="Defaut GE &amp; POWER Cabinet","PASSIVE",
AM192="Sharing","PASSIVE",
AM192="Sites strategiques &amp; DataCenter","PASSIVE",
AM192="Exclu","Exclu",
AM192="SAT","ACTIVE",
AM192="SPARE-ISSUE","SPARE-ISSUE",
AM192="Fiber CAmtel","ACTIVE",
AM192="Fiber AOF","ACTIVE",
AM192="Projet OCM (HUAWEI)","PLANNED WORKS",
AM192="Projet OCM (NOKIA)","PLANNED WORKS",
AM192="ACCESS-ISSUE","ACCESS-ISSUE",
AM192="Projet OCM (ZTE, NOKIA, autres projets)","PLANNED WORKS",
AM192="No root CAuse","No root cause",
AM192="ODU HS","ACTIVE",
AM192="IP &amp; VLAN","ACTIVE",
AM192="Warehouse HUAWEI","SPARE-ISSUE",
AM192="SPARE-HS","SPARE-ISSUE",
AM192="Power Telco","ACTIVE", AM192="no impacts","no impacts"
),"")</f>
        <v>PASSIVE</v>
      </c>
      <c r="AO192" s="93" t="s">
        <v>6042</v>
      </c>
      <c r="AP192" s="101" t="str">
        <f t="shared" si="8"/>
        <v>LIT_362</v>
      </c>
      <c r="AR192" s="17" t="s">
        <v>5537</v>
      </c>
      <c r="AS192" s="7" t="s">
        <v>6603</v>
      </c>
      <c r="AT192" s="6"/>
      <c r="AU192" s="7"/>
      <c r="AV192" s="3" t="s">
        <v>5537</v>
      </c>
      <c r="AW192" s="18" t="s">
        <v>5537</v>
      </c>
      <c r="AX192" s="18" t="s">
        <v>5537</v>
      </c>
      <c r="AY192" s="18" t="s">
        <v>5537</v>
      </c>
      <c r="AZ192" s="18" t="s">
        <v>5537</v>
      </c>
      <c r="BA192" s="18" t="s">
        <v>5537</v>
      </c>
      <c r="BB192" s="18" t="s">
        <v>5537</v>
      </c>
      <c r="BC192" s="18" t="s">
        <v>5537</v>
      </c>
      <c r="BD192" s="18" t="s">
        <v>5537</v>
      </c>
      <c r="BE192" s="18" t="s">
        <v>5537</v>
      </c>
      <c r="BF192" s="18" t="s">
        <v>5537</v>
      </c>
      <c r="BG192" s="18" t="s">
        <v>5537</v>
      </c>
      <c r="BH192" s="18" t="s">
        <v>5537</v>
      </c>
      <c r="BI192" s="9" t="s">
        <v>6042</v>
      </c>
      <c r="BJ192" s="14"/>
      <c r="BK192" s="14" t="s">
        <v>5537</v>
      </c>
      <c r="BL192" s="14" t="str">
        <f>_xlfn.XLOOKUP(B192,'[4]cell downs 18042026 17h'!$B:$B,'[4]cell downs 18042026 17h'!$B:$B,"")</f>
        <v/>
      </c>
      <c r="BM192" s="14" t="str">
        <f>_xlfn.XLOOKUP(B192,'[5]Cells Huawei 19042026 15h'!$B:$B,'[5]Cells Huawei 19042026 15h'!$B:$B,"")</f>
        <v/>
      </c>
      <c r="BN192" s="9" t="str">
        <f>_xlfn.XLOOKUP(B192,'[6]cells down 19042026 9H40'!$B:$B,'[6]cells down 19042026 9H40'!$B:$B,"")</f>
        <v/>
      </c>
      <c r="BO192" s="9" t="s">
        <v>637</v>
      </c>
      <c r="BP192" s="9" t="s">
        <v>5537</v>
      </c>
      <c r="BQ192" s="115"/>
    </row>
    <row r="193" spans="1:69" s="9" customFormat="1" x14ac:dyDescent="0.3">
      <c r="A193" s="1" t="s">
        <v>472</v>
      </c>
      <c r="B193" s="8" t="s">
        <v>473</v>
      </c>
      <c r="C193" s="3" t="str">
        <f>_xlfn.XLOOKUP(B193,'[1]daily break down'!$D:$D,'[1]daily break down'!$E:$E,"")</f>
        <v>NORD-OUEST</v>
      </c>
      <c r="D193" s="1" t="s">
        <v>11</v>
      </c>
      <c r="E193" s="1" t="s">
        <v>12</v>
      </c>
      <c r="F193" s="3" t="s">
        <v>51</v>
      </c>
      <c r="G193" s="1" t="s">
        <v>472</v>
      </c>
      <c r="H193" s="33" t="str">
        <f>_xlfn.XLOOKUP(B193,[2]CALCULATION!$B:$B,[2]CALCULATION!$H:$H,"")</f>
        <v>NOKIA</v>
      </c>
      <c r="I193" s="28">
        <v>6.1976489460654189</v>
      </c>
      <c r="J193" s="28">
        <v>6.200563681301313</v>
      </c>
      <c r="K193" s="28">
        <v>6.1975407328370684</v>
      </c>
      <c r="L193" s="28">
        <v>6.1976128749893027</v>
      </c>
      <c r="M193" s="28">
        <v>6.1975768039131856</v>
      </c>
      <c r="N193" s="28">
        <v>2.2410317867206806</v>
      </c>
      <c r="O193" s="28">
        <v>0</v>
      </c>
      <c r="P193" s="28">
        <v>1.226431396692258</v>
      </c>
      <c r="Q193" s="28">
        <v>0</v>
      </c>
      <c r="R193" s="28">
        <v>0.57263731706498666</v>
      </c>
      <c r="S193" s="94">
        <v>0</v>
      </c>
      <c r="T193" s="94">
        <f>_xlfn.XLOOKUP(B193,'[3]Nur des jours'!$B:$B,'[3]Nur des jours'!$U:$U,"")</f>
        <v>0</v>
      </c>
      <c r="U193" s="94">
        <v>0</v>
      </c>
      <c r="V193" s="94">
        <v>0</v>
      </c>
      <c r="W193" s="94">
        <v>0</v>
      </c>
      <c r="X193" s="94">
        <v>0</v>
      </c>
      <c r="Y193" s="94">
        <v>0</v>
      </c>
      <c r="Z193" s="94">
        <v>0</v>
      </c>
      <c r="AA193" s="94">
        <v>0</v>
      </c>
      <c r="AB193" s="94">
        <v>0</v>
      </c>
      <c r="AC193" s="94">
        <f>_xlfn.XLOOKUP(B193,'[3]Nur des jours'!$B:$B,'[3]Nur des jours'!$N:$N,"")</f>
        <v>2.9646002231524995</v>
      </c>
      <c r="AD193" s="94">
        <v>2.9646002231524995</v>
      </c>
      <c r="AE193" s="94">
        <v>10.370455299369727</v>
      </c>
      <c r="AF193" s="94">
        <v>4.4195686322510888</v>
      </c>
      <c r="AG193" s="94">
        <v>0</v>
      </c>
      <c r="AH193" s="94">
        <v>2.9646002231524995</v>
      </c>
      <c r="AI193" s="49" t="s">
        <v>6659</v>
      </c>
      <c r="AJ193" s="49"/>
      <c r="AK193" s="48" t="str" cm="1">
        <f t="array" ref="AK193">IFERROR(_xlfn.IFS(
AM193="MPR ISSUE","PDH",
AM193="BSS Hardware Issue","BSS",
AM193="Sites strategiques, MLL, Pylone, etc.","ENVTECH",
AM193="AKTIVCO DEFAUT GE &amp; POWER Cabinet","AKTIVCO",
AM193="AKTIVCO Coupure ENEO &amp; Baisse de tension","AKTIVCO GRID ONLY",
AM193="Coupure ENEO &amp; Baisse de tension","IHS GRID ONLY",
AM193="Defaut GE &amp; POWER Cabinet","IHS",
AM193="Sharing","Partners",
AM193="Sites strategiques &amp; DataCenter","SST &amp; DC",
AM193="Exclu","Exclu",
AM193="SAT","SAT",
AM193="SPARE-ISSUE","SPARE-ISSUE",
AM193="Fiber CAmtel","TRANS_FO_CAMTEL",
AM193="Fiber AOF","Fiber AOF",
AM193="Projet OCM (HUAWEI)","TRAVAUX-HUAWEI",
AM193="Projet OCM (NOKIA)","TRAVAUX-NOKIA",
AM193="ACCESS-ISSUE","ACCESS-ISSUE",
AM193="Projet OCM (ZTE, NOKIA, autres projets)","TRAVAUX OCM",
AM193="No root CAuse","No root cause",
AM193="ODU HS","PDH",
AM193="IP &amp; VLAN","PDH",
AM193="Warehouse HUAWEI","SPARE-ISSUE",
AM193="SPARE-HS","SPARE-ISSUE",
AM193="Power Telco","BSS",AM193="no impacts","no impacts"
),"")</f>
        <v>IHS</v>
      </c>
      <c r="AL193" s="48" t="str" cm="1">
        <f t="array" ref="AL193">IFERROR(_xlfn.IFS(
AM193="MPR ISSUE","TX ISSUE",
AM193="BSS Hardware Issue","RAN ISSUE",
AM193="Sites strategiques, MLL, Pylone, etc.","ENVTECH",
AM193="AKTIVCO DEFAUT GE &amp; POWER Cabinet","POWER ISSUE",
AM193="AKTIVCO Coupure ENEO &amp; Baisse de tension","POWER ISSUE",
AM193="Coupure ENEO &amp; Baisse de tension","POWER ISSUE",
AM193="Defaut GE &amp; POWER Cabinet","POWER ISSUE",
AM193="Sharing","POWER ISSUE",
AM193="Sites strategiques &amp; DataCenter","POWER ISSUE",
AM193="Exclu","Exclu",
AM193="SAT","TX ISSUE",
AM193="SPARE-ISSUE","SPARE-ISSUE",
AM193="Fiber CAmtel","TX ISSUE",
AM193="Fiber AOF","TX ISSUE",
AM193="Projet OCM (HUAWEI)","TRAVAUX-HUAWEI",
AM193="Projet OCM (NOKIA)","TRAVAUX -NOKIA",
AM193="ACCESS-ISSUE","ACCESS-ISSUE",
AM193="Projet OCM (ZTE, NOKIA, autres projets)","TRAVAUX OCM",
AM193="No root CAuse","No root cause",
AM193="ODU HS","TX ISSUE",
AM193="IP &amp; VLAN","TX ISSUE",
AM193="Warehouse HUAWEI","SPARE-ISSUE",
AM193="SPARE-HS","SPARE-ISSUE",
AM193="Power Telco","RAN ISSUE",AM193="no impacts","no impacts"
),"")</f>
        <v>POWER ISSUE</v>
      </c>
      <c r="AM193" s="67" t="s">
        <v>5330</v>
      </c>
      <c r="AN193" s="48" t="str" cm="1">
        <f t="array" ref="AN193">IFERROR(_xlfn.IFS(
AM193="MPR ISSUE","ACTIVE",
AM193="BSS Hardware Issue","ACTIVE",
AM193="Sites strategiques, MLL, Pylone, etc.","PASSIVE",
AM193="AKTIVCO DEFAUT GE &amp; POWER Cabinet","PASSIVE",
AM193="AKTIVCO Coupure ENEO &amp; Baisse de tension","PASSIVE",
AM193="Coupure ENEO &amp; Baisse de tension","PASSIVE",
AM193="Defaut GE &amp; POWER Cabinet","PASSIVE",
AM193="Sharing","PASSIVE",
AM193="Sites strategiques &amp; DataCenter","PASSIVE",
AM193="Exclu","Exclu",
AM193="SAT","ACTIVE",
AM193="SPARE-ISSUE","SPARE-ISSUE",
AM193="Fiber CAmtel","ACTIVE",
AM193="Fiber AOF","ACTIVE",
AM193="Projet OCM (HUAWEI)","PLANNED WORKS",
AM193="Projet OCM (NOKIA)","PLANNED WORKS",
AM193="ACCESS-ISSUE","ACCESS-ISSUE",
AM193="Projet OCM (ZTE, NOKIA, autres projets)","PLANNED WORKS",
AM193="No root CAuse","No root cause",
AM193="ODU HS","ACTIVE",
AM193="IP &amp; VLAN","ACTIVE",
AM193="Warehouse HUAWEI","SPARE-ISSUE",
AM193="SPARE-HS","SPARE-ISSUE",
AM193="Power Telco","ACTIVE", AM193="no impacts","no impacts"
),"")</f>
        <v>PASSIVE</v>
      </c>
      <c r="AO193" s="93" t="s">
        <v>6152</v>
      </c>
      <c r="AP193" s="101" t="str">
        <f t="shared" si="8"/>
        <v>NRO_248</v>
      </c>
      <c r="AR193" s="17" t="s">
        <v>5537</v>
      </c>
      <c r="AS193" s="7" t="s">
        <v>5537</v>
      </c>
      <c r="AT193" s="6"/>
      <c r="AU193" s="7"/>
      <c r="AV193" s="3" t="s">
        <v>6153</v>
      </c>
      <c r="AW193" s="18" t="s">
        <v>5537</v>
      </c>
      <c r="AX193" s="18" t="s">
        <v>5537</v>
      </c>
      <c r="AY193" s="18" t="s">
        <v>5537</v>
      </c>
      <c r="AZ193" s="18" t="s">
        <v>5537</v>
      </c>
      <c r="BA193" s="18" t="s">
        <v>5537</v>
      </c>
      <c r="BB193" s="18" t="s">
        <v>5537</v>
      </c>
      <c r="BC193" s="18" t="s">
        <v>5537</v>
      </c>
      <c r="BD193" s="18" t="s">
        <v>5537</v>
      </c>
      <c r="BE193" s="18" t="s">
        <v>5537</v>
      </c>
      <c r="BF193" s="18" t="s">
        <v>5537</v>
      </c>
      <c r="BG193" s="18" t="s">
        <v>5537</v>
      </c>
      <c r="BH193" s="18" t="s">
        <v>5537</v>
      </c>
      <c r="BI193" s="9" t="s">
        <v>6154</v>
      </c>
      <c r="BJ193" s="14"/>
      <c r="BK193" s="14" t="s">
        <v>5537</v>
      </c>
      <c r="BL193" s="14" t="str">
        <f>_xlfn.XLOOKUP(B193,'[4]cell downs 18042026 17h'!$B:$B,'[4]cell downs 18042026 17h'!$B:$B,"")</f>
        <v/>
      </c>
      <c r="BM193" s="14" t="str">
        <f>_xlfn.XLOOKUP(B193,'[5]Cells Huawei 19042026 15h'!$B:$B,'[5]Cells Huawei 19042026 15h'!$B:$B,"")</f>
        <v/>
      </c>
      <c r="BN193" s="9" t="str">
        <f>_xlfn.XLOOKUP(B193,'[6]cells down 19042026 9H40'!$B:$B,'[6]cells down 19042026 9H40'!$B:$B,"")</f>
        <v/>
      </c>
      <c r="BO193" s="9" t="s">
        <v>473</v>
      </c>
      <c r="BP193" s="9" t="s">
        <v>5537</v>
      </c>
      <c r="BQ193" s="115"/>
    </row>
    <row r="194" spans="1:69" s="9" customFormat="1" x14ac:dyDescent="0.3">
      <c r="A194" s="1" t="s">
        <v>2099</v>
      </c>
      <c r="B194" s="8" t="s">
        <v>2100</v>
      </c>
      <c r="C194" s="3" t="str">
        <f>_xlfn.XLOOKUP(B194,'[1]daily break down'!$D:$D,'[1]daily break down'!$E:$E,"")</f>
        <v>Yaounde</v>
      </c>
      <c r="D194" s="1" t="s">
        <v>21</v>
      </c>
      <c r="E194" s="1" t="s">
        <v>30</v>
      </c>
      <c r="F194" s="3" t="s">
        <v>37</v>
      </c>
      <c r="G194" s="1" t="s">
        <v>38</v>
      </c>
      <c r="H194" s="34" t="str">
        <f>_xlfn.XLOOKUP(B194,[2]CALCULATION!$B:$B,[2]CALCULATION!$H:$H,"")</f>
        <v>ZTE</v>
      </c>
      <c r="I194" s="28">
        <v>0</v>
      </c>
      <c r="J194" s="28">
        <v>0</v>
      </c>
      <c r="K194" s="28">
        <v>0</v>
      </c>
      <c r="L194" s="28">
        <v>0</v>
      </c>
      <c r="M194" s="28">
        <v>1.8192849988442874</v>
      </c>
      <c r="N194" s="28">
        <v>0</v>
      </c>
      <c r="O194" s="28">
        <v>0</v>
      </c>
      <c r="P194" s="28">
        <v>2.3954293688094448</v>
      </c>
      <c r="Q194" s="28">
        <v>2.7739967411744897</v>
      </c>
      <c r="R194" s="28">
        <v>0</v>
      </c>
      <c r="S194" s="94">
        <v>1.5382755048753978</v>
      </c>
      <c r="T194" s="94">
        <f>_xlfn.XLOOKUP(B194,'[3]Nur des jours'!$B:$B,'[3]Nur des jours'!$U:$U,"")</f>
        <v>0</v>
      </c>
      <c r="U194" s="94">
        <v>3.9644347136257143</v>
      </c>
      <c r="V194" s="94">
        <v>0</v>
      </c>
      <c r="W194" s="94">
        <v>0</v>
      </c>
      <c r="X194" s="94">
        <v>9.7596402165321194</v>
      </c>
      <c r="Y194" s="94">
        <v>15.227714712940848</v>
      </c>
      <c r="Z194" s="94">
        <v>0</v>
      </c>
      <c r="AA194" s="94">
        <v>0</v>
      </c>
      <c r="AB194" s="94">
        <v>4.6899656995773791</v>
      </c>
      <c r="AC194" s="94">
        <f>_xlfn.XLOOKUP(B194,'[3]Nur des jours'!$B:$B,'[3]Nur des jours'!$N:$N,"")</f>
        <v>2.9446962757502866</v>
      </c>
      <c r="AD194" s="94">
        <v>2.9446962757502866</v>
      </c>
      <c r="AE194" s="94">
        <v>2.8015329184801505</v>
      </c>
      <c r="AF194" s="94">
        <v>2.4159671008564798</v>
      </c>
      <c r="AG194" s="94">
        <v>3.3242716151527696</v>
      </c>
      <c r="AH194" s="94">
        <v>2.9446962757502866</v>
      </c>
      <c r="AI194" s="49" t="s">
        <v>5559</v>
      </c>
      <c r="AJ194" s="49"/>
      <c r="AK194" s="48" t="str" cm="1">
        <f t="array" ref="AK194">IFERROR(_xlfn.IFS(
AM194="MPR ISSUE","PDH",
AM194="BSS Hardware Issue","BSS",
AM194="Sites strategiques, MLL, Pylone, etc.","ENVTECH",
AM194="AKTIVCO DEFAUT GE &amp; POWER Cabinet","AKTIVCO",
AM194="AKTIVCO Coupure ENEO &amp; Baisse de tension","AKTIVCO GRID ONLY",
AM194="Coupure ENEO &amp; Baisse de tension","IHS GRID ONLY",
AM194="Defaut GE &amp; POWER Cabinet","IHS",
AM194="Sharing","Partners",
AM194="Sites strategiques &amp; DataCenter","SST &amp; DC",
AM194="Exclu","Exclu",
AM194="SAT","SAT",
AM194="SPARE-ISSUE","SPARE-ISSUE",
AM194="Fiber CAmtel","TRANS_FO_CAMTEL",
AM194="Fiber AOF","Fiber AOF",
AM194="Projet OCM (HUAWEI)","TRAVAUX-HUAWEI",
AM194="Projet OCM (NOKIA)","TRAVAUX-NOKIA",
AM194="ACCESS-ISSUE","ACCESS-ISSUE",
AM194="Projet OCM (ZTE, NOKIA, autres projets)","TRAVAUX OCM",
AM194="No root CAuse","No root cause",
AM194="ODU HS","PDH",
AM194="IP &amp; VLAN","PDH",
AM194="Warehouse HUAWEI","SPARE-ISSUE",
AM194="SPARE-HS","SPARE-ISSUE",
AM194="Power Telco","BSS",AM194="no impacts","no impacts"
),"")</f>
        <v>AKTIVCO GRID ONLY</v>
      </c>
      <c r="AL194" s="48" t="str" cm="1">
        <f t="array" ref="AL194">IFERROR(_xlfn.IFS(
AM194="MPR ISSUE","TX ISSUE",
AM194="BSS Hardware Issue","RAN ISSUE",
AM194="Sites strategiques, MLL, Pylone, etc.","ENVTECH",
AM194="AKTIVCO DEFAUT GE &amp; POWER Cabinet","POWER ISSUE",
AM194="AKTIVCO Coupure ENEO &amp; Baisse de tension","POWER ISSUE",
AM194="Coupure ENEO &amp; Baisse de tension","POWER ISSUE",
AM194="Defaut GE &amp; POWER Cabinet","POWER ISSUE",
AM194="Sharing","POWER ISSUE",
AM194="Sites strategiques &amp; DataCenter","POWER ISSUE",
AM194="Exclu","Exclu",
AM194="SAT","TX ISSUE",
AM194="SPARE-ISSUE","SPARE-ISSUE",
AM194="Fiber CAmtel","TX ISSUE",
AM194="Fiber AOF","TX ISSUE",
AM194="Projet OCM (HUAWEI)","TRAVAUX-HUAWEI",
AM194="Projet OCM (NOKIA)","TRAVAUX -NOKIA",
AM194="ACCESS-ISSUE","ACCESS-ISSUE",
AM194="Projet OCM (ZTE, NOKIA, autres projets)","TRAVAUX OCM",
AM194="No root CAuse","No root cause",
AM194="ODU HS","TX ISSUE",
AM194="IP &amp; VLAN","TX ISSUE",
AM194="Warehouse HUAWEI","SPARE-ISSUE",
AM194="SPARE-HS","SPARE-ISSUE",
AM194="Power Telco","RAN ISSUE",AM194="no impacts","no impacts"
),"")</f>
        <v>POWER ISSUE</v>
      </c>
      <c r="AM194" s="67" t="s">
        <v>5327</v>
      </c>
      <c r="AN194" s="48" t="str" cm="1">
        <f t="array" ref="AN194">IFERROR(_xlfn.IFS(
AM194="MPR ISSUE","ACTIVE",
AM194="BSS Hardware Issue","ACTIVE",
AM194="Sites strategiques, MLL, Pylone, etc.","PASSIVE",
AM194="AKTIVCO DEFAUT GE &amp; POWER Cabinet","PASSIVE",
AM194="AKTIVCO Coupure ENEO &amp; Baisse de tension","PASSIVE",
AM194="Coupure ENEO &amp; Baisse de tension","PASSIVE",
AM194="Defaut GE &amp; POWER Cabinet","PASSIVE",
AM194="Sharing","PASSIVE",
AM194="Sites strategiques &amp; DataCenter","PASSIVE",
AM194="Exclu","Exclu",
AM194="SAT","ACTIVE",
AM194="SPARE-ISSUE","SPARE-ISSUE",
AM194="Fiber CAmtel","ACTIVE",
AM194="Fiber AOF","ACTIVE",
AM194="Projet OCM (HUAWEI)","PLANNED WORKS",
AM194="Projet OCM (NOKIA)","PLANNED WORKS",
AM194="ACCESS-ISSUE","ACCESS-ISSUE",
AM194="Projet OCM (ZTE, NOKIA, autres projets)","PLANNED WORKS",
AM194="No root CAuse","No root cause",
AM194="ODU HS","ACTIVE",
AM194="IP &amp; VLAN","ACTIVE",
AM194="Warehouse HUAWEI","SPARE-ISSUE",
AM194="SPARE-HS","SPARE-ISSUE",
AM194="Power Telco","ACTIVE", AM194="no impacts","no impacts"
),"")</f>
        <v>PASSIVE</v>
      </c>
      <c r="AO194" s="93" t="s">
        <v>5946</v>
      </c>
      <c r="AP194" s="101" t="str">
        <f t="shared" si="8"/>
        <v>CTR_772</v>
      </c>
      <c r="AR194" s="17" t="s">
        <v>5537</v>
      </c>
      <c r="AS194" s="7" t="s">
        <v>5537</v>
      </c>
      <c r="AT194" s="6"/>
      <c r="AU194" s="7"/>
      <c r="AV194" s="3" t="s">
        <v>5537</v>
      </c>
      <c r="AW194" s="18" t="s">
        <v>5537</v>
      </c>
      <c r="AX194" s="18" t="s">
        <v>5537</v>
      </c>
      <c r="AY194" s="18" t="s">
        <v>5537</v>
      </c>
      <c r="AZ194" s="18" t="s">
        <v>5537</v>
      </c>
      <c r="BA194" s="18" t="s">
        <v>5537</v>
      </c>
      <c r="BB194" s="18" t="s">
        <v>5537</v>
      </c>
      <c r="BC194" s="18" t="s">
        <v>5537</v>
      </c>
      <c r="BD194" s="18" t="s">
        <v>5537</v>
      </c>
      <c r="BE194" s="18" t="s">
        <v>5537</v>
      </c>
      <c r="BF194" s="18" t="s">
        <v>5947</v>
      </c>
      <c r="BG194" s="18" t="s">
        <v>5537</v>
      </c>
      <c r="BH194" s="18" t="s">
        <v>5537</v>
      </c>
      <c r="BI194" s="9" t="s">
        <v>5948</v>
      </c>
      <c r="BJ194" s="14"/>
      <c r="BK194" s="14" t="s">
        <v>5537</v>
      </c>
      <c r="BL194" s="14" t="str">
        <f>_xlfn.XLOOKUP(B194,'[4]cell downs 18042026 17h'!$B:$B,'[4]cell downs 18042026 17h'!$B:$B,"")</f>
        <v/>
      </c>
      <c r="BM194" s="14" t="str">
        <f>_xlfn.XLOOKUP(B194,'[5]Cells Huawei 19042026 15h'!$B:$B,'[5]Cells Huawei 19042026 15h'!$B:$B,"")</f>
        <v/>
      </c>
      <c r="BN194" s="9" t="str">
        <f>_xlfn.XLOOKUP(B194,'[6]cells down 19042026 9H40'!$B:$B,'[6]cells down 19042026 9H40'!$B:$B,"")</f>
        <v/>
      </c>
      <c r="BO194" s="9" t="s">
        <v>5537</v>
      </c>
      <c r="BP194" s="9" t="s">
        <v>5537</v>
      </c>
      <c r="BQ194" s="115"/>
    </row>
    <row r="195" spans="1:69" s="9" customFormat="1" x14ac:dyDescent="0.3">
      <c r="A195" s="1" t="s">
        <v>2965</v>
      </c>
      <c r="B195" s="8" t="s">
        <v>2966</v>
      </c>
      <c r="C195" s="3" t="str">
        <f>_xlfn.XLOOKUP(B195,'[1]daily break down'!$D:$D,'[1]daily break down'!$E:$E,"")</f>
        <v>Ngaoundere</v>
      </c>
      <c r="D195" s="1" t="s">
        <v>21</v>
      </c>
      <c r="E195" s="1" t="s">
        <v>122</v>
      </c>
      <c r="F195" s="3" t="s">
        <v>90</v>
      </c>
      <c r="G195" s="1" t="s">
        <v>91</v>
      </c>
      <c r="H195" s="32" t="str">
        <f>_xlfn.XLOOKUP(B195,[2]CALCULATION!$B:$B,[2]CALCULATION!$H:$H,"")</f>
        <v>Huawei</v>
      </c>
      <c r="I195" s="28">
        <v>0</v>
      </c>
      <c r="J195" s="28">
        <v>0</v>
      </c>
      <c r="K195" s="28">
        <v>0</v>
      </c>
      <c r="L195" s="28">
        <v>0</v>
      </c>
      <c r="M195" s="28">
        <v>0</v>
      </c>
      <c r="N195" s="28">
        <v>0</v>
      </c>
      <c r="O195" s="28">
        <v>0</v>
      </c>
      <c r="P195" s="28">
        <v>0</v>
      </c>
      <c r="Q195" s="28">
        <v>0</v>
      </c>
      <c r="R195" s="28">
        <v>0</v>
      </c>
      <c r="S195" s="94">
        <v>0</v>
      </c>
      <c r="T195" s="94">
        <f>_xlfn.XLOOKUP(B195,'[3]Nur des jours'!$B:$B,'[3]Nur des jours'!$U:$U,"")</f>
        <v>0</v>
      </c>
      <c r="U195" s="94">
        <v>0</v>
      </c>
      <c r="V195" s="94">
        <v>0</v>
      </c>
      <c r="W195" s="94">
        <v>0</v>
      </c>
      <c r="X195" s="94">
        <v>0</v>
      </c>
      <c r="Y195" s="94">
        <v>0</v>
      </c>
      <c r="Z195" s="94">
        <v>0</v>
      </c>
      <c r="AA195" s="94">
        <v>0</v>
      </c>
      <c r="AB195" s="94">
        <v>0</v>
      </c>
      <c r="AC195" s="94"/>
      <c r="AD195" s="94">
        <v>2.9292510979274211</v>
      </c>
      <c r="AE195" s="94">
        <v>5.1257149023416426</v>
      </c>
      <c r="AF195" s="94">
        <v>6.5452010465436521</v>
      </c>
      <c r="AG195" s="94">
        <v>0</v>
      </c>
      <c r="AH195" s="94">
        <v>2.9292510979274211</v>
      </c>
      <c r="AI195" s="49" t="s">
        <v>5559</v>
      </c>
      <c r="AJ195" s="49"/>
      <c r="AK195" s="48" t="str" cm="1">
        <f t="array" ref="AK195">IFERROR(_xlfn.IFS(
AM195="MPR ISSUE","PDH",
AM195="BSS Hardware Issue","BSS",
AM195="Sites strategiques, MLL, Pylone, etc.","ENVTECH",
AM195="AKTIVCO DEFAUT GE &amp; POWER Cabinet","AKTIVCO",
AM195="AKTIVCO Coupure ENEO &amp; Baisse de tension","AKTIVCO GRID ONLY",
AM195="Coupure ENEO &amp; Baisse de tension","IHS GRID ONLY",
AM195="Defaut GE &amp; POWER Cabinet","IHS",
AM195="Sharing","Partners",
AM195="Sites strategiques &amp; DataCenter","SST &amp; DC",
AM195="Exclu","Exclu",
AM195="SAT","SAT",
AM195="SPARE-ISSUE","SPARE-ISSUE",
AM195="Fiber CAmtel","TRANS_FO_CAMTEL",
AM195="Fiber AOF","Fiber AOF",
AM195="Projet OCM (HUAWEI)","TRAVAUX-HUAWEI",
AM195="Projet OCM (NOKIA)","TRAVAUX-NOKIA",
AM195="ACCESS-ISSUE","ACCESS-ISSUE",
AM195="Projet OCM (ZTE, NOKIA, autres projets)","TRAVAUX OCM",
AM195="No root CAuse","No root cause",
AM195="ODU HS","PDH",
AM195="IP &amp; VLAN","PDH",
AM195="Warehouse HUAWEI","SPARE-ISSUE",
AM195="SPARE-HS","SPARE-ISSUE",
AM195="Power Telco","BSS",AM195="no impacts","no impacts"
),"")</f>
        <v>No root cause</v>
      </c>
      <c r="AL195" s="48" t="str" cm="1">
        <f t="array" ref="AL195">IFERROR(_xlfn.IFS(
AM195="MPR ISSUE","TX ISSUE",
AM195="BSS Hardware Issue","RAN ISSUE",
AM195="Sites strategiques, MLL, Pylone, etc.","ENVTECH",
AM195="AKTIVCO DEFAUT GE &amp; POWER Cabinet","POWER ISSUE",
AM195="AKTIVCO Coupure ENEO &amp; Baisse de tension","POWER ISSUE",
AM195="Coupure ENEO &amp; Baisse de tension","POWER ISSUE",
AM195="Defaut GE &amp; POWER Cabinet","POWER ISSUE",
AM195="Sharing","POWER ISSUE",
AM195="Sites strategiques &amp; DataCenter","POWER ISSUE",
AM195="Exclu","Exclu",
AM195="SAT","TX ISSUE",
AM195="SPARE-ISSUE","SPARE-ISSUE",
AM195="Fiber CAmtel","TX ISSUE",
AM195="Fiber AOF","TX ISSUE",
AM195="Projet OCM (HUAWEI)","TRAVAUX-HUAWEI",
AM195="Projet OCM (NOKIA)","TRAVAUX -NOKIA",
AM195="ACCESS-ISSUE","ACCESS-ISSUE",
AM195="Projet OCM (ZTE, NOKIA, autres projets)","TRAVAUX OCM",
AM195="No root CAuse","No root cause",
AM195="ODU HS","TX ISSUE",
AM195="IP &amp; VLAN","TX ISSUE",
AM195="Warehouse HUAWEI","SPARE-ISSUE",
AM195="SPARE-HS","SPARE-ISSUE",
AM195="Power Telco","RAN ISSUE",AM195="no impacts","no impacts"
),"")</f>
        <v>No root cause</v>
      </c>
      <c r="AM195" s="67" t="s">
        <v>6538</v>
      </c>
      <c r="AN195" s="48" t="str" cm="1">
        <f t="array" ref="AN195">IFERROR(_xlfn.IFS(
AM195="MPR ISSUE","ACTIVE",
AM195="BSS Hardware Issue","ACTIVE",
AM195="Sites strategiques, MLL, Pylone, etc.","PASSIVE",
AM195="AKTIVCO DEFAUT GE &amp; POWER Cabinet","PASSIVE",
AM195="AKTIVCO Coupure ENEO &amp; Baisse de tension","PASSIVE",
AM195="Coupure ENEO &amp; Baisse de tension","PASSIVE",
AM195="Defaut GE &amp; POWER Cabinet","PASSIVE",
AM195="Sharing","PASSIVE",
AM195="Sites strategiques &amp; DataCenter","PASSIVE",
AM195="Exclu","Exclu",
AM195="SAT","ACTIVE",
AM195="SPARE-ISSUE","SPARE-ISSUE",
AM195="Fiber CAmtel","ACTIVE",
AM195="Fiber AOF","ACTIVE",
AM195="Projet OCM (HUAWEI)","PLANNED WORKS",
AM195="Projet OCM (NOKIA)","PLANNED WORKS",
AM195="ACCESS-ISSUE","ACCESS-ISSUE",
AM195="Projet OCM (ZTE, NOKIA, autres projets)","PLANNED WORKS",
AM195="No root CAuse","No root cause",
AM195="ODU HS","ACTIVE",
AM195="IP &amp; VLAN","ACTIVE",
AM195="Warehouse HUAWEI","SPARE-ISSUE",
AM195="SPARE-HS","SPARE-ISSUE",
AM195="Power Telco","ACTIVE", AM195="no impacts","no impacts"
),"")</f>
        <v>No root cause</v>
      </c>
      <c r="AO195" s="93" t="s">
        <v>5537</v>
      </c>
      <c r="AP195" s="101" t="str">
        <f t="shared" si="8"/>
        <v>ADM_147</v>
      </c>
      <c r="AR195" s="17" t="s">
        <v>5537</v>
      </c>
      <c r="AS195" s="7" t="s">
        <v>5537</v>
      </c>
      <c r="AT195" s="6"/>
      <c r="AU195" s="7"/>
      <c r="AV195" s="3" t="s">
        <v>5537</v>
      </c>
      <c r="AW195" s="18" t="s">
        <v>5537</v>
      </c>
      <c r="AX195" s="18" t="s">
        <v>5537</v>
      </c>
      <c r="AY195" s="18" t="s">
        <v>5537</v>
      </c>
      <c r="AZ195" s="18" t="s">
        <v>5537</v>
      </c>
      <c r="BA195" s="18" t="s">
        <v>5537</v>
      </c>
      <c r="BB195" s="18" t="s">
        <v>5537</v>
      </c>
      <c r="BC195" s="18" t="s">
        <v>5537</v>
      </c>
      <c r="BD195" s="18" t="s">
        <v>5537</v>
      </c>
      <c r="BE195" s="18" t="s">
        <v>5537</v>
      </c>
      <c r="BF195" s="18" t="s">
        <v>5537</v>
      </c>
      <c r="BG195" s="18" t="s">
        <v>5537</v>
      </c>
      <c r="BH195" s="18" t="s">
        <v>5537</v>
      </c>
      <c r="BI195" s="9" t="s">
        <v>5537</v>
      </c>
      <c r="BJ195" s="14"/>
      <c r="BK195" s="14" t="s">
        <v>5537</v>
      </c>
      <c r="BL195" s="14" t="str">
        <f>_xlfn.XLOOKUP(B195,'[4]cell downs 18042026 17h'!$B:$B,'[4]cell downs 18042026 17h'!$B:$B,"")</f>
        <v/>
      </c>
      <c r="BM195" s="14" t="str">
        <f>_xlfn.XLOOKUP(B195,'[5]Cells Huawei 19042026 15h'!$B:$B,'[5]Cells Huawei 19042026 15h'!$B:$B,"")</f>
        <v/>
      </c>
      <c r="BN195" s="9" t="str">
        <f>_xlfn.XLOOKUP(B195,'[6]cells down 19042026 9H40'!$B:$B,'[6]cells down 19042026 9H40'!$B:$B,"")</f>
        <v/>
      </c>
      <c r="BO195" s="9" t="s">
        <v>5537</v>
      </c>
      <c r="BP195" s="9" t="s">
        <v>12</v>
      </c>
      <c r="BQ195" s="115"/>
    </row>
    <row r="196" spans="1:69" s="9" customFormat="1" x14ac:dyDescent="0.3">
      <c r="A196" s="1" t="s">
        <v>1634</v>
      </c>
      <c r="B196" s="8" t="s">
        <v>1635</v>
      </c>
      <c r="C196" s="3" t="str">
        <f>_xlfn.XLOOKUP(B196,'[1]daily break down'!$D:$D,'[1]daily break down'!$E:$E,"")</f>
        <v>Ngaoundere</v>
      </c>
      <c r="D196" s="1" t="s">
        <v>21</v>
      </c>
      <c r="E196" s="1" t="s">
        <v>987</v>
      </c>
      <c r="F196" s="3" t="s">
        <v>90</v>
      </c>
      <c r="G196" s="1" t="s">
        <v>91</v>
      </c>
      <c r="H196" s="32" t="str">
        <f>_xlfn.XLOOKUP(B196,[2]CALCULATION!$B:$B,[2]CALCULATION!$H:$H,"")</f>
        <v>Huawei</v>
      </c>
      <c r="I196" s="28">
        <v>0</v>
      </c>
      <c r="J196" s="28">
        <v>0</v>
      </c>
      <c r="K196" s="28">
        <v>0</v>
      </c>
      <c r="L196" s="28">
        <v>0</v>
      </c>
      <c r="M196" s="28">
        <v>0</v>
      </c>
      <c r="N196" s="28">
        <v>0</v>
      </c>
      <c r="O196" s="28">
        <v>0</v>
      </c>
      <c r="P196" s="28">
        <v>0</v>
      </c>
      <c r="Q196" s="28">
        <v>0</v>
      </c>
      <c r="R196" s="28">
        <v>0</v>
      </c>
      <c r="S196" s="94">
        <v>0</v>
      </c>
      <c r="T196" s="94">
        <f>_xlfn.XLOOKUP(B196,'[3]Nur des jours'!$B:$B,'[3]Nur des jours'!$U:$U,"")</f>
        <v>0</v>
      </c>
      <c r="U196" s="94">
        <v>0</v>
      </c>
      <c r="V196" s="94">
        <v>0</v>
      </c>
      <c r="W196" s="94">
        <v>0</v>
      </c>
      <c r="X196" s="94">
        <v>0</v>
      </c>
      <c r="Y196" s="94">
        <v>0</v>
      </c>
      <c r="Z196" s="94">
        <v>0</v>
      </c>
      <c r="AA196" s="94">
        <v>0</v>
      </c>
      <c r="AB196" s="94">
        <v>0</v>
      </c>
      <c r="AC196" s="94"/>
      <c r="AD196" s="94">
        <v>2.9292332628491038</v>
      </c>
      <c r="AE196" s="94">
        <v>5.1275883361509775</v>
      </c>
      <c r="AF196" s="94">
        <v>6.5443510273332173</v>
      </c>
      <c r="AG196" s="94">
        <v>0</v>
      </c>
      <c r="AH196" s="94">
        <v>2.9292332628491038</v>
      </c>
      <c r="AI196" s="49" t="s">
        <v>5559</v>
      </c>
      <c r="AJ196" s="49"/>
      <c r="AK196" s="48" t="str" cm="1">
        <f t="array" ref="AK196">IFERROR(_xlfn.IFS(
AM196="MPR ISSUE","PDH",
AM196="BSS Hardware Issue","BSS",
AM196="Sites strategiques, MLL, Pylone, etc.","ENVTECH",
AM196="AKTIVCO DEFAUT GE &amp; POWER Cabinet","AKTIVCO",
AM196="AKTIVCO Coupure ENEO &amp; Baisse de tension","AKTIVCO GRID ONLY",
AM196="Coupure ENEO &amp; Baisse de tension","IHS GRID ONLY",
AM196="Defaut GE &amp; POWER Cabinet","IHS",
AM196="Sharing","Partners",
AM196="Sites strategiques &amp; DataCenter","SST &amp; DC",
AM196="Exclu","Exclu",
AM196="SAT","SAT",
AM196="SPARE-ISSUE","SPARE-ISSUE",
AM196="Fiber CAmtel","TRANS_FO_CAMTEL",
AM196="Fiber AOF","Fiber AOF",
AM196="Projet OCM (HUAWEI)","TRAVAUX-HUAWEI",
AM196="Projet OCM (NOKIA)","TRAVAUX-NOKIA",
AM196="ACCESS-ISSUE","ACCESS-ISSUE",
AM196="Projet OCM (ZTE, NOKIA, autres projets)","TRAVAUX OCM",
AM196="No root CAuse","No root cause",
AM196="ODU HS","PDH",
AM196="IP &amp; VLAN","PDH",
AM196="Warehouse HUAWEI","SPARE-ISSUE",
AM196="SPARE-HS","SPARE-ISSUE",
AM196="Power Telco","BSS",AM196="no impacts","no impacts"
),"")</f>
        <v>No root cause</v>
      </c>
      <c r="AL196" s="48" t="str" cm="1">
        <f t="array" ref="AL196">IFERROR(_xlfn.IFS(
AM196="MPR ISSUE","TX ISSUE",
AM196="BSS Hardware Issue","RAN ISSUE",
AM196="Sites strategiques, MLL, Pylone, etc.","ENVTECH",
AM196="AKTIVCO DEFAUT GE &amp; POWER Cabinet","POWER ISSUE",
AM196="AKTIVCO Coupure ENEO &amp; Baisse de tension","POWER ISSUE",
AM196="Coupure ENEO &amp; Baisse de tension","POWER ISSUE",
AM196="Defaut GE &amp; POWER Cabinet","POWER ISSUE",
AM196="Sharing","POWER ISSUE",
AM196="Sites strategiques &amp; DataCenter","POWER ISSUE",
AM196="Exclu","Exclu",
AM196="SAT","TX ISSUE",
AM196="SPARE-ISSUE","SPARE-ISSUE",
AM196="Fiber CAmtel","TX ISSUE",
AM196="Fiber AOF","TX ISSUE",
AM196="Projet OCM (HUAWEI)","TRAVAUX-HUAWEI",
AM196="Projet OCM (NOKIA)","TRAVAUX -NOKIA",
AM196="ACCESS-ISSUE","ACCESS-ISSUE",
AM196="Projet OCM (ZTE, NOKIA, autres projets)","TRAVAUX OCM",
AM196="No root CAuse","No root cause",
AM196="ODU HS","TX ISSUE",
AM196="IP &amp; VLAN","TX ISSUE",
AM196="Warehouse HUAWEI","SPARE-ISSUE",
AM196="SPARE-HS","SPARE-ISSUE",
AM196="Power Telco","RAN ISSUE",AM196="no impacts","no impacts"
),"")</f>
        <v>No root cause</v>
      </c>
      <c r="AM196" s="67" t="s">
        <v>6538</v>
      </c>
      <c r="AN196" s="48" t="str" cm="1">
        <f t="array" ref="AN196">IFERROR(_xlfn.IFS(
AM196="MPR ISSUE","ACTIVE",
AM196="BSS Hardware Issue","ACTIVE",
AM196="Sites strategiques, MLL, Pylone, etc.","PASSIVE",
AM196="AKTIVCO DEFAUT GE &amp; POWER Cabinet","PASSIVE",
AM196="AKTIVCO Coupure ENEO &amp; Baisse de tension","PASSIVE",
AM196="Coupure ENEO &amp; Baisse de tension","PASSIVE",
AM196="Defaut GE &amp; POWER Cabinet","PASSIVE",
AM196="Sharing","PASSIVE",
AM196="Sites strategiques &amp; DataCenter","PASSIVE",
AM196="Exclu","Exclu",
AM196="SAT","ACTIVE",
AM196="SPARE-ISSUE","SPARE-ISSUE",
AM196="Fiber CAmtel","ACTIVE",
AM196="Fiber AOF","ACTIVE",
AM196="Projet OCM (HUAWEI)","PLANNED WORKS",
AM196="Projet OCM (NOKIA)","PLANNED WORKS",
AM196="ACCESS-ISSUE","ACCESS-ISSUE",
AM196="Projet OCM (ZTE, NOKIA, autres projets)","PLANNED WORKS",
AM196="No root CAuse","No root cause",
AM196="ODU HS","ACTIVE",
AM196="IP &amp; VLAN","ACTIVE",
AM196="Warehouse HUAWEI","SPARE-ISSUE",
AM196="SPARE-HS","SPARE-ISSUE",
AM196="Power Telco","ACTIVE", AM196="no impacts","no impacts"
),"")</f>
        <v>No root cause</v>
      </c>
      <c r="AO196" s="93" t="s">
        <v>5537</v>
      </c>
      <c r="AP196" s="101" t="str">
        <f t="shared" si="8"/>
        <v>ADM_165</v>
      </c>
      <c r="AR196" s="17" t="s">
        <v>5537</v>
      </c>
      <c r="AS196" s="7" t="s">
        <v>5537</v>
      </c>
      <c r="AT196" s="6"/>
      <c r="AU196" s="7"/>
      <c r="AV196" s="3" t="s">
        <v>5537</v>
      </c>
      <c r="AW196" s="18" t="s">
        <v>5537</v>
      </c>
      <c r="AX196" s="18" t="s">
        <v>5537</v>
      </c>
      <c r="AY196" s="18" t="s">
        <v>5537</v>
      </c>
      <c r="AZ196" s="18" t="s">
        <v>5537</v>
      </c>
      <c r="BA196" s="18" t="s">
        <v>5537</v>
      </c>
      <c r="BB196" s="18" t="s">
        <v>5537</v>
      </c>
      <c r="BC196" s="18" t="s">
        <v>5537</v>
      </c>
      <c r="BD196" s="18" t="s">
        <v>5537</v>
      </c>
      <c r="BE196" s="18" t="s">
        <v>5537</v>
      </c>
      <c r="BF196" s="18" t="s">
        <v>5537</v>
      </c>
      <c r="BG196" s="18" t="s">
        <v>5537</v>
      </c>
      <c r="BH196" s="18" t="s">
        <v>5537</v>
      </c>
      <c r="BI196" s="9" t="s">
        <v>5537</v>
      </c>
      <c r="BJ196" s="14"/>
      <c r="BK196" s="14" t="s">
        <v>5537</v>
      </c>
      <c r="BL196" s="14" t="str">
        <f>_xlfn.XLOOKUP(B196,'[4]cell downs 18042026 17h'!$B:$B,'[4]cell downs 18042026 17h'!$B:$B,"")</f>
        <v/>
      </c>
      <c r="BM196" s="14" t="str">
        <f>_xlfn.XLOOKUP(B196,'[5]Cells Huawei 19042026 15h'!$B:$B,'[5]Cells Huawei 19042026 15h'!$B:$B,"")</f>
        <v/>
      </c>
      <c r="BN196" s="9" t="str">
        <f>_xlfn.XLOOKUP(B196,'[6]cells down 19042026 9H40'!$B:$B,'[6]cells down 19042026 9H40'!$B:$B,"")</f>
        <v/>
      </c>
      <c r="BO196" s="9" t="s">
        <v>5537</v>
      </c>
      <c r="BP196" s="9" t="s">
        <v>5459</v>
      </c>
      <c r="BQ196" s="115"/>
    </row>
    <row r="197" spans="1:69" s="9" customFormat="1" x14ac:dyDescent="0.3">
      <c r="A197" s="1" t="s">
        <v>784</v>
      </c>
      <c r="B197" s="1" t="s">
        <v>785</v>
      </c>
      <c r="C197" s="3" t="str">
        <f>_xlfn.XLOOKUP(B197,'[1]daily break down'!$D:$D,'[1]daily break down'!$E:$E,"")</f>
        <v>Douala</v>
      </c>
      <c r="D197" s="1" t="s">
        <v>21</v>
      </c>
      <c r="E197" s="1" t="s">
        <v>36</v>
      </c>
      <c r="F197" s="3" t="s">
        <v>31</v>
      </c>
      <c r="G197" s="1" t="s">
        <v>32</v>
      </c>
      <c r="H197" s="34" t="str">
        <f>_xlfn.XLOOKUP(B197,[2]CALCULATION!$B:$B,[2]CALCULATION!$H:$H,"")</f>
        <v>ZTE</v>
      </c>
      <c r="I197" s="28">
        <v>2.5689111756027532</v>
      </c>
      <c r="J197" s="28">
        <v>4.1921529935822246</v>
      </c>
      <c r="K197" s="28">
        <v>1.1759737239358168</v>
      </c>
      <c r="L197" s="28">
        <v>1.4209028544686135</v>
      </c>
      <c r="M197" s="28">
        <v>0</v>
      </c>
      <c r="N197" s="28">
        <v>3.7711916400567294</v>
      </c>
      <c r="O197" s="28">
        <v>0</v>
      </c>
      <c r="P197" s="28">
        <v>0</v>
      </c>
      <c r="Q197" s="28">
        <v>0</v>
      </c>
      <c r="R197" s="28">
        <v>0</v>
      </c>
      <c r="S197" s="94">
        <v>0</v>
      </c>
      <c r="T197" s="94">
        <f>_xlfn.XLOOKUP(B197,'[3]Nur des jours'!$B:$B,'[3]Nur des jours'!$U:$U,"")</f>
        <v>0</v>
      </c>
      <c r="U197" s="94">
        <v>0</v>
      </c>
      <c r="V197" s="94">
        <v>0</v>
      </c>
      <c r="W197" s="94">
        <v>0</v>
      </c>
      <c r="X197" s="94">
        <v>1.0926660731152604</v>
      </c>
      <c r="Y197" s="94">
        <v>4.9141526340270465</v>
      </c>
      <c r="Z197" s="94">
        <v>0</v>
      </c>
      <c r="AA197" s="94">
        <v>0.36816952170600326</v>
      </c>
      <c r="AB197" s="94">
        <v>0</v>
      </c>
      <c r="AC197" s="94">
        <f>_xlfn.XLOOKUP(B197,'[3]Nur des jours'!$B:$B,'[3]Nur des jours'!$N:$N,"")</f>
        <v>2.9285555298730426</v>
      </c>
      <c r="AD197" s="94">
        <v>2.9285555298730426</v>
      </c>
      <c r="AE197" s="94">
        <v>2.3193110559572196</v>
      </c>
      <c r="AF197" s="94">
        <v>1.9992451829411333</v>
      </c>
      <c r="AG197" s="94">
        <v>3.6936351279475215</v>
      </c>
      <c r="AH197" s="94">
        <v>2.9285555298730426</v>
      </c>
      <c r="AI197" s="49" t="s">
        <v>5559</v>
      </c>
      <c r="AJ197" s="49"/>
      <c r="AK197" s="48" t="str" cm="1">
        <f t="array" ref="AK197">IFERROR(_xlfn.IFS(
AM197="MPR ISSUE","PDH",
AM197="BSS Hardware Issue","BSS",
AM197="Sites strategiques, MLL, Pylone, etc.","ENVTECH",
AM197="AKTIVCO DEFAUT GE &amp; POWER Cabinet","AKTIVCO",
AM197="AKTIVCO Coupure ENEO &amp; Baisse de tension","AKTIVCO GRID ONLY",
AM197="Coupure ENEO &amp; Baisse de tension","IHS GRID ONLY",
AM197="Defaut GE &amp; POWER Cabinet","IHS",
AM197="Sharing","Partners",
AM197="Sites strategiques &amp; DataCenter","SST &amp; DC",
AM197="Exclu","Exclu",
AM197="SAT","SAT",
AM197="SPARE-ISSUE","SPARE-ISSUE",
AM197="Fiber CAmtel","TRANS_FO_CAMTEL",
AM197="Fiber AOF","Fiber AOF",
AM197="Projet OCM (HUAWEI)","TRAVAUX-HUAWEI",
AM197="Projet OCM (NOKIA)","TRAVAUX-NOKIA",
AM197="ACCESS-ISSUE","ACCESS-ISSUE",
AM197="Projet OCM (ZTE, NOKIA, autres projets)","TRAVAUX OCM",
AM197="No root CAuse","No root cause",
AM197="ODU HS","PDH",
AM197="IP &amp; VLAN","PDH",
AM197="Warehouse HUAWEI","SPARE-ISSUE",
AM197="SPARE-HS","SPARE-ISSUE",
AM197="Power Telco","BSS",AM197="no impacts","no impacts"
),"")</f>
        <v>No root cause</v>
      </c>
      <c r="AL197" s="48" t="str" cm="1">
        <f t="array" ref="AL197">IFERROR(_xlfn.IFS(
AM197="MPR ISSUE","TX ISSUE",
AM197="BSS Hardware Issue","RAN ISSUE",
AM197="Sites strategiques, MLL, Pylone, etc.","ENVTECH",
AM197="AKTIVCO DEFAUT GE &amp; POWER Cabinet","POWER ISSUE",
AM197="AKTIVCO Coupure ENEO &amp; Baisse de tension","POWER ISSUE",
AM197="Coupure ENEO &amp; Baisse de tension","POWER ISSUE",
AM197="Defaut GE &amp; POWER Cabinet","POWER ISSUE",
AM197="Sharing","POWER ISSUE",
AM197="Sites strategiques &amp; DataCenter","POWER ISSUE",
AM197="Exclu","Exclu",
AM197="SAT","TX ISSUE",
AM197="SPARE-ISSUE","SPARE-ISSUE",
AM197="Fiber CAmtel","TX ISSUE",
AM197="Fiber AOF","TX ISSUE",
AM197="Projet OCM (HUAWEI)","TRAVAUX-HUAWEI",
AM197="Projet OCM (NOKIA)","TRAVAUX -NOKIA",
AM197="ACCESS-ISSUE","ACCESS-ISSUE",
AM197="Projet OCM (ZTE, NOKIA, autres projets)","TRAVAUX OCM",
AM197="No root CAuse","No root cause",
AM197="ODU HS","TX ISSUE",
AM197="IP &amp; VLAN","TX ISSUE",
AM197="Warehouse HUAWEI","SPARE-ISSUE",
AM197="SPARE-HS","SPARE-ISSUE",
AM197="Power Telco","RAN ISSUE",AM197="no impacts","no impacts"
),"")</f>
        <v>No root cause</v>
      </c>
      <c r="AM197" s="67" t="s">
        <v>6538</v>
      </c>
      <c r="AN197" s="48" t="str" cm="1">
        <f t="array" ref="AN197">IFERROR(_xlfn.IFS(
AM197="MPR ISSUE","ACTIVE",
AM197="BSS Hardware Issue","ACTIVE",
AM197="Sites strategiques, MLL, Pylone, etc.","PASSIVE",
AM197="AKTIVCO DEFAUT GE &amp; POWER Cabinet","PASSIVE",
AM197="AKTIVCO Coupure ENEO &amp; Baisse de tension","PASSIVE",
AM197="Coupure ENEO &amp; Baisse de tension","PASSIVE",
AM197="Defaut GE &amp; POWER Cabinet","PASSIVE",
AM197="Sharing","PASSIVE",
AM197="Sites strategiques &amp; DataCenter","PASSIVE",
AM197="Exclu","Exclu",
AM197="SAT","ACTIVE",
AM197="SPARE-ISSUE","SPARE-ISSUE",
AM197="Fiber CAmtel","ACTIVE",
AM197="Fiber AOF","ACTIVE",
AM197="Projet OCM (HUAWEI)","PLANNED WORKS",
AM197="Projet OCM (NOKIA)","PLANNED WORKS",
AM197="ACCESS-ISSUE","ACCESS-ISSUE",
AM197="Projet OCM (ZTE, NOKIA, autres projets)","PLANNED WORKS",
AM197="No root CAuse","No root cause",
AM197="ODU HS","ACTIVE",
AM197="IP &amp; VLAN","ACTIVE",
AM197="Warehouse HUAWEI","SPARE-ISSUE",
AM197="SPARE-HS","SPARE-ISSUE",
AM197="Power Telco","ACTIVE", AM197="no impacts","no impacts"
),"")</f>
        <v>No root cause</v>
      </c>
      <c r="AO197" s="93" t="s">
        <v>5537</v>
      </c>
      <c r="AP197" s="101" t="str">
        <f t="shared" si="8"/>
        <v>LIT_638</v>
      </c>
      <c r="AR197" s="17" t="s">
        <v>5537</v>
      </c>
      <c r="AS197" s="7" t="s">
        <v>5537</v>
      </c>
      <c r="AT197" s="6"/>
      <c r="AU197" s="7"/>
      <c r="AV197" s="3" t="s">
        <v>5537</v>
      </c>
      <c r="AW197" s="18" t="s">
        <v>5537</v>
      </c>
      <c r="AX197" s="18" t="s">
        <v>5537</v>
      </c>
      <c r="AY197" s="18" t="s">
        <v>5537</v>
      </c>
      <c r="AZ197" s="18" t="s">
        <v>5537</v>
      </c>
      <c r="BA197" s="18" t="s">
        <v>5537</v>
      </c>
      <c r="BB197" s="18" t="s">
        <v>5537</v>
      </c>
      <c r="BC197" s="18" t="s">
        <v>5537</v>
      </c>
      <c r="BD197" s="18" t="s">
        <v>5537</v>
      </c>
      <c r="BE197" s="18" t="s">
        <v>5537</v>
      </c>
      <c r="BF197" s="18" t="s">
        <v>5537</v>
      </c>
      <c r="BG197" s="18" t="s">
        <v>5537</v>
      </c>
      <c r="BH197" s="18" t="s">
        <v>5537</v>
      </c>
      <c r="BI197" s="9" t="s">
        <v>5537</v>
      </c>
      <c r="BJ197" s="14"/>
      <c r="BK197" s="14" t="s">
        <v>5537</v>
      </c>
      <c r="BL197" s="14" t="str">
        <f>_xlfn.XLOOKUP(B197,'[4]cell downs 18042026 17h'!$B:$B,'[4]cell downs 18042026 17h'!$B:$B,"")</f>
        <v/>
      </c>
      <c r="BM197" s="14" t="str">
        <f>_xlfn.XLOOKUP(B197,'[5]Cells Huawei 19042026 15h'!$B:$B,'[5]Cells Huawei 19042026 15h'!$B:$B,"")</f>
        <v/>
      </c>
      <c r="BN197" s="9" t="str">
        <f>_xlfn.XLOOKUP(B197,'[6]cells down 19042026 9H40'!$B:$B,'[6]cells down 19042026 9H40'!$B:$B,"")</f>
        <v/>
      </c>
      <c r="BO197" s="9" t="s">
        <v>5537</v>
      </c>
      <c r="BP197" s="9" t="s">
        <v>5537</v>
      </c>
      <c r="BQ197" s="115"/>
    </row>
    <row r="198" spans="1:69" s="9" customFormat="1" ht="29.55" customHeight="1" x14ac:dyDescent="0.3">
      <c r="A198" s="1" t="s">
        <v>950</v>
      </c>
      <c r="B198" s="8" t="s">
        <v>951</v>
      </c>
      <c r="C198" s="3" t="str">
        <f>_xlfn.XLOOKUP(B198,'[1]daily break down'!$D:$D,'[1]daily break down'!$E:$E,"")</f>
        <v>SUD-OUEST</v>
      </c>
      <c r="D198" s="1" t="s">
        <v>11</v>
      </c>
      <c r="E198" s="1" t="s">
        <v>12</v>
      </c>
      <c r="F198" s="3" t="s">
        <v>13</v>
      </c>
      <c r="G198" s="1" t="s">
        <v>106</v>
      </c>
      <c r="H198" s="32" t="str">
        <f>_xlfn.XLOOKUP(B198,[2]CALCULATION!$B:$B,[2]CALCULATION!$H:$H,"")</f>
        <v>Huawei</v>
      </c>
      <c r="I198" s="28">
        <v>0</v>
      </c>
      <c r="J198" s="28">
        <v>0.20010957872118212</v>
      </c>
      <c r="K198" s="28">
        <v>0.165598702177021</v>
      </c>
      <c r="L198" s="28">
        <v>0.83714290606192909</v>
      </c>
      <c r="M198" s="28">
        <v>3.0176774162250704</v>
      </c>
      <c r="N198" s="28">
        <v>1.9886469025462783</v>
      </c>
      <c r="O198" s="28">
        <v>1.8726832233265705E-3</v>
      </c>
      <c r="P198" s="28">
        <v>0</v>
      </c>
      <c r="Q198" s="28">
        <v>1.3376308738046931E-3</v>
      </c>
      <c r="R198" s="28">
        <v>3.0141282356399082E-3</v>
      </c>
      <c r="S198" s="94">
        <v>2.6520939808750881</v>
      </c>
      <c r="T198" s="94">
        <f>_xlfn.XLOOKUP(B198,'[3]Nur des jours'!$B:$B,'[3]Nur des jours'!$U:$U,"")</f>
        <v>8.9175391586979538E-4</v>
      </c>
      <c r="U198" s="94">
        <v>5.3505234952187721E-4</v>
      </c>
      <c r="V198" s="94">
        <v>1.3269298268142552E-2</v>
      </c>
      <c r="W198" s="94">
        <v>8.9175391586979538E-4</v>
      </c>
      <c r="X198" s="94">
        <v>0</v>
      </c>
      <c r="Y198" s="94">
        <v>0.46817080583164256</v>
      </c>
      <c r="Z198" s="94">
        <v>4.5479449709359566E-3</v>
      </c>
      <c r="AA198" s="94">
        <v>1.0701046990437544E-3</v>
      </c>
      <c r="AB198" s="94">
        <v>1.3376308738046931E-3</v>
      </c>
      <c r="AC198" s="94">
        <f>_xlfn.XLOOKUP(B198,'[3]Nur des jours'!$B:$B,'[3]Nur des jours'!$N:$N,"")</f>
        <v>2.9161601504424528</v>
      </c>
      <c r="AD198" s="94">
        <v>2.9161601504424528</v>
      </c>
      <c r="AE198" s="94">
        <v>2.501658613399198</v>
      </c>
      <c r="AF198" s="94">
        <v>4.2706558918231554</v>
      </c>
      <c r="AG198" s="94">
        <v>2.1576985205760102</v>
      </c>
      <c r="AH198" s="94">
        <v>2.9161601504424528</v>
      </c>
      <c r="AI198" s="49" t="s">
        <v>5559</v>
      </c>
      <c r="AJ198" s="49"/>
      <c r="AK198" s="48" t="str" cm="1">
        <f t="array" ref="AK198">IFERROR(_xlfn.IFS(
AM198="MPR ISSUE","PDH",
AM198="BSS Hardware Issue","BSS",
AM198="Sites strategiques, MLL, Pylone, etc.","ENVTECH",
AM198="AKTIVCO DEFAUT GE &amp; POWER Cabinet","AKTIVCO",
AM198="AKTIVCO Coupure ENEO &amp; Baisse de tension","AKTIVCO GRID ONLY",
AM198="Coupure ENEO &amp; Baisse de tension","IHS GRID ONLY",
AM198="Defaut GE &amp; POWER Cabinet","IHS",
AM198="Sharing","Partners",
AM198="Sites strategiques &amp; DataCenter","SST &amp; DC",
AM198="Exclu","Exclu",
AM198="SAT","SAT",
AM198="SPARE-ISSUE","SPARE-ISSUE",
AM198="Fiber CAmtel","TRANS_FO_CAMTEL",
AM198="Fiber AOF","Fiber AOF",
AM198="Projet OCM (HUAWEI)","TRAVAUX-HUAWEI",
AM198="Projet OCM (NOKIA)","TRAVAUX-NOKIA",
AM198="ACCESS-ISSUE","ACCESS-ISSUE",
AM198="Projet OCM (ZTE, NOKIA, autres projets)","TRAVAUX OCM",
AM198="No root CAuse","No root cause",
AM198="ODU HS","PDH",
AM198="IP &amp; VLAN","PDH",
AM198="Warehouse HUAWEI","SPARE-ISSUE",
AM198="SPARE-HS","SPARE-ISSUE",
AM198="Power Telco","BSS",AM198="no impacts","no impacts"
),"")</f>
        <v>No root cause</v>
      </c>
      <c r="AL198" s="48" t="str" cm="1">
        <f t="array" ref="AL198">IFERROR(_xlfn.IFS(
AM198="MPR ISSUE","TX ISSUE",
AM198="BSS Hardware Issue","RAN ISSUE",
AM198="Sites strategiques, MLL, Pylone, etc.","ENVTECH",
AM198="AKTIVCO DEFAUT GE &amp; POWER Cabinet","POWER ISSUE",
AM198="AKTIVCO Coupure ENEO &amp; Baisse de tension","POWER ISSUE",
AM198="Coupure ENEO &amp; Baisse de tension","POWER ISSUE",
AM198="Defaut GE &amp; POWER Cabinet","POWER ISSUE",
AM198="Sharing","POWER ISSUE",
AM198="Sites strategiques &amp; DataCenter","POWER ISSUE",
AM198="Exclu","Exclu",
AM198="SAT","TX ISSUE",
AM198="SPARE-ISSUE","SPARE-ISSUE",
AM198="Fiber CAmtel","TX ISSUE",
AM198="Fiber AOF","TX ISSUE",
AM198="Projet OCM (HUAWEI)","TRAVAUX-HUAWEI",
AM198="Projet OCM (NOKIA)","TRAVAUX -NOKIA",
AM198="ACCESS-ISSUE","ACCESS-ISSUE",
AM198="Projet OCM (ZTE, NOKIA, autres projets)","TRAVAUX OCM",
AM198="No root CAuse","No root cause",
AM198="ODU HS","TX ISSUE",
AM198="IP &amp; VLAN","TX ISSUE",
AM198="Warehouse HUAWEI","SPARE-ISSUE",
AM198="SPARE-HS","SPARE-ISSUE",
AM198="Power Telco","RAN ISSUE",AM198="no impacts","no impacts"
),"")</f>
        <v>No root cause</v>
      </c>
      <c r="AM198" s="67" t="s">
        <v>6538</v>
      </c>
      <c r="AN198" s="48" t="str" cm="1">
        <f t="array" ref="AN198">IFERROR(_xlfn.IFS(
AM198="MPR ISSUE","ACTIVE",
AM198="BSS Hardware Issue","ACTIVE",
AM198="Sites strategiques, MLL, Pylone, etc.","PASSIVE",
AM198="AKTIVCO DEFAUT GE &amp; POWER Cabinet","PASSIVE",
AM198="AKTIVCO Coupure ENEO &amp; Baisse de tension","PASSIVE",
AM198="Coupure ENEO &amp; Baisse de tension","PASSIVE",
AM198="Defaut GE &amp; POWER Cabinet","PASSIVE",
AM198="Sharing","PASSIVE",
AM198="Sites strategiques &amp; DataCenter","PASSIVE",
AM198="Exclu","Exclu",
AM198="SAT","ACTIVE",
AM198="SPARE-ISSUE","SPARE-ISSUE",
AM198="Fiber CAmtel","ACTIVE",
AM198="Fiber AOF","ACTIVE",
AM198="Projet OCM (HUAWEI)","PLANNED WORKS",
AM198="Projet OCM (NOKIA)","PLANNED WORKS",
AM198="ACCESS-ISSUE","ACCESS-ISSUE",
AM198="Projet OCM (ZTE, NOKIA, autres projets)","PLANNED WORKS",
AM198="No root CAuse","No root cause",
AM198="ODU HS","ACTIVE",
AM198="IP &amp; VLAN","ACTIVE",
AM198="Warehouse HUAWEI","SPARE-ISSUE",
AM198="SPARE-HS","SPARE-ISSUE",
AM198="Power Telco","ACTIVE", AM198="no impacts","no impacts"
),"")</f>
        <v>No root cause</v>
      </c>
      <c r="AO198" s="93" t="s">
        <v>5537</v>
      </c>
      <c r="AP198" s="101" t="str">
        <f t="shared" si="8"/>
        <v>SUO_112</v>
      </c>
      <c r="AR198" s="17" t="s">
        <v>5537</v>
      </c>
      <c r="AS198" s="7" t="s">
        <v>5537</v>
      </c>
      <c r="AT198" s="6"/>
      <c r="AU198" s="7"/>
      <c r="AV198" s="3" t="s">
        <v>5537</v>
      </c>
      <c r="AW198" s="18" t="s">
        <v>5537</v>
      </c>
      <c r="AX198" s="18" t="s">
        <v>5537</v>
      </c>
      <c r="AY198" s="18" t="s">
        <v>5537</v>
      </c>
      <c r="AZ198" s="18" t="s">
        <v>5537</v>
      </c>
      <c r="BA198" s="18" t="s">
        <v>5537</v>
      </c>
      <c r="BB198" s="18" t="s">
        <v>5537</v>
      </c>
      <c r="BC198" s="18" t="s">
        <v>5537</v>
      </c>
      <c r="BD198" s="18" t="s">
        <v>5537</v>
      </c>
      <c r="BE198" s="18" t="s">
        <v>5537</v>
      </c>
      <c r="BF198" s="18" t="s">
        <v>5537</v>
      </c>
      <c r="BG198" s="18" t="s">
        <v>5537</v>
      </c>
      <c r="BH198" s="18" t="s">
        <v>5537</v>
      </c>
      <c r="BI198" s="9" t="s">
        <v>5537</v>
      </c>
      <c r="BJ198" s="14"/>
      <c r="BK198" s="14" t="s">
        <v>5537</v>
      </c>
      <c r="BL198" s="14" t="str">
        <f>_xlfn.XLOOKUP(B198,'[4]cell downs 18042026 17h'!$B:$B,'[4]cell downs 18042026 17h'!$B:$B,"")</f>
        <v/>
      </c>
      <c r="BM198" s="14" t="str">
        <f>_xlfn.XLOOKUP(B198,'[5]Cells Huawei 19042026 15h'!$B:$B,'[5]Cells Huawei 19042026 15h'!$B:$B,"")</f>
        <v/>
      </c>
      <c r="BN198" s="9" t="str">
        <f>_xlfn.XLOOKUP(B198,'[6]cells down 19042026 9H40'!$B:$B,'[6]cells down 19042026 9H40'!$B:$B,"")</f>
        <v/>
      </c>
      <c r="BO198" s="9" t="s">
        <v>951</v>
      </c>
      <c r="BP198" s="9" t="s">
        <v>5537</v>
      </c>
      <c r="BQ198" s="115"/>
    </row>
    <row r="199" spans="1:69" s="9" customFormat="1" x14ac:dyDescent="0.3">
      <c r="A199" s="1" t="s">
        <v>2963</v>
      </c>
      <c r="B199" s="8" t="s">
        <v>2964</v>
      </c>
      <c r="C199" s="3" t="str">
        <f>_xlfn.XLOOKUP(B199,'[1]daily break down'!$D:$D,'[1]daily break down'!$E:$E,"")</f>
        <v>Ngaoundere</v>
      </c>
      <c r="D199" s="1" t="s">
        <v>11</v>
      </c>
      <c r="E199" s="1" t="s">
        <v>12</v>
      </c>
      <c r="F199" s="3" t="s">
        <v>90</v>
      </c>
      <c r="G199" s="1" t="s">
        <v>91</v>
      </c>
      <c r="H199" s="32" t="str">
        <f>_xlfn.XLOOKUP(B199,[2]CALCULATION!$B:$B,[2]CALCULATION!$H:$H,"")</f>
        <v>Huawei</v>
      </c>
      <c r="I199" s="28">
        <v>0.55335113987552542</v>
      </c>
      <c r="J199" s="28">
        <v>5.0622907945313376</v>
      </c>
      <c r="K199" s="28">
        <v>0.79194881760564773</v>
      </c>
      <c r="L199" s="28">
        <v>1.0171880216760407</v>
      </c>
      <c r="M199" s="28">
        <v>1.6637631159165946</v>
      </c>
      <c r="N199" s="28">
        <v>0</v>
      </c>
      <c r="O199" s="28">
        <v>0</v>
      </c>
      <c r="P199" s="28">
        <v>0</v>
      </c>
      <c r="Q199" s="28">
        <v>0</v>
      </c>
      <c r="R199" s="28">
        <v>0</v>
      </c>
      <c r="S199" s="94">
        <v>0</v>
      </c>
      <c r="T199" s="94">
        <f>_xlfn.XLOOKUP(B199,'[3]Nur des jours'!$B:$B,'[3]Nur des jours'!$U:$U,"")</f>
        <v>2.8911375355631455</v>
      </c>
      <c r="U199" s="94">
        <v>2.7436771080349174</v>
      </c>
      <c r="V199" s="94">
        <v>5.6142329632197887</v>
      </c>
      <c r="W199" s="94">
        <v>2.8911375355631455</v>
      </c>
      <c r="X199" s="94">
        <v>1.5271642510836594</v>
      </c>
      <c r="Y199" s="94">
        <v>0.60361039057394716</v>
      </c>
      <c r="Z199" s="94">
        <v>0.31050871350586279</v>
      </c>
      <c r="AA199" s="94">
        <v>0.17754820464967627</v>
      </c>
      <c r="AB199" s="94">
        <v>1.4702703512511666</v>
      </c>
      <c r="AC199" s="94">
        <f>_xlfn.XLOOKUP(B199,'[3]Nur des jours'!$B:$B,'[3]Nur des jours'!$N:$N,"")</f>
        <v>2.8846990722905663</v>
      </c>
      <c r="AD199" s="94">
        <v>2.8846990722905663</v>
      </c>
      <c r="AE199" s="94">
        <v>4.3051508938527387</v>
      </c>
      <c r="AF199" s="94">
        <v>3.933357643882752</v>
      </c>
      <c r="AG199" s="94">
        <v>1.820654315150799</v>
      </c>
      <c r="AH199" s="94">
        <v>2.8846990722905663</v>
      </c>
      <c r="AI199" s="49" t="s">
        <v>5559</v>
      </c>
      <c r="AJ199" s="49"/>
      <c r="AK199" s="48" t="str" cm="1">
        <f t="array" ref="AK199">IFERROR(_xlfn.IFS(
AM199="MPR ISSUE","PDH",
AM199="BSS Hardware Issue","BSS",
AM199="Sites strategiques, MLL, Pylone, etc.","ENVTECH",
AM199="AKTIVCO DEFAUT GE &amp; POWER Cabinet","AKTIVCO",
AM199="AKTIVCO Coupure ENEO &amp; Baisse de tension","AKTIVCO GRID ONLY",
AM199="Coupure ENEO &amp; Baisse de tension","IHS GRID ONLY",
AM199="Defaut GE &amp; POWER Cabinet","IHS",
AM199="Sharing","Partners",
AM199="Sites strategiques &amp; DataCenter","SST &amp; DC",
AM199="Exclu","Exclu",
AM199="SAT","SAT",
AM199="SPARE-ISSUE","SPARE-ISSUE",
AM199="Fiber CAmtel","TRANS_FO_CAMTEL",
AM199="Fiber AOF","Fiber AOF",
AM199="Projet OCM (HUAWEI)","TRAVAUX-HUAWEI",
AM199="Projet OCM (NOKIA)","TRAVAUX-NOKIA",
AM199="ACCESS-ISSUE","ACCESS-ISSUE",
AM199="Projet OCM (ZTE, NOKIA, autres projets)","TRAVAUX OCM",
AM199="No root CAuse","No root cause",
AM199="ODU HS","PDH",
AM199="IP &amp; VLAN","PDH",
AM199="Warehouse HUAWEI","SPARE-ISSUE",
AM199="SPARE-HS","SPARE-ISSUE",
AM199="Power Telco","BSS",AM199="no impacts","no impacts"
),"")</f>
        <v>IHS</v>
      </c>
      <c r="AL199" s="48" t="str" cm="1">
        <f t="array" ref="AL199">IFERROR(_xlfn.IFS(
AM199="MPR ISSUE","TX ISSUE",
AM199="BSS Hardware Issue","RAN ISSUE",
AM199="Sites strategiques, MLL, Pylone, etc.","ENVTECH",
AM199="AKTIVCO DEFAUT GE &amp; POWER Cabinet","POWER ISSUE",
AM199="AKTIVCO Coupure ENEO &amp; Baisse de tension","POWER ISSUE",
AM199="Coupure ENEO &amp; Baisse de tension","POWER ISSUE",
AM199="Defaut GE &amp; POWER Cabinet","POWER ISSUE",
AM199="Sharing","POWER ISSUE",
AM199="Sites strategiques &amp; DataCenter","POWER ISSUE",
AM199="Exclu","Exclu",
AM199="SAT","TX ISSUE",
AM199="SPARE-ISSUE","SPARE-ISSUE",
AM199="Fiber CAmtel","TX ISSUE",
AM199="Fiber AOF","TX ISSUE",
AM199="Projet OCM (HUAWEI)","TRAVAUX-HUAWEI",
AM199="Projet OCM (NOKIA)","TRAVAUX -NOKIA",
AM199="ACCESS-ISSUE","ACCESS-ISSUE",
AM199="Projet OCM (ZTE, NOKIA, autres projets)","TRAVAUX OCM",
AM199="No root CAuse","No root cause",
AM199="ODU HS","TX ISSUE",
AM199="IP &amp; VLAN","TX ISSUE",
AM199="Warehouse HUAWEI","SPARE-ISSUE",
AM199="SPARE-HS","SPARE-ISSUE",
AM199="Power Telco","RAN ISSUE",AM199="no impacts","no impacts"
),"")</f>
        <v>POWER ISSUE</v>
      </c>
      <c r="AM199" s="67" t="s">
        <v>5330</v>
      </c>
      <c r="AN199" s="48" t="str" cm="1">
        <f t="array" ref="AN199">IFERROR(_xlfn.IFS(
AM199="MPR ISSUE","ACTIVE",
AM199="BSS Hardware Issue","ACTIVE",
AM199="Sites strategiques, MLL, Pylone, etc.","PASSIVE",
AM199="AKTIVCO DEFAUT GE &amp; POWER Cabinet","PASSIVE",
AM199="AKTIVCO Coupure ENEO &amp; Baisse de tension","PASSIVE",
AM199="Coupure ENEO &amp; Baisse de tension","PASSIVE",
AM199="Defaut GE &amp; POWER Cabinet","PASSIVE",
AM199="Sharing","PASSIVE",
AM199="Sites strategiques &amp; DataCenter","PASSIVE",
AM199="Exclu","Exclu",
AM199="SAT","ACTIVE",
AM199="SPARE-ISSUE","SPARE-ISSUE",
AM199="Fiber CAmtel","ACTIVE",
AM199="Fiber AOF","ACTIVE",
AM199="Projet OCM (HUAWEI)","PLANNED WORKS",
AM199="Projet OCM (NOKIA)","PLANNED WORKS",
AM199="ACCESS-ISSUE","ACCESS-ISSUE",
AM199="Projet OCM (ZTE, NOKIA, autres projets)","PLANNED WORKS",
AM199="No root CAuse","No root cause",
AM199="ODU HS","ACTIVE",
AM199="IP &amp; VLAN","ACTIVE",
AM199="Warehouse HUAWEI","SPARE-ISSUE",
AM199="SPARE-HS","SPARE-ISSUE",
AM199="Power Telco","ACTIVE", AM199="no impacts","no impacts"
),"")</f>
        <v>PASSIVE</v>
      </c>
      <c r="AO199" s="93" t="s">
        <v>6091</v>
      </c>
      <c r="AP199" s="101" t="str">
        <f t="shared" si="8"/>
        <v>ADM_073</v>
      </c>
      <c r="AR199" s="17" t="s">
        <v>5537</v>
      </c>
      <c r="AS199" s="7" t="s">
        <v>5537</v>
      </c>
      <c r="AT199" s="6"/>
      <c r="AU199" s="7"/>
      <c r="AV199" s="3" t="s">
        <v>6091</v>
      </c>
      <c r="AW199" s="18" t="s">
        <v>5537</v>
      </c>
      <c r="AX199" s="18" t="s">
        <v>5537</v>
      </c>
      <c r="AY199" s="18" t="s">
        <v>5537</v>
      </c>
      <c r="AZ199" s="18" t="s">
        <v>5537</v>
      </c>
      <c r="BA199" s="18" t="s">
        <v>5537</v>
      </c>
      <c r="BB199" s="18" t="s">
        <v>5537</v>
      </c>
      <c r="BC199" s="18" t="s">
        <v>5537</v>
      </c>
      <c r="BD199" s="18" t="s">
        <v>5537</v>
      </c>
      <c r="BE199" s="18" t="s">
        <v>5537</v>
      </c>
      <c r="BF199" s="18" t="s">
        <v>5537</v>
      </c>
      <c r="BG199" s="18" t="s">
        <v>5537</v>
      </c>
      <c r="BH199" s="18" t="s">
        <v>5537</v>
      </c>
      <c r="BI199" s="9" t="s">
        <v>5537</v>
      </c>
      <c r="BJ199" s="14"/>
      <c r="BK199" s="14" t="s">
        <v>5537</v>
      </c>
      <c r="BL199" s="14" t="str">
        <f>_xlfn.XLOOKUP(B199,'[4]cell downs 18042026 17h'!$B:$B,'[4]cell downs 18042026 17h'!$B:$B,"")</f>
        <v/>
      </c>
      <c r="BM199" s="14" t="str">
        <f>_xlfn.XLOOKUP(B199,'[5]Cells Huawei 19042026 15h'!$B:$B,'[5]Cells Huawei 19042026 15h'!$B:$B,"")</f>
        <v/>
      </c>
      <c r="BN199" s="9" t="str">
        <f>_xlfn.XLOOKUP(B199,'[6]cells down 19042026 9H40'!$B:$B,'[6]cells down 19042026 9H40'!$B:$B,"")</f>
        <v/>
      </c>
      <c r="BO199" s="9" t="s">
        <v>2964</v>
      </c>
      <c r="BP199" s="9" t="s">
        <v>5537</v>
      </c>
      <c r="BQ199" s="115"/>
    </row>
    <row r="200" spans="1:69" s="9" customFormat="1" x14ac:dyDescent="0.3">
      <c r="A200" s="1" t="s">
        <v>1747</v>
      </c>
      <c r="B200" s="8" t="s">
        <v>1748</v>
      </c>
      <c r="C200" s="3" t="str">
        <f>_xlfn.XLOOKUP(B200,'[1]daily break down'!$D:$D,'[1]daily break down'!$E:$E,"")</f>
        <v>Garoua</v>
      </c>
      <c r="D200" s="1" t="s">
        <v>11</v>
      </c>
      <c r="E200" s="1" t="s">
        <v>12</v>
      </c>
      <c r="F200" s="3" t="s">
        <v>23</v>
      </c>
      <c r="G200" s="1" t="s">
        <v>24</v>
      </c>
      <c r="H200" s="32" t="str">
        <f>_xlfn.XLOOKUP(B200,[2]CALCULATION!$B:$B,[2]CALCULATION!$H:$H,"")</f>
        <v>Huawei</v>
      </c>
      <c r="I200" s="28">
        <v>0</v>
      </c>
      <c r="J200" s="28">
        <v>0</v>
      </c>
      <c r="K200" s="28">
        <v>4.5486583740686521</v>
      </c>
      <c r="L200" s="28">
        <v>9.7823621063084811</v>
      </c>
      <c r="M200" s="28">
        <v>0</v>
      </c>
      <c r="N200" s="28">
        <v>1.7544366540822351</v>
      </c>
      <c r="O200" s="28">
        <v>2.3004575767693112</v>
      </c>
      <c r="P200" s="28">
        <v>1.7597515074208194</v>
      </c>
      <c r="Q200" s="28">
        <v>0.3270418311060887</v>
      </c>
      <c r="R200" s="28">
        <v>0.50774684461794395</v>
      </c>
      <c r="S200" s="94">
        <v>2.4660027737113799</v>
      </c>
      <c r="T200" s="94">
        <f>_xlfn.XLOOKUP(B200,'[3]Nur des jours'!$B:$B,'[3]Nur des jours'!$U:$U,"")</f>
        <v>1.5462121147266381</v>
      </c>
      <c r="U200" s="94">
        <v>0</v>
      </c>
      <c r="V200" s="94">
        <v>3.0125230785913431</v>
      </c>
      <c r="W200" s="94">
        <v>1.5462121147266381</v>
      </c>
      <c r="X200" s="94">
        <v>6.2621991935690984</v>
      </c>
      <c r="Y200" s="94">
        <v>6.1742900925426554</v>
      </c>
      <c r="Z200" s="94">
        <v>9.269157727725414</v>
      </c>
      <c r="AA200" s="94">
        <v>13.831977153978078</v>
      </c>
      <c r="AB200" s="94">
        <v>10.458115388676292</v>
      </c>
      <c r="AC200" s="94">
        <f>_xlfn.XLOOKUP(B200,'[3]Nur des jours'!$B:$B,'[3]Nur des jours'!$N:$N,"")</f>
        <v>2.8697532766605889</v>
      </c>
      <c r="AD200" s="94">
        <v>2.8697532766605889</v>
      </c>
      <c r="AE200" s="94">
        <v>2.3480370410336957</v>
      </c>
      <c r="AF200" s="94">
        <v>3.0053491708912623</v>
      </c>
      <c r="AG200" s="94">
        <v>2.9253248210091778</v>
      </c>
      <c r="AH200" s="94">
        <v>2.8697532766605889</v>
      </c>
      <c r="AI200" s="49" t="s">
        <v>5559</v>
      </c>
      <c r="AJ200" s="49"/>
      <c r="AK200" s="48" t="str" cm="1">
        <f t="array" ref="AK200">IFERROR(_xlfn.IFS(
AM200="MPR ISSUE","PDH",
AM200="BSS Hardware Issue","BSS",
AM200="Sites strategiques, MLL, Pylone, etc.","ENVTECH",
AM200="AKTIVCO DEFAUT GE &amp; POWER Cabinet","AKTIVCO",
AM200="AKTIVCO Coupure ENEO &amp; Baisse de tension","AKTIVCO GRID ONLY",
AM200="Coupure ENEO &amp; Baisse de tension","IHS GRID ONLY",
AM200="Defaut GE &amp; POWER Cabinet","IHS",
AM200="Sharing","Partners",
AM200="Sites strategiques &amp; DataCenter","SST &amp; DC",
AM200="Exclu","Exclu",
AM200="SAT","SAT",
AM200="SPARE-ISSUE","SPARE-ISSUE",
AM200="Fiber CAmtel","TRANS_FO_CAMTEL",
AM200="Fiber AOF","Fiber AOF",
AM200="Projet OCM (HUAWEI)","TRAVAUX-HUAWEI",
AM200="Projet OCM (NOKIA)","TRAVAUX-NOKIA",
AM200="ACCESS-ISSUE","ACCESS-ISSUE",
AM200="Projet OCM (ZTE, NOKIA, autres projets)","TRAVAUX OCM",
AM200="No root CAuse","No root cause",
AM200="ODU HS","PDH",
AM200="IP &amp; VLAN","PDH",
AM200="Warehouse HUAWEI","SPARE-ISSUE",
AM200="SPARE-HS","SPARE-ISSUE",
AM200="Power Telco","BSS",AM200="no impacts","no impacts"
),"")</f>
        <v>IHS</v>
      </c>
      <c r="AL200" s="48" t="str" cm="1">
        <f t="array" ref="AL200">IFERROR(_xlfn.IFS(
AM200="MPR ISSUE","TX ISSUE",
AM200="BSS Hardware Issue","RAN ISSUE",
AM200="Sites strategiques, MLL, Pylone, etc.","ENVTECH",
AM200="AKTIVCO DEFAUT GE &amp; POWER Cabinet","POWER ISSUE",
AM200="AKTIVCO Coupure ENEO &amp; Baisse de tension","POWER ISSUE",
AM200="Coupure ENEO &amp; Baisse de tension","POWER ISSUE",
AM200="Defaut GE &amp; POWER Cabinet","POWER ISSUE",
AM200="Sharing","POWER ISSUE",
AM200="Sites strategiques &amp; DataCenter","POWER ISSUE",
AM200="Exclu","Exclu",
AM200="SAT","TX ISSUE",
AM200="SPARE-ISSUE","SPARE-ISSUE",
AM200="Fiber CAmtel","TX ISSUE",
AM200="Fiber AOF","TX ISSUE",
AM200="Projet OCM (HUAWEI)","TRAVAUX-HUAWEI",
AM200="Projet OCM (NOKIA)","TRAVAUX -NOKIA",
AM200="ACCESS-ISSUE","ACCESS-ISSUE",
AM200="Projet OCM (ZTE, NOKIA, autres projets)","TRAVAUX OCM",
AM200="No root CAuse","No root cause",
AM200="ODU HS","TX ISSUE",
AM200="IP &amp; VLAN","TX ISSUE",
AM200="Warehouse HUAWEI","SPARE-ISSUE",
AM200="SPARE-HS","SPARE-ISSUE",
AM200="Power Telco","RAN ISSUE",AM200="no impacts","no impacts"
),"")</f>
        <v>POWER ISSUE</v>
      </c>
      <c r="AM200" s="67" t="s">
        <v>5330</v>
      </c>
      <c r="AN200" s="48" t="str" cm="1">
        <f t="array" ref="AN200">IFERROR(_xlfn.IFS(
AM200="MPR ISSUE","ACTIVE",
AM200="BSS Hardware Issue","ACTIVE",
AM200="Sites strategiques, MLL, Pylone, etc.","PASSIVE",
AM200="AKTIVCO DEFAUT GE &amp; POWER Cabinet","PASSIVE",
AM200="AKTIVCO Coupure ENEO &amp; Baisse de tension","PASSIVE",
AM200="Coupure ENEO &amp; Baisse de tension","PASSIVE",
AM200="Defaut GE &amp; POWER Cabinet","PASSIVE",
AM200="Sharing","PASSIVE",
AM200="Sites strategiques &amp; DataCenter","PASSIVE",
AM200="Exclu","Exclu",
AM200="SAT","ACTIVE",
AM200="SPARE-ISSUE","SPARE-ISSUE",
AM200="Fiber CAmtel","ACTIVE",
AM200="Fiber AOF","ACTIVE",
AM200="Projet OCM (HUAWEI)","PLANNED WORKS",
AM200="Projet OCM (NOKIA)","PLANNED WORKS",
AM200="ACCESS-ISSUE","ACCESS-ISSUE",
AM200="Projet OCM (ZTE, NOKIA, autres projets)","PLANNED WORKS",
AM200="No root CAuse","No root cause",
AM200="ODU HS","ACTIVE",
AM200="IP &amp; VLAN","ACTIVE",
AM200="Warehouse HUAWEI","SPARE-ISSUE",
AM200="SPARE-HS","SPARE-ISSUE",
AM200="Power Telco","ACTIVE", AM200="no impacts","no impacts"
),"")</f>
        <v>PASSIVE</v>
      </c>
      <c r="AO200" s="93" t="s">
        <v>6281</v>
      </c>
      <c r="AP200" s="101" t="str">
        <f t="shared" si="8"/>
        <v>NRD_085</v>
      </c>
      <c r="AR200" s="17" t="s">
        <v>5537</v>
      </c>
      <c r="AS200" s="7" t="s">
        <v>5537</v>
      </c>
      <c r="AT200" s="6"/>
      <c r="AU200" s="7"/>
      <c r="AV200" s="3" t="s">
        <v>5537</v>
      </c>
      <c r="AW200" s="18" t="s">
        <v>5537</v>
      </c>
      <c r="AX200" s="18" t="s">
        <v>5537</v>
      </c>
      <c r="AY200" s="18" t="s">
        <v>5537</v>
      </c>
      <c r="AZ200" s="18" t="s">
        <v>5537</v>
      </c>
      <c r="BA200" s="18" t="s">
        <v>5537</v>
      </c>
      <c r="BB200" s="18" t="s">
        <v>5537</v>
      </c>
      <c r="BC200" s="18" t="s">
        <v>5537</v>
      </c>
      <c r="BD200" s="18" t="s">
        <v>5537</v>
      </c>
      <c r="BE200" s="18" t="s">
        <v>5537</v>
      </c>
      <c r="BF200" s="18" t="s">
        <v>5537</v>
      </c>
      <c r="BG200" s="18" t="s">
        <v>5537</v>
      </c>
      <c r="BH200" s="18" t="s">
        <v>5537</v>
      </c>
      <c r="BI200" s="9" t="s">
        <v>6281</v>
      </c>
      <c r="BJ200" s="14"/>
      <c r="BK200" s="14" t="s">
        <v>5537</v>
      </c>
      <c r="BL200" s="14" t="str">
        <f>_xlfn.XLOOKUP(B200,'[4]cell downs 18042026 17h'!$B:$B,'[4]cell downs 18042026 17h'!$B:$B,"")</f>
        <v/>
      </c>
      <c r="BM200" s="14" t="str">
        <f>_xlfn.XLOOKUP(B200,'[5]Cells Huawei 19042026 15h'!$B:$B,'[5]Cells Huawei 19042026 15h'!$B:$B,"")</f>
        <v/>
      </c>
      <c r="BN200" s="9" t="str">
        <f>_xlfn.XLOOKUP(B200,'[6]cells down 19042026 9H40'!$B:$B,'[6]cells down 19042026 9H40'!$B:$B,"")</f>
        <v/>
      </c>
      <c r="BO200" s="9" t="s">
        <v>1748</v>
      </c>
      <c r="BP200" s="9" t="s">
        <v>5537</v>
      </c>
      <c r="BQ200" s="115"/>
    </row>
    <row r="201" spans="1:69" s="9" customFormat="1" x14ac:dyDescent="0.3">
      <c r="A201" s="2" t="s">
        <v>1045</v>
      </c>
      <c r="B201" s="8" t="s">
        <v>1046</v>
      </c>
      <c r="C201" s="3" t="str">
        <f>_xlfn.XLOOKUP(B201,'[1]daily break down'!$D:$D,'[1]daily break down'!$E:$E,"")</f>
        <v>EXTREME-NORD</v>
      </c>
      <c r="D201" s="1" t="s">
        <v>11</v>
      </c>
      <c r="E201" s="1" t="s">
        <v>12</v>
      </c>
      <c r="F201" s="3" t="s">
        <v>55</v>
      </c>
      <c r="G201" s="1" t="s">
        <v>1047</v>
      </c>
      <c r="H201" s="33" t="str">
        <f>_xlfn.XLOOKUP(B201,[2]CALCULATION!$B:$B,[2]CALCULATION!$H:$H,"")</f>
        <v>NOKIA</v>
      </c>
      <c r="I201" s="28">
        <v>0.21308290295960905</v>
      </c>
      <c r="J201" s="28">
        <v>0.19896181262433715</v>
      </c>
      <c r="K201" s="28">
        <v>0.65612853451440556</v>
      </c>
      <c r="L201" s="28">
        <v>0.3106442985041819</v>
      </c>
      <c r="M201" s="28">
        <v>0.47424708650726993</v>
      </c>
      <c r="N201" s="28">
        <v>5.3074869181318152E-2</v>
      </c>
      <c r="O201" s="28">
        <v>0.70317263512190298</v>
      </c>
      <c r="P201" s="28">
        <v>1.2540115703656083</v>
      </c>
      <c r="Q201" s="28">
        <v>0.16185234510892949</v>
      </c>
      <c r="R201" s="28">
        <v>4.8245246475061107E-2</v>
      </c>
      <c r="S201" s="94">
        <v>8.5519200531913003E-2</v>
      </c>
      <c r="T201" s="94">
        <f>_xlfn.XLOOKUP(B201,'[3]Nur des jours'!$B:$B,'[3]Nur des jours'!$U:$U,"")</f>
        <v>7.2775542630187262E-2</v>
      </c>
      <c r="U201" s="94">
        <v>1.1841686338579278</v>
      </c>
      <c r="V201" s="94">
        <v>1.242268657769616</v>
      </c>
      <c r="W201" s="94">
        <v>7.2775542630187248E-2</v>
      </c>
      <c r="X201" s="94">
        <v>2.0658677917694424</v>
      </c>
      <c r="Y201" s="94">
        <v>0.21713297053749808</v>
      </c>
      <c r="Z201" s="94">
        <v>2.3222640684293858</v>
      </c>
      <c r="AA201" s="94">
        <v>1.5938348342546658</v>
      </c>
      <c r="AB201" s="94">
        <v>1.1929492596510212</v>
      </c>
      <c r="AC201" s="94">
        <f>_xlfn.XLOOKUP(B201,'[3]Nur des jours'!$B:$B,'[3]Nur des jours'!$N:$N,"")</f>
        <v>2.8530239731988711</v>
      </c>
      <c r="AD201" s="94">
        <v>2.8530239731988711</v>
      </c>
      <c r="AE201" s="94">
        <v>2.7285938955033591</v>
      </c>
      <c r="AF201" s="94">
        <v>7.3377908340728499</v>
      </c>
      <c r="AG201" s="94">
        <v>0</v>
      </c>
      <c r="AH201" s="94">
        <v>2.8530239731988711</v>
      </c>
      <c r="AI201" s="49" t="s">
        <v>6659</v>
      </c>
      <c r="AJ201" s="49"/>
      <c r="AK201" s="48" t="str" cm="1">
        <f t="array" ref="AK201">IFERROR(_xlfn.IFS(
AM201="MPR ISSUE","PDH",
AM201="BSS Hardware Issue","BSS",
AM201="Sites strategiques, MLL, Pylone, etc.","ENVTECH",
AM201="AKTIVCO DEFAUT GE &amp; POWER Cabinet","AKTIVCO",
AM201="AKTIVCO Coupure ENEO &amp; Baisse de tension","AKTIVCO GRID ONLY",
AM201="Coupure ENEO &amp; Baisse de tension","IHS GRID ONLY",
AM201="Defaut GE &amp; POWER Cabinet","IHS",
AM201="Sharing","Partners",
AM201="Sites strategiques &amp; DataCenter","SST &amp; DC",
AM201="Exclu","Exclu",
AM201="SAT","SAT",
AM201="SPARE-ISSUE","SPARE-ISSUE",
AM201="Fiber CAmtel","TRANS_FO_CAMTEL",
AM201="Fiber AOF","Fiber AOF",
AM201="Projet OCM (HUAWEI)","TRAVAUX-HUAWEI",
AM201="Projet OCM (NOKIA)","TRAVAUX-NOKIA",
AM201="ACCESS-ISSUE","ACCESS-ISSUE",
AM201="Projet OCM (ZTE, NOKIA, autres projets)","TRAVAUX OCM",
AM201="No root CAuse","No root cause",
AM201="ODU HS","PDH",
AM201="IP &amp; VLAN","PDH",
AM201="Warehouse HUAWEI","SPARE-ISSUE",
AM201="SPARE-HS","SPARE-ISSUE",
AM201="Power Telco","BSS",AM201="no impacts","no impacts"
),"")</f>
        <v>IHS</v>
      </c>
      <c r="AL201" s="48" t="str" cm="1">
        <f t="array" ref="AL201">IFERROR(_xlfn.IFS(
AM201="MPR ISSUE","TX ISSUE",
AM201="BSS Hardware Issue","RAN ISSUE",
AM201="Sites strategiques, MLL, Pylone, etc.","ENVTECH",
AM201="AKTIVCO DEFAUT GE &amp; POWER Cabinet","POWER ISSUE",
AM201="AKTIVCO Coupure ENEO &amp; Baisse de tension","POWER ISSUE",
AM201="Coupure ENEO &amp; Baisse de tension","POWER ISSUE",
AM201="Defaut GE &amp; POWER Cabinet","POWER ISSUE",
AM201="Sharing","POWER ISSUE",
AM201="Sites strategiques &amp; DataCenter","POWER ISSUE",
AM201="Exclu","Exclu",
AM201="SAT","TX ISSUE",
AM201="SPARE-ISSUE","SPARE-ISSUE",
AM201="Fiber CAmtel","TX ISSUE",
AM201="Fiber AOF","TX ISSUE",
AM201="Projet OCM (HUAWEI)","TRAVAUX-HUAWEI",
AM201="Projet OCM (NOKIA)","TRAVAUX -NOKIA",
AM201="ACCESS-ISSUE","ACCESS-ISSUE",
AM201="Projet OCM (ZTE, NOKIA, autres projets)","TRAVAUX OCM",
AM201="No root CAuse","No root cause",
AM201="ODU HS","TX ISSUE",
AM201="IP &amp; VLAN","TX ISSUE",
AM201="Warehouse HUAWEI","SPARE-ISSUE",
AM201="SPARE-HS","SPARE-ISSUE",
AM201="Power Telco","RAN ISSUE",AM201="no impacts","no impacts"
),"")</f>
        <v>POWER ISSUE</v>
      </c>
      <c r="AM201" s="67" t="s">
        <v>5330</v>
      </c>
      <c r="AN201" s="48" t="str" cm="1">
        <f t="array" ref="AN201">IFERROR(_xlfn.IFS(
AM201="MPR ISSUE","ACTIVE",
AM201="BSS Hardware Issue","ACTIVE",
AM201="Sites strategiques, MLL, Pylone, etc.","PASSIVE",
AM201="AKTIVCO DEFAUT GE &amp; POWER Cabinet","PASSIVE",
AM201="AKTIVCO Coupure ENEO &amp; Baisse de tension","PASSIVE",
AM201="Coupure ENEO &amp; Baisse de tension","PASSIVE",
AM201="Defaut GE &amp; POWER Cabinet","PASSIVE",
AM201="Sharing","PASSIVE",
AM201="Sites strategiques &amp; DataCenter","PASSIVE",
AM201="Exclu","Exclu",
AM201="SAT","ACTIVE",
AM201="SPARE-ISSUE","SPARE-ISSUE",
AM201="Fiber CAmtel","ACTIVE",
AM201="Fiber AOF","ACTIVE",
AM201="Projet OCM (HUAWEI)","PLANNED WORKS",
AM201="Projet OCM (NOKIA)","PLANNED WORKS",
AM201="ACCESS-ISSUE","ACCESS-ISSUE",
AM201="Projet OCM (ZTE, NOKIA, autres projets)","PLANNED WORKS",
AM201="No root CAuse","No root cause",
AM201="ODU HS","ACTIVE",
AM201="IP &amp; VLAN","ACTIVE",
AM201="Warehouse HUAWEI","SPARE-ISSUE",
AM201="SPARE-HS","SPARE-ISSUE",
AM201="Power Telco","ACTIVE", AM201="no impacts","no impacts"
),"")</f>
        <v>PASSIVE</v>
      </c>
      <c r="AO201" s="93" t="s">
        <v>6139</v>
      </c>
      <c r="AP201" s="101" t="str">
        <f t="shared" si="8"/>
        <v>EXN_169</v>
      </c>
      <c r="AR201" s="17" t="s">
        <v>5537</v>
      </c>
      <c r="AS201" s="7" t="s">
        <v>5537</v>
      </c>
      <c r="AT201" s="6"/>
      <c r="AU201" s="7"/>
      <c r="AV201" s="3" t="s">
        <v>5537</v>
      </c>
      <c r="AW201" s="18" t="s">
        <v>5537</v>
      </c>
      <c r="AX201" s="18" t="s">
        <v>5537</v>
      </c>
      <c r="AY201" s="18" t="s">
        <v>5537</v>
      </c>
      <c r="AZ201" s="18" t="s">
        <v>5537</v>
      </c>
      <c r="BA201" s="18" t="s">
        <v>5537</v>
      </c>
      <c r="BB201" s="18" t="s">
        <v>5537</v>
      </c>
      <c r="BC201" s="18" t="s">
        <v>5537</v>
      </c>
      <c r="BD201" s="18" t="s">
        <v>5537</v>
      </c>
      <c r="BE201" s="18" t="s">
        <v>5537</v>
      </c>
      <c r="BF201" s="18" t="s">
        <v>5537</v>
      </c>
      <c r="BG201" s="18" t="s">
        <v>5537</v>
      </c>
      <c r="BH201" s="18" t="s">
        <v>5537</v>
      </c>
      <c r="BI201" s="9" t="s">
        <v>6139</v>
      </c>
      <c r="BJ201" s="14"/>
      <c r="BK201" s="14" t="s">
        <v>5537</v>
      </c>
      <c r="BL201" s="14" t="str">
        <f>_xlfn.XLOOKUP(B201,'[4]cell downs 18042026 17h'!$B:$B,'[4]cell downs 18042026 17h'!$B:$B,"")</f>
        <v/>
      </c>
      <c r="BM201" s="14" t="str">
        <f>_xlfn.XLOOKUP(B201,'[5]Cells Huawei 19042026 15h'!$B:$B,'[5]Cells Huawei 19042026 15h'!$B:$B,"")</f>
        <v/>
      </c>
      <c r="BN201" s="9" t="str">
        <f>_xlfn.XLOOKUP(B201,'[6]cells down 19042026 9H40'!$B:$B,'[6]cells down 19042026 9H40'!$B:$B,"")</f>
        <v/>
      </c>
      <c r="BO201" s="9" t="s">
        <v>1046</v>
      </c>
      <c r="BP201" s="9" t="s">
        <v>5537</v>
      </c>
      <c r="BQ201" s="115"/>
    </row>
    <row r="202" spans="1:69" s="9" customFormat="1" ht="25.5" customHeight="1" x14ac:dyDescent="0.3">
      <c r="A202" s="3" t="s">
        <v>2763</v>
      </c>
      <c r="B202" s="25" t="s">
        <v>2764</v>
      </c>
      <c r="C202" s="3" t="str">
        <f>_xlfn.XLOOKUP(B202,'[1]daily break down'!$D:$D,'[1]daily break down'!$E:$E,"")</f>
        <v>CENTRE</v>
      </c>
      <c r="D202" s="3" t="s">
        <v>357</v>
      </c>
      <c r="E202" s="3" t="s">
        <v>5492</v>
      </c>
      <c r="F202" s="3" t="s">
        <v>37</v>
      </c>
      <c r="G202" s="3" t="s">
        <v>2765</v>
      </c>
      <c r="H202" s="34" t="str">
        <f>_xlfn.XLOOKUP(B202,[2]CALCULATION!$B:$B,[2]CALCULATION!$H:$H,"")</f>
        <v>ZTE</v>
      </c>
      <c r="I202" s="28">
        <v>5.7989687044313749</v>
      </c>
      <c r="J202" s="28">
        <v>0</v>
      </c>
      <c r="K202" s="28">
        <v>0</v>
      </c>
      <c r="L202" s="28">
        <v>8.9267777292663659</v>
      </c>
      <c r="M202" s="28">
        <v>10.734113225637996</v>
      </c>
      <c r="N202" s="28">
        <v>17.267209423770019</v>
      </c>
      <c r="O202" s="28">
        <v>0</v>
      </c>
      <c r="P202" s="28">
        <v>3.3758771291516494</v>
      </c>
      <c r="Q202" s="28">
        <v>3.4726145939452047</v>
      </c>
      <c r="R202" s="28">
        <v>6.2850815990503378E-2</v>
      </c>
      <c r="S202" s="94">
        <v>0</v>
      </c>
      <c r="T202" s="94">
        <f>_xlfn.XLOOKUP(B202,'[3]Nur des jours'!$B:$B,'[3]Nur des jours'!$U:$U,"")</f>
        <v>0</v>
      </c>
      <c r="U202" s="94">
        <v>1.2523613643692235</v>
      </c>
      <c r="V202" s="94">
        <v>0</v>
      </c>
      <c r="W202" s="94">
        <v>0</v>
      </c>
      <c r="X202" s="94">
        <v>0</v>
      </c>
      <c r="Y202" s="94">
        <v>0</v>
      </c>
      <c r="Z202" s="94">
        <v>0</v>
      </c>
      <c r="AA202" s="94">
        <v>18.449996147623082</v>
      </c>
      <c r="AB202" s="94">
        <v>22.360961296453247</v>
      </c>
      <c r="AC202" s="94">
        <f>_xlfn.XLOOKUP(B202,'[3]Nur des jours'!$B:$B,'[3]Nur des jours'!$N:$N,"")</f>
        <v>2.8467460256311474</v>
      </c>
      <c r="AD202" s="94">
        <v>2.8467460256311474</v>
      </c>
      <c r="AE202" s="94">
        <v>1.8269726508638779</v>
      </c>
      <c r="AF202" s="94">
        <v>1.677619164193112</v>
      </c>
      <c r="AG202" s="94">
        <v>3.8786246872722239</v>
      </c>
      <c r="AH202" s="94">
        <v>2.8467460256311474</v>
      </c>
      <c r="AI202" s="49" t="s">
        <v>5559</v>
      </c>
      <c r="AJ202" s="49"/>
      <c r="AK202" s="48" t="str" cm="1">
        <f t="array" ref="AK202">IFERROR(_xlfn.IFS(
AM202="MPR ISSUE","PDH",
AM202="BSS Hardware Issue","BSS",
AM202="Sites strategiques, MLL, Pylone, etc.","ENVTECH",
AM202="AKTIVCO DEFAUT GE &amp; POWER Cabinet","AKTIVCO",
AM202="AKTIVCO Coupure ENEO &amp; Baisse de tension","AKTIVCO GRID ONLY",
AM202="Coupure ENEO &amp; Baisse de tension","IHS GRID ONLY",
AM202="Defaut GE &amp; POWER Cabinet","IHS",
AM202="Sharing","Partners",
AM202="Sites strategiques &amp; DataCenter","SST &amp; DC",
AM202="Exclu","Exclu",
AM202="SAT","SAT",
AM202="SPARE-ISSUE","SPARE-ISSUE",
AM202="Fiber CAmtel","TRANS_FO_CAMTEL",
AM202="Fiber AOF","Fiber AOF",
AM202="Projet OCM (HUAWEI)","TRAVAUX-HUAWEI",
AM202="Projet OCM (NOKIA)","TRAVAUX-NOKIA",
AM202="ACCESS-ISSUE","ACCESS-ISSUE",
AM202="Projet OCM (ZTE, NOKIA, autres projets)","TRAVAUX OCM",
AM202="No root CAuse","No root cause",
AM202="ODU HS","PDH",
AM202="IP &amp; VLAN","PDH",
AM202="Warehouse HUAWEI","SPARE-ISSUE",
AM202="SPARE-HS","SPARE-ISSUE",
AM202="Power Telco","BSS",AM202="no impacts","no impacts"
),"")</f>
        <v>No root cause</v>
      </c>
      <c r="AL202" s="48" t="str" cm="1">
        <f t="array" ref="AL202">IFERROR(_xlfn.IFS(
AM202="MPR ISSUE","TX ISSUE",
AM202="BSS Hardware Issue","RAN ISSUE",
AM202="Sites strategiques, MLL, Pylone, etc.","ENVTECH",
AM202="AKTIVCO DEFAUT GE &amp; POWER Cabinet","POWER ISSUE",
AM202="AKTIVCO Coupure ENEO &amp; Baisse de tension","POWER ISSUE",
AM202="Coupure ENEO &amp; Baisse de tension","POWER ISSUE",
AM202="Defaut GE &amp; POWER Cabinet","POWER ISSUE",
AM202="Sharing","POWER ISSUE",
AM202="Sites strategiques &amp; DataCenter","POWER ISSUE",
AM202="Exclu","Exclu",
AM202="SAT","TX ISSUE",
AM202="SPARE-ISSUE","SPARE-ISSUE",
AM202="Fiber CAmtel","TX ISSUE",
AM202="Fiber AOF","TX ISSUE",
AM202="Projet OCM (HUAWEI)","TRAVAUX-HUAWEI",
AM202="Projet OCM (NOKIA)","TRAVAUX -NOKIA",
AM202="ACCESS-ISSUE","ACCESS-ISSUE",
AM202="Projet OCM (ZTE, NOKIA, autres projets)","TRAVAUX OCM",
AM202="No root CAuse","No root cause",
AM202="ODU HS","TX ISSUE",
AM202="IP &amp; VLAN","TX ISSUE",
AM202="Warehouse HUAWEI","SPARE-ISSUE",
AM202="SPARE-HS","SPARE-ISSUE",
AM202="Power Telco","RAN ISSUE",AM202="no impacts","no impacts"
),"")</f>
        <v>No root cause</v>
      </c>
      <c r="AM202" s="67" t="s">
        <v>6538</v>
      </c>
      <c r="AN202" s="48" t="str" cm="1">
        <f t="array" ref="AN202">IFERROR(_xlfn.IFS(
AM202="MPR ISSUE","ACTIVE",
AM202="BSS Hardware Issue","ACTIVE",
AM202="Sites strategiques, MLL, Pylone, etc.","PASSIVE",
AM202="AKTIVCO DEFAUT GE &amp; POWER Cabinet","PASSIVE",
AM202="AKTIVCO Coupure ENEO &amp; Baisse de tension","PASSIVE",
AM202="Coupure ENEO &amp; Baisse de tension","PASSIVE",
AM202="Defaut GE &amp; POWER Cabinet","PASSIVE",
AM202="Sharing","PASSIVE",
AM202="Sites strategiques &amp; DataCenter","PASSIVE",
AM202="Exclu","Exclu",
AM202="SAT","ACTIVE",
AM202="SPARE-ISSUE","SPARE-ISSUE",
AM202="Fiber CAmtel","ACTIVE",
AM202="Fiber AOF","ACTIVE",
AM202="Projet OCM (HUAWEI)","PLANNED WORKS",
AM202="Projet OCM (NOKIA)","PLANNED WORKS",
AM202="ACCESS-ISSUE","ACCESS-ISSUE",
AM202="Projet OCM (ZTE, NOKIA, autres projets)","PLANNED WORKS",
AM202="No root CAuse","No root cause",
AM202="ODU HS","ACTIVE",
AM202="IP &amp; VLAN","ACTIVE",
AM202="Warehouse HUAWEI","SPARE-ISSUE",
AM202="SPARE-HS","SPARE-ISSUE",
AM202="Power Telco","ACTIVE", AM202="no impacts","no impacts"
),"")</f>
        <v>No root cause</v>
      </c>
      <c r="AO202" s="93" t="s">
        <v>5537</v>
      </c>
      <c r="AP202" s="101" t="str">
        <f t="shared" si="8"/>
        <v>CTR_939</v>
      </c>
      <c r="AR202" s="17" t="s">
        <v>5537</v>
      </c>
      <c r="AS202" s="7" t="s">
        <v>5537</v>
      </c>
      <c r="AT202" s="6"/>
      <c r="AU202" s="7"/>
      <c r="AV202" s="3" t="s">
        <v>5537</v>
      </c>
      <c r="AW202" s="18" t="s">
        <v>5537</v>
      </c>
      <c r="AX202" s="18" t="s">
        <v>5537</v>
      </c>
      <c r="AY202" s="18" t="s">
        <v>5537</v>
      </c>
      <c r="AZ202" s="18" t="s">
        <v>5537</v>
      </c>
      <c r="BA202" s="18" t="s">
        <v>5537</v>
      </c>
      <c r="BB202" s="18" t="s">
        <v>5537</v>
      </c>
      <c r="BC202" s="18" t="s">
        <v>5537</v>
      </c>
      <c r="BD202" s="18" t="s">
        <v>5537</v>
      </c>
      <c r="BE202" s="18" t="s">
        <v>5537</v>
      </c>
      <c r="BF202" s="18" t="s">
        <v>5537</v>
      </c>
      <c r="BG202" s="18" t="s">
        <v>5537</v>
      </c>
      <c r="BH202" s="18" t="s">
        <v>5537</v>
      </c>
      <c r="BI202" s="9" t="s">
        <v>5537</v>
      </c>
      <c r="BJ202" s="14"/>
      <c r="BK202" s="14" t="s">
        <v>5537</v>
      </c>
      <c r="BL202" s="14" t="str">
        <f>_xlfn.XLOOKUP(B202,'[4]cell downs 18042026 17h'!$B:$B,'[4]cell downs 18042026 17h'!$B:$B,"")</f>
        <v/>
      </c>
      <c r="BM202" s="14" t="str">
        <f>_xlfn.XLOOKUP(B202,'[5]Cells Huawei 19042026 15h'!$B:$B,'[5]Cells Huawei 19042026 15h'!$B:$B,"")</f>
        <v/>
      </c>
      <c r="BN202" s="9" t="str">
        <f>_xlfn.XLOOKUP(B202,'[6]cells down 19042026 9H40'!$B:$B,'[6]cells down 19042026 9H40'!$B:$B,"")</f>
        <v/>
      </c>
      <c r="BO202" s="9" t="s">
        <v>5537</v>
      </c>
      <c r="BP202" s="9" t="s">
        <v>5537</v>
      </c>
      <c r="BQ202" s="115"/>
    </row>
    <row r="203" spans="1:69" s="9" customFormat="1" ht="14.55" customHeight="1" x14ac:dyDescent="0.3">
      <c r="A203" s="1" t="s">
        <v>2923</v>
      </c>
      <c r="B203" s="8" t="s">
        <v>2924</v>
      </c>
      <c r="C203" s="3" t="str">
        <f>_xlfn.XLOOKUP(B203,'[1]daily break down'!$D:$D,'[1]daily break down'!$E:$E,"")</f>
        <v>Maroua</v>
      </c>
      <c r="D203" s="1" t="s">
        <v>21</v>
      </c>
      <c r="E203" s="1" t="s">
        <v>80</v>
      </c>
      <c r="F203" s="3" t="s">
        <v>55</v>
      </c>
      <c r="G203" s="1" t="s">
        <v>84</v>
      </c>
      <c r="H203" s="32" t="str">
        <f>_xlfn.XLOOKUP(B203,[2]CALCULATION!$B:$B,[2]CALCULATION!$H:$H,"")</f>
        <v>Huawei</v>
      </c>
      <c r="I203" s="28">
        <v>0.27127154120759178</v>
      </c>
      <c r="J203" s="28">
        <v>0.69615661196291456</v>
      </c>
      <c r="K203" s="28">
        <v>0</v>
      </c>
      <c r="L203" s="28">
        <v>0</v>
      </c>
      <c r="M203" s="28">
        <v>0</v>
      </c>
      <c r="N203" s="28">
        <v>0</v>
      </c>
      <c r="O203" s="28">
        <v>3.0923350540616896</v>
      </c>
      <c r="P203" s="28">
        <v>4.6228522998690194</v>
      </c>
      <c r="Q203" s="28">
        <v>4.6626245245168114</v>
      </c>
      <c r="R203" s="28">
        <v>3.1392413100364402</v>
      </c>
      <c r="S203" s="94">
        <v>0</v>
      </c>
      <c r="T203" s="94">
        <f>_xlfn.XLOOKUP(B203,'[3]Nur des jours'!$B:$B,'[3]Nur des jours'!$U:$U,"")</f>
        <v>0</v>
      </c>
      <c r="U203" s="94">
        <v>0</v>
      </c>
      <c r="V203" s="94">
        <v>0</v>
      </c>
      <c r="W203" s="94">
        <v>0</v>
      </c>
      <c r="X203" s="94">
        <v>0</v>
      </c>
      <c r="Y203" s="94">
        <v>0</v>
      </c>
      <c r="Z203" s="94">
        <v>2.2534621454029726</v>
      </c>
      <c r="AA203" s="94">
        <v>0</v>
      </c>
      <c r="AB203" s="94">
        <v>0</v>
      </c>
      <c r="AC203" s="94">
        <f>_xlfn.XLOOKUP(B203,'[3]Nur des jours'!$B:$B,'[3]Nur des jours'!$N:$N,"")</f>
        <v>2.8344398215921442</v>
      </c>
      <c r="AD203" s="94">
        <v>2.8344398215921442</v>
      </c>
      <c r="AE203" s="94">
        <v>4.9608527271201277</v>
      </c>
      <c r="AF203" s="94">
        <v>6.3329087487377205</v>
      </c>
      <c r="AG203" s="94">
        <v>0</v>
      </c>
      <c r="AH203" s="94">
        <v>2.8344398215921442</v>
      </c>
      <c r="AI203" s="49" t="s">
        <v>5559</v>
      </c>
      <c r="AJ203" s="49"/>
      <c r="AK203" s="48" t="str" cm="1">
        <f t="array" ref="AK203">IFERROR(_xlfn.IFS(
AM203="MPR ISSUE","PDH",
AM203="BSS Hardware Issue","BSS",
AM203="Sites strategiques, MLL, Pylone, etc.","ENVTECH",
AM203="AKTIVCO DEFAUT GE &amp; POWER Cabinet","AKTIVCO",
AM203="AKTIVCO Coupure ENEO &amp; Baisse de tension","AKTIVCO GRID ONLY",
AM203="Coupure ENEO &amp; Baisse de tension","IHS GRID ONLY",
AM203="Defaut GE &amp; POWER Cabinet","IHS",
AM203="Sharing","Partners",
AM203="Sites strategiques &amp; DataCenter","SST &amp; DC",
AM203="Exclu","Exclu",
AM203="SAT","SAT",
AM203="SPARE-ISSUE","SPARE-ISSUE",
AM203="Fiber CAmtel","TRANS_FO_CAMTEL",
AM203="Fiber AOF","Fiber AOF",
AM203="Projet OCM (HUAWEI)","TRAVAUX-HUAWEI",
AM203="Projet OCM (NOKIA)","TRAVAUX-NOKIA",
AM203="ACCESS-ISSUE","ACCESS-ISSUE",
AM203="Projet OCM (ZTE, NOKIA, autres projets)","TRAVAUX OCM",
AM203="No root CAuse","No root cause",
AM203="ODU HS","PDH",
AM203="IP &amp; VLAN","PDH",
AM203="Warehouse HUAWEI","SPARE-ISSUE",
AM203="SPARE-HS","SPARE-ISSUE",
AM203="Power Telco","BSS",AM203="no impacts","no impacts"
),"")</f>
        <v>AKTIVCO</v>
      </c>
      <c r="AL203" s="48" t="str" cm="1">
        <f t="array" ref="AL203">IFERROR(_xlfn.IFS(
AM203="MPR ISSUE","TX ISSUE",
AM203="BSS Hardware Issue","RAN ISSUE",
AM203="Sites strategiques, MLL, Pylone, etc.","ENVTECH",
AM203="AKTIVCO DEFAUT GE &amp; POWER Cabinet","POWER ISSUE",
AM203="AKTIVCO Coupure ENEO &amp; Baisse de tension","POWER ISSUE",
AM203="Coupure ENEO &amp; Baisse de tension","POWER ISSUE",
AM203="Defaut GE &amp; POWER Cabinet","POWER ISSUE",
AM203="Sharing","POWER ISSUE",
AM203="Sites strategiques &amp; DataCenter","POWER ISSUE",
AM203="Exclu","Exclu",
AM203="SAT","TX ISSUE",
AM203="SPARE-ISSUE","SPARE-ISSUE",
AM203="Fiber CAmtel","TX ISSUE",
AM203="Fiber AOF","TX ISSUE",
AM203="Projet OCM (HUAWEI)","TRAVAUX-HUAWEI",
AM203="Projet OCM (NOKIA)","TRAVAUX -NOKIA",
AM203="ACCESS-ISSUE","ACCESS-ISSUE",
AM203="Projet OCM (ZTE, NOKIA, autres projets)","TRAVAUX OCM",
AM203="No root CAuse","No root cause",
AM203="ODU HS","TX ISSUE",
AM203="IP &amp; VLAN","TX ISSUE",
AM203="Warehouse HUAWEI","SPARE-ISSUE",
AM203="SPARE-HS","SPARE-ISSUE",
AM203="Power Telco","RAN ISSUE",AM203="no impacts","no impacts"
),"")</f>
        <v>POWER ISSUE</v>
      </c>
      <c r="AM203" s="67" t="s">
        <v>5325</v>
      </c>
      <c r="AN203" s="48" t="str" cm="1">
        <f t="array" ref="AN203">IFERROR(_xlfn.IFS(
AM203="MPR ISSUE","ACTIVE",
AM203="BSS Hardware Issue","ACTIVE",
AM203="Sites strategiques, MLL, Pylone, etc.","PASSIVE",
AM203="AKTIVCO DEFAUT GE &amp; POWER Cabinet","PASSIVE",
AM203="AKTIVCO Coupure ENEO &amp; Baisse de tension","PASSIVE",
AM203="Coupure ENEO &amp; Baisse de tension","PASSIVE",
AM203="Defaut GE &amp; POWER Cabinet","PASSIVE",
AM203="Sharing","PASSIVE",
AM203="Sites strategiques &amp; DataCenter","PASSIVE",
AM203="Exclu","Exclu",
AM203="SAT","ACTIVE",
AM203="SPARE-ISSUE","SPARE-ISSUE",
AM203="Fiber CAmtel","ACTIVE",
AM203="Fiber AOF","ACTIVE",
AM203="Projet OCM (HUAWEI)","PLANNED WORKS",
AM203="Projet OCM (NOKIA)","PLANNED WORKS",
AM203="ACCESS-ISSUE","ACCESS-ISSUE",
AM203="Projet OCM (ZTE, NOKIA, autres projets)","PLANNED WORKS",
AM203="No root CAuse","No root cause",
AM203="ODU HS","ACTIVE",
AM203="IP &amp; VLAN","ACTIVE",
AM203="Warehouse HUAWEI","SPARE-ISSUE",
AM203="SPARE-HS","SPARE-ISSUE",
AM203="Power Telco","ACTIVE", AM203="no impacts","no impacts"
),"")</f>
        <v>PASSIVE</v>
      </c>
      <c r="AO203" s="93" t="s">
        <v>6398</v>
      </c>
      <c r="AP203" s="101" t="str">
        <f t="shared" si="8"/>
        <v>EXN_212</v>
      </c>
      <c r="AR203" s="17" t="s">
        <v>5537</v>
      </c>
      <c r="AS203" s="7" t="s">
        <v>5537</v>
      </c>
      <c r="AT203" s="6"/>
      <c r="AU203" s="7"/>
      <c r="AV203" s="3" t="s">
        <v>5537</v>
      </c>
      <c r="AW203" s="18" t="s">
        <v>5537</v>
      </c>
      <c r="AX203" s="18" t="s">
        <v>5537</v>
      </c>
      <c r="AY203" s="18" t="s">
        <v>5537</v>
      </c>
      <c r="AZ203" s="18" t="s">
        <v>5537</v>
      </c>
      <c r="BA203" s="18" t="s">
        <v>5537</v>
      </c>
      <c r="BB203" s="18" t="s">
        <v>5537</v>
      </c>
      <c r="BC203" s="18" t="s">
        <v>5537</v>
      </c>
      <c r="BD203" s="18" t="s">
        <v>5537</v>
      </c>
      <c r="BE203" s="18" t="s">
        <v>5537</v>
      </c>
      <c r="BF203" s="18" t="s">
        <v>5537</v>
      </c>
      <c r="BG203" s="18" t="s">
        <v>5537</v>
      </c>
      <c r="BH203" s="18" t="s">
        <v>5537</v>
      </c>
      <c r="BI203" s="9" t="s">
        <v>6398</v>
      </c>
      <c r="BJ203" s="14"/>
      <c r="BK203" s="14" t="s">
        <v>5537</v>
      </c>
      <c r="BL203" s="14" t="str">
        <f>_xlfn.XLOOKUP(B203,'[4]cell downs 18042026 17h'!$B:$B,'[4]cell downs 18042026 17h'!$B:$B,"")</f>
        <v/>
      </c>
      <c r="BM203" s="14" t="str">
        <f>_xlfn.XLOOKUP(B203,'[5]Cells Huawei 19042026 15h'!$B:$B,'[5]Cells Huawei 19042026 15h'!$B:$B,"")</f>
        <v>EXN_212</v>
      </c>
      <c r="BN203" s="9" t="str">
        <f>_xlfn.XLOOKUP(B203,'[6]cells down 19042026 9H40'!$B:$B,'[6]cells down 19042026 9H40'!$B:$B,"")</f>
        <v/>
      </c>
      <c r="BO203" s="9" t="s">
        <v>5537</v>
      </c>
      <c r="BP203" s="9" t="s">
        <v>5537</v>
      </c>
      <c r="BQ203" s="115"/>
    </row>
    <row r="204" spans="1:69" s="9" customFormat="1" x14ac:dyDescent="0.3">
      <c r="A204" s="1" t="s">
        <v>782</v>
      </c>
      <c r="B204" s="8" t="s">
        <v>783</v>
      </c>
      <c r="C204" s="3" t="str">
        <f>_xlfn.XLOOKUP(B204,'[1]daily break down'!$D:$D,'[1]daily break down'!$E:$E,"")</f>
        <v>Douala</v>
      </c>
      <c r="D204" s="1" t="s">
        <v>11</v>
      </c>
      <c r="E204" s="1" t="s">
        <v>12</v>
      </c>
      <c r="F204" s="3" t="s">
        <v>31</v>
      </c>
      <c r="G204" s="1" t="s">
        <v>32</v>
      </c>
      <c r="H204" s="34" t="str">
        <f>_xlfn.XLOOKUP(B204,[2]CALCULATION!$B:$B,[2]CALCULATION!$H:$H,"")</f>
        <v>ZTE</v>
      </c>
      <c r="I204" s="28">
        <v>0</v>
      </c>
      <c r="J204" s="28">
        <v>0</v>
      </c>
      <c r="K204" s="28">
        <v>0</v>
      </c>
      <c r="L204" s="28">
        <v>0</v>
      </c>
      <c r="M204" s="28">
        <v>0</v>
      </c>
      <c r="N204" s="28">
        <v>0</v>
      </c>
      <c r="O204" s="28">
        <v>0</v>
      </c>
      <c r="P204" s="28">
        <v>0</v>
      </c>
      <c r="Q204" s="28">
        <v>0</v>
      </c>
      <c r="R204" s="28">
        <v>0</v>
      </c>
      <c r="S204" s="94">
        <v>0</v>
      </c>
      <c r="T204" s="94">
        <f>_xlfn.XLOOKUP(B204,'[3]Nur des jours'!$B:$B,'[3]Nur des jours'!$U:$U,"")</f>
        <v>0</v>
      </c>
      <c r="U204" s="94">
        <v>0.36397827830141527</v>
      </c>
      <c r="V204" s="94">
        <v>0</v>
      </c>
      <c r="W204" s="94">
        <v>0</v>
      </c>
      <c r="X204" s="94">
        <v>0</v>
      </c>
      <c r="Y204" s="94">
        <v>2.5714794268804591</v>
      </c>
      <c r="Z204" s="94">
        <v>0</v>
      </c>
      <c r="AA204" s="94">
        <v>0</v>
      </c>
      <c r="AB204" s="94">
        <v>5.2374312636081655</v>
      </c>
      <c r="AC204" s="94">
        <f>_xlfn.XLOOKUP(B204,'[3]Nur des jours'!$B:$B,'[3]Nur des jours'!$N:$N,"")</f>
        <v>2.8191908296307715</v>
      </c>
      <c r="AD204" s="94">
        <v>2.8191908296307715</v>
      </c>
      <c r="AE204" s="94">
        <v>1.5345920810202673</v>
      </c>
      <c r="AF204" s="94">
        <v>1.2849102889725308</v>
      </c>
      <c r="AG204" s="94">
        <v>4.1586569504910624</v>
      </c>
      <c r="AH204" s="94">
        <v>2.8191908296307715</v>
      </c>
      <c r="AI204" s="49" t="s">
        <v>5559</v>
      </c>
      <c r="AJ204" s="49"/>
      <c r="AK204" s="48" t="str" cm="1">
        <f t="array" ref="AK204">IFERROR(_xlfn.IFS(
AM204="MPR ISSUE","PDH",
AM204="BSS Hardware Issue","BSS",
AM204="Sites strategiques, MLL, Pylone, etc.","ENVTECH",
AM204="AKTIVCO DEFAUT GE &amp; POWER Cabinet","AKTIVCO",
AM204="AKTIVCO Coupure ENEO &amp; Baisse de tension","AKTIVCO GRID ONLY",
AM204="Coupure ENEO &amp; Baisse de tension","IHS GRID ONLY",
AM204="Defaut GE &amp; POWER Cabinet","IHS",
AM204="Sharing","Partners",
AM204="Sites strategiques &amp; DataCenter","SST &amp; DC",
AM204="Exclu","Exclu",
AM204="SAT","SAT",
AM204="SPARE-ISSUE","SPARE-ISSUE",
AM204="Fiber CAmtel","TRANS_FO_CAMTEL",
AM204="Fiber AOF","Fiber AOF",
AM204="Projet OCM (HUAWEI)","TRAVAUX-HUAWEI",
AM204="Projet OCM (NOKIA)","TRAVAUX-NOKIA",
AM204="ACCESS-ISSUE","ACCESS-ISSUE",
AM204="Projet OCM (ZTE, NOKIA, autres projets)","TRAVAUX OCM",
AM204="No root CAuse","No root cause",
AM204="ODU HS","PDH",
AM204="IP &amp; VLAN","PDH",
AM204="Warehouse HUAWEI","SPARE-ISSUE",
AM204="SPARE-HS","SPARE-ISSUE",
AM204="Power Telco","BSS",AM204="no impacts","no impacts"
),"")</f>
        <v>IHS</v>
      </c>
      <c r="AL204" s="48" t="str" cm="1">
        <f t="array" ref="AL204">IFERROR(_xlfn.IFS(
AM204="MPR ISSUE","TX ISSUE",
AM204="BSS Hardware Issue","RAN ISSUE",
AM204="Sites strategiques, MLL, Pylone, etc.","ENVTECH",
AM204="AKTIVCO DEFAUT GE &amp; POWER Cabinet","POWER ISSUE",
AM204="AKTIVCO Coupure ENEO &amp; Baisse de tension","POWER ISSUE",
AM204="Coupure ENEO &amp; Baisse de tension","POWER ISSUE",
AM204="Defaut GE &amp; POWER Cabinet","POWER ISSUE",
AM204="Sharing","POWER ISSUE",
AM204="Sites strategiques &amp; DataCenter","POWER ISSUE",
AM204="Exclu","Exclu",
AM204="SAT","TX ISSUE",
AM204="SPARE-ISSUE","SPARE-ISSUE",
AM204="Fiber CAmtel","TX ISSUE",
AM204="Fiber AOF","TX ISSUE",
AM204="Projet OCM (HUAWEI)","TRAVAUX-HUAWEI",
AM204="Projet OCM (NOKIA)","TRAVAUX -NOKIA",
AM204="ACCESS-ISSUE","ACCESS-ISSUE",
AM204="Projet OCM (ZTE, NOKIA, autres projets)","TRAVAUX OCM",
AM204="No root CAuse","No root cause",
AM204="ODU HS","TX ISSUE",
AM204="IP &amp; VLAN","TX ISSUE",
AM204="Warehouse HUAWEI","SPARE-ISSUE",
AM204="SPARE-HS","SPARE-ISSUE",
AM204="Power Telco","RAN ISSUE",AM204="no impacts","no impacts"
),"")</f>
        <v>POWER ISSUE</v>
      </c>
      <c r="AM204" s="67" t="s">
        <v>5330</v>
      </c>
      <c r="AN204" s="48" t="str" cm="1">
        <f t="array" ref="AN204">IFERROR(_xlfn.IFS(
AM204="MPR ISSUE","ACTIVE",
AM204="BSS Hardware Issue","ACTIVE",
AM204="Sites strategiques, MLL, Pylone, etc.","PASSIVE",
AM204="AKTIVCO DEFAUT GE &amp; POWER Cabinet","PASSIVE",
AM204="AKTIVCO Coupure ENEO &amp; Baisse de tension","PASSIVE",
AM204="Coupure ENEO &amp; Baisse de tension","PASSIVE",
AM204="Defaut GE &amp; POWER Cabinet","PASSIVE",
AM204="Sharing","PASSIVE",
AM204="Sites strategiques &amp; DataCenter","PASSIVE",
AM204="Exclu","Exclu",
AM204="SAT","ACTIVE",
AM204="SPARE-ISSUE","SPARE-ISSUE",
AM204="Fiber CAmtel","ACTIVE",
AM204="Fiber AOF","ACTIVE",
AM204="Projet OCM (HUAWEI)","PLANNED WORKS",
AM204="Projet OCM (NOKIA)","PLANNED WORKS",
AM204="ACCESS-ISSUE","ACCESS-ISSUE",
AM204="Projet OCM (ZTE, NOKIA, autres projets)","PLANNED WORKS",
AM204="No root CAuse","No root cause",
AM204="ODU HS","ACTIVE",
AM204="IP &amp; VLAN","ACTIVE",
AM204="Warehouse HUAWEI","SPARE-ISSUE",
AM204="SPARE-HS","SPARE-ISSUE",
AM204="Power Telco","ACTIVE", AM204="no impacts","no impacts"
),"")</f>
        <v>PASSIVE</v>
      </c>
      <c r="AO204" s="93" t="s">
        <v>6288</v>
      </c>
      <c r="AP204" s="101" t="str">
        <f t="shared" si="8"/>
        <v>LIT_020</v>
      </c>
      <c r="AR204" s="17" t="s">
        <v>5537</v>
      </c>
      <c r="AS204" s="7" t="s">
        <v>5537</v>
      </c>
      <c r="AT204" s="6"/>
      <c r="AU204" s="7"/>
      <c r="AV204" s="3" t="s">
        <v>5537</v>
      </c>
      <c r="AW204" s="18" t="s">
        <v>5537</v>
      </c>
      <c r="AX204" s="18" t="s">
        <v>5537</v>
      </c>
      <c r="AY204" s="18" t="s">
        <v>5537</v>
      </c>
      <c r="AZ204" s="18" t="s">
        <v>5537</v>
      </c>
      <c r="BA204" s="18" t="s">
        <v>5537</v>
      </c>
      <c r="BB204" s="18" t="s">
        <v>5537</v>
      </c>
      <c r="BC204" s="18" t="s">
        <v>5537</v>
      </c>
      <c r="BD204" s="18" t="s">
        <v>5537</v>
      </c>
      <c r="BE204" s="18" t="s">
        <v>5537</v>
      </c>
      <c r="BF204" s="18" t="s">
        <v>5537</v>
      </c>
      <c r="BG204" s="18" t="s">
        <v>5537</v>
      </c>
      <c r="BH204" s="18" t="s">
        <v>5537</v>
      </c>
      <c r="BI204" s="9" t="s">
        <v>6288</v>
      </c>
      <c r="BJ204" s="14"/>
      <c r="BK204" s="14" t="s">
        <v>5537</v>
      </c>
      <c r="BL204" s="14" t="str">
        <f>_xlfn.XLOOKUP(B204,'[4]cell downs 18042026 17h'!$B:$B,'[4]cell downs 18042026 17h'!$B:$B,"")</f>
        <v/>
      </c>
      <c r="BM204" s="14" t="str">
        <f>_xlfn.XLOOKUP(B204,'[5]Cells Huawei 19042026 15h'!$B:$B,'[5]Cells Huawei 19042026 15h'!$B:$B,"")</f>
        <v/>
      </c>
      <c r="BN204" s="9" t="str">
        <f>_xlfn.XLOOKUP(B204,'[6]cells down 19042026 9H40'!$B:$B,'[6]cells down 19042026 9H40'!$B:$B,"")</f>
        <v/>
      </c>
      <c r="BO204" s="9" t="s">
        <v>783</v>
      </c>
      <c r="BP204" s="9" t="s">
        <v>5537</v>
      </c>
      <c r="BQ204" s="115"/>
    </row>
    <row r="205" spans="1:69" s="9" customFormat="1" x14ac:dyDescent="0.3">
      <c r="A205" s="1" t="s">
        <v>2909</v>
      </c>
      <c r="B205" s="8" t="s">
        <v>4458</v>
      </c>
      <c r="C205" s="3" t="str">
        <f>_xlfn.XLOOKUP(B205,'[1]daily break down'!$D:$D,'[1]daily break down'!$E:$E,"")</f>
        <v>ADAMAOUA</v>
      </c>
      <c r="D205" s="1" t="s">
        <v>21</v>
      </c>
      <c r="E205" s="1" t="s">
        <v>710</v>
      </c>
      <c r="F205" s="3" t="s">
        <v>90</v>
      </c>
      <c r="G205" s="1" t="s">
        <v>2909</v>
      </c>
      <c r="H205" s="32" t="str">
        <f>_xlfn.XLOOKUP(B205,[2]CALCULATION!$B:$B,[2]CALCULATION!$H:$H,"")</f>
        <v>HUAWEI</v>
      </c>
      <c r="I205" s="28">
        <v>0</v>
      </c>
      <c r="J205" s="28">
        <v>8.9175391586979543E-5</v>
      </c>
      <c r="K205" s="28">
        <v>0</v>
      </c>
      <c r="L205" s="28">
        <v>0</v>
      </c>
      <c r="M205" s="28">
        <v>0</v>
      </c>
      <c r="N205" s="28">
        <v>2.0087470358099835</v>
      </c>
      <c r="O205" s="28">
        <v>2.931640998421952</v>
      </c>
      <c r="P205" s="28">
        <v>11.220333130726845</v>
      </c>
      <c r="Q205" s="28">
        <v>2.4848544514928674</v>
      </c>
      <c r="R205" s="28">
        <v>0</v>
      </c>
      <c r="S205" s="94">
        <v>9.5060967431720184E-2</v>
      </c>
      <c r="T205" s="94">
        <f>_xlfn.XLOOKUP(B205,'[3]Nur des jours'!$B:$B,'[3]Nur des jours'!$U:$U,"")</f>
        <v>5.63312031115791</v>
      </c>
      <c r="U205" s="94">
        <v>0</v>
      </c>
      <c r="V205" s="94">
        <v>0</v>
      </c>
      <c r="W205" s="94">
        <v>5.9432723230974247</v>
      </c>
      <c r="X205" s="94">
        <v>0</v>
      </c>
      <c r="Y205" s="94">
        <v>3.8940753296635879</v>
      </c>
      <c r="Z205" s="94">
        <v>8.9175391586979543E-5</v>
      </c>
      <c r="AA205" s="94">
        <v>0</v>
      </c>
      <c r="AB205" s="94">
        <v>0</v>
      </c>
      <c r="AC205" s="94">
        <f>_xlfn.XLOOKUP(B205,'[3]Nur des jours'!$B:$B,'[3]Nur des jours'!$N:$N,"")</f>
        <v>2.7873373797559022</v>
      </c>
      <c r="AD205" s="94">
        <v>2.7873373797559022</v>
      </c>
      <c r="AE205" s="94">
        <v>6.4240045322110708</v>
      </c>
      <c r="AF205" s="94">
        <v>4.5674719748666321</v>
      </c>
      <c r="AG205" s="94">
        <v>0.64553113925934691</v>
      </c>
      <c r="AH205" s="94">
        <v>2.7873373797559022</v>
      </c>
      <c r="AI205" s="49" t="s">
        <v>5559</v>
      </c>
      <c r="AJ205" s="49"/>
      <c r="AK205" s="48" t="str" cm="1">
        <f t="array" ref="AK205">IFERROR(_xlfn.IFS(
AM205="MPR ISSUE","PDH",
AM205="BSS Hardware Issue","BSS",
AM205="Sites strategiques, MLL, Pylone, etc.","ENVTECH",
AM205="AKTIVCO DEFAUT GE &amp; POWER Cabinet","AKTIVCO",
AM205="AKTIVCO Coupure ENEO &amp; Baisse de tension","AKTIVCO GRID ONLY",
AM205="Coupure ENEO &amp; Baisse de tension","IHS GRID ONLY",
AM205="Defaut GE &amp; POWER Cabinet","IHS",
AM205="Sharing","Partners",
AM205="Sites strategiques &amp; DataCenter","SST &amp; DC",
AM205="Exclu","Exclu",
AM205="SAT","SAT",
AM205="SPARE-ISSUE","SPARE-ISSUE",
AM205="Fiber CAmtel","TRANS_FO_CAMTEL",
AM205="Fiber AOF","Fiber AOF",
AM205="Projet OCM (HUAWEI)","TRAVAUX-HUAWEI",
AM205="Projet OCM (NOKIA)","TRAVAUX-NOKIA",
AM205="ACCESS-ISSUE","ACCESS-ISSUE",
AM205="Projet OCM (ZTE, NOKIA, autres projets)","TRAVAUX OCM",
AM205="No root CAuse","No root cause",
AM205="ODU HS","PDH",
AM205="IP &amp; VLAN","PDH",
AM205="Warehouse HUAWEI","SPARE-ISSUE",
AM205="SPARE-HS","SPARE-ISSUE",
AM205="Power Telco","BSS",AM205="no impacts","no impacts"
),"")</f>
        <v>No root cause</v>
      </c>
      <c r="AL205" s="48" t="str" cm="1">
        <f t="array" ref="AL205">IFERROR(_xlfn.IFS(
AM205="MPR ISSUE","TX ISSUE",
AM205="BSS Hardware Issue","RAN ISSUE",
AM205="Sites strategiques, MLL, Pylone, etc.","ENVTECH",
AM205="AKTIVCO DEFAUT GE &amp; POWER Cabinet","POWER ISSUE",
AM205="AKTIVCO Coupure ENEO &amp; Baisse de tension","POWER ISSUE",
AM205="Coupure ENEO &amp; Baisse de tension","POWER ISSUE",
AM205="Defaut GE &amp; POWER Cabinet","POWER ISSUE",
AM205="Sharing","POWER ISSUE",
AM205="Sites strategiques &amp; DataCenter","POWER ISSUE",
AM205="Exclu","Exclu",
AM205="SAT","TX ISSUE",
AM205="SPARE-ISSUE","SPARE-ISSUE",
AM205="Fiber CAmtel","TX ISSUE",
AM205="Fiber AOF","TX ISSUE",
AM205="Projet OCM (HUAWEI)","TRAVAUX-HUAWEI",
AM205="Projet OCM (NOKIA)","TRAVAUX -NOKIA",
AM205="ACCESS-ISSUE","ACCESS-ISSUE",
AM205="Projet OCM (ZTE, NOKIA, autres projets)","TRAVAUX OCM",
AM205="No root CAuse","No root cause",
AM205="ODU HS","TX ISSUE",
AM205="IP &amp; VLAN","TX ISSUE",
AM205="Warehouse HUAWEI","SPARE-ISSUE",
AM205="SPARE-HS","SPARE-ISSUE",
AM205="Power Telco","RAN ISSUE",AM205="no impacts","no impacts"
),"")</f>
        <v>No root cause</v>
      </c>
      <c r="AM205" s="67" t="s">
        <v>6538</v>
      </c>
      <c r="AN205" s="48" t="str" cm="1">
        <f t="array" ref="AN205">IFERROR(_xlfn.IFS(
AM205="MPR ISSUE","ACTIVE",
AM205="BSS Hardware Issue","ACTIVE",
AM205="Sites strategiques, MLL, Pylone, etc.","PASSIVE",
AM205="AKTIVCO DEFAUT GE &amp; POWER Cabinet","PASSIVE",
AM205="AKTIVCO Coupure ENEO &amp; Baisse de tension","PASSIVE",
AM205="Coupure ENEO &amp; Baisse de tension","PASSIVE",
AM205="Defaut GE &amp; POWER Cabinet","PASSIVE",
AM205="Sharing","PASSIVE",
AM205="Sites strategiques &amp; DataCenter","PASSIVE",
AM205="Exclu","Exclu",
AM205="SAT","ACTIVE",
AM205="SPARE-ISSUE","SPARE-ISSUE",
AM205="Fiber CAmtel","ACTIVE",
AM205="Fiber AOF","ACTIVE",
AM205="Projet OCM (HUAWEI)","PLANNED WORKS",
AM205="Projet OCM (NOKIA)","PLANNED WORKS",
AM205="ACCESS-ISSUE","ACCESS-ISSUE",
AM205="Projet OCM (ZTE, NOKIA, autres projets)","PLANNED WORKS",
AM205="No root CAuse","No root cause",
AM205="ODU HS","ACTIVE",
AM205="IP &amp; VLAN","ACTIVE",
AM205="Warehouse HUAWEI","SPARE-ISSUE",
AM205="SPARE-HS","SPARE-ISSUE",
AM205="Power Telco","ACTIVE", AM205="no impacts","no impacts"
),"")</f>
        <v>No root cause</v>
      </c>
      <c r="AO205" s="93" t="s">
        <v>5537</v>
      </c>
      <c r="AP205" s="101" t="str">
        <f t="shared" si="8"/>
        <v>ADM_004</v>
      </c>
      <c r="AR205" s="17" t="s">
        <v>5537</v>
      </c>
      <c r="AS205" s="7" t="s">
        <v>5537</v>
      </c>
      <c r="AT205" s="6"/>
      <c r="AU205" s="7"/>
      <c r="AV205" s="3" t="s">
        <v>5537</v>
      </c>
      <c r="AW205" s="18" t="s">
        <v>5537</v>
      </c>
      <c r="AX205" s="18" t="s">
        <v>5537</v>
      </c>
      <c r="AY205" s="18" t="s">
        <v>5537</v>
      </c>
      <c r="AZ205" s="18" t="s">
        <v>5537</v>
      </c>
      <c r="BA205" s="18" t="s">
        <v>5537</v>
      </c>
      <c r="BB205" s="18" t="s">
        <v>5537</v>
      </c>
      <c r="BC205" s="18" t="s">
        <v>5537</v>
      </c>
      <c r="BD205" s="18" t="s">
        <v>5537</v>
      </c>
      <c r="BE205" s="18" t="s">
        <v>5537</v>
      </c>
      <c r="BF205" s="18" t="s">
        <v>5537</v>
      </c>
      <c r="BG205" s="18" t="s">
        <v>5537</v>
      </c>
      <c r="BH205" s="18" t="s">
        <v>5537</v>
      </c>
      <c r="BI205" s="9" t="s">
        <v>5537</v>
      </c>
      <c r="BJ205" s="14"/>
      <c r="BK205" s="14" t="s">
        <v>5537</v>
      </c>
      <c r="BL205" s="14" t="str">
        <f>_xlfn.XLOOKUP(B205,'[4]cell downs 18042026 17h'!$B:$B,'[4]cell downs 18042026 17h'!$B:$B,"")</f>
        <v/>
      </c>
      <c r="BM205" s="14" t="str">
        <f>_xlfn.XLOOKUP(B205,'[5]Cells Huawei 19042026 15h'!$B:$B,'[5]Cells Huawei 19042026 15h'!$B:$B,"")</f>
        <v/>
      </c>
      <c r="BN205" s="9" t="str">
        <f>_xlfn.XLOOKUP(B205,'[6]cells down 19042026 9H40'!$B:$B,'[6]cells down 19042026 9H40'!$B:$B,"")</f>
        <v/>
      </c>
      <c r="BO205" s="9" t="s">
        <v>5537</v>
      </c>
      <c r="BP205" s="9" t="s">
        <v>5459</v>
      </c>
      <c r="BQ205" s="115"/>
    </row>
    <row r="206" spans="1:69" s="9" customFormat="1" x14ac:dyDescent="0.3">
      <c r="A206" s="1" t="s">
        <v>413</v>
      </c>
      <c r="B206" s="8" t="s">
        <v>414</v>
      </c>
      <c r="C206" s="3" t="str">
        <f>_xlfn.XLOOKUP(B206,'[1]daily break down'!$D:$D,'[1]daily break down'!$E:$E,"")</f>
        <v>SUD-OUEST</v>
      </c>
      <c r="D206" s="1" t="s">
        <v>11</v>
      </c>
      <c r="E206" s="1" t="s">
        <v>12</v>
      </c>
      <c r="F206" s="3" t="s">
        <v>13</v>
      </c>
      <c r="G206" s="1" t="s">
        <v>106</v>
      </c>
      <c r="H206" s="32" t="str">
        <f>_xlfn.XLOOKUP(B206,[2]CALCULATION!$B:$B,[2]CALCULATION!$H:$H,"")</f>
        <v>Huawei</v>
      </c>
      <c r="I206" s="28">
        <v>0</v>
      </c>
      <c r="J206" s="28">
        <v>4.1020680130010589E-3</v>
      </c>
      <c r="K206" s="28">
        <v>0</v>
      </c>
      <c r="L206" s="28">
        <v>0</v>
      </c>
      <c r="M206" s="28">
        <v>0</v>
      </c>
      <c r="N206" s="28">
        <v>7.5620732065758639E-3</v>
      </c>
      <c r="O206" s="28">
        <v>1.5855384624164963E-2</v>
      </c>
      <c r="P206" s="28">
        <v>0</v>
      </c>
      <c r="Q206" s="28">
        <v>7.4728978149888855E-3</v>
      </c>
      <c r="R206" s="28">
        <v>7.4728978149888855E-3</v>
      </c>
      <c r="S206" s="94">
        <v>7.3123821101323217E-3</v>
      </c>
      <c r="T206" s="94">
        <f>_xlfn.XLOOKUP(B206,'[3]Nur des jours'!$B:$B,'[3]Nur des jours'!$U:$U,"")</f>
        <v>2.9886954139593018</v>
      </c>
      <c r="U206" s="94">
        <v>7.66908367648024E-3</v>
      </c>
      <c r="V206" s="94">
        <v>0</v>
      </c>
      <c r="W206" s="94">
        <v>2.9886954139593018</v>
      </c>
      <c r="X206" s="94">
        <v>0</v>
      </c>
      <c r="Y206" s="94">
        <v>0.14945795629977768</v>
      </c>
      <c r="Z206" s="94">
        <v>0</v>
      </c>
      <c r="AA206" s="94">
        <v>0</v>
      </c>
      <c r="AB206" s="94">
        <v>0</v>
      </c>
      <c r="AC206" s="94">
        <f>_xlfn.XLOOKUP(B206,'[3]Nur des jours'!$B:$B,'[3]Nur des jours'!$N:$N,"")</f>
        <v>2.7812912882063041</v>
      </c>
      <c r="AD206" s="94">
        <v>2.7812912882063041</v>
      </c>
      <c r="AE206" s="94">
        <v>1.8284713979113463</v>
      </c>
      <c r="AF206" s="94">
        <v>3.1320551594466037</v>
      </c>
      <c r="AG206" s="94">
        <v>2.8163967850599838</v>
      </c>
      <c r="AH206" s="94">
        <v>2.7812912882063041</v>
      </c>
      <c r="AI206" s="49" t="s">
        <v>5559</v>
      </c>
      <c r="AJ206" s="49"/>
      <c r="AK206" s="48" t="str" cm="1">
        <f t="array" ref="AK206">IFERROR(_xlfn.IFS(
AM206="MPR ISSUE","PDH",
AM206="BSS Hardware Issue","BSS",
AM206="Sites strategiques, MLL, Pylone, etc.","ENVTECH",
AM206="AKTIVCO DEFAUT GE &amp; POWER Cabinet","AKTIVCO",
AM206="AKTIVCO Coupure ENEO &amp; Baisse de tension","AKTIVCO GRID ONLY",
AM206="Coupure ENEO &amp; Baisse de tension","IHS GRID ONLY",
AM206="Defaut GE &amp; POWER Cabinet","IHS",
AM206="Sharing","Partners",
AM206="Sites strategiques &amp; DataCenter","SST &amp; DC",
AM206="Exclu","Exclu",
AM206="SAT","SAT",
AM206="SPARE-ISSUE","SPARE-ISSUE",
AM206="Fiber CAmtel","TRANS_FO_CAMTEL",
AM206="Fiber AOF","Fiber AOF",
AM206="Projet OCM (HUAWEI)","TRAVAUX-HUAWEI",
AM206="Projet OCM (NOKIA)","TRAVAUX-NOKIA",
AM206="ACCESS-ISSUE","ACCESS-ISSUE",
AM206="Projet OCM (ZTE, NOKIA, autres projets)","TRAVAUX OCM",
AM206="No root CAuse","No root cause",
AM206="ODU HS","PDH",
AM206="IP &amp; VLAN","PDH",
AM206="Warehouse HUAWEI","SPARE-ISSUE",
AM206="SPARE-HS","SPARE-ISSUE",
AM206="Power Telco","BSS",AM206="no impacts","no impacts"
),"")</f>
        <v>PDH</v>
      </c>
      <c r="AL206" s="48" t="str" cm="1">
        <f t="array" ref="AL206">IFERROR(_xlfn.IFS(
AM206="MPR ISSUE","TX ISSUE",
AM206="BSS Hardware Issue","RAN ISSUE",
AM206="Sites strategiques, MLL, Pylone, etc.","ENVTECH",
AM206="AKTIVCO DEFAUT GE &amp; POWER Cabinet","POWER ISSUE",
AM206="AKTIVCO Coupure ENEO &amp; Baisse de tension","POWER ISSUE",
AM206="Coupure ENEO &amp; Baisse de tension","POWER ISSUE",
AM206="Defaut GE &amp; POWER Cabinet","POWER ISSUE",
AM206="Sharing","POWER ISSUE",
AM206="Sites strategiques &amp; DataCenter","POWER ISSUE",
AM206="Exclu","Exclu",
AM206="SAT","TX ISSUE",
AM206="SPARE-ISSUE","SPARE-ISSUE",
AM206="Fiber CAmtel","TX ISSUE",
AM206="Fiber AOF","TX ISSUE",
AM206="Projet OCM (HUAWEI)","TRAVAUX-HUAWEI",
AM206="Projet OCM (NOKIA)","TRAVAUX -NOKIA",
AM206="ACCESS-ISSUE","ACCESS-ISSUE",
AM206="Projet OCM (ZTE, NOKIA, autres projets)","TRAVAUX OCM",
AM206="No root CAuse","No root cause",
AM206="ODU HS","TX ISSUE",
AM206="IP &amp; VLAN","TX ISSUE",
AM206="Warehouse HUAWEI","SPARE-ISSUE",
AM206="SPARE-HS","SPARE-ISSUE",
AM206="Power Telco","RAN ISSUE",AM206="no impacts","no impacts"
),"")</f>
        <v>TX ISSUE</v>
      </c>
      <c r="AM206" s="67" t="s">
        <v>6537</v>
      </c>
      <c r="AN206" s="48" t="str" cm="1">
        <f t="array" ref="AN206">IFERROR(_xlfn.IFS(
AM206="MPR ISSUE","ACTIVE",
AM206="BSS Hardware Issue","ACTIVE",
AM206="Sites strategiques, MLL, Pylone, etc.","PASSIVE",
AM206="AKTIVCO DEFAUT GE &amp; POWER Cabinet","PASSIVE",
AM206="AKTIVCO Coupure ENEO &amp; Baisse de tension","PASSIVE",
AM206="Coupure ENEO &amp; Baisse de tension","PASSIVE",
AM206="Defaut GE &amp; POWER Cabinet","PASSIVE",
AM206="Sharing","PASSIVE",
AM206="Sites strategiques &amp; DataCenter","PASSIVE",
AM206="Exclu","Exclu",
AM206="SAT","ACTIVE",
AM206="SPARE-ISSUE","SPARE-ISSUE",
AM206="Fiber CAmtel","ACTIVE",
AM206="Fiber AOF","ACTIVE",
AM206="Projet OCM (HUAWEI)","PLANNED WORKS",
AM206="Projet OCM (NOKIA)","PLANNED WORKS",
AM206="ACCESS-ISSUE","ACCESS-ISSUE",
AM206="Projet OCM (ZTE, NOKIA, autres projets)","PLANNED WORKS",
AM206="No root CAuse","No root cause",
AM206="ODU HS","ACTIVE",
AM206="IP &amp; VLAN","ACTIVE",
AM206="Warehouse HUAWEI","SPARE-ISSUE",
AM206="SPARE-HS","SPARE-ISSUE",
AM206="Power Telco","ACTIVE", AM206="no impacts","no impacts"
),"")</f>
        <v>ACTIVE</v>
      </c>
      <c r="AO206" s="93" t="s">
        <v>5710</v>
      </c>
      <c r="AP206" s="127" t="str">
        <f t="shared" ref="AP206:AP215" si="9">IFERROR(MID(AQ206, SEARCH("CTR_", AQ206), 7), IFERROR(MID(AQ206, SEARCH("SUO_", AQ206), 7), IFERROR(MID(AQ206, SEARCH("SUD_", AQ206), 7), IFERROR(MID(AQ206, SEARCH("NRO_", AQ206), 7), IFERROR(MID(AQ206, SEARCH("ADM_", AQ206), 7), IFERROR(MID(AQ206, SEARCH("NRD_", AQ206), 7), IFERROR(MID(AQ206, SEARCH("EXN_", AQ206), 7), IFERROR(MID(AQ206, SEARCH("LIT_", AQ206), 7), IFERROR(MID(AQ206, SEARCH("EST_", AQ206), 7), MID(AQ206, SEARCH("OST_",AQ206), 7))))))))))</f>
        <v>SUO_027</v>
      </c>
      <c r="AQ206" s="9" t="s">
        <v>6528</v>
      </c>
      <c r="AR206" s="17" t="s">
        <v>5710</v>
      </c>
      <c r="AS206" s="7" t="s">
        <v>5537</v>
      </c>
      <c r="AT206" s="6"/>
      <c r="AU206" s="7"/>
      <c r="AV206" s="3" t="s">
        <v>5537</v>
      </c>
      <c r="AW206" s="18" t="s">
        <v>5537</v>
      </c>
      <c r="AX206" s="18" t="s">
        <v>5537</v>
      </c>
      <c r="AY206" s="18" t="s">
        <v>5537</v>
      </c>
      <c r="AZ206" s="18" t="s">
        <v>5537</v>
      </c>
      <c r="BA206" s="18" t="s">
        <v>5537</v>
      </c>
      <c r="BB206" s="18" t="s">
        <v>5537</v>
      </c>
      <c r="BC206" s="18" t="s">
        <v>5537</v>
      </c>
      <c r="BD206" s="18" t="s">
        <v>5537</v>
      </c>
      <c r="BE206" s="18" t="s">
        <v>5537</v>
      </c>
      <c r="BF206" s="18" t="s">
        <v>5537</v>
      </c>
      <c r="BG206" s="18" t="s">
        <v>5537</v>
      </c>
      <c r="BH206" s="18" t="s">
        <v>5537</v>
      </c>
      <c r="BI206" s="9" t="s">
        <v>5537</v>
      </c>
      <c r="BJ206" s="14"/>
      <c r="BK206" s="14" t="s">
        <v>5537</v>
      </c>
      <c r="BL206" s="14" t="str">
        <f>_xlfn.XLOOKUP(B206,'[4]cell downs 18042026 17h'!$B:$B,'[4]cell downs 18042026 17h'!$B:$B,"")</f>
        <v/>
      </c>
      <c r="BM206" s="14" t="str">
        <f>_xlfn.XLOOKUP(B206,'[5]Cells Huawei 19042026 15h'!$B:$B,'[5]Cells Huawei 19042026 15h'!$B:$B,"")</f>
        <v/>
      </c>
      <c r="BN206" s="9" t="str">
        <f>_xlfn.XLOOKUP(B206,'[6]cells down 19042026 9H40'!$B:$B,'[6]cells down 19042026 9H40'!$B:$B,"")</f>
        <v/>
      </c>
      <c r="BO206" s="9" t="s">
        <v>414</v>
      </c>
      <c r="BP206" s="9" t="s">
        <v>5537</v>
      </c>
      <c r="BQ206" s="115"/>
    </row>
    <row r="207" spans="1:69" s="9" customFormat="1" x14ac:dyDescent="0.3">
      <c r="A207" s="1" t="s">
        <v>427</v>
      </c>
      <c r="B207" s="8" t="s">
        <v>428</v>
      </c>
      <c r="C207" s="3" t="str">
        <f>_xlfn.XLOOKUP(B207,'[1]daily break down'!$D:$D,'[1]daily break down'!$E:$E,"")</f>
        <v>SUD-OUEST</v>
      </c>
      <c r="D207" s="1" t="s">
        <v>11</v>
      </c>
      <c r="E207" s="1" t="s">
        <v>12</v>
      </c>
      <c r="F207" s="3" t="s">
        <v>13</v>
      </c>
      <c r="G207" s="1" t="s">
        <v>106</v>
      </c>
      <c r="H207" s="32" t="str">
        <f>_xlfn.XLOOKUP(B207,[2]CALCULATION!$B:$B,[2]CALCULATION!$H:$H,"")</f>
        <v>Huawei</v>
      </c>
      <c r="I207" s="28">
        <v>0.79986759237857163</v>
      </c>
      <c r="J207" s="28">
        <v>0.91556374542351882</v>
      </c>
      <c r="K207" s="28">
        <v>1.3075787668398811</v>
      </c>
      <c r="L207" s="28">
        <v>1.1265527219183125</v>
      </c>
      <c r="M207" s="28">
        <v>5.0364834362060646</v>
      </c>
      <c r="N207" s="28">
        <v>2.7929732645041989</v>
      </c>
      <c r="O207" s="28">
        <v>0.32201233902058313</v>
      </c>
      <c r="P207" s="28">
        <v>0</v>
      </c>
      <c r="Q207" s="28">
        <v>1.0701046990437544E-3</v>
      </c>
      <c r="R207" s="28">
        <v>0</v>
      </c>
      <c r="S207" s="94">
        <v>0</v>
      </c>
      <c r="T207" s="94">
        <f>_xlfn.XLOOKUP(B207,'[3]Nur des jours'!$B:$B,'[3]Nur des jours'!$U:$U,"")</f>
        <v>0</v>
      </c>
      <c r="U207" s="94">
        <v>0.44420046057306251</v>
      </c>
      <c r="V207" s="94">
        <v>0.16529550584562525</v>
      </c>
      <c r="W207" s="94">
        <v>0</v>
      </c>
      <c r="X207" s="94">
        <v>0</v>
      </c>
      <c r="Y207" s="94">
        <v>0.15102744319170855</v>
      </c>
      <c r="Z207" s="94">
        <v>0.1673465398521258</v>
      </c>
      <c r="AA207" s="94">
        <v>0</v>
      </c>
      <c r="AB207" s="94">
        <v>0</v>
      </c>
      <c r="AC207" s="94">
        <f>_xlfn.XLOOKUP(B207,'[3]Nur des jours'!$B:$B,'[3]Nur des jours'!$N:$N,"")</f>
        <v>2.7746923092288682</v>
      </c>
      <c r="AD207" s="94">
        <v>2.7746923092288682</v>
      </c>
      <c r="AE207" s="94">
        <v>1.8253490082291204</v>
      </c>
      <c r="AF207" s="94">
        <v>3.1163829302542236</v>
      </c>
      <c r="AG207" s="94">
        <v>2.8146867687970465</v>
      </c>
      <c r="AH207" s="94">
        <v>2.7746923092288682</v>
      </c>
      <c r="AI207" s="49" t="s">
        <v>5559</v>
      </c>
      <c r="AJ207" s="49"/>
      <c r="AK207" s="48" t="str" cm="1">
        <f t="array" ref="AK207">IFERROR(_xlfn.IFS(
AM207="MPR ISSUE","PDH",
AM207="BSS Hardware Issue","BSS",
AM207="Sites strategiques, MLL, Pylone, etc.","ENVTECH",
AM207="AKTIVCO DEFAUT GE &amp; POWER Cabinet","AKTIVCO",
AM207="AKTIVCO Coupure ENEO &amp; Baisse de tension","AKTIVCO GRID ONLY",
AM207="Coupure ENEO &amp; Baisse de tension","IHS GRID ONLY",
AM207="Defaut GE &amp; POWER Cabinet","IHS",
AM207="Sharing","Partners",
AM207="Sites strategiques &amp; DataCenter","SST &amp; DC",
AM207="Exclu","Exclu",
AM207="SAT","SAT",
AM207="SPARE-ISSUE","SPARE-ISSUE",
AM207="Fiber CAmtel","TRANS_FO_CAMTEL",
AM207="Fiber AOF","Fiber AOF",
AM207="Projet OCM (HUAWEI)","TRAVAUX-HUAWEI",
AM207="Projet OCM (NOKIA)","TRAVAUX-NOKIA",
AM207="ACCESS-ISSUE","ACCESS-ISSUE",
AM207="Projet OCM (ZTE, NOKIA, autres projets)","TRAVAUX OCM",
AM207="No root CAuse","No root cause",
AM207="ODU HS","PDH",
AM207="IP &amp; VLAN","PDH",
AM207="Warehouse HUAWEI","SPARE-ISSUE",
AM207="SPARE-HS","SPARE-ISSUE",
AM207="Power Telco","BSS",AM207="no impacts","no impacts"
),"")</f>
        <v>PDH</v>
      </c>
      <c r="AL207" s="48" t="str" cm="1">
        <f t="array" ref="AL207">IFERROR(_xlfn.IFS(
AM207="MPR ISSUE","TX ISSUE",
AM207="BSS Hardware Issue","RAN ISSUE",
AM207="Sites strategiques, MLL, Pylone, etc.","ENVTECH",
AM207="AKTIVCO DEFAUT GE &amp; POWER Cabinet","POWER ISSUE",
AM207="AKTIVCO Coupure ENEO &amp; Baisse de tension","POWER ISSUE",
AM207="Coupure ENEO &amp; Baisse de tension","POWER ISSUE",
AM207="Defaut GE &amp; POWER Cabinet","POWER ISSUE",
AM207="Sharing","POWER ISSUE",
AM207="Sites strategiques &amp; DataCenter","POWER ISSUE",
AM207="Exclu","Exclu",
AM207="SAT","TX ISSUE",
AM207="SPARE-ISSUE","SPARE-ISSUE",
AM207="Fiber CAmtel","TX ISSUE",
AM207="Fiber AOF","TX ISSUE",
AM207="Projet OCM (HUAWEI)","TRAVAUX-HUAWEI",
AM207="Projet OCM (NOKIA)","TRAVAUX -NOKIA",
AM207="ACCESS-ISSUE","ACCESS-ISSUE",
AM207="Projet OCM (ZTE, NOKIA, autres projets)","TRAVAUX OCM",
AM207="No root CAuse","No root cause",
AM207="ODU HS","TX ISSUE",
AM207="IP &amp; VLAN","TX ISSUE",
AM207="Warehouse HUAWEI","SPARE-ISSUE",
AM207="SPARE-HS","SPARE-ISSUE",
AM207="Power Telco","RAN ISSUE",AM207="no impacts","no impacts"
),"")</f>
        <v>TX ISSUE</v>
      </c>
      <c r="AM207" s="67" t="s">
        <v>6537</v>
      </c>
      <c r="AN207" s="48" t="str" cm="1">
        <f t="array" ref="AN207">IFERROR(_xlfn.IFS(
AM207="MPR ISSUE","ACTIVE",
AM207="BSS Hardware Issue","ACTIVE",
AM207="Sites strategiques, MLL, Pylone, etc.","PASSIVE",
AM207="AKTIVCO DEFAUT GE &amp; POWER Cabinet","PASSIVE",
AM207="AKTIVCO Coupure ENEO &amp; Baisse de tension","PASSIVE",
AM207="Coupure ENEO &amp; Baisse de tension","PASSIVE",
AM207="Defaut GE &amp; POWER Cabinet","PASSIVE",
AM207="Sharing","PASSIVE",
AM207="Sites strategiques &amp; DataCenter","PASSIVE",
AM207="Exclu","Exclu",
AM207="SAT","ACTIVE",
AM207="SPARE-ISSUE","SPARE-ISSUE",
AM207="Fiber CAmtel","ACTIVE",
AM207="Fiber AOF","ACTIVE",
AM207="Projet OCM (HUAWEI)","PLANNED WORKS",
AM207="Projet OCM (NOKIA)","PLANNED WORKS",
AM207="ACCESS-ISSUE","ACCESS-ISSUE",
AM207="Projet OCM (ZTE, NOKIA, autres projets)","PLANNED WORKS",
AM207="No root CAuse","No root cause",
AM207="ODU HS","ACTIVE",
AM207="IP &amp; VLAN","ACTIVE",
AM207="Warehouse HUAWEI","SPARE-ISSUE",
AM207="SPARE-HS","SPARE-ISSUE",
AM207="Power Telco","ACTIVE", AM207="no impacts","no impacts"
),"")</f>
        <v>ACTIVE</v>
      </c>
      <c r="AO207" s="93" t="s">
        <v>5710</v>
      </c>
      <c r="AP207" s="127" t="str">
        <f t="shared" si="9"/>
        <v>SUO_027</v>
      </c>
      <c r="AQ207" s="9" t="s">
        <v>6528</v>
      </c>
      <c r="AR207" s="17" t="s">
        <v>5710</v>
      </c>
      <c r="AS207" s="7" t="s">
        <v>5537</v>
      </c>
      <c r="AT207" s="6"/>
      <c r="AU207" s="7"/>
      <c r="AV207" s="3" t="s">
        <v>5537</v>
      </c>
      <c r="AW207" s="18" t="s">
        <v>5537</v>
      </c>
      <c r="AX207" s="18" t="s">
        <v>5537</v>
      </c>
      <c r="AY207" s="18" t="s">
        <v>5537</v>
      </c>
      <c r="AZ207" s="18" t="s">
        <v>5537</v>
      </c>
      <c r="BA207" s="18" t="s">
        <v>5537</v>
      </c>
      <c r="BB207" s="18" t="s">
        <v>5537</v>
      </c>
      <c r="BC207" s="18" t="s">
        <v>5537</v>
      </c>
      <c r="BD207" s="18" t="s">
        <v>5537</v>
      </c>
      <c r="BE207" s="18" t="s">
        <v>5537</v>
      </c>
      <c r="BF207" s="18" t="s">
        <v>5537</v>
      </c>
      <c r="BG207" s="18" t="s">
        <v>5537</v>
      </c>
      <c r="BH207" s="18" t="s">
        <v>5537</v>
      </c>
      <c r="BI207" s="9" t="s">
        <v>5537</v>
      </c>
      <c r="BJ207" s="14"/>
      <c r="BK207" s="14" t="s">
        <v>5537</v>
      </c>
      <c r="BL207" s="14" t="str">
        <f>_xlfn.XLOOKUP(B207,'[4]cell downs 18042026 17h'!$B:$B,'[4]cell downs 18042026 17h'!$B:$B,"")</f>
        <v/>
      </c>
      <c r="BM207" s="14" t="str">
        <f>_xlfn.XLOOKUP(B207,'[5]Cells Huawei 19042026 15h'!$B:$B,'[5]Cells Huawei 19042026 15h'!$B:$B,"")</f>
        <v/>
      </c>
      <c r="BN207" s="9" t="str">
        <f>_xlfn.XLOOKUP(B207,'[6]cells down 19042026 9H40'!$B:$B,'[6]cells down 19042026 9H40'!$B:$B,"")</f>
        <v/>
      </c>
      <c r="BO207" s="9" t="s">
        <v>428</v>
      </c>
      <c r="BP207" s="9" t="s">
        <v>12</v>
      </c>
      <c r="BQ207" s="115"/>
    </row>
    <row r="208" spans="1:69" s="9" customFormat="1" ht="22.05" customHeight="1" x14ac:dyDescent="0.3">
      <c r="A208" s="1" t="s">
        <v>1628</v>
      </c>
      <c r="B208" s="1" t="s">
        <v>1629</v>
      </c>
      <c r="C208" s="3" t="str">
        <f>_xlfn.XLOOKUP(B208,'[1]daily break down'!$D:$D,'[1]daily break down'!$E:$E,"")</f>
        <v>Douala</v>
      </c>
      <c r="D208" s="1" t="s">
        <v>21</v>
      </c>
      <c r="E208" s="1" t="s">
        <v>30</v>
      </c>
      <c r="F208" s="3" t="s">
        <v>31</v>
      </c>
      <c r="G208" s="1" t="s">
        <v>32</v>
      </c>
      <c r="H208" s="34" t="str">
        <f>_xlfn.XLOOKUP(B208,[2]CALCULATION!$B:$B,[2]CALCULATION!$H:$H,"")</f>
        <v>ZTE</v>
      </c>
      <c r="I208" s="28">
        <v>11.803807717880451</v>
      </c>
      <c r="J208" s="28">
        <v>11.495867255652296</v>
      </c>
      <c r="K208" s="28">
        <v>34.0139555920818</v>
      </c>
      <c r="L208" s="28">
        <v>0</v>
      </c>
      <c r="M208" s="28">
        <v>9.9608377350306618</v>
      </c>
      <c r="N208" s="28">
        <v>0.32340347512933976</v>
      </c>
      <c r="O208" s="28">
        <v>26.663138888175482</v>
      </c>
      <c r="P208" s="28">
        <v>6.7139617273487371</v>
      </c>
      <c r="Q208" s="28">
        <v>3.9261963057132179</v>
      </c>
      <c r="R208" s="28">
        <v>0.81135338281497393</v>
      </c>
      <c r="S208" s="94">
        <v>1.0646471650786318</v>
      </c>
      <c r="T208" s="94">
        <f>_xlfn.XLOOKUP(B208,'[3]Nur des jours'!$B:$B,'[3]Nur des jours'!$U:$U,"")</f>
        <v>2.1525156021265119</v>
      </c>
      <c r="U208" s="94">
        <v>0</v>
      </c>
      <c r="V208" s="94">
        <v>0.28136619553523801</v>
      </c>
      <c r="W208" s="94">
        <v>2.1525156021265119</v>
      </c>
      <c r="X208" s="94">
        <v>1.5634586354595605</v>
      </c>
      <c r="Y208" s="94">
        <v>17.97046439690326</v>
      </c>
      <c r="Z208" s="94">
        <v>29.527666486889082</v>
      </c>
      <c r="AA208" s="94">
        <v>1.9482504501573774</v>
      </c>
      <c r="AB208" s="94">
        <v>1.7844174207337791</v>
      </c>
      <c r="AC208" s="94">
        <f>_xlfn.XLOOKUP(B208,'[3]Nur des jours'!$B:$B,'[3]Nur des jours'!$N:$N,"")</f>
        <v>2.7663276574980102</v>
      </c>
      <c r="AD208" s="94">
        <v>2.7663276574980102</v>
      </c>
      <c r="AE208" s="94">
        <v>2.4290942771842738</v>
      </c>
      <c r="AF208" s="94">
        <v>2.0725593398410793</v>
      </c>
      <c r="AG208" s="94">
        <v>3.3052904346341512</v>
      </c>
      <c r="AH208" s="94">
        <v>2.7663276574980102</v>
      </c>
      <c r="AI208" s="49" t="s">
        <v>5559</v>
      </c>
      <c r="AJ208" s="49"/>
      <c r="AK208" s="48" t="str" cm="1">
        <f t="array" ref="AK208">IFERROR(_xlfn.IFS(
AM208="MPR ISSUE","PDH",
AM208="BSS Hardware Issue","BSS",
AM208="Sites strategiques, MLL, Pylone, etc.","ENVTECH",
AM208="AKTIVCO DEFAUT GE &amp; POWER Cabinet","AKTIVCO",
AM208="AKTIVCO Coupure ENEO &amp; Baisse de tension","AKTIVCO GRID ONLY",
AM208="Coupure ENEO &amp; Baisse de tension","IHS GRID ONLY",
AM208="Defaut GE &amp; POWER Cabinet","IHS",
AM208="Sharing","Partners",
AM208="Sites strategiques &amp; DataCenter","SST &amp; DC",
AM208="Exclu","Exclu",
AM208="SAT","SAT",
AM208="SPARE-ISSUE","SPARE-ISSUE",
AM208="Fiber CAmtel","TRANS_FO_CAMTEL",
AM208="Fiber AOF","Fiber AOF",
AM208="Projet OCM (HUAWEI)","TRAVAUX-HUAWEI",
AM208="Projet OCM (NOKIA)","TRAVAUX-NOKIA",
AM208="ACCESS-ISSUE","ACCESS-ISSUE",
AM208="Projet OCM (ZTE, NOKIA, autres projets)","TRAVAUX OCM",
AM208="No root CAuse","No root cause",
AM208="ODU HS","PDH",
AM208="IP &amp; VLAN","PDH",
AM208="Warehouse HUAWEI","SPARE-ISSUE",
AM208="SPARE-HS","SPARE-ISSUE",
AM208="Power Telco","BSS",AM208="no impacts","no impacts"
),"")</f>
        <v>AKTIVCO GRID ONLY</v>
      </c>
      <c r="AL208" s="48" t="str" cm="1">
        <f t="array" ref="AL208">IFERROR(_xlfn.IFS(
AM208="MPR ISSUE","TX ISSUE",
AM208="BSS Hardware Issue","RAN ISSUE",
AM208="Sites strategiques, MLL, Pylone, etc.","ENVTECH",
AM208="AKTIVCO DEFAUT GE &amp; POWER Cabinet","POWER ISSUE",
AM208="AKTIVCO Coupure ENEO &amp; Baisse de tension","POWER ISSUE",
AM208="Coupure ENEO &amp; Baisse de tension","POWER ISSUE",
AM208="Defaut GE &amp; POWER Cabinet","POWER ISSUE",
AM208="Sharing","POWER ISSUE",
AM208="Sites strategiques &amp; DataCenter","POWER ISSUE",
AM208="Exclu","Exclu",
AM208="SAT","TX ISSUE",
AM208="SPARE-ISSUE","SPARE-ISSUE",
AM208="Fiber CAmtel","TX ISSUE",
AM208="Fiber AOF","TX ISSUE",
AM208="Projet OCM (HUAWEI)","TRAVAUX-HUAWEI",
AM208="Projet OCM (NOKIA)","TRAVAUX -NOKIA",
AM208="ACCESS-ISSUE","ACCESS-ISSUE",
AM208="Projet OCM (ZTE, NOKIA, autres projets)","TRAVAUX OCM",
AM208="No root CAuse","No root cause",
AM208="ODU HS","TX ISSUE",
AM208="IP &amp; VLAN","TX ISSUE",
AM208="Warehouse HUAWEI","SPARE-ISSUE",
AM208="SPARE-HS","SPARE-ISSUE",
AM208="Power Telco","RAN ISSUE",AM208="no impacts","no impacts"
),"")</f>
        <v>POWER ISSUE</v>
      </c>
      <c r="AM208" s="67" t="s">
        <v>5327</v>
      </c>
      <c r="AN208" s="48" t="str" cm="1">
        <f t="array" ref="AN208">IFERROR(_xlfn.IFS(
AM208="MPR ISSUE","ACTIVE",
AM208="BSS Hardware Issue","ACTIVE",
AM208="Sites strategiques, MLL, Pylone, etc.","PASSIVE",
AM208="AKTIVCO DEFAUT GE &amp; POWER Cabinet","PASSIVE",
AM208="AKTIVCO Coupure ENEO &amp; Baisse de tension","PASSIVE",
AM208="Coupure ENEO &amp; Baisse de tension","PASSIVE",
AM208="Defaut GE &amp; POWER Cabinet","PASSIVE",
AM208="Sharing","PASSIVE",
AM208="Sites strategiques &amp; DataCenter","PASSIVE",
AM208="Exclu","Exclu",
AM208="SAT","ACTIVE",
AM208="SPARE-ISSUE","SPARE-ISSUE",
AM208="Fiber CAmtel","ACTIVE",
AM208="Fiber AOF","ACTIVE",
AM208="Projet OCM (HUAWEI)","PLANNED WORKS",
AM208="Projet OCM (NOKIA)","PLANNED WORKS",
AM208="ACCESS-ISSUE","ACCESS-ISSUE",
AM208="Projet OCM (ZTE, NOKIA, autres projets)","PLANNED WORKS",
AM208="No root CAuse","No root cause",
AM208="ODU HS","ACTIVE",
AM208="IP &amp; VLAN","ACTIVE",
AM208="Warehouse HUAWEI","SPARE-ISSUE",
AM208="SPARE-HS","SPARE-ISSUE",
AM208="Power Telco","ACTIVE", AM208="no impacts","no impacts"
),"")</f>
        <v>PASSIVE</v>
      </c>
      <c r="AO208" s="17" t="s">
        <v>6562</v>
      </c>
      <c r="AP208" s="127" t="str">
        <f t="shared" si="9"/>
        <v>LIT_695</v>
      </c>
      <c r="AQ208" s="9" t="s">
        <v>6563</v>
      </c>
      <c r="AR208" s="17" t="s">
        <v>5537</v>
      </c>
      <c r="AS208" s="7" t="s">
        <v>5537</v>
      </c>
      <c r="AT208" s="6"/>
      <c r="AU208" s="7"/>
      <c r="AV208" s="3" t="s">
        <v>5537</v>
      </c>
      <c r="AW208" s="18" t="s">
        <v>5537</v>
      </c>
      <c r="AX208" s="18" t="s">
        <v>5537</v>
      </c>
      <c r="AY208" s="18" t="s">
        <v>5537</v>
      </c>
      <c r="AZ208" s="18" t="s">
        <v>5537</v>
      </c>
      <c r="BA208" s="18" t="s">
        <v>5537</v>
      </c>
      <c r="BB208" s="18" t="s">
        <v>5537</v>
      </c>
      <c r="BC208" s="18" t="s">
        <v>5537</v>
      </c>
      <c r="BD208" s="18" t="s">
        <v>5537</v>
      </c>
      <c r="BE208" s="18" t="s">
        <v>5537</v>
      </c>
      <c r="BF208" s="18" t="s">
        <v>5537</v>
      </c>
      <c r="BG208" s="18" t="s">
        <v>5537</v>
      </c>
      <c r="BH208" s="18" t="s">
        <v>5537</v>
      </c>
      <c r="BI208" s="9" t="s">
        <v>6156</v>
      </c>
      <c r="BJ208" s="14"/>
      <c r="BK208" s="14" t="s">
        <v>5537</v>
      </c>
      <c r="BL208" s="14" t="str">
        <f>_xlfn.XLOOKUP(B208,'[4]cell downs 18042026 17h'!$B:$B,'[4]cell downs 18042026 17h'!$B:$B,"")</f>
        <v/>
      </c>
      <c r="BM208" s="14" t="str">
        <f>_xlfn.XLOOKUP(B208,'[5]Cells Huawei 19042026 15h'!$B:$B,'[5]Cells Huawei 19042026 15h'!$B:$B,"")</f>
        <v/>
      </c>
      <c r="BN208" s="9" t="str">
        <f>_xlfn.XLOOKUP(B208,'[6]cells down 19042026 9H40'!$B:$B,'[6]cells down 19042026 9H40'!$B:$B,"")</f>
        <v/>
      </c>
      <c r="BO208" s="9" t="s">
        <v>5537</v>
      </c>
      <c r="BP208" s="9" t="s">
        <v>5537</v>
      </c>
      <c r="BQ208" s="115"/>
    </row>
    <row r="209" spans="1:69" s="9" customFormat="1" x14ac:dyDescent="0.3">
      <c r="A209" s="1" t="s">
        <v>419</v>
      </c>
      <c r="B209" s="8" t="s">
        <v>420</v>
      </c>
      <c r="C209" s="3" t="str">
        <f>_xlfn.XLOOKUP(B209,'[1]daily break down'!$D:$D,'[1]daily break down'!$E:$E,"")</f>
        <v>SUD-OUEST</v>
      </c>
      <c r="D209" s="1" t="s">
        <v>11</v>
      </c>
      <c r="E209" s="1" t="s">
        <v>12</v>
      </c>
      <c r="F209" s="3" t="s">
        <v>13</v>
      </c>
      <c r="G209" s="1" t="s">
        <v>106</v>
      </c>
      <c r="H209" s="32" t="str">
        <f>_xlfn.XLOOKUP(B209,[2]CALCULATION!$B:$B,[2]CALCULATION!$H:$H,"")</f>
        <v>Huawei</v>
      </c>
      <c r="I209" s="28">
        <v>0</v>
      </c>
      <c r="J209" s="28">
        <v>0</v>
      </c>
      <c r="K209" s="28">
        <v>0</v>
      </c>
      <c r="L209" s="28">
        <v>0</v>
      </c>
      <c r="M209" s="28">
        <v>0</v>
      </c>
      <c r="N209" s="28">
        <v>0.10135675007776095</v>
      </c>
      <c r="O209" s="28">
        <v>8.4716622007630551E-3</v>
      </c>
      <c r="P209" s="28">
        <v>0</v>
      </c>
      <c r="Q209" s="28">
        <v>1.3376308738046931E-3</v>
      </c>
      <c r="R209" s="28">
        <v>0</v>
      </c>
      <c r="S209" s="94">
        <v>0</v>
      </c>
      <c r="T209" s="94">
        <f>_xlfn.XLOOKUP(B209,'[3]Nur des jours'!$B:$B,'[3]Nur des jours'!$U:$U,"")</f>
        <v>0</v>
      </c>
      <c r="U209" s="94">
        <v>0</v>
      </c>
      <c r="V209" s="94">
        <v>0</v>
      </c>
      <c r="W209" s="94">
        <v>0</v>
      </c>
      <c r="X209" s="94">
        <v>0</v>
      </c>
      <c r="Y209" s="94">
        <v>0.19335008403888901</v>
      </c>
      <c r="Z209" s="94">
        <v>8.9175391586979543E-5</v>
      </c>
      <c r="AA209" s="94">
        <v>0</v>
      </c>
      <c r="AB209" s="94">
        <v>0</v>
      </c>
      <c r="AC209" s="94">
        <f>_xlfn.XLOOKUP(B209,'[3]Nur des jours'!$B:$B,'[3]Nur des jours'!$N:$N,"")</f>
        <v>2.7587299141347987</v>
      </c>
      <c r="AD209" s="94">
        <v>2.7587299141347987</v>
      </c>
      <c r="AE209" s="94">
        <v>1.8303448317206814</v>
      </c>
      <c r="AF209" s="94">
        <v>3.1548994257270206</v>
      </c>
      <c r="AG209" s="94">
        <v>2.7579142288674823</v>
      </c>
      <c r="AH209" s="94">
        <v>2.7587299141347987</v>
      </c>
      <c r="AI209" s="49" t="s">
        <v>5559</v>
      </c>
      <c r="AJ209" s="49"/>
      <c r="AK209" s="48" t="str" cm="1">
        <f t="array" ref="AK209">IFERROR(_xlfn.IFS(
AM209="MPR ISSUE","PDH",
AM209="BSS Hardware Issue","BSS",
AM209="Sites strategiques, MLL, Pylone, etc.","ENVTECH",
AM209="AKTIVCO DEFAUT GE &amp; POWER Cabinet","AKTIVCO",
AM209="AKTIVCO Coupure ENEO &amp; Baisse de tension","AKTIVCO GRID ONLY",
AM209="Coupure ENEO &amp; Baisse de tension","IHS GRID ONLY",
AM209="Defaut GE &amp; POWER Cabinet","IHS",
AM209="Sharing","Partners",
AM209="Sites strategiques &amp; DataCenter","SST &amp; DC",
AM209="Exclu","Exclu",
AM209="SAT","SAT",
AM209="SPARE-ISSUE","SPARE-ISSUE",
AM209="Fiber CAmtel","TRANS_FO_CAMTEL",
AM209="Fiber AOF","Fiber AOF",
AM209="Projet OCM (HUAWEI)","TRAVAUX-HUAWEI",
AM209="Projet OCM (NOKIA)","TRAVAUX-NOKIA",
AM209="ACCESS-ISSUE","ACCESS-ISSUE",
AM209="Projet OCM (ZTE, NOKIA, autres projets)","TRAVAUX OCM",
AM209="No root CAuse","No root cause",
AM209="ODU HS","PDH",
AM209="IP &amp; VLAN","PDH",
AM209="Warehouse HUAWEI","SPARE-ISSUE",
AM209="SPARE-HS","SPARE-ISSUE",
AM209="Power Telco","BSS",AM209="no impacts","no impacts"
),"")</f>
        <v>PDH</v>
      </c>
      <c r="AL209" s="48" t="str" cm="1">
        <f t="array" ref="AL209">IFERROR(_xlfn.IFS(
AM209="MPR ISSUE","TX ISSUE",
AM209="BSS Hardware Issue","RAN ISSUE",
AM209="Sites strategiques, MLL, Pylone, etc.","ENVTECH",
AM209="AKTIVCO DEFAUT GE &amp; POWER Cabinet","POWER ISSUE",
AM209="AKTIVCO Coupure ENEO &amp; Baisse de tension","POWER ISSUE",
AM209="Coupure ENEO &amp; Baisse de tension","POWER ISSUE",
AM209="Defaut GE &amp; POWER Cabinet","POWER ISSUE",
AM209="Sharing","POWER ISSUE",
AM209="Sites strategiques &amp; DataCenter","POWER ISSUE",
AM209="Exclu","Exclu",
AM209="SAT","TX ISSUE",
AM209="SPARE-ISSUE","SPARE-ISSUE",
AM209="Fiber CAmtel","TX ISSUE",
AM209="Fiber AOF","TX ISSUE",
AM209="Projet OCM (HUAWEI)","TRAVAUX-HUAWEI",
AM209="Projet OCM (NOKIA)","TRAVAUX -NOKIA",
AM209="ACCESS-ISSUE","ACCESS-ISSUE",
AM209="Projet OCM (ZTE, NOKIA, autres projets)","TRAVAUX OCM",
AM209="No root CAuse","No root cause",
AM209="ODU HS","TX ISSUE",
AM209="IP &amp; VLAN","TX ISSUE",
AM209="Warehouse HUAWEI","SPARE-ISSUE",
AM209="SPARE-HS","SPARE-ISSUE",
AM209="Power Telco","RAN ISSUE",AM209="no impacts","no impacts"
),"")</f>
        <v>TX ISSUE</v>
      </c>
      <c r="AM209" s="67" t="s">
        <v>6537</v>
      </c>
      <c r="AN209" s="48" t="str" cm="1">
        <f t="array" ref="AN209">IFERROR(_xlfn.IFS(
AM209="MPR ISSUE","ACTIVE",
AM209="BSS Hardware Issue","ACTIVE",
AM209="Sites strategiques, MLL, Pylone, etc.","PASSIVE",
AM209="AKTIVCO DEFAUT GE &amp; POWER Cabinet","PASSIVE",
AM209="AKTIVCO Coupure ENEO &amp; Baisse de tension","PASSIVE",
AM209="Coupure ENEO &amp; Baisse de tension","PASSIVE",
AM209="Defaut GE &amp; POWER Cabinet","PASSIVE",
AM209="Sharing","PASSIVE",
AM209="Sites strategiques &amp; DataCenter","PASSIVE",
AM209="Exclu","Exclu",
AM209="SAT","ACTIVE",
AM209="SPARE-ISSUE","SPARE-ISSUE",
AM209="Fiber CAmtel","ACTIVE",
AM209="Fiber AOF","ACTIVE",
AM209="Projet OCM (HUAWEI)","PLANNED WORKS",
AM209="Projet OCM (NOKIA)","PLANNED WORKS",
AM209="ACCESS-ISSUE","ACCESS-ISSUE",
AM209="Projet OCM (ZTE, NOKIA, autres projets)","PLANNED WORKS",
AM209="No root CAuse","No root cause",
AM209="ODU HS","ACTIVE",
AM209="IP &amp; VLAN","ACTIVE",
AM209="Warehouse HUAWEI","SPARE-ISSUE",
AM209="SPARE-HS","SPARE-ISSUE",
AM209="Power Telco","ACTIVE", AM209="no impacts","no impacts"
),"")</f>
        <v>ACTIVE</v>
      </c>
      <c r="AO209" s="93" t="s">
        <v>5710</v>
      </c>
      <c r="AP209" s="127" t="str">
        <f t="shared" si="9"/>
        <v>SUO_027</v>
      </c>
      <c r="AQ209" s="9" t="s">
        <v>6528</v>
      </c>
      <c r="AR209" s="17" t="s">
        <v>5710</v>
      </c>
      <c r="AS209" s="7" t="s">
        <v>5537</v>
      </c>
      <c r="AT209" s="6"/>
      <c r="AU209" s="7"/>
      <c r="AV209" s="3" t="s">
        <v>5537</v>
      </c>
      <c r="AW209" s="18" t="s">
        <v>5537</v>
      </c>
      <c r="AX209" s="18" t="s">
        <v>5537</v>
      </c>
      <c r="AY209" s="18" t="s">
        <v>5537</v>
      </c>
      <c r="AZ209" s="18" t="s">
        <v>5537</v>
      </c>
      <c r="BA209" s="18" t="s">
        <v>5537</v>
      </c>
      <c r="BB209" s="18" t="s">
        <v>5537</v>
      </c>
      <c r="BC209" s="18" t="s">
        <v>5537</v>
      </c>
      <c r="BD209" s="18" t="s">
        <v>5537</v>
      </c>
      <c r="BE209" s="18" t="s">
        <v>5537</v>
      </c>
      <c r="BF209" s="18" t="s">
        <v>5537</v>
      </c>
      <c r="BG209" s="18" t="s">
        <v>5537</v>
      </c>
      <c r="BH209" s="18" t="s">
        <v>5537</v>
      </c>
      <c r="BI209" s="9" t="s">
        <v>5537</v>
      </c>
      <c r="BJ209" s="14"/>
      <c r="BK209" s="14" t="s">
        <v>5537</v>
      </c>
      <c r="BL209" s="14" t="str">
        <f>_xlfn.XLOOKUP(B209,'[4]cell downs 18042026 17h'!$B:$B,'[4]cell downs 18042026 17h'!$B:$B,"")</f>
        <v/>
      </c>
      <c r="BM209" s="14" t="str">
        <f>_xlfn.XLOOKUP(B209,'[5]Cells Huawei 19042026 15h'!$B:$B,'[5]Cells Huawei 19042026 15h'!$B:$B,"")</f>
        <v/>
      </c>
      <c r="BN209" s="9" t="str">
        <f>_xlfn.XLOOKUP(B209,'[6]cells down 19042026 9H40'!$B:$B,'[6]cells down 19042026 9H40'!$B:$B,"")</f>
        <v/>
      </c>
      <c r="BO209" s="9" t="s">
        <v>420</v>
      </c>
      <c r="BP209" s="9" t="s">
        <v>5537</v>
      </c>
      <c r="BQ209" s="115"/>
    </row>
    <row r="210" spans="1:69" s="9" customFormat="1" x14ac:dyDescent="0.3">
      <c r="A210" s="1" t="s">
        <v>104</v>
      </c>
      <c r="B210" s="8" t="s">
        <v>105</v>
      </c>
      <c r="C210" s="3" t="str">
        <f>_xlfn.XLOOKUP(B210,'[1]daily break down'!$D:$D,'[1]daily break down'!$E:$E,"")</f>
        <v>SUD-OUEST</v>
      </c>
      <c r="D210" s="1" t="s">
        <v>11</v>
      </c>
      <c r="E210" s="1" t="s">
        <v>12</v>
      </c>
      <c r="F210" s="3" t="s">
        <v>13</v>
      </c>
      <c r="G210" s="1" t="s">
        <v>106</v>
      </c>
      <c r="H210" s="32" t="str">
        <f>_xlfn.XLOOKUP(B210,[2]CALCULATION!$B:$B,[2]CALCULATION!$H:$H,"")</f>
        <v>Huawei</v>
      </c>
      <c r="I210" s="28">
        <v>0</v>
      </c>
      <c r="J210" s="28">
        <v>0</v>
      </c>
      <c r="K210" s="28">
        <v>2.898271566890104</v>
      </c>
      <c r="L210" s="28">
        <v>0</v>
      </c>
      <c r="M210" s="28">
        <v>0</v>
      </c>
      <c r="N210" s="28">
        <v>0</v>
      </c>
      <c r="O210" s="28">
        <v>6.6346491340712778E-3</v>
      </c>
      <c r="P210" s="28">
        <v>0</v>
      </c>
      <c r="Q210" s="28">
        <v>0</v>
      </c>
      <c r="R210" s="28">
        <v>0</v>
      </c>
      <c r="S210" s="94">
        <v>0</v>
      </c>
      <c r="T210" s="94">
        <f>_xlfn.XLOOKUP(B210,'[3]Nur des jours'!$B:$B,'[3]Nur des jours'!$U:$U,"")</f>
        <v>0</v>
      </c>
      <c r="U210" s="94">
        <v>0</v>
      </c>
      <c r="V210" s="94">
        <v>0</v>
      </c>
      <c r="W210" s="94">
        <v>0</v>
      </c>
      <c r="X210" s="94">
        <v>0</v>
      </c>
      <c r="Y210" s="94">
        <v>0.19582915992500705</v>
      </c>
      <c r="Z210" s="94">
        <v>0</v>
      </c>
      <c r="AA210" s="94">
        <v>1.428268741813699</v>
      </c>
      <c r="AB210" s="94">
        <v>0</v>
      </c>
      <c r="AC210" s="94">
        <f>_xlfn.XLOOKUP(B210,'[3]Nur des jours'!$B:$B,'[3]Nur des jours'!$N:$N,"")</f>
        <v>2.7457994823546872</v>
      </c>
      <c r="AD210" s="94">
        <v>2.7457994823546872</v>
      </c>
      <c r="AE210" s="94">
        <v>1.8284713979113463</v>
      </c>
      <c r="AF210" s="94">
        <v>3.1262112773748694</v>
      </c>
      <c r="AG210" s="94">
        <v>2.7521001735734907</v>
      </c>
      <c r="AH210" s="94">
        <v>2.7457994823546872</v>
      </c>
      <c r="AI210" s="49" t="s">
        <v>5559</v>
      </c>
      <c r="AJ210" s="49"/>
      <c r="AK210" s="48" t="str" cm="1">
        <f t="array" ref="AK210">IFERROR(_xlfn.IFS(
AM210="MPR ISSUE","PDH",
AM210="BSS Hardware Issue","BSS",
AM210="Sites strategiques, MLL, Pylone, etc.","ENVTECH",
AM210="AKTIVCO DEFAUT GE &amp; POWER Cabinet","AKTIVCO",
AM210="AKTIVCO Coupure ENEO &amp; Baisse de tension","AKTIVCO GRID ONLY",
AM210="Coupure ENEO &amp; Baisse de tension","IHS GRID ONLY",
AM210="Defaut GE &amp; POWER Cabinet","IHS",
AM210="Sharing","Partners",
AM210="Sites strategiques &amp; DataCenter","SST &amp; DC",
AM210="Exclu","Exclu",
AM210="SAT","SAT",
AM210="SPARE-ISSUE","SPARE-ISSUE",
AM210="Fiber CAmtel","TRANS_FO_CAMTEL",
AM210="Fiber AOF","Fiber AOF",
AM210="Projet OCM (HUAWEI)","TRAVAUX-HUAWEI",
AM210="Projet OCM (NOKIA)","TRAVAUX-NOKIA",
AM210="ACCESS-ISSUE","ACCESS-ISSUE",
AM210="Projet OCM (ZTE, NOKIA, autres projets)","TRAVAUX OCM",
AM210="No root CAuse","No root cause",
AM210="ODU HS","PDH",
AM210="IP &amp; VLAN","PDH",
AM210="Warehouse HUAWEI","SPARE-ISSUE",
AM210="SPARE-HS","SPARE-ISSUE",
AM210="Power Telco","BSS",AM210="no impacts","no impacts"
),"")</f>
        <v>PDH</v>
      </c>
      <c r="AL210" s="48" t="str" cm="1">
        <f t="array" ref="AL210">IFERROR(_xlfn.IFS(
AM210="MPR ISSUE","TX ISSUE",
AM210="BSS Hardware Issue","RAN ISSUE",
AM210="Sites strategiques, MLL, Pylone, etc.","ENVTECH",
AM210="AKTIVCO DEFAUT GE &amp; POWER Cabinet","POWER ISSUE",
AM210="AKTIVCO Coupure ENEO &amp; Baisse de tension","POWER ISSUE",
AM210="Coupure ENEO &amp; Baisse de tension","POWER ISSUE",
AM210="Defaut GE &amp; POWER Cabinet","POWER ISSUE",
AM210="Sharing","POWER ISSUE",
AM210="Sites strategiques &amp; DataCenter","POWER ISSUE",
AM210="Exclu","Exclu",
AM210="SAT","TX ISSUE",
AM210="SPARE-ISSUE","SPARE-ISSUE",
AM210="Fiber CAmtel","TX ISSUE",
AM210="Fiber AOF","TX ISSUE",
AM210="Projet OCM (HUAWEI)","TRAVAUX-HUAWEI",
AM210="Projet OCM (NOKIA)","TRAVAUX -NOKIA",
AM210="ACCESS-ISSUE","ACCESS-ISSUE",
AM210="Projet OCM (ZTE, NOKIA, autres projets)","TRAVAUX OCM",
AM210="No root CAuse","No root cause",
AM210="ODU HS","TX ISSUE",
AM210="IP &amp; VLAN","TX ISSUE",
AM210="Warehouse HUAWEI","SPARE-ISSUE",
AM210="SPARE-HS","SPARE-ISSUE",
AM210="Power Telco","RAN ISSUE",AM210="no impacts","no impacts"
),"")</f>
        <v>TX ISSUE</v>
      </c>
      <c r="AM210" s="67" t="s">
        <v>6537</v>
      </c>
      <c r="AN210" s="48" t="str" cm="1">
        <f t="array" ref="AN210">IFERROR(_xlfn.IFS(
AM210="MPR ISSUE","ACTIVE",
AM210="BSS Hardware Issue","ACTIVE",
AM210="Sites strategiques, MLL, Pylone, etc.","PASSIVE",
AM210="AKTIVCO DEFAUT GE &amp; POWER Cabinet","PASSIVE",
AM210="AKTIVCO Coupure ENEO &amp; Baisse de tension","PASSIVE",
AM210="Coupure ENEO &amp; Baisse de tension","PASSIVE",
AM210="Defaut GE &amp; POWER Cabinet","PASSIVE",
AM210="Sharing","PASSIVE",
AM210="Sites strategiques &amp; DataCenter","PASSIVE",
AM210="Exclu","Exclu",
AM210="SAT","ACTIVE",
AM210="SPARE-ISSUE","SPARE-ISSUE",
AM210="Fiber CAmtel","ACTIVE",
AM210="Fiber AOF","ACTIVE",
AM210="Projet OCM (HUAWEI)","PLANNED WORKS",
AM210="Projet OCM (NOKIA)","PLANNED WORKS",
AM210="ACCESS-ISSUE","ACCESS-ISSUE",
AM210="Projet OCM (ZTE, NOKIA, autres projets)","PLANNED WORKS",
AM210="No root CAuse","No root cause",
AM210="ODU HS","ACTIVE",
AM210="IP &amp; VLAN","ACTIVE",
AM210="Warehouse HUAWEI","SPARE-ISSUE",
AM210="SPARE-HS","SPARE-ISSUE",
AM210="Power Telco","ACTIVE", AM210="no impacts","no impacts"
),"")</f>
        <v>ACTIVE</v>
      </c>
      <c r="AO210" s="93" t="s">
        <v>5710</v>
      </c>
      <c r="AP210" s="127" t="str">
        <f t="shared" si="9"/>
        <v>SUO_027</v>
      </c>
      <c r="AQ210" s="9" t="s">
        <v>6528</v>
      </c>
      <c r="AR210" s="17" t="s">
        <v>5710</v>
      </c>
      <c r="AS210" s="7" t="s">
        <v>5537</v>
      </c>
      <c r="AT210" s="6"/>
      <c r="AU210" s="7"/>
      <c r="AV210" s="3" t="s">
        <v>5537</v>
      </c>
      <c r="AW210" s="18" t="s">
        <v>5537</v>
      </c>
      <c r="AX210" s="18" t="s">
        <v>5537</v>
      </c>
      <c r="AY210" s="18" t="s">
        <v>5537</v>
      </c>
      <c r="AZ210" s="18" t="s">
        <v>5537</v>
      </c>
      <c r="BA210" s="18" t="s">
        <v>5537</v>
      </c>
      <c r="BB210" s="18" t="s">
        <v>5537</v>
      </c>
      <c r="BC210" s="18" t="s">
        <v>5537</v>
      </c>
      <c r="BD210" s="18" t="s">
        <v>5537</v>
      </c>
      <c r="BE210" s="18" t="s">
        <v>5537</v>
      </c>
      <c r="BF210" s="18" t="s">
        <v>5537</v>
      </c>
      <c r="BG210" s="18" t="s">
        <v>5537</v>
      </c>
      <c r="BH210" s="18" t="s">
        <v>5537</v>
      </c>
      <c r="BI210" s="9" t="s">
        <v>5537</v>
      </c>
      <c r="BJ210" s="14"/>
      <c r="BK210" s="14" t="s">
        <v>5537</v>
      </c>
      <c r="BL210" s="14" t="str">
        <f>_xlfn.XLOOKUP(B210,'[4]cell downs 18042026 17h'!$B:$B,'[4]cell downs 18042026 17h'!$B:$B,"")</f>
        <v/>
      </c>
      <c r="BM210" s="14" t="str">
        <f>_xlfn.XLOOKUP(B210,'[5]Cells Huawei 19042026 15h'!$B:$B,'[5]Cells Huawei 19042026 15h'!$B:$B,"")</f>
        <v/>
      </c>
      <c r="BN210" s="9" t="str">
        <f>_xlfn.XLOOKUP(B210,'[6]cells down 19042026 9H40'!$B:$B,'[6]cells down 19042026 9H40'!$B:$B,"")</f>
        <v/>
      </c>
      <c r="BO210" s="9" t="s">
        <v>105</v>
      </c>
      <c r="BP210" s="9" t="s">
        <v>12</v>
      </c>
      <c r="BQ210" s="115"/>
    </row>
    <row r="211" spans="1:69" s="9" customFormat="1" ht="28.05" customHeight="1" x14ac:dyDescent="0.3">
      <c r="A211" s="1" t="s">
        <v>452</v>
      </c>
      <c r="B211" s="8" t="s">
        <v>453</v>
      </c>
      <c r="C211" s="3" t="str">
        <f>_xlfn.XLOOKUP(B211,'[1]daily break down'!$D:$D,'[1]daily break down'!$E:$E,"")</f>
        <v>SUD-OUEST</v>
      </c>
      <c r="D211" s="1" t="s">
        <v>11</v>
      </c>
      <c r="E211" s="1" t="s">
        <v>12</v>
      </c>
      <c r="F211" s="3" t="s">
        <v>13</v>
      </c>
      <c r="G211" s="1" t="s">
        <v>106</v>
      </c>
      <c r="H211" s="32" t="str">
        <f>_xlfn.XLOOKUP(B211,[2]CALCULATION!$B:$B,[2]CALCULATION!$H:$H,"")</f>
        <v>Huawei</v>
      </c>
      <c r="I211" s="28">
        <v>0</v>
      </c>
      <c r="J211" s="28">
        <v>0</v>
      </c>
      <c r="K211" s="28">
        <v>0</v>
      </c>
      <c r="L211" s="28">
        <v>0</v>
      </c>
      <c r="M211" s="28">
        <v>0</v>
      </c>
      <c r="N211" s="28">
        <v>0</v>
      </c>
      <c r="O211" s="28">
        <v>8.0257852428281592E-3</v>
      </c>
      <c r="P211" s="28">
        <v>0</v>
      </c>
      <c r="Q211" s="28">
        <v>0</v>
      </c>
      <c r="R211" s="28">
        <v>0</v>
      </c>
      <c r="S211" s="94">
        <v>0</v>
      </c>
      <c r="T211" s="94">
        <f>_xlfn.XLOOKUP(B211,'[3]Nur des jours'!$B:$B,'[3]Nur des jours'!$U:$U,"")</f>
        <v>0</v>
      </c>
      <c r="U211" s="94">
        <v>0</v>
      </c>
      <c r="V211" s="94">
        <v>0</v>
      </c>
      <c r="W211" s="94">
        <v>0</v>
      </c>
      <c r="X211" s="94">
        <v>0</v>
      </c>
      <c r="Y211" s="94">
        <v>0.14856620238390791</v>
      </c>
      <c r="Z211" s="94">
        <v>0</v>
      </c>
      <c r="AA211" s="94">
        <v>0</v>
      </c>
      <c r="AB211" s="94">
        <v>0</v>
      </c>
      <c r="AC211" s="94">
        <f>_xlfn.XLOOKUP(B211,'[3]Nur des jours'!$B:$B,'[3]Nur des jours'!$N:$N,"")</f>
        <v>2.740359783467881</v>
      </c>
      <c r="AD211" s="94">
        <v>2.740359783467881</v>
      </c>
      <c r="AE211" s="94">
        <v>1.827846919974901</v>
      </c>
      <c r="AF211" s="94">
        <v>3.1272738013879113</v>
      </c>
      <c r="AG211" s="94">
        <v>2.7411560694906831</v>
      </c>
      <c r="AH211" s="94">
        <v>2.740359783467881</v>
      </c>
      <c r="AI211" s="49" t="s">
        <v>5559</v>
      </c>
      <c r="AJ211" s="49"/>
      <c r="AK211" s="48" t="str" cm="1">
        <f t="array" ref="AK211">IFERROR(_xlfn.IFS(
AM211="MPR ISSUE","PDH",
AM211="BSS Hardware Issue","BSS",
AM211="Sites strategiques, MLL, Pylone, etc.","ENVTECH",
AM211="AKTIVCO DEFAUT GE &amp; POWER Cabinet","AKTIVCO",
AM211="AKTIVCO Coupure ENEO &amp; Baisse de tension","AKTIVCO GRID ONLY",
AM211="Coupure ENEO &amp; Baisse de tension","IHS GRID ONLY",
AM211="Defaut GE &amp; POWER Cabinet","IHS",
AM211="Sharing","Partners",
AM211="Sites strategiques &amp; DataCenter","SST &amp; DC",
AM211="Exclu","Exclu",
AM211="SAT","SAT",
AM211="SPARE-ISSUE","SPARE-ISSUE",
AM211="Fiber CAmtel","TRANS_FO_CAMTEL",
AM211="Fiber AOF","Fiber AOF",
AM211="Projet OCM (HUAWEI)","TRAVAUX-HUAWEI",
AM211="Projet OCM (NOKIA)","TRAVAUX-NOKIA",
AM211="ACCESS-ISSUE","ACCESS-ISSUE",
AM211="Projet OCM (ZTE, NOKIA, autres projets)","TRAVAUX OCM",
AM211="No root CAuse","No root cause",
AM211="ODU HS","PDH",
AM211="IP &amp; VLAN","PDH",
AM211="Warehouse HUAWEI","SPARE-ISSUE",
AM211="SPARE-HS","SPARE-ISSUE",
AM211="Power Telco","BSS",AM211="no impacts","no impacts"
),"")</f>
        <v>PDH</v>
      </c>
      <c r="AL211" s="48" t="str" cm="1">
        <f t="array" ref="AL211">IFERROR(_xlfn.IFS(
AM211="MPR ISSUE","TX ISSUE",
AM211="BSS Hardware Issue","RAN ISSUE",
AM211="Sites strategiques, MLL, Pylone, etc.","ENVTECH",
AM211="AKTIVCO DEFAUT GE &amp; POWER Cabinet","POWER ISSUE",
AM211="AKTIVCO Coupure ENEO &amp; Baisse de tension","POWER ISSUE",
AM211="Coupure ENEO &amp; Baisse de tension","POWER ISSUE",
AM211="Defaut GE &amp; POWER Cabinet","POWER ISSUE",
AM211="Sharing","POWER ISSUE",
AM211="Sites strategiques &amp; DataCenter","POWER ISSUE",
AM211="Exclu","Exclu",
AM211="SAT","TX ISSUE",
AM211="SPARE-ISSUE","SPARE-ISSUE",
AM211="Fiber CAmtel","TX ISSUE",
AM211="Fiber AOF","TX ISSUE",
AM211="Projet OCM (HUAWEI)","TRAVAUX-HUAWEI",
AM211="Projet OCM (NOKIA)","TRAVAUX -NOKIA",
AM211="ACCESS-ISSUE","ACCESS-ISSUE",
AM211="Projet OCM (ZTE, NOKIA, autres projets)","TRAVAUX OCM",
AM211="No root CAuse","No root cause",
AM211="ODU HS","TX ISSUE",
AM211="IP &amp; VLAN","TX ISSUE",
AM211="Warehouse HUAWEI","SPARE-ISSUE",
AM211="SPARE-HS","SPARE-ISSUE",
AM211="Power Telco","RAN ISSUE",AM211="no impacts","no impacts"
),"")</f>
        <v>TX ISSUE</v>
      </c>
      <c r="AM211" s="67" t="s">
        <v>6537</v>
      </c>
      <c r="AN211" s="48" t="str" cm="1">
        <f t="array" ref="AN211">IFERROR(_xlfn.IFS(
AM211="MPR ISSUE","ACTIVE",
AM211="BSS Hardware Issue","ACTIVE",
AM211="Sites strategiques, MLL, Pylone, etc.","PASSIVE",
AM211="AKTIVCO DEFAUT GE &amp; POWER Cabinet","PASSIVE",
AM211="AKTIVCO Coupure ENEO &amp; Baisse de tension","PASSIVE",
AM211="Coupure ENEO &amp; Baisse de tension","PASSIVE",
AM211="Defaut GE &amp; POWER Cabinet","PASSIVE",
AM211="Sharing","PASSIVE",
AM211="Sites strategiques &amp; DataCenter","PASSIVE",
AM211="Exclu","Exclu",
AM211="SAT","ACTIVE",
AM211="SPARE-ISSUE","SPARE-ISSUE",
AM211="Fiber CAmtel","ACTIVE",
AM211="Fiber AOF","ACTIVE",
AM211="Projet OCM (HUAWEI)","PLANNED WORKS",
AM211="Projet OCM (NOKIA)","PLANNED WORKS",
AM211="ACCESS-ISSUE","ACCESS-ISSUE",
AM211="Projet OCM (ZTE, NOKIA, autres projets)","PLANNED WORKS",
AM211="No root CAuse","No root cause",
AM211="ODU HS","ACTIVE",
AM211="IP &amp; VLAN","ACTIVE",
AM211="Warehouse HUAWEI","SPARE-ISSUE",
AM211="SPARE-HS","SPARE-ISSUE",
AM211="Power Telco","ACTIVE", AM211="no impacts","no impacts"
),"")</f>
        <v>ACTIVE</v>
      </c>
      <c r="AO211" s="93" t="s">
        <v>5710</v>
      </c>
      <c r="AP211" s="127" t="str">
        <f t="shared" si="9"/>
        <v>SUO_027</v>
      </c>
      <c r="AQ211" s="9" t="s">
        <v>6528</v>
      </c>
      <c r="AR211" s="17" t="s">
        <v>5710</v>
      </c>
      <c r="AS211" s="7" t="s">
        <v>5537</v>
      </c>
      <c r="AT211" s="6"/>
      <c r="AU211" s="7"/>
      <c r="AV211" s="3" t="s">
        <v>5537</v>
      </c>
      <c r="AW211" s="18" t="s">
        <v>5537</v>
      </c>
      <c r="AX211" s="18" t="s">
        <v>5537</v>
      </c>
      <c r="AY211" s="18" t="s">
        <v>5537</v>
      </c>
      <c r="AZ211" s="18" t="s">
        <v>5537</v>
      </c>
      <c r="BA211" s="18" t="s">
        <v>5537</v>
      </c>
      <c r="BB211" s="18" t="s">
        <v>5537</v>
      </c>
      <c r="BC211" s="18" t="s">
        <v>5537</v>
      </c>
      <c r="BD211" s="18" t="s">
        <v>5537</v>
      </c>
      <c r="BE211" s="18" t="s">
        <v>5537</v>
      </c>
      <c r="BF211" s="18" t="s">
        <v>5537</v>
      </c>
      <c r="BG211" s="18" t="s">
        <v>5537</v>
      </c>
      <c r="BH211" s="18" t="s">
        <v>5537</v>
      </c>
      <c r="BI211" s="9" t="s">
        <v>5537</v>
      </c>
      <c r="BJ211" s="14"/>
      <c r="BK211" s="14" t="s">
        <v>5537</v>
      </c>
      <c r="BL211" s="14" t="str">
        <f>_xlfn.XLOOKUP(B211,'[4]cell downs 18042026 17h'!$B:$B,'[4]cell downs 18042026 17h'!$B:$B,"")</f>
        <v/>
      </c>
      <c r="BM211" s="14" t="str">
        <f>_xlfn.XLOOKUP(B211,'[5]Cells Huawei 19042026 15h'!$B:$B,'[5]Cells Huawei 19042026 15h'!$B:$B,"")</f>
        <v/>
      </c>
      <c r="BN211" s="9" t="str">
        <f>_xlfn.XLOOKUP(B211,'[6]cells down 19042026 9H40'!$B:$B,'[6]cells down 19042026 9H40'!$B:$B,"")</f>
        <v/>
      </c>
      <c r="BO211" s="9" t="s">
        <v>453</v>
      </c>
      <c r="BP211" s="9" t="s">
        <v>5537</v>
      </c>
      <c r="BQ211" s="115"/>
    </row>
    <row r="212" spans="1:69" s="9" customFormat="1" ht="19.5" customHeight="1" x14ac:dyDescent="0.3">
      <c r="A212" s="1" t="s">
        <v>423</v>
      </c>
      <c r="B212" s="8" t="s">
        <v>424</v>
      </c>
      <c r="C212" s="3" t="str">
        <f>_xlfn.XLOOKUP(B212,'[1]daily break down'!$D:$D,'[1]daily break down'!$E:$E,"")</f>
        <v>SUD-OUEST</v>
      </c>
      <c r="D212" s="1" t="s">
        <v>11</v>
      </c>
      <c r="E212" s="1" t="s">
        <v>12</v>
      </c>
      <c r="F212" s="3" t="s">
        <v>13</v>
      </c>
      <c r="G212" s="1" t="s">
        <v>106</v>
      </c>
      <c r="H212" s="32" t="str">
        <f>_xlfn.XLOOKUP(B212,[2]CALCULATION!$B:$B,[2]CALCULATION!$H:$H,"")</f>
        <v>Huawei</v>
      </c>
      <c r="I212" s="28">
        <v>0</v>
      </c>
      <c r="J212" s="28">
        <v>0</v>
      </c>
      <c r="K212" s="28">
        <v>0</v>
      </c>
      <c r="L212" s="28">
        <v>0</v>
      </c>
      <c r="M212" s="28">
        <v>0</v>
      </c>
      <c r="N212" s="28">
        <v>0</v>
      </c>
      <c r="O212" s="28">
        <v>9.4347564299024338E-3</v>
      </c>
      <c r="P212" s="28">
        <v>0</v>
      </c>
      <c r="Q212" s="28">
        <v>8.0257852428281603E-4</v>
      </c>
      <c r="R212" s="28">
        <v>0</v>
      </c>
      <c r="S212" s="94">
        <v>0</v>
      </c>
      <c r="T212" s="94">
        <f>_xlfn.XLOOKUP(B212,'[3]Nur des jours'!$B:$B,'[3]Nur des jours'!$U:$U,"")</f>
        <v>8.9175391586979543E-5</v>
      </c>
      <c r="U212" s="94">
        <v>0</v>
      </c>
      <c r="V212" s="94">
        <v>0</v>
      </c>
      <c r="W212" s="94">
        <v>8.9175391586979543E-5</v>
      </c>
      <c r="X212" s="94">
        <v>0</v>
      </c>
      <c r="Y212" s="94">
        <v>0.14936878090819072</v>
      </c>
      <c r="Z212" s="94">
        <v>0</v>
      </c>
      <c r="AA212" s="94">
        <v>0</v>
      </c>
      <c r="AB212" s="94">
        <v>0</v>
      </c>
      <c r="AC212" s="94">
        <f>_xlfn.XLOOKUP(B212,'[3]Nur des jours'!$B:$B,'[3]Nur des jours'!$N:$N,"")</f>
        <v>2.7396463803351843</v>
      </c>
      <c r="AD212" s="94">
        <v>2.7396463803351843</v>
      </c>
      <c r="AE212" s="94">
        <v>1.827846919974901</v>
      </c>
      <c r="AF212" s="94">
        <v>3.146930495629201</v>
      </c>
      <c r="AG212" s="94">
        <v>2.7271339361345857</v>
      </c>
      <c r="AH212" s="94">
        <v>2.7396463803351843</v>
      </c>
      <c r="AI212" s="49" t="s">
        <v>5559</v>
      </c>
      <c r="AJ212" s="49"/>
      <c r="AK212" s="48" t="str" cm="1">
        <f t="array" ref="AK212">IFERROR(_xlfn.IFS(
AM212="MPR ISSUE","PDH",
AM212="BSS Hardware Issue","BSS",
AM212="Sites strategiques, MLL, Pylone, etc.","ENVTECH",
AM212="AKTIVCO DEFAUT GE &amp; POWER Cabinet","AKTIVCO",
AM212="AKTIVCO Coupure ENEO &amp; Baisse de tension","AKTIVCO GRID ONLY",
AM212="Coupure ENEO &amp; Baisse de tension","IHS GRID ONLY",
AM212="Defaut GE &amp; POWER Cabinet","IHS",
AM212="Sharing","Partners",
AM212="Sites strategiques &amp; DataCenter","SST &amp; DC",
AM212="Exclu","Exclu",
AM212="SAT","SAT",
AM212="SPARE-ISSUE","SPARE-ISSUE",
AM212="Fiber CAmtel","TRANS_FO_CAMTEL",
AM212="Fiber AOF","Fiber AOF",
AM212="Projet OCM (HUAWEI)","TRAVAUX-HUAWEI",
AM212="Projet OCM (NOKIA)","TRAVAUX-NOKIA",
AM212="ACCESS-ISSUE","ACCESS-ISSUE",
AM212="Projet OCM (ZTE, NOKIA, autres projets)","TRAVAUX OCM",
AM212="No root CAuse","No root cause",
AM212="ODU HS","PDH",
AM212="IP &amp; VLAN","PDH",
AM212="Warehouse HUAWEI","SPARE-ISSUE",
AM212="SPARE-HS","SPARE-ISSUE",
AM212="Power Telco","BSS",AM212="no impacts","no impacts"
),"")</f>
        <v>PDH</v>
      </c>
      <c r="AL212" s="48" t="str" cm="1">
        <f t="array" ref="AL212">IFERROR(_xlfn.IFS(
AM212="MPR ISSUE","TX ISSUE",
AM212="BSS Hardware Issue","RAN ISSUE",
AM212="Sites strategiques, MLL, Pylone, etc.","ENVTECH",
AM212="AKTIVCO DEFAUT GE &amp; POWER Cabinet","POWER ISSUE",
AM212="AKTIVCO Coupure ENEO &amp; Baisse de tension","POWER ISSUE",
AM212="Coupure ENEO &amp; Baisse de tension","POWER ISSUE",
AM212="Defaut GE &amp; POWER Cabinet","POWER ISSUE",
AM212="Sharing","POWER ISSUE",
AM212="Sites strategiques &amp; DataCenter","POWER ISSUE",
AM212="Exclu","Exclu",
AM212="SAT","TX ISSUE",
AM212="SPARE-ISSUE","SPARE-ISSUE",
AM212="Fiber CAmtel","TX ISSUE",
AM212="Fiber AOF","TX ISSUE",
AM212="Projet OCM (HUAWEI)","TRAVAUX-HUAWEI",
AM212="Projet OCM (NOKIA)","TRAVAUX -NOKIA",
AM212="ACCESS-ISSUE","ACCESS-ISSUE",
AM212="Projet OCM (ZTE, NOKIA, autres projets)","TRAVAUX OCM",
AM212="No root CAuse","No root cause",
AM212="ODU HS","TX ISSUE",
AM212="IP &amp; VLAN","TX ISSUE",
AM212="Warehouse HUAWEI","SPARE-ISSUE",
AM212="SPARE-HS","SPARE-ISSUE",
AM212="Power Telco","RAN ISSUE",AM212="no impacts","no impacts"
),"")</f>
        <v>TX ISSUE</v>
      </c>
      <c r="AM212" s="67" t="s">
        <v>6537</v>
      </c>
      <c r="AN212" s="48" t="str" cm="1">
        <f t="array" ref="AN212">IFERROR(_xlfn.IFS(
AM212="MPR ISSUE","ACTIVE",
AM212="BSS Hardware Issue","ACTIVE",
AM212="Sites strategiques, MLL, Pylone, etc.","PASSIVE",
AM212="AKTIVCO DEFAUT GE &amp; POWER Cabinet","PASSIVE",
AM212="AKTIVCO Coupure ENEO &amp; Baisse de tension","PASSIVE",
AM212="Coupure ENEO &amp; Baisse de tension","PASSIVE",
AM212="Defaut GE &amp; POWER Cabinet","PASSIVE",
AM212="Sharing","PASSIVE",
AM212="Sites strategiques &amp; DataCenter","PASSIVE",
AM212="Exclu","Exclu",
AM212="SAT","ACTIVE",
AM212="SPARE-ISSUE","SPARE-ISSUE",
AM212="Fiber CAmtel","ACTIVE",
AM212="Fiber AOF","ACTIVE",
AM212="Projet OCM (HUAWEI)","PLANNED WORKS",
AM212="Projet OCM (NOKIA)","PLANNED WORKS",
AM212="ACCESS-ISSUE","ACCESS-ISSUE",
AM212="Projet OCM (ZTE, NOKIA, autres projets)","PLANNED WORKS",
AM212="No root CAuse","No root cause",
AM212="ODU HS","ACTIVE",
AM212="IP &amp; VLAN","ACTIVE",
AM212="Warehouse HUAWEI","SPARE-ISSUE",
AM212="SPARE-HS","SPARE-ISSUE",
AM212="Power Telco","ACTIVE", AM212="no impacts","no impacts"
),"")</f>
        <v>ACTIVE</v>
      </c>
      <c r="AO212" s="93" t="s">
        <v>5710</v>
      </c>
      <c r="AP212" s="127" t="str">
        <f t="shared" si="9"/>
        <v>SUO_027</v>
      </c>
      <c r="AQ212" s="9" t="s">
        <v>6528</v>
      </c>
      <c r="AR212" s="17" t="s">
        <v>5710</v>
      </c>
      <c r="AS212" s="7" t="s">
        <v>5537</v>
      </c>
      <c r="AT212" s="6"/>
      <c r="AU212" s="7"/>
      <c r="AV212" s="3" t="s">
        <v>5537</v>
      </c>
      <c r="AW212" s="18" t="s">
        <v>5537</v>
      </c>
      <c r="AX212" s="18" t="s">
        <v>5537</v>
      </c>
      <c r="AY212" s="18" t="s">
        <v>5537</v>
      </c>
      <c r="AZ212" s="18" t="s">
        <v>5537</v>
      </c>
      <c r="BA212" s="18" t="s">
        <v>5537</v>
      </c>
      <c r="BB212" s="18" t="s">
        <v>5537</v>
      </c>
      <c r="BC212" s="18" t="s">
        <v>5537</v>
      </c>
      <c r="BD212" s="18" t="s">
        <v>5537</v>
      </c>
      <c r="BE212" s="18" t="s">
        <v>5537</v>
      </c>
      <c r="BF212" s="18" t="s">
        <v>5537</v>
      </c>
      <c r="BG212" s="18" t="s">
        <v>5537</v>
      </c>
      <c r="BH212" s="18" t="s">
        <v>5537</v>
      </c>
      <c r="BI212" s="9" t="s">
        <v>5537</v>
      </c>
      <c r="BJ212" s="14"/>
      <c r="BK212" s="14" t="s">
        <v>5537</v>
      </c>
      <c r="BL212" s="14" t="str">
        <f>_xlfn.XLOOKUP(B212,'[4]cell downs 18042026 17h'!$B:$B,'[4]cell downs 18042026 17h'!$B:$B,"")</f>
        <v/>
      </c>
      <c r="BM212" s="14" t="str">
        <f>_xlfn.XLOOKUP(B212,'[5]Cells Huawei 19042026 15h'!$B:$B,'[5]Cells Huawei 19042026 15h'!$B:$B,"")</f>
        <v/>
      </c>
      <c r="BN212" s="9" t="str">
        <f>_xlfn.XLOOKUP(B212,'[6]cells down 19042026 9H40'!$B:$B,'[6]cells down 19042026 9H40'!$B:$B,"")</f>
        <v/>
      </c>
      <c r="BO212" s="9" t="s">
        <v>424</v>
      </c>
      <c r="BP212" s="9" t="s">
        <v>5537</v>
      </c>
      <c r="BQ212" s="115"/>
    </row>
    <row r="213" spans="1:69" s="9" customFormat="1" x14ac:dyDescent="0.3">
      <c r="A213" s="1" t="s">
        <v>442</v>
      </c>
      <c r="B213" s="8" t="s">
        <v>443</v>
      </c>
      <c r="C213" s="3" t="str">
        <f>_xlfn.XLOOKUP(B213,'[1]daily break down'!$D:$D,'[1]daily break down'!$E:$E,"")</f>
        <v>SUD-OUEST</v>
      </c>
      <c r="D213" s="1" t="s">
        <v>11</v>
      </c>
      <c r="E213" s="1" t="s">
        <v>12</v>
      </c>
      <c r="F213" s="3" t="s">
        <v>13</v>
      </c>
      <c r="G213" s="1" t="s">
        <v>106</v>
      </c>
      <c r="H213" s="32" t="str">
        <f>_xlfn.XLOOKUP(B213,[2]CALCULATION!$B:$B,[2]CALCULATION!$H:$H,"")</f>
        <v>Huawei</v>
      </c>
      <c r="I213" s="28">
        <v>0</v>
      </c>
      <c r="J213" s="28">
        <v>0</v>
      </c>
      <c r="K213" s="28">
        <v>0</v>
      </c>
      <c r="L213" s="28">
        <v>0.26110554656667612</v>
      </c>
      <c r="M213" s="28">
        <v>0</v>
      </c>
      <c r="N213" s="28">
        <v>0</v>
      </c>
      <c r="O213" s="28">
        <v>8.0079501645107607E-3</v>
      </c>
      <c r="P213" s="28">
        <v>0</v>
      </c>
      <c r="Q213" s="28">
        <v>0</v>
      </c>
      <c r="R213" s="28">
        <v>0</v>
      </c>
      <c r="S213" s="94">
        <v>0</v>
      </c>
      <c r="T213" s="94">
        <f>_xlfn.XLOOKUP(B213,'[3]Nur des jours'!$B:$B,'[3]Nur des jours'!$U:$U,"")</f>
        <v>0</v>
      </c>
      <c r="U213" s="94">
        <v>0</v>
      </c>
      <c r="V213" s="94">
        <v>0</v>
      </c>
      <c r="W213" s="94">
        <v>0</v>
      </c>
      <c r="X213" s="94">
        <v>0</v>
      </c>
      <c r="Y213" s="94">
        <v>1.3498657375304264</v>
      </c>
      <c r="Z213" s="94">
        <v>0</v>
      </c>
      <c r="AA213" s="94">
        <v>0</v>
      </c>
      <c r="AB213" s="94">
        <v>0</v>
      </c>
      <c r="AC213" s="94">
        <f>_xlfn.XLOOKUP(B213,'[3]Nur des jours'!$B:$B,'[3]Nur des jours'!$N:$N,"")</f>
        <v>2.7311747181344228</v>
      </c>
      <c r="AD213" s="94">
        <v>2.7311747181344228</v>
      </c>
      <c r="AE213" s="94">
        <v>1.8284713979113463</v>
      </c>
      <c r="AF213" s="94">
        <v>3.1283363254009537</v>
      </c>
      <c r="AG213" s="94">
        <v>2.7226878938509462</v>
      </c>
      <c r="AH213" s="94">
        <v>2.7311747181344228</v>
      </c>
      <c r="AI213" s="49" t="s">
        <v>5559</v>
      </c>
      <c r="AJ213" s="49"/>
      <c r="AK213" s="48" t="str" cm="1">
        <f t="array" ref="AK213">IFERROR(_xlfn.IFS(
AM213="MPR ISSUE","PDH",
AM213="BSS Hardware Issue","BSS",
AM213="Sites strategiques, MLL, Pylone, etc.","ENVTECH",
AM213="AKTIVCO DEFAUT GE &amp; POWER Cabinet","AKTIVCO",
AM213="AKTIVCO Coupure ENEO &amp; Baisse de tension","AKTIVCO GRID ONLY",
AM213="Coupure ENEO &amp; Baisse de tension","IHS GRID ONLY",
AM213="Defaut GE &amp; POWER Cabinet","IHS",
AM213="Sharing","Partners",
AM213="Sites strategiques &amp; DataCenter","SST &amp; DC",
AM213="Exclu","Exclu",
AM213="SAT","SAT",
AM213="SPARE-ISSUE","SPARE-ISSUE",
AM213="Fiber CAmtel","TRANS_FO_CAMTEL",
AM213="Fiber AOF","Fiber AOF",
AM213="Projet OCM (HUAWEI)","TRAVAUX-HUAWEI",
AM213="Projet OCM (NOKIA)","TRAVAUX-NOKIA",
AM213="ACCESS-ISSUE","ACCESS-ISSUE",
AM213="Projet OCM (ZTE, NOKIA, autres projets)","TRAVAUX OCM",
AM213="No root CAuse","No root cause",
AM213="ODU HS","PDH",
AM213="IP &amp; VLAN","PDH",
AM213="Warehouse HUAWEI","SPARE-ISSUE",
AM213="SPARE-HS","SPARE-ISSUE",
AM213="Power Telco","BSS",AM213="no impacts","no impacts"
),"")</f>
        <v>PDH</v>
      </c>
      <c r="AL213" s="48" t="str" cm="1">
        <f t="array" ref="AL213">IFERROR(_xlfn.IFS(
AM213="MPR ISSUE","TX ISSUE",
AM213="BSS Hardware Issue","RAN ISSUE",
AM213="Sites strategiques, MLL, Pylone, etc.","ENVTECH",
AM213="AKTIVCO DEFAUT GE &amp; POWER Cabinet","POWER ISSUE",
AM213="AKTIVCO Coupure ENEO &amp; Baisse de tension","POWER ISSUE",
AM213="Coupure ENEO &amp; Baisse de tension","POWER ISSUE",
AM213="Defaut GE &amp; POWER Cabinet","POWER ISSUE",
AM213="Sharing","POWER ISSUE",
AM213="Sites strategiques &amp; DataCenter","POWER ISSUE",
AM213="Exclu","Exclu",
AM213="SAT","TX ISSUE",
AM213="SPARE-ISSUE","SPARE-ISSUE",
AM213="Fiber CAmtel","TX ISSUE",
AM213="Fiber AOF","TX ISSUE",
AM213="Projet OCM (HUAWEI)","TRAVAUX-HUAWEI",
AM213="Projet OCM (NOKIA)","TRAVAUX -NOKIA",
AM213="ACCESS-ISSUE","ACCESS-ISSUE",
AM213="Projet OCM (ZTE, NOKIA, autres projets)","TRAVAUX OCM",
AM213="No root CAuse","No root cause",
AM213="ODU HS","TX ISSUE",
AM213="IP &amp; VLAN","TX ISSUE",
AM213="Warehouse HUAWEI","SPARE-ISSUE",
AM213="SPARE-HS","SPARE-ISSUE",
AM213="Power Telco","RAN ISSUE",AM213="no impacts","no impacts"
),"")</f>
        <v>TX ISSUE</v>
      </c>
      <c r="AM213" s="67" t="s">
        <v>6537</v>
      </c>
      <c r="AN213" s="48" t="str" cm="1">
        <f t="array" ref="AN213">IFERROR(_xlfn.IFS(
AM213="MPR ISSUE","ACTIVE",
AM213="BSS Hardware Issue","ACTIVE",
AM213="Sites strategiques, MLL, Pylone, etc.","PASSIVE",
AM213="AKTIVCO DEFAUT GE &amp; POWER Cabinet","PASSIVE",
AM213="AKTIVCO Coupure ENEO &amp; Baisse de tension","PASSIVE",
AM213="Coupure ENEO &amp; Baisse de tension","PASSIVE",
AM213="Defaut GE &amp; POWER Cabinet","PASSIVE",
AM213="Sharing","PASSIVE",
AM213="Sites strategiques &amp; DataCenter","PASSIVE",
AM213="Exclu","Exclu",
AM213="SAT","ACTIVE",
AM213="SPARE-ISSUE","SPARE-ISSUE",
AM213="Fiber CAmtel","ACTIVE",
AM213="Fiber AOF","ACTIVE",
AM213="Projet OCM (HUAWEI)","PLANNED WORKS",
AM213="Projet OCM (NOKIA)","PLANNED WORKS",
AM213="ACCESS-ISSUE","ACCESS-ISSUE",
AM213="Projet OCM (ZTE, NOKIA, autres projets)","PLANNED WORKS",
AM213="No root CAuse","No root cause",
AM213="ODU HS","ACTIVE",
AM213="IP &amp; VLAN","ACTIVE",
AM213="Warehouse HUAWEI","SPARE-ISSUE",
AM213="SPARE-HS","SPARE-ISSUE",
AM213="Power Telco","ACTIVE", AM213="no impacts","no impacts"
),"")</f>
        <v>ACTIVE</v>
      </c>
      <c r="AO213" s="93" t="s">
        <v>5710</v>
      </c>
      <c r="AP213" s="127" t="str">
        <f t="shared" si="9"/>
        <v>SUO_027</v>
      </c>
      <c r="AQ213" s="9" t="s">
        <v>6528</v>
      </c>
      <c r="AR213" s="17" t="s">
        <v>5710</v>
      </c>
      <c r="AS213" s="7" t="s">
        <v>5537</v>
      </c>
      <c r="AT213" s="6"/>
      <c r="AU213" s="7"/>
      <c r="AV213" s="3" t="s">
        <v>5537</v>
      </c>
      <c r="AW213" s="18" t="s">
        <v>5537</v>
      </c>
      <c r="AX213" s="18" t="s">
        <v>5537</v>
      </c>
      <c r="AY213" s="18" t="s">
        <v>5537</v>
      </c>
      <c r="AZ213" s="18" t="s">
        <v>5537</v>
      </c>
      <c r="BA213" s="18" t="s">
        <v>5537</v>
      </c>
      <c r="BB213" s="18" t="s">
        <v>5537</v>
      </c>
      <c r="BC213" s="18" t="s">
        <v>5537</v>
      </c>
      <c r="BD213" s="18" t="s">
        <v>5537</v>
      </c>
      <c r="BE213" s="18" t="s">
        <v>5537</v>
      </c>
      <c r="BF213" s="18" t="s">
        <v>5537</v>
      </c>
      <c r="BG213" s="18" t="s">
        <v>5537</v>
      </c>
      <c r="BH213" s="18" t="s">
        <v>5537</v>
      </c>
      <c r="BI213" s="9" t="s">
        <v>5537</v>
      </c>
      <c r="BJ213" s="14"/>
      <c r="BK213" s="14" t="s">
        <v>5537</v>
      </c>
      <c r="BL213" s="14" t="str">
        <f>_xlfn.XLOOKUP(B213,'[4]cell downs 18042026 17h'!$B:$B,'[4]cell downs 18042026 17h'!$B:$B,"")</f>
        <v/>
      </c>
      <c r="BM213" s="14" t="str">
        <f>_xlfn.XLOOKUP(B213,'[5]Cells Huawei 19042026 15h'!$B:$B,'[5]Cells Huawei 19042026 15h'!$B:$B,"")</f>
        <v/>
      </c>
      <c r="BN213" s="9" t="str">
        <f>_xlfn.XLOOKUP(B213,'[6]cells down 19042026 9H40'!$B:$B,'[6]cells down 19042026 9H40'!$B:$B,"")</f>
        <v/>
      </c>
      <c r="BO213" s="9" t="s">
        <v>443</v>
      </c>
      <c r="BP213" s="9" t="s">
        <v>5537</v>
      </c>
      <c r="BQ213" s="115"/>
    </row>
    <row r="214" spans="1:69" s="9" customFormat="1" ht="18.45" customHeight="1" x14ac:dyDescent="0.3">
      <c r="A214" s="1" t="s">
        <v>417</v>
      </c>
      <c r="B214" s="8" t="s">
        <v>418</v>
      </c>
      <c r="C214" s="3" t="str">
        <f>_xlfn.XLOOKUP(B214,'[1]daily break down'!$D:$D,'[1]daily break down'!$E:$E,"")</f>
        <v>SUD-OUEST</v>
      </c>
      <c r="D214" s="1" t="s">
        <v>11</v>
      </c>
      <c r="E214" s="1" t="s">
        <v>12</v>
      </c>
      <c r="F214" s="3" t="s">
        <v>13</v>
      </c>
      <c r="G214" s="1" t="s">
        <v>106</v>
      </c>
      <c r="H214" s="32" t="str">
        <f>_xlfn.XLOOKUP(B214,[2]CALCULATION!$B:$B,[2]CALCULATION!$H:$H,"")</f>
        <v>Huawei</v>
      </c>
      <c r="I214" s="28">
        <v>0</v>
      </c>
      <c r="J214" s="28">
        <v>0</v>
      </c>
      <c r="K214" s="28">
        <v>0</v>
      </c>
      <c r="L214" s="28">
        <v>0</v>
      </c>
      <c r="M214" s="28">
        <v>0</v>
      </c>
      <c r="N214" s="28">
        <v>0</v>
      </c>
      <c r="O214" s="28">
        <v>7.7582590680672194E-3</v>
      </c>
      <c r="P214" s="28">
        <v>0</v>
      </c>
      <c r="Q214" s="28">
        <v>8.0257852428281603E-4</v>
      </c>
      <c r="R214" s="28">
        <v>0</v>
      </c>
      <c r="S214" s="94">
        <v>0</v>
      </c>
      <c r="T214" s="94">
        <f>_xlfn.XLOOKUP(B214,'[3]Nur des jours'!$B:$B,'[3]Nur des jours'!$U:$U,"")</f>
        <v>0</v>
      </c>
      <c r="U214" s="94">
        <v>0</v>
      </c>
      <c r="V214" s="94">
        <v>0</v>
      </c>
      <c r="W214" s="94">
        <v>0</v>
      </c>
      <c r="X214" s="94">
        <v>8.9175391586979543E-5</v>
      </c>
      <c r="Y214" s="94">
        <v>0.14817383066092521</v>
      </c>
      <c r="Z214" s="94">
        <v>0</v>
      </c>
      <c r="AA214" s="94">
        <v>0</v>
      </c>
      <c r="AB214" s="94">
        <v>0</v>
      </c>
      <c r="AC214" s="94">
        <f>_xlfn.XLOOKUP(B214,'[3]Nur des jours'!$B:$B,'[3]Nur des jours'!$N:$N,"")</f>
        <v>2.7279644040372908</v>
      </c>
      <c r="AD214" s="94">
        <v>2.7279644040372908</v>
      </c>
      <c r="AE214" s="94">
        <v>1.8265979641020105</v>
      </c>
      <c r="AF214" s="94">
        <v>3.1222268123259589</v>
      </c>
      <c r="AG214" s="94">
        <v>2.7209778775880071</v>
      </c>
      <c r="AH214" s="94">
        <v>2.7279644040372908</v>
      </c>
      <c r="AI214" s="49" t="s">
        <v>5559</v>
      </c>
      <c r="AJ214" s="49"/>
      <c r="AK214" s="48" t="str" cm="1">
        <f t="array" ref="AK214">IFERROR(_xlfn.IFS(
AM214="MPR ISSUE","PDH",
AM214="BSS Hardware Issue","BSS",
AM214="Sites strategiques, MLL, Pylone, etc.","ENVTECH",
AM214="AKTIVCO DEFAUT GE &amp; POWER Cabinet","AKTIVCO",
AM214="AKTIVCO Coupure ENEO &amp; Baisse de tension","AKTIVCO GRID ONLY",
AM214="Coupure ENEO &amp; Baisse de tension","IHS GRID ONLY",
AM214="Defaut GE &amp; POWER Cabinet","IHS",
AM214="Sharing","Partners",
AM214="Sites strategiques &amp; DataCenter","SST &amp; DC",
AM214="Exclu","Exclu",
AM214="SAT","SAT",
AM214="SPARE-ISSUE","SPARE-ISSUE",
AM214="Fiber CAmtel","TRANS_FO_CAMTEL",
AM214="Fiber AOF","Fiber AOF",
AM214="Projet OCM (HUAWEI)","TRAVAUX-HUAWEI",
AM214="Projet OCM (NOKIA)","TRAVAUX-NOKIA",
AM214="ACCESS-ISSUE","ACCESS-ISSUE",
AM214="Projet OCM (ZTE, NOKIA, autres projets)","TRAVAUX OCM",
AM214="No root CAuse","No root cause",
AM214="ODU HS","PDH",
AM214="IP &amp; VLAN","PDH",
AM214="Warehouse HUAWEI","SPARE-ISSUE",
AM214="SPARE-HS","SPARE-ISSUE",
AM214="Power Telco","BSS",AM214="no impacts","no impacts"
),"")</f>
        <v>PDH</v>
      </c>
      <c r="AL214" s="48" t="str" cm="1">
        <f t="array" ref="AL214">IFERROR(_xlfn.IFS(
AM214="MPR ISSUE","TX ISSUE",
AM214="BSS Hardware Issue","RAN ISSUE",
AM214="Sites strategiques, MLL, Pylone, etc.","ENVTECH",
AM214="AKTIVCO DEFAUT GE &amp; POWER Cabinet","POWER ISSUE",
AM214="AKTIVCO Coupure ENEO &amp; Baisse de tension","POWER ISSUE",
AM214="Coupure ENEO &amp; Baisse de tension","POWER ISSUE",
AM214="Defaut GE &amp; POWER Cabinet","POWER ISSUE",
AM214="Sharing","POWER ISSUE",
AM214="Sites strategiques &amp; DataCenter","POWER ISSUE",
AM214="Exclu","Exclu",
AM214="SAT","TX ISSUE",
AM214="SPARE-ISSUE","SPARE-ISSUE",
AM214="Fiber CAmtel","TX ISSUE",
AM214="Fiber AOF","TX ISSUE",
AM214="Projet OCM (HUAWEI)","TRAVAUX-HUAWEI",
AM214="Projet OCM (NOKIA)","TRAVAUX -NOKIA",
AM214="ACCESS-ISSUE","ACCESS-ISSUE",
AM214="Projet OCM (ZTE, NOKIA, autres projets)","TRAVAUX OCM",
AM214="No root CAuse","No root cause",
AM214="ODU HS","TX ISSUE",
AM214="IP &amp; VLAN","TX ISSUE",
AM214="Warehouse HUAWEI","SPARE-ISSUE",
AM214="SPARE-HS","SPARE-ISSUE",
AM214="Power Telco","RAN ISSUE",AM214="no impacts","no impacts"
),"")</f>
        <v>TX ISSUE</v>
      </c>
      <c r="AM214" s="67" t="s">
        <v>6537</v>
      </c>
      <c r="AN214" s="48" t="str" cm="1">
        <f t="array" ref="AN214">IFERROR(_xlfn.IFS(
AM214="MPR ISSUE","ACTIVE",
AM214="BSS Hardware Issue","ACTIVE",
AM214="Sites strategiques, MLL, Pylone, etc.","PASSIVE",
AM214="AKTIVCO DEFAUT GE &amp; POWER Cabinet","PASSIVE",
AM214="AKTIVCO Coupure ENEO &amp; Baisse de tension","PASSIVE",
AM214="Coupure ENEO &amp; Baisse de tension","PASSIVE",
AM214="Defaut GE &amp; POWER Cabinet","PASSIVE",
AM214="Sharing","PASSIVE",
AM214="Sites strategiques &amp; DataCenter","PASSIVE",
AM214="Exclu","Exclu",
AM214="SAT","ACTIVE",
AM214="SPARE-ISSUE","SPARE-ISSUE",
AM214="Fiber CAmtel","ACTIVE",
AM214="Fiber AOF","ACTIVE",
AM214="Projet OCM (HUAWEI)","PLANNED WORKS",
AM214="Projet OCM (NOKIA)","PLANNED WORKS",
AM214="ACCESS-ISSUE","ACCESS-ISSUE",
AM214="Projet OCM (ZTE, NOKIA, autres projets)","PLANNED WORKS",
AM214="No root CAuse","No root cause",
AM214="ODU HS","ACTIVE",
AM214="IP &amp; VLAN","ACTIVE",
AM214="Warehouse HUAWEI","SPARE-ISSUE",
AM214="SPARE-HS","SPARE-ISSUE",
AM214="Power Telco","ACTIVE", AM214="no impacts","no impacts"
),"")</f>
        <v>ACTIVE</v>
      </c>
      <c r="AO214" s="101" t="s">
        <v>5710</v>
      </c>
      <c r="AP214" s="127" t="str">
        <f t="shared" si="9"/>
        <v>SUO_027</v>
      </c>
      <c r="AQ214" s="9" t="s">
        <v>6528</v>
      </c>
      <c r="AR214" s="17" t="s">
        <v>5710</v>
      </c>
      <c r="AS214" s="7" t="s">
        <v>5537</v>
      </c>
      <c r="AT214" s="6"/>
      <c r="AU214" s="7"/>
      <c r="AV214" s="3" t="s">
        <v>5537</v>
      </c>
      <c r="AW214" s="18" t="s">
        <v>5537</v>
      </c>
      <c r="AX214" s="18" t="s">
        <v>5537</v>
      </c>
      <c r="AY214" s="18" t="s">
        <v>5537</v>
      </c>
      <c r="AZ214" s="18" t="s">
        <v>5537</v>
      </c>
      <c r="BA214" s="18" t="s">
        <v>5537</v>
      </c>
      <c r="BB214" s="18" t="s">
        <v>5537</v>
      </c>
      <c r="BC214" s="18" t="s">
        <v>5537</v>
      </c>
      <c r="BD214" s="18" t="s">
        <v>5537</v>
      </c>
      <c r="BE214" s="18" t="s">
        <v>5537</v>
      </c>
      <c r="BF214" s="18" t="s">
        <v>5537</v>
      </c>
      <c r="BG214" s="18" t="s">
        <v>5537</v>
      </c>
      <c r="BH214" s="18" t="s">
        <v>5537</v>
      </c>
      <c r="BI214" s="9" t="s">
        <v>5537</v>
      </c>
      <c r="BJ214" s="14"/>
      <c r="BK214" s="14" t="s">
        <v>5537</v>
      </c>
      <c r="BL214" s="14" t="str">
        <f>_xlfn.XLOOKUP(B214,'[4]cell downs 18042026 17h'!$B:$B,'[4]cell downs 18042026 17h'!$B:$B,"")</f>
        <v/>
      </c>
      <c r="BM214" s="14" t="str">
        <f>_xlfn.XLOOKUP(B214,'[5]Cells Huawei 19042026 15h'!$B:$B,'[5]Cells Huawei 19042026 15h'!$B:$B,"")</f>
        <v/>
      </c>
      <c r="BN214" s="9" t="str">
        <f>_xlfn.XLOOKUP(B214,'[6]cells down 19042026 9H40'!$B:$B,'[6]cells down 19042026 9H40'!$B:$B,"")</f>
        <v/>
      </c>
      <c r="BO214" s="9" t="s">
        <v>418</v>
      </c>
      <c r="BP214" s="9" t="s">
        <v>5537</v>
      </c>
      <c r="BQ214" s="115"/>
    </row>
    <row r="215" spans="1:69" s="9" customFormat="1" ht="27" customHeight="1" x14ac:dyDescent="0.3">
      <c r="A215" s="1" t="s">
        <v>252</v>
      </c>
      <c r="B215" s="8" t="s">
        <v>253</v>
      </c>
      <c r="C215" s="3" t="str">
        <f>_xlfn.XLOOKUP(B215,'[1]daily break down'!$D:$D,'[1]daily break down'!$E:$E,"")</f>
        <v>SUD-OUEST</v>
      </c>
      <c r="D215" s="1" t="s">
        <v>11</v>
      </c>
      <c r="E215" s="1" t="s">
        <v>12</v>
      </c>
      <c r="F215" s="3" t="s">
        <v>13</v>
      </c>
      <c r="G215" s="1" t="s">
        <v>106</v>
      </c>
      <c r="H215" s="32" t="str">
        <f>_xlfn.XLOOKUP(B215,[2]CALCULATION!$B:$B,[2]CALCULATION!$H:$H,"")</f>
        <v>Huawei</v>
      </c>
      <c r="I215" s="28">
        <v>15.199517454121045</v>
      </c>
      <c r="J215" s="28">
        <v>4.9523732068612265</v>
      </c>
      <c r="K215" s="28">
        <v>21.632166491169496</v>
      </c>
      <c r="L215" s="28">
        <v>22.567420163055417</v>
      </c>
      <c r="M215" s="28">
        <v>5.8833999651859274</v>
      </c>
      <c r="N215" s="28">
        <v>10.682801705318848</v>
      </c>
      <c r="O215" s="28">
        <v>16.961177314921823</v>
      </c>
      <c r="P215" s="28">
        <v>4.885491663170991</v>
      </c>
      <c r="Q215" s="28">
        <v>2.276487231510731</v>
      </c>
      <c r="R215" s="28">
        <v>0.74489988100435744</v>
      </c>
      <c r="S215" s="94">
        <v>0.91087311982604391</v>
      </c>
      <c r="T215" s="94">
        <f>_xlfn.XLOOKUP(B215,'[3]Nur des jours'!$B:$B,'[3]Nur des jours'!$U:$U,"")</f>
        <v>25.073212996492913</v>
      </c>
      <c r="U215" s="94">
        <v>37.085548450060351</v>
      </c>
      <c r="V215" s="94">
        <v>26.870971055808106</v>
      </c>
      <c r="W215" s="94">
        <v>25.073212996492913</v>
      </c>
      <c r="X215" s="94">
        <v>38.071953126560572</v>
      </c>
      <c r="Y215" s="94">
        <v>20.242421518521372</v>
      </c>
      <c r="Z215" s="94">
        <v>0.20096566248041714</v>
      </c>
      <c r="AA215" s="94">
        <v>0.41377381696358501</v>
      </c>
      <c r="AB215" s="94">
        <v>0</v>
      </c>
      <c r="AC215" s="94">
        <f>_xlfn.XLOOKUP(B215,'[3]Nur des jours'!$B:$B,'[3]Nur des jours'!$N:$N,"")</f>
        <v>2.7179767601795493</v>
      </c>
      <c r="AD215" s="94">
        <v>2.7179767601795493</v>
      </c>
      <c r="AE215" s="94">
        <v>1.8290958758477913</v>
      </c>
      <c r="AF215" s="94">
        <v>3.1227580743324799</v>
      </c>
      <c r="AG215" s="94">
        <v>2.7007996856853307</v>
      </c>
      <c r="AH215" s="94">
        <v>2.7179767601795493</v>
      </c>
      <c r="AI215" s="49" t="s">
        <v>5559</v>
      </c>
      <c r="AJ215" s="49"/>
      <c r="AK215" s="48" t="str" cm="1">
        <f t="array" ref="AK215">IFERROR(_xlfn.IFS(
AM215="MPR ISSUE","PDH",
AM215="BSS Hardware Issue","BSS",
AM215="Sites strategiques, MLL, Pylone, etc.","ENVTECH",
AM215="AKTIVCO DEFAUT GE &amp; POWER Cabinet","AKTIVCO",
AM215="AKTIVCO Coupure ENEO &amp; Baisse de tension","AKTIVCO GRID ONLY",
AM215="Coupure ENEO &amp; Baisse de tension","IHS GRID ONLY",
AM215="Defaut GE &amp; POWER Cabinet","IHS",
AM215="Sharing","Partners",
AM215="Sites strategiques &amp; DataCenter","SST &amp; DC",
AM215="Exclu","Exclu",
AM215="SAT","SAT",
AM215="SPARE-ISSUE","SPARE-ISSUE",
AM215="Fiber CAmtel","TRANS_FO_CAMTEL",
AM215="Fiber AOF","Fiber AOF",
AM215="Projet OCM (HUAWEI)","TRAVAUX-HUAWEI",
AM215="Projet OCM (NOKIA)","TRAVAUX-NOKIA",
AM215="ACCESS-ISSUE","ACCESS-ISSUE",
AM215="Projet OCM (ZTE, NOKIA, autres projets)","TRAVAUX OCM",
AM215="No root CAuse","No root cause",
AM215="ODU HS","PDH",
AM215="IP &amp; VLAN","PDH",
AM215="Warehouse HUAWEI","SPARE-ISSUE",
AM215="SPARE-HS","SPARE-ISSUE",
AM215="Power Telco","BSS",AM215="no impacts","no impacts"
),"")</f>
        <v>PDH</v>
      </c>
      <c r="AL215" s="48" t="str" cm="1">
        <f t="array" ref="AL215">IFERROR(_xlfn.IFS(
AM215="MPR ISSUE","TX ISSUE",
AM215="BSS Hardware Issue","RAN ISSUE",
AM215="Sites strategiques, MLL, Pylone, etc.","ENVTECH",
AM215="AKTIVCO DEFAUT GE &amp; POWER Cabinet","POWER ISSUE",
AM215="AKTIVCO Coupure ENEO &amp; Baisse de tension","POWER ISSUE",
AM215="Coupure ENEO &amp; Baisse de tension","POWER ISSUE",
AM215="Defaut GE &amp; POWER Cabinet","POWER ISSUE",
AM215="Sharing","POWER ISSUE",
AM215="Sites strategiques &amp; DataCenter","POWER ISSUE",
AM215="Exclu","Exclu",
AM215="SAT","TX ISSUE",
AM215="SPARE-ISSUE","SPARE-ISSUE",
AM215="Fiber CAmtel","TX ISSUE",
AM215="Fiber AOF","TX ISSUE",
AM215="Projet OCM (HUAWEI)","TRAVAUX-HUAWEI",
AM215="Projet OCM (NOKIA)","TRAVAUX -NOKIA",
AM215="ACCESS-ISSUE","ACCESS-ISSUE",
AM215="Projet OCM (ZTE, NOKIA, autres projets)","TRAVAUX OCM",
AM215="No root CAuse","No root cause",
AM215="ODU HS","TX ISSUE",
AM215="IP &amp; VLAN","TX ISSUE",
AM215="Warehouse HUAWEI","SPARE-ISSUE",
AM215="SPARE-HS","SPARE-ISSUE",
AM215="Power Telco","RAN ISSUE",AM215="no impacts","no impacts"
),"")</f>
        <v>TX ISSUE</v>
      </c>
      <c r="AM215" s="67" t="s">
        <v>6537</v>
      </c>
      <c r="AN215" s="48" t="str" cm="1">
        <f t="array" ref="AN215">IFERROR(_xlfn.IFS(
AM215="MPR ISSUE","ACTIVE",
AM215="BSS Hardware Issue","ACTIVE",
AM215="Sites strategiques, MLL, Pylone, etc.","PASSIVE",
AM215="AKTIVCO DEFAUT GE &amp; POWER Cabinet","PASSIVE",
AM215="AKTIVCO Coupure ENEO &amp; Baisse de tension","PASSIVE",
AM215="Coupure ENEO &amp; Baisse de tension","PASSIVE",
AM215="Defaut GE &amp; POWER Cabinet","PASSIVE",
AM215="Sharing","PASSIVE",
AM215="Sites strategiques &amp; DataCenter","PASSIVE",
AM215="Exclu","Exclu",
AM215="SAT","ACTIVE",
AM215="SPARE-ISSUE","SPARE-ISSUE",
AM215="Fiber CAmtel","ACTIVE",
AM215="Fiber AOF","ACTIVE",
AM215="Projet OCM (HUAWEI)","PLANNED WORKS",
AM215="Projet OCM (NOKIA)","PLANNED WORKS",
AM215="ACCESS-ISSUE","ACCESS-ISSUE",
AM215="Projet OCM (ZTE, NOKIA, autres projets)","PLANNED WORKS",
AM215="No root CAuse","No root cause",
AM215="ODU HS","ACTIVE",
AM215="IP &amp; VLAN","ACTIVE",
AM215="Warehouse HUAWEI","SPARE-ISSUE",
AM215="SPARE-HS","SPARE-ISSUE",
AM215="Power Telco","ACTIVE", AM215="no impacts","no impacts"
),"")</f>
        <v>ACTIVE</v>
      </c>
      <c r="AO215" s="122" t="s">
        <v>5710</v>
      </c>
      <c r="AP215" s="127" t="str">
        <f t="shared" si="9"/>
        <v>SUO_027</v>
      </c>
      <c r="AQ215" s="9" t="s">
        <v>6528</v>
      </c>
      <c r="AR215" s="17" t="s">
        <v>5710</v>
      </c>
      <c r="AS215" s="7" t="s">
        <v>5537</v>
      </c>
      <c r="AT215" s="6"/>
      <c r="AU215" s="7"/>
      <c r="AV215" s="3" t="s">
        <v>5537</v>
      </c>
      <c r="AW215" s="18" t="s">
        <v>5537</v>
      </c>
      <c r="AX215" s="18" t="s">
        <v>5537</v>
      </c>
      <c r="AY215" s="18" t="s">
        <v>5537</v>
      </c>
      <c r="AZ215" s="18" t="s">
        <v>5537</v>
      </c>
      <c r="BA215" s="18" t="s">
        <v>5537</v>
      </c>
      <c r="BB215" s="18" t="s">
        <v>5537</v>
      </c>
      <c r="BC215" s="18" t="s">
        <v>5537</v>
      </c>
      <c r="BD215" s="18" t="s">
        <v>5537</v>
      </c>
      <c r="BE215" s="18" t="s">
        <v>5537</v>
      </c>
      <c r="BF215" s="18" t="s">
        <v>5537</v>
      </c>
      <c r="BG215" s="18" t="s">
        <v>5537</v>
      </c>
      <c r="BH215" s="18" t="s">
        <v>5537</v>
      </c>
      <c r="BI215" s="9" t="s">
        <v>5537</v>
      </c>
      <c r="BJ215" s="14"/>
      <c r="BK215" s="14" t="s">
        <v>5537</v>
      </c>
      <c r="BL215" s="14" t="str">
        <f>_xlfn.XLOOKUP(B215,'[4]cell downs 18042026 17h'!$B:$B,'[4]cell downs 18042026 17h'!$B:$B,"")</f>
        <v/>
      </c>
      <c r="BM215" s="14" t="str">
        <f>_xlfn.XLOOKUP(B215,'[5]Cells Huawei 19042026 15h'!$B:$B,'[5]Cells Huawei 19042026 15h'!$B:$B,"")</f>
        <v/>
      </c>
      <c r="BN215" s="9" t="str">
        <f>_xlfn.XLOOKUP(B215,'[6]cells down 19042026 9H40'!$B:$B,'[6]cells down 19042026 9H40'!$B:$B,"")</f>
        <v/>
      </c>
      <c r="BO215" s="9" t="s">
        <v>253</v>
      </c>
      <c r="BP215" s="9" t="s">
        <v>5537</v>
      </c>
      <c r="BQ215" s="115"/>
    </row>
    <row r="216" spans="1:69" s="9" customFormat="1" x14ac:dyDescent="0.3">
      <c r="A216" s="1" t="s">
        <v>446</v>
      </c>
      <c r="B216" s="1" t="s">
        <v>447</v>
      </c>
      <c r="C216" s="3" t="str">
        <f>_xlfn.XLOOKUP(B216,'[1]daily break down'!$D:$D,'[1]daily break down'!$E:$E,"")</f>
        <v>Douala</v>
      </c>
      <c r="D216" s="1" t="s">
        <v>21</v>
      </c>
      <c r="E216" s="1" t="s">
        <v>36</v>
      </c>
      <c r="F216" s="3" t="s">
        <v>31</v>
      </c>
      <c r="G216" s="1" t="s">
        <v>32</v>
      </c>
      <c r="H216" s="34" t="str">
        <f>_xlfn.XLOOKUP(B216,[2]CALCULATION!$B:$B,[2]CALCULATION!$H:$H,"")</f>
        <v>ZTE</v>
      </c>
      <c r="I216" s="28">
        <v>0</v>
      </c>
      <c r="J216" s="28">
        <v>15.50000285361253</v>
      </c>
      <c r="K216" s="28">
        <v>0.51473819531836373</v>
      </c>
      <c r="L216" s="28">
        <v>6.3923060898945003</v>
      </c>
      <c r="M216" s="28">
        <v>4.8259403366692055</v>
      </c>
      <c r="N216" s="28">
        <v>1.5268075495173123</v>
      </c>
      <c r="O216" s="28">
        <v>7.0341548883809448</v>
      </c>
      <c r="P216" s="28">
        <v>9.0129568276960228</v>
      </c>
      <c r="Q216" s="28">
        <v>4.5100097593548547</v>
      </c>
      <c r="R216" s="28">
        <v>4.5423447563442938</v>
      </c>
      <c r="S216" s="94">
        <v>3.5265122006203766</v>
      </c>
      <c r="T216" s="94">
        <f>_xlfn.XLOOKUP(B216,'[3]Nur des jours'!$B:$B,'[3]Nur des jours'!$U:$U,"")</f>
        <v>0</v>
      </c>
      <c r="U216" s="94">
        <v>0.51505922672807647</v>
      </c>
      <c r="V216" s="94">
        <v>0.52415511666994841</v>
      </c>
      <c r="W216" s="94">
        <v>0</v>
      </c>
      <c r="X216" s="94">
        <v>2.9866800501094359</v>
      </c>
      <c r="Y216" s="94">
        <v>0.8926813399422997</v>
      </c>
      <c r="Z216" s="94">
        <v>3.482798423664438</v>
      </c>
      <c r="AA216" s="94">
        <v>1.3163714604503585</v>
      </c>
      <c r="AB216" s="94">
        <v>1.0223601943880862</v>
      </c>
      <c r="AC216" s="94">
        <f>_xlfn.XLOOKUP(B216,'[3]Nur des jours'!$B:$B,'[3]Nur des jours'!$N:$N,"")</f>
        <v>2.7158365507814581</v>
      </c>
      <c r="AD216" s="94">
        <v>2.7158365507814581</v>
      </c>
      <c r="AE216" s="94">
        <v>0.85516008616796357</v>
      </c>
      <c r="AF216" s="94">
        <v>0.84088150392198857</v>
      </c>
      <c r="AG216" s="94">
        <v>4.4323621535370181</v>
      </c>
      <c r="AH216" s="94">
        <v>2.7158365507814581</v>
      </c>
      <c r="AI216" s="49" t="s">
        <v>5559</v>
      </c>
      <c r="AJ216" s="49"/>
      <c r="AK216" s="48" t="str" cm="1">
        <f t="array" ref="AK216">IFERROR(_xlfn.IFS(
AM216="MPR ISSUE","PDH",
AM216="BSS Hardware Issue","BSS",
AM216="Sites strategiques, MLL, Pylone, etc.","ENVTECH",
AM216="AKTIVCO DEFAUT GE &amp; POWER Cabinet","AKTIVCO",
AM216="AKTIVCO Coupure ENEO &amp; Baisse de tension","AKTIVCO GRID ONLY",
AM216="Coupure ENEO &amp; Baisse de tension","IHS GRID ONLY",
AM216="Defaut GE &amp; POWER Cabinet","IHS",
AM216="Sharing","Partners",
AM216="Sites strategiques &amp; DataCenter","SST &amp; DC",
AM216="Exclu","Exclu",
AM216="SAT","SAT",
AM216="SPARE-ISSUE","SPARE-ISSUE",
AM216="Fiber CAmtel","TRANS_FO_CAMTEL",
AM216="Fiber AOF","Fiber AOF",
AM216="Projet OCM (HUAWEI)","TRAVAUX-HUAWEI",
AM216="Projet OCM (NOKIA)","TRAVAUX-NOKIA",
AM216="ACCESS-ISSUE","ACCESS-ISSUE",
AM216="Projet OCM (ZTE, NOKIA, autres projets)","TRAVAUX OCM",
AM216="No root CAuse","No root cause",
AM216="ODU HS","PDH",
AM216="IP &amp; VLAN","PDH",
AM216="Warehouse HUAWEI","SPARE-ISSUE",
AM216="SPARE-HS","SPARE-ISSUE",
AM216="Power Telco","BSS",AM216="no impacts","no impacts"
),"")</f>
        <v>AKTIVCO</v>
      </c>
      <c r="AL216" s="48" t="str" cm="1">
        <f t="array" ref="AL216">IFERROR(_xlfn.IFS(
AM216="MPR ISSUE","TX ISSUE",
AM216="BSS Hardware Issue","RAN ISSUE",
AM216="Sites strategiques, MLL, Pylone, etc.","ENVTECH",
AM216="AKTIVCO DEFAUT GE &amp; POWER Cabinet","POWER ISSUE",
AM216="AKTIVCO Coupure ENEO &amp; Baisse de tension","POWER ISSUE",
AM216="Coupure ENEO &amp; Baisse de tension","POWER ISSUE",
AM216="Defaut GE &amp; POWER Cabinet","POWER ISSUE",
AM216="Sharing","POWER ISSUE",
AM216="Sites strategiques &amp; DataCenter","POWER ISSUE",
AM216="Exclu","Exclu",
AM216="SAT","TX ISSUE",
AM216="SPARE-ISSUE","SPARE-ISSUE",
AM216="Fiber CAmtel","TX ISSUE",
AM216="Fiber AOF","TX ISSUE",
AM216="Projet OCM (HUAWEI)","TRAVAUX-HUAWEI",
AM216="Projet OCM (NOKIA)","TRAVAUX -NOKIA",
AM216="ACCESS-ISSUE","ACCESS-ISSUE",
AM216="Projet OCM (ZTE, NOKIA, autres projets)","TRAVAUX OCM",
AM216="No root CAuse","No root cause",
AM216="ODU HS","TX ISSUE",
AM216="IP &amp; VLAN","TX ISSUE",
AM216="Warehouse HUAWEI","SPARE-ISSUE",
AM216="SPARE-HS","SPARE-ISSUE",
AM216="Power Telco","RAN ISSUE",AM216="no impacts","no impacts"
),"")</f>
        <v>POWER ISSUE</v>
      </c>
      <c r="AM216" s="67" t="s">
        <v>5325</v>
      </c>
      <c r="AN216" s="48" t="str" cm="1">
        <f t="array" ref="AN216">IFERROR(_xlfn.IFS(
AM216="MPR ISSUE","ACTIVE",
AM216="BSS Hardware Issue","ACTIVE",
AM216="Sites strategiques, MLL, Pylone, etc.","PASSIVE",
AM216="AKTIVCO DEFAUT GE &amp; POWER Cabinet","PASSIVE",
AM216="AKTIVCO Coupure ENEO &amp; Baisse de tension","PASSIVE",
AM216="Coupure ENEO &amp; Baisse de tension","PASSIVE",
AM216="Defaut GE &amp; POWER Cabinet","PASSIVE",
AM216="Sharing","PASSIVE",
AM216="Sites strategiques &amp; DataCenter","PASSIVE",
AM216="Exclu","Exclu",
AM216="SAT","ACTIVE",
AM216="SPARE-ISSUE","SPARE-ISSUE",
AM216="Fiber CAmtel","ACTIVE",
AM216="Fiber AOF","ACTIVE",
AM216="Projet OCM (HUAWEI)","PLANNED WORKS",
AM216="Projet OCM (NOKIA)","PLANNED WORKS",
AM216="ACCESS-ISSUE","ACCESS-ISSUE",
AM216="Projet OCM (ZTE, NOKIA, autres projets)","PLANNED WORKS",
AM216="No root CAuse","No root cause",
AM216="ODU HS","ACTIVE",
AM216="IP &amp; VLAN","ACTIVE",
AM216="Warehouse HUAWEI","SPARE-ISSUE",
AM216="SPARE-HS","SPARE-ISSUE",
AM216="Power Telco","ACTIVE", AM216="no impacts","no impacts"
),"")</f>
        <v>PASSIVE</v>
      </c>
      <c r="AO216" s="93" t="s">
        <v>5993</v>
      </c>
      <c r="AP216" s="101" t="str">
        <f>B216</f>
        <v>LIT_610</v>
      </c>
      <c r="AR216" s="17" t="s">
        <v>5537</v>
      </c>
      <c r="AS216" s="7" t="s">
        <v>5537</v>
      </c>
      <c r="AT216" s="6"/>
      <c r="AU216" s="7"/>
      <c r="AV216" s="3" t="s">
        <v>5537</v>
      </c>
      <c r="AW216" s="18" t="s">
        <v>5537</v>
      </c>
      <c r="AX216" s="18" t="s">
        <v>5537</v>
      </c>
      <c r="AY216" s="18" t="s">
        <v>5537</v>
      </c>
      <c r="AZ216" s="18" t="s">
        <v>5537</v>
      </c>
      <c r="BA216" s="18" t="s">
        <v>5537</v>
      </c>
      <c r="BB216" s="18" t="s">
        <v>5537</v>
      </c>
      <c r="BC216" s="18" t="s">
        <v>5537</v>
      </c>
      <c r="BD216" s="18" t="s">
        <v>5537</v>
      </c>
      <c r="BE216" s="18" t="s">
        <v>5537</v>
      </c>
      <c r="BF216" s="18" t="s">
        <v>5537</v>
      </c>
      <c r="BG216" s="18" t="s">
        <v>5537</v>
      </c>
      <c r="BH216" s="18" t="s">
        <v>5537</v>
      </c>
      <c r="BI216" s="9" t="s">
        <v>5993</v>
      </c>
      <c r="BJ216" s="14"/>
      <c r="BK216" s="14" t="s">
        <v>5537</v>
      </c>
      <c r="BL216" s="14" t="str">
        <f>_xlfn.XLOOKUP(B216,'[4]cell downs 18042026 17h'!$B:$B,'[4]cell downs 18042026 17h'!$B:$B,"")</f>
        <v/>
      </c>
      <c r="BM216" s="14" t="str">
        <f>_xlfn.XLOOKUP(B216,'[5]Cells Huawei 19042026 15h'!$B:$B,'[5]Cells Huawei 19042026 15h'!$B:$B,"")</f>
        <v/>
      </c>
      <c r="BN216" s="9" t="str">
        <f>_xlfn.XLOOKUP(B216,'[6]cells down 19042026 9H40'!$B:$B,'[6]cells down 19042026 9H40'!$B:$B,"")</f>
        <v/>
      </c>
      <c r="BO216" s="9" t="s">
        <v>5537</v>
      </c>
      <c r="BP216" s="9" t="s">
        <v>5537</v>
      </c>
      <c r="BQ216" s="115"/>
    </row>
    <row r="217" spans="1:69" s="9" customFormat="1" ht="13.95" customHeight="1" x14ac:dyDescent="0.3">
      <c r="A217" s="1" t="s">
        <v>421</v>
      </c>
      <c r="B217" s="8" t="s">
        <v>422</v>
      </c>
      <c r="C217" s="3" t="str">
        <f>_xlfn.XLOOKUP(B217,'[1]daily break down'!$D:$D,'[1]daily break down'!$E:$E,"")</f>
        <v>SUD-OUEST</v>
      </c>
      <c r="D217" s="1" t="s">
        <v>11</v>
      </c>
      <c r="E217" s="1" t="s">
        <v>12</v>
      </c>
      <c r="F217" s="3" t="s">
        <v>13</v>
      </c>
      <c r="G217" s="1" t="s">
        <v>106</v>
      </c>
      <c r="H217" s="32" t="str">
        <f>_xlfn.XLOOKUP(B217,[2]CALCULATION!$B:$B,[2]CALCULATION!$H:$H,"")</f>
        <v>Huawei</v>
      </c>
      <c r="I217" s="28">
        <v>0</v>
      </c>
      <c r="J217" s="28">
        <v>0</v>
      </c>
      <c r="K217" s="28">
        <v>0</v>
      </c>
      <c r="L217" s="28">
        <v>0.21518021989938166</v>
      </c>
      <c r="M217" s="28">
        <v>0</v>
      </c>
      <c r="N217" s="28">
        <v>0.20852773568699298</v>
      </c>
      <c r="O217" s="28">
        <v>0.22053074339460038</v>
      </c>
      <c r="P217" s="28">
        <v>8.9175391586979543E-5</v>
      </c>
      <c r="Q217" s="28">
        <v>0.42731064140648867</v>
      </c>
      <c r="R217" s="28">
        <v>0</v>
      </c>
      <c r="S217" s="94">
        <v>0</v>
      </c>
      <c r="T217" s="94">
        <f>_xlfn.XLOOKUP(B217,'[3]Nur des jours'!$B:$B,'[3]Nur des jours'!$U:$U,"")</f>
        <v>0.21425279582687706</v>
      </c>
      <c r="U217" s="94">
        <v>8.9175391586979543E-5</v>
      </c>
      <c r="V217" s="94">
        <v>0</v>
      </c>
      <c r="W217" s="94">
        <v>0.21425279582687706</v>
      </c>
      <c r="X217" s="94">
        <v>0</v>
      </c>
      <c r="Y217" s="94">
        <v>0.1490120793418428</v>
      </c>
      <c r="Z217" s="94">
        <v>0</v>
      </c>
      <c r="AA217" s="94">
        <v>0.426026515767636</v>
      </c>
      <c r="AB217" s="94">
        <v>0</v>
      </c>
      <c r="AC217" s="94">
        <f>_xlfn.XLOOKUP(B217,'[3]Nur des jours'!$B:$B,'[3]Nur des jours'!$N:$N,"")</f>
        <v>2.7037086975256321</v>
      </c>
      <c r="AD217" s="94">
        <v>2.7037086975256321</v>
      </c>
      <c r="AE217" s="94">
        <v>1.827846919974901</v>
      </c>
      <c r="AF217" s="94">
        <v>3.113460989218356</v>
      </c>
      <c r="AG217" s="94">
        <v>2.6797664856511849</v>
      </c>
      <c r="AH217" s="94">
        <v>2.7037086975256321</v>
      </c>
      <c r="AI217" s="49" t="s">
        <v>5559</v>
      </c>
      <c r="AJ217" s="49"/>
      <c r="AK217" s="48" t="str" cm="1">
        <f t="array" ref="AK217">IFERROR(_xlfn.IFS(
AM217="MPR ISSUE","PDH",
AM217="BSS Hardware Issue","BSS",
AM217="Sites strategiques, MLL, Pylone, etc.","ENVTECH",
AM217="AKTIVCO DEFAUT GE &amp; POWER Cabinet","AKTIVCO",
AM217="AKTIVCO Coupure ENEO &amp; Baisse de tension","AKTIVCO GRID ONLY",
AM217="Coupure ENEO &amp; Baisse de tension","IHS GRID ONLY",
AM217="Defaut GE &amp; POWER Cabinet","IHS",
AM217="Sharing","Partners",
AM217="Sites strategiques &amp; DataCenter","SST &amp; DC",
AM217="Exclu","Exclu",
AM217="SAT","SAT",
AM217="SPARE-ISSUE","SPARE-ISSUE",
AM217="Fiber CAmtel","TRANS_FO_CAMTEL",
AM217="Fiber AOF","Fiber AOF",
AM217="Projet OCM (HUAWEI)","TRAVAUX-HUAWEI",
AM217="Projet OCM (NOKIA)","TRAVAUX-NOKIA",
AM217="ACCESS-ISSUE","ACCESS-ISSUE",
AM217="Projet OCM (ZTE, NOKIA, autres projets)","TRAVAUX OCM",
AM217="No root CAuse","No root cause",
AM217="ODU HS","PDH",
AM217="IP &amp; VLAN","PDH",
AM217="Warehouse HUAWEI","SPARE-ISSUE",
AM217="SPARE-HS","SPARE-ISSUE",
AM217="Power Telco","BSS",AM217="no impacts","no impacts"
),"")</f>
        <v>PDH</v>
      </c>
      <c r="AL217" s="48" t="str" cm="1">
        <f t="array" ref="AL217">IFERROR(_xlfn.IFS(
AM217="MPR ISSUE","TX ISSUE",
AM217="BSS Hardware Issue","RAN ISSUE",
AM217="Sites strategiques, MLL, Pylone, etc.","ENVTECH",
AM217="AKTIVCO DEFAUT GE &amp; POWER Cabinet","POWER ISSUE",
AM217="AKTIVCO Coupure ENEO &amp; Baisse de tension","POWER ISSUE",
AM217="Coupure ENEO &amp; Baisse de tension","POWER ISSUE",
AM217="Defaut GE &amp; POWER Cabinet","POWER ISSUE",
AM217="Sharing","POWER ISSUE",
AM217="Sites strategiques &amp; DataCenter","POWER ISSUE",
AM217="Exclu","Exclu",
AM217="SAT","TX ISSUE",
AM217="SPARE-ISSUE","SPARE-ISSUE",
AM217="Fiber CAmtel","TX ISSUE",
AM217="Fiber AOF","TX ISSUE",
AM217="Projet OCM (HUAWEI)","TRAVAUX-HUAWEI",
AM217="Projet OCM (NOKIA)","TRAVAUX -NOKIA",
AM217="ACCESS-ISSUE","ACCESS-ISSUE",
AM217="Projet OCM (ZTE, NOKIA, autres projets)","TRAVAUX OCM",
AM217="No root CAuse","No root cause",
AM217="ODU HS","TX ISSUE",
AM217="IP &amp; VLAN","TX ISSUE",
AM217="Warehouse HUAWEI","SPARE-ISSUE",
AM217="SPARE-HS","SPARE-ISSUE",
AM217="Power Telco","RAN ISSUE",AM217="no impacts","no impacts"
),"")</f>
        <v>TX ISSUE</v>
      </c>
      <c r="AM217" s="67" t="s">
        <v>6537</v>
      </c>
      <c r="AN217" s="48" t="str" cm="1">
        <f t="array" ref="AN217">IFERROR(_xlfn.IFS(
AM217="MPR ISSUE","ACTIVE",
AM217="BSS Hardware Issue","ACTIVE",
AM217="Sites strategiques, MLL, Pylone, etc.","PASSIVE",
AM217="AKTIVCO DEFAUT GE &amp; POWER Cabinet","PASSIVE",
AM217="AKTIVCO Coupure ENEO &amp; Baisse de tension","PASSIVE",
AM217="Coupure ENEO &amp; Baisse de tension","PASSIVE",
AM217="Defaut GE &amp; POWER Cabinet","PASSIVE",
AM217="Sharing","PASSIVE",
AM217="Sites strategiques &amp; DataCenter","PASSIVE",
AM217="Exclu","Exclu",
AM217="SAT","ACTIVE",
AM217="SPARE-ISSUE","SPARE-ISSUE",
AM217="Fiber CAmtel","ACTIVE",
AM217="Fiber AOF","ACTIVE",
AM217="Projet OCM (HUAWEI)","PLANNED WORKS",
AM217="Projet OCM (NOKIA)","PLANNED WORKS",
AM217="ACCESS-ISSUE","ACCESS-ISSUE",
AM217="Projet OCM (ZTE, NOKIA, autres projets)","PLANNED WORKS",
AM217="No root CAuse","No root cause",
AM217="ODU HS","ACTIVE",
AM217="IP &amp; VLAN","ACTIVE",
AM217="Warehouse HUAWEI","SPARE-ISSUE",
AM217="SPARE-HS","SPARE-ISSUE",
AM217="Power Telco","ACTIVE", AM217="no impacts","no impacts"
),"")</f>
        <v>ACTIVE</v>
      </c>
      <c r="AO217" s="93" t="s">
        <v>5710</v>
      </c>
      <c r="AP217" s="127" t="str">
        <f>IFERROR(MID(AQ217, SEARCH("CTR_", AQ217), 7), IFERROR(MID(AQ217, SEARCH("SUO_", AQ217), 7), IFERROR(MID(AQ217, SEARCH("SUD_", AQ217), 7), IFERROR(MID(AQ217, SEARCH("NRO_", AQ217), 7), IFERROR(MID(AQ217, SEARCH("ADM_", AQ217), 7), IFERROR(MID(AQ217, SEARCH("NRD_", AQ217), 7), IFERROR(MID(AQ217, SEARCH("EXN_", AQ217), 7), IFERROR(MID(AQ217, SEARCH("LIT_", AQ217), 7), IFERROR(MID(AQ217, SEARCH("EST_", AQ217), 7), MID(AQ217, SEARCH("OST_",AQ217), 7))))))))))</f>
        <v>SUO_027</v>
      </c>
      <c r="AQ217" s="9" t="s">
        <v>6528</v>
      </c>
      <c r="AR217" s="17" t="s">
        <v>5710</v>
      </c>
      <c r="AS217" s="7" t="s">
        <v>5537</v>
      </c>
      <c r="AT217" s="6"/>
      <c r="AU217" s="7"/>
      <c r="AV217" s="3" t="s">
        <v>5537</v>
      </c>
      <c r="AW217" s="18" t="s">
        <v>5537</v>
      </c>
      <c r="AX217" s="18" t="s">
        <v>5537</v>
      </c>
      <c r="AY217" s="18" t="s">
        <v>5537</v>
      </c>
      <c r="AZ217" s="18" t="s">
        <v>5537</v>
      </c>
      <c r="BA217" s="18" t="s">
        <v>5537</v>
      </c>
      <c r="BB217" s="18" t="s">
        <v>5537</v>
      </c>
      <c r="BC217" s="18" t="s">
        <v>5537</v>
      </c>
      <c r="BD217" s="18" t="s">
        <v>5537</v>
      </c>
      <c r="BE217" s="18" t="s">
        <v>5537</v>
      </c>
      <c r="BF217" s="18" t="s">
        <v>5537</v>
      </c>
      <c r="BG217" s="18" t="s">
        <v>5537</v>
      </c>
      <c r="BH217" s="18" t="s">
        <v>5537</v>
      </c>
      <c r="BI217" s="9" t="s">
        <v>5537</v>
      </c>
      <c r="BJ217" s="14"/>
      <c r="BK217" s="14" t="s">
        <v>5537</v>
      </c>
      <c r="BL217" s="14" t="str">
        <f>_xlfn.XLOOKUP(B217,'[4]cell downs 18042026 17h'!$B:$B,'[4]cell downs 18042026 17h'!$B:$B,"")</f>
        <v/>
      </c>
      <c r="BM217" s="14" t="str">
        <f>_xlfn.XLOOKUP(B217,'[5]Cells Huawei 19042026 15h'!$B:$B,'[5]Cells Huawei 19042026 15h'!$B:$B,"")</f>
        <v/>
      </c>
      <c r="BN217" s="9" t="str">
        <f>_xlfn.XLOOKUP(B217,'[6]cells down 19042026 9H40'!$B:$B,'[6]cells down 19042026 9H40'!$B:$B,"")</f>
        <v/>
      </c>
      <c r="BO217" s="9" t="s">
        <v>422</v>
      </c>
      <c r="BP217" s="9" t="s">
        <v>66</v>
      </c>
      <c r="BQ217" s="115"/>
    </row>
    <row r="218" spans="1:69" s="9" customFormat="1" x14ac:dyDescent="0.3">
      <c r="A218" s="1" t="s">
        <v>758</v>
      </c>
      <c r="B218" s="8" t="s">
        <v>759</v>
      </c>
      <c r="C218" s="3" t="str">
        <f>_xlfn.XLOOKUP(B218,'[1]daily break down'!$D:$D,'[1]daily break down'!$E:$E,"")</f>
        <v>Douala</v>
      </c>
      <c r="D218" s="1" t="s">
        <v>11</v>
      </c>
      <c r="E218" s="1" t="s">
        <v>12</v>
      </c>
      <c r="F218" s="3" t="s">
        <v>31</v>
      </c>
      <c r="G218" s="1" t="s">
        <v>32</v>
      </c>
      <c r="H218" s="34" t="str">
        <f>_xlfn.XLOOKUP(B218,[2]CALCULATION!$B:$B,[2]CALCULATION!$H:$H,"")</f>
        <v>ZTE</v>
      </c>
      <c r="I218" s="28">
        <v>23.180572320529166</v>
      </c>
      <c r="J218" s="28">
        <v>0</v>
      </c>
      <c r="K218" s="28">
        <v>0</v>
      </c>
      <c r="L218" s="28">
        <v>2.140209398087501E-3</v>
      </c>
      <c r="M218" s="28">
        <v>0</v>
      </c>
      <c r="N218" s="28">
        <v>0</v>
      </c>
      <c r="O218" s="28">
        <v>0</v>
      </c>
      <c r="P218" s="28">
        <v>0</v>
      </c>
      <c r="Q218" s="28">
        <v>0</v>
      </c>
      <c r="R218" s="28">
        <v>0</v>
      </c>
      <c r="S218" s="94">
        <v>0</v>
      </c>
      <c r="T218" s="94">
        <f>_xlfn.XLOOKUP(B218,'[3]Nur des jours'!$B:$B,'[3]Nur des jours'!$U:$U,"")</f>
        <v>0</v>
      </c>
      <c r="U218" s="94">
        <v>0</v>
      </c>
      <c r="V218" s="94">
        <v>4.0727114740906272</v>
      </c>
      <c r="W218" s="94">
        <v>0</v>
      </c>
      <c r="X218" s="94">
        <v>0</v>
      </c>
      <c r="Y218" s="94">
        <v>0</v>
      </c>
      <c r="Z218" s="94">
        <v>0</v>
      </c>
      <c r="AA218" s="94">
        <v>0.6829051487730885</v>
      </c>
      <c r="AB218" s="94">
        <v>33.135470974480157</v>
      </c>
      <c r="AC218" s="94">
        <f>_xlfn.XLOOKUP(B218,'[3]Nur des jours'!$B:$B,'[3]Nur des jours'!$N:$N,"")</f>
        <v>2.6605299729192136</v>
      </c>
      <c r="AD218" s="94">
        <v>2.6605299729192136</v>
      </c>
      <c r="AE218" s="94">
        <v>0.64745872450631281</v>
      </c>
      <c r="AF218" s="94">
        <v>0.764486027384218</v>
      </c>
      <c r="AG218" s="94">
        <v>4.4323621535370181</v>
      </c>
      <c r="AH218" s="94">
        <v>2.6605299729192136</v>
      </c>
      <c r="AI218" s="49" t="s">
        <v>5559</v>
      </c>
      <c r="AJ218" s="49"/>
      <c r="AK218" s="48" t="str" cm="1">
        <f t="array" ref="AK218">IFERROR(_xlfn.IFS(
AM218="MPR ISSUE","PDH",
AM218="BSS Hardware Issue","BSS",
AM218="Sites strategiques, MLL, Pylone, etc.","ENVTECH",
AM218="AKTIVCO DEFAUT GE &amp; POWER Cabinet","AKTIVCO",
AM218="AKTIVCO Coupure ENEO &amp; Baisse de tension","AKTIVCO GRID ONLY",
AM218="Coupure ENEO &amp; Baisse de tension","IHS GRID ONLY",
AM218="Defaut GE &amp; POWER Cabinet","IHS",
AM218="Sharing","Partners",
AM218="Sites strategiques &amp; DataCenter","SST &amp; DC",
AM218="Exclu","Exclu",
AM218="SAT","SAT",
AM218="SPARE-ISSUE","SPARE-ISSUE",
AM218="Fiber CAmtel","TRANS_FO_CAMTEL",
AM218="Fiber AOF","Fiber AOF",
AM218="Projet OCM (HUAWEI)","TRAVAUX-HUAWEI",
AM218="Projet OCM (NOKIA)","TRAVAUX-NOKIA",
AM218="ACCESS-ISSUE","ACCESS-ISSUE",
AM218="Projet OCM (ZTE, NOKIA, autres projets)","TRAVAUX OCM",
AM218="No root CAuse","No root cause",
AM218="ODU HS","PDH",
AM218="IP &amp; VLAN","PDH",
AM218="Warehouse HUAWEI","SPARE-ISSUE",
AM218="SPARE-HS","SPARE-ISSUE",
AM218="Power Telco","BSS",AM218="no impacts","no impacts"
),"")</f>
        <v>IHS</v>
      </c>
      <c r="AL218" s="48" t="str" cm="1">
        <f t="array" ref="AL218">IFERROR(_xlfn.IFS(
AM218="MPR ISSUE","TX ISSUE",
AM218="BSS Hardware Issue","RAN ISSUE",
AM218="Sites strategiques, MLL, Pylone, etc.","ENVTECH",
AM218="AKTIVCO DEFAUT GE &amp; POWER Cabinet","POWER ISSUE",
AM218="AKTIVCO Coupure ENEO &amp; Baisse de tension","POWER ISSUE",
AM218="Coupure ENEO &amp; Baisse de tension","POWER ISSUE",
AM218="Defaut GE &amp; POWER Cabinet","POWER ISSUE",
AM218="Sharing","POWER ISSUE",
AM218="Sites strategiques &amp; DataCenter","POWER ISSUE",
AM218="Exclu","Exclu",
AM218="SAT","TX ISSUE",
AM218="SPARE-ISSUE","SPARE-ISSUE",
AM218="Fiber CAmtel","TX ISSUE",
AM218="Fiber AOF","TX ISSUE",
AM218="Projet OCM (HUAWEI)","TRAVAUX-HUAWEI",
AM218="Projet OCM (NOKIA)","TRAVAUX -NOKIA",
AM218="ACCESS-ISSUE","ACCESS-ISSUE",
AM218="Projet OCM (ZTE, NOKIA, autres projets)","TRAVAUX OCM",
AM218="No root CAuse","No root cause",
AM218="ODU HS","TX ISSUE",
AM218="IP &amp; VLAN","TX ISSUE",
AM218="Warehouse HUAWEI","SPARE-ISSUE",
AM218="SPARE-HS","SPARE-ISSUE",
AM218="Power Telco","RAN ISSUE",AM218="no impacts","no impacts"
),"")</f>
        <v>POWER ISSUE</v>
      </c>
      <c r="AM218" s="67" t="s">
        <v>5330</v>
      </c>
      <c r="AN218" s="48" t="str" cm="1">
        <f t="array" ref="AN218">IFERROR(_xlfn.IFS(
AM218="MPR ISSUE","ACTIVE",
AM218="BSS Hardware Issue","ACTIVE",
AM218="Sites strategiques, MLL, Pylone, etc.","PASSIVE",
AM218="AKTIVCO DEFAUT GE &amp; POWER Cabinet","PASSIVE",
AM218="AKTIVCO Coupure ENEO &amp; Baisse de tension","PASSIVE",
AM218="Coupure ENEO &amp; Baisse de tension","PASSIVE",
AM218="Defaut GE &amp; POWER Cabinet","PASSIVE",
AM218="Sharing","PASSIVE",
AM218="Sites strategiques &amp; DataCenter","PASSIVE",
AM218="Exclu","Exclu",
AM218="SAT","ACTIVE",
AM218="SPARE-ISSUE","SPARE-ISSUE",
AM218="Fiber CAmtel","ACTIVE",
AM218="Fiber AOF","ACTIVE",
AM218="Projet OCM (HUAWEI)","PLANNED WORKS",
AM218="Projet OCM (NOKIA)","PLANNED WORKS",
AM218="ACCESS-ISSUE","ACCESS-ISSUE",
AM218="Projet OCM (ZTE, NOKIA, autres projets)","PLANNED WORKS",
AM218="No root CAuse","No root cause",
AM218="ODU HS","ACTIVE",
AM218="IP &amp; VLAN","ACTIVE",
AM218="Warehouse HUAWEI","SPARE-ISSUE",
AM218="SPARE-HS","SPARE-ISSUE",
AM218="Power Telco","ACTIVE", AM218="no impacts","no impacts"
),"")</f>
        <v>PASSIVE</v>
      </c>
      <c r="AO218" s="93" t="s">
        <v>5827</v>
      </c>
      <c r="AP218" s="101" t="str">
        <f t="shared" ref="AP218:AP225" si="10">B218</f>
        <v>LIT_490</v>
      </c>
      <c r="AQ218" s="110"/>
      <c r="AR218" s="17" t="s">
        <v>5537</v>
      </c>
      <c r="AS218" s="7" t="s">
        <v>5537</v>
      </c>
      <c r="AT218" s="6"/>
      <c r="AU218" s="7"/>
      <c r="AV218" s="3" t="s">
        <v>5537</v>
      </c>
      <c r="AW218" s="18" t="s">
        <v>5537</v>
      </c>
      <c r="AX218" s="18" t="s">
        <v>5537</v>
      </c>
      <c r="AY218" s="18" t="s">
        <v>5537</v>
      </c>
      <c r="AZ218" s="18" t="s">
        <v>5537</v>
      </c>
      <c r="BA218" s="18" t="s">
        <v>5537</v>
      </c>
      <c r="BB218" s="18" t="s">
        <v>5537</v>
      </c>
      <c r="BC218" s="18" t="s">
        <v>5537</v>
      </c>
      <c r="BD218" s="18" t="s">
        <v>5537</v>
      </c>
      <c r="BE218" s="18" t="s">
        <v>5537</v>
      </c>
      <c r="BF218" s="18" t="s">
        <v>5537</v>
      </c>
      <c r="BG218" s="18" t="s">
        <v>5537</v>
      </c>
      <c r="BH218" s="18" t="s">
        <v>5537</v>
      </c>
      <c r="BI218" s="9" t="s">
        <v>5827</v>
      </c>
      <c r="BJ218" s="14"/>
      <c r="BK218" s="14" t="s">
        <v>5537</v>
      </c>
      <c r="BL218" s="14" t="str">
        <f>_xlfn.XLOOKUP(B218,'[4]cell downs 18042026 17h'!$B:$B,'[4]cell downs 18042026 17h'!$B:$B,"")</f>
        <v/>
      </c>
      <c r="BM218" s="14" t="str">
        <f>_xlfn.XLOOKUP(B218,'[5]Cells Huawei 19042026 15h'!$B:$B,'[5]Cells Huawei 19042026 15h'!$B:$B,"")</f>
        <v/>
      </c>
      <c r="BN218" s="9" t="str">
        <f>_xlfn.XLOOKUP(B218,'[6]cells down 19042026 9H40'!$B:$B,'[6]cells down 19042026 9H40'!$B:$B,"")</f>
        <v/>
      </c>
      <c r="BO218" s="9" t="s">
        <v>759</v>
      </c>
      <c r="BP218" s="9" t="s">
        <v>5459</v>
      </c>
      <c r="BQ218" s="115"/>
    </row>
    <row r="219" spans="1:69" s="9" customFormat="1" x14ac:dyDescent="0.3">
      <c r="A219" s="1" t="s">
        <v>3163</v>
      </c>
      <c r="B219" s="8" t="s">
        <v>3164</v>
      </c>
      <c r="C219" s="3" t="str">
        <f>_xlfn.XLOOKUP(B219,'[1]daily break down'!$D:$D,'[1]daily break down'!$E:$E,"")</f>
        <v>Douala</v>
      </c>
      <c r="D219" s="1" t="s">
        <v>11</v>
      </c>
      <c r="E219" s="1" t="s">
        <v>12</v>
      </c>
      <c r="F219" s="3" t="s">
        <v>31</v>
      </c>
      <c r="G219" s="1" t="s">
        <v>32</v>
      </c>
      <c r="H219" s="34" t="str">
        <f>_xlfn.XLOOKUP(B219,[2]CALCULATION!$B:$B,[2]CALCULATION!$H:$H,"")</f>
        <v>ZTE</v>
      </c>
      <c r="I219" s="28">
        <v>0</v>
      </c>
      <c r="J219" s="28">
        <v>0</v>
      </c>
      <c r="K219" s="28">
        <v>0</v>
      </c>
      <c r="L219" s="28">
        <v>0</v>
      </c>
      <c r="M219" s="28">
        <v>0</v>
      </c>
      <c r="N219" s="28">
        <v>0</v>
      </c>
      <c r="O219" s="28">
        <v>0</v>
      </c>
      <c r="P219" s="28">
        <v>0</v>
      </c>
      <c r="Q219" s="28">
        <v>0</v>
      </c>
      <c r="R219" s="28">
        <v>0</v>
      </c>
      <c r="S219" s="94">
        <v>0</v>
      </c>
      <c r="T219" s="94">
        <f>_xlfn.XLOOKUP(B219,'[3]Nur des jours'!$B:$B,'[3]Nur des jours'!$U:$U,"")</f>
        <v>0</v>
      </c>
      <c r="U219" s="94">
        <v>0</v>
      </c>
      <c r="V219" s="94">
        <v>0</v>
      </c>
      <c r="W219" s="94">
        <v>0</v>
      </c>
      <c r="X219" s="94">
        <v>0</v>
      </c>
      <c r="Y219" s="94">
        <v>0</v>
      </c>
      <c r="Z219" s="94">
        <v>0</v>
      </c>
      <c r="AA219" s="94">
        <v>0</v>
      </c>
      <c r="AB219" s="94">
        <v>0</v>
      </c>
      <c r="AC219" s="94">
        <f>_xlfn.XLOOKUP(B219,'[3]Nur des jours'!$B:$B,'[3]Nur des jours'!$N:$N,"")</f>
        <v>2.6459052086989536</v>
      </c>
      <c r="AD219" s="94">
        <v>2.6459052086989536</v>
      </c>
      <c r="AE219" s="94">
        <v>1.6311363699946844</v>
      </c>
      <c r="AF219" s="94">
        <v>1.4500265205993663</v>
      </c>
      <c r="AG219" s="94">
        <v>3.6936351279475224</v>
      </c>
      <c r="AH219" s="94">
        <v>2.6459052086989536</v>
      </c>
      <c r="AI219" s="49" t="s">
        <v>5559</v>
      </c>
      <c r="AJ219" s="49"/>
      <c r="AK219" s="48" t="str" cm="1">
        <f t="array" ref="AK219">IFERROR(_xlfn.IFS(
AM219="MPR ISSUE","PDH",
AM219="BSS Hardware Issue","BSS",
AM219="Sites strategiques, MLL, Pylone, etc.","ENVTECH",
AM219="AKTIVCO DEFAUT GE &amp; POWER Cabinet","AKTIVCO",
AM219="AKTIVCO Coupure ENEO &amp; Baisse de tension","AKTIVCO GRID ONLY",
AM219="Coupure ENEO &amp; Baisse de tension","IHS GRID ONLY",
AM219="Defaut GE &amp; POWER Cabinet","IHS",
AM219="Sharing","Partners",
AM219="Sites strategiques &amp; DataCenter","SST &amp; DC",
AM219="Exclu","Exclu",
AM219="SAT","SAT",
AM219="SPARE-ISSUE","SPARE-ISSUE",
AM219="Fiber CAmtel","TRANS_FO_CAMTEL",
AM219="Fiber AOF","Fiber AOF",
AM219="Projet OCM (HUAWEI)","TRAVAUX-HUAWEI",
AM219="Projet OCM (NOKIA)","TRAVAUX-NOKIA",
AM219="ACCESS-ISSUE","ACCESS-ISSUE",
AM219="Projet OCM (ZTE, NOKIA, autres projets)","TRAVAUX OCM",
AM219="No root CAuse","No root cause",
AM219="ODU HS","PDH",
AM219="IP &amp; VLAN","PDH",
AM219="Warehouse HUAWEI","SPARE-ISSUE",
AM219="SPARE-HS","SPARE-ISSUE",
AM219="Power Telco","BSS",AM219="no impacts","no impacts"
),"")</f>
        <v>IHS</v>
      </c>
      <c r="AL219" s="48" t="str" cm="1">
        <f t="array" ref="AL219">IFERROR(_xlfn.IFS(
AM219="MPR ISSUE","TX ISSUE",
AM219="BSS Hardware Issue","RAN ISSUE",
AM219="Sites strategiques, MLL, Pylone, etc.","ENVTECH",
AM219="AKTIVCO DEFAUT GE &amp; POWER Cabinet","POWER ISSUE",
AM219="AKTIVCO Coupure ENEO &amp; Baisse de tension","POWER ISSUE",
AM219="Coupure ENEO &amp; Baisse de tension","POWER ISSUE",
AM219="Defaut GE &amp; POWER Cabinet","POWER ISSUE",
AM219="Sharing","POWER ISSUE",
AM219="Sites strategiques &amp; DataCenter","POWER ISSUE",
AM219="Exclu","Exclu",
AM219="SAT","TX ISSUE",
AM219="SPARE-ISSUE","SPARE-ISSUE",
AM219="Fiber CAmtel","TX ISSUE",
AM219="Fiber AOF","TX ISSUE",
AM219="Projet OCM (HUAWEI)","TRAVAUX-HUAWEI",
AM219="Projet OCM (NOKIA)","TRAVAUX -NOKIA",
AM219="ACCESS-ISSUE","ACCESS-ISSUE",
AM219="Projet OCM (ZTE, NOKIA, autres projets)","TRAVAUX OCM",
AM219="No root CAuse","No root cause",
AM219="ODU HS","TX ISSUE",
AM219="IP &amp; VLAN","TX ISSUE",
AM219="Warehouse HUAWEI","SPARE-ISSUE",
AM219="SPARE-HS","SPARE-ISSUE",
AM219="Power Telco","RAN ISSUE",AM219="no impacts","no impacts"
),"")</f>
        <v>POWER ISSUE</v>
      </c>
      <c r="AM219" s="67" t="s">
        <v>5330</v>
      </c>
      <c r="AN219" s="48" t="str" cm="1">
        <f t="array" ref="AN219">IFERROR(_xlfn.IFS(
AM219="MPR ISSUE","ACTIVE",
AM219="BSS Hardware Issue","ACTIVE",
AM219="Sites strategiques, MLL, Pylone, etc.","PASSIVE",
AM219="AKTIVCO DEFAUT GE &amp; POWER Cabinet","PASSIVE",
AM219="AKTIVCO Coupure ENEO &amp; Baisse de tension","PASSIVE",
AM219="Coupure ENEO &amp; Baisse de tension","PASSIVE",
AM219="Defaut GE &amp; POWER Cabinet","PASSIVE",
AM219="Sharing","PASSIVE",
AM219="Sites strategiques &amp; DataCenter","PASSIVE",
AM219="Exclu","Exclu",
AM219="SAT","ACTIVE",
AM219="SPARE-ISSUE","SPARE-ISSUE",
AM219="Fiber CAmtel","ACTIVE",
AM219="Fiber AOF","ACTIVE",
AM219="Projet OCM (HUAWEI)","PLANNED WORKS",
AM219="Projet OCM (NOKIA)","PLANNED WORKS",
AM219="ACCESS-ISSUE","ACCESS-ISSUE",
AM219="Projet OCM (ZTE, NOKIA, autres projets)","PLANNED WORKS",
AM219="No root CAuse","No root cause",
AM219="ODU HS","ACTIVE",
AM219="IP &amp; VLAN","ACTIVE",
AM219="Warehouse HUAWEI","SPARE-ISSUE",
AM219="SPARE-HS","SPARE-ISSUE",
AM219="Power Telco","ACTIVE", AM219="no impacts","no impacts"
),"")</f>
        <v>PASSIVE</v>
      </c>
      <c r="AO219" s="93" t="s">
        <v>6046</v>
      </c>
      <c r="AP219" s="101" t="str">
        <f t="shared" si="10"/>
        <v>LIT_130</v>
      </c>
      <c r="AR219" s="17" t="s">
        <v>5537</v>
      </c>
      <c r="AS219" s="7" t="s">
        <v>5537</v>
      </c>
      <c r="AT219" s="6"/>
      <c r="AU219" s="7"/>
      <c r="AV219" s="3" t="s">
        <v>6047</v>
      </c>
      <c r="AW219" s="18" t="s">
        <v>5537</v>
      </c>
      <c r="AX219" s="18" t="s">
        <v>5537</v>
      </c>
      <c r="AY219" s="18" t="s">
        <v>5537</v>
      </c>
      <c r="AZ219" s="18" t="s">
        <v>5537</v>
      </c>
      <c r="BA219" s="18" t="s">
        <v>5537</v>
      </c>
      <c r="BB219" s="18" t="s">
        <v>5537</v>
      </c>
      <c r="BC219" s="18" t="s">
        <v>5537</v>
      </c>
      <c r="BD219" s="18" t="s">
        <v>5537</v>
      </c>
      <c r="BE219" s="18" t="s">
        <v>5537</v>
      </c>
      <c r="BF219" s="18" t="s">
        <v>5537</v>
      </c>
      <c r="BG219" s="18" t="s">
        <v>5537</v>
      </c>
      <c r="BH219" s="18" t="s">
        <v>5537</v>
      </c>
      <c r="BI219" s="9" t="s">
        <v>6048</v>
      </c>
      <c r="BJ219" s="14"/>
      <c r="BK219" s="14" t="s">
        <v>5537</v>
      </c>
      <c r="BL219" s="14" t="str">
        <f>_xlfn.XLOOKUP(B219,'[4]cell downs 18042026 17h'!$B:$B,'[4]cell downs 18042026 17h'!$B:$B,"")</f>
        <v/>
      </c>
      <c r="BM219" s="14" t="str">
        <f>_xlfn.XLOOKUP(B219,'[5]Cells Huawei 19042026 15h'!$B:$B,'[5]Cells Huawei 19042026 15h'!$B:$B,"")</f>
        <v/>
      </c>
      <c r="BN219" s="9" t="str">
        <f>_xlfn.XLOOKUP(B219,'[6]cells down 19042026 9H40'!$B:$B,'[6]cells down 19042026 9H40'!$B:$B,"")</f>
        <v/>
      </c>
      <c r="BO219" s="9" t="s">
        <v>3164</v>
      </c>
      <c r="BP219" s="9" t="s">
        <v>5537</v>
      </c>
      <c r="BQ219" s="115"/>
    </row>
    <row r="220" spans="1:69" s="9" customFormat="1" x14ac:dyDescent="0.3">
      <c r="A220" s="1" t="s">
        <v>1604</v>
      </c>
      <c r="B220" s="8" t="s">
        <v>1605</v>
      </c>
      <c r="C220" s="3" t="str">
        <f>_xlfn.XLOOKUP(B220,'[1]daily break down'!$D:$D,'[1]daily break down'!$E:$E,"")</f>
        <v>Yaounde</v>
      </c>
      <c r="D220" s="1" t="s">
        <v>18</v>
      </c>
      <c r="E220" s="1" t="s">
        <v>5490</v>
      </c>
      <c r="F220" s="3" t="s">
        <v>37</v>
      </c>
      <c r="G220" s="1" t="s">
        <v>38</v>
      </c>
      <c r="H220" s="34" t="str">
        <f>_xlfn.XLOOKUP(B220,[2]CALCULATION!$B:$B,[2]CALCULATION!$H:$H,"")</f>
        <v>ZTE</v>
      </c>
      <c r="I220" s="28">
        <v>20.073130955132648</v>
      </c>
      <c r="J220" s="28">
        <v>7.8857977131149175</v>
      </c>
      <c r="K220" s="28">
        <v>2.4372347923854205</v>
      </c>
      <c r="L220" s="28">
        <v>2.7663276574980098</v>
      </c>
      <c r="M220" s="28">
        <v>3.9640958471376844</v>
      </c>
      <c r="N220" s="28">
        <v>10.50184700071055</v>
      </c>
      <c r="O220" s="28">
        <v>5.0318106456869085</v>
      </c>
      <c r="P220" s="28">
        <v>5.6757104781798526</v>
      </c>
      <c r="Q220" s="28">
        <v>4.4371534644282926</v>
      </c>
      <c r="R220" s="28">
        <v>3.4924472010341492</v>
      </c>
      <c r="S220" s="94">
        <v>2.28272950892182</v>
      </c>
      <c r="T220" s="94">
        <f>_xlfn.XLOOKUP(B220,'[3]Nur des jours'!$B:$B,'[3]Nur des jours'!$U:$U,"")</f>
        <v>2.0441496662700147</v>
      </c>
      <c r="U220" s="94">
        <v>3.5691737079555863</v>
      </c>
      <c r="V220" s="94">
        <v>1.1408742898071815</v>
      </c>
      <c r="W220" s="94">
        <v>2.0441496662700147</v>
      </c>
      <c r="X220" s="94">
        <v>4.7105652150339736</v>
      </c>
      <c r="Y220" s="94">
        <v>1.187691370390346</v>
      </c>
      <c r="Z220" s="94">
        <v>0</v>
      </c>
      <c r="AA220" s="94">
        <v>1.6140745877243311E-2</v>
      </c>
      <c r="AB220" s="94">
        <v>0.10649325263317071</v>
      </c>
      <c r="AC220" s="94">
        <f>_xlfn.XLOOKUP(B220,'[3]Nur des jours'!$B:$B,'[3]Nur des jours'!$N:$N,"")</f>
        <v>2.6442108762587995</v>
      </c>
      <c r="AD220" s="94">
        <v>2.6442108762587995</v>
      </c>
      <c r="AE220" s="94">
        <v>1.231595386257089</v>
      </c>
      <c r="AF220" s="94">
        <v>1.2089398220399781</v>
      </c>
      <c r="AG220" s="94">
        <v>3.9549940135750665</v>
      </c>
      <c r="AH220" s="94">
        <v>2.6442108762587995</v>
      </c>
      <c r="AI220" s="49" t="s">
        <v>5559</v>
      </c>
      <c r="AJ220" s="49"/>
      <c r="AK220" s="48" t="str" cm="1">
        <f t="array" ref="AK220">IFERROR(_xlfn.IFS(
AM220="MPR ISSUE","PDH",
AM220="BSS Hardware Issue","BSS",
AM220="Sites strategiques, MLL, Pylone, etc.","ENVTECH",
AM220="AKTIVCO DEFAUT GE &amp; POWER Cabinet","AKTIVCO",
AM220="AKTIVCO Coupure ENEO &amp; Baisse de tension","AKTIVCO GRID ONLY",
AM220="Coupure ENEO &amp; Baisse de tension","IHS GRID ONLY",
AM220="Defaut GE &amp; POWER Cabinet","IHS",
AM220="Sharing","Partners",
AM220="Sites strategiques &amp; DataCenter","SST &amp; DC",
AM220="Exclu","Exclu",
AM220="SAT","SAT",
AM220="SPARE-ISSUE","SPARE-ISSUE",
AM220="Fiber CAmtel","TRANS_FO_CAMTEL",
AM220="Fiber AOF","Fiber AOF",
AM220="Projet OCM (HUAWEI)","TRAVAUX-HUAWEI",
AM220="Projet OCM (NOKIA)","TRAVAUX-NOKIA",
AM220="ACCESS-ISSUE","ACCESS-ISSUE",
AM220="Projet OCM (ZTE, NOKIA, autres projets)","TRAVAUX OCM",
AM220="No root CAuse","No root cause",
AM220="ODU HS","PDH",
AM220="IP &amp; VLAN","PDH",
AM220="Warehouse HUAWEI","SPARE-ISSUE",
AM220="SPARE-HS","SPARE-ISSUE",
AM220="Power Telco","BSS",AM220="no impacts","no impacts"
),"")</f>
        <v>No root cause</v>
      </c>
      <c r="AL220" s="48" t="str" cm="1">
        <f t="array" ref="AL220">IFERROR(_xlfn.IFS(
AM220="MPR ISSUE","TX ISSUE",
AM220="BSS Hardware Issue","RAN ISSUE",
AM220="Sites strategiques, MLL, Pylone, etc.","ENVTECH",
AM220="AKTIVCO DEFAUT GE &amp; POWER Cabinet","POWER ISSUE",
AM220="AKTIVCO Coupure ENEO &amp; Baisse de tension","POWER ISSUE",
AM220="Coupure ENEO &amp; Baisse de tension","POWER ISSUE",
AM220="Defaut GE &amp; POWER Cabinet","POWER ISSUE",
AM220="Sharing","POWER ISSUE",
AM220="Sites strategiques &amp; DataCenter","POWER ISSUE",
AM220="Exclu","Exclu",
AM220="SAT","TX ISSUE",
AM220="SPARE-ISSUE","SPARE-ISSUE",
AM220="Fiber CAmtel","TX ISSUE",
AM220="Fiber AOF","TX ISSUE",
AM220="Projet OCM (HUAWEI)","TRAVAUX-HUAWEI",
AM220="Projet OCM (NOKIA)","TRAVAUX -NOKIA",
AM220="ACCESS-ISSUE","ACCESS-ISSUE",
AM220="Projet OCM (ZTE, NOKIA, autres projets)","TRAVAUX OCM",
AM220="No root CAuse","No root cause",
AM220="ODU HS","TX ISSUE",
AM220="IP &amp; VLAN","TX ISSUE",
AM220="Warehouse HUAWEI","SPARE-ISSUE",
AM220="SPARE-HS","SPARE-ISSUE",
AM220="Power Telco","RAN ISSUE",AM220="no impacts","no impacts"
),"")</f>
        <v>No root cause</v>
      </c>
      <c r="AM220" s="67" t="s">
        <v>6538</v>
      </c>
      <c r="AN220" s="48" t="str" cm="1">
        <f t="array" ref="AN220">IFERROR(_xlfn.IFS(
AM220="MPR ISSUE","ACTIVE",
AM220="BSS Hardware Issue","ACTIVE",
AM220="Sites strategiques, MLL, Pylone, etc.","PASSIVE",
AM220="AKTIVCO DEFAUT GE &amp; POWER Cabinet","PASSIVE",
AM220="AKTIVCO Coupure ENEO &amp; Baisse de tension","PASSIVE",
AM220="Coupure ENEO &amp; Baisse de tension","PASSIVE",
AM220="Defaut GE &amp; POWER Cabinet","PASSIVE",
AM220="Sharing","PASSIVE",
AM220="Sites strategiques &amp; DataCenter","PASSIVE",
AM220="Exclu","Exclu",
AM220="SAT","ACTIVE",
AM220="SPARE-ISSUE","SPARE-ISSUE",
AM220="Fiber CAmtel","ACTIVE",
AM220="Fiber AOF","ACTIVE",
AM220="Projet OCM (HUAWEI)","PLANNED WORKS",
AM220="Projet OCM (NOKIA)","PLANNED WORKS",
AM220="ACCESS-ISSUE","ACCESS-ISSUE",
AM220="Projet OCM (ZTE, NOKIA, autres projets)","PLANNED WORKS",
AM220="No root CAuse","No root cause",
AM220="ODU HS","ACTIVE",
AM220="IP &amp; VLAN","ACTIVE",
AM220="Warehouse HUAWEI","SPARE-ISSUE",
AM220="SPARE-HS","SPARE-ISSUE",
AM220="Power Telco","ACTIVE", AM220="no impacts","no impacts"
),"")</f>
        <v>No root cause</v>
      </c>
      <c r="AO220" s="93" t="s">
        <v>5537</v>
      </c>
      <c r="AP220" s="101" t="str">
        <f t="shared" si="10"/>
        <v>CTR_778</v>
      </c>
      <c r="AR220" s="17" t="s">
        <v>5537</v>
      </c>
      <c r="AS220" s="7" t="s">
        <v>5537</v>
      </c>
      <c r="AT220" s="6"/>
      <c r="AU220" s="7"/>
      <c r="AV220" s="3" t="s">
        <v>5537</v>
      </c>
      <c r="AW220" s="18" t="s">
        <v>5537</v>
      </c>
      <c r="AX220" s="18" t="s">
        <v>5537</v>
      </c>
      <c r="AY220" s="18" t="s">
        <v>5537</v>
      </c>
      <c r="AZ220" s="18" t="s">
        <v>5537</v>
      </c>
      <c r="BA220" s="18" t="s">
        <v>5537</v>
      </c>
      <c r="BB220" s="18" t="s">
        <v>5537</v>
      </c>
      <c r="BC220" s="18" t="s">
        <v>5537</v>
      </c>
      <c r="BD220" s="18" t="s">
        <v>5537</v>
      </c>
      <c r="BE220" s="18" t="s">
        <v>5537</v>
      </c>
      <c r="BF220" s="18" t="s">
        <v>5537</v>
      </c>
      <c r="BG220" s="18" t="s">
        <v>5537</v>
      </c>
      <c r="BH220" s="18" t="s">
        <v>5537</v>
      </c>
      <c r="BI220" s="9" t="s">
        <v>5537</v>
      </c>
      <c r="BJ220" s="14"/>
      <c r="BK220" s="14" t="s">
        <v>5537</v>
      </c>
      <c r="BL220" s="14" t="str">
        <f>_xlfn.XLOOKUP(B220,'[4]cell downs 18042026 17h'!$B:$B,'[4]cell downs 18042026 17h'!$B:$B,"")</f>
        <v/>
      </c>
      <c r="BM220" s="14" t="str">
        <f>_xlfn.XLOOKUP(B220,'[5]Cells Huawei 19042026 15h'!$B:$B,'[5]Cells Huawei 19042026 15h'!$B:$B,"")</f>
        <v/>
      </c>
      <c r="BN220" s="9" t="str">
        <f>_xlfn.XLOOKUP(B220,'[6]cells down 19042026 9H40'!$B:$B,'[6]cells down 19042026 9H40'!$B:$B,"")</f>
        <v>CTR_778</v>
      </c>
      <c r="BO220" s="9" t="s">
        <v>5537</v>
      </c>
      <c r="BP220" s="9" t="s">
        <v>1713</v>
      </c>
      <c r="BQ220" s="115"/>
    </row>
    <row r="221" spans="1:69" s="9" customFormat="1" x14ac:dyDescent="0.3">
      <c r="A221" s="1" t="s">
        <v>617</v>
      </c>
      <c r="B221" s="8" t="s">
        <v>618</v>
      </c>
      <c r="C221" s="3" t="str">
        <f>_xlfn.XLOOKUP(B221,'[1]daily break down'!$D:$D,'[1]daily break down'!$E:$E,"")</f>
        <v>CENTRE</v>
      </c>
      <c r="D221" s="1" t="s">
        <v>11</v>
      </c>
      <c r="E221" s="1" t="s">
        <v>96</v>
      </c>
      <c r="F221" s="3" t="s">
        <v>226</v>
      </c>
      <c r="G221" s="1" t="s">
        <v>619</v>
      </c>
      <c r="H221" s="33" t="str">
        <f>_xlfn.XLOOKUP(B221,[2]CALCULATION!$B:$B,[2]CALCULATION!$H:$H,"")</f>
        <v>NOKIA</v>
      </c>
      <c r="I221" s="28">
        <v>1.5826670148073954</v>
      </c>
      <c r="J221" s="28">
        <v>1.5925119780385979</v>
      </c>
      <c r="K221" s="28">
        <v>1.611524171524942</v>
      </c>
      <c r="L221" s="28">
        <v>1.5917272345926323</v>
      </c>
      <c r="M221" s="28">
        <v>1.5814363944034948</v>
      </c>
      <c r="N221" s="28">
        <v>1.6092234464219979</v>
      </c>
      <c r="O221" s="28">
        <v>1.6052640590355358</v>
      </c>
      <c r="P221" s="28">
        <v>1.5894086744113711</v>
      </c>
      <c r="Q221" s="28">
        <v>1.5990396167027647</v>
      </c>
      <c r="R221" s="28">
        <v>1.602232095721579</v>
      </c>
      <c r="S221" s="94">
        <v>2.1859563739716292</v>
      </c>
      <c r="T221" s="94">
        <f>_xlfn.XLOOKUP(B221,'[3]Nur des jours'!$B:$B,'[3]Nur des jours'!$U:$U,"")</f>
        <v>3.6714935522624867</v>
      </c>
      <c r="U221" s="94">
        <v>1.9106541050643062</v>
      </c>
      <c r="V221" s="94">
        <v>4.5243313272437238</v>
      </c>
      <c r="W221" s="94">
        <v>3.6714935522624867</v>
      </c>
      <c r="X221" s="94">
        <v>1.721263408411879</v>
      </c>
      <c r="Y221" s="94">
        <v>1.6846479926262654</v>
      </c>
      <c r="Z221" s="94">
        <v>4.6213541532903575</v>
      </c>
      <c r="AA221" s="94">
        <v>3.7963391004842575</v>
      </c>
      <c r="AB221" s="94">
        <v>1.6629962075489464</v>
      </c>
      <c r="AC221" s="94">
        <f>_xlfn.XLOOKUP(B221,'[3]Nur des jours'!$B:$B,'[3]Nur des jours'!$N:$N,"")</f>
        <v>2.6272318817006393</v>
      </c>
      <c r="AD221" s="94">
        <v>2.6272318817006393</v>
      </c>
      <c r="AE221" s="94">
        <v>18.397994276784608</v>
      </c>
      <c r="AF221" s="94">
        <v>0</v>
      </c>
      <c r="AG221" s="94">
        <v>0</v>
      </c>
      <c r="AH221" s="94">
        <v>2.6272318817006393</v>
      </c>
      <c r="AI221" s="49" t="s">
        <v>5559</v>
      </c>
      <c r="AJ221" s="49"/>
      <c r="AK221" s="48" t="str" cm="1">
        <f t="array" ref="AK221">IFERROR(_xlfn.IFS(
AM221="MPR ISSUE","PDH",
AM221="BSS Hardware Issue","BSS",
AM221="Sites strategiques, MLL, Pylone, etc.","ENVTECH",
AM221="AKTIVCO DEFAUT GE &amp; POWER Cabinet","AKTIVCO",
AM221="AKTIVCO Coupure ENEO &amp; Baisse de tension","AKTIVCO GRID ONLY",
AM221="Coupure ENEO &amp; Baisse de tension","IHS GRID ONLY",
AM221="Defaut GE &amp; POWER Cabinet","IHS",
AM221="Sharing","Partners",
AM221="Sites strategiques &amp; DataCenter","SST &amp; DC",
AM221="Exclu","Exclu",
AM221="SAT","SAT",
AM221="SPARE-ISSUE","SPARE-ISSUE",
AM221="Fiber CAmtel","TRANS_FO_CAMTEL",
AM221="Fiber AOF","Fiber AOF",
AM221="Projet OCM (HUAWEI)","TRAVAUX-HUAWEI",
AM221="Projet OCM (NOKIA)","TRAVAUX-NOKIA",
AM221="ACCESS-ISSUE","ACCESS-ISSUE",
AM221="Projet OCM (ZTE, NOKIA, autres projets)","TRAVAUX OCM",
AM221="No root CAuse","No root cause",
AM221="ODU HS","PDH",
AM221="IP &amp; VLAN","PDH",
AM221="Warehouse HUAWEI","SPARE-ISSUE",
AM221="SPARE-HS","SPARE-ISSUE",
AM221="Power Telco","BSS",AM221="no impacts","no impacts"
),"")</f>
        <v>No root cause</v>
      </c>
      <c r="AL221" s="48" t="str" cm="1">
        <f t="array" ref="AL221">IFERROR(_xlfn.IFS(
AM221="MPR ISSUE","TX ISSUE",
AM221="BSS Hardware Issue","RAN ISSUE",
AM221="Sites strategiques, MLL, Pylone, etc.","ENVTECH",
AM221="AKTIVCO DEFAUT GE &amp; POWER Cabinet","POWER ISSUE",
AM221="AKTIVCO Coupure ENEO &amp; Baisse de tension","POWER ISSUE",
AM221="Coupure ENEO &amp; Baisse de tension","POWER ISSUE",
AM221="Defaut GE &amp; POWER Cabinet","POWER ISSUE",
AM221="Sharing","POWER ISSUE",
AM221="Sites strategiques &amp; DataCenter","POWER ISSUE",
AM221="Exclu","Exclu",
AM221="SAT","TX ISSUE",
AM221="SPARE-ISSUE","SPARE-ISSUE",
AM221="Fiber CAmtel","TX ISSUE",
AM221="Fiber AOF","TX ISSUE",
AM221="Projet OCM (HUAWEI)","TRAVAUX-HUAWEI",
AM221="Projet OCM (NOKIA)","TRAVAUX -NOKIA",
AM221="ACCESS-ISSUE","ACCESS-ISSUE",
AM221="Projet OCM (ZTE, NOKIA, autres projets)","TRAVAUX OCM",
AM221="No root CAuse","No root cause",
AM221="ODU HS","TX ISSUE",
AM221="IP &amp; VLAN","TX ISSUE",
AM221="Warehouse HUAWEI","SPARE-ISSUE",
AM221="SPARE-HS","SPARE-ISSUE",
AM221="Power Telco","RAN ISSUE",AM221="no impacts","no impacts"
),"")</f>
        <v>No root cause</v>
      </c>
      <c r="AM221" s="67" t="s">
        <v>6538</v>
      </c>
      <c r="AN221" s="48" t="str" cm="1">
        <f t="array" ref="AN221">IFERROR(_xlfn.IFS(
AM221="MPR ISSUE","ACTIVE",
AM221="BSS Hardware Issue","ACTIVE",
AM221="Sites strategiques, MLL, Pylone, etc.","PASSIVE",
AM221="AKTIVCO DEFAUT GE &amp; POWER Cabinet","PASSIVE",
AM221="AKTIVCO Coupure ENEO &amp; Baisse de tension","PASSIVE",
AM221="Coupure ENEO &amp; Baisse de tension","PASSIVE",
AM221="Defaut GE &amp; POWER Cabinet","PASSIVE",
AM221="Sharing","PASSIVE",
AM221="Sites strategiques &amp; DataCenter","PASSIVE",
AM221="Exclu","Exclu",
AM221="SAT","ACTIVE",
AM221="SPARE-ISSUE","SPARE-ISSUE",
AM221="Fiber CAmtel","ACTIVE",
AM221="Fiber AOF","ACTIVE",
AM221="Projet OCM (HUAWEI)","PLANNED WORKS",
AM221="Projet OCM (NOKIA)","PLANNED WORKS",
AM221="ACCESS-ISSUE","ACCESS-ISSUE",
AM221="Projet OCM (ZTE, NOKIA, autres projets)","PLANNED WORKS",
AM221="No root CAuse","No root cause",
AM221="ODU HS","ACTIVE",
AM221="IP &amp; VLAN","ACTIVE",
AM221="Warehouse HUAWEI","SPARE-ISSUE",
AM221="SPARE-HS","SPARE-ISSUE",
AM221="Power Telco","ACTIVE", AM221="no impacts","no impacts"
),"")</f>
        <v>No root cause</v>
      </c>
      <c r="AO221" s="93" t="s">
        <v>5537</v>
      </c>
      <c r="AP221" s="101" t="str">
        <f t="shared" si="10"/>
        <v>EST_115</v>
      </c>
      <c r="AR221" s="17" t="s">
        <v>5537</v>
      </c>
      <c r="AS221" s="7" t="s">
        <v>5537</v>
      </c>
      <c r="AT221" s="6"/>
      <c r="AU221" s="7"/>
      <c r="AV221" s="3" t="s">
        <v>5537</v>
      </c>
      <c r="AW221" s="18" t="s">
        <v>5537</v>
      </c>
      <c r="AX221" s="18" t="s">
        <v>5537</v>
      </c>
      <c r="AY221" s="18" t="s">
        <v>5537</v>
      </c>
      <c r="AZ221" s="18" t="s">
        <v>5537</v>
      </c>
      <c r="BA221" s="18" t="s">
        <v>5537</v>
      </c>
      <c r="BB221" s="18" t="s">
        <v>5537</v>
      </c>
      <c r="BC221" s="18" t="s">
        <v>5537</v>
      </c>
      <c r="BD221" s="18" t="s">
        <v>5537</v>
      </c>
      <c r="BE221" s="18" t="s">
        <v>5537</v>
      </c>
      <c r="BF221" s="18" t="s">
        <v>5537</v>
      </c>
      <c r="BG221" s="18" t="s">
        <v>5537</v>
      </c>
      <c r="BH221" s="18" t="s">
        <v>5537</v>
      </c>
      <c r="BI221" s="9" t="s">
        <v>5537</v>
      </c>
      <c r="BJ221" s="14"/>
      <c r="BK221" s="14" t="s">
        <v>5537</v>
      </c>
      <c r="BL221" s="14" t="str">
        <f>_xlfn.XLOOKUP(B221,'[4]cell downs 18042026 17h'!$B:$B,'[4]cell downs 18042026 17h'!$B:$B,"")</f>
        <v/>
      </c>
      <c r="BM221" s="14" t="str">
        <f>_xlfn.XLOOKUP(B221,'[5]Cells Huawei 19042026 15h'!$B:$B,'[5]Cells Huawei 19042026 15h'!$B:$B,"")</f>
        <v/>
      </c>
      <c r="BN221" s="9" t="str">
        <f>_xlfn.XLOOKUP(B221,'[6]cells down 19042026 9H40'!$B:$B,'[6]cells down 19042026 9H40'!$B:$B,"")</f>
        <v/>
      </c>
      <c r="BO221" s="9" t="s">
        <v>618</v>
      </c>
      <c r="BP221" s="9" t="s">
        <v>5537</v>
      </c>
      <c r="BQ221" s="115"/>
    </row>
    <row r="222" spans="1:69" s="9" customFormat="1" ht="35.549999999999997" customHeight="1" x14ac:dyDescent="0.3">
      <c r="A222" s="1" t="s">
        <v>1636</v>
      </c>
      <c r="B222" s="1" t="s">
        <v>1637</v>
      </c>
      <c r="C222" s="3" t="str">
        <f>_xlfn.XLOOKUP(B222,'[1]daily break down'!$D:$D,'[1]daily break down'!$E:$E,"")</f>
        <v>Douala</v>
      </c>
      <c r="D222" s="1" t="s">
        <v>21</v>
      </c>
      <c r="E222" s="1" t="s">
        <v>30</v>
      </c>
      <c r="F222" s="3" t="s">
        <v>31</v>
      </c>
      <c r="G222" s="1" t="s">
        <v>32</v>
      </c>
      <c r="H222" s="34" t="str">
        <f>_xlfn.XLOOKUP(B222,[2]CALCULATION!$B:$B,[2]CALCULATION!$H:$H,"")</f>
        <v>ZTE</v>
      </c>
      <c r="I222" s="28">
        <v>13.868556899607057</v>
      </c>
      <c r="J222" s="28">
        <v>13.868556899607057</v>
      </c>
      <c r="K222" s="28">
        <v>13.868556899607057</v>
      </c>
      <c r="L222" s="28">
        <v>13.868556899607057</v>
      </c>
      <c r="M222" s="28">
        <v>17.112632799993154</v>
      </c>
      <c r="N222" s="28">
        <v>0.55370784144187368</v>
      </c>
      <c r="O222" s="28">
        <v>0.47801576906284549</v>
      </c>
      <c r="P222" s="28">
        <v>6.0238868770920542</v>
      </c>
      <c r="Q222" s="28">
        <v>3.8312066785947674</v>
      </c>
      <c r="R222" s="28">
        <v>1.4139650090031481</v>
      </c>
      <c r="S222" s="94">
        <v>1.6922635710677936</v>
      </c>
      <c r="T222" s="94">
        <f>_xlfn.XLOOKUP(B222,'[3]Nur des jours'!$B:$B,'[3]Nur des jours'!$U:$U,"")</f>
        <v>2.0240852031629442</v>
      </c>
      <c r="U222" s="94">
        <v>0</v>
      </c>
      <c r="V222" s="94">
        <v>0.34710629421315908</v>
      </c>
      <c r="W222" s="94">
        <v>2.0240852031629442</v>
      </c>
      <c r="X222" s="94">
        <v>1.3820758889716434</v>
      </c>
      <c r="Y222" s="94">
        <v>15.174798035573136</v>
      </c>
      <c r="Z222" s="94">
        <v>25.836643523869043</v>
      </c>
      <c r="AA222" s="94">
        <v>1.4810605736331917</v>
      </c>
      <c r="AB222" s="94">
        <v>0</v>
      </c>
      <c r="AC222" s="94">
        <f>_xlfn.XLOOKUP(B222,'[3]Nur des jours'!$B:$B,'[3]Nur des jours'!$N:$N,"")</f>
        <v>2.5835002696663842</v>
      </c>
      <c r="AD222" s="94">
        <v>2.5835002696663842</v>
      </c>
      <c r="AE222" s="94">
        <v>2.4290942771842738</v>
      </c>
      <c r="AF222" s="94">
        <v>2.0722405826371673</v>
      </c>
      <c r="AG222" s="94">
        <v>2.9549081023580173</v>
      </c>
      <c r="AH222" s="94">
        <v>2.5835002696663842</v>
      </c>
      <c r="AI222" s="49" t="s">
        <v>5559</v>
      </c>
      <c r="AJ222" s="49"/>
      <c r="AK222" s="48" t="str" cm="1">
        <f t="array" ref="AK222">IFERROR(_xlfn.IFS(
AM222="MPR ISSUE","PDH",
AM222="BSS Hardware Issue","BSS",
AM222="Sites strategiques, MLL, Pylone, etc.","ENVTECH",
AM222="AKTIVCO DEFAUT GE &amp; POWER Cabinet","AKTIVCO",
AM222="AKTIVCO Coupure ENEO &amp; Baisse de tension","AKTIVCO GRID ONLY",
AM222="Coupure ENEO &amp; Baisse de tension","IHS GRID ONLY",
AM222="Defaut GE &amp; POWER Cabinet","IHS",
AM222="Sharing","Partners",
AM222="Sites strategiques &amp; DataCenter","SST &amp; DC",
AM222="Exclu","Exclu",
AM222="SAT","SAT",
AM222="SPARE-ISSUE","SPARE-ISSUE",
AM222="Fiber CAmtel","TRANS_FO_CAMTEL",
AM222="Fiber AOF","Fiber AOF",
AM222="Projet OCM (HUAWEI)","TRAVAUX-HUAWEI",
AM222="Projet OCM (NOKIA)","TRAVAUX-NOKIA",
AM222="ACCESS-ISSUE","ACCESS-ISSUE",
AM222="Projet OCM (ZTE, NOKIA, autres projets)","TRAVAUX OCM",
AM222="No root CAuse","No root cause",
AM222="ODU HS","PDH",
AM222="IP &amp; VLAN","PDH",
AM222="Warehouse HUAWEI","SPARE-ISSUE",
AM222="SPARE-HS","SPARE-ISSUE",
AM222="Power Telco","BSS",AM222="no impacts","no impacts"
),"")</f>
        <v>AKTIVCO GRID ONLY</v>
      </c>
      <c r="AL222" s="48" t="str" cm="1">
        <f t="array" ref="AL222">IFERROR(_xlfn.IFS(
AM222="MPR ISSUE","TX ISSUE",
AM222="BSS Hardware Issue","RAN ISSUE",
AM222="Sites strategiques, MLL, Pylone, etc.","ENVTECH",
AM222="AKTIVCO DEFAUT GE &amp; POWER Cabinet","POWER ISSUE",
AM222="AKTIVCO Coupure ENEO &amp; Baisse de tension","POWER ISSUE",
AM222="Coupure ENEO &amp; Baisse de tension","POWER ISSUE",
AM222="Defaut GE &amp; POWER Cabinet","POWER ISSUE",
AM222="Sharing","POWER ISSUE",
AM222="Sites strategiques &amp; DataCenter","POWER ISSUE",
AM222="Exclu","Exclu",
AM222="SAT","TX ISSUE",
AM222="SPARE-ISSUE","SPARE-ISSUE",
AM222="Fiber CAmtel","TX ISSUE",
AM222="Fiber AOF","TX ISSUE",
AM222="Projet OCM (HUAWEI)","TRAVAUX-HUAWEI",
AM222="Projet OCM (NOKIA)","TRAVAUX -NOKIA",
AM222="ACCESS-ISSUE","ACCESS-ISSUE",
AM222="Projet OCM (ZTE, NOKIA, autres projets)","TRAVAUX OCM",
AM222="No root CAuse","No root cause",
AM222="ODU HS","TX ISSUE",
AM222="IP &amp; VLAN","TX ISSUE",
AM222="Warehouse HUAWEI","SPARE-ISSUE",
AM222="SPARE-HS","SPARE-ISSUE",
AM222="Power Telco","RAN ISSUE",AM222="no impacts","no impacts"
),"")</f>
        <v>POWER ISSUE</v>
      </c>
      <c r="AM222" s="67" t="s">
        <v>5327</v>
      </c>
      <c r="AN222" s="48" t="str" cm="1">
        <f t="array" ref="AN222">IFERROR(_xlfn.IFS(
AM222="MPR ISSUE","ACTIVE",
AM222="BSS Hardware Issue","ACTIVE",
AM222="Sites strategiques, MLL, Pylone, etc.","PASSIVE",
AM222="AKTIVCO DEFAUT GE &amp; POWER Cabinet","PASSIVE",
AM222="AKTIVCO Coupure ENEO &amp; Baisse de tension","PASSIVE",
AM222="Coupure ENEO &amp; Baisse de tension","PASSIVE",
AM222="Defaut GE &amp; POWER Cabinet","PASSIVE",
AM222="Sharing","PASSIVE",
AM222="Sites strategiques &amp; DataCenter","PASSIVE",
AM222="Exclu","Exclu",
AM222="SAT","ACTIVE",
AM222="SPARE-ISSUE","SPARE-ISSUE",
AM222="Fiber CAmtel","ACTIVE",
AM222="Fiber AOF","ACTIVE",
AM222="Projet OCM (HUAWEI)","PLANNED WORKS",
AM222="Projet OCM (NOKIA)","PLANNED WORKS",
AM222="ACCESS-ISSUE","ACCESS-ISSUE",
AM222="Projet OCM (ZTE, NOKIA, autres projets)","PLANNED WORKS",
AM222="No root CAuse","No root cause",
AM222="ODU HS","ACTIVE",
AM222="IP &amp; VLAN","ACTIVE",
AM222="Warehouse HUAWEI","SPARE-ISSUE",
AM222="SPARE-HS","SPARE-ISSUE",
AM222="Power Telco","ACTIVE", AM222="no impacts","no impacts"
),"")</f>
        <v>PASSIVE</v>
      </c>
      <c r="AO222" s="93" t="s">
        <v>6101</v>
      </c>
      <c r="AP222" s="101" t="str">
        <f t="shared" si="10"/>
        <v>LIT_695</v>
      </c>
      <c r="AR222" s="17" t="s">
        <v>5537</v>
      </c>
      <c r="AS222" s="7" t="s">
        <v>5537</v>
      </c>
      <c r="AT222" s="6"/>
      <c r="AU222" s="7"/>
      <c r="AV222" s="3" t="s">
        <v>5537</v>
      </c>
      <c r="AW222" s="18" t="s">
        <v>5537</v>
      </c>
      <c r="AX222" s="18" t="s">
        <v>5537</v>
      </c>
      <c r="AY222" s="18" t="s">
        <v>5537</v>
      </c>
      <c r="AZ222" s="18" t="s">
        <v>5537</v>
      </c>
      <c r="BA222" s="18" t="s">
        <v>5537</v>
      </c>
      <c r="BB222" s="18" t="s">
        <v>5537</v>
      </c>
      <c r="BC222" s="18" t="s">
        <v>5537</v>
      </c>
      <c r="BD222" s="18" t="s">
        <v>5537</v>
      </c>
      <c r="BE222" s="18" t="s">
        <v>5537</v>
      </c>
      <c r="BF222" s="18" t="s">
        <v>5537</v>
      </c>
      <c r="BG222" s="18" t="s">
        <v>5537</v>
      </c>
      <c r="BH222" s="18" t="s">
        <v>5537</v>
      </c>
      <c r="BI222" s="9" t="s">
        <v>6101</v>
      </c>
      <c r="BJ222" s="14"/>
      <c r="BK222" s="14" t="s">
        <v>5537</v>
      </c>
      <c r="BL222" s="14" t="str">
        <f>_xlfn.XLOOKUP(B222,'[4]cell downs 18042026 17h'!$B:$B,'[4]cell downs 18042026 17h'!$B:$B,"")</f>
        <v/>
      </c>
      <c r="BM222" s="14" t="str">
        <f>_xlfn.XLOOKUP(B222,'[5]Cells Huawei 19042026 15h'!$B:$B,'[5]Cells Huawei 19042026 15h'!$B:$B,"")</f>
        <v/>
      </c>
      <c r="BN222" s="9" t="str">
        <f>_xlfn.XLOOKUP(B222,'[6]cells down 19042026 9H40'!$B:$B,'[6]cells down 19042026 9H40'!$B:$B,"")</f>
        <v/>
      </c>
      <c r="BO222" s="9" t="s">
        <v>5537</v>
      </c>
      <c r="BP222" s="9" t="s">
        <v>12</v>
      </c>
      <c r="BQ222" s="115"/>
    </row>
    <row r="223" spans="1:69" s="9" customFormat="1" x14ac:dyDescent="0.3">
      <c r="A223" s="1" t="s">
        <v>1718</v>
      </c>
      <c r="B223" s="1" t="s">
        <v>1719</v>
      </c>
      <c r="C223" s="3" t="str">
        <f>_xlfn.XLOOKUP(B223,'[1]daily break down'!$D:$D,'[1]daily break down'!$E:$E,"")</f>
        <v>Douala</v>
      </c>
      <c r="D223" s="1" t="s">
        <v>21</v>
      </c>
      <c r="E223" s="1" t="s">
        <v>30</v>
      </c>
      <c r="F223" s="3" t="s">
        <v>31</v>
      </c>
      <c r="G223" s="1" t="s">
        <v>32</v>
      </c>
      <c r="H223" s="34" t="str">
        <f>_xlfn.XLOOKUP(B223,[2]CALCULATION!$B:$B,[2]CALCULATION!$H:$H,"")</f>
        <v>ZTE</v>
      </c>
      <c r="I223" s="28">
        <v>0</v>
      </c>
      <c r="J223" s="28">
        <v>4.2418593568528085</v>
      </c>
      <c r="K223" s="28">
        <v>0</v>
      </c>
      <c r="L223" s="28">
        <v>0</v>
      </c>
      <c r="M223" s="28">
        <v>0.38760975707196477</v>
      </c>
      <c r="N223" s="28">
        <v>13.383603285078749</v>
      </c>
      <c r="O223" s="28">
        <v>0.6445775654690068</v>
      </c>
      <c r="P223" s="28">
        <v>0</v>
      </c>
      <c r="Q223" s="28">
        <v>0</v>
      </c>
      <c r="R223" s="28">
        <v>0</v>
      </c>
      <c r="S223" s="94">
        <v>0</v>
      </c>
      <c r="T223" s="94">
        <f>_xlfn.XLOOKUP(B223,'[3]Nur des jours'!$B:$B,'[3]Nur des jours'!$U:$U,"")</f>
        <v>0.40478493749161687</v>
      </c>
      <c r="U223" s="94">
        <v>1.0109635793432701</v>
      </c>
      <c r="V223" s="94">
        <v>0</v>
      </c>
      <c r="W223" s="94">
        <v>0.40478493749161687</v>
      </c>
      <c r="X223" s="94">
        <v>0.60410977276683531</v>
      </c>
      <c r="Y223" s="94">
        <v>0.43260765966675518</v>
      </c>
      <c r="Z223" s="94">
        <v>0</v>
      </c>
      <c r="AA223" s="94">
        <v>0</v>
      </c>
      <c r="AB223" s="94">
        <v>0</v>
      </c>
      <c r="AC223" s="94">
        <f>_xlfn.XLOOKUP(B223,'[3]Nur des jours'!$B:$B,'[3]Nur des jours'!$N:$N,"")</f>
        <v>2.5625975578783966</v>
      </c>
      <c r="AD223" s="94">
        <v>2.5625975578783966</v>
      </c>
      <c r="AE223" s="94">
        <v>1.76252652782274</v>
      </c>
      <c r="AF223" s="94">
        <v>1.7553959219478361</v>
      </c>
      <c r="AG223" s="94">
        <v>3.3013231969041321</v>
      </c>
      <c r="AH223" s="94">
        <v>2.5625975578783966</v>
      </c>
      <c r="AI223" s="49" t="s">
        <v>5559</v>
      </c>
      <c r="AJ223" s="49"/>
      <c r="AK223" s="48" t="str" cm="1">
        <f t="array" ref="AK223">IFERROR(_xlfn.IFS(
AM223="MPR ISSUE","PDH",
AM223="BSS Hardware Issue","BSS",
AM223="Sites strategiques, MLL, Pylone, etc.","ENVTECH",
AM223="AKTIVCO DEFAUT GE &amp; POWER Cabinet","AKTIVCO",
AM223="AKTIVCO Coupure ENEO &amp; Baisse de tension","AKTIVCO GRID ONLY",
AM223="Coupure ENEO &amp; Baisse de tension","IHS GRID ONLY",
AM223="Defaut GE &amp; POWER Cabinet","IHS",
AM223="Sharing","Partners",
AM223="Sites strategiques &amp; DataCenter","SST &amp; DC",
AM223="Exclu","Exclu",
AM223="SAT","SAT",
AM223="SPARE-ISSUE","SPARE-ISSUE",
AM223="Fiber CAmtel","TRANS_FO_CAMTEL",
AM223="Fiber AOF","Fiber AOF",
AM223="Projet OCM (HUAWEI)","TRAVAUX-HUAWEI",
AM223="Projet OCM (NOKIA)","TRAVAUX-NOKIA",
AM223="ACCESS-ISSUE","ACCESS-ISSUE",
AM223="Projet OCM (ZTE, NOKIA, autres projets)","TRAVAUX OCM",
AM223="No root CAuse","No root cause",
AM223="ODU HS","PDH",
AM223="IP &amp; VLAN","PDH",
AM223="Warehouse HUAWEI","SPARE-ISSUE",
AM223="SPARE-HS","SPARE-ISSUE",
AM223="Power Telco","BSS",AM223="no impacts","no impacts"
),"")</f>
        <v>AKTIVCO GRID ONLY</v>
      </c>
      <c r="AL223" s="48" t="str" cm="1">
        <f t="array" ref="AL223">IFERROR(_xlfn.IFS(
AM223="MPR ISSUE","TX ISSUE",
AM223="BSS Hardware Issue","RAN ISSUE",
AM223="Sites strategiques, MLL, Pylone, etc.","ENVTECH",
AM223="AKTIVCO DEFAUT GE &amp; POWER Cabinet","POWER ISSUE",
AM223="AKTIVCO Coupure ENEO &amp; Baisse de tension","POWER ISSUE",
AM223="Coupure ENEO &amp; Baisse de tension","POWER ISSUE",
AM223="Defaut GE &amp; POWER Cabinet","POWER ISSUE",
AM223="Sharing","POWER ISSUE",
AM223="Sites strategiques &amp; DataCenter","POWER ISSUE",
AM223="Exclu","Exclu",
AM223="SAT","TX ISSUE",
AM223="SPARE-ISSUE","SPARE-ISSUE",
AM223="Fiber CAmtel","TX ISSUE",
AM223="Fiber AOF","TX ISSUE",
AM223="Projet OCM (HUAWEI)","TRAVAUX-HUAWEI",
AM223="Projet OCM (NOKIA)","TRAVAUX -NOKIA",
AM223="ACCESS-ISSUE","ACCESS-ISSUE",
AM223="Projet OCM (ZTE, NOKIA, autres projets)","TRAVAUX OCM",
AM223="No root CAuse","No root cause",
AM223="ODU HS","TX ISSUE",
AM223="IP &amp; VLAN","TX ISSUE",
AM223="Warehouse HUAWEI","SPARE-ISSUE",
AM223="SPARE-HS","SPARE-ISSUE",
AM223="Power Telco","RAN ISSUE",AM223="no impacts","no impacts"
),"")</f>
        <v>POWER ISSUE</v>
      </c>
      <c r="AM223" s="67" t="s">
        <v>5327</v>
      </c>
      <c r="AN223" s="48" t="str" cm="1">
        <f t="array" ref="AN223">IFERROR(_xlfn.IFS(
AM223="MPR ISSUE","ACTIVE",
AM223="BSS Hardware Issue","ACTIVE",
AM223="Sites strategiques, MLL, Pylone, etc.","PASSIVE",
AM223="AKTIVCO DEFAUT GE &amp; POWER Cabinet","PASSIVE",
AM223="AKTIVCO Coupure ENEO &amp; Baisse de tension","PASSIVE",
AM223="Coupure ENEO &amp; Baisse de tension","PASSIVE",
AM223="Defaut GE &amp; POWER Cabinet","PASSIVE",
AM223="Sharing","PASSIVE",
AM223="Sites strategiques &amp; DataCenter","PASSIVE",
AM223="Exclu","Exclu",
AM223="SAT","ACTIVE",
AM223="SPARE-ISSUE","SPARE-ISSUE",
AM223="Fiber CAmtel","ACTIVE",
AM223="Fiber AOF","ACTIVE",
AM223="Projet OCM (HUAWEI)","PLANNED WORKS",
AM223="Projet OCM (NOKIA)","PLANNED WORKS",
AM223="ACCESS-ISSUE","ACCESS-ISSUE",
AM223="Projet OCM (ZTE, NOKIA, autres projets)","PLANNED WORKS",
AM223="No root CAuse","No root cause",
AM223="ODU HS","ACTIVE",
AM223="IP &amp; VLAN","ACTIVE",
AM223="Warehouse HUAWEI","SPARE-ISSUE",
AM223="SPARE-HS","SPARE-ISSUE",
AM223="Power Telco","ACTIVE", AM223="no impacts","no impacts"
),"")</f>
        <v>PASSIVE</v>
      </c>
      <c r="AO223" s="93" t="s">
        <v>6349</v>
      </c>
      <c r="AP223" s="101" t="str">
        <f t="shared" si="10"/>
        <v>LIT_609</v>
      </c>
      <c r="AR223" s="17" t="s">
        <v>5537</v>
      </c>
      <c r="AS223" s="7" t="s">
        <v>5537</v>
      </c>
      <c r="AT223" s="6"/>
      <c r="AU223" s="7"/>
      <c r="AV223" s="3" t="s">
        <v>5537</v>
      </c>
      <c r="AW223" s="18" t="s">
        <v>5537</v>
      </c>
      <c r="AX223" s="18" t="s">
        <v>5537</v>
      </c>
      <c r="AY223" s="18" t="s">
        <v>5537</v>
      </c>
      <c r="AZ223" s="18" t="s">
        <v>5537</v>
      </c>
      <c r="BA223" s="18" t="s">
        <v>5537</v>
      </c>
      <c r="BB223" s="18" t="s">
        <v>5537</v>
      </c>
      <c r="BC223" s="18" t="s">
        <v>5537</v>
      </c>
      <c r="BD223" s="18" t="s">
        <v>5537</v>
      </c>
      <c r="BE223" s="18" t="s">
        <v>5537</v>
      </c>
      <c r="BF223" s="18" t="s">
        <v>5537</v>
      </c>
      <c r="BG223" s="18" t="s">
        <v>5537</v>
      </c>
      <c r="BH223" s="18" t="s">
        <v>5537</v>
      </c>
      <c r="BI223" s="9" t="s">
        <v>6349</v>
      </c>
      <c r="BJ223" s="14"/>
      <c r="BK223" s="14" t="s">
        <v>5537</v>
      </c>
      <c r="BL223" s="14" t="str">
        <f>_xlfn.XLOOKUP(B223,'[4]cell downs 18042026 17h'!$B:$B,'[4]cell downs 18042026 17h'!$B:$B,"")</f>
        <v/>
      </c>
      <c r="BM223" s="14" t="str">
        <f>_xlfn.XLOOKUP(B223,'[5]Cells Huawei 19042026 15h'!$B:$B,'[5]Cells Huawei 19042026 15h'!$B:$B,"")</f>
        <v/>
      </c>
      <c r="BN223" s="9" t="str">
        <f>_xlfn.XLOOKUP(B223,'[6]cells down 19042026 9H40'!$B:$B,'[6]cells down 19042026 9H40'!$B:$B,"")</f>
        <v/>
      </c>
      <c r="BO223" s="9" t="s">
        <v>5537</v>
      </c>
      <c r="BP223" s="9" t="s">
        <v>83</v>
      </c>
      <c r="BQ223" s="115"/>
    </row>
    <row r="224" spans="1:69" s="9" customFormat="1" x14ac:dyDescent="0.3">
      <c r="A224" s="1" t="s">
        <v>1660</v>
      </c>
      <c r="B224" s="8" t="s">
        <v>1661</v>
      </c>
      <c r="C224" s="3" t="str">
        <f>_xlfn.XLOOKUP(B224,'[1]daily break down'!$D:$D,'[1]daily break down'!$E:$E,"")</f>
        <v>LITTORAL</v>
      </c>
      <c r="D224" s="1" t="s">
        <v>11</v>
      </c>
      <c r="E224" s="1" t="s">
        <v>12</v>
      </c>
      <c r="F224" s="3" t="s">
        <v>13</v>
      </c>
      <c r="G224" s="1" t="s">
        <v>177</v>
      </c>
      <c r="H224" s="34" t="str">
        <f>_xlfn.XLOOKUP(B224,[2]CALCULATION!$B:$B,[2]CALCULATION!$H:$H,"")</f>
        <v>ZTE</v>
      </c>
      <c r="I224" s="28">
        <v>0</v>
      </c>
      <c r="J224" s="28">
        <v>0</v>
      </c>
      <c r="K224" s="28">
        <v>0.34489474450180085</v>
      </c>
      <c r="L224" s="28">
        <v>13.046627315349868</v>
      </c>
      <c r="M224" s="28">
        <v>13.810450214448982</v>
      </c>
      <c r="N224" s="28">
        <v>14.415986793481206</v>
      </c>
      <c r="O224" s="28">
        <v>0</v>
      </c>
      <c r="P224" s="28">
        <v>0.64693179580690241</v>
      </c>
      <c r="Q224" s="28">
        <v>13.217380355160616</v>
      </c>
      <c r="R224" s="28">
        <v>16.067265354575621</v>
      </c>
      <c r="S224" s="94">
        <v>0</v>
      </c>
      <c r="T224" s="94">
        <f>_xlfn.XLOOKUP(B224,'[3]Nur des jours'!$B:$B,'[3]Nur des jours'!$U:$U,"")</f>
        <v>0</v>
      </c>
      <c r="U224" s="94">
        <v>0</v>
      </c>
      <c r="V224" s="94">
        <v>1.5159816569786609E-3</v>
      </c>
      <c r="W224" s="94">
        <v>0</v>
      </c>
      <c r="X224" s="94">
        <v>15.395703315612398</v>
      </c>
      <c r="Y224" s="94">
        <v>17.534985289627404</v>
      </c>
      <c r="Z224" s="94">
        <v>0</v>
      </c>
      <c r="AA224" s="94">
        <v>0</v>
      </c>
      <c r="AB224" s="94">
        <v>0</v>
      </c>
      <c r="AC224" s="94">
        <f>_xlfn.XLOOKUP(B224,'[3]Nur des jours'!$B:$B,'[3]Nur des jours'!$N:$N,"")</f>
        <v>2.5551424951417232</v>
      </c>
      <c r="AD224" s="94">
        <v>2.5551424951417232</v>
      </c>
      <c r="AE224" s="94">
        <v>2.026680694939031</v>
      </c>
      <c r="AF224" s="94">
        <v>1.7286203168191592</v>
      </c>
      <c r="AG224" s="94">
        <v>3.2319307369540788</v>
      </c>
      <c r="AH224" s="94">
        <v>2.5551424951417232</v>
      </c>
      <c r="AI224" s="49" t="s">
        <v>5559</v>
      </c>
      <c r="AJ224" s="49"/>
      <c r="AK224" s="48" t="str" cm="1">
        <f t="array" ref="AK224">IFERROR(_xlfn.IFS(
AM224="MPR ISSUE","PDH",
AM224="BSS Hardware Issue","BSS",
AM224="Sites strategiques, MLL, Pylone, etc.","ENVTECH",
AM224="AKTIVCO DEFAUT GE &amp; POWER Cabinet","AKTIVCO",
AM224="AKTIVCO Coupure ENEO &amp; Baisse de tension","AKTIVCO GRID ONLY",
AM224="Coupure ENEO &amp; Baisse de tension","IHS GRID ONLY",
AM224="Defaut GE &amp; POWER Cabinet","IHS",
AM224="Sharing","Partners",
AM224="Sites strategiques &amp; DataCenter","SST &amp; DC",
AM224="Exclu","Exclu",
AM224="SAT","SAT",
AM224="SPARE-ISSUE","SPARE-ISSUE",
AM224="Fiber CAmtel","TRANS_FO_CAMTEL",
AM224="Fiber AOF","Fiber AOF",
AM224="Projet OCM (HUAWEI)","TRAVAUX-HUAWEI",
AM224="Projet OCM (NOKIA)","TRAVAUX-NOKIA",
AM224="ACCESS-ISSUE","ACCESS-ISSUE",
AM224="Projet OCM (ZTE, NOKIA, autres projets)","TRAVAUX OCM",
AM224="No root CAuse","No root cause",
AM224="ODU HS","PDH",
AM224="IP &amp; VLAN","PDH",
AM224="Warehouse HUAWEI","SPARE-ISSUE",
AM224="SPARE-HS","SPARE-ISSUE",
AM224="Power Telco","BSS",AM224="no impacts","no impacts"
),"")</f>
        <v>No root cause</v>
      </c>
      <c r="AL224" s="48" t="str" cm="1">
        <f t="array" ref="AL224">IFERROR(_xlfn.IFS(
AM224="MPR ISSUE","TX ISSUE",
AM224="BSS Hardware Issue","RAN ISSUE",
AM224="Sites strategiques, MLL, Pylone, etc.","ENVTECH",
AM224="AKTIVCO DEFAUT GE &amp; POWER Cabinet","POWER ISSUE",
AM224="AKTIVCO Coupure ENEO &amp; Baisse de tension","POWER ISSUE",
AM224="Coupure ENEO &amp; Baisse de tension","POWER ISSUE",
AM224="Defaut GE &amp; POWER Cabinet","POWER ISSUE",
AM224="Sharing","POWER ISSUE",
AM224="Sites strategiques &amp; DataCenter","POWER ISSUE",
AM224="Exclu","Exclu",
AM224="SAT","TX ISSUE",
AM224="SPARE-ISSUE","SPARE-ISSUE",
AM224="Fiber CAmtel","TX ISSUE",
AM224="Fiber AOF","TX ISSUE",
AM224="Projet OCM (HUAWEI)","TRAVAUX-HUAWEI",
AM224="Projet OCM (NOKIA)","TRAVAUX -NOKIA",
AM224="ACCESS-ISSUE","ACCESS-ISSUE",
AM224="Projet OCM (ZTE, NOKIA, autres projets)","TRAVAUX OCM",
AM224="No root CAuse","No root cause",
AM224="ODU HS","TX ISSUE",
AM224="IP &amp; VLAN","TX ISSUE",
AM224="Warehouse HUAWEI","SPARE-ISSUE",
AM224="SPARE-HS","SPARE-ISSUE",
AM224="Power Telco","RAN ISSUE",AM224="no impacts","no impacts"
),"")</f>
        <v>No root cause</v>
      </c>
      <c r="AM224" s="67" t="s">
        <v>6538</v>
      </c>
      <c r="AN224" s="48" t="str" cm="1">
        <f t="array" ref="AN224">IFERROR(_xlfn.IFS(
AM224="MPR ISSUE","ACTIVE",
AM224="BSS Hardware Issue","ACTIVE",
AM224="Sites strategiques, MLL, Pylone, etc.","PASSIVE",
AM224="AKTIVCO DEFAUT GE &amp; POWER Cabinet","PASSIVE",
AM224="AKTIVCO Coupure ENEO &amp; Baisse de tension","PASSIVE",
AM224="Coupure ENEO &amp; Baisse de tension","PASSIVE",
AM224="Defaut GE &amp; POWER Cabinet","PASSIVE",
AM224="Sharing","PASSIVE",
AM224="Sites strategiques &amp; DataCenter","PASSIVE",
AM224="Exclu","Exclu",
AM224="SAT","ACTIVE",
AM224="SPARE-ISSUE","SPARE-ISSUE",
AM224="Fiber CAmtel","ACTIVE",
AM224="Fiber AOF","ACTIVE",
AM224="Projet OCM (HUAWEI)","PLANNED WORKS",
AM224="Projet OCM (NOKIA)","PLANNED WORKS",
AM224="ACCESS-ISSUE","ACCESS-ISSUE",
AM224="Projet OCM (ZTE, NOKIA, autres projets)","PLANNED WORKS",
AM224="No root CAuse","No root cause",
AM224="ODU HS","ACTIVE",
AM224="IP &amp; VLAN","ACTIVE",
AM224="Warehouse HUAWEI","SPARE-ISSUE",
AM224="SPARE-HS","SPARE-ISSUE",
AM224="Power Telco","ACTIVE", AM224="no impacts","no impacts"
),"")</f>
        <v>No root cause</v>
      </c>
      <c r="AO224" s="93" t="s">
        <v>5537</v>
      </c>
      <c r="AP224" s="101" t="str">
        <f t="shared" si="10"/>
        <v>SUO_061</v>
      </c>
      <c r="AR224" s="17" t="s">
        <v>5537</v>
      </c>
      <c r="AS224" s="7" t="s">
        <v>5537</v>
      </c>
      <c r="AT224" s="6"/>
      <c r="AU224" s="7"/>
      <c r="AV224" s="3" t="s">
        <v>5537</v>
      </c>
      <c r="AW224" s="18" t="s">
        <v>5537</v>
      </c>
      <c r="AX224" s="18" t="s">
        <v>5537</v>
      </c>
      <c r="AY224" s="18" t="s">
        <v>5537</v>
      </c>
      <c r="AZ224" s="18" t="s">
        <v>5537</v>
      </c>
      <c r="BA224" s="18" t="s">
        <v>5537</v>
      </c>
      <c r="BB224" s="18" t="s">
        <v>5537</v>
      </c>
      <c r="BC224" s="18" t="s">
        <v>5537</v>
      </c>
      <c r="BD224" s="18" t="s">
        <v>5537</v>
      </c>
      <c r="BE224" s="18" t="s">
        <v>5537</v>
      </c>
      <c r="BF224" s="18" t="s">
        <v>5537</v>
      </c>
      <c r="BG224" s="18" t="s">
        <v>5537</v>
      </c>
      <c r="BH224" s="18" t="s">
        <v>5537</v>
      </c>
      <c r="BI224" s="9" t="s">
        <v>5537</v>
      </c>
      <c r="BJ224" s="14"/>
      <c r="BK224" s="14" t="s">
        <v>5537</v>
      </c>
      <c r="BL224" s="14" t="str">
        <f>_xlfn.XLOOKUP(B224,'[4]cell downs 18042026 17h'!$B:$B,'[4]cell downs 18042026 17h'!$B:$B,"")</f>
        <v/>
      </c>
      <c r="BM224" s="14" t="str">
        <f>_xlfn.XLOOKUP(B224,'[5]Cells Huawei 19042026 15h'!$B:$B,'[5]Cells Huawei 19042026 15h'!$B:$B,"")</f>
        <v/>
      </c>
      <c r="BN224" s="9" t="str">
        <f>_xlfn.XLOOKUP(B224,'[6]cells down 19042026 9H40'!$B:$B,'[6]cells down 19042026 9H40'!$B:$B,"")</f>
        <v/>
      </c>
      <c r="BO224" s="9" t="s">
        <v>1661</v>
      </c>
      <c r="BP224" s="9" t="s">
        <v>5537</v>
      </c>
      <c r="BQ224" s="115"/>
    </row>
    <row r="225" spans="1:69" s="9" customFormat="1" x14ac:dyDescent="0.3">
      <c r="A225" s="1" t="s">
        <v>172</v>
      </c>
      <c r="B225" s="8" t="s">
        <v>173</v>
      </c>
      <c r="C225" s="3" t="str">
        <f>_xlfn.XLOOKUP(B225,'[1]daily break down'!$D:$D,'[1]daily break down'!$E:$E,"")</f>
        <v>Garoua</v>
      </c>
      <c r="D225" s="1" t="s">
        <v>11</v>
      </c>
      <c r="E225" s="1" t="s">
        <v>12</v>
      </c>
      <c r="F225" s="3" t="s">
        <v>23</v>
      </c>
      <c r="G225" s="1" t="s">
        <v>24</v>
      </c>
      <c r="H225" s="32" t="str">
        <f>_xlfn.XLOOKUP(B225,[2]CALCULATION!$B:$B,[2]CALCULATION!$H:$H,"")</f>
        <v>Huawei</v>
      </c>
      <c r="I225" s="28">
        <v>0</v>
      </c>
      <c r="J225" s="28">
        <v>0.7093902400744222</v>
      </c>
      <c r="K225" s="28">
        <v>0</v>
      </c>
      <c r="L225" s="28">
        <v>0</v>
      </c>
      <c r="M225" s="28">
        <v>4.9199847046368355</v>
      </c>
      <c r="N225" s="28">
        <v>0</v>
      </c>
      <c r="O225" s="28">
        <v>0</v>
      </c>
      <c r="P225" s="28">
        <v>0</v>
      </c>
      <c r="Q225" s="28">
        <v>1.0701046990437547E-2</v>
      </c>
      <c r="R225" s="28">
        <v>6.5989789774364869E-3</v>
      </c>
      <c r="S225" s="94">
        <v>0</v>
      </c>
      <c r="T225" s="94">
        <f>_xlfn.XLOOKUP(B225,'[3]Nur des jours'!$B:$B,'[3]Nur des jours'!$U:$U,"")</f>
        <v>1.3658459677028134</v>
      </c>
      <c r="U225" s="94">
        <v>0</v>
      </c>
      <c r="V225" s="94">
        <v>2.0168798315227159</v>
      </c>
      <c r="W225" s="94">
        <v>1.3658459677028134</v>
      </c>
      <c r="X225" s="94">
        <v>0</v>
      </c>
      <c r="Y225" s="94">
        <v>6.2401907069254321</v>
      </c>
      <c r="Z225" s="94">
        <v>0</v>
      </c>
      <c r="AA225" s="94">
        <v>0</v>
      </c>
      <c r="AB225" s="94">
        <v>0</v>
      </c>
      <c r="AC225" s="94">
        <f>_xlfn.XLOOKUP(B225,'[3]Nur des jours'!$B:$B,'[3]Nur des jours'!$N:$N,"")</f>
        <v>2.5349888566430674</v>
      </c>
      <c r="AD225" s="94">
        <v>2.5349888566430674</v>
      </c>
      <c r="AE225" s="94">
        <v>4.0728451014951501</v>
      </c>
      <c r="AF225" s="94">
        <v>5.21646164203311</v>
      </c>
      <c r="AG225" s="94">
        <v>0.38766068680819588</v>
      </c>
      <c r="AH225" s="94">
        <v>2.5349888566430674</v>
      </c>
      <c r="AI225" s="49" t="s">
        <v>5559</v>
      </c>
      <c r="AJ225" s="49"/>
      <c r="AK225" s="48" t="str" cm="1">
        <f t="array" ref="AK225">IFERROR(_xlfn.IFS(
AM225="MPR ISSUE","PDH",
AM225="BSS Hardware Issue","BSS",
AM225="Sites strategiques, MLL, Pylone, etc.","ENVTECH",
AM225="AKTIVCO DEFAUT GE &amp; POWER Cabinet","AKTIVCO",
AM225="AKTIVCO Coupure ENEO &amp; Baisse de tension","AKTIVCO GRID ONLY",
AM225="Coupure ENEO &amp; Baisse de tension","IHS GRID ONLY",
AM225="Defaut GE &amp; POWER Cabinet","IHS",
AM225="Sharing","Partners",
AM225="Sites strategiques &amp; DataCenter","SST &amp; DC",
AM225="Exclu","Exclu",
AM225="SAT","SAT",
AM225="SPARE-ISSUE","SPARE-ISSUE",
AM225="Fiber CAmtel","TRANS_FO_CAMTEL",
AM225="Fiber AOF","Fiber AOF",
AM225="Projet OCM (HUAWEI)","TRAVAUX-HUAWEI",
AM225="Projet OCM (NOKIA)","TRAVAUX-NOKIA",
AM225="ACCESS-ISSUE","ACCESS-ISSUE",
AM225="Projet OCM (ZTE, NOKIA, autres projets)","TRAVAUX OCM",
AM225="No root CAuse","No root cause",
AM225="ODU HS","PDH",
AM225="IP &amp; VLAN","PDH",
AM225="Warehouse HUAWEI","SPARE-ISSUE",
AM225="SPARE-HS","SPARE-ISSUE",
AM225="Power Telco","BSS",AM225="no impacts","no impacts"
),"")</f>
        <v>IHS</v>
      </c>
      <c r="AL225" s="48" t="str" cm="1">
        <f t="array" ref="AL225">IFERROR(_xlfn.IFS(
AM225="MPR ISSUE","TX ISSUE",
AM225="BSS Hardware Issue","RAN ISSUE",
AM225="Sites strategiques, MLL, Pylone, etc.","ENVTECH",
AM225="AKTIVCO DEFAUT GE &amp; POWER Cabinet","POWER ISSUE",
AM225="AKTIVCO Coupure ENEO &amp; Baisse de tension","POWER ISSUE",
AM225="Coupure ENEO &amp; Baisse de tension","POWER ISSUE",
AM225="Defaut GE &amp; POWER Cabinet","POWER ISSUE",
AM225="Sharing","POWER ISSUE",
AM225="Sites strategiques &amp; DataCenter","POWER ISSUE",
AM225="Exclu","Exclu",
AM225="SAT","TX ISSUE",
AM225="SPARE-ISSUE","SPARE-ISSUE",
AM225="Fiber CAmtel","TX ISSUE",
AM225="Fiber AOF","TX ISSUE",
AM225="Projet OCM (HUAWEI)","TRAVAUX-HUAWEI",
AM225="Projet OCM (NOKIA)","TRAVAUX -NOKIA",
AM225="ACCESS-ISSUE","ACCESS-ISSUE",
AM225="Projet OCM (ZTE, NOKIA, autres projets)","TRAVAUX OCM",
AM225="No root CAuse","No root cause",
AM225="ODU HS","TX ISSUE",
AM225="IP &amp; VLAN","TX ISSUE",
AM225="Warehouse HUAWEI","SPARE-ISSUE",
AM225="SPARE-HS","SPARE-ISSUE",
AM225="Power Telco","RAN ISSUE",AM225="no impacts","no impacts"
),"")</f>
        <v>POWER ISSUE</v>
      </c>
      <c r="AM225" s="67" t="s">
        <v>5330</v>
      </c>
      <c r="AN225" s="48" t="str" cm="1">
        <f t="array" ref="AN225">IFERROR(_xlfn.IFS(
AM225="MPR ISSUE","ACTIVE",
AM225="BSS Hardware Issue","ACTIVE",
AM225="Sites strategiques, MLL, Pylone, etc.","PASSIVE",
AM225="AKTIVCO DEFAUT GE &amp; POWER Cabinet","PASSIVE",
AM225="AKTIVCO Coupure ENEO &amp; Baisse de tension","PASSIVE",
AM225="Coupure ENEO &amp; Baisse de tension","PASSIVE",
AM225="Defaut GE &amp; POWER Cabinet","PASSIVE",
AM225="Sharing","PASSIVE",
AM225="Sites strategiques &amp; DataCenter","PASSIVE",
AM225="Exclu","Exclu",
AM225="SAT","ACTIVE",
AM225="SPARE-ISSUE","SPARE-ISSUE",
AM225="Fiber CAmtel","ACTIVE",
AM225="Fiber AOF","ACTIVE",
AM225="Projet OCM (HUAWEI)","PLANNED WORKS",
AM225="Projet OCM (NOKIA)","PLANNED WORKS",
AM225="ACCESS-ISSUE","ACCESS-ISSUE",
AM225="Projet OCM (ZTE, NOKIA, autres projets)","PLANNED WORKS",
AM225="No root CAuse","No root cause",
AM225="ODU HS","ACTIVE",
AM225="IP &amp; VLAN","ACTIVE",
AM225="Warehouse HUAWEI","SPARE-ISSUE",
AM225="SPARE-HS","SPARE-ISSUE",
AM225="Power Telco","ACTIVE", AM225="no impacts","no impacts"
),"")</f>
        <v>PASSIVE</v>
      </c>
      <c r="AO225" s="93" t="s">
        <v>6336</v>
      </c>
      <c r="AP225" s="101" t="str">
        <f t="shared" si="10"/>
        <v>NRD_049</v>
      </c>
      <c r="AR225" s="17" t="s">
        <v>5537</v>
      </c>
      <c r="AS225" s="7" t="s">
        <v>5537</v>
      </c>
      <c r="AT225" s="6"/>
      <c r="AU225" s="7"/>
      <c r="AV225" s="3" t="s">
        <v>6337</v>
      </c>
      <c r="AW225" s="18" t="s">
        <v>5537</v>
      </c>
      <c r="AX225" s="18" t="s">
        <v>5537</v>
      </c>
      <c r="AY225" s="18" t="s">
        <v>5537</v>
      </c>
      <c r="AZ225" s="18" t="s">
        <v>5537</v>
      </c>
      <c r="BA225" s="18" t="s">
        <v>5537</v>
      </c>
      <c r="BB225" s="18" t="s">
        <v>5537</v>
      </c>
      <c r="BC225" s="18" t="s">
        <v>5537</v>
      </c>
      <c r="BD225" s="18" t="s">
        <v>5537</v>
      </c>
      <c r="BE225" s="18" t="s">
        <v>5537</v>
      </c>
      <c r="BF225" s="18" t="s">
        <v>5537</v>
      </c>
      <c r="BG225" s="18" t="s">
        <v>5915</v>
      </c>
      <c r="BH225" s="18" t="s">
        <v>5537</v>
      </c>
      <c r="BI225" s="9" t="s">
        <v>5537</v>
      </c>
      <c r="BJ225" s="14"/>
      <c r="BK225" s="14" t="s">
        <v>5537</v>
      </c>
      <c r="BL225" s="14" t="str">
        <f>_xlfn.XLOOKUP(B225,'[4]cell downs 18042026 17h'!$B:$B,'[4]cell downs 18042026 17h'!$B:$B,"")</f>
        <v/>
      </c>
      <c r="BM225" s="14" t="str">
        <f>_xlfn.XLOOKUP(B225,'[5]Cells Huawei 19042026 15h'!$B:$B,'[5]Cells Huawei 19042026 15h'!$B:$B,"")</f>
        <v/>
      </c>
      <c r="BN225" s="9" t="str">
        <f>_xlfn.XLOOKUP(B225,'[6]cells down 19042026 9H40'!$B:$B,'[6]cells down 19042026 9H40'!$B:$B,"")</f>
        <v/>
      </c>
      <c r="BO225" s="9" t="s">
        <v>173</v>
      </c>
      <c r="BP225" s="9" t="s">
        <v>5537</v>
      </c>
      <c r="BQ225" s="115"/>
    </row>
    <row r="226" spans="1:69" s="9" customFormat="1" x14ac:dyDescent="0.3">
      <c r="A226" s="1" t="s">
        <v>405</v>
      </c>
      <c r="B226" s="8" t="s">
        <v>406</v>
      </c>
      <c r="C226" s="3" t="str">
        <f>_xlfn.XLOOKUP(B226,'[1]daily break down'!$D:$D,'[1]daily break down'!$E:$E,"")</f>
        <v>SUD-OUEST</v>
      </c>
      <c r="D226" s="1" t="s">
        <v>11</v>
      </c>
      <c r="E226" s="1" t="s">
        <v>12</v>
      </c>
      <c r="F226" s="3" t="s">
        <v>13</v>
      </c>
      <c r="G226" s="1" t="s">
        <v>106</v>
      </c>
      <c r="H226" s="32" t="str">
        <f>_xlfn.XLOOKUP(B226,[2]CALCULATION!$B:$B,[2]CALCULATION!$H:$H,"")</f>
        <v>Huawei</v>
      </c>
      <c r="I226" s="28">
        <v>0</v>
      </c>
      <c r="J226" s="28">
        <v>0</v>
      </c>
      <c r="K226" s="28">
        <v>0</v>
      </c>
      <c r="L226" s="28">
        <v>0</v>
      </c>
      <c r="M226" s="28">
        <v>0</v>
      </c>
      <c r="N226" s="28">
        <v>0</v>
      </c>
      <c r="O226" s="28">
        <v>5.7964004531536693E-3</v>
      </c>
      <c r="P226" s="28">
        <v>0</v>
      </c>
      <c r="Q226" s="28">
        <v>1.159280090630734E-3</v>
      </c>
      <c r="R226" s="28">
        <v>7.6512485981628442E-3</v>
      </c>
      <c r="S226" s="94">
        <v>0</v>
      </c>
      <c r="T226" s="94">
        <f>_xlfn.XLOOKUP(B226,'[3]Nur des jours'!$B:$B,'[3]Nur des jours'!$U:$U,"")</f>
        <v>0</v>
      </c>
      <c r="U226" s="94">
        <v>0</v>
      </c>
      <c r="V226" s="94">
        <v>0</v>
      </c>
      <c r="W226" s="94">
        <v>0</v>
      </c>
      <c r="X226" s="94">
        <v>0</v>
      </c>
      <c r="Y226" s="94">
        <v>0.13733010304394846</v>
      </c>
      <c r="Z226" s="94">
        <v>0</v>
      </c>
      <c r="AA226" s="94">
        <v>0</v>
      </c>
      <c r="AB226" s="94">
        <v>0</v>
      </c>
      <c r="AC226" s="94">
        <f>_xlfn.XLOOKUP(B226,'[3]Nur des jours'!$B:$B,'[3]Nur des jours'!$N:$N,"")</f>
        <v>2.4663951454343627</v>
      </c>
      <c r="AD226" s="94">
        <v>2.4663951454343627</v>
      </c>
      <c r="AE226" s="94">
        <v>1.8303448317206814</v>
      </c>
      <c r="AF226" s="94">
        <v>2.3720317329171641</v>
      </c>
      <c r="AG226" s="94">
        <v>2.7013126905642122</v>
      </c>
      <c r="AH226" s="94">
        <v>2.4663951454343627</v>
      </c>
      <c r="AI226" s="49" t="s">
        <v>5559</v>
      </c>
      <c r="AJ226" s="49"/>
      <c r="AK226" s="48" t="str" cm="1">
        <f t="array" ref="AK226">IFERROR(_xlfn.IFS(
AM226="MPR ISSUE","PDH",
AM226="BSS Hardware Issue","BSS",
AM226="Sites strategiques, MLL, Pylone, etc.","ENVTECH",
AM226="AKTIVCO DEFAUT GE &amp; POWER Cabinet","AKTIVCO",
AM226="AKTIVCO Coupure ENEO &amp; Baisse de tension","AKTIVCO GRID ONLY",
AM226="Coupure ENEO &amp; Baisse de tension","IHS GRID ONLY",
AM226="Defaut GE &amp; POWER Cabinet","IHS",
AM226="Sharing","Partners",
AM226="Sites strategiques &amp; DataCenter","SST &amp; DC",
AM226="Exclu","Exclu",
AM226="SAT","SAT",
AM226="SPARE-ISSUE","SPARE-ISSUE",
AM226="Fiber CAmtel","TRANS_FO_CAMTEL",
AM226="Fiber AOF","Fiber AOF",
AM226="Projet OCM (HUAWEI)","TRAVAUX-HUAWEI",
AM226="Projet OCM (NOKIA)","TRAVAUX-NOKIA",
AM226="ACCESS-ISSUE","ACCESS-ISSUE",
AM226="Projet OCM (ZTE, NOKIA, autres projets)","TRAVAUX OCM",
AM226="No root CAuse","No root cause",
AM226="ODU HS","PDH",
AM226="IP &amp; VLAN","PDH",
AM226="Warehouse HUAWEI","SPARE-ISSUE",
AM226="SPARE-HS","SPARE-ISSUE",
AM226="Power Telco","BSS",AM226="no impacts","no impacts"
),"")</f>
        <v>PDH</v>
      </c>
      <c r="AL226" s="48" t="str" cm="1">
        <f t="array" ref="AL226">IFERROR(_xlfn.IFS(
AM226="MPR ISSUE","TX ISSUE",
AM226="BSS Hardware Issue","RAN ISSUE",
AM226="Sites strategiques, MLL, Pylone, etc.","ENVTECH",
AM226="AKTIVCO DEFAUT GE &amp; POWER Cabinet","POWER ISSUE",
AM226="AKTIVCO Coupure ENEO &amp; Baisse de tension","POWER ISSUE",
AM226="Coupure ENEO &amp; Baisse de tension","POWER ISSUE",
AM226="Defaut GE &amp; POWER Cabinet","POWER ISSUE",
AM226="Sharing","POWER ISSUE",
AM226="Sites strategiques &amp; DataCenter","POWER ISSUE",
AM226="Exclu","Exclu",
AM226="SAT","TX ISSUE",
AM226="SPARE-ISSUE","SPARE-ISSUE",
AM226="Fiber CAmtel","TX ISSUE",
AM226="Fiber AOF","TX ISSUE",
AM226="Projet OCM (HUAWEI)","TRAVAUX-HUAWEI",
AM226="Projet OCM (NOKIA)","TRAVAUX -NOKIA",
AM226="ACCESS-ISSUE","ACCESS-ISSUE",
AM226="Projet OCM (ZTE, NOKIA, autres projets)","TRAVAUX OCM",
AM226="No root CAuse","No root cause",
AM226="ODU HS","TX ISSUE",
AM226="IP &amp; VLAN","TX ISSUE",
AM226="Warehouse HUAWEI","SPARE-ISSUE",
AM226="SPARE-HS","SPARE-ISSUE",
AM226="Power Telco","RAN ISSUE",AM226="no impacts","no impacts"
),"")</f>
        <v>TX ISSUE</v>
      </c>
      <c r="AM226" s="67" t="s">
        <v>6537</v>
      </c>
      <c r="AN226" s="48" t="str" cm="1">
        <f t="array" ref="AN226">IFERROR(_xlfn.IFS(
AM226="MPR ISSUE","ACTIVE",
AM226="BSS Hardware Issue","ACTIVE",
AM226="Sites strategiques, MLL, Pylone, etc.","PASSIVE",
AM226="AKTIVCO DEFAUT GE &amp; POWER Cabinet","PASSIVE",
AM226="AKTIVCO Coupure ENEO &amp; Baisse de tension","PASSIVE",
AM226="Coupure ENEO &amp; Baisse de tension","PASSIVE",
AM226="Defaut GE &amp; POWER Cabinet","PASSIVE",
AM226="Sharing","PASSIVE",
AM226="Sites strategiques &amp; DataCenter","PASSIVE",
AM226="Exclu","Exclu",
AM226="SAT","ACTIVE",
AM226="SPARE-ISSUE","SPARE-ISSUE",
AM226="Fiber CAmtel","ACTIVE",
AM226="Fiber AOF","ACTIVE",
AM226="Projet OCM (HUAWEI)","PLANNED WORKS",
AM226="Projet OCM (NOKIA)","PLANNED WORKS",
AM226="ACCESS-ISSUE","ACCESS-ISSUE",
AM226="Projet OCM (ZTE, NOKIA, autres projets)","PLANNED WORKS",
AM226="No root CAuse","No root cause",
AM226="ODU HS","ACTIVE",
AM226="IP &amp; VLAN","ACTIVE",
AM226="Warehouse HUAWEI","SPARE-ISSUE",
AM226="SPARE-HS","SPARE-ISSUE",
AM226="Power Telco","ACTIVE", AM226="no impacts","no impacts"
),"")</f>
        <v>ACTIVE</v>
      </c>
      <c r="AO226" s="93" t="s">
        <v>5710</v>
      </c>
      <c r="AP226" s="127" t="str">
        <f>IFERROR(MID(AQ226, SEARCH("CTR_", AQ226), 7), IFERROR(MID(AQ226, SEARCH("SUO_", AQ226), 7), IFERROR(MID(AQ226, SEARCH("SUD_", AQ226), 7), IFERROR(MID(AQ226, SEARCH("NRO_", AQ226), 7), IFERROR(MID(AQ226, SEARCH("ADM_", AQ226), 7), IFERROR(MID(AQ226, SEARCH("NRD_", AQ226), 7), IFERROR(MID(AQ226, SEARCH("EXN_", AQ226), 7), IFERROR(MID(AQ226, SEARCH("LIT_", AQ226), 7), IFERROR(MID(AQ226, SEARCH("EST_", AQ226), 7), MID(AQ226, SEARCH("OST_",AQ226), 7))))))))))</f>
        <v>SUO_027</v>
      </c>
      <c r="AQ226" s="9" t="s">
        <v>6528</v>
      </c>
      <c r="AR226" s="17" t="s">
        <v>5710</v>
      </c>
      <c r="AS226" s="7" t="s">
        <v>5537</v>
      </c>
      <c r="AT226" s="6"/>
      <c r="AU226" s="7"/>
      <c r="AV226" s="3" t="s">
        <v>5537</v>
      </c>
      <c r="AW226" s="18" t="s">
        <v>5537</v>
      </c>
      <c r="AX226" s="18" t="s">
        <v>5537</v>
      </c>
      <c r="AY226" s="18" t="s">
        <v>5537</v>
      </c>
      <c r="AZ226" s="18" t="s">
        <v>5537</v>
      </c>
      <c r="BA226" s="18" t="s">
        <v>5537</v>
      </c>
      <c r="BB226" s="18" t="s">
        <v>5537</v>
      </c>
      <c r="BC226" s="18" t="s">
        <v>5537</v>
      </c>
      <c r="BD226" s="18" t="s">
        <v>5537</v>
      </c>
      <c r="BE226" s="18" t="s">
        <v>5537</v>
      </c>
      <c r="BF226" s="18" t="s">
        <v>5537</v>
      </c>
      <c r="BG226" s="18" t="s">
        <v>5537</v>
      </c>
      <c r="BH226" s="18" t="s">
        <v>5537</v>
      </c>
      <c r="BI226" s="9" t="s">
        <v>5537</v>
      </c>
      <c r="BJ226" s="14"/>
      <c r="BK226" s="14" t="s">
        <v>5537</v>
      </c>
      <c r="BL226" s="14" t="str">
        <f>_xlfn.XLOOKUP(B226,'[4]cell downs 18042026 17h'!$B:$B,'[4]cell downs 18042026 17h'!$B:$B,"")</f>
        <v/>
      </c>
      <c r="BM226" s="14" t="str">
        <f>_xlfn.XLOOKUP(B226,'[5]Cells Huawei 19042026 15h'!$B:$B,'[5]Cells Huawei 19042026 15h'!$B:$B,"")</f>
        <v/>
      </c>
      <c r="BN226" s="9" t="str">
        <f>_xlfn.XLOOKUP(B226,'[6]cells down 19042026 9H40'!$B:$B,'[6]cells down 19042026 9H40'!$B:$B,"")</f>
        <v/>
      </c>
      <c r="BO226" s="9" t="s">
        <v>406</v>
      </c>
      <c r="BP226" s="9" t="s">
        <v>594</v>
      </c>
      <c r="BQ226" s="115"/>
    </row>
    <row r="227" spans="1:69" s="9" customFormat="1" x14ac:dyDescent="0.3">
      <c r="A227" s="1" t="s">
        <v>1990</v>
      </c>
      <c r="B227" s="8" t="s">
        <v>1991</v>
      </c>
      <c r="C227" s="3" t="str">
        <f>_xlfn.XLOOKUP(B227,'[1]daily break down'!$D:$D,'[1]daily break down'!$E:$E,"")</f>
        <v>Maroua</v>
      </c>
      <c r="D227" s="1" t="s">
        <v>11</v>
      </c>
      <c r="E227" s="1" t="s">
        <v>83</v>
      </c>
      <c r="F227" s="3" t="s">
        <v>55</v>
      </c>
      <c r="G227" s="1" t="s">
        <v>84</v>
      </c>
      <c r="H227" s="32" t="str">
        <f>_xlfn.XLOOKUP(B227,[2]CALCULATION!$B:$B,[2]CALCULATION!$H:$H,"")</f>
        <v>Huawei</v>
      </c>
      <c r="I227" s="28">
        <v>0</v>
      </c>
      <c r="J227" s="28">
        <v>0.57603735949525303</v>
      </c>
      <c r="K227" s="28">
        <v>0.54805412161525879</v>
      </c>
      <c r="L227" s="28">
        <v>0</v>
      </c>
      <c r="M227" s="28">
        <v>0</v>
      </c>
      <c r="N227" s="28">
        <v>0</v>
      </c>
      <c r="O227" s="28">
        <v>0</v>
      </c>
      <c r="P227" s="28">
        <v>0</v>
      </c>
      <c r="Q227" s="28">
        <v>0</v>
      </c>
      <c r="R227" s="28">
        <v>0</v>
      </c>
      <c r="S227" s="94">
        <v>0</v>
      </c>
      <c r="T227" s="94">
        <f>_xlfn.XLOOKUP(B227,'[3]Nur des jours'!$B:$B,'[3]Nur des jours'!$U:$U,"")</f>
        <v>0</v>
      </c>
      <c r="U227" s="94">
        <v>0</v>
      </c>
      <c r="V227" s="94">
        <v>0</v>
      </c>
      <c r="W227" s="94">
        <v>0</v>
      </c>
      <c r="X227" s="94">
        <v>0.35625568938998331</v>
      </c>
      <c r="Y227" s="94">
        <v>1.6092234464219981</v>
      </c>
      <c r="Z227" s="94">
        <v>0.41823258654293399</v>
      </c>
      <c r="AA227" s="94">
        <v>8.1267674562612537</v>
      </c>
      <c r="AB227" s="94">
        <v>8.5144663887248062E-2</v>
      </c>
      <c r="AC227" s="94">
        <f>_xlfn.XLOOKUP(B227,'[3]Nur des jours'!$B:$B,'[3]Nur des jours'!$N:$N,"")</f>
        <v>2.4625070983611703</v>
      </c>
      <c r="AD227" s="94">
        <v>2.4625070983611703</v>
      </c>
      <c r="AE227" s="94">
        <v>2.3555307762710371</v>
      </c>
      <c r="AF227" s="94">
        <v>3.0396686965125412</v>
      </c>
      <c r="AG227" s="94">
        <v>2.1202491644176535</v>
      </c>
      <c r="AH227" s="94">
        <v>2.4625070983611703</v>
      </c>
      <c r="AI227" s="49" t="s">
        <v>5559</v>
      </c>
      <c r="AJ227" s="49"/>
      <c r="AK227" s="48" t="str" cm="1">
        <f t="array" ref="AK227">IFERROR(_xlfn.IFS(
AM227="MPR ISSUE","PDH",
AM227="BSS Hardware Issue","BSS",
AM227="Sites strategiques, MLL, Pylone, etc.","ENVTECH",
AM227="AKTIVCO DEFAUT GE &amp; POWER Cabinet","AKTIVCO",
AM227="AKTIVCO Coupure ENEO &amp; Baisse de tension","AKTIVCO GRID ONLY",
AM227="Coupure ENEO &amp; Baisse de tension","IHS GRID ONLY",
AM227="Defaut GE &amp; POWER Cabinet","IHS",
AM227="Sharing","Partners",
AM227="Sites strategiques &amp; DataCenter","SST &amp; DC",
AM227="Exclu","Exclu",
AM227="SAT","SAT",
AM227="SPARE-ISSUE","SPARE-ISSUE",
AM227="Fiber CAmtel","TRANS_FO_CAMTEL",
AM227="Fiber AOF","Fiber AOF",
AM227="Projet OCM (HUAWEI)","TRAVAUX-HUAWEI",
AM227="Projet OCM (NOKIA)","TRAVAUX-NOKIA",
AM227="ACCESS-ISSUE","ACCESS-ISSUE",
AM227="Projet OCM (ZTE, NOKIA, autres projets)","TRAVAUX OCM",
AM227="No root CAuse","No root cause",
AM227="ODU HS","PDH",
AM227="IP &amp; VLAN","PDH",
AM227="Warehouse HUAWEI","SPARE-ISSUE",
AM227="SPARE-HS","SPARE-ISSUE",
AM227="Power Telco","BSS",AM227="no impacts","no impacts"
),"")</f>
        <v>IHS</v>
      </c>
      <c r="AL227" s="48" t="str" cm="1">
        <f t="array" ref="AL227">IFERROR(_xlfn.IFS(
AM227="MPR ISSUE","TX ISSUE",
AM227="BSS Hardware Issue","RAN ISSUE",
AM227="Sites strategiques, MLL, Pylone, etc.","ENVTECH",
AM227="AKTIVCO DEFAUT GE &amp; POWER Cabinet","POWER ISSUE",
AM227="AKTIVCO Coupure ENEO &amp; Baisse de tension","POWER ISSUE",
AM227="Coupure ENEO &amp; Baisse de tension","POWER ISSUE",
AM227="Defaut GE &amp; POWER Cabinet","POWER ISSUE",
AM227="Sharing","POWER ISSUE",
AM227="Sites strategiques &amp; DataCenter","POWER ISSUE",
AM227="Exclu","Exclu",
AM227="SAT","TX ISSUE",
AM227="SPARE-ISSUE","SPARE-ISSUE",
AM227="Fiber CAmtel","TX ISSUE",
AM227="Fiber AOF","TX ISSUE",
AM227="Projet OCM (HUAWEI)","TRAVAUX-HUAWEI",
AM227="Projet OCM (NOKIA)","TRAVAUX -NOKIA",
AM227="ACCESS-ISSUE","ACCESS-ISSUE",
AM227="Projet OCM (ZTE, NOKIA, autres projets)","TRAVAUX OCM",
AM227="No root CAuse","No root cause",
AM227="ODU HS","TX ISSUE",
AM227="IP &amp; VLAN","TX ISSUE",
AM227="Warehouse HUAWEI","SPARE-ISSUE",
AM227="SPARE-HS","SPARE-ISSUE",
AM227="Power Telco","RAN ISSUE",AM227="no impacts","no impacts"
),"")</f>
        <v>POWER ISSUE</v>
      </c>
      <c r="AM227" s="67" t="s">
        <v>5330</v>
      </c>
      <c r="AN227" s="48" t="str" cm="1">
        <f t="array" ref="AN227">IFERROR(_xlfn.IFS(
AM227="MPR ISSUE","ACTIVE",
AM227="BSS Hardware Issue","ACTIVE",
AM227="Sites strategiques, MLL, Pylone, etc.","PASSIVE",
AM227="AKTIVCO DEFAUT GE &amp; POWER Cabinet","PASSIVE",
AM227="AKTIVCO Coupure ENEO &amp; Baisse de tension","PASSIVE",
AM227="Coupure ENEO &amp; Baisse de tension","PASSIVE",
AM227="Defaut GE &amp; POWER Cabinet","PASSIVE",
AM227="Sharing","PASSIVE",
AM227="Sites strategiques &amp; DataCenter","PASSIVE",
AM227="Exclu","Exclu",
AM227="SAT","ACTIVE",
AM227="SPARE-ISSUE","SPARE-ISSUE",
AM227="Fiber CAmtel","ACTIVE",
AM227="Fiber AOF","ACTIVE",
AM227="Projet OCM (HUAWEI)","PLANNED WORKS",
AM227="Projet OCM (NOKIA)","PLANNED WORKS",
AM227="ACCESS-ISSUE","ACCESS-ISSUE",
AM227="Projet OCM (ZTE, NOKIA, autres projets)","PLANNED WORKS",
AM227="No root CAuse","No root cause",
AM227="ODU HS","ACTIVE",
AM227="IP &amp; VLAN","ACTIVE",
AM227="Warehouse HUAWEI","SPARE-ISSUE",
AM227="SPARE-HS","SPARE-ISSUE",
AM227="Power Telco","ACTIVE", AM227="no impacts","no impacts"
),"")</f>
        <v>PASSIVE</v>
      </c>
      <c r="AO227" s="93" t="s">
        <v>6058</v>
      </c>
      <c r="AP227" s="127" t="str">
        <f>IFERROR(MID(AQ227, SEARCH("CTR_", AQ227), 7), IFERROR(MID(AQ227, SEARCH("SUO_", AQ227), 7), IFERROR(MID(AQ227, SEARCH("SUD_", AQ227), 7), IFERROR(MID(AQ227, SEARCH("NRO_", AQ227), 7), IFERROR(MID(AQ227, SEARCH("ADM_", AQ227), 7), IFERROR(MID(AQ227, SEARCH("NRD_", AQ227), 7), IFERROR(MID(AQ227, SEARCH("EXN_", AQ227), 7), IFERROR(MID(AQ227, SEARCH("LIT_", AQ227), 7), IFERROR(MID(AQ227, SEARCH("EST_", AQ227), 7), MID(AQ227, SEARCH("OST_",AQ227), 7))))))))))</f>
        <v>EXN_101</v>
      </c>
      <c r="AQ227" s="9" t="s">
        <v>6525</v>
      </c>
      <c r="AR227" s="17" t="s">
        <v>5700</v>
      </c>
      <c r="AS227" s="7" t="s">
        <v>5537</v>
      </c>
      <c r="AT227" s="6"/>
      <c r="AU227" s="7"/>
      <c r="AV227" s="3" t="s">
        <v>6059</v>
      </c>
      <c r="AW227" s="18" t="s">
        <v>5537</v>
      </c>
      <c r="AX227" s="18" t="s">
        <v>5537</v>
      </c>
      <c r="AY227" s="18" t="s">
        <v>5537</v>
      </c>
      <c r="AZ227" s="18" t="s">
        <v>5537</v>
      </c>
      <c r="BA227" s="18" t="s">
        <v>5537</v>
      </c>
      <c r="BB227" s="18" t="s">
        <v>5537</v>
      </c>
      <c r="BC227" s="18" t="s">
        <v>5537</v>
      </c>
      <c r="BD227" s="18" t="s">
        <v>5537</v>
      </c>
      <c r="BE227" s="18" t="s">
        <v>5537</v>
      </c>
      <c r="BF227" s="18" t="s">
        <v>5537</v>
      </c>
      <c r="BG227" s="18" t="s">
        <v>5537</v>
      </c>
      <c r="BH227" s="18" t="s">
        <v>5537</v>
      </c>
      <c r="BI227" s="9" t="s">
        <v>5537</v>
      </c>
      <c r="BJ227" s="14"/>
      <c r="BK227" s="14" t="s">
        <v>5537</v>
      </c>
      <c r="BL227" s="14" t="str">
        <f>_xlfn.XLOOKUP(B227,'[4]cell downs 18042026 17h'!$B:$B,'[4]cell downs 18042026 17h'!$B:$B,"")</f>
        <v/>
      </c>
      <c r="BM227" s="14" t="str">
        <f>_xlfn.XLOOKUP(B227,'[5]Cells Huawei 19042026 15h'!$B:$B,'[5]Cells Huawei 19042026 15h'!$B:$B,"")</f>
        <v/>
      </c>
      <c r="BN227" s="9" t="str">
        <f>_xlfn.XLOOKUP(B227,'[6]cells down 19042026 9H40'!$B:$B,'[6]cells down 19042026 9H40'!$B:$B,"")</f>
        <v/>
      </c>
      <c r="BO227" s="9" t="s">
        <v>1991</v>
      </c>
      <c r="BP227" s="9" t="s">
        <v>12</v>
      </c>
      <c r="BQ227" s="115"/>
    </row>
    <row r="228" spans="1:69" s="9" customFormat="1" x14ac:dyDescent="0.3">
      <c r="A228" s="1" t="s">
        <v>480</v>
      </c>
      <c r="B228" s="8" t="s">
        <v>481</v>
      </c>
      <c r="C228" s="3" t="str">
        <f>_xlfn.XLOOKUP(B228,'[1]daily break down'!$D:$D,'[1]daily break down'!$E:$E,"")</f>
        <v>SUD-OUEST</v>
      </c>
      <c r="D228" s="1" t="s">
        <v>11</v>
      </c>
      <c r="E228" s="1" t="s">
        <v>12</v>
      </c>
      <c r="F228" s="3" t="s">
        <v>13</v>
      </c>
      <c r="G228" s="1" t="s">
        <v>106</v>
      </c>
      <c r="H228" s="32" t="str">
        <f>_xlfn.XLOOKUP(B228,[2]CALCULATION!$B:$B,[2]CALCULATION!$H:$H,"")</f>
        <v>Huawei</v>
      </c>
      <c r="I228" s="28">
        <v>0</v>
      </c>
      <c r="J228" s="28">
        <v>0</v>
      </c>
      <c r="K228" s="28">
        <v>0</v>
      </c>
      <c r="L228" s="28">
        <v>0.66587264897997633</v>
      </c>
      <c r="M228" s="28">
        <v>0</v>
      </c>
      <c r="N228" s="28">
        <v>0</v>
      </c>
      <c r="O228" s="28">
        <v>6.2957826460407554E-3</v>
      </c>
      <c r="P228" s="28">
        <v>0</v>
      </c>
      <c r="Q228" s="28">
        <v>1.6051570485656321E-3</v>
      </c>
      <c r="R228" s="28">
        <v>0</v>
      </c>
      <c r="S228" s="94">
        <v>7.2000211167327285E-2</v>
      </c>
      <c r="T228" s="94">
        <f>_xlfn.XLOOKUP(B228,'[3]Nur des jours'!$B:$B,'[3]Nur des jours'!$U:$U,"")</f>
        <v>0</v>
      </c>
      <c r="U228" s="94">
        <v>5.7268436477158263E-2</v>
      </c>
      <c r="V228" s="94">
        <v>0</v>
      </c>
      <c r="W228" s="94">
        <v>0</v>
      </c>
      <c r="X228" s="94">
        <v>0</v>
      </c>
      <c r="Y228" s="94">
        <v>0.13677721561610923</v>
      </c>
      <c r="Z228" s="94">
        <v>0</v>
      </c>
      <c r="AA228" s="94">
        <v>0.23005467521608983</v>
      </c>
      <c r="AB228" s="94">
        <v>0</v>
      </c>
      <c r="AC228" s="94">
        <f>_xlfn.XLOOKUP(B228,'[3]Nur des jours'!$B:$B,'[3]Nur des jours'!$N:$N,"")</f>
        <v>2.4533933733409814</v>
      </c>
      <c r="AD228" s="94">
        <v>2.4533933733409814</v>
      </c>
      <c r="AE228" s="94">
        <v>1.8290958758477913</v>
      </c>
      <c r="AF228" s="94">
        <v>2.3460530207982702</v>
      </c>
      <c r="AG228" s="94">
        <v>2.6934466157546946</v>
      </c>
      <c r="AH228" s="94">
        <v>2.4533933733409814</v>
      </c>
      <c r="AI228" s="49" t="s">
        <v>5559</v>
      </c>
      <c r="AJ228" s="49"/>
      <c r="AK228" s="48" t="str" cm="1">
        <f t="array" ref="AK228">IFERROR(_xlfn.IFS(
AM228="MPR ISSUE","PDH",
AM228="BSS Hardware Issue","BSS",
AM228="Sites strategiques, MLL, Pylone, etc.","ENVTECH",
AM228="AKTIVCO DEFAUT GE &amp; POWER Cabinet","AKTIVCO",
AM228="AKTIVCO Coupure ENEO &amp; Baisse de tension","AKTIVCO GRID ONLY",
AM228="Coupure ENEO &amp; Baisse de tension","IHS GRID ONLY",
AM228="Defaut GE &amp; POWER Cabinet","IHS",
AM228="Sharing","Partners",
AM228="Sites strategiques &amp; DataCenter","SST &amp; DC",
AM228="Exclu","Exclu",
AM228="SAT","SAT",
AM228="SPARE-ISSUE","SPARE-ISSUE",
AM228="Fiber CAmtel","TRANS_FO_CAMTEL",
AM228="Fiber AOF","Fiber AOF",
AM228="Projet OCM (HUAWEI)","TRAVAUX-HUAWEI",
AM228="Projet OCM (NOKIA)","TRAVAUX-NOKIA",
AM228="ACCESS-ISSUE","ACCESS-ISSUE",
AM228="Projet OCM (ZTE, NOKIA, autres projets)","TRAVAUX OCM",
AM228="No root CAuse","No root cause",
AM228="ODU HS","PDH",
AM228="IP &amp; VLAN","PDH",
AM228="Warehouse HUAWEI","SPARE-ISSUE",
AM228="SPARE-HS","SPARE-ISSUE",
AM228="Power Telco","BSS",AM228="no impacts","no impacts"
),"")</f>
        <v>PDH</v>
      </c>
      <c r="AL228" s="48" t="str" cm="1">
        <f t="array" ref="AL228">IFERROR(_xlfn.IFS(
AM228="MPR ISSUE","TX ISSUE",
AM228="BSS Hardware Issue","RAN ISSUE",
AM228="Sites strategiques, MLL, Pylone, etc.","ENVTECH",
AM228="AKTIVCO DEFAUT GE &amp; POWER Cabinet","POWER ISSUE",
AM228="AKTIVCO Coupure ENEO &amp; Baisse de tension","POWER ISSUE",
AM228="Coupure ENEO &amp; Baisse de tension","POWER ISSUE",
AM228="Defaut GE &amp; POWER Cabinet","POWER ISSUE",
AM228="Sharing","POWER ISSUE",
AM228="Sites strategiques &amp; DataCenter","POWER ISSUE",
AM228="Exclu","Exclu",
AM228="SAT","TX ISSUE",
AM228="SPARE-ISSUE","SPARE-ISSUE",
AM228="Fiber CAmtel","TX ISSUE",
AM228="Fiber AOF","TX ISSUE",
AM228="Projet OCM (HUAWEI)","TRAVAUX-HUAWEI",
AM228="Projet OCM (NOKIA)","TRAVAUX -NOKIA",
AM228="ACCESS-ISSUE","ACCESS-ISSUE",
AM228="Projet OCM (ZTE, NOKIA, autres projets)","TRAVAUX OCM",
AM228="No root CAuse","No root cause",
AM228="ODU HS","TX ISSUE",
AM228="IP &amp; VLAN","TX ISSUE",
AM228="Warehouse HUAWEI","SPARE-ISSUE",
AM228="SPARE-HS","SPARE-ISSUE",
AM228="Power Telco","RAN ISSUE",AM228="no impacts","no impacts"
),"")</f>
        <v>TX ISSUE</v>
      </c>
      <c r="AM228" s="67" t="s">
        <v>6537</v>
      </c>
      <c r="AN228" s="48" t="str" cm="1">
        <f t="array" ref="AN228">IFERROR(_xlfn.IFS(
AM228="MPR ISSUE","ACTIVE",
AM228="BSS Hardware Issue","ACTIVE",
AM228="Sites strategiques, MLL, Pylone, etc.","PASSIVE",
AM228="AKTIVCO DEFAUT GE &amp; POWER Cabinet","PASSIVE",
AM228="AKTIVCO Coupure ENEO &amp; Baisse de tension","PASSIVE",
AM228="Coupure ENEO &amp; Baisse de tension","PASSIVE",
AM228="Defaut GE &amp; POWER Cabinet","PASSIVE",
AM228="Sharing","PASSIVE",
AM228="Sites strategiques &amp; DataCenter","PASSIVE",
AM228="Exclu","Exclu",
AM228="SAT","ACTIVE",
AM228="SPARE-ISSUE","SPARE-ISSUE",
AM228="Fiber CAmtel","ACTIVE",
AM228="Fiber AOF","ACTIVE",
AM228="Projet OCM (HUAWEI)","PLANNED WORKS",
AM228="Projet OCM (NOKIA)","PLANNED WORKS",
AM228="ACCESS-ISSUE","ACCESS-ISSUE",
AM228="Projet OCM (ZTE, NOKIA, autres projets)","PLANNED WORKS",
AM228="No root CAuse","No root cause",
AM228="ODU HS","ACTIVE",
AM228="IP &amp; VLAN","ACTIVE",
AM228="Warehouse HUAWEI","SPARE-ISSUE",
AM228="SPARE-HS","SPARE-ISSUE",
AM228="Power Telco","ACTIVE", AM228="no impacts","no impacts"
),"")</f>
        <v>ACTIVE</v>
      </c>
      <c r="AO228" s="93" t="s">
        <v>5710</v>
      </c>
      <c r="AP228" s="127" t="str">
        <f>IFERROR(MID(AQ228, SEARCH("CTR_", AQ228), 7), IFERROR(MID(AQ228, SEARCH("SUO_", AQ228), 7), IFERROR(MID(AQ228, SEARCH("SUD_", AQ228), 7), IFERROR(MID(AQ228, SEARCH("NRO_", AQ228), 7), IFERROR(MID(AQ228, SEARCH("ADM_", AQ228), 7), IFERROR(MID(AQ228, SEARCH("NRD_", AQ228), 7), IFERROR(MID(AQ228, SEARCH("EXN_", AQ228), 7), IFERROR(MID(AQ228, SEARCH("LIT_", AQ228), 7), IFERROR(MID(AQ228, SEARCH("EST_", AQ228), 7), MID(AQ228, SEARCH("OST_",AQ228), 7))))))))))</f>
        <v>SUO_027</v>
      </c>
      <c r="AQ228" s="9" t="s">
        <v>6528</v>
      </c>
      <c r="AR228" s="17" t="s">
        <v>5710</v>
      </c>
      <c r="AS228" s="7" t="s">
        <v>5537</v>
      </c>
      <c r="AT228" s="6"/>
      <c r="AU228" s="7"/>
      <c r="AV228" s="3" t="s">
        <v>5537</v>
      </c>
      <c r="AW228" s="18" t="s">
        <v>5537</v>
      </c>
      <c r="AX228" s="18" t="s">
        <v>5537</v>
      </c>
      <c r="AY228" s="18" t="s">
        <v>5537</v>
      </c>
      <c r="AZ228" s="18" t="s">
        <v>5537</v>
      </c>
      <c r="BA228" s="18" t="s">
        <v>5537</v>
      </c>
      <c r="BB228" s="18" t="s">
        <v>5537</v>
      </c>
      <c r="BC228" s="18" t="s">
        <v>5537</v>
      </c>
      <c r="BD228" s="18" t="s">
        <v>5537</v>
      </c>
      <c r="BE228" s="18" t="s">
        <v>5537</v>
      </c>
      <c r="BF228" s="18" t="s">
        <v>5537</v>
      </c>
      <c r="BG228" s="18" t="s">
        <v>5537</v>
      </c>
      <c r="BH228" s="18" t="s">
        <v>5537</v>
      </c>
      <c r="BI228" s="9" t="s">
        <v>5537</v>
      </c>
      <c r="BJ228" s="14"/>
      <c r="BK228" s="14" t="s">
        <v>5537</v>
      </c>
      <c r="BL228" s="14" t="str">
        <f>_xlfn.XLOOKUP(B228,'[4]cell downs 18042026 17h'!$B:$B,'[4]cell downs 18042026 17h'!$B:$B,"")</f>
        <v/>
      </c>
      <c r="BM228" s="14" t="str">
        <f>_xlfn.XLOOKUP(B228,'[5]Cells Huawei 19042026 15h'!$B:$B,'[5]Cells Huawei 19042026 15h'!$B:$B,"")</f>
        <v/>
      </c>
      <c r="BN228" s="9" t="str">
        <f>_xlfn.XLOOKUP(B228,'[6]cells down 19042026 9H40'!$B:$B,'[6]cells down 19042026 9H40'!$B:$B,"")</f>
        <v/>
      </c>
      <c r="BO228" s="9" t="s">
        <v>481</v>
      </c>
      <c r="BP228" s="9" t="s">
        <v>12</v>
      </c>
      <c r="BQ228" s="115"/>
    </row>
    <row r="229" spans="1:69" s="9" customFormat="1" x14ac:dyDescent="0.3">
      <c r="A229" s="1" t="s">
        <v>1241</v>
      </c>
      <c r="B229" s="8" t="s">
        <v>1242</v>
      </c>
      <c r="C229" s="3" t="str">
        <f>_xlfn.XLOOKUP(B229,'[1]daily break down'!$D:$D,'[1]daily break down'!$E:$E,"")</f>
        <v>NORD-OUEST</v>
      </c>
      <c r="D229" s="1" t="s">
        <v>11</v>
      </c>
      <c r="E229" s="1" t="s">
        <v>12</v>
      </c>
      <c r="F229" s="3" t="s">
        <v>51</v>
      </c>
      <c r="G229" s="1" t="s">
        <v>1241</v>
      </c>
      <c r="H229" s="33" t="str">
        <f>_xlfn.XLOOKUP(B229,[2]CALCULATION!$B:$B,[2]CALCULATION!$H:$H,"")</f>
        <v>NOKIA</v>
      </c>
      <c r="I229" s="28">
        <v>1.5338385698381303</v>
      </c>
      <c r="J229" s="28">
        <v>0</v>
      </c>
      <c r="K229" s="28">
        <v>2.1144105096728474</v>
      </c>
      <c r="L229" s="28">
        <v>8.3601583187221509E-2</v>
      </c>
      <c r="M229" s="28">
        <v>1.4228089774906807</v>
      </c>
      <c r="N229" s="28">
        <v>0</v>
      </c>
      <c r="O229" s="28">
        <v>3.6383559767487868E-2</v>
      </c>
      <c r="P229" s="28">
        <v>0.22833249249541335</v>
      </c>
      <c r="Q229" s="28">
        <v>0</v>
      </c>
      <c r="R229" s="28">
        <v>0.8848942029942598</v>
      </c>
      <c r="S229" s="94">
        <v>0.28662920764934097</v>
      </c>
      <c r="T229" s="94">
        <f>_xlfn.XLOOKUP(B229,'[3]Nur des jours'!$B:$B,'[3]Nur des jours'!$U:$U,"")</f>
        <v>0</v>
      </c>
      <c r="U229" s="94">
        <v>3.9137117586758837E-3</v>
      </c>
      <c r="V229" s="94">
        <v>0.96057948309662611</v>
      </c>
      <c r="W229" s="94">
        <v>0</v>
      </c>
      <c r="X229" s="94">
        <v>0</v>
      </c>
      <c r="Y229" s="94">
        <v>0</v>
      </c>
      <c r="Z229" s="94">
        <v>1.5461764445700032</v>
      </c>
      <c r="AA229" s="94">
        <v>0.10818758507332359</v>
      </c>
      <c r="AB229" s="94">
        <v>0</v>
      </c>
      <c r="AC229" s="94">
        <f>_xlfn.XLOOKUP(B229,'[3]Nur des jours'!$B:$B,'[3]Nur des jours'!$N:$N,"")</f>
        <v>2.4178480622544112</v>
      </c>
      <c r="AD229" s="94">
        <v>2.4178480622544112</v>
      </c>
      <c r="AE229" s="94">
        <v>8.4169634185820641</v>
      </c>
      <c r="AF229" s="94">
        <v>3.621878729459286</v>
      </c>
      <c r="AG229" s="94">
        <v>0</v>
      </c>
      <c r="AH229" s="94">
        <v>2.4178480622544112</v>
      </c>
      <c r="AI229" s="49" t="s">
        <v>6659</v>
      </c>
      <c r="AJ229" s="49"/>
      <c r="AK229" s="48" t="str" cm="1">
        <f t="array" ref="AK229">IFERROR(_xlfn.IFS(
AM229="MPR ISSUE","PDH",
AM229="BSS Hardware Issue","BSS",
AM229="Sites strategiques, MLL, Pylone, etc.","ENVTECH",
AM229="AKTIVCO DEFAUT GE &amp; POWER Cabinet","AKTIVCO",
AM229="AKTIVCO Coupure ENEO &amp; Baisse de tension","AKTIVCO GRID ONLY",
AM229="Coupure ENEO &amp; Baisse de tension","IHS GRID ONLY",
AM229="Defaut GE &amp; POWER Cabinet","IHS",
AM229="Sharing","Partners",
AM229="Sites strategiques &amp; DataCenter","SST &amp; DC",
AM229="Exclu","Exclu",
AM229="SAT","SAT",
AM229="SPARE-ISSUE","SPARE-ISSUE",
AM229="Fiber CAmtel","TRANS_FO_CAMTEL",
AM229="Fiber AOF","Fiber AOF",
AM229="Projet OCM (HUAWEI)","TRAVAUX-HUAWEI",
AM229="Projet OCM (NOKIA)","TRAVAUX-NOKIA",
AM229="ACCESS-ISSUE","ACCESS-ISSUE",
AM229="Projet OCM (ZTE, NOKIA, autres projets)","TRAVAUX OCM",
AM229="No root CAuse","No root cause",
AM229="ODU HS","PDH",
AM229="IP &amp; VLAN","PDH",
AM229="Warehouse HUAWEI","SPARE-ISSUE",
AM229="SPARE-HS","SPARE-ISSUE",
AM229="Power Telco","BSS",AM229="no impacts","no impacts"
),"")</f>
        <v>IHS</v>
      </c>
      <c r="AL229" s="48" t="str" cm="1">
        <f t="array" ref="AL229">IFERROR(_xlfn.IFS(
AM229="MPR ISSUE","TX ISSUE",
AM229="BSS Hardware Issue","RAN ISSUE",
AM229="Sites strategiques, MLL, Pylone, etc.","ENVTECH",
AM229="AKTIVCO DEFAUT GE &amp; POWER Cabinet","POWER ISSUE",
AM229="AKTIVCO Coupure ENEO &amp; Baisse de tension","POWER ISSUE",
AM229="Coupure ENEO &amp; Baisse de tension","POWER ISSUE",
AM229="Defaut GE &amp; POWER Cabinet","POWER ISSUE",
AM229="Sharing","POWER ISSUE",
AM229="Sites strategiques &amp; DataCenter","POWER ISSUE",
AM229="Exclu","Exclu",
AM229="SAT","TX ISSUE",
AM229="SPARE-ISSUE","SPARE-ISSUE",
AM229="Fiber CAmtel","TX ISSUE",
AM229="Fiber AOF","TX ISSUE",
AM229="Projet OCM (HUAWEI)","TRAVAUX-HUAWEI",
AM229="Projet OCM (NOKIA)","TRAVAUX -NOKIA",
AM229="ACCESS-ISSUE","ACCESS-ISSUE",
AM229="Projet OCM (ZTE, NOKIA, autres projets)","TRAVAUX OCM",
AM229="No root CAuse","No root cause",
AM229="ODU HS","TX ISSUE",
AM229="IP &amp; VLAN","TX ISSUE",
AM229="Warehouse HUAWEI","SPARE-ISSUE",
AM229="SPARE-HS","SPARE-ISSUE",
AM229="Power Telco","RAN ISSUE",AM229="no impacts","no impacts"
),"")</f>
        <v>POWER ISSUE</v>
      </c>
      <c r="AM229" s="67" t="s">
        <v>5330</v>
      </c>
      <c r="AN229" s="48" t="str" cm="1">
        <f t="array" ref="AN229">IFERROR(_xlfn.IFS(
AM229="MPR ISSUE","ACTIVE",
AM229="BSS Hardware Issue","ACTIVE",
AM229="Sites strategiques, MLL, Pylone, etc.","PASSIVE",
AM229="AKTIVCO DEFAUT GE &amp; POWER Cabinet","PASSIVE",
AM229="AKTIVCO Coupure ENEO &amp; Baisse de tension","PASSIVE",
AM229="Coupure ENEO &amp; Baisse de tension","PASSIVE",
AM229="Defaut GE &amp; POWER Cabinet","PASSIVE",
AM229="Sharing","PASSIVE",
AM229="Sites strategiques &amp; DataCenter","PASSIVE",
AM229="Exclu","Exclu",
AM229="SAT","ACTIVE",
AM229="SPARE-ISSUE","SPARE-ISSUE",
AM229="Fiber CAmtel","ACTIVE",
AM229="Fiber AOF","ACTIVE",
AM229="Projet OCM (HUAWEI)","PLANNED WORKS",
AM229="Projet OCM (NOKIA)","PLANNED WORKS",
AM229="ACCESS-ISSUE","ACCESS-ISSUE",
AM229="Projet OCM (ZTE, NOKIA, autres projets)","PLANNED WORKS",
AM229="No root CAuse","No root cause",
AM229="ODU HS","ACTIVE",
AM229="IP &amp; VLAN","ACTIVE",
AM229="Warehouse HUAWEI","SPARE-ISSUE",
AM229="SPARE-HS","SPARE-ISSUE",
AM229="Power Telco","ACTIVE", AM229="no impacts","no impacts"
),"")</f>
        <v>PASSIVE</v>
      </c>
      <c r="AO229" s="93" t="s">
        <v>6247</v>
      </c>
      <c r="AP229" s="101" t="str">
        <f t="shared" ref="AP229:AP242" si="11">B229</f>
        <v>NRO_081</v>
      </c>
      <c r="AR229" s="17" t="s">
        <v>5537</v>
      </c>
      <c r="AS229" s="7" t="s">
        <v>5537</v>
      </c>
      <c r="AT229" s="6"/>
      <c r="AU229" s="7"/>
      <c r="AV229" s="3" t="s">
        <v>5537</v>
      </c>
      <c r="AW229" s="18" t="s">
        <v>5537</v>
      </c>
      <c r="AX229" s="18" t="s">
        <v>5537</v>
      </c>
      <c r="AY229" s="18" t="s">
        <v>5537</v>
      </c>
      <c r="AZ229" s="18" t="s">
        <v>5537</v>
      </c>
      <c r="BA229" s="18" t="s">
        <v>5537</v>
      </c>
      <c r="BB229" s="18" t="s">
        <v>5537</v>
      </c>
      <c r="BC229" s="18" t="s">
        <v>5537</v>
      </c>
      <c r="BD229" s="18" t="s">
        <v>5537</v>
      </c>
      <c r="BE229" s="18" t="s">
        <v>5537</v>
      </c>
      <c r="BF229" s="18" t="s">
        <v>5537</v>
      </c>
      <c r="BG229" s="18" t="s">
        <v>5537</v>
      </c>
      <c r="BH229" s="18" t="s">
        <v>5537</v>
      </c>
      <c r="BI229" s="9" t="s">
        <v>6247</v>
      </c>
      <c r="BJ229" s="14"/>
      <c r="BK229" s="14" t="s">
        <v>5537</v>
      </c>
      <c r="BL229" s="14" t="str">
        <f>_xlfn.XLOOKUP(B229,'[4]cell downs 18042026 17h'!$B:$B,'[4]cell downs 18042026 17h'!$B:$B,"")</f>
        <v/>
      </c>
      <c r="BM229" s="14" t="str">
        <f>_xlfn.XLOOKUP(B229,'[5]Cells Huawei 19042026 15h'!$B:$B,'[5]Cells Huawei 19042026 15h'!$B:$B,"")</f>
        <v/>
      </c>
      <c r="BN229" s="9" t="str">
        <f>_xlfn.XLOOKUP(B229,'[6]cells down 19042026 9H40'!$B:$B,'[6]cells down 19042026 9H40'!$B:$B,"")</f>
        <v/>
      </c>
      <c r="BO229" s="9" t="s">
        <v>1242</v>
      </c>
      <c r="BP229" s="9" t="s">
        <v>5537</v>
      </c>
      <c r="BQ229" s="115"/>
    </row>
    <row r="230" spans="1:69" s="9" customFormat="1" x14ac:dyDescent="0.3">
      <c r="A230" s="1" t="s">
        <v>1959</v>
      </c>
      <c r="B230" s="125" t="s">
        <v>1960</v>
      </c>
      <c r="C230" s="3" t="str">
        <f>_xlfn.XLOOKUP(B230,'[1]daily break down'!$D:$D,'[1]daily break down'!$E:$E,"")</f>
        <v>Yaounde</v>
      </c>
      <c r="D230" s="125"/>
      <c r="E230" s="1"/>
      <c r="F230" s="3" t="s">
        <v>37</v>
      </c>
      <c r="G230" s="1" t="s">
        <v>38</v>
      </c>
      <c r="H230" s="34" t="str">
        <f>_xlfn.XLOOKUP(B230,[2]CALCULATION!$B:$B,[2]CALCULATION!$H:$H,"")</f>
        <v>ZTE</v>
      </c>
      <c r="I230" s="28">
        <v>0</v>
      </c>
      <c r="J230" s="28">
        <v>0</v>
      </c>
      <c r="K230" s="28">
        <v>0</v>
      </c>
      <c r="L230" s="28">
        <v>0</v>
      </c>
      <c r="M230" s="28">
        <v>0</v>
      </c>
      <c r="N230" s="28">
        <v>0</v>
      </c>
      <c r="O230" s="28">
        <v>0</v>
      </c>
      <c r="P230" s="28">
        <v>0</v>
      </c>
      <c r="Q230" s="28">
        <v>0</v>
      </c>
      <c r="R230" s="28">
        <v>0</v>
      </c>
      <c r="S230" s="94">
        <v>0</v>
      </c>
      <c r="T230" s="94">
        <f>_xlfn.XLOOKUP(B230,'[3]Nur des jours'!$B:$B,'[3]Nur des jours'!$U:$U,"")</f>
        <v>0</v>
      </c>
      <c r="U230" s="94">
        <v>4.9402275185270801</v>
      </c>
      <c r="V230" s="94">
        <v>0</v>
      </c>
      <c r="W230" s="94">
        <v>0</v>
      </c>
      <c r="X230" s="94">
        <v>0</v>
      </c>
      <c r="Y230" s="94">
        <v>0</v>
      </c>
      <c r="Z230" s="94">
        <v>0</v>
      </c>
      <c r="AA230" s="94">
        <v>0</v>
      </c>
      <c r="AB230" s="94">
        <v>2.6574266692919492E-3</v>
      </c>
      <c r="AC230" s="94">
        <f>_xlfn.XLOOKUP(B230,'[3]Nur des jours'!$B:$B,'[3]Nur des jours'!$N:$N,"")</f>
        <v>2.3984078268884499</v>
      </c>
      <c r="AD230" s="94">
        <v>2.3984078268884499</v>
      </c>
      <c r="AE230" s="94">
        <v>1.6135260921869317</v>
      </c>
      <c r="AF230" s="94">
        <v>1.5689229576588439</v>
      </c>
      <c r="AG230" s="94">
        <v>3.1473191322638754</v>
      </c>
      <c r="AH230" s="94">
        <v>2.3984078268884499</v>
      </c>
      <c r="AI230" s="49" t="s">
        <v>5559</v>
      </c>
      <c r="AJ230" s="49"/>
      <c r="AK230" s="48" t="str" cm="1">
        <f t="array" ref="AK230">IFERROR(_xlfn.IFS(
AM230="MPR ISSUE","PDH",
AM230="BSS Hardware Issue","BSS",
AM230="Sites strategiques, MLL, Pylone, etc.","ENVTECH",
AM230="AKTIVCO DEFAUT GE &amp; POWER Cabinet","AKTIVCO",
AM230="AKTIVCO Coupure ENEO &amp; Baisse de tension","AKTIVCO GRID ONLY",
AM230="Coupure ENEO &amp; Baisse de tension","IHS GRID ONLY",
AM230="Defaut GE &amp; POWER Cabinet","IHS",
AM230="Sharing","Partners",
AM230="Sites strategiques &amp; DataCenter","SST &amp; DC",
AM230="Exclu","Exclu",
AM230="SAT","SAT",
AM230="SPARE-ISSUE","SPARE-ISSUE",
AM230="Fiber CAmtel","TRANS_FO_CAMTEL",
AM230="Fiber AOF","Fiber AOF",
AM230="Projet OCM (HUAWEI)","TRAVAUX-HUAWEI",
AM230="Projet OCM (NOKIA)","TRAVAUX-NOKIA",
AM230="ACCESS-ISSUE","ACCESS-ISSUE",
AM230="Projet OCM (ZTE, NOKIA, autres projets)","TRAVAUX OCM",
AM230="No root CAuse","No root cause",
AM230="ODU HS","PDH",
AM230="IP &amp; VLAN","PDH",
AM230="Warehouse HUAWEI","SPARE-ISSUE",
AM230="SPARE-HS","SPARE-ISSUE",
AM230="Power Telco","BSS",AM230="no impacts","no impacts"
),"")</f>
        <v>No root cause</v>
      </c>
      <c r="AL230" s="48" t="str" cm="1">
        <f t="array" ref="AL230">IFERROR(_xlfn.IFS(
AM230="MPR ISSUE","TX ISSUE",
AM230="BSS Hardware Issue","RAN ISSUE",
AM230="Sites strategiques, MLL, Pylone, etc.","ENVTECH",
AM230="AKTIVCO DEFAUT GE &amp; POWER Cabinet","POWER ISSUE",
AM230="AKTIVCO Coupure ENEO &amp; Baisse de tension","POWER ISSUE",
AM230="Coupure ENEO &amp; Baisse de tension","POWER ISSUE",
AM230="Defaut GE &amp; POWER Cabinet","POWER ISSUE",
AM230="Sharing","POWER ISSUE",
AM230="Sites strategiques &amp; DataCenter","POWER ISSUE",
AM230="Exclu","Exclu",
AM230="SAT","TX ISSUE",
AM230="SPARE-ISSUE","SPARE-ISSUE",
AM230="Fiber CAmtel","TX ISSUE",
AM230="Fiber AOF","TX ISSUE",
AM230="Projet OCM (HUAWEI)","TRAVAUX-HUAWEI",
AM230="Projet OCM (NOKIA)","TRAVAUX -NOKIA",
AM230="ACCESS-ISSUE","ACCESS-ISSUE",
AM230="Projet OCM (ZTE, NOKIA, autres projets)","TRAVAUX OCM",
AM230="No root CAuse","No root cause",
AM230="ODU HS","TX ISSUE",
AM230="IP &amp; VLAN","TX ISSUE",
AM230="Warehouse HUAWEI","SPARE-ISSUE",
AM230="SPARE-HS","SPARE-ISSUE",
AM230="Power Telco","RAN ISSUE",AM230="no impacts","no impacts"
),"")</f>
        <v>No root cause</v>
      </c>
      <c r="AM230" s="67" t="s">
        <v>6538</v>
      </c>
      <c r="AN230" s="48" t="str" cm="1">
        <f t="array" ref="AN230">IFERROR(_xlfn.IFS(
AM230="MPR ISSUE","ACTIVE",
AM230="BSS Hardware Issue","ACTIVE",
AM230="Sites strategiques, MLL, Pylone, etc.","PASSIVE",
AM230="AKTIVCO DEFAUT GE &amp; POWER Cabinet","PASSIVE",
AM230="AKTIVCO Coupure ENEO &amp; Baisse de tension","PASSIVE",
AM230="Coupure ENEO &amp; Baisse de tension","PASSIVE",
AM230="Defaut GE &amp; POWER Cabinet","PASSIVE",
AM230="Sharing","PASSIVE",
AM230="Sites strategiques &amp; DataCenter","PASSIVE",
AM230="Exclu","Exclu",
AM230="SAT","ACTIVE",
AM230="SPARE-ISSUE","SPARE-ISSUE",
AM230="Fiber CAmtel","ACTIVE",
AM230="Fiber AOF","ACTIVE",
AM230="Projet OCM (HUAWEI)","PLANNED WORKS",
AM230="Projet OCM (NOKIA)","PLANNED WORKS",
AM230="ACCESS-ISSUE","ACCESS-ISSUE",
AM230="Projet OCM (ZTE, NOKIA, autres projets)","PLANNED WORKS",
AM230="No root CAuse","No root cause",
AM230="ODU HS","ACTIVE",
AM230="IP &amp; VLAN","ACTIVE",
AM230="Warehouse HUAWEI","SPARE-ISSUE",
AM230="SPARE-HS","SPARE-ISSUE",
AM230="Power Telco","ACTIVE", AM230="no impacts","no impacts"
),"")</f>
        <v>No root cause</v>
      </c>
      <c r="AO230" s="93" t="s">
        <v>6318</v>
      </c>
      <c r="AP230" s="101" t="str">
        <f t="shared" si="11"/>
        <v>CTR_848</v>
      </c>
      <c r="AR230" s="17" t="s">
        <v>5537</v>
      </c>
      <c r="AS230" s="7" t="s">
        <v>5537</v>
      </c>
      <c r="AT230" s="6"/>
      <c r="AU230" s="7"/>
      <c r="AV230" s="3" t="s">
        <v>5537</v>
      </c>
      <c r="AW230" s="18" t="s">
        <v>5537</v>
      </c>
      <c r="AX230" s="18" t="s">
        <v>5537</v>
      </c>
      <c r="AY230" s="18" t="s">
        <v>5537</v>
      </c>
      <c r="AZ230" s="18" t="s">
        <v>5537</v>
      </c>
      <c r="BA230" s="18" t="s">
        <v>5537</v>
      </c>
      <c r="BB230" s="18" t="s">
        <v>5537</v>
      </c>
      <c r="BC230" s="18" t="s">
        <v>5537</v>
      </c>
      <c r="BD230" s="18" t="s">
        <v>5537</v>
      </c>
      <c r="BE230" s="18" t="s">
        <v>5537</v>
      </c>
      <c r="BF230" s="18" t="s">
        <v>5537</v>
      </c>
      <c r="BG230" s="18" t="s">
        <v>5537</v>
      </c>
      <c r="BH230" s="18" t="s">
        <v>5537</v>
      </c>
      <c r="BI230" s="9" t="s">
        <v>6318</v>
      </c>
      <c r="BJ230" s="14"/>
      <c r="BK230" s="14" t="s">
        <v>5537</v>
      </c>
      <c r="BL230" s="14" t="str">
        <f>_xlfn.XLOOKUP(B230,'[4]cell downs 18042026 17h'!$B:$B,'[4]cell downs 18042026 17h'!$B:$B,"")</f>
        <v/>
      </c>
      <c r="BM230" s="14" t="str">
        <f>_xlfn.XLOOKUP(B230,'[5]Cells Huawei 19042026 15h'!$B:$B,'[5]Cells Huawei 19042026 15h'!$B:$B,"")</f>
        <v/>
      </c>
      <c r="BN230" s="9" t="str">
        <f>_xlfn.XLOOKUP(B230,'[6]cells down 19042026 9H40'!$B:$B,'[6]cells down 19042026 9H40'!$B:$B,"")</f>
        <v/>
      </c>
      <c r="BO230" s="9" t="s">
        <v>5537</v>
      </c>
      <c r="BP230" s="9" t="s">
        <v>12</v>
      </c>
      <c r="BQ230" s="115"/>
    </row>
    <row r="231" spans="1:69" s="9" customFormat="1" x14ac:dyDescent="0.3">
      <c r="A231" s="1" t="s">
        <v>861</v>
      </c>
      <c r="B231" s="8" t="s">
        <v>862</v>
      </c>
      <c r="C231" s="3" t="str">
        <f>_xlfn.XLOOKUP(B231,'[1]daily break down'!$D:$D,'[1]daily break down'!$E:$E,"")</f>
        <v>Yaounde</v>
      </c>
      <c r="D231" s="1" t="s">
        <v>11</v>
      </c>
      <c r="E231" s="1" t="s">
        <v>145</v>
      </c>
      <c r="F231" s="3" t="s">
        <v>37</v>
      </c>
      <c r="G231" s="1" t="s">
        <v>38</v>
      </c>
      <c r="H231" s="34" t="str">
        <f>_xlfn.XLOOKUP(B231,[2]CALCULATION!$B:$B,[2]CALCULATION!$H:$H,"")</f>
        <v>ZTE</v>
      </c>
      <c r="I231" s="28">
        <v>0.50417982895446489</v>
      </c>
      <c r="J231" s="28">
        <v>0.65221097898885139</v>
      </c>
      <c r="K231" s="28">
        <v>2.7409305059740374</v>
      </c>
      <c r="L231" s="28">
        <v>0.62508382486809155</v>
      </c>
      <c r="M231" s="28">
        <v>1.9757521409228018</v>
      </c>
      <c r="N231" s="28">
        <v>0.86740903396654989</v>
      </c>
      <c r="O231" s="28">
        <v>9.5292823449846339E-2</v>
      </c>
      <c r="P231" s="28">
        <v>3.3743254773380364</v>
      </c>
      <c r="Q231" s="28">
        <v>2.2478797658896279</v>
      </c>
      <c r="R231" s="28">
        <v>19.202886143713634</v>
      </c>
      <c r="S231" s="94">
        <v>0.36422796939785873</v>
      </c>
      <c r="T231" s="94">
        <f>_xlfn.XLOOKUP(B231,'[3]Nur des jours'!$B:$B,'[3]Nur des jours'!$U:$U,"")</f>
        <v>6.2725970442281551E-2</v>
      </c>
      <c r="U231" s="94">
        <v>18.988829533748245</v>
      </c>
      <c r="V231" s="94">
        <v>3.8612944557162056E-2</v>
      </c>
      <c r="W231" s="94">
        <v>6.2725970442281564E-2</v>
      </c>
      <c r="X231" s="94">
        <v>3.8202737755862352E-2</v>
      </c>
      <c r="Y231" s="94">
        <v>1.5942776507920198</v>
      </c>
      <c r="Z231" s="94">
        <v>0</v>
      </c>
      <c r="AA231" s="94">
        <v>1.9977606275664674</v>
      </c>
      <c r="AB231" s="94">
        <v>0</v>
      </c>
      <c r="AC231" s="94">
        <f>_xlfn.XLOOKUP(B231,'[3]Nur des jours'!$B:$B,'[3]Nur des jours'!$N:$N,"")</f>
        <v>2.3442070238818835</v>
      </c>
      <c r="AD231" s="94">
        <v>2.3442070238818835</v>
      </c>
      <c r="AE231" s="94">
        <v>1.0009132365342575</v>
      </c>
      <c r="AF231" s="94">
        <v>0.85171924885502359</v>
      </c>
      <c r="AG231" s="94">
        <v>3.6728413301901877</v>
      </c>
      <c r="AH231" s="94">
        <v>2.3442070238818835</v>
      </c>
      <c r="AI231" s="49" t="s">
        <v>5559</v>
      </c>
      <c r="AJ231" s="49"/>
      <c r="AK231" s="48" t="str" cm="1">
        <f t="array" ref="AK231">IFERROR(_xlfn.IFS(
AM231="MPR ISSUE","PDH",
AM231="BSS Hardware Issue","BSS",
AM231="Sites strategiques, MLL, Pylone, etc.","ENVTECH",
AM231="AKTIVCO DEFAUT GE &amp; POWER Cabinet","AKTIVCO",
AM231="AKTIVCO Coupure ENEO &amp; Baisse de tension","AKTIVCO GRID ONLY",
AM231="Coupure ENEO &amp; Baisse de tension","IHS GRID ONLY",
AM231="Defaut GE &amp; POWER Cabinet","IHS",
AM231="Sharing","Partners",
AM231="Sites strategiques &amp; DataCenter","SST &amp; DC",
AM231="Exclu","Exclu",
AM231="SAT","SAT",
AM231="SPARE-ISSUE","SPARE-ISSUE",
AM231="Fiber CAmtel","TRANS_FO_CAMTEL",
AM231="Fiber AOF","Fiber AOF",
AM231="Projet OCM (HUAWEI)","TRAVAUX-HUAWEI",
AM231="Projet OCM (NOKIA)","TRAVAUX-NOKIA",
AM231="ACCESS-ISSUE","ACCESS-ISSUE",
AM231="Projet OCM (ZTE, NOKIA, autres projets)","TRAVAUX OCM",
AM231="No root CAuse","No root cause",
AM231="ODU HS","PDH",
AM231="IP &amp; VLAN","PDH",
AM231="Warehouse HUAWEI","SPARE-ISSUE",
AM231="SPARE-HS","SPARE-ISSUE",
AM231="Power Telco","BSS",AM231="no impacts","no impacts"
),"")</f>
        <v>No root cause</v>
      </c>
      <c r="AL231" s="48" t="str" cm="1">
        <f t="array" ref="AL231">IFERROR(_xlfn.IFS(
AM231="MPR ISSUE","TX ISSUE",
AM231="BSS Hardware Issue","RAN ISSUE",
AM231="Sites strategiques, MLL, Pylone, etc.","ENVTECH",
AM231="AKTIVCO DEFAUT GE &amp; POWER Cabinet","POWER ISSUE",
AM231="AKTIVCO Coupure ENEO &amp; Baisse de tension","POWER ISSUE",
AM231="Coupure ENEO &amp; Baisse de tension","POWER ISSUE",
AM231="Defaut GE &amp; POWER Cabinet","POWER ISSUE",
AM231="Sharing","POWER ISSUE",
AM231="Sites strategiques &amp; DataCenter","POWER ISSUE",
AM231="Exclu","Exclu",
AM231="SAT","TX ISSUE",
AM231="SPARE-ISSUE","SPARE-ISSUE",
AM231="Fiber CAmtel","TX ISSUE",
AM231="Fiber AOF","TX ISSUE",
AM231="Projet OCM (HUAWEI)","TRAVAUX-HUAWEI",
AM231="Projet OCM (NOKIA)","TRAVAUX -NOKIA",
AM231="ACCESS-ISSUE","ACCESS-ISSUE",
AM231="Projet OCM (ZTE, NOKIA, autres projets)","TRAVAUX OCM",
AM231="No root CAuse","No root cause",
AM231="ODU HS","TX ISSUE",
AM231="IP &amp; VLAN","TX ISSUE",
AM231="Warehouse HUAWEI","SPARE-ISSUE",
AM231="SPARE-HS","SPARE-ISSUE",
AM231="Power Telco","RAN ISSUE",AM231="no impacts","no impacts"
),"")</f>
        <v>No root cause</v>
      </c>
      <c r="AM231" s="67" t="s">
        <v>6538</v>
      </c>
      <c r="AN231" s="48" t="str" cm="1">
        <f t="array" ref="AN231">IFERROR(_xlfn.IFS(
AM231="MPR ISSUE","ACTIVE",
AM231="BSS Hardware Issue","ACTIVE",
AM231="Sites strategiques, MLL, Pylone, etc.","PASSIVE",
AM231="AKTIVCO DEFAUT GE &amp; POWER Cabinet","PASSIVE",
AM231="AKTIVCO Coupure ENEO &amp; Baisse de tension","PASSIVE",
AM231="Coupure ENEO &amp; Baisse de tension","PASSIVE",
AM231="Defaut GE &amp; POWER Cabinet","PASSIVE",
AM231="Sharing","PASSIVE",
AM231="Sites strategiques &amp; DataCenter","PASSIVE",
AM231="Exclu","Exclu",
AM231="SAT","ACTIVE",
AM231="SPARE-ISSUE","SPARE-ISSUE",
AM231="Fiber CAmtel","ACTIVE",
AM231="Fiber AOF","ACTIVE",
AM231="Projet OCM (HUAWEI)","PLANNED WORKS",
AM231="Projet OCM (NOKIA)","PLANNED WORKS",
AM231="ACCESS-ISSUE","ACCESS-ISSUE",
AM231="Projet OCM (ZTE, NOKIA, autres projets)","PLANNED WORKS",
AM231="No root CAuse","No root cause",
AM231="ODU HS","ACTIVE",
AM231="IP &amp; VLAN","ACTIVE",
AM231="Warehouse HUAWEI","SPARE-ISSUE",
AM231="SPARE-HS","SPARE-ISSUE",
AM231="Power Telco","ACTIVE", AM231="no impacts","no impacts"
),"")</f>
        <v>No root cause</v>
      </c>
      <c r="AO231" s="93" t="s">
        <v>6118</v>
      </c>
      <c r="AP231" s="101" t="str">
        <f t="shared" si="11"/>
        <v>CTR_310</v>
      </c>
      <c r="AR231" s="17" t="s">
        <v>5537</v>
      </c>
      <c r="AS231" s="7" t="s">
        <v>5537</v>
      </c>
      <c r="AT231" s="6"/>
      <c r="AU231" s="7"/>
      <c r="AV231" s="3" t="s">
        <v>5537</v>
      </c>
      <c r="AW231" s="18" t="s">
        <v>5537</v>
      </c>
      <c r="AX231" s="18" t="s">
        <v>5537</v>
      </c>
      <c r="AY231" s="18" t="s">
        <v>5537</v>
      </c>
      <c r="AZ231" s="18" t="s">
        <v>5537</v>
      </c>
      <c r="BA231" s="18" t="s">
        <v>5537</v>
      </c>
      <c r="BB231" s="18" t="s">
        <v>6119</v>
      </c>
      <c r="BC231" s="18" t="s">
        <v>5537</v>
      </c>
      <c r="BD231" s="18" t="s">
        <v>5537</v>
      </c>
      <c r="BE231" s="18" t="s">
        <v>5537</v>
      </c>
      <c r="BF231" s="18" t="s">
        <v>5537</v>
      </c>
      <c r="BG231" s="18" t="s">
        <v>5537</v>
      </c>
      <c r="BH231" s="18" t="s">
        <v>5537</v>
      </c>
      <c r="BI231" s="9" t="s">
        <v>6120</v>
      </c>
      <c r="BJ231" s="14"/>
      <c r="BK231" s="14" t="s">
        <v>5537</v>
      </c>
      <c r="BL231" s="14" t="str">
        <f>_xlfn.XLOOKUP(B231,'[4]cell downs 18042026 17h'!$B:$B,'[4]cell downs 18042026 17h'!$B:$B,"")</f>
        <v/>
      </c>
      <c r="BM231" s="14" t="str">
        <f>_xlfn.XLOOKUP(B231,'[5]Cells Huawei 19042026 15h'!$B:$B,'[5]Cells Huawei 19042026 15h'!$B:$B,"")</f>
        <v/>
      </c>
      <c r="BN231" s="9" t="str">
        <f>_xlfn.XLOOKUP(B231,'[6]cells down 19042026 9H40'!$B:$B,'[6]cells down 19042026 9H40'!$B:$B,"")</f>
        <v/>
      </c>
      <c r="BO231" s="9" t="s">
        <v>862</v>
      </c>
      <c r="BP231" s="9" t="s">
        <v>5537</v>
      </c>
      <c r="BQ231" s="115"/>
    </row>
    <row r="232" spans="1:69" s="9" customFormat="1" x14ac:dyDescent="0.3">
      <c r="A232" s="1" t="s">
        <v>2132</v>
      </c>
      <c r="B232" s="8" t="s">
        <v>2133</v>
      </c>
      <c r="C232" s="3" t="str">
        <f>_xlfn.XLOOKUP(B232,'[1]daily break down'!$D:$D,'[1]daily break down'!$E:$E,"")</f>
        <v>Ngaoundere</v>
      </c>
      <c r="D232" s="1" t="s">
        <v>11</v>
      </c>
      <c r="E232" s="1" t="s">
        <v>12</v>
      </c>
      <c r="F232" s="3" t="s">
        <v>90</v>
      </c>
      <c r="G232" s="1" t="s">
        <v>91</v>
      </c>
      <c r="H232" s="32" t="str">
        <f>_xlfn.XLOOKUP(B232,[2]CALCULATION!$B:$B,[2]CALCULATION!$H:$H,"")</f>
        <v>Huawei</v>
      </c>
      <c r="I232" s="28">
        <v>1.4233105900414629</v>
      </c>
      <c r="J232" s="28">
        <v>0.78046302716924476</v>
      </c>
      <c r="K232" s="28">
        <v>0.59711842206641497</v>
      </c>
      <c r="L232" s="28">
        <v>0</v>
      </c>
      <c r="M232" s="28">
        <v>0</v>
      </c>
      <c r="N232" s="28">
        <v>0</v>
      </c>
      <c r="O232" s="28">
        <v>0.96288020819957021</v>
      </c>
      <c r="P232" s="28">
        <v>0</v>
      </c>
      <c r="Q232" s="28">
        <v>0</v>
      </c>
      <c r="R232" s="28">
        <v>0</v>
      </c>
      <c r="S232" s="94">
        <v>0</v>
      </c>
      <c r="T232" s="94">
        <f>_xlfn.XLOOKUP(B232,'[3]Nur des jours'!$B:$B,'[3]Nur des jours'!$U:$U,"")</f>
        <v>0</v>
      </c>
      <c r="U232" s="94">
        <v>0.56974157684921223</v>
      </c>
      <c r="V232" s="94">
        <v>0</v>
      </c>
      <c r="W232" s="94">
        <v>0</v>
      </c>
      <c r="X232" s="94">
        <v>0.98537024195780676</v>
      </c>
      <c r="Y232" s="94">
        <v>1.4129305744607383</v>
      </c>
      <c r="Z232" s="94">
        <v>0</v>
      </c>
      <c r="AA232" s="94">
        <v>1.016974000736232</v>
      </c>
      <c r="AB232" s="94">
        <v>0.12288368960685779</v>
      </c>
      <c r="AC232" s="94">
        <f>_xlfn.XLOOKUP(B232,'[3]Nur des jours'!$B:$B,'[3]Nur des jours'!$N:$N,"")</f>
        <v>2.3034717050049509</v>
      </c>
      <c r="AD232" s="94">
        <v>2.3034717050049509</v>
      </c>
      <c r="AE232" s="94">
        <v>1.7273059722072346</v>
      </c>
      <c r="AF232" s="94">
        <v>2.2041529388564181</v>
      </c>
      <c r="AG232" s="94">
        <v>2.5251810154815297</v>
      </c>
      <c r="AH232" s="94">
        <v>2.3034717050049509</v>
      </c>
      <c r="AI232" s="49" t="s">
        <v>5559</v>
      </c>
      <c r="AJ232" s="49"/>
      <c r="AK232" s="48" t="str" cm="1">
        <f t="array" ref="AK232">IFERROR(_xlfn.IFS(
AM232="MPR ISSUE","PDH",
AM232="BSS Hardware Issue","BSS",
AM232="Sites strategiques, MLL, Pylone, etc.","ENVTECH",
AM232="AKTIVCO DEFAUT GE &amp; POWER Cabinet","AKTIVCO",
AM232="AKTIVCO Coupure ENEO &amp; Baisse de tension","AKTIVCO GRID ONLY",
AM232="Coupure ENEO &amp; Baisse de tension","IHS GRID ONLY",
AM232="Defaut GE &amp; POWER Cabinet","IHS",
AM232="Sharing","Partners",
AM232="Sites strategiques &amp; DataCenter","SST &amp; DC",
AM232="Exclu","Exclu",
AM232="SAT","SAT",
AM232="SPARE-ISSUE","SPARE-ISSUE",
AM232="Fiber CAmtel","TRANS_FO_CAMTEL",
AM232="Fiber AOF","Fiber AOF",
AM232="Projet OCM (HUAWEI)","TRAVAUX-HUAWEI",
AM232="Projet OCM (NOKIA)","TRAVAUX-NOKIA",
AM232="ACCESS-ISSUE","ACCESS-ISSUE",
AM232="Projet OCM (ZTE, NOKIA, autres projets)","TRAVAUX OCM",
AM232="No root CAuse","No root cause",
AM232="ODU HS","PDH",
AM232="IP &amp; VLAN","PDH",
AM232="Warehouse HUAWEI","SPARE-ISSUE",
AM232="SPARE-HS","SPARE-ISSUE",
AM232="Power Telco","BSS",AM232="no impacts","no impacts"
),"")</f>
        <v>No root cause</v>
      </c>
      <c r="AL232" s="48" t="str" cm="1">
        <f t="array" ref="AL232">IFERROR(_xlfn.IFS(
AM232="MPR ISSUE","TX ISSUE",
AM232="BSS Hardware Issue","RAN ISSUE",
AM232="Sites strategiques, MLL, Pylone, etc.","ENVTECH",
AM232="AKTIVCO DEFAUT GE &amp; POWER Cabinet","POWER ISSUE",
AM232="AKTIVCO Coupure ENEO &amp; Baisse de tension","POWER ISSUE",
AM232="Coupure ENEO &amp; Baisse de tension","POWER ISSUE",
AM232="Defaut GE &amp; POWER Cabinet","POWER ISSUE",
AM232="Sharing","POWER ISSUE",
AM232="Sites strategiques &amp; DataCenter","POWER ISSUE",
AM232="Exclu","Exclu",
AM232="SAT","TX ISSUE",
AM232="SPARE-ISSUE","SPARE-ISSUE",
AM232="Fiber CAmtel","TX ISSUE",
AM232="Fiber AOF","TX ISSUE",
AM232="Projet OCM (HUAWEI)","TRAVAUX-HUAWEI",
AM232="Projet OCM (NOKIA)","TRAVAUX -NOKIA",
AM232="ACCESS-ISSUE","ACCESS-ISSUE",
AM232="Projet OCM (ZTE, NOKIA, autres projets)","TRAVAUX OCM",
AM232="No root CAuse","No root cause",
AM232="ODU HS","TX ISSUE",
AM232="IP &amp; VLAN","TX ISSUE",
AM232="Warehouse HUAWEI","SPARE-ISSUE",
AM232="SPARE-HS","SPARE-ISSUE",
AM232="Power Telco","RAN ISSUE",AM232="no impacts","no impacts"
),"")</f>
        <v>No root cause</v>
      </c>
      <c r="AM232" s="67" t="s">
        <v>6538</v>
      </c>
      <c r="AN232" s="48" t="str" cm="1">
        <f t="array" ref="AN232">IFERROR(_xlfn.IFS(
AM232="MPR ISSUE","ACTIVE",
AM232="BSS Hardware Issue","ACTIVE",
AM232="Sites strategiques, MLL, Pylone, etc.","PASSIVE",
AM232="AKTIVCO DEFAUT GE &amp; POWER Cabinet","PASSIVE",
AM232="AKTIVCO Coupure ENEO &amp; Baisse de tension","PASSIVE",
AM232="Coupure ENEO &amp; Baisse de tension","PASSIVE",
AM232="Defaut GE &amp; POWER Cabinet","PASSIVE",
AM232="Sharing","PASSIVE",
AM232="Sites strategiques &amp; DataCenter","PASSIVE",
AM232="Exclu","Exclu",
AM232="SAT","ACTIVE",
AM232="SPARE-ISSUE","SPARE-ISSUE",
AM232="Fiber CAmtel","ACTIVE",
AM232="Fiber AOF","ACTIVE",
AM232="Projet OCM (HUAWEI)","PLANNED WORKS",
AM232="Projet OCM (NOKIA)","PLANNED WORKS",
AM232="ACCESS-ISSUE","ACCESS-ISSUE",
AM232="Projet OCM (ZTE, NOKIA, autres projets)","PLANNED WORKS",
AM232="No root CAuse","No root cause",
AM232="ODU HS","ACTIVE",
AM232="IP &amp; VLAN","ACTIVE",
AM232="Warehouse HUAWEI","SPARE-ISSUE",
AM232="SPARE-HS","SPARE-ISSUE",
AM232="Power Telco","ACTIVE", AM232="no impacts","no impacts"
),"")</f>
        <v>No root cause</v>
      </c>
      <c r="AO232" s="93" t="s">
        <v>5537</v>
      </c>
      <c r="AP232" s="101" t="str">
        <f t="shared" si="11"/>
        <v>ADM_101</v>
      </c>
      <c r="AR232" s="17" t="s">
        <v>5537</v>
      </c>
      <c r="AS232" s="7" t="s">
        <v>5537</v>
      </c>
      <c r="AT232" s="6"/>
      <c r="AU232" s="7"/>
      <c r="AV232" s="3" t="s">
        <v>5537</v>
      </c>
      <c r="AW232" s="18" t="s">
        <v>5537</v>
      </c>
      <c r="AX232" s="18" t="s">
        <v>5537</v>
      </c>
      <c r="AY232" s="18" t="s">
        <v>5537</v>
      </c>
      <c r="AZ232" s="18" t="s">
        <v>5537</v>
      </c>
      <c r="BA232" s="18" t="s">
        <v>5537</v>
      </c>
      <c r="BB232" s="18" t="s">
        <v>5537</v>
      </c>
      <c r="BC232" s="18" t="s">
        <v>5537</v>
      </c>
      <c r="BD232" s="18" t="s">
        <v>5537</v>
      </c>
      <c r="BE232" s="18" t="s">
        <v>5537</v>
      </c>
      <c r="BF232" s="18" t="s">
        <v>5537</v>
      </c>
      <c r="BG232" s="18" t="s">
        <v>5537</v>
      </c>
      <c r="BH232" s="18" t="s">
        <v>5537</v>
      </c>
      <c r="BI232" s="9" t="s">
        <v>5537</v>
      </c>
      <c r="BJ232" s="14"/>
      <c r="BK232" s="14" t="s">
        <v>5537</v>
      </c>
      <c r="BL232" s="14" t="str">
        <f>_xlfn.XLOOKUP(B232,'[4]cell downs 18042026 17h'!$B:$B,'[4]cell downs 18042026 17h'!$B:$B,"")</f>
        <v/>
      </c>
      <c r="BM232" s="14" t="str">
        <f>_xlfn.XLOOKUP(B232,'[5]Cells Huawei 19042026 15h'!$B:$B,'[5]Cells Huawei 19042026 15h'!$B:$B,"")</f>
        <v/>
      </c>
      <c r="BN232" s="9" t="str">
        <f>_xlfn.XLOOKUP(B232,'[6]cells down 19042026 9H40'!$B:$B,'[6]cells down 19042026 9H40'!$B:$B,"")</f>
        <v/>
      </c>
      <c r="BO232" s="9" t="s">
        <v>2133</v>
      </c>
      <c r="BP232" s="9" t="s">
        <v>5459</v>
      </c>
      <c r="BQ232" s="115"/>
    </row>
    <row r="233" spans="1:69" s="9" customFormat="1" x14ac:dyDescent="0.3">
      <c r="A233" s="1" t="s">
        <v>2677</v>
      </c>
      <c r="B233" s="8" t="s">
        <v>2678</v>
      </c>
      <c r="C233" s="3" t="str">
        <f>_xlfn.XLOOKUP(B233,'[1]daily break down'!$D:$D,'[1]daily break down'!$E:$E,"")</f>
        <v>NORD-OUEST</v>
      </c>
      <c r="D233" s="1" t="s">
        <v>11</v>
      </c>
      <c r="E233" s="1" t="s">
        <v>12</v>
      </c>
      <c r="F233" s="3" t="s">
        <v>51</v>
      </c>
      <c r="G233" s="1" t="s">
        <v>52</v>
      </c>
      <c r="H233" s="32" t="str">
        <f>_xlfn.XLOOKUP(B233,[2]CALCULATION!$B:$B,[2]CALCULATION!$H:$H,"")</f>
        <v>Huawei</v>
      </c>
      <c r="I233" s="28">
        <v>0</v>
      </c>
      <c r="J233" s="28">
        <v>0</v>
      </c>
      <c r="K233" s="28">
        <v>0</v>
      </c>
      <c r="L233" s="28">
        <v>0</v>
      </c>
      <c r="M233" s="28">
        <v>0</v>
      </c>
      <c r="N233" s="28">
        <v>0</v>
      </c>
      <c r="O233" s="28">
        <v>0</v>
      </c>
      <c r="P233" s="28">
        <v>0</v>
      </c>
      <c r="Q233" s="28">
        <v>0</v>
      </c>
      <c r="R233" s="28">
        <v>0</v>
      </c>
      <c r="S233" s="94">
        <v>6.8665051521974241E-3</v>
      </c>
      <c r="T233" s="94">
        <f>_xlfn.XLOOKUP(B233,'[3]Nur des jours'!$B:$B,'[3]Nur des jours'!$U:$U,"")</f>
        <v>0</v>
      </c>
      <c r="U233" s="94">
        <v>0</v>
      </c>
      <c r="V233" s="94">
        <v>0</v>
      </c>
      <c r="W233" s="94">
        <v>0</v>
      </c>
      <c r="X233" s="94">
        <v>0</v>
      </c>
      <c r="Y233" s="94">
        <v>0</v>
      </c>
      <c r="Z233" s="94">
        <v>0.23791994475406145</v>
      </c>
      <c r="AA233" s="94">
        <v>0</v>
      </c>
      <c r="AB233" s="94">
        <v>0</v>
      </c>
      <c r="AC233" s="94">
        <f>_xlfn.XLOOKUP(B233,'[3]Nur des jours'!$B:$B,'[3]Nur des jours'!$N:$N,"")</f>
        <v>2.3027761369505724</v>
      </c>
      <c r="AD233" s="94">
        <v>2.3027761369505724</v>
      </c>
      <c r="AE233" s="94">
        <v>3.2204327182475447</v>
      </c>
      <c r="AF233" s="94">
        <v>5.4895303133850817</v>
      </c>
      <c r="AG233" s="94">
        <v>0</v>
      </c>
      <c r="AH233" s="94">
        <v>2.3027761369505724</v>
      </c>
      <c r="AI233" s="49" t="s">
        <v>5559</v>
      </c>
      <c r="AJ233" s="49"/>
      <c r="AK233" s="48" t="str" cm="1">
        <f t="array" ref="AK233">IFERROR(_xlfn.IFS(
AM233="MPR ISSUE","PDH",
AM233="BSS Hardware Issue","BSS",
AM233="Sites strategiques, MLL, Pylone, etc.","ENVTECH",
AM233="AKTIVCO DEFAUT GE &amp; POWER Cabinet","AKTIVCO",
AM233="AKTIVCO Coupure ENEO &amp; Baisse de tension","AKTIVCO GRID ONLY",
AM233="Coupure ENEO &amp; Baisse de tension","IHS GRID ONLY",
AM233="Defaut GE &amp; POWER Cabinet","IHS",
AM233="Sharing","Partners",
AM233="Sites strategiques &amp; DataCenter","SST &amp; DC",
AM233="Exclu","Exclu",
AM233="SAT","SAT",
AM233="SPARE-ISSUE","SPARE-ISSUE",
AM233="Fiber CAmtel","TRANS_FO_CAMTEL",
AM233="Fiber AOF","Fiber AOF",
AM233="Projet OCM (HUAWEI)","TRAVAUX-HUAWEI",
AM233="Projet OCM (NOKIA)","TRAVAUX-NOKIA",
AM233="ACCESS-ISSUE","ACCESS-ISSUE",
AM233="Projet OCM (ZTE, NOKIA, autres projets)","TRAVAUX OCM",
AM233="No root CAuse","No root cause",
AM233="ODU HS","PDH",
AM233="IP &amp; VLAN","PDH",
AM233="Warehouse HUAWEI","SPARE-ISSUE",
AM233="SPARE-HS","SPARE-ISSUE",
AM233="Power Telco","BSS",AM233="no impacts","no impacts"
),"")</f>
        <v>IHS</v>
      </c>
      <c r="AL233" s="48" t="str" cm="1">
        <f t="array" ref="AL233">IFERROR(_xlfn.IFS(
AM233="MPR ISSUE","TX ISSUE",
AM233="BSS Hardware Issue","RAN ISSUE",
AM233="Sites strategiques, MLL, Pylone, etc.","ENVTECH",
AM233="AKTIVCO DEFAUT GE &amp; POWER Cabinet","POWER ISSUE",
AM233="AKTIVCO Coupure ENEO &amp; Baisse de tension","POWER ISSUE",
AM233="Coupure ENEO &amp; Baisse de tension","POWER ISSUE",
AM233="Defaut GE &amp; POWER Cabinet","POWER ISSUE",
AM233="Sharing","POWER ISSUE",
AM233="Sites strategiques &amp; DataCenter","POWER ISSUE",
AM233="Exclu","Exclu",
AM233="SAT","TX ISSUE",
AM233="SPARE-ISSUE","SPARE-ISSUE",
AM233="Fiber CAmtel","TX ISSUE",
AM233="Fiber AOF","TX ISSUE",
AM233="Projet OCM (HUAWEI)","TRAVAUX-HUAWEI",
AM233="Projet OCM (NOKIA)","TRAVAUX -NOKIA",
AM233="ACCESS-ISSUE","ACCESS-ISSUE",
AM233="Projet OCM (ZTE, NOKIA, autres projets)","TRAVAUX OCM",
AM233="No root CAuse","No root cause",
AM233="ODU HS","TX ISSUE",
AM233="IP &amp; VLAN","TX ISSUE",
AM233="Warehouse HUAWEI","SPARE-ISSUE",
AM233="SPARE-HS","SPARE-ISSUE",
AM233="Power Telco","RAN ISSUE",AM233="no impacts","no impacts"
),"")</f>
        <v>POWER ISSUE</v>
      </c>
      <c r="AM233" s="67" t="s">
        <v>5330</v>
      </c>
      <c r="AN233" s="48" t="str" cm="1">
        <f t="array" ref="AN233">IFERROR(_xlfn.IFS(
AM233="MPR ISSUE","ACTIVE",
AM233="BSS Hardware Issue","ACTIVE",
AM233="Sites strategiques, MLL, Pylone, etc.","PASSIVE",
AM233="AKTIVCO DEFAUT GE &amp; POWER Cabinet","PASSIVE",
AM233="AKTIVCO Coupure ENEO &amp; Baisse de tension","PASSIVE",
AM233="Coupure ENEO &amp; Baisse de tension","PASSIVE",
AM233="Defaut GE &amp; POWER Cabinet","PASSIVE",
AM233="Sharing","PASSIVE",
AM233="Sites strategiques &amp; DataCenter","PASSIVE",
AM233="Exclu","Exclu",
AM233="SAT","ACTIVE",
AM233="SPARE-ISSUE","SPARE-ISSUE",
AM233="Fiber CAmtel","ACTIVE",
AM233="Fiber AOF","ACTIVE",
AM233="Projet OCM (HUAWEI)","PLANNED WORKS",
AM233="Projet OCM (NOKIA)","PLANNED WORKS",
AM233="ACCESS-ISSUE","ACCESS-ISSUE",
AM233="Projet OCM (ZTE, NOKIA, autres projets)","PLANNED WORKS",
AM233="No root CAuse","No root cause",
AM233="ODU HS","ACTIVE",
AM233="IP &amp; VLAN","ACTIVE",
AM233="Warehouse HUAWEI","SPARE-ISSUE",
AM233="SPARE-HS","SPARE-ISSUE",
AM233="Power Telco","ACTIVE", AM233="no impacts","no impacts"
),"")</f>
        <v>PASSIVE</v>
      </c>
      <c r="AO233" s="93" t="s">
        <v>6423</v>
      </c>
      <c r="AP233" s="101" t="str">
        <f t="shared" si="11"/>
        <v>NRO_229</v>
      </c>
      <c r="AR233" s="17" t="s">
        <v>5537</v>
      </c>
      <c r="AS233" s="7" t="s">
        <v>5537</v>
      </c>
      <c r="AT233" s="6"/>
      <c r="AU233" s="7"/>
      <c r="AV233" s="3" t="s">
        <v>6423</v>
      </c>
      <c r="AW233" s="18" t="s">
        <v>5537</v>
      </c>
      <c r="AX233" s="18" t="s">
        <v>5537</v>
      </c>
      <c r="AY233" s="18" t="s">
        <v>5537</v>
      </c>
      <c r="AZ233" s="18" t="s">
        <v>5537</v>
      </c>
      <c r="BA233" s="18" t="s">
        <v>5537</v>
      </c>
      <c r="BB233" s="18" t="s">
        <v>5537</v>
      </c>
      <c r="BC233" s="18" t="s">
        <v>5537</v>
      </c>
      <c r="BD233" s="18" t="s">
        <v>5537</v>
      </c>
      <c r="BE233" s="18" t="s">
        <v>5537</v>
      </c>
      <c r="BF233" s="18" t="s">
        <v>5537</v>
      </c>
      <c r="BG233" s="18" t="s">
        <v>5537</v>
      </c>
      <c r="BH233" s="18" t="s">
        <v>5537</v>
      </c>
      <c r="BI233" s="9" t="s">
        <v>5537</v>
      </c>
      <c r="BJ233" s="14"/>
      <c r="BK233" s="14" t="s">
        <v>5537</v>
      </c>
      <c r="BL233" s="14" t="str">
        <f>_xlfn.XLOOKUP(B233,'[4]cell downs 18042026 17h'!$B:$B,'[4]cell downs 18042026 17h'!$B:$B,"")</f>
        <v/>
      </c>
      <c r="BM233" s="14" t="str">
        <f>_xlfn.XLOOKUP(B233,'[5]Cells Huawei 19042026 15h'!$B:$B,'[5]Cells Huawei 19042026 15h'!$B:$B,"")</f>
        <v/>
      </c>
      <c r="BN233" s="9" t="str">
        <f>_xlfn.XLOOKUP(B233,'[6]cells down 19042026 9H40'!$B:$B,'[6]cells down 19042026 9H40'!$B:$B,"")</f>
        <v/>
      </c>
      <c r="BO233" s="9" t="s">
        <v>2678</v>
      </c>
      <c r="BP233" s="9" t="s">
        <v>5537</v>
      </c>
      <c r="BQ233" s="115"/>
    </row>
    <row r="234" spans="1:69" s="9" customFormat="1" x14ac:dyDescent="0.3">
      <c r="A234" s="1" t="s">
        <v>1953</v>
      </c>
      <c r="B234" s="8" t="s">
        <v>1954</v>
      </c>
      <c r="C234" s="3" t="str">
        <f>_xlfn.XLOOKUP(B234,'[1]daily break down'!$D:$D,'[1]daily break down'!$E:$E,"")</f>
        <v>Douala</v>
      </c>
      <c r="D234" s="1" t="s">
        <v>11</v>
      </c>
      <c r="E234" s="1" t="s">
        <v>5511</v>
      </c>
      <c r="F234" s="3" t="s">
        <v>31</v>
      </c>
      <c r="G234" s="1" t="s">
        <v>32</v>
      </c>
      <c r="H234" s="34" t="str">
        <f>_xlfn.XLOOKUP(B234,[2]CALCULATION!$B:$B,[2]CALCULATION!$H:$H,"")</f>
        <v>ZTE</v>
      </c>
      <c r="I234" s="28">
        <v>0.10454922909657442</v>
      </c>
      <c r="J234" s="28">
        <v>2.2517143077278687</v>
      </c>
      <c r="K234" s="28">
        <v>0</v>
      </c>
      <c r="L234" s="28">
        <v>0</v>
      </c>
      <c r="M234" s="28">
        <v>0</v>
      </c>
      <c r="N234" s="28">
        <v>0</v>
      </c>
      <c r="O234" s="28">
        <v>0</v>
      </c>
      <c r="P234" s="28">
        <v>0.58725562375689422</v>
      </c>
      <c r="Q234" s="28">
        <v>0</v>
      </c>
      <c r="R234" s="28">
        <v>0</v>
      </c>
      <c r="S234" s="94">
        <v>1.1794515642077097</v>
      </c>
      <c r="T234" s="94">
        <f>_xlfn.XLOOKUP(B234,'[3]Nur des jours'!$B:$B,'[3]Nur des jours'!$U:$U,"")</f>
        <v>0</v>
      </c>
      <c r="U234" s="94">
        <v>1.6452681397014559</v>
      </c>
      <c r="V234" s="94">
        <v>1.0530543641723256</v>
      </c>
      <c r="W234" s="94">
        <v>0</v>
      </c>
      <c r="X234" s="94">
        <v>2.338624644368537</v>
      </c>
      <c r="Y234" s="94">
        <v>4.0173692260717448</v>
      </c>
      <c r="Z234" s="94">
        <v>0</v>
      </c>
      <c r="AA234" s="94">
        <v>0</v>
      </c>
      <c r="AB234" s="94">
        <v>0</v>
      </c>
      <c r="AC234" s="94">
        <f>_xlfn.XLOOKUP(B234,'[3]Nur des jours'!$B:$B,'[3]Nur des jours'!$N:$N,"")</f>
        <v>2.282676003686865</v>
      </c>
      <c r="AD234" s="94">
        <v>2.282676003686865</v>
      </c>
      <c r="AE234" s="94">
        <v>0.75162164430536083</v>
      </c>
      <c r="AF234" s="94">
        <v>0.74217302311032274</v>
      </c>
      <c r="AG234" s="94">
        <v>3.6936351279475153</v>
      </c>
      <c r="AH234" s="94">
        <v>2.282676003686865</v>
      </c>
      <c r="AI234" s="49" t="s">
        <v>5559</v>
      </c>
      <c r="AJ234" s="49"/>
      <c r="AK234" s="48" t="str" cm="1">
        <f t="array" ref="AK234">IFERROR(_xlfn.IFS(
AM234="MPR ISSUE","PDH",
AM234="BSS Hardware Issue","BSS",
AM234="Sites strategiques, MLL, Pylone, etc.","ENVTECH",
AM234="AKTIVCO DEFAUT GE &amp; POWER Cabinet","AKTIVCO",
AM234="AKTIVCO Coupure ENEO &amp; Baisse de tension","AKTIVCO GRID ONLY",
AM234="Coupure ENEO &amp; Baisse de tension","IHS GRID ONLY",
AM234="Defaut GE &amp; POWER Cabinet","IHS",
AM234="Sharing","Partners",
AM234="Sites strategiques &amp; DataCenter","SST &amp; DC",
AM234="Exclu","Exclu",
AM234="SAT","SAT",
AM234="SPARE-ISSUE","SPARE-ISSUE",
AM234="Fiber CAmtel","TRANS_FO_CAMTEL",
AM234="Fiber AOF","Fiber AOF",
AM234="Projet OCM (HUAWEI)","TRAVAUX-HUAWEI",
AM234="Projet OCM (NOKIA)","TRAVAUX-NOKIA",
AM234="ACCESS-ISSUE","ACCESS-ISSUE",
AM234="Projet OCM (ZTE, NOKIA, autres projets)","TRAVAUX OCM",
AM234="No root CAuse","No root cause",
AM234="ODU HS","PDH",
AM234="IP &amp; VLAN","PDH",
AM234="Warehouse HUAWEI","SPARE-ISSUE",
AM234="SPARE-HS","SPARE-ISSUE",
AM234="Power Telco","BSS",AM234="no impacts","no impacts"
),"")</f>
        <v>IHS</v>
      </c>
      <c r="AL234" s="48" t="str" cm="1">
        <f t="array" ref="AL234">IFERROR(_xlfn.IFS(
AM234="MPR ISSUE","TX ISSUE",
AM234="BSS Hardware Issue","RAN ISSUE",
AM234="Sites strategiques, MLL, Pylone, etc.","ENVTECH",
AM234="AKTIVCO DEFAUT GE &amp; POWER Cabinet","POWER ISSUE",
AM234="AKTIVCO Coupure ENEO &amp; Baisse de tension","POWER ISSUE",
AM234="Coupure ENEO &amp; Baisse de tension","POWER ISSUE",
AM234="Defaut GE &amp; POWER Cabinet","POWER ISSUE",
AM234="Sharing","POWER ISSUE",
AM234="Sites strategiques &amp; DataCenter","POWER ISSUE",
AM234="Exclu","Exclu",
AM234="SAT","TX ISSUE",
AM234="SPARE-ISSUE","SPARE-ISSUE",
AM234="Fiber CAmtel","TX ISSUE",
AM234="Fiber AOF","TX ISSUE",
AM234="Projet OCM (HUAWEI)","TRAVAUX-HUAWEI",
AM234="Projet OCM (NOKIA)","TRAVAUX -NOKIA",
AM234="ACCESS-ISSUE","ACCESS-ISSUE",
AM234="Projet OCM (ZTE, NOKIA, autres projets)","TRAVAUX OCM",
AM234="No root CAuse","No root cause",
AM234="ODU HS","TX ISSUE",
AM234="IP &amp; VLAN","TX ISSUE",
AM234="Warehouse HUAWEI","SPARE-ISSUE",
AM234="SPARE-HS","SPARE-ISSUE",
AM234="Power Telco","RAN ISSUE",AM234="no impacts","no impacts"
),"")</f>
        <v>POWER ISSUE</v>
      </c>
      <c r="AM234" s="67" t="s">
        <v>5330</v>
      </c>
      <c r="AN234" s="48" t="str" cm="1">
        <f t="array" ref="AN234">IFERROR(_xlfn.IFS(
AM234="MPR ISSUE","ACTIVE",
AM234="BSS Hardware Issue","ACTIVE",
AM234="Sites strategiques, MLL, Pylone, etc.","PASSIVE",
AM234="AKTIVCO DEFAUT GE &amp; POWER Cabinet","PASSIVE",
AM234="AKTIVCO Coupure ENEO &amp; Baisse de tension","PASSIVE",
AM234="Coupure ENEO &amp; Baisse de tension","PASSIVE",
AM234="Defaut GE &amp; POWER Cabinet","PASSIVE",
AM234="Sharing","PASSIVE",
AM234="Sites strategiques &amp; DataCenter","PASSIVE",
AM234="Exclu","Exclu",
AM234="SAT","ACTIVE",
AM234="SPARE-ISSUE","SPARE-ISSUE",
AM234="Fiber CAmtel","ACTIVE",
AM234="Fiber AOF","ACTIVE",
AM234="Projet OCM (HUAWEI)","PLANNED WORKS",
AM234="Projet OCM (NOKIA)","PLANNED WORKS",
AM234="ACCESS-ISSUE","ACCESS-ISSUE",
AM234="Projet OCM (ZTE, NOKIA, autres projets)","PLANNED WORKS",
AM234="No root CAuse","No root cause",
AM234="ODU HS","ACTIVE",
AM234="IP &amp; VLAN","ACTIVE",
AM234="Warehouse HUAWEI","SPARE-ISSUE",
AM234="SPARE-HS","SPARE-ISSUE",
AM234="Power Telco","ACTIVE", AM234="no impacts","no impacts"
),"")</f>
        <v>PASSIVE</v>
      </c>
      <c r="AO234" s="93" t="s">
        <v>6128</v>
      </c>
      <c r="AP234" s="101" t="str">
        <f t="shared" si="11"/>
        <v>LIT_614</v>
      </c>
      <c r="AR234" s="17" t="s">
        <v>5537</v>
      </c>
      <c r="AS234" s="7" t="s">
        <v>5537</v>
      </c>
      <c r="AT234" s="6"/>
      <c r="AU234" s="7"/>
      <c r="AV234" s="3" t="s">
        <v>5537</v>
      </c>
      <c r="AW234" s="18" t="s">
        <v>5537</v>
      </c>
      <c r="AX234" s="18" t="s">
        <v>5537</v>
      </c>
      <c r="AY234" s="18" t="s">
        <v>5537</v>
      </c>
      <c r="AZ234" s="18" t="s">
        <v>5537</v>
      </c>
      <c r="BA234" s="18" t="s">
        <v>5537</v>
      </c>
      <c r="BB234" s="18" t="s">
        <v>5537</v>
      </c>
      <c r="BC234" s="18" t="s">
        <v>5537</v>
      </c>
      <c r="BD234" s="18" t="s">
        <v>5537</v>
      </c>
      <c r="BE234" s="18" t="s">
        <v>5537</v>
      </c>
      <c r="BF234" s="18" t="s">
        <v>5537</v>
      </c>
      <c r="BG234" s="18" t="s">
        <v>5537</v>
      </c>
      <c r="BH234" s="18" t="s">
        <v>5537</v>
      </c>
      <c r="BI234" s="9" t="s">
        <v>6128</v>
      </c>
      <c r="BJ234" s="14"/>
      <c r="BK234" s="14" t="s">
        <v>5537</v>
      </c>
      <c r="BL234" s="14" t="str">
        <f>_xlfn.XLOOKUP(B234,'[4]cell downs 18042026 17h'!$B:$B,'[4]cell downs 18042026 17h'!$B:$B,"")</f>
        <v/>
      </c>
      <c r="BM234" s="14" t="str">
        <f>_xlfn.XLOOKUP(B234,'[5]Cells Huawei 19042026 15h'!$B:$B,'[5]Cells Huawei 19042026 15h'!$B:$B,"")</f>
        <v/>
      </c>
      <c r="BN234" s="9" t="str">
        <f>_xlfn.XLOOKUP(B234,'[6]cells down 19042026 9H40'!$B:$B,'[6]cells down 19042026 9H40'!$B:$B,"")</f>
        <v/>
      </c>
      <c r="BO234" s="9" t="s">
        <v>5537</v>
      </c>
      <c r="BP234" s="9" t="s">
        <v>12</v>
      </c>
      <c r="BQ234" s="115"/>
    </row>
    <row r="235" spans="1:69" s="9" customFormat="1" x14ac:dyDescent="0.3">
      <c r="A235" s="1" t="s">
        <v>5194</v>
      </c>
      <c r="B235" s="8" t="s">
        <v>5195</v>
      </c>
      <c r="C235" s="3" t="str">
        <f>_xlfn.XLOOKUP(B235,'[1]daily break down'!$D:$D,'[1]daily break down'!$E:$E,"")</f>
        <v>SUD-OUEST</v>
      </c>
      <c r="D235" s="1" t="s">
        <v>11</v>
      </c>
      <c r="E235" s="1" t="s">
        <v>12</v>
      </c>
      <c r="F235" s="3" t="s">
        <v>13</v>
      </c>
      <c r="G235" s="1" t="s">
        <v>1431</v>
      </c>
      <c r="H235" s="32" t="str">
        <f>_xlfn.XLOOKUP(B235,[2]CALCULATION!$B:$B,[2]CALCULATION!$H:$H,"")</f>
        <v>Huawei</v>
      </c>
      <c r="I235" s="28">
        <v>4.5863082243966753</v>
      </c>
      <c r="J235" s="28">
        <v>0.92385705684110819</v>
      </c>
      <c r="K235" s="28">
        <v>0.70703600973652603</v>
      </c>
      <c r="L235" s="28">
        <v>1.9714717221266262</v>
      </c>
      <c r="M235" s="28">
        <v>0.936876664012807</v>
      </c>
      <c r="N235" s="28">
        <v>0.76227124728550111</v>
      </c>
      <c r="O235" s="28">
        <v>0</v>
      </c>
      <c r="P235" s="28">
        <v>0.73314656439319348</v>
      </c>
      <c r="Q235" s="28">
        <v>5.685822967585815E-2</v>
      </c>
      <c r="R235" s="28">
        <v>1.1326879888594967</v>
      </c>
      <c r="S235" s="94">
        <v>2.3653772618446318</v>
      </c>
      <c r="T235" s="94">
        <f>_xlfn.XLOOKUP(B235,'[3]Nur des jours'!$B:$B,'[3]Nur des jours'!$U:$U,"")</f>
        <v>21.161017227258849</v>
      </c>
      <c r="U235" s="94">
        <v>1.0668587147899886</v>
      </c>
      <c r="V235" s="94">
        <v>0.63359115722548953</v>
      </c>
      <c r="W235" s="94">
        <v>21.161017227258849</v>
      </c>
      <c r="X235" s="94">
        <v>22.462086190512881</v>
      </c>
      <c r="Y235" s="94">
        <v>2.2149383762373973</v>
      </c>
      <c r="Z235" s="94">
        <v>3.5488952239087075</v>
      </c>
      <c r="AA235" s="94">
        <v>1.1911335405056029</v>
      </c>
      <c r="AB235" s="94">
        <v>0</v>
      </c>
      <c r="AC235" s="94">
        <f>_xlfn.XLOOKUP(B235,'[3]Nur des jours'!$B:$B,'[3]Nur des jours'!$N:$N,"")</f>
        <v>2.273169906943695</v>
      </c>
      <c r="AD235" s="94">
        <v>2.273169906943695</v>
      </c>
      <c r="AE235" s="94">
        <v>4.9283798744249809</v>
      </c>
      <c r="AF235" s="94">
        <v>4.207595091649071</v>
      </c>
      <c r="AG235" s="94">
        <v>0.30079186065091151</v>
      </c>
      <c r="AH235" s="94">
        <v>2.273169906943695</v>
      </c>
      <c r="AI235" s="49" t="s">
        <v>6659</v>
      </c>
      <c r="AJ235" s="49"/>
      <c r="AK235" s="48" t="str" cm="1">
        <f t="array" ref="AK235">IFERROR(_xlfn.IFS(
AM235="MPR ISSUE","PDH",
AM235="BSS Hardware Issue","BSS",
AM235="Sites strategiques, MLL, Pylone, etc.","ENVTECH",
AM235="AKTIVCO DEFAUT GE &amp; POWER Cabinet","AKTIVCO",
AM235="AKTIVCO Coupure ENEO &amp; Baisse de tension","AKTIVCO GRID ONLY",
AM235="Coupure ENEO &amp; Baisse de tension","IHS GRID ONLY",
AM235="Defaut GE &amp; POWER Cabinet","IHS",
AM235="Sharing","Partners",
AM235="Sites strategiques &amp; DataCenter","SST &amp; DC",
AM235="Exclu","Exclu",
AM235="SAT","SAT",
AM235="SPARE-ISSUE","SPARE-ISSUE",
AM235="Fiber CAmtel","TRANS_FO_CAMTEL",
AM235="Fiber AOF","Fiber AOF",
AM235="Projet OCM (HUAWEI)","TRAVAUX-HUAWEI",
AM235="Projet OCM (NOKIA)","TRAVAUX-NOKIA",
AM235="ACCESS-ISSUE","ACCESS-ISSUE",
AM235="Projet OCM (ZTE, NOKIA, autres projets)","TRAVAUX OCM",
AM235="No root CAuse","No root cause",
AM235="ODU HS","PDH",
AM235="IP &amp; VLAN","PDH",
AM235="Warehouse HUAWEI","SPARE-ISSUE",
AM235="SPARE-HS","SPARE-ISSUE",
AM235="Power Telco","BSS",AM235="no impacts","no impacts"
),"")</f>
        <v>IHS</v>
      </c>
      <c r="AL235" s="48" t="str" cm="1">
        <f t="array" ref="AL235">IFERROR(_xlfn.IFS(
AM235="MPR ISSUE","TX ISSUE",
AM235="BSS Hardware Issue","RAN ISSUE",
AM235="Sites strategiques, MLL, Pylone, etc.","ENVTECH",
AM235="AKTIVCO DEFAUT GE &amp; POWER Cabinet","POWER ISSUE",
AM235="AKTIVCO Coupure ENEO &amp; Baisse de tension","POWER ISSUE",
AM235="Coupure ENEO &amp; Baisse de tension","POWER ISSUE",
AM235="Defaut GE &amp; POWER Cabinet","POWER ISSUE",
AM235="Sharing","POWER ISSUE",
AM235="Sites strategiques &amp; DataCenter","POWER ISSUE",
AM235="Exclu","Exclu",
AM235="SAT","TX ISSUE",
AM235="SPARE-ISSUE","SPARE-ISSUE",
AM235="Fiber CAmtel","TX ISSUE",
AM235="Fiber AOF","TX ISSUE",
AM235="Projet OCM (HUAWEI)","TRAVAUX-HUAWEI",
AM235="Projet OCM (NOKIA)","TRAVAUX -NOKIA",
AM235="ACCESS-ISSUE","ACCESS-ISSUE",
AM235="Projet OCM (ZTE, NOKIA, autres projets)","TRAVAUX OCM",
AM235="No root CAuse","No root cause",
AM235="ODU HS","TX ISSUE",
AM235="IP &amp; VLAN","TX ISSUE",
AM235="Warehouse HUAWEI","SPARE-ISSUE",
AM235="SPARE-HS","SPARE-ISSUE",
AM235="Power Telco","RAN ISSUE",AM235="no impacts","no impacts"
),"")</f>
        <v>POWER ISSUE</v>
      </c>
      <c r="AM235" s="67" t="s">
        <v>5330</v>
      </c>
      <c r="AN235" s="48" t="str" cm="1">
        <f t="array" ref="AN235">IFERROR(_xlfn.IFS(
AM235="MPR ISSUE","ACTIVE",
AM235="BSS Hardware Issue","ACTIVE",
AM235="Sites strategiques, MLL, Pylone, etc.","PASSIVE",
AM235="AKTIVCO DEFAUT GE &amp; POWER Cabinet","PASSIVE",
AM235="AKTIVCO Coupure ENEO &amp; Baisse de tension","PASSIVE",
AM235="Coupure ENEO &amp; Baisse de tension","PASSIVE",
AM235="Defaut GE &amp; POWER Cabinet","PASSIVE",
AM235="Sharing","PASSIVE",
AM235="Sites strategiques &amp; DataCenter","PASSIVE",
AM235="Exclu","Exclu",
AM235="SAT","ACTIVE",
AM235="SPARE-ISSUE","SPARE-ISSUE",
AM235="Fiber CAmtel","ACTIVE",
AM235="Fiber AOF","ACTIVE",
AM235="Projet OCM (HUAWEI)","PLANNED WORKS",
AM235="Projet OCM (NOKIA)","PLANNED WORKS",
AM235="ACCESS-ISSUE","ACCESS-ISSUE",
AM235="Projet OCM (ZTE, NOKIA, autres projets)","PLANNED WORKS",
AM235="No root CAuse","No root cause",
AM235="ODU HS","ACTIVE",
AM235="IP &amp; VLAN","ACTIVE",
AM235="Warehouse HUAWEI","SPARE-ISSUE",
AM235="SPARE-HS","SPARE-ISSUE",
AM235="Power Telco","ACTIVE", AM235="no impacts","no impacts"
),"")</f>
        <v>PASSIVE</v>
      </c>
      <c r="AO235" s="93" t="s">
        <v>6157</v>
      </c>
      <c r="AP235" s="101" t="str">
        <f t="shared" si="11"/>
        <v>SUO_210</v>
      </c>
      <c r="AR235" s="17" t="s">
        <v>5537</v>
      </c>
      <c r="AS235" s="7" t="s">
        <v>5537</v>
      </c>
      <c r="AT235" s="6"/>
      <c r="AU235" s="7"/>
      <c r="AV235" s="3" t="s">
        <v>6157</v>
      </c>
      <c r="AW235" s="18" t="s">
        <v>5537</v>
      </c>
      <c r="AX235" s="18" t="s">
        <v>5537</v>
      </c>
      <c r="AY235" s="18" t="s">
        <v>5537</v>
      </c>
      <c r="AZ235" s="18" t="s">
        <v>5537</v>
      </c>
      <c r="BA235" s="18" t="s">
        <v>5537</v>
      </c>
      <c r="BB235" s="18" t="s">
        <v>5537</v>
      </c>
      <c r="BC235" s="18" t="s">
        <v>5537</v>
      </c>
      <c r="BD235" s="18" t="s">
        <v>5537</v>
      </c>
      <c r="BE235" s="18" t="s">
        <v>5537</v>
      </c>
      <c r="BF235" s="18" t="s">
        <v>5537</v>
      </c>
      <c r="BG235" s="18" t="s">
        <v>5537</v>
      </c>
      <c r="BH235" s="18" t="s">
        <v>5537</v>
      </c>
      <c r="BI235" s="9" t="s">
        <v>5537</v>
      </c>
      <c r="BJ235" s="14"/>
      <c r="BK235" s="14" t="s">
        <v>5537</v>
      </c>
      <c r="BL235" s="14" t="str">
        <f>_xlfn.XLOOKUP(B235,'[4]cell downs 18042026 17h'!$B:$B,'[4]cell downs 18042026 17h'!$B:$B,"")</f>
        <v/>
      </c>
      <c r="BM235" s="14" t="str">
        <f>_xlfn.XLOOKUP(B235,'[5]Cells Huawei 19042026 15h'!$B:$B,'[5]Cells Huawei 19042026 15h'!$B:$B,"")</f>
        <v/>
      </c>
      <c r="BN235" s="9" t="str">
        <f>_xlfn.XLOOKUP(B235,'[6]cells down 19042026 9H40'!$B:$B,'[6]cells down 19042026 9H40'!$B:$B,"")</f>
        <v/>
      </c>
      <c r="BO235" s="9" t="s">
        <v>5195</v>
      </c>
      <c r="BP235" s="9" t="s">
        <v>154</v>
      </c>
      <c r="BQ235" s="115"/>
    </row>
    <row r="236" spans="1:69" s="9" customFormat="1" x14ac:dyDescent="0.3">
      <c r="A236" s="1" t="s">
        <v>2410</v>
      </c>
      <c r="B236" s="8" t="s">
        <v>2411</v>
      </c>
      <c r="C236" s="3" t="str">
        <f>_xlfn.XLOOKUP(B236,'[1]daily break down'!$D:$D,'[1]daily break down'!$E:$E,"")</f>
        <v>NORD-OUEST</v>
      </c>
      <c r="D236" s="1" t="s">
        <v>11</v>
      </c>
      <c r="E236" s="1" t="s">
        <v>12</v>
      </c>
      <c r="F236" s="3" t="s">
        <v>51</v>
      </c>
      <c r="G236" s="1" t="s">
        <v>2046</v>
      </c>
      <c r="H236" s="33" t="str">
        <f>_xlfn.XLOOKUP(B236,[2]CALCULATION!$B:$B,[2]CALCULATION!$H:$H,"")</f>
        <v>NOKIA</v>
      </c>
      <c r="I236" s="28">
        <v>0.59935991812762679</v>
      </c>
      <c r="J236" s="28">
        <v>0</v>
      </c>
      <c r="K236" s="28">
        <v>0</v>
      </c>
      <c r="L236" s="28">
        <v>5.1353068033237963E-2</v>
      </c>
      <c r="M236" s="28">
        <v>2.4821841798304538E-2</v>
      </c>
      <c r="N236" s="28">
        <v>0</v>
      </c>
      <c r="O236" s="28">
        <v>0</v>
      </c>
      <c r="P236" s="28">
        <v>2.0867041631353226E-2</v>
      </c>
      <c r="Q236" s="28">
        <v>0</v>
      </c>
      <c r="R236" s="28">
        <v>0.36630234820623853</v>
      </c>
      <c r="S236" s="94">
        <v>0.25348300068948926</v>
      </c>
      <c r="T236" s="94">
        <f>_xlfn.XLOOKUP(B236,'[3]Nur des jours'!$B:$B,'[3]Nur des jours'!$U:$U,"")</f>
        <v>2.7644371391963413E-3</v>
      </c>
      <c r="U236" s="94">
        <v>2.7053307087621325E-3</v>
      </c>
      <c r="V236" s="94">
        <v>0.96507392283260973</v>
      </c>
      <c r="W236" s="94">
        <v>2.7644371391963413E-3</v>
      </c>
      <c r="X236" s="94">
        <v>1.4268062653917818E-3</v>
      </c>
      <c r="Y236" s="94">
        <v>2.5860863560224117E-3</v>
      </c>
      <c r="Z236" s="94">
        <v>0.14815599558260784</v>
      </c>
      <c r="AA236" s="94">
        <v>2.7127154120759174E-2</v>
      </c>
      <c r="AB236" s="94">
        <v>0</v>
      </c>
      <c r="AC236" s="94">
        <f>_xlfn.XLOOKUP(B236,'[3]Nur des jours'!$B:$B,'[3]Nur des jours'!$N:$N,"")</f>
        <v>2.2421368706714269</v>
      </c>
      <c r="AD236" s="94">
        <v>2.2421368706714269</v>
      </c>
      <c r="AE236" s="94">
        <v>7.8278309333397278</v>
      </c>
      <c r="AF236" s="94">
        <v>3.3490756891105744</v>
      </c>
      <c r="AG236" s="94">
        <v>0</v>
      </c>
      <c r="AH236" s="94">
        <v>2.2421368706714269</v>
      </c>
      <c r="AI236" s="49" t="s">
        <v>6659</v>
      </c>
      <c r="AJ236" s="49"/>
      <c r="AK236" s="48" t="str" cm="1">
        <f t="array" ref="AK236">IFERROR(_xlfn.IFS(
AM236="MPR ISSUE","PDH",
AM236="BSS Hardware Issue","BSS",
AM236="Sites strategiques, MLL, Pylone, etc.","ENVTECH",
AM236="AKTIVCO DEFAUT GE &amp; POWER Cabinet","AKTIVCO",
AM236="AKTIVCO Coupure ENEO &amp; Baisse de tension","AKTIVCO GRID ONLY",
AM236="Coupure ENEO &amp; Baisse de tension","IHS GRID ONLY",
AM236="Defaut GE &amp; POWER Cabinet","IHS",
AM236="Sharing","Partners",
AM236="Sites strategiques &amp; DataCenter","SST &amp; DC",
AM236="Exclu","Exclu",
AM236="SAT","SAT",
AM236="SPARE-ISSUE","SPARE-ISSUE",
AM236="Fiber CAmtel","TRANS_FO_CAMTEL",
AM236="Fiber AOF","Fiber AOF",
AM236="Projet OCM (HUAWEI)","TRAVAUX-HUAWEI",
AM236="Projet OCM (NOKIA)","TRAVAUX-NOKIA",
AM236="ACCESS-ISSUE","ACCESS-ISSUE",
AM236="Projet OCM (ZTE, NOKIA, autres projets)","TRAVAUX OCM",
AM236="No root CAuse","No root cause",
AM236="ODU HS","PDH",
AM236="IP &amp; VLAN","PDH",
AM236="Warehouse HUAWEI","SPARE-ISSUE",
AM236="SPARE-HS","SPARE-ISSUE",
AM236="Power Telco","BSS",AM236="no impacts","no impacts"
),"")</f>
        <v>No root cause</v>
      </c>
      <c r="AL236" s="48" t="str" cm="1">
        <f t="array" ref="AL236">IFERROR(_xlfn.IFS(
AM236="MPR ISSUE","TX ISSUE",
AM236="BSS Hardware Issue","RAN ISSUE",
AM236="Sites strategiques, MLL, Pylone, etc.","ENVTECH",
AM236="AKTIVCO DEFAUT GE &amp; POWER Cabinet","POWER ISSUE",
AM236="AKTIVCO Coupure ENEO &amp; Baisse de tension","POWER ISSUE",
AM236="Coupure ENEO &amp; Baisse de tension","POWER ISSUE",
AM236="Defaut GE &amp; POWER Cabinet","POWER ISSUE",
AM236="Sharing","POWER ISSUE",
AM236="Sites strategiques &amp; DataCenter","POWER ISSUE",
AM236="Exclu","Exclu",
AM236="SAT","TX ISSUE",
AM236="SPARE-ISSUE","SPARE-ISSUE",
AM236="Fiber CAmtel","TX ISSUE",
AM236="Fiber AOF","TX ISSUE",
AM236="Projet OCM (HUAWEI)","TRAVAUX-HUAWEI",
AM236="Projet OCM (NOKIA)","TRAVAUX -NOKIA",
AM236="ACCESS-ISSUE","ACCESS-ISSUE",
AM236="Projet OCM (ZTE, NOKIA, autres projets)","TRAVAUX OCM",
AM236="No root CAuse","No root cause",
AM236="ODU HS","TX ISSUE",
AM236="IP &amp; VLAN","TX ISSUE",
AM236="Warehouse HUAWEI","SPARE-ISSUE",
AM236="SPARE-HS","SPARE-ISSUE",
AM236="Power Telco","RAN ISSUE",AM236="no impacts","no impacts"
),"")</f>
        <v>No root cause</v>
      </c>
      <c r="AM236" s="67" t="s">
        <v>6538</v>
      </c>
      <c r="AN236" s="48" t="str" cm="1">
        <f t="array" ref="AN236">IFERROR(_xlfn.IFS(
AM236="MPR ISSUE","ACTIVE",
AM236="BSS Hardware Issue","ACTIVE",
AM236="Sites strategiques, MLL, Pylone, etc.","PASSIVE",
AM236="AKTIVCO DEFAUT GE &amp; POWER Cabinet","PASSIVE",
AM236="AKTIVCO Coupure ENEO &amp; Baisse de tension","PASSIVE",
AM236="Coupure ENEO &amp; Baisse de tension","PASSIVE",
AM236="Defaut GE &amp; POWER Cabinet","PASSIVE",
AM236="Sharing","PASSIVE",
AM236="Sites strategiques &amp; DataCenter","PASSIVE",
AM236="Exclu","Exclu",
AM236="SAT","ACTIVE",
AM236="SPARE-ISSUE","SPARE-ISSUE",
AM236="Fiber CAmtel","ACTIVE",
AM236="Fiber AOF","ACTIVE",
AM236="Projet OCM (HUAWEI)","PLANNED WORKS",
AM236="Projet OCM (NOKIA)","PLANNED WORKS",
AM236="ACCESS-ISSUE","ACCESS-ISSUE",
AM236="Projet OCM (ZTE, NOKIA, autres projets)","PLANNED WORKS",
AM236="No root CAuse","No root cause",
AM236="ODU HS","ACTIVE",
AM236="IP &amp; VLAN","ACTIVE",
AM236="Warehouse HUAWEI","SPARE-ISSUE",
AM236="SPARE-HS","SPARE-ISSUE",
AM236="Power Telco","ACTIVE", AM236="no impacts","no impacts"
),"")</f>
        <v>No root cause</v>
      </c>
      <c r="AO236" s="93" t="s">
        <v>5537</v>
      </c>
      <c r="AP236" s="101" t="str">
        <f t="shared" si="11"/>
        <v>NRO_041</v>
      </c>
      <c r="AR236" s="17" t="s">
        <v>5537</v>
      </c>
      <c r="AS236" s="7" t="s">
        <v>5537</v>
      </c>
      <c r="AT236" s="6"/>
      <c r="AU236" s="7"/>
      <c r="AV236" s="3" t="s">
        <v>5537</v>
      </c>
      <c r="AW236" s="18" t="s">
        <v>5537</v>
      </c>
      <c r="AX236" s="18" t="s">
        <v>5537</v>
      </c>
      <c r="AY236" s="18" t="s">
        <v>5537</v>
      </c>
      <c r="AZ236" s="18" t="s">
        <v>5537</v>
      </c>
      <c r="BA236" s="18" t="s">
        <v>5537</v>
      </c>
      <c r="BB236" s="18" t="s">
        <v>5537</v>
      </c>
      <c r="BC236" s="18" t="s">
        <v>5537</v>
      </c>
      <c r="BD236" s="18" t="s">
        <v>5537</v>
      </c>
      <c r="BE236" s="18" t="s">
        <v>5537</v>
      </c>
      <c r="BF236" s="18" t="s">
        <v>5537</v>
      </c>
      <c r="BG236" s="18" t="s">
        <v>5537</v>
      </c>
      <c r="BH236" s="18" t="s">
        <v>5537</v>
      </c>
      <c r="BI236" s="9" t="s">
        <v>5537</v>
      </c>
      <c r="BJ236" s="14"/>
      <c r="BK236" s="14" t="s">
        <v>5537</v>
      </c>
      <c r="BL236" s="14" t="str">
        <f>_xlfn.XLOOKUP(B236,'[4]cell downs 18042026 17h'!$B:$B,'[4]cell downs 18042026 17h'!$B:$B,"")</f>
        <v/>
      </c>
      <c r="BM236" s="14" t="str">
        <f>_xlfn.XLOOKUP(B236,'[5]Cells Huawei 19042026 15h'!$B:$B,'[5]Cells Huawei 19042026 15h'!$B:$B,"")</f>
        <v/>
      </c>
      <c r="BN236" s="9" t="str">
        <f>_xlfn.XLOOKUP(B236,'[6]cells down 19042026 9H40'!$B:$B,'[6]cells down 19042026 9H40'!$B:$B,"")</f>
        <v/>
      </c>
      <c r="BO236" s="9" t="s">
        <v>2411</v>
      </c>
      <c r="BP236" s="9" t="s">
        <v>12</v>
      </c>
      <c r="BQ236" s="115"/>
    </row>
    <row r="237" spans="1:69" s="9" customFormat="1" x14ac:dyDescent="0.3">
      <c r="A237" s="2" t="s">
        <v>1486</v>
      </c>
      <c r="B237" s="8" t="s">
        <v>1487</v>
      </c>
      <c r="C237" s="3" t="str">
        <f>_xlfn.XLOOKUP(B237,'[1]daily break down'!$D:$D,'[1]daily break down'!$E:$E,"")</f>
        <v>NORD-OUEST</v>
      </c>
      <c r="D237" s="1" t="s">
        <v>11</v>
      </c>
      <c r="E237" s="1" t="s">
        <v>96</v>
      </c>
      <c r="F237" s="3" t="s">
        <v>51</v>
      </c>
      <c r="G237" s="1" t="s">
        <v>1486</v>
      </c>
      <c r="H237" s="33" t="str">
        <f>_xlfn.XLOOKUP(B237,[2]CALCULATION!$B:$B,[2]CALCULATION!$H:$H,"")</f>
        <v>NOKIA</v>
      </c>
      <c r="I237" s="28">
        <v>0.98246309499890494</v>
      </c>
      <c r="J237" s="28">
        <v>6.2050675484837576</v>
      </c>
      <c r="K237" s="28">
        <v>4.7775572859975286</v>
      </c>
      <c r="L237" s="28">
        <v>4.3173442764709202</v>
      </c>
      <c r="M237" s="28">
        <v>9.2899445543209822</v>
      </c>
      <c r="N237" s="28">
        <v>9.2964734190981293</v>
      </c>
      <c r="O237" s="28">
        <v>9.2963652058697779</v>
      </c>
      <c r="P237" s="28">
        <v>9.2965275257123032</v>
      </c>
      <c r="Q237" s="28">
        <v>9.2963652058697779</v>
      </c>
      <c r="R237" s="28">
        <v>9.2964734190981293</v>
      </c>
      <c r="S237" s="94">
        <v>4.6746115888632698</v>
      </c>
      <c r="T237" s="94">
        <f>_xlfn.XLOOKUP(B237,'[3]Nur des jours'!$B:$B,'[3]Nur des jours'!$U:$U,"")</f>
        <v>0</v>
      </c>
      <c r="U237" s="94">
        <v>4.3735095752084112E-2</v>
      </c>
      <c r="V237" s="94">
        <v>1.0963936044835962</v>
      </c>
      <c r="W237" s="94">
        <v>0</v>
      </c>
      <c r="X237" s="94">
        <v>0</v>
      </c>
      <c r="Y237" s="94">
        <v>0</v>
      </c>
      <c r="Z237" s="94">
        <v>0.15070641178199537</v>
      </c>
      <c r="AA237" s="94">
        <v>2.4541067764736774E-2</v>
      </c>
      <c r="AB237" s="94">
        <v>0</v>
      </c>
      <c r="AC237" s="94">
        <f>_xlfn.XLOOKUP(B237,'[3]Nur des jours'!$B:$B,'[3]Nur des jours'!$N:$N,"")</f>
        <v>2.2360372738868768</v>
      </c>
      <c r="AD237" s="94">
        <v>2.2360372738868768</v>
      </c>
      <c r="AE237" s="94">
        <v>7.7732515616944236</v>
      </c>
      <c r="AF237" s="94">
        <v>3.3541226781725269</v>
      </c>
      <c r="AG237" s="94">
        <v>0</v>
      </c>
      <c r="AH237" s="94">
        <v>2.2360372738868768</v>
      </c>
      <c r="AI237" s="49" t="s">
        <v>6659</v>
      </c>
      <c r="AJ237" s="49"/>
      <c r="AK237" s="48" t="str" cm="1">
        <f t="array" ref="AK237">IFERROR(_xlfn.IFS(
AM237="MPR ISSUE","PDH",
AM237="BSS Hardware Issue","BSS",
AM237="Sites strategiques, MLL, Pylone, etc.","ENVTECH",
AM237="AKTIVCO DEFAUT GE &amp; POWER Cabinet","AKTIVCO",
AM237="AKTIVCO Coupure ENEO &amp; Baisse de tension","AKTIVCO GRID ONLY",
AM237="Coupure ENEO &amp; Baisse de tension","IHS GRID ONLY",
AM237="Defaut GE &amp; POWER Cabinet","IHS",
AM237="Sharing","Partners",
AM237="Sites strategiques &amp; DataCenter","SST &amp; DC",
AM237="Exclu","Exclu",
AM237="SAT","SAT",
AM237="SPARE-ISSUE","SPARE-ISSUE",
AM237="Fiber CAmtel","TRANS_FO_CAMTEL",
AM237="Fiber AOF","Fiber AOF",
AM237="Projet OCM (HUAWEI)","TRAVAUX-HUAWEI",
AM237="Projet OCM (NOKIA)","TRAVAUX-NOKIA",
AM237="ACCESS-ISSUE","ACCESS-ISSUE",
AM237="Projet OCM (ZTE, NOKIA, autres projets)","TRAVAUX OCM",
AM237="No root CAuse","No root cause",
AM237="ODU HS","PDH",
AM237="IP &amp; VLAN","PDH",
AM237="Warehouse HUAWEI","SPARE-ISSUE",
AM237="SPARE-HS","SPARE-ISSUE",
AM237="Power Telco","BSS",AM237="no impacts","no impacts"
),"")</f>
        <v>No root cause</v>
      </c>
      <c r="AL237" s="48" t="str" cm="1">
        <f t="array" ref="AL237">IFERROR(_xlfn.IFS(
AM237="MPR ISSUE","TX ISSUE",
AM237="BSS Hardware Issue","RAN ISSUE",
AM237="Sites strategiques, MLL, Pylone, etc.","ENVTECH",
AM237="AKTIVCO DEFAUT GE &amp; POWER Cabinet","POWER ISSUE",
AM237="AKTIVCO Coupure ENEO &amp; Baisse de tension","POWER ISSUE",
AM237="Coupure ENEO &amp; Baisse de tension","POWER ISSUE",
AM237="Defaut GE &amp; POWER Cabinet","POWER ISSUE",
AM237="Sharing","POWER ISSUE",
AM237="Sites strategiques &amp; DataCenter","POWER ISSUE",
AM237="Exclu","Exclu",
AM237="SAT","TX ISSUE",
AM237="SPARE-ISSUE","SPARE-ISSUE",
AM237="Fiber CAmtel","TX ISSUE",
AM237="Fiber AOF","TX ISSUE",
AM237="Projet OCM (HUAWEI)","TRAVAUX-HUAWEI",
AM237="Projet OCM (NOKIA)","TRAVAUX -NOKIA",
AM237="ACCESS-ISSUE","ACCESS-ISSUE",
AM237="Projet OCM (ZTE, NOKIA, autres projets)","TRAVAUX OCM",
AM237="No root CAuse","No root cause",
AM237="ODU HS","TX ISSUE",
AM237="IP &amp; VLAN","TX ISSUE",
AM237="Warehouse HUAWEI","SPARE-ISSUE",
AM237="SPARE-HS","SPARE-ISSUE",
AM237="Power Telco","RAN ISSUE",AM237="no impacts","no impacts"
),"")</f>
        <v>No root cause</v>
      </c>
      <c r="AM237" s="67" t="s">
        <v>6538</v>
      </c>
      <c r="AN237" s="48" t="str" cm="1">
        <f t="array" ref="AN237">IFERROR(_xlfn.IFS(
AM237="MPR ISSUE","ACTIVE",
AM237="BSS Hardware Issue","ACTIVE",
AM237="Sites strategiques, MLL, Pylone, etc.","PASSIVE",
AM237="AKTIVCO DEFAUT GE &amp; POWER Cabinet","PASSIVE",
AM237="AKTIVCO Coupure ENEO &amp; Baisse de tension","PASSIVE",
AM237="Coupure ENEO &amp; Baisse de tension","PASSIVE",
AM237="Defaut GE &amp; POWER Cabinet","PASSIVE",
AM237="Sharing","PASSIVE",
AM237="Sites strategiques &amp; DataCenter","PASSIVE",
AM237="Exclu","Exclu",
AM237="SAT","ACTIVE",
AM237="SPARE-ISSUE","SPARE-ISSUE",
AM237="Fiber CAmtel","ACTIVE",
AM237="Fiber AOF","ACTIVE",
AM237="Projet OCM (HUAWEI)","PLANNED WORKS",
AM237="Projet OCM (NOKIA)","PLANNED WORKS",
AM237="ACCESS-ISSUE","ACCESS-ISSUE",
AM237="Projet OCM (ZTE, NOKIA, autres projets)","PLANNED WORKS",
AM237="No root CAuse","No root cause",
AM237="ODU HS","ACTIVE",
AM237="IP &amp; VLAN","ACTIVE",
AM237="Warehouse HUAWEI","SPARE-ISSUE",
AM237="SPARE-HS","SPARE-ISSUE",
AM237="Power Telco","ACTIVE", AM237="no impacts","no impacts"
),"")</f>
        <v>No root cause</v>
      </c>
      <c r="AO237" s="93" t="s">
        <v>5537</v>
      </c>
      <c r="AP237" s="101" t="str">
        <f t="shared" si="11"/>
        <v>NRO_079</v>
      </c>
      <c r="AR237" s="17" t="s">
        <v>5537</v>
      </c>
      <c r="AS237" s="7" t="s">
        <v>5537</v>
      </c>
      <c r="AT237" s="6"/>
      <c r="AU237" s="7"/>
      <c r="AV237" s="3" t="s">
        <v>5537</v>
      </c>
      <c r="AW237" s="18" t="s">
        <v>5537</v>
      </c>
      <c r="AX237" s="18" t="s">
        <v>5537</v>
      </c>
      <c r="AY237" s="18" t="s">
        <v>5537</v>
      </c>
      <c r="AZ237" s="18" t="s">
        <v>5537</v>
      </c>
      <c r="BA237" s="18" t="s">
        <v>5537</v>
      </c>
      <c r="BB237" s="18" t="s">
        <v>5537</v>
      </c>
      <c r="BC237" s="18" t="s">
        <v>5537</v>
      </c>
      <c r="BD237" s="18" t="s">
        <v>5537</v>
      </c>
      <c r="BE237" s="18" t="s">
        <v>5537</v>
      </c>
      <c r="BF237" s="18" t="s">
        <v>5537</v>
      </c>
      <c r="BG237" s="18" t="s">
        <v>5537</v>
      </c>
      <c r="BH237" s="18" t="s">
        <v>5537</v>
      </c>
      <c r="BI237" s="9" t="s">
        <v>5537</v>
      </c>
      <c r="BJ237" s="14"/>
      <c r="BK237" s="14" t="s">
        <v>5537</v>
      </c>
      <c r="BL237" s="14" t="str">
        <f>_xlfn.XLOOKUP(B237,'[4]cell downs 18042026 17h'!$B:$B,'[4]cell downs 18042026 17h'!$B:$B,"")</f>
        <v/>
      </c>
      <c r="BM237" s="14" t="str">
        <f>_xlfn.XLOOKUP(B237,'[5]Cells Huawei 19042026 15h'!$B:$B,'[5]Cells Huawei 19042026 15h'!$B:$B,"")</f>
        <v/>
      </c>
      <c r="BN237" s="9" t="str">
        <f>_xlfn.XLOOKUP(B237,'[6]cells down 19042026 9H40'!$B:$B,'[6]cells down 19042026 9H40'!$B:$B,"")</f>
        <v/>
      </c>
      <c r="BO237" s="9" t="s">
        <v>1487</v>
      </c>
      <c r="BP237" s="9" t="s">
        <v>5537</v>
      </c>
      <c r="BQ237" s="115"/>
    </row>
    <row r="238" spans="1:69" s="9" customFormat="1" x14ac:dyDescent="0.3">
      <c r="A238" s="1" t="s">
        <v>1735</v>
      </c>
      <c r="B238" s="1" t="s">
        <v>1736</v>
      </c>
      <c r="C238" s="3" t="str">
        <f>_xlfn.XLOOKUP(B238,'[1]daily break down'!$D:$D,'[1]daily break down'!$E:$E,"")</f>
        <v>NORD-OUEST</v>
      </c>
      <c r="D238" s="1" t="s">
        <v>11</v>
      </c>
      <c r="E238" s="1" t="s">
        <v>96</v>
      </c>
      <c r="F238" s="3" t="s">
        <v>51</v>
      </c>
      <c r="G238" s="1" t="s">
        <v>1735</v>
      </c>
      <c r="H238" s="33" t="str">
        <f>_xlfn.XLOOKUP(B238,[2]CALCULATION!$B:$B,[2]CALCULATION!$H:$H,"")</f>
        <v>NOKIA</v>
      </c>
      <c r="I238" s="28">
        <v>0.59502237998252805</v>
      </c>
      <c r="J238" s="28">
        <v>6.2240288777435824</v>
      </c>
      <c r="K238" s="28">
        <v>4.5784042310968864</v>
      </c>
      <c r="L238" s="28">
        <v>3.8701689563631367</v>
      </c>
      <c r="M238" s="28">
        <v>9.2900347320112751</v>
      </c>
      <c r="N238" s="28">
        <v>9.2964734190981293</v>
      </c>
      <c r="O238" s="28">
        <v>9.2963652058697779</v>
      </c>
      <c r="P238" s="28">
        <v>9.2965275257123032</v>
      </c>
      <c r="Q238" s="28">
        <v>9.2963652058697779</v>
      </c>
      <c r="R238" s="28">
        <v>9.2964734190981293</v>
      </c>
      <c r="S238" s="94">
        <v>4.6285769123803551</v>
      </c>
      <c r="T238" s="94">
        <f>_xlfn.XLOOKUP(B238,'[3]Nur des jours'!$B:$B,'[3]Nur des jours'!$U:$U,"")</f>
        <v>0</v>
      </c>
      <c r="U238" s="94">
        <v>4.2940535617442016E-2</v>
      </c>
      <c r="V238" s="94">
        <v>0.96152474224744811</v>
      </c>
      <c r="W238" s="94">
        <v>0</v>
      </c>
      <c r="X238" s="94">
        <v>0</v>
      </c>
      <c r="Y238" s="94">
        <v>0</v>
      </c>
      <c r="Z238" s="94">
        <v>0.1554148724577879</v>
      </c>
      <c r="AA238" s="94">
        <v>1.4589094063629852E-2</v>
      </c>
      <c r="AB238" s="94">
        <v>0</v>
      </c>
      <c r="AC238" s="94">
        <f>_xlfn.XLOOKUP(B238,'[3]Nur des jours'!$B:$B,'[3]Nur des jours'!$N:$N,"")</f>
        <v>2.2278331378608747</v>
      </c>
      <c r="AD238" s="94">
        <v>2.2278331378608747</v>
      </c>
      <c r="AE238" s="94">
        <v>7.7732515616944236</v>
      </c>
      <c r="AF238" s="94">
        <v>3.3296846258725443</v>
      </c>
      <c r="AG238" s="94">
        <v>0</v>
      </c>
      <c r="AH238" s="94">
        <v>2.2278331378608747</v>
      </c>
      <c r="AI238" s="49" t="s">
        <v>6659</v>
      </c>
      <c r="AJ238" s="49"/>
      <c r="AK238" s="48" t="str" cm="1">
        <f t="array" ref="AK238">IFERROR(_xlfn.IFS(
AM238="MPR ISSUE","PDH",
AM238="BSS Hardware Issue","BSS",
AM238="Sites strategiques, MLL, Pylone, etc.","ENVTECH",
AM238="AKTIVCO DEFAUT GE &amp; POWER Cabinet","AKTIVCO",
AM238="AKTIVCO Coupure ENEO &amp; Baisse de tension","AKTIVCO GRID ONLY",
AM238="Coupure ENEO &amp; Baisse de tension","IHS GRID ONLY",
AM238="Defaut GE &amp; POWER Cabinet","IHS",
AM238="Sharing","Partners",
AM238="Sites strategiques &amp; DataCenter","SST &amp; DC",
AM238="Exclu","Exclu",
AM238="SAT","SAT",
AM238="SPARE-ISSUE","SPARE-ISSUE",
AM238="Fiber CAmtel","TRANS_FO_CAMTEL",
AM238="Fiber AOF","Fiber AOF",
AM238="Projet OCM (HUAWEI)","TRAVAUX-HUAWEI",
AM238="Projet OCM (NOKIA)","TRAVAUX-NOKIA",
AM238="ACCESS-ISSUE","ACCESS-ISSUE",
AM238="Projet OCM (ZTE, NOKIA, autres projets)","TRAVAUX OCM",
AM238="No root CAuse","No root cause",
AM238="ODU HS","PDH",
AM238="IP &amp; VLAN","PDH",
AM238="Warehouse HUAWEI","SPARE-ISSUE",
AM238="SPARE-HS","SPARE-ISSUE",
AM238="Power Telco","BSS",AM238="no impacts","no impacts"
),"")</f>
        <v>ACCESS-ISSUE</v>
      </c>
      <c r="AL238" s="48" t="str" cm="1">
        <f t="array" ref="AL238">IFERROR(_xlfn.IFS(
AM238="MPR ISSUE","TX ISSUE",
AM238="BSS Hardware Issue","RAN ISSUE",
AM238="Sites strategiques, MLL, Pylone, etc.","ENVTECH",
AM238="AKTIVCO DEFAUT GE &amp; POWER Cabinet","POWER ISSUE",
AM238="AKTIVCO Coupure ENEO &amp; Baisse de tension","POWER ISSUE",
AM238="Coupure ENEO &amp; Baisse de tension","POWER ISSUE",
AM238="Defaut GE &amp; POWER Cabinet","POWER ISSUE",
AM238="Sharing","POWER ISSUE",
AM238="Sites strategiques &amp; DataCenter","POWER ISSUE",
AM238="Exclu","Exclu",
AM238="SAT","TX ISSUE",
AM238="SPARE-ISSUE","SPARE-ISSUE",
AM238="Fiber CAmtel","TX ISSUE",
AM238="Fiber AOF","TX ISSUE",
AM238="Projet OCM (HUAWEI)","TRAVAUX-HUAWEI",
AM238="Projet OCM (NOKIA)","TRAVAUX -NOKIA",
AM238="ACCESS-ISSUE","ACCESS-ISSUE",
AM238="Projet OCM (ZTE, NOKIA, autres projets)","TRAVAUX OCM",
AM238="No root CAuse","No root cause",
AM238="ODU HS","TX ISSUE",
AM238="IP &amp; VLAN","TX ISSUE",
AM238="Warehouse HUAWEI","SPARE-ISSUE",
AM238="SPARE-HS","SPARE-ISSUE",
AM238="Power Telco","RAN ISSUE",AM238="no impacts","no impacts"
),"")</f>
        <v>ACCESS-ISSUE</v>
      </c>
      <c r="AM238" s="67" t="s">
        <v>25</v>
      </c>
      <c r="AN238" s="48" t="str" cm="1">
        <f t="array" ref="AN238">IFERROR(_xlfn.IFS(
AM238="MPR ISSUE","ACTIVE",
AM238="BSS Hardware Issue","ACTIVE",
AM238="Sites strategiques, MLL, Pylone, etc.","PASSIVE",
AM238="AKTIVCO DEFAUT GE &amp; POWER Cabinet","PASSIVE",
AM238="AKTIVCO Coupure ENEO &amp; Baisse de tension","PASSIVE",
AM238="Coupure ENEO &amp; Baisse de tension","PASSIVE",
AM238="Defaut GE &amp; POWER Cabinet","PASSIVE",
AM238="Sharing","PASSIVE",
AM238="Sites strategiques &amp; DataCenter","PASSIVE",
AM238="Exclu","Exclu",
AM238="SAT","ACTIVE",
AM238="SPARE-ISSUE","SPARE-ISSUE",
AM238="Fiber CAmtel","ACTIVE",
AM238="Fiber AOF","ACTIVE",
AM238="Projet OCM (HUAWEI)","PLANNED WORKS",
AM238="Projet OCM (NOKIA)","PLANNED WORKS",
AM238="ACCESS-ISSUE","ACCESS-ISSUE",
AM238="Projet OCM (ZTE, NOKIA, autres projets)","PLANNED WORKS",
AM238="No root CAuse","No root cause",
AM238="ODU HS","ACTIVE",
AM238="IP &amp; VLAN","ACTIVE",
AM238="Warehouse HUAWEI","SPARE-ISSUE",
AM238="SPARE-HS","SPARE-ISSUE",
AM238="Power Telco","ACTIVE", AM238="no impacts","no impacts"
),"")</f>
        <v>ACCESS-ISSUE</v>
      </c>
      <c r="AO238" s="93" t="s">
        <v>6199</v>
      </c>
      <c r="AP238" s="101" t="str">
        <f t="shared" si="11"/>
        <v>NRO_047</v>
      </c>
      <c r="AR238" s="17" t="s">
        <v>5537</v>
      </c>
      <c r="AS238" s="7" t="s">
        <v>5537</v>
      </c>
      <c r="AT238" s="6"/>
      <c r="AU238" s="7"/>
      <c r="AV238" s="3" t="s">
        <v>5537</v>
      </c>
      <c r="AW238" s="18" t="s">
        <v>5537</v>
      </c>
      <c r="AX238" s="18" t="s">
        <v>5537</v>
      </c>
      <c r="AY238" s="18" t="s">
        <v>5537</v>
      </c>
      <c r="AZ238" s="18" t="s">
        <v>5537</v>
      </c>
      <c r="BA238" s="18" t="s">
        <v>5537</v>
      </c>
      <c r="BB238" s="18" t="s">
        <v>5537</v>
      </c>
      <c r="BC238" s="18" t="s">
        <v>6200</v>
      </c>
      <c r="BD238" s="18" t="s">
        <v>6201</v>
      </c>
      <c r="BE238" s="18" t="s">
        <v>6202</v>
      </c>
      <c r="BF238" s="18" t="s">
        <v>5537</v>
      </c>
      <c r="BG238" s="18" t="s">
        <v>5537</v>
      </c>
      <c r="BH238" s="18" t="s">
        <v>5537</v>
      </c>
      <c r="BI238" s="9" t="s">
        <v>5537</v>
      </c>
      <c r="BJ238" s="14"/>
      <c r="BK238" s="14" t="s">
        <v>5537</v>
      </c>
      <c r="BL238" s="14" t="str">
        <f>_xlfn.XLOOKUP(B238,'[4]cell downs 18042026 17h'!$B:$B,'[4]cell downs 18042026 17h'!$B:$B,"")</f>
        <v/>
      </c>
      <c r="BM238" s="14" t="str">
        <f>_xlfn.XLOOKUP(B238,'[5]Cells Huawei 19042026 15h'!$B:$B,'[5]Cells Huawei 19042026 15h'!$B:$B,"")</f>
        <v/>
      </c>
      <c r="BN238" s="9" t="str">
        <f>_xlfn.XLOOKUP(B238,'[6]cells down 19042026 9H40'!$B:$B,'[6]cells down 19042026 9H40'!$B:$B,"")</f>
        <v/>
      </c>
      <c r="BO238" s="9" t="s">
        <v>1736</v>
      </c>
      <c r="BP238" s="9" t="s">
        <v>5537</v>
      </c>
      <c r="BQ238" s="115"/>
    </row>
    <row r="239" spans="1:69" s="9" customFormat="1" x14ac:dyDescent="0.3">
      <c r="A239" s="1" t="s">
        <v>1972</v>
      </c>
      <c r="B239" s="8" t="s">
        <v>1973</v>
      </c>
      <c r="C239" s="3" t="str">
        <f>_xlfn.XLOOKUP(B239,'[1]daily break down'!$D:$D,'[1]daily break down'!$E:$E,"")</f>
        <v>Maroua</v>
      </c>
      <c r="D239" s="1" t="s">
        <v>11</v>
      </c>
      <c r="E239" s="1" t="s">
        <v>302</v>
      </c>
      <c r="F239" s="3" t="s">
        <v>55</v>
      </c>
      <c r="G239" s="1" t="s">
        <v>84</v>
      </c>
      <c r="H239" s="32" t="str">
        <f>_xlfn.XLOOKUP(B239,[2]CALCULATION!$B:$B,[2]CALCULATION!$H:$H,"")</f>
        <v>Huawei</v>
      </c>
      <c r="I239" s="28">
        <v>2.8691112138411627</v>
      </c>
      <c r="J239" s="28">
        <v>1.0048283124020854</v>
      </c>
      <c r="K239" s="28">
        <v>3.8533578458649731</v>
      </c>
      <c r="L239" s="28">
        <v>2.0107267295032147</v>
      </c>
      <c r="M239" s="28">
        <v>2.4919171425065563</v>
      </c>
      <c r="N239" s="28">
        <v>0</v>
      </c>
      <c r="O239" s="28">
        <v>3.2103140971312641E-3</v>
      </c>
      <c r="P239" s="28">
        <v>0</v>
      </c>
      <c r="Q239" s="28">
        <v>4.072907659952115</v>
      </c>
      <c r="R239" s="28">
        <v>0.41133041123410174</v>
      </c>
      <c r="S239" s="94">
        <v>2.5294599823646742</v>
      </c>
      <c r="T239" s="94">
        <f>_xlfn.XLOOKUP(B239,'[3]Nur des jours'!$B:$B,'[3]Nur des jours'!$U:$U,"")</f>
        <v>6.891474261841779</v>
      </c>
      <c r="U239" s="94">
        <v>2.1596317983751527</v>
      </c>
      <c r="V239" s="94">
        <v>0</v>
      </c>
      <c r="W239" s="94">
        <v>6.891474261841779</v>
      </c>
      <c r="X239" s="94">
        <v>13.868556899607057</v>
      </c>
      <c r="Y239" s="94">
        <v>13.868289373432297</v>
      </c>
      <c r="Z239" s="94">
        <v>0</v>
      </c>
      <c r="AA239" s="94">
        <v>6.6645228902529148</v>
      </c>
      <c r="AB239" s="94">
        <v>0.80495058969902944</v>
      </c>
      <c r="AC239" s="94">
        <f>_xlfn.XLOOKUP(B239,'[3]Nur des jours'!$B:$B,'[3]Nur des jours'!$N:$N,"")</f>
        <v>2.2204672505157905</v>
      </c>
      <c r="AD239" s="94">
        <v>2.2204672505157905</v>
      </c>
      <c r="AE239" s="94">
        <v>4.919637183314749</v>
      </c>
      <c r="AF239" s="94">
        <v>4.1836883013556099</v>
      </c>
      <c r="AG239" s="94">
        <v>0.21751406864579845</v>
      </c>
      <c r="AH239" s="94">
        <v>2.2204672505157905</v>
      </c>
      <c r="AI239" s="49" t="s">
        <v>5559</v>
      </c>
      <c r="AJ239" s="49"/>
      <c r="AK239" s="48" t="str" cm="1">
        <f t="array" ref="AK239">IFERROR(_xlfn.IFS(
AM239="MPR ISSUE","PDH",
AM239="BSS Hardware Issue","BSS",
AM239="Sites strategiques, MLL, Pylone, etc.","ENVTECH",
AM239="AKTIVCO DEFAUT GE &amp; POWER Cabinet","AKTIVCO",
AM239="AKTIVCO Coupure ENEO &amp; Baisse de tension","AKTIVCO GRID ONLY",
AM239="Coupure ENEO &amp; Baisse de tension","IHS GRID ONLY",
AM239="Defaut GE &amp; POWER Cabinet","IHS",
AM239="Sharing","Partners",
AM239="Sites strategiques &amp; DataCenter","SST &amp; DC",
AM239="Exclu","Exclu",
AM239="SAT","SAT",
AM239="SPARE-ISSUE","SPARE-ISSUE",
AM239="Fiber CAmtel","TRANS_FO_CAMTEL",
AM239="Fiber AOF","Fiber AOF",
AM239="Projet OCM (HUAWEI)","TRAVAUX-HUAWEI",
AM239="Projet OCM (NOKIA)","TRAVAUX-NOKIA",
AM239="ACCESS-ISSUE","ACCESS-ISSUE",
AM239="Projet OCM (ZTE, NOKIA, autres projets)","TRAVAUX OCM",
AM239="No root CAuse","No root cause",
AM239="ODU HS","PDH",
AM239="IP &amp; VLAN","PDH",
AM239="Warehouse HUAWEI","SPARE-ISSUE",
AM239="SPARE-HS","SPARE-ISSUE",
AM239="Power Telco","BSS",AM239="no impacts","no impacts"
),"")</f>
        <v>IHS</v>
      </c>
      <c r="AL239" s="48" t="str" cm="1">
        <f t="array" ref="AL239">IFERROR(_xlfn.IFS(
AM239="MPR ISSUE","TX ISSUE",
AM239="BSS Hardware Issue","RAN ISSUE",
AM239="Sites strategiques, MLL, Pylone, etc.","ENVTECH",
AM239="AKTIVCO DEFAUT GE &amp; POWER Cabinet","POWER ISSUE",
AM239="AKTIVCO Coupure ENEO &amp; Baisse de tension","POWER ISSUE",
AM239="Coupure ENEO &amp; Baisse de tension","POWER ISSUE",
AM239="Defaut GE &amp; POWER Cabinet","POWER ISSUE",
AM239="Sharing","POWER ISSUE",
AM239="Sites strategiques &amp; DataCenter","POWER ISSUE",
AM239="Exclu","Exclu",
AM239="SAT","TX ISSUE",
AM239="SPARE-ISSUE","SPARE-ISSUE",
AM239="Fiber CAmtel","TX ISSUE",
AM239="Fiber AOF","TX ISSUE",
AM239="Projet OCM (HUAWEI)","TRAVAUX-HUAWEI",
AM239="Projet OCM (NOKIA)","TRAVAUX -NOKIA",
AM239="ACCESS-ISSUE","ACCESS-ISSUE",
AM239="Projet OCM (ZTE, NOKIA, autres projets)","TRAVAUX OCM",
AM239="No root CAuse","No root cause",
AM239="ODU HS","TX ISSUE",
AM239="IP &amp; VLAN","TX ISSUE",
AM239="Warehouse HUAWEI","SPARE-ISSUE",
AM239="SPARE-HS","SPARE-ISSUE",
AM239="Power Telco","RAN ISSUE",AM239="no impacts","no impacts"
),"")</f>
        <v>POWER ISSUE</v>
      </c>
      <c r="AM239" s="67" t="s">
        <v>5330</v>
      </c>
      <c r="AN239" s="48" t="str" cm="1">
        <f t="array" ref="AN239">IFERROR(_xlfn.IFS(
AM239="MPR ISSUE","ACTIVE",
AM239="BSS Hardware Issue","ACTIVE",
AM239="Sites strategiques, MLL, Pylone, etc.","PASSIVE",
AM239="AKTIVCO DEFAUT GE &amp; POWER Cabinet","PASSIVE",
AM239="AKTIVCO Coupure ENEO &amp; Baisse de tension","PASSIVE",
AM239="Coupure ENEO &amp; Baisse de tension","PASSIVE",
AM239="Defaut GE &amp; POWER Cabinet","PASSIVE",
AM239="Sharing","PASSIVE",
AM239="Sites strategiques &amp; DataCenter","PASSIVE",
AM239="Exclu","Exclu",
AM239="SAT","ACTIVE",
AM239="SPARE-ISSUE","SPARE-ISSUE",
AM239="Fiber CAmtel","ACTIVE",
AM239="Fiber AOF","ACTIVE",
AM239="Projet OCM (HUAWEI)","PLANNED WORKS",
AM239="Projet OCM (NOKIA)","PLANNED WORKS",
AM239="ACCESS-ISSUE","ACCESS-ISSUE",
AM239="Projet OCM (ZTE, NOKIA, autres projets)","PLANNED WORKS",
AM239="No root CAuse","No root cause",
AM239="ODU HS","ACTIVE",
AM239="IP &amp; VLAN","ACTIVE",
AM239="Warehouse HUAWEI","SPARE-ISSUE",
AM239="SPARE-HS","SPARE-ISSUE",
AM239="Power Telco","ACTIVE", AM239="no impacts","no impacts"
),"")</f>
        <v>PASSIVE</v>
      </c>
      <c r="AO239" s="93" t="s">
        <v>6022</v>
      </c>
      <c r="AP239" s="101" t="str">
        <f t="shared" si="11"/>
        <v>EXN_082</v>
      </c>
      <c r="AR239" s="17" t="s">
        <v>5537</v>
      </c>
      <c r="AS239" s="7" t="s">
        <v>5537</v>
      </c>
      <c r="AT239" s="6"/>
      <c r="AU239" s="7"/>
      <c r="AV239" s="3" t="s">
        <v>6022</v>
      </c>
      <c r="AW239" s="18" t="s">
        <v>5537</v>
      </c>
      <c r="AX239" s="18" t="s">
        <v>5537</v>
      </c>
      <c r="AY239" s="18" t="s">
        <v>5537</v>
      </c>
      <c r="AZ239" s="18" t="s">
        <v>5537</v>
      </c>
      <c r="BA239" s="18" t="s">
        <v>5537</v>
      </c>
      <c r="BB239" s="18" t="s">
        <v>5537</v>
      </c>
      <c r="BC239" s="18" t="s">
        <v>5537</v>
      </c>
      <c r="BD239" s="18" t="s">
        <v>5537</v>
      </c>
      <c r="BE239" s="18" t="s">
        <v>5537</v>
      </c>
      <c r="BF239" s="18" t="s">
        <v>5537</v>
      </c>
      <c r="BG239" s="18" t="s">
        <v>5537</v>
      </c>
      <c r="BH239" s="18" t="s">
        <v>5537</v>
      </c>
      <c r="BI239" s="9" t="s">
        <v>5537</v>
      </c>
      <c r="BJ239" s="14"/>
      <c r="BK239" s="14" t="s">
        <v>5537</v>
      </c>
      <c r="BL239" s="14" t="str">
        <f>_xlfn.XLOOKUP(B239,'[4]cell downs 18042026 17h'!$B:$B,'[4]cell downs 18042026 17h'!$B:$B,"")</f>
        <v/>
      </c>
      <c r="BM239" s="14" t="str">
        <f>_xlfn.XLOOKUP(B239,'[5]Cells Huawei 19042026 15h'!$B:$B,'[5]Cells Huawei 19042026 15h'!$B:$B,"")</f>
        <v/>
      </c>
      <c r="BN239" s="9" t="str">
        <f>_xlfn.XLOOKUP(B239,'[6]cells down 19042026 9H40'!$B:$B,'[6]cells down 19042026 9H40'!$B:$B,"")</f>
        <v/>
      </c>
      <c r="BO239" s="9" t="s">
        <v>1973</v>
      </c>
      <c r="BP239" s="9" t="s">
        <v>12</v>
      </c>
      <c r="BQ239" s="115"/>
    </row>
    <row r="240" spans="1:69" s="9" customFormat="1" x14ac:dyDescent="0.3">
      <c r="A240" s="1" t="s">
        <v>760</v>
      </c>
      <c r="B240" s="1" t="s">
        <v>761</v>
      </c>
      <c r="C240" s="3" t="str">
        <f>_xlfn.XLOOKUP(B240,'[1]daily break down'!$D:$D,'[1]daily break down'!$E:$E,"")</f>
        <v>NORD-OUEST</v>
      </c>
      <c r="D240" s="1" t="s">
        <v>11</v>
      </c>
      <c r="E240" s="1" t="s">
        <v>12</v>
      </c>
      <c r="F240" s="3" t="s">
        <v>51</v>
      </c>
      <c r="G240" s="1" t="s">
        <v>762</v>
      </c>
      <c r="H240" s="33" t="str">
        <f>_xlfn.XLOOKUP(B240,[2]CALCULATION!$B:$B,[2]CALCULATION!$H:$H,"")</f>
        <v>NOKIA</v>
      </c>
      <c r="I240" s="28">
        <v>6.0567677532032418</v>
      </c>
      <c r="J240" s="28">
        <v>9.2963652058697779</v>
      </c>
      <c r="K240" s="28">
        <v>7.4578364085822493</v>
      </c>
      <c r="L240" s="28">
        <v>4.7116178291340596</v>
      </c>
      <c r="M240" s="28">
        <v>5.9188319581324889</v>
      </c>
      <c r="N240" s="28">
        <v>8.5281234267335648</v>
      </c>
      <c r="O240" s="28">
        <v>3.1189260445464009</v>
      </c>
      <c r="P240" s="28">
        <v>9.8552030261675388E-2</v>
      </c>
      <c r="Q240" s="28">
        <v>0.66979156685328534</v>
      </c>
      <c r="R240" s="28">
        <v>4.7055615997709577E-2</v>
      </c>
      <c r="S240" s="94">
        <v>4.9159349021223298</v>
      </c>
      <c r="T240" s="94">
        <f>_xlfn.XLOOKUP(B240,'[3]Nur des jours'!$B:$B,'[3]Nur des jours'!$U:$U,"")</f>
        <v>3.6418338170206579</v>
      </c>
      <c r="U240" s="94">
        <v>4.6228522998690194</v>
      </c>
      <c r="V240" s="94">
        <v>4.6228522998690194</v>
      </c>
      <c r="W240" s="94">
        <v>3.641833817020657</v>
      </c>
      <c r="X240" s="94">
        <v>2.4199347664175468</v>
      </c>
      <c r="Y240" s="94">
        <v>2.5687684949762146</v>
      </c>
      <c r="Z240" s="94">
        <v>4.6969213801211644</v>
      </c>
      <c r="AA240" s="94">
        <v>4.6228522998690194</v>
      </c>
      <c r="AB240" s="94">
        <v>2.679114124525944</v>
      </c>
      <c r="AC240" s="94">
        <f>_xlfn.XLOOKUP(B240,'[3]Nur des jours'!$B:$B,'[3]Nur des jours'!$N:$N,"")</f>
        <v>2.2015085622643982</v>
      </c>
      <c r="AD240" s="94">
        <v>2.2015085622643982</v>
      </c>
      <c r="AE240" s="94">
        <v>0.25316335543485646</v>
      </c>
      <c r="AF240" s="94">
        <v>6.4500520211756776</v>
      </c>
      <c r="AG240" s="94">
        <v>0</v>
      </c>
      <c r="AH240" s="94">
        <v>2.2015085622643982</v>
      </c>
      <c r="AI240" s="49" t="s">
        <v>6659</v>
      </c>
      <c r="AJ240" s="49"/>
      <c r="AK240" s="48" t="str" cm="1">
        <f t="array" ref="AK240">IFERROR(_xlfn.IFS(
AM240="MPR ISSUE","PDH",
AM240="BSS Hardware Issue","BSS",
AM240="Sites strategiques, MLL, Pylone, etc.","ENVTECH",
AM240="AKTIVCO DEFAUT GE &amp; POWER Cabinet","AKTIVCO",
AM240="AKTIVCO Coupure ENEO &amp; Baisse de tension","AKTIVCO GRID ONLY",
AM240="Coupure ENEO &amp; Baisse de tension","IHS GRID ONLY",
AM240="Defaut GE &amp; POWER Cabinet","IHS",
AM240="Sharing","Partners",
AM240="Sites strategiques &amp; DataCenter","SST &amp; DC",
AM240="Exclu","Exclu",
AM240="SAT","SAT",
AM240="SPARE-ISSUE","SPARE-ISSUE",
AM240="Fiber CAmtel","TRANS_FO_CAMTEL",
AM240="Fiber AOF","Fiber AOF",
AM240="Projet OCM (HUAWEI)","TRAVAUX-HUAWEI",
AM240="Projet OCM (NOKIA)","TRAVAUX-NOKIA",
AM240="ACCESS-ISSUE","ACCESS-ISSUE",
AM240="Projet OCM (ZTE, NOKIA, autres projets)","TRAVAUX OCM",
AM240="No root CAuse","No root cause",
AM240="ODU HS","PDH",
AM240="IP &amp; VLAN","PDH",
AM240="Warehouse HUAWEI","SPARE-ISSUE",
AM240="SPARE-HS","SPARE-ISSUE",
AM240="Power Telco","BSS",AM240="no impacts","no impacts"
),"")</f>
        <v>BSS</v>
      </c>
      <c r="AL240" s="48" t="str" cm="1">
        <f t="array" ref="AL240">IFERROR(_xlfn.IFS(
AM240="MPR ISSUE","TX ISSUE",
AM240="BSS Hardware Issue","RAN ISSUE",
AM240="Sites strategiques, MLL, Pylone, etc.","ENVTECH",
AM240="AKTIVCO DEFAUT GE &amp; POWER Cabinet","POWER ISSUE",
AM240="AKTIVCO Coupure ENEO &amp; Baisse de tension","POWER ISSUE",
AM240="Coupure ENEO &amp; Baisse de tension","POWER ISSUE",
AM240="Defaut GE &amp; POWER Cabinet","POWER ISSUE",
AM240="Sharing","POWER ISSUE",
AM240="Sites strategiques &amp; DataCenter","POWER ISSUE",
AM240="Exclu","Exclu",
AM240="SAT","TX ISSUE",
AM240="SPARE-ISSUE","SPARE-ISSUE",
AM240="Fiber CAmtel","TX ISSUE",
AM240="Fiber AOF","TX ISSUE",
AM240="Projet OCM (HUAWEI)","TRAVAUX-HUAWEI",
AM240="Projet OCM (NOKIA)","TRAVAUX -NOKIA",
AM240="ACCESS-ISSUE","ACCESS-ISSUE",
AM240="Projet OCM (ZTE, NOKIA, autres projets)","TRAVAUX OCM",
AM240="No root CAuse","No root cause",
AM240="ODU HS","TX ISSUE",
AM240="IP &amp; VLAN","TX ISSUE",
AM240="Warehouse HUAWEI","SPARE-ISSUE",
AM240="SPARE-HS","SPARE-ISSUE",
AM240="Power Telco","RAN ISSUE",AM240="no impacts","no impacts"
),"")</f>
        <v>RAN ISSUE</v>
      </c>
      <c r="AM240" s="67" t="s">
        <v>5320</v>
      </c>
      <c r="AN240" s="48" t="str" cm="1">
        <f t="array" ref="AN240">IFERROR(_xlfn.IFS(
AM240="MPR ISSUE","ACTIVE",
AM240="BSS Hardware Issue","ACTIVE",
AM240="Sites strategiques, MLL, Pylone, etc.","PASSIVE",
AM240="AKTIVCO DEFAUT GE &amp; POWER Cabinet","PASSIVE",
AM240="AKTIVCO Coupure ENEO &amp; Baisse de tension","PASSIVE",
AM240="Coupure ENEO &amp; Baisse de tension","PASSIVE",
AM240="Defaut GE &amp; POWER Cabinet","PASSIVE",
AM240="Sharing","PASSIVE",
AM240="Sites strategiques &amp; DataCenter","PASSIVE",
AM240="Exclu","Exclu",
AM240="SAT","ACTIVE",
AM240="SPARE-ISSUE","SPARE-ISSUE",
AM240="Fiber CAmtel","ACTIVE",
AM240="Fiber AOF","ACTIVE",
AM240="Projet OCM (HUAWEI)","PLANNED WORKS",
AM240="Projet OCM (NOKIA)","PLANNED WORKS",
AM240="ACCESS-ISSUE","ACCESS-ISSUE",
AM240="Projet OCM (ZTE, NOKIA, autres projets)","PLANNED WORKS",
AM240="No root CAuse","No root cause",
AM240="ODU HS","ACTIVE",
AM240="IP &amp; VLAN","ACTIVE",
AM240="Warehouse HUAWEI","SPARE-ISSUE",
AM240="SPARE-HS","SPARE-ISSUE",
AM240="Power Telco","ACTIVE", AM240="no impacts","no impacts"
),"")</f>
        <v>ACTIVE</v>
      </c>
      <c r="AO240" s="93" t="s">
        <v>5966</v>
      </c>
      <c r="AP240" s="101" t="str">
        <f t="shared" si="11"/>
        <v>NRO_033</v>
      </c>
      <c r="AR240" s="17" t="s">
        <v>5537</v>
      </c>
      <c r="AS240" s="7" t="s">
        <v>5537</v>
      </c>
      <c r="AT240" s="6"/>
      <c r="AU240" s="7"/>
      <c r="AV240" s="3" t="s">
        <v>5537</v>
      </c>
      <c r="AW240" s="18" t="s">
        <v>5537</v>
      </c>
      <c r="AX240" s="18" t="s">
        <v>5537</v>
      </c>
      <c r="AY240" s="18" t="s">
        <v>5537</v>
      </c>
      <c r="AZ240" s="18" t="s">
        <v>5537</v>
      </c>
      <c r="BA240" s="18" t="s">
        <v>5537</v>
      </c>
      <c r="BB240" s="18" t="s">
        <v>5537</v>
      </c>
      <c r="BC240" s="18" t="s">
        <v>5967</v>
      </c>
      <c r="BD240" s="18" t="s">
        <v>5537</v>
      </c>
      <c r="BE240" s="18" t="s">
        <v>5537</v>
      </c>
      <c r="BF240" s="18" t="s">
        <v>5537</v>
      </c>
      <c r="BG240" s="18" t="s">
        <v>5537</v>
      </c>
      <c r="BH240" s="18" t="s">
        <v>5537</v>
      </c>
      <c r="BI240" s="9" t="s">
        <v>5968</v>
      </c>
      <c r="BJ240" s="14"/>
      <c r="BK240" s="14" t="s">
        <v>5537</v>
      </c>
      <c r="BL240" s="14" t="str">
        <f>_xlfn.XLOOKUP(B240,'[4]cell downs 18042026 17h'!$B:$B,'[4]cell downs 18042026 17h'!$B:$B,"")</f>
        <v/>
      </c>
      <c r="BM240" s="14" t="str">
        <f>_xlfn.XLOOKUP(B240,'[5]Cells Huawei 19042026 15h'!$B:$B,'[5]Cells Huawei 19042026 15h'!$B:$B,"")</f>
        <v/>
      </c>
      <c r="BN240" s="9" t="str">
        <f>_xlfn.XLOOKUP(B240,'[6]cells down 19042026 9H40'!$B:$B,'[6]cells down 19042026 9H40'!$B:$B,"")</f>
        <v/>
      </c>
      <c r="BO240" s="9" t="s">
        <v>761</v>
      </c>
      <c r="BP240" s="9" t="s">
        <v>12</v>
      </c>
      <c r="BQ240" s="115"/>
    </row>
    <row r="241" spans="1:69" s="9" customFormat="1" ht="40.950000000000003" customHeight="1" x14ac:dyDescent="0.3">
      <c r="A241" s="1" t="s">
        <v>130</v>
      </c>
      <c r="B241" s="8" t="s">
        <v>131</v>
      </c>
      <c r="C241" s="3" t="str">
        <f>_xlfn.XLOOKUP(B241,'[1]daily break down'!$D:$D,'[1]daily break down'!$E:$E,"")</f>
        <v>Douala</v>
      </c>
      <c r="D241" s="1" t="s">
        <v>11</v>
      </c>
      <c r="E241" s="1" t="s">
        <v>12</v>
      </c>
      <c r="F241" s="3" t="s">
        <v>31</v>
      </c>
      <c r="G241" s="1" t="s">
        <v>32</v>
      </c>
      <c r="H241" s="34" t="str">
        <f>_xlfn.XLOOKUP(B241,[2]CALCULATION!$B:$B,[2]CALCULATION!$H:$H,"")</f>
        <v>ZTE</v>
      </c>
      <c r="I241" s="28">
        <v>13.868556899607057</v>
      </c>
      <c r="J241" s="28">
        <v>13.868556899607057</v>
      </c>
      <c r="K241" s="28">
        <v>13.868556899607057</v>
      </c>
      <c r="L241" s="28">
        <v>13.868556899607057</v>
      </c>
      <c r="M241" s="28">
        <v>51.126945093641304</v>
      </c>
      <c r="N241" s="28">
        <v>0</v>
      </c>
      <c r="O241" s="28">
        <v>0</v>
      </c>
      <c r="P241" s="28">
        <v>1.7710411119957321</v>
      </c>
      <c r="Q241" s="28">
        <v>1.1486325488752502</v>
      </c>
      <c r="R241" s="28">
        <v>0</v>
      </c>
      <c r="S241" s="94">
        <v>10.849220821098468</v>
      </c>
      <c r="T241" s="94">
        <f>_xlfn.XLOOKUP(B241,'[3]Nur des jours'!$B:$B,'[3]Nur des jours'!$U:$U,"")</f>
        <v>0</v>
      </c>
      <c r="U241" s="94">
        <v>0</v>
      </c>
      <c r="V241" s="94">
        <v>0</v>
      </c>
      <c r="W241" s="94">
        <v>0</v>
      </c>
      <c r="X241" s="94">
        <v>0</v>
      </c>
      <c r="Y241" s="94">
        <v>1.1490427556765503</v>
      </c>
      <c r="Z241" s="94">
        <v>2.0634115508528028</v>
      </c>
      <c r="AA241" s="94">
        <v>13.315277100044804</v>
      </c>
      <c r="AB241" s="94">
        <v>9.7105045757676951</v>
      </c>
      <c r="AC241" s="94">
        <f>_xlfn.XLOOKUP(B241,'[3]Nur des jours'!$B:$B,'[3]Nur des jours'!$N:$N,"")</f>
        <v>2.2001887664689104</v>
      </c>
      <c r="AD241" s="94">
        <v>2.2001887664689104</v>
      </c>
      <c r="AE241" s="94">
        <v>0.86490194197650772</v>
      </c>
      <c r="AF241" s="94">
        <v>1.0064227451540404</v>
      </c>
      <c r="AG241" s="94">
        <v>3.3343265107788467</v>
      </c>
      <c r="AH241" s="94">
        <v>2.2001887664689104</v>
      </c>
      <c r="AI241" s="49" t="s">
        <v>5559</v>
      </c>
      <c r="AJ241" s="49"/>
      <c r="AK241" s="48" t="str" cm="1">
        <f t="array" ref="AK241">IFERROR(_xlfn.IFS(
AM241="MPR ISSUE","PDH",
AM241="BSS Hardware Issue","BSS",
AM241="Sites strategiques, MLL, Pylone, etc.","ENVTECH",
AM241="AKTIVCO DEFAUT GE &amp; POWER Cabinet","AKTIVCO",
AM241="AKTIVCO Coupure ENEO &amp; Baisse de tension","AKTIVCO GRID ONLY",
AM241="Coupure ENEO &amp; Baisse de tension","IHS GRID ONLY",
AM241="Defaut GE &amp; POWER Cabinet","IHS",
AM241="Sharing","Partners",
AM241="Sites strategiques &amp; DataCenter","SST &amp; DC",
AM241="Exclu","Exclu",
AM241="SAT","SAT",
AM241="SPARE-ISSUE","SPARE-ISSUE",
AM241="Fiber CAmtel","TRANS_FO_CAMTEL",
AM241="Fiber AOF","Fiber AOF",
AM241="Projet OCM (HUAWEI)","TRAVAUX-HUAWEI",
AM241="Projet OCM (NOKIA)","TRAVAUX-NOKIA",
AM241="ACCESS-ISSUE","ACCESS-ISSUE",
AM241="Projet OCM (ZTE, NOKIA, autres projets)","TRAVAUX OCM",
AM241="No root CAuse","No root cause",
AM241="ODU HS","PDH",
AM241="IP &amp; VLAN","PDH",
AM241="Warehouse HUAWEI","SPARE-ISSUE",
AM241="SPARE-HS","SPARE-ISSUE",
AM241="Power Telco","BSS",AM241="no impacts","no impacts"
),"")</f>
        <v>No root cause</v>
      </c>
      <c r="AL241" s="48" t="str" cm="1">
        <f t="array" ref="AL241">IFERROR(_xlfn.IFS(
AM241="MPR ISSUE","TX ISSUE",
AM241="BSS Hardware Issue","RAN ISSUE",
AM241="Sites strategiques, MLL, Pylone, etc.","ENVTECH",
AM241="AKTIVCO DEFAUT GE &amp; POWER Cabinet","POWER ISSUE",
AM241="AKTIVCO Coupure ENEO &amp; Baisse de tension","POWER ISSUE",
AM241="Coupure ENEO &amp; Baisse de tension","POWER ISSUE",
AM241="Defaut GE &amp; POWER Cabinet","POWER ISSUE",
AM241="Sharing","POWER ISSUE",
AM241="Sites strategiques &amp; DataCenter","POWER ISSUE",
AM241="Exclu","Exclu",
AM241="SAT","TX ISSUE",
AM241="SPARE-ISSUE","SPARE-ISSUE",
AM241="Fiber CAmtel","TX ISSUE",
AM241="Fiber AOF","TX ISSUE",
AM241="Projet OCM (HUAWEI)","TRAVAUX-HUAWEI",
AM241="Projet OCM (NOKIA)","TRAVAUX -NOKIA",
AM241="ACCESS-ISSUE","ACCESS-ISSUE",
AM241="Projet OCM (ZTE, NOKIA, autres projets)","TRAVAUX OCM",
AM241="No root CAuse","No root cause",
AM241="ODU HS","TX ISSUE",
AM241="IP &amp; VLAN","TX ISSUE",
AM241="Warehouse HUAWEI","SPARE-ISSUE",
AM241="SPARE-HS","SPARE-ISSUE",
AM241="Power Telco","RAN ISSUE",AM241="no impacts","no impacts"
),"")</f>
        <v>No root cause</v>
      </c>
      <c r="AM241" s="67" t="s">
        <v>6538</v>
      </c>
      <c r="AN241" s="48" t="str" cm="1">
        <f t="array" ref="AN241">IFERROR(_xlfn.IFS(
AM241="MPR ISSUE","ACTIVE",
AM241="BSS Hardware Issue","ACTIVE",
AM241="Sites strategiques, MLL, Pylone, etc.","PASSIVE",
AM241="AKTIVCO DEFAUT GE &amp; POWER Cabinet","PASSIVE",
AM241="AKTIVCO Coupure ENEO &amp; Baisse de tension","PASSIVE",
AM241="Coupure ENEO &amp; Baisse de tension","PASSIVE",
AM241="Defaut GE &amp; POWER Cabinet","PASSIVE",
AM241="Sharing","PASSIVE",
AM241="Sites strategiques &amp; DataCenter","PASSIVE",
AM241="Exclu","Exclu",
AM241="SAT","ACTIVE",
AM241="SPARE-ISSUE","SPARE-ISSUE",
AM241="Fiber CAmtel","ACTIVE",
AM241="Fiber AOF","ACTIVE",
AM241="Projet OCM (HUAWEI)","PLANNED WORKS",
AM241="Projet OCM (NOKIA)","PLANNED WORKS",
AM241="ACCESS-ISSUE","ACCESS-ISSUE",
AM241="Projet OCM (ZTE, NOKIA, autres projets)","PLANNED WORKS",
AM241="No root CAuse","No root cause",
AM241="ODU HS","ACTIVE",
AM241="IP &amp; VLAN","ACTIVE",
AM241="Warehouse HUAWEI","SPARE-ISSUE",
AM241="SPARE-HS","SPARE-ISSUE",
AM241="Power Telco","ACTIVE", AM241="no impacts","no impacts"
),"")</f>
        <v>No root cause</v>
      </c>
      <c r="AO241" s="93" t="s">
        <v>5537</v>
      </c>
      <c r="AP241" s="101" t="str">
        <f t="shared" si="11"/>
        <v>LIT_341</v>
      </c>
      <c r="AR241" s="17" t="s">
        <v>5537</v>
      </c>
      <c r="AS241" s="7" t="s">
        <v>5537</v>
      </c>
      <c r="AT241" s="6"/>
      <c r="AU241" s="7"/>
      <c r="AV241" s="3" t="s">
        <v>5537</v>
      </c>
      <c r="AW241" s="18" t="s">
        <v>5537</v>
      </c>
      <c r="AX241" s="18" t="s">
        <v>5537</v>
      </c>
      <c r="AY241" s="18" t="s">
        <v>5537</v>
      </c>
      <c r="AZ241" s="18" t="s">
        <v>5537</v>
      </c>
      <c r="BA241" s="18" t="s">
        <v>5537</v>
      </c>
      <c r="BB241" s="18" t="s">
        <v>5537</v>
      </c>
      <c r="BC241" s="18" t="s">
        <v>5537</v>
      </c>
      <c r="BD241" s="18" t="s">
        <v>5537</v>
      </c>
      <c r="BE241" s="18" t="s">
        <v>5537</v>
      </c>
      <c r="BF241" s="18" t="s">
        <v>5537</v>
      </c>
      <c r="BG241" s="18" t="s">
        <v>5537</v>
      </c>
      <c r="BH241" s="18" t="s">
        <v>5537</v>
      </c>
      <c r="BI241" s="9" t="s">
        <v>5537</v>
      </c>
      <c r="BJ241" s="14"/>
      <c r="BK241" s="14" t="s">
        <v>5537</v>
      </c>
      <c r="BL241" s="14" t="str">
        <f>_xlfn.XLOOKUP(B241,'[4]cell downs 18042026 17h'!$B:$B,'[4]cell downs 18042026 17h'!$B:$B,"")</f>
        <v/>
      </c>
      <c r="BM241" s="14" t="str">
        <f>_xlfn.XLOOKUP(B241,'[5]Cells Huawei 19042026 15h'!$B:$B,'[5]Cells Huawei 19042026 15h'!$B:$B,"")</f>
        <v/>
      </c>
      <c r="BN241" s="9" t="str">
        <f>_xlfn.XLOOKUP(B241,'[6]cells down 19042026 9H40'!$B:$B,'[6]cells down 19042026 9H40'!$B:$B,"")</f>
        <v/>
      </c>
      <c r="BO241" s="9" t="s">
        <v>5537</v>
      </c>
      <c r="BP241" s="9" t="s">
        <v>5537</v>
      </c>
      <c r="BQ241" s="115"/>
    </row>
    <row r="242" spans="1:69" s="9" customFormat="1" x14ac:dyDescent="0.3">
      <c r="A242" s="1" t="s">
        <v>3012</v>
      </c>
      <c r="B242" s="8" t="s">
        <v>3013</v>
      </c>
      <c r="C242" s="3" t="str">
        <f>_xlfn.XLOOKUP(B242,'[1]daily break down'!$D:$D,'[1]daily break down'!$E:$E,"")</f>
        <v>Ngaoundere</v>
      </c>
      <c r="D242" s="1" t="s">
        <v>11</v>
      </c>
      <c r="E242" s="1" t="s">
        <v>12</v>
      </c>
      <c r="F242" s="3" t="s">
        <v>90</v>
      </c>
      <c r="G242" s="1" t="s">
        <v>91</v>
      </c>
      <c r="H242" s="32" t="str">
        <f>_xlfn.XLOOKUP(B242,[2]CALCULATION!$B:$B,[2]CALCULATION!$H:$H,"")</f>
        <v>Huawei</v>
      </c>
      <c r="I242" s="28">
        <v>0</v>
      </c>
      <c r="J242" s="28">
        <v>0</v>
      </c>
      <c r="K242" s="28">
        <v>0</v>
      </c>
      <c r="L242" s="28">
        <v>0</v>
      </c>
      <c r="M242" s="28">
        <v>0</v>
      </c>
      <c r="N242" s="28">
        <v>0</v>
      </c>
      <c r="O242" s="28">
        <v>0</v>
      </c>
      <c r="P242" s="28">
        <v>0</v>
      </c>
      <c r="Q242" s="28">
        <v>0</v>
      </c>
      <c r="R242" s="28">
        <v>0</v>
      </c>
      <c r="S242" s="94">
        <v>0</v>
      </c>
      <c r="T242" s="94">
        <f>_xlfn.XLOOKUP(B242,'[3]Nur des jours'!$B:$B,'[3]Nur des jours'!$U:$U,"")</f>
        <v>0</v>
      </c>
      <c r="U242" s="94">
        <v>0</v>
      </c>
      <c r="V242" s="94">
        <v>0</v>
      </c>
      <c r="W242" s="94">
        <v>0</v>
      </c>
      <c r="X242" s="94">
        <v>0</v>
      </c>
      <c r="Y242" s="94">
        <v>0</v>
      </c>
      <c r="Z242" s="94">
        <v>0</v>
      </c>
      <c r="AA242" s="94">
        <v>0</v>
      </c>
      <c r="AB242" s="94">
        <v>0</v>
      </c>
      <c r="AC242" s="94">
        <f>_xlfn.XLOOKUP(B242,'[3]Nur des jours'!$B:$B,'[3]Nur des jours'!$N:$N,"")</f>
        <v>2.1966752560403839</v>
      </c>
      <c r="AD242" s="94">
        <v>2.1966752560403839</v>
      </c>
      <c r="AE242" s="94">
        <v>5.1257149023416426</v>
      </c>
      <c r="AF242" s="94">
        <v>4.3630423547572175</v>
      </c>
      <c r="AG242" s="94">
        <v>0</v>
      </c>
      <c r="AH242" s="94">
        <v>2.1966752560403839</v>
      </c>
      <c r="AI242" s="49" t="s">
        <v>5559</v>
      </c>
      <c r="AJ242" s="49"/>
      <c r="AK242" s="48" t="str" cm="1">
        <f t="array" ref="AK242">IFERROR(_xlfn.IFS(
AM242="MPR ISSUE","PDH",
AM242="BSS Hardware Issue","BSS",
AM242="Sites strategiques, MLL, Pylone, etc.","ENVTECH",
AM242="AKTIVCO DEFAUT GE &amp; POWER Cabinet","AKTIVCO",
AM242="AKTIVCO Coupure ENEO &amp; Baisse de tension","AKTIVCO GRID ONLY",
AM242="Coupure ENEO &amp; Baisse de tension","IHS GRID ONLY",
AM242="Defaut GE &amp; POWER Cabinet","IHS",
AM242="Sharing","Partners",
AM242="Sites strategiques &amp; DataCenter","SST &amp; DC",
AM242="Exclu","Exclu",
AM242="SAT","SAT",
AM242="SPARE-ISSUE","SPARE-ISSUE",
AM242="Fiber CAmtel","TRANS_FO_CAMTEL",
AM242="Fiber AOF","Fiber AOF",
AM242="Projet OCM (HUAWEI)","TRAVAUX-HUAWEI",
AM242="Projet OCM (NOKIA)","TRAVAUX-NOKIA",
AM242="ACCESS-ISSUE","ACCESS-ISSUE",
AM242="Projet OCM (ZTE, NOKIA, autres projets)","TRAVAUX OCM",
AM242="No root CAuse","No root cause",
AM242="ODU HS","PDH",
AM242="IP &amp; VLAN","PDH",
AM242="Warehouse HUAWEI","SPARE-ISSUE",
AM242="SPARE-HS","SPARE-ISSUE",
AM242="Power Telco","BSS",AM242="no impacts","no impacts"
),"")</f>
        <v>IHS</v>
      </c>
      <c r="AL242" s="48" t="str" cm="1">
        <f t="array" ref="AL242">IFERROR(_xlfn.IFS(
AM242="MPR ISSUE","TX ISSUE",
AM242="BSS Hardware Issue","RAN ISSUE",
AM242="Sites strategiques, MLL, Pylone, etc.","ENVTECH",
AM242="AKTIVCO DEFAUT GE &amp; POWER Cabinet","POWER ISSUE",
AM242="AKTIVCO Coupure ENEO &amp; Baisse de tension","POWER ISSUE",
AM242="Coupure ENEO &amp; Baisse de tension","POWER ISSUE",
AM242="Defaut GE &amp; POWER Cabinet","POWER ISSUE",
AM242="Sharing","POWER ISSUE",
AM242="Sites strategiques &amp; DataCenter","POWER ISSUE",
AM242="Exclu","Exclu",
AM242="SAT","TX ISSUE",
AM242="SPARE-ISSUE","SPARE-ISSUE",
AM242="Fiber CAmtel","TX ISSUE",
AM242="Fiber AOF","TX ISSUE",
AM242="Projet OCM (HUAWEI)","TRAVAUX-HUAWEI",
AM242="Projet OCM (NOKIA)","TRAVAUX -NOKIA",
AM242="ACCESS-ISSUE","ACCESS-ISSUE",
AM242="Projet OCM (ZTE, NOKIA, autres projets)","TRAVAUX OCM",
AM242="No root CAuse","No root cause",
AM242="ODU HS","TX ISSUE",
AM242="IP &amp; VLAN","TX ISSUE",
AM242="Warehouse HUAWEI","SPARE-ISSUE",
AM242="SPARE-HS","SPARE-ISSUE",
AM242="Power Telco","RAN ISSUE",AM242="no impacts","no impacts"
),"")</f>
        <v>POWER ISSUE</v>
      </c>
      <c r="AM242" s="67" t="s">
        <v>5330</v>
      </c>
      <c r="AN242" s="48" t="str" cm="1">
        <f t="array" ref="AN242">IFERROR(_xlfn.IFS(
AM242="MPR ISSUE","ACTIVE",
AM242="BSS Hardware Issue","ACTIVE",
AM242="Sites strategiques, MLL, Pylone, etc.","PASSIVE",
AM242="AKTIVCO DEFAUT GE &amp; POWER Cabinet","PASSIVE",
AM242="AKTIVCO Coupure ENEO &amp; Baisse de tension","PASSIVE",
AM242="Coupure ENEO &amp; Baisse de tension","PASSIVE",
AM242="Defaut GE &amp; POWER Cabinet","PASSIVE",
AM242="Sharing","PASSIVE",
AM242="Sites strategiques &amp; DataCenter","PASSIVE",
AM242="Exclu","Exclu",
AM242="SAT","ACTIVE",
AM242="SPARE-ISSUE","SPARE-ISSUE",
AM242="Fiber CAmtel","ACTIVE",
AM242="Fiber AOF","ACTIVE",
AM242="Projet OCM (HUAWEI)","PLANNED WORKS",
AM242="Projet OCM (NOKIA)","PLANNED WORKS",
AM242="ACCESS-ISSUE","ACCESS-ISSUE",
AM242="Projet OCM (ZTE, NOKIA, autres projets)","PLANNED WORKS",
AM242="No root CAuse","No root cause",
AM242="ODU HS","ACTIVE",
AM242="IP &amp; VLAN","ACTIVE",
AM242="Warehouse HUAWEI","SPARE-ISSUE",
AM242="SPARE-HS","SPARE-ISSUE",
AM242="Power Telco","ACTIVE", AM242="no impacts","no impacts"
),"")</f>
        <v>PASSIVE</v>
      </c>
      <c r="AO242" s="93" t="s">
        <v>6459</v>
      </c>
      <c r="AP242" s="101" t="str">
        <f t="shared" si="11"/>
        <v>ADM_018</v>
      </c>
      <c r="AR242" s="17" t="s">
        <v>5537</v>
      </c>
      <c r="AS242" s="7" t="s">
        <v>5537</v>
      </c>
      <c r="AT242" s="6"/>
      <c r="AU242" s="7"/>
      <c r="AV242" s="3" t="s">
        <v>5537</v>
      </c>
      <c r="AW242" s="18" t="s">
        <v>5537</v>
      </c>
      <c r="AX242" s="18" t="s">
        <v>5537</v>
      </c>
      <c r="AY242" s="18" t="s">
        <v>5537</v>
      </c>
      <c r="AZ242" s="18" t="s">
        <v>5537</v>
      </c>
      <c r="BA242" s="18" t="s">
        <v>5537</v>
      </c>
      <c r="BB242" s="18" t="s">
        <v>5537</v>
      </c>
      <c r="BC242" s="18" t="s">
        <v>5537</v>
      </c>
      <c r="BD242" s="18" t="s">
        <v>5537</v>
      </c>
      <c r="BE242" s="18" t="s">
        <v>5537</v>
      </c>
      <c r="BF242" s="18" t="s">
        <v>5537</v>
      </c>
      <c r="BG242" s="18" t="s">
        <v>5537</v>
      </c>
      <c r="BH242" s="18" t="s">
        <v>5537</v>
      </c>
      <c r="BI242" s="9" t="s">
        <v>6459</v>
      </c>
      <c r="BJ242" s="14"/>
      <c r="BK242" s="14" t="s">
        <v>5537</v>
      </c>
      <c r="BL242" s="14" t="str">
        <f>_xlfn.XLOOKUP(B242,'[4]cell downs 18042026 17h'!$B:$B,'[4]cell downs 18042026 17h'!$B:$B,"")</f>
        <v/>
      </c>
      <c r="BM242" s="14" t="str">
        <f>_xlfn.XLOOKUP(B242,'[5]Cells Huawei 19042026 15h'!$B:$B,'[5]Cells Huawei 19042026 15h'!$B:$B,"")</f>
        <v/>
      </c>
      <c r="BN242" s="9" t="str">
        <f>_xlfn.XLOOKUP(B242,'[6]cells down 19042026 9H40'!$B:$B,'[6]cells down 19042026 9H40'!$B:$B,"")</f>
        <v/>
      </c>
      <c r="BO242" s="9" t="s">
        <v>3013</v>
      </c>
      <c r="BP242" s="9" t="s">
        <v>5537</v>
      </c>
      <c r="BQ242" s="115"/>
    </row>
    <row r="243" spans="1:69" s="9" customFormat="1" x14ac:dyDescent="0.3">
      <c r="A243" s="1" t="s">
        <v>1088</v>
      </c>
      <c r="B243" s="8" t="s">
        <v>1089</v>
      </c>
      <c r="C243" s="3" t="str">
        <f>_xlfn.XLOOKUP(B243,'[1]daily break down'!$D:$D,'[1]daily break down'!$E:$E,"")</f>
        <v>NORD-OUEST</v>
      </c>
      <c r="D243" s="1" t="s">
        <v>11</v>
      </c>
      <c r="E243" s="1" t="s">
        <v>12</v>
      </c>
      <c r="F243" s="3" t="s">
        <v>51</v>
      </c>
      <c r="G243" s="1" t="s">
        <v>1088</v>
      </c>
      <c r="H243" s="33" t="str">
        <f>_xlfn.XLOOKUP(B243,[2]CALCULATION!$B:$B,[2]CALCULATION!$H:$H,"")</f>
        <v>NOKIA</v>
      </c>
      <c r="I243" s="28">
        <v>0</v>
      </c>
      <c r="J243" s="28">
        <v>1.0701046990435794E-3</v>
      </c>
      <c r="K243" s="28">
        <v>0</v>
      </c>
      <c r="L243" s="28">
        <v>0</v>
      </c>
      <c r="M243" s="28">
        <v>5.269374667359035E-2</v>
      </c>
      <c r="N243" s="28">
        <v>5.0409182907438033E-3</v>
      </c>
      <c r="O243" s="28">
        <v>0</v>
      </c>
      <c r="P243" s="28">
        <v>0</v>
      </c>
      <c r="Q243" s="28">
        <v>0</v>
      </c>
      <c r="R243" s="28">
        <v>0</v>
      </c>
      <c r="S243" s="94">
        <v>1.6051570485657116E-3</v>
      </c>
      <c r="T243" s="94">
        <f>_xlfn.XLOOKUP(B243,'[3]Nur des jours'!$B:$B,'[3]Nur des jours'!$U:$U,"")</f>
        <v>0</v>
      </c>
      <c r="U243" s="94">
        <v>0</v>
      </c>
      <c r="V243" s="94">
        <v>6.7091462562030406</v>
      </c>
      <c r="W243" s="94">
        <v>0</v>
      </c>
      <c r="X243" s="94">
        <v>0</v>
      </c>
      <c r="Y243" s="94">
        <v>0</v>
      </c>
      <c r="Z243" s="94">
        <v>0.14587310555798136</v>
      </c>
      <c r="AA243" s="94">
        <v>1.296592358596365</v>
      </c>
      <c r="AB243" s="94">
        <v>0</v>
      </c>
      <c r="AC243" s="94">
        <f>_xlfn.XLOOKUP(B243,'[3]Nur des jours'!$B:$B,'[3]Nur des jours'!$N:$N,"")</f>
        <v>2.1730259421915177</v>
      </c>
      <c r="AD243" s="94">
        <v>2.1730259421915177</v>
      </c>
      <c r="AE243" s="94">
        <v>7.5386976487656314</v>
      </c>
      <c r="AF243" s="94">
        <v>3.2661988160932438</v>
      </c>
      <c r="AG243" s="94">
        <v>0</v>
      </c>
      <c r="AH243" s="94">
        <v>2.1730259421915177</v>
      </c>
      <c r="AI243" s="49" t="s">
        <v>6659</v>
      </c>
      <c r="AJ243" s="49"/>
      <c r="AK243" s="48" t="str" cm="1">
        <f t="array" ref="AK243">IFERROR(_xlfn.IFS(
AM243="MPR ISSUE","PDH",
AM243="BSS Hardware Issue","BSS",
AM243="Sites strategiques, MLL, Pylone, etc.","ENVTECH",
AM243="AKTIVCO DEFAUT GE &amp; POWER Cabinet","AKTIVCO",
AM243="AKTIVCO Coupure ENEO &amp; Baisse de tension","AKTIVCO GRID ONLY",
AM243="Coupure ENEO &amp; Baisse de tension","IHS GRID ONLY",
AM243="Defaut GE &amp; POWER Cabinet","IHS",
AM243="Sharing","Partners",
AM243="Sites strategiques &amp; DataCenter","SST &amp; DC",
AM243="Exclu","Exclu",
AM243="SAT","SAT",
AM243="SPARE-ISSUE","SPARE-ISSUE",
AM243="Fiber CAmtel","TRANS_FO_CAMTEL",
AM243="Fiber AOF","Fiber AOF",
AM243="Projet OCM (HUAWEI)","TRAVAUX-HUAWEI",
AM243="Projet OCM (NOKIA)","TRAVAUX-NOKIA",
AM243="ACCESS-ISSUE","ACCESS-ISSUE",
AM243="Projet OCM (ZTE, NOKIA, autres projets)","TRAVAUX OCM",
AM243="No root CAuse","No root cause",
AM243="ODU HS","PDH",
AM243="IP &amp; VLAN","PDH",
AM243="Warehouse HUAWEI","SPARE-ISSUE",
AM243="SPARE-HS","SPARE-ISSUE",
AM243="Power Telco","BSS",AM243="no impacts","no impacts"
),"")</f>
        <v>PDH</v>
      </c>
      <c r="AL243" s="48" t="str" cm="1">
        <f t="array" ref="AL243">IFERROR(_xlfn.IFS(
AM243="MPR ISSUE","TX ISSUE",
AM243="BSS Hardware Issue","RAN ISSUE",
AM243="Sites strategiques, MLL, Pylone, etc.","ENVTECH",
AM243="AKTIVCO DEFAUT GE &amp; POWER Cabinet","POWER ISSUE",
AM243="AKTIVCO Coupure ENEO &amp; Baisse de tension","POWER ISSUE",
AM243="Coupure ENEO &amp; Baisse de tension","POWER ISSUE",
AM243="Defaut GE &amp; POWER Cabinet","POWER ISSUE",
AM243="Sharing","POWER ISSUE",
AM243="Sites strategiques &amp; DataCenter","POWER ISSUE",
AM243="Exclu","Exclu",
AM243="SAT","TX ISSUE",
AM243="SPARE-ISSUE","SPARE-ISSUE",
AM243="Fiber CAmtel","TX ISSUE",
AM243="Fiber AOF","TX ISSUE",
AM243="Projet OCM (HUAWEI)","TRAVAUX-HUAWEI",
AM243="Projet OCM (NOKIA)","TRAVAUX -NOKIA",
AM243="ACCESS-ISSUE","ACCESS-ISSUE",
AM243="Projet OCM (ZTE, NOKIA, autres projets)","TRAVAUX OCM",
AM243="No root CAuse","No root cause",
AM243="ODU HS","TX ISSUE",
AM243="IP &amp; VLAN","TX ISSUE",
AM243="Warehouse HUAWEI","SPARE-ISSUE",
AM243="SPARE-HS","SPARE-ISSUE",
AM243="Power Telco","RAN ISSUE",AM243="no impacts","no impacts"
),"")</f>
        <v>TX ISSUE</v>
      </c>
      <c r="AM243" s="67" t="s">
        <v>5352</v>
      </c>
      <c r="AN243" s="48" t="str" cm="1">
        <f t="array" ref="AN243">IFERROR(_xlfn.IFS(
AM243="MPR ISSUE","ACTIVE",
AM243="BSS Hardware Issue","ACTIVE",
AM243="Sites strategiques, MLL, Pylone, etc.","PASSIVE",
AM243="AKTIVCO DEFAUT GE &amp; POWER Cabinet","PASSIVE",
AM243="AKTIVCO Coupure ENEO &amp; Baisse de tension","PASSIVE",
AM243="Coupure ENEO &amp; Baisse de tension","PASSIVE",
AM243="Defaut GE &amp; POWER Cabinet","PASSIVE",
AM243="Sharing","PASSIVE",
AM243="Sites strategiques &amp; DataCenter","PASSIVE",
AM243="Exclu","Exclu",
AM243="SAT","ACTIVE",
AM243="SPARE-ISSUE","SPARE-ISSUE",
AM243="Fiber CAmtel","ACTIVE",
AM243="Fiber AOF","ACTIVE",
AM243="Projet OCM (HUAWEI)","PLANNED WORKS",
AM243="Projet OCM (NOKIA)","PLANNED WORKS",
AM243="ACCESS-ISSUE","ACCESS-ISSUE",
AM243="Projet OCM (ZTE, NOKIA, autres projets)","PLANNED WORKS",
AM243="No root CAuse","No root cause",
AM243="ODU HS","ACTIVE",
AM243="IP &amp; VLAN","ACTIVE",
AM243="Warehouse HUAWEI","SPARE-ISSUE",
AM243="SPARE-HS","SPARE-ISSUE",
AM243="Power Telco","ACTIVE", AM243="no impacts","no impacts"
),"")</f>
        <v>ACTIVE</v>
      </c>
      <c r="AO243" s="93" t="s">
        <v>6191</v>
      </c>
      <c r="AP243" s="127" t="str">
        <f>IFERROR(MID(AQ243, SEARCH("CTR_", AQ243), 7), IFERROR(MID(AQ243, SEARCH("SUO_", AQ243), 7), IFERROR(MID(AQ243, SEARCH("SUD_", AQ243), 7), IFERROR(MID(AQ243, SEARCH("NRO_", AQ243), 7), IFERROR(MID(AQ243, SEARCH("ADM_", AQ243), 7), IFERROR(MID(AQ243, SEARCH("NRD_", AQ243), 7), IFERROR(MID(AQ243, SEARCH("EXN_", AQ243), 7), IFERROR(MID(AQ243, SEARCH("LIT_", AQ243), 7), IFERROR(MID(AQ243, SEARCH("EST_", AQ243), 7), MID(AQ243, SEARCH("OST_",AQ243), 7))))))))))</f>
        <v>NRO_017</v>
      </c>
      <c r="AQ243" s="9" t="s">
        <v>6569</v>
      </c>
      <c r="AR243" s="17" t="s">
        <v>5727</v>
      </c>
      <c r="AS243" s="7" t="s">
        <v>5537</v>
      </c>
      <c r="AT243" s="6"/>
      <c r="AU243" s="7"/>
      <c r="AV243" s="3" t="s">
        <v>5537</v>
      </c>
      <c r="AW243" s="18" t="s">
        <v>5537</v>
      </c>
      <c r="AX243" s="18" t="s">
        <v>5537</v>
      </c>
      <c r="AY243" s="18" t="s">
        <v>5537</v>
      </c>
      <c r="AZ243" s="18" t="s">
        <v>5537</v>
      </c>
      <c r="BA243" s="18" t="s">
        <v>5537</v>
      </c>
      <c r="BB243" s="18" t="s">
        <v>5537</v>
      </c>
      <c r="BC243" s="18" t="s">
        <v>5537</v>
      </c>
      <c r="BD243" s="18" t="s">
        <v>6192</v>
      </c>
      <c r="BE243" s="18" t="s">
        <v>6192</v>
      </c>
      <c r="BF243" s="18" t="s">
        <v>5537</v>
      </c>
      <c r="BG243" s="18" t="s">
        <v>5537</v>
      </c>
      <c r="BH243" s="18" t="s">
        <v>5537</v>
      </c>
      <c r="BI243" s="9" t="s">
        <v>6193</v>
      </c>
      <c r="BJ243" s="14"/>
      <c r="BK243" s="14" t="s">
        <v>5537</v>
      </c>
      <c r="BL243" s="14" t="str">
        <f>_xlfn.XLOOKUP(B243,'[4]cell downs 18042026 17h'!$B:$B,'[4]cell downs 18042026 17h'!$B:$B,"")</f>
        <v>NRO_010</v>
      </c>
      <c r="BM243" s="14" t="str">
        <f>_xlfn.XLOOKUP(B243,'[5]Cells Huawei 19042026 15h'!$B:$B,'[5]Cells Huawei 19042026 15h'!$B:$B,"")</f>
        <v/>
      </c>
      <c r="BN243" s="9" t="str">
        <f>_xlfn.XLOOKUP(B243,'[6]cells down 19042026 9H40'!$B:$B,'[6]cells down 19042026 9H40'!$B:$B,"")</f>
        <v/>
      </c>
      <c r="BO243" s="9" t="s">
        <v>1089</v>
      </c>
      <c r="BP243" s="9" t="s">
        <v>318</v>
      </c>
      <c r="BQ243" s="115"/>
    </row>
    <row r="244" spans="1:69" s="9" customFormat="1" x14ac:dyDescent="0.3">
      <c r="A244" s="1" t="s">
        <v>1158</v>
      </c>
      <c r="B244" s="8" t="s">
        <v>1159</v>
      </c>
      <c r="C244" s="3" t="str">
        <f>_xlfn.XLOOKUP(B244,'[1]daily break down'!$D:$D,'[1]daily break down'!$E:$E,"")</f>
        <v>NORD-OUEST</v>
      </c>
      <c r="D244" s="1" t="s">
        <v>11</v>
      </c>
      <c r="E244" s="1" t="s">
        <v>154</v>
      </c>
      <c r="F244" s="3" t="s">
        <v>51</v>
      </c>
      <c r="G244" s="1" t="s">
        <v>1158</v>
      </c>
      <c r="H244" s="33" t="str">
        <f>_xlfn.XLOOKUP(B244,[2]CALCULATION!$B:$B,[2]CALCULATION!$H:$H,"")</f>
        <v>NOKIA</v>
      </c>
      <c r="I244" s="28">
        <v>2.1745378757294547</v>
      </c>
      <c r="J244" s="28">
        <v>1.3376308738047311E-3</v>
      </c>
      <c r="K244" s="28">
        <v>0</v>
      </c>
      <c r="L244" s="28">
        <v>0</v>
      </c>
      <c r="M244" s="28">
        <v>3.8293380590601611E-2</v>
      </c>
      <c r="N244" s="28">
        <v>5.3492757987588755</v>
      </c>
      <c r="O244" s="28">
        <v>4.31168759645724E-2</v>
      </c>
      <c r="P244" s="28">
        <v>0</v>
      </c>
      <c r="Q244" s="28">
        <v>0</v>
      </c>
      <c r="R244" s="28">
        <v>1.5342263251484363</v>
      </c>
      <c r="S244" s="94">
        <v>3.4495409051081993</v>
      </c>
      <c r="T244" s="94">
        <f>_xlfn.XLOOKUP(B244,'[3]Nur des jours'!$B:$B,'[3]Nur des jours'!$U:$U,"")</f>
        <v>0.98387209537914533</v>
      </c>
      <c r="U244" s="94">
        <v>0</v>
      </c>
      <c r="V244" s="94">
        <v>6.7100023399622755</v>
      </c>
      <c r="W244" s="94">
        <v>0.98387209537914533</v>
      </c>
      <c r="X244" s="94">
        <v>0.32957441222715889</v>
      </c>
      <c r="Y244" s="94">
        <v>0.58472304263582486</v>
      </c>
      <c r="Z244" s="94">
        <v>0.14621197204601169</v>
      </c>
      <c r="AA244" s="94">
        <v>1.7009670892866822</v>
      </c>
      <c r="AB244" s="94">
        <v>0.95806473705387329</v>
      </c>
      <c r="AC244" s="94">
        <f>_xlfn.XLOOKUP(B244,'[3]Nur des jours'!$B:$B,'[3]Nur des jours'!$N:$N,"")</f>
        <v>2.1722411987455517</v>
      </c>
      <c r="AD244" s="94">
        <v>2.1722411987455517</v>
      </c>
      <c r="AE244" s="94">
        <v>7.5381980664164754</v>
      </c>
      <c r="AF244" s="94">
        <v>3.2640737680671585</v>
      </c>
      <c r="AG244" s="94">
        <v>0</v>
      </c>
      <c r="AH244" s="94">
        <v>2.1722411987455517</v>
      </c>
      <c r="AI244" s="49" t="s">
        <v>6659</v>
      </c>
      <c r="AJ244" s="49"/>
      <c r="AK244" s="48" t="str" cm="1">
        <f t="array" ref="AK244">IFERROR(_xlfn.IFS(
AM244="MPR ISSUE","PDH",
AM244="BSS Hardware Issue","BSS",
AM244="Sites strategiques, MLL, Pylone, etc.","ENVTECH",
AM244="AKTIVCO DEFAUT GE &amp; POWER Cabinet","AKTIVCO",
AM244="AKTIVCO Coupure ENEO &amp; Baisse de tension","AKTIVCO GRID ONLY",
AM244="Coupure ENEO &amp; Baisse de tension","IHS GRID ONLY",
AM244="Defaut GE &amp; POWER Cabinet","IHS",
AM244="Sharing","Partners",
AM244="Sites strategiques &amp; DataCenter","SST &amp; DC",
AM244="Exclu","Exclu",
AM244="SAT","SAT",
AM244="SPARE-ISSUE","SPARE-ISSUE",
AM244="Fiber CAmtel","TRANS_FO_CAMTEL",
AM244="Fiber AOF","Fiber AOF",
AM244="Projet OCM (HUAWEI)","TRAVAUX-HUAWEI",
AM244="Projet OCM (NOKIA)","TRAVAUX-NOKIA",
AM244="ACCESS-ISSUE","ACCESS-ISSUE",
AM244="Projet OCM (ZTE, NOKIA, autres projets)","TRAVAUX OCM",
AM244="No root CAuse","No root cause",
AM244="ODU HS","PDH",
AM244="IP &amp; VLAN","PDH",
AM244="Warehouse HUAWEI","SPARE-ISSUE",
AM244="SPARE-HS","SPARE-ISSUE",
AM244="Power Telco","BSS",AM244="no impacts","no impacts"
),"")</f>
        <v>PDH</v>
      </c>
      <c r="AL244" s="48" t="str" cm="1">
        <f t="array" ref="AL244">IFERROR(_xlfn.IFS(
AM244="MPR ISSUE","TX ISSUE",
AM244="BSS Hardware Issue","RAN ISSUE",
AM244="Sites strategiques, MLL, Pylone, etc.","ENVTECH",
AM244="AKTIVCO DEFAUT GE &amp; POWER Cabinet","POWER ISSUE",
AM244="AKTIVCO Coupure ENEO &amp; Baisse de tension","POWER ISSUE",
AM244="Coupure ENEO &amp; Baisse de tension","POWER ISSUE",
AM244="Defaut GE &amp; POWER Cabinet","POWER ISSUE",
AM244="Sharing","POWER ISSUE",
AM244="Sites strategiques &amp; DataCenter","POWER ISSUE",
AM244="Exclu","Exclu",
AM244="SAT","TX ISSUE",
AM244="SPARE-ISSUE","SPARE-ISSUE",
AM244="Fiber CAmtel","TX ISSUE",
AM244="Fiber AOF","TX ISSUE",
AM244="Projet OCM (HUAWEI)","TRAVAUX-HUAWEI",
AM244="Projet OCM (NOKIA)","TRAVAUX -NOKIA",
AM244="ACCESS-ISSUE","ACCESS-ISSUE",
AM244="Projet OCM (ZTE, NOKIA, autres projets)","TRAVAUX OCM",
AM244="No root CAuse","No root cause",
AM244="ODU HS","TX ISSUE",
AM244="IP &amp; VLAN","TX ISSUE",
AM244="Warehouse HUAWEI","SPARE-ISSUE",
AM244="SPARE-HS","SPARE-ISSUE",
AM244="Power Telco","RAN ISSUE",AM244="no impacts","no impacts"
),"")</f>
        <v>TX ISSUE</v>
      </c>
      <c r="AM244" s="67" t="s">
        <v>5352</v>
      </c>
      <c r="AN244" s="48" t="str" cm="1">
        <f t="array" ref="AN244">IFERROR(_xlfn.IFS(
AM244="MPR ISSUE","ACTIVE",
AM244="BSS Hardware Issue","ACTIVE",
AM244="Sites strategiques, MLL, Pylone, etc.","PASSIVE",
AM244="AKTIVCO DEFAUT GE &amp; POWER Cabinet","PASSIVE",
AM244="AKTIVCO Coupure ENEO &amp; Baisse de tension","PASSIVE",
AM244="Coupure ENEO &amp; Baisse de tension","PASSIVE",
AM244="Defaut GE &amp; POWER Cabinet","PASSIVE",
AM244="Sharing","PASSIVE",
AM244="Sites strategiques &amp; DataCenter","PASSIVE",
AM244="Exclu","Exclu",
AM244="SAT","ACTIVE",
AM244="SPARE-ISSUE","SPARE-ISSUE",
AM244="Fiber CAmtel","ACTIVE",
AM244="Fiber AOF","ACTIVE",
AM244="Projet OCM (HUAWEI)","PLANNED WORKS",
AM244="Projet OCM (NOKIA)","PLANNED WORKS",
AM244="ACCESS-ISSUE","ACCESS-ISSUE",
AM244="Projet OCM (ZTE, NOKIA, autres projets)","PLANNED WORKS",
AM244="No root CAuse","No root cause",
AM244="ODU HS","ACTIVE",
AM244="IP &amp; VLAN","ACTIVE",
AM244="Warehouse HUAWEI","SPARE-ISSUE",
AM244="SPARE-HS","SPARE-ISSUE",
AM244="Power Telco","ACTIVE", AM244="no impacts","no impacts"
),"")</f>
        <v>ACTIVE</v>
      </c>
      <c r="AO244" s="93" t="s">
        <v>5727</v>
      </c>
      <c r="AP244" s="127" t="str">
        <f>IFERROR(MID(AQ244, SEARCH("CTR_", AQ244), 7), IFERROR(MID(AQ244, SEARCH("SUO_", AQ244), 7), IFERROR(MID(AQ244, SEARCH("SUD_", AQ244), 7), IFERROR(MID(AQ244, SEARCH("NRO_", AQ244), 7), IFERROR(MID(AQ244, SEARCH("ADM_", AQ244), 7), IFERROR(MID(AQ244, SEARCH("NRD_", AQ244), 7), IFERROR(MID(AQ244, SEARCH("EXN_", AQ244), 7), IFERROR(MID(AQ244, SEARCH("LIT_", AQ244), 7), IFERROR(MID(AQ244, SEARCH("EST_", AQ244), 7), MID(AQ244, SEARCH("OST_",AQ244), 7))))))))))</f>
        <v>NRO_017</v>
      </c>
      <c r="AQ244" s="98" t="s">
        <v>6574</v>
      </c>
      <c r="AR244" s="17" t="s">
        <v>5727</v>
      </c>
      <c r="AS244" s="7" t="s">
        <v>5537</v>
      </c>
      <c r="AT244" s="6"/>
      <c r="AU244" s="7"/>
      <c r="AV244" s="3" t="s">
        <v>5537</v>
      </c>
      <c r="AW244" s="18" t="s">
        <v>5537</v>
      </c>
      <c r="AX244" s="18" t="s">
        <v>5537</v>
      </c>
      <c r="AY244" s="18" t="s">
        <v>5537</v>
      </c>
      <c r="AZ244" s="18" t="s">
        <v>5537</v>
      </c>
      <c r="BA244" s="18" t="s">
        <v>5537</v>
      </c>
      <c r="BB244" s="18" t="s">
        <v>5537</v>
      </c>
      <c r="BC244" s="18" t="s">
        <v>5537</v>
      </c>
      <c r="BD244" s="18" t="s">
        <v>5537</v>
      </c>
      <c r="BE244" s="18" t="s">
        <v>5537</v>
      </c>
      <c r="BF244" s="18" t="s">
        <v>5537</v>
      </c>
      <c r="BG244" s="18" t="s">
        <v>5537</v>
      </c>
      <c r="BH244" s="18" t="s">
        <v>5537</v>
      </c>
      <c r="BI244" s="9" t="s">
        <v>5537</v>
      </c>
      <c r="BJ244" s="14"/>
      <c r="BK244" s="14" t="s">
        <v>5537</v>
      </c>
      <c r="BL244" s="14" t="str">
        <f>_xlfn.XLOOKUP(B244,'[4]cell downs 18042026 17h'!$B:$B,'[4]cell downs 18042026 17h'!$B:$B,"")</f>
        <v/>
      </c>
      <c r="BM244" s="14" t="str">
        <f>_xlfn.XLOOKUP(B244,'[5]Cells Huawei 19042026 15h'!$B:$B,'[5]Cells Huawei 19042026 15h'!$B:$B,"")</f>
        <v/>
      </c>
      <c r="BN244" s="9" t="str">
        <f>_xlfn.XLOOKUP(B244,'[6]cells down 19042026 9H40'!$B:$B,'[6]cells down 19042026 9H40'!$B:$B,"")</f>
        <v/>
      </c>
      <c r="BO244" s="9" t="s">
        <v>1159</v>
      </c>
      <c r="BP244" s="9" t="s">
        <v>12</v>
      </c>
      <c r="BQ244" s="115"/>
    </row>
    <row r="245" spans="1:69" s="9" customFormat="1" x14ac:dyDescent="0.3">
      <c r="A245" s="1" t="s">
        <v>2285</v>
      </c>
      <c r="B245" s="8" t="s">
        <v>2286</v>
      </c>
      <c r="C245" s="3" t="str">
        <f>_xlfn.XLOOKUP(B245,'[1]daily break down'!$D:$D,'[1]daily break down'!$E:$E,"")</f>
        <v>NORD-OUEST</v>
      </c>
      <c r="D245" s="1" t="s">
        <v>11</v>
      </c>
      <c r="E245" s="1" t="s">
        <v>5504</v>
      </c>
      <c r="F245" s="3" t="s">
        <v>51</v>
      </c>
      <c r="G245" s="1" t="s">
        <v>2287</v>
      </c>
      <c r="H245" s="33" t="str">
        <f>_xlfn.XLOOKUP(B245,[2]CALCULATION!$B:$B,[2]CALCULATION!$H:$H,"")</f>
        <v>NOKIA</v>
      </c>
      <c r="I245" s="28">
        <v>0</v>
      </c>
      <c r="J245" s="28">
        <v>0</v>
      </c>
      <c r="K245" s="28">
        <v>0</v>
      </c>
      <c r="L245" s="28">
        <v>0</v>
      </c>
      <c r="M245" s="28">
        <v>0</v>
      </c>
      <c r="N245" s="28">
        <v>5.2032381332695306E-3</v>
      </c>
      <c r="O245" s="28">
        <v>0</v>
      </c>
      <c r="P245" s="28">
        <v>0</v>
      </c>
      <c r="Q245" s="28">
        <v>0</v>
      </c>
      <c r="R245" s="28">
        <v>0</v>
      </c>
      <c r="S245" s="94">
        <v>2.0510340065006218E-3</v>
      </c>
      <c r="T245" s="94">
        <f>_xlfn.XLOOKUP(B245,'[3]Nur des jours'!$B:$B,'[3]Nur des jours'!$U:$U,"")</f>
        <v>0</v>
      </c>
      <c r="U245" s="94">
        <v>0</v>
      </c>
      <c r="V245" s="94">
        <v>5.1732963219788095</v>
      </c>
      <c r="W245" s="94">
        <v>0</v>
      </c>
      <c r="X245" s="94">
        <v>0</v>
      </c>
      <c r="Y245" s="94">
        <v>0</v>
      </c>
      <c r="Z245" s="94">
        <v>0.10437087831340085</v>
      </c>
      <c r="AA245" s="94">
        <v>1.284785536750249</v>
      </c>
      <c r="AB245" s="94">
        <v>0</v>
      </c>
      <c r="AC245" s="94">
        <f>_xlfn.XLOOKUP(B245,'[3]Nur des jours'!$B:$B,'[3]Nur des jours'!$N:$N,"")</f>
        <v>2.1669085103286503</v>
      </c>
      <c r="AD245" s="94">
        <v>2.1669085103286503</v>
      </c>
      <c r="AE245" s="94">
        <v>7.5383229620037646</v>
      </c>
      <c r="AF245" s="94">
        <v>3.2481359078715175</v>
      </c>
      <c r="AG245" s="94">
        <v>0</v>
      </c>
      <c r="AH245" s="94">
        <v>2.1669085103286503</v>
      </c>
      <c r="AI245" s="49" t="s">
        <v>6659</v>
      </c>
      <c r="AJ245" s="49"/>
      <c r="AK245" s="48" t="str" cm="1">
        <f t="array" ref="AK245">IFERROR(_xlfn.IFS(
AM245="MPR ISSUE","PDH",
AM245="BSS Hardware Issue","BSS",
AM245="Sites strategiques, MLL, Pylone, etc.","ENVTECH",
AM245="AKTIVCO DEFAUT GE &amp; POWER Cabinet","AKTIVCO",
AM245="AKTIVCO Coupure ENEO &amp; Baisse de tension","AKTIVCO GRID ONLY",
AM245="Coupure ENEO &amp; Baisse de tension","IHS GRID ONLY",
AM245="Defaut GE &amp; POWER Cabinet","IHS",
AM245="Sharing","Partners",
AM245="Sites strategiques &amp; DataCenter","SST &amp; DC",
AM245="Exclu","Exclu",
AM245="SAT","SAT",
AM245="SPARE-ISSUE","SPARE-ISSUE",
AM245="Fiber CAmtel","TRANS_FO_CAMTEL",
AM245="Fiber AOF","Fiber AOF",
AM245="Projet OCM (HUAWEI)","TRAVAUX-HUAWEI",
AM245="Projet OCM (NOKIA)","TRAVAUX-NOKIA",
AM245="ACCESS-ISSUE","ACCESS-ISSUE",
AM245="Projet OCM (ZTE, NOKIA, autres projets)","TRAVAUX OCM",
AM245="No root CAuse","No root cause",
AM245="ODU HS","PDH",
AM245="IP &amp; VLAN","PDH",
AM245="Warehouse HUAWEI","SPARE-ISSUE",
AM245="SPARE-HS","SPARE-ISSUE",
AM245="Power Telco","BSS",AM245="no impacts","no impacts"
),"")</f>
        <v>PDH</v>
      </c>
      <c r="AL245" s="48" t="str" cm="1">
        <f t="array" ref="AL245">IFERROR(_xlfn.IFS(
AM245="MPR ISSUE","TX ISSUE",
AM245="BSS Hardware Issue","RAN ISSUE",
AM245="Sites strategiques, MLL, Pylone, etc.","ENVTECH",
AM245="AKTIVCO DEFAUT GE &amp; POWER Cabinet","POWER ISSUE",
AM245="AKTIVCO Coupure ENEO &amp; Baisse de tension","POWER ISSUE",
AM245="Coupure ENEO &amp; Baisse de tension","POWER ISSUE",
AM245="Defaut GE &amp; POWER Cabinet","POWER ISSUE",
AM245="Sharing","POWER ISSUE",
AM245="Sites strategiques &amp; DataCenter","POWER ISSUE",
AM245="Exclu","Exclu",
AM245="SAT","TX ISSUE",
AM245="SPARE-ISSUE","SPARE-ISSUE",
AM245="Fiber CAmtel","TX ISSUE",
AM245="Fiber AOF","TX ISSUE",
AM245="Projet OCM (HUAWEI)","TRAVAUX-HUAWEI",
AM245="Projet OCM (NOKIA)","TRAVAUX -NOKIA",
AM245="ACCESS-ISSUE","ACCESS-ISSUE",
AM245="Projet OCM (ZTE, NOKIA, autres projets)","TRAVAUX OCM",
AM245="No root CAuse","No root cause",
AM245="ODU HS","TX ISSUE",
AM245="IP &amp; VLAN","TX ISSUE",
AM245="Warehouse HUAWEI","SPARE-ISSUE",
AM245="SPARE-HS","SPARE-ISSUE",
AM245="Power Telco","RAN ISSUE",AM245="no impacts","no impacts"
),"")</f>
        <v>TX ISSUE</v>
      </c>
      <c r="AM245" s="67" t="s">
        <v>5352</v>
      </c>
      <c r="AN245" s="48" t="str" cm="1">
        <f t="array" ref="AN245">IFERROR(_xlfn.IFS(
AM245="MPR ISSUE","ACTIVE",
AM245="BSS Hardware Issue","ACTIVE",
AM245="Sites strategiques, MLL, Pylone, etc.","PASSIVE",
AM245="AKTIVCO DEFAUT GE &amp; POWER Cabinet","PASSIVE",
AM245="AKTIVCO Coupure ENEO &amp; Baisse de tension","PASSIVE",
AM245="Coupure ENEO &amp; Baisse de tension","PASSIVE",
AM245="Defaut GE &amp; POWER Cabinet","PASSIVE",
AM245="Sharing","PASSIVE",
AM245="Sites strategiques &amp; DataCenter","PASSIVE",
AM245="Exclu","Exclu",
AM245="SAT","ACTIVE",
AM245="SPARE-ISSUE","SPARE-ISSUE",
AM245="Fiber CAmtel","ACTIVE",
AM245="Fiber AOF","ACTIVE",
AM245="Projet OCM (HUAWEI)","PLANNED WORKS",
AM245="Projet OCM (NOKIA)","PLANNED WORKS",
AM245="ACCESS-ISSUE","ACCESS-ISSUE",
AM245="Projet OCM (ZTE, NOKIA, autres projets)","PLANNED WORKS",
AM245="No root CAuse","No root cause",
AM245="ODU HS","ACTIVE",
AM245="IP &amp; VLAN","ACTIVE",
AM245="Warehouse HUAWEI","SPARE-ISSUE",
AM245="SPARE-HS","SPARE-ISSUE",
AM245="Power Telco","ACTIVE", AM245="no impacts","no impacts"
),"")</f>
        <v>ACTIVE</v>
      </c>
      <c r="AO245" s="93" t="s">
        <v>6253</v>
      </c>
      <c r="AP245" s="127" t="str">
        <f>IFERROR(MID(AQ245, SEARCH("CTR_", AQ245), 7), IFERROR(MID(AQ245, SEARCH("SUO_", AQ245), 7), IFERROR(MID(AQ245, SEARCH("SUD_", AQ245), 7), IFERROR(MID(AQ245, SEARCH("NRO_", AQ245), 7), IFERROR(MID(AQ245, SEARCH("ADM_", AQ245), 7), IFERROR(MID(AQ245, SEARCH("NRD_", AQ245), 7), IFERROR(MID(AQ245, SEARCH("EXN_", AQ245), 7), IFERROR(MID(AQ245, SEARCH("LIT_", AQ245), 7), IFERROR(MID(AQ245, SEARCH("EST_", AQ245), 7), MID(AQ245, SEARCH("OST_",AQ245), 7))))))))))</f>
        <v>NRO_017</v>
      </c>
      <c r="AQ245" s="9" t="s">
        <v>6574</v>
      </c>
      <c r="AR245" s="17" t="s">
        <v>5727</v>
      </c>
      <c r="AS245" s="7" t="s">
        <v>5537</v>
      </c>
      <c r="AT245" s="6"/>
      <c r="AU245" s="7"/>
      <c r="AV245" s="3" t="s">
        <v>5537</v>
      </c>
      <c r="AW245" s="18" t="s">
        <v>5537</v>
      </c>
      <c r="AX245" s="18" t="s">
        <v>5537</v>
      </c>
      <c r="AY245" s="18" t="s">
        <v>5537</v>
      </c>
      <c r="AZ245" s="18" t="s">
        <v>5537</v>
      </c>
      <c r="BA245" s="18" t="s">
        <v>5537</v>
      </c>
      <c r="BB245" s="18" t="s">
        <v>5537</v>
      </c>
      <c r="BC245" s="18" t="s">
        <v>5537</v>
      </c>
      <c r="BD245" s="18" t="s">
        <v>5537</v>
      </c>
      <c r="BE245" s="18" t="s">
        <v>5537</v>
      </c>
      <c r="BF245" s="18" t="s">
        <v>5537</v>
      </c>
      <c r="BG245" s="18" t="s">
        <v>5537</v>
      </c>
      <c r="BH245" s="18" t="s">
        <v>5537</v>
      </c>
      <c r="BI245" s="9" t="s">
        <v>6254</v>
      </c>
      <c r="BJ245" s="14"/>
      <c r="BK245" s="14" t="s">
        <v>5537</v>
      </c>
      <c r="BL245" s="14" t="str">
        <f>_xlfn.XLOOKUP(B245,'[4]cell downs 18042026 17h'!$B:$B,'[4]cell downs 18042026 17h'!$B:$B,"")</f>
        <v/>
      </c>
      <c r="BM245" s="14" t="str">
        <f>_xlfn.XLOOKUP(B245,'[5]Cells Huawei 19042026 15h'!$B:$B,'[5]Cells Huawei 19042026 15h'!$B:$B,"")</f>
        <v/>
      </c>
      <c r="BN245" s="9" t="str">
        <f>_xlfn.XLOOKUP(B245,'[6]cells down 19042026 9H40'!$B:$B,'[6]cells down 19042026 9H40'!$B:$B,"")</f>
        <v/>
      </c>
      <c r="BO245" s="9" t="s">
        <v>5537</v>
      </c>
      <c r="BP245" s="9" t="s">
        <v>5537</v>
      </c>
      <c r="BQ245" s="115"/>
    </row>
    <row r="246" spans="1:69" s="9" customFormat="1" x14ac:dyDescent="0.3">
      <c r="A246" s="1" t="s">
        <v>246</v>
      </c>
      <c r="B246" s="1" t="s">
        <v>247</v>
      </c>
      <c r="C246" s="3" t="str">
        <f>_xlfn.XLOOKUP(B246,'[1]daily break down'!$D:$D,'[1]daily break down'!$E:$E,"")</f>
        <v>Douala</v>
      </c>
      <c r="D246" s="1" t="s">
        <v>21</v>
      </c>
      <c r="E246" s="1" t="s">
        <v>30</v>
      </c>
      <c r="F246" s="3" t="s">
        <v>31</v>
      </c>
      <c r="G246" s="1" t="s">
        <v>32</v>
      </c>
      <c r="H246" s="34" t="str">
        <f>_xlfn.XLOOKUP(B246,[2]CALCULATION!$B:$B,[2]CALCULATION!$H:$H,"")</f>
        <v>ZTE</v>
      </c>
      <c r="I246" s="28">
        <v>1.0377697020543175</v>
      </c>
      <c r="J246" s="28">
        <v>8.9529596242363017</v>
      </c>
      <c r="K246" s="28">
        <v>0</v>
      </c>
      <c r="L246" s="28">
        <v>5.4473679704822331</v>
      </c>
      <c r="M246" s="28">
        <v>3.4907350335156804</v>
      </c>
      <c r="N246" s="28">
        <v>0</v>
      </c>
      <c r="O246" s="28">
        <v>9.7081325103514811</v>
      </c>
      <c r="P246" s="28">
        <v>12.986844132829956</v>
      </c>
      <c r="Q246" s="28">
        <v>27.554232906147533</v>
      </c>
      <c r="R246" s="28">
        <v>24.226778014627619</v>
      </c>
      <c r="S246" s="94">
        <v>2.8934560957444067</v>
      </c>
      <c r="T246" s="94">
        <f>_xlfn.XLOOKUP(B246,'[3]Nur des jours'!$B:$B,'[3]Nur des jours'!$U:$U,"")</f>
        <v>0</v>
      </c>
      <c r="U246" s="94">
        <v>0</v>
      </c>
      <c r="V246" s="94">
        <v>0.99594644340002392</v>
      </c>
      <c r="W246" s="94">
        <v>0</v>
      </c>
      <c r="X246" s="94">
        <v>3.1758210556654198</v>
      </c>
      <c r="Y246" s="94">
        <v>2.4541067764736899E-2</v>
      </c>
      <c r="Z246" s="94">
        <v>3.9472773682843783</v>
      </c>
      <c r="AA246" s="94">
        <v>1.4337084407005043</v>
      </c>
      <c r="AB246" s="94">
        <v>0</v>
      </c>
      <c r="AC246" s="94">
        <f>_xlfn.XLOOKUP(B246,'[3]Nur des jours'!$B:$B,'[3]Nur des jours'!$N:$N,"")</f>
        <v>2.1584190130495671</v>
      </c>
      <c r="AD246" s="94">
        <v>2.1584190130495671</v>
      </c>
      <c r="AE246" s="94">
        <v>0.76623442801817676</v>
      </c>
      <c r="AF246" s="94">
        <v>0.74833566238596894</v>
      </c>
      <c r="AG246" s="94">
        <v>3.4473927860843476</v>
      </c>
      <c r="AH246" s="94">
        <v>2.1584190130495671</v>
      </c>
      <c r="AI246" s="49" t="s">
        <v>5559</v>
      </c>
      <c r="AJ246" s="49"/>
      <c r="AK246" s="48" t="str" cm="1">
        <f t="array" ref="AK246">IFERROR(_xlfn.IFS(
AM246="MPR ISSUE","PDH",
AM246="BSS Hardware Issue","BSS",
AM246="Sites strategiques, MLL, Pylone, etc.","ENVTECH",
AM246="AKTIVCO DEFAUT GE &amp; POWER Cabinet","AKTIVCO",
AM246="AKTIVCO Coupure ENEO &amp; Baisse de tension","AKTIVCO GRID ONLY",
AM246="Coupure ENEO &amp; Baisse de tension","IHS GRID ONLY",
AM246="Defaut GE &amp; POWER Cabinet","IHS",
AM246="Sharing","Partners",
AM246="Sites strategiques &amp; DataCenter","SST &amp; DC",
AM246="Exclu","Exclu",
AM246="SAT","SAT",
AM246="SPARE-ISSUE","SPARE-ISSUE",
AM246="Fiber CAmtel","TRANS_FO_CAMTEL",
AM246="Fiber AOF","Fiber AOF",
AM246="Projet OCM (HUAWEI)","TRAVAUX-HUAWEI",
AM246="Projet OCM (NOKIA)","TRAVAUX-NOKIA",
AM246="ACCESS-ISSUE","ACCESS-ISSUE",
AM246="Projet OCM (ZTE, NOKIA, autres projets)","TRAVAUX OCM",
AM246="No root CAuse","No root cause",
AM246="ODU HS","PDH",
AM246="IP &amp; VLAN","PDH",
AM246="Warehouse HUAWEI","SPARE-ISSUE",
AM246="SPARE-HS","SPARE-ISSUE",
AM246="Power Telco","BSS",AM246="no impacts","no impacts"
),"")</f>
        <v>AKTIVCO GRID ONLY</v>
      </c>
      <c r="AL246" s="48" t="str" cm="1">
        <f t="array" ref="AL246">IFERROR(_xlfn.IFS(
AM246="MPR ISSUE","TX ISSUE",
AM246="BSS Hardware Issue","RAN ISSUE",
AM246="Sites strategiques, MLL, Pylone, etc.","ENVTECH",
AM246="AKTIVCO DEFAUT GE &amp; POWER Cabinet","POWER ISSUE",
AM246="AKTIVCO Coupure ENEO &amp; Baisse de tension","POWER ISSUE",
AM246="Coupure ENEO &amp; Baisse de tension","POWER ISSUE",
AM246="Defaut GE &amp; POWER Cabinet","POWER ISSUE",
AM246="Sharing","POWER ISSUE",
AM246="Sites strategiques &amp; DataCenter","POWER ISSUE",
AM246="Exclu","Exclu",
AM246="SAT","TX ISSUE",
AM246="SPARE-ISSUE","SPARE-ISSUE",
AM246="Fiber CAmtel","TX ISSUE",
AM246="Fiber AOF","TX ISSUE",
AM246="Projet OCM (HUAWEI)","TRAVAUX-HUAWEI",
AM246="Projet OCM (NOKIA)","TRAVAUX -NOKIA",
AM246="ACCESS-ISSUE","ACCESS-ISSUE",
AM246="Projet OCM (ZTE, NOKIA, autres projets)","TRAVAUX OCM",
AM246="No root CAuse","No root cause",
AM246="ODU HS","TX ISSUE",
AM246="IP &amp; VLAN","TX ISSUE",
AM246="Warehouse HUAWEI","SPARE-ISSUE",
AM246="SPARE-HS","SPARE-ISSUE",
AM246="Power Telco","RAN ISSUE",AM246="no impacts","no impacts"
),"")</f>
        <v>POWER ISSUE</v>
      </c>
      <c r="AM246" s="67" t="s">
        <v>5327</v>
      </c>
      <c r="AN246" s="48" t="str" cm="1">
        <f t="array" ref="AN246">IFERROR(_xlfn.IFS(
AM246="MPR ISSUE","ACTIVE",
AM246="BSS Hardware Issue","ACTIVE",
AM246="Sites strategiques, MLL, Pylone, etc.","PASSIVE",
AM246="AKTIVCO DEFAUT GE &amp; POWER Cabinet","PASSIVE",
AM246="AKTIVCO Coupure ENEO &amp; Baisse de tension","PASSIVE",
AM246="Coupure ENEO &amp; Baisse de tension","PASSIVE",
AM246="Defaut GE &amp; POWER Cabinet","PASSIVE",
AM246="Sharing","PASSIVE",
AM246="Sites strategiques &amp; DataCenter","PASSIVE",
AM246="Exclu","Exclu",
AM246="SAT","ACTIVE",
AM246="SPARE-ISSUE","SPARE-ISSUE",
AM246="Fiber CAmtel","ACTIVE",
AM246="Fiber AOF","ACTIVE",
AM246="Projet OCM (HUAWEI)","PLANNED WORKS",
AM246="Projet OCM (NOKIA)","PLANNED WORKS",
AM246="ACCESS-ISSUE","ACCESS-ISSUE",
AM246="Projet OCM (ZTE, NOKIA, autres projets)","PLANNED WORKS",
AM246="No root CAuse","No root cause",
AM246="ODU HS","ACTIVE",
AM246="IP &amp; VLAN","ACTIVE",
AM246="Warehouse HUAWEI","SPARE-ISSUE",
AM246="SPARE-HS","SPARE-ISSUE",
AM246="Power Telco","ACTIVE", AM246="no impacts","no impacts"
),"")</f>
        <v>PASSIVE</v>
      </c>
      <c r="AO246" s="93" t="s">
        <v>6029</v>
      </c>
      <c r="AP246" s="101" t="str">
        <f t="shared" ref="AP246:AP278" si="12">B246</f>
        <v>LIT_728</v>
      </c>
      <c r="AR246" s="17" t="s">
        <v>5537</v>
      </c>
      <c r="AS246" s="7" t="s">
        <v>5537</v>
      </c>
      <c r="AT246" s="6"/>
      <c r="AU246" s="7"/>
      <c r="AV246" s="3" t="s">
        <v>5537</v>
      </c>
      <c r="AW246" s="18" t="s">
        <v>5537</v>
      </c>
      <c r="AX246" s="18" t="s">
        <v>5537</v>
      </c>
      <c r="AY246" s="18" t="s">
        <v>5537</v>
      </c>
      <c r="AZ246" s="18" t="s">
        <v>5537</v>
      </c>
      <c r="BA246" s="18" t="s">
        <v>5537</v>
      </c>
      <c r="BB246" s="18" t="s">
        <v>5537</v>
      </c>
      <c r="BC246" s="18" t="s">
        <v>5537</v>
      </c>
      <c r="BD246" s="18" t="s">
        <v>5537</v>
      </c>
      <c r="BE246" s="18" t="s">
        <v>5537</v>
      </c>
      <c r="BF246" s="18" t="s">
        <v>5537</v>
      </c>
      <c r="BG246" s="18" t="s">
        <v>5537</v>
      </c>
      <c r="BH246" s="18" t="s">
        <v>5537</v>
      </c>
      <c r="BI246" s="9" t="s">
        <v>6029</v>
      </c>
      <c r="BJ246" s="14"/>
      <c r="BK246" s="14" t="s">
        <v>5537</v>
      </c>
      <c r="BL246" s="14" t="str">
        <f>_xlfn.XLOOKUP(B246,'[4]cell downs 18042026 17h'!$B:$B,'[4]cell downs 18042026 17h'!$B:$B,"")</f>
        <v/>
      </c>
      <c r="BM246" s="14" t="str">
        <f>_xlfn.XLOOKUP(B246,'[5]Cells Huawei 19042026 15h'!$B:$B,'[5]Cells Huawei 19042026 15h'!$B:$B,"")</f>
        <v/>
      </c>
      <c r="BN246" s="9" t="str">
        <f>_xlfn.XLOOKUP(B246,'[6]cells down 19042026 9H40'!$B:$B,'[6]cells down 19042026 9H40'!$B:$B,"")</f>
        <v>LIT_728</v>
      </c>
      <c r="BO246" s="9" t="s">
        <v>5537</v>
      </c>
      <c r="BP246" s="9" t="s">
        <v>66</v>
      </c>
      <c r="BQ246" s="115"/>
    </row>
    <row r="247" spans="1:69" s="9" customFormat="1" x14ac:dyDescent="0.3">
      <c r="A247" s="1" t="s">
        <v>1968</v>
      </c>
      <c r="B247" s="8" t="s">
        <v>1969</v>
      </c>
      <c r="C247" s="3" t="str">
        <f>_xlfn.XLOOKUP(B247,'[1]daily break down'!$D:$D,'[1]daily break down'!$E:$E,"")</f>
        <v>Yaounde</v>
      </c>
      <c r="D247" s="1" t="s">
        <v>11</v>
      </c>
      <c r="E247" s="1" t="s">
        <v>302</v>
      </c>
      <c r="F247" s="3" t="s">
        <v>37</v>
      </c>
      <c r="G247" s="1" t="s">
        <v>38</v>
      </c>
      <c r="H247" s="34" t="str">
        <f>_xlfn.XLOOKUP(B247,[2]CALCULATION!$B:$B,[2]CALCULATION!$H:$H,"")</f>
        <v>ZTE</v>
      </c>
      <c r="I247" s="28">
        <v>0</v>
      </c>
      <c r="J247" s="28">
        <v>0</v>
      </c>
      <c r="K247" s="28">
        <v>0</v>
      </c>
      <c r="L247" s="28">
        <v>0</v>
      </c>
      <c r="M247" s="28">
        <v>0</v>
      </c>
      <c r="N247" s="28">
        <v>0</v>
      </c>
      <c r="O247" s="28">
        <v>0</v>
      </c>
      <c r="P247" s="28">
        <v>0</v>
      </c>
      <c r="Q247" s="28">
        <v>0</v>
      </c>
      <c r="R247" s="28">
        <v>0</v>
      </c>
      <c r="S247" s="94">
        <v>0</v>
      </c>
      <c r="T247" s="94">
        <f>_xlfn.XLOOKUP(B247,'[3]Nur des jours'!$B:$B,'[3]Nur des jours'!$U:$U,"")</f>
        <v>0</v>
      </c>
      <c r="U247" s="94">
        <v>16.184085117554567</v>
      </c>
      <c r="V247" s="94">
        <v>0</v>
      </c>
      <c r="W247" s="94">
        <v>0</v>
      </c>
      <c r="X247" s="94">
        <v>0</v>
      </c>
      <c r="Y247" s="94">
        <v>0</v>
      </c>
      <c r="Z247" s="94">
        <v>0</v>
      </c>
      <c r="AA247" s="94">
        <v>0</v>
      </c>
      <c r="AB247" s="94">
        <v>0</v>
      </c>
      <c r="AC247" s="94">
        <f>_xlfn.XLOOKUP(B247,'[3]Nur des jours'!$B:$B,'[3]Nur des jours'!$N:$N,"")</f>
        <v>2.1318269112783321</v>
      </c>
      <c r="AD247" s="94">
        <v>2.1318269112783321</v>
      </c>
      <c r="AE247" s="94">
        <v>1.1996221159110982</v>
      </c>
      <c r="AF247" s="94">
        <v>1.0165698494785977</v>
      </c>
      <c r="AG247" s="94">
        <v>3.1050475302440304</v>
      </c>
      <c r="AH247" s="94">
        <v>2.1318269112783321</v>
      </c>
      <c r="AI247" s="49" t="s">
        <v>5559</v>
      </c>
      <c r="AJ247" s="49"/>
      <c r="AK247" s="48" t="str" cm="1">
        <f t="array" ref="AK247">IFERROR(_xlfn.IFS(
AM247="MPR ISSUE","PDH",
AM247="BSS Hardware Issue","BSS",
AM247="Sites strategiques, MLL, Pylone, etc.","ENVTECH",
AM247="AKTIVCO DEFAUT GE &amp; POWER Cabinet","AKTIVCO",
AM247="AKTIVCO Coupure ENEO &amp; Baisse de tension","AKTIVCO GRID ONLY",
AM247="Coupure ENEO &amp; Baisse de tension","IHS GRID ONLY",
AM247="Defaut GE &amp; POWER Cabinet","IHS",
AM247="Sharing","Partners",
AM247="Sites strategiques &amp; DataCenter","SST &amp; DC",
AM247="Exclu","Exclu",
AM247="SAT","SAT",
AM247="SPARE-ISSUE","SPARE-ISSUE",
AM247="Fiber CAmtel","TRANS_FO_CAMTEL",
AM247="Fiber AOF","Fiber AOF",
AM247="Projet OCM (HUAWEI)","TRAVAUX-HUAWEI",
AM247="Projet OCM (NOKIA)","TRAVAUX-NOKIA",
AM247="ACCESS-ISSUE","ACCESS-ISSUE",
AM247="Projet OCM (ZTE, NOKIA, autres projets)","TRAVAUX OCM",
AM247="No root CAuse","No root cause",
AM247="ODU HS","PDH",
AM247="IP &amp; VLAN","PDH",
AM247="Warehouse HUAWEI","SPARE-ISSUE",
AM247="SPARE-HS","SPARE-ISSUE",
AM247="Power Telco","BSS",AM247="no impacts","no impacts"
),"")</f>
        <v>IHS</v>
      </c>
      <c r="AL247" s="48" t="str" cm="1">
        <f t="array" ref="AL247">IFERROR(_xlfn.IFS(
AM247="MPR ISSUE","TX ISSUE",
AM247="BSS Hardware Issue","RAN ISSUE",
AM247="Sites strategiques, MLL, Pylone, etc.","ENVTECH",
AM247="AKTIVCO DEFAUT GE &amp; POWER Cabinet","POWER ISSUE",
AM247="AKTIVCO Coupure ENEO &amp; Baisse de tension","POWER ISSUE",
AM247="Coupure ENEO &amp; Baisse de tension","POWER ISSUE",
AM247="Defaut GE &amp; POWER Cabinet","POWER ISSUE",
AM247="Sharing","POWER ISSUE",
AM247="Sites strategiques &amp; DataCenter","POWER ISSUE",
AM247="Exclu","Exclu",
AM247="SAT","TX ISSUE",
AM247="SPARE-ISSUE","SPARE-ISSUE",
AM247="Fiber CAmtel","TX ISSUE",
AM247="Fiber AOF","TX ISSUE",
AM247="Projet OCM (HUAWEI)","TRAVAUX-HUAWEI",
AM247="Projet OCM (NOKIA)","TRAVAUX -NOKIA",
AM247="ACCESS-ISSUE","ACCESS-ISSUE",
AM247="Projet OCM (ZTE, NOKIA, autres projets)","TRAVAUX OCM",
AM247="No root CAuse","No root cause",
AM247="ODU HS","TX ISSUE",
AM247="IP &amp; VLAN","TX ISSUE",
AM247="Warehouse HUAWEI","SPARE-ISSUE",
AM247="SPARE-HS","SPARE-ISSUE",
AM247="Power Telco","RAN ISSUE",AM247="no impacts","no impacts"
),"")</f>
        <v>POWER ISSUE</v>
      </c>
      <c r="AM247" s="67" t="s">
        <v>5330</v>
      </c>
      <c r="AN247" s="48" t="str" cm="1">
        <f t="array" ref="AN247">IFERROR(_xlfn.IFS(
AM247="MPR ISSUE","ACTIVE",
AM247="BSS Hardware Issue","ACTIVE",
AM247="Sites strategiques, MLL, Pylone, etc.","PASSIVE",
AM247="AKTIVCO DEFAUT GE &amp; POWER Cabinet","PASSIVE",
AM247="AKTIVCO Coupure ENEO &amp; Baisse de tension","PASSIVE",
AM247="Coupure ENEO &amp; Baisse de tension","PASSIVE",
AM247="Defaut GE &amp; POWER Cabinet","PASSIVE",
AM247="Sharing","PASSIVE",
AM247="Sites strategiques &amp; DataCenter","PASSIVE",
AM247="Exclu","Exclu",
AM247="SAT","ACTIVE",
AM247="SPARE-ISSUE","SPARE-ISSUE",
AM247="Fiber CAmtel","ACTIVE",
AM247="Fiber AOF","ACTIVE",
AM247="Projet OCM (HUAWEI)","PLANNED WORKS",
AM247="Projet OCM (NOKIA)","PLANNED WORKS",
AM247="ACCESS-ISSUE","ACCESS-ISSUE",
AM247="Projet OCM (ZTE, NOKIA, autres projets)","PLANNED WORKS",
AM247="No root CAuse","No root cause",
AM247="ODU HS","ACTIVE",
AM247="IP &amp; VLAN","ACTIVE",
AM247="Warehouse HUAWEI","SPARE-ISSUE",
AM247="SPARE-HS","SPARE-ISSUE",
AM247="Power Telco","ACTIVE", AM247="no impacts","no impacts"
),"")</f>
        <v>PASSIVE</v>
      </c>
      <c r="AO247" s="93" t="s">
        <v>6410</v>
      </c>
      <c r="AP247" s="101" t="str">
        <f t="shared" si="12"/>
        <v>CTR_489</v>
      </c>
      <c r="AR247" s="17" t="s">
        <v>5537</v>
      </c>
      <c r="AS247" s="7" t="s">
        <v>5537</v>
      </c>
      <c r="AT247" s="6"/>
      <c r="AU247" s="7"/>
      <c r="AV247" s="3" t="s">
        <v>5537</v>
      </c>
      <c r="AW247" s="18" t="s">
        <v>5537</v>
      </c>
      <c r="AX247" s="18" t="s">
        <v>5537</v>
      </c>
      <c r="AY247" s="18" t="s">
        <v>5537</v>
      </c>
      <c r="AZ247" s="18" t="s">
        <v>5537</v>
      </c>
      <c r="BA247" s="18" t="s">
        <v>5537</v>
      </c>
      <c r="BB247" s="18" t="s">
        <v>5537</v>
      </c>
      <c r="BC247" s="18" t="s">
        <v>5537</v>
      </c>
      <c r="BD247" s="18" t="s">
        <v>5537</v>
      </c>
      <c r="BE247" s="18" t="s">
        <v>5537</v>
      </c>
      <c r="BF247" s="18" t="s">
        <v>5537</v>
      </c>
      <c r="BG247" s="18" t="s">
        <v>5537</v>
      </c>
      <c r="BH247" s="18" t="s">
        <v>5537</v>
      </c>
      <c r="BI247" s="9" t="s">
        <v>6410</v>
      </c>
      <c r="BJ247" s="14"/>
      <c r="BK247" s="14" t="s">
        <v>5537</v>
      </c>
      <c r="BL247" s="14" t="str">
        <f>_xlfn.XLOOKUP(B247,'[4]cell downs 18042026 17h'!$B:$B,'[4]cell downs 18042026 17h'!$B:$B,"")</f>
        <v/>
      </c>
      <c r="BM247" s="14" t="str">
        <f>_xlfn.XLOOKUP(B247,'[5]Cells Huawei 19042026 15h'!$B:$B,'[5]Cells Huawei 19042026 15h'!$B:$B,"")</f>
        <v/>
      </c>
      <c r="BN247" s="9" t="str">
        <f>_xlfn.XLOOKUP(B247,'[6]cells down 19042026 9H40'!$B:$B,'[6]cells down 19042026 9H40'!$B:$B,"")</f>
        <v/>
      </c>
      <c r="BO247" s="9" t="s">
        <v>1969</v>
      </c>
      <c r="BP247" s="9" t="s">
        <v>12</v>
      </c>
      <c r="BQ247" s="115"/>
    </row>
    <row r="248" spans="1:69" s="9" customFormat="1" ht="16.95" customHeight="1" x14ac:dyDescent="0.3">
      <c r="A248" s="1" t="s">
        <v>1350</v>
      </c>
      <c r="B248" s="8" t="s">
        <v>1351</v>
      </c>
      <c r="C248" s="3" t="str">
        <f>_xlfn.XLOOKUP(B248,'[1]daily break down'!$D:$D,'[1]daily break down'!$E:$E,"")</f>
        <v>Douala</v>
      </c>
      <c r="D248" s="1" t="s">
        <v>21</v>
      </c>
      <c r="E248" s="1" t="s">
        <v>125</v>
      </c>
      <c r="F248" s="3" t="s">
        <v>31</v>
      </c>
      <c r="G248" s="1" t="s">
        <v>32</v>
      </c>
      <c r="H248" s="34" t="str">
        <f>_xlfn.XLOOKUP(B248,[2]CALCULATION!$B:$B,[2]CALCULATION!$H:$H,"")</f>
        <v>ZTE</v>
      </c>
      <c r="I248" s="28">
        <v>5.0030604994392629</v>
      </c>
      <c r="J248" s="28">
        <v>0</v>
      </c>
      <c r="K248" s="28">
        <v>0</v>
      </c>
      <c r="L248" s="28">
        <v>0</v>
      </c>
      <c r="M248" s="28">
        <v>0</v>
      </c>
      <c r="N248" s="28">
        <v>0</v>
      </c>
      <c r="O248" s="28">
        <v>0</v>
      </c>
      <c r="P248" s="28">
        <v>0</v>
      </c>
      <c r="Q248" s="28">
        <v>0</v>
      </c>
      <c r="R248" s="28">
        <v>0</v>
      </c>
      <c r="S248" s="94">
        <v>0</v>
      </c>
      <c r="T248" s="94">
        <f>_xlfn.XLOOKUP(B248,'[3]Nur des jours'!$B:$B,'[3]Nur des jours'!$U:$U,"")</f>
        <v>0.77454178116786843</v>
      </c>
      <c r="U248" s="94">
        <v>0</v>
      </c>
      <c r="V248" s="94">
        <v>0</v>
      </c>
      <c r="W248" s="94">
        <v>0.7745417811678682</v>
      </c>
      <c r="X248" s="94">
        <v>4.0169590192704465</v>
      </c>
      <c r="Y248" s="94">
        <v>0</v>
      </c>
      <c r="Z248" s="94">
        <v>0.70214919827755851</v>
      </c>
      <c r="AA248" s="94">
        <v>0</v>
      </c>
      <c r="AB248" s="94">
        <v>0</v>
      </c>
      <c r="AC248" s="94">
        <f>_xlfn.XLOOKUP(B248,'[3]Nur des jours'!$B:$B,'[3]Nur des jours'!$N:$N,"")</f>
        <v>2.0511945222053867</v>
      </c>
      <c r="AD248" s="94">
        <v>2.0511945222053867</v>
      </c>
      <c r="AE248" s="94">
        <v>0.62272939822308548</v>
      </c>
      <c r="AF248" s="94">
        <v>0.60011356256651438</v>
      </c>
      <c r="AG248" s="94">
        <v>3.3764955118229167</v>
      </c>
      <c r="AH248" s="94">
        <v>2.0511945222053867</v>
      </c>
      <c r="AI248" s="49" t="s">
        <v>5559</v>
      </c>
      <c r="AJ248" s="49"/>
      <c r="AK248" s="48" t="str" cm="1">
        <f t="array" ref="AK248">IFERROR(_xlfn.IFS(
AM248="MPR ISSUE","PDH",
AM248="BSS Hardware Issue","BSS",
AM248="Sites strategiques, MLL, Pylone, etc.","ENVTECH",
AM248="AKTIVCO DEFAUT GE &amp; POWER Cabinet","AKTIVCO",
AM248="AKTIVCO Coupure ENEO &amp; Baisse de tension","AKTIVCO GRID ONLY",
AM248="Coupure ENEO &amp; Baisse de tension","IHS GRID ONLY",
AM248="Defaut GE &amp; POWER Cabinet","IHS",
AM248="Sharing","Partners",
AM248="Sites strategiques &amp; DataCenter","SST &amp; DC",
AM248="Exclu","Exclu",
AM248="SAT","SAT",
AM248="SPARE-ISSUE","SPARE-ISSUE",
AM248="Fiber CAmtel","TRANS_FO_CAMTEL",
AM248="Fiber AOF","Fiber AOF",
AM248="Projet OCM (HUAWEI)","TRAVAUX-HUAWEI",
AM248="Projet OCM (NOKIA)","TRAVAUX-NOKIA",
AM248="ACCESS-ISSUE","ACCESS-ISSUE",
AM248="Projet OCM (ZTE, NOKIA, autres projets)","TRAVAUX OCM",
AM248="No root CAuse","No root cause",
AM248="ODU HS","PDH",
AM248="IP &amp; VLAN","PDH",
AM248="Warehouse HUAWEI","SPARE-ISSUE",
AM248="SPARE-HS","SPARE-ISSUE",
AM248="Power Telco","BSS",AM248="no impacts","no impacts"
),"")</f>
        <v>AKTIVCO GRID ONLY</v>
      </c>
      <c r="AL248" s="48" t="str" cm="1">
        <f t="array" ref="AL248">IFERROR(_xlfn.IFS(
AM248="MPR ISSUE","TX ISSUE",
AM248="BSS Hardware Issue","RAN ISSUE",
AM248="Sites strategiques, MLL, Pylone, etc.","ENVTECH",
AM248="AKTIVCO DEFAUT GE &amp; POWER Cabinet","POWER ISSUE",
AM248="AKTIVCO Coupure ENEO &amp; Baisse de tension","POWER ISSUE",
AM248="Coupure ENEO &amp; Baisse de tension","POWER ISSUE",
AM248="Defaut GE &amp; POWER Cabinet","POWER ISSUE",
AM248="Sharing","POWER ISSUE",
AM248="Sites strategiques &amp; DataCenter","POWER ISSUE",
AM248="Exclu","Exclu",
AM248="SAT","TX ISSUE",
AM248="SPARE-ISSUE","SPARE-ISSUE",
AM248="Fiber CAmtel","TX ISSUE",
AM248="Fiber AOF","TX ISSUE",
AM248="Projet OCM (HUAWEI)","TRAVAUX-HUAWEI",
AM248="Projet OCM (NOKIA)","TRAVAUX -NOKIA",
AM248="ACCESS-ISSUE","ACCESS-ISSUE",
AM248="Projet OCM (ZTE, NOKIA, autres projets)","TRAVAUX OCM",
AM248="No root CAuse","No root cause",
AM248="ODU HS","TX ISSUE",
AM248="IP &amp; VLAN","TX ISSUE",
AM248="Warehouse HUAWEI","SPARE-ISSUE",
AM248="SPARE-HS","SPARE-ISSUE",
AM248="Power Telco","RAN ISSUE",AM248="no impacts","no impacts"
),"")</f>
        <v>POWER ISSUE</v>
      </c>
      <c r="AM248" s="67" t="s">
        <v>5327</v>
      </c>
      <c r="AN248" s="48" t="str" cm="1">
        <f t="array" ref="AN248">IFERROR(_xlfn.IFS(
AM248="MPR ISSUE","ACTIVE",
AM248="BSS Hardware Issue","ACTIVE",
AM248="Sites strategiques, MLL, Pylone, etc.","PASSIVE",
AM248="AKTIVCO DEFAUT GE &amp; POWER Cabinet","PASSIVE",
AM248="AKTIVCO Coupure ENEO &amp; Baisse de tension","PASSIVE",
AM248="Coupure ENEO &amp; Baisse de tension","PASSIVE",
AM248="Defaut GE &amp; POWER Cabinet","PASSIVE",
AM248="Sharing","PASSIVE",
AM248="Sites strategiques &amp; DataCenter","PASSIVE",
AM248="Exclu","Exclu",
AM248="SAT","ACTIVE",
AM248="SPARE-ISSUE","SPARE-ISSUE",
AM248="Fiber CAmtel","ACTIVE",
AM248="Fiber AOF","ACTIVE",
AM248="Projet OCM (HUAWEI)","PLANNED WORKS",
AM248="Projet OCM (NOKIA)","PLANNED WORKS",
AM248="ACCESS-ISSUE","ACCESS-ISSUE",
AM248="Projet OCM (ZTE, NOKIA, autres projets)","PLANNED WORKS",
AM248="No root CAuse","No root cause",
AM248="ODU HS","ACTIVE",
AM248="IP &amp; VLAN","ACTIVE",
AM248="Warehouse HUAWEI","SPARE-ISSUE",
AM248="SPARE-HS","SPARE-ISSUE",
AM248="Power Telco","ACTIVE", AM248="no impacts","no impacts"
),"")</f>
        <v>PASSIVE</v>
      </c>
      <c r="AO248" s="93" t="s">
        <v>6363</v>
      </c>
      <c r="AP248" s="101" t="str">
        <f t="shared" si="12"/>
        <v>LIT_651</v>
      </c>
      <c r="AR248" s="17" t="s">
        <v>5537</v>
      </c>
      <c r="AS248" s="7" t="s">
        <v>5537</v>
      </c>
      <c r="AT248" s="6"/>
      <c r="AU248" s="7"/>
      <c r="AV248" s="3" t="s">
        <v>5537</v>
      </c>
      <c r="AW248" s="18" t="s">
        <v>5537</v>
      </c>
      <c r="AX248" s="18" t="s">
        <v>5537</v>
      </c>
      <c r="AY248" s="18" t="s">
        <v>5537</v>
      </c>
      <c r="AZ248" s="18" t="s">
        <v>5537</v>
      </c>
      <c r="BA248" s="18" t="s">
        <v>5537</v>
      </c>
      <c r="BB248" s="18" t="s">
        <v>5537</v>
      </c>
      <c r="BC248" s="18" t="s">
        <v>5537</v>
      </c>
      <c r="BD248" s="18" t="s">
        <v>5537</v>
      </c>
      <c r="BE248" s="18" t="s">
        <v>5537</v>
      </c>
      <c r="BF248" s="18" t="s">
        <v>5537</v>
      </c>
      <c r="BG248" s="18" t="s">
        <v>5537</v>
      </c>
      <c r="BH248" s="18" t="s">
        <v>5537</v>
      </c>
      <c r="BI248" s="9" t="s">
        <v>6363</v>
      </c>
      <c r="BJ248" s="14"/>
      <c r="BK248" s="14" t="s">
        <v>5537</v>
      </c>
      <c r="BL248" s="14" t="str">
        <f>_xlfn.XLOOKUP(B248,'[4]cell downs 18042026 17h'!$B:$B,'[4]cell downs 18042026 17h'!$B:$B,"")</f>
        <v/>
      </c>
      <c r="BM248" s="14" t="str">
        <f>_xlfn.XLOOKUP(B248,'[5]Cells Huawei 19042026 15h'!$B:$B,'[5]Cells Huawei 19042026 15h'!$B:$B,"")</f>
        <v/>
      </c>
      <c r="BN248" s="9" t="str">
        <f>_xlfn.XLOOKUP(B248,'[6]cells down 19042026 9H40'!$B:$B,'[6]cells down 19042026 9H40'!$B:$B,"")</f>
        <v/>
      </c>
      <c r="BO248" s="9" t="s">
        <v>5537</v>
      </c>
      <c r="BP248" s="9" t="s">
        <v>12</v>
      </c>
      <c r="BQ248" s="115"/>
    </row>
    <row r="249" spans="1:69" s="9" customFormat="1" ht="37.049999999999997" customHeight="1" x14ac:dyDescent="0.3">
      <c r="A249" s="1" t="s">
        <v>28</v>
      </c>
      <c r="B249" s="8" t="s">
        <v>29</v>
      </c>
      <c r="C249" s="3" t="str">
        <f>_xlfn.XLOOKUP(B249,'[1]daily break down'!$D:$D,'[1]daily break down'!$E:$E,"")</f>
        <v>Douala</v>
      </c>
      <c r="D249" s="1" t="s">
        <v>21</v>
      </c>
      <c r="E249" s="1" t="s">
        <v>30</v>
      </c>
      <c r="F249" s="3" t="s">
        <v>31</v>
      </c>
      <c r="G249" s="1" t="s">
        <v>32</v>
      </c>
      <c r="H249" s="34" t="str">
        <f>_xlfn.XLOOKUP(B249,[2]CALCULATION!$B:$B,[2]CALCULATION!$H:$H,"")</f>
        <v>ZTE</v>
      </c>
      <c r="I249" s="28">
        <v>0</v>
      </c>
      <c r="J249" s="28">
        <v>0</v>
      </c>
      <c r="K249" s="28">
        <v>24.475220655588945</v>
      </c>
      <c r="L249" s="28">
        <v>28.880966547100314</v>
      </c>
      <c r="M249" s="28">
        <v>0</v>
      </c>
      <c r="N249" s="28">
        <v>0</v>
      </c>
      <c r="O249" s="28">
        <v>0</v>
      </c>
      <c r="P249" s="28">
        <v>61.36729417606216</v>
      </c>
      <c r="Q249" s="28">
        <v>61.405247222721577</v>
      </c>
      <c r="R249" s="28">
        <v>0</v>
      </c>
      <c r="S249" s="94">
        <v>0</v>
      </c>
      <c r="T249" s="94">
        <f>_xlfn.XLOOKUP(B249,'[3]Nur des jours'!$B:$B,'[3]Nur des jours'!$U:$U,"")</f>
        <v>36.324418647787169</v>
      </c>
      <c r="U249" s="94">
        <v>16.595932746059884</v>
      </c>
      <c r="V249" s="94">
        <v>13.868556899607057</v>
      </c>
      <c r="W249" s="94">
        <v>36.324418647787169</v>
      </c>
      <c r="X249" s="94">
        <v>5.0425651979122943</v>
      </c>
      <c r="Y249" s="94">
        <v>0</v>
      </c>
      <c r="Z249" s="94">
        <v>0</v>
      </c>
      <c r="AA249" s="94">
        <v>0</v>
      </c>
      <c r="AB249" s="94">
        <v>16.590100675450095</v>
      </c>
      <c r="AC249" s="94">
        <f>_xlfn.XLOOKUP(B249,'[3]Nur des jours'!$B:$B,'[3]Nur des jours'!$N:$N,"")</f>
        <v>2.0478415274817161</v>
      </c>
      <c r="AD249" s="94">
        <v>2.0478415274817161</v>
      </c>
      <c r="AE249" s="94">
        <v>0.65220475682329582</v>
      </c>
      <c r="AF249" s="94">
        <v>0.60563868743433491</v>
      </c>
      <c r="AG249" s="94">
        <v>3.358437740086285</v>
      </c>
      <c r="AH249" s="94">
        <v>2.0478415274817161</v>
      </c>
      <c r="AI249" s="49" t="s">
        <v>5559</v>
      </c>
      <c r="AJ249" s="49"/>
      <c r="AK249" s="48" t="str" cm="1">
        <f t="array" ref="AK249">IFERROR(_xlfn.IFS(
AM249="MPR ISSUE","PDH",
AM249="BSS Hardware Issue","BSS",
AM249="Sites strategiques, MLL, Pylone, etc.","ENVTECH",
AM249="AKTIVCO DEFAUT GE &amp; POWER Cabinet","AKTIVCO",
AM249="AKTIVCO Coupure ENEO &amp; Baisse de tension","AKTIVCO GRID ONLY",
AM249="Coupure ENEO &amp; Baisse de tension","IHS GRID ONLY",
AM249="Defaut GE &amp; POWER Cabinet","IHS",
AM249="Sharing","Partners",
AM249="Sites strategiques &amp; DataCenter","SST &amp; DC",
AM249="Exclu","Exclu",
AM249="SAT","SAT",
AM249="SPARE-ISSUE","SPARE-ISSUE",
AM249="Fiber CAmtel","TRANS_FO_CAMTEL",
AM249="Fiber AOF","Fiber AOF",
AM249="Projet OCM (HUAWEI)","TRAVAUX-HUAWEI",
AM249="Projet OCM (NOKIA)","TRAVAUX-NOKIA",
AM249="ACCESS-ISSUE","ACCESS-ISSUE",
AM249="Projet OCM (ZTE, NOKIA, autres projets)","TRAVAUX OCM",
AM249="No root CAuse","No root cause",
AM249="ODU HS","PDH",
AM249="IP &amp; VLAN","PDH",
AM249="Warehouse HUAWEI","SPARE-ISSUE",
AM249="SPARE-HS","SPARE-ISSUE",
AM249="Power Telco","BSS",AM249="no impacts","no impacts"
),"")</f>
        <v>AKTIVCO GRID ONLY</v>
      </c>
      <c r="AL249" s="48" t="str" cm="1">
        <f t="array" ref="AL249">IFERROR(_xlfn.IFS(
AM249="MPR ISSUE","TX ISSUE",
AM249="BSS Hardware Issue","RAN ISSUE",
AM249="Sites strategiques, MLL, Pylone, etc.","ENVTECH",
AM249="AKTIVCO DEFAUT GE &amp; POWER Cabinet","POWER ISSUE",
AM249="AKTIVCO Coupure ENEO &amp; Baisse de tension","POWER ISSUE",
AM249="Coupure ENEO &amp; Baisse de tension","POWER ISSUE",
AM249="Defaut GE &amp; POWER Cabinet","POWER ISSUE",
AM249="Sharing","POWER ISSUE",
AM249="Sites strategiques &amp; DataCenter","POWER ISSUE",
AM249="Exclu","Exclu",
AM249="SAT","TX ISSUE",
AM249="SPARE-ISSUE","SPARE-ISSUE",
AM249="Fiber CAmtel","TX ISSUE",
AM249="Fiber AOF","TX ISSUE",
AM249="Projet OCM (HUAWEI)","TRAVAUX-HUAWEI",
AM249="Projet OCM (NOKIA)","TRAVAUX -NOKIA",
AM249="ACCESS-ISSUE","ACCESS-ISSUE",
AM249="Projet OCM (ZTE, NOKIA, autres projets)","TRAVAUX OCM",
AM249="No root CAuse","No root cause",
AM249="ODU HS","TX ISSUE",
AM249="IP &amp; VLAN","TX ISSUE",
AM249="Warehouse HUAWEI","SPARE-ISSUE",
AM249="SPARE-HS","SPARE-ISSUE",
AM249="Power Telco","RAN ISSUE",AM249="no impacts","no impacts"
),"")</f>
        <v>POWER ISSUE</v>
      </c>
      <c r="AM249" s="67" t="s">
        <v>5327</v>
      </c>
      <c r="AN249" s="48" t="str" cm="1">
        <f t="array" ref="AN249">IFERROR(_xlfn.IFS(
AM249="MPR ISSUE","ACTIVE",
AM249="BSS Hardware Issue","ACTIVE",
AM249="Sites strategiques, MLL, Pylone, etc.","PASSIVE",
AM249="AKTIVCO DEFAUT GE &amp; POWER Cabinet","PASSIVE",
AM249="AKTIVCO Coupure ENEO &amp; Baisse de tension","PASSIVE",
AM249="Coupure ENEO &amp; Baisse de tension","PASSIVE",
AM249="Defaut GE &amp; POWER Cabinet","PASSIVE",
AM249="Sharing","PASSIVE",
AM249="Sites strategiques &amp; DataCenter","PASSIVE",
AM249="Exclu","Exclu",
AM249="SAT","ACTIVE",
AM249="SPARE-ISSUE","SPARE-ISSUE",
AM249="Fiber CAmtel","ACTIVE",
AM249="Fiber AOF","ACTIVE",
AM249="Projet OCM (HUAWEI)","PLANNED WORKS",
AM249="Projet OCM (NOKIA)","PLANNED WORKS",
AM249="ACCESS-ISSUE","ACCESS-ISSUE",
AM249="Projet OCM (ZTE, NOKIA, autres projets)","PLANNED WORKS",
AM249="No root CAuse","No root cause",
AM249="ODU HS","ACTIVE",
AM249="IP &amp; VLAN","ACTIVE",
AM249="Warehouse HUAWEI","SPARE-ISSUE",
AM249="SPARE-HS","SPARE-ISSUE",
AM249="Power Telco","ACTIVE", AM249="no impacts","no impacts"
),"")</f>
        <v>PASSIVE</v>
      </c>
      <c r="AO249" s="93" t="s">
        <v>5865</v>
      </c>
      <c r="AP249" s="101" t="str">
        <f t="shared" si="12"/>
        <v>LIT_547</v>
      </c>
      <c r="AR249" s="17" t="s">
        <v>5537</v>
      </c>
      <c r="AS249" s="7" t="s">
        <v>5537</v>
      </c>
      <c r="AT249" s="6"/>
      <c r="AU249" s="7"/>
      <c r="AV249" s="3" t="s">
        <v>5537</v>
      </c>
      <c r="AW249" s="18" t="s">
        <v>5537</v>
      </c>
      <c r="AX249" s="18" t="s">
        <v>5537</v>
      </c>
      <c r="AY249" s="18" t="s">
        <v>5537</v>
      </c>
      <c r="AZ249" s="18" t="s">
        <v>5537</v>
      </c>
      <c r="BA249" s="18" t="s">
        <v>5537</v>
      </c>
      <c r="BB249" s="18" t="s">
        <v>5537</v>
      </c>
      <c r="BC249" s="18" t="s">
        <v>5537</v>
      </c>
      <c r="BD249" s="18" t="s">
        <v>5537</v>
      </c>
      <c r="BE249" s="18" t="s">
        <v>5537</v>
      </c>
      <c r="BF249" s="18" t="s">
        <v>5537</v>
      </c>
      <c r="BG249" s="18" t="s">
        <v>5537</v>
      </c>
      <c r="BH249" s="18" t="s">
        <v>5537</v>
      </c>
      <c r="BI249" s="9" t="s">
        <v>5865</v>
      </c>
      <c r="BJ249" s="14"/>
      <c r="BK249" s="14" t="s">
        <v>5537</v>
      </c>
      <c r="BL249" s="14" t="str">
        <f>_xlfn.XLOOKUP(B249,'[4]cell downs 18042026 17h'!$B:$B,'[4]cell downs 18042026 17h'!$B:$B,"")</f>
        <v/>
      </c>
      <c r="BM249" s="14" t="str">
        <f>_xlfn.XLOOKUP(B249,'[5]Cells Huawei 19042026 15h'!$B:$B,'[5]Cells Huawei 19042026 15h'!$B:$B,"")</f>
        <v/>
      </c>
      <c r="BN249" s="9" t="str">
        <f>_xlfn.XLOOKUP(B249,'[6]cells down 19042026 9H40'!$B:$B,'[6]cells down 19042026 9H40'!$B:$B,"")</f>
        <v>LIT_547</v>
      </c>
      <c r="BO249" s="9" t="s">
        <v>5537</v>
      </c>
      <c r="BP249" s="9" t="s">
        <v>5537</v>
      </c>
      <c r="BQ249" s="115"/>
    </row>
    <row r="250" spans="1:69" s="9" customFormat="1" ht="24" customHeight="1" x14ac:dyDescent="0.3">
      <c r="A250" s="1" t="s">
        <v>859</v>
      </c>
      <c r="B250" s="8" t="s">
        <v>860</v>
      </c>
      <c r="C250" s="3" t="str">
        <f>_xlfn.XLOOKUP(B250,'[1]daily break down'!$D:$D,'[1]daily break down'!$E:$E,"")</f>
        <v>Yaounde</v>
      </c>
      <c r="D250" s="1" t="s">
        <v>21</v>
      </c>
      <c r="E250" s="1" t="s">
        <v>36</v>
      </c>
      <c r="F250" s="3" t="s">
        <v>37</v>
      </c>
      <c r="G250" s="1" t="s">
        <v>38</v>
      </c>
      <c r="H250" s="34" t="str">
        <f>_xlfn.XLOOKUP(B250,[2]CALCULATION!$B:$B,[2]CALCULATION!$H:$H,"")</f>
        <v>ZTE</v>
      </c>
      <c r="I250" s="28">
        <v>1.7145930891211736</v>
      </c>
      <c r="J250" s="28">
        <v>0.3818846969320811</v>
      </c>
      <c r="K250" s="28">
        <v>1.6396679251097936</v>
      </c>
      <c r="L250" s="28">
        <v>0</v>
      </c>
      <c r="M250" s="28">
        <v>0.75126700396366852</v>
      </c>
      <c r="N250" s="28">
        <v>0</v>
      </c>
      <c r="O250" s="28">
        <v>1.1997657184112227</v>
      </c>
      <c r="P250" s="28">
        <v>2.9747305476367796</v>
      </c>
      <c r="Q250" s="28">
        <v>1.7790847323168766</v>
      </c>
      <c r="R250" s="28">
        <v>0.3229397630930872</v>
      </c>
      <c r="S250" s="94">
        <v>2.7873730499125364</v>
      </c>
      <c r="T250" s="94">
        <f>_xlfn.XLOOKUP(B250,'[3]Nur des jours'!$B:$B,'[3]Nur des jours'!$U:$U,"")</f>
        <v>13.868556899607057</v>
      </c>
      <c r="U250" s="94">
        <v>13.868556899607057</v>
      </c>
      <c r="V250" s="94">
        <v>13.868556899607057</v>
      </c>
      <c r="W250" s="94">
        <v>13.868556899607057</v>
      </c>
      <c r="X250" s="94">
        <v>24.2340368915028</v>
      </c>
      <c r="Y250" s="94">
        <v>1.0744921283098343</v>
      </c>
      <c r="Z250" s="94">
        <v>0.11209346722483335</v>
      </c>
      <c r="AA250" s="94">
        <v>1.1788986767798765E-2</v>
      </c>
      <c r="AB250" s="94">
        <v>2.0403329595100685E-2</v>
      </c>
      <c r="AC250" s="94">
        <f>_xlfn.XLOOKUP(B250,'[3]Nur des jours'!$B:$B,'[3]Nur des jours'!$N:$N,"")</f>
        <v>2.0474134856020973</v>
      </c>
      <c r="AD250" s="94">
        <v>2.0474134856020973</v>
      </c>
      <c r="AE250" s="94">
        <v>1.0107799879300903</v>
      </c>
      <c r="AF250" s="94">
        <v>1.2221151198017068</v>
      </c>
      <c r="AG250" s="94">
        <v>2.8625672241593283</v>
      </c>
      <c r="AH250" s="94">
        <v>2.0474134856020973</v>
      </c>
      <c r="AI250" s="49" t="s">
        <v>5559</v>
      </c>
      <c r="AJ250" s="49"/>
      <c r="AK250" s="48" t="str" cm="1">
        <f t="array" ref="AK250">IFERROR(_xlfn.IFS(
AM250="MPR ISSUE","PDH",
AM250="BSS Hardware Issue","BSS",
AM250="Sites strategiques, MLL, Pylone, etc.","ENVTECH",
AM250="AKTIVCO DEFAUT GE &amp; POWER Cabinet","AKTIVCO",
AM250="AKTIVCO Coupure ENEO &amp; Baisse de tension","AKTIVCO GRID ONLY",
AM250="Coupure ENEO &amp; Baisse de tension","IHS GRID ONLY",
AM250="Defaut GE &amp; POWER Cabinet","IHS",
AM250="Sharing","Partners",
AM250="Sites strategiques &amp; DataCenter","SST &amp; DC",
AM250="Exclu","Exclu",
AM250="SAT","SAT",
AM250="SPARE-ISSUE","SPARE-ISSUE",
AM250="Fiber CAmtel","TRANS_FO_CAMTEL",
AM250="Fiber AOF","Fiber AOF",
AM250="Projet OCM (HUAWEI)","TRAVAUX-HUAWEI",
AM250="Projet OCM (NOKIA)","TRAVAUX-NOKIA",
AM250="ACCESS-ISSUE","ACCESS-ISSUE",
AM250="Projet OCM (ZTE, NOKIA, autres projets)","TRAVAUX OCM",
AM250="No root CAuse","No root cause",
AM250="ODU HS","PDH",
AM250="IP &amp; VLAN","PDH",
AM250="Warehouse HUAWEI","SPARE-ISSUE",
AM250="SPARE-HS","SPARE-ISSUE",
AM250="Power Telco","BSS",AM250="no impacts","no impacts"
),"")</f>
        <v>No root cause</v>
      </c>
      <c r="AL250" s="48" t="str" cm="1">
        <f t="array" ref="AL250">IFERROR(_xlfn.IFS(
AM250="MPR ISSUE","TX ISSUE",
AM250="BSS Hardware Issue","RAN ISSUE",
AM250="Sites strategiques, MLL, Pylone, etc.","ENVTECH",
AM250="AKTIVCO DEFAUT GE &amp; POWER Cabinet","POWER ISSUE",
AM250="AKTIVCO Coupure ENEO &amp; Baisse de tension","POWER ISSUE",
AM250="Coupure ENEO &amp; Baisse de tension","POWER ISSUE",
AM250="Defaut GE &amp; POWER Cabinet","POWER ISSUE",
AM250="Sharing","POWER ISSUE",
AM250="Sites strategiques &amp; DataCenter","POWER ISSUE",
AM250="Exclu","Exclu",
AM250="SAT","TX ISSUE",
AM250="SPARE-ISSUE","SPARE-ISSUE",
AM250="Fiber CAmtel","TX ISSUE",
AM250="Fiber AOF","TX ISSUE",
AM250="Projet OCM (HUAWEI)","TRAVAUX-HUAWEI",
AM250="Projet OCM (NOKIA)","TRAVAUX -NOKIA",
AM250="ACCESS-ISSUE","ACCESS-ISSUE",
AM250="Projet OCM (ZTE, NOKIA, autres projets)","TRAVAUX OCM",
AM250="No root CAuse","No root cause",
AM250="ODU HS","TX ISSUE",
AM250="IP &amp; VLAN","TX ISSUE",
AM250="Warehouse HUAWEI","SPARE-ISSUE",
AM250="SPARE-HS","SPARE-ISSUE",
AM250="Power Telco","RAN ISSUE",AM250="no impacts","no impacts"
),"")</f>
        <v>No root cause</v>
      </c>
      <c r="AM250" s="67" t="s">
        <v>6538</v>
      </c>
      <c r="AN250" s="48" t="str" cm="1">
        <f t="array" ref="AN250">IFERROR(_xlfn.IFS(
AM250="MPR ISSUE","ACTIVE",
AM250="BSS Hardware Issue","ACTIVE",
AM250="Sites strategiques, MLL, Pylone, etc.","PASSIVE",
AM250="AKTIVCO DEFAUT GE &amp; POWER Cabinet","PASSIVE",
AM250="AKTIVCO Coupure ENEO &amp; Baisse de tension","PASSIVE",
AM250="Coupure ENEO &amp; Baisse de tension","PASSIVE",
AM250="Defaut GE &amp; POWER Cabinet","PASSIVE",
AM250="Sharing","PASSIVE",
AM250="Sites strategiques &amp; DataCenter","PASSIVE",
AM250="Exclu","Exclu",
AM250="SAT","ACTIVE",
AM250="SPARE-ISSUE","SPARE-ISSUE",
AM250="Fiber CAmtel","ACTIVE",
AM250="Fiber AOF","ACTIVE",
AM250="Projet OCM (HUAWEI)","PLANNED WORKS",
AM250="Projet OCM (NOKIA)","PLANNED WORKS",
AM250="ACCESS-ISSUE","ACCESS-ISSUE",
AM250="Projet OCM (ZTE, NOKIA, autres projets)","PLANNED WORKS",
AM250="No root CAuse","No root cause",
AM250="ODU HS","ACTIVE",
AM250="IP &amp; VLAN","ACTIVE",
AM250="Warehouse HUAWEI","SPARE-ISSUE",
AM250="SPARE-HS","SPARE-ISSUE",
AM250="Power Telco","ACTIVE", AM250="no impacts","no impacts"
),"")</f>
        <v>No root cause</v>
      </c>
      <c r="AO250" s="93" t="s">
        <v>5537</v>
      </c>
      <c r="AP250" s="101" t="str">
        <f t="shared" si="12"/>
        <v>CTR_019</v>
      </c>
      <c r="AR250" s="17" t="s">
        <v>5537</v>
      </c>
      <c r="AS250" s="7" t="s">
        <v>5537</v>
      </c>
      <c r="AT250" s="6"/>
      <c r="AU250" s="7"/>
      <c r="AV250" s="3" t="s">
        <v>5537</v>
      </c>
      <c r="AW250" s="18" t="s">
        <v>5537</v>
      </c>
      <c r="AX250" s="18" t="s">
        <v>5537</v>
      </c>
      <c r="AY250" s="18" t="s">
        <v>5537</v>
      </c>
      <c r="AZ250" s="18" t="s">
        <v>5537</v>
      </c>
      <c r="BA250" s="18" t="s">
        <v>5537</v>
      </c>
      <c r="BB250" s="18" t="s">
        <v>5537</v>
      </c>
      <c r="BC250" s="18" t="s">
        <v>5537</v>
      </c>
      <c r="BD250" s="18" t="s">
        <v>5537</v>
      </c>
      <c r="BE250" s="18" t="s">
        <v>5537</v>
      </c>
      <c r="BF250" s="18" t="s">
        <v>5537</v>
      </c>
      <c r="BG250" s="18" t="s">
        <v>5537</v>
      </c>
      <c r="BH250" s="18" t="s">
        <v>5537</v>
      </c>
      <c r="BI250" s="9" t="s">
        <v>5537</v>
      </c>
      <c r="BJ250" s="14"/>
      <c r="BK250" s="14" t="s">
        <v>5537</v>
      </c>
      <c r="BL250" s="14" t="str">
        <f>_xlfn.XLOOKUP(B250,'[4]cell downs 18042026 17h'!$B:$B,'[4]cell downs 18042026 17h'!$B:$B,"")</f>
        <v/>
      </c>
      <c r="BM250" s="14" t="str">
        <f>_xlfn.XLOOKUP(B250,'[5]Cells Huawei 19042026 15h'!$B:$B,'[5]Cells Huawei 19042026 15h'!$B:$B,"")</f>
        <v/>
      </c>
      <c r="BN250" s="9" t="str">
        <f>_xlfn.XLOOKUP(B250,'[6]cells down 19042026 9H40'!$B:$B,'[6]cells down 19042026 9H40'!$B:$B,"")</f>
        <v/>
      </c>
      <c r="BO250" s="9" t="s">
        <v>5537</v>
      </c>
      <c r="BP250" s="9" t="s">
        <v>5537</v>
      </c>
      <c r="BQ250" s="115"/>
    </row>
    <row r="251" spans="1:69" s="9" customFormat="1" ht="31.5" customHeight="1" x14ac:dyDescent="0.3">
      <c r="A251" s="1" t="s">
        <v>4193</v>
      </c>
      <c r="B251" s="8" t="s">
        <v>4194</v>
      </c>
      <c r="C251" s="3" t="str">
        <f>_xlfn.XLOOKUP(B251,'[1]daily break down'!$D:$D,'[1]daily break down'!$E:$E,"")</f>
        <v>Douala</v>
      </c>
      <c r="D251" s="1" t="s">
        <v>21</v>
      </c>
      <c r="E251" s="1" t="s">
        <v>22</v>
      </c>
      <c r="F251" s="3" t="s">
        <v>31</v>
      </c>
      <c r="G251" s="1" t="s">
        <v>32</v>
      </c>
      <c r="H251" s="34" t="str">
        <f>_xlfn.XLOOKUP(B251,[2]CALCULATION!$B:$B,[2]CALCULATION!$H:$H,"")</f>
        <v>ZTE</v>
      </c>
      <c r="I251" s="28">
        <v>2.0533347316034725</v>
      </c>
      <c r="J251" s="28">
        <v>22.951552079855492</v>
      </c>
      <c r="K251" s="28">
        <v>28.48340481632723</v>
      </c>
      <c r="L251" s="28">
        <v>27.774139421801038</v>
      </c>
      <c r="M251" s="28">
        <v>20.065925583492426</v>
      </c>
      <c r="N251" s="28">
        <v>2.9322295560064267</v>
      </c>
      <c r="O251" s="28">
        <v>6.2190918092759256E-2</v>
      </c>
      <c r="P251" s="28">
        <v>8.0218615255983305</v>
      </c>
      <c r="Q251" s="28">
        <v>6.6035090873291047</v>
      </c>
      <c r="R251" s="28">
        <v>1.156961530449472</v>
      </c>
      <c r="S251" s="94">
        <v>0.36362157673506712</v>
      </c>
      <c r="T251" s="94">
        <f>_xlfn.XLOOKUP(B251,'[3]Nur des jours'!$B:$B,'[3]Nur des jours'!$U:$U,"")</f>
        <v>0</v>
      </c>
      <c r="U251" s="94">
        <v>1.0206301917912985</v>
      </c>
      <c r="V251" s="94">
        <v>2.0140083839136156</v>
      </c>
      <c r="W251" s="94">
        <v>0</v>
      </c>
      <c r="X251" s="94">
        <v>4.3879464833505972</v>
      </c>
      <c r="Y251" s="94">
        <v>0</v>
      </c>
      <c r="Z251" s="94">
        <v>10.231966595611715</v>
      </c>
      <c r="AA251" s="94">
        <v>3.7063076251380416</v>
      </c>
      <c r="AB251" s="94">
        <v>8.9601649958765375</v>
      </c>
      <c r="AC251" s="94">
        <f>_xlfn.XLOOKUP(B251,'[3]Nur des jours'!$B:$B,'[3]Nur des jours'!$N:$N,"")</f>
        <v>2.040511310293267</v>
      </c>
      <c r="AD251" s="94">
        <v>2.040511310293267</v>
      </c>
      <c r="AE251" s="94">
        <v>0.44000715401923984</v>
      </c>
      <c r="AF251" s="94">
        <v>0.47149503078769589</v>
      </c>
      <c r="AG251" s="94">
        <v>3.4888435802979889</v>
      </c>
      <c r="AH251" s="94">
        <v>2.040511310293267</v>
      </c>
      <c r="AI251" s="49" t="s">
        <v>5559</v>
      </c>
      <c r="AJ251" s="49"/>
      <c r="AK251" s="48" t="str" cm="1">
        <f t="array" ref="AK251">IFERROR(_xlfn.IFS(
AM251="MPR ISSUE","PDH",
AM251="BSS Hardware Issue","BSS",
AM251="Sites strategiques, MLL, Pylone, etc.","ENVTECH",
AM251="AKTIVCO DEFAUT GE &amp; POWER Cabinet","AKTIVCO",
AM251="AKTIVCO Coupure ENEO &amp; Baisse de tension","AKTIVCO GRID ONLY",
AM251="Coupure ENEO &amp; Baisse de tension","IHS GRID ONLY",
AM251="Defaut GE &amp; POWER Cabinet","IHS",
AM251="Sharing","Partners",
AM251="Sites strategiques &amp; DataCenter","SST &amp; DC",
AM251="Exclu","Exclu",
AM251="SAT","SAT",
AM251="SPARE-ISSUE","SPARE-ISSUE",
AM251="Fiber CAmtel","TRANS_FO_CAMTEL",
AM251="Fiber AOF","Fiber AOF",
AM251="Projet OCM (HUAWEI)","TRAVAUX-HUAWEI",
AM251="Projet OCM (NOKIA)","TRAVAUX-NOKIA",
AM251="ACCESS-ISSUE","ACCESS-ISSUE",
AM251="Projet OCM (ZTE, NOKIA, autres projets)","TRAVAUX OCM",
AM251="No root CAuse","No root cause",
AM251="ODU HS","PDH",
AM251="IP &amp; VLAN","PDH",
AM251="Warehouse HUAWEI","SPARE-ISSUE",
AM251="SPARE-HS","SPARE-ISSUE",
AM251="Power Telco","BSS",AM251="no impacts","no impacts"
),"")</f>
        <v>No root cause</v>
      </c>
      <c r="AL251" s="48" t="str" cm="1">
        <f t="array" ref="AL251">IFERROR(_xlfn.IFS(
AM251="MPR ISSUE","TX ISSUE",
AM251="BSS Hardware Issue","RAN ISSUE",
AM251="Sites strategiques, MLL, Pylone, etc.","ENVTECH",
AM251="AKTIVCO DEFAUT GE &amp; POWER Cabinet","POWER ISSUE",
AM251="AKTIVCO Coupure ENEO &amp; Baisse de tension","POWER ISSUE",
AM251="Coupure ENEO &amp; Baisse de tension","POWER ISSUE",
AM251="Defaut GE &amp; POWER Cabinet","POWER ISSUE",
AM251="Sharing","POWER ISSUE",
AM251="Sites strategiques &amp; DataCenter","POWER ISSUE",
AM251="Exclu","Exclu",
AM251="SAT","TX ISSUE",
AM251="SPARE-ISSUE","SPARE-ISSUE",
AM251="Fiber CAmtel","TX ISSUE",
AM251="Fiber AOF","TX ISSUE",
AM251="Projet OCM (HUAWEI)","TRAVAUX-HUAWEI",
AM251="Projet OCM (NOKIA)","TRAVAUX -NOKIA",
AM251="ACCESS-ISSUE","ACCESS-ISSUE",
AM251="Projet OCM (ZTE, NOKIA, autres projets)","TRAVAUX OCM",
AM251="No root CAuse","No root cause",
AM251="ODU HS","TX ISSUE",
AM251="IP &amp; VLAN","TX ISSUE",
AM251="Warehouse HUAWEI","SPARE-ISSUE",
AM251="SPARE-HS","SPARE-ISSUE",
AM251="Power Telco","RAN ISSUE",AM251="no impacts","no impacts"
),"")</f>
        <v>No root cause</v>
      </c>
      <c r="AM251" s="67" t="s">
        <v>6538</v>
      </c>
      <c r="AN251" s="48" t="str" cm="1">
        <f t="array" ref="AN251">IFERROR(_xlfn.IFS(
AM251="MPR ISSUE","ACTIVE",
AM251="BSS Hardware Issue","ACTIVE",
AM251="Sites strategiques, MLL, Pylone, etc.","PASSIVE",
AM251="AKTIVCO DEFAUT GE &amp; POWER Cabinet","PASSIVE",
AM251="AKTIVCO Coupure ENEO &amp; Baisse de tension","PASSIVE",
AM251="Coupure ENEO &amp; Baisse de tension","PASSIVE",
AM251="Defaut GE &amp; POWER Cabinet","PASSIVE",
AM251="Sharing","PASSIVE",
AM251="Sites strategiques &amp; DataCenter","PASSIVE",
AM251="Exclu","Exclu",
AM251="SAT","ACTIVE",
AM251="SPARE-ISSUE","SPARE-ISSUE",
AM251="Fiber CAmtel","ACTIVE",
AM251="Fiber AOF","ACTIVE",
AM251="Projet OCM (HUAWEI)","PLANNED WORKS",
AM251="Projet OCM (NOKIA)","PLANNED WORKS",
AM251="ACCESS-ISSUE","ACCESS-ISSUE",
AM251="Projet OCM (ZTE, NOKIA, autres projets)","PLANNED WORKS",
AM251="No root CAuse","No root cause",
AM251="ODU HS","ACTIVE",
AM251="IP &amp; VLAN","ACTIVE",
AM251="Warehouse HUAWEI","SPARE-ISSUE",
AM251="SPARE-HS","SPARE-ISSUE",
AM251="Power Telco","ACTIVE", AM251="no impacts","no impacts"
),"")</f>
        <v>No root cause</v>
      </c>
      <c r="AO251" s="93" t="s">
        <v>5537</v>
      </c>
      <c r="AP251" s="101" t="str">
        <f t="shared" si="12"/>
        <v>LIT_620</v>
      </c>
      <c r="AR251" s="17" t="s">
        <v>5537</v>
      </c>
      <c r="AS251" s="7" t="s">
        <v>5537</v>
      </c>
      <c r="AT251" s="6"/>
      <c r="AU251" s="7"/>
      <c r="AV251" s="3" t="s">
        <v>5537</v>
      </c>
      <c r="AW251" s="18" t="s">
        <v>5537</v>
      </c>
      <c r="AX251" s="18" t="s">
        <v>5537</v>
      </c>
      <c r="AY251" s="18" t="s">
        <v>5537</v>
      </c>
      <c r="AZ251" s="18" t="s">
        <v>5537</v>
      </c>
      <c r="BA251" s="18" t="s">
        <v>5537</v>
      </c>
      <c r="BB251" s="18" t="s">
        <v>5537</v>
      </c>
      <c r="BC251" s="18" t="s">
        <v>5537</v>
      </c>
      <c r="BD251" s="18" t="s">
        <v>5537</v>
      </c>
      <c r="BE251" s="18" t="s">
        <v>5537</v>
      </c>
      <c r="BF251" s="18" t="s">
        <v>5537</v>
      </c>
      <c r="BG251" s="18" t="s">
        <v>5537</v>
      </c>
      <c r="BH251" s="18" t="s">
        <v>5537</v>
      </c>
      <c r="BI251" s="9" t="s">
        <v>5537</v>
      </c>
      <c r="BJ251" s="14"/>
      <c r="BK251" s="14" t="s">
        <v>5537</v>
      </c>
      <c r="BL251" s="14" t="str">
        <f>_xlfn.XLOOKUP(B251,'[4]cell downs 18042026 17h'!$B:$B,'[4]cell downs 18042026 17h'!$B:$B,"")</f>
        <v/>
      </c>
      <c r="BM251" s="14" t="str">
        <f>_xlfn.XLOOKUP(B251,'[5]Cells Huawei 19042026 15h'!$B:$B,'[5]Cells Huawei 19042026 15h'!$B:$B,"")</f>
        <v/>
      </c>
      <c r="BN251" s="9" t="str">
        <f>_xlfn.XLOOKUP(B251,'[6]cells down 19042026 9H40'!$B:$B,'[6]cells down 19042026 9H40'!$B:$B,"")</f>
        <v/>
      </c>
      <c r="BO251" s="9" t="s">
        <v>5537</v>
      </c>
      <c r="BP251" s="9" t="s">
        <v>5537</v>
      </c>
      <c r="BQ251" s="115"/>
    </row>
    <row r="252" spans="1:69" s="9" customFormat="1" ht="43.5" customHeight="1" x14ac:dyDescent="0.3">
      <c r="A252" s="1" t="s">
        <v>763</v>
      </c>
      <c r="B252" s="8" t="s">
        <v>764</v>
      </c>
      <c r="C252" s="3" t="str">
        <f>_xlfn.XLOOKUP(B252,'[1]daily break down'!$D:$D,'[1]daily break down'!$E:$E,"")</f>
        <v>Douala</v>
      </c>
      <c r="D252" s="1" t="s">
        <v>11</v>
      </c>
      <c r="E252" s="1" t="s">
        <v>12</v>
      </c>
      <c r="F252" s="3" t="s">
        <v>31</v>
      </c>
      <c r="G252" s="1" t="s">
        <v>32</v>
      </c>
      <c r="H252" s="34" t="str">
        <f>_xlfn.XLOOKUP(B252,[2]CALCULATION!$B:$B,[2]CALCULATION!$H:$H,"")</f>
        <v>ZTE</v>
      </c>
      <c r="I252" s="28">
        <v>0</v>
      </c>
      <c r="J252" s="28">
        <v>2.0534417420733777</v>
      </c>
      <c r="K252" s="28">
        <v>1.3005160758261933</v>
      </c>
      <c r="L252" s="28">
        <v>2.7394501944736924</v>
      </c>
      <c r="M252" s="28">
        <v>1.4924571886780076</v>
      </c>
      <c r="N252" s="28">
        <v>3.9049547274372007</v>
      </c>
      <c r="O252" s="28">
        <v>0.74404379724512149</v>
      </c>
      <c r="P252" s="28">
        <v>1.3038512354715468</v>
      </c>
      <c r="Q252" s="28">
        <v>2.6156569158726466</v>
      </c>
      <c r="R252" s="28">
        <v>2.0844926134239641</v>
      </c>
      <c r="S252" s="94">
        <v>1.3043862878210688</v>
      </c>
      <c r="T252" s="94">
        <f>_xlfn.XLOOKUP(B252,'[3]Nur des jours'!$B:$B,'[3]Nur des jours'!$U:$U,"")</f>
        <v>0</v>
      </c>
      <c r="U252" s="94">
        <v>1.3028881412424069</v>
      </c>
      <c r="V252" s="94">
        <v>1.3048143297006869</v>
      </c>
      <c r="W252" s="94">
        <v>0</v>
      </c>
      <c r="X252" s="94">
        <v>6.022263884965172</v>
      </c>
      <c r="Y252" s="94">
        <v>1.4470490792819186</v>
      </c>
      <c r="Z252" s="94">
        <v>0.90265114872172414</v>
      </c>
      <c r="AA252" s="94">
        <v>0</v>
      </c>
      <c r="AB252" s="94">
        <v>2.6156747509509635</v>
      </c>
      <c r="AC252" s="94">
        <f>_xlfn.XLOOKUP(B252,'[3]Nur des jours'!$B:$B,'[3]Nur des jours'!$N:$N,"")</f>
        <v>2.0365519229068045</v>
      </c>
      <c r="AD252" s="94">
        <v>2.0365519229068045</v>
      </c>
      <c r="AE252" s="94">
        <v>0.58913248524233741</v>
      </c>
      <c r="AF252" s="94">
        <v>0.61552016075563243</v>
      </c>
      <c r="AG252" s="94">
        <v>3.3476988379550301</v>
      </c>
      <c r="AH252" s="94">
        <v>2.0365519229068045</v>
      </c>
      <c r="AI252" s="49" t="s">
        <v>5559</v>
      </c>
      <c r="AJ252" s="49"/>
      <c r="AK252" s="48" t="str" cm="1">
        <f t="array" ref="AK252">IFERROR(_xlfn.IFS(
AM252="MPR ISSUE","PDH",
AM252="BSS Hardware Issue","BSS",
AM252="Sites strategiques, MLL, Pylone, etc.","ENVTECH",
AM252="AKTIVCO DEFAUT GE &amp; POWER Cabinet","AKTIVCO",
AM252="AKTIVCO Coupure ENEO &amp; Baisse de tension","AKTIVCO GRID ONLY",
AM252="Coupure ENEO &amp; Baisse de tension","IHS GRID ONLY",
AM252="Defaut GE &amp; POWER Cabinet","IHS",
AM252="Sharing","Partners",
AM252="Sites strategiques &amp; DataCenter","SST &amp; DC",
AM252="Exclu","Exclu",
AM252="SAT","SAT",
AM252="SPARE-ISSUE","SPARE-ISSUE",
AM252="Fiber CAmtel","TRANS_FO_CAMTEL",
AM252="Fiber AOF","Fiber AOF",
AM252="Projet OCM (HUAWEI)","TRAVAUX-HUAWEI",
AM252="Projet OCM (NOKIA)","TRAVAUX-NOKIA",
AM252="ACCESS-ISSUE","ACCESS-ISSUE",
AM252="Projet OCM (ZTE, NOKIA, autres projets)","TRAVAUX OCM",
AM252="No root CAuse","No root cause",
AM252="ODU HS","PDH",
AM252="IP &amp; VLAN","PDH",
AM252="Warehouse HUAWEI","SPARE-ISSUE",
AM252="SPARE-HS","SPARE-ISSUE",
AM252="Power Telco","BSS",AM252="no impacts","no impacts"
),"")</f>
        <v>No root cause</v>
      </c>
      <c r="AL252" s="48" t="str" cm="1">
        <f t="array" ref="AL252">IFERROR(_xlfn.IFS(
AM252="MPR ISSUE","TX ISSUE",
AM252="BSS Hardware Issue","RAN ISSUE",
AM252="Sites strategiques, MLL, Pylone, etc.","ENVTECH",
AM252="AKTIVCO DEFAUT GE &amp; POWER Cabinet","POWER ISSUE",
AM252="AKTIVCO Coupure ENEO &amp; Baisse de tension","POWER ISSUE",
AM252="Coupure ENEO &amp; Baisse de tension","POWER ISSUE",
AM252="Defaut GE &amp; POWER Cabinet","POWER ISSUE",
AM252="Sharing","POWER ISSUE",
AM252="Sites strategiques &amp; DataCenter","POWER ISSUE",
AM252="Exclu","Exclu",
AM252="SAT","TX ISSUE",
AM252="SPARE-ISSUE","SPARE-ISSUE",
AM252="Fiber CAmtel","TX ISSUE",
AM252="Fiber AOF","TX ISSUE",
AM252="Projet OCM (HUAWEI)","TRAVAUX-HUAWEI",
AM252="Projet OCM (NOKIA)","TRAVAUX -NOKIA",
AM252="ACCESS-ISSUE","ACCESS-ISSUE",
AM252="Projet OCM (ZTE, NOKIA, autres projets)","TRAVAUX OCM",
AM252="No root CAuse","No root cause",
AM252="ODU HS","TX ISSUE",
AM252="IP &amp; VLAN","TX ISSUE",
AM252="Warehouse HUAWEI","SPARE-ISSUE",
AM252="SPARE-HS","SPARE-ISSUE",
AM252="Power Telco","RAN ISSUE",AM252="no impacts","no impacts"
),"")</f>
        <v>No root cause</v>
      </c>
      <c r="AM252" s="67" t="s">
        <v>6538</v>
      </c>
      <c r="AN252" s="48" t="str" cm="1">
        <f t="array" ref="AN252">IFERROR(_xlfn.IFS(
AM252="MPR ISSUE","ACTIVE",
AM252="BSS Hardware Issue","ACTIVE",
AM252="Sites strategiques, MLL, Pylone, etc.","PASSIVE",
AM252="AKTIVCO DEFAUT GE &amp; POWER Cabinet","PASSIVE",
AM252="AKTIVCO Coupure ENEO &amp; Baisse de tension","PASSIVE",
AM252="Coupure ENEO &amp; Baisse de tension","PASSIVE",
AM252="Defaut GE &amp; POWER Cabinet","PASSIVE",
AM252="Sharing","PASSIVE",
AM252="Sites strategiques &amp; DataCenter","PASSIVE",
AM252="Exclu","Exclu",
AM252="SAT","ACTIVE",
AM252="SPARE-ISSUE","SPARE-ISSUE",
AM252="Fiber CAmtel","ACTIVE",
AM252="Fiber AOF","ACTIVE",
AM252="Projet OCM (HUAWEI)","PLANNED WORKS",
AM252="Projet OCM (NOKIA)","PLANNED WORKS",
AM252="ACCESS-ISSUE","ACCESS-ISSUE",
AM252="Projet OCM (ZTE, NOKIA, autres projets)","PLANNED WORKS",
AM252="No root CAuse","No root cause",
AM252="ODU HS","ACTIVE",
AM252="IP &amp; VLAN","ACTIVE",
AM252="Warehouse HUAWEI","SPARE-ISSUE",
AM252="SPARE-HS","SPARE-ISSUE",
AM252="Power Telco","ACTIVE", AM252="no impacts","no impacts"
),"")</f>
        <v>No root cause</v>
      </c>
      <c r="AO252" s="93" t="s">
        <v>5537</v>
      </c>
      <c r="AP252" s="101" t="str">
        <f t="shared" si="12"/>
        <v>LIT_261</v>
      </c>
      <c r="AQ252" s="9" t="s">
        <v>6530</v>
      </c>
      <c r="AR252" s="17" t="s">
        <v>5537</v>
      </c>
      <c r="AS252" s="7" t="s">
        <v>5537</v>
      </c>
      <c r="AT252" s="6"/>
      <c r="AU252" s="7"/>
      <c r="AV252" s="3" t="s">
        <v>5537</v>
      </c>
      <c r="AW252" s="18" t="s">
        <v>5537</v>
      </c>
      <c r="AX252" s="18" t="s">
        <v>5537</v>
      </c>
      <c r="AY252" s="18" t="s">
        <v>5537</v>
      </c>
      <c r="AZ252" s="18" t="s">
        <v>5537</v>
      </c>
      <c r="BA252" s="18" t="s">
        <v>5537</v>
      </c>
      <c r="BB252" s="18" t="s">
        <v>5537</v>
      </c>
      <c r="BC252" s="18" t="s">
        <v>5537</v>
      </c>
      <c r="BD252" s="18" t="s">
        <v>5537</v>
      </c>
      <c r="BE252" s="18" t="s">
        <v>5537</v>
      </c>
      <c r="BF252" s="18" t="s">
        <v>5537</v>
      </c>
      <c r="BG252" s="18" t="s">
        <v>5537</v>
      </c>
      <c r="BH252" s="18" t="s">
        <v>5537</v>
      </c>
      <c r="BI252" s="9" t="s">
        <v>5537</v>
      </c>
      <c r="BJ252" s="14"/>
      <c r="BK252" s="14" t="s">
        <v>5537</v>
      </c>
      <c r="BL252" s="14" t="str">
        <f>_xlfn.XLOOKUP(B252,'[4]cell downs 18042026 17h'!$B:$B,'[4]cell downs 18042026 17h'!$B:$B,"")</f>
        <v/>
      </c>
      <c r="BM252" s="14" t="str">
        <f>_xlfn.XLOOKUP(B252,'[5]Cells Huawei 19042026 15h'!$B:$B,'[5]Cells Huawei 19042026 15h'!$B:$B,"")</f>
        <v/>
      </c>
      <c r="BN252" s="9" t="str">
        <f>_xlfn.XLOOKUP(B252,'[6]cells down 19042026 9H40'!$B:$B,'[6]cells down 19042026 9H40'!$B:$B,"")</f>
        <v/>
      </c>
      <c r="BO252" s="9" t="s">
        <v>5537</v>
      </c>
      <c r="BP252" s="9" t="s">
        <v>5537</v>
      </c>
      <c r="BQ252" s="115"/>
    </row>
    <row r="253" spans="1:69" s="9" customFormat="1" ht="34.049999999999997" customHeight="1" x14ac:dyDescent="0.3">
      <c r="A253" s="1" t="s">
        <v>517</v>
      </c>
      <c r="B253" s="8" t="s">
        <v>518</v>
      </c>
      <c r="C253" s="3" t="str">
        <f>_xlfn.XLOOKUP(B253,'[1]daily break down'!$D:$D,'[1]daily break down'!$E:$E,"")</f>
        <v>Yaounde</v>
      </c>
      <c r="D253" s="1" t="s">
        <v>21</v>
      </c>
      <c r="E253" s="1" t="s">
        <v>36</v>
      </c>
      <c r="F253" s="3" t="s">
        <v>37</v>
      </c>
      <c r="G253" s="1" t="s">
        <v>38</v>
      </c>
      <c r="H253" s="34" t="str">
        <f>_xlfn.XLOOKUP(B253,[2]CALCULATION!$B:$B,[2]CALCULATION!$H:$H,"")</f>
        <v>ZTE</v>
      </c>
      <c r="I253" s="28">
        <v>0</v>
      </c>
      <c r="J253" s="28">
        <v>0.67981968022418093</v>
      </c>
      <c r="K253" s="28">
        <v>1.4655262204187376</v>
      </c>
      <c r="L253" s="28">
        <v>1.4481726892159115</v>
      </c>
      <c r="M253" s="28">
        <v>0.98413962155390633</v>
      </c>
      <c r="N253" s="28">
        <v>3.1526711240094398</v>
      </c>
      <c r="O253" s="28">
        <v>0</v>
      </c>
      <c r="P253" s="28">
        <v>1.5383111750320317</v>
      </c>
      <c r="Q253" s="28">
        <v>2.311247799151336</v>
      </c>
      <c r="R253" s="28">
        <v>0</v>
      </c>
      <c r="S253" s="94">
        <v>1.2546620894721672</v>
      </c>
      <c r="T253" s="94">
        <f>_xlfn.XLOOKUP(B253,'[3]Nur des jours'!$B:$B,'[3]Nur des jours'!$U:$U,"")</f>
        <v>3.4888445152140353</v>
      </c>
      <c r="U253" s="94">
        <v>2.4707469045438075</v>
      </c>
      <c r="V253" s="94">
        <v>0</v>
      </c>
      <c r="W253" s="94">
        <v>3.4888445152140353</v>
      </c>
      <c r="X253" s="94">
        <v>3.3742184668681321</v>
      </c>
      <c r="Y253" s="94">
        <v>3.6918612117008455E-3</v>
      </c>
      <c r="Z253" s="94">
        <v>41.605670698821186</v>
      </c>
      <c r="AA253" s="94">
        <v>35.103108154768542</v>
      </c>
      <c r="AB253" s="94">
        <v>29.278064565837127</v>
      </c>
      <c r="AC253" s="94">
        <f>_xlfn.XLOOKUP(B253,'[3]Nur des jours'!$B:$B,'[3]Nur des jours'!$N:$N,"")</f>
        <v>2.0137051875822198</v>
      </c>
      <c r="AD253" s="94">
        <v>2.0137051875822198</v>
      </c>
      <c r="AE253" s="94">
        <v>1.1086981283646871</v>
      </c>
      <c r="AF253" s="94">
        <v>1.1332349861106863</v>
      </c>
      <c r="AG253" s="94">
        <v>2.8283326985752968</v>
      </c>
      <c r="AH253" s="94">
        <v>2.0137051875822198</v>
      </c>
      <c r="AI253" s="49" t="s">
        <v>6658</v>
      </c>
      <c r="AJ253" s="49" t="s">
        <v>5536</v>
      </c>
      <c r="AK253" s="48" t="str" cm="1">
        <f t="array" ref="AK253">IFERROR(_xlfn.IFS(
AM253="MPR ISSUE","PDH",
AM253="BSS Hardware Issue","BSS",
AM253="Sites strategiques, MLL, Pylone, etc.","ENVTECH",
AM253="AKTIVCO DEFAUT GE &amp; POWER Cabinet","AKTIVCO",
AM253="AKTIVCO Coupure ENEO &amp; Baisse de tension","AKTIVCO GRID ONLY",
AM253="Coupure ENEO &amp; Baisse de tension","IHS GRID ONLY",
AM253="Defaut GE &amp; POWER Cabinet","IHS",
AM253="Sharing","Partners",
AM253="Sites strategiques &amp; DataCenter","SST &amp; DC",
AM253="Exclu","Exclu",
AM253="SAT","SAT",
AM253="SPARE-ISSUE","SPARE-ISSUE",
AM253="Fiber CAmtel","TRANS_FO_CAMTEL",
AM253="Fiber AOF","Fiber AOF",
AM253="Projet OCM (HUAWEI)","TRAVAUX-HUAWEI",
AM253="Projet OCM (NOKIA)","TRAVAUX-NOKIA",
AM253="ACCESS-ISSUE","ACCESS-ISSUE",
AM253="Projet OCM (ZTE, NOKIA, autres projets)","TRAVAUX OCM",
AM253="No root CAuse","No root cause",
AM253="ODU HS","PDH",
AM253="IP &amp; VLAN","PDH",
AM253="Warehouse HUAWEI","SPARE-ISSUE",
AM253="SPARE-HS","SPARE-ISSUE",
AM253="Power Telco","BSS",AM253="no impacts","no impacts"
),"")</f>
        <v>Exclu</v>
      </c>
      <c r="AL253" s="48" t="str" cm="1">
        <f t="array" ref="AL253">IFERROR(_xlfn.IFS(
AM253="MPR ISSUE","TX ISSUE",
AM253="BSS Hardware Issue","RAN ISSUE",
AM253="Sites strategiques, MLL, Pylone, etc.","ENVTECH",
AM253="AKTIVCO DEFAUT GE &amp; POWER Cabinet","POWER ISSUE",
AM253="AKTIVCO Coupure ENEO &amp; Baisse de tension","POWER ISSUE",
AM253="Coupure ENEO &amp; Baisse de tension","POWER ISSUE",
AM253="Defaut GE &amp; POWER Cabinet","POWER ISSUE",
AM253="Sharing","POWER ISSUE",
AM253="Sites strategiques &amp; DataCenter","POWER ISSUE",
AM253="Exclu","Exclu",
AM253="SAT","TX ISSUE",
AM253="SPARE-ISSUE","SPARE-ISSUE",
AM253="Fiber CAmtel","TX ISSUE",
AM253="Fiber AOF","TX ISSUE",
AM253="Projet OCM (HUAWEI)","TRAVAUX-HUAWEI",
AM253="Projet OCM (NOKIA)","TRAVAUX -NOKIA",
AM253="ACCESS-ISSUE","ACCESS-ISSUE",
AM253="Projet OCM (ZTE, NOKIA, autres projets)","TRAVAUX OCM",
AM253="No root CAuse","No root cause",
AM253="ODU HS","TX ISSUE",
AM253="IP &amp; VLAN","TX ISSUE",
AM253="Warehouse HUAWEI","SPARE-ISSUE",
AM253="SPARE-HS","SPARE-ISSUE",
AM253="Power Telco","RAN ISSUE",AM253="no impacts","no impacts"
),"")</f>
        <v>Exclu</v>
      </c>
      <c r="AM253" s="67" t="s">
        <v>6588</v>
      </c>
      <c r="AN253" s="48" t="str" cm="1">
        <f t="array" ref="AN253">IFERROR(_xlfn.IFS(
AM253="MPR ISSUE","ACTIVE",
AM253="BSS Hardware Issue","ACTIVE",
AM253="Sites strategiques, MLL, Pylone, etc.","PASSIVE",
AM253="AKTIVCO DEFAUT GE &amp; POWER Cabinet","PASSIVE",
AM253="AKTIVCO Coupure ENEO &amp; Baisse de tension","PASSIVE",
AM253="Coupure ENEO &amp; Baisse de tension","PASSIVE",
AM253="Defaut GE &amp; POWER Cabinet","PASSIVE",
AM253="Sharing","PASSIVE",
AM253="Sites strategiques &amp; DataCenter","PASSIVE",
AM253="Exclu","Exclu",
AM253="SAT","ACTIVE",
AM253="SPARE-ISSUE","SPARE-ISSUE",
AM253="Fiber CAmtel","ACTIVE",
AM253="Fiber AOF","ACTIVE",
AM253="Projet OCM (HUAWEI)","PLANNED WORKS",
AM253="Projet OCM (NOKIA)","PLANNED WORKS",
AM253="ACCESS-ISSUE","ACCESS-ISSUE",
AM253="Projet OCM (ZTE, NOKIA, autres projets)","PLANNED WORKS",
AM253="No root CAuse","No root cause",
AM253="ODU HS","ACTIVE",
AM253="IP &amp; VLAN","ACTIVE",
AM253="Warehouse HUAWEI","SPARE-ISSUE",
AM253="SPARE-HS","SPARE-ISSUE",
AM253="Power Telco","ACTIVE", AM253="no impacts","no impacts"
),"")</f>
        <v>Exclu</v>
      </c>
      <c r="AO253" s="93" t="s">
        <v>5537</v>
      </c>
      <c r="AP253" s="101" t="str">
        <f t="shared" si="12"/>
        <v>CTR_762</v>
      </c>
      <c r="AR253" s="17" t="s">
        <v>5537</v>
      </c>
      <c r="AS253" s="7" t="s">
        <v>5537</v>
      </c>
      <c r="AT253" s="6"/>
      <c r="AU253" s="7"/>
      <c r="AV253" s="3" t="s">
        <v>5537</v>
      </c>
      <c r="AW253" s="18" t="s">
        <v>5537</v>
      </c>
      <c r="AX253" s="18" t="s">
        <v>5537</v>
      </c>
      <c r="AY253" s="18" t="s">
        <v>5537</v>
      </c>
      <c r="AZ253" s="18" t="s">
        <v>5537</v>
      </c>
      <c r="BA253" s="18" t="s">
        <v>5537</v>
      </c>
      <c r="BB253" s="18" t="s">
        <v>5537</v>
      </c>
      <c r="BC253" s="18" t="s">
        <v>5537</v>
      </c>
      <c r="BD253" s="18" t="s">
        <v>5537</v>
      </c>
      <c r="BE253" s="18" t="s">
        <v>5537</v>
      </c>
      <c r="BF253" s="18" t="s">
        <v>5537</v>
      </c>
      <c r="BG253" s="18" t="s">
        <v>5537</v>
      </c>
      <c r="BH253" s="18" t="s">
        <v>5537</v>
      </c>
      <c r="BI253" s="9" t="s">
        <v>5537</v>
      </c>
      <c r="BJ253" s="14"/>
      <c r="BK253" s="14" t="s">
        <v>5537</v>
      </c>
      <c r="BL253" s="14" t="str">
        <f>_xlfn.XLOOKUP(B253,'[4]cell downs 18042026 17h'!$B:$B,'[4]cell downs 18042026 17h'!$B:$B,"")</f>
        <v/>
      </c>
      <c r="BM253" s="14" t="str">
        <f>_xlfn.XLOOKUP(B253,'[5]Cells Huawei 19042026 15h'!$B:$B,'[5]Cells Huawei 19042026 15h'!$B:$B,"")</f>
        <v/>
      </c>
      <c r="BN253" s="9" t="str">
        <f>_xlfn.XLOOKUP(B253,'[6]cells down 19042026 9H40'!$B:$B,'[6]cells down 19042026 9H40'!$B:$B,"")</f>
        <v/>
      </c>
      <c r="BO253" s="9" t="s">
        <v>5537</v>
      </c>
      <c r="BP253" s="9" t="s">
        <v>154</v>
      </c>
      <c r="BQ253" s="115"/>
    </row>
    <row r="254" spans="1:69" s="9" customFormat="1" x14ac:dyDescent="0.3">
      <c r="A254" s="1" t="s">
        <v>1674</v>
      </c>
      <c r="B254" s="8" t="s">
        <v>1675</v>
      </c>
      <c r="C254" s="3" t="str">
        <f>_xlfn.XLOOKUP(B254,'[1]daily break down'!$D:$D,'[1]daily break down'!$E:$E,"")</f>
        <v>Douala</v>
      </c>
      <c r="D254" s="1" t="s">
        <v>11</v>
      </c>
      <c r="E254" s="1" t="s">
        <v>12</v>
      </c>
      <c r="F254" s="3" t="s">
        <v>31</v>
      </c>
      <c r="G254" s="1" t="s">
        <v>32</v>
      </c>
      <c r="H254" s="34" t="str">
        <f>_xlfn.XLOOKUP(B254,[2]CALCULATION!$B:$B,[2]CALCULATION!$H:$H,"")</f>
        <v>ZTE</v>
      </c>
      <c r="I254" s="28">
        <v>0</v>
      </c>
      <c r="J254" s="28">
        <v>0</v>
      </c>
      <c r="K254" s="28">
        <v>0</v>
      </c>
      <c r="L254" s="28">
        <v>0</v>
      </c>
      <c r="M254" s="28">
        <v>0</v>
      </c>
      <c r="N254" s="28">
        <v>0</v>
      </c>
      <c r="O254" s="28">
        <v>0</v>
      </c>
      <c r="P254" s="28">
        <v>0</v>
      </c>
      <c r="Q254" s="28">
        <v>0</v>
      </c>
      <c r="R254" s="28">
        <v>0</v>
      </c>
      <c r="S254" s="94">
        <v>0</v>
      </c>
      <c r="T254" s="94">
        <f>_xlfn.XLOOKUP(B254,'[3]Nur des jours'!$B:$B,'[3]Nur des jours'!$U:$U,"")</f>
        <v>0</v>
      </c>
      <c r="U254" s="94">
        <v>0</v>
      </c>
      <c r="V254" s="94">
        <v>2.0331989281831093E-3</v>
      </c>
      <c r="W254" s="94">
        <v>0</v>
      </c>
      <c r="X254" s="94">
        <v>6.9824331612605026E-2</v>
      </c>
      <c r="Y254" s="94">
        <v>0</v>
      </c>
      <c r="Z254" s="94">
        <v>0</v>
      </c>
      <c r="AA254" s="94">
        <v>0</v>
      </c>
      <c r="AB254" s="94">
        <v>0</v>
      </c>
      <c r="AC254" s="94">
        <f>_xlfn.XLOOKUP(B254,'[3]Nur des jours'!$B:$B,'[3]Nur des jours'!$N:$N,"")</f>
        <v>2.0013811484648998</v>
      </c>
      <c r="AD254" s="94">
        <v>2.0013811484648998</v>
      </c>
      <c r="AE254" s="94">
        <v>0.59400341314660943</v>
      </c>
      <c r="AF254" s="94">
        <v>0.54507481869090091</v>
      </c>
      <c r="AG254" s="94">
        <v>3.3242716151527705</v>
      </c>
      <c r="AH254" s="94">
        <v>2.0013811484648998</v>
      </c>
      <c r="AI254" s="49" t="s">
        <v>5559</v>
      </c>
      <c r="AJ254" s="49"/>
      <c r="AK254" s="48" t="str" cm="1">
        <f t="array" ref="AK254">IFERROR(_xlfn.IFS(
AM254="MPR ISSUE","PDH",
AM254="BSS Hardware Issue","BSS",
AM254="Sites strategiques, MLL, Pylone, etc.","ENVTECH",
AM254="AKTIVCO DEFAUT GE &amp; POWER Cabinet","AKTIVCO",
AM254="AKTIVCO Coupure ENEO &amp; Baisse de tension","AKTIVCO GRID ONLY",
AM254="Coupure ENEO &amp; Baisse de tension","IHS GRID ONLY",
AM254="Defaut GE &amp; POWER Cabinet","IHS",
AM254="Sharing","Partners",
AM254="Sites strategiques &amp; DataCenter","SST &amp; DC",
AM254="Exclu","Exclu",
AM254="SAT","SAT",
AM254="SPARE-ISSUE","SPARE-ISSUE",
AM254="Fiber CAmtel","TRANS_FO_CAMTEL",
AM254="Fiber AOF","Fiber AOF",
AM254="Projet OCM (HUAWEI)","TRAVAUX-HUAWEI",
AM254="Projet OCM (NOKIA)","TRAVAUX-NOKIA",
AM254="ACCESS-ISSUE","ACCESS-ISSUE",
AM254="Projet OCM (ZTE, NOKIA, autres projets)","TRAVAUX OCM",
AM254="No root CAuse","No root cause",
AM254="ODU HS","PDH",
AM254="IP &amp; VLAN","PDH",
AM254="Warehouse HUAWEI","SPARE-ISSUE",
AM254="SPARE-HS","SPARE-ISSUE",
AM254="Power Telco","BSS",AM254="no impacts","no impacts"
),"")</f>
        <v>No root cause</v>
      </c>
      <c r="AL254" s="48" t="str" cm="1">
        <f t="array" ref="AL254">IFERROR(_xlfn.IFS(
AM254="MPR ISSUE","TX ISSUE",
AM254="BSS Hardware Issue","RAN ISSUE",
AM254="Sites strategiques, MLL, Pylone, etc.","ENVTECH",
AM254="AKTIVCO DEFAUT GE &amp; POWER Cabinet","POWER ISSUE",
AM254="AKTIVCO Coupure ENEO &amp; Baisse de tension","POWER ISSUE",
AM254="Coupure ENEO &amp; Baisse de tension","POWER ISSUE",
AM254="Defaut GE &amp; POWER Cabinet","POWER ISSUE",
AM254="Sharing","POWER ISSUE",
AM254="Sites strategiques &amp; DataCenter","POWER ISSUE",
AM254="Exclu","Exclu",
AM254="SAT","TX ISSUE",
AM254="SPARE-ISSUE","SPARE-ISSUE",
AM254="Fiber CAmtel","TX ISSUE",
AM254="Fiber AOF","TX ISSUE",
AM254="Projet OCM (HUAWEI)","TRAVAUX-HUAWEI",
AM254="Projet OCM (NOKIA)","TRAVAUX -NOKIA",
AM254="ACCESS-ISSUE","ACCESS-ISSUE",
AM254="Projet OCM (ZTE, NOKIA, autres projets)","TRAVAUX OCM",
AM254="No root CAuse","No root cause",
AM254="ODU HS","TX ISSUE",
AM254="IP &amp; VLAN","TX ISSUE",
AM254="Warehouse HUAWEI","SPARE-ISSUE",
AM254="SPARE-HS","SPARE-ISSUE",
AM254="Power Telco","RAN ISSUE",AM254="no impacts","no impacts"
),"")</f>
        <v>No root cause</v>
      </c>
      <c r="AM254" s="67" t="s">
        <v>6538</v>
      </c>
      <c r="AN254" s="48" t="str" cm="1">
        <f t="array" ref="AN254">IFERROR(_xlfn.IFS(
AM254="MPR ISSUE","ACTIVE",
AM254="BSS Hardware Issue","ACTIVE",
AM254="Sites strategiques, MLL, Pylone, etc.","PASSIVE",
AM254="AKTIVCO DEFAUT GE &amp; POWER Cabinet","PASSIVE",
AM254="AKTIVCO Coupure ENEO &amp; Baisse de tension","PASSIVE",
AM254="Coupure ENEO &amp; Baisse de tension","PASSIVE",
AM254="Defaut GE &amp; POWER Cabinet","PASSIVE",
AM254="Sharing","PASSIVE",
AM254="Sites strategiques &amp; DataCenter","PASSIVE",
AM254="Exclu","Exclu",
AM254="SAT","ACTIVE",
AM254="SPARE-ISSUE","SPARE-ISSUE",
AM254="Fiber CAmtel","ACTIVE",
AM254="Fiber AOF","ACTIVE",
AM254="Projet OCM (HUAWEI)","PLANNED WORKS",
AM254="Projet OCM (NOKIA)","PLANNED WORKS",
AM254="ACCESS-ISSUE","ACCESS-ISSUE",
AM254="Projet OCM (ZTE, NOKIA, autres projets)","PLANNED WORKS",
AM254="No root CAuse","No root cause",
AM254="ODU HS","ACTIVE",
AM254="IP &amp; VLAN","ACTIVE",
AM254="Warehouse HUAWEI","SPARE-ISSUE",
AM254="SPARE-HS","SPARE-ISSUE",
AM254="Power Telco","ACTIVE", AM254="no impacts","no impacts"
),"")</f>
        <v>No root cause</v>
      </c>
      <c r="AO254" s="93" t="s">
        <v>6368</v>
      </c>
      <c r="AP254" s="101" t="str">
        <f t="shared" si="12"/>
        <v>LIT_343</v>
      </c>
      <c r="AR254" s="17" t="s">
        <v>5537</v>
      </c>
      <c r="AS254" s="7" t="s">
        <v>5537</v>
      </c>
      <c r="AT254" s="6"/>
      <c r="AU254" s="7"/>
      <c r="AV254" s="3" t="s">
        <v>6369</v>
      </c>
      <c r="AW254" s="18" t="s">
        <v>5537</v>
      </c>
      <c r="AX254" s="18" t="s">
        <v>5537</v>
      </c>
      <c r="AY254" s="18" t="s">
        <v>5537</v>
      </c>
      <c r="AZ254" s="18" t="s">
        <v>5537</v>
      </c>
      <c r="BA254" s="18" t="s">
        <v>5537</v>
      </c>
      <c r="BB254" s="18" t="s">
        <v>5537</v>
      </c>
      <c r="BC254" s="18" t="s">
        <v>5537</v>
      </c>
      <c r="BD254" s="18" t="s">
        <v>5537</v>
      </c>
      <c r="BE254" s="18" t="s">
        <v>5537</v>
      </c>
      <c r="BF254" s="18" t="s">
        <v>5537</v>
      </c>
      <c r="BG254" s="18" t="s">
        <v>5537</v>
      </c>
      <c r="BH254" s="18" t="s">
        <v>5537</v>
      </c>
      <c r="BI254" s="9" t="s">
        <v>6370</v>
      </c>
      <c r="BJ254" s="14"/>
      <c r="BK254" s="14" t="s">
        <v>5537</v>
      </c>
      <c r="BL254" s="14" t="str">
        <f>_xlfn.XLOOKUP(B254,'[4]cell downs 18042026 17h'!$B:$B,'[4]cell downs 18042026 17h'!$B:$B,"")</f>
        <v/>
      </c>
      <c r="BM254" s="14" t="str">
        <f>_xlfn.XLOOKUP(B254,'[5]Cells Huawei 19042026 15h'!$B:$B,'[5]Cells Huawei 19042026 15h'!$B:$B,"")</f>
        <v/>
      </c>
      <c r="BN254" s="9" t="str">
        <f>_xlfn.XLOOKUP(B254,'[6]cells down 19042026 9H40'!$B:$B,'[6]cells down 19042026 9H40'!$B:$B,"")</f>
        <v/>
      </c>
      <c r="BO254" s="9" t="s">
        <v>1675</v>
      </c>
      <c r="BP254" s="9" t="s">
        <v>12</v>
      </c>
      <c r="BQ254" s="115"/>
    </row>
    <row r="255" spans="1:69" s="9" customFormat="1" x14ac:dyDescent="0.3">
      <c r="A255" s="1" t="s">
        <v>4948</v>
      </c>
      <c r="B255" s="8" t="s">
        <v>4949</v>
      </c>
      <c r="C255" s="3" t="str">
        <f>_xlfn.XLOOKUP(B255,'[1]daily break down'!$D:$D,'[1]daily break down'!$E:$E,"")</f>
        <v>Douala</v>
      </c>
      <c r="D255" s="1" t="s">
        <v>11</v>
      </c>
      <c r="E255" s="1" t="s">
        <v>12</v>
      </c>
      <c r="F255" s="3" t="s">
        <v>31</v>
      </c>
      <c r="G255" s="1" t="s">
        <v>32</v>
      </c>
      <c r="H255" s="34" t="str">
        <f>_xlfn.XLOOKUP(B255,[2]CALCULATION!$B:$B,[2]CALCULATION!$H:$H,"")</f>
        <v>ZTE</v>
      </c>
      <c r="I255" s="28">
        <v>0</v>
      </c>
      <c r="J255" s="28">
        <v>0</v>
      </c>
      <c r="K255" s="28">
        <v>0</v>
      </c>
      <c r="L255" s="28">
        <v>2.0331989281831089E-3</v>
      </c>
      <c r="M255" s="28">
        <v>0</v>
      </c>
      <c r="N255" s="28">
        <v>0</v>
      </c>
      <c r="O255" s="28">
        <v>0</v>
      </c>
      <c r="P255" s="28">
        <v>0</v>
      </c>
      <c r="Q255" s="28">
        <v>0</v>
      </c>
      <c r="R255" s="28">
        <v>0</v>
      </c>
      <c r="S255" s="94">
        <v>0</v>
      </c>
      <c r="T255" s="94">
        <f>_xlfn.XLOOKUP(B255,'[3]Nur des jours'!$B:$B,'[3]Nur des jours'!$U:$U,"")</f>
        <v>0</v>
      </c>
      <c r="U255" s="94">
        <v>0</v>
      </c>
      <c r="V255" s="94">
        <v>0</v>
      </c>
      <c r="W255" s="94">
        <v>0</v>
      </c>
      <c r="X255" s="94">
        <v>0</v>
      </c>
      <c r="Y255" s="94">
        <v>0</v>
      </c>
      <c r="Z255" s="94">
        <v>0</v>
      </c>
      <c r="AA255" s="94">
        <v>0</v>
      </c>
      <c r="AB255" s="94">
        <v>0</v>
      </c>
      <c r="AC255" s="94">
        <f>_xlfn.XLOOKUP(B255,'[3]Nur des jours'!$B:$B,'[3]Nur des jours'!$N:$N,"")</f>
        <v>1.9978854731146896</v>
      </c>
      <c r="AD255" s="94">
        <v>1.9978854731146896</v>
      </c>
      <c r="AE255" s="94">
        <v>0.55890775311839302</v>
      </c>
      <c r="AF255" s="94">
        <v>0.85416305408502269</v>
      </c>
      <c r="AG255" s="94">
        <v>3.1282011504442209</v>
      </c>
      <c r="AH255" s="94">
        <v>1.9978854731146896</v>
      </c>
      <c r="AI255" s="49" t="s">
        <v>5559</v>
      </c>
      <c r="AJ255" s="49"/>
      <c r="AK255" s="48" t="str" cm="1">
        <f t="array" ref="AK255">IFERROR(_xlfn.IFS(
AM255="MPR ISSUE","PDH",
AM255="BSS Hardware Issue","BSS",
AM255="Sites strategiques, MLL, Pylone, etc.","ENVTECH",
AM255="AKTIVCO DEFAUT GE &amp; POWER Cabinet","AKTIVCO",
AM255="AKTIVCO Coupure ENEO &amp; Baisse de tension","AKTIVCO GRID ONLY",
AM255="Coupure ENEO &amp; Baisse de tension","IHS GRID ONLY",
AM255="Defaut GE &amp; POWER Cabinet","IHS",
AM255="Sharing","Partners",
AM255="Sites strategiques &amp; DataCenter","SST &amp; DC",
AM255="Exclu","Exclu",
AM255="SAT","SAT",
AM255="SPARE-ISSUE","SPARE-ISSUE",
AM255="Fiber CAmtel","TRANS_FO_CAMTEL",
AM255="Fiber AOF","Fiber AOF",
AM255="Projet OCM (HUAWEI)","TRAVAUX-HUAWEI",
AM255="Projet OCM (NOKIA)","TRAVAUX-NOKIA",
AM255="ACCESS-ISSUE","ACCESS-ISSUE",
AM255="Projet OCM (ZTE, NOKIA, autres projets)","TRAVAUX OCM",
AM255="No root CAuse","No root cause",
AM255="ODU HS","PDH",
AM255="IP &amp; VLAN","PDH",
AM255="Warehouse HUAWEI","SPARE-ISSUE",
AM255="SPARE-HS","SPARE-ISSUE",
AM255="Power Telco","BSS",AM255="no impacts","no impacts"
),"")</f>
        <v>IHS</v>
      </c>
      <c r="AL255" s="48" t="str" cm="1">
        <f t="array" ref="AL255">IFERROR(_xlfn.IFS(
AM255="MPR ISSUE","TX ISSUE",
AM255="BSS Hardware Issue","RAN ISSUE",
AM255="Sites strategiques, MLL, Pylone, etc.","ENVTECH",
AM255="AKTIVCO DEFAUT GE &amp; POWER Cabinet","POWER ISSUE",
AM255="AKTIVCO Coupure ENEO &amp; Baisse de tension","POWER ISSUE",
AM255="Coupure ENEO &amp; Baisse de tension","POWER ISSUE",
AM255="Defaut GE &amp; POWER Cabinet","POWER ISSUE",
AM255="Sharing","POWER ISSUE",
AM255="Sites strategiques &amp; DataCenter","POWER ISSUE",
AM255="Exclu","Exclu",
AM255="SAT","TX ISSUE",
AM255="SPARE-ISSUE","SPARE-ISSUE",
AM255="Fiber CAmtel","TX ISSUE",
AM255="Fiber AOF","TX ISSUE",
AM255="Projet OCM (HUAWEI)","TRAVAUX-HUAWEI",
AM255="Projet OCM (NOKIA)","TRAVAUX -NOKIA",
AM255="ACCESS-ISSUE","ACCESS-ISSUE",
AM255="Projet OCM (ZTE, NOKIA, autres projets)","TRAVAUX OCM",
AM255="No root CAuse","No root cause",
AM255="ODU HS","TX ISSUE",
AM255="IP &amp; VLAN","TX ISSUE",
AM255="Warehouse HUAWEI","SPARE-ISSUE",
AM255="SPARE-HS","SPARE-ISSUE",
AM255="Power Telco","RAN ISSUE",AM255="no impacts","no impacts"
),"")</f>
        <v>POWER ISSUE</v>
      </c>
      <c r="AM255" s="67" t="s">
        <v>5330</v>
      </c>
      <c r="AN255" s="48" t="str" cm="1">
        <f t="array" ref="AN255">IFERROR(_xlfn.IFS(
AM255="MPR ISSUE","ACTIVE",
AM255="BSS Hardware Issue","ACTIVE",
AM255="Sites strategiques, MLL, Pylone, etc.","PASSIVE",
AM255="AKTIVCO DEFAUT GE &amp; POWER Cabinet","PASSIVE",
AM255="AKTIVCO Coupure ENEO &amp; Baisse de tension","PASSIVE",
AM255="Coupure ENEO &amp; Baisse de tension","PASSIVE",
AM255="Defaut GE &amp; POWER Cabinet","PASSIVE",
AM255="Sharing","PASSIVE",
AM255="Sites strategiques &amp; DataCenter","PASSIVE",
AM255="Exclu","Exclu",
AM255="SAT","ACTIVE",
AM255="SPARE-ISSUE","SPARE-ISSUE",
AM255="Fiber CAmtel","ACTIVE",
AM255="Fiber AOF","ACTIVE",
AM255="Projet OCM (HUAWEI)","PLANNED WORKS",
AM255="Projet OCM (NOKIA)","PLANNED WORKS",
AM255="ACCESS-ISSUE","ACCESS-ISSUE",
AM255="Projet OCM (ZTE, NOKIA, autres projets)","PLANNED WORKS",
AM255="No root CAuse","No root cause",
AM255="ODU HS","ACTIVE",
AM255="IP &amp; VLAN","ACTIVE",
AM255="Warehouse HUAWEI","SPARE-ISSUE",
AM255="SPARE-HS","SPARE-ISSUE",
AM255="Power Telco","ACTIVE", AM255="no impacts","no impacts"
),"")</f>
        <v>PASSIVE</v>
      </c>
      <c r="AO255" s="93" t="s">
        <v>6445</v>
      </c>
      <c r="AP255" s="101" t="str">
        <f t="shared" si="12"/>
        <v>LIT_397</v>
      </c>
      <c r="AR255" s="17" t="s">
        <v>5537</v>
      </c>
      <c r="AS255" s="7" t="s">
        <v>5537</v>
      </c>
      <c r="AT255" s="6"/>
      <c r="AU255" s="7"/>
      <c r="AV255" s="3" t="s">
        <v>5537</v>
      </c>
      <c r="AW255" s="18" t="s">
        <v>5537</v>
      </c>
      <c r="AX255" s="18" t="s">
        <v>5537</v>
      </c>
      <c r="AY255" s="18" t="s">
        <v>5537</v>
      </c>
      <c r="AZ255" s="18" t="s">
        <v>5537</v>
      </c>
      <c r="BA255" s="18" t="s">
        <v>5537</v>
      </c>
      <c r="BB255" s="18" t="s">
        <v>5537</v>
      </c>
      <c r="BC255" s="18" t="s">
        <v>5537</v>
      </c>
      <c r="BD255" s="18" t="s">
        <v>5537</v>
      </c>
      <c r="BE255" s="18" t="s">
        <v>5537</v>
      </c>
      <c r="BF255" s="18" t="s">
        <v>5537</v>
      </c>
      <c r="BG255" s="18" t="s">
        <v>5537</v>
      </c>
      <c r="BH255" s="18" t="s">
        <v>5537</v>
      </c>
      <c r="BI255" s="9" t="s">
        <v>6445</v>
      </c>
      <c r="BJ255" s="14"/>
      <c r="BK255" s="14" t="s">
        <v>5537</v>
      </c>
      <c r="BL255" s="14" t="str">
        <f>_xlfn.XLOOKUP(B255,'[4]cell downs 18042026 17h'!$B:$B,'[4]cell downs 18042026 17h'!$B:$B,"")</f>
        <v/>
      </c>
      <c r="BM255" s="14" t="str">
        <f>_xlfn.XLOOKUP(B255,'[5]Cells Huawei 19042026 15h'!$B:$B,'[5]Cells Huawei 19042026 15h'!$B:$B,"")</f>
        <v/>
      </c>
      <c r="BN255" s="9" t="str">
        <f>_xlfn.XLOOKUP(B255,'[6]cells down 19042026 9H40'!$B:$B,'[6]cells down 19042026 9H40'!$B:$B,"")</f>
        <v/>
      </c>
      <c r="BO255" s="9" t="s">
        <v>4949</v>
      </c>
      <c r="BP255" s="9" t="s">
        <v>5537</v>
      </c>
      <c r="BQ255" s="115"/>
    </row>
    <row r="256" spans="1:69" s="9" customFormat="1" ht="19.5" customHeight="1" x14ac:dyDescent="0.3">
      <c r="A256" s="1" t="s">
        <v>2212</v>
      </c>
      <c r="B256" s="1" t="s">
        <v>2213</v>
      </c>
      <c r="C256" s="3" t="str">
        <f>_xlfn.XLOOKUP(B256,'[1]daily break down'!$D:$D,'[1]daily break down'!$E:$E,"")</f>
        <v>NORD-OUEST</v>
      </c>
      <c r="D256" s="1" t="s">
        <v>21</v>
      </c>
      <c r="E256" s="1" t="s">
        <v>563</v>
      </c>
      <c r="F256" s="3" t="s">
        <v>51</v>
      </c>
      <c r="G256" s="1" t="s">
        <v>2214</v>
      </c>
      <c r="H256" s="33" t="str">
        <f>_xlfn.XLOOKUP(B256,[2]CALCULATION!$B:$B,[2]CALCULATION!$H:$H,"")</f>
        <v>NOKIA</v>
      </c>
      <c r="I256" s="28">
        <v>0</v>
      </c>
      <c r="J256" s="28">
        <v>0</v>
      </c>
      <c r="K256" s="28">
        <v>0</v>
      </c>
      <c r="L256" s="28">
        <v>0</v>
      </c>
      <c r="M256" s="28">
        <v>4.8618452219296753</v>
      </c>
      <c r="N256" s="28">
        <v>2.8317236446490459</v>
      </c>
      <c r="O256" s="28">
        <v>0.23896842510181915</v>
      </c>
      <c r="P256" s="28">
        <v>0</v>
      </c>
      <c r="Q256" s="28">
        <v>1.1171276498347338</v>
      </c>
      <c r="R256" s="28">
        <v>0</v>
      </c>
      <c r="S256" s="94">
        <v>0.76566631325404133</v>
      </c>
      <c r="T256" s="94">
        <f>_xlfn.XLOOKUP(B256,'[3]Nur des jours'!$B:$B,'[3]Nur des jours'!$U:$U,"")</f>
        <v>4.6371203625230331E-3</v>
      </c>
      <c r="U256" s="94">
        <v>3.4778402718922325E-3</v>
      </c>
      <c r="V256" s="94">
        <v>0</v>
      </c>
      <c r="W256" s="94">
        <v>4.6371203625230331E-3</v>
      </c>
      <c r="X256" s="94">
        <v>0</v>
      </c>
      <c r="Y256" s="94">
        <v>0</v>
      </c>
      <c r="Z256" s="94">
        <v>2.6041889605145632</v>
      </c>
      <c r="AA256" s="94">
        <v>3.9112326750049158E-2</v>
      </c>
      <c r="AB256" s="94">
        <v>3.4742732562287326E-2</v>
      </c>
      <c r="AC256" s="94">
        <f>_xlfn.XLOOKUP(B256,'[3]Nur des jours'!$B:$B,'[3]Nur des jours'!$N:$N,"")</f>
        <v>1.9904660805346528</v>
      </c>
      <c r="AD256" s="94">
        <v>1.9904660805346528</v>
      </c>
      <c r="AE256" s="94">
        <v>6.9453187135554666</v>
      </c>
      <c r="AF256" s="94">
        <v>2.9748016055162845</v>
      </c>
      <c r="AG256" s="94">
        <v>0</v>
      </c>
      <c r="AH256" s="94">
        <v>1.9904660805346528</v>
      </c>
      <c r="AI256" s="49" t="s">
        <v>6659</v>
      </c>
      <c r="AJ256" s="49"/>
      <c r="AK256" s="48" t="str" cm="1">
        <f t="array" ref="AK256">IFERROR(_xlfn.IFS(
AM256="MPR ISSUE","PDH",
AM256="BSS Hardware Issue","BSS",
AM256="Sites strategiques, MLL, Pylone, etc.","ENVTECH",
AM256="AKTIVCO DEFAUT GE &amp; POWER Cabinet","AKTIVCO",
AM256="AKTIVCO Coupure ENEO &amp; Baisse de tension","AKTIVCO GRID ONLY",
AM256="Coupure ENEO &amp; Baisse de tension","IHS GRID ONLY",
AM256="Defaut GE &amp; POWER Cabinet","IHS",
AM256="Sharing","Partners",
AM256="Sites strategiques &amp; DataCenter","SST &amp; DC",
AM256="Exclu","Exclu",
AM256="SAT","SAT",
AM256="SPARE-ISSUE","SPARE-ISSUE",
AM256="Fiber CAmtel","TRANS_FO_CAMTEL",
AM256="Fiber AOF","Fiber AOF",
AM256="Projet OCM (HUAWEI)","TRAVAUX-HUAWEI",
AM256="Projet OCM (NOKIA)","TRAVAUX-NOKIA",
AM256="ACCESS-ISSUE","ACCESS-ISSUE",
AM256="Projet OCM (ZTE, NOKIA, autres projets)","TRAVAUX OCM",
AM256="No root CAuse","No root cause",
AM256="ODU HS","PDH",
AM256="IP &amp; VLAN","PDH",
AM256="Warehouse HUAWEI","SPARE-ISSUE",
AM256="SPARE-HS","SPARE-ISSUE",
AM256="Power Telco","BSS",AM256="no impacts","no impacts"
),"")</f>
        <v>AKTIVCO</v>
      </c>
      <c r="AL256" s="48" t="str" cm="1">
        <f t="array" ref="AL256">IFERROR(_xlfn.IFS(
AM256="MPR ISSUE","TX ISSUE",
AM256="BSS Hardware Issue","RAN ISSUE",
AM256="Sites strategiques, MLL, Pylone, etc.","ENVTECH",
AM256="AKTIVCO DEFAUT GE &amp; POWER Cabinet","POWER ISSUE",
AM256="AKTIVCO Coupure ENEO &amp; Baisse de tension","POWER ISSUE",
AM256="Coupure ENEO &amp; Baisse de tension","POWER ISSUE",
AM256="Defaut GE &amp; POWER Cabinet","POWER ISSUE",
AM256="Sharing","POWER ISSUE",
AM256="Sites strategiques &amp; DataCenter","POWER ISSUE",
AM256="Exclu","Exclu",
AM256="SAT","TX ISSUE",
AM256="SPARE-ISSUE","SPARE-ISSUE",
AM256="Fiber CAmtel","TX ISSUE",
AM256="Fiber AOF","TX ISSUE",
AM256="Projet OCM (HUAWEI)","TRAVAUX-HUAWEI",
AM256="Projet OCM (NOKIA)","TRAVAUX -NOKIA",
AM256="ACCESS-ISSUE","ACCESS-ISSUE",
AM256="Projet OCM (ZTE, NOKIA, autres projets)","TRAVAUX OCM",
AM256="No root CAuse","No root cause",
AM256="ODU HS","TX ISSUE",
AM256="IP &amp; VLAN","TX ISSUE",
AM256="Warehouse HUAWEI","SPARE-ISSUE",
AM256="SPARE-HS","SPARE-ISSUE",
AM256="Power Telco","RAN ISSUE",AM256="no impacts","no impacts"
),"")</f>
        <v>POWER ISSUE</v>
      </c>
      <c r="AM256" s="67" t="s">
        <v>5325</v>
      </c>
      <c r="AN256" s="48" t="str" cm="1">
        <f t="array" ref="AN256">IFERROR(_xlfn.IFS(
AM256="MPR ISSUE","ACTIVE",
AM256="BSS Hardware Issue","ACTIVE",
AM256="Sites strategiques, MLL, Pylone, etc.","PASSIVE",
AM256="AKTIVCO DEFAUT GE &amp; POWER Cabinet","PASSIVE",
AM256="AKTIVCO Coupure ENEO &amp; Baisse de tension","PASSIVE",
AM256="Coupure ENEO &amp; Baisse de tension","PASSIVE",
AM256="Defaut GE &amp; POWER Cabinet","PASSIVE",
AM256="Sharing","PASSIVE",
AM256="Sites strategiques &amp; DataCenter","PASSIVE",
AM256="Exclu","Exclu",
AM256="SAT","ACTIVE",
AM256="SPARE-ISSUE","SPARE-ISSUE",
AM256="Fiber CAmtel","ACTIVE",
AM256="Fiber AOF","ACTIVE",
AM256="Projet OCM (HUAWEI)","PLANNED WORKS",
AM256="Projet OCM (NOKIA)","PLANNED WORKS",
AM256="ACCESS-ISSUE","ACCESS-ISSUE",
AM256="Projet OCM (ZTE, NOKIA, autres projets)","PLANNED WORKS",
AM256="No root CAuse","No root cause",
AM256="ODU HS","ACTIVE",
AM256="IP &amp; VLAN","ACTIVE",
AM256="Warehouse HUAWEI","SPARE-ISSUE",
AM256="SPARE-HS","SPARE-ISSUE",
AM256="Power Telco","ACTIVE", AM256="no impacts","no impacts"
),"")</f>
        <v>PASSIVE</v>
      </c>
      <c r="AO256" s="93" t="s">
        <v>6237</v>
      </c>
      <c r="AP256" s="101" t="str">
        <f t="shared" si="12"/>
        <v>NRO_140</v>
      </c>
      <c r="AR256" s="17" t="s">
        <v>5537</v>
      </c>
      <c r="AS256" s="7" t="s">
        <v>5537</v>
      </c>
      <c r="AT256" s="6"/>
      <c r="AU256" s="7"/>
      <c r="AV256" s="3" t="s">
        <v>5537</v>
      </c>
      <c r="AW256" s="18" t="s">
        <v>5537</v>
      </c>
      <c r="AX256" s="18" t="s">
        <v>5537</v>
      </c>
      <c r="AY256" s="18" t="s">
        <v>5537</v>
      </c>
      <c r="AZ256" s="18" t="s">
        <v>5537</v>
      </c>
      <c r="BA256" s="18" t="s">
        <v>5537</v>
      </c>
      <c r="BB256" s="18" t="s">
        <v>5537</v>
      </c>
      <c r="BC256" s="18" t="s">
        <v>5537</v>
      </c>
      <c r="BD256" s="18" t="s">
        <v>5537</v>
      </c>
      <c r="BE256" s="18" t="s">
        <v>5537</v>
      </c>
      <c r="BF256" s="18" t="s">
        <v>5537</v>
      </c>
      <c r="BG256" s="18" t="s">
        <v>5537</v>
      </c>
      <c r="BH256" s="18" t="s">
        <v>5537</v>
      </c>
      <c r="BI256" s="9" t="s">
        <v>6237</v>
      </c>
      <c r="BJ256" s="14"/>
      <c r="BK256" s="14" t="s">
        <v>5537</v>
      </c>
      <c r="BL256" s="14" t="str">
        <f>_xlfn.XLOOKUP(B256,'[4]cell downs 18042026 17h'!$B:$B,'[4]cell downs 18042026 17h'!$B:$B,"")</f>
        <v/>
      </c>
      <c r="BM256" s="14" t="str">
        <f>_xlfn.XLOOKUP(B256,'[5]Cells Huawei 19042026 15h'!$B:$B,'[5]Cells Huawei 19042026 15h'!$B:$B,"")</f>
        <v/>
      </c>
      <c r="BN256" s="9" t="str">
        <f>_xlfn.XLOOKUP(B256,'[6]cells down 19042026 9H40'!$B:$B,'[6]cells down 19042026 9H40'!$B:$B,"")</f>
        <v/>
      </c>
      <c r="BO256" s="9" t="s">
        <v>5537</v>
      </c>
      <c r="BP256" s="9" t="s">
        <v>12</v>
      </c>
      <c r="BQ256" s="115"/>
    </row>
    <row r="257" spans="1:69" s="9" customFormat="1" x14ac:dyDescent="0.3">
      <c r="A257" s="1" t="s">
        <v>291</v>
      </c>
      <c r="B257" s="8" t="s">
        <v>292</v>
      </c>
      <c r="C257" s="3" t="str">
        <f>_xlfn.XLOOKUP(B257,'[1]daily break down'!$D:$D,'[1]daily break down'!$E:$E,"")</f>
        <v>Yaounde</v>
      </c>
      <c r="D257" s="1" t="s">
        <v>21</v>
      </c>
      <c r="E257" s="1" t="s">
        <v>30</v>
      </c>
      <c r="F257" s="3" t="s">
        <v>37</v>
      </c>
      <c r="G257" s="1" t="s">
        <v>38</v>
      </c>
      <c r="H257" s="34" t="str">
        <f>_xlfn.XLOOKUP(B257,[2]CALCULATION!$B:$B,[2]CALCULATION!$H:$H,"")</f>
        <v>ZTE</v>
      </c>
      <c r="I257" s="28">
        <v>0</v>
      </c>
      <c r="J257" s="28">
        <v>0</v>
      </c>
      <c r="K257" s="28">
        <v>0</v>
      </c>
      <c r="L257" s="28">
        <v>0</v>
      </c>
      <c r="M257" s="28">
        <v>0</v>
      </c>
      <c r="N257" s="28">
        <v>0</v>
      </c>
      <c r="O257" s="28">
        <v>0</v>
      </c>
      <c r="P257" s="28">
        <v>26.10531114364229</v>
      </c>
      <c r="Q257" s="28">
        <v>19.097338150231288</v>
      </c>
      <c r="R257" s="28">
        <v>0</v>
      </c>
      <c r="S257" s="94">
        <v>0</v>
      </c>
      <c r="T257" s="94">
        <f>_xlfn.XLOOKUP(B257,'[3]Nur des jours'!$B:$B,'[3]Nur des jours'!$U:$U,"")</f>
        <v>0</v>
      </c>
      <c r="U257" s="94">
        <v>12.805443551263719</v>
      </c>
      <c r="V257" s="94">
        <v>0</v>
      </c>
      <c r="W257" s="94">
        <v>0</v>
      </c>
      <c r="X257" s="94">
        <v>0</v>
      </c>
      <c r="Y257" s="94">
        <v>0</v>
      </c>
      <c r="Z257" s="94">
        <v>0</v>
      </c>
      <c r="AA257" s="94">
        <v>0</v>
      </c>
      <c r="AB257" s="94">
        <v>0</v>
      </c>
      <c r="AC257" s="94">
        <f>_xlfn.XLOOKUP(B257,'[3]Nur des jours'!$B:$B,'[3]Nur des jours'!$N:$N,"")</f>
        <v>1.9613592327206624</v>
      </c>
      <c r="AD257" s="94">
        <v>1.9613592327206624</v>
      </c>
      <c r="AE257" s="94">
        <v>1.7143168311291761</v>
      </c>
      <c r="AF257" s="94">
        <v>1.4560829074737083</v>
      </c>
      <c r="AG257" s="94">
        <v>2.3542819901634391</v>
      </c>
      <c r="AH257" s="94">
        <v>1.9613592327206624</v>
      </c>
      <c r="AI257" s="49" t="s">
        <v>5559</v>
      </c>
      <c r="AJ257" s="49"/>
      <c r="AK257" s="48" t="str" cm="1">
        <f t="array" ref="AK257">IFERROR(_xlfn.IFS(
AM257="MPR ISSUE","PDH",
AM257="BSS Hardware Issue","BSS",
AM257="Sites strategiques, MLL, Pylone, etc.","ENVTECH",
AM257="AKTIVCO DEFAUT GE &amp; POWER Cabinet","AKTIVCO",
AM257="AKTIVCO Coupure ENEO &amp; Baisse de tension","AKTIVCO GRID ONLY",
AM257="Coupure ENEO &amp; Baisse de tension","IHS GRID ONLY",
AM257="Defaut GE &amp; POWER Cabinet","IHS",
AM257="Sharing","Partners",
AM257="Sites strategiques &amp; DataCenter","SST &amp; DC",
AM257="Exclu","Exclu",
AM257="SAT","SAT",
AM257="SPARE-ISSUE","SPARE-ISSUE",
AM257="Fiber CAmtel","TRANS_FO_CAMTEL",
AM257="Fiber AOF","Fiber AOF",
AM257="Projet OCM (HUAWEI)","TRAVAUX-HUAWEI",
AM257="Projet OCM (NOKIA)","TRAVAUX-NOKIA",
AM257="ACCESS-ISSUE","ACCESS-ISSUE",
AM257="Projet OCM (ZTE, NOKIA, autres projets)","TRAVAUX OCM",
AM257="No root CAuse","No root cause",
AM257="ODU HS","PDH",
AM257="IP &amp; VLAN","PDH",
AM257="Warehouse HUAWEI","SPARE-ISSUE",
AM257="SPARE-HS","SPARE-ISSUE",
AM257="Power Telco","BSS",AM257="no impacts","no impacts"
),"")</f>
        <v>AKTIVCO GRID ONLY</v>
      </c>
      <c r="AL257" s="48" t="str" cm="1">
        <f t="array" ref="AL257">IFERROR(_xlfn.IFS(
AM257="MPR ISSUE","TX ISSUE",
AM257="BSS Hardware Issue","RAN ISSUE",
AM257="Sites strategiques, MLL, Pylone, etc.","ENVTECH",
AM257="AKTIVCO DEFAUT GE &amp; POWER Cabinet","POWER ISSUE",
AM257="AKTIVCO Coupure ENEO &amp; Baisse de tension","POWER ISSUE",
AM257="Coupure ENEO &amp; Baisse de tension","POWER ISSUE",
AM257="Defaut GE &amp; POWER Cabinet","POWER ISSUE",
AM257="Sharing","POWER ISSUE",
AM257="Sites strategiques &amp; DataCenter","POWER ISSUE",
AM257="Exclu","Exclu",
AM257="SAT","TX ISSUE",
AM257="SPARE-ISSUE","SPARE-ISSUE",
AM257="Fiber CAmtel","TX ISSUE",
AM257="Fiber AOF","TX ISSUE",
AM257="Projet OCM (HUAWEI)","TRAVAUX-HUAWEI",
AM257="Projet OCM (NOKIA)","TRAVAUX -NOKIA",
AM257="ACCESS-ISSUE","ACCESS-ISSUE",
AM257="Projet OCM (ZTE, NOKIA, autres projets)","TRAVAUX OCM",
AM257="No root CAuse","No root cause",
AM257="ODU HS","TX ISSUE",
AM257="IP &amp; VLAN","TX ISSUE",
AM257="Warehouse HUAWEI","SPARE-ISSUE",
AM257="SPARE-HS","SPARE-ISSUE",
AM257="Power Telco","RAN ISSUE",AM257="no impacts","no impacts"
),"")</f>
        <v>POWER ISSUE</v>
      </c>
      <c r="AM257" s="67" t="s">
        <v>5327</v>
      </c>
      <c r="AN257" s="48" t="str" cm="1">
        <f t="array" ref="AN257">IFERROR(_xlfn.IFS(
AM257="MPR ISSUE","ACTIVE",
AM257="BSS Hardware Issue","ACTIVE",
AM257="Sites strategiques, MLL, Pylone, etc.","PASSIVE",
AM257="AKTIVCO DEFAUT GE &amp; POWER Cabinet","PASSIVE",
AM257="AKTIVCO Coupure ENEO &amp; Baisse de tension","PASSIVE",
AM257="Coupure ENEO &amp; Baisse de tension","PASSIVE",
AM257="Defaut GE &amp; POWER Cabinet","PASSIVE",
AM257="Sharing","PASSIVE",
AM257="Sites strategiques &amp; DataCenter","PASSIVE",
AM257="Exclu","Exclu",
AM257="SAT","ACTIVE",
AM257="SPARE-ISSUE","SPARE-ISSUE",
AM257="Fiber CAmtel","ACTIVE",
AM257="Fiber AOF","ACTIVE",
AM257="Projet OCM (HUAWEI)","PLANNED WORKS",
AM257="Projet OCM (NOKIA)","PLANNED WORKS",
AM257="ACCESS-ISSUE","ACCESS-ISSUE",
AM257="Projet OCM (ZTE, NOKIA, autres projets)","PLANNED WORKS",
AM257="No root CAuse","No root cause",
AM257="ODU HS","ACTIVE",
AM257="IP &amp; VLAN","ACTIVE",
AM257="Warehouse HUAWEI","SPARE-ISSUE",
AM257="SPARE-HS","SPARE-ISSUE",
AM257="Power Telco","ACTIVE", AM257="no impacts","no impacts"
),"")</f>
        <v>PASSIVE</v>
      </c>
      <c r="AO257" s="93" t="s">
        <v>6396</v>
      </c>
      <c r="AP257" s="101" t="str">
        <f t="shared" si="12"/>
        <v>CTR_719</v>
      </c>
      <c r="AR257" s="17" t="s">
        <v>5537</v>
      </c>
      <c r="AS257" s="7" t="s">
        <v>5537</v>
      </c>
      <c r="AT257" s="6"/>
      <c r="AU257" s="7"/>
      <c r="AV257" s="3" t="s">
        <v>5537</v>
      </c>
      <c r="AW257" s="18" t="s">
        <v>5537</v>
      </c>
      <c r="AX257" s="18" t="s">
        <v>5537</v>
      </c>
      <c r="AY257" s="18" t="s">
        <v>5537</v>
      </c>
      <c r="AZ257" s="18" t="s">
        <v>5537</v>
      </c>
      <c r="BA257" s="18" t="s">
        <v>5537</v>
      </c>
      <c r="BB257" s="18" t="s">
        <v>5537</v>
      </c>
      <c r="BC257" s="18" t="s">
        <v>5537</v>
      </c>
      <c r="BD257" s="18" t="s">
        <v>5537</v>
      </c>
      <c r="BE257" s="18" t="s">
        <v>5537</v>
      </c>
      <c r="BF257" s="18" t="s">
        <v>5537</v>
      </c>
      <c r="BG257" s="18" t="s">
        <v>5537</v>
      </c>
      <c r="BH257" s="18" t="s">
        <v>5537</v>
      </c>
      <c r="BI257" s="9" t="s">
        <v>6396</v>
      </c>
      <c r="BJ257" s="14"/>
      <c r="BK257" s="14" t="s">
        <v>5537</v>
      </c>
      <c r="BL257" s="14" t="str">
        <f>_xlfn.XLOOKUP(B257,'[4]cell downs 18042026 17h'!$B:$B,'[4]cell downs 18042026 17h'!$B:$B,"")</f>
        <v/>
      </c>
      <c r="BM257" s="14" t="str">
        <f>_xlfn.XLOOKUP(B257,'[5]Cells Huawei 19042026 15h'!$B:$B,'[5]Cells Huawei 19042026 15h'!$B:$B,"")</f>
        <v/>
      </c>
      <c r="BN257" s="9" t="str">
        <f>_xlfn.XLOOKUP(B257,'[6]cells down 19042026 9H40'!$B:$B,'[6]cells down 19042026 9H40'!$B:$B,"")</f>
        <v/>
      </c>
      <c r="BO257" s="9" t="s">
        <v>5537</v>
      </c>
      <c r="BP257" s="9" t="s">
        <v>12</v>
      </c>
      <c r="BQ257" s="115"/>
    </row>
    <row r="258" spans="1:69" s="9" customFormat="1" ht="20.55" customHeight="1" x14ac:dyDescent="0.3">
      <c r="A258" s="1" t="s">
        <v>2557</v>
      </c>
      <c r="B258" s="8" t="s">
        <v>2558</v>
      </c>
      <c r="C258" s="3" t="str">
        <f>_xlfn.XLOOKUP(B258,'[1]daily break down'!$D:$D,'[1]daily break down'!$E:$E,"")</f>
        <v>CENTRE</v>
      </c>
      <c r="D258" s="1" t="s">
        <v>21</v>
      </c>
      <c r="E258" s="1" t="s">
        <v>122</v>
      </c>
      <c r="F258" s="3" t="s">
        <v>37</v>
      </c>
      <c r="G258" s="1" t="s">
        <v>2559</v>
      </c>
      <c r="H258" s="34" t="str">
        <f>_xlfn.XLOOKUP(B258,[2]CALCULATION!$B:$B,[2]CALCULATION!$H:$H,"")</f>
        <v>ZTE</v>
      </c>
      <c r="I258" s="28">
        <v>7.4229595957002042E-2</v>
      </c>
      <c r="J258" s="28">
        <v>0</v>
      </c>
      <c r="K258" s="28">
        <v>0</v>
      </c>
      <c r="L258" s="28">
        <v>0</v>
      </c>
      <c r="M258" s="28">
        <v>0</v>
      </c>
      <c r="N258" s="28">
        <v>0</v>
      </c>
      <c r="O258" s="28">
        <v>0</v>
      </c>
      <c r="P258" s="28">
        <v>0</v>
      </c>
      <c r="Q258" s="28">
        <v>2.1676575836179817</v>
      </c>
      <c r="R258" s="28">
        <v>0</v>
      </c>
      <c r="S258" s="94">
        <v>0</v>
      </c>
      <c r="T258" s="94">
        <f>_xlfn.XLOOKUP(B258,'[3]Nur des jours'!$B:$B,'[3]Nur des jours'!$U:$U,"")</f>
        <v>0</v>
      </c>
      <c r="U258" s="94">
        <v>0</v>
      </c>
      <c r="V258" s="94">
        <v>0</v>
      </c>
      <c r="W258" s="94">
        <v>0</v>
      </c>
      <c r="X258" s="94">
        <v>0</v>
      </c>
      <c r="Y258" s="94">
        <v>0</v>
      </c>
      <c r="Z258" s="94">
        <v>0</v>
      </c>
      <c r="AA258" s="94">
        <v>0</v>
      </c>
      <c r="AB258" s="94">
        <v>3.5580981243204676E-2</v>
      </c>
      <c r="AC258" s="94">
        <f>_xlfn.XLOOKUP(B258,'[3]Nur des jours'!$B:$B,'[3]Nur des jours'!$N:$N,"")</f>
        <v>1.9523168480137429</v>
      </c>
      <c r="AD258" s="94">
        <v>1.9523168480137429</v>
      </c>
      <c r="AE258" s="94">
        <v>1.6920854165917292</v>
      </c>
      <c r="AF258" s="94">
        <v>1.4356824464232893</v>
      </c>
      <c r="AG258" s="94">
        <v>2.3561630080526714</v>
      </c>
      <c r="AH258" s="94">
        <v>1.9523168480137429</v>
      </c>
      <c r="AI258" s="49" t="s">
        <v>5559</v>
      </c>
      <c r="AJ258" s="49"/>
      <c r="AK258" s="48" t="str" cm="1">
        <f t="array" ref="AK258">IFERROR(_xlfn.IFS(
AM258="MPR ISSUE","PDH",
AM258="BSS Hardware Issue","BSS",
AM258="Sites strategiques, MLL, Pylone, etc.","ENVTECH",
AM258="AKTIVCO DEFAUT GE &amp; POWER Cabinet","AKTIVCO",
AM258="AKTIVCO Coupure ENEO &amp; Baisse de tension","AKTIVCO GRID ONLY",
AM258="Coupure ENEO &amp; Baisse de tension","IHS GRID ONLY",
AM258="Defaut GE &amp; POWER Cabinet","IHS",
AM258="Sharing","Partners",
AM258="Sites strategiques &amp; DataCenter","SST &amp; DC",
AM258="Exclu","Exclu",
AM258="SAT","SAT",
AM258="SPARE-ISSUE","SPARE-ISSUE",
AM258="Fiber CAmtel","TRANS_FO_CAMTEL",
AM258="Fiber AOF","Fiber AOF",
AM258="Projet OCM (HUAWEI)","TRAVAUX-HUAWEI",
AM258="Projet OCM (NOKIA)","TRAVAUX-NOKIA",
AM258="ACCESS-ISSUE","ACCESS-ISSUE",
AM258="Projet OCM (ZTE, NOKIA, autres projets)","TRAVAUX OCM",
AM258="No root CAuse","No root cause",
AM258="ODU HS","PDH",
AM258="IP &amp; VLAN","PDH",
AM258="Warehouse HUAWEI","SPARE-ISSUE",
AM258="SPARE-HS","SPARE-ISSUE",
AM258="Power Telco","BSS",AM258="no impacts","no impacts"
),"")</f>
        <v>AKTIVCO</v>
      </c>
      <c r="AL258" s="48" t="str" cm="1">
        <f t="array" ref="AL258">IFERROR(_xlfn.IFS(
AM258="MPR ISSUE","TX ISSUE",
AM258="BSS Hardware Issue","RAN ISSUE",
AM258="Sites strategiques, MLL, Pylone, etc.","ENVTECH",
AM258="AKTIVCO DEFAUT GE &amp; POWER Cabinet","POWER ISSUE",
AM258="AKTIVCO Coupure ENEO &amp; Baisse de tension","POWER ISSUE",
AM258="Coupure ENEO &amp; Baisse de tension","POWER ISSUE",
AM258="Defaut GE &amp; POWER Cabinet","POWER ISSUE",
AM258="Sharing","POWER ISSUE",
AM258="Sites strategiques &amp; DataCenter","POWER ISSUE",
AM258="Exclu","Exclu",
AM258="SAT","TX ISSUE",
AM258="SPARE-ISSUE","SPARE-ISSUE",
AM258="Fiber CAmtel","TX ISSUE",
AM258="Fiber AOF","TX ISSUE",
AM258="Projet OCM (HUAWEI)","TRAVAUX-HUAWEI",
AM258="Projet OCM (NOKIA)","TRAVAUX -NOKIA",
AM258="ACCESS-ISSUE","ACCESS-ISSUE",
AM258="Projet OCM (ZTE, NOKIA, autres projets)","TRAVAUX OCM",
AM258="No root CAuse","No root cause",
AM258="ODU HS","TX ISSUE",
AM258="IP &amp; VLAN","TX ISSUE",
AM258="Warehouse HUAWEI","SPARE-ISSUE",
AM258="SPARE-HS","SPARE-ISSUE",
AM258="Power Telco","RAN ISSUE",AM258="no impacts","no impacts"
),"")</f>
        <v>POWER ISSUE</v>
      </c>
      <c r="AM258" s="67" t="s">
        <v>5325</v>
      </c>
      <c r="AN258" s="48" t="str" cm="1">
        <f t="array" ref="AN258">IFERROR(_xlfn.IFS(
AM258="MPR ISSUE","ACTIVE",
AM258="BSS Hardware Issue","ACTIVE",
AM258="Sites strategiques, MLL, Pylone, etc.","PASSIVE",
AM258="AKTIVCO DEFAUT GE &amp; POWER Cabinet","PASSIVE",
AM258="AKTIVCO Coupure ENEO &amp; Baisse de tension","PASSIVE",
AM258="Coupure ENEO &amp; Baisse de tension","PASSIVE",
AM258="Defaut GE &amp; POWER Cabinet","PASSIVE",
AM258="Sharing","PASSIVE",
AM258="Sites strategiques &amp; DataCenter","PASSIVE",
AM258="Exclu","Exclu",
AM258="SAT","ACTIVE",
AM258="SPARE-ISSUE","SPARE-ISSUE",
AM258="Fiber CAmtel","ACTIVE",
AM258="Fiber AOF","ACTIVE",
AM258="Projet OCM (HUAWEI)","PLANNED WORKS",
AM258="Projet OCM (NOKIA)","PLANNED WORKS",
AM258="ACCESS-ISSUE","ACCESS-ISSUE",
AM258="Projet OCM (ZTE, NOKIA, autres projets)","PLANNED WORKS",
AM258="No root CAuse","No root cause",
AM258="ODU HS","ACTIVE",
AM258="IP &amp; VLAN","ACTIVE",
AM258="Warehouse HUAWEI","SPARE-ISSUE",
AM258="SPARE-HS","SPARE-ISSUE",
AM258="Power Telco","ACTIVE", AM258="no impacts","no impacts"
),"")</f>
        <v>PASSIVE</v>
      </c>
      <c r="AO258" s="93" t="s">
        <v>6313</v>
      </c>
      <c r="AP258" s="101" t="str">
        <f t="shared" si="12"/>
        <v>CTR_879</v>
      </c>
      <c r="AR258" s="17" t="s">
        <v>5537</v>
      </c>
      <c r="AS258" s="7" t="s">
        <v>5537</v>
      </c>
      <c r="AT258" s="6"/>
      <c r="AU258" s="7"/>
      <c r="AV258" s="3" t="s">
        <v>5537</v>
      </c>
      <c r="AW258" s="18" t="s">
        <v>5537</v>
      </c>
      <c r="AX258" s="18" t="s">
        <v>5537</v>
      </c>
      <c r="AY258" s="18" t="s">
        <v>5537</v>
      </c>
      <c r="AZ258" s="18" t="s">
        <v>5537</v>
      </c>
      <c r="BA258" s="18" t="s">
        <v>5537</v>
      </c>
      <c r="BB258" s="18" t="s">
        <v>5537</v>
      </c>
      <c r="BC258" s="18" t="s">
        <v>5537</v>
      </c>
      <c r="BD258" s="18" t="s">
        <v>5537</v>
      </c>
      <c r="BE258" s="18" t="s">
        <v>5537</v>
      </c>
      <c r="BF258" s="18" t="s">
        <v>5537</v>
      </c>
      <c r="BG258" s="18" t="s">
        <v>5537</v>
      </c>
      <c r="BH258" s="18" t="s">
        <v>5537</v>
      </c>
      <c r="BI258" s="9" t="s">
        <v>6313</v>
      </c>
      <c r="BJ258" s="14"/>
      <c r="BK258" s="14" t="s">
        <v>5537</v>
      </c>
      <c r="BL258" s="14" t="str">
        <f>_xlfn.XLOOKUP(B258,'[4]cell downs 18042026 17h'!$B:$B,'[4]cell downs 18042026 17h'!$B:$B,"")</f>
        <v/>
      </c>
      <c r="BM258" s="14" t="str">
        <f>_xlfn.XLOOKUP(B258,'[5]Cells Huawei 19042026 15h'!$B:$B,'[5]Cells Huawei 19042026 15h'!$B:$B,"")</f>
        <v/>
      </c>
      <c r="BN258" s="9" t="str">
        <f>_xlfn.XLOOKUP(B258,'[6]cells down 19042026 9H40'!$B:$B,'[6]cells down 19042026 9H40'!$B:$B,"")</f>
        <v/>
      </c>
      <c r="BO258" s="9" t="s">
        <v>5537</v>
      </c>
      <c r="BP258" s="9" t="s">
        <v>66</v>
      </c>
      <c r="BQ258" s="115"/>
    </row>
    <row r="259" spans="1:69" s="9" customFormat="1" ht="23.55" customHeight="1" x14ac:dyDescent="0.3">
      <c r="A259" s="1" t="s">
        <v>2555</v>
      </c>
      <c r="B259" s="8" t="s">
        <v>2556</v>
      </c>
      <c r="C259" s="3" t="str">
        <f>_xlfn.XLOOKUP(B259,'[1]daily break down'!$D:$D,'[1]daily break down'!$E:$E,"")</f>
        <v>CENTRE</v>
      </c>
      <c r="D259" s="1" t="s">
        <v>21</v>
      </c>
      <c r="E259" s="1" t="s">
        <v>563</v>
      </c>
      <c r="F259" s="3" t="s">
        <v>37</v>
      </c>
      <c r="G259" s="1" t="s">
        <v>1743</v>
      </c>
      <c r="H259" s="34" t="str">
        <f>_xlfn.XLOOKUP(B259,[2]CALCULATION!$B:$B,[2]CALCULATION!$H:$H,"")</f>
        <v>ZTE</v>
      </c>
      <c r="I259" s="28">
        <v>0</v>
      </c>
      <c r="J259" s="28">
        <v>0</v>
      </c>
      <c r="K259" s="28">
        <v>0</v>
      </c>
      <c r="L259" s="28">
        <v>0</v>
      </c>
      <c r="M259" s="28">
        <v>0</v>
      </c>
      <c r="N259" s="28">
        <v>0.11542862687018635</v>
      </c>
      <c r="O259" s="28">
        <v>0</v>
      </c>
      <c r="P259" s="28">
        <v>0</v>
      </c>
      <c r="Q259" s="28">
        <v>2.1620038637913663</v>
      </c>
      <c r="R259" s="28">
        <v>0</v>
      </c>
      <c r="S259" s="94">
        <v>0</v>
      </c>
      <c r="T259" s="94">
        <f>_xlfn.XLOOKUP(B259,'[3]Nur des jours'!$B:$B,'[3]Nur des jours'!$U:$U,"")</f>
        <v>0</v>
      </c>
      <c r="U259" s="94">
        <v>0</v>
      </c>
      <c r="V259" s="94">
        <v>0</v>
      </c>
      <c r="W259" s="94">
        <v>0</v>
      </c>
      <c r="X259" s="94">
        <v>0</v>
      </c>
      <c r="Y259" s="94">
        <v>0</v>
      </c>
      <c r="Z259" s="94">
        <v>0</v>
      </c>
      <c r="AA259" s="94">
        <v>0</v>
      </c>
      <c r="AB259" s="94">
        <v>2.6663442084506606E-2</v>
      </c>
      <c r="AC259" s="94">
        <f>_xlfn.XLOOKUP(B259,'[3]Nur des jours'!$B:$B,'[3]Nur des jours'!$N:$N,"")</f>
        <v>1.9521384972305693</v>
      </c>
      <c r="AD259" s="94">
        <v>1.9521384972305693</v>
      </c>
      <c r="AE259" s="94">
        <v>1.689587504845949</v>
      </c>
      <c r="AF259" s="94">
        <v>1.436638718035028</v>
      </c>
      <c r="AG259" s="94">
        <v>2.3558894054506019</v>
      </c>
      <c r="AH259" s="94">
        <v>1.9521384972305693</v>
      </c>
      <c r="AI259" s="49" t="s">
        <v>5559</v>
      </c>
      <c r="AJ259" s="49"/>
      <c r="AK259" s="48" t="str" cm="1">
        <f t="array" ref="AK259">IFERROR(_xlfn.IFS(
AM259="MPR ISSUE","PDH",
AM259="BSS Hardware Issue","BSS",
AM259="Sites strategiques, MLL, Pylone, etc.","ENVTECH",
AM259="AKTIVCO DEFAUT GE &amp; POWER Cabinet","AKTIVCO",
AM259="AKTIVCO Coupure ENEO &amp; Baisse de tension","AKTIVCO GRID ONLY",
AM259="Coupure ENEO &amp; Baisse de tension","IHS GRID ONLY",
AM259="Defaut GE &amp; POWER Cabinet","IHS",
AM259="Sharing","Partners",
AM259="Sites strategiques &amp; DataCenter","SST &amp; DC",
AM259="Exclu","Exclu",
AM259="SAT","SAT",
AM259="SPARE-ISSUE","SPARE-ISSUE",
AM259="Fiber CAmtel","TRANS_FO_CAMTEL",
AM259="Fiber AOF","Fiber AOF",
AM259="Projet OCM (HUAWEI)","TRAVAUX-HUAWEI",
AM259="Projet OCM (NOKIA)","TRAVAUX-NOKIA",
AM259="ACCESS-ISSUE","ACCESS-ISSUE",
AM259="Projet OCM (ZTE, NOKIA, autres projets)","TRAVAUX OCM",
AM259="No root CAuse","No root cause",
AM259="ODU HS","PDH",
AM259="IP &amp; VLAN","PDH",
AM259="Warehouse HUAWEI","SPARE-ISSUE",
AM259="SPARE-HS","SPARE-ISSUE",
AM259="Power Telco","BSS",AM259="no impacts","no impacts"
),"")</f>
        <v>AKTIVCO</v>
      </c>
      <c r="AL259" s="48" t="str" cm="1">
        <f t="array" ref="AL259">IFERROR(_xlfn.IFS(
AM259="MPR ISSUE","TX ISSUE",
AM259="BSS Hardware Issue","RAN ISSUE",
AM259="Sites strategiques, MLL, Pylone, etc.","ENVTECH",
AM259="AKTIVCO DEFAUT GE &amp; POWER Cabinet","POWER ISSUE",
AM259="AKTIVCO Coupure ENEO &amp; Baisse de tension","POWER ISSUE",
AM259="Coupure ENEO &amp; Baisse de tension","POWER ISSUE",
AM259="Defaut GE &amp; POWER Cabinet","POWER ISSUE",
AM259="Sharing","POWER ISSUE",
AM259="Sites strategiques &amp; DataCenter","POWER ISSUE",
AM259="Exclu","Exclu",
AM259="SAT","TX ISSUE",
AM259="SPARE-ISSUE","SPARE-ISSUE",
AM259="Fiber CAmtel","TX ISSUE",
AM259="Fiber AOF","TX ISSUE",
AM259="Projet OCM (HUAWEI)","TRAVAUX-HUAWEI",
AM259="Projet OCM (NOKIA)","TRAVAUX -NOKIA",
AM259="ACCESS-ISSUE","ACCESS-ISSUE",
AM259="Projet OCM (ZTE, NOKIA, autres projets)","TRAVAUX OCM",
AM259="No root CAuse","No root cause",
AM259="ODU HS","TX ISSUE",
AM259="IP &amp; VLAN","TX ISSUE",
AM259="Warehouse HUAWEI","SPARE-ISSUE",
AM259="SPARE-HS","SPARE-ISSUE",
AM259="Power Telco","RAN ISSUE",AM259="no impacts","no impacts"
),"")</f>
        <v>POWER ISSUE</v>
      </c>
      <c r="AM259" s="67" t="s">
        <v>5325</v>
      </c>
      <c r="AN259" s="48" t="str" cm="1">
        <f t="array" ref="AN259">IFERROR(_xlfn.IFS(
AM259="MPR ISSUE","ACTIVE",
AM259="BSS Hardware Issue","ACTIVE",
AM259="Sites strategiques, MLL, Pylone, etc.","PASSIVE",
AM259="AKTIVCO DEFAUT GE &amp; POWER Cabinet","PASSIVE",
AM259="AKTIVCO Coupure ENEO &amp; Baisse de tension","PASSIVE",
AM259="Coupure ENEO &amp; Baisse de tension","PASSIVE",
AM259="Defaut GE &amp; POWER Cabinet","PASSIVE",
AM259="Sharing","PASSIVE",
AM259="Sites strategiques &amp; DataCenter","PASSIVE",
AM259="Exclu","Exclu",
AM259="SAT","ACTIVE",
AM259="SPARE-ISSUE","SPARE-ISSUE",
AM259="Fiber CAmtel","ACTIVE",
AM259="Fiber AOF","ACTIVE",
AM259="Projet OCM (HUAWEI)","PLANNED WORKS",
AM259="Projet OCM (NOKIA)","PLANNED WORKS",
AM259="ACCESS-ISSUE","ACCESS-ISSUE",
AM259="Projet OCM (ZTE, NOKIA, autres projets)","PLANNED WORKS",
AM259="No root CAuse","No root cause",
AM259="ODU HS","ACTIVE",
AM259="IP &amp; VLAN","ACTIVE",
AM259="Warehouse HUAWEI","SPARE-ISSUE",
AM259="SPARE-HS","SPARE-ISSUE",
AM259="Power Telco","ACTIVE", AM259="no impacts","no impacts"
),"")</f>
        <v>PASSIVE</v>
      </c>
      <c r="AO259" s="93" t="s">
        <v>6315</v>
      </c>
      <c r="AP259" s="101" t="str">
        <f t="shared" si="12"/>
        <v>CTR_867</v>
      </c>
      <c r="AR259" s="17" t="s">
        <v>5537</v>
      </c>
      <c r="AS259" s="7" t="s">
        <v>5537</v>
      </c>
      <c r="AT259" s="6"/>
      <c r="AU259" s="7"/>
      <c r="AV259" s="3" t="s">
        <v>5537</v>
      </c>
      <c r="AW259" s="18" t="s">
        <v>5537</v>
      </c>
      <c r="AX259" s="18" t="s">
        <v>5537</v>
      </c>
      <c r="AY259" s="18" t="s">
        <v>5537</v>
      </c>
      <c r="AZ259" s="18" t="s">
        <v>5537</v>
      </c>
      <c r="BA259" s="18" t="s">
        <v>5537</v>
      </c>
      <c r="BB259" s="18" t="s">
        <v>5537</v>
      </c>
      <c r="BC259" s="18" t="s">
        <v>5537</v>
      </c>
      <c r="BD259" s="18" t="s">
        <v>5537</v>
      </c>
      <c r="BE259" s="18" t="s">
        <v>5537</v>
      </c>
      <c r="BF259" s="18" t="s">
        <v>5537</v>
      </c>
      <c r="BG259" s="18" t="s">
        <v>5537</v>
      </c>
      <c r="BH259" s="18" t="s">
        <v>5537</v>
      </c>
      <c r="BI259" s="9" t="s">
        <v>6315</v>
      </c>
      <c r="BJ259" s="14"/>
      <c r="BK259" s="14" t="s">
        <v>5537</v>
      </c>
      <c r="BL259" s="14" t="str">
        <f>_xlfn.XLOOKUP(B259,'[4]cell downs 18042026 17h'!$B:$B,'[4]cell downs 18042026 17h'!$B:$B,"")</f>
        <v/>
      </c>
      <c r="BM259" s="14" t="str">
        <f>_xlfn.XLOOKUP(B259,'[5]Cells Huawei 19042026 15h'!$B:$B,'[5]Cells Huawei 19042026 15h'!$B:$B,"")</f>
        <v/>
      </c>
      <c r="BN259" s="9" t="str">
        <f>_xlfn.XLOOKUP(B259,'[6]cells down 19042026 9H40'!$B:$B,'[6]cells down 19042026 9H40'!$B:$B,"")</f>
        <v/>
      </c>
      <c r="BO259" s="9" t="s">
        <v>5537</v>
      </c>
      <c r="BP259" s="9" t="s">
        <v>5521</v>
      </c>
      <c r="BQ259" s="115"/>
    </row>
    <row r="260" spans="1:69" s="9" customFormat="1" x14ac:dyDescent="0.3">
      <c r="A260" s="1" t="s">
        <v>2443</v>
      </c>
      <c r="B260" s="1" t="s">
        <v>2444</v>
      </c>
      <c r="C260" s="3" t="str">
        <f>_xlfn.XLOOKUP(B260,'[1]daily break down'!$D:$D,'[1]daily break down'!$E:$E,"")</f>
        <v>Douala</v>
      </c>
      <c r="D260" s="1" t="s">
        <v>11</v>
      </c>
      <c r="E260" s="1" t="s">
        <v>12</v>
      </c>
      <c r="F260" s="3" t="s">
        <v>31</v>
      </c>
      <c r="G260" s="1" t="s">
        <v>32</v>
      </c>
      <c r="H260" s="34" t="str">
        <f>_xlfn.XLOOKUP(B260,[2]CALCULATION!$B:$B,[2]CALCULATION!$H:$H,"")</f>
        <v>ZTE</v>
      </c>
      <c r="I260" s="28">
        <v>0</v>
      </c>
      <c r="J260" s="28">
        <v>6.2966743999566264</v>
      </c>
      <c r="K260" s="28">
        <v>0</v>
      </c>
      <c r="L260" s="28">
        <v>2.3185601812614315E-3</v>
      </c>
      <c r="M260" s="28">
        <v>0</v>
      </c>
      <c r="N260" s="28">
        <v>0</v>
      </c>
      <c r="O260" s="28">
        <v>0</v>
      </c>
      <c r="P260" s="28">
        <v>0</v>
      </c>
      <c r="Q260" s="28">
        <v>0</v>
      </c>
      <c r="R260" s="28">
        <v>0</v>
      </c>
      <c r="S260" s="94">
        <v>0</v>
      </c>
      <c r="T260" s="94">
        <f>_xlfn.XLOOKUP(B260,'[3]Nur des jours'!$B:$B,'[3]Nur des jours'!$U:$U,"")</f>
        <v>0</v>
      </c>
      <c r="U260" s="94">
        <v>0</v>
      </c>
      <c r="V260" s="94">
        <v>0</v>
      </c>
      <c r="W260" s="94">
        <v>0</v>
      </c>
      <c r="X260" s="94">
        <v>0</v>
      </c>
      <c r="Y260" s="94">
        <v>0</v>
      </c>
      <c r="Z260" s="94">
        <v>0</v>
      </c>
      <c r="AA260" s="94">
        <v>0</v>
      </c>
      <c r="AB260" s="94">
        <v>0</v>
      </c>
      <c r="AC260" s="94">
        <f>_xlfn.XLOOKUP(B260,'[3]Nur des jours'!$B:$B,'[3]Nur des jours'!$N:$N,"")</f>
        <v>1.9094413197387239</v>
      </c>
      <c r="AD260" s="94">
        <v>1.9094413197387239</v>
      </c>
      <c r="AE260" s="94">
        <v>0.85466050381880754</v>
      </c>
      <c r="AF260" s="94">
        <v>0.73409784061119732</v>
      </c>
      <c r="AG260" s="94">
        <v>2.9549081023580182</v>
      </c>
      <c r="AH260" s="94">
        <v>1.9094413197387239</v>
      </c>
      <c r="AI260" s="49" t="s">
        <v>5559</v>
      </c>
      <c r="AJ260" s="49"/>
      <c r="AK260" s="48" t="str" cm="1">
        <f t="array" ref="AK260">IFERROR(_xlfn.IFS(
AM260="MPR ISSUE","PDH",
AM260="BSS Hardware Issue","BSS",
AM260="Sites strategiques, MLL, Pylone, etc.","ENVTECH",
AM260="AKTIVCO DEFAUT GE &amp; POWER Cabinet","AKTIVCO",
AM260="AKTIVCO Coupure ENEO &amp; Baisse de tension","AKTIVCO GRID ONLY",
AM260="Coupure ENEO &amp; Baisse de tension","IHS GRID ONLY",
AM260="Defaut GE &amp; POWER Cabinet","IHS",
AM260="Sharing","Partners",
AM260="Sites strategiques &amp; DataCenter","SST &amp; DC",
AM260="Exclu","Exclu",
AM260="SAT","SAT",
AM260="SPARE-ISSUE","SPARE-ISSUE",
AM260="Fiber CAmtel","TRANS_FO_CAMTEL",
AM260="Fiber AOF","Fiber AOF",
AM260="Projet OCM (HUAWEI)","TRAVAUX-HUAWEI",
AM260="Projet OCM (NOKIA)","TRAVAUX-NOKIA",
AM260="ACCESS-ISSUE","ACCESS-ISSUE",
AM260="Projet OCM (ZTE, NOKIA, autres projets)","TRAVAUX OCM",
AM260="No root CAuse","No root cause",
AM260="ODU HS","PDH",
AM260="IP &amp; VLAN","PDH",
AM260="Warehouse HUAWEI","SPARE-ISSUE",
AM260="SPARE-HS","SPARE-ISSUE",
AM260="Power Telco","BSS",AM260="no impacts","no impacts"
),"")</f>
        <v>IHS</v>
      </c>
      <c r="AL260" s="48" t="str" cm="1">
        <f t="array" ref="AL260">IFERROR(_xlfn.IFS(
AM260="MPR ISSUE","TX ISSUE",
AM260="BSS Hardware Issue","RAN ISSUE",
AM260="Sites strategiques, MLL, Pylone, etc.","ENVTECH",
AM260="AKTIVCO DEFAUT GE &amp; POWER Cabinet","POWER ISSUE",
AM260="AKTIVCO Coupure ENEO &amp; Baisse de tension","POWER ISSUE",
AM260="Coupure ENEO &amp; Baisse de tension","POWER ISSUE",
AM260="Defaut GE &amp; POWER Cabinet","POWER ISSUE",
AM260="Sharing","POWER ISSUE",
AM260="Sites strategiques &amp; DataCenter","POWER ISSUE",
AM260="Exclu","Exclu",
AM260="SAT","TX ISSUE",
AM260="SPARE-ISSUE","SPARE-ISSUE",
AM260="Fiber CAmtel","TX ISSUE",
AM260="Fiber AOF","TX ISSUE",
AM260="Projet OCM (HUAWEI)","TRAVAUX-HUAWEI",
AM260="Projet OCM (NOKIA)","TRAVAUX -NOKIA",
AM260="ACCESS-ISSUE","ACCESS-ISSUE",
AM260="Projet OCM (ZTE, NOKIA, autres projets)","TRAVAUX OCM",
AM260="No root CAuse","No root cause",
AM260="ODU HS","TX ISSUE",
AM260="IP &amp; VLAN","TX ISSUE",
AM260="Warehouse HUAWEI","SPARE-ISSUE",
AM260="SPARE-HS","SPARE-ISSUE",
AM260="Power Telco","RAN ISSUE",AM260="no impacts","no impacts"
),"")</f>
        <v>POWER ISSUE</v>
      </c>
      <c r="AM260" s="67" t="s">
        <v>5330</v>
      </c>
      <c r="AN260" s="48" t="str" cm="1">
        <f t="array" ref="AN260">IFERROR(_xlfn.IFS(
AM260="MPR ISSUE","ACTIVE",
AM260="BSS Hardware Issue","ACTIVE",
AM260="Sites strategiques, MLL, Pylone, etc.","PASSIVE",
AM260="AKTIVCO DEFAUT GE &amp; POWER Cabinet","PASSIVE",
AM260="AKTIVCO Coupure ENEO &amp; Baisse de tension","PASSIVE",
AM260="Coupure ENEO &amp; Baisse de tension","PASSIVE",
AM260="Defaut GE &amp; POWER Cabinet","PASSIVE",
AM260="Sharing","PASSIVE",
AM260="Sites strategiques &amp; DataCenter","PASSIVE",
AM260="Exclu","Exclu",
AM260="SAT","ACTIVE",
AM260="SPARE-ISSUE","SPARE-ISSUE",
AM260="Fiber CAmtel","ACTIVE",
AM260="Fiber AOF","ACTIVE",
AM260="Projet OCM (HUAWEI)","PLANNED WORKS",
AM260="Projet OCM (NOKIA)","PLANNED WORKS",
AM260="ACCESS-ISSUE","ACCESS-ISSUE",
AM260="Projet OCM (ZTE, NOKIA, autres projets)","PLANNED WORKS",
AM260="No root CAuse","No root cause",
AM260="ODU HS","ACTIVE",
AM260="IP &amp; VLAN","ACTIVE",
AM260="Warehouse HUAWEI","SPARE-ISSUE",
AM260="SPARE-HS","SPARE-ISSUE",
AM260="Power Telco","ACTIVE", AM260="no impacts","no impacts"
),"")</f>
        <v>PASSIVE</v>
      </c>
      <c r="AO260" s="93" t="s">
        <v>6444</v>
      </c>
      <c r="AP260" s="101" t="str">
        <f t="shared" si="12"/>
        <v>LIT_344</v>
      </c>
      <c r="AR260" s="17" t="s">
        <v>5537</v>
      </c>
      <c r="AS260" s="7" t="s">
        <v>5537</v>
      </c>
      <c r="AT260" s="6"/>
      <c r="AU260" s="7"/>
      <c r="AV260" s="3" t="s">
        <v>5537</v>
      </c>
      <c r="AW260" s="18" t="s">
        <v>5537</v>
      </c>
      <c r="AX260" s="18" t="s">
        <v>5537</v>
      </c>
      <c r="AY260" s="18" t="s">
        <v>5537</v>
      </c>
      <c r="AZ260" s="18" t="s">
        <v>5537</v>
      </c>
      <c r="BA260" s="18" t="s">
        <v>5537</v>
      </c>
      <c r="BB260" s="18" t="s">
        <v>5537</v>
      </c>
      <c r="BC260" s="18" t="s">
        <v>5537</v>
      </c>
      <c r="BD260" s="18" t="s">
        <v>5537</v>
      </c>
      <c r="BE260" s="18" t="s">
        <v>5537</v>
      </c>
      <c r="BF260" s="18" t="s">
        <v>5537</v>
      </c>
      <c r="BG260" s="18" t="s">
        <v>5537</v>
      </c>
      <c r="BH260" s="18" t="s">
        <v>5537</v>
      </c>
      <c r="BI260" s="9" t="s">
        <v>6444</v>
      </c>
      <c r="BJ260" s="14"/>
      <c r="BK260" s="14" t="s">
        <v>5537</v>
      </c>
      <c r="BL260" s="14" t="str">
        <f>_xlfn.XLOOKUP(B260,'[4]cell downs 18042026 17h'!$B:$B,'[4]cell downs 18042026 17h'!$B:$B,"")</f>
        <v/>
      </c>
      <c r="BM260" s="14" t="str">
        <f>_xlfn.XLOOKUP(B260,'[5]Cells Huawei 19042026 15h'!$B:$B,'[5]Cells Huawei 19042026 15h'!$B:$B,"")</f>
        <v/>
      </c>
      <c r="BN260" s="9" t="str">
        <f>_xlfn.XLOOKUP(B260,'[6]cells down 19042026 9H40'!$B:$B,'[6]cells down 19042026 9H40'!$B:$B,"")</f>
        <v/>
      </c>
      <c r="BO260" s="9" t="s">
        <v>2444</v>
      </c>
      <c r="BP260" s="9" t="s">
        <v>5537</v>
      </c>
      <c r="BQ260" s="115"/>
    </row>
    <row r="261" spans="1:69" s="9" customFormat="1" x14ac:dyDescent="0.3">
      <c r="A261" s="1" t="s">
        <v>1963</v>
      </c>
      <c r="B261" s="8" t="s">
        <v>1964</v>
      </c>
      <c r="C261" s="3" t="str">
        <f>_xlfn.XLOOKUP(B261,'[1]daily break down'!$D:$D,'[1]daily break down'!$E:$E,"")</f>
        <v>Yaounde</v>
      </c>
      <c r="D261" s="1" t="s">
        <v>21</v>
      </c>
      <c r="E261" s="1" t="s">
        <v>125</v>
      </c>
      <c r="F261" s="3" t="s">
        <v>37</v>
      </c>
      <c r="G261" s="1" t="s">
        <v>38</v>
      </c>
      <c r="H261" s="34" t="str">
        <f>_xlfn.XLOOKUP(B261,[2]CALCULATION!$B:$B,[2]CALCULATION!$H:$H,"")</f>
        <v>ZTE</v>
      </c>
      <c r="I261" s="28">
        <v>0</v>
      </c>
      <c r="J261" s="28">
        <v>0</v>
      </c>
      <c r="K261" s="28">
        <v>0.98585178907237736</v>
      </c>
      <c r="L261" s="28">
        <v>0</v>
      </c>
      <c r="M261" s="28">
        <v>0</v>
      </c>
      <c r="N261" s="28">
        <v>0</v>
      </c>
      <c r="O261" s="28">
        <v>0</v>
      </c>
      <c r="P261" s="28">
        <v>0</v>
      </c>
      <c r="Q261" s="28">
        <v>0</v>
      </c>
      <c r="R261" s="28">
        <v>11.562659623950937</v>
      </c>
      <c r="S261" s="94">
        <v>0</v>
      </c>
      <c r="T261" s="94">
        <f>_xlfn.XLOOKUP(B261,'[3]Nur des jours'!$B:$B,'[3]Nur des jours'!$U:$U,"")</f>
        <v>0</v>
      </c>
      <c r="U261" s="94">
        <v>9.501923334845749</v>
      </c>
      <c r="V261" s="94">
        <v>0</v>
      </c>
      <c r="W261" s="94">
        <v>0</v>
      </c>
      <c r="X261" s="94">
        <v>0</v>
      </c>
      <c r="Y261" s="94">
        <v>0</v>
      </c>
      <c r="Z261" s="94">
        <v>0</v>
      </c>
      <c r="AA261" s="94">
        <v>0</v>
      </c>
      <c r="AB261" s="94">
        <v>0</v>
      </c>
      <c r="AC261" s="94">
        <f>_xlfn.XLOOKUP(B261,'[3]Nur des jours'!$B:$B,'[3]Nur des jours'!$N:$N,"")</f>
        <v>1.9016830606706561</v>
      </c>
      <c r="AD261" s="94">
        <v>1.9016830606706561</v>
      </c>
      <c r="AE261" s="94">
        <v>1.1732691469931138</v>
      </c>
      <c r="AF261" s="94">
        <v>0.99643501943143897</v>
      </c>
      <c r="AG261" s="94">
        <v>2.6839047250074968</v>
      </c>
      <c r="AH261" s="94">
        <v>1.9016830606706561</v>
      </c>
      <c r="AI261" s="49" t="s">
        <v>5559</v>
      </c>
      <c r="AJ261" s="49"/>
      <c r="AK261" s="48" t="str" cm="1">
        <f t="array" ref="AK261">IFERROR(_xlfn.IFS(
AM261="MPR ISSUE","PDH",
AM261="BSS Hardware Issue","BSS",
AM261="Sites strategiques, MLL, Pylone, etc.","ENVTECH",
AM261="AKTIVCO DEFAUT GE &amp; POWER Cabinet","AKTIVCO",
AM261="AKTIVCO Coupure ENEO &amp; Baisse de tension","AKTIVCO GRID ONLY",
AM261="Coupure ENEO &amp; Baisse de tension","IHS GRID ONLY",
AM261="Defaut GE &amp; POWER Cabinet","IHS",
AM261="Sharing","Partners",
AM261="Sites strategiques &amp; DataCenter","SST &amp; DC",
AM261="Exclu","Exclu",
AM261="SAT","SAT",
AM261="SPARE-ISSUE","SPARE-ISSUE",
AM261="Fiber CAmtel","TRANS_FO_CAMTEL",
AM261="Fiber AOF","Fiber AOF",
AM261="Projet OCM (HUAWEI)","TRAVAUX-HUAWEI",
AM261="Projet OCM (NOKIA)","TRAVAUX-NOKIA",
AM261="ACCESS-ISSUE","ACCESS-ISSUE",
AM261="Projet OCM (ZTE, NOKIA, autres projets)","TRAVAUX OCM",
AM261="No root CAuse","No root cause",
AM261="ODU HS","PDH",
AM261="IP &amp; VLAN","PDH",
AM261="Warehouse HUAWEI","SPARE-ISSUE",
AM261="SPARE-HS","SPARE-ISSUE",
AM261="Power Telco","BSS",AM261="no impacts","no impacts"
),"")</f>
        <v>AKTIVCO GRID ONLY</v>
      </c>
      <c r="AL261" s="48" t="str" cm="1">
        <f t="array" ref="AL261">IFERROR(_xlfn.IFS(
AM261="MPR ISSUE","TX ISSUE",
AM261="BSS Hardware Issue","RAN ISSUE",
AM261="Sites strategiques, MLL, Pylone, etc.","ENVTECH",
AM261="AKTIVCO DEFAUT GE &amp; POWER Cabinet","POWER ISSUE",
AM261="AKTIVCO Coupure ENEO &amp; Baisse de tension","POWER ISSUE",
AM261="Coupure ENEO &amp; Baisse de tension","POWER ISSUE",
AM261="Defaut GE &amp; POWER Cabinet","POWER ISSUE",
AM261="Sharing","POWER ISSUE",
AM261="Sites strategiques &amp; DataCenter","POWER ISSUE",
AM261="Exclu","Exclu",
AM261="SAT","TX ISSUE",
AM261="SPARE-ISSUE","SPARE-ISSUE",
AM261="Fiber CAmtel","TX ISSUE",
AM261="Fiber AOF","TX ISSUE",
AM261="Projet OCM (HUAWEI)","TRAVAUX-HUAWEI",
AM261="Projet OCM (NOKIA)","TRAVAUX -NOKIA",
AM261="ACCESS-ISSUE","ACCESS-ISSUE",
AM261="Projet OCM (ZTE, NOKIA, autres projets)","TRAVAUX OCM",
AM261="No root CAuse","No root cause",
AM261="ODU HS","TX ISSUE",
AM261="IP &amp; VLAN","TX ISSUE",
AM261="Warehouse HUAWEI","SPARE-ISSUE",
AM261="SPARE-HS","SPARE-ISSUE",
AM261="Power Telco","RAN ISSUE",AM261="no impacts","no impacts"
),"")</f>
        <v>POWER ISSUE</v>
      </c>
      <c r="AM261" s="67" t="s">
        <v>5327</v>
      </c>
      <c r="AN261" s="48" t="str" cm="1">
        <f t="array" ref="AN261">IFERROR(_xlfn.IFS(
AM261="MPR ISSUE","ACTIVE",
AM261="BSS Hardware Issue","ACTIVE",
AM261="Sites strategiques, MLL, Pylone, etc.","PASSIVE",
AM261="AKTIVCO DEFAUT GE &amp; POWER Cabinet","PASSIVE",
AM261="AKTIVCO Coupure ENEO &amp; Baisse de tension","PASSIVE",
AM261="Coupure ENEO &amp; Baisse de tension","PASSIVE",
AM261="Defaut GE &amp; POWER Cabinet","PASSIVE",
AM261="Sharing","PASSIVE",
AM261="Sites strategiques &amp; DataCenter","PASSIVE",
AM261="Exclu","Exclu",
AM261="SAT","ACTIVE",
AM261="SPARE-ISSUE","SPARE-ISSUE",
AM261="Fiber CAmtel","ACTIVE",
AM261="Fiber AOF","ACTIVE",
AM261="Projet OCM (HUAWEI)","PLANNED WORKS",
AM261="Projet OCM (NOKIA)","PLANNED WORKS",
AM261="ACCESS-ISSUE","ACCESS-ISSUE",
AM261="Projet OCM (ZTE, NOKIA, autres projets)","PLANNED WORKS",
AM261="No root CAuse","No root cause",
AM261="ODU HS","ACTIVE",
AM261="IP &amp; VLAN","ACTIVE",
AM261="Warehouse HUAWEI","SPARE-ISSUE",
AM261="SPARE-HS","SPARE-ISSUE",
AM261="Power Telco","ACTIVE", AM261="no impacts","no impacts"
),"")</f>
        <v>PASSIVE</v>
      </c>
      <c r="AO261" s="93" t="s">
        <v>6411</v>
      </c>
      <c r="AP261" s="101" t="str">
        <f t="shared" si="12"/>
        <v>CTR_664</v>
      </c>
      <c r="AR261" s="17" t="s">
        <v>5537</v>
      </c>
      <c r="AS261" s="7" t="s">
        <v>5537</v>
      </c>
      <c r="AT261" s="6"/>
      <c r="AU261" s="7"/>
      <c r="AV261" s="3" t="s">
        <v>5537</v>
      </c>
      <c r="AW261" s="18" t="s">
        <v>5537</v>
      </c>
      <c r="AX261" s="18" t="s">
        <v>5537</v>
      </c>
      <c r="AY261" s="18" t="s">
        <v>5537</v>
      </c>
      <c r="AZ261" s="18" t="s">
        <v>5537</v>
      </c>
      <c r="BA261" s="18" t="s">
        <v>5537</v>
      </c>
      <c r="BB261" s="18" t="s">
        <v>5537</v>
      </c>
      <c r="BC261" s="18" t="s">
        <v>5537</v>
      </c>
      <c r="BD261" s="18" t="s">
        <v>5537</v>
      </c>
      <c r="BE261" s="18" t="s">
        <v>5537</v>
      </c>
      <c r="BF261" s="18" t="s">
        <v>5537</v>
      </c>
      <c r="BG261" s="18" t="s">
        <v>5537</v>
      </c>
      <c r="BH261" s="18" t="s">
        <v>5537</v>
      </c>
      <c r="BI261" s="9" t="s">
        <v>6411</v>
      </c>
      <c r="BJ261" s="14"/>
      <c r="BK261" s="14" t="s">
        <v>5537</v>
      </c>
      <c r="BL261" s="14" t="str">
        <f>_xlfn.XLOOKUP(B261,'[4]cell downs 18042026 17h'!$B:$B,'[4]cell downs 18042026 17h'!$B:$B,"")</f>
        <v/>
      </c>
      <c r="BM261" s="14" t="str">
        <f>_xlfn.XLOOKUP(B261,'[5]Cells Huawei 19042026 15h'!$B:$B,'[5]Cells Huawei 19042026 15h'!$B:$B,"")</f>
        <v/>
      </c>
      <c r="BN261" s="9" t="str">
        <f>_xlfn.XLOOKUP(B261,'[6]cells down 19042026 9H40'!$B:$B,'[6]cells down 19042026 9H40'!$B:$B,"")</f>
        <v/>
      </c>
      <c r="BO261" s="9" t="s">
        <v>5537</v>
      </c>
      <c r="BP261" s="9" t="s">
        <v>5537</v>
      </c>
      <c r="BQ261" s="115"/>
    </row>
    <row r="262" spans="1:69" s="9" customFormat="1" x14ac:dyDescent="0.3">
      <c r="A262" s="1" t="s">
        <v>1469</v>
      </c>
      <c r="B262" s="8" t="s">
        <v>1470</v>
      </c>
      <c r="C262" s="3" t="str">
        <f>_xlfn.XLOOKUP(B262,'[1]daily break down'!$D:$D,'[1]daily break down'!$E:$E,"")</f>
        <v>NORD</v>
      </c>
      <c r="D262" s="1" t="s">
        <v>11</v>
      </c>
      <c r="E262" s="1" t="s">
        <v>12</v>
      </c>
      <c r="F262" s="3" t="s">
        <v>23</v>
      </c>
      <c r="G262" s="1" t="s">
        <v>732</v>
      </c>
      <c r="H262" s="32" t="str">
        <f>_xlfn.XLOOKUP(B262,[2]CALCULATION!$B:$B,[2]CALCULATION!$H:$H,"")</f>
        <v>Huawei</v>
      </c>
      <c r="I262" s="28">
        <v>6.233716573496217</v>
      </c>
      <c r="J262" s="28">
        <v>3.3463065693014076</v>
      </c>
      <c r="K262" s="28">
        <v>5.3505234952187725E-3</v>
      </c>
      <c r="L262" s="28">
        <v>0.34409216597751924</v>
      </c>
      <c r="M262" s="28">
        <v>5.3505234952187721E-4</v>
      </c>
      <c r="N262" s="28">
        <v>0</v>
      </c>
      <c r="O262" s="28">
        <v>7.8474344596542005E-3</v>
      </c>
      <c r="P262" s="28">
        <v>0.33733267129522615</v>
      </c>
      <c r="Q262" s="28">
        <v>1.0846046177157971</v>
      </c>
      <c r="R262" s="28">
        <v>4.9902549132073745E-2</v>
      </c>
      <c r="S262" s="94">
        <v>2.9556113436805322</v>
      </c>
      <c r="T262" s="94">
        <f>_xlfn.XLOOKUP(B262,'[3]Nur des jours'!$B:$B,'[3]Nur des jours'!$U:$U,"")</f>
        <v>3.0926025802364508E-2</v>
      </c>
      <c r="U262" s="94">
        <v>1.6100795301812332</v>
      </c>
      <c r="V262" s="94">
        <v>1.1542684336235458</v>
      </c>
      <c r="W262" s="94">
        <v>3.0926025802364504E-2</v>
      </c>
      <c r="X262" s="94">
        <v>0.9403188341280645</v>
      </c>
      <c r="Y262" s="94">
        <v>0.3183383128871996</v>
      </c>
      <c r="Z262" s="94">
        <v>3.7639505982598669</v>
      </c>
      <c r="AA262" s="94">
        <v>0.48602371922735588</v>
      </c>
      <c r="AB262" s="94">
        <v>0.7123686981534274</v>
      </c>
      <c r="AC262" s="94">
        <f>_xlfn.XLOOKUP(B262,'[3]Nur des jours'!$B:$B,'[3]Nur des jours'!$N:$N,"")</f>
        <v>1.8985797570434289</v>
      </c>
      <c r="AD262" s="94">
        <v>1.8985797570434289</v>
      </c>
      <c r="AE262" s="94">
        <v>2.150702013117034</v>
      </c>
      <c r="AF262" s="94">
        <v>4.1641378595156251</v>
      </c>
      <c r="AG262" s="94">
        <v>0.3710735290576907</v>
      </c>
      <c r="AH262" s="94">
        <v>1.8985797570434289</v>
      </c>
      <c r="AI262" s="49" t="s">
        <v>5559</v>
      </c>
      <c r="AJ262" s="49"/>
      <c r="AK262" s="48" t="str" cm="1">
        <f t="array" ref="AK262">IFERROR(_xlfn.IFS(
AM262="MPR ISSUE","PDH",
AM262="BSS Hardware Issue","BSS",
AM262="Sites strategiques, MLL, Pylone, etc.","ENVTECH",
AM262="AKTIVCO DEFAUT GE &amp; POWER Cabinet","AKTIVCO",
AM262="AKTIVCO Coupure ENEO &amp; Baisse de tension","AKTIVCO GRID ONLY",
AM262="Coupure ENEO &amp; Baisse de tension","IHS GRID ONLY",
AM262="Defaut GE &amp; POWER Cabinet","IHS",
AM262="Sharing","Partners",
AM262="Sites strategiques &amp; DataCenter","SST &amp; DC",
AM262="Exclu","Exclu",
AM262="SAT","SAT",
AM262="SPARE-ISSUE","SPARE-ISSUE",
AM262="Fiber CAmtel","TRANS_FO_CAMTEL",
AM262="Fiber AOF","Fiber AOF",
AM262="Projet OCM (HUAWEI)","TRAVAUX-HUAWEI",
AM262="Projet OCM (NOKIA)","TRAVAUX-NOKIA",
AM262="ACCESS-ISSUE","ACCESS-ISSUE",
AM262="Projet OCM (ZTE, NOKIA, autres projets)","TRAVAUX OCM",
AM262="No root CAuse","No root cause",
AM262="ODU HS","PDH",
AM262="IP &amp; VLAN","PDH",
AM262="Warehouse HUAWEI","SPARE-ISSUE",
AM262="SPARE-HS","SPARE-ISSUE",
AM262="Power Telco","BSS",AM262="no impacts","no impacts"
),"")</f>
        <v>No root cause</v>
      </c>
      <c r="AL262" s="48" t="str" cm="1">
        <f t="array" ref="AL262">IFERROR(_xlfn.IFS(
AM262="MPR ISSUE","TX ISSUE",
AM262="BSS Hardware Issue","RAN ISSUE",
AM262="Sites strategiques, MLL, Pylone, etc.","ENVTECH",
AM262="AKTIVCO DEFAUT GE &amp; POWER Cabinet","POWER ISSUE",
AM262="AKTIVCO Coupure ENEO &amp; Baisse de tension","POWER ISSUE",
AM262="Coupure ENEO &amp; Baisse de tension","POWER ISSUE",
AM262="Defaut GE &amp; POWER Cabinet","POWER ISSUE",
AM262="Sharing","POWER ISSUE",
AM262="Sites strategiques &amp; DataCenter","POWER ISSUE",
AM262="Exclu","Exclu",
AM262="SAT","TX ISSUE",
AM262="SPARE-ISSUE","SPARE-ISSUE",
AM262="Fiber CAmtel","TX ISSUE",
AM262="Fiber AOF","TX ISSUE",
AM262="Projet OCM (HUAWEI)","TRAVAUX-HUAWEI",
AM262="Projet OCM (NOKIA)","TRAVAUX -NOKIA",
AM262="ACCESS-ISSUE","ACCESS-ISSUE",
AM262="Projet OCM (ZTE, NOKIA, autres projets)","TRAVAUX OCM",
AM262="No root CAuse","No root cause",
AM262="ODU HS","TX ISSUE",
AM262="IP &amp; VLAN","TX ISSUE",
AM262="Warehouse HUAWEI","SPARE-ISSUE",
AM262="SPARE-HS","SPARE-ISSUE",
AM262="Power Telco","RAN ISSUE",AM262="no impacts","no impacts"
),"")</f>
        <v>No root cause</v>
      </c>
      <c r="AM262" s="67" t="s">
        <v>6538</v>
      </c>
      <c r="AN262" s="48" t="str" cm="1">
        <f t="array" ref="AN262">IFERROR(_xlfn.IFS(
AM262="MPR ISSUE","ACTIVE",
AM262="BSS Hardware Issue","ACTIVE",
AM262="Sites strategiques, MLL, Pylone, etc.","PASSIVE",
AM262="AKTIVCO DEFAUT GE &amp; POWER Cabinet","PASSIVE",
AM262="AKTIVCO Coupure ENEO &amp; Baisse de tension","PASSIVE",
AM262="Coupure ENEO &amp; Baisse de tension","PASSIVE",
AM262="Defaut GE &amp; POWER Cabinet","PASSIVE",
AM262="Sharing","PASSIVE",
AM262="Sites strategiques &amp; DataCenter","PASSIVE",
AM262="Exclu","Exclu",
AM262="SAT","ACTIVE",
AM262="SPARE-ISSUE","SPARE-ISSUE",
AM262="Fiber CAmtel","ACTIVE",
AM262="Fiber AOF","ACTIVE",
AM262="Projet OCM (HUAWEI)","PLANNED WORKS",
AM262="Projet OCM (NOKIA)","PLANNED WORKS",
AM262="ACCESS-ISSUE","ACCESS-ISSUE",
AM262="Projet OCM (ZTE, NOKIA, autres projets)","PLANNED WORKS",
AM262="No root CAuse","No root cause",
AM262="ODU HS","ACTIVE",
AM262="IP &amp; VLAN","ACTIVE",
AM262="Warehouse HUAWEI","SPARE-ISSUE",
AM262="SPARE-HS","SPARE-ISSUE",
AM262="Power Telco","ACTIVE", AM262="no impacts","no impacts"
),"")</f>
        <v>No root cause</v>
      </c>
      <c r="AO262" s="93" t="s">
        <v>5537</v>
      </c>
      <c r="AP262" s="101" t="str">
        <f t="shared" si="12"/>
        <v>NRD_076</v>
      </c>
      <c r="AR262" s="17" t="s">
        <v>5537</v>
      </c>
      <c r="AS262" s="7" t="s">
        <v>5537</v>
      </c>
      <c r="AT262" s="6"/>
      <c r="AU262" s="7"/>
      <c r="AV262" s="3" t="s">
        <v>5537</v>
      </c>
      <c r="AW262" s="18" t="s">
        <v>5537</v>
      </c>
      <c r="AX262" s="18" t="s">
        <v>5537</v>
      </c>
      <c r="AY262" s="18" t="s">
        <v>5537</v>
      </c>
      <c r="AZ262" s="18" t="s">
        <v>5537</v>
      </c>
      <c r="BA262" s="18" t="s">
        <v>5537</v>
      </c>
      <c r="BB262" s="18" t="s">
        <v>5537</v>
      </c>
      <c r="BC262" s="18" t="s">
        <v>5537</v>
      </c>
      <c r="BD262" s="18" t="s">
        <v>5537</v>
      </c>
      <c r="BE262" s="18" t="s">
        <v>5537</v>
      </c>
      <c r="BF262" s="18" t="s">
        <v>5537</v>
      </c>
      <c r="BG262" s="18" t="s">
        <v>5537</v>
      </c>
      <c r="BH262" s="18" t="s">
        <v>5537</v>
      </c>
      <c r="BI262" s="9" t="s">
        <v>5537</v>
      </c>
      <c r="BJ262" s="14"/>
      <c r="BK262" s="14" t="s">
        <v>5537</v>
      </c>
      <c r="BL262" s="14" t="str">
        <f>_xlfn.XLOOKUP(B262,'[4]cell downs 18042026 17h'!$B:$B,'[4]cell downs 18042026 17h'!$B:$B,"")</f>
        <v/>
      </c>
      <c r="BM262" s="14" t="str">
        <f>_xlfn.XLOOKUP(B262,'[5]Cells Huawei 19042026 15h'!$B:$B,'[5]Cells Huawei 19042026 15h'!$B:$B,"")</f>
        <v/>
      </c>
      <c r="BN262" s="9" t="str">
        <f>_xlfn.XLOOKUP(B262,'[6]cells down 19042026 9H40'!$B:$B,'[6]cells down 19042026 9H40'!$B:$B,"")</f>
        <v/>
      </c>
      <c r="BO262" s="9" t="s">
        <v>1470</v>
      </c>
      <c r="BP262" s="9" t="s">
        <v>5537</v>
      </c>
      <c r="BQ262" s="115"/>
    </row>
    <row r="263" spans="1:69" s="9" customFormat="1" x14ac:dyDescent="0.3">
      <c r="A263" s="1" t="s">
        <v>4588</v>
      </c>
      <c r="B263" s="8" t="s">
        <v>4589</v>
      </c>
      <c r="C263" s="3" t="str">
        <f>_xlfn.XLOOKUP(B263,'[1]daily break down'!$D:$D,'[1]daily break down'!$E:$E,"")</f>
        <v>Yaounde</v>
      </c>
      <c r="D263" s="1" t="s">
        <v>11</v>
      </c>
      <c r="E263" s="1" t="s">
        <v>12</v>
      </c>
      <c r="F263" s="3" t="s">
        <v>37</v>
      </c>
      <c r="G263" s="1" t="s">
        <v>38</v>
      </c>
      <c r="H263" s="34" t="str">
        <f>_xlfn.XLOOKUP(B263,[2]CALCULATION!$B:$B,[2]CALCULATION!$H:$H,"")</f>
        <v>ZTE</v>
      </c>
      <c r="I263" s="28">
        <v>36.982818398952162</v>
      </c>
      <c r="J263" s="28">
        <v>36.982818398952162</v>
      </c>
      <c r="K263" s="28">
        <v>36.982818398952162</v>
      </c>
      <c r="L263" s="28">
        <v>36.982818398952162</v>
      </c>
      <c r="M263" s="28">
        <v>36.982818398952162</v>
      </c>
      <c r="N263" s="28">
        <v>36.982818398952162</v>
      </c>
      <c r="O263" s="28">
        <v>36.982818398952162</v>
      </c>
      <c r="P263" s="28">
        <v>36.982818398952162</v>
      </c>
      <c r="Q263" s="28">
        <v>36.982818398952162</v>
      </c>
      <c r="R263" s="28">
        <v>36.982818398952162</v>
      </c>
      <c r="S263" s="94">
        <v>36.982818398952162</v>
      </c>
      <c r="T263" s="94">
        <f>_xlfn.XLOOKUP(B263,'[3]Nur des jours'!$B:$B,'[3]Nur des jours'!$U:$U,"")</f>
        <v>0</v>
      </c>
      <c r="U263" s="94">
        <v>0</v>
      </c>
      <c r="V263" s="94">
        <v>0</v>
      </c>
      <c r="W263" s="94">
        <v>0</v>
      </c>
      <c r="X263" s="94">
        <v>0</v>
      </c>
      <c r="Y263" s="94">
        <v>0</v>
      </c>
      <c r="Z263" s="94">
        <v>0</v>
      </c>
      <c r="AA263" s="94">
        <v>0</v>
      </c>
      <c r="AB263" s="94">
        <v>0</v>
      </c>
      <c r="AC263" s="94">
        <f>_xlfn.XLOOKUP(B263,'[3]Nur des jours'!$B:$B,'[3]Nur des jours'!$N:$N,"")</f>
        <v>1.8355327551914351</v>
      </c>
      <c r="AD263" s="94">
        <v>1.8355327551914351</v>
      </c>
      <c r="AE263" s="94">
        <v>1.075101215383939</v>
      </c>
      <c r="AF263" s="94">
        <v>1.1819517121086951</v>
      </c>
      <c r="AG263" s="94">
        <v>2.4645096384724656</v>
      </c>
      <c r="AH263" s="94">
        <v>1.8355327551914351</v>
      </c>
      <c r="AI263" s="49" t="s">
        <v>6588</v>
      </c>
      <c r="AJ263" s="49"/>
      <c r="AK263" s="48" t="str" cm="1">
        <f t="array" ref="AK263">IFERROR(_xlfn.IFS(
AM263="MPR ISSUE","PDH",
AM263="BSS Hardware Issue","BSS",
AM263="Sites strategiques, MLL, Pylone, etc.","ENVTECH",
AM263="AKTIVCO DEFAUT GE &amp; POWER Cabinet","AKTIVCO",
AM263="AKTIVCO Coupure ENEO &amp; Baisse de tension","AKTIVCO GRID ONLY",
AM263="Coupure ENEO &amp; Baisse de tension","IHS GRID ONLY",
AM263="Defaut GE &amp; POWER Cabinet","IHS",
AM263="Sharing","Partners",
AM263="Sites strategiques &amp; DataCenter","SST &amp; DC",
AM263="Exclu","Exclu",
AM263="SAT","SAT",
AM263="SPARE-ISSUE","SPARE-ISSUE",
AM263="Fiber CAmtel","TRANS_FO_CAMTEL",
AM263="Fiber AOF","Fiber AOF",
AM263="Projet OCM (HUAWEI)","TRAVAUX-HUAWEI",
AM263="Projet OCM (NOKIA)","TRAVAUX-NOKIA",
AM263="ACCESS-ISSUE","ACCESS-ISSUE",
AM263="Projet OCM (ZTE, NOKIA, autres projets)","TRAVAUX OCM",
AM263="No root CAuse","No root cause",
AM263="ODU HS","PDH",
AM263="IP &amp; VLAN","PDH",
AM263="Warehouse HUAWEI","SPARE-ISSUE",
AM263="SPARE-HS","SPARE-ISSUE",
AM263="Power Telco","BSS",AM263="no impacts","no impacts"
),"")</f>
        <v>Exclu</v>
      </c>
      <c r="AL263" s="48" t="str" cm="1">
        <f t="array" ref="AL263">IFERROR(_xlfn.IFS(
AM263="MPR ISSUE","TX ISSUE",
AM263="BSS Hardware Issue","RAN ISSUE",
AM263="Sites strategiques, MLL, Pylone, etc.","ENVTECH",
AM263="AKTIVCO DEFAUT GE &amp; POWER Cabinet","POWER ISSUE",
AM263="AKTIVCO Coupure ENEO &amp; Baisse de tension","POWER ISSUE",
AM263="Coupure ENEO &amp; Baisse de tension","POWER ISSUE",
AM263="Defaut GE &amp; POWER Cabinet","POWER ISSUE",
AM263="Sharing","POWER ISSUE",
AM263="Sites strategiques &amp; DataCenter","POWER ISSUE",
AM263="Exclu","Exclu",
AM263="SAT","TX ISSUE",
AM263="SPARE-ISSUE","SPARE-ISSUE",
AM263="Fiber CAmtel","TX ISSUE",
AM263="Fiber AOF","TX ISSUE",
AM263="Projet OCM (HUAWEI)","TRAVAUX-HUAWEI",
AM263="Projet OCM (NOKIA)","TRAVAUX -NOKIA",
AM263="ACCESS-ISSUE","ACCESS-ISSUE",
AM263="Projet OCM (ZTE, NOKIA, autres projets)","TRAVAUX OCM",
AM263="No root CAuse","No root cause",
AM263="ODU HS","TX ISSUE",
AM263="IP &amp; VLAN","TX ISSUE",
AM263="Warehouse HUAWEI","SPARE-ISSUE",
AM263="SPARE-HS","SPARE-ISSUE",
AM263="Power Telco","RAN ISSUE",AM263="no impacts","no impacts"
),"")</f>
        <v>Exclu</v>
      </c>
      <c r="AM263" s="67" t="s">
        <v>6588</v>
      </c>
      <c r="AN263" s="48" t="str" cm="1">
        <f t="array" ref="AN263">IFERROR(_xlfn.IFS(
AM263="MPR ISSUE","ACTIVE",
AM263="BSS Hardware Issue","ACTIVE",
AM263="Sites strategiques, MLL, Pylone, etc.","PASSIVE",
AM263="AKTIVCO DEFAUT GE &amp; POWER Cabinet","PASSIVE",
AM263="AKTIVCO Coupure ENEO &amp; Baisse de tension","PASSIVE",
AM263="Coupure ENEO &amp; Baisse de tension","PASSIVE",
AM263="Defaut GE &amp; POWER Cabinet","PASSIVE",
AM263="Sharing","PASSIVE",
AM263="Sites strategiques &amp; DataCenter","PASSIVE",
AM263="Exclu","Exclu",
AM263="SAT","ACTIVE",
AM263="SPARE-ISSUE","SPARE-ISSUE",
AM263="Fiber CAmtel","ACTIVE",
AM263="Fiber AOF","ACTIVE",
AM263="Projet OCM (HUAWEI)","PLANNED WORKS",
AM263="Projet OCM (NOKIA)","PLANNED WORKS",
AM263="ACCESS-ISSUE","ACCESS-ISSUE",
AM263="Projet OCM (ZTE, NOKIA, autres projets)","PLANNED WORKS",
AM263="No root CAuse","No root cause",
AM263="ODU HS","ACTIVE",
AM263="IP &amp; VLAN","ACTIVE",
AM263="Warehouse HUAWEI","SPARE-ISSUE",
AM263="SPARE-HS","SPARE-ISSUE",
AM263="Power Telco","ACTIVE", AM263="no impacts","no impacts"
),"")</f>
        <v>Exclu</v>
      </c>
      <c r="AO263" s="93" t="s">
        <v>6382</v>
      </c>
      <c r="AP263" s="101" t="str">
        <f t="shared" si="12"/>
        <v>CTR_590</v>
      </c>
      <c r="AR263" s="17" t="s">
        <v>5537</v>
      </c>
      <c r="AS263" s="7" t="s">
        <v>5537</v>
      </c>
      <c r="AT263" s="6"/>
      <c r="AU263" s="7"/>
      <c r="AV263" s="3" t="s">
        <v>6383</v>
      </c>
      <c r="AW263" s="18" t="s">
        <v>5537</v>
      </c>
      <c r="AX263" s="18" t="s">
        <v>5537</v>
      </c>
      <c r="AY263" s="18" t="s">
        <v>5537</v>
      </c>
      <c r="AZ263" s="18" t="s">
        <v>5537</v>
      </c>
      <c r="BA263" s="18" t="s">
        <v>5537</v>
      </c>
      <c r="BB263" s="18" t="s">
        <v>5537</v>
      </c>
      <c r="BC263" s="18" t="s">
        <v>5537</v>
      </c>
      <c r="BD263" s="18" t="s">
        <v>5537</v>
      </c>
      <c r="BE263" s="18" t="s">
        <v>5537</v>
      </c>
      <c r="BF263" s="18" t="s">
        <v>5537</v>
      </c>
      <c r="BG263" s="18" t="s">
        <v>5537</v>
      </c>
      <c r="BH263" s="18" t="s">
        <v>5537</v>
      </c>
      <c r="BI263" s="9" t="s">
        <v>6384</v>
      </c>
      <c r="BJ263" s="14"/>
      <c r="BK263" s="14" t="s">
        <v>5537</v>
      </c>
      <c r="BL263" s="14" t="str">
        <f>_xlfn.XLOOKUP(B263,'[4]cell downs 18042026 17h'!$B:$B,'[4]cell downs 18042026 17h'!$B:$B,"")</f>
        <v/>
      </c>
      <c r="BM263" s="14" t="str">
        <f>_xlfn.XLOOKUP(B263,'[5]Cells Huawei 19042026 15h'!$B:$B,'[5]Cells Huawei 19042026 15h'!$B:$B,"")</f>
        <v/>
      </c>
      <c r="BN263" s="9" t="str">
        <f>_xlfn.XLOOKUP(B263,'[6]cells down 19042026 9H40'!$B:$B,'[6]cells down 19042026 9H40'!$B:$B,"")</f>
        <v>CTR_590</v>
      </c>
      <c r="BO263" s="9" t="s">
        <v>4589</v>
      </c>
      <c r="BP263" s="9" t="s">
        <v>12</v>
      </c>
      <c r="BQ263" s="115"/>
    </row>
    <row r="264" spans="1:69" s="9" customFormat="1" ht="32.549999999999997" customHeight="1" x14ac:dyDescent="0.3">
      <c r="A264" s="1" t="s">
        <v>592</v>
      </c>
      <c r="B264" s="8" t="s">
        <v>593</v>
      </c>
      <c r="C264" s="3" t="str">
        <f>_xlfn.XLOOKUP(B264,'[1]daily break down'!$D:$D,'[1]daily break down'!$E:$E,"")</f>
        <v>CENTRE</v>
      </c>
      <c r="D264" s="1" t="s">
        <v>11</v>
      </c>
      <c r="E264" s="1" t="s">
        <v>594</v>
      </c>
      <c r="F264" s="3" t="s">
        <v>69</v>
      </c>
      <c r="G264" s="1" t="s">
        <v>592</v>
      </c>
      <c r="H264" s="34" t="str">
        <f>_xlfn.XLOOKUP(B264,[2]CALCULATION!$B:$B,[2]CALCULATION!$H:$H,"")</f>
        <v>ZTE</v>
      </c>
      <c r="I264" s="28">
        <v>0</v>
      </c>
      <c r="J264" s="28">
        <v>0.34339659792314042</v>
      </c>
      <c r="K264" s="28">
        <v>0</v>
      </c>
      <c r="L264" s="28">
        <v>0</v>
      </c>
      <c r="M264" s="28">
        <v>0</v>
      </c>
      <c r="N264" s="28">
        <v>0</v>
      </c>
      <c r="O264" s="28">
        <v>0</v>
      </c>
      <c r="P264" s="28">
        <v>0.30068158535297684</v>
      </c>
      <c r="Q264" s="28">
        <v>0</v>
      </c>
      <c r="R264" s="28">
        <v>3.2715419209948835</v>
      </c>
      <c r="S264" s="94">
        <v>0</v>
      </c>
      <c r="T264" s="94">
        <f>_xlfn.XLOOKUP(B264,'[3]Nur des jours'!$B:$B,'[3]Nur des jours'!$U:$U,"")</f>
        <v>8.4716622007631262E-3</v>
      </c>
      <c r="U264" s="94">
        <v>0</v>
      </c>
      <c r="V264" s="94">
        <v>0</v>
      </c>
      <c r="W264" s="94">
        <v>8.4716622007631262E-3</v>
      </c>
      <c r="X264" s="94">
        <v>13.581447808853621</v>
      </c>
      <c r="Y264" s="94">
        <v>0.94773822670810159</v>
      </c>
      <c r="Z264" s="94">
        <v>0</v>
      </c>
      <c r="AA264" s="94">
        <v>0</v>
      </c>
      <c r="AB264" s="94">
        <v>0</v>
      </c>
      <c r="AC264" s="94">
        <f>_xlfn.XLOOKUP(B264,'[3]Nur des jours'!$B:$B,'[3]Nur des jours'!$N:$N,"")</f>
        <v>1.7846136065952694</v>
      </c>
      <c r="AD264" s="94">
        <v>1.7846136065952694</v>
      </c>
      <c r="AE264" s="94">
        <v>1.1304299605529775</v>
      </c>
      <c r="AF264" s="94">
        <v>1.9331561893298785</v>
      </c>
      <c r="AG264" s="94">
        <v>1.8681243666099765</v>
      </c>
      <c r="AH264" s="94">
        <v>1.7846136065952694</v>
      </c>
      <c r="AI264" s="49" t="s">
        <v>5559</v>
      </c>
      <c r="AJ264" s="49"/>
      <c r="AK264" s="48" t="str" cm="1">
        <f t="array" ref="AK264">IFERROR(_xlfn.IFS(
AM264="MPR ISSUE","PDH",
AM264="BSS Hardware Issue","BSS",
AM264="Sites strategiques, MLL, Pylone, etc.","ENVTECH",
AM264="AKTIVCO DEFAUT GE &amp; POWER Cabinet","AKTIVCO",
AM264="AKTIVCO Coupure ENEO &amp; Baisse de tension","AKTIVCO GRID ONLY",
AM264="Coupure ENEO &amp; Baisse de tension","IHS GRID ONLY",
AM264="Defaut GE &amp; POWER Cabinet","IHS",
AM264="Sharing","Partners",
AM264="Sites strategiques &amp; DataCenter","SST &amp; DC",
AM264="Exclu","Exclu",
AM264="SAT","SAT",
AM264="SPARE-ISSUE","SPARE-ISSUE",
AM264="Fiber CAmtel","TRANS_FO_CAMTEL",
AM264="Fiber AOF","Fiber AOF",
AM264="Projet OCM (HUAWEI)","TRAVAUX-HUAWEI",
AM264="Projet OCM (NOKIA)","TRAVAUX-NOKIA",
AM264="ACCESS-ISSUE","ACCESS-ISSUE",
AM264="Projet OCM (ZTE, NOKIA, autres projets)","TRAVAUX OCM",
AM264="No root CAuse","No root cause",
AM264="ODU HS","PDH",
AM264="IP &amp; VLAN","PDH",
AM264="Warehouse HUAWEI","SPARE-ISSUE",
AM264="SPARE-HS","SPARE-ISSUE",
AM264="Power Telco","BSS",AM264="no impacts","no impacts"
),"")</f>
        <v>No root cause</v>
      </c>
      <c r="AL264" s="48" t="str" cm="1">
        <f t="array" ref="AL264">IFERROR(_xlfn.IFS(
AM264="MPR ISSUE","TX ISSUE",
AM264="BSS Hardware Issue","RAN ISSUE",
AM264="Sites strategiques, MLL, Pylone, etc.","ENVTECH",
AM264="AKTIVCO DEFAUT GE &amp; POWER Cabinet","POWER ISSUE",
AM264="AKTIVCO Coupure ENEO &amp; Baisse de tension","POWER ISSUE",
AM264="Coupure ENEO &amp; Baisse de tension","POWER ISSUE",
AM264="Defaut GE &amp; POWER Cabinet","POWER ISSUE",
AM264="Sharing","POWER ISSUE",
AM264="Sites strategiques &amp; DataCenter","POWER ISSUE",
AM264="Exclu","Exclu",
AM264="SAT","TX ISSUE",
AM264="SPARE-ISSUE","SPARE-ISSUE",
AM264="Fiber CAmtel","TX ISSUE",
AM264="Fiber AOF","TX ISSUE",
AM264="Projet OCM (HUAWEI)","TRAVAUX-HUAWEI",
AM264="Projet OCM (NOKIA)","TRAVAUX -NOKIA",
AM264="ACCESS-ISSUE","ACCESS-ISSUE",
AM264="Projet OCM (ZTE, NOKIA, autres projets)","TRAVAUX OCM",
AM264="No root CAuse","No root cause",
AM264="ODU HS","TX ISSUE",
AM264="IP &amp; VLAN","TX ISSUE",
AM264="Warehouse HUAWEI","SPARE-ISSUE",
AM264="SPARE-HS","SPARE-ISSUE",
AM264="Power Telco","RAN ISSUE",AM264="no impacts","no impacts"
),"")</f>
        <v>No root cause</v>
      </c>
      <c r="AM264" s="67" t="s">
        <v>6538</v>
      </c>
      <c r="AN264" s="48" t="str" cm="1">
        <f t="array" ref="AN264">IFERROR(_xlfn.IFS(
AM264="MPR ISSUE","ACTIVE",
AM264="BSS Hardware Issue","ACTIVE",
AM264="Sites strategiques, MLL, Pylone, etc.","PASSIVE",
AM264="AKTIVCO DEFAUT GE &amp; POWER Cabinet","PASSIVE",
AM264="AKTIVCO Coupure ENEO &amp; Baisse de tension","PASSIVE",
AM264="Coupure ENEO &amp; Baisse de tension","PASSIVE",
AM264="Defaut GE &amp; POWER Cabinet","PASSIVE",
AM264="Sharing","PASSIVE",
AM264="Sites strategiques &amp; DataCenter","PASSIVE",
AM264="Exclu","Exclu",
AM264="SAT","ACTIVE",
AM264="SPARE-ISSUE","SPARE-ISSUE",
AM264="Fiber CAmtel","ACTIVE",
AM264="Fiber AOF","ACTIVE",
AM264="Projet OCM (HUAWEI)","PLANNED WORKS",
AM264="Projet OCM (NOKIA)","PLANNED WORKS",
AM264="ACCESS-ISSUE","ACCESS-ISSUE",
AM264="Projet OCM (ZTE, NOKIA, autres projets)","PLANNED WORKS",
AM264="No root CAuse","No root cause",
AM264="ODU HS","ACTIVE",
AM264="IP &amp; VLAN","ACTIVE",
AM264="Warehouse HUAWEI","SPARE-ISSUE",
AM264="SPARE-HS","SPARE-ISSUE",
AM264="Power Telco","ACTIVE", AM264="no impacts","no impacts"
),"")</f>
        <v>No root cause</v>
      </c>
      <c r="AO264" s="93" t="s">
        <v>5970</v>
      </c>
      <c r="AP264" s="101" t="str">
        <f t="shared" si="12"/>
        <v>SUD_021</v>
      </c>
      <c r="AR264" s="17" t="s">
        <v>5537</v>
      </c>
      <c r="AS264" s="7" t="s">
        <v>5537</v>
      </c>
      <c r="AT264" s="6"/>
      <c r="AU264" s="7"/>
      <c r="AV264" s="3" t="s">
        <v>5537</v>
      </c>
      <c r="AW264" s="18" t="s">
        <v>5537</v>
      </c>
      <c r="AX264" s="18" t="s">
        <v>5537</v>
      </c>
      <c r="AY264" s="18" t="s">
        <v>5537</v>
      </c>
      <c r="AZ264" s="18" t="s">
        <v>5537</v>
      </c>
      <c r="BA264" s="18" t="s">
        <v>5537</v>
      </c>
      <c r="BB264" s="18" t="s">
        <v>5537</v>
      </c>
      <c r="BC264" s="18" t="s">
        <v>5537</v>
      </c>
      <c r="BD264" s="18" t="s">
        <v>5537</v>
      </c>
      <c r="BE264" s="18" t="s">
        <v>5537</v>
      </c>
      <c r="BF264" s="18" t="s">
        <v>5537</v>
      </c>
      <c r="BG264" s="18" t="s">
        <v>5537</v>
      </c>
      <c r="BH264" s="18" t="s">
        <v>5537</v>
      </c>
      <c r="BI264" s="9" t="s">
        <v>5970</v>
      </c>
      <c r="BJ264" s="14"/>
      <c r="BK264" s="14" t="s">
        <v>5537</v>
      </c>
      <c r="BL264" s="14" t="str">
        <f>_xlfn.XLOOKUP(B264,'[4]cell downs 18042026 17h'!$B:$B,'[4]cell downs 18042026 17h'!$B:$B,"")</f>
        <v/>
      </c>
      <c r="BM264" s="14" t="str">
        <f>_xlfn.XLOOKUP(B264,'[5]Cells Huawei 19042026 15h'!$B:$B,'[5]Cells Huawei 19042026 15h'!$B:$B,"")</f>
        <v/>
      </c>
      <c r="BN264" s="9" t="str">
        <f>_xlfn.XLOOKUP(B264,'[6]cells down 19042026 9H40'!$B:$B,'[6]cells down 19042026 9H40'!$B:$B,"")</f>
        <v/>
      </c>
      <c r="BO264" s="9" t="s">
        <v>593</v>
      </c>
      <c r="BP264" s="9" t="s">
        <v>5537</v>
      </c>
      <c r="BQ264" s="115"/>
    </row>
    <row r="265" spans="1:69" s="9" customFormat="1" x14ac:dyDescent="0.3">
      <c r="A265" s="1" t="s">
        <v>590</v>
      </c>
      <c r="B265" s="1" t="s">
        <v>591</v>
      </c>
      <c r="C265" s="3" t="str">
        <f>_xlfn.XLOOKUP(B265,'[1]daily break down'!$D:$D,'[1]daily break down'!$E:$E,"")</f>
        <v>CENTRE</v>
      </c>
      <c r="D265" s="1" t="s">
        <v>21</v>
      </c>
      <c r="E265" s="1" t="s">
        <v>188</v>
      </c>
      <c r="F265" s="3" t="s">
        <v>69</v>
      </c>
      <c r="G265" s="1" t="s">
        <v>502</v>
      </c>
      <c r="H265" s="34" t="str">
        <f>_xlfn.XLOOKUP(B265,[2]CALCULATION!$B:$B,[2]CALCULATION!$H:$H,"")</f>
        <v>ZTE</v>
      </c>
      <c r="I265" s="28">
        <v>21.486632252099547</v>
      </c>
      <c r="J265" s="28">
        <v>13.687584359920438</v>
      </c>
      <c r="K265" s="28">
        <v>0</v>
      </c>
      <c r="L265" s="28">
        <v>0</v>
      </c>
      <c r="M265" s="28">
        <v>0</v>
      </c>
      <c r="N265" s="28">
        <v>0</v>
      </c>
      <c r="O265" s="28">
        <v>0</v>
      </c>
      <c r="P265" s="28">
        <v>0.3022510722449086</v>
      </c>
      <c r="Q265" s="28">
        <v>0</v>
      </c>
      <c r="R265" s="28">
        <v>3.2731827482000848</v>
      </c>
      <c r="S265" s="94">
        <v>0</v>
      </c>
      <c r="T265" s="94">
        <f>_xlfn.XLOOKUP(B265,'[3]Nur des jours'!$B:$B,'[3]Nur des jours'!$U:$U,"")</f>
        <v>9.666612448028607E-3</v>
      </c>
      <c r="U265" s="94">
        <v>0</v>
      </c>
      <c r="V265" s="94">
        <v>0</v>
      </c>
      <c r="W265" s="94">
        <v>9.666612448028607E-3</v>
      </c>
      <c r="X265" s="94">
        <v>13.618830133006881</v>
      </c>
      <c r="Y265" s="94">
        <v>0.94752420576829255</v>
      </c>
      <c r="Z265" s="94">
        <v>3.4903248267143201E-2</v>
      </c>
      <c r="AA265" s="94">
        <v>0</v>
      </c>
      <c r="AB265" s="94">
        <v>0</v>
      </c>
      <c r="AC265" s="94">
        <f>_xlfn.XLOOKUP(B265,'[3]Nur des jours'!$B:$B,'[3]Nur des jours'!$N:$N,"")</f>
        <v>1.7730921460022311</v>
      </c>
      <c r="AD265" s="94">
        <v>1.7730921460022311</v>
      </c>
      <c r="AE265" s="94">
        <v>1.1200636268079887</v>
      </c>
      <c r="AF265" s="94">
        <v>1.9195558819629304</v>
      </c>
      <c r="AG265" s="94">
        <v>1.8576248667555333</v>
      </c>
      <c r="AH265" s="94">
        <v>1.7730921460022311</v>
      </c>
      <c r="AI265" s="49" t="s">
        <v>5559</v>
      </c>
      <c r="AJ265" s="49"/>
      <c r="AK265" s="48" t="str" cm="1">
        <f t="array" ref="AK265">IFERROR(_xlfn.IFS(
AM265="MPR ISSUE","PDH",
AM265="BSS Hardware Issue","BSS",
AM265="Sites strategiques, MLL, Pylone, etc.","ENVTECH",
AM265="AKTIVCO DEFAUT GE &amp; POWER Cabinet","AKTIVCO",
AM265="AKTIVCO Coupure ENEO &amp; Baisse de tension","AKTIVCO GRID ONLY",
AM265="Coupure ENEO &amp; Baisse de tension","IHS GRID ONLY",
AM265="Defaut GE &amp; POWER Cabinet","IHS",
AM265="Sharing","Partners",
AM265="Sites strategiques &amp; DataCenter","SST &amp; DC",
AM265="Exclu","Exclu",
AM265="SAT","SAT",
AM265="SPARE-ISSUE","SPARE-ISSUE",
AM265="Fiber CAmtel","TRANS_FO_CAMTEL",
AM265="Fiber AOF","Fiber AOF",
AM265="Projet OCM (HUAWEI)","TRAVAUX-HUAWEI",
AM265="Projet OCM (NOKIA)","TRAVAUX-NOKIA",
AM265="ACCESS-ISSUE","ACCESS-ISSUE",
AM265="Projet OCM (ZTE, NOKIA, autres projets)","TRAVAUX OCM",
AM265="No root CAuse","No root cause",
AM265="ODU HS","PDH",
AM265="IP &amp; VLAN","PDH",
AM265="Warehouse HUAWEI","SPARE-ISSUE",
AM265="SPARE-HS","SPARE-ISSUE",
AM265="Power Telco","BSS",AM265="no impacts","no impacts"
),"")</f>
        <v>No root cause</v>
      </c>
      <c r="AL265" s="48" t="str" cm="1">
        <f t="array" ref="AL265">IFERROR(_xlfn.IFS(
AM265="MPR ISSUE","TX ISSUE",
AM265="BSS Hardware Issue","RAN ISSUE",
AM265="Sites strategiques, MLL, Pylone, etc.","ENVTECH",
AM265="AKTIVCO DEFAUT GE &amp; POWER Cabinet","POWER ISSUE",
AM265="AKTIVCO Coupure ENEO &amp; Baisse de tension","POWER ISSUE",
AM265="Coupure ENEO &amp; Baisse de tension","POWER ISSUE",
AM265="Defaut GE &amp; POWER Cabinet","POWER ISSUE",
AM265="Sharing","POWER ISSUE",
AM265="Sites strategiques &amp; DataCenter","POWER ISSUE",
AM265="Exclu","Exclu",
AM265="SAT","TX ISSUE",
AM265="SPARE-ISSUE","SPARE-ISSUE",
AM265="Fiber CAmtel","TX ISSUE",
AM265="Fiber AOF","TX ISSUE",
AM265="Projet OCM (HUAWEI)","TRAVAUX-HUAWEI",
AM265="Projet OCM (NOKIA)","TRAVAUX -NOKIA",
AM265="ACCESS-ISSUE","ACCESS-ISSUE",
AM265="Projet OCM (ZTE, NOKIA, autres projets)","TRAVAUX OCM",
AM265="No root CAuse","No root cause",
AM265="ODU HS","TX ISSUE",
AM265="IP &amp; VLAN","TX ISSUE",
AM265="Warehouse HUAWEI","SPARE-ISSUE",
AM265="SPARE-HS","SPARE-ISSUE",
AM265="Power Telco","RAN ISSUE",AM265="no impacts","no impacts"
),"")</f>
        <v>No root cause</v>
      </c>
      <c r="AM265" s="67" t="s">
        <v>6538</v>
      </c>
      <c r="AN265" s="48" t="str" cm="1">
        <f t="array" ref="AN265">IFERROR(_xlfn.IFS(
AM265="MPR ISSUE","ACTIVE",
AM265="BSS Hardware Issue","ACTIVE",
AM265="Sites strategiques, MLL, Pylone, etc.","PASSIVE",
AM265="AKTIVCO DEFAUT GE &amp; POWER Cabinet","PASSIVE",
AM265="AKTIVCO Coupure ENEO &amp; Baisse de tension","PASSIVE",
AM265="Coupure ENEO &amp; Baisse de tension","PASSIVE",
AM265="Defaut GE &amp; POWER Cabinet","PASSIVE",
AM265="Sharing","PASSIVE",
AM265="Sites strategiques &amp; DataCenter","PASSIVE",
AM265="Exclu","Exclu",
AM265="SAT","ACTIVE",
AM265="SPARE-ISSUE","SPARE-ISSUE",
AM265="Fiber CAmtel","ACTIVE",
AM265="Fiber AOF","ACTIVE",
AM265="Projet OCM (HUAWEI)","PLANNED WORKS",
AM265="Projet OCM (NOKIA)","PLANNED WORKS",
AM265="ACCESS-ISSUE","ACCESS-ISSUE",
AM265="Projet OCM (ZTE, NOKIA, autres projets)","PLANNED WORKS",
AM265="No root CAuse","No root cause",
AM265="ODU HS","ACTIVE",
AM265="IP &amp; VLAN","ACTIVE",
AM265="Warehouse HUAWEI","SPARE-ISSUE",
AM265="SPARE-HS","SPARE-ISSUE",
AM265="Power Telco","ACTIVE", AM265="no impacts","no impacts"
),"")</f>
        <v>No root cause</v>
      </c>
      <c r="AO265" s="93" t="s">
        <v>5902</v>
      </c>
      <c r="AP265" s="101" t="str">
        <f t="shared" si="12"/>
        <v>SUD_079</v>
      </c>
      <c r="AR265" s="17" t="s">
        <v>5537</v>
      </c>
      <c r="AS265" s="7" t="s">
        <v>5537</v>
      </c>
      <c r="AT265" s="6"/>
      <c r="AU265" s="7"/>
      <c r="AV265" s="3" t="s">
        <v>5537</v>
      </c>
      <c r="AW265" s="18" t="s">
        <v>5537</v>
      </c>
      <c r="AX265" s="18" t="s">
        <v>5537</v>
      </c>
      <c r="AY265" s="18" t="s">
        <v>5537</v>
      </c>
      <c r="AZ265" s="18" t="s">
        <v>5537</v>
      </c>
      <c r="BA265" s="18" t="s">
        <v>5537</v>
      </c>
      <c r="BB265" s="18" t="s">
        <v>5537</v>
      </c>
      <c r="BC265" s="18" t="s">
        <v>5537</v>
      </c>
      <c r="BD265" s="18" t="s">
        <v>5537</v>
      </c>
      <c r="BE265" s="18" t="s">
        <v>5537</v>
      </c>
      <c r="BF265" s="18" t="s">
        <v>5537</v>
      </c>
      <c r="BG265" s="18" t="s">
        <v>5537</v>
      </c>
      <c r="BH265" s="18" t="s">
        <v>5537</v>
      </c>
      <c r="BI265" s="9" t="s">
        <v>5902</v>
      </c>
      <c r="BJ265" s="14"/>
      <c r="BK265" s="14" t="s">
        <v>5537</v>
      </c>
      <c r="BL265" s="14" t="str">
        <f>_xlfn.XLOOKUP(B265,'[4]cell downs 18042026 17h'!$B:$B,'[4]cell downs 18042026 17h'!$B:$B,"")</f>
        <v/>
      </c>
      <c r="BM265" s="14" t="str">
        <f>_xlfn.XLOOKUP(B265,'[5]Cells Huawei 19042026 15h'!$B:$B,'[5]Cells Huawei 19042026 15h'!$B:$B,"")</f>
        <v/>
      </c>
      <c r="BN265" s="9" t="str">
        <f>_xlfn.XLOOKUP(B265,'[6]cells down 19042026 9H40'!$B:$B,'[6]cells down 19042026 9H40'!$B:$B,"")</f>
        <v/>
      </c>
      <c r="BO265" s="9" t="s">
        <v>5537</v>
      </c>
      <c r="BP265" s="9" t="s">
        <v>12</v>
      </c>
      <c r="BQ265" s="115"/>
    </row>
    <row r="266" spans="1:69" s="9" customFormat="1" x14ac:dyDescent="0.3">
      <c r="A266" s="1" t="s">
        <v>588</v>
      </c>
      <c r="B266" s="8" t="s">
        <v>589</v>
      </c>
      <c r="C266" s="3" t="str">
        <f>_xlfn.XLOOKUP(B266,'[1]daily break down'!$D:$D,'[1]daily break down'!$E:$E,"")</f>
        <v>LITTORAL</v>
      </c>
      <c r="D266" s="1" t="s">
        <v>11</v>
      </c>
      <c r="E266" s="1" t="s">
        <v>12</v>
      </c>
      <c r="F266" s="3" t="s">
        <v>69</v>
      </c>
      <c r="G266" s="1" t="s">
        <v>502</v>
      </c>
      <c r="H266" s="34" t="str">
        <f>_xlfn.XLOOKUP(B266,[2]CALCULATION!$B:$B,[2]CALCULATION!$H:$H,"")</f>
        <v>ZTE</v>
      </c>
      <c r="I266" s="28">
        <v>0</v>
      </c>
      <c r="J266" s="28">
        <v>0.33886648803052172</v>
      </c>
      <c r="K266" s="28">
        <v>0</v>
      </c>
      <c r="L266" s="28">
        <v>0</v>
      </c>
      <c r="M266" s="28">
        <v>0</v>
      </c>
      <c r="N266" s="28">
        <v>0</v>
      </c>
      <c r="O266" s="28">
        <v>0</v>
      </c>
      <c r="P266" s="28">
        <v>0.3012701429374513</v>
      </c>
      <c r="Q266" s="28">
        <v>0.4965285803563021</v>
      </c>
      <c r="R266" s="28">
        <v>3.2918739102767161</v>
      </c>
      <c r="S266" s="94">
        <v>0</v>
      </c>
      <c r="T266" s="94">
        <f>_xlfn.XLOOKUP(B266,'[3]Nur des jours'!$B:$B,'[3]Nur des jours'!$U:$U,"")</f>
        <v>8.899704080380523E-3</v>
      </c>
      <c r="U266" s="94">
        <v>0</v>
      </c>
      <c r="V266" s="94">
        <v>0</v>
      </c>
      <c r="W266" s="94">
        <v>8.8997040803805248E-3</v>
      </c>
      <c r="X266" s="94">
        <v>13.579307599455529</v>
      </c>
      <c r="Y266" s="94">
        <v>0.95059183923888391</v>
      </c>
      <c r="Z266" s="94">
        <v>3.4403866074256814E-2</v>
      </c>
      <c r="AA266" s="94">
        <v>0</v>
      </c>
      <c r="AB266" s="94">
        <v>0</v>
      </c>
      <c r="AC266" s="94">
        <f>_xlfn.XLOOKUP(B266,'[3]Nur des jours'!$B:$B,'[3]Nur des jours'!$N:$N,"")</f>
        <v>1.7698104915918302</v>
      </c>
      <c r="AD266" s="94">
        <v>1.7698104915918302</v>
      </c>
      <c r="AE266" s="94">
        <v>1.1195640444588326</v>
      </c>
      <c r="AF266" s="94">
        <v>1.9031930121620739</v>
      </c>
      <c r="AG266" s="94">
        <v>1.8620025083886553</v>
      </c>
      <c r="AH266" s="94">
        <v>1.7698104915918302</v>
      </c>
      <c r="AI266" s="49" t="s">
        <v>5559</v>
      </c>
      <c r="AJ266" s="49"/>
      <c r="AK266" s="48" t="str" cm="1">
        <f t="array" ref="AK266">IFERROR(_xlfn.IFS(
AM266="MPR ISSUE","PDH",
AM266="BSS Hardware Issue","BSS",
AM266="Sites strategiques, MLL, Pylone, etc.","ENVTECH",
AM266="AKTIVCO DEFAUT GE &amp; POWER Cabinet","AKTIVCO",
AM266="AKTIVCO Coupure ENEO &amp; Baisse de tension","AKTIVCO GRID ONLY",
AM266="Coupure ENEO &amp; Baisse de tension","IHS GRID ONLY",
AM266="Defaut GE &amp; POWER Cabinet","IHS",
AM266="Sharing","Partners",
AM266="Sites strategiques &amp; DataCenter","SST &amp; DC",
AM266="Exclu","Exclu",
AM266="SAT","SAT",
AM266="SPARE-ISSUE","SPARE-ISSUE",
AM266="Fiber CAmtel","TRANS_FO_CAMTEL",
AM266="Fiber AOF","Fiber AOF",
AM266="Projet OCM (HUAWEI)","TRAVAUX-HUAWEI",
AM266="Projet OCM (NOKIA)","TRAVAUX-NOKIA",
AM266="ACCESS-ISSUE","ACCESS-ISSUE",
AM266="Projet OCM (ZTE, NOKIA, autres projets)","TRAVAUX OCM",
AM266="No root CAuse","No root cause",
AM266="ODU HS","PDH",
AM266="IP &amp; VLAN","PDH",
AM266="Warehouse HUAWEI","SPARE-ISSUE",
AM266="SPARE-HS","SPARE-ISSUE",
AM266="Power Telco","BSS",AM266="no impacts","no impacts"
),"")</f>
        <v>IHS</v>
      </c>
      <c r="AL266" s="48" t="str" cm="1">
        <f t="array" ref="AL266">IFERROR(_xlfn.IFS(
AM266="MPR ISSUE","TX ISSUE",
AM266="BSS Hardware Issue","RAN ISSUE",
AM266="Sites strategiques, MLL, Pylone, etc.","ENVTECH",
AM266="AKTIVCO DEFAUT GE &amp; POWER Cabinet","POWER ISSUE",
AM266="AKTIVCO Coupure ENEO &amp; Baisse de tension","POWER ISSUE",
AM266="Coupure ENEO &amp; Baisse de tension","POWER ISSUE",
AM266="Defaut GE &amp; POWER Cabinet","POWER ISSUE",
AM266="Sharing","POWER ISSUE",
AM266="Sites strategiques &amp; DataCenter","POWER ISSUE",
AM266="Exclu","Exclu",
AM266="SAT","TX ISSUE",
AM266="SPARE-ISSUE","SPARE-ISSUE",
AM266="Fiber CAmtel","TX ISSUE",
AM266="Fiber AOF","TX ISSUE",
AM266="Projet OCM (HUAWEI)","TRAVAUX-HUAWEI",
AM266="Projet OCM (NOKIA)","TRAVAUX -NOKIA",
AM266="ACCESS-ISSUE","ACCESS-ISSUE",
AM266="Projet OCM (ZTE, NOKIA, autres projets)","TRAVAUX OCM",
AM266="No root CAuse","No root cause",
AM266="ODU HS","TX ISSUE",
AM266="IP &amp; VLAN","TX ISSUE",
AM266="Warehouse HUAWEI","SPARE-ISSUE",
AM266="SPARE-HS","SPARE-ISSUE",
AM266="Power Telco","RAN ISSUE",AM266="no impacts","no impacts"
),"")</f>
        <v>POWER ISSUE</v>
      </c>
      <c r="AM266" s="67" t="s">
        <v>5330</v>
      </c>
      <c r="AN266" s="48" t="str" cm="1">
        <f t="array" ref="AN266">IFERROR(_xlfn.IFS(
AM266="MPR ISSUE","ACTIVE",
AM266="BSS Hardware Issue","ACTIVE",
AM266="Sites strategiques, MLL, Pylone, etc.","PASSIVE",
AM266="AKTIVCO DEFAUT GE &amp; POWER Cabinet","PASSIVE",
AM266="AKTIVCO Coupure ENEO &amp; Baisse de tension","PASSIVE",
AM266="Coupure ENEO &amp; Baisse de tension","PASSIVE",
AM266="Defaut GE &amp; POWER Cabinet","PASSIVE",
AM266="Sharing","PASSIVE",
AM266="Sites strategiques &amp; DataCenter","PASSIVE",
AM266="Exclu","Exclu",
AM266="SAT","ACTIVE",
AM266="SPARE-ISSUE","SPARE-ISSUE",
AM266="Fiber CAmtel","ACTIVE",
AM266="Fiber AOF","ACTIVE",
AM266="Projet OCM (HUAWEI)","PLANNED WORKS",
AM266="Projet OCM (NOKIA)","PLANNED WORKS",
AM266="ACCESS-ISSUE","ACCESS-ISSUE",
AM266="Projet OCM (ZTE, NOKIA, autres projets)","PLANNED WORKS",
AM266="No root CAuse","No root cause",
AM266="ODU HS","ACTIVE",
AM266="IP &amp; VLAN","ACTIVE",
AM266="Warehouse HUAWEI","SPARE-ISSUE",
AM266="SPARE-HS","SPARE-ISSUE",
AM266="Power Telco","ACTIVE", AM266="no impacts","no impacts"
),"")</f>
        <v>PASSIVE</v>
      </c>
      <c r="AO266" s="93" t="s">
        <v>5909</v>
      </c>
      <c r="AP266" s="101" t="str">
        <f t="shared" si="12"/>
        <v>SUD_053</v>
      </c>
      <c r="AR266" s="17" t="s">
        <v>5537</v>
      </c>
      <c r="AS266" s="7" t="s">
        <v>5537</v>
      </c>
      <c r="AT266" s="6"/>
      <c r="AU266" s="7"/>
      <c r="AV266" s="3" t="s">
        <v>5537</v>
      </c>
      <c r="AW266" s="18" t="s">
        <v>5537</v>
      </c>
      <c r="AX266" s="18" t="s">
        <v>5537</v>
      </c>
      <c r="AY266" s="18" t="s">
        <v>5537</v>
      </c>
      <c r="AZ266" s="18" t="s">
        <v>5537</v>
      </c>
      <c r="BA266" s="18" t="s">
        <v>5537</v>
      </c>
      <c r="BB266" s="18" t="s">
        <v>5537</v>
      </c>
      <c r="BC266" s="18" t="s">
        <v>5537</v>
      </c>
      <c r="BD266" s="18" t="s">
        <v>5537</v>
      </c>
      <c r="BE266" s="18" t="s">
        <v>5537</v>
      </c>
      <c r="BF266" s="18" t="s">
        <v>5537</v>
      </c>
      <c r="BG266" s="18" t="s">
        <v>5537</v>
      </c>
      <c r="BH266" s="18" t="s">
        <v>5537</v>
      </c>
      <c r="BI266" s="9" t="s">
        <v>5909</v>
      </c>
      <c r="BJ266" s="14"/>
      <c r="BK266" s="14" t="s">
        <v>5537</v>
      </c>
      <c r="BL266" s="14" t="str">
        <f>_xlfn.XLOOKUP(B266,'[4]cell downs 18042026 17h'!$B:$B,'[4]cell downs 18042026 17h'!$B:$B,"")</f>
        <v/>
      </c>
      <c r="BM266" s="14" t="str">
        <f>_xlfn.XLOOKUP(B266,'[5]Cells Huawei 19042026 15h'!$B:$B,'[5]Cells Huawei 19042026 15h'!$B:$B,"")</f>
        <v/>
      </c>
      <c r="BN266" s="9" t="str">
        <f>_xlfn.XLOOKUP(B266,'[6]cells down 19042026 9H40'!$B:$B,'[6]cells down 19042026 9H40'!$B:$B,"")</f>
        <v/>
      </c>
      <c r="BO266" s="9" t="s">
        <v>589</v>
      </c>
      <c r="BP266" s="9" t="s">
        <v>12</v>
      </c>
      <c r="BQ266" s="115"/>
    </row>
    <row r="267" spans="1:69" s="9" customFormat="1" x14ac:dyDescent="0.3">
      <c r="A267" s="1" t="s">
        <v>2713</v>
      </c>
      <c r="B267" s="8" t="s">
        <v>2714</v>
      </c>
      <c r="C267" s="3" t="str">
        <f>_xlfn.XLOOKUP(B267,'[1]daily break down'!$D:$D,'[1]daily break down'!$E:$E,"")</f>
        <v>Douala</v>
      </c>
      <c r="D267" s="1" t="s">
        <v>11</v>
      </c>
      <c r="E267" s="1" t="s">
        <v>757</v>
      </c>
      <c r="F267" s="3" t="s">
        <v>31</v>
      </c>
      <c r="G267" s="1" t="s">
        <v>32</v>
      </c>
      <c r="H267" s="34" t="str">
        <f>_xlfn.XLOOKUP(B267,[2]CALCULATION!$B:$B,[2]CALCULATION!$H:$H,"")</f>
        <v>ZTE</v>
      </c>
      <c r="I267" s="28">
        <v>0</v>
      </c>
      <c r="J267" s="28">
        <v>0</v>
      </c>
      <c r="K267" s="28">
        <v>0</v>
      </c>
      <c r="L267" s="28">
        <v>0</v>
      </c>
      <c r="M267" s="28">
        <v>0</v>
      </c>
      <c r="N267" s="28">
        <v>0</v>
      </c>
      <c r="O267" s="28">
        <v>0</v>
      </c>
      <c r="P267" s="28">
        <v>0</v>
      </c>
      <c r="Q267" s="28">
        <v>0</v>
      </c>
      <c r="R267" s="28">
        <v>0</v>
      </c>
      <c r="S267" s="94">
        <v>0</v>
      </c>
      <c r="T267" s="94">
        <f>_xlfn.XLOOKUP(B267,'[3]Nur des jours'!$B:$B,'[3]Nur des jours'!$U:$U,"")</f>
        <v>0</v>
      </c>
      <c r="U267" s="94">
        <v>0</v>
      </c>
      <c r="V267" s="94">
        <v>0</v>
      </c>
      <c r="W267" s="94">
        <v>0</v>
      </c>
      <c r="X267" s="94">
        <v>0</v>
      </c>
      <c r="Y267" s="94">
        <v>0</v>
      </c>
      <c r="Z267" s="94">
        <v>0</v>
      </c>
      <c r="AA267" s="94">
        <v>0</v>
      </c>
      <c r="AB267" s="94">
        <v>0</v>
      </c>
      <c r="AC267" s="94">
        <f>_xlfn.XLOOKUP(B267,'[3]Nur des jours'!$B:$B,'[3]Nur des jours'!$N:$N,"")</f>
        <v>1.7594839812460599</v>
      </c>
      <c r="AD267" s="94">
        <v>1.7594839812460599</v>
      </c>
      <c r="AE267" s="94">
        <v>1.251079097874177</v>
      </c>
      <c r="AF267" s="94">
        <v>1.1228753769835205</v>
      </c>
      <c r="AG267" s="94">
        <v>2.3085219549672025</v>
      </c>
      <c r="AH267" s="94">
        <v>1.7594839812460599</v>
      </c>
      <c r="AI267" s="49" t="s">
        <v>5559</v>
      </c>
      <c r="AJ267" s="49"/>
      <c r="AK267" s="48" t="str" cm="1">
        <f t="array" ref="AK267">IFERROR(_xlfn.IFS(
AM267="MPR ISSUE","PDH",
AM267="BSS Hardware Issue","BSS",
AM267="Sites strategiques, MLL, Pylone, etc.","ENVTECH",
AM267="AKTIVCO DEFAUT GE &amp; POWER Cabinet","AKTIVCO",
AM267="AKTIVCO Coupure ENEO &amp; Baisse de tension","AKTIVCO GRID ONLY",
AM267="Coupure ENEO &amp; Baisse de tension","IHS GRID ONLY",
AM267="Defaut GE &amp; POWER Cabinet","IHS",
AM267="Sharing","Partners",
AM267="Sites strategiques &amp; DataCenter","SST &amp; DC",
AM267="Exclu","Exclu",
AM267="SAT","SAT",
AM267="SPARE-ISSUE","SPARE-ISSUE",
AM267="Fiber CAmtel","TRANS_FO_CAMTEL",
AM267="Fiber AOF","Fiber AOF",
AM267="Projet OCM (HUAWEI)","TRAVAUX-HUAWEI",
AM267="Projet OCM (NOKIA)","TRAVAUX-NOKIA",
AM267="ACCESS-ISSUE","ACCESS-ISSUE",
AM267="Projet OCM (ZTE, NOKIA, autres projets)","TRAVAUX OCM",
AM267="No root CAuse","No root cause",
AM267="ODU HS","PDH",
AM267="IP &amp; VLAN","PDH",
AM267="Warehouse HUAWEI","SPARE-ISSUE",
AM267="SPARE-HS","SPARE-ISSUE",
AM267="Power Telco","BSS",AM267="no impacts","no impacts"
),"")</f>
        <v>IHS</v>
      </c>
      <c r="AL267" s="48" t="str" cm="1">
        <f t="array" ref="AL267">IFERROR(_xlfn.IFS(
AM267="MPR ISSUE","TX ISSUE",
AM267="BSS Hardware Issue","RAN ISSUE",
AM267="Sites strategiques, MLL, Pylone, etc.","ENVTECH",
AM267="AKTIVCO DEFAUT GE &amp; POWER Cabinet","POWER ISSUE",
AM267="AKTIVCO Coupure ENEO &amp; Baisse de tension","POWER ISSUE",
AM267="Coupure ENEO &amp; Baisse de tension","POWER ISSUE",
AM267="Defaut GE &amp; POWER Cabinet","POWER ISSUE",
AM267="Sharing","POWER ISSUE",
AM267="Sites strategiques &amp; DataCenter","POWER ISSUE",
AM267="Exclu","Exclu",
AM267="SAT","TX ISSUE",
AM267="SPARE-ISSUE","SPARE-ISSUE",
AM267="Fiber CAmtel","TX ISSUE",
AM267="Fiber AOF","TX ISSUE",
AM267="Projet OCM (HUAWEI)","TRAVAUX-HUAWEI",
AM267="Projet OCM (NOKIA)","TRAVAUX -NOKIA",
AM267="ACCESS-ISSUE","ACCESS-ISSUE",
AM267="Projet OCM (ZTE, NOKIA, autres projets)","TRAVAUX OCM",
AM267="No root CAuse","No root cause",
AM267="ODU HS","TX ISSUE",
AM267="IP &amp; VLAN","TX ISSUE",
AM267="Warehouse HUAWEI","SPARE-ISSUE",
AM267="SPARE-HS","SPARE-ISSUE",
AM267="Power Telco","RAN ISSUE",AM267="no impacts","no impacts"
),"")</f>
        <v>POWER ISSUE</v>
      </c>
      <c r="AM267" s="67" t="s">
        <v>5330</v>
      </c>
      <c r="AN267" s="48" t="str" cm="1">
        <f t="array" ref="AN267">IFERROR(_xlfn.IFS(
AM267="MPR ISSUE","ACTIVE",
AM267="BSS Hardware Issue","ACTIVE",
AM267="Sites strategiques, MLL, Pylone, etc.","PASSIVE",
AM267="AKTIVCO DEFAUT GE &amp; POWER Cabinet","PASSIVE",
AM267="AKTIVCO Coupure ENEO &amp; Baisse de tension","PASSIVE",
AM267="Coupure ENEO &amp; Baisse de tension","PASSIVE",
AM267="Defaut GE &amp; POWER Cabinet","PASSIVE",
AM267="Sharing","PASSIVE",
AM267="Sites strategiques &amp; DataCenter","PASSIVE",
AM267="Exclu","Exclu",
AM267="SAT","ACTIVE",
AM267="SPARE-ISSUE","SPARE-ISSUE",
AM267="Fiber CAmtel","ACTIVE",
AM267="Fiber AOF","ACTIVE",
AM267="Projet OCM (HUAWEI)","PLANNED WORKS",
AM267="Projet OCM (NOKIA)","PLANNED WORKS",
AM267="ACCESS-ISSUE","ACCESS-ISSUE",
AM267="Projet OCM (ZTE, NOKIA, autres projets)","PLANNED WORKS",
AM267="No root CAuse","No root cause",
AM267="ODU HS","ACTIVE",
AM267="IP &amp; VLAN","ACTIVE",
AM267="Warehouse HUAWEI","SPARE-ISSUE",
AM267="SPARE-HS","SPARE-ISSUE",
AM267="Power Telco","ACTIVE", AM267="no impacts","no impacts"
),"")</f>
        <v>PASSIVE</v>
      </c>
      <c r="AO267" s="93" t="s">
        <v>6031</v>
      </c>
      <c r="AP267" s="101" t="str">
        <f t="shared" si="12"/>
        <v>LIT_244</v>
      </c>
      <c r="AR267" s="17" t="s">
        <v>5537</v>
      </c>
      <c r="AS267" s="7" t="s">
        <v>5537</v>
      </c>
      <c r="AT267" s="6"/>
      <c r="AU267" s="7"/>
      <c r="AV267" s="3" t="s">
        <v>6032</v>
      </c>
      <c r="AW267" s="18" t="s">
        <v>5537</v>
      </c>
      <c r="AX267" s="18" t="s">
        <v>5537</v>
      </c>
      <c r="AY267" s="18" t="s">
        <v>5537</v>
      </c>
      <c r="AZ267" s="18" t="s">
        <v>5537</v>
      </c>
      <c r="BA267" s="18" t="s">
        <v>5537</v>
      </c>
      <c r="BB267" s="18" t="s">
        <v>5537</v>
      </c>
      <c r="BC267" s="18" t="s">
        <v>5537</v>
      </c>
      <c r="BD267" s="18" t="s">
        <v>5537</v>
      </c>
      <c r="BE267" s="18" t="s">
        <v>5537</v>
      </c>
      <c r="BF267" s="18" t="s">
        <v>5537</v>
      </c>
      <c r="BG267" s="18" t="s">
        <v>5537</v>
      </c>
      <c r="BH267" s="18" t="s">
        <v>5537</v>
      </c>
      <c r="BI267" s="9" t="s">
        <v>6033</v>
      </c>
      <c r="BJ267" s="14"/>
      <c r="BK267" s="14" t="s">
        <v>5537</v>
      </c>
      <c r="BL267" s="14" t="str">
        <f>_xlfn.XLOOKUP(B267,'[4]cell downs 18042026 17h'!$B:$B,'[4]cell downs 18042026 17h'!$B:$B,"")</f>
        <v/>
      </c>
      <c r="BM267" s="14" t="str">
        <f>_xlfn.XLOOKUP(B267,'[5]Cells Huawei 19042026 15h'!$B:$B,'[5]Cells Huawei 19042026 15h'!$B:$B,"")</f>
        <v/>
      </c>
      <c r="BN267" s="9" t="str">
        <f>_xlfn.XLOOKUP(B267,'[6]cells down 19042026 9H40'!$B:$B,'[6]cells down 19042026 9H40'!$B:$B,"")</f>
        <v/>
      </c>
      <c r="BO267" s="9" t="s">
        <v>2714</v>
      </c>
      <c r="BP267" s="9" t="s">
        <v>5537</v>
      </c>
      <c r="BQ267" s="115"/>
    </row>
    <row r="268" spans="1:69" s="9" customFormat="1" ht="22.5" customHeight="1" x14ac:dyDescent="0.3">
      <c r="A268" s="19" t="s">
        <v>5461</v>
      </c>
      <c r="B268" s="26" t="s">
        <v>5462</v>
      </c>
      <c r="C268" s="3" t="str">
        <f>_xlfn.XLOOKUP(B268,'[1]daily break down'!$D:$D,'[1]daily break down'!$E:$E,"")</f>
        <v>CENTRE</v>
      </c>
      <c r="D268" s="19" t="s">
        <v>357</v>
      </c>
      <c r="E268" s="19" t="s">
        <v>122</v>
      </c>
      <c r="F268" s="19" t="s">
        <v>226</v>
      </c>
      <c r="G268" s="19" t="s">
        <v>5461</v>
      </c>
      <c r="H268" s="33" t="str">
        <f>_xlfn.XLOOKUP(B268,[2]CALCULATION!$B:$B,[2]CALCULATION!$H:$H,"")</f>
        <v>NOKIA</v>
      </c>
      <c r="I268" s="28">
        <v>3.0819015332460129</v>
      </c>
      <c r="J268" s="28">
        <v>3.0819015332460129</v>
      </c>
      <c r="K268" s="28">
        <v>3.0819015332460129</v>
      </c>
      <c r="L268" s="28">
        <v>3.0819015332460129</v>
      </c>
      <c r="M268" s="28">
        <v>3.0819015332460129</v>
      </c>
      <c r="N268" s="28">
        <v>3.0819015332460129</v>
      </c>
      <c r="O268" s="28">
        <v>3.0819015332460129</v>
      </c>
      <c r="P268" s="28">
        <v>3.0819015332460129</v>
      </c>
      <c r="Q268" s="28">
        <v>3.3977786053254118</v>
      </c>
      <c r="R268" s="28">
        <v>3.0819015332460129</v>
      </c>
      <c r="S268" s="94">
        <v>3.0819015332460129</v>
      </c>
      <c r="T268" s="94">
        <f>_xlfn.XLOOKUP(B268,'[3]Nur des jours'!$B:$B,'[3]Nur des jours'!$U:$U,"")</f>
        <v>3.0873112933061679</v>
      </c>
      <c r="U268" s="94">
        <v>3.0819015332460129</v>
      </c>
      <c r="V268" s="94" t="s">
        <v>5537</v>
      </c>
      <c r="W268" s="94">
        <v>3.0873112933061679</v>
      </c>
      <c r="X268" s="94">
        <v>3.0819015332460129</v>
      </c>
      <c r="Y268" s="94">
        <v>3.0819015332460129</v>
      </c>
      <c r="Z268" s="94">
        <v>3.0819015332460129</v>
      </c>
      <c r="AA268" s="94">
        <v>2.9730950280981401</v>
      </c>
      <c r="AB268" s="94">
        <v>3.160589898782364</v>
      </c>
      <c r="AC268" s="94">
        <f>_xlfn.XLOOKUP(B268,'[3]Nur des jours'!$B:$B,'[3]Nur des jours'!$N:$N,"")</f>
        <v>1.7579323294324449</v>
      </c>
      <c r="AD268" s="94">
        <v>1.7579323294324449</v>
      </c>
      <c r="AE268" s="94">
        <v>0</v>
      </c>
      <c r="AF268" s="94">
        <v>0</v>
      </c>
      <c r="AG268" s="94">
        <v>3.3709892594562527</v>
      </c>
      <c r="AH268" s="94">
        <v>1.7579323294324449</v>
      </c>
      <c r="AI268" s="49" t="s">
        <v>5559</v>
      </c>
      <c r="AJ268" s="49"/>
      <c r="AK268" s="48" t="str" cm="1">
        <f t="array" ref="AK268">IFERROR(_xlfn.IFS(
AM268="MPR ISSUE","PDH",
AM268="BSS Hardware Issue","BSS",
AM268="Sites strategiques, MLL, Pylone, etc.","ENVTECH",
AM268="AKTIVCO DEFAUT GE &amp; POWER Cabinet","AKTIVCO",
AM268="AKTIVCO Coupure ENEO &amp; Baisse de tension","AKTIVCO GRID ONLY",
AM268="Coupure ENEO &amp; Baisse de tension","IHS GRID ONLY",
AM268="Defaut GE &amp; POWER Cabinet","IHS",
AM268="Sharing","Partners",
AM268="Sites strategiques &amp; DataCenter","SST &amp; DC",
AM268="Exclu","Exclu",
AM268="SAT","SAT",
AM268="SPARE-ISSUE","SPARE-ISSUE",
AM268="Fiber CAmtel","TRANS_FO_CAMTEL",
AM268="Fiber AOF","Fiber AOF",
AM268="Projet OCM (HUAWEI)","TRAVAUX-HUAWEI",
AM268="Projet OCM (NOKIA)","TRAVAUX-NOKIA",
AM268="ACCESS-ISSUE","ACCESS-ISSUE",
AM268="Projet OCM (ZTE, NOKIA, autres projets)","TRAVAUX OCM",
AM268="No root CAuse","No root cause",
AM268="ODU HS","PDH",
AM268="IP &amp; VLAN","PDH",
AM268="Warehouse HUAWEI","SPARE-ISSUE",
AM268="SPARE-HS","SPARE-ISSUE",
AM268="Power Telco","BSS",AM268="no impacts","no impacts"
),"")</f>
        <v>No root cause</v>
      </c>
      <c r="AL268" s="48" t="str" cm="1">
        <f t="array" ref="AL268">IFERROR(_xlfn.IFS(
AM268="MPR ISSUE","TX ISSUE",
AM268="BSS Hardware Issue","RAN ISSUE",
AM268="Sites strategiques, MLL, Pylone, etc.","ENVTECH",
AM268="AKTIVCO DEFAUT GE &amp; POWER Cabinet","POWER ISSUE",
AM268="AKTIVCO Coupure ENEO &amp; Baisse de tension","POWER ISSUE",
AM268="Coupure ENEO &amp; Baisse de tension","POWER ISSUE",
AM268="Defaut GE &amp; POWER Cabinet","POWER ISSUE",
AM268="Sharing","POWER ISSUE",
AM268="Sites strategiques &amp; DataCenter","POWER ISSUE",
AM268="Exclu","Exclu",
AM268="SAT","TX ISSUE",
AM268="SPARE-ISSUE","SPARE-ISSUE",
AM268="Fiber CAmtel","TX ISSUE",
AM268="Fiber AOF","TX ISSUE",
AM268="Projet OCM (HUAWEI)","TRAVAUX-HUAWEI",
AM268="Projet OCM (NOKIA)","TRAVAUX -NOKIA",
AM268="ACCESS-ISSUE","ACCESS-ISSUE",
AM268="Projet OCM (ZTE, NOKIA, autres projets)","TRAVAUX OCM",
AM268="No root CAuse","No root cause",
AM268="ODU HS","TX ISSUE",
AM268="IP &amp; VLAN","TX ISSUE",
AM268="Warehouse HUAWEI","SPARE-ISSUE",
AM268="SPARE-HS","SPARE-ISSUE",
AM268="Power Telco","RAN ISSUE",AM268="no impacts","no impacts"
),"")</f>
        <v>No root cause</v>
      </c>
      <c r="AM268" s="67" t="s">
        <v>6538</v>
      </c>
      <c r="AN268" s="48" t="str" cm="1">
        <f t="array" ref="AN268">IFERROR(_xlfn.IFS(
AM268="MPR ISSUE","ACTIVE",
AM268="BSS Hardware Issue","ACTIVE",
AM268="Sites strategiques, MLL, Pylone, etc.","PASSIVE",
AM268="AKTIVCO DEFAUT GE &amp; POWER Cabinet","PASSIVE",
AM268="AKTIVCO Coupure ENEO &amp; Baisse de tension","PASSIVE",
AM268="Coupure ENEO &amp; Baisse de tension","PASSIVE",
AM268="Defaut GE &amp; POWER Cabinet","PASSIVE",
AM268="Sharing","PASSIVE",
AM268="Sites strategiques &amp; DataCenter","PASSIVE",
AM268="Exclu","Exclu",
AM268="SAT","ACTIVE",
AM268="SPARE-ISSUE","SPARE-ISSUE",
AM268="Fiber CAmtel","ACTIVE",
AM268="Fiber AOF","ACTIVE",
AM268="Projet OCM (HUAWEI)","PLANNED WORKS",
AM268="Projet OCM (NOKIA)","PLANNED WORKS",
AM268="ACCESS-ISSUE","ACCESS-ISSUE",
AM268="Projet OCM (ZTE, NOKIA, autres projets)","PLANNED WORKS",
AM268="No root CAuse","No root cause",
AM268="ODU HS","ACTIVE",
AM268="IP &amp; VLAN","ACTIVE",
AM268="Warehouse HUAWEI","SPARE-ISSUE",
AM268="SPARE-HS","SPARE-ISSUE",
AM268="Power Telco","ACTIVE", AM268="no impacts","no impacts"
),"")</f>
        <v>No root cause</v>
      </c>
      <c r="AO268" s="93" t="s">
        <v>6023</v>
      </c>
      <c r="AP268" s="101" t="str">
        <f t="shared" si="12"/>
        <v>EST_185</v>
      </c>
      <c r="AR268" s="17" t="s">
        <v>5537</v>
      </c>
      <c r="AS268" s="7" t="s">
        <v>5537</v>
      </c>
      <c r="AT268" s="6"/>
      <c r="AU268" s="7"/>
      <c r="AV268" s="3" t="s">
        <v>5537</v>
      </c>
      <c r="AW268" s="18" t="s">
        <v>5537</v>
      </c>
      <c r="AX268" s="18" t="s">
        <v>5537</v>
      </c>
      <c r="AY268" s="18" t="s">
        <v>5537</v>
      </c>
      <c r="AZ268" s="18" t="s">
        <v>5537</v>
      </c>
      <c r="BA268" s="18" t="s">
        <v>5537</v>
      </c>
      <c r="BB268" s="18" t="s">
        <v>5537</v>
      </c>
      <c r="BC268" s="18" t="s">
        <v>6024</v>
      </c>
      <c r="BD268" s="18" t="s">
        <v>6024</v>
      </c>
      <c r="BE268" s="18" t="s">
        <v>5537</v>
      </c>
      <c r="BF268" s="18" t="s">
        <v>5537</v>
      </c>
      <c r="BG268" s="18" t="s">
        <v>5537</v>
      </c>
      <c r="BH268" s="18" t="s">
        <v>5537</v>
      </c>
      <c r="BI268" s="9" t="s">
        <v>5537</v>
      </c>
      <c r="BJ268" s="14"/>
      <c r="BK268" s="14" t="s">
        <v>5537</v>
      </c>
      <c r="BL268" s="14" t="str">
        <f>_xlfn.XLOOKUP(B268,'[4]cell downs 18042026 17h'!$B:$B,'[4]cell downs 18042026 17h'!$B:$B,"")</f>
        <v>EST_185</v>
      </c>
      <c r="BM268" s="14" t="str">
        <f>_xlfn.XLOOKUP(B268,'[5]Cells Huawei 19042026 15h'!$B:$B,'[5]Cells Huawei 19042026 15h'!$B:$B,"")</f>
        <v/>
      </c>
      <c r="BN268" s="9" t="str">
        <f>_xlfn.XLOOKUP(B268,'[6]cells down 19042026 9H40'!$B:$B,'[6]cells down 19042026 9H40'!$B:$B,"")</f>
        <v/>
      </c>
      <c r="BO268" s="9" t="s">
        <v>5537</v>
      </c>
      <c r="BP268" s="9" t="s">
        <v>5537</v>
      </c>
      <c r="BQ268" s="115"/>
    </row>
    <row r="269" spans="1:69" s="9" customFormat="1" x14ac:dyDescent="0.3">
      <c r="A269" s="1" t="s">
        <v>4978</v>
      </c>
      <c r="B269" s="8" t="s">
        <v>4979</v>
      </c>
      <c r="C269" s="3" t="str">
        <f>_xlfn.XLOOKUP(B269,'[1]daily break down'!$D:$D,'[1]daily break down'!$E:$E,"")</f>
        <v>CENTRE</v>
      </c>
      <c r="D269" s="1" t="s">
        <v>11</v>
      </c>
      <c r="E269" s="1" t="s">
        <v>1303</v>
      </c>
      <c r="F269" s="3" t="s">
        <v>226</v>
      </c>
      <c r="G269" s="1" t="s">
        <v>4978</v>
      </c>
      <c r="H269" s="33" t="str">
        <f>_xlfn.XLOOKUP(B269,[2]CALCULATION!$B:$B,[2]CALCULATION!$H:$H,"")</f>
        <v>NOKIA</v>
      </c>
      <c r="I269" s="28">
        <v>2.1402093980865401E-4</v>
      </c>
      <c r="J269" s="28">
        <v>2.6752617476100566E-4</v>
      </c>
      <c r="K269" s="28">
        <v>2.8536125307830184E-4</v>
      </c>
      <c r="L269" s="28">
        <v>2.85361253078244E-4</v>
      </c>
      <c r="M269" s="28">
        <v>2.4969109644353585E-4</v>
      </c>
      <c r="N269" s="28">
        <v>2.6752617476083203E-4</v>
      </c>
      <c r="O269" s="28">
        <v>2.6752617476094782E-4</v>
      </c>
      <c r="P269" s="28">
        <v>2.4969109644370954E-4</v>
      </c>
      <c r="Q269" s="28">
        <v>2.4969109644359369E-4</v>
      </c>
      <c r="R269" s="28">
        <v>2.6752617476094782E-4</v>
      </c>
      <c r="S269" s="94">
        <v>2.6752617476106361E-4</v>
      </c>
      <c r="T269" s="94">
        <f>_xlfn.XLOOKUP(B269,'[3]Nur des jours'!$B:$B,'[3]Nur des jours'!$U:$U,"")</f>
        <v>1.9618586149135206E-3</v>
      </c>
      <c r="U269" s="94">
        <v>2.6752617476083203E-4</v>
      </c>
      <c r="V269" s="94">
        <v>0.72783171105460986</v>
      </c>
      <c r="W269" s="94">
        <v>1.9618586149135206E-3</v>
      </c>
      <c r="X269" s="94">
        <v>2.4969109644330426E-4</v>
      </c>
      <c r="Y269" s="94">
        <v>3.5670156634789177E-4</v>
      </c>
      <c r="Z269" s="94">
        <v>2.6752617476071623E-4</v>
      </c>
      <c r="AA269" s="94">
        <v>0.30881530622827374</v>
      </c>
      <c r="AB269" s="94">
        <v>2.8536125307841763E-4</v>
      </c>
      <c r="AC269" s="94">
        <f>_xlfn.XLOOKUP(B269,'[3]Nur des jours'!$B:$B,'[3]Nur des jours'!$N:$N,"")</f>
        <v>1.7344970365233865</v>
      </c>
      <c r="AD269" s="94">
        <v>1.7344970365233865</v>
      </c>
      <c r="AE269" s="94">
        <v>2.9387931689107907</v>
      </c>
      <c r="AF269" s="94">
        <v>1.3555150096392172</v>
      </c>
      <c r="AG269" s="94">
        <v>1.6486950797496864</v>
      </c>
      <c r="AH269" s="94">
        <v>1.7344970365233865</v>
      </c>
      <c r="AI269" s="49" t="s">
        <v>5559</v>
      </c>
      <c r="AJ269" s="49"/>
      <c r="AK269" s="48" t="str" cm="1">
        <f t="array" ref="AK269">IFERROR(_xlfn.IFS(
AM269="MPR ISSUE","PDH",
AM269="BSS Hardware Issue","BSS",
AM269="Sites strategiques, MLL, Pylone, etc.","ENVTECH",
AM269="AKTIVCO DEFAUT GE &amp; POWER Cabinet","AKTIVCO",
AM269="AKTIVCO Coupure ENEO &amp; Baisse de tension","AKTIVCO GRID ONLY",
AM269="Coupure ENEO &amp; Baisse de tension","IHS GRID ONLY",
AM269="Defaut GE &amp; POWER Cabinet","IHS",
AM269="Sharing","Partners",
AM269="Sites strategiques &amp; DataCenter","SST &amp; DC",
AM269="Exclu","Exclu",
AM269="SAT","SAT",
AM269="SPARE-ISSUE","SPARE-ISSUE",
AM269="Fiber CAmtel","TRANS_FO_CAMTEL",
AM269="Fiber AOF","Fiber AOF",
AM269="Projet OCM (HUAWEI)","TRAVAUX-HUAWEI",
AM269="Projet OCM (NOKIA)","TRAVAUX-NOKIA",
AM269="ACCESS-ISSUE","ACCESS-ISSUE",
AM269="Projet OCM (ZTE, NOKIA, autres projets)","TRAVAUX OCM",
AM269="No root CAuse","No root cause",
AM269="ODU HS","PDH",
AM269="IP &amp; VLAN","PDH",
AM269="Warehouse HUAWEI","SPARE-ISSUE",
AM269="SPARE-HS","SPARE-ISSUE",
AM269="Power Telco","BSS",AM269="no impacts","no impacts"
),"")</f>
        <v>IHS</v>
      </c>
      <c r="AL269" s="48" t="str" cm="1">
        <f t="array" ref="AL269">IFERROR(_xlfn.IFS(
AM269="MPR ISSUE","TX ISSUE",
AM269="BSS Hardware Issue","RAN ISSUE",
AM269="Sites strategiques, MLL, Pylone, etc.","ENVTECH",
AM269="AKTIVCO DEFAUT GE &amp; POWER Cabinet","POWER ISSUE",
AM269="AKTIVCO Coupure ENEO &amp; Baisse de tension","POWER ISSUE",
AM269="Coupure ENEO &amp; Baisse de tension","POWER ISSUE",
AM269="Defaut GE &amp; POWER Cabinet","POWER ISSUE",
AM269="Sharing","POWER ISSUE",
AM269="Sites strategiques &amp; DataCenter","POWER ISSUE",
AM269="Exclu","Exclu",
AM269="SAT","TX ISSUE",
AM269="SPARE-ISSUE","SPARE-ISSUE",
AM269="Fiber CAmtel","TX ISSUE",
AM269="Fiber AOF","TX ISSUE",
AM269="Projet OCM (HUAWEI)","TRAVAUX-HUAWEI",
AM269="Projet OCM (NOKIA)","TRAVAUX -NOKIA",
AM269="ACCESS-ISSUE","ACCESS-ISSUE",
AM269="Projet OCM (ZTE, NOKIA, autres projets)","TRAVAUX OCM",
AM269="No root CAuse","No root cause",
AM269="ODU HS","TX ISSUE",
AM269="IP &amp; VLAN","TX ISSUE",
AM269="Warehouse HUAWEI","SPARE-ISSUE",
AM269="SPARE-HS","SPARE-ISSUE",
AM269="Power Telco","RAN ISSUE",AM269="no impacts","no impacts"
),"")</f>
        <v>POWER ISSUE</v>
      </c>
      <c r="AM269" s="67" t="s">
        <v>5330</v>
      </c>
      <c r="AN269" s="48" t="str" cm="1">
        <f t="array" ref="AN269">IFERROR(_xlfn.IFS(
AM269="MPR ISSUE","ACTIVE",
AM269="BSS Hardware Issue","ACTIVE",
AM269="Sites strategiques, MLL, Pylone, etc.","PASSIVE",
AM269="AKTIVCO DEFAUT GE &amp; POWER Cabinet","PASSIVE",
AM269="AKTIVCO Coupure ENEO &amp; Baisse de tension","PASSIVE",
AM269="Coupure ENEO &amp; Baisse de tension","PASSIVE",
AM269="Defaut GE &amp; POWER Cabinet","PASSIVE",
AM269="Sharing","PASSIVE",
AM269="Sites strategiques &amp; DataCenter","PASSIVE",
AM269="Exclu","Exclu",
AM269="SAT","ACTIVE",
AM269="SPARE-ISSUE","SPARE-ISSUE",
AM269="Fiber CAmtel","ACTIVE",
AM269="Fiber AOF","ACTIVE",
AM269="Projet OCM (HUAWEI)","PLANNED WORKS",
AM269="Projet OCM (NOKIA)","PLANNED WORKS",
AM269="ACCESS-ISSUE","ACCESS-ISSUE",
AM269="Projet OCM (ZTE, NOKIA, autres projets)","PLANNED WORKS",
AM269="No root CAuse","No root cause",
AM269="ODU HS","ACTIVE",
AM269="IP &amp; VLAN","ACTIVE",
AM269="Warehouse HUAWEI","SPARE-ISSUE",
AM269="SPARE-HS","SPARE-ISSUE",
AM269="Power Telco","ACTIVE", AM269="no impacts","no impacts"
),"")</f>
        <v>PASSIVE</v>
      </c>
      <c r="AO269" s="93" t="s">
        <v>6273</v>
      </c>
      <c r="AP269" s="101" t="str">
        <f t="shared" si="12"/>
        <v>EST_048</v>
      </c>
      <c r="AR269" s="17" t="s">
        <v>5537</v>
      </c>
      <c r="AS269" s="7" t="s">
        <v>5537</v>
      </c>
      <c r="AT269" s="6"/>
      <c r="AU269" s="7"/>
      <c r="AV269" s="3" t="s">
        <v>5537</v>
      </c>
      <c r="AW269" s="18" t="s">
        <v>5537</v>
      </c>
      <c r="AX269" s="18" t="s">
        <v>5537</v>
      </c>
      <c r="AY269" s="18" t="s">
        <v>5537</v>
      </c>
      <c r="AZ269" s="18" t="s">
        <v>5537</v>
      </c>
      <c r="BA269" s="18" t="s">
        <v>5537</v>
      </c>
      <c r="BB269" s="18" t="s">
        <v>5537</v>
      </c>
      <c r="BC269" s="18" t="s">
        <v>5537</v>
      </c>
      <c r="BD269" s="18" t="s">
        <v>5537</v>
      </c>
      <c r="BE269" s="18" t="s">
        <v>5537</v>
      </c>
      <c r="BF269" s="18" t="s">
        <v>5537</v>
      </c>
      <c r="BG269" s="18" t="s">
        <v>5537</v>
      </c>
      <c r="BH269" s="18" t="s">
        <v>6057</v>
      </c>
      <c r="BI269" s="9" t="s">
        <v>6274</v>
      </c>
      <c r="BJ269" s="14"/>
      <c r="BK269" s="14" t="s">
        <v>5537</v>
      </c>
      <c r="BL269" s="14" t="str">
        <f>_xlfn.XLOOKUP(B269,'[4]cell downs 18042026 17h'!$B:$B,'[4]cell downs 18042026 17h'!$B:$B,"")</f>
        <v/>
      </c>
      <c r="BM269" s="14" t="str">
        <f>_xlfn.XLOOKUP(B269,'[5]Cells Huawei 19042026 15h'!$B:$B,'[5]Cells Huawei 19042026 15h'!$B:$B,"")</f>
        <v/>
      </c>
      <c r="BN269" s="9" t="str">
        <f>_xlfn.XLOOKUP(B269,'[6]cells down 19042026 9H40'!$B:$B,'[6]cells down 19042026 9H40'!$B:$B,"")</f>
        <v/>
      </c>
      <c r="BO269" s="9" t="s">
        <v>4979</v>
      </c>
      <c r="BP269" s="9" t="s">
        <v>12</v>
      </c>
      <c r="BQ269" s="115"/>
    </row>
    <row r="270" spans="1:69" s="9" customFormat="1" ht="21" customHeight="1" x14ac:dyDescent="0.3">
      <c r="A270" s="1" t="s">
        <v>2247</v>
      </c>
      <c r="B270" s="8" t="s">
        <v>2248</v>
      </c>
      <c r="C270" s="3" t="str">
        <f>_xlfn.XLOOKUP(B270,'[1]daily break down'!$D:$D,'[1]daily break down'!$E:$E,"")</f>
        <v>Garoua</v>
      </c>
      <c r="D270" s="1" t="s">
        <v>21</v>
      </c>
      <c r="E270" s="1" t="s">
        <v>22</v>
      </c>
      <c r="F270" s="3" t="s">
        <v>23</v>
      </c>
      <c r="G270" s="1" t="s">
        <v>24</v>
      </c>
      <c r="H270" s="32" t="str">
        <f>_xlfn.XLOOKUP(B270,[2]CALCULATION!$B:$B,[2]CALCULATION!$H:$H,"")</f>
        <v>Huawei</v>
      </c>
      <c r="I270" s="28">
        <v>0</v>
      </c>
      <c r="J270" s="28">
        <v>1.6773891157510852</v>
      </c>
      <c r="K270" s="28">
        <v>0</v>
      </c>
      <c r="L270" s="28">
        <v>1.7793879286482726</v>
      </c>
      <c r="M270" s="28">
        <v>2.1287057725727889</v>
      </c>
      <c r="N270" s="28">
        <v>4.9538713534398866</v>
      </c>
      <c r="O270" s="28">
        <v>1.3200633216620581</v>
      </c>
      <c r="P270" s="28">
        <v>0</v>
      </c>
      <c r="Q270" s="28">
        <v>0</v>
      </c>
      <c r="R270" s="28">
        <v>0</v>
      </c>
      <c r="S270" s="94">
        <v>0</v>
      </c>
      <c r="T270" s="94">
        <f>_xlfn.XLOOKUP(B270,'[3]Nur des jours'!$B:$B,'[3]Nur des jours'!$U:$U,"")</f>
        <v>0.21921094759911308</v>
      </c>
      <c r="U270" s="94">
        <v>0</v>
      </c>
      <c r="V270" s="94">
        <v>1.0250711262923298</v>
      </c>
      <c r="W270" s="94">
        <v>0.21921094759911308</v>
      </c>
      <c r="X270" s="94">
        <v>0</v>
      </c>
      <c r="Y270" s="94">
        <v>0</v>
      </c>
      <c r="Z270" s="94">
        <v>0</v>
      </c>
      <c r="AA270" s="94">
        <v>0</v>
      </c>
      <c r="AB270" s="94">
        <v>0</v>
      </c>
      <c r="AC270" s="94">
        <f>_xlfn.XLOOKUP(B270,'[3]Nur des jours'!$B:$B,'[3]Nur des jours'!$N:$N,"")</f>
        <v>1.7342116752703083</v>
      </c>
      <c r="AD270" s="94">
        <v>1.7342116752703083</v>
      </c>
      <c r="AE270" s="94">
        <v>3.0349627711233413</v>
      </c>
      <c r="AF270" s="94">
        <v>3.874812570764099</v>
      </c>
      <c r="AG270" s="94">
        <v>0</v>
      </c>
      <c r="AH270" s="94">
        <v>1.7342116752703083</v>
      </c>
      <c r="AI270" s="49" t="s">
        <v>5559</v>
      </c>
      <c r="AJ270" s="49"/>
      <c r="AK270" s="48" t="str" cm="1">
        <f t="array" ref="AK270">IFERROR(_xlfn.IFS(
AM270="MPR ISSUE","PDH",
AM270="BSS Hardware Issue","BSS",
AM270="Sites strategiques, MLL, Pylone, etc.","ENVTECH",
AM270="AKTIVCO DEFAUT GE &amp; POWER Cabinet","AKTIVCO",
AM270="AKTIVCO Coupure ENEO &amp; Baisse de tension","AKTIVCO GRID ONLY",
AM270="Coupure ENEO &amp; Baisse de tension","IHS GRID ONLY",
AM270="Defaut GE &amp; POWER Cabinet","IHS",
AM270="Sharing","Partners",
AM270="Sites strategiques &amp; DataCenter","SST &amp; DC",
AM270="Exclu","Exclu",
AM270="SAT","SAT",
AM270="SPARE-ISSUE","SPARE-ISSUE",
AM270="Fiber CAmtel","TRANS_FO_CAMTEL",
AM270="Fiber AOF","Fiber AOF",
AM270="Projet OCM (HUAWEI)","TRAVAUX-HUAWEI",
AM270="Projet OCM (NOKIA)","TRAVAUX-NOKIA",
AM270="ACCESS-ISSUE","ACCESS-ISSUE",
AM270="Projet OCM (ZTE, NOKIA, autres projets)","TRAVAUX OCM",
AM270="No root CAuse","No root cause",
AM270="ODU HS","PDH",
AM270="IP &amp; VLAN","PDH",
AM270="Warehouse HUAWEI","SPARE-ISSUE",
AM270="SPARE-HS","SPARE-ISSUE",
AM270="Power Telco","BSS",AM270="no impacts","no impacts"
),"")</f>
        <v>No root cause</v>
      </c>
      <c r="AL270" s="48" t="str" cm="1">
        <f t="array" ref="AL270">IFERROR(_xlfn.IFS(
AM270="MPR ISSUE","TX ISSUE",
AM270="BSS Hardware Issue","RAN ISSUE",
AM270="Sites strategiques, MLL, Pylone, etc.","ENVTECH",
AM270="AKTIVCO DEFAUT GE &amp; POWER Cabinet","POWER ISSUE",
AM270="AKTIVCO Coupure ENEO &amp; Baisse de tension","POWER ISSUE",
AM270="Coupure ENEO &amp; Baisse de tension","POWER ISSUE",
AM270="Defaut GE &amp; POWER Cabinet","POWER ISSUE",
AM270="Sharing","POWER ISSUE",
AM270="Sites strategiques &amp; DataCenter","POWER ISSUE",
AM270="Exclu","Exclu",
AM270="SAT","TX ISSUE",
AM270="SPARE-ISSUE","SPARE-ISSUE",
AM270="Fiber CAmtel","TX ISSUE",
AM270="Fiber AOF","TX ISSUE",
AM270="Projet OCM (HUAWEI)","TRAVAUX-HUAWEI",
AM270="Projet OCM (NOKIA)","TRAVAUX -NOKIA",
AM270="ACCESS-ISSUE","ACCESS-ISSUE",
AM270="Projet OCM (ZTE, NOKIA, autres projets)","TRAVAUX OCM",
AM270="No root CAuse","No root cause",
AM270="ODU HS","TX ISSUE",
AM270="IP &amp; VLAN","TX ISSUE",
AM270="Warehouse HUAWEI","SPARE-ISSUE",
AM270="SPARE-HS","SPARE-ISSUE",
AM270="Power Telco","RAN ISSUE",AM270="no impacts","no impacts"
),"")</f>
        <v>No root cause</v>
      </c>
      <c r="AM270" s="67" t="s">
        <v>6538</v>
      </c>
      <c r="AN270" s="48" t="str" cm="1">
        <f t="array" ref="AN270">IFERROR(_xlfn.IFS(
AM270="MPR ISSUE","ACTIVE",
AM270="BSS Hardware Issue","ACTIVE",
AM270="Sites strategiques, MLL, Pylone, etc.","PASSIVE",
AM270="AKTIVCO DEFAUT GE &amp; POWER Cabinet","PASSIVE",
AM270="AKTIVCO Coupure ENEO &amp; Baisse de tension","PASSIVE",
AM270="Coupure ENEO &amp; Baisse de tension","PASSIVE",
AM270="Defaut GE &amp; POWER Cabinet","PASSIVE",
AM270="Sharing","PASSIVE",
AM270="Sites strategiques &amp; DataCenter","PASSIVE",
AM270="Exclu","Exclu",
AM270="SAT","ACTIVE",
AM270="SPARE-ISSUE","SPARE-ISSUE",
AM270="Fiber CAmtel","ACTIVE",
AM270="Fiber AOF","ACTIVE",
AM270="Projet OCM (HUAWEI)","PLANNED WORKS",
AM270="Projet OCM (NOKIA)","PLANNED WORKS",
AM270="ACCESS-ISSUE","ACCESS-ISSUE",
AM270="Projet OCM (ZTE, NOKIA, autres projets)","PLANNED WORKS",
AM270="No root CAuse","No root cause",
AM270="ODU HS","ACTIVE",
AM270="IP &amp; VLAN","ACTIVE",
AM270="Warehouse HUAWEI","SPARE-ISSUE",
AM270="SPARE-HS","SPARE-ISSUE",
AM270="Power Telco","ACTIVE", AM270="no impacts","no impacts"
),"")</f>
        <v>No root cause</v>
      </c>
      <c r="AO270" s="93" t="s">
        <v>5537</v>
      </c>
      <c r="AP270" s="101" t="str">
        <f t="shared" si="12"/>
        <v>NRD_141</v>
      </c>
      <c r="AR270" s="17" t="s">
        <v>5537</v>
      </c>
      <c r="AS270" s="7" t="s">
        <v>5537</v>
      </c>
      <c r="AT270" s="6"/>
      <c r="AU270" s="7"/>
      <c r="AV270" s="3" t="s">
        <v>5537</v>
      </c>
      <c r="AW270" s="18" t="s">
        <v>5537</v>
      </c>
      <c r="AX270" s="18" t="s">
        <v>5537</v>
      </c>
      <c r="AY270" s="18" t="s">
        <v>5537</v>
      </c>
      <c r="AZ270" s="18" t="s">
        <v>5537</v>
      </c>
      <c r="BA270" s="18" t="s">
        <v>5537</v>
      </c>
      <c r="BB270" s="18" t="s">
        <v>5537</v>
      </c>
      <c r="BC270" s="18" t="s">
        <v>5537</v>
      </c>
      <c r="BD270" s="18" t="s">
        <v>5537</v>
      </c>
      <c r="BE270" s="18" t="s">
        <v>5537</v>
      </c>
      <c r="BF270" s="18" t="s">
        <v>5537</v>
      </c>
      <c r="BG270" s="18" t="s">
        <v>5537</v>
      </c>
      <c r="BH270" s="18" t="s">
        <v>5537</v>
      </c>
      <c r="BI270" s="9" t="s">
        <v>5537</v>
      </c>
      <c r="BJ270" s="14"/>
      <c r="BK270" s="14" t="s">
        <v>5537</v>
      </c>
      <c r="BL270" s="14" t="str">
        <f>_xlfn.XLOOKUP(B270,'[4]cell downs 18042026 17h'!$B:$B,'[4]cell downs 18042026 17h'!$B:$B,"")</f>
        <v/>
      </c>
      <c r="BM270" s="14" t="str">
        <f>_xlfn.XLOOKUP(B270,'[5]Cells Huawei 19042026 15h'!$B:$B,'[5]Cells Huawei 19042026 15h'!$B:$B,"")</f>
        <v/>
      </c>
      <c r="BN270" s="9" t="str">
        <f>_xlfn.XLOOKUP(B270,'[6]cells down 19042026 9H40'!$B:$B,'[6]cells down 19042026 9H40'!$B:$B,"")</f>
        <v/>
      </c>
      <c r="BO270" s="9" t="s">
        <v>5537</v>
      </c>
      <c r="BP270" s="9" t="s">
        <v>5537</v>
      </c>
      <c r="BQ270" s="115"/>
    </row>
    <row r="271" spans="1:69" s="9" customFormat="1" x14ac:dyDescent="0.3">
      <c r="A271" s="1" t="s">
        <v>2016</v>
      </c>
      <c r="B271" s="8" t="s">
        <v>2017</v>
      </c>
      <c r="C271" s="3" t="str">
        <f>_xlfn.XLOOKUP(B271,'[1]daily break down'!$D:$D,'[1]daily break down'!$E:$E,"")</f>
        <v>EXTREME-NORD</v>
      </c>
      <c r="D271" s="1" t="s">
        <v>21</v>
      </c>
      <c r="E271" s="1" t="s">
        <v>122</v>
      </c>
      <c r="F271" s="3" t="s">
        <v>55</v>
      </c>
      <c r="G271" s="1" t="s">
        <v>2016</v>
      </c>
      <c r="H271" s="33" t="str">
        <f>_xlfn.XLOOKUP(B271,[2]CALCULATION!$B:$B,[2]CALCULATION!$H:$H,"")</f>
        <v>NOKIA</v>
      </c>
      <c r="I271" s="28">
        <v>0</v>
      </c>
      <c r="J271" s="28">
        <v>0</v>
      </c>
      <c r="K271" s="28">
        <v>0</v>
      </c>
      <c r="L271" s="28">
        <v>0</v>
      </c>
      <c r="M271" s="28">
        <v>0</v>
      </c>
      <c r="N271" s="28">
        <v>0</v>
      </c>
      <c r="O271" s="28">
        <v>2.138614970500615</v>
      </c>
      <c r="P271" s="28">
        <v>1.5586892038831206</v>
      </c>
      <c r="Q271" s="28">
        <v>1.4050125567639238</v>
      </c>
      <c r="R271" s="28">
        <v>0.20114205479180028</v>
      </c>
      <c r="S271" s="94">
        <v>0</v>
      </c>
      <c r="T271" s="94">
        <f>_xlfn.XLOOKUP(B271,'[3]Nur des jours'!$B:$B,'[3]Nur des jours'!$U:$U,"")</f>
        <v>3.4875304917161487</v>
      </c>
      <c r="U271" s="94">
        <v>0</v>
      </c>
      <c r="V271" s="94">
        <v>1.9842991772053429</v>
      </c>
      <c r="W271" s="94">
        <v>3.4875304917161487</v>
      </c>
      <c r="X271" s="94">
        <v>0</v>
      </c>
      <c r="Y271" s="94">
        <v>2.8014369892229172</v>
      </c>
      <c r="Z271" s="94">
        <v>0</v>
      </c>
      <c r="AA271" s="94">
        <v>0</v>
      </c>
      <c r="AB271" s="94">
        <v>0.32098738507278862</v>
      </c>
      <c r="AC271" s="94">
        <f>_xlfn.XLOOKUP(B271,'[3]Nur des jours'!$B:$B,'[3]Nur des jours'!$N:$N,"")</f>
        <v>1.6714321995930748</v>
      </c>
      <c r="AD271" s="94">
        <v>1.6714321995930748</v>
      </c>
      <c r="AE271" s="94">
        <v>5.8221326970652534</v>
      </c>
      <c r="AF271" s="94">
        <v>2.5022440507155457</v>
      </c>
      <c r="AG271" s="94">
        <v>0</v>
      </c>
      <c r="AH271" s="94">
        <v>1.6714321995930748</v>
      </c>
      <c r="AI271" s="49" t="s">
        <v>6659</v>
      </c>
      <c r="AJ271" s="49"/>
      <c r="AK271" s="48" t="str" cm="1">
        <f t="array" ref="AK271">IFERROR(_xlfn.IFS(
AM271="MPR ISSUE","PDH",
AM271="BSS Hardware Issue","BSS",
AM271="Sites strategiques, MLL, Pylone, etc.","ENVTECH",
AM271="AKTIVCO DEFAUT GE &amp; POWER Cabinet","AKTIVCO",
AM271="AKTIVCO Coupure ENEO &amp; Baisse de tension","AKTIVCO GRID ONLY",
AM271="Coupure ENEO &amp; Baisse de tension","IHS GRID ONLY",
AM271="Defaut GE &amp; POWER Cabinet","IHS",
AM271="Sharing","Partners",
AM271="Sites strategiques &amp; DataCenter","SST &amp; DC",
AM271="Exclu","Exclu",
AM271="SAT","SAT",
AM271="SPARE-ISSUE","SPARE-ISSUE",
AM271="Fiber CAmtel","TRANS_FO_CAMTEL",
AM271="Fiber AOF","Fiber AOF",
AM271="Projet OCM (HUAWEI)","TRAVAUX-HUAWEI",
AM271="Projet OCM (NOKIA)","TRAVAUX-NOKIA",
AM271="ACCESS-ISSUE","ACCESS-ISSUE",
AM271="Projet OCM (ZTE, NOKIA, autres projets)","TRAVAUX OCM",
AM271="No root CAuse","No root cause",
AM271="ODU HS","PDH",
AM271="IP &amp; VLAN","PDH",
AM271="Warehouse HUAWEI","SPARE-ISSUE",
AM271="SPARE-HS","SPARE-ISSUE",
AM271="Power Telco","BSS",AM271="no impacts","no impacts"
),"")</f>
        <v>AKTIVCO</v>
      </c>
      <c r="AL271" s="48" t="str" cm="1">
        <f t="array" ref="AL271">IFERROR(_xlfn.IFS(
AM271="MPR ISSUE","TX ISSUE",
AM271="BSS Hardware Issue","RAN ISSUE",
AM271="Sites strategiques, MLL, Pylone, etc.","ENVTECH",
AM271="AKTIVCO DEFAUT GE &amp; POWER Cabinet","POWER ISSUE",
AM271="AKTIVCO Coupure ENEO &amp; Baisse de tension","POWER ISSUE",
AM271="Coupure ENEO &amp; Baisse de tension","POWER ISSUE",
AM271="Defaut GE &amp; POWER Cabinet","POWER ISSUE",
AM271="Sharing","POWER ISSUE",
AM271="Sites strategiques &amp; DataCenter","POWER ISSUE",
AM271="Exclu","Exclu",
AM271="SAT","TX ISSUE",
AM271="SPARE-ISSUE","SPARE-ISSUE",
AM271="Fiber CAmtel","TX ISSUE",
AM271="Fiber AOF","TX ISSUE",
AM271="Projet OCM (HUAWEI)","TRAVAUX-HUAWEI",
AM271="Projet OCM (NOKIA)","TRAVAUX -NOKIA",
AM271="ACCESS-ISSUE","ACCESS-ISSUE",
AM271="Projet OCM (ZTE, NOKIA, autres projets)","TRAVAUX OCM",
AM271="No root CAuse","No root cause",
AM271="ODU HS","TX ISSUE",
AM271="IP &amp; VLAN","TX ISSUE",
AM271="Warehouse HUAWEI","SPARE-ISSUE",
AM271="SPARE-HS","SPARE-ISSUE",
AM271="Power Telco","RAN ISSUE",AM271="no impacts","no impacts"
),"")</f>
        <v>POWER ISSUE</v>
      </c>
      <c r="AM271" s="67" t="s">
        <v>5325</v>
      </c>
      <c r="AN271" s="48" t="str" cm="1">
        <f t="array" ref="AN271">IFERROR(_xlfn.IFS(
AM271="MPR ISSUE","ACTIVE",
AM271="BSS Hardware Issue","ACTIVE",
AM271="Sites strategiques, MLL, Pylone, etc.","PASSIVE",
AM271="AKTIVCO DEFAUT GE &amp; POWER Cabinet","PASSIVE",
AM271="AKTIVCO Coupure ENEO &amp; Baisse de tension","PASSIVE",
AM271="Coupure ENEO &amp; Baisse de tension","PASSIVE",
AM271="Defaut GE &amp; POWER Cabinet","PASSIVE",
AM271="Sharing","PASSIVE",
AM271="Sites strategiques &amp; DataCenter","PASSIVE",
AM271="Exclu","Exclu",
AM271="SAT","ACTIVE",
AM271="SPARE-ISSUE","SPARE-ISSUE",
AM271="Fiber CAmtel","ACTIVE",
AM271="Fiber AOF","ACTIVE",
AM271="Projet OCM (HUAWEI)","PLANNED WORKS",
AM271="Projet OCM (NOKIA)","PLANNED WORKS",
AM271="ACCESS-ISSUE","ACCESS-ISSUE",
AM271="Projet OCM (ZTE, NOKIA, autres projets)","PLANNED WORKS",
AM271="No root CAuse","No root cause",
AM271="ODU HS","ACTIVE",
AM271="IP &amp; VLAN","ACTIVE",
AM271="Warehouse HUAWEI","SPARE-ISSUE",
AM271="SPARE-HS","SPARE-ISSUE",
AM271="Power Telco","ACTIVE", AM271="no impacts","no impacts"
),"")</f>
        <v>PASSIVE</v>
      </c>
      <c r="AO271" s="93" t="s">
        <v>6248</v>
      </c>
      <c r="AP271" s="101" t="str">
        <f t="shared" si="12"/>
        <v>EXN_202</v>
      </c>
      <c r="AR271" s="17" t="s">
        <v>5537</v>
      </c>
      <c r="AS271" s="7" t="s">
        <v>5537</v>
      </c>
      <c r="AT271" s="6"/>
      <c r="AU271" s="7"/>
      <c r="AV271" s="3" t="s">
        <v>5537</v>
      </c>
      <c r="AW271" s="18" t="s">
        <v>5537</v>
      </c>
      <c r="AX271" s="18" t="s">
        <v>5537</v>
      </c>
      <c r="AY271" s="18" t="s">
        <v>5537</v>
      </c>
      <c r="AZ271" s="18" t="s">
        <v>5537</v>
      </c>
      <c r="BA271" s="18" t="s">
        <v>5537</v>
      </c>
      <c r="BB271" s="18" t="s">
        <v>5537</v>
      </c>
      <c r="BC271" s="18" t="s">
        <v>5537</v>
      </c>
      <c r="BD271" s="18" t="s">
        <v>5537</v>
      </c>
      <c r="BE271" s="18" t="s">
        <v>5537</v>
      </c>
      <c r="BF271" s="18" t="s">
        <v>5537</v>
      </c>
      <c r="BG271" s="18" t="s">
        <v>5537</v>
      </c>
      <c r="BH271" s="18" t="s">
        <v>5537</v>
      </c>
      <c r="BI271" s="9" t="s">
        <v>6248</v>
      </c>
      <c r="BJ271" s="14"/>
      <c r="BK271" s="14" t="s">
        <v>5537</v>
      </c>
      <c r="BL271" s="14" t="str">
        <f>_xlfn.XLOOKUP(B271,'[4]cell downs 18042026 17h'!$B:$B,'[4]cell downs 18042026 17h'!$B:$B,"")</f>
        <v/>
      </c>
      <c r="BM271" s="14" t="str">
        <f>_xlfn.XLOOKUP(B271,'[5]Cells Huawei 19042026 15h'!$B:$B,'[5]Cells Huawei 19042026 15h'!$B:$B,"")</f>
        <v/>
      </c>
      <c r="BN271" s="9" t="str">
        <f>_xlfn.XLOOKUP(B271,'[6]cells down 19042026 9H40'!$B:$B,'[6]cells down 19042026 9H40'!$B:$B,"")</f>
        <v/>
      </c>
      <c r="BO271" s="9" t="s">
        <v>5537</v>
      </c>
      <c r="BP271" s="9" t="s">
        <v>12</v>
      </c>
      <c r="BQ271" s="115"/>
    </row>
    <row r="272" spans="1:69" s="9" customFormat="1" ht="21.45" customHeight="1" x14ac:dyDescent="0.3">
      <c r="A272" s="1" t="s">
        <v>1340</v>
      </c>
      <c r="B272" s="8" t="s">
        <v>1341</v>
      </c>
      <c r="C272" s="3" t="str">
        <f>_xlfn.XLOOKUP(B272,'[1]daily break down'!$D:$D,'[1]daily break down'!$E:$E,"")</f>
        <v>CENTRE</v>
      </c>
      <c r="D272" s="1" t="s">
        <v>11</v>
      </c>
      <c r="E272" s="1" t="s">
        <v>96</v>
      </c>
      <c r="F272" s="3" t="s">
        <v>37</v>
      </c>
      <c r="G272" s="1" t="s">
        <v>1340</v>
      </c>
      <c r="H272" s="33" t="str">
        <f>_xlfn.XLOOKUP(B272,[2]CALCULATION!$B:$B,[2]CALCULATION!$H:$H,"")</f>
        <v>NOKIA</v>
      </c>
      <c r="I272" s="28">
        <v>0.18823346786827289</v>
      </c>
      <c r="J272" s="28">
        <v>0.13530156139887475</v>
      </c>
      <c r="K272" s="28">
        <v>3.2407557577054075E-2</v>
      </c>
      <c r="L272" s="28">
        <v>6.6664132450728664E-2</v>
      </c>
      <c r="M272" s="28">
        <v>0.14978966689277487</v>
      </c>
      <c r="N272" s="28">
        <v>0</v>
      </c>
      <c r="O272" s="28">
        <v>8.8058614800077428E-2</v>
      </c>
      <c r="P272" s="28">
        <v>0.26305875427334852</v>
      </c>
      <c r="Q272" s="28">
        <v>0.50774505410375281</v>
      </c>
      <c r="R272" s="28">
        <v>1.7855182677830074E-3</v>
      </c>
      <c r="S272" s="94">
        <v>2.3163119123857046</v>
      </c>
      <c r="T272" s="94">
        <f>_xlfn.XLOOKUP(B272,'[3]Nur des jours'!$B:$B,'[3]Nur des jours'!$U:$U,"")</f>
        <v>0.70292967002399942</v>
      </c>
      <c r="U272" s="94">
        <v>5.115144801928722E-2</v>
      </c>
      <c r="V272" s="94">
        <v>8.4252909971378409E-2</v>
      </c>
      <c r="W272" s="94">
        <v>0.70292967002399953</v>
      </c>
      <c r="X272" s="94">
        <v>0.42235248963425287</v>
      </c>
      <c r="Y272" s="94">
        <v>3.5448382681526267</v>
      </c>
      <c r="Z272" s="94">
        <v>9.5435504076385097E-2</v>
      </c>
      <c r="AA272" s="94">
        <v>0.11830007447928716</v>
      </c>
      <c r="AB272" s="94">
        <v>7.0448559353713447E-3</v>
      </c>
      <c r="AC272" s="94">
        <f>_xlfn.XLOOKUP(B272,'[3]Nur des jours'!$B:$B,'[3]Nur des jours'!$N:$N,"")</f>
        <v>1.6700318302246639</v>
      </c>
      <c r="AD272" s="94">
        <v>1.6700318302246639</v>
      </c>
      <c r="AE272" s="94">
        <v>5.2975712304513429</v>
      </c>
      <c r="AF272" s="94">
        <v>2.2873485690776607</v>
      </c>
      <c r="AG272" s="94">
        <v>0.27929635080406157</v>
      </c>
      <c r="AH272" s="94">
        <v>1.6700318302246639</v>
      </c>
      <c r="AI272" s="49" t="s">
        <v>5559</v>
      </c>
      <c r="AJ272" s="49"/>
      <c r="AK272" s="48" t="str" cm="1">
        <f t="array" ref="AK272">IFERROR(_xlfn.IFS(
AM272="MPR ISSUE","PDH",
AM272="BSS Hardware Issue","BSS",
AM272="Sites strategiques, MLL, Pylone, etc.","ENVTECH",
AM272="AKTIVCO DEFAUT GE &amp; POWER Cabinet","AKTIVCO",
AM272="AKTIVCO Coupure ENEO &amp; Baisse de tension","AKTIVCO GRID ONLY",
AM272="Coupure ENEO &amp; Baisse de tension","IHS GRID ONLY",
AM272="Defaut GE &amp; POWER Cabinet","IHS",
AM272="Sharing","Partners",
AM272="Sites strategiques &amp; DataCenter","SST &amp; DC",
AM272="Exclu","Exclu",
AM272="SAT","SAT",
AM272="SPARE-ISSUE","SPARE-ISSUE",
AM272="Fiber CAmtel","TRANS_FO_CAMTEL",
AM272="Fiber AOF","Fiber AOF",
AM272="Projet OCM (HUAWEI)","TRAVAUX-HUAWEI",
AM272="Projet OCM (NOKIA)","TRAVAUX-NOKIA",
AM272="ACCESS-ISSUE","ACCESS-ISSUE",
AM272="Projet OCM (ZTE, NOKIA, autres projets)","TRAVAUX OCM",
AM272="No root CAuse","No root cause",
AM272="ODU HS","PDH",
AM272="IP &amp; VLAN","PDH",
AM272="Warehouse HUAWEI","SPARE-ISSUE",
AM272="SPARE-HS","SPARE-ISSUE",
AM272="Power Telco","BSS",AM272="no impacts","no impacts"
),"")</f>
        <v>IHS</v>
      </c>
      <c r="AL272" s="48" t="str" cm="1">
        <f t="array" ref="AL272">IFERROR(_xlfn.IFS(
AM272="MPR ISSUE","TX ISSUE",
AM272="BSS Hardware Issue","RAN ISSUE",
AM272="Sites strategiques, MLL, Pylone, etc.","ENVTECH",
AM272="AKTIVCO DEFAUT GE &amp; POWER Cabinet","POWER ISSUE",
AM272="AKTIVCO Coupure ENEO &amp; Baisse de tension","POWER ISSUE",
AM272="Coupure ENEO &amp; Baisse de tension","POWER ISSUE",
AM272="Defaut GE &amp; POWER Cabinet","POWER ISSUE",
AM272="Sharing","POWER ISSUE",
AM272="Sites strategiques &amp; DataCenter","POWER ISSUE",
AM272="Exclu","Exclu",
AM272="SAT","TX ISSUE",
AM272="SPARE-ISSUE","SPARE-ISSUE",
AM272="Fiber CAmtel","TX ISSUE",
AM272="Fiber AOF","TX ISSUE",
AM272="Projet OCM (HUAWEI)","TRAVAUX-HUAWEI",
AM272="Projet OCM (NOKIA)","TRAVAUX -NOKIA",
AM272="ACCESS-ISSUE","ACCESS-ISSUE",
AM272="Projet OCM (ZTE, NOKIA, autres projets)","TRAVAUX OCM",
AM272="No root CAuse","No root cause",
AM272="ODU HS","TX ISSUE",
AM272="IP &amp; VLAN","TX ISSUE",
AM272="Warehouse HUAWEI","SPARE-ISSUE",
AM272="SPARE-HS","SPARE-ISSUE",
AM272="Power Telco","RAN ISSUE",AM272="no impacts","no impacts"
),"")</f>
        <v>POWER ISSUE</v>
      </c>
      <c r="AM272" s="67" t="s">
        <v>5330</v>
      </c>
      <c r="AN272" s="48" t="str" cm="1">
        <f t="array" ref="AN272">IFERROR(_xlfn.IFS(
AM272="MPR ISSUE","ACTIVE",
AM272="BSS Hardware Issue","ACTIVE",
AM272="Sites strategiques, MLL, Pylone, etc.","PASSIVE",
AM272="AKTIVCO DEFAUT GE &amp; POWER Cabinet","PASSIVE",
AM272="AKTIVCO Coupure ENEO &amp; Baisse de tension","PASSIVE",
AM272="Coupure ENEO &amp; Baisse de tension","PASSIVE",
AM272="Defaut GE &amp; POWER Cabinet","PASSIVE",
AM272="Sharing","PASSIVE",
AM272="Sites strategiques &amp; DataCenter","PASSIVE",
AM272="Exclu","Exclu",
AM272="SAT","ACTIVE",
AM272="SPARE-ISSUE","SPARE-ISSUE",
AM272="Fiber CAmtel","ACTIVE",
AM272="Fiber AOF","ACTIVE",
AM272="Projet OCM (HUAWEI)","PLANNED WORKS",
AM272="Projet OCM (NOKIA)","PLANNED WORKS",
AM272="ACCESS-ISSUE","ACCESS-ISSUE",
AM272="Projet OCM (ZTE, NOKIA, autres projets)","PLANNED WORKS",
AM272="No root CAuse","No root cause",
AM272="ODU HS","ACTIVE",
AM272="IP &amp; VLAN","ACTIVE",
AM272="Warehouse HUAWEI","SPARE-ISSUE",
AM272="SPARE-HS","SPARE-ISSUE",
AM272="Power Telco","ACTIVE", AM272="no impacts","no impacts"
),"")</f>
        <v>PASSIVE</v>
      </c>
      <c r="AO272" s="93" t="s">
        <v>6149</v>
      </c>
      <c r="AP272" s="101" t="str">
        <f t="shared" si="12"/>
        <v>CTR_300</v>
      </c>
      <c r="AR272" s="17" t="s">
        <v>5537</v>
      </c>
      <c r="AS272" s="7" t="s">
        <v>5537</v>
      </c>
      <c r="AT272" s="6"/>
      <c r="AU272" s="7"/>
      <c r="AV272" s="3" t="s">
        <v>6150</v>
      </c>
      <c r="AW272" s="18" t="s">
        <v>5537</v>
      </c>
      <c r="AX272" s="18" t="s">
        <v>5537</v>
      </c>
      <c r="AY272" s="18" t="s">
        <v>5537</v>
      </c>
      <c r="AZ272" s="18" t="s">
        <v>5537</v>
      </c>
      <c r="BA272" s="18" t="s">
        <v>5537</v>
      </c>
      <c r="BB272" s="18" t="s">
        <v>5537</v>
      </c>
      <c r="BC272" s="18" t="s">
        <v>5537</v>
      </c>
      <c r="BD272" s="18" t="s">
        <v>5537</v>
      </c>
      <c r="BE272" s="18" t="s">
        <v>5537</v>
      </c>
      <c r="BF272" s="18" t="s">
        <v>5537</v>
      </c>
      <c r="BG272" s="18" t="s">
        <v>5537</v>
      </c>
      <c r="BH272" s="18" t="s">
        <v>5537</v>
      </c>
      <c r="BI272" s="9" t="s">
        <v>6151</v>
      </c>
      <c r="BJ272" s="14"/>
      <c r="BK272" s="14" t="s">
        <v>5537</v>
      </c>
      <c r="BL272" s="14" t="str">
        <f>_xlfn.XLOOKUP(B272,'[4]cell downs 18042026 17h'!$B:$B,'[4]cell downs 18042026 17h'!$B:$B,"")</f>
        <v/>
      </c>
      <c r="BM272" s="14" t="str">
        <f>_xlfn.XLOOKUP(B272,'[5]Cells Huawei 19042026 15h'!$B:$B,'[5]Cells Huawei 19042026 15h'!$B:$B,"")</f>
        <v/>
      </c>
      <c r="BN272" s="9" t="str">
        <f>_xlfn.XLOOKUP(B272,'[6]cells down 19042026 9H40'!$B:$B,'[6]cells down 19042026 9H40'!$B:$B,"")</f>
        <v/>
      </c>
      <c r="BO272" s="9" t="s">
        <v>1341</v>
      </c>
      <c r="BP272" s="9" t="s">
        <v>318</v>
      </c>
      <c r="BQ272" s="115"/>
    </row>
    <row r="273" spans="1:69" s="9" customFormat="1" x14ac:dyDescent="0.3">
      <c r="A273" s="1" t="s">
        <v>623</v>
      </c>
      <c r="B273" s="8" t="s">
        <v>624</v>
      </c>
      <c r="C273" s="3" t="str">
        <f>_xlfn.XLOOKUP(B273,'[1]daily break down'!$D:$D,'[1]daily break down'!$E:$E,"")</f>
        <v>NORD-OUEST</v>
      </c>
      <c r="D273" s="1" t="s">
        <v>11</v>
      </c>
      <c r="E273" s="1" t="s">
        <v>154</v>
      </c>
      <c r="F273" s="3" t="s">
        <v>51</v>
      </c>
      <c r="G273" s="1" t="s">
        <v>623</v>
      </c>
      <c r="H273" s="33" t="str">
        <f>_xlfn.XLOOKUP(B273,[2]CALCULATION!$B:$B,[2]CALCULATION!$H:$H,"")</f>
        <v>NOKIA</v>
      </c>
      <c r="I273" s="28">
        <v>0</v>
      </c>
      <c r="J273" s="28">
        <v>0</v>
      </c>
      <c r="K273" s="28">
        <v>0</v>
      </c>
      <c r="L273" s="28">
        <v>1.0701046990435794E-3</v>
      </c>
      <c r="M273" s="28">
        <v>1.9193780818540392E-2</v>
      </c>
      <c r="N273" s="28">
        <v>1.8726832233265207E-3</v>
      </c>
      <c r="O273" s="28">
        <v>0</v>
      </c>
      <c r="P273" s="28">
        <v>3.3321197453903015</v>
      </c>
      <c r="Q273" s="28">
        <v>3.3295236360472287</v>
      </c>
      <c r="R273" s="28">
        <v>0.95029478125722833</v>
      </c>
      <c r="S273" s="94">
        <v>0</v>
      </c>
      <c r="T273" s="94">
        <f>_xlfn.XLOOKUP(B273,'[3]Nur des jours'!$B:$B,'[3]Nur des jours'!$U:$U,"")</f>
        <v>0.65196128789240737</v>
      </c>
      <c r="U273" s="94">
        <v>0.60059533788804531</v>
      </c>
      <c r="V273" s="94">
        <v>0</v>
      </c>
      <c r="W273" s="94">
        <v>0.65196128789240737</v>
      </c>
      <c r="X273" s="94">
        <v>6.4170611785990428E-2</v>
      </c>
      <c r="Y273" s="94">
        <v>0</v>
      </c>
      <c r="Z273" s="94">
        <v>2.741340712775338</v>
      </c>
      <c r="AA273" s="94">
        <v>0</v>
      </c>
      <c r="AB273" s="94">
        <v>1.9315389817739701E-2</v>
      </c>
      <c r="AC273" s="94">
        <f>_xlfn.XLOOKUP(B273,'[3]Nur des jours'!$B:$B,'[3]Nur des jours'!$N:$N,"")</f>
        <v>1.6665453881341084</v>
      </c>
      <c r="AD273" s="94">
        <v>1.6665453881341084</v>
      </c>
      <c r="AE273" s="94">
        <v>5.792282651703176</v>
      </c>
      <c r="AF273" s="94">
        <v>2.5003846336927213</v>
      </c>
      <c r="AG273" s="94">
        <v>0</v>
      </c>
      <c r="AH273" s="94">
        <v>1.6665453881341084</v>
      </c>
      <c r="AI273" s="49" t="s">
        <v>6659</v>
      </c>
      <c r="AJ273" s="49"/>
      <c r="AK273" s="48" t="str" cm="1">
        <f t="array" ref="AK273">IFERROR(_xlfn.IFS(
AM273="MPR ISSUE","PDH",
AM273="BSS Hardware Issue","BSS",
AM273="Sites strategiques, MLL, Pylone, etc.","ENVTECH",
AM273="AKTIVCO DEFAUT GE &amp; POWER Cabinet","AKTIVCO",
AM273="AKTIVCO Coupure ENEO &amp; Baisse de tension","AKTIVCO GRID ONLY",
AM273="Coupure ENEO &amp; Baisse de tension","IHS GRID ONLY",
AM273="Defaut GE &amp; POWER Cabinet","IHS",
AM273="Sharing","Partners",
AM273="Sites strategiques &amp; DataCenter","SST &amp; DC",
AM273="Exclu","Exclu",
AM273="SAT","SAT",
AM273="SPARE-ISSUE","SPARE-ISSUE",
AM273="Fiber CAmtel","TRANS_FO_CAMTEL",
AM273="Fiber AOF","Fiber AOF",
AM273="Projet OCM (HUAWEI)","TRAVAUX-HUAWEI",
AM273="Projet OCM (NOKIA)","TRAVAUX-NOKIA",
AM273="ACCESS-ISSUE","ACCESS-ISSUE",
AM273="Projet OCM (ZTE, NOKIA, autres projets)","TRAVAUX OCM",
AM273="No root CAuse","No root cause",
AM273="ODU HS","PDH",
AM273="IP &amp; VLAN","PDH",
AM273="Warehouse HUAWEI","SPARE-ISSUE",
AM273="SPARE-HS","SPARE-ISSUE",
AM273="Power Telco","BSS",AM273="no impacts","no impacts"
),"")</f>
        <v>IHS</v>
      </c>
      <c r="AL273" s="48" t="str" cm="1">
        <f t="array" ref="AL273">IFERROR(_xlfn.IFS(
AM273="MPR ISSUE","TX ISSUE",
AM273="BSS Hardware Issue","RAN ISSUE",
AM273="Sites strategiques, MLL, Pylone, etc.","ENVTECH",
AM273="AKTIVCO DEFAUT GE &amp; POWER Cabinet","POWER ISSUE",
AM273="AKTIVCO Coupure ENEO &amp; Baisse de tension","POWER ISSUE",
AM273="Coupure ENEO &amp; Baisse de tension","POWER ISSUE",
AM273="Defaut GE &amp; POWER Cabinet","POWER ISSUE",
AM273="Sharing","POWER ISSUE",
AM273="Sites strategiques &amp; DataCenter","POWER ISSUE",
AM273="Exclu","Exclu",
AM273="SAT","TX ISSUE",
AM273="SPARE-ISSUE","SPARE-ISSUE",
AM273="Fiber CAmtel","TX ISSUE",
AM273="Fiber AOF","TX ISSUE",
AM273="Projet OCM (HUAWEI)","TRAVAUX-HUAWEI",
AM273="Projet OCM (NOKIA)","TRAVAUX -NOKIA",
AM273="ACCESS-ISSUE","ACCESS-ISSUE",
AM273="Projet OCM (ZTE, NOKIA, autres projets)","TRAVAUX OCM",
AM273="No root CAuse","No root cause",
AM273="ODU HS","TX ISSUE",
AM273="IP &amp; VLAN","TX ISSUE",
AM273="Warehouse HUAWEI","SPARE-ISSUE",
AM273="SPARE-HS","SPARE-ISSUE",
AM273="Power Telco","RAN ISSUE",AM273="no impacts","no impacts"
),"")</f>
        <v>POWER ISSUE</v>
      </c>
      <c r="AM273" s="67" t="s">
        <v>5330</v>
      </c>
      <c r="AN273" s="48" t="str" cm="1">
        <f t="array" ref="AN273">IFERROR(_xlfn.IFS(
AM273="MPR ISSUE","ACTIVE",
AM273="BSS Hardware Issue","ACTIVE",
AM273="Sites strategiques, MLL, Pylone, etc.","PASSIVE",
AM273="AKTIVCO DEFAUT GE &amp; POWER Cabinet","PASSIVE",
AM273="AKTIVCO Coupure ENEO &amp; Baisse de tension","PASSIVE",
AM273="Coupure ENEO &amp; Baisse de tension","PASSIVE",
AM273="Defaut GE &amp; POWER Cabinet","PASSIVE",
AM273="Sharing","PASSIVE",
AM273="Sites strategiques &amp; DataCenter","PASSIVE",
AM273="Exclu","Exclu",
AM273="SAT","ACTIVE",
AM273="SPARE-ISSUE","SPARE-ISSUE",
AM273="Fiber CAmtel","ACTIVE",
AM273="Fiber AOF","ACTIVE",
AM273="Projet OCM (HUAWEI)","PLANNED WORKS",
AM273="Projet OCM (NOKIA)","PLANNED WORKS",
AM273="ACCESS-ISSUE","ACCESS-ISSUE",
AM273="Projet OCM (ZTE, NOKIA, autres projets)","PLANNED WORKS",
AM273="No root CAuse","No root cause",
AM273="ODU HS","ACTIVE",
AM273="IP &amp; VLAN","ACTIVE",
AM273="Warehouse HUAWEI","SPARE-ISSUE",
AM273="SPARE-HS","SPARE-ISSUE",
AM273="Power Telco","ACTIVE", AM273="no impacts","no impacts"
),"")</f>
        <v>PASSIVE</v>
      </c>
      <c r="AO273" s="93" t="s">
        <v>6136</v>
      </c>
      <c r="AP273" s="101" t="str">
        <f t="shared" si="12"/>
        <v>NRO_233</v>
      </c>
      <c r="AR273" s="17" t="s">
        <v>5537</v>
      </c>
      <c r="AS273" s="7" t="s">
        <v>5537</v>
      </c>
      <c r="AT273" s="6"/>
      <c r="AU273" s="7"/>
      <c r="AV273" s="3" t="s">
        <v>6137</v>
      </c>
      <c r="AW273" s="18" t="s">
        <v>5537</v>
      </c>
      <c r="AX273" s="18" t="s">
        <v>5537</v>
      </c>
      <c r="AY273" s="18" t="s">
        <v>5537</v>
      </c>
      <c r="AZ273" s="18" t="s">
        <v>5537</v>
      </c>
      <c r="BA273" s="18" t="s">
        <v>5537</v>
      </c>
      <c r="BB273" s="18" t="s">
        <v>5537</v>
      </c>
      <c r="BC273" s="18" t="s">
        <v>5537</v>
      </c>
      <c r="BD273" s="18" t="s">
        <v>5537</v>
      </c>
      <c r="BE273" s="18" t="s">
        <v>5537</v>
      </c>
      <c r="BF273" s="18" t="s">
        <v>5537</v>
      </c>
      <c r="BG273" s="18" t="s">
        <v>5915</v>
      </c>
      <c r="BH273" s="18" t="s">
        <v>5537</v>
      </c>
      <c r="BI273" s="9" t="s">
        <v>6138</v>
      </c>
      <c r="BJ273" s="14"/>
      <c r="BK273" s="14" t="s">
        <v>5537</v>
      </c>
      <c r="BL273" s="14" t="str">
        <f>_xlfn.XLOOKUP(B273,'[4]cell downs 18042026 17h'!$B:$B,'[4]cell downs 18042026 17h'!$B:$B,"")</f>
        <v/>
      </c>
      <c r="BM273" s="14" t="str">
        <f>_xlfn.XLOOKUP(B273,'[5]Cells Huawei 19042026 15h'!$B:$B,'[5]Cells Huawei 19042026 15h'!$B:$B,"")</f>
        <v/>
      </c>
      <c r="BN273" s="9" t="str">
        <f>_xlfn.XLOOKUP(B273,'[6]cells down 19042026 9H40'!$B:$B,'[6]cells down 19042026 9H40'!$B:$B,"")</f>
        <v/>
      </c>
      <c r="BO273" s="9" t="s">
        <v>624</v>
      </c>
      <c r="BP273" s="9" t="s">
        <v>5537</v>
      </c>
      <c r="BQ273" s="115"/>
    </row>
    <row r="274" spans="1:69" s="9" customFormat="1" x14ac:dyDescent="0.3">
      <c r="A274" s="1" t="s">
        <v>180</v>
      </c>
      <c r="B274" s="8" t="s">
        <v>181</v>
      </c>
      <c r="C274" s="3" t="str">
        <f>_xlfn.XLOOKUP(B274,'[1]daily break down'!$D:$D,'[1]daily break down'!$E:$E,"")</f>
        <v>ADAMAOUA</v>
      </c>
      <c r="D274" s="1" t="s">
        <v>11</v>
      </c>
      <c r="E274" s="1" t="s">
        <v>66</v>
      </c>
      <c r="F274" s="3" t="s">
        <v>90</v>
      </c>
      <c r="G274" s="1" t="s">
        <v>182</v>
      </c>
      <c r="H274" s="33" t="str">
        <f>_xlfn.XLOOKUP(B274,[2]CALCULATION!$B:$B,[2]CALCULATION!$H:$H,"")</f>
        <v>NOKIA</v>
      </c>
      <c r="I274" s="28">
        <v>4.1512243145990134E-2</v>
      </c>
      <c r="J274" s="28">
        <v>8.0871063184374495E-2</v>
      </c>
      <c r="K274" s="28">
        <v>2.2859866522783903</v>
      </c>
      <c r="L274" s="28">
        <v>4.2624911589513613E-2</v>
      </c>
      <c r="M274" s="28">
        <v>1.1862386523173134E-2</v>
      </c>
      <c r="N274" s="28">
        <v>2.6577075619254754E-2</v>
      </c>
      <c r="O274" s="28">
        <v>3.1990701228378362</v>
      </c>
      <c r="P274" s="28">
        <v>3.0859146581084493</v>
      </c>
      <c r="Q274" s="28">
        <v>3.1306827829494313</v>
      </c>
      <c r="R274" s="28">
        <v>3.0865391903744066</v>
      </c>
      <c r="S274" s="94">
        <v>3.1399814525555763</v>
      </c>
      <c r="T274" s="94">
        <f>_xlfn.XLOOKUP(B274,'[3]Nur des jours'!$B:$B,'[3]Nur des jours'!$U:$U,"")</f>
        <v>11.461092693096091</v>
      </c>
      <c r="U274" s="94">
        <v>3.0819015332460129</v>
      </c>
      <c r="V274" s="94">
        <v>3.0819015332460129</v>
      </c>
      <c r="W274" s="94">
        <v>11.461092693096091</v>
      </c>
      <c r="X274" s="94">
        <v>5.3653378550857926</v>
      </c>
      <c r="Y274" s="94">
        <v>13.874050769563482</v>
      </c>
      <c r="Z274" s="94">
        <v>4.9087756412811906E-2</v>
      </c>
      <c r="AA274" s="94">
        <v>7.4915999766370228E-3</v>
      </c>
      <c r="AB274" s="94">
        <v>0.22837341481371765</v>
      </c>
      <c r="AC274" s="94">
        <f>_xlfn.XLOOKUP(B274,'[3]Nur des jours'!$B:$B,'[3]Nur des jours'!$N:$N,"")</f>
        <v>1.6220547369688791</v>
      </c>
      <c r="AD274" s="94">
        <v>1.6220547369688791</v>
      </c>
      <c r="AE274" s="94">
        <v>2.7726820378163854E-2</v>
      </c>
      <c r="AF274" s="94">
        <v>4.8198979946365084</v>
      </c>
      <c r="AG274" s="94">
        <v>0</v>
      </c>
      <c r="AH274" s="94">
        <v>1.6220547369688791</v>
      </c>
      <c r="AI274" s="49" t="s">
        <v>5559</v>
      </c>
      <c r="AJ274" s="49"/>
      <c r="AK274" s="48" t="str" cm="1">
        <f t="array" ref="AK274">IFERROR(_xlfn.IFS(
AM274="MPR ISSUE","PDH",
AM274="BSS Hardware Issue","BSS",
AM274="Sites strategiques, MLL, Pylone, etc.","ENVTECH",
AM274="AKTIVCO DEFAUT GE &amp; POWER Cabinet","AKTIVCO",
AM274="AKTIVCO Coupure ENEO &amp; Baisse de tension","AKTIVCO GRID ONLY",
AM274="Coupure ENEO &amp; Baisse de tension","IHS GRID ONLY",
AM274="Defaut GE &amp; POWER Cabinet","IHS",
AM274="Sharing","Partners",
AM274="Sites strategiques &amp; DataCenter","SST &amp; DC",
AM274="Exclu","Exclu",
AM274="SAT","SAT",
AM274="SPARE-ISSUE","SPARE-ISSUE",
AM274="Fiber CAmtel","TRANS_FO_CAMTEL",
AM274="Fiber AOF","Fiber AOF",
AM274="Projet OCM (HUAWEI)","TRAVAUX-HUAWEI",
AM274="Projet OCM (NOKIA)","TRAVAUX-NOKIA",
AM274="ACCESS-ISSUE","ACCESS-ISSUE",
AM274="Projet OCM (ZTE, NOKIA, autres projets)","TRAVAUX OCM",
AM274="No root CAuse","No root cause",
AM274="ODU HS","PDH",
AM274="IP &amp; VLAN","PDH",
AM274="Warehouse HUAWEI","SPARE-ISSUE",
AM274="SPARE-HS","SPARE-ISSUE",
AM274="Power Telco","BSS",AM274="no impacts","no impacts"
),"")</f>
        <v>BSS</v>
      </c>
      <c r="AL274" s="48" t="str" cm="1">
        <f t="array" ref="AL274">IFERROR(_xlfn.IFS(
AM274="MPR ISSUE","TX ISSUE",
AM274="BSS Hardware Issue","RAN ISSUE",
AM274="Sites strategiques, MLL, Pylone, etc.","ENVTECH",
AM274="AKTIVCO DEFAUT GE &amp; POWER Cabinet","POWER ISSUE",
AM274="AKTIVCO Coupure ENEO &amp; Baisse de tension","POWER ISSUE",
AM274="Coupure ENEO &amp; Baisse de tension","POWER ISSUE",
AM274="Defaut GE &amp; POWER Cabinet","POWER ISSUE",
AM274="Sharing","POWER ISSUE",
AM274="Sites strategiques &amp; DataCenter","POWER ISSUE",
AM274="Exclu","Exclu",
AM274="SAT","TX ISSUE",
AM274="SPARE-ISSUE","SPARE-ISSUE",
AM274="Fiber CAmtel","TX ISSUE",
AM274="Fiber AOF","TX ISSUE",
AM274="Projet OCM (HUAWEI)","TRAVAUX-HUAWEI",
AM274="Projet OCM (NOKIA)","TRAVAUX -NOKIA",
AM274="ACCESS-ISSUE","ACCESS-ISSUE",
AM274="Projet OCM (ZTE, NOKIA, autres projets)","TRAVAUX OCM",
AM274="No root CAuse","No root cause",
AM274="ODU HS","TX ISSUE",
AM274="IP &amp; VLAN","TX ISSUE",
AM274="Warehouse HUAWEI","SPARE-ISSUE",
AM274="SPARE-HS","SPARE-ISSUE",
AM274="Power Telco","RAN ISSUE",AM274="no impacts","no impacts"
),"")</f>
        <v>RAN ISSUE</v>
      </c>
      <c r="AM274" s="67" t="s">
        <v>5320</v>
      </c>
      <c r="AN274" s="48" t="str" cm="1">
        <f t="array" ref="AN274">IFERROR(_xlfn.IFS(
AM274="MPR ISSUE","ACTIVE",
AM274="BSS Hardware Issue","ACTIVE",
AM274="Sites strategiques, MLL, Pylone, etc.","PASSIVE",
AM274="AKTIVCO DEFAUT GE &amp; POWER Cabinet","PASSIVE",
AM274="AKTIVCO Coupure ENEO &amp; Baisse de tension","PASSIVE",
AM274="Coupure ENEO &amp; Baisse de tension","PASSIVE",
AM274="Defaut GE &amp; POWER Cabinet","PASSIVE",
AM274="Sharing","PASSIVE",
AM274="Sites strategiques &amp; DataCenter","PASSIVE",
AM274="Exclu","Exclu",
AM274="SAT","ACTIVE",
AM274="SPARE-ISSUE","SPARE-ISSUE",
AM274="Fiber CAmtel","ACTIVE",
AM274="Fiber AOF","ACTIVE",
AM274="Projet OCM (HUAWEI)","PLANNED WORKS",
AM274="Projet OCM (NOKIA)","PLANNED WORKS",
AM274="ACCESS-ISSUE","ACCESS-ISSUE",
AM274="Projet OCM (ZTE, NOKIA, autres projets)","PLANNED WORKS",
AM274="No root CAuse","No root cause",
AM274="ODU HS","ACTIVE",
AM274="IP &amp; VLAN","ACTIVE",
AM274="Warehouse HUAWEI","SPARE-ISSUE",
AM274="SPARE-HS","SPARE-ISSUE",
AM274="Power Telco","ACTIVE", AM274="no impacts","no impacts"
),"")</f>
        <v>ACTIVE</v>
      </c>
      <c r="AO274" s="93" t="s">
        <v>6260</v>
      </c>
      <c r="AP274" s="101" t="str">
        <f t="shared" si="12"/>
        <v>ADM_141</v>
      </c>
      <c r="AR274" s="17" t="s">
        <v>5537</v>
      </c>
      <c r="AS274" s="7" t="s">
        <v>5537</v>
      </c>
      <c r="AT274" s="6"/>
      <c r="AU274" s="7"/>
      <c r="AV274" s="3" t="s">
        <v>5537</v>
      </c>
      <c r="AW274" s="18" t="s">
        <v>5537</v>
      </c>
      <c r="AX274" s="18" t="s">
        <v>5537</v>
      </c>
      <c r="AY274" s="18" t="s">
        <v>5537</v>
      </c>
      <c r="AZ274" s="18" t="s">
        <v>5537</v>
      </c>
      <c r="BA274" s="18" t="s">
        <v>5537</v>
      </c>
      <c r="BB274" s="18" t="s">
        <v>5537</v>
      </c>
      <c r="BC274" s="18" t="s">
        <v>6261</v>
      </c>
      <c r="BD274" s="18" t="s">
        <v>6261</v>
      </c>
      <c r="BE274" s="18" t="s">
        <v>6262</v>
      </c>
      <c r="BF274" s="18" t="s">
        <v>5537</v>
      </c>
      <c r="BG274" s="18" t="s">
        <v>5537</v>
      </c>
      <c r="BH274" s="18" t="s">
        <v>5537</v>
      </c>
      <c r="BI274" s="9" t="s">
        <v>5537</v>
      </c>
      <c r="BJ274" s="14"/>
      <c r="BK274" s="14" t="s">
        <v>5537</v>
      </c>
      <c r="BL274" s="14" t="str">
        <f>_xlfn.XLOOKUP(B274,'[4]cell downs 18042026 17h'!$B:$B,'[4]cell downs 18042026 17h'!$B:$B,"")</f>
        <v>ADM_141</v>
      </c>
      <c r="BM274" s="14" t="str">
        <f>_xlfn.XLOOKUP(B274,'[5]Cells Huawei 19042026 15h'!$B:$B,'[5]Cells Huawei 19042026 15h'!$B:$B,"")</f>
        <v/>
      </c>
      <c r="BN274" s="9" t="str">
        <f>_xlfn.XLOOKUP(B274,'[6]cells down 19042026 9H40'!$B:$B,'[6]cells down 19042026 9H40'!$B:$B,"")</f>
        <v/>
      </c>
      <c r="BO274" s="9" t="s">
        <v>181</v>
      </c>
      <c r="BP274" s="9" t="s">
        <v>5537</v>
      </c>
      <c r="BQ274" s="115"/>
    </row>
    <row r="275" spans="1:69" s="9" customFormat="1" x14ac:dyDescent="0.3">
      <c r="A275" s="1" t="s">
        <v>2003</v>
      </c>
      <c r="B275" s="8" t="s">
        <v>2004</v>
      </c>
      <c r="C275" s="3" t="str">
        <f>_xlfn.XLOOKUP(B275,'[1]daily break down'!$D:$D,'[1]daily break down'!$E:$E,"")</f>
        <v>Ngaoundere</v>
      </c>
      <c r="D275" s="1" t="s">
        <v>11</v>
      </c>
      <c r="E275" s="1" t="s">
        <v>12</v>
      </c>
      <c r="F275" s="3" t="s">
        <v>90</v>
      </c>
      <c r="G275" s="1" t="s">
        <v>91</v>
      </c>
      <c r="H275" s="32" t="str">
        <f>_xlfn.XLOOKUP(B275,[2]CALCULATION!$B:$B,[2]CALCULATION!$H:$H,"")</f>
        <v>Huawei</v>
      </c>
      <c r="I275" s="28">
        <v>0</v>
      </c>
      <c r="J275" s="28">
        <v>2.2704946451960857</v>
      </c>
      <c r="K275" s="28">
        <v>29.627899627032843</v>
      </c>
      <c r="L275" s="28">
        <v>0</v>
      </c>
      <c r="M275" s="28">
        <v>0</v>
      </c>
      <c r="N275" s="28">
        <v>0</v>
      </c>
      <c r="O275" s="28">
        <v>0</v>
      </c>
      <c r="P275" s="28">
        <v>0</v>
      </c>
      <c r="Q275" s="28">
        <v>0</v>
      </c>
      <c r="R275" s="28">
        <v>0</v>
      </c>
      <c r="S275" s="94">
        <v>0.5940329535175054</v>
      </c>
      <c r="T275" s="94">
        <f>_xlfn.XLOOKUP(B275,'[3]Nur des jours'!$B:$B,'[3]Nur des jours'!$U:$U,"")</f>
        <v>4.8743982444575709</v>
      </c>
      <c r="U275" s="94">
        <v>0</v>
      </c>
      <c r="V275" s="94">
        <v>0.93464727922313251</v>
      </c>
      <c r="W275" s="94">
        <v>4.8743982444575709</v>
      </c>
      <c r="X275" s="94">
        <v>0.1712880921602703</v>
      </c>
      <c r="Y275" s="94">
        <v>1.4607820895863117</v>
      </c>
      <c r="Z275" s="94">
        <v>0.12529142517970623</v>
      </c>
      <c r="AA275" s="94">
        <v>0</v>
      </c>
      <c r="AB275" s="94">
        <v>4.0736210630848113</v>
      </c>
      <c r="AC275" s="94">
        <f>_xlfn.XLOOKUP(B275,'[3]Nur des jours'!$B:$B,'[3]Nur des jours'!$N:$N,"")</f>
        <v>1.6048003469992835</v>
      </c>
      <c r="AD275" s="94">
        <v>1.6048003469992835</v>
      </c>
      <c r="AE275" s="94">
        <v>1.2420866155893673</v>
      </c>
      <c r="AF275" s="94">
        <v>1.5791763143847051</v>
      </c>
      <c r="AG275" s="94">
        <v>1.7206183637688865</v>
      </c>
      <c r="AH275" s="94">
        <v>1.6048003469992835</v>
      </c>
      <c r="AI275" s="49" t="s">
        <v>5559</v>
      </c>
      <c r="AJ275" s="49"/>
      <c r="AK275" s="48" t="str" cm="1">
        <f t="array" ref="AK275">IFERROR(_xlfn.IFS(
AM275="MPR ISSUE","PDH",
AM275="BSS Hardware Issue","BSS",
AM275="Sites strategiques, MLL, Pylone, etc.","ENVTECH",
AM275="AKTIVCO DEFAUT GE &amp; POWER Cabinet","AKTIVCO",
AM275="AKTIVCO Coupure ENEO &amp; Baisse de tension","AKTIVCO GRID ONLY",
AM275="Coupure ENEO &amp; Baisse de tension","IHS GRID ONLY",
AM275="Defaut GE &amp; POWER Cabinet","IHS",
AM275="Sharing","Partners",
AM275="Sites strategiques &amp; DataCenter","SST &amp; DC",
AM275="Exclu","Exclu",
AM275="SAT","SAT",
AM275="SPARE-ISSUE","SPARE-ISSUE",
AM275="Fiber CAmtel","TRANS_FO_CAMTEL",
AM275="Fiber AOF","Fiber AOF",
AM275="Projet OCM (HUAWEI)","TRAVAUX-HUAWEI",
AM275="Projet OCM (NOKIA)","TRAVAUX-NOKIA",
AM275="ACCESS-ISSUE","ACCESS-ISSUE",
AM275="Projet OCM (ZTE, NOKIA, autres projets)","TRAVAUX OCM",
AM275="No root CAuse","No root cause",
AM275="ODU HS","PDH",
AM275="IP &amp; VLAN","PDH",
AM275="Warehouse HUAWEI","SPARE-ISSUE",
AM275="SPARE-HS","SPARE-ISSUE",
AM275="Power Telco","BSS",AM275="no impacts","no impacts"
),"")</f>
        <v>No root cause</v>
      </c>
      <c r="AL275" s="48" t="str" cm="1">
        <f t="array" ref="AL275">IFERROR(_xlfn.IFS(
AM275="MPR ISSUE","TX ISSUE",
AM275="BSS Hardware Issue","RAN ISSUE",
AM275="Sites strategiques, MLL, Pylone, etc.","ENVTECH",
AM275="AKTIVCO DEFAUT GE &amp; POWER Cabinet","POWER ISSUE",
AM275="AKTIVCO Coupure ENEO &amp; Baisse de tension","POWER ISSUE",
AM275="Coupure ENEO &amp; Baisse de tension","POWER ISSUE",
AM275="Defaut GE &amp; POWER Cabinet","POWER ISSUE",
AM275="Sharing","POWER ISSUE",
AM275="Sites strategiques &amp; DataCenter","POWER ISSUE",
AM275="Exclu","Exclu",
AM275="SAT","TX ISSUE",
AM275="SPARE-ISSUE","SPARE-ISSUE",
AM275="Fiber CAmtel","TX ISSUE",
AM275="Fiber AOF","TX ISSUE",
AM275="Projet OCM (HUAWEI)","TRAVAUX-HUAWEI",
AM275="Projet OCM (NOKIA)","TRAVAUX -NOKIA",
AM275="ACCESS-ISSUE","ACCESS-ISSUE",
AM275="Projet OCM (ZTE, NOKIA, autres projets)","TRAVAUX OCM",
AM275="No root CAuse","No root cause",
AM275="ODU HS","TX ISSUE",
AM275="IP &amp; VLAN","TX ISSUE",
AM275="Warehouse HUAWEI","SPARE-ISSUE",
AM275="SPARE-HS","SPARE-ISSUE",
AM275="Power Telco","RAN ISSUE",AM275="no impacts","no impacts"
),"")</f>
        <v>No root cause</v>
      </c>
      <c r="AM275" s="67" t="s">
        <v>6538</v>
      </c>
      <c r="AN275" s="48" t="str" cm="1">
        <f t="array" ref="AN275">IFERROR(_xlfn.IFS(
AM275="MPR ISSUE","ACTIVE",
AM275="BSS Hardware Issue","ACTIVE",
AM275="Sites strategiques, MLL, Pylone, etc.","PASSIVE",
AM275="AKTIVCO DEFAUT GE &amp; POWER Cabinet","PASSIVE",
AM275="AKTIVCO Coupure ENEO &amp; Baisse de tension","PASSIVE",
AM275="Coupure ENEO &amp; Baisse de tension","PASSIVE",
AM275="Defaut GE &amp; POWER Cabinet","PASSIVE",
AM275="Sharing","PASSIVE",
AM275="Sites strategiques &amp; DataCenter","PASSIVE",
AM275="Exclu","Exclu",
AM275="SAT","ACTIVE",
AM275="SPARE-ISSUE","SPARE-ISSUE",
AM275="Fiber CAmtel","ACTIVE",
AM275="Fiber AOF","ACTIVE",
AM275="Projet OCM (HUAWEI)","PLANNED WORKS",
AM275="Projet OCM (NOKIA)","PLANNED WORKS",
AM275="ACCESS-ISSUE","ACCESS-ISSUE",
AM275="Projet OCM (ZTE, NOKIA, autres projets)","PLANNED WORKS",
AM275="No root CAuse","No root cause",
AM275="ODU HS","ACTIVE",
AM275="IP &amp; VLAN","ACTIVE",
AM275="Warehouse HUAWEI","SPARE-ISSUE",
AM275="SPARE-HS","SPARE-ISSUE",
AM275="Power Telco","ACTIVE", AM275="no impacts","no impacts"
),"")</f>
        <v>No root cause</v>
      </c>
      <c r="AO275" s="93" t="s">
        <v>5537</v>
      </c>
      <c r="AP275" s="101" t="str">
        <f t="shared" si="12"/>
        <v>ADM_158</v>
      </c>
      <c r="AR275" s="17" t="s">
        <v>5537</v>
      </c>
      <c r="AS275" s="7" t="s">
        <v>5537</v>
      </c>
      <c r="AT275" s="6"/>
      <c r="AU275" s="7"/>
      <c r="AV275" s="3" t="s">
        <v>5537</v>
      </c>
      <c r="AW275" s="18" t="s">
        <v>5537</v>
      </c>
      <c r="AX275" s="18" t="s">
        <v>5537</v>
      </c>
      <c r="AY275" s="18" t="s">
        <v>5537</v>
      </c>
      <c r="AZ275" s="18" t="s">
        <v>5537</v>
      </c>
      <c r="BA275" s="18" t="s">
        <v>5537</v>
      </c>
      <c r="BB275" s="18" t="s">
        <v>5537</v>
      </c>
      <c r="BC275" s="18" t="s">
        <v>5537</v>
      </c>
      <c r="BD275" s="18" t="s">
        <v>5537</v>
      </c>
      <c r="BE275" s="18" t="s">
        <v>5537</v>
      </c>
      <c r="BF275" s="18" t="s">
        <v>5537</v>
      </c>
      <c r="BG275" s="18" t="s">
        <v>5537</v>
      </c>
      <c r="BH275" s="18" t="s">
        <v>5537</v>
      </c>
      <c r="BI275" s="9" t="s">
        <v>5537</v>
      </c>
      <c r="BJ275" s="14"/>
      <c r="BK275" s="14" t="s">
        <v>5537</v>
      </c>
      <c r="BL275" s="14" t="str">
        <f>_xlfn.XLOOKUP(B275,'[4]cell downs 18042026 17h'!$B:$B,'[4]cell downs 18042026 17h'!$B:$B,"")</f>
        <v/>
      </c>
      <c r="BM275" s="14" t="str">
        <f>_xlfn.XLOOKUP(B275,'[5]Cells Huawei 19042026 15h'!$B:$B,'[5]Cells Huawei 19042026 15h'!$B:$B,"")</f>
        <v/>
      </c>
      <c r="BN275" s="9" t="str">
        <f>_xlfn.XLOOKUP(B275,'[6]cells down 19042026 9H40'!$B:$B,'[6]cells down 19042026 9H40'!$B:$B,"")</f>
        <v/>
      </c>
      <c r="BO275" s="9" t="s">
        <v>2004</v>
      </c>
      <c r="BP275" s="9" t="s">
        <v>5537</v>
      </c>
      <c r="BQ275" s="115"/>
    </row>
    <row r="276" spans="1:69" s="9" customFormat="1" ht="22.5" customHeight="1" x14ac:dyDescent="0.3">
      <c r="A276" s="1" t="s">
        <v>360</v>
      </c>
      <c r="B276" s="1" t="s">
        <v>361</v>
      </c>
      <c r="C276" s="3" t="str">
        <f>_xlfn.XLOOKUP(B276,'[1]daily break down'!$D:$D,'[1]daily break down'!$E:$E,"")</f>
        <v>Douala</v>
      </c>
      <c r="D276" s="1" t="s">
        <v>21</v>
      </c>
      <c r="E276" s="1" t="s">
        <v>30</v>
      </c>
      <c r="F276" s="3" t="s">
        <v>31</v>
      </c>
      <c r="G276" s="1" t="s">
        <v>32</v>
      </c>
      <c r="H276" s="34" t="str">
        <f>_xlfn.XLOOKUP(B276,[2]CALCULATION!$B:$B,[2]CALCULATION!$H:$H,"")</f>
        <v>ZTE</v>
      </c>
      <c r="I276" s="28">
        <v>0.63885250532912241</v>
      </c>
      <c r="J276" s="28">
        <v>27.294607671081206</v>
      </c>
      <c r="K276" s="28">
        <v>23.485516489600013</v>
      </c>
      <c r="L276" s="28">
        <v>25.480601855418868</v>
      </c>
      <c r="M276" s="28">
        <v>26.219544820265213</v>
      </c>
      <c r="N276" s="28">
        <v>25.705930234880842</v>
      </c>
      <c r="O276" s="28">
        <v>14.979361247371113</v>
      </c>
      <c r="P276" s="28">
        <v>8.3714290606192918</v>
      </c>
      <c r="Q276" s="28">
        <v>2.3898826594527338</v>
      </c>
      <c r="R276" s="28">
        <v>6.77798965850819</v>
      </c>
      <c r="S276" s="94">
        <v>4.3317124814158481</v>
      </c>
      <c r="T276" s="94">
        <f>_xlfn.XLOOKUP(B276,'[3]Nur des jours'!$B:$B,'[3]Nur des jours'!$U:$U,"")</f>
        <v>0</v>
      </c>
      <c r="U276" s="94">
        <v>0</v>
      </c>
      <c r="V276" s="94">
        <v>3.9102874158541012</v>
      </c>
      <c r="W276" s="94">
        <v>0</v>
      </c>
      <c r="X276" s="94">
        <v>3.6435638196174445</v>
      </c>
      <c r="Y276" s="94">
        <v>0</v>
      </c>
      <c r="Z276" s="94">
        <v>0</v>
      </c>
      <c r="AA276" s="94">
        <v>0</v>
      </c>
      <c r="AB276" s="94">
        <v>0</v>
      </c>
      <c r="AC276" s="94">
        <f>_xlfn.XLOOKUP(B276,'[3]Nur des jours'!$B:$B,'[3]Nur des jours'!$N:$N,"")</f>
        <v>1.5977019858289594</v>
      </c>
      <c r="AD276" s="94">
        <v>1.5977019858289594</v>
      </c>
      <c r="AE276" s="94">
        <v>0.47722603903136973</v>
      </c>
      <c r="AF276" s="94">
        <v>0.87955737799674283</v>
      </c>
      <c r="AG276" s="94">
        <v>2.3668335095334077</v>
      </c>
      <c r="AH276" s="94">
        <v>1.5977019858289594</v>
      </c>
      <c r="AI276" s="49" t="s">
        <v>5559</v>
      </c>
      <c r="AJ276" s="49"/>
      <c r="AK276" s="48" t="str" cm="1">
        <f t="array" ref="AK276">IFERROR(_xlfn.IFS(
AM276="MPR ISSUE","PDH",
AM276="BSS Hardware Issue","BSS",
AM276="Sites strategiques, MLL, Pylone, etc.","ENVTECH",
AM276="AKTIVCO DEFAUT GE &amp; POWER Cabinet","AKTIVCO",
AM276="AKTIVCO Coupure ENEO &amp; Baisse de tension","AKTIVCO GRID ONLY",
AM276="Coupure ENEO &amp; Baisse de tension","IHS GRID ONLY",
AM276="Defaut GE &amp; POWER Cabinet","IHS",
AM276="Sharing","Partners",
AM276="Sites strategiques &amp; DataCenter","SST &amp; DC",
AM276="Exclu","Exclu",
AM276="SAT","SAT",
AM276="SPARE-ISSUE","SPARE-ISSUE",
AM276="Fiber CAmtel","TRANS_FO_CAMTEL",
AM276="Fiber AOF","Fiber AOF",
AM276="Projet OCM (HUAWEI)","TRAVAUX-HUAWEI",
AM276="Projet OCM (NOKIA)","TRAVAUX-NOKIA",
AM276="ACCESS-ISSUE","ACCESS-ISSUE",
AM276="Projet OCM (ZTE, NOKIA, autres projets)","TRAVAUX OCM",
AM276="No root CAuse","No root cause",
AM276="ODU HS","PDH",
AM276="IP &amp; VLAN","PDH",
AM276="Warehouse HUAWEI","SPARE-ISSUE",
AM276="SPARE-HS","SPARE-ISSUE",
AM276="Power Telco","BSS",AM276="no impacts","no impacts"
),"")</f>
        <v>No root cause</v>
      </c>
      <c r="AL276" s="48" t="str" cm="1">
        <f t="array" ref="AL276">IFERROR(_xlfn.IFS(
AM276="MPR ISSUE","TX ISSUE",
AM276="BSS Hardware Issue","RAN ISSUE",
AM276="Sites strategiques, MLL, Pylone, etc.","ENVTECH",
AM276="AKTIVCO DEFAUT GE &amp; POWER Cabinet","POWER ISSUE",
AM276="AKTIVCO Coupure ENEO &amp; Baisse de tension","POWER ISSUE",
AM276="Coupure ENEO &amp; Baisse de tension","POWER ISSUE",
AM276="Defaut GE &amp; POWER Cabinet","POWER ISSUE",
AM276="Sharing","POWER ISSUE",
AM276="Sites strategiques &amp; DataCenter","POWER ISSUE",
AM276="Exclu","Exclu",
AM276="SAT","TX ISSUE",
AM276="SPARE-ISSUE","SPARE-ISSUE",
AM276="Fiber CAmtel","TX ISSUE",
AM276="Fiber AOF","TX ISSUE",
AM276="Projet OCM (HUAWEI)","TRAVAUX-HUAWEI",
AM276="Projet OCM (NOKIA)","TRAVAUX -NOKIA",
AM276="ACCESS-ISSUE","ACCESS-ISSUE",
AM276="Projet OCM (ZTE, NOKIA, autres projets)","TRAVAUX OCM",
AM276="No root CAuse","No root cause",
AM276="ODU HS","TX ISSUE",
AM276="IP &amp; VLAN","TX ISSUE",
AM276="Warehouse HUAWEI","SPARE-ISSUE",
AM276="SPARE-HS","SPARE-ISSUE",
AM276="Power Telco","RAN ISSUE",AM276="no impacts","no impacts"
),"")</f>
        <v>No root cause</v>
      </c>
      <c r="AM276" s="67" t="s">
        <v>6538</v>
      </c>
      <c r="AN276" s="48" t="str" cm="1">
        <f t="array" ref="AN276">IFERROR(_xlfn.IFS(
AM276="MPR ISSUE","ACTIVE",
AM276="BSS Hardware Issue","ACTIVE",
AM276="Sites strategiques, MLL, Pylone, etc.","PASSIVE",
AM276="AKTIVCO DEFAUT GE &amp; POWER Cabinet","PASSIVE",
AM276="AKTIVCO Coupure ENEO &amp; Baisse de tension","PASSIVE",
AM276="Coupure ENEO &amp; Baisse de tension","PASSIVE",
AM276="Defaut GE &amp; POWER Cabinet","PASSIVE",
AM276="Sharing","PASSIVE",
AM276="Sites strategiques &amp; DataCenter","PASSIVE",
AM276="Exclu","Exclu",
AM276="SAT","ACTIVE",
AM276="SPARE-ISSUE","SPARE-ISSUE",
AM276="Fiber CAmtel","ACTIVE",
AM276="Fiber AOF","ACTIVE",
AM276="Projet OCM (HUAWEI)","PLANNED WORKS",
AM276="Projet OCM (NOKIA)","PLANNED WORKS",
AM276="ACCESS-ISSUE","ACCESS-ISSUE",
AM276="Projet OCM (ZTE, NOKIA, autres projets)","PLANNED WORKS",
AM276="No root CAuse","No root cause",
AM276="ODU HS","ACTIVE",
AM276="IP &amp; VLAN","ACTIVE",
AM276="Warehouse HUAWEI","SPARE-ISSUE",
AM276="SPARE-HS","SPARE-ISSUE",
AM276="Power Telco","ACTIVE", AM276="no impacts","no impacts"
),"")</f>
        <v>No root cause</v>
      </c>
      <c r="AO276" s="93" t="s">
        <v>5537</v>
      </c>
      <c r="AP276" s="101" t="str">
        <f t="shared" si="12"/>
        <v>LIT_656</v>
      </c>
      <c r="AR276" s="17" t="s">
        <v>5537</v>
      </c>
      <c r="AS276" s="7" t="s">
        <v>5537</v>
      </c>
      <c r="AT276" s="6"/>
      <c r="AU276" s="7"/>
      <c r="AV276" s="3" t="s">
        <v>5537</v>
      </c>
      <c r="AW276" s="18" t="s">
        <v>5537</v>
      </c>
      <c r="AX276" s="18" t="s">
        <v>5537</v>
      </c>
      <c r="AY276" s="18" t="s">
        <v>5537</v>
      </c>
      <c r="AZ276" s="18" t="s">
        <v>5537</v>
      </c>
      <c r="BA276" s="18" t="s">
        <v>5537</v>
      </c>
      <c r="BB276" s="18" t="s">
        <v>5537</v>
      </c>
      <c r="BC276" s="18" t="s">
        <v>5537</v>
      </c>
      <c r="BD276" s="18" t="s">
        <v>5537</v>
      </c>
      <c r="BE276" s="18" t="s">
        <v>5537</v>
      </c>
      <c r="BF276" s="18" t="s">
        <v>5537</v>
      </c>
      <c r="BG276" s="18" t="s">
        <v>5537</v>
      </c>
      <c r="BH276" s="18" t="s">
        <v>5537</v>
      </c>
      <c r="BI276" s="9" t="s">
        <v>5537</v>
      </c>
      <c r="BJ276" s="14"/>
      <c r="BK276" s="14" t="s">
        <v>5537</v>
      </c>
      <c r="BL276" s="14" t="str">
        <f>_xlfn.XLOOKUP(B276,'[4]cell downs 18042026 17h'!$B:$B,'[4]cell downs 18042026 17h'!$B:$B,"")</f>
        <v/>
      </c>
      <c r="BM276" s="14" t="str">
        <f>_xlfn.XLOOKUP(B276,'[5]Cells Huawei 19042026 15h'!$B:$B,'[5]Cells Huawei 19042026 15h'!$B:$B,"")</f>
        <v/>
      </c>
      <c r="BN276" s="9" t="str">
        <f>_xlfn.XLOOKUP(B276,'[6]cells down 19042026 9H40'!$B:$B,'[6]cells down 19042026 9H40'!$B:$B,"")</f>
        <v/>
      </c>
      <c r="BO276" s="9" t="s">
        <v>5537</v>
      </c>
      <c r="BP276" s="9" t="s">
        <v>5459</v>
      </c>
      <c r="BQ276" s="115"/>
    </row>
    <row r="277" spans="1:69" s="9" customFormat="1" x14ac:dyDescent="0.3">
      <c r="A277" s="1" t="s">
        <v>809</v>
      </c>
      <c r="B277" s="8" t="s">
        <v>810</v>
      </c>
      <c r="C277" s="3" t="str">
        <f>_xlfn.XLOOKUP(B277,'[1]daily break down'!$D:$D,'[1]daily break down'!$E:$E,"")</f>
        <v>Douala</v>
      </c>
      <c r="D277" s="1" t="s">
        <v>11</v>
      </c>
      <c r="E277" s="1" t="s">
        <v>12</v>
      </c>
      <c r="F277" s="3" t="s">
        <v>31</v>
      </c>
      <c r="G277" s="1" t="s">
        <v>32</v>
      </c>
      <c r="H277" s="34" t="str">
        <f>_xlfn.XLOOKUP(B277,[2]CALCULATION!$B:$B,[2]CALCULATION!$H:$H,"")</f>
        <v>ZTE</v>
      </c>
      <c r="I277" s="28">
        <v>0</v>
      </c>
      <c r="J277" s="28">
        <v>0</v>
      </c>
      <c r="K277" s="28">
        <v>0</v>
      </c>
      <c r="L277" s="28">
        <v>0</v>
      </c>
      <c r="M277" s="28">
        <v>0</v>
      </c>
      <c r="N277" s="28">
        <v>0</v>
      </c>
      <c r="O277" s="28">
        <v>0</v>
      </c>
      <c r="P277" s="28">
        <v>0</v>
      </c>
      <c r="Q277" s="28">
        <v>0</v>
      </c>
      <c r="R277" s="28">
        <v>0</v>
      </c>
      <c r="S277" s="94">
        <v>0</v>
      </c>
      <c r="T277" s="94">
        <f>_xlfn.XLOOKUP(B277,'[3]Nur des jours'!$B:$B,'[3]Nur des jours'!$U:$U,"")</f>
        <v>0</v>
      </c>
      <c r="U277" s="94">
        <v>0.20351607867980478</v>
      </c>
      <c r="V277" s="94">
        <v>0</v>
      </c>
      <c r="W277" s="94">
        <v>0</v>
      </c>
      <c r="X277" s="94">
        <v>0</v>
      </c>
      <c r="Y277" s="94">
        <v>1.447976503354421</v>
      </c>
      <c r="Z277" s="94">
        <v>0</v>
      </c>
      <c r="AA277" s="94">
        <v>0</v>
      </c>
      <c r="AB277" s="94">
        <v>2.9516162861374355</v>
      </c>
      <c r="AC277" s="94">
        <f>_xlfn.XLOOKUP(B277,'[3]Nur des jours'!$B:$B,'[3]Nur des jours'!$N:$N,"")</f>
        <v>1.5854849571815437</v>
      </c>
      <c r="AD277" s="94">
        <v>1.5854849571815437</v>
      </c>
      <c r="AE277" s="94">
        <v>1.5122357708955314</v>
      </c>
      <c r="AF277" s="94">
        <v>1.2833165029529656</v>
      </c>
      <c r="AG277" s="94">
        <v>1.8000657193450174</v>
      </c>
      <c r="AH277" s="94">
        <v>1.5854849571815437</v>
      </c>
      <c r="AI277" s="49" t="s">
        <v>5559</v>
      </c>
      <c r="AJ277" s="49"/>
      <c r="AK277" s="48" t="str" cm="1">
        <f t="array" ref="AK277">IFERROR(_xlfn.IFS(
AM277="MPR ISSUE","PDH",
AM277="BSS Hardware Issue","BSS",
AM277="Sites strategiques, MLL, Pylone, etc.","ENVTECH",
AM277="AKTIVCO DEFAUT GE &amp; POWER Cabinet","AKTIVCO",
AM277="AKTIVCO Coupure ENEO &amp; Baisse de tension","AKTIVCO GRID ONLY",
AM277="Coupure ENEO &amp; Baisse de tension","IHS GRID ONLY",
AM277="Defaut GE &amp; POWER Cabinet","IHS",
AM277="Sharing","Partners",
AM277="Sites strategiques &amp; DataCenter","SST &amp; DC",
AM277="Exclu","Exclu",
AM277="SAT","SAT",
AM277="SPARE-ISSUE","SPARE-ISSUE",
AM277="Fiber CAmtel","TRANS_FO_CAMTEL",
AM277="Fiber AOF","Fiber AOF",
AM277="Projet OCM (HUAWEI)","TRAVAUX-HUAWEI",
AM277="Projet OCM (NOKIA)","TRAVAUX-NOKIA",
AM277="ACCESS-ISSUE","ACCESS-ISSUE",
AM277="Projet OCM (ZTE, NOKIA, autres projets)","TRAVAUX OCM",
AM277="No root CAuse","No root cause",
AM277="ODU HS","PDH",
AM277="IP &amp; VLAN","PDH",
AM277="Warehouse HUAWEI","SPARE-ISSUE",
AM277="SPARE-HS","SPARE-ISSUE",
AM277="Power Telco","BSS",AM277="no impacts","no impacts"
),"")</f>
        <v>IHS</v>
      </c>
      <c r="AL277" s="48" t="str" cm="1">
        <f t="array" ref="AL277">IFERROR(_xlfn.IFS(
AM277="MPR ISSUE","TX ISSUE",
AM277="BSS Hardware Issue","RAN ISSUE",
AM277="Sites strategiques, MLL, Pylone, etc.","ENVTECH",
AM277="AKTIVCO DEFAUT GE &amp; POWER Cabinet","POWER ISSUE",
AM277="AKTIVCO Coupure ENEO &amp; Baisse de tension","POWER ISSUE",
AM277="Coupure ENEO &amp; Baisse de tension","POWER ISSUE",
AM277="Defaut GE &amp; POWER Cabinet","POWER ISSUE",
AM277="Sharing","POWER ISSUE",
AM277="Sites strategiques &amp; DataCenter","POWER ISSUE",
AM277="Exclu","Exclu",
AM277="SAT","TX ISSUE",
AM277="SPARE-ISSUE","SPARE-ISSUE",
AM277="Fiber CAmtel","TX ISSUE",
AM277="Fiber AOF","TX ISSUE",
AM277="Projet OCM (HUAWEI)","TRAVAUX-HUAWEI",
AM277="Projet OCM (NOKIA)","TRAVAUX -NOKIA",
AM277="ACCESS-ISSUE","ACCESS-ISSUE",
AM277="Projet OCM (ZTE, NOKIA, autres projets)","TRAVAUX OCM",
AM277="No root CAuse","No root cause",
AM277="ODU HS","TX ISSUE",
AM277="IP &amp; VLAN","TX ISSUE",
AM277="Warehouse HUAWEI","SPARE-ISSUE",
AM277="SPARE-HS","SPARE-ISSUE",
AM277="Power Telco","RAN ISSUE",AM277="no impacts","no impacts"
),"")</f>
        <v>POWER ISSUE</v>
      </c>
      <c r="AM277" s="67" t="s">
        <v>5330</v>
      </c>
      <c r="AN277" s="48" t="str" cm="1">
        <f t="array" ref="AN277">IFERROR(_xlfn.IFS(
AM277="MPR ISSUE","ACTIVE",
AM277="BSS Hardware Issue","ACTIVE",
AM277="Sites strategiques, MLL, Pylone, etc.","PASSIVE",
AM277="AKTIVCO DEFAUT GE &amp; POWER Cabinet","PASSIVE",
AM277="AKTIVCO Coupure ENEO &amp; Baisse de tension","PASSIVE",
AM277="Coupure ENEO &amp; Baisse de tension","PASSIVE",
AM277="Defaut GE &amp; POWER Cabinet","PASSIVE",
AM277="Sharing","PASSIVE",
AM277="Sites strategiques &amp; DataCenter","PASSIVE",
AM277="Exclu","Exclu",
AM277="SAT","ACTIVE",
AM277="SPARE-ISSUE","SPARE-ISSUE",
AM277="Fiber CAmtel","ACTIVE",
AM277="Fiber AOF","ACTIVE",
AM277="Projet OCM (HUAWEI)","PLANNED WORKS",
AM277="Projet OCM (NOKIA)","PLANNED WORKS",
AM277="ACCESS-ISSUE","ACCESS-ISSUE",
AM277="Projet OCM (ZTE, NOKIA, autres projets)","PLANNED WORKS",
AM277="No root CAuse","No root cause",
AM277="ODU HS","ACTIVE",
AM277="IP &amp; VLAN","ACTIVE",
AM277="Warehouse HUAWEI","SPARE-ISSUE",
AM277="SPARE-HS","SPARE-ISSUE",
AM277="Power Telco","ACTIVE", AM277="no impacts","no impacts"
),"")</f>
        <v>PASSIVE</v>
      </c>
      <c r="AO277" s="93" t="s">
        <v>6289</v>
      </c>
      <c r="AP277" s="101" t="str">
        <f t="shared" si="12"/>
        <v>LIT_159</v>
      </c>
      <c r="AR277" s="17" t="s">
        <v>5537</v>
      </c>
      <c r="AS277" s="7" t="s">
        <v>5537</v>
      </c>
      <c r="AT277" s="6"/>
      <c r="AU277" s="7"/>
      <c r="AV277" s="3" t="s">
        <v>5537</v>
      </c>
      <c r="AW277" s="18" t="s">
        <v>5537</v>
      </c>
      <c r="AX277" s="18" t="s">
        <v>5537</v>
      </c>
      <c r="AY277" s="18" t="s">
        <v>5537</v>
      </c>
      <c r="AZ277" s="18" t="s">
        <v>5537</v>
      </c>
      <c r="BA277" s="18" t="s">
        <v>5537</v>
      </c>
      <c r="BB277" s="18" t="s">
        <v>5537</v>
      </c>
      <c r="BC277" s="18" t="s">
        <v>5537</v>
      </c>
      <c r="BD277" s="18" t="s">
        <v>5537</v>
      </c>
      <c r="BE277" s="18" t="s">
        <v>5537</v>
      </c>
      <c r="BF277" s="18" t="s">
        <v>5537</v>
      </c>
      <c r="BG277" s="18" t="s">
        <v>5537</v>
      </c>
      <c r="BH277" s="18" t="s">
        <v>5537</v>
      </c>
      <c r="BI277" s="9" t="s">
        <v>6289</v>
      </c>
      <c r="BJ277" s="14"/>
      <c r="BK277" s="14" t="s">
        <v>5537</v>
      </c>
      <c r="BL277" s="14" t="str">
        <f>_xlfn.XLOOKUP(B277,'[4]cell downs 18042026 17h'!$B:$B,'[4]cell downs 18042026 17h'!$B:$B,"")</f>
        <v/>
      </c>
      <c r="BM277" s="14" t="str">
        <f>_xlfn.XLOOKUP(B277,'[5]Cells Huawei 19042026 15h'!$B:$B,'[5]Cells Huawei 19042026 15h'!$B:$B,"")</f>
        <v/>
      </c>
      <c r="BN277" s="9" t="str">
        <f>_xlfn.XLOOKUP(B277,'[6]cells down 19042026 9H40'!$B:$B,'[6]cells down 19042026 9H40'!$B:$B,"")</f>
        <v/>
      </c>
      <c r="BO277" s="9" t="s">
        <v>810</v>
      </c>
      <c r="BP277" s="9" t="s">
        <v>12</v>
      </c>
      <c r="BQ277" s="115"/>
    </row>
    <row r="278" spans="1:69" s="9" customFormat="1" x14ac:dyDescent="0.3">
      <c r="A278" s="1" t="s">
        <v>1857</v>
      </c>
      <c r="B278" s="8" t="s">
        <v>1858</v>
      </c>
      <c r="C278" s="3" t="str">
        <f>_xlfn.XLOOKUP(B278,'[1]daily break down'!$D:$D,'[1]daily break down'!$E:$E,"")</f>
        <v>Ngaoundere</v>
      </c>
      <c r="D278" s="1" t="s">
        <v>11</v>
      </c>
      <c r="E278" s="1" t="s">
        <v>12</v>
      </c>
      <c r="F278" s="3" t="s">
        <v>90</v>
      </c>
      <c r="G278" s="1" t="s">
        <v>91</v>
      </c>
      <c r="H278" s="32" t="str">
        <f>_xlfn.XLOOKUP(B278,[2]CALCULATION!$B:$B,[2]CALCULATION!$H:$H,"")</f>
        <v>Huawei</v>
      </c>
      <c r="I278" s="28">
        <v>0</v>
      </c>
      <c r="J278" s="28">
        <v>2.3915769918928866</v>
      </c>
      <c r="K278" s="28">
        <v>27.108445123604223</v>
      </c>
      <c r="L278" s="28">
        <v>5.2524305644730949E-2</v>
      </c>
      <c r="M278" s="28">
        <v>7.3123821101323219E-2</v>
      </c>
      <c r="N278" s="28">
        <v>0.15473713948172688</v>
      </c>
      <c r="O278" s="28">
        <v>5.4593174729548874E-2</v>
      </c>
      <c r="P278" s="28">
        <v>5.8855758447406481E-2</v>
      </c>
      <c r="Q278" s="28">
        <v>0</v>
      </c>
      <c r="R278" s="28">
        <v>4.8600588414903848E-2</v>
      </c>
      <c r="S278" s="94">
        <v>0.54004617145074807</v>
      </c>
      <c r="T278" s="94">
        <f>_xlfn.XLOOKUP(B278,'[3]Nur des jours'!$B:$B,'[3]Nur des jours'!$U:$U,"")</f>
        <v>4.4608027782771602</v>
      </c>
      <c r="U278" s="94">
        <v>5.5199567392340332E-2</v>
      </c>
      <c r="V278" s="94">
        <v>0.95513978420982037</v>
      </c>
      <c r="W278" s="94">
        <v>4.4608027782771593</v>
      </c>
      <c r="X278" s="94">
        <v>0.24594572999688952</v>
      </c>
      <c r="Y278" s="94">
        <v>1.4416093803951111</v>
      </c>
      <c r="Z278" s="94">
        <v>7.3748048842432079E-2</v>
      </c>
      <c r="AA278" s="94">
        <v>5.2970182602665852E-2</v>
      </c>
      <c r="AB278" s="94">
        <v>3.7971060088519062</v>
      </c>
      <c r="AC278" s="94">
        <f>_xlfn.XLOOKUP(B278,'[3]Nur des jours'!$B:$B,'[3]Nur des jours'!$N:$N,"")</f>
        <v>1.5675250333159261</v>
      </c>
      <c r="AD278" s="94">
        <v>1.5675250333159261</v>
      </c>
      <c r="AE278" s="94">
        <v>1.3257666590730151</v>
      </c>
      <c r="AF278" s="94">
        <v>1.6841005606726711</v>
      </c>
      <c r="AG278" s="94">
        <v>1.5586798236685948</v>
      </c>
      <c r="AH278" s="94">
        <v>1.5675250333159261</v>
      </c>
      <c r="AI278" s="49" t="s">
        <v>5559</v>
      </c>
      <c r="AJ278" s="49"/>
      <c r="AK278" s="48" t="str" cm="1">
        <f t="array" ref="AK278">IFERROR(_xlfn.IFS(
AM278="MPR ISSUE","PDH",
AM278="BSS Hardware Issue","BSS",
AM278="Sites strategiques, MLL, Pylone, etc.","ENVTECH",
AM278="AKTIVCO DEFAUT GE &amp; POWER Cabinet","AKTIVCO",
AM278="AKTIVCO Coupure ENEO &amp; Baisse de tension","AKTIVCO GRID ONLY",
AM278="Coupure ENEO &amp; Baisse de tension","IHS GRID ONLY",
AM278="Defaut GE &amp; POWER Cabinet","IHS",
AM278="Sharing","Partners",
AM278="Sites strategiques &amp; DataCenter","SST &amp; DC",
AM278="Exclu","Exclu",
AM278="SAT","SAT",
AM278="SPARE-ISSUE","SPARE-ISSUE",
AM278="Fiber CAmtel","TRANS_FO_CAMTEL",
AM278="Fiber AOF","Fiber AOF",
AM278="Projet OCM (HUAWEI)","TRAVAUX-HUAWEI",
AM278="Projet OCM (NOKIA)","TRAVAUX-NOKIA",
AM278="ACCESS-ISSUE","ACCESS-ISSUE",
AM278="Projet OCM (ZTE, NOKIA, autres projets)","TRAVAUX OCM",
AM278="No root CAuse","No root cause",
AM278="ODU HS","PDH",
AM278="IP &amp; VLAN","PDH",
AM278="Warehouse HUAWEI","SPARE-ISSUE",
AM278="SPARE-HS","SPARE-ISSUE",
AM278="Power Telco","BSS",AM278="no impacts","no impacts"
),"")</f>
        <v>No root cause</v>
      </c>
      <c r="AL278" s="48" t="str" cm="1">
        <f t="array" ref="AL278">IFERROR(_xlfn.IFS(
AM278="MPR ISSUE","TX ISSUE",
AM278="BSS Hardware Issue","RAN ISSUE",
AM278="Sites strategiques, MLL, Pylone, etc.","ENVTECH",
AM278="AKTIVCO DEFAUT GE &amp; POWER Cabinet","POWER ISSUE",
AM278="AKTIVCO Coupure ENEO &amp; Baisse de tension","POWER ISSUE",
AM278="Coupure ENEO &amp; Baisse de tension","POWER ISSUE",
AM278="Defaut GE &amp; POWER Cabinet","POWER ISSUE",
AM278="Sharing","POWER ISSUE",
AM278="Sites strategiques &amp; DataCenter","POWER ISSUE",
AM278="Exclu","Exclu",
AM278="SAT","TX ISSUE",
AM278="SPARE-ISSUE","SPARE-ISSUE",
AM278="Fiber CAmtel","TX ISSUE",
AM278="Fiber AOF","TX ISSUE",
AM278="Projet OCM (HUAWEI)","TRAVAUX-HUAWEI",
AM278="Projet OCM (NOKIA)","TRAVAUX -NOKIA",
AM278="ACCESS-ISSUE","ACCESS-ISSUE",
AM278="Projet OCM (ZTE, NOKIA, autres projets)","TRAVAUX OCM",
AM278="No root CAuse","No root cause",
AM278="ODU HS","TX ISSUE",
AM278="IP &amp; VLAN","TX ISSUE",
AM278="Warehouse HUAWEI","SPARE-ISSUE",
AM278="SPARE-HS","SPARE-ISSUE",
AM278="Power Telco","RAN ISSUE",AM278="no impacts","no impacts"
),"")</f>
        <v>No root cause</v>
      </c>
      <c r="AM278" s="67" t="s">
        <v>6538</v>
      </c>
      <c r="AN278" s="48" t="str" cm="1">
        <f t="array" ref="AN278">IFERROR(_xlfn.IFS(
AM278="MPR ISSUE","ACTIVE",
AM278="BSS Hardware Issue","ACTIVE",
AM278="Sites strategiques, MLL, Pylone, etc.","PASSIVE",
AM278="AKTIVCO DEFAUT GE &amp; POWER Cabinet","PASSIVE",
AM278="AKTIVCO Coupure ENEO &amp; Baisse de tension","PASSIVE",
AM278="Coupure ENEO &amp; Baisse de tension","PASSIVE",
AM278="Defaut GE &amp; POWER Cabinet","PASSIVE",
AM278="Sharing","PASSIVE",
AM278="Sites strategiques &amp; DataCenter","PASSIVE",
AM278="Exclu","Exclu",
AM278="SAT","ACTIVE",
AM278="SPARE-ISSUE","SPARE-ISSUE",
AM278="Fiber CAmtel","ACTIVE",
AM278="Fiber AOF","ACTIVE",
AM278="Projet OCM (HUAWEI)","PLANNED WORKS",
AM278="Projet OCM (NOKIA)","PLANNED WORKS",
AM278="ACCESS-ISSUE","ACCESS-ISSUE",
AM278="Projet OCM (ZTE, NOKIA, autres projets)","PLANNED WORKS",
AM278="No root CAuse","No root cause",
AM278="ODU HS","ACTIVE",
AM278="IP &amp; VLAN","ACTIVE",
AM278="Warehouse HUAWEI","SPARE-ISSUE",
AM278="SPARE-HS","SPARE-ISSUE",
AM278="Power Telco","ACTIVE", AM278="no impacts","no impacts"
),"")</f>
        <v>No root cause</v>
      </c>
      <c r="AO278" s="93" t="s">
        <v>5537</v>
      </c>
      <c r="AP278" s="101" t="str">
        <f t="shared" si="12"/>
        <v>ADM_033</v>
      </c>
      <c r="AR278" s="17" t="s">
        <v>5537</v>
      </c>
      <c r="AS278" s="7" t="s">
        <v>5537</v>
      </c>
      <c r="AT278" s="6"/>
      <c r="AU278" s="7"/>
      <c r="AV278" s="3" t="s">
        <v>5537</v>
      </c>
      <c r="AW278" s="18" t="s">
        <v>5537</v>
      </c>
      <c r="AX278" s="18" t="s">
        <v>5537</v>
      </c>
      <c r="AY278" s="18" t="s">
        <v>5537</v>
      </c>
      <c r="AZ278" s="18" t="s">
        <v>5537</v>
      </c>
      <c r="BA278" s="18" t="s">
        <v>5537</v>
      </c>
      <c r="BB278" s="18" t="s">
        <v>5537</v>
      </c>
      <c r="BC278" s="18" t="s">
        <v>5537</v>
      </c>
      <c r="BD278" s="18" t="s">
        <v>5537</v>
      </c>
      <c r="BE278" s="18" t="s">
        <v>5537</v>
      </c>
      <c r="BF278" s="18" t="s">
        <v>5537</v>
      </c>
      <c r="BG278" s="18" t="s">
        <v>5537</v>
      </c>
      <c r="BH278" s="18" t="s">
        <v>5537</v>
      </c>
      <c r="BI278" s="9" t="s">
        <v>5537</v>
      </c>
      <c r="BJ278" s="14"/>
      <c r="BK278" s="14" t="s">
        <v>5537</v>
      </c>
      <c r="BL278" s="14" t="str">
        <f>_xlfn.XLOOKUP(B278,'[4]cell downs 18042026 17h'!$B:$B,'[4]cell downs 18042026 17h'!$B:$B,"")</f>
        <v/>
      </c>
      <c r="BM278" s="14" t="str">
        <f>_xlfn.XLOOKUP(B278,'[5]Cells Huawei 19042026 15h'!$B:$B,'[5]Cells Huawei 19042026 15h'!$B:$B,"")</f>
        <v/>
      </c>
      <c r="BN278" s="9" t="str">
        <f>_xlfn.XLOOKUP(B278,'[6]cells down 19042026 9H40'!$B:$B,'[6]cells down 19042026 9H40'!$B:$B,"")</f>
        <v/>
      </c>
      <c r="BO278" s="9" t="s">
        <v>1858</v>
      </c>
      <c r="BP278" s="9" t="s">
        <v>5537</v>
      </c>
      <c r="BQ278" s="115"/>
    </row>
    <row r="279" spans="1:69" s="9" customFormat="1" ht="32.549999999999997" customHeight="1" x14ac:dyDescent="0.3">
      <c r="A279" s="1" t="s">
        <v>1980</v>
      </c>
      <c r="B279" s="8" t="s">
        <v>1981</v>
      </c>
      <c r="C279" s="3" t="str">
        <f>_xlfn.XLOOKUP(B279,'[1]daily break down'!$D:$D,'[1]daily break down'!$E:$E,"")</f>
        <v>EXTREME-NORD</v>
      </c>
      <c r="D279" s="1" t="s">
        <v>11</v>
      </c>
      <c r="E279" s="1" t="s">
        <v>12</v>
      </c>
      <c r="F279" s="3" t="s">
        <v>55</v>
      </c>
      <c r="G279" s="1" t="s">
        <v>560</v>
      </c>
      <c r="H279" s="32" t="str">
        <f>_xlfn.XLOOKUP(B279,[2]CALCULATION!$B:$B,[2]CALCULATION!$H:$H,"")</f>
        <v>Huawei</v>
      </c>
      <c r="I279" s="28">
        <v>0.24177232167061891</v>
      </c>
      <c r="J279" s="28">
        <v>0.21537640576087294</v>
      </c>
      <c r="K279" s="28">
        <v>0</v>
      </c>
      <c r="L279" s="28">
        <v>0</v>
      </c>
      <c r="M279" s="28">
        <v>0</v>
      </c>
      <c r="N279" s="28">
        <v>1.4929744059492116</v>
      </c>
      <c r="O279" s="28">
        <v>4.7060529402196716</v>
      </c>
      <c r="P279" s="28">
        <v>3.2046425422263316</v>
      </c>
      <c r="Q279" s="28">
        <v>4.9567963062839411</v>
      </c>
      <c r="R279" s="28">
        <v>0</v>
      </c>
      <c r="S279" s="94">
        <v>0.24846047603964241</v>
      </c>
      <c r="T279" s="94">
        <f>_xlfn.XLOOKUP(B279,'[3]Nur des jours'!$B:$B,'[3]Nur des jours'!$U:$U,"")</f>
        <v>0</v>
      </c>
      <c r="U279" s="94">
        <v>0</v>
      </c>
      <c r="V279" s="94">
        <v>1.103866502298585</v>
      </c>
      <c r="W279" s="94">
        <v>0</v>
      </c>
      <c r="X279" s="94">
        <v>0</v>
      </c>
      <c r="Y279" s="94">
        <v>0</v>
      </c>
      <c r="Z279" s="94">
        <v>0</v>
      </c>
      <c r="AA279" s="94">
        <v>0.1145903781892687</v>
      </c>
      <c r="AB279" s="94">
        <v>0</v>
      </c>
      <c r="AC279" s="94">
        <f>_xlfn.XLOOKUP(B279,'[3]Nur des jours'!$B:$B,'[3]Nur des jours'!$N:$N,"")</f>
        <v>1.5666332794000568</v>
      </c>
      <c r="AD279" s="94">
        <v>1.5666332794000568</v>
      </c>
      <c r="AE279" s="94">
        <v>1.1958752482924275</v>
      </c>
      <c r="AF279" s="94">
        <v>2.0453587251071879</v>
      </c>
      <c r="AG279" s="94">
        <v>1.3599759339151218</v>
      </c>
      <c r="AH279" s="94">
        <v>1.5666332794000568</v>
      </c>
      <c r="AI279" s="49" t="s">
        <v>6659</v>
      </c>
      <c r="AJ279" s="49"/>
      <c r="AK279" s="48" t="str" cm="1">
        <f t="array" ref="AK279">IFERROR(_xlfn.IFS(
AM279="MPR ISSUE","PDH",
AM279="BSS Hardware Issue","BSS",
AM279="Sites strategiques, MLL, Pylone, etc.","ENVTECH",
AM279="AKTIVCO DEFAUT GE &amp; POWER Cabinet","AKTIVCO",
AM279="AKTIVCO Coupure ENEO &amp; Baisse de tension","AKTIVCO GRID ONLY",
AM279="Coupure ENEO &amp; Baisse de tension","IHS GRID ONLY",
AM279="Defaut GE &amp; POWER Cabinet","IHS",
AM279="Sharing","Partners",
AM279="Sites strategiques &amp; DataCenter","SST &amp; DC",
AM279="Exclu","Exclu",
AM279="SAT","SAT",
AM279="SPARE-ISSUE","SPARE-ISSUE",
AM279="Fiber CAmtel","TRANS_FO_CAMTEL",
AM279="Fiber AOF","Fiber AOF",
AM279="Projet OCM (HUAWEI)","TRAVAUX-HUAWEI",
AM279="Projet OCM (NOKIA)","TRAVAUX-NOKIA",
AM279="ACCESS-ISSUE","ACCESS-ISSUE",
AM279="Projet OCM (ZTE, NOKIA, autres projets)","TRAVAUX OCM",
AM279="No root CAuse","No root cause",
AM279="ODU HS","PDH",
AM279="IP &amp; VLAN","PDH",
AM279="Warehouse HUAWEI","SPARE-ISSUE",
AM279="SPARE-HS","SPARE-ISSUE",
AM279="Power Telco","BSS",AM279="no impacts","no impacts"
),"")</f>
        <v>IHS</v>
      </c>
      <c r="AL279" s="48" t="str" cm="1">
        <f t="array" ref="AL279">IFERROR(_xlfn.IFS(
AM279="MPR ISSUE","TX ISSUE",
AM279="BSS Hardware Issue","RAN ISSUE",
AM279="Sites strategiques, MLL, Pylone, etc.","ENVTECH",
AM279="AKTIVCO DEFAUT GE &amp; POWER Cabinet","POWER ISSUE",
AM279="AKTIVCO Coupure ENEO &amp; Baisse de tension","POWER ISSUE",
AM279="Coupure ENEO &amp; Baisse de tension","POWER ISSUE",
AM279="Defaut GE &amp; POWER Cabinet","POWER ISSUE",
AM279="Sharing","POWER ISSUE",
AM279="Sites strategiques &amp; DataCenter","POWER ISSUE",
AM279="Exclu","Exclu",
AM279="SAT","TX ISSUE",
AM279="SPARE-ISSUE","SPARE-ISSUE",
AM279="Fiber CAmtel","TX ISSUE",
AM279="Fiber AOF","TX ISSUE",
AM279="Projet OCM (HUAWEI)","TRAVAUX-HUAWEI",
AM279="Projet OCM (NOKIA)","TRAVAUX -NOKIA",
AM279="ACCESS-ISSUE","ACCESS-ISSUE",
AM279="Projet OCM (ZTE, NOKIA, autres projets)","TRAVAUX OCM",
AM279="No root CAuse","No root cause",
AM279="ODU HS","TX ISSUE",
AM279="IP &amp; VLAN","TX ISSUE",
AM279="Warehouse HUAWEI","SPARE-ISSUE",
AM279="SPARE-HS","SPARE-ISSUE",
AM279="Power Telco","RAN ISSUE",AM279="no impacts","no impacts"
),"")</f>
        <v>POWER ISSUE</v>
      </c>
      <c r="AM279" s="67" t="s">
        <v>5330</v>
      </c>
      <c r="AN279" s="48" t="str" cm="1">
        <f t="array" ref="AN279">IFERROR(_xlfn.IFS(
AM279="MPR ISSUE","ACTIVE",
AM279="BSS Hardware Issue","ACTIVE",
AM279="Sites strategiques, MLL, Pylone, etc.","PASSIVE",
AM279="AKTIVCO DEFAUT GE &amp; POWER Cabinet","PASSIVE",
AM279="AKTIVCO Coupure ENEO &amp; Baisse de tension","PASSIVE",
AM279="Coupure ENEO &amp; Baisse de tension","PASSIVE",
AM279="Defaut GE &amp; POWER Cabinet","PASSIVE",
AM279="Sharing","PASSIVE",
AM279="Sites strategiques &amp; DataCenter","PASSIVE",
AM279="Exclu","Exclu",
AM279="SAT","ACTIVE",
AM279="SPARE-ISSUE","SPARE-ISSUE",
AM279="Fiber CAmtel","ACTIVE",
AM279="Fiber AOF","ACTIVE",
AM279="Projet OCM (HUAWEI)","PLANNED WORKS",
AM279="Projet OCM (NOKIA)","PLANNED WORKS",
AM279="ACCESS-ISSUE","ACCESS-ISSUE",
AM279="Projet OCM (ZTE, NOKIA, autres projets)","PLANNED WORKS",
AM279="No root CAuse","No root cause",
AM279="ODU HS","ACTIVE",
AM279="IP &amp; VLAN","ACTIVE",
AM279="Warehouse HUAWEI","SPARE-ISSUE",
AM279="SPARE-HS","SPARE-ISSUE",
AM279="Power Telco","ACTIVE", AM279="no impacts","no impacts"
),"")</f>
        <v>PASSIVE</v>
      </c>
      <c r="AO279" s="93" t="s">
        <v>5638</v>
      </c>
      <c r="AP279" s="127" t="str">
        <f>IFERROR(MID(AQ279, SEARCH("CTR_", AQ279), 7), IFERROR(MID(AQ279, SEARCH("SUO_", AQ279), 7), IFERROR(MID(AQ279, SEARCH("SUD_", AQ279), 7), IFERROR(MID(AQ279, SEARCH("NRO_", AQ279), 7), IFERROR(MID(AQ279, SEARCH("ADM_", AQ279), 7), IFERROR(MID(AQ279, SEARCH("NRD_", AQ279), 7), IFERROR(MID(AQ279, SEARCH("EXN_", AQ279), 7), IFERROR(MID(AQ279, SEARCH("LIT_", AQ279), 7), IFERROR(MID(AQ279, SEARCH("EST_", AQ279), 7), MID(AQ279, SEARCH("OST_",AQ279), 7))))))))))</f>
        <v>EXN_096</v>
      </c>
      <c r="AQ279" s="9" t="s">
        <v>6575</v>
      </c>
      <c r="AR279" s="17" t="s">
        <v>5638</v>
      </c>
      <c r="AS279" s="7" t="s">
        <v>5537</v>
      </c>
      <c r="AT279" s="6"/>
      <c r="AU279" s="7"/>
      <c r="AV279" s="3" t="s">
        <v>5537</v>
      </c>
      <c r="AW279" s="18" t="s">
        <v>5537</v>
      </c>
      <c r="AX279" s="18" t="s">
        <v>5537</v>
      </c>
      <c r="AY279" s="18" t="s">
        <v>5537</v>
      </c>
      <c r="AZ279" s="18" t="s">
        <v>5537</v>
      </c>
      <c r="BA279" s="18" t="s">
        <v>5537</v>
      </c>
      <c r="BB279" s="18" t="s">
        <v>5537</v>
      </c>
      <c r="BC279" s="18" t="s">
        <v>5537</v>
      </c>
      <c r="BD279" s="18" t="s">
        <v>5537</v>
      </c>
      <c r="BE279" s="18" t="s">
        <v>5537</v>
      </c>
      <c r="BF279" s="18" t="s">
        <v>5537</v>
      </c>
      <c r="BG279" s="18" t="s">
        <v>5537</v>
      </c>
      <c r="BH279" s="18" t="s">
        <v>5537</v>
      </c>
      <c r="BI279" s="9" t="s">
        <v>5537</v>
      </c>
      <c r="BJ279" s="14"/>
      <c r="BK279" s="14" t="s">
        <v>5537</v>
      </c>
      <c r="BL279" s="14" t="str">
        <f>_xlfn.XLOOKUP(B279,'[4]cell downs 18042026 17h'!$B:$B,'[4]cell downs 18042026 17h'!$B:$B,"")</f>
        <v/>
      </c>
      <c r="BM279" s="14" t="str">
        <f>_xlfn.XLOOKUP(B279,'[5]Cells Huawei 19042026 15h'!$B:$B,'[5]Cells Huawei 19042026 15h'!$B:$B,"")</f>
        <v/>
      </c>
      <c r="BN279" s="9" t="str">
        <f>_xlfn.XLOOKUP(B279,'[6]cells down 19042026 9H40'!$B:$B,'[6]cells down 19042026 9H40'!$B:$B,"")</f>
        <v/>
      </c>
      <c r="BO279" s="9" t="s">
        <v>1981</v>
      </c>
      <c r="BP279" s="9" t="s">
        <v>5537</v>
      </c>
      <c r="BQ279" s="115"/>
    </row>
    <row r="280" spans="1:69" s="9" customFormat="1" ht="44.55" customHeight="1" x14ac:dyDescent="0.3">
      <c r="A280" s="1" t="s">
        <v>71</v>
      </c>
      <c r="B280" s="8" t="s">
        <v>72</v>
      </c>
      <c r="C280" s="3" t="str">
        <f>_xlfn.XLOOKUP(B280,'[1]daily break down'!$D:$D,'[1]daily break down'!$E:$E,"")</f>
        <v>Yaounde</v>
      </c>
      <c r="D280" s="1" t="s">
        <v>5490</v>
      </c>
      <c r="E280" s="1"/>
      <c r="F280" s="3" t="s">
        <v>37</v>
      </c>
      <c r="G280" s="1" t="s">
        <v>38</v>
      </c>
      <c r="H280" s="34" t="str">
        <f>_xlfn.XLOOKUP(B280,[2]CALCULATION!$B:$B,[2]CALCULATION!$H:$H,"")</f>
        <v>ZTE</v>
      </c>
      <c r="I280" s="28">
        <v>0</v>
      </c>
      <c r="J280" s="28">
        <v>0</v>
      </c>
      <c r="K280" s="28">
        <v>1.0878149318129278</v>
      </c>
      <c r="L280" s="28">
        <v>8.5409693151044568</v>
      </c>
      <c r="M280" s="28">
        <v>27.128349071006443</v>
      </c>
      <c r="N280" s="28">
        <v>0.9366626430729984</v>
      </c>
      <c r="O280" s="28">
        <v>0</v>
      </c>
      <c r="P280" s="28">
        <v>4.0623136234315833</v>
      </c>
      <c r="Q280" s="28">
        <v>15.700611814526599</v>
      </c>
      <c r="R280" s="28">
        <v>0</v>
      </c>
      <c r="S280" s="94">
        <v>0.56694146955338143</v>
      </c>
      <c r="T280" s="94">
        <f>_xlfn.XLOOKUP(B280,'[3]Nur des jours'!$B:$B,'[3]Nur des jours'!$U:$U,"")</f>
        <v>4.6657634983006719</v>
      </c>
      <c r="U280" s="94">
        <v>1.9730768791751918</v>
      </c>
      <c r="V280" s="94">
        <v>8.7709348149289603</v>
      </c>
      <c r="W280" s="94">
        <v>4.6657634983006719</v>
      </c>
      <c r="X280" s="94">
        <v>6.7159949262769194</v>
      </c>
      <c r="Y280" s="94">
        <v>3.4569375601042132</v>
      </c>
      <c r="Z280" s="94">
        <v>13.868556899607057</v>
      </c>
      <c r="AA280" s="94">
        <v>13.868556899607057</v>
      </c>
      <c r="AB280" s="94">
        <v>17.813016325517289</v>
      </c>
      <c r="AC280" s="94">
        <f>_xlfn.XLOOKUP(B280,'[3]Nur des jours'!$B:$B,'[3]Nur des jours'!$N:$N,"")</f>
        <v>1.5611222401999816</v>
      </c>
      <c r="AD280" s="94">
        <v>1.5611222401999816</v>
      </c>
      <c r="AE280" s="94">
        <v>1.0717290345271353</v>
      </c>
      <c r="AF280" s="94">
        <v>1.1124626416557011</v>
      </c>
      <c r="AG280" s="94">
        <v>1.9839608682614425</v>
      </c>
      <c r="AH280" s="94">
        <v>1.5611222401999816</v>
      </c>
      <c r="AI280" s="49" t="s">
        <v>5559</v>
      </c>
      <c r="AJ280" s="49"/>
      <c r="AK280" s="48" t="str" cm="1">
        <f t="array" ref="AK280">IFERROR(_xlfn.IFS(
AM280="MPR ISSUE","PDH",
AM280="BSS Hardware Issue","BSS",
AM280="Sites strategiques, MLL, Pylone, etc.","ENVTECH",
AM280="AKTIVCO DEFAUT GE &amp; POWER Cabinet","AKTIVCO",
AM280="AKTIVCO Coupure ENEO &amp; Baisse de tension","AKTIVCO GRID ONLY",
AM280="Coupure ENEO &amp; Baisse de tension","IHS GRID ONLY",
AM280="Defaut GE &amp; POWER Cabinet","IHS",
AM280="Sharing","Partners",
AM280="Sites strategiques &amp; DataCenter","SST &amp; DC",
AM280="Exclu","Exclu",
AM280="SAT","SAT",
AM280="SPARE-ISSUE","SPARE-ISSUE",
AM280="Fiber CAmtel","TRANS_FO_CAMTEL",
AM280="Fiber AOF","Fiber AOF",
AM280="Projet OCM (HUAWEI)","TRAVAUX-HUAWEI",
AM280="Projet OCM (NOKIA)","TRAVAUX-NOKIA",
AM280="ACCESS-ISSUE","ACCESS-ISSUE",
AM280="Projet OCM (ZTE, NOKIA, autres projets)","TRAVAUX OCM",
AM280="No root CAuse","No root cause",
AM280="ODU HS","PDH",
AM280="IP &amp; VLAN","PDH",
AM280="Warehouse HUAWEI","SPARE-ISSUE",
AM280="SPARE-HS","SPARE-ISSUE",
AM280="Power Telco","BSS",AM280="no impacts","no impacts"
),"")</f>
        <v>No root cause</v>
      </c>
      <c r="AL280" s="48" t="str" cm="1">
        <f t="array" ref="AL280">IFERROR(_xlfn.IFS(
AM280="MPR ISSUE","TX ISSUE",
AM280="BSS Hardware Issue","RAN ISSUE",
AM280="Sites strategiques, MLL, Pylone, etc.","ENVTECH",
AM280="AKTIVCO DEFAUT GE &amp; POWER Cabinet","POWER ISSUE",
AM280="AKTIVCO Coupure ENEO &amp; Baisse de tension","POWER ISSUE",
AM280="Coupure ENEO &amp; Baisse de tension","POWER ISSUE",
AM280="Defaut GE &amp; POWER Cabinet","POWER ISSUE",
AM280="Sharing","POWER ISSUE",
AM280="Sites strategiques &amp; DataCenter","POWER ISSUE",
AM280="Exclu","Exclu",
AM280="SAT","TX ISSUE",
AM280="SPARE-ISSUE","SPARE-ISSUE",
AM280="Fiber CAmtel","TX ISSUE",
AM280="Fiber AOF","TX ISSUE",
AM280="Projet OCM (HUAWEI)","TRAVAUX-HUAWEI",
AM280="Projet OCM (NOKIA)","TRAVAUX -NOKIA",
AM280="ACCESS-ISSUE","ACCESS-ISSUE",
AM280="Projet OCM (ZTE, NOKIA, autres projets)","TRAVAUX OCM",
AM280="No root CAuse","No root cause",
AM280="ODU HS","TX ISSUE",
AM280="IP &amp; VLAN","TX ISSUE",
AM280="Warehouse HUAWEI","SPARE-ISSUE",
AM280="SPARE-HS","SPARE-ISSUE",
AM280="Power Telco","RAN ISSUE",AM280="no impacts","no impacts"
),"")</f>
        <v>No root cause</v>
      </c>
      <c r="AM280" s="67" t="s">
        <v>6538</v>
      </c>
      <c r="AN280" s="48" t="str" cm="1">
        <f t="array" ref="AN280">IFERROR(_xlfn.IFS(
AM280="MPR ISSUE","ACTIVE",
AM280="BSS Hardware Issue","ACTIVE",
AM280="Sites strategiques, MLL, Pylone, etc.","PASSIVE",
AM280="AKTIVCO DEFAUT GE &amp; POWER Cabinet","PASSIVE",
AM280="AKTIVCO Coupure ENEO &amp; Baisse de tension","PASSIVE",
AM280="Coupure ENEO &amp; Baisse de tension","PASSIVE",
AM280="Defaut GE &amp; POWER Cabinet","PASSIVE",
AM280="Sharing","PASSIVE",
AM280="Sites strategiques &amp; DataCenter","PASSIVE",
AM280="Exclu","Exclu",
AM280="SAT","ACTIVE",
AM280="SPARE-ISSUE","SPARE-ISSUE",
AM280="Fiber CAmtel","ACTIVE",
AM280="Fiber AOF","ACTIVE",
AM280="Projet OCM (HUAWEI)","PLANNED WORKS",
AM280="Projet OCM (NOKIA)","PLANNED WORKS",
AM280="ACCESS-ISSUE","ACCESS-ISSUE",
AM280="Projet OCM (ZTE, NOKIA, autres projets)","PLANNED WORKS",
AM280="No root CAuse","No root cause",
AM280="ODU HS","ACTIVE",
AM280="IP &amp; VLAN","ACTIVE",
AM280="Warehouse HUAWEI","SPARE-ISSUE",
AM280="SPARE-HS","SPARE-ISSUE",
AM280="Power Telco","ACTIVE", AM280="no impacts","no impacts"
),"")</f>
        <v>No root cause</v>
      </c>
      <c r="AO280" s="93" t="s">
        <v>5537</v>
      </c>
      <c r="AP280" s="101" t="str">
        <f>B280</f>
        <v>CTR_726</v>
      </c>
      <c r="AR280" s="17" t="s">
        <v>5537</v>
      </c>
      <c r="AS280" s="7" t="s">
        <v>5537</v>
      </c>
      <c r="AT280" s="6"/>
      <c r="AU280" s="7"/>
      <c r="AV280" s="3" t="s">
        <v>5537</v>
      </c>
      <c r="AW280" s="18" t="s">
        <v>5537</v>
      </c>
      <c r="AX280" s="18" t="s">
        <v>5537</v>
      </c>
      <c r="AY280" s="18" t="s">
        <v>5537</v>
      </c>
      <c r="AZ280" s="18" t="s">
        <v>5537</v>
      </c>
      <c r="BA280" s="18" t="s">
        <v>5537</v>
      </c>
      <c r="BB280" s="18" t="s">
        <v>5537</v>
      </c>
      <c r="BC280" s="18" t="s">
        <v>5537</v>
      </c>
      <c r="BD280" s="18" t="s">
        <v>5537</v>
      </c>
      <c r="BE280" s="18" t="s">
        <v>5537</v>
      </c>
      <c r="BF280" s="18" t="s">
        <v>5537</v>
      </c>
      <c r="BG280" s="18" t="s">
        <v>5537</v>
      </c>
      <c r="BH280" s="18" t="s">
        <v>5537</v>
      </c>
      <c r="BI280" s="9" t="s">
        <v>5537</v>
      </c>
      <c r="BJ280" s="14"/>
      <c r="BK280" s="14" t="s">
        <v>5537</v>
      </c>
      <c r="BL280" s="14" t="str">
        <f>_xlfn.XLOOKUP(B280,'[4]cell downs 18042026 17h'!$B:$B,'[4]cell downs 18042026 17h'!$B:$B,"")</f>
        <v/>
      </c>
      <c r="BM280" s="14" t="str">
        <f>_xlfn.XLOOKUP(B280,'[5]Cells Huawei 19042026 15h'!$B:$B,'[5]Cells Huawei 19042026 15h'!$B:$B,"")</f>
        <v/>
      </c>
      <c r="BN280" s="9" t="str">
        <f>_xlfn.XLOOKUP(B280,'[6]cells down 19042026 9H40'!$B:$B,'[6]cells down 19042026 9H40'!$B:$B,"")</f>
        <v/>
      </c>
      <c r="BO280" s="9" t="s">
        <v>5537</v>
      </c>
      <c r="BP280" s="9" t="s">
        <v>12</v>
      </c>
      <c r="BQ280" s="115"/>
    </row>
    <row r="281" spans="1:69" s="9" customFormat="1" x14ac:dyDescent="0.3">
      <c r="A281" s="1" t="s">
        <v>3239</v>
      </c>
      <c r="B281" s="8" t="s">
        <v>3240</v>
      </c>
      <c r="C281" s="3" t="str">
        <f>_xlfn.XLOOKUP(B281,'[1]daily break down'!$D:$D,'[1]daily break down'!$E:$E,"")</f>
        <v>Yaounde</v>
      </c>
      <c r="D281" s="1" t="s">
        <v>21</v>
      </c>
      <c r="E281" s="1" t="s">
        <v>36</v>
      </c>
      <c r="F281" s="3" t="s">
        <v>37</v>
      </c>
      <c r="G281" s="1" t="s">
        <v>38</v>
      </c>
      <c r="H281" s="34" t="str">
        <f>_xlfn.XLOOKUP(B281,[2]CALCULATION!$B:$B,[2]CALCULATION!$H:$H,"")</f>
        <v>ZTE</v>
      </c>
      <c r="I281" s="28">
        <v>3.7152786695316937</v>
      </c>
      <c r="J281" s="28">
        <v>1.0600992201076957</v>
      </c>
      <c r="K281" s="28">
        <v>0.65361995017592467</v>
      </c>
      <c r="L281" s="28">
        <v>5.3487399873870876E-2</v>
      </c>
      <c r="M281" s="28">
        <v>2.0929286054680913</v>
      </c>
      <c r="N281" s="28">
        <v>5.3005852759300462E-2</v>
      </c>
      <c r="O281" s="28">
        <v>0.54500432322298287</v>
      </c>
      <c r="P281" s="28">
        <v>6.9734621168668474</v>
      </c>
      <c r="Q281" s="28">
        <v>4.3984691795578623</v>
      </c>
      <c r="R281" s="28">
        <v>0.6251016599464092</v>
      </c>
      <c r="S281" s="94">
        <v>0</v>
      </c>
      <c r="T281" s="94">
        <f>_xlfn.XLOOKUP(B281,'[3]Nur des jours'!$B:$B,'[3]Nur des jours'!$U:$U,"")</f>
        <v>0</v>
      </c>
      <c r="U281" s="94">
        <v>0</v>
      </c>
      <c r="V281" s="94">
        <v>0</v>
      </c>
      <c r="W281" s="94">
        <v>0</v>
      </c>
      <c r="X281" s="94">
        <v>0</v>
      </c>
      <c r="Y281" s="94">
        <v>0</v>
      </c>
      <c r="Z281" s="94">
        <v>34.813823184460368</v>
      </c>
      <c r="AA281" s="94">
        <v>38.44402853041808</v>
      </c>
      <c r="AB281" s="94">
        <v>2.5871207905648155</v>
      </c>
      <c r="AC281" s="94">
        <f>_xlfn.XLOOKUP(B281,'[3]Nur des jours'!$B:$B,'[3]Nur des jours'!$N:$N,"")</f>
        <v>1.5556468711565414</v>
      </c>
      <c r="AD281" s="94">
        <v>1.5556468711565414</v>
      </c>
      <c r="AE281" s="94">
        <v>0.43663497316243621</v>
      </c>
      <c r="AF281" s="94">
        <v>0.43101286589076948</v>
      </c>
      <c r="AG281" s="94">
        <v>2.5860575944421473</v>
      </c>
      <c r="AH281" s="94">
        <v>1.5556468711565414</v>
      </c>
      <c r="AI281" s="49" t="s">
        <v>5559</v>
      </c>
      <c r="AJ281" s="49"/>
      <c r="AK281" s="48" t="str" cm="1">
        <f t="array" ref="AK281">IFERROR(_xlfn.IFS(
AM281="MPR ISSUE","PDH",
AM281="BSS Hardware Issue","BSS",
AM281="Sites strategiques, MLL, Pylone, etc.","ENVTECH",
AM281="AKTIVCO DEFAUT GE &amp; POWER Cabinet","AKTIVCO",
AM281="AKTIVCO Coupure ENEO &amp; Baisse de tension","AKTIVCO GRID ONLY",
AM281="Coupure ENEO &amp; Baisse de tension","IHS GRID ONLY",
AM281="Defaut GE &amp; POWER Cabinet","IHS",
AM281="Sharing","Partners",
AM281="Sites strategiques &amp; DataCenter","SST &amp; DC",
AM281="Exclu","Exclu",
AM281="SAT","SAT",
AM281="SPARE-ISSUE","SPARE-ISSUE",
AM281="Fiber CAmtel","TRANS_FO_CAMTEL",
AM281="Fiber AOF","Fiber AOF",
AM281="Projet OCM (HUAWEI)","TRAVAUX-HUAWEI",
AM281="Projet OCM (NOKIA)","TRAVAUX-NOKIA",
AM281="ACCESS-ISSUE","ACCESS-ISSUE",
AM281="Projet OCM (ZTE, NOKIA, autres projets)","TRAVAUX OCM",
AM281="No root CAuse","No root cause",
AM281="ODU HS","PDH",
AM281="IP &amp; VLAN","PDH",
AM281="Warehouse HUAWEI","SPARE-ISSUE",
AM281="SPARE-HS","SPARE-ISSUE",
AM281="Power Telco","BSS",AM281="no impacts","no impacts"
),"")</f>
        <v>No root cause</v>
      </c>
      <c r="AL281" s="48" t="str" cm="1">
        <f t="array" ref="AL281">IFERROR(_xlfn.IFS(
AM281="MPR ISSUE","TX ISSUE",
AM281="BSS Hardware Issue","RAN ISSUE",
AM281="Sites strategiques, MLL, Pylone, etc.","ENVTECH",
AM281="AKTIVCO DEFAUT GE &amp; POWER Cabinet","POWER ISSUE",
AM281="AKTIVCO Coupure ENEO &amp; Baisse de tension","POWER ISSUE",
AM281="Coupure ENEO &amp; Baisse de tension","POWER ISSUE",
AM281="Defaut GE &amp; POWER Cabinet","POWER ISSUE",
AM281="Sharing","POWER ISSUE",
AM281="Sites strategiques &amp; DataCenter","POWER ISSUE",
AM281="Exclu","Exclu",
AM281="SAT","TX ISSUE",
AM281="SPARE-ISSUE","SPARE-ISSUE",
AM281="Fiber CAmtel","TX ISSUE",
AM281="Fiber AOF","TX ISSUE",
AM281="Projet OCM (HUAWEI)","TRAVAUX-HUAWEI",
AM281="Projet OCM (NOKIA)","TRAVAUX -NOKIA",
AM281="ACCESS-ISSUE","ACCESS-ISSUE",
AM281="Projet OCM (ZTE, NOKIA, autres projets)","TRAVAUX OCM",
AM281="No root CAuse","No root cause",
AM281="ODU HS","TX ISSUE",
AM281="IP &amp; VLAN","TX ISSUE",
AM281="Warehouse HUAWEI","SPARE-ISSUE",
AM281="SPARE-HS","SPARE-ISSUE",
AM281="Power Telco","RAN ISSUE",AM281="no impacts","no impacts"
),"")</f>
        <v>No root cause</v>
      </c>
      <c r="AM281" s="67" t="s">
        <v>6538</v>
      </c>
      <c r="AN281" s="48" t="str" cm="1">
        <f t="array" ref="AN281">IFERROR(_xlfn.IFS(
AM281="MPR ISSUE","ACTIVE",
AM281="BSS Hardware Issue","ACTIVE",
AM281="Sites strategiques, MLL, Pylone, etc.","PASSIVE",
AM281="AKTIVCO DEFAUT GE &amp; POWER Cabinet","PASSIVE",
AM281="AKTIVCO Coupure ENEO &amp; Baisse de tension","PASSIVE",
AM281="Coupure ENEO &amp; Baisse de tension","PASSIVE",
AM281="Defaut GE &amp; POWER Cabinet","PASSIVE",
AM281="Sharing","PASSIVE",
AM281="Sites strategiques &amp; DataCenter","PASSIVE",
AM281="Exclu","Exclu",
AM281="SAT","ACTIVE",
AM281="SPARE-ISSUE","SPARE-ISSUE",
AM281="Fiber CAmtel","ACTIVE",
AM281="Fiber AOF","ACTIVE",
AM281="Projet OCM (HUAWEI)","PLANNED WORKS",
AM281="Projet OCM (NOKIA)","PLANNED WORKS",
AM281="ACCESS-ISSUE","ACCESS-ISSUE",
AM281="Projet OCM (ZTE, NOKIA, autres projets)","PLANNED WORKS",
AM281="No root CAuse","No root cause",
AM281="ODU HS","ACTIVE",
AM281="IP &amp; VLAN","ACTIVE",
AM281="Warehouse HUAWEI","SPARE-ISSUE",
AM281="SPARE-HS","SPARE-ISSUE",
AM281="Power Telco","ACTIVE", AM281="no impacts","no impacts"
),"")</f>
        <v>No root cause</v>
      </c>
      <c r="AO281" s="93" t="s">
        <v>5537</v>
      </c>
      <c r="AP281" s="101" t="str">
        <f>B281</f>
        <v>CTR_560</v>
      </c>
      <c r="AR281" s="17" t="s">
        <v>5537</v>
      </c>
      <c r="AS281" s="7" t="s">
        <v>5537</v>
      </c>
      <c r="AT281" s="6"/>
      <c r="AU281" s="7"/>
      <c r="AV281" s="3" t="s">
        <v>5537</v>
      </c>
      <c r="AW281" s="18" t="s">
        <v>5537</v>
      </c>
      <c r="AX281" s="18" t="s">
        <v>5537</v>
      </c>
      <c r="AY281" s="18" t="s">
        <v>5537</v>
      </c>
      <c r="AZ281" s="18" t="s">
        <v>5537</v>
      </c>
      <c r="BA281" s="18" t="s">
        <v>5537</v>
      </c>
      <c r="BB281" s="18" t="s">
        <v>5537</v>
      </c>
      <c r="BC281" s="18" t="s">
        <v>5537</v>
      </c>
      <c r="BD281" s="18" t="s">
        <v>5537</v>
      </c>
      <c r="BE281" s="18" t="s">
        <v>5537</v>
      </c>
      <c r="BF281" s="18" t="s">
        <v>5537</v>
      </c>
      <c r="BG281" s="18" t="s">
        <v>5537</v>
      </c>
      <c r="BH281" s="18" t="s">
        <v>5537</v>
      </c>
      <c r="BI281" s="9" t="s">
        <v>5537</v>
      </c>
      <c r="BJ281" s="14"/>
      <c r="BK281" s="14" t="s">
        <v>5537</v>
      </c>
      <c r="BL281" s="14" t="str">
        <f>_xlfn.XLOOKUP(B281,'[4]cell downs 18042026 17h'!$B:$B,'[4]cell downs 18042026 17h'!$B:$B,"")</f>
        <v/>
      </c>
      <c r="BM281" s="14" t="str">
        <f>_xlfn.XLOOKUP(B281,'[5]Cells Huawei 19042026 15h'!$B:$B,'[5]Cells Huawei 19042026 15h'!$B:$B,"")</f>
        <v/>
      </c>
      <c r="BN281" s="9" t="str">
        <f>_xlfn.XLOOKUP(B281,'[6]cells down 19042026 9H40'!$B:$B,'[6]cells down 19042026 9H40'!$B:$B,"")</f>
        <v/>
      </c>
      <c r="BO281" s="9" t="s">
        <v>5537</v>
      </c>
      <c r="BP281" s="9" t="s">
        <v>5537</v>
      </c>
      <c r="BQ281" s="115"/>
    </row>
    <row r="282" spans="1:69" s="9" customFormat="1" x14ac:dyDescent="0.3">
      <c r="A282" s="1" t="s">
        <v>2011</v>
      </c>
      <c r="B282" s="8" t="s">
        <v>2012</v>
      </c>
      <c r="C282" s="3" t="str">
        <f>_xlfn.XLOOKUP(B282,'[1]daily break down'!$D:$D,'[1]daily break down'!$E:$E,"")</f>
        <v>ADAMAOUA</v>
      </c>
      <c r="D282" s="1" t="s">
        <v>11</v>
      </c>
      <c r="E282" s="1" t="s">
        <v>96</v>
      </c>
      <c r="F282" s="3" t="s">
        <v>90</v>
      </c>
      <c r="G282" s="1" t="s">
        <v>2013</v>
      </c>
      <c r="H282" s="33" t="str">
        <f>_xlfn.XLOOKUP(B282,[2]CALCULATION!$B:$B,[2]CALCULATION!$H:$H,"")</f>
        <v>NOKIA</v>
      </c>
      <c r="I282" s="28">
        <v>0</v>
      </c>
      <c r="J282" s="28">
        <v>1.7837142801516962E-3</v>
      </c>
      <c r="K282" s="28">
        <v>0</v>
      </c>
      <c r="L282" s="28">
        <v>0</v>
      </c>
      <c r="M282" s="28">
        <v>0</v>
      </c>
      <c r="N282" s="28">
        <v>0</v>
      </c>
      <c r="O282" s="28">
        <v>0.13175457903312876</v>
      </c>
      <c r="P282" s="28">
        <v>0</v>
      </c>
      <c r="Q282" s="28">
        <v>0</v>
      </c>
      <c r="R282" s="28">
        <v>0</v>
      </c>
      <c r="S282" s="94">
        <v>1.6546092081616361</v>
      </c>
      <c r="T282" s="94">
        <f>_xlfn.XLOOKUP(B282,'[3]Nur des jours'!$B:$B,'[3]Nur des jours'!$U:$U,"")</f>
        <v>0</v>
      </c>
      <c r="U282" s="94">
        <v>0</v>
      </c>
      <c r="V282" s="94">
        <v>0</v>
      </c>
      <c r="W282" s="94">
        <v>0</v>
      </c>
      <c r="X282" s="94">
        <v>0</v>
      </c>
      <c r="Y282" s="94">
        <v>0</v>
      </c>
      <c r="Z282" s="94">
        <v>0.58390938724372499</v>
      </c>
      <c r="AA282" s="94">
        <v>1.6332299921333144</v>
      </c>
      <c r="AB282" s="94">
        <v>1.5421674813499662</v>
      </c>
      <c r="AC282" s="94">
        <f>_xlfn.XLOOKUP(B282,'[3]Nur des jours'!$B:$B,'[3]Nur des jours'!$N:$N,"")</f>
        <v>1.5531158230036537</v>
      </c>
      <c r="AD282" s="94">
        <v>1.5531158230036537</v>
      </c>
      <c r="AE282" s="94">
        <v>2.0607771902689351E-2</v>
      </c>
      <c r="AF282" s="94">
        <v>2.6302035648440691E-2</v>
      </c>
      <c r="AG282" s="94">
        <v>2.9556605095137094</v>
      </c>
      <c r="AH282" s="94">
        <v>1.5531158230036537</v>
      </c>
      <c r="AI282" s="49" t="s">
        <v>5559</v>
      </c>
      <c r="AJ282" s="49"/>
      <c r="AK282" s="48" t="str" cm="1">
        <f t="array" ref="AK282">IFERROR(_xlfn.IFS(
AM282="MPR ISSUE","PDH",
AM282="BSS Hardware Issue","BSS",
AM282="Sites strategiques, MLL, Pylone, etc.","ENVTECH",
AM282="AKTIVCO DEFAUT GE &amp; POWER Cabinet","AKTIVCO",
AM282="AKTIVCO Coupure ENEO &amp; Baisse de tension","AKTIVCO GRID ONLY",
AM282="Coupure ENEO &amp; Baisse de tension","IHS GRID ONLY",
AM282="Defaut GE &amp; POWER Cabinet","IHS",
AM282="Sharing","Partners",
AM282="Sites strategiques &amp; DataCenter","SST &amp; DC",
AM282="Exclu","Exclu",
AM282="SAT","SAT",
AM282="SPARE-ISSUE","SPARE-ISSUE",
AM282="Fiber CAmtel","TRANS_FO_CAMTEL",
AM282="Fiber AOF","Fiber AOF",
AM282="Projet OCM (HUAWEI)","TRAVAUX-HUAWEI",
AM282="Projet OCM (NOKIA)","TRAVAUX-NOKIA",
AM282="ACCESS-ISSUE","ACCESS-ISSUE",
AM282="Projet OCM (ZTE, NOKIA, autres projets)","TRAVAUX OCM",
AM282="No root CAuse","No root cause",
AM282="ODU HS","PDH",
AM282="IP &amp; VLAN","PDH",
AM282="Warehouse HUAWEI","SPARE-ISSUE",
AM282="SPARE-HS","SPARE-ISSUE",
AM282="Power Telco","BSS",AM282="no impacts","no impacts"
),"")</f>
        <v>BSS</v>
      </c>
      <c r="AL282" s="48" t="str" cm="1">
        <f t="array" ref="AL282">IFERROR(_xlfn.IFS(
AM282="MPR ISSUE","TX ISSUE",
AM282="BSS Hardware Issue","RAN ISSUE",
AM282="Sites strategiques, MLL, Pylone, etc.","ENVTECH",
AM282="AKTIVCO DEFAUT GE &amp; POWER Cabinet","POWER ISSUE",
AM282="AKTIVCO Coupure ENEO &amp; Baisse de tension","POWER ISSUE",
AM282="Coupure ENEO &amp; Baisse de tension","POWER ISSUE",
AM282="Defaut GE &amp; POWER Cabinet","POWER ISSUE",
AM282="Sharing","POWER ISSUE",
AM282="Sites strategiques &amp; DataCenter","POWER ISSUE",
AM282="Exclu","Exclu",
AM282="SAT","TX ISSUE",
AM282="SPARE-ISSUE","SPARE-ISSUE",
AM282="Fiber CAmtel","TX ISSUE",
AM282="Fiber AOF","TX ISSUE",
AM282="Projet OCM (HUAWEI)","TRAVAUX-HUAWEI",
AM282="Projet OCM (NOKIA)","TRAVAUX -NOKIA",
AM282="ACCESS-ISSUE","ACCESS-ISSUE",
AM282="Projet OCM (ZTE, NOKIA, autres projets)","TRAVAUX OCM",
AM282="No root CAuse","No root cause",
AM282="ODU HS","TX ISSUE",
AM282="IP &amp; VLAN","TX ISSUE",
AM282="Warehouse HUAWEI","SPARE-ISSUE",
AM282="SPARE-HS","SPARE-ISSUE",
AM282="Power Telco","RAN ISSUE",AM282="no impacts","no impacts"
),"")</f>
        <v>RAN ISSUE</v>
      </c>
      <c r="AM282" s="67" t="s">
        <v>5320</v>
      </c>
      <c r="AN282" s="48" t="str" cm="1">
        <f t="array" ref="AN282">IFERROR(_xlfn.IFS(
AM282="MPR ISSUE","ACTIVE",
AM282="BSS Hardware Issue","ACTIVE",
AM282="Sites strategiques, MLL, Pylone, etc.","PASSIVE",
AM282="AKTIVCO DEFAUT GE &amp; POWER Cabinet","PASSIVE",
AM282="AKTIVCO Coupure ENEO &amp; Baisse de tension","PASSIVE",
AM282="Coupure ENEO &amp; Baisse de tension","PASSIVE",
AM282="Defaut GE &amp; POWER Cabinet","PASSIVE",
AM282="Sharing","PASSIVE",
AM282="Sites strategiques &amp; DataCenter","PASSIVE",
AM282="Exclu","Exclu",
AM282="SAT","ACTIVE",
AM282="SPARE-ISSUE","SPARE-ISSUE",
AM282="Fiber CAmtel","ACTIVE",
AM282="Fiber AOF","ACTIVE",
AM282="Projet OCM (HUAWEI)","PLANNED WORKS",
AM282="Projet OCM (NOKIA)","PLANNED WORKS",
AM282="ACCESS-ISSUE","ACCESS-ISSUE",
AM282="Projet OCM (ZTE, NOKIA, autres projets)","PLANNED WORKS",
AM282="No root CAuse","No root cause",
AM282="ODU HS","ACTIVE",
AM282="IP &amp; VLAN","ACTIVE",
AM282="Warehouse HUAWEI","SPARE-ISSUE",
AM282="SPARE-HS","SPARE-ISSUE",
AM282="Power Telco","ACTIVE", AM282="no impacts","no impacts"
),"")</f>
        <v>ACTIVE</v>
      </c>
      <c r="AO282" s="93" t="s">
        <v>6069</v>
      </c>
      <c r="AP282" s="101" t="str">
        <f>B282</f>
        <v>ADM_111</v>
      </c>
      <c r="AR282" s="17" t="s">
        <v>5537</v>
      </c>
      <c r="AS282" s="7" t="s">
        <v>5537</v>
      </c>
      <c r="AT282" s="6"/>
      <c r="AU282" s="7"/>
      <c r="AV282" s="3" t="s">
        <v>5537</v>
      </c>
      <c r="AW282" s="18" t="s">
        <v>5537</v>
      </c>
      <c r="AX282" s="18" t="s">
        <v>5537</v>
      </c>
      <c r="AY282" s="18" t="s">
        <v>5537</v>
      </c>
      <c r="AZ282" s="18" t="s">
        <v>5537</v>
      </c>
      <c r="BA282" s="18" t="s">
        <v>5537</v>
      </c>
      <c r="BB282" s="18" t="s">
        <v>5537</v>
      </c>
      <c r="BC282" s="18" t="s">
        <v>6070</v>
      </c>
      <c r="BD282" s="18" t="s">
        <v>6070</v>
      </c>
      <c r="BE282" s="18" t="s">
        <v>6070</v>
      </c>
      <c r="BF282" s="18" t="s">
        <v>5537</v>
      </c>
      <c r="BG282" s="18" t="s">
        <v>5537</v>
      </c>
      <c r="BH282" s="18" t="s">
        <v>5537</v>
      </c>
      <c r="BI282" s="9" t="s">
        <v>5537</v>
      </c>
      <c r="BJ282" s="14"/>
      <c r="BK282" s="14" t="s">
        <v>5537</v>
      </c>
      <c r="BL282" s="14" t="str">
        <f>_xlfn.XLOOKUP(B282,'[4]cell downs 18042026 17h'!$B:$B,'[4]cell downs 18042026 17h'!$B:$B,"")</f>
        <v/>
      </c>
      <c r="BM282" s="14" t="str">
        <f>_xlfn.XLOOKUP(B282,'[5]Cells Huawei 19042026 15h'!$B:$B,'[5]Cells Huawei 19042026 15h'!$B:$B,"")</f>
        <v/>
      </c>
      <c r="BN282" s="9" t="str">
        <f>_xlfn.XLOOKUP(B282,'[6]cells down 19042026 9H40'!$B:$B,'[6]cells down 19042026 9H40'!$B:$B,"")</f>
        <v/>
      </c>
      <c r="BO282" s="9" t="s">
        <v>2012</v>
      </c>
      <c r="BP282" s="9" t="s">
        <v>12</v>
      </c>
      <c r="BQ282" s="115"/>
    </row>
    <row r="283" spans="1:69" s="9" customFormat="1" x14ac:dyDescent="0.3">
      <c r="A283" s="1" t="s">
        <v>59</v>
      </c>
      <c r="B283" s="8" t="s">
        <v>60</v>
      </c>
      <c r="C283" s="3" t="str">
        <f>_xlfn.XLOOKUP(B283,'[1]daily break down'!$D:$D,'[1]daily break down'!$E:$E,"")</f>
        <v>SUD-OUEST</v>
      </c>
      <c r="D283" s="1" t="s">
        <v>18</v>
      </c>
      <c r="E283" s="1" t="s">
        <v>5490</v>
      </c>
      <c r="F283" s="3" t="s">
        <v>13</v>
      </c>
      <c r="G283" s="1" t="s">
        <v>14</v>
      </c>
      <c r="H283" s="32" t="str">
        <f>_xlfn.XLOOKUP(B283,[2]CALCULATION!$B:$B,[2]CALCULATION!$H:$H,"")</f>
        <v>Huawei</v>
      </c>
      <c r="I283" s="28">
        <v>8.560837592350037E-3</v>
      </c>
      <c r="J283" s="28">
        <v>2.1402093980875093E-3</v>
      </c>
      <c r="K283" s="28">
        <v>1.0455814663573351</v>
      </c>
      <c r="L283" s="28">
        <v>0</v>
      </c>
      <c r="M283" s="28">
        <v>0.67612781901247887</v>
      </c>
      <c r="N283" s="28">
        <v>6.864061746467943</v>
      </c>
      <c r="O283" s="28">
        <v>0</v>
      </c>
      <c r="P283" s="28">
        <v>0.79612222593191828</v>
      </c>
      <c r="Q283" s="28">
        <v>0.56774404807766388</v>
      </c>
      <c r="R283" s="28">
        <v>1.478795518686882</v>
      </c>
      <c r="S283" s="94">
        <v>0.53264461394902873</v>
      </c>
      <c r="T283" s="94">
        <f>_xlfn.XLOOKUP(B283,'[3]Nur des jours'!$B:$B,'[3]Nur des jours'!$U:$U,"")</f>
        <v>0.15801879389212775</v>
      </c>
      <c r="U283" s="94">
        <v>8.4060826177899912</v>
      </c>
      <c r="V283" s="94">
        <v>0.208937942488293</v>
      </c>
      <c r="W283" s="94">
        <v>0.15801879389212775</v>
      </c>
      <c r="X283" s="94">
        <v>1.8907501576620922</v>
      </c>
      <c r="Y283" s="94">
        <v>1.4367760741710971</v>
      </c>
      <c r="Z283" s="94">
        <v>0.98850921574166828</v>
      </c>
      <c r="AA283" s="94">
        <v>1.1454935750913871</v>
      </c>
      <c r="AB283" s="94">
        <v>1.0518059086901062</v>
      </c>
      <c r="AC283" s="94">
        <f>_xlfn.XLOOKUP(B283,'[3]Nur des jours'!$B:$B,'[3]Nur des jours'!$N:$N,"")</f>
        <v>1.5522582062762356</v>
      </c>
      <c r="AD283" s="94">
        <v>1.5522582062762356</v>
      </c>
      <c r="AE283" s="94">
        <v>0</v>
      </c>
      <c r="AF283" s="94">
        <v>3.2757084060099761</v>
      </c>
      <c r="AG283" s="94">
        <v>0.86783325344137363</v>
      </c>
      <c r="AH283" s="94">
        <v>1.5522582062762356</v>
      </c>
      <c r="AI283" s="49" t="s">
        <v>5559</v>
      </c>
      <c r="AJ283" s="49"/>
      <c r="AK283" s="48" t="str" cm="1">
        <f t="array" ref="AK283">IFERROR(_xlfn.IFS(
AM283="MPR ISSUE","PDH",
AM283="BSS Hardware Issue","BSS",
AM283="Sites strategiques, MLL, Pylone, etc.","ENVTECH",
AM283="AKTIVCO DEFAUT GE &amp; POWER Cabinet","AKTIVCO",
AM283="AKTIVCO Coupure ENEO &amp; Baisse de tension","AKTIVCO GRID ONLY",
AM283="Coupure ENEO &amp; Baisse de tension","IHS GRID ONLY",
AM283="Defaut GE &amp; POWER Cabinet","IHS",
AM283="Sharing","Partners",
AM283="Sites strategiques &amp; DataCenter","SST &amp; DC",
AM283="Exclu","Exclu",
AM283="SAT","SAT",
AM283="SPARE-ISSUE","SPARE-ISSUE",
AM283="Fiber CAmtel","TRANS_FO_CAMTEL",
AM283="Fiber AOF","Fiber AOF",
AM283="Projet OCM (HUAWEI)","TRAVAUX-HUAWEI",
AM283="Projet OCM (NOKIA)","TRAVAUX-NOKIA",
AM283="ACCESS-ISSUE","ACCESS-ISSUE",
AM283="Projet OCM (ZTE, NOKIA, autres projets)","TRAVAUX OCM",
AM283="No root CAuse","No root cause",
AM283="ODU HS","PDH",
AM283="IP &amp; VLAN","PDH",
AM283="Warehouse HUAWEI","SPARE-ISSUE",
AM283="SPARE-HS","SPARE-ISSUE",
AM283="Power Telco","BSS",AM283="no impacts","no impacts"
),"")</f>
        <v>No root cause</v>
      </c>
      <c r="AL283" s="48" t="str" cm="1">
        <f t="array" ref="AL283">IFERROR(_xlfn.IFS(
AM283="MPR ISSUE","TX ISSUE",
AM283="BSS Hardware Issue","RAN ISSUE",
AM283="Sites strategiques, MLL, Pylone, etc.","ENVTECH",
AM283="AKTIVCO DEFAUT GE &amp; POWER Cabinet","POWER ISSUE",
AM283="AKTIVCO Coupure ENEO &amp; Baisse de tension","POWER ISSUE",
AM283="Coupure ENEO &amp; Baisse de tension","POWER ISSUE",
AM283="Defaut GE &amp; POWER Cabinet","POWER ISSUE",
AM283="Sharing","POWER ISSUE",
AM283="Sites strategiques &amp; DataCenter","POWER ISSUE",
AM283="Exclu","Exclu",
AM283="SAT","TX ISSUE",
AM283="SPARE-ISSUE","SPARE-ISSUE",
AM283="Fiber CAmtel","TX ISSUE",
AM283="Fiber AOF","TX ISSUE",
AM283="Projet OCM (HUAWEI)","TRAVAUX-HUAWEI",
AM283="Projet OCM (NOKIA)","TRAVAUX -NOKIA",
AM283="ACCESS-ISSUE","ACCESS-ISSUE",
AM283="Projet OCM (ZTE, NOKIA, autres projets)","TRAVAUX OCM",
AM283="No root CAuse","No root cause",
AM283="ODU HS","TX ISSUE",
AM283="IP &amp; VLAN","TX ISSUE",
AM283="Warehouse HUAWEI","SPARE-ISSUE",
AM283="SPARE-HS","SPARE-ISSUE",
AM283="Power Telco","RAN ISSUE",AM283="no impacts","no impacts"
),"")</f>
        <v>No root cause</v>
      </c>
      <c r="AM283" s="67" t="s">
        <v>6538</v>
      </c>
      <c r="AN283" s="48" t="str" cm="1">
        <f t="array" ref="AN283">IFERROR(_xlfn.IFS(
AM283="MPR ISSUE","ACTIVE",
AM283="BSS Hardware Issue","ACTIVE",
AM283="Sites strategiques, MLL, Pylone, etc.","PASSIVE",
AM283="AKTIVCO DEFAUT GE &amp; POWER Cabinet","PASSIVE",
AM283="AKTIVCO Coupure ENEO &amp; Baisse de tension","PASSIVE",
AM283="Coupure ENEO &amp; Baisse de tension","PASSIVE",
AM283="Defaut GE &amp; POWER Cabinet","PASSIVE",
AM283="Sharing","PASSIVE",
AM283="Sites strategiques &amp; DataCenter","PASSIVE",
AM283="Exclu","Exclu",
AM283="SAT","ACTIVE",
AM283="SPARE-ISSUE","SPARE-ISSUE",
AM283="Fiber CAmtel","ACTIVE",
AM283="Fiber AOF","ACTIVE",
AM283="Projet OCM (HUAWEI)","PLANNED WORKS",
AM283="Projet OCM (NOKIA)","PLANNED WORKS",
AM283="ACCESS-ISSUE","ACCESS-ISSUE",
AM283="Projet OCM (ZTE, NOKIA, autres projets)","PLANNED WORKS",
AM283="No root CAuse","No root cause",
AM283="ODU HS","ACTIVE",
AM283="IP &amp; VLAN","ACTIVE",
AM283="Warehouse HUAWEI","SPARE-ISSUE",
AM283="SPARE-HS","SPARE-ISSUE",
AM283="Power Telco","ACTIVE", AM283="no impacts","no impacts"
),"")</f>
        <v>No root cause</v>
      </c>
      <c r="AO283" s="93" t="s">
        <v>5537</v>
      </c>
      <c r="AP283" s="101" t="str">
        <f>B283</f>
        <v>SUO_222</v>
      </c>
      <c r="AR283" s="17" t="s">
        <v>5537</v>
      </c>
      <c r="AS283" s="7" t="s">
        <v>5537</v>
      </c>
      <c r="AT283" s="6"/>
      <c r="AU283" s="7"/>
      <c r="AV283" s="3" t="s">
        <v>5537</v>
      </c>
      <c r="AW283" s="18" t="s">
        <v>5537</v>
      </c>
      <c r="AX283" s="18" t="s">
        <v>5537</v>
      </c>
      <c r="AY283" s="18" t="s">
        <v>5537</v>
      </c>
      <c r="AZ283" s="18" t="s">
        <v>5537</v>
      </c>
      <c r="BA283" s="18" t="s">
        <v>5537</v>
      </c>
      <c r="BB283" s="18" t="s">
        <v>5537</v>
      </c>
      <c r="BC283" s="18" t="s">
        <v>5537</v>
      </c>
      <c r="BD283" s="18" t="s">
        <v>5537</v>
      </c>
      <c r="BE283" s="18" t="s">
        <v>5537</v>
      </c>
      <c r="BF283" s="18" t="s">
        <v>5537</v>
      </c>
      <c r="BG283" s="18" t="s">
        <v>5537</v>
      </c>
      <c r="BH283" s="18" t="s">
        <v>5537</v>
      </c>
      <c r="BI283" s="9" t="s">
        <v>5537</v>
      </c>
      <c r="BJ283" s="14"/>
      <c r="BK283" s="14" t="s">
        <v>5537</v>
      </c>
      <c r="BL283" s="14" t="str">
        <f>_xlfn.XLOOKUP(B283,'[4]cell downs 18042026 17h'!$B:$B,'[4]cell downs 18042026 17h'!$B:$B,"")</f>
        <v/>
      </c>
      <c r="BM283" s="14" t="str">
        <f>_xlfn.XLOOKUP(B283,'[5]Cells Huawei 19042026 15h'!$B:$B,'[5]Cells Huawei 19042026 15h'!$B:$B,"")</f>
        <v/>
      </c>
      <c r="BN283" s="9" t="str">
        <f>_xlfn.XLOOKUP(B283,'[6]cells down 19042026 9H40'!$B:$B,'[6]cells down 19042026 9H40'!$B:$B,"")</f>
        <v/>
      </c>
      <c r="BO283" s="9" t="s">
        <v>5537</v>
      </c>
      <c r="BP283" s="9" t="s">
        <v>5537</v>
      </c>
      <c r="BQ283" s="115"/>
    </row>
    <row r="284" spans="1:69" s="9" customFormat="1" ht="41.55" customHeight="1" x14ac:dyDescent="0.3">
      <c r="A284" s="19" t="s">
        <v>5432</v>
      </c>
      <c r="B284" s="26" t="s">
        <v>5433</v>
      </c>
      <c r="C284" s="3" t="str">
        <f>_xlfn.XLOOKUP(B284,'[1]daily break down'!$D:$D,'[1]daily break down'!$E:$E,"")</f>
        <v>EXTREME-NORD</v>
      </c>
      <c r="D284" s="19" t="s">
        <v>11</v>
      </c>
      <c r="E284" s="19" t="s">
        <v>66</v>
      </c>
      <c r="F284" s="19" t="s">
        <v>5382</v>
      </c>
      <c r="G284" s="19" t="s">
        <v>1056</v>
      </c>
      <c r="H284" s="32" t="str">
        <f>_xlfn.XLOOKUP(B284,[2]CALCULATION!$B:$B,[2]CALCULATION!$H:$H,"")</f>
        <v>Huawei</v>
      </c>
      <c r="I284" s="28">
        <v>3.307105067159771</v>
      </c>
      <c r="J284" s="28">
        <v>2.8137511307439653</v>
      </c>
      <c r="K284" s="28">
        <v>3.3206240565243568</v>
      </c>
      <c r="L284" s="28">
        <v>1.7486580887073992</v>
      </c>
      <c r="M284" s="28">
        <v>0</v>
      </c>
      <c r="N284" s="28">
        <v>0</v>
      </c>
      <c r="O284" s="28">
        <v>1.6154300536764514</v>
      </c>
      <c r="P284" s="28">
        <v>1.0602062305775997</v>
      </c>
      <c r="Q284" s="28">
        <v>1.0153153384527143</v>
      </c>
      <c r="R284" s="28">
        <v>4.4136825013626</v>
      </c>
      <c r="S284" s="94">
        <v>0.74787833908336265</v>
      </c>
      <c r="T284" s="94">
        <f>_xlfn.XLOOKUP(B284,'[3]Nur des jours'!$B:$B,'[3]Nur des jours'!$U:$U,"")</f>
        <v>1.3734437110660238</v>
      </c>
      <c r="U284" s="94">
        <v>0</v>
      </c>
      <c r="V284" s="94" t="s">
        <v>5537</v>
      </c>
      <c r="W284" s="94">
        <v>1.3734437110660238</v>
      </c>
      <c r="X284" s="94">
        <v>0</v>
      </c>
      <c r="Y284" s="94">
        <v>0.44202458101834002</v>
      </c>
      <c r="Z284" s="94">
        <v>4.5811895569195826</v>
      </c>
      <c r="AA284" s="94">
        <v>0</v>
      </c>
      <c r="AB284" s="94">
        <v>0</v>
      </c>
      <c r="AC284" s="94">
        <f>_xlfn.XLOOKUP(B284,'[3]Nur des jours'!$B:$B,'[3]Nur des jours'!$N:$N,"")</f>
        <v>1.5499574811732917</v>
      </c>
      <c r="AD284" s="94">
        <v>1.5499574811732917</v>
      </c>
      <c r="AE284" s="94">
        <v>1.1477904471861526</v>
      </c>
      <c r="AF284" s="94">
        <v>1.9542472909887763</v>
      </c>
      <c r="AG284" s="94">
        <v>1.399819312841593</v>
      </c>
      <c r="AH284" s="94">
        <v>1.5499574811732917</v>
      </c>
      <c r="AI284" s="49" t="s">
        <v>6659</v>
      </c>
      <c r="AJ284" s="49"/>
      <c r="AK284" s="48" t="str" cm="1">
        <f t="array" ref="AK284">IFERROR(_xlfn.IFS(
AM284="MPR ISSUE","PDH",
AM284="BSS Hardware Issue","BSS",
AM284="Sites strategiques, MLL, Pylone, etc.","ENVTECH",
AM284="AKTIVCO DEFAUT GE &amp; POWER Cabinet","AKTIVCO",
AM284="AKTIVCO Coupure ENEO &amp; Baisse de tension","AKTIVCO GRID ONLY",
AM284="Coupure ENEO &amp; Baisse de tension","IHS GRID ONLY",
AM284="Defaut GE &amp; POWER Cabinet","IHS",
AM284="Sharing","Partners",
AM284="Sites strategiques &amp; DataCenter","SST &amp; DC",
AM284="Exclu","Exclu",
AM284="SAT","SAT",
AM284="SPARE-ISSUE","SPARE-ISSUE",
AM284="Fiber CAmtel","TRANS_FO_CAMTEL",
AM284="Fiber AOF","Fiber AOF",
AM284="Projet OCM (HUAWEI)","TRAVAUX-HUAWEI",
AM284="Projet OCM (NOKIA)","TRAVAUX-NOKIA",
AM284="ACCESS-ISSUE","ACCESS-ISSUE",
AM284="Projet OCM (ZTE, NOKIA, autres projets)","TRAVAUX OCM",
AM284="No root CAuse","No root cause",
AM284="ODU HS","PDH",
AM284="IP &amp; VLAN","PDH",
AM284="Warehouse HUAWEI","SPARE-ISSUE",
AM284="SPARE-HS","SPARE-ISSUE",
AM284="Power Telco","BSS",AM284="no impacts","no impacts"
),"")</f>
        <v>No root cause</v>
      </c>
      <c r="AL284" s="48" t="str" cm="1">
        <f t="array" ref="AL284">IFERROR(_xlfn.IFS(
AM284="MPR ISSUE","TX ISSUE",
AM284="BSS Hardware Issue","RAN ISSUE",
AM284="Sites strategiques, MLL, Pylone, etc.","ENVTECH",
AM284="AKTIVCO DEFAUT GE &amp; POWER Cabinet","POWER ISSUE",
AM284="AKTIVCO Coupure ENEO &amp; Baisse de tension","POWER ISSUE",
AM284="Coupure ENEO &amp; Baisse de tension","POWER ISSUE",
AM284="Defaut GE &amp; POWER Cabinet","POWER ISSUE",
AM284="Sharing","POWER ISSUE",
AM284="Sites strategiques &amp; DataCenter","POWER ISSUE",
AM284="Exclu","Exclu",
AM284="SAT","TX ISSUE",
AM284="SPARE-ISSUE","SPARE-ISSUE",
AM284="Fiber CAmtel","TX ISSUE",
AM284="Fiber AOF","TX ISSUE",
AM284="Projet OCM (HUAWEI)","TRAVAUX-HUAWEI",
AM284="Projet OCM (NOKIA)","TRAVAUX -NOKIA",
AM284="ACCESS-ISSUE","ACCESS-ISSUE",
AM284="Projet OCM (ZTE, NOKIA, autres projets)","TRAVAUX OCM",
AM284="No root CAuse","No root cause",
AM284="ODU HS","TX ISSUE",
AM284="IP &amp; VLAN","TX ISSUE",
AM284="Warehouse HUAWEI","SPARE-ISSUE",
AM284="SPARE-HS","SPARE-ISSUE",
AM284="Power Telco","RAN ISSUE",AM284="no impacts","no impacts"
),"")</f>
        <v>No root cause</v>
      </c>
      <c r="AM284" s="67" t="s">
        <v>6538</v>
      </c>
      <c r="AN284" s="48" t="str" cm="1">
        <f t="array" ref="AN284">IFERROR(_xlfn.IFS(
AM284="MPR ISSUE","ACTIVE",
AM284="BSS Hardware Issue","ACTIVE",
AM284="Sites strategiques, MLL, Pylone, etc.","PASSIVE",
AM284="AKTIVCO DEFAUT GE &amp; POWER Cabinet","PASSIVE",
AM284="AKTIVCO Coupure ENEO &amp; Baisse de tension","PASSIVE",
AM284="Coupure ENEO &amp; Baisse de tension","PASSIVE",
AM284="Defaut GE &amp; POWER Cabinet","PASSIVE",
AM284="Sharing","PASSIVE",
AM284="Sites strategiques &amp; DataCenter","PASSIVE",
AM284="Exclu","Exclu",
AM284="SAT","ACTIVE",
AM284="SPARE-ISSUE","SPARE-ISSUE",
AM284="Fiber CAmtel","ACTIVE",
AM284="Fiber AOF","ACTIVE",
AM284="Projet OCM (HUAWEI)","PLANNED WORKS",
AM284="Projet OCM (NOKIA)","PLANNED WORKS",
AM284="ACCESS-ISSUE","ACCESS-ISSUE",
AM284="Projet OCM (ZTE, NOKIA, autres projets)","PLANNED WORKS",
AM284="No root CAuse","No root cause",
AM284="ODU HS","ACTIVE",
AM284="IP &amp; VLAN","ACTIVE",
AM284="Warehouse HUAWEI","SPARE-ISSUE",
AM284="SPARE-HS","SPARE-ISSUE",
AM284="Power Telco","ACTIVE", AM284="no impacts","no impacts"
),"")</f>
        <v>No root cause</v>
      </c>
      <c r="AO284" s="93" t="s">
        <v>5743</v>
      </c>
      <c r="AP284" s="127" t="str">
        <f>IFERROR(MID(AQ284, SEARCH("CTR_", AQ284), 7), IFERROR(MID(AQ284, SEARCH("SUO_", AQ284), 7), IFERROR(MID(AQ284, SEARCH("SUD_", AQ284), 7), IFERROR(MID(AQ284, SEARCH("NRO_", AQ284), 7), IFERROR(MID(AQ284, SEARCH("ADM_", AQ284), 7), IFERROR(MID(AQ284, SEARCH("NRD_", AQ284), 7), IFERROR(MID(AQ284, SEARCH("EXN_", AQ284), 7), IFERROR(MID(AQ284, SEARCH("LIT_", AQ284), 7), IFERROR(MID(AQ284, SEARCH("EST_", AQ284), 7), MID(AQ284, SEARCH("OST_",AQ284), 7))))))))))</f>
        <v>EXN_066</v>
      </c>
      <c r="AQ284" s="9" t="s">
        <v>6576</v>
      </c>
      <c r="AR284" s="17" t="s">
        <v>5743</v>
      </c>
      <c r="AS284" s="7" t="s">
        <v>5537</v>
      </c>
      <c r="AT284" s="6"/>
      <c r="AU284" s="7"/>
      <c r="AV284" s="3" t="s">
        <v>5537</v>
      </c>
      <c r="AW284" s="18" t="s">
        <v>5537</v>
      </c>
      <c r="AX284" s="18" t="s">
        <v>5537</v>
      </c>
      <c r="AY284" s="18" t="s">
        <v>5537</v>
      </c>
      <c r="AZ284" s="18" t="s">
        <v>5537</v>
      </c>
      <c r="BA284" s="18" t="s">
        <v>5537</v>
      </c>
      <c r="BB284" s="18" t="s">
        <v>5537</v>
      </c>
      <c r="BC284" s="18" t="s">
        <v>5537</v>
      </c>
      <c r="BD284" s="18" t="s">
        <v>5537</v>
      </c>
      <c r="BE284" s="18" t="s">
        <v>5537</v>
      </c>
      <c r="BF284" s="18" t="s">
        <v>5537</v>
      </c>
      <c r="BG284" s="18" t="s">
        <v>5537</v>
      </c>
      <c r="BH284" s="18" t="s">
        <v>5537</v>
      </c>
      <c r="BI284" s="9" t="s">
        <v>5537</v>
      </c>
      <c r="BJ284" s="14"/>
      <c r="BK284" s="14" t="s">
        <v>5537</v>
      </c>
      <c r="BL284" s="14" t="str">
        <f>_xlfn.XLOOKUP(B284,'[4]cell downs 18042026 17h'!$B:$B,'[4]cell downs 18042026 17h'!$B:$B,"")</f>
        <v/>
      </c>
      <c r="BM284" s="14" t="str">
        <f>_xlfn.XLOOKUP(B284,'[5]Cells Huawei 19042026 15h'!$B:$B,'[5]Cells Huawei 19042026 15h'!$B:$B,"")</f>
        <v/>
      </c>
      <c r="BN284" s="9" t="str">
        <f>_xlfn.XLOOKUP(B284,'[6]cells down 19042026 9H40'!$B:$B,'[6]cells down 19042026 9H40'!$B:$B,"")</f>
        <v/>
      </c>
      <c r="BO284" s="9" t="s">
        <v>5433</v>
      </c>
      <c r="BP284" s="9" t="s">
        <v>318</v>
      </c>
      <c r="BQ284" s="115"/>
    </row>
    <row r="285" spans="1:69" s="9" customFormat="1" x14ac:dyDescent="0.3">
      <c r="A285" s="1" t="s">
        <v>1432</v>
      </c>
      <c r="B285" s="1" t="s">
        <v>1433</v>
      </c>
      <c r="C285" s="3" t="str">
        <f>_xlfn.XLOOKUP(B285,'[1]daily break down'!$D:$D,'[1]daily break down'!$E:$E,"")</f>
        <v>NGAOUNDERE</v>
      </c>
      <c r="D285" s="1" t="s">
        <v>11</v>
      </c>
      <c r="E285" s="1" t="s">
        <v>96</v>
      </c>
      <c r="F285" s="3" t="s">
        <v>90</v>
      </c>
      <c r="G285" s="1" t="s">
        <v>1434</v>
      </c>
      <c r="H285" s="33" t="str">
        <f>_xlfn.XLOOKUP(B285,[2]CALCULATION!$B:$B,[2]CALCULATION!$H:$H,"")</f>
        <v>NOKIA</v>
      </c>
      <c r="I285" s="28">
        <v>4.4712541341711542E-2</v>
      </c>
      <c r="J285" s="28">
        <v>8.4538271224456601E-3</v>
      </c>
      <c r="K285" s="28">
        <v>4.4052643443967887E-3</v>
      </c>
      <c r="L285" s="28">
        <v>4.6371203625229362E-4</v>
      </c>
      <c r="M285" s="28">
        <v>2.4255706511658436E-3</v>
      </c>
      <c r="N285" s="28">
        <v>0.50737230797327881</v>
      </c>
      <c r="O285" s="28">
        <v>1.5486911906127561</v>
      </c>
      <c r="P285" s="28">
        <v>1.5519371748665223</v>
      </c>
      <c r="Q285" s="28">
        <v>0.4643362639934025</v>
      </c>
      <c r="R285" s="28">
        <v>0.51630768221029422</v>
      </c>
      <c r="S285" s="94">
        <v>3.6651085942248585E-2</v>
      </c>
      <c r="T285" s="94">
        <f>_xlfn.XLOOKUP(B285,'[3]Nur des jours'!$B:$B,'[3]Nur des jours'!$U:$U,"")</f>
        <v>1.5601769810491588</v>
      </c>
      <c r="U285" s="94">
        <v>1.8013429100569866E-3</v>
      </c>
      <c r="V285" s="94">
        <v>0.66334006785890598</v>
      </c>
      <c r="W285" s="94">
        <v>1.5601769810491588</v>
      </c>
      <c r="X285" s="94">
        <v>1.5568774915604411</v>
      </c>
      <c r="Y285" s="94">
        <v>2.3511448693473502</v>
      </c>
      <c r="Z285" s="94">
        <v>1.6253998624558761</v>
      </c>
      <c r="AA285" s="94">
        <v>1.5747482400344714</v>
      </c>
      <c r="AB285" s="94">
        <v>1.5419316959304632</v>
      </c>
      <c r="AC285" s="94">
        <f>_xlfn.XLOOKUP(B285,'[3]Nur des jours'!$B:$B,'[3]Nur des jours'!$N:$N,"")</f>
        <v>1.543679533605568</v>
      </c>
      <c r="AD285" s="94">
        <v>1.543679533605568</v>
      </c>
      <c r="AE285" s="94">
        <v>10.810087766627099</v>
      </c>
      <c r="AF285" s="94">
        <v>0</v>
      </c>
      <c r="AG285" s="94">
        <v>0</v>
      </c>
      <c r="AH285" s="94">
        <v>1.543679533605568</v>
      </c>
      <c r="AI285" s="49" t="s">
        <v>5559</v>
      </c>
      <c r="AJ285" s="49"/>
      <c r="AK285" s="48" t="str" cm="1">
        <f t="array" ref="AK285">IFERROR(_xlfn.IFS(
AM285="MPR ISSUE","PDH",
AM285="BSS Hardware Issue","BSS",
AM285="Sites strategiques, MLL, Pylone, etc.","ENVTECH",
AM285="AKTIVCO DEFAUT GE &amp; POWER Cabinet","AKTIVCO",
AM285="AKTIVCO Coupure ENEO &amp; Baisse de tension","AKTIVCO GRID ONLY",
AM285="Coupure ENEO &amp; Baisse de tension","IHS GRID ONLY",
AM285="Defaut GE &amp; POWER Cabinet","IHS",
AM285="Sharing","Partners",
AM285="Sites strategiques &amp; DataCenter","SST &amp; DC",
AM285="Exclu","Exclu",
AM285="SAT","SAT",
AM285="SPARE-ISSUE","SPARE-ISSUE",
AM285="Fiber CAmtel","TRANS_FO_CAMTEL",
AM285="Fiber AOF","Fiber AOF",
AM285="Projet OCM (HUAWEI)","TRAVAUX-HUAWEI",
AM285="Projet OCM (NOKIA)","TRAVAUX-NOKIA",
AM285="ACCESS-ISSUE","ACCESS-ISSUE",
AM285="Projet OCM (ZTE, NOKIA, autres projets)","TRAVAUX OCM",
AM285="No root CAuse","No root cause",
AM285="ODU HS","PDH",
AM285="IP &amp; VLAN","PDH",
AM285="Warehouse HUAWEI","SPARE-ISSUE",
AM285="SPARE-HS","SPARE-ISSUE",
AM285="Power Telco","BSS",AM285="no impacts","no impacts"
),"")</f>
        <v>BSS</v>
      </c>
      <c r="AL285" s="48" t="str" cm="1">
        <f t="array" ref="AL285">IFERROR(_xlfn.IFS(
AM285="MPR ISSUE","TX ISSUE",
AM285="BSS Hardware Issue","RAN ISSUE",
AM285="Sites strategiques, MLL, Pylone, etc.","ENVTECH",
AM285="AKTIVCO DEFAUT GE &amp; POWER Cabinet","POWER ISSUE",
AM285="AKTIVCO Coupure ENEO &amp; Baisse de tension","POWER ISSUE",
AM285="Coupure ENEO &amp; Baisse de tension","POWER ISSUE",
AM285="Defaut GE &amp; POWER Cabinet","POWER ISSUE",
AM285="Sharing","POWER ISSUE",
AM285="Sites strategiques &amp; DataCenter","POWER ISSUE",
AM285="Exclu","Exclu",
AM285="SAT","TX ISSUE",
AM285="SPARE-ISSUE","SPARE-ISSUE",
AM285="Fiber CAmtel","TX ISSUE",
AM285="Fiber AOF","TX ISSUE",
AM285="Projet OCM (HUAWEI)","TRAVAUX-HUAWEI",
AM285="Projet OCM (NOKIA)","TRAVAUX -NOKIA",
AM285="ACCESS-ISSUE","ACCESS-ISSUE",
AM285="Projet OCM (ZTE, NOKIA, autres projets)","TRAVAUX OCM",
AM285="No root CAuse","No root cause",
AM285="ODU HS","TX ISSUE",
AM285="IP &amp; VLAN","TX ISSUE",
AM285="Warehouse HUAWEI","SPARE-ISSUE",
AM285="SPARE-HS","SPARE-ISSUE",
AM285="Power Telco","RAN ISSUE",AM285="no impacts","no impacts"
),"")</f>
        <v>RAN ISSUE</v>
      </c>
      <c r="AM285" s="67" t="s">
        <v>5320</v>
      </c>
      <c r="AN285" s="48" t="str" cm="1">
        <f t="array" ref="AN285">IFERROR(_xlfn.IFS(
AM285="MPR ISSUE","ACTIVE",
AM285="BSS Hardware Issue","ACTIVE",
AM285="Sites strategiques, MLL, Pylone, etc.","PASSIVE",
AM285="AKTIVCO DEFAUT GE &amp; POWER Cabinet","PASSIVE",
AM285="AKTIVCO Coupure ENEO &amp; Baisse de tension","PASSIVE",
AM285="Coupure ENEO &amp; Baisse de tension","PASSIVE",
AM285="Defaut GE &amp; POWER Cabinet","PASSIVE",
AM285="Sharing","PASSIVE",
AM285="Sites strategiques &amp; DataCenter","PASSIVE",
AM285="Exclu","Exclu",
AM285="SAT","ACTIVE",
AM285="SPARE-ISSUE","SPARE-ISSUE",
AM285="Fiber CAmtel","ACTIVE",
AM285="Fiber AOF","ACTIVE",
AM285="Projet OCM (HUAWEI)","PLANNED WORKS",
AM285="Projet OCM (NOKIA)","PLANNED WORKS",
AM285="ACCESS-ISSUE","ACCESS-ISSUE",
AM285="Projet OCM (ZTE, NOKIA, autres projets)","PLANNED WORKS",
AM285="No root CAuse","No root cause",
AM285="ODU HS","ACTIVE",
AM285="IP &amp; VLAN","ACTIVE",
AM285="Warehouse HUAWEI","SPARE-ISSUE",
AM285="SPARE-HS","SPARE-ISSUE",
AM285="Power Telco","ACTIVE", AM285="no impacts","no impacts"
),"")</f>
        <v>ACTIVE</v>
      </c>
      <c r="AO285" s="93" t="s">
        <v>6067</v>
      </c>
      <c r="AP285" s="101" t="str">
        <f t="shared" ref="AP285:AP290" si="13">B285</f>
        <v>ADM_128</v>
      </c>
      <c r="AR285" s="17" t="s">
        <v>5537</v>
      </c>
      <c r="AS285" s="7" t="s">
        <v>5537</v>
      </c>
      <c r="AT285" s="6"/>
      <c r="AU285" s="7"/>
      <c r="AV285" s="3" t="s">
        <v>5537</v>
      </c>
      <c r="AW285" s="18" t="s">
        <v>5537</v>
      </c>
      <c r="AX285" s="18" t="s">
        <v>5537</v>
      </c>
      <c r="AY285" s="18" t="s">
        <v>5537</v>
      </c>
      <c r="AZ285" s="18" t="s">
        <v>5537</v>
      </c>
      <c r="BA285" s="18" t="s">
        <v>5537</v>
      </c>
      <c r="BB285" s="18" t="s">
        <v>5537</v>
      </c>
      <c r="BC285" s="18" t="s">
        <v>6068</v>
      </c>
      <c r="BD285" s="18" t="s">
        <v>6068</v>
      </c>
      <c r="BE285" s="18" t="s">
        <v>6068</v>
      </c>
      <c r="BF285" s="18" t="s">
        <v>5537</v>
      </c>
      <c r="BG285" s="18" t="s">
        <v>5537</v>
      </c>
      <c r="BH285" s="18" t="s">
        <v>5537</v>
      </c>
      <c r="BI285" s="9" t="s">
        <v>5537</v>
      </c>
      <c r="BJ285" s="14"/>
      <c r="BK285" s="14" t="s">
        <v>5537</v>
      </c>
      <c r="BL285" s="14" t="str">
        <f>_xlfn.XLOOKUP(B285,'[4]cell downs 18042026 17h'!$B:$B,'[4]cell downs 18042026 17h'!$B:$B,"")</f>
        <v>ADM_128</v>
      </c>
      <c r="BM285" s="14" t="str">
        <f>_xlfn.XLOOKUP(B285,'[5]Cells Huawei 19042026 15h'!$B:$B,'[5]Cells Huawei 19042026 15h'!$B:$B,"")</f>
        <v/>
      </c>
      <c r="BN285" s="9" t="str">
        <f>_xlfn.XLOOKUP(B285,'[6]cells down 19042026 9H40'!$B:$B,'[6]cells down 19042026 9H40'!$B:$B,"")</f>
        <v/>
      </c>
      <c r="BO285" s="9" t="s">
        <v>1433</v>
      </c>
      <c r="BP285" s="9" t="s">
        <v>5537</v>
      </c>
      <c r="BQ285" s="115"/>
    </row>
    <row r="286" spans="1:69" s="9" customFormat="1" ht="17.55" customHeight="1" x14ac:dyDescent="0.3">
      <c r="A286" s="1" t="s">
        <v>2225</v>
      </c>
      <c r="B286" s="8" t="s">
        <v>2226</v>
      </c>
      <c r="C286" s="3" t="str">
        <f>_xlfn.XLOOKUP(B286,'[1]daily break down'!$D:$D,'[1]daily break down'!$E:$E,"")</f>
        <v>NORD-OUEST</v>
      </c>
      <c r="D286" s="1" t="s">
        <v>11</v>
      </c>
      <c r="E286" s="1" t="s">
        <v>12</v>
      </c>
      <c r="F286" s="3" t="s">
        <v>51</v>
      </c>
      <c r="G286" s="1" t="s">
        <v>52</v>
      </c>
      <c r="H286" s="32" t="str">
        <f>_xlfn.XLOOKUP(B286,[2]CALCULATION!$B:$B,[2]CALCULATION!$H:$H,"")</f>
        <v>Huawei</v>
      </c>
      <c r="I286" s="28">
        <v>0</v>
      </c>
      <c r="J286" s="28">
        <v>0</v>
      </c>
      <c r="K286" s="28">
        <v>0</v>
      </c>
      <c r="L286" s="28">
        <v>0</v>
      </c>
      <c r="M286" s="28">
        <v>0</v>
      </c>
      <c r="N286" s="28">
        <v>0</v>
      </c>
      <c r="O286" s="28">
        <v>0</v>
      </c>
      <c r="P286" s="28">
        <v>0</v>
      </c>
      <c r="Q286" s="28">
        <v>0</v>
      </c>
      <c r="R286" s="28">
        <v>0</v>
      </c>
      <c r="S286" s="94">
        <v>5.3505234952187731E-4</v>
      </c>
      <c r="T286" s="94">
        <f>_xlfn.XLOOKUP(B286,'[3]Nur des jours'!$B:$B,'[3]Nur des jours'!$U:$U,"")</f>
        <v>0</v>
      </c>
      <c r="U286" s="94">
        <v>0</v>
      </c>
      <c r="V286" s="94">
        <v>0</v>
      </c>
      <c r="W286" s="94">
        <v>0</v>
      </c>
      <c r="X286" s="94">
        <v>0</v>
      </c>
      <c r="Y286" s="94">
        <v>0</v>
      </c>
      <c r="Z286" s="94">
        <v>1.769917502061735</v>
      </c>
      <c r="AA286" s="94">
        <v>1.5409507666230065</v>
      </c>
      <c r="AB286" s="94">
        <v>1.5408615912314194</v>
      </c>
      <c r="AC286" s="94">
        <f>_xlfn.XLOOKUP(B286,'[3]Nur des jours'!$B:$B,'[3]Nur des jours'!$N:$N,"")</f>
        <v>1.5409507666230065</v>
      </c>
      <c r="AD286" s="94">
        <v>1.5409507666230065</v>
      </c>
      <c r="AE286" s="94">
        <v>10.790978741771879</v>
      </c>
      <c r="AF286" s="94">
        <v>0</v>
      </c>
      <c r="AG286" s="94">
        <v>0</v>
      </c>
      <c r="AH286" s="94">
        <v>1.5409507666230065</v>
      </c>
      <c r="AI286" s="49" t="s">
        <v>5559</v>
      </c>
      <c r="AJ286" s="49"/>
      <c r="AK286" s="48" t="str" cm="1">
        <f t="array" ref="AK286">IFERROR(_xlfn.IFS(
AM286="MPR ISSUE","PDH",
AM286="BSS Hardware Issue","BSS",
AM286="Sites strategiques, MLL, Pylone, etc.","ENVTECH",
AM286="AKTIVCO DEFAUT GE &amp; POWER Cabinet","AKTIVCO",
AM286="AKTIVCO Coupure ENEO &amp; Baisse de tension","AKTIVCO GRID ONLY",
AM286="Coupure ENEO &amp; Baisse de tension","IHS GRID ONLY",
AM286="Defaut GE &amp; POWER Cabinet","IHS",
AM286="Sharing","Partners",
AM286="Sites strategiques &amp; DataCenter","SST &amp; DC",
AM286="Exclu","Exclu",
AM286="SAT","SAT",
AM286="SPARE-ISSUE","SPARE-ISSUE",
AM286="Fiber CAmtel","TRANS_FO_CAMTEL",
AM286="Fiber AOF","Fiber AOF",
AM286="Projet OCM (HUAWEI)","TRAVAUX-HUAWEI",
AM286="Projet OCM (NOKIA)","TRAVAUX-NOKIA",
AM286="ACCESS-ISSUE","ACCESS-ISSUE",
AM286="Projet OCM (ZTE, NOKIA, autres projets)","TRAVAUX OCM",
AM286="No root CAuse","No root cause",
AM286="ODU HS","PDH",
AM286="IP &amp; VLAN","PDH",
AM286="Warehouse HUAWEI","SPARE-ISSUE",
AM286="SPARE-HS","SPARE-ISSUE",
AM286="Power Telco","BSS",AM286="no impacts","no impacts"
),"")</f>
        <v>No root cause</v>
      </c>
      <c r="AL286" s="48" t="str" cm="1">
        <f t="array" ref="AL286">IFERROR(_xlfn.IFS(
AM286="MPR ISSUE","TX ISSUE",
AM286="BSS Hardware Issue","RAN ISSUE",
AM286="Sites strategiques, MLL, Pylone, etc.","ENVTECH",
AM286="AKTIVCO DEFAUT GE &amp; POWER Cabinet","POWER ISSUE",
AM286="AKTIVCO Coupure ENEO &amp; Baisse de tension","POWER ISSUE",
AM286="Coupure ENEO &amp; Baisse de tension","POWER ISSUE",
AM286="Defaut GE &amp; POWER Cabinet","POWER ISSUE",
AM286="Sharing","POWER ISSUE",
AM286="Sites strategiques &amp; DataCenter","POWER ISSUE",
AM286="Exclu","Exclu",
AM286="SAT","TX ISSUE",
AM286="SPARE-ISSUE","SPARE-ISSUE",
AM286="Fiber CAmtel","TX ISSUE",
AM286="Fiber AOF","TX ISSUE",
AM286="Projet OCM (HUAWEI)","TRAVAUX-HUAWEI",
AM286="Projet OCM (NOKIA)","TRAVAUX -NOKIA",
AM286="ACCESS-ISSUE","ACCESS-ISSUE",
AM286="Projet OCM (ZTE, NOKIA, autres projets)","TRAVAUX OCM",
AM286="No root CAuse","No root cause",
AM286="ODU HS","TX ISSUE",
AM286="IP &amp; VLAN","TX ISSUE",
AM286="Warehouse HUAWEI","SPARE-ISSUE",
AM286="SPARE-HS","SPARE-ISSUE",
AM286="Power Telco","RAN ISSUE",AM286="no impacts","no impacts"
),"")</f>
        <v>No root cause</v>
      </c>
      <c r="AM286" s="67" t="s">
        <v>6538</v>
      </c>
      <c r="AN286" s="48" t="str" cm="1">
        <f t="array" ref="AN286">IFERROR(_xlfn.IFS(
AM286="MPR ISSUE","ACTIVE",
AM286="BSS Hardware Issue","ACTIVE",
AM286="Sites strategiques, MLL, Pylone, etc.","PASSIVE",
AM286="AKTIVCO DEFAUT GE &amp; POWER Cabinet","PASSIVE",
AM286="AKTIVCO Coupure ENEO &amp; Baisse de tension","PASSIVE",
AM286="Coupure ENEO &amp; Baisse de tension","PASSIVE",
AM286="Defaut GE &amp; POWER Cabinet","PASSIVE",
AM286="Sharing","PASSIVE",
AM286="Sites strategiques &amp; DataCenter","PASSIVE",
AM286="Exclu","Exclu",
AM286="SAT","ACTIVE",
AM286="SPARE-ISSUE","SPARE-ISSUE",
AM286="Fiber CAmtel","ACTIVE",
AM286="Fiber AOF","ACTIVE",
AM286="Projet OCM (HUAWEI)","PLANNED WORKS",
AM286="Projet OCM (NOKIA)","PLANNED WORKS",
AM286="ACCESS-ISSUE","ACCESS-ISSUE",
AM286="Projet OCM (ZTE, NOKIA, autres projets)","PLANNED WORKS",
AM286="No root CAuse","No root cause",
AM286="ODU HS","ACTIVE",
AM286="IP &amp; VLAN","ACTIVE",
AM286="Warehouse HUAWEI","SPARE-ISSUE",
AM286="SPARE-HS","SPARE-ISSUE",
AM286="Power Telco","ACTIVE", AM286="no impacts","no impacts"
),"")</f>
        <v>No root cause</v>
      </c>
      <c r="AO286" s="93" t="s">
        <v>5537</v>
      </c>
      <c r="AP286" s="101" t="str">
        <f t="shared" si="13"/>
        <v>NRO_002</v>
      </c>
      <c r="AR286" s="17" t="s">
        <v>5537</v>
      </c>
      <c r="AS286" s="7" t="s">
        <v>5537</v>
      </c>
      <c r="AT286" s="6"/>
      <c r="AU286" s="7"/>
      <c r="AV286" s="3" t="s">
        <v>5537</v>
      </c>
      <c r="AW286" s="18" t="s">
        <v>5537</v>
      </c>
      <c r="AX286" s="18" t="s">
        <v>5537</v>
      </c>
      <c r="AY286" s="18" t="s">
        <v>5537</v>
      </c>
      <c r="AZ286" s="18" t="s">
        <v>5537</v>
      </c>
      <c r="BA286" s="18" t="s">
        <v>5537</v>
      </c>
      <c r="BB286" s="18" t="s">
        <v>5537</v>
      </c>
      <c r="BC286" s="18" t="s">
        <v>5537</v>
      </c>
      <c r="BD286" s="18" t="s">
        <v>5537</v>
      </c>
      <c r="BE286" s="18" t="s">
        <v>5537</v>
      </c>
      <c r="BF286" s="18" t="s">
        <v>5537</v>
      </c>
      <c r="BG286" s="18" t="s">
        <v>5537</v>
      </c>
      <c r="BH286" s="18" t="s">
        <v>5537</v>
      </c>
      <c r="BI286" s="9" t="s">
        <v>5537</v>
      </c>
      <c r="BJ286" s="14"/>
      <c r="BK286" s="14" t="s">
        <v>5537</v>
      </c>
      <c r="BL286" s="14" t="str">
        <f>_xlfn.XLOOKUP(B286,'[4]cell downs 18042026 17h'!$B:$B,'[4]cell downs 18042026 17h'!$B:$B,"")</f>
        <v/>
      </c>
      <c r="BM286" s="14" t="str">
        <f>_xlfn.XLOOKUP(B286,'[5]Cells Huawei 19042026 15h'!$B:$B,'[5]Cells Huawei 19042026 15h'!$B:$B,"")</f>
        <v/>
      </c>
      <c r="BN286" s="9" t="str">
        <f>_xlfn.XLOOKUP(B286,'[6]cells down 19042026 9H40'!$B:$B,'[6]cells down 19042026 9H40'!$B:$B,"")</f>
        <v/>
      </c>
      <c r="BO286" s="9" t="s">
        <v>2226</v>
      </c>
      <c r="BP286" s="9" t="s">
        <v>5537</v>
      </c>
      <c r="BQ286" s="115"/>
    </row>
    <row r="287" spans="1:69" s="9" customFormat="1" x14ac:dyDescent="0.3">
      <c r="A287" s="1" t="s">
        <v>73</v>
      </c>
      <c r="B287" s="8" t="s">
        <v>74</v>
      </c>
      <c r="C287" s="3" t="str">
        <f>_xlfn.XLOOKUP(B287,'[1]daily break down'!$D:$D,'[1]daily break down'!$E:$E,"")</f>
        <v>NORD-OUEST</v>
      </c>
      <c r="D287" s="1" t="s">
        <v>11</v>
      </c>
      <c r="E287" s="1" t="s">
        <v>12</v>
      </c>
      <c r="F287" s="3" t="s">
        <v>51</v>
      </c>
      <c r="G287" s="1" t="s">
        <v>52</v>
      </c>
      <c r="H287" s="32" t="str">
        <f>_xlfn.XLOOKUP(B287,[2]CALCULATION!$B:$B,[2]CALCULATION!$H:$H,"")</f>
        <v>Huawei</v>
      </c>
      <c r="I287" s="28">
        <v>0</v>
      </c>
      <c r="J287" s="28">
        <v>0.20405113102932659</v>
      </c>
      <c r="K287" s="28">
        <v>0</v>
      </c>
      <c r="L287" s="28">
        <v>0</v>
      </c>
      <c r="M287" s="28">
        <v>0.57683993801953592</v>
      </c>
      <c r="N287" s="28">
        <v>0</v>
      </c>
      <c r="O287" s="28">
        <v>0.55249505611629024</v>
      </c>
      <c r="P287" s="28">
        <v>9.3277459599980569E-3</v>
      </c>
      <c r="Q287" s="28">
        <v>0</v>
      </c>
      <c r="R287" s="28">
        <v>0</v>
      </c>
      <c r="S287" s="94">
        <v>0</v>
      </c>
      <c r="T287" s="94">
        <f>_xlfn.XLOOKUP(B287,'[3]Nur des jours'!$B:$B,'[3]Nur des jours'!$U:$U,"")</f>
        <v>0</v>
      </c>
      <c r="U287" s="94">
        <v>0.65738315170089578</v>
      </c>
      <c r="V287" s="94">
        <v>0</v>
      </c>
      <c r="W287" s="94">
        <v>0</v>
      </c>
      <c r="X287" s="94">
        <v>0</v>
      </c>
      <c r="Y287" s="94">
        <v>0.82934897683722719</v>
      </c>
      <c r="Z287" s="94">
        <v>0.26121255703658047</v>
      </c>
      <c r="AA287" s="94">
        <v>0</v>
      </c>
      <c r="AB287" s="94">
        <v>0</v>
      </c>
      <c r="AC287" s="94">
        <f>_xlfn.XLOOKUP(B287,'[3]Nur des jours'!$B:$B,'[3]Nur des jours'!$N:$N,"")</f>
        <v>1.5335848792779216</v>
      </c>
      <c r="AD287" s="94">
        <v>1.5335848792779216</v>
      </c>
      <c r="AE287" s="94">
        <v>1.0022870879944366</v>
      </c>
      <c r="AF287" s="94">
        <v>1.4058255216567894</v>
      </c>
      <c r="AG287" s="94">
        <v>1.7613167508268268</v>
      </c>
      <c r="AH287" s="94">
        <v>1.5335848792779216</v>
      </c>
      <c r="AI287" s="49" t="s">
        <v>5559</v>
      </c>
      <c r="AJ287" s="49"/>
      <c r="AK287" s="48" t="str" cm="1">
        <f t="array" ref="AK287">IFERROR(_xlfn.IFS(
AM287="MPR ISSUE","PDH",
AM287="BSS Hardware Issue","BSS",
AM287="Sites strategiques, MLL, Pylone, etc.","ENVTECH",
AM287="AKTIVCO DEFAUT GE &amp; POWER Cabinet","AKTIVCO",
AM287="AKTIVCO Coupure ENEO &amp; Baisse de tension","AKTIVCO GRID ONLY",
AM287="Coupure ENEO &amp; Baisse de tension","IHS GRID ONLY",
AM287="Defaut GE &amp; POWER Cabinet","IHS",
AM287="Sharing","Partners",
AM287="Sites strategiques &amp; DataCenter","SST &amp; DC",
AM287="Exclu","Exclu",
AM287="SAT","SAT",
AM287="SPARE-ISSUE","SPARE-ISSUE",
AM287="Fiber CAmtel","TRANS_FO_CAMTEL",
AM287="Fiber AOF","Fiber AOF",
AM287="Projet OCM (HUAWEI)","TRAVAUX-HUAWEI",
AM287="Projet OCM (NOKIA)","TRAVAUX-NOKIA",
AM287="ACCESS-ISSUE","ACCESS-ISSUE",
AM287="Projet OCM (ZTE, NOKIA, autres projets)","TRAVAUX OCM",
AM287="No root CAuse","No root cause",
AM287="ODU HS","PDH",
AM287="IP &amp; VLAN","PDH",
AM287="Warehouse HUAWEI","SPARE-ISSUE",
AM287="SPARE-HS","SPARE-ISSUE",
AM287="Power Telco","BSS",AM287="no impacts","no impacts"
),"")</f>
        <v>No root cause</v>
      </c>
      <c r="AL287" s="48" t="str" cm="1">
        <f t="array" ref="AL287">IFERROR(_xlfn.IFS(
AM287="MPR ISSUE","TX ISSUE",
AM287="BSS Hardware Issue","RAN ISSUE",
AM287="Sites strategiques, MLL, Pylone, etc.","ENVTECH",
AM287="AKTIVCO DEFAUT GE &amp; POWER Cabinet","POWER ISSUE",
AM287="AKTIVCO Coupure ENEO &amp; Baisse de tension","POWER ISSUE",
AM287="Coupure ENEO &amp; Baisse de tension","POWER ISSUE",
AM287="Defaut GE &amp; POWER Cabinet","POWER ISSUE",
AM287="Sharing","POWER ISSUE",
AM287="Sites strategiques &amp; DataCenter","POWER ISSUE",
AM287="Exclu","Exclu",
AM287="SAT","TX ISSUE",
AM287="SPARE-ISSUE","SPARE-ISSUE",
AM287="Fiber CAmtel","TX ISSUE",
AM287="Fiber AOF","TX ISSUE",
AM287="Projet OCM (HUAWEI)","TRAVAUX-HUAWEI",
AM287="Projet OCM (NOKIA)","TRAVAUX -NOKIA",
AM287="ACCESS-ISSUE","ACCESS-ISSUE",
AM287="Projet OCM (ZTE, NOKIA, autres projets)","TRAVAUX OCM",
AM287="No root CAuse","No root cause",
AM287="ODU HS","TX ISSUE",
AM287="IP &amp; VLAN","TX ISSUE",
AM287="Warehouse HUAWEI","SPARE-ISSUE",
AM287="SPARE-HS","SPARE-ISSUE",
AM287="Power Telco","RAN ISSUE",AM287="no impacts","no impacts"
),"")</f>
        <v>No root cause</v>
      </c>
      <c r="AM287" s="67" t="s">
        <v>6538</v>
      </c>
      <c r="AN287" s="48" t="str" cm="1">
        <f t="array" ref="AN287">IFERROR(_xlfn.IFS(
AM287="MPR ISSUE","ACTIVE",
AM287="BSS Hardware Issue","ACTIVE",
AM287="Sites strategiques, MLL, Pylone, etc.","PASSIVE",
AM287="AKTIVCO DEFAUT GE &amp; POWER Cabinet","PASSIVE",
AM287="AKTIVCO Coupure ENEO &amp; Baisse de tension","PASSIVE",
AM287="Coupure ENEO &amp; Baisse de tension","PASSIVE",
AM287="Defaut GE &amp; POWER Cabinet","PASSIVE",
AM287="Sharing","PASSIVE",
AM287="Sites strategiques &amp; DataCenter","PASSIVE",
AM287="Exclu","Exclu",
AM287="SAT","ACTIVE",
AM287="SPARE-ISSUE","SPARE-ISSUE",
AM287="Fiber CAmtel","ACTIVE",
AM287="Fiber AOF","ACTIVE",
AM287="Projet OCM (HUAWEI)","PLANNED WORKS",
AM287="Projet OCM (NOKIA)","PLANNED WORKS",
AM287="ACCESS-ISSUE","ACCESS-ISSUE",
AM287="Projet OCM (ZTE, NOKIA, autres projets)","PLANNED WORKS",
AM287="No root CAuse","No root cause",
AM287="ODU HS","ACTIVE",
AM287="IP &amp; VLAN","ACTIVE",
AM287="Warehouse HUAWEI","SPARE-ISSUE",
AM287="SPARE-HS","SPARE-ISSUE",
AM287="Power Telco","ACTIVE", AM287="no impacts","no impacts"
),"")</f>
        <v>No root cause</v>
      </c>
      <c r="AO287" s="93" t="s">
        <v>5537</v>
      </c>
      <c r="AP287" s="101" t="str">
        <f t="shared" si="13"/>
        <v>NRO_133</v>
      </c>
      <c r="AR287" s="17" t="s">
        <v>5537</v>
      </c>
      <c r="AS287" s="7" t="s">
        <v>5537</v>
      </c>
      <c r="AT287" s="6"/>
      <c r="AU287" s="7"/>
      <c r="AV287" s="3" t="s">
        <v>5537</v>
      </c>
      <c r="AW287" s="18" t="s">
        <v>5537</v>
      </c>
      <c r="AX287" s="18" t="s">
        <v>5537</v>
      </c>
      <c r="AY287" s="18" t="s">
        <v>5537</v>
      </c>
      <c r="AZ287" s="18" t="s">
        <v>5537</v>
      </c>
      <c r="BA287" s="18" t="s">
        <v>5537</v>
      </c>
      <c r="BB287" s="18" t="s">
        <v>5537</v>
      </c>
      <c r="BC287" s="18" t="s">
        <v>5537</v>
      </c>
      <c r="BD287" s="18" t="s">
        <v>5537</v>
      </c>
      <c r="BE287" s="18" t="s">
        <v>5537</v>
      </c>
      <c r="BF287" s="18" t="s">
        <v>5537</v>
      </c>
      <c r="BG287" s="18" t="s">
        <v>5537</v>
      </c>
      <c r="BH287" s="18" t="s">
        <v>5537</v>
      </c>
      <c r="BI287" s="9" t="s">
        <v>5537</v>
      </c>
      <c r="BJ287" s="14"/>
      <c r="BK287" s="14" t="s">
        <v>5537</v>
      </c>
      <c r="BL287" s="14" t="str">
        <f>_xlfn.XLOOKUP(B287,'[4]cell downs 18042026 17h'!$B:$B,'[4]cell downs 18042026 17h'!$B:$B,"")</f>
        <v/>
      </c>
      <c r="BM287" s="14" t="str">
        <f>_xlfn.XLOOKUP(B287,'[5]Cells Huawei 19042026 15h'!$B:$B,'[5]Cells Huawei 19042026 15h'!$B:$B,"")</f>
        <v/>
      </c>
      <c r="BN287" s="9" t="str">
        <f>_xlfn.XLOOKUP(B287,'[6]cells down 19042026 9H40'!$B:$B,'[6]cells down 19042026 9H40'!$B:$B,"")</f>
        <v/>
      </c>
      <c r="BO287" s="9" t="s">
        <v>5537</v>
      </c>
      <c r="BP287" s="9" t="s">
        <v>5537</v>
      </c>
      <c r="BQ287" s="115"/>
    </row>
    <row r="288" spans="1:69" s="64" customFormat="1" x14ac:dyDescent="0.3">
      <c r="A288" s="1" t="s">
        <v>1029</v>
      </c>
      <c r="B288" s="1" t="s">
        <v>1030</v>
      </c>
      <c r="C288" s="3" t="str">
        <f>_xlfn.XLOOKUP(B288,'[1]daily break down'!$D:$D,'[1]daily break down'!$E:$E,"")</f>
        <v>ADAMAOUA</v>
      </c>
      <c r="D288" s="1" t="s">
        <v>11</v>
      </c>
      <c r="E288" s="1" t="s">
        <v>96</v>
      </c>
      <c r="F288" s="3" t="s">
        <v>90</v>
      </c>
      <c r="G288" s="1" t="s">
        <v>1031</v>
      </c>
      <c r="H288" s="33" t="str">
        <f>_xlfn.XLOOKUP(B288,[2]CALCULATION!$B:$B,[2]CALCULATION!$H:$H,"")</f>
        <v>NOKIA</v>
      </c>
      <c r="I288" s="28">
        <v>4.6737293324574605</v>
      </c>
      <c r="J288" s="28">
        <v>4.6737834390716344</v>
      </c>
      <c r="K288" s="28">
        <v>4.7056082235962036</v>
      </c>
      <c r="L288" s="28">
        <v>4.6732964795440575</v>
      </c>
      <c r="M288" s="28">
        <v>1.9402992554003182</v>
      </c>
      <c r="N288" s="28">
        <v>0</v>
      </c>
      <c r="O288" s="28">
        <v>0</v>
      </c>
      <c r="P288" s="28">
        <v>0</v>
      </c>
      <c r="Q288" s="28">
        <v>0</v>
      </c>
      <c r="R288" s="28">
        <v>0</v>
      </c>
      <c r="S288" s="94">
        <v>4.2219026338985728E-2</v>
      </c>
      <c r="T288" s="94">
        <f>_xlfn.XLOOKUP(B288,'[3]Nur des jours'!$B:$B,'[3]Nur des jours'!$U:$U,"")</f>
        <v>0</v>
      </c>
      <c r="U288" s="94">
        <v>0</v>
      </c>
      <c r="V288" s="94">
        <v>0</v>
      </c>
      <c r="W288" s="94">
        <v>0</v>
      </c>
      <c r="X288" s="94">
        <v>0.28737661692820027</v>
      </c>
      <c r="Y288" s="94">
        <v>4.6216216794651199</v>
      </c>
      <c r="Z288" s="94">
        <v>0</v>
      </c>
      <c r="AA288" s="94">
        <v>4.8160285564095625E-3</v>
      </c>
      <c r="AB288" s="94">
        <v>0.79223417885872616</v>
      </c>
      <c r="AC288" s="94">
        <f>_xlfn.XLOOKUP(B288,'[3]Nur des jours'!$B:$B,'[3]Nur des jours'!$N:$N,"")</f>
        <v>1.4836647273354373</v>
      </c>
      <c r="AD288" s="94">
        <v>1.4836647273354373</v>
      </c>
      <c r="AE288" s="94">
        <v>10.380446946352849</v>
      </c>
      <c r="AF288" s="94">
        <v>3.985156916430377E-3</v>
      </c>
      <c r="AG288" s="94">
        <v>0</v>
      </c>
      <c r="AH288" s="94">
        <v>1.4836647273354373</v>
      </c>
      <c r="AI288" s="49" t="s">
        <v>5559</v>
      </c>
      <c r="AJ288" s="49"/>
      <c r="AK288" s="48" t="str" cm="1">
        <f t="array" ref="AK288">IFERROR(_xlfn.IFS(
AM288="MPR ISSUE","PDH",
AM288="BSS Hardware Issue","BSS",
AM288="Sites strategiques, MLL, Pylone, etc.","ENVTECH",
AM288="AKTIVCO DEFAUT GE &amp; POWER Cabinet","AKTIVCO",
AM288="AKTIVCO Coupure ENEO &amp; Baisse de tension","AKTIVCO GRID ONLY",
AM288="Coupure ENEO &amp; Baisse de tension","IHS GRID ONLY",
AM288="Defaut GE &amp; POWER Cabinet","IHS",
AM288="Sharing","Partners",
AM288="Sites strategiques &amp; DataCenter","SST &amp; DC",
AM288="Exclu","Exclu",
AM288="SAT","SAT",
AM288="SPARE-ISSUE","SPARE-ISSUE",
AM288="Fiber CAmtel","TRANS_FO_CAMTEL",
AM288="Fiber AOF","Fiber AOF",
AM288="Projet OCM (HUAWEI)","TRAVAUX-HUAWEI",
AM288="Projet OCM (NOKIA)","TRAVAUX-NOKIA",
AM288="ACCESS-ISSUE","ACCESS-ISSUE",
AM288="Projet OCM (ZTE, NOKIA, autres projets)","TRAVAUX OCM",
AM288="No root CAuse","No root cause",
AM288="ODU HS","PDH",
AM288="IP &amp; VLAN","PDH",
AM288="Warehouse HUAWEI","SPARE-ISSUE",
AM288="SPARE-HS","SPARE-ISSUE",
AM288="Power Telco","BSS",AM288="no impacts","no impacts"
),"")</f>
        <v>No root cause</v>
      </c>
      <c r="AL288" s="48" t="str" cm="1">
        <f t="array" ref="AL288">IFERROR(_xlfn.IFS(
AM288="MPR ISSUE","TX ISSUE",
AM288="BSS Hardware Issue","RAN ISSUE",
AM288="Sites strategiques, MLL, Pylone, etc.","ENVTECH",
AM288="AKTIVCO DEFAUT GE &amp; POWER Cabinet","POWER ISSUE",
AM288="AKTIVCO Coupure ENEO &amp; Baisse de tension","POWER ISSUE",
AM288="Coupure ENEO &amp; Baisse de tension","POWER ISSUE",
AM288="Defaut GE &amp; POWER Cabinet","POWER ISSUE",
AM288="Sharing","POWER ISSUE",
AM288="Sites strategiques &amp; DataCenter","POWER ISSUE",
AM288="Exclu","Exclu",
AM288="SAT","TX ISSUE",
AM288="SPARE-ISSUE","SPARE-ISSUE",
AM288="Fiber CAmtel","TX ISSUE",
AM288="Fiber AOF","TX ISSUE",
AM288="Projet OCM (HUAWEI)","TRAVAUX-HUAWEI",
AM288="Projet OCM (NOKIA)","TRAVAUX -NOKIA",
AM288="ACCESS-ISSUE","ACCESS-ISSUE",
AM288="Projet OCM (ZTE, NOKIA, autres projets)","TRAVAUX OCM",
AM288="No root CAuse","No root cause",
AM288="ODU HS","TX ISSUE",
AM288="IP &amp; VLAN","TX ISSUE",
AM288="Warehouse HUAWEI","SPARE-ISSUE",
AM288="SPARE-HS","SPARE-ISSUE",
AM288="Power Telco","RAN ISSUE",AM288="no impacts","no impacts"
),"")</f>
        <v>No root cause</v>
      </c>
      <c r="AM288" s="67" t="s">
        <v>6538</v>
      </c>
      <c r="AN288" s="48" t="str" cm="1">
        <f t="array" ref="AN288">IFERROR(_xlfn.IFS(
AM288="MPR ISSUE","ACTIVE",
AM288="BSS Hardware Issue","ACTIVE",
AM288="Sites strategiques, MLL, Pylone, etc.","PASSIVE",
AM288="AKTIVCO DEFAUT GE &amp; POWER Cabinet","PASSIVE",
AM288="AKTIVCO Coupure ENEO &amp; Baisse de tension","PASSIVE",
AM288="Coupure ENEO &amp; Baisse de tension","PASSIVE",
AM288="Defaut GE &amp; POWER Cabinet","PASSIVE",
AM288="Sharing","PASSIVE",
AM288="Sites strategiques &amp; DataCenter","PASSIVE",
AM288="Exclu","Exclu",
AM288="SAT","ACTIVE",
AM288="SPARE-ISSUE","SPARE-ISSUE",
AM288="Fiber CAmtel","ACTIVE",
AM288="Fiber AOF","ACTIVE",
AM288="Projet OCM (HUAWEI)","PLANNED WORKS",
AM288="Projet OCM (NOKIA)","PLANNED WORKS",
AM288="ACCESS-ISSUE","ACCESS-ISSUE",
AM288="Projet OCM (ZTE, NOKIA, autres projets)","PLANNED WORKS",
AM288="No root CAuse","No root cause",
AM288="ODU HS","ACTIVE",
AM288="IP &amp; VLAN","ACTIVE",
AM288="Warehouse HUAWEI","SPARE-ISSUE",
AM288="SPARE-HS","SPARE-ISSUE",
AM288="Power Telco","ACTIVE", AM288="no impacts","no impacts"
),"")</f>
        <v>No root cause</v>
      </c>
      <c r="AO288" s="93" t="s">
        <v>5537</v>
      </c>
      <c r="AP288" s="101" t="str">
        <f t="shared" si="13"/>
        <v>ADM_081</v>
      </c>
      <c r="AQ288" s="9"/>
      <c r="AR288" s="17" t="s">
        <v>5537</v>
      </c>
      <c r="AS288" s="7" t="s">
        <v>5537</v>
      </c>
      <c r="AT288" s="6"/>
      <c r="AU288" s="7"/>
      <c r="AV288" s="3" t="s">
        <v>5537</v>
      </c>
      <c r="AW288" s="18" t="s">
        <v>5537</v>
      </c>
      <c r="AX288" s="18" t="s">
        <v>5537</v>
      </c>
      <c r="AY288" s="18" t="s">
        <v>5537</v>
      </c>
      <c r="AZ288" s="18" t="s">
        <v>5537</v>
      </c>
      <c r="BA288" s="18" t="s">
        <v>5537</v>
      </c>
      <c r="BB288" s="18" t="s">
        <v>5537</v>
      </c>
      <c r="BC288" s="18" t="s">
        <v>5537</v>
      </c>
      <c r="BD288" s="18" t="s">
        <v>5537</v>
      </c>
      <c r="BE288" s="18" t="s">
        <v>5537</v>
      </c>
      <c r="BF288" s="18" t="s">
        <v>5537</v>
      </c>
      <c r="BG288" s="18" t="s">
        <v>5537</v>
      </c>
      <c r="BH288" s="18" t="s">
        <v>5537</v>
      </c>
      <c r="BI288" s="9" t="s">
        <v>5537</v>
      </c>
      <c r="BJ288" s="14"/>
      <c r="BK288" s="14" t="s">
        <v>5537</v>
      </c>
      <c r="BL288" s="14" t="str">
        <f>_xlfn.XLOOKUP(B288,'[4]cell downs 18042026 17h'!$B:$B,'[4]cell downs 18042026 17h'!$B:$B,"")</f>
        <v/>
      </c>
      <c r="BM288" s="14" t="str">
        <f>_xlfn.XLOOKUP(B288,'[5]Cells Huawei 19042026 15h'!$B:$B,'[5]Cells Huawei 19042026 15h'!$B:$B,"")</f>
        <v/>
      </c>
      <c r="BN288" s="9" t="str">
        <f>_xlfn.XLOOKUP(B288,'[6]cells down 19042026 9H40'!$B:$B,'[6]cells down 19042026 9H40'!$B:$B,"")</f>
        <v/>
      </c>
      <c r="BO288" s="9" t="s">
        <v>1030</v>
      </c>
      <c r="BP288" s="9" t="s">
        <v>5537</v>
      </c>
      <c r="BQ288" s="116"/>
    </row>
    <row r="289" spans="1:69" s="9" customFormat="1" x14ac:dyDescent="0.3">
      <c r="A289" s="1" t="s">
        <v>2406</v>
      </c>
      <c r="B289" s="8" t="s">
        <v>2407</v>
      </c>
      <c r="C289" s="3" t="str">
        <f>_xlfn.XLOOKUP(B289,'[1]daily break down'!$D:$D,'[1]daily break down'!$E:$E,"")</f>
        <v>CENTRE</v>
      </c>
      <c r="D289" s="1" t="s">
        <v>11</v>
      </c>
      <c r="E289" s="1" t="s">
        <v>12</v>
      </c>
      <c r="F289" s="3" t="s">
        <v>69</v>
      </c>
      <c r="G289" s="1" t="s">
        <v>70</v>
      </c>
      <c r="H289" s="34" t="str">
        <f>_xlfn.XLOOKUP(B289,[2]CALCULATION!$B:$B,[2]CALCULATION!$H:$H,"")</f>
        <v>ZTE</v>
      </c>
      <c r="I289" s="28">
        <v>0</v>
      </c>
      <c r="J289" s="28">
        <v>0</v>
      </c>
      <c r="K289" s="28">
        <v>0</v>
      </c>
      <c r="L289" s="28">
        <v>0</v>
      </c>
      <c r="M289" s="28">
        <v>0</v>
      </c>
      <c r="N289" s="28">
        <v>0</v>
      </c>
      <c r="O289" s="28">
        <v>8.5499581945764227</v>
      </c>
      <c r="P289" s="28">
        <v>6.2190918092759526</v>
      </c>
      <c r="Q289" s="28">
        <v>0</v>
      </c>
      <c r="R289" s="28">
        <v>4.6127219753847362</v>
      </c>
      <c r="S289" s="94">
        <v>1.3290343660557089</v>
      </c>
      <c r="T289" s="94">
        <f>_xlfn.XLOOKUP(B289,'[3]Nur des jours'!$B:$B,'[3]Nur des jours'!$U:$U,"")</f>
        <v>1.5127356727248866</v>
      </c>
      <c r="U289" s="94">
        <v>0.84987715198055114</v>
      </c>
      <c r="V289" s="94">
        <v>0.86510830886360734</v>
      </c>
      <c r="W289" s="94">
        <v>1.5127356727248866</v>
      </c>
      <c r="X289" s="94">
        <v>0</v>
      </c>
      <c r="Y289" s="94">
        <v>0</v>
      </c>
      <c r="Z289" s="94">
        <v>0</v>
      </c>
      <c r="AA289" s="94">
        <v>0</v>
      </c>
      <c r="AB289" s="94">
        <v>0</v>
      </c>
      <c r="AC289" s="94">
        <f>_xlfn.XLOOKUP(B289,'[3]Nur des jours'!$B:$B,'[3]Nur des jours'!$N:$N,"")</f>
        <v>1.458980746676255</v>
      </c>
      <c r="AD289" s="94">
        <v>1.458980746676255</v>
      </c>
      <c r="AE289" s="94">
        <v>0.66382004644117509</v>
      </c>
      <c r="AF289" s="94">
        <v>1.3217798722251122</v>
      </c>
      <c r="AG289" s="94">
        <v>1.7650445862800339</v>
      </c>
      <c r="AH289" s="94">
        <v>1.458980746676255</v>
      </c>
      <c r="AI289" s="49" t="s">
        <v>5559</v>
      </c>
      <c r="AJ289" s="49"/>
      <c r="AK289" s="48" t="str" cm="1">
        <f t="array" ref="AK289">IFERROR(_xlfn.IFS(
AM289="MPR ISSUE","PDH",
AM289="BSS Hardware Issue","BSS",
AM289="Sites strategiques, MLL, Pylone, etc.","ENVTECH",
AM289="AKTIVCO DEFAUT GE &amp; POWER Cabinet","AKTIVCO",
AM289="AKTIVCO Coupure ENEO &amp; Baisse de tension","AKTIVCO GRID ONLY",
AM289="Coupure ENEO &amp; Baisse de tension","IHS GRID ONLY",
AM289="Defaut GE &amp; POWER Cabinet","IHS",
AM289="Sharing","Partners",
AM289="Sites strategiques &amp; DataCenter","SST &amp; DC",
AM289="Exclu","Exclu",
AM289="SAT","SAT",
AM289="SPARE-ISSUE","SPARE-ISSUE",
AM289="Fiber CAmtel","TRANS_FO_CAMTEL",
AM289="Fiber AOF","Fiber AOF",
AM289="Projet OCM (HUAWEI)","TRAVAUX-HUAWEI",
AM289="Projet OCM (NOKIA)","TRAVAUX-NOKIA",
AM289="ACCESS-ISSUE","ACCESS-ISSUE",
AM289="Projet OCM (ZTE, NOKIA, autres projets)","TRAVAUX OCM",
AM289="No root CAuse","No root cause",
AM289="ODU HS","PDH",
AM289="IP &amp; VLAN","PDH",
AM289="Warehouse HUAWEI","SPARE-ISSUE",
AM289="SPARE-HS","SPARE-ISSUE",
AM289="Power Telco","BSS",AM289="no impacts","no impacts"
),"")</f>
        <v>No root cause</v>
      </c>
      <c r="AL289" s="48" t="str" cm="1">
        <f t="array" ref="AL289">IFERROR(_xlfn.IFS(
AM289="MPR ISSUE","TX ISSUE",
AM289="BSS Hardware Issue","RAN ISSUE",
AM289="Sites strategiques, MLL, Pylone, etc.","ENVTECH",
AM289="AKTIVCO DEFAUT GE &amp; POWER Cabinet","POWER ISSUE",
AM289="AKTIVCO Coupure ENEO &amp; Baisse de tension","POWER ISSUE",
AM289="Coupure ENEO &amp; Baisse de tension","POWER ISSUE",
AM289="Defaut GE &amp; POWER Cabinet","POWER ISSUE",
AM289="Sharing","POWER ISSUE",
AM289="Sites strategiques &amp; DataCenter","POWER ISSUE",
AM289="Exclu","Exclu",
AM289="SAT","TX ISSUE",
AM289="SPARE-ISSUE","SPARE-ISSUE",
AM289="Fiber CAmtel","TX ISSUE",
AM289="Fiber AOF","TX ISSUE",
AM289="Projet OCM (HUAWEI)","TRAVAUX-HUAWEI",
AM289="Projet OCM (NOKIA)","TRAVAUX -NOKIA",
AM289="ACCESS-ISSUE","ACCESS-ISSUE",
AM289="Projet OCM (ZTE, NOKIA, autres projets)","TRAVAUX OCM",
AM289="No root CAuse","No root cause",
AM289="ODU HS","TX ISSUE",
AM289="IP &amp; VLAN","TX ISSUE",
AM289="Warehouse HUAWEI","SPARE-ISSUE",
AM289="SPARE-HS","SPARE-ISSUE",
AM289="Power Telco","RAN ISSUE",AM289="no impacts","no impacts"
),"")</f>
        <v>No root cause</v>
      </c>
      <c r="AM289" s="67" t="s">
        <v>6538</v>
      </c>
      <c r="AN289" s="48" t="str" cm="1">
        <f t="array" ref="AN289">IFERROR(_xlfn.IFS(
AM289="MPR ISSUE","ACTIVE",
AM289="BSS Hardware Issue","ACTIVE",
AM289="Sites strategiques, MLL, Pylone, etc.","PASSIVE",
AM289="AKTIVCO DEFAUT GE &amp; POWER Cabinet","PASSIVE",
AM289="AKTIVCO Coupure ENEO &amp; Baisse de tension","PASSIVE",
AM289="Coupure ENEO &amp; Baisse de tension","PASSIVE",
AM289="Defaut GE &amp; POWER Cabinet","PASSIVE",
AM289="Sharing","PASSIVE",
AM289="Sites strategiques &amp; DataCenter","PASSIVE",
AM289="Exclu","Exclu",
AM289="SAT","ACTIVE",
AM289="SPARE-ISSUE","SPARE-ISSUE",
AM289="Fiber CAmtel","ACTIVE",
AM289="Fiber AOF","ACTIVE",
AM289="Projet OCM (HUAWEI)","PLANNED WORKS",
AM289="Projet OCM (NOKIA)","PLANNED WORKS",
AM289="ACCESS-ISSUE","ACCESS-ISSUE",
AM289="Projet OCM (ZTE, NOKIA, autres projets)","PLANNED WORKS",
AM289="No root CAuse","No root cause",
AM289="ODU HS","ACTIVE",
AM289="IP &amp; VLAN","ACTIVE",
AM289="Warehouse HUAWEI","SPARE-ISSUE",
AM289="SPARE-HS","SPARE-ISSUE",
AM289="Power Telco","ACTIVE", AM289="no impacts","no impacts"
),"")</f>
        <v>No root cause</v>
      </c>
      <c r="AO289" s="93" t="s">
        <v>5537</v>
      </c>
      <c r="AP289" s="101" t="str">
        <f t="shared" si="13"/>
        <v>SUD_264</v>
      </c>
      <c r="AR289" s="17" t="s">
        <v>5537</v>
      </c>
      <c r="AS289" s="7" t="s">
        <v>5537</v>
      </c>
      <c r="AT289" s="6"/>
      <c r="AU289" s="7"/>
      <c r="AV289" s="3" t="s">
        <v>5537</v>
      </c>
      <c r="AW289" s="18" t="s">
        <v>5537</v>
      </c>
      <c r="AX289" s="18" t="s">
        <v>5537</v>
      </c>
      <c r="AY289" s="18" t="s">
        <v>5537</v>
      </c>
      <c r="AZ289" s="18" t="s">
        <v>5537</v>
      </c>
      <c r="BA289" s="18" t="s">
        <v>5537</v>
      </c>
      <c r="BB289" s="18" t="s">
        <v>5537</v>
      </c>
      <c r="BC289" s="18" t="s">
        <v>5537</v>
      </c>
      <c r="BD289" s="18" t="s">
        <v>5537</v>
      </c>
      <c r="BE289" s="18" t="s">
        <v>5537</v>
      </c>
      <c r="BF289" s="18" t="s">
        <v>5537</v>
      </c>
      <c r="BG289" s="18" t="s">
        <v>5537</v>
      </c>
      <c r="BH289" s="18" t="s">
        <v>5537</v>
      </c>
      <c r="BI289" s="9" t="s">
        <v>5537</v>
      </c>
      <c r="BJ289" s="14"/>
      <c r="BK289" s="14" t="s">
        <v>5537</v>
      </c>
      <c r="BL289" s="14" t="str">
        <f>_xlfn.XLOOKUP(B289,'[4]cell downs 18042026 17h'!$B:$B,'[4]cell downs 18042026 17h'!$B:$B,"")</f>
        <v/>
      </c>
      <c r="BM289" s="14" t="str">
        <f>_xlfn.XLOOKUP(B289,'[5]Cells Huawei 19042026 15h'!$B:$B,'[5]Cells Huawei 19042026 15h'!$B:$B,"")</f>
        <v/>
      </c>
      <c r="BN289" s="9" t="str">
        <f>_xlfn.XLOOKUP(B289,'[6]cells down 19042026 9H40'!$B:$B,'[6]cells down 19042026 9H40'!$B:$B,"")</f>
        <v/>
      </c>
      <c r="BO289" s="9" t="s">
        <v>2407</v>
      </c>
      <c r="BP289" s="9" t="s">
        <v>12</v>
      </c>
      <c r="BQ289" s="115"/>
    </row>
    <row r="290" spans="1:69" s="9" customFormat="1" x14ac:dyDescent="0.3">
      <c r="A290" s="1" t="s">
        <v>803</v>
      </c>
      <c r="B290" s="8" t="s">
        <v>804</v>
      </c>
      <c r="C290" s="3" t="str">
        <f>_xlfn.XLOOKUP(B290,'[1]daily break down'!$D:$D,'[1]daily break down'!$E:$E,"")</f>
        <v>Garoua</v>
      </c>
      <c r="D290" s="1" t="s">
        <v>21</v>
      </c>
      <c r="E290" s="1" t="s">
        <v>36</v>
      </c>
      <c r="F290" s="3" t="s">
        <v>23</v>
      </c>
      <c r="G290" s="1" t="s">
        <v>24</v>
      </c>
      <c r="H290" s="32" t="str">
        <f>_xlfn.XLOOKUP(B290,[2]CALCULATION!$B:$B,[2]CALCULATION!$H:$H,"")</f>
        <v>Huawei</v>
      </c>
      <c r="I290" s="28">
        <v>0</v>
      </c>
      <c r="J290" s="28">
        <v>0</v>
      </c>
      <c r="K290" s="28">
        <v>0</v>
      </c>
      <c r="L290" s="28">
        <v>2.2144746642011452</v>
      </c>
      <c r="M290" s="28">
        <v>2.7029061190013497</v>
      </c>
      <c r="N290" s="28">
        <v>0</v>
      </c>
      <c r="O290" s="28">
        <v>0</v>
      </c>
      <c r="P290" s="28">
        <v>0.58120953220729787</v>
      </c>
      <c r="Q290" s="28">
        <v>1.1627222607459913</v>
      </c>
      <c r="R290" s="28">
        <v>0</v>
      </c>
      <c r="S290" s="94">
        <v>1.5410577770929108</v>
      </c>
      <c r="T290" s="94">
        <f>_xlfn.XLOOKUP(B290,'[3]Nur des jours'!$B:$B,'[3]Nur des jours'!$U:$U,"")</f>
        <v>0</v>
      </c>
      <c r="U290" s="94">
        <v>0</v>
      </c>
      <c r="V290" s="94">
        <v>4.7568829134242501</v>
      </c>
      <c r="W290" s="94">
        <v>0</v>
      </c>
      <c r="X290" s="94">
        <v>0</v>
      </c>
      <c r="Y290" s="94">
        <v>0</v>
      </c>
      <c r="Z290" s="94">
        <v>8.117707236476015</v>
      </c>
      <c r="AA290" s="94">
        <v>0</v>
      </c>
      <c r="AB290" s="94">
        <v>2.3463829034366053</v>
      </c>
      <c r="AC290" s="94">
        <f>_xlfn.XLOOKUP(B290,'[3]Nur des jours'!$B:$B,'[3]Nur des jours'!$N:$N,"")</f>
        <v>1.4532021813014184</v>
      </c>
      <c r="AD290" s="94">
        <v>1.4532021813014184</v>
      </c>
      <c r="AE290" s="94">
        <v>2.4435821653098011</v>
      </c>
      <c r="AF290" s="94">
        <v>3.117445454267266</v>
      </c>
      <c r="AG290" s="94">
        <v>0.11063805221213174</v>
      </c>
      <c r="AH290" s="94">
        <v>1.4532021813014184</v>
      </c>
      <c r="AI290" s="49" t="s">
        <v>5559</v>
      </c>
      <c r="AJ290" s="49"/>
      <c r="AK290" s="48" t="str" cm="1">
        <f t="array" ref="AK290">IFERROR(_xlfn.IFS(
AM290="MPR ISSUE","PDH",
AM290="BSS Hardware Issue","BSS",
AM290="Sites strategiques, MLL, Pylone, etc.","ENVTECH",
AM290="AKTIVCO DEFAUT GE &amp; POWER Cabinet","AKTIVCO",
AM290="AKTIVCO Coupure ENEO &amp; Baisse de tension","AKTIVCO GRID ONLY",
AM290="Coupure ENEO &amp; Baisse de tension","IHS GRID ONLY",
AM290="Defaut GE &amp; POWER Cabinet","IHS",
AM290="Sharing","Partners",
AM290="Sites strategiques &amp; DataCenter","SST &amp; DC",
AM290="Exclu","Exclu",
AM290="SAT","SAT",
AM290="SPARE-ISSUE","SPARE-ISSUE",
AM290="Fiber CAmtel","TRANS_FO_CAMTEL",
AM290="Fiber AOF","Fiber AOF",
AM290="Projet OCM (HUAWEI)","TRAVAUX-HUAWEI",
AM290="Projet OCM (NOKIA)","TRAVAUX-NOKIA",
AM290="ACCESS-ISSUE","ACCESS-ISSUE",
AM290="Projet OCM (ZTE, NOKIA, autres projets)","TRAVAUX OCM",
AM290="No root CAuse","No root cause",
AM290="ODU HS","PDH",
AM290="IP &amp; VLAN","PDH",
AM290="Warehouse HUAWEI","SPARE-ISSUE",
AM290="SPARE-HS","SPARE-ISSUE",
AM290="Power Telco","BSS",AM290="no impacts","no impacts"
),"")</f>
        <v>No root cause</v>
      </c>
      <c r="AL290" s="48" t="str" cm="1">
        <f t="array" ref="AL290">IFERROR(_xlfn.IFS(
AM290="MPR ISSUE","TX ISSUE",
AM290="BSS Hardware Issue","RAN ISSUE",
AM290="Sites strategiques, MLL, Pylone, etc.","ENVTECH",
AM290="AKTIVCO DEFAUT GE &amp; POWER Cabinet","POWER ISSUE",
AM290="AKTIVCO Coupure ENEO &amp; Baisse de tension","POWER ISSUE",
AM290="Coupure ENEO &amp; Baisse de tension","POWER ISSUE",
AM290="Defaut GE &amp; POWER Cabinet","POWER ISSUE",
AM290="Sharing","POWER ISSUE",
AM290="Sites strategiques &amp; DataCenter","POWER ISSUE",
AM290="Exclu","Exclu",
AM290="SAT","TX ISSUE",
AM290="SPARE-ISSUE","SPARE-ISSUE",
AM290="Fiber CAmtel","TX ISSUE",
AM290="Fiber AOF","TX ISSUE",
AM290="Projet OCM (HUAWEI)","TRAVAUX-HUAWEI",
AM290="Projet OCM (NOKIA)","TRAVAUX -NOKIA",
AM290="ACCESS-ISSUE","ACCESS-ISSUE",
AM290="Projet OCM (ZTE, NOKIA, autres projets)","TRAVAUX OCM",
AM290="No root CAuse","No root cause",
AM290="ODU HS","TX ISSUE",
AM290="IP &amp; VLAN","TX ISSUE",
AM290="Warehouse HUAWEI","SPARE-ISSUE",
AM290="SPARE-HS","SPARE-ISSUE",
AM290="Power Telco","RAN ISSUE",AM290="no impacts","no impacts"
),"")</f>
        <v>No root cause</v>
      </c>
      <c r="AM290" s="67" t="s">
        <v>6538</v>
      </c>
      <c r="AN290" s="48" t="str" cm="1">
        <f t="array" ref="AN290">IFERROR(_xlfn.IFS(
AM290="MPR ISSUE","ACTIVE",
AM290="BSS Hardware Issue","ACTIVE",
AM290="Sites strategiques, MLL, Pylone, etc.","PASSIVE",
AM290="AKTIVCO DEFAUT GE &amp; POWER Cabinet","PASSIVE",
AM290="AKTIVCO Coupure ENEO &amp; Baisse de tension","PASSIVE",
AM290="Coupure ENEO &amp; Baisse de tension","PASSIVE",
AM290="Defaut GE &amp; POWER Cabinet","PASSIVE",
AM290="Sharing","PASSIVE",
AM290="Sites strategiques &amp; DataCenter","PASSIVE",
AM290="Exclu","Exclu",
AM290="SAT","ACTIVE",
AM290="SPARE-ISSUE","SPARE-ISSUE",
AM290="Fiber CAmtel","ACTIVE",
AM290="Fiber AOF","ACTIVE",
AM290="Projet OCM (HUAWEI)","PLANNED WORKS",
AM290="Projet OCM (NOKIA)","PLANNED WORKS",
AM290="ACCESS-ISSUE","ACCESS-ISSUE",
AM290="Projet OCM (ZTE, NOKIA, autres projets)","PLANNED WORKS",
AM290="No root CAuse","No root cause",
AM290="ODU HS","ACTIVE",
AM290="IP &amp; VLAN","ACTIVE",
AM290="Warehouse HUAWEI","SPARE-ISSUE",
AM290="SPARE-HS","SPARE-ISSUE",
AM290="Power Telco","ACTIVE", AM290="no impacts","no impacts"
),"")</f>
        <v>No root cause</v>
      </c>
      <c r="AO290" s="93" t="s">
        <v>5537</v>
      </c>
      <c r="AP290" s="101" t="str">
        <f t="shared" si="13"/>
        <v>NRD_139</v>
      </c>
      <c r="AR290" s="17" t="s">
        <v>5537</v>
      </c>
      <c r="AS290" s="7" t="s">
        <v>5537</v>
      </c>
      <c r="AT290" s="6"/>
      <c r="AU290" s="7"/>
      <c r="AV290" s="3" t="s">
        <v>5537</v>
      </c>
      <c r="AW290" s="18" t="s">
        <v>5537</v>
      </c>
      <c r="AX290" s="18" t="s">
        <v>5537</v>
      </c>
      <c r="AY290" s="18" t="s">
        <v>5537</v>
      </c>
      <c r="AZ290" s="18" t="s">
        <v>5537</v>
      </c>
      <c r="BA290" s="18" t="s">
        <v>5537</v>
      </c>
      <c r="BB290" s="18" t="s">
        <v>5537</v>
      </c>
      <c r="BC290" s="18" t="s">
        <v>5537</v>
      </c>
      <c r="BD290" s="18" t="s">
        <v>5537</v>
      </c>
      <c r="BE290" s="18" t="s">
        <v>5537</v>
      </c>
      <c r="BF290" s="18" t="s">
        <v>5537</v>
      </c>
      <c r="BG290" s="18" t="s">
        <v>5537</v>
      </c>
      <c r="BH290" s="18" t="s">
        <v>5537</v>
      </c>
      <c r="BI290" s="9" t="s">
        <v>5537</v>
      </c>
      <c r="BJ290" s="14"/>
      <c r="BK290" s="14" t="s">
        <v>5537</v>
      </c>
      <c r="BL290" s="14" t="str">
        <f>_xlfn.XLOOKUP(B290,'[4]cell downs 18042026 17h'!$B:$B,'[4]cell downs 18042026 17h'!$B:$B,"")</f>
        <v/>
      </c>
      <c r="BM290" s="14" t="str">
        <f>_xlfn.XLOOKUP(B290,'[5]Cells Huawei 19042026 15h'!$B:$B,'[5]Cells Huawei 19042026 15h'!$B:$B,"")</f>
        <v/>
      </c>
      <c r="BN290" s="9" t="str">
        <f>_xlfn.XLOOKUP(B290,'[6]cells down 19042026 9H40'!$B:$B,'[6]cells down 19042026 9H40'!$B:$B,"")</f>
        <v/>
      </c>
      <c r="BO290" s="9" t="s">
        <v>5537</v>
      </c>
      <c r="BP290" s="9" t="s">
        <v>5459</v>
      </c>
      <c r="BQ290" s="115"/>
    </row>
    <row r="291" spans="1:69" s="9" customFormat="1" ht="34.5" customHeight="1" x14ac:dyDescent="0.3">
      <c r="A291" s="1" t="s">
        <v>1519</v>
      </c>
      <c r="B291" s="8" t="s">
        <v>1520</v>
      </c>
      <c r="C291" s="3" t="str">
        <f>_xlfn.XLOOKUP(B291,'[1]daily break down'!$D:$D,'[1]daily break down'!$E:$E,"")</f>
        <v>NORD-OUEST</v>
      </c>
      <c r="D291" s="1" t="s">
        <v>11</v>
      </c>
      <c r="E291" s="1" t="s">
        <v>5502</v>
      </c>
      <c r="F291" s="3" t="s">
        <v>51</v>
      </c>
      <c r="G291" s="1" t="s">
        <v>1519</v>
      </c>
      <c r="H291" s="33" t="str">
        <f>_xlfn.XLOOKUP(B291,[2]CALCULATION!$B:$B,[2]CALCULATION!$H:$H,"")</f>
        <v>NOKIA</v>
      </c>
      <c r="I291" s="28">
        <v>1.0824109030827578</v>
      </c>
      <c r="J291" s="28">
        <v>1.7835078317396415E-3</v>
      </c>
      <c r="K291" s="28">
        <v>0</v>
      </c>
      <c r="L291" s="28">
        <v>1.4268062653917818E-3</v>
      </c>
      <c r="M291" s="28">
        <v>2.3720654162136444E-2</v>
      </c>
      <c r="N291" s="28">
        <v>2.6629555435703831</v>
      </c>
      <c r="O291" s="28">
        <v>2.505828503594118E-2</v>
      </c>
      <c r="P291" s="28">
        <v>0</v>
      </c>
      <c r="Q291" s="28">
        <v>0</v>
      </c>
      <c r="R291" s="28">
        <v>0.76726506921437188</v>
      </c>
      <c r="S291" s="94">
        <v>1.7203716544960088</v>
      </c>
      <c r="T291" s="94">
        <f>_xlfn.XLOOKUP(B291,'[3]Nur des jours'!$B:$B,'[3]Nur des jours'!$U:$U,"")</f>
        <v>0.49456672174138844</v>
      </c>
      <c r="U291" s="94">
        <v>4.7084606757925196E-2</v>
      </c>
      <c r="V291" s="94">
        <v>3.3622689643954766</v>
      </c>
      <c r="W291" s="94">
        <v>0.49456672174138849</v>
      </c>
      <c r="X291" s="94">
        <v>0.16961159479843507</v>
      </c>
      <c r="Y291" s="94">
        <v>0.29668652780988092</v>
      </c>
      <c r="Z291" s="94">
        <v>5.4129462693296715E-2</v>
      </c>
      <c r="AA291" s="94">
        <v>0.86277191360402705</v>
      </c>
      <c r="AB291" s="94">
        <v>0.47985278212953686</v>
      </c>
      <c r="AC291" s="94">
        <f>_xlfn.XLOOKUP(B291,'[3]Nur des jours'!$B:$B,'[3]Nur des jours'!$N:$N,"")</f>
        <v>1.451418673469679</v>
      </c>
      <c r="AD291" s="94">
        <v>1.451418673469679</v>
      </c>
      <c r="AE291" s="94">
        <v>0</v>
      </c>
      <c r="AF291" s="94">
        <v>4.3234102090707252</v>
      </c>
      <c r="AG291" s="94">
        <v>0</v>
      </c>
      <c r="AH291" s="94">
        <v>1.451418673469679</v>
      </c>
      <c r="AI291" s="49" t="s">
        <v>6659</v>
      </c>
      <c r="AJ291" s="49"/>
      <c r="AK291" s="48" t="str" cm="1">
        <f t="array" ref="AK291">IFERROR(_xlfn.IFS(
AM291="MPR ISSUE","PDH",
AM291="BSS Hardware Issue","BSS",
AM291="Sites strategiques, MLL, Pylone, etc.","ENVTECH",
AM291="AKTIVCO DEFAUT GE &amp; POWER Cabinet","AKTIVCO",
AM291="AKTIVCO Coupure ENEO &amp; Baisse de tension","AKTIVCO GRID ONLY",
AM291="Coupure ENEO &amp; Baisse de tension","IHS GRID ONLY",
AM291="Defaut GE &amp; POWER Cabinet","IHS",
AM291="Sharing","Partners",
AM291="Sites strategiques &amp; DataCenter","SST &amp; DC",
AM291="Exclu","Exclu",
AM291="SAT","SAT",
AM291="SPARE-ISSUE","SPARE-ISSUE",
AM291="Fiber CAmtel","TRANS_FO_CAMTEL",
AM291="Fiber AOF","Fiber AOF",
AM291="Projet OCM (HUAWEI)","TRAVAUX-HUAWEI",
AM291="Projet OCM (NOKIA)","TRAVAUX-NOKIA",
AM291="ACCESS-ISSUE","ACCESS-ISSUE",
AM291="Projet OCM (ZTE, NOKIA, autres projets)","TRAVAUX OCM",
AM291="No root CAuse","No root cause",
AM291="ODU HS","PDH",
AM291="IP &amp; VLAN","PDH",
AM291="Warehouse HUAWEI","SPARE-ISSUE",
AM291="SPARE-HS","SPARE-ISSUE",
AM291="Power Telco","BSS",AM291="no impacts","no impacts"
),"")</f>
        <v>PDH</v>
      </c>
      <c r="AL291" s="48" t="str" cm="1">
        <f t="array" ref="AL291">IFERROR(_xlfn.IFS(
AM291="MPR ISSUE","TX ISSUE",
AM291="BSS Hardware Issue","RAN ISSUE",
AM291="Sites strategiques, MLL, Pylone, etc.","ENVTECH",
AM291="AKTIVCO DEFAUT GE &amp; POWER Cabinet","POWER ISSUE",
AM291="AKTIVCO Coupure ENEO &amp; Baisse de tension","POWER ISSUE",
AM291="Coupure ENEO &amp; Baisse de tension","POWER ISSUE",
AM291="Defaut GE &amp; POWER Cabinet","POWER ISSUE",
AM291="Sharing","POWER ISSUE",
AM291="Sites strategiques &amp; DataCenter","POWER ISSUE",
AM291="Exclu","Exclu",
AM291="SAT","TX ISSUE",
AM291="SPARE-ISSUE","SPARE-ISSUE",
AM291="Fiber CAmtel","TX ISSUE",
AM291="Fiber AOF","TX ISSUE",
AM291="Projet OCM (HUAWEI)","TRAVAUX-HUAWEI",
AM291="Projet OCM (NOKIA)","TRAVAUX -NOKIA",
AM291="ACCESS-ISSUE","ACCESS-ISSUE",
AM291="Projet OCM (ZTE, NOKIA, autres projets)","TRAVAUX OCM",
AM291="No root CAuse","No root cause",
AM291="ODU HS","TX ISSUE",
AM291="IP &amp; VLAN","TX ISSUE",
AM291="Warehouse HUAWEI","SPARE-ISSUE",
AM291="SPARE-HS","SPARE-ISSUE",
AM291="Power Telco","RAN ISSUE",AM291="no impacts","no impacts"
),"")</f>
        <v>TX ISSUE</v>
      </c>
      <c r="AM291" s="67" t="s">
        <v>5352</v>
      </c>
      <c r="AN291" s="48" t="str" cm="1">
        <f t="array" ref="AN291">IFERROR(_xlfn.IFS(
AM291="MPR ISSUE","ACTIVE",
AM291="BSS Hardware Issue","ACTIVE",
AM291="Sites strategiques, MLL, Pylone, etc.","PASSIVE",
AM291="AKTIVCO DEFAUT GE &amp; POWER Cabinet","PASSIVE",
AM291="AKTIVCO Coupure ENEO &amp; Baisse de tension","PASSIVE",
AM291="Coupure ENEO &amp; Baisse de tension","PASSIVE",
AM291="Defaut GE &amp; POWER Cabinet","PASSIVE",
AM291="Sharing","PASSIVE",
AM291="Sites strategiques &amp; DataCenter","PASSIVE",
AM291="Exclu","Exclu",
AM291="SAT","ACTIVE",
AM291="SPARE-ISSUE","SPARE-ISSUE",
AM291="Fiber CAmtel","ACTIVE",
AM291="Fiber AOF","ACTIVE",
AM291="Projet OCM (HUAWEI)","PLANNED WORKS",
AM291="Projet OCM (NOKIA)","PLANNED WORKS",
AM291="ACCESS-ISSUE","ACCESS-ISSUE",
AM291="Projet OCM (ZTE, NOKIA, autres projets)","PLANNED WORKS",
AM291="No root CAuse","No root cause",
AM291="ODU HS","ACTIVE",
AM291="IP &amp; VLAN","ACTIVE",
AM291="Warehouse HUAWEI","SPARE-ISSUE",
AM291="SPARE-HS","SPARE-ISSUE",
AM291="Power Telco","ACTIVE", AM291="no impacts","no impacts"
),"")</f>
        <v>ACTIVE</v>
      </c>
      <c r="AO291" s="101" t="s">
        <v>6143</v>
      </c>
      <c r="AP291" s="127" t="str">
        <f>IFERROR(MID(AQ291, SEARCH("CTR_", AQ291), 7), IFERROR(MID(AQ291, SEARCH("SUO_", AQ291), 7), IFERROR(MID(AQ291, SEARCH("SUD_", AQ291), 7), IFERROR(MID(AQ291, SEARCH("NRO_", AQ291), 7), IFERROR(MID(AQ291, SEARCH("ADM_", AQ291), 7), IFERROR(MID(AQ291, SEARCH("NRD_", AQ291), 7), IFERROR(MID(AQ291, SEARCH("EXN_", AQ291), 7), IFERROR(MID(AQ291, SEARCH("LIT_", AQ291), 7), IFERROR(MID(AQ291, SEARCH("EST_", AQ291), 7), MID(AQ291, SEARCH("OST_",AQ291), 7))))))))))</f>
        <v>NRO_017</v>
      </c>
      <c r="AQ291" s="9" t="s">
        <v>6569</v>
      </c>
      <c r="AR291" s="17" t="s">
        <v>5727</v>
      </c>
      <c r="AS291" s="7" t="s">
        <v>5537</v>
      </c>
      <c r="AT291" s="6"/>
      <c r="AU291" s="7"/>
      <c r="AV291" s="3" t="s">
        <v>5537</v>
      </c>
      <c r="AW291" s="18" t="s">
        <v>5537</v>
      </c>
      <c r="AX291" s="18" t="s">
        <v>5537</v>
      </c>
      <c r="AY291" s="18" t="s">
        <v>5537</v>
      </c>
      <c r="AZ291" s="18" t="s">
        <v>5537</v>
      </c>
      <c r="BA291" s="18" t="s">
        <v>5537</v>
      </c>
      <c r="BB291" s="18" t="s">
        <v>5537</v>
      </c>
      <c r="BC291" s="18" t="s">
        <v>5537</v>
      </c>
      <c r="BD291" s="18" t="s">
        <v>6144</v>
      </c>
      <c r="BE291" s="18" t="s">
        <v>6144</v>
      </c>
      <c r="BF291" s="18" t="s">
        <v>5537</v>
      </c>
      <c r="BG291" s="18" t="s">
        <v>5537</v>
      </c>
      <c r="BH291" s="18" t="s">
        <v>5537</v>
      </c>
      <c r="BI291" s="9" t="s">
        <v>6145</v>
      </c>
      <c r="BJ291" s="14"/>
      <c r="BK291" s="14" t="s">
        <v>5537</v>
      </c>
      <c r="BL291" s="14" t="str">
        <f>_xlfn.XLOOKUP(B291,'[4]cell downs 18042026 17h'!$B:$B,'[4]cell downs 18042026 17h'!$B:$B,"")</f>
        <v/>
      </c>
      <c r="BM291" s="14" t="str">
        <f>_xlfn.XLOOKUP(B291,'[5]Cells Huawei 19042026 15h'!$B:$B,'[5]Cells Huawei 19042026 15h'!$B:$B,"")</f>
        <v/>
      </c>
      <c r="BN291" s="9" t="str">
        <f>_xlfn.XLOOKUP(B291,'[6]cells down 19042026 9H40'!$B:$B,'[6]cells down 19042026 9H40'!$B:$B,"")</f>
        <v/>
      </c>
      <c r="BO291" s="9" t="s">
        <v>1520</v>
      </c>
      <c r="BP291" s="9" t="s">
        <v>5521</v>
      </c>
      <c r="BQ291" s="115"/>
    </row>
    <row r="292" spans="1:69" s="9" customFormat="1" x14ac:dyDescent="0.3">
      <c r="A292" s="1" t="s">
        <v>1226</v>
      </c>
      <c r="B292" s="8" t="s">
        <v>1227</v>
      </c>
      <c r="C292" s="3" t="str">
        <f>_xlfn.XLOOKUP(B292,'[1]daily break down'!$D:$D,'[1]daily break down'!$E:$E,"")</f>
        <v>NORD-OUEST</v>
      </c>
      <c r="D292" s="1" t="s">
        <v>11</v>
      </c>
      <c r="E292" s="1" t="s">
        <v>12</v>
      </c>
      <c r="F292" s="3" t="s">
        <v>51</v>
      </c>
      <c r="G292" s="1" t="s">
        <v>1228</v>
      </c>
      <c r="H292" s="33" t="str">
        <f>_xlfn.XLOOKUP(B292,[2]CALCULATION!$B:$B,[2]CALCULATION!$H:$H,"")</f>
        <v>NOKIA</v>
      </c>
      <c r="I292" s="28">
        <v>1.4466659617926092</v>
      </c>
      <c r="J292" s="28">
        <v>0</v>
      </c>
      <c r="K292" s="28">
        <v>0</v>
      </c>
      <c r="L292" s="28">
        <v>0</v>
      </c>
      <c r="M292" s="28">
        <v>2.6546254876876441E-2</v>
      </c>
      <c r="N292" s="28">
        <v>5.3975006185775012</v>
      </c>
      <c r="O292" s="28">
        <v>0.69322670601166858</v>
      </c>
      <c r="P292" s="28">
        <v>0</v>
      </c>
      <c r="Q292" s="28">
        <v>0</v>
      </c>
      <c r="R292" s="28">
        <v>1.8323372128363844</v>
      </c>
      <c r="S292" s="94">
        <v>6.0179490162867078</v>
      </c>
      <c r="T292" s="94">
        <f>_xlfn.XLOOKUP(B292,'[3]Nur des jours'!$B:$B,'[3]Nur des jours'!$U:$U,"")</f>
        <v>0.65274603133837261</v>
      </c>
      <c r="U292" s="94">
        <v>0</v>
      </c>
      <c r="V292" s="94">
        <v>4.473661869744002</v>
      </c>
      <c r="W292" s="94">
        <v>0.65274603133837261</v>
      </c>
      <c r="X292" s="94">
        <v>0.44766046576663732</v>
      </c>
      <c r="Y292" s="94">
        <v>0.38885821255418301</v>
      </c>
      <c r="Z292" s="94">
        <v>9.0834053870497311E-2</v>
      </c>
      <c r="AA292" s="94">
        <v>1.1308331407144876</v>
      </c>
      <c r="AB292" s="94">
        <v>0.63524981950900727</v>
      </c>
      <c r="AC292" s="94">
        <f>_xlfn.XLOOKUP(B292,'[3]Nur des jours'!$B:$B,'[3]Nur des jours'!$N:$N,"")</f>
        <v>1.4466745426372516</v>
      </c>
      <c r="AD292" s="94">
        <v>1.4466745426372516</v>
      </c>
      <c r="AE292" s="94">
        <v>5.0325427942240282</v>
      </c>
      <c r="AF292" s="94">
        <v>2.1686115106201402</v>
      </c>
      <c r="AG292" s="94">
        <v>0</v>
      </c>
      <c r="AH292" s="94">
        <v>1.4466745426372516</v>
      </c>
      <c r="AI292" s="49" t="s">
        <v>6659</v>
      </c>
      <c r="AJ292" s="49"/>
      <c r="AK292" s="48" t="str" cm="1">
        <f t="array" ref="AK292">IFERROR(_xlfn.IFS(
AM292="MPR ISSUE","PDH",
AM292="BSS Hardware Issue","BSS",
AM292="Sites strategiques, MLL, Pylone, etc.","ENVTECH",
AM292="AKTIVCO DEFAUT GE &amp; POWER Cabinet","AKTIVCO",
AM292="AKTIVCO Coupure ENEO &amp; Baisse de tension","AKTIVCO GRID ONLY",
AM292="Coupure ENEO &amp; Baisse de tension","IHS GRID ONLY",
AM292="Defaut GE &amp; POWER Cabinet","IHS",
AM292="Sharing","Partners",
AM292="Sites strategiques &amp; DataCenter","SST &amp; DC",
AM292="Exclu","Exclu",
AM292="SAT","SAT",
AM292="SPARE-ISSUE","SPARE-ISSUE",
AM292="Fiber CAmtel","TRANS_FO_CAMTEL",
AM292="Fiber AOF","Fiber AOF",
AM292="Projet OCM (HUAWEI)","TRAVAUX-HUAWEI",
AM292="Projet OCM (NOKIA)","TRAVAUX-NOKIA",
AM292="ACCESS-ISSUE","ACCESS-ISSUE",
AM292="Projet OCM (ZTE, NOKIA, autres projets)","TRAVAUX OCM",
AM292="No root CAuse","No root cause",
AM292="ODU HS","PDH",
AM292="IP &amp; VLAN","PDH",
AM292="Warehouse HUAWEI","SPARE-ISSUE",
AM292="SPARE-HS","SPARE-ISSUE",
AM292="Power Telco","BSS",AM292="no impacts","no impacts"
),"")</f>
        <v>PDH</v>
      </c>
      <c r="AL292" s="48" t="str" cm="1">
        <f t="array" ref="AL292">IFERROR(_xlfn.IFS(
AM292="MPR ISSUE","TX ISSUE",
AM292="BSS Hardware Issue","RAN ISSUE",
AM292="Sites strategiques, MLL, Pylone, etc.","ENVTECH",
AM292="AKTIVCO DEFAUT GE &amp; POWER Cabinet","POWER ISSUE",
AM292="AKTIVCO Coupure ENEO &amp; Baisse de tension","POWER ISSUE",
AM292="Coupure ENEO &amp; Baisse de tension","POWER ISSUE",
AM292="Defaut GE &amp; POWER Cabinet","POWER ISSUE",
AM292="Sharing","POWER ISSUE",
AM292="Sites strategiques &amp; DataCenter","POWER ISSUE",
AM292="Exclu","Exclu",
AM292="SAT","TX ISSUE",
AM292="SPARE-ISSUE","SPARE-ISSUE",
AM292="Fiber CAmtel","TX ISSUE",
AM292="Fiber AOF","TX ISSUE",
AM292="Projet OCM (HUAWEI)","TRAVAUX-HUAWEI",
AM292="Projet OCM (NOKIA)","TRAVAUX -NOKIA",
AM292="ACCESS-ISSUE","ACCESS-ISSUE",
AM292="Projet OCM (ZTE, NOKIA, autres projets)","TRAVAUX OCM",
AM292="No root CAuse","No root cause",
AM292="ODU HS","TX ISSUE",
AM292="IP &amp; VLAN","TX ISSUE",
AM292="Warehouse HUAWEI","SPARE-ISSUE",
AM292="SPARE-HS","SPARE-ISSUE",
AM292="Power Telco","RAN ISSUE",AM292="no impacts","no impacts"
),"")</f>
        <v>TX ISSUE</v>
      </c>
      <c r="AM292" s="67" t="s">
        <v>5352</v>
      </c>
      <c r="AN292" s="48" t="str" cm="1">
        <f t="array" ref="AN292">IFERROR(_xlfn.IFS(
AM292="MPR ISSUE","ACTIVE",
AM292="BSS Hardware Issue","ACTIVE",
AM292="Sites strategiques, MLL, Pylone, etc.","PASSIVE",
AM292="AKTIVCO DEFAUT GE &amp; POWER Cabinet","PASSIVE",
AM292="AKTIVCO Coupure ENEO &amp; Baisse de tension","PASSIVE",
AM292="Coupure ENEO &amp; Baisse de tension","PASSIVE",
AM292="Defaut GE &amp; POWER Cabinet","PASSIVE",
AM292="Sharing","PASSIVE",
AM292="Sites strategiques &amp; DataCenter","PASSIVE",
AM292="Exclu","Exclu",
AM292="SAT","ACTIVE",
AM292="SPARE-ISSUE","SPARE-ISSUE",
AM292="Fiber CAmtel","ACTIVE",
AM292="Fiber AOF","ACTIVE",
AM292="Projet OCM (HUAWEI)","PLANNED WORKS",
AM292="Projet OCM (NOKIA)","PLANNED WORKS",
AM292="ACCESS-ISSUE","ACCESS-ISSUE",
AM292="Projet OCM (ZTE, NOKIA, autres projets)","PLANNED WORKS",
AM292="No root CAuse","No root cause",
AM292="ODU HS","ACTIVE",
AM292="IP &amp; VLAN","ACTIVE",
AM292="Warehouse HUAWEI","SPARE-ISSUE",
AM292="SPARE-HS","SPARE-ISSUE",
AM292="Power Telco","ACTIVE", AM292="no impacts","no impacts"
),"")</f>
        <v>ACTIVE</v>
      </c>
      <c r="AO292" s="93" t="s">
        <v>6130</v>
      </c>
      <c r="AP292" s="127" t="str">
        <f>IFERROR(MID(AQ292, SEARCH("CTR_", AQ292), 7), IFERROR(MID(AQ292, SEARCH("SUO_", AQ292), 7), IFERROR(MID(AQ292, SEARCH("SUD_", AQ292), 7), IFERROR(MID(AQ292, SEARCH("NRO_", AQ292), 7), IFERROR(MID(AQ292, SEARCH("ADM_", AQ292), 7), IFERROR(MID(AQ292, SEARCH("NRD_", AQ292), 7), IFERROR(MID(AQ292, SEARCH("EXN_", AQ292), 7), IFERROR(MID(AQ292, SEARCH("LIT_", AQ292), 7), IFERROR(MID(AQ292, SEARCH("EST_", AQ292), 7), MID(AQ292, SEARCH("OST_",AQ292), 7))))))))))</f>
        <v>NRO_017</v>
      </c>
      <c r="AQ292" s="9" t="s">
        <v>6569</v>
      </c>
      <c r="AR292" s="17" t="s">
        <v>5727</v>
      </c>
      <c r="AS292" s="7" t="s">
        <v>5537</v>
      </c>
      <c r="AT292" s="6"/>
      <c r="AU292" s="7"/>
      <c r="AV292" s="3" t="s">
        <v>5537</v>
      </c>
      <c r="AW292" s="18" t="s">
        <v>5537</v>
      </c>
      <c r="AX292" s="18" t="s">
        <v>5537</v>
      </c>
      <c r="AY292" s="18" t="s">
        <v>5537</v>
      </c>
      <c r="AZ292" s="18" t="s">
        <v>5537</v>
      </c>
      <c r="BA292" s="18" t="s">
        <v>5537</v>
      </c>
      <c r="BB292" s="18" t="s">
        <v>5537</v>
      </c>
      <c r="BC292" s="18" t="s">
        <v>5537</v>
      </c>
      <c r="BD292" s="18" t="s">
        <v>5537</v>
      </c>
      <c r="BE292" s="18" t="s">
        <v>5537</v>
      </c>
      <c r="BF292" s="18" t="s">
        <v>5537</v>
      </c>
      <c r="BG292" s="18" t="s">
        <v>5537</v>
      </c>
      <c r="BH292" s="18" t="s">
        <v>5537</v>
      </c>
      <c r="BI292" s="9" t="s">
        <v>6131</v>
      </c>
      <c r="BJ292" s="14"/>
      <c r="BK292" s="14" t="s">
        <v>5537</v>
      </c>
      <c r="BL292" s="14" t="str">
        <f>_xlfn.XLOOKUP(B292,'[4]cell downs 18042026 17h'!$B:$B,'[4]cell downs 18042026 17h'!$B:$B,"")</f>
        <v/>
      </c>
      <c r="BM292" s="14" t="str">
        <f>_xlfn.XLOOKUP(B292,'[5]Cells Huawei 19042026 15h'!$B:$B,'[5]Cells Huawei 19042026 15h'!$B:$B,"")</f>
        <v/>
      </c>
      <c r="BN292" s="9" t="str">
        <f>_xlfn.XLOOKUP(B292,'[6]cells down 19042026 9H40'!$B:$B,'[6]cells down 19042026 9H40'!$B:$B,"")</f>
        <v/>
      </c>
      <c r="BO292" s="9" t="s">
        <v>1227</v>
      </c>
      <c r="BP292" s="9" t="s">
        <v>5537</v>
      </c>
      <c r="BQ292" s="115"/>
    </row>
    <row r="293" spans="1:69" s="9" customFormat="1" x14ac:dyDescent="0.3">
      <c r="A293" s="1" t="s">
        <v>2881</v>
      </c>
      <c r="B293" s="8" t="s">
        <v>2882</v>
      </c>
      <c r="C293" s="3" t="str">
        <f>_xlfn.XLOOKUP(B293,'[1]daily break down'!$D:$D,'[1]daily break down'!$E:$E,"")</f>
        <v>Garoua</v>
      </c>
      <c r="D293" s="1" t="s">
        <v>11</v>
      </c>
      <c r="E293" s="1" t="s">
        <v>12</v>
      </c>
      <c r="F293" s="3" t="s">
        <v>23</v>
      </c>
      <c r="G293" s="1" t="s">
        <v>24</v>
      </c>
      <c r="H293" s="32" t="str">
        <f>_xlfn.XLOOKUP(B293,[2]CALCULATION!$B:$B,[2]CALCULATION!$H:$H,"")</f>
        <v>Huawei</v>
      </c>
      <c r="I293" s="28">
        <v>0</v>
      </c>
      <c r="J293" s="28">
        <v>0</v>
      </c>
      <c r="K293" s="28">
        <v>4.5392057825604333</v>
      </c>
      <c r="L293" s="28">
        <v>0.58570397194328161</v>
      </c>
      <c r="M293" s="28">
        <v>0</v>
      </c>
      <c r="N293" s="28">
        <v>0</v>
      </c>
      <c r="O293" s="28">
        <v>0</v>
      </c>
      <c r="P293" s="28">
        <v>0</v>
      </c>
      <c r="Q293" s="28">
        <v>0</v>
      </c>
      <c r="R293" s="28">
        <v>0.24764006243704215</v>
      </c>
      <c r="S293" s="94">
        <v>0.96937217670710252</v>
      </c>
      <c r="T293" s="94">
        <f>_xlfn.XLOOKUP(B293,'[3]Nur des jours'!$B:$B,'[3]Nur des jours'!$U:$U,"")</f>
        <v>0</v>
      </c>
      <c r="U293" s="94">
        <v>0</v>
      </c>
      <c r="V293" s="94">
        <v>0</v>
      </c>
      <c r="W293" s="94">
        <v>0</v>
      </c>
      <c r="X293" s="94">
        <v>0</v>
      </c>
      <c r="Y293" s="94">
        <v>1.7234036178099668</v>
      </c>
      <c r="Z293" s="94">
        <v>0</v>
      </c>
      <c r="AA293" s="94">
        <v>0</v>
      </c>
      <c r="AB293" s="94">
        <v>0</v>
      </c>
      <c r="AC293" s="94">
        <f>_xlfn.XLOOKUP(B293,'[3]Nur des jours'!$B:$B,'[3]Nur des jours'!$N:$N,"")</f>
        <v>1.4365442181529708</v>
      </c>
      <c r="AD293" s="94">
        <v>1.4365442181529708</v>
      </c>
      <c r="AE293" s="94">
        <v>2.3505349527794763</v>
      </c>
      <c r="AF293" s="94">
        <v>2.999292784016919</v>
      </c>
      <c r="AG293" s="94">
        <v>0.18023571411373554</v>
      </c>
      <c r="AH293" s="94">
        <v>1.4365442181529708</v>
      </c>
      <c r="AI293" s="49" t="s">
        <v>5559</v>
      </c>
      <c r="AJ293" s="49"/>
      <c r="AK293" s="48" t="str" cm="1">
        <f t="array" ref="AK293">IFERROR(_xlfn.IFS(
AM293="MPR ISSUE","PDH",
AM293="BSS Hardware Issue","BSS",
AM293="Sites strategiques, MLL, Pylone, etc.","ENVTECH",
AM293="AKTIVCO DEFAUT GE &amp; POWER Cabinet","AKTIVCO",
AM293="AKTIVCO Coupure ENEO &amp; Baisse de tension","AKTIVCO GRID ONLY",
AM293="Coupure ENEO &amp; Baisse de tension","IHS GRID ONLY",
AM293="Defaut GE &amp; POWER Cabinet","IHS",
AM293="Sharing","Partners",
AM293="Sites strategiques &amp; DataCenter","SST &amp; DC",
AM293="Exclu","Exclu",
AM293="SAT","SAT",
AM293="SPARE-ISSUE","SPARE-ISSUE",
AM293="Fiber CAmtel","TRANS_FO_CAMTEL",
AM293="Fiber AOF","Fiber AOF",
AM293="Projet OCM (HUAWEI)","TRAVAUX-HUAWEI",
AM293="Projet OCM (NOKIA)","TRAVAUX-NOKIA",
AM293="ACCESS-ISSUE","ACCESS-ISSUE",
AM293="Projet OCM (ZTE, NOKIA, autres projets)","TRAVAUX OCM",
AM293="No root CAuse","No root cause",
AM293="ODU HS","PDH",
AM293="IP &amp; VLAN","PDH",
AM293="Warehouse HUAWEI","SPARE-ISSUE",
AM293="SPARE-HS","SPARE-ISSUE",
AM293="Power Telco","BSS",AM293="no impacts","no impacts"
),"")</f>
        <v>IHS</v>
      </c>
      <c r="AL293" s="48" t="str" cm="1">
        <f t="array" ref="AL293">IFERROR(_xlfn.IFS(
AM293="MPR ISSUE","TX ISSUE",
AM293="BSS Hardware Issue","RAN ISSUE",
AM293="Sites strategiques, MLL, Pylone, etc.","ENVTECH",
AM293="AKTIVCO DEFAUT GE &amp; POWER Cabinet","POWER ISSUE",
AM293="AKTIVCO Coupure ENEO &amp; Baisse de tension","POWER ISSUE",
AM293="Coupure ENEO &amp; Baisse de tension","POWER ISSUE",
AM293="Defaut GE &amp; POWER Cabinet","POWER ISSUE",
AM293="Sharing","POWER ISSUE",
AM293="Sites strategiques &amp; DataCenter","POWER ISSUE",
AM293="Exclu","Exclu",
AM293="SAT","TX ISSUE",
AM293="SPARE-ISSUE","SPARE-ISSUE",
AM293="Fiber CAmtel","TX ISSUE",
AM293="Fiber AOF","TX ISSUE",
AM293="Projet OCM (HUAWEI)","TRAVAUX-HUAWEI",
AM293="Projet OCM (NOKIA)","TRAVAUX -NOKIA",
AM293="ACCESS-ISSUE","ACCESS-ISSUE",
AM293="Projet OCM (ZTE, NOKIA, autres projets)","TRAVAUX OCM",
AM293="No root CAuse","No root cause",
AM293="ODU HS","TX ISSUE",
AM293="IP &amp; VLAN","TX ISSUE",
AM293="Warehouse HUAWEI","SPARE-ISSUE",
AM293="SPARE-HS","SPARE-ISSUE",
AM293="Power Telco","RAN ISSUE",AM293="no impacts","no impacts"
),"")</f>
        <v>POWER ISSUE</v>
      </c>
      <c r="AM293" s="67" t="s">
        <v>5330</v>
      </c>
      <c r="AN293" s="48" t="str" cm="1">
        <f t="array" ref="AN293">IFERROR(_xlfn.IFS(
AM293="MPR ISSUE","ACTIVE",
AM293="BSS Hardware Issue","ACTIVE",
AM293="Sites strategiques, MLL, Pylone, etc.","PASSIVE",
AM293="AKTIVCO DEFAUT GE &amp; POWER Cabinet","PASSIVE",
AM293="AKTIVCO Coupure ENEO &amp; Baisse de tension","PASSIVE",
AM293="Coupure ENEO &amp; Baisse de tension","PASSIVE",
AM293="Defaut GE &amp; POWER Cabinet","PASSIVE",
AM293="Sharing","PASSIVE",
AM293="Sites strategiques &amp; DataCenter","PASSIVE",
AM293="Exclu","Exclu",
AM293="SAT","ACTIVE",
AM293="SPARE-ISSUE","SPARE-ISSUE",
AM293="Fiber CAmtel","ACTIVE",
AM293="Fiber AOF","ACTIVE",
AM293="Projet OCM (HUAWEI)","PLANNED WORKS",
AM293="Projet OCM (NOKIA)","PLANNED WORKS",
AM293="ACCESS-ISSUE","ACCESS-ISSUE",
AM293="Projet OCM (ZTE, NOKIA, autres projets)","PLANNED WORKS",
AM293="No root CAuse","No root cause",
AM293="ODU HS","ACTIVE",
AM293="IP &amp; VLAN","ACTIVE",
AM293="Warehouse HUAWEI","SPARE-ISSUE",
AM293="SPARE-HS","SPARE-ISSUE",
AM293="Power Telco","ACTIVE", AM293="no impacts","no impacts"
),"")</f>
        <v>PASSIVE</v>
      </c>
      <c r="AO293" s="93" t="s">
        <v>6342</v>
      </c>
      <c r="AP293" s="101" t="str">
        <f t="shared" ref="AP293:AP302" si="14">B293</f>
        <v>NRD_116</v>
      </c>
      <c r="AR293" s="17" t="s">
        <v>5537</v>
      </c>
      <c r="AS293" s="7" t="s">
        <v>5537</v>
      </c>
      <c r="AT293" s="6"/>
      <c r="AU293" s="7"/>
      <c r="AV293" s="3" t="s">
        <v>6343</v>
      </c>
      <c r="AW293" s="18" t="s">
        <v>5537</v>
      </c>
      <c r="AX293" s="18" t="s">
        <v>5537</v>
      </c>
      <c r="AY293" s="18" t="s">
        <v>5537</v>
      </c>
      <c r="AZ293" s="18" t="s">
        <v>5537</v>
      </c>
      <c r="BA293" s="18" t="s">
        <v>5537</v>
      </c>
      <c r="BB293" s="18" t="s">
        <v>5537</v>
      </c>
      <c r="BC293" s="18" t="s">
        <v>5537</v>
      </c>
      <c r="BD293" s="18" t="s">
        <v>5537</v>
      </c>
      <c r="BE293" s="18" t="s">
        <v>5537</v>
      </c>
      <c r="BF293" s="18" t="s">
        <v>5537</v>
      </c>
      <c r="BG293" s="18" t="s">
        <v>5537</v>
      </c>
      <c r="BH293" s="18" t="s">
        <v>6057</v>
      </c>
      <c r="BI293" s="9" t="s">
        <v>6344</v>
      </c>
      <c r="BJ293" s="14"/>
      <c r="BK293" s="14" t="s">
        <v>5537</v>
      </c>
      <c r="BL293" s="14" t="str">
        <f>_xlfn.XLOOKUP(B293,'[4]cell downs 18042026 17h'!$B:$B,'[4]cell downs 18042026 17h'!$B:$B,"")</f>
        <v/>
      </c>
      <c r="BM293" s="14" t="str">
        <f>_xlfn.XLOOKUP(B293,'[5]Cells Huawei 19042026 15h'!$B:$B,'[5]Cells Huawei 19042026 15h'!$B:$B,"")</f>
        <v/>
      </c>
      <c r="BN293" s="9" t="str">
        <f>_xlfn.XLOOKUP(B293,'[6]cells down 19042026 9H40'!$B:$B,'[6]cells down 19042026 9H40'!$B:$B,"")</f>
        <v/>
      </c>
      <c r="BO293" s="9" t="s">
        <v>2882</v>
      </c>
      <c r="BP293" s="9" t="s">
        <v>5577</v>
      </c>
      <c r="BQ293" s="115"/>
    </row>
    <row r="294" spans="1:69" s="9" customFormat="1" x14ac:dyDescent="0.3">
      <c r="A294" s="1" t="s">
        <v>2899</v>
      </c>
      <c r="B294" s="8" t="s">
        <v>2900</v>
      </c>
      <c r="C294" s="3" t="str">
        <f>_xlfn.XLOOKUP(B294,'[1]daily break down'!$D:$D,'[1]daily break down'!$E:$E,"")</f>
        <v>LITTORAL</v>
      </c>
      <c r="D294" s="1" t="s">
        <v>21</v>
      </c>
      <c r="E294" s="1" t="s">
        <v>563</v>
      </c>
      <c r="F294" s="3" t="s">
        <v>31</v>
      </c>
      <c r="G294" s="1" t="s">
        <v>2319</v>
      </c>
      <c r="H294" s="34" t="str">
        <f>_xlfn.XLOOKUP(B294,[2]CALCULATION!$B:$B,[2]CALCULATION!$H:$H,"")</f>
        <v>ZTE</v>
      </c>
      <c r="I294" s="28">
        <v>0</v>
      </c>
      <c r="J294" s="28">
        <v>0</v>
      </c>
      <c r="K294" s="28">
        <v>0</v>
      </c>
      <c r="L294" s="28">
        <v>0</v>
      </c>
      <c r="M294" s="28">
        <v>8.7659409930000654E-2</v>
      </c>
      <c r="N294" s="28">
        <v>0</v>
      </c>
      <c r="O294" s="28">
        <v>0</v>
      </c>
      <c r="P294" s="28">
        <v>0</v>
      </c>
      <c r="Q294" s="28">
        <v>0</v>
      </c>
      <c r="R294" s="28">
        <v>0</v>
      </c>
      <c r="S294" s="94">
        <v>0</v>
      </c>
      <c r="T294" s="94">
        <f>_xlfn.XLOOKUP(B294,'[3]Nur des jours'!$B:$B,'[3]Nur des jours'!$U:$U,"")</f>
        <v>0</v>
      </c>
      <c r="U294" s="94">
        <v>0</v>
      </c>
      <c r="V294" s="94">
        <v>0</v>
      </c>
      <c r="W294" s="94">
        <v>0</v>
      </c>
      <c r="X294" s="94">
        <v>0</v>
      </c>
      <c r="Y294" s="94">
        <v>0</v>
      </c>
      <c r="Z294" s="94">
        <v>0</v>
      </c>
      <c r="AA294" s="94">
        <v>24.763239335336575</v>
      </c>
      <c r="AB294" s="94">
        <v>13.868556899607057</v>
      </c>
      <c r="AC294" s="94">
        <f>_xlfn.XLOOKUP(B294,'[3]Nur des jours'!$B:$B,'[3]Nur des jours'!$N:$N,"")</f>
        <v>1.4323173045917481</v>
      </c>
      <c r="AD294" s="94">
        <v>1.4323173045917481</v>
      </c>
      <c r="AE294" s="94">
        <v>0.52955729010547181</v>
      </c>
      <c r="AF294" s="94">
        <v>0.45582280159531496</v>
      </c>
      <c r="AG294" s="94">
        <v>2.3081457513893553</v>
      </c>
      <c r="AH294" s="94">
        <v>1.4323173045917481</v>
      </c>
      <c r="AI294" s="49" t="s">
        <v>5559</v>
      </c>
      <c r="AJ294" s="49"/>
      <c r="AK294" s="48" t="str" cm="1">
        <f t="array" ref="AK294">IFERROR(_xlfn.IFS(
AM294="MPR ISSUE","PDH",
AM294="BSS Hardware Issue","BSS",
AM294="Sites strategiques, MLL, Pylone, etc.","ENVTECH",
AM294="AKTIVCO DEFAUT GE &amp; POWER Cabinet","AKTIVCO",
AM294="AKTIVCO Coupure ENEO &amp; Baisse de tension","AKTIVCO GRID ONLY",
AM294="Coupure ENEO &amp; Baisse de tension","IHS GRID ONLY",
AM294="Defaut GE &amp; POWER Cabinet","IHS",
AM294="Sharing","Partners",
AM294="Sites strategiques &amp; DataCenter","SST &amp; DC",
AM294="Exclu","Exclu",
AM294="SAT","SAT",
AM294="SPARE-ISSUE","SPARE-ISSUE",
AM294="Fiber CAmtel","TRANS_FO_CAMTEL",
AM294="Fiber AOF","Fiber AOF",
AM294="Projet OCM (HUAWEI)","TRAVAUX-HUAWEI",
AM294="Projet OCM (NOKIA)","TRAVAUX-NOKIA",
AM294="ACCESS-ISSUE","ACCESS-ISSUE",
AM294="Projet OCM (ZTE, NOKIA, autres projets)","TRAVAUX OCM",
AM294="No root CAuse","No root cause",
AM294="ODU HS","PDH",
AM294="IP &amp; VLAN","PDH",
AM294="Warehouse HUAWEI","SPARE-ISSUE",
AM294="SPARE-HS","SPARE-ISSUE",
AM294="Power Telco","BSS",AM294="no impacts","no impacts"
),"")</f>
        <v>AKTIVCO</v>
      </c>
      <c r="AL294" s="48" t="str" cm="1">
        <f t="array" ref="AL294">IFERROR(_xlfn.IFS(
AM294="MPR ISSUE","TX ISSUE",
AM294="BSS Hardware Issue","RAN ISSUE",
AM294="Sites strategiques, MLL, Pylone, etc.","ENVTECH",
AM294="AKTIVCO DEFAUT GE &amp; POWER Cabinet","POWER ISSUE",
AM294="AKTIVCO Coupure ENEO &amp; Baisse de tension","POWER ISSUE",
AM294="Coupure ENEO &amp; Baisse de tension","POWER ISSUE",
AM294="Defaut GE &amp; POWER Cabinet","POWER ISSUE",
AM294="Sharing","POWER ISSUE",
AM294="Sites strategiques &amp; DataCenter","POWER ISSUE",
AM294="Exclu","Exclu",
AM294="SAT","TX ISSUE",
AM294="SPARE-ISSUE","SPARE-ISSUE",
AM294="Fiber CAmtel","TX ISSUE",
AM294="Fiber AOF","TX ISSUE",
AM294="Projet OCM (HUAWEI)","TRAVAUX-HUAWEI",
AM294="Projet OCM (NOKIA)","TRAVAUX -NOKIA",
AM294="ACCESS-ISSUE","ACCESS-ISSUE",
AM294="Projet OCM (ZTE, NOKIA, autres projets)","TRAVAUX OCM",
AM294="No root CAuse","No root cause",
AM294="ODU HS","TX ISSUE",
AM294="IP &amp; VLAN","TX ISSUE",
AM294="Warehouse HUAWEI","SPARE-ISSUE",
AM294="SPARE-HS","SPARE-ISSUE",
AM294="Power Telco","RAN ISSUE",AM294="no impacts","no impacts"
),"")</f>
        <v>POWER ISSUE</v>
      </c>
      <c r="AM294" s="67" t="s">
        <v>5325</v>
      </c>
      <c r="AN294" s="48" t="str" cm="1">
        <f t="array" ref="AN294">IFERROR(_xlfn.IFS(
AM294="MPR ISSUE","ACTIVE",
AM294="BSS Hardware Issue","ACTIVE",
AM294="Sites strategiques, MLL, Pylone, etc.","PASSIVE",
AM294="AKTIVCO DEFAUT GE &amp; POWER Cabinet","PASSIVE",
AM294="AKTIVCO Coupure ENEO &amp; Baisse de tension","PASSIVE",
AM294="Coupure ENEO &amp; Baisse de tension","PASSIVE",
AM294="Defaut GE &amp; POWER Cabinet","PASSIVE",
AM294="Sharing","PASSIVE",
AM294="Sites strategiques &amp; DataCenter","PASSIVE",
AM294="Exclu","Exclu",
AM294="SAT","ACTIVE",
AM294="SPARE-ISSUE","SPARE-ISSUE",
AM294="Fiber CAmtel","ACTIVE",
AM294="Fiber AOF","ACTIVE",
AM294="Projet OCM (HUAWEI)","PLANNED WORKS",
AM294="Projet OCM (NOKIA)","PLANNED WORKS",
AM294="ACCESS-ISSUE","ACCESS-ISSUE",
AM294="Projet OCM (ZTE, NOKIA, autres projets)","PLANNED WORKS",
AM294="No root CAuse","No root cause",
AM294="ODU HS","ACTIVE",
AM294="IP &amp; VLAN","ACTIVE",
AM294="Warehouse HUAWEI","SPARE-ISSUE",
AM294="SPARE-HS","SPARE-ISSUE",
AM294="Power Telco","ACTIVE", AM294="no impacts","no impacts"
),"")</f>
        <v>PASSIVE</v>
      </c>
      <c r="AO294" s="93" t="s">
        <v>5828</v>
      </c>
      <c r="AP294" s="101" t="str">
        <f t="shared" si="14"/>
        <v>LIT_617</v>
      </c>
      <c r="AR294" s="17" t="s">
        <v>5537</v>
      </c>
      <c r="AS294" s="7" t="s">
        <v>5537</v>
      </c>
      <c r="AT294" s="6"/>
      <c r="AU294" s="7"/>
      <c r="AV294" s="3" t="s">
        <v>5537</v>
      </c>
      <c r="AW294" s="18" t="s">
        <v>5537</v>
      </c>
      <c r="AX294" s="18" t="s">
        <v>5537</v>
      </c>
      <c r="AY294" s="18" t="s">
        <v>5537</v>
      </c>
      <c r="AZ294" s="18" t="s">
        <v>5537</v>
      </c>
      <c r="BA294" s="18" t="s">
        <v>5537</v>
      </c>
      <c r="BB294" s="18" t="s">
        <v>5537</v>
      </c>
      <c r="BC294" s="18" t="s">
        <v>5537</v>
      </c>
      <c r="BD294" s="18" t="s">
        <v>5537</v>
      </c>
      <c r="BE294" s="18" t="s">
        <v>5537</v>
      </c>
      <c r="BF294" s="18" t="s">
        <v>5537</v>
      </c>
      <c r="BG294" s="18" t="s">
        <v>5537</v>
      </c>
      <c r="BH294" s="18" t="s">
        <v>5537</v>
      </c>
      <c r="BI294" s="9" t="s">
        <v>5828</v>
      </c>
      <c r="BJ294" s="14"/>
      <c r="BK294" s="14" t="s">
        <v>5537</v>
      </c>
      <c r="BL294" s="14" t="str">
        <f>_xlfn.XLOOKUP(B294,'[4]cell downs 18042026 17h'!$B:$B,'[4]cell downs 18042026 17h'!$B:$B,"")</f>
        <v/>
      </c>
      <c r="BM294" s="14" t="str">
        <f>_xlfn.XLOOKUP(B294,'[5]Cells Huawei 19042026 15h'!$B:$B,'[5]Cells Huawei 19042026 15h'!$B:$B,"")</f>
        <v/>
      </c>
      <c r="BN294" s="9" t="str">
        <f>_xlfn.XLOOKUP(B294,'[6]cells down 19042026 9H40'!$B:$B,'[6]cells down 19042026 9H40'!$B:$B,"")</f>
        <v/>
      </c>
      <c r="BO294" s="9" t="s">
        <v>5537</v>
      </c>
      <c r="BP294" s="9" t="s">
        <v>5537</v>
      </c>
      <c r="BQ294" s="115"/>
    </row>
    <row r="295" spans="1:69" s="9" customFormat="1" x14ac:dyDescent="0.3">
      <c r="A295" s="1" t="s">
        <v>1911</v>
      </c>
      <c r="B295" s="8" t="s">
        <v>1912</v>
      </c>
      <c r="C295" s="3" t="str">
        <f>_xlfn.XLOOKUP(B295,'[1]daily break down'!$D:$D,'[1]daily break down'!$E:$E,"")</f>
        <v>Yaounde</v>
      </c>
      <c r="D295" s="1" t="s">
        <v>11</v>
      </c>
      <c r="E295" s="1" t="s">
        <v>145</v>
      </c>
      <c r="F295" s="3" t="s">
        <v>37</v>
      </c>
      <c r="G295" s="1" t="s">
        <v>38</v>
      </c>
      <c r="H295" s="34" t="str">
        <f>_xlfn.XLOOKUP(B295,[2]CALCULATION!$B:$B,[2]CALCULATION!$H:$H,"")</f>
        <v>ZTE</v>
      </c>
      <c r="I295" s="28">
        <v>0</v>
      </c>
      <c r="J295" s="28">
        <v>0</v>
      </c>
      <c r="K295" s="28">
        <v>0</v>
      </c>
      <c r="L295" s="28">
        <v>0</v>
      </c>
      <c r="M295" s="28">
        <v>0</v>
      </c>
      <c r="N295" s="28">
        <v>0</v>
      </c>
      <c r="O295" s="28">
        <v>0</v>
      </c>
      <c r="P295" s="28">
        <v>0</v>
      </c>
      <c r="Q295" s="28">
        <v>0</v>
      </c>
      <c r="R295" s="28">
        <v>0</v>
      </c>
      <c r="S295" s="94">
        <v>0</v>
      </c>
      <c r="T295" s="94">
        <f>_xlfn.XLOOKUP(B295,'[3]Nur des jours'!$B:$B,'[3]Nur des jours'!$U:$U,"")</f>
        <v>0</v>
      </c>
      <c r="U295" s="94">
        <v>8.1130701161134944</v>
      </c>
      <c r="V295" s="94">
        <v>0</v>
      </c>
      <c r="W295" s="94">
        <v>0</v>
      </c>
      <c r="X295" s="94">
        <v>0</v>
      </c>
      <c r="Y295" s="94">
        <v>0</v>
      </c>
      <c r="Z295" s="94">
        <v>0</v>
      </c>
      <c r="AA295" s="94">
        <v>0</v>
      </c>
      <c r="AB295" s="94">
        <v>0</v>
      </c>
      <c r="AC295" s="94">
        <f>_xlfn.XLOOKUP(B295,'[3]Nur des jours'!$B:$B,'[3]Nur des jours'!$N:$N,"")</f>
        <v>1.3834135198454478</v>
      </c>
      <c r="AD295" s="94">
        <v>1.3834135198454478</v>
      </c>
      <c r="AE295" s="94">
        <v>1.1745181028660041</v>
      </c>
      <c r="AF295" s="94">
        <v>1.0079102787722989</v>
      </c>
      <c r="AG295" s="94">
        <v>1.6823481998043193</v>
      </c>
      <c r="AH295" s="94">
        <v>1.3834135198454478</v>
      </c>
      <c r="AI295" s="49" t="s">
        <v>5559</v>
      </c>
      <c r="AJ295" s="49"/>
      <c r="AK295" s="48" t="str" cm="1">
        <f t="array" ref="AK295">IFERROR(_xlfn.IFS(
AM295="MPR ISSUE","PDH",
AM295="BSS Hardware Issue","BSS",
AM295="Sites strategiques, MLL, Pylone, etc.","ENVTECH",
AM295="AKTIVCO DEFAUT GE &amp; POWER Cabinet","AKTIVCO",
AM295="AKTIVCO Coupure ENEO &amp; Baisse de tension","AKTIVCO GRID ONLY",
AM295="Coupure ENEO &amp; Baisse de tension","IHS GRID ONLY",
AM295="Defaut GE &amp; POWER Cabinet","IHS",
AM295="Sharing","Partners",
AM295="Sites strategiques &amp; DataCenter","SST &amp; DC",
AM295="Exclu","Exclu",
AM295="SAT","SAT",
AM295="SPARE-ISSUE","SPARE-ISSUE",
AM295="Fiber CAmtel","TRANS_FO_CAMTEL",
AM295="Fiber AOF","Fiber AOF",
AM295="Projet OCM (HUAWEI)","TRAVAUX-HUAWEI",
AM295="Projet OCM (NOKIA)","TRAVAUX-NOKIA",
AM295="ACCESS-ISSUE","ACCESS-ISSUE",
AM295="Projet OCM (ZTE, NOKIA, autres projets)","TRAVAUX OCM",
AM295="No root CAuse","No root cause",
AM295="ODU HS","PDH",
AM295="IP &amp; VLAN","PDH",
AM295="Warehouse HUAWEI","SPARE-ISSUE",
AM295="SPARE-HS","SPARE-ISSUE",
AM295="Power Telco","BSS",AM295="no impacts","no impacts"
),"")</f>
        <v>IHS GRID ONLY</v>
      </c>
      <c r="AL295" s="48" t="str" cm="1">
        <f t="array" ref="AL295">IFERROR(_xlfn.IFS(
AM295="MPR ISSUE","TX ISSUE",
AM295="BSS Hardware Issue","RAN ISSUE",
AM295="Sites strategiques, MLL, Pylone, etc.","ENVTECH",
AM295="AKTIVCO DEFAUT GE &amp; POWER Cabinet","POWER ISSUE",
AM295="AKTIVCO Coupure ENEO &amp; Baisse de tension","POWER ISSUE",
AM295="Coupure ENEO &amp; Baisse de tension","POWER ISSUE",
AM295="Defaut GE &amp; POWER Cabinet","POWER ISSUE",
AM295="Sharing","POWER ISSUE",
AM295="Sites strategiques &amp; DataCenter","POWER ISSUE",
AM295="Exclu","Exclu",
AM295="SAT","TX ISSUE",
AM295="SPARE-ISSUE","SPARE-ISSUE",
AM295="Fiber CAmtel","TX ISSUE",
AM295="Fiber AOF","TX ISSUE",
AM295="Projet OCM (HUAWEI)","TRAVAUX-HUAWEI",
AM295="Projet OCM (NOKIA)","TRAVAUX -NOKIA",
AM295="ACCESS-ISSUE","ACCESS-ISSUE",
AM295="Projet OCM (ZTE, NOKIA, autres projets)","TRAVAUX OCM",
AM295="No root CAuse","No root cause",
AM295="ODU HS","TX ISSUE",
AM295="IP &amp; VLAN","TX ISSUE",
AM295="Warehouse HUAWEI","SPARE-ISSUE",
AM295="SPARE-HS","SPARE-ISSUE",
AM295="Power Telco","RAN ISSUE",AM295="no impacts","no impacts"
),"")</f>
        <v>POWER ISSUE</v>
      </c>
      <c r="AM295" s="67" t="s">
        <v>5329</v>
      </c>
      <c r="AN295" s="48" t="str" cm="1">
        <f t="array" ref="AN295">IFERROR(_xlfn.IFS(
AM295="MPR ISSUE","ACTIVE",
AM295="BSS Hardware Issue","ACTIVE",
AM295="Sites strategiques, MLL, Pylone, etc.","PASSIVE",
AM295="AKTIVCO DEFAUT GE &amp; POWER Cabinet","PASSIVE",
AM295="AKTIVCO Coupure ENEO &amp; Baisse de tension","PASSIVE",
AM295="Coupure ENEO &amp; Baisse de tension","PASSIVE",
AM295="Defaut GE &amp; POWER Cabinet","PASSIVE",
AM295="Sharing","PASSIVE",
AM295="Sites strategiques &amp; DataCenter","PASSIVE",
AM295="Exclu","Exclu",
AM295="SAT","ACTIVE",
AM295="SPARE-ISSUE","SPARE-ISSUE",
AM295="Fiber CAmtel","ACTIVE",
AM295="Fiber AOF","ACTIVE",
AM295="Projet OCM (HUAWEI)","PLANNED WORKS",
AM295="Projet OCM (NOKIA)","PLANNED WORKS",
AM295="ACCESS-ISSUE","ACCESS-ISSUE",
AM295="Projet OCM (ZTE, NOKIA, autres projets)","PLANNED WORKS",
AM295="No root CAuse","No root cause",
AM295="ODU HS","ACTIVE",
AM295="IP &amp; VLAN","ACTIVE",
AM295="Warehouse HUAWEI","SPARE-ISSUE",
AM295="SPARE-HS","SPARE-ISSUE",
AM295="Power Telco","ACTIVE", AM295="no impacts","no impacts"
),"")</f>
        <v>PASSIVE</v>
      </c>
      <c r="AO295" s="93" t="s">
        <v>6413</v>
      </c>
      <c r="AP295" s="101" t="str">
        <f t="shared" si="14"/>
        <v>CTR_482</v>
      </c>
      <c r="AR295" s="17" t="s">
        <v>5537</v>
      </c>
      <c r="AS295" s="7" t="s">
        <v>5537</v>
      </c>
      <c r="AT295" s="6"/>
      <c r="AU295" s="7"/>
      <c r="AV295" s="3" t="s">
        <v>5537</v>
      </c>
      <c r="AW295" s="18" t="s">
        <v>5537</v>
      </c>
      <c r="AX295" s="18" t="s">
        <v>5537</v>
      </c>
      <c r="AY295" s="18" t="s">
        <v>5537</v>
      </c>
      <c r="AZ295" s="18" t="s">
        <v>5537</v>
      </c>
      <c r="BA295" s="18" t="s">
        <v>5537</v>
      </c>
      <c r="BB295" s="18" t="s">
        <v>5537</v>
      </c>
      <c r="BC295" s="18" t="s">
        <v>5537</v>
      </c>
      <c r="BD295" s="18" t="s">
        <v>5537</v>
      </c>
      <c r="BE295" s="18" t="s">
        <v>5537</v>
      </c>
      <c r="BF295" s="18" t="s">
        <v>5537</v>
      </c>
      <c r="BG295" s="18" t="s">
        <v>5537</v>
      </c>
      <c r="BH295" s="18" t="s">
        <v>5537</v>
      </c>
      <c r="BI295" s="9" t="s">
        <v>6413</v>
      </c>
      <c r="BJ295" s="14"/>
      <c r="BK295" s="14" t="s">
        <v>5537</v>
      </c>
      <c r="BL295" s="14" t="str">
        <f>_xlfn.XLOOKUP(B295,'[4]cell downs 18042026 17h'!$B:$B,'[4]cell downs 18042026 17h'!$B:$B,"")</f>
        <v/>
      </c>
      <c r="BM295" s="14" t="str">
        <f>_xlfn.XLOOKUP(B295,'[5]Cells Huawei 19042026 15h'!$B:$B,'[5]Cells Huawei 19042026 15h'!$B:$B,"")</f>
        <v/>
      </c>
      <c r="BN295" s="9" t="str">
        <f>_xlfn.XLOOKUP(B295,'[6]cells down 19042026 9H40'!$B:$B,'[6]cells down 19042026 9H40'!$B:$B,"")</f>
        <v/>
      </c>
      <c r="BO295" s="9" t="s">
        <v>1912</v>
      </c>
      <c r="BP295" s="9" t="s">
        <v>12</v>
      </c>
      <c r="BQ295" s="115"/>
    </row>
    <row r="296" spans="1:69" s="9" customFormat="1" x14ac:dyDescent="0.3">
      <c r="A296" s="1" t="s">
        <v>1947</v>
      </c>
      <c r="B296" s="8" t="s">
        <v>1948</v>
      </c>
      <c r="C296" s="3" t="str">
        <f>_xlfn.XLOOKUP(B296,'[1]daily break down'!$D:$D,'[1]daily break down'!$E:$E,"")</f>
        <v>OUEST</v>
      </c>
      <c r="D296" s="1" t="s">
        <v>11</v>
      </c>
      <c r="E296" s="1" t="s">
        <v>12</v>
      </c>
      <c r="F296" s="3" t="s">
        <v>102</v>
      </c>
      <c r="G296" s="1" t="s">
        <v>856</v>
      </c>
      <c r="H296" s="32" t="str">
        <f>_xlfn.XLOOKUP(B296,[2]CALCULATION!$B:$B,[2]CALCULATION!$H:$H,"")</f>
        <v>Huawei</v>
      </c>
      <c r="I296" s="28">
        <v>1.6913896522302414</v>
      </c>
      <c r="J296" s="28">
        <v>1.457036723139659</v>
      </c>
      <c r="K296" s="28">
        <v>0</v>
      </c>
      <c r="L296" s="28">
        <v>0</v>
      </c>
      <c r="M296" s="28">
        <v>0</v>
      </c>
      <c r="N296" s="28">
        <v>0</v>
      </c>
      <c r="O296" s="28">
        <v>0</v>
      </c>
      <c r="P296" s="28">
        <v>0</v>
      </c>
      <c r="Q296" s="28">
        <v>0</v>
      </c>
      <c r="R296" s="28">
        <v>0</v>
      </c>
      <c r="S296" s="94">
        <v>0.66952884003504243</v>
      </c>
      <c r="T296" s="94">
        <f>_xlfn.XLOOKUP(B296,'[3]Nur des jours'!$B:$B,'[3]Nur des jours'!$U:$U,"")</f>
        <v>0</v>
      </c>
      <c r="U296" s="94">
        <v>3.4188953380532094</v>
      </c>
      <c r="V296" s="94">
        <v>0</v>
      </c>
      <c r="W296" s="94">
        <v>0</v>
      </c>
      <c r="X296" s="94">
        <v>0</v>
      </c>
      <c r="Y296" s="94">
        <v>0</v>
      </c>
      <c r="Z296" s="94">
        <v>0</v>
      </c>
      <c r="AA296" s="94">
        <v>0</v>
      </c>
      <c r="AB296" s="94">
        <v>0</v>
      </c>
      <c r="AC296" s="94">
        <f>_xlfn.XLOOKUP(B296,'[3]Nur des jours'!$B:$B,'[3]Nur des jours'!$N:$N,"")</f>
        <v>1.3703404074387975</v>
      </c>
      <c r="AD296" s="94">
        <v>1.3703404074387975</v>
      </c>
      <c r="AE296" s="94">
        <v>1.463776283027389</v>
      </c>
      <c r="AF296" s="94">
        <v>1.2643504493201549</v>
      </c>
      <c r="AG296" s="94">
        <v>1.4129864380662209</v>
      </c>
      <c r="AH296" s="94">
        <v>1.3703404074387975</v>
      </c>
      <c r="AI296" s="49" t="s">
        <v>5559</v>
      </c>
      <c r="AJ296" s="49"/>
      <c r="AK296" s="48" t="str" cm="1">
        <f t="array" ref="AK296">IFERROR(_xlfn.IFS(
AM296="MPR ISSUE","PDH",
AM296="BSS Hardware Issue","BSS",
AM296="Sites strategiques, MLL, Pylone, etc.","ENVTECH",
AM296="AKTIVCO DEFAUT GE &amp; POWER Cabinet","AKTIVCO",
AM296="AKTIVCO Coupure ENEO &amp; Baisse de tension","AKTIVCO GRID ONLY",
AM296="Coupure ENEO &amp; Baisse de tension","IHS GRID ONLY",
AM296="Defaut GE &amp; POWER Cabinet","IHS",
AM296="Sharing","Partners",
AM296="Sites strategiques &amp; DataCenter","SST &amp; DC",
AM296="Exclu","Exclu",
AM296="SAT","SAT",
AM296="SPARE-ISSUE","SPARE-ISSUE",
AM296="Fiber CAmtel","TRANS_FO_CAMTEL",
AM296="Fiber AOF","Fiber AOF",
AM296="Projet OCM (HUAWEI)","TRAVAUX-HUAWEI",
AM296="Projet OCM (NOKIA)","TRAVAUX-NOKIA",
AM296="ACCESS-ISSUE","ACCESS-ISSUE",
AM296="Projet OCM (ZTE, NOKIA, autres projets)","TRAVAUX OCM",
AM296="No root CAuse","No root cause",
AM296="ODU HS","PDH",
AM296="IP &amp; VLAN","PDH",
AM296="Warehouse HUAWEI","SPARE-ISSUE",
AM296="SPARE-HS","SPARE-ISSUE",
AM296="Power Telco","BSS",AM296="no impacts","no impacts"
),"")</f>
        <v>IHS</v>
      </c>
      <c r="AL296" s="48" t="str" cm="1">
        <f t="array" ref="AL296">IFERROR(_xlfn.IFS(
AM296="MPR ISSUE","TX ISSUE",
AM296="BSS Hardware Issue","RAN ISSUE",
AM296="Sites strategiques, MLL, Pylone, etc.","ENVTECH",
AM296="AKTIVCO DEFAUT GE &amp; POWER Cabinet","POWER ISSUE",
AM296="AKTIVCO Coupure ENEO &amp; Baisse de tension","POWER ISSUE",
AM296="Coupure ENEO &amp; Baisse de tension","POWER ISSUE",
AM296="Defaut GE &amp; POWER Cabinet","POWER ISSUE",
AM296="Sharing","POWER ISSUE",
AM296="Sites strategiques &amp; DataCenter","POWER ISSUE",
AM296="Exclu","Exclu",
AM296="SAT","TX ISSUE",
AM296="SPARE-ISSUE","SPARE-ISSUE",
AM296="Fiber CAmtel","TX ISSUE",
AM296="Fiber AOF","TX ISSUE",
AM296="Projet OCM (HUAWEI)","TRAVAUX-HUAWEI",
AM296="Projet OCM (NOKIA)","TRAVAUX -NOKIA",
AM296="ACCESS-ISSUE","ACCESS-ISSUE",
AM296="Projet OCM (ZTE, NOKIA, autres projets)","TRAVAUX OCM",
AM296="No root CAuse","No root cause",
AM296="ODU HS","TX ISSUE",
AM296="IP &amp; VLAN","TX ISSUE",
AM296="Warehouse HUAWEI","SPARE-ISSUE",
AM296="SPARE-HS","SPARE-ISSUE",
AM296="Power Telco","RAN ISSUE",AM296="no impacts","no impacts"
),"")</f>
        <v>POWER ISSUE</v>
      </c>
      <c r="AM296" s="67" t="s">
        <v>5330</v>
      </c>
      <c r="AN296" s="48" t="str" cm="1">
        <f t="array" ref="AN296">IFERROR(_xlfn.IFS(
AM296="MPR ISSUE","ACTIVE",
AM296="BSS Hardware Issue","ACTIVE",
AM296="Sites strategiques, MLL, Pylone, etc.","PASSIVE",
AM296="AKTIVCO DEFAUT GE &amp; POWER Cabinet","PASSIVE",
AM296="AKTIVCO Coupure ENEO &amp; Baisse de tension","PASSIVE",
AM296="Coupure ENEO &amp; Baisse de tension","PASSIVE",
AM296="Defaut GE &amp; POWER Cabinet","PASSIVE",
AM296="Sharing","PASSIVE",
AM296="Sites strategiques &amp; DataCenter","PASSIVE",
AM296="Exclu","Exclu",
AM296="SAT","ACTIVE",
AM296="SPARE-ISSUE","SPARE-ISSUE",
AM296="Fiber CAmtel","ACTIVE",
AM296="Fiber AOF","ACTIVE",
AM296="Projet OCM (HUAWEI)","PLANNED WORKS",
AM296="Projet OCM (NOKIA)","PLANNED WORKS",
AM296="ACCESS-ISSUE","ACCESS-ISSUE",
AM296="Projet OCM (ZTE, NOKIA, autres projets)","PLANNED WORKS",
AM296="No root CAuse","No root cause",
AM296="ODU HS","ACTIVE",
AM296="IP &amp; VLAN","ACTIVE",
AM296="Warehouse HUAWEI","SPARE-ISSUE",
AM296="SPARE-HS","SPARE-ISSUE",
AM296="Power Telco","ACTIVE", AM296="no impacts","no impacts"
),"")</f>
        <v>PASSIVE</v>
      </c>
      <c r="AO296" s="93" t="s">
        <v>6419</v>
      </c>
      <c r="AP296" s="101" t="str">
        <f t="shared" si="14"/>
        <v>OST_177</v>
      </c>
      <c r="AR296" s="17" t="s">
        <v>5537</v>
      </c>
      <c r="AS296" s="7" t="s">
        <v>5537</v>
      </c>
      <c r="AT296" s="6"/>
      <c r="AU296" s="7"/>
      <c r="AV296" s="3" t="s">
        <v>6420</v>
      </c>
      <c r="AW296" s="18" t="s">
        <v>5537</v>
      </c>
      <c r="AX296" s="18" t="s">
        <v>5537</v>
      </c>
      <c r="AY296" s="18" t="s">
        <v>5537</v>
      </c>
      <c r="AZ296" s="18" t="s">
        <v>5537</v>
      </c>
      <c r="BA296" s="18" t="s">
        <v>5537</v>
      </c>
      <c r="BB296" s="18" t="s">
        <v>5537</v>
      </c>
      <c r="BC296" s="18" t="s">
        <v>5537</v>
      </c>
      <c r="BD296" s="18" t="s">
        <v>5537</v>
      </c>
      <c r="BE296" s="18" t="s">
        <v>5537</v>
      </c>
      <c r="BF296" s="18" t="s">
        <v>5537</v>
      </c>
      <c r="BG296" s="18" t="s">
        <v>5537</v>
      </c>
      <c r="BH296" s="18" t="s">
        <v>5537</v>
      </c>
      <c r="BI296" s="9" t="s">
        <v>6421</v>
      </c>
      <c r="BJ296" s="14"/>
      <c r="BK296" s="14" t="s">
        <v>5537</v>
      </c>
      <c r="BL296" s="14" t="str">
        <f>_xlfn.XLOOKUP(B296,'[4]cell downs 18042026 17h'!$B:$B,'[4]cell downs 18042026 17h'!$B:$B,"")</f>
        <v/>
      </c>
      <c r="BM296" s="14" t="str">
        <f>_xlfn.XLOOKUP(B296,'[5]Cells Huawei 19042026 15h'!$B:$B,'[5]Cells Huawei 19042026 15h'!$B:$B,"")</f>
        <v/>
      </c>
      <c r="BN296" s="9" t="str">
        <f>_xlfn.XLOOKUP(B296,'[6]cells down 19042026 9H40'!$B:$B,'[6]cells down 19042026 9H40'!$B:$B,"")</f>
        <v/>
      </c>
      <c r="BO296" s="9" t="s">
        <v>1948</v>
      </c>
      <c r="BP296" s="9" t="s">
        <v>12</v>
      </c>
      <c r="BQ296" s="115"/>
    </row>
    <row r="297" spans="1:69" s="9" customFormat="1" x14ac:dyDescent="0.3">
      <c r="A297" s="1" t="s">
        <v>991</v>
      </c>
      <c r="B297" s="8" t="s">
        <v>992</v>
      </c>
      <c r="C297" s="3" t="str">
        <f>_xlfn.XLOOKUP(B297,'[1]daily break down'!$D:$D,'[1]daily break down'!$E:$E,"")</f>
        <v>SUD-OUEST</v>
      </c>
      <c r="D297" s="1" t="s">
        <v>357</v>
      </c>
      <c r="E297" s="1" t="s">
        <v>5501</v>
      </c>
      <c r="F297" s="3" t="s">
        <v>13</v>
      </c>
      <c r="G297" s="1" t="s">
        <v>63</v>
      </c>
      <c r="H297" s="32" t="str">
        <f>_xlfn.XLOOKUP(B297,[2]CALCULATION!$B:$B,[2]CALCULATION!$H:$H,"")</f>
        <v>Huawei</v>
      </c>
      <c r="I297" s="28">
        <v>8.8394215156677589</v>
      </c>
      <c r="J297" s="28">
        <v>3.5605593651282841</v>
      </c>
      <c r="K297" s="28">
        <v>2.118753798871682</v>
      </c>
      <c r="L297" s="28">
        <v>3.4243350369400141E-2</v>
      </c>
      <c r="M297" s="28">
        <v>2.3832123401620282</v>
      </c>
      <c r="N297" s="28">
        <v>0</v>
      </c>
      <c r="O297" s="28">
        <v>1.4834148039710873</v>
      </c>
      <c r="P297" s="28">
        <v>0</v>
      </c>
      <c r="Q297" s="28">
        <v>0</v>
      </c>
      <c r="R297" s="28">
        <v>0.65757933756238718</v>
      </c>
      <c r="S297" s="94">
        <v>1.0740284162735816</v>
      </c>
      <c r="T297" s="94">
        <f>_xlfn.XLOOKUP(B297,'[3]Nur des jours'!$B:$B,'[3]Nur des jours'!$U:$U,"")</f>
        <v>0</v>
      </c>
      <c r="U297" s="94">
        <v>0.60129183039268552</v>
      </c>
      <c r="V297" s="94">
        <v>0.13768680461029642</v>
      </c>
      <c r="W297" s="94">
        <v>0</v>
      </c>
      <c r="X297" s="94">
        <v>4.5051942882091591</v>
      </c>
      <c r="Y297" s="94">
        <v>11.502448399551412</v>
      </c>
      <c r="Z297" s="94">
        <v>0</v>
      </c>
      <c r="AA297" s="94">
        <v>6.819420545439498</v>
      </c>
      <c r="AB297" s="94">
        <v>3.4808900702844765</v>
      </c>
      <c r="AC297" s="94">
        <f>_xlfn.XLOOKUP(B297,'[3]Nur des jours'!$B:$B,'[3]Nur des jours'!$N:$N,"")</f>
        <v>1.3194390939209495</v>
      </c>
      <c r="AD297" s="94">
        <v>1.3194390939209495</v>
      </c>
      <c r="AE297" s="94">
        <v>2.5310090764121194</v>
      </c>
      <c r="AF297" s="94">
        <v>2.158251901492974</v>
      </c>
      <c r="AG297" s="94">
        <v>0.44768225763734293</v>
      </c>
      <c r="AH297" s="94">
        <v>1.3194390939209495</v>
      </c>
      <c r="AI297" s="49" t="s">
        <v>5559</v>
      </c>
      <c r="AJ297" s="49"/>
      <c r="AK297" s="48" t="str" cm="1">
        <f t="array" ref="AK297">IFERROR(_xlfn.IFS(
AM297="MPR ISSUE","PDH",
AM297="BSS Hardware Issue","BSS",
AM297="Sites strategiques, MLL, Pylone, etc.","ENVTECH",
AM297="AKTIVCO DEFAUT GE &amp; POWER Cabinet","AKTIVCO",
AM297="AKTIVCO Coupure ENEO &amp; Baisse de tension","AKTIVCO GRID ONLY",
AM297="Coupure ENEO &amp; Baisse de tension","IHS GRID ONLY",
AM297="Defaut GE &amp; POWER Cabinet","IHS",
AM297="Sharing","Partners",
AM297="Sites strategiques &amp; DataCenter","SST &amp; DC",
AM297="Exclu","Exclu",
AM297="SAT","SAT",
AM297="SPARE-ISSUE","SPARE-ISSUE",
AM297="Fiber CAmtel","TRANS_FO_CAMTEL",
AM297="Fiber AOF","Fiber AOF",
AM297="Projet OCM (HUAWEI)","TRAVAUX-HUAWEI",
AM297="Projet OCM (NOKIA)","TRAVAUX-NOKIA",
AM297="ACCESS-ISSUE","ACCESS-ISSUE",
AM297="Projet OCM (ZTE, NOKIA, autres projets)","TRAVAUX OCM",
AM297="No root CAuse","No root cause",
AM297="ODU HS","PDH",
AM297="IP &amp; VLAN","PDH",
AM297="Warehouse HUAWEI","SPARE-ISSUE",
AM297="SPARE-HS","SPARE-ISSUE",
AM297="Power Telco","BSS",AM297="no impacts","no impacts"
),"")</f>
        <v>No root cause</v>
      </c>
      <c r="AL297" s="48" t="str" cm="1">
        <f t="array" ref="AL297">IFERROR(_xlfn.IFS(
AM297="MPR ISSUE","TX ISSUE",
AM297="BSS Hardware Issue","RAN ISSUE",
AM297="Sites strategiques, MLL, Pylone, etc.","ENVTECH",
AM297="AKTIVCO DEFAUT GE &amp; POWER Cabinet","POWER ISSUE",
AM297="AKTIVCO Coupure ENEO &amp; Baisse de tension","POWER ISSUE",
AM297="Coupure ENEO &amp; Baisse de tension","POWER ISSUE",
AM297="Defaut GE &amp; POWER Cabinet","POWER ISSUE",
AM297="Sharing","POWER ISSUE",
AM297="Sites strategiques &amp; DataCenter","POWER ISSUE",
AM297="Exclu","Exclu",
AM297="SAT","TX ISSUE",
AM297="SPARE-ISSUE","SPARE-ISSUE",
AM297="Fiber CAmtel","TX ISSUE",
AM297="Fiber AOF","TX ISSUE",
AM297="Projet OCM (HUAWEI)","TRAVAUX-HUAWEI",
AM297="Projet OCM (NOKIA)","TRAVAUX -NOKIA",
AM297="ACCESS-ISSUE","ACCESS-ISSUE",
AM297="Projet OCM (ZTE, NOKIA, autres projets)","TRAVAUX OCM",
AM297="No root CAuse","No root cause",
AM297="ODU HS","TX ISSUE",
AM297="IP &amp; VLAN","TX ISSUE",
AM297="Warehouse HUAWEI","SPARE-ISSUE",
AM297="SPARE-HS","SPARE-ISSUE",
AM297="Power Telco","RAN ISSUE",AM297="no impacts","no impacts"
),"")</f>
        <v>No root cause</v>
      </c>
      <c r="AM297" s="67" t="s">
        <v>6538</v>
      </c>
      <c r="AN297" s="48" t="str" cm="1">
        <f t="array" ref="AN297">IFERROR(_xlfn.IFS(
AM297="MPR ISSUE","ACTIVE",
AM297="BSS Hardware Issue","ACTIVE",
AM297="Sites strategiques, MLL, Pylone, etc.","PASSIVE",
AM297="AKTIVCO DEFAUT GE &amp; POWER Cabinet","PASSIVE",
AM297="AKTIVCO Coupure ENEO &amp; Baisse de tension","PASSIVE",
AM297="Coupure ENEO &amp; Baisse de tension","PASSIVE",
AM297="Defaut GE &amp; POWER Cabinet","PASSIVE",
AM297="Sharing","PASSIVE",
AM297="Sites strategiques &amp; DataCenter","PASSIVE",
AM297="Exclu","Exclu",
AM297="SAT","ACTIVE",
AM297="SPARE-ISSUE","SPARE-ISSUE",
AM297="Fiber CAmtel","ACTIVE",
AM297="Fiber AOF","ACTIVE",
AM297="Projet OCM (HUAWEI)","PLANNED WORKS",
AM297="Projet OCM (NOKIA)","PLANNED WORKS",
AM297="ACCESS-ISSUE","ACCESS-ISSUE",
AM297="Projet OCM (ZTE, NOKIA, autres projets)","PLANNED WORKS",
AM297="No root CAuse","No root cause",
AM297="ODU HS","ACTIVE",
AM297="IP &amp; VLAN","ACTIVE",
AM297="Warehouse HUAWEI","SPARE-ISSUE",
AM297="SPARE-HS","SPARE-ISSUE",
AM297="Power Telco","ACTIVE", AM297="no impacts","no impacts"
),"")</f>
        <v>No root cause</v>
      </c>
      <c r="AO297" s="93" t="s">
        <v>5537</v>
      </c>
      <c r="AP297" s="101" t="str">
        <f t="shared" si="14"/>
        <v>SUO_234</v>
      </c>
      <c r="AR297" s="17" t="s">
        <v>5537</v>
      </c>
      <c r="AS297" s="7" t="s">
        <v>5537</v>
      </c>
      <c r="AT297" s="6"/>
      <c r="AU297" s="7"/>
      <c r="AV297" s="3" t="s">
        <v>5537</v>
      </c>
      <c r="AW297" s="18" t="s">
        <v>5537</v>
      </c>
      <c r="AX297" s="18" t="s">
        <v>5537</v>
      </c>
      <c r="AY297" s="18" t="s">
        <v>5537</v>
      </c>
      <c r="AZ297" s="18" t="s">
        <v>5537</v>
      </c>
      <c r="BA297" s="18" t="s">
        <v>5537</v>
      </c>
      <c r="BB297" s="18" t="s">
        <v>5537</v>
      </c>
      <c r="BC297" s="18" t="s">
        <v>5537</v>
      </c>
      <c r="BD297" s="18" t="s">
        <v>5537</v>
      </c>
      <c r="BE297" s="18" t="s">
        <v>5537</v>
      </c>
      <c r="BF297" s="18" t="s">
        <v>5537</v>
      </c>
      <c r="BG297" s="18" t="s">
        <v>5537</v>
      </c>
      <c r="BH297" s="18" t="s">
        <v>5537</v>
      </c>
      <c r="BI297" s="9" t="s">
        <v>5537</v>
      </c>
      <c r="BJ297" s="14"/>
      <c r="BK297" s="14" t="s">
        <v>5537</v>
      </c>
      <c r="BL297" s="14" t="str">
        <f>_xlfn.XLOOKUP(B297,'[4]cell downs 18042026 17h'!$B:$B,'[4]cell downs 18042026 17h'!$B:$B,"")</f>
        <v/>
      </c>
      <c r="BM297" s="14" t="str">
        <f>_xlfn.XLOOKUP(B297,'[5]Cells Huawei 19042026 15h'!$B:$B,'[5]Cells Huawei 19042026 15h'!$B:$B,"")</f>
        <v/>
      </c>
      <c r="BN297" s="9" t="str">
        <f>_xlfn.XLOOKUP(B297,'[6]cells down 19042026 9H40'!$B:$B,'[6]cells down 19042026 9H40'!$B:$B,"")</f>
        <v/>
      </c>
      <c r="BO297" s="9" t="s">
        <v>5537</v>
      </c>
      <c r="BP297" s="9" t="s">
        <v>5537</v>
      </c>
      <c r="BQ297" s="115"/>
    </row>
    <row r="298" spans="1:69" s="9" customFormat="1" x14ac:dyDescent="0.3">
      <c r="A298" s="1" t="s">
        <v>2701</v>
      </c>
      <c r="B298" s="8" t="s">
        <v>2702</v>
      </c>
      <c r="C298" s="3" t="str">
        <f>_xlfn.XLOOKUP(B298,'[1]daily break down'!$D:$D,'[1]daily break down'!$E:$E,"")</f>
        <v>CENTRE</v>
      </c>
      <c r="D298" s="1" t="s">
        <v>11</v>
      </c>
      <c r="E298" s="1" t="s">
        <v>12</v>
      </c>
      <c r="F298" s="3" t="s">
        <v>226</v>
      </c>
      <c r="G298" s="1" t="s">
        <v>489</v>
      </c>
      <c r="H298" s="34" t="str">
        <f>_xlfn.XLOOKUP(B298,[2]CALCULATION!$B:$B,[2]CALCULATION!$H:$H,"")</f>
        <v>ZTE</v>
      </c>
      <c r="I298" s="28">
        <v>0</v>
      </c>
      <c r="J298" s="28">
        <v>0</v>
      </c>
      <c r="K298" s="28">
        <v>0</v>
      </c>
      <c r="L298" s="28">
        <v>0</v>
      </c>
      <c r="M298" s="28">
        <v>0</v>
      </c>
      <c r="N298" s="28">
        <v>0</v>
      </c>
      <c r="O298" s="28">
        <v>0</v>
      </c>
      <c r="P298" s="28">
        <v>0</v>
      </c>
      <c r="Q298" s="28">
        <v>0</v>
      </c>
      <c r="R298" s="28">
        <v>6.500886046690843E-2</v>
      </c>
      <c r="S298" s="94">
        <v>0</v>
      </c>
      <c r="T298" s="94">
        <f>_xlfn.XLOOKUP(B298,'[3]Nur des jours'!$B:$B,'[3]Nur des jours'!$U:$U,"")</f>
        <v>0</v>
      </c>
      <c r="U298" s="94">
        <v>0</v>
      </c>
      <c r="V298" s="94">
        <v>0</v>
      </c>
      <c r="W298" s="94">
        <v>0</v>
      </c>
      <c r="X298" s="94">
        <v>0</v>
      </c>
      <c r="Y298" s="94">
        <v>0</v>
      </c>
      <c r="Z298" s="94">
        <v>0</v>
      </c>
      <c r="AA298" s="94">
        <v>0</v>
      </c>
      <c r="AB298" s="94">
        <v>0</v>
      </c>
      <c r="AC298" s="94">
        <f>_xlfn.XLOOKUP(B298,'[3]Nur des jours'!$B:$B,'[3]Nur des jours'!$N:$N,"")</f>
        <v>1.3158364081008358</v>
      </c>
      <c r="AD298" s="94">
        <v>1.3158364081008358</v>
      </c>
      <c r="AE298" s="94">
        <v>0.48147248899919665</v>
      </c>
      <c r="AF298" s="94">
        <v>0.83578138865938412</v>
      </c>
      <c r="AG298" s="94">
        <v>1.8533498260981867</v>
      </c>
      <c r="AH298" s="94">
        <v>1.3158364081008358</v>
      </c>
      <c r="AI298" s="49" t="s">
        <v>5559</v>
      </c>
      <c r="AJ298" s="49"/>
      <c r="AK298" s="48" t="str" cm="1">
        <f t="array" ref="AK298">IFERROR(_xlfn.IFS(
AM298="MPR ISSUE","PDH",
AM298="BSS Hardware Issue","BSS",
AM298="Sites strategiques, MLL, Pylone, etc.","ENVTECH",
AM298="AKTIVCO DEFAUT GE &amp; POWER Cabinet","AKTIVCO",
AM298="AKTIVCO Coupure ENEO &amp; Baisse de tension","AKTIVCO GRID ONLY",
AM298="Coupure ENEO &amp; Baisse de tension","IHS GRID ONLY",
AM298="Defaut GE &amp; POWER Cabinet","IHS",
AM298="Sharing","Partners",
AM298="Sites strategiques &amp; DataCenter","SST &amp; DC",
AM298="Exclu","Exclu",
AM298="SAT","SAT",
AM298="SPARE-ISSUE","SPARE-ISSUE",
AM298="Fiber CAmtel","TRANS_FO_CAMTEL",
AM298="Fiber AOF","Fiber AOF",
AM298="Projet OCM (HUAWEI)","TRAVAUX-HUAWEI",
AM298="Projet OCM (NOKIA)","TRAVAUX-NOKIA",
AM298="ACCESS-ISSUE","ACCESS-ISSUE",
AM298="Projet OCM (ZTE, NOKIA, autres projets)","TRAVAUX OCM",
AM298="No root CAuse","No root cause",
AM298="ODU HS","PDH",
AM298="IP &amp; VLAN","PDH",
AM298="Warehouse HUAWEI","SPARE-ISSUE",
AM298="SPARE-HS","SPARE-ISSUE",
AM298="Power Telco","BSS",AM298="no impacts","no impacts"
),"")</f>
        <v>No root cause</v>
      </c>
      <c r="AL298" s="48" t="str" cm="1">
        <f t="array" ref="AL298">IFERROR(_xlfn.IFS(
AM298="MPR ISSUE","TX ISSUE",
AM298="BSS Hardware Issue","RAN ISSUE",
AM298="Sites strategiques, MLL, Pylone, etc.","ENVTECH",
AM298="AKTIVCO DEFAUT GE &amp; POWER Cabinet","POWER ISSUE",
AM298="AKTIVCO Coupure ENEO &amp; Baisse de tension","POWER ISSUE",
AM298="Coupure ENEO &amp; Baisse de tension","POWER ISSUE",
AM298="Defaut GE &amp; POWER Cabinet","POWER ISSUE",
AM298="Sharing","POWER ISSUE",
AM298="Sites strategiques &amp; DataCenter","POWER ISSUE",
AM298="Exclu","Exclu",
AM298="SAT","TX ISSUE",
AM298="SPARE-ISSUE","SPARE-ISSUE",
AM298="Fiber CAmtel","TX ISSUE",
AM298="Fiber AOF","TX ISSUE",
AM298="Projet OCM (HUAWEI)","TRAVAUX-HUAWEI",
AM298="Projet OCM (NOKIA)","TRAVAUX -NOKIA",
AM298="ACCESS-ISSUE","ACCESS-ISSUE",
AM298="Projet OCM (ZTE, NOKIA, autres projets)","TRAVAUX OCM",
AM298="No root CAuse","No root cause",
AM298="ODU HS","TX ISSUE",
AM298="IP &amp; VLAN","TX ISSUE",
AM298="Warehouse HUAWEI","SPARE-ISSUE",
AM298="SPARE-HS","SPARE-ISSUE",
AM298="Power Telco","RAN ISSUE",AM298="no impacts","no impacts"
),"")</f>
        <v>No root cause</v>
      </c>
      <c r="AM298" s="67" t="s">
        <v>6538</v>
      </c>
      <c r="AN298" s="48" t="str" cm="1">
        <f t="array" ref="AN298">IFERROR(_xlfn.IFS(
AM298="MPR ISSUE","ACTIVE",
AM298="BSS Hardware Issue","ACTIVE",
AM298="Sites strategiques, MLL, Pylone, etc.","PASSIVE",
AM298="AKTIVCO DEFAUT GE &amp; POWER Cabinet","PASSIVE",
AM298="AKTIVCO Coupure ENEO &amp; Baisse de tension","PASSIVE",
AM298="Coupure ENEO &amp; Baisse de tension","PASSIVE",
AM298="Defaut GE &amp; POWER Cabinet","PASSIVE",
AM298="Sharing","PASSIVE",
AM298="Sites strategiques &amp; DataCenter","PASSIVE",
AM298="Exclu","Exclu",
AM298="SAT","ACTIVE",
AM298="SPARE-ISSUE","SPARE-ISSUE",
AM298="Fiber CAmtel","ACTIVE",
AM298="Fiber AOF","ACTIVE",
AM298="Projet OCM (HUAWEI)","PLANNED WORKS",
AM298="Projet OCM (NOKIA)","PLANNED WORKS",
AM298="ACCESS-ISSUE","ACCESS-ISSUE",
AM298="Projet OCM (ZTE, NOKIA, autres projets)","PLANNED WORKS",
AM298="No root CAuse","No root cause",
AM298="ODU HS","ACTIVE",
AM298="IP &amp; VLAN","ACTIVE",
AM298="Warehouse HUAWEI","SPARE-ISSUE",
AM298="SPARE-HS","SPARE-ISSUE",
AM298="Power Telco","ACTIVE", AM298="no impacts","no impacts"
),"")</f>
        <v>No root cause</v>
      </c>
      <c r="AO298" s="93" t="s">
        <v>5537</v>
      </c>
      <c r="AP298" s="101" t="str">
        <f t="shared" si="14"/>
        <v>EST_052</v>
      </c>
      <c r="AR298" s="17" t="s">
        <v>5537</v>
      </c>
      <c r="AS298" s="7" t="s">
        <v>5537</v>
      </c>
      <c r="AT298" s="6"/>
      <c r="AU298" s="7"/>
      <c r="AV298" s="3" t="s">
        <v>5537</v>
      </c>
      <c r="AW298" s="18" t="s">
        <v>5537</v>
      </c>
      <c r="AX298" s="18" t="s">
        <v>5537</v>
      </c>
      <c r="AY298" s="18" t="s">
        <v>5537</v>
      </c>
      <c r="AZ298" s="18" t="s">
        <v>5537</v>
      </c>
      <c r="BA298" s="18" t="s">
        <v>5537</v>
      </c>
      <c r="BB298" s="18" t="s">
        <v>5537</v>
      </c>
      <c r="BC298" s="18" t="s">
        <v>5537</v>
      </c>
      <c r="BD298" s="18" t="s">
        <v>5537</v>
      </c>
      <c r="BE298" s="18" t="s">
        <v>5537</v>
      </c>
      <c r="BF298" s="18" t="s">
        <v>5537</v>
      </c>
      <c r="BG298" s="18" t="s">
        <v>5537</v>
      </c>
      <c r="BH298" s="18" t="s">
        <v>5537</v>
      </c>
      <c r="BI298" s="9" t="s">
        <v>5537</v>
      </c>
      <c r="BJ298" s="14"/>
      <c r="BK298" s="14" t="s">
        <v>5537</v>
      </c>
      <c r="BL298" s="14" t="str">
        <f>_xlfn.XLOOKUP(B298,'[4]cell downs 18042026 17h'!$B:$B,'[4]cell downs 18042026 17h'!$B:$B,"")</f>
        <v/>
      </c>
      <c r="BM298" s="14" t="str">
        <f>_xlfn.XLOOKUP(B298,'[5]Cells Huawei 19042026 15h'!$B:$B,'[5]Cells Huawei 19042026 15h'!$B:$B,"")</f>
        <v/>
      </c>
      <c r="BN298" s="9" t="str">
        <f>_xlfn.XLOOKUP(B298,'[6]cells down 19042026 9H40'!$B:$B,'[6]cells down 19042026 9H40'!$B:$B,"")</f>
        <v/>
      </c>
      <c r="BO298" s="9" t="s">
        <v>2702</v>
      </c>
      <c r="BP298" s="9" t="s">
        <v>5537</v>
      </c>
      <c r="BQ298" s="115"/>
    </row>
    <row r="299" spans="1:69" s="9" customFormat="1" x14ac:dyDescent="0.3">
      <c r="A299" s="1" t="s">
        <v>2873</v>
      </c>
      <c r="B299" s="8" t="s">
        <v>2874</v>
      </c>
      <c r="C299" s="3" t="str">
        <f>_xlfn.XLOOKUP(B299,'[1]daily break down'!$D:$D,'[1]daily break down'!$E:$E,"")</f>
        <v>NORD</v>
      </c>
      <c r="D299" s="1" t="s">
        <v>21</v>
      </c>
      <c r="E299" s="1" t="s">
        <v>987</v>
      </c>
      <c r="F299" s="3" t="s">
        <v>23</v>
      </c>
      <c r="G299" s="1" t="s">
        <v>24</v>
      </c>
      <c r="H299" s="32" t="str">
        <f>_xlfn.XLOOKUP(B299,[2]CALCULATION!$B:$B,[2]CALCULATION!$H:$H,"")</f>
        <v>Huawei</v>
      </c>
      <c r="I299" s="28">
        <v>3.7151894941401062</v>
      </c>
      <c r="J299" s="28">
        <v>2.6156034106376964</v>
      </c>
      <c r="K299" s="28">
        <v>6.3678720325996689</v>
      </c>
      <c r="L299" s="28">
        <v>0.34903248267143794</v>
      </c>
      <c r="M299" s="28">
        <v>0.97368826565991218</v>
      </c>
      <c r="N299" s="28">
        <v>0.36629683848267713</v>
      </c>
      <c r="O299" s="28">
        <v>1.0646114949219965</v>
      </c>
      <c r="P299" s="28">
        <v>2.0727749669694351</v>
      </c>
      <c r="Q299" s="28">
        <v>0.34052515031404001</v>
      </c>
      <c r="R299" s="28">
        <v>2.5123204721016572</v>
      </c>
      <c r="S299" s="94">
        <v>2.5490964035921277</v>
      </c>
      <c r="T299" s="94">
        <f>_xlfn.XLOOKUP(B299,'[3]Nur des jours'!$B:$B,'[3]Nur des jours'!$U:$U,"")</f>
        <v>0</v>
      </c>
      <c r="U299" s="94">
        <v>0.88886463318237741</v>
      </c>
      <c r="V299" s="94">
        <v>0.1984509164376643</v>
      </c>
      <c r="W299" s="94">
        <v>0</v>
      </c>
      <c r="X299" s="94">
        <v>0.63649827499122513</v>
      </c>
      <c r="Y299" s="94">
        <v>3.3292740695082945</v>
      </c>
      <c r="Z299" s="94">
        <v>0</v>
      </c>
      <c r="AA299" s="94">
        <v>0</v>
      </c>
      <c r="AB299" s="94">
        <v>1.933964552425143</v>
      </c>
      <c r="AC299" s="94">
        <f>_xlfn.XLOOKUP(B299,'[3]Nur des jours'!$B:$B,'[3]Nur des jours'!$N:$N,"")</f>
        <v>1.3141777458173172</v>
      </c>
      <c r="AD299" s="94">
        <v>1.3141777458173172</v>
      </c>
      <c r="AE299" s="94">
        <v>1.1559086603599391</v>
      </c>
      <c r="AF299" s="94">
        <v>1.9930294174648346</v>
      </c>
      <c r="AG299" s="94">
        <v>0.92050175433988435</v>
      </c>
      <c r="AH299" s="94">
        <v>1.3141777458173172</v>
      </c>
      <c r="AI299" s="49" t="s">
        <v>5559</v>
      </c>
      <c r="AJ299" s="49"/>
      <c r="AK299" s="48" t="str" cm="1">
        <f t="array" ref="AK299">IFERROR(_xlfn.IFS(
AM299="MPR ISSUE","PDH",
AM299="BSS Hardware Issue","BSS",
AM299="Sites strategiques, MLL, Pylone, etc.","ENVTECH",
AM299="AKTIVCO DEFAUT GE &amp; POWER Cabinet","AKTIVCO",
AM299="AKTIVCO Coupure ENEO &amp; Baisse de tension","AKTIVCO GRID ONLY",
AM299="Coupure ENEO &amp; Baisse de tension","IHS GRID ONLY",
AM299="Defaut GE &amp; POWER Cabinet","IHS",
AM299="Sharing","Partners",
AM299="Sites strategiques &amp; DataCenter","SST &amp; DC",
AM299="Exclu","Exclu",
AM299="SAT","SAT",
AM299="SPARE-ISSUE","SPARE-ISSUE",
AM299="Fiber CAmtel","TRANS_FO_CAMTEL",
AM299="Fiber AOF","Fiber AOF",
AM299="Projet OCM (HUAWEI)","TRAVAUX-HUAWEI",
AM299="Projet OCM (NOKIA)","TRAVAUX-NOKIA",
AM299="ACCESS-ISSUE","ACCESS-ISSUE",
AM299="Projet OCM (ZTE, NOKIA, autres projets)","TRAVAUX OCM",
AM299="No root CAuse","No root cause",
AM299="ODU HS","PDH",
AM299="IP &amp; VLAN","PDH",
AM299="Warehouse HUAWEI","SPARE-ISSUE",
AM299="SPARE-HS","SPARE-ISSUE",
AM299="Power Telco","BSS",AM299="no impacts","no impacts"
),"")</f>
        <v>No root cause</v>
      </c>
      <c r="AL299" s="48" t="str" cm="1">
        <f t="array" ref="AL299">IFERROR(_xlfn.IFS(
AM299="MPR ISSUE","TX ISSUE",
AM299="BSS Hardware Issue","RAN ISSUE",
AM299="Sites strategiques, MLL, Pylone, etc.","ENVTECH",
AM299="AKTIVCO DEFAUT GE &amp; POWER Cabinet","POWER ISSUE",
AM299="AKTIVCO Coupure ENEO &amp; Baisse de tension","POWER ISSUE",
AM299="Coupure ENEO &amp; Baisse de tension","POWER ISSUE",
AM299="Defaut GE &amp; POWER Cabinet","POWER ISSUE",
AM299="Sharing","POWER ISSUE",
AM299="Sites strategiques &amp; DataCenter","POWER ISSUE",
AM299="Exclu","Exclu",
AM299="SAT","TX ISSUE",
AM299="SPARE-ISSUE","SPARE-ISSUE",
AM299="Fiber CAmtel","TX ISSUE",
AM299="Fiber AOF","TX ISSUE",
AM299="Projet OCM (HUAWEI)","TRAVAUX-HUAWEI",
AM299="Projet OCM (NOKIA)","TRAVAUX -NOKIA",
AM299="ACCESS-ISSUE","ACCESS-ISSUE",
AM299="Projet OCM (ZTE, NOKIA, autres projets)","TRAVAUX OCM",
AM299="No root CAuse","No root cause",
AM299="ODU HS","TX ISSUE",
AM299="IP &amp; VLAN","TX ISSUE",
AM299="Warehouse HUAWEI","SPARE-ISSUE",
AM299="SPARE-HS","SPARE-ISSUE",
AM299="Power Telco","RAN ISSUE",AM299="no impacts","no impacts"
),"")</f>
        <v>No root cause</v>
      </c>
      <c r="AM299" s="67" t="s">
        <v>6538</v>
      </c>
      <c r="AN299" s="48" t="str" cm="1">
        <f t="array" ref="AN299">IFERROR(_xlfn.IFS(
AM299="MPR ISSUE","ACTIVE",
AM299="BSS Hardware Issue","ACTIVE",
AM299="Sites strategiques, MLL, Pylone, etc.","PASSIVE",
AM299="AKTIVCO DEFAUT GE &amp; POWER Cabinet","PASSIVE",
AM299="AKTIVCO Coupure ENEO &amp; Baisse de tension","PASSIVE",
AM299="Coupure ENEO &amp; Baisse de tension","PASSIVE",
AM299="Defaut GE &amp; POWER Cabinet","PASSIVE",
AM299="Sharing","PASSIVE",
AM299="Sites strategiques &amp; DataCenter","PASSIVE",
AM299="Exclu","Exclu",
AM299="SAT","ACTIVE",
AM299="SPARE-ISSUE","SPARE-ISSUE",
AM299="Fiber CAmtel","ACTIVE",
AM299="Fiber AOF","ACTIVE",
AM299="Projet OCM (HUAWEI)","PLANNED WORKS",
AM299="Projet OCM (NOKIA)","PLANNED WORKS",
AM299="ACCESS-ISSUE","ACCESS-ISSUE",
AM299="Projet OCM (ZTE, NOKIA, autres projets)","PLANNED WORKS",
AM299="No root CAuse","No root cause",
AM299="ODU HS","ACTIVE",
AM299="IP &amp; VLAN","ACTIVE",
AM299="Warehouse HUAWEI","SPARE-ISSUE",
AM299="SPARE-HS","SPARE-ISSUE",
AM299="Power Telco","ACTIVE", AM299="no impacts","no impacts"
),"")</f>
        <v>No root cause</v>
      </c>
      <c r="AO299" s="93" t="s">
        <v>5537</v>
      </c>
      <c r="AP299" s="101" t="str">
        <f t="shared" si="14"/>
        <v>NRD_183</v>
      </c>
      <c r="AR299" s="17" t="s">
        <v>5537</v>
      </c>
      <c r="AS299" s="7" t="s">
        <v>5537</v>
      </c>
      <c r="AT299" s="6"/>
      <c r="AU299" s="7"/>
      <c r="AV299" s="3" t="s">
        <v>5537</v>
      </c>
      <c r="AW299" s="18" t="s">
        <v>5537</v>
      </c>
      <c r="AX299" s="18" t="s">
        <v>5537</v>
      </c>
      <c r="AY299" s="18" t="s">
        <v>5537</v>
      </c>
      <c r="AZ299" s="18" t="s">
        <v>5537</v>
      </c>
      <c r="BA299" s="18" t="s">
        <v>5537</v>
      </c>
      <c r="BB299" s="18" t="s">
        <v>5537</v>
      </c>
      <c r="BC299" s="18" t="s">
        <v>5537</v>
      </c>
      <c r="BD299" s="18" t="s">
        <v>5537</v>
      </c>
      <c r="BE299" s="18" t="s">
        <v>5537</v>
      </c>
      <c r="BF299" s="18" t="s">
        <v>5537</v>
      </c>
      <c r="BG299" s="18" t="s">
        <v>5537</v>
      </c>
      <c r="BH299" s="18" t="s">
        <v>5537</v>
      </c>
      <c r="BI299" s="9" t="s">
        <v>5537</v>
      </c>
      <c r="BJ299" s="14"/>
      <c r="BK299" s="14" t="s">
        <v>5537</v>
      </c>
      <c r="BL299" s="14" t="str">
        <f>_xlfn.XLOOKUP(B299,'[4]cell downs 18042026 17h'!$B:$B,'[4]cell downs 18042026 17h'!$B:$B,"")</f>
        <v/>
      </c>
      <c r="BM299" s="14" t="str">
        <f>_xlfn.XLOOKUP(B299,'[5]Cells Huawei 19042026 15h'!$B:$B,'[5]Cells Huawei 19042026 15h'!$B:$B,"")</f>
        <v/>
      </c>
      <c r="BN299" s="9" t="str">
        <f>_xlfn.XLOOKUP(B299,'[6]cells down 19042026 9H40'!$B:$B,'[6]cells down 19042026 9H40'!$B:$B,"")</f>
        <v/>
      </c>
      <c r="BO299" s="9" t="s">
        <v>5537</v>
      </c>
      <c r="BP299" s="9" t="s">
        <v>5578</v>
      </c>
      <c r="BQ299" s="115"/>
    </row>
    <row r="300" spans="1:69" s="9" customFormat="1" x14ac:dyDescent="0.3">
      <c r="A300" s="1" t="s">
        <v>1992</v>
      </c>
      <c r="B300" s="8" t="s">
        <v>1993</v>
      </c>
      <c r="C300" s="3" t="str">
        <f>_xlfn.XLOOKUP(B300,'[1]daily break down'!$D:$D,'[1]daily break down'!$E:$E,"")</f>
        <v>Yaounde</v>
      </c>
      <c r="D300" s="1" t="s">
        <v>11</v>
      </c>
      <c r="E300" s="1" t="s">
        <v>12</v>
      </c>
      <c r="F300" s="3" t="s">
        <v>37</v>
      </c>
      <c r="G300" s="1" t="s">
        <v>38</v>
      </c>
      <c r="H300" s="34" t="str">
        <f>_xlfn.XLOOKUP(B300,[2]CALCULATION!$B:$B,[2]CALCULATION!$H:$H,"")</f>
        <v>ZTE</v>
      </c>
      <c r="I300" s="28">
        <v>0</v>
      </c>
      <c r="J300" s="28">
        <v>0</v>
      </c>
      <c r="K300" s="28">
        <v>0</v>
      </c>
      <c r="L300" s="28">
        <v>0</v>
      </c>
      <c r="M300" s="28">
        <v>0</v>
      </c>
      <c r="N300" s="28">
        <v>0</v>
      </c>
      <c r="O300" s="28">
        <v>0</v>
      </c>
      <c r="P300" s="28">
        <v>0.70543085268795958</v>
      </c>
      <c r="Q300" s="28">
        <v>0</v>
      </c>
      <c r="R300" s="28">
        <v>0</v>
      </c>
      <c r="S300" s="94">
        <v>0</v>
      </c>
      <c r="T300" s="94">
        <f>_xlfn.XLOOKUP(B300,'[3]Nur des jours'!$B:$B,'[3]Nur des jours'!$U:$U,"")</f>
        <v>0</v>
      </c>
      <c r="U300" s="94">
        <v>1.402978600759633</v>
      </c>
      <c r="V300" s="94">
        <v>0</v>
      </c>
      <c r="W300" s="94">
        <v>0</v>
      </c>
      <c r="X300" s="94">
        <v>0</v>
      </c>
      <c r="Y300" s="94">
        <v>0</v>
      </c>
      <c r="Z300" s="94">
        <v>0</v>
      </c>
      <c r="AA300" s="94">
        <v>0</v>
      </c>
      <c r="AB300" s="94">
        <v>0</v>
      </c>
      <c r="AC300" s="94">
        <f>_xlfn.XLOOKUP(B300,'[3]Nur des jours'!$B:$B,'[3]Nur des jours'!$N:$N,"")</f>
        <v>1.2779190315980538</v>
      </c>
      <c r="AD300" s="94">
        <v>1.2779190315980538</v>
      </c>
      <c r="AE300" s="94">
        <v>0.22106518950157669</v>
      </c>
      <c r="AF300" s="94">
        <v>0.26998735171415017</v>
      </c>
      <c r="AG300" s="94">
        <v>2.2161810767685157</v>
      </c>
      <c r="AH300" s="94">
        <v>1.2779190315980538</v>
      </c>
      <c r="AI300" s="49" t="s">
        <v>5559</v>
      </c>
      <c r="AJ300" s="49"/>
      <c r="AK300" s="48" t="str" cm="1">
        <f t="array" ref="AK300">IFERROR(_xlfn.IFS(
AM300="MPR ISSUE","PDH",
AM300="BSS Hardware Issue","BSS",
AM300="Sites strategiques, MLL, Pylone, etc.","ENVTECH",
AM300="AKTIVCO DEFAUT GE &amp; POWER Cabinet","AKTIVCO",
AM300="AKTIVCO Coupure ENEO &amp; Baisse de tension","AKTIVCO GRID ONLY",
AM300="Coupure ENEO &amp; Baisse de tension","IHS GRID ONLY",
AM300="Defaut GE &amp; POWER Cabinet","IHS",
AM300="Sharing","Partners",
AM300="Sites strategiques &amp; DataCenter","SST &amp; DC",
AM300="Exclu","Exclu",
AM300="SAT","SAT",
AM300="SPARE-ISSUE","SPARE-ISSUE",
AM300="Fiber CAmtel","TRANS_FO_CAMTEL",
AM300="Fiber AOF","Fiber AOF",
AM300="Projet OCM (HUAWEI)","TRAVAUX-HUAWEI",
AM300="Projet OCM (NOKIA)","TRAVAUX-NOKIA",
AM300="ACCESS-ISSUE","ACCESS-ISSUE",
AM300="Projet OCM (ZTE, NOKIA, autres projets)","TRAVAUX OCM",
AM300="No root CAuse","No root cause",
AM300="ODU HS","PDH",
AM300="IP &amp; VLAN","PDH",
AM300="Warehouse HUAWEI","SPARE-ISSUE",
AM300="SPARE-HS","SPARE-ISSUE",
AM300="Power Telco","BSS",AM300="no impacts","no impacts"
),"")</f>
        <v>No root cause</v>
      </c>
      <c r="AL300" s="48" t="str" cm="1">
        <f t="array" ref="AL300">IFERROR(_xlfn.IFS(
AM300="MPR ISSUE","TX ISSUE",
AM300="BSS Hardware Issue","RAN ISSUE",
AM300="Sites strategiques, MLL, Pylone, etc.","ENVTECH",
AM300="AKTIVCO DEFAUT GE &amp; POWER Cabinet","POWER ISSUE",
AM300="AKTIVCO Coupure ENEO &amp; Baisse de tension","POWER ISSUE",
AM300="Coupure ENEO &amp; Baisse de tension","POWER ISSUE",
AM300="Defaut GE &amp; POWER Cabinet","POWER ISSUE",
AM300="Sharing","POWER ISSUE",
AM300="Sites strategiques &amp; DataCenter","POWER ISSUE",
AM300="Exclu","Exclu",
AM300="SAT","TX ISSUE",
AM300="SPARE-ISSUE","SPARE-ISSUE",
AM300="Fiber CAmtel","TX ISSUE",
AM300="Fiber AOF","TX ISSUE",
AM300="Projet OCM (HUAWEI)","TRAVAUX-HUAWEI",
AM300="Projet OCM (NOKIA)","TRAVAUX -NOKIA",
AM300="ACCESS-ISSUE","ACCESS-ISSUE",
AM300="Projet OCM (ZTE, NOKIA, autres projets)","TRAVAUX OCM",
AM300="No root CAuse","No root cause",
AM300="ODU HS","TX ISSUE",
AM300="IP &amp; VLAN","TX ISSUE",
AM300="Warehouse HUAWEI","SPARE-ISSUE",
AM300="SPARE-HS","SPARE-ISSUE",
AM300="Power Telco","RAN ISSUE",AM300="no impacts","no impacts"
),"")</f>
        <v>No root cause</v>
      </c>
      <c r="AM300" s="67" t="s">
        <v>6538</v>
      </c>
      <c r="AN300" s="48" t="str" cm="1">
        <f t="array" ref="AN300">IFERROR(_xlfn.IFS(
AM300="MPR ISSUE","ACTIVE",
AM300="BSS Hardware Issue","ACTIVE",
AM300="Sites strategiques, MLL, Pylone, etc.","PASSIVE",
AM300="AKTIVCO DEFAUT GE &amp; POWER Cabinet","PASSIVE",
AM300="AKTIVCO Coupure ENEO &amp; Baisse de tension","PASSIVE",
AM300="Coupure ENEO &amp; Baisse de tension","PASSIVE",
AM300="Defaut GE &amp; POWER Cabinet","PASSIVE",
AM300="Sharing","PASSIVE",
AM300="Sites strategiques &amp; DataCenter","PASSIVE",
AM300="Exclu","Exclu",
AM300="SAT","ACTIVE",
AM300="SPARE-ISSUE","SPARE-ISSUE",
AM300="Fiber CAmtel","ACTIVE",
AM300="Fiber AOF","ACTIVE",
AM300="Projet OCM (HUAWEI)","PLANNED WORKS",
AM300="Projet OCM (NOKIA)","PLANNED WORKS",
AM300="ACCESS-ISSUE","ACCESS-ISSUE",
AM300="Projet OCM (ZTE, NOKIA, autres projets)","PLANNED WORKS",
AM300="No root CAuse","No root cause",
AM300="ODU HS","ACTIVE",
AM300="IP &amp; VLAN","ACTIVE",
AM300="Warehouse HUAWEI","SPARE-ISSUE",
AM300="SPARE-HS","SPARE-ISSUE",
AM300="Power Telco","ACTIVE", AM300="no impacts","no impacts"
),"")</f>
        <v>No root cause</v>
      </c>
      <c r="AO300" s="93" t="s">
        <v>5537</v>
      </c>
      <c r="AP300" s="101" t="str">
        <f t="shared" si="14"/>
        <v>CTR_253</v>
      </c>
      <c r="AR300" s="17" t="s">
        <v>5537</v>
      </c>
      <c r="AS300" s="7" t="s">
        <v>5537</v>
      </c>
      <c r="AT300" s="6"/>
      <c r="AU300" s="7"/>
      <c r="AV300" s="3" t="s">
        <v>5537</v>
      </c>
      <c r="AW300" s="18" t="s">
        <v>5537</v>
      </c>
      <c r="AX300" s="18" t="s">
        <v>5537</v>
      </c>
      <c r="AY300" s="18" t="s">
        <v>5537</v>
      </c>
      <c r="AZ300" s="18" t="s">
        <v>5537</v>
      </c>
      <c r="BA300" s="18" t="s">
        <v>5537</v>
      </c>
      <c r="BB300" s="18" t="s">
        <v>5537</v>
      </c>
      <c r="BC300" s="18" t="s">
        <v>5537</v>
      </c>
      <c r="BD300" s="18" t="s">
        <v>5537</v>
      </c>
      <c r="BE300" s="18" t="s">
        <v>5537</v>
      </c>
      <c r="BF300" s="18" t="s">
        <v>5537</v>
      </c>
      <c r="BG300" s="18" t="s">
        <v>5537</v>
      </c>
      <c r="BH300" s="18" t="s">
        <v>5537</v>
      </c>
      <c r="BI300" s="9" t="s">
        <v>5537</v>
      </c>
      <c r="BJ300" s="14"/>
      <c r="BK300" s="14" t="s">
        <v>5537</v>
      </c>
      <c r="BL300" s="14" t="str">
        <f>_xlfn.XLOOKUP(B300,'[4]cell downs 18042026 17h'!$B:$B,'[4]cell downs 18042026 17h'!$B:$B,"")</f>
        <v/>
      </c>
      <c r="BM300" s="14" t="str">
        <f>_xlfn.XLOOKUP(B300,'[5]Cells Huawei 19042026 15h'!$B:$B,'[5]Cells Huawei 19042026 15h'!$B:$B,"")</f>
        <v/>
      </c>
      <c r="BN300" s="9" t="str">
        <f>_xlfn.XLOOKUP(B300,'[6]cells down 19042026 9H40'!$B:$B,'[6]cells down 19042026 9H40'!$B:$B,"")</f>
        <v/>
      </c>
      <c r="BO300" s="9" t="s">
        <v>1993</v>
      </c>
      <c r="BP300" s="9" t="s">
        <v>154</v>
      </c>
      <c r="BQ300" s="115"/>
    </row>
    <row r="301" spans="1:69" s="9" customFormat="1" x14ac:dyDescent="0.3">
      <c r="A301" s="1" t="s">
        <v>4523</v>
      </c>
      <c r="B301" s="8" t="s">
        <v>4524</v>
      </c>
      <c r="C301" s="3" t="str">
        <f>_xlfn.XLOOKUP(B301,'[1]daily break down'!$D:$D,'[1]daily break down'!$E:$E,"")</f>
        <v>Yaounde</v>
      </c>
      <c r="D301" s="1" t="s">
        <v>11</v>
      </c>
      <c r="E301" s="1" t="s">
        <v>12</v>
      </c>
      <c r="F301" s="3" t="s">
        <v>37</v>
      </c>
      <c r="G301" s="1" t="s">
        <v>38</v>
      </c>
      <c r="H301" s="34" t="str">
        <f>_xlfn.XLOOKUP(B301,[2]CALCULATION!$B:$B,[2]CALCULATION!$H:$H,"")</f>
        <v>ZTE</v>
      </c>
      <c r="I301" s="28">
        <v>0</v>
      </c>
      <c r="J301" s="28">
        <v>0</v>
      </c>
      <c r="K301" s="28">
        <v>0</v>
      </c>
      <c r="L301" s="28">
        <v>0</v>
      </c>
      <c r="M301" s="28">
        <v>1.1106081619025603</v>
      </c>
      <c r="N301" s="28">
        <v>0</v>
      </c>
      <c r="O301" s="28">
        <v>2.5557667228828455E-2</v>
      </c>
      <c r="P301" s="28">
        <v>0.99558974183367621</v>
      </c>
      <c r="Q301" s="28">
        <v>1.6317491503368691</v>
      </c>
      <c r="R301" s="28">
        <v>5.4165132849930873E-2</v>
      </c>
      <c r="S301" s="94">
        <v>0</v>
      </c>
      <c r="T301" s="94">
        <f>_xlfn.XLOOKUP(B301,'[3]Nur des jours'!$B:$B,'[3]Nur des jours'!$U:$U,"")</f>
        <v>0</v>
      </c>
      <c r="U301" s="94">
        <v>0</v>
      </c>
      <c r="V301" s="94">
        <v>0</v>
      </c>
      <c r="W301" s="94">
        <v>0</v>
      </c>
      <c r="X301" s="94">
        <v>0</v>
      </c>
      <c r="Y301" s="94">
        <v>5.5342248018879533E-2</v>
      </c>
      <c r="Z301" s="94">
        <v>0</v>
      </c>
      <c r="AA301" s="94">
        <v>0</v>
      </c>
      <c r="AB301" s="94">
        <v>0</v>
      </c>
      <c r="AC301" s="94">
        <f>_xlfn.XLOOKUP(B301,'[3]Nur des jours'!$B:$B,'[3]Nur des jours'!$N:$N,"")</f>
        <v>1.2771342881520862</v>
      </c>
      <c r="AD301" s="94">
        <v>1.2771342881520862</v>
      </c>
      <c r="AE301" s="94">
        <v>0.27427070968670192</v>
      </c>
      <c r="AF301" s="94">
        <v>0.34978290509365495</v>
      </c>
      <c r="AG301" s="94">
        <v>2.1487380353582117</v>
      </c>
      <c r="AH301" s="94">
        <v>1.2771342881520862</v>
      </c>
      <c r="AI301" s="49" t="s">
        <v>5559</v>
      </c>
      <c r="AJ301" s="49"/>
      <c r="AK301" s="48" t="str" cm="1">
        <f t="array" ref="AK301">IFERROR(_xlfn.IFS(
AM301="MPR ISSUE","PDH",
AM301="BSS Hardware Issue","BSS",
AM301="Sites strategiques, MLL, Pylone, etc.","ENVTECH",
AM301="AKTIVCO DEFAUT GE &amp; POWER Cabinet","AKTIVCO",
AM301="AKTIVCO Coupure ENEO &amp; Baisse de tension","AKTIVCO GRID ONLY",
AM301="Coupure ENEO &amp; Baisse de tension","IHS GRID ONLY",
AM301="Defaut GE &amp; POWER Cabinet","IHS",
AM301="Sharing","Partners",
AM301="Sites strategiques &amp; DataCenter","SST &amp; DC",
AM301="Exclu","Exclu",
AM301="SAT","SAT",
AM301="SPARE-ISSUE","SPARE-ISSUE",
AM301="Fiber CAmtel","TRANS_FO_CAMTEL",
AM301="Fiber AOF","Fiber AOF",
AM301="Projet OCM (HUAWEI)","TRAVAUX-HUAWEI",
AM301="Projet OCM (NOKIA)","TRAVAUX-NOKIA",
AM301="ACCESS-ISSUE","ACCESS-ISSUE",
AM301="Projet OCM (ZTE, NOKIA, autres projets)","TRAVAUX OCM",
AM301="No root CAuse","No root cause",
AM301="ODU HS","PDH",
AM301="IP &amp; VLAN","PDH",
AM301="Warehouse HUAWEI","SPARE-ISSUE",
AM301="SPARE-HS","SPARE-ISSUE",
AM301="Power Telco","BSS",AM301="no impacts","no impacts"
),"")</f>
        <v>No root cause</v>
      </c>
      <c r="AL301" s="48" t="str" cm="1">
        <f t="array" ref="AL301">IFERROR(_xlfn.IFS(
AM301="MPR ISSUE","TX ISSUE",
AM301="BSS Hardware Issue","RAN ISSUE",
AM301="Sites strategiques, MLL, Pylone, etc.","ENVTECH",
AM301="AKTIVCO DEFAUT GE &amp; POWER Cabinet","POWER ISSUE",
AM301="AKTIVCO Coupure ENEO &amp; Baisse de tension","POWER ISSUE",
AM301="Coupure ENEO &amp; Baisse de tension","POWER ISSUE",
AM301="Defaut GE &amp; POWER Cabinet","POWER ISSUE",
AM301="Sharing","POWER ISSUE",
AM301="Sites strategiques &amp; DataCenter","POWER ISSUE",
AM301="Exclu","Exclu",
AM301="SAT","TX ISSUE",
AM301="SPARE-ISSUE","SPARE-ISSUE",
AM301="Fiber CAmtel","TX ISSUE",
AM301="Fiber AOF","TX ISSUE",
AM301="Projet OCM (HUAWEI)","TRAVAUX-HUAWEI",
AM301="Projet OCM (NOKIA)","TRAVAUX -NOKIA",
AM301="ACCESS-ISSUE","ACCESS-ISSUE",
AM301="Projet OCM (ZTE, NOKIA, autres projets)","TRAVAUX OCM",
AM301="No root CAuse","No root cause",
AM301="ODU HS","TX ISSUE",
AM301="IP &amp; VLAN","TX ISSUE",
AM301="Warehouse HUAWEI","SPARE-ISSUE",
AM301="SPARE-HS","SPARE-ISSUE",
AM301="Power Telco","RAN ISSUE",AM301="no impacts","no impacts"
),"")</f>
        <v>No root cause</v>
      </c>
      <c r="AM301" s="67" t="s">
        <v>6538</v>
      </c>
      <c r="AN301" s="48" t="str" cm="1">
        <f t="array" ref="AN301">IFERROR(_xlfn.IFS(
AM301="MPR ISSUE","ACTIVE",
AM301="BSS Hardware Issue","ACTIVE",
AM301="Sites strategiques, MLL, Pylone, etc.","PASSIVE",
AM301="AKTIVCO DEFAUT GE &amp; POWER Cabinet","PASSIVE",
AM301="AKTIVCO Coupure ENEO &amp; Baisse de tension","PASSIVE",
AM301="Coupure ENEO &amp; Baisse de tension","PASSIVE",
AM301="Defaut GE &amp; POWER Cabinet","PASSIVE",
AM301="Sharing","PASSIVE",
AM301="Sites strategiques &amp; DataCenter","PASSIVE",
AM301="Exclu","Exclu",
AM301="SAT","ACTIVE",
AM301="SPARE-ISSUE","SPARE-ISSUE",
AM301="Fiber CAmtel","ACTIVE",
AM301="Fiber AOF","ACTIVE",
AM301="Projet OCM (HUAWEI)","PLANNED WORKS",
AM301="Projet OCM (NOKIA)","PLANNED WORKS",
AM301="ACCESS-ISSUE","ACCESS-ISSUE",
AM301="Projet OCM (ZTE, NOKIA, autres projets)","PLANNED WORKS",
AM301="No root CAuse","No root cause",
AM301="ODU HS","ACTIVE",
AM301="IP &amp; VLAN","ACTIVE",
AM301="Warehouse HUAWEI","SPARE-ISSUE",
AM301="SPARE-HS","SPARE-ISSUE",
AM301="Power Telco","ACTIVE", AM301="no impacts","no impacts"
),"")</f>
        <v>No root cause</v>
      </c>
      <c r="AO301" s="93" t="s">
        <v>5537</v>
      </c>
      <c r="AP301" s="101" t="str">
        <f t="shared" si="14"/>
        <v>CTR_483</v>
      </c>
      <c r="AR301" s="17" t="s">
        <v>5537</v>
      </c>
      <c r="AS301" s="7" t="s">
        <v>5537</v>
      </c>
      <c r="AT301" s="6"/>
      <c r="AU301" s="7"/>
      <c r="AV301" s="3" t="s">
        <v>5537</v>
      </c>
      <c r="AW301" s="18" t="s">
        <v>5537</v>
      </c>
      <c r="AX301" s="18" t="s">
        <v>5537</v>
      </c>
      <c r="AY301" s="18" t="s">
        <v>5537</v>
      </c>
      <c r="AZ301" s="18" t="s">
        <v>5537</v>
      </c>
      <c r="BA301" s="18" t="s">
        <v>5537</v>
      </c>
      <c r="BB301" s="18" t="s">
        <v>5537</v>
      </c>
      <c r="BC301" s="18" t="s">
        <v>5537</v>
      </c>
      <c r="BD301" s="18" t="s">
        <v>5537</v>
      </c>
      <c r="BE301" s="18" t="s">
        <v>5537</v>
      </c>
      <c r="BF301" s="18" t="s">
        <v>5537</v>
      </c>
      <c r="BG301" s="18" t="s">
        <v>5537</v>
      </c>
      <c r="BH301" s="18" t="s">
        <v>5537</v>
      </c>
      <c r="BI301" s="9" t="s">
        <v>5537</v>
      </c>
      <c r="BJ301" s="14"/>
      <c r="BK301" s="14" t="s">
        <v>5537</v>
      </c>
      <c r="BL301" s="14" t="str">
        <f>_xlfn.XLOOKUP(B301,'[4]cell downs 18042026 17h'!$B:$B,'[4]cell downs 18042026 17h'!$B:$B,"")</f>
        <v/>
      </c>
      <c r="BM301" s="14" t="str">
        <f>_xlfn.XLOOKUP(B301,'[5]Cells Huawei 19042026 15h'!$B:$B,'[5]Cells Huawei 19042026 15h'!$B:$B,"")</f>
        <v/>
      </c>
      <c r="BN301" s="9" t="str">
        <f>_xlfn.XLOOKUP(B301,'[6]cells down 19042026 9H40'!$B:$B,'[6]cells down 19042026 9H40'!$B:$B,"")</f>
        <v/>
      </c>
      <c r="BO301" s="9" t="s">
        <v>4524</v>
      </c>
      <c r="BP301" s="9" t="s">
        <v>5537</v>
      </c>
      <c r="BQ301" s="115"/>
    </row>
    <row r="302" spans="1:69" s="9" customFormat="1" x14ac:dyDescent="0.3">
      <c r="A302" s="1" t="s">
        <v>97</v>
      </c>
      <c r="B302" s="8" t="s">
        <v>98</v>
      </c>
      <c r="C302" s="3" t="str">
        <f>_xlfn.XLOOKUP(B302,'[1]daily break down'!$D:$D,'[1]daily break down'!$E:$E,"")</f>
        <v>CENTRE</v>
      </c>
      <c r="D302" s="1" t="s">
        <v>11</v>
      </c>
      <c r="E302" s="1" t="s">
        <v>12</v>
      </c>
      <c r="F302" s="3" t="s">
        <v>69</v>
      </c>
      <c r="G302" s="1" t="s">
        <v>99</v>
      </c>
      <c r="H302" s="33" t="str">
        <f>_xlfn.XLOOKUP(B302,[2]CALCULATION!$B:$B,[2]CALCULATION!$H:$H,"")</f>
        <v>NOKIA</v>
      </c>
      <c r="I302" s="28">
        <v>0.33112876538174857</v>
      </c>
      <c r="J302" s="28">
        <v>0.57854930883268718</v>
      </c>
      <c r="K302" s="28">
        <v>0.67382382427492404</v>
      </c>
      <c r="L302" s="28">
        <v>0.38879825368329662</v>
      </c>
      <c r="M302" s="28">
        <v>0.4101500653547645</v>
      </c>
      <c r="N302" s="28">
        <v>0.34335300279499692</v>
      </c>
      <c r="O302" s="28">
        <v>0.34087197680537901</v>
      </c>
      <c r="P302" s="28">
        <v>1.3647041606952397</v>
      </c>
      <c r="Q302" s="28">
        <v>1.4194215426157768</v>
      </c>
      <c r="R302" s="28">
        <v>3.6884791717231566</v>
      </c>
      <c r="S302" s="94">
        <v>0.71612312810507017</v>
      </c>
      <c r="T302" s="94">
        <f>_xlfn.XLOOKUP(B302,'[3]Nur des jours'!$B:$B,'[3]Nur des jours'!$U:$U,"")</f>
        <v>0.47159514086858256</v>
      </c>
      <c r="U302" s="94">
        <v>1.3508970016949899</v>
      </c>
      <c r="V302" s="94">
        <v>0.25867997591551017</v>
      </c>
      <c r="W302" s="94">
        <v>0.47159514086858256</v>
      </c>
      <c r="X302" s="94">
        <v>1.1029034080694455</v>
      </c>
      <c r="Y302" s="94">
        <v>1.3397354130461459</v>
      </c>
      <c r="Z302" s="94">
        <v>0.78483262135700693</v>
      </c>
      <c r="AA302" s="94">
        <v>0.72733232886172261</v>
      </c>
      <c r="AB302" s="94">
        <v>0.55558052466520014</v>
      </c>
      <c r="AC302" s="94">
        <f>_xlfn.XLOOKUP(B302,'[3]Nur des jours'!$B:$B,'[3]Nur des jours'!$N:$N,"")</f>
        <v>1.2494185764468528</v>
      </c>
      <c r="AD302" s="94">
        <v>1.2494185764468528</v>
      </c>
      <c r="AE302" s="94">
        <v>3.696284905818735</v>
      </c>
      <c r="AF302" s="94">
        <v>2.1494329521847191</v>
      </c>
      <c r="AG302" s="94">
        <v>0</v>
      </c>
      <c r="AH302" s="94">
        <v>1.2494185764468528</v>
      </c>
      <c r="AI302" s="49" t="s">
        <v>5559</v>
      </c>
      <c r="AJ302" s="49"/>
      <c r="AK302" s="48" t="str" cm="1">
        <f t="array" ref="AK302">IFERROR(_xlfn.IFS(
AM302="MPR ISSUE","PDH",
AM302="BSS Hardware Issue","BSS",
AM302="Sites strategiques, MLL, Pylone, etc.","ENVTECH",
AM302="AKTIVCO DEFAUT GE &amp; POWER Cabinet","AKTIVCO",
AM302="AKTIVCO Coupure ENEO &amp; Baisse de tension","AKTIVCO GRID ONLY",
AM302="Coupure ENEO &amp; Baisse de tension","IHS GRID ONLY",
AM302="Defaut GE &amp; POWER Cabinet","IHS",
AM302="Sharing","Partners",
AM302="Sites strategiques &amp; DataCenter","SST &amp; DC",
AM302="Exclu","Exclu",
AM302="SAT","SAT",
AM302="SPARE-ISSUE","SPARE-ISSUE",
AM302="Fiber CAmtel","TRANS_FO_CAMTEL",
AM302="Fiber AOF","Fiber AOF",
AM302="Projet OCM (HUAWEI)","TRAVAUX-HUAWEI",
AM302="Projet OCM (NOKIA)","TRAVAUX-NOKIA",
AM302="ACCESS-ISSUE","ACCESS-ISSUE",
AM302="Projet OCM (ZTE, NOKIA, autres projets)","TRAVAUX OCM",
AM302="No root CAuse","No root cause",
AM302="ODU HS","PDH",
AM302="IP &amp; VLAN","PDH",
AM302="Warehouse HUAWEI","SPARE-ISSUE",
AM302="SPARE-HS","SPARE-ISSUE",
AM302="Power Telco","BSS",AM302="no impacts","no impacts"
),"")</f>
        <v>IHS</v>
      </c>
      <c r="AL302" s="48" t="str" cm="1">
        <f t="array" ref="AL302">IFERROR(_xlfn.IFS(
AM302="MPR ISSUE","TX ISSUE",
AM302="BSS Hardware Issue","RAN ISSUE",
AM302="Sites strategiques, MLL, Pylone, etc.","ENVTECH",
AM302="AKTIVCO DEFAUT GE &amp; POWER Cabinet","POWER ISSUE",
AM302="AKTIVCO Coupure ENEO &amp; Baisse de tension","POWER ISSUE",
AM302="Coupure ENEO &amp; Baisse de tension","POWER ISSUE",
AM302="Defaut GE &amp; POWER Cabinet","POWER ISSUE",
AM302="Sharing","POWER ISSUE",
AM302="Sites strategiques &amp; DataCenter","POWER ISSUE",
AM302="Exclu","Exclu",
AM302="SAT","TX ISSUE",
AM302="SPARE-ISSUE","SPARE-ISSUE",
AM302="Fiber CAmtel","TX ISSUE",
AM302="Fiber AOF","TX ISSUE",
AM302="Projet OCM (HUAWEI)","TRAVAUX-HUAWEI",
AM302="Projet OCM (NOKIA)","TRAVAUX -NOKIA",
AM302="ACCESS-ISSUE","ACCESS-ISSUE",
AM302="Projet OCM (ZTE, NOKIA, autres projets)","TRAVAUX OCM",
AM302="No root CAuse","No root cause",
AM302="ODU HS","TX ISSUE",
AM302="IP &amp; VLAN","TX ISSUE",
AM302="Warehouse HUAWEI","SPARE-ISSUE",
AM302="SPARE-HS","SPARE-ISSUE",
AM302="Power Telco","RAN ISSUE",AM302="no impacts","no impacts"
),"")</f>
        <v>POWER ISSUE</v>
      </c>
      <c r="AM302" s="67" t="s">
        <v>5330</v>
      </c>
      <c r="AN302" s="48" t="str" cm="1">
        <f t="array" ref="AN302">IFERROR(_xlfn.IFS(
AM302="MPR ISSUE","ACTIVE",
AM302="BSS Hardware Issue","ACTIVE",
AM302="Sites strategiques, MLL, Pylone, etc.","PASSIVE",
AM302="AKTIVCO DEFAUT GE &amp; POWER Cabinet","PASSIVE",
AM302="AKTIVCO Coupure ENEO &amp; Baisse de tension","PASSIVE",
AM302="Coupure ENEO &amp; Baisse de tension","PASSIVE",
AM302="Defaut GE &amp; POWER Cabinet","PASSIVE",
AM302="Sharing","PASSIVE",
AM302="Sites strategiques &amp; DataCenter","PASSIVE",
AM302="Exclu","Exclu",
AM302="SAT","ACTIVE",
AM302="SPARE-ISSUE","SPARE-ISSUE",
AM302="Fiber CAmtel","ACTIVE",
AM302="Fiber AOF","ACTIVE",
AM302="Projet OCM (HUAWEI)","PLANNED WORKS",
AM302="Projet OCM (NOKIA)","PLANNED WORKS",
AM302="ACCESS-ISSUE","ACCESS-ISSUE",
AM302="Projet OCM (ZTE, NOKIA, autres projets)","PLANNED WORKS",
AM302="No root CAuse","No root cause",
AM302="ODU HS","ACTIVE",
AM302="IP &amp; VLAN","ACTIVE",
AM302="Warehouse HUAWEI","SPARE-ISSUE",
AM302="SPARE-HS","SPARE-ISSUE",
AM302="Power Telco","ACTIVE", AM302="no impacts","no impacts"
),"")</f>
        <v>PASSIVE</v>
      </c>
      <c r="AO302" s="93" t="s">
        <v>6043</v>
      </c>
      <c r="AP302" s="101" t="str">
        <f t="shared" si="14"/>
        <v>SUD_052</v>
      </c>
      <c r="AR302" s="17" t="s">
        <v>5537</v>
      </c>
      <c r="AS302" s="7" t="s">
        <v>5537</v>
      </c>
      <c r="AT302" s="6"/>
      <c r="AU302" s="7"/>
      <c r="AV302" s="3" t="s">
        <v>5537</v>
      </c>
      <c r="AW302" s="18" t="s">
        <v>5537</v>
      </c>
      <c r="AX302" s="18" t="s">
        <v>5537</v>
      </c>
      <c r="AY302" s="18" t="s">
        <v>5537</v>
      </c>
      <c r="AZ302" s="18" t="s">
        <v>5537</v>
      </c>
      <c r="BA302" s="18" t="s">
        <v>5537</v>
      </c>
      <c r="BB302" s="18" t="s">
        <v>5537</v>
      </c>
      <c r="BC302" s="18" t="s">
        <v>5537</v>
      </c>
      <c r="BD302" s="18" t="s">
        <v>5537</v>
      </c>
      <c r="BE302" s="18" t="s">
        <v>5537</v>
      </c>
      <c r="BF302" s="18" t="s">
        <v>5537</v>
      </c>
      <c r="BG302" s="18" t="s">
        <v>5537</v>
      </c>
      <c r="BH302" s="18" t="s">
        <v>5537</v>
      </c>
      <c r="BI302" s="9" t="s">
        <v>6043</v>
      </c>
      <c r="BJ302" s="14"/>
      <c r="BK302" s="14" t="s">
        <v>5537</v>
      </c>
      <c r="BL302" s="14" t="str">
        <f>_xlfn.XLOOKUP(B302,'[4]cell downs 18042026 17h'!$B:$B,'[4]cell downs 18042026 17h'!$B:$B,"")</f>
        <v/>
      </c>
      <c r="BM302" s="14" t="str">
        <f>_xlfn.XLOOKUP(B302,'[5]Cells Huawei 19042026 15h'!$B:$B,'[5]Cells Huawei 19042026 15h'!$B:$B,"")</f>
        <v/>
      </c>
      <c r="BN302" s="9" t="str">
        <f>_xlfn.XLOOKUP(B302,'[6]cells down 19042026 9H40'!$B:$B,'[6]cells down 19042026 9H40'!$B:$B,"")</f>
        <v/>
      </c>
      <c r="BO302" s="9" t="s">
        <v>98</v>
      </c>
      <c r="BP302" s="9" t="s">
        <v>318</v>
      </c>
      <c r="BQ302" s="115"/>
    </row>
    <row r="303" spans="1:69" s="9" customFormat="1" x14ac:dyDescent="0.3">
      <c r="A303" s="1" t="s">
        <v>3876</v>
      </c>
      <c r="B303" s="8" t="s">
        <v>3877</v>
      </c>
      <c r="C303" s="3" t="str">
        <f>_xlfn.XLOOKUP(B303,'[1]daily break down'!$D:$D,'[1]daily break down'!$E:$E,"")</f>
        <v>Maroua</v>
      </c>
      <c r="D303" s="1" t="s">
        <v>11</v>
      </c>
      <c r="E303" s="1" t="s">
        <v>12</v>
      </c>
      <c r="F303" s="3" t="s">
        <v>55</v>
      </c>
      <c r="G303" s="1" t="s">
        <v>84</v>
      </c>
      <c r="H303" s="32" t="str">
        <f>_xlfn.XLOOKUP(B303,[2]CALCULATION!$B:$B,[2]CALCULATION!$H:$H,"")</f>
        <v>Huawei</v>
      </c>
      <c r="I303" s="28">
        <v>0</v>
      </c>
      <c r="J303" s="28">
        <v>0</v>
      </c>
      <c r="K303" s="28">
        <v>0</v>
      </c>
      <c r="L303" s="28">
        <v>0</v>
      </c>
      <c r="M303" s="28">
        <v>0</v>
      </c>
      <c r="N303" s="28">
        <v>0</v>
      </c>
      <c r="O303" s="28">
        <v>0</v>
      </c>
      <c r="P303" s="28">
        <v>0</v>
      </c>
      <c r="Q303" s="28">
        <v>0</v>
      </c>
      <c r="R303" s="28">
        <v>0</v>
      </c>
      <c r="S303" s="94">
        <v>0</v>
      </c>
      <c r="T303" s="94">
        <f>_xlfn.XLOOKUP(B303,'[3]Nur des jours'!$B:$B,'[3]Nur des jours'!$U:$U,"")</f>
        <v>0</v>
      </c>
      <c r="U303" s="94">
        <v>0</v>
      </c>
      <c r="V303" s="94">
        <v>0</v>
      </c>
      <c r="W303" s="94">
        <v>0</v>
      </c>
      <c r="X303" s="94">
        <v>0.25040449957623856</v>
      </c>
      <c r="Y303" s="94">
        <v>0.50696210117197871</v>
      </c>
      <c r="Z303" s="94">
        <v>0</v>
      </c>
      <c r="AA303" s="94">
        <v>0</v>
      </c>
      <c r="AB303" s="94">
        <v>0</v>
      </c>
      <c r="AC303" s="94">
        <f>_xlfn.XLOOKUP(B303,'[3]Nur des jours'!$B:$B,'[3]Nur des jours'!$N:$N,"")</f>
        <v>1.24779558431997</v>
      </c>
      <c r="AD303" s="94">
        <v>1.24779558431997</v>
      </c>
      <c r="AE303" s="94">
        <v>1.5349667677821341</v>
      </c>
      <c r="AF303" s="94">
        <v>1.9655631717276811</v>
      </c>
      <c r="AG303" s="94">
        <v>0.70709172472513893</v>
      </c>
      <c r="AH303" s="94">
        <v>1.24779558431997</v>
      </c>
      <c r="AI303" s="49" t="s">
        <v>5559</v>
      </c>
      <c r="AJ303" s="49"/>
      <c r="AK303" s="48" t="str" cm="1">
        <f t="array" ref="AK303">IFERROR(_xlfn.IFS(
AM303="MPR ISSUE","PDH",
AM303="BSS Hardware Issue","BSS",
AM303="Sites strategiques, MLL, Pylone, etc.","ENVTECH",
AM303="AKTIVCO DEFAUT GE &amp; POWER Cabinet","AKTIVCO",
AM303="AKTIVCO Coupure ENEO &amp; Baisse de tension","AKTIVCO GRID ONLY",
AM303="Coupure ENEO &amp; Baisse de tension","IHS GRID ONLY",
AM303="Defaut GE &amp; POWER Cabinet","IHS",
AM303="Sharing","Partners",
AM303="Sites strategiques &amp; DataCenter","SST &amp; DC",
AM303="Exclu","Exclu",
AM303="SAT","SAT",
AM303="SPARE-ISSUE","SPARE-ISSUE",
AM303="Fiber CAmtel","TRANS_FO_CAMTEL",
AM303="Fiber AOF","Fiber AOF",
AM303="Projet OCM (HUAWEI)","TRAVAUX-HUAWEI",
AM303="Projet OCM (NOKIA)","TRAVAUX-NOKIA",
AM303="ACCESS-ISSUE","ACCESS-ISSUE",
AM303="Projet OCM (ZTE, NOKIA, autres projets)","TRAVAUX OCM",
AM303="No root CAuse","No root cause",
AM303="ODU HS","PDH",
AM303="IP &amp; VLAN","PDH",
AM303="Warehouse HUAWEI","SPARE-ISSUE",
AM303="SPARE-HS","SPARE-ISSUE",
AM303="Power Telco","BSS",AM303="no impacts","no impacts"
),"")</f>
        <v>IHS</v>
      </c>
      <c r="AL303" s="48" t="str" cm="1">
        <f t="array" ref="AL303">IFERROR(_xlfn.IFS(
AM303="MPR ISSUE","TX ISSUE",
AM303="BSS Hardware Issue","RAN ISSUE",
AM303="Sites strategiques, MLL, Pylone, etc.","ENVTECH",
AM303="AKTIVCO DEFAUT GE &amp; POWER Cabinet","POWER ISSUE",
AM303="AKTIVCO Coupure ENEO &amp; Baisse de tension","POWER ISSUE",
AM303="Coupure ENEO &amp; Baisse de tension","POWER ISSUE",
AM303="Defaut GE &amp; POWER Cabinet","POWER ISSUE",
AM303="Sharing","POWER ISSUE",
AM303="Sites strategiques &amp; DataCenter","POWER ISSUE",
AM303="Exclu","Exclu",
AM303="SAT","TX ISSUE",
AM303="SPARE-ISSUE","SPARE-ISSUE",
AM303="Fiber CAmtel","TX ISSUE",
AM303="Fiber AOF","TX ISSUE",
AM303="Projet OCM (HUAWEI)","TRAVAUX-HUAWEI",
AM303="Projet OCM (NOKIA)","TRAVAUX -NOKIA",
AM303="ACCESS-ISSUE","ACCESS-ISSUE",
AM303="Projet OCM (ZTE, NOKIA, autres projets)","TRAVAUX OCM",
AM303="No root CAuse","No root cause",
AM303="ODU HS","TX ISSUE",
AM303="IP &amp; VLAN","TX ISSUE",
AM303="Warehouse HUAWEI","SPARE-ISSUE",
AM303="SPARE-HS","SPARE-ISSUE",
AM303="Power Telco","RAN ISSUE",AM303="no impacts","no impacts"
),"")</f>
        <v>POWER ISSUE</v>
      </c>
      <c r="AM303" s="67" t="s">
        <v>5330</v>
      </c>
      <c r="AN303" s="48" t="str" cm="1">
        <f t="array" ref="AN303">IFERROR(_xlfn.IFS(
AM303="MPR ISSUE","ACTIVE",
AM303="BSS Hardware Issue","ACTIVE",
AM303="Sites strategiques, MLL, Pylone, etc.","PASSIVE",
AM303="AKTIVCO DEFAUT GE &amp; POWER Cabinet","PASSIVE",
AM303="AKTIVCO Coupure ENEO &amp; Baisse de tension","PASSIVE",
AM303="Coupure ENEO &amp; Baisse de tension","PASSIVE",
AM303="Defaut GE &amp; POWER Cabinet","PASSIVE",
AM303="Sharing","PASSIVE",
AM303="Sites strategiques &amp; DataCenter","PASSIVE",
AM303="Exclu","Exclu",
AM303="SAT","ACTIVE",
AM303="SPARE-ISSUE","SPARE-ISSUE",
AM303="Fiber CAmtel","ACTIVE",
AM303="Fiber AOF","ACTIVE",
AM303="Projet OCM (HUAWEI)","PLANNED WORKS",
AM303="Projet OCM (NOKIA)","PLANNED WORKS",
AM303="ACCESS-ISSUE","ACCESS-ISSUE",
AM303="Projet OCM (ZTE, NOKIA, autres projets)","PLANNED WORKS",
AM303="No root CAuse","No root cause",
AM303="ODU HS","ACTIVE",
AM303="IP &amp; VLAN","ACTIVE",
AM303="Warehouse HUAWEI","SPARE-ISSUE",
AM303="SPARE-HS","SPARE-ISSUE",
AM303="Power Telco","ACTIVE", AM303="no impacts","no impacts"
),"")</f>
        <v>PASSIVE</v>
      </c>
      <c r="AO303" s="93" t="s">
        <v>5700</v>
      </c>
      <c r="AP303" s="127" t="str">
        <f>IFERROR(MID(AQ303, SEARCH("CTR_", AQ303), 7), IFERROR(MID(AQ303, SEARCH("SUO_", AQ303), 7), IFERROR(MID(AQ303, SEARCH("SUD_", AQ303), 7), IFERROR(MID(AQ303, SEARCH("NRO_", AQ303), 7), IFERROR(MID(AQ303, SEARCH("ADM_", AQ303), 7), IFERROR(MID(AQ303, SEARCH("NRD_", AQ303), 7), IFERROR(MID(AQ303, SEARCH("EXN_", AQ303), 7), IFERROR(MID(AQ303, SEARCH("LIT_", AQ303), 7), IFERROR(MID(AQ303, SEARCH("EST_", AQ303), 7), MID(AQ303, SEARCH("OST_",AQ303), 7))))))))))</f>
        <v>EXN_101</v>
      </c>
      <c r="AQ303" s="9" t="s">
        <v>6525</v>
      </c>
      <c r="AR303" s="17" t="s">
        <v>5700</v>
      </c>
      <c r="AS303" s="7" t="s">
        <v>5537</v>
      </c>
      <c r="AT303" s="6"/>
      <c r="AU303" s="7"/>
      <c r="AV303" s="3" t="s">
        <v>5537</v>
      </c>
      <c r="AW303" s="18" t="s">
        <v>5537</v>
      </c>
      <c r="AX303" s="18" t="s">
        <v>5537</v>
      </c>
      <c r="AY303" s="18" t="s">
        <v>5537</v>
      </c>
      <c r="AZ303" s="18" t="s">
        <v>5537</v>
      </c>
      <c r="BA303" s="18" t="s">
        <v>5537</v>
      </c>
      <c r="BB303" s="18" t="s">
        <v>5537</v>
      </c>
      <c r="BC303" s="18" t="s">
        <v>5537</v>
      </c>
      <c r="BD303" s="18" t="s">
        <v>5537</v>
      </c>
      <c r="BE303" s="18" t="s">
        <v>5537</v>
      </c>
      <c r="BF303" s="18" t="s">
        <v>5537</v>
      </c>
      <c r="BG303" s="18" t="s">
        <v>5537</v>
      </c>
      <c r="BH303" s="18" t="s">
        <v>5537</v>
      </c>
      <c r="BI303" s="9" t="s">
        <v>5537</v>
      </c>
      <c r="BJ303" s="14"/>
      <c r="BK303" s="14" t="s">
        <v>5537</v>
      </c>
      <c r="BL303" s="14" t="str">
        <f>_xlfn.XLOOKUP(B303,'[4]cell downs 18042026 17h'!$B:$B,'[4]cell downs 18042026 17h'!$B:$B,"")</f>
        <v/>
      </c>
      <c r="BM303" s="14" t="str">
        <f>_xlfn.XLOOKUP(B303,'[5]Cells Huawei 19042026 15h'!$B:$B,'[5]Cells Huawei 19042026 15h'!$B:$B,"")</f>
        <v/>
      </c>
      <c r="BN303" s="9" t="str">
        <f>_xlfn.XLOOKUP(B303,'[6]cells down 19042026 9H40'!$B:$B,'[6]cells down 19042026 9H40'!$B:$B,"")</f>
        <v/>
      </c>
      <c r="BO303" s="9" t="s">
        <v>3877</v>
      </c>
      <c r="BP303" s="9" t="s">
        <v>12</v>
      </c>
      <c r="BQ303" s="115"/>
    </row>
    <row r="304" spans="1:69" s="9" customFormat="1" ht="20.55" customHeight="1" x14ac:dyDescent="0.3">
      <c r="A304" s="1" t="s">
        <v>1901</v>
      </c>
      <c r="B304" s="8" t="s">
        <v>1902</v>
      </c>
      <c r="C304" s="3" t="str">
        <f>_xlfn.XLOOKUP(B304,'[1]daily break down'!$D:$D,'[1]daily break down'!$E:$E,"")</f>
        <v>Douala</v>
      </c>
      <c r="D304" s="1" t="s">
        <v>11</v>
      </c>
      <c r="E304" s="1" t="s">
        <v>12</v>
      </c>
      <c r="F304" s="3" t="s">
        <v>31</v>
      </c>
      <c r="G304" s="1" t="s">
        <v>32</v>
      </c>
      <c r="H304" s="34" t="str">
        <f>_xlfn.XLOOKUP(B304,[2]CALCULATION!$B:$B,[2]CALCULATION!$H:$H,"")</f>
        <v>ZTE</v>
      </c>
      <c r="I304" s="28">
        <v>2.1231947333727135</v>
      </c>
      <c r="J304" s="28">
        <v>1.2589246731900239</v>
      </c>
      <c r="K304" s="28">
        <v>0.94543750160515683</v>
      </c>
      <c r="L304" s="28">
        <v>0.18025913655392029</v>
      </c>
      <c r="M304" s="28">
        <v>0.26196163032591058</v>
      </c>
      <c r="N304" s="28">
        <v>0.93956976083873356</v>
      </c>
      <c r="O304" s="28">
        <v>0.3437176293328536</v>
      </c>
      <c r="P304" s="28">
        <v>0.3937806941697844</v>
      </c>
      <c r="Q304" s="28">
        <v>0.81814854765390266</v>
      </c>
      <c r="R304" s="28">
        <v>1.3511498631692798</v>
      </c>
      <c r="S304" s="94">
        <v>1.9287567095564633</v>
      </c>
      <c r="T304" s="94">
        <f>_xlfn.XLOOKUP(B304,'[3]Nur des jours'!$B:$B,'[3]Nur des jours'!$U:$U,"")</f>
        <v>1.3015505103686014</v>
      </c>
      <c r="U304" s="94">
        <v>2.7832353117429012</v>
      </c>
      <c r="V304" s="94">
        <v>1.6454643255629462</v>
      </c>
      <c r="W304" s="94">
        <v>1.3015505103686014</v>
      </c>
      <c r="X304" s="94">
        <v>1.9100120422448805</v>
      </c>
      <c r="Y304" s="94">
        <v>0.41848227763937734</v>
      </c>
      <c r="Z304" s="94">
        <v>0.47378885550162314</v>
      </c>
      <c r="AA304" s="94">
        <v>0.30836850410777561</v>
      </c>
      <c r="AB304" s="94">
        <v>0.66546244217867667</v>
      </c>
      <c r="AC304" s="94">
        <f>_xlfn.XLOOKUP(B304,'[3]Nur des jours'!$B:$B,'[3]Nur des jours'!$N:$N,"")</f>
        <v>1.2317618489126314</v>
      </c>
      <c r="AD304" s="94">
        <v>1.2317618489126314</v>
      </c>
      <c r="AE304" s="94">
        <v>0.51594367109096795</v>
      </c>
      <c r="AF304" s="94">
        <v>0.20910472576680245</v>
      </c>
      <c r="AG304" s="94">
        <v>2.0861172398093979</v>
      </c>
      <c r="AH304" s="94">
        <v>1.2317618489126314</v>
      </c>
      <c r="AI304" s="49" t="s">
        <v>5559</v>
      </c>
      <c r="AJ304" s="49"/>
      <c r="AK304" s="48" t="str" cm="1">
        <f t="array" ref="AK304">IFERROR(_xlfn.IFS(
AM304="MPR ISSUE","PDH",
AM304="BSS Hardware Issue","BSS",
AM304="Sites strategiques, MLL, Pylone, etc.","ENVTECH",
AM304="AKTIVCO DEFAUT GE &amp; POWER Cabinet","AKTIVCO",
AM304="AKTIVCO Coupure ENEO &amp; Baisse de tension","AKTIVCO GRID ONLY",
AM304="Coupure ENEO &amp; Baisse de tension","IHS GRID ONLY",
AM304="Defaut GE &amp; POWER Cabinet","IHS",
AM304="Sharing","Partners",
AM304="Sites strategiques &amp; DataCenter","SST &amp; DC",
AM304="Exclu","Exclu",
AM304="SAT","SAT",
AM304="SPARE-ISSUE","SPARE-ISSUE",
AM304="Fiber CAmtel","TRANS_FO_CAMTEL",
AM304="Fiber AOF","Fiber AOF",
AM304="Projet OCM (HUAWEI)","TRAVAUX-HUAWEI",
AM304="Projet OCM (NOKIA)","TRAVAUX-NOKIA",
AM304="ACCESS-ISSUE","ACCESS-ISSUE",
AM304="Projet OCM (ZTE, NOKIA, autres projets)","TRAVAUX OCM",
AM304="No root CAuse","No root cause",
AM304="ODU HS","PDH",
AM304="IP &amp; VLAN","PDH",
AM304="Warehouse HUAWEI","SPARE-ISSUE",
AM304="SPARE-HS","SPARE-ISSUE",
AM304="Power Telco","BSS",AM304="no impacts","no impacts"
),"")</f>
        <v>IHS</v>
      </c>
      <c r="AL304" s="48" t="str" cm="1">
        <f t="array" ref="AL304">IFERROR(_xlfn.IFS(
AM304="MPR ISSUE","TX ISSUE",
AM304="BSS Hardware Issue","RAN ISSUE",
AM304="Sites strategiques, MLL, Pylone, etc.","ENVTECH",
AM304="AKTIVCO DEFAUT GE &amp; POWER Cabinet","POWER ISSUE",
AM304="AKTIVCO Coupure ENEO &amp; Baisse de tension","POWER ISSUE",
AM304="Coupure ENEO &amp; Baisse de tension","POWER ISSUE",
AM304="Defaut GE &amp; POWER Cabinet","POWER ISSUE",
AM304="Sharing","POWER ISSUE",
AM304="Sites strategiques &amp; DataCenter","POWER ISSUE",
AM304="Exclu","Exclu",
AM304="SAT","TX ISSUE",
AM304="SPARE-ISSUE","SPARE-ISSUE",
AM304="Fiber CAmtel","TX ISSUE",
AM304="Fiber AOF","TX ISSUE",
AM304="Projet OCM (HUAWEI)","TRAVAUX-HUAWEI",
AM304="Projet OCM (NOKIA)","TRAVAUX -NOKIA",
AM304="ACCESS-ISSUE","ACCESS-ISSUE",
AM304="Projet OCM (ZTE, NOKIA, autres projets)","TRAVAUX OCM",
AM304="No root CAuse","No root cause",
AM304="ODU HS","TX ISSUE",
AM304="IP &amp; VLAN","TX ISSUE",
AM304="Warehouse HUAWEI","SPARE-ISSUE",
AM304="SPARE-HS","SPARE-ISSUE",
AM304="Power Telco","RAN ISSUE",AM304="no impacts","no impacts"
),"")</f>
        <v>POWER ISSUE</v>
      </c>
      <c r="AM304" s="67" t="s">
        <v>5330</v>
      </c>
      <c r="AN304" s="48" t="str" cm="1">
        <f t="array" ref="AN304">IFERROR(_xlfn.IFS(
AM304="MPR ISSUE","ACTIVE",
AM304="BSS Hardware Issue","ACTIVE",
AM304="Sites strategiques, MLL, Pylone, etc.","PASSIVE",
AM304="AKTIVCO DEFAUT GE &amp; POWER Cabinet","PASSIVE",
AM304="AKTIVCO Coupure ENEO &amp; Baisse de tension","PASSIVE",
AM304="Coupure ENEO &amp; Baisse de tension","PASSIVE",
AM304="Defaut GE &amp; POWER Cabinet","PASSIVE",
AM304="Sharing","PASSIVE",
AM304="Sites strategiques &amp; DataCenter","PASSIVE",
AM304="Exclu","Exclu",
AM304="SAT","ACTIVE",
AM304="SPARE-ISSUE","SPARE-ISSUE",
AM304="Fiber CAmtel","ACTIVE",
AM304="Fiber AOF","ACTIVE",
AM304="Projet OCM (HUAWEI)","PLANNED WORKS",
AM304="Projet OCM (NOKIA)","PLANNED WORKS",
AM304="ACCESS-ISSUE","ACCESS-ISSUE",
AM304="Projet OCM (ZTE, NOKIA, autres projets)","PLANNED WORKS",
AM304="No root CAuse","No root cause",
AM304="ODU HS","ACTIVE",
AM304="IP &amp; VLAN","ACTIVE",
AM304="Warehouse HUAWEI","SPARE-ISSUE",
AM304="SPARE-HS","SPARE-ISSUE",
AM304="Power Telco","ACTIVE", AM304="no impacts","no impacts"
),"")</f>
        <v>PASSIVE</v>
      </c>
      <c r="AO304" s="93" t="s">
        <v>6060</v>
      </c>
      <c r="AP304" s="101" t="str">
        <f>B304</f>
        <v>LIT_428</v>
      </c>
      <c r="AR304" s="17" t="s">
        <v>5537</v>
      </c>
      <c r="AS304" s="7" t="s">
        <v>5537</v>
      </c>
      <c r="AT304" s="6"/>
      <c r="AU304" s="7"/>
      <c r="AV304" s="3" t="s">
        <v>5537</v>
      </c>
      <c r="AW304" s="18" t="s">
        <v>5537</v>
      </c>
      <c r="AX304" s="18" t="s">
        <v>5537</v>
      </c>
      <c r="AY304" s="18" t="s">
        <v>5537</v>
      </c>
      <c r="AZ304" s="18" t="s">
        <v>5537</v>
      </c>
      <c r="BA304" s="18" t="s">
        <v>5537</v>
      </c>
      <c r="BB304" s="18" t="s">
        <v>5537</v>
      </c>
      <c r="BC304" s="18" t="s">
        <v>5537</v>
      </c>
      <c r="BD304" s="18" t="s">
        <v>5537</v>
      </c>
      <c r="BE304" s="18" t="s">
        <v>5537</v>
      </c>
      <c r="BF304" s="18" t="s">
        <v>5537</v>
      </c>
      <c r="BG304" s="18" t="s">
        <v>5537</v>
      </c>
      <c r="BH304" s="18" t="s">
        <v>5537</v>
      </c>
      <c r="BI304" s="9" t="s">
        <v>6060</v>
      </c>
      <c r="BJ304" s="14"/>
      <c r="BK304" s="14" t="s">
        <v>5537</v>
      </c>
      <c r="BL304" s="14" t="str">
        <f>_xlfn.XLOOKUP(B304,'[4]cell downs 18042026 17h'!$B:$B,'[4]cell downs 18042026 17h'!$B:$B,"")</f>
        <v/>
      </c>
      <c r="BM304" s="14" t="str">
        <f>_xlfn.XLOOKUP(B304,'[5]Cells Huawei 19042026 15h'!$B:$B,'[5]Cells Huawei 19042026 15h'!$B:$B,"")</f>
        <v/>
      </c>
      <c r="BN304" s="9" t="str">
        <f>_xlfn.XLOOKUP(B304,'[6]cells down 19042026 9H40'!$B:$B,'[6]cells down 19042026 9H40'!$B:$B,"")</f>
        <v/>
      </c>
      <c r="BO304" s="9" t="s">
        <v>1902</v>
      </c>
      <c r="BP304" s="9" t="s">
        <v>12</v>
      </c>
      <c r="BQ304" s="115"/>
    </row>
    <row r="305" spans="1:69" s="9" customFormat="1" x14ac:dyDescent="0.3">
      <c r="A305" s="1" t="s">
        <v>1804</v>
      </c>
      <c r="B305" s="1" t="s">
        <v>1805</v>
      </c>
      <c r="C305" s="3" t="str">
        <f>_xlfn.XLOOKUP(B305,'[1]daily break down'!$D:$D,'[1]daily break down'!$E:$E,"")</f>
        <v>EXTREME-NORD</v>
      </c>
      <c r="D305" s="1" t="s">
        <v>11</v>
      </c>
      <c r="E305" s="1" t="s">
        <v>12</v>
      </c>
      <c r="F305" s="3" t="s">
        <v>55</v>
      </c>
      <c r="G305" s="1" t="s">
        <v>1806</v>
      </c>
      <c r="H305" s="33" t="str">
        <f>_xlfn.XLOOKUP(B305,[2]CALCULATION!$B:$B,[2]CALCULATION!$H:$H,"")</f>
        <v>NOKIA</v>
      </c>
      <c r="I305" s="28">
        <v>0</v>
      </c>
      <c r="J305" s="28">
        <v>0.65143328437587433</v>
      </c>
      <c r="K305" s="28">
        <v>0.89157659463228145</v>
      </c>
      <c r="L305" s="28">
        <v>0.32842318365230577</v>
      </c>
      <c r="M305" s="28">
        <v>7.721369974361933E-2</v>
      </c>
      <c r="N305" s="28">
        <v>3.4531771879513652E-2</v>
      </c>
      <c r="O305" s="28">
        <v>0.86030481859330421</v>
      </c>
      <c r="P305" s="28">
        <v>0.22781361121373717</v>
      </c>
      <c r="Q305" s="28">
        <v>3.6686236460525663E-2</v>
      </c>
      <c r="R305" s="28">
        <v>9.1839872202302386E-2</v>
      </c>
      <c r="S305" s="94">
        <v>0</v>
      </c>
      <c r="T305" s="94">
        <f>_xlfn.XLOOKUP(B305,'[3]Nur des jours'!$B:$B,'[3]Nur des jours'!$U:$U,"")</f>
        <v>0.26366635744361083</v>
      </c>
      <c r="U305" s="94">
        <v>0.48878604776528461</v>
      </c>
      <c r="V305" s="94">
        <v>0.97761305223062345</v>
      </c>
      <c r="W305" s="94">
        <v>0.26366635744361083</v>
      </c>
      <c r="X305" s="94">
        <v>4.4053618856260864E-2</v>
      </c>
      <c r="Y305" s="94">
        <v>0.30250273997049593</v>
      </c>
      <c r="Z305" s="94">
        <v>1.8341598949028459</v>
      </c>
      <c r="AA305" s="94">
        <v>0.74338359072486482</v>
      </c>
      <c r="AB305" s="94">
        <v>0.14416374041451166</v>
      </c>
      <c r="AC305" s="94">
        <f>_xlfn.XLOOKUP(B305,'[3]Nur des jours'!$B:$B,'[3]Nur des jours'!$N:$N,"")</f>
        <v>1.2301031866291132</v>
      </c>
      <c r="AD305" s="94">
        <v>1.2301031866291132</v>
      </c>
      <c r="AE305" s="94">
        <v>5.7909088002429971</v>
      </c>
      <c r="AF305" s="94">
        <v>1.200917765741506</v>
      </c>
      <c r="AG305" s="94">
        <v>0</v>
      </c>
      <c r="AH305" s="94">
        <v>1.2301031866291132</v>
      </c>
      <c r="AI305" s="49" t="s">
        <v>6659</v>
      </c>
      <c r="AJ305" s="49"/>
      <c r="AK305" s="48" t="str" cm="1">
        <f t="array" ref="AK305">IFERROR(_xlfn.IFS(
AM305="MPR ISSUE","PDH",
AM305="BSS Hardware Issue","BSS",
AM305="Sites strategiques, MLL, Pylone, etc.","ENVTECH",
AM305="AKTIVCO DEFAUT GE &amp; POWER Cabinet","AKTIVCO",
AM305="AKTIVCO Coupure ENEO &amp; Baisse de tension","AKTIVCO GRID ONLY",
AM305="Coupure ENEO &amp; Baisse de tension","IHS GRID ONLY",
AM305="Defaut GE &amp; POWER Cabinet","IHS",
AM305="Sharing","Partners",
AM305="Sites strategiques &amp; DataCenter","SST &amp; DC",
AM305="Exclu","Exclu",
AM305="SAT","SAT",
AM305="SPARE-ISSUE","SPARE-ISSUE",
AM305="Fiber CAmtel","TRANS_FO_CAMTEL",
AM305="Fiber AOF","Fiber AOF",
AM305="Projet OCM (HUAWEI)","TRAVAUX-HUAWEI",
AM305="Projet OCM (NOKIA)","TRAVAUX-NOKIA",
AM305="ACCESS-ISSUE","ACCESS-ISSUE",
AM305="Projet OCM (ZTE, NOKIA, autres projets)","TRAVAUX OCM",
AM305="No root CAuse","No root cause",
AM305="ODU HS","PDH",
AM305="IP &amp; VLAN","PDH",
AM305="Warehouse HUAWEI","SPARE-ISSUE",
AM305="SPARE-HS","SPARE-ISSUE",
AM305="Power Telco","BSS",AM305="no impacts","no impacts"
),"")</f>
        <v>IHS</v>
      </c>
      <c r="AL305" s="48" t="str" cm="1">
        <f t="array" ref="AL305">IFERROR(_xlfn.IFS(
AM305="MPR ISSUE","TX ISSUE",
AM305="BSS Hardware Issue","RAN ISSUE",
AM305="Sites strategiques, MLL, Pylone, etc.","ENVTECH",
AM305="AKTIVCO DEFAUT GE &amp; POWER Cabinet","POWER ISSUE",
AM305="AKTIVCO Coupure ENEO &amp; Baisse de tension","POWER ISSUE",
AM305="Coupure ENEO &amp; Baisse de tension","POWER ISSUE",
AM305="Defaut GE &amp; POWER Cabinet","POWER ISSUE",
AM305="Sharing","POWER ISSUE",
AM305="Sites strategiques &amp; DataCenter","POWER ISSUE",
AM305="Exclu","Exclu",
AM305="SAT","TX ISSUE",
AM305="SPARE-ISSUE","SPARE-ISSUE",
AM305="Fiber CAmtel","TX ISSUE",
AM305="Fiber AOF","TX ISSUE",
AM305="Projet OCM (HUAWEI)","TRAVAUX-HUAWEI",
AM305="Projet OCM (NOKIA)","TRAVAUX -NOKIA",
AM305="ACCESS-ISSUE","ACCESS-ISSUE",
AM305="Projet OCM (ZTE, NOKIA, autres projets)","TRAVAUX OCM",
AM305="No root CAuse","No root cause",
AM305="ODU HS","TX ISSUE",
AM305="IP &amp; VLAN","TX ISSUE",
AM305="Warehouse HUAWEI","SPARE-ISSUE",
AM305="SPARE-HS","SPARE-ISSUE",
AM305="Power Telco","RAN ISSUE",AM305="no impacts","no impacts"
),"")</f>
        <v>POWER ISSUE</v>
      </c>
      <c r="AM305" s="67" t="s">
        <v>5330</v>
      </c>
      <c r="AN305" s="48" t="str" cm="1">
        <f t="array" ref="AN305">IFERROR(_xlfn.IFS(
AM305="MPR ISSUE","ACTIVE",
AM305="BSS Hardware Issue","ACTIVE",
AM305="Sites strategiques, MLL, Pylone, etc.","PASSIVE",
AM305="AKTIVCO DEFAUT GE &amp; POWER Cabinet","PASSIVE",
AM305="AKTIVCO Coupure ENEO &amp; Baisse de tension","PASSIVE",
AM305="Coupure ENEO &amp; Baisse de tension","PASSIVE",
AM305="Defaut GE &amp; POWER Cabinet","PASSIVE",
AM305="Sharing","PASSIVE",
AM305="Sites strategiques &amp; DataCenter","PASSIVE",
AM305="Exclu","Exclu",
AM305="SAT","ACTIVE",
AM305="SPARE-ISSUE","SPARE-ISSUE",
AM305="Fiber CAmtel","ACTIVE",
AM305="Fiber AOF","ACTIVE",
AM305="Projet OCM (HUAWEI)","PLANNED WORKS",
AM305="Projet OCM (NOKIA)","PLANNED WORKS",
AM305="ACCESS-ISSUE","ACCESS-ISSUE",
AM305="Projet OCM (ZTE, NOKIA, autres projets)","PLANNED WORKS",
AM305="No root CAuse","No root cause",
AM305="ODU HS","ACTIVE",
AM305="IP &amp; VLAN","ACTIVE",
AM305="Warehouse HUAWEI","SPARE-ISSUE",
AM305="SPARE-HS","SPARE-ISSUE",
AM305="Power Telco","ACTIVE", AM305="no impacts","no impacts"
),"")</f>
        <v>PASSIVE</v>
      </c>
      <c r="AO305" s="93" t="s">
        <v>6267</v>
      </c>
      <c r="AP305" s="101" t="str">
        <f>B305</f>
        <v>EXN_043</v>
      </c>
      <c r="AR305" s="17" t="s">
        <v>5537</v>
      </c>
      <c r="AS305" s="7" t="s">
        <v>5537</v>
      </c>
      <c r="AT305" s="6"/>
      <c r="AU305" s="7"/>
      <c r="AV305" s="3" t="s">
        <v>5537</v>
      </c>
      <c r="AW305" s="18" t="s">
        <v>5537</v>
      </c>
      <c r="AX305" s="18" t="s">
        <v>5537</v>
      </c>
      <c r="AY305" s="18" t="s">
        <v>5537</v>
      </c>
      <c r="AZ305" s="18" t="s">
        <v>5537</v>
      </c>
      <c r="BA305" s="18" t="s">
        <v>5537</v>
      </c>
      <c r="BB305" s="18" t="s">
        <v>5537</v>
      </c>
      <c r="BC305" s="18" t="s">
        <v>5537</v>
      </c>
      <c r="BD305" s="18" t="s">
        <v>5537</v>
      </c>
      <c r="BE305" s="18" t="s">
        <v>5537</v>
      </c>
      <c r="BF305" s="18" t="s">
        <v>5537</v>
      </c>
      <c r="BG305" s="18" t="s">
        <v>5537</v>
      </c>
      <c r="BH305" s="18" t="s">
        <v>5537</v>
      </c>
      <c r="BI305" s="9" t="s">
        <v>6267</v>
      </c>
      <c r="BJ305" s="14"/>
      <c r="BK305" s="14" t="s">
        <v>5537</v>
      </c>
      <c r="BL305" s="14" t="str">
        <f>_xlfn.XLOOKUP(B305,'[4]cell downs 18042026 17h'!$B:$B,'[4]cell downs 18042026 17h'!$B:$B,"")</f>
        <v/>
      </c>
      <c r="BM305" s="14" t="str">
        <f>_xlfn.XLOOKUP(B305,'[5]Cells Huawei 19042026 15h'!$B:$B,'[5]Cells Huawei 19042026 15h'!$B:$B,"")</f>
        <v/>
      </c>
      <c r="BN305" s="9" t="str">
        <f>_xlfn.XLOOKUP(B305,'[6]cells down 19042026 9H40'!$B:$B,'[6]cells down 19042026 9H40'!$B:$B,"")</f>
        <v/>
      </c>
      <c r="BO305" s="9" t="s">
        <v>1805</v>
      </c>
      <c r="BP305" s="9" t="s">
        <v>5579</v>
      </c>
      <c r="BQ305" s="115"/>
    </row>
    <row r="306" spans="1:69" s="9" customFormat="1" x14ac:dyDescent="0.3">
      <c r="A306" s="1" t="s">
        <v>2645</v>
      </c>
      <c r="B306" s="8" t="s">
        <v>2646</v>
      </c>
      <c r="C306" s="3" t="str">
        <f>_xlfn.XLOOKUP(B306,'[1]daily break down'!$D:$D,'[1]daily break down'!$E:$E,"")</f>
        <v>CENTRE</v>
      </c>
      <c r="D306" s="1" t="s">
        <v>11</v>
      </c>
      <c r="E306" s="1" t="str">
        <f>BP306</f>
        <v>Grid-Gen</v>
      </c>
      <c r="F306" s="3" t="s">
        <v>37</v>
      </c>
      <c r="G306" s="1" t="s">
        <v>2647</v>
      </c>
      <c r="H306" s="33" t="str">
        <f>_xlfn.XLOOKUP(B306,[2]CALCULATION!$B:$B,[2]CALCULATION!$H:$H,"")</f>
        <v>NOKIA</v>
      </c>
      <c r="I306" s="28">
        <v>4.6371203625224775E-4</v>
      </c>
      <c r="J306" s="28">
        <v>2.8536125307818605E-4</v>
      </c>
      <c r="K306" s="28">
        <v>0.12034696305619204</v>
      </c>
      <c r="L306" s="28">
        <v>2.8536125307847553E-4</v>
      </c>
      <c r="M306" s="28">
        <v>2.3185601812635546E-4</v>
      </c>
      <c r="N306" s="28">
        <v>2.8536125307841763E-4</v>
      </c>
      <c r="O306" s="28">
        <v>3.0319633139559802E-4</v>
      </c>
      <c r="P306" s="28">
        <v>9.8641655228021125E-2</v>
      </c>
      <c r="Q306" s="28">
        <v>0.16764161075227144</v>
      </c>
      <c r="R306" s="28">
        <v>2.8536125307841763E-4</v>
      </c>
      <c r="S306" s="94">
        <v>2.8536125307830184E-4</v>
      </c>
      <c r="T306" s="94">
        <f>_xlfn.XLOOKUP(B306,'[3]Nur des jours'!$B:$B,'[3]Nur des jours'!$U:$U,"")</f>
        <v>2.6752617476106361E-4</v>
      </c>
      <c r="U306" s="94">
        <v>2.8536125307818605E-4</v>
      </c>
      <c r="V306" s="94">
        <v>3.2103140971312578E-4</v>
      </c>
      <c r="W306" s="94">
        <v>2.6752617476100566E-4</v>
      </c>
      <c r="X306" s="94">
        <v>0.21186289533234626</v>
      </c>
      <c r="Y306" s="94">
        <v>3.031963313958296E-4</v>
      </c>
      <c r="Z306" s="94">
        <v>2.4969109644359369E-4</v>
      </c>
      <c r="AA306" s="94">
        <v>2.140209398087698E-4</v>
      </c>
      <c r="AB306" s="94">
        <v>2.4969109644353585E-4</v>
      </c>
      <c r="AC306" s="94">
        <f>_xlfn.XLOOKUP(B306,'[3]Nur des jours'!$B:$B,'[3]Nur des jours'!$N:$N,"")</f>
        <v>1.2293006081048303</v>
      </c>
      <c r="AD306" s="94">
        <v>1.2293006081048303</v>
      </c>
      <c r="AE306" s="94">
        <v>1.3398798604366748</v>
      </c>
      <c r="AF306" s="94">
        <v>1.8761517760301381</v>
      </c>
      <c r="AG306" s="94">
        <v>0.7826060428965107</v>
      </c>
      <c r="AH306" s="94">
        <v>1.2293006081048303</v>
      </c>
      <c r="AI306" s="49" t="s">
        <v>5559</v>
      </c>
      <c r="AJ306" s="49"/>
      <c r="AK306" s="48" t="str" cm="1">
        <f t="array" ref="AK306">IFERROR(_xlfn.IFS(
AM306="MPR ISSUE","PDH",
AM306="BSS Hardware Issue","BSS",
AM306="Sites strategiques, MLL, Pylone, etc.","ENVTECH",
AM306="AKTIVCO DEFAUT GE &amp; POWER Cabinet","AKTIVCO",
AM306="AKTIVCO Coupure ENEO &amp; Baisse de tension","AKTIVCO GRID ONLY",
AM306="Coupure ENEO &amp; Baisse de tension","IHS GRID ONLY",
AM306="Defaut GE &amp; POWER Cabinet","IHS",
AM306="Sharing","Partners",
AM306="Sites strategiques &amp; DataCenter","SST &amp; DC",
AM306="Exclu","Exclu",
AM306="SAT","SAT",
AM306="SPARE-ISSUE","SPARE-ISSUE",
AM306="Fiber CAmtel","TRANS_FO_CAMTEL",
AM306="Fiber AOF","Fiber AOF",
AM306="Projet OCM (HUAWEI)","TRAVAUX-HUAWEI",
AM306="Projet OCM (NOKIA)","TRAVAUX-NOKIA",
AM306="ACCESS-ISSUE","ACCESS-ISSUE",
AM306="Projet OCM (ZTE, NOKIA, autres projets)","TRAVAUX OCM",
AM306="No root CAuse","No root cause",
AM306="ODU HS","PDH",
AM306="IP &amp; VLAN","PDH",
AM306="Warehouse HUAWEI","SPARE-ISSUE",
AM306="SPARE-HS","SPARE-ISSUE",
AM306="Power Telco","BSS",AM306="no impacts","no impacts"
),"")</f>
        <v>IHS</v>
      </c>
      <c r="AL306" s="48" t="str" cm="1">
        <f t="array" ref="AL306">IFERROR(_xlfn.IFS(
AM306="MPR ISSUE","TX ISSUE",
AM306="BSS Hardware Issue","RAN ISSUE",
AM306="Sites strategiques, MLL, Pylone, etc.","ENVTECH",
AM306="AKTIVCO DEFAUT GE &amp; POWER Cabinet","POWER ISSUE",
AM306="AKTIVCO Coupure ENEO &amp; Baisse de tension","POWER ISSUE",
AM306="Coupure ENEO &amp; Baisse de tension","POWER ISSUE",
AM306="Defaut GE &amp; POWER Cabinet","POWER ISSUE",
AM306="Sharing","POWER ISSUE",
AM306="Sites strategiques &amp; DataCenter","POWER ISSUE",
AM306="Exclu","Exclu",
AM306="SAT","TX ISSUE",
AM306="SPARE-ISSUE","SPARE-ISSUE",
AM306="Fiber CAmtel","TX ISSUE",
AM306="Fiber AOF","TX ISSUE",
AM306="Projet OCM (HUAWEI)","TRAVAUX-HUAWEI",
AM306="Projet OCM (NOKIA)","TRAVAUX -NOKIA",
AM306="ACCESS-ISSUE","ACCESS-ISSUE",
AM306="Projet OCM (ZTE, NOKIA, autres projets)","TRAVAUX OCM",
AM306="No root CAuse","No root cause",
AM306="ODU HS","TX ISSUE",
AM306="IP &amp; VLAN","TX ISSUE",
AM306="Warehouse HUAWEI","SPARE-ISSUE",
AM306="SPARE-HS","SPARE-ISSUE",
AM306="Power Telco","RAN ISSUE",AM306="no impacts","no impacts"
),"")</f>
        <v>POWER ISSUE</v>
      </c>
      <c r="AM306" s="67" t="s">
        <v>5330</v>
      </c>
      <c r="AN306" s="48" t="str" cm="1">
        <f t="array" ref="AN306">IFERROR(_xlfn.IFS(
AM306="MPR ISSUE","ACTIVE",
AM306="BSS Hardware Issue","ACTIVE",
AM306="Sites strategiques, MLL, Pylone, etc.","PASSIVE",
AM306="AKTIVCO DEFAUT GE &amp; POWER Cabinet","PASSIVE",
AM306="AKTIVCO Coupure ENEO &amp; Baisse de tension","PASSIVE",
AM306="Coupure ENEO &amp; Baisse de tension","PASSIVE",
AM306="Defaut GE &amp; POWER Cabinet","PASSIVE",
AM306="Sharing","PASSIVE",
AM306="Sites strategiques &amp; DataCenter","PASSIVE",
AM306="Exclu","Exclu",
AM306="SAT","ACTIVE",
AM306="SPARE-ISSUE","SPARE-ISSUE",
AM306="Fiber CAmtel","ACTIVE",
AM306="Fiber AOF","ACTIVE",
AM306="Projet OCM (HUAWEI)","PLANNED WORKS",
AM306="Projet OCM (NOKIA)","PLANNED WORKS",
AM306="ACCESS-ISSUE","ACCESS-ISSUE",
AM306="Projet OCM (ZTE, NOKIA, autres projets)","PLANNED WORKS",
AM306="No root CAuse","No root cause",
AM306="ODU HS","ACTIVE",
AM306="IP &amp; VLAN","ACTIVE",
AM306="Warehouse HUAWEI","SPARE-ISSUE",
AM306="SPARE-HS","SPARE-ISSUE",
AM306="Power Telco","ACTIVE", AM306="no impacts","no impacts"
),"")</f>
        <v>PASSIVE</v>
      </c>
      <c r="AO306" s="93" t="s">
        <v>6272</v>
      </c>
      <c r="AP306" s="101" t="str">
        <f>B306</f>
        <v>CTR_546</v>
      </c>
      <c r="AR306" s="17" t="s">
        <v>5537</v>
      </c>
      <c r="AS306" s="7" t="s">
        <v>5537</v>
      </c>
      <c r="AT306" s="6"/>
      <c r="AU306" s="7"/>
      <c r="AV306" s="3" t="s">
        <v>5537</v>
      </c>
      <c r="AW306" s="18" t="s">
        <v>5537</v>
      </c>
      <c r="AX306" s="18" t="s">
        <v>5537</v>
      </c>
      <c r="AY306" s="18" t="s">
        <v>5537</v>
      </c>
      <c r="AZ306" s="18" t="s">
        <v>5537</v>
      </c>
      <c r="BA306" s="18" t="s">
        <v>5537</v>
      </c>
      <c r="BB306" s="18" t="s">
        <v>5537</v>
      </c>
      <c r="BC306" s="18" t="s">
        <v>5537</v>
      </c>
      <c r="BD306" s="18" t="s">
        <v>5537</v>
      </c>
      <c r="BE306" s="18" t="s">
        <v>5537</v>
      </c>
      <c r="BF306" s="18" t="s">
        <v>5537</v>
      </c>
      <c r="BG306" s="18" t="s">
        <v>5537</v>
      </c>
      <c r="BH306" s="18" t="s">
        <v>5537</v>
      </c>
      <c r="BI306" s="9" t="s">
        <v>6272</v>
      </c>
      <c r="BJ306" s="14"/>
      <c r="BK306" s="14" t="s">
        <v>5537</v>
      </c>
      <c r="BL306" s="14" t="str">
        <f>_xlfn.XLOOKUP(B306,'[4]cell downs 18042026 17h'!$B:$B,'[4]cell downs 18042026 17h'!$B:$B,"")</f>
        <v/>
      </c>
      <c r="BM306" s="14" t="str">
        <f>_xlfn.XLOOKUP(B306,'[5]Cells Huawei 19042026 15h'!$B:$B,'[5]Cells Huawei 19042026 15h'!$B:$B,"")</f>
        <v/>
      </c>
      <c r="BN306" s="9" t="str">
        <f>_xlfn.XLOOKUP(B306,'[6]cells down 19042026 9H40'!$B:$B,'[6]cells down 19042026 9H40'!$B:$B,"")</f>
        <v/>
      </c>
      <c r="BO306" s="9" t="s">
        <v>2646</v>
      </c>
      <c r="BP306" s="9" t="s">
        <v>12</v>
      </c>
      <c r="BQ306" s="115"/>
    </row>
    <row r="307" spans="1:69" s="9" customFormat="1" x14ac:dyDescent="0.3">
      <c r="A307" s="1" t="s">
        <v>1027</v>
      </c>
      <c r="B307" s="8" t="s">
        <v>1028</v>
      </c>
      <c r="C307" s="3" t="str">
        <f>_xlfn.XLOOKUP(B307,'[1]daily break down'!$D:$D,'[1]daily break down'!$E:$E,"")</f>
        <v>CENTRE</v>
      </c>
      <c r="D307" s="1" t="s">
        <v>357</v>
      </c>
      <c r="E307" s="1" t="s">
        <v>122</v>
      </c>
      <c r="F307" s="3" t="s">
        <v>69</v>
      </c>
      <c r="G307" s="1" t="s">
        <v>1027</v>
      </c>
      <c r="H307" s="33" t="str">
        <f>_xlfn.XLOOKUP(B307,[2]CALCULATION!$B:$B,[2]CALCULATION!$H:$H,"")</f>
        <v>NOKIA</v>
      </c>
      <c r="I307" s="28">
        <v>0</v>
      </c>
      <c r="J307" s="28">
        <v>0.7837800559121969</v>
      </c>
      <c r="K307" s="28">
        <v>1.0578017257151051E-2</v>
      </c>
      <c r="L307" s="28">
        <v>3.9997494687631772E-2</v>
      </c>
      <c r="M307" s="28">
        <v>0.34393282945035375</v>
      </c>
      <c r="N307" s="28">
        <v>1.6210093270368944E-2</v>
      </c>
      <c r="O307" s="28">
        <v>4.102068013000902E-3</v>
      </c>
      <c r="P307" s="28">
        <v>9.9941222105565261E-2</v>
      </c>
      <c r="Q307" s="28">
        <v>1.0791203720036304</v>
      </c>
      <c r="R307" s="28">
        <v>1.0737012854383505</v>
      </c>
      <c r="S307" s="94">
        <v>3.931635389597353E-2</v>
      </c>
      <c r="T307" s="94">
        <f>_xlfn.XLOOKUP(B307,'[3]Nur des jours'!$B:$B,'[3]Nur des jours'!$U:$U,"")</f>
        <v>8.9175391586982075E-4</v>
      </c>
      <c r="U307" s="94">
        <v>0</v>
      </c>
      <c r="V307" s="94">
        <v>0.45279696832204713</v>
      </c>
      <c r="W307" s="94">
        <v>8.9175391586982075E-4</v>
      </c>
      <c r="X307" s="94">
        <v>0</v>
      </c>
      <c r="Y307" s="94">
        <v>0</v>
      </c>
      <c r="Z307" s="94">
        <v>0.205477937294718</v>
      </c>
      <c r="AA307" s="94">
        <v>3.4064999586225523E-3</v>
      </c>
      <c r="AB307" s="94">
        <v>0.20305236664355245</v>
      </c>
      <c r="AC307" s="94">
        <f>_xlfn.XLOOKUP(B307,'[3]Nur des jours'!$B:$B,'[3]Nur des jours'!$N:$N,"")</f>
        <v>1.215514092565483</v>
      </c>
      <c r="AD307" s="94">
        <v>1.215514092565483</v>
      </c>
      <c r="AE307" s="94">
        <v>2.1444572337525827</v>
      </c>
      <c r="AF307" s="94">
        <v>0.97752209199927886</v>
      </c>
      <c r="AG307" s="94">
        <v>1.1143491979066116</v>
      </c>
      <c r="AH307" s="94">
        <v>1.215514092565483</v>
      </c>
      <c r="AI307" s="49" t="s">
        <v>5559</v>
      </c>
      <c r="AJ307" s="49"/>
      <c r="AK307" s="48" t="str" cm="1">
        <f t="array" ref="AK307">IFERROR(_xlfn.IFS(
AM307="MPR ISSUE","PDH",
AM307="BSS Hardware Issue","BSS",
AM307="Sites strategiques, MLL, Pylone, etc.","ENVTECH",
AM307="AKTIVCO DEFAUT GE &amp; POWER Cabinet","AKTIVCO",
AM307="AKTIVCO Coupure ENEO &amp; Baisse de tension","AKTIVCO GRID ONLY",
AM307="Coupure ENEO &amp; Baisse de tension","IHS GRID ONLY",
AM307="Defaut GE &amp; POWER Cabinet","IHS",
AM307="Sharing","Partners",
AM307="Sites strategiques &amp; DataCenter","SST &amp; DC",
AM307="Exclu","Exclu",
AM307="SAT","SAT",
AM307="SPARE-ISSUE","SPARE-ISSUE",
AM307="Fiber CAmtel","TRANS_FO_CAMTEL",
AM307="Fiber AOF","Fiber AOF",
AM307="Projet OCM (HUAWEI)","TRAVAUX-HUAWEI",
AM307="Projet OCM (NOKIA)","TRAVAUX-NOKIA",
AM307="ACCESS-ISSUE","ACCESS-ISSUE",
AM307="Projet OCM (ZTE, NOKIA, autres projets)","TRAVAUX OCM",
AM307="No root CAuse","No root cause",
AM307="ODU HS","PDH",
AM307="IP &amp; VLAN","PDH",
AM307="Warehouse HUAWEI","SPARE-ISSUE",
AM307="SPARE-HS","SPARE-ISSUE",
AM307="Power Telco","BSS",AM307="no impacts","no impacts"
),"")</f>
        <v>No root cause</v>
      </c>
      <c r="AL307" s="48" t="str" cm="1">
        <f t="array" ref="AL307">IFERROR(_xlfn.IFS(
AM307="MPR ISSUE","TX ISSUE",
AM307="BSS Hardware Issue","RAN ISSUE",
AM307="Sites strategiques, MLL, Pylone, etc.","ENVTECH",
AM307="AKTIVCO DEFAUT GE &amp; POWER Cabinet","POWER ISSUE",
AM307="AKTIVCO Coupure ENEO &amp; Baisse de tension","POWER ISSUE",
AM307="Coupure ENEO &amp; Baisse de tension","POWER ISSUE",
AM307="Defaut GE &amp; POWER Cabinet","POWER ISSUE",
AM307="Sharing","POWER ISSUE",
AM307="Sites strategiques &amp; DataCenter","POWER ISSUE",
AM307="Exclu","Exclu",
AM307="SAT","TX ISSUE",
AM307="SPARE-ISSUE","SPARE-ISSUE",
AM307="Fiber CAmtel","TX ISSUE",
AM307="Fiber AOF","TX ISSUE",
AM307="Projet OCM (HUAWEI)","TRAVAUX-HUAWEI",
AM307="Projet OCM (NOKIA)","TRAVAUX -NOKIA",
AM307="ACCESS-ISSUE","ACCESS-ISSUE",
AM307="Projet OCM (ZTE, NOKIA, autres projets)","TRAVAUX OCM",
AM307="No root CAuse","No root cause",
AM307="ODU HS","TX ISSUE",
AM307="IP &amp; VLAN","TX ISSUE",
AM307="Warehouse HUAWEI","SPARE-ISSUE",
AM307="SPARE-HS","SPARE-ISSUE",
AM307="Power Telco","RAN ISSUE",AM307="no impacts","no impacts"
),"")</f>
        <v>No root cause</v>
      </c>
      <c r="AM307" s="67" t="s">
        <v>6538</v>
      </c>
      <c r="AN307" s="48" t="str" cm="1">
        <f t="array" ref="AN307">IFERROR(_xlfn.IFS(
AM307="MPR ISSUE","ACTIVE",
AM307="BSS Hardware Issue","ACTIVE",
AM307="Sites strategiques, MLL, Pylone, etc.","PASSIVE",
AM307="AKTIVCO DEFAUT GE &amp; POWER Cabinet","PASSIVE",
AM307="AKTIVCO Coupure ENEO &amp; Baisse de tension","PASSIVE",
AM307="Coupure ENEO &amp; Baisse de tension","PASSIVE",
AM307="Defaut GE &amp; POWER Cabinet","PASSIVE",
AM307="Sharing","PASSIVE",
AM307="Sites strategiques &amp; DataCenter","PASSIVE",
AM307="Exclu","Exclu",
AM307="SAT","ACTIVE",
AM307="SPARE-ISSUE","SPARE-ISSUE",
AM307="Fiber CAmtel","ACTIVE",
AM307="Fiber AOF","ACTIVE",
AM307="Projet OCM (HUAWEI)","PLANNED WORKS",
AM307="Projet OCM (NOKIA)","PLANNED WORKS",
AM307="ACCESS-ISSUE","ACCESS-ISSUE",
AM307="Projet OCM (ZTE, NOKIA, autres projets)","PLANNED WORKS",
AM307="No root CAuse","No root cause",
AM307="ODU HS","ACTIVE",
AM307="IP &amp; VLAN","ACTIVE",
AM307="Warehouse HUAWEI","SPARE-ISSUE",
AM307="SPARE-HS","SPARE-ISSUE",
AM307="Power Telco","ACTIVE", AM307="no impacts","no impacts"
),"")</f>
        <v>No root cause</v>
      </c>
      <c r="AO307" s="93" t="s">
        <v>6270</v>
      </c>
      <c r="AP307" s="127" t="str">
        <f>IFERROR(MID(AQ307, SEARCH("CTR_", AQ307), 7), IFERROR(MID(AQ307, SEARCH("SUO_", AQ307), 7), IFERROR(MID(AQ307, SEARCH("SUD_", AQ307), 7), IFERROR(MID(AQ307, SEARCH("NRO_", AQ307), 7), IFERROR(MID(AQ307, SEARCH("ADM_", AQ307), 7), IFERROR(MID(AQ307, SEARCH("NRD_", AQ307), 7), IFERROR(MID(AQ307, SEARCH("EXN_", AQ307), 7), IFERROR(MID(AQ307, SEARCH("LIT_", AQ307), 7), IFERROR(MID(AQ307, SEARCH("EST_", AQ307), 7), MID(AQ307, SEARCH("OST_",AQ307), 7))))))))))</f>
        <v>SUD_246</v>
      </c>
      <c r="AQ307" s="9" t="s">
        <v>6531</v>
      </c>
      <c r="AR307" s="17" t="s">
        <v>5726</v>
      </c>
      <c r="AS307" s="7" t="s">
        <v>5537</v>
      </c>
      <c r="AT307" s="6"/>
      <c r="AU307" s="7"/>
      <c r="AV307" s="3" t="s">
        <v>5537</v>
      </c>
      <c r="AW307" s="18" t="s">
        <v>5537</v>
      </c>
      <c r="AX307" s="18" t="s">
        <v>5537</v>
      </c>
      <c r="AY307" s="18" t="s">
        <v>5537</v>
      </c>
      <c r="AZ307" s="18" t="s">
        <v>5537</v>
      </c>
      <c r="BA307" s="18" t="s">
        <v>5537</v>
      </c>
      <c r="BB307" s="18" t="s">
        <v>5537</v>
      </c>
      <c r="BC307" s="18" t="s">
        <v>5537</v>
      </c>
      <c r="BD307" s="18" t="s">
        <v>5537</v>
      </c>
      <c r="BE307" s="18" t="s">
        <v>5537</v>
      </c>
      <c r="BF307" s="18" t="s">
        <v>5537</v>
      </c>
      <c r="BG307" s="18" t="s">
        <v>5537</v>
      </c>
      <c r="BH307" s="18" t="s">
        <v>5537</v>
      </c>
      <c r="BI307" s="9" t="s">
        <v>6271</v>
      </c>
      <c r="BJ307" s="14"/>
      <c r="BK307" s="14" t="s">
        <v>5537</v>
      </c>
      <c r="BL307" s="14" t="str">
        <f>_xlfn.XLOOKUP(B307,'[4]cell downs 18042026 17h'!$B:$B,'[4]cell downs 18042026 17h'!$B:$B,"")</f>
        <v/>
      </c>
      <c r="BM307" s="14" t="str">
        <f>_xlfn.XLOOKUP(B307,'[5]Cells Huawei 19042026 15h'!$B:$B,'[5]Cells Huawei 19042026 15h'!$B:$B,"")</f>
        <v/>
      </c>
      <c r="BN307" s="9" t="str">
        <f>_xlfn.XLOOKUP(B307,'[6]cells down 19042026 9H40'!$B:$B,'[6]cells down 19042026 9H40'!$B:$B,"")</f>
        <v/>
      </c>
      <c r="BO307" s="9" t="s">
        <v>5537</v>
      </c>
      <c r="BP307" s="9" t="s">
        <v>12</v>
      </c>
      <c r="BQ307" s="115"/>
    </row>
    <row r="308" spans="1:69" s="21" customFormat="1" x14ac:dyDescent="0.3">
      <c r="A308" s="3" t="s">
        <v>620</v>
      </c>
      <c r="B308" s="25" t="s">
        <v>621</v>
      </c>
      <c r="C308" s="3" t="str">
        <f>_xlfn.XLOOKUP(B308,'[1]daily break down'!$D:$D,'[1]daily break down'!$E:$E,"")</f>
        <v>CENTRE</v>
      </c>
      <c r="D308" s="3" t="s">
        <v>11</v>
      </c>
      <c r="E308" s="3" t="s">
        <v>96</v>
      </c>
      <c r="F308" s="3" t="s">
        <v>226</v>
      </c>
      <c r="G308" s="3" t="s">
        <v>622</v>
      </c>
      <c r="H308" s="33" t="str">
        <f>_xlfn.XLOOKUP(B308,[2]CALCULATION!$B:$B,[2]CALCULATION!$H:$H,"")</f>
        <v>NOKIA</v>
      </c>
      <c r="I308" s="28">
        <v>6.4741334292146707E-3</v>
      </c>
      <c r="J308" s="28">
        <v>6.0817617062319897E-2</v>
      </c>
      <c r="K308" s="28">
        <v>0</v>
      </c>
      <c r="L308" s="28">
        <v>7.7457745132450517E-2</v>
      </c>
      <c r="M308" s="28">
        <v>2.2204672505157862E-2</v>
      </c>
      <c r="N308" s="28">
        <v>9.9270045914625557E-2</v>
      </c>
      <c r="O308" s="28">
        <v>0.72822408277759254</v>
      </c>
      <c r="P308" s="28">
        <v>7.6726506921437218E-2</v>
      </c>
      <c r="Q308" s="28">
        <v>2.7733011731201116</v>
      </c>
      <c r="R308" s="28">
        <v>0</v>
      </c>
      <c r="S308" s="94">
        <v>3.388664880305182E-3</v>
      </c>
      <c r="T308" s="94">
        <f>_xlfn.XLOOKUP(B308,'[3]Nur des jours'!$B:$B,'[3]Nur des jours'!$U:$U,"")</f>
        <v>0</v>
      </c>
      <c r="U308" s="94">
        <v>2.7644371391963413E-3</v>
      </c>
      <c r="V308" s="94">
        <v>0</v>
      </c>
      <c r="W308" s="94">
        <v>0</v>
      </c>
      <c r="X308" s="94">
        <v>0.16402921528509018</v>
      </c>
      <c r="Y308" s="94">
        <v>1.2484554822176804E-3</v>
      </c>
      <c r="Z308" s="94">
        <v>0</v>
      </c>
      <c r="AA308" s="94">
        <v>0</v>
      </c>
      <c r="AB308" s="94">
        <v>0.12925081256616805</v>
      </c>
      <c r="AC308" s="94">
        <f>_xlfn.XLOOKUP(B308,'[3]Nur des jours'!$B:$B,'[3]Nur des jours'!$N:$N,"")</f>
        <v>1.2115547051790212</v>
      </c>
      <c r="AD308" s="94">
        <v>1.2115547051790212</v>
      </c>
      <c r="AE308" s="94">
        <v>1.7847579423601871</v>
      </c>
      <c r="AF308" s="94">
        <v>2.8497425291811593</v>
      </c>
      <c r="AG308" s="94">
        <v>0</v>
      </c>
      <c r="AH308" s="94">
        <v>1.2115547051790212</v>
      </c>
      <c r="AI308" s="49" t="s">
        <v>5559</v>
      </c>
      <c r="AJ308" s="49"/>
      <c r="AK308" s="48" t="str" cm="1">
        <f t="array" ref="AK308">IFERROR(_xlfn.IFS(
AM308="MPR ISSUE","PDH",
AM308="BSS Hardware Issue","BSS",
AM308="Sites strategiques, MLL, Pylone, etc.","ENVTECH",
AM308="AKTIVCO DEFAUT GE &amp; POWER Cabinet","AKTIVCO",
AM308="AKTIVCO Coupure ENEO &amp; Baisse de tension","AKTIVCO GRID ONLY",
AM308="Coupure ENEO &amp; Baisse de tension","IHS GRID ONLY",
AM308="Defaut GE &amp; POWER Cabinet","IHS",
AM308="Sharing","Partners",
AM308="Sites strategiques &amp; DataCenter","SST &amp; DC",
AM308="Exclu","Exclu",
AM308="SAT","SAT",
AM308="SPARE-ISSUE","SPARE-ISSUE",
AM308="Fiber CAmtel","TRANS_FO_CAMTEL",
AM308="Fiber AOF","Fiber AOF",
AM308="Projet OCM (HUAWEI)","TRAVAUX-HUAWEI",
AM308="Projet OCM (NOKIA)","TRAVAUX-NOKIA",
AM308="ACCESS-ISSUE","ACCESS-ISSUE",
AM308="Projet OCM (ZTE, NOKIA, autres projets)","TRAVAUX OCM",
AM308="No root CAuse","No root cause",
AM308="ODU HS","PDH",
AM308="IP &amp; VLAN","PDH",
AM308="Warehouse HUAWEI","SPARE-ISSUE",
AM308="SPARE-HS","SPARE-ISSUE",
AM308="Power Telco","BSS",AM308="no impacts","no impacts"
),"")</f>
        <v>IHS</v>
      </c>
      <c r="AL308" s="48" t="str" cm="1">
        <f t="array" ref="AL308">IFERROR(_xlfn.IFS(
AM308="MPR ISSUE","TX ISSUE",
AM308="BSS Hardware Issue","RAN ISSUE",
AM308="Sites strategiques, MLL, Pylone, etc.","ENVTECH",
AM308="AKTIVCO DEFAUT GE &amp; POWER Cabinet","POWER ISSUE",
AM308="AKTIVCO Coupure ENEO &amp; Baisse de tension","POWER ISSUE",
AM308="Coupure ENEO &amp; Baisse de tension","POWER ISSUE",
AM308="Defaut GE &amp; POWER Cabinet","POWER ISSUE",
AM308="Sharing","POWER ISSUE",
AM308="Sites strategiques &amp; DataCenter","POWER ISSUE",
AM308="Exclu","Exclu",
AM308="SAT","TX ISSUE",
AM308="SPARE-ISSUE","SPARE-ISSUE",
AM308="Fiber CAmtel","TX ISSUE",
AM308="Fiber AOF","TX ISSUE",
AM308="Projet OCM (HUAWEI)","TRAVAUX-HUAWEI",
AM308="Projet OCM (NOKIA)","TRAVAUX -NOKIA",
AM308="ACCESS-ISSUE","ACCESS-ISSUE",
AM308="Projet OCM (ZTE, NOKIA, autres projets)","TRAVAUX OCM",
AM308="No root CAuse","No root cause",
AM308="ODU HS","TX ISSUE",
AM308="IP &amp; VLAN","TX ISSUE",
AM308="Warehouse HUAWEI","SPARE-ISSUE",
AM308="SPARE-HS","SPARE-ISSUE",
AM308="Power Telco","RAN ISSUE",AM308="no impacts","no impacts"
),"")</f>
        <v>POWER ISSUE</v>
      </c>
      <c r="AM308" s="67" t="s">
        <v>5330</v>
      </c>
      <c r="AN308" s="48" t="str" cm="1">
        <f t="array" ref="AN308">IFERROR(_xlfn.IFS(
AM308="MPR ISSUE","ACTIVE",
AM308="BSS Hardware Issue","ACTIVE",
AM308="Sites strategiques, MLL, Pylone, etc.","PASSIVE",
AM308="AKTIVCO DEFAUT GE &amp; POWER Cabinet","PASSIVE",
AM308="AKTIVCO Coupure ENEO &amp; Baisse de tension","PASSIVE",
AM308="Coupure ENEO &amp; Baisse de tension","PASSIVE",
AM308="Defaut GE &amp; POWER Cabinet","PASSIVE",
AM308="Sharing","PASSIVE",
AM308="Sites strategiques &amp; DataCenter","PASSIVE",
AM308="Exclu","Exclu",
AM308="SAT","ACTIVE",
AM308="SPARE-ISSUE","SPARE-ISSUE",
AM308="Fiber CAmtel","ACTIVE",
AM308="Fiber AOF","ACTIVE",
AM308="Projet OCM (HUAWEI)","PLANNED WORKS",
AM308="Projet OCM (NOKIA)","PLANNED WORKS",
AM308="ACCESS-ISSUE","ACCESS-ISSUE",
AM308="Projet OCM (ZTE, NOKIA, autres projets)","PLANNED WORKS",
AM308="No root CAuse","No root cause",
AM308="ODU HS","ACTIVE",
AM308="IP &amp; VLAN","ACTIVE",
AM308="Warehouse HUAWEI","SPARE-ISSUE",
AM308="SPARE-HS","SPARE-ISSUE",
AM308="Power Telco","ACTIVE", AM308="no impacts","no impacts"
),"")</f>
        <v>PASSIVE</v>
      </c>
      <c r="AO308" s="93" t="s">
        <v>6111</v>
      </c>
      <c r="AP308" s="101" t="str">
        <f>B308</f>
        <v>EST_096</v>
      </c>
      <c r="AQ308" s="9"/>
      <c r="AR308" s="17" t="s">
        <v>5537</v>
      </c>
      <c r="AS308" s="7" t="s">
        <v>5537</v>
      </c>
      <c r="AT308" s="6"/>
      <c r="AU308" s="7"/>
      <c r="AV308" s="3" t="s">
        <v>5537</v>
      </c>
      <c r="AW308" s="18" t="s">
        <v>5537</v>
      </c>
      <c r="AX308" s="18" t="s">
        <v>5537</v>
      </c>
      <c r="AY308" s="18" t="s">
        <v>5537</v>
      </c>
      <c r="AZ308" s="18" t="s">
        <v>5537</v>
      </c>
      <c r="BA308" s="18" t="s">
        <v>5537</v>
      </c>
      <c r="BB308" s="18" t="s">
        <v>5537</v>
      </c>
      <c r="BC308" s="18" t="s">
        <v>5537</v>
      </c>
      <c r="BD308" s="18" t="s">
        <v>5537</v>
      </c>
      <c r="BE308" s="18" t="s">
        <v>5537</v>
      </c>
      <c r="BF308" s="18" t="s">
        <v>5537</v>
      </c>
      <c r="BG308" s="18" t="s">
        <v>5537</v>
      </c>
      <c r="BH308" s="18" t="s">
        <v>5537</v>
      </c>
      <c r="BI308" s="9" t="s">
        <v>6111</v>
      </c>
      <c r="BJ308" s="14"/>
      <c r="BK308" s="14" t="s">
        <v>5537</v>
      </c>
      <c r="BL308" s="14" t="str">
        <f>_xlfn.XLOOKUP(B308,'[4]cell downs 18042026 17h'!$B:$B,'[4]cell downs 18042026 17h'!$B:$B,"")</f>
        <v/>
      </c>
      <c r="BM308" s="14" t="str">
        <f>_xlfn.XLOOKUP(B308,'[5]Cells Huawei 19042026 15h'!$B:$B,'[5]Cells Huawei 19042026 15h'!$B:$B,"")</f>
        <v/>
      </c>
      <c r="BN308" s="9" t="str">
        <f>_xlfn.XLOOKUP(B308,'[6]cells down 19042026 9H40'!$B:$B,'[6]cells down 19042026 9H40'!$B:$B,"")</f>
        <v/>
      </c>
      <c r="BO308" s="9" t="s">
        <v>621</v>
      </c>
      <c r="BP308" s="9" t="s">
        <v>5537</v>
      </c>
      <c r="BQ308" s="117"/>
    </row>
    <row r="309" spans="1:69" s="9" customFormat="1" x14ac:dyDescent="0.3">
      <c r="A309" s="1" t="s">
        <v>668</v>
      </c>
      <c r="B309" s="8" t="s">
        <v>669</v>
      </c>
      <c r="C309" s="3" t="str">
        <f>_xlfn.XLOOKUP(B309,'[1]daily break down'!$D:$D,'[1]daily break down'!$E:$E,"")</f>
        <v>Douala</v>
      </c>
      <c r="D309" s="1" t="s">
        <v>5490</v>
      </c>
      <c r="E309" s="1"/>
      <c r="F309" s="3" t="s">
        <v>31</v>
      </c>
      <c r="G309" s="1" t="s">
        <v>32</v>
      </c>
      <c r="H309" s="34" t="str">
        <f>_xlfn.XLOOKUP(B309,[2]CALCULATION!$B:$B,[2]CALCULATION!$H:$H,"")</f>
        <v>ZTE</v>
      </c>
      <c r="I309" s="28">
        <v>0.12036894356410451</v>
      </c>
      <c r="J309" s="28">
        <v>0.8580812880065517</v>
      </c>
      <c r="K309" s="28">
        <v>8.0257852428281592E-4</v>
      </c>
      <c r="L309" s="28">
        <v>0</v>
      </c>
      <c r="M309" s="28">
        <v>0.47901453344861988</v>
      </c>
      <c r="N309" s="28">
        <v>2.8460682926550862</v>
      </c>
      <c r="O309" s="28">
        <v>0</v>
      </c>
      <c r="P309" s="28">
        <v>2.143401877106323</v>
      </c>
      <c r="Q309" s="28">
        <v>1.1349708788841231</v>
      </c>
      <c r="R309" s="28">
        <v>6.7719792371152346E-2</v>
      </c>
      <c r="S309" s="94">
        <v>0.54502215830130107</v>
      </c>
      <c r="T309" s="94">
        <f>_xlfn.XLOOKUP(B309,'[3]Nur des jours'!$B:$B,'[3]Nur des jours'!$U:$U,"")</f>
        <v>0</v>
      </c>
      <c r="U309" s="94">
        <v>1.2405723776014246</v>
      </c>
      <c r="V309" s="94">
        <v>1.3367391198888234</v>
      </c>
      <c r="W309" s="94">
        <v>0</v>
      </c>
      <c r="X309" s="94">
        <v>1.0110170845782218</v>
      </c>
      <c r="Y309" s="94">
        <v>0</v>
      </c>
      <c r="Z309" s="94">
        <v>3.4387814503771055</v>
      </c>
      <c r="AA309" s="94">
        <v>1.1881550824265976</v>
      </c>
      <c r="AB309" s="94">
        <v>2.0814963202666417</v>
      </c>
      <c r="AC309" s="94">
        <f>_xlfn.XLOOKUP(B309,'[3]Nur des jours'!$B:$B,'[3]Nur des jours'!$N:$N,"")</f>
        <v>1.2103240847751211</v>
      </c>
      <c r="AD309" s="94">
        <v>1.2103240847751211</v>
      </c>
      <c r="AE309" s="94">
        <v>0.49096455363316271</v>
      </c>
      <c r="AF309" s="94">
        <v>0.52037113538765956</v>
      </c>
      <c r="AG309" s="94">
        <v>1.8514688082089541</v>
      </c>
      <c r="AH309" s="94">
        <v>1.2103240847751211</v>
      </c>
      <c r="AI309" s="49" t="s">
        <v>5559</v>
      </c>
      <c r="AJ309" s="49"/>
      <c r="AK309" s="48" t="str" cm="1">
        <f t="array" ref="AK309">IFERROR(_xlfn.IFS(
AM309="MPR ISSUE","PDH",
AM309="BSS Hardware Issue","BSS",
AM309="Sites strategiques, MLL, Pylone, etc.","ENVTECH",
AM309="AKTIVCO DEFAUT GE &amp; POWER Cabinet","AKTIVCO",
AM309="AKTIVCO Coupure ENEO &amp; Baisse de tension","AKTIVCO GRID ONLY",
AM309="Coupure ENEO &amp; Baisse de tension","IHS GRID ONLY",
AM309="Defaut GE &amp; POWER Cabinet","IHS",
AM309="Sharing","Partners",
AM309="Sites strategiques &amp; DataCenter","SST &amp; DC",
AM309="Exclu","Exclu",
AM309="SAT","SAT",
AM309="SPARE-ISSUE","SPARE-ISSUE",
AM309="Fiber CAmtel","TRANS_FO_CAMTEL",
AM309="Fiber AOF","Fiber AOF",
AM309="Projet OCM (HUAWEI)","TRAVAUX-HUAWEI",
AM309="Projet OCM (NOKIA)","TRAVAUX-NOKIA",
AM309="ACCESS-ISSUE","ACCESS-ISSUE",
AM309="Projet OCM (ZTE, NOKIA, autres projets)","TRAVAUX OCM",
AM309="No root CAuse","No root cause",
AM309="ODU HS","PDH",
AM309="IP &amp; VLAN","PDH",
AM309="Warehouse HUAWEI","SPARE-ISSUE",
AM309="SPARE-HS","SPARE-ISSUE",
AM309="Power Telco","BSS",AM309="no impacts","no impacts"
),"")</f>
        <v>No root cause</v>
      </c>
      <c r="AL309" s="48" t="str" cm="1">
        <f t="array" ref="AL309">IFERROR(_xlfn.IFS(
AM309="MPR ISSUE","TX ISSUE",
AM309="BSS Hardware Issue","RAN ISSUE",
AM309="Sites strategiques, MLL, Pylone, etc.","ENVTECH",
AM309="AKTIVCO DEFAUT GE &amp; POWER Cabinet","POWER ISSUE",
AM309="AKTIVCO Coupure ENEO &amp; Baisse de tension","POWER ISSUE",
AM309="Coupure ENEO &amp; Baisse de tension","POWER ISSUE",
AM309="Defaut GE &amp; POWER Cabinet","POWER ISSUE",
AM309="Sharing","POWER ISSUE",
AM309="Sites strategiques &amp; DataCenter","POWER ISSUE",
AM309="Exclu","Exclu",
AM309="SAT","TX ISSUE",
AM309="SPARE-ISSUE","SPARE-ISSUE",
AM309="Fiber CAmtel","TX ISSUE",
AM309="Fiber AOF","TX ISSUE",
AM309="Projet OCM (HUAWEI)","TRAVAUX-HUAWEI",
AM309="Projet OCM (NOKIA)","TRAVAUX -NOKIA",
AM309="ACCESS-ISSUE","ACCESS-ISSUE",
AM309="Projet OCM (ZTE, NOKIA, autres projets)","TRAVAUX OCM",
AM309="No root CAuse","No root cause",
AM309="ODU HS","TX ISSUE",
AM309="IP &amp; VLAN","TX ISSUE",
AM309="Warehouse HUAWEI","SPARE-ISSUE",
AM309="SPARE-HS","SPARE-ISSUE",
AM309="Power Telco","RAN ISSUE",AM309="no impacts","no impacts"
),"")</f>
        <v>No root cause</v>
      </c>
      <c r="AM309" s="67" t="s">
        <v>6538</v>
      </c>
      <c r="AN309" s="48" t="str" cm="1">
        <f t="array" ref="AN309">IFERROR(_xlfn.IFS(
AM309="MPR ISSUE","ACTIVE",
AM309="BSS Hardware Issue","ACTIVE",
AM309="Sites strategiques, MLL, Pylone, etc.","PASSIVE",
AM309="AKTIVCO DEFAUT GE &amp; POWER Cabinet","PASSIVE",
AM309="AKTIVCO Coupure ENEO &amp; Baisse de tension","PASSIVE",
AM309="Coupure ENEO &amp; Baisse de tension","PASSIVE",
AM309="Defaut GE &amp; POWER Cabinet","PASSIVE",
AM309="Sharing","PASSIVE",
AM309="Sites strategiques &amp; DataCenter","PASSIVE",
AM309="Exclu","Exclu",
AM309="SAT","ACTIVE",
AM309="SPARE-ISSUE","SPARE-ISSUE",
AM309="Fiber CAmtel","ACTIVE",
AM309="Fiber AOF","ACTIVE",
AM309="Projet OCM (HUAWEI)","PLANNED WORKS",
AM309="Projet OCM (NOKIA)","PLANNED WORKS",
AM309="ACCESS-ISSUE","ACCESS-ISSUE",
AM309="Projet OCM (ZTE, NOKIA, autres projets)","PLANNED WORKS",
AM309="No root CAuse","No root cause",
AM309="ODU HS","ACTIVE",
AM309="IP &amp; VLAN","ACTIVE",
AM309="Warehouse HUAWEI","SPARE-ISSUE",
AM309="SPARE-HS","SPARE-ISSUE",
AM309="Power Telco","ACTIVE", AM309="no impacts","no impacts"
),"")</f>
        <v>No root cause</v>
      </c>
      <c r="AO309" s="93" t="s">
        <v>5537</v>
      </c>
      <c r="AP309" s="101" t="str">
        <f>B309</f>
        <v>LIT_685</v>
      </c>
      <c r="AR309" s="17" t="s">
        <v>5537</v>
      </c>
      <c r="AS309" s="7" t="s">
        <v>5537</v>
      </c>
      <c r="AT309" s="6"/>
      <c r="AU309" s="7"/>
      <c r="AV309" s="3" t="s">
        <v>5537</v>
      </c>
      <c r="AW309" s="18" t="s">
        <v>5537</v>
      </c>
      <c r="AX309" s="18" t="s">
        <v>5537</v>
      </c>
      <c r="AY309" s="18" t="s">
        <v>5537</v>
      </c>
      <c r="AZ309" s="18" t="s">
        <v>5537</v>
      </c>
      <c r="BA309" s="18" t="s">
        <v>5537</v>
      </c>
      <c r="BB309" s="18" t="s">
        <v>5537</v>
      </c>
      <c r="BC309" s="18" t="s">
        <v>5537</v>
      </c>
      <c r="BD309" s="18" t="s">
        <v>5537</v>
      </c>
      <c r="BE309" s="18" t="s">
        <v>5537</v>
      </c>
      <c r="BF309" s="18" t="s">
        <v>5537</v>
      </c>
      <c r="BG309" s="18" t="s">
        <v>5537</v>
      </c>
      <c r="BH309" s="18" t="s">
        <v>5537</v>
      </c>
      <c r="BI309" s="9" t="s">
        <v>5537</v>
      </c>
      <c r="BJ309" s="14"/>
      <c r="BK309" s="14" t="s">
        <v>5537</v>
      </c>
      <c r="BL309" s="14" t="str">
        <f>_xlfn.XLOOKUP(B309,'[4]cell downs 18042026 17h'!$B:$B,'[4]cell downs 18042026 17h'!$B:$B,"")</f>
        <v/>
      </c>
      <c r="BM309" s="14" t="str">
        <f>_xlfn.XLOOKUP(B309,'[5]Cells Huawei 19042026 15h'!$B:$B,'[5]Cells Huawei 19042026 15h'!$B:$B,"")</f>
        <v/>
      </c>
      <c r="BN309" s="9" t="str">
        <f>_xlfn.XLOOKUP(B309,'[6]cells down 19042026 9H40'!$B:$B,'[6]cells down 19042026 9H40'!$B:$B,"")</f>
        <v/>
      </c>
      <c r="BO309" s="9" t="s">
        <v>5537</v>
      </c>
      <c r="BP309" s="9" t="s">
        <v>5537</v>
      </c>
      <c r="BQ309" s="115"/>
    </row>
    <row r="310" spans="1:69" s="9" customFormat="1" x14ac:dyDescent="0.3">
      <c r="A310" s="1" t="s">
        <v>1986</v>
      </c>
      <c r="B310" s="8" t="s">
        <v>1987</v>
      </c>
      <c r="C310" s="3" t="str">
        <f>_xlfn.XLOOKUP(B310,'[1]daily break down'!$D:$D,'[1]daily break down'!$E:$E,"")</f>
        <v>EXTREME-NORD</v>
      </c>
      <c r="D310" s="1" t="s">
        <v>11</v>
      </c>
      <c r="E310" s="1" t="s">
        <v>12</v>
      </c>
      <c r="F310" s="3" t="s">
        <v>55</v>
      </c>
      <c r="G310" s="1" t="s">
        <v>560</v>
      </c>
      <c r="H310" s="32" t="str">
        <f>_xlfn.XLOOKUP(B310,[2]CALCULATION!$B:$B,[2]CALCULATION!$H:$H,"")</f>
        <v>Huawei</v>
      </c>
      <c r="I310" s="28">
        <v>0.30658499627603564</v>
      </c>
      <c r="J310" s="28">
        <v>0.27933299660705474</v>
      </c>
      <c r="K310" s="28">
        <v>0</v>
      </c>
      <c r="L310" s="28">
        <v>0</v>
      </c>
      <c r="M310" s="28">
        <v>0</v>
      </c>
      <c r="N310" s="28">
        <v>0</v>
      </c>
      <c r="O310" s="28">
        <v>4.745040421421499</v>
      </c>
      <c r="P310" s="28">
        <v>3.2768032690985152</v>
      </c>
      <c r="Q310" s="28">
        <v>3.9430147845665222</v>
      </c>
      <c r="R310" s="28">
        <v>0</v>
      </c>
      <c r="S310" s="94">
        <v>0.32156646206264822</v>
      </c>
      <c r="T310" s="94">
        <f>_xlfn.XLOOKUP(B310,'[3]Nur des jours'!$B:$B,'[3]Nur des jours'!$U:$U,"")</f>
        <v>0</v>
      </c>
      <c r="U310" s="94">
        <v>0</v>
      </c>
      <c r="V310" s="94">
        <v>1.3772069125909947</v>
      </c>
      <c r="W310" s="94">
        <v>0</v>
      </c>
      <c r="X310" s="94">
        <v>0</v>
      </c>
      <c r="Y310" s="94">
        <v>0</v>
      </c>
      <c r="Z310" s="94">
        <v>0</v>
      </c>
      <c r="AA310" s="94">
        <v>0.15311414735484385</v>
      </c>
      <c r="AB310" s="94">
        <v>0</v>
      </c>
      <c r="AC310" s="94">
        <f>_xlfn.XLOOKUP(B310,'[3]Nur des jours'!$B:$B,'[3]Nur des jours'!$N:$N,"")</f>
        <v>1.2091469696061732</v>
      </c>
      <c r="AD310" s="94">
        <v>1.2091469696061732</v>
      </c>
      <c r="AE310" s="94">
        <v>1.2420866155893673</v>
      </c>
      <c r="AF310" s="94">
        <v>2.0342553491708921</v>
      </c>
      <c r="AG310" s="94">
        <v>0.66895836206160653</v>
      </c>
      <c r="AH310" s="94">
        <v>1.2091469696061732</v>
      </c>
      <c r="AI310" s="49" t="s">
        <v>6659</v>
      </c>
      <c r="AJ310" s="49"/>
      <c r="AK310" s="48" t="str" cm="1">
        <f t="array" ref="AK310">IFERROR(_xlfn.IFS(
AM310="MPR ISSUE","PDH",
AM310="BSS Hardware Issue","BSS",
AM310="Sites strategiques, MLL, Pylone, etc.","ENVTECH",
AM310="AKTIVCO DEFAUT GE &amp; POWER Cabinet","AKTIVCO",
AM310="AKTIVCO Coupure ENEO &amp; Baisse de tension","AKTIVCO GRID ONLY",
AM310="Coupure ENEO &amp; Baisse de tension","IHS GRID ONLY",
AM310="Defaut GE &amp; POWER Cabinet","IHS",
AM310="Sharing","Partners",
AM310="Sites strategiques &amp; DataCenter","SST &amp; DC",
AM310="Exclu","Exclu",
AM310="SAT","SAT",
AM310="SPARE-ISSUE","SPARE-ISSUE",
AM310="Fiber CAmtel","TRANS_FO_CAMTEL",
AM310="Fiber AOF","Fiber AOF",
AM310="Projet OCM (HUAWEI)","TRAVAUX-HUAWEI",
AM310="Projet OCM (NOKIA)","TRAVAUX-NOKIA",
AM310="ACCESS-ISSUE","ACCESS-ISSUE",
AM310="Projet OCM (ZTE, NOKIA, autres projets)","TRAVAUX OCM",
AM310="No root CAuse","No root cause",
AM310="ODU HS","PDH",
AM310="IP &amp; VLAN","PDH",
AM310="Warehouse HUAWEI","SPARE-ISSUE",
AM310="SPARE-HS","SPARE-ISSUE",
AM310="Power Telco","BSS",AM310="no impacts","no impacts"
),"")</f>
        <v>IHS</v>
      </c>
      <c r="AL310" s="48" t="str" cm="1">
        <f t="array" ref="AL310">IFERROR(_xlfn.IFS(
AM310="MPR ISSUE","TX ISSUE",
AM310="BSS Hardware Issue","RAN ISSUE",
AM310="Sites strategiques, MLL, Pylone, etc.","ENVTECH",
AM310="AKTIVCO DEFAUT GE &amp; POWER Cabinet","POWER ISSUE",
AM310="AKTIVCO Coupure ENEO &amp; Baisse de tension","POWER ISSUE",
AM310="Coupure ENEO &amp; Baisse de tension","POWER ISSUE",
AM310="Defaut GE &amp; POWER Cabinet","POWER ISSUE",
AM310="Sharing","POWER ISSUE",
AM310="Sites strategiques &amp; DataCenter","POWER ISSUE",
AM310="Exclu","Exclu",
AM310="SAT","TX ISSUE",
AM310="SPARE-ISSUE","SPARE-ISSUE",
AM310="Fiber CAmtel","TX ISSUE",
AM310="Fiber AOF","TX ISSUE",
AM310="Projet OCM (HUAWEI)","TRAVAUX-HUAWEI",
AM310="Projet OCM (NOKIA)","TRAVAUX -NOKIA",
AM310="ACCESS-ISSUE","ACCESS-ISSUE",
AM310="Projet OCM (ZTE, NOKIA, autres projets)","TRAVAUX OCM",
AM310="No root CAuse","No root cause",
AM310="ODU HS","TX ISSUE",
AM310="IP &amp; VLAN","TX ISSUE",
AM310="Warehouse HUAWEI","SPARE-ISSUE",
AM310="SPARE-HS","SPARE-ISSUE",
AM310="Power Telco","RAN ISSUE",AM310="no impacts","no impacts"
),"")</f>
        <v>POWER ISSUE</v>
      </c>
      <c r="AM310" s="67" t="s">
        <v>5330</v>
      </c>
      <c r="AN310" s="48" t="str" cm="1">
        <f t="array" ref="AN310">IFERROR(_xlfn.IFS(
AM310="MPR ISSUE","ACTIVE",
AM310="BSS Hardware Issue","ACTIVE",
AM310="Sites strategiques, MLL, Pylone, etc.","PASSIVE",
AM310="AKTIVCO DEFAUT GE &amp; POWER Cabinet","PASSIVE",
AM310="AKTIVCO Coupure ENEO &amp; Baisse de tension","PASSIVE",
AM310="Coupure ENEO &amp; Baisse de tension","PASSIVE",
AM310="Defaut GE &amp; POWER Cabinet","PASSIVE",
AM310="Sharing","PASSIVE",
AM310="Sites strategiques &amp; DataCenter","PASSIVE",
AM310="Exclu","Exclu",
AM310="SAT","ACTIVE",
AM310="SPARE-ISSUE","SPARE-ISSUE",
AM310="Fiber CAmtel","ACTIVE",
AM310="Fiber AOF","ACTIVE",
AM310="Projet OCM (HUAWEI)","PLANNED WORKS",
AM310="Projet OCM (NOKIA)","PLANNED WORKS",
AM310="ACCESS-ISSUE","ACCESS-ISSUE",
AM310="Projet OCM (ZTE, NOKIA, autres projets)","PLANNED WORKS",
AM310="No root CAuse","No root cause",
AM310="ODU HS","ACTIVE",
AM310="IP &amp; VLAN","ACTIVE",
AM310="Warehouse HUAWEI","SPARE-ISSUE",
AM310="SPARE-HS","SPARE-ISSUE",
AM310="Power Telco","ACTIVE", AM310="no impacts","no impacts"
),"")</f>
        <v>PASSIVE</v>
      </c>
      <c r="AO310" s="93" t="s">
        <v>6121</v>
      </c>
      <c r="AP310" s="127" t="str">
        <f>IFERROR(MID(AQ310, SEARCH("CTR_", AQ310), 7), IFERROR(MID(AQ310, SEARCH("SUO_", AQ310), 7), IFERROR(MID(AQ310, SEARCH("SUD_", AQ310), 7), IFERROR(MID(AQ310, SEARCH("NRO_", AQ310), 7), IFERROR(MID(AQ310, SEARCH("ADM_", AQ310), 7), IFERROR(MID(AQ310, SEARCH("NRD_", AQ310), 7), IFERROR(MID(AQ310, SEARCH("EXN_", AQ310), 7), IFERROR(MID(AQ310, SEARCH("LIT_", AQ310), 7), IFERROR(MID(AQ310, SEARCH("EST_", AQ310), 7), MID(AQ310, SEARCH("OST_",AQ310), 7))))))))))</f>
        <v>EXN_096</v>
      </c>
      <c r="AQ310" s="9" t="s">
        <v>6575</v>
      </c>
      <c r="AR310" s="17" t="s">
        <v>5638</v>
      </c>
      <c r="AS310" s="7" t="s">
        <v>5537</v>
      </c>
      <c r="AT310" s="6"/>
      <c r="AU310" s="7"/>
      <c r="AV310" s="3" t="s">
        <v>6122</v>
      </c>
      <c r="AW310" s="18" t="s">
        <v>5537</v>
      </c>
      <c r="AX310" s="18" t="s">
        <v>5537</v>
      </c>
      <c r="AY310" s="18" t="s">
        <v>5537</v>
      </c>
      <c r="AZ310" s="18" t="s">
        <v>5537</v>
      </c>
      <c r="BA310" s="18" t="s">
        <v>5537</v>
      </c>
      <c r="BB310" s="18" t="s">
        <v>5537</v>
      </c>
      <c r="BC310" s="18" t="s">
        <v>5537</v>
      </c>
      <c r="BD310" s="18" t="s">
        <v>5537</v>
      </c>
      <c r="BE310" s="18" t="s">
        <v>5537</v>
      </c>
      <c r="BF310" s="18" t="s">
        <v>5537</v>
      </c>
      <c r="BG310" s="18" t="s">
        <v>5537</v>
      </c>
      <c r="BH310" s="18" t="s">
        <v>5537</v>
      </c>
      <c r="BI310" s="9" t="s">
        <v>5537</v>
      </c>
      <c r="BJ310" s="14"/>
      <c r="BK310" s="14" t="s">
        <v>5537</v>
      </c>
      <c r="BL310" s="14" t="str">
        <f>_xlfn.XLOOKUP(B310,'[4]cell downs 18042026 17h'!$B:$B,'[4]cell downs 18042026 17h'!$B:$B,"")</f>
        <v/>
      </c>
      <c r="BM310" s="14" t="str">
        <f>_xlfn.XLOOKUP(B310,'[5]Cells Huawei 19042026 15h'!$B:$B,'[5]Cells Huawei 19042026 15h'!$B:$B,"")</f>
        <v/>
      </c>
      <c r="BN310" s="9" t="str">
        <f>_xlfn.XLOOKUP(B310,'[6]cells down 19042026 9H40'!$B:$B,'[6]cells down 19042026 9H40'!$B:$B,"")</f>
        <v/>
      </c>
      <c r="BO310" s="9" t="s">
        <v>1987</v>
      </c>
      <c r="BP310" s="9" t="s">
        <v>5537</v>
      </c>
      <c r="BQ310" s="115"/>
    </row>
    <row r="311" spans="1:69" s="9" customFormat="1" x14ac:dyDescent="0.3">
      <c r="A311" s="1" t="s">
        <v>981</v>
      </c>
      <c r="B311" s="8" t="s">
        <v>982</v>
      </c>
      <c r="C311" s="3" t="str">
        <f>_xlfn.XLOOKUP(B311,'[1]daily break down'!$D:$D,'[1]daily break down'!$E:$E,"")</f>
        <v>Maroua</v>
      </c>
      <c r="D311" s="1" t="s">
        <v>11</v>
      </c>
      <c r="E311" s="1" t="s">
        <v>12</v>
      </c>
      <c r="F311" s="3" t="s">
        <v>55</v>
      </c>
      <c r="G311" s="1" t="s">
        <v>84</v>
      </c>
      <c r="H311" s="32" t="str">
        <f>_xlfn.XLOOKUP(B311,[2]CALCULATION!$B:$B,[2]CALCULATION!$H:$H,"")</f>
        <v>Huawei</v>
      </c>
      <c r="I311" s="28">
        <v>1.2620458118955693</v>
      </c>
      <c r="J311" s="28">
        <v>1.0433877517242953</v>
      </c>
      <c r="K311" s="28">
        <v>2.4785051636118745</v>
      </c>
      <c r="L311" s="28">
        <v>0.35126186746111238</v>
      </c>
      <c r="M311" s="28">
        <v>0</v>
      </c>
      <c r="N311" s="28">
        <v>0</v>
      </c>
      <c r="O311" s="28">
        <v>4.6549554408403318E-3</v>
      </c>
      <c r="P311" s="28">
        <v>0.24014932954373591</v>
      </c>
      <c r="Q311" s="28">
        <v>0.57669725739299671</v>
      </c>
      <c r="R311" s="28">
        <v>3.5326296324832422</v>
      </c>
      <c r="S311" s="94">
        <v>1.1406067636324204</v>
      </c>
      <c r="T311" s="94">
        <f>_xlfn.XLOOKUP(B311,'[3]Nur des jours'!$B:$B,'[3]Nur des jours'!$U:$U,"")</f>
        <v>4.8957289981251768E-2</v>
      </c>
      <c r="U311" s="94">
        <v>0.27139638675581351</v>
      </c>
      <c r="V311" s="94">
        <v>0.29140734462793172</v>
      </c>
      <c r="W311" s="94">
        <v>4.8957289981251761E-2</v>
      </c>
      <c r="X311" s="94">
        <v>0</v>
      </c>
      <c r="Y311" s="94">
        <v>0.33401534672819055</v>
      </c>
      <c r="Z311" s="94">
        <v>3.9870495929321716</v>
      </c>
      <c r="AA311" s="94">
        <v>0</v>
      </c>
      <c r="AB311" s="94">
        <v>0.37525004779800986</v>
      </c>
      <c r="AC311" s="94">
        <f>_xlfn.XLOOKUP(B311,'[3]Nur des jours'!$B:$B,'[3]Nur des jours'!$N:$N,"")</f>
        <v>1.2090399591362686</v>
      </c>
      <c r="AD311" s="94">
        <v>1.2090399591362686</v>
      </c>
      <c r="AE311" s="94">
        <v>1.1752674763897382</v>
      </c>
      <c r="AF311" s="94">
        <v>1.4731895440836964</v>
      </c>
      <c r="AG311" s="94">
        <v>1.0482399691814028</v>
      </c>
      <c r="AH311" s="94">
        <v>1.2090399591362686</v>
      </c>
      <c r="AI311" s="49" t="s">
        <v>5559</v>
      </c>
      <c r="AJ311" s="49"/>
      <c r="AK311" s="48" t="str" cm="1">
        <f t="array" ref="AK311">IFERROR(_xlfn.IFS(
AM311="MPR ISSUE","PDH",
AM311="BSS Hardware Issue","BSS",
AM311="Sites strategiques, MLL, Pylone, etc.","ENVTECH",
AM311="AKTIVCO DEFAUT GE &amp; POWER Cabinet","AKTIVCO",
AM311="AKTIVCO Coupure ENEO &amp; Baisse de tension","AKTIVCO GRID ONLY",
AM311="Coupure ENEO &amp; Baisse de tension","IHS GRID ONLY",
AM311="Defaut GE &amp; POWER Cabinet","IHS",
AM311="Sharing","Partners",
AM311="Sites strategiques &amp; DataCenter","SST &amp; DC",
AM311="Exclu","Exclu",
AM311="SAT","SAT",
AM311="SPARE-ISSUE","SPARE-ISSUE",
AM311="Fiber CAmtel","TRANS_FO_CAMTEL",
AM311="Fiber AOF","Fiber AOF",
AM311="Projet OCM (HUAWEI)","TRAVAUX-HUAWEI",
AM311="Projet OCM (NOKIA)","TRAVAUX-NOKIA",
AM311="ACCESS-ISSUE","ACCESS-ISSUE",
AM311="Projet OCM (ZTE, NOKIA, autres projets)","TRAVAUX OCM",
AM311="No root CAuse","No root cause",
AM311="ODU HS","PDH",
AM311="IP &amp; VLAN","PDH",
AM311="Warehouse HUAWEI","SPARE-ISSUE",
AM311="SPARE-HS","SPARE-ISSUE",
AM311="Power Telco","BSS",AM311="no impacts","no impacts"
),"")</f>
        <v>No root cause</v>
      </c>
      <c r="AL311" s="48" t="str" cm="1">
        <f t="array" ref="AL311">IFERROR(_xlfn.IFS(
AM311="MPR ISSUE","TX ISSUE",
AM311="BSS Hardware Issue","RAN ISSUE",
AM311="Sites strategiques, MLL, Pylone, etc.","ENVTECH",
AM311="AKTIVCO DEFAUT GE &amp; POWER Cabinet","POWER ISSUE",
AM311="AKTIVCO Coupure ENEO &amp; Baisse de tension","POWER ISSUE",
AM311="Coupure ENEO &amp; Baisse de tension","POWER ISSUE",
AM311="Defaut GE &amp; POWER Cabinet","POWER ISSUE",
AM311="Sharing","POWER ISSUE",
AM311="Sites strategiques &amp; DataCenter","POWER ISSUE",
AM311="Exclu","Exclu",
AM311="SAT","TX ISSUE",
AM311="SPARE-ISSUE","SPARE-ISSUE",
AM311="Fiber CAmtel","TX ISSUE",
AM311="Fiber AOF","TX ISSUE",
AM311="Projet OCM (HUAWEI)","TRAVAUX-HUAWEI",
AM311="Projet OCM (NOKIA)","TRAVAUX -NOKIA",
AM311="ACCESS-ISSUE","ACCESS-ISSUE",
AM311="Projet OCM (ZTE, NOKIA, autres projets)","TRAVAUX OCM",
AM311="No root CAuse","No root cause",
AM311="ODU HS","TX ISSUE",
AM311="IP &amp; VLAN","TX ISSUE",
AM311="Warehouse HUAWEI","SPARE-ISSUE",
AM311="SPARE-HS","SPARE-ISSUE",
AM311="Power Telco","RAN ISSUE",AM311="no impacts","no impacts"
),"")</f>
        <v>No root cause</v>
      </c>
      <c r="AM311" s="67" t="s">
        <v>6538</v>
      </c>
      <c r="AN311" s="48" t="str" cm="1">
        <f t="array" ref="AN311">IFERROR(_xlfn.IFS(
AM311="MPR ISSUE","ACTIVE",
AM311="BSS Hardware Issue","ACTIVE",
AM311="Sites strategiques, MLL, Pylone, etc.","PASSIVE",
AM311="AKTIVCO DEFAUT GE &amp; POWER Cabinet","PASSIVE",
AM311="AKTIVCO Coupure ENEO &amp; Baisse de tension","PASSIVE",
AM311="Coupure ENEO &amp; Baisse de tension","PASSIVE",
AM311="Defaut GE &amp; POWER Cabinet","PASSIVE",
AM311="Sharing","PASSIVE",
AM311="Sites strategiques &amp; DataCenter","PASSIVE",
AM311="Exclu","Exclu",
AM311="SAT","ACTIVE",
AM311="SPARE-ISSUE","SPARE-ISSUE",
AM311="Fiber CAmtel","ACTIVE",
AM311="Fiber AOF","ACTIVE",
AM311="Projet OCM (HUAWEI)","PLANNED WORKS",
AM311="Projet OCM (NOKIA)","PLANNED WORKS",
AM311="ACCESS-ISSUE","ACCESS-ISSUE",
AM311="Projet OCM (ZTE, NOKIA, autres projets)","PLANNED WORKS",
AM311="No root CAuse","No root cause",
AM311="ODU HS","ACTIVE",
AM311="IP &amp; VLAN","ACTIVE",
AM311="Warehouse HUAWEI","SPARE-ISSUE",
AM311="SPARE-HS","SPARE-ISSUE",
AM311="Power Telco","ACTIVE", AM311="no impacts","no impacts"
),"")</f>
        <v>No root cause</v>
      </c>
      <c r="AO311" s="93" t="s">
        <v>5743</v>
      </c>
      <c r="AP311" s="127" t="str">
        <f>IFERROR(MID(AQ311, SEARCH("CTR_", AQ311), 7), IFERROR(MID(AQ311, SEARCH("SUO_", AQ311), 7), IFERROR(MID(AQ311, SEARCH("SUD_", AQ311), 7), IFERROR(MID(AQ311, SEARCH("NRO_", AQ311), 7), IFERROR(MID(AQ311, SEARCH("ADM_", AQ311), 7), IFERROR(MID(AQ311, SEARCH("NRD_", AQ311), 7), IFERROR(MID(AQ311, SEARCH("EXN_", AQ311), 7), IFERROR(MID(AQ311, SEARCH("LIT_", AQ311), 7), IFERROR(MID(AQ311, SEARCH("EST_", AQ311), 7), MID(AQ311, SEARCH("OST_",AQ311), 7))))))))))</f>
        <v>EXN_066</v>
      </c>
      <c r="AQ311" s="9" t="s">
        <v>6527</v>
      </c>
      <c r="AR311" s="17" t="s">
        <v>5743</v>
      </c>
      <c r="AS311" s="7" t="s">
        <v>5537</v>
      </c>
      <c r="AT311" s="6"/>
      <c r="AU311" s="7"/>
      <c r="AV311" s="3" t="s">
        <v>5537</v>
      </c>
      <c r="AW311" s="18" t="s">
        <v>5537</v>
      </c>
      <c r="AX311" s="18" t="s">
        <v>5537</v>
      </c>
      <c r="AY311" s="18" t="s">
        <v>5537</v>
      </c>
      <c r="AZ311" s="18" t="s">
        <v>5537</v>
      </c>
      <c r="BA311" s="18" t="s">
        <v>5537</v>
      </c>
      <c r="BB311" s="18" t="s">
        <v>5537</v>
      </c>
      <c r="BC311" s="18" t="s">
        <v>5537</v>
      </c>
      <c r="BD311" s="18" t="s">
        <v>5537</v>
      </c>
      <c r="BE311" s="18" t="s">
        <v>5537</v>
      </c>
      <c r="BF311" s="18" t="s">
        <v>5537</v>
      </c>
      <c r="BG311" s="18" t="s">
        <v>5537</v>
      </c>
      <c r="BH311" s="18" t="s">
        <v>5537</v>
      </c>
      <c r="BI311" s="9" t="s">
        <v>5537</v>
      </c>
      <c r="BJ311" s="14"/>
      <c r="BK311" s="14" t="s">
        <v>5537</v>
      </c>
      <c r="BL311" s="14" t="str">
        <f>_xlfn.XLOOKUP(B311,'[4]cell downs 18042026 17h'!$B:$B,'[4]cell downs 18042026 17h'!$B:$B,"")</f>
        <v/>
      </c>
      <c r="BM311" s="14" t="str">
        <f>_xlfn.XLOOKUP(B311,'[5]Cells Huawei 19042026 15h'!$B:$B,'[5]Cells Huawei 19042026 15h'!$B:$B,"")</f>
        <v/>
      </c>
      <c r="BN311" s="9" t="str">
        <f>_xlfn.XLOOKUP(B311,'[6]cells down 19042026 9H40'!$B:$B,'[6]cells down 19042026 9H40'!$B:$B,"")</f>
        <v/>
      </c>
      <c r="BO311" s="9" t="s">
        <v>982</v>
      </c>
      <c r="BP311" s="9" t="s">
        <v>12</v>
      </c>
      <c r="BQ311" s="115"/>
    </row>
    <row r="312" spans="1:69" s="9" customFormat="1" x14ac:dyDescent="0.3">
      <c r="A312" s="1" t="s">
        <v>877</v>
      </c>
      <c r="B312" s="8" t="s">
        <v>878</v>
      </c>
      <c r="C312" s="3" t="str">
        <f>_xlfn.XLOOKUP(B312,'[1]daily break down'!$D:$D,'[1]daily break down'!$E:$E,"")</f>
        <v>NGAOUNDERE</v>
      </c>
      <c r="D312" s="1" t="s">
        <v>11</v>
      </c>
      <c r="E312" s="1" t="s">
        <v>96</v>
      </c>
      <c r="F312" s="3" t="s">
        <v>90</v>
      </c>
      <c r="G312" s="1" t="s">
        <v>879</v>
      </c>
      <c r="H312" s="33" t="str">
        <f>_xlfn.XLOOKUP(B312,[2]CALCULATION!$B:$B,[2]CALCULATION!$H:$H,"")</f>
        <v>NOKIA</v>
      </c>
      <c r="I312" s="28">
        <v>0.31448593597064206</v>
      </c>
      <c r="J312" s="28">
        <v>0.23426375369899519</v>
      </c>
      <c r="K312" s="28">
        <v>0.25466708329409599</v>
      </c>
      <c r="L312" s="28">
        <v>0.51514840211966328</v>
      </c>
      <c r="M312" s="28">
        <v>0.32607873687694922</v>
      </c>
      <c r="N312" s="28">
        <v>0.29652601210502422</v>
      </c>
      <c r="O312" s="28">
        <v>0.333141427890638</v>
      </c>
      <c r="P312" s="28">
        <v>0.38976780154837037</v>
      </c>
      <c r="Q312" s="28">
        <v>0.61104761823230092</v>
      </c>
      <c r="R312" s="28">
        <v>0.1682739639246304</v>
      </c>
      <c r="S312" s="94">
        <v>1.1057213504435939</v>
      </c>
      <c r="T312" s="94">
        <f>_xlfn.XLOOKUP(B312,'[3]Nur des jours'!$B:$B,'[3]Nur des jours'!$U:$U,"")</f>
        <v>0.4120616494451152</v>
      </c>
      <c r="U312" s="94">
        <v>0.5081748864975616</v>
      </c>
      <c r="V312" s="94">
        <v>0.41232917561987609</v>
      </c>
      <c r="W312" s="94">
        <v>0.41206164944511509</v>
      </c>
      <c r="X312" s="94">
        <v>0.25532698119183983</v>
      </c>
      <c r="Y312" s="94">
        <v>0.34730248007465042</v>
      </c>
      <c r="Z312" s="94">
        <v>0.68666835029805939</v>
      </c>
      <c r="AA312" s="94">
        <v>0.50530343888846074</v>
      </c>
      <c r="AB312" s="94">
        <v>0.33360513992689045</v>
      </c>
      <c r="AC312" s="94">
        <f>_xlfn.XLOOKUP(B312,'[3]Nur des jours'!$B:$B,'[3]Nur des jours'!$N:$N,"")</f>
        <v>1.2066322235634201</v>
      </c>
      <c r="AD312" s="94">
        <v>1.2066322235634201</v>
      </c>
      <c r="AE312" s="94">
        <v>1.9659814395165642</v>
      </c>
      <c r="AF312" s="94">
        <v>2.7579935806549223</v>
      </c>
      <c r="AG312" s="94">
        <v>0</v>
      </c>
      <c r="AH312" s="94">
        <v>1.2066322235634201</v>
      </c>
      <c r="AI312" s="49" t="s">
        <v>5559</v>
      </c>
      <c r="AJ312" s="49"/>
      <c r="AK312" s="48" t="str" cm="1">
        <f t="array" ref="AK312">IFERROR(_xlfn.IFS(
AM312="MPR ISSUE","PDH",
AM312="BSS Hardware Issue","BSS",
AM312="Sites strategiques, MLL, Pylone, etc.","ENVTECH",
AM312="AKTIVCO DEFAUT GE &amp; POWER Cabinet","AKTIVCO",
AM312="AKTIVCO Coupure ENEO &amp; Baisse de tension","AKTIVCO GRID ONLY",
AM312="Coupure ENEO &amp; Baisse de tension","IHS GRID ONLY",
AM312="Defaut GE &amp; POWER Cabinet","IHS",
AM312="Sharing","Partners",
AM312="Sites strategiques &amp; DataCenter","SST &amp; DC",
AM312="Exclu","Exclu",
AM312="SAT","SAT",
AM312="SPARE-ISSUE","SPARE-ISSUE",
AM312="Fiber CAmtel","TRANS_FO_CAMTEL",
AM312="Fiber AOF","Fiber AOF",
AM312="Projet OCM (HUAWEI)","TRAVAUX-HUAWEI",
AM312="Projet OCM (NOKIA)","TRAVAUX-NOKIA",
AM312="ACCESS-ISSUE","ACCESS-ISSUE",
AM312="Projet OCM (ZTE, NOKIA, autres projets)","TRAVAUX OCM",
AM312="No root CAuse","No root cause",
AM312="ODU HS","PDH",
AM312="IP &amp; VLAN","PDH",
AM312="Warehouse HUAWEI","SPARE-ISSUE",
AM312="SPARE-HS","SPARE-ISSUE",
AM312="Power Telco","BSS",AM312="no impacts","no impacts"
),"")</f>
        <v>IHS</v>
      </c>
      <c r="AL312" s="48" t="str" cm="1">
        <f t="array" ref="AL312">IFERROR(_xlfn.IFS(
AM312="MPR ISSUE","TX ISSUE",
AM312="BSS Hardware Issue","RAN ISSUE",
AM312="Sites strategiques, MLL, Pylone, etc.","ENVTECH",
AM312="AKTIVCO DEFAUT GE &amp; POWER Cabinet","POWER ISSUE",
AM312="AKTIVCO Coupure ENEO &amp; Baisse de tension","POWER ISSUE",
AM312="Coupure ENEO &amp; Baisse de tension","POWER ISSUE",
AM312="Defaut GE &amp; POWER Cabinet","POWER ISSUE",
AM312="Sharing","POWER ISSUE",
AM312="Sites strategiques &amp; DataCenter","POWER ISSUE",
AM312="Exclu","Exclu",
AM312="SAT","TX ISSUE",
AM312="SPARE-ISSUE","SPARE-ISSUE",
AM312="Fiber CAmtel","TX ISSUE",
AM312="Fiber AOF","TX ISSUE",
AM312="Projet OCM (HUAWEI)","TRAVAUX-HUAWEI",
AM312="Projet OCM (NOKIA)","TRAVAUX -NOKIA",
AM312="ACCESS-ISSUE","ACCESS-ISSUE",
AM312="Projet OCM (ZTE, NOKIA, autres projets)","TRAVAUX OCM",
AM312="No root CAuse","No root cause",
AM312="ODU HS","TX ISSUE",
AM312="IP &amp; VLAN","TX ISSUE",
AM312="Warehouse HUAWEI","SPARE-ISSUE",
AM312="SPARE-HS","SPARE-ISSUE",
AM312="Power Telco","RAN ISSUE",AM312="no impacts","no impacts"
),"")</f>
        <v>POWER ISSUE</v>
      </c>
      <c r="AM312" s="67" t="s">
        <v>5330</v>
      </c>
      <c r="AN312" s="48" t="str" cm="1">
        <f t="array" ref="AN312">IFERROR(_xlfn.IFS(
AM312="MPR ISSUE","ACTIVE",
AM312="BSS Hardware Issue","ACTIVE",
AM312="Sites strategiques, MLL, Pylone, etc.","PASSIVE",
AM312="AKTIVCO DEFAUT GE &amp; POWER Cabinet","PASSIVE",
AM312="AKTIVCO Coupure ENEO &amp; Baisse de tension","PASSIVE",
AM312="Coupure ENEO &amp; Baisse de tension","PASSIVE",
AM312="Defaut GE &amp; POWER Cabinet","PASSIVE",
AM312="Sharing","PASSIVE",
AM312="Sites strategiques &amp; DataCenter","PASSIVE",
AM312="Exclu","Exclu",
AM312="SAT","ACTIVE",
AM312="SPARE-ISSUE","SPARE-ISSUE",
AM312="Fiber CAmtel","ACTIVE",
AM312="Fiber AOF","ACTIVE",
AM312="Projet OCM (HUAWEI)","PLANNED WORKS",
AM312="Projet OCM (NOKIA)","PLANNED WORKS",
AM312="ACCESS-ISSUE","ACCESS-ISSUE",
AM312="Projet OCM (ZTE, NOKIA, autres projets)","PLANNED WORKS",
AM312="No root CAuse","No root cause",
AM312="ODU HS","ACTIVE",
AM312="IP &amp; VLAN","ACTIVE",
AM312="Warehouse HUAWEI","SPARE-ISSUE",
AM312="SPARE-HS","SPARE-ISSUE",
AM312="Power Telco","ACTIVE", AM312="no impacts","no impacts"
),"")</f>
        <v>PASSIVE</v>
      </c>
      <c r="AO312" s="93" t="s">
        <v>6146</v>
      </c>
      <c r="AP312" s="101" t="str">
        <f>B312</f>
        <v>ADM_112</v>
      </c>
      <c r="AR312" s="17" t="s">
        <v>5537</v>
      </c>
      <c r="AS312" s="7" t="s">
        <v>5537</v>
      </c>
      <c r="AT312" s="6"/>
      <c r="AU312" s="7"/>
      <c r="AV312" s="3" t="s">
        <v>6147</v>
      </c>
      <c r="AW312" s="18" t="s">
        <v>5537</v>
      </c>
      <c r="AX312" s="18" t="s">
        <v>5537</v>
      </c>
      <c r="AY312" s="18" t="s">
        <v>5537</v>
      </c>
      <c r="AZ312" s="18" t="s">
        <v>5537</v>
      </c>
      <c r="BA312" s="18" t="s">
        <v>5537</v>
      </c>
      <c r="BB312" s="18" t="s">
        <v>5537</v>
      </c>
      <c r="BC312" s="18" t="s">
        <v>5537</v>
      </c>
      <c r="BD312" s="18" t="s">
        <v>5537</v>
      </c>
      <c r="BE312" s="18" t="s">
        <v>5537</v>
      </c>
      <c r="BF312" s="18" t="s">
        <v>5824</v>
      </c>
      <c r="BG312" s="18" t="s">
        <v>5537</v>
      </c>
      <c r="BH312" s="18" t="s">
        <v>5537</v>
      </c>
      <c r="BI312" s="9" t="s">
        <v>6148</v>
      </c>
      <c r="BJ312" s="14"/>
      <c r="BK312" s="14" t="s">
        <v>5537</v>
      </c>
      <c r="BL312" s="14" t="str">
        <f>_xlfn.XLOOKUP(B312,'[4]cell downs 18042026 17h'!$B:$B,'[4]cell downs 18042026 17h'!$B:$B,"")</f>
        <v/>
      </c>
      <c r="BM312" s="14" t="str">
        <f>_xlfn.XLOOKUP(B312,'[5]Cells Huawei 19042026 15h'!$B:$B,'[5]Cells Huawei 19042026 15h'!$B:$B,"")</f>
        <v/>
      </c>
      <c r="BN312" s="9" t="str">
        <f>_xlfn.XLOOKUP(B312,'[6]cells down 19042026 9H40'!$B:$B,'[6]cells down 19042026 9H40'!$B:$B,"")</f>
        <v/>
      </c>
      <c r="BO312" s="9" t="s">
        <v>878</v>
      </c>
      <c r="BP312" s="9" t="s">
        <v>12</v>
      </c>
      <c r="BQ312" s="115"/>
    </row>
    <row r="313" spans="1:69" s="9" customFormat="1" x14ac:dyDescent="0.3">
      <c r="A313" s="1" t="s">
        <v>1209</v>
      </c>
      <c r="B313" s="8" t="s">
        <v>1210</v>
      </c>
      <c r="C313" s="3" t="str">
        <f>_xlfn.XLOOKUP(B313,'[1]daily break down'!$D:$D,'[1]daily break down'!$E:$E,"")</f>
        <v>CENTRE</v>
      </c>
      <c r="D313" s="1" t="s">
        <v>11</v>
      </c>
      <c r="E313" s="1" t="s">
        <v>12</v>
      </c>
      <c r="F313" s="3" t="s">
        <v>69</v>
      </c>
      <c r="G313" s="1" t="s">
        <v>1211</v>
      </c>
      <c r="H313" s="33" t="str">
        <f>_xlfn.XLOOKUP(B313,[2]CALCULATION!$B:$B,[2]CALCULATION!$H:$H,"")</f>
        <v>NOKIA</v>
      </c>
      <c r="I313" s="28">
        <v>0</v>
      </c>
      <c r="J313" s="28">
        <v>0.78398045142824935</v>
      </c>
      <c r="K313" s="28">
        <v>9.0578201069784221E-3</v>
      </c>
      <c r="L313" s="28">
        <v>4.1403458978590463E-2</v>
      </c>
      <c r="M313" s="28">
        <v>0.34801415302569788</v>
      </c>
      <c r="N313" s="28">
        <v>1.4696316670541736E-2</v>
      </c>
      <c r="O313" s="28">
        <v>3.0319633139573223E-3</v>
      </c>
      <c r="P313" s="28">
        <v>0.14880315163642469</v>
      </c>
      <c r="Q313" s="28">
        <v>1.076042320465139</v>
      </c>
      <c r="R313" s="28">
        <v>1.0681196668935369</v>
      </c>
      <c r="S313" s="94">
        <v>3.9976652713198675E-2</v>
      </c>
      <c r="T313" s="94">
        <f>_xlfn.XLOOKUP(B313,'[3]Nur des jours'!$B:$B,'[3]Nur des jours'!$U:$U,"")</f>
        <v>3.5670156634785984E-4</v>
      </c>
      <c r="U313" s="94">
        <v>0</v>
      </c>
      <c r="V313" s="94">
        <v>0.47221936860969121</v>
      </c>
      <c r="W313" s="94">
        <v>3.5670156634785984E-4</v>
      </c>
      <c r="X313" s="94">
        <v>0</v>
      </c>
      <c r="Y313" s="94">
        <v>3.5670156634785984E-4</v>
      </c>
      <c r="Z313" s="94">
        <v>0.20513907080668756</v>
      </c>
      <c r="AA313" s="94">
        <v>3.5848507417966533E-3</v>
      </c>
      <c r="AB313" s="94">
        <v>0.23287261759023806</v>
      </c>
      <c r="AC313" s="94">
        <f>_xlfn.XLOOKUP(B313,'[3]Nur des jours'!$B:$B,'[3]Nur des jours'!$N:$N,"")</f>
        <v>1.2056691293342807</v>
      </c>
      <c r="AD313" s="94">
        <v>1.2056691293342807</v>
      </c>
      <c r="AE313" s="94">
        <v>2.0198114376381344</v>
      </c>
      <c r="AF313" s="94">
        <v>0.98575665310036031</v>
      </c>
      <c r="AG313" s="94">
        <v>1.1243014925569148</v>
      </c>
      <c r="AH313" s="94">
        <v>1.2056691293342807</v>
      </c>
      <c r="AI313" s="49" t="s">
        <v>5559</v>
      </c>
      <c r="AJ313" s="49"/>
      <c r="AK313" s="48" t="str" cm="1">
        <f t="array" ref="AK313">IFERROR(_xlfn.IFS(
AM313="MPR ISSUE","PDH",
AM313="BSS Hardware Issue","BSS",
AM313="Sites strategiques, MLL, Pylone, etc.","ENVTECH",
AM313="AKTIVCO DEFAUT GE &amp; POWER Cabinet","AKTIVCO",
AM313="AKTIVCO Coupure ENEO &amp; Baisse de tension","AKTIVCO GRID ONLY",
AM313="Coupure ENEO &amp; Baisse de tension","IHS GRID ONLY",
AM313="Defaut GE &amp; POWER Cabinet","IHS",
AM313="Sharing","Partners",
AM313="Sites strategiques &amp; DataCenter","SST &amp; DC",
AM313="Exclu","Exclu",
AM313="SAT","SAT",
AM313="SPARE-ISSUE","SPARE-ISSUE",
AM313="Fiber CAmtel","TRANS_FO_CAMTEL",
AM313="Fiber AOF","Fiber AOF",
AM313="Projet OCM (HUAWEI)","TRAVAUX-HUAWEI",
AM313="Projet OCM (NOKIA)","TRAVAUX-NOKIA",
AM313="ACCESS-ISSUE","ACCESS-ISSUE",
AM313="Projet OCM (ZTE, NOKIA, autres projets)","TRAVAUX OCM",
AM313="No root CAuse","No root cause",
AM313="ODU HS","PDH",
AM313="IP &amp; VLAN","PDH",
AM313="Warehouse HUAWEI","SPARE-ISSUE",
AM313="SPARE-HS","SPARE-ISSUE",
AM313="Power Telco","BSS",AM313="no impacts","no impacts"
),"")</f>
        <v>No root cause</v>
      </c>
      <c r="AL313" s="48" t="str" cm="1">
        <f t="array" ref="AL313">IFERROR(_xlfn.IFS(
AM313="MPR ISSUE","TX ISSUE",
AM313="BSS Hardware Issue","RAN ISSUE",
AM313="Sites strategiques, MLL, Pylone, etc.","ENVTECH",
AM313="AKTIVCO DEFAUT GE &amp; POWER Cabinet","POWER ISSUE",
AM313="AKTIVCO Coupure ENEO &amp; Baisse de tension","POWER ISSUE",
AM313="Coupure ENEO &amp; Baisse de tension","POWER ISSUE",
AM313="Defaut GE &amp; POWER Cabinet","POWER ISSUE",
AM313="Sharing","POWER ISSUE",
AM313="Sites strategiques &amp; DataCenter","POWER ISSUE",
AM313="Exclu","Exclu",
AM313="SAT","TX ISSUE",
AM313="SPARE-ISSUE","SPARE-ISSUE",
AM313="Fiber CAmtel","TX ISSUE",
AM313="Fiber AOF","TX ISSUE",
AM313="Projet OCM (HUAWEI)","TRAVAUX-HUAWEI",
AM313="Projet OCM (NOKIA)","TRAVAUX -NOKIA",
AM313="ACCESS-ISSUE","ACCESS-ISSUE",
AM313="Projet OCM (ZTE, NOKIA, autres projets)","TRAVAUX OCM",
AM313="No root CAuse","No root cause",
AM313="ODU HS","TX ISSUE",
AM313="IP &amp; VLAN","TX ISSUE",
AM313="Warehouse HUAWEI","SPARE-ISSUE",
AM313="SPARE-HS","SPARE-ISSUE",
AM313="Power Telco","RAN ISSUE",AM313="no impacts","no impacts"
),"")</f>
        <v>No root cause</v>
      </c>
      <c r="AM313" s="67" t="s">
        <v>6538</v>
      </c>
      <c r="AN313" s="48" t="str" cm="1">
        <f t="array" ref="AN313">IFERROR(_xlfn.IFS(
AM313="MPR ISSUE","ACTIVE",
AM313="BSS Hardware Issue","ACTIVE",
AM313="Sites strategiques, MLL, Pylone, etc.","PASSIVE",
AM313="AKTIVCO DEFAUT GE &amp; POWER Cabinet","PASSIVE",
AM313="AKTIVCO Coupure ENEO &amp; Baisse de tension","PASSIVE",
AM313="Coupure ENEO &amp; Baisse de tension","PASSIVE",
AM313="Defaut GE &amp; POWER Cabinet","PASSIVE",
AM313="Sharing","PASSIVE",
AM313="Sites strategiques &amp; DataCenter","PASSIVE",
AM313="Exclu","Exclu",
AM313="SAT","ACTIVE",
AM313="SPARE-ISSUE","SPARE-ISSUE",
AM313="Fiber CAmtel","ACTIVE",
AM313="Fiber AOF","ACTIVE",
AM313="Projet OCM (HUAWEI)","PLANNED WORKS",
AM313="Projet OCM (NOKIA)","PLANNED WORKS",
AM313="ACCESS-ISSUE","ACCESS-ISSUE",
AM313="Projet OCM (ZTE, NOKIA, autres projets)","PLANNED WORKS",
AM313="No root CAuse","No root cause",
AM313="ODU HS","ACTIVE",
AM313="IP &amp; VLAN","ACTIVE",
AM313="Warehouse HUAWEI","SPARE-ISSUE",
AM313="SPARE-HS","SPARE-ISSUE",
AM313="Power Telco","ACTIVE", AM313="no impacts","no impacts"
),"")</f>
        <v>No root cause</v>
      </c>
      <c r="AO313" s="93" t="s">
        <v>6301</v>
      </c>
      <c r="AP313" s="127" t="str">
        <f>IFERROR(MID(AQ313, SEARCH("CTR_", AQ313), 7), IFERROR(MID(AQ313, SEARCH("SUO_", AQ313), 7), IFERROR(MID(AQ313, SEARCH("SUD_", AQ313), 7), IFERROR(MID(AQ313, SEARCH("NRO_", AQ313), 7), IFERROR(MID(AQ313, SEARCH("ADM_", AQ313), 7), IFERROR(MID(AQ313, SEARCH("NRD_", AQ313), 7), IFERROR(MID(AQ313, SEARCH("EXN_", AQ313), 7), IFERROR(MID(AQ313, SEARCH("LIT_", AQ313), 7), IFERROR(MID(AQ313, SEARCH("EST_", AQ313), 7), MID(AQ313, SEARCH("OST_",AQ313), 7))))))))))</f>
        <v>SUD_246</v>
      </c>
      <c r="AQ313" s="9" t="s">
        <v>6531</v>
      </c>
      <c r="AR313" s="17" t="s">
        <v>5726</v>
      </c>
      <c r="AS313" s="7" t="s">
        <v>5537</v>
      </c>
      <c r="AT313" s="6"/>
      <c r="AU313" s="7"/>
      <c r="AV313" s="3" t="s">
        <v>5537</v>
      </c>
      <c r="AW313" s="18" t="s">
        <v>5537</v>
      </c>
      <c r="AX313" s="18" t="s">
        <v>5537</v>
      </c>
      <c r="AY313" s="18" t="s">
        <v>5537</v>
      </c>
      <c r="AZ313" s="18" t="s">
        <v>5537</v>
      </c>
      <c r="BA313" s="18" t="s">
        <v>5537</v>
      </c>
      <c r="BB313" s="18" t="s">
        <v>5537</v>
      </c>
      <c r="BC313" s="18" t="s">
        <v>5537</v>
      </c>
      <c r="BD313" s="18" t="s">
        <v>5537</v>
      </c>
      <c r="BE313" s="18" t="s">
        <v>5537</v>
      </c>
      <c r="BF313" s="18" t="s">
        <v>5537</v>
      </c>
      <c r="BG313" s="18" t="s">
        <v>5537</v>
      </c>
      <c r="BH313" s="18" t="s">
        <v>5537</v>
      </c>
      <c r="BI313" s="9" t="s">
        <v>6302</v>
      </c>
      <c r="BJ313" s="14"/>
      <c r="BK313" s="14" t="s">
        <v>5537</v>
      </c>
      <c r="BL313" s="14" t="str">
        <f>_xlfn.XLOOKUP(B313,'[4]cell downs 18042026 17h'!$B:$B,'[4]cell downs 18042026 17h'!$B:$B,"")</f>
        <v/>
      </c>
      <c r="BM313" s="14" t="str">
        <f>_xlfn.XLOOKUP(B313,'[5]Cells Huawei 19042026 15h'!$B:$B,'[5]Cells Huawei 19042026 15h'!$B:$B,"")</f>
        <v/>
      </c>
      <c r="BN313" s="9" t="str">
        <f>_xlfn.XLOOKUP(B313,'[6]cells down 19042026 9H40'!$B:$B,'[6]cells down 19042026 9H40'!$B:$B,"")</f>
        <v/>
      </c>
      <c r="BO313" s="9" t="s">
        <v>1210</v>
      </c>
      <c r="BP313" s="9" t="s">
        <v>5537</v>
      </c>
      <c r="BQ313" s="115"/>
    </row>
    <row r="314" spans="1:69" s="9" customFormat="1" x14ac:dyDescent="0.3">
      <c r="A314" s="1" t="s">
        <v>528</v>
      </c>
      <c r="B314" s="8" t="s">
        <v>529</v>
      </c>
      <c r="C314" s="3" t="str">
        <f>_xlfn.XLOOKUP(B314,'[1]daily break down'!$D:$D,'[1]daily break down'!$E:$E,"")</f>
        <v>SUD-OUEST</v>
      </c>
      <c r="D314" s="1" t="s">
        <v>11</v>
      </c>
      <c r="E314" s="1" t="s">
        <v>12</v>
      </c>
      <c r="F314" s="3" t="s">
        <v>31</v>
      </c>
      <c r="G314" s="1" t="s">
        <v>530</v>
      </c>
      <c r="H314" s="33" t="str">
        <f>_xlfn.XLOOKUP(B314,[2]CALCULATION!$B:$B,[2]CALCULATION!$H:$H,"")</f>
        <v>NOKIA</v>
      </c>
      <c r="I314" s="28">
        <v>1.5474249000522209</v>
      </c>
      <c r="J314" s="28">
        <v>1.5412004577194498</v>
      </c>
      <c r="K314" s="28">
        <v>1.54120045771945</v>
      </c>
      <c r="L314" s="28">
        <v>1.1793976872464411</v>
      </c>
      <c r="M314" s="28">
        <v>6.4206281942624588E-3</v>
      </c>
      <c r="N314" s="28">
        <v>1.2627235448716492E-2</v>
      </c>
      <c r="O314" s="28">
        <v>9.8568291334029473E-2</v>
      </c>
      <c r="P314" s="28">
        <v>1.7835078317394589E-4</v>
      </c>
      <c r="Q314" s="28">
        <v>6.868910669089733E-3</v>
      </c>
      <c r="R314" s="28">
        <v>0.25994611178190635</v>
      </c>
      <c r="S314" s="94">
        <v>1.9618586149135786E-4</v>
      </c>
      <c r="T314" s="94">
        <f>_xlfn.XLOOKUP(B314,'[3]Nur des jours'!$B:$B,'[3]Nur des jours'!$U:$U,"")</f>
        <v>1.7835078317400378E-4</v>
      </c>
      <c r="U314" s="94">
        <v>1.7835078317400378E-4</v>
      </c>
      <c r="V314" s="94">
        <v>1.9618586149141573E-4</v>
      </c>
      <c r="W314" s="94">
        <v>1.7835078317400378E-4</v>
      </c>
      <c r="X314" s="94">
        <v>1.6051570485670763E-4</v>
      </c>
      <c r="Y314" s="94">
        <v>0.12238430741397097</v>
      </c>
      <c r="Z314" s="94">
        <v>1.6946802614387329E-4</v>
      </c>
      <c r="AA314" s="94">
        <v>1.9618586149135786E-4</v>
      </c>
      <c r="AB314" s="94">
        <v>1.7121675184701324E-3</v>
      </c>
      <c r="AC314" s="94">
        <f>_xlfn.XLOOKUP(B314,'[3]Nur des jours'!$B:$B,'[3]Nur des jours'!$N:$N,"")</f>
        <v>1.2030810605565316</v>
      </c>
      <c r="AD314" s="94">
        <v>1.2030810605565316</v>
      </c>
      <c r="AE314" s="94">
        <v>1.9641080057072289</v>
      </c>
      <c r="AF314" s="94">
        <v>1.0736273889789918</v>
      </c>
      <c r="AG314" s="94">
        <v>1.0780246510144471</v>
      </c>
      <c r="AH314" s="94">
        <v>1.2030810605565316</v>
      </c>
      <c r="AI314" s="49" t="s">
        <v>5559</v>
      </c>
      <c r="AJ314" s="49"/>
      <c r="AK314" s="48" t="str" cm="1">
        <f t="array" ref="AK314">IFERROR(_xlfn.IFS(
AM314="MPR ISSUE","PDH",
AM314="BSS Hardware Issue","BSS",
AM314="Sites strategiques, MLL, Pylone, etc.","ENVTECH",
AM314="AKTIVCO DEFAUT GE &amp; POWER Cabinet","AKTIVCO",
AM314="AKTIVCO Coupure ENEO &amp; Baisse de tension","AKTIVCO GRID ONLY",
AM314="Coupure ENEO &amp; Baisse de tension","IHS GRID ONLY",
AM314="Defaut GE &amp; POWER Cabinet","IHS",
AM314="Sharing","Partners",
AM314="Sites strategiques &amp; DataCenter","SST &amp; DC",
AM314="Exclu","Exclu",
AM314="SAT","SAT",
AM314="SPARE-ISSUE","SPARE-ISSUE",
AM314="Fiber CAmtel","TRANS_FO_CAMTEL",
AM314="Fiber AOF","Fiber AOF",
AM314="Projet OCM (HUAWEI)","TRAVAUX-HUAWEI",
AM314="Projet OCM (NOKIA)","TRAVAUX-NOKIA",
AM314="ACCESS-ISSUE","ACCESS-ISSUE",
AM314="Projet OCM (ZTE, NOKIA, autres projets)","TRAVAUX OCM",
AM314="No root CAuse","No root cause",
AM314="ODU HS","PDH",
AM314="IP &amp; VLAN","PDH",
AM314="Warehouse HUAWEI","SPARE-ISSUE",
AM314="SPARE-HS","SPARE-ISSUE",
AM314="Power Telco","BSS",AM314="no impacts","no impacts"
),"")</f>
        <v>IHS</v>
      </c>
      <c r="AL314" s="48" t="str" cm="1">
        <f t="array" ref="AL314">IFERROR(_xlfn.IFS(
AM314="MPR ISSUE","TX ISSUE",
AM314="BSS Hardware Issue","RAN ISSUE",
AM314="Sites strategiques, MLL, Pylone, etc.","ENVTECH",
AM314="AKTIVCO DEFAUT GE &amp; POWER Cabinet","POWER ISSUE",
AM314="AKTIVCO Coupure ENEO &amp; Baisse de tension","POWER ISSUE",
AM314="Coupure ENEO &amp; Baisse de tension","POWER ISSUE",
AM314="Defaut GE &amp; POWER Cabinet","POWER ISSUE",
AM314="Sharing","POWER ISSUE",
AM314="Sites strategiques &amp; DataCenter","POWER ISSUE",
AM314="Exclu","Exclu",
AM314="SAT","TX ISSUE",
AM314="SPARE-ISSUE","SPARE-ISSUE",
AM314="Fiber CAmtel","TX ISSUE",
AM314="Fiber AOF","TX ISSUE",
AM314="Projet OCM (HUAWEI)","TRAVAUX-HUAWEI",
AM314="Projet OCM (NOKIA)","TRAVAUX -NOKIA",
AM314="ACCESS-ISSUE","ACCESS-ISSUE",
AM314="Projet OCM (ZTE, NOKIA, autres projets)","TRAVAUX OCM",
AM314="No root CAuse","No root cause",
AM314="ODU HS","TX ISSUE",
AM314="IP &amp; VLAN","TX ISSUE",
AM314="Warehouse HUAWEI","SPARE-ISSUE",
AM314="SPARE-HS","SPARE-ISSUE",
AM314="Power Telco","RAN ISSUE",AM314="no impacts","no impacts"
),"")</f>
        <v>POWER ISSUE</v>
      </c>
      <c r="AM314" s="67" t="s">
        <v>5330</v>
      </c>
      <c r="AN314" s="48" t="str" cm="1">
        <f t="array" ref="AN314">IFERROR(_xlfn.IFS(
AM314="MPR ISSUE","ACTIVE",
AM314="BSS Hardware Issue","ACTIVE",
AM314="Sites strategiques, MLL, Pylone, etc.","PASSIVE",
AM314="AKTIVCO DEFAUT GE &amp; POWER Cabinet","PASSIVE",
AM314="AKTIVCO Coupure ENEO &amp; Baisse de tension","PASSIVE",
AM314="Coupure ENEO &amp; Baisse de tension","PASSIVE",
AM314="Defaut GE &amp; POWER Cabinet","PASSIVE",
AM314="Sharing","PASSIVE",
AM314="Sites strategiques &amp; DataCenter","PASSIVE",
AM314="Exclu","Exclu",
AM314="SAT","ACTIVE",
AM314="SPARE-ISSUE","SPARE-ISSUE",
AM314="Fiber CAmtel","ACTIVE",
AM314="Fiber AOF","ACTIVE",
AM314="Projet OCM (HUAWEI)","PLANNED WORKS",
AM314="Projet OCM (NOKIA)","PLANNED WORKS",
AM314="ACCESS-ISSUE","ACCESS-ISSUE",
AM314="Projet OCM (ZTE, NOKIA, autres projets)","PLANNED WORKS",
AM314="No root CAuse","No root cause",
AM314="ODU HS","ACTIVE",
AM314="IP &amp; VLAN","ACTIVE",
AM314="Warehouse HUAWEI","SPARE-ISSUE",
AM314="SPARE-HS","SPARE-ISSUE",
AM314="Power Telco","ACTIVE", AM314="no impacts","no impacts"
),"")</f>
        <v>PASSIVE</v>
      </c>
      <c r="AO314" s="93" t="s">
        <v>6205</v>
      </c>
      <c r="AP314" s="101" t="str">
        <f t="shared" ref="AP314:AP327" si="15">B314</f>
        <v>LIT_225</v>
      </c>
      <c r="AR314" s="17" t="s">
        <v>5537</v>
      </c>
      <c r="AS314" s="7" t="s">
        <v>5537</v>
      </c>
      <c r="AT314" s="6"/>
      <c r="AU314" s="7"/>
      <c r="AV314" s="3" t="s">
        <v>5537</v>
      </c>
      <c r="AW314" s="18" t="s">
        <v>5537</v>
      </c>
      <c r="AX314" s="18" t="s">
        <v>5537</v>
      </c>
      <c r="AY314" s="18" t="s">
        <v>5537</v>
      </c>
      <c r="AZ314" s="18" t="s">
        <v>5537</v>
      </c>
      <c r="BA314" s="18" t="s">
        <v>5537</v>
      </c>
      <c r="BB314" s="18" t="s">
        <v>5537</v>
      </c>
      <c r="BC314" s="18" t="s">
        <v>5537</v>
      </c>
      <c r="BD314" s="18" t="s">
        <v>5537</v>
      </c>
      <c r="BE314" s="18" t="s">
        <v>5537</v>
      </c>
      <c r="BF314" s="18" t="s">
        <v>5537</v>
      </c>
      <c r="BG314" s="18" t="s">
        <v>5915</v>
      </c>
      <c r="BH314" s="18" t="s">
        <v>5537</v>
      </c>
      <c r="BI314" s="9" t="s">
        <v>6206</v>
      </c>
      <c r="BJ314" s="14"/>
      <c r="BK314" s="14" t="s">
        <v>5537</v>
      </c>
      <c r="BL314" s="14" t="str">
        <f>_xlfn.XLOOKUP(B314,'[4]cell downs 18042026 17h'!$B:$B,'[4]cell downs 18042026 17h'!$B:$B,"")</f>
        <v/>
      </c>
      <c r="BM314" s="14" t="str">
        <f>_xlfn.XLOOKUP(B314,'[5]Cells Huawei 19042026 15h'!$B:$B,'[5]Cells Huawei 19042026 15h'!$B:$B,"")</f>
        <v/>
      </c>
      <c r="BN314" s="9" t="str">
        <f>_xlfn.XLOOKUP(B314,'[6]cells down 19042026 9H40'!$B:$B,'[6]cells down 19042026 9H40'!$B:$B,"")</f>
        <v/>
      </c>
      <c r="BO314" s="9" t="s">
        <v>529</v>
      </c>
      <c r="BP314" s="9" t="s">
        <v>5537</v>
      </c>
      <c r="BQ314" s="115"/>
    </row>
    <row r="315" spans="1:69" s="9" customFormat="1" x14ac:dyDescent="0.3">
      <c r="A315" s="1" t="s">
        <v>609</v>
      </c>
      <c r="B315" s="8" t="s">
        <v>610</v>
      </c>
      <c r="C315" s="3" t="str">
        <f>_xlfn.XLOOKUP(B315,'[1]daily break down'!$D:$D,'[1]daily break down'!$E:$E,"")</f>
        <v>Yaounde</v>
      </c>
      <c r="D315" s="1" t="s">
        <v>11</v>
      </c>
      <c r="E315" s="1" t="s">
        <v>12</v>
      </c>
      <c r="F315" s="3" t="s">
        <v>37</v>
      </c>
      <c r="G315" s="1" t="s">
        <v>38</v>
      </c>
      <c r="H315" s="34" t="str">
        <f>_xlfn.XLOOKUP(B315,[2]CALCULATION!$B:$B,[2]CALCULATION!$H:$H,"")</f>
        <v>ZTE</v>
      </c>
      <c r="I315" s="28">
        <v>4.3560930334757275</v>
      </c>
      <c r="J315" s="28">
        <v>0</v>
      </c>
      <c r="K315" s="28">
        <v>1.3372385020817108</v>
      </c>
      <c r="L315" s="28">
        <v>1.8499613335502085</v>
      </c>
      <c r="M315" s="28">
        <v>36.836107044713245</v>
      </c>
      <c r="N315" s="28">
        <v>20.377343885992474</v>
      </c>
      <c r="O315" s="28">
        <v>1.2764922253326614</v>
      </c>
      <c r="P315" s="28">
        <v>3.8177590295434514</v>
      </c>
      <c r="Q315" s="28">
        <v>1.9197143248495436</v>
      </c>
      <c r="R315" s="28">
        <v>0</v>
      </c>
      <c r="S315" s="94">
        <v>2.5585668301786617</v>
      </c>
      <c r="T315" s="94">
        <f>_xlfn.XLOOKUP(B315,'[3]Nur des jours'!$B:$B,'[3]Nur des jours'!$U:$U,"")</f>
        <v>1.3820937240499598</v>
      </c>
      <c r="U315" s="94">
        <v>49.764487790818777</v>
      </c>
      <c r="V315" s="94">
        <v>32.899156186774654</v>
      </c>
      <c r="W315" s="94">
        <v>1.3820937240499598</v>
      </c>
      <c r="X315" s="94">
        <v>4.4390083125733009</v>
      </c>
      <c r="Y315" s="94">
        <v>0</v>
      </c>
      <c r="Z315" s="94">
        <v>0</v>
      </c>
      <c r="AA315" s="94">
        <v>0</v>
      </c>
      <c r="AB315" s="94">
        <v>4.8333062240143044E-3</v>
      </c>
      <c r="AC315" s="94">
        <f>_xlfn.XLOOKUP(B315,'[3]Nur des jours'!$B:$B,'[3]Nur des jours'!$N:$N,"")</f>
        <v>1.1876200300770778</v>
      </c>
      <c r="AD315" s="94">
        <v>1.1876200300770778</v>
      </c>
      <c r="AE315" s="94">
        <v>0.32385425784044536</v>
      </c>
      <c r="AF315" s="94">
        <v>0.33979517937105386</v>
      </c>
      <c r="AG315" s="94">
        <v>1.9699387349053479</v>
      </c>
      <c r="AH315" s="94">
        <v>1.1876200300770778</v>
      </c>
      <c r="AI315" s="49" t="s">
        <v>5559</v>
      </c>
      <c r="AJ315" s="49"/>
      <c r="AK315" s="48" t="str" cm="1">
        <f t="array" ref="AK315">IFERROR(_xlfn.IFS(
AM315="MPR ISSUE","PDH",
AM315="BSS Hardware Issue","BSS",
AM315="Sites strategiques, MLL, Pylone, etc.","ENVTECH",
AM315="AKTIVCO DEFAUT GE &amp; POWER Cabinet","AKTIVCO",
AM315="AKTIVCO Coupure ENEO &amp; Baisse de tension","AKTIVCO GRID ONLY",
AM315="Coupure ENEO &amp; Baisse de tension","IHS GRID ONLY",
AM315="Defaut GE &amp; POWER Cabinet","IHS",
AM315="Sharing","Partners",
AM315="Sites strategiques &amp; DataCenter","SST &amp; DC",
AM315="Exclu","Exclu",
AM315="SAT","SAT",
AM315="SPARE-ISSUE","SPARE-ISSUE",
AM315="Fiber CAmtel","TRANS_FO_CAMTEL",
AM315="Fiber AOF","Fiber AOF",
AM315="Projet OCM (HUAWEI)","TRAVAUX-HUAWEI",
AM315="Projet OCM (NOKIA)","TRAVAUX-NOKIA",
AM315="ACCESS-ISSUE","ACCESS-ISSUE",
AM315="Projet OCM (ZTE, NOKIA, autres projets)","TRAVAUX OCM",
AM315="No root CAuse","No root cause",
AM315="ODU HS","PDH",
AM315="IP &amp; VLAN","PDH",
AM315="Warehouse HUAWEI","SPARE-ISSUE",
AM315="SPARE-HS","SPARE-ISSUE",
AM315="Power Telco","BSS",AM315="no impacts","no impacts"
),"")</f>
        <v>No root cause</v>
      </c>
      <c r="AL315" s="48" t="str" cm="1">
        <f t="array" ref="AL315">IFERROR(_xlfn.IFS(
AM315="MPR ISSUE","TX ISSUE",
AM315="BSS Hardware Issue","RAN ISSUE",
AM315="Sites strategiques, MLL, Pylone, etc.","ENVTECH",
AM315="AKTIVCO DEFAUT GE &amp; POWER Cabinet","POWER ISSUE",
AM315="AKTIVCO Coupure ENEO &amp; Baisse de tension","POWER ISSUE",
AM315="Coupure ENEO &amp; Baisse de tension","POWER ISSUE",
AM315="Defaut GE &amp; POWER Cabinet","POWER ISSUE",
AM315="Sharing","POWER ISSUE",
AM315="Sites strategiques &amp; DataCenter","POWER ISSUE",
AM315="Exclu","Exclu",
AM315="SAT","TX ISSUE",
AM315="SPARE-ISSUE","SPARE-ISSUE",
AM315="Fiber CAmtel","TX ISSUE",
AM315="Fiber AOF","TX ISSUE",
AM315="Projet OCM (HUAWEI)","TRAVAUX-HUAWEI",
AM315="Projet OCM (NOKIA)","TRAVAUX -NOKIA",
AM315="ACCESS-ISSUE","ACCESS-ISSUE",
AM315="Projet OCM (ZTE, NOKIA, autres projets)","TRAVAUX OCM",
AM315="No root CAuse","No root cause",
AM315="ODU HS","TX ISSUE",
AM315="IP &amp; VLAN","TX ISSUE",
AM315="Warehouse HUAWEI","SPARE-ISSUE",
AM315="SPARE-HS","SPARE-ISSUE",
AM315="Power Telco","RAN ISSUE",AM315="no impacts","no impacts"
),"")</f>
        <v>No root cause</v>
      </c>
      <c r="AM315" s="67" t="s">
        <v>6538</v>
      </c>
      <c r="AN315" s="48" t="str" cm="1">
        <f t="array" ref="AN315">IFERROR(_xlfn.IFS(
AM315="MPR ISSUE","ACTIVE",
AM315="BSS Hardware Issue","ACTIVE",
AM315="Sites strategiques, MLL, Pylone, etc.","PASSIVE",
AM315="AKTIVCO DEFAUT GE &amp; POWER Cabinet","PASSIVE",
AM315="AKTIVCO Coupure ENEO &amp; Baisse de tension","PASSIVE",
AM315="Coupure ENEO &amp; Baisse de tension","PASSIVE",
AM315="Defaut GE &amp; POWER Cabinet","PASSIVE",
AM315="Sharing","PASSIVE",
AM315="Sites strategiques &amp; DataCenter","PASSIVE",
AM315="Exclu","Exclu",
AM315="SAT","ACTIVE",
AM315="SPARE-ISSUE","SPARE-ISSUE",
AM315="Fiber CAmtel","ACTIVE",
AM315="Fiber AOF","ACTIVE",
AM315="Projet OCM (HUAWEI)","PLANNED WORKS",
AM315="Projet OCM (NOKIA)","PLANNED WORKS",
AM315="ACCESS-ISSUE","ACCESS-ISSUE",
AM315="Projet OCM (ZTE, NOKIA, autres projets)","PLANNED WORKS",
AM315="No root CAuse","No root cause",
AM315="ODU HS","ACTIVE",
AM315="IP &amp; VLAN","ACTIVE",
AM315="Warehouse HUAWEI","SPARE-ISSUE",
AM315="SPARE-HS","SPARE-ISSUE",
AM315="Power Telco","ACTIVE", AM315="no impacts","no impacts"
),"")</f>
        <v>No root cause</v>
      </c>
      <c r="AO315" s="93" t="s">
        <v>5537</v>
      </c>
      <c r="AP315" s="101" t="str">
        <f t="shared" si="15"/>
        <v>CTR_046</v>
      </c>
      <c r="AR315" s="17" t="s">
        <v>5537</v>
      </c>
      <c r="AS315" s="7" t="s">
        <v>5537</v>
      </c>
      <c r="AT315" s="6"/>
      <c r="AU315" s="7"/>
      <c r="AV315" s="3" t="s">
        <v>5537</v>
      </c>
      <c r="AW315" s="18" t="s">
        <v>5537</v>
      </c>
      <c r="AX315" s="18" t="s">
        <v>5537</v>
      </c>
      <c r="AY315" s="18" t="s">
        <v>5537</v>
      </c>
      <c r="AZ315" s="18" t="s">
        <v>5537</v>
      </c>
      <c r="BA315" s="18" t="s">
        <v>5537</v>
      </c>
      <c r="BB315" s="18" t="s">
        <v>5537</v>
      </c>
      <c r="BC315" s="18" t="s">
        <v>5537</v>
      </c>
      <c r="BD315" s="18" t="s">
        <v>5537</v>
      </c>
      <c r="BE315" s="18" t="s">
        <v>5537</v>
      </c>
      <c r="BF315" s="18" t="s">
        <v>5537</v>
      </c>
      <c r="BG315" s="18" t="s">
        <v>5537</v>
      </c>
      <c r="BH315" s="18" t="s">
        <v>5537</v>
      </c>
      <c r="BI315" s="9" t="s">
        <v>5537</v>
      </c>
      <c r="BJ315" s="14"/>
      <c r="BK315" s="14" t="s">
        <v>5537</v>
      </c>
      <c r="BL315" s="14" t="str">
        <f>_xlfn.XLOOKUP(B315,'[4]cell downs 18042026 17h'!$B:$B,'[4]cell downs 18042026 17h'!$B:$B,"")</f>
        <v/>
      </c>
      <c r="BM315" s="14" t="str">
        <f>_xlfn.XLOOKUP(B315,'[5]Cells Huawei 19042026 15h'!$B:$B,'[5]Cells Huawei 19042026 15h'!$B:$B,"")</f>
        <v/>
      </c>
      <c r="BN315" s="9" t="str">
        <f>_xlfn.XLOOKUP(B315,'[6]cells down 19042026 9H40'!$B:$B,'[6]cells down 19042026 9H40'!$B:$B,"")</f>
        <v/>
      </c>
      <c r="BO315" s="9" t="s">
        <v>610</v>
      </c>
      <c r="BP315" s="9" t="s">
        <v>12</v>
      </c>
      <c r="BQ315" s="115"/>
    </row>
    <row r="316" spans="1:69" s="9" customFormat="1" ht="21.45" customHeight="1" x14ac:dyDescent="0.3">
      <c r="A316" s="19" t="s">
        <v>5434</v>
      </c>
      <c r="B316" s="26" t="s">
        <v>5435</v>
      </c>
      <c r="C316" s="3" t="str">
        <f>_xlfn.XLOOKUP(B316,'[1]daily break down'!$D:$D,'[1]daily break down'!$E:$E,"")</f>
        <v>CENTRE</v>
      </c>
      <c r="D316" s="19" t="s">
        <v>357</v>
      </c>
      <c r="E316" s="19" t="s">
        <v>987</v>
      </c>
      <c r="F316" s="19" t="s">
        <v>226</v>
      </c>
      <c r="G316" s="19" t="s">
        <v>489</v>
      </c>
      <c r="H316" s="34" t="str">
        <f>_xlfn.XLOOKUP(B316,[2]CALCULATION!$B:$B,[2]CALCULATION!$H:$H,"")</f>
        <v>ZTE</v>
      </c>
      <c r="I316" s="28">
        <v>0</v>
      </c>
      <c r="J316" s="28">
        <v>0</v>
      </c>
      <c r="K316" s="28">
        <v>0</v>
      </c>
      <c r="L316" s="28">
        <v>7.5061959062074628</v>
      </c>
      <c r="M316" s="28">
        <v>0</v>
      </c>
      <c r="N316" s="28">
        <v>0</v>
      </c>
      <c r="O316" s="28">
        <v>0</v>
      </c>
      <c r="P316" s="28">
        <v>0</v>
      </c>
      <c r="Q316" s="28">
        <v>0</v>
      </c>
      <c r="R316" s="28">
        <v>5.7946169453219398E-2</v>
      </c>
      <c r="S316" s="94">
        <v>0</v>
      </c>
      <c r="T316" s="94">
        <f>_xlfn.XLOOKUP(B316,'[3]Nur des jours'!$B:$B,'[3]Nur des jours'!$U:$U,"")</f>
        <v>0</v>
      </c>
      <c r="U316" s="94">
        <v>0</v>
      </c>
      <c r="V316" s="94">
        <v>0</v>
      </c>
      <c r="W316" s="94">
        <v>0</v>
      </c>
      <c r="X316" s="94">
        <v>0</v>
      </c>
      <c r="Y316" s="94">
        <v>0</v>
      </c>
      <c r="Z316" s="94">
        <v>0</v>
      </c>
      <c r="AA316" s="94">
        <v>0</v>
      </c>
      <c r="AB316" s="94">
        <v>0</v>
      </c>
      <c r="AC316" s="94">
        <f>_xlfn.XLOOKUP(B316,'[3]Nur des jours'!$B:$B,'[3]Nur des jours'!$N:$N,"")</f>
        <v>1.1867461112395234</v>
      </c>
      <c r="AD316" s="94">
        <v>1.1867461112395234</v>
      </c>
      <c r="AE316" s="94">
        <v>0.48059821988817353</v>
      </c>
      <c r="AF316" s="94">
        <v>0.83620639826459964</v>
      </c>
      <c r="AG316" s="94">
        <v>1.6057736715499262</v>
      </c>
      <c r="AH316" s="94">
        <v>1.1867461112395234</v>
      </c>
      <c r="AI316" s="49" t="s">
        <v>5559</v>
      </c>
      <c r="AJ316" s="49"/>
      <c r="AK316" s="48" t="str" cm="1">
        <f t="array" ref="AK316">IFERROR(_xlfn.IFS(
AM316="MPR ISSUE","PDH",
AM316="BSS Hardware Issue","BSS",
AM316="Sites strategiques, MLL, Pylone, etc.","ENVTECH",
AM316="AKTIVCO DEFAUT GE &amp; POWER Cabinet","AKTIVCO",
AM316="AKTIVCO Coupure ENEO &amp; Baisse de tension","AKTIVCO GRID ONLY",
AM316="Coupure ENEO &amp; Baisse de tension","IHS GRID ONLY",
AM316="Defaut GE &amp; POWER Cabinet","IHS",
AM316="Sharing","Partners",
AM316="Sites strategiques &amp; DataCenter","SST &amp; DC",
AM316="Exclu","Exclu",
AM316="SAT","SAT",
AM316="SPARE-ISSUE","SPARE-ISSUE",
AM316="Fiber CAmtel","TRANS_FO_CAMTEL",
AM316="Fiber AOF","Fiber AOF",
AM316="Projet OCM (HUAWEI)","TRAVAUX-HUAWEI",
AM316="Projet OCM (NOKIA)","TRAVAUX-NOKIA",
AM316="ACCESS-ISSUE","ACCESS-ISSUE",
AM316="Projet OCM (ZTE, NOKIA, autres projets)","TRAVAUX OCM",
AM316="No root CAuse","No root cause",
AM316="ODU HS","PDH",
AM316="IP &amp; VLAN","PDH",
AM316="Warehouse HUAWEI","SPARE-ISSUE",
AM316="SPARE-HS","SPARE-ISSUE",
AM316="Power Telco","BSS",AM316="no impacts","no impacts"
),"")</f>
        <v>No root cause</v>
      </c>
      <c r="AL316" s="48" t="str" cm="1">
        <f t="array" ref="AL316">IFERROR(_xlfn.IFS(
AM316="MPR ISSUE","TX ISSUE",
AM316="BSS Hardware Issue","RAN ISSUE",
AM316="Sites strategiques, MLL, Pylone, etc.","ENVTECH",
AM316="AKTIVCO DEFAUT GE &amp; POWER Cabinet","POWER ISSUE",
AM316="AKTIVCO Coupure ENEO &amp; Baisse de tension","POWER ISSUE",
AM316="Coupure ENEO &amp; Baisse de tension","POWER ISSUE",
AM316="Defaut GE &amp; POWER Cabinet","POWER ISSUE",
AM316="Sharing","POWER ISSUE",
AM316="Sites strategiques &amp; DataCenter","POWER ISSUE",
AM316="Exclu","Exclu",
AM316="SAT","TX ISSUE",
AM316="SPARE-ISSUE","SPARE-ISSUE",
AM316="Fiber CAmtel","TX ISSUE",
AM316="Fiber AOF","TX ISSUE",
AM316="Projet OCM (HUAWEI)","TRAVAUX-HUAWEI",
AM316="Projet OCM (NOKIA)","TRAVAUX -NOKIA",
AM316="ACCESS-ISSUE","ACCESS-ISSUE",
AM316="Projet OCM (ZTE, NOKIA, autres projets)","TRAVAUX OCM",
AM316="No root CAuse","No root cause",
AM316="ODU HS","TX ISSUE",
AM316="IP &amp; VLAN","TX ISSUE",
AM316="Warehouse HUAWEI","SPARE-ISSUE",
AM316="SPARE-HS","SPARE-ISSUE",
AM316="Power Telco","RAN ISSUE",AM316="no impacts","no impacts"
),"")</f>
        <v>No root cause</v>
      </c>
      <c r="AM316" s="67" t="s">
        <v>6538</v>
      </c>
      <c r="AN316" s="48" t="str" cm="1">
        <f t="array" ref="AN316">IFERROR(_xlfn.IFS(
AM316="MPR ISSUE","ACTIVE",
AM316="BSS Hardware Issue","ACTIVE",
AM316="Sites strategiques, MLL, Pylone, etc.","PASSIVE",
AM316="AKTIVCO DEFAUT GE &amp; POWER Cabinet","PASSIVE",
AM316="AKTIVCO Coupure ENEO &amp; Baisse de tension","PASSIVE",
AM316="Coupure ENEO &amp; Baisse de tension","PASSIVE",
AM316="Defaut GE &amp; POWER Cabinet","PASSIVE",
AM316="Sharing","PASSIVE",
AM316="Sites strategiques &amp; DataCenter","PASSIVE",
AM316="Exclu","Exclu",
AM316="SAT","ACTIVE",
AM316="SPARE-ISSUE","SPARE-ISSUE",
AM316="Fiber CAmtel","ACTIVE",
AM316="Fiber AOF","ACTIVE",
AM316="Projet OCM (HUAWEI)","PLANNED WORKS",
AM316="Projet OCM (NOKIA)","PLANNED WORKS",
AM316="ACCESS-ISSUE","ACCESS-ISSUE",
AM316="Projet OCM (ZTE, NOKIA, autres projets)","PLANNED WORKS",
AM316="No root CAuse","No root cause",
AM316="ODU HS","ACTIVE",
AM316="IP &amp; VLAN","ACTIVE",
AM316="Warehouse HUAWEI","SPARE-ISSUE",
AM316="SPARE-HS","SPARE-ISSUE",
AM316="Power Telco","ACTIVE", AM316="no impacts","no impacts"
),"")</f>
        <v>No root cause</v>
      </c>
      <c r="AO316" s="93" t="s">
        <v>5537</v>
      </c>
      <c r="AP316" s="101" t="str">
        <f t="shared" si="15"/>
        <v>EST_195</v>
      </c>
      <c r="AR316" s="17" t="s">
        <v>5537</v>
      </c>
      <c r="AS316" s="7" t="s">
        <v>5537</v>
      </c>
      <c r="AT316" s="6"/>
      <c r="AU316" s="7"/>
      <c r="AV316" s="3" t="s">
        <v>5537</v>
      </c>
      <c r="AW316" s="18" t="s">
        <v>5537</v>
      </c>
      <c r="AX316" s="18" t="s">
        <v>5537</v>
      </c>
      <c r="AY316" s="18" t="s">
        <v>5537</v>
      </c>
      <c r="AZ316" s="18" t="s">
        <v>5537</v>
      </c>
      <c r="BA316" s="18" t="s">
        <v>5537</v>
      </c>
      <c r="BB316" s="18" t="s">
        <v>5537</v>
      </c>
      <c r="BC316" s="18" t="s">
        <v>5537</v>
      </c>
      <c r="BD316" s="18" t="s">
        <v>5537</v>
      </c>
      <c r="BE316" s="18" t="s">
        <v>5537</v>
      </c>
      <c r="BF316" s="18" t="s">
        <v>5537</v>
      </c>
      <c r="BG316" s="18" t="s">
        <v>5537</v>
      </c>
      <c r="BH316" s="18" t="s">
        <v>5537</v>
      </c>
      <c r="BI316" s="9" t="s">
        <v>5537</v>
      </c>
      <c r="BJ316" s="14"/>
      <c r="BK316" s="14" t="s">
        <v>5537</v>
      </c>
      <c r="BL316" s="14" t="str">
        <f>_xlfn.XLOOKUP(B316,'[4]cell downs 18042026 17h'!$B:$B,'[4]cell downs 18042026 17h'!$B:$B,"")</f>
        <v/>
      </c>
      <c r="BM316" s="14" t="str">
        <f>_xlfn.XLOOKUP(B316,'[5]Cells Huawei 19042026 15h'!$B:$B,'[5]Cells Huawei 19042026 15h'!$B:$B,"")</f>
        <v/>
      </c>
      <c r="BN316" s="9" t="str">
        <f>_xlfn.XLOOKUP(B316,'[6]cells down 19042026 9H40'!$B:$B,'[6]cells down 19042026 9H40'!$B:$B,"")</f>
        <v/>
      </c>
      <c r="BO316" s="9" t="s">
        <v>5537</v>
      </c>
      <c r="BP316" s="9" t="s">
        <v>5537</v>
      </c>
      <c r="BQ316" s="115"/>
    </row>
    <row r="317" spans="1:69" s="9" customFormat="1" x14ac:dyDescent="0.3">
      <c r="A317" s="1" t="s">
        <v>248</v>
      </c>
      <c r="B317" s="8" t="s">
        <v>249</v>
      </c>
      <c r="C317" s="3" t="str">
        <f>_xlfn.XLOOKUP(B317,'[1]daily break down'!$D:$D,'[1]daily break down'!$E:$E,"")</f>
        <v>NORD-OUEST</v>
      </c>
      <c r="D317" s="1" t="s">
        <v>11</v>
      </c>
      <c r="E317" s="1" t="s">
        <v>12</v>
      </c>
      <c r="F317" s="3" t="s">
        <v>51</v>
      </c>
      <c r="G317" s="1" t="s">
        <v>52</v>
      </c>
      <c r="H317" s="32" t="str">
        <f>_xlfn.XLOOKUP(B317,[2]CALCULATION!$B:$B,[2]CALCULATION!$H:$H,"")</f>
        <v>Huawei</v>
      </c>
      <c r="I317" s="28">
        <v>0.39757956585138959</v>
      </c>
      <c r="J317" s="28">
        <v>1.2561780711291459</v>
      </c>
      <c r="K317" s="28">
        <v>0</v>
      </c>
      <c r="L317" s="28">
        <v>6.7607966430102184</v>
      </c>
      <c r="M317" s="28">
        <v>9.9894273655734462</v>
      </c>
      <c r="N317" s="28">
        <v>0.23479880604851711</v>
      </c>
      <c r="O317" s="28">
        <v>1.4175320246666268</v>
      </c>
      <c r="P317" s="28">
        <v>0</v>
      </c>
      <c r="Q317" s="28">
        <v>0</v>
      </c>
      <c r="R317" s="28">
        <v>0</v>
      </c>
      <c r="S317" s="94">
        <v>1.0148159562598272E-2</v>
      </c>
      <c r="T317" s="94">
        <f>_xlfn.XLOOKUP(B317,'[3]Nur des jours'!$B:$B,'[3]Nur des jours'!$U:$U,"")</f>
        <v>3.0854685489094921E-3</v>
      </c>
      <c r="U317" s="94">
        <v>4.7178775971441036</v>
      </c>
      <c r="V317" s="94">
        <v>0</v>
      </c>
      <c r="W317" s="94">
        <v>3.0854685489094921E-3</v>
      </c>
      <c r="X317" s="94">
        <v>0</v>
      </c>
      <c r="Y317" s="94">
        <v>0</v>
      </c>
      <c r="Z317" s="94">
        <v>0.23795561491069617</v>
      </c>
      <c r="AA317" s="94">
        <v>1.1014944368823714</v>
      </c>
      <c r="AB317" s="94">
        <v>0</v>
      </c>
      <c r="AC317" s="94">
        <f>_xlfn.XLOOKUP(B317,'[3]Nur des jours'!$B:$B,'[3]Nur des jours'!$N:$N,"")</f>
        <v>1.1643630879511919</v>
      </c>
      <c r="AD317" s="94">
        <v>1.1643630879511919</v>
      </c>
      <c r="AE317" s="94">
        <v>1.39820609970065</v>
      </c>
      <c r="AF317" s="94">
        <v>2.3954603874047553</v>
      </c>
      <c r="AG317" s="94">
        <v>0.30780292732896014</v>
      </c>
      <c r="AH317" s="94">
        <v>1.1643630879511919</v>
      </c>
      <c r="AI317" s="49" t="s">
        <v>5559</v>
      </c>
      <c r="AJ317" s="49"/>
      <c r="AK317" s="48" t="str" cm="1">
        <f t="array" ref="AK317">IFERROR(_xlfn.IFS(
AM317="MPR ISSUE","PDH",
AM317="BSS Hardware Issue","BSS",
AM317="Sites strategiques, MLL, Pylone, etc.","ENVTECH",
AM317="AKTIVCO DEFAUT GE &amp; POWER Cabinet","AKTIVCO",
AM317="AKTIVCO Coupure ENEO &amp; Baisse de tension","AKTIVCO GRID ONLY",
AM317="Coupure ENEO &amp; Baisse de tension","IHS GRID ONLY",
AM317="Defaut GE &amp; POWER Cabinet","IHS",
AM317="Sharing","Partners",
AM317="Sites strategiques &amp; DataCenter","SST &amp; DC",
AM317="Exclu","Exclu",
AM317="SAT","SAT",
AM317="SPARE-ISSUE","SPARE-ISSUE",
AM317="Fiber CAmtel","TRANS_FO_CAMTEL",
AM317="Fiber AOF","Fiber AOF",
AM317="Projet OCM (HUAWEI)","TRAVAUX-HUAWEI",
AM317="Projet OCM (NOKIA)","TRAVAUX-NOKIA",
AM317="ACCESS-ISSUE","ACCESS-ISSUE",
AM317="Projet OCM (ZTE, NOKIA, autres projets)","TRAVAUX OCM",
AM317="No root CAuse","No root cause",
AM317="ODU HS","PDH",
AM317="IP &amp; VLAN","PDH",
AM317="Warehouse HUAWEI","SPARE-ISSUE",
AM317="SPARE-HS","SPARE-ISSUE",
AM317="Power Telco","BSS",AM317="no impacts","no impacts"
),"")</f>
        <v>No root cause</v>
      </c>
      <c r="AL317" s="48" t="str" cm="1">
        <f t="array" ref="AL317">IFERROR(_xlfn.IFS(
AM317="MPR ISSUE","TX ISSUE",
AM317="BSS Hardware Issue","RAN ISSUE",
AM317="Sites strategiques, MLL, Pylone, etc.","ENVTECH",
AM317="AKTIVCO DEFAUT GE &amp; POWER Cabinet","POWER ISSUE",
AM317="AKTIVCO Coupure ENEO &amp; Baisse de tension","POWER ISSUE",
AM317="Coupure ENEO &amp; Baisse de tension","POWER ISSUE",
AM317="Defaut GE &amp; POWER Cabinet","POWER ISSUE",
AM317="Sharing","POWER ISSUE",
AM317="Sites strategiques &amp; DataCenter","POWER ISSUE",
AM317="Exclu","Exclu",
AM317="SAT","TX ISSUE",
AM317="SPARE-ISSUE","SPARE-ISSUE",
AM317="Fiber CAmtel","TX ISSUE",
AM317="Fiber AOF","TX ISSUE",
AM317="Projet OCM (HUAWEI)","TRAVAUX-HUAWEI",
AM317="Projet OCM (NOKIA)","TRAVAUX -NOKIA",
AM317="ACCESS-ISSUE","ACCESS-ISSUE",
AM317="Projet OCM (ZTE, NOKIA, autres projets)","TRAVAUX OCM",
AM317="No root CAuse","No root cause",
AM317="ODU HS","TX ISSUE",
AM317="IP &amp; VLAN","TX ISSUE",
AM317="Warehouse HUAWEI","SPARE-ISSUE",
AM317="SPARE-HS","SPARE-ISSUE",
AM317="Power Telco","RAN ISSUE",AM317="no impacts","no impacts"
),"")</f>
        <v>No root cause</v>
      </c>
      <c r="AM317" s="67" t="s">
        <v>6538</v>
      </c>
      <c r="AN317" s="48" t="str" cm="1">
        <f t="array" ref="AN317">IFERROR(_xlfn.IFS(
AM317="MPR ISSUE","ACTIVE",
AM317="BSS Hardware Issue","ACTIVE",
AM317="Sites strategiques, MLL, Pylone, etc.","PASSIVE",
AM317="AKTIVCO DEFAUT GE &amp; POWER Cabinet","PASSIVE",
AM317="AKTIVCO Coupure ENEO &amp; Baisse de tension","PASSIVE",
AM317="Coupure ENEO &amp; Baisse de tension","PASSIVE",
AM317="Defaut GE &amp; POWER Cabinet","PASSIVE",
AM317="Sharing","PASSIVE",
AM317="Sites strategiques &amp; DataCenter","PASSIVE",
AM317="Exclu","Exclu",
AM317="SAT","ACTIVE",
AM317="SPARE-ISSUE","SPARE-ISSUE",
AM317="Fiber CAmtel","ACTIVE",
AM317="Fiber AOF","ACTIVE",
AM317="Projet OCM (HUAWEI)","PLANNED WORKS",
AM317="Projet OCM (NOKIA)","PLANNED WORKS",
AM317="ACCESS-ISSUE","ACCESS-ISSUE",
AM317="Projet OCM (ZTE, NOKIA, autres projets)","PLANNED WORKS",
AM317="No root CAuse","No root cause",
AM317="ODU HS","ACTIVE",
AM317="IP &amp; VLAN","ACTIVE",
AM317="Warehouse HUAWEI","SPARE-ISSUE",
AM317="SPARE-HS","SPARE-ISSUE",
AM317="Power Telco","ACTIVE", AM317="no impacts","no impacts"
),"")</f>
        <v>No root cause</v>
      </c>
      <c r="AO317" s="93" t="s">
        <v>5537</v>
      </c>
      <c r="AP317" s="101" t="str">
        <f t="shared" si="15"/>
        <v>NRO_222</v>
      </c>
      <c r="AR317" s="17" t="s">
        <v>5537</v>
      </c>
      <c r="AS317" s="7" t="s">
        <v>5537</v>
      </c>
      <c r="AT317" s="6"/>
      <c r="AU317" s="7"/>
      <c r="AV317" s="3" t="s">
        <v>5537</v>
      </c>
      <c r="AW317" s="18" t="s">
        <v>5537</v>
      </c>
      <c r="AX317" s="18" t="s">
        <v>5537</v>
      </c>
      <c r="AY317" s="18" t="s">
        <v>5537</v>
      </c>
      <c r="AZ317" s="18" t="s">
        <v>5537</v>
      </c>
      <c r="BA317" s="18" t="s">
        <v>5537</v>
      </c>
      <c r="BB317" s="18" t="s">
        <v>5537</v>
      </c>
      <c r="BC317" s="18" t="s">
        <v>5537</v>
      </c>
      <c r="BD317" s="18" t="s">
        <v>5537</v>
      </c>
      <c r="BE317" s="18" t="s">
        <v>5537</v>
      </c>
      <c r="BF317" s="18" t="s">
        <v>5537</v>
      </c>
      <c r="BG317" s="18" t="s">
        <v>5537</v>
      </c>
      <c r="BH317" s="18" t="s">
        <v>5537</v>
      </c>
      <c r="BI317" s="9" t="s">
        <v>5537</v>
      </c>
      <c r="BJ317" s="14"/>
      <c r="BK317" s="14" t="s">
        <v>5537</v>
      </c>
      <c r="BL317" s="14" t="str">
        <f>_xlfn.XLOOKUP(B317,'[4]cell downs 18042026 17h'!$B:$B,'[4]cell downs 18042026 17h'!$B:$B,"")</f>
        <v/>
      </c>
      <c r="BM317" s="14" t="str">
        <f>_xlfn.XLOOKUP(B317,'[5]Cells Huawei 19042026 15h'!$B:$B,'[5]Cells Huawei 19042026 15h'!$B:$B,"")</f>
        <v/>
      </c>
      <c r="BN317" s="9" t="str">
        <f>_xlfn.XLOOKUP(B317,'[6]cells down 19042026 9H40'!$B:$B,'[6]cells down 19042026 9H40'!$B:$B,"")</f>
        <v/>
      </c>
      <c r="BO317" s="9" t="s">
        <v>249</v>
      </c>
      <c r="BP317" s="9" t="s">
        <v>12</v>
      </c>
      <c r="BQ317" s="115"/>
    </row>
    <row r="318" spans="1:69" s="9" customFormat="1" ht="35.549999999999997" customHeight="1" x14ac:dyDescent="0.3">
      <c r="A318" s="1" t="s">
        <v>663</v>
      </c>
      <c r="B318" s="8" t="s">
        <v>664</v>
      </c>
      <c r="C318" s="3" t="str">
        <f>_xlfn.XLOOKUP(B318,'[1]daily break down'!$D:$D,'[1]daily break down'!$E:$E,"")</f>
        <v>CENTRE</v>
      </c>
      <c r="D318" s="1" t="s">
        <v>11</v>
      </c>
      <c r="E318" s="1" t="s">
        <v>96</v>
      </c>
      <c r="F318" s="3" t="s">
        <v>226</v>
      </c>
      <c r="G318" s="1" t="s">
        <v>665</v>
      </c>
      <c r="H318" s="33" t="str">
        <f>_xlfn.XLOOKUP(B318,[2]CALCULATION!$B:$B,[2]CALCULATION!$H:$H,"")</f>
        <v>NOKIA</v>
      </c>
      <c r="I318" s="28">
        <v>0.38143881997414636</v>
      </c>
      <c r="J318" s="28">
        <v>0.74404379724512237</v>
      </c>
      <c r="K318" s="28">
        <v>0.37701572055143207</v>
      </c>
      <c r="L318" s="28">
        <v>0.49151692334911384</v>
      </c>
      <c r="M318" s="28">
        <v>0.44931912805015511</v>
      </c>
      <c r="N318" s="28">
        <v>0.27273401762961819</v>
      </c>
      <c r="O318" s="28">
        <v>0.88850793161602926</v>
      </c>
      <c r="P318" s="28">
        <v>1.5519015047098874</v>
      </c>
      <c r="Q318" s="28">
        <v>1.1901526111981464</v>
      </c>
      <c r="R318" s="28">
        <v>0.45864687401015314</v>
      </c>
      <c r="S318" s="94">
        <v>0.40153895323785149</v>
      </c>
      <c r="T318" s="94">
        <f>_xlfn.XLOOKUP(B318,'[3]Nur des jours'!$B:$B,'[3]Nur des jours'!$U:$U,"")</f>
        <v>1.9719889393978307</v>
      </c>
      <c r="U318" s="94">
        <v>1.7840607191674298</v>
      </c>
      <c r="V318" s="94">
        <v>1.8995606863508858</v>
      </c>
      <c r="W318" s="94">
        <v>1.9719889393978307</v>
      </c>
      <c r="X318" s="94">
        <v>3.2524227170386348</v>
      </c>
      <c r="Y318" s="94">
        <v>1.3034410286702449</v>
      </c>
      <c r="Z318" s="94">
        <v>1.8974383120311158</v>
      </c>
      <c r="AA318" s="94">
        <v>1.8187321114164474</v>
      </c>
      <c r="AB318" s="94">
        <v>1.8098502424143843</v>
      </c>
      <c r="AC318" s="94">
        <f>_xlfn.XLOOKUP(B318,'[3]Nur des jours'!$B:$B,'[3]Nur des jours'!$N:$N,"")</f>
        <v>1.1401965568311205</v>
      </c>
      <c r="AD318" s="94">
        <v>1.1401965568311205</v>
      </c>
      <c r="AE318" s="94">
        <v>7.984574895387456</v>
      </c>
      <c r="AF318" s="94">
        <v>0</v>
      </c>
      <c r="AG318" s="94">
        <v>0</v>
      </c>
      <c r="AH318" s="94">
        <v>1.1401965568311205</v>
      </c>
      <c r="AI318" s="49" t="s">
        <v>5559</v>
      </c>
      <c r="AJ318" s="49"/>
      <c r="AK318" s="48" t="str" cm="1">
        <f t="array" ref="AK318">IFERROR(_xlfn.IFS(
AM318="MPR ISSUE","PDH",
AM318="BSS Hardware Issue","BSS",
AM318="Sites strategiques, MLL, Pylone, etc.","ENVTECH",
AM318="AKTIVCO DEFAUT GE &amp; POWER Cabinet","AKTIVCO",
AM318="AKTIVCO Coupure ENEO &amp; Baisse de tension","AKTIVCO GRID ONLY",
AM318="Coupure ENEO &amp; Baisse de tension","IHS GRID ONLY",
AM318="Defaut GE &amp; POWER Cabinet","IHS",
AM318="Sharing","Partners",
AM318="Sites strategiques &amp; DataCenter","SST &amp; DC",
AM318="Exclu","Exclu",
AM318="SAT","SAT",
AM318="SPARE-ISSUE","SPARE-ISSUE",
AM318="Fiber CAmtel","TRANS_FO_CAMTEL",
AM318="Fiber AOF","Fiber AOF",
AM318="Projet OCM (HUAWEI)","TRAVAUX-HUAWEI",
AM318="Projet OCM (NOKIA)","TRAVAUX-NOKIA",
AM318="ACCESS-ISSUE","ACCESS-ISSUE",
AM318="Projet OCM (ZTE, NOKIA, autres projets)","TRAVAUX OCM",
AM318="No root CAuse","No root cause",
AM318="ODU HS","PDH",
AM318="IP &amp; VLAN","PDH",
AM318="Warehouse HUAWEI","SPARE-ISSUE",
AM318="SPARE-HS","SPARE-ISSUE",
AM318="Power Telco","BSS",AM318="no impacts","no impacts"
),"")</f>
        <v>SPARE-ISSUE</v>
      </c>
      <c r="AL318" s="48" t="str" cm="1">
        <f t="array" ref="AL318">IFERROR(_xlfn.IFS(
AM318="MPR ISSUE","TX ISSUE",
AM318="BSS Hardware Issue","RAN ISSUE",
AM318="Sites strategiques, MLL, Pylone, etc.","ENVTECH",
AM318="AKTIVCO DEFAUT GE &amp; POWER Cabinet","POWER ISSUE",
AM318="AKTIVCO Coupure ENEO &amp; Baisse de tension","POWER ISSUE",
AM318="Coupure ENEO &amp; Baisse de tension","POWER ISSUE",
AM318="Defaut GE &amp; POWER Cabinet","POWER ISSUE",
AM318="Sharing","POWER ISSUE",
AM318="Sites strategiques &amp; DataCenter","POWER ISSUE",
AM318="Exclu","Exclu",
AM318="SAT","TX ISSUE",
AM318="SPARE-ISSUE","SPARE-ISSUE",
AM318="Fiber CAmtel","TX ISSUE",
AM318="Fiber AOF","TX ISSUE",
AM318="Projet OCM (HUAWEI)","TRAVAUX-HUAWEI",
AM318="Projet OCM (NOKIA)","TRAVAUX -NOKIA",
AM318="ACCESS-ISSUE","ACCESS-ISSUE",
AM318="Projet OCM (ZTE, NOKIA, autres projets)","TRAVAUX OCM",
AM318="No root CAuse","No root cause",
AM318="ODU HS","TX ISSUE",
AM318="IP &amp; VLAN","TX ISSUE",
AM318="Warehouse HUAWEI","SPARE-ISSUE",
AM318="SPARE-HS","SPARE-ISSUE",
AM318="Power Telco","RAN ISSUE",AM318="no impacts","no impacts"
),"")</f>
        <v>SPARE-ISSUE</v>
      </c>
      <c r="AM318" s="67" t="s">
        <v>5354</v>
      </c>
      <c r="AN318" s="48" t="str" cm="1">
        <f t="array" ref="AN318">IFERROR(_xlfn.IFS(
AM318="MPR ISSUE","ACTIVE",
AM318="BSS Hardware Issue","ACTIVE",
AM318="Sites strategiques, MLL, Pylone, etc.","PASSIVE",
AM318="AKTIVCO DEFAUT GE &amp; POWER Cabinet","PASSIVE",
AM318="AKTIVCO Coupure ENEO &amp; Baisse de tension","PASSIVE",
AM318="Coupure ENEO &amp; Baisse de tension","PASSIVE",
AM318="Defaut GE &amp; POWER Cabinet","PASSIVE",
AM318="Sharing","PASSIVE",
AM318="Sites strategiques &amp; DataCenter","PASSIVE",
AM318="Exclu","Exclu",
AM318="SAT","ACTIVE",
AM318="SPARE-ISSUE","SPARE-ISSUE",
AM318="Fiber CAmtel","ACTIVE",
AM318="Fiber AOF","ACTIVE",
AM318="Projet OCM (HUAWEI)","PLANNED WORKS",
AM318="Projet OCM (NOKIA)","PLANNED WORKS",
AM318="ACCESS-ISSUE","ACCESS-ISSUE",
AM318="Projet OCM (ZTE, NOKIA, autres projets)","PLANNED WORKS",
AM318="No root CAuse","No root cause",
AM318="ODU HS","ACTIVE",
AM318="IP &amp; VLAN","ACTIVE",
AM318="Warehouse HUAWEI","SPARE-ISSUE",
AM318="SPARE-HS","SPARE-ISSUE",
AM318="Power Telco","ACTIVE", AM318="no impacts","no impacts"
),"")</f>
        <v>SPARE-ISSUE</v>
      </c>
      <c r="AO318" s="101" t="s">
        <v>6542</v>
      </c>
      <c r="AP318" s="101" t="str">
        <f t="shared" si="15"/>
        <v>EST_103</v>
      </c>
      <c r="AR318" s="17" t="s">
        <v>5537</v>
      </c>
      <c r="AS318" s="7" t="s">
        <v>5537</v>
      </c>
      <c r="AT318" s="6"/>
      <c r="AU318" s="7"/>
      <c r="AV318" s="3" t="s">
        <v>5537</v>
      </c>
      <c r="AW318" s="18" t="s">
        <v>5537</v>
      </c>
      <c r="AX318" s="18" t="s">
        <v>5537</v>
      </c>
      <c r="AY318" s="18" t="s">
        <v>5537</v>
      </c>
      <c r="AZ318" s="18" t="s">
        <v>5537</v>
      </c>
      <c r="BA318" s="18" t="s">
        <v>5537</v>
      </c>
      <c r="BB318" s="18" t="s">
        <v>5537</v>
      </c>
      <c r="BC318" s="18" t="s">
        <v>6062</v>
      </c>
      <c r="BD318" s="18" t="s">
        <v>5537</v>
      </c>
      <c r="BE318" s="18" t="s">
        <v>5537</v>
      </c>
      <c r="BF318" s="18" t="s">
        <v>5537</v>
      </c>
      <c r="BG318" s="18" t="s">
        <v>5537</v>
      </c>
      <c r="BH318" s="18" t="s">
        <v>5537</v>
      </c>
      <c r="BI318" s="9" t="s">
        <v>5537</v>
      </c>
      <c r="BJ318" s="14"/>
      <c r="BK318" s="14" t="s">
        <v>5537</v>
      </c>
      <c r="BL318" s="14" t="str">
        <f>_xlfn.XLOOKUP(B318,'[4]cell downs 18042026 17h'!$B:$B,'[4]cell downs 18042026 17h'!$B:$B,"")</f>
        <v/>
      </c>
      <c r="BM318" s="14" t="str">
        <f>_xlfn.XLOOKUP(B318,'[5]Cells Huawei 19042026 15h'!$B:$B,'[5]Cells Huawei 19042026 15h'!$B:$B,"")</f>
        <v/>
      </c>
      <c r="BN318" s="9" t="str">
        <f>_xlfn.XLOOKUP(B318,'[6]cells down 19042026 9H40'!$B:$B,'[6]cells down 19042026 9H40'!$B:$B,"")</f>
        <v/>
      </c>
      <c r="BO318" s="9" t="s">
        <v>664</v>
      </c>
      <c r="BP318" s="9" t="s">
        <v>5537</v>
      </c>
      <c r="BQ318" s="115"/>
    </row>
    <row r="319" spans="1:69" s="9" customFormat="1" x14ac:dyDescent="0.3">
      <c r="A319" s="1" t="s">
        <v>1359</v>
      </c>
      <c r="B319" s="8" t="s">
        <v>1360</v>
      </c>
      <c r="C319" s="3" t="str">
        <f>_xlfn.XLOOKUP(B319,'[1]daily break down'!$D:$D,'[1]daily break down'!$E:$E,"")</f>
        <v>NORD</v>
      </c>
      <c r="D319" s="1" t="s">
        <v>21</v>
      </c>
      <c r="E319" s="1" t="s">
        <v>122</v>
      </c>
      <c r="F319" s="3" t="s">
        <v>23</v>
      </c>
      <c r="G319" s="1" t="s">
        <v>1359</v>
      </c>
      <c r="H319" s="33" t="str">
        <f>_xlfn.XLOOKUP(B319,[2]CALCULATION!$B:$B,[2]CALCULATION!$H:$H,"")</f>
        <v>NOKIA</v>
      </c>
      <c r="I319" s="28">
        <v>4.7595784936155114E-2</v>
      </c>
      <c r="J319" s="28">
        <v>5.3186801734263524E-2</v>
      </c>
      <c r="K319" s="28">
        <v>7.3368568821629038E-2</v>
      </c>
      <c r="L319" s="28">
        <v>3.7441777009267915E-2</v>
      </c>
      <c r="M319" s="28">
        <v>3.1147374226881352E-2</v>
      </c>
      <c r="N319" s="28">
        <v>5.1960385146291366E-2</v>
      </c>
      <c r="O319" s="28">
        <v>0.10511111580443805</v>
      </c>
      <c r="P319" s="28">
        <v>3.9281401891226156E-2</v>
      </c>
      <c r="Q319" s="28">
        <v>3.4213415696811772E-2</v>
      </c>
      <c r="R319" s="28">
        <v>5.9733702049467881E-2</v>
      </c>
      <c r="S319" s="94">
        <v>8.0564748506936304E-2</v>
      </c>
      <c r="T319" s="94">
        <f>_xlfn.XLOOKUP(B319,'[3]Nur des jours'!$B:$B,'[3]Nur des jours'!$U:$U,"")</f>
        <v>6.5472572503160381E-2</v>
      </c>
      <c r="U319" s="94">
        <v>3.9930681261329072E-2</v>
      </c>
      <c r="V319" s="94">
        <v>5.1097499379339266E-2</v>
      </c>
      <c r="W319" s="94">
        <v>6.5472572503160381E-2</v>
      </c>
      <c r="X319" s="94">
        <v>1.4176568702148484</v>
      </c>
      <c r="Y319" s="94">
        <v>1.5421992221052241</v>
      </c>
      <c r="Z319" s="94">
        <v>0.1756398512697149</v>
      </c>
      <c r="AA319" s="94">
        <v>0.102034483053822</v>
      </c>
      <c r="AB319" s="94">
        <v>5.766080820014096E-2</v>
      </c>
      <c r="AC319" s="94">
        <f>_xlfn.XLOOKUP(B319,'[3]Nur des jours'!$B:$B,'[3]Nur des jours'!$N:$N,"")</f>
        <v>1.1348817034925363</v>
      </c>
      <c r="AD319" s="94">
        <v>1.1348817034925363</v>
      </c>
      <c r="AE319" s="94">
        <v>7.9473560103753256</v>
      </c>
      <c r="AF319" s="94">
        <v>0</v>
      </c>
      <c r="AG319" s="94">
        <v>0</v>
      </c>
      <c r="AH319" s="94">
        <v>1.1348817034925363</v>
      </c>
      <c r="AI319" s="49" t="s">
        <v>5559</v>
      </c>
      <c r="AJ319" s="49"/>
      <c r="AK319" s="48" t="str" cm="1">
        <f t="array" ref="AK319">IFERROR(_xlfn.IFS(
AM319="MPR ISSUE","PDH",
AM319="BSS Hardware Issue","BSS",
AM319="Sites strategiques, MLL, Pylone, etc.","ENVTECH",
AM319="AKTIVCO DEFAUT GE &amp; POWER Cabinet","AKTIVCO",
AM319="AKTIVCO Coupure ENEO &amp; Baisse de tension","AKTIVCO GRID ONLY",
AM319="Coupure ENEO &amp; Baisse de tension","IHS GRID ONLY",
AM319="Defaut GE &amp; POWER Cabinet","IHS",
AM319="Sharing","Partners",
AM319="Sites strategiques &amp; DataCenter","SST &amp; DC",
AM319="Exclu","Exclu",
AM319="SAT","SAT",
AM319="SPARE-ISSUE","SPARE-ISSUE",
AM319="Fiber CAmtel","TRANS_FO_CAMTEL",
AM319="Fiber AOF","Fiber AOF",
AM319="Projet OCM (HUAWEI)","TRAVAUX-HUAWEI",
AM319="Projet OCM (NOKIA)","TRAVAUX-NOKIA",
AM319="ACCESS-ISSUE","ACCESS-ISSUE",
AM319="Projet OCM (ZTE, NOKIA, autres projets)","TRAVAUX OCM",
AM319="No root CAuse","No root cause",
AM319="ODU HS","PDH",
AM319="IP &amp; VLAN","PDH",
AM319="Warehouse HUAWEI","SPARE-ISSUE",
AM319="SPARE-HS","SPARE-ISSUE",
AM319="Power Telco","BSS",AM319="no impacts","no impacts"
),"")</f>
        <v>No root cause</v>
      </c>
      <c r="AL319" s="48" t="str" cm="1">
        <f t="array" ref="AL319">IFERROR(_xlfn.IFS(
AM319="MPR ISSUE","TX ISSUE",
AM319="BSS Hardware Issue","RAN ISSUE",
AM319="Sites strategiques, MLL, Pylone, etc.","ENVTECH",
AM319="AKTIVCO DEFAUT GE &amp; POWER Cabinet","POWER ISSUE",
AM319="AKTIVCO Coupure ENEO &amp; Baisse de tension","POWER ISSUE",
AM319="Coupure ENEO &amp; Baisse de tension","POWER ISSUE",
AM319="Defaut GE &amp; POWER Cabinet","POWER ISSUE",
AM319="Sharing","POWER ISSUE",
AM319="Sites strategiques &amp; DataCenter","POWER ISSUE",
AM319="Exclu","Exclu",
AM319="SAT","TX ISSUE",
AM319="SPARE-ISSUE","SPARE-ISSUE",
AM319="Fiber CAmtel","TX ISSUE",
AM319="Fiber AOF","TX ISSUE",
AM319="Projet OCM (HUAWEI)","TRAVAUX-HUAWEI",
AM319="Projet OCM (NOKIA)","TRAVAUX -NOKIA",
AM319="ACCESS-ISSUE","ACCESS-ISSUE",
AM319="Projet OCM (ZTE, NOKIA, autres projets)","TRAVAUX OCM",
AM319="No root CAuse","No root cause",
AM319="ODU HS","TX ISSUE",
AM319="IP &amp; VLAN","TX ISSUE",
AM319="Warehouse HUAWEI","SPARE-ISSUE",
AM319="SPARE-HS","SPARE-ISSUE",
AM319="Power Telco","RAN ISSUE",AM319="no impacts","no impacts"
),"")</f>
        <v>No root cause</v>
      </c>
      <c r="AM319" s="67" t="s">
        <v>6538</v>
      </c>
      <c r="AN319" s="48" t="str" cm="1">
        <f t="array" ref="AN319">IFERROR(_xlfn.IFS(
AM319="MPR ISSUE","ACTIVE",
AM319="BSS Hardware Issue","ACTIVE",
AM319="Sites strategiques, MLL, Pylone, etc.","PASSIVE",
AM319="AKTIVCO DEFAUT GE &amp; POWER Cabinet","PASSIVE",
AM319="AKTIVCO Coupure ENEO &amp; Baisse de tension","PASSIVE",
AM319="Coupure ENEO &amp; Baisse de tension","PASSIVE",
AM319="Defaut GE &amp; POWER Cabinet","PASSIVE",
AM319="Sharing","PASSIVE",
AM319="Sites strategiques &amp; DataCenter","PASSIVE",
AM319="Exclu","Exclu",
AM319="SAT","ACTIVE",
AM319="SPARE-ISSUE","SPARE-ISSUE",
AM319="Fiber CAmtel","ACTIVE",
AM319="Fiber AOF","ACTIVE",
AM319="Projet OCM (HUAWEI)","PLANNED WORKS",
AM319="Projet OCM (NOKIA)","PLANNED WORKS",
AM319="ACCESS-ISSUE","ACCESS-ISSUE",
AM319="Projet OCM (ZTE, NOKIA, autres projets)","PLANNED WORKS",
AM319="No root CAuse","No root cause",
AM319="ODU HS","ACTIVE",
AM319="IP &amp; VLAN","ACTIVE",
AM319="Warehouse HUAWEI","SPARE-ISSUE",
AM319="SPARE-HS","SPARE-ISSUE",
AM319="Power Telco","ACTIVE", AM319="no impacts","no impacts"
),"")</f>
        <v>No root cause</v>
      </c>
      <c r="AO319" s="93" t="s">
        <v>5537</v>
      </c>
      <c r="AP319" s="101" t="str">
        <f t="shared" si="15"/>
        <v>NRD_153</v>
      </c>
      <c r="AR319" s="17" t="s">
        <v>5537</v>
      </c>
      <c r="AS319" s="7" t="s">
        <v>5537</v>
      </c>
      <c r="AT319" s="6"/>
      <c r="AU319" s="7"/>
      <c r="AV319" s="3" t="s">
        <v>5537</v>
      </c>
      <c r="AW319" s="18" t="s">
        <v>5537</v>
      </c>
      <c r="AX319" s="18" t="s">
        <v>5537</v>
      </c>
      <c r="AY319" s="18" t="s">
        <v>5537</v>
      </c>
      <c r="AZ319" s="18" t="s">
        <v>5537</v>
      </c>
      <c r="BA319" s="18" t="s">
        <v>5537</v>
      </c>
      <c r="BB319" s="18" t="s">
        <v>5537</v>
      </c>
      <c r="BC319" s="18" t="s">
        <v>5537</v>
      </c>
      <c r="BD319" s="18" t="s">
        <v>5537</v>
      </c>
      <c r="BE319" s="18" t="s">
        <v>5537</v>
      </c>
      <c r="BF319" s="18" t="s">
        <v>5537</v>
      </c>
      <c r="BG319" s="18" t="s">
        <v>5537</v>
      </c>
      <c r="BH319" s="18" t="s">
        <v>5537</v>
      </c>
      <c r="BI319" s="9" t="s">
        <v>5537</v>
      </c>
      <c r="BJ319" s="14"/>
      <c r="BK319" s="14" t="s">
        <v>5537</v>
      </c>
      <c r="BL319" s="14" t="str">
        <f>_xlfn.XLOOKUP(B319,'[4]cell downs 18042026 17h'!$B:$B,'[4]cell downs 18042026 17h'!$B:$B,"")</f>
        <v/>
      </c>
      <c r="BM319" s="14" t="str">
        <f>_xlfn.XLOOKUP(B319,'[5]Cells Huawei 19042026 15h'!$B:$B,'[5]Cells Huawei 19042026 15h'!$B:$B,"")</f>
        <v/>
      </c>
      <c r="BN319" s="9" t="str">
        <f>_xlfn.XLOOKUP(B319,'[6]cells down 19042026 9H40'!$B:$B,'[6]cells down 19042026 9H40'!$B:$B,"")</f>
        <v/>
      </c>
      <c r="BO319" s="9" t="s">
        <v>5537</v>
      </c>
      <c r="BP319" s="9" t="s">
        <v>5537</v>
      </c>
      <c r="BQ319" s="115"/>
    </row>
    <row r="320" spans="1:69" s="9" customFormat="1" x14ac:dyDescent="0.3">
      <c r="A320" s="19" t="s">
        <v>5420</v>
      </c>
      <c r="B320" s="26" t="s">
        <v>5421</v>
      </c>
      <c r="C320" s="3" t="str">
        <f>_xlfn.XLOOKUP(B320,'[1]daily break down'!$D:$D,'[1]daily break down'!$E:$E,"")</f>
        <v>CENTRE</v>
      </c>
      <c r="D320" s="19" t="s">
        <v>357</v>
      </c>
      <c r="E320" s="19" t="s">
        <v>987</v>
      </c>
      <c r="F320" s="19" t="s">
        <v>226</v>
      </c>
      <c r="G320" s="19" t="s">
        <v>489</v>
      </c>
      <c r="H320" s="34" t="str">
        <f>_xlfn.XLOOKUP(B320,[2]CALCULATION!$B:$B,[2]CALCULATION!$H:$H,"")</f>
        <v>ZTE</v>
      </c>
      <c r="I320" s="28">
        <v>0.47814061461106661</v>
      </c>
      <c r="J320" s="28">
        <v>16.793456238425033</v>
      </c>
      <c r="K320" s="28">
        <v>2.4530188366963159</v>
      </c>
      <c r="L320" s="28">
        <v>0</v>
      </c>
      <c r="M320" s="28">
        <v>0</v>
      </c>
      <c r="N320" s="28">
        <v>3.0390973452843775E-2</v>
      </c>
      <c r="O320" s="28">
        <v>0.10315809298781874</v>
      </c>
      <c r="P320" s="28">
        <v>0.24162964104407919</v>
      </c>
      <c r="Q320" s="28">
        <v>0</v>
      </c>
      <c r="R320" s="28">
        <v>9.4651295682769589</v>
      </c>
      <c r="S320" s="94">
        <v>14.494050931276449</v>
      </c>
      <c r="T320" s="94">
        <f>_xlfn.XLOOKUP(B320,'[3]Nur des jours'!$B:$B,'[3]Nur des jours'!$U:$U,"")</f>
        <v>5.7646896839053401</v>
      </c>
      <c r="U320" s="94">
        <v>4.3131104947308057</v>
      </c>
      <c r="V320" s="94">
        <v>5.6889262712130435</v>
      </c>
      <c r="W320" s="94">
        <v>5.764689683905341</v>
      </c>
      <c r="X320" s="94">
        <v>0.16506364982749896</v>
      </c>
      <c r="Y320" s="94">
        <v>0</v>
      </c>
      <c r="Z320" s="94">
        <v>0</v>
      </c>
      <c r="AA320" s="94">
        <v>0</v>
      </c>
      <c r="AB320" s="94">
        <v>1.7478376751047867E-2</v>
      </c>
      <c r="AC320" s="94">
        <f>_xlfn.XLOOKUP(B320,'[3]Nur des jours'!$B:$B,'[3]Nur des jours'!$N:$N,"")</f>
        <v>1.1322242768232442</v>
      </c>
      <c r="AD320" s="94">
        <v>1.1322242768232442</v>
      </c>
      <c r="AE320" s="94">
        <v>0.71927368719750295</v>
      </c>
      <c r="AF320" s="94">
        <v>1.2223276246043149</v>
      </c>
      <c r="AG320" s="94">
        <v>1.187298491683576</v>
      </c>
      <c r="AH320" s="94">
        <v>1.1322242768232442</v>
      </c>
      <c r="AI320" s="49" t="s">
        <v>5559</v>
      </c>
      <c r="AJ320" s="49"/>
      <c r="AK320" s="48" t="str" cm="1">
        <f t="array" ref="AK320">IFERROR(_xlfn.IFS(
AM320="MPR ISSUE","PDH",
AM320="BSS Hardware Issue","BSS",
AM320="Sites strategiques, MLL, Pylone, etc.","ENVTECH",
AM320="AKTIVCO DEFAUT GE &amp; POWER Cabinet","AKTIVCO",
AM320="AKTIVCO Coupure ENEO &amp; Baisse de tension","AKTIVCO GRID ONLY",
AM320="Coupure ENEO &amp; Baisse de tension","IHS GRID ONLY",
AM320="Defaut GE &amp; POWER Cabinet","IHS",
AM320="Sharing","Partners",
AM320="Sites strategiques &amp; DataCenter","SST &amp; DC",
AM320="Exclu","Exclu",
AM320="SAT","SAT",
AM320="SPARE-ISSUE","SPARE-ISSUE",
AM320="Fiber CAmtel","TRANS_FO_CAMTEL",
AM320="Fiber AOF","Fiber AOF",
AM320="Projet OCM (HUAWEI)","TRAVAUX-HUAWEI",
AM320="Projet OCM (NOKIA)","TRAVAUX-NOKIA",
AM320="ACCESS-ISSUE","ACCESS-ISSUE",
AM320="Projet OCM (ZTE, NOKIA, autres projets)","TRAVAUX OCM",
AM320="No root CAuse","No root cause",
AM320="ODU HS","PDH",
AM320="IP &amp; VLAN","PDH",
AM320="Warehouse HUAWEI","SPARE-ISSUE",
AM320="SPARE-HS","SPARE-ISSUE",
AM320="Power Telco","BSS",AM320="no impacts","no impacts"
),"")</f>
        <v>No root cause</v>
      </c>
      <c r="AL320" s="48" t="str" cm="1">
        <f t="array" ref="AL320">IFERROR(_xlfn.IFS(
AM320="MPR ISSUE","TX ISSUE",
AM320="BSS Hardware Issue","RAN ISSUE",
AM320="Sites strategiques, MLL, Pylone, etc.","ENVTECH",
AM320="AKTIVCO DEFAUT GE &amp; POWER Cabinet","POWER ISSUE",
AM320="AKTIVCO Coupure ENEO &amp; Baisse de tension","POWER ISSUE",
AM320="Coupure ENEO &amp; Baisse de tension","POWER ISSUE",
AM320="Defaut GE &amp; POWER Cabinet","POWER ISSUE",
AM320="Sharing","POWER ISSUE",
AM320="Sites strategiques &amp; DataCenter","POWER ISSUE",
AM320="Exclu","Exclu",
AM320="SAT","TX ISSUE",
AM320="SPARE-ISSUE","SPARE-ISSUE",
AM320="Fiber CAmtel","TX ISSUE",
AM320="Fiber AOF","TX ISSUE",
AM320="Projet OCM (HUAWEI)","TRAVAUX-HUAWEI",
AM320="Projet OCM (NOKIA)","TRAVAUX -NOKIA",
AM320="ACCESS-ISSUE","ACCESS-ISSUE",
AM320="Projet OCM (ZTE, NOKIA, autres projets)","TRAVAUX OCM",
AM320="No root CAuse","No root cause",
AM320="ODU HS","TX ISSUE",
AM320="IP &amp; VLAN","TX ISSUE",
AM320="Warehouse HUAWEI","SPARE-ISSUE",
AM320="SPARE-HS","SPARE-ISSUE",
AM320="Power Telco","RAN ISSUE",AM320="no impacts","no impacts"
),"")</f>
        <v>No root cause</v>
      </c>
      <c r="AM320" s="67" t="s">
        <v>6538</v>
      </c>
      <c r="AN320" s="48" t="str" cm="1">
        <f t="array" ref="AN320">IFERROR(_xlfn.IFS(
AM320="MPR ISSUE","ACTIVE",
AM320="BSS Hardware Issue","ACTIVE",
AM320="Sites strategiques, MLL, Pylone, etc.","PASSIVE",
AM320="AKTIVCO DEFAUT GE &amp; POWER Cabinet","PASSIVE",
AM320="AKTIVCO Coupure ENEO &amp; Baisse de tension","PASSIVE",
AM320="Coupure ENEO &amp; Baisse de tension","PASSIVE",
AM320="Defaut GE &amp; POWER Cabinet","PASSIVE",
AM320="Sharing","PASSIVE",
AM320="Sites strategiques &amp; DataCenter","PASSIVE",
AM320="Exclu","Exclu",
AM320="SAT","ACTIVE",
AM320="SPARE-ISSUE","SPARE-ISSUE",
AM320="Fiber CAmtel","ACTIVE",
AM320="Fiber AOF","ACTIVE",
AM320="Projet OCM (HUAWEI)","PLANNED WORKS",
AM320="Projet OCM (NOKIA)","PLANNED WORKS",
AM320="ACCESS-ISSUE","ACCESS-ISSUE",
AM320="Projet OCM (ZTE, NOKIA, autres projets)","PLANNED WORKS",
AM320="No root CAuse","No root cause",
AM320="ODU HS","ACTIVE",
AM320="IP &amp; VLAN","ACTIVE",
AM320="Warehouse HUAWEI","SPARE-ISSUE",
AM320="SPARE-HS","SPARE-ISSUE",
AM320="Power Telco","ACTIVE", AM320="no impacts","no impacts"
),"")</f>
        <v>No root cause</v>
      </c>
      <c r="AO320" s="93" t="s">
        <v>5537</v>
      </c>
      <c r="AP320" s="101" t="str">
        <f t="shared" si="15"/>
        <v>EST_203</v>
      </c>
      <c r="AR320" s="17" t="s">
        <v>5537</v>
      </c>
      <c r="AS320" s="7" t="s">
        <v>5537</v>
      </c>
      <c r="AT320" s="6"/>
      <c r="AU320" s="7"/>
      <c r="AV320" s="3" t="s">
        <v>5537</v>
      </c>
      <c r="AW320" s="18" t="s">
        <v>5537</v>
      </c>
      <c r="AX320" s="18" t="s">
        <v>5537</v>
      </c>
      <c r="AY320" s="18" t="s">
        <v>5537</v>
      </c>
      <c r="AZ320" s="18" t="s">
        <v>5537</v>
      </c>
      <c r="BA320" s="18" t="s">
        <v>5537</v>
      </c>
      <c r="BB320" s="18" t="s">
        <v>5537</v>
      </c>
      <c r="BC320" s="18" t="s">
        <v>5537</v>
      </c>
      <c r="BD320" s="18" t="s">
        <v>5537</v>
      </c>
      <c r="BE320" s="18" t="s">
        <v>5537</v>
      </c>
      <c r="BF320" s="18" t="s">
        <v>5537</v>
      </c>
      <c r="BG320" s="18" t="s">
        <v>5537</v>
      </c>
      <c r="BH320" s="18" t="s">
        <v>5537</v>
      </c>
      <c r="BI320" s="9" t="s">
        <v>5537</v>
      </c>
      <c r="BJ320" s="14"/>
      <c r="BK320" s="14" t="s">
        <v>5537</v>
      </c>
      <c r="BL320" s="14" t="str">
        <f>_xlfn.XLOOKUP(B320,'[4]cell downs 18042026 17h'!$B:$B,'[4]cell downs 18042026 17h'!$B:$B,"")</f>
        <v/>
      </c>
      <c r="BM320" s="14" t="str">
        <f>_xlfn.XLOOKUP(B320,'[5]Cells Huawei 19042026 15h'!$B:$B,'[5]Cells Huawei 19042026 15h'!$B:$B,"")</f>
        <v/>
      </c>
      <c r="BN320" s="9" t="str">
        <f>_xlfn.XLOOKUP(B320,'[6]cells down 19042026 9H40'!$B:$B,'[6]cells down 19042026 9H40'!$B:$B,"")</f>
        <v/>
      </c>
      <c r="BO320" s="9" t="s">
        <v>5537</v>
      </c>
      <c r="BP320" s="9" t="s">
        <v>594</v>
      </c>
      <c r="BQ320" s="115"/>
    </row>
    <row r="321" spans="1:69" s="9" customFormat="1" x14ac:dyDescent="0.3">
      <c r="A321" s="1" t="s">
        <v>2954</v>
      </c>
      <c r="B321" s="8" t="s">
        <v>2955</v>
      </c>
      <c r="C321" s="3" t="str">
        <f>_xlfn.XLOOKUP(B321,'[1]daily break down'!$D:$D,'[1]daily break down'!$E:$E,"")</f>
        <v>Ngaoundere</v>
      </c>
      <c r="D321" s="1" t="s">
        <v>11</v>
      </c>
      <c r="E321" s="1" t="s">
        <v>12</v>
      </c>
      <c r="F321" s="3" t="s">
        <v>90</v>
      </c>
      <c r="G321" s="1" t="s">
        <v>91</v>
      </c>
      <c r="H321" s="32" t="str">
        <f>_xlfn.XLOOKUP(B321,[2]CALCULATION!$B:$B,[2]CALCULATION!$H:$H,"")</f>
        <v>Huawei</v>
      </c>
      <c r="I321" s="28">
        <v>1.4409851526540025</v>
      </c>
      <c r="J321" s="28">
        <v>0.80177594575853328</v>
      </c>
      <c r="K321" s="28">
        <v>0.62442392697034821</v>
      </c>
      <c r="L321" s="28">
        <v>0</v>
      </c>
      <c r="M321" s="28">
        <v>0</v>
      </c>
      <c r="N321" s="28">
        <v>0</v>
      </c>
      <c r="O321" s="28">
        <v>0</v>
      </c>
      <c r="P321" s="28">
        <v>0</v>
      </c>
      <c r="Q321" s="28">
        <v>0</v>
      </c>
      <c r="R321" s="28">
        <v>0</v>
      </c>
      <c r="S321" s="94">
        <v>0</v>
      </c>
      <c r="T321" s="94">
        <f>_xlfn.XLOOKUP(B321,'[3]Nur des jours'!$B:$B,'[3]Nur des jours'!$U:$U,"")</f>
        <v>0</v>
      </c>
      <c r="U321" s="94">
        <v>0</v>
      </c>
      <c r="V321" s="94">
        <v>0</v>
      </c>
      <c r="W321" s="94">
        <v>0</v>
      </c>
      <c r="X321" s="94">
        <v>0</v>
      </c>
      <c r="Y321" s="94">
        <v>1.6183015012855524</v>
      </c>
      <c r="Z321" s="94">
        <v>0</v>
      </c>
      <c r="AA321" s="94">
        <v>1.2224876081875853</v>
      </c>
      <c r="AB321" s="94">
        <v>0.14312650349710218</v>
      </c>
      <c r="AC321" s="94">
        <f>_xlfn.XLOOKUP(B321,'[3]Nur des jours'!$B:$B,'[3]Nur des jours'!$N:$N,"")</f>
        <v>1.1318140700219443</v>
      </c>
      <c r="AD321" s="94">
        <v>1.1318140700219443</v>
      </c>
      <c r="AE321" s="94">
        <v>1.7254325383978992</v>
      </c>
      <c r="AF321" s="94">
        <v>2.2065967440864163</v>
      </c>
      <c r="AG321" s="94">
        <v>0.27736463784865184</v>
      </c>
      <c r="AH321" s="94">
        <v>1.1318140700219443</v>
      </c>
      <c r="AI321" s="49" t="s">
        <v>5559</v>
      </c>
      <c r="AJ321" s="49"/>
      <c r="AK321" s="48" t="str" cm="1">
        <f t="array" ref="AK321">IFERROR(_xlfn.IFS(
AM321="MPR ISSUE","PDH",
AM321="BSS Hardware Issue","BSS",
AM321="Sites strategiques, MLL, Pylone, etc.","ENVTECH",
AM321="AKTIVCO DEFAUT GE &amp; POWER Cabinet","AKTIVCO",
AM321="AKTIVCO Coupure ENEO &amp; Baisse de tension","AKTIVCO GRID ONLY",
AM321="Coupure ENEO &amp; Baisse de tension","IHS GRID ONLY",
AM321="Defaut GE &amp; POWER Cabinet","IHS",
AM321="Sharing","Partners",
AM321="Sites strategiques &amp; DataCenter","SST &amp; DC",
AM321="Exclu","Exclu",
AM321="SAT","SAT",
AM321="SPARE-ISSUE","SPARE-ISSUE",
AM321="Fiber CAmtel","TRANS_FO_CAMTEL",
AM321="Fiber AOF","Fiber AOF",
AM321="Projet OCM (HUAWEI)","TRAVAUX-HUAWEI",
AM321="Projet OCM (NOKIA)","TRAVAUX-NOKIA",
AM321="ACCESS-ISSUE","ACCESS-ISSUE",
AM321="Projet OCM (ZTE, NOKIA, autres projets)","TRAVAUX OCM",
AM321="No root CAuse","No root cause",
AM321="ODU HS","PDH",
AM321="IP &amp; VLAN","PDH",
AM321="Warehouse HUAWEI","SPARE-ISSUE",
AM321="SPARE-HS","SPARE-ISSUE",
AM321="Power Telco","BSS",AM321="no impacts","no impacts"
),"")</f>
        <v>IHS</v>
      </c>
      <c r="AL321" s="48" t="str" cm="1">
        <f t="array" ref="AL321">IFERROR(_xlfn.IFS(
AM321="MPR ISSUE","TX ISSUE",
AM321="BSS Hardware Issue","RAN ISSUE",
AM321="Sites strategiques, MLL, Pylone, etc.","ENVTECH",
AM321="AKTIVCO DEFAUT GE &amp; POWER Cabinet","POWER ISSUE",
AM321="AKTIVCO Coupure ENEO &amp; Baisse de tension","POWER ISSUE",
AM321="Coupure ENEO &amp; Baisse de tension","POWER ISSUE",
AM321="Defaut GE &amp; POWER Cabinet","POWER ISSUE",
AM321="Sharing","POWER ISSUE",
AM321="Sites strategiques &amp; DataCenter","POWER ISSUE",
AM321="Exclu","Exclu",
AM321="SAT","TX ISSUE",
AM321="SPARE-ISSUE","SPARE-ISSUE",
AM321="Fiber CAmtel","TX ISSUE",
AM321="Fiber AOF","TX ISSUE",
AM321="Projet OCM (HUAWEI)","TRAVAUX-HUAWEI",
AM321="Projet OCM (NOKIA)","TRAVAUX -NOKIA",
AM321="ACCESS-ISSUE","ACCESS-ISSUE",
AM321="Projet OCM (ZTE, NOKIA, autres projets)","TRAVAUX OCM",
AM321="No root CAuse","No root cause",
AM321="ODU HS","TX ISSUE",
AM321="IP &amp; VLAN","TX ISSUE",
AM321="Warehouse HUAWEI","SPARE-ISSUE",
AM321="SPARE-HS","SPARE-ISSUE",
AM321="Power Telco","RAN ISSUE",AM321="no impacts","no impacts"
),"")</f>
        <v>POWER ISSUE</v>
      </c>
      <c r="AM321" s="67" t="s">
        <v>5330</v>
      </c>
      <c r="AN321" s="48" t="str" cm="1">
        <f t="array" ref="AN321">IFERROR(_xlfn.IFS(
AM321="MPR ISSUE","ACTIVE",
AM321="BSS Hardware Issue","ACTIVE",
AM321="Sites strategiques, MLL, Pylone, etc.","PASSIVE",
AM321="AKTIVCO DEFAUT GE &amp; POWER Cabinet","PASSIVE",
AM321="AKTIVCO Coupure ENEO &amp; Baisse de tension","PASSIVE",
AM321="Coupure ENEO &amp; Baisse de tension","PASSIVE",
AM321="Defaut GE &amp; POWER Cabinet","PASSIVE",
AM321="Sharing","PASSIVE",
AM321="Sites strategiques &amp; DataCenter","PASSIVE",
AM321="Exclu","Exclu",
AM321="SAT","ACTIVE",
AM321="SPARE-ISSUE","SPARE-ISSUE",
AM321="Fiber CAmtel","ACTIVE",
AM321="Fiber AOF","ACTIVE",
AM321="Projet OCM (HUAWEI)","PLANNED WORKS",
AM321="Projet OCM (NOKIA)","PLANNED WORKS",
AM321="ACCESS-ISSUE","ACCESS-ISSUE",
AM321="Projet OCM (ZTE, NOKIA, autres projets)","PLANNED WORKS",
AM321="No root CAuse","No root cause",
AM321="ODU HS","ACTIVE",
AM321="IP &amp; VLAN","ACTIVE",
AM321="Warehouse HUAWEI","SPARE-ISSUE",
AM321="SPARE-HS","SPARE-ISSUE",
AM321="Power Telco","ACTIVE", AM321="no impacts","no impacts"
),"")</f>
        <v>PASSIVE</v>
      </c>
      <c r="AO321" s="93" t="s">
        <v>6303</v>
      </c>
      <c r="AP321" s="101" t="str">
        <f t="shared" si="15"/>
        <v>ADM_036</v>
      </c>
      <c r="AR321" s="17" t="s">
        <v>5537</v>
      </c>
      <c r="AS321" s="7" t="s">
        <v>5537</v>
      </c>
      <c r="AT321" s="6"/>
      <c r="AU321" s="7"/>
      <c r="AV321" s="3" t="s">
        <v>6304</v>
      </c>
      <c r="AW321" s="18" t="s">
        <v>5537</v>
      </c>
      <c r="AX321" s="18" t="s">
        <v>5537</v>
      </c>
      <c r="AY321" s="18" t="s">
        <v>5537</v>
      </c>
      <c r="AZ321" s="18" t="s">
        <v>5537</v>
      </c>
      <c r="BA321" s="18" t="s">
        <v>5537</v>
      </c>
      <c r="BB321" s="18" t="s">
        <v>5537</v>
      </c>
      <c r="BC321" s="18" t="s">
        <v>5537</v>
      </c>
      <c r="BD321" s="18" t="s">
        <v>5537</v>
      </c>
      <c r="BE321" s="18" t="s">
        <v>5537</v>
      </c>
      <c r="BF321" s="18" t="s">
        <v>5537</v>
      </c>
      <c r="BG321" s="18" t="s">
        <v>5537</v>
      </c>
      <c r="BH321" s="18" t="s">
        <v>5537</v>
      </c>
      <c r="BI321" s="9" t="s">
        <v>6305</v>
      </c>
      <c r="BJ321" s="14"/>
      <c r="BK321" s="14" t="s">
        <v>5537</v>
      </c>
      <c r="BL321" s="14" t="str">
        <f>_xlfn.XLOOKUP(B321,'[4]cell downs 18042026 17h'!$B:$B,'[4]cell downs 18042026 17h'!$B:$B,"")</f>
        <v/>
      </c>
      <c r="BM321" s="14" t="str">
        <f>_xlfn.XLOOKUP(B321,'[5]Cells Huawei 19042026 15h'!$B:$B,'[5]Cells Huawei 19042026 15h'!$B:$B,"")</f>
        <v/>
      </c>
      <c r="BN321" s="9" t="str">
        <f>_xlfn.XLOOKUP(B321,'[6]cells down 19042026 9H40'!$B:$B,'[6]cells down 19042026 9H40'!$B:$B,"")</f>
        <v/>
      </c>
      <c r="BO321" s="9" t="s">
        <v>2955</v>
      </c>
      <c r="BP321" s="9" t="s">
        <v>5537</v>
      </c>
      <c r="BQ321" s="115"/>
    </row>
    <row r="322" spans="1:69" s="9" customFormat="1" ht="21" customHeight="1" x14ac:dyDescent="0.3">
      <c r="A322" s="1" t="s">
        <v>2393</v>
      </c>
      <c r="B322" s="1" t="s">
        <v>2394</v>
      </c>
      <c r="C322" s="3" t="str">
        <f>_xlfn.XLOOKUP(B322,'[1]daily break down'!$D:$D,'[1]daily break down'!$E:$E,"")</f>
        <v>LITTORAL</v>
      </c>
      <c r="D322" s="1" t="s">
        <v>11</v>
      </c>
      <c r="E322" s="1" t="s">
        <v>83</v>
      </c>
      <c r="F322" s="3" t="s">
        <v>31</v>
      </c>
      <c r="G322" s="1" t="s">
        <v>484</v>
      </c>
      <c r="H322" s="34" t="str">
        <f>_xlfn.XLOOKUP(B322,[2]CALCULATION!$B:$B,[2]CALCULATION!$H:$H,"")</f>
        <v>ZTE</v>
      </c>
      <c r="I322" s="28">
        <v>50.851161277619418</v>
      </c>
      <c r="J322" s="28">
        <v>50.851375298559219</v>
      </c>
      <c r="K322" s="28">
        <v>50.851375298559219</v>
      </c>
      <c r="L322" s="28">
        <v>50.851072102227825</v>
      </c>
      <c r="M322" s="28">
        <v>50.851375298559219</v>
      </c>
      <c r="N322" s="28">
        <v>50.851375298559219</v>
      </c>
      <c r="O322" s="28">
        <v>32.277550202178446</v>
      </c>
      <c r="P322" s="28">
        <v>3.3850443594067916</v>
      </c>
      <c r="Q322" s="28">
        <v>0</v>
      </c>
      <c r="R322" s="28">
        <v>0</v>
      </c>
      <c r="S322" s="94">
        <v>0</v>
      </c>
      <c r="T322" s="94">
        <f>_xlfn.XLOOKUP(B322,'[3]Nur des jours'!$B:$B,'[3]Nur des jours'!$U:$U,"")</f>
        <v>6.2559390810796947</v>
      </c>
      <c r="U322" s="94">
        <v>5.2967685691701405</v>
      </c>
      <c r="V322" s="94">
        <v>0</v>
      </c>
      <c r="W322" s="94">
        <v>6.2559390810796947</v>
      </c>
      <c r="X322" s="94">
        <v>22.619873128386882</v>
      </c>
      <c r="Y322" s="94">
        <v>0</v>
      </c>
      <c r="Z322" s="94">
        <v>0</v>
      </c>
      <c r="AA322" s="94">
        <v>0</v>
      </c>
      <c r="AB322" s="94">
        <v>0</v>
      </c>
      <c r="AC322" s="94">
        <f>_xlfn.XLOOKUP(B322,'[3]Nur des jours'!$B:$B,'[3]Nur des jours'!$N:$N,"")</f>
        <v>1.1224684889836283</v>
      </c>
      <c r="AD322" s="94">
        <v>1.1224684889836283</v>
      </c>
      <c r="AE322" s="94">
        <v>0.60149714838395096</v>
      </c>
      <c r="AF322" s="94">
        <v>1.1250004250096046</v>
      </c>
      <c r="AG322" s="94">
        <v>1.2634968163601217</v>
      </c>
      <c r="AH322" s="94">
        <v>1.1224684889836283</v>
      </c>
      <c r="AI322" s="49" t="s">
        <v>6588</v>
      </c>
      <c r="AJ322" s="49"/>
      <c r="AK322" s="48" t="str" cm="1">
        <f t="array" ref="AK322">IFERROR(_xlfn.IFS(
AM322="MPR ISSUE","PDH",
AM322="BSS Hardware Issue","BSS",
AM322="Sites strategiques, MLL, Pylone, etc.","ENVTECH",
AM322="AKTIVCO DEFAUT GE &amp; POWER Cabinet","AKTIVCO",
AM322="AKTIVCO Coupure ENEO &amp; Baisse de tension","AKTIVCO GRID ONLY",
AM322="Coupure ENEO &amp; Baisse de tension","IHS GRID ONLY",
AM322="Defaut GE &amp; POWER Cabinet","IHS",
AM322="Sharing","Partners",
AM322="Sites strategiques &amp; DataCenter","SST &amp; DC",
AM322="Exclu","Exclu",
AM322="SAT","SAT",
AM322="SPARE-ISSUE","SPARE-ISSUE",
AM322="Fiber CAmtel","TRANS_FO_CAMTEL",
AM322="Fiber AOF","Fiber AOF",
AM322="Projet OCM (HUAWEI)","TRAVAUX-HUAWEI",
AM322="Projet OCM (NOKIA)","TRAVAUX-NOKIA",
AM322="ACCESS-ISSUE","ACCESS-ISSUE",
AM322="Projet OCM (ZTE, NOKIA, autres projets)","TRAVAUX OCM",
AM322="No root CAuse","No root cause",
AM322="ODU HS","PDH",
AM322="IP &amp; VLAN","PDH",
AM322="Warehouse HUAWEI","SPARE-ISSUE",
AM322="SPARE-HS","SPARE-ISSUE",
AM322="Power Telco","BSS",AM322="no impacts","no impacts"
),"")</f>
        <v>Exclu</v>
      </c>
      <c r="AL322" s="48" t="str" cm="1">
        <f t="array" ref="AL322">IFERROR(_xlfn.IFS(
AM322="MPR ISSUE","TX ISSUE",
AM322="BSS Hardware Issue","RAN ISSUE",
AM322="Sites strategiques, MLL, Pylone, etc.","ENVTECH",
AM322="AKTIVCO DEFAUT GE &amp; POWER Cabinet","POWER ISSUE",
AM322="AKTIVCO Coupure ENEO &amp; Baisse de tension","POWER ISSUE",
AM322="Coupure ENEO &amp; Baisse de tension","POWER ISSUE",
AM322="Defaut GE &amp; POWER Cabinet","POWER ISSUE",
AM322="Sharing","POWER ISSUE",
AM322="Sites strategiques &amp; DataCenter","POWER ISSUE",
AM322="Exclu","Exclu",
AM322="SAT","TX ISSUE",
AM322="SPARE-ISSUE","SPARE-ISSUE",
AM322="Fiber CAmtel","TX ISSUE",
AM322="Fiber AOF","TX ISSUE",
AM322="Projet OCM (HUAWEI)","TRAVAUX-HUAWEI",
AM322="Projet OCM (NOKIA)","TRAVAUX -NOKIA",
AM322="ACCESS-ISSUE","ACCESS-ISSUE",
AM322="Projet OCM (ZTE, NOKIA, autres projets)","TRAVAUX OCM",
AM322="No root CAuse","No root cause",
AM322="ODU HS","TX ISSUE",
AM322="IP &amp; VLAN","TX ISSUE",
AM322="Warehouse HUAWEI","SPARE-ISSUE",
AM322="SPARE-HS","SPARE-ISSUE",
AM322="Power Telco","RAN ISSUE",AM322="no impacts","no impacts"
),"")</f>
        <v>Exclu</v>
      </c>
      <c r="AM322" s="67" t="s">
        <v>6588</v>
      </c>
      <c r="AN322" s="48" t="str" cm="1">
        <f t="array" ref="AN322">IFERROR(_xlfn.IFS(
AM322="MPR ISSUE","ACTIVE",
AM322="BSS Hardware Issue","ACTIVE",
AM322="Sites strategiques, MLL, Pylone, etc.","PASSIVE",
AM322="AKTIVCO DEFAUT GE &amp; POWER Cabinet","PASSIVE",
AM322="AKTIVCO Coupure ENEO &amp; Baisse de tension","PASSIVE",
AM322="Coupure ENEO &amp; Baisse de tension","PASSIVE",
AM322="Defaut GE &amp; POWER Cabinet","PASSIVE",
AM322="Sharing","PASSIVE",
AM322="Sites strategiques &amp; DataCenter","PASSIVE",
AM322="Exclu","Exclu",
AM322="SAT","ACTIVE",
AM322="SPARE-ISSUE","SPARE-ISSUE",
AM322="Fiber CAmtel","ACTIVE",
AM322="Fiber AOF","ACTIVE",
AM322="Projet OCM (HUAWEI)","PLANNED WORKS",
AM322="Projet OCM (NOKIA)","PLANNED WORKS",
AM322="ACCESS-ISSUE","ACCESS-ISSUE",
AM322="Projet OCM (ZTE, NOKIA, autres projets)","PLANNED WORKS",
AM322="No root CAuse","No root cause",
AM322="ODU HS","ACTIVE",
AM322="IP &amp; VLAN","ACTIVE",
AM322="Warehouse HUAWEI","SPARE-ISSUE",
AM322="SPARE-HS","SPARE-ISSUE",
AM322="Power Telco","ACTIVE", AM322="no impacts","no impacts"
),"")</f>
        <v>Exclu</v>
      </c>
      <c r="AO322" s="93" t="s">
        <v>6075</v>
      </c>
      <c r="AP322" s="101" t="str">
        <f t="shared" si="15"/>
        <v>LIT_229</v>
      </c>
      <c r="AR322" s="17" t="s">
        <v>5537</v>
      </c>
      <c r="AS322" s="7" t="s">
        <v>5537</v>
      </c>
      <c r="AT322" s="6"/>
      <c r="AU322" s="7"/>
      <c r="AV322" s="3" t="s">
        <v>6076</v>
      </c>
      <c r="AW322" s="18" t="s">
        <v>5537</v>
      </c>
      <c r="AX322" s="18" t="s">
        <v>5537</v>
      </c>
      <c r="AY322" s="18" t="s">
        <v>5537</v>
      </c>
      <c r="AZ322" s="18" t="s">
        <v>5537</v>
      </c>
      <c r="BA322" s="18" t="s">
        <v>5537</v>
      </c>
      <c r="BB322" s="18" t="s">
        <v>5537</v>
      </c>
      <c r="BC322" s="18" t="s">
        <v>5537</v>
      </c>
      <c r="BD322" s="18" t="s">
        <v>5537</v>
      </c>
      <c r="BE322" s="18" t="s">
        <v>5537</v>
      </c>
      <c r="BF322" s="18" t="s">
        <v>5537</v>
      </c>
      <c r="BG322" s="18" t="s">
        <v>5537</v>
      </c>
      <c r="BH322" s="18" t="s">
        <v>5537</v>
      </c>
      <c r="BI322" s="9" t="s">
        <v>6077</v>
      </c>
      <c r="BJ322" s="14"/>
      <c r="BK322" s="14" t="s">
        <v>5537</v>
      </c>
      <c r="BL322" s="14" t="str">
        <f>_xlfn.XLOOKUP(B322,'[4]cell downs 18042026 17h'!$B:$B,'[4]cell downs 18042026 17h'!$B:$B,"")</f>
        <v/>
      </c>
      <c r="BM322" s="14" t="str">
        <f>_xlfn.XLOOKUP(B322,'[5]Cells Huawei 19042026 15h'!$B:$B,'[5]Cells Huawei 19042026 15h'!$B:$B,"")</f>
        <v/>
      </c>
      <c r="BN322" s="9" t="str">
        <f>_xlfn.XLOOKUP(B322,'[6]cells down 19042026 9H40'!$B:$B,'[6]cells down 19042026 9H40'!$B:$B,"")</f>
        <v/>
      </c>
      <c r="BO322" s="9" t="s">
        <v>2394</v>
      </c>
      <c r="BP322" s="9" t="s">
        <v>318</v>
      </c>
      <c r="BQ322" s="115"/>
    </row>
    <row r="323" spans="1:69" s="9" customFormat="1" x14ac:dyDescent="0.3">
      <c r="A323" s="1" t="s">
        <v>3809</v>
      </c>
      <c r="B323" s="8" t="s">
        <v>3810</v>
      </c>
      <c r="C323" s="3" t="str">
        <f>_xlfn.XLOOKUP(B323,'[1]daily break down'!$D:$D,'[1]daily break down'!$E:$E,"")</f>
        <v>Garoua</v>
      </c>
      <c r="D323" s="1" t="s">
        <v>11</v>
      </c>
      <c r="E323" s="1" t="s">
        <v>12</v>
      </c>
      <c r="F323" s="3" t="s">
        <v>23</v>
      </c>
      <c r="G323" s="1" t="s">
        <v>24</v>
      </c>
      <c r="H323" s="32" t="str">
        <f>_xlfn.XLOOKUP(B323,[2]CALCULATION!$B:$B,[2]CALCULATION!$H:$H,"")</f>
        <v>Huawei</v>
      </c>
      <c r="I323" s="28">
        <v>0</v>
      </c>
      <c r="J323" s="28">
        <v>0.22614879306458011</v>
      </c>
      <c r="K323" s="28">
        <v>2.2884188989050687</v>
      </c>
      <c r="L323" s="28">
        <v>1.5899972319958453</v>
      </c>
      <c r="M323" s="28">
        <v>0</v>
      </c>
      <c r="N323" s="28">
        <v>0</v>
      </c>
      <c r="O323" s="28">
        <v>0</v>
      </c>
      <c r="P323" s="28">
        <v>0</v>
      </c>
      <c r="Q323" s="28">
        <v>0</v>
      </c>
      <c r="R323" s="28">
        <v>0</v>
      </c>
      <c r="S323" s="94">
        <v>0</v>
      </c>
      <c r="T323" s="94">
        <f>_xlfn.XLOOKUP(B323,'[3]Nur des jours'!$B:$B,'[3]Nur des jours'!$U:$U,"")</f>
        <v>0.2828643421138991</v>
      </c>
      <c r="U323" s="94">
        <v>4.7953531773548725</v>
      </c>
      <c r="V323" s="94">
        <v>5.3887975732879045</v>
      </c>
      <c r="W323" s="94">
        <v>0.2828643421138991</v>
      </c>
      <c r="X323" s="94">
        <v>9.0711348531673686</v>
      </c>
      <c r="Y323" s="94">
        <v>0</v>
      </c>
      <c r="Z323" s="94">
        <v>0</v>
      </c>
      <c r="AA323" s="94">
        <v>0</v>
      </c>
      <c r="AB323" s="94">
        <v>1.8646396030054246</v>
      </c>
      <c r="AC323" s="94">
        <f>_xlfn.XLOOKUP(B323,'[3]Nur des jours'!$B:$B,'[3]Nur des jours'!$N:$N,"")</f>
        <v>1.1115534210533826</v>
      </c>
      <c r="AD323" s="94">
        <v>1.1115534210533826</v>
      </c>
      <c r="AE323" s="94">
        <v>1.0603635360838339</v>
      </c>
      <c r="AF323" s="94">
        <v>1.3567900384548692</v>
      </c>
      <c r="AG323" s="94">
        <v>0.96769820319699162</v>
      </c>
      <c r="AH323" s="94">
        <v>1.1115534210533826</v>
      </c>
      <c r="AI323" s="49" t="s">
        <v>5559</v>
      </c>
      <c r="AJ323" s="49"/>
      <c r="AK323" s="48" t="str" cm="1">
        <f t="array" ref="AK323">IFERROR(_xlfn.IFS(
AM323="MPR ISSUE","PDH",
AM323="BSS Hardware Issue","BSS",
AM323="Sites strategiques, MLL, Pylone, etc.","ENVTECH",
AM323="AKTIVCO DEFAUT GE &amp; POWER Cabinet","AKTIVCO",
AM323="AKTIVCO Coupure ENEO &amp; Baisse de tension","AKTIVCO GRID ONLY",
AM323="Coupure ENEO &amp; Baisse de tension","IHS GRID ONLY",
AM323="Defaut GE &amp; POWER Cabinet","IHS",
AM323="Sharing","Partners",
AM323="Sites strategiques &amp; DataCenter","SST &amp; DC",
AM323="Exclu","Exclu",
AM323="SAT","SAT",
AM323="SPARE-ISSUE","SPARE-ISSUE",
AM323="Fiber CAmtel","TRANS_FO_CAMTEL",
AM323="Fiber AOF","Fiber AOF",
AM323="Projet OCM (HUAWEI)","TRAVAUX-HUAWEI",
AM323="Projet OCM (NOKIA)","TRAVAUX-NOKIA",
AM323="ACCESS-ISSUE","ACCESS-ISSUE",
AM323="Projet OCM (ZTE, NOKIA, autres projets)","TRAVAUX OCM",
AM323="No root CAuse","No root cause",
AM323="ODU HS","PDH",
AM323="IP &amp; VLAN","PDH",
AM323="Warehouse HUAWEI","SPARE-ISSUE",
AM323="SPARE-HS","SPARE-ISSUE",
AM323="Power Telco","BSS",AM323="no impacts","no impacts"
),"")</f>
        <v>No root cause</v>
      </c>
      <c r="AL323" s="48" t="str" cm="1">
        <f t="array" ref="AL323">IFERROR(_xlfn.IFS(
AM323="MPR ISSUE","TX ISSUE",
AM323="BSS Hardware Issue","RAN ISSUE",
AM323="Sites strategiques, MLL, Pylone, etc.","ENVTECH",
AM323="AKTIVCO DEFAUT GE &amp; POWER Cabinet","POWER ISSUE",
AM323="AKTIVCO Coupure ENEO &amp; Baisse de tension","POWER ISSUE",
AM323="Coupure ENEO &amp; Baisse de tension","POWER ISSUE",
AM323="Defaut GE &amp; POWER Cabinet","POWER ISSUE",
AM323="Sharing","POWER ISSUE",
AM323="Sites strategiques &amp; DataCenter","POWER ISSUE",
AM323="Exclu","Exclu",
AM323="SAT","TX ISSUE",
AM323="SPARE-ISSUE","SPARE-ISSUE",
AM323="Fiber CAmtel","TX ISSUE",
AM323="Fiber AOF","TX ISSUE",
AM323="Projet OCM (HUAWEI)","TRAVAUX-HUAWEI",
AM323="Projet OCM (NOKIA)","TRAVAUX -NOKIA",
AM323="ACCESS-ISSUE","ACCESS-ISSUE",
AM323="Projet OCM (ZTE, NOKIA, autres projets)","TRAVAUX OCM",
AM323="No root CAuse","No root cause",
AM323="ODU HS","TX ISSUE",
AM323="IP &amp; VLAN","TX ISSUE",
AM323="Warehouse HUAWEI","SPARE-ISSUE",
AM323="SPARE-HS","SPARE-ISSUE",
AM323="Power Telco","RAN ISSUE",AM323="no impacts","no impacts"
),"")</f>
        <v>No root cause</v>
      </c>
      <c r="AM323" s="67" t="s">
        <v>6538</v>
      </c>
      <c r="AN323" s="48" t="str" cm="1">
        <f t="array" ref="AN323">IFERROR(_xlfn.IFS(
AM323="MPR ISSUE","ACTIVE",
AM323="BSS Hardware Issue","ACTIVE",
AM323="Sites strategiques, MLL, Pylone, etc.","PASSIVE",
AM323="AKTIVCO DEFAUT GE &amp; POWER Cabinet","PASSIVE",
AM323="AKTIVCO Coupure ENEO &amp; Baisse de tension","PASSIVE",
AM323="Coupure ENEO &amp; Baisse de tension","PASSIVE",
AM323="Defaut GE &amp; POWER Cabinet","PASSIVE",
AM323="Sharing","PASSIVE",
AM323="Sites strategiques &amp; DataCenter","PASSIVE",
AM323="Exclu","Exclu",
AM323="SAT","ACTIVE",
AM323="SPARE-ISSUE","SPARE-ISSUE",
AM323="Fiber CAmtel","ACTIVE",
AM323="Fiber AOF","ACTIVE",
AM323="Projet OCM (HUAWEI)","PLANNED WORKS",
AM323="Projet OCM (NOKIA)","PLANNED WORKS",
AM323="ACCESS-ISSUE","ACCESS-ISSUE",
AM323="Projet OCM (ZTE, NOKIA, autres projets)","PLANNED WORKS",
AM323="No root CAuse","No root cause",
AM323="ODU HS","ACTIVE",
AM323="IP &amp; VLAN","ACTIVE",
AM323="Warehouse HUAWEI","SPARE-ISSUE",
AM323="SPARE-HS","SPARE-ISSUE",
AM323="Power Telco","ACTIVE", AM323="no impacts","no impacts"
),"")</f>
        <v>No root cause</v>
      </c>
      <c r="AO323" s="93" t="s">
        <v>5537</v>
      </c>
      <c r="AP323" s="101" t="str">
        <f t="shared" si="15"/>
        <v>NRD_062</v>
      </c>
      <c r="AR323" s="17" t="s">
        <v>5537</v>
      </c>
      <c r="AS323" s="7" t="s">
        <v>5537</v>
      </c>
      <c r="AT323" s="6"/>
      <c r="AU323" s="7"/>
      <c r="AV323" s="3" t="s">
        <v>5537</v>
      </c>
      <c r="AW323" s="18" t="s">
        <v>5537</v>
      </c>
      <c r="AX323" s="18" t="s">
        <v>5537</v>
      </c>
      <c r="AY323" s="18" t="s">
        <v>5537</v>
      </c>
      <c r="AZ323" s="18" t="s">
        <v>5537</v>
      </c>
      <c r="BA323" s="18" t="s">
        <v>5537</v>
      </c>
      <c r="BB323" s="18" t="s">
        <v>5537</v>
      </c>
      <c r="BC323" s="18" t="s">
        <v>5537</v>
      </c>
      <c r="BD323" s="18" t="s">
        <v>5537</v>
      </c>
      <c r="BE323" s="18" t="s">
        <v>5537</v>
      </c>
      <c r="BF323" s="18" t="s">
        <v>5537</v>
      </c>
      <c r="BG323" s="18" t="s">
        <v>5537</v>
      </c>
      <c r="BH323" s="18" t="s">
        <v>5537</v>
      </c>
      <c r="BI323" s="9" t="s">
        <v>5537</v>
      </c>
      <c r="BJ323" s="14"/>
      <c r="BK323" s="14" t="s">
        <v>5537</v>
      </c>
      <c r="BL323" s="14" t="str">
        <f>_xlfn.XLOOKUP(B323,'[4]cell downs 18042026 17h'!$B:$B,'[4]cell downs 18042026 17h'!$B:$B,"")</f>
        <v/>
      </c>
      <c r="BM323" s="14" t="str">
        <f>_xlfn.XLOOKUP(B323,'[5]Cells Huawei 19042026 15h'!$B:$B,'[5]Cells Huawei 19042026 15h'!$B:$B,"")</f>
        <v/>
      </c>
      <c r="BN323" s="9" t="str">
        <f>_xlfn.XLOOKUP(B323,'[6]cells down 19042026 9H40'!$B:$B,'[6]cells down 19042026 9H40'!$B:$B,"")</f>
        <v/>
      </c>
      <c r="BO323" s="9" t="s">
        <v>3810</v>
      </c>
      <c r="BP323" s="9" t="s">
        <v>318</v>
      </c>
      <c r="BQ323" s="115"/>
    </row>
    <row r="324" spans="1:69" s="9" customFormat="1" x14ac:dyDescent="0.3">
      <c r="A324" s="1" t="s">
        <v>293</v>
      </c>
      <c r="B324" s="1" t="s">
        <v>294</v>
      </c>
      <c r="C324" s="3" t="str">
        <f>_xlfn.XLOOKUP(B324,'[1]daily break down'!$D:$D,'[1]daily break down'!$E:$E,"")</f>
        <v>Yaounde</v>
      </c>
      <c r="D324" s="1" t="s">
        <v>21</v>
      </c>
      <c r="E324" s="1" t="s">
        <v>30</v>
      </c>
      <c r="F324" s="3" t="s">
        <v>37</v>
      </c>
      <c r="G324" s="1" t="s">
        <v>38</v>
      </c>
      <c r="H324" s="34" t="str">
        <f>_xlfn.XLOOKUP(B324,[2]CALCULATION!$B:$B,[2]CALCULATION!$H:$H,"")</f>
        <v>ZTE</v>
      </c>
      <c r="I324" s="28">
        <v>0.67530740540987844</v>
      </c>
      <c r="J324" s="28">
        <v>4.0935071754087087</v>
      </c>
      <c r="K324" s="28">
        <v>14.457899227527088</v>
      </c>
      <c r="L324" s="28">
        <v>22.859754931755859</v>
      </c>
      <c r="M324" s="28">
        <v>27.741608238950096</v>
      </c>
      <c r="N324" s="28">
        <v>10.312545479449707</v>
      </c>
      <c r="O324" s="28">
        <v>0</v>
      </c>
      <c r="P324" s="28">
        <v>2.3681238639055113</v>
      </c>
      <c r="Q324" s="28">
        <v>0.66515924584728003</v>
      </c>
      <c r="R324" s="28">
        <v>0.37589211061743627</v>
      </c>
      <c r="S324" s="94">
        <v>1.5338167352963448E-3</v>
      </c>
      <c r="T324" s="94">
        <f>_xlfn.XLOOKUP(B324,'[3]Nur des jours'!$B:$B,'[3]Nur des jours'!$U:$U,"")</f>
        <v>0.68504535817117695</v>
      </c>
      <c r="U324" s="94">
        <v>15.124431774404808</v>
      </c>
      <c r="V324" s="94">
        <v>0</v>
      </c>
      <c r="W324" s="94">
        <v>0.68504535817117695</v>
      </c>
      <c r="X324" s="94">
        <v>0.41630639808465486</v>
      </c>
      <c r="Y324" s="94">
        <v>0.44264880875944901</v>
      </c>
      <c r="Z324" s="94">
        <v>0</v>
      </c>
      <c r="AA324" s="94">
        <v>0.32293976309308725</v>
      </c>
      <c r="AB324" s="94">
        <v>0.31737521865805979</v>
      </c>
      <c r="AC324" s="94">
        <f>_xlfn.XLOOKUP(B324,'[3]Nur des jours'!$B:$B,'[3]Nur des jours'!$N:$N,"")</f>
        <v>1.1028499028344934</v>
      </c>
      <c r="AD324" s="94">
        <v>1.1028499028344934</v>
      </c>
      <c r="AE324" s="94">
        <v>0</v>
      </c>
      <c r="AF324" s="94">
        <v>1.8903364716042583</v>
      </c>
      <c r="AG324" s="94">
        <v>0.89789533934383547</v>
      </c>
      <c r="AH324" s="94">
        <v>1.1028499028344934</v>
      </c>
      <c r="AI324" s="49" t="s">
        <v>5559</v>
      </c>
      <c r="AJ324" s="49"/>
      <c r="AK324" s="48" t="str" cm="1">
        <f t="array" ref="AK324">IFERROR(_xlfn.IFS(
AM324="MPR ISSUE","PDH",
AM324="BSS Hardware Issue","BSS",
AM324="Sites strategiques, MLL, Pylone, etc.","ENVTECH",
AM324="AKTIVCO DEFAUT GE &amp; POWER Cabinet","AKTIVCO",
AM324="AKTIVCO Coupure ENEO &amp; Baisse de tension","AKTIVCO GRID ONLY",
AM324="Coupure ENEO &amp; Baisse de tension","IHS GRID ONLY",
AM324="Defaut GE &amp; POWER Cabinet","IHS",
AM324="Sharing","Partners",
AM324="Sites strategiques &amp; DataCenter","SST &amp; DC",
AM324="Exclu","Exclu",
AM324="SAT","SAT",
AM324="SPARE-ISSUE","SPARE-ISSUE",
AM324="Fiber CAmtel","TRANS_FO_CAMTEL",
AM324="Fiber AOF","Fiber AOF",
AM324="Projet OCM (HUAWEI)","TRAVAUX-HUAWEI",
AM324="Projet OCM (NOKIA)","TRAVAUX-NOKIA",
AM324="ACCESS-ISSUE","ACCESS-ISSUE",
AM324="Projet OCM (ZTE, NOKIA, autres projets)","TRAVAUX OCM",
AM324="No root CAuse","No root cause",
AM324="ODU HS","PDH",
AM324="IP &amp; VLAN","PDH",
AM324="Warehouse HUAWEI","SPARE-ISSUE",
AM324="SPARE-HS","SPARE-ISSUE",
AM324="Power Telco","BSS",AM324="no impacts","no impacts"
),"")</f>
        <v>No root cause</v>
      </c>
      <c r="AL324" s="48" t="str" cm="1">
        <f t="array" ref="AL324">IFERROR(_xlfn.IFS(
AM324="MPR ISSUE","TX ISSUE",
AM324="BSS Hardware Issue","RAN ISSUE",
AM324="Sites strategiques, MLL, Pylone, etc.","ENVTECH",
AM324="AKTIVCO DEFAUT GE &amp; POWER Cabinet","POWER ISSUE",
AM324="AKTIVCO Coupure ENEO &amp; Baisse de tension","POWER ISSUE",
AM324="Coupure ENEO &amp; Baisse de tension","POWER ISSUE",
AM324="Defaut GE &amp; POWER Cabinet","POWER ISSUE",
AM324="Sharing","POWER ISSUE",
AM324="Sites strategiques &amp; DataCenter","POWER ISSUE",
AM324="Exclu","Exclu",
AM324="SAT","TX ISSUE",
AM324="SPARE-ISSUE","SPARE-ISSUE",
AM324="Fiber CAmtel","TX ISSUE",
AM324="Fiber AOF","TX ISSUE",
AM324="Projet OCM (HUAWEI)","TRAVAUX-HUAWEI",
AM324="Projet OCM (NOKIA)","TRAVAUX -NOKIA",
AM324="ACCESS-ISSUE","ACCESS-ISSUE",
AM324="Projet OCM (ZTE, NOKIA, autres projets)","TRAVAUX OCM",
AM324="No root CAuse","No root cause",
AM324="ODU HS","TX ISSUE",
AM324="IP &amp; VLAN","TX ISSUE",
AM324="Warehouse HUAWEI","SPARE-ISSUE",
AM324="SPARE-HS","SPARE-ISSUE",
AM324="Power Telco","RAN ISSUE",AM324="no impacts","no impacts"
),"")</f>
        <v>No root cause</v>
      </c>
      <c r="AM324" s="67" t="s">
        <v>6538</v>
      </c>
      <c r="AN324" s="48" t="str" cm="1">
        <f t="array" ref="AN324">IFERROR(_xlfn.IFS(
AM324="MPR ISSUE","ACTIVE",
AM324="BSS Hardware Issue","ACTIVE",
AM324="Sites strategiques, MLL, Pylone, etc.","PASSIVE",
AM324="AKTIVCO DEFAUT GE &amp; POWER Cabinet","PASSIVE",
AM324="AKTIVCO Coupure ENEO &amp; Baisse de tension","PASSIVE",
AM324="Coupure ENEO &amp; Baisse de tension","PASSIVE",
AM324="Defaut GE &amp; POWER Cabinet","PASSIVE",
AM324="Sharing","PASSIVE",
AM324="Sites strategiques &amp; DataCenter","PASSIVE",
AM324="Exclu","Exclu",
AM324="SAT","ACTIVE",
AM324="SPARE-ISSUE","SPARE-ISSUE",
AM324="Fiber CAmtel","ACTIVE",
AM324="Fiber AOF","ACTIVE",
AM324="Projet OCM (HUAWEI)","PLANNED WORKS",
AM324="Projet OCM (NOKIA)","PLANNED WORKS",
AM324="ACCESS-ISSUE","ACCESS-ISSUE",
AM324="Projet OCM (ZTE, NOKIA, autres projets)","PLANNED WORKS",
AM324="No root CAuse","No root cause",
AM324="ODU HS","ACTIVE",
AM324="IP &amp; VLAN","ACTIVE",
AM324="Warehouse HUAWEI","SPARE-ISSUE",
AM324="SPARE-HS","SPARE-ISSUE",
AM324="Power Telco","ACTIVE", AM324="no impacts","no impacts"
),"")</f>
        <v>No root cause</v>
      </c>
      <c r="AO324" s="93" t="s">
        <v>5537</v>
      </c>
      <c r="AP324" s="101" t="str">
        <f t="shared" si="15"/>
        <v>CTR_842</v>
      </c>
      <c r="AR324" s="17" t="s">
        <v>5537</v>
      </c>
      <c r="AS324" s="7" t="s">
        <v>5537</v>
      </c>
      <c r="AT324" s="6"/>
      <c r="AU324" s="7"/>
      <c r="AV324" s="3" t="s">
        <v>5537</v>
      </c>
      <c r="AW324" s="18" t="s">
        <v>5537</v>
      </c>
      <c r="AX324" s="18" t="s">
        <v>5537</v>
      </c>
      <c r="AY324" s="18" t="s">
        <v>5537</v>
      </c>
      <c r="AZ324" s="18" t="s">
        <v>5537</v>
      </c>
      <c r="BA324" s="18" t="s">
        <v>5537</v>
      </c>
      <c r="BB324" s="18" t="s">
        <v>5537</v>
      </c>
      <c r="BC324" s="18" t="s">
        <v>5537</v>
      </c>
      <c r="BD324" s="18" t="s">
        <v>5537</v>
      </c>
      <c r="BE324" s="18" t="s">
        <v>5537</v>
      </c>
      <c r="BF324" s="18" t="s">
        <v>5537</v>
      </c>
      <c r="BG324" s="18" t="s">
        <v>5537</v>
      </c>
      <c r="BH324" s="18" t="s">
        <v>5537</v>
      </c>
      <c r="BI324" s="9" t="s">
        <v>5537</v>
      </c>
      <c r="BJ324" s="14"/>
      <c r="BK324" s="14" t="s">
        <v>5537</v>
      </c>
      <c r="BL324" s="14" t="str">
        <f>_xlfn.XLOOKUP(B324,'[4]cell downs 18042026 17h'!$B:$B,'[4]cell downs 18042026 17h'!$B:$B,"")</f>
        <v/>
      </c>
      <c r="BM324" s="14" t="str">
        <f>_xlfn.XLOOKUP(B324,'[5]Cells Huawei 19042026 15h'!$B:$B,'[5]Cells Huawei 19042026 15h'!$B:$B,"")</f>
        <v/>
      </c>
      <c r="BN324" s="9" t="str">
        <f>_xlfn.XLOOKUP(B324,'[6]cells down 19042026 9H40'!$B:$B,'[6]cells down 19042026 9H40'!$B:$B,"")</f>
        <v/>
      </c>
      <c r="BO324" s="9" t="s">
        <v>5537</v>
      </c>
      <c r="BP324" s="9" t="s">
        <v>318</v>
      </c>
      <c r="BQ324" s="115"/>
    </row>
    <row r="325" spans="1:69" s="9" customFormat="1" x14ac:dyDescent="0.3">
      <c r="A325" s="1" t="s">
        <v>3761</v>
      </c>
      <c r="B325" s="1" t="s">
        <v>3762</v>
      </c>
      <c r="C325" s="3" t="str">
        <f>_xlfn.XLOOKUP(B325,'[1]daily break down'!$D:$D,'[1]daily break down'!$E:$E,"")</f>
        <v>Garoua</v>
      </c>
      <c r="D325" s="1" t="s">
        <v>21</v>
      </c>
      <c r="E325" s="1" t="s">
        <v>22</v>
      </c>
      <c r="F325" s="3" t="s">
        <v>23</v>
      </c>
      <c r="G325" s="1" t="s">
        <v>24</v>
      </c>
      <c r="H325" s="32" t="str">
        <f>_xlfn.XLOOKUP(B325,[2]CALCULATION!$B:$B,[2]CALCULATION!$H:$H,"")</f>
        <v>Huawei</v>
      </c>
      <c r="I325" s="28">
        <v>0.14276980193075425</v>
      </c>
      <c r="J325" s="28">
        <v>5.0876344408203567</v>
      </c>
      <c r="K325" s="28">
        <v>12.820425017050335</v>
      </c>
      <c r="L325" s="28">
        <v>13.667858763301401</v>
      </c>
      <c r="M325" s="28">
        <v>6.4416914217553716</v>
      </c>
      <c r="N325" s="28">
        <v>9.7272517143077275E-2</v>
      </c>
      <c r="O325" s="28">
        <v>0</v>
      </c>
      <c r="P325" s="28">
        <v>0</v>
      </c>
      <c r="Q325" s="28">
        <v>0</v>
      </c>
      <c r="R325" s="28">
        <v>0</v>
      </c>
      <c r="S325" s="94">
        <v>0</v>
      </c>
      <c r="T325" s="94">
        <f>_xlfn.XLOOKUP(B325,'[3]Nur des jours'!$B:$B,'[3]Nur des jours'!$U:$U,"")</f>
        <v>0.30390973452842623</v>
      </c>
      <c r="U325" s="94">
        <v>8.4437503031963317</v>
      </c>
      <c r="V325" s="94">
        <v>5.1305099690953764</v>
      </c>
      <c r="W325" s="94">
        <v>0.30390973452842623</v>
      </c>
      <c r="X325" s="94">
        <v>8.4522754706320473</v>
      </c>
      <c r="Y325" s="94">
        <v>0</v>
      </c>
      <c r="Z325" s="94">
        <v>0</v>
      </c>
      <c r="AA325" s="94">
        <v>0</v>
      </c>
      <c r="AB325" s="94">
        <v>1.8491587550259247</v>
      </c>
      <c r="AC325" s="94">
        <f>_xlfn.XLOOKUP(B325,'[3]Nur des jours'!$B:$B,'[3]Nur des jours'!$N:$N,"")</f>
        <v>1.0936291673443996</v>
      </c>
      <c r="AD325" s="94">
        <v>1.0936291673443996</v>
      </c>
      <c r="AE325" s="94">
        <v>1.0547432346558276</v>
      </c>
      <c r="AF325" s="94">
        <v>1.350414894376613</v>
      </c>
      <c r="AG325" s="94">
        <v>0.93896992997962203</v>
      </c>
      <c r="AH325" s="94">
        <v>1.0936291673443996</v>
      </c>
      <c r="AI325" s="49" t="s">
        <v>5559</v>
      </c>
      <c r="AJ325" s="49"/>
      <c r="AK325" s="48" t="str" cm="1">
        <f t="array" ref="AK325">IFERROR(_xlfn.IFS(
AM325="MPR ISSUE","PDH",
AM325="BSS Hardware Issue","BSS",
AM325="Sites strategiques, MLL, Pylone, etc.","ENVTECH",
AM325="AKTIVCO DEFAUT GE &amp; POWER Cabinet","AKTIVCO",
AM325="AKTIVCO Coupure ENEO &amp; Baisse de tension","AKTIVCO GRID ONLY",
AM325="Coupure ENEO &amp; Baisse de tension","IHS GRID ONLY",
AM325="Defaut GE &amp; POWER Cabinet","IHS",
AM325="Sharing","Partners",
AM325="Sites strategiques &amp; DataCenter","SST &amp; DC",
AM325="Exclu","Exclu",
AM325="SAT","SAT",
AM325="SPARE-ISSUE","SPARE-ISSUE",
AM325="Fiber CAmtel","TRANS_FO_CAMTEL",
AM325="Fiber AOF","Fiber AOF",
AM325="Projet OCM (HUAWEI)","TRAVAUX-HUAWEI",
AM325="Projet OCM (NOKIA)","TRAVAUX-NOKIA",
AM325="ACCESS-ISSUE","ACCESS-ISSUE",
AM325="Projet OCM (ZTE, NOKIA, autres projets)","TRAVAUX OCM",
AM325="No root CAuse","No root cause",
AM325="ODU HS","PDH",
AM325="IP &amp; VLAN","PDH",
AM325="Warehouse HUAWEI","SPARE-ISSUE",
AM325="SPARE-HS","SPARE-ISSUE",
AM325="Power Telco","BSS",AM325="no impacts","no impacts"
),"")</f>
        <v>No root cause</v>
      </c>
      <c r="AL325" s="48" t="str" cm="1">
        <f t="array" ref="AL325">IFERROR(_xlfn.IFS(
AM325="MPR ISSUE","TX ISSUE",
AM325="BSS Hardware Issue","RAN ISSUE",
AM325="Sites strategiques, MLL, Pylone, etc.","ENVTECH",
AM325="AKTIVCO DEFAUT GE &amp; POWER Cabinet","POWER ISSUE",
AM325="AKTIVCO Coupure ENEO &amp; Baisse de tension","POWER ISSUE",
AM325="Coupure ENEO &amp; Baisse de tension","POWER ISSUE",
AM325="Defaut GE &amp; POWER Cabinet","POWER ISSUE",
AM325="Sharing","POWER ISSUE",
AM325="Sites strategiques &amp; DataCenter","POWER ISSUE",
AM325="Exclu","Exclu",
AM325="SAT","TX ISSUE",
AM325="SPARE-ISSUE","SPARE-ISSUE",
AM325="Fiber CAmtel","TX ISSUE",
AM325="Fiber AOF","TX ISSUE",
AM325="Projet OCM (HUAWEI)","TRAVAUX-HUAWEI",
AM325="Projet OCM (NOKIA)","TRAVAUX -NOKIA",
AM325="ACCESS-ISSUE","ACCESS-ISSUE",
AM325="Projet OCM (ZTE, NOKIA, autres projets)","TRAVAUX OCM",
AM325="No root CAuse","No root cause",
AM325="ODU HS","TX ISSUE",
AM325="IP &amp; VLAN","TX ISSUE",
AM325="Warehouse HUAWEI","SPARE-ISSUE",
AM325="SPARE-HS","SPARE-ISSUE",
AM325="Power Telco","RAN ISSUE",AM325="no impacts","no impacts"
),"")</f>
        <v>No root cause</v>
      </c>
      <c r="AM325" s="67" t="s">
        <v>6538</v>
      </c>
      <c r="AN325" s="48" t="str" cm="1">
        <f t="array" ref="AN325">IFERROR(_xlfn.IFS(
AM325="MPR ISSUE","ACTIVE",
AM325="BSS Hardware Issue","ACTIVE",
AM325="Sites strategiques, MLL, Pylone, etc.","PASSIVE",
AM325="AKTIVCO DEFAUT GE &amp; POWER Cabinet","PASSIVE",
AM325="AKTIVCO Coupure ENEO &amp; Baisse de tension","PASSIVE",
AM325="Coupure ENEO &amp; Baisse de tension","PASSIVE",
AM325="Defaut GE &amp; POWER Cabinet","PASSIVE",
AM325="Sharing","PASSIVE",
AM325="Sites strategiques &amp; DataCenter","PASSIVE",
AM325="Exclu","Exclu",
AM325="SAT","ACTIVE",
AM325="SPARE-ISSUE","SPARE-ISSUE",
AM325="Fiber CAmtel","ACTIVE",
AM325="Fiber AOF","ACTIVE",
AM325="Projet OCM (HUAWEI)","PLANNED WORKS",
AM325="Projet OCM (NOKIA)","PLANNED WORKS",
AM325="ACCESS-ISSUE","ACCESS-ISSUE",
AM325="Projet OCM (ZTE, NOKIA, autres projets)","PLANNED WORKS",
AM325="No root CAuse","No root cause",
AM325="ODU HS","ACTIVE",
AM325="IP &amp; VLAN","ACTIVE",
AM325="Warehouse HUAWEI","SPARE-ISSUE",
AM325="SPARE-HS","SPARE-ISSUE",
AM325="Power Telco","ACTIVE", AM325="no impacts","no impacts"
),"")</f>
        <v>No root cause</v>
      </c>
      <c r="AO325" s="93" t="s">
        <v>5537</v>
      </c>
      <c r="AP325" s="101" t="str">
        <f t="shared" si="15"/>
        <v>NRD_138</v>
      </c>
      <c r="AR325" s="17" t="s">
        <v>5537</v>
      </c>
      <c r="AS325" s="7" t="s">
        <v>5537</v>
      </c>
      <c r="AT325" s="6"/>
      <c r="AU325" s="7"/>
      <c r="AV325" s="3" t="s">
        <v>5537</v>
      </c>
      <c r="AW325" s="18" t="s">
        <v>5537</v>
      </c>
      <c r="AX325" s="18" t="s">
        <v>5537</v>
      </c>
      <c r="AY325" s="18" t="s">
        <v>5537</v>
      </c>
      <c r="AZ325" s="18" t="s">
        <v>5537</v>
      </c>
      <c r="BA325" s="18" t="s">
        <v>5537</v>
      </c>
      <c r="BB325" s="18" t="s">
        <v>5537</v>
      </c>
      <c r="BC325" s="18" t="s">
        <v>5537</v>
      </c>
      <c r="BD325" s="18" t="s">
        <v>5537</v>
      </c>
      <c r="BE325" s="18" t="s">
        <v>5537</v>
      </c>
      <c r="BF325" s="18" t="s">
        <v>5537</v>
      </c>
      <c r="BG325" s="18" t="s">
        <v>5537</v>
      </c>
      <c r="BH325" s="18" t="s">
        <v>5537</v>
      </c>
      <c r="BI325" s="9" t="s">
        <v>5537</v>
      </c>
      <c r="BJ325" s="14"/>
      <c r="BK325" s="14" t="s">
        <v>5537</v>
      </c>
      <c r="BL325" s="14" t="str">
        <f>_xlfn.XLOOKUP(B325,'[4]cell downs 18042026 17h'!$B:$B,'[4]cell downs 18042026 17h'!$B:$B,"")</f>
        <v/>
      </c>
      <c r="BM325" s="14" t="str">
        <f>_xlfn.XLOOKUP(B325,'[5]Cells Huawei 19042026 15h'!$B:$B,'[5]Cells Huawei 19042026 15h'!$B:$B,"")</f>
        <v/>
      </c>
      <c r="BN325" s="9" t="str">
        <f>_xlfn.XLOOKUP(B325,'[6]cells down 19042026 9H40'!$B:$B,'[6]cells down 19042026 9H40'!$B:$B,"")</f>
        <v/>
      </c>
      <c r="BO325" s="9" t="s">
        <v>5537</v>
      </c>
      <c r="BP325" s="9" t="s">
        <v>12</v>
      </c>
      <c r="BQ325" s="115"/>
    </row>
    <row r="326" spans="1:69" s="9" customFormat="1" x14ac:dyDescent="0.3">
      <c r="A326" s="1" t="s">
        <v>3757</v>
      </c>
      <c r="B326" s="8" t="s">
        <v>3758</v>
      </c>
      <c r="C326" s="3" t="str">
        <f>_xlfn.XLOOKUP(B326,'[1]daily break down'!$D:$D,'[1]daily break down'!$E:$E,"")</f>
        <v>Garoua</v>
      </c>
      <c r="D326" s="1" t="s">
        <v>11</v>
      </c>
      <c r="E326" s="1" t="s">
        <v>12</v>
      </c>
      <c r="F326" s="3" t="s">
        <v>23</v>
      </c>
      <c r="G326" s="1" t="s">
        <v>24</v>
      </c>
      <c r="H326" s="32" t="str">
        <f>_xlfn.XLOOKUP(B326,[2]CALCULATION!$B:$B,[2]CALCULATION!$H:$H,"")</f>
        <v>Huawei</v>
      </c>
      <c r="I326" s="28">
        <v>3.2921592715297932</v>
      </c>
      <c r="J326" s="28">
        <v>1.0058984171011291</v>
      </c>
      <c r="K326" s="28">
        <v>5.4380045543655982</v>
      </c>
      <c r="L326" s="28">
        <v>3.1678487756575442</v>
      </c>
      <c r="M326" s="28">
        <v>0</v>
      </c>
      <c r="N326" s="28">
        <v>0</v>
      </c>
      <c r="O326" s="28">
        <v>0</v>
      </c>
      <c r="P326" s="28">
        <v>1.2829485236835574</v>
      </c>
      <c r="Q326" s="28">
        <v>0</v>
      </c>
      <c r="R326" s="28">
        <v>0.17674562612539343</v>
      </c>
      <c r="S326" s="94">
        <v>0</v>
      </c>
      <c r="T326" s="94">
        <f>_xlfn.XLOOKUP(B326,'[3]Nur des jours'!$B:$B,'[3]Nur des jours'!$U:$U,"")</f>
        <v>0.85599458384341665</v>
      </c>
      <c r="U326" s="94">
        <v>8.4460331932209574</v>
      </c>
      <c r="V326" s="94">
        <v>6.325977433632108</v>
      </c>
      <c r="W326" s="94">
        <v>0.85599458384341665</v>
      </c>
      <c r="X326" s="94">
        <v>8.1510766680078657</v>
      </c>
      <c r="Y326" s="94">
        <v>0</v>
      </c>
      <c r="Z326" s="94">
        <v>0</v>
      </c>
      <c r="AA326" s="94">
        <v>0</v>
      </c>
      <c r="AB326" s="94">
        <v>1.8662804302106253</v>
      </c>
      <c r="AC326" s="94">
        <f>_xlfn.XLOOKUP(B326,'[3]Nur des jours'!$B:$B,'[3]Nur des jours'!$N:$N,"")</f>
        <v>1.0902940076990466</v>
      </c>
      <c r="AD326" s="94">
        <v>1.0902940076990466</v>
      </c>
      <c r="AE326" s="94">
        <v>1.0659838375118402</v>
      </c>
      <c r="AF326" s="94">
        <v>1.3532305830111762</v>
      </c>
      <c r="AG326" s="94">
        <v>0.92768382264422677</v>
      </c>
      <c r="AH326" s="94">
        <v>1.0902940076990466</v>
      </c>
      <c r="AI326" s="49" t="s">
        <v>5559</v>
      </c>
      <c r="AJ326" s="49"/>
      <c r="AK326" s="48" t="str" cm="1">
        <f t="array" ref="AK326">IFERROR(_xlfn.IFS(
AM326="MPR ISSUE","PDH",
AM326="BSS Hardware Issue","BSS",
AM326="Sites strategiques, MLL, Pylone, etc.","ENVTECH",
AM326="AKTIVCO DEFAUT GE &amp; POWER Cabinet","AKTIVCO",
AM326="AKTIVCO Coupure ENEO &amp; Baisse de tension","AKTIVCO GRID ONLY",
AM326="Coupure ENEO &amp; Baisse de tension","IHS GRID ONLY",
AM326="Defaut GE &amp; POWER Cabinet","IHS",
AM326="Sharing","Partners",
AM326="Sites strategiques &amp; DataCenter","SST &amp; DC",
AM326="Exclu","Exclu",
AM326="SAT","SAT",
AM326="SPARE-ISSUE","SPARE-ISSUE",
AM326="Fiber CAmtel","TRANS_FO_CAMTEL",
AM326="Fiber AOF","Fiber AOF",
AM326="Projet OCM (HUAWEI)","TRAVAUX-HUAWEI",
AM326="Projet OCM (NOKIA)","TRAVAUX-NOKIA",
AM326="ACCESS-ISSUE","ACCESS-ISSUE",
AM326="Projet OCM (ZTE, NOKIA, autres projets)","TRAVAUX OCM",
AM326="No root CAuse","No root cause",
AM326="ODU HS","PDH",
AM326="IP &amp; VLAN","PDH",
AM326="Warehouse HUAWEI","SPARE-ISSUE",
AM326="SPARE-HS","SPARE-ISSUE",
AM326="Power Telco","BSS",AM326="no impacts","no impacts"
),"")</f>
        <v>No root cause</v>
      </c>
      <c r="AL326" s="48" t="str" cm="1">
        <f t="array" ref="AL326">IFERROR(_xlfn.IFS(
AM326="MPR ISSUE","TX ISSUE",
AM326="BSS Hardware Issue","RAN ISSUE",
AM326="Sites strategiques, MLL, Pylone, etc.","ENVTECH",
AM326="AKTIVCO DEFAUT GE &amp; POWER Cabinet","POWER ISSUE",
AM326="AKTIVCO Coupure ENEO &amp; Baisse de tension","POWER ISSUE",
AM326="Coupure ENEO &amp; Baisse de tension","POWER ISSUE",
AM326="Defaut GE &amp; POWER Cabinet","POWER ISSUE",
AM326="Sharing","POWER ISSUE",
AM326="Sites strategiques &amp; DataCenter","POWER ISSUE",
AM326="Exclu","Exclu",
AM326="SAT","TX ISSUE",
AM326="SPARE-ISSUE","SPARE-ISSUE",
AM326="Fiber CAmtel","TX ISSUE",
AM326="Fiber AOF","TX ISSUE",
AM326="Projet OCM (HUAWEI)","TRAVAUX-HUAWEI",
AM326="Projet OCM (NOKIA)","TRAVAUX -NOKIA",
AM326="ACCESS-ISSUE","ACCESS-ISSUE",
AM326="Projet OCM (ZTE, NOKIA, autres projets)","TRAVAUX OCM",
AM326="No root CAuse","No root cause",
AM326="ODU HS","TX ISSUE",
AM326="IP &amp; VLAN","TX ISSUE",
AM326="Warehouse HUAWEI","SPARE-ISSUE",
AM326="SPARE-HS","SPARE-ISSUE",
AM326="Power Telco","RAN ISSUE",AM326="no impacts","no impacts"
),"")</f>
        <v>No root cause</v>
      </c>
      <c r="AM326" s="67" t="s">
        <v>6538</v>
      </c>
      <c r="AN326" s="48" t="str" cm="1">
        <f t="array" ref="AN326">IFERROR(_xlfn.IFS(
AM326="MPR ISSUE","ACTIVE",
AM326="BSS Hardware Issue","ACTIVE",
AM326="Sites strategiques, MLL, Pylone, etc.","PASSIVE",
AM326="AKTIVCO DEFAUT GE &amp; POWER Cabinet","PASSIVE",
AM326="AKTIVCO Coupure ENEO &amp; Baisse de tension","PASSIVE",
AM326="Coupure ENEO &amp; Baisse de tension","PASSIVE",
AM326="Defaut GE &amp; POWER Cabinet","PASSIVE",
AM326="Sharing","PASSIVE",
AM326="Sites strategiques &amp; DataCenter","PASSIVE",
AM326="Exclu","Exclu",
AM326="SAT","ACTIVE",
AM326="SPARE-ISSUE","SPARE-ISSUE",
AM326="Fiber CAmtel","ACTIVE",
AM326="Fiber AOF","ACTIVE",
AM326="Projet OCM (HUAWEI)","PLANNED WORKS",
AM326="Projet OCM (NOKIA)","PLANNED WORKS",
AM326="ACCESS-ISSUE","ACCESS-ISSUE",
AM326="Projet OCM (ZTE, NOKIA, autres projets)","PLANNED WORKS",
AM326="No root CAuse","No root cause",
AM326="ODU HS","ACTIVE",
AM326="IP &amp; VLAN","ACTIVE",
AM326="Warehouse HUAWEI","SPARE-ISSUE",
AM326="SPARE-HS","SPARE-ISSUE",
AM326="Power Telco","ACTIVE", AM326="no impacts","no impacts"
),"")</f>
        <v>No root cause</v>
      </c>
      <c r="AO326" s="93" t="s">
        <v>5537</v>
      </c>
      <c r="AP326" s="101" t="str">
        <f t="shared" si="15"/>
        <v>NRD_067</v>
      </c>
      <c r="AR326" s="17" t="s">
        <v>5537</v>
      </c>
      <c r="AS326" s="7" t="s">
        <v>5537</v>
      </c>
      <c r="AT326" s="6"/>
      <c r="AU326" s="7"/>
      <c r="AV326" s="3" t="s">
        <v>5537</v>
      </c>
      <c r="AW326" s="18" t="s">
        <v>5537</v>
      </c>
      <c r="AX326" s="18" t="s">
        <v>5537</v>
      </c>
      <c r="AY326" s="18" t="s">
        <v>5537</v>
      </c>
      <c r="AZ326" s="18" t="s">
        <v>5537</v>
      </c>
      <c r="BA326" s="18" t="s">
        <v>5537</v>
      </c>
      <c r="BB326" s="18" t="s">
        <v>5537</v>
      </c>
      <c r="BC326" s="18" t="s">
        <v>5537</v>
      </c>
      <c r="BD326" s="18" t="s">
        <v>5537</v>
      </c>
      <c r="BE326" s="18" t="s">
        <v>5537</v>
      </c>
      <c r="BF326" s="18" t="s">
        <v>5537</v>
      </c>
      <c r="BG326" s="18" t="s">
        <v>5537</v>
      </c>
      <c r="BH326" s="18" t="s">
        <v>5537</v>
      </c>
      <c r="BI326" s="9" t="s">
        <v>5537</v>
      </c>
      <c r="BJ326" s="14"/>
      <c r="BK326" s="14" t="s">
        <v>5537</v>
      </c>
      <c r="BL326" s="14" t="str">
        <f>_xlfn.XLOOKUP(B326,'[4]cell downs 18042026 17h'!$B:$B,'[4]cell downs 18042026 17h'!$B:$B,"")</f>
        <v/>
      </c>
      <c r="BM326" s="14" t="str">
        <f>_xlfn.XLOOKUP(B326,'[5]Cells Huawei 19042026 15h'!$B:$B,'[5]Cells Huawei 19042026 15h'!$B:$B,"")</f>
        <v/>
      </c>
      <c r="BN326" s="9" t="str">
        <f>_xlfn.XLOOKUP(B326,'[6]cells down 19042026 9H40'!$B:$B,'[6]cells down 19042026 9H40'!$B:$B,"")</f>
        <v/>
      </c>
      <c r="BO326" s="9" t="s">
        <v>3758</v>
      </c>
      <c r="BP326" s="9" t="s">
        <v>5537</v>
      </c>
      <c r="BQ326" s="115"/>
    </row>
    <row r="327" spans="1:69" s="9" customFormat="1" x14ac:dyDescent="0.3">
      <c r="A327" s="1" t="s">
        <v>81</v>
      </c>
      <c r="B327" s="8" t="s">
        <v>82</v>
      </c>
      <c r="C327" s="3" t="str">
        <f>_xlfn.XLOOKUP(B327,'[1]daily break down'!$D:$D,'[1]daily break down'!$E:$E,"")</f>
        <v>Maroua</v>
      </c>
      <c r="D327" s="1" t="s">
        <v>11</v>
      </c>
      <c r="E327" s="1" t="s">
        <v>83</v>
      </c>
      <c r="F327" s="3" t="s">
        <v>55</v>
      </c>
      <c r="G327" s="1" t="s">
        <v>84</v>
      </c>
      <c r="H327" s="32" t="str">
        <f>_xlfn.XLOOKUP(B327,[2]CALCULATION!$B:$B,[2]CALCULATION!$H:$H,"")</f>
        <v>Huawei</v>
      </c>
      <c r="I327" s="28">
        <v>1.2240214249228811</v>
      </c>
      <c r="J327" s="28">
        <v>1.2007466477186794</v>
      </c>
      <c r="K327" s="28">
        <v>0.23260509141547739</v>
      </c>
      <c r="L327" s="28">
        <v>0.54050988348700024</v>
      </c>
      <c r="M327" s="28">
        <v>0.75802649864596072</v>
      </c>
      <c r="N327" s="28">
        <v>0.55756021835843084</v>
      </c>
      <c r="O327" s="28">
        <v>0.76708671843119791</v>
      </c>
      <c r="P327" s="28">
        <v>0.34325391729660165</v>
      </c>
      <c r="Q327" s="28">
        <v>8.0703729386216491E-2</v>
      </c>
      <c r="R327" s="28">
        <v>1.782170200865786</v>
      </c>
      <c r="S327" s="94">
        <v>1.3051531961887151</v>
      </c>
      <c r="T327" s="94">
        <f>_xlfn.XLOOKUP(B327,'[3]Nur des jours'!$B:$B,'[3]Nur des jours'!$U:$U,"")</f>
        <v>1.0402131077837991</v>
      </c>
      <c r="U327" s="94">
        <v>0.15596775988562725</v>
      </c>
      <c r="V327" s="94">
        <v>0.65615253129699558</v>
      </c>
      <c r="W327" s="94">
        <v>1.0402131077837991</v>
      </c>
      <c r="X327" s="94">
        <v>9.0780548635545175E-2</v>
      </c>
      <c r="Y327" s="94">
        <v>1.7669747141393648</v>
      </c>
      <c r="Z327" s="94">
        <v>0.61941226996315979</v>
      </c>
      <c r="AA327" s="94">
        <v>1.8390641006982791</v>
      </c>
      <c r="AB327" s="94">
        <v>2.1537997277653647</v>
      </c>
      <c r="AC327" s="94">
        <f>_xlfn.XLOOKUP(B327,'[3]Nur des jours'!$B:$B,'[3]Nur des jours'!$N:$N,"")</f>
        <v>1.0775954319370609</v>
      </c>
      <c r="AD327" s="94">
        <v>1.0775954319370609</v>
      </c>
      <c r="AE327" s="94">
        <v>1.3813451954166316</v>
      </c>
      <c r="AF327" s="94">
        <v>1.750242680484579</v>
      </c>
      <c r="AG327" s="94">
        <v>0.56139833912276438</v>
      </c>
      <c r="AH327" s="94">
        <v>1.0775954319370609</v>
      </c>
      <c r="AI327" s="49" t="s">
        <v>5559</v>
      </c>
      <c r="AJ327" s="49"/>
      <c r="AK327" s="48" t="str" cm="1">
        <f t="array" ref="AK327">IFERROR(_xlfn.IFS(
AM327="MPR ISSUE","PDH",
AM327="BSS Hardware Issue","BSS",
AM327="Sites strategiques, MLL, Pylone, etc.","ENVTECH",
AM327="AKTIVCO DEFAUT GE &amp; POWER Cabinet","AKTIVCO",
AM327="AKTIVCO Coupure ENEO &amp; Baisse de tension","AKTIVCO GRID ONLY",
AM327="Coupure ENEO &amp; Baisse de tension","IHS GRID ONLY",
AM327="Defaut GE &amp; POWER Cabinet","IHS",
AM327="Sharing","Partners",
AM327="Sites strategiques &amp; DataCenter","SST &amp; DC",
AM327="Exclu","Exclu",
AM327="SAT","SAT",
AM327="SPARE-ISSUE","SPARE-ISSUE",
AM327="Fiber CAmtel","TRANS_FO_CAMTEL",
AM327="Fiber AOF","Fiber AOF",
AM327="Projet OCM (HUAWEI)","TRAVAUX-HUAWEI",
AM327="Projet OCM (NOKIA)","TRAVAUX-NOKIA",
AM327="ACCESS-ISSUE","ACCESS-ISSUE",
AM327="Projet OCM (ZTE, NOKIA, autres projets)","TRAVAUX OCM",
AM327="No root CAuse","No root cause",
AM327="ODU HS","PDH",
AM327="IP &amp; VLAN","PDH",
AM327="Warehouse HUAWEI","SPARE-ISSUE",
AM327="SPARE-HS","SPARE-ISSUE",
AM327="Power Telco","BSS",AM327="no impacts","no impacts"
),"")</f>
        <v>No root cause</v>
      </c>
      <c r="AL327" s="48" t="str" cm="1">
        <f t="array" ref="AL327">IFERROR(_xlfn.IFS(
AM327="MPR ISSUE","TX ISSUE",
AM327="BSS Hardware Issue","RAN ISSUE",
AM327="Sites strategiques, MLL, Pylone, etc.","ENVTECH",
AM327="AKTIVCO DEFAUT GE &amp; POWER Cabinet","POWER ISSUE",
AM327="AKTIVCO Coupure ENEO &amp; Baisse de tension","POWER ISSUE",
AM327="Coupure ENEO &amp; Baisse de tension","POWER ISSUE",
AM327="Defaut GE &amp; POWER Cabinet","POWER ISSUE",
AM327="Sharing","POWER ISSUE",
AM327="Sites strategiques &amp; DataCenter","POWER ISSUE",
AM327="Exclu","Exclu",
AM327="SAT","TX ISSUE",
AM327="SPARE-ISSUE","SPARE-ISSUE",
AM327="Fiber CAmtel","TX ISSUE",
AM327="Fiber AOF","TX ISSUE",
AM327="Projet OCM (HUAWEI)","TRAVAUX-HUAWEI",
AM327="Projet OCM (NOKIA)","TRAVAUX -NOKIA",
AM327="ACCESS-ISSUE","ACCESS-ISSUE",
AM327="Projet OCM (ZTE, NOKIA, autres projets)","TRAVAUX OCM",
AM327="No root CAuse","No root cause",
AM327="ODU HS","TX ISSUE",
AM327="IP &amp; VLAN","TX ISSUE",
AM327="Warehouse HUAWEI","SPARE-ISSUE",
AM327="SPARE-HS","SPARE-ISSUE",
AM327="Power Telco","RAN ISSUE",AM327="no impacts","no impacts"
),"")</f>
        <v>No root cause</v>
      </c>
      <c r="AM327" s="67" t="s">
        <v>6538</v>
      </c>
      <c r="AN327" s="48" t="str" cm="1">
        <f t="array" ref="AN327">IFERROR(_xlfn.IFS(
AM327="MPR ISSUE","ACTIVE",
AM327="BSS Hardware Issue","ACTIVE",
AM327="Sites strategiques, MLL, Pylone, etc.","PASSIVE",
AM327="AKTIVCO DEFAUT GE &amp; POWER Cabinet","PASSIVE",
AM327="AKTIVCO Coupure ENEO &amp; Baisse de tension","PASSIVE",
AM327="Coupure ENEO &amp; Baisse de tension","PASSIVE",
AM327="Defaut GE &amp; POWER Cabinet","PASSIVE",
AM327="Sharing","PASSIVE",
AM327="Sites strategiques &amp; DataCenter","PASSIVE",
AM327="Exclu","Exclu",
AM327="SAT","ACTIVE",
AM327="SPARE-ISSUE","SPARE-ISSUE",
AM327="Fiber CAmtel","ACTIVE",
AM327="Fiber AOF","ACTIVE",
AM327="Projet OCM (HUAWEI)","PLANNED WORKS",
AM327="Projet OCM (NOKIA)","PLANNED WORKS",
AM327="ACCESS-ISSUE","ACCESS-ISSUE",
AM327="Projet OCM (ZTE, NOKIA, autres projets)","PLANNED WORKS",
AM327="No root CAuse","No root cause",
AM327="ODU HS","ACTIVE",
AM327="IP &amp; VLAN","ACTIVE",
AM327="Warehouse HUAWEI","SPARE-ISSUE",
AM327="SPARE-HS","SPARE-ISSUE",
AM327="Power Telco","ACTIVE", AM327="no impacts","no impacts"
),"")</f>
        <v>No root cause</v>
      </c>
      <c r="AO327" s="93" t="s">
        <v>5537</v>
      </c>
      <c r="AP327" s="101" t="str">
        <f t="shared" si="15"/>
        <v>EXN_143</v>
      </c>
      <c r="AR327" s="17" t="s">
        <v>5537</v>
      </c>
      <c r="AS327" s="7" t="s">
        <v>5537</v>
      </c>
      <c r="AT327" s="6"/>
      <c r="AU327" s="7"/>
      <c r="AV327" s="3" t="s">
        <v>5537</v>
      </c>
      <c r="AW327" s="18" t="s">
        <v>5537</v>
      </c>
      <c r="AX327" s="18" t="s">
        <v>5537</v>
      </c>
      <c r="AY327" s="18" t="s">
        <v>5537</v>
      </c>
      <c r="AZ327" s="18" t="s">
        <v>5537</v>
      </c>
      <c r="BA327" s="18" t="s">
        <v>5537</v>
      </c>
      <c r="BB327" s="18" t="s">
        <v>5537</v>
      </c>
      <c r="BC327" s="18" t="s">
        <v>5537</v>
      </c>
      <c r="BD327" s="18" t="s">
        <v>5537</v>
      </c>
      <c r="BE327" s="18" t="s">
        <v>5537</v>
      </c>
      <c r="BF327" s="18" t="s">
        <v>5537</v>
      </c>
      <c r="BG327" s="18" t="s">
        <v>5537</v>
      </c>
      <c r="BH327" s="18" t="s">
        <v>5537</v>
      </c>
      <c r="BI327" s="9" t="s">
        <v>5537</v>
      </c>
      <c r="BJ327" s="14"/>
      <c r="BK327" s="14" t="s">
        <v>5537</v>
      </c>
      <c r="BL327" s="14" t="str">
        <f>_xlfn.XLOOKUP(B327,'[4]cell downs 18042026 17h'!$B:$B,'[4]cell downs 18042026 17h'!$B:$B,"")</f>
        <v/>
      </c>
      <c r="BM327" s="14" t="str">
        <f>_xlfn.XLOOKUP(B327,'[5]Cells Huawei 19042026 15h'!$B:$B,'[5]Cells Huawei 19042026 15h'!$B:$B,"")</f>
        <v/>
      </c>
      <c r="BN327" s="9" t="str">
        <f>_xlfn.XLOOKUP(B327,'[6]cells down 19042026 9H40'!$B:$B,'[6]cells down 19042026 9H40'!$B:$B,"")</f>
        <v/>
      </c>
      <c r="BO327" s="9" t="s">
        <v>82</v>
      </c>
      <c r="BP327" s="9" t="s">
        <v>12</v>
      </c>
      <c r="BQ327" s="115"/>
    </row>
    <row r="328" spans="1:69" s="9" customFormat="1" ht="19.05" customHeight="1" x14ac:dyDescent="0.3">
      <c r="A328" s="1" t="s">
        <v>688</v>
      </c>
      <c r="B328" s="8" t="s">
        <v>689</v>
      </c>
      <c r="C328" s="3" t="str">
        <f>_xlfn.XLOOKUP(B328,'[1]daily break down'!$D:$D,'[1]daily break down'!$E:$E,"")</f>
        <v>SUD-OUEST</v>
      </c>
      <c r="D328" s="1" t="s">
        <v>11</v>
      </c>
      <c r="E328" s="1" t="s">
        <v>154</v>
      </c>
      <c r="F328" s="3" t="s">
        <v>13</v>
      </c>
      <c r="G328" s="1" t="s">
        <v>690</v>
      </c>
      <c r="H328" s="33" t="str">
        <f>_xlfn.XLOOKUP(B328,[2]CALCULATION!$B:$B,[2]CALCULATION!$H:$H,"")</f>
        <v>NOKIA</v>
      </c>
      <c r="I328" s="28">
        <v>0</v>
      </c>
      <c r="J328" s="28">
        <v>0</v>
      </c>
      <c r="K328" s="28">
        <v>0</v>
      </c>
      <c r="L328" s="28">
        <v>0</v>
      </c>
      <c r="M328" s="28">
        <v>0</v>
      </c>
      <c r="N328" s="28">
        <v>0</v>
      </c>
      <c r="O328" s="28">
        <v>7.9066510456354253E-2</v>
      </c>
      <c r="P328" s="28">
        <v>0</v>
      </c>
      <c r="Q328" s="28">
        <v>0</v>
      </c>
      <c r="R328" s="28">
        <v>0.52461478058715871</v>
      </c>
      <c r="S328" s="94">
        <v>0</v>
      </c>
      <c r="T328" s="94">
        <f>_xlfn.XLOOKUP(B328,'[3]Nur des jours'!$B:$B,'[3]Nur des jours'!$U:$U,"")</f>
        <v>0</v>
      </c>
      <c r="U328" s="94">
        <v>0</v>
      </c>
      <c r="V328" s="94">
        <v>0</v>
      </c>
      <c r="W328" s="94">
        <v>0</v>
      </c>
      <c r="X328" s="94">
        <v>0.20711876449991845</v>
      </c>
      <c r="Y328" s="94">
        <v>3.1710769248329822E-2</v>
      </c>
      <c r="Z328" s="94">
        <v>0</v>
      </c>
      <c r="AA328" s="94">
        <v>0</v>
      </c>
      <c r="AB328" s="94">
        <v>8.0257852428294147E-4</v>
      </c>
      <c r="AC328" s="94">
        <f>_xlfn.XLOOKUP(B328,'[3]Nur des jours'!$B:$B,'[3]Nur des jours'!$N:$N,"")</f>
        <v>1.0734398586891076</v>
      </c>
      <c r="AD328" s="94">
        <v>1.0734398586891076</v>
      </c>
      <c r="AE328" s="94">
        <v>3.7183914247688934</v>
      </c>
      <c r="AF328" s="94">
        <v>1.615833392834678</v>
      </c>
      <c r="AG328" s="94">
        <v>0</v>
      </c>
      <c r="AH328" s="94">
        <v>1.0734398586891076</v>
      </c>
      <c r="AI328" s="49" t="s">
        <v>6659</v>
      </c>
      <c r="AJ328" s="49"/>
      <c r="AK328" s="48" t="str" cm="1">
        <f t="array" ref="AK328">IFERROR(_xlfn.IFS(
AM328="MPR ISSUE","PDH",
AM328="BSS Hardware Issue","BSS",
AM328="Sites strategiques, MLL, Pylone, etc.","ENVTECH",
AM328="AKTIVCO DEFAUT GE &amp; POWER Cabinet","AKTIVCO",
AM328="AKTIVCO Coupure ENEO &amp; Baisse de tension","AKTIVCO GRID ONLY",
AM328="Coupure ENEO &amp; Baisse de tension","IHS GRID ONLY",
AM328="Defaut GE &amp; POWER Cabinet","IHS",
AM328="Sharing","Partners",
AM328="Sites strategiques &amp; DataCenter","SST &amp; DC",
AM328="Exclu","Exclu",
AM328="SAT","SAT",
AM328="SPARE-ISSUE","SPARE-ISSUE",
AM328="Fiber CAmtel","TRANS_FO_CAMTEL",
AM328="Fiber AOF","Fiber AOF",
AM328="Projet OCM (HUAWEI)","TRAVAUX-HUAWEI",
AM328="Projet OCM (NOKIA)","TRAVAUX-NOKIA",
AM328="ACCESS-ISSUE","ACCESS-ISSUE",
AM328="Projet OCM (ZTE, NOKIA, autres projets)","TRAVAUX OCM",
AM328="No root CAuse","No root cause",
AM328="ODU HS","PDH",
AM328="IP &amp; VLAN","PDH",
AM328="Warehouse HUAWEI","SPARE-ISSUE",
AM328="SPARE-HS","SPARE-ISSUE",
AM328="Power Telco","BSS",AM328="no impacts","no impacts"
),"")</f>
        <v>PDH</v>
      </c>
      <c r="AL328" s="48" t="str" cm="1">
        <f t="array" ref="AL328">IFERROR(_xlfn.IFS(
AM328="MPR ISSUE","TX ISSUE",
AM328="BSS Hardware Issue","RAN ISSUE",
AM328="Sites strategiques, MLL, Pylone, etc.","ENVTECH",
AM328="AKTIVCO DEFAUT GE &amp; POWER Cabinet","POWER ISSUE",
AM328="AKTIVCO Coupure ENEO &amp; Baisse de tension","POWER ISSUE",
AM328="Coupure ENEO &amp; Baisse de tension","POWER ISSUE",
AM328="Defaut GE &amp; POWER Cabinet","POWER ISSUE",
AM328="Sharing","POWER ISSUE",
AM328="Sites strategiques &amp; DataCenter","POWER ISSUE",
AM328="Exclu","Exclu",
AM328="SAT","TX ISSUE",
AM328="SPARE-ISSUE","SPARE-ISSUE",
AM328="Fiber CAmtel","TX ISSUE",
AM328="Fiber AOF","TX ISSUE",
AM328="Projet OCM (HUAWEI)","TRAVAUX-HUAWEI",
AM328="Projet OCM (NOKIA)","TRAVAUX -NOKIA",
AM328="ACCESS-ISSUE","ACCESS-ISSUE",
AM328="Projet OCM (ZTE, NOKIA, autres projets)","TRAVAUX OCM",
AM328="No root CAuse","No root cause",
AM328="ODU HS","TX ISSUE",
AM328="IP &amp; VLAN","TX ISSUE",
AM328="Warehouse HUAWEI","SPARE-ISSUE",
AM328="SPARE-HS","SPARE-ISSUE",
AM328="Power Telco","RAN ISSUE",AM328="no impacts","no impacts"
),"")</f>
        <v>TX ISSUE</v>
      </c>
      <c r="AM328" s="67" t="s">
        <v>6537</v>
      </c>
      <c r="AN328" s="48" t="str" cm="1">
        <f t="array" ref="AN328">IFERROR(_xlfn.IFS(
AM328="MPR ISSUE","ACTIVE",
AM328="BSS Hardware Issue","ACTIVE",
AM328="Sites strategiques, MLL, Pylone, etc.","PASSIVE",
AM328="AKTIVCO DEFAUT GE &amp; POWER Cabinet","PASSIVE",
AM328="AKTIVCO Coupure ENEO &amp; Baisse de tension","PASSIVE",
AM328="Coupure ENEO &amp; Baisse de tension","PASSIVE",
AM328="Defaut GE &amp; POWER Cabinet","PASSIVE",
AM328="Sharing","PASSIVE",
AM328="Sites strategiques &amp; DataCenter","PASSIVE",
AM328="Exclu","Exclu",
AM328="SAT","ACTIVE",
AM328="SPARE-ISSUE","SPARE-ISSUE",
AM328="Fiber CAmtel","ACTIVE",
AM328="Fiber AOF","ACTIVE",
AM328="Projet OCM (HUAWEI)","PLANNED WORKS",
AM328="Projet OCM (NOKIA)","PLANNED WORKS",
AM328="ACCESS-ISSUE","ACCESS-ISSUE",
AM328="Projet OCM (ZTE, NOKIA, autres projets)","PLANNED WORKS",
AM328="No root CAuse","No root cause",
AM328="ODU HS","ACTIVE",
AM328="IP &amp; VLAN","ACTIVE",
AM328="Warehouse HUAWEI","SPARE-ISSUE",
AM328="SPARE-HS","SPARE-ISSUE",
AM328="Power Telco","ACTIVE", AM328="no impacts","no impacts"
),"")</f>
        <v>ACTIVE</v>
      </c>
      <c r="AO328" s="101" t="s">
        <v>6230</v>
      </c>
      <c r="AP328" s="127" t="str">
        <f>IFERROR(MID(AQ328, SEARCH("CTR_", AQ328), 7), IFERROR(MID(AQ328, SEARCH("SUO_", AQ328), 7), IFERROR(MID(AQ328, SEARCH("SUD_", AQ328), 7), IFERROR(MID(AQ328, SEARCH("NRO_", AQ328), 7), IFERROR(MID(AQ328, SEARCH("ADM_", AQ328), 7), IFERROR(MID(AQ328, SEARCH("NRD_", AQ328), 7), IFERROR(MID(AQ328, SEARCH("EXN_", AQ328), 7), IFERROR(MID(AQ328, SEARCH("LIT_", AQ328), 7), IFERROR(MID(AQ328, SEARCH("EST_", AQ328), 7), MID(AQ328, SEARCH("OST_",AQ328), 7))))))))))</f>
        <v>SUO_027</v>
      </c>
      <c r="AQ328" s="9" t="s">
        <v>6570</v>
      </c>
      <c r="AR328" s="17" t="s">
        <v>5710</v>
      </c>
      <c r="AS328" s="7" t="s">
        <v>5537</v>
      </c>
      <c r="AT328" s="6"/>
      <c r="AU328" s="7"/>
      <c r="AV328" s="3" t="s">
        <v>5537</v>
      </c>
      <c r="AW328" s="18" t="s">
        <v>5537</v>
      </c>
      <c r="AX328" s="18" t="s">
        <v>5537</v>
      </c>
      <c r="AY328" s="18" t="s">
        <v>5537</v>
      </c>
      <c r="AZ328" s="18" t="s">
        <v>5537</v>
      </c>
      <c r="BA328" s="18" t="s">
        <v>5537</v>
      </c>
      <c r="BB328" s="18" t="s">
        <v>5537</v>
      </c>
      <c r="BC328" s="18" t="s">
        <v>6231</v>
      </c>
      <c r="BD328" s="18" t="s">
        <v>6231</v>
      </c>
      <c r="BE328" s="18" t="s">
        <v>6232</v>
      </c>
      <c r="BF328" s="18" t="s">
        <v>5537</v>
      </c>
      <c r="BG328" s="18" t="s">
        <v>5537</v>
      </c>
      <c r="BH328" s="18" t="s">
        <v>5537</v>
      </c>
      <c r="BI328" s="9" t="s">
        <v>5537</v>
      </c>
      <c r="BJ328" s="14"/>
      <c r="BK328" s="14" t="s">
        <v>5537</v>
      </c>
      <c r="BL328" s="14" t="str">
        <f>_xlfn.XLOOKUP(B328,'[4]cell downs 18042026 17h'!$B:$B,'[4]cell downs 18042026 17h'!$B:$B,"")</f>
        <v>SUO_097</v>
      </c>
      <c r="BM328" s="14" t="str">
        <f>_xlfn.XLOOKUP(B328,'[5]Cells Huawei 19042026 15h'!$B:$B,'[5]Cells Huawei 19042026 15h'!$B:$B,"")</f>
        <v/>
      </c>
      <c r="BN328" s="9" t="str">
        <f>_xlfn.XLOOKUP(B328,'[6]cells down 19042026 9H40'!$B:$B,'[6]cells down 19042026 9H40'!$B:$B,"")</f>
        <v/>
      </c>
      <c r="BO328" s="9" t="s">
        <v>689</v>
      </c>
      <c r="BP328" s="9" t="s">
        <v>5537</v>
      </c>
      <c r="BQ328" s="115"/>
    </row>
    <row r="329" spans="1:69" s="9" customFormat="1" x14ac:dyDescent="0.3">
      <c r="A329" s="1" t="s">
        <v>1610</v>
      </c>
      <c r="B329" s="1" t="s">
        <v>1611</v>
      </c>
      <c r="C329" s="3" t="str">
        <f>_xlfn.XLOOKUP(B329,'[1]daily break down'!$D:$D,'[1]daily break down'!$E:$E,"")</f>
        <v>Douala</v>
      </c>
      <c r="D329" s="1" t="s">
        <v>11</v>
      </c>
      <c r="E329" s="1" t="s">
        <v>12</v>
      </c>
      <c r="F329" s="3" t="s">
        <v>31</v>
      </c>
      <c r="G329" s="1" t="s">
        <v>32</v>
      </c>
      <c r="H329" s="34" t="str">
        <f>_xlfn.XLOOKUP(B329,[2]CALCULATION!$B:$B,[2]CALCULATION!$H:$H,"")</f>
        <v>ZTE</v>
      </c>
      <c r="I329" s="28">
        <v>20.523448847568588</v>
      </c>
      <c r="J329" s="28">
        <v>33.660089803186331</v>
      </c>
      <c r="K329" s="28">
        <v>0</v>
      </c>
      <c r="L329" s="28">
        <v>0</v>
      </c>
      <c r="M329" s="28">
        <v>3.6383559767487868E-2</v>
      </c>
      <c r="N329" s="28">
        <v>0</v>
      </c>
      <c r="O329" s="28">
        <v>12.492045555070444</v>
      </c>
      <c r="P329" s="28">
        <v>2.6862481558529021</v>
      </c>
      <c r="Q329" s="28">
        <v>0</v>
      </c>
      <c r="R329" s="28">
        <v>0</v>
      </c>
      <c r="S329" s="94">
        <v>0</v>
      </c>
      <c r="T329" s="94">
        <f>_xlfn.XLOOKUP(B329,'[3]Nur des jours'!$B:$B,'[3]Nur des jours'!$U:$U,"")</f>
        <v>0</v>
      </c>
      <c r="U329" s="94">
        <v>0</v>
      </c>
      <c r="V329" s="94">
        <v>0</v>
      </c>
      <c r="W329" s="94">
        <v>0</v>
      </c>
      <c r="X329" s="94">
        <v>0</v>
      </c>
      <c r="Y329" s="94">
        <v>0</v>
      </c>
      <c r="Z329" s="94">
        <v>0</v>
      </c>
      <c r="AA329" s="94">
        <v>2.9277172811921273</v>
      </c>
      <c r="AB329" s="94">
        <v>0</v>
      </c>
      <c r="AC329" s="94">
        <f>_xlfn.XLOOKUP(B329,'[3]Nur des jours'!$B:$B,'[3]Nur des jours'!$N:$N,"")</f>
        <v>1.0536429217567997</v>
      </c>
      <c r="AD329" s="94">
        <v>1.0536429217567997</v>
      </c>
      <c r="AE329" s="94">
        <v>0.17410444868090275</v>
      </c>
      <c r="AF329" s="94">
        <v>0.19566379700181244</v>
      </c>
      <c r="AG329" s="94">
        <v>1.8468175639737636</v>
      </c>
      <c r="AH329" s="94">
        <v>1.0536429217567997</v>
      </c>
      <c r="AI329" s="49" t="s">
        <v>5559</v>
      </c>
      <c r="AJ329" s="49"/>
      <c r="AK329" s="48" t="str" cm="1">
        <f t="array" ref="AK329">IFERROR(_xlfn.IFS(
AM329="MPR ISSUE","PDH",
AM329="BSS Hardware Issue","BSS",
AM329="Sites strategiques, MLL, Pylone, etc.","ENVTECH",
AM329="AKTIVCO DEFAUT GE &amp; POWER Cabinet","AKTIVCO",
AM329="AKTIVCO Coupure ENEO &amp; Baisse de tension","AKTIVCO GRID ONLY",
AM329="Coupure ENEO &amp; Baisse de tension","IHS GRID ONLY",
AM329="Defaut GE &amp; POWER Cabinet","IHS",
AM329="Sharing","Partners",
AM329="Sites strategiques &amp; DataCenter","SST &amp; DC",
AM329="Exclu","Exclu",
AM329="SAT","SAT",
AM329="SPARE-ISSUE","SPARE-ISSUE",
AM329="Fiber CAmtel","TRANS_FO_CAMTEL",
AM329="Fiber AOF","Fiber AOF",
AM329="Projet OCM (HUAWEI)","TRAVAUX-HUAWEI",
AM329="Projet OCM (NOKIA)","TRAVAUX-NOKIA",
AM329="ACCESS-ISSUE","ACCESS-ISSUE",
AM329="Projet OCM (ZTE, NOKIA, autres projets)","TRAVAUX OCM",
AM329="No root CAuse","No root cause",
AM329="ODU HS","PDH",
AM329="IP &amp; VLAN","PDH",
AM329="Warehouse HUAWEI","SPARE-ISSUE",
AM329="SPARE-HS","SPARE-ISSUE",
AM329="Power Telco","BSS",AM329="no impacts","no impacts"
),"")</f>
        <v>No root cause</v>
      </c>
      <c r="AL329" s="48" t="str" cm="1">
        <f t="array" ref="AL329">IFERROR(_xlfn.IFS(
AM329="MPR ISSUE","TX ISSUE",
AM329="BSS Hardware Issue","RAN ISSUE",
AM329="Sites strategiques, MLL, Pylone, etc.","ENVTECH",
AM329="AKTIVCO DEFAUT GE &amp; POWER Cabinet","POWER ISSUE",
AM329="AKTIVCO Coupure ENEO &amp; Baisse de tension","POWER ISSUE",
AM329="Coupure ENEO &amp; Baisse de tension","POWER ISSUE",
AM329="Defaut GE &amp; POWER Cabinet","POWER ISSUE",
AM329="Sharing","POWER ISSUE",
AM329="Sites strategiques &amp; DataCenter","POWER ISSUE",
AM329="Exclu","Exclu",
AM329="SAT","TX ISSUE",
AM329="SPARE-ISSUE","SPARE-ISSUE",
AM329="Fiber CAmtel","TX ISSUE",
AM329="Fiber AOF","TX ISSUE",
AM329="Projet OCM (HUAWEI)","TRAVAUX-HUAWEI",
AM329="Projet OCM (NOKIA)","TRAVAUX -NOKIA",
AM329="ACCESS-ISSUE","ACCESS-ISSUE",
AM329="Projet OCM (ZTE, NOKIA, autres projets)","TRAVAUX OCM",
AM329="No root CAuse","No root cause",
AM329="ODU HS","TX ISSUE",
AM329="IP &amp; VLAN","TX ISSUE",
AM329="Warehouse HUAWEI","SPARE-ISSUE",
AM329="SPARE-HS","SPARE-ISSUE",
AM329="Power Telco","RAN ISSUE",AM329="no impacts","no impacts"
),"")</f>
        <v>No root cause</v>
      </c>
      <c r="AM329" s="67" t="s">
        <v>6538</v>
      </c>
      <c r="AN329" s="48" t="str" cm="1">
        <f t="array" ref="AN329">IFERROR(_xlfn.IFS(
AM329="MPR ISSUE","ACTIVE",
AM329="BSS Hardware Issue","ACTIVE",
AM329="Sites strategiques, MLL, Pylone, etc.","PASSIVE",
AM329="AKTIVCO DEFAUT GE &amp; POWER Cabinet","PASSIVE",
AM329="AKTIVCO Coupure ENEO &amp; Baisse de tension","PASSIVE",
AM329="Coupure ENEO &amp; Baisse de tension","PASSIVE",
AM329="Defaut GE &amp; POWER Cabinet","PASSIVE",
AM329="Sharing","PASSIVE",
AM329="Sites strategiques &amp; DataCenter","PASSIVE",
AM329="Exclu","Exclu",
AM329="SAT","ACTIVE",
AM329="SPARE-ISSUE","SPARE-ISSUE",
AM329="Fiber CAmtel","ACTIVE",
AM329="Fiber AOF","ACTIVE",
AM329="Projet OCM (HUAWEI)","PLANNED WORKS",
AM329="Projet OCM (NOKIA)","PLANNED WORKS",
AM329="ACCESS-ISSUE","ACCESS-ISSUE",
AM329="Projet OCM (ZTE, NOKIA, autres projets)","PLANNED WORKS",
AM329="No root CAuse","No root cause",
AM329="ODU HS","ACTIVE",
AM329="IP &amp; VLAN","ACTIVE",
AM329="Warehouse HUAWEI","SPARE-ISSUE",
AM329="SPARE-HS","SPARE-ISSUE",
AM329="Power Telco","ACTIVE", AM329="no impacts","no impacts"
),"")</f>
        <v>No root cause</v>
      </c>
      <c r="AO329" s="93" t="s">
        <v>5537</v>
      </c>
      <c r="AP329" s="101" t="str">
        <f t="shared" ref="AP329:AP360" si="16">B329</f>
        <v>LIT_291</v>
      </c>
      <c r="AQ329" s="9" t="s">
        <v>6529</v>
      </c>
      <c r="AR329" s="17" t="s">
        <v>5537</v>
      </c>
      <c r="AS329" s="7" t="s">
        <v>5537</v>
      </c>
      <c r="AT329" s="6"/>
      <c r="AU329" s="7"/>
      <c r="AV329" s="3" t="s">
        <v>5537</v>
      </c>
      <c r="AW329" s="18" t="s">
        <v>5537</v>
      </c>
      <c r="AX329" s="18" t="s">
        <v>5537</v>
      </c>
      <c r="AY329" s="18" t="s">
        <v>5537</v>
      </c>
      <c r="AZ329" s="18" t="s">
        <v>5537</v>
      </c>
      <c r="BA329" s="18" t="s">
        <v>5537</v>
      </c>
      <c r="BB329" s="18" t="s">
        <v>5537</v>
      </c>
      <c r="BC329" s="18" t="s">
        <v>5537</v>
      </c>
      <c r="BD329" s="18" t="s">
        <v>5537</v>
      </c>
      <c r="BE329" s="18" t="s">
        <v>5537</v>
      </c>
      <c r="BF329" s="18" t="s">
        <v>5537</v>
      </c>
      <c r="BG329" s="18" t="s">
        <v>5537</v>
      </c>
      <c r="BH329" s="18" t="s">
        <v>5537</v>
      </c>
      <c r="BI329" s="9" t="s">
        <v>5537</v>
      </c>
      <c r="BJ329" s="14"/>
      <c r="BK329" s="14" t="s">
        <v>5537</v>
      </c>
      <c r="BL329" s="14" t="str">
        <f>_xlfn.XLOOKUP(B329,'[4]cell downs 18042026 17h'!$B:$B,'[4]cell downs 18042026 17h'!$B:$B,"")</f>
        <v/>
      </c>
      <c r="BM329" s="14" t="str">
        <f>_xlfn.XLOOKUP(B329,'[5]Cells Huawei 19042026 15h'!$B:$B,'[5]Cells Huawei 19042026 15h'!$B:$B,"")</f>
        <v/>
      </c>
      <c r="BN329" s="9" t="str">
        <f>_xlfn.XLOOKUP(B329,'[6]cells down 19042026 9H40'!$B:$B,'[6]cells down 19042026 9H40'!$B:$B,"")</f>
        <v/>
      </c>
      <c r="BO329" s="9" t="s">
        <v>1611</v>
      </c>
      <c r="BP329" s="9" t="s">
        <v>5459</v>
      </c>
      <c r="BQ329" s="115"/>
    </row>
    <row r="330" spans="1:69" s="9" customFormat="1" ht="28.5" customHeight="1" x14ac:dyDescent="0.3">
      <c r="A330" s="1" t="s">
        <v>799</v>
      </c>
      <c r="B330" s="8" t="s">
        <v>800</v>
      </c>
      <c r="C330" s="3" t="str">
        <f>_xlfn.XLOOKUP(B330,'[1]daily break down'!$D:$D,'[1]daily break down'!$E:$E,"")</f>
        <v>CENTRE</v>
      </c>
      <c r="D330" s="1" t="s">
        <v>11</v>
      </c>
      <c r="E330" s="1" t="s">
        <v>12</v>
      </c>
      <c r="F330" s="3" t="s">
        <v>226</v>
      </c>
      <c r="G330" s="1" t="s">
        <v>799</v>
      </c>
      <c r="H330" s="33" t="str">
        <f>_xlfn.XLOOKUP(B330,[2]CALCULATION!$B:$B,[2]CALCULATION!$H:$H,"")</f>
        <v>NOKIA</v>
      </c>
      <c r="I330" s="28">
        <v>0.69790444963801945</v>
      </c>
      <c r="J330" s="28">
        <v>0.92289396261196832</v>
      </c>
      <c r="K330" s="28">
        <v>0.96104319513287872</v>
      </c>
      <c r="L330" s="28">
        <v>0.75988134679097008</v>
      </c>
      <c r="M330" s="28">
        <v>0.54238256671032703</v>
      </c>
      <c r="N330" s="28">
        <v>0.60979916275008361</v>
      </c>
      <c r="O330" s="28">
        <v>0.76715805874446752</v>
      </c>
      <c r="P330" s="28">
        <v>0.69899238941538033</v>
      </c>
      <c r="Q330" s="28">
        <v>0.86728418841832788</v>
      </c>
      <c r="R330" s="28">
        <v>0.88497658610918506</v>
      </c>
      <c r="S330" s="94">
        <v>0.84046023062896469</v>
      </c>
      <c r="T330" s="94">
        <f>_xlfn.XLOOKUP(B330,'[3]Nur des jours'!$B:$B,'[3]Nur des jours'!$U:$U,"")</f>
        <v>2.9975416128047305</v>
      </c>
      <c r="U330" s="94">
        <v>0.77154548801054701</v>
      </c>
      <c r="V330" s="94">
        <v>0.59663687495184503</v>
      </c>
      <c r="W330" s="94">
        <v>2.9975416128047301</v>
      </c>
      <c r="X330" s="94">
        <v>18.490071568602271</v>
      </c>
      <c r="Y330" s="94">
        <v>14.623747620800556</v>
      </c>
      <c r="Z330" s="94">
        <v>1.3122158872024039</v>
      </c>
      <c r="AA330" s="94">
        <v>1.6320523466682642</v>
      </c>
      <c r="AB330" s="94">
        <v>0.95569267163765959</v>
      </c>
      <c r="AC330" s="94">
        <f>_xlfn.XLOOKUP(B330,'[3]Nur des jours'!$B:$B,'[3]Nur des jours'!$N:$N,"")</f>
        <v>1.048756110297832</v>
      </c>
      <c r="AD330" s="94">
        <v>1.048756110297832</v>
      </c>
      <c r="AE330" s="94">
        <v>0.50245494766375309</v>
      </c>
      <c r="AF330" s="94">
        <v>2.910253271723942</v>
      </c>
      <c r="AG330" s="94">
        <v>0</v>
      </c>
      <c r="AH330" s="94">
        <v>1.048756110297832</v>
      </c>
      <c r="AI330" s="49" t="s">
        <v>5559</v>
      </c>
      <c r="AJ330" s="49"/>
      <c r="AK330" s="48" t="str" cm="1">
        <f t="array" ref="AK330">IFERROR(_xlfn.IFS(
AM330="MPR ISSUE","PDH",
AM330="BSS Hardware Issue","BSS",
AM330="Sites strategiques, MLL, Pylone, etc.","ENVTECH",
AM330="AKTIVCO DEFAUT GE &amp; POWER Cabinet","AKTIVCO",
AM330="AKTIVCO Coupure ENEO &amp; Baisse de tension","AKTIVCO GRID ONLY",
AM330="Coupure ENEO &amp; Baisse de tension","IHS GRID ONLY",
AM330="Defaut GE &amp; POWER Cabinet","IHS",
AM330="Sharing","Partners",
AM330="Sites strategiques &amp; DataCenter","SST &amp; DC",
AM330="Exclu","Exclu",
AM330="SAT","SAT",
AM330="SPARE-ISSUE","SPARE-ISSUE",
AM330="Fiber CAmtel","TRANS_FO_CAMTEL",
AM330="Fiber AOF","Fiber AOF",
AM330="Projet OCM (HUAWEI)","TRAVAUX-HUAWEI",
AM330="Projet OCM (NOKIA)","TRAVAUX-NOKIA",
AM330="ACCESS-ISSUE","ACCESS-ISSUE",
AM330="Projet OCM (ZTE, NOKIA, autres projets)","TRAVAUX OCM",
AM330="No root CAuse","No root cause",
AM330="ODU HS","PDH",
AM330="IP &amp; VLAN","PDH",
AM330="Warehouse HUAWEI","SPARE-ISSUE",
AM330="SPARE-HS","SPARE-ISSUE",
AM330="Power Telco","BSS",AM330="no impacts","no impacts"
),"")</f>
        <v>IHS</v>
      </c>
      <c r="AL330" s="48" t="str" cm="1">
        <f t="array" ref="AL330">IFERROR(_xlfn.IFS(
AM330="MPR ISSUE","TX ISSUE",
AM330="BSS Hardware Issue","RAN ISSUE",
AM330="Sites strategiques, MLL, Pylone, etc.","ENVTECH",
AM330="AKTIVCO DEFAUT GE &amp; POWER Cabinet","POWER ISSUE",
AM330="AKTIVCO Coupure ENEO &amp; Baisse de tension","POWER ISSUE",
AM330="Coupure ENEO &amp; Baisse de tension","POWER ISSUE",
AM330="Defaut GE &amp; POWER Cabinet","POWER ISSUE",
AM330="Sharing","POWER ISSUE",
AM330="Sites strategiques &amp; DataCenter","POWER ISSUE",
AM330="Exclu","Exclu",
AM330="SAT","TX ISSUE",
AM330="SPARE-ISSUE","SPARE-ISSUE",
AM330="Fiber CAmtel","TX ISSUE",
AM330="Fiber AOF","TX ISSUE",
AM330="Projet OCM (HUAWEI)","TRAVAUX-HUAWEI",
AM330="Projet OCM (NOKIA)","TRAVAUX -NOKIA",
AM330="ACCESS-ISSUE","ACCESS-ISSUE",
AM330="Projet OCM (ZTE, NOKIA, autres projets)","TRAVAUX OCM",
AM330="No root CAuse","No root cause",
AM330="ODU HS","TX ISSUE",
AM330="IP &amp; VLAN","TX ISSUE",
AM330="Warehouse HUAWEI","SPARE-ISSUE",
AM330="SPARE-HS","SPARE-ISSUE",
AM330="Power Telco","RAN ISSUE",AM330="no impacts","no impacts"
),"")</f>
        <v>POWER ISSUE</v>
      </c>
      <c r="AM330" s="67" t="s">
        <v>5330</v>
      </c>
      <c r="AN330" s="48" t="str" cm="1">
        <f t="array" ref="AN330">IFERROR(_xlfn.IFS(
AM330="MPR ISSUE","ACTIVE",
AM330="BSS Hardware Issue","ACTIVE",
AM330="Sites strategiques, MLL, Pylone, etc.","PASSIVE",
AM330="AKTIVCO DEFAUT GE &amp; POWER Cabinet","PASSIVE",
AM330="AKTIVCO Coupure ENEO &amp; Baisse de tension","PASSIVE",
AM330="Coupure ENEO &amp; Baisse de tension","PASSIVE",
AM330="Defaut GE &amp; POWER Cabinet","PASSIVE",
AM330="Sharing","PASSIVE",
AM330="Sites strategiques &amp; DataCenter","PASSIVE",
AM330="Exclu","Exclu",
AM330="SAT","ACTIVE",
AM330="SPARE-ISSUE","SPARE-ISSUE",
AM330="Fiber CAmtel","ACTIVE",
AM330="Fiber AOF","ACTIVE",
AM330="Projet OCM (HUAWEI)","PLANNED WORKS",
AM330="Projet OCM (NOKIA)","PLANNED WORKS",
AM330="ACCESS-ISSUE","ACCESS-ISSUE",
AM330="Projet OCM (ZTE, NOKIA, autres projets)","PLANNED WORKS",
AM330="No root CAuse","No root cause",
AM330="ODU HS","ACTIVE",
AM330="IP &amp; VLAN","ACTIVE",
AM330="Warehouse HUAWEI","SPARE-ISSUE",
AM330="SPARE-HS","SPARE-ISSUE",
AM330="Power Telco","ACTIVE", AM330="no impacts","no impacts"
),"")</f>
        <v>PASSIVE</v>
      </c>
      <c r="AO330" s="93" t="s">
        <v>6099</v>
      </c>
      <c r="AP330" s="101" t="str">
        <f t="shared" si="16"/>
        <v>EST_010</v>
      </c>
      <c r="AQ330" s="9" t="s">
        <v>6530</v>
      </c>
      <c r="AR330" s="17" t="s">
        <v>5537</v>
      </c>
      <c r="AS330" s="7" t="s">
        <v>5537</v>
      </c>
      <c r="AT330" s="6"/>
      <c r="AU330" s="7"/>
      <c r="AV330" s="3" t="s">
        <v>5537</v>
      </c>
      <c r="AW330" s="18" t="s">
        <v>5537</v>
      </c>
      <c r="AX330" s="18" t="s">
        <v>5537</v>
      </c>
      <c r="AY330" s="18" t="s">
        <v>5537</v>
      </c>
      <c r="AZ330" s="18" t="s">
        <v>5537</v>
      </c>
      <c r="BA330" s="18" t="s">
        <v>5537</v>
      </c>
      <c r="BB330" s="18" t="s">
        <v>5537</v>
      </c>
      <c r="BC330" s="18" t="s">
        <v>5537</v>
      </c>
      <c r="BD330" s="18" t="s">
        <v>5537</v>
      </c>
      <c r="BE330" s="18" t="s">
        <v>5537</v>
      </c>
      <c r="BF330" s="18" t="s">
        <v>5537</v>
      </c>
      <c r="BG330" s="18" t="s">
        <v>5537</v>
      </c>
      <c r="BH330" s="18" t="s">
        <v>5537</v>
      </c>
      <c r="BI330" s="9" t="s">
        <v>6099</v>
      </c>
      <c r="BJ330" s="14"/>
      <c r="BK330" s="14" t="s">
        <v>5537</v>
      </c>
      <c r="BL330" s="14" t="str">
        <f>_xlfn.XLOOKUP(B330,'[4]cell downs 18042026 17h'!$B:$B,'[4]cell downs 18042026 17h'!$B:$B,"")</f>
        <v/>
      </c>
      <c r="BM330" s="14" t="str">
        <f>_xlfn.XLOOKUP(B330,'[5]Cells Huawei 19042026 15h'!$B:$B,'[5]Cells Huawei 19042026 15h'!$B:$B,"")</f>
        <v/>
      </c>
      <c r="BN330" s="9" t="str">
        <f>_xlfn.XLOOKUP(B330,'[6]cells down 19042026 9H40'!$B:$B,'[6]cells down 19042026 9H40'!$B:$B,"")</f>
        <v/>
      </c>
      <c r="BO330" s="9" t="s">
        <v>800</v>
      </c>
      <c r="BP330" s="9" t="s">
        <v>154</v>
      </c>
      <c r="BQ330" s="115"/>
    </row>
    <row r="331" spans="1:69" s="9" customFormat="1" x14ac:dyDescent="0.3">
      <c r="A331" s="1" t="s">
        <v>3944</v>
      </c>
      <c r="B331" s="8" t="s">
        <v>3945</v>
      </c>
      <c r="C331" s="3" t="str">
        <f>_xlfn.XLOOKUP(B331,'[1]daily break down'!$D:$D,'[1]daily break down'!$E:$E,"")</f>
        <v>NORD</v>
      </c>
      <c r="D331" s="1" t="s">
        <v>11</v>
      </c>
      <c r="E331" s="1" t="s">
        <v>83</v>
      </c>
      <c r="F331" s="3" t="s">
        <v>23</v>
      </c>
      <c r="G331" s="1" t="s">
        <v>3946</v>
      </c>
      <c r="H331" s="33" t="str">
        <f>_xlfn.XLOOKUP(B331,[2]CALCULATION!$B:$B,[2]CALCULATION!$H:$H,"")</f>
        <v>NOKIA</v>
      </c>
      <c r="I331" s="28">
        <v>0</v>
      </c>
      <c r="J331" s="28">
        <v>0</v>
      </c>
      <c r="K331" s="28">
        <v>2.1202735795326871E-2</v>
      </c>
      <c r="L331" s="28">
        <v>0</v>
      </c>
      <c r="M331" s="28">
        <v>2.1132277182129868E-2</v>
      </c>
      <c r="N331" s="28">
        <v>1.0755511740678195E-2</v>
      </c>
      <c r="O331" s="28">
        <v>2.0600552787096868E-2</v>
      </c>
      <c r="P331" s="28">
        <v>0</v>
      </c>
      <c r="Q331" s="28">
        <v>1.9865104921522308E-2</v>
      </c>
      <c r="R331" s="28">
        <v>0</v>
      </c>
      <c r="S331" s="94">
        <v>0</v>
      </c>
      <c r="T331" s="94">
        <f>_xlfn.XLOOKUP(B331,'[3]Nur des jours'!$B:$B,'[3]Nur des jours'!$U:$U,"")</f>
        <v>6.3954036604493263</v>
      </c>
      <c r="U331" s="94">
        <v>2.8200611497264454</v>
      </c>
      <c r="V331" s="94">
        <v>6.4656381062986172</v>
      </c>
      <c r="W331" s="94">
        <v>6.3954036604493263</v>
      </c>
      <c r="X331" s="94">
        <v>8.0331288071661788E-2</v>
      </c>
      <c r="Y331" s="94">
        <v>0</v>
      </c>
      <c r="Z331" s="94">
        <v>2.2027018445050308E-2</v>
      </c>
      <c r="AA331" s="94">
        <v>1.0915418872235414E-2</v>
      </c>
      <c r="AB331" s="94">
        <v>3.2336054976317329E-2</v>
      </c>
      <c r="AC331" s="94">
        <f>_xlfn.XLOOKUP(B331,'[3]Nur des jours'!$B:$B,'[3]Nur des jours'!$N:$N,"")</f>
        <v>1.0273181962978564</v>
      </c>
      <c r="AD331" s="94">
        <v>1.0273181962978564</v>
      </c>
      <c r="AE331" s="94">
        <v>3.5320472085336654</v>
      </c>
      <c r="AF331" s="94">
        <v>1.5191437076477929</v>
      </c>
      <c r="AG331" s="94">
        <v>2.4829148763462473E-2</v>
      </c>
      <c r="AH331" s="94">
        <v>1.0273181962978564</v>
      </c>
      <c r="AI331" s="49" t="s">
        <v>5559</v>
      </c>
      <c r="AJ331" s="49"/>
      <c r="AK331" s="48" t="str" cm="1">
        <f t="array" ref="AK331">IFERROR(_xlfn.IFS(
AM331="MPR ISSUE","PDH",
AM331="BSS Hardware Issue","BSS",
AM331="Sites strategiques, MLL, Pylone, etc.","ENVTECH",
AM331="AKTIVCO DEFAUT GE &amp; POWER Cabinet","AKTIVCO",
AM331="AKTIVCO Coupure ENEO &amp; Baisse de tension","AKTIVCO GRID ONLY",
AM331="Coupure ENEO &amp; Baisse de tension","IHS GRID ONLY",
AM331="Defaut GE &amp; POWER Cabinet","IHS",
AM331="Sharing","Partners",
AM331="Sites strategiques &amp; DataCenter","SST &amp; DC",
AM331="Exclu","Exclu",
AM331="SAT","SAT",
AM331="SPARE-ISSUE","SPARE-ISSUE",
AM331="Fiber CAmtel","TRANS_FO_CAMTEL",
AM331="Fiber AOF","Fiber AOF",
AM331="Projet OCM (HUAWEI)","TRAVAUX-HUAWEI",
AM331="Projet OCM (NOKIA)","TRAVAUX-NOKIA",
AM331="ACCESS-ISSUE","ACCESS-ISSUE",
AM331="Projet OCM (ZTE, NOKIA, autres projets)","TRAVAUX OCM",
AM331="No root CAuse","No root cause",
AM331="ODU HS","PDH",
AM331="IP &amp; VLAN","PDH",
AM331="Warehouse HUAWEI","SPARE-ISSUE",
AM331="SPARE-HS","SPARE-ISSUE",
AM331="Power Telco","BSS",AM331="no impacts","no impacts"
),"")</f>
        <v>IHS</v>
      </c>
      <c r="AL331" s="48" t="str" cm="1">
        <f t="array" ref="AL331">IFERROR(_xlfn.IFS(
AM331="MPR ISSUE","TX ISSUE",
AM331="BSS Hardware Issue","RAN ISSUE",
AM331="Sites strategiques, MLL, Pylone, etc.","ENVTECH",
AM331="AKTIVCO DEFAUT GE &amp; POWER Cabinet","POWER ISSUE",
AM331="AKTIVCO Coupure ENEO &amp; Baisse de tension","POWER ISSUE",
AM331="Coupure ENEO &amp; Baisse de tension","POWER ISSUE",
AM331="Defaut GE &amp; POWER Cabinet","POWER ISSUE",
AM331="Sharing","POWER ISSUE",
AM331="Sites strategiques &amp; DataCenter","POWER ISSUE",
AM331="Exclu","Exclu",
AM331="SAT","TX ISSUE",
AM331="SPARE-ISSUE","SPARE-ISSUE",
AM331="Fiber CAmtel","TX ISSUE",
AM331="Fiber AOF","TX ISSUE",
AM331="Projet OCM (HUAWEI)","TRAVAUX-HUAWEI",
AM331="Projet OCM (NOKIA)","TRAVAUX -NOKIA",
AM331="ACCESS-ISSUE","ACCESS-ISSUE",
AM331="Projet OCM (ZTE, NOKIA, autres projets)","TRAVAUX OCM",
AM331="No root CAuse","No root cause",
AM331="ODU HS","TX ISSUE",
AM331="IP &amp; VLAN","TX ISSUE",
AM331="Warehouse HUAWEI","SPARE-ISSUE",
AM331="SPARE-HS","SPARE-ISSUE",
AM331="Power Telco","RAN ISSUE",AM331="no impacts","no impacts"
),"")</f>
        <v>POWER ISSUE</v>
      </c>
      <c r="AM331" s="67" t="s">
        <v>5330</v>
      </c>
      <c r="AN331" s="48" t="str" cm="1">
        <f t="array" ref="AN331">IFERROR(_xlfn.IFS(
AM331="MPR ISSUE","ACTIVE",
AM331="BSS Hardware Issue","ACTIVE",
AM331="Sites strategiques, MLL, Pylone, etc.","PASSIVE",
AM331="AKTIVCO DEFAUT GE &amp; POWER Cabinet","PASSIVE",
AM331="AKTIVCO Coupure ENEO &amp; Baisse de tension","PASSIVE",
AM331="Coupure ENEO &amp; Baisse de tension","PASSIVE",
AM331="Defaut GE &amp; POWER Cabinet","PASSIVE",
AM331="Sharing","PASSIVE",
AM331="Sites strategiques &amp; DataCenter","PASSIVE",
AM331="Exclu","Exclu",
AM331="SAT","ACTIVE",
AM331="SPARE-ISSUE","SPARE-ISSUE",
AM331="Fiber CAmtel","ACTIVE",
AM331="Fiber AOF","ACTIVE",
AM331="Projet OCM (HUAWEI)","PLANNED WORKS",
AM331="Projet OCM (NOKIA)","PLANNED WORKS",
AM331="ACCESS-ISSUE","ACCESS-ISSUE",
AM331="Projet OCM (ZTE, NOKIA, autres projets)","PLANNED WORKS",
AM331="No root CAuse","No root cause",
AM331="ODU HS","ACTIVE",
AM331="IP &amp; VLAN","ACTIVE",
AM331="Warehouse HUAWEI","SPARE-ISSUE",
AM331="SPARE-HS","SPARE-ISSUE",
AM331="Power Telco","ACTIVE", AM331="no impacts","no impacts"
),"")</f>
        <v>PASSIVE</v>
      </c>
      <c r="AO331" s="93" t="s">
        <v>6009</v>
      </c>
      <c r="AP331" s="101" t="str">
        <f t="shared" si="16"/>
        <v>NRD_087</v>
      </c>
      <c r="AR331" s="17" t="s">
        <v>5537</v>
      </c>
      <c r="AS331" s="7" t="s">
        <v>5537</v>
      </c>
      <c r="AT331" s="6"/>
      <c r="AU331" s="7"/>
      <c r="AV331" s="3" t="s">
        <v>5537</v>
      </c>
      <c r="AW331" s="18" t="s">
        <v>5537</v>
      </c>
      <c r="AX331" s="18" t="s">
        <v>5537</v>
      </c>
      <c r="AY331" s="18" t="s">
        <v>5537</v>
      </c>
      <c r="AZ331" s="18" t="s">
        <v>5537</v>
      </c>
      <c r="BA331" s="18" t="s">
        <v>5537</v>
      </c>
      <c r="BB331" s="18" t="s">
        <v>5537</v>
      </c>
      <c r="BC331" s="18" t="s">
        <v>5537</v>
      </c>
      <c r="BD331" s="18" t="s">
        <v>5537</v>
      </c>
      <c r="BE331" s="18" t="s">
        <v>5537</v>
      </c>
      <c r="BF331" s="18" t="s">
        <v>5537</v>
      </c>
      <c r="BG331" s="18" t="s">
        <v>5537</v>
      </c>
      <c r="BH331" s="18" t="s">
        <v>5537</v>
      </c>
      <c r="BI331" s="9" t="s">
        <v>6009</v>
      </c>
      <c r="BJ331" s="14"/>
      <c r="BK331" s="14" t="s">
        <v>5537</v>
      </c>
      <c r="BL331" s="14" t="str">
        <f>_xlfn.XLOOKUP(B331,'[4]cell downs 18042026 17h'!$B:$B,'[4]cell downs 18042026 17h'!$B:$B,"")</f>
        <v/>
      </c>
      <c r="BM331" s="14" t="str">
        <f>_xlfn.XLOOKUP(B331,'[5]Cells Huawei 19042026 15h'!$B:$B,'[5]Cells Huawei 19042026 15h'!$B:$B,"")</f>
        <v/>
      </c>
      <c r="BN331" s="9" t="str">
        <f>_xlfn.XLOOKUP(B331,'[6]cells down 19042026 9H40'!$B:$B,'[6]cells down 19042026 9H40'!$B:$B,"")</f>
        <v/>
      </c>
      <c r="BO331" s="9" t="s">
        <v>3945</v>
      </c>
      <c r="BP331" s="9" t="s">
        <v>5537</v>
      </c>
      <c r="BQ331" s="115"/>
    </row>
    <row r="332" spans="1:69" s="9" customFormat="1" x14ac:dyDescent="0.3">
      <c r="A332" s="1" t="s">
        <v>41</v>
      </c>
      <c r="B332" s="8" t="s">
        <v>42</v>
      </c>
      <c r="C332" s="3" t="str">
        <f>_xlfn.XLOOKUP(B332,'[1]daily break down'!$D:$D,'[1]daily break down'!$E:$E,"")</f>
        <v>Douala</v>
      </c>
      <c r="D332" s="1" t="s">
        <v>18</v>
      </c>
      <c r="E332" s="1" t="s">
        <v>18</v>
      </c>
      <c r="F332" s="3" t="s">
        <v>31</v>
      </c>
      <c r="G332" s="1" t="s">
        <v>32</v>
      </c>
      <c r="H332" s="34" t="str">
        <f>_xlfn.XLOOKUP(B332,[2]CALCULATION!$B:$B,[2]CALCULATION!$H:$H,"")</f>
        <v>ZTE</v>
      </c>
      <c r="I332" s="28">
        <v>0</v>
      </c>
      <c r="J332" s="28">
        <v>1.410201807478177</v>
      </c>
      <c r="K332" s="28">
        <v>17.281281300562448</v>
      </c>
      <c r="L332" s="28">
        <v>20.459795453053793</v>
      </c>
      <c r="M332" s="28">
        <v>1.661444555735333</v>
      </c>
      <c r="N332" s="28">
        <v>0.47432390785114492</v>
      </c>
      <c r="O332" s="28">
        <v>6.9556805437844037E-4</v>
      </c>
      <c r="P332" s="28">
        <v>0</v>
      </c>
      <c r="Q332" s="28">
        <v>0.46677966972288631</v>
      </c>
      <c r="R332" s="28">
        <v>1.0614546860598175</v>
      </c>
      <c r="S332" s="94">
        <v>7.8795376006254775E-2</v>
      </c>
      <c r="T332" s="94">
        <f>_xlfn.XLOOKUP(B332,'[3]Nur des jours'!$B:$B,'[3]Nur des jours'!$U:$U,"")</f>
        <v>0</v>
      </c>
      <c r="U332" s="94">
        <v>0.27276968778625249</v>
      </c>
      <c r="V332" s="94">
        <v>0</v>
      </c>
      <c r="W332" s="94">
        <v>0</v>
      </c>
      <c r="X332" s="94">
        <v>6.4954820179606365</v>
      </c>
      <c r="Y332" s="94">
        <v>0.32559718976237989</v>
      </c>
      <c r="Z332" s="94">
        <v>0</v>
      </c>
      <c r="AA332" s="94">
        <v>0</v>
      </c>
      <c r="AB332" s="94">
        <v>0</v>
      </c>
      <c r="AC332" s="94">
        <f>_xlfn.XLOOKUP(B332,'[3]Nur des jours'!$B:$B,'[3]Nur des jours'!$N:$N,"")</f>
        <v>1.0259807152865172</v>
      </c>
      <c r="AD332" s="94">
        <v>1.0259807152865172</v>
      </c>
      <c r="AE332" s="94">
        <v>1.1291810046800874</v>
      </c>
      <c r="AF332" s="94">
        <v>0.95701537854755547</v>
      </c>
      <c r="AG332" s="94">
        <v>1.0421181109600826</v>
      </c>
      <c r="AH332" s="94">
        <v>1.0259807152865172</v>
      </c>
      <c r="AI332" s="49" t="s">
        <v>5559</v>
      </c>
      <c r="AJ332" s="49"/>
      <c r="AK332" s="48" t="str" cm="1">
        <f t="array" ref="AK332">IFERROR(_xlfn.IFS(
AM332="MPR ISSUE","PDH",
AM332="BSS Hardware Issue","BSS",
AM332="Sites strategiques, MLL, Pylone, etc.","ENVTECH",
AM332="AKTIVCO DEFAUT GE &amp; POWER Cabinet","AKTIVCO",
AM332="AKTIVCO Coupure ENEO &amp; Baisse de tension","AKTIVCO GRID ONLY",
AM332="Coupure ENEO &amp; Baisse de tension","IHS GRID ONLY",
AM332="Defaut GE &amp; POWER Cabinet","IHS",
AM332="Sharing","Partners",
AM332="Sites strategiques &amp; DataCenter","SST &amp; DC",
AM332="Exclu","Exclu",
AM332="SAT","SAT",
AM332="SPARE-ISSUE","SPARE-ISSUE",
AM332="Fiber CAmtel","TRANS_FO_CAMTEL",
AM332="Fiber AOF","Fiber AOF",
AM332="Projet OCM (HUAWEI)","TRAVAUX-HUAWEI",
AM332="Projet OCM (NOKIA)","TRAVAUX-NOKIA",
AM332="ACCESS-ISSUE","ACCESS-ISSUE",
AM332="Projet OCM (ZTE, NOKIA, autres projets)","TRAVAUX OCM",
AM332="No root CAuse","No root cause",
AM332="ODU HS","PDH",
AM332="IP &amp; VLAN","PDH",
AM332="Warehouse HUAWEI","SPARE-ISSUE",
AM332="SPARE-HS","SPARE-ISSUE",
AM332="Power Telco","BSS",AM332="no impacts","no impacts"
),"")</f>
        <v>Partners</v>
      </c>
      <c r="AL332" s="48" t="str" cm="1">
        <f t="array" ref="AL332">IFERROR(_xlfn.IFS(
AM332="MPR ISSUE","TX ISSUE",
AM332="BSS Hardware Issue","RAN ISSUE",
AM332="Sites strategiques, MLL, Pylone, etc.","ENVTECH",
AM332="AKTIVCO DEFAUT GE &amp; POWER Cabinet","POWER ISSUE",
AM332="AKTIVCO Coupure ENEO &amp; Baisse de tension","POWER ISSUE",
AM332="Coupure ENEO &amp; Baisse de tension","POWER ISSUE",
AM332="Defaut GE &amp; POWER Cabinet","POWER ISSUE",
AM332="Sharing","POWER ISSUE",
AM332="Sites strategiques &amp; DataCenter","POWER ISSUE",
AM332="Exclu","Exclu",
AM332="SAT","TX ISSUE",
AM332="SPARE-ISSUE","SPARE-ISSUE",
AM332="Fiber CAmtel","TX ISSUE",
AM332="Fiber AOF","TX ISSUE",
AM332="Projet OCM (HUAWEI)","TRAVAUX-HUAWEI",
AM332="Projet OCM (NOKIA)","TRAVAUX -NOKIA",
AM332="ACCESS-ISSUE","ACCESS-ISSUE",
AM332="Projet OCM (ZTE, NOKIA, autres projets)","TRAVAUX OCM",
AM332="No root CAuse","No root cause",
AM332="ODU HS","TX ISSUE",
AM332="IP &amp; VLAN","TX ISSUE",
AM332="Warehouse HUAWEI","SPARE-ISSUE",
AM332="SPARE-HS","SPARE-ISSUE",
AM332="Power Telco","RAN ISSUE",AM332="no impacts","no impacts"
),"")</f>
        <v>POWER ISSUE</v>
      </c>
      <c r="AM332" s="67" t="s">
        <v>5331</v>
      </c>
      <c r="AN332" s="48" t="str" cm="1">
        <f t="array" ref="AN332">IFERROR(_xlfn.IFS(
AM332="MPR ISSUE","ACTIVE",
AM332="BSS Hardware Issue","ACTIVE",
AM332="Sites strategiques, MLL, Pylone, etc.","PASSIVE",
AM332="AKTIVCO DEFAUT GE &amp; POWER Cabinet","PASSIVE",
AM332="AKTIVCO Coupure ENEO &amp; Baisse de tension","PASSIVE",
AM332="Coupure ENEO &amp; Baisse de tension","PASSIVE",
AM332="Defaut GE &amp; POWER Cabinet","PASSIVE",
AM332="Sharing","PASSIVE",
AM332="Sites strategiques &amp; DataCenter","PASSIVE",
AM332="Exclu","Exclu",
AM332="SAT","ACTIVE",
AM332="SPARE-ISSUE","SPARE-ISSUE",
AM332="Fiber CAmtel","ACTIVE",
AM332="Fiber AOF","ACTIVE",
AM332="Projet OCM (HUAWEI)","PLANNED WORKS",
AM332="Projet OCM (NOKIA)","PLANNED WORKS",
AM332="ACCESS-ISSUE","ACCESS-ISSUE",
AM332="Projet OCM (ZTE, NOKIA, autres projets)","PLANNED WORKS",
AM332="No root CAuse","No root cause",
AM332="ODU HS","ACTIVE",
AM332="IP &amp; VLAN","ACTIVE",
AM332="Warehouse HUAWEI","SPARE-ISSUE",
AM332="SPARE-HS","SPARE-ISSUE",
AM332="Power Telco","ACTIVE", AM332="no impacts","no impacts"
),"")</f>
        <v>PASSIVE</v>
      </c>
      <c r="AO332" s="93" t="s">
        <v>6350</v>
      </c>
      <c r="AP332" s="101" t="str">
        <f t="shared" si="16"/>
        <v>LIT_684</v>
      </c>
      <c r="AR332" s="17" t="s">
        <v>5537</v>
      </c>
      <c r="AS332" s="7" t="s">
        <v>5537</v>
      </c>
      <c r="AT332" s="6"/>
      <c r="AU332" s="7"/>
      <c r="AV332" s="3" t="s">
        <v>5537</v>
      </c>
      <c r="AW332" s="18" t="s">
        <v>5537</v>
      </c>
      <c r="AX332" s="18" t="s">
        <v>5537</v>
      </c>
      <c r="AY332" s="18" t="s">
        <v>5537</v>
      </c>
      <c r="AZ332" s="18" t="s">
        <v>5537</v>
      </c>
      <c r="BA332" s="18" t="s">
        <v>5537</v>
      </c>
      <c r="BB332" s="18" t="s">
        <v>5537</v>
      </c>
      <c r="BC332" s="18" t="s">
        <v>5537</v>
      </c>
      <c r="BD332" s="18" t="s">
        <v>5537</v>
      </c>
      <c r="BE332" s="18" t="s">
        <v>5537</v>
      </c>
      <c r="BF332" s="18" t="s">
        <v>5537</v>
      </c>
      <c r="BG332" s="18" t="s">
        <v>5537</v>
      </c>
      <c r="BH332" s="18" t="s">
        <v>5537</v>
      </c>
      <c r="BI332" s="9" t="s">
        <v>6350</v>
      </c>
      <c r="BJ332" s="14"/>
      <c r="BK332" s="14" t="s">
        <v>5537</v>
      </c>
      <c r="BL332" s="14" t="str">
        <f>_xlfn.XLOOKUP(B332,'[4]cell downs 18042026 17h'!$B:$B,'[4]cell downs 18042026 17h'!$B:$B,"")</f>
        <v/>
      </c>
      <c r="BM332" s="14" t="str">
        <f>_xlfn.XLOOKUP(B332,'[5]Cells Huawei 19042026 15h'!$B:$B,'[5]Cells Huawei 19042026 15h'!$B:$B,"")</f>
        <v/>
      </c>
      <c r="BN332" s="9" t="str">
        <f>_xlfn.XLOOKUP(B332,'[6]cells down 19042026 9H40'!$B:$B,'[6]cells down 19042026 9H40'!$B:$B,"")</f>
        <v/>
      </c>
      <c r="BO332" s="9" t="s">
        <v>5537</v>
      </c>
      <c r="BP332" s="9" t="s">
        <v>5537</v>
      </c>
      <c r="BQ332" s="115"/>
    </row>
    <row r="333" spans="1:69" s="9" customFormat="1" x14ac:dyDescent="0.3">
      <c r="A333" s="1" t="s">
        <v>753</v>
      </c>
      <c r="B333" s="8" t="s">
        <v>754</v>
      </c>
      <c r="C333" s="3" t="str">
        <f>_xlfn.XLOOKUP(B333,'[1]daily break down'!$D:$D,'[1]daily break down'!$E:$E,"")</f>
        <v>Douala</v>
      </c>
      <c r="D333" s="1" t="s">
        <v>11</v>
      </c>
      <c r="E333" s="1" t="s">
        <v>12</v>
      </c>
      <c r="F333" s="3" t="s">
        <v>31</v>
      </c>
      <c r="G333" s="1" t="s">
        <v>32</v>
      </c>
      <c r="H333" s="34" t="str">
        <f>_xlfn.XLOOKUP(B333,[2]CALCULATION!$B:$B,[2]CALCULATION!$H:$H,"")</f>
        <v>ZTE</v>
      </c>
      <c r="I333" s="28">
        <v>0</v>
      </c>
      <c r="J333" s="28">
        <v>1.0304038147092314</v>
      </c>
      <c r="K333" s="28">
        <v>0.51463118484845916</v>
      </c>
      <c r="L333" s="28">
        <v>1.538685711676697</v>
      </c>
      <c r="M333" s="28">
        <v>1.0155828646274758</v>
      </c>
      <c r="N333" s="28">
        <v>1.5265400233425503</v>
      </c>
      <c r="O333" s="28">
        <v>0.50708694672020016</v>
      </c>
      <c r="P333" s="28">
        <v>0.50623086296096498</v>
      </c>
      <c r="Q333" s="28">
        <v>1.0465267255081576</v>
      </c>
      <c r="R333" s="28">
        <v>1.0362893905539718</v>
      </c>
      <c r="S333" s="94">
        <v>0.50507158287033438</v>
      </c>
      <c r="T333" s="94">
        <f>_xlfn.XLOOKUP(B333,'[3]Nur des jours'!$B:$B,'[3]Nur des jours'!$U:$U,"")</f>
        <v>0</v>
      </c>
      <c r="U333" s="94">
        <v>0.51470252516172876</v>
      </c>
      <c r="V333" s="94">
        <v>0.52504687058581845</v>
      </c>
      <c r="W333" s="94">
        <v>0</v>
      </c>
      <c r="X333" s="94">
        <v>2.9878571652783847</v>
      </c>
      <c r="Y333" s="94">
        <v>0.89337690799667835</v>
      </c>
      <c r="Z333" s="94">
        <v>0.75561876307311227</v>
      </c>
      <c r="AA333" s="94">
        <v>0</v>
      </c>
      <c r="AB333" s="94">
        <v>1.0228952467376078</v>
      </c>
      <c r="AC333" s="94">
        <f>_xlfn.XLOOKUP(B333,'[3]Nur des jours'!$B:$B,'[3]Nur des jours'!$N:$N,"")</f>
        <v>1.0160644117420445</v>
      </c>
      <c r="AD333" s="94">
        <v>1.0160644117420445</v>
      </c>
      <c r="AE333" s="94">
        <v>0.45899128328717187</v>
      </c>
      <c r="AF333" s="94">
        <v>0.38824627436580028</v>
      </c>
      <c r="AG333" s="94">
        <v>1.5727703576752095</v>
      </c>
      <c r="AH333" s="94">
        <v>1.0160644117420445</v>
      </c>
      <c r="AI333" s="49" t="s">
        <v>5559</v>
      </c>
      <c r="AJ333" s="49"/>
      <c r="AK333" s="48" t="str" cm="1">
        <f t="array" ref="AK333">IFERROR(_xlfn.IFS(
AM333="MPR ISSUE","PDH",
AM333="BSS Hardware Issue","BSS",
AM333="Sites strategiques, MLL, Pylone, etc.","ENVTECH",
AM333="AKTIVCO DEFAUT GE &amp; POWER Cabinet","AKTIVCO",
AM333="AKTIVCO Coupure ENEO &amp; Baisse de tension","AKTIVCO GRID ONLY",
AM333="Coupure ENEO &amp; Baisse de tension","IHS GRID ONLY",
AM333="Defaut GE &amp; POWER Cabinet","IHS",
AM333="Sharing","Partners",
AM333="Sites strategiques &amp; DataCenter","SST &amp; DC",
AM333="Exclu","Exclu",
AM333="SAT","SAT",
AM333="SPARE-ISSUE","SPARE-ISSUE",
AM333="Fiber CAmtel","TRANS_FO_CAMTEL",
AM333="Fiber AOF","Fiber AOF",
AM333="Projet OCM (HUAWEI)","TRAVAUX-HUAWEI",
AM333="Projet OCM (NOKIA)","TRAVAUX-NOKIA",
AM333="ACCESS-ISSUE","ACCESS-ISSUE",
AM333="Projet OCM (ZTE, NOKIA, autres projets)","TRAVAUX OCM",
AM333="No root CAuse","No root cause",
AM333="ODU HS","PDH",
AM333="IP &amp; VLAN","PDH",
AM333="Warehouse HUAWEI","SPARE-ISSUE",
AM333="SPARE-HS","SPARE-ISSUE",
AM333="Power Telco","BSS",AM333="no impacts","no impacts"
),"")</f>
        <v>IHS</v>
      </c>
      <c r="AL333" s="48" t="str" cm="1">
        <f t="array" ref="AL333">IFERROR(_xlfn.IFS(
AM333="MPR ISSUE","TX ISSUE",
AM333="BSS Hardware Issue","RAN ISSUE",
AM333="Sites strategiques, MLL, Pylone, etc.","ENVTECH",
AM333="AKTIVCO DEFAUT GE &amp; POWER Cabinet","POWER ISSUE",
AM333="AKTIVCO Coupure ENEO &amp; Baisse de tension","POWER ISSUE",
AM333="Coupure ENEO &amp; Baisse de tension","POWER ISSUE",
AM333="Defaut GE &amp; POWER Cabinet","POWER ISSUE",
AM333="Sharing","POWER ISSUE",
AM333="Sites strategiques &amp; DataCenter","POWER ISSUE",
AM333="Exclu","Exclu",
AM333="SAT","TX ISSUE",
AM333="SPARE-ISSUE","SPARE-ISSUE",
AM333="Fiber CAmtel","TX ISSUE",
AM333="Fiber AOF","TX ISSUE",
AM333="Projet OCM (HUAWEI)","TRAVAUX-HUAWEI",
AM333="Projet OCM (NOKIA)","TRAVAUX -NOKIA",
AM333="ACCESS-ISSUE","ACCESS-ISSUE",
AM333="Projet OCM (ZTE, NOKIA, autres projets)","TRAVAUX OCM",
AM333="No root CAuse","No root cause",
AM333="ODU HS","TX ISSUE",
AM333="IP &amp; VLAN","TX ISSUE",
AM333="Warehouse HUAWEI","SPARE-ISSUE",
AM333="SPARE-HS","SPARE-ISSUE",
AM333="Power Telco","RAN ISSUE",AM333="no impacts","no impacts"
),"")</f>
        <v>POWER ISSUE</v>
      </c>
      <c r="AM333" s="67" t="s">
        <v>5330</v>
      </c>
      <c r="AN333" s="48" t="str" cm="1">
        <f t="array" ref="AN333">IFERROR(_xlfn.IFS(
AM333="MPR ISSUE","ACTIVE",
AM333="BSS Hardware Issue","ACTIVE",
AM333="Sites strategiques, MLL, Pylone, etc.","PASSIVE",
AM333="AKTIVCO DEFAUT GE &amp; POWER Cabinet","PASSIVE",
AM333="AKTIVCO Coupure ENEO &amp; Baisse de tension","PASSIVE",
AM333="Coupure ENEO &amp; Baisse de tension","PASSIVE",
AM333="Defaut GE &amp; POWER Cabinet","PASSIVE",
AM333="Sharing","PASSIVE",
AM333="Sites strategiques &amp; DataCenter","PASSIVE",
AM333="Exclu","Exclu",
AM333="SAT","ACTIVE",
AM333="SPARE-ISSUE","SPARE-ISSUE",
AM333="Fiber CAmtel","ACTIVE",
AM333="Fiber AOF","ACTIVE",
AM333="Projet OCM (HUAWEI)","PLANNED WORKS",
AM333="Projet OCM (NOKIA)","PLANNED WORKS",
AM333="ACCESS-ISSUE","ACCESS-ISSUE",
AM333="Projet OCM (ZTE, NOKIA, autres projets)","PLANNED WORKS",
AM333="No root CAuse","No root cause",
AM333="ODU HS","ACTIVE",
AM333="IP &amp; VLAN","ACTIVE",
AM333="Warehouse HUAWEI","SPARE-ISSUE",
AM333="SPARE-HS","SPARE-ISSUE",
AM333="Power Telco","ACTIVE", AM333="no impacts","no impacts"
),"")</f>
        <v>PASSIVE</v>
      </c>
      <c r="AO333" s="93" t="s">
        <v>6132</v>
      </c>
      <c r="AP333" s="101" t="str">
        <f t="shared" si="16"/>
        <v>LIT_249</v>
      </c>
      <c r="AR333" s="17" t="s">
        <v>5537</v>
      </c>
      <c r="AS333" s="7" t="s">
        <v>5537</v>
      </c>
      <c r="AT333" s="6"/>
      <c r="AU333" s="7"/>
      <c r="AV333" s="3" t="s">
        <v>5537</v>
      </c>
      <c r="AW333" s="18" t="s">
        <v>5537</v>
      </c>
      <c r="AX333" s="18" t="s">
        <v>5537</v>
      </c>
      <c r="AY333" s="18" t="s">
        <v>5537</v>
      </c>
      <c r="AZ333" s="18" t="s">
        <v>5537</v>
      </c>
      <c r="BA333" s="18" t="s">
        <v>5537</v>
      </c>
      <c r="BB333" s="18" t="s">
        <v>5537</v>
      </c>
      <c r="BC333" s="18" t="s">
        <v>5537</v>
      </c>
      <c r="BD333" s="18" t="s">
        <v>5537</v>
      </c>
      <c r="BE333" s="18" t="s">
        <v>5537</v>
      </c>
      <c r="BF333" s="18" t="s">
        <v>5537</v>
      </c>
      <c r="BG333" s="18" t="s">
        <v>5537</v>
      </c>
      <c r="BH333" s="18" t="s">
        <v>5537</v>
      </c>
      <c r="BI333" s="9" t="s">
        <v>6132</v>
      </c>
      <c r="BJ333" s="14"/>
      <c r="BK333" s="14" t="s">
        <v>5537</v>
      </c>
      <c r="BL333" s="14" t="str">
        <f>_xlfn.XLOOKUP(B333,'[4]cell downs 18042026 17h'!$B:$B,'[4]cell downs 18042026 17h'!$B:$B,"")</f>
        <v/>
      </c>
      <c r="BM333" s="14" t="str">
        <f>_xlfn.XLOOKUP(B333,'[5]Cells Huawei 19042026 15h'!$B:$B,'[5]Cells Huawei 19042026 15h'!$B:$B,"")</f>
        <v/>
      </c>
      <c r="BN333" s="9" t="str">
        <f>_xlfn.XLOOKUP(B333,'[6]cells down 19042026 9H40'!$B:$B,'[6]cells down 19042026 9H40'!$B:$B,"")</f>
        <v/>
      </c>
      <c r="BO333" s="9" t="s">
        <v>754</v>
      </c>
      <c r="BP333" s="9" t="s">
        <v>12</v>
      </c>
      <c r="BQ333" s="115"/>
    </row>
    <row r="334" spans="1:69" s="9" customFormat="1" x14ac:dyDescent="0.3">
      <c r="A334" s="1" t="s">
        <v>1513</v>
      </c>
      <c r="B334" s="8" t="s">
        <v>1514</v>
      </c>
      <c r="C334" s="3" t="str">
        <f>_xlfn.XLOOKUP(B334,'[1]daily break down'!$D:$D,'[1]daily break down'!$E:$E,"")</f>
        <v>CENTRE</v>
      </c>
      <c r="D334" s="1" t="s">
        <v>21</v>
      </c>
      <c r="E334" s="1" t="s">
        <v>36</v>
      </c>
      <c r="F334" s="3" t="s">
        <v>37</v>
      </c>
      <c r="G334" s="1" t="s">
        <v>1515</v>
      </c>
      <c r="H334" s="34" t="str">
        <f>_xlfn.XLOOKUP(B334,[2]CALCULATION!$B:$B,[2]CALCULATION!$H:$H,"")</f>
        <v>ZTE</v>
      </c>
      <c r="I334" s="28">
        <v>0</v>
      </c>
      <c r="J334" s="28">
        <v>21.457668084912093</v>
      </c>
      <c r="K334" s="28">
        <v>0</v>
      </c>
      <c r="L334" s="28">
        <v>0.65153324601279039</v>
      </c>
      <c r="M334" s="28">
        <v>0</v>
      </c>
      <c r="N334" s="28">
        <v>0</v>
      </c>
      <c r="O334" s="28">
        <v>5.6160699762864796</v>
      </c>
      <c r="P334" s="28">
        <v>2.7662919873413747</v>
      </c>
      <c r="Q334" s="28">
        <v>3.4639110757263158</v>
      </c>
      <c r="R334" s="28">
        <v>9.9394891462847454E-2</v>
      </c>
      <c r="S334" s="94">
        <v>4.6685101003615532</v>
      </c>
      <c r="T334" s="94">
        <f>_xlfn.XLOOKUP(B334,'[3]Nur des jours'!$B:$B,'[3]Nur des jours'!$U:$U,"")</f>
        <v>13.868556899607057</v>
      </c>
      <c r="U334" s="94">
        <v>0.94602605918963112</v>
      </c>
      <c r="V334" s="94">
        <v>6.4848166411268346</v>
      </c>
      <c r="W334" s="94">
        <v>13.868556899607057</v>
      </c>
      <c r="X334" s="94">
        <v>20.734776690551399</v>
      </c>
      <c r="Y334" s="94">
        <v>0</v>
      </c>
      <c r="Z334" s="94">
        <v>2.4700335014111112</v>
      </c>
      <c r="AA334" s="94">
        <v>0.11521460593037752</v>
      </c>
      <c r="AB334" s="94">
        <v>1.1749749595500418</v>
      </c>
      <c r="AC334" s="94">
        <f>_xlfn.XLOOKUP(B334,'[3]Nur des jours'!$B:$B,'[3]Nur des jours'!$N:$N,"")</f>
        <v>0.9916660246038469</v>
      </c>
      <c r="AD334" s="94">
        <v>0.9916660246038469</v>
      </c>
      <c r="AE334" s="94">
        <v>0.9584487368559883</v>
      </c>
      <c r="AF334" s="94">
        <v>0.82494364372634665</v>
      </c>
      <c r="AG334" s="94">
        <v>1.1080905383842565</v>
      </c>
      <c r="AH334" s="94">
        <v>0.9916660246038469</v>
      </c>
      <c r="AI334" s="49" t="s">
        <v>6588</v>
      </c>
      <c r="AJ334" s="49" t="s">
        <v>5536</v>
      </c>
      <c r="AK334" s="48" t="str" cm="1">
        <f t="array" ref="AK334">IFERROR(_xlfn.IFS(
AM334="MPR ISSUE","PDH",
AM334="BSS Hardware Issue","BSS",
AM334="Sites strategiques, MLL, Pylone, etc.","ENVTECH",
AM334="AKTIVCO DEFAUT GE &amp; POWER Cabinet","AKTIVCO",
AM334="AKTIVCO Coupure ENEO &amp; Baisse de tension","AKTIVCO GRID ONLY",
AM334="Coupure ENEO &amp; Baisse de tension","IHS GRID ONLY",
AM334="Defaut GE &amp; POWER Cabinet","IHS",
AM334="Sharing","Partners",
AM334="Sites strategiques &amp; DataCenter","SST &amp; DC",
AM334="Exclu","Exclu",
AM334="SAT","SAT",
AM334="SPARE-ISSUE","SPARE-ISSUE",
AM334="Fiber CAmtel","TRANS_FO_CAMTEL",
AM334="Fiber AOF","Fiber AOF",
AM334="Projet OCM (HUAWEI)","TRAVAUX-HUAWEI",
AM334="Projet OCM (NOKIA)","TRAVAUX-NOKIA",
AM334="ACCESS-ISSUE","ACCESS-ISSUE",
AM334="Projet OCM (ZTE, NOKIA, autres projets)","TRAVAUX OCM",
AM334="No root CAuse","No root cause",
AM334="ODU HS","PDH",
AM334="IP &amp; VLAN","PDH",
AM334="Warehouse HUAWEI","SPARE-ISSUE",
AM334="SPARE-HS","SPARE-ISSUE",
AM334="Power Telco","BSS",AM334="no impacts","no impacts"
),"")</f>
        <v>Exclu</v>
      </c>
      <c r="AL334" s="48" t="str" cm="1">
        <f t="array" ref="AL334">IFERROR(_xlfn.IFS(
AM334="MPR ISSUE","TX ISSUE",
AM334="BSS Hardware Issue","RAN ISSUE",
AM334="Sites strategiques, MLL, Pylone, etc.","ENVTECH",
AM334="AKTIVCO DEFAUT GE &amp; POWER Cabinet","POWER ISSUE",
AM334="AKTIVCO Coupure ENEO &amp; Baisse de tension","POWER ISSUE",
AM334="Coupure ENEO &amp; Baisse de tension","POWER ISSUE",
AM334="Defaut GE &amp; POWER Cabinet","POWER ISSUE",
AM334="Sharing","POWER ISSUE",
AM334="Sites strategiques &amp; DataCenter","POWER ISSUE",
AM334="Exclu","Exclu",
AM334="SAT","TX ISSUE",
AM334="SPARE-ISSUE","SPARE-ISSUE",
AM334="Fiber CAmtel","TX ISSUE",
AM334="Fiber AOF","TX ISSUE",
AM334="Projet OCM (HUAWEI)","TRAVAUX-HUAWEI",
AM334="Projet OCM (NOKIA)","TRAVAUX -NOKIA",
AM334="ACCESS-ISSUE","ACCESS-ISSUE",
AM334="Projet OCM (ZTE, NOKIA, autres projets)","TRAVAUX OCM",
AM334="No root CAuse","No root cause",
AM334="ODU HS","TX ISSUE",
AM334="IP &amp; VLAN","TX ISSUE",
AM334="Warehouse HUAWEI","SPARE-ISSUE",
AM334="SPARE-HS","SPARE-ISSUE",
AM334="Power Telco","RAN ISSUE",AM334="no impacts","no impacts"
),"")</f>
        <v>Exclu</v>
      </c>
      <c r="AM334" s="67" t="s">
        <v>6588</v>
      </c>
      <c r="AN334" s="48" t="str" cm="1">
        <f t="array" ref="AN334">IFERROR(_xlfn.IFS(
AM334="MPR ISSUE","ACTIVE",
AM334="BSS Hardware Issue","ACTIVE",
AM334="Sites strategiques, MLL, Pylone, etc.","PASSIVE",
AM334="AKTIVCO DEFAUT GE &amp; POWER Cabinet","PASSIVE",
AM334="AKTIVCO Coupure ENEO &amp; Baisse de tension","PASSIVE",
AM334="Coupure ENEO &amp; Baisse de tension","PASSIVE",
AM334="Defaut GE &amp; POWER Cabinet","PASSIVE",
AM334="Sharing","PASSIVE",
AM334="Sites strategiques &amp; DataCenter","PASSIVE",
AM334="Exclu","Exclu",
AM334="SAT","ACTIVE",
AM334="SPARE-ISSUE","SPARE-ISSUE",
AM334="Fiber CAmtel","ACTIVE",
AM334="Fiber AOF","ACTIVE",
AM334="Projet OCM (HUAWEI)","PLANNED WORKS",
AM334="Projet OCM (NOKIA)","PLANNED WORKS",
AM334="ACCESS-ISSUE","ACCESS-ISSUE",
AM334="Projet OCM (ZTE, NOKIA, autres projets)","PLANNED WORKS",
AM334="No root CAuse","No root cause",
AM334="ODU HS","ACTIVE",
AM334="IP &amp; VLAN","ACTIVE",
AM334="Warehouse HUAWEI","SPARE-ISSUE",
AM334="SPARE-HS","SPARE-ISSUE",
AM334="Power Telco","ACTIVE", AM334="no impacts","no impacts"
),"")</f>
        <v>Exclu</v>
      </c>
      <c r="AO334" s="93" t="s">
        <v>5537</v>
      </c>
      <c r="AP334" s="101" t="str">
        <f t="shared" si="16"/>
        <v>CTR_896</v>
      </c>
      <c r="AR334" s="17" t="s">
        <v>5537</v>
      </c>
      <c r="AS334" s="7" t="s">
        <v>5537</v>
      </c>
      <c r="AT334" s="6"/>
      <c r="AU334" s="7"/>
      <c r="AV334" s="3" t="s">
        <v>5537</v>
      </c>
      <c r="AW334" s="18" t="s">
        <v>5537</v>
      </c>
      <c r="AX334" s="18" t="s">
        <v>5537</v>
      </c>
      <c r="AY334" s="18" t="s">
        <v>5537</v>
      </c>
      <c r="AZ334" s="18" t="s">
        <v>5537</v>
      </c>
      <c r="BA334" s="18" t="s">
        <v>5537</v>
      </c>
      <c r="BB334" s="18" t="s">
        <v>5537</v>
      </c>
      <c r="BC334" s="18" t="s">
        <v>5537</v>
      </c>
      <c r="BD334" s="18" t="s">
        <v>5537</v>
      </c>
      <c r="BE334" s="18" t="s">
        <v>5537</v>
      </c>
      <c r="BF334" s="18" t="s">
        <v>5537</v>
      </c>
      <c r="BG334" s="18" t="s">
        <v>5537</v>
      </c>
      <c r="BH334" s="18" t="s">
        <v>5537</v>
      </c>
      <c r="BI334" s="9" t="s">
        <v>5537</v>
      </c>
      <c r="BJ334" s="14"/>
      <c r="BK334" s="14" t="s">
        <v>5537</v>
      </c>
      <c r="BL334" s="14" t="str">
        <f>_xlfn.XLOOKUP(B334,'[4]cell downs 18042026 17h'!$B:$B,'[4]cell downs 18042026 17h'!$B:$B,"")</f>
        <v/>
      </c>
      <c r="BM334" s="14" t="str">
        <f>_xlfn.XLOOKUP(B334,'[5]Cells Huawei 19042026 15h'!$B:$B,'[5]Cells Huawei 19042026 15h'!$B:$B,"")</f>
        <v/>
      </c>
      <c r="BN334" s="9" t="str">
        <f>_xlfn.XLOOKUP(B334,'[6]cells down 19042026 9H40'!$B:$B,'[6]cells down 19042026 9H40'!$B:$B,"")</f>
        <v/>
      </c>
      <c r="BO334" s="9" t="s">
        <v>5537</v>
      </c>
      <c r="BP334" s="9" t="s">
        <v>5537</v>
      </c>
      <c r="BQ334" s="115"/>
    </row>
    <row r="335" spans="1:69" s="9" customFormat="1" x14ac:dyDescent="0.3">
      <c r="A335" s="1" t="s">
        <v>1298</v>
      </c>
      <c r="B335" s="8" t="s">
        <v>1299</v>
      </c>
      <c r="C335" s="3" t="str">
        <f>_xlfn.XLOOKUP(B335,'[1]daily break down'!$D:$D,'[1]daily break down'!$E:$E,"")</f>
        <v>NORD-OUEST</v>
      </c>
      <c r="D335" s="1" t="s">
        <v>11</v>
      </c>
      <c r="E335" s="1" t="s">
        <v>154</v>
      </c>
      <c r="F335" s="3" t="s">
        <v>51</v>
      </c>
      <c r="G335" s="1" t="s">
        <v>1300</v>
      </c>
      <c r="H335" s="33" t="str">
        <f>_xlfn.XLOOKUP(B335,[2]CALCULATION!$B:$B,[2]CALCULATION!$H:$H,"")</f>
        <v>NOKIA</v>
      </c>
      <c r="I335" s="28">
        <v>0.45715389072948154</v>
      </c>
      <c r="J335" s="28">
        <v>1.2983560267523773</v>
      </c>
      <c r="K335" s="28">
        <v>0.53557725821926117</v>
      </c>
      <c r="L335" s="28">
        <v>0.10983520844760779</v>
      </c>
      <c r="M335" s="28">
        <v>2.2071770947035261</v>
      </c>
      <c r="N335" s="28">
        <v>3.8408604071254598E-2</v>
      </c>
      <c r="O335" s="28">
        <v>0.20527206708690351</v>
      </c>
      <c r="P335" s="28">
        <v>0.74806464792363381</v>
      </c>
      <c r="Q335" s="28">
        <v>0.75962942533663125</v>
      </c>
      <c r="R335" s="28">
        <v>4.1062246274719394</v>
      </c>
      <c r="S335" s="94">
        <v>2.6468326035782903</v>
      </c>
      <c r="T335" s="94">
        <f>_xlfn.XLOOKUP(B335,'[3]Nur des jours'!$B:$B,'[3]Nur des jours'!$U:$U,"")</f>
        <v>0.11594584414139084</v>
      </c>
      <c r="U335" s="94">
        <v>0.52606261177082436</v>
      </c>
      <c r="V335" s="94">
        <v>1.2354358750460144</v>
      </c>
      <c r="W335" s="94">
        <v>0.11594584414139084</v>
      </c>
      <c r="X335" s="94">
        <v>3.6009023122822337E-2</v>
      </c>
      <c r="Y335" s="94">
        <v>5.6180496699797331E-3</v>
      </c>
      <c r="Z335" s="94">
        <v>0.10934686516395412</v>
      </c>
      <c r="AA335" s="94">
        <v>7.4835988619793056E-2</v>
      </c>
      <c r="AB335" s="94">
        <v>2.0082298185387905E-2</v>
      </c>
      <c r="AC335" s="94">
        <f>_xlfn.XLOOKUP(B335,'[3]Nur des jours'!$B:$B,'[3]Nur des jours'!$N:$N,"")</f>
        <v>0.96635804847146278</v>
      </c>
      <c r="AD335" s="94">
        <v>0.96635804847146278</v>
      </c>
      <c r="AE335" s="94">
        <v>3.3332134335695365</v>
      </c>
      <c r="AF335" s="94">
        <v>1.4607048869304453</v>
      </c>
      <c r="AG335" s="94">
        <v>0</v>
      </c>
      <c r="AH335" s="94">
        <v>0.96635804847146278</v>
      </c>
      <c r="AI335" s="49" t="s">
        <v>6659</v>
      </c>
      <c r="AJ335" s="49"/>
      <c r="AK335" s="48" t="str" cm="1">
        <f t="array" ref="AK335">IFERROR(_xlfn.IFS(
AM335="MPR ISSUE","PDH",
AM335="BSS Hardware Issue","BSS",
AM335="Sites strategiques, MLL, Pylone, etc.","ENVTECH",
AM335="AKTIVCO DEFAUT GE &amp; POWER Cabinet","AKTIVCO",
AM335="AKTIVCO Coupure ENEO &amp; Baisse de tension","AKTIVCO GRID ONLY",
AM335="Coupure ENEO &amp; Baisse de tension","IHS GRID ONLY",
AM335="Defaut GE &amp; POWER Cabinet","IHS",
AM335="Sharing","Partners",
AM335="Sites strategiques &amp; DataCenter","SST &amp; DC",
AM335="Exclu","Exclu",
AM335="SAT","SAT",
AM335="SPARE-ISSUE","SPARE-ISSUE",
AM335="Fiber CAmtel","TRANS_FO_CAMTEL",
AM335="Fiber AOF","Fiber AOF",
AM335="Projet OCM (HUAWEI)","TRAVAUX-HUAWEI",
AM335="Projet OCM (NOKIA)","TRAVAUX-NOKIA",
AM335="ACCESS-ISSUE","ACCESS-ISSUE",
AM335="Projet OCM (ZTE, NOKIA, autres projets)","TRAVAUX OCM",
AM335="No root CAuse","No root cause",
AM335="ODU HS","PDH",
AM335="IP &amp; VLAN","PDH",
AM335="Warehouse HUAWEI","SPARE-ISSUE",
AM335="SPARE-HS","SPARE-ISSUE",
AM335="Power Telco","BSS",AM335="no impacts","no impacts"
),"")</f>
        <v>IHS</v>
      </c>
      <c r="AL335" s="48" t="str" cm="1">
        <f t="array" ref="AL335">IFERROR(_xlfn.IFS(
AM335="MPR ISSUE","TX ISSUE",
AM335="BSS Hardware Issue","RAN ISSUE",
AM335="Sites strategiques, MLL, Pylone, etc.","ENVTECH",
AM335="AKTIVCO DEFAUT GE &amp; POWER Cabinet","POWER ISSUE",
AM335="AKTIVCO Coupure ENEO &amp; Baisse de tension","POWER ISSUE",
AM335="Coupure ENEO &amp; Baisse de tension","POWER ISSUE",
AM335="Defaut GE &amp; POWER Cabinet","POWER ISSUE",
AM335="Sharing","POWER ISSUE",
AM335="Sites strategiques &amp; DataCenter","POWER ISSUE",
AM335="Exclu","Exclu",
AM335="SAT","TX ISSUE",
AM335="SPARE-ISSUE","SPARE-ISSUE",
AM335="Fiber CAmtel","TX ISSUE",
AM335="Fiber AOF","TX ISSUE",
AM335="Projet OCM (HUAWEI)","TRAVAUX-HUAWEI",
AM335="Projet OCM (NOKIA)","TRAVAUX -NOKIA",
AM335="ACCESS-ISSUE","ACCESS-ISSUE",
AM335="Projet OCM (ZTE, NOKIA, autres projets)","TRAVAUX OCM",
AM335="No root CAuse","No root cause",
AM335="ODU HS","TX ISSUE",
AM335="IP &amp; VLAN","TX ISSUE",
AM335="Warehouse HUAWEI","SPARE-ISSUE",
AM335="SPARE-HS","SPARE-ISSUE",
AM335="Power Telco","RAN ISSUE",AM335="no impacts","no impacts"
),"")</f>
        <v>POWER ISSUE</v>
      </c>
      <c r="AM335" s="67" t="s">
        <v>5330</v>
      </c>
      <c r="AN335" s="48" t="str" cm="1">
        <f t="array" ref="AN335">IFERROR(_xlfn.IFS(
AM335="MPR ISSUE","ACTIVE",
AM335="BSS Hardware Issue","ACTIVE",
AM335="Sites strategiques, MLL, Pylone, etc.","PASSIVE",
AM335="AKTIVCO DEFAUT GE &amp; POWER Cabinet","PASSIVE",
AM335="AKTIVCO Coupure ENEO &amp; Baisse de tension","PASSIVE",
AM335="Coupure ENEO &amp; Baisse de tension","PASSIVE",
AM335="Defaut GE &amp; POWER Cabinet","PASSIVE",
AM335="Sharing","PASSIVE",
AM335="Sites strategiques &amp; DataCenter","PASSIVE",
AM335="Exclu","Exclu",
AM335="SAT","ACTIVE",
AM335="SPARE-ISSUE","SPARE-ISSUE",
AM335="Fiber CAmtel","ACTIVE",
AM335="Fiber AOF","ACTIVE",
AM335="Projet OCM (HUAWEI)","PLANNED WORKS",
AM335="Projet OCM (NOKIA)","PLANNED WORKS",
AM335="ACCESS-ISSUE","ACCESS-ISSUE",
AM335="Projet OCM (ZTE, NOKIA, autres projets)","PLANNED WORKS",
AM335="No root CAuse","No root cause",
AM335="ODU HS","ACTIVE",
AM335="IP &amp; VLAN","ACTIVE",
AM335="Warehouse HUAWEI","SPARE-ISSUE",
AM335="SPARE-HS","SPARE-ISSUE",
AM335="Power Telco","ACTIVE", AM335="no impacts","no impacts"
),"")</f>
        <v>PASSIVE</v>
      </c>
      <c r="AO335" s="93" t="s">
        <v>6207</v>
      </c>
      <c r="AP335" s="101" t="str">
        <f t="shared" si="16"/>
        <v>NRO_023</v>
      </c>
      <c r="AR335" s="17" t="s">
        <v>5537</v>
      </c>
      <c r="AS335" s="7" t="s">
        <v>5537</v>
      </c>
      <c r="AT335" s="6"/>
      <c r="AU335" s="7"/>
      <c r="AV335" s="3" t="s">
        <v>6208</v>
      </c>
      <c r="AW335" s="18" t="s">
        <v>5537</v>
      </c>
      <c r="AX335" s="18" t="s">
        <v>5537</v>
      </c>
      <c r="AY335" s="18" t="s">
        <v>5537</v>
      </c>
      <c r="AZ335" s="18" t="s">
        <v>5537</v>
      </c>
      <c r="BA335" s="18" t="s">
        <v>5537</v>
      </c>
      <c r="BB335" s="18" t="s">
        <v>5537</v>
      </c>
      <c r="BC335" s="18" t="s">
        <v>5537</v>
      </c>
      <c r="BD335" s="18" t="s">
        <v>5537</v>
      </c>
      <c r="BE335" s="18" t="s">
        <v>5537</v>
      </c>
      <c r="BF335" s="18" t="s">
        <v>5537</v>
      </c>
      <c r="BG335" s="18" t="s">
        <v>5537</v>
      </c>
      <c r="BH335" s="18" t="s">
        <v>5537</v>
      </c>
      <c r="BI335" s="9" t="s">
        <v>6209</v>
      </c>
      <c r="BJ335" s="14"/>
      <c r="BK335" s="14" t="s">
        <v>5537</v>
      </c>
      <c r="BL335" s="14" t="str">
        <f>_xlfn.XLOOKUP(B335,'[4]cell downs 18042026 17h'!$B:$B,'[4]cell downs 18042026 17h'!$B:$B,"")</f>
        <v/>
      </c>
      <c r="BM335" s="14" t="str">
        <f>_xlfn.XLOOKUP(B335,'[5]Cells Huawei 19042026 15h'!$B:$B,'[5]Cells Huawei 19042026 15h'!$B:$B,"")</f>
        <v/>
      </c>
      <c r="BN335" s="9" t="str">
        <f>_xlfn.XLOOKUP(B335,'[6]cells down 19042026 9H40'!$B:$B,'[6]cells down 19042026 9H40'!$B:$B,"")</f>
        <v/>
      </c>
      <c r="BO335" s="9" t="s">
        <v>1299</v>
      </c>
      <c r="BP335" s="9" t="s">
        <v>12</v>
      </c>
      <c r="BQ335" s="115"/>
    </row>
    <row r="336" spans="1:69" s="9" customFormat="1" x14ac:dyDescent="0.3">
      <c r="A336" s="1" t="s">
        <v>3825</v>
      </c>
      <c r="B336" s="8" t="s">
        <v>3826</v>
      </c>
      <c r="C336" s="3" t="str">
        <f>_xlfn.XLOOKUP(B336,'[1]daily break down'!$D:$D,'[1]daily break down'!$E:$E,"")</f>
        <v>Maroua</v>
      </c>
      <c r="D336" s="1" t="s">
        <v>11</v>
      </c>
      <c r="E336" s="1" t="s">
        <v>12</v>
      </c>
      <c r="F336" s="3" t="s">
        <v>55</v>
      </c>
      <c r="G336" s="1" t="s">
        <v>84</v>
      </c>
      <c r="H336" s="32" t="str">
        <f>_xlfn.XLOOKUP(B336,[2]CALCULATION!$B:$B,[2]CALCULATION!$H:$H,"")</f>
        <v>Huawei</v>
      </c>
      <c r="I336" s="28">
        <v>0</v>
      </c>
      <c r="J336" s="28">
        <v>0</v>
      </c>
      <c r="K336" s="28">
        <v>0</v>
      </c>
      <c r="L336" s="28">
        <v>0.64404251311948368</v>
      </c>
      <c r="M336" s="28">
        <v>0</v>
      </c>
      <c r="N336" s="28">
        <v>0</v>
      </c>
      <c r="O336" s="28">
        <v>0.25862647068055805</v>
      </c>
      <c r="P336" s="28">
        <v>0.88064266207805786</v>
      </c>
      <c r="Q336" s="28">
        <v>0</v>
      </c>
      <c r="R336" s="28">
        <v>0</v>
      </c>
      <c r="S336" s="94">
        <v>0</v>
      </c>
      <c r="T336" s="94">
        <f>_xlfn.XLOOKUP(B336,'[3]Nur des jours'!$B:$B,'[3]Nur des jours'!$U:$U,"")</f>
        <v>0</v>
      </c>
      <c r="U336" s="94">
        <v>0</v>
      </c>
      <c r="V336" s="94">
        <v>0.47824762508097124</v>
      </c>
      <c r="W336" s="94">
        <v>0</v>
      </c>
      <c r="X336" s="94">
        <v>0</v>
      </c>
      <c r="Y336" s="94">
        <v>0</v>
      </c>
      <c r="Z336" s="94">
        <v>1.1466528551820176</v>
      </c>
      <c r="AA336" s="94">
        <v>0</v>
      </c>
      <c r="AB336" s="94">
        <v>0.37712273102133642</v>
      </c>
      <c r="AC336" s="94">
        <f>_xlfn.XLOOKUP(B336,'[3]Nur des jours'!$B:$B,'[3]Nur des jours'!$N:$N,"")</f>
        <v>0.96480639665784895</v>
      </c>
      <c r="AD336" s="94">
        <v>0.96480639665784895</v>
      </c>
      <c r="AE336" s="94">
        <v>1.5980390393630923</v>
      </c>
      <c r="AF336" s="94">
        <v>2.044880589301318</v>
      </c>
      <c r="AG336" s="94">
        <v>9.6102913977153107E-2</v>
      </c>
      <c r="AH336" s="94">
        <v>0.96480639665784895</v>
      </c>
      <c r="AI336" s="49" t="s">
        <v>5559</v>
      </c>
      <c r="AJ336" s="49"/>
      <c r="AK336" s="48" t="str" cm="1">
        <f t="array" ref="AK336">IFERROR(_xlfn.IFS(
AM336="MPR ISSUE","PDH",
AM336="BSS Hardware Issue","BSS",
AM336="Sites strategiques, MLL, Pylone, etc.","ENVTECH",
AM336="AKTIVCO DEFAUT GE &amp; POWER Cabinet","AKTIVCO",
AM336="AKTIVCO Coupure ENEO &amp; Baisse de tension","AKTIVCO GRID ONLY",
AM336="Coupure ENEO &amp; Baisse de tension","IHS GRID ONLY",
AM336="Defaut GE &amp; POWER Cabinet","IHS",
AM336="Sharing","Partners",
AM336="Sites strategiques &amp; DataCenter","SST &amp; DC",
AM336="Exclu","Exclu",
AM336="SAT","SAT",
AM336="SPARE-ISSUE","SPARE-ISSUE",
AM336="Fiber CAmtel","TRANS_FO_CAMTEL",
AM336="Fiber AOF","Fiber AOF",
AM336="Projet OCM (HUAWEI)","TRAVAUX-HUAWEI",
AM336="Projet OCM (NOKIA)","TRAVAUX-NOKIA",
AM336="ACCESS-ISSUE","ACCESS-ISSUE",
AM336="Projet OCM (ZTE, NOKIA, autres projets)","TRAVAUX OCM",
AM336="No root CAuse","No root cause",
AM336="ODU HS","PDH",
AM336="IP &amp; VLAN","PDH",
AM336="Warehouse HUAWEI","SPARE-ISSUE",
AM336="SPARE-HS","SPARE-ISSUE",
AM336="Power Telco","BSS",AM336="no impacts","no impacts"
),"")</f>
        <v>IHS</v>
      </c>
      <c r="AL336" s="48" t="str" cm="1">
        <f t="array" ref="AL336">IFERROR(_xlfn.IFS(
AM336="MPR ISSUE","TX ISSUE",
AM336="BSS Hardware Issue","RAN ISSUE",
AM336="Sites strategiques, MLL, Pylone, etc.","ENVTECH",
AM336="AKTIVCO DEFAUT GE &amp; POWER Cabinet","POWER ISSUE",
AM336="AKTIVCO Coupure ENEO &amp; Baisse de tension","POWER ISSUE",
AM336="Coupure ENEO &amp; Baisse de tension","POWER ISSUE",
AM336="Defaut GE &amp; POWER Cabinet","POWER ISSUE",
AM336="Sharing","POWER ISSUE",
AM336="Sites strategiques &amp; DataCenter","POWER ISSUE",
AM336="Exclu","Exclu",
AM336="SAT","TX ISSUE",
AM336="SPARE-ISSUE","SPARE-ISSUE",
AM336="Fiber CAmtel","TX ISSUE",
AM336="Fiber AOF","TX ISSUE",
AM336="Projet OCM (HUAWEI)","TRAVAUX-HUAWEI",
AM336="Projet OCM (NOKIA)","TRAVAUX -NOKIA",
AM336="ACCESS-ISSUE","ACCESS-ISSUE",
AM336="Projet OCM (ZTE, NOKIA, autres projets)","TRAVAUX OCM",
AM336="No root CAuse","No root cause",
AM336="ODU HS","TX ISSUE",
AM336="IP &amp; VLAN","TX ISSUE",
AM336="Warehouse HUAWEI","SPARE-ISSUE",
AM336="SPARE-HS","SPARE-ISSUE",
AM336="Power Telco","RAN ISSUE",AM336="no impacts","no impacts"
),"")</f>
        <v>POWER ISSUE</v>
      </c>
      <c r="AM336" s="67" t="s">
        <v>5330</v>
      </c>
      <c r="AN336" s="48" t="str" cm="1">
        <f t="array" ref="AN336">IFERROR(_xlfn.IFS(
AM336="MPR ISSUE","ACTIVE",
AM336="BSS Hardware Issue","ACTIVE",
AM336="Sites strategiques, MLL, Pylone, etc.","PASSIVE",
AM336="AKTIVCO DEFAUT GE &amp; POWER Cabinet","PASSIVE",
AM336="AKTIVCO Coupure ENEO &amp; Baisse de tension","PASSIVE",
AM336="Coupure ENEO &amp; Baisse de tension","PASSIVE",
AM336="Defaut GE &amp; POWER Cabinet","PASSIVE",
AM336="Sharing","PASSIVE",
AM336="Sites strategiques &amp; DataCenter","PASSIVE",
AM336="Exclu","Exclu",
AM336="SAT","ACTIVE",
AM336="SPARE-ISSUE","SPARE-ISSUE",
AM336="Fiber CAmtel","ACTIVE",
AM336="Fiber AOF","ACTIVE",
AM336="Projet OCM (HUAWEI)","PLANNED WORKS",
AM336="Projet OCM (NOKIA)","PLANNED WORKS",
AM336="ACCESS-ISSUE","ACCESS-ISSUE",
AM336="Projet OCM (ZTE, NOKIA, autres projets)","PLANNED WORKS",
AM336="No root CAuse","No root cause",
AM336="ODU HS","ACTIVE",
AM336="IP &amp; VLAN","ACTIVE",
AM336="Warehouse HUAWEI","SPARE-ISSUE",
AM336="SPARE-HS","SPARE-ISSUE",
AM336="Power Telco","ACTIVE", AM336="no impacts","no impacts"
),"")</f>
        <v>PASSIVE</v>
      </c>
      <c r="AO336" s="93" t="s">
        <v>5994</v>
      </c>
      <c r="AP336" s="101" t="str">
        <f t="shared" si="16"/>
        <v>EXN_086</v>
      </c>
      <c r="AR336" s="17" t="s">
        <v>5537</v>
      </c>
      <c r="AS336" s="7" t="s">
        <v>5537</v>
      </c>
      <c r="AT336" s="6"/>
      <c r="AU336" s="7"/>
      <c r="AV336" s="3" t="s">
        <v>5994</v>
      </c>
      <c r="AW336" s="18" t="s">
        <v>5537</v>
      </c>
      <c r="AX336" s="18" t="s">
        <v>5537</v>
      </c>
      <c r="AY336" s="18" t="s">
        <v>5537</v>
      </c>
      <c r="AZ336" s="18" t="s">
        <v>5537</v>
      </c>
      <c r="BA336" s="18" t="s">
        <v>5537</v>
      </c>
      <c r="BB336" s="18" t="s">
        <v>5537</v>
      </c>
      <c r="BC336" s="18" t="s">
        <v>5537</v>
      </c>
      <c r="BD336" s="18" t="s">
        <v>5537</v>
      </c>
      <c r="BE336" s="18" t="s">
        <v>5537</v>
      </c>
      <c r="BF336" s="18" t="s">
        <v>5537</v>
      </c>
      <c r="BG336" s="18" t="s">
        <v>5537</v>
      </c>
      <c r="BH336" s="18" t="s">
        <v>5537</v>
      </c>
      <c r="BI336" s="9" t="s">
        <v>5537</v>
      </c>
      <c r="BJ336" s="14"/>
      <c r="BK336" s="14" t="s">
        <v>5537</v>
      </c>
      <c r="BL336" s="14" t="str">
        <f>_xlfn.XLOOKUP(B336,'[4]cell downs 18042026 17h'!$B:$B,'[4]cell downs 18042026 17h'!$B:$B,"")</f>
        <v/>
      </c>
      <c r="BM336" s="14" t="str">
        <f>_xlfn.XLOOKUP(B336,'[5]Cells Huawei 19042026 15h'!$B:$B,'[5]Cells Huawei 19042026 15h'!$B:$B,"")</f>
        <v/>
      </c>
      <c r="BN336" s="9" t="str">
        <f>_xlfn.XLOOKUP(B336,'[6]cells down 19042026 9H40'!$B:$B,'[6]cells down 19042026 9H40'!$B:$B,"")</f>
        <v/>
      </c>
      <c r="BO336" s="9" t="s">
        <v>3826</v>
      </c>
      <c r="BP336" s="9" t="s">
        <v>5537</v>
      </c>
      <c r="BQ336" s="115"/>
    </row>
    <row r="337" spans="1:69" s="9" customFormat="1" x14ac:dyDescent="0.3">
      <c r="A337" s="2" t="s">
        <v>741</v>
      </c>
      <c r="B337" s="8" t="s">
        <v>742</v>
      </c>
      <c r="C337" s="3" t="str">
        <f>_xlfn.XLOOKUP(B337,'[1]daily break down'!$D:$D,'[1]daily break down'!$E:$E,"")</f>
        <v>CENTRE</v>
      </c>
      <c r="D337" s="1" t="s">
        <v>11</v>
      </c>
      <c r="E337" s="1" t="s">
        <v>66</v>
      </c>
      <c r="F337" s="3" t="s">
        <v>226</v>
      </c>
      <c r="G337" s="1" t="s">
        <v>741</v>
      </c>
      <c r="H337" s="33" t="str">
        <f>_xlfn.XLOOKUP(B337,[2]CALCULATION!$B:$B,[2]CALCULATION!$H:$H,"")</f>
        <v>NOKIA</v>
      </c>
      <c r="I337" s="28">
        <v>0.58977036979964803</v>
      </c>
      <c r="J337" s="28">
        <v>0.86473377221894054</v>
      </c>
      <c r="K337" s="28">
        <v>1.0920953506091033</v>
      </c>
      <c r="L337" s="28">
        <v>0.80919533833856983</v>
      </c>
      <c r="M337" s="28">
        <v>0.46458595508984601</v>
      </c>
      <c r="N337" s="28">
        <v>0.63227136143000251</v>
      </c>
      <c r="O337" s="28">
        <v>0.77805529159639641</v>
      </c>
      <c r="P337" s="28">
        <v>0.81081833046545271</v>
      </c>
      <c r="Q337" s="28">
        <v>1.0098221343309561</v>
      </c>
      <c r="R337" s="28">
        <v>0.97393795675635575</v>
      </c>
      <c r="S337" s="94">
        <v>0.86985243969603343</v>
      </c>
      <c r="T337" s="94">
        <f>_xlfn.XLOOKUP(B337,'[3]Nur des jours'!$B:$B,'[3]Nur des jours'!$U:$U,"")</f>
        <v>1.2558748747977497</v>
      </c>
      <c r="U337" s="94">
        <v>0.8882582405195858</v>
      </c>
      <c r="V337" s="94">
        <v>0.4984012635796285</v>
      </c>
      <c r="W337" s="94">
        <v>1.25587487479775</v>
      </c>
      <c r="X337" s="94">
        <v>2.5233960557367596</v>
      </c>
      <c r="Y337" s="94">
        <v>1.5854671221032266</v>
      </c>
      <c r="Z337" s="94">
        <v>1.3368996355936797</v>
      </c>
      <c r="AA337" s="94">
        <v>1.1355594364685975</v>
      </c>
      <c r="AB337" s="94">
        <v>1.0697301623990889</v>
      </c>
      <c r="AC337" s="94">
        <f>_xlfn.XLOOKUP(B337,'[3]Nur des jours'!$B:$B,'[3]Nur des jours'!$N:$N,"")</f>
        <v>0.95745834439108213</v>
      </c>
      <c r="AD337" s="94">
        <v>0.95745834439108213</v>
      </c>
      <c r="AE337" s="94">
        <v>1.4000795335099856</v>
      </c>
      <c r="AF337" s="94">
        <v>2.2564822464987717</v>
      </c>
      <c r="AG337" s="94">
        <v>0</v>
      </c>
      <c r="AH337" s="94">
        <v>0.95745834439108213</v>
      </c>
      <c r="AI337" s="49" t="s">
        <v>5559</v>
      </c>
      <c r="AJ337" s="49"/>
      <c r="AK337" s="48" t="str" cm="1">
        <f t="array" ref="AK337">IFERROR(_xlfn.IFS(
AM337="MPR ISSUE","PDH",
AM337="BSS Hardware Issue","BSS",
AM337="Sites strategiques, MLL, Pylone, etc.","ENVTECH",
AM337="AKTIVCO DEFAUT GE &amp; POWER Cabinet","AKTIVCO",
AM337="AKTIVCO Coupure ENEO &amp; Baisse de tension","AKTIVCO GRID ONLY",
AM337="Coupure ENEO &amp; Baisse de tension","IHS GRID ONLY",
AM337="Defaut GE &amp; POWER Cabinet","IHS",
AM337="Sharing","Partners",
AM337="Sites strategiques &amp; DataCenter","SST &amp; DC",
AM337="Exclu","Exclu",
AM337="SAT","SAT",
AM337="SPARE-ISSUE","SPARE-ISSUE",
AM337="Fiber CAmtel","TRANS_FO_CAMTEL",
AM337="Fiber AOF","Fiber AOF",
AM337="Projet OCM (HUAWEI)","TRAVAUX-HUAWEI",
AM337="Projet OCM (NOKIA)","TRAVAUX-NOKIA",
AM337="ACCESS-ISSUE","ACCESS-ISSUE",
AM337="Projet OCM (ZTE, NOKIA, autres projets)","TRAVAUX OCM",
AM337="No root CAuse","No root cause",
AM337="ODU HS","PDH",
AM337="IP &amp; VLAN","PDH",
AM337="Warehouse HUAWEI","SPARE-ISSUE",
AM337="SPARE-HS","SPARE-ISSUE",
AM337="Power Telco","BSS",AM337="no impacts","no impacts"
),"")</f>
        <v>no impacts</v>
      </c>
      <c r="AL337" s="48" t="str" cm="1">
        <f t="array" ref="AL337">IFERROR(_xlfn.IFS(
AM337="MPR ISSUE","TX ISSUE",
AM337="BSS Hardware Issue","RAN ISSUE",
AM337="Sites strategiques, MLL, Pylone, etc.","ENVTECH",
AM337="AKTIVCO DEFAUT GE &amp; POWER Cabinet","POWER ISSUE",
AM337="AKTIVCO Coupure ENEO &amp; Baisse de tension","POWER ISSUE",
AM337="Coupure ENEO &amp; Baisse de tension","POWER ISSUE",
AM337="Defaut GE &amp; POWER Cabinet","POWER ISSUE",
AM337="Sharing","POWER ISSUE",
AM337="Sites strategiques &amp; DataCenter","POWER ISSUE",
AM337="Exclu","Exclu",
AM337="SAT","TX ISSUE",
AM337="SPARE-ISSUE","SPARE-ISSUE",
AM337="Fiber CAmtel","TX ISSUE",
AM337="Fiber AOF","TX ISSUE",
AM337="Projet OCM (HUAWEI)","TRAVAUX-HUAWEI",
AM337="Projet OCM (NOKIA)","TRAVAUX -NOKIA",
AM337="ACCESS-ISSUE","ACCESS-ISSUE",
AM337="Projet OCM (ZTE, NOKIA, autres projets)","TRAVAUX OCM",
AM337="No root CAuse","No root cause",
AM337="ODU HS","TX ISSUE",
AM337="IP &amp; VLAN","TX ISSUE",
AM337="Warehouse HUAWEI","SPARE-ISSUE",
AM337="SPARE-HS","SPARE-ISSUE",
AM337="Power Telco","RAN ISSUE",AM337="no impacts","no impacts"
),"")</f>
        <v>no impacts</v>
      </c>
      <c r="AM337" s="67" t="s">
        <v>5605</v>
      </c>
      <c r="AN337" s="48" t="str" cm="1">
        <f t="array" ref="AN337">IFERROR(_xlfn.IFS(
AM337="MPR ISSUE","ACTIVE",
AM337="BSS Hardware Issue","ACTIVE",
AM337="Sites strategiques, MLL, Pylone, etc.","PASSIVE",
AM337="AKTIVCO DEFAUT GE &amp; POWER Cabinet","PASSIVE",
AM337="AKTIVCO Coupure ENEO &amp; Baisse de tension","PASSIVE",
AM337="Coupure ENEO &amp; Baisse de tension","PASSIVE",
AM337="Defaut GE &amp; POWER Cabinet","PASSIVE",
AM337="Sharing","PASSIVE",
AM337="Sites strategiques &amp; DataCenter","PASSIVE",
AM337="Exclu","Exclu",
AM337="SAT","ACTIVE",
AM337="SPARE-ISSUE","SPARE-ISSUE",
AM337="Fiber CAmtel","ACTIVE",
AM337="Fiber AOF","ACTIVE",
AM337="Projet OCM (HUAWEI)","PLANNED WORKS",
AM337="Projet OCM (NOKIA)","PLANNED WORKS",
AM337="ACCESS-ISSUE","ACCESS-ISSUE",
AM337="Projet OCM (ZTE, NOKIA, autres projets)","PLANNED WORKS",
AM337="No root CAuse","No root cause",
AM337="ODU HS","ACTIVE",
AM337="IP &amp; VLAN","ACTIVE",
AM337="Warehouse HUAWEI","SPARE-ISSUE",
AM337="SPARE-HS","SPARE-ISSUE",
AM337="Power Telco","ACTIVE", AM337="no impacts","no impacts"
),"")</f>
        <v>no impacts</v>
      </c>
      <c r="AO337" s="93" t="s">
        <v>5537</v>
      </c>
      <c r="AP337" s="101" t="str">
        <f t="shared" si="16"/>
        <v>EST_015</v>
      </c>
      <c r="AR337" s="17" t="s">
        <v>5537</v>
      </c>
      <c r="AS337" s="7" t="s">
        <v>5537</v>
      </c>
      <c r="AT337" s="6"/>
      <c r="AU337" s="7"/>
      <c r="AV337" s="3" t="s">
        <v>5537</v>
      </c>
      <c r="AW337" s="18" t="s">
        <v>5537</v>
      </c>
      <c r="AX337" s="18" t="s">
        <v>5537</v>
      </c>
      <c r="AY337" s="18" t="s">
        <v>5537</v>
      </c>
      <c r="AZ337" s="18" t="s">
        <v>5537</v>
      </c>
      <c r="BA337" s="18" t="s">
        <v>5537</v>
      </c>
      <c r="BB337" s="18" t="s">
        <v>5537</v>
      </c>
      <c r="BC337" s="18" t="s">
        <v>5537</v>
      </c>
      <c r="BD337" s="18" t="s">
        <v>5537</v>
      </c>
      <c r="BE337" s="18" t="s">
        <v>5537</v>
      </c>
      <c r="BF337" s="18" t="s">
        <v>5537</v>
      </c>
      <c r="BG337" s="18" t="s">
        <v>5537</v>
      </c>
      <c r="BH337" s="18" t="s">
        <v>5537</v>
      </c>
      <c r="BI337" s="9" t="s">
        <v>5537</v>
      </c>
      <c r="BJ337" s="14"/>
      <c r="BK337" s="14" t="s">
        <v>5537</v>
      </c>
      <c r="BL337" s="14" t="str">
        <f>_xlfn.XLOOKUP(B337,'[4]cell downs 18042026 17h'!$B:$B,'[4]cell downs 18042026 17h'!$B:$B,"")</f>
        <v/>
      </c>
      <c r="BM337" s="14" t="str">
        <f>_xlfn.XLOOKUP(B337,'[5]Cells Huawei 19042026 15h'!$B:$B,'[5]Cells Huawei 19042026 15h'!$B:$B,"")</f>
        <v/>
      </c>
      <c r="BN337" s="9" t="str">
        <f>_xlfn.XLOOKUP(B337,'[6]cells down 19042026 9H40'!$B:$B,'[6]cells down 19042026 9H40'!$B:$B,"")</f>
        <v/>
      </c>
      <c r="BO337" s="9" t="s">
        <v>742</v>
      </c>
      <c r="BP337" s="9" t="s">
        <v>12</v>
      </c>
      <c r="BQ337" s="115"/>
    </row>
    <row r="338" spans="1:69" s="9" customFormat="1" ht="13.95" customHeight="1" x14ac:dyDescent="0.3">
      <c r="A338" s="1" t="s">
        <v>1062</v>
      </c>
      <c r="B338" s="8" t="s">
        <v>1063</v>
      </c>
      <c r="C338" s="3" t="str">
        <f>_xlfn.XLOOKUP(B338,'[1]daily break down'!$D:$D,'[1]daily break down'!$E:$E,"")</f>
        <v>Garoua</v>
      </c>
      <c r="D338" s="1" t="s">
        <v>11</v>
      </c>
      <c r="E338" s="1" t="s">
        <v>12</v>
      </c>
      <c r="F338" s="3" t="s">
        <v>23</v>
      </c>
      <c r="G338" s="1" t="s">
        <v>24</v>
      </c>
      <c r="H338" s="32" t="str">
        <f>_xlfn.XLOOKUP(B338,[2]CALCULATION!$B:$B,[2]CALCULATION!$H:$H,"")</f>
        <v>Huawei</v>
      </c>
      <c r="I338" s="28">
        <v>4.2620665005864176</v>
      </c>
      <c r="J338" s="28">
        <v>6.134892404539527</v>
      </c>
      <c r="K338" s="28">
        <v>6.044325876843792</v>
      </c>
      <c r="L338" s="28">
        <v>0</v>
      </c>
      <c r="M338" s="28">
        <v>2.660405127370995</v>
      </c>
      <c r="N338" s="28">
        <v>2.2338435592538373</v>
      </c>
      <c r="O338" s="28">
        <v>3.2214610210796359</v>
      </c>
      <c r="P338" s="28">
        <v>2.97877911041483</v>
      </c>
      <c r="Q338" s="28">
        <v>0.6498032434160026</v>
      </c>
      <c r="R338" s="28">
        <v>3.7279772452936788</v>
      </c>
      <c r="S338" s="94">
        <v>0.52265697009128709</v>
      </c>
      <c r="T338" s="94">
        <f>_xlfn.XLOOKUP(B338,'[3]Nur des jours'!$B:$B,'[3]Nur des jours'!$U:$U,"")</f>
        <v>3.1681698070672568</v>
      </c>
      <c r="U338" s="94">
        <v>7.6166307111487788</v>
      </c>
      <c r="V338" s="94">
        <v>3.7337736457468331</v>
      </c>
      <c r="W338" s="94">
        <v>3.1681698070672564</v>
      </c>
      <c r="X338" s="94">
        <v>1.4060105640735892</v>
      </c>
      <c r="Y338" s="94">
        <v>3.9464747897600962</v>
      </c>
      <c r="Z338" s="94">
        <v>1.1821981662685876</v>
      </c>
      <c r="AA338" s="94">
        <v>4.6988118984228082</v>
      </c>
      <c r="AB338" s="94">
        <v>5.1231440817502918</v>
      </c>
      <c r="AC338" s="94">
        <f>_xlfn.XLOOKUP(B338,'[3]Nur des jours'!$B:$B,'[3]Nur des jours'!$N:$N,"")</f>
        <v>0.95676277633670337</v>
      </c>
      <c r="AD338" s="94">
        <v>0.95676277633670337</v>
      </c>
      <c r="AE338" s="94">
        <v>0.89362792705298388</v>
      </c>
      <c r="AF338" s="94">
        <v>1.1454008860600247</v>
      </c>
      <c r="AG338" s="94">
        <v>0.85261410870121934</v>
      </c>
      <c r="AH338" s="94">
        <v>0.95676277633670337</v>
      </c>
      <c r="AI338" s="49" t="s">
        <v>5559</v>
      </c>
      <c r="AJ338" s="49"/>
      <c r="AK338" s="48" t="str" cm="1">
        <f t="array" ref="AK338">IFERROR(_xlfn.IFS(
AM338="MPR ISSUE","PDH",
AM338="BSS Hardware Issue","BSS",
AM338="Sites strategiques, MLL, Pylone, etc.","ENVTECH",
AM338="AKTIVCO DEFAUT GE &amp; POWER Cabinet","AKTIVCO",
AM338="AKTIVCO Coupure ENEO &amp; Baisse de tension","AKTIVCO GRID ONLY",
AM338="Coupure ENEO &amp; Baisse de tension","IHS GRID ONLY",
AM338="Defaut GE &amp; POWER Cabinet","IHS",
AM338="Sharing","Partners",
AM338="Sites strategiques &amp; DataCenter","SST &amp; DC",
AM338="Exclu","Exclu",
AM338="SAT","SAT",
AM338="SPARE-ISSUE","SPARE-ISSUE",
AM338="Fiber CAmtel","TRANS_FO_CAMTEL",
AM338="Fiber AOF","Fiber AOF",
AM338="Projet OCM (HUAWEI)","TRAVAUX-HUAWEI",
AM338="Projet OCM (NOKIA)","TRAVAUX-NOKIA",
AM338="ACCESS-ISSUE","ACCESS-ISSUE",
AM338="Projet OCM (ZTE, NOKIA, autres projets)","TRAVAUX OCM",
AM338="No root CAuse","No root cause",
AM338="ODU HS","PDH",
AM338="IP &amp; VLAN","PDH",
AM338="Warehouse HUAWEI","SPARE-ISSUE",
AM338="SPARE-HS","SPARE-ISSUE",
AM338="Power Telco","BSS",AM338="no impacts","no impacts"
),"")</f>
        <v>no impacts</v>
      </c>
      <c r="AL338" s="48" t="str" cm="1">
        <f t="array" ref="AL338">IFERROR(_xlfn.IFS(
AM338="MPR ISSUE","TX ISSUE",
AM338="BSS Hardware Issue","RAN ISSUE",
AM338="Sites strategiques, MLL, Pylone, etc.","ENVTECH",
AM338="AKTIVCO DEFAUT GE &amp; POWER Cabinet","POWER ISSUE",
AM338="AKTIVCO Coupure ENEO &amp; Baisse de tension","POWER ISSUE",
AM338="Coupure ENEO &amp; Baisse de tension","POWER ISSUE",
AM338="Defaut GE &amp; POWER Cabinet","POWER ISSUE",
AM338="Sharing","POWER ISSUE",
AM338="Sites strategiques &amp; DataCenter","POWER ISSUE",
AM338="Exclu","Exclu",
AM338="SAT","TX ISSUE",
AM338="SPARE-ISSUE","SPARE-ISSUE",
AM338="Fiber CAmtel","TX ISSUE",
AM338="Fiber AOF","TX ISSUE",
AM338="Projet OCM (HUAWEI)","TRAVAUX-HUAWEI",
AM338="Projet OCM (NOKIA)","TRAVAUX -NOKIA",
AM338="ACCESS-ISSUE","ACCESS-ISSUE",
AM338="Projet OCM (ZTE, NOKIA, autres projets)","TRAVAUX OCM",
AM338="No root CAuse","No root cause",
AM338="ODU HS","TX ISSUE",
AM338="IP &amp; VLAN","TX ISSUE",
AM338="Warehouse HUAWEI","SPARE-ISSUE",
AM338="SPARE-HS","SPARE-ISSUE",
AM338="Power Telco","RAN ISSUE",AM338="no impacts","no impacts"
),"")</f>
        <v>no impacts</v>
      </c>
      <c r="AM338" s="67" t="s">
        <v>5605</v>
      </c>
      <c r="AN338" s="48" t="str" cm="1">
        <f t="array" ref="AN338">IFERROR(_xlfn.IFS(
AM338="MPR ISSUE","ACTIVE",
AM338="BSS Hardware Issue","ACTIVE",
AM338="Sites strategiques, MLL, Pylone, etc.","PASSIVE",
AM338="AKTIVCO DEFAUT GE &amp; POWER Cabinet","PASSIVE",
AM338="AKTIVCO Coupure ENEO &amp; Baisse de tension","PASSIVE",
AM338="Coupure ENEO &amp; Baisse de tension","PASSIVE",
AM338="Defaut GE &amp; POWER Cabinet","PASSIVE",
AM338="Sharing","PASSIVE",
AM338="Sites strategiques &amp; DataCenter","PASSIVE",
AM338="Exclu","Exclu",
AM338="SAT","ACTIVE",
AM338="SPARE-ISSUE","SPARE-ISSUE",
AM338="Fiber CAmtel","ACTIVE",
AM338="Fiber AOF","ACTIVE",
AM338="Projet OCM (HUAWEI)","PLANNED WORKS",
AM338="Projet OCM (NOKIA)","PLANNED WORKS",
AM338="ACCESS-ISSUE","ACCESS-ISSUE",
AM338="Projet OCM (ZTE, NOKIA, autres projets)","PLANNED WORKS",
AM338="No root CAuse","No root cause",
AM338="ODU HS","ACTIVE",
AM338="IP &amp; VLAN","ACTIVE",
AM338="Warehouse HUAWEI","SPARE-ISSUE",
AM338="SPARE-HS","SPARE-ISSUE",
AM338="Power Telco","ACTIVE", AM338="no impacts","no impacts"
),"")</f>
        <v>no impacts</v>
      </c>
      <c r="AO338" s="93" t="s">
        <v>5537</v>
      </c>
      <c r="AP338" s="101" t="str">
        <f t="shared" si="16"/>
        <v>NRD_040</v>
      </c>
      <c r="AR338" s="17" t="s">
        <v>5537</v>
      </c>
      <c r="AS338" s="7" t="s">
        <v>5537</v>
      </c>
      <c r="AT338" s="6"/>
      <c r="AU338" s="7"/>
      <c r="AV338" s="3" t="s">
        <v>5537</v>
      </c>
      <c r="AW338" s="18" t="s">
        <v>5537</v>
      </c>
      <c r="AX338" s="18" t="s">
        <v>5537</v>
      </c>
      <c r="AY338" s="18" t="s">
        <v>5537</v>
      </c>
      <c r="AZ338" s="18" t="s">
        <v>5537</v>
      </c>
      <c r="BA338" s="18" t="s">
        <v>5537</v>
      </c>
      <c r="BB338" s="18" t="s">
        <v>5537</v>
      </c>
      <c r="BC338" s="18" t="s">
        <v>5537</v>
      </c>
      <c r="BD338" s="18" t="s">
        <v>5537</v>
      </c>
      <c r="BE338" s="18" t="s">
        <v>5537</v>
      </c>
      <c r="BF338" s="18" t="s">
        <v>5537</v>
      </c>
      <c r="BG338" s="18" t="s">
        <v>5537</v>
      </c>
      <c r="BH338" s="18" t="s">
        <v>5537</v>
      </c>
      <c r="BI338" s="9" t="s">
        <v>5537</v>
      </c>
      <c r="BJ338" s="14"/>
      <c r="BK338" s="14" t="s">
        <v>5537</v>
      </c>
      <c r="BL338" s="14" t="str">
        <f>_xlfn.XLOOKUP(B338,'[4]cell downs 18042026 17h'!$B:$B,'[4]cell downs 18042026 17h'!$B:$B,"")</f>
        <v/>
      </c>
      <c r="BM338" s="14" t="str">
        <f>_xlfn.XLOOKUP(B338,'[5]Cells Huawei 19042026 15h'!$B:$B,'[5]Cells Huawei 19042026 15h'!$B:$B,"")</f>
        <v/>
      </c>
      <c r="BN338" s="9" t="str">
        <f>_xlfn.XLOOKUP(B338,'[6]cells down 19042026 9H40'!$B:$B,'[6]cells down 19042026 9H40'!$B:$B,"")</f>
        <v/>
      </c>
      <c r="BO338" s="9" t="s">
        <v>1063</v>
      </c>
      <c r="BP338" s="9" t="s">
        <v>5537</v>
      </c>
      <c r="BQ338" s="115"/>
    </row>
    <row r="339" spans="1:69" s="9" customFormat="1" x14ac:dyDescent="0.3">
      <c r="A339" s="1" t="s">
        <v>1696</v>
      </c>
      <c r="B339" s="8" t="s">
        <v>1697</v>
      </c>
      <c r="C339" s="3" t="str">
        <f>_xlfn.XLOOKUP(B339,'[1]daily break down'!$D:$D,'[1]daily break down'!$E:$E,"")</f>
        <v>CENTRE</v>
      </c>
      <c r="D339" s="1" t="s">
        <v>11</v>
      </c>
      <c r="E339" s="1" t="s">
        <v>594</v>
      </c>
      <c r="F339" s="3" t="s">
        <v>69</v>
      </c>
      <c r="G339" s="1" t="s">
        <v>1698</v>
      </c>
      <c r="H339" s="34" t="str">
        <f>_xlfn.XLOOKUP(B339,[2]CALCULATION!$B:$B,[2]CALCULATION!$H:$H,"")</f>
        <v>ZTE</v>
      </c>
      <c r="I339" s="28">
        <v>0.84732673578116258</v>
      </c>
      <c r="J339" s="28">
        <v>1.1202212691156372</v>
      </c>
      <c r="K339" s="28">
        <v>0</v>
      </c>
      <c r="L339" s="28">
        <v>0</v>
      </c>
      <c r="M339" s="28">
        <v>0</v>
      </c>
      <c r="N339" s="28">
        <v>0</v>
      </c>
      <c r="O339" s="28">
        <v>0</v>
      </c>
      <c r="P339" s="28">
        <v>0</v>
      </c>
      <c r="Q339" s="28">
        <v>0</v>
      </c>
      <c r="R339" s="28">
        <v>0</v>
      </c>
      <c r="S339" s="94">
        <v>0</v>
      </c>
      <c r="T339" s="94">
        <f>_xlfn.XLOOKUP(B339,'[3]Nur des jours'!$B:$B,'[3]Nur des jours'!$U:$U,"")</f>
        <v>2.9746235371668766</v>
      </c>
      <c r="U339" s="94">
        <v>1.5368130284533703</v>
      </c>
      <c r="V339" s="94">
        <v>0</v>
      </c>
      <c r="W339" s="94">
        <v>2.9746235371668766</v>
      </c>
      <c r="X339" s="94">
        <v>0</v>
      </c>
      <c r="Y339" s="94">
        <v>0</v>
      </c>
      <c r="Z339" s="94">
        <v>0</v>
      </c>
      <c r="AA339" s="94">
        <v>0</v>
      </c>
      <c r="AB339" s="94">
        <v>0</v>
      </c>
      <c r="AC339" s="94">
        <f>_xlfn.XLOOKUP(B339,'[3]Nur des jours'!$B:$B,'[3]Nur des jours'!$N:$N,"")</f>
        <v>0.95244668738389482</v>
      </c>
      <c r="AD339" s="94">
        <v>0.95244668738389482</v>
      </c>
      <c r="AE339" s="94">
        <v>0.46773397439740383</v>
      </c>
      <c r="AF339" s="94">
        <v>0.91685197085454184</v>
      </c>
      <c r="AG339" s="94">
        <v>1.1080905383842581</v>
      </c>
      <c r="AH339" s="94">
        <v>0.95244668738389482</v>
      </c>
      <c r="AI339" s="49" t="s">
        <v>5559</v>
      </c>
      <c r="AJ339" s="49"/>
      <c r="AK339" s="48" t="str" cm="1">
        <f t="array" ref="AK339">IFERROR(_xlfn.IFS(
AM339="MPR ISSUE","PDH",
AM339="BSS Hardware Issue","BSS",
AM339="Sites strategiques, MLL, Pylone, etc.","ENVTECH",
AM339="AKTIVCO DEFAUT GE &amp; POWER Cabinet","AKTIVCO",
AM339="AKTIVCO Coupure ENEO &amp; Baisse de tension","AKTIVCO GRID ONLY",
AM339="Coupure ENEO &amp; Baisse de tension","IHS GRID ONLY",
AM339="Defaut GE &amp; POWER Cabinet","IHS",
AM339="Sharing","Partners",
AM339="Sites strategiques &amp; DataCenter","SST &amp; DC",
AM339="Exclu","Exclu",
AM339="SAT","SAT",
AM339="SPARE-ISSUE","SPARE-ISSUE",
AM339="Fiber CAmtel","TRANS_FO_CAMTEL",
AM339="Fiber AOF","Fiber AOF",
AM339="Projet OCM (HUAWEI)","TRAVAUX-HUAWEI",
AM339="Projet OCM (NOKIA)","TRAVAUX-NOKIA",
AM339="ACCESS-ISSUE","ACCESS-ISSUE",
AM339="Projet OCM (ZTE, NOKIA, autres projets)","TRAVAUX OCM",
AM339="No root CAuse","No root cause",
AM339="ODU HS","PDH",
AM339="IP &amp; VLAN","PDH",
AM339="Warehouse HUAWEI","SPARE-ISSUE",
AM339="SPARE-HS","SPARE-ISSUE",
AM339="Power Telco","BSS",AM339="no impacts","no impacts"
),"")</f>
        <v>IHS</v>
      </c>
      <c r="AL339" s="48" t="str" cm="1">
        <f t="array" ref="AL339">IFERROR(_xlfn.IFS(
AM339="MPR ISSUE","TX ISSUE",
AM339="BSS Hardware Issue","RAN ISSUE",
AM339="Sites strategiques, MLL, Pylone, etc.","ENVTECH",
AM339="AKTIVCO DEFAUT GE &amp; POWER Cabinet","POWER ISSUE",
AM339="AKTIVCO Coupure ENEO &amp; Baisse de tension","POWER ISSUE",
AM339="Coupure ENEO &amp; Baisse de tension","POWER ISSUE",
AM339="Defaut GE &amp; POWER Cabinet","POWER ISSUE",
AM339="Sharing","POWER ISSUE",
AM339="Sites strategiques &amp; DataCenter","POWER ISSUE",
AM339="Exclu","Exclu",
AM339="SAT","TX ISSUE",
AM339="SPARE-ISSUE","SPARE-ISSUE",
AM339="Fiber CAmtel","TX ISSUE",
AM339="Fiber AOF","TX ISSUE",
AM339="Projet OCM (HUAWEI)","TRAVAUX-HUAWEI",
AM339="Projet OCM (NOKIA)","TRAVAUX -NOKIA",
AM339="ACCESS-ISSUE","ACCESS-ISSUE",
AM339="Projet OCM (ZTE, NOKIA, autres projets)","TRAVAUX OCM",
AM339="No root CAuse","No root cause",
AM339="ODU HS","TX ISSUE",
AM339="IP &amp; VLAN","TX ISSUE",
AM339="Warehouse HUAWEI","SPARE-ISSUE",
AM339="SPARE-HS","SPARE-ISSUE",
AM339="Power Telco","RAN ISSUE",AM339="no impacts","no impacts"
),"")</f>
        <v>POWER ISSUE</v>
      </c>
      <c r="AM339" s="67" t="s">
        <v>5330</v>
      </c>
      <c r="AN339" s="48" t="str" cm="1">
        <f t="array" ref="AN339">IFERROR(_xlfn.IFS(
AM339="MPR ISSUE","ACTIVE",
AM339="BSS Hardware Issue","ACTIVE",
AM339="Sites strategiques, MLL, Pylone, etc.","PASSIVE",
AM339="AKTIVCO DEFAUT GE &amp; POWER Cabinet","PASSIVE",
AM339="AKTIVCO Coupure ENEO &amp; Baisse de tension","PASSIVE",
AM339="Coupure ENEO &amp; Baisse de tension","PASSIVE",
AM339="Defaut GE &amp; POWER Cabinet","PASSIVE",
AM339="Sharing","PASSIVE",
AM339="Sites strategiques &amp; DataCenter","PASSIVE",
AM339="Exclu","Exclu",
AM339="SAT","ACTIVE",
AM339="SPARE-ISSUE","SPARE-ISSUE",
AM339="Fiber CAmtel","ACTIVE",
AM339="Fiber AOF","ACTIVE",
AM339="Projet OCM (HUAWEI)","PLANNED WORKS",
AM339="Projet OCM (NOKIA)","PLANNED WORKS",
AM339="ACCESS-ISSUE","ACCESS-ISSUE",
AM339="Projet OCM (ZTE, NOKIA, autres projets)","PLANNED WORKS",
AM339="No root CAuse","No root cause",
AM339="ODU HS","ACTIVE",
AM339="IP &amp; VLAN","ACTIVE",
AM339="Warehouse HUAWEI","SPARE-ISSUE",
AM339="SPARE-HS","SPARE-ISSUE",
AM339="Power Telco","ACTIVE", AM339="no impacts","no impacts"
),"")</f>
        <v>PASSIVE</v>
      </c>
      <c r="AO339" s="93" t="s">
        <v>6372</v>
      </c>
      <c r="AP339" s="101" t="str">
        <f t="shared" si="16"/>
        <v>SUD_026</v>
      </c>
      <c r="AR339" s="17" t="s">
        <v>5537</v>
      </c>
      <c r="AS339" s="7" t="s">
        <v>5537</v>
      </c>
      <c r="AT339" s="6"/>
      <c r="AU339" s="7"/>
      <c r="AV339" s="3" t="s">
        <v>5537</v>
      </c>
      <c r="AW339" s="18" t="s">
        <v>5537</v>
      </c>
      <c r="AX339" s="18" t="s">
        <v>5537</v>
      </c>
      <c r="AY339" s="18" t="s">
        <v>5537</v>
      </c>
      <c r="AZ339" s="18" t="s">
        <v>5537</v>
      </c>
      <c r="BA339" s="18" t="s">
        <v>5537</v>
      </c>
      <c r="BB339" s="18" t="s">
        <v>5537</v>
      </c>
      <c r="BC339" s="18" t="s">
        <v>5537</v>
      </c>
      <c r="BD339" s="18" t="s">
        <v>5537</v>
      </c>
      <c r="BE339" s="18" t="s">
        <v>5537</v>
      </c>
      <c r="BF339" s="18" t="s">
        <v>5537</v>
      </c>
      <c r="BG339" s="18" t="s">
        <v>5537</v>
      </c>
      <c r="BH339" s="18" t="s">
        <v>5537</v>
      </c>
      <c r="BI339" s="9" t="s">
        <v>6372</v>
      </c>
      <c r="BJ339" s="14"/>
      <c r="BK339" s="14" t="s">
        <v>5537</v>
      </c>
      <c r="BL339" s="14" t="str">
        <f>_xlfn.XLOOKUP(B339,'[4]cell downs 18042026 17h'!$B:$B,'[4]cell downs 18042026 17h'!$B:$B,"")</f>
        <v/>
      </c>
      <c r="BM339" s="14" t="str">
        <f>_xlfn.XLOOKUP(B339,'[5]Cells Huawei 19042026 15h'!$B:$B,'[5]Cells Huawei 19042026 15h'!$B:$B,"")</f>
        <v/>
      </c>
      <c r="BN339" s="9" t="str">
        <f>_xlfn.XLOOKUP(B339,'[6]cells down 19042026 9H40'!$B:$B,'[6]cells down 19042026 9H40'!$B:$B,"")</f>
        <v/>
      </c>
      <c r="BO339" s="9" t="s">
        <v>1697</v>
      </c>
      <c r="BP339" s="9" t="s">
        <v>12</v>
      </c>
      <c r="BQ339" s="115"/>
    </row>
    <row r="340" spans="1:69" s="9" customFormat="1" x14ac:dyDescent="0.3">
      <c r="A340" s="1" t="s">
        <v>774</v>
      </c>
      <c r="B340" s="8" t="s">
        <v>775</v>
      </c>
      <c r="C340" s="3" t="str">
        <f>_xlfn.XLOOKUP(B340,'[1]daily break down'!$D:$D,'[1]daily break down'!$E:$E,"")</f>
        <v>Yaounde</v>
      </c>
      <c r="D340" s="1" t="s">
        <v>18</v>
      </c>
      <c r="E340" s="1"/>
      <c r="F340" s="3" t="s">
        <v>37</v>
      </c>
      <c r="G340" s="1" t="s">
        <v>38</v>
      </c>
      <c r="H340" s="34" t="str">
        <f>_xlfn.XLOOKUP(B340,[2]CALCULATION!$B:$B,[2]CALCULATION!$H:$H,"")</f>
        <v>ZTE</v>
      </c>
      <c r="I340" s="28">
        <v>1.1839995091786446</v>
      </c>
      <c r="J340" s="28">
        <v>2.0189487006075337</v>
      </c>
      <c r="K340" s="28">
        <v>1.0273183461603219</v>
      </c>
      <c r="L340" s="28">
        <v>0</v>
      </c>
      <c r="M340" s="28">
        <v>0.79255521026843945</v>
      </c>
      <c r="N340" s="28">
        <v>0</v>
      </c>
      <c r="O340" s="28">
        <v>0</v>
      </c>
      <c r="P340" s="28">
        <v>1.0524301364312152</v>
      </c>
      <c r="Q340" s="28">
        <v>2.8275554813616299</v>
      </c>
      <c r="R340" s="28">
        <v>0.66810203376965016</v>
      </c>
      <c r="S340" s="94">
        <v>8.1503989350318058</v>
      </c>
      <c r="T340" s="94">
        <f>_xlfn.XLOOKUP(B340,'[3]Nur des jours'!$B:$B,'[3]Nur des jours'!$U:$U,"")</f>
        <v>0.34821206906883656</v>
      </c>
      <c r="U340" s="94">
        <v>4.1133041123410194</v>
      </c>
      <c r="V340" s="94">
        <v>15.776535742923754</v>
      </c>
      <c r="W340" s="94">
        <v>0.34821206906883651</v>
      </c>
      <c r="X340" s="94">
        <v>13.560901798631978</v>
      </c>
      <c r="Y340" s="94">
        <v>9.2228578644134558</v>
      </c>
      <c r="Z340" s="94">
        <v>23.011103406357282</v>
      </c>
      <c r="AA340" s="94">
        <v>0</v>
      </c>
      <c r="AB340" s="94">
        <v>0</v>
      </c>
      <c r="AC340" s="94">
        <f>_xlfn.XLOOKUP(B340,'[3]Nur des jours'!$B:$B,'[3]Nur des jours'!$N:$N,"")</f>
        <v>0.94224502258634357</v>
      </c>
      <c r="AD340" s="94">
        <v>0.94224502258634357</v>
      </c>
      <c r="AE340" s="94">
        <v>0.24167296140426603</v>
      </c>
      <c r="AF340" s="94">
        <v>0.55229998197959318</v>
      </c>
      <c r="AG340" s="94">
        <v>1.3851131729803208</v>
      </c>
      <c r="AH340" s="94">
        <v>0.94224502258634357</v>
      </c>
      <c r="AI340" s="49" t="s">
        <v>5559</v>
      </c>
      <c r="AJ340" s="49"/>
      <c r="AK340" s="48" t="str" cm="1">
        <f t="array" ref="AK340">IFERROR(_xlfn.IFS(
AM340="MPR ISSUE","PDH",
AM340="BSS Hardware Issue","BSS",
AM340="Sites strategiques, MLL, Pylone, etc.","ENVTECH",
AM340="AKTIVCO DEFAUT GE &amp; POWER Cabinet","AKTIVCO",
AM340="AKTIVCO Coupure ENEO &amp; Baisse de tension","AKTIVCO GRID ONLY",
AM340="Coupure ENEO &amp; Baisse de tension","IHS GRID ONLY",
AM340="Defaut GE &amp; POWER Cabinet","IHS",
AM340="Sharing","Partners",
AM340="Sites strategiques &amp; DataCenter","SST &amp; DC",
AM340="Exclu","Exclu",
AM340="SAT","SAT",
AM340="SPARE-ISSUE","SPARE-ISSUE",
AM340="Fiber CAmtel","TRANS_FO_CAMTEL",
AM340="Fiber AOF","Fiber AOF",
AM340="Projet OCM (HUAWEI)","TRAVAUX-HUAWEI",
AM340="Projet OCM (NOKIA)","TRAVAUX-NOKIA",
AM340="ACCESS-ISSUE","ACCESS-ISSUE",
AM340="Projet OCM (ZTE, NOKIA, autres projets)","TRAVAUX OCM",
AM340="No root CAuse","No root cause",
AM340="ODU HS","PDH",
AM340="IP &amp; VLAN","PDH",
AM340="Warehouse HUAWEI","SPARE-ISSUE",
AM340="SPARE-HS","SPARE-ISSUE",
AM340="Power Telco","BSS",AM340="no impacts","no impacts"
),"")</f>
        <v>no impacts</v>
      </c>
      <c r="AL340" s="48" t="str" cm="1">
        <f t="array" ref="AL340">IFERROR(_xlfn.IFS(
AM340="MPR ISSUE","TX ISSUE",
AM340="BSS Hardware Issue","RAN ISSUE",
AM340="Sites strategiques, MLL, Pylone, etc.","ENVTECH",
AM340="AKTIVCO DEFAUT GE &amp; POWER Cabinet","POWER ISSUE",
AM340="AKTIVCO Coupure ENEO &amp; Baisse de tension","POWER ISSUE",
AM340="Coupure ENEO &amp; Baisse de tension","POWER ISSUE",
AM340="Defaut GE &amp; POWER Cabinet","POWER ISSUE",
AM340="Sharing","POWER ISSUE",
AM340="Sites strategiques &amp; DataCenter","POWER ISSUE",
AM340="Exclu","Exclu",
AM340="SAT","TX ISSUE",
AM340="SPARE-ISSUE","SPARE-ISSUE",
AM340="Fiber CAmtel","TX ISSUE",
AM340="Fiber AOF","TX ISSUE",
AM340="Projet OCM (HUAWEI)","TRAVAUX-HUAWEI",
AM340="Projet OCM (NOKIA)","TRAVAUX -NOKIA",
AM340="ACCESS-ISSUE","ACCESS-ISSUE",
AM340="Projet OCM (ZTE, NOKIA, autres projets)","TRAVAUX OCM",
AM340="No root CAuse","No root cause",
AM340="ODU HS","TX ISSUE",
AM340="IP &amp; VLAN","TX ISSUE",
AM340="Warehouse HUAWEI","SPARE-ISSUE",
AM340="SPARE-HS","SPARE-ISSUE",
AM340="Power Telco","RAN ISSUE",AM340="no impacts","no impacts"
),"")</f>
        <v>no impacts</v>
      </c>
      <c r="AM340" s="67" t="s">
        <v>5605</v>
      </c>
      <c r="AN340" s="48" t="str" cm="1">
        <f t="array" ref="AN340">IFERROR(_xlfn.IFS(
AM340="MPR ISSUE","ACTIVE",
AM340="BSS Hardware Issue","ACTIVE",
AM340="Sites strategiques, MLL, Pylone, etc.","PASSIVE",
AM340="AKTIVCO DEFAUT GE &amp; POWER Cabinet","PASSIVE",
AM340="AKTIVCO Coupure ENEO &amp; Baisse de tension","PASSIVE",
AM340="Coupure ENEO &amp; Baisse de tension","PASSIVE",
AM340="Defaut GE &amp; POWER Cabinet","PASSIVE",
AM340="Sharing","PASSIVE",
AM340="Sites strategiques &amp; DataCenter","PASSIVE",
AM340="Exclu","Exclu",
AM340="SAT","ACTIVE",
AM340="SPARE-ISSUE","SPARE-ISSUE",
AM340="Fiber CAmtel","ACTIVE",
AM340="Fiber AOF","ACTIVE",
AM340="Projet OCM (HUAWEI)","PLANNED WORKS",
AM340="Projet OCM (NOKIA)","PLANNED WORKS",
AM340="ACCESS-ISSUE","ACCESS-ISSUE",
AM340="Projet OCM (ZTE, NOKIA, autres projets)","PLANNED WORKS",
AM340="No root CAuse","No root cause",
AM340="ODU HS","ACTIVE",
AM340="IP &amp; VLAN","ACTIVE",
AM340="Warehouse HUAWEI","SPARE-ISSUE",
AM340="SPARE-HS","SPARE-ISSUE",
AM340="Power Telco","ACTIVE", AM340="no impacts","no impacts"
),"")</f>
        <v>no impacts</v>
      </c>
      <c r="AO340" s="93" t="s">
        <v>5537</v>
      </c>
      <c r="AP340" s="101" t="str">
        <f t="shared" si="16"/>
        <v>CTR_698</v>
      </c>
      <c r="AR340" s="17" t="s">
        <v>5537</v>
      </c>
      <c r="AS340" s="7" t="s">
        <v>5537</v>
      </c>
      <c r="AT340" s="6"/>
      <c r="AU340" s="7"/>
      <c r="AV340" s="3" t="s">
        <v>5537</v>
      </c>
      <c r="AW340" s="18" t="s">
        <v>5537</v>
      </c>
      <c r="AX340" s="18" t="s">
        <v>5537</v>
      </c>
      <c r="AY340" s="18" t="s">
        <v>5537</v>
      </c>
      <c r="AZ340" s="18" t="s">
        <v>5537</v>
      </c>
      <c r="BA340" s="18" t="s">
        <v>5537</v>
      </c>
      <c r="BB340" s="18" t="s">
        <v>5537</v>
      </c>
      <c r="BC340" s="18" t="s">
        <v>5537</v>
      </c>
      <c r="BD340" s="18" t="s">
        <v>5537</v>
      </c>
      <c r="BE340" s="18" t="s">
        <v>5537</v>
      </c>
      <c r="BF340" s="18" t="s">
        <v>5537</v>
      </c>
      <c r="BG340" s="18" t="s">
        <v>5537</v>
      </c>
      <c r="BH340" s="18" t="s">
        <v>5537</v>
      </c>
      <c r="BI340" s="9" t="s">
        <v>5537</v>
      </c>
      <c r="BJ340" s="14"/>
      <c r="BK340" s="14" t="s">
        <v>5537</v>
      </c>
      <c r="BL340" s="14" t="str">
        <f>_xlfn.XLOOKUP(B340,'[4]cell downs 18042026 17h'!$B:$B,'[4]cell downs 18042026 17h'!$B:$B,"")</f>
        <v/>
      </c>
      <c r="BM340" s="14" t="str">
        <f>_xlfn.XLOOKUP(B340,'[5]Cells Huawei 19042026 15h'!$B:$B,'[5]Cells Huawei 19042026 15h'!$B:$B,"")</f>
        <v/>
      </c>
      <c r="BN340" s="9" t="str">
        <f>_xlfn.XLOOKUP(B340,'[6]cells down 19042026 9H40'!$B:$B,'[6]cells down 19042026 9H40'!$B:$B,"")</f>
        <v/>
      </c>
      <c r="BO340" s="9" t="s">
        <v>5537</v>
      </c>
      <c r="BP340" s="9" t="s">
        <v>302</v>
      </c>
      <c r="BQ340" s="115"/>
    </row>
    <row r="341" spans="1:69" s="9" customFormat="1" x14ac:dyDescent="0.3">
      <c r="A341" s="1" t="s">
        <v>1393</v>
      </c>
      <c r="B341" s="8" t="s">
        <v>1394</v>
      </c>
      <c r="C341" s="3" t="str">
        <f>_xlfn.XLOOKUP(B341,'[1]daily break down'!$D:$D,'[1]daily break down'!$E:$E,"")</f>
        <v>Douala</v>
      </c>
      <c r="D341" s="1" t="s">
        <v>11</v>
      </c>
      <c r="E341" s="1" t="s">
        <v>12</v>
      </c>
      <c r="F341" s="3" t="s">
        <v>31</v>
      </c>
      <c r="G341" s="1" t="s">
        <v>32</v>
      </c>
      <c r="H341" s="34" t="str">
        <f>_xlfn.XLOOKUP(B341,[2]CALCULATION!$B:$B,[2]CALCULATION!$H:$H,"")</f>
        <v>ZTE</v>
      </c>
      <c r="I341" s="28">
        <v>0</v>
      </c>
      <c r="J341" s="28">
        <v>0.10380015580724465</v>
      </c>
      <c r="K341" s="28">
        <v>0</v>
      </c>
      <c r="L341" s="28">
        <v>0</v>
      </c>
      <c r="M341" s="28">
        <v>3.422551529108319E-2</v>
      </c>
      <c r="N341" s="28">
        <v>0.42695393984014046</v>
      </c>
      <c r="O341" s="28">
        <v>0</v>
      </c>
      <c r="P341" s="28">
        <v>5.006306483693005E-2</v>
      </c>
      <c r="Q341" s="28">
        <v>12.124767787280311</v>
      </c>
      <c r="R341" s="28">
        <v>0</v>
      </c>
      <c r="S341" s="94">
        <v>0.22825333230603287</v>
      </c>
      <c r="T341" s="94">
        <f>_xlfn.XLOOKUP(B341,'[3]Nur des jours'!$B:$B,'[3]Nur des jours'!$U:$U,"")</f>
        <v>4.0646143485345843E-2</v>
      </c>
      <c r="U341" s="94">
        <v>0</v>
      </c>
      <c r="V341" s="94">
        <v>0</v>
      </c>
      <c r="W341" s="94">
        <v>4.0646143485345843E-2</v>
      </c>
      <c r="X341" s="94">
        <v>5.4254308241518293E-2</v>
      </c>
      <c r="Y341" s="94">
        <v>0</v>
      </c>
      <c r="Z341" s="94">
        <v>0</v>
      </c>
      <c r="AA341" s="94">
        <v>0</v>
      </c>
      <c r="AB341" s="94">
        <v>0</v>
      </c>
      <c r="AC341" s="94">
        <f>_xlfn.XLOOKUP(B341,'[3]Nur des jours'!$B:$B,'[3]Nur des jours'!$N:$N,"")</f>
        <v>0.94071120585104717</v>
      </c>
      <c r="AD341" s="94">
        <v>0.94071120585104717</v>
      </c>
      <c r="AE341" s="94">
        <v>0.63484427019012102</v>
      </c>
      <c r="AF341" s="94">
        <v>0.53009323010699971</v>
      </c>
      <c r="AG341" s="94">
        <v>1.2888050570516152</v>
      </c>
      <c r="AH341" s="94">
        <v>0.94071120585104717</v>
      </c>
      <c r="AI341" s="49" t="s">
        <v>5559</v>
      </c>
      <c r="AJ341" s="49"/>
      <c r="AK341" s="48" t="str" cm="1">
        <f t="array" ref="AK341">IFERROR(_xlfn.IFS(
AM341="MPR ISSUE","PDH",
AM341="BSS Hardware Issue","BSS",
AM341="Sites strategiques, MLL, Pylone, etc.","ENVTECH",
AM341="AKTIVCO DEFAUT GE &amp; POWER Cabinet","AKTIVCO",
AM341="AKTIVCO Coupure ENEO &amp; Baisse de tension","AKTIVCO GRID ONLY",
AM341="Coupure ENEO &amp; Baisse de tension","IHS GRID ONLY",
AM341="Defaut GE &amp; POWER Cabinet","IHS",
AM341="Sharing","Partners",
AM341="Sites strategiques &amp; DataCenter","SST &amp; DC",
AM341="Exclu","Exclu",
AM341="SAT","SAT",
AM341="SPARE-ISSUE","SPARE-ISSUE",
AM341="Fiber CAmtel","TRANS_FO_CAMTEL",
AM341="Fiber AOF","Fiber AOF",
AM341="Projet OCM (HUAWEI)","TRAVAUX-HUAWEI",
AM341="Projet OCM (NOKIA)","TRAVAUX-NOKIA",
AM341="ACCESS-ISSUE","ACCESS-ISSUE",
AM341="Projet OCM (ZTE, NOKIA, autres projets)","TRAVAUX OCM",
AM341="No root CAuse","No root cause",
AM341="ODU HS","PDH",
AM341="IP &amp; VLAN","PDH",
AM341="Warehouse HUAWEI","SPARE-ISSUE",
AM341="SPARE-HS","SPARE-ISSUE",
AM341="Power Telco","BSS",AM341="no impacts","no impacts"
),"")</f>
        <v>IHS</v>
      </c>
      <c r="AL341" s="48" t="str" cm="1">
        <f t="array" ref="AL341">IFERROR(_xlfn.IFS(
AM341="MPR ISSUE","TX ISSUE",
AM341="BSS Hardware Issue","RAN ISSUE",
AM341="Sites strategiques, MLL, Pylone, etc.","ENVTECH",
AM341="AKTIVCO DEFAUT GE &amp; POWER Cabinet","POWER ISSUE",
AM341="AKTIVCO Coupure ENEO &amp; Baisse de tension","POWER ISSUE",
AM341="Coupure ENEO &amp; Baisse de tension","POWER ISSUE",
AM341="Defaut GE &amp; POWER Cabinet","POWER ISSUE",
AM341="Sharing","POWER ISSUE",
AM341="Sites strategiques &amp; DataCenter","POWER ISSUE",
AM341="Exclu","Exclu",
AM341="SAT","TX ISSUE",
AM341="SPARE-ISSUE","SPARE-ISSUE",
AM341="Fiber CAmtel","TX ISSUE",
AM341="Fiber AOF","TX ISSUE",
AM341="Projet OCM (HUAWEI)","TRAVAUX-HUAWEI",
AM341="Projet OCM (NOKIA)","TRAVAUX -NOKIA",
AM341="ACCESS-ISSUE","ACCESS-ISSUE",
AM341="Projet OCM (ZTE, NOKIA, autres projets)","TRAVAUX OCM",
AM341="No root CAuse","No root cause",
AM341="ODU HS","TX ISSUE",
AM341="IP &amp; VLAN","TX ISSUE",
AM341="Warehouse HUAWEI","SPARE-ISSUE",
AM341="SPARE-HS","SPARE-ISSUE",
AM341="Power Telco","RAN ISSUE",AM341="no impacts","no impacts"
),"")</f>
        <v>POWER ISSUE</v>
      </c>
      <c r="AM341" s="67" t="s">
        <v>5330</v>
      </c>
      <c r="AN341" s="48" t="str" cm="1">
        <f t="array" ref="AN341">IFERROR(_xlfn.IFS(
AM341="MPR ISSUE","ACTIVE",
AM341="BSS Hardware Issue","ACTIVE",
AM341="Sites strategiques, MLL, Pylone, etc.","PASSIVE",
AM341="AKTIVCO DEFAUT GE &amp; POWER Cabinet","PASSIVE",
AM341="AKTIVCO Coupure ENEO &amp; Baisse de tension","PASSIVE",
AM341="Coupure ENEO &amp; Baisse de tension","PASSIVE",
AM341="Defaut GE &amp; POWER Cabinet","PASSIVE",
AM341="Sharing","PASSIVE",
AM341="Sites strategiques &amp; DataCenter","PASSIVE",
AM341="Exclu","Exclu",
AM341="SAT","ACTIVE",
AM341="SPARE-ISSUE","SPARE-ISSUE",
AM341="Fiber CAmtel","ACTIVE",
AM341="Fiber AOF","ACTIVE",
AM341="Projet OCM (HUAWEI)","PLANNED WORKS",
AM341="Projet OCM (NOKIA)","PLANNED WORKS",
AM341="ACCESS-ISSUE","ACCESS-ISSUE",
AM341="Projet OCM (ZTE, NOKIA, autres projets)","PLANNED WORKS",
AM341="No root CAuse","No root cause",
AM341="ODU HS","ACTIVE",
AM341="IP &amp; VLAN","ACTIVE",
AM341="Warehouse HUAWEI","SPARE-ISSUE",
AM341="SPARE-HS","SPARE-ISSUE",
AM341="Power Telco","ACTIVE", AM341="no impacts","no impacts"
),"")</f>
        <v>PASSIVE</v>
      </c>
      <c r="AO341" s="93" t="s">
        <v>6371</v>
      </c>
      <c r="AP341" s="101" t="str">
        <f t="shared" si="16"/>
        <v>LIT_123</v>
      </c>
      <c r="AR341" s="17" t="s">
        <v>5537</v>
      </c>
      <c r="AS341" s="7" t="s">
        <v>5537</v>
      </c>
      <c r="AT341" s="6"/>
      <c r="AU341" s="7"/>
      <c r="AV341" s="3" t="s">
        <v>5537</v>
      </c>
      <c r="AW341" s="18" t="s">
        <v>5537</v>
      </c>
      <c r="AX341" s="18" t="s">
        <v>5537</v>
      </c>
      <c r="AY341" s="18" t="s">
        <v>5537</v>
      </c>
      <c r="AZ341" s="18" t="s">
        <v>5537</v>
      </c>
      <c r="BA341" s="18" t="s">
        <v>5537</v>
      </c>
      <c r="BB341" s="18" t="s">
        <v>5537</v>
      </c>
      <c r="BC341" s="18" t="s">
        <v>5537</v>
      </c>
      <c r="BD341" s="18" t="s">
        <v>5537</v>
      </c>
      <c r="BE341" s="18" t="s">
        <v>5537</v>
      </c>
      <c r="BF341" s="18" t="s">
        <v>5537</v>
      </c>
      <c r="BG341" s="18" t="s">
        <v>5537</v>
      </c>
      <c r="BH341" s="18" t="s">
        <v>5537</v>
      </c>
      <c r="BI341" s="9" t="s">
        <v>6371</v>
      </c>
      <c r="BJ341" s="14"/>
      <c r="BK341" s="14" t="s">
        <v>5537</v>
      </c>
      <c r="BL341" s="14" t="str">
        <f>_xlfn.XLOOKUP(B341,'[4]cell downs 18042026 17h'!$B:$B,'[4]cell downs 18042026 17h'!$B:$B,"")</f>
        <v/>
      </c>
      <c r="BM341" s="14" t="str">
        <f>_xlfn.XLOOKUP(B341,'[5]Cells Huawei 19042026 15h'!$B:$B,'[5]Cells Huawei 19042026 15h'!$B:$B,"")</f>
        <v/>
      </c>
      <c r="BN341" s="9" t="str">
        <f>_xlfn.XLOOKUP(B341,'[6]cells down 19042026 9H40'!$B:$B,'[6]cells down 19042026 9H40'!$B:$B,"")</f>
        <v/>
      </c>
      <c r="BO341" s="9" t="s">
        <v>1394</v>
      </c>
      <c r="BP341" s="9" t="s">
        <v>5537</v>
      </c>
      <c r="BQ341" s="115"/>
    </row>
    <row r="342" spans="1:69" s="9" customFormat="1" x14ac:dyDescent="0.3">
      <c r="A342" s="1" t="s">
        <v>1780</v>
      </c>
      <c r="B342" s="1" t="s">
        <v>1781</v>
      </c>
      <c r="C342" s="3" t="str">
        <f>_xlfn.XLOOKUP(B342,'[1]daily break down'!$D:$D,'[1]daily break down'!$E:$E,"")</f>
        <v>CENTRE</v>
      </c>
      <c r="D342" s="1" t="s">
        <v>21</v>
      </c>
      <c r="E342" s="1" t="s">
        <v>22</v>
      </c>
      <c r="F342" s="3" t="s">
        <v>226</v>
      </c>
      <c r="G342" s="1" t="s">
        <v>489</v>
      </c>
      <c r="H342" s="34" t="str">
        <f>_xlfn.XLOOKUP(B342,[2]CALCULATION!$B:$B,[2]CALCULATION!$H:$H,"")</f>
        <v>ZTE</v>
      </c>
      <c r="I342" s="28">
        <v>0</v>
      </c>
      <c r="J342" s="28">
        <v>2.0912342730279394</v>
      </c>
      <c r="K342" s="28">
        <v>2.3098923331992136</v>
      </c>
      <c r="L342" s="28">
        <v>0.99844335436445741</v>
      </c>
      <c r="M342" s="28">
        <v>0</v>
      </c>
      <c r="N342" s="28">
        <v>0</v>
      </c>
      <c r="O342" s="28">
        <v>0</v>
      </c>
      <c r="P342" s="28">
        <v>0</v>
      </c>
      <c r="Q342" s="28">
        <v>0</v>
      </c>
      <c r="R342" s="28">
        <v>4.726295754109917E-3</v>
      </c>
      <c r="S342" s="94">
        <v>2.9491907154862704</v>
      </c>
      <c r="T342" s="94">
        <f>_xlfn.XLOOKUP(B342,'[3]Nur des jours'!$B:$B,'[3]Nur des jours'!$U:$U,"")</f>
        <v>0</v>
      </c>
      <c r="U342" s="94">
        <v>9.0890591068763484</v>
      </c>
      <c r="V342" s="94">
        <v>0</v>
      </c>
      <c r="W342" s="94">
        <v>0</v>
      </c>
      <c r="X342" s="94">
        <v>0.40920803691433166</v>
      </c>
      <c r="Y342" s="94">
        <v>0</v>
      </c>
      <c r="Z342" s="94">
        <v>3.3369966584197264</v>
      </c>
      <c r="AA342" s="94">
        <v>0</v>
      </c>
      <c r="AB342" s="94">
        <v>1.9483574606272815</v>
      </c>
      <c r="AC342" s="94">
        <f>_xlfn.XLOOKUP(B342,'[3]Nur des jours'!$B:$B,'[3]Nur des jours'!$N:$N,"")</f>
        <v>0.9392843995856559</v>
      </c>
      <c r="AD342" s="94">
        <v>0.9392843995856559</v>
      </c>
      <c r="AE342" s="94">
        <v>0.7268923180221335</v>
      </c>
      <c r="AF342" s="94">
        <v>0.33708574313779566</v>
      </c>
      <c r="AG342" s="94">
        <v>1.3851131729803208</v>
      </c>
      <c r="AH342" s="94">
        <v>0.9392843995856559</v>
      </c>
      <c r="AI342" s="49" t="s">
        <v>5559</v>
      </c>
      <c r="AJ342" s="49"/>
      <c r="AK342" s="48" t="str" cm="1">
        <f t="array" ref="AK342">IFERROR(_xlfn.IFS(
AM342="MPR ISSUE","PDH",
AM342="BSS Hardware Issue","BSS",
AM342="Sites strategiques, MLL, Pylone, etc.","ENVTECH",
AM342="AKTIVCO DEFAUT GE &amp; POWER Cabinet","AKTIVCO",
AM342="AKTIVCO Coupure ENEO &amp; Baisse de tension","AKTIVCO GRID ONLY",
AM342="Coupure ENEO &amp; Baisse de tension","IHS GRID ONLY",
AM342="Defaut GE &amp; POWER Cabinet","IHS",
AM342="Sharing","Partners",
AM342="Sites strategiques &amp; DataCenter","SST &amp; DC",
AM342="Exclu","Exclu",
AM342="SAT","SAT",
AM342="SPARE-ISSUE","SPARE-ISSUE",
AM342="Fiber CAmtel","TRANS_FO_CAMTEL",
AM342="Fiber AOF","Fiber AOF",
AM342="Projet OCM (HUAWEI)","TRAVAUX-HUAWEI",
AM342="Projet OCM (NOKIA)","TRAVAUX-NOKIA",
AM342="ACCESS-ISSUE","ACCESS-ISSUE",
AM342="Projet OCM (ZTE, NOKIA, autres projets)","TRAVAUX OCM",
AM342="No root CAuse","No root cause",
AM342="ODU HS","PDH",
AM342="IP &amp; VLAN","PDH",
AM342="Warehouse HUAWEI","SPARE-ISSUE",
AM342="SPARE-HS","SPARE-ISSUE",
AM342="Power Telco","BSS",AM342="no impacts","no impacts"
),"")</f>
        <v>AKTIVCO</v>
      </c>
      <c r="AL342" s="48" t="str" cm="1">
        <f t="array" ref="AL342">IFERROR(_xlfn.IFS(
AM342="MPR ISSUE","TX ISSUE",
AM342="BSS Hardware Issue","RAN ISSUE",
AM342="Sites strategiques, MLL, Pylone, etc.","ENVTECH",
AM342="AKTIVCO DEFAUT GE &amp; POWER Cabinet","POWER ISSUE",
AM342="AKTIVCO Coupure ENEO &amp; Baisse de tension","POWER ISSUE",
AM342="Coupure ENEO &amp; Baisse de tension","POWER ISSUE",
AM342="Defaut GE &amp; POWER Cabinet","POWER ISSUE",
AM342="Sharing","POWER ISSUE",
AM342="Sites strategiques &amp; DataCenter","POWER ISSUE",
AM342="Exclu","Exclu",
AM342="SAT","TX ISSUE",
AM342="SPARE-ISSUE","SPARE-ISSUE",
AM342="Fiber CAmtel","TX ISSUE",
AM342="Fiber AOF","TX ISSUE",
AM342="Projet OCM (HUAWEI)","TRAVAUX-HUAWEI",
AM342="Projet OCM (NOKIA)","TRAVAUX -NOKIA",
AM342="ACCESS-ISSUE","ACCESS-ISSUE",
AM342="Projet OCM (ZTE, NOKIA, autres projets)","TRAVAUX OCM",
AM342="No root CAuse","No root cause",
AM342="ODU HS","TX ISSUE",
AM342="IP &amp; VLAN","TX ISSUE",
AM342="Warehouse HUAWEI","SPARE-ISSUE",
AM342="SPARE-HS","SPARE-ISSUE",
AM342="Power Telco","RAN ISSUE",AM342="no impacts","no impacts"
),"")</f>
        <v>POWER ISSUE</v>
      </c>
      <c r="AM342" s="67" t="s">
        <v>5325</v>
      </c>
      <c r="AN342" s="48" t="str" cm="1">
        <f t="array" ref="AN342">IFERROR(_xlfn.IFS(
AM342="MPR ISSUE","ACTIVE",
AM342="BSS Hardware Issue","ACTIVE",
AM342="Sites strategiques, MLL, Pylone, etc.","PASSIVE",
AM342="AKTIVCO DEFAUT GE &amp; POWER Cabinet","PASSIVE",
AM342="AKTIVCO Coupure ENEO &amp; Baisse de tension","PASSIVE",
AM342="Coupure ENEO &amp; Baisse de tension","PASSIVE",
AM342="Defaut GE &amp; POWER Cabinet","PASSIVE",
AM342="Sharing","PASSIVE",
AM342="Sites strategiques &amp; DataCenter","PASSIVE",
AM342="Exclu","Exclu",
AM342="SAT","ACTIVE",
AM342="SPARE-ISSUE","SPARE-ISSUE",
AM342="Fiber CAmtel","ACTIVE",
AM342="Fiber AOF","ACTIVE",
AM342="Projet OCM (HUAWEI)","PLANNED WORKS",
AM342="Projet OCM (NOKIA)","PLANNED WORKS",
AM342="ACCESS-ISSUE","ACCESS-ISSUE",
AM342="Projet OCM (ZTE, NOKIA, autres projets)","PLANNED WORKS",
AM342="No root CAuse","No root cause",
AM342="ODU HS","ACTIVE",
AM342="IP &amp; VLAN","ACTIVE",
AM342="Warehouse HUAWEI","SPARE-ISSUE",
AM342="SPARE-HS","SPARE-ISSUE",
AM342="Power Telco","ACTIVE", AM342="no impacts","no impacts"
),"")</f>
        <v>PASSIVE</v>
      </c>
      <c r="AO342" s="93" t="s">
        <v>6039</v>
      </c>
      <c r="AP342" s="101" t="str">
        <f t="shared" si="16"/>
        <v>EST_120</v>
      </c>
      <c r="AR342" s="17" t="s">
        <v>5537</v>
      </c>
      <c r="AS342" s="7" t="s">
        <v>5537</v>
      </c>
      <c r="AT342" s="6"/>
      <c r="AU342" s="7"/>
      <c r="AV342" s="3" t="s">
        <v>5537</v>
      </c>
      <c r="AW342" s="18" t="s">
        <v>5537</v>
      </c>
      <c r="AX342" s="18" t="s">
        <v>5537</v>
      </c>
      <c r="AY342" s="18" t="s">
        <v>5537</v>
      </c>
      <c r="AZ342" s="18" t="s">
        <v>6040</v>
      </c>
      <c r="BA342" s="18" t="s">
        <v>5537</v>
      </c>
      <c r="BB342" s="18" t="s">
        <v>5537</v>
      </c>
      <c r="BC342" s="18" t="s">
        <v>5537</v>
      </c>
      <c r="BD342" s="18" t="s">
        <v>5537</v>
      </c>
      <c r="BE342" s="18" t="s">
        <v>5537</v>
      </c>
      <c r="BF342" s="18" t="s">
        <v>5537</v>
      </c>
      <c r="BG342" s="18" t="s">
        <v>5537</v>
      </c>
      <c r="BH342" s="18" t="s">
        <v>5537</v>
      </c>
      <c r="BI342" s="9" t="s">
        <v>6041</v>
      </c>
      <c r="BJ342" s="14"/>
      <c r="BK342" s="14" t="s">
        <v>5537</v>
      </c>
      <c r="BL342" s="14" t="str">
        <f>_xlfn.XLOOKUP(B342,'[4]cell downs 18042026 17h'!$B:$B,'[4]cell downs 18042026 17h'!$B:$B,"")</f>
        <v/>
      </c>
      <c r="BM342" s="14" t="str">
        <f>_xlfn.XLOOKUP(B342,'[5]Cells Huawei 19042026 15h'!$B:$B,'[5]Cells Huawei 19042026 15h'!$B:$B,"")</f>
        <v/>
      </c>
      <c r="BN342" s="9" t="str">
        <f>_xlfn.XLOOKUP(B342,'[6]cells down 19042026 9H40'!$B:$B,'[6]cells down 19042026 9H40'!$B:$B,"")</f>
        <v/>
      </c>
      <c r="BO342" s="9" t="s">
        <v>5537</v>
      </c>
      <c r="BP342" s="9" t="s">
        <v>5537</v>
      </c>
      <c r="BQ342" s="115"/>
    </row>
    <row r="343" spans="1:69" s="9" customFormat="1" x14ac:dyDescent="0.3">
      <c r="A343" s="1" t="s">
        <v>4721</v>
      </c>
      <c r="B343" s="8" t="s">
        <v>4722</v>
      </c>
      <c r="C343" s="3" t="str">
        <f>_xlfn.XLOOKUP(B343,'[1]daily break down'!$D:$D,'[1]daily break down'!$E:$E,"")</f>
        <v>CENTRE</v>
      </c>
      <c r="D343" s="1" t="s">
        <v>11</v>
      </c>
      <c r="E343" s="1" t="s">
        <v>12</v>
      </c>
      <c r="F343" s="3" t="s">
        <v>226</v>
      </c>
      <c r="G343" s="1" t="s">
        <v>489</v>
      </c>
      <c r="H343" s="34" t="str">
        <f>_xlfn.XLOOKUP(B343,[2]CALCULATION!$B:$B,[2]CALCULATION!$H:$H,"")</f>
        <v>ZTE</v>
      </c>
      <c r="I343" s="28">
        <v>0</v>
      </c>
      <c r="J343" s="28">
        <v>0</v>
      </c>
      <c r="K343" s="28">
        <v>0</v>
      </c>
      <c r="L343" s="28">
        <v>0</v>
      </c>
      <c r="M343" s="28">
        <v>0</v>
      </c>
      <c r="N343" s="28">
        <v>0</v>
      </c>
      <c r="O343" s="28">
        <v>0</v>
      </c>
      <c r="P343" s="28">
        <v>0</v>
      </c>
      <c r="Q343" s="28">
        <v>0</v>
      </c>
      <c r="R343" s="28">
        <v>8.7213532972065522E-2</v>
      </c>
      <c r="S343" s="94">
        <v>0</v>
      </c>
      <c r="T343" s="94">
        <f>_xlfn.XLOOKUP(B343,'[3]Nur des jours'!$B:$B,'[3]Nur des jours'!$U:$U,"")</f>
        <v>0</v>
      </c>
      <c r="U343" s="94">
        <v>0</v>
      </c>
      <c r="V343" s="94">
        <v>0</v>
      </c>
      <c r="W343" s="94">
        <v>0</v>
      </c>
      <c r="X343" s="94">
        <v>0</v>
      </c>
      <c r="Y343" s="94">
        <v>0</v>
      </c>
      <c r="Z343" s="94">
        <v>0</v>
      </c>
      <c r="AA343" s="94">
        <v>0</v>
      </c>
      <c r="AB343" s="94">
        <v>0</v>
      </c>
      <c r="AC343" s="94">
        <f>_xlfn.XLOOKUP(B343,'[3]Nur des jours'!$B:$B,'[3]Nur des jours'!$N:$N,"")</f>
        <v>0.93669831322963326</v>
      </c>
      <c r="AD343" s="94">
        <v>0.93669831322963326</v>
      </c>
      <c r="AE343" s="94">
        <v>0.41065669100631874</v>
      </c>
      <c r="AF343" s="94">
        <v>0.71157233153469257</v>
      </c>
      <c r="AG343" s="94">
        <v>1.2256712566239196</v>
      </c>
      <c r="AH343" s="94">
        <v>0.93669831322963326</v>
      </c>
      <c r="AI343" s="49" t="s">
        <v>5559</v>
      </c>
      <c r="AJ343" s="49"/>
      <c r="AK343" s="48" t="str" cm="1">
        <f t="array" ref="AK343">IFERROR(_xlfn.IFS(
AM343="MPR ISSUE","PDH",
AM343="BSS Hardware Issue","BSS",
AM343="Sites strategiques, MLL, Pylone, etc.","ENVTECH",
AM343="AKTIVCO DEFAUT GE &amp; POWER Cabinet","AKTIVCO",
AM343="AKTIVCO Coupure ENEO &amp; Baisse de tension","AKTIVCO GRID ONLY",
AM343="Coupure ENEO &amp; Baisse de tension","IHS GRID ONLY",
AM343="Defaut GE &amp; POWER Cabinet","IHS",
AM343="Sharing","Partners",
AM343="Sites strategiques &amp; DataCenter","SST &amp; DC",
AM343="Exclu","Exclu",
AM343="SAT","SAT",
AM343="SPARE-ISSUE","SPARE-ISSUE",
AM343="Fiber CAmtel","TRANS_FO_CAMTEL",
AM343="Fiber AOF","Fiber AOF",
AM343="Projet OCM (HUAWEI)","TRAVAUX-HUAWEI",
AM343="Projet OCM (NOKIA)","TRAVAUX-NOKIA",
AM343="ACCESS-ISSUE","ACCESS-ISSUE",
AM343="Projet OCM (ZTE, NOKIA, autres projets)","TRAVAUX OCM",
AM343="No root CAuse","No root cause",
AM343="ODU HS","PDH",
AM343="IP &amp; VLAN","PDH",
AM343="Warehouse HUAWEI","SPARE-ISSUE",
AM343="SPARE-HS","SPARE-ISSUE",
AM343="Power Telco","BSS",AM343="no impacts","no impacts"
),"")</f>
        <v>no impacts</v>
      </c>
      <c r="AL343" s="48" t="str" cm="1">
        <f t="array" ref="AL343">IFERROR(_xlfn.IFS(
AM343="MPR ISSUE","TX ISSUE",
AM343="BSS Hardware Issue","RAN ISSUE",
AM343="Sites strategiques, MLL, Pylone, etc.","ENVTECH",
AM343="AKTIVCO DEFAUT GE &amp; POWER Cabinet","POWER ISSUE",
AM343="AKTIVCO Coupure ENEO &amp; Baisse de tension","POWER ISSUE",
AM343="Coupure ENEO &amp; Baisse de tension","POWER ISSUE",
AM343="Defaut GE &amp; POWER Cabinet","POWER ISSUE",
AM343="Sharing","POWER ISSUE",
AM343="Sites strategiques &amp; DataCenter","POWER ISSUE",
AM343="Exclu","Exclu",
AM343="SAT","TX ISSUE",
AM343="SPARE-ISSUE","SPARE-ISSUE",
AM343="Fiber CAmtel","TX ISSUE",
AM343="Fiber AOF","TX ISSUE",
AM343="Projet OCM (HUAWEI)","TRAVAUX-HUAWEI",
AM343="Projet OCM (NOKIA)","TRAVAUX -NOKIA",
AM343="ACCESS-ISSUE","ACCESS-ISSUE",
AM343="Projet OCM (ZTE, NOKIA, autres projets)","TRAVAUX OCM",
AM343="No root CAuse","No root cause",
AM343="ODU HS","TX ISSUE",
AM343="IP &amp; VLAN","TX ISSUE",
AM343="Warehouse HUAWEI","SPARE-ISSUE",
AM343="SPARE-HS","SPARE-ISSUE",
AM343="Power Telco","RAN ISSUE",AM343="no impacts","no impacts"
),"")</f>
        <v>no impacts</v>
      </c>
      <c r="AM343" s="67" t="s">
        <v>5605</v>
      </c>
      <c r="AN343" s="48" t="str" cm="1">
        <f t="array" ref="AN343">IFERROR(_xlfn.IFS(
AM343="MPR ISSUE","ACTIVE",
AM343="BSS Hardware Issue","ACTIVE",
AM343="Sites strategiques, MLL, Pylone, etc.","PASSIVE",
AM343="AKTIVCO DEFAUT GE &amp; POWER Cabinet","PASSIVE",
AM343="AKTIVCO Coupure ENEO &amp; Baisse de tension","PASSIVE",
AM343="Coupure ENEO &amp; Baisse de tension","PASSIVE",
AM343="Defaut GE &amp; POWER Cabinet","PASSIVE",
AM343="Sharing","PASSIVE",
AM343="Sites strategiques &amp; DataCenter","PASSIVE",
AM343="Exclu","Exclu",
AM343="SAT","ACTIVE",
AM343="SPARE-ISSUE","SPARE-ISSUE",
AM343="Fiber CAmtel","ACTIVE",
AM343="Fiber AOF","ACTIVE",
AM343="Projet OCM (HUAWEI)","PLANNED WORKS",
AM343="Projet OCM (NOKIA)","PLANNED WORKS",
AM343="ACCESS-ISSUE","ACCESS-ISSUE",
AM343="Projet OCM (ZTE, NOKIA, autres projets)","PLANNED WORKS",
AM343="No root CAuse","No root cause",
AM343="ODU HS","ACTIVE",
AM343="IP &amp; VLAN","ACTIVE",
AM343="Warehouse HUAWEI","SPARE-ISSUE",
AM343="SPARE-HS","SPARE-ISSUE",
AM343="Power Telco","ACTIVE", AM343="no impacts","no impacts"
),"")</f>
        <v>no impacts</v>
      </c>
      <c r="AO343" s="93" t="s">
        <v>5537</v>
      </c>
      <c r="AP343" s="101" t="str">
        <f t="shared" si="16"/>
        <v>EST_079</v>
      </c>
      <c r="AR343" s="17" t="s">
        <v>5537</v>
      </c>
      <c r="AS343" s="7" t="s">
        <v>5537</v>
      </c>
      <c r="AT343" s="6"/>
      <c r="AU343" s="7"/>
      <c r="AV343" s="3" t="s">
        <v>5537</v>
      </c>
      <c r="AW343" s="18" t="s">
        <v>5537</v>
      </c>
      <c r="AX343" s="18" t="s">
        <v>5537</v>
      </c>
      <c r="AY343" s="18" t="s">
        <v>5537</v>
      </c>
      <c r="AZ343" s="18" t="s">
        <v>5537</v>
      </c>
      <c r="BA343" s="18" t="s">
        <v>5537</v>
      </c>
      <c r="BB343" s="18" t="s">
        <v>5537</v>
      </c>
      <c r="BC343" s="18" t="s">
        <v>5537</v>
      </c>
      <c r="BD343" s="18" t="s">
        <v>5537</v>
      </c>
      <c r="BE343" s="18" t="s">
        <v>5537</v>
      </c>
      <c r="BF343" s="18" t="s">
        <v>5537</v>
      </c>
      <c r="BG343" s="18" t="s">
        <v>5537</v>
      </c>
      <c r="BH343" s="18" t="s">
        <v>5537</v>
      </c>
      <c r="BI343" s="9" t="s">
        <v>5537</v>
      </c>
      <c r="BJ343" s="14"/>
      <c r="BK343" s="14" t="s">
        <v>5537</v>
      </c>
      <c r="BL343" s="14" t="str">
        <f>_xlfn.XLOOKUP(B343,'[4]cell downs 18042026 17h'!$B:$B,'[4]cell downs 18042026 17h'!$B:$B,"")</f>
        <v/>
      </c>
      <c r="BM343" s="14" t="str">
        <f>_xlfn.XLOOKUP(B343,'[5]Cells Huawei 19042026 15h'!$B:$B,'[5]Cells Huawei 19042026 15h'!$B:$B,"")</f>
        <v/>
      </c>
      <c r="BN343" s="9" t="str">
        <f>_xlfn.XLOOKUP(B343,'[6]cells down 19042026 9H40'!$B:$B,'[6]cells down 19042026 9H40'!$B:$B,"")</f>
        <v/>
      </c>
      <c r="BO343" s="9" t="s">
        <v>4722</v>
      </c>
      <c r="BP343" s="9" t="s">
        <v>5537</v>
      </c>
      <c r="BQ343" s="115"/>
    </row>
    <row r="344" spans="1:69" s="9" customFormat="1" x14ac:dyDescent="0.3">
      <c r="A344" s="1" t="s">
        <v>4562</v>
      </c>
      <c r="B344" s="8" t="s">
        <v>4563</v>
      </c>
      <c r="C344" s="3" t="str">
        <f>_xlfn.XLOOKUP(B344,'[1]daily break down'!$D:$D,'[1]daily break down'!$E:$E,"")</f>
        <v>Yaounde</v>
      </c>
      <c r="D344" s="1" t="s">
        <v>11</v>
      </c>
      <c r="E344" s="1" t="s">
        <v>12</v>
      </c>
      <c r="F344" s="3" t="s">
        <v>37</v>
      </c>
      <c r="G344" s="1" t="s">
        <v>38</v>
      </c>
      <c r="H344" s="34" t="str">
        <f>_xlfn.XLOOKUP(B344,[2]CALCULATION!$B:$B,[2]CALCULATION!$H:$H,"")</f>
        <v>ZTE</v>
      </c>
      <c r="I344" s="28">
        <v>0</v>
      </c>
      <c r="J344" s="28">
        <v>0</v>
      </c>
      <c r="K344" s="28">
        <v>0</v>
      </c>
      <c r="L344" s="28">
        <v>0</v>
      </c>
      <c r="M344" s="28">
        <v>0</v>
      </c>
      <c r="N344" s="28">
        <v>3.9194368110309252</v>
      </c>
      <c r="O344" s="28">
        <v>0.36048260295120621</v>
      </c>
      <c r="P344" s="28">
        <v>0</v>
      </c>
      <c r="Q344" s="28">
        <v>0</v>
      </c>
      <c r="R344" s="28">
        <v>0</v>
      </c>
      <c r="S344" s="94">
        <v>0</v>
      </c>
      <c r="T344" s="94">
        <f>_xlfn.XLOOKUP(B344,'[3]Nur des jours'!$B:$B,'[3]Nur des jours'!$U:$U,"")</f>
        <v>0</v>
      </c>
      <c r="U344" s="94">
        <v>0</v>
      </c>
      <c r="V344" s="94">
        <v>0</v>
      </c>
      <c r="W344" s="94">
        <v>0</v>
      </c>
      <c r="X344" s="94">
        <v>0</v>
      </c>
      <c r="Y344" s="94">
        <v>0</v>
      </c>
      <c r="Z344" s="94">
        <v>0</v>
      </c>
      <c r="AA344" s="94">
        <v>0</v>
      </c>
      <c r="AB344" s="94">
        <v>1.5338167352961737E-3</v>
      </c>
      <c r="AC344" s="94">
        <f>_xlfn.XLOOKUP(B344,'[3]Nur des jours'!$B:$B,'[3]Nur des jours'!$N:$N,"")</f>
        <v>0.93509315618106759</v>
      </c>
      <c r="AD344" s="94">
        <v>0.93509315618106759</v>
      </c>
      <c r="AE344" s="94">
        <v>0.95120479279322478</v>
      </c>
      <c r="AF344" s="94">
        <v>5.5144996276916311E-2</v>
      </c>
      <c r="AG344" s="94">
        <v>1.4971534385280618</v>
      </c>
      <c r="AH344" s="94">
        <v>0.93509315618106759</v>
      </c>
      <c r="AI344" s="49" t="s">
        <v>5559</v>
      </c>
      <c r="AJ344" s="49"/>
      <c r="AK344" s="48" t="str" cm="1">
        <f t="array" ref="AK344">IFERROR(_xlfn.IFS(
AM344="MPR ISSUE","PDH",
AM344="BSS Hardware Issue","BSS",
AM344="Sites strategiques, MLL, Pylone, etc.","ENVTECH",
AM344="AKTIVCO DEFAUT GE &amp; POWER Cabinet","AKTIVCO",
AM344="AKTIVCO Coupure ENEO &amp; Baisse de tension","AKTIVCO GRID ONLY",
AM344="Coupure ENEO &amp; Baisse de tension","IHS GRID ONLY",
AM344="Defaut GE &amp; POWER Cabinet","IHS",
AM344="Sharing","Partners",
AM344="Sites strategiques &amp; DataCenter","SST &amp; DC",
AM344="Exclu","Exclu",
AM344="SAT","SAT",
AM344="SPARE-ISSUE","SPARE-ISSUE",
AM344="Fiber CAmtel","TRANS_FO_CAMTEL",
AM344="Fiber AOF","Fiber AOF",
AM344="Projet OCM (HUAWEI)","TRAVAUX-HUAWEI",
AM344="Projet OCM (NOKIA)","TRAVAUX-NOKIA",
AM344="ACCESS-ISSUE","ACCESS-ISSUE",
AM344="Projet OCM (ZTE, NOKIA, autres projets)","TRAVAUX OCM",
AM344="No root CAuse","No root cause",
AM344="ODU HS","PDH",
AM344="IP &amp; VLAN","PDH",
AM344="Warehouse HUAWEI","SPARE-ISSUE",
AM344="SPARE-HS","SPARE-ISSUE",
AM344="Power Telco","BSS",AM344="no impacts","no impacts"
),"")</f>
        <v>no impacts</v>
      </c>
      <c r="AL344" s="48" t="str" cm="1">
        <f t="array" ref="AL344">IFERROR(_xlfn.IFS(
AM344="MPR ISSUE","TX ISSUE",
AM344="BSS Hardware Issue","RAN ISSUE",
AM344="Sites strategiques, MLL, Pylone, etc.","ENVTECH",
AM344="AKTIVCO DEFAUT GE &amp; POWER Cabinet","POWER ISSUE",
AM344="AKTIVCO Coupure ENEO &amp; Baisse de tension","POWER ISSUE",
AM344="Coupure ENEO &amp; Baisse de tension","POWER ISSUE",
AM344="Defaut GE &amp; POWER Cabinet","POWER ISSUE",
AM344="Sharing","POWER ISSUE",
AM344="Sites strategiques &amp; DataCenter","POWER ISSUE",
AM344="Exclu","Exclu",
AM344="SAT","TX ISSUE",
AM344="SPARE-ISSUE","SPARE-ISSUE",
AM344="Fiber CAmtel","TX ISSUE",
AM344="Fiber AOF","TX ISSUE",
AM344="Projet OCM (HUAWEI)","TRAVAUX-HUAWEI",
AM344="Projet OCM (NOKIA)","TRAVAUX -NOKIA",
AM344="ACCESS-ISSUE","ACCESS-ISSUE",
AM344="Projet OCM (ZTE, NOKIA, autres projets)","TRAVAUX OCM",
AM344="No root CAuse","No root cause",
AM344="ODU HS","TX ISSUE",
AM344="IP &amp; VLAN","TX ISSUE",
AM344="Warehouse HUAWEI","SPARE-ISSUE",
AM344="SPARE-HS","SPARE-ISSUE",
AM344="Power Telco","RAN ISSUE",AM344="no impacts","no impacts"
),"")</f>
        <v>no impacts</v>
      </c>
      <c r="AM344" s="67" t="s">
        <v>5605</v>
      </c>
      <c r="AN344" s="48" t="str" cm="1">
        <f t="array" ref="AN344">IFERROR(_xlfn.IFS(
AM344="MPR ISSUE","ACTIVE",
AM344="BSS Hardware Issue","ACTIVE",
AM344="Sites strategiques, MLL, Pylone, etc.","PASSIVE",
AM344="AKTIVCO DEFAUT GE &amp; POWER Cabinet","PASSIVE",
AM344="AKTIVCO Coupure ENEO &amp; Baisse de tension","PASSIVE",
AM344="Coupure ENEO &amp; Baisse de tension","PASSIVE",
AM344="Defaut GE &amp; POWER Cabinet","PASSIVE",
AM344="Sharing","PASSIVE",
AM344="Sites strategiques &amp; DataCenter","PASSIVE",
AM344="Exclu","Exclu",
AM344="SAT","ACTIVE",
AM344="SPARE-ISSUE","SPARE-ISSUE",
AM344="Fiber CAmtel","ACTIVE",
AM344="Fiber AOF","ACTIVE",
AM344="Projet OCM (HUAWEI)","PLANNED WORKS",
AM344="Projet OCM (NOKIA)","PLANNED WORKS",
AM344="ACCESS-ISSUE","ACCESS-ISSUE",
AM344="Projet OCM (ZTE, NOKIA, autres projets)","PLANNED WORKS",
AM344="No root CAuse","No root cause",
AM344="ODU HS","ACTIVE",
AM344="IP &amp; VLAN","ACTIVE",
AM344="Warehouse HUAWEI","SPARE-ISSUE",
AM344="SPARE-HS","SPARE-ISSUE",
AM344="Power Telco","ACTIVE", AM344="no impacts","no impacts"
),"")</f>
        <v>no impacts</v>
      </c>
      <c r="AO344" s="93" t="s">
        <v>6119</v>
      </c>
      <c r="AP344" s="101" t="str">
        <f t="shared" si="16"/>
        <v>CTR_488</v>
      </c>
      <c r="AR344" s="17" t="s">
        <v>5537</v>
      </c>
      <c r="AS344" s="7" t="s">
        <v>5537</v>
      </c>
      <c r="AT344" s="6"/>
      <c r="AU344" s="7"/>
      <c r="AV344" s="3" t="s">
        <v>5537</v>
      </c>
      <c r="AW344" s="18" t="s">
        <v>5537</v>
      </c>
      <c r="AX344" s="18" t="s">
        <v>5537</v>
      </c>
      <c r="AY344" s="18" t="s">
        <v>5537</v>
      </c>
      <c r="AZ344" s="18" t="s">
        <v>5537</v>
      </c>
      <c r="BA344" s="18" t="s">
        <v>5537</v>
      </c>
      <c r="BB344" s="18" t="s">
        <v>6119</v>
      </c>
      <c r="BC344" s="18" t="s">
        <v>5537</v>
      </c>
      <c r="BD344" s="18" t="s">
        <v>5537</v>
      </c>
      <c r="BE344" s="18" t="s">
        <v>5537</v>
      </c>
      <c r="BF344" s="18" t="s">
        <v>5537</v>
      </c>
      <c r="BG344" s="18" t="s">
        <v>5537</v>
      </c>
      <c r="BH344" s="18" t="s">
        <v>5537</v>
      </c>
      <c r="BI344" s="9" t="s">
        <v>5537</v>
      </c>
      <c r="BJ344" s="14"/>
      <c r="BK344" s="14" t="s">
        <v>5537</v>
      </c>
      <c r="BL344" s="14" t="str">
        <f>_xlfn.XLOOKUP(B344,'[4]cell downs 18042026 17h'!$B:$B,'[4]cell downs 18042026 17h'!$B:$B,"")</f>
        <v/>
      </c>
      <c r="BM344" s="14" t="str">
        <f>_xlfn.XLOOKUP(B344,'[5]Cells Huawei 19042026 15h'!$B:$B,'[5]Cells Huawei 19042026 15h'!$B:$B,"")</f>
        <v/>
      </c>
      <c r="BN344" s="9" t="str">
        <f>_xlfn.XLOOKUP(B344,'[6]cells down 19042026 9H40'!$B:$B,'[6]cells down 19042026 9H40'!$B:$B,"")</f>
        <v/>
      </c>
      <c r="BO344" s="9" t="s">
        <v>4563</v>
      </c>
      <c r="BP344" s="9" t="s">
        <v>12</v>
      </c>
      <c r="BQ344" s="115"/>
    </row>
    <row r="345" spans="1:69" s="9" customFormat="1" x14ac:dyDescent="0.3">
      <c r="A345" s="1" t="s">
        <v>3367</v>
      </c>
      <c r="B345" s="8" t="s">
        <v>3368</v>
      </c>
      <c r="C345" s="3" t="str">
        <f>_xlfn.XLOOKUP(B345,'[1]daily break down'!$D:$D,'[1]daily break down'!$E:$E,"")</f>
        <v>Bafoussam</v>
      </c>
      <c r="D345" s="1" t="s">
        <v>11</v>
      </c>
      <c r="E345" s="1" t="s">
        <v>12</v>
      </c>
      <c r="F345" s="3" t="s">
        <v>102</v>
      </c>
      <c r="G345" s="1" t="s">
        <v>299</v>
      </c>
      <c r="H345" s="32" t="str">
        <f>_xlfn.XLOOKUP(B345,[2]CALCULATION!$B:$B,[2]CALCULATION!$H:$H,"")</f>
        <v>Huawei</v>
      </c>
      <c r="I345" s="28">
        <v>11.252454106776472</v>
      </c>
      <c r="J345" s="28">
        <v>6.6955559265251834</v>
      </c>
      <c r="K345" s="28">
        <v>1.5557717167047624</v>
      </c>
      <c r="L345" s="28">
        <v>7.1072787094822704E-2</v>
      </c>
      <c r="M345" s="28">
        <v>0.21819434813502153</v>
      </c>
      <c r="N345" s="28">
        <v>0.67095564630043403</v>
      </c>
      <c r="O345" s="28">
        <v>3.8699801388567852</v>
      </c>
      <c r="P345" s="28">
        <v>4.7135258380346601</v>
      </c>
      <c r="Q345" s="28">
        <v>0.81747081467784144</v>
      </c>
      <c r="R345" s="28">
        <v>2.4844264096132503E-2</v>
      </c>
      <c r="S345" s="94">
        <v>0</v>
      </c>
      <c r="T345" s="94">
        <f>_xlfn.XLOOKUP(B345,'[3]Nur des jours'!$B:$B,'[3]Nur des jours'!$U:$U,"")</f>
        <v>0</v>
      </c>
      <c r="U345" s="94">
        <v>0.56555033344462424</v>
      </c>
      <c r="V345" s="94">
        <v>1.0165994640915665E-2</v>
      </c>
      <c r="W345" s="94">
        <v>0</v>
      </c>
      <c r="X345" s="94">
        <v>2.056384529995748E-2</v>
      </c>
      <c r="Y345" s="94">
        <v>0</v>
      </c>
      <c r="Z345" s="94">
        <v>0</v>
      </c>
      <c r="AA345" s="94">
        <v>0</v>
      </c>
      <c r="AB345" s="94">
        <v>0</v>
      </c>
      <c r="AC345" s="94">
        <f>_xlfn.XLOOKUP(B345,'[3]Nur des jours'!$B:$B,'[3]Nur des jours'!$N:$N,"")</f>
        <v>0.91536755956202764</v>
      </c>
      <c r="AD345" s="94">
        <v>0.91536755956202764</v>
      </c>
      <c r="AE345" s="94">
        <v>0.78122189849285995</v>
      </c>
      <c r="AF345" s="94">
        <v>1.007750900170344</v>
      </c>
      <c r="AG345" s="94">
        <v>0.8926284892539843</v>
      </c>
      <c r="AH345" s="94">
        <v>0.91536755956202764</v>
      </c>
      <c r="AI345" s="49" t="s">
        <v>5559</v>
      </c>
      <c r="AJ345" s="49"/>
      <c r="AK345" s="48" t="str" cm="1">
        <f t="array" ref="AK345">IFERROR(_xlfn.IFS(
AM345="MPR ISSUE","PDH",
AM345="BSS Hardware Issue","BSS",
AM345="Sites strategiques, MLL, Pylone, etc.","ENVTECH",
AM345="AKTIVCO DEFAUT GE &amp; POWER Cabinet","AKTIVCO",
AM345="AKTIVCO Coupure ENEO &amp; Baisse de tension","AKTIVCO GRID ONLY",
AM345="Coupure ENEO &amp; Baisse de tension","IHS GRID ONLY",
AM345="Defaut GE &amp; POWER Cabinet","IHS",
AM345="Sharing","Partners",
AM345="Sites strategiques &amp; DataCenter","SST &amp; DC",
AM345="Exclu","Exclu",
AM345="SAT","SAT",
AM345="SPARE-ISSUE","SPARE-ISSUE",
AM345="Fiber CAmtel","TRANS_FO_CAMTEL",
AM345="Fiber AOF","Fiber AOF",
AM345="Projet OCM (HUAWEI)","TRAVAUX-HUAWEI",
AM345="Projet OCM (NOKIA)","TRAVAUX-NOKIA",
AM345="ACCESS-ISSUE","ACCESS-ISSUE",
AM345="Projet OCM (ZTE, NOKIA, autres projets)","TRAVAUX OCM",
AM345="No root CAuse","No root cause",
AM345="ODU HS","PDH",
AM345="IP &amp; VLAN","PDH",
AM345="Warehouse HUAWEI","SPARE-ISSUE",
AM345="SPARE-HS","SPARE-ISSUE",
AM345="Power Telco","BSS",AM345="no impacts","no impacts"
),"")</f>
        <v>no impacts</v>
      </c>
      <c r="AL345" s="48" t="str" cm="1">
        <f t="array" ref="AL345">IFERROR(_xlfn.IFS(
AM345="MPR ISSUE","TX ISSUE",
AM345="BSS Hardware Issue","RAN ISSUE",
AM345="Sites strategiques, MLL, Pylone, etc.","ENVTECH",
AM345="AKTIVCO DEFAUT GE &amp; POWER Cabinet","POWER ISSUE",
AM345="AKTIVCO Coupure ENEO &amp; Baisse de tension","POWER ISSUE",
AM345="Coupure ENEO &amp; Baisse de tension","POWER ISSUE",
AM345="Defaut GE &amp; POWER Cabinet","POWER ISSUE",
AM345="Sharing","POWER ISSUE",
AM345="Sites strategiques &amp; DataCenter","POWER ISSUE",
AM345="Exclu","Exclu",
AM345="SAT","TX ISSUE",
AM345="SPARE-ISSUE","SPARE-ISSUE",
AM345="Fiber CAmtel","TX ISSUE",
AM345="Fiber AOF","TX ISSUE",
AM345="Projet OCM (HUAWEI)","TRAVAUX-HUAWEI",
AM345="Projet OCM (NOKIA)","TRAVAUX -NOKIA",
AM345="ACCESS-ISSUE","ACCESS-ISSUE",
AM345="Projet OCM (ZTE, NOKIA, autres projets)","TRAVAUX OCM",
AM345="No root CAuse","No root cause",
AM345="ODU HS","TX ISSUE",
AM345="IP &amp; VLAN","TX ISSUE",
AM345="Warehouse HUAWEI","SPARE-ISSUE",
AM345="SPARE-HS","SPARE-ISSUE",
AM345="Power Telco","RAN ISSUE",AM345="no impacts","no impacts"
),"")</f>
        <v>no impacts</v>
      </c>
      <c r="AM345" s="67" t="s">
        <v>5605</v>
      </c>
      <c r="AN345" s="48" t="str" cm="1">
        <f t="array" ref="AN345">IFERROR(_xlfn.IFS(
AM345="MPR ISSUE","ACTIVE",
AM345="BSS Hardware Issue","ACTIVE",
AM345="Sites strategiques, MLL, Pylone, etc.","PASSIVE",
AM345="AKTIVCO DEFAUT GE &amp; POWER Cabinet","PASSIVE",
AM345="AKTIVCO Coupure ENEO &amp; Baisse de tension","PASSIVE",
AM345="Coupure ENEO &amp; Baisse de tension","PASSIVE",
AM345="Defaut GE &amp; POWER Cabinet","PASSIVE",
AM345="Sharing","PASSIVE",
AM345="Sites strategiques &amp; DataCenter","PASSIVE",
AM345="Exclu","Exclu",
AM345="SAT","ACTIVE",
AM345="SPARE-ISSUE","SPARE-ISSUE",
AM345="Fiber CAmtel","ACTIVE",
AM345="Fiber AOF","ACTIVE",
AM345="Projet OCM (HUAWEI)","PLANNED WORKS",
AM345="Projet OCM (NOKIA)","PLANNED WORKS",
AM345="ACCESS-ISSUE","ACCESS-ISSUE",
AM345="Projet OCM (ZTE, NOKIA, autres projets)","PLANNED WORKS",
AM345="No root CAuse","No root cause",
AM345="ODU HS","ACTIVE",
AM345="IP &amp; VLAN","ACTIVE",
AM345="Warehouse HUAWEI","SPARE-ISSUE",
AM345="SPARE-HS","SPARE-ISSUE",
AM345="Power Telco","ACTIVE", AM345="no impacts","no impacts"
),"")</f>
        <v>no impacts</v>
      </c>
      <c r="AO345" s="93" t="s">
        <v>5537</v>
      </c>
      <c r="AP345" s="101" t="str">
        <f t="shared" si="16"/>
        <v>OST_046</v>
      </c>
      <c r="AR345" s="17" t="s">
        <v>5537</v>
      </c>
      <c r="AS345" s="7" t="s">
        <v>5537</v>
      </c>
      <c r="AT345" s="6"/>
      <c r="AU345" s="7"/>
      <c r="AV345" s="3" t="s">
        <v>5537</v>
      </c>
      <c r="AW345" s="18" t="s">
        <v>5537</v>
      </c>
      <c r="AX345" s="18" t="s">
        <v>5537</v>
      </c>
      <c r="AY345" s="18" t="s">
        <v>5537</v>
      </c>
      <c r="AZ345" s="18" t="s">
        <v>5537</v>
      </c>
      <c r="BA345" s="18" t="s">
        <v>5537</v>
      </c>
      <c r="BB345" s="18" t="s">
        <v>5537</v>
      </c>
      <c r="BC345" s="18" t="s">
        <v>5537</v>
      </c>
      <c r="BD345" s="18" t="s">
        <v>5537</v>
      </c>
      <c r="BE345" s="18" t="s">
        <v>5537</v>
      </c>
      <c r="BF345" s="18" t="s">
        <v>5537</v>
      </c>
      <c r="BG345" s="18" t="s">
        <v>5537</v>
      </c>
      <c r="BH345" s="18" t="s">
        <v>5537</v>
      </c>
      <c r="BI345" s="9" t="s">
        <v>5537</v>
      </c>
      <c r="BJ345" s="14"/>
      <c r="BK345" s="14" t="s">
        <v>5537</v>
      </c>
      <c r="BL345" s="14" t="str">
        <f>_xlfn.XLOOKUP(B345,'[4]cell downs 18042026 17h'!$B:$B,'[4]cell downs 18042026 17h'!$B:$B,"")</f>
        <v/>
      </c>
      <c r="BM345" s="14" t="str">
        <f>_xlfn.XLOOKUP(B345,'[5]Cells Huawei 19042026 15h'!$B:$B,'[5]Cells Huawei 19042026 15h'!$B:$B,"")</f>
        <v/>
      </c>
      <c r="BN345" s="9" t="str">
        <f>_xlfn.XLOOKUP(B345,'[6]cells down 19042026 9H40'!$B:$B,'[6]cells down 19042026 9H40'!$B:$B,"")</f>
        <v/>
      </c>
      <c r="BO345" s="9" t="s">
        <v>3368</v>
      </c>
      <c r="BP345" s="9" t="s">
        <v>5537</v>
      </c>
      <c r="BQ345" s="115"/>
    </row>
    <row r="346" spans="1:69" s="9" customFormat="1" x14ac:dyDescent="0.3">
      <c r="A346" s="19" t="s">
        <v>5399</v>
      </c>
      <c r="B346" s="26" t="s">
        <v>5400</v>
      </c>
      <c r="C346" s="3" t="str">
        <f>_xlfn.XLOOKUP(B346,'[1]daily break down'!$D:$D,'[1]daily break down'!$E:$E,"")</f>
        <v>CENTRE</v>
      </c>
      <c r="D346" s="1" t="s">
        <v>11</v>
      </c>
      <c r="E346" s="1" t="str">
        <f>BP346</f>
        <v/>
      </c>
      <c r="F346" s="19" t="s">
        <v>226</v>
      </c>
      <c r="G346" s="19" t="s">
        <v>1866</v>
      </c>
      <c r="H346" s="34" t="str">
        <f>_xlfn.XLOOKUP(B346,[2]CALCULATION!$B:$B,[2]CALCULATION!$H:$H,"")</f>
        <v>ZTE</v>
      </c>
      <c r="I346" s="28">
        <v>0</v>
      </c>
      <c r="J346" s="28">
        <v>0</v>
      </c>
      <c r="K346" s="28">
        <v>0</v>
      </c>
      <c r="L346" s="28">
        <v>0</v>
      </c>
      <c r="M346" s="28">
        <v>0</v>
      </c>
      <c r="N346" s="28">
        <v>0</v>
      </c>
      <c r="O346" s="28">
        <v>0</v>
      </c>
      <c r="P346" s="28">
        <v>0</v>
      </c>
      <c r="Q346" s="28">
        <v>0</v>
      </c>
      <c r="R346" s="28">
        <v>1.8316447081182425</v>
      </c>
      <c r="S346" s="94">
        <v>0</v>
      </c>
      <c r="T346" s="94">
        <f>_xlfn.XLOOKUP(B346,'[3]Nur des jours'!$B:$B,'[3]Nur des jours'!$U:$U,"")</f>
        <v>0</v>
      </c>
      <c r="U346" s="94">
        <v>0</v>
      </c>
      <c r="V346" s="94">
        <v>0</v>
      </c>
      <c r="W346" s="94">
        <v>0</v>
      </c>
      <c r="X346" s="94">
        <v>0</v>
      </c>
      <c r="Y346" s="94">
        <v>0</v>
      </c>
      <c r="Z346" s="94">
        <v>0</v>
      </c>
      <c r="AA346" s="94">
        <v>0</v>
      </c>
      <c r="AB346" s="94">
        <v>0.42153207603165177</v>
      </c>
      <c r="AC346" s="94">
        <f>_xlfn.XLOOKUP(B346,'[3]Nur des jours'!$B:$B,'[3]Nur des jours'!$N:$N,"")</f>
        <v>0.9083048685483387</v>
      </c>
      <c r="AD346" s="94">
        <v>0.9083048685483387</v>
      </c>
      <c r="AE346" s="94">
        <v>0.2968768109860157</v>
      </c>
      <c r="AF346" s="94">
        <v>0.56696281335958232</v>
      </c>
      <c r="AG346" s="94">
        <v>1.2954741204770748</v>
      </c>
      <c r="AH346" s="94">
        <v>0.9083048685483387</v>
      </c>
      <c r="AI346" s="49" t="s">
        <v>5559</v>
      </c>
      <c r="AJ346" s="49"/>
      <c r="AK346" s="48" t="str" cm="1">
        <f t="array" ref="AK346">IFERROR(_xlfn.IFS(
AM346="MPR ISSUE","PDH",
AM346="BSS Hardware Issue","BSS",
AM346="Sites strategiques, MLL, Pylone, etc.","ENVTECH",
AM346="AKTIVCO DEFAUT GE &amp; POWER Cabinet","AKTIVCO",
AM346="AKTIVCO Coupure ENEO &amp; Baisse de tension","AKTIVCO GRID ONLY",
AM346="Coupure ENEO &amp; Baisse de tension","IHS GRID ONLY",
AM346="Defaut GE &amp; POWER Cabinet","IHS",
AM346="Sharing","Partners",
AM346="Sites strategiques &amp; DataCenter","SST &amp; DC",
AM346="Exclu","Exclu",
AM346="SAT","SAT",
AM346="SPARE-ISSUE","SPARE-ISSUE",
AM346="Fiber CAmtel","TRANS_FO_CAMTEL",
AM346="Fiber AOF","Fiber AOF",
AM346="Projet OCM (HUAWEI)","TRAVAUX-HUAWEI",
AM346="Projet OCM (NOKIA)","TRAVAUX-NOKIA",
AM346="ACCESS-ISSUE","ACCESS-ISSUE",
AM346="Projet OCM (ZTE, NOKIA, autres projets)","TRAVAUX OCM",
AM346="No root CAuse","No root cause",
AM346="ODU HS","PDH",
AM346="IP &amp; VLAN","PDH",
AM346="Warehouse HUAWEI","SPARE-ISSUE",
AM346="SPARE-HS","SPARE-ISSUE",
AM346="Power Telco","BSS",AM346="no impacts","no impacts"
),"")</f>
        <v>no impacts</v>
      </c>
      <c r="AL346" s="48" t="str" cm="1">
        <f t="array" ref="AL346">IFERROR(_xlfn.IFS(
AM346="MPR ISSUE","TX ISSUE",
AM346="BSS Hardware Issue","RAN ISSUE",
AM346="Sites strategiques, MLL, Pylone, etc.","ENVTECH",
AM346="AKTIVCO DEFAUT GE &amp; POWER Cabinet","POWER ISSUE",
AM346="AKTIVCO Coupure ENEO &amp; Baisse de tension","POWER ISSUE",
AM346="Coupure ENEO &amp; Baisse de tension","POWER ISSUE",
AM346="Defaut GE &amp; POWER Cabinet","POWER ISSUE",
AM346="Sharing","POWER ISSUE",
AM346="Sites strategiques &amp; DataCenter","POWER ISSUE",
AM346="Exclu","Exclu",
AM346="SAT","TX ISSUE",
AM346="SPARE-ISSUE","SPARE-ISSUE",
AM346="Fiber CAmtel","TX ISSUE",
AM346="Fiber AOF","TX ISSUE",
AM346="Projet OCM (HUAWEI)","TRAVAUX-HUAWEI",
AM346="Projet OCM (NOKIA)","TRAVAUX -NOKIA",
AM346="ACCESS-ISSUE","ACCESS-ISSUE",
AM346="Projet OCM (ZTE, NOKIA, autres projets)","TRAVAUX OCM",
AM346="No root CAuse","No root cause",
AM346="ODU HS","TX ISSUE",
AM346="IP &amp; VLAN","TX ISSUE",
AM346="Warehouse HUAWEI","SPARE-ISSUE",
AM346="SPARE-HS","SPARE-ISSUE",
AM346="Power Telco","RAN ISSUE",AM346="no impacts","no impacts"
),"")</f>
        <v>no impacts</v>
      </c>
      <c r="AM346" s="67" t="s">
        <v>5605</v>
      </c>
      <c r="AN346" s="48" t="str" cm="1">
        <f t="array" ref="AN346">IFERROR(_xlfn.IFS(
AM346="MPR ISSUE","ACTIVE",
AM346="BSS Hardware Issue","ACTIVE",
AM346="Sites strategiques, MLL, Pylone, etc.","PASSIVE",
AM346="AKTIVCO DEFAUT GE &amp; POWER Cabinet","PASSIVE",
AM346="AKTIVCO Coupure ENEO &amp; Baisse de tension","PASSIVE",
AM346="Coupure ENEO &amp; Baisse de tension","PASSIVE",
AM346="Defaut GE &amp; POWER Cabinet","PASSIVE",
AM346="Sharing","PASSIVE",
AM346="Sites strategiques &amp; DataCenter","PASSIVE",
AM346="Exclu","Exclu",
AM346="SAT","ACTIVE",
AM346="SPARE-ISSUE","SPARE-ISSUE",
AM346="Fiber CAmtel","ACTIVE",
AM346="Fiber AOF","ACTIVE",
AM346="Projet OCM (HUAWEI)","PLANNED WORKS",
AM346="Projet OCM (NOKIA)","PLANNED WORKS",
AM346="ACCESS-ISSUE","ACCESS-ISSUE",
AM346="Projet OCM (ZTE, NOKIA, autres projets)","PLANNED WORKS",
AM346="No root CAuse","No root cause",
AM346="ODU HS","ACTIVE",
AM346="IP &amp; VLAN","ACTIVE",
AM346="Warehouse HUAWEI","SPARE-ISSUE",
AM346="SPARE-HS","SPARE-ISSUE",
AM346="Power Telco","ACTIVE", AM346="no impacts","no impacts"
),"")</f>
        <v>no impacts</v>
      </c>
      <c r="AO346" s="93" t="s">
        <v>5537</v>
      </c>
      <c r="AP346" s="101" t="str">
        <f t="shared" si="16"/>
        <v>EST_200</v>
      </c>
      <c r="AR346" s="17" t="s">
        <v>5537</v>
      </c>
      <c r="AS346" s="7" t="s">
        <v>5537</v>
      </c>
      <c r="AT346" s="6"/>
      <c r="AU346" s="7"/>
      <c r="AV346" s="3" t="s">
        <v>5537</v>
      </c>
      <c r="AW346" s="18" t="s">
        <v>5537</v>
      </c>
      <c r="AX346" s="18" t="s">
        <v>5537</v>
      </c>
      <c r="AY346" s="18" t="s">
        <v>5537</v>
      </c>
      <c r="AZ346" s="18" t="s">
        <v>5537</v>
      </c>
      <c r="BA346" s="18" t="s">
        <v>5537</v>
      </c>
      <c r="BB346" s="18" t="s">
        <v>5537</v>
      </c>
      <c r="BC346" s="18" t="s">
        <v>5537</v>
      </c>
      <c r="BD346" s="18" t="s">
        <v>5537</v>
      </c>
      <c r="BE346" s="18" t="s">
        <v>5537</v>
      </c>
      <c r="BF346" s="18" t="s">
        <v>5537</v>
      </c>
      <c r="BG346" s="18" t="s">
        <v>5537</v>
      </c>
      <c r="BH346" s="18" t="s">
        <v>5537</v>
      </c>
      <c r="BI346" s="9" t="s">
        <v>5537</v>
      </c>
      <c r="BJ346" s="14"/>
      <c r="BK346" s="14" t="s">
        <v>5537</v>
      </c>
      <c r="BL346" s="14" t="str">
        <f>_xlfn.XLOOKUP(B346,'[4]cell downs 18042026 17h'!$B:$B,'[4]cell downs 18042026 17h'!$B:$B,"")</f>
        <v/>
      </c>
      <c r="BM346" s="14" t="str">
        <f>_xlfn.XLOOKUP(B346,'[5]Cells Huawei 19042026 15h'!$B:$B,'[5]Cells Huawei 19042026 15h'!$B:$B,"")</f>
        <v/>
      </c>
      <c r="BN346" s="9" t="str">
        <f>_xlfn.XLOOKUP(B346,'[6]cells down 19042026 9H40'!$B:$B,'[6]cells down 19042026 9H40'!$B:$B,"")</f>
        <v/>
      </c>
      <c r="BO346" s="9" t="s">
        <v>5400</v>
      </c>
      <c r="BP346" s="9" t="s">
        <v>5537</v>
      </c>
      <c r="BQ346" s="115"/>
    </row>
    <row r="347" spans="1:69" s="9" customFormat="1" x14ac:dyDescent="0.3">
      <c r="A347" s="1" t="s">
        <v>2679</v>
      </c>
      <c r="B347" s="8" t="s">
        <v>2680</v>
      </c>
      <c r="C347" s="3" t="str">
        <f>_xlfn.XLOOKUP(B347,'[1]daily break down'!$D:$D,'[1]daily break down'!$E:$E,"")</f>
        <v>NORD-OUEST</v>
      </c>
      <c r="D347" s="1" t="s">
        <v>11</v>
      </c>
      <c r="E347" s="1" t="s">
        <v>12</v>
      </c>
      <c r="F347" s="3" t="s">
        <v>51</v>
      </c>
      <c r="G347" s="1" t="s">
        <v>52</v>
      </c>
      <c r="H347" s="32" t="str">
        <f>_xlfn.XLOOKUP(B347,[2]CALCULATION!$B:$B,[2]CALCULATION!$H:$H,"")</f>
        <v>Huawei</v>
      </c>
      <c r="I347" s="28">
        <v>1.9927311354809618</v>
      </c>
      <c r="J347" s="28">
        <v>1.0705505760016893</v>
      </c>
      <c r="K347" s="28">
        <v>5.5406454300822121</v>
      </c>
      <c r="L347" s="28">
        <v>0</v>
      </c>
      <c r="M347" s="28">
        <v>0</v>
      </c>
      <c r="N347" s="28">
        <v>0</v>
      </c>
      <c r="O347" s="28">
        <v>0</v>
      </c>
      <c r="P347" s="28">
        <v>0</v>
      </c>
      <c r="Q347" s="28">
        <v>0</v>
      </c>
      <c r="R347" s="28">
        <v>1.1656115434334096</v>
      </c>
      <c r="S347" s="94">
        <v>0</v>
      </c>
      <c r="T347" s="94">
        <f>_xlfn.XLOOKUP(B347,'[3]Nur des jours'!$B:$B,'[3]Nur des jours'!$U:$U,"")</f>
        <v>0</v>
      </c>
      <c r="U347" s="94">
        <v>0</v>
      </c>
      <c r="V347" s="94">
        <v>0</v>
      </c>
      <c r="W347" s="94">
        <v>0</v>
      </c>
      <c r="X347" s="94">
        <v>0</v>
      </c>
      <c r="Y347" s="94">
        <v>0</v>
      </c>
      <c r="Z347" s="94">
        <v>0.26271070361524168</v>
      </c>
      <c r="AA347" s="94">
        <v>0</v>
      </c>
      <c r="AB347" s="94">
        <v>0.87267038207018155</v>
      </c>
      <c r="AC347" s="94">
        <f>_xlfn.XLOOKUP(B347,'[3]Nur des jours'!$B:$B,'[3]Nur des jours'!$N:$N,"")</f>
        <v>0.8899525729597384</v>
      </c>
      <c r="AD347" s="94">
        <v>0.8899525729597384</v>
      </c>
      <c r="AE347" s="94">
        <v>1.472518974137621</v>
      </c>
      <c r="AF347" s="94">
        <v>1.8776924358490503</v>
      </c>
      <c r="AG347" s="94">
        <v>9.4563899340508281E-2</v>
      </c>
      <c r="AH347" s="94">
        <v>0.8899525729597384</v>
      </c>
      <c r="AI347" s="49" t="s">
        <v>5559</v>
      </c>
      <c r="AJ347" s="49"/>
      <c r="AK347" s="48" t="str" cm="1">
        <f t="array" ref="AK347">IFERROR(_xlfn.IFS(
AM347="MPR ISSUE","PDH",
AM347="BSS Hardware Issue","BSS",
AM347="Sites strategiques, MLL, Pylone, etc.","ENVTECH",
AM347="AKTIVCO DEFAUT GE &amp; POWER Cabinet","AKTIVCO",
AM347="AKTIVCO Coupure ENEO &amp; Baisse de tension","AKTIVCO GRID ONLY",
AM347="Coupure ENEO &amp; Baisse de tension","IHS GRID ONLY",
AM347="Defaut GE &amp; POWER Cabinet","IHS",
AM347="Sharing","Partners",
AM347="Sites strategiques &amp; DataCenter","SST &amp; DC",
AM347="Exclu","Exclu",
AM347="SAT","SAT",
AM347="SPARE-ISSUE","SPARE-ISSUE",
AM347="Fiber CAmtel","TRANS_FO_CAMTEL",
AM347="Fiber AOF","Fiber AOF",
AM347="Projet OCM (HUAWEI)","TRAVAUX-HUAWEI",
AM347="Projet OCM (NOKIA)","TRAVAUX-NOKIA",
AM347="ACCESS-ISSUE","ACCESS-ISSUE",
AM347="Projet OCM (ZTE, NOKIA, autres projets)","TRAVAUX OCM",
AM347="No root CAuse","No root cause",
AM347="ODU HS","PDH",
AM347="IP &amp; VLAN","PDH",
AM347="Warehouse HUAWEI","SPARE-ISSUE",
AM347="SPARE-HS","SPARE-ISSUE",
AM347="Power Telco","BSS",AM347="no impacts","no impacts"
),"")</f>
        <v>IHS</v>
      </c>
      <c r="AL347" s="48" t="str" cm="1">
        <f t="array" ref="AL347">IFERROR(_xlfn.IFS(
AM347="MPR ISSUE","TX ISSUE",
AM347="BSS Hardware Issue","RAN ISSUE",
AM347="Sites strategiques, MLL, Pylone, etc.","ENVTECH",
AM347="AKTIVCO DEFAUT GE &amp; POWER Cabinet","POWER ISSUE",
AM347="AKTIVCO Coupure ENEO &amp; Baisse de tension","POWER ISSUE",
AM347="Coupure ENEO &amp; Baisse de tension","POWER ISSUE",
AM347="Defaut GE &amp; POWER Cabinet","POWER ISSUE",
AM347="Sharing","POWER ISSUE",
AM347="Sites strategiques &amp; DataCenter","POWER ISSUE",
AM347="Exclu","Exclu",
AM347="SAT","TX ISSUE",
AM347="SPARE-ISSUE","SPARE-ISSUE",
AM347="Fiber CAmtel","TX ISSUE",
AM347="Fiber AOF","TX ISSUE",
AM347="Projet OCM (HUAWEI)","TRAVAUX-HUAWEI",
AM347="Projet OCM (NOKIA)","TRAVAUX -NOKIA",
AM347="ACCESS-ISSUE","ACCESS-ISSUE",
AM347="Projet OCM (ZTE, NOKIA, autres projets)","TRAVAUX OCM",
AM347="No root CAuse","No root cause",
AM347="ODU HS","TX ISSUE",
AM347="IP &amp; VLAN","TX ISSUE",
AM347="Warehouse HUAWEI","SPARE-ISSUE",
AM347="SPARE-HS","SPARE-ISSUE",
AM347="Power Telco","RAN ISSUE",AM347="no impacts","no impacts"
),"")</f>
        <v>POWER ISSUE</v>
      </c>
      <c r="AM347" s="67" t="s">
        <v>5330</v>
      </c>
      <c r="AN347" s="48" t="str" cm="1">
        <f t="array" ref="AN347">IFERROR(_xlfn.IFS(
AM347="MPR ISSUE","ACTIVE",
AM347="BSS Hardware Issue","ACTIVE",
AM347="Sites strategiques, MLL, Pylone, etc.","PASSIVE",
AM347="AKTIVCO DEFAUT GE &amp; POWER Cabinet","PASSIVE",
AM347="AKTIVCO Coupure ENEO &amp; Baisse de tension","PASSIVE",
AM347="Coupure ENEO &amp; Baisse de tension","PASSIVE",
AM347="Defaut GE &amp; POWER Cabinet","PASSIVE",
AM347="Sharing","PASSIVE",
AM347="Sites strategiques &amp; DataCenter","PASSIVE",
AM347="Exclu","Exclu",
AM347="SAT","ACTIVE",
AM347="SPARE-ISSUE","SPARE-ISSUE",
AM347="Fiber CAmtel","ACTIVE",
AM347="Fiber AOF","ACTIVE",
AM347="Projet OCM (HUAWEI)","PLANNED WORKS",
AM347="Projet OCM (NOKIA)","PLANNED WORKS",
AM347="ACCESS-ISSUE","ACCESS-ISSUE",
AM347="Projet OCM (ZTE, NOKIA, autres projets)","PLANNED WORKS",
AM347="No root CAuse","No root cause",
AM347="ODU HS","ACTIVE",
AM347="IP &amp; VLAN","ACTIVE",
AM347="Warehouse HUAWEI","SPARE-ISSUE",
AM347="SPARE-HS","SPARE-ISSUE",
AM347="Power Telco","ACTIVE", AM347="no impacts","no impacts"
),"")</f>
        <v>PASSIVE</v>
      </c>
      <c r="AO347" s="93" t="s">
        <v>6298</v>
      </c>
      <c r="AP347" s="101" t="str">
        <f t="shared" si="16"/>
        <v>NRO_130</v>
      </c>
      <c r="AR347" s="17" t="s">
        <v>5537</v>
      </c>
      <c r="AS347" s="7" t="s">
        <v>5537</v>
      </c>
      <c r="AT347" s="6"/>
      <c r="AU347" s="7"/>
      <c r="AV347" s="3" t="s">
        <v>6298</v>
      </c>
      <c r="AW347" s="18" t="s">
        <v>5537</v>
      </c>
      <c r="AX347" s="18" t="s">
        <v>5537</v>
      </c>
      <c r="AY347" s="18" t="s">
        <v>5537</v>
      </c>
      <c r="AZ347" s="18" t="s">
        <v>5537</v>
      </c>
      <c r="BA347" s="18" t="s">
        <v>5537</v>
      </c>
      <c r="BB347" s="18" t="s">
        <v>5537</v>
      </c>
      <c r="BC347" s="18" t="s">
        <v>5537</v>
      </c>
      <c r="BD347" s="18" t="s">
        <v>5537</v>
      </c>
      <c r="BE347" s="18" t="s">
        <v>5537</v>
      </c>
      <c r="BF347" s="18" t="s">
        <v>5537</v>
      </c>
      <c r="BG347" s="18" t="s">
        <v>5537</v>
      </c>
      <c r="BH347" s="18" t="s">
        <v>5537</v>
      </c>
      <c r="BI347" s="9" t="s">
        <v>5537</v>
      </c>
      <c r="BJ347" s="14"/>
      <c r="BK347" s="14" t="s">
        <v>5537</v>
      </c>
      <c r="BL347" s="14" t="str">
        <f>_xlfn.XLOOKUP(B347,'[4]cell downs 18042026 17h'!$B:$B,'[4]cell downs 18042026 17h'!$B:$B,"")</f>
        <v/>
      </c>
      <c r="BM347" s="14" t="str">
        <f>_xlfn.XLOOKUP(B347,'[5]Cells Huawei 19042026 15h'!$B:$B,'[5]Cells Huawei 19042026 15h'!$B:$B,"")</f>
        <v/>
      </c>
      <c r="BN347" s="9" t="str">
        <f>_xlfn.XLOOKUP(B347,'[6]cells down 19042026 9H40'!$B:$B,'[6]cells down 19042026 9H40'!$B:$B,"")</f>
        <v/>
      </c>
      <c r="BO347" s="9" t="s">
        <v>2680</v>
      </c>
      <c r="BP347" s="9" t="s">
        <v>594</v>
      </c>
      <c r="BQ347" s="115"/>
    </row>
    <row r="348" spans="1:69" s="9" customFormat="1" x14ac:dyDescent="0.3">
      <c r="A348" s="1" t="s">
        <v>1314</v>
      </c>
      <c r="B348" s="8" t="s">
        <v>1315</v>
      </c>
      <c r="C348" s="3" t="str">
        <f>_xlfn.XLOOKUP(B348,'[1]daily break down'!$D:$D,'[1]daily break down'!$E:$E,"")</f>
        <v>NORD-OUEST</v>
      </c>
      <c r="D348" s="1" t="s">
        <v>11</v>
      </c>
      <c r="E348" s="1" t="s">
        <v>154</v>
      </c>
      <c r="F348" s="3" t="s">
        <v>51</v>
      </c>
      <c r="G348" s="1" t="s">
        <v>1316</v>
      </c>
      <c r="H348" s="33" t="str">
        <f>_xlfn.XLOOKUP(B348,[2]CALCULATION!$B:$B,[2]CALCULATION!$H:$H,"")</f>
        <v>NOKIA</v>
      </c>
      <c r="I348" s="28">
        <v>0</v>
      </c>
      <c r="J348" s="28">
        <v>0</v>
      </c>
      <c r="K348" s="28">
        <v>0</v>
      </c>
      <c r="L348" s="28">
        <v>0</v>
      </c>
      <c r="M348" s="28">
        <v>0</v>
      </c>
      <c r="N348" s="28">
        <v>0</v>
      </c>
      <c r="O348" s="28">
        <v>0</v>
      </c>
      <c r="P348" s="28">
        <v>0</v>
      </c>
      <c r="Q348" s="28">
        <v>0</v>
      </c>
      <c r="R348" s="28">
        <v>0.94787402163984646</v>
      </c>
      <c r="S348" s="94">
        <v>0</v>
      </c>
      <c r="T348" s="94">
        <f>_xlfn.XLOOKUP(B348,'[3]Nur des jours'!$B:$B,'[3]Nur des jours'!$U:$U,"")</f>
        <v>0</v>
      </c>
      <c r="U348" s="94">
        <v>0.51284961349674174</v>
      </c>
      <c r="V348" s="94">
        <v>0</v>
      </c>
      <c r="W348" s="94">
        <v>0</v>
      </c>
      <c r="X348" s="94">
        <v>0</v>
      </c>
      <c r="Y348" s="94">
        <v>0</v>
      </c>
      <c r="Z348" s="94">
        <v>2.7366857573344978</v>
      </c>
      <c r="AA348" s="94">
        <v>0</v>
      </c>
      <c r="AB348" s="94">
        <v>0</v>
      </c>
      <c r="AC348" s="94">
        <f>_xlfn.XLOOKUP(B348,'[3]Nur des jours'!$B:$B,'[3]Nur des jours'!$N:$N,"")</f>
        <v>0.8898277274115165</v>
      </c>
      <c r="AD348" s="94">
        <v>0.8898277274115165</v>
      </c>
      <c r="AE348" s="94">
        <v>3.1107743926077793</v>
      </c>
      <c r="AF348" s="94">
        <v>1.3273581232935863</v>
      </c>
      <c r="AG348" s="94">
        <v>0</v>
      </c>
      <c r="AH348" s="94">
        <v>0.8898277274115165</v>
      </c>
      <c r="AI348" s="49" t="s">
        <v>6659</v>
      </c>
      <c r="AJ348" s="49"/>
      <c r="AK348" s="48" t="str" cm="1">
        <f t="array" ref="AK348">IFERROR(_xlfn.IFS(
AM348="MPR ISSUE","PDH",
AM348="BSS Hardware Issue","BSS",
AM348="Sites strategiques, MLL, Pylone, etc.","ENVTECH",
AM348="AKTIVCO DEFAUT GE &amp; POWER Cabinet","AKTIVCO",
AM348="AKTIVCO Coupure ENEO &amp; Baisse de tension","AKTIVCO GRID ONLY",
AM348="Coupure ENEO &amp; Baisse de tension","IHS GRID ONLY",
AM348="Defaut GE &amp; POWER Cabinet","IHS",
AM348="Sharing","Partners",
AM348="Sites strategiques &amp; DataCenter","SST &amp; DC",
AM348="Exclu","Exclu",
AM348="SAT","SAT",
AM348="SPARE-ISSUE","SPARE-ISSUE",
AM348="Fiber CAmtel","TRANS_FO_CAMTEL",
AM348="Fiber AOF","Fiber AOF",
AM348="Projet OCM (HUAWEI)","TRAVAUX-HUAWEI",
AM348="Projet OCM (NOKIA)","TRAVAUX-NOKIA",
AM348="ACCESS-ISSUE","ACCESS-ISSUE",
AM348="Projet OCM (ZTE, NOKIA, autres projets)","TRAVAUX OCM",
AM348="No root CAuse","No root cause",
AM348="ODU HS","PDH",
AM348="IP &amp; VLAN","PDH",
AM348="Warehouse HUAWEI","SPARE-ISSUE",
AM348="SPARE-HS","SPARE-ISSUE",
AM348="Power Telco","BSS",AM348="no impacts","no impacts"
),"")</f>
        <v>IHS</v>
      </c>
      <c r="AL348" s="48" t="str" cm="1">
        <f t="array" ref="AL348">IFERROR(_xlfn.IFS(
AM348="MPR ISSUE","TX ISSUE",
AM348="BSS Hardware Issue","RAN ISSUE",
AM348="Sites strategiques, MLL, Pylone, etc.","ENVTECH",
AM348="AKTIVCO DEFAUT GE &amp; POWER Cabinet","POWER ISSUE",
AM348="AKTIVCO Coupure ENEO &amp; Baisse de tension","POWER ISSUE",
AM348="Coupure ENEO &amp; Baisse de tension","POWER ISSUE",
AM348="Defaut GE &amp; POWER Cabinet","POWER ISSUE",
AM348="Sharing","POWER ISSUE",
AM348="Sites strategiques &amp; DataCenter","POWER ISSUE",
AM348="Exclu","Exclu",
AM348="SAT","TX ISSUE",
AM348="SPARE-ISSUE","SPARE-ISSUE",
AM348="Fiber CAmtel","TX ISSUE",
AM348="Fiber AOF","TX ISSUE",
AM348="Projet OCM (HUAWEI)","TRAVAUX-HUAWEI",
AM348="Projet OCM (NOKIA)","TRAVAUX -NOKIA",
AM348="ACCESS-ISSUE","ACCESS-ISSUE",
AM348="Projet OCM (ZTE, NOKIA, autres projets)","TRAVAUX OCM",
AM348="No root CAuse","No root cause",
AM348="ODU HS","TX ISSUE",
AM348="IP &amp; VLAN","TX ISSUE",
AM348="Warehouse HUAWEI","SPARE-ISSUE",
AM348="SPARE-HS","SPARE-ISSUE",
AM348="Power Telco","RAN ISSUE",AM348="no impacts","no impacts"
),"")</f>
        <v>POWER ISSUE</v>
      </c>
      <c r="AM348" s="67" t="s">
        <v>5330</v>
      </c>
      <c r="AN348" s="48" t="str" cm="1">
        <f t="array" ref="AN348">IFERROR(_xlfn.IFS(
AM348="MPR ISSUE","ACTIVE",
AM348="BSS Hardware Issue","ACTIVE",
AM348="Sites strategiques, MLL, Pylone, etc.","PASSIVE",
AM348="AKTIVCO DEFAUT GE &amp; POWER Cabinet","PASSIVE",
AM348="AKTIVCO Coupure ENEO &amp; Baisse de tension","PASSIVE",
AM348="Coupure ENEO &amp; Baisse de tension","PASSIVE",
AM348="Defaut GE &amp; POWER Cabinet","PASSIVE",
AM348="Sharing","PASSIVE",
AM348="Sites strategiques &amp; DataCenter","PASSIVE",
AM348="Exclu","Exclu",
AM348="SAT","ACTIVE",
AM348="SPARE-ISSUE","SPARE-ISSUE",
AM348="Fiber CAmtel","ACTIVE",
AM348="Fiber AOF","ACTIVE",
AM348="Projet OCM (HUAWEI)","PLANNED WORKS",
AM348="Projet OCM (NOKIA)","PLANNED WORKS",
AM348="ACCESS-ISSUE","ACCESS-ISSUE",
AM348="Projet OCM (ZTE, NOKIA, autres projets)","PLANNED WORKS",
AM348="No root CAuse","No root cause",
AM348="ODU HS","ACTIVE",
AM348="IP &amp; VLAN","ACTIVE",
AM348="Warehouse HUAWEI","SPARE-ISSUE",
AM348="SPARE-HS","SPARE-ISSUE",
AM348="Power Telco","ACTIVE", AM348="no impacts","no impacts"
),"")</f>
        <v>PASSIVE</v>
      </c>
      <c r="AO348" s="93" t="s">
        <v>6403</v>
      </c>
      <c r="AP348" s="101" t="str">
        <f t="shared" si="16"/>
        <v>NRO_239</v>
      </c>
      <c r="AR348" s="17" t="s">
        <v>5537</v>
      </c>
      <c r="AS348" s="7" t="s">
        <v>5537</v>
      </c>
      <c r="AT348" s="6"/>
      <c r="AU348" s="7"/>
      <c r="AV348" s="3" t="s">
        <v>6404</v>
      </c>
      <c r="AW348" s="18" t="s">
        <v>5537</v>
      </c>
      <c r="AX348" s="18" t="s">
        <v>5537</v>
      </c>
      <c r="AY348" s="18" t="s">
        <v>5537</v>
      </c>
      <c r="AZ348" s="18" t="s">
        <v>5537</v>
      </c>
      <c r="BA348" s="18" t="s">
        <v>5537</v>
      </c>
      <c r="BB348" s="18" t="s">
        <v>5537</v>
      </c>
      <c r="BC348" s="18" t="s">
        <v>5537</v>
      </c>
      <c r="BD348" s="18" t="s">
        <v>5537</v>
      </c>
      <c r="BE348" s="18" t="s">
        <v>5537</v>
      </c>
      <c r="BF348" s="18" t="s">
        <v>5537</v>
      </c>
      <c r="BG348" s="18" t="s">
        <v>5915</v>
      </c>
      <c r="BH348" s="18" t="s">
        <v>5537</v>
      </c>
      <c r="BI348" s="9" t="s">
        <v>6405</v>
      </c>
      <c r="BJ348" s="14"/>
      <c r="BK348" s="14" t="s">
        <v>5537</v>
      </c>
      <c r="BL348" s="14" t="str">
        <f>_xlfn.XLOOKUP(B348,'[4]cell downs 18042026 17h'!$B:$B,'[4]cell downs 18042026 17h'!$B:$B,"")</f>
        <v/>
      </c>
      <c r="BM348" s="14" t="str">
        <f>_xlfn.XLOOKUP(B348,'[5]Cells Huawei 19042026 15h'!$B:$B,'[5]Cells Huawei 19042026 15h'!$B:$B,"")</f>
        <v/>
      </c>
      <c r="BN348" s="9" t="str">
        <f>_xlfn.XLOOKUP(B348,'[6]cells down 19042026 9H40'!$B:$B,'[6]cells down 19042026 9H40'!$B:$B,"")</f>
        <v/>
      </c>
      <c r="BO348" s="9" t="s">
        <v>1315</v>
      </c>
      <c r="BP348" s="9" t="s">
        <v>5537</v>
      </c>
      <c r="BQ348" s="115"/>
    </row>
    <row r="349" spans="1:69" s="9" customFormat="1" x14ac:dyDescent="0.3">
      <c r="A349" s="1" t="s">
        <v>1866</v>
      </c>
      <c r="B349" s="8" t="s">
        <v>1867</v>
      </c>
      <c r="C349" s="3" t="str">
        <f>_xlfn.XLOOKUP(B349,'[1]daily break down'!$D:$D,'[1]daily break down'!$E:$E,"")</f>
        <v>CENTRE</v>
      </c>
      <c r="D349" s="1" t="s">
        <v>21</v>
      </c>
      <c r="E349" s="1" t="s">
        <v>710</v>
      </c>
      <c r="F349" s="3" t="s">
        <v>226</v>
      </c>
      <c r="G349" s="1" t="s">
        <v>1866</v>
      </c>
      <c r="H349" s="34" t="str">
        <f>_xlfn.XLOOKUP(B349,[2]CALCULATION!$B:$B,[2]CALCULATION!$H:$H,"")</f>
        <v>ZTE</v>
      </c>
      <c r="I349" s="28">
        <v>0</v>
      </c>
      <c r="J349" s="28">
        <v>0</v>
      </c>
      <c r="K349" s="28">
        <v>0</v>
      </c>
      <c r="L349" s="28">
        <v>0</v>
      </c>
      <c r="M349" s="28">
        <v>0</v>
      </c>
      <c r="N349" s="28">
        <v>0</v>
      </c>
      <c r="O349" s="28">
        <v>0</v>
      </c>
      <c r="P349" s="28">
        <v>2.4601350329449558</v>
      </c>
      <c r="Q349" s="28">
        <v>21.774347735515779</v>
      </c>
      <c r="R349" s="28">
        <v>46.76803411779143</v>
      </c>
      <c r="S349" s="94">
        <v>28.483815023128532</v>
      </c>
      <c r="T349" s="94">
        <f>_xlfn.XLOOKUP(B349,'[3]Nur des jours'!$B:$B,'[3]Nur des jours'!$U:$U,"")</f>
        <v>0</v>
      </c>
      <c r="U349" s="94">
        <v>5.7806877491560442</v>
      </c>
      <c r="V349" s="94">
        <v>4.4671163960015186</v>
      </c>
      <c r="W349" s="94">
        <v>0</v>
      </c>
      <c r="X349" s="94">
        <v>3.4587567380925881</v>
      </c>
      <c r="Y349" s="94">
        <v>26.535243541561435</v>
      </c>
      <c r="Z349" s="94">
        <v>0</v>
      </c>
      <c r="AA349" s="94">
        <v>1.1570507058410595</v>
      </c>
      <c r="AB349" s="94">
        <v>1.1096985729083733</v>
      </c>
      <c r="AC349" s="94">
        <f>_xlfn.XLOOKUP(B349,'[3]Nur des jours'!$B:$B,'[3]Nur des jours'!$N:$N,"")</f>
        <v>0.88581483479010259</v>
      </c>
      <c r="AD349" s="94">
        <v>0.88581483479010259</v>
      </c>
      <c r="AE349" s="94">
        <v>0.30337138152504506</v>
      </c>
      <c r="AF349" s="94">
        <v>0.54337478027003472</v>
      </c>
      <c r="AG349" s="94">
        <v>1.265754037827201</v>
      </c>
      <c r="AH349" s="94">
        <v>0.88581483479010259</v>
      </c>
      <c r="AI349" s="49" t="s">
        <v>5559</v>
      </c>
      <c r="AJ349" s="49"/>
      <c r="AK349" s="48" t="str" cm="1">
        <f t="array" ref="AK349">IFERROR(_xlfn.IFS(
AM349="MPR ISSUE","PDH",
AM349="BSS Hardware Issue","BSS",
AM349="Sites strategiques, MLL, Pylone, etc.","ENVTECH",
AM349="AKTIVCO DEFAUT GE &amp; POWER Cabinet","AKTIVCO",
AM349="AKTIVCO Coupure ENEO &amp; Baisse de tension","AKTIVCO GRID ONLY",
AM349="Coupure ENEO &amp; Baisse de tension","IHS GRID ONLY",
AM349="Defaut GE &amp; POWER Cabinet","IHS",
AM349="Sharing","Partners",
AM349="Sites strategiques &amp; DataCenter","SST &amp; DC",
AM349="Exclu","Exclu",
AM349="SAT","SAT",
AM349="SPARE-ISSUE","SPARE-ISSUE",
AM349="Fiber CAmtel","TRANS_FO_CAMTEL",
AM349="Fiber AOF","Fiber AOF",
AM349="Projet OCM (HUAWEI)","TRAVAUX-HUAWEI",
AM349="Projet OCM (NOKIA)","TRAVAUX-NOKIA",
AM349="ACCESS-ISSUE","ACCESS-ISSUE",
AM349="Projet OCM (ZTE, NOKIA, autres projets)","TRAVAUX OCM",
AM349="No root CAuse","No root cause",
AM349="ODU HS","PDH",
AM349="IP &amp; VLAN","PDH",
AM349="Warehouse HUAWEI","SPARE-ISSUE",
AM349="SPARE-HS","SPARE-ISSUE",
AM349="Power Telco","BSS",AM349="no impacts","no impacts"
),"")</f>
        <v>no impacts</v>
      </c>
      <c r="AL349" s="48" t="str" cm="1">
        <f t="array" ref="AL349">IFERROR(_xlfn.IFS(
AM349="MPR ISSUE","TX ISSUE",
AM349="BSS Hardware Issue","RAN ISSUE",
AM349="Sites strategiques, MLL, Pylone, etc.","ENVTECH",
AM349="AKTIVCO DEFAUT GE &amp; POWER Cabinet","POWER ISSUE",
AM349="AKTIVCO Coupure ENEO &amp; Baisse de tension","POWER ISSUE",
AM349="Coupure ENEO &amp; Baisse de tension","POWER ISSUE",
AM349="Defaut GE &amp; POWER Cabinet","POWER ISSUE",
AM349="Sharing","POWER ISSUE",
AM349="Sites strategiques &amp; DataCenter","POWER ISSUE",
AM349="Exclu","Exclu",
AM349="SAT","TX ISSUE",
AM349="SPARE-ISSUE","SPARE-ISSUE",
AM349="Fiber CAmtel","TX ISSUE",
AM349="Fiber AOF","TX ISSUE",
AM349="Projet OCM (HUAWEI)","TRAVAUX-HUAWEI",
AM349="Projet OCM (NOKIA)","TRAVAUX -NOKIA",
AM349="ACCESS-ISSUE","ACCESS-ISSUE",
AM349="Projet OCM (ZTE, NOKIA, autres projets)","TRAVAUX OCM",
AM349="No root CAuse","No root cause",
AM349="ODU HS","TX ISSUE",
AM349="IP &amp; VLAN","TX ISSUE",
AM349="Warehouse HUAWEI","SPARE-ISSUE",
AM349="SPARE-HS","SPARE-ISSUE",
AM349="Power Telco","RAN ISSUE",AM349="no impacts","no impacts"
),"")</f>
        <v>no impacts</v>
      </c>
      <c r="AM349" s="67" t="s">
        <v>5605</v>
      </c>
      <c r="AN349" s="48" t="str" cm="1">
        <f t="array" ref="AN349">IFERROR(_xlfn.IFS(
AM349="MPR ISSUE","ACTIVE",
AM349="BSS Hardware Issue","ACTIVE",
AM349="Sites strategiques, MLL, Pylone, etc.","PASSIVE",
AM349="AKTIVCO DEFAUT GE &amp; POWER Cabinet","PASSIVE",
AM349="AKTIVCO Coupure ENEO &amp; Baisse de tension","PASSIVE",
AM349="Coupure ENEO &amp; Baisse de tension","PASSIVE",
AM349="Defaut GE &amp; POWER Cabinet","PASSIVE",
AM349="Sharing","PASSIVE",
AM349="Sites strategiques &amp; DataCenter","PASSIVE",
AM349="Exclu","Exclu",
AM349="SAT","ACTIVE",
AM349="SPARE-ISSUE","SPARE-ISSUE",
AM349="Fiber CAmtel","ACTIVE",
AM349="Fiber AOF","ACTIVE",
AM349="Projet OCM (HUAWEI)","PLANNED WORKS",
AM349="Projet OCM (NOKIA)","PLANNED WORKS",
AM349="ACCESS-ISSUE","ACCESS-ISSUE",
AM349="Projet OCM (ZTE, NOKIA, autres projets)","PLANNED WORKS",
AM349="No root CAuse","No root cause",
AM349="ODU HS","ACTIVE",
AM349="IP &amp; VLAN","ACTIVE",
AM349="Warehouse HUAWEI","SPARE-ISSUE",
AM349="SPARE-HS","SPARE-ISSUE",
AM349="Power Telco","ACTIVE", AM349="no impacts","no impacts"
),"")</f>
        <v>no impacts</v>
      </c>
      <c r="AO349" s="93" t="s">
        <v>5537</v>
      </c>
      <c r="AP349" s="101" t="str">
        <f t="shared" si="16"/>
        <v>EST_005</v>
      </c>
      <c r="AR349" s="17" t="s">
        <v>5537</v>
      </c>
      <c r="AS349" s="7" t="s">
        <v>5537</v>
      </c>
      <c r="AT349" s="6"/>
      <c r="AU349" s="7"/>
      <c r="AV349" s="3" t="s">
        <v>5537</v>
      </c>
      <c r="AW349" s="18" t="s">
        <v>5537</v>
      </c>
      <c r="AX349" s="18" t="s">
        <v>5537</v>
      </c>
      <c r="AY349" s="18" t="s">
        <v>5537</v>
      </c>
      <c r="AZ349" s="18" t="s">
        <v>5537</v>
      </c>
      <c r="BA349" s="18" t="s">
        <v>5537</v>
      </c>
      <c r="BB349" s="18" t="s">
        <v>5537</v>
      </c>
      <c r="BC349" s="18" t="s">
        <v>5537</v>
      </c>
      <c r="BD349" s="18" t="s">
        <v>5537</v>
      </c>
      <c r="BE349" s="18" t="s">
        <v>5537</v>
      </c>
      <c r="BF349" s="18" t="s">
        <v>5537</v>
      </c>
      <c r="BG349" s="18" t="s">
        <v>5537</v>
      </c>
      <c r="BH349" s="18" t="s">
        <v>5537</v>
      </c>
      <c r="BI349" s="9" t="s">
        <v>5537</v>
      </c>
      <c r="BJ349" s="14"/>
      <c r="BK349" s="14" t="s">
        <v>5537</v>
      </c>
      <c r="BL349" s="14" t="str">
        <f>_xlfn.XLOOKUP(B349,'[4]cell downs 18042026 17h'!$B:$B,'[4]cell downs 18042026 17h'!$B:$B,"")</f>
        <v/>
      </c>
      <c r="BM349" s="14" t="str">
        <f>_xlfn.XLOOKUP(B349,'[5]Cells Huawei 19042026 15h'!$B:$B,'[5]Cells Huawei 19042026 15h'!$B:$B,"")</f>
        <v/>
      </c>
      <c r="BN349" s="9" t="str">
        <f>_xlfn.XLOOKUP(B349,'[6]cells down 19042026 9H40'!$B:$B,'[6]cells down 19042026 9H40'!$B:$B,"")</f>
        <v/>
      </c>
      <c r="BO349" s="9" t="s">
        <v>5537</v>
      </c>
      <c r="BP349" s="9" t="s">
        <v>12</v>
      </c>
      <c r="BQ349" s="115"/>
    </row>
    <row r="350" spans="1:69" s="9" customFormat="1" x14ac:dyDescent="0.3">
      <c r="A350" s="1" t="s">
        <v>61</v>
      </c>
      <c r="B350" s="1" t="s">
        <v>62</v>
      </c>
      <c r="C350" s="3" t="str">
        <f>_xlfn.XLOOKUP(B350,'[1]daily break down'!$D:$D,'[1]daily break down'!$E:$E,"")</f>
        <v>SUD-OUEST</v>
      </c>
      <c r="D350" s="1" t="s">
        <v>18</v>
      </c>
      <c r="E350" s="1"/>
      <c r="F350" s="3" t="s">
        <v>13</v>
      </c>
      <c r="G350" s="1" t="s">
        <v>63</v>
      </c>
      <c r="H350" s="32" t="str">
        <f>_xlfn.XLOOKUP(B350,[2]CALCULATION!$B:$B,[2]CALCULATION!$H:$H,"")</f>
        <v>Huawei</v>
      </c>
      <c r="I350" s="28">
        <v>13.853290072567368</v>
      </c>
      <c r="J350" s="28">
        <v>13.857766677225035</v>
      </c>
      <c r="K350" s="28">
        <v>13.865346585509926</v>
      </c>
      <c r="L350" s="28">
        <v>13.864187305419295</v>
      </c>
      <c r="M350" s="28">
        <v>13.864989883943579</v>
      </c>
      <c r="N350" s="28">
        <v>13.868556899607057</v>
      </c>
      <c r="O350" s="28">
        <v>14.655083853404216</v>
      </c>
      <c r="P350" s="28">
        <v>15.015744807138596</v>
      </c>
      <c r="Q350" s="28">
        <v>10.116912505386193</v>
      </c>
      <c r="R350" s="28">
        <v>7.2698276132670152</v>
      </c>
      <c r="S350" s="94">
        <v>1.2700180919034452</v>
      </c>
      <c r="T350" s="94">
        <f>_xlfn.XLOOKUP(B350,'[3]Nur des jours'!$B:$B,'[3]Nur des jours'!$U:$U,"")</f>
        <v>0</v>
      </c>
      <c r="U350" s="94">
        <v>0.97620301170266488</v>
      </c>
      <c r="V350" s="94">
        <v>0.3147891323020377</v>
      </c>
      <c r="W350" s="94">
        <v>0</v>
      </c>
      <c r="X350" s="94">
        <v>0.70732137098960424</v>
      </c>
      <c r="Y350" s="94">
        <v>0.76467898285834957</v>
      </c>
      <c r="Z350" s="94">
        <v>1.6499944354555651</v>
      </c>
      <c r="AA350" s="94">
        <v>0.49381764845205794</v>
      </c>
      <c r="AB350" s="94">
        <v>1.2413214508907553</v>
      </c>
      <c r="AC350" s="94">
        <f>_xlfn.XLOOKUP(B350,'[3]Nur des jours'!$B:$B,'[3]Nur des jours'!$N:$N,"")</f>
        <v>0.88041080605993172</v>
      </c>
      <c r="AD350" s="94">
        <v>0.88041080605993172</v>
      </c>
      <c r="AE350" s="94">
        <v>1.1115707268723347</v>
      </c>
      <c r="AF350" s="94">
        <v>0.96631246366167889</v>
      </c>
      <c r="AG350" s="94">
        <v>0.76181224513917634</v>
      </c>
      <c r="AH350" s="94">
        <v>0.88041080605993172</v>
      </c>
      <c r="AI350" s="49" t="s">
        <v>5559</v>
      </c>
      <c r="AJ350" s="49"/>
      <c r="AK350" s="48" t="str" cm="1">
        <f t="array" ref="AK350">IFERROR(_xlfn.IFS(
AM350="MPR ISSUE","PDH",
AM350="BSS Hardware Issue","BSS",
AM350="Sites strategiques, MLL, Pylone, etc.","ENVTECH",
AM350="AKTIVCO DEFAUT GE &amp; POWER Cabinet","AKTIVCO",
AM350="AKTIVCO Coupure ENEO &amp; Baisse de tension","AKTIVCO GRID ONLY",
AM350="Coupure ENEO &amp; Baisse de tension","IHS GRID ONLY",
AM350="Defaut GE &amp; POWER Cabinet","IHS",
AM350="Sharing","Partners",
AM350="Sites strategiques &amp; DataCenter","SST &amp; DC",
AM350="Exclu","Exclu",
AM350="SAT","SAT",
AM350="SPARE-ISSUE","SPARE-ISSUE",
AM350="Fiber CAmtel","TRANS_FO_CAMTEL",
AM350="Fiber AOF","Fiber AOF",
AM350="Projet OCM (HUAWEI)","TRAVAUX-HUAWEI",
AM350="Projet OCM (NOKIA)","TRAVAUX-NOKIA",
AM350="ACCESS-ISSUE","ACCESS-ISSUE",
AM350="Projet OCM (ZTE, NOKIA, autres projets)","TRAVAUX OCM",
AM350="No root CAuse","No root cause",
AM350="ODU HS","PDH",
AM350="IP &amp; VLAN","PDH",
AM350="Warehouse HUAWEI","SPARE-ISSUE",
AM350="SPARE-HS","SPARE-ISSUE",
AM350="Power Telco","BSS",AM350="no impacts","no impacts"
),"")</f>
        <v>no impacts</v>
      </c>
      <c r="AL350" s="48" t="str" cm="1">
        <f t="array" ref="AL350">IFERROR(_xlfn.IFS(
AM350="MPR ISSUE","TX ISSUE",
AM350="BSS Hardware Issue","RAN ISSUE",
AM350="Sites strategiques, MLL, Pylone, etc.","ENVTECH",
AM350="AKTIVCO DEFAUT GE &amp; POWER Cabinet","POWER ISSUE",
AM350="AKTIVCO Coupure ENEO &amp; Baisse de tension","POWER ISSUE",
AM350="Coupure ENEO &amp; Baisse de tension","POWER ISSUE",
AM350="Defaut GE &amp; POWER Cabinet","POWER ISSUE",
AM350="Sharing","POWER ISSUE",
AM350="Sites strategiques &amp; DataCenter","POWER ISSUE",
AM350="Exclu","Exclu",
AM350="SAT","TX ISSUE",
AM350="SPARE-ISSUE","SPARE-ISSUE",
AM350="Fiber CAmtel","TX ISSUE",
AM350="Fiber AOF","TX ISSUE",
AM350="Projet OCM (HUAWEI)","TRAVAUX-HUAWEI",
AM350="Projet OCM (NOKIA)","TRAVAUX -NOKIA",
AM350="ACCESS-ISSUE","ACCESS-ISSUE",
AM350="Projet OCM (ZTE, NOKIA, autres projets)","TRAVAUX OCM",
AM350="No root CAuse","No root cause",
AM350="ODU HS","TX ISSUE",
AM350="IP &amp; VLAN","TX ISSUE",
AM350="Warehouse HUAWEI","SPARE-ISSUE",
AM350="SPARE-HS","SPARE-ISSUE",
AM350="Power Telco","RAN ISSUE",AM350="no impacts","no impacts"
),"")</f>
        <v>no impacts</v>
      </c>
      <c r="AM350" s="67" t="s">
        <v>5605</v>
      </c>
      <c r="AN350" s="48" t="str" cm="1">
        <f t="array" ref="AN350">IFERROR(_xlfn.IFS(
AM350="MPR ISSUE","ACTIVE",
AM350="BSS Hardware Issue","ACTIVE",
AM350="Sites strategiques, MLL, Pylone, etc.","PASSIVE",
AM350="AKTIVCO DEFAUT GE &amp; POWER Cabinet","PASSIVE",
AM350="AKTIVCO Coupure ENEO &amp; Baisse de tension","PASSIVE",
AM350="Coupure ENEO &amp; Baisse de tension","PASSIVE",
AM350="Defaut GE &amp; POWER Cabinet","PASSIVE",
AM350="Sharing","PASSIVE",
AM350="Sites strategiques &amp; DataCenter","PASSIVE",
AM350="Exclu","Exclu",
AM350="SAT","ACTIVE",
AM350="SPARE-ISSUE","SPARE-ISSUE",
AM350="Fiber CAmtel","ACTIVE",
AM350="Fiber AOF","ACTIVE",
AM350="Projet OCM (HUAWEI)","PLANNED WORKS",
AM350="Projet OCM (NOKIA)","PLANNED WORKS",
AM350="ACCESS-ISSUE","ACCESS-ISSUE",
AM350="Projet OCM (ZTE, NOKIA, autres projets)","PLANNED WORKS",
AM350="No root CAuse","No root cause",
AM350="ODU HS","ACTIVE",
AM350="IP &amp; VLAN","ACTIVE",
AM350="Warehouse HUAWEI","SPARE-ISSUE",
AM350="SPARE-HS","SPARE-ISSUE",
AM350="Power Telco","ACTIVE", AM350="no impacts","no impacts"
),"")</f>
        <v>no impacts</v>
      </c>
      <c r="AO350" s="93" t="s">
        <v>5537</v>
      </c>
      <c r="AP350" s="101" t="str">
        <f t="shared" si="16"/>
        <v>SUO_219</v>
      </c>
      <c r="AR350" s="17" t="s">
        <v>5537</v>
      </c>
      <c r="AS350" s="7" t="s">
        <v>5537</v>
      </c>
      <c r="AT350" s="6"/>
      <c r="AU350" s="7"/>
      <c r="AV350" s="3" t="s">
        <v>5537</v>
      </c>
      <c r="AW350" s="18" t="s">
        <v>5537</v>
      </c>
      <c r="AX350" s="18" t="s">
        <v>5537</v>
      </c>
      <c r="AY350" s="18" t="s">
        <v>5537</v>
      </c>
      <c r="AZ350" s="18" t="s">
        <v>5537</v>
      </c>
      <c r="BA350" s="18" t="s">
        <v>5537</v>
      </c>
      <c r="BB350" s="18" t="s">
        <v>5537</v>
      </c>
      <c r="BC350" s="18" t="s">
        <v>5537</v>
      </c>
      <c r="BD350" s="18" t="s">
        <v>5537</v>
      </c>
      <c r="BE350" s="18" t="s">
        <v>5537</v>
      </c>
      <c r="BF350" s="18" t="s">
        <v>5537</v>
      </c>
      <c r="BG350" s="18" t="s">
        <v>5537</v>
      </c>
      <c r="BH350" s="18" t="s">
        <v>5537</v>
      </c>
      <c r="BI350" s="9" t="s">
        <v>5537</v>
      </c>
      <c r="BJ350" s="14"/>
      <c r="BK350" s="14" t="s">
        <v>5537</v>
      </c>
      <c r="BL350" s="14" t="str">
        <f>_xlfn.XLOOKUP(B350,'[4]cell downs 18042026 17h'!$B:$B,'[4]cell downs 18042026 17h'!$B:$B,"")</f>
        <v/>
      </c>
      <c r="BM350" s="14" t="str">
        <f>_xlfn.XLOOKUP(B350,'[5]Cells Huawei 19042026 15h'!$B:$B,'[5]Cells Huawei 19042026 15h'!$B:$B,"")</f>
        <v/>
      </c>
      <c r="BN350" s="9" t="str">
        <f>_xlfn.XLOOKUP(B350,'[6]cells down 19042026 9H40'!$B:$B,'[6]cells down 19042026 9H40'!$B:$B,"")</f>
        <v/>
      </c>
      <c r="BO350" s="9" t="s">
        <v>5537</v>
      </c>
      <c r="BP350" s="9" t="s">
        <v>5537</v>
      </c>
      <c r="BQ350" s="115"/>
    </row>
    <row r="351" spans="1:69" s="9" customFormat="1" x14ac:dyDescent="0.3">
      <c r="A351" s="1" t="s">
        <v>1074</v>
      </c>
      <c r="B351" s="8" t="s">
        <v>1075</v>
      </c>
      <c r="C351" s="3" t="str">
        <f>_xlfn.XLOOKUP(B351,'[1]daily break down'!$D:$D,'[1]daily break down'!$E:$E,"")</f>
        <v>LITTORAL</v>
      </c>
      <c r="D351" s="1" t="s">
        <v>11</v>
      </c>
      <c r="E351" s="1" t="s">
        <v>96</v>
      </c>
      <c r="F351" s="3" t="s">
        <v>31</v>
      </c>
      <c r="G351" s="1" t="s">
        <v>1074</v>
      </c>
      <c r="H351" s="33" t="str">
        <f>_xlfn.XLOOKUP(B351,[2]CALCULATION!$B:$B,[2]CALCULATION!$H:$H,"")</f>
        <v>NOKIA</v>
      </c>
      <c r="I351" s="28">
        <v>0.25412125477383624</v>
      </c>
      <c r="J351" s="28">
        <v>0.32256699555429225</v>
      </c>
      <c r="K351" s="28">
        <v>6.7674198484231535E-2</v>
      </c>
      <c r="L351" s="28">
        <v>0</v>
      </c>
      <c r="M351" s="28">
        <v>0.28078174250992693</v>
      </c>
      <c r="N351" s="28">
        <v>0</v>
      </c>
      <c r="O351" s="28">
        <v>0.11937997056626343</v>
      </c>
      <c r="P351" s="28">
        <v>0.30748729865594748</v>
      </c>
      <c r="Q351" s="28">
        <v>0.13599765882266618</v>
      </c>
      <c r="R351" s="28">
        <v>3.7223926179147743E-2</v>
      </c>
      <c r="S351" s="94">
        <v>0.3609634903002204</v>
      </c>
      <c r="T351" s="94">
        <f>_xlfn.XLOOKUP(B351,'[3]Nur des jours'!$B:$B,'[3]Nur des jours'!$U:$U,"")</f>
        <v>0</v>
      </c>
      <c r="U351" s="94">
        <v>0</v>
      </c>
      <c r="V351" s="94">
        <v>0</v>
      </c>
      <c r="W351" s="94">
        <v>0</v>
      </c>
      <c r="X351" s="94">
        <v>0.14937422566993172</v>
      </c>
      <c r="Y351" s="94">
        <v>3.5170774441904834E-2</v>
      </c>
      <c r="Z351" s="94">
        <v>0.13647401928471345</v>
      </c>
      <c r="AA351" s="94">
        <v>2.4970554699604388E-3</v>
      </c>
      <c r="AB351" s="94">
        <v>3.8684284870431712E-2</v>
      </c>
      <c r="AC351" s="94">
        <f>_xlfn.XLOOKUP(B351,'[3]Nur des jours'!$B:$B,'[3]Nur des jours'!$N:$N,"")</f>
        <v>0.83152485639194929</v>
      </c>
      <c r="AD351" s="94">
        <v>0.83152485639194929</v>
      </c>
      <c r="AE351" s="94">
        <v>2.7199760999804159</v>
      </c>
      <c r="AF351" s="94">
        <v>1.3199204552022876</v>
      </c>
      <c r="AG351" s="94">
        <v>0</v>
      </c>
      <c r="AH351" s="94">
        <v>0.83152485639194929</v>
      </c>
      <c r="AI351" s="49" t="s">
        <v>5559</v>
      </c>
      <c r="AJ351" s="49"/>
      <c r="AK351" s="48" t="str" cm="1">
        <f t="array" ref="AK351">IFERROR(_xlfn.IFS(
AM351="MPR ISSUE","PDH",
AM351="BSS Hardware Issue","BSS",
AM351="Sites strategiques, MLL, Pylone, etc.","ENVTECH",
AM351="AKTIVCO DEFAUT GE &amp; POWER Cabinet","AKTIVCO",
AM351="AKTIVCO Coupure ENEO &amp; Baisse de tension","AKTIVCO GRID ONLY",
AM351="Coupure ENEO &amp; Baisse de tension","IHS GRID ONLY",
AM351="Defaut GE &amp; POWER Cabinet","IHS",
AM351="Sharing","Partners",
AM351="Sites strategiques &amp; DataCenter","SST &amp; DC",
AM351="Exclu","Exclu",
AM351="SAT","SAT",
AM351="SPARE-ISSUE","SPARE-ISSUE",
AM351="Fiber CAmtel","TRANS_FO_CAMTEL",
AM351="Fiber AOF","Fiber AOF",
AM351="Projet OCM (HUAWEI)","TRAVAUX-HUAWEI",
AM351="Projet OCM (NOKIA)","TRAVAUX-NOKIA",
AM351="ACCESS-ISSUE","ACCESS-ISSUE",
AM351="Projet OCM (ZTE, NOKIA, autres projets)","TRAVAUX OCM",
AM351="No root CAuse","No root cause",
AM351="ODU HS","PDH",
AM351="IP &amp; VLAN","PDH",
AM351="Warehouse HUAWEI","SPARE-ISSUE",
AM351="SPARE-HS","SPARE-ISSUE",
AM351="Power Telco","BSS",AM351="no impacts","no impacts"
),"")</f>
        <v>IHS</v>
      </c>
      <c r="AL351" s="48" t="str" cm="1">
        <f t="array" ref="AL351">IFERROR(_xlfn.IFS(
AM351="MPR ISSUE","TX ISSUE",
AM351="BSS Hardware Issue","RAN ISSUE",
AM351="Sites strategiques, MLL, Pylone, etc.","ENVTECH",
AM351="AKTIVCO DEFAUT GE &amp; POWER Cabinet","POWER ISSUE",
AM351="AKTIVCO Coupure ENEO &amp; Baisse de tension","POWER ISSUE",
AM351="Coupure ENEO &amp; Baisse de tension","POWER ISSUE",
AM351="Defaut GE &amp; POWER Cabinet","POWER ISSUE",
AM351="Sharing","POWER ISSUE",
AM351="Sites strategiques &amp; DataCenter","POWER ISSUE",
AM351="Exclu","Exclu",
AM351="SAT","TX ISSUE",
AM351="SPARE-ISSUE","SPARE-ISSUE",
AM351="Fiber CAmtel","TX ISSUE",
AM351="Fiber AOF","TX ISSUE",
AM351="Projet OCM (HUAWEI)","TRAVAUX-HUAWEI",
AM351="Projet OCM (NOKIA)","TRAVAUX -NOKIA",
AM351="ACCESS-ISSUE","ACCESS-ISSUE",
AM351="Projet OCM (ZTE, NOKIA, autres projets)","TRAVAUX OCM",
AM351="No root CAuse","No root cause",
AM351="ODU HS","TX ISSUE",
AM351="IP &amp; VLAN","TX ISSUE",
AM351="Warehouse HUAWEI","SPARE-ISSUE",
AM351="SPARE-HS","SPARE-ISSUE",
AM351="Power Telco","RAN ISSUE",AM351="no impacts","no impacts"
),"")</f>
        <v>POWER ISSUE</v>
      </c>
      <c r="AM351" s="67" t="s">
        <v>5330</v>
      </c>
      <c r="AN351" s="48" t="str" cm="1">
        <f t="array" ref="AN351">IFERROR(_xlfn.IFS(
AM351="MPR ISSUE","ACTIVE",
AM351="BSS Hardware Issue","ACTIVE",
AM351="Sites strategiques, MLL, Pylone, etc.","PASSIVE",
AM351="AKTIVCO DEFAUT GE &amp; POWER Cabinet","PASSIVE",
AM351="AKTIVCO Coupure ENEO &amp; Baisse de tension","PASSIVE",
AM351="Coupure ENEO &amp; Baisse de tension","PASSIVE",
AM351="Defaut GE &amp; POWER Cabinet","PASSIVE",
AM351="Sharing","PASSIVE",
AM351="Sites strategiques &amp; DataCenter","PASSIVE",
AM351="Exclu","Exclu",
AM351="SAT","ACTIVE",
AM351="SPARE-ISSUE","SPARE-ISSUE",
AM351="Fiber CAmtel","ACTIVE",
AM351="Fiber AOF","ACTIVE",
AM351="Projet OCM (HUAWEI)","PLANNED WORKS",
AM351="Projet OCM (NOKIA)","PLANNED WORKS",
AM351="ACCESS-ISSUE","ACCESS-ISSUE",
AM351="Projet OCM (ZTE, NOKIA, autres projets)","PLANNED WORKS",
AM351="No root CAuse","No root cause",
AM351="ODU HS","ACTIVE",
AM351="IP &amp; VLAN","ACTIVE",
AM351="Warehouse HUAWEI","SPARE-ISSUE",
AM351="SPARE-HS","SPARE-ISSUE",
AM351="Power Telco","ACTIVE", AM351="no impacts","no impacts"
),"")</f>
        <v>PASSIVE</v>
      </c>
      <c r="AO351" s="93" t="s">
        <v>6162</v>
      </c>
      <c r="AP351" s="101" t="str">
        <f t="shared" si="16"/>
        <v>LIT_121</v>
      </c>
      <c r="AR351" s="17" t="s">
        <v>5537</v>
      </c>
      <c r="AS351" s="7" t="s">
        <v>5537</v>
      </c>
      <c r="AT351" s="6"/>
      <c r="AU351" s="7"/>
      <c r="AV351" s="3" t="s">
        <v>5537</v>
      </c>
      <c r="AW351" s="18" t="s">
        <v>5537</v>
      </c>
      <c r="AX351" s="18" t="s">
        <v>5537</v>
      </c>
      <c r="AY351" s="18" t="s">
        <v>5537</v>
      </c>
      <c r="AZ351" s="18" t="s">
        <v>5537</v>
      </c>
      <c r="BA351" s="18" t="s">
        <v>5537</v>
      </c>
      <c r="BB351" s="18" t="s">
        <v>5537</v>
      </c>
      <c r="BC351" s="18" t="s">
        <v>5537</v>
      </c>
      <c r="BD351" s="18" t="s">
        <v>5537</v>
      </c>
      <c r="BE351" s="18" t="s">
        <v>5537</v>
      </c>
      <c r="BF351" s="18" t="s">
        <v>5537</v>
      </c>
      <c r="BG351" s="18" t="s">
        <v>5537</v>
      </c>
      <c r="BH351" s="18" t="s">
        <v>5537</v>
      </c>
      <c r="BI351" s="9" t="s">
        <v>6162</v>
      </c>
      <c r="BJ351" s="14"/>
      <c r="BK351" s="14" t="s">
        <v>5537</v>
      </c>
      <c r="BL351" s="14" t="str">
        <f>_xlfn.XLOOKUP(B351,'[4]cell downs 18042026 17h'!$B:$B,'[4]cell downs 18042026 17h'!$B:$B,"")</f>
        <v/>
      </c>
      <c r="BM351" s="14" t="str">
        <f>_xlfn.XLOOKUP(B351,'[5]Cells Huawei 19042026 15h'!$B:$B,'[5]Cells Huawei 19042026 15h'!$B:$B,"")</f>
        <v/>
      </c>
      <c r="BN351" s="9" t="str">
        <f>_xlfn.XLOOKUP(B351,'[6]cells down 19042026 9H40'!$B:$B,'[6]cells down 19042026 9H40'!$B:$B,"")</f>
        <v/>
      </c>
      <c r="BO351" s="9" t="s">
        <v>1075</v>
      </c>
      <c r="BP351" s="9" t="s">
        <v>12</v>
      </c>
      <c r="BQ351" s="115"/>
    </row>
    <row r="352" spans="1:69" s="9" customFormat="1" x14ac:dyDescent="0.3">
      <c r="A352" s="1" t="s">
        <v>2671</v>
      </c>
      <c r="B352" s="8" t="s">
        <v>2672</v>
      </c>
      <c r="C352" s="3" t="str">
        <f>_xlfn.XLOOKUP(B352,'[1]daily break down'!$D:$D,'[1]daily break down'!$E:$E,"")</f>
        <v>NORD-OUEST</v>
      </c>
      <c r="D352" s="1" t="s">
        <v>11</v>
      </c>
      <c r="E352" s="1" t="s">
        <v>12</v>
      </c>
      <c r="F352" s="3" t="s">
        <v>51</v>
      </c>
      <c r="G352" s="1" t="s">
        <v>52</v>
      </c>
      <c r="H352" s="32" t="str">
        <f>_xlfn.XLOOKUP(B352,[2]CALCULATION!$B:$B,[2]CALCULATION!$H:$H,"")</f>
        <v>Huawei</v>
      </c>
      <c r="I352" s="28">
        <v>8.5668123435863635</v>
      </c>
      <c r="J352" s="28">
        <v>4.5754109915447465</v>
      </c>
      <c r="K352" s="28">
        <v>5.8353700992771795</v>
      </c>
      <c r="L352" s="28">
        <v>24.082617076588104</v>
      </c>
      <c r="M352" s="28">
        <v>8.5563788227706858</v>
      </c>
      <c r="N352" s="28">
        <v>1.6507256736665785</v>
      </c>
      <c r="O352" s="28">
        <v>0</v>
      </c>
      <c r="P352" s="28">
        <v>1.706906170366375</v>
      </c>
      <c r="Q352" s="28">
        <v>18.708444267520466</v>
      </c>
      <c r="R352" s="28">
        <v>9.3085197455719086</v>
      </c>
      <c r="S352" s="94">
        <v>0.95984824488561293</v>
      </c>
      <c r="T352" s="94">
        <f>_xlfn.XLOOKUP(B352,'[3]Nur des jours'!$B:$B,'[3]Nur des jours'!$U:$U,"")</f>
        <v>0</v>
      </c>
      <c r="U352" s="94">
        <v>0.30979531037316688</v>
      </c>
      <c r="V352" s="94">
        <v>3.9058821515097035E-2</v>
      </c>
      <c r="W352" s="94">
        <v>0</v>
      </c>
      <c r="X352" s="94">
        <v>0</v>
      </c>
      <c r="Y352" s="94">
        <v>0</v>
      </c>
      <c r="Z352" s="94">
        <v>2.5733699451821042</v>
      </c>
      <c r="AA352" s="94">
        <v>0</v>
      </c>
      <c r="AB352" s="94">
        <v>0</v>
      </c>
      <c r="AC352" s="94"/>
      <c r="AD352" s="94">
        <v>0.82451567061321285</v>
      </c>
      <c r="AE352" s="94">
        <v>0.79121354547598211</v>
      </c>
      <c r="AF352" s="94">
        <v>0.67151517624298307</v>
      </c>
      <c r="AG352" s="94">
        <v>0.93212986492786742</v>
      </c>
      <c r="AH352" s="94">
        <v>0.82451567061321285</v>
      </c>
      <c r="AI352" s="49" t="s">
        <v>6659</v>
      </c>
      <c r="AJ352" s="49"/>
      <c r="AK352" s="48" t="str" cm="1">
        <f t="array" ref="AK352">IFERROR(_xlfn.IFS(
AM352="MPR ISSUE","PDH",
AM352="BSS Hardware Issue","BSS",
AM352="Sites strategiques, MLL, Pylone, etc.","ENVTECH",
AM352="AKTIVCO DEFAUT GE &amp; POWER Cabinet","AKTIVCO",
AM352="AKTIVCO Coupure ENEO &amp; Baisse de tension","AKTIVCO GRID ONLY",
AM352="Coupure ENEO &amp; Baisse de tension","IHS GRID ONLY",
AM352="Defaut GE &amp; POWER Cabinet","IHS",
AM352="Sharing","Partners",
AM352="Sites strategiques &amp; DataCenter","SST &amp; DC",
AM352="Exclu","Exclu",
AM352="SAT","SAT",
AM352="SPARE-ISSUE","SPARE-ISSUE",
AM352="Fiber CAmtel","TRANS_FO_CAMTEL",
AM352="Fiber AOF","Fiber AOF",
AM352="Projet OCM (HUAWEI)","TRAVAUX-HUAWEI",
AM352="Projet OCM (NOKIA)","TRAVAUX-NOKIA",
AM352="ACCESS-ISSUE","ACCESS-ISSUE",
AM352="Projet OCM (ZTE, NOKIA, autres projets)","TRAVAUX OCM",
AM352="No root CAuse","No root cause",
AM352="ODU HS","PDH",
AM352="IP &amp; VLAN","PDH",
AM352="Warehouse HUAWEI","SPARE-ISSUE",
AM352="SPARE-HS","SPARE-ISSUE",
AM352="Power Telco","BSS",AM352="no impacts","no impacts"
),"")</f>
        <v>no impacts</v>
      </c>
      <c r="AL352" s="48" t="str" cm="1">
        <f t="array" ref="AL352">IFERROR(_xlfn.IFS(
AM352="MPR ISSUE","TX ISSUE",
AM352="BSS Hardware Issue","RAN ISSUE",
AM352="Sites strategiques, MLL, Pylone, etc.","ENVTECH",
AM352="AKTIVCO DEFAUT GE &amp; POWER Cabinet","POWER ISSUE",
AM352="AKTIVCO Coupure ENEO &amp; Baisse de tension","POWER ISSUE",
AM352="Coupure ENEO &amp; Baisse de tension","POWER ISSUE",
AM352="Defaut GE &amp; POWER Cabinet","POWER ISSUE",
AM352="Sharing","POWER ISSUE",
AM352="Sites strategiques &amp; DataCenter","POWER ISSUE",
AM352="Exclu","Exclu",
AM352="SAT","TX ISSUE",
AM352="SPARE-ISSUE","SPARE-ISSUE",
AM352="Fiber CAmtel","TX ISSUE",
AM352="Fiber AOF","TX ISSUE",
AM352="Projet OCM (HUAWEI)","TRAVAUX-HUAWEI",
AM352="Projet OCM (NOKIA)","TRAVAUX -NOKIA",
AM352="ACCESS-ISSUE","ACCESS-ISSUE",
AM352="Projet OCM (ZTE, NOKIA, autres projets)","TRAVAUX OCM",
AM352="No root CAuse","No root cause",
AM352="ODU HS","TX ISSUE",
AM352="IP &amp; VLAN","TX ISSUE",
AM352="Warehouse HUAWEI","SPARE-ISSUE",
AM352="SPARE-HS","SPARE-ISSUE",
AM352="Power Telco","RAN ISSUE",AM352="no impacts","no impacts"
),"")</f>
        <v>no impacts</v>
      </c>
      <c r="AM352" s="67" t="s">
        <v>5605</v>
      </c>
      <c r="AN352" s="48" t="str" cm="1">
        <f t="array" ref="AN352">IFERROR(_xlfn.IFS(
AM352="MPR ISSUE","ACTIVE",
AM352="BSS Hardware Issue","ACTIVE",
AM352="Sites strategiques, MLL, Pylone, etc.","PASSIVE",
AM352="AKTIVCO DEFAUT GE &amp; POWER Cabinet","PASSIVE",
AM352="AKTIVCO Coupure ENEO &amp; Baisse de tension","PASSIVE",
AM352="Coupure ENEO &amp; Baisse de tension","PASSIVE",
AM352="Defaut GE &amp; POWER Cabinet","PASSIVE",
AM352="Sharing","PASSIVE",
AM352="Sites strategiques &amp; DataCenter","PASSIVE",
AM352="Exclu","Exclu",
AM352="SAT","ACTIVE",
AM352="SPARE-ISSUE","SPARE-ISSUE",
AM352="Fiber CAmtel","ACTIVE",
AM352="Fiber AOF","ACTIVE",
AM352="Projet OCM (HUAWEI)","PLANNED WORKS",
AM352="Projet OCM (NOKIA)","PLANNED WORKS",
AM352="ACCESS-ISSUE","ACCESS-ISSUE",
AM352="Projet OCM (ZTE, NOKIA, autres projets)","PLANNED WORKS",
AM352="No root CAuse","No root cause",
AM352="ODU HS","ACTIVE",
AM352="IP &amp; VLAN","ACTIVE",
AM352="Warehouse HUAWEI","SPARE-ISSUE",
AM352="SPARE-HS","SPARE-ISSUE",
AM352="Power Telco","ACTIVE", AM352="no impacts","no impacts"
),"")</f>
        <v>no impacts</v>
      </c>
      <c r="AO352" s="93" t="s">
        <v>5537</v>
      </c>
      <c r="AP352" s="101" t="str">
        <f t="shared" si="16"/>
        <v>NRO_065</v>
      </c>
      <c r="AR352" s="17" t="s">
        <v>5537</v>
      </c>
      <c r="AS352" s="7" t="s">
        <v>5537</v>
      </c>
      <c r="AT352" s="6"/>
      <c r="AU352" s="7"/>
      <c r="AV352" s="3" t="s">
        <v>5537</v>
      </c>
      <c r="AW352" s="18" t="s">
        <v>5537</v>
      </c>
      <c r="AX352" s="18" t="s">
        <v>5537</v>
      </c>
      <c r="AY352" s="18" t="s">
        <v>5537</v>
      </c>
      <c r="AZ352" s="18" t="s">
        <v>5537</v>
      </c>
      <c r="BA352" s="18" t="s">
        <v>5537</v>
      </c>
      <c r="BB352" s="18" t="s">
        <v>5537</v>
      </c>
      <c r="BC352" s="18" t="s">
        <v>5537</v>
      </c>
      <c r="BD352" s="18" t="s">
        <v>5537</v>
      </c>
      <c r="BE352" s="18" t="s">
        <v>5537</v>
      </c>
      <c r="BF352" s="18" t="s">
        <v>5537</v>
      </c>
      <c r="BG352" s="18" t="s">
        <v>5537</v>
      </c>
      <c r="BH352" s="18" t="s">
        <v>5537</v>
      </c>
      <c r="BI352" s="9" t="s">
        <v>5537</v>
      </c>
      <c r="BJ352" s="14"/>
      <c r="BK352" s="14" t="s">
        <v>5537</v>
      </c>
      <c r="BL352" s="14" t="str">
        <f>_xlfn.XLOOKUP(B352,'[4]cell downs 18042026 17h'!$B:$B,'[4]cell downs 18042026 17h'!$B:$B,"")</f>
        <v/>
      </c>
      <c r="BM352" s="14" t="str">
        <f>_xlfn.XLOOKUP(B352,'[5]Cells Huawei 19042026 15h'!$B:$B,'[5]Cells Huawei 19042026 15h'!$B:$B,"")</f>
        <v/>
      </c>
      <c r="BN352" s="9" t="str">
        <f>_xlfn.XLOOKUP(B352,'[6]cells down 19042026 9H40'!$B:$B,'[6]cells down 19042026 9H40'!$B:$B,"")</f>
        <v/>
      </c>
      <c r="BO352" s="9" t="s">
        <v>2672</v>
      </c>
      <c r="BP352" s="9" t="s">
        <v>12</v>
      </c>
      <c r="BQ352" s="115"/>
    </row>
    <row r="353" spans="1:69" s="9" customFormat="1" x14ac:dyDescent="0.3">
      <c r="A353" s="1" t="s">
        <v>755</v>
      </c>
      <c r="B353" s="8" t="s">
        <v>756</v>
      </c>
      <c r="C353" s="3" t="str">
        <f>_xlfn.XLOOKUP(B353,'[1]daily break down'!$D:$D,'[1]daily break down'!$E:$E,"")</f>
        <v>Douala</v>
      </c>
      <c r="D353" s="1" t="s">
        <v>11</v>
      </c>
      <c r="E353" s="1" t="s">
        <v>757</v>
      </c>
      <c r="F353" s="3" t="s">
        <v>31</v>
      </c>
      <c r="G353" s="1" t="s">
        <v>32</v>
      </c>
      <c r="H353" s="34" t="str">
        <f>_xlfn.XLOOKUP(B353,[2]CALCULATION!$B:$B,[2]CALCULATION!$H:$H,"")</f>
        <v>ZTE</v>
      </c>
      <c r="I353" s="28">
        <v>0.33351596453530324</v>
      </c>
      <c r="J353" s="28">
        <v>0.50364477660494322</v>
      </c>
      <c r="K353" s="28">
        <v>0</v>
      </c>
      <c r="L353" s="28">
        <v>0</v>
      </c>
      <c r="M353" s="28">
        <v>0.30062808011802544</v>
      </c>
      <c r="N353" s="28">
        <v>0.2362612824705437</v>
      </c>
      <c r="O353" s="28">
        <v>0.27639020868468417</v>
      </c>
      <c r="P353" s="28">
        <v>1.3190645572762842</v>
      </c>
      <c r="Q353" s="28">
        <v>0.1245780220470105</v>
      </c>
      <c r="R353" s="28">
        <v>0.11649873156922998</v>
      </c>
      <c r="S353" s="94">
        <v>0.93316696772278895</v>
      </c>
      <c r="T353" s="94">
        <f>_xlfn.XLOOKUP(B353,'[3]Nur des jours'!$B:$B,'[3]Nur des jours'!$U:$U,"")</f>
        <v>0.15766209232577977</v>
      </c>
      <c r="U353" s="94">
        <v>0.58417015520798665</v>
      </c>
      <c r="V353" s="94">
        <v>0.11978038597963138</v>
      </c>
      <c r="W353" s="94">
        <v>0.15766209232577977</v>
      </c>
      <c r="X353" s="94">
        <v>0.63211084572514564</v>
      </c>
      <c r="Y353" s="94">
        <v>0.12006574723270926</v>
      </c>
      <c r="Z353" s="94">
        <v>0.12011925246766147</v>
      </c>
      <c r="AA353" s="94">
        <v>0.11594584414139063</v>
      </c>
      <c r="AB353" s="94">
        <v>0</v>
      </c>
      <c r="AC353" s="94">
        <f>_xlfn.XLOOKUP(B353,'[3]Nur des jours'!$B:$B,'[3]Nur des jours'!$N:$N,"")</f>
        <v>0.81055080429069182</v>
      </c>
      <c r="AD353" s="94">
        <v>0.81055080429069182</v>
      </c>
      <c r="AE353" s="94">
        <v>0.42539437030642385</v>
      </c>
      <c r="AF353" s="94">
        <v>0.70174398441404795</v>
      </c>
      <c r="AG353" s="94">
        <v>0.98606377786095289</v>
      </c>
      <c r="AH353" s="94">
        <v>0.81055080429069182</v>
      </c>
      <c r="AI353" s="49" t="s">
        <v>5559</v>
      </c>
      <c r="AJ353" s="49"/>
      <c r="AK353" s="48" t="str" cm="1">
        <f t="array" ref="AK353">IFERROR(_xlfn.IFS(
AM353="MPR ISSUE","PDH",
AM353="BSS Hardware Issue","BSS",
AM353="Sites strategiques, MLL, Pylone, etc.","ENVTECH",
AM353="AKTIVCO DEFAUT GE &amp; POWER Cabinet","AKTIVCO",
AM353="AKTIVCO Coupure ENEO &amp; Baisse de tension","AKTIVCO GRID ONLY",
AM353="Coupure ENEO &amp; Baisse de tension","IHS GRID ONLY",
AM353="Defaut GE &amp; POWER Cabinet","IHS",
AM353="Sharing","Partners",
AM353="Sites strategiques &amp; DataCenter","SST &amp; DC",
AM353="Exclu","Exclu",
AM353="SAT","SAT",
AM353="SPARE-ISSUE","SPARE-ISSUE",
AM353="Fiber CAmtel","TRANS_FO_CAMTEL",
AM353="Fiber AOF","Fiber AOF",
AM353="Projet OCM (HUAWEI)","TRAVAUX-HUAWEI",
AM353="Projet OCM (NOKIA)","TRAVAUX-NOKIA",
AM353="ACCESS-ISSUE","ACCESS-ISSUE",
AM353="Projet OCM (ZTE, NOKIA, autres projets)","TRAVAUX OCM",
AM353="No root CAuse","No root cause",
AM353="ODU HS","PDH",
AM353="IP &amp; VLAN","PDH",
AM353="Warehouse HUAWEI","SPARE-ISSUE",
AM353="SPARE-HS","SPARE-ISSUE",
AM353="Power Telco","BSS",AM353="no impacts","no impacts"
),"")</f>
        <v>no impacts</v>
      </c>
      <c r="AL353" s="48" t="str" cm="1">
        <f t="array" ref="AL353">IFERROR(_xlfn.IFS(
AM353="MPR ISSUE","TX ISSUE",
AM353="BSS Hardware Issue","RAN ISSUE",
AM353="Sites strategiques, MLL, Pylone, etc.","ENVTECH",
AM353="AKTIVCO DEFAUT GE &amp; POWER Cabinet","POWER ISSUE",
AM353="AKTIVCO Coupure ENEO &amp; Baisse de tension","POWER ISSUE",
AM353="Coupure ENEO &amp; Baisse de tension","POWER ISSUE",
AM353="Defaut GE &amp; POWER Cabinet","POWER ISSUE",
AM353="Sharing","POWER ISSUE",
AM353="Sites strategiques &amp; DataCenter","POWER ISSUE",
AM353="Exclu","Exclu",
AM353="SAT","TX ISSUE",
AM353="SPARE-ISSUE","SPARE-ISSUE",
AM353="Fiber CAmtel","TX ISSUE",
AM353="Fiber AOF","TX ISSUE",
AM353="Projet OCM (HUAWEI)","TRAVAUX-HUAWEI",
AM353="Projet OCM (NOKIA)","TRAVAUX -NOKIA",
AM353="ACCESS-ISSUE","ACCESS-ISSUE",
AM353="Projet OCM (ZTE, NOKIA, autres projets)","TRAVAUX OCM",
AM353="No root CAuse","No root cause",
AM353="ODU HS","TX ISSUE",
AM353="IP &amp; VLAN","TX ISSUE",
AM353="Warehouse HUAWEI","SPARE-ISSUE",
AM353="SPARE-HS","SPARE-ISSUE",
AM353="Power Telco","RAN ISSUE",AM353="no impacts","no impacts"
),"")</f>
        <v>no impacts</v>
      </c>
      <c r="AM353" s="67" t="s">
        <v>5605</v>
      </c>
      <c r="AN353" s="48" t="str" cm="1">
        <f t="array" ref="AN353">IFERROR(_xlfn.IFS(
AM353="MPR ISSUE","ACTIVE",
AM353="BSS Hardware Issue","ACTIVE",
AM353="Sites strategiques, MLL, Pylone, etc.","PASSIVE",
AM353="AKTIVCO DEFAUT GE &amp; POWER Cabinet","PASSIVE",
AM353="AKTIVCO Coupure ENEO &amp; Baisse de tension","PASSIVE",
AM353="Coupure ENEO &amp; Baisse de tension","PASSIVE",
AM353="Defaut GE &amp; POWER Cabinet","PASSIVE",
AM353="Sharing","PASSIVE",
AM353="Sites strategiques &amp; DataCenter","PASSIVE",
AM353="Exclu","Exclu",
AM353="SAT","ACTIVE",
AM353="SPARE-ISSUE","SPARE-ISSUE",
AM353="Fiber CAmtel","ACTIVE",
AM353="Fiber AOF","ACTIVE",
AM353="Projet OCM (HUAWEI)","PLANNED WORKS",
AM353="Projet OCM (NOKIA)","PLANNED WORKS",
AM353="ACCESS-ISSUE","ACCESS-ISSUE",
AM353="Projet OCM (ZTE, NOKIA, autres projets)","PLANNED WORKS",
AM353="No root CAuse","No root cause",
AM353="ODU HS","ACTIVE",
AM353="IP &amp; VLAN","ACTIVE",
AM353="Warehouse HUAWEI","SPARE-ISSUE",
AM353="SPARE-HS","SPARE-ISSUE",
AM353="Power Telco","ACTIVE", AM353="no impacts","no impacts"
),"")</f>
        <v>no impacts</v>
      </c>
      <c r="AO353" s="93" t="s">
        <v>5537</v>
      </c>
      <c r="AP353" s="101" t="str">
        <f t="shared" si="16"/>
        <v>LIT_367</v>
      </c>
      <c r="AR353" s="17" t="s">
        <v>5537</v>
      </c>
      <c r="AS353" s="7" t="s">
        <v>5537</v>
      </c>
      <c r="AT353" s="6"/>
      <c r="AU353" s="7"/>
      <c r="AV353" s="3" t="s">
        <v>5537</v>
      </c>
      <c r="AW353" s="18" t="s">
        <v>5537</v>
      </c>
      <c r="AX353" s="18" t="s">
        <v>5537</v>
      </c>
      <c r="AY353" s="18" t="s">
        <v>5537</v>
      </c>
      <c r="AZ353" s="18" t="s">
        <v>5537</v>
      </c>
      <c r="BA353" s="18" t="s">
        <v>5537</v>
      </c>
      <c r="BB353" s="18" t="s">
        <v>5537</v>
      </c>
      <c r="BC353" s="18" t="s">
        <v>5537</v>
      </c>
      <c r="BD353" s="18" t="s">
        <v>5537</v>
      </c>
      <c r="BE353" s="18" t="s">
        <v>5537</v>
      </c>
      <c r="BF353" s="18" t="s">
        <v>5537</v>
      </c>
      <c r="BG353" s="18" t="s">
        <v>5537</v>
      </c>
      <c r="BH353" s="18" t="s">
        <v>5537</v>
      </c>
      <c r="BI353" s="9" t="s">
        <v>5537</v>
      </c>
      <c r="BJ353" s="14"/>
      <c r="BK353" s="14" t="s">
        <v>5537</v>
      </c>
      <c r="BL353" s="14" t="str">
        <f>_xlfn.XLOOKUP(B353,'[4]cell downs 18042026 17h'!$B:$B,'[4]cell downs 18042026 17h'!$B:$B,"")</f>
        <v/>
      </c>
      <c r="BM353" s="14" t="str">
        <f>_xlfn.XLOOKUP(B353,'[5]Cells Huawei 19042026 15h'!$B:$B,'[5]Cells Huawei 19042026 15h'!$B:$B,"")</f>
        <v/>
      </c>
      <c r="BN353" s="9" t="str">
        <f>_xlfn.XLOOKUP(B353,'[6]cells down 19042026 9H40'!$B:$B,'[6]cells down 19042026 9H40'!$B:$B,"")</f>
        <v/>
      </c>
      <c r="BO353" s="9" t="s">
        <v>756</v>
      </c>
      <c r="BP353" s="9" t="s">
        <v>12</v>
      </c>
      <c r="BQ353" s="115"/>
    </row>
    <row r="354" spans="1:69" s="9" customFormat="1" x14ac:dyDescent="0.3">
      <c r="A354" s="1" t="s">
        <v>1166</v>
      </c>
      <c r="B354" s="8" t="s">
        <v>1167</v>
      </c>
      <c r="C354" s="3" t="str">
        <f>_xlfn.XLOOKUP(B354,'[1]daily break down'!$D:$D,'[1]daily break down'!$E:$E,"")</f>
        <v>NORD-OUEST</v>
      </c>
      <c r="D354" s="1" t="s">
        <v>11</v>
      </c>
      <c r="E354" s="1" t="s">
        <v>96</v>
      </c>
      <c r="F354" s="3" t="s">
        <v>51</v>
      </c>
      <c r="G354" s="1" t="s">
        <v>1166</v>
      </c>
      <c r="H354" s="33" t="str">
        <f>_xlfn.XLOOKUP(B354,[2]CALCULATION!$B:$B,[2]CALCULATION!$H:$H,"")</f>
        <v>NOKIA</v>
      </c>
      <c r="I354" s="28">
        <v>2.031342272008033</v>
      </c>
      <c r="J354" s="28">
        <v>2.7093603932927262</v>
      </c>
      <c r="K354" s="28">
        <v>8.2881579557503535</v>
      </c>
      <c r="L354" s="28">
        <v>8.9851513508972456</v>
      </c>
      <c r="M354" s="28">
        <v>8.7641810459996581</v>
      </c>
      <c r="N354" s="28">
        <v>9.1857913558242164</v>
      </c>
      <c r="O354" s="28">
        <v>7.3406066217458488</v>
      </c>
      <c r="P354" s="28">
        <v>0.30007972152336426</v>
      </c>
      <c r="Q354" s="28">
        <v>0.7338426734942517</v>
      </c>
      <c r="R354" s="28">
        <v>6.783522320113339</v>
      </c>
      <c r="S354" s="94">
        <v>9.2964734190981293</v>
      </c>
      <c r="T354" s="94">
        <f>_xlfn.XLOOKUP(B354,'[3]Nur des jours'!$B:$B,'[3]Nur des jours'!$U:$U,"")</f>
        <v>9.1392291821831861</v>
      </c>
      <c r="U354" s="94">
        <v>9.2294072889644276</v>
      </c>
      <c r="V354" s="94">
        <v>9.0813543530432348</v>
      </c>
      <c r="W354" s="94">
        <v>9.1392291821831861</v>
      </c>
      <c r="X354" s="94">
        <v>8.8873800412632367</v>
      </c>
      <c r="Y354" s="94">
        <v>6.5990503177497555</v>
      </c>
      <c r="Z354" s="94">
        <v>9.7272517143077317E-2</v>
      </c>
      <c r="AA354" s="94">
        <v>0.31400438885607251</v>
      </c>
      <c r="AB354" s="94">
        <v>1.2318866944608524</v>
      </c>
      <c r="AC354" s="94">
        <f>_xlfn.XLOOKUP(B354,'[3]Nur des jours'!$B:$B,'[3]Nur des jours'!$N:$N,"")</f>
        <v>0.80537863157864686</v>
      </c>
      <c r="AD354" s="94">
        <v>0.80537863157864686</v>
      </c>
      <c r="AE354" s="94">
        <v>2.5306343896502521</v>
      </c>
      <c r="AF354" s="94">
        <v>1.3225767652348939</v>
      </c>
      <c r="AG354" s="94">
        <v>0</v>
      </c>
      <c r="AH354" s="94">
        <v>0.80537863157864686</v>
      </c>
      <c r="AI354" s="49" t="s">
        <v>6659</v>
      </c>
      <c r="AJ354" s="49"/>
      <c r="AK354" s="48" t="str" cm="1">
        <f t="array" ref="AK354">IFERROR(_xlfn.IFS(
AM354="MPR ISSUE","PDH",
AM354="BSS Hardware Issue","BSS",
AM354="Sites strategiques, MLL, Pylone, etc.","ENVTECH",
AM354="AKTIVCO DEFAUT GE &amp; POWER Cabinet","AKTIVCO",
AM354="AKTIVCO Coupure ENEO &amp; Baisse de tension","AKTIVCO GRID ONLY",
AM354="Coupure ENEO &amp; Baisse de tension","IHS GRID ONLY",
AM354="Defaut GE &amp; POWER Cabinet","IHS",
AM354="Sharing","Partners",
AM354="Sites strategiques &amp; DataCenter","SST &amp; DC",
AM354="Exclu","Exclu",
AM354="SAT","SAT",
AM354="SPARE-ISSUE","SPARE-ISSUE",
AM354="Fiber CAmtel","TRANS_FO_CAMTEL",
AM354="Fiber AOF","Fiber AOF",
AM354="Projet OCM (HUAWEI)","TRAVAUX-HUAWEI",
AM354="Projet OCM (NOKIA)","TRAVAUX-NOKIA",
AM354="ACCESS-ISSUE","ACCESS-ISSUE",
AM354="Projet OCM (ZTE, NOKIA, autres projets)","TRAVAUX OCM",
AM354="No root CAuse","No root cause",
AM354="ODU HS","PDH",
AM354="IP &amp; VLAN","PDH",
AM354="Warehouse HUAWEI","SPARE-ISSUE",
AM354="SPARE-HS","SPARE-ISSUE",
AM354="Power Telco","BSS",AM354="no impacts","no impacts"
),"")</f>
        <v>IHS</v>
      </c>
      <c r="AL354" s="48" t="str" cm="1">
        <f t="array" ref="AL354">IFERROR(_xlfn.IFS(
AM354="MPR ISSUE","TX ISSUE",
AM354="BSS Hardware Issue","RAN ISSUE",
AM354="Sites strategiques, MLL, Pylone, etc.","ENVTECH",
AM354="AKTIVCO DEFAUT GE &amp; POWER Cabinet","POWER ISSUE",
AM354="AKTIVCO Coupure ENEO &amp; Baisse de tension","POWER ISSUE",
AM354="Coupure ENEO &amp; Baisse de tension","POWER ISSUE",
AM354="Defaut GE &amp; POWER Cabinet","POWER ISSUE",
AM354="Sharing","POWER ISSUE",
AM354="Sites strategiques &amp; DataCenter","POWER ISSUE",
AM354="Exclu","Exclu",
AM354="SAT","TX ISSUE",
AM354="SPARE-ISSUE","SPARE-ISSUE",
AM354="Fiber CAmtel","TX ISSUE",
AM354="Fiber AOF","TX ISSUE",
AM354="Projet OCM (HUAWEI)","TRAVAUX-HUAWEI",
AM354="Projet OCM (NOKIA)","TRAVAUX -NOKIA",
AM354="ACCESS-ISSUE","ACCESS-ISSUE",
AM354="Projet OCM (ZTE, NOKIA, autres projets)","TRAVAUX OCM",
AM354="No root CAuse","No root cause",
AM354="ODU HS","TX ISSUE",
AM354="IP &amp; VLAN","TX ISSUE",
AM354="Warehouse HUAWEI","SPARE-ISSUE",
AM354="SPARE-HS","SPARE-ISSUE",
AM354="Power Telco","RAN ISSUE",AM354="no impacts","no impacts"
),"")</f>
        <v>POWER ISSUE</v>
      </c>
      <c r="AM354" s="67" t="s">
        <v>5330</v>
      </c>
      <c r="AN354" s="48" t="str" cm="1">
        <f t="array" ref="AN354">IFERROR(_xlfn.IFS(
AM354="MPR ISSUE","ACTIVE",
AM354="BSS Hardware Issue","ACTIVE",
AM354="Sites strategiques, MLL, Pylone, etc.","PASSIVE",
AM354="AKTIVCO DEFAUT GE &amp; POWER Cabinet","PASSIVE",
AM354="AKTIVCO Coupure ENEO &amp; Baisse de tension","PASSIVE",
AM354="Coupure ENEO &amp; Baisse de tension","PASSIVE",
AM354="Defaut GE &amp; POWER Cabinet","PASSIVE",
AM354="Sharing","PASSIVE",
AM354="Sites strategiques &amp; DataCenter","PASSIVE",
AM354="Exclu","Exclu",
AM354="SAT","ACTIVE",
AM354="SPARE-ISSUE","SPARE-ISSUE",
AM354="Fiber CAmtel","ACTIVE",
AM354="Fiber AOF","ACTIVE",
AM354="Projet OCM (HUAWEI)","PLANNED WORKS",
AM354="Projet OCM (NOKIA)","PLANNED WORKS",
AM354="ACCESS-ISSUE","ACCESS-ISSUE",
AM354="Projet OCM (ZTE, NOKIA, autres projets)","PLANNED WORKS",
AM354="No root CAuse","No root cause",
AM354="ODU HS","ACTIVE",
AM354="IP &amp; VLAN","ACTIVE",
AM354="Warehouse HUAWEI","SPARE-ISSUE",
AM354="SPARE-HS","SPARE-ISSUE",
AM354="Power Telco","ACTIVE", AM354="no impacts","no impacts"
),"")</f>
        <v>PASSIVE</v>
      </c>
      <c r="AO354" s="93" t="s">
        <v>6030</v>
      </c>
      <c r="AP354" s="101" t="str">
        <f t="shared" si="16"/>
        <v>NRO_050</v>
      </c>
      <c r="AR354" s="17" t="s">
        <v>5537</v>
      </c>
      <c r="AS354" s="7" t="s">
        <v>5537</v>
      </c>
      <c r="AT354" s="6"/>
      <c r="AU354" s="7"/>
      <c r="AV354" s="3" t="s">
        <v>5537</v>
      </c>
      <c r="AW354" s="18" t="s">
        <v>5537</v>
      </c>
      <c r="AX354" s="18" t="s">
        <v>5537</v>
      </c>
      <c r="AY354" s="18" t="s">
        <v>5537</v>
      </c>
      <c r="AZ354" s="18" t="s">
        <v>5537</v>
      </c>
      <c r="BA354" s="18" t="s">
        <v>5537</v>
      </c>
      <c r="BB354" s="18" t="s">
        <v>5537</v>
      </c>
      <c r="BC354" s="18" t="s">
        <v>5537</v>
      </c>
      <c r="BD354" s="18" t="s">
        <v>5537</v>
      </c>
      <c r="BE354" s="18" t="s">
        <v>5537</v>
      </c>
      <c r="BF354" s="18" t="s">
        <v>5537</v>
      </c>
      <c r="BG354" s="18" t="s">
        <v>5537</v>
      </c>
      <c r="BH354" s="18" t="s">
        <v>5537</v>
      </c>
      <c r="BI354" s="9" t="s">
        <v>6030</v>
      </c>
      <c r="BJ354" s="14"/>
      <c r="BK354" s="14" t="s">
        <v>5537</v>
      </c>
      <c r="BL354" s="14" t="str">
        <f>_xlfn.XLOOKUP(B354,'[4]cell downs 18042026 17h'!$B:$B,'[4]cell downs 18042026 17h'!$B:$B,"")</f>
        <v>NRO_050</v>
      </c>
      <c r="BM354" s="14" t="str">
        <f>_xlfn.XLOOKUP(B354,'[5]Cells Huawei 19042026 15h'!$B:$B,'[5]Cells Huawei 19042026 15h'!$B:$B,"")</f>
        <v/>
      </c>
      <c r="BN354" s="9" t="str">
        <f>_xlfn.XLOOKUP(B354,'[6]cells down 19042026 9H40'!$B:$B,'[6]cells down 19042026 9H40'!$B:$B,"")</f>
        <v/>
      </c>
      <c r="BO354" s="9" t="s">
        <v>1167</v>
      </c>
      <c r="BP354" s="9" t="s">
        <v>302</v>
      </c>
      <c r="BQ354" s="115"/>
    </row>
    <row r="355" spans="1:69" s="9" customFormat="1" x14ac:dyDescent="0.3">
      <c r="A355" s="1" t="s">
        <v>628</v>
      </c>
      <c r="B355" s="8" t="s">
        <v>629</v>
      </c>
      <c r="C355" s="3" t="str">
        <f>_xlfn.XLOOKUP(B355,'[1]daily break down'!$D:$D,'[1]daily break down'!$E:$E,"")</f>
        <v>NORD-OUEST</v>
      </c>
      <c r="D355" s="1" t="s">
        <v>11</v>
      </c>
      <c r="E355" s="1" t="s">
        <v>630</v>
      </c>
      <c r="F355" s="3" t="s">
        <v>51</v>
      </c>
      <c r="G355" s="1" t="s">
        <v>52</v>
      </c>
      <c r="H355" s="32" t="str">
        <f>_xlfn.XLOOKUP(B355,[2]CALCULATION!$B:$B,[2]CALCULATION!$H:$H,"")</f>
        <v>Huawei</v>
      </c>
      <c r="I355" s="28">
        <v>1.5597846093261765</v>
      </c>
      <c r="J355" s="28">
        <v>3.2339634109801305</v>
      </c>
      <c r="K355" s="28">
        <v>1.5450706697143246</v>
      </c>
      <c r="L355" s="28">
        <v>0.19069265736959704</v>
      </c>
      <c r="M355" s="28">
        <v>14.341525341506074</v>
      </c>
      <c r="N355" s="28">
        <v>0</v>
      </c>
      <c r="O355" s="28">
        <v>3.6918612117009524E-2</v>
      </c>
      <c r="P355" s="28">
        <v>8.5501365453595976E-2</v>
      </c>
      <c r="Q355" s="28">
        <v>5.1155106682304456</v>
      </c>
      <c r="R355" s="28">
        <v>0</v>
      </c>
      <c r="S355" s="94">
        <v>4.6304322081539127</v>
      </c>
      <c r="T355" s="94">
        <f>_xlfn.XLOOKUP(B355,'[3]Nur des jours'!$B:$B,'[3]Nur des jours'!$U:$U,"")</f>
        <v>0</v>
      </c>
      <c r="U355" s="94">
        <v>4.7084606757925203E-3</v>
      </c>
      <c r="V355" s="94">
        <v>0</v>
      </c>
      <c r="W355" s="94">
        <v>0</v>
      </c>
      <c r="X355" s="94">
        <v>0</v>
      </c>
      <c r="Y355" s="94">
        <v>0</v>
      </c>
      <c r="Z355" s="94">
        <v>0.1228658545285404</v>
      </c>
      <c r="AA355" s="94">
        <v>0</v>
      </c>
      <c r="AB355" s="94">
        <v>0</v>
      </c>
      <c r="AC355" s="94">
        <f>_xlfn.XLOOKUP(B355,'[3]Nur des jours'!$B:$B,'[3]Nur des jours'!$N:$N,"")</f>
        <v>0.80418368133138152</v>
      </c>
      <c r="AD355" s="94">
        <v>0.80418368133138152</v>
      </c>
      <c r="AE355" s="94">
        <v>0.83242908928136083</v>
      </c>
      <c r="AF355" s="94">
        <v>1.1236191437926497</v>
      </c>
      <c r="AG355" s="94">
        <v>0.5908106188453095</v>
      </c>
      <c r="AH355" s="94">
        <v>0.80418368133138152</v>
      </c>
      <c r="AI355" s="49" t="s">
        <v>6659</v>
      </c>
      <c r="AJ355" s="49"/>
      <c r="AK355" s="48" t="str" cm="1">
        <f t="array" ref="AK355">IFERROR(_xlfn.IFS(
AM355="MPR ISSUE","PDH",
AM355="BSS Hardware Issue","BSS",
AM355="Sites strategiques, MLL, Pylone, etc.","ENVTECH",
AM355="AKTIVCO DEFAUT GE &amp; POWER Cabinet","AKTIVCO",
AM355="AKTIVCO Coupure ENEO &amp; Baisse de tension","AKTIVCO GRID ONLY",
AM355="Coupure ENEO &amp; Baisse de tension","IHS GRID ONLY",
AM355="Defaut GE &amp; POWER Cabinet","IHS",
AM355="Sharing","Partners",
AM355="Sites strategiques &amp; DataCenter","SST &amp; DC",
AM355="Exclu","Exclu",
AM355="SAT","SAT",
AM355="SPARE-ISSUE","SPARE-ISSUE",
AM355="Fiber CAmtel","TRANS_FO_CAMTEL",
AM355="Fiber AOF","Fiber AOF",
AM355="Projet OCM (HUAWEI)","TRAVAUX-HUAWEI",
AM355="Projet OCM (NOKIA)","TRAVAUX-NOKIA",
AM355="ACCESS-ISSUE","ACCESS-ISSUE",
AM355="Projet OCM (ZTE, NOKIA, autres projets)","TRAVAUX OCM",
AM355="No root CAuse","No root cause",
AM355="ODU HS","PDH",
AM355="IP &amp; VLAN","PDH",
AM355="Warehouse HUAWEI","SPARE-ISSUE",
AM355="SPARE-HS","SPARE-ISSUE",
AM355="Power Telco","BSS",AM355="no impacts","no impacts"
),"")</f>
        <v>IHS</v>
      </c>
      <c r="AL355" s="48" t="str" cm="1">
        <f t="array" ref="AL355">IFERROR(_xlfn.IFS(
AM355="MPR ISSUE","TX ISSUE",
AM355="BSS Hardware Issue","RAN ISSUE",
AM355="Sites strategiques, MLL, Pylone, etc.","ENVTECH",
AM355="AKTIVCO DEFAUT GE &amp; POWER Cabinet","POWER ISSUE",
AM355="AKTIVCO Coupure ENEO &amp; Baisse de tension","POWER ISSUE",
AM355="Coupure ENEO &amp; Baisse de tension","POWER ISSUE",
AM355="Defaut GE &amp; POWER Cabinet","POWER ISSUE",
AM355="Sharing","POWER ISSUE",
AM355="Sites strategiques &amp; DataCenter","POWER ISSUE",
AM355="Exclu","Exclu",
AM355="SAT","TX ISSUE",
AM355="SPARE-ISSUE","SPARE-ISSUE",
AM355="Fiber CAmtel","TX ISSUE",
AM355="Fiber AOF","TX ISSUE",
AM355="Projet OCM (HUAWEI)","TRAVAUX-HUAWEI",
AM355="Projet OCM (NOKIA)","TRAVAUX -NOKIA",
AM355="ACCESS-ISSUE","ACCESS-ISSUE",
AM355="Projet OCM (ZTE, NOKIA, autres projets)","TRAVAUX OCM",
AM355="No root CAuse","No root cause",
AM355="ODU HS","TX ISSUE",
AM355="IP &amp; VLAN","TX ISSUE",
AM355="Warehouse HUAWEI","SPARE-ISSUE",
AM355="SPARE-HS","SPARE-ISSUE",
AM355="Power Telco","RAN ISSUE",AM355="no impacts","no impacts"
),"")</f>
        <v>POWER ISSUE</v>
      </c>
      <c r="AM355" s="67" t="s">
        <v>5330</v>
      </c>
      <c r="AN355" s="48" t="str" cm="1">
        <f t="array" ref="AN355">IFERROR(_xlfn.IFS(
AM355="MPR ISSUE","ACTIVE",
AM355="BSS Hardware Issue","ACTIVE",
AM355="Sites strategiques, MLL, Pylone, etc.","PASSIVE",
AM355="AKTIVCO DEFAUT GE &amp; POWER Cabinet","PASSIVE",
AM355="AKTIVCO Coupure ENEO &amp; Baisse de tension","PASSIVE",
AM355="Coupure ENEO &amp; Baisse de tension","PASSIVE",
AM355="Defaut GE &amp; POWER Cabinet","PASSIVE",
AM355="Sharing","PASSIVE",
AM355="Sites strategiques &amp; DataCenter","PASSIVE",
AM355="Exclu","Exclu",
AM355="SAT","ACTIVE",
AM355="SPARE-ISSUE","SPARE-ISSUE",
AM355="Fiber CAmtel","ACTIVE",
AM355="Fiber AOF","ACTIVE",
AM355="Projet OCM (HUAWEI)","PLANNED WORKS",
AM355="Projet OCM (NOKIA)","PLANNED WORKS",
AM355="ACCESS-ISSUE","ACCESS-ISSUE",
AM355="Projet OCM (ZTE, NOKIA, autres projets)","PLANNED WORKS",
AM355="No root CAuse","No root cause",
AM355="ODU HS","ACTIVE",
AM355="IP &amp; VLAN","ACTIVE",
AM355="Warehouse HUAWEI","SPARE-ISSUE",
AM355="SPARE-HS","SPARE-ISSUE",
AM355="Power Telco","ACTIVE", AM355="no impacts","no impacts"
),"")</f>
        <v>PASSIVE</v>
      </c>
      <c r="AO355" s="93" t="s">
        <v>6233</v>
      </c>
      <c r="AP355" s="101" t="str">
        <f t="shared" si="16"/>
        <v>NRO_129</v>
      </c>
      <c r="AR355" s="17" t="s">
        <v>5537</v>
      </c>
      <c r="AS355" s="7" t="s">
        <v>5537</v>
      </c>
      <c r="AT355" s="6"/>
      <c r="AU355" s="7"/>
      <c r="AV355" s="3" t="s">
        <v>6234</v>
      </c>
      <c r="AW355" s="18" t="s">
        <v>5537</v>
      </c>
      <c r="AX355" s="18" t="s">
        <v>5537</v>
      </c>
      <c r="AY355" s="18" t="s">
        <v>5537</v>
      </c>
      <c r="AZ355" s="18" t="s">
        <v>5537</v>
      </c>
      <c r="BA355" s="18" t="s">
        <v>5537</v>
      </c>
      <c r="BB355" s="18" t="s">
        <v>5537</v>
      </c>
      <c r="BC355" s="18" t="s">
        <v>5537</v>
      </c>
      <c r="BD355" s="18" t="s">
        <v>5537</v>
      </c>
      <c r="BE355" s="18" t="s">
        <v>5537</v>
      </c>
      <c r="BF355" s="18" t="s">
        <v>5537</v>
      </c>
      <c r="BG355" s="18" t="s">
        <v>5537</v>
      </c>
      <c r="BH355" s="18" t="s">
        <v>5537</v>
      </c>
      <c r="BI355" s="9" t="s">
        <v>6235</v>
      </c>
      <c r="BJ355" s="14"/>
      <c r="BK355" s="14" t="s">
        <v>5537</v>
      </c>
      <c r="BL355" s="14" t="str">
        <f>_xlfn.XLOOKUP(B355,'[4]cell downs 18042026 17h'!$B:$B,'[4]cell downs 18042026 17h'!$B:$B,"")</f>
        <v/>
      </c>
      <c r="BM355" s="14" t="str">
        <f>_xlfn.XLOOKUP(B355,'[5]Cells Huawei 19042026 15h'!$B:$B,'[5]Cells Huawei 19042026 15h'!$B:$B,"")</f>
        <v/>
      </c>
      <c r="BN355" s="9" t="str">
        <f>_xlfn.XLOOKUP(B355,'[6]cells down 19042026 9H40'!$B:$B,'[6]cells down 19042026 9H40'!$B:$B,"")</f>
        <v/>
      </c>
      <c r="BO355" s="9" t="s">
        <v>629</v>
      </c>
      <c r="BP355" s="9" t="s">
        <v>12</v>
      </c>
      <c r="BQ355" s="115"/>
    </row>
    <row r="356" spans="1:69" s="9" customFormat="1" ht="25.95" customHeight="1" x14ac:dyDescent="0.3">
      <c r="A356" s="1" t="s">
        <v>1767</v>
      </c>
      <c r="B356" s="8" t="s">
        <v>1768</v>
      </c>
      <c r="C356" s="3" t="str">
        <f>_xlfn.XLOOKUP(B356,'[1]daily break down'!$D:$D,'[1]daily break down'!$E:$E,"")</f>
        <v>Yaounde</v>
      </c>
      <c r="D356" s="1" t="s">
        <v>21</v>
      </c>
      <c r="E356" s="1" t="s">
        <v>36</v>
      </c>
      <c r="F356" s="3" t="s">
        <v>37</v>
      </c>
      <c r="G356" s="1" t="s">
        <v>38</v>
      </c>
      <c r="H356" s="34" t="str">
        <f>_xlfn.XLOOKUP(B356,[2]CALCULATION!$B:$B,[2]CALCULATION!$H:$H,"")</f>
        <v>ZTE</v>
      </c>
      <c r="I356" s="28">
        <v>5.3305660425816068</v>
      </c>
      <c r="J356" s="28">
        <v>0</v>
      </c>
      <c r="K356" s="28">
        <v>0</v>
      </c>
      <c r="L356" s="28">
        <v>1.443232372521994</v>
      </c>
      <c r="M356" s="28">
        <v>0</v>
      </c>
      <c r="N356" s="28">
        <v>2.3286013303541617</v>
      </c>
      <c r="O356" s="28">
        <v>0</v>
      </c>
      <c r="P356" s="28">
        <v>0</v>
      </c>
      <c r="Q356" s="28">
        <v>0.55424289379139535</v>
      </c>
      <c r="R356" s="28">
        <v>2.3075381028613169</v>
      </c>
      <c r="S356" s="94">
        <v>0</v>
      </c>
      <c r="T356" s="94">
        <f>_xlfn.XLOOKUP(B356,'[3]Nur des jours'!$B:$B,'[3]Nur des jours'!$U:$U,"")</f>
        <v>0.36458467096420671</v>
      </c>
      <c r="U356" s="94">
        <v>0</v>
      </c>
      <c r="V356" s="94">
        <v>0</v>
      </c>
      <c r="W356" s="94">
        <v>0.36458467096420677</v>
      </c>
      <c r="X356" s="94">
        <v>12.947196753730379</v>
      </c>
      <c r="Y356" s="94">
        <v>0</v>
      </c>
      <c r="Z356" s="94">
        <v>0</v>
      </c>
      <c r="AA356" s="94">
        <v>0</v>
      </c>
      <c r="AB356" s="94">
        <v>0</v>
      </c>
      <c r="AC356" s="94">
        <f>_xlfn.XLOOKUP(B356,'[3]Nur des jours'!$B:$B,'[3]Nur des jours'!$N:$N,"")</f>
        <v>0.78991561867746529</v>
      </c>
      <c r="AD356" s="94">
        <v>0.78991561867746529</v>
      </c>
      <c r="AE356" s="94">
        <v>0.55491109432514418</v>
      </c>
      <c r="AF356" s="94">
        <v>0.59480094250130178</v>
      </c>
      <c r="AG356" s="94">
        <v>0.97987351898911523</v>
      </c>
      <c r="AH356" s="94">
        <v>0.78991561867746529</v>
      </c>
      <c r="AI356" s="49" t="s">
        <v>5559</v>
      </c>
      <c r="AJ356" s="49"/>
      <c r="AK356" s="48" t="str" cm="1">
        <f t="array" ref="AK356">IFERROR(_xlfn.IFS(
AM356="MPR ISSUE","PDH",
AM356="BSS Hardware Issue","BSS",
AM356="Sites strategiques, MLL, Pylone, etc.","ENVTECH",
AM356="AKTIVCO DEFAUT GE &amp; POWER Cabinet","AKTIVCO",
AM356="AKTIVCO Coupure ENEO &amp; Baisse de tension","AKTIVCO GRID ONLY",
AM356="Coupure ENEO &amp; Baisse de tension","IHS GRID ONLY",
AM356="Defaut GE &amp; POWER Cabinet","IHS",
AM356="Sharing","Partners",
AM356="Sites strategiques &amp; DataCenter","SST &amp; DC",
AM356="Exclu","Exclu",
AM356="SAT","SAT",
AM356="SPARE-ISSUE","SPARE-ISSUE",
AM356="Fiber CAmtel","TRANS_FO_CAMTEL",
AM356="Fiber AOF","Fiber AOF",
AM356="Projet OCM (HUAWEI)","TRAVAUX-HUAWEI",
AM356="Projet OCM (NOKIA)","TRAVAUX-NOKIA",
AM356="ACCESS-ISSUE","ACCESS-ISSUE",
AM356="Projet OCM (ZTE, NOKIA, autres projets)","TRAVAUX OCM",
AM356="No root CAuse","No root cause",
AM356="ODU HS","PDH",
AM356="IP &amp; VLAN","PDH",
AM356="Warehouse HUAWEI","SPARE-ISSUE",
AM356="SPARE-HS","SPARE-ISSUE",
AM356="Power Telco","BSS",AM356="no impacts","no impacts"
),"")</f>
        <v>AKTIVCO</v>
      </c>
      <c r="AL356" s="48" t="str" cm="1">
        <f t="array" ref="AL356">IFERROR(_xlfn.IFS(
AM356="MPR ISSUE","TX ISSUE",
AM356="BSS Hardware Issue","RAN ISSUE",
AM356="Sites strategiques, MLL, Pylone, etc.","ENVTECH",
AM356="AKTIVCO DEFAUT GE &amp; POWER Cabinet","POWER ISSUE",
AM356="AKTIVCO Coupure ENEO &amp; Baisse de tension","POWER ISSUE",
AM356="Coupure ENEO &amp; Baisse de tension","POWER ISSUE",
AM356="Defaut GE &amp; POWER Cabinet","POWER ISSUE",
AM356="Sharing","POWER ISSUE",
AM356="Sites strategiques &amp; DataCenter","POWER ISSUE",
AM356="Exclu","Exclu",
AM356="SAT","TX ISSUE",
AM356="SPARE-ISSUE","SPARE-ISSUE",
AM356="Fiber CAmtel","TX ISSUE",
AM356="Fiber AOF","TX ISSUE",
AM356="Projet OCM (HUAWEI)","TRAVAUX-HUAWEI",
AM356="Projet OCM (NOKIA)","TRAVAUX -NOKIA",
AM356="ACCESS-ISSUE","ACCESS-ISSUE",
AM356="Projet OCM (ZTE, NOKIA, autres projets)","TRAVAUX OCM",
AM356="No root CAuse","No root cause",
AM356="ODU HS","TX ISSUE",
AM356="IP &amp; VLAN","TX ISSUE",
AM356="Warehouse HUAWEI","SPARE-ISSUE",
AM356="SPARE-HS","SPARE-ISSUE",
AM356="Power Telco","RAN ISSUE",AM356="no impacts","no impacts"
),"")</f>
        <v>POWER ISSUE</v>
      </c>
      <c r="AM356" s="67" t="s">
        <v>5325</v>
      </c>
      <c r="AN356" s="48" t="str" cm="1">
        <f t="array" ref="AN356">IFERROR(_xlfn.IFS(
AM356="MPR ISSUE","ACTIVE",
AM356="BSS Hardware Issue","ACTIVE",
AM356="Sites strategiques, MLL, Pylone, etc.","PASSIVE",
AM356="AKTIVCO DEFAUT GE &amp; POWER Cabinet","PASSIVE",
AM356="AKTIVCO Coupure ENEO &amp; Baisse de tension","PASSIVE",
AM356="Coupure ENEO &amp; Baisse de tension","PASSIVE",
AM356="Defaut GE &amp; POWER Cabinet","PASSIVE",
AM356="Sharing","PASSIVE",
AM356="Sites strategiques &amp; DataCenter","PASSIVE",
AM356="Exclu","Exclu",
AM356="SAT","ACTIVE",
AM356="SPARE-ISSUE","SPARE-ISSUE",
AM356="Fiber CAmtel","ACTIVE",
AM356="Fiber AOF","ACTIVE",
AM356="Projet OCM (HUAWEI)","PLANNED WORKS",
AM356="Projet OCM (NOKIA)","PLANNED WORKS",
AM356="ACCESS-ISSUE","ACCESS-ISSUE",
AM356="Projet OCM (ZTE, NOKIA, autres projets)","PLANNED WORKS",
AM356="No root CAuse","No root cause",
AM356="ODU HS","ACTIVE",
AM356="IP &amp; VLAN","ACTIVE",
AM356="Warehouse HUAWEI","SPARE-ISSUE",
AM356="SPARE-HS","SPARE-ISSUE",
AM356="Power Telco","ACTIVE", AM356="no impacts","no impacts"
),"")</f>
        <v>PASSIVE</v>
      </c>
      <c r="AO356" s="93" t="s">
        <v>6003</v>
      </c>
      <c r="AP356" s="101" t="str">
        <f t="shared" si="16"/>
        <v>CTR_723</v>
      </c>
      <c r="AR356" s="17" t="s">
        <v>5537</v>
      </c>
      <c r="AS356" s="7" t="s">
        <v>5537</v>
      </c>
      <c r="AT356" s="6"/>
      <c r="AU356" s="7"/>
      <c r="AV356" s="3" t="s">
        <v>5537</v>
      </c>
      <c r="AW356" s="18" t="s">
        <v>5537</v>
      </c>
      <c r="AX356" s="18" t="s">
        <v>5537</v>
      </c>
      <c r="AY356" s="18" t="s">
        <v>5537</v>
      </c>
      <c r="AZ356" s="18" t="s">
        <v>6004</v>
      </c>
      <c r="BA356" s="18" t="s">
        <v>5537</v>
      </c>
      <c r="BB356" s="18" t="s">
        <v>5537</v>
      </c>
      <c r="BC356" s="18" t="s">
        <v>5537</v>
      </c>
      <c r="BD356" s="18" t="s">
        <v>5537</v>
      </c>
      <c r="BE356" s="18" t="s">
        <v>5537</v>
      </c>
      <c r="BF356" s="18" t="s">
        <v>5537</v>
      </c>
      <c r="BG356" s="18" t="s">
        <v>5537</v>
      </c>
      <c r="BH356" s="18" t="s">
        <v>5537</v>
      </c>
      <c r="BI356" s="9" t="s">
        <v>6005</v>
      </c>
      <c r="BJ356" s="14"/>
      <c r="BK356" s="14" t="s">
        <v>5537</v>
      </c>
      <c r="BL356" s="14" t="str">
        <f>_xlfn.XLOOKUP(B356,'[4]cell downs 18042026 17h'!$B:$B,'[4]cell downs 18042026 17h'!$B:$B,"")</f>
        <v/>
      </c>
      <c r="BM356" s="14" t="str">
        <f>_xlfn.XLOOKUP(B356,'[5]Cells Huawei 19042026 15h'!$B:$B,'[5]Cells Huawei 19042026 15h'!$B:$B,"")</f>
        <v/>
      </c>
      <c r="BN356" s="9" t="str">
        <f>_xlfn.XLOOKUP(B356,'[6]cells down 19042026 9H40'!$B:$B,'[6]cells down 19042026 9H40'!$B:$B,"")</f>
        <v/>
      </c>
      <c r="BO356" s="9" t="s">
        <v>5537</v>
      </c>
      <c r="BP356" s="9" t="s">
        <v>5537</v>
      </c>
      <c r="BQ356" s="115"/>
    </row>
    <row r="357" spans="1:69" s="9" customFormat="1" x14ac:dyDescent="0.3">
      <c r="A357" s="1" t="s">
        <v>576</v>
      </c>
      <c r="B357" s="8" t="s">
        <v>577</v>
      </c>
      <c r="C357" s="3" t="str">
        <f>_xlfn.XLOOKUP(B357,'[1]daily break down'!$D:$D,'[1]daily break down'!$E:$E,"")</f>
        <v>Douala</v>
      </c>
      <c r="D357" s="1" t="s">
        <v>5490</v>
      </c>
      <c r="E357" s="1" t="s">
        <v>5490</v>
      </c>
      <c r="F357" s="3" t="s">
        <v>31</v>
      </c>
      <c r="G357" s="1" t="s">
        <v>32</v>
      </c>
      <c r="H357" s="34" t="str">
        <f>_xlfn.XLOOKUP(B357,[2]CALCULATION!$B:$B,[2]CALCULATION!$H:$H,"")</f>
        <v>ZTE</v>
      </c>
      <c r="I357" s="28">
        <v>0</v>
      </c>
      <c r="J357" s="28">
        <v>0</v>
      </c>
      <c r="K357" s="28">
        <v>1.2265896762005855</v>
      </c>
      <c r="L357" s="28">
        <v>1.123181892116325</v>
      </c>
      <c r="M357" s="28">
        <v>1.9141141102578807</v>
      </c>
      <c r="N357" s="28">
        <v>0</v>
      </c>
      <c r="O357" s="28">
        <v>0</v>
      </c>
      <c r="P357" s="28">
        <v>0</v>
      </c>
      <c r="Q357" s="28">
        <v>1.1370397479689407</v>
      </c>
      <c r="R357" s="28">
        <v>0</v>
      </c>
      <c r="S357" s="94">
        <v>1.1101444498663087</v>
      </c>
      <c r="T357" s="94">
        <f>_xlfn.XLOOKUP(B357,'[3]Nur des jours'!$B:$B,'[3]Nur des jours'!$U:$U,"")</f>
        <v>1.6854327360722312</v>
      </c>
      <c r="U357" s="94">
        <v>0</v>
      </c>
      <c r="V357" s="94">
        <v>0</v>
      </c>
      <c r="W357" s="94">
        <v>1.6854327360722312</v>
      </c>
      <c r="X357" s="94">
        <v>1.6139497421761069</v>
      </c>
      <c r="Y357" s="94">
        <v>1.6165001583754945</v>
      </c>
      <c r="Z357" s="94">
        <v>0</v>
      </c>
      <c r="AA357" s="94">
        <v>0</v>
      </c>
      <c r="AB357" s="94">
        <v>1.3795968130855238</v>
      </c>
      <c r="AC357" s="94">
        <f>_xlfn.XLOOKUP(B357,'[3]Nur des jours'!$B:$B,'[3]Nur des jours'!$N:$N,"")</f>
        <v>0.78431540408580314</v>
      </c>
      <c r="AD357" s="94">
        <v>0.78431540408580314</v>
      </c>
      <c r="AE357" s="94">
        <v>0.41615209684703591</v>
      </c>
      <c r="AF357" s="94">
        <v>0.43797239817619793</v>
      </c>
      <c r="AG357" s="94">
        <v>1.1080905383842581</v>
      </c>
      <c r="AH357" s="94">
        <v>0.78431540408580314</v>
      </c>
      <c r="AI357" s="49" t="s">
        <v>5559</v>
      </c>
      <c r="AJ357" s="49"/>
      <c r="AK357" s="48" t="str" cm="1">
        <f t="array" ref="AK357">IFERROR(_xlfn.IFS(
AM357="MPR ISSUE","PDH",
AM357="BSS Hardware Issue","BSS",
AM357="Sites strategiques, MLL, Pylone, etc.","ENVTECH",
AM357="AKTIVCO DEFAUT GE &amp; POWER Cabinet","AKTIVCO",
AM357="AKTIVCO Coupure ENEO &amp; Baisse de tension","AKTIVCO GRID ONLY",
AM357="Coupure ENEO &amp; Baisse de tension","IHS GRID ONLY",
AM357="Defaut GE &amp; POWER Cabinet","IHS",
AM357="Sharing","Partners",
AM357="Sites strategiques &amp; DataCenter","SST &amp; DC",
AM357="Exclu","Exclu",
AM357="SAT","SAT",
AM357="SPARE-ISSUE","SPARE-ISSUE",
AM357="Fiber CAmtel","TRANS_FO_CAMTEL",
AM357="Fiber AOF","Fiber AOF",
AM357="Projet OCM (HUAWEI)","TRAVAUX-HUAWEI",
AM357="Projet OCM (NOKIA)","TRAVAUX-NOKIA",
AM357="ACCESS-ISSUE","ACCESS-ISSUE",
AM357="Projet OCM (ZTE, NOKIA, autres projets)","TRAVAUX OCM",
AM357="No root CAuse","No root cause",
AM357="ODU HS","PDH",
AM357="IP &amp; VLAN","PDH",
AM357="Warehouse HUAWEI","SPARE-ISSUE",
AM357="SPARE-HS","SPARE-ISSUE",
AM357="Power Telco","BSS",AM357="no impacts","no impacts"
),"")</f>
        <v>no impacts</v>
      </c>
      <c r="AL357" s="48" t="str" cm="1">
        <f t="array" ref="AL357">IFERROR(_xlfn.IFS(
AM357="MPR ISSUE","TX ISSUE",
AM357="BSS Hardware Issue","RAN ISSUE",
AM357="Sites strategiques, MLL, Pylone, etc.","ENVTECH",
AM357="AKTIVCO DEFAUT GE &amp; POWER Cabinet","POWER ISSUE",
AM357="AKTIVCO Coupure ENEO &amp; Baisse de tension","POWER ISSUE",
AM357="Coupure ENEO &amp; Baisse de tension","POWER ISSUE",
AM357="Defaut GE &amp; POWER Cabinet","POWER ISSUE",
AM357="Sharing","POWER ISSUE",
AM357="Sites strategiques &amp; DataCenter","POWER ISSUE",
AM357="Exclu","Exclu",
AM357="SAT","TX ISSUE",
AM357="SPARE-ISSUE","SPARE-ISSUE",
AM357="Fiber CAmtel","TX ISSUE",
AM357="Fiber AOF","TX ISSUE",
AM357="Projet OCM (HUAWEI)","TRAVAUX-HUAWEI",
AM357="Projet OCM (NOKIA)","TRAVAUX -NOKIA",
AM357="ACCESS-ISSUE","ACCESS-ISSUE",
AM357="Projet OCM (ZTE, NOKIA, autres projets)","TRAVAUX OCM",
AM357="No root CAuse","No root cause",
AM357="ODU HS","TX ISSUE",
AM357="IP &amp; VLAN","TX ISSUE",
AM357="Warehouse HUAWEI","SPARE-ISSUE",
AM357="SPARE-HS","SPARE-ISSUE",
AM357="Power Telco","RAN ISSUE",AM357="no impacts","no impacts"
),"")</f>
        <v>no impacts</v>
      </c>
      <c r="AM357" s="67" t="s">
        <v>5605</v>
      </c>
      <c r="AN357" s="48" t="str" cm="1">
        <f t="array" ref="AN357">IFERROR(_xlfn.IFS(
AM357="MPR ISSUE","ACTIVE",
AM357="BSS Hardware Issue","ACTIVE",
AM357="Sites strategiques, MLL, Pylone, etc.","PASSIVE",
AM357="AKTIVCO DEFAUT GE &amp; POWER Cabinet","PASSIVE",
AM357="AKTIVCO Coupure ENEO &amp; Baisse de tension","PASSIVE",
AM357="Coupure ENEO &amp; Baisse de tension","PASSIVE",
AM357="Defaut GE &amp; POWER Cabinet","PASSIVE",
AM357="Sharing","PASSIVE",
AM357="Sites strategiques &amp; DataCenter","PASSIVE",
AM357="Exclu","Exclu",
AM357="SAT","ACTIVE",
AM357="SPARE-ISSUE","SPARE-ISSUE",
AM357="Fiber CAmtel","ACTIVE",
AM357="Fiber AOF","ACTIVE",
AM357="Projet OCM (HUAWEI)","PLANNED WORKS",
AM357="Projet OCM (NOKIA)","PLANNED WORKS",
AM357="ACCESS-ISSUE","ACCESS-ISSUE",
AM357="Projet OCM (ZTE, NOKIA, autres projets)","PLANNED WORKS",
AM357="No root CAuse","No root cause",
AM357="ODU HS","ACTIVE",
AM357="IP &amp; VLAN","ACTIVE",
AM357="Warehouse HUAWEI","SPARE-ISSUE",
AM357="SPARE-HS","SPARE-ISSUE",
AM357="Power Telco","ACTIVE", AM357="no impacts","no impacts"
),"")</f>
        <v>no impacts</v>
      </c>
      <c r="AO357" s="93" t="s">
        <v>5537</v>
      </c>
      <c r="AP357" s="101" t="str">
        <f t="shared" si="16"/>
        <v>LIT_746</v>
      </c>
      <c r="AR357" s="17" t="s">
        <v>5537</v>
      </c>
      <c r="AS357" s="7" t="s">
        <v>5537</v>
      </c>
      <c r="AT357" s="6"/>
      <c r="AU357" s="7"/>
      <c r="AV357" s="3" t="s">
        <v>5537</v>
      </c>
      <c r="AW357" s="18" t="s">
        <v>5537</v>
      </c>
      <c r="AX357" s="18" t="s">
        <v>5537</v>
      </c>
      <c r="AY357" s="18" t="s">
        <v>5537</v>
      </c>
      <c r="AZ357" s="18" t="s">
        <v>5537</v>
      </c>
      <c r="BA357" s="18" t="s">
        <v>5537</v>
      </c>
      <c r="BB357" s="18" t="s">
        <v>5537</v>
      </c>
      <c r="BC357" s="18" t="s">
        <v>5537</v>
      </c>
      <c r="BD357" s="18" t="s">
        <v>5537</v>
      </c>
      <c r="BE357" s="18" t="s">
        <v>5537</v>
      </c>
      <c r="BF357" s="18" t="s">
        <v>5537</v>
      </c>
      <c r="BG357" s="18" t="s">
        <v>5537</v>
      </c>
      <c r="BH357" s="18" t="s">
        <v>5537</v>
      </c>
      <c r="BI357" s="9" t="s">
        <v>5537</v>
      </c>
      <c r="BJ357" s="14"/>
      <c r="BK357" s="14" t="s">
        <v>5537</v>
      </c>
      <c r="BL357" s="14" t="str">
        <f>_xlfn.XLOOKUP(B357,'[4]cell downs 18042026 17h'!$B:$B,'[4]cell downs 18042026 17h'!$B:$B,"")</f>
        <v/>
      </c>
      <c r="BM357" s="14" t="str">
        <f>_xlfn.XLOOKUP(B357,'[5]Cells Huawei 19042026 15h'!$B:$B,'[5]Cells Huawei 19042026 15h'!$B:$B,"")</f>
        <v/>
      </c>
      <c r="BN357" s="9" t="str">
        <f>_xlfn.XLOOKUP(B357,'[6]cells down 19042026 9H40'!$B:$B,'[6]cells down 19042026 9H40'!$B:$B,"")</f>
        <v/>
      </c>
      <c r="BO357" s="9" t="s">
        <v>5537</v>
      </c>
      <c r="BP357" s="9" t="s">
        <v>5537</v>
      </c>
      <c r="BQ357" s="115"/>
    </row>
    <row r="358" spans="1:69" s="9" customFormat="1" x14ac:dyDescent="0.3">
      <c r="A358" s="19" t="s">
        <v>5422</v>
      </c>
      <c r="B358" s="19" t="s">
        <v>5423</v>
      </c>
      <c r="C358" s="3" t="str">
        <f>_xlfn.XLOOKUP(B358,'[1]daily break down'!$D:$D,'[1]daily break down'!$E:$E,"")</f>
        <v>CENTRE</v>
      </c>
      <c r="D358" s="1" t="s">
        <v>11</v>
      </c>
      <c r="E358" s="1" t="str">
        <f>BP358</f>
        <v>Grid-Gen</v>
      </c>
      <c r="F358" s="19" t="s">
        <v>226</v>
      </c>
      <c r="G358" s="19" t="s">
        <v>1866</v>
      </c>
      <c r="H358" s="34" t="str">
        <f>_xlfn.XLOOKUP(B358,[2]CALCULATION!$B:$B,[2]CALCULATION!$H:$H,"")</f>
        <v>ZTE</v>
      </c>
      <c r="I358" s="28">
        <v>0</v>
      </c>
      <c r="J358" s="28">
        <v>4.0755294164647733</v>
      </c>
      <c r="K358" s="28">
        <v>0</v>
      </c>
      <c r="L358" s="28">
        <v>0</v>
      </c>
      <c r="M358" s="28">
        <v>0</v>
      </c>
      <c r="N358" s="28">
        <v>0</v>
      </c>
      <c r="O358" s="28">
        <v>0</v>
      </c>
      <c r="P358" s="28">
        <v>0</v>
      </c>
      <c r="Q358" s="28">
        <v>0</v>
      </c>
      <c r="R358" s="28">
        <v>5.8195860549662817E-2</v>
      </c>
      <c r="S358" s="94">
        <v>0</v>
      </c>
      <c r="T358" s="94">
        <f>_xlfn.XLOOKUP(B358,'[3]Nur des jours'!$B:$B,'[3]Nur des jours'!$U:$U,"")</f>
        <v>0</v>
      </c>
      <c r="U358" s="94">
        <v>0</v>
      </c>
      <c r="V358" s="94">
        <v>2.4613478182705402</v>
      </c>
      <c r="W358" s="94">
        <v>0</v>
      </c>
      <c r="X358" s="94">
        <v>0</v>
      </c>
      <c r="Y358" s="94">
        <v>0</v>
      </c>
      <c r="Z358" s="94">
        <v>0</v>
      </c>
      <c r="AA358" s="94">
        <v>0</v>
      </c>
      <c r="AB358" s="94">
        <v>0</v>
      </c>
      <c r="AC358" s="94">
        <f>_xlfn.XLOOKUP(B358,'[3]Nur des jours'!$B:$B,'[3]Nur des jours'!$N:$N,"")</f>
        <v>0.78201467898285804</v>
      </c>
      <c r="AD358" s="94">
        <v>0.78201467898285804</v>
      </c>
      <c r="AE358" s="94">
        <v>0.29600254187499253</v>
      </c>
      <c r="AF358" s="94">
        <v>0.54592483790133561</v>
      </c>
      <c r="AG358" s="94">
        <v>1.0670843483989867</v>
      </c>
      <c r="AH358" s="94">
        <v>0.78201467898285804</v>
      </c>
      <c r="AI358" s="49" t="s">
        <v>5559</v>
      </c>
      <c r="AJ358" s="49"/>
      <c r="AK358" s="48" t="str" cm="1">
        <f t="array" ref="AK358">IFERROR(_xlfn.IFS(
AM358="MPR ISSUE","PDH",
AM358="BSS Hardware Issue","BSS",
AM358="Sites strategiques, MLL, Pylone, etc.","ENVTECH",
AM358="AKTIVCO DEFAUT GE &amp; POWER Cabinet","AKTIVCO",
AM358="AKTIVCO Coupure ENEO &amp; Baisse de tension","AKTIVCO GRID ONLY",
AM358="Coupure ENEO &amp; Baisse de tension","IHS GRID ONLY",
AM358="Defaut GE &amp; POWER Cabinet","IHS",
AM358="Sharing","Partners",
AM358="Sites strategiques &amp; DataCenter","SST &amp; DC",
AM358="Exclu","Exclu",
AM358="SAT","SAT",
AM358="SPARE-ISSUE","SPARE-ISSUE",
AM358="Fiber CAmtel","TRANS_FO_CAMTEL",
AM358="Fiber AOF","Fiber AOF",
AM358="Projet OCM (HUAWEI)","TRAVAUX-HUAWEI",
AM358="Projet OCM (NOKIA)","TRAVAUX-NOKIA",
AM358="ACCESS-ISSUE","ACCESS-ISSUE",
AM358="Projet OCM (ZTE, NOKIA, autres projets)","TRAVAUX OCM",
AM358="No root CAuse","No root cause",
AM358="ODU HS","PDH",
AM358="IP &amp; VLAN","PDH",
AM358="Warehouse HUAWEI","SPARE-ISSUE",
AM358="SPARE-HS","SPARE-ISSUE",
AM358="Power Telco","BSS",AM358="no impacts","no impacts"
),"")</f>
        <v>no impacts</v>
      </c>
      <c r="AL358" s="48" t="str" cm="1">
        <f t="array" ref="AL358">IFERROR(_xlfn.IFS(
AM358="MPR ISSUE","TX ISSUE",
AM358="BSS Hardware Issue","RAN ISSUE",
AM358="Sites strategiques, MLL, Pylone, etc.","ENVTECH",
AM358="AKTIVCO DEFAUT GE &amp; POWER Cabinet","POWER ISSUE",
AM358="AKTIVCO Coupure ENEO &amp; Baisse de tension","POWER ISSUE",
AM358="Coupure ENEO &amp; Baisse de tension","POWER ISSUE",
AM358="Defaut GE &amp; POWER Cabinet","POWER ISSUE",
AM358="Sharing","POWER ISSUE",
AM358="Sites strategiques &amp; DataCenter","POWER ISSUE",
AM358="Exclu","Exclu",
AM358="SAT","TX ISSUE",
AM358="SPARE-ISSUE","SPARE-ISSUE",
AM358="Fiber CAmtel","TX ISSUE",
AM358="Fiber AOF","TX ISSUE",
AM358="Projet OCM (HUAWEI)","TRAVAUX-HUAWEI",
AM358="Projet OCM (NOKIA)","TRAVAUX -NOKIA",
AM358="ACCESS-ISSUE","ACCESS-ISSUE",
AM358="Projet OCM (ZTE, NOKIA, autres projets)","TRAVAUX OCM",
AM358="No root CAuse","No root cause",
AM358="ODU HS","TX ISSUE",
AM358="IP &amp; VLAN","TX ISSUE",
AM358="Warehouse HUAWEI","SPARE-ISSUE",
AM358="SPARE-HS","SPARE-ISSUE",
AM358="Power Telco","RAN ISSUE",AM358="no impacts","no impacts"
),"")</f>
        <v>no impacts</v>
      </c>
      <c r="AM358" s="67" t="s">
        <v>5605</v>
      </c>
      <c r="AN358" s="48" t="str" cm="1">
        <f t="array" ref="AN358">IFERROR(_xlfn.IFS(
AM358="MPR ISSUE","ACTIVE",
AM358="BSS Hardware Issue","ACTIVE",
AM358="Sites strategiques, MLL, Pylone, etc.","PASSIVE",
AM358="AKTIVCO DEFAUT GE &amp; POWER Cabinet","PASSIVE",
AM358="AKTIVCO Coupure ENEO &amp; Baisse de tension","PASSIVE",
AM358="Coupure ENEO &amp; Baisse de tension","PASSIVE",
AM358="Defaut GE &amp; POWER Cabinet","PASSIVE",
AM358="Sharing","PASSIVE",
AM358="Sites strategiques &amp; DataCenter","PASSIVE",
AM358="Exclu","Exclu",
AM358="SAT","ACTIVE",
AM358="SPARE-ISSUE","SPARE-ISSUE",
AM358="Fiber CAmtel","ACTIVE",
AM358="Fiber AOF","ACTIVE",
AM358="Projet OCM (HUAWEI)","PLANNED WORKS",
AM358="Projet OCM (NOKIA)","PLANNED WORKS",
AM358="ACCESS-ISSUE","ACCESS-ISSUE",
AM358="Projet OCM (ZTE, NOKIA, autres projets)","PLANNED WORKS",
AM358="No root CAuse","No root cause",
AM358="ODU HS","ACTIVE",
AM358="IP &amp; VLAN","ACTIVE",
AM358="Warehouse HUAWEI","SPARE-ISSUE",
AM358="SPARE-HS","SPARE-ISSUE",
AM358="Power Telco","ACTIVE", AM358="no impacts","no impacts"
),"")</f>
        <v>no impacts</v>
      </c>
      <c r="AO358" s="93" t="s">
        <v>5537</v>
      </c>
      <c r="AP358" s="101" t="str">
        <f t="shared" si="16"/>
        <v>EST_211</v>
      </c>
      <c r="AR358" s="17" t="s">
        <v>5537</v>
      </c>
      <c r="AS358" s="7" t="s">
        <v>5537</v>
      </c>
      <c r="AT358" s="6"/>
      <c r="AU358" s="7"/>
      <c r="AV358" s="3" t="s">
        <v>5537</v>
      </c>
      <c r="AW358" s="18" t="s">
        <v>5537</v>
      </c>
      <c r="AX358" s="18" t="s">
        <v>5537</v>
      </c>
      <c r="AY358" s="18" t="s">
        <v>5537</v>
      </c>
      <c r="AZ358" s="18" t="s">
        <v>5537</v>
      </c>
      <c r="BA358" s="18" t="s">
        <v>5537</v>
      </c>
      <c r="BB358" s="18" t="s">
        <v>5537</v>
      </c>
      <c r="BC358" s="18" t="s">
        <v>5537</v>
      </c>
      <c r="BD358" s="18" t="s">
        <v>5537</v>
      </c>
      <c r="BE358" s="18" t="s">
        <v>5537</v>
      </c>
      <c r="BF358" s="18" t="s">
        <v>5537</v>
      </c>
      <c r="BG358" s="18" t="s">
        <v>5537</v>
      </c>
      <c r="BH358" s="18" t="s">
        <v>5537</v>
      </c>
      <c r="BI358" s="9" t="s">
        <v>5537</v>
      </c>
      <c r="BJ358" s="14"/>
      <c r="BK358" s="14" t="s">
        <v>5537</v>
      </c>
      <c r="BL358" s="14" t="str">
        <f>_xlfn.XLOOKUP(B358,'[4]cell downs 18042026 17h'!$B:$B,'[4]cell downs 18042026 17h'!$B:$B,"")</f>
        <v/>
      </c>
      <c r="BM358" s="14" t="str">
        <f>_xlfn.XLOOKUP(B358,'[5]Cells Huawei 19042026 15h'!$B:$B,'[5]Cells Huawei 19042026 15h'!$B:$B,"")</f>
        <v/>
      </c>
      <c r="BN358" s="9" t="str">
        <f>_xlfn.XLOOKUP(B358,'[6]cells down 19042026 9H40'!$B:$B,'[6]cells down 19042026 9H40'!$B:$B,"")</f>
        <v/>
      </c>
      <c r="BO358" s="9" t="s">
        <v>5423</v>
      </c>
      <c r="BP358" s="9" t="s">
        <v>12</v>
      </c>
      <c r="BQ358" s="115"/>
    </row>
    <row r="359" spans="1:69" s="9" customFormat="1" x14ac:dyDescent="0.3">
      <c r="A359" s="1" t="s">
        <v>968</v>
      </c>
      <c r="B359" s="8" t="s">
        <v>969</v>
      </c>
      <c r="C359" s="3" t="str">
        <f>_xlfn.XLOOKUP(B359,'[1]daily break down'!$D:$D,'[1]daily break down'!$E:$E,"")</f>
        <v>Douala</v>
      </c>
      <c r="D359" s="1" t="s">
        <v>21</v>
      </c>
      <c r="E359" s="1" t="s">
        <v>145</v>
      </c>
      <c r="F359" s="3" t="s">
        <v>31</v>
      </c>
      <c r="G359" s="1" t="s">
        <v>32</v>
      </c>
      <c r="H359" s="34" t="str">
        <f>_xlfn.XLOOKUP(B359,[2]CALCULATION!$B:$B,[2]CALCULATION!$H:$H,"")</f>
        <v>ZTE</v>
      </c>
      <c r="I359" s="28">
        <v>0.30094911152773873</v>
      </c>
      <c r="J359" s="28">
        <v>0.3383314356810006</v>
      </c>
      <c r="K359" s="28">
        <v>3.7146187716339503</v>
      </c>
      <c r="L359" s="28">
        <v>13.868556899607057</v>
      </c>
      <c r="M359" s="28">
        <v>25.527953988351555</v>
      </c>
      <c r="N359" s="28">
        <v>8.4128064423156013E-2</v>
      </c>
      <c r="O359" s="28">
        <v>0.32770172900383238</v>
      </c>
      <c r="P359" s="28">
        <v>0.50664106976226553</v>
      </c>
      <c r="Q359" s="28">
        <v>0.2682217428153168</v>
      </c>
      <c r="R359" s="28">
        <v>0</v>
      </c>
      <c r="S359" s="94">
        <v>7.7332899584228232E-2</v>
      </c>
      <c r="T359" s="94">
        <f>_xlfn.XLOOKUP(B359,'[3]Nur des jours'!$B:$B,'[3]Nur des jours'!$U:$U,"")</f>
        <v>0.28172289710158632</v>
      </c>
      <c r="U359" s="94">
        <v>0</v>
      </c>
      <c r="V359" s="94">
        <v>0</v>
      </c>
      <c r="W359" s="94">
        <v>0.28172289710158632</v>
      </c>
      <c r="X359" s="94">
        <v>8.259424768786032E-2</v>
      </c>
      <c r="Y359" s="94">
        <v>0</v>
      </c>
      <c r="Z359" s="94">
        <v>0</v>
      </c>
      <c r="AA359" s="94">
        <v>0</v>
      </c>
      <c r="AB359" s="94">
        <v>0</v>
      </c>
      <c r="AC359" s="94">
        <f>_xlfn.XLOOKUP(B359,'[3]Nur des jours'!$B:$B,'[3]Nur des jours'!$N:$N,"")</f>
        <v>0.77418507960152227</v>
      </c>
      <c r="AD359" s="94">
        <v>0.77418507960152227</v>
      </c>
      <c r="AE359" s="94">
        <v>0.75511872074945341</v>
      </c>
      <c r="AF359" s="94">
        <v>0.64197700868039764</v>
      </c>
      <c r="AG359" s="94">
        <v>0.86451582189127285</v>
      </c>
      <c r="AH359" s="94">
        <v>0.77418507960152227</v>
      </c>
      <c r="AI359" s="49" t="s">
        <v>5559</v>
      </c>
      <c r="AJ359" s="49"/>
      <c r="AK359" s="48" t="str" cm="1">
        <f t="array" ref="AK359">IFERROR(_xlfn.IFS(
AM359="MPR ISSUE","PDH",
AM359="BSS Hardware Issue","BSS",
AM359="Sites strategiques, MLL, Pylone, etc.","ENVTECH",
AM359="AKTIVCO DEFAUT GE &amp; POWER Cabinet","AKTIVCO",
AM359="AKTIVCO Coupure ENEO &amp; Baisse de tension","AKTIVCO GRID ONLY",
AM359="Coupure ENEO &amp; Baisse de tension","IHS GRID ONLY",
AM359="Defaut GE &amp; POWER Cabinet","IHS",
AM359="Sharing","Partners",
AM359="Sites strategiques &amp; DataCenter","SST &amp; DC",
AM359="Exclu","Exclu",
AM359="SAT","SAT",
AM359="SPARE-ISSUE","SPARE-ISSUE",
AM359="Fiber CAmtel","TRANS_FO_CAMTEL",
AM359="Fiber AOF","Fiber AOF",
AM359="Projet OCM (HUAWEI)","TRAVAUX-HUAWEI",
AM359="Projet OCM (NOKIA)","TRAVAUX-NOKIA",
AM359="ACCESS-ISSUE","ACCESS-ISSUE",
AM359="Projet OCM (ZTE, NOKIA, autres projets)","TRAVAUX OCM",
AM359="No root CAuse","No root cause",
AM359="ODU HS","PDH",
AM359="IP &amp; VLAN","PDH",
AM359="Warehouse HUAWEI","SPARE-ISSUE",
AM359="SPARE-HS","SPARE-ISSUE",
AM359="Power Telco","BSS",AM359="no impacts","no impacts"
),"")</f>
        <v>no impacts</v>
      </c>
      <c r="AL359" s="48" t="str" cm="1">
        <f t="array" ref="AL359">IFERROR(_xlfn.IFS(
AM359="MPR ISSUE","TX ISSUE",
AM359="BSS Hardware Issue","RAN ISSUE",
AM359="Sites strategiques, MLL, Pylone, etc.","ENVTECH",
AM359="AKTIVCO DEFAUT GE &amp; POWER Cabinet","POWER ISSUE",
AM359="AKTIVCO Coupure ENEO &amp; Baisse de tension","POWER ISSUE",
AM359="Coupure ENEO &amp; Baisse de tension","POWER ISSUE",
AM359="Defaut GE &amp; POWER Cabinet","POWER ISSUE",
AM359="Sharing","POWER ISSUE",
AM359="Sites strategiques &amp; DataCenter","POWER ISSUE",
AM359="Exclu","Exclu",
AM359="SAT","TX ISSUE",
AM359="SPARE-ISSUE","SPARE-ISSUE",
AM359="Fiber CAmtel","TX ISSUE",
AM359="Fiber AOF","TX ISSUE",
AM359="Projet OCM (HUAWEI)","TRAVAUX-HUAWEI",
AM359="Projet OCM (NOKIA)","TRAVAUX -NOKIA",
AM359="ACCESS-ISSUE","ACCESS-ISSUE",
AM359="Projet OCM (ZTE, NOKIA, autres projets)","TRAVAUX OCM",
AM359="No root CAuse","No root cause",
AM359="ODU HS","TX ISSUE",
AM359="IP &amp; VLAN","TX ISSUE",
AM359="Warehouse HUAWEI","SPARE-ISSUE",
AM359="SPARE-HS","SPARE-ISSUE",
AM359="Power Telco","RAN ISSUE",AM359="no impacts","no impacts"
),"")</f>
        <v>no impacts</v>
      </c>
      <c r="AM359" s="67" t="s">
        <v>5605</v>
      </c>
      <c r="AN359" s="48" t="str" cm="1">
        <f t="array" ref="AN359">IFERROR(_xlfn.IFS(
AM359="MPR ISSUE","ACTIVE",
AM359="BSS Hardware Issue","ACTIVE",
AM359="Sites strategiques, MLL, Pylone, etc.","PASSIVE",
AM359="AKTIVCO DEFAUT GE &amp; POWER Cabinet","PASSIVE",
AM359="AKTIVCO Coupure ENEO &amp; Baisse de tension","PASSIVE",
AM359="Coupure ENEO &amp; Baisse de tension","PASSIVE",
AM359="Defaut GE &amp; POWER Cabinet","PASSIVE",
AM359="Sharing","PASSIVE",
AM359="Sites strategiques &amp; DataCenter","PASSIVE",
AM359="Exclu","Exclu",
AM359="SAT","ACTIVE",
AM359="SPARE-ISSUE","SPARE-ISSUE",
AM359="Fiber CAmtel","ACTIVE",
AM359="Fiber AOF","ACTIVE",
AM359="Projet OCM (HUAWEI)","PLANNED WORKS",
AM359="Projet OCM (NOKIA)","PLANNED WORKS",
AM359="ACCESS-ISSUE","ACCESS-ISSUE",
AM359="Projet OCM (ZTE, NOKIA, autres projets)","PLANNED WORKS",
AM359="No root CAuse","No root cause",
AM359="ODU HS","ACTIVE",
AM359="IP &amp; VLAN","ACTIVE",
AM359="Warehouse HUAWEI","SPARE-ISSUE",
AM359="SPARE-HS","SPARE-ISSUE",
AM359="Power Telco","ACTIVE", AM359="no impacts","no impacts"
),"")</f>
        <v>no impacts</v>
      </c>
      <c r="AO359" s="93" t="s">
        <v>5537</v>
      </c>
      <c r="AP359" s="101" t="str">
        <f t="shared" si="16"/>
        <v>LIT_453</v>
      </c>
      <c r="AR359" s="17" t="s">
        <v>5537</v>
      </c>
      <c r="AS359" s="7" t="s">
        <v>5537</v>
      </c>
      <c r="AT359" s="6"/>
      <c r="AU359" s="7"/>
      <c r="AV359" s="3" t="s">
        <v>5537</v>
      </c>
      <c r="AW359" s="18" t="s">
        <v>5537</v>
      </c>
      <c r="AX359" s="18" t="s">
        <v>5537</v>
      </c>
      <c r="AY359" s="18" t="s">
        <v>5537</v>
      </c>
      <c r="AZ359" s="18" t="s">
        <v>5537</v>
      </c>
      <c r="BA359" s="18" t="s">
        <v>5537</v>
      </c>
      <c r="BB359" s="18" t="s">
        <v>5537</v>
      </c>
      <c r="BC359" s="18" t="s">
        <v>5537</v>
      </c>
      <c r="BD359" s="18" t="s">
        <v>5537</v>
      </c>
      <c r="BE359" s="18" t="s">
        <v>5537</v>
      </c>
      <c r="BF359" s="18" t="s">
        <v>5537</v>
      </c>
      <c r="BG359" s="18" t="s">
        <v>5537</v>
      </c>
      <c r="BH359" s="18" t="s">
        <v>5537</v>
      </c>
      <c r="BI359" s="9" t="s">
        <v>5537</v>
      </c>
      <c r="BJ359" s="14"/>
      <c r="BK359" s="14" t="s">
        <v>5537</v>
      </c>
      <c r="BL359" s="14" t="str">
        <f>_xlfn.XLOOKUP(B359,'[4]cell downs 18042026 17h'!$B:$B,'[4]cell downs 18042026 17h'!$B:$B,"")</f>
        <v/>
      </c>
      <c r="BM359" s="14" t="str">
        <f>_xlfn.XLOOKUP(B359,'[5]Cells Huawei 19042026 15h'!$B:$B,'[5]Cells Huawei 19042026 15h'!$B:$B,"")</f>
        <v/>
      </c>
      <c r="BN359" s="9" t="str">
        <f>_xlfn.XLOOKUP(B359,'[6]cells down 19042026 9H40'!$B:$B,'[6]cells down 19042026 9H40'!$B:$B,"")</f>
        <v/>
      </c>
      <c r="BO359" s="9" t="s">
        <v>969</v>
      </c>
      <c r="BP359" s="9" t="s">
        <v>12</v>
      </c>
      <c r="BQ359" s="115"/>
    </row>
    <row r="360" spans="1:69" s="9" customFormat="1" x14ac:dyDescent="0.3">
      <c r="A360" s="1" t="s">
        <v>185</v>
      </c>
      <c r="B360" s="8" t="s">
        <v>3808</v>
      </c>
      <c r="C360" s="3" t="str">
        <f>_xlfn.XLOOKUP(B360,'[1]daily break down'!$D:$D,'[1]daily break down'!$E:$E,"")</f>
        <v>EXTREME-NORD</v>
      </c>
      <c r="D360" s="1" t="s">
        <v>11</v>
      </c>
      <c r="E360" s="1" t="s">
        <v>12</v>
      </c>
      <c r="F360" s="3" t="s">
        <v>55</v>
      </c>
      <c r="G360" s="1" t="s">
        <v>185</v>
      </c>
      <c r="H360" s="32" t="str">
        <f>_xlfn.XLOOKUP(B360,[2]CALCULATION!$B:$B,[2]CALCULATION!$H:$H,"")</f>
        <v>Huawei</v>
      </c>
      <c r="I360" s="28">
        <v>0</v>
      </c>
      <c r="J360" s="28">
        <v>0</v>
      </c>
      <c r="K360" s="28">
        <v>0</v>
      </c>
      <c r="L360" s="28">
        <v>0</v>
      </c>
      <c r="M360" s="28">
        <v>5.3505234952187721E-4</v>
      </c>
      <c r="N360" s="28">
        <v>2.2811065167949368E-2</v>
      </c>
      <c r="O360" s="28">
        <v>0.43708426432442149</v>
      </c>
      <c r="P360" s="28">
        <v>0.18058016796363358</v>
      </c>
      <c r="Q360" s="28">
        <v>0</v>
      </c>
      <c r="R360" s="28">
        <v>0</v>
      </c>
      <c r="S360" s="94">
        <v>0</v>
      </c>
      <c r="T360" s="94">
        <f>_xlfn.XLOOKUP(B360,'[3]Nur des jours'!$B:$B,'[3]Nur des jours'!$U:$U,"")</f>
        <v>0</v>
      </c>
      <c r="U360" s="94">
        <v>0</v>
      </c>
      <c r="V360" s="94">
        <v>0</v>
      </c>
      <c r="W360" s="94">
        <v>0</v>
      </c>
      <c r="X360" s="94">
        <v>0</v>
      </c>
      <c r="Y360" s="94">
        <v>5.7964004531536693E-3</v>
      </c>
      <c r="Z360" s="94">
        <v>0</v>
      </c>
      <c r="AA360" s="94">
        <v>0</v>
      </c>
      <c r="AB360" s="94">
        <v>0</v>
      </c>
      <c r="AC360" s="94">
        <f>_xlfn.XLOOKUP(B360,'[3]Nur des jours'!$B:$B,'[3]Nur des jours'!$N:$N,"")</f>
        <v>0.77300796443257325</v>
      </c>
      <c r="AD360" s="94">
        <v>0.77300796443257325</v>
      </c>
      <c r="AE360" s="94">
        <v>0</v>
      </c>
      <c r="AF360" s="94">
        <v>2.3025957886648234</v>
      </c>
      <c r="AG360" s="94">
        <v>0</v>
      </c>
      <c r="AH360" s="94">
        <v>0.77300796443257325</v>
      </c>
      <c r="AI360" s="49" t="s">
        <v>6659</v>
      </c>
      <c r="AJ360" s="49"/>
      <c r="AK360" s="48" t="str" cm="1">
        <f t="array" ref="AK360">IFERROR(_xlfn.IFS(
AM360="MPR ISSUE","PDH",
AM360="BSS Hardware Issue","BSS",
AM360="Sites strategiques, MLL, Pylone, etc.","ENVTECH",
AM360="AKTIVCO DEFAUT GE &amp; POWER Cabinet","AKTIVCO",
AM360="AKTIVCO Coupure ENEO &amp; Baisse de tension","AKTIVCO GRID ONLY",
AM360="Coupure ENEO &amp; Baisse de tension","IHS GRID ONLY",
AM360="Defaut GE &amp; POWER Cabinet","IHS",
AM360="Sharing","Partners",
AM360="Sites strategiques &amp; DataCenter","SST &amp; DC",
AM360="Exclu","Exclu",
AM360="SAT","SAT",
AM360="SPARE-ISSUE","SPARE-ISSUE",
AM360="Fiber CAmtel","TRANS_FO_CAMTEL",
AM360="Fiber AOF","Fiber AOF",
AM360="Projet OCM (HUAWEI)","TRAVAUX-HUAWEI",
AM360="Projet OCM (NOKIA)","TRAVAUX-NOKIA",
AM360="ACCESS-ISSUE","ACCESS-ISSUE",
AM360="Projet OCM (ZTE, NOKIA, autres projets)","TRAVAUX OCM",
AM360="No root CAuse","No root cause",
AM360="ODU HS","PDH",
AM360="IP &amp; VLAN","PDH",
AM360="Warehouse HUAWEI","SPARE-ISSUE",
AM360="SPARE-HS","SPARE-ISSUE",
AM360="Power Telco","BSS",AM360="no impacts","no impacts"
),"")</f>
        <v>no impacts</v>
      </c>
      <c r="AL360" s="48" t="str" cm="1">
        <f t="array" ref="AL360">IFERROR(_xlfn.IFS(
AM360="MPR ISSUE","TX ISSUE",
AM360="BSS Hardware Issue","RAN ISSUE",
AM360="Sites strategiques, MLL, Pylone, etc.","ENVTECH",
AM360="AKTIVCO DEFAUT GE &amp; POWER Cabinet","POWER ISSUE",
AM360="AKTIVCO Coupure ENEO &amp; Baisse de tension","POWER ISSUE",
AM360="Coupure ENEO &amp; Baisse de tension","POWER ISSUE",
AM360="Defaut GE &amp; POWER Cabinet","POWER ISSUE",
AM360="Sharing","POWER ISSUE",
AM360="Sites strategiques &amp; DataCenter","POWER ISSUE",
AM360="Exclu","Exclu",
AM360="SAT","TX ISSUE",
AM360="SPARE-ISSUE","SPARE-ISSUE",
AM360="Fiber CAmtel","TX ISSUE",
AM360="Fiber AOF","TX ISSUE",
AM360="Projet OCM (HUAWEI)","TRAVAUX-HUAWEI",
AM360="Projet OCM (NOKIA)","TRAVAUX -NOKIA",
AM360="ACCESS-ISSUE","ACCESS-ISSUE",
AM360="Projet OCM (ZTE, NOKIA, autres projets)","TRAVAUX OCM",
AM360="No root CAuse","No root cause",
AM360="ODU HS","TX ISSUE",
AM360="IP &amp; VLAN","TX ISSUE",
AM360="Warehouse HUAWEI","SPARE-ISSUE",
AM360="SPARE-HS","SPARE-ISSUE",
AM360="Power Telco","RAN ISSUE",AM360="no impacts","no impacts"
),"")</f>
        <v>no impacts</v>
      </c>
      <c r="AM360" s="67" t="s">
        <v>5605</v>
      </c>
      <c r="AN360" s="48" t="str" cm="1">
        <f t="array" ref="AN360">IFERROR(_xlfn.IFS(
AM360="MPR ISSUE","ACTIVE",
AM360="BSS Hardware Issue","ACTIVE",
AM360="Sites strategiques, MLL, Pylone, etc.","PASSIVE",
AM360="AKTIVCO DEFAUT GE &amp; POWER Cabinet","PASSIVE",
AM360="AKTIVCO Coupure ENEO &amp; Baisse de tension","PASSIVE",
AM360="Coupure ENEO &amp; Baisse de tension","PASSIVE",
AM360="Defaut GE &amp; POWER Cabinet","PASSIVE",
AM360="Sharing","PASSIVE",
AM360="Sites strategiques &amp; DataCenter","PASSIVE",
AM360="Exclu","Exclu",
AM360="SAT","ACTIVE",
AM360="SPARE-ISSUE","SPARE-ISSUE",
AM360="Fiber CAmtel","ACTIVE",
AM360="Fiber AOF","ACTIVE",
AM360="Projet OCM (HUAWEI)","PLANNED WORKS",
AM360="Projet OCM (NOKIA)","PLANNED WORKS",
AM360="ACCESS-ISSUE","ACCESS-ISSUE",
AM360="Projet OCM (ZTE, NOKIA, autres projets)","PLANNED WORKS",
AM360="No root CAuse","No root cause",
AM360="ODU HS","ACTIVE",
AM360="IP &amp; VLAN","ACTIVE",
AM360="Warehouse HUAWEI","SPARE-ISSUE",
AM360="SPARE-HS","SPARE-ISSUE",
AM360="Power Telco","ACTIVE", AM360="no impacts","no impacts"
),"")</f>
        <v>no impacts</v>
      </c>
      <c r="AO360" s="93" t="s">
        <v>5537</v>
      </c>
      <c r="AP360" s="101" t="str">
        <f t="shared" si="16"/>
        <v>EXN_003</v>
      </c>
      <c r="AR360" s="17" t="s">
        <v>5537</v>
      </c>
      <c r="AS360" s="7" t="s">
        <v>5537</v>
      </c>
      <c r="AT360" s="6"/>
      <c r="AU360" s="7"/>
      <c r="AV360" s="3" t="s">
        <v>5537</v>
      </c>
      <c r="AW360" s="18" t="s">
        <v>5537</v>
      </c>
      <c r="AX360" s="18" t="s">
        <v>5537</v>
      </c>
      <c r="AY360" s="18" t="s">
        <v>5537</v>
      </c>
      <c r="AZ360" s="18" t="s">
        <v>5537</v>
      </c>
      <c r="BA360" s="18" t="s">
        <v>5537</v>
      </c>
      <c r="BB360" s="18" t="s">
        <v>5537</v>
      </c>
      <c r="BC360" s="18" t="s">
        <v>5537</v>
      </c>
      <c r="BD360" s="18" t="s">
        <v>5537</v>
      </c>
      <c r="BE360" s="18" t="s">
        <v>5537</v>
      </c>
      <c r="BF360" s="18" t="s">
        <v>5537</v>
      </c>
      <c r="BG360" s="18" t="s">
        <v>5537</v>
      </c>
      <c r="BH360" s="18" t="s">
        <v>5537</v>
      </c>
      <c r="BI360" s="9" t="s">
        <v>5537</v>
      </c>
      <c r="BJ360" s="14"/>
      <c r="BK360" s="14" t="s">
        <v>5537</v>
      </c>
      <c r="BL360" s="14" t="str">
        <f>_xlfn.XLOOKUP(B360,'[4]cell downs 18042026 17h'!$B:$B,'[4]cell downs 18042026 17h'!$B:$B,"")</f>
        <v/>
      </c>
      <c r="BM360" s="14" t="str">
        <f>_xlfn.XLOOKUP(B360,'[5]Cells Huawei 19042026 15h'!$B:$B,'[5]Cells Huawei 19042026 15h'!$B:$B,"")</f>
        <v/>
      </c>
      <c r="BN360" s="9" t="str">
        <f>_xlfn.XLOOKUP(B360,'[6]cells down 19042026 9H40'!$B:$B,'[6]cells down 19042026 9H40'!$B:$B,"")</f>
        <v/>
      </c>
      <c r="BO360" s="9" t="s">
        <v>3808</v>
      </c>
      <c r="BP360" s="9" t="s">
        <v>12</v>
      </c>
      <c r="BQ360" s="115"/>
    </row>
    <row r="361" spans="1:69" s="9" customFormat="1" ht="26.55" customHeight="1" x14ac:dyDescent="0.3">
      <c r="A361" s="1" t="s">
        <v>2547</v>
      </c>
      <c r="B361" s="8" t="s">
        <v>2548</v>
      </c>
      <c r="C361" s="3" t="str">
        <f>_xlfn.XLOOKUP(B361,'[1]daily break down'!$D:$D,'[1]daily break down'!$E:$E,"")</f>
        <v>Ngaoundere</v>
      </c>
      <c r="D361" s="1" t="s">
        <v>11</v>
      </c>
      <c r="E361" s="1" t="s">
        <v>12</v>
      </c>
      <c r="F361" s="3" t="s">
        <v>90</v>
      </c>
      <c r="G361" s="1" t="s">
        <v>91</v>
      </c>
      <c r="H361" s="32" t="str">
        <f>_xlfn.XLOOKUP(B361,[2]CALCULATION!$B:$B,[2]CALCULATION!$H:$H,"")</f>
        <v>Huawei</v>
      </c>
      <c r="I361" s="28">
        <v>0.37872788806990215</v>
      </c>
      <c r="J361" s="28">
        <v>1.9178238065478994</v>
      </c>
      <c r="K361" s="28">
        <v>32.696157325366045</v>
      </c>
      <c r="L361" s="28">
        <v>0</v>
      </c>
      <c r="M361" s="28">
        <v>0</v>
      </c>
      <c r="N361" s="28">
        <v>0</v>
      </c>
      <c r="O361" s="28">
        <v>0</v>
      </c>
      <c r="P361" s="28">
        <v>0</v>
      </c>
      <c r="Q361" s="28">
        <v>0</v>
      </c>
      <c r="R361" s="28">
        <v>0</v>
      </c>
      <c r="S361" s="94">
        <v>0.3150566584767987</v>
      </c>
      <c r="T361" s="94">
        <f>_xlfn.XLOOKUP(B361,'[3]Nur des jours'!$B:$B,'[3]Nur des jours'!$U:$U,"")</f>
        <v>1.7907310384581363</v>
      </c>
      <c r="U361" s="94">
        <v>0</v>
      </c>
      <c r="V361" s="94">
        <v>0.41912434045880376</v>
      </c>
      <c r="W361" s="94">
        <v>1.7907310384581361</v>
      </c>
      <c r="X361" s="94">
        <v>0</v>
      </c>
      <c r="Y361" s="94">
        <v>0.61602360508285459</v>
      </c>
      <c r="Z361" s="94">
        <v>0</v>
      </c>
      <c r="AA361" s="94">
        <v>0</v>
      </c>
      <c r="AB361" s="94">
        <v>1.3926520904138595</v>
      </c>
      <c r="AC361" s="94">
        <f>_xlfn.XLOOKUP(B361,'[3]Nur des jours'!$B:$B,'[3]Nur des jours'!$N:$N,"")</f>
        <v>0.75638567144076041</v>
      </c>
      <c r="AD361" s="94">
        <v>0.75638567144076041</v>
      </c>
      <c r="AE361" s="94">
        <v>1.2420866155893673</v>
      </c>
      <c r="AF361" s="94">
        <v>1.1578855432132766</v>
      </c>
      <c r="AG361" s="94">
        <v>0.36491747051111156</v>
      </c>
      <c r="AH361" s="94">
        <v>0.75638567144076041</v>
      </c>
      <c r="AI361" s="49" t="s">
        <v>5559</v>
      </c>
      <c r="AJ361" s="49"/>
      <c r="AK361" s="48" t="str" cm="1">
        <f t="array" ref="AK361">IFERROR(_xlfn.IFS(
AM361="MPR ISSUE","PDH",
AM361="BSS Hardware Issue","BSS",
AM361="Sites strategiques, MLL, Pylone, etc.","ENVTECH",
AM361="AKTIVCO DEFAUT GE &amp; POWER Cabinet","AKTIVCO",
AM361="AKTIVCO Coupure ENEO &amp; Baisse de tension","AKTIVCO GRID ONLY",
AM361="Coupure ENEO &amp; Baisse de tension","IHS GRID ONLY",
AM361="Defaut GE &amp; POWER Cabinet","IHS",
AM361="Sharing","Partners",
AM361="Sites strategiques &amp; DataCenter","SST &amp; DC",
AM361="Exclu","Exclu",
AM361="SAT","SAT",
AM361="SPARE-ISSUE","SPARE-ISSUE",
AM361="Fiber CAmtel","TRANS_FO_CAMTEL",
AM361="Fiber AOF","Fiber AOF",
AM361="Projet OCM (HUAWEI)","TRAVAUX-HUAWEI",
AM361="Projet OCM (NOKIA)","TRAVAUX-NOKIA",
AM361="ACCESS-ISSUE","ACCESS-ISSUE",
AM361="Projet OCM (ZTE, NOKIA, autres projets)","TRAVAUX OCM",
AM361="No root CAuse","No root cause",
AM361="ODU HS","PDH",
AM361="IP &amp; VLAN","PDH",
AM361="Warehouse HUAWEI","SPARE-ISSUE",
AM361="SPARE-HS","SPARE-ISSUE",
AM361="Power Telco","BSS",AM361="no impacts","no impacts"
),"")</f>
        <v>no impacts</v>
      </c>
      <c r="AL361" s="48" t="str" cm="1">
        <f t="array" ref="AL361">IFERROR(_xlfn.IFS(
AM361="MPR ISSUE","TX ISSUE",
AM361="BSS Hardware Issue","RAN ISSUE",
AM361="Sites strategiques, MLL, Pylone, etc.","ENVTECH",
AM361="AKTIVCO DEFAUT GE &amp; POWER Cabinet","POWER ISSUE",
AM361="AKTIVCO Coupure ENEO &amp; Baisse de tension","POWER ISSUE",
AM361="Coupure ENEO &amp; Baisse de tension","POWER ISSUE",
AM361="Defaut GE &amp; POWER Cabinet","POWER ISSUE",
AM361="Sharing","POWER ISSUE",
AM361="Sites strategiques &amp; DataCenter","POWER ISSUE",
AM361="Exclu","Exclu",
AM361="SAT","TX ISSUE",
AM361="SPARE-ISSUE","SPARE-ISSUE",
AM361="Fiber CAmtel","TX ISSUE",
AM361="Fiber AOF","TX ISSUE",
AM361="Projet OCM (HUAWEI)","TRAVAUX-HUAWEI",
AM361="Projet OCM (NOKIA)","TRAVAUX -NOKIA",
AM361="ACCESS-ISSUE","ACCESS-ISSUE",
AM361="Projet OCM (ZTE, NOKIA, autres projets)","TRAVAUX OCM",
AM361="No root CAuse","No root cause",
AM361="ODU HS","TX ISSUE",
AM361="IP &amp; VLAN","TX ISSUE",
AM361="Warehouse HUAWEI","SPARE-ISSUE",
AM361="SPARE-HS","SPARE-ISSUE",
AM361="Power Telco","RAN ISSUE",AM361="no impacts","no impacts"
),"")</f>
        <v>no impacts</v>
      </c>
      <c r="AM361" s="67" t="s">
        <v>5605</v>
      </c>
      <c r="AN361" s="48" t="str" cm="1">
        <f t="array" ref="AN361">IFERROR(_xlfn.IFS(
AM361="MPR ISSUE","ACTIVE",
AM361="BSS Hardware Issue","ACTIVE",
AM361="Sites strategiques, MLL, Pylone, etc.","PASSIVE",
AM361="AKTIVCO DEFAUT GE &amp; POWER Cabinet","PASSIVE",
AM361="AKTIVCO Coupure ENEO &amp; Baisse de tension","PASSIVE",
AM361="Coupure ENEO &amp; Baisse de tension","PASSIVE",
AM361="Defaut GE &amp; POWER Cabinet","PASSIVE",
AM361="Sharing","PASSIVE",
AM361="Sites strategiques &amp; DataCenter","PASSIVE",
AM361="Exclu","Exclu",
AM361="SAT","ACTIVE",
AM361="SPARE-ISSUE","SPARE-ISSUE",
AM361="Fiber CAmtel","ACTIVE",
AM361="Fiber AOF","ACTIVE",
AM361="Projet OCM (HUAWEI)","PLANNED WORKS",
AM361="Projet OCM (NOKIA)","PLANNED WORKS",
AM361="ACCESS-ISSUE","ACCESS-ISSUE",
AM361="Projet OCM (ZTE, NOKIA, autres projets)","PLANNED WORKS",
AM361="No root CAuse","No root cause",
AM361="ODU HS","ACTIVE",
AM361="IP &amp; VLAN","ACTIVE",
AM361="Warehouse HUAWEI","SPARE-ISSUE",
AM361="SPARE-HS","SPARE-ISSUE",
AM361="Power Telco","ACTIVE", AM361="no impacts","no impacts"
),"")</f>
        <v>no impacts</v>
      </c>
      <c r="AO361" s="93" t="s">
        <v>5537</v>
      </c>
      <c r="AP361" s="101" t="str">
        <f t="shared" ref="AP361:AP391" si="17">B361</f>
        <v>ADM_057</v>
      </c>
      <c r="AR361" s="17" t="s">
        <v>5537</v>
      </c>
      <c r="AS361" s="7" t="s">
        <v>5537</v>
      </c>
      <c r="AT361" s="6"/>
      <c r="AU361" s="7"/>
      <c r="AV361" s="3" t="s">
        <v>5537</v>
      </c>
      <c r="AW361" s="18" t="s">
        <v>5537</v>
      </c>
      <c r="AX361" s="18" t="s">
        <v>5537</v>
      </c>
      <c r="AY361" s="18" t="s">
        <v>5537</v>
      </c>
      <c r="AZ361" s="18" t="s">
        <v>5537</v>
      </c>
      <c r="BA361" s="18" t="s">
        <v>5537</v>
      </c>
      <c r="BB361" s="18" t="s">
        <v>5537</v>
      </c>
      <c r="BC361" s="18" t="s">
        <v>5537</v>
      </c>
      <c r="BD361" s="18" t="s">
        <v>5537</v>
      </c>
      <c r="BE361" s="18" t="s">
        <v>5537</v>
      </c>
      <c r="BF361" s="18" t="s">
        <v>5537</v>
      </c>
      <c r="BG361" s="18" t="s">
        <v>5537</v>
      </c>
      <c r="BH361" s="18" t="s">
        <v>5537</v>
      </c>
      <c r="BI361" s="9" t="s">
        <v>5537</v>
      </c>
      <c r="BJ361" s="14"/>
      <c r="BK361" s="14" t="s">
        <v>5537</v>
      </c>
      <c r="BL361" s="14" t="str">
        <f>_xlfn.XLOOKUP(B361,'[4]cell downs 18042026 17h'!$B:$B,'[4]cell downs 18042026 17h'!$B:$B,"")</f>
        <v/>
      </c>
      <c r="BM361" s="14" t="str">
        <f>_xlfn.XLOOKUP(B361,'[5]Cells Huawei 19042026 15h'!$B:$B,'[5]Cells Huawei 19042026 15h'!$B:$B,"")</f>
        <v/>
      </c>
      <c r="BN361" s="9" t="str">
        <f>_xlfn.XLOOKUP(B361,'[6]cells down 19042026 9H40'!$B:$B,'[6]cells down 19042026 9H40'!$B:$B,"")</f>
        <v/>
      </c>
      <c r="BO361" s="9" t="s">
        <v>2548</v>
      </c>
      <c r="BP361" s="9" t="s">
        <v>5537</v>
      </c>
      <c r="BQ361" s="115"/>
    </row>
    <row r="362" spans="1:69" s="9" customFormat="1" x14ac:dyDescent="0.3">
      <c r="A362" s="1" t="s">
        <v>1984</v>
      </c>
      <c r="B362" s="1" t="s">
        <v>1985</v>
      </c>
      <c r="C362" s="3" t="str">
        <f>_xlfn.XLOOKUP(B362,'[1]daily break down'!$D:$D,'[1]daily break down'!$E:$E,"")</f>
        <v>Yaounde</v>
      </c>
      <c r="D362" s="1" t="s">
        <v>21</v>
      </c>
      <c r="E362" s="1" t="s">
        <v>22</v>
      </c>
      <c r="F362" s="3" t="s">
        <v>37</v>
      </c>
      <c r="G362" s="1" t="s">
        <v>115</v>
      </c>
      <c r="H362" s="34" t="str">
        <f>_xlfn.XLOOKUP(B362,[2]CALCULATION!$B:$B,[2]CALCULATION!$H:$H,"")</f>
        <v>ZTE</v>
      </c>
      <c r="I362" s="28">
        <v>2.3180786341468989</v>
      </c>
      <c r="J362" s="28">
        <v>2.2513754412398388</v>
      </c>
      <c r="K362" s="28">
        <v>2.6261082717666429</v>
      </c>
      <c r="L362" s="28">
        <v>0</v>
      </c>
      <c r="M362" s="28">
        <v>1.1093418713420218E-2</v>
      </c>
      <c r="N362" s="28">
        <v>2.1626637616891107</v>
      </c>
      <c r="O362" s="28">
        <v>0</v>
      </c>
      <c r="P362" s="28">
        <v>0.22309899467230546</v>
      </c>
      <c r="Q362" s="28">
        <v>1.9849550413345771</v>
      </c>
      <c r="R362" s="28">
        <v>0</v>
      </c>
      <c r="S362" s="94">
        <v>1.9602891280216188</v>
      </c>
      <c r="T362" s="94">
        <f>_xlfn.XLOOKUP(B362,'[3]Nur des jours'!$B:$B,'[3]Nur des jours'!$U:$U,"")</f>
        <v>0.32292192801476938</v>
      </c>
      <c r="U362" s="94">
        <v>0</v>
      </c>
      <c r="V362" s="94">
        <v>4.8885949667981689E-2</v>
      </c>
      <c r="W362" s="94">
        <v>0.32292192801476938</v>
      </c>
      <c r="X362" s="94">
        <v>0</v>
      </c>
      <c r="Y362" s="94">
        <v>0</v>
      </c>
      <c r="Z362" s="94">
        <v>5.165003010561219</v>
      </c>
      <c r="AA362" s="94">
        <v>1.0909182354401552</v>
      </c>
      <c r="AB362" s="94">
        <v>5.5355267626051194</v>
      </c>
      <c r="AC362" s="94">
        <f>_xlfn.XLOOKUP(B362,'[3]Nur des jours'!$B:$B,'[3]Nur des jours'!$N:$N,"")</f>
        <v>0.7556009279947945</v>
      </c>
      <c r="AD362" s="94">
        <v>0.7556009279947945</v>
      </c>
      <c r="AE362" s="94">
        <v>0.30487012857251339</v>
      </c>
      <c r="AF362" s="94">
        <v>0.45996664524618108</v>
      </c>
      <c r="AG362" s="94">
        <v>1.069341569866066</v>
      </c>
      <c r="AH362" s="94">
        <v>0.7556009279947945</v>
      </c>
      <c r="AI362" s="49" t="s">
        <v>5559</v>
      </c>
      <c r="AJ362" s="49"/>
      <c r="AK362" s="48" t="str" cm="1">
        <f t="array" ref="AK362">IFERROR(_xlfn.IFS(
AM362="MPR ISSUE","PDH",
AM362="BSS Hardware Issue","BSS",
AM362="Sites strategiques, MLL, Pylone, etc.","ENVTECH",
AM362="AKTIVCO DEFAUT GE &amp; POWER Cabinet","AKTIVCO",
AM362="AKTIVCO Coupure ENEO &amp; Baisse de tension","AKTIVCO GRID ONLY",
AM362="Coupure ENEO &amp; Baisse de tension","IHS GRID ONLY",
AM362="Defaut GE &amp; POWER Cabinet","IHS",
AM362="Sharing","Partners",
AM362="Sites strategiques &amp; DataCenter","SST &amp; DC",
AM362="Exclu","Exclu",
AM362="SAT","SAT",
AM362="SPARE-ISSUE","SPARE-ISSUE",
AM362="Fiber CAmtel","TRANS_FO_CAMTEL",
AM362="Fiber AOF","Fiber AOF",
AM362="Projet OCM (HUAWEI)","TRAVAUX-HUAWEI",
AM362="Projet OCM (NOKIA)","TRAVAUX-NOKIA",
AM362="ACCESS-ISSUE","ACCESS-ISSUE",
AM362="Projet OCM (ZTE, NOKIA, autres projets)","TRAVAUX OCM",
AM362="No root CAuse","No root cause",
AM362="ODU HS","PDH",
AM362="IP &amp; VLAN","PDH",
AM362="Warehouse HUAWEI","SPARE-ISSUE",
AM362="SPARE-HS","SPARE-ISSUE",
AM362="Power Telco","BSS",AM362="no impacts","no impacts"
),"")</f>
        <v>no impacts</v>
      </c>
      <c r="AL362" s="48" t="str" cm="1">
        <f t="array" ref="AL362">IFERROR(_xlfn.IFS(
AM362="MPR ISSUE","TX ISSUE",
AM362="BSS Hardware Issue","RAN ISSUE",
AM362="Sites strategiques, MLL, Pylone, etc.","ENVTECH",
AM362="AKTIVCO DEFAUT GE &amp; POWER Cabinet","POWER ISSUE",
AM362="AKTIVCO Coupure ENEO &amp; Baisse de tension","POWER ISSUE",
AM362="Coupure ENEO &amp; Baisse de tension","POWER ISSUE",
AM362="Defaut GE &amp; POWER Cabinet","POWER ISSUE",
AM362="Sharing","POWER ISSUE",
AM362="Sites strategiques &amp; DataCenter","POWER ISSUE",
AM362="Exclu","Exclu",
AM362="SAT","TX ISSUE",
AM362="SPARE-ISSUE","SPARE-ISSUE",
AM362="Fiber CAmtel","TX ISSUE",
AM362="Fiber AOF","TX ISSUE",
AM362="Projet OCM (HUAWEI)","TRAVAUX-HUAWEI",
AM362="Projet OCM (NOKIA)","TRAVAUX -NOKIA",
AM362="ACCESS-ISSUE","ACCESS-ISSUE",
AM362="Projet OCM (ZTE, NOKIA, autres projets)","TRAVAUX OCM",
AM362="No root CAuse","No root cause",
AM362="ODU HS","TX ISSUE",
AM362="IP &amp; VLAN","TX ISSUE",
AM362="Warehouse HUAWEI","SPARE-ISSUE",
AM362="SPARE-HS","SPARE-ISSUE",
AM362="Power Telco","RAN ISSUE",AM362="no impacts","no impacts"
),"")</f>
        <v>no impacts</v>
      </c>
      <c r="AM362" s="67" t="s">
        <v>5605</v>
      </c>
      <c r="AN362" s="48" t="str" cm="1">
        <f t="array" ref="AN362">IFERROR(_xlfn.IFS(
AM362="MPR ISSUE","ACTIVE",
AM362="BSS Hardware Issue","ACTIVE",
AM362="Sites strategiques, MLL, Pylone, etc.","PASSIVE",
AM362="AKTIVCO DEFAUT GE &amp; POWER Cabinet","PASSIVE",
AM362="AKTIVCO Coupure ENEO &amp; Baisse de tension","PASSIVE",
AM362="Coupure ENEO &amp; Baisse de tension","PASSIVE",
AM362="Defaut GE &amp; POWER Cabinet","PASSIVE",
AM362="Sharing","PASSIVE",
AM362="Sites strategiques &amp; DataCenter","PASSIVE",
AM362="Exclu","Exclu",
AM362="SAT","ACTIVE",
AM362="SPARE-ISSUE","SPARE-ISSUE",
AM362="Fiber CAmtel","ACTIVE",
AM362="Fiber AOF","ACTIVE",
AM362="Projet OCM (HUAWEI)","PLANNED WORKS",
AM362="Projet OCM (NOKIA)","PLANNED WORKS",
AM362="ACCESS-ISSUE","ACCESS-ISSUE",
AM362="Projet OCM (ZTE, NOKIA, autres projets)","PLANNED WORKS",
AM362="No root CAuse","No root cause",
AM362="ODU HS","ACTIVE",
AM362="IP &amp; VLAN","ACTIVE",
AM362="Warehouse HUAWEI","SPARE-ISSUE",
AM362="SPARE-HS","SPARE-ISSUE",
AM362="Power Telco","ACTIVE", AM362="no impacts","no impacts"
),"")</f>
        <v>no impacts</v>
      </c>
      <c r="AO362" s="93" t="s">
        <v>5537</v>
      </c>
      <c r="AP362" s="101" t="str">
        <f t="shared" si="17"/>
        <v>CTR_738</v>
      </c>
      <c r="AR362" s="17" t="s">
        <v>5537</v>
      </c>
      <c r="AS362" s="7" t="s">
        <v>5537</v>
      </c>
      <c r="AT362" s="6"/>
      <c r="AU362" s="7"/>
      <c r="AV362" s="3" t="s">
        <v>5537</v>
      </c>
      <c r="AW362" s="18" t="s">
        <v>5537</v>
      </c>
      <c r="AX362" s="18" t="s">
        <v>5537</v>
      </c>
      <c r="AY362" s="18" t="s">
        <v>5537</v>
      </c>
      <c r="AZ362" s="18" t="s">
        <v>5537</v>
      </c>
      <c r="BA362" s="18" t="s">
        <v>5537</v>
      </c>
      <c r="BB362" s="18" t="s">
        <v>5537</v>
      </c>
      <c r="BC362" s="18" t="s">
        <v>5537</v>
      </c>
      <c r="BD362" s="18" t="s">
        <v>5537</v>
      </c>
      <c r="BE362" s="18" t="s">
        <v>5537</v>
      </c>
      <c r="BF362" s="18" t="s">
        <v>5537</v>
      </c>
      <c r="BG362" s="18" t="s">
        <v>5537</v>
      </c>
      <c r="BH362" s="18" t="s">
        <v>5537</v>
      </c>
      <c r="BI362" s="9" t="s">
        <v>5537</v>
      </c>
      <c r="BJ362" s="14"/>
      <c r="BK362" s="14" t="s">
        <v>5537</v>
      </c>
      <c r="BL362" s="14" t="str">
        <f>_xlfn.XLOOKUP(B362,'[4]cell downs 18042026 17h'!$B:$B,'[4]cell downs 18042026 17h'!$B:$B,"")</f>
        <v/>
      </c>
      <c r="BM362" s="14" t="str">
        <f>_xlfn.XLOOKUP(B362,'[5]Cells Huawei 19042026 15h'!$B:$B,'[5]Cells Huawei 19042026 15h'!$B:$B,"")</f>
        <v/>
      </c>
      <c r="BN362" s="9" t="str">
        <f>_xlfn.XLOOKUP(B362,'[6]cells down 19042026 9H40'!$B:$B,'[6]cells down 19042026 9H40'!$B:$B,"")</f>
        <v/>
      </c>
      <c r="BO362" s="9" t="s">
        <v>5537</v>
      </c>
      <c r="BP362" s="9" t="s">
        <v>12</v>
      </c>
      <c r="BQ362" s="115"/>
    </row>
    <row r="363" spans="1:69" s="9" customFormat="1" x14ac:dyDescent="0.3">
      <c r="A363" s="1" t="s">
        <v>697</v>
      </c>
      <c r="B363" s="8" t="s">
        <v>698</v>
      </c>
      <c r="C363" s="3" t="str">
        <f>_xlfn.XLOOKUP(B363,'[1]daily break down'!$D:$D,'[1]daily break down'!$E:$E,"")</f>
        <v>EXTREME-NORD</v>
      </c>
      <c r="D363" s="1" t="s">
        <v>11</v>
      </c>
      <c r="E363" s="1" t="s">
        <v>96</v>
      </c>
      <c r="F363" s="3" t="s">
        <v>55</v>
      </c>
      <c r="G363" s="1" t="s">
        <v>697</v>
      </c>
      <c r="H363" s="33" t="str">
        <f>_xlfn.XLOOKUP(B363,[2]CALCULATION!$B:$B,[2]CALCULATION!$H:$H,"")</f>
        <v>NOKIA</v>
      </c>
      <c r="I363" s="28">
        <v>0.36770942932995687</v>
      </c>
      <c r="J363" s="28">
        <v>13.745183172200379</v>
      </c>
      <c r="K363" s="28">
        <v>13.844990729841649</v>
      </c>
      <c r="L363" s="28">
        <v>0.68454449923727356</v>
      </c>
      <c r="M363" s="28">
        <v>0.12406847668592286</v>
      </c>
      <c r="N363" s="28">
        <v>0</v>
      </c>
      <c r="O363" s="28">
        <v>4.7053032480352179</v>
      </c>
      <c r="P363" s="28">
        <v>3.6423021668779083</v>
      </c>
      <c r="Q363" s="28">
        <v>3.5529232502674621</v>
      </c>
      <c r="R363" s="28">
        <v>1.1142163850689402</v>
      </c>
      <c r="S363" s="94">
        <v>0</v>
      </c>
      <c r="T363" s="94">
        <f>_xlfn.XLOOKUP(B363,'[3]Nur des jours'!$B:$B,'[3]Nur des jours'!$U:$U,"")</f>
        <v>8.716756677893553</v>
      </c>
      <c r="U363" s="94">
        <v>1.6555807837671508</v>
      </c>
      <c r="V363" s="94">
        <v>1.4878099766689359</v>
      </c>
      <c r="W363" s="94">
        <v>3.4845875799247312</v>
      </c>
      <c r="X363" s="94">
        <v>0</v>
      </c>
      <c r="Y363" s="94">
        <v>2.0982840132500518</v>
      </c>
      <c r="Z363" s="94">
        <v>3.2461663100837601</v>
      </c>
      <c r="AA363" s="94">
        <v>0</v>
      </c>
      <c r="AB363" s="94">
        <v>2.5358378720177712</v>
      </c>
      <c r="AC363" s="94">
        <f>_xlfn.XLOOKUP(B363,'[3]Nur des jours'!$B:$B,'[3]Nur des jours'!$N:$N,"")</f>
        <v>0.73801554077384302</v>
      </c>
      <c r="AD363" s="94">
        <v>0.73801554077384302</v>
      </c>
      <c r="AE363" s="94">
        <v>0.97730797053663143</v>
      </c>
      <c r="AF363" s="94">
        <v>1.7826496628823822</v>
      </c>
      <c r="AG363" s="94">
        <v>0</v>
      </c>
      <c r="AH363" s="94">
        <v>0.73801554077384302</v>
      </c>
      <c r="AI363" s="49" t="s">
        <v>6659</v>
      </c>
      <c r="AJ363" s="49"/>
      <c r="AK363" s="48" t="str" cm="1">
        <f t="array" ref="AK363">IFERROR(_xlfn.IFS(
AM363="MPR ISSUE","PDH",
AM363="BSS Hardware Issue","BSS",
AM363="Sites strategiques, MLL, Pylone, etc.","ENVTECH",
AM363="AKTIVCO DEFAUT GE &amp; POWER Cabinet","AKTIVCO",
AM363="AKTIVCO Coupure ENEO &amp; Baisse de tension","AKTIVCO GRID ONLY",
AM363="Coupure ENEO &amp; Baisse de tension","IHS GRID ONLY",
AM363="Defaut GE &amp; POWER Cabinet","IHS",
AM363="Sharing","Partners",
AM363="Sites strategiques &amp; DataCenter","SST &amp; DC",
AM363="Exclu","Exclu",
AM363="SAT","SAT",
AM363="SPARE-ISSUE","SPARE-ISSUE",
AM363="Fiber CAmtel","TRANS_FO_CAMTEL",
AM363="Fiber AOF","Fiber AOF",
AM363="Projet OCM (HUAWEI)","TRAVAUX-HUAWEI",
AM363="Projet OCM (NOKIA)","TRAVAUX-NOKIA",
AM363="ACCESS-ISSUE","ACCESS-ISSUE",
AM363="Projet OCM (ZTE, NOKIA, autres projets)","TRAVAUX OCM",
AM363="No root CAuse","No root cause",
AM363="ODU HS","PDH",
AM363="IP &amp; VLAN","PDH",
AM363="Warehouse HUAWEI","SPARE-ISSUE",
AM363="SPARE-HS","SPARE-ISSUE",
AM363="Power Telco","BSS",AM363="no impacts","no impacts"
),"")</f>
        <v>IHS</v>
      </c>
      <c r="AL363" s="48" t="str" cm="1">
        <f t="array" ref="AL363">IFERROR(_xlfn.IFS(
AM363="MPR ISSUE","TX ISSUE",
AM363="BSS Hardware Issue","RAN ISSUE",
AM363="Sites strategiques, MLL, Pylone, etc.","ENVTECH",
AM363="AKTIVCO DEFAUT GE &amp; POWER Cabinet","POWER ISSUE",
AM363="AKTIVCO Coupure ENEO &amp; Baisse de tension","POWER ISSUE",
AM363="Coupure ENEO &amp; Baisse de tension","POWER ISSUE",
AM363="Defaut GE &amp; POWER Cabinet","POWER ISSUE",
AM363="Sharing","POWER ISSUE",
AM363="Sites strategiques &amp; DataCenter","POWER ISSUE",
AM363="Exclu","Exclu",
AM363="SAT","TX ISSUE",
AM363="SPARE-ISSUE","SPARE-ISSUE",
AM363="Fiber CAmtel","TX ISSUE",
AM363="Fiber AOF","TX ISSUE",
AM363="Projet OCM (HUAWEI)","TRAVAUX-HUAWEI",
AM363="Projet OCM (NOKIA)","TRAVAUX -NOKIA",
AM363="ACCESS-ISSUE","ACCESS-ISSUE",
AM363="Projet OCM (ZTE, NOKIA, autres projets)","TRAVAUX OCM",
AM363="No root CAuse","No root cause",
AM363="ODU HS","TX ISSUE",
AM363="IP &amp; VLAN","TX ISSUE",
AM363="Warehouse HUAWEI","SPARE-ISSUE",
AM363="SPARE-HS","SPARE-ISSUE",
AM363="Power Telco","RAN ISSUE",AM363="no impacts","no impacts"
),"")</f>
        <v>POWER ISSUE</v>
      </c>
      <c r="AM363" s="67" t="s">
        <v>5330</v>
      </c>
      <c r="AN363" s="48" t="str" cm="1">
        <f t="array" ref="AN363">IFERROR(_xlfn.IFS(
AM363="MPR ISSUE","ACTIVE",
AM363="BSS Hardware Issue","ACTIVE",
AM363="Sites strategiques, MLL, Pylone, etc.","PASSIVE",
AM363="AKTIVCO DEFAUT GE &amp; POWER Cabinet","PASSIVE",
AM363="AKTIVCO Coupure ENEO &amp; Baisse de tension","PASSIVE",
AM363="Coupure ENEO &amp; Baisse de tension","PASSIVE",
AM363="Defaut GE &amp; POWER Cabinet","PASSIVE",
AM363="Sharing","PASSIVE",
AM363="Sites strategiques &amp; DataCenter","PASSIVE",
AM363="Exclu","Exclu",
AM363="SAT","ACTIVE",
AM363="SPARE-ISSUE","SPARE-ISSUE",
AM363="Fiber CAmtel","ACTIVE",
AM363="Fiber AOF","ACTIVE",
AM363="Projet OCM (HUAWEI)","PLANNED WORKS",
AM363="Projet OCM (NOKIA)","PLANNED WORKS",
AM363="ACCESS-ISSUE","ACCESS-ISSUE",
AM363="Projet OCM (ZTE, NOKIA, autres projets)","PLANNED WORKS",
AM363="No root CAuse","No root cause",
AM363="ODU HS","ACTIVE",
AM363="IP &amp; VLAN","ACTIVE",
AM363="Warehouse HUAWEI","SPARE-ISSUE",
AM363="SPARE-HS","SPARE-ISSUE",
AM363="Power Telco","ACTIVE", AM363="no impacts","no impacts"
),"")</f>
        <v>PASSIVE</v>
      </c>
      <c r="AO363" s="93" t="s">
        <v>6155</v>
      </c>
      <c r="AP363" s="101" t="str">
        <f t="shared" si="17"/>
        <v>EXN_208</v>
      </c>
      <c r="AR363" s="17" t="s">
        <v>5537</v>
      </c>
      <c r="AS363" s="7" t="s">
        <v>5537</v>
      </c>
      <c r="AT363" s="6"/>
      <c r="AU363" s="7"/>
      <c r="AV363" s="3" t="s">
        <v>5537</v>
      </c>
      <c r="AW363" s="18" t="s">
        <v>5537</v>
      </c>
      <c r="AX363" s="18" t="s">
        <v>5537</v>
      </c>
      <c r="AY363" s="18" t="s">
        <v>5537</v>
      </c>
      <c r="AZ363" s="18" t="s">
        <v>5537</v>
      </c>
      <c r="BA363" s="18" t="s">
        <v>5537</v>
      </c>
      <c r="BB363" s="18" t="s">
        <v>5537</v>
      </c>
      <c r="BC363" s="18" t="s">
        <v>5537</v>
      </c>
      <c r="BD363" s="18" t="s">
        <v>5537</v>
      </c>
      <c r="BE363" s="18" t="s">
        <v>5537</v>
      </c>
      <c r="BF363" s="18" t="s">
        <v>5537</v>
      </c>
      <c r="BG363" s="18" t="s">
        <v>5537</v>
      </c>
      <c r="BH363" s="18" t="s">
        <v>5537</v>
      </c>
      <c r="BI363" s="9" t="s">
        <v>6155</v>
      </c>
      <c r="BJ363" s="14"/>
      <c r="BK363" s="14" t="s">
        <v>5537</v>
      </c>
      <c r="BL363" s="14" t="str">
        <f>_xlfn.XLOOKUP(B363,'[4]cell downs 18042026 17h'!$B:$B,'[4]cell downs 18042026 17h'!$B:$B,"")</f>
        <v/>
      </c>
      <c r="BM363" s="14" t="str">
        <f>_xlfn.XLOOKUP(B363,'[5]Cells Huawei 19042026 15h'!$B:$B,'[5]Cells Huawei 19042026 15h'!$B:$B,"")</f>
        <v/>
      </c>
      <c r="BN363" s="9" t="str">
        <f>_xlfn.XLOOKUP(B363,'[6]cells down 19042026 9H40'!$B:$B,'[6]cells down 19042026 9H40'!$B:$B,"")</f>
        <v/>
      </c>
      <c r="BO363" s="9" t="s">
        <v>698</v>
      </c>
      <c r="BP363" s="9" t="s">
        <v>12</v>
      </c>
      <c r="BQ363" s="115"/>
    </row>
    <row r="364" spans="1:69" s="9" customFormat="1" x14ac:dyDescent="0.3">
      <c r="A364" s="1" t="s">
        <v>2215</v>
      </c>
      <c r="B364" s="8" t="s">
        <v>2216</v>
      </c>
      <c r="C364" s="3" t="str">
        <f>_xlfn.XLOOKUP(B364,'[1]daily break down'!$D:$D,'[1]daily break down'!$E:$E,"")</f>
        <v>CENTRE</v>
      </c>
      <c r="D364" s="1" t="s">
        <v>21</v>
      </c>
      <c r="E364" s="1" t="s">
        <v>122</v>
      </c>
      <c r="F364" s="3" t="s">
        <v>226</v>
      </c>
      <c r="G364" s="1" t="s">
        <v>1866</v>
      </c>
      <c r="H364" s="34" t="str">
        <f>_xlfn.XLOOKUP(B364,[2]CALCULATION!$B:$B,[2]CALCULATION!$H:$H,"")</f>
        <v>ZTE</v>
      </c>
      <c r="I364" s="28">
        <v>0</v>
      </c>
      <c r="J364" s="28">
        <v>0</v>
      </c>
      <c r="K364" s="28">
        <v>0</v>
      </c>
      <c r="L364" s="28">
        <v>0</v>
      </c>
      <c r="M364" s="28">
        <v>0</v>
      </c>
      <c r="N364" s="28">
        <v>0</v>
      </c>
      <c r="O364" s="28">
        <v>0</v>
      </c>
      <c r="P364" s="28">
        <v>0</v>
      </c>
      <c r="Q364" s="28">
        <v>0</v>
      </c>
      <c r="R364" s="28">
        <v>5.2399460096509622E-2</v>
      </c>
      <c r="S364" s="94">
        <v>0</v>
      </c>
      <c r="T364" s="94">
        <f>_xlfn.XLOOKUP(B364,'[3]Nur des jours'!$B:$B,'[3]Nur des jours'!$U:$U,"")</f>
        <v>0</v>
      </c>
      <c r="U364" s="94">
        <v>0</v>
      </c>
      <c r="V364" s="94">
        <v>0</v>
      </c>
      <c r="W364" s="94">
        <v>0</v>
      </c>
      <c r="X364" s="94">
        <v>0</v>
      </c>
      <c r="Y364" s="94">
        <v>0</v>
      </c>
      <c r="Z364" s="94">
        <v>0</v>
      </c>
      <c r="AA364" s="94">
        <v>0</v>
      </c>
      <c r="AB364" s="94">
        <v>0</v>
      </c>
      <c r="AC364" s="94">
        <f>_xlfn.XLOOKUP(B364,'[3]Nur des jours'!$B:$B,'[3]Nur des jours'!$N:$N,"")</f>
        <v>0.71720200437744075</v>
      </c>
      <c r="AD364" s="94">
        <v>0.71720200437744075</v>
      </c>
      <c r="AE364" s="94">
        <v>0.31885843434888433</v>
      </c>
      <c r="AF364" s="94">
        <v>0.56207520289958435</v>
      </c>
      <c r="AG364" s="94">
        <v>0.92614480800758114</v>
      </c>
      <c r="AH364" s="94">
        <v>0.71720200437744075</v>
      </c>
      <c r="AI364" s="49" t="s">
        <v>5559</v>
      </c>
      <c r="AJ364" s="49"/>
      <c r="AK364" s="48" t="str" cm="1">
        <f t="array" ref="AK364">IFERROR(_xlfn.IFS(
AM364="MPR ISSUE","PDH",
AM364="BSS Hardware Issue","BSS",
AM364="Sites strategiques, MLL, Pylone, etc.","ENVTECH",
AM364="AKTIVCO DEFAUT GE &amp; POWER Cabinet","AKTIVCO",
AM364="AKTIVCO Coupure ENEO &amp; Baisse de tension","AKTIVCO GRID ONLY",
AM364="Coupure ENEO &amp; Baisse de tension","IHS GRID ONLY",
AM364="Defaut GE &amp; POWER Cabinet","IHS",
AM364="Sharing","Partners",
AM364="Sites strategiques &amp; DataCenter","SST &amp; DC",
AM364="Exclu","Exclu",
AM364="SAT","SAT",
AM364="SPARE-ISSUE","SPARE-ISSUE",
AM364="Fiber CAmtel","TRANS_FO_CAMTEL",
AM364="Fiber AOF","Fiber AOF",
AM364="Projet OCM (HUAWEI)","TRAVAUX-HUAWEI",
AM364="Projet OCM (NOKIA)","TRAVAUX-NOKIA",
AM364="ACCESS-ISSUE","ACCESS-ISSUE",
AM364="Projet OCM (ZTE, NOKIA, autres projets)","TRAVAUX OCM",
AM364="No root CAuse","No root cause",
AM364="ODU HS","PDH",
AM364="IP &amp; VLAN","PDH",
AM364="Warehouse HUAWEI","SPARE-ISSUE",
AM364="SPARE-HS","SPARE-ISSUE",
AM364="Power Telco","BSS",AM364="no impacts","no impacts"
),"")</f>
        <v>no impacts</v>
      </c>
      <c r="AL364" s="48" t="str" cm="1">
        <f t="array" ref="AL364">IFERROR(_xlfn.IFS(
AM364="MPR ISSUE","TX ISSUE",
AM364="BSS Hardware Issue","RAN ISSUE",
AM364="Sites strategiques, MLL, Pylone, etc.","ENVTECH",
AM364="AKTIVCO DEFAUT GE &amp; POWER Cabinet","POWER ISSUE",
AM364="AKTIVCO Coupure ENEO &amp; Baisse de tension","POWER ISSUE",
AM364="Coupure ENEO &amp; Baisse de tension","POWER ISSUE",
AM364="Defaut GE &amp; POWER Cabinet","POWER ISSUE",
AM364="Sharing","POWER ISSUE",
AM364="Sites strategiques &amp; DataCenter","POWER ISSUE",
AM364="Exclu","Exclu",
AM364="SAT","TX ISSUE",
AM364="SPARE-ISSUE","SPARE-ISSUE",
AM364="Fiber CAmtel","TX ISSUE",
AM364="Fiber AOF","TX ISSUE",
AM364="Projet OCM (HUAWEI)","TRAVAUX-HUAWEI",
AM364="Projet OCM (NOKIA)","TRAVAUX -NOKIA",
AM364="ACCESS-ISSUE","ACCESS-ISSUE",
AM364="Projet OCM (ZTE, NOKIA, autres projets)","TRAVAUX OCM",
AM364="No root CAuse","No root cause",
AM364="ODU HS","TX ISSUE",
AM364="IP &amp; VLAN","TX ISSUE",
AM364="Warehouse HUAWEI","SPARE-ISSUE",
AM364="SPARE-HS","SPARE-ISSUE",
AM364="Power Telco","RAN ISSUE",AM364="no impacts","no impacts"
),"")</f>
        <v>no impacts</v>
      </c>
      <c r="AM364" s="67" t="s">
        <v>5605</v>
      </c>
      <c r="AN364" s="48" t="str" cm="1">
        <f t="array" ref="AN364">IFERROR(_xlfn.IFS(
AM364="MPR ISSUE","ACTIVE",
AM364="BSS Hardware Issue","ACTIVE",
AM364="Sites strategiques, MLL, Pylone, etc.","PASSIVE",
AM364="AKTIVCO DEFAUT GE &amp; POWER Cabinet","PASSIVE",
AM364="AKTIVCO Coupure ENEO &amp; Baisse de tension","PASSIVE",
AM364="Coupure ENEO &amp; Baisse de tension","PASSIVE",
AM364="Defaut GE &amp; POWER Cabinet","PASSIVE",
AM364="Sharing","PASSIVE",
AM364="Sites strategiques &amp; DataCenter","PASSIVE",
AM364="Exclu","Exclu",
AM364="SAT","ACTIVE",
AM364="SPARE-ISSUE","SPARE-ISSUE",
AM364="Fiber CAmtel","ACTIVE",
AM364="Fiber AOF","ACTIVE",
AM364="Projet OCM (HUAWEI)","PLANNED WORKS",
AM364="Projet OCM (NOKIA)","PLANNED WORKS",
AM364="ACCESS-ISSUE","ACCESS-ISSUE",
AM364="Projet OCM (ZTE, NOKIA, autres projets)","PLANNED WORKS",
AM364="No root CAuse","No root cause",
AM364="ODU HS","ACTIVE",
AM364="IP &amp; VLAN","ACTIVE",
AM364="Warehouse HUAWEI","SPARE-ISSUE",
AM364="SPARE-HS","SPARE-ISSUE",
AM364="Power Telco","ACTIVE", AM364="no impacts","no impacts"
),"")</f>
        <v>no impacts</v>
      </c>
      <c r="AO364" s="93" t="s">
        <v>5537</v>
      </c>
      <c r="AP364" s="101" t="str">
        <f t="shared" si="17"/>
        <v>EST_139</v>
      </c>
      <c r="AR364" s="17" t="s">
        <v>5537</v>
      </c>
      <c r="AS364" s="7" t="s">
        <v>5537</v>
      </c>
      <c r="AT364" s="6"/>
      <c r="AU364" s="7"/>
      <c r="AV364" s="3" t="s">
        <v>5537</v>
      </c>
      <c r="AW364" s="18" t="s">
        <v>5537</v>
      </c>
      <c r="AX364" s="18" t="s">
        <v>5537</v>
      </c>
      <c r="AY364" s="18" t="s">
        <v>5537</v>
      </c>
      <c r="AZ364" s="18" t="s">
        <v>5537</v>
      </c>
      <c r="BA364" s="18" t="s">
        <v>5537</v>
      </c>
      <c r="BB364" s="18" t="s">
        <v>5537</v>
      </c>
      <c r="BC364" s="18" t="s">
        <v>5537</v>
      </c>
      <c r="BD364" s="18" t="s">
        <v>5537</v>
      </c>
      <c r="BE364" s="18" t="s">
        <v>5537</v>
      </c>
      <c r="BF364" s="18" t="s">
        <v>5537</v>
      </c>
      <c r="BG364" s="18" t="s">
        <v>5537</v>
      </c>
      <c r="BH364" s="18" t="s">
        <v>5537</v>
      </c>
      <c r="BI364" s="9" t="s">
        <v>5537</v>
      </c>
      <c r="BJ364" s="14"/>
      <c r="BK364" s="14" t="s">
        <v>5537</v>
      </c>
      <c r="BL364" s="14" t="str">
        <f>_xlfn.XLOOKUP(B364,'[4]cell downs 18042026 17h'!$B:$B,'[4]cell downs 18042026 17h'!$B:$B,"")</f>
        <v/>
      </c>
      <c r="BM364" s="14" t="str">
        <f>_xlfn.XLOOKUP(B364,'[5]Cells Huawei 19042026 15h'!$B:$B,'[5]Cells Huawei 19042026 15h'!$B:$B,"")</f>
        <v/>
      </c>
      <c r="BN364" s="9" t="str">
        <f>_xlfn.XLOOKUP(B364,'[6]cells down 19042026 9H40'!$B:$B,'[6]cells down 19042026 9H40'!$B:$B,"")</f>
        <v/>
      </c>
      <c r="BO364" s="9" t="s">
        <v>5537</v>
      </c>
      <c r="BP364" s="9" t="s">
        <v>12</v>
      </c>
      <c r="BQ364" s="115"/>
    </row>
    <row r="365" spans="1:69" s="9" customFormat="1" x14ac:dyDescent="0.3">
      <c r="A365" s="1" t="s">
        <v>2455</v>
      </c>
      <c r="B365" s="8" t="s">
        <v>2456</v>
      </c>
      <c r="C365" s="3" t="str">
        <f>_xlfn.XLOOKUP(B365,'[1]daily break down'!$D:$D,'[1]daily break down'!$E:$E,"")</f>
        <v>Douala</v>
      </c>
      <c r="D365" s="1" t="s">
        <v>21</v>
      </c>
      <c r="E365" s="1" t="s">
        <v>30</v>
      </c>
      <c r="F365" s="3" t="s">
        <v>31</v>
      </c>
      <c r="G365" s="1" t="s">
        <v>32</v>
      </c>
      <c r="H365" s="34" t="str">
        <f>_xlfn.XLOOKUP(B365,[2]CALCULATION!$B:$B,[2]CALCULATION!$H:$H,"")</f>
        <v>ZTE</v>
      </c>
      <c r="I365" s="28">
        <v>0.10715315053091462</v>
      </c>
      <c r="J365" s="28">
        <v>0.15905322843453681</v>
      </c>
      <c r="K365" s="28">
        <v>9.0958899418724156E-4</v>
      </c>
      <c r="L365" s="28">
        <v>0</v>
      </c>
      <c r="M365" s="28">
        <v>0.42258434565237862</v>
      </c>
      <c r="N365" s="28">
        <v>2.525268738960087</v>
      </c>
      <c r="O365" s="28">
        <v>0</v>
      </c>
      <c r="P365" s="28">
        <v>1.638294624079353</v>
      </c>
      <c r="Q365" s="28">
        <v>1.0043646003658329</v>
      </c>
      <c r="R365" s="28">
        <v>5.7749983591727963E-2</v>
      </c>
      <c r="S365" s="94">
        <v>1.1396258343249634</v>
      </c>
      <c r="T365" s="94">
        <f>_xlfn.XLOOKUP(B365,'[3]Nur des jours'!$B:$B,'[3]Nur des jours'!$U:$U,"")</f>
        <v>0</v>
      </c>
      <c r="U365" s="94">
        <v>0.16024817868180183</v>
      </c>
      <c r="V365" s="94">
        <v>0.62957826460407607</v>
      </c>
      <c r="W365" s="94">
        <v>0</v>
      </c>
      <c r="X365" s="94">
        <v>0.19249400027965385</v>
      </c>
      <c r="Y365" s="94">
        <v>12.266342638963796</v>
      </c>
      <c r="Z365" s="94">
        <v>3.0509220022086958</v>
      </c>
      <c r="AA365" s="94">
        <v>17.488703261393756</v>
      </c>
      <c r="AB365" s="94">
        <v>35.786066808776567</v>
      </c>
      <c r="AC365" s="94">
        <f>_xlfn.XLOOKUP(B365,'[3]Nur des jours'!$B:$B,'[3]Nur des jours'!$N:$N,"")</f>
        <v>0.69877836847557162</v>
      </c>
      <c r="AD365" s="94">
        <v>0.69877836847557162</v>
      </c>
      <c r="AE365" s="94">
        <v>0.58638478232197877</v>
      </c>
      <c r="AF365" s="94">
        <v>0.50586768260962656</v>
      </c>
      <c r="AG365" s="94">
        <v>0.85374271943475921</v>
      </c>
      <c r="AH365" s="94">
        <v>0.69877836847557162</v>
      </c>
      <c r="AI365" s="49" t="s">
        <v>5559</v>
      </c>
      <c r="AJ365" s="49"/>
      <c r="AK365" s="48" t="str" cm="1">
        <f t="array" ref="AK365">IFERROR(_xlfn.IFS(
AM365="MPR ISSUE","PDH",
AM365="BSS Hardware Issue","BSS",
AM365="Sites strategiques, MLL, Pylone, etc.","ENVTECH",
AM365="AKTIVCO DEFAUT GE &amp; POWER Cabinet","AKTIVCO",
AM365="AKTIVCO Coupure ENEO &amp; Baisse de tension","AKTIVCO GRID ONLY",
AM365="Coupure ENEO &amp; Baisse de tension","IHS GRID ONLY",
AM365="Defaut GE &amp; POWER Cabinet","IHS",
AM365="Sharing","Partners",
AM365="Sites strategiques &amp; DataCenter","SST &amp; DC",
AM365="Exclu","Exclu",
AM365="SAT","SAT",
AM365="SPARE-ISSUE","SPARE-ISSUE",
AM365="Fiber CAmtel","TRANS_FO_CAMTEL",
AM365="Fiber AOF","Fiber AOF",
AM365="Projet OCM (HUAWEI)","TRAVAUX-HUAWEI",
AM365="Projet OCM (NOKIA)","TRAVAUX-NOKIA",
AM365="ACCESS-ISSUE","ACCESS-ISSUE",
AM365="Projet OCM (ZTE, NOKIA, autres projets)","TRAVAUX OCM",
AM365="No root CAuse","No root cause",
AM365="ODU HS","PDH",
AM365="IP &amp; VLAN","PDH",
AM365="Warehouse HUAWEI","SPARE-ISSUE",
AM365="SPARE-HS","SPARE-ISSUE",
AM365="Power Telco","BSS",AM365="no impacts","no impacts"
),"")</f>
        <v>no impacts</v>
      </c>
      <c r="AL365" s="48" t="str" cm="1">
        <f t="array" ref="AL365">IFERROR(_xlfn.IFS(
AM365="MPR ISSUE","TX ISSUE",
AM365="BSS Hardware Issue","RAN ISSUE",
AM365="Sites strategiques, MLL, Pylone, etc.","ENVTECH",
AM365="AKTIVCO DEFAUT GE &amp; POWER Cabinet","POWER ISSUE",
AM365="AKTIVCO Coupure ENEO &amp; Baisse de tension","POWER ISSUE",
AM365="Coupure ENEO &amp; Baisse de tension","POWER ISSUE",
AM365="Defaut GE &amp; POWER Cabinet","POWER ISSUE",
AM365="Sharing","POWER ISSUE",
AM365="Sites strategiques &amp; DataCenter","POWER ISSUE",
AM365="Exclu","Exclu",
AM365="SAT","TX ISSUE",
AM365="SPARE-ISSUE","SPARE-ISSUE",
AM365="Fiber CAmtel","TX ISSUE",
AM365="Fiber AOF","TX ISSUE",
AM365="Projet OCM (HUAWEI)","TRAVAUX-HUAWEI",
AM365="Projet OCM (NOKIA)","TRAVAUX -NOKIA",
AM365="ACCESS-ISSUE","ACCESS-ISSUE",
AM365="Projet OCM (ZTE, NOKIA, autres projets)","TRAVAUX OCM",
AM365="No root CAuse","No root cause",
AM365="ODU HS","TX ISSUE",
AM365="IP &amp; VLAN","TX ISSUE",
AM365="Warehouse HUAWEI","SPARE-ISSUE",
AM365="SPARE-HS","SPARE-ISSUE",
AM365="Power Telco","RAN ISSUE",AM365="no impacts","no impacts"
),"")</f>
        <v>no impacts</v>
      </c>
      <c r="AM365" s="67" t="s">
        <v>5605</v>
      </c>
      <c r="AN365" s="48" t="str" cm="1">
        <f t="array" ref="AN365">IFERROR(_xlfn.IFS(
AM365="MPR ISSUE","ACTIVE",
AM365="BSS Hardware Issue","ACTIVE",
AM365="Sites strategiques, MLL, Pylone, etc.","PASSIVE",
AM365="AKTIVCO DEFAUT GE &amp; POWER Cabinet","PASSIVE",
AM365="AKTIVCO Coupure ENEO &amp; Baisse de tension","PASSIVE",
AM365="Coupure ENEO &amp; Baisse de tension","PASSIVE",
AM365="Defaut GE &amp; POWER Cabinet","PASSIVE",
AM365="Sharing","PASSIVE",
AM365="Sites strategiques &amp; DataCenter","PASSIVE",
AM365="Exclu","Exclu",
AM365="SAT","ACTIVE",
AM365="SPARE-ISSUE","SPARE-ISSUE",
AM365="Fiber CAmtel","ACTIVE",
AM365="Fiber AOF","ACTIVE",
AM365="Projet OCM (HUAWEI)","PLANNED WORKS",
AM365="Projet OCM (NOKIA)","PLANNED WORKS",
AM365="ACCESS-ISSUE","ACCESS-ISSUE",
AM365="Projet OCM (ZTE, NOKIA, autres projets)","PLANNED WORKS",
AM365="No root CAuse","No root cause",
AM365="ODU HS","ACTIVE",
AM365="IP &amp; VLAN","ACTIVE",
AM365="Warehouse HUAWEI","SPARE-ISSUE",
AM365="SPARE-HS","SPARE-ISSUE",
AM365="Power Telco","ACTIVE", AM365="no impacts","no impacts"
),"")</f>
        <v>no impacts</v>
      </c>
      <c r="AO365" s="93" t="s">
        <v>5537</v>
      </c>
      <c r="AP365" s="101" t="str">
        <f t="shared" si="17"/>
        <v>LIT_766</v>
      </c>
      <c r="AQ365" s="9" t="s">
        <v>6529</v>
      </c>
      <c r="AR365" s="17" t="s">
        <v>5537</v>
      </c>
      <c r="AS365" s="7" t="s">
        <v>5537</v>
      </c>
      <c r="AT365" s="6"/>
      <c r="AU365" s="7"/>
      <c r="AV365" s="3" t="s">
        <v>5537</v>
      </c>
      <c r="AW365" s="18" t="s">
        <v>5537</v>
      </c>
      <c r="AX365" s="18" t="s">
        <v>5537</v>
      </c>
      <c r="AY365" s="18" t="s">
        <v>5537</v>
      </c>
      <c r="AZ365" s="18" t="s">
        <v>5537</v>
      </c>
      <c r="BA365" s="18" t="s">
        <v>5537</v>
      </c>
      <c r="BB365" s="18" t="s">
        <v>5537</v>
      </c>
      <c r="BC365" s="18" t="s">
        <v>5537</v>
      </c>
      <c r="BD365" s="18" t="s">
        <v>5537</v>
      </c>
      <c r="BE365" s="18" t="s">
        <v>5537</v>
      </c>
      <c r="BF365" s="18" t="s">
        <v>5537</v>
      </c>
      <c r="BG365" s="18" t="s">
        <v>5537</v>
      </c>
      <c r="BH365" s="18" t="s">
        <v>5537</v>
      </c>
      <c r="BI365" s="9" t="s">
        <v>5537</v>
      </c>
      <c r="BJ365" s="14"/>
      <c r="BK365" s="14" t="s">
        <v>5537</v>
      </c>
      <c r="BL365" s="14" t="str">
        <f>_xlfn.XLOOKUP(B365,'[4]cell downs 18042026 17h'!$B:$B,'[4]cell downs 18042026 17h'!$B:$B,"")</f>
        <v/>
      </c>
      <c r="BM365" s="14" t="str">
        <f>_xlfn.XLOOKUP(B365,'[5]Cells Huawei 19042026 15h'!$B:$B,'[5]Cells Huawei 19042026 15h'!$B:$B,"")</f>
        <v/>
      </c>
      <c r="BN365" s="9" t="str">
        <f>_xlfn.XLOOKUP(B365,'[6]cells down 19042026 9H40'!$B:$B,'[6]cells down 19042026 9H40'!$B:$B,"")</f>
        <v/>
      </c>
      <c r="BO365" s="9" t="s">
        <v>5537</v>
      </c>
      <c r="BP365" s="9" t="s">
        <v>12</v>
      </c>
      <c r="BQ365" s="115"/>
    </row>
    <row r="366" spans="1:69" s="9" customFormat="1" x14ac:dyDescent="0.3">
      <c r="A366" s="1" t="s">
        <v>1542</v>
      </c>
      <c r="B366" s="8" t="s">
        <v>1543</v>
      </c>
      <c r="C366" s="3" t="str">
        <f>_xlfn.XLOOKUP(B366,'[1]daily break down'!$D:$D,'[1]daily break down'!$E:$E,"")</f>
        <v>CENTRE</v>
      </c>
      <c r="D366" s="1" t="s">
        <v>21</v>
      </c>
      <c r="E366" s="1" t="s">
        <v>89</v>
      </c>
      <c r="F366" s="3" t="s">
        <v>69</v>
      </c>
      <c r="G366" s="1" t="s">
        <v>1542</v>
      </c>
      <c r="H366" s="33" t="str">
        <f>_xlfn.XLOOKUP(B366,[2]CALCULATION!$B:$B,[2]CALCULATION!$H:$H,"")</f>
        <v>NOKIA</v>
      </c>
      <c r="I366" s="28">
        <v>3.0819015332460129</v>
      </c>
      <c r="J366" s="28">
        <v>3.0819015332460129</v>
      </c>
      <c r="K366" s="28">
        <v>1.7911600369842346</v>
      </c>
      <c r="L366" s="28">
        <v>1.7835078317383009E-4</v>
      </c>
      <c r="M366" s="28">
        <v>2.4969109644359369E-4</v>
      </c>
      <c r="N366" s="28">
        <v>1.9618586149132891E-4</v>
      </c>
      <c r="O366" s="28">
        <v>1.7835078317400378E-4</v>
      </c>
      <c r="P366" s="28">
        <v>7.4907328933066539E-4</v>
      </c>
      <c r="Q366" s="28">
        <v>1.0181545178821445</v>
      </c>
      <c r="R366" s="28">
        <v>1.7835078317406171E-4</v>
      </c>
      <c r="S366" s="94">
        <v>1.7835078317406171E-4</v>
      </c>
      <c r="T366" s="94">
        <f>_xlfn.XLOOKUP(B366,'[3]Nur des jours'!$B:$B,'[3]Nur des jours'!$U:$U,"")</f>
        <v>2.8536125307827289E-4</v>
      </c>
      <c r="U366" s="94">
        <v>6.0639266279136972E-4</v>
      </c>
      <c r="V366" s="94">
        <v>2.8536125307821499E-4</v>
      </c>
      <c r="W366" s="94">
        <v>2.8536125307827289E-4</v>
      </c>
      <c r="X366" s="94">
        <v>1.5230134267846121E-4</v>
      </c>
      <c r="Y366" s="94">
        <v>2.6752617476088987E-4</v>
      </c>
      <c r="Z366" s="94">
        <v>1.9779280204775236</v>
      </c>
      <c r="AA366" s="94">
        <v>3.0819015332460129</v>
      </c>
      <c r="AB366" s="94">
        <v>2.0331271758156864</v>
      </c>
      <c r="AC366" s="94">
        <f>_xlfn.XLOOKUP(B366,'[3]Nur des jours'!$B:$B,'[3]Nur des jours'!$N:$N,"")</f>
        <v>0.69608527164964473</v>
      </c>
      <c r="AD366" s="94">
        <v>0.69608527164964473</v>
      </c>
      <c r="AE366" s="94">
        <v>0.184595678013181</v>
      </c>
      <c r="AF366" s="94">
        <v>0</v>
      </c>
      <c r="AG366" s="94">
        <v>1.2842564137921975</v>
      </c>
      <c r="AH366" s="94">
        <v>0.69608527164964473</v>
      </c>
      <c r="AI366" s="49" t="s">
        <v>5559</v>
      </c>
      <c r="AJ366" s="49"/>
      <c r="AK366" s="48" t="str" cm="1">
        <f t="array" ref="AK366">IFERROR(_xlfn.IFS(
AM366="MPR ISSUE","PDH",
AM366="BSS Hardware Issue","BSS",
AM366="Sites strategiques, MLL, Pylone, etc.","ENVTECH",
AM366="AKTIVCO DEFAUT GE &amp; POWER Cabinet","AKTIVCO",
AM366="AKTIVCO Coupure ENEO &amp; Baisse de tension","AKTIVCO GRID ONLY",
AM366="Coupure ENEO &amp; Baisse de tension","IHS GRID ONLY",
AM366="Defaut GE &amp; POWER Cabinet","IHS",
AM366="Sharing","Partners",
AM366="Sites strategiques &amp; DataCenter","SST &amp; DC",
AM366="Exclu","Exclu",
AM366="SAT","SAT",
AM366="SPARE-ISSUE","SPARE-ISSUE",
AM366="Fiber CAmtel","TRANS_FO_CAMTEL",
AM366="Fiber AOF","Fiber AOF",
AM366="Projet OCM (HUAWEI)","TRAVAUX-HUAWEI",
AM366="Projet OCM (NOKIA)","TRAVAUX-NOKIA",
AM366="ACCESS-ISSUE","ACCESS-ISSUE",
AM366="Projet OCM (ZTE, NOKIA, autres projets)","TRAVAUX OCM",
AM366="No root CAuse","No root cause",
AM366="ODU HS","PDH",
AM366="IP &amp; VLAN","PDH",
AM366="Warehouse HUAWEI","SPARE-ISSUE",
AM366="SPARE-HS","SPARE-ISSUE",
AM366="Power Telco","BSS",AM366="no impacts","no impacts"
),"")</f>
        <v>no impacts</v>
      </c>
      <c r="AL366" s="48" t="str" cm="1">
        <f t="array" ref="AL366">IFERROR(_xlfn.IFS(
AM366="MPR ISSUE","TX ISSUE",
AM366="BSS Hardware Issue","RAN ISSUE",
AM366="Sites strategiques, MLL, Pylone, etc.","ENVTECH",
AM366="AKTIVCO DEFAUT GE &amp; POWER Cabinet","POWER ISSUE",
AM366="AKTIVCO Coupure ENEO &amp; Baisse de tension","POWER ISSUE",
AM366="Coupure ENEO &amp; Baisse de tension","POWER ISSUE",
AM366="Defaut GE &amp; POWER Cabinet","POWER ISSUE",
AM366="Sharing","POWER ISSUE",
AM366="Sites strategiques &amp; DataCenter","POWER ISSUE",
AM366="Exclu","Exclu",
AM366="SAT","TX ISSUE",
AM366="SPARE-ISSUE","SPARE-ISSUE",
AM366="Fiber CAmtel","TX ISSUE",
AM366="Fiber AOF","TX ISSUE",
AM366="Projet OCM (HUAWEI)","TRAVAUX-HUAWEI",
AM366="Projet OCM (NOKIA)","TRAVAUX -NOKIA",
AM366="ACCESS-ISSUE","ACCESS-ISSUE",
AM366="Projet OCM (ZTE, NOKIA, autres projets)","TRAVAUX OCM",
AM366="No root CAuse","No root cause",
AM366="ODU HS","TX ISSUE",
AM366="IP &amp; VLAN","TX ISSUE",
AM366="Warehouse HUAWEI","SPARE-ISSUE",
AM366="SPARE-HS","SPARE-ISSUE",
AM366="Power Telco","RAN ISSUE",AM366="no impacts","no impacts"
),"")</f>
        <v>no impacts</v>
      </c>
      <c r="AM366" s="67" t="s">
        <v>5605</v>
      </c>
      <c r="AN366" s="48" t="str" cm="1">
        <f t="array" ref="AN366">IFERROR(_xlfn.IFS(
AM366="MPR ISSUE","ACTIVE",
AM366="BSS Hardware Issue","ACTIVE",
AM366="Sites strategiques, MLL, Pylone, etc.","PASSIVE",
AM366="AKTIVCO DEFAUT GE &amp; POWER Cabinet","PASSIVE",
AM366="AKTIVCO Coupure ENEO &amp; Baisse de tension","PASSIVE",
AM366="Coupure ENEO &amp; Baisse de tension","PASSIVE",
AM366="Defaut GE &amp; POWER Cabinet","PASSIVE",
AM366="Sharing","PASSIVE",
AM366="Sites strategiques &amp; DataCenter","PASSIVE",
AM366="Exclu","Exclu",
AM366="SAT","ACTIVE",
AM366="SPARE-ISSUE","SPARE-ISSUE",
AM366="Fiber CAmtel","ACTIVE",
AM366="Fiber AOF","ACTIVE",
AM366="Projet OCM (HUAWEI)","PLANNED WORKS",
AM366="Projet OCM (NOKIA)","PLANNED WORKS",
AM366="ACCESS-ISSUE","ACCESS-ISSUE",
AM366="Projet OCM (ZTE, NOKIA, autres projets)","PLANNED WORKS",
AM366="No root CAuse","No root cause",
AM366="ODU HS","ACTIVE",
AM366="IP &amp; VLAN","ACTIVE",
AM366="Warehouse HUAWEI","SPARE-ISSUE",
AM366="SPARE-HS","SPARE-ISSUE",
AM366="Power Telco","ACTIVE", AM366="no impacts","no impacts"
),"")</f>
        <v>no impacts</v>
      </c>
      <c r="AO366" s="93" t="s">
        <v>5537</v>
      </c>
      <c r="AP366" s="101" t="str">
        <f t="shared" si="17"/>
        <v>SUD_003</v>
      </c>
      <c r="AR366" s="17" t="s">
        <v>5537</v>
      </c>
      <c r="AS366" s="7" t="s">
        <v>5537</v>
      </c>
      <c r="AT366" s="6"/>
      <c r="AU366" s="7"/>
      <c r="AV366" s="3" t="s">
        <v>5537</v>
      </c>
      <c r="AW366" s="18" t="s">
        <v>5537</v>
      </c>
      <c r="AX366" s="18" t="s">
        <v>5537</v>
      </c>
      <c r="AY366" s="18" t="s">
        <v>5537</v>
      </c>
      <c r="AZ366" s="18" t="s">
        <v>5537</v>
      </c>
      <c r="BA366" s="18" t="s">
        <v>5537</v>
      </c>
      <c r="BB366" s="18" t="s">
        <v>5537</v>
      </c>
      <c r="BC366" s="18" t="s">
        <v>5537</v>
      </c>
      <c r="BD366" s="18" t="s">
        <v>5537</v>
      </c>
      <c r="BE366" s="18" t="s">
        <v>5537</v>
      </c>
      <c r="BF366" s="18" t="s">
        <v>5537</v>
      </c>
      <c r="BG366" s="18" t="s">
        <v>5537</v>
      </c>
      <c r="BH366" s="18" t="s">
        <v>5537</v>
      </c>
      <c r="BI366" s="9" t="s">
        <v>5537</v>
      </c>
      <c r="BJ366" s="14"/>
      <c r="BK366" s="14" t="s">
        <v>5537</v>
      </c>
      <c r="BL366" s="14" t="str">
        <f>_xlfn.XLOOKUP(B366,'[4]cell downs 18042026 17h'!$B:$B,'[4]cell downs 18042026 17h'!$B:$B,"")</f>
        <v/>
      </c>
      <c r="BM366" s="14" t="str">
        <f>_xlfn.XLOOKUP(B366,'[5]Cells Huawei 19042026 15h'!$B:$B,'[5]Cells Huawei 19042026 15h'!$B:$B,"")</f>
        <v/>
      </c>
      <c r="BN366" s="9" t="str">
        <f>_xlfn.XLOOKUP(B366,'[6]cells down 19042026 9H40'!$B:$B,'[6]cells down 19042026 9H40'!$B:$B,"")</f>
        <v/>
      </c>
      <c r="BO366" s="9" t="s">
        <v>5537</v>
      </c>
      <c r="BP366" s="9" t="s">
        <v>594</v>
      </c>
      <c r="BQ366" s="115"/>
    </row>
    <row r="367" spans="1:69" s="9" customFormat="1" x14ac:dyDescent="0.3">
      <c r="A367" s="1" t="s">
        <v>1399</v>
      </c>
      <c r="B367" s="8" t="s">
        <v>1400</v>
      </c>
      <c r="C367" s="3" t="str">
        <f>_xlfn.XLOOKUP(B367,'[1]daily break down'!$D:$D,'[1]daily break down'!$E:$E,"")</f>
        <v>OUEST</v>
      </c>
      <c r="D367" s="1" t="s">
        <v>11</v>
      </c>
      <c r="E367" s="1" t="s">
        <v>12</v>
      </c>
      <c r="F367" s="3" t="s">
        <v>102</v>
      </c>
      <c r="G367" s="1" t="s">
        <v>1176</v>
      </c>
      <c r="H367" s="32" t="str">
        <f>_xlfn.XLOOKUP(B367,[2]CALCULATION!$B:$B,[2]CALCULATION!$H:$H,"")</f>
        <v>Huawei</v>
      </c>
      <c r="I367" s="28">
        <v>2.1917884445814182</v>
      </c>
      <c r="J367" s="28">
        <v>1.4428578358773287</v>
      </c>
      <c r="K367" s="28">
        <v>8.9175391586979543E-5</v>
      </c>
      <c r="L367" s="28">
        <v>0</v>
      </c>
      <c r="M367" s="28">
        <v>5.3505234952187721E-4</v>
      </c>
      <c r="N367" s="28">
        <v>4.0137843753299496</v>
      </c>
      <c r="O367" s="28">
        <v>0</v>
      </c>
      <c r="P367" s="28">
        <v>0</v>
      </c>
      <c r="Q367" s="28">
        <v>0</v>
      </c>
      <c r="R367" s="28">
        <v>0</v>
      </c>
      <c r="S367" s="94">
        <v>1.9065698721296229</v>
      </c>
      <c r="T367" s="94">
        <f>_xlfn.XLOOKUP(B367,'[3]Nur des jours'!$B:$B,'[3]Nur des jours'!$U:$U,"")</f>
        <v>0</v>
      </c>
      <c r="U367" s="94">
        <v>2.8982002265768355E-2</v>
      </c>
      <c r="V367" s="94">
        <v>0</v>
      </c>
      <c r="W367" s="94">
        <v>0</v>
      </c>
      <c r="X367" s="94">
        <v>0</v>
      </c>
      <c r="Y367" s="94">
        <v>0</v>
      </c>
      <c r="Z367" s="94">
        <v>3.7721725693641863</v>
      </c>
      <c r="AA367" s="94">
        <v>0</v>
      </c>
      <c r="AB367" s="94">
        <v>0</v>
      </c>
      <c r="AC367" s="94">
        <f>_xlfn.XLOOKUP(B367,'[3]Nur des jours'!$B:$B,'[3]Nur des jours'!$N:$N,"")</f>
        <v>0.69583558055320138</v>
      </c>
      <c r="AD367" s="94">
        <v>0.69583558055320138</v>
      </c>
      <c r="AE367" s="94">
        <v>1.5530766279390429</v>
      </c>
      <c r="AF367" s="94">
        <v>1.3305456953327146</v>
      </c>
      <c r="AG367" s="94">
        <v>5.2497499272217051E-2</v>
      </c>
      <c r="AH367" s="94">
        <v>0.69583558055320138</v>
      </c>
      <c r="AI367" s="49" t="s">
        <v>5559</v>
      </c>
      <c r="AJ367" s="49"/>
      <c r="AK367" s="48" t="str" cm="1">
        <f t="array" ref="AK367">IFERROR(_xlfn.IFS(
AM367="MPR ISSUE","PDH",
AM367="BSS Hardware Issue","BSS",
AM367="Sites strategiques, MLL, Pylone, etc.","ENVTECH",
AM367="AKTIVCO DEFAUT GE &amp; POWER Cabinet","AKTIVCO",
AM367="AKTIVCO Coupure ENEO &amp; Baisse de tension","AKTIVCO GRID ONLY",
AM367="Coupure ENEO &amp; Baisse de tension","IHS GRID ONLY",
AM367="Defaut GE &amp; POWER Cabinet","IHS",
AM367="Sharing","Partners",
AM367="Sites strategiques &amp; DataCenter","SST &amp; DC",
AM367="Exclu","Exclu",
AM367="SAT","SAT",
AM367="SPARE-ISSUE","SPARE-ISSUE",
AM367="Fiber CAmtel","TRANS_FO_CAMTEL",
AM367="Fiber AOF","Fiber AOF",
AM367="Projet OCM (HUAWEI)","TRAVAUX-HUAWEI",
AM367="Projet OCM (NOKIA)","TRAVAUX-NOKIA",
AM367="ACCESS-ISSUE","ACCESS-ISSUE",
AM367="Projet OCM (ZTE, NOKIA, autres projets)","TRAVAUX OCM",
AM367="No root CAuse","No root cause",
AM367="ODU HS","PDH",
AM367="IP &amp; VLAN","PDH",
AM367="Warehouse HUAWEI","SPARE-ISSUE",
AM367="SPARE-HS","SPARE-ISSUE",
AM367="Power Telco","BSS",AM367="no impacts","no impacts"
),"")</f>
        <v>no impacts</v>
      </c>
      <c r="AL367" s="48" t="str" cm="1">
        <f t="array" ref="AL367">IFERROR(_xlfn.IFS(
AM367="MPR ISSUE","TX ISSUE",
AM367="BSS Hardware Issue","RAN ISSUE",
AM367="Sites strategiques, MLL, Pylone, etc.","ENVTECH",
AM367="AKTIVCO DEFAUT GE &amp; POWER Cabinet","POWER ISSUE",
AM367="AKTIVCO Coupure ENEO &amp; Baisse de tension","POWER ISSUE",
AM367="Coupure ENEO &amp; Baisse de tension","POWER ISSUE",
AM367="Defaut GE &amp; POWER Cabinet","POWER ISSUE",
AM367="Sharing","POWER ISSUE",
AM367="Sites strategiques &amp; DataCenter","POWER ISSUE",
AM367="Exclu","Exclu",
AM367="SAT","TX ISSUE",
AM367="SPARE-ISSUE","SPARE-ISSUE",
AM367="Fiber CAmtel","TX ISSUE",
AM367="Fiber AOF","TX ISSUE",
AM367="Projet OCM (HUAWEI)","TRAVAUX-HUAWEI",
AM367="Projet OCM (NOKIA)","TRAVAUX -NOKIA",
AM367="ACCESS-ISSUE","ACCESS-ISSUE",
AM367="Projet OCM (ZTE, NOKIA, autres projets)","TRAVAUX OCM",
AM367="No root CAuse","No root cause",
AM367="ODU HS","TX ISSUE",
AM367="IP &amp; VLAN","TX ISSUE",
AM367="Warehouse HUAWEI","SPARE-ISSUE",
AM367="SPARE-HS","SPARE-ISSUE",
AM367="Power Telco","RAN ISSUE",AM367="no impacts","no impacts"
),"")</f>
        <v>no impacts</v>
      </c>
      <c r="AM367" s="67" t="s">
        <v>5605</v>
      </c>
      <c r="AN367" s="48" t="str" cm="1">
        <f t="array" ref="AN367">IFERROR(_xlfn.IFS(
AM367="MPR ISSUE","ACTIVE",
AM367="BSS Hardware Issue","ACTIVE",
AM367="Sites strategiques, MLL, Pylone, etc.","PASSIVE",
AM367="AKTIVCO DEFAUT GE &amp; POWER Cabinet","PASSIVE",
AM367="AKTIVCO Coupure ENEO &amp; Baisse de tension","PASSIVE",
AM367="Coupure ENEO &amp; Baisse de tension","PASSIVE",
AM367="Defaut GE &amp; POWER Cabinet","PASSIVE",
AM367="Sharing","PASSIVE",
AM367="Sites strategiques &amp; DataCenter","PASSIVE",
AM367="Exclu","Exclu",
AM367="SAT","ACTIVE",
AM367="SPARE-ISSUE","SPARE-ISSUE",
AM367="Fiber CAmtel","ACTIVE",
AM367="Fiber AOF","ACTIVE",
AM367="Projet OCM (HUAWEI)","PLANNED WORKS",
AM367="Projet OCM (NOKIA)","PLANNED WORKS",
AM367="ACCESS-ISSUE","ACCESS-ISSUE",
AM367="Projet OCM (ZTE, NOKIA, autres projets)","PLANNED WORKS",
AM367="No root CAuse","No root cause",
AM367="ODU HS","ACTIVE",
AM367="IP &amp; VLAN","ACTIVE",
AM367="Warehouse HUAWEI","SPARE-ISSUE",
AM367="SPARE-HS","SPARE-ISSUE",
AM367="Power Telco","ACTIVE", AM367="no impacts","no impacts"
),"")</f>
        <v>no impacts</v>
      </c>
      <c r="AO367" s="93" t="s">
        <v>5537</v>
      </c>
      <c r="AP367" s="101" t="str">
        <f t="shared" si="17"/>
        <v>OST_043</v>
      </c>
      <c r="AR367" s="17" t="s">
        <v>5537</v>
      </c>
      <c r="AS367" s="7" t="s">
        <v>5537</v>
      </c>
      <c r="AT367" s="6"/>
      <c r="AU367" s="7"/>
      <c r="AV367" s="3" t="s">
        <v>5537</v>
      </c>
      <c r="AW367" s="18" t="s">
        <v>5537</v>
      </c>
      <c r="AX367" s="18" t="s">
        <v>5537</v>
      </c>
      <c r="AY367" s="18" t="s">
        <v>5537</v>
      </c>
      <c r="AZ367" s="18" t="s">
        <v>5537</v>
      </c>
      <c r="BA367" s="18" t="s">
        <v>5537</v>
      </c>
      <c r="BB367" s="18" t="s">
        <v>5537</v>
      </c>
      <c r="BC367" s="18" t="s">
        <v>5537</v>
      </c>
      <c r="BD367" s="18" t="s">
        <v>5537</v>
      </c>
      <c r="BE367" s="18" t="s">
        <v>5537</v>
      </c>
      <c r="BF367" s="18" t="s">
        <v>5537</v>
      </c>
      <c r="BG367" s="18" t="s">
        <v>5537</v>
      </c>
      <c r="BH367" s="18" t="s">
        <v>5537</v>
      </c>
      <c r="BI367" s="9" t="s">
        <v>5537</v>
      </c>
      <c r="BJ367" s="14"/>
      <c r="BK367" s="14" t="s">
        <v>5537</v>
      </c>
      <c r="BL367" s="14" t="str">
        <f>_xlfn.XLOOKUP(B367,'[4]cell downs 18042026 17h'!$B:$B,'[4]cell downs 18042026 17h'!$B:$B,"")</f>
        <v/>
      </c>
      <c r="BM367" s="14" t="str">
        <f>_xlfn.XLOOKUP(B367,'[5]Cells Huawei 19042026 15h'!$B:$B,'[5]Cells Huawei 19042026 15h'!$B:$B,"")</f>
        <v/>
      </c>
      <c r="BN367" s="9" t="str">
        <f>_xlfn.XLOOKUP(B367,'[6]cells down 19042026 9H40'!$B:$B,'[6]cells down 19042026 9H40'!$B:$B,"")</f>
        <v/>
      </c>
      <c r="BO367" s="9" t="s">
        <v>1400</v>
      </c>
      <c r="BP367" s="9" t="s">
        <v>5537</v>
      </c>
      <c r="BQ367" s="115"/>
    </row>
    <row r="368" spans="1:69" s="9" customFormat="1" x14ac:dyDescent="0.3">
      <c r="A368" s="1" t="s">
        <v>2070</v>
      </c>
      <c r="B368" s="8" t="s">
        <v>2071</v>
      </c>
      <c r="C368" s="3" t="str">
        <f>_xlfn.XLOOKUP(B368,'[1]daily break down'!$D:$D,'[1]daily break down'!$E:$E,"")</f>
        <v>ADAMAOUA</v>
      </c>
      <c r="D368" s="1" t="s">
        <v>11</v>
      </c>
      <c r="E368" s="1" t="s">
        <v>96</v>
      </c>
      <c r="F368" s="3" t="s">
        <v>90</v>
      </c>
      <c r="G368" s="1" t="s">
        <v>2072</v>
      </c>
      <c r="H368" s="33" t="str">
        <f>_xlfn.XLOOKUP(B368,[2]CALCULATION!$B:$B,[2]CALCULATION!$H:$H,"")</f>
        <v>NOKIA</v>
      </c>
      <c r="I368" s="28">
        <v>1.783507831741196E-4</v>
      </c>
      <c r="J368" s="28">
        <v>1.426806265391799E-4</v>
      </c>
      <c r="K368" s="28">
        <v>2.140209398088277E-4</v>
      </c>
      <c r="L368" s="28">
        <v>2.6324575596476482E-2</v>
      </c>
      <c r="M368" s="28">
        <v>1.9618586149141573E-4</v>
      </c>
      <c r="N368" s="28">
        <v>1.7835078317400378E-4</v>
      </c>
      <c r="O368" s="28">
        <v>5.3973213825628248</v>
      </c>
      <c r="P368" s="28">
        <v>8.6235192771905336</v>
      </c>
      <c r="Q368" s="28">
        <v>7.2104792703920113</v>
      </c>
      <c r="R368" s="28">
        <v>8.3185680316415738</v>
      </c>
      <c r="S368" s="94">
        <v>1.9618586149129996E-4</v>
      </c>
      <c r="T368" s="94">
        <f>_xlfn.XLOOKUP(B368,'[3]Nur des jours'!$B:$B,'[3]Nur des jours'!$U:$U,"")</f>
        <v>0.24710430399308453</v>
      </c>
      <c r="U368" s="94">
        <v>1.783507831741196E-4</v>
      </c>
      <c r="V368" s="94">
        <v>1.7835078317400378E-4</v>
      </c>
      <c r="W368" s="94">
        <v>9.5479814599143994E-2</v>
      </c>
      <c r="X368" s="94">
        <v>1.4268062653906408E-4</v>
      </c>
      <c r="Y368" s="94">
        <v>1.0286455388573188</v>
      </c>
      <c r="Z368" s="94">
        <v>1.7835078317400378E-4</v>
      </c>
      <c r="AA368" s="94">
        <v>1.7835078317388799E-4</v>
      </c>
      <c r="AB368" s="94">
        <v>1.9618586149147365E-4</v>
      </c>
      <c r="AC368" s="94">
        <f>_xlfn.XLOOKUP(B368,'[3]Nur des jours'!$B:$B,'[3]Nur des jours'!$N:$N,"")</f>
        <v>0.6900605611350713</v>
      </c>
      <c r="AD368" s="94">
        <v>0.6900605611350713</v>
      </c>
      <c r="AE368" s="94">
        <v>0.90948966663869002</v>
      </c>
      <c r="AF368" s="94">
        <v>1.5908746410389825</v>
      </c>
      <c r="AG368" s="94">
        <v>5.006927617884413E-2</v>
      </c>
      <c r="AH368" s="94">
        <v>0.6900605611350713</v>
      </c>
      <c r="AI368" s="49" t="s">
        <v>5559</v>
      </c>
      <c r="AJ368" s="49"/>
      <c r="AK368" s="48" t="str" cm="1">
        <f t="array" ref="AK368">IFERROR(_xlfn.IFS(
AM368="MPR ISSUE","PDH",
AM368="BSS Hardware Issue","BSS",
AM368="Sites strategiques, MLL, Pylone, etc.","ENVTECH",
AM368="AKTIVCO DEFAUT GE &amp; POWER Cabinet","AKTIVCO",
AM368="AKTIVCO Coupure ENEO &amp; Baisse de tension","AKTIVCO GRID ONLY",
AM368="Coupure ENEO &amp; Baisse de tension","IHS GRID ONLY",
AM368="Defaut GE &amp; POWER Cabinet","IHS",
AM368="Sharing","Partners",
AM368="Sites strategiques &amp; DataCenter","SST &amp; DC",
AM368="Exclu","Exclu",
AM368="SAT","SAT",
AM368="SPARE-ISSUE","SPARE-ISSUE",
AM368="Fiber CAmtel","TRANS_FO_CAMTEL",
AM368="Fiber AOF","Fiber AOF",
AM368="Projet OCM (HUAWEI)","TRAVAUX-HUAWEI",
AM368="Projet OCM (NOKIA)","TRAVAUX-NOKIA",
AM368="ACCESS-ISSUE","ACCESS-ISSUE",
AM368="Projet OCM (ZTE, NOKIA, autres projets)","TRAVAUX OCM",
AM368="No root CAuse","No root cause",
AM368="ODU HS","PDH",
AM368="IP &amp; VLAN","PDH",
AM368="Warehouse HUAWEI","SPARE-ISSUE",
AM368="SPARE-HS","SPARE-ISSUE",
AM368="Power Telco","BSS",AM368="no impacts","no impacts"
),"")</f>
        <v>no impacts</v>
      </c>
      <c r="AL368" s="48" t="str" cm="1">
        <f t="array" ref="AL368">IFERROR(_xlfn.IFS(
AM368="MPR ISSUE","TX ISSUE",
AM368="BSS Hardware Issue","RAN ISSUE",
AM368="Sites strategiques, MLL, Pylone, etc.","ENVTECH",
AM368="AKTIVCO DEFAUT GE &amp; POWER Cabinet","POWER ISSUE",
AM368="AKTIVCO Coupure ENEO &amp; Baisse de tension","POWER ISSUE",
AM368="Coupure ENEO &amp; Baisse de tension","POWER ISSUE",
AM368="Defaut GE &amp; POWER Cabinet","POWER ISSUE",
AM368="Sharing","POWER ISSUE",
AM368="Sites strategiques &amp; DataCenter","POWER ISSUE",
AM368="Exclu","Exclu",
AM368="SAT","TX ISSUE",
AM368="SPARE-ISSUE","SPARE-ISSUE",
AM368="Fiber CAmtel","TX ISSUE",
AM368="Fiber AOF","TX ISSUE",
AM368="Projet OCM (HUAWEI)","TRAVAUX-HUAWEI",
AM368="Projet OCM (NOKIA)","TRAVAUX -NOKIA",
AM368="ACCESS-ISSUE","ACCESS-ISSUE",
AM368="Projet OCM (ZTE, NOKIA, autres projets)","TRAVAUX OCM",
AM368="No root CAuse","No root cause",
AM368="ODU HS","TX ISSUE",
AM368="IP &amp; VLAN","TX ISSUE",
AM368="Warehouse HUAWEI","SPARE-ISSUE",
AM368="SPARE-HS","SPARE-ISSUE",
AM368="Power Telco","RAN ISSUE",AM368="no impacts","no impacts"
),"")</f>
        <v>no impacts</v>
      </c>
      <c r="AM368" s="67" t="s">
        <v>5605</v>
      </c>
      <c r="AN368" s="48" t="str" cm="1">
        <f t="array" ref="AN368">IFERROR(_xlfn.IFS(
AM368="MPR ISSUE","ACTIVE",
AM368="BSS Hardware Issue","ACTIVE",
AM368="Sites strategiques, MLL, Pylone, etc.","PASSIVE",
AM368="AKTIVCO DEFAUT GE &amp; POWER Cabinet","PASSIVE",
AM368="AKTIVCO Coupure ENEO &amp; Baisse de tension","PASSIVE",
AM368="Coupure ENEO &amp; Baisse de tension","PASSIVE",
AM368="Defaut GE &amp; POWER Cabinet","PASSIVE",
AM368="Sharing","PASSIVE",
AM368="Sites strategiques &amp; DataCenter","PASSIVE",
AM368="Exclu","Exclu",
AM368="SAT","ACTIVE",
AM368="SPARE-ISSUE","SPARE-ISSUE",
AM368="Fiber CAmtel","ACTIVE",
AM368="Fiber AOF","ACTIVE",
AM368="Projet OCM (HUAWEI)","PLANNED WORKS",
AM368="Projet OCM (NOKIA)","PLANNED WORKS",
AM368="ACCESS-ISSUE","ACCESS-ISSUE",
AM368="Projet OCM (ZTE, NOKIA, autres projets)","PLANNED WORKS",
AM368="No root CAuse","No root cause",
AM368="ODU HS","ACTIVE",
AM368="IP &amp; VLAN","ACTIVE",
AM368="Warehouse HUAWEI","SPARE-ISSUE",
AM368="SPARE-HS","SPARE-ISSUE",
AM368="Power Telco","ACTIVE", AM368="no impacts","no impacts"
),"")</f>
        <v>no impacts</v>
      </c>
      <c r="AO368" s="96" t="s">
        <v>5952</v>
      </c>
      <c r="AP368" s="101" t="str">
        <f t="shared" si="17"/>
        <v>ADM_068</v>
      </c>
      <c r="AR368" s="17" t="s">
        <v>5537</v>
      </c>
      <c r="AS368" s="7" t="s">
        <v>5537</v>
      </c>
      <c r="AT368" s="6"/>
      <c r="AU368" s="7"/>
      <c r="AV368" s="3" t="s">
        <v>5537</v>
      </c>
      <c r="AW368" s="18" t="s">
        <v>5537</v>
      </c>
      <c r="AX368" s="18" t="s">
        <v>5537</v>
      </c>
      <c r="AY368" s="18" t="s">
        <v>5537</v>
      </c>
      <c r="AZ368" s="18" t="s">
        <v>5537</v>
      </c>
      <c r="BA368" s="18" t="s">
        <v>5537</v>
      </c>
      <c r="BB368" s="18" t="s">
        <v>5537</v>
      </c>
      <c r="BC368" s="18" t="s">
        <v>5537</v>
      </c>
      <c r="BD368" s="18" t="s">
        <v>5537</v>
      </c>
      <c r="BE368" s="18" t="s">
        <v>5537</v>
      </c>
      <c r="BF368" s="18" t="s">
        <v>5537</v>
      </c>
      <c r="BG368" s="18" t="s">
        <v>5537</v>
      </c>
      <c r="BH368" s="18" t="s">
        <v>5537</v>
      </c>
      <c r="BI368" s="9" t="s">
        <v>5952</v>
      </c>
      <c r="BJ368" s="14"/>
      <c r="BK368" s="14" t="s">
        <v>5537</v>
      </c>
      <c r="BL368" s="14" t="str">
        <f>_xlfn.XLOOKUP(B368,'[4]cell downs 18042026 17h'!$B:$B,'[4]cell downs 18042026 17h'!$B:$B,"")</f>
        <v/>
      </c>
      <c r="BM368" s="14" t="str">
        <f>_xlfn.XLOOKUP(B368,'[5]Cells Huawei 19042026 15h'!$B:$B,'[5]Cells Huawei 19042026 15h'!$B:$B,"")</f>
        <v/>
      </c>
      <c r="BN368" s="9" t="str">
        <f>_xlfn.XLOOKUP(B368,'[6]cells down 19042026 9H40'!$B:$B,'[6]cells down 19042026 9H40'!$B:$B,"")</f>
        <v/>
      </c>
      <c r="BO368" s="9" t="s">
        <v>2071</v>
      </c>
      <c r="BP368" s="9" t="s">
        <v>12</v>
      </c>
      <c r="BQ368" s="115"/>
    </row>
    <row r="369" spans="1:69" s="9" customFormat="1" x14ac:dyDescent="0.3">
      <c r="A369" s="3" t="s">
        <v>111</v>
      </c>
      <c r="B369" s="25" t="s">
        <v>112</v>
      </c>
      <c r="C369" s="3" t="str">
        <f>_xlfn.XLOOKUP(B369,'[1]daily break down'!$D:$D,'[1]daily break down'!$E:$E,"")</f>
        <v>Yaounde</v>
      </c>
      <c r="D369" s="3" t="s">
        <v>113</v>
      </c>
      <c r="E369" s="3" t="s">
        <v>114</v>
      </c>
      <c r="F369" s="3" t="s">
        <v>37</v>
      </c>
      <c r="G369" s="3" t="s">
        <v>115</v>
      </c>
      <c r="H369" s="34" t="str">
        <f>_xlfn.XLOOKUP(B369,[2]CALCULATION!$B:$B,[2]CALCULATION!$H:$H,"")</f>
        <v>ZTE</v>
      </c>
      <c r="I369" s="28">
        <v>0</v>
      </c>
      <c r="J369" s="28">
        <v>0</v>
      </c>
      <c r="K369" s="28">
        <v>0</v>
      </c>
      <c r="L369" s="28">
        <v>27.364467672850438</v>
      </c>
      <c r="M369" s="28">
        <v>0</v>
      </c>
      <c r="N369" s="28">
        <v>0</v>
      </c>
      <c r="O369" s="28">
        <v>0</v>
      </c>
      <c r="P369" s="28">
        <v>4.9707255024498247</v>
      </c>
      <c r="Q369" s="28">
        <v>0.15421992221052261</v>
      </c>
      <c r="R369" s="28">
        <v>0</v>
      </c>
      <c r="S369" s="94">
        <v>0</v>
      </c>
      <c r="T369" s="94">
        <f>_xlfn.XLOOKUP(B369,'[3]Nur des jours'!$B:$B,'[3]Nur des jours'!$U:$U,"")</f>
        <v>20.548364451977982</v>
      </c>
      <c r="U369" s="94">
        <v>9.054530395253872</v>
      </c>
      <c r="V369" s="94">
        <v>8.5472472626721814</v>
      </c>
      <c r="W369" s="94">
        <v>20.548364451977985</v>
      </c>
      <c r="X369" s="94">
        <v>14.843689806610676</v>
      </c>
      <c r="Y369" s="94">
        <v>6.960121478285429</v>
      </c>
      <c r="Z369" s="94">
        <v>10.639016588049639</v>
      </c>
      <c r="AA369" s="94">
        <v>0</v>
      </c>
      <c r="AB369" s="94">
        <v>0</v>
      </c>
      <c r="AC369" s="94">
        <f>_xlfn.XLOOKUP(B369,'[3]Nur des jours'!$B:$B,'[3]Nur des jours'!$N:$N,"")</f>
        <v>0.68632948381002878</v>
      </c>
      <c r="AD369" s="94">
        <v>0.68632948381002878</v>
      </c>
      <c r="AE369" s="94">
        <v>0.18472057360047001</v>
      </c>
      <c r="AF369" s="94">
        <v>0.20241082448463235</v>
      </c>
      <c r="AG369" s="94">
        <v>1.135211396314463</v>
      </c>
      <c r="AH369" s="94">
        <v>0.68632948381002878</v>
      </c>
      <c r="AI369" s="49" t="s">
        <v>5559</v>
      </c>
      <c r="AJ369" s="49"/>
      <c r="AK369" s="48" t="str" cm="1">
        <f t="array" ref="AK369">IFERROR(_xlfn.IFS(
AM369="MPR ISSUE","PDH",
AM369="BSS Hardware Issue","BSS",
AM369="Sites strategiques, MLL, Pylone, etc.","ENVTECH",
AM369="AKTIVCO DEFAUT GE &amp; POWER Cabinet","AKTIVCO",
AM369="AKTIVCO Coupure ENEO &amp; Baisse de tension","AKTIVCO GRID ONLY",
AM369="Coupure ENEO &amp; Baisse de tension","IHS GRID ONLY",
AM369="Defaut GE &amp; POWER Cabinet","IHS",
AM369="Sharing","Partners",
AM369="Sites strategiques &amp; DataCenter","SST &amp; DC",
AM369="Exclu","Exclu",
AM369="SAT","SAT",
AM369="SPARE-ISSUE","SPARE-ISSUE",
AM369="Fiber CAmtel","TRANS_FO_CAMTEL",
AM369="Fiber AOF","Fiber AOF",
AM369="Projet OCM (HUAWEI)","TRAVAUX-HUAWEI",
AM369="Projet OCM (NOKIA)","TRAVAUX-NOKIA",
AM369="ACCESS-ISSUE","ACCESS-ISSUE",
AM369="Projet OCM (ZTE, NOKIA, autres projets)","TRAVAUX OCM",
AM369="No root CAuse","No root cause",
AM369="ODU HS","PDH",
AM369="IP &amp; VLAN","PDH",
AM369="Warehouse HUAWEI","SPARE-ISSUE",
AM369="SPARE-HS","SPARE-ISSUE",
AM369="Power Telco","BSS",AM369="no impacts","no impacts"
),"")</f>
        <v>no impacts</v>
      </c>
      <c r="AL369" s="48" t="str" cm="1">
        <f t="array" ref="AL369">IFERROR(_xlfn.IFS(
AM369="MPR ISSUE","TX ISSUE",
AM369="BSS Hardware Issue","RAN ISSUE",
AM369="Sites strategiques, MLL, Pylone, etc.","ENVTECH",
AM369="AKTIVCO DEFAUT GE &amp; POWER Cabinet","POWER ISSUE",
AM369="AKTIVCO Coupure ENEO &amp; Baisse de tension","POWER ISSUE",
AM369="Coupure ENEO &amp; Baisse de tension","POWER ISSUE",
AM369="Defaut GE &amp; POWER Cabinet","POWER ISSUE",
AM369="Sharing","POWER ISSUE",
AM369="Sites strategiques &amp; DataCenter","POWER ISSUE",
AM369="Exclu","Exclu",
AM369="SAT","TX ISSUE",
AM369="SPARE-ISSUE","SPARE-ISSUE",
AM369="Fiber CAmtel","TX ISSUE",
AM369="Fiber AOF","TX ISSUE",
AM369="Projet OCM (HUAWEI)","TRAVAUX-HUAWEI",
AM369="Projet OCM (NOKIA)","TRAVAUX -NOKIA",
AM369="ACCESS-ISSUE","ACCESS-ISSUE",
AM369="Projet OCM (ZTE, NOKIA, autres projets)","TRAVAUX OCM",
AM369="No root CAuse","No root cause",
AM369="ODU HS","TX ISSUE",
AM369="IP &amp; VLAN","TX ISSUE",
AM369="Warehouse HUAWEI","SPARE-ISSUE",
AM369="SPARE-HS","SPARE-ISSUE",
AM369="Power Telco","RAN ISSUE",AM369="no impacts","no impacts"
),"")</f>
        <v>no impacts</v>
      </c>
      <c r="AM369" s="67" t="s">
        <v>5605</v>
      </c>
      <c r="AN369" s="48" t="str" cm="1">
        <f t="array" ref="AN369">IFERROR(_xlfn.IFS(
AM369="MPR ISSUE","ACTIVE",
AM369="BSS Hardware Issue","ACTIVE",
AM369="Sites strategiques, MLL, Pylone, etc.","PASSIVE",
AM369="AKTIVCO DEFAUT GE &amp; POWER Cabinet","PASSIVE",
AM369="AKTIVCO Coupure ENEO &amp; Baisse de tension","PASSIVE",
AM369="Coupure ENEO &amp; Baisse de tension","PASSIVE",
AM369="Defaut GE &amp; POWER Cabinet","PASSIVE",
AM369="Sharing","PASSIVE",
AM369="Sites strategiques &amp; DataCenter","PASSIVE",
AM369="Exclu","Exclu",
AM369="SAT","ACTIVE",
AM369="SPARE-ISSUE","SPARE-ISSUE",
AM369="Fiber CAmtel","ACTIVE",
AM369="Fiber AOF","ACTIVE",
AM369="Projet OCM (HUAWEI)","PLANNED WORKS",
AM369="Projet OCM (NOKIA)","PLANNED WORKS",
AM369="ACCESS-ISSUE","ACCESS-ISSUE",
AM369="Projet OCM (ZTE, NOKIA, autres projets)","PLANNED WORKS",
AM369="No root CAuse","No root cause",
AM369="ODU HS","ACTIVE",
AM369="IP &amp; VLAN","ACTIVE",
AM369="Warehouse HUAWEI","SPARE-ISSUE",
AM369="SPARE-HS","SPARE-ISSUE",
AM369="Power Telco","ACTIVE", AM369="no impacts","no impacts"
),"")</f>
        <v>no impacts</v>
      </c>
      <c r="AO369" s="93" t="s">
        <v>5537</v>
      </c>
      <c r="AP369" s="101" t="str">
        <f t="shared" si="17"/>
        <v>CTR_935</v>
      </c>
      <c r="AR369" s="17" t="s">
        <v>5537</v>
      </c>
      <c r="AS369" s="7" t="s">
        <v>5537</v>
      </c>
      <c r="AT369" s="6"/>
      <c r="AU369" s="7"/>
      <c r="AV369" s="3" t="s">
        <v>5537</v>
      </c>
      <c r="AW369" s="18" t="s">
        <v>5537</v>
      </c>
      <c r="AX369" s="18" t="s">
        <v>5537</v>
      </c>
      <c r="AY369" s="18" t="s">
        <v>5537</v>
      </c>
      <c r="AZ369" s="18" t="s">
        <v>5537</v>
      </c>
      <c r="BA369" s="18" t="s">
        <v>5537</v>
      </c>
      <c r="BB369" s="18" t="s">
        <v>5537</v>
      </c>
      <c r="BC369" s="18" t="s">
        <v>5537</v>
      </c>
      <c r="BD369" s="18" t="s">
        <v>5537</v>
      </c>
      <c r="BE369" s="18" t="s">
        <v>5537</v>
      </c>
      <c r="BF369" s="18" t="s">
        <v>5537</v>
      </c>
      <c r="BG369" s="18" t="s">
        <v>5537</v>
      </c>
      <c r="BH369" s="18" t="s">
        <v>5537</v>
      </c>
      <c r="BI369" s="9" t="s">
        <v>5537</v>
      </c>
      <c r="BJ369" s="14"/>
      <c r="BK369" s="14" t="s">
        <v>5537</v>
      </c>
      <c r="BL369" s="14" t="str">
        <f>_xlfn.XLOOKUP(B369,'[4]cell downs 18042026 17h'!$B:$B,'[4]cell downs 18042026 17h'!$B:$B,"")</f>
        <v/>
      </c>
      <c r="BM369" s="14" t="str">
        <f>_xlfn.XLOOKUP(B369,'[5]Cells Huawei 19042026 15h'!$B:$B,'[5]Cells Huawei 19042026 15h'!$B:$B,"")</f>
        <v/>
      </c>
      <c r="BN369" s="9" t="str">
        <f>_xlfn.XLOOKUP(B369,'[6]cells down 19042026 9H40'!$B:$B,'[6]cells down 19042026 9H40'!$B:$B,"")</f>
        <v/>
      </c>
      <c r="BO369" s="9" t="s">
        <v>5537</v>
      </c>
      <c r="BP369" s="9" t="s">
        <v>318</v>
      </c>
      <c r="BQ369" s="115"/>
    </row>
    <row r="370" spans="1:69" s="9" customFormat="1" x14ac:dyDescent="0.3">
      <c r="A370" s="1" t="s">
        <v>1590</v>
      </c>
      <c r="B370" s="8" t="s">
        <v>1591</v>
      </c>
      <c r="C370" s="3" t="str">
        <f>_xlfn.XLOOKUP(B370,'[1]daily break down'!$D:$D,'[1]daily break down'!$E:$E,"")</f>
        <v>SUD-OUEST</v>
      </c>
      <c r="D370" s="1" t="s">
        <v>11</v>
      </c>
      <c r="E370" s="1" t="s">
        <v>12</v>
      </c>
      <c r="F370" s="3" t="s">
        <v>51</v>
      </c>
      <c r="G370" s="1" t="s">
        <v>52</v>
      </c>
      <c r="H370" s="32" t="str">
        <f>_xlfn.XLOOKUP(B370,[2]CALCULATION!$B:$B,[2]CALCULATION!$H:$H,"")</f>
        <v>Huawei</v>
      </c>
      <c r="I370" s="28">
        <v>0</v>
      </c>
      <c r="J370" s="28">
        <v>1.5835230985666306</v>
      </c>
      <c r="K370" s="28">
        <v>0</v>
      </c>
      <c r="L370" s="28">
        <v>0</v>
      </c>
      <c r="M370" s="28">
        <v>0</v>
      </c>
      <c r="N370" s="28">
        <v>0</v>
      </c>
      <c r="O370" s="28">
        <v>0</v>
      </c>
      <c r="P370" s="28">
        <v>0</v>
      </c>
      <c r="Q370" s="28">
        <v>0</v>
      </c>
      <c r="R370" s="28">
        <v>0</v>
      </c>
      <c r="S370" s="94">
        <v>0.57589467886871393</v>
      </c>
      <c r="T370" s="94">
        <f>_xlfn.XLOOKUP(B370,'[3]Nur des jours'!$B:$B,'[3]Nur des jours'!$U:$U,"")</f>
        <v>0</v>
      </c>
      <c r="U370" s="94">
        <v>7.1793324258845495</v>
      </c>
      <c r="V370" s="94">
        <v>5.5764582673435426</v>
      </c>
      <c r="W370" s="94">
        <v>0</v>
      </c>
      <c r="X370" s="94">
        <v>0</v>
      </c>
      <c r="Y370" s="94">
        <v>4.1912434045880381E-2</v>
      </c>
      <c r="Z370" s="94">
        <v>0.23788427459742661</v>
      </c>
      <c r="AA370" s="94">
        <v>0</v>
      </c>
      <c r="AB370" s="94">
        <v>0</v>
      </c>
      <c r="AC370" s="94">
        <f>_xlfn.XLOOKUP(B370,'[3]Nur des jours'!$B:$B,'[3]Nur des jours'!$N:$N,"")</f>
        <v>0.68147834250769779</v>
      </c>
      <c r="AD370" s="94">
        <v>0.68147834250769779</v>
      </c>
      <c r="AE370" s="94">
        <v>0.84179625832803773</v>
      </c>
      <c r="AF370" s="94">
        <v>1.4471577057641507</v>
      </c>
      <c r="AG370" s="94">
        <v>0.14466737584461123</v>
      </c>
      <c r="AH370" s="94">
        <v>0.68147834250769779</v>
      </c>
      <c r="AI370" s="49" t="s">
        <v>5559</v>
      </c>
      <c r="AJ370" s="49"/>
      <c r="AK370" s="48" t="str" cm="1">
        <f t="array" ref="AK370">IFERROR(_xlfn.IFS(
AM370="MPR ISSUE","PDH",
AM370="BSS Hardware Issue","BSS",
AM370="Sites strategiques, MLL, Pylone, etc.","ENVTECH",
AM370="AKTIVCO DEFAUT GE &amp; POWER Cabinet","AKTIVCO",
AM370="AKTIVCO Coupure ENEO &amp; Baisse de tension","AKTIVCO GRID ONLY",
AM370="Coupure ENEO &amp; Baisse de tension","IHS GRID ONLY",
AM370="Defaut GE &amp; POWER Cabinet","IHS",
AM370="Sharing","Partners",
AM370="Sites strategiques &amp; DataCenter","SST &amp; DC",
AM370="Exclu","Exclu",
AM370="SAT","SAT",
AM370="SPARE-ISSUE","SPARE-ISSUE",
AM370="Fiber CAmtel","TRANS_FO_CAMTEL",
AM370="Fiber AOF","Fiber AOF",
AM370="Projet OCM (HUAWEI)","TRAVAUX-HUAWEI",
AM370="Projet OCM (NOKIA)","TRAVAUX-NOKIA",
AM370="ACCESS-ISSUE","ACCESS-ISSUE",
AM370="Projet OCM (ZTE, NOKIA, autres projets)","TRAVAUX OCM",
AM370="No root CAuse","No root cause",
AM370="ODU HS","PDH",
AM370="IP &amp; VLAN","PDH",
AM370="Warehouse HUAWEI","SPARE-ISSUE",
AM370="SPARE-HS","SPARE-ISSUE",
AM370="Power Telco","BSS",AM370="no impacts","no impacts"
),"")</f>
        <v>no impacts</v>
      </c>
      <c r="AL370" s="48" t="str" cm="1">
        <f t="array" ref="AL370">IFERROR(_xlfn.IFS(
AM370="MPR ISSUE","TX ISSUE",
AM370="BSS Hardware Issue","RAN ISSUE",
AM370="Sites strategiques, MLL, Pylone, etc.","ENVTECH",
AM370="AKTIVCO DEFAUT GE &amp; POWER Cabinet","POWER ISSUE",
AM370="AKTIVCO Coupure ENEO &amp; Baisse de tension","POWER ISSUE",
AM370="Coupure ENEO &amp; Baisse de tension","POWER ISSUE",
AM370="Defaut GE &amp; POWER Cabinet","POWER ISSUE",
AM370="Sharing","POWER ISSUE",
AM370="Sites strategiques &amp; DataCenter","POWER ISSUE",
AM370="Exclu","Exclu",
AM370="SAT","TX ISSUE",
AM370="SPARE-ISSUE","SPARE-ISSUE",
AM370="Fiber CAmtel","TX ISSUE",
AM370="Fiber AOF","TX ISSUE",
AM370="Projet OCM (HUAWEI)","TRAVAUX-HUAWEI",
AM370="Projet OCM (NOKIA)","TRAVAUX -NOKIA",
AM370="ACCESS-ISSUE","ACCESS-ISSUE",
AM370="Projet OCM (ZTE, NOKIA, autres projets)","TRAVAUX OCM",
AM370="No root CAuse","No root cause",
AM370="ODU HS","TX ISSUE",
AM370="IP &amp; VLAN","TX ISSUE",
AM370="Warehouse HUAWEI","SPARE-ISSUE",
AM370="SPARE-HS","SPARE-ISSUE",
AM370="Power Telco","RAN ISSUE",AM370="no impacts","no impacts"
),"")</f>
        <v>no impacts</v>
      </c>
      <c r="AM370" s="67" t="s">
        <v>5605</v>
      </c>
      <c r="AN370" s="48" t="str" cm="1">
        <f t="array" ref="AN370">IFERROR(_xlfn.IFS(
AM370="MPR ISSUE","ACTIVE",
AM370="BSS Hardware Issue","ACTIVE",
AM370="Sites strategiques, MLL, Pylone, etc.","PASSIVE",
AM370="AKTIVCO DEFAUT GE &amp; POWER Cabinet","PASSIVE",
AM370="AKTIVCO Coupure ENEO &amp; Baisse de tension","PASSIVE",
AM370="Coupure ENEO &amp; Baisse de tension","PASSIVE",
AM370="Defaut GE &amp; POWER Cabinet","PASSIVE",
AM370="Sharing","PASSIVE",
AM370="Sites strategiques &amp; DataCenter","PASSIVE",
AM370="Exclu","Exclu",
AM370="SAT","ACTIVE",
AM370="SPARE-ISSUE","SPARE-ISSUE",
AM370="Fiber CAmtel","ACTIVE",
AM370="Fiber AOF","ACTIVE",
AM370="Projet OCM (HUAWEI)","PLANNED WORKS",
AM370="Projet OCM (NOKIA)","PLANNED WORKS",
AM370="ACCESS-ISSUE","ACCESS-ISSUE",
AM370="Projet OCM (ZTE, NOKIA, autres projets)","PLANNED WORKS",
AM370="No root CAuse","No root cause",
AM370="ODU HS","ACTIVE",
AM370="IP &amp; VLAN","ACTIVE",
AM370="Warehouse HUAWEI","SPARE-ISSUE",
AM370="SPARE-HS","SPARE-ISSUE",
AM370="Power Telco","ACTIVE", AM370="no impacts","no impacts"
),"")</f>
        <v>no impacts</v>
      </c>
      <c r="AO370" s="93" t="s">
        <v>5537</v>
      </c>
      <c r="AP370" s="101" t="str">
        <f t="shared" si="17"/>
        <v>NRO_134</v>
      </c>
      <c r="AR370" s="17" t="s">
        <v>5537</v>
      </c>
      <c r="AS370" s="7" t="s">
        <v>5537</v>
      </c>
      <c r="AT370" s="6"/>
      <c r="AU370" s="7"/>
      <c r="AV370" s="3" t="s">
        <v>5537</v>
      </c>
      <c r="AW370" s="18" t="s">
        <v>5537</v>
      </c>
      <c r="AX370" s="18" t="s">
        <v>5537</v>
      </c>
      <c r="AY370" s="18" t="s">
        <v>5537</v>
      </c>
      <c r="AZ370" s="18" t="s">
        <v>5537</v>
      </c>
      <c r="BA370" s="18" t="s">
        <v>5537</v>
      </c>
      <c r="BB370" s="18" t="s">
        <v>5537</v>
      </c>
      <c r="BC370" s="18" t="s">
        <v>5537</v>
      </c>
      <c r="BD370" s="18" t="s">
        <v>5537</v>
      </c>
      <c r="BE370" s="18" t="s">
        <v>5537</v>
      </c>
      <c r="BF370" s="18" t="s">
        <v>5537</v>
      </c>
      <c r="BG370" s="18" t="s">
        <v>5537</v>
      </c>
      <c r="BH370" s="18" t="s">
        <v>5537</v>
      </c>
      <c r="BI370" s="9" t="s">
        <v>5537</v>
      </c>
      <c r="BJ370" s="14"/>
      <c r="BK370" s="14" t="s">
        <v>5537</v>
      </c>
      <c r="BL370" s="14" t="str">
        <f>_xlfn.XLOOKUP(B370,'[4]cell downs 18042026 17h'!$B:$B,'[4]cell downs 18042026 17h'!$B:$B,"")</f>
        <v/>
      </c>
      <c r="BM370" s="14" t="str">
        <f>_xlfn.XLOOKUP(B370,'[5]Cells Huawei 19042026 15h'!$B:$B,'[5]Cells Huawei 19042026 15h'!$B:$B,"")</f>
        <v/>
      </c>
      <c r="BN370" s="9" t="str">
        <f>_xlfn.XLOOKUP(B370,'[6]cells down 19042026 9H40'!$B:$B,'[6]cells down 19042026 9H40'!$B:$B,"")</f>
        <v/>
      </c>
      <c r="BO370" s="9" t="s">
        <v>5537</v>
      </c>
      <c r="BP370" s="9" t="s">
        <v>12</v>
      </c>
      <c r="BQ370" s="115"/>
    </row>
    <row r="371" spans="1:69" s="9" customFormat="1" x14ac:dyDescent="0.3">
      <c r="A371" s="1" t="s">
        <v>571</v>
      </c>
      <c r="B371" s="8" t="s">
        <v>572</v>
      </c>
      <c r="C371" s="3" t="str">
        <f>_xlfn.XLOOKUP(B371,'[1]daily break down'!$D:$D,'[1]daily break down'!$E:$E,"")</f>
        <v>Douala</v>
      </c>
      <c r="D371" s="1" t="s">
        <v>21</v>
      </c>
      <c r="E371" s="1" t="s">
        <v>30</v>
      </c>
      <c r="F371" s="3" t="s">
        <v>31</v>
      </c>
      <c r="G371" s="1" t="s">
        <v>32</v>
      </c>
      <c r="H371" s="34" t="str">
        <f>_xlfn.XLOOKUP(B371,[2]CALCULATION!$B:$B,[2]CALCULATION!$H:$H,"")</f>
        <v>ZTE</v>
      </c>
      <c r="I371" s="28">
        <v>0</v>
      </c>
      <c r="J371" s="28">
        <v>0</v>
      </c>
      <c r="K371" s="28">
        <v>0</v>
      </c>
      <c r="L371" s="28">
        <v>11.67425370898289</v>
      </c>
      <c r="M371" s="28">
        <v>0</v>
      </c>
      <c r="N371" s="28">
        <v>0</v>
      </c>
      <c r="O371" s="28">
        <v>0.85897304192242108</v>
      </c>
      <c r="P371" s="28">
        <v>10.660311671560615</v>
      </c>
      <c r="Q371" s="28">
        <v>1.062399945210639</v>
      </c>
      <c r="R371" s="28">
        <v>3.8822150025825199</v>
      </c>
      <c r="S371" s="94">
        <v>4.6973850921574165</v>
      </c>
      <c r="T371" s="94">
        <f>_xlfn.XLOOKUP(B371,'[3]Nur des jours'!$B:$B,'[3]Nur des jours'!$U:$U,"")</f>
        <v>2.801462761783279</v>
      </c>
      <c r="U371" s="94">
        <v>6.6491312176650039</v>
      </c>
      <c r="V371" s="94">
        <v>1.8401342053973226</v>
      </c>
      <c r="W371" s="94">
        <v>2.801462761783279</v>
      </c>
      <c r="X371" s="94">
        <v>2.3936458609777054</v>
      </c>
      <c r="Y371" s="94">
        <v>0</v>
      </c>
      <c r="Z371" s="94">
        <v>48.400389660791085</v>
      </c>
      <c r="AA371" s="94">
        <v>42.173646602916961</v>
      </c>
      <c r="AB371" s="94">
        <v>22.028158735050635</v>
      </c>
      <c r="AC371" s="94">
        <f>_xlfn.XLOOKUP(B371,'[3]Nur des jours'!$B:$B,'[3]Nur des jours'!$N:$N,"")</f>
        <v>0.67534307556651318</v>
      </c>
      <c r="AD371" s="94">
        <v>0.67534307556651318</v>
      </c>
      <c r="AE371" s="94">
        <v>0.18459567801318097</v>
      </c>
      <c r="AF371" s="94">
        <v>0.19651381621224759</v>
      </c>
      <c r="AG371" s="94">
        <v>1.1179744323840406</v>
      </c>
      <c r="AH371" s="94">
        <v>0.67534307556651318</v>
      </c>
      <c r="AI371" s="49" t="s">
        <v>5559</v>
      </c>
      <c r="AJ371" s="49"/>
      <c r="AK371" s="48" t="str" cm="1">
        <f t="array" ref="AK371">IFERROR(_xlfn.IFS(
AM371="MPR ISSUE","PDH",
AM371="BSS Hardware Issue","BSS",
AM371="Sites strategiques, MLL, Pylone, etc.","ENVTECH",
AM371="AKTIVCO DEFAUT GE &amp; POWER Cabinet","AKTIVCO",
AM371="AKTIVCO Coupure ENEO &amp; Baisse de tension","AKTIVCO GRID ONLY",
AM371="Coupure ENEO &amp; Baisse de tension","IHS GRID ONLY",
AM371="Defaut GE &amp; POWER Cabinet","IHS",
AM371="Sharing","Partners",
AM371="Sites strategiques &amp; DataCenter","SST &amp; DC",
AM371="Exclu","Exclu",
AM371="SAT","SAT",
AM371="SPARE-ISSUE","SPARE-ISSUE",
AM371="Fiber CAmtel","TRANS_FO_CAMTEL",
AM371="Fiber AOF","Fiber AOF",
AM371="Projet OCM (HUAWEI)","TRAVAUX-HUAWEI",
AM371="Projet OCM (NOKIA)","TRAVAUX-NOKIA",
AM371="ACCESS-ISSUE","ACCESS-ISSUE",
AM371="Projet OCM (ZTE, NOKIA, autres projets)","TRAVAUX OCM",
AM371="No root CAuse","No root cause",
AM371="ODU HS","PDH",
AM371="IP &amp; VLAN","PDH",
AM371="Warehouse HUAWEI","SPARE-ISSUE",
AM371="SPARE-HS","SPARE-ISSUE",
AM371="Power Telco","BSS",AM371="no impacts","no impacts"
),"")</f>
        <v>no impacts</v>
      </c>
      <c r="AL371" s="48" t="str" cm="1">
        <f t="array" ref="AL371">IFERROR(_xlfn.IFS(
AM371="MPR ISSUE","TX ISSUE",
AM371="BSS Hardware Issue","RAN ISSUE",
AM371="Sites strategiques, MLL, Pylone, etc.","ENVTECH",
AM371="AKTIVCO DEFAUT GE &amp; POWER Cabinet","POWER ISSUE",
AM371="AKTIVCO Coupure ENEO &amp; Baisse de tension","POWER ISSUE",
AM371="Coupure ENEO &amp; Baisse de tension","POWER ISSUE",
AM371="Defaut GE &amp; POWER Cabinet","POWER ISSUE",
AM371="Sharing","POWER ISSUE",
AM371="Sites strategiques &amp; DataCenter","POWER ISSUE",
AM371="Exclu","Exclu",
AM371="SAT","TX ISSUE",
AM371="SPARE-ISSUE","SPARE-ISSUE",
AM371="Fiber CAmtel","TX ISSUE",
AM371="Fiber AOF","TX ISSUE",
AM371="Projet OCM (HUAWEI)","TRAVAUX-HUAWEI",
AM371="Projet OCM (NOKIA)","TRAVAUX -NOKIA",
AM371="ACCESS-ISSUE","ACCESS-ISSUE",
AM371="Projet OCM (ZTE, NOKIA, autres projets)","TRAVAUX OCM",
AM371="No root CAuse","No root cause",
AM371="ODU HS","TX ISSUE",
AM371="IP &amp; VLAN","TX ISSUE",
AM371="Warehouse HUAWEI","SPARE-ISSUE",
AM371="SPARE-HS","SPARE-ISSUE",
AM371="Power Telco","RAN ISSUE",AM371="no impacts","no impacts"
),"")</f>
        <v>no impacts</v>
      </c>
      <c r="AM371" s="67" t="s">
        <v>5605</v>
      </c>
      <c r="AN371" s="48" t="str" cm="1">
        <f t="array" ref="AN371">IFERROR(_xlfn.IFS(
AM371="MPR ISSUE","ACTIVE",
AM371="BSS Hardware Issue","ACTIVE",
AM371="Sites strategiques, MLL, Pylone, etc.","PASSIVE",
AM371="AKTIVCO DEFAUT GE &amp; POWER Cabinet","PASSIVE",
AM371="AKTIVCO Coupure ENEO &amp; Baisse de tension","PASSIVE",
AM371="Coupure ENEO &amp; Baisse de tension","PASSIVE",
AM371="Defaut GE &amp; POWER Cabinet","PASSIVE",
AM371="Sharing","PASSIVE",
AM371="Sites strategiques &amp; DataCenter","PASSIVE",
AM371="Exclu","Exclu",
AM371="SAT","ACTIVE",
AM371="SPARE-ISSUE","SPARE-ISSUE",
AM371="Fiber CAmtel","ACTIVE",
AM371="Fiber AOF","ACTIVE",
AM371="Projet OCM (HUAWEI)","PLANNED WORKS",
AM371="Projet OCM (NOKIA)","PLANNED WORKS",
AM371="ACCESS-ISSUE","ACCESS-ISSUE",
AM371="Projet OCM (ZTE, NOKIA, autres projets)","PLANNED WORKS",
AM371="No root CAuse","No root cause",
AM371="ODU HS","ACTIVE",
AM371="IP &amp; VLAN","ACTIVE",
AM371="Warehouse HUAWEI","SPARE-ISSUE",
AM371="SPARE-HS","SPARE-ISSUE",
AM371="Power Telco","ACTIVE", AM371="no impacts","no impacts"
),"")</f>
        <v>no impacts</v>
      </c>
      <c r="AO371" s="93" t="s">
        <v>5537</v>
      </c>
      <c r="AP371" s="101" t="str">
        <f t="shared" si="17"/>
        <v>LIT_696</v>
      </c>
      <c r="AR371" s="17" t="s">
        <v>5537</v>
      </c>
      <c r="AS371" s="7" t="s">
        <v>5537</v>
      </c>
      <c r="AT371" s="6"/>
      <c r="AU371" s="7"/>
      <c r="AV371" s="3" t="s">
        <v>5537</v>
      </c>
      <c r="AW371" s="18" t="s">
        <v>5537</v>
      </c>
      <c r="AX371" s="18" t="s">
        <v>5537</v>
      </c>
      <c r="AY371" s="18" t="s">
        <v>5537</v>
      </c>
      <c r="AZ371" s="18" t="s">
        <v>5537</v>
      </c>
      <c r="BA371" s="18" t="s">
        <v>5537</v>
      </c>
      <c r="BB371" s="18" t="s">
        <v>5537</v>
      </c>
      <c r="BC371" s="18" t="s">
        <v>5537</v>
      </c>
      <c r="BD371" s="18" t="s">
        <v>5537</v>
      </c>
      <c r="BE371" s="18" t="s">
        <v>5537</v>
      </c>
      <c r="BF371" s="18" t="s">
        <v>5537</v>
      </c>
      <c r="BG371" s="18" t="s">
        <v>5537</v>
      </c>
      <c r="BH371" s="18" t="s">
        <v>5537</v>
      </c>
      <c r="BI371" s="9" t="s">
        <v>5537</v>
      </c>
      <c r="BJ371" s="14"/>
      <c r="BK371" s="14" t="s">
        <v>5537</v>
      </c>
      <c r="BL371" s="14" t="str">
        <f>_xlfn.XLOOKUP(B371,'[4]cell downs 18042026 17h'!$B:$B,'[4]cell downs 18042026 17h'!$B:$B,"")</f>
        <v/>
      </c>
      <c r="BM371" s="14" t="str">
        <f>_xlfn.XLOOKUP(B371,'[5]Cells Huawei 19042026 15h'!$B:$B,'[5]Cells Huawei 19042026 15h'!$B:$B,"")</f>
        <v/>
      </c>
      <c r="BN371" s="9" t="str">
        <f>_xlfn.XLOOKUP(B371,'[6]cells down 19042026 9H40'!$B:$B,'[6]cells down 19042026 9H40'!$B:$B,"")</f>
        <v/>
      </c>
      <c r="BO371" s="9" t="s">
        <v>5537</v>
      </c>
      <c r="BP371" s="9" t="s">
        <v>5537</v>
      </c>
      <c r="BQ371" s="115"/>
    </row>
    <row r="372" spans="1:69" s="9" customFormat="1" x14ac:dyDescent="0.3">
      <c r="A372" s="1" t="s">
        <v>250</v>
      </c>
      <c r="B372" s="8" t="s">
        <v>251</v>
      </c>
      <c r="C372" s="3" t="str">
        <f>_xlfn.XLOOKUP(B372,'[1]daily break down'!$D:$D,'[1]daily break down'!$E:$E,"")</f>
        <v>Douala</v>
      </c>
      <c r="D372" s="1" t="s">
        <v>21</v>
      </c>
      <c r="E372" s="1" t="s">
        <v>30</v>
      </c>
      <c r="F372" s="3" t="s">
        <v>31</v>
      </c>
      <c r="G372" s="1" t="s">
        <v>32</v>
      </c>
      <c r="H372" s="34" t="str">
        <f>_xlfn.XLOOKUP(B372,[2]CALCULATION!$B:$B,[2]CALCULATION!$H:$H,"")</f>
        <v>ZTE</v>
      </c>
      <c r="I372" s="28">
        <v>0</v>
      </c>
      <c r="J372" s="28">
        <v>2.8708947216728991</v>
      </c>
      <c r="K372" s="28">
        <v>2.1618611831648282</v>
      </c>
      <c r="L372" s="28">
        <v>1.5103636073086724</v>
      </c>
      <c r="M372" s="28">
        <v>6.7359880490707189</v>
      </c>
      <c r="N372" s="28">
        <v>0</v>
      </c>
      <c r="O372" s="28">
        <v>1.3461382061620928</v>
      </c>
      <c r="P372" s="28">
        <v>14.997196325688501</v>
      </c>
      <c r="Q372" s="28">
        <v>2.2229998316368613</v>
      </c>
      <c r="R372" s="28">
        <v>2.0918228306124136</v>
      </c>
      <c r="S372" s="94">
        <v>9.9106498246455104</v>
      </c>
      <c r="T372" s="94">
        <f>_xlfn.XLOOKUP(B372,'[3]Nur des jours'!$B:$B,'[3]Nur des jours'!$U:$U,"")</f>
        <v>13.868556899607057</v>
      </c>
      <c r="U372" s="94">
        <v>1.6516352626607655</v>
      </c>
      <c r="V372" s="94">
        <v>1.3202416724452344</v>
      </c>
      <c r="W372" s="94">
        <v>13.868556899607057</v>
      </c>
      <c r="X372" s="94">
        <v>4.2516864850056946</v>
      </c>
      <c r="Y372" s="94">
        <v>15.84165161386057</v>
      </c>
      <c r="Z372" s="94">
        <v>0</v>
      </c>
      <c r="AA372" s="94">
        <v>11.987544694706262</v>
      </c>
      <c r="AB372" s="94">
        <v>4.3046923377649957</v>
      </c>
      <c r="AC372" s="94">
        <f>_xlfn.XLOOKUP(B372,'[3]Nur des jours'!$B:$B,'[3]Nur des jours'!$N:$N,"")</f>
        <v>0.66943966464345361</v>
      </c>
      <c r="AD372" s="94">
        <v>0.66943966464345361</v>
      </c>
      <c r="AE372" s="94">
        <v>0.1823475574419785</v>
      </c>
      <c r="AF372" s="94">
        <v>0.19523878739659409</v>
      </c>
      <c r="AG372" s="94">
        <v>1.1080905383842534</v>
      </c>
      <c r="AH372" s="94">
        <v>0.66943966464345361</v>
      </c>
      <c r="AI372" s="49" t="s">
        <v>5559</v>
      </c>
      <c r="AJ372" s="49"/>
      <c r="AK372" s="48" t="str" cm="1">
        <f t="array" ref="AK372">IFERROR(_xlfn.IFS(
AM372="MPR ISSUE","PDH",
AM372="BSS Hardware Issue","BSS",
AM372="Sites strategiques, MLL, Pylone, etc.","ENVTECH",
AM372="AKTIVCO DEFAUT GE &amp; POWER Cabinet","AKTIVCO",
AM372="AKTIVCO Coupure ENEO &amp; Baisse de tension","AKTIVCO GRID ONLY",
AM372="Coupure ENEO &amp; Baisse de tension","IHS GRID ONLY",
AM372="Defaut GE &amp; POWER Cabinet","IHS",
AM372="Sharing","Partners",
AM372="Sites strategiques &amp; DataCenter","SST &amp; DC",
AM372="Exclu","Exclu",
AM372="SAT","SAT",
AM372="SPARE-ISSUE","SPARE-ISSUE",
AM372="Fiber CAmtel","TRANS_FO_CAMTEL",
AM372="Fiber AOF","Fiber AOF",
AM372="Projet OCM (HUAWEI)","TRAVAUX-HUAWEI",
AM372="Projet OCM (NOKIA)","TRAVAUX-NOKIA",
AM372="ACCESS-ISSUE","ACCESS-ISSUE",
AM372="Projet OCM (ZTE, NOKIA, autres projets)","TRAVAUX OCM",
AM372="No root CAuse","No root cause",
AM372="ODU HS","PDH",
AM372="IP &amp; VLAN","PDH",
AM372="Warehouse HUAWEI","SPARE-ISSUE",
AM372="SPARE-HS","SPARE-ISSUE",
AM372="Power Telco","BSS",AM372="no impacts","no impacts"
),"")</f>
        <v>no impacts</v>
      </c>
      <c r="AL372" s="48" t="str" cm="1">
        <f t="array" ref="AL372">IFERROR(_xlfn.IFS(
AM372="MPR ISSUE","TX ISSUE",
AM372="BSS Hardware Issue","RAN ISSUE",
AM372="Sites strategiques, MLL, Pylone, etc.","ENVTECH",
AM372="AKTIVCO DEFAUT GE &amp; POWER Cabinet","POWER ISSUE",
AM372="AKTIVCO Coupure ENEO &amp; Baisse de tension","POWER ISSUE",
AM372="Coupure ENEO &amp; Baisse de tension","POWER ISSUE",
AM372="Defaut GE &amp; POWER Cabinet","POWER ISSUE",
AM372="Sharing","POWER ISSUE",
AM372="Sites strategiques &amp; DataCenter","POWER ISSUE",
AM372="Exclu","Exclu",
AM372="SAT","TX ISSUE",
AM372="SPARE-ISSUE","SPARE-ISSUE",
AM372="Fiber CAmtel","TX ISSUE",
AM372="Fiber AOF","TX ISSUE",
AM372="Projet OCM (HUAWEI)","TRAVAUX-HUAWEI",
AM372="Projet OCM (NOKIA)","TRAVAUX -NOKIA",
AM372="ACCESS-ISSUE","ACCESS-ISSUE",
AM372="Projet OCM (ZTE, NOKIA, autres projets)","TRAVAUX OCM",
AM372="No root CAuse","No root cause",
AM372="ODU HS","TX ISSUE",
AM372="IP &amp; VLAN","TX ISSUE",
AM372="Warehouse HUAWEI","SPARE-ISSUE",
AM372="SPARE-HS","SPARE-ISSUE",
AM372="Power Telco","RAN ISSUE",AM372="no impacts","no impacts"
),"")</f>
        <v>no impacts</v>
      </c>
      <c r="AM372" s="67" t="s">
        <v>5605</v>
      </c>
      <c r="AN372" s="48" t="str" cm="1">
        <f t="array" ref="AN372">IFERROR(_xlfn.IFS(
AM372="MPR ISSUE","ACTIVE",
AM372="BSS Hardware Issue","ACTIVE",
AM372="Sites strategiques, MLL, Pylone, etc.","PASSIVE",
AM372="AKTIVCO DEFAUT GE &amp; POWER Cabinet","PASSIVE",
AM372="AKTIVCO Coupure ENEO &amp; Baisse de tension","PASSIVE",
AM372="Coupure ENEO &amp; Baisse de tension","PASSIVE",
AM372="Defaut GE &amp; POWER Cabinet","PASSIVE",
AM372="Sharing","PASSIVE",
AM372="Sites strategiques &amp; DataCenter","PASSIVE",
AM372="Exclu","Exclu",
AM372="SAT","ACTIVE",
AM372="SPARE-ISSUE","SPARE-ISSUE",
AM372="Fiber CAmtel","ACTIVE",
AM372="Fiber AOF","ACTIVE",
AM372="Projet OCM (HUAWEI)","PLANNED WORKS",
AM372="Projet OCM (NOKIA)","PLANNED WORKS",
AM372="ACCESS-ISSUE","ACCESS-ISSUE",
AM372="Projet OCM (ZTE, NOKIA, autres projets)","PLANNED WORKS",
AM372="No root CAuse","No root cause",
AM372="ODU HS","ACTIVE",
AM372="IP &amp; VLAN","ACTIVE",
AM372="Warehouse HUAWEI","SPARE-ISSUE",
AM372="SPARE-HS","SPARE-ISSUE",
AM372="Power Telco","ACTIVE", AM372="no impacts","no impacts"
),"")</f>
        <v>no impacts</v>
      </c>
      <c r="AO372" s="93" t="s">
        <v>5537</v>
      </c>
      <c r="AP372" s="101" t="str">
        <f t="shared" si="17"/>
        <v>LIT_737</v>
      </c>
      <c r="AR372" s="17" t="s">
        <v>5537</v>
      </c>
      <c r="AS372" s="7" t="s">
        <v>5537</v>
      </c>
      <c r="AT372" s="6"/>
      <c r="AU372" s="7"/>
      <c r="AV372" s="3" t="s">
        <v>5537</v>
      </c>
      <c r="AW372" s="18" t="s">
        <v>5537</v>
      </c>
      <c r="AX372" s="18" t="s">
        <v>5537</v>
      </c>
      <c r="AY372" s="18" t="s">
        <v>5537</v>
      </c>
      <c r="AZ372" s="18" t="s">
        <v>5537</v>
      </c>
      <c r="BA372" s="18" t="s">
        <v>5537</v>
      </c>
      <c r="BB372" s="18" t="s">
        <v>5537</v>
      </c>
      <c r="BC372" s="18" t="s">
        <v>5537</v>
      </c>
      <c r="BD372" s="18" t="s">
        <v>5537</v>
      </c>
      <c r="BE372" s="18" t="s">
        <v>5537</v>
      </c>
      <c r="BF372" s="18" t="s">
        <v>5537</v>
      </c>
      <c r="BG372" s="18" t="s">
        <v>5537</v>
      </c>
      <c r="BH372" s="18" t="s">
        <v>5537</v>
      </c>
      <c r="BI372" s="9" t="s">
        <v>5537</v>
      </c>
      <c r="BJ372" s="14"/>
      <c r="BK372" s="14" t="s">
        <v>5537</v>
      </c>
      <c r="BL372" s="14" t="str">
        <f>_xlfn.XLOOKUP(B372,'[4]cell downs 18042026 17h'!$B:$B,'[4]cell downs 18042026 17h'!$B:$B,"")</f>
        <v/>
      </c>
      <c r="BM372" s="14" t="str">
        <f>_xlfn.XLOOKUP(B372,'[5]Cells Huawei 19042026 15h'!$B:$B,'[5]Cells Huawei 19042026 15h'!$B:$B,"")</f>
        <v/>
      </c>
      <c r="BN372" s="9" t="str">
        <f>_xlfn.XLOOKUP(B372,'[6]cells down 19042026 9H40'!$B:$B,'[6]cells down 19042026 9H40'!$B:$B,"")</f>
        <v/>
      </c>
      <c r="BO372" s="9" t="s">
        <v>5537</v>
      </c>
      <c r="BP372" s="9" t="s">
        <v>12</v>
      </c>
      <c r="BQ372" s="115"/>
    </row>
    <row r="373" spans="1:69" s="9" customFormat="1" x14ac:dyDescent="0.3">
      <c r="A373" s="1" t="s">
        <v>2912</v>
      </c>
      <c r="B373" s="8" t="s">
        <v>2913</v>
      </c>
      <c r="C373" s="3" t="str">
        <f>_xlfn.XLOOKUP(B373,'[1]daily break down'!$D:$D,'[1]daily break down'!$E:$E,"")</f>
        <v>Maroua</v>
      </c>
      <c r="D373" s="1" t="s">
        <v>11</v>
      </c>
      <c r="E373" s="1" t="s">
        <v>12</v>
      </c>
      <c r="F373" s="3" t="s">
        <v>55</v>
      </c>
      <c r="G373" s="1" t="s">
        <v>84</v>
      </c>
      <c r="H373" s="32" t="str">
        <f>_xlfn.XLOOKUP(B373,[2]CALCULATION!$B:$B,[2]CALCULATION!$H:$H,"")</f>
        <v>Huawei</v>
      </c>
      <c r="I373" s="28">
        <v>0.16336931738734653</v>
      </c>
      <c r="J373" s="28">
        <v>0.75981000647770047</v>
      </c>
      <c r="K373" s="28">
        <v>0</v>
      </c>
      <c r="L373" s="28">
        <v>0</v>
      </c>
      <c r="M373" s="28">
        <v>0</v>
      </c>
      <c r="N373" s="28">
        <v>0</v>
      </c>
      <c r="O373" s="28">
        <v>0</v>
      </c>
      <c r="P373" s="28">
        <v>0</v>
      </c>
      <c r="Q373" s="28">
        <v>0</v>
      </c>
      <c r="R373" s="28">
        <v>0</v>
      </c>
      <c r="S373" s="94">
        <v>0</v>
      </c>
      <c r="T373" s="94">
        <f>_xlfn.XLOOKUP(B373,'[3]Nur des jours'!$B:$B,'[3]Nur des jours'!$U:$U,"")</f>
        <v>0</v>
      </c>
      <c r="U373" s="94">
        <v>0</v>
      </c>
      <c r="V373" s="94">
        <v>0</v>
      </c>
      <c r="W373" s="94">
        <v>0</v>
      </c>
      <c r="X373" s="94">
        <v>0</v>
      </c>
      <c r="Y373" s="94">
        <v>0</v>
      </c>
      <c r="Z373" s="94">
        <v>0</v>
      </c>
      <c r="AA373" s="94">
        <v>0</v>
      </c>
      <c r="AB373" s="94">
        <v>0</v>
      </c>
      <c r="AC373" s="94">
        <f>_xlfn.XLOOKUP(B373,'[3]Nur des jours'!$B:$B,'[3]Nur des jours'!$N:$N,"")</f>
        <v>0.66831605470945943</v>
      </c>
      <c r="AD373" s="94">
        <v>0.66831605470945943</v>
      </c>
      <c r="AE373" s="94">
        <v>1.1228113297283471</v>
      </c>
      <c r="AF373" s="94">
        <v>1.4326542529861177</v>
      </c>
      <c r="AG373" s="94">
        <v>5.18134927670416E-2</v>
      </c>
      <c r="AH373" s="94">
        <v>0.66831605470945943</v>
      </c>
      <c r="AI373" s="49" t="s">
        <v>5559</v>
      </c>
      <c r="AJ373" s="49"/>
      <c r="AK373" s="48" t="str" cm="1">
        <f t="array" ref="AK373">IFERROR(_xlfn.IFS(
AM373="MPR ISSUE","PDH",
AM373="BSS Hardware Issue","BSS",
AM373="Sites strategiques, MLL, Pylone, etc.","ENVTECH",
AM373="AKTIVCO DEFAUT GE &amp; POWER Cabinet","AKTIVCO",
AM373="AKTIVCO Coupure ENEO &amp; Baisse de tension","AKTIVCO GRID ONLY",
AM373="Coupure ENEO &amp; Baisse de tension","IHS GRID ONLY",
AM373="Defaut GE &amp; POWER Cabinet","IHS",
AM373="Sharing","Partners",
AM373="Sites strategiques &amp; DataCenter","SST &amp; DC",
AM373="Exclu","Exclu",
AM373="SAT","SAT",
AM373="SPARE-ISSUE","SPARE-ISSUE",
AM373="Fiber CAmtel","TRANS_FO_CAMTEL",
AM373="Fiber AOF","Fiber AOF",
AM373="Projet OCM (HUAWEI)","TRAVAUX-HUAWEI",
AM373="Projet OCM (NOKIA)","TRAVAUX-NOKIA",
AM373="ACCESS-ISSUE","ACCESS-ISSUE",
AM373="Projet OCM (ZTE, NOKIA, autres projets)","TRAVAUX OCM",
AM373="No root CAuse","No root cause",
AM373="ODU HS","PDH",
AM373="IP &amp; VLAN","PDH",
AM373="Warehouse HUAWEI","SPARE-ISSUE",
AM373="SPARE-HS","SPARE-ISSUE",
AM373="Power Telco","BSS",AM373="no impacts","no impacts"
),"")</f>
        <v>IHS</v>
      </c>
      <c r="AL373" s="48" t="str" cm="1">
        <f t="array" ref="AL373">IFERROR(_xlfn.IFS(
AM373="MPR ISSUE","TX ISSUE",
AM373="BSS Hardware Issue","RAN ISSUE",
AM373="Sites strategiques, MLL, Pylone, etc.","ENVTECH",
AM373="AKTIVCO DEFAUT GE &amp; POWER Cabinet","POWER ISSUE",
AM373="AKTIVCO Coupure ENEO &amp; Baisse de tension","POWER ISSUE",
AM373="Coupure ENEO &amp; Baisse de tension","POWER ISSUE",
AM373="Defaut GE &amp; POWER Cabinet","POWER ISSUE",
AM373="Sharing","POWER ISSUE",
AM373="Sites strategiques &amp; DataCenter","POWER ISSUE",
AM373="Exclu","Exclu",
AM373="SAT","TX ISSUE",
AM373="SPARE-ISSUE","SPARE-ISSUE",
AM373="Fiber CAmtel","TX ISSUE",
AM373="Fiber AOF","TX ISSUE",
AM373="Projet OCM (HUAWEI)","TRAVAUX-HUAWEI",
AM373="Projet OCM (NOKIA)","TRAVAUX -NOKIA",
AM373="ACCESS-ISSUE","ACCESS-ISSUE",
AM373="Projet OCM (ZTE, NOKIA, autres projets)","TRAVAUX OCM",
AM373="No root CAuse","No root cause",
AM373="ODU HS","TX ISSUE",
AM373="IP &amp; VLAN","TX ISSUE",
AM373="Warehouse HUAWEI","SPARE-ISSUE",
AM373="SPARE-HS","SPARE-ISSUE",
AM373="Power Telco","RAN ISSUE",AM373="no impacts","no impacts"
),"")</f>
        <v>POWER ISSUE</v>
      </c>
      <c r="AM373" s="67" t="s">
        <v>5330</v>
      </c>
      <c r="AN373" s="48" t="str" cm="1">
        <f t="array" ref="AN373">IFERROR(_xlfn.IFS(
AM373="MPR ISSUE","ACTIVE",
AM373="BSS Hardware Issue","ACTIVE",
AM373="Sites strategiques, MLL, Pylone, etc.","PASSIVE",
AM373="AKTIVCO DEFAUT GE &amp; POWER Cabinet","PASSIVE",
AM373="AKTIVCO Coupure ENEO &amp; Baisse de tension","PASSIVE",
AM373="Coupure ENEO &amp; Baisse de tension","PASSIVE",
AM373="Defaut GE &amp; POWER Cabinet","PASSIVE",
AM373="Sharing","PASSIVE",
AM373="Sites strategiques &amp; DataCenter","PASSIVE",
AM373="Exclu","Exclu",
AM373="SAT","ACTIVE",
AM373="SPARE-ISSUE","SPARE-ISSUE",
AM373="Fiber CAmtel","ACTIVE",
AM373="Fiber AOF","ACTIVE",
AM373="Projet OCM (HUAWEI)","PLANNED WORKS",
AM373="Projet OCM (NOKIA)","PLANNED WORKS",
AM373="ACCESS-ISSUE","ACCESS-ISSUE",
AM373="Projet OCM (ZTE, NOKIA, autres projets)","PLANNED WORKS",
AM373="No root CAuse","No root cause",
AM373="ODU HS","ACTIVE",
AM373="IP &amp; VLAN","ACTIVE",
AM373="Warehouse HUAWEI","SPARE-ISSUE",
AM373="SPARE-HS","SPARE-ISSUE",
AM373="Power Telco","ACTIVE", AM373="no impacts","no impacts"
),"")</f>
        <v>PASSIVE</v>
      </c>
      <c r="AO373" s="93" t="s">
        <v>6001</v>
      </c>
      <c r="AP373" s="101" t="str">
        <f t="shared" si="17"/>
        <v>EXN_016</v>
      </c>
      <c r="AR373" s="17" t="s">
        <v>5537</v>
      </c>
      <c r="AS373" s="7" t="s">
        <v>5537</v>
      </c>
      <c r="AT373" s="6"/>
      <c r="AU373" s="7"/>
      <c r="AV373" s="3" t="s">
        <v>6001</v>
      </c>
      <c r="AW373" s="18" t="s">
        <v>5537</v>
      </c>
      <c r="AX373" s="18" t="s">
        <v>5537</v>
      </c>
      <c r="AY373" s="18" t="s">
        <v>5537</v>
      </c>
      <c r="AZ373" s="18" t="s">
        <v>5537</v>
      </c>
      <c r="BA373" s="18" t="s">
        <v>5537</v>
      </c>
      <c r="BB373" s="18" t="s">
        <v>5537</v>
      </c>
      <c r="BC373" s="18" t="s">
        <v>5537</v>
      </c>
      <c r="BD373" s="18" t="s">
        <v>5537</v>
      </c>
      <c r="BE373" s="18" t="s">
        <v>5537</v>
      </c>
      <c r="BF373" s="18" t="s">
        <v>5537</v>
      </c>
      <c r="BG373" s="18" t="s">
        <v>5537</v>
      </c>
      <c r="BH373" s="18" t="s">
        <v>5537</v>
      </c>
      <c r="BI373" s="9" t="s">
        <v>5537</v>
      </c>
      <c r="BJ373" s="14"/>
      <c r="BK373" s="14" t="s">
        <v>5537</v>
      </c>
      <c r="BL373" s="14" t="str">
        <f>_xlfn.XLOOKUP(B373,'[4]cell downs 18042026 17h'!$B:$B,'[4]cell downs 18042026 17h'!$B:$B,"")</f>
        <v/>
      </c>
      <c r="BM373" s="14" t="str">
        <f>_xlfn.XLOOKUP(B373,'[5]Cells Huawei 19042026 15h'!$B:$B,'[5]Cells Huawei 19042026 15h'!$B:$B,"")</f>
        <v/>
      </c>
      <c r="BN373" s="9" t="str">
        <f>_xlfn.XLOOKUP(B373,'[6]cells down 19042026 9H40'!$B:$B,'[6]cells down 19042026 9H40'!$B:$B,"")</f>
        <v/>
      </c>
      <c r="BO373" s="9" t="s">
        <v>2913</v>
      </c>
      <c r="BP373" s="9" t="s">
        <v>5537</v>
      </c>
      <c r="BQ373" s="115"/>
    </row>
    <row r="374" spans="1:69" s="9" customFormat="1" ht="19.05" customHeight="1" x14ac:dyDescent="0.3">
      <c r="A374" s="1" t="s">
        <v>611</v>
      </c>
      <c r="B374" s="8" t="s">
        <v>612</v>
      </c>
      <c r="C374" s="3" t="str">
        <f>_xlfn.XLOOKUP(B374,'[1]daily break down'!$D:$D,'[1]daily break down'!$E:$E,"")</f>
        <v>Douala</v>
      </c>
      <c r="D374" s="1" t="s">
        <v>21</v>
      </c>
      <c r="E374" s="1" t="s">
        <v>30</v>
      </c>
      <c r="F374" s="3" t="s">
        <v>31</v>
      </c>
      <c r="G374" s="1" t="s">
        <v>32</v>
      </c>
      <c r="H374" s="34" t="str">
        <f>_xlfn.XLOOKUP(B374,[2]CALCULATION!$B:$B,[2]CALCULATION!$H:$H,"")</f>
        <v>ZTE</v>
      </c>
      <c r="I374" s="28">
        <v>0</v>
      </c>
      <c r="J374" s="28">
        <v>0</v>
      </c>
      <c r="K374" s="28">
        <v>0</v>
      </c>
      <c r="L374" s="28">
        <v>0</v>
      </c>
      <c r="M374" s="28">
        <v>0</v>
      </c>
      <c r="N374" s="28">
        <v>2.1228915370413182</v>
      </c>
      <c r="O374" s="28">
        <v>0</v>
      </c>
      <c r="P374" s="28">
        <v>0</v>
      </c>
      <c r="Q374" s="28">
        <v>0</v>
      </c>
      <c r="R374" s="28">
        <v>0</v>
      </c>
      <c r="S374" s="94">
        <v>3.442705167606932</v>
      </c>
      <c r="T374" s="94">
        <f>_xlfn.XLOOKUP(B374,'[3]Nur des jours'!$B:$B,'[3]Nur des jours'!$U:$U,"")</f>
        <v>0.67348822742150549</v>
      </c>
      <c r="U374" s="94">
        <v>0</v>
      </c>
      <c r="V374" s="94">
        <v>0</v>
      </c>
      <c r="W374" s="94">
        <v>0.6734882274215056</v>
      </c>
      <c r="X374" s="94">
        <v>2.0640179435155934</v>
      </c>
      <c r="Y374" s="94">
        <v>3.9279084732316871</v>
      </c>
      <c r="Z374" s="94">
        <v>0</v>
      </c>
      <c r="AA374" s="94">
        <v>0.38074325191976682</v>
      </c>
      <c r="AB374" s="94">
        <v>0</v>
      </c>
      <c r="AC374" s="94">
        <f>_xlfn.XLOOKUP(B374,'[3]Nur des jours'!$B:$B,'[3]Nur des jours'!$N:$N,"")</f>
        <v>0.66819120916123842</v>
      </c>
      <c r="AD374" s="94">
        <v>0.66819120916123842</v>
      </c>
      <c r="AE374" s="94">
        <v>0.1771019427758394</v>
      </c>
      <c r="AF374" s="94">
        <v>0.19375125377833477</v>
      </c>
      <c r="AG374" s="94">
        <v>1.1080905383842581</v>
      </c>
      <c r="AH374" s="94">
        <v>0.66819120916123842</v>
      </c>
      <c r="AI374" s="49" t="s">
        <v>5559</v>
      </c>
      <c r="AJ374" s="49"/>
      <c r="AK374" s="48" t="str" cm="1">
        <f t="array" ref="AK374">IFERROR(_xlfn.IFS(
AM374="MPR ISSUE","PDH",
AM374="BSS Hardware Issue","BSS",
AM374="Sites strategiques, MLL, Pylone, etc.","ENVTECH",
AM374="AKTIVCO DEFAUT GE &amp; POWER Cabinet","AKTIVCO",
AM374="AKTIVCO Coupure ENEO &amp; Baisse de tension","AKTIVCO GRID ONLY",
AM374="Coupure ENEO &amp; Baisse de tension","IHS GRID ONLY",
AM374="Defaut GE &amp; POWER Cabinet","IHS",
AM374="Sharing","Partners",
AM374="Sites strategiques &amp; DataCenter","SST &amp; DC",
AM374="Exclu","Exclu",
AM374="SAT","SAT",
AM374="SPARE-ISSUE","SPARE-ISSUE",
AM374="Fiber CAmtel","TRANS_FO_CAMTEL",
AM374="Fiber AOF","Fiber AOF",
AM374="Projet OCM (HUAWEI)","TRAVAUX-HUAWEI",
AM374="Projet OCM (NOKIA)","TRAVAUX-NOKIA",
AM374="ACCESS-ISSUE","ACCESS-ISSUE",
AM374="Projet OCM (ZTE, NOKIA, autres projets)","TRAVAUX OCM",
AM374="No root CAuse","No root cause",
AM374="ODU HS","PDH",
AM374="IP &amp; VLAN","PDH",
AM374="Warehouse HUAWEI","SPARE-ISSUE",
AM374="SPARE-HS","SPARE-ISSUE",
AM374="Power Telco","BSS",AM374="no impacts","no impacts"
),"")</f>
        <v>no impacts</v>
      </c>
      <c r="AL374" s="48" t="str" cm="1">
        <f t="array" ref="AL374">IFERROR(_xlfn.IFS(
AM374="MPR ISSUE","TX ISSUE",
AM374="BSS Hardware Issue","RAN ISSUE",
AM374="Sites strategiques, MLL, Pylone, etc.","ENVTECH",
AM374="AKTIVCO DEFAUT GE &amp; POWER Cabinet","POWER ISSUE",
AM374="AKTIVCO Coupure ENEO &amp; Baisse de tension","POWER ISSUE",
AM374="Coupure ENEO &amp; Baisse de tension","POWER ISSUE",
AM374="Defaut GE &amp; POWER Cabinet","POWER ISSUE",
AM374="Sharing","POWER ISSUE",
AM374="Sites strategiques &amp; DataCenter","POWER ISSUE",
AM374="Exclu","Exclu",
AM374="SAT","TX ISSUE",
AM374="SPARE-ISSUE","SPARE-ISSUE",
AM374="Fiber CAmtel","TX ISSUE",
AM374="Fiber AOF","TX ISSUE",
AM374="Projet OCM (HUAWEI)","TRAVAUX-HUAWEI",
AM374="Projet OCM (NOKIA)","TRAVAUX -NOKIA",
AM374="ACCESS-ISSUE","ACCESS-ISSUE",
AM374="Projet OCM (ZTE, NOKIA, autres projets)","TRAVAUX OCM",
AM374="No root CAuse","No root cause",
AM374="ODU HS","TX ISSUE",
AM374="IP &amp; VLAN","TX ISSUE",
AM374="Warehouse HUAWEI","SPARE-ISSUE",
AM374="SPARE-HS","SPARE-ISSUE",
AM374="Power Telco","RAN ISSUE",AM374="no impacts","no impacts"
),"")</f>
        <v>no impacts</v>
      </c>
      <c r="AM374" s="67" t="s">
        <v>5605</v>
      </c>
      <c r="AN374" s="48" t="str" cm="1">
        <f t="array" ref="AN374">IFERROR(_xlfn.IFS(
AM374="MPR ISSUE","ACTIVE",
AM374="BSS Hardware Issue","ACTIVE",
AM374="Sites strategiques, MLL, Pylone, etc.","PASSIVE",
AM374="AKTIVCO DEFAUT GE &amp; POWER Cabinet","PASSIVE",
AM374="AKTIVCO Coupure ENEO &amp; Baisse de tension","PASSIVE",
AM374="Coupure ENEO &amp; Baisse de tension","PASSIVE",
AM374="Defaut GE &amp; POWER Cabinet","PASSIVE",
AM374="Sharing","PASSIVE",
AM374="Sites strategiques &amp; DataCenter","PASSIVE",
AM374="Exclu","Exclu",
AM374="SAT","ACTIVE",
AM374="SPARE-ISSUE","SPARE-ISSUE",
AM374="Fiber CAmtel","ACTIVE",
AM374="Fiber AOF","ACTIVE",
AM374="Projet OCM (HUAWEI)","PLANNED WORKS",
AM374="Projet OCM (NOKIA)","PLANNED WORKS",
AM374="ACCESS-ISSUE","ACCESS-ISSUE",
AM374="Projet OCM (ZTE, NOKIA, autres projets)","PLANNED WORKS",
AM374="No root CAuse","No root cause",
AM374="ODU HS","ACTIVE",
AM374="IP &amp; VLAN","ACTIVE",
AM374="Warehouse HUAWEI","SPARE-ISSUE",
AM374="SPARE-HS","SPARE-ISSUE",
AM374="Power Telco","ACTIVE", AM374="no impacts","no impacts"
),"")</f>
        <v>no impacts</v>
      </c>
      <c r="AO374" s="93" t="s">
        <v>5537</v>
      </c>
      <c r="AP374" s="101" t="str">
        <f t="shared" si="17"/>
        <v>LIT_726</v>
      </c>
      <c r="AR374" s="17" t="s">
        <v>5537</v>
      </c>
      <c r="AS374" s="7" t="s">
        <v>5537</v>
      </c>
      <c r="AT374" s="6"/>
      <c r="AU374" s="7"/>
      <c r="AV374" s="3" t="s">
        <v>5537</v>
      </c>
      <c r="AW374" s="18" t="s">
        <v>5537</v>
      </c>
      <c r="AX374" s="18" t="s">
        <v>5537</v>
      </c>
      <c r="AY374" s="18" t="s">
        <v>5537</v>
      </c>
      <c r="AZ374" s="18" t="s">
        <v>5537</v>
      </c>
      <c r="BA374" s="18" t="s">
        <v>5537</v>
      </c>
      <c r="BB374" s="18" t="s">
        <v>5537</v>
      </c>
      <c r="BC374" s="18" t="s">
        <v>5537</v>
      </c>
      <c r="BD374" s="18" t="s">
        <v>5537</v>
      </c>
      <c r="BE374" s="18" t="s">
        <v>5537</v>
      </c>
      <c r="BF374" s="18" t="s">
        <v>5537</v>
      </c>
      <c r="BG374" s="18" t="s">
        <v>5537</v>
      </c>
      <c r="BH374" s="18" t="s">
        <v>5537</v>
      </c>
      <c r="BI374" s="9" t="s">
        <v>5537</v>
      </c>
      <c r="BJ374" s="14"/>
      <c r="BK374" s="14" t="s">
        <v>5537</v>
      </c>
      <c r="BL374" s="14" t="str">
        <f>_xlfn.XLOOKUP(B374,'[4]cell downs 18042026 17h'!$B:$B,'[4]cell downs 18042026 17h'!$B:$B,"")</f>
        <v/>
      </c>
      <c r="BM374" s="14" t="str">
        <f>_xlfn.XLOOKUP(B374,'[5]Cells Huawei 19042026 15h'!$B:$B,'[5]Cells Huawei 19042026 15h'!$B:$B,"")</f>
        <v/>
      </c>
      <c r="BN374" s="9" t="str">
        <f>_xlfn.XLOOKUP(B374,'[6]cells down 19042026 9H40'!$B:$B,'[6]cells down 19042026 9H40'!$B:$B,"")</f>
        <v/>
      </c>
      <c r="BO374" s="9" t="s">
        <v>5537</v>
      </c>
      <c r="BP374" s="9" t="s">
        <v>5537</v>
      </c>
      <c r="BQ374" s="115"/>
    </row>
    <row r="375" spans="1:69" s="9" customFormat="1" x14ac:dyDescent="0.3">
      <c r="A375" s="1" t="s">
        <v>2275</v>
      </c>
      <c r="B375" s="8" t="s">
        <v>2276</v>
      </c>
      <c r="C375" s="3" t="str">
        <f>_xlfn.XLOOKUP(B375,'[1]daily break down'!$D:$D,'[1]daily break down'!$E:$E,"")</f>
        <v>Ngaoundere</v>
      </c>
      <c r="D375" s="1" t="s">
        <v>11</v>
      </c>
      <c r="E375" s="1" t="s">
        <v>12</v>
      </c>
      <c r="F375" s="3" t="s">
        <v>90</v>
      </c>
      <c r="G375" s="1" t="s">
        <v>91</v>
      </c>
      <c r="H375" s="32" t="str">
        <f>_xlfn.XLOOKUP(B375,[2]CALCULATION!$B:$B,[2]CALCULATION!$H:$H,"")</f>
        <v>Huawei</v>
      </c>
      <c r="I375" s="28">
        <v>0</v>
      </c>
      <c r="J375" s="28">
        <v>0</v>
      </c>
      <c r="K375" s="28">
        <v>0</v>
      </c>
      <c r="L375" s="28">
        <v>0</v>
      </c>
      <c r="M375" s="28">
        <v>0</v>
      </c>
      <c r="N375" s="28">
        <v>0</v>
      </c>
      <c r="O375" s="28">
        <v>0</v>
      </c>
      <c r="P375" s="28">
        <v>0</v>
      </c>
      <c r="Q375" s="28">
        <v>0</v>
      </c>
      <c r="R375" s="28">
        <v>0</v>
      </c>
      <c r="S375" s="94">
        <v>0</v>
      </c>
      <c r="T375" s="94">
        <f>_xlfn.XLOOKUP(B375,'[3]Nur des jours'!$B:$B,'[3]Nur des jours'!$U:$U,"")</f>
        <v>0</v>
      </c>
      <c r="U375" s="94">
        <v>0</v>
      </c>
      <c r="V375" s="94">
        <v>0.70002682395778926</v>
      </c>
      <c r="W375" s="94">
        <v>0</v>
      </c>
      <c r="X375" s="94">
        <v>0</v>
      </c>
      <c r="Y375" s="94">
        <v>0</v>
      </c>
      <c r="Z375" s="94">
        <v>0</v>
      </c>
      <c r="AA375" s="94">
        <v>0</v>
      </c>
      <c r="AB375" s="94">
        <v>0</v>
      </c>
      <c r="AC375" s="94">
        <f>_xlfn.XLOOKUP(B375,'[3]Nur des jours'!$B:$B,'[3]Nur des jours'!$N:$N,"")</f>
        <v>0.66462419349775836</v>
      </c>
      <c r="AD375" s="94">
        <v>0.66462419349775836</v>
      </c>
      <c r="AE375" s="94">
        <v>1.1165665503638957</v>
      </c>
      <c r="AF375" s="94">
        <v>1.4280322735293816</v>
      </c>
      <c r="AG375" s="94">
        <v>4.941946999892749E-2</v>
      </c>
      <c r="AH375" s="94">
        <v>0.66462419349775836</v>
      </c>
      <c r="AI375" s="49" t="s">
        <v>5559</v>
      </c>
      <c r="AJ375" s="49"/>
      <c r="AK375" s="48" t="str" cm="1">
        <f t="array" ref="AK375">IFERROR(_xlfn.IFS(
AM375="MPR ISSUE","PDH",
AM375="BSS Hardware Issue","BSS",
AM375="Sites strategiques, MLL, Pylone, etc.","ENVTECH",
AM375="AKTIVCO DEFAUT GE &amp; POWER Cabinet","AKTIVCO",
AM375="AKTIVCO Coupure ENEO &amp; Baisse de tension","AKTIVCO GRID ONLY",
AM375="Coupure ENEO &amp; Baisse de tension","IHS GRID ONLY",
AM375="Defaut GE &amp; POWER Cabinet","IHS",
AM375="Sharing","Partners",
AM375="Sites strategiques &amp; DataCenter","SST &amp; DC",
AM375="Exclu","Exclu",
AM375="SAT","SAT",
AM375="SPARE-ISSUE","SPARE-ISSUE",
AM375="Fiber CAmtel","TRANS_FO_CAMTEL",
AM375="Fiber AOF","Fiber AOF",
AM375="Projet OCM (HUAWEI)","TRAVAUX-HUAWEI",
AM375="Projet OCM (NOKIA)","TRAVAUX-NOKIA",
AM375="ACCESS-ISSUE","ACCESS-ISSUE",
AM375="Projet OCM (ZTE, NOKIA, autres projets)","TRAVAUX OCM",
AM375="No root CAuse","No root cause",
AM375="ODU HS","PDH",
AM375="IP &amp; VLAN","PDH",
AM375="Warehouse HUAWEI","SPARE-ISSUE",
AM375="SPARE-HS","SPARE-ISSUE",
AM375="Power Telco","BSS",AM375="no impacts","no impacts"
),"")</f>
        <v>IHS</v>
      </c>
      <c r="AL375" s="48" t="str" cm="1">
        <f t="array" ref="AL375">IFERROR(_xlfn.IFS(
AM375="MPR ISSUE","TX ISSUE",
AM375="BSS Hardware Issue","RAN ISSUE",
AM375="Sites strategiques, MLL, Pylone, etc.","ENVTECH",
AM375="AKTIVCO DEFAUT GE &amp; POWER Cabinet","POWER ISSUE",
AM375="AKTIVCO Coupure ENEO &amp; Baisse de tension","POWER ISSUE",
AM375="Coupure ENEO &amp; Baisse de tension","POWER ISSUE",
AM375="Defaut GE &amp; POWER Cabinet","POWER ISSUE",
AM375="Sharing","POWER ISSUE",
AM375="Sites strategiques &amp; DataCenter","POWER ISSUE",
AM375="Exclu","Exclu",
AM375="SAT","TX ISSUE",
AM375="SPARE-ISSUE","SPARE-ISSUE",
AM375="Fiber CAmtel","TX ISSUE",
AM375="Fiber AOF","TX ISSUE",
AM375="Projet OCM (HUAWEI)","TRAVAUX-HUAWEI",
AM375="Projet OCM (NOKIA)","TRAVAUX -NOKIA",
AM375="ACCESS-ISSUE","ACCESS-ISSUE",
AM375="Projet OCM (ZTE, NOKIA, autres projets)","TRAVAUX OCM",
AM375="No root CAuse","No root cause",
AM375="ODU HS","TX ISSUE",
AM375="IP &amp; VLAN","TX ISSUE",
AM375="Warehouse HUAWEI","SPARE-ISSUE",
AM375="SPARE-HS","SPARE-ISSUE",
AM375="Power Telco","RAN ISSUE",AM375="no impacts","no impacts"
),"")</f>
        <v>POWER ISSUE</v>
      </c>
      <c r="AM375" s="67" t="s">
        <v>5330</v>
      </c>
      <c r="AN375" s="48" t="str" cm="1">
        <f t="array" ref="AN375">IFERROR(_xlfn.IFS(
AM375="MPR ISSUE","ACTIVE",
AM375="BSS Hardware Issue","ACTIVE",
AM375="Sites strategiques, MLL, Pylone, etc.","PASSIVE",
AM375="AKTIVCO DEFAUT GE &amp; POWER Cabinet","PASSIVE",
AM375="AKTIVCO Coupure ENEO &amp; Baisse de tension","PASSIVE",
AM375="Coupure ENEO &amp; Baisse de tension","PASSIVE",
AM375="Defaut GE &amp; POWER Cabinet","PASSIVE",
AM375="Sharing","PASSIVE",
AM375="Sites strategiques &amp; DataCenter","PASSIVE",
AM375="Exclu","Exclu",
AM375="SAT","ACTIVE",
AM375="SPARE-ISSUE","SPARE-ISSUE",
AM375="Fiber CAmtel","ACTIVE",
AM375="Fiber AOF","ACTIVE",
AM375="Projet OCM (HUAWEI)","PLANNED WORKS",
AM375="Projet OCM (NOKIA)","PLANNED WORKS",
AM375="ACCESS-ISSUE","ACCESS-ISSUE",
AM375="Projet OCM (ZTE, NOKIA, autres projets)","PLANNED WORKS",
AM375="No root CAuse","No root cause",
AM375="ODU HS","ACTIVE",
AM375="IP &amp; VLAN","ACTIVE",
AM375="Warehouse HUAWEI","SPARE-ISSUE",
AM375="SPARE-HS","SPARE-ISSUE",
AM375="Power Telco","ACTIVE", AM375="no impacts","no impacts"
),"")</f>
        <v>PASSIVE</v>
      </c>
      <c r="AO375" s="93" t="s">
        <v>6387</v>
      </c>
      <c r="AP375" s="101" t="str">
        <f t="shared" si="17"/>
        <v>ADM_072</v>
      </c>
      <c r="AR375" s="17" t="s">
        <v>5537</v>
      </c>
      <c r="AS375" s="7" t="s">
        <v>5537</v>
      </c>
      <c r="AT375" s="6"/>
      <c r="AU375" s="7"/>
      <c r="AV375" s="3" t="s">
        <v>6387</v>
      </c>
      <c r="AW375" s="18" t="s">
        <v>5537</v>
      </c>
      <c r="AX375" s="18" t="s">
        <v>5537</v>
      </c>
      <c r="AY375" s="18" t="s">
        <v>5537</v>
      </c>
      <c r="AZ375" s="18" t="s">
        <v>5537</v>
      </c>
      <c r="BA375" s="18" t="s">
        <v>5537</v>
      </c>
      <c r="BB375" s="18" t="s">
        <v>5537</v>
      </c>
      <c r="BC375" s="18" t="s">
        <v>5537</v>
      </c>
      <c r="BD375" s="18" t="s">
        <v>5537</v>
      </c>
      <c r="BE375" s="18" t="s">
        <v>5537</v>
      </c>
      <c r="BF375" s="18" t="s">
        <v>5537</v>
      </c>
      <c r="BG375" s="18" t="s">
        <v>5537</v>
      </c>
      <c r="BH375" s="18" t="s">
        <v>5537</v>
      </c>
      <c r="BI375" s="9" t="s">
        <v>5537</v>
      </c>
      <c r="BJ375" s="14"/>
      <c r="BK375" s="14" t="s">
        <v>5537</v>
      </c>
      <c r="BL375" s="14" t="str">
        <f>_xlfn.XLOOKUP(B375,'[4]cell downs 18042026 17h'!$B:$B,'[4]cell downs 18042026 17h'!$B:$B,"")</f>
        <v/>
      </c>
      <c r="BM375" s="14" t="str">
        <f>_xlfn.XLOOKUP(B375,'[5]Cells Huawei 19042026 15h'!$B:$B,'[5]Cells Huawei 19042026 15h'!$B:$B,"")</f>
        <v/>
      </c>
      <c r="BN375" s="9" t="str">
        <f>_xlfn.XLOOKUP(B375,'[6]cells down 19042026 9H40'!$B:$B,'[6]cells down 19042026 9H40'!$B:$B,"")</f>
        <v/>
      </c>
      <c r="BO375" s="9" t="s">
        <v>2276</v>
      </c>
      <c r="BP375" s="9" t="s">
        <v>5537</v>
      </c>
      <c r="BQ375" s="115"/>
    </row>
    <row r="376" spans="1:69" s="9" customFormat="1" x14ac:dyDescent="0.3">
      <c r="A376" s="2" t="s">
        <v>948</v>
      </c>
      <c r="B376" s="8" t="s">
        <v>949</v>
      </c>
      <c r="C376" s="3" t="str">
        <f>_xlfn.XLOOKUP(B376,'[1]daily break down'!$D:$D,'[1]daily break down'!$E:$E,"")</f>
        <v>NORD-OUEST</v>
      </c>
      <c r="D376" s="1" t="s">
        <v>11</v>
      </c>
      <c r="E376" s="1" t="s">
        <v>5512</v>
      </c>
      <c r="F376" s="3" t="s">
        <v>51</v>
      </c>
      <c r="G376" s="1" t="s">
        <v>948</v>
      </c>
      <c r="H376" s="33" t="str">
        <f>_xlfn.XLOOKUP(B376,[2]CALCULATION!$B:$B,[2]CALCULATION!$H:$H,"")</f>
        <v>NOKIA</v>
      </c>
      <c r="I376" s="28">
        <v>3.903784914452204E-2</v>
      </c>
      <c r="J376" s="28">
        <v>4.5466501567058712E-2</v>
      </c>
      <c r="K376" s="28">
        <v>3.8189852009088265</v>
      </c>
      <c r="L376" s="28">
        <v>6.4259497192126896E-2</v>
      </c>
      <c r="M376" s="28">
        <v>4.6319183349329461E-2</v>
      </c>
      <c r="N376" s="28">
        <v>3.9124017639993687E-2</v>
      </c>
      <c r="O376" s="28">
        <v>2.3273815775929102E-2</v>
      </c>
      <c r="P376" s="28">
        <v>6.9411641445969577E-2</v>
      </c>
      <c r="Q376" s="28">
        <v>2.4887993512840684E-2</v>
      </c>
      <c r="R376" s="28">
        <v>0</v>
      </c>
      <c r="S376" s="94">
        <v>8.8905010320567343E-2</v>
      </c>
      <c r="T376" s="94">
        <f>_xlfn.XLOOKUP(B376,'[3]Nur des jours'!$B:$B,'[3]Nur des jours'!$U:$U,"")</f>
        <v>7.0024619542109336</v>
      </c>
      <c r="U376" s="94">
        <v>0</v>
      </c>
      <c r="V376" s="94">
        <v>6.9201173976195172</v>
      </c>
      <c r="W376" s="94">
        <v>7.0024619542109336</v>
      </c>
      <c r="X376" s="94">
        <v>4.9331826625917077E-2</v>
      </c>
      <c r="Y376" s="94">
        <v>6.4687829057194862E-2</v>
      </c>
      <c r="Z376" s="94">
        <v>0.12976802983737265</v>
      </c>
      <c r="AA376" s="94">
        <v>0</v>
      </c>
      <c r="AB376" s="94">
        <v>7.8010632560289769E-2</v>
      </c>
      <c r="AC376" s="94">
        <f>_xlfn.XLOOKUP(B376,'[3]Nur des jours'!$B:$B,'[3]Nur des jours'!$N:$N,"")</f>
        <v>0.64393550264957922</v>
      </c>
      <c r="AD376" s="94">
        <v>0.64393550264957922</v>
      </c>
      <c r="AE376" s="94">
        <v>2.1987868142233093</v>
      </c>
      <c r="AF376" s="94">
        <v>0.98283471206449269</v>
      </c>
      <c r="AG376" s="94">
        <v>0</v>
      </c>
      <c r="AH376" s="94">
        <v>0.64393550264957922</v>
      </c>
      <c r="AI376" s="49" t="s">
        <v>6659</v>
      </c>
      <c r="AJ376" s="49"/>
      <c r="AK376" s="48" t="str" cm="1">
        <f t="array" ref="AK376">IFERROR(_xlfn.IFS(
AM376="MPR ISSUE","PDH",
AM376="BSS Hardware Issue","BSS",
AM376="Sites strategiques, MLL, Pylone, etc.","ENVTECH",
AM376="AKTIVCO DEFAUT GE &amp; POWER Cabinet","AKTIVCO",
AM376="AKTIVCO Coupure ENEO &amp; Baisse de tension","AKTIVCO GRID ONLY",
AM376="Coupure ENEO &amp; Baisse de tension","IHS GRID ONLY",
AM376="Defaut GE &amp; POWER Cabinet","IHS",
AM376="Sharing","Partners",
AM376="Sites strategiques &amp; DataCenter","SST &amp; DC",
AM376="Exclu","Exclu",
AM376="SAT","SAT",
AM376="SPARE-ISSUE","SPARE-ISSUE",
AM376="Fiber CAmtel","TRANS_FO_CAMTEL",
AM376="Fiber AOF","Fiber AOF",
AM376="Projet OCM (HUAWEI)","TRAVAUX-HUAWEI",
AM376="Projet OCM (NOKIA)","TRAVAUX-NOKIA",
AM376="ACCESS-ISSUE","ACCESS-ISSUE",
AM376="Projet OCM (ZTE, NOKIA, autres projets)","TRAVAUX OCM",
AM376="No root CAuse","No root cause",
AM376="ODU HS","PDH",
AM376="IP &amp; VLAN","PDH",
AM376="Warehouse HUAWEI","SPARE-ISSUE",
AM376="SPARE-HS","SPARE-ISSUE",
AM376="Power Telco","BSS",AM376="no impacts","no impacts"
),"")</f>
        <v>IHS</v>
      </c>
      <c r="AL376" s="48" t="str" cm="1">
        <f t="array" ref="AL376">IFERROR(_xlfn.IFS(
AM376="MPR ISSUE","TX ISSUE",
AM376="BSS Hardware Issue","RAN ISSUE",
AM376="Sites strategiques, MLL, Pylone, etc.","ENVTECH",
AM376="AKTIVCO DEFAUT GE &amp; POWER Cabinet","POWER ISSUE",
AM376="AKTIVCO Coupure ENEO &amp; Baisse de tension","POWER ISSUE",
AM376="Coupure ENEO &amp; Baisse de tension","POWER ISSUE",
AM376="Defaut GE &amp; POWER Cabinet","POWER ISSUE",
AM376="Sharing","POWER ISSUE",
AM376="Sites strategiques &amp; DataCenter","POWER ISSUE",
AM376="Exclu","Exclu",
AM376="SAT","TX ISSUE",
AM376="SPARE-ISSUE","SPARE-ISSUE",
AM376="Fiber CAmtel","TX ISSUE",
AM376="Fiber AOF","TX ISSUE",
AM376="Projet OCM (HUAWEI)","TRAVAUX-HUAWEI",
AM376="Projet OCM (NOKIA)","TRAVAUX -NOKIA",
AM376="ACCESS-ISSUE","ACCESS-ISSUE",
AM376="Projet OCM (ZTE, NOKIA, autres projets)","TRAVAUX OCM",
AM376="No root CAuse","No root cause",
AM376="ODU HS","TX ISSUE",
AM376="IP &amp; VLAN","TX ISSUE",
AM376="Warehouse HUAWEI","SPARE-ISSUE",
AM376="SPARE-HS","SPARE-ISSUE",
AM376="Power Telco","RAN ISSUE",AM376="no impacts","no impacts"
),"")</f>
        <v>POWER ISSUE</v>
      </c>
      <c r="AM376" s="67" t="s">
        <v>5330</v>
      </c>
      <c r="AN376" s="48" t="str" cm="1">
        <f t="array" ref="AN376">IFERROR(_xlfn.IFS(
AM376="MPR ISSUE","ACTIVE",
AM376="BSS Hardware Issue","ACTIVE",
AM376="Sites strategiques, MLL, Pylone, etc.","PASSIVE",
AM376="AKTIVCO DEFAUT GE &amp; POWER Cabinet","PASSIVE",
AM376="AKTIVCO Coupure ENEO &amp; Baisse de tension","PASSIVE",
AM376="Coupure ENEO &amp; Baisse de tension","PASSIVE",
AM376="Defaut GE &amp; POWER Cabinet","PASSIVE",
AM376="Sharing","PASSIVE",
AM376="Sites strategiques &amp; DataCenter","PASSIVE",
AM376="Exclu","Exclu",
AM376="SAT","ACTIVE",
AM376="SPARE-ISSUE","SPARE-ISSUE",
AM376="Fiber CAmtel","ACTIVE",
AM376="Fiber AOF","ACTIVE",
AM376="Projet OCM (HUAWEI)","PLANNED WORKS",
AM376="Projet OCM (NOKIA)","PLANNED WORKS",
AM376="ACCESS-ISSUE","ACCESS-ISSUE",
AM376="Projet OCM (ZTE, NOKIA, autres projets)","PLANNED WORKS",
AM376="No root CAuse","No root cause",
AM376="ODU HS","ACTIVE",
AM376="IP &amp; VLAN","ACTIVE",
AM376="Warehouse HUAWEI","SPARE-ISSUE",
AM376="SPARE-HS","SPARE-ISSUE",
AM376="Power Telco","ACTIVE", AM376="no impacts","no impacts"
),"")</f>
        <v>PASSIVE</v>
      </c>
      <c r="AO376" s="93" t="s">
        <v>6100</v>
      </c>
      <c r="AP376" s="101" t="str">
        <f t="shared" si="17"/>
        <v>NRO_091</v>
      </c>
      <c r="AR376" s="17" t="s">
        <v>5537</v>
      </c>
      <c r="AS376" s="7" t="s">
        <v>5537</v>
      </c>
      <c r="AT376" s="6"/>
      <c r="AU376" s="7"/>
      <c r="AV376" s="3" t="s">
        <v>5537</v>
      </c>
      <c r="AW376" s="18" t="s">
        <v>5537</v>
      </c>
      <c r="AX376" s="18" t="s">
        <v>5537</v>
      </c>
      <c r="AY376" s="18" t="s">
        <v>5537</v>
      </c>
      <c r="AZ376" s="18" t="s">
        <v>5537</v>
      </c>
      <c r="BA376" s="18" t="s">
        <v>5537</v>
      </c>
      <c r="BB376" s="18" t="s">
        <v>5537</v>
      </c>
      <c r="BC376" s="18" t="s">
        <v>5537</v>
      </c>
      <c r="BD376" s="18" t="s">
        <v>5537</v>
      </c>
      <c r="BE376" s="18" t="s">
        <v>5537</v>
      </c>
      <c r="BF376" s="18" t="s">
        <v>5537</v>
      </c>
      <c r="BG376" s="18" t="s">
        <v>5537</v>
      </c>
      <c r="BH376" s="18" t="s">
        <v>5537</v>
      </c>
      <c r="BI376" s="9" t="s">
        <v>6100</v>
      </c>
      <c r="BJ376" s="14"/>
      <c r="BK376" s="14" t="s">
        <v>5537</v>
      </c>
      <c r="BL376" s="14" t="str">
        <f>_xlfn.XLOOKUP(B376,'[4]cell downs 18042026 17h'!$B:$B,'[4]cell downs 18042026 17h'!$B:$B,"")</f>
        <v/>
      </c>
      <c r="BM376" s="14" t="str">
        <f>_xlfn.XLOOKUP(B376,'[5]Cells Huawei 19042026 15h'!$B:$B,'[5]Cells Huawei 19042026 15h'!$B:$B,"")</f>
        <v/>
      </c>
      <c r="BN376" s="9" t="str">
        <f>_xlfn.XLOOKUP(B376,'[6]cells down 19042026 9H40'!$B:$B,'[6]cells down 19042026 9H40'!$B:$B,"")</f>
        <v/>
      </c>
      <c r="BO376" s="9" t="s">
        <v>949</v>
      </c>
      <c r="BP376" s="9" t="s">
        <v>5537</v>
      </c>
      <c r="BQ376" s="115"/>
    </row>
    <row r="377" spans="1:69" s="9" customFormat="1" x14ac:dyDescent="0.3">
      <c r="A377" s="1" t="s">
        <v>977</v>
      </c>
      <c r="B377" s="8" t="s">
        <v>978</v>
      </c>
      <c r="C377" s="3" t="str">
        <f>_xlfn.XLOOKUP(B377,'[1]daily break down'!$D:$D,'[1]daily break down'!$E:$E,"")</f>
        <v>Douala</v>
      </c>
      <c r="D377" s="1" t="s">
        <v>11</v>
      </c>
      <c r="E377" s="1" t="s">
        <v>12</v>
      </c>
      <c r="F377" s="3" t="s">
        <v>31</v>
      </c>
      <c r="G377" s="1" t="s">
        <v>32</v>
      </c>
      <c r="H377" s="34" t="str">
        <f>_xlfn.XLOOKUP(B377,[2]CALCULATION!$B:$B,[2]CALCULATION!$H:$H,"")</f>
        <v>ZTE</v>
      </c>
      <c r="I377" s="28">
        <v>0.2506185205160476</v>
      </c>
      <c r="J377" s="28">
        <v>0.29190672682081836</v>
      </c>
      <c r="K377" s="28">
        <v>3.6666067408035201</v>
      </c>
      <c r="L377" s="28">
        <v>13.868556899607057</v>
      </c>
      <c r="M377" s="28">
        <v>25.530825435960654</v>
      </c>
      <c r="N377" s="28">
        <v>6.186988668304691E-2</v>
      </c>
      <c r="O377" s="28">
        <v>0.63894168072070845</v>
      </c>
      <c r="P377" s="28">
        <v>0.46059089754674959</v>
      </c>
      <c r="Q377" s="28">
        <v>0.24464376927971929</v>
      </c>
      <c r="R377" s="28">
        <v>0</v>
      </c>
      <c r="S377" s="94">
        <v>5.2773996741174771E-2</v>
      </c>
      <c r="T377" s="94">
        <f>_xlfn.XLOOKUP(B377,'[3]Nur des jours'!$B:$B,'[3]Nur des jours'!$U:$U,"")</f>
        <v>0.25796657278281448</v>
      </c>
      <c r="U377" s="94">
        <v>0</v>
      </c>
      <c r="V377" s="94">
        <v>0</v>
      </c>
      <c r="W377" s="94">
        <v>0.25796657278281448</v>
      </c>
      <c r="X377" s="94">
        <v>5.7268436477158312E-2</v>
      </c>
      <c r="Y377" s="94">
        <v>0</v>
      </c>
      <c r="Z377" s="94">
        <v>0</v>
      </c>
      <c r="AA377" s="94">
        <v>0</v>
      </c>
      <c r="AB377" s="94">
        <v>0</v>
      </c>
      <c r="AC377" s="94">
        <f>_xlfn.XLOOKUP(B377,'[3]Nur des jours'!$B:$B,'[3]Nur des jours'!$N:$N,"")</f>
        <v>0.64143859168514394</v>
      </c>
      <c r="AD377" s="94">
        <v>0.64143859168514394</v>
      </c>
      <c r="AE377" s="94">
        <v>0.62148044235019517</v>
      </c>
      <c r="AF377" s="94">
        <v>0.52754317247569882</v>
      </c>
      <c r="AG377" s="94">
        <v>0.72022464962450761</v>
      </c>
      <c r="AH377" s="94">
        <v>0.64143859168514394</v>
      </c>
      <c r="AI377" s="49" t="s">
        <v>5559</v>
      </c>
      <c r="AJ377" s="49"/>
      <c r="AK377" s="48" t="str" cm="1">
        <f t="array" ref="AK377">IFERROR(_xlfn.IFS(
AM377="MPR ISSUE","PDH",
AM377="BSS Hardware Issue","BSS",
AM377="Sites strategiques, MLL, Pylone, etc.","ENVTECH",
AM377="AKTIVCO DEFAUT GE &amp; POWER Cabinet","AKTIVCO",
AM377="AKTIVCO Coupure ENEO &amp; Baisse de tension","AKTIVCO GRID ONLY",
AM377="Coupure ENEO &amp; Baisse de tension","IHS GRID ONLY",
AM377="Defaut GE &amp; POWER Cabinet","IHS",
AM377="Sharing","Partners",
AM377="Sites strategiques &amp; DataCenter","SST &amp; DC",
AM377="Exclu","Exclu",
AM377="SAT","SAT",
AM377="SPARE-ISSUE","SPARE-ISSUE",
AM377="Fiber CAmtel","TRANS_FO_CAMTEL",
AM377="Fiber AOF","Fiber AOF",
AM377="Projet OCM (HUAWEI)","TRAVAUX-HUAWEI",
AM377="Projet OCM (NOKIA)","TRAVAUX-NOKIA",
AM377="ACCESS-ISSUE","ACCESS-ISSUE",
AM377="Projet OCM (ZTE, NOKIA, autres projets)","TRAVAUX OCM",
AM377="No root CAuse","No root cause",
AM377="ODU HS","PDH",
AM377="IP &amp; VLAN","PDH",
AM377="Warehouse HUAWEI","SPARE-ISSUE",
AM377="SPARE-HS","SPARE-ISSUE",
AM377="Power Telco","BSS",AM377="no impacts","no impacts"
),"")</f>
        <v>IHS</v>
      </c>
      <c r="AL377" s="48" t="str" cm="1">
        <f t="array" ref="AL377">IFERROR(_xlfn.IFS(
AM377="MPR ISSUE","TX ISSUE",
AM377="BSS Hardware Issue","RAN ISSUE",
AM377="Sites strategiques, MLL, Pylone, etc.","ENVTECH",
AM377="AKTIVCO DEFAUT GE &amp; POWER Cabinet","POWER ISSUE",
AM377="AKTIVCO Coupure ENEO &amp; Baisse de tension","POWER ISSUE",
AM377="Coupure ENEO &amp; Baisse de tension","POWER ISSUE",
AM377="Defaut GE &amp; POWER Cabinet","POWER ISSUE",
AM377="Sharing","POWER ISSUE",
AM377="Sites strategiques &amp; DataCenter","POWER ISSUE",
AM377="Exclu","Exclu",
AM377="SAT","TX ISSUE",
AM377="SPARE-ISSUE","SPARE-ISSUE",
AM377="Fiber CAmtel","TX ISSUE",
AM377="Fiber AOF","TX ISSUE",
AM377="Projet OCM (HUAWEI)","TRAVAUX-HUAWEI",
AM377="Projet OCM (NOKIA)","TRAVAUX -NOKIA",
AM377="ACCESS-ISSUE","ACCESS-ISSUE",
AM377="Projet OCM (ZTE, NOKIA, autres projets)","TRAVAUX OCM",
AM377="No root CAuse","No root cause",
AM377="ODU HS","TX ISSUE",
AM377="IP &amp; VLAN","TX ISSUE",
AM377="Warehouse HUAWEI","SPARE-ISSUE",
AM377="SPARE-HS","SPARE-ISSUE",
AM377="Power Telco","RAN ISSUE",AM377="no impacts","no impacts"
),"")</f>
        <v>POWER ISSUE</v>
      </c>
      <c r="AM377" s="67" t="s">
        <v>5330</v>
      </c>
      <c r="AN377" s="48" t="str" cm="1">
        <f t="array" ref="AN377">IFERROR(_xlfn.IFS(
AM377="MPR ISSUE","ACTIVE",
AM377="BSS Hardware Issue","ACTIVE",
AM377="Sites strategiques, MLL, Pylone, etc.","PASSIVE",
AM377="AKTIVCO DEFAUT GE &amp; POWER Cabinet","PASSIVE",
AM377="AKTIVCO Coupure ENEO &amp; Baisse de tension","PASSIVE",
AM377="Coupure ENEO &amp; Baisse de tension","PASSIVE",
AM377="Defaut GE &amp; POWER Cabinet","PASSIVE",
AM377="Sharing","PASSIVE",
AM377="Sites strategiques &amp; DataCenter","PASSIVE",
AM377="Exclu","Exclu",
AM377="SAT","ACTIVE",
AM377="SPARE-ISSUE","SPARE-ISSUE",
AM377="Fiber CAmtel","ACTIVE",
AM377="Fiber AOF","ACTIVE",
AM377="Projet OCM (HUAWEI)","PLANNED WORKS",
AM377="Projet OCM (NOKIA)","PLANNED WORKS",
AM377="ACCESS-ISSUE","ACCESS-ISSUE",
AM377="Projet OCM (ZTE, NOKIA, autres projets)","PLANNED WORKS",
AM377="No root CAuse","No root cause",
AM377="ODU HS","ACTIVE",
AM377="IP &amp; VLAN","ACTIVE",
AM377="Warehouse HUAWEI","SPARE-ISSUE",
AM377="SPARE-HS","SPARE-ISSUE",
AM377="Power Telco","ACTIVE", AM377="no impacts","no impacts"
),"")</f>
        <v>PASSIVE</v>
      </c>
      <c r="AO377" s="93" t="s">
        <v>6236</v>
      </c>
      <c r="AP377" s="101" t="str">
        <f t="shared" si="17"/>
        <v>LIT_581</v>
      </c>
      <c r="AR377" s="17" t="s">
        <v>5537</v>
      </c>
      <c r="AS377" s="7" t="s">
        <v>5537</v>
      </c>
      <c r="AT377" s="6"/>
      <c r="AU377" s="7"/>
      <c r="AV377" s="3" t="s">
        <v>5537</v>
      </c>
      <c r="AW377" s="18" t="s">
        <v>5537</v>
      </c>
      <c r="AX377" s="18" t="s">
        <v>5537</v>
      </c>
      <c r="AY377" s="18" t="s">
        <v>5537</v>
      </c>
      <c r="AZ377" s="18" t="s">
        <v>5537</v>
      </c>
      <c r="BA377" s="18" t="s">
        <v>5537</v>
      </c>
      <c r="BB377" s="18" t="s">
        <v>5537</v>
      </c>
      <c r="BC377" s="18" t="s">
        <v>5537</v>
      </c>
      <c r="BD377" s="18" t="s">
        <v>5537</v>
      </c>
      <c r="BE377" s="18" t="s">
        <v>5537</v>
      </c>
      <c r="BF377" s="18" t="s">
        <v>5537</v>
      </c>
      <c r="BG377" s="18" t="s">
        <v>5537</v>
      </c>
      <c r="BH377" s="18" t="s">
        <v>5537</v>
      </c>
      <c r="BI377" s="9" t="s">
        <v>6236</v>
      </c>
      <c r="BJ377" s="14"/>
      <c r="BK377" s="14" t="s">
        <v>5537</v>
      </c>
      <c r="BL377" s="14" t="str">
        <f>_xlfn.XLOOKUP(B377,'[4]cell downs 18042026 17h'!$B:$B,'[4]cell downs 18042026 17h'!$B:$B,"")</f>
        <v/>
      </c>
      <c r="BM377" s="14" t="str">
        <f>_xlfn.XLOOKUP(B377,'[5]Cells Huawei 19042026 15h'!$B:$B,'[5]Cells Huawei 19042026 15h'!$B:$B,"")</f>
        <v/>
      </c>
      <c r="BN377" s="9" t="str">
        <f>_xlfn.XLOOKUP(B377,'[6]cells down 19042026 9H40'!$B:$B,'[6]cells down 19042026 9H40'!$B:$B,"")</f>
        <v/>
      </c>
      <c r="BO377" s="9" t="s">
        <v>978</v>
      </c>
      <c r="BP377" s="9" t="s">
        <v>5537</v>
      </c>
      <c r="BQ377" s="115"/>
    </row>
    <row r="378" spans="1:69" s="9" customFormat="1" x14ac:dyDescent="0.3">
      <c r="A378" s="1" t="s">
        <v>917</v>
      </c>
      <c r="B378" s="8" t="s">
        <v>918</v>
      </c>
      <c r="C378" s="3" t="str">
        <f>_xlfn.XLOOKUP(B378,'[1]daily break down'!$D:$D,'[1]daily break down'!$E:$E,"")</f>
        <v>SUD-OUEST</v>
      </c>
      <c r="D378" s="1" t="s">
        <v>18</v>
      </c>
      <c r="E378" s="1"/>
      <c r="F378" s="3" t="s">
        <v>13</v>
      </c>
      <c r="G378" s="1" t="s">
        <v>63</v>
      </c>
      <c r="H378" s="32" t="str">
        <f>_xlfn.XLOOKUP(B378,[2]CALCULATION!$B:$B,[2]CALCULATION!$H:$H,"")</f>
        <v>Huawei</v>
      </c>
      <c r="I378" s="28">
        <v>2.292075089960135</v>
      </c>
      <c r="J378" s="28">
        <v>0.65599201559213893</v>
      </c>
      <c r="K378" s="28">
        <v>0.66906512799879014</v>
      </c>
      <c r="L378" s="28">
        <v>0.36042909771625381</v>
      </c>
      <c r="M378" s="28">
        <v>0.78991561867746474</v>
      </c>
      <c r="N378" s="28">
        <v>0</v>
      </c>
      <c r="O378" s="28">
        <v>0</v>
      </c>
      <c r="P378" s="28">
        <v>1.3757087660123333</v>
      </c>
      <c r="Q378" s="28">
        <v>0.89041628499599046</v>
      </c>
      <c r="R378" s="28">
        <v>1.7306981648417812</v>
      </c>
      <c r="S378" s="94">
        <v>5.0932881606469707</v>
      </c>
      <c r="T378" s="94">
        <f>_xlfn.XLOOKUP(B378,'[3]Nur des jours'!$B:$B,'[3]Nur des jours'!$U:$U,"")</f>
        <v>5.3505234952187721E-4</v>
      </c>
      <c r="U378" s="94">
        <v>0.67470101274708738</v>
      </c>
      <c r="V378" s="94">
        <v>0.17843995856554604</v>
      </c>
      <c r="W378" s="94">
        <v>5.3505234952187721E-4</v>
      </c>
      <c r="X378" s="94">
        <v>0.6888085596961474</v>
      </c>
      <c r="Y378" s="94">
        <v>0.56958106114435569</v>
      </c>
      <c r="Z378" s="94">
        <v>1.2756183064951074</v>
      </c>
      <c r="AA378" s="94">
        <v>0.39538585121834979</v>
      </c>
      <c r="AB378" s="94">
        <v>4.4041585695411101</v>
      </c>
      <c r="AC378" s="94">
        <f>_xlfn.XLOOKUP(B378,'[3]Nur des jours'!$B:$B,'[3]Nur des jours'!$N:$N,"")</f>
        <v>0.62481629869333077</v>
      </c>
      <c r="AD378" s="94">
        <v>0.62481629869333077</v>
      </c>
      <c r="AE378" s="94">
        <v>0.65320392152160789</v>
      </c>
      <c r="AF378" s="94">
        <v>0.59304777787978002</v>
      </c>
      <c r="AG378" s="94">
        <v>0.63749406282353505</v>
      </c>
      <c r="AH378" s="94">
        <v>0.62481629869333077</v>
      </c>
      <c r="AI378" s="49" t="s">
        <v>5559</v>
      </c>
      <c r="AJ378" s="49"/>
      <c r="AK378" s="48" t="str" cm="1">
        <f t="array" ref="AK378">IFERROR(_xlfn.IFS(
AM378="MPR ISSUE","PDH",
AM378="BSS Hardware Issue","BSS",
AM378="Sites strategiques, MLL, Pylone, etc.","ENVTECH",
AM378="AKTIVCO DEFAUT GE &amp; POWER Cabinet","AKTIVCO",
AM378="AKTIVCO Coupure ENEO &amp; Baisse de tension","AKTIVCO GRID ONLY",
AM378="Coupure ENEO &amp; Baisse de tension","IHS GRID ONLY",
AM378="Defaut GE &amp; POWER Cabinet","IHS",
AM378="Sharing","Partners",
AM378="Sites strategiques &amp; DataCenter","SST &amp; DC",
AM378="Exclu","Exclu",
AM378="SAT","SAT",
AM378="SPARE-ISSUE","SPARE-ISSUE",
AM378="Fiber CAmtel","TRANS_FO_CAMTEL",
AM378="Fiber AOF","Fiber AOF",
AM378="Projet OCM (HUAWEI)","TRAVAUX-HUAWEI",
AM378="Projet OCM (NOKIA)","TRAVAUX-NOKIA",
AM378="ACCESS-ISSUE","ACCESS-ISSUE",
AM378="Projet OCM (ZTE, NOKIA, autres projets)","TRAVAUX OCM",
AM378="No root CAuse","No root cause",
AM378="ODU HS","PDH",
AM378="IP &amp; VLAN","PDH",
AM378="Warehouse HUAWEI","SPARE-ISSUE",
AM378="SPARE-HS","SPARE-ISSUE",
AM378="Power Telco","BSS",AM378="no impacts","no impacts"
),"")</f>
        <v>no impacts</v>
      </c>
      <c r="AL378" s="48" t="str" cm="1">
        <f t="array" ref="AL378">IFERROR(_xlfn.IFS(
AM378="MPR ISSUE","TX ISSUE",
AM378="BSS Hardware Issue","RAN ISSUE",
AM378="Sites strategiques, MLL, Pylone, etc.","ENVTECH",
AM378="AKTIVCO DEFAUT GE &amp; POWER Cabinet","POWER ISSUE",
AM378="AKTIVCO Coupure ENEO &amp; Baisse de tension","POWER ISSUE",
AM378="Coupure ENEO &amp; Baisse de tension","POWER ISSUE",
AM378="Defaut GE &amp; POWER Cabinet","POWER ISSUE",
AM378="Sharing","POWER ISSUE",
AM378="Sites strategiques &amp; DataCenter","POWER ISSUE",
AM378="Exclu","Exclu",
AM378="SAT","TX ISSUE",
AM378="SPARE-ISSUE","SPARE-ISSUE",
AM378="Fiber CAmtel","TX ISSUE",
AM378="Fiber AOF","TX ISSUE",
AM378="Projet OCM (HUAWEI)","TRAVAUX-HUAWEI",
AM378="Projet OCM (NOKIA)","TRAVAUX -NOKIA",
AM378="ACCESS-ISSUE","ACCESS-ISSUE",
AM378="Projet OCM (ZTE, NOKIA, autres projets)","TRAVAUX OCM",
AM378="No root CAuse","No root cause",
AM378="ODU HS","TX ISSUE",
AM378="IP &amp; VLAN","TX ISSUE",
AM378="Warehouse HUAWEI","SPARE-ISSUE",
AM378="SPARE-HS","SPARE-ISSUE",
AM378="Power Telco","RAN ISSUE",AM378="no impacts","no impacts"
),"")</f>
        <v>no impacts</v>
      </c>
      <c r="AM378" s="67" t="s">
        <v>5605</v>
      </c>
      <c r="AN378" s="48" t="str" cm="1">
        <f t="array" ref="AN378">IFERROR(_xlfn.IFS(
AM378="MPR ISSUE","ACTIVE",
AM378="BSS Hardware Issue","ACTIVE",
AM378="Sites strategiques, MLL, Pylone, etc.","PASSIVE",
AM378="AKTIVCO DEFAUT GE &amp; POWER Cabinet","PASSIVE",
AM378="AKTIVCO Coupure ENEO &amp; Baisse de tension","PASSIVE",
AM378="Coupure ENEO &amp; Baisse de tension","PASSIVE",
AM378="Defaut GE &amp; POWER Cabinet","PASSIVE",
AM378="Sharing","PASSIVE",
AM378="Sites strategiques &amp; DataCenter","PASSIVE",
AM378="Exclu","Exclu",
AM378="SAT","ACTIVE",
AM378="SPARE-ISSUE","SPARE-ISSUE",
AM378="Fiber CAmtel","ACTIVE",
AM378="Fiber AOF","ACTIVE",
AM378="Projet OCM (HUAWEI)","PLANNED WORKS",
AM378="Projet OCM (NOKIA)","PLANNED WORKS",
AM378="ACCESS-ISSUE","ACCESS-ISSUE",
AM378="Projet OCM (ZTE, NOKIA, autres projets)","PLANNED WORKS",
AM378="No root CAuse","No root cause",
AM378="ODU HS","ACTIVE",
AM378="IP &amp; VLAN","ACTIVE",
AM378="Warehouse HUAWEI","SPARE-ISSUE",
AM378="SPARE-HS","SPARE-ISSUE",
AM378="Power Telco","ACTIVE", AM378="no impacts","no impacts"
),"")</f>
        <v>no impacts</v>
      </c>
      <c r="AO378" s="93" t="s">
        <v>5537</v>
      </c>
      <c r="AP378" s="101" t="str">
        <f t="shared" si="17"/>
        <v>SUO_224</v>
      </c>
      <c r="AR378" s="17" t="s">
        <v>5537</v>
      </c>
      <c r="AS378" s="7" t="s">
        <v>5537</v>
      </c>
      <c r="AT378" s="6"/>
      <c r="AU378" s="7"/>
      <c r="AV378" s="3" t="s">
        <v>5537</v>
      </c>
      <c r="AW378" s="18" t="s">
        <v>5537</v>
      </c>
      <c r="AX378" s="18" t="s">
        <v>5537</v>
      </c>
      <c r="AY378" s="18" t="s">
        <v>5537</v>
      </c>
      <c r="AZ378" s="18" t="s">
        <v>5537</v>
      </c>
      <c r="BA378" s="18" t="s">
        <v>5537</v>
      </c>
      <c r="BB378" s="18" t="s">
        <v>5537</v>
      </c>
      <c r="BC378" s="18" t="s">
        <v>5537</v>
      </c>
      <c r="BD378" s="18" t="s">
        <v>5537</v>
      </c>
      <c r="BE378" s="18" t="s">
        <v>5537</v>
      </c>
      <c r="BF378" s="18" t="s">
        <v>5537</v>
      </c>
      <c r="BG378" s="18" t="s">
        <v>5537</v>
      </c>
      <c r="BH378" s="18" t="s">
        <v>5537</v>
      </c>
      <c r="BI378" s="9" t="s">
        <v>5537</v>
      </c>
      <c r="BJ378" s="14"/>
      <c r="BK378" s="14" t="s">
        <v>5537</v>
      </c>
      <c r="BL378" s="14" t="str">
        <f>_xlfn.XLOOKUP(B378,'[4]cell downs 18042026 17h'!$B:$B,'[4]cell downs 18042026 17h'!$B:$B,"")</f>
        <v/>
      </c>
      <c r="BM378" s="14" t="str">
        <f>_xlfn.XLOOKUP(B378,'[5]Cells Huawei 19042026 15h'!$B:$B,'[5]Cells Huawei 19042026 15h'!$B:$B,"")</f>
        <v/>
      </c>
      <c r="BN378" s="9" t="str">
        <f>_xlfn.XLOOKUP(B378,'[6]cells down 19042026 9H40'!$B:$B,'[6]cells down 19042026 9H40'!$B:$B,"")</f>
        <v/>
      </c>
      <c r="BO378" s="9" t="s">
        <v>5537</v>
      </c>
      <c r="BP378" s="9" t="s">
        <v>5537</v>
      </c>
      <c r="BQ378" s="115"/>
    </row>
    <row r="379" spans="1:69" s="9" customFormat="1" x14ac:dyDescent="0.3">
      <c r="A379" s="1" t="s">
        <v>857</v>
      </c>
      <c r="B379" s="1" t="s">
        <v>858</v>
      </c>
      <c r="C379" s="3" t="str">
        <f>_xlfn.XLOOKUP(B379,'[1]daily break down'!$D:$D,'[1]daily break down'!$E:$E,"")</f>
        <v>Yaounde</v>
      </c>
      <c r="D379" s="1" t="s">
        <v>11</v>
      </c>
      <c r="E379" s="1" t="s">
        <v>12</v>
      </c>
      <c r="F379" s="3" t="s">
        <v>37</v>
      </c>
      <c r="G379" s="1" t="s">
        <v>38</v>
      </c>
      <c r="H379" s="34" t="str">
        <f>_xlfn.XLOOKUP(B379,[2]CALCULATION!$B:$B,[2]CALCULATION!$H:$H,"")</f>
        <v>ZTE</v>
      </c>
      <c r="I379" s="28">
        <v>31.584051016884832</v>
      </c>
      <c r="J379" s="28">
        <v>23.114261499345105</v>
      </c>
      <c r="K379" s="28">
        <v>23.114261499345105</v>
      </c>
      <c r="L379" s="28">
        <v>12.649885998179395</v>
      </c>
      <c r="M379" s="28">
        <v>0.35033444338860753</v>
      </c>
      <c r="N379" s="28">
        <v>0.63958374354013547</v>
      </c>
      <c r="O379" s="28">
        <v>0.71106673743625837</v>
      </c>
      <c r="P379" s="28">
        <v>0.97964518181792271</v>
      </c>
      <c r="Q379" s="28">
        <v>1.2499179586397386</v>
      </c>
      <c r="R379" s="28">
        <v>0.27168174800889178</v>
      </c>
      <c r="S379" s="94">
        <v>0</v>
      </c>
      <c r="T379" s="94">
        <f>_xlfn.XLOOKUP(B379,'[3]Nur des jours'!$B:$B,'[3]Nur des jours'!$U:$U,"")</f>
        <v>0.71065653063495671</v>
      </c>
      <c r="U379" s="94">
        <v>10.995361452831208</v>
      </c>
      <c r="V379" s="94">
        <v>0</v>
      </c>
      <c r="W379" s="94">
        <v>0.71065653063495682</v>
      </c>
      <c r="X379" s="94">
        <v>2.4880647655899981</v>
      </c>
      <c r="Y379" s="94">
        <v>0</v>
      </c>
      <c r="Z379" s="94">
        <v>0</v>
      </c>
      <c r="AA379" s="94">
        <v>0</v>
      </c>
      <c r="AB379" s="94">
        <v>0</v>
      </c>
      <c r="AC379" s="94">
        <f>_xlfn.XLOOKUP(B379,'[3]Nur des jours'!$B:$B,'[3]Nur des jours'!$N:$N,"")</f>
        <v>0.62007216786090424</v>
      </c>
      <c r="AD379" s="94">
        <v>0.62007216786090424</v>
      </c>
      <c r="AE379" s="94">
        <v>0.23830078054746234</v>
      </c>
      <c r="AF379" s="94">
        <v>0.31126640962085711</v>
      </c>
      <c r="AG379" s="94">
        <v>0.92340878198688181</v>
      </c>
      <c r="AH379" s="94">
        <v>0.62007216786090424</v>
      </c>
      <c r="AI379" s="49" t="s">
        <v>5559</v>
      </c>
      <c r="AJ379" s="49"/>
      <c r="AK379" s="48" t="str" cm="1">
        <f t="array" ref="AK379">IFERROR(_xlfn.IFS(
AM379="MPR ISSUE","PDH",
AM379="BSS Hardware Issue","BSS",
AM379="Sites strategiques, MLL, Pylone, etc.","ENVTECH",
AM379="AKTIVCO DEFAUT GE &amp; POWER Cabinet","AKTIVCO",
AM379="AKTIVCO Coupure ENEO &amp; Baisse de tension","AKTIVCO GRID ONLY",
AM379="Coupure ENEO &amp; Baisse de tension","IHS GRID ONLY",
AM379="Defaut GE &amp; POWER Cabinet","IHS",
AM379="Sharing","Partners",
AM379="Sites strategiques &amp; DataCenter","SST &amp; DC",
AM379="Exclu","Exclu",
AM379="SAT","SAT",
AM379="SPARE-ISSUE","SPARE-ISSUE",
AM379="Fiber CAmtel","TRANS_FO_CAMTEL",
AM379="Fiber AOF","Fiber AOF",
AM379="Projet OCM (HUAWEI)","TRAVAUX-HUAWEI",
AM379="Projet OCM (NOKIA)","TRAVAUX-NOKIA",
AM379="ACCESS-ISSUE","ACCESS-ISSUE",
AM379="Projet OCM (ZTE, NOKIA, autres projets)","TRAVAUX OCM",
AM379="No root CAuse","No root cause",
AM379="ODU HS","PDH",
AM379="IP &amp; VLAN","PDH",
AM379="Warehouse HUAWEI","SPARE-ISSUE",
AM379="SPARE-HS","SPARE-ISSUE",
AM379="Power Telco","BSS",AM379="no impacts","no impacts"
),"")</f>
        <v>no impacts</v>
      </c>
      <c r="AL379" s="48" t="str" cm="1">
        <f t="array" ref="AL379">IFERROR(_xlfn.IFS(
AM379="MPR ISSUE","TX ISSUE",
AM379="BSS Hardware Issue","RAN ISSUE",
AM379="Sites strategiques, MLL, Pylone, etc.","ENVTECH",
AM379="AKTIVCO DEFAUT GE &amp; POWER Cabinet","POWER ISSUE",
AM379="AKTIVCO Coupure ENEO &amp; Baisse de tension","POWER ISSUE",
AM379="Coupure ENEO &amp; Baisse de tension","POWER ISSUE",
AM379="Defaut GE &amp; POWER Cabinet","POWER ISSUE",
AM379="Sharing","POWER ISSUE",
AM379="Sites strategiques &amp; DataCenter","POWER ISSUE",
AM379="Exclu","Exclu",
AM379="SAT","TX ISSUE",
AM379="SPARE-ISSUE","SPARE-ISSUE",
AM379="Fiber CAmtel","TX ISSUE",
AM379="Fiber AOF","TX ISSUE",
AM379="Projet OCM (HUAWEI)","TRAVAUX-HUAWEI",
AM379="Projet OCM (NOKIA)","TRAVAUX -NOKIA",
AM379="ACCESS-ISSUE","ACCESS-ISSUE",
AM379="Projet OCM (ZTE, NOKIA, autres projets)","TRAVAUX OCM",
AM379="No root CAuse","No root cause",
AM379="ODU HS","TX ISSUE",
AM379="IP &amp; VLAN","TX ISSUE",
AM379="Warehouse HUAWEI","SPARE-ISSUE",
AM379="SPARE-HS","SPARE-ISSUE",
AM379="Power Telco","RAN ISSUE",AM379="no impacts","no impacts"
),"")</f>
        <v>no impacts</v>
      </c>
      <c r="AM379" s="67" t="s">
        <v>5605</v>
      </c>
      <c r="AN379" s="48" t="str" cm="1">
        <f t="array" ref="AN379">IFERROR(_xlfn.IFS(
AM379="MPR ISSUE","ACTIVE",
AM379="BSS Hardware Issue","ACTIVE",
AM379="Sites strategiques, MLL, Pylone, etc.","PASSIVE",
AM379="AKTIVCO DEFAUT GE &amp; POWER Cabinet","PASSIVE",
AM379="AKTIVCO Coupure ENEO &amp; Baisse de tension","PASSIVE",
AM379="Coupure ENEO &amp; Baisse de tension","PASSIVE",
AM379="Defaut GE &amp; POWER Cabinet","PASSIVE",
AM379="Sharing","PASSIVE",
AM379="Sites strategiques &amp; DataCenter","PASSIVE",
AM379="Exclu","Exclu",
AM379="SAT","ACTIVE",
AM379="SPARE-ISSUE","SPARE-ISSUE",
AM379="Fiber CAmtel","ACTIVE",
AM379="Fiber AOF","ACTIVE",
AM379="Projet OCM (HUAWEI)","PLANNED WORKS",
AM379="Projet OCM (NOKIA)","PLANNED WORKS",
AM379="ACCESS-ISSUE","ACCESS-ISSUE",
AM379="Projet OCM (ZTE, NOKIA, autres projets)","PLANNED WORKS",
AM379="No root CAuse","No root cause",
AM379="ODU HS","ACTIVE",
AM379="IP &amp; VLAN","ACTIVE",
AM379="Warehouse HUAWEI","SPARE-ISSUE",
AM379="SPARE-HS","SPARE-ISSUE",
AM379="Power Telco","ACTIVE", AM379="no impacts","no impacts"
),"")</f>
        <v>no impacts</v>
      </c>
      <c r="AO379" s="93" t="s">
        <v>5537</v>
      </c>
      <c r="AP379" s="101" t="str">
        <f t="shared" si="17"/>
        <v>CTR_270</v>
      </c>
      <c r="AR379" s="17" t="s">
        <v>5537</v>
      </c>
      <c r="AS379" s="7" t="s">
        <v>5537</v>
      </c>
      <c r="AT379" s="6"/>
      <c r="AU379" s="7"/>
      <c r="AV379" s="3" t="s">
        <v>5537</v>
      </c>
      <c r="AW379" s="18" t="s">
        <v>5537</v>
      </c>
      <c r="AX379" s="18" t="s">
        <v>5537</v>
      </c>
      <c r="AY379" s="18" t="s">
        <v>5537</v>
      </c>
      <c r="AZ379" s="18" t="s">
        <v>5537</v>
      </c>
      <c r="BA379" s="18" t="s">
        <v>5537</v>
      </c>
      <c r="BB379" s="18" t="s">
        <v>5537</v>
      </c>
      <c r="BC379" s="18" t="s">
        <v>5537</v>
      </c>
      <c r="BD379" s="18" t="s">
        <v>5537</v>
      </c>
      <c r="BE379" s="18" t="s">
        <v>5537</v>
      </c>
      <c r="BF379" s="18" t="s">
        <v>5537</v>
      </c>
      <c r="BG379" s="18" t="s">
        <v>5537</v>
      </c>
      <c r="BH379" s="18" t="s">
        <v>5537</v>
      </c>
      <c r="BI379" s="9" t="s">
        <v>5537</v>
      </c>
      <c r="BJ379" s="14"/>
      <c r="BK379" s="14" t="s">
        <v>5537</v>
      </c>
      <c r="BL379" s="14" t="str">
        <f>_xlfn.XLOOKUP(B379,'[4]cell downs 18042026 17h'!$B:$B,'[4]cell downs 18042026 17h'!$B:$B,"")</f>
        <v/>
      </c>
      <c r="BM379" s="14" t="str">
        <f>_xlfn.XLOOKUP(B379,'[5]Cells Huawei 19042026 15h'!$B:$B,'[5]Cells Huawei 19042026 15h'!$B:$B,"")</f>
        <v/>
      </c>
      <c r="BN379" s="9" t="str">
        <f>_xlfn.XLOOKUP(B379,'[6]cells down 19042026 9H40'!$B:$B,'[6]cells down 19042026 9H40'!$B:$B,"")</f>
        <v/>
      </c>
      <c r="BO379" s="9" t="s">
        <v>858</v>
      </c>
      <c r="BP379" s="9" t="s">
        <v>5537</v>
      </c>
      <c r="BQ379" s="115"/>
    </row>
    <row r="380" spans="1:69" s="9" customFormat="1" x14ac:dyDescent="0.3">
      <c r="A380" s="7" t="s">
        <v>2789</v>
      </c>
      <c r="B380" s="6" t="s">
        <v>2790</v>
      </c>
      <c r="C380" s="3" t="str">
        <f>_xlfn.XLOOKUP(B380,'[1]daily break down'!$D:$D,'[1]daily break down'!$E:$E,"")</f>
        <v>CENTRE</v>
      </c>
      <c r="D380" s="7" t="s">
        <v>11</v>
      </c>
      <c r="E380" s="7" t="s">
        <v>12</v>
      </c>
      <c r="F380" s="3" t="s">
        <v>37</v>
      </c>
      <c r="G380" s="18"/>
      <c r="H380" s="33" t="str">
        <f>_xlfn.XLOOKUP(B380,[2]CALCULATION!$B:$B,[2]CALCULATION!$H:$H,"")</f>
        <v>NOKIA</v>
      </c>
      <c r="I380" s="28">
        <v>3.0028888666653181E-2</v>
      </c>
      <c r="J380" s="28">
        <v>0.71317429525109188</v>
      </c>
      <c r="K380" s="28">
        <v>3.1391104528937732</v>
      </c>
      <c r="L380" s="28">
        <v>7.2490029678977899E-2</v>
      </c>
      <c r="M380" s="28">
        <v>0.22375489310628435</v>
      </c>
      <c r="N380" s="28">
        <v>1.7835078317411958E-5</v>
      </c>
      <c r="O380" s="28">
        <v>5.3505234952120087E-5</v>
      </c>
      <c r="P380" s="28">
        <v>0.15326658433751628</v>
      </c>
      <c r="Q380" s="28">
        <v>4.0678448915496022</v>
      </c>
      <c r="R380" s="28">
        <v>8.9175391587117684E-5</v>
      </c>
      <c r="S380" s="94">
        <v>1.0701046990435595E-4</v>
      </c>
      <c r="T380" s="94">
        <f>_xlfn.XLOOKUP(B380,'[3]Nur des jours'!$B:$B,'[3]Nur des jours'!$U:$U,"")</f>
        <v>5.7859490972596754</v>
      </c>
      <c r="U380" s="94">
        <v>4.0182957206159458E-5</v>
      </c>
      <c r="V380" s="94">
        <v>0.78388736220618549</v>
      </c>
      <c r="W380" s="94">
        <v>5.7859490972596754</v>
      </c>
      <c r="X380" s="94">
        <v>6.087112229727204E-2</v>
      </c>
      <c r="Y380" s="94">
        <v>3.5670156634708122E-5</v>
      </c>
      <c r="Z380" s="94">
        <v>1.7835078317411958E-5</v>
      </c>
      <c r="AA380" s="94">
        <v>5.0027394680295517E-2</v>
      </c>
      <c r="AB380" s="94">
        <v>0.16387219162338032</v>
      </c>
      <c r="AC380" s="94">
        <f>_xlfn.XLOOKUP(B380,'[3]Nur des jours'!$B:$B,'[3]Nur des jours'!$N:$N,"")</f>
        <v>0.61004978336537108</v>
      </c>
      <c r="AD380" s="94">
        <v>0.61004978336537108</v>
      </c>
      <c r="AE380" s="94">
        <v>1.028140474563265</v>
      </c>
      <c r="AF380" s="94">
        <v>0.45800097582205368</v>
      </c>
      <c r="AG380" s="94">
        <v>0.59344582632405651</v>
      </c>
      <c r="AH380" s="94">
        <v>0.61004978336537108</v>
      </c>
      <c r="AI380" s="49" t="s">
        <v>5559</v>
      </c>
      <c r="AJ380" s="49"/>
      <c r="AK380" s="48" t="str" cm="1">
        <f t="array" ref="AK380">IFERROR(_xlfn.IFS(
AM380="MPR ISSUE","PDH",
AM380="BSS Hardware Issue","BSS",
AM380="Sites strategiques, MLL, Pylone, etc.","ENVTECH",
AM380="AKTIVCO DEFAUT GE &amp; POWER Cabinet","AKTIVCO",
AM380="AKTIVCO Coupure ENEO &amp; Baisse de tension","AKTIVCO GRID ONLY",
AM380="Coupure ENEO &amp; Baisse de tension","IHS GRID ONLY",
AM380="Defaut GE &amp; POWER Cabinet","IHS",
AM380="Sharing","Partners",
AM380="Sites strategiques &amp; DataCenter","SST &amp; DC",
AM380="Exclu","Exclu",
AM380="SAT","SAT",
AM380="SPARE-ISSUE","SPARE-ISSUE",
AM380="Fiber CAmtel","TRANS_FO_CAMTEL",
AM380="Fiber AOF","Fiber AOF",
AM380="Projet OCM (HUAWEI)","TRAVAUX-HUAWEI",
AM380="Projet OCM (NOKIA)","TRAVAUX-NOKIA",
AM380="ACCESS-ISSUE","ACCESS-ISSUE",
AM380="Projet OCM (ZTE, NOKIA, autres projets)","TRAVAUX OCM",
AM380="No root CAuse","No root cause",
AM380="ODU HS","PDH",
AM380="IP &amp; VLAN","PDH",
AM380="Warehouse HUAWEI","SPARE-ISSUE",
AM380="SPARE-HS","SPARE-ISSUE",
AM380="Power Telco","BSS",AM380="no impacts","no impacts"
),"")</f>
        <v>no impacts</v>
      </c>
      <c r="AL380" s="48" t="str" cm="1">
        <f t="array" ref="AL380">IFERROR(_xlfn.IFS(
AM380="MPR ISSUE","TX ISSUE",
AM380="BSS Hardware Issue","RAN ISSUE",
AM380="Sites strategiques, MLL, Pylone, etc.","ENVTECH",
AM380="AKTIVCO DEFAUT GE &amp; POWER Cabinet","POWER ISSUE",
AM380="AKTIVCO Coupure ENEO &amp; Baisse de tension","POWER ISSUE",
AM380="Coupure ENEO &amp; Baisse de tension","POWER ISSUE",
AM380="Defaut GE &amp; POWER Cabinet","POWER ISSUE",
AM380="Sharing","POWER ISSUE",
AM380="Sites strategiques &amp; DataCenter","POWER ISSUE",
AM380="Exclu","Exclu",
AM380="SAT","TX ISSUE",
AM380="SPARE-ISSUE","SPARE-ISSUE",
AM380="Fiber CAmtel","TX ISSUE",
AM380="Fiber AOF","TX ISSUE",
AM380="Projet OCM (HUAWEI)","TRAVAUX-HUAWEI",
AM380="Projet OCM (NOKIA)","TRAVAUX -NOKIA",
AM380="ACCESS-ISSUE","ACCESS-ISSUE",
AM380="Projet OCM (ZTE, NOKIA, autres projets)","TRAVAUX OCM",
AM380="No root CAuse","No root cause",
AM380="ODU HS","TX ISSUE",
AM380="IP &amp; VLAN","TX ISSUE",
AM380="Warehouse HUAWEI","SPARE-ISSUE",
AM380="SPARE-HS","SPARE-ISSUE",
AM380="Power Telco","RAN ISSUE",AM380="no impacts","no impacts"
),"")</f>
        <v>no impacts</v>
      </c>
      <c r="AM380" s="67" t="s">
        <v>5605</v>
      </c>
      <c r="AN380" s="48" t="str" cm="1">
        <f t="array" ref="AN380">IFERROR(_xlfn.IFS(
AM380="MPR ISSUE","ACTIVE",
AM380="BSS Hardware Issue","ACTIVE",
AM380="Sites strategiques, MLL, Pylone, etc.","PASSIVE",
AM380="AKTIVCO DEFAUT GE &amp; POWER Cabinet","PASSIVE",
AM380="AKTIVCO Coupure ENEO &amp; Baisse de tension","PASSIVE",
AM380="Coupure ENEO &amp; Baisse de tension","PASSIVE",
AM380="Defaut GE &amp; POWER Cabinet","PASSIVE",
AM380="Sharing","PASSIVE",
AM380="Sites strategiques &amp; DataCenter","PASSIVE",
AM380="Exclu","Exclu",
AM380="SAT","ACTIVE",
AM380="SPARE-ISSUE","SPARE-ISSUE",
AM380="Fiber CAmtel","ACTIVE",
AM380="Fiber AOF","ACTIVE",
AM380="Projet OCM (HUAWEI)","PLANNED WORKS",
AM380="Projet OCM (NOKIA)","PLANNED WORKS",
AM380="ACCESS-ISSUE","ACCESS-ISSUE",
AM380="Projet OCM (ZTE, NOKIA, autres projets)","PLANNED WORKS",
AM380="No root CAuse","No root cause",
AM380="ODU HS","ACTIVE",
AM380="IP &amp; VLAN","ACTIVE",
AM380="Warehouse HUAWEI","SPARE-ISSUE",
AM380="SPARE-HS","SPARE-ISSUE",
AM380="Power Telco","ACTIVE", AM380="no impacts","no impacts"
),"")</f>
        <v>no impacts</v>
      </c>
      <c r="AO380" s="93" t="s">
        <v>5537</v>
      </c>
      <c r="AP380" s="101" t="str">
        <f t="shared" si="17"/>
        <v>CTR_177</v>
      </c>
      <c r="AR380" s="17" t="s">
        <v>5537</v>
      </c>
      <c r="AS380" s="7" t="s">
        <v>5537</v>
      </c>
      <c r="AT380" s="6"/>
      <c r="AU380" s="7"/>
      <c r="AV380" s="3" t="s">
        <v>5537</v>
      </c>
      <c r="AW380" s="18" t="s">
        <v>5537</v>
      </c>
      <c r="AX380" s="18" t="s">
        <v>5537</v>
      </c>
      <c r="AY380" s="18" t="s">
        <v>5537</v>
      </c>
      <c r="AZ380" s="18" t="s">
        <v>5537</v>
      </c>
      <c r="BA380" s="18" t="s">
        <v>5537</v>
      </c>
      <c r="BB380" s="18" t="s">
        <v>5537</v>
      </c>
      <c r="BC380" s="18" t="s">
        <v>5537</v>
      </c>
      <c r="BD380" s="18" t="s">
        <v>5537</v>
      </c>
      <c r="BE380" s="18" t="s">
        <v>5537</v>
      </c>
      <c r="BF380" s="18" t="s">
        <v>5537</v>
      </c>
      <c r="BG380" s="18" t="s">
        <v>5537</v>
      </c>
      <c r="BH380" s="18" t="s">
        <v>5537</v>
      </c>
      <c r="BI380" s="9" t="s">
        <v>5537</v>
      </c>
      <c r="BJ380" s="14"/>
      <c r="BK380" s="14" t="s">
        <v>5537</v>
      </c>
      <c r="BL380" s="14" t="str">
        <f>_xlfn.XLOOKUP(B380,'[4]cell downs 18042026 17h'!$B:$B,'[4]cell downs 18042026 17h'!$B:$B,"")</f>
        <v/>
      </c>
      <c r="BM380" s="14" t="str">
        <f>_xlfn.XLOOKUP(B380,'[5]Cells Huawei 19042026 15h'!$B:$B,'[5]Cells Huawei 19042026 15h'!$B:$B,"")</f>
        <v/>
      </c>
      <c r="BN380" s="9" t="str">
        <f>_xlfn.XLOOKUP(B380,'[6]cells down 19042026 9H40'!$B:$B,'[6]cells down 19042026 9H40'!$B:$B,"")</f>
        <v/>
      </c>
      <c r="BO380" s="9" t="s">
        <v>2790</v>
      </c>
      <c r="BP380" s="9" t="s">
        <v>5537</v>
      </c>
      <c r="BQ380" s="115"/>
    </row>
    <row r="381" spans="1:69" s="9" customFormat="1" x14ac:dyDescent="0.3">
      <c r="A381" s="1" t="s">
        <v>374</v>
      </c>
      <c r="B381" s="8" t="s">
        <v>375</v>
      </c>
      <c r="C381" s="3" t="str">
        <f>_xlfn.XLOOKUP(B381,'[1]daily break down'!$D:$D,'[1]daily break down'!$E:$E,"")</f>
        <v>Douala</v>
      </c>
      <c r="D381" s="1" t="s">
        <v>21</v>
      </c>
      <c r="E381" s="1" t="s">
        <v>30</v>
      </c>
      <c r="F381" s="3" t="s">
        <v>31</v>
      </c>
      <c r="G381" s="1" t="s">
        <v>32</v>
      </c>
      <c r="H381" s="34" t="str">
        <f>_xlfn.XLOOKUP(B381,[2]CALCULATION!$B:$B,[2]CALCULATION!$H:$H,"")</f>
        <v>ZTE</v>
      </c>
      <c r="I381" s="28">
        <v>0</v>
      </c>
      <c r="J381" s="28">
        <v>0</v>
      </c>
      <c r="K381" s="28">
        <v>0</v>
      </c>
      <c r="L381" s="28">
        <v>0</v>
      </c>
      <c r="M381" s="28">
        <v>0</v>
      </c>
      <c r="N381" s="28">
        <v>0</v>
      </c>
      <c r="O381" s="28">
        <v>0.99871088053921819</v>
      </c>
      <c r="P381" s="28">
        <v>9.568519517282903</v>
      </c>
      <c r="Q381" s="28">
        <v>1.134560672082825</v>
      </c>
      <c r="R381" s="28">
        <v>0</v>
      </c>
      <c r="S381" s="94">
        <v>0</v>
      </c>
      <c r="T381" s="94">
        <f>_xlfn.XLOOKUP(B381,'[3]Nur des jours'!$B:$B,'[3]Nur des jours'!$U:$U,"")</f>
        <v>0</v>
      </c>
      <c r="U381" s="94">
        <v>0</v>
      </c>
      <c r="V381" s="94">
        <v>0</v>
      </c>
      <c r="W381" s="94">
        <v>0</v>
      </c>
      <c r="X381" s="94">
        <v>2.3889374003019124</v>
      </c>
      <c r="Y381" s="94">
        <v>5.6234001934749006E-2</v>
      </c>
      <c r="Z381" s="94">
        <v>11.687826203582423</v>
      </c>
      <c r="AA381" s="94">
        <v>32.363051567632048</v>
      </c>
      <c r="AB381" s="94">
        <v>59.991014687543696</v>
      </c>
      <c r="AC381" s="94">
        <f>_xlfn.XLOOKUP(B381,'[3]Nur des jours'!$B:$B,'[3]Nur des jours'!$N:$N,"")</f>
        <v>0.59897327021142355</v>
      </c>
      <c r="AD381" s="94">
        <v>0.59897327021142355</v>
      </c>
      <c r="AE381" s="94">
        <v>0.18097370598179921</v>
      </c>
      <c r="AF381" s="94">
        <v>0.1823291206381254</v>
      </c>
      <c r="AG381" s="94">
        <v>0.9816519359025706</v>
      </c>
      <c r="AH381" s="94">
        <v>0.59897327021142355</v>
      </c>
      <c r="AI381" s="49" t="s">
        <v>5559</v>
      </c>
      <c r="AJ381" s="49"/>
      <c r="AK381" s="48" t="str" cm="1">
        <f t="array" ref="AK381">IFERROR(_xlfn.IFS(
AM381="MPR ISSUE","PDH",
AM381="BSS Hardware Issue","BSS",
AM381="Sites strategiques, MLL, Pylone, etc.","ENVTECH",
AM381="AKTIVCO DEFAUT GE &amp; POWER Cabinet","AKTIVCO",
AM381="AKTIVCO Coupure ENEO &amp; Baisse de tension","AKTIVCO GRID ONLY",
AM381="Coupure ENEO &amp; Baisse de tension","IHS GRID ONLY",
AM381="Defaut GE &amp; POWER Cabinet","IHS",
AM381="Sharing","Partners",
AM381="Sites strategiques &amp; DataCenter","SST &amp; DC",
AM381="Exclu","Exclu",
AM381="SAT","SAT",
AM381="SPARE-ISSUE","SPARE-ISSUE",
AM381="Fiber CAmtel","TRANS_FO_CAMTEL",
AM381="Fiber AOF","Fiber AOF",
AM381="Projet OCM (HUAWEI)","TRAVAUX-HUAWEI",
AM381="Projet OCM (NOKIA)","TRAVAUX-NOKIA",
AM381="ACCESS-ISSUE","ACCESS-ISSUE",
AM381="Projet OCM (ZTE, NOKIA, autres projets)","TRAVAUX OCM",
AM381="No root CAuse","No root cause",
AM381="ODU HS","PDH",
AM381="IP &amp; VLAN","PDH",
AM381="Warehouse HUAWEI","SPARE-ISSUE",
AM381="SPARE-HS","SPARE-ISSUE",
AM381="Power Telco","BSS",AM381="no impacts","no impacts"
),"")</f>
        <v>no impacts</v>
      </c>
      <c r="AL381" s="48" t="str" cm="1">
        <f t="array" ref="AL381">IFERROR(_xlfn.IFS(
AM381="MPR ISSUE","TX ISSUE",
AM381="BSS Hardware Issue","RAN ISSUE",
AM381="Sites strategiques, MLL, Pylone, etc.","ENVTECH",
AM381="AKTIVCO DEFAUT GE &amp; POWER Cabinet","POWER ISSUE",
AM381="AKTIVCO Coupure ENEO &amp; Baisse de tension","POWER ISSUE",
AM381="Coupure ENEO &amp; Baisse de tension","POWER ISSUE",
AM381="Defaut GE &amp; POWER Cabinet","POWER ISSUE",
AM381="Sharing","POWER ISSUE",
AM381="Sites strategiques &amp; DataCenter","POWER ISSUE",
AM381="Exclu","Exclu",
AM381="SAT","TX ISSUE",
AM381="SPARE-ISSUE","SPARE-ISSUE",
AM381="Fiber CAmtel","TX ISSUE",
AM381="Fiber AOF","TX ISSUE",
AM381="Projet OCM (HUAWEI)","TRAVAUX-HUAWEI",
AM381="Projet OCM (NOKIA)","TRAVAUX -NOKIA",
AM381="ACCESS-ISSUE","ACCESS-ISSUE",
AM381="Projet OCM (ZTE, NOKIA, autres projets)","TRAVAUX OCM",
AM381="No root CAuse","No root cause",
AM381="ODU HS","TX ISSUE",
AM381="IP &amp; VLAN","TX ISSUE",
AM381="Warehouse HUAWEI","SPARE-ISSUE",
AM381="SPARE-HS","SPARE-ISSUE",
AM381="Power Telco","RAN ISSUE",AM381="no impacts","no impacts"
),"")</f>
        <v>no impacts</v>
      </c>
      <c r="AM381" s="67" t="s">
        <v>5605</v>
      </c>
      <c r="AN381" s="48" t="str" cm="1">
        <f t="array" ref="AN381">IFERROR(_xlfn.IFS(
AM381="MPR ISSUE","ACTIVE",
AM381="BSS Hardware Issue","ACTIVE",
AM381="Sites strategiques, MLL, Pylone, etc.","PASSIVE",
AM381="AKTIVCO DEFAUT GE &amp; POWER Cabinet","PASSIVE",
AM381="AKTIVCO Coupure ENEO &amp; Baisse de tension","PASSIVE",
AM381="Coupure ENEO &amp; Baisse de tension","PASSIVE",
AM381="Defaut GE &amp; POWER Cabinet","PASSIVE",
AM381="Sharing","PASSIVE",
AM381="Sites strategiques &amp; DataCenter","PASSIVE",
AM381="Exclu","Exclu",
AM381="SAT","ACTIVE",
AM381="SPARE-ISSUE","SPARE-ISSUE",
AM381="Fiber CAmtel","ACTIVE",
AM381="Fiber AOF","ACTIVE",
AM381="Projet OCM (HUAWEI)","PLANNED WORKS",
AM381="Projet OCM (NOKIA)","PLANNED WORKS",
AM381="ACCESS-ISSUE","ACCESS-ISSUE",
AM381="Projet OCM (ZTE, NOKIA, autres projets)","PLANNED WORKS",
AM381="No root CAuse","No root cause",
AM381="ODU HS","ACTIVE",
AM381="IP &amp; VLAN","ACTIVE",
AM381="Warehouse HUAWEI","SPARE-ISSUE",
AM381="SPARE-HS","SPARE-ISSUE",
AM381="Power Telco","ACTIVE", AM381="no impacts","no impacts"
),"")</f>
        <v>no impacts</v>
      </c>
      <c r="AO381" s="93" t="s">
        <v>5537</v>
      </c>
      <c r="AP381" s="101" t="str">
        <f t="shared" si="17"/>
        <v>LIT_713</v>
      </c>
      <c r="AR381" s="17" t="s">
        <v>5537</v>
      </c>
      <c r="AS381" s="7" t="s">
        <v>5537</v>
      </c>
      <c r="AT381" s="6"/>
      <c r="AU381" s="7"/>
      <c r="AV381" s="3" t="s">
        <v>5537</v>
      </c>
      <c r="AW381" s="18" t="s">
        <v>5537</v>
      </c>
      <c r="AX381" s="18" t="s">
        <v>5537</v>
      </c>
      <c r="AY381" s="18" t="s">
        <v>5537</v>
      </c>
      <c r="AZ381" s="18" t="s">
        <v>5537</v>
      </c>
      <c r="BA381" s="18" t="s">
        <v>5537</v>
      </c>
      <c r="BB381" s="18" t="s">
        <v>5537</v>
      </c>
      <c r="BC381" s="18" t="s">
        <v>5537</v>
      </c>
      <c r="BD381" s="18" t="s">
        <v>5537</v>
      </c>
      <c r="BE381" s="18" t="s">
        <v>5537</v>
      </c>
      <c r="BF381" s="18" t="s">
        <v>5537</v>
      </c>
      <c r="BG381" s="18" t="s">
        <v>5537</v>
      </c>
      <c r="BH381" s="18" t="s">
        <v>5537</v>
      </c>
      <c r="BI381" s="9" t="s">
        <v>5537</v>
      </c>
      <c r="BJ381" s="14"/>
      <c r="BK381" s="14" t="s">
        <v>5537</v>
      </c>
      <c r="BL381" s="14" t="str">
        <f>_xlfn.XLOOKUP(B381,'[4]cell downs 18042026 17h'!$B:$B,'[4]cell downs 18042026 17h'!$B:$B,"")</f>
        <v/>
      </c>
      <c r="BM381" s="14" t="str">
        <f>_xlfn.XLOOKUP(B381,'[5]Cells Huawei 19042026 15h'!$B:$B,'[5]Cells Huawei 19042026 15h'!$B:$B,"")</f>
        <v/>
      </c>
      <c r="BN381" s="9" t="str">
        <f>_xlfn.XLOOKUP(B381,'[6]cells down 19042026 9H40'!$B:$B,'[6]cells down 19042026 9H40'!$B:$B,"")</f>
        <v/>
      </c>
      <c r="BO381" s="9" t="s">
        <v>5537</v>
      </c>
      <c r="BP381" s="9" t="s">
        <v>5579</v>
      </c>
      <c r="BQ381" s="115"/>
    </row>
    <row r="382" spans="1:69" s="9" customFormat="1" x14ac:dyDescent="0.3">
      <c r="A382" s="1" t="s">
        <v>1938</v>
      </c>
      <c r="B382" s="8" t="s">
        <v>1939</v>
      </c>
      <c r="C382" s="3" t="str">
        <f>_xlfn.XLOOKUP(B382,'[1]daily break down'!$D:$D,'[1]daily break down'!$E:$E,"")</f>
        <v>CENTRE</v>
      </c>
      <c r="D382" s="1" t="s">
        <v>21</v>
      </c>
      <c r="E382" s="1" t="s">
        <v>122</v>
      </c>
      <c r="F382" s="3" t="s">
        <v>37</v>
      </c>
      <c r="G382" s="1" t="s">
        <v>1940</v>
      </c>
      <c r="H382" s="33" t="str">
        <f>_xlfn.XLOOKUP(B382,[2]CALCULATION!$B:$B,[2]CALCULATION!$H:$H,"")</f>
        <v>NOKIA</v>
      </c>
      <c r="I382" s="28">
        <v>0</v>
      </c>
      <c r="J382" s="28">
        <v>1.2569732696210253E-2</v>
      </c>
      <c r="K382" s="28">
        <v>0</v>
      </c>
      <c r="L382" s="28">
        <v>0</v>
      </c>
      <c r="M382" s="28">
        <v>0</v>
      </c>
      <c r="N382" s="28">
        <v>0</v>
      </c>
      <c r="O382" s="28">
        <v>3.3684272044122304E-2</v>
      </c>
      <c r="P382" s="28">
        <v>0</v>
      </c>
      <c r="Q382" s="28">
        <v>0</v>
      </c>
      <c r="R382" s="28">
        <v>0.83761090754739698</v>
      </c>
      <c r="S382" s="94">
        <v>3.05030494820162</v>
      </c>
      <c r="T382" s="94">
        <f>_xlfn.XLOOKUP(B382,'[3]Nur des jours'!$B:$B,'[3]Nur des jours'!$U:$U,"")</f>
        <v>0</v>
      </c>
      <c r="U382" s="94">
        <v>1.0701046990435794E-3</v>
      </c>
      <c r="V382" s="94">
        <v>0</v>
      </c>
      <c r="W382" s="94">
        <v>0</v>
      </c>
      <c r="X382" s="94">
        <v>0</v>
      </c>
      <c r="Y382" s="94">
        <v>0</v>
      </c>
      <c r="Z382" s="94">
        <v>8.4270745049695575E-2</v>
      </c>
      <c r="AA382" s="94">
        <v>0.26529678997126416</v>
      </c>
      <c r="AB382" s="94">
        <v>0.35638053493820515</v>
      </c>
      <c r="AC382" s="94">
        <f>_xlfn.XLOOKUP(B382,'[3]Nur des jours'!$B:$B,'[3]Nur des jours'!$N:$N,"")</f>
        <v>0.59506738805991444</v>
      </c>
      <c r="AD382" s="94">
        <v>0.59506738805991444</v>
      </c>
      <c r="AE382" s="94">
        <v>2.0170637347177762</v>
      </c>
      <c r="AF382" s="94">
        <v>0.91456754422649911</v>
      </c>
      <c r="AG382" s="94">
        <v>0</v>
      </c>
      <c r="AH382" s="94">
        <v>0.59506738805991444</v>
      </c>
      <c r="AI382" s="49" t="s">
        <v>5559</v>
      </c>
      <c r="AJ382" s="49"/>
      <c r="AK382" s="48" t="str" cm="1">
        <f t="array" ref="AK382">IFERROR(_xlfn.IFS(
AM382="MPR ISSUE","PDH",
AM382="BSS Hardware Issue","BSS",
AM382="Sites strategiques, MLL, Pylone, etc.","ENVTECH",
AM382="AKTIVCO DEFAUT GE &amp; POWER Cabinet","AKTIVCO",
AM382="AKTIVCO Coupure ENEO &amp; Baisse de tension","AKTIVCO GRID ONLY",
AM382="Coupure ENEO &amp; Baisse de tension","IHS GRID ONLY",
AM382="Defaut GE &amp; POWER Cabinet","IHS",
AM382="Sharing","Partners",
AM382="Sites strategiques &amp; DataCenter","SST &amp; DC",
AM382="Exclu","Exclu",
AM382="SAT","SAT",
AM382="SPARE-ISSUE","SPARE-ISSUE",
AM382="Fiber CAmtel","TRANS_FO_CAMTEL",
AM382="Fiber AOF","Fiber AOF",
AM382="Projet OCM (HUAWEI)","TRAVAUX-HUAWEI",
AM382="Projet OCM (NOKIA)","TRAVAUX-NOKIA",
AM382="ACCESS-ISSUE","ACCESS-ISSUE",
AM382="Projet OCM (ZTE, NOKIA, autres projets)","TRAVAUX OCM",
AM382="No root CAuse","No root cause",
AM382="ODU HS","PDH",
AM382="IP &amp; VLAN","PDH",
AM382="Warehouse HUAWEI","SPARE-ISSUE",
AM382="SPARE-HS","SPARE-ISSUE",
AM382="Power Telco","BSS",AM382="no impacts","no impacts"
),"")</f>
        <v>AKTIVCO</v>
      </c>
      <c r="AL382" s="48" t="str" cm="1">
        <f t="array" ref="AL382">IFERROR(_xlfn.IFS(
AM382="MPR ISSUE","TX ISSUE",
AM382="BSS Hardware Issue","RAN ISSUE",
AM382="Sites strategiques, MLL, Pylone, etc.","ENVTECH",
AM382="AKTIVCO DEFAUT GE &amp; POWER Cabinet","POWER ISSUE",
AM382="AKTIVCO Coupure ENEO &amp; Baisse de tension","POWER ISSUE",
AM382="Coupure ENEO &amp; Baisse de tension","POWER ISSUE",
AM382="Defaut GE &amp; POWER Cabinet","POWER ISSUE",
AM382="Sharing","POWER ISSUE",
AM382="Sites strategiques &amp; DataCenter","POWER ISSUE",
AM382="Exclu","Exclu",
AM382="SAT","TX ISSUE",
AM382="SPARE-ISSUE","SPARE-ISSUE",
AM382="Fiber CAmtel","TX ISSUE",
AM382="Fiber AOF","TX ISSUE",
AM382="Projet OCM (HUAWEI)","TRAVAUX-HUAWEI",
AM382="Projet OCM (NOKIA)","TRAVAUX -NOKIA",
AM382="ACCESS-ISSUE","ACCESS-ISSUE",
AM382="Projet OCM (ZTE, NOKIA, autres projets)","TRAVAUX OCM",
AM382="No root CAuse","No root cause",
AM382="ODU HS","TX ISSUE",
AM382="IP &amp; VLAN","TX ISSUE",
AM382="Warehouse HUAWEI","SPARE-ISSUE",
AM382="SPARE-HS","SPARE-ISSUE",
AM382="Power Telco","RAN ISSUE",AM382="no impacts","no impacts"
),"")</f>
        <v>POWER ISSUE</v>
      </c>
      <c r="AM382" s="67" t="s">
        <v>5325</v>
      </c>
      <c r="AN382" s="48" t="str" cm="1">
        <f t="array" ref="AN382">IFERROR(_xlfn.IFS(
AM382="MPR ISSUE","ACTIVE",
AM382="BSS Hardware Issue","ACTIVE",
AM382="Sites strategiques, MLL, Pylone, etc.","PASSIVE",
AM382="AKTIVCO DEFAUT GE &amp; POWER Cabinet","PASSIVE",
AM382="AKTIVCO Coupure ENEO &amp; Baisse de tension","PASSIVE",
AM382="Coupure ENEO &amp; Baisse de tension","PASSIVE",
AM382="Defaut GE &amp; POWER Cabinet","PASSIVE",
AM382="Sharing","PASSIVE",
AM382="Sites strategiques &amp; DataCenter","PASSIVE",
AM382="Exclu","Exclu",
AM382="SAT","ACTIVE",
AM382="SPARE-ISSUE","SPARE-ISSUE",
AM382="Fiber CAmtel","ACTIVE",
AM382="Fiber AOF","ACTIVE",
AM382="Projet OCM (HUAWEI)","PLANNED WORKS",
AM382="Projet OCM (NOKIA)","PLANNED WORKS",
AM382="ACCESS-ISSUE","ACCESS-ISSUE",
AM382="Projet OCM (ZTE, NOKIA, autres projets)","PLANNED WORKS",
AM382="No root CAuse","No root cause",
AM382="ODU HS","ACTIVE",
AM382="IP &amp; VLAN","ACTIVE",
AM382="Warehouse HUAWEI","SPARE-ISSUE",
AM382="SPARE-HS","SPARE-ISSUE",
AM382="Power Telco","ACTIVE", AM382="no impacts","no impacts"
),"")</f>
        <v>PASSIVE</v>
      </c>
      <c r="AO382" s="93" t="s">
        <v>6163</v>
      </c>
      <c r="AP382" s="101" t="str">
        <f t="shared" si="17"/>
        <v>CTR_434</v>
      </c>
      <c r="AR382" s="17" t="s">
        <v>5537</v>
      </c>
      <c r="AS382" s="7" t="s">
        <v>5537</v>
      </c>
      <c r="AT382" s="6"/>
      <c r="AU382" s="7"/>
      <c r="AV382" s="3" t="s">
        <v>5537</v>
      </c>
      <c r="AW382" s="18" t="s">
        <v>5537</v>
      </c>
      <c r="AX382" s="18" t="s">
        <v>5537</v>
      </c>
      <c r="AY382" s="18" t="s">
        <v>5537</v>
      </c>
      <c r="AZ382" s="18" t="s">
        <v>5537</v>
      </c>
      <c r="BA382" s="18" t="s">
        <v>5537</v>
      </c>
      <c r="BB382" s="18" t="s">
        <v>5537</v>
      </c>
      <c r="BC382" s="18" t="s">
        <v>5537</v>
      </c>
      <c r="BD382" s="18" t="s">
        <v>5537</v>
      </c>
      <c r="BE382" s="18" t="s">
        <v>5537</v>
      </c>
      <c r="BF382" s="18" t="s">
        <v>5537</v>
      </c>
      <c r="BG382" s="18" t="s">
        <v>5537</v>
      </c>
      <c r="BH382" s="18" t="s">
        <v>5537</v>
      </c>
      <c r="BI382" s="9" t="s">
        <v>6163</v>
      </c>
      <c r="BJ382" s="14"/>
      <c r="BK382" s="14" t="s">
        <v>5537</v>
      </c>
      <c r="BL382" s="14" t="str">
        <f>_xlfn.XLOOKUP(B382,'[4]cell downs 18042026 17h'!$B:$B,'[4]cell downs 18042026 17h'!$B:$B,"")</f>
        <v/>
      </c>
      <c r="BM382" s="14" t="str">
        <f>_xlfn.XLOOKUP(B382,'[5]Cells Huawei 19042026 15h'!$B:$B,'[5]Cells Huawei 19042026 15h'!$B:$B,"")</f>
        <v/>
      </c>
      <c r="BN382" s="9" t="str">
        <f>_xlfn.XLOOKUP(B382,'[6]cells down 19042026 9H40'!$B:$B,'[6]cells down 19042026 9H40'!$B:$B,"")</f>
        <v/>
      </c>
      <c r="BO382" s="9" t="s">
        <v>5537</v>
      </c>
      <c r="BP382" s="9" t="s">
        <v>12</v>
      </c>
      <c r="BQ382" s="115"/>
    </row>
    <row r="383" spans="1:69" s="9" customFormat="1" x14ac:dyDescent="0.3">
      <c r="A383" s="1" t="s">
        <v>1357</v>
      </c>
      <c r="B383" s="1" t="s">
        <v>1358</v>
      </c>
      <c r="C383" s="3" t="str">
        <f>_xlfn.XLOOKUP(B383,'[1]daily break down'!$D:$D,'[1]daily break down'!$E:$E,"")</f>
        <v>NORD</v>
      </c>
      <c r="D383" s="1" t="s">
        <v>11</v>
      </c>
      <c r="E383" s="1" t="s">
        <v>12</v>
      </c>
      <c r="F383" s="3" t="s">
        <v>23</v>
      </c>
      <c r="G383" s="1" t="s">
        <v>1357</v>
      </c>
      <c r="H383" s="33" t="str">
        <f>_xlfn.XLOOKUP(B383,[2]CALCULATION!$B:$B,[2]CALCULATION!$H:$H,"")</f>
        <v>NOKIA</v>
      </c>
      <c r="I383" s="28">
        <v>0.27440856003813824</v>
      </c>
      <c r="J383" s="28">
        <v>1.7913100101545736</v>
      </c>
      <c r="K383" s="28">
        <v>1.9410619273638929</v>
      </c>
      <c r="L383" s="28">
        <v>0.15238514163131733</v>
      </c>
      <c r="M383" s="28">
        <v>0.19189938535300505</v>
      </c>
      <c r="N383" s="28">
        <v>5.8859164649063579E-3</v>
      </c>
      <c r="O383" s="28">
        <v>1.783370505255133</v>
      </c>
      <c r="P383" s="28">
        <v>0.13050946850434039</v>
      </c>
      <c r="Q383" s="28">
        <v>0</v>
      </c>
      <c r="R383" s="28">
        <v>0.83678112409419891</v>
      </c>
      <c r="S383" s="94">
        <v>0.17772655543285021</v>
      </c>
      <c r="T383" s="94">
        <f>_xlfn.XLOOKUP(B383,'[3]Nur des jours'!$B:$B,'[3]Nur des jours'!$U:$U,"")</f>
        <v>3.2908676884766161</v>
      </c>
      <c r="U383" s="94">
        <v>1.7415281392201041</v>
      </c>
      <c r="V383" s="94">
        <v>1.7494939144334163</v>
      </c>
      <c r="W383" s="94">
        <v>1.3095178660841684</v>
      </c>
      <c r="X383" s="94">
        <v>0</v>
      </c>
      <c r="Y383" s="94">
        <v>0</v>
      </c>
      <c r="Z383" s="94">
        <v>0</v>
      </c>
      <c r="AA383" s="94">
        <v>0</v>
      </c>
      <c r="AB383" s="94">
        <v>0.6635218959108804</v>
      </c>
      <c r="AC383" s="94">
        <f>_xlfn.XLOOKUP(B383,'[3]Nur des jours'!$B:$B,'[3]Nur des jours'!$N:$N,"")</f>
        <v>0.59078696926373953</v>
      </c>
      <c r="AD383" s="94">
        <v>0.59078696926373953</v>
      </c>
      <c r="AE383" s="94">
        <v>0</v>
      </c>
      <c r="AF383" s="94">
        <v>1.7598053966019638</v>
      </c>
      <c r="AG383" s="94">
        <v>0</v>
      </c>
      <c r="AH383" s="94">
        <v>0.59078696926373953</v>
      </c>
      <c r="AI383" s="49" t="s">
        <v>5559</v>
      </c>
      <c r="AJ383" s="49"/>
      <c r="AK383" s="48" t="str" cm="1">
        <f t="array" ref="AK383">IFERROR(_xlfn.IFS(
AM383="MPR ISSUE","PDH",
AM383="BSS Hardware Issue","BSS",
AM383="Sites strategiques, MLL, Pylone, etc.","ENVTECH",
AM383="AKTIVCO DEFAUT GE &amp; POWER Cabinet","AKTIVCO",
AM383="AKTIVCO Coupure ENEO &amp; Baisse de tension","AKTIVCO GRID ONLY",
AM383="Coupure ENEO &amp; Baisse de tension","IHS GRID ONLY",
AM383="Defaut GE &amp; POWER Cabinet","IHS",
AM383="Sharing","Partners",
AM383="Sites strategiques &amp; DataCenter","SST &amp; DC",
AM383="Exclu","Exclu",
AM383="SAT","SAT",
AM383="SPARE-ISSUE","SPARE-ISSUE",
AM383="Fiber CAmtel","TRANS_FO_CAMTEL",
AM383="Fiber AOF","Fiber AOF",
AM383="Projet OCM (HUAWEI)","TRAVAUX-HUAWEI",
AM383="Projet OCM (NOKIA)","TRAVAUX-NOKIA",
AM383="ACCESS-ISSUE","ACCESS-ISSUE",
AM383="Projet OCM (ZTE, NOKIA, autres projets)","TRAVAUX OCM",
AM383="No root CAuse","No root cause",
AM383="ODU HS","PDH",
AM383="IP &amp; VLAN","PDH",
AM383="Warehouse HUAWEI","SPARE-ISSUE",
AM383="SPARE-HS","SPARE-ISSUE",
AM383="Power Telco","BSS",AM383="no impacts","no impacts"
),"")</f>
        <v>no impacts</v>
      </c>
      <c r="AL383" s="48" t="str" cm="1">
        <f t="array" ref="AL383">IFERROR(_xlfn.IFS(
AM383="MPR ISSUE","TX ISSUE",
AM383="BSS Hardware Issue","RAN ISSUE",
AM383="Sites strategiques, MLL, Pylone, etc.","ENVTECH",
AM383="AKTIVCO DEFAUT GE &amp; POWER Cabinet","POWER ISSUE",
AM383="AKTIVCO Coupure ENEO &amp; Baisse de tension","POWER ISSUE",
AM383="Coupure ENEO &amp; Baisse de tension","POWER ISSUE",
AM383="Defaut GE &amp; POWER Cabinet","POWER ISSUE",
AM383="Sharing","POWER ISSUE",
AM383="Sites strategiques &amp; DataCenter","POWER ISSUE",
AM383="Exclu","Exclu",
AM383="SAT","TX ISSUE",
AM383="SPARE-ISSUE","SPARE-ISSUE",
AM383="Fiber CAmtel","TX ISSUE",
AM383="Fiber AOF","TX ISSUE",
AM383="Projet OCM (HUAWEI)","TRAVAUX-HUAWEI",
AM383="Projet OCM (NOKIA)","TRAVAUX -NOKIA",
AM383="ACCESS-ISSUE","ACCESS-ISSUE",
AM383="Projet OCM (ZTE, NOKIA, autres projets)","TRAVAUX OCM",
AM383="No root CAuse","No root cause",
AM383="ODU HS","TX ISSUE",
AM383="IP &amp; VLAN","TX ISSUE",
AM383="Warehouse HUAWEI","SPARE-ISSUE",
AM383="SPARE-HS","SPARE-ISSUE",
AM383="Power Telco","RAN ISSUE",AM383="no impacts","no impacts"
),"")</f>
        <v>no impacts</v>
      </c>
      <c r="AM383" s="67" t="s">
        <v>5605</v>
      </c>
      <c r="AN383" s="48" t="str" cm="1">
        <f t="array" ref="AN383">IFERROR(_xlfn.IFS(
AM383="MPR ISSUE","ACTIVE",
AM383="BSS Hardware Issue","ACTIVE",
AM383="Sites strategiques, MLL, Pylone, etc.","PASSIVE",
AM383="AKTIVCO DEFAUT GE &amp; POWER Cabinet","PASSIVE",
AM383="AKTIVCO Coupure ENEO &amp; Baisse de tension","PASSIVE",
AM383="Coupure ENEO &amp; Baisse de tension","PASSIVE",
AM383="Defaut GE &amp; POWER Cabinet","PASSIVE",
AM383="Sharing","PASSIVE",
AM383="Sites strategiques &amp; DataCenter","PASSIVE",
AM383="Exclu","Exclu",
AM383="SAT","ACTIVE",
AM383="SPARE-ISSUE","SPARE-ISSUE",
AM383="Fiber CAmtel","ACTIVE",
AM383="Fiber AOF","ACTIVE",
AM383="Projet OCM (HUAWEI)","PLANNED WORKS",
AM383="Projet OCM (NOKIA)","PLANNED WORKS",
AM383="ACCESS-ISSUE","ACCESS-ISSUE",
AM383="Projet OCM (ZTE, NOKIA, autres projets)","PLANNED WORKS",
AM383="No root CAuse","No root cause",
AM383="ODU HS","ACTIVE",
AM383="IP &amp; VLAN","ACTIVE",
AM383="Warehouse HUAWEI","SPARE-ISSUE",
AM383="SPARE-HS","SPARE-ISSUE",
AM383="Power Telco","ACTIVE", AM383="no impacts","no impacts"
),"")</f>
        <v>no impacts</v>
      </c>
      <c r="AO383" s="93" t="s">
        <v>5537</v>
      </c>
      <c r="AP383" s="101" t="str">
        <f t="shared" si="17"/>
        <v>NRD_057</v>
      </c>
      <c r="AR383" s="17" t="s">
        <v>5537</v>
      </c>
      <c r="AS383" s="7" t="s">
        <v>5537</v>
      </c>
      <c r="AT383" s="6"/>
      <c r="AU383" s="7"/>
      <c r="AV383" s="3" t="s">
        <v>5537</v>
      </c>
      <c r="AW383" s="18" t="s">
        <v>5537</v>
      </c>
      <c r="AX383" s="18" t="s">
        <v>5537</v>
      </c>
      <c r="AY383" s="18" t="s">
        <v>5537</v>
      </c>
      <c r="AZ383" s="18" t="s">
        <v>5537</v>
      </c>
      <c r="BA383" s="18" t="s">
        <v>5537</v>
      </c>
      <c r="BB383" s="18" t="s">
        <v>5537</v>
      </c>
      <c r="BC383" s="18" t="s">
        <v>5537</v>
      </c>
      <c r="BD383" s="18" t="s">
        <v>5537</v>
      </c>
      <c r="BE383" s="18" t="s">
        <v>5537</v>
      </c>
      <c r="BF383" s="18" t="s">
        <v>5537</v>
      </c>
      <c r="BG383" s="18" t="s">
        <v>5537</v>
      </c>
      <c r="BH383" s="18" t="s">
        <v>5537</v>
      </c>
      <c r="BI383" s="9" t="s">
        <v>5537</v>
      </c>
      <c r="BJ383" s="14"/>
      <c r="BK383" s="14" t="s">
        <v>5537</v>
      </c>
      <c r="BL383" s="14" t="str">
        <f>_xlfn.XLOOKUP(B383,'[4]cell downs 18042026 17h'!$B:$B,'[4]cell downs 18042026 17h'!$B:$B,"")</f>
        <v/>
      </c>
      <c r="BM383" s="14" t="str">
        <f>_xlfn.XLOOKUP(B383,'[5]Cells Huawei 19042026 15h'!$B:$B,'[5]Cells Huawei 19042026 15h'!$B:$B,"")</f>
        <v/>
      </c>
      <c r="BN383" s="9" t="str">
        <f>_xlfn.XLOOKUP(B383,'[6]cells down 19042026 9H40'!$B:$B,'[6]cells down 19042026 9H40'!$B:$B,"")</f>
        <v/>
      </c>
      <c r="BO383" s="9" t="s">
        <v>1358</v>
      </c>
      <c r="BP383" s="9" t="s">
        <v>5537</v>
      </c>
      <c r="BQ383" s="115"/>
    </row>
    <row r="384" spans="1:69" s="9" customFormat="1" x14ac:dyDescent="0.3">
      <c r="A384" s="1" t="s">
        <v>2234</v>
      </c>
      <c r="B384" s="8" t="s">
        <v>2235</v>
      </c>
      <c r="C384" s="3" t="str">
        <f>_xlfn.XLOOKUP(B384,'[1]daily break down'!$D:$D,'[1]daily break down'!$E:$E,"")</f>
        <v>CENTRE</v>
      </c>
      <c r="D384" s="1" t="s">
        <v>11</v>
      </c>
      <c r="E384" s="1" t="s">
        <v>12</v>
      </c>
      <c r="F384" s="3" t="s">
        <v>226</v>
      </c>
      <c r="G384" s="1" t="s">
        <v>2236</v>
      </c>
      <c r="H384" s="34" t="str">
        <f>_xlfn.XLOOKUP(B384,[2]CALCULATION!$B:$B,[2]CALCULATION!$H:$H,"")</f>
        <v>ZTE</v>
      </c>
      <c r="I384" s="28">
        <v>0</v>
      </c>
      <c r="J384" s="28">
        <v>0</v>
      </c>
      <c r="K384" s="28">
        <v>0</v>
      </c>
      <c r="L384" s="28">
        <v>0</v>
      </c>
      <c r="M384" s="28">
        <v>0</v>
      </c>
      <c r="N384" s="28">
        <v>0</v>
      </c>
      <c r="O384" s="28">
        <v>0</v>
      </c>
      <c r="P384" s="28">
        <v>0</v>
      </c>
      <c r="Q384" s="28">
        <v>0</v>
      </c>
      <c r="R384" s="28">
        <v>0</v>
      </c>
      <c r="S384" s="94">
        <v>0</v>
      </c>
      <c r="T384" s="94">
        <f>_xlfn.XLOOKUP(B384,'[3]Nur des jours'!$B:$B,'[3]Nur des jours'!$U:$U,"")</f>
        <v>0</v>
      </c>
      <c r="U384" s="94">
        <v>12.661585809555605</v>
      </c>
      <c r="V384" s="94">
        <v>6.5878142184097959</v>
      </c>
      <c r="W384" s="94">
        <v>0</v>
      </c>
      <c r="X384" s="94">
        <v>0</v>
      </c>
      <c r="Y384" s="94">
        <v>0</v>
      </c>
      <c r="Z384" s="94">
        <v>0</v>
      </c>
      <c r="AA384" s="94">
        <v>0</v>
      </c>
      <c r="AB384" s="94">
        <v>0</v>
      </c>
      <c r="AC384" s="94">
        <f>_xlfn.XLOOKUP(B384,'[3]Nur des jours'!$B:$B,'[3]Nur des jours'!$N:$N,"")</f>
        <v>0.58632819968439143</v>
      </c>
      <c r="AD384" s="94">
        <v>0.58632819968439143</v>
      </c>
      <c r="AE384" s="94">
        <v>0.32535300488791369</v>
      </c>
      <c r="AF384" s="94">
        <v>0.17372267613248127</v>
      </c>
      <c r="AG384" s="94">
        <v>0.9234087819868817</v>
      </c>
      <c r="AH384" s="94">
        <v>0.58632819968439143</v>
      </c>
      <c r="AI384" s="49" t="s">
        <v>5559</v>
      </c>
      <c r="AJ384" s="49"/>
      <c r="AK384" s="48" t="str" cm="1">
        <f t="array" ref="AK384">IFERROR(_xlfn.IFS(
AM384="MPR ISSUE","PDH",
AM384="BSS Hardware Issue","BSS",
AM384="Sites strategiques, MLL, Pylone, etc.","ENVTECH",
AM384="AKTIVCO DEFAUT GE &amp; POWER Cabinet","AKTIVCO",
AM384="AKTIVCO Coupure ENEO &amp; Baisse de tension","AKTIVCO GRID ONLY",
AM384="Coupure ENEO &amp; Baisse de tension","IHS GRID ONLY",
AM384="Defaut GE &amp; POWER Cabinet","IHS",
AM384="Sharing","Partners",
AM384="Sites strategiques &amp; DataCenter","SST &amp; DC",
AM384="Exclu","Exclu",
AM384="SAT","SAT",
AM384="SPARE-ISSUE","SPARE-ISSUE",
AM384="Fiber CAmtel","TRANS_FO_CAMTEL",
AM384="Fiber AOF","Fiber AOF",
AM384="Projet OCM (HUAWEI)","TRAVAUX-HUAWEI",
AM384="Projet OCM (NOKIA)","TRAVAUX-NOKIA",
AM384="ACCESS-ISSUE","ACCESS-ISSUE",
AM384="Projet OCM (ZTE, NOKIA, autres projets)","TRAVAUX OCM",
AM384="No root CAuse","No root cause",
AM384="ODU HS","PDH",
AM384="IP &amp; VLAN","PDH",
AM384="Warehouse HUAWEI","SPARE-ISSUE",
AM384="SPARE-HS","SPARE-ISSUE",
AM384="Power Telco","BSS",AM384="no impacts","no impacts"
),"")</f>
        <v>IHS</v>
      </c>
      <c r="AL384" s="48" t="str" cm="1">
        <f t="array" ref="AL384">IFERROR(_xlfn.IFS(
AM384="MPR ISSUE","TX ISSUE",
AM384="BSS Hardware Issue","RAN ISSUE",
AM384="Sites strategiques, MLL, Pylone, etc.","ENVTECH",
AM384="AKTIVCO DEFAUT GE &amp; POWER Cabinet","POWER ISSUE",
AM384="AKTIVCO Coupure ENEO &amp; Baisse de tension","POWER ISSUE",
AM384="Coupure ENEO &amp; Baisse de tension","POWER ISSUE",
AM384="Defaut GE &amp; POWER Cabinet","POWER ISSUE",
AM384="Sharing","POWER ISSUE",
AM384="Sites strategiques &amp; DataCenter","POWER ISSUE",
AM384="Exclu","Exclu",
AM384="SAT","TX ISSUE",
AM384="SPARE-ISSUE","SPARE-ISSUE",
AM384="Fiber CAmtel","TX ISSUE",
AM384="Fiber AOF","TX ISSUE",
AM384="Projet OCM (HUAWEI)","TRAVAUX-HUAWEI",
AM384="Projet OCM (NOKIA)","TRAVAUX -NOKIA",
AM384="ACCESS-ISSUE","ACCESS-ISSUE",
AM384="Projet OCM (ZTE, NOKIA, autres projets)","TRAVAUX OCM",
AM384="No root CAuse","No root cause",
AM384="ODU HS","TX ISSUE",
AM384="IP &amp; VLAN","TX ISSUE",
AM384="Warehouse HUAWEI","SPARE-ISSUE",
AM384="SPARE-HS","SPARE-ISSUE",
AM384="Power Telco","RAN ISSUE",AM384="no impacts","no impacts"
),"")</f>
        <v>POWER ISSUE</v>
      </c>
      <c r="AM384" s="67" t="s">
        <v>5330</v>
      </c>
      <c r="AN384" s="48" t="str" cm="1">
        <f t="array" ref="AN384">IFERROR(_xlfn.IFS(
AM384="MPR ISSUE","ACTIVE",
AM384="BSS Hardware Issue","ACTIVE",
AM384="Sites strategiques, MLL, Pylone, etc.","PASSIVE",
AM384="AKTIVCO DEFAUT GE &amp; POWER Cabinet","PASSIVE",
AM384="AKTIVCO Coupure ENEO &amp; Baisse de tension","PASSIVE",
AM384="Coupure ENEO &amp; Baisse de tension","PASSIVE",
AM384="Defaut GE &amp; POWER Cabinet","PASSIVE",
AM384="Sharing","PASSIVE",
AM384="Sites strategiques &amp; DataCenter","PASSIVE",
AM384="Exclu","Exclu",
AM384="SAT","ACTIVE",
AM384="SPARE-ISSUE","SPARE-ISSUE",
AM384="Fiber CAmtel","ACTIVE",
AM384="Fiber AOF","ACTIVE",
AM384="Projet OCM (HUAWEI)","PLANNED WORKS",
AM384="Projet OCM (NOKIA)","PLANNED WORKS",
AM384="ACCESS-ISSUE","ACCESS-ISSUE",
AM384="Projet OCM (ZTE, NOKIA, autres projets)","PLANNED WORKS",
AM384="No root CAuse","No root cause",
AM384="ODU HS","ACTIVE",
AM384="IP &amp; VLAN","ACTIVE",
AM384="Warehouse HUAWEI","SPARE-ISSUE",
AM384="SPARE-HS","SPARE-ISSUE",
AM384="Power Telco","ACTIVE", AM384="no impacts","no impacts"
),"")</f>
        <v>PASSIVE</v>
      </c>
      <c r="AO384" s="93" t="s">
        <v>6141</v>
      </c>
      <c r="AP384" s="101" t="str">
        <f t="shared" si="17"/>
        <v>EST_080</v>
      </c>
      <c r="AR384" s="17" t="s">
        <v>5537</v>
      </c>
      <c r="AS384" s="7" t="s">
        <v>5537</v>
      </c>
      <c r="AT384" s="6"/>
      <c r="AU384" s="7"/>
      <c r="AV384" s="3" t="s">
        <v>6141</v>
      </c>
      <c r="AW384" s="18" t="s">
        <v>5537</v>
      </c>
      <c r="AX384" s="18" t="s">
        <v>5537</v>
      </c>
      <c r="AY384" s="18" t="s">
        <v>5537</v>
      </c>
      <c r="AZ384" s="18" t="s">
        <v>5537</v>
      </c>
      <c r="BA384" s="18" t="s">
        <v>5537</v>
      </c>
      <c r="BB384" s="18" t="s">
        <v>5537</v>
      </c>
      <c r="BC384" s="18" t="s">
        <v>5537</v>
      </c>
      <c r="BD384" s="18" t="s">
        <v>5537</v>
      </c>
      <c r="BE384" s="18" t="s">
        <v>5537</v>
      </c>
      <c r="BF384" s="18" t="s">
        <v>5537</v>
      </c>
      <c r="BG384" s="18" t="s">
        <v>5537</v>
      </c>
      <c r="BH384" s="18" t="s">
        <v>5537</v>
      </c>
      <c r="BI384" s="9" t="s">
        <v>5537</v>
      </c>
      <c r="BJ384" s="14"/>
      <c r="BK384" s="14" t="s">
        <v>5537</v>
      </c>
      <c r="BL384" s="14" t="str">
        <f>_xlfn.XLOOKUP(B384,'[4]cell downs 18042026 17h'!$B:$B,'[4]cell downs 18042026 17h'!$B:$B,"")</f>
        <v/>
      </c>
      <c r="BM384" s="14" t="str">
        <f>_xlfn.XLOOKUP(B384,'[5]Cells Huawei 19042026 15h'!$B:$B,'[5]Cells Huawei 19042026 15h'!$B:$B,"")</f>
        <v/>
      </c>
      <c r="BN384" s="9" t="str">
        <f>_xlfn.XLOOKUP(B384,'[6]cells down 19042026 9H40'!$B:$B,'[6]cells down 19042026 9H40'!$B:$B,"")</f>
        <v/>
      </c>
      <c r="BO384" s="9" t="s">
        <v>2235</v>
      </c>
      <c r="BP384" s="9" t="s">
        <v>5537</v>
      </c>
      <c r="BQ384" s="115"/>
    </row>
    <row r="385" spans="1:69" s="9" customFormat="1" x14ac:dyDescent="0.3">
      <c r="A385" s="1" t="s">
        <v>1943</v>
      </c>
      <c r="B385" s="8" t="s">
        <v>1944</v>
      </c>
      <c r="C385" s="3" t="str">
        <f>_xlfn.XLOOKUP(B385,'[1]daily break down'!$D:$D,'[1]daily break down'!$E:$E,"")</f>
        <v>OUEST</v>
      </c>
      <c r="D385" s="1" t="s">
        <v>11</v>
      </c>
      <c r="E385" s="1" t="s">
        <v>12</v>
      </c>
      <c r="F385" s="3" t="s">
        <v>102</v>
      </c>
      <c r="G385" s="1" t="s">
        <v>856</v>
      </c>
      <c r="H385" s="32" t="str">
        <f>_xlfn.XLOOKUP(B385,[2]CALCULATION!$B:$B,[2]CALCULATION!$H:$H,"")</f>
        <v>Huawei</v>
      </c>
      <c r="I385" s="28">
        <v>1.7737698789782921</v>
      </c>
      <c r="J385" s="28">
        <v>1.5395417954359314</v>
      </c>
      <c r="K385" s="28">
        <v>0</v>
      </c>
      <c r="L385" s="28">
        <v>0</v>
      </c>
      <c r="M385" s="28">
        <v>0</v>
      </c>
      <c r="N385" s="28">
        <v>0</v>
      </c>
      <c r="O385" s="28">
        <v>0</v>
      </c>
      <c r="P385" s="28">
        <v>0</v>
      </c>
      <c r="Q385" s="28">
        <v>0</v>
      </c>
      <c r="R385" s="28">
        <v>0</v>
      </c>
      <c r="S385" s="94">
        <v>0.24398387138197605</v>
      </c>
      <c r="T385" s="94">
        <f>_xlfn.XLOOKUP(B385,'[3]Nur des jours'!$B:$B,'[3]Nur des jours'!$U:$U,"")</f>
        <v>0</v>
      </c>
      <c r="U385" s="94">
        <v>3.5533539934880558</v>
      </c>
      <c r="V385" s="94">
        <v>0</v>
      </c>
      <c r="W385" s="94">
        <v>0</v>
      </c>
      <c r="X385" s="94">
        <v>0</v>
      </c>
      <c r="Y385" s="94">
        <v>0.96273752757303099</v>
      </c>
      <c r="Z385" s="94">
        <v>0</v>
      </c>
      <c r="AA385" s="94">
        <v>0</v>
      </c>
      <c r="AB385" s="94">
        <v>0</v>
      </c>
      <c r="AC385" s="94">
        <f>_xlfn.XLOOKUP(B385,'[3]Nur des jours'!$B:$B,'[3]Nur des jours'!$N:$N,"")</f>
        <v>0.5833854117620203</v>
      </c>
      <c r="AD385" s="94">
        <v>0.5833854117620203</v>
      </c>
      <c r="AE385" s="94">
        <v>0.39154766615109771</v>
      </c>
      <c r="AF385" s="94">
        <v>0.33496069511170951</v>
      </c>
      <c r="AG385" s="94">
        <v>0.79584156877165579</v>
      </c>
      <c r="AH385" s="94">
        <v>0.5833854117620203</v>
      </c>
      <c r="AI385" s="49" t="s">
        <v>5559</v>
      </c>
      <c r="AJ385" s="49"/>
      <c r="AK385" s="48" t="str" cm="1">
        <f t="array" ref="AK385">IFERROR(_xlfn.IFS(
AM385="MPR ISSUE","PDH",
AM385="BSS Hardware Issue","BSS",
AM385="Sites strategiques, MLL, Pylone, etc.","ENVTECH",
AM385="AKTIVCO DEFAUT GE &amp; POWER Cabinet","AKTIVCO",
AM385="AKTIVCO Coupure ENEO &amp; Baisse de tension","AKTIVCO GRID ONLY",
AM385="Coupure ENEO &amp; Baisse de tension","IHS GRID ONLY",
AM385="Defaut GE &amp; POWER Cabinet","IHS",
AM385="Sharing","Partners",
AM385="Sites strategiques &amp; DataCenter","SST &amp; DC",
AM385="Exclu","Exclu",
AM385="SAT","SAT",
AM385="SPARE-ISSUE","SPARE-ISSUE",
AM385="Fiber CAmtel","TRANS_FO_CAMTEL",
AM385="Fiber AOF","Fiber AOF",
AM385="Projet OCM (HUAWEI)","TRAVAUX-HUAWEI",
AM385="Projet OCM (NOKIA)","TRAVAUX-NOKIA",
AM385="ACCESS-ISSUE","ACCESS-ISSUE",
AM385="Projet OCM (ZTE, NOKIA, autres projets)","TRAVAUX OCM",
AM385="No root CAuse","No root cause",
AM385="ODU HS","PDH",
AM385="IP &amp; VLAN","PDH",
AM385="Warehouse HUAWEI","SPARE-ISSUE",
AM385="SPARE-HS","SPARE-ISSUE",
AM385="Power Telco","BSS",AM385="no impacts","no impacts"
),"")</f>
        <v>no impacts</v>
      </c>
      <c r="AL385" s="48" t="str" cm="1">
        <f t="array" ref="AL385">IFERROR(_xlfn.IFS(
AM385="MPR ISSUE","TX ISSUE",
AM385="BSS Hardware Issue","RAN ISSUE",
AM385="Sites strategiques, MLL, Pylone, etc.","ENVTECH",
AM385="AKTIVCO DEFAUT GE &amp; POWER Cabinet","POWER ISSUE",
AM385="AKTIVCO Coupure ENEO &amp; Baisse de tension","POWER ISSUE",
AM385="Coupure ENEO &amp; Baisse de tension","POWER ISSUE",
AM385="Defaut GE &amp; POWER Cabinet","POWER ISSUE",
AM385="Sharing","POWER ISSUE",
AM385="Sites strategiques &amp; DataCenter","POWER ISSUE",
AM385="Exclu","Exclu",
AM385="SAT","TX ISSUE",
AM385="SPARE-ISSUE","SPARE-ISSUE",
AM385="Fiber CAmtel","TX ISSUE",
AM385="Fiber AOF","TX ISSUE",
AM385="Projet OCM (HUAWEI)","TRAVAUX-HUAWEI",
AM385="Projet OCM (NOKIA)","TRAVAUX -NOKIA",
AM385="ACCESS-ISSUE","ACCESS-ISSUE",
AM385="Projet OCM (ZTE, NOKIA, autres projets)","TRAVAUX OCM",
AM385="No root CAuse","No root cause",
AM385="ODU HS","TX ISSUE",
AM385="IP &amp; VLAN","TX ISSUE",
AM385="Warehouse HUAWEI","SPARE-ISSUE",
AM385="SPARE-HS","SPARE-ISSUE",
AM385="Power Telco","RAN ISSUE",AM385="no impacts","no impacts"
),"")</f>
        <v>no impacts</v>
      </c>
      <c r="AM385" s="67" t="s">
        <v>5605</v>
      </c>
      <c r="AN385" s="48" t="str" cm="1">
        <f t="array" ref="AN385">IFERROR(_xlfn.IFS(
AM385="MPR ISSUE","ACTIVE",
AM385="BSS Hardware Issue","ACTIVE",
AM385="Sites strategiques, MLL, Pylone, etc.","PASSIVE",
AM385="AKTIVCO DEFAUT GE &amp; POWER Cabinet","PASSIVE",
AM385="AKTIVCO Coupure ENEO &amp; Baisse de tension","PASSIVE",
AM385="Coupure ENEO &amp; Baisse de tension","PASSIVE",
AM385="Defaut GE &amp; POWER Cabinet","PASSIVE",
AM385="Sharing","PASSIVE",
AM385="Sites strategiques &amp; DataCenter","PASSIVE",
AM385="Exclu","Exclu",
AM385="SAT","ACTIVE",
AM385="SPARE-ISSUE","SPARE-ISSUE",
AM385="Fiber CAmtel","ACTIVE",
AM385="Fiber AOF","ACTIVE",
AM385="Projet OCM (HUAWEI)","PLANNED WORKS",
AM385="Projet OCM (NOKIA)","PLANNED WORKS",
AM385="ACCESS-ISSUE","ACCESS-ISSUE",
AM385="Projet OCM (ZTE, NOKIA, autres projets)","PLANNED WORKS",
AM385="No root CAuse","No root cause",
AM385="ODU HS","ACTIVE",
AM385="IP &amp; VLAN","ACTIVE",
AM385="Warehouse HUAWEI","SPARE-ISSUE",
AM385="SPARE-HS","SPARE-ISSUE",
AM385="Power Telco","ACTIVE", AM385="no impacts","no impacts"
),"")</f>
        <v>no impacts</v>
      </c>
      <c r="AO385" s="93" t="s">
        <v>5537</v>
      </c>
      <c r="AP385" s="101" t="str">
        <f t="shared" si="17"/>
        <v>OST_042</v>
      </c>
      <c r="AR385" s="17" t="s">
        <v>5537</v>
      </c>
      <c r="AS385" s="7" t="s">
        <v>5537</v>
      </c>
      <c r="AT385" s="6"/>
      <c r="AU385" s="7"/>
      <c r="AV385" s="3" t="s">
        <v>5537</v>
      </c>
      <c r="AW385" s="18" t="s">
        <v>5537</v>
      </c>
      <c r="AX385" s="18" t="s">
        <v>5537</v>
      </c>
      <c r="AY385" s="18" t="s">
        <v>5537</v>
      </c>
      <c r="AZ385" s="18" t="s">
        <v>5537</v>
      </c>
      <c r="BA385" s="18" t="s">
        <v>5537</v>
      </c>
      <c r="BB385" s="18" t="s">
        <v>5537</v>
      </c>
      <c r="BC385" s="18" t="s">
        <v>5537</v>
      </c>
      <c r="BD385" s="18" t="s">
        <v>5537</v>
      </c>
      <c r="BE385" s="18" t="s">
        <v>5537</v>
      </c>
      <c r="BF385" s="18" t="s">
        <v>5537</v>
      </c>
      <c r="BG385" s="18" t="s">
        <v>5537</v>
      </c>
      <c r="BH385" s="18" t="s">
        <v>5537</v>
      </c>
      <c r="BI385" s="9" t="s">
        <v>5537</v>
      </c>
      <c r="BJ385" s="14"/>
      <c r="BK385" s="14" t="s">
        <v>5537</v>
      </c>
      <c r="BL385" s="14" t="str">
        <f>_xlfn.XLOOKUP(B385,'[4]cell downs 18042026 17h'!$B:$B,'[4]cell downs 18042026 17h'!$B:$B,"")</f>
        <v/>
      </c>
      <c r="BM385" s="14" t="str">
        <f>_xlfn.XLOOKUP(B385,'[5]Cells Huawei 19042026 15h'!$B:$B,'[5]Cells Huawei 19042026 15h'!$B:$B,"")</f>
        <v/>
      </c>
      <c r="BN385" s="9" t="str">
        <f>_xlfn.XLOOKUP(B385,'[6]cells down 19042026 9H40'!$B:$B,'[6]cells down 19042026 9H40'!$B:$B,"")</f>
        <v/>
      </c>
      <c r="BO385" s="9" t="s">
        <v>1944</v>
      </c>
      <c r="BP385" s="9" t="s">
        <v>5537</v>
      </c>
      <c r="BQ385" s="115"/>
    </row>
    <row r="386" spans="1:69" s="9" customFormat="1" x14ac:dyDescent="0.3">
      <c r="A386" s="1" t="s">
        <v>67</v>
      </c>
      <c r="B386" s="8" t="s">
        <v>68</v>
      </c>
      <c r="C386" s="3" t="str">
        <f>_xlfn.XLOOKUP(B386,'[1]daily break down'!$D:$D,'[1]daily break down'!$E:$E,"")</f>
        <v>CENTRE</v>
      </c>
      <c r="D386" s="1" t="s">
        <v>11</v>
      </c>
      <c r="E386" s="1" t="s">
        <v>12</v>
      </c>
      <c r="F386" s="3" t="s">
        <v>69</v>
      </c>
      <c r="G386" s="1" t="s">
        <v>70</v>
      </c>
      <c r="H386" s="34" t="str">
        <f>_xlfn.XLOOKUP(B386,[2]CALCULATION!$B:$B,[2]CALCULATION!$H:$H,"")</f>
        <v>ZTE</v>
      </c>
      <c r="I386" s="28">
        <v>1.6935298616283279</v>
      </c>
      <c r="J386" s="28">
        <v>0.74627318203479831</v>
      </c>
      <c r="K386" s="28">
        <v>0</v>
      </c>
      <c r="L386" s="28">
        <v>0</v>
      </c>
      <c r="M386" s="28">
        <v>0</v>
      </c>
      <c r="N386" s="28">
        <v>0</v>
      </c>
      <c r="O386" s="28">
        <v>3.7411930383268692</v>
      </c>
      <c r="P386" s="28">
        <v>1.3821293942065958</v>
      </c>
      <c r="Q386" s="28">
        <v>0</v>
      </c>
      <c r="R386" s="28">
        <v>0</v>
      </c>
      <c r="S386" s="94">
        <v>2.9078311688682272</v>
      </c>
      <c r="T386" s="94">
        <f>_xlfn.XLOOKUP(B386,'[3]Nur des jours'!$B:$B,'[3]Nur des jours'!$U:$U,"")</f>
        <v>1.3347950963522275</v>
      </c>
      <c r="U386" s="94">
        <v>0</v>
      </c>
      <c r="V386" s="94">
        <v>0</v>
      </c>
      <c r="W386" s="94">
        <v>1.3347950963522275</v>
      </c>
      <c r="X386" s="94">
        <v>0</v>
      </c>
      <c r="Y386" s="94">
        <v>0</v>
      </c>
      <c r="Z386" s="94">
        <v>0</v>
      </c>
      <c r="AA386" s="94">
        <v>0</v>
      </c>
      <c r="AB386" s="94">
        <v>0</v>
      </c>
      <c r="AC386" s="94">
        <f>_xlfn.XLOOKUP(B386,'[3]Nur des jours'!$B:$B,'[3]Nur des jours'!$N:$N,"")</f>
        <v>0.58040695368301543</v>
      </c>
      <c r="AD386" s="94">
        <v>0.58040695368301543</v>
      </c>
      <c r="AE386" s="94">
        <v>0.29512827276396936</v>
      </c>
      <c r="AF386" s="94">
        <v>0.58821329362043673</v>
      </c>
      <c r="AG386" s="94">
        <v>0.65349981504464116</v>
      </c>
      <c r="AH386" s="94">
        <v>0.58040695368301543</v>
      </c>
      <c r="AI386" s="49" t="s">
        <v>5559</v>
      </c>
      <c r="AJ386" s="49"/>
      <c r="AK386" s="48" t="str" cm="1">
        <f t="array" ref="AK386">IFERROR(_xlfn.IFS(
AM386="MPR ISSUE","PDH",
AM386="BSS Hardware Issue","BSS",
AM386="Sites strategiques, MLL, Pylone, etc.","ENVTECH",
AM386="AKTIVCO DEFAUT GE &amp; POWER Cabinet","AKTIVCO",
AM386="AKTIVCO Coupure ENEO &amp; Baisse de tension","AKTIVCO GRID ONLY",
AM386="Coupure ENEO &amp; Baisse de tension","IHS GRID ONLY",
AM386="Defaut GE &amp; POWER Cabinet","IHS",
AM386="Sharing","Partners",
AM386="Sites strategiques &amp; DataCenter","SST &amp; DC",
AM386="Exclu","Exclu",
AM386="SAT","SAT",
AM386="SPARE-ISSUE","SPARE-ISSUE",
AM386="Fiber CAmtel","TRANS_FO_CAMTEL",
AM386="Fiber AOF","Fiber AOF",
AM386="Projet OCM (HUAWEI)","TRAVAUX-HUAWEI",
AM386="Projet OCM (NOKIA)","TRAVAUX-NOKIA",
AM386="ACCESS-ISSUE","ACCESS-ISSUE",
AM386="Projet OCM (ZTE, NOKIA, autres projets)","TRAVAUX OCM",
AM386="No root CAuse","No root cause",
AM386="ODU HS","PDH",
AM386="IP &amp; VLAN","PDH",
AM386="Warehouse HUAWEI","SPARE-ISSUE",
AM386="SPARE-HS","SPARE-ISSUE",
AM386="Power Telco","BSS",AM386="no impacts","no impacts"
),"")</f>
        <v>no impacts</v>
      </c>
      <c r="AL386" s="48" t="str" cm="1">
        <f t="array" ref="AL386">IFERROR(_xlfn.IFS(
AM386="MPR ISSUE","TX ISSUE",
AM386="BSS Hardware Issue","RAN ISSUE",
AM386="Sites strategiques, MLL, Pylone, etc.","ENVTECH",
AM386="AKTIVCO DEFAUT GE &amp; POWER Cabinet","POWER ISSUE",
AM386="AKTIVCO Coupure ENEO &amp; Baisse de tension","POWER ISSUE",
AM386="Coupure ENEO &amp; Baisse de tension","POWER ISSUE",
AM386="Defaut GE &amp; POWER Cabinet","POWER ISSUE",
AM386="Sharing","POWER ISSUE",
AM386="Sites strategiques &amp; DataCenter","POWER ISSUE",
AM386="Exclu","Exclu",
AM386="SAT","TX ISSUE",
AM386="SPARE-ISSUE","SPARE-ISSUE",
AM386="Fiber CAmtel","TX ISSUE",
AM386="Fiber AOF","TX ISSUE",
AM386="Projet OCM (HUAWEI)","TRAVAUX-HUAWEI",
AM386="Projet OCM (NOKIA)","TRAVAUX -NOKIA",
AM386="ACCESS-ISSUE","ACCESS-ISSUE",
AM386="Projet OCM (ZTE, NOKIA, autres projets)","TRAVAUX OCM",
AM386="No root CAuse","No root cause",
AM386="ODU HS","TX ISSUE",
AM386="IP &amp; VLAN","TX ISSUE",
AM386="Warehouse HUAWEI","SPARE-ISSUE",
AM386="SPARE-HS","SPARE-ISSUE",
AM386="Power Telco","RAN ISSUE",AM386="no impacts","no impacts"
),"")</f>
        <v>no impacts</v>
      </c>
      <c r="AM386" s="67" t="s">
        <v>5605</v>
      </c>
      <c r="AN386" s="48" t="str" cm="1">
        <f t="array" ref="AN386">IFERROR(_xlfn.IFS(
AM386="MPR ISSUE","ACTIVE",
AM386="BSS Hardware Issue","ACTIVE",
AM386="Sites strategiques, MLL, Pylone, etc.","PASSIVE",
AM386="AKTIVCO DEFAUT GE &amp; POWER Cabinet","PASSIVE",
AM386="AKTIVCO Coupure ENEO &amp; Baisse de tension","PASSIVE",
AM386="Coupure ENEO &amp; Baisse de tension","PASSIVE",
AM386="Defaut GE &amp; POWER Cabinet","PASSIVE",
AM386="Sharing","PASSIVE",
AM386="Sites strategiques &amp; DataCenter","PASSIVE",
AM386="Exclu","Exclu",
AM386="SAT","ACTIVE",
AM386="SPARE-ISSUE","SPARE-ISSUE",
AM386="Fiber CAmtel","ACTIVE",
AM386="Fiber AOF","ACTIVE",
AM386="Projet OCM (HUAWEI)","PLANNED WORKS",
AM386="Projet OCM (NOKIA)","PLANNED WORKS",
AM386="ACCESS-ISSUE","ACCESS-ISSUE",
AM386="Projet OCM (ZTE, NOKIA, autres projets)","PLANNED WORKS",
AM386="No root CAuse","No root cause",
AM386="ODU HS","ACTIVE",
AM386="IP &amp; VLAN","ACTIVE",
AM386="Warehouse HUAWEI","SPARE-ISSUE",
AM386="SPARE-HS","SPARE-ISSUE",
AM386="Power Telco","ACTIVE", AM386="no impacts","no impacts"
),"")</f>
        <v>no impacts</v>
      </c>
      <c r="AO386" s="93" t="s">
        <v>5537</v>
      </c>
      <c r="AP386" s="101" t="str">
        <f t="shared" si="17"/>
        <v>SUD_227</v>
      </c>
      <c r="AR386" s="17" t="s">
        <v>5537</v>
      </c>
      <c r="AS386" s="7" t="s">
        <v>5537</v>
      </c>
      <c r="AT386" s="6"/>
      <c r="AU386" s="7"/>
      <c r="AV386" s="3" t="s">
        <v>5537</v>
      </c>
      <c r="AW386" s="18" t="s">
        <v>5537</v>
      </c>
      <c r="AX386" s="18" t="s">
        <v>5537</v>
      </c>
      <c r="AY386" s="18" t="s">
        <v>5537</v>
      </c>
      <c r="AZ386" s="18" t="s">
        <v>5537</v>
      </c>
      <c r="BA386" s="18" t="s">
        <v>5537</v>
      </c>
      <c r="BB386" s="18" t="s">
        <v>5537</v>
      </c>
      <c r="BC386" s="18" t="s">
        <v>5537</v>
      </c>
      <c r="BD386" s="18" t="s">
        <v>5537</v>
      </c>
      <c r="BE386" s="18" t="s">
        <v>5537</v>
      </c>
      <c r="BF386" s="18" t="s">
        <v>5537</v>
      </c>
      <c r="BG386" s="18" t="s">
        <v>5537</v>
      </c>
      <c r="BH386" s="18" t="s">
        <v>5537</v>
      </c>
      <c r="BI386" s="9" t="s">
        <v>5537</v>
      </c>
      <c r="BJ386" s="14"/>
      <c r="BK386" s="14" t="s">
        <v>5537</v>
      </c>
      <c r="BL386" s="14" t="str">
        <f>_xlfn.XLOOKUP(B386,'[4]cell downs 18042026 17h'!$B:$B,'[4]cell downs 18042026 17h'!$B:$B,"")</f>
        <v/>
      </c>
      <c r="BM386" s="14" t="str">
        <f>_xlfn.XLOOKUP(B386,'[5]Cells Huawei 19042026 15h'!$B:$B,'[5]Cells Huawei 19042026 15h'!$B:$B,"")</f>
        <v/>
      </c>
      <c r="BN386" s="9" t="str">
        <f>_xlfn.XLOOKUP(B386,'[6]cells down 19042026 9H40'!$B:$B,'[6]cells down 19042026 9H40'!$B:$B,"")</f>
        <v/>
      </c>
      <c r="BO386" s="9" t="s">
        <v>68</v>
      </c>
      <c r="BP386" s="9" t="s">
        <v>5537</v>
      </c>
      <c r="BQ386" s="115"/>
    </row>
    <row r="387" spans="1:69" s="9" customFormat="1" x14ac:dyDescent="0.3">
      <c r="A387" s="1" t="s">
        <v>4191</v>
      </c>
      <c r="B387" s="1" t="s">
        <v>4192</v>
      </c>
      <c r="C387" s="3" t="str">
        <f>_xlfn.XLOOKUP(B387,'[1]daily break down'!$D:$D,'[1]daily break down'!$E:$E,"")</f>
        <v>Yaounde</v>
      </c>
      <c r="D387" s="1" t="s">
        <v>21</v>
      </c>
      <c r="E387" s="1" t="s">
        <v>30</v>
      </c>
      <c r="F387" s="3" t="s">
        <v>37</v>
      </c>
      <c r="G387" s="1" t="s">
        <v>38</v>
      </c>
      <c r="H387" s="34" t="str">
        <f>_xlfn.XLOOKUP(B387,[2]CALCULATION!$B:$B,[2]CALCULATION!$H:$H,"")</f>
        <v>ZTE</v>
      </c>
      <c r="I387" s="28">
        <v>0</v>
      </c>
      <c r="J387" s="28">
        <v>2.1445254870403199</v>
      </c>
      <c r="K387" s="28">
        <v>0</v>
      </c>
      <c r="L387" s="28">
        <v>0</v>
      </c>
      <c r="M387" s="28">
        <v>0</v>
      </c>
      <c r="N387" s="28">
        <v>0.98044776034220582</v>
      </c>
      <c r="O387" s="28">
        <v>0</v>
      </c>
      <c r="P387" s="28">
        <v>0</v>
      </c>
      <c r="Q387" s="28">
        <v>0</v>
      </c>
      <c r="R387" s="28">
        <v>0</v>
      </c>
      <c r="S387" s="94">
        <v>0</v>
      </c>
      <c r="T387" s="94">
        <f>_xlfn.XLOOKUP(B387,'[3]Nur des jours'!$B:$B,'[3]Nur des jours'!$U:$U,"")</f>
        <v>0.37776479384076261</v>
      </c>
      <c r="U387" s="94">
        <v>4.4413625429111985</v>
      </c>
      <c r="V387" s="94">
        <v>0</v>
      </c>
      <c r="W387" s="94">
        <v>0.37776479384076256</v>
      </c>
      <c r="X387" s="94">
        <v>0</v>
      </c>
      <c r="Y387" s="94">
        <v>1.7363875548250318</v>
      </c>
      <c r="Z387" s="94">
        <v>0</v>
      </c>
      <c r="AA387" s="94">
        <v>0</v>
      </c>
      <c r="AB387" s="94">
        <v>0.11077367142934572</v>
      </c>
      <c r="AC387" s="94">
        <f>_xlfn.XLOOKUP(B387,'[3]Nur des jours'!$B:$B,'[3]Nur des jours'!$N:$N,"")</f>
        <v>0.56339228896821969</v>
      </c>
      <c r="AD387" s="94">
        <v>0.56339228896821969</v>
      </c>
      <c r="AE387" s="94">
        <v>0.10178990364055648</v>
      </c>
      <c r="AF387" s="94">
        <v>0.20049828126115526</v>
      </c>
      <c r="AG387" s="94">
        <v>0.92340878198688181</v>
      </c>
      <c r="AH387" s="94">
        <v>0.56339228896821969</v>
      </c>
      <c r="AI387" s="49" t="s">
        <v>5559</v>
      </c>
      <c r="AJ387" s="49"/>
      <c r="AK387" s="48" t="str" cm="1">
        <f t="array" ref="AK387">IFERROR(_xlfn.IFS(
AM387="MPR ISSUE","PDH",
AM387="BSS Hardware Issue","BSS",
AM387="Sites strategiques, MLL, Pylone, etc.","ENVTECH",
AM387="AKTIVCO DEFAUT GE &amp; POWER Cabinet","AKTIVCO",
AM387="AKTIVCO Coupure ENEO &amp; Baisse de tension","AKTIVCO GRID ONLY",
AM387="Coupure ENEO &amp; Baisse de tension","IHS GRID ONLY",
AM387="Defaut GE &amp; POWER Cabinet","IHS",
AM387="Sharing","Partners",
AM387="Sites strategiques &amp; DataCenter","SST &amp; DC",
AM387="Exclu","Exclu",
AM387="SAT","SAT",
AM387="SPARE-ISSUE","SPARE-ISSUE",
AM387="Fiber CAmtel","TRANS_FO_CAMTEL",
AM387="Fiber AOF","Fiber AOF",
AM387="Projet OCM (HUAWEI)","TRAVAUX-HUAWEI",
AM387="Projet OCM (NOKIA)","TRAVAUX-NOKIA",
AM387="ACCESS-ISSUE","ACCESS-ISSUE",
AM387="Projet OCM (ZTE, NOKIA, autres projets)","TRAVAUX OCM",
AM387="No root CAuse","No root cause",
AM387="ODU HS","PDH",
AM387="IP &amp; VLAN","PDH",
AM387="Warehouse HUAWEI","SPARE-ISSUE",
AM387="SPARE-HS","SPARE-ISSUE",
AM387="Power Telco","BSS",AM387="no impacts","no impacts"
),"")</f>
        <v>no impacts</v>
      </c>
      <c r="AL387" s="48" t="str" cm="1">
        <f t="array" ref="AL387">IFERROR(_xlfn.IFS(
AM387="MPR ISSUE","TX ISSUE",
AM387="BSS Hardware Issue","RAN ISSUE",
AM387="Sites strategiques, MLL, Pylone, etc.","ENVTECH",
AM387="AKTIVCO DEFAUT GE &amp; POWER Cabinet","POWER ISSUE",
AM387="AKTIVCO Coupure ENEO &amp; Baisse de tension","POWER ISSUE",
AM387="Coupure ENEO &amp; Baisse de tension","POWER ISSUE",
AM387="Defaut GE &amp; POWER Cabinet","POWER ISSUE",
AM387="Sharing","POWER ISSUE",
AM387="Sites strategiques &amp; DataCenter","POWER ISSUE",
AM387="Exclu","Exclu",
AM387="SAT","TX ISSUE",
AM387="SPARE-ISSUE","SPARE-ISSUE",
AM387="Fiber CAmtel","TX ISSUE",
AM387="Fiber AOF","TX ISSUE",
AM387="Projet OCM (HUAWEI)","TRAVAUX-HUAWEI",
AM387="Projet OCM (NOKIA)","TRAVAUX -NOKIA",
AM387="ACCESS-ISSUE","ACCESS-ISSUE",
AM387="Projet OCM (ZTE, NOKIA, autres projets)","TRAVAUX OCM",
AM387="No root CAuse","No root cause",
AM387="ODU HS","TX ISSUE",
AM387="IP &amp; VLAN","TX ISSUE",
AM387="Warehouse HUAWEI","SPARE-ISSUE",
AM387="SPARE-HS","SPARE-ISSUE",
AM387="Power Telco","RAN ISSUE",AM387="no impacts","no impacts"
),"")</f>
        <v>no impacts</v>
      </c>
      <c r="AM387" s="67" t="s">
        <v>5605</v>
      </c>
      <c r="AN387" s="48" t="str" cm="1">
        <f t="array" ref="AN387">IFERROR(_xlfn.IFS(
AM387="MPR ISSUE","ACTIVE",
AM387="BSS Hardware Issue","ACTIVE",
AM387="Sites strategiques, MLL, Pylone, etc.","PASSIVE",
AM387="AKTIVCO DEFAUT GE &amp; POWER Cabinet","PASSIVE",
AM387="AKTIVCO Coupure ENEO &amp; Baisse de tension","PASSIVE",
AM387="Coupure ENEO &amp; Baisse de tension","PASSIVE",
AM387="Defaut GE &amp; POWER Cabinet","PASSIVE",
AM387="Sharing","PASSIVE",
AM387="Sites strategiques &amp; DataCenter","PASSIVE",
AM387="Exclu","Exclu",
AM387="SAT","ACTIVE",
AM387="SPARE-ISSUE","SPARE-ISSUE",
AM387="Fiber CAmtel","ACTIVE",
AM387="Fiber AOF","ACTIVE",
AM387="Projet OCM (HUAWEI)","PLANNED WORKS",
AM387="Projet OCM (NOKIA)","PLANNED WORKS",
AM387="ACCESS-ISSUE","ACCESS-ISSUE",
AM387="Projet OCM (ZTE, NOKIA, autres projets)","PLANNED WORKS",
AM387="No root CAuse","No root cause",
AM387="ODU HS","ACTIVE",
AM387="IP &amp; VLAN","ACTIVE",
AM387="Warehouse HUAWEI","SPARE-ISSUE",
AM387="SPARE-HS","SPARE-ISSUE",
AM387="Power Telco","ACTIVE", AM387="no impacts","no impacts"
),"")</f>
        <v>no impacts</v>
      </c>
      <c r="AO387" s="93" t="s">
        <v>5537</v>
      </c>
      <c r="AP387" s="101" t="str">
        <f t="shared" si="17"/>
        <v>CTR_773</v>
      </c>
      <c r="AR387" s="17" t="s">
        <v>5537</v>
      </c>
      <c r="AS387" s="7" t="s">
        <v>5537</v>
      </c>
      <c r="AT387" s="6"/>
      <c r="AU387" s="7"/>
      <c r="AV387" s="3" t="s">
        <v>5537</v>
      </c>
      <c r="AW387" s="18" t="s">
        <v>5537</v>
      </c>
      <c r="AX387" s="18" t="s">
        <v>5537</v>
      </c>
      <c r="AY387" s="18" t="s">
        <v>5537</v>
      </c>
      <c r="AZ387" s="18" t="s">
        <v>5537</v>
      </c>
      <c r="BA387" s="18" t="s">
        <v>5537</v>
      </c>
      <c r="BB387" s="18" t="s">
        <v>5537</v>
      </c>
      <c r="BC387" s="18" t="s">
        <v>5537</v>
      </c>
      <c r="BD387" s="18" t="s">
        <v>5537</v>
      </c>
      <c r="BE387" s="18" t="s">
        <v>5537</v>
      </c>
      <c r="BF387" s="18" t="s">
        <v>5537</v>
      </c>
      <c r="BG387" s="18" t="s">
        <v>5537</v>
      </c>
      <c r="BH387" s="18" t="s">
        <v>5537</v>
      </c>
      <c r="BI387" s="9" t="s">
        <v>5537</v>
      </c>
      <c r="BJ387" s="14"/>
      <c r="BK387" s="14" t="s">
        <v>5537</v>
      </c>
      <c r="BL387" s="14" t="str">
        <f>_xlfn.XLOOKUP(B387,'[4]cell downs 18042026 17h'!$B:$B,'[4]cell downs 18042026 17h'!$B:$B,"")</f>
        <v/>
      </c>
      <c r="BM387" s="14" t="str">
        <f>_xlfn.XLOOKUP(B387,'[5]Cells Huawei 19042026 15h'!$B:$B,'[5]Cells Huawei 19042026 15h'!$B:$B,"")</f>
        <v/>
      </c>
      <c r="BN387" s="9" t="str">
        <f>_xlfn.XLOOKUP(B387,'[6]cells down 19042026 9H40'!$B:$B,'[6]cells down 19042026 9H40'!$B:$B,"")</f>
        <v/>
      </c>
      <c r="BO387" s="9" t="s">
        <v>5537</v>
      </c>
      <c r="BP387" s="9" t="s">
        <v>12</v>
      </c>
      <c r="BQ387" s="115"/>
    </row>
    <row r="388" spans="1:69" s="9" customFormat="1" x14ac:dyDescent="0.3">
      <c r="A388" s="2" t="s">
        <v>1859</v>
      </c>
      <c r="B388" s="8" t="s">
        <v>1860</v>
      </c>
      <c r="C388" s="3" t="str">
        <f>_xlfn.XLOOKUP(B388,'[1]daily break down'!$D:$D,'[1]daily break down'!$E:$E,"")</f>
        <v>NORD</v>
      </c>
      <c r="D388" s="1" t="s">
        <v>11</v>
      </c>
      <c r="E388" s="1" t="s">
        <v>66</v>
      </c>
      <c r="F388" s="3" t="s">
        <v>23</v>
      </c>
      <c r="G388" s="1" t="s">
        <v>1861</v>
      </c>
      <c r="H388" s="33" t="str">
        <f>_xlfn.XLOOKUP(B388,[2]CALCULATION!$B:$B,[2]CALCULATION!$H:$H,"")</f>
        <v>NOKIA</v>
      </c>
      <c r="I388" s="28">
        <v>0</v>
      </c>
      <c r="J388" s="28">
        <v>0</v>
      </c>
      <c r="K388" s="28">
        <v>0</v>
      </c>
      <c r="L388" s="28">
        <v>0</v>
      </c>
      <c r="M388" s="28">
        <v>0</v>
      </c>
      <c r="N388" s="28">
        <v>0</v>
      </c>
      <c r="O388" s="28">
        <v>0</v>
      </c>
      <c r="P388" s="28">
        <v>0.4182473777471255</v>
      </c>
      <c r="Q388" s="28">
        <v>0.3549708086212327</v>
      </c>
      <c r="R388" s="28">
        <v>0</v>
      </c>
      <c r="S388" s="94">
        <v>9.8092930745687112E-4</v>
      </c>
      <c r="T388" s="94">
        <f>_xlfn.XLOOKUP(B388,'[3]Nur des jours'!$B:$B,'[3]Nur des jours'!$U:$U,"")</f>
        <v>0.49134917575638293</v>
      </c>
      <c r="U388" s="94">
        <v>0</v>
      </c>
      <c r="V388" s="94">
        <v>0</v>
      </c>
      <c r="W388" s="94">
        <v>0.49134917575638293</v>
      </c>
      <c r="X388" s="94">
        <v>1.8656049298449173E-2</v>
      </c>
      <c r="Y388" s="94">
        <v>0.56560237401286351</v>
      </c>
      <c r="Z388" s="94">
        <v>0</v>
      </c>
      <c r="AA388" s="94">
        <v>0</v>
      </c>
      <c r="AB388" s="94">
        <v>0</v>
      </c>
      <c r="AC388" s="94">
        <f>_xlfn.XLOOKUP(B388,'[3]Nur des jours'!$B:$B,'[3]Nur des jours'!$N:$N,"")</f>
        <v>0.54989113468195061</v>
      </c>
      <c r="AD388" s="94">
        <v>0.54989113468195061</v>
      </c>
      <c r="AE388" s="94">
        <v>1.9248907912984745</v>
      </c>
      <c r="AF388" s="94">
        <v>0.81920601405591775</v>
      </c>
      <c r="AG388" s="94">
        <v>0</v>
      </c>
      <c r="AH388" s="94">
        <v>0.54989113468195061</v>
      </c>
      <c r="AI388" s="49" t="s">
        <v>5559</v>
      </c>
      <c r="AJ388" s="49"/>
      <c r="AK388" s="48" t="str" cm="1">
        <f t="array" ref="AK388">IFERROR(_xlfn.IFS(
AM388="MPR ISSUE","PDH",
AM388="BSS Hardware Issue","BSS",
AM388="Sites strategiques, MLL, Pylone, etc.","ENVTECH",
AM388="AKTIVCO DEFAUT GE &amp; POWER Cabinet","AKTIVCO",
AM388="AKTIVCO Coupure ENEO &amp; Baisse de tension","AKTIVCO GRID ONLY",
AM388="Coupure ENEO &amp; Baisse de tension","IHS GRID ONLY",
AM388="Defaut GE &amp; POWER Cabinet","IHS",
AM388="Sharing","Partners",
AM388="Sites strategiques &amp; DataCenter","SST &amp; DC",
AM388="Exclu","Exclu",
AM388="SAT","SAT",
AM388="SPARE-ISSUE","SPARE-ISSUE",
AM388="Fiber CAmtel","TRANS_FO_CAMTEL",
AM388="Fiber AOF","Fiber AOF",
AM388="Projet OCM (HUAWEI)","TRAVAUX-HUAWEI",
AM388="Projet OCM (NOKIA)","TRAVAUX-NOKIA",
AM388="ACCESS-ISSUE","ACCESS-ISSUE",
AM388="Projet OCM (ZTE, NOKIA, autres projets)","TRAVAUX OCM",
AM388="No root CAuse","No root cause",
AM388="ODU HS","PDH",
AM388="IP &amp; VLAN","PDH",
AM388="Warehouse HUAWEI","SPARE-ISSUE",
AM388="SPARE-HS","SPARE-ISSUE",
AM388="Power Telco","BSS",AM388="no impacts","no impacts"
),"")</f>
        <v>no impacts</v>
      </c>
      <c r="AL388" s="48" t="str" cm="1">
        <f t="array" ref="AL388">IFERROR(_xlfn.IFS(
AM388="MPR ISSUE","TX ISSUE",
AM388="BSS Hardware Issue","RAN ISSUE",
AM388="Sites strategiques, MLL, Pylone, etc.","ENVTECH",
AM388="AKTIVCO DEFAUT GE &amp; POWER Cabinet","POWER ISSUE",
AM388="AKTIVCO Coupure ENEO &amp; Baisse de tension","POWER ISSUE",
AM388="Coupure ENEO &amp; Baisse de tension","POWER ISSUE",
AM388="Defaut GE &amp; POWER Cabinet","POWER ISSUE",
AM388="Sharing","POWER ISSUE",
AM388="Sites strategiques &amp; DataCenter","POWER ISSUE",
AM388="Exclu","Exclu",
AM388="SAT","TX ISSUE",
AM388="SPARE-ISSUE","SPARE-ISSUE",
AM388="Fiber CAmtel","TX ISSUE",
AM388="Fiber AOF","TX ISSUE",
AM388="Projet OCM (HUAWEI)","TRAVAUX-HUAWEI",
AM388="Projet OCM (NOKIA)","TRAVAUX -NOKIA",
AM388="ACCESS-ISSUE","ACCESS-ISSUE",
AM388="Projet OCM (ZTE, NOKIA, autres projets)","TRAVAUX OCM",
AM388="No root CAuse","No root cause",
AM388="ODU HS","TX ISSUE",
AM388="IP &amp; VLAN","TX ISSUE",
AM388="Warehouse HUAWEI","SPARE-ISSUE",
AM388="SPARE-HS","SPARE-ISSUE",
AM388="Power Telco","RAN ISSUE",AM388="no impacts","no impacts"
),"")</f>
        <v>no impacts</v>
      </c>
      <c r="AM388" s="67" t="s">
        <v>5605</v>
      </c>
      <c r="AN388" s="48" t="str" cm="1">
        <f t="array" ref="AN388">IFERROR(_xlfn.IFS(
AM388="MPR ISSUE","ACTIVE",
AM388="BSS Hardware Issue","ACTIVE",
AM388="Sites strategiques, MLL, Pylone, etc.","PASSIVE",
AM388="AKTIVCO DEFAUT GE &amp; POWER Cabinet","PASSIVE",
AM388="AKTIVCO Coupure ENEO &amp; Baisse de tension","PASSIVE",
AM388="Coupure ENEO &amp; Baisse de tension","PASSIVE",
AM388="Defaut GE &amp; POWER Cabinet","PASSIVE",
AM388="Sharing","PASSIVE",
AM388="Sites strategiques &amp; DataCenter","PASSIVE",
AM388="Exclu","Exclu",
AM388="SAT","ACTIVE",
AM388="SPARE-ISSUE","SPARE-ISSUE",
AM388="Fiber CAmtel","ACTIVE",
AM388="Fiber AOF","ACTIVE",
AM388="Projet OCM (HUAWEI)","PLANNED WORKS",
AM388="Projet OCM (NOKIA)","PLANNED WORKS",
AM388="ACCESS-ISSUE","ACCESS-ISSUE",
AM388="Projet OCM (ZTE, NOKIA, autres projets)","PLANNED WORKS",
AM388="No root CAuse","No root cause",
AM388="ODU HS","ACTIVE",
AM388="IP &amp; VLAN","ACTIVE",
AM388="Warehouse HUAWEI","SPARE-ISSUE",
AM388="SPARE-HS","SPARE-ISSUE",
AM388="Power Telco","ACTIVE", AM388="no impacts","no impacts"
),"")</f>
        <v>no impacts</v>
      </c>
      <c r="AO388" s="93" t="s">
        <v>5537</v>
      </c>
      <c r="AP388" s="101" t="str">
        <f t="shared" si="17"/>
        <v>NRD_058</v>
      </c>
      <c r="AR388" s="17" t="s">
        <v>5537</v>
      </c>
      <c r="AS388" s="7" t="s">
        <v>5537</v>
      </c>
      <c r="AT388" s="6"/>
      <c r="AU388" s="7"/>
      <c r="AV388" s="3" t="s">
        <v>5537</v>
      </c>
      <c r="AW388" s="18" t="s">
        <v>5537</v>
      </c>
      <c r="AX388" s="18" t="s">
        <v>5537</v>
      </c>
      <c r="AY388" s="18" t="s">
        <v>5537</v>
      </c>
      <c r="AZ388" s="18" t="s">
        <v>5537</v>
      </c>
      <c r="BA388" s="18" t="s">
        <v>5537</v>
      </c>
      <c r="BB388" s="18" t="s">
        <v>5537</v>
      </c>
      <c r="BC388" s="18" t="s">
        <v>5537</v>
      </c>
      <c r="BD388" s="18" t="s">
        <v>5537</v>
      </c>
      <c r="BE388" s="18" t="s">
        <v>5537</v>
      </c>
      <c r="BF388" s="18" t="s">
        <v>5537</v>
      </c>
      <c r="BG388" s="18" t="s">
        <v>5537</v>
      </c>
      <c r="BH388" s="18" t="s">
        <v>5537</v>
      </c>
      <c r="BI388" s="9" t="s">
        <v>5537</v>
      </c>
      <c r="BJ388" s="14"/>
      <c r="BK388" s="14" t="s">
        <v>5537</v>
      </c>
      <c r="BL388" s="14" t="str">
        <f>_xlfn.XLOOKUP(B388,'[4]cell downs 18042026 17h'!$B:$B,'[4]cell downs 18042026 17h'!$B:$B,"")</f>
        <v/>
      </c>
      <c r="BM388" s="14" t="str">
        <f>_xlfn.XLOOKUP(B388,'[5]Cells Huawei 19042026 15h'!$B:$B,'[5]Cells Huawei 19042026 15h'!$B:$B,"")</f>
        <v/>
      </c>
      <c r="BN388" s="9" t="str">
        <f>_xlfn.XLOOKUP(B388,'[6]cells down 19042026 9H40'!$B:$B,'[6]cells down 19042026 9H40'!$B:$B,"")</f>
        <v/>
      </c>
      <c r="BO388" s="9" t="s">
        <v>1860</v>
      </c>
      <c r="BP388" s="9" t="s">
        <v>5537</v>
      </c>
      <c r="BQ388" s="115"/>
    </row>
    <row r="389" spans="1:69" s="9" customFormat="1" x14ac:dyDescent="0.3">
      <c r="A389" s="1" t="s">
        <v>1179</v>
      </c>
      <c r="B389" s="8" t="s">
        <v>1180</v>
      </c>
      <c r="C389" s="3" t="str">
        <f>_xlfn.XLOOKUP(B389,'[1]daily break down'!$D:$D,'[1]daily break down'!$E:$E,"")</f>
        <v>Yaounde</v>
      </c>
      <c r="D389" s="1" t="s">
        <v>21</v>
      </c>
      <c r="E389" s="1" t="s">
        <v>36</v>
      </c>
      <c r="F389" s="3" t="s">
        <v>37</v>
      </c>
      <c r="G389" s="1" t="s">
        <v>38</v>
      </c>
      <c r="H389" s="34" t="str">
        <f>_xlfn.XLOOKUP(B389,[2]CALCULATION!$B:$B,[2]CALCULATION!$H:$H,"")</f>
        <v>ZTE</v>
      </c>
      <c r="I389" s="28">
        <v>2.9481384458655769E-2</v>
      </c>
      <c r="J389" s="28">
        <v>0.29174621111596244</v>
      </c>
      <c r="K389" s="28">
        <v>0</v>
      </c>
      <c r="L389" s="28">
        <v>0</v>
      </c>
      <c r="M389" s="28">
        <v>0.34776619211090348</v>
      </c>
      <c r="N389" s="28">
        <v>5.4753690434405311E-2</v>
      </c>
      <c r="O389" s="28">
        <v>0</v>
      </c>
      <c r="P389" s="28">
        <v>1.2431406288791298</v>
      </c>
      <c r="Q389" s="28">
        <v>5.5752454820179272E-2</v>
      </c>
      <c r="R389" s="28">
        <v>0.85722520424731674</v>
      </c>
      <c r="S389" s="94">
        <v>0</v>
      </c>
      <c r="T389" s="94">
        <f>_xlfn.XLOOKUP(B389,'[3]Nur des jours'!$B:$B,'[3]Nur des jours'!$U:$U,"")</f>
        <v>0</v>
      </c>
      <c r="U389" s="94">
        <v>0.25079687129922135</v>
      </c>
      <c r="V389" s="94">
        <v>0</v>
      </c>
      <c r="W389" s="94">
        <v>0</v>
      </c>
      <c r="X389" s="94">
        <v>0.78638427317062121</v>
      </c>
      <c r="Y389" s="94">
        <v>0</v>
      </c>
      <c r="Z389" s="94">
        <v>0</v>
      </c>
      <c r="AA389" s="94">
        <v>0</v>
      </c>
      <c r="AB389" s="94">
        <v>3.8809130418653713E-2</v>
      </c>
      <c r="AC389" s="94">
        <f>_xlfn.XLOOKUP(B389,'[3]Nur des jours'!$B:$B,'[3]Nur des jours'!$N:$N,"")</f>
        <v>0.54889237029617555</v>
      </c>
      <c r="AD389" s="94">
        <v>0.54889237029617555</v>
      </c>
      <c r="AE389" s="94">
        <v>0.37443697069250104</v>
      </c>
      <c r="AF389" s="94">
        <v>0.42968471087446458</v>
      </c>
      <c r="AG389" s="94">
        <v>0.67340440434524618</v>
      </c>
      <c r="AH389" s="94">
        <v>0.54889237029617555</v>
      </c>
      <c r="AI389" s="49" t="s">
        <v>5559</v>
      </c>
      <c r="AJ389" s="49"/>
      <c r="AK389" s="48" t="str" cm="1">
        <f t="array" ref="AK389">IFERROR(_xlfn.IFS(
AM389="MPR ISSUE","PDH",
AM389="BSS Hardware Issue","BSS",
AM389="Sites strategiques, MLL, Pylone, etc.","ENVTECH",
AM389="AKTIVCO DEFAUT GE &amp; POWER Cabinet","AKTIVCO",
AM389="AKTIVCO Coupure ENEO &amp; Baisse de tension","AKTIVCO GRID ONLY",
AM389="Coupure ENEO &amp; Baisse de tension","IHS GRID ONLY",
AM389="Defaut GE &amp; POWER Cabinet","IHS",
AM389="Sharing","Partners",
AM389="Sites strategiques &amp; DataCenter","SST &amp; DC",
AM389="Exclu","Exclu",
AM389="SAT","SAT",
AM389="SPARE-ISSUE","SPARE-ISSUE",
AM389="Fiber CAmtel","TRANS_FO_CAMTEL",
AM389="Fiber AOF","Fiber AOF",
AM389="Projet OCM (HUAWEI)","TRAVAUX-HUAWEI",
AM389="Projet OCM (NOKIA)","TRAVAUX-NOKIA",
AM389="ACCESS-ISSUE","ACCESS-ISSUE",
AM389="Projet OCM (ZTE, NOKIA, autres projets)","TRAVAUX OCM",
AM389="No root CAuse","No root cause",
AM389="ODU HS","PDH",
AM389="IP &amp; VLAN","PDH",
AM389="Warehouse HUAWEI","SPARE-ISSUE",
AM389="SPARE-HS","SPARE-ISSUE",
AM389="Power Telco","BSS",AM389="no impacts","no impacts"
),"")</f>
        <v>no impacts</v>
      </c>
      <c r="AL389" s="48" t="str" cm="1">
        <f t="array" ref="AL389">IFERROR(_xlfn.IFS(
AM389="MPR ISSUE","TX ISSUE",
AM389="BSS Hardware Issue","RAN ISSUE",
AM389="Sites strategiques, MLL, Pylone, etc.","ENVTECH",
AM389="AKTIVCO DEFAUT GE &amp; POWER Cabinet","POWER ISSUE",
AM389="AKTIVCO Coupure ENEO &amp; Baisse de tension","POWER ISSUE",
AM389="Coupure ENEO &amp; Baisse de tension","POWER ISSUE",
AM389="Defaut GE &amp; POWER Cabinet","POWER ISSUE",
AM389="Sharing","POWER ISSUE",
AM389="Sites strategiques &amp; DataCenter","POWER ISSUE",
AM389="Exclu","Exclu",
AM389="SAT","TX ISSUE",
AM389="SPARE-ISSUE","SPARE-ISSUE",
AM389="Fiber CAmtel","TX ISSUE",
AM389="Fiber AOF","TX ISSUE",
AM389="Projet OCM (HUAWEI)","TRAVAUX-HUAWEI",
AM389="Projet OCM (NOKIA)","TRAVAUX -NOKIA",
AM389="ACCESS-ISSUE","ACCESS-ISSUE",
AM389="Projet OCM (ZTE, NOKIA, autres projets)","TRAVAUX OCM",
AM389="No root CAuse","No root cause",
AM389="ODU HS","TX ISSUE",
AM389="IP &amp; VLAN","TX ISSUE",
AM389="Warehouse HUAWEI","SPARE-ISSUE",
AM389="SPARE-HS","SPARE-ISSUE",
AM389="Power Telco","RAN ISSUE",AM389="no impacts","no impacts"
),"")</f>
        <v>no impacts</v>
      </c>
      <c r="AM389" s="67" t="s">
        <v>5605</v>
      </c>
      <c r="AN389" s="48" t="str" cm="1">
        <f t="array" ref="AN389">IFERROR(_xlfn.IFS(
AM389="MPR ISSUE","ACTIVE",
AM389="BSS Hardware Issue","ACTIVE",
AM389="Sites strategiques, MLL, Pylone, etc.","PASSIVE",
AM389="AKTIVCO DEFAUT GE &amp; POWER Cabinet","PASSIVE",
AM389="AKTIVCO Coupure ENEO &amp; Baisse de tension","PASSIVE",
AM389="Coupure ENEO &amp; Baisse de tension","PASSIVE",
AM389="Defaut GE &amp; POWER Cabinet","PASSIVE",
AM389="Sharing","PASSIVE",
AM389="Sites strategiques &amp; DataCenter","PASSIVE",
AM389="Exclu","Exclu",
AM389="SAT","ACTIVE",
AM389="SPARE-ISSUE","SPARE-ISSUE",
AM389="Fiber CAmtel","ACTIVE",
AM389="Fiber AOF","ACTIVE",
AM389="Projet OCM (HUAWEI)","PLANNED WORKS",
AM389="Projet OCM (NOKIA)","PLANNED WORKS",
AM389="ACCESS-ISSUE","ACCESS-ISSUE",
AM389="Projet OCM (ZTE, NOKIA, autres projets)","PLANNED WORKS",
AM389="No root CAuse","No root cause",
AM389="ODU HS","ACTIVE",
AM389="IP &amp; VLAN","ACTIVE",
AM389="Warehouse HUAWEI","SPARE-ISSUE",
AM389="SPARE-HS","SPARE-ISSUE",
AM389="Power Telco","ACTIVE", AM389="no impacts","no impacts"
),"")</f>
        <v>no impacts</v>
      </c>
      <c r="AO389" s="93" t="s">
        <v>5537</v>
      </c>
      <c r="AP389" s="101" t="str">
        <f t="shared" si="17"/>
        <v>CTR_755</v>
      </c>
      <c r="AR389" s="17" t="s">
        <v>5537</v>
      </c>
      <c r="AS389" s="7" t="s">
        <v>5537</v>
      </c>
      <c r="AT389" s="6"/>
      <c r="AU389" s="7"/>
      <c r="AV389" s="3" t="s">
        <v>5537</v>
      </c>
      <c r="AW389" s="18" t="s">
        <v>5537</v>
      </c>
      <c r="AX389" s="18" t="s">
        <v>5537</v>
      </c>
      <c r="AY389" s="18" t="s">
        <v>5537</v>
      </c>
      <c r="AZ389" s="18" t="s">
        <v>5537</v>
      </c>
      <c r="BA389" s="18" t="s">
        <v>5537</v>
      </c>
      <c r="BB389" s="18" t="s">
        <v>5537</v>
      </c>
      <c r="BC389" s="18" t="s">
        <v>5537</v>
      </c>
      <c r="BD389" s="18" t="s">
        <v>5537</v>
      </c>
      <c r="BE389" s="18" t="s">
        <v>5537</v>
      </c>
      <c r="BF389" s="18" t="s">
        <v>5537</v>
      </c>
      <c r="BG389" s="18" t="s">
        <v>5537</v>
      </c>
      <c r="BH389" s="18" t="s">
        <v>5537</v>
      </c>
      <c r="BI389" s="9" t="s">
        <v>5537</v>
      </c>
      <c r="BJ389" s="14"/>
      <c r="BK389" s="14" t="s">
        <v>5537</v>
      </c>
      <c r="BL389" s="14" t="str">
        <f>_xlfn.XLOOKUP(B389,'[4]cell downs 18042026 17h'!$B:$B,'[4]cell downs 18042026 17h'!$B:$B,"")</f>
        <v/>
      </c>
      <c r="BM389" s="14" t="str">
        <f>_xlfn.XLOOKUP(B389,'[5]Cells Huawei 19042026 15h'!$B:$B,'[5]Cells Huawei 19042026 15h'!$B:$B,"")</f>
        <v/>
      </c>
      <c r="BN389" s="9" t="str">
        <f>_xlfn.XLOOKUP(B389,'[6]cells down 19042026 9H40'!$B:$B,'[6]cells down 19042026 9H40'!$B:$B,"")</f>
        <v/>
      </c>
      <c r="BO389" s="9" t="s">
        <v>5537</v>
      </c>
      <c r="BP389" s="9" t="s">
        <v>12</v>
      </c>
      <c r="BQ389" s="115"/>
    </row>
    <row r="390" spans="1:69" s="9" customFormat="1" x14ac:dyDescent="0.3">
      <c r="A390" s="1" t="s">
        <v>1638</v>
      </c>
      <c r="B390" s="8" t="s">
        <v>1639</v>
      </c>
      <c r="C390" s="3" t="str">
        <f>_xlfn.XLOOKUP(B390,'[1]daily break down'!$D:$D,'[1]daily break down'!$E:$E,"")</f>
        <v>Yaounde</v>
      </c>
      <c r="D390" s="1" t="s">
        <v>11</v>
      </c>
      <c r="E390" s="1" t="s">
        <v>12</v>
      </c>
      <c r="F390" s="3" t="s">
        <v>37</v>
      </c>
      <c r="G390" s="1" t="s">
        <v>38</v>
      </c>
      <c r="H390" s="34" t="str">
        <f>_xlfn.XLOOKUP(B390,[2]CALCULATION!$B:$B,[2]CALCULATION!$H:$H,"")</f>
        <v>ZTE</v>
      </c>
      <c r="I390" s="28">
        <v>0</v>
      </c>
      <c r="J390" s="28">
        <v>0</v>
      </c>
      <c r="K390" s="28">
        <v>0</v>
      </c>
      <c r="L390" s="28">
        <v>0</v>
      </c>
      <c r="M390" s="28">
        <v>0</v>
      </c>
      <c r="N390" s="28">
        <v>0</v>
      </c>
      <c r="O390" s="28">
        <v>0</v>
      </c>
      <c r="P390" s="28">
        <v>0</v>
      </c>
      <c r="Q390" s="28">
        <v>0</v>
      </c>
      <c r="R390" s="28">
        <v>1.2679848929752622</v>
      </c>
      <c r="S390" s="94">
        <v>0</v>
      </c>
      <c r="T390" s="94">
        <f>_xlfn.XLOOKUP(B390,'[3]Nur des jours'!$B:$B,'[3]Nur des jours'!$U:$U,"")</f>
        <v>0</v>
      </c>
      <c r="U390" s="94">
        <v>0.71713066406417314</v>
      </c>
      <c r="V390" s="94">
        <v>0</v>
      </c>
      <c r="W390" s="94">
        <v>0</v>
      </c>
      <c r="X390" s="94">
        <v>0</v>
      </c>
      <c r="Y390" s="94">
        <v>0</v>
      </c>
      <c r="Z390" s="94">
        <v>0</v>
      </c>
      <c r="AA390" s="94">
        <v>0</v>
      </c>
      <c r="AB390" s="94">
        <v>2.5272305975750024E-2</v>
      </c>
      <c r="AC390" s="94">
        <f>_xlfn.XLOOKUP(B390,'[3]Nur des jours'!$B:$B,'[3]Nur des jours'!$N:$N,"")</f>
        <v>0.54546803525923582</v>
      </c>
      <c r="AD390" s="94">
        <v>0.54546803525923582</v>
      </c>
      <c r="AE390" s="94">
        <v>0.17560319572837108</v>
      </c>
      <c r="AF390" s="94">
        <v>0.25914960678111404</v>
      </c>
      <c r="AG390" s="94">
        <v>0.83106790378819062</v>
      </c>
      <c r="AH390" s="94">
        <v>0.54546803525923582</v>
      </c>
      <c r="AI390" s="49" t="s">
        <v>5559</v>
      </c>
      <c r="AJ390" s="49"/>
      <c r="AK390" s="48" t="str" cm="1">
        <f t="array" ref="AK390">IFERROR(_xlfn.IFS(
AM390="MPR ISSUE","PDH",
AM390="BSS Hardware Issue","BSS",
AM390="Sites strategiques, MLL, Pylone, etc.","ENVTECH",
AM390="AKTIVCO DEFAUT GE &amp; POWER Cabinet","AKTIVCO",
AM390="AKTIVCO Coupure ENEO &amp; Baisse de tension","AKTIVCO GRID ONLY",
AM390="Coupure ENEO &amp; Baisse de tension","IHS GRID ONLY",
AM390="Defaut GE &amp; POWER Cabinet","IHS",
AM390="Sharing","Partners",
AM390="Sites strategiques &amp; DataCenter","SST &amp; DC",
AM390="Exclu","Exclu",
AM390="SAT","SAT",
AM390="SPARE-ISSUE","SPARE-ISSUE",
AM390="Fiber CAmtel","TRANS_FO_CAMTEL",
AM390="Fiber AOF","Fiber AOF",
AM390="Projet OCM (HUAWEI)","TRAVAUX-HUAWEI",
AM390="Projet OCM (NOKIA)","TRAVAUX-NOKIA",
AM390="ACCESS-ISSUE","ACCESS-ISSUE",
AM390="Projet OCM (ZTE, NOKIA, autres projets)","TRAVAUX OCM",
AM390="No root CAuse","No root cause",
AM390="ODU HS","PDH",
AM390="IP &amp; VLAN","PDH",
AM390="Warehouse HUAWEI","SPARE-ISSUE",
AM390="SPARE-HS","SPARE-ISSUE",
AM390="Power Telco","BSS",AM390="no impacts","no impacts"
),"")</f>
        <v>no impacts</v>
      </c>
      <c r="AL390" s="48" t="str" cm="1">
        <f t="array" ref="AL390">IFERROR(_xlfn.IFS(
AM390="MPR ISSUE","TX ISSUE",
AM390="BSS Hardware Issue","RAN ISSUE",
AM390="Sites strategiques, MLL, Pylone, etc.","ENVTECH",
AM390="AKTIVCO DEFAUT GE &amp; POWER Cabinet","POWER ISSUE",
AM390="AKTIVCO Coupure ENEO &amp; Baisse de tension","POWER ISSUE",
AM390="Coupure ENEO &amp; Baisse de tension","POWER ISSUE",
AM390="Defaut GE &amp; POWER Cabinet","POWER ISSUE",
AM390="Sharing","POWER ISSUE",
AM390="Sites strategiques &amp; DataCenter","POWER ISSUE",
AM390="Exclu","Exclu",
AM390="SAT","TX ISSUE",
AM390="SPARE-ISSUE","SPARE-ISSUE",
AM390="Fiber CAmtel","TX ISSUE",
AM390="Fiber AOF","TX ISSUE",
AM390="Projet OCM (HUAWEI)","TRAVAUX-HUAWEI",
AM390="Projet OCM (NOKIA)","TRAVAUX -NOKIA",
AM390="ACCESS-ISSUE","ACCESS-ISSUE",
AM390="Projet OCM (ZTE, NOKIA, autres projets)","TRAVAUX OCM",
AM390="No root CAuse","No root cause",
AM390="ODU HS","TX ISSUE",
AM390="IP &amp; VLAN","TX ISSUE",
AM390="Warehouse HUAWEI","SPARE-ISSUE",
AM390="SPARE-HS","SPARE-ISSUE",
AM390="Power Telco","RAN ISSUE",AM390="no impacts","no impacts"
),"")</f>
        <v>no impacts</v>
      </c>
      <c r="AM390" s="67" t="s">
        <v>5605</v>
      </c>
      <c r="AN390" s="48" t="str" cm="1">
        <f t="array" ref="AN390">IFERROR(_xlfn.IFS(
AM390="MPR ISSUE","ACTIVE",
AM390="BSS Hardware Issue","ACTIVE",
AM390="Sites strategiques, MLL, Pylone, etc.","PASSIVE",
AM390="AKTIVCO DEFAUT GE &amp; POWER Cabinet","PASSIVE",
AM390="AKTIVCO Coupure ENEO &amp; Baisse de tension","PASSIVE",
AM390="Coupure ENEO &amp; Baisse de tension","PASSIVE",
AM390="Defaut GE &amp; POWER Cabinet","PASSIVE",
AM390="Sharing","PASSIVE",
AM390="Sites strategiques &amp; DataCenter","PASSIVE",
AM390="Exclu","Exclu",
AM390="SAT","ACTIVE",
AM390="SPARE-ISSUE","SPARE-ISSUE",
AM390="Fiber CAmtel","ACTIVE",
AM390="Fiber AOF","ACTIVE",
AM390="Projet OCM (HUAWEI)","PLANNED WORKS",
AM390="Projet OCM (NOKIA)","PLANNED WORKS",
AM390="ACCESS-ISSUE","ACCESS-ISSUE",
AM390="Projet OCM (ZTE, NOKIA, autres projets)","PLANNED WORKS",
AM390="No root CAuse","No root cause",
AM390="ODU HS","ACTIVE",
AM390="IP &amp; VLAN","ACTIVE",
AM390="Warehouse HUAWEI","SPARE-ISSUE",
AM390="SPARE-HS","SPARE-ISSUE",
AM390="Power Telco","ACTIVE", AM390="no impacts","no impacts"
),"")</f>
        <v>no impacts</v>
      </c>
      <c r="AO390" s="93" t="s">
        <v>5537</v>
      </c>
      <c r="AP390" s="101" t="str">
        <f t="shared" si="17"/>
        <v>CTR_430</v>
      </c>
      <c r="AR390" s="17" t="s">
        <v>5537</v>
      </c>
      <c r="AS390" s="7" t="s">
        <v>5537</v>
      </c>
      <c r="AT390" s="6"/>
      <c r="AU390" s="7"/>
      <c r="AV390" s="3" t="s">
        <v>5537</v>
      </c>
      <c r="AW390" s="18" t="s">
        <v>5537</v>
      </c>
      <c r="AX390" s="18" t="s">
        <v>5537</v>
      </c>
      <c r="AY390" s="18" t="s">
        <v>5537</v>
      </c>
      <c r="AZ390" s="18" t="s">
        <v>5537</v>
      </c>
      <c r="BA390" s="18" t="s">
        <v>5537</v>
      </c>
      <c r="BB390" s="18" t="s">
        <v>5537</v>
      </c>
      <c r="BC390" s="18" t="s">
        <v>5537</v>
      </c>
      <c r="BD390" s="18" t="s">
        <v>5537</v>
      </c>
      <c r="BE390" s="18" t="s">
        <v>5537</v>
      </c>
      <c r="BF390" s="18" t="s">
        <v>5537</v>
      </c>
      <c r="BG390" s="18" t="s">
        <v>5537</v>
      </c>
      <c r="BH390" s="18" t="s">
        <v>5537</v>
      </c>
      <c r="BI390" s="9" t="s">
        <v>5537</v>
      </c>
      <c r="BJ390" s="14"/>
      <c r="BK390" s="14" t="s">
        <v>5537</v>
      </c>
      <c r="BL390" s="14" t="str">
        <f>_xlfn.XLOOKUP(B390,'[4]cell downs 18042026 17h'!$B:$B,'[4]cell downs 18042026 17h'!$B:$B,"")</f>
        <v/>
      </c>
      <c r="BM390" s="14" t="str">
        <f>_xlfn.XLOOKUP(B390,'[5]Cells Huawei 19042026 15h'!$B:$B,'[5]Cells Huawei 19042026 15h'!$B:$B,"")</f>
        <v/>
      </c>
      <c r="BN390" s="9" t="str">
        <f>_xlfn.XLOOKUP(B390,'[6]cells down 19042026 9H40'!$B:$B,'[6]cells down 19042026 9H40'!$B:$B,"")</f>
        <v/>
      </c>
      <c r="BO390" s="9" t="s">
        <v>1639</v>
      </c>
      <c r="BP390" s="9" t="s">
        <v>12</v>
      </c>
      <c r="BQ390" s="115"/>
    </row>
    <row r="391" spans="1:69" s="9" customFormat="1" x14ac:dyDescent="0.3">
      <c r="A391" s="1" t="s">
        <v>1012</v>
      </c>
      <c r="B391" s="8" t="s">
        <v>1013</v>
      </c>
      <c r="C391" s="3" t="str">
        <f>_xlfn.XLOOKUP(B391,'[1]daily break down'!$D:$D,'[1]daily break down'!$E:$E,"")</f>
        <v>Douala</v>
      </c>
      <c r="D391" s="1" t="s">
        <v>11</v>
      </c>
      <c r="E391" s="1" t="s">
        <v>12</v>
      </c>
      <c r="F391" s="3" t="s">
        <v>31</v>
      </c>
      <c r="G391" s="1" t="s">
        <v>32</v>
      </c>
      <c r="H391" s="34" t="str">
        <f>_xlfn.XLOOKUP(B391,[2]CALCULATION!$B:$B,[2]CALCULATION!$H:$H,"")</f>
        <v>ZTE</v>
      </c>
      <c r="I391" s="28">
        <v>0.26474390254342467</v>
      </c>
      <c r="J391" s="28">
        <v>0</v>
      </c>
      <c r="K391" s="28">
        <v>0</v>
      </c>
      <c r="L391" s="28">
        <v>0</v>
      </c>
      <c r="M391" s="28">
        <v>0.13176555860892122</v>
      </c>
      <c r="N391" s="28">
        <v>0</v>
      </c>
      <c r="O391" s="28">
        <v>0.13388793292869133</v>
      </c>
      <c r="P391" s="28">
        <v>0.13156937274742897</v>
      </c>
      <c r="Q391" s="28">
        <v>6.6863708611916789E-2</v>
      </c>
      <c r="R391" s="28">
        <v>0</v>
      </c>
      <c r="S391" s="94">
        <v>0.2229919842024011</v>
      </c>
      <c r="T391" s="94">
        <f>_xlfn.XLOOKUP(B391,'[3]Nur des jours'!$B:$B,'[3]Nur des jours'!$U:$U,"")</f>
        <v>0.13345989104907385</v>
      </c>
      <c r="U391" s="94">
        <v>0.22047723815964776</v>
      </c>
      <c r="V391" s="94">
        <v>0</v>
      </c>
      <c r="W391" s="94">
        <v>0.13345989104907385</v>
      </c>
      <c r="X391" s="94">
        <v>0.41184762850530598</v>
      </c>
      <c r="Y391" s="94">
        <v>0</v>
      </c>
      <c r="Z391" s="94">
        <v>0</v>
      </c>
      <c r="AA391" s="94">
        <v>0</v>
      </c>
      <c r="AB391" s="94">
        <v>0</v>
      </c>
      <c r="AC391" s="94">
        <f>_xlfn.XLOOKUP(B391,'[3]Nur des jours'!$B:$B,'[3]Nur des jours'!$N:$N,"")</f>
        <v>0.54179400912585329</v>
      </c>
      <c r="AD391" s="94">
        <v>0.54179400912585329</v>
      </c>
      <c r="AE391" s="94">
        <v>0.21894196451766323</v>
      </c>
      <c r="AF391" s="94">
        <v>0.19104181754507699</v>
      </c>
      <c r="AG391" s="94">
        <v>0.85599994090183851</v>
      </c>
      <c r="AH391" s="94">
        <v>0.54179400912585329</v>
      </c>
      <c r="AI391" s="49" t="s">
        <v>5559</v>
      </c>
      <c r="AJ391" s="49"/>
      <c r="AK391" s="48" t="str" cm="1">
        <f t="array" ref="AK391">IFERROR(_xlfn.IFS(
AM391="MPR ISSUE","PDH",
AM391="BSS Hardware Issue","BSS",
AM391="Sites strategiques, MLL, Pylone, etc.","ENVTECH",
AM391="AKTIVCO DEFAUT GE &amp; POWER Cabinet","AKTIVCO",
AM391="AKTIVCO Coupure ENEO &amp; Baisse de tension","AKTIVCO GRID ONLY",
AM391="Coupure ENEO &amp; Baisse de tension","IHS GRID ONLY",
AM391="Defaut GE &amp; POWER Cabinet","IHS",
AM391="Sharing","Partners",
AM391="Sites strategiques &amp; DataCenter","SST &amp; DC",
AM391="Exclu","Exclu",
AM391="SAT","SAT",
AM391="SPARE-ISSUE","SPARE-ISSUE",
AM391="Fiber CAmtel","TRANS_FO_CAMTEL",
AM391="Fiber AOF","Fiber AOF",
AM391="Projet OCM (HUAWEI)","TRAVAUX-HUAWEI",
AM391="Projet OCM (NOKIA)","TRAVAUX-NOKIA",
AM391="ACCESS-ISSUE","ACCESS-ISSUE",
AM391="Projet OCM (ZTE, NOKIA, autres projets)","TRAVAUX OCM",
AM391="No root CAuse","No root cause",
AM391="ODU HS","PDH",
AM391="IP &amp; VLAN","PDH",
AM391="Warehouse HUAWEI","SPARE-ISSUE",
AM391="SPARE-HS","SPARE-ISSUE",
AM391="Power Telco","BSS",AM391="no impacts","no impacts"
),"")</f>
        <v>no impacts</v>
      </c>
      <c r="AL391" s="48" t="str" cm="1">
        <f t="array" ref="AL391">IFERROR(_xlfn.IFS(
AM391="MPR ISSUE","TX ISSUE",
AM391="BSS Hardware Issue","RAN ISSUE",
AM391="Sites strategiques, MLL, Pylone, etc.","ENVTECH",
AM391="AKTIVCO DEFAUT GE &amp; POWER Cabinet","POWER ISSUE",
AM391="AKTIVCO Coupure ENEO &amp; Baisse de tension","POWER ISSUE",
AM391="Coupure ENEO &amp; Baisse de tension","POWER ISSUE",
AM391="Defaut GE &amp; POWER Cabinet","POWER ISSUE",
AM391="Sharing","POWER ISSUE",
AM391="Sites strategiques &amp; DataCenter","POWER ISSUE",
AM391="Exclu","Exclu",
AM391="SAT","TX ISSUE",
AM391="SPARE-ISSUE","SPARE-ISSUE",
AM391="Fiber CAmtel","TX ISSUE",
AM391="Fiber AOF","TX ISSUE",
AM391="Projet OCM (HUAWEI)","TRAVAUX-HUAWEI",
AM391="Projet OCM (NOKIA)","TRAVAUX -NOKIA",
AM391="ACCESS-ISSUE","ACCESS-ISSUE",
AM391="Projet OCM (ZTE, NOKIA, autres projets)","TRAVAUX OCM",
AM391="No root CAuse","No root cause",
AM391="ODU HS","TX ISSUE",
AM391="IP &amp; VLAN","TX ISSUE",
AM391="Warehouse HUAWEI","SPARE-ISSUE",
AM391="SPARE-HS","SPARE-ISSUE",
AM391="Power Telco","RAN ISSUE",AM391="no impacts","no impacts"
),"")</f>
        <v>no impacts</v>
      </c>
      <c r="AM391" s="67" t="s">
        <v>5605</v>
      </c>
      <c r="AN391" s="48" t="str" cm="1">
        <f t="array" ref="AN391">IFERROR(_xlfn.IFS(
AM391="MPR ISSUE","ACTIVE",
AM391="BSS Hardware Issue","ACTIVE",
AM391="Sites strategiques, MLL, Pylone, etc.","PASSIVE",
AM391="AKTIVCO DEFAUT GE &amp; POWER Cabinet","PASSIVE",
AM391="AKTIVCO Coupure ENEO &amp; Baisse de tension","PASSIVE",
AM391="Coupure ENEO &amp; Baisse de tension","PASSIVE",
AM391="Defaut GE &amp; POWER Cabinet","PASSIVE",
AM391="Sharing","PASSIVE",
AM391="Sites strategiques &amp; DataCenter","PASSIVE",
AM391="Exclu","Exclu",
AM391="SAT","ACTIVE",
AM391="SPARE-ISSUE","SPARE-ISSUE",
AM391="Fiber CAmtel","ACTIVE",
AM391="Fiber AOF","ACTIVE",
AM391="Projet OCM (HUAWEI)","PLANNED WORKS",
AM391="Projet OCM (NOKIA)","PLANNED WORKS",
AM391="ACCESS-ISSUE","ACCESS-ISSUE",
AM391="Projet OCM (ZTE, NOKIA, autres projets)","PLANNED WORKS",
AM391="No root CAuse","No root cause",
AM391="ODU HS","ACTIVE",
AM391="IP &amp; VLAN","ACTIVE",
AM391="Warehouse HUAWEI","SPARE-ISSUE",
AM391="SPARE-HS","SPARE-ISSUE",
AM391="Power Telco","ACTIVE", AM391="no impacts","no impacts"
),"")</f>
        <v>no impacts</v>
      </c>
      <c r="AO391" s="93" t="s">
        <v>5537</v>
      </c>
      <c r="AP391" s="101" t="str">
        <f t="shared" si="17"/>
        <v>LIT_417</v>
      </c>
      <c r="AR391" s="17" t="s">
        <v>5537</v>
      </c>
      <c r="AS391" s="7" t="s">
        <v>5537</v>
      </c>
      <c r="AT391" s="6"/>
      <c r="AU391" s="7"/>
      <c r="AV391" s="3" t="s">
        <v>5537</v>
      </c>
      <c r="AW391" s="18" t="s">
        <v>5537</v>
      </c>
      <c r="AX391" s="18" t="s">
        <v>5537</v>
      </c>
      <c r="AY391" s="18" t="s">
        <v>5537</v>
      </c>
      <c r="AZ391" s="18" t="s">
        <v>5537</v>
      </c>
      <c r="BA391" s="18" t="s">
        <v>5537</v>
      </c>
      <c r="BB391" s="18" t="s">
        <v>5537</v>
      </c>
      <c r="BC391" s="18" t="s">
        <v>5537</v>
      </c>
      <c r="BD391" s="18" t="s">
        <v>5537</v>
      </c>
      <c r="BE391" s="18" t="s">
        <v>5537</v>
      </c>
      <c r="BF391" s="18" t="s">
        <v>5537</v>
      </c>
      <c r="BG391" s="18" t="s">
        <v>5537</v>
      </c>
      <c r="BH391" s="18" t="s">
        <v>5537</v>
      </c>
      <c r="BI391" s="9" t="s">
        <v>5537</v>
      </c>
      <c r="BJ391" s="14"/>
      <c r="BK391" s="14" t="s">
        <v>5537</v>
      </c>
      <c r="BL391" s="14" t="str">
        <f>_xlfn.XLOOKUP(B391,'[4]cell downs 18042026 17h'!$B:$B,'[4]cell downs 18042026 17h'!$B:$B,"")</f>
        <v/>
      </c>
      <c r="BM391" s="14" t="str">
        <f>_xlfn.XLOOKUP(B391,'[5]Cells Huawei 19042026 15h'!$B:$B,'[5]Cells Huawei 19042026 15h'!$B:$B,"")</f>
        <v/>
      </c>
      <c r="BN391" s="9" t="str">
        <f>_xlfn.XLOOKUP(B391,'[6]cells down 19042026 9H40'!$B:$B,'[6]cells down 19042026 9H40'!$B:$B,"")</f>
        <v/>
      </c>
      <c r="BO391" s="9" t="s">
        <v>1013</v>
      </c>
      <c r="BP391" s="9" t="s">
        <v>12</v>
      </c>
      <c r="BQ391" s="115"/>
    </row>
    <row r="392" spans="1:69" s="9" customFormat="1" x14ac:dyDescent="0.3">
      <c r="A392" s="1" t="s">
        <v>682</v>
      </c>
      <c r="B392" s="8" t="s">
        <v>683</v>
      </c>
      <c r="C392" s="3" t="str">
        <f>_xlfn.XLOOKUP(B392,'[1]daily break down'!$D:$D,'[1]daily break down'!$E:$E,"")</f>
        <v>SUD-OUEST</v>
      </c>
      <c r="D392" s="1" t="s">
        <v>11</v>
      </c>
      <c r="E392" s="1" t="s">
        <v>96</v>
      </c>
      <c r="F392" s="3" t="s">
        <v>13</v>
      </c>
      <c r="G392" s="1" t="s">
        <v>684</v>
      </c>
      <c r="H392" s="33" t="str">
        <f>_xlfn.XLOOKUP(B392,[2]CALCULATION!$B:$B,[2]CALCULATION!$H:$H,"")</f>
        <v>NOKIA</v>
      </c>
      <c r="I392" s="28">
        <v>0</v>
      </c>
      <c r="J392" s="28">
        <v>0</v>
      </c>
      <c r="K392" s="28">
        <v>0</v>
      </c>
      <c r="L392" s="28">
        <v>0</v>
      </c>
      <c r="M392" s="28">
        <v>2.3896027242361423E-2</v>
      </c>
      <c r="N392" s="28">
        <v>0</v>
      </c>
      <c r="O392" s="28">
        <v>8.7550200241578502E-2</v>
      </c>
      <c r="P392" s="28">
        <v>0</v>
      </c>
      <c r="Q392" s="28">
        <v>0</v>
      </c>
      <c r="R392" s="28">
        <v>0</v>
      </c>
      <c r="S392" s="94">
        <v>0</v>
      </c>
      <c r="T392" s="94">
        <f>_xlfn.XLOOKUP(B392,'[3]Nur des jours'!$B:$B,'[3]Nur des jours'!$U:$U,"")</f>
        <v>0</v>
      </c>
      <c r="U392" s="94">
        <v>0</v>
      </c>
      <c r="V392" s="94">
        <v>0</v>
      </c>
      <c r="W392" s="94">
        <v>0</v>
      </c>
      <c r="X392" s="94">
        <v>0</v>
      </c>
      <c r="Y392" s="94">
        <v>3.1871284953186474E-2</v>
      </c>
      <c r="Z392" s="94">
        <v>0</v>
      </c>
      <c r="AA392" s="94">
        <v>0</v>
      </c>
      <c r="AB392" s="94">
        <v>0</v>
      </c>
      <c r="AC392" s="94">
        <f>_xlfn.XLOOKUP(B392,'[3]Nur des jours'!$B:$B,'[3]Nur des jours'!$N:$N,"")</f>
        <v>0.52736543076707942</v>
      </c>
      <c r="AD392" s="94">
        <v>0.52736543076707942</v>
      </c>
      <c r="AE392" s="94">
        <v>1.8239751567689413</v>
      </c>
      <c r="AF392" s="94">
        <v>0.79503359275919616</v>
      </c>
      <c r="AG392" s="94">
        <v>0</v>
      </c>
      <c r="AH392" s="94">
        <v>0.52736543076707942</v>
      </c>
      <c r="AI392" s="49" t="s">
        <v>6659</v>
      </c>
      <c r="AJ392" s="49"/>
      <c r="AK392" s="48" t="str" cm="1">
        <f t="array" ref="AK392">IFERROR(_xlfn.IFS(
AM392="MPR ISSUE","PDH",
AM392="BSS Hardware Issue","BSS",
AM392="Sites strategiques, MLL, Pylone, etc.","ENVTECH",
AM392="AKTIVCO DEFAUT GE &amp; POWER Cabinet","AKTIVCO",
AM392="AKTIVCO Coupure ENEO &amp; Baisse de tension","AKTIVCO GRID ONLY",
AM392="Coupure ENEO &amp; Baisse de tension","IHS GRID ONLY",
AM392="Defaut GE &amp; POWER Cabinet","IHS",
AM392="Sharing","Partners",
AM392="Sites strategiques &amp; DataCenter","SST &amp; DC",
AM392="Exclu","Exclu",
AM392="SAT","SAT",
AM392="SPARE-ISSUE","SPARE-ISSUE",
AM392="Fiber CAmtel","TRANS_FO_CAMTEL",
AM392="Fiber AOF","Fiber AOF",
AM392="Projet OCM (HUAWEI)","TRAVAUX-HUAWEI",
AM392="Projet OCM (NOKIA)","TRAVAUX-NOKIA",
AM392="ACCESS-ISSUE","ACCESS-ISSUE",
AM392="Projet OCM (ZTE, NOKIA, autres projets)","TRAVAUX OCM",
AM392="No root CAuse","No root cause",
AM392="ODU HS","PDH",
AM392="IP &amp; VLAN","PDH",
AM392="Warehouse HUAWEI","SPARE-ISSUE",
AM392="SPARE-HS","SPARE-ISSUE",
AM392="Power Telco","BSS",AM392="no impacts","no impacts"
),"")</f>
        <v>PDH</v>
      </c>
      <c r="AL392" s="48" t="str" cm="1">
        <f t="array" ref="AL392">IFERROR(_xlfn.IFS(
AM392="MPR ISSUE","TX ISSUE",
AM392="BSS Hardware Issue","RAN ISSUE",
AM392="Sites strategiques, MLL, Pylone, etc.","ENVTECH",
AM392="AKTIVCO DEFAUT GE &amp; POWER Cabinet","POWER ISSUE",
AM392="AKTIVCO Coupure ENEO &amp; Baisse de tension","POWER ISSUE",
AM392="Coupure ENEO &amp; Baisse de tension","POWER ISSUE",
AM392="Defaut GE &amp; POWER Cabinet","POWER ISSUE",
AM392="Sharing","POWER ISSUE",
AM392="Sites strategiques &amp; DataCenter","POWER ISSUE",
AM392="Exclu","Exclu",
AM392="SAT","TX ISSUE",
AM392="SPARE-ISSUE","SPARE-ISSUE",
AM392="Fiber CAmtel","TX ISSUE",
AM392="Fiber AOF","TX ISSUE",
AM392="Projet OCM (HUAWEI)","TRAVAUX-HUAWEI",
AM392="Projet OCM (NOKIA)","TRAVAUX -NOKIA",
AM392="ACCESS-ISSUE","ACCESS-ISSUE",
AM392="Projet OCM (ZTE, NOKIA, autres projets)","TRAVAUX OCM",
AM392="No root CAuse","No root cause",
AM392="ODU HS","TX ISSUE",
AM392="IP &amp; VLAN","TX ISSUE",
AM392="Warehouse HUAWEI","SPARE-ISSUE",
AM392="SPARE-HS","SPARE-ISSUE",
AM392="Power Telco","RAN ISSUE",AM392="no impacts","no impacts"
),"")</f>
        <v>TX ISSUE</v>
      </c>
      <c r="AM392" s="67" t="s">
        <v>6537</v>
      </c>
      <c r="AN392" s="48" t="str" cm="1">
        <f t="array" ref="AN392">IFERROR(_xlfn.IFS(
AM392="MPR ISSUE","ACTIVE",
AM392="BSS Hardware Issue","ACTIVE",
AM392="Sites strategiques, MLL, Pylone, etc.","PASSIVE",
AM392="AKTIVCO DEFAUT GE &amp; POWER Cabinet","PASSIVE",
AM392="AKTIVCO Coupure ENEO &amp; Baisse de tension","PASSIVE",
AM392="Coupure ENEO &amp; Baisse de tension","PASSIVE",
AM392="Defaut GE &amp; POWER Cabinet","PASSIVE",
AM392="Sharing","PASSIVE",
AM392="Sites strategiques &amp; DataCenter","PASSIVE",
AM392="Exclu","Exclu",
AM392="SAT","ACTIVE",
AM392="SPARE-ISSUE","SPARE-ISSUE",
AM392="Fiber CAmtel","ACTIVE",
AM392="Fiber AOF","ACTIVE",
AM392="Projet OCM (HUAWEI)","PLANNED WORKS",
AM392="Projet OCM (NOKIA)","PLANNED WORKS",
AM392="ACCESS-ISSUE","ACCESS-ISSUE",
AM392="Projet OCM (ZTE, NOKIA, autres projets)","PLANNED WORKS",
AM392="No root CAuse","No root cause",
AM392="ODU HS","ACTIVE",
AM392="IP &amp; VLAN","ACTIVE",
AM392="Warehouse HUAWEI","SPARE-ISSUE",
AM392="SPARE-HS","SPARE-ISSUE",
AM392="Power Telco","ACTIVE", AM392="no impacts","no impacts"
),"")</f>
        <v>ACTIVE</v>
      </c>
      <c r="AO392" s="93" t="s">
        <v>5710</v>
      </c>
      <c r="AP392" s="127" t="str">
        <f>IFERROR(MID(AQ392, SEARCH("CTR_", AQ392), 7), IFERROR(MID(AQ392, SEARCH("SUO_", AQ392), 7), IFERROR(MID(AQ392, SEARCH("SUD_", AQ392), 7), IFERROR(MID(AQ392, SEARCH("NRO_", AQ392), 7), IFERROR(MID(AQ392, SEARCH("ADM_", AQ392), 7), IFERROR(MID(AQ392, SEARCH("NRD_", AQ392), 7), IFERROR(MID(AQ392, SEARCH("EXN_", AQ392), 7), IFERROR(MID(AQ392, SEARCH("LIT_", AQ392), 7), IFERROR(MID(AQ392, SEARCH("EST_", AQ392), 7), MID(AQ392, SEARCH("OST_",AQ392), 7))))))))))</f>
        <v>SUO_027</v>
      </c>
      <c r="AQ392" s="9" t="s">
        <v>6570</v>
      </c>
      <c r="AR392" s="17" t="s">
        <v>5710</v>
      </c>
      <c r="AS392" s="7" t="s">
        <v>5537</v>
      </c>
      <c r="AT392" s="6"/>
      <c r="AU392" s="7"/>
      <c r="AV392" s="3" t="s">
        <v>5537</v>
      </c>
      <c r="AW392" s="18" t="s">
        <v>5537</v>
      </c>
      <c r="AX392" s="18" t="s">
        <v>5537</v>
      </c>
      <c r="AY392" s="18" t="s">
        <v>5537</v>
      </c>
      <c r="AZ392" s="18" t="s">
        <v>5537</v>
      </c>
      <c r="BA392" s="18" t="s">
        <v>5537</v>
      </c>
      <c r="BB392" s="18" t="s">
        <v>5537</v>
      </c>
      <c r="BC392" s="18" t="s">
        <v>5537</v>
      </c>
      <c r="BD392" s="18" t="s">
        <v>5537</v>
      </c>
      <c r="BE392" s="18" t="s">
        <v>5537</v>
      </c>
      <c r="BF392" s="18" t="s">
        <v>5537</v>
      </c>
      <c r="BG392" s="18" t="s">
        <v>5537</v>
      </c>
      <c r="BH392" s="18" t="s">
        <v>5537</v>
      </c>
      <c r="BI392" s="9" t="s">
        <v>5537</v>
      </c>
      <c r="BJ392" s="14"/>
      <c r="BK392" s="14" t="s">
        <v>5537</v>
      </c>
      <c r="BL392" s="14" t="str">
        <f>_xlfn.XLOOKUP(B392,'[4]cell downs 18042026 17h'!$B:$B,'[4]cell downs 18042026 17h'!$B:$B,"")</f>
        <v/>
      </c>
      <c r="BM392" s="14" t="str">
        <f>_xlfn.XLOOKUP(B392,'[5]Cells Huawei 19042026 15h'!$B:$B,'[5]Cells Huawei 19042026 15h'!$B:$B,"")</f>
        <v/>
      </c>
      <c r="BN392" s="9" t="str">
        <f>_xlfn.XLOOKUP(B392,'[6]cells down 19042026 9H40'!$B:$B,'[6]cells down 19042026 9H40'!$B:$B,"")</f>
        <v/>
      </c>
      <c r="BO392" s="9" t="s">
        <v>683</v>
      </c>
      <c r="BP392" s="9" t="s">
        <v>12</v>
      </c>
      <c r="BQ392" s="115"/>
    </row>
    <row r="393" spans="1:69" s="9" customFormat="1" ht="23.55" customHeight="1" x14ac:dyDescent="0.3">
      <c r="A393" s="1" t="s">
        <v>672</v>
      </c>
      <c r="B393" s="1" t="s">
        <v>673</v>
      </c>
      <c r="C393" s="3" t="str">
        <f>_xlfn.XLOOKUP(B393,'[1]daily break down'!$D:$D,'[1]daily break down'!$E:$E,"")</f>
        <v>SUD-OUEST</v>
      </c>
      <c r="D393" s="1" t="s">
        <v>11</v>
      </c>
      <c r="E393" s="1" t="s">
        <v>96</v>
      </c>
      <c r="F393" s="3" t="s">
        <v>13</v>
      </c>
      <c r="G393" s="1" t="s">
        <v>674</v>
      </c>
      <c r="H393" s="33" t="str">
        <f>_xlfn.XLOOKUP(B393,[2]CALCULATION!$B:$B,[2]CALCULATION!$H:$H,"")</f>
        <v>NOKIA</v>
      </c>
      <c r="I393" s="28">
        <v>0</v>
      </c>
      <c r="J393" s="28">
        <v>0</v>
      </c>
      <c r="K393" s="28">
        <v>0</v>
      </c>
      <c r="L393" s="28">
        <v>0</v>
      </c>
      <c r="M393" s="28">
        <v>5.7109399892720861E-2</v>
      </c>
      <c r="N393" s="28">
        <v>0</v>
      </c>
      <c r="O393" s="28">
        <v>8.9840707736364114E-2</v>
      </c>
      <c r="P393" s="28">
        <v>0.71089348572610733</v>
      </c>
      <c r="Q393" s="28">
        <v>9.2965816323264807</v>
      </c>
      <c r="R393" s="28">
        <v>9.2971226984682325</v>
      </c>
      <c r="S393" s="94">
        <v>4.1604784861386985</v>
      </c>
      <c r="T393" s="94">
        <f>_xlfn.XLOOKUP(B393,'[3]Nur des jours'!$B:$B,'[3]Nur des jours'!$U:$U,"")</f>
        <v>0</v>
      </c>
      <c r="U393" s="94">
        <v>0</v>
      </c>
      <c r="V393" s="94">
        <v>0</v>
      </c>
      <c r="W393" s="94">
        <v>0</v>
      </c>
      <c r="X393" s="94">
        <v>0</v>
      </c>
      <c r="Y393" s="94">
        <v>0.19782668869655529</v>
      </c>
      <c r="Z393" s="94">
        <v>3.4938918423778588E-2</v>
      </c>
      <c r="AA393" s="94">
        <v>0</v>
      </c>
      <c r="AB393" s="94">
        <v>2.9427879223701005E-3</v>
      </c>
      <c r="AC393" s="94">
        <f>_xlfn.XLOOKUP(B393,'[3]Nur des jours'!$B:$B,'[3]Nur des jours'!$N:$N,"")</f>
        <v>0.52709790459231853</v>
      </c>
      <c r="AD393" s="94">
        <v>0.52709790459231853</v>
      </c>
      <c r="AE393" s="94">
        <v>1.81897933327738</v>
      </c>
      <c r="AF393" s="94">
        <v>0.79636174777549951</v>
      </c>
      <c r="AG393" s="94">
        <v>0</v>
      </c>
      <c r="AH393" s="94">
        <v>0.52709790459231853</v>
      </c>
      <c r="AI393" s="49" t="s">
        <v>6659</v>
      </c>
      <c r="AJ393" s="49"/>
      <c r="AK393" s="48" t="str" cm="1">
        <f t="array" ref="AK393">IFERROR(_xlfn.IFS(
AM393="MPR ISSUE","PDH",
AM393="BSS Hardware Issue","BSS",
AM393="Sites strategiques, MLL, Pylone, etc.","ENVTECH",
AM393="AKTIVCO DEFAUT GE &amp; POWER Cabinet","AKTIVCO",
AM393="AKTIVCO Coupure ENEO &amp; Baisse de tension","AKTIVCO GRID ONLY",
AM393="Coupure ENEO &amp; Baisse de tension","IHS GRID ONLY",
AM393="Defaut GE &amp; POWER Cabinet","IHS",
AM393="Sharing","Partners",
AM393="Sites strategiques &amp; DataCenter","SST &amp; DC",
AM393="Exclu","Exclu",
AM393="SAT","SAT",
AM393="SPARE-ISSUE","SPARE-ISSUE",
AM393="Fiber CAmtel","TRANS_FO_CAMTEL",
AM393="Fiber AOF","Fiber AOF",
AM393="Projet OCM (HUAWEI)","TRAVAUX-HUAWEI",
AM393="Projet OCM (NOKIA)","TRAVAUX-NOKIA",
AM393="ACCESS-ISSUE","ACCESS-ISSUE",
AM393="Projet OCM (ZTE, NOKIA, autres projets)","TRAVAUX OCM",
AM393="No root CAuse","No root cause",
AM393="ODU HS","PDH",
AM393="IP &amp; VLAN","PDH",
AM393="Warehouse HUAWEI","SPARE-ISSUE",
AM393="SPARE-HS","SPARE-ISSUE",
AM393="Power Telco","BSS",AM393="no impacts","no impacts"
),"")</f>
        <v>PDH</v>
      </c>
      <c r="AL393" s="48" t="str" cm="1">
        <f t="array" ref="AL393">IFERROR(_xlfn.IFS(
AM393="MPR ISSUE","TX ISSUE",
AM393="BSS Hardware Issue","RAN ISSUE",
AM393="Sites strategiques, MLL, Pylone, etc.","ENVTECH",
AM393="AKTIVCO DEFAUT GE &amp; POWER Cabinet","POWER ISSUE",
AM393="AKTIVCO Coupure ENEO &amp; Baisse de tension","POWER ISSUE",
AM393="Coupure ENEO &amp; Baisse de tension","POWER ISSUE",
AM393="Defaut GE &amp; POWER Cabinet","POWER ISSUE",
AM393="Sharing","POWER ISSUE",
AM393="Sites strategiques &amp; DataCenter","POWER ISSUE",
AM393="Exclu","Exclu",
AM393="SAT","TX ISSUE",
AM393="SPARE-ISSUE","SPARE-ISSUE",
AM393="Fiber CAmtel","TX ISSUE",
AM393="Fiber AOF","TX ISSUE",
AM393="Projet OCM (HUAWEI)","TRAVAUX-HUAWEI",
AM393="Projet OCM (NOKIA)","TRAVAUX -NOKIA",
AM393="ACCESS-ISSUE","ACCESS-ISSUE",
AM393="Projet OCM (ZTE, NOKIA, autres projets)","TRAVAUX OCM",
AM393="No root CAuse","No root cause",
AM393="ODU HS","TX ISSUE",
AM393="IP &amp; VLAN","TX ISSUE",
AM393="Warehouse HUAWEI","SPARE-ISSUE",
AM393="SPARE-HS","SPARE-ISSUE",
AM393="Power Telco","RAN ISSUE",AM393="no impacts","no impacts"
),"")</f>
        <v>TX ISSUE</v>
      </c>
      <c r="AM393" s="67" t="s">
        <v>6537</v>
      </c>
      <c r="AN393" s="48" t="str" cm="1">
        <f t="array" ref="AN393">IFERROR(_xlfn.IFS(
AM393="MPR ISSUE","ACTIVE",
AM393="BSS Hardware Issue","ACTIVE",
AM393="Sites strategiques, MLL, Pylone, etc.","PASSIVE",
AM393="AKTIVCO DEFAUT GE &amp; POWER Cabinet","PASSIVE",
AM393="AKTIVCO Coupure ENEO &amp; Baisse de tension","PASSIVE",
AM393="Coupure ENEO &amp; Baisse de tension","PASSIVE",
AM393="Defaut GE &amp; POWER Cabinet","PASSIVE",
AM393="Sharing","PASSIVE",
AM393="Sites strategiques &amp; DataCenter","PASSIVE",
AM393="Exclu","Exclu",
AM393="SAT","ACTIVE",
AM393="SPARE-ISSUE","SPARE-ISSUE",
AM393="Fiber CAmtel","ACTIVE",
AM393="Fiber AOF","ACTIVE",
AM393="Projet OCM (HUAWEI)","PLANNED WORKS",
AM393="Projet OCM (NOKIA)","PLANNED WORKS",
AM393="ACCESS-ISSUE","ACCESS-ISSUE",
AM393="Projet OCM (ZTE, NOKIA, autres projets)","PLANNED WORKS",
AM393="No root CAuse","No root cause",
AM393="ODU HS","ACTIVE",
AM393="IP &amp; VLAN","ACTIVE",
AM393="Warehouse HUAWEI","SPARE-ISSUE",
AM393="SPARE-HS","SPARE-ISSUE",
AM393="Power Telco","ACTIVE", AM393="no impacts","no impacts"
),"")</f>
        <v>ACTIVE</v>
      </c>
      <c r="AO393" s="101" t="s">
        <v>6221</v>
      </c>
      <c r="AP393" s="127" t="str">
        <f>IFERROR(MID(AQ393, SEARCH("CTR_", AQ393), 7), IFERROR(MID(AQ393, SEARCH("SUO_", AQ393), 7), IFERROR(MID(AQ393, SEARCH("SUD_", AQ393), 7), IFERROR(MID(AQ393, SEARCH("NRO_", AQ393), 7), IFERROR(MID(AQ393, SEARCH("ADM_", AQ393), 7), IFERROR(MID(AQ393, SEARCH("NRD_", AQ393), 7), IFERROR(MID(AQ393, SEARCH("EXN_", AQ393), 7), IFERROR(MID(AQ393, SEARCH("LIT_", AQ393), 7), IFERROR(MID(AQ393, SEARCH("EST_", AQ393), 7), MID(AQ393, SEARCH("OST_",AQ393), 7))))))))))</f>
        <v>SUO_027</v>
      </c>
      <c r="AQ393" s="9" t="s">
        <v>6528</v>
      </c>
      <c r="AR393" s="17" t="s">
        <v>5710</v>
      </c>
      <c r="AS393" s="7" t="s">
        <v>5537</v>
      </c>
      <c r="AT393" s="6"/>
      <c r="AU393" s="7"/>
      <c r="AV393" s="3" t="s">
        <v>5537</v>
      </c>
      <c r="AW393" s="18" t="s">
        <v>5537</v>
      </c>
      <c r="AX393" s="18" t="s">
        <v>5537</v>
      </c>
      <c r="AY393" s="18" t="s">
        <v>5537</v>
      </c>
      <c r="AZ393" s="18" t="s">
        <v>5537</v>
      </c>
      <c r="BA393" s="18" t="s">
        <v>5537</v>
      </c>
      <c r="BB393" s="18" t="s">
        <v>5537</v>
      </c>
      <c r="BC393" s="18" t="s">
        <v>5537</v>
      </c>
      <c r="BD393" s="18" t="s">
        <v>5537</v>
      </c>
      <c r="BE393" s="18" t="s">
        <v>5537</v>
      </c>
      <c r="BF393" s="18" t="s">
        <v>5537</v>
      </c>
      <c r="BG393" s="18" t="s">
        <v>5537</v>
      </c>
      <c r="BH393" s="18" t="s">
        <v>5537</v>
      </c>
      <c r="BI393" s="9" t="s">
        <v>6222</v>
      </c>
      <c r="BJ393" s="14"/>
      <c r="BK393" s="14" t="s">
        <v>5537</v>
      </c>
      <c r="BL393" s="14" t="str">
        <f>_xlfn.XLOOKUP(B393,'[4]cell downs 18042026 17h'!$B:$B,'[4]cell downs 18042026 17h'!$B:$B,"")</f>
        <v/>
      </c>
      <c r="BM393" s="14" t="str">
        <f>_xlfn.XLOOKUP(B393,'[5]Cells Huawei 19042026 15h'!$B:$B,'[5]Cells Huawei 19042026 15h'!$B:$B,"")</f>
        <v/>
      </c>
      <c r="BN393" s="9" t="str">
        <f>_xlfn.XLOOKUP(B393,'[6]cells down 19042026 9H40'!$B:$B,'[6]cells down 19042026 9H40'!$B:$B,"")</f>
        <v/>
      </c>
      <c r="BO393" s="9" t="s">
        <v>673</v>
      </c>
      <c r="BP393" s="9" t="s">
        <v>594</v>
      </c>
      <c r="BQ393" s="115"/>
    </row>
    <row r="394" spans="1:69" s="9" customFormat="1" x14ac:dyDescent="0.3">
      <c r="A394" s="1" t="s">
        <v>685</v>
      </c>
      <c r="B394" s="8" t="s">
        <v>686</v>
      </c>
      <c r="C394" s="3" t="str">
        <f>_xlfn.XLOOKUP(B394,'[1]daily break down'!$D:$D,'[1]daily break down'!$E:$E,"")</f>
        <v>SUD-OUEST</v>
      </c>
      <c r="D394" s="1" t="s">
        <v>11</v>
      </c>
      <c r="E394" s="1" t="s">
        <v>154</v>
      </c>
      <c r="F394" s="3" t="s">
        <v>13</v>
      </c>
      <c r="G394" s="1" t="s">
        <v>687</v>
      </c>
      <c r="H394" s="33" t="str">
        <f>_xlfn.XLOOKUP(B394,[2]CALCULATION!$B:$B,[2]CALCULATION!$H:$H,"")</f>
        <v>NOKIA</v>
      </c>
      <c r="I394" s="28">
        <v>0</v>
      </c>
      <c r="J394" s="28">
        <v>0</v>
      </c>
      <c r="K394" s="28">
        <v>0</v>
      </c>
      <c r="L394" s="28">
        <v>0</v>
      </c>
      <c r="M394" s="28">
        <v>0</v>
      </c>
      <c r="N394" s="28">
        <v>0</v>
      </c>
      <c r="O394" s="28">
        <v>7.1924478255654997E-2</v>
      </c>
      <c r="P394" s="28">
        <v>0</v>
      </c>
      <c r="Q394" s="28">
        <v>0</v>
      </c>
      <c r="R394" s="28">
        <v>0</v>
      </c>
      <c r="S394" s="94">
        <v>0</v>
      </c>
      <c r="T394" s="94">
        <f>_xlfn.XLOOKUP(B394,'[3]Nur des jours'!$B:$B,'[3]Nur des jours'!$U:$U,"")</f>
        <v>0</v>
      </c>
      <c r="U394" s="94">
        <v>0</v>
      </c>
      <c r="V394" s="94">
        <v>0</v>
      </c>
      <c r="W394" s="94">
        <v>0</v>
      </c>
      <c r="X394" s="94">
        <v>0</v>
      </c>
      <c r="Y394" s="94">
        <v>2.9962931573225108E-2</v>
      </c>
      <c r="Z394" s="94">
        <v>0</v>
      </c>
      <c r="AA394" s="94">
        <v>0</v>
      </c>
      <c r="AB394" s="94">
        <v>6.242277411088403E-4</v>
      </c>
      <c r="AC394" s="94">
        <f>_xlfn.XLOOKUP(B394,'[3]Nur des jours'!$B:$B,'[3]Nur des jours'!$N:$N,"")</f>
        <v>0.52622398575476614</v>
      </c>
      <c r="AD394" s="94">
        <v>0.52622398575476614</v>
      </c>
      <c r="AE394" s="94">
        <v>1.8203531847375594</v>
      </c>
      <c r="AF394" s="94">
        <v>0.79317417573637139</v>
      </c>
      <c r="AG394" s="94">
        <v>0</v>
      </c>
      <c r="AH394" s="94">
        <v>0.52622398575476614</v>
      </c>
      <c r="AI394" s="49" t="s">
        <v>6659</v>
      </c>
      <c r="AJ394" s="49"/>
      <c r="AK394" s="48" t="str" cm="1">
        <f t="array" ref="AK394">IFERROR(_xlfn.IFS(
AM394="MPR ISSUE","PDH",
AM394="BSS Hardware Issue","BSS",
AM394="Sites strategiques, MLL, Pylone, etc.","ENVTECH",
AM394="AKTIVCO DEFAUT GE &amp; POWER Cabinet","AKTIVCO",
AM394="AKTIVCO Coupure ENEO &amp; Baisse de tension","AKTIVCO GRID ONLY",
AM394="Coupure ENEO &amp; Baisse de tension","IHS GRID ONLY",
AM394="Defaut GE &amp; POWER Cabinet","IHS",
AM394="Sharing","Partners",
AM394="Sites strategiques &amp; DataCenter","SST &amp; DC",
AM394="Exclu","Exclu",
AM394="SAT","SAT",
AM394="SPARE-ISSUE","SPARE-ISSUE",
AM394="Fiber CAmtel","TRANS_FO_CAMTEL",
AM394="Fiber AOF","Fiber AOF",
AM394="Projet OCM (HUAWEI)","TRAVAUX-HUAWEI",
AM394="Projet OCM (NOKIA)","TRAVAUX-NOKIA",
AM394="ACCESS-ISSUE","ACCESS-ISSUE",
AM394="Projet OCM (ZTE, NOKIA, autres projets)","TRAVAUX OCM",
AM394="No root CAuse","No root cause",
AM394="ODU HS","PDH",
AM394="IP &amp; VLAN","PDH",
AM394="Warehouse HUAWEI","SPARE-ISSUE",
AM394="SPARE-HS","SPARE-ISSUE",
AM394="Power Telco","BSS",AM394="no impacts","no impacts"
),"")</f>
        <v>PDH</v>
      </c>
      <c r="AL394" s="48" t="str" cm="1">
        <f t="array" ref="AL394">IFERROR(_xlfn.IFS(
AM394="MPR ISSUE","TX ISSUE",
AM394="BSS Hardware Issue","RAN ISSUE",
AM394="Sites strategiques, MLL, Pylone, etc.","ENVTECH",
AM394="AKTIVCO DEFAUT GE &amp; POWER Cabinet","POWER ISSUE",
AM394="AKTIVCO Coupure ENEO &amp; Baisse de tension","POWER ISSUE",
AM394="Coupure ENEO &amp; Baisse de tension","POWER ISSUE",
AM394="Defaut GE &amp; POWER Cabinet","POWER ISSUE",
AM394="Sharing","POWER ISSUE",
AM394="Sites strategiques &amp; DataCenter","POWER ISSUE",
AM394="Exclu","Exclu",
AM394="SAT","TX ISSUE",
AM394="SPARE-ISSUE","SPARE-ISSUE",
AM394="Fiber CAmtel","TX ISSUE",
AM394="Fiber AOF","TX ISSUE",
AM394="Projet OCM (HUAWEI)","TRAVAUX-HUAWEI",
AM394="Projet OCM (NOKIA)","TRAVAUX -NOKIA",
AM394="ACCESS-ISSUE","ACCESS-ISSUE",
AM394="Projet OCM (ZTE, NOKIA, autres projets)","TRAVAUX OCM",
AM394="No root CAuse","No root cause",
AM394="ODU HS","TX ISSUE",
AM394="IP &amp; VLAN","TX ISSUE",
AM394="Warehouse HUAWEI","SPARE-ISSUE",
AM394="SPARE-HS","SPARE-ISSUE",
AM394="Power Telco","RAN ISSUE",AM394="no impacts","no impacts"
),"")</f>
        <v>TX ISSUE</v>
      </c>
      <c r="AM394" s="67" t="s">
        <v>6537</v>
      </c>
      <c r="AN394" s="48" t="str" cm="1">
        <f t="array" ref="AN394">IFERROR(_xlfn.IFS(
AM394="MPR ISSUE","ACTIVE",
AM394="BSS Hardware Issue","ACTIVE",
AM394="Sites strategiques, MLL, Pylone, etc.","PASSIVE",
AM394="AKTIVCO DEFAUT GE &amp; POWER Cabinet","PASSIVE",
AM394="AKTIVCO Coupure ENEO &amp; Baisse de tension","PASSIVE",
AM394="Coupure ENEO &amp; Baisse de tension","PASSIVE",
AM394="Defaut GE &amp; POWER Cabinet","PASSIVE",
AM394="Sharing","PASSIVE",
AM394="Sites strategiques &amp; DataCenter","PASSIVE",
AM394="Exclu","Exclu",
AM394="SAT","ACTIVE",
AM394="SPARE-ISSUE","SPARE-ISSUE",
AM394="Fiber CAmtel","ACTIVE",
AM394="Fiber AOF","ACTIVE",
AM394="Projet OCM (HUAWEI)","PLANNED WORKS",
AM394="Projet OCM (NOKIA)","PLANNED WORKS",
AM394="ACCESS-ISSUE","ACCESS-ISSUE",
AM394="Projet OCM (ZTE, NOKIA, autres projets)","PLANNED WORKS",
AM394="No root CAuse","No root cause",
AM394="ODU HS","ACTIVE",
AM394="IP &amp; VLAN","ACTIVE",
AM394="Warehouse HUAWEI","SPARE-ISSUE",
AM394="SPARE-HS","SPARE-ISSUE",
AM394="Power Telco","ACTIVE", AM394="no impacts","no impacts"
),"")</f>
        <v>ACTIVE</v>
      </c>
      <c r="AO394" s="93" t="s">
        <v>6228</v>
      </c>
      <c r="AP394" s="127" t="str">
        <f>IFERROR(MID(AQ394, SEARCH("CTR_", AQ394), 7), IFERROR(MID(AQ394, SEARCH("SUO_", AQ394), 7), IFERROR(MID(AQ394, SEARCH("SUD_", AQ394), 7), IFERROR(MID(AQ394, SEARCH("NRO_", AQ394), 7), IFERROR(MID(AQ394, SEARCH("ADM_", AQ394), 7), IFERROR(MID(AQ394, SEARCH("NRD_", AQ394), 7), IFERROR(MID(AQ394, SEARCH("EXN_", AQ394), 7), IFERROR(MID(AQ394, SEARCH("LIT_", AQ394), 7), IFERROR(MID(AQ394, SEARCH("EST_", AQ394), 7), MID(AQ394, SEARCH("OST_",AQ394), 7))))))))))</f>
        <v>SUO_027</v>
      </c>
      <c r="AQ394" s="9" t="s">
        <v>6528</v>
      </c>
      <c r="AR394" s="17" t="s">
        <v>5710</v>
      </c>
      <c r="AS394" s="7" t="s">
        <v>5537</v>
      </c>
      <c r="AT394" s="6"/>
      <c r="AU394" s="7"/>
      <c r="AV394" s="3" t="s">
        <v>5537</v>
      </c>
      <c r="AW394" s="18" t="s">
        <v>5537</v>
      </c>
      <c r="AX394" s="18" t="s">
        <v>5537</v>
      </c>
      <c r="AY394" s="18" t="s">
        <v>5537</v>
      </c>
      <c r="AZ394" s="18" t="s">
        <v>5537</v>
      </c>
      <c r="BA394" s="18" t="s">
        <v>5537</v>
      </c>
      <c r="BB394" s="18" t="s">
        <v>5537</v>
      </c>
      <c r="BC394" s="18" t="s">
        <v>5537</v>
      </c>
      <c r="BD394" s="18" t="s">
        <v>5537</v>
      </c>
      <c r="BE394" s="18" t="s">
        <v>5537</v>
      </c>
      <c r="BF394" s="18" t="s">
        <v>5537</v>
      </c>
      <c r="BG394" s="18" t="s">
        <v>5915</v>
      </c>
      <c r="BH394" s="18" t="s">
        <v>5537</v>
      </c>
      <c r="BI394" s="9" t="s">
        <v>6229</v>
      </c>
      <c r="BJ394" s="14"/>
      <c r="BK394" s="14" t="s">
        <v>5537</v>
      </c>
      <c r="BL394" s="14" t="str">
        <f>_xlfn.XLOOKUP(B394,'[4]cell downs 18042026 17h'!$B:$B,'[4]cell downs 18042026 17h'!$B:$B,"")</f>
        <v/>
      </c>
      <c r="BM394" s="14" t="str">
        <f>_xlfn.XLOOKUP(B394,'[5]Cells Huawei 19042026 15h'!$B:$B,'[5]Cells Huawei 19042026 15h'!$B:$B,"")</f>
        <v/>
      </c>
      <c r="BN394" s="9" t="str">
        <f>_xlfn.XLOOKUP(B394,'[6]cells down 19042026 9H40'!$B:$B,'[6]cells down 19042026 9H40'!$B:$B,"")</f>
        <v/>
      </c>
      <c r="BO394" s="9" t="s">
        <v>686</v>
      </c>
      <c r="BP394" s="9" t="s">
        <v>12</v>
      </c>
      <c r="BQ394" s="115"/>
    </row>
    <row r="395" spans="1:69" s="9" customFormat="1" x14ac:dyDescent="0.3">
      <c r="A395" s="1" t="s">
        <v>564</v>
      </c>
      <c r="B395" s="8" t="s">
        <v>565</v>
      </c>
      <c r="C395" s="3" t="str">
        <f>_xlfn.XLOOKUP(B395,'[1]daily break down'!$D:$D,'[1]daily break down'!$E:$E,"")</f>
        <v>SUD-OUEST</v>
      </c>
      <c r="D395" s="1" t="s">
        <v>11</v>
      </c>
      <c r="E395" s="1" t="s">
        <v>12</v>
      </c>
      <c r="F395" s="3" t="s">
        <v>13</v>
      </c>
      <c r="G395" s="1" t="s">
        <v>566</v>
      </c>
      <c r="H395" s="33" t="str">
        <f>_xlfn.XLOOKUP(B395,[2]CALCULATION!$B:$B,[2]CALCULATION!$H:$H,"")</f>
        <v>NOKIA</v>
      </c>
      <c r="I395" s="28">
        <v>0</v>
      </c>
      <c r="J395" s="28">
        <v>0</v>
      </c>
      <c r="K395" s="28">
        <v>0</v>
      </c>
      <c r="L395" s="28">
        <v>0</v>
      </c>
      <c r="M395" s="28">
        <v>1.1414450123133571E-2</v>
      </c>
      <c r="N395" s="28">
        <v>0</v>
      </c>
      <c r="O395" s="28">
        <v>9.0218445898252272E-2</v>
      </c>
      <c r="P395" s="28">
        <v>0</v>
      </c>
      <c r="Q395" s="28">
        <v>0</v>
      </c>
      <c r="R395" s="28">
        <v>0.11914855049941886</v>
      </c>
      <c r="S395" s="94">
        <v>0</v>
      </c>
      <c r="T395" s="94">
        <f>_xlfn.XLOOKUP(B395,'[3]Nur des jours'!$B:$B,'[3]Nur des jours'!$U:$U,"")</f>
        <v>0</v>
      </c>
      <c r="U395" s="94">
        <v>0</v>
      </c>
      <c r="V395" s="94">
        <v>0</v>
      </c>
      <c r="W395" s="94">
        <v>0</v>
      </c>
      <c r="X395" s="94">
        <v>0</v>
      </c>
      <c r="Y395" s="94">
        <v>3.3422936766799853E-2</v>
      </c>
      <c r="Z395" s="94">
        <v>1.9814772010626869E-2</v>
      </c>
      <c r="AA395" s="94">
        <v>2.0059825986707875</v>
      </c>
      <c r="AB395" s="94">
        <v>3.1211387055442015E-3</v>
      </c>
      <c r="AC395" s="94">
        <f>_xlfn.XLOOKUP(B395,'[3]Nur des jours'!$B:$B,'[3]Nur des jours'!$N:$N,"")</f>
        <v>0.5255105826220704</v>
      </c>
      <c r="AD395" s="94">
        <v>0.5255105826220704</v>
      </c>
      <c r="AE395" s="94">
        <v>1.8209776626740046</v>
      </c>
      <c r="AF395" s="94">
        <v>0.79078349670702552</v>
      </c>
      <c r="AG395" s="94">
        <v>0</v>
      </c>
      <c r="AH395" s="94">
        <v>0.5255105826220704</v>
      </c>
      <c r="AI395" s="49" t="s">
        <v>6659</v>
      </c>
      <c r="AJ395" s="49"/>
      <c r="AK395" s="48" t="str" cm="1">
        <f t="array" ref="AK395">IFERROR(_xlfn.IFS(
AM395="MPR ISSUE","PDH",
AM395="BSS Hardware Issue","BSS",
AM395="Sites strategiques, MLL, Pylone, etc.","ENVTECH",
AM395="AKTIVCO DEFAUT GE &amp; POWER Cabinet","AKTIVCO",
AM395="AKTIVCO Coupure ENEO &amp; Baisse de tension","AKTIVCO GRID ONLY",
AM395="Coupure ENEO &amp; Baisse de tension","IHS GRID ONLY",
AM395="Defaut GE &amp; POWER Cabinet","IHS",
AM395="Sharing","Partners",
AM395="Sites strategiques &amp; DataCenter","SST &amp; DC",
AM395="Exclu","Exclu",
AM395="SAT","SAT",
AM395="SPARE-ISSUE","SPARE-ISSUE",
AM395="Fiber CAmtel","TRANS_FO_CAMTEL",
AM395="Fiber AOF","Fiber AOF",
AM395="Projet OCM (HUAWEI)","TRAVAUX-HUAWEI",
AM395="Projet OCM (NOKIA)","TRAVAUX-NOKIA",
AM395="ACCESS-ISSUE","ACCESS-ISSUE",
AM395="Projet OCM (ZTE, NOKIA, autres projets)","TRAVAUX OCM",
AM395="No root CAuse","No root cause",
AM395="ODU HS","PDH",
AM395="IP &amp; VLAN","PDH",
AM395="Warehouse HUAWEI","SPARE-ISSUE",
AM395="SPARE-HS","SPARE-ISSUE",
AM395="Power Telco","BSS",AM395="no impacts","no impacts"
),"")</f>
        <v>IHS</v>
      </c>
      <c r="AL395" s="48" t="str" cm="1">
        <f t="array" ref="AL395">IFERROR(_xlfn.IFS(
AM395="MPR ISSUE","TX ISSUE",
AM395="BSS Hardware Issue","RAN ISSUE",
AM395="Sites strategiques, MLL, Pylone, etc.","ENVTECH",
AM395="AKTIVCO DEFAUT GE &amp; POWER Cabinet","POWER ISSUE",
AM395="AKTIVCO Coupure ENEO &amp; Baisse de tension","POWER ISSUE",
AM395="Coupure ENEO &amp; Baisse de tension","POWER ISSUE",
AM395="Defaut GE &amp; POWER Cabinet","POWER ISSUE",
AM395="Sharing","POWER ISSUE",
AM395="Sites strategiques &amp; DataCenter","POWER ISSUE",
AM395="Exclu","Exclu",
AM395="SAT","TX ISSUE",
AM395="SPARE-ISSUE","SPARE-ISSUE",
AM395="Fiber CAmtel","TX ISSUE",
AM395="Fiber AOF","TX ISSUE",
AM395="Projet OCM (HUAWEI)","TRAVAUX-HUAWEI",
AM395="Projet OCM (NOKIA)","TRAVAUX -NOKIA",
AM395="ACCESS-ISSUE","ACCESS-ISSUE",
AM395="Projet OCM (ZTE, NOKIA, autres projets)","TRAVAUX OCM",
AM395="No root CAuse","No root cause",
AM395="ODU HS","TX ISSUE",
AM395="IP &amp; VLAN","TX ISSUE",
AM395="Warehouse HUAWEI","SPARE-ISSUE",
AM395="SPARE-HS","SPARE-ISSUE",
AM395="Power Telco","RAN ISSUE",AM395="no impacts","no impacts"
),"")</f>
        <v>POWER ISSUE</v>
      </c>
      <c r="AM395" s="67" t="s">
        <v>5330</v>
      </c>
      <c r="AN395" s="48" t="str" cm="1">
        <f t="array" ref="AN395">IFERROR(_xlfn.IFS(
AM395="MPR ISSUE","ACTIVE",
AM395="BSS Hardware Issue","ACTIVE",
AM395="Sites strategiques, MLL, Pylone, etc.","PASSIVE",
AM395="AKTIVCO DEFAUT GE &amp; POWER Cabinet","PASSIVE",
AM395="AKTIVCO Coupure ENEO &amp; Baisse de tension","PASSIVE",
AM395="Coupure ENEO &amp; Baisse de tension","PASSIVE",
AM395="Defaut GE &amp; POWER Cabinet","PASSIVE",
AM395="Sharing","PASSIVE",
AM395="Sites strategiques &amp; DataCenter","PASSIVE",
AM395="Exclu","Exclu",
AM395="SAT","ACTIVE",
AM395="SPARE-ISSUE","SPARE-ISSUE",
AM395="Fiber CAmtel","ACTIVE",
AM395="Fiber AOF","ACTIVE",
AM395="Projet OCM (HUAWEI)","PLANNED WORKS",
AM395="Projet OCM (NOKIA)","PLANNED WORKS",
AM395="ACCESS-ISSUE","ACCESS-ISSUE",
AM395="Projet OCM (ZTE, NOKIA, autres projets)","PLANNED WORKS",
AM395="No root CAuse","No root cause",
AM395="ODU HS","ACTIVE",
AM395="IP &amp; VLAN","ACTIVE",
AM395="Warehouse HUAWEI","SPARE-ISSUE",
AM395="SPARE-HS","SPARE-ISSUE",
AM395="Power Telco","ACTIVE", AM395="no impacts","no impacts"
),"")</f>
        <v>PASSIVE</v>
      </c>
      <c r="AO395" s="93" t="s">
        <v>6215</v>
      </c>
      <c r="AP395" s="101" t="str">
        <f>B395</f>
        <v>SUO_101</v>
      </c>
      <c r="AQ395" s="9" t="s">
        <v>6530</v>
      </c>
      <c r="AR395" s="17" t="s">
        <v>5537</v>
      </c>
      <c r="AS395" s="7" t="s">
        <v>5537</v>
      </c>
      <c r="AT395" s="6"/>
      <c r="AU395" s="7"/>
      <c r="AV395" s="3" t="s">
        <v>5537</v>
      </c>
      <c r="AW395" s="18" t="s">
        <v>5537</v>
      </c>
      <c r="AX395" s="18" t="s">
        <v>5537</v>
      </c>
      <c r="AY395" s="18" t="s">
        <v>5537</v>
      </c>
      <c r="AZ395" s="18" t="s">
        <v>5537</v>
      </c>
      <c r="BA395" s="18" t="s">
        <v>5537</v>
      </c>
      <c r="BB395" s="18" t="s">
        <v>5537</v>
      </c>
      <c r="BC395" s="18" t="s">
        <v>5537</v>
      </c>
      <c r="BD395" s="18" t="s">
        <v>5537</v>
      </c>
      <c r="BE395" s="18" t="s">
        <v>5537</v>
      </c>
      <c r="BF395" s="18" t="s">
        <v>5537</v>
      </c>
      <c r="BG395" s="18" t="s">
        <v>5915</v>
      </c>
      <c r="BH395" s="18" t="s">
        <v>5537</v>
      </c>
      <c r="BI395" s="9" t="s">
        <v>6216</v>
      </c>
      <c r="BJ395" s="14"/>
      <c r="BK395" s="14" t="s">
        <v>5537</v>
      </c>
      <c r="BL395" s="14" t="str">
        <f>_xlfn.XLOOKUP(B395,'[4]cell downs 18042026 17h'!$B:$B,'[4]cell downs 18042026 17h'!$B:$B,"")</f>
        <v/>
      </c>
      <c r="BM395" s="14" t="str">
        <f>_xlfn.XLOOKUP(B395,'[5]Cells Huawei 19042026 15h'!$B:$B,'[5]Cells Huawei 19042026 15h'!$B:$B,"")</f>
        <v/>
      </c>
      <c r="BN395" s="9" t="str">
        <f>_xlfn.XLOOKUP(B395,'[6]cells down 19042026 9H40'!$B:$B,'[6]cells down 19042026 9H40'!$B:$B,"")</f>
        <v/>
      </c>
      <c r="BO395" s="9" t="s">
        <v>565</v>
      </c>
      <c r="BP395" s="9" t="s">
        <v>5537</v>
      </c>
      <c r="BQ395" s="115"/>
    </row>
    <row r="396" spans="1:69" s="9" customFormat="1" x14ac:dyDescent="0.3">
      <c r="A396" s="1" t="s">
        <v>954</v>
      </c>
      <c r="B396" s="8" t="s">
        <v>955</v>
      </c>
      <c r="C396" s="3" t="str">
        <f>_xlfn.XLOOKUP(B396,'[1]daily break down'!$D:$D,'[1]daily break down'!$E:$E,"")</f>
        <v>Yaounde</v>
      </c>
      <c r="D396" s="1" t="s">
        <v>21</v>
      </c>
      <c r="E396" s="1" t="s">
        <v>30</v>
      </c>
      <c r="F396" s="3" t="s">
        <v>37</v>
      </c>
      <c r="G396" s="1" t="s">
        <v>38</v>
      </c>
      <c r="H396" s="34" t="str">
        <f>_xlfn.XLOOKUP(B396,[2]CALCULATION!$B:$B,[2]CALCULATION!$H:$H,"")</f>
        <v>ZTE</v>
      </c>
      <c r="I396" s="28">
        <v>0.29934395447917261</v>
      </c>
      <c r="J396" s="28">
        <v>0.64734200260820185</v>
      </c>
      <c r="K396" s="28">
        <v>0</v>
      </c>
      <c r="L396" s="28">
        <v>0.21432413614014667</v>
      </c>
      <c r="M396" s="28">
        <v>0</v>
      </c>
      <c r="N396" s="28">
        <v>0</v>
      </c>
      <c r="O396" s="28">
        <v>0</v>
      </c>
      <c r="P396" s="28">
        <v>0.82690557110774376</v>
      </c>
      <c r="Q396" s="28">
        <v>0.17981325959598565</v>
      </c>
      <c r="R396" s="28">
        <v>0.18207831454229492</v>
      </c>
      <c r="S396" s="94">
        <v>6.2601124894059159E-3</v>
      </c>
      <c r="T396" s="94">
        <f>_xlfn.XLOOKUP(B396,'[3]Nur des jours'!$B:$B,'[3]Nur des jours'!$U:$U,"")</f>
        <v>0.3344255535294906</v>
      </c>
      <c r="U396" s="94">
        <v>0.50494673732211259</v>
      </c>
      <c r="V396" s="94">
        <v>0</v>
      </c>
      <c r="W396" s="94">
        <v>0.3344255535294906</v>
      </c>
      <c r="X396" s="94">
        <v>0.20938381944622811</v>
      </c>
      <c r="Y396" s="94">
        <v>0.22563157579337528</v>
      </c>
      <c r="Z396" s="94">
        <v>0</v>
      </c>
      <c r="AA396" s="94">
        <v>0.18486058675980874</v>
      </c>
      <c r="AB396" s="94">
        <v>0</v>
      </c>
      <c r="AC396" s="94">
        <f>_xlfn.XLOOKUP(B396,'[3]Nur des jours'!$B:$B,'[3]Nur des jours'!$N:$N,"")</f>
        <v>0.51211643880570601</v>
      </c>
      <c r="AD396" s="94">
        <v>0.51211643880570601</v>
      </c>
      <c r="AE396" s="94">
        <v>0</v>
      </c>
      <c r="AF396" s="94">
        <v>0.85894441214371398</v>
      </c>
      <c r="AG396" s="94">
        <v>0.42907728069657047</v>
      </c>
      <c r="AH396" s="94">
        <v>0.51211643880570601</v>
      </c>
      <c r="AI396" s="49" t="s">
        <v>5559</v>
      </c>
      <c r="AJ396" s="49"/>
      <c r="AK396" s="48" t="str" cm="1">
        <f t="array" ref="AK396">IFERROR(_xlfn.IFS(
AM396="MPR ISSUE","PDH",
AM396="BSS Hardware Issue","BSS",
AM396="Sites strategiques, MLL, Pylone, etc.","ENVTECH",
AM396="AKTIVCO DEFAUT GE &amp; POWER Cabinet","AKTIVCO",
AM396="AKTIVCO Coupure ENEO &amp; Baisse de tension","AKTIVCO GRID ONLY",
AM396="Coupure ENEO &amp; Baisse de tension","IHS GRID ONLY",
AM396="Defaut GE &amp; POWER Cabinet","IHS",
AM396="Sharing","Partners",
AM396="Sites strategiques &amp; DataCenter","SST &amp; DC",
AM396="Exclu","Exclu",
AM396="SAT","SAT",
AM396="SPARE-ISSUE","SPARE-ISSUE",
AM396="Fiber CAmtel","TRANS_FO_CAMTEL",
AM396="Fiber AOF","Fiber AOF",
AM396="Projet OCM (HUAWEI)","TRAVAUX-HUAWEI",
AM396="Projet OCM (NOKIA)","TRAVAUX-NOKIA",
AM396="ACCESS-ISSUE","ACCESS-ISSUE",
AM396="Projet OCM (ZTE, NOKIA, autres projets)","TRAVAUX OCM",
AM396="No root CAuse","No root cause",
AM396="ODU HS","PDH",
AM396="IP &amp; VLAN","PDH",
AM396="Warehouse HUAWEI","SPARE-ISSUE",
AM396="SPARE-HS","SPARE-ISSUE",
AM396="Power Telco","BSS",AM396="no impacts","no impacts"
),"")</f>
        <v>no impacts</v>
      </c>
      <c r="AL396" s="48" t="str" cm="1">
        <f t="array" ref="AL396">IFERROR(_xlfn.IFS(
AM396="MPR ISSUE","TX ISSUE",
AM396="BSS Hardware Issue","RAN ISSUE",
AM396="Sites strategiques, MLL, Pylone, etc.","ENVTECH",
AM396="AKTIVCO DEFAUT GE &amp; POWER Cabinet","POWER ISSUE",
AM396="AKTIVCO Coupure ENEO &amp; Baisse de tension","POWER ISSUE",
AM396="Coupure ENEO &amp; Baisse de tension","POWER ISSUE",
AM396="Defaut GE &amp; POWER Cabinet","POWER ISSUE",
AM396="Sharing","POWER ISSUE",
AM396="Sites strategiques &amp; DataCenter","POWER ISSUE",
AM396="Exclu","Exclu",
AM396="SAT","TX ISSUE",
AM396="SPARE-ISSUE","SPARE-ISSUE",
AM396="Fiber CAmtel","TX ISSUE",
AM396="Fiber AOF","TX ISSUE",
AM396="Projet OCM (HUAWEI)","TRAVAUX-HUAWEI",
AM396="Projet OCM (NOKIA)","TRAVAUX -NOKIA",
AM396="ACCESS-ISSUE","ACCESS-ISSUE",
AM396="Projet OCM (ZTE, NOKIA, autres projets)","TRAVAUX OCM",
AM396="No root CAuse","No root cause",
AM396="ODU HS","TX ISSUE",
AM396="IP &amp; VLAN","TX ISSUE",
AM396="Warehouse HUAWEI","SPARE-ISSUE",
AM396="SPARE-HS","SPARE-ISSUE",
AM396="Power Telco","RAN ISSUE",AM396="no impacts","no impacts"
),"")</f>
        <v>no impacts</v>
      </c>
      <c r="AM396" s="67" t="s">
        <v>5605</v>
      </c>
      <c r="AN396" s="48" t="str" cm="1">
        <f t="array" ref="AN396">IFERROR(_xlfn.IFS(
AM396="MPR ISSUE","ACTIVE",
AM396="BSS Hardware Issue","ACTIVE",
AM396="Sites strategiques, MLL, Pylone, etc.","PASSIVE",
AM396="AKTIVCO DEFAUT GE &amp; POWER Cabinet","PASSIVE",
AM396="AKTIVCO Coupure ENEO &amp; Baisse de tension","PASSIVE",
AM396="Coupure ENEO &amp; Baisse de tension","PASSIVE",
AM396="Defaut GE &amp; POWER Cabinet","PASSIVE",
AM396="Sharing","PASSIVE",
AM396="Sites strategiques &amp; DataCenter","PASSIVE",
AM396="Exclu","Exclu",
AM396="SAT","ACTIVE",
AM396="SPARE-ISSUE","SPARE-ISSUE",
AM396="Fiber CAmtel","ACTIVE",
AM396="Fiber AOF","ACTIVE",
AM396="Projet OCM (HUAWEI)","PLANNED WORKS",
AM396="Projet OCM (NOKIA)","PLANNED WORKS",
AM396="ACCESS-ISSUE","ACCESS-ISSUE",
AM396="Projet OCM (ZTE, NOKIA, autres projets)","PLANNED WORKS",
AM396="No root CAuse","No root cause",
AM396="ODU HS","ACTIVE",
AM396="IP &amp; VLAN","ACTIVE",
AM396="Warehouse HUAWEI","SPARE-ISSUE",
AM396="SPARE-HS","SPARE-ISSUE",
AM396="Power Telco","ACTIVE", AM396="no impacts","no impacts"
),"")</f>
        <v>no impacts</v>
      </c>
      <c r="AO396" s="93" t="s">
        <v>5537</v>
      </c>
      <c r="AP396" s="101" t="str">
        <f>B396</f>
        <v>CTR_843</v>
      </c>
      <c r="AQ396" s="9" t="s">
        <v>6530</v>
      </c>
      <c r="AR396" s="17" t="s">
        <v>5537</v>
      </c>
      <c r="AS396" s="7" t="s">
        <v>5537</v>
      </c>
      <c r="AT396" s="6"/>
      <c r="AU396" s="7"/>
      <c r="AV396" s="3" t="s">
        <v>5537</v>
      </c>
      <c r="AW396" s="18" t="s">
        <v>5537</v>
      </c>
      <c r="AX396" s="18" t="s">
        <v>5537</v>
      </c>
      <c r="AY396" s="18" t="s">
        <v>5537</v>
      </c>
      <c r="AZ396" s="18" t="s">
        <v>5537</v>
      </c>
      <c r="BA396" s="18" t="s">
        <v>5537</v>
      </c>
      <c r="BB396" s="18" t="s">
        <v>5537</v>
      </c>
      <c r="BC396" s="18" t="s">
        <v>5537</v>
      </c>
      <c r="BD396" s="18" t="s">
        <v>5537</v>
      </c>
      <c r="BE396" s="18" t="s">
        <v>5537</v>
      </c>
      <c r="BF396" s="18" t="s">
        <v>5537</v>
      </c>
      <c r="BG396" s="18" t="s">
        <v>5537</v>
      </c>
      <c r="BH396" s="18" t="s">
        <v>5537</v>
      </c>
      <c r="BI396" s="9" t="s">
        <v>5537</v>
      </c>
      <c r="BJ396" s="14"/>
      <c r="BK396" s="14" t="s">
        <v>5537</v>
      </c>
      <c r="BL396" s="14" t="str">
        <f>_xlfn.XLOOKUP(B396,'[4]cell downs 18042026 17h'!$B:$B,'[4]cell downs 18042026 17h'!$B:$B,"")</f>
        <v/>
      </c>
      <c r="BM396" s="14" t="str">
        <f>_xlfn.XLOOKUP(B396,'[5]Cells Huawei 19042026 15h'!$B:$B,'[5]Cells Huawei 19042026 15h'!$B:$B,"")</f>
        <v/>
      </c>
      <c r="BN396" s="9" t="str">
        <f>_xlfn.XLOOKUP(B396,'[6]cells down 19042026 9H40'!$B:$B,'[6]cells down 19042026 9H40'!$B:$B,"")</f>
        <v/>
      </c>
      <c r="BO396" s="9" t="s">
        <v>5537</v>
      </c>
      <c r="BP396" s="9" t="s">
        <v>12</v>
      </c>
      <c r="BQ396" s="115"/>
    </row>
    <row r="397" spans="1:69" s="9" customFormat="1" x14ac:dyDescent="0.3">
      <c r="A397" s="2" t="s">
        <v>1054</v>
      </c>
      <c r="B397" s="8" t="s">
        <v>1055</v>
      </c>
      <c r="C397" s="3" t="str">
        <f>_xlfn.XLOOKUP(B397,'[1]daily break down'!$D:$D,'[1]daily break down'!$E:$E,"")</f>
        <v>EXTREME-NORD</v>
      </c>
      <c r="D397" s="1" t="s">
        <v>11</v>
      </c>
      <c r="E397" s="1" t="s">
        <v>12</v>
      </c>
      <c r="F397" s="3" t="s">
        <v>55</v>
      </c>
      <c r="G397" s="1" t="s">
        <v>1056</v>
      </c>
      <c r="H397" s="33" t="str">
        <f>_xlfn.XLOOKUP(B397,[2]CALCULATION!$B:$B,[2]CALCULATION!$H:$H,"")</f>
        <v>NOKIA</v>
      </c>
      <c r="I397" s="28">
        <v>1.1693954826550281</v>
      </c>
      <c r="J397" s="28">
        <v>0.88059296532993858</v>
      </c>
      <c r="K397" s="28">
        <v>2.0309672480686705</v>
      </c>
      <c r="L397" s="28">
        <v>0.27823539193748392</v>
      </c>
      <c r="M397" s="28">
        <v>0</v>
      </c>
      <c r="N397" s="28">
        <v>0</v>
      </c>
      <c r="O397" s="28">
        <v>0</v>
      </c>
      <c r="P397" s="28">
        <v>1.4268062653917818E-3</v>
      </c>
      <c r="Q397" s="28">
        <v>0.44727679749959492</v>
      </c>
      <c r="R397" s="28">
        <v>2.1061413349859572</v>
      </c>
      <c r="S397" s="94">
        <v>0</v>
      </c>
      <c r="T397" s="94">
        <f>_xlfn.XLOOKUP(B397,'[3]Nur des jours'!$B:$B,'[3]Nur des jours'!$U:$U,"")</f>
        <v>2.140457136181933E-3</v>
      </c>
      <c r="U397" s="94">
        <v>1.5160693924757608E-3</v>
      </c>
      <c r="V397" s="94">
        <v>0.2234245934887871</v>
      </c>
      <c r="W397" s="94">
        <v>2.140457136181933E-3</v>
      </c>
      <c r="X397" s="94">
        <v>0</v>
      </c>
      <c r="Y397" s="94">
        <v>0.22335325833642924</v>
      </c>
      <c r="Z397" s="94">
        <v>1.9613628804529832</v>
      </c>
      <c r="AA397" s="94">
        <v>0</v>
      </c>
      <c r="AB397" s="94">
        <v>1.5160693924757608E-3</v>
      </c>
      <c r="AC397" s="94">
        <f>_xlfn.XLOOKUP(B397,'[3]Nur des jours'!$B:$B,'[3]Nur des jours'!$N:$N,"")</f>
        <v>0.50942334197977923</v>
      </c>
      <c r="AD397" s="94">
        <v>0.50942334197977923</v>
      </c>
      <c r="AE397" s="94">
        <v>1.1286814223309314</v>
      </c>
      <c r="AF397" s="94">
        <v>0.51027715726375467</v>
      </c>
      <c r="AG397" s="94">
        <v>0.33930142689228987</v>
      </c>
      <c r="AH397" s="94">
        <v>0.50942334197977923</v>
      </c>
      <c r="AI397" s="49" t="s">
        <v>6659</v>
      </c>
      <c r="AJ397" s="49"/>
      <c r="AK397" s="48" t="str" cm="1">
        <f t="array" ref="AK397">IFERROR(_xlfn.IFS(
AM397="MPR ISSUE","PDH",
AM397="BSS Hardware Issue","BSS",
AM397="Sites strategiques, MLL, Pylone, etc.","ENVTECH",
AM397="AKTIVCO DEFAUT GE &amp; POWER Cabinet","AKTIVCO",
AM397="AKTIVCO Coupure ENEO &amp; Baisse de tension","AKTIVCO GRID ONLY",
AM397="Coupure ENEO &amp; Baisse de tension","IHS GRID ONLY",
AM397="Defaut GE &amp; POWER Cabinet","IHS",
AM397="Sharing","Partners",
AM397="Sites strategiques &amp; DataCenter","SST &amp; DC",
AM397="Exclu","Exclu",
AM397="SAT","SAT",
AM397="SPARE-ISSUE","SPARE-ISSUE",
AM397="Fiber CAmtel","TRANS_FO_CAMTEL",
AM397="Fiber AOF","Fiber AOF",
AM397="Projet OCM (HUAWEI)","TRAVAUX-HUAWEI",
AM397="Projet OCM (NOKIA)","TRAVAUX-NOKIA",
AM397="ACCESS-ISSUE","ACCESS-ISSUE",
AM397="Projet OCM (ZTE, NOKIA, autres projets)","TRAVAUX OCM",
AM397="No root CAuse","No root cause",
AM397="ODU HS","PDH",
AM397="IP &amp; VLAN","PDH",
AM397="Warehouse HUAWEI","SPARE-ISSUE",
AM397="SPARE-HS","SPARE-ISSUE",
AM397="Power Telco","BSS",AM397="no impacts","no impacts"
),"")</f>
        <v>no impacts</v>
      </c>
      <c r="AL397" s="48" t="str" cm="1">
        <f t="array" ref="AL397">IFERROR(_xlfn.IFS(
AM397="MPR ISSUE","TX ISSUE",
AM397="BSS Hardware Issue","RAN ISSUE",
AM397="Sites strategiques, MLL, Pylone, etc.","ENVTECH",
AM397="AKTIVCO DEFAUT GE &amp; POWER Cabinet","POWER ISSUE",
AM397="AKTIVCO Coupure ENEO &amp; Baisse de tension","POWER ISSUE",
AM397="Coupure ENEO &amp; Baisse de tension","POWER ISSUE",
AM397="Defaut GE &amp; POWER Cabinet","POWER ISSUE",
AM397="Sharing","POWER ISSUE",
AM397="Sites strategiques &amp; DataCenter","POWER ISSUE",
AM397="Exclu","Exclu",
AM397="SAT","TX ISSUE",
AM397="SPARE-ISSUE","SPARE-ISSUE",
AM397="Fiber CAmtel","TX ISSUE",
AM397="Fiber AOF","TX ISSUE",
AM397="Projet OCM (HUAWEI)","TRAVAUX-HUAWEI",
AM397="Projet OCM (NOKIA)","TRAVAUX -NOKIA",
AM397="ACCESS-ISSUE","ACCESS-ISSUE",
AM397="Projet OCM (ZTE, NOKIA, autres projets)","TRAVAUX OCM",
AM397="No root CAuse","No root cause",
AM397="ODU HS","TX ISSUE",
AM397="IP &amp; VLAN","TX ISSUE",
AM397="Warehouse HUAWEI","SPARE-ISSUE",
AM397="SPARE-HS","SPARE-ISSUE",
AM397="Power Telco","RAN ISSUE",AM397="no impacts","no impacts"
),"")</f>
        <v>no impacts</v>
      </c>
      <c r="AM397" s="67" t="s">
        <v>5605</v>
      </c>
      <c r="AN397" s="48" t="str" cm="1">
        <f t="array" ref="AN397">IFERROR(_xlfn.IFS(
AM397="MPR ISSUE","ACTIVE",
AM397="BSS Hardware Issue","ACTIVE",
AM397="Sites strategiques, MLL, Pylone, etc.","PASSIVE",
AM397="AKTIVCO DEFAUT GE &amp; POWER Cabinet","PASSIVE",
AM397="AKTIVCO Coupure ENEO &amp; Baisse de tension","PASSIVE",
AM397="Coupure ENEO &amp; Baisse de tension","PASSIVE",
AM397="Defaut GE &amp; POWER Cabinet","PASSIVE",
AM397="Sharing","PASSIVE",
AM397="Sites strategiques &amp; DataCenter","PASSIVE",
AM397="Exclu","Exclu",
AM397="SAT","ACTIVE",
AM397="SPARE-ISSUE","SPARE-ISSUE",
AM397="Fiber CAmtel","ACTIVE",
AM397="Fiber AOF","ACTIVE",
AM397="Projet OCM (HUAWEI)","PLANNED WORKS",
AM397="Projet OCM (NOKIA)","PLANNED WORKS",
AM397="ACCESS-ISSUE","ACCESS-ISSUE",
AM397="Projet OCM (ZTE, NOKIA, autres projets)","PLANNED WORKS",
AM397="No root CAuse","No root cause",
AM397="ODU HS","ACTIVE",
AM397="IP &amp; VLAN","ACTIVE",
AM397="Warehouse HUAWEI","SPARE-ISSUE",
AM397="SPARE-HS","SPARE-ISSUE",
AM397="Power Telco","ACTIVE", AM397="no impacts","no impacts"
),"")</f>
        <v>no impacts</v>
      </c>
      <c r="AO397" s="93" t="s">
        <v>6268</v>
      </c>
      <c r="AP397" s="127" t="str">
        <f>IFERROR(MID(AQ397, SEARCH("CTR_", AQ397), 7), IFERROR(MID(AQ397, SEARCH("SUO_", AQ397), 7), IFERROR(MID(AQ397, SEARCH("SUD_", AQ397), 7), IFERROR(MID(AQ397, SEARCH("NRO_", AQ397), 7), IFERROR(MID(AQ397, SEARCH("ADM_", AQ397), 7), IFERROR(MID(AQ397, SEARCH("NRD_", AQ397), 7), IFERROR(MID(AQ397, SEARCH("EXN_", AQ397), 7), IFERROR(MID(AQ397, SEARCH("LIT_", AQ397), 7), IFERROR(MID(AQ397, SEARCH("EST_", AQ397), 7), MID(AQ397, SEARCH("OST_",AQ397), 7))))))))))</f>
        <v>EXN_066</v>
      </c>
      <c r="AQ397" s="9" t="s">
        <v>6527</v>
      </c>
      <c r="AR397" s="17" t="s">
        <v>5743</v>
      </c>
      <c r="AS397" s="7" t="s">
        <v>5537</v>
      </c>
      <c r="AT397" s="6"/>
      <c r="AU397" s="7"/>
      <c r="AV397" s="3" t="s">
        <v>5537</v>
      </c>
      <c r="AW397" s="18" t="s">
        <v>5537</v>
      </c>
      <c r="AX397" s="18" t="s">
        <v>5537</v>
      </c>
      <c r="AY397" s="18" t="s">
        <v>5537</v>
      </c>
      <c r="AZ397" s="18" t="s">
        <v>5537</v>
      </c>
      <c r="BA397" s="18" t="s">
        <v>5537</v>
      </c>
      <c r="BB397" s="18" t="s">
        <v>5537</v>
      </c>
      <c r="BC397" s="18" t="s">
        <v>5537</v>
      </c>
      <c r="BD397" s="18" t="s">
        <v>5537</v>
      </c>
      <c r="BE397" s="18" t="s">
        <v>5537</v>
      </c>
      <c r="BF397" s="18" t="s">
        <v>5537</v>
      </c>
      <c r="BG397" s="18" t="s">
        <v>5537</v>
      </c>
      <c r="BH397" s="18" t="s">
        <v>5537</v>
      </c>
      <c r="BI397" s="9" t="s">
        <v>6269</v>
      </c>
      <c r="BJ397" s="14"/>
      <c r="BK397" s="14" t="s">
        <v>5537</v>
      </c>
      <c r="BL397" s="14" t="str">
        <f>_xlfn.XLOOKUP(B397,'[4]cell downs 18042026 17h'!$B:$B,'[4]cell downs 18042026 17h'!$B:$B,"")</f>
        <v/>
      </c>
      <c r="BM397" s="14" t="str">
        <f>_xlfn.XLOOKUP(B397,'[5]Cells Huawei 19042026 15h'!$B:$B,'[5]Cells Huawei 19042026 15h'!$B:$B,"")</f>
        <v/>
      </c>
      <c r="BN397" s="9" t="str">
        <f>_xlfn.XLOOKUP(B397,'[6]cells down 19042026 9H40'!$B:$B,'[6]cells down 19042026 9H40'!$B:$B,"")</f>
        <v/>
      </c>
      <c r="BO397" s="9" t="s">
        <v>1055</v>
      </c>
      <c r="BP397" s="9" t="s">
        <v>12</v>
      </c>
      <c r="BQ397" s="115"/>
    </row>
    <row r="398" spans="1:69" s="9" customFormat="1" x14ac:dyDescent="0.3">
      <c r="A398" s="1" t="s">
        <v>1151</v>
      </c>
      <c r="B398" s="8" t="s">
        <v>1152</v>
      </c>
      <c r="C398" s="3" t="str">
        <f>_xlfn.XLOOKUP(B398,'[1]daily break down'!$D:$D,'[1]daily break down'!$E:$E,"")</f>
        <v>EXTREME-NORD</v>
      </c>
      <c r="D398" s="1" t="s">
        <v>11</v>
      </c>
      <c r="E398" s="1" t="s">
        <v>66</v>
      </c>
      <c r="F398" s="3" t="s">
        <v>55</v>
      </c>
      <c r="G398" s="1" t="s">
        <v>1151</v>
      </c>
      <c r="H398" s="33" t="str">
        <f>_xlfn.XLOOKUP(B398,[2]CALCULATION!$B:$B,[2]CALCULATION!$H:$H,"")</f>
        <v>NOKIA</v>
      </c>
      <c r="I398" s="28">
        <v>0</v>
      </c>
      <c r="J398" s="28">
        <v>0</v>
      </c>
      <c r="K398" s="28">
        <v>0</v>
      </c>
      <c r="L398" s="28">
        <v>5.6451234122836492E-3</v>
      </c>
      <c r="M398" s="28">
        <v>0.15034424525494089</v>
      </c>
      <c r="N398" s="28">
        <v>0</v>
      </c>
      <c r="O398" s="28">
        <v>4.3127457377968055</v>
      </c>
      <c r="P398" s="28">
        <v>4.164686947672692</v>
      </c>
      <c r="Q398" s="28">
        <v>4.7490163827414991</v>
      </c>
      <c r="R398" s="28">
        <v>0.59897998697455568</v>
      </c>
      <c r="S398" s="94">
        <v>0</v>
      </c>
      <c r="T398" s="94">
        <f>_xlfn.XLOOKUP(B398,'[3]Nur des jours'!$B:$B,'[3]Nur des jours'!$U:$U,"")</f>
        <v>7.5283877541372632</v>
      </c>
      <c r="U398" s="94">
        <v>0.27601587444597114</v>
      </c>
      <c r="V398" s="94">
        <v>0.95170590561514445</v>
      </c>
      <c r="W398" s="94">
        <v>7.5283877541372632</v>
      </c>
      <c r="X398" s="94">
        <v>3.1851358570269355</v>
      </c>
      <c r="Y398" s="94">
        <v>3.04281914391199</v>
      </c>
      <c r="Z398" s="94">
        <v>1.4347200640136291</v>
      </c>
      <c r="AA398" s="94">
        <v>0.79578348124140186</v>
      </c>
      <c r="AB398" s="94">
        <v>0.32197666886394832</v>
      </c>
      <c r="AC398" s="94">
        <f>_xlfn.XLOOKUP(B398,'[3]Nur des jours'!$B:$B,'[3]Nur des jours'!$N:$N,"")</f>
        <v>0.50385879754475182</v>
      </c>
      <c r="AD398" s="94">
        <v>0.50385879754475182</v>
      </c>
      <c r="AE398" s="94">
        <v>2.4971623722567933</v>
      </c>
      <c r="AF398" s="94">
        <v>0.43866303878467683</v>
      </c>
      <c r="AG398" s="94">
        <v>0</v>
      </c>
      <c r="AH398" s="94">
        <v>0.50385879754475182</v>
      </c>
      <c r="AI398" s="49" t="s">
        <v>6659</v>
      </c>
      <c r="AJ398" s="49"/>
      <c r="AK398" s="48" t="str" cm="1">
        <f t="array" ref="AK398">IFERROR(_xlfn.IFS(
AM398="MPR ISSUE","PDH",
AM398="BSS Hardware Issue","BSS",
AM398="Sites strategiques, MLL, Pylone, etc.","ENVTECH",
AM398="AKTIVCO DEFAUT GE &amp; POWER Cabinet","AKTIVCO",
AM398="AKTIVCO Coupure ENEO &amp; Baisse de tension","AKTIVCO GRID ONLY",
AM398="Coupure ENEO &amp; Baisse de tension","IHS GRID ONLY",
AM398="Defaut GE &amp; POWER Cabinet","IHS",
AM398="Sharing","Partners",
AM398="Sites strategiques &amp; DataCenter","SST &amp; DC",
AM398="Exclu","Exclu",
AM398="SAT","SAT",
AM398="SPARE-ISSUE","SPARE-ISSUE",
AM398="Fiber CAmtel","TRANS_FO_CAMTEL",
AM398="Fiber AOF","Fiber AOF",
AM398="Projet OCM (HUAWEI)","TRAVAUX-HUAWEI",
AM398="Projet OCM (NOKIA)","TRAVAUX-NOKIA",
AM398="ACCESS-ISSUE","ACCESS-ISSUE",
AM398="Projet OCM (ZTE, NOKIA, autres projets)","TRAVAUX OCM",
AM398="No root CAuse","No root cause",
AM398="ODU HS","PDH",
AM398="IP &amp; VLAN","PDH",
AM398="Warehouse HUAWEI","SPARE-ISSUE",
AM398="SPARE-HS","SPARE-ISSUE",
AM398="Power Telco","BSS",AM398="no impacts","no impacts"
),"")</f>
        <v>IHS</v>
      </c>
      <c r="AL398" s="48" t="str" cm="1">
        <f t="array" ref="AL398">IFERROR(_xlfn.IFS(
AM398="MPR ISSUE","TX ISSUE",
AM398="BSS Hardware Issue","RAN ISSUE",
AM398="Sites strategiques, MLL, Pylone, etc.","ENVTECH",
AM398="AKTIVCO DEFAUT GE &amp; POWER Cabinet","POWER ISSUE",
AM398="AKTIVCO Coupure ENEO &amp; Baisse de tension","POWER ISSUE",
AM398="Coupure ENEO &amp; Baisse de tension","POWER ISSUE",
AM398="Defaut GE &amp; POWER Cabinet","POWER ISSUE",
AM398="Sharing","POWER ISSUE",
AM398="Sites strategiques &amp; DataCenter","POWER ISSUE",
AM398="Exclu","Exclu",
AM398="SAT","TX ISSUE",
AM398="SPARE-ISSUE","SPARE-ISSUE",
AM398="Fiber CAmtel","TX ISSUE",
AM398="Fiber AOF","TX ISSUE",
AM398="Projet OCM (HUAWEI)","TRAVAUX-HUAWEI",
AM398="Projet OCM (NOKIA)","TRAVAUX -NOKIA",
AM398="ACCESS-ISSUE","ACCESS-ISSUE",
AM398="Projet OCM (ZTE, NOKIA, autres projets)","TRAVAUX OCM",
AM398="No root CAuse","No root cause",
AM398="ODU HS","TX ISSUE",
AM398="IP &amp; VLAN","TX ISSUE",
AM398="Warehouse HUAWEI","SPARE-ISSUE",
AM398="SPARE-HS","SPARE-ISSUE",
AM398="Power Telco","RAN ISSUE",AM398="no impacts","no impacts"
),"")</f>
        <v>POWER ISSUE</v>
      </c>
      <c r="AM398" s="67" t="s">
        <v>5330</v>
      </c>
      <c r="AN398" s="48" t="str" cm="1">
        <f t="array" ref="AN398">IFERROR(_xlfn.IFS(
AM398="MPR ISSUE","ACTIVE",
AM398="BSS Hardware Issue","ACTIVE",
AM398="Sites strategiques, MLL, Pylone, etc.","PASSIVE",
AM398="AKTIVCO DEFAUT GE &amp; POWER Cabinet","PASSIVE",
AM398="AKTIVCO Coupure ENEO &amp; Baisse de tension","PASSIVE",
AM398="Coupure ENEO &amp; Baisse de tension","PASSIVE",
AM398="Defaut GE &amp; POWER Cabinet","PASSIVE",
AM398="Sharing","PASSIVE",
AM398="Sites strategiques &amp; DataCenter","PASSIVE",
AM398="Exclu","Exclu",
AM398="SAT","ACTIVE",
AM398="SPARE-ISSUE","SPARE-ISSUE",
AM398="Fiber CAmtel","ACTIVE",
AM398="Fiber AOF","ACTIVE",
AM398="Projet OCM (HUAWEI)","PLANNED WORKS",
AM398="Projet OCM (NOKIA)","PLANNED WORKS",
AM398="ACCESS-ISSUE","ACCESS-ISSUE",
AM398="Projet OCM (ZTE, NOKIA, autres projets)","PLANNED WORKS",
AM398="No root CAuse","No root cause",
AM398="ODU HS","ACTIVE",
AM398="IP &amp; VLAN","ACTIVE",
AM398="Warehouse HUAWEI","SPARE-ISSUE",
AM398="SPARE-HS","SPARE-ISSUE",
AM398="Power Telco","ACTIVE", AM398="no impacts","no impacts"
),"")</f>
        <v>PASSIVE</v>
      </c>
      <c r="AO398" s="93" t="s">
        <v>6252</v>
      </c>
      <c r="AP398" s="101" t="str">
        <f t="shared" ref="AP398:AP403" si="18">B398</f>
        <v>EXN_049</v>
      </c>
      <c r="AR398" s="17" t="s">
        <v>5537</v>
      </c>
      <c r="AS398" s="7" t="s">
        <v>5537</v>
      </c>
      <c r="AT398" s="6"/>
      <c r="AU398" s="7"/>
      <c r="AV398" s="3" t="s">
        <v>5537</v>
      </c>
      <c r="AW398" s="18" t="s">
        <v>5537</v>
      </c>
      <c r="AX398" s="18" t="s">
        <v>5537</v>
      </c>
      <c r="AY398" s="18" t="s">
        <v>5537</v>
      </c>
      <c r="AZ398" s="18" t="s">
        <v>5537</v>
      </c>
      <c r="BA398" s="18" t="s">
        <v>5537</v>
      </c>
      <c r="BB398" s="18" t="s">
        <v>5537</v>
      </c>
      <c r="BC398" s="18" t="s">
        <v>5537</v>
      </c>
      <c r="BD398" s="18" t="s">
        <v>5537</v>
      </c>
      <c r="BE398" s="18" t="s">
        <v>5537</v>
      </c>
      <c r="BF398" s="18" t="s">
        <v>5537</v>
      </c>
      <c r="BG398" s="18" t="s">
        <v>5537</v>
      </c>
      <c r="BH398" s="18" t="s">
        <v>5537</v>
      </c>
      <c r="BI398" s="9" t="s">
        <v>6252</v>
      </c>
      <c r="BJ398" s="14"/>
      <c r="BK398" s="14" t="s">
        <v>5537</v>
      </c>
      <c r="BL398" s="14" t="str">
        <f>_xlfn.XLOOKUP(B398,'[4]cell downs 18042026 17h'!$B:$B,'[4]cell downs 18042026 17h'!$B:$B,"")</f>
        <v/>
      </c>
      <c r="BM398" s="14" t="str">
        <f>_xlfn.XLOOKUP(B398,'[5]Cells Huawei 19042026 15h'!$B:$B,'[5]Cells Huawei 19042026 15h'!$B:$B,"")</f>
        <v/>
      </c>
      <c r="BN398" s="9" t="str">
        <f>_xlfn.XLOOKUP(B398,'[6]cells down 19042026 9H40'!$B:$B,'[6]cells down 19042026 9H40'!$B:$B,"")</f>
        <v/>
      </c>
      <c r="BO398" s="9" t="s">
        <v>1152</v>
      </c>
      <c r="BP398" s="9" t="s">
        <v>5537</v>
      </c>
      <c r="BQ398" s="115"/>
    </row>
    <row r="399" spans="1:69" s="9" customFormat="1" x14ac:dyDescent="0.3">
      <c r="A399" s="1" t="s">
        <v>2082</v>
      </c>
      <c r="B399" s="8" t="s">
        <v>2083</v>
      </c>
      <c r="C399" s="3" t="str">
        <f>_xlfn.XLOOKUP(B399,'[1]daily break down'!$D:$D,'[1]daily break down'!$E:$E,"")</f>
        <v>Douala</v>
      </c>
      <c r="D399" s="1" t="s">
        <v>11</v>
      </c>
      <c r="E399" s="1" t="s">
        <v>12</v>
      </c>
      <c r="F399" s="3" t="s">
        <v>31</v>
      </c>
      <c r="G399" s="1" t="s">
        <v>32</v>
      </c>
      <c r="H399" s="34" t="str">
        <f>_xlfn.XLOOKUP(B399,[2]CALCULATION!$B:$B,[2]CALCULATION!$H:$H,"")</f>
        <v>ZTE</v>
      </c>
      <c r="I399" s="28">
        <v>0</v>
      </c>
      <c r="J399" s="28">
        <v>0</v>
      </c>
      <c r="K399" s="28">
        <v>0</v>
      </c>
      <c r="L399" s="28">
        <v>0</v>
      </c>
      <c r="M399" s="28">
        <v>0</v>
      </c>
      <c r="N399" s="28">
        <v>0</v>
      </c>
      <c r="O399" s="28">
        <v>0</v>
      </c>
      <c r="P399" s="28">
        <v>0</v>
      </c>
      <c r="Q399" s="28">
        <v>0</v>
      </c>
      <c r="R399" s="28">
        <v>0</v>
      </c>
      <c r="S399" s="94">
        <v>0</v>
      </c>
      <c r="T399" s="94">
        <f>_xlfn.XLOOKUP(B399,'[3]Nur des jours'!$B:$B,'[3]Nur des jours'!$U:$U,"")</f>
        <v>0</v>
      </c>
      <c r="U399" s="94">
        <v>0</v>
      </c>
      <c r="V399" s="94">
        <v>0</v>
      </c>
      <c r="W399" s="94">
        <v>0</v>
      </c>
      <c r="X399" s="94">
        <v>0</v>
      </c>
      <c r="Y399" s="94">
        <v>0</v>
      </c>
      <c r="Z399" s="94">
        <v>0</v>
      </c>
      <c r="AA399" s="94">
        <v>0</v>
      </c>
      <c r="AB399" s="94">
        <v>0</v>
      </c>
      <c r="AC399" s="94">
        <f>_xlfn.XLOOKUP(B399,'[3]Nur des jours'!$B:$B,'[3]Nur des jours'!$N:$N,"")</f>
        <v>0.49959621382689334</v>
      </c>
      <c r="AD399" s="94">
        <v>0.49959621382689334</v>
      </c>
      <c r="AE399" s="94">
        <v>0.15724354439688421</v>
      </c>
      <c r="AF399" s="94">
        <v>0.24278673698025638</v>
      </c>
      <c r="AG399" s="94">
        <v>0.75866581521536713</v>
      </c>
      <c r="AH399" s="94">
        <v>0.49959621382689334</v>
      </c>
      <c r="AI399" s="49" t="s">
        <v>5559</v>
      </c>
      <c r="AJ399" s="49"/>
      <c r="AK399" s="48" t="str" cm="1">
        <f t="array" ref="AK399">IFERROR(_xlfn.IFS(
AM399="MPR ISSUE","PDH",
AM399="BSS Hardware Issue","BSS",
AM399="Sites strategiques, MLL, Pylone, etc.","ENVTECH",
AM399="AKTIVCO DEFAUT GE &amp; POWER Cabinet","AKTIVCO",
AM399="AKTIVCO Coupure ENEO &amp; Baisse de tension","AKTIVCO GRID ONLY",
AM399="Coupure ENEO &amp; Baisse de tension","IHS GRID ONLY",
AM399="Defaut GE &amp; POWER Cabinet","IHS",
AM399="Sharing","Partners",
AM399="Sites strategiques &amp; DataCenter","SST &amp; DC",
AM399="Exclu","Exclu",
AM399="SAT","SAT",
AM399="SPARE-ISSUE","SPARE-ISSUE",
AM399="Fiber CAmtel","TRANS_FO_CAMTEL",
AM399="Fiber AOF","Fiber AOF",
AM399="Projet OCM (HUAWEI)","TRAVAUX-HUAWEI",
AM399="Projet OCM (NOKIA)","TRAVAUX-NOKIA",
AM399="ACCESS-ISSUE","ACCESS-ISSUE",
AM399="Projet OCM (ZTE, NOKIA, autres projets)","TRAVAUX OCM",
AM399="No root CAuse","No root cause",
AM399="ODU HS","PDH",
AM399="IP &amp; VLAN","PDH",
AM399="Warehouse HUAWEI","SPARE-ISSUE",
AM399="SPARE-HS","SPARE-ISSUE",
AM399="Power Telco","BSS",AM399="no impacts","no impacts"
),"")</f>
        <v>no impacts</v>
      </c>
      <c r="AL399" s="48" t="str" cm="1">
        <f t="array" ref="AL399">IFERROR(_xlfn.IFS(
AM399="MPR ISSUE","TX ISSUE",
AM399="BSS Hardware Issue","RAN ISSUE",
AM399="Sites strategiques, MLL, Pylone, etc.","ENVTECH",
AM399="AKTIVCO DEFAUT GE &amp; POWER Cabinet","POWER ISSUE",
AM399="AKTIVCO Coupure ENEO &amp; Baisse de tension","POWER ISSUE",
AM399="Coupure ENEO &amp; Baisse de tension","POWER ISSUE",
AM399="Defaut GE &amp; POWER Cabinet","POWER ISSUE",
AM399="Sharing","POWER ISSUE",
AM399="Sites strategiques &amp; DataCenter","POWER ISSUE",
AM399="Exclu","Exclu",
AM399="SAT","TX ISSUE",
AM399="SPARE-ISSUE","SPARE-ISSUE",
AM399="Fiber CAmtel","TX ISSUE",
AM399="Fiber AOF","TX ISSUE",
AM399="Projet OCM (HUAWEI)","TRAVAUX-HUAWEI",
AM399="Projet OCM (NOKIA)","TRAVAUX -NOKIA",
AM399="ACCESS-ISSUE","ACCESS-ISSUE",
AM399="Projet OCM (ZTE, NOKIA, autres projets)","TRAVAUX OCM",
AM399="No root CAuse","No root cause",
AM399="ODU HS","TX ISSUE",
AM399="IP &amp; VLAN","TX ISSUE",
AM399="Warehouse HUAWEI","SPARE-ISSUE",
AM399="SPARE-HS","SPARE-ISSUE",
AM399="Power Telco","RAN ISSUE",AM399="no impacts","no impacts"
),"")</f>
        <v>no impacts</v>
      </c>
      <c r="AM399" s="67" t="s">
        <v>5605</v>
      </c>
      <c r="AN399" s="48" t="str" cm="1">
        <f t="array" ref="AN399">IFERROR(_xlfn.IFS(
AM399="MPR ISSUE","ACTIVE",
AM399="BSS Hardware Issue","ACTIVE",
AM399="Sites strategiques, MLL, Pylone, etc.","PASSIVE",
AM399="AKTIVCO DEFAUT GE &amp; POWER Cabinet","PASSIVE",
AM399="AKTIVCO Coupure ENEO &amp; Baisse de tension","PASSIVE",
AM399="Coupure ENEO &amp; Baisse de tension","PASSIVE",
AM399="Defaut GE &amp; POWER Cabinet","PASSIVE",
AM399="Sharing","PASSIVE",
AM399="Sites strategiques &amp; DataCenter","PASSIVE",
AM399="Exclu","Exclu",
AM399="SAT","ACTIVE",
AM399="SPARE-ISSUE","SPARE-ISSUE",
AM399="Fiber CAmtel","ACTIVE",
AM399="Fiber AOF","ACTIVE",
AM399="Projet OCM (HUAWEI)","PLANNED WORKS",
AM399="Projet OCM (NOKIA)","PLANNED WORKS",
AM399="ACCESS-ISSUE","ACCESS-ISSUE",
AM399="Projet OCM (ZTE, NOKIA, autres projets)","PLANNED WORKS",
AM399="No root CAuse","No root cause",
AM399="ODU HS","ACTIVE",
AM399="IP &amp; VLAN","ACTIVE",
AM399="Warehouse HUAWEI","SPARE-ISSUE",
AM399="SPARE-HS","SPARE-ISSUE",
AM399="Power Telco","ACTIVE", AM399="no impacts","no impacts"
),"")</f>
        <v>no impacts</v>
      </c>
      <c r="AO399" s="93" t="s">
        <v>5537</v>
      </c>
      <c r="AP399" s="101" t="str">
        <f t="shared" si="18"/>
        <v>LIT_038</v>
      </c>
      <c r="AR399" s="17" t="s">
        <v>5537</v>
      </c>
      <c r="AS399" s="7" t="s">
        <v>5537</v>
      </c>
      <c r="AT399" s="6"/>
      <c r="AU399" s="7"/>
      <c r="AV399" s="3" t="s">
        <v>5537</v>
      </c>
      <c r="AW399" s="18" t="s">
        <v>5537</v>
      </c>
      <c r="AX399" s="18" t="s">
        <v>5537</v>
      </c>
      <c r="AY399" s="18" t="s">
        <v>5537</v>
      </c>
      <c r="AZ399" s="18" t="s">
        <v>5537</v>
      </c>
      <c r="BA399" s="18" t="s">
        <v>5537</v>
      </c>
      <c r="BB399" s="18" t="s">
        <v>5537</v>
      </c>
      <c r="BC399" s="18" t="s">
        <v>5537</v>
      </c>
      <c r="BD399" s="18" t="s">
        <v>5537</v>
      </c>
      <c r="BE399" s="18" t="s">
        <v>5537</v>
      </c>
      <c r="BF399" s="18" t="s">
        <v>5537</v>
      </c>
      <c r="BG399" s="18" t="s">
        <v>5537</v>
      </c>
      <c r="BH399" s="18" t="s">
        <v>5537</v>
      </c>
      <c r="BI399" s="9" t="s">
        <v>5537</v>
      </c>
      <c r="BJ399" s="14"/>
      <c r="BK399" s="14" t="s">
        <v>5537</v>
      </c>
      <c r="BL399" s="14" t="str">
        <f>_xlfn.XLOOKUP(B399,'[4]cell downs 18042026 17h'!$B:$B,'[4]cell downs 18042026 17h'!$B:$B,"")</f>
        <v/>
      </c>
      <c r="BM399" s="14" t="str">
        <f>_xlfn.XLOOKUP(B399,'[5]Cells Huawei 19042026 15h'!$B:$B,'[5]Cells Huawei 19042026 15h'!$B:$B,"")</f>
        <v/>
      </c>
      <c r="BN399" s="9" t="str">
        <f>_xlfn.XLOOKUP(B399,'[6]cells down 19042026 9H40'!$B:$B,'[6]cells down 19042026 9H40'!$B:$B,"")</f>
        <v/>
      </c>
      <c r="BO399" s="9" t="s">
        <v>2083</v>
      </c>
      <c r="BP399" s="9" t="s">
        <v>12</v>
      </c>
      <c r="BQ399" s="115"/>
    </row>
    <row r="400" spans="1:69" s="9" customFormat="1" x14ac:dyDescent="0.3">
      <c r="A400" s="1" t="s">
        <v>656</v>
      </c>
      <c r="B400" s="8" t="s">
        <v>657</v>
      </c>
      <c r="C400" s="3" t="str">
        <f>_xlfn.XLOOKUP(B400,'[1]daily break down'!$D:$D,'[1]daily break down'!$E:$E,"")</f>
        <v>NORD-OUEST</v>
      </c>
      <c r="D400" s="1" t="s">
        <v>11</v>
      </c>
      <c r="E400" s="1" t="s">
        <v>66</v>
      </c>
      <c r="F400" s="3" t="s">
        <v>51</v>
      </c>
      <c r="G400" s="1" t="s">
        <v>658</v>
      </c>
      <c r="H400" s="33" t="str">
        <f>_xlfn.XLOOKUP(B400,[2]CALCULATION!$B:$B,[2]CALCULATION!$H:$H,"")</f>
        <v>NOKIA</v>
      </c>
      <c r="I400" s="28">
        <v>0.32636408450655002</v>
      </c>
      <c r="J400" s="28">
        <v>0.54339810159695889</v>
      </c>
      <c r="K400" s="28">
        <v>0.40800874467015152</v>
      </c>
      <c r="L400" s="28">
        <v>0.33127670272440879</v>
      </c>
      <c r="M400" s="28">
        <v>0.21399999663134214</v>
      </c>
      <c r="N400" s="28">
        <v>3.4224033407043857</v>
      </c>
      <c r="O400" s="28">
        <v>9.2966357389406529</v>
      </c>
      <c r="P400" s="28">
        <v>9.2965816323264807</v>
      </c>
      <c r="Q400" s="28">
        <v>9.2961487794130768</v>
      </c>
      <c r="R400" s="28">
        <v>9.2965275257123032</v>
      </c>
      <c r="S400" s="94">
        <v>9.2966357389406529</v>
      </c>
      <c r="T400" s="94">
        <f>_xlfn.XLOOKUP(B400,'[3]Nur des jours'!$B:$B,'[3]Nur des jours'!$U:$U,"")</f>
        <v>4.6228522998690194</v>
      </c>
      <c r="U400" s="94">
        <v>4.6228522998690194</v>
      </c>
      <c r="V400" s="94">
        <v>4.6228522998690194</v>
      </c>
      <c r="W400" s="94">
        <v>4.6228522998690194</v>
      </c>
      <c r="X400" s="94">
        <v>4.6228522998690194</v>
      </c>
      <c r="Y400" s="94">
        <v>4.6228522998690194</v>
      </c>
      <c r="Z400" s="94">
        <v>2.4905438414761165</v>
      </c>
      <c r="AA400" s="94">
        <v>1.8370309017700959</v>
      </c>
      <c r="AB400" s="94">
        <v>0.43902828786101766</v>
      </c>
      <c r="AC400" s="94">
        <f>_xlfn.XLOOKUP(B400,'[3]Nur des jours'!$B:$B,'[3]Nur des jours'!$N:$N,"")</f>
        <v>0.49718847825404583</v>
      </c>
      <c r="AD400" s="94">
        <v>0.49718847825404583</v>
      </c>
      <c r="AE400" s="94">
        <v>0.25066544368907595</v>
      </c>
      <c r="AF400" s="94">
        <v>1.3743748108707259</v>
      </c>
      <c r="AG400" s="94">
        <v>0</v>
      </c>
      <c r="AH400" s="94">
        <v>0.49718847825404583</v>
      </c>
      <c r="AI400" s="49" t="s">
        <v>6659</v>
      </c>
      <c r="AJ400" s="49"/>
      <c r="AK400" s="48" t="str" cm="1">
        <f t="array" ref="AK400">IFERROR(_xlfn.IFS(
AM400="MPR ISSUE","PDH",
AM400="BSS Hardware Issue","BSS",
AM400="Sites strategiques, MLL, Pylone, etc.","ENVTECH",
AM400="AKTIVCO DEFAUT GE &amp; POWER Cabinet","AKTIVCO",
AM400="AKTIVCO Coupure ENEO &amp; Baisse de tension","AKTIVCO GRID ONLY",
AM400="Coupure ENEO &amp; Baisse de tension","IHS GRID ONLY",
AM400="Defaut GE &amp; POWER Cabinet","IHS",
AM400="Sharing","Partners",
AM400="Sites strategiques &amp; DataCenter","SST &amp; DC",
AM400="Exclu","Exclu",
AM400="SAT","SAT",
AM400="SPARE-ISSUE","SPARE-ISSUE",
AM400="Fiber CAmtel","TRANS_FO_CAMTEL",
AM400="Fiber AOF","Fiber AOF",
AM400="Projet OCM (HUAWEI)","TRAVAUX-HUAWEI",
AM400="Projet OCM (NOKIA)","TRAVAUX-NOKIA",
AM400="ACCESS-ISSUE","ACCESS-ISSUE",
AM400="Projet OCM (ZTE, NOKIA, autres projets)","TRAVAUX OCM",
AM400="No root CAuse","No root cause",
AM400="ODU HS","PDH",
AM400="IP &amp; VLAN","PDH",
AM400="Warehouse HUAWEI","SPARE-ISSUE",
AM400="SPARE-HS","SPARE-ISSUE",
AM400="Power Telco","BSS",AM400="no impacts","no impacts"
),"")</f>
        <v>IHS</v>
      </c>
      <c r="AL400" s="48" t="str" cm="1">
        <f t="array" ref="AL400">IFERROR(_xlfn.IFS(
AM400="MPR ISSUE","TX ISSUE",
AM400="BSS Hardware Issue","RAN ISSUE",
AM400="Sites strategiques, MLL, Pylone, etc.","ENVTECH",
AM400="AKTIVCO DEFAUT GE &amp; POWER Cabinet","POWER ISSUE",
AM400="AKTIVCO Coupure ENEO &amp; Baisse de tension","POWER ISSUE",
AM400="Coupure ENEO &amp; Baisse de tension","POWER ISSUE",
AM400="Defaut GE &amp; POWER Cabinet","POWER ISSUE",
AM400="Sharing","POWER ISSUE",
AM400="Sites strategiques &amp; DataCenter","POWER ISSUE",
AM400="Exclu","Exclu",
AM400="SAT","TX ISSUE",
AM400="SPARE-ISSUE","SPARE-ISSUE",
AM400="Fiber CAmtel","TX ISSUE",
AM400="Fiber AOF","TX ISSUE",
AM400="Projet OCM (HUAWEI)","TRAVAUX-HUAWEI",
AM400="Projet OCM (NOKIA)","TRAVAUX -NOKIA",
AM400="ACCESS-ISSUE","ACCESS-ISSUE",
AM400="Projet OCM (ZTE, NOKIA, autres projets)","TRAVAUX OCM",
AM400="No root CAuse","No root cause",
AM400="ODU HS","TX ISSUE",
AM400="IP &amp; VLAN","TX ISSUE",
AM400="Warehouse HUAWEI","SPARE-ISSUE",
AM400="SPARE-HS","SPARE-ISSUE",
AM400="Power Telco","RAN ISSUE",AM400="no impacts","no impacts"
),"")</f>
        <v>POWER ISSUE</v>
      </c>
      <c r="AM400" s="67" t="s">
        <v>5330</v>
      </c>
      <c r="AN400" s="48" t="str" cm="1">
        <f t="array" ref="AN400">IFERROR(_xlfn.IFS(
AM400="MPR ISSUE","ACTIVE",
AM400="BSS Hardware Issue","ACTIVE",
AM400="Sites strategiques, MLL, Pylone, etc.","PASSIVE",
AM400="AKTIVCO DEFAUT GE &amp; POWER Cabinet","PASSIVE",
AM400="AKTIVCO Coupure ENEO &amp; Baisse de tension","PASSIVE",
AM400="Coupure ENEO &amp; Baisse de tension","PASSIVE",
AM400="Defaut GE &amp; POWER Cabinet","PASSIVE",
AM400="Sharing","PASSIVE",
AM400="Sites strategiques &amp; DataCenter","PASSIVE",
AM400="Exclu","Exclu",
AM400="SAT","ACTIVE",
AM400="SPARE-ISSUE","SPARE-ISSUE",
AM400="Fiber CAmtel","ACTIVE",
AM400="Fiber AOF","ACTIVE",
AM400="Projet OCM (HUAWEI)","PLANNED WORKS",
AM400="Projet OCM (NOKIA)","PLANNED WORKS",
AM400="ACCESS-ISSUE","ACCESS-ISSUE",
AM400="Projet OCM (ZTE, NOKIA, autres projets)","PLANNED WORKS",
AM400="No root CAuse","No root cause",
AM400="ODU HS","ACTIVE",
AM400="IP &amp; VLAN","ACTIVE",
AM400="Warehouse HUAWEI","SPARE-ISSUE",
AM400="SPARE-HS","SPARE-ISSUE",
AM400="Power Telco","ACTIVE", AM400="no impacts","no impacts"
),"")</f>
        <v>PASSIVE</v>
      </c>
      <c r="AO400" s="93" t="s">
        <v>5990</v>
      </c>
      <c r="AP400" s="101" t="str">
        <f t="shared" si="18"/>
        <v>NRO_012</v>
      </c>
      <c r="AR400" s="17" t="s">
        <v>5537</v>
      </c>
      <c r="AS400" s="7" t="s">
        <v>5537</v>
      </c>
      <c r="AT400" s="6"/>
      <c r="AU400" s="7"/>
      <c r="AV400" s="3" t="s">
        <v>5537</v>
      </c>
      <c r="AW400" s="18" t="s">
        <v>5537</v>
      </c>
      <c r="AX400" s="18" t="s">
        <v>5537</v>
      </c>
      <c r="AY400" s="18" t="s">
        <v>5537</v>
      </c>
      <c r="AZ400" s="18" t="s">
        <v>5537</v>
      </c>
      <c r="BA400" s="18" t="s">
        <v>5537</v>
      </c>
      <c r="BB400" s="18" t="s">
        <v>5537</v>
      </c>
      <c r="BC400" s="18" t="s">
        <v>5537</v>
      </c>
      <c r="BD400" s="18" t="s">
        <v>5537</v>
      </c>
      <c r="BE400" s="18" t="s">
        <v>5537</v>
      </c>
      <c r="BF400" s="18" t="s">
        <v>5537</v>
      </c>
      <c r="BG400" s="18" t="s">
        <v>5537</v>
      </c>
      <c r="BH400" s="18" t="s">
        <v>5537</v>
      </c>
      <c r="BI400" s="9" t="s">
        <v>5990</v>
      </c>
      <c r="BJ400" s="14"/>
      <c r="BK400" s="14" t="s">
        <v>5537</v>
      </c>
      <c r="BL400" s="14" t="str">
        <f>_xlfn.XLOOKUP(B400,'[4]cell downs 18042026 17h'!$B:$B,'[4]cell downs 18042026 17h'!$B:$B,"")</f>
        <v/>
      </c>
      <c r="BM400" s="14" t="str">
        <f>_xlfn.XLOOKUP(B400,'[5]Cells Huawei 19042026 15h'!$B:$B,'[5]Cells Huawei 19042026 15h'!$B:$B,"")</f>
        <v/>
      </c>
      <c r="BN400" s="9" t="str">
        <f>_xlfn.XLOOKUP(B400,'[6]cells down 19042026 9H40'!$B:$B,'[6]cells down 19042026 9H40'!$B:$B,"")</f>
        <v/>
      </c>
      <c r="BO400" s="9" t="s">
        <v>657</v>
      </c>
      <c r="BP400" s="9" t="s">
        <v>12</v>
      </c>
      <c r="BQ400" s="115"/>
    </row>
    <row r="401" spans="1:69" s="9" customFormat="1" x14ac:dyDescent="0.3">
      <c r="A401" s="19" t="s">
        <v>5372</v>
      </c>
      <c r="B401" s="19" t="s">
        <v>5373</v>
      </c>
      <c r="C401" s="3" t="str">
        <f>_xlfn.XLOOKUP(B401,'[1]daily break down'!$D:$D,'[1]daily break down'!$E:$E,"")</f>
        <v>Douala</v>
      </c>
      <c r="D401" s="19" t="s">
        <v>357</v>
      </c>
      <c r="E401" s="19" t="s">
        <v>22</v>
      </c>
      <c r="F401" s="19" t="s">
        <v>5371</v>
      </c>
      <c r="G401" s="19" t="s">
        <v>32</v>
      </c>
      <c r="H401" s="34" t="str">
        <f>_xlfn.XLOOKUP(B401,[2]CALCULATION!$B:$B,[2]CALCULATION!$H:$H,"")</f>
        <v>ZTE</v>
      </c>
      <c r="I401" s="28">
        <v>0</v>
      </c>
      <c r="J401" s="28">
        <v>8.0850512080768677</v>
      </c>
      <c r="K401" s="28">
        <v>0</v>
      </c>
      <c r="L401" s="28">
        <v>3.9541617085148961</v>
      </c>
      <c r="M401" s="28">
        <v>30.641966510003339</v>
      </c>
      <c r="N401" s="28">
        <v>10.506876492796055</v>
      </c>
      <c r="O401" s="28">
        <v>0</v>
      </c>
      <c r="P401" s="28">
        <v>0</v>
      </c>
      <c r="Q401" s="28">
        <v>7.2368148833015216</v>
      </c>
      <c r="R401" s="28">
        <v>0</v>
      </c>
      <c r="S401" s="94">
        <v>0.1732677858535018</v>
      </c>
      <c r="T401" s="94">
        <f>_xlfn.XLOOKUP(B401,'[3]Nur des jours'!$B:$B,'[3]Nur des jours'!$U:$U,"")</f>
        <v>0</v>
      </c>
      <c r="U401" s="94">
        <v>0</v>
      </c>
      <c r="V401" s="94">
        <v>4.6669941187045749</v>
      </c>
      <c r="W401" s="94">
        <v>0</v>
      </c>
      <c r="X401" s="94">
        <v>4.8087294860929202</v>
      </c>
      <c r="Y401" s="94">
        <v>8.8361755314139927</v>
      </c>
      <c r="Z401" s="94">
        <v>0</v>
      </c>
      <c r="AA401" s="94">
        <v>0.17378500312470607</v>
      </c>
      <c r="AB401" s="94">
        <v>0</v>
      </c>
      <c r="AC401" s="94">
        <f>_xlfn.XLOOKUP(B401,'[3]Nur des jours'!$B:$B,'[3]Nur des jours'!$N:$N,"")</f>
        <v>0.49030413802353123</v>
      </c>
      <c r="AD401" s="94">
        <v>0.49030413802353123</v>
      </c>
      <c r="AE401" s="94">
        <v>0.22331331007277916</v>
      </c>
      <c r="AF401" s="94">
        <v>0.1896605363281221</v>
      </c>
      <c r="AG401" s="94">
        <v>0.75695579895243026</v>
      </c>
      <c r="AH401" s="94">
        <v>0.49030413802353123</v>
      </c>
      <c r="AI401" s="49" t="s">
        <v>5559</v>
      </c>
      <c r="AJ401" s="49"/>
      <c r="AK401" s="48" t="str" cm="1">
        <f t="array" ref="AK401">IFERROR(_xlfn.IFS(
AM401="MPR ISSUE","PDH",
AM401="BSS Hardware Issue","BSS",
AM401="Sites strategiques, MLL, Pylone, etc.","ENVTECH",
AM401="AKTIVCO DEFAUT GE &amp; POWER Cabinet","AKTIVCO",
AM401="AKTIVCO Coupure ENEO &amp; Baisse de tension","AKTIVCO GRID ONLY",
AM401="Coupure ENEO &amp; Baisse de tension","IHS GRID ONLY",
AM401="Defaut GE &amp; POWER Cabinet","IHS",
AM401="Sharing","Partners",
AM401="Sites strategiques &amp; DataCenter","SST &amp; DC",
AM401="Exclu","Exclu",
AM401="SAT","SAT",
AM401="SPARE-ISSUE","SPARE-ISSUE",
AM401="Fiber CAmtel","TRANS_FO_CAMTEL",
AM401="Fiber AOF","Fiber AOF",
AM401="Projet OCM (HUAWEI)","TRAVAUX-HUAWEI",
AM401="Projet OCM (NOKIA)","TRAVAUX-NOKIA",
AM401="ACCESS-ISSUE","ACCESS-ISSUE",
AM401="Projet OCM (ZTE, NOKIA, autres projets)","TRAVAUX OCM",
AM401="No root CAuse","No root cause",
AM401="ODU HS","PDH",
AM401="IP &amp; VLAN","PDH",
AM401="Warehouse HUAWEI","SPARE-ISSUE",
AM401="SPARE-HS","SPARE-ISSUE",
AM401="Power Telco","BSS",AM401="no impacts","no impacts"
),"")</f>
        <v>no impacts</v>
      </c>
      <c r="AL401" s="48" t="str" cm="1">
        <f t="array" ref="AL401">IFERROR(_xlfn.IFS(
AM401="MPR ISSUE","TX ISSUE",
AM401="BSS Hardware Issue","RAN ISSUE",
AM401="Sites strategiques, MLL, Pylone, etc.","ENVTECH",
AM401="AKTIVCO DEFAUT GE &amp; POWER Cabinet","POWER ISSUE",
AM401="AKTIVCO Coupure ENEO &amp; Baisse de tension","POWER ISSUE",
AM401="Coupure ENEO &amp; Baisse de tension","POWER ISSUE",
AM401="Defaut GE &amp; POWER Cabinet","POWER ISSUE",
AM401="Sharing","POWER ISSUE",
AM401="Sites strategiques &amp; DataCenter","POWER ISSUE",
AM401="Exclu","Exclu",
AM401="SAT","TX ISSUE",
AM401="SPARE-ISSUE","SPARE-ISSUE",
AM401="Fiber CAmtel","TX ISSUE",
AM401="Fiber AOF","TX ISSUE",
AM401="Projet OCM (HUAWEI)","TRAVAUX-HUAWEI",
AM401="Projet OCM (NOKIA)","TRAVAUX -NOKIA",
AM401="ACCESS-ISSUE","ACCESS-ISSUE",
AM401="Projet OCM (ZTE, NOKIA, autres projets)","TRAVAUX OCM",
AM401="No root CAuse","No root cause",
AM401="ODU HS","TX ISSUE",
AM401="IP &amp; VLAN","TX ISSUE",
AM401="Warehouse HUAWEI","SPARE-ISSUE",
AM401="SPARE-HS","SPARE-ISSUE",
AM401="Power Telco","RAN ISSUE",AM401="no impacts","no impacts"
),"")</f>
        <v>no impacts</v>
      </c>
      <c r="AM401" s="67" t="s">
        <v>5605</v>
      </c>
      <c r="AN401" s="48" t="str" cm="1">
        <f t="array" ref="AN401">IFERROR(_xlfn.IFS(
AM401="MPR ISSUE","ACTIVE",
AM401="BSS Hardware Issue","ACTIVE",
AM401="Sites strategiques, MLL, Pylone, etc.","PASSIVE",
AM401="AKTIVCO DEFAUT GE &amp; POWER Cabinet","PASSIVE",
AM401="AKTIVCO Coupure ENEO &amp; Baisse de tension","PASSIVE",
AM401="Coupure ENEO &amp; Baisse de tension","PASSIVE",
AM401="Defaut GE &amp; POWER Cabinet","PASSIVE",
AM401="Sharing","PASSIVE",
AM401="Sites strategiques &amp; DataCenter","PASSIVE",
AM401="Exclu","Exclu",
AM401="SAT","ACTIVE",
AM401="SPARE-ISSUE","SPARE-ISSUE",
AM401="Fiber CAmtel","ACTIVE",
AM401="Fiber AOF","ACTIVE",
AM401="Projet OCM (HUAWEI)","PLANNED WORKS",
AM401="Projet OCM (NOKIA)","PLANNED WORKS",
AM401="ACCESS-ISSUE","ACCESS-ISSUE",
AM401="Projet OCM (ZTE, NOKIA, autres projets)","PLANNED WORKS",
AM401="No root CAuse","No root cause",
AM401="ODU HS","ACTIVE",
AM401="IP &amp; VLAN","ACTIVE",
AM401="Warehouse HUAWEI","SPARE-ISSUE",
AM401="SPARE-HS","SPARE-ISSUE",
AM401="Power Telco","ACTIVE", AM401="no impacts","no impacts"
),"")</f>
        <v>no impacts</v>
      </c>
      <c r="AO401" s="93" t="s">
        <v>5537</v>
      </c>
      <c r="AP401" s="101" t="str">
        <f t="shared" si="18"/>
        <v>LIT_841</v>
      </c>
      <c r="AR401" s="17" t="s">
        <v>5537</v>
      </c>
      <c r="AS401" s="7" t="s">
        <v>5537</v>
      </c>
      <c r="AT401" s="6"/>
      <c r="AU401" s="7"/>
      <c r="AV401" s="3" t="s">
        <v>5537</v>
      </c>
      <c r="AW401" s="18" t="s">
        <v>5537</v>
      </c>
      <c r="AX401" s="18" t="s">
        <v>5537</v>
      </c>
      <c r="AY401" s="18" t="s">
        <v>5537</v>
      </c>
      <c r="AZ401" s="18" t="s">
        <v>5537</v>
      </c>
      <c r="BA401" s="18" t="s">
        <v>5537</v>
      </c>
      <c r="BB401" s="18" t="s">
        <v>5537</v>
      </c>
      <c r="BC401" s="18" t="s">
        <v>5537</v>
      </c>
      <c r="BD401" s="18" t="s">
        <v>5537</v>
      </c>
      <c r="BE401" s="18" t="s">
        <v>5537</v>
      </c>
      <c r="BF401" s="18" t="s">
        <v>5537</v>
      </c>
      <c r="BG401" s="18" t="s">
        <v>5537</v>
      </c>
      <c r="BH401" s="18" t="s">
        <v>5537</v>
      </c>
      <c r="BI401" s="9" t="s">
        <v>5537</v>
      </c>
      <c r="BJ401" s="14"/>
      <c r="BK401" s="14" t="s">
        <v>5537</v>
      </c>
      <c r="BL401" s="14" t="str">
        <f>_xlfn.XLOOKUP(B401,'[4]cell downs 18042026 17h'!$B:$B,'[4]cell downs 18042026 17h'!$B:$B,"")</f>
        <v/>
      </c>
      <c r="BM401" s="14" t="str">
        <f>_xlfn.XLOOKUP(B401,'[5]Cells Huawei 19042026 15h'!$B:$B,'[5]Cells Huawei 19042026 15h'!$B:$B,"")</f>
        <v/>
      </c>
      <c r="BN401" s="9" t="str">
        <f>_xlfn.XLOOKUP(B401,'[6]cells down 19042026 9H40'!$B:$B,'[6]cells down 19042026 9H40'!$B:$B,"")</f>
        <v/>
      </c>
      <c r="BO401" s="9" t="s">
        <v>5537</v>
      </c>
      <c r="BP401" s="9" t="s">
        <v>5537</v>
      </c>
      <c r="BQ401" s="115"/>
    </row>
    <row r="402" spans="1:69" s="9" customFormat="1" x14ac:dyDescent="0.3">
      <c r="A402" s="1" t="s">
        <v>3307</v>
      </c>
      <c r="B402" s="8" t="s">
        <v>3308</v>
      </c>
      <c r="C402" s="3" t="str">
        <f>_xlfn.XLOOKUP(B402,'[1]daily break down'!$D:$D,'[1]daily break down'!$E:$E,"")</f>
        <v>Yaounde</v>
      </c>
      <c r="D402" s="1" t="s">
        <v>11</v>
      </c>
      <c r="E402" s="1" t="s">
        <v>12</v>
      </c>
      <c r="F402" s="3" t="s">
        <v>37</v>
      </c>
      <c r="G402" s="1" t="s">
        <v>38</v>
      </c>
      <c r="H402" s="34" t="str">
        <f>_xlfn.XLOOKUP(B402,[2]CALCULATION!$B:$B,[2]CALCULATION!$H:$H,"")</f>
        <v>ZTE</v>
      </c>
      <c r="I402" s="28">
        <v>0</v>
      </c>
      <c r="J402" s="28">
        <v>0</v>
      </c>
      <c r="K402" s="28">
        <v>9.2100344431032391E-2</v>
      </c>
      <c r="L402" s="28">
        <v>0</v>
      </c>
      <c r="M402" s="28">
        <v>0</v>
      </c>
      <c r="N402" s="28">
        <v>0</v>
      </c>
      <c r="O402" s="28">
        <v>0</v>
      </c>
      <c r="P402" s="28">
        <v>12.52864313577774</v>
      </c>
      <c r="Q402" s="28">
        <v>46.616810488738231</v>
      </c>
      <c r="R402" s="28">
        <v>0</v>
      </c>
      <c r="S402" s="94">
        <v>0.49702796254918918</v>
      </c>
      <c r="T402" s="94">
        <f>_xlfn.XLOOKUP(B402,'[3]Nur des jours'!$B:$B,'[3]Nur des jours'!$U:$U,"")</f>
        <v>0</v>
      </c>
      <c r="U402" s="94">
        <v>0.3803687152751028</v>
      </c>
      <c r="V402" s="94">
        <v>0</v>
      </c>
      <c r="W402" s="94">
        <v>0</v>
      </c>
      <c r="X402" s="94">
        <v>0</v>
      </c>
      <c r="Y402" s="94">
        <v>3.0838812269392459</v>
      </c>
      <c r="Z402" s="94">
        <v>0</v>
      </c>
      <c r="AA402" s="94">
        <v>0</v>
      </c>
      <c r="AB402" s="94">
        <v>0</v>
      </c>
      <c r="AC402" s="94">
        <f>_xlfn.XLOOKUP(B402,'[3]Nur des jours'!$B:$B,'[3]Nur des jours'!$N:$N,"")</f>
        <v>0.48869898097496539</v>
      </c>
      <c r="AD402" s="94">
        <v>0.48869898097496539</v>
      </c>
      <c r="AE402" s="94">
        <v>0.24354639521360144</v>
      </c>
      <c r="AF402" s="94">
        <v>0.20687342533941341</v>
      </c>
      <c r="AG402" s="94">
        <v>0.73725641160337674</v>
      </c>
      <c r="AH402" s="94">
        <v>0.48869898097496539</v>
      </c>
      <c r="AI402" s="49" t="s">
        <v>5559</v>
      </c>
      <c r="AJ402" s="49"/>
      <c r="AK402" s="48" t="str" cm="1">
        <f t="array" ref="AK402">IFERROR(_xlfn.IFS(
AM402="MPR ISSUE","PDH",
AM402="BSS Hardware Issue","BSS",
AM402="Sites strategiques, MLL, Pylone, etc.","ENVTECH",
AM402="AKTIVCO DEFAUT GE &amp; POWER Cabinet","AKTIVCO",
AM402="AKTIVCO Coupure ENEO &amp; Baisse de tension","AKTIVCO GRID ONLY",
AM402="Coupure ENEO &amp; Baisse de tension","IHS GRID ONLY",
AM402="Defaut GE &amp; POWER Cabinet","IHS",
AM402="Sharing","Partners",
AM402="Sites strategiques &amp; DataCenter","SST &amp; DC",
AM402="Exclu","Exclu",
AM402="SAT","SAT",
AM402="SPARE-ISSUE","SPARE-ISSUE",
AM402="Fiber CAmtel","TRANS_FO_CAMTEL",
AM402="Fiber AOF","Fiber AOF",
AM402="Projet OCM (HUAWEI)","TRAVAUX-HUAWEI",
AM402="Projet OCM (NOKIA)","TRAVAUX-NOKIA",
AM402="ACCESS-ISSUE","ACCESS-ISSUE",
AM402="Projet OCM (ZTE, NOKIA, autres projets)","TRAVAUX OCM",
AM402="No root CAuse","No root cause",
AM402="ODU HS","PDH",
AM402="IP &amp; VLAN","PDH",
AM402="Warehouse HUAWEI","SPARE-ISSUE",
AM402="SPARE-HS","SPARE-ISSUE",
AM402="Power Telco","BSS",AM402="no impacts","no impacts"
),"")</f>
        <v>no impacts</v>
      </c>
      <c r="AL402" s="48" t="str" cm="1">
        <f t="array" ref="AL402">IFERROR(_xlfn.IFS(
AM402="MPR ISSUE","TX ISSUE",
AM402="BSS Hardware Issue","RAN ISSUE",
AM402="Sites strategiques, MLL, Pylone, etc.","ENVTECH",
AM402="AKTIVCO DEFAUT GE &amp; POWER Cabinet","POWER ISSUE",
AM402="AKTIVCO Coupure ENEO &amp; Baisse de tension","POWER ISSUE",
AM402="Coupure ENEO &amp; Baisse de tension","POWER ISSUE",
AM402="Defaut GE &amp; POWER Cabinet","POWER ISSUE",
AM402="Sharing","POWER ISSUE",
AM402="Sites strategiques &amp; DataCenter","POWER ISSUE",
AM402="Exclu","Exclu",
AM402="SAT","TX ISSUE",
AM402="SPARE-ISSUE","SPARE-ISSUE",
AM402="Fiber CAmtel","TX ISSUE",
AM402="Fiber AOF","TX ISSUE",
AM402="Projet OCM (HUAWEI)","TRAVAUX-HUAWEI",
AM402="Projet OCM (NOKIA)","TRAVAUX -NOKIA",
AM402="ACCESS-ISSUE","ACCESS-ISSUE",
AM402="Projet OCM (ZTE, NOKIA, autres projets)","TRAVAUX OCM",
AM402="No root CAuse","No root cause",
AM402="ODU HS","TX ISSUE",
AM402="IP &amp; VLAN","TX ISSUE",
AM402="Warehouse HUAWEI","SPARE-ISSUE",
AM402="SPARE-HS","SPARE-ISSUE",
AM402="Power Telco","RAN ISSUE",AM402="no impacts","no impacts"
),"")</f>
        <v>no impacts</v>
      </c>
      <c r="AM402" s="67" t="s">
        <v>5605</v>
      </c>
      <c r="AN402" s="48" t="str" cm="1">
        <f t="array" ref="AN402">IFERROR(_xlfn.IFS(
AM402="MPR ISSUE","ACTIVE",
AM402="BSS Hardware Issue","ACTIVE",
AM402="Sites strategiques, MLL, Pylone, etc.","PASSIVE",
AM402="AKTIVCO DEFAUT GE &amp; POWER Cabinet","PASSIVE",
AM402="AKTIVCO Coupure ENEO &amp; Baisse de tension","PASSIVE",
AM402="Coupure ENEO &amp; Baisse de tension","PASSIVE",
AM402="Defaut GE &amp; POWER Cabinet","PASSIVE",
AM402="Sharing","PASSIVE",
AM402="Sites strategiques &amp; DataCenter","PASSIVE",
AM402="Exclu","Exclu",
AM402="SAT","ACTIVE",
AM402="SPARE-ISSUE","SPARE-ISSUE",
AM402="Fiber CAmtel","ACTIVE",
AM402="Fiber AOF","ACTIVE",
AM402="Projet OCM (HUAWEI)","PLANNED WORKS",
AM402="Projet OCM (NOKIA)","PLANNED WORKS",
AM402="ACCESS-ISSUE","ACCESS-ISSUE",
AM402="Projet OCM (ZTE, NOKIA, autres projets)","PLANNED WORKS",
AM402="No root CAuse","No root cause",
AM402="ODU HS","ACTIVE",
AM402="IP &amp; VLAN","ACTIVE",
AM402="Warehouse HUAWEI","SPARE-ISSUE",
AM402="SPARE-HS","SPARE-ISSUE",
AM402="Power Telco","ACTIVE", AM402="no impacts","no impacts"
),"")</f>
        <v>no impacts</v>
      </c>
      <c r="AO402" s="93" t="s">
        <v>5537</v>
      </c>
      <c r="AP402" s="101" t="str">
        <f t="shared" si="18"/>
        <v>CTR_236</v>
      </c>
      <c r="AR402" s="17" t="s">
        <v>5537</v>
      </c>
      <c r="AS402" s="7" t="s">
        <v>5537</v>
      </c>
      <c r="AT402" s="6"/>
      <c r="AU402" s="7"/>
      <c r="AV402" s="3" t="s">
        <v>5537</v>
      </c>
      <c r="AW402" s="18" t="s">
        <v>5537</v>
      </c>
      <c r="AX402" s="18" t="s">
        <v>5537</v>
      </c>
      <c r="AY402" s="18" t="s">
        <v>5537</v>
      </c>
      <c r="AZ402" s="18" t="s">
        <v>5537</v>
      </c>
      <c r="BA402" s="18" t="s">
        <v>5537</v>
      </c>
      <c r="BB402" s="18" t="s">
        <v>5537</v>
      </c>
      <c r="BC402" s="18" t="s">
        <v>5537</v>
      </c>
      <c r="BD402" s="18" t="s">
        <v>5537</v>
      </c>
      <c r="BE402" s="18" t="s">
        <v>5537</v>
      </c>
      <c r="BF402" s="18" t="s">
        <v>5537</v>
      </c>
      <c r="BG402" s="18" t="s">
        <v>5537</v>
      </c>
      <c r="BH402" s="18" t="s">
        <v>5537</v>
      </c>
      <c r="BI402" s="9" t="s">
        <v>5537</v>
      </c>
      <c r="BJ402" s="14"/>
      <c r="BK402" s="14" t="s">
        <v>5537</v>
      </c>
      <c r="BL402" s="14" t="str">
        <f>_xlfn.XLOOKUP(B402,'[4]cell downs 18042026 17h'!$B:$B,'[4]cell downs 18042026 17h'!$B:$B,"")</f>
        <v/>
      </c>
      <c r="BM402" s="14" t="str">
        <f>_xlfn.XLOOKUP(B402,'[5]Cells Huawei 19042026 15h'!$B:$B,'[5]Cells Huawei 19042026 15h'!$B:$B,"")</f>
        <v/>
      </c>
      <c r="BN402" s="9" t="str">
        <f>_xlfn.XLOOKUP(B402,'[6]cells down 19042026 9H40'!$B:$B,'[6]cells down 19042026 9H40'!$B:$B,"")</f>
        <v/>
      </c>
      <c r="BO402" s="9" t="s">
        <v>3308</v>
      </c>
      <c r="BP402" s="9" t="s">
        <v>5537</v>
      </c>
      <c r="BQ402" s="115"/>
    </row>
    <row r="403" spans="1:69" s="9" customFormat="1" x14ac:dyDescent="0.3">
      <c r="A403" s="1" t="s">
        <v>4937</v>
      </c>
      <c r="B403" s="8" t="s">
        <v>4938</v>
      </c>
      <c r="C403" s="3" t="str">
        <f>_xlfn.XLOOKUP(B403,'[1]daily break down'!$D:$D,'[1]daily break down'!$E:$E,"")</f>
        <v>CENTRE</v>
      </c>
      <c r="D403" s="1" t="s">
        <v>11</v>
      </c>
      <c r="E403" s="1" t="s">
        <v>96</v>
      </c>
      <c r="F403" s="3" t="s">
        <v>37</v>
      </c>
      <c r="G403" s="1" t="s">
        <v>4939</v>
      </c>
      <c r="H403" s="33" t="str">
        <f>_xlfn.XLOOKUP(B403,[2]CALCULATION!$B:$B,[2]CALCULATION!$H:$H,"")</f>
        <v>NOKIA</v>
      </c>
      <c r="I403" s="28">
        <v>0</v>
      </c>
      <c r="J403" s="28">
        <v>0</v>
      </c>
      <c r="K403" s="28">
        <v>0</v>
      </c>
      <c r="L403" s="28">
        <v>0</v>
      </c>
      <c r="M403" s="28">
        <v>0</v>
      </c>
      <c r="N403" s="28">
        <v>0</v>
      </c>
      <c r="O403" s="28">
        <v>0.30053964817907008</v>
      </c>
      <c r="P403" s="28">
        <v>0</v>
      </c>
      <c r="Q403" s="28">
        <v>0</v>
      </c>
      <c r="R403" s="28">
        <v>0.45796757044175218</v>
      </c>
      <c r="S403" s="94">
        <v>0</v>
      </c>
      <c r="T403" s="94">
        <f>_xlfn.XLOOKUP(B403,'[3]Nur des jours'!$B:$B,'[3]Nur des jours'!$U:$U,"")</f>
        <v>0</v>
      </c>
      <c r="U403" s="94">
        <v>0.21238810958486926</v>
      </c>
      <c r="V403" s="94">
        <v>0</v>
      </c>
      <c r="W403" s="94">
        <v>0</v>
      </c>
      <c r="X403" s="94">
        <v>8.9175391586982075E-4</v>
      </c>
      <c r="Y403" s="94">
        <v>0</v>
      </c>
      <c r="Z403" s="94">
        <v>0</v>
      </c>
      <c r="AA403" s="94">
        <v>0</v>
      </c>
      <c r="AB403" s="94">
        <v>0.12133203779324428</v>
      </c>
      <c r="AC403" s="94">
        <f>_xlfn.XLOOKUP(B403,'[3]Nur des jours'!$B:$B,'[3]Nur des jours'!$N:$N,"")</f>
        <v>0.48431155170888573</v>
      </c>
      <c r="AD403" s="94">
        <v>0.48431155170888573</v>
      </c>
      <c r="AE403" s="94">
        <v>1.685465950465411</v>
      </c>
      <c r="AF403" s="94">
        <v>0.72570390090816006</v>
      </c>
      <c r="AG403" s="94">
        <v>0</v>
      </c>
      <c r="AH403" s="94">
        <v>0.48431155170888573</v>
      </c>
      <c r="AI403" s="49" t="s">
        <v>5559</v>
      </c>
      <c r="AJ403" s="49"/>
      <c r="AK403" s="48" t="str" cm="1">
        <f t="array" ref="AK403">IFERROR(_xlfn.IFS(
AM403="MPR ISSUE","PDH",
AM403="BSS Hardware Issue","BSS",
AM403="Sites strategiques, MLL, Pylone, etc.","ENVTECH",
AM403="AKTIVCO DEFAUT GE &amp; POWER Cabinet","AKTIVCO",
AM403="AKTIVCO Coupure ENEO &amp; Baisse de tension","AKTIVCO GRID ONLY",
AM403="Coupure ENEO &amp; Baisse de tension","IHS GRID ONLY",
AM403="Defaut GE &amp; POWER Cabinet","IHS",
AM403="Sharing","Partners",
AM403="Sites strategiques &amp; DataCenter","SST &amp; DC",
AM403="Exclu","Exclu",
AM403="SAT","SAT",
AM403="SPARE-ISSUE","SPARE-ISSUE",
AM403="Fiber CAmtel","TRANS_FO_CAMTEL",
AM403="Fiber AOF","Fiber AOF",
AM403="Projet OCM (HUAWEI)","TRAVAUX-HUAWEI",
AM403="Projet OCM (NOKIA)","TRAVAUX-NOKIA",
AM403="ACCESS-ISSUE","ACCESS-ISSUE",
AM403="Projet OCM (ZTE, NOKIA, autres projets)","TRAVAUX OCM",
AM403="No root CAuse","No root cause",
AM403="ODU HS","PDH",
AM403="IP &amp; VLAN","PDH",
AM403="Warehouse HUAWEI","SPARE-ISSUE",
AM403="SPARE-HS","SPARE-ISSUE",
AM403="Power Telco","BSS",AM403="no impacts","no impacts"
),"")</f>
        <v>IHS</v>
      </c>
      <c r="AL403" s="48" t="str" cm="1">
        <f t="array" ref="AL403">IFERROR(_xlfn.IFS(
AM403="MPR ISSUE","TX ISSUE",
AM403="BSS Hardware Issue","RAN ISSUE",
AM403="Sites strategiques, MLL, Pylone, etc.","ENVTECH",
AM403="AKTIVCO DEFAUT GE &amp; POWER Cabinet","POWER ISSUE",
AM403="AKTIVCO Coupure ENEO &amp; Baisse de tension","POWER ISSUE",
AM403="Coupure ENEO &amp; Baisse de tension","POWER ISSUE",
AM403="Defaut GE &amp; POWER Cabinet","POWER ISSUE",
AM403="Sharing","POWER ISSUE",
AM403="Sites strategiques &amp; DataCenter","POWER ISSUE",
AM403="Exclu","Exclu",
AM403="SAT","TX ISSUE",
AM403="SPARE-ISSUE","SPARE-ISSUE",
AM403="Fiber CAmtel","TX ISSUE",
AM403="Fiber AOF","TX ISSUE",
AM403="Projet OCM (HUAWEI)","TRAVAUX-HUAWEI",
AM403="Projet OCM (NOKIA)","TRAVAUX -NOKIA",
AM403="ACCESS-ISSUE","ACCESS-ISSUE",
AM403="Projet OCM (ZTE, NOKIA, autres projets)","TRAVAUX OCM",
AM403="No root CAuse","No root cause",
AM403="ODU HS","TX ISSUE",
AM403="IP &amp; VLAN","TX ISSUE",
AM403="Warehouse HUAWEI","SPARE-ISSUE",
AM403="SPARE-HS","SPARE-ISSUE",
AM403="Power Telco","RAN ISSUE",AM403="no impacts","no impacts"
),"")</f>
        <v>POWER ISSUE</v>
      </c>
      <c r="AM403" s="67" t="s">
        <v>5330</v>
      </c>
      <c r="AN403" s="48" t="str" cm="1">
        <f t="array" ref="AN403">IFERROR(_xlfn.IFS(
AM403="MPR ISSUE","ACTIVE",
AM403="BSS Hardware Issue","ACTIVE",
AM403="Sites strategiques, MLL, Pylone, etc.","PASSIVE",
AM403="AKTIVCO DEFAUT GE &amp; POWER Cabinet","PASSIVE",
AM403="AKTIVCO Coupure ENEO &amp; Baisse de tension","PASSIVE",
AM403="Coupure ENEO &amp; Baisse de tension","PASSIVE",
AM403="Defaut GE &amp; POWER Cabinet","PASSIVE",
AM403="Sharing","PASSIVE",
AM403="Sites strategiques &amp; DataCenter","PASSIVE",
AM403="Exclu","Exclu",
AM403="SAT","ACTIVE",
AM403="SPARE-ISSUE","SPARE-ISSUE",
AM403="Fiber CAmtel","ACTIVE",
AM403="Fiber AOF","ACTIVE",
AM403="Projet OCM (HUAWEI)","PLANNED WORKS",
AM403="Projet OCM (NOKIA)","PLANNED WORKS",
AM403="ACCESS-ISSUE","ACCESS-ISSUE",
AM403="Projet OCM (ZTE, NOKIA, autres projets)","PLANNED WORKS",
AM403="No root CAuse","No root cause",
AM403="ODU HS","ACTIVE",
AM403="IP &amp; VLAN","ACTIVE",
AM403="Warehouse HUAWEI","SPARE-ISSUE",
AM403="SPARE-HS","SPARE-ISSUE",
AM403="Power Telco","ACTIVE", AM403="no impacts","no impacts"
),"")</f>
        <v>PASSIVE</v>
      </c>
      <c r="AO403" s="93" t="s">
        <v>6306</v>
      </c>
      <c r="AP403" s="101" t="str">
        <f t="shared" si="18"/>
        <v>CTR_405</v>
      </c>
      <c r="AR403" s="17" t="s">
        <v>5537</v>
      </c>
      <c r="AS403" s="7" t="s">
        <v>5537</v>
      </c>
      <c r="AT403" s="6"/>
      <c r="AU403" s="7"/>
      <c r="AV403" s="3" t="s">
        <v>5537</v>
      </c>
      <c r="AW403" s="18" t="s">
        <v>5537</v>
      </c>
      <c r="AX403" s="18" t="s">
        <v>5537</v>
      </c>
      <c r="AY403" s="18" t="s">
        <v>5537</v>
      </c>
      <c r="AZ403" s="18" t="s">
        <v>5537</v>
      </c>
      <c r="BA403" s="18" t="s">
        <v>5537</v>
      </c>
      <c r="BB403" s="18" t="s">
        <v>5537</v>
      </c>
      <c r="BC403" s="18" t="s">
        <v>5537</v>
      </c>
      <c r="BD403" s="18" t="s">
        <v>5537</v>
      </c>
      <c r="BE403" s="18" t="s">
        <v>5537</v>
      </c>
      <c r="BF403" s="18" t="s">
        <v>5537</v>
      </c>
      <c r="BG403" s="18" t="s">
        <v>5537</v>
      </c>
      <c r="BH403" s="18" t="s">
        <v>5537</v>
      </c>
      <c r="BI403" s="9" t="s">
        <v>6306</v>
      </c>
      <c r="BJ403" s="14"/>
      <c r="BK403" s="14" t="s">
        <v>5537</v>
      </c>
      <c r="BL403" s="14" t="str">
        <f>_xlfn.XLOOKUP(B403,'[4]cell downs 18042026 17h'!$B:$B,'[4]cell downs 18042026 17h'!$B:$B,"")</f>
        <v/>
      </c>
      <c r="BM403" s="14" t="str">
        <f>_xlfn.XLOOKUP(B403,'[5]Cells Huawei 19042026 15h'!$B:$B,'[5]Cells Huawei 19042026 15h'!$B:$B,"")</f>
        <v/>
      </c>
      <c r="BN403" s="9" t="str">
        <f>_xlfn.XLOOKUP(B403,'[6]cells down 19042026 9H40'!$B:$B,'[6]cells down 19042026 9H40'!$B:$B,"")</f>
        <v/>
      </c>
      <c r="BO403" s="9" t="s">
        <v>4938</v>
      </c>
      <c r="BP403" s="9" t="s">
        <v>12</v>
      </c>
      <c r="BQ403" s="115"/>
    </row>
    <row r="404" spans="1:69" s="9" customFormat="1" x14ac:dyDescent="0.3">
      <c r="A404" s="1" t="s">
        <v>894</v>
      </c>
      <c r="B404" s="8" t="s">
        <v>895</v>
      </c>
      <c r="C404" s="3" t="str">
        <f>_xlfn.XLOOKUP(B404,'[1]daily break down'!$D:$D,'[1]daily break down'!$E:$E,"")</f>
        <v>EXTREME-NORD</v>
      </c>
      <c r="D404" s="1" t="s">
        <v>11</v>
      </c>
      <c r="E404" s="1" t="s">
        <v>12</v>
      </c>
      <c r="F404" s="3" t="s">
        <v>55</v>
      </c>
      <c r="G404" s="1" t="s">
        <v>894</v>
      </c>
      <c r="H404" s="33" t="str">
        <f>_xlfn.XLOOKUP(B404,[2]CALCULATION!$B:$B,[2]CALCULATION!$H:$H,"")</f>
        <v>NOKIA</v>
      </c>
      <c r="I404" s="28">
        <v>0.27262700715971389</v>
      </c>
      <c r="J404" s="28">
        <v>0.32805843057018014</v>
      </c>
      <c r="K404" s="28">
        <v>7.0097921713993827</v>
      </c>
      <c r="L404" s="28">
        <v>0.32054986259855661</v>
      </c>
      <c r="M404" s="28">
        <v>0.34653557170700244</v>
      </c>
      <c r="N404" s="28">
        <v>9.3898655377775508</v>
      </c>
      <c r="O404" s="28">
        <v>0.45770161485933097</v>
      </c>
      <c r="P404" s="28">
        <v>4.8507667656870215</v>
      </c>
      <c r="Q404" s="28">
        <v>0.75766979707961291</v>
      </c>
      <c r="R404" s="28">
        <v>1.4112540770989035</v>
      </c>
      <c r="S404" s="94">
        <v>0.61288463129899295</v>
      </c>
      <c r="T404" s="94">
        <f>_xlfn.XLOOKUP(B404,'[3]Nur des jours'!$B:$B,'[3]Nur des jours'!$U:$U,"")</f>
        <v>0.55720351679208324</v>
      </c>
      <c r="U404" s="94">
        <v>1.0029021239438065</v>
      </c>
      <c r="V404" s="94">
        <v>0.56171579160638396</v>
      </c>
      <c r="W404" s="94">
        <v>0.55720351679208324</v>
      </c>
      <c r="X404" s="94">
        <v>0.50036312219454238</v>
      </c>
      <c r="Y404" s="94">
        <v>0.61691535899872463</v>
      </c>
      <c r="Z404" s="94">
        <v>1.1858186871670191</v>
      </c>
      <c r="AA404" s="94">
        <v>1.1720856768626242</v>
      </c>
      <c r="AB404" s="94">
        <v>1.0942177249288736</v>
      </c>
      <c r="AC404" s="94">
        <f>_xlfn.XLOOKUP(B404,'[3]Nur des jours'!$B:$B,'[3]Nur des jours'!$N:$N,"")</f>
        <v>0.48395485014253797</v>
      </c>
      <c r="AD404" s="94">
        <v>0.48395485014253797</v>
      </c>
      <c r="AE404" s="94">
        <v>1.0634859257660596</v>
      </c>
      <c r="AF404" s="94">
        <v>0.9892098561427487</v>
      </c>
      <c r="AG404" s="94">
        <v>0</v>
      </c>
      <c r="AH404" s="94">
        <v>0.48395485014253797</v>
      </c>
      <c r="AI404" s="49" t="s">
        <v>6659</v>
      </c>
      <c r="AJ404" s="49"/>
      <c r="AK404" s="48" t="str" cm="1">
        <f t="array" ref="AK404">IFERROR(_xlfn.IFS(
AM404="MPR ISSUE","PDH",
AM404="BSS Hardware Issue","BSS",
AM404="Sites strategiques, MLL, Pylone, etc.","ENVTECH",
AM404="AKTIVCO DEFAUT GE &amp; POWER Cabinet","AKTIVCO",
AM404="AKTIVCO Coupure ENEO &amp; Baisse de tension","AKTIVCO GRID ONLY",
AM404="Coupure ENEO &amp; Baisse de tension","IHS GRID ONLY",
AM404="Defaut GE &amp; POWER Cabinet","IHS",
AM404="Sharing","Partners",
AM404="Sites strategiques &amp; DataCenter","SST &amp; DC",
AM404="Exclu","Exclu",
AM404="SAT","SAT",
AM404="SPARE-ISSUE","SPARE-ISSUE",
AM404="Fiber CAmtel","TRANS_FO_CAMTEL",
AM404="Fiber AOF","Fiber AOF",
AM404="Projet OCM (HUAWEI)","TRAVAUX-HUAWEI",
AM404="Projet OCM (NOKIA)","TRAVAUX-NOKIA",
AM404="ACCESS-ISSUE","ACCESS-ISSUE",
AM404="Projet OCM (ZTE, NOKIA, autres projets)","TRAVAUX OCM",
AM404="No root CAuse","No root cause",
AM404="ODU HS","PDH",
AM404="IP &amp; VLAN","PDH",
AM404="Warehouse HUAWEI","SPARE-ISSUE",
AM404="SPARE-HS","SPARE-ISSUE",
AM404="Power Telco","BSS",AM404="no impacts","no impacts"
),"")</f>
        <v>IHS</v>
      </c>
      <c r="AL404" s="48" t="str" cm="1">
        <f t="array" ref="AL404">IFERROR(_xlfn.IFS(
AM404="MPR ISSUE","TX ISSUE",
AM404="BSS Hardware Issue","RAN ISSUE",
AM404="Sites strategiques, MLL, Pylone, etc.","ENVTECH",
AM404="AKTIVCO DEFAUT GE &amp; POWER Cabinet","POWER ISSUE",
AM404="AKTIVCO Coupure ENEO &amp; Baisse de tension","POWER ISSUE",
AM404="Coupure ENEO &amp; Baisse de tension","POWER ISSUE",
AM404="Defaut GE &amp; POWER Cabinet","POWER ISSUE",
AM404="Sharing","POWER ISSUE",
AM404="Sites strategiques &amp; DataCenter","POWER ISSUE",
AM404="Exclu","Exclu",
AM404="SAT","TX ISSUE",
AM404="SPARE-ISSUE","SPARE-ISSUE",
AM404="Fiber CAmtel","TX ISSUE",
AM404="Fiber AOF","TX ISSUE",
AM404="Projet OCM (HUAWEI)","TRAVAUX-HUAWEI",
AM404="Projet OCM (NOKIA)","TRAVAUX -NOKIA",
AM404="ACCESS-ISSUE","ACCESS-ISSUE",
AM404="Projet OCM (ZTE, NOKIA, autres projets)","TRAVAUX OCM",
AM404="No root CAuse","No root cause",
AM404="ODU HS","TX ISSUE",
AM404="IP &amp; VLAN","TX ISSUE",
AM404="Warehouse HUAWEI","SPARE-ISSUE",
AM404="SPARE-HS","SPARE-ISSUE",
AM404="Power Telco","RAN ISSUE",AM404="no impacts","no impacts"
),"")</f>
        <v>POWER ISSUE</v>
      </c>
      <c r="AM404" s="126" t="s">
        <v>5330</v>
      </c>
      <c r="AN404" s="48" t="str" cm="1">
        <f t="array" ref="AN404">IFERROR(_xlfn.IFS(
AM404="MPR ISSUE","ACTIVE",
AM404="BSS Hardware Issue","ACTIVE",
AM404="Sites strategiques, MLL, Pylone, etc.","PASSIVE",
AM404="AKTIVCO DEFAUT GE &amp; POWER Cabinet","PASSIVE",
AM404="AKTIVCO Coupure ENEO &amp; Baisse de tension","PASSIVE",
AM404="Coupure ENEO &amp; Baisse de tension","PASSIVE",
AM404="Defaut GE &amp; POWER Cabinet","PASSIVE",
AM404="Sharing","PASSIVE",
AM404="Sites strategiques &amp; DataCenter","PASSIVE",
AM404="Exclu","Exclu",
AM404="SAT","ACTIVE",
AM404="SPARE-ISSUE","SPARE-ISSUE",
AM404="Fiber CAmtel","ACTIVE",
AM404="Fiber AOF","ACTIVE",
AM404="Projet OCM (HUAWEI)","PLANNED WORKS",
AM404="Projet OCM (NOKIA)","PLANNED WORKS",
AM404="ACCESS-ISSUE","ACCESS-ISSUE",
AM404="Projet OCM (ZTE, NOKIA, autres projets)","PLANNED WORKS",
AM404="No root CAuse","No root cause",
AM404="ODU HS","ACTIVE",
AM404="IP &amp; VLAN","ACTIVE",
AM404="Warehouse HUAWEI","SPARE-ISSUE",
AM404="SPARE-HS","SPARE-ISSUE",
AM404="Power Telco","ACTIVE", AM404="no impacts","no impacts"
),"")</f>
        <v>PASSIVE</v>
      </c>
      <c r="AO404" s="123" t="s">
        <v>6064</v>
      </c>
      <c r="AP404" s="127" t="str">
        <f>IFERROR(MID(AQ404, SEARCH("CTR_", AQ404), 7), IFERROR(MID(AQ404, SEARCH("SUO_", AQ404), 7), IFERROR(MID(AQ404, SEARCH("SUD_", AQ404), 7), IFERROR(MID(AQ404, SEARCH("NRO_", AQ404), 7), IFERROR(MID(AQ404, SEARCH("ADM_", AQ404), 7), IFERROR(MID(AQ404, SEARCH("NRD_", AQ404), 7), IFERROR(MID(AQ404, SEARCH("EXN_", AQ404), 7), IFERROR(MID(AQ404, SEARCH("LIT_", AQ404), 7), IFERROR(MID(AQ404, SEARCH("EST_", AQ404), 7), MID(AQ404, SEARCH("OST_",AQ404), 7))))))))))</f>
        <v>NRD_037</v>
      </c>
      <c r="AQ404" s="9" t="s">
        <v>6571</v>
      </c>
      <c r="AR404" s="17" t="s">
        <v>5537</v>
      </c>
      <c r="AS404" s="7" t="s">
        <v>5537</v>
      </c>
      <c r="AT404" s="6"/>
      <c r="AU404" s="7"/>
      <c r="AV404" s="3" t="s">
        <v>5537</v>
      </c>
      <c r="AW404" s="18" t="s">
        <v>5537</v>
      </c>
      <c r="AX404" s="18" t="s">
        <v>5537</v>
      </c>
      <c r="AY404" s="18" t="s">
        <v>5537</v>
      </c>
      <c r="AZ404" s="18" t="s">
        <v>5537</v>
      </c>
      <c r="BA404" s="18" t="s">
        <v>5537</v>
      </c>
      <c r="BB404" s="18" t="s">
        <v>5537</v>
      </c>
      <c r="BC404" s="18" t="s">
        <v>5537</v>
      </c>
      <c r="BD404" s="18" t="s">
        <v>5537</v>
      </c>
      <c r="BE404" s="18" t="s">
        <v>5537</v>
      </c>
      <c r="BF404" s="18" t="s">
        <v>5537</v>
      </c>
      <c r="BG404" s="18" t="s">
        <v>5537</v>
      </c>
      <c r="BH404" s="18" t="s">
        <v>5537</v>
      </c>
      <c r="BI404" s="9" t="s">
        <v>6064</v>
      </c>
      <c r="BJ404" s="14"/>
      <c r="BK404" s="14" t="s">
        <v>5537</v>
      </c>
      <c r="BL404" s="14" t="str">
        <f>_xlfn.XLOOKUP(B404,'[4]cell downs 18042026 17h'!$B:$B,'[4]cell downs 18042026 17h'!$B:$B,"")</f>
        <v/>
      </c>
      <c r="BM404" s="14" t="str">
        <f>_xlfn.XLOOKUP(B404,'[5]Cells Huawei 19042026 15h'!$B:$B,'[5]Cells Huawei 19042026 15h'!$B:$B,"")</f>
        <v/>
      </c>
      <c r="BN404" s="9" t="str">
        <f>_xlfn.XLOOKUP(B404,'[6]cells down 19042026 9H40'!$B:$B,'[6]cells down 19042026 9H40'!$B:$B,"")</f>
        <v/>
      </c>
      <c r="BO404" s="9" t="s">
        <v>895</v>
      </c>
      <c r="BP404" s="9" t="s">
        <v>5537</v>
      </c>
      <c r="BQ404" s="115"/>
    </row>
    <row r="405" spans="1:69" s="9" customFormat="1" x14ac:dyDescent="0.3">
      <c r="A405" s="1" t="s">
        <v>887</v>
      </c>
      <c r="B405" s="8" t="s">
        <v>888</v>
      </c>
      <c r="C405" s="3" t="str">
        <f>_xlfn.XLOOKUP(B405,'[1]daily break down'!$D:$D,'[1]daily break down'!$E:$E,"")</f>
        <v>NORD</v>
      </c>
      <c r="D405" s="1" t="s">
        <v>11</v>
      </c>
      <c r="E405" s="1" t="s">
        <v>12</v>
      </c>
      <c r="F405" s="3" t="s">
        <v>23</v>
      </c>
      <c r="G405" s="1" t="s">
        <v>24</v>
      </c>
      <c r="H405" s="32" t="str">
        <f>_xlfn.XLOOKUP(B405,[2]CALCULATION!$B:$B,[2]CALCULATION!$H:$H,"")</f>
        <v>Huawei</v>
      </c>
      <c r="I405" s="28">
        <v>3.6377139139293386</v>
      </c>
      <c r="J405" s="28">
        <v>3.6732770600942257</v>
      </c>
      <c r="K405" s="28">
        <v>4.7661036489143429</v>
      </c>
      <c r="L405" s="28">
        <v>0.24571387397876343</v>
      </c>
      <c r="M405" s="28">
        <v>0.843313843159748</v>
      </c>
      <c r="N405" s="28">
        <v>2.4093764000536475</v>
      </c>
      <c r="O405" s="28">
        <v>3.1415242000610673</v>
      </c>
      <c r="P405" s="28">
        <v>1.6145382997605817</v>
      </c>
      <c r="Q405" s="28">
        <v>0.45987749441405346</v>
      </c>
      <c r="R405" s="28">
        <v>0.82187607902223814</v>
      </c>
      <c r="S405" s="94">
        <v>0.90227661207705889</v>
      </c>
      <c r="T405" s="94">
        <f>_xlfn.XLOOKUP(B405,'[3]Nur des jours'!$B:$B,'[3]Nur des jours'!$U:$U,"")</f>
        <v>5.7767105266912653</v>
      </c>
      <c r="U405" s="94">
        <v>2.576615929435869</v>
      </c>
      <c r="V405" s="94">
        <v>10.570440711919254</v>
      </c>
      <c r="W405" s="94">
        <v>5.7767105266912653</v>
      </c>
      <c r="X405" s="94">
        <v>2.6658983314927531</v>
      </c>
      <c r="Y405" s="94">
        <v>5.5761372359338299</v>
      </c>
      <c r="Z405" s="94">
        <v>0.3234569803642921</v>
      </c>
      <c r="AA405" s="94">
        <v>1.7044805997152093</v>
      </c>
      <c r="AB405" s="94">
        <v>4.741580416227924</v>
      </c>
      <c r="AC405" s="94">
        <f>_xlfn.XLOOKUP(B405,'[3]Nur des jours'!$B:$B,'[3]Nur des jours'!$N:$N,"")</f>
        <v>0.48029865908747171</v>
      </c>
      <c r="AD405" s="94">
        <v>0.48029865908747171</v>
      </c>
      <c r="AE405" s="94">
        <v>0.50395369471122142</v>
      </c>
      <c r="AF405" s="94">
        <v>0.6385769318386596</v>
      </c>
      <c r="AG405" s="94">
        <v>0.37192853718915997</v>
      </c>
      <c r="AH405" s="94">
        <v>0.48029865908747171</v>
      </c>
      <c r="AI405" s="49" t="s">
        <v>5559</v>
      </c>
      <c r="AJ405" s="49"/>
      <c r="AK405" s="48" t="str" cm="1">
        <f t="array" ref="AK405">IFERROR(_xlfn.IFS(
AM405="MPR ISSUE","PDH",
AM405="BSS Hardware Issue","BSS",
AM405="Sites strategiques, MLL, Pylone, etc.","ENVTECH",
AM405="AKTIVCO DEFAUT GE &amp; POWER Cabinet","AKTIVCO",
AM405="AKTIVCO Coupure ENEO &amp; Baisse de tension","AKTIVCO GRID ONLY",
AM405="Coupure ENEO &amp; Baisse de tension","IHS GRID ONLY",
AM405="Defaut GE &amp; POWER Cabinet","IHS",
AM405="Sharing","Partners",
AM405="Sites strategiques &amp; DataCenter","SST &amp; DC",
AM405="Exclu","Exclu",
AM405="SAT","SAT",
AM405="SPARE-ISSUE","SPARE-ISSUE",
AM405="Fiber CAmtel","TRANS_FO_CAMTEL",
AM405="Fiber AOF","Fiber AOF",
AM405="Projet OCM (HUAWEI)","TRAVAUX-HUAWEI",
AM405="Projet OCM (NOKIA)","TRAVAUX-NOKIA",
AM405="ACCESS-ISSUE","ACCESS-ISSUE",
AM405="Projet OCM (ZTE, NOKIA, autres projets)","TRAVAUX OCM",
AM405="No root CAuse","No root cause",
AM405="ODU HS","PDH",
AM405="IP &amp; VLAN","PDH",
AM405="Warehouse HUAWEI","SPARE-ISSUE",
AM405="SPARE-HS","SPARE-ISSUE",
AM405="Power Telco","BSS",AM405="no impacts","no impacts"
),"")</f>
        <v>no impacts</v>
      </c>
      <c r="AL405" s="48" t="str" cm="1">
        <f t="array" ref="AL405">IFERROR(_xlfn.IFS(
AM405="MPR ISSUE","TX ISSUE",
AM405="BSS Hardware Issue","RAN ISSUE",
AM405="Sites strategiques, MLL, Pylone, etc.","ENVTECH",
AM405="AKTIVCO DEFAUT GE &amp; POWER Cabinet","POWER ISSUE",
AM405="AKTIVCO Coupure ENEO &amp; Baisse de tension","POWER ISSUE",
AM405="Coupure ENEO &amp; Baisse de tension","POWER ISSUE",
AM405="Defaut GE &amp; POWER Cabinet","POWER ISSUE",
AM405="Sharing","POWER ISSUE",
AM405="Sites strategiques &amp; DataCenter","POWER ISSUE",
AM405="Exclu","Exclu",
AM405="SAT","TX ISSUE",
AM405="SPARE-ISSUE","SPARE-ISSUE",
AM405="Fiber CAmtel","TX ISSUE",
AM405="Fiber AOF","TX ISSUE",
AM405="Projet OCM (HUAWEI)","TRAVAUX-HUAWEI",
AM405="Projet OCM (NOKIA)","TRAVAUX -NOKIA",
AM405="ACCESS-ISSUE","ACCESS-ISSUE",
AM405="Projet OCM (ZTE, NOKIA, autres projets)","TRAVAUX OCM",
AM405="No root CAuse","No root cause",
AM405="ODU HS","TX ISSUE",
AM405="IP &amp; VLAN","TX ISSUE",
AM405="Warehouse HUAWEI","SPARE-ISSUE",
AM405="SPARE-HS","SPARE-ISSUE",
AM405="Power Telco","RAN ISSUE",AM405="no impacts","no impacts"
),"")</f>
        <v>no impacts</v>
      </c>
      <c r="AM405" s="67" t="s">
        <v>5605</v>
      </c>
      <c r="AN405" s="48" t="str" cm="1">
        <f t="array" ref="AN405">IFERROR(_xlfn.IFS(
AM405="MPR ISSUE","ACTIVE",
AM405="BSS Hardware Issue","ACTIVE",
AM405="Sites strategiques, MLL, Pylone, etc.","PASSIVE",
AM405="AKTIVCO DEFAUT GE &amp; POWER Cabinet","PASSIVE",
AM405="AKTIVCO Coupure ENEO &amp; Baisse de tension","PASSIVE",
AM405="Coupure ENEO &amp; Baisse de tension","PASSIVE",
AM405="Defaut GE &amp; POWER Cabinet","PASSIVE",
AM405="Sharing","PASSIVE",
AM405="Sites strategiques &amp; DataCenter","PASSIVE",
AM405="Exclu","Exclu",
AM405="SAT","ACTIVE",
AM405="SPARE-ISSUE","SPARE-ISSUE",
AM405="Fiber CAmtel","ACTIVE",
AM405="Fiber AOF","ACTIVE",
AM405="Projet OCM (HUAWEI)","PLANNED WORKS",
AM405="Projet OCM (NOKIA)","PLANNED WORKS",
AM405="ACCESS-ISSUE","ACCESS-ISSUE",
AM405="Projet OCM (ZTE, NOKIA, autres projets)","PLANNED WORKS",
AM405="No root CAuse","No root cause",
AM405="ODU HS","ACTIVE",
AM405="IP &amp; VLAN","ACTIVE",
AM405="Warehouse HUAWEI","SPARE-ISSUE",
AM405="SPARE-HS","SPARE-ISSUE",
AM405="Power Telco","ACTIVE", AM405="no impacts","no impacts"
),"")</f>
        <v>no impacts</v>
      </c>
      <c r="AO405" s="93" t="s">
        <v>5537</v>
      </c>
      <c r="AP405" s="101" t="str">
        <f t="shared" ref="AP405:AP410" si="19">B405</f>
        <v>NRD_117</v>
      </c>
      <c r="AR405" s="17" t="s">
        <v>5537</v>
      </c>
      <c r="AS405" s="7" t="s">
        <v>5537</v>
      </c>
      <c r="AT405" s="6"/>
      <c r="AU405" s="7"/>
      <c r="AV405" s="3" t="s">
        <v>5537</v>
      </c>
      <c r="AW405" s="18" t="s">
        <v>5537</v>
      </c>
      <c r="AX405" s="18" t="s">
        <v>5537</v>
      </c>
      <c r="AY405" s="18" t="s">
        <v>5537</v>
      </c>
      <c r="AZ405" s="18" t="s">
        <v>5537</v>
      </c>
      <c r="BA405" s="18" t="s">
        <v>5537</v>
      </c>
      <c r="BB405" s="18" t="s">
        <v>5537</v>
      </c>
      <c r="BC405" s="18" t="s">
        <v>5537</v>
      </c>
      <c r="BD405" s="18" t="s">
        <v>5537</v>
      </c>
      <c r="BE405" s="18" t="s">
        <v>5537</v>
      </c>
      <c r="BF405" s="18" t="s">
        <v>5537</v>
      </c>
      <c r="BG405" s="18" t="s">
        <v>5537</v>
      </c>
      <c r="BH405" s="18" t="s">
        <v>5537</v>
      </c>
      <c r="BI405" s="9" t="s">
        <v>5537</v>
      </c>
      <c r="BJ405" s="14"/>
      <c r="BK405" s="14" t="s">
        <v>5537</v>
      </c>
      <c r="BL405" s="14" t="str">
        <f>_xlfn.XLOOKUP(B405,'[4]cell downs 18042026 17h'!$B:$B,'[4]cell downs 18042026 17h'!$B:$B,"")</f>
        <v/>
      </c>
      <c r="BM405" s="14" t="str">
        <f>_xlfn.XLOOKUP(B405,'[5]Cells Huawei 19042026 15h'!$B:$B,'[5]Cells Huawei 19042026 15h'!$B:$B,"")</f>
        <v/>
      </c>
      <c r="BN405" s="9" t="str">
        <f>_xlfn.XLOOKUP(B405,'[6]cells down 19042026 9H40'!$B:$B,'[6]cells down 19042026 9H40'!$B:$B,"")</f>
        <v/>
      </c>
      <c r="BO405" s="9" t="s">
        <v>888</v>
      </c>
      <c r="BP405" s="9" t="s">
        <v>12</v>
      </c>
      <c r="BQ405" s="115"/>
    </row>
    <row r="406" spans="1:69" s="9" customFormat="1" x14ac:dyDescent="0.3">
      <c r="A406" s="1" t="s">
        <v>580</v>
      </c>
      <c r="B406" s="8" t="s">
        <v>581</v>
      </c>
      <c r="C406" s="3" t="str">
        <f>_xlfn.XLOOKUP(B406,'[1]daily break down'!$D:$D,'[1]daily break down'!$E:$E,"")</f>
        <v>Douala</v>
      </c>
      <c r="D406" s="1" t="s">
        <v>18</v>
      </c>
      <c r="E406" s="1" t="s">
        <v>5490</v>
      </c>
      <c r="F406" s="3" t="s">
        <v>31</v>
      </c>
      <c r="G406" s="1" t="s">
        <v>32</v>
      </c>
      <c r="H406" s="34" t="str">
        <f>_xlfn.XLOOKUP(B406,[2]CALCULATION!$B:$B,[2]CALCULATION!$H:$H,"")</f>
        <v>ZTE</v>
      </c>
      <c r="I406" s="28">
        <v>0</v>
      </c>
      <c r="J406" s="28">
        <v>3.7879922838317168</v>
      </c>
      <c r="K406" s="28">
        <v>0</v>
      </c>
      <c r="L406" s="28">
        <v>1.1910622001923337</v>
      </c>
      <c r="M406" s="28">
        <v>6.4348962569164059E-2</v>
      </c>
      <c r="N406" s="28">
        <v>0.47974577165963245</v>
      </c>
      <c r="O406" s="28">
        <v>0</v>
      </c>
      <c r="P406" s="28">
        <v>0</v>
      </c>
      <c r="Q406" s="28">
        <v>0.68099679539312907</v>
      </c>
      <c r="R406" s="28">
        <v>7.5342326493224094</v>
      </c>
      <c r="S406" s="94">
        <v>0.96407515844683556</v>
      </c>
      <c r="T406" s="94">
        <f>_xlfn.XLOOKUP(B406,'[3]Nur des jours'!$B:$B,'[3]Nur des jours'!$U:$U,"")</f>
        <v>0</v>
      </c>
      <c r="U406" s="94">
        <v>0</v>
      </c>
      <c r="V406" s="94">
        <v>0</v>
      </c>
      <c r="W406" s="94">
        <v>0</v>
      </c>
      <c r="X406" s="94">
        <v>4.1734083262707812E-3</v>
      </c>
      <c r="Y406" s="94">
        <v>0.4797636067379496</v>
      </c>
      <c r="Z406" s="94">
        <v>0</v>
      </c>
      <c r="AA406" s="94">
        <v>0.67264997874058718</v>
      </c>
      <c r="AB406" s="94">
        <v>2.6007111202426723</v>
      </c>
      <c r="AC406" s="94">
        <f>_xlfn.XLOOKUP(B406,'[3]Nur des jours'!$B:$B,'[3]Nur des jours'!$N:$N,"")</f>
        <v>0.47660679787577076</v>
      </c>
      <c r="AD406" s="94">
        <v>0.47660679787577076</v>
      </c>
      <c r="AE406" s="94">
        <v>0.20083210436075444</v>
      </c>
      <c r="AF406" s="94">
        <v>0.21037975458245439</v>
      </c>
      <c r="AG406" s="94">
        <v>0.72350788084934925</v>
      </c>
      <c r="AH406" s="94">
        <v>0.47660679787577076</v>
      </c>
      <c r="AI406" s="49" t="s">
        <v>5559</v>
      </c>
      <c r="AJ406" s="49"/>
      <c r="AK406" s="48" t="str" cm="1">
        <f t="array" ref="AK406">IFERROR(_xlfn.IFS(
AM406="MPR ISSUE","PDH",
AM406="BSS Hardware Issue","BSS",
AM406="Sites strategiques, MLL, Pylone, etc.","ENVTECH",
AM406="AKTIVCO DEFAUT GE &amp; POWER Cabinet","AKTIVCO",
AM406="AKTIVCO Coupure ENEO &amp; Baisse de tension","AKTIVCO GRID ONLY",
AM406="Coupure ENEO &amp; Baisse de tension","IHS GRID ONLY",
AM406="Defaut GE &amp; POWER Cabinet","IHS",
AM406="Sharing","Partners",
AM406="Sites strategiques &amp; DataCenter","SST &amp; DC",
AM406="Exclu","Exclu",
AM406="SAT","SAT",
AM406="SPARE-ISSUE","SPARE-ISSUE",
AM406="Fiber CAmtel","TRANS_FO_CAMTEL",
AM406="Fiber AOF","Fiber AOF",
AM406="Projet OCM (HUAWEI)","TRAVAUX-HUAWEI",
AM406="Projet OCM (NOKIA)","TRAVAUX-NOKIA",
AM406="ACCESS-ISSUE","ACCESS-ISSUE",
AM406="Projet OCM (ZTE, NOKIA, autres projets)","TRAVAUX OCM",
AM406="No root CAuse","No root cause",
AM406="ODU HS","PDH",
AM406="IP &amp; VLAN","PDH",
AM406="Warehouse HUAWEI","SPARE-ISSUE",
AM406="SPARE-HS","SPARE-ISSUE",
AM406="Power Telco","BSS",AM406="no impacts","no impacts"
),"")</f>
        <v>no impacts</v>
      </c>
      <c r="AL406" s="48" t="str" cm="1">
        <f t="array" ref="AL406">IFERROR(_xlfn.IFS(
AM406="MPR ISSUE","TX ISSUE",
AM406="BSS Hardware Issue","RAN ISSUE",
AM406="Sites strategiques, MLL, Pylone, etc.","ENVTECH",
AM406="AKTIVCO DEFAUT GE &amp; POWER Cabinet","POWER ISSUE",
AM406="AKTIVCO Coupure ENEO &amp; Baisse de tension","POWER ISSUE",
AM406="Coupure ENEO &amp; Baisse de tension","POWER ISSUE",
AM406="Defaut GE &amp; POWER Cabinet","POWER ISSUE",
AM406="Sharing","POWER ISSUE",
AM406="Sites strategiques &amp; DataCenter","POWER ISSUE",
AM406="Exclu","Exclu",
AM406="SAT","TX ISSUE",
AM406="SPARE-ISSUE","SPARE-ISSUE",
AM406="Fiber CAmtel","TX ISSUE",
AM406="Fiber AOF","TX ISSUE",
AM406="Projet OCM (HUAWEI)","TRAVAUX-HUAWEI",
AM406="Projet OCM (NOKIA)","TRAVAUX -NOKIA",
AM406="ACCESS-ISSUE","ACCESS-ISSUE",
AM406="Projet OCM (ZTE, NOKIA, autres projets)","TRAVAUX OCM",
AM406="No root CAuse","No root cause",
AM406="ODU HS","TX ISSUE",
AM406="IP &amp; VLAN","TX ISSUE",
AM406="Warehouse HUAWEI","SPARE-ISSUE",
AM406="SPARE-HS","SPARE-ISSUE",
AM406="Power Telco","RAN ISSUE",AM406="no impacts","no impacts"
),"")</f>
        <v>no impacts</v>
      </c>
      <c r="AM406" s="67" t="s">
        <v>5605</v>
      </c>
      <c r="AN406" s="48" t="str" cm="1">
        <f t="array" ref="AN406">IFERROR(_xlfn.IFS(
AM406="MPR ISSUE","ACTIVE",
AM406="BSS Hardware Issue","ACTIVE",
AM406="Sites strategiques, MLL, Pylone, etc.","PASSIVE",
AM406="AKTIVCO DEFAUT GE &amp; POWER Cabinet","PASSIVE",
AM406="AKTIVCO Coupure ENEO &amp; Baisse de tension","PASSIVE",
AM406="Coupure ENEO &amp; Baisse de tension","PASSIVE",
AM406="Defaut GE &amp; POWER Cabinet","PASSIVE",
AM406="Sharing","PASSIVE",
AM406="Sites strategiques &amp; DataCenter","PASSIVE",
AM406="Exclu","Exclu",
AM406="SAT","ACTIVE",
AM406="SPARE-ISSUE","SPARE-ISSUE",
AM406="Fiber CAmtel","ACTIVE",
AM406="Fiber AOF","ACTIVE",
AM406="Projet OCM (HUAWEI)","PLANNED WORKS",
AM406="Projet OCM (NOKIA)","PLANNED WORKS",
AM406="ACCESS-ISSUE","ACCESS-ISSUE",
AM406="Projet OCM (ZTE, NOKIA, autres projets)","PLANNED WORKS",
AM406="No root CAuse","No root cause",
AM406="ODU HS","ACTIVE",
AM406="IP &amp; VLAN","ACTIVE",
AM406="Warehouse HUAWEI","SPARE-ISSUE",
AM406="SPARE-HS","SPARE-ISSUE",
AM406="Power Telco","ACTIVE", AM406="no impacts","no impacts"
),"")</f>
        <v>no impacts</v>
      </c>
      <c r="AO406" s="93" t="s">
        <v>5537</v>
      </c>
      <c r="AP406" s="101" t="str">
        <f t="shared" si="19"/>
        <v>LIT_698</v>
      </c>
      <c r="AR406" s="17" t="s">
        <v>5537</v>
      </c>
      <c r="AS406" s="7" t="s">
        <v>5537</v>
      </c>
      <c r="AT406" s="6"/>
      <c r="AU406" s="7"/>
      <c r="AV406" s="3" t="s">
        <v>5537</v>
      </c>
      <c r="AW406" s="18" t="s">
        <v>5537</v>
      </c>
      <c r="AX406" s="18" t="s">
        <v>5537</v>
      </c>
      <c r="AY406" s="18" t="s">
        <v>5537</v>
      </c>
      <c r="AZ406" s="18" t="s">
        <v>5537</v>
      </c>
      <c r="BA406" s="18" t="s">
        <v>5537</v>
      </c>
      <c r="BB406" s="18" t="s">
        <v>5537</v>
      </c>
      <c r="BC406" s="18" t="s">
        <v>5537</v>
      </c>
      <c r="BD406" s="18" t="s">
        <v>5537</v>
      </c>
      <c r="BE406" s="18" t="s">
        <v>5537</v>
      </c>
      <c r="BF406" s="18" t="s">
        <v>5537</v>
      </c>
      <c r="BG406" s="18" t="s">
        <v>5537</v>
      </c>
      <c r="BH406" s="18" t="s">
        <v>5537</v>
      </c>
      <c r="BI406" s="9" t="s">
        <v>5537</v>
      </c>
      <c r="BJ406" s="14"/>
      <c r="BK406" s="14" t="s">
        <v>5537</v>
      </c>
      <c r="BL406" s="14" t="str">
        <f>_xlfn.XLOOKUP(B406,'[4]cell downs 18042026 17h'!$B:$B,'[4]cell downs 18042026 17h'!$B:$B,"")</f>
        <v/>
      </c>
      <c r="BM406" s="14" t="str">
        <f>_xlfn.XLOOKUP(B406,'[5]Cells Huawei 19042026 15h'!$B:$B,'[5]Cells Huawei 19042026 15h'!$B:$B,"")</f>
        <v/>
      </c>
      <c r="BN406" s="9" t="str">
        <f>_xlfn.XLOOKUP(B406,'[6]cells down 19042026 9H40'!$B:$B,'[6]cells down 19042026 9H40'!$B:$B,"")</f>
        <v/>
      </c>
      <c r="BO406" s="9" t="s">
        <v>5537</v>
      </c>
      <c r="BP406" s="9" t="s">
        <v>12</v>
      </c>
      <c r="BQ406" s="115"/>
    </row>
    <row r="407" spans="1:69" s="9" customFormat="1" x14ac:dyDescent="0.3">
      <c r="A407" s="1" t="s">
        <v>4537</v>
      </c>
      <c r="B407" s="1" t="s">
        <v>4538</v>
      </c>
      <c r="C407" s="3" t="str">
        <f>_xlfn.XLOOKUP(B407,'[1]daily break down'!$D:$D,'[1]daily break down'!$E:$E,"")</f>
        <v>CENTRE</v>
      </c>
      <c r="D407" s="1" t="s">
        <v>11</v>
      </c>
      <c r="E407" s="1" t="s">
        <v>12</v>
      </c>
      <c r="F407" s="3" t="s">
        <v>37</v>
      </c>
      <c r="G407" s="1" t="s">
        <v>2612</v>
      </c>
      <c r="H407" s="34" t="str">
        <f>_xlfn.XLOOKUP(B407,[2]CALCULATION!$B:$B,[2]CALCULATION!$H:$H,"")</f>
        <v>ZTE</v>
      </c>
      <c r="I407" s="28">
        <v>18.468883495561204</v>
      </c>
      <c r="J407" s="28">
        <v>18.491409199476077</v>
      </c>
      <c r="K407" s="28">
        <v>32.767176607225913</v>
      </c>
      <c r="L407" s="28">
        <v>0</v>
      </c>
      <c r="M407" s="28">
        <v>0</v>
      </c>
      <c r="N407" s="28">
        <v>0</v>
      </c>
      <c r="O407" s="28">
        <v>0</v>
      </c>
      <c r="P407" s="28">
        <v>0</v>
      </c>
      <c r="Q407" s="28">
        <v>0</v>
      </c>
      <c r="R407" s="28">
        <v>0</v>
      </c>
      <c r="S407" s="94">
        <v>0</v>
      </c>
      <c r="T407" s="94">
        <f>_xlfn.XLOOKUP(B407,'[3]Nur des jours'!$B:$B,'[3]Nur des jours'!$U:$U,"")</f>
        <v>0</v>
      </c>
      <c r="U407" s="94">
        <v>0</v>
      </c>
      <c r="V407" s="94">
        <v>0</v>
      </c>
      <c r="W407" s="94">
        <v>0</v>
      </c>
      <c r="X407" s="94">
        <v>0</v>
      </c>
      <c r="Y407" s="94">
        <v>0</v>
      </c>
      <c r="Z407" s="94">
        <v>0</v>
      </c>
      <c r="AA407" s="94">
        <v>0</v>
      </c>
      <c r="AB407" s="94">
        <v>0</v>
      </c>
      <c r="AC407" s="94">
        <f>_xlfn.XLOOKUP(B407,'[3]Nur des jours'!$B:$B,'[3]Nur des jours'!$N:$N,"")</f>
        <v>0.47350349424854477</v>
      </c>
      <c r="AD407" s="94">
        <v>0.47350349424854477</v>
      </c>
      <c r="AE407" s="94">
        <v>0.2030802249319569</v>
      </c>
      <c r="AF407" s="94">
        <v>0.33060434665823601</v>
      </c>
      <c r="AG407" s="94">
        <v>0.63954608233906196</v>
      </c>
      <c r="AH407" s="94">
        <v>0.47350349424854477</v>
      </c>
      <c r="AI407" s="49" t="s">
        <v>5559</v>
      </c>
      <c r="AJ407" s="49"/>
      <c r="AK407" s="48" t="str" cm="1">
        <f t="array" ref="AK407">IFERROR(_xlfn.IFS(
AM407="MPR ISSUE","PDH",
AM407="BSS Hardware Issue","BSS",
AM407="Sites strategiques, MLL, Pylone, etc.","ENVTECH",
AM407="AKTIVCO DEFAUT GE &amp; POWER Cabinet","AKTIVCO",
AM407="AKTIVCO Coupure ENEO &amp; Baisse de tension","AKTIVCO GRID ONLY",
AM407="Coupure ENEO &amp; Baisse de tension","IHS GRID ONLY",
AM407="Defaut GE &amp; POWER Cabinet","IHS",
AM407="Sharing","Partners",
AM407="Sites strategiques &amp; DataCenter","SST &amp; DC",
AM407="Exclu","Exclu",
AM407="SAT","SAT",
AM407="SPARE-ISSUE","SPARE-ISSUE",
AM407="Fiber CAmtel","TRANS_FO_CAMTEL",
AM407="Fiber AOF","Fiber AOF",
AM407="Projet OCM (HUAWEI)","TRAVAUX-HUAWEI",
AM407="Projet OCM (NOKIA)","TRAVAUX-NOKIA",
AM407="ACCESS-ISSUE","ACCESS-ISSUE",
AM407="Projet OCM (ZTE, NOKIA, autres projets)","TRAVAUX OCM",
AM407="No root CAuse","No root cause",
AM407="ODU HS","PDH",
AM407="IP &amp; VLAN","PDH",
AM407="Warehouse HUAWEI","SPARE-ISSUE",
AM407="SPARE-HS","SPARE-ISSUE",
AM407="Power Telco","BSS",AM407="no impacts","no impacts"
),"")</f>
        <v>no impacts</v>
      </c>
      <c r="AL407" s="48" t="str" cm="1">
        <f t="array" ref="AL407">IFERROR(_xlfn.IFS(
AM407="MPR ISSUE","TX ISSUE",
AM407="BSS Hardware Issue","RAN ISSUE",
AM407="Sites strategiques, MLL, Pylone, etc.","ENVTECH",
AM407="AKTIVCO DEFAUT GE &amp; POWER Cabinet","POWER ISSUE",
AM407="AKTIVCO Coupure ENEO &amp; Baisse de tension","POWER ISSUE",
AM407="Coupure ENEO &amp; Baisse de tension","POWER ISSUE",
AM407="Defaut GE &amp; POWER Cabinet","POWER ISSUE",
AM407="Sharing","POWER ISSUE",
AM407="Sites strategiques &amp; DataCenter","POWER ISSUE",
AM407="Exclu","Exclu",
AM407="SAT","TX ISSUE",
AM407="SPARE-ISSUE","SPARE-ISSUE",
AM407="Fiber CAmtel","TX ISSUE",
AM407="Fiber AOF","TX ISSUE",
AM407="Projet OCM (HUAWEI)","TRAVAUX-HUAWEI",
AM407="Projet OCM (NOKIA)","TRAVAUX -NOKIA",
AM407="ACCESS-ISSUE","ACCESS-ISSUE",
AM407="Projet OCM (ZTE, NOKIA, autres projets)","TRAVAUX OCM",
AM407="No root CAuse","No root cause",
AM407="ODU HS","TX ISSUE",
AM407="IP &amp; VLAN","TX ISSUE",
AM407="Warehouse HUAWEI","SPARE-ISSUE",
AM407="SPARE-HS","SPARE-ISSUE",
AM407="Power Telco","RAN ISSUE",AM407="no impacts","no impacts"
),"")</f>
        <v>no impacts</v>
      </c>
      <c r="AM407" s="67" t="s">
        <v>5605</v>
      </c>
      <c r="AN407" s="48" t="str" cm="1">
        <f t="array" ref="AN407">IFERROR(_xlfn.IFS(
AM407="MPR ISSUE","ACTIVE",
AM407="BSS Hardware Issue","ACTIVE",
AM407="Sites strategiques, MLL, Pylone, etc.","PASSIVE",
AM407="AKTIVCO DEFAUT GE &amp; POWER Cabinet","PASSIVE",
AM407="AKTIVCO Coupure ENEO &amp; Baisse de tension","PASSIVE",
AM407="Coupure ENEO &amp; Baisse de tension","PASSIVE",
AM407="Defaut GE &amp; POWER Cabinet","PASSIVE",
AM407="Sharing","PASSIVE",
AM407="Sites strategiques &amp; DataCenter","PASSIVE",
AM407="Exclu","Exclu",
AM407="SAT","ACTIVE",
AM407="SPARE-ISSUE","SPARE-ISSUE",
AM407="Fiber CAmtel","ACTIVE",
AM407="Fiber AOF","ACTIVE",
AM407="Projet OCM (HUAWEI)","PLANNED WORKS",
AM407="Projet OCM (NOKIA)","PLANNED WORKS",
AM407="ACCESS-ISSUE","ACCESS-ISSUE",
AM407="Projet OCM (ZTE, NOKIA, autres projets)","PLANNED WORKS",
AM407="No root CAuse","No root cause",
AM407="ODU HS","ACTIVE",
AM407="IP &amp; VLAN","ACTIVE",
AM407="Warehouse HUAWEI","SPARE-ISSUE",
AM407="SPARE-HS","SPARE-ISSUE",
AM407="Power Telco","ACTIVE", AM407="no impacts","no impacts"
),"")</f>
        <v>no impacts</v>
      </c>
      <c r="AO407" s="93" t="s">
        <v>5537</v>
      </c>
      <c r="AP407" s="101" t="str">
        <f t="shared" si="19"/>
        <v>CTR_252</v>
      </c>
      <c r="AR407" s="17" t="s">
        <v>5537</v>
      </c>
      <c r="AS407" s="7" t="s">
        <v>5537</v>
      </c>
      <c r="AT407" s="6"/>
      <c r="AU407" s="7"/>
      <c r="AV407" s="3" t="s">
        <v>5537</v>
      </c>
      <c r="AW407" s="18" t="s">
        <v>5537</v>
      </c>
      <c r="AX407" s="18" t="s">
        <v>5537</v>
      </c>
      <c r="AY407" s="18" t="s">
        <v>5537</v>
      </c>
      <c r="AZ407" s="18" t="s">
        <v>5537</v>
      </c>
      <c r="BA407" s="18" t="s">
        <v>5537</v>
      </c>
      <c r="BB407" s="18" t="s">
        <v>5537</v>
      </c>
      <c r="BC407" s="18" t="s">
        <v>5537</v>
      </c>
      <c r="BD407" s="18" t="s">
        <v>5537</v>
      </c>
      <c r="BE407" s="18" t="s">
        <v>5537</v>
      </c>
      <c r="BF407" s="18" t="s">
        <v>5537</v>
      </c>
      <c r="BG407" s="18" t="s">
        <v>5537</v>
      </c>
      <c r="BH407" s="18" t="s">
        <v>5537</v>
      </c>
      <c r="BI407" s="9" t="s">
        <v>5537</v>
      </c>
      <c r="BJ407" s="14"/>
      <c r="BK407" s="14" t="s">
        <v>5537</v>
      </c>
      <c r="BL407" s="14" t="str">
        <f>_xlfn.XLOOKUP(B407,'[4]cell downs 18042026 17h'!$B:$B,'[4]cell downs 18042026 17h'!$B:$B,"")</f>
        <v/>
      </c>
      <c r="BM407" s="14" t="str">
        <f>_xlfn.XLOOKUP(B407,'[5]Cells Huawei 19042026 15h'!$B:$B,'[5]Cells Huawei 19042026 15h'!$B:$B,"")</f>
        <v/>
      </c>
      <c r="BN407" s="9" t="str">
        <f>_xlfn.XLOOKUP(B407,'[6]cells down 19042026 9H40'!$B:$B,'[6]cells down 19042026 9H40'!$B:$B,"")</f>
        <v/>
      </c>
      <c r="BO407" s="9" t="s">
        <v>4538</v>
      </c>
      <c r="BP407" s="9" t="s">
        <v>12</v>
      </c>
      <c r="BQ407" s="115"/>
    </row>
    <row r="408" spans="1:69" s="9" customFormat="1" x14ac:dyDescent="0.3">
      <c r="A408" s="1" t="s">
        <v>1084</v>
      </c>
      <c r="B408" s="8" t="s">
        <v>1085</v>
      </c>
      <c r="C408" s="3" t="str">
        <f>_xlfn.XLOOKUP(B408,'[1]daily break down'!$D:$D,'[1]daily break down'!$E:$E,"")</f>
        <v>EXTREME-NORD</v>
      </c>
      <c r="D408" s="1" t="s">
        <v>11</v>
      </c>
      <c r="E408" s="1" t="s">
        <v>96</v>
      </c>
      <c r="F408" s="3" t="s">
        <v>55</v>
      </c>
      <c r="G408" s="1" t="s">
        <v>1084</v>
      </c>
      <c r="H408" s="33" t="str">
        <f>_xlfn.XLOOKUP(B408,[2]CALCULATION!$B:$B,[2]CALCULATION!$H:$H,"")</f>
        <v>NOKIA</v>
      </c>
      <c r="I408" s="28">
        <v>0</v>
      </c>
      <c r="J408" s="28">
        <v>2.7645971274559804E-3</v>
      </c>
      <c r="K408" s="28">
        <v>4.1782281180049188E-2</v>
      </c>
      <c r="L408" s="28">
        <v>0</v>
      </c>
      <c r="M408" s="28">
        <v>0</v>
      </c>
      <c r="N408" s="28">
        <v>0</v>
      </c>
      <c r="O408" s="28">
        <v>0</v>
      </c>
      <c r="P408" s="28">
        <v>0.12041814767257501</v>
      </c>
      <c r="Q408" s="28">
        <v>0.47552141736597703</v>
      </c>
      <c r="R408" s="28">
        <v>0</v>
      </c>
      <c r="S408" s="94">
        <v>0</v>
      </c>
      <c r="T408" s="94">
        <f>_xlfn.XLOOKUP(B408,'[3]Nur des jours'!$B:$B,'[3]Nur des jours'!$U:$U,"")</f>
        <v>0.30939685048651261</v>
      </c>
      <c r="U408" s="94">
        <v>0.12615152974952956</v>
      </c>
      <c r="V408" s="94">
        <v>2.0849861988809393E-2</v>
      </c>
      <c r="W408" s="94">
        <v>0.30939685048651266</v>
      </c>
      <c r="X408" s="94">
        <v>0</v>
      </c>
      <c r="Y408" s="94">
        <v>0</v>
      </c>
      <c r="Z408" s="94">
        <v>0</v>
      </c>
      <c r="AA408" s="94">
        <v>1.6230860554741829E-2</v>
      </c>
      <c r="AB408" s="94">
        <v>0</v>
      </c>
      <c r="AC408" s="94">
        <f>_xlfn.XLOOKUP(B408,'[3]Nur des jours'!$B:$B,'[3]Nur des jours'!$N:$N,"")</f>
        <v>0.46249925092671063</v>
      </c>
      <c r="AD408" s="94">
        <v>0.46249925092671063</v>
      </c>
      <c r="AE408" s="94">
        <v>2.1503273263551668</v>
      </c>
      <c r="AF408" s="94">
        <v>0.46299483868335423</v>
      </c>
      <c r="AG408" s="94">
        <v>0</v>
      </c>
      <c r="AH408" s="94">
        <v>0.46249925092671063</v>
      </c>
      <c r="AI408" s="49" t="s">
        <v>6659</v>
      </c>
      <c r="AJ408" s="49"/>
      <c r="AK408" s="48" t="str" cm="1">
        <f t="array" ref="AK408">IFERROR(_xlfn.IFS(
AM408="MPR ISSUE","PDH",
AM408="BSS Hardware Issue","BSS",
AM408="Sites strategiques, MLL, Pylone, etc.","ENVTECH",
AM408="AKTIVCO DEFAUT GE &amp; POWER Cabinet","AKTIVCO",
AM408="AKTIVCO Coupure ENEO &amp; Baisse de tension","AKTIVCO GRID ONLY",
AM408="Coupure ENEO &amp; Baisse de tension","IHS GRID ONLY",
AM408="Defaut GE &amp; POWER Cabinet","IHS",
AM408="Sharing","Partners",
AM408="Sites strategiques &amp; DataCenter","SST &amp; DC",
AM408="Exclu","Exclu",
AM408="SAT","SAT",
AM408="SPARE-ISSUE","SPARE-ISSUE",
AM408="Fiber CAmtel","TRANS_FO_CAMTEL",
AM408="Fiber AOF","Fiber AOF",
AM408="Projet OCM (HUAWEI)","TRAVAUX-HUAWEI",
AM408="Projet OCM (NOKIA)","TRAVAUX-NOKIA",
AM408="ACCESS-ISSUE","ACCESS-ISSUE",
AM408="Projet OCM (ZTE, NOKIA, autres projets)","TRAVAUX OCM",
AM408="No root CAuse","No root cause",
AM408="ODU HS","PDH",
AM408="IP &amp; VLAN","PDH",
AM408="Warehouse HUAWEI","SPARE-ISSUE",
AM408="SPARE-HS","SPARE-ISSUE",
AM408="Power Telco","BSS",AM408="no impacts","no impacts"
),"")</f>
        <v>IHS</v>
      </c>
      <c r="AL408" s="48" t="str" cm="1">
        <f t="array" ref="AL408">IFERROR(_xlfn.IFS(
AM408="MPR ISSUE","TX ISSUE",
AM408="BSS Hardware Issue","RAN ISSUE",
AM408="Sites strategiques, MLL, Pylone, etc.","ENVTECH",
AM408="AKTIVCO DEFAUT GE &amp; POWER Cabinet","POWER ISSUE",
AM408="AKTIVCO Coupure ENEO &amp; Baisse de tension","POWER ISSUE",
AM408="Coupure ENEO &amp; Baisse de tension","POWER ISSUE",
AM408="Defaut GE &amp; POWER Cabinet","POWER ISSUE",
AM408="Sharing","POWER ISSUE",
AM408="Sites strategiques &amp; DataCenter","POWER ISSUE",
AM408="Exclu","Exclu",
AM408="SAT","TX ISSUE",
AM408="SPARE-ISSUE","SPARE-ISSUE",
AM408="Fiber CAmtel","TX ISSUE",
AM408="Fiber AOF","TX ISSUE",
AM408="Projet OCM (HUAWEI)","TRAVAUX-HUAWEI",
AM408="Projet OCM (NOKIA)","TRAVAUX -NOKIA",
AM408="ACCESS-ISSUE","ACCESS-ISSUE",
AM408="Projet OCM (ZTE, NOKIA, autres projets)","TRAVAUX OCM",
AM408="No root CAuse","No root cause",
AM408="ODU HS","TX ISSUE",
AM408="IP &amp; VLAN","TX ISSUE",
AM408="Warehouse HUAWEI","SPARE-ISSUE",
AM408="SPARE-HS","SPARE-ISSUE",
AM408="Power Telco","RAN ISSUE",AM408="no impacts","no impacts"
),"")</f>
        <v>POWER ISSUE</v>
      </c>
      <c r="AM408" s="67" t="s">
        <v>5330</v>
      </c>
      <c r="AN408" s="48" t="str" cm="1">
        <f t="array" ref="AN408">IFERROR(_xlfn.IFS(
AM408="MPR ISSUE","ACTIVE",
AM408="BSS Hardware Issue","ACTIVE",
AM408="Sites strategiques, MLL, Pylone, etc.","PASSIVE",
AM408="AKTIVCO DEFAUT GE &amp; POWER Cabinet","PASSIVE",
AM408="AKTIVCO Coupure ENEO &amp; Baisse de tension","PASSIVE",
AM408="Coupure ENEO &amp; Baisse de tension","PASSIVE",
AM408="Defaut GE &amp; POWER Cabinet","PASSIVE",
AM408="Sharing","PASSIVE",
AM408="Sites strategiques &amp; DataCenter","PASSIVE",
AM408="Exclu","Exclu",
AM408="SAT","ACTIVE",
AM408="SPARE-ISSUE","SPARE-ISSUE",
AM408="Fiber CAmtel","ACTIVE",
AM408="Fiber AOF","ACTIVE",
AM408="Projet OCM (HUAWEI)","PLANNED WORKS",
AM408="Projet OCM (NOKIA)","PLANNED WORKS",
AM408="ACCESS-ISSUE","ACCESS-ISSUE",
AM408="Projet OCM (ZTE, NOKIA, autres projets)","PLANNED WORKS",
AM408="No root CAuse","No root cause",
AM408="ODU HS","ACTIVE",
AM408="IP &amp; VLAN","ACTIVE",
AM408="Warehouse HUAWEI","SPARE-ISSUE",
AM408="SPARE-HS","SPARE-ISSUE",
AM408="Power Telco","ACTIVE", AM408="no impacts","no impacts"
),"")</f>
        <v>PASSIVE</v>
      </c>
      <c r="AO408" s="93" t="s">
        <v>6322</v>
      </c>
      <c r="AP408" s="101" t="str">
        <f t="shared" si="19"/>
        <v>EXN_207</v>
      </c>
      <c r="AR408" s="17" t="s">
        <v>5537</v>
      </c>
      <c r="AS408" s="7" t="s">
        <v>5537</v>
      </c>
      <c r="AT408" s="6"/>
      <c r="AU408" s="7"/>
      <c r="AV408" s="3" t="s">
        <v>6323</v>
      </c>
      <c r="AW408" s="18" t="s">
        <v>5537</v>
      </c>
      <c r="AX408" s="18" t="s">
        <v>5537</v>
      </c>
      <c r="AY408" s="18" t="s">
        <v>5537</v>
      </c>
      <c r="AZ408" s="18" t="s">
        <v>5537</v>
      </c>
      <c r="BA408" s="18" t="s">
        <v>5537</v>
      </c>
      <c r="BB408" s="18" t="s">
        <v>5537</v>
      </c>
      <c r="BC408" s="18" t="s">
        <v>5537</v>
      </c>
      <c r="BD408" s="18" t="s">
        <v>5537</v>
      </c>
      <c r="BE408" s="18" t="s">
        <v>5537</v>
      </c>
      <c r="BF408" s="18" t="s">
        <v>5537</v>
      </c>
      <c r="BG408" s="18" t="s">
        <v>5537</v>
      </c>
      <c r="BH408" s="18" t="s">
        <v>5537</v>
      </c>
      <c r="BI408" s="9" t="s">
        <v>6324</v>
      </c>
      <c r="BJ408" s="14"/>
      <c r="BK408" s="14" t="s">
        <v>5537</v>
      </c>
      <c r="BL408" s="14" t="str">
        <f>_xlfn.XLOOKUP(B408,'[4]cell downs 18042026 17h'!$B:$B,'[4]cell downs 18042026 17h'!$B:$B,"")</f>
        <v/>
      </c>
      <c r="BM408" s="14" t="str">
        <f>_xlfn.XLOOKUP(B408,'[5]Cells Huawei 19042026 15h'!$B:$B,'[5]Cells Huawei 19042026 15h'!$B:$B,"")</f>
        <v/>
      </c>
      <c r="BN408" s="9" t="str">
        <f>_xlfn.XLOOKUP(B408,'[6]cells down 19042026 9H40'!$B:$B,'[6]cells down 19042026 9H40'!$B:$B,"")</f>
        <v/>
      </c>
      <c r="BO408" s="9" t="s">
        <v>1085</v>
      </c>
      <c r="BP408" s="9" t="s">
        <v>12</v>
      </c>
      <c r="BQ408" s="115"/>
    </row>
    <row r="409" spans="1:69" s="9" customFormat="1" x14ac:dyDescent="0.3">
      <c r="A409" s="1" t="s">
        <v>558</v>
      </c>
      <c r="B409" s="8" t="s">
        <v>559</v>
      </c>
      <c r="C409" s="3" t="str">
        <f>_xlfn.XLOOKUP(B409,'[1]daily break down'!$D:$D,'[1]daily break down'!$E:$E,"")</f>
        <v>EXTREME-NORD</v>
      </c>
      <c r="D409" s="1" t="s">
        <v>21</v>
      </c>
      <c r="E409" s="1" t="s">
        <v>80</v>
      </c>
      <c r="F409" s="3" t="s">
        <v>55</v>
      </c>
      <c r="G409" s="1" t="s">
        <v>560</v>
      </c>
      <c r="H409" s="32" t="str">
        <f>_xlfn.XLOOKUP(B409,[2]CALCULATION!$B:$B,[2]CALCULATION!$H:$H,"")</f>
        <v>Huawei</v>
      </c>
      <c r="I409" s="28">
        <v>0.97591765044958656</v>
      </c>
      <c r="J409" s="28">
        <v>4.3874292660793922E-2</v>
      </c>
      <c r="K409" s="28">
        <v>0.88007193957190111</v>
      </c>
      <c r="L409" s="28">
        <v>0</v>
      </c>
      <c r="M409" s="28">
        <v>3.3826901290688944</v>
      </c>
      <c r="N409" s="28">
        <v>0</v>
      </c>
      <c r="O409" s="28">
        <v>4.722354201801771</v>
      </c>
      <c r="P409" s="28">
        <v>5.5442124457456909</v>
      </c>
      <c r="Q409" s="28">
        <v>10.539336335333713</v>
      </c>
      <c r="R409" s="28">
        <v>1.7148071100609819</v>
      </c>
      <c r="S409" s="94">
        <v>8.6556310336069959</v>
      </c>
      <c r="T409" s="94">
        <f>_xlfn.XLOOKUP(B409,'[3]Nur des jours'!$B:$B,'[3]Nur des jours'!$U:$U,"")</f>
        <v>0</v>
      </c>
      <c r="U409" s="94">
        <v>0</v>
      </c>
      <c r="V409" s="94">
        <v>1.1878697211735196</v>
      </c>
      <c r="W409" s="94">
        <v>0</v>
      </c>
      <c r="X409" s="94">
        <v>0</v>
      </c>
      <c r="Y409" s="94">
        <v>0</v>
      </c>
      <c r="Z409" s="94">
        <v>2.2765050665890478</v>
      </c>
      <c r="AA409" s="94">
        <v>0</v>
      </c>
      <c r="AB409" s="94">
        <v>0</v>
      </c>
      <c r="AC409" s="94">
        <f>_xlfn.XLOOKUP(B409,'[3]Nur des jours'!$B:$B,'[3]Nur des jours'!$N:$N,"")</f>
        <v>0.45327851543661701</v>
      </c>
      <c r="AD409" s="94">
        <v>0.45327851543661701</v>
      </c>
      <c r="AE409" s="94">
        <v>0.32972435044302967</v>
      </c>
      <c r="AF409" s="94">
        <v>0.56127830988980354</v>
      </c>
      <c r="AG409" s="94">
        <v>0.41758597140962256</v>
      </c>
      <c r="AH409" s="94">
        <v>0.45327851543661701</v>
      </c>
      <c r="AI409" s="49" t="s">
        <v>6659</v>
      </c>
      <c r="AJ409" s="49"/>
      <c r="AK409" s="48" t="str" cm="1">
        <f t="array" ref="AK409">IFERROR(_xlfn.IFS(
AM409="MPR ISSUE","PDH",
AM409="BSS Hardware Issue","BSS",
AM409="Sites strategiques, MLL, Pylone, etc.","ENVTECH",
AM409="AKTIVCO DEFAUT GE &amp; POWER Cabinet","AKTIVCO",
AM409="AKTIVCO Coupure ENEO &amp; Baisse de tension","AKTIVCO GRID ONLY",
AM409="Coupure ENEO &amp; Baisse de tension","IHS GRID ONLY",
AM409="Defaut GE &amp; POWER Cabinet","IHS",
AM409="Sharing","Partners",
AM409="Sites strategiques &amp; DataCenter","SST &amp; DC",
AM409="Exclu","Exclu",
AM409="SAT","SAT",
AM409="SPARE-ISSUE","SPARE-ISSUE",
AM409="Fiber CAmtel","TRANS_FO_CAMTEL",
AM409="Fiber AOF","Fiber AOF",
AM409="Projet OCM (HUAWEI)","TRAVAUX-HUAWEI",
AM409="Projet OCM (NOKIA)","TRAVAUX-NOKIA",
AM409="ACCESS-ISSUE","ACCESS-ISSUE",
AM409="Projet OCM (ZTE, NOKIA, autres projets)","TRAVAUX OCM",
AM409="No root CAuse","No root cause",
AM409="ODU HS","PDH",
AM409="IP &amp; VLAN","PDH",
AM409="Warehouse HUAWEI","SPARE-ISSUE",
AM409="SPARE-HS","SPARE-ISSUE",
AM409="Power Telco","BSS",AM409="no impacts","no impacts"
),"")</f>
        <v>no impacts</v>
      </c>
      <c r="AL409" s="48" t="str" cm="1">
        <f t="array" ref="AL409">IFERROR(_xlfn.IFS(
AM409="MPR ISSUE","TX ISSUE",
AM409="BSS Hardware Issue","RAN ISSUE",
AM409="Sites strategiques, MLL, Pylone, etc.","ENVTECH",
AM409="AKTIVCO DEFAUT GE &amp; POWER Cabinet","POWER ISSUE",
AM409="AKTIVCO Coupure ENEO &amp; Baisse de tension","POWER ISSUE",
AM409="Coupure ENEO &amp; Baisse de tension","POWER ISSUE",
AM409="Defaut GE &amp; POWER Cabinet","POWER ISSUE",
AM409="Sharing","POWER ISSUE",
AM409="Sites strategiques &amp; DataCenter","POWER ISSUE",
AM409="Exclu","Exclu",
AM409="SAT","TX ISSUE",
AM409="SPARE-ISSUE","SPARE-ISSUE",
AM409="Fiber CAmtel","TX ISSUE",
AM409="Fiber AOF","TX ISSUE",
AM409="Projet OCM (HUAWEI)","TRAVAUX-HUAWEI",
AM409="Projet OCM (NOKIA)","TRAVAUX -NOKIA",
AM409="ACCESS-ISSUE","ACCESS-ISSUE",
AM409="Projet OCM (ZTE, NOKIA, autres projets)","TRAVAUX OCM",
AM409="No root CAuse","No root cause",
AM409="ODU HS","TX ISSUE",
AM409="IP &amp; VLAN","TX ISSUE",
AM409="Warehouse HUAWEI","SPARE-ISSUE",
AM409="SPARE-HS","SPARE-ISSUE",
AM409="Power Telco","RAN ISSUE",AM409="no impacts","no impacts"
),"")</f>
        <v>no impacts</v>
      </c>
      <c r="AM409" s="67" t="s">
        <v>5605</v>
      </c>
      <c r="AN409" s="48" t="str" cm="1">
        <f t="array" ref="AN409">IFERROR(_xlfn.IFS(
AM409="MPR ISSUE","ACTIVE",
AM409="BSS Hardware Issue","ACTIVE",
AM409="Sites strategiques, MLL, Pylone, etc.","PASSIVE",
AM409="AKTIVCO DEFAUT GE &amp; POWER Cabinet","PASSIVE",
AM409="AKTIVCO Coupure ENEO &amp; Baisse de tension","PASSIVE",
AM409="Coupure ENEO &amp; Baisse de tension","PASSIVE",
AM409="Defaut GE &amp; POWER Cabinet","PASSIVE",
AM409="Sharing","PASSIVE",
AM409="Sites strategiques &amp; DataCenter","PASSIVE",
AM409="Exclu","Exclu",
AM409="SAT","ACTIVE",
AM409="SPARE-ISSUE","SPARE-ISSUE",
AM409="Fiber CAmtel","ACTIVE",
AM409="Fiber AOF","ACTIVE",
AM409="Projet OCM (HUAWEI)","PLANNED WORKS",
AM409="Projet OCM (NOKIA)","PLANNED WORKS",
AM409="ACCESS-ISSUE","ACCESS-ISSUE",
AM409="Projet OCM (ZTE, NOKIA, autres projets)","PLANNED WORKS",
AM409="No root CAuse","No root cause",
AM409="ODU HS","ACTIVE",
AM409="IP &amp; VLAN","ACTIVE",
AM409="Warehouse HUAWEI","SPARE-ISSUE",
AM409="SPARE-HS","SPARE-ISSUE",
AM409="Power Telco","ACTIVE", AM409="no impacts","no impacts"
),"")</f>
        <v>no impacts</v>
      </c>
      <c r="AO409" s="93" t="s">
        <v>5537</v>
      </c>
      <c r="AP409" s="101" t="str">
        <f t="shared" si="19"/>
        <v>EXN_236</v>
      </c>
      <c r="AR409" s="17" t="s">
        <v>5537</v>
      </c>
      <c r="AS409" s="7" t="s">
        <v>5537</v>
      </c>
      <c r="AT409" s="6"/>
      <c r="AU409" s="7"/>
      <c r="AV409" s="3" t="s">
        <v>5537</v>
      </c>
      <c r="AW409" s="18" t="s">
        <v>5537</v>
      </c>
      <c r="AX409" s="18" t="s">
        <v>5537</v>
      </c>
      <c r="AY409" s="18" t="s">
        <v>5537</v>
      </c>
      <c r="AZ409" s="18" t="s">
        <v>5537</v>
      </c>
      <c r="BA409" s="18" t="s">
        <v>5537</v>
      </c>
      <c r="BB409" s="18" t="s">
        <v>5537</v>
      </c>
      <c r="BC409" s="18" t="s">
        <v>5537</v>
      </c>
      <c r="BD409" s="18" t="s">
        <v>5537</v>
      </c>
      <c r="BE409" s="18" t="s">
        <v>5537</v>
      </c>
      <c r="BF409" s="18" t="s">
        <v>5537</v>
      </c>
      <c r="BG409" s="18" t="s">
        <v>5537</v>
      </c>
      <c r="BH409" s="18" t="s">
        <v>5537</v>
      </c>
      <c r="BI409" s="9" t="s">
        <v>5537</v>
      </c>
      <c r="BJ409" s="14"/>
      <c r="BK409" s="14" t="s">
        <v>5537</v>
      </c>
      <c r="BL409" s="14" t="str">
        <f>_xlfn.XLOOKUP(B409,'[4]cell downs 18042026 17h'!$B:$B,'[4]cell downs 18042026 17h'!$B:$B,"")</f>
        <v/>
      </c>
      <c r="BM409" s="14" t="str">
        <f>_xlfn.XLOOKUP(B409,'[5]Cells Huawei 19042026 15h'!$B:$B,'[5]Cells Huawei 19042026 15h'!$B:$B,"")</f>
        <v/>
      </c>
      <c r="BN409" s="9" t="str">
        <f>_xlfn.XLOOKUP(B409,'[6]cells down 19042026 9H40'!$B:$B,'[6]cells down 19042026 9H40'!$B:$B,"")</f>
        <v/>
      </c>
      <c r="BO409" s="9" t="s">
        <v>5537</v>
      </c>
      <c r="BP409" s="9" t="s">
        <v>594</v>
      </c>
      <c r="BQ409" s="115"/>
    </row>
    <row r="410" spans="1:69" s="9" customFormat="1" ht="34.5" customHeight="1" x14ac:dyDescent="0.3">
      <c r="A410" s="1" t="s">
        <v>221</v>
      </c>
      <c r="B410" s="8" t="s">
        <v>222</v>
      </c>
      <c r="C410" s="3" t="str">
        <f>_xlfn.XLOOKUP(B410,'[1]daily break down'!$D:$D,'[1]daily break down'!$E:$E,"")</f>
        <v>SUD-OUEST</v>
      </c>
      <c r="D410" s="1" t="s">
        <v>11</v>
      </c>
      <c r="E410" s="1" t="s">
        <v>12</v>
      </c>
      <c r="F410" s="3" t="s">
        <v>13</v>
      </c>
      <c r="G410" s="1" t="s">
        <v>223</v>
      </c>
      <c r="H410" s="33" t="str">
        <f>_xlfn.XLOOKUP(B410,[2]CALCULATION!$B:$B,[2]CALCULATION!$H:$H,"")</f>
        <v>NOKIA</v>
      </c>
      <c r="I410" s="28">
        <v>0.30253727426117238</v>
      </c>
      <c r="J410" s="28">
        <v>0.37959488228843957</v>
      </c>
      <c r="K410" s="28">
        <v>0.41194560271717612</v>
      </c>
      <c r="L410" s="28">
        <v>0.33377369542970958</v>
      </c>
      <c r="M410" s="28">
        <v>0.25593755236981541</v>
      </c>
      <c r="N410" s="28">
        <v>0.28978223891581828</v>
      </c>
      <c r="O410" s="28">
        <v>0.3047406226390475</v>
      </c>
      <c r="P410" s="28">
        <v>0.31709390552402378</v>
      </c>
      <c r="Q410" s="28">
        <v>0.33908010610463779</v>
      </c>
      <c r="R410" s="28">
        <v>0.35817776550425445</v>
      </c>
      <c r="S410" s="94">
        <v>0.34084064280702564</v>
      </c>
      <c r="T410" s="94">
        <f>_xlfn.XLOOKUP(B410,'[3]Nur des jours'!$B:$B,'[3]Nur des jours'!$U:$U,"")</f>
        <v>0.50501807763538265</v>
      </c>
      <c r="U410" s="94">
        <v>0.32006474029423687</v>
      </c>
      <c r="V410" s="94">
        <v>0.24451892373149794</v>
      </c>
      <c r="W410" s="94">
        <v>0.50501807763538265</v>
      </c>
      <c r="X410" s="94">
        <v>0.85995397122987849</v>
      </c>
      <c r="Y410" s="94">
        <v>0.58441984630442911</v>
      </c>
      <c r="Z410" s="94">
        <v>0.56931353496959458</v>
      </c>
      <c r="AA410" s="94">
        <v>0.47400287644143091</v>
      </c>
      <c r="AB410" s="94">
        <v>0.39979111556274671</v>
      </c>
      <c r="AC410" s="94">
        <f>_xlfn.XLOOKUP(B410,'[3]Nur des jours'!$B:$B,'[3]Nur des jours'!$N:$N,"")</f>
        <v>0.45263645261719082</v>
      </c>
      <c r="AD410" s="94">
        <v>0.45263645261719082</v>
      </c>
      <c r="AE410" s="94">
        <v>0.45199713039898648</v>
      </c>
      <c r="AF410" s="94">
        <v>1.1560261261904521</v>
      </c>
      <c r="AG410" s="94">
        <v>0</v>
      </c>
      <c r="AH410" s="94">
        <v>0.45263645261719082</v>
      </c>
      <c r="AI410" s="49" t="s">
        <v>6659</v>
      </c>
      <c r="AJ410" s="49"/>
      <c r="AK410" s="48" t="str" cm="1">
        <f t="array" ref="AK410">IFERROR(_xlfn.IFS(
AM410="MPR ISSUE","PDH",
AM410="BSS Hardware Issue","BSS",
AM410="Sites strategiques, MLL, Pylone, etc.","ENVTECH",
AM410="AKTIVCO DEFAUT GE &amp; POWER Cabinet","AKTIVCO",
AM410="AKTIVCO Coupure ENEO &amp; Baisse de tension","AKTIVCO GRID ONLY",
AM410="Coupure ENEO &amp; Baisse de tension","IHS GRID ONLY",
AM410="Defaut GE &amp; POWER Cabinet","IHS",
AM410="Sharing","Partners",
AM410="Sites strategiques &amp; DataCenter","SST &amp; DC",
AM410="Exclu","Exclu",
AM410="SAT","SAT",
AM410="SPARE-ISSUE","SPARE-ISSUE",
AM410="Fiber CAmtel","TRANS_FO_CAMTEL",
AM410="Fiber AOF","Fiber AOF",
AM410="Projet OCM (HUAWEI)","TRAVAUX-HUAWEI",
AM410="Projet OCM (NOKIA)","TRAVAUX-NOKIA",
AM410="ACCESS-ISSUE","ACCESS-ISSUE",
AM410="Projet OCM (ZTE, NOKIA, autres projets)","TRAVAUX OCM",
AM410="No root CAuse","No root cause",
AM410="ODU HS","PDH",
AM410="IP &amp; VLAN","PDH",
AM410="Warehouse HUAWEI","SPARE-ISSUE",
AM410="SPARE-HS","SPARE-ISSUE",
AM410="Power Telco","BSS",AM410="no impacts","no impacts"
),"")</f>
        <v>no impacts</v>
      </c>
      <c r="AL410" s="48" t="str" cm="1">
        <f t="array" ref="AL410">IFERROR(_xlfn.IFS(
AM410="MPR ISSUE","TX ISSUE",
AM410="BSS Hardware Issue","RAN ISSUE",
AM410="Sites strategiques, MLL, Pylone, etc.","ENVTECH",
AM410="AKTIVCO DEFAUT GE &amp; POWER Cabinet","POWER ISSUE",
AM410="AKTIVCO Coupure ENEO &amp; Baisse de tension","POWER ISSUE",
AM410="Coupure ENEO &amp; Baisse de tension","POWER ISSUE",
AM410="Defaut GE &amp; POWER Cabinet","POWER ISSUE",
AM410="Sharing","POWER ISSUE",
AM410="Sites strategiques &amp; DataCenter","POWER ISSUE",
AM410="Exclu","Exclu",
AM410="SAT","TX ISSUE",
AM410="SPARE-ISSUE","SPARE-ISSUE",
AM410="Fiber CAmtel","TX ISSUE",
AM410="Fiber AOF","TX ISSUE",
AM410="Projet OCM (HUAWEI)","TRAVAUX-HUAWEI",
AM410="Projet OCM (NOKIA)","TRAVAUX -NOKIA",
AM410="ACCESS-ISSUE","ACCESS-ISSUE",
AM410="Projet OCM (ZTE, NOKIA, autres projets)","TRAVAUX OCM",
AM410="No root CAuse","No root cause",
AM410="ODU HS","TX ISSUE",
AM410="IP &amp; VLAN","TX ISSUE",
AM410="Warehouse HUAWEI","SPARE-ISSUE",
AM410="SPARE-HS","SPARE-ISSUE",
AM410="Power Telco","RAN ISSUE",AM410="no impacts","no impacts"
),"")</f>
        <v>no impacts</v>
      </c>
      <c r="AM410" s="67" t="s">
        <v>5605</v>
      </c>
      <c r="AN410" s="48" t="str" cm="1">
        <f t="array" ref="AN410">IFERROR(_xlfn.IFS(
AM410="MPR ISSUE","ACTIVE",
AM410="BSS Hardware Issue","ACTIVE",
AM410="Sites strategiques, MLL, Pylone, etc.","PASSIVE",
AM410="AKTIVCO DEFAUT GE &amp; POWER Cabinet","PASSIVE",
AM410="AKTIVCO Coupure ENEO &amp; Baisse de tension","PASSIVE",
AM410="Coupure ENEO &amp; Baisse de tension","PASSIVE",
AM410="Defaut GE &amp; POWER Cabinet","PASSIVE",
AM410="Sharing","PASSIVE",
AM410="Sites strategiques &amp; DataCenter","PASSIVE",
AM410="Exclu","Exclu",
AM410="SAT","ACTIVE",
AM410="SPARE-ISSUE","SPARE-ISSUE",
AM410="Fiber CAmtel","ACTIVE",
AM410="Fiber AOF","ACTIVE",
AM410="Projet OCM (HUAWEI)","PLANNED WORKS",
AM410="Projet OCM (NOKIA)","PLANNED WORKS",
AM410="ACCESS-ISSUE","ACCESS-ISSUE",
AM410="Projet OCM (ZTE, NOKIA, autres projets)","PLANNED WORKS",
AM410="No root CAuse","No root cause",
AM410="ODU HS","ACTIVE",
AM410="IP &amp; VLAN","ACTIVE",
AM410="Warehouse HUAWEI","SPARE-ISSUE",
AM410="SPARE-HS","SPARE-ISSUE",
AM410="Power Telco","ACTIVE", AM410="no impacts","no impacts"
),"")</f>
        <v>no impacts</v>
      </c>
      <c r="AO410" s="93" t="s">
        <v>5537</v>
      </c>
      <c r="AP410" s="101" t="str">
        <f t="shared" si="19"/>
        <v>SUO_013</v>
      </c>
      <c r="AR410" s="17" t="s">
        <v>5537</v>
      </c>
      <c r="AS410" s="7" t="s">
        <v>5537</v>
      </c>
      <c r="AT410" s="6"/>
      <c r="AU410" s="7"/>
      <c r="AV410" s="3" t="s">
        <v>5537</v>
      </c>
      <c r="AW410" s="18" t="s">
        <v>5537</v>
      </c>
      <c r="AX410" s="18" t="s">
        <v>5537</v>
      </c>
      <c r="AY410" s="18" t="s">
        <v>5537</v>
      </c>
      <c r="AZ410" s="18" t="s">
        <v>5537</v>
      </c>
      <c r="BA410" s="18" t="s">
        <v>5537</v>
      </c>
      <c r="BB410" s="18" t="s">
        <v>5537</v>
      </c>
      <c r="BC410" s="18" t="s">
        <v>5537</v>
      </c>
      <c r="BD410" s="18" t="s">
        <v>5537</v>
      </c>
      <c r="BE410" s="18" t="s">
        <v>5537</v>
      </c>
      <c r="BF410" s="18" t="s">
        <v>5537</v>
      </c>
      <c r="BG410" s="18" t="s">
        <v>5537</v>
      </c>
      <c r="BH410" s="18" t="s">
        <v>5537</v>
      </c>
      <c r="BI410" s="9" t="s">
        <v>5537</v>
      </c>
      <c r="BJ410" s="14"/>
      <c r="BK410" s="14" t="s">
        <v>5537</v>
      </c>
      <c r="BL410" s="14" t="str">
        <f>_xlfn.XLOOKUP(B410,'[4]cell downs 18042026 17h'!$B:$B,'[4]cell downs 18042026 17h'!$B:$B,"")</f>
        <v/>
      </c>
      <c r="BM410" s="14" t="str">
        <f>_xlfn.XLOOKUP(B410,'[5]Cells Huawei 19042026 15h'!$B:$B,'[5]Cells Huawei 19042026 15h'!$B:$B,"")</f>
        <v/>
      </c>
      <c r="BN410" s="9" t="str">
        <f>_xlfn.XLOOKUP(B410,'[6]cells down 19042026 9H40'!$B:$B,'[6]cells down 19042026 9H40'!$B:$B,"")</f>
        <v/>
      </c>
      <c r="BO410" s="9" t="s">
        <v>222</v>
      </c>
      <c r="BP410" s="9" t="s">
        <v>318</v>
      </c>
      <c r="BQ410" s="115"/>
    </row>
    <row r="411" spans="1:69" s="9" customFormat="1" x14ac:dyDescent="0.3">
      <c r="A411" s="3" t="s">
        <v>1277</v>
      </c>
      <c r="B411" s="25" t="s">
        <v>1278</v>
      </c>
      <c r="C411" s="3" t="str">
        <f>_xlfn.XLOOKUP(B411,'[1]daily break down'!$D:$D,'[1]daily break down'!$E:$E,"")</f>
        <v>CENTRE</v>
      </c>
      <c r="D411" s="3" t="s">
        <v>11</v>
      </c>
      <c r="E411" s="3" t="s">
        <v>66</v>
      </c>
      <c r="F411" s="3" t="s">
        <v>69</v>
      </c>
      <c r="G411" s="3" t="s">
        <v>1277</v>
      </c>
      <c r="H411" s="33" t="str">
        <f>_xlfn.XLOOKUP(B411,[2]CALCULATION!$B:$B,[2]CALCULATION!$H:$H,"")</f>
        <v>NOKIA</v>
      </c>
      <c r="I411" s="28">
        <v>0</v>
      </c>
      <c r="J411" s="28">
        <v>0.29132804625756481</v>
      </c>
      <c r="K411" s="28">
        <v>1.8756959580750786E-3</v>
      </c>
      <c r="L411" s="28">
        <v>1.0117936850770377E-2</v>
      </c>
      <c r="M411" s="28">
        <v>9.7500118743787251E-2</v>
      </c>
      <c r="N411" s="28">
        <v>2.9037216274046887E-3</v>
      </c>
      <c r="O411" s="28">
        <v>0</v>
      </c>
      <c r="P411" s="28">
        <v>2.322977301923751E-2</v>
      </c>
      <c r="Q411" s="28">
        <v>0.39378793796741601</v>
      </c>
      <c r="R411" s="28">
        <v>0.36590499612910765</v>
      </c>
      <c r="S411" s="94">
        <v>8.6570582680388242E-3</v>
      </c>
      <c r="T411" s="94">
        <f>_xlfn.XLOOKUP(B411,'[3]Nur des jours'!$B:$B,'[3]Nur des jours'!$U:$U,"")</f>
        <v>0</v>
      </c>
      <c r="U411" s="94">
        <v>0</v>
      </c>
      <c r="V411" s="94">
        <v>0.16440375192975548</v>
      </c>
      <c r="W411" s="94">
        <v>0</v>
      </c>
      <c r="X411" s="94">
        <v>0</v>
      </c>
      <c r="Y411" s="94">
        <v>0</v>
      </c>
      <c r="Z411" s="94">
        <v>7.4122585487097395E-2</v>
      </c>
      <c r="AA411" s="94">
        <v>1.1592800906307342E-3</v>
      </c>
      <c r="AB411" s="94">
        <v>5.1400695710735009E-2</v>
      </c>
      <c r="AC411" s="94">
        <f>_xlfn.XLOOKUP(B411,'[3]Nur des jours'!$B:$B,'[3]Nur des jours'!$N:$N,"")</f>
        <v>0.42695393984014063</v>
      </c>
      <c r="AD411" s="94">
        <v>0.42695393984014063</v>
      </c>
      <c r="AE411" s="94">
        <v>2.9898754641120027</v>
      </c>
      <c r="AF411" s="94">
        <v>0</v>
      </c>
      <c r="AG411" s="94">
        <v>0</v>
      </c>
      <c r="AH411" s="94">
        <v>0.42695393984014063</v>
      </c>
      <c r="AI411" s="49" t="s">
        <v>5559</v>
      </c>
      <c r="AJ411" s="49"/>
      <c r="AK411" s="48" t="str" cm="1">
        <f t="array" ref="AK411">IFERROR(_xlfn.IFS(
AM411="MPR ISSUE","PDH",
AM411="BSS Hardware Issue","BSS",
AM411="Sites strategiques, MLL, Pylone, etc.","ENVTECH",
AM411="AKTIVCO DEFAUT GE &amp; POWER Cabinet","AKTIVCO",
AM411="AKTIVCO Coupure ENEO &amp; Baisse de tension","AKTIVCO GRID ONLY",
AM411="Coupure ENEO &amp; Baisse de tension","IHS GRID ONLY",
AM411="Defaut GE &amp; POWER Cabinet","IHS",
AM411="Sharing","Partners",
AM411="Sites strategiques &amp; DataCenter","SST &amp; DC",
AM411="Exclu","Exclu",
AM411="SAT","SAT",
AM411="SPARE-ISSUE","SPARE-ISSUE",
AM411="Fiber CAmtel","TRANS_FO_CAMTEL",
AM411="Fiber AOF","Fiber AOF",
AM411="Projet OCM (HUAWEI)","TRAVAUX-HUAWEI",
AM411="Projet OCM (NOKIA)","TRAVAUX-NOKIA",
AM411="ACCESS-ISSUE","ACCESS-ISSUE",
AM411="Projet OCM (ZTE, NOKIA, autres projets)","TRAVAUX OCM",
AM411="No root CAuse","No root cause",
AM411="ODU HS","PDH",
AM411="IP &amp; VLAN","PDH",
AM411="Warehouse HUAWEI","SPARE-ISSUE",
AM411="SPARE-HS","SPARE-ISSUE",
AM411="Power Telco","BSS",AM411="no impacts","no impacts"
),"")</f>
        <v>no impacts</v>
      </c>
      <c r="AL411" s="48" t="str" cm="1">
        <f t="array" ref="AL411">IFERROR(_xlfn.IFS(
AM411="MPR ISSUE","TX ISSUE",
AM411="BSS Hardware Issue","RAN ISSUE",
AM411="Sites strategiques, MLL, Pylone, etc.","ENVTECH",
AM411="AKTIVCO DEFAUT GE &amp; POWER Cabinet","POWER ISSUE",
AM411="AKTIVCO Coupure ENEO &amp; Baisse de tension","POWER ISSUE",
AM411="Coupure ENEO &amp; Baisse de tension","POWER ISSUE",
AM411="Defaut GE &amp; POWER Cabinet","POWER ISSUE",
AM411="Sharing","POWER ISSUE",
AM411="Sites strategiques &amp; DataCenter","POWER ISSUE",
AM411="Exclu","Exclu",
AM411="SAT","TX ISSUE",
AM411="SPARE-ISSUE","SPARE-ISSUE",
AM411="Fiber CAmtel","TX ISSUE",
AM411="Fiber AOF","TX ISSUE",
AM411="Projet OCM (HUAWEI)","TRAVAUX-HUAWEI",
AM411="Projet OCM (NOKIA)","TRAVAUX -NOKIA",
AM411="ACCESS-ISSUE","ACCESS-ISSUE",
AM411="Projet OCM (ZTE, NOKIA, autres projets)","TRAVAUX OCM",
AM411="No root CAuse","No root cause",
AM411="ODU HS","TX ISSUE",
AM411="IP &amp; VLAN","TX ISSUE",
AM411="Warehouse HUAWEI","SPARE-ISSUE",
AM411="SPARE-HS","SPARE-ISSUE",
AM411="Power Telco","RAN ISSUE",AM411="no impacts","no impacts"
),"")</f>
        <v>no impacts</v>
      </c>
      <c r="AM411" s="67" t="s">
        <v>5605</v>
      </c>
      <c r="AN411" s="48" t="str" cm="1">
        <f t="array" ref="AN411">IFERROR(_xlfn.IFS(
AM411="MPR ISSUE","ACTIVE",
AM411="BSS Hardware Issue","ACTIVE",
AM411="Sites strategiques, MLL, Pylone, etc.","PASSIVE",
AM411="AKTIVCO DEFAUT GE &amp; POWER Cabinet","PASSIVE",
AM411="AKTIVCO Coupure ENEO &amp; Baisse de tension","PASSIVE",
AM411="Coupure ENEO &amp; Baisse de tension","PASSIVE",
AM411="Defaut GE &amp; POWER Cabinet","PASSIVE",
AM411="Sharing","PASSIVE",
AM411="Sites strategiques &amp; DataCenter","PASSIVE",
AM411="Exclu","Exclu",
AM411="SAT","ACTIVE",
AM411="SPARE-ISSUE","SPARE-ISSUE",
AM411="Fiber CAmtel","ACTIVE",
AM411="Fiber AOF","ACTIVE",
AM411="Projet OCM (HUAWEI)","PLANNED WORKS",
AM411="Projet OCM (NOKIA)","PLANNED WORKS",
AM411="ACCESS-ISSUE","ACCESS-ISSUE",
AM411="Projet OCM (ZTE, NOKIA, autres projets)","PLANNED WORKS",
AM411="No root CAuse","No root cause",
AM411="ODU HS","ACTIVE",
AM411="IP &amp; VLAN","ACTIVE",
AM411="Warehouse HUAWEI","SPARE-ISSUE",
AM411="SPARE-HS","SPARE-ISSUE",
AM411="Power Telco","ACTIVE", AM411="no impacts","no impacts"
),"")</f>
        <v>no impacts</v>
      </c>
      <c r="AO411" s="93" t="s">
        <v>6308</v>
      </c>
      <c r="AP411" s="127" t="str">
        <f>IFERROR(MID(AQ411, SEARCH("CTR_", AQ411), 7), IFERROR(MID(AQ411, SEARCH("SUO_", AQ411), 7), IFERROR(MID(AQ411, SEARCH("SUD_", AQ411), 7), IFERROR(MID(AQ411, SEARCH("NRO_", AQ411), 7), IFERROR(MID(AQ411, SEARCH("ADM_", AQ411), 7), IFERROR(MID(AQ411, SEARCH("NRD_", AQ411), 7), IFERROR(MID(AQ411, SEARCH("EXN_", AQ411), 7), IFERROR(MID(AQ411, SEARCH("LIT_", AQ411), 7), IFERROR(MID(AQ411, SEARCH("EST_", AQ411), 7), MID(AQ411, SEARCH("OST_",AQ411), 7))))))))))</f>
        <v>SUD_246</v>
      </c>
      <c r="AQ411" s="9" t="s">
        <v>6531</v>
      </c>
      <c r="AR411" s="17" t="s">
        <v>5726</v>
      </c>
      <c r="AS411" s="7" t="s">
        <v>5537</v>
      </c>
      <c r="AT411" s="6"/>
      <c r="AU411" s="7"/>
      <c r="AV411" s="3" t="s">
        <v>5537</v>
      </c>
      <c r="AW411" s="18" t="s">
        <v>5537</v>
      </c>
      <c r="AX411" s="18" t="s">
        <v>5537</v>
      </c>
      <c r="AY411" s="18" t="s">
        <v>5537</v>
      </c>
      <c r="AZ411" s="18" t="s">
        <v>5537</v>
      </c>
      <c r="BA411" s="18" t="s">
        <v>5537</v>
      </c>
      <c r="BB411" s="18" t="s">
        <v>5537</v>
      </c>
      <c r="BC411" s="18" t="s">
        <v>5537</v>
      </c>
      <c r="BD411" s="18" t="s">
        <v>5537</v>
      </c>
      <c r="BE411" s="18" t="s">
        <v>5537</v>
      </c>
      <c r="BF411" s="18" t="s">
        <v>5537</v>
      </c>
      <c r="BG411" s="18" t="s">
        <v>5537</v>
      </c>
      <c r="BH411" s="18" t="s">
        <v>5537</v>
      </c>
      <c r="BI411" s="9" t="s">
        <v>6309</v>
      </c>
      <c r="BJ411" s="14"/>
      <c r="BK411" s="14" t="s">
        <v>5537</v>
      </c>
      <c r="BL411" s="14" t="str">
        <f>_xlfn.XLOOKUP(B411,'[4]cell downs 18042026 17h'!$B:$B,'[4]cell downs 18042026 17h'!$B:$B,"")</f>
        <v/>
      </c>
      <c r="BM411" s="14" t="str">
        <f>_xlfn.XLOOKUP(B411,'[5]Cells Huawei 19042026 15h'!$B:$B,'[5]Cells Huawei 19042026 15h'!$B:$B,"")</f>
        <v/>
      </c>
      <c r="BN411" s="9" t="str">
        <f>_xlfn.XLOOKUP(B411,'[6]cells down 19042026 9H40'!$B:$B,'[6]cells down 19042026 9H40'!$B:$B,"")</f>
        <v/>
      </c>
      <c r="BO411" s="9" t="s">
        <v>5537</v>
      </c>
      <c r="BP411" s="9" t="s">
        <v>5537</v>
      </c>
      <c r="BQ411" s="115"/>
    </row>
    <row r="412" spans="1:69" s="9" customFormat="1" x14ac:dyDescent="0.3">
      <c r="A412" s="3" t="s">
        <v>1238</v>
      </c>
      <c r="B412" s="25" t="s">
        <v>1239</v>
      </c>
      <c r="C412" s="3" t="str">
        <f>_xlfn.XLOOKUP(B412,'[1]daily break down'!$D:$D,'[1]daily break down'!$E:$E,"")</f>
        <v>CENTRE</v>
      </c>
      <c r="D412" s="3" t="s">
        <v>11</v>
      </c>
      <c r="E412" s="3" t="s">
        <v>66</v>
      </c>
      <c r="F412" s="3" t="s">
        <v>226</v>
      </c>
      <c r="G412" s="3" t="s">
        <v>1240</v>
      </c>
      <c r="H412" s="33" t="str">
        <f>_xlfn.XLOOKUP(B412,[2]CALCULATION!$B:$B,[2]CALCULATION!$H:$H,"")</f>
        <v>NOKIA</v>
      </c>
      <c r="I412" s="28">
        <v>1.3376308738046931E-3</v>
      </c>
      <c r="J412" s="28">
        <v>0</v>
      </c>
      <c r="K412" s="28">
        <v>0</v>
      </c>
      <c r="L412" s="28">
        <v>0</v>
      </c>
      <c r="M412" s="28">
        <v>0</v>
      </c>
      <c r="N412" s="28">
        <v>0</v>
      </c>
      <c r="O412" s="28">
        <v>0.31890903539335619</v>
      </c>
      <c r="P412" s="28">
        <v>0</v>
      </c>
      <c r="Q412" s="28">
        <v>0</v>
      </c>
      <c r="R412" s="28">
        <v>0</v>
      </c>
      <c r="S412" s="94">
        <v>0</v>
      </c>
      <c r="T412" s="94">
        <f>_xlfn.XLOOKUP(B412,'[3]Nur des jours'!$B:$B,'[3]Nur des jours'!$U:$U,"")</f>
        <v>0</v>
      </c>
      <c r="U412" s="94">
        <v>0</v>
      </c>
      <c r="V412" s="94">
        <v>0</v>
      </c>
      <c r="W412" s="94">
        <v>0</v>
      </c>
      <c r="X412" s="94">
        <v>0.75690288871196476</v>
      </c>
      <c r="Y412" s="94">
        <v>3.5991188044504789E-2</v>
      </c>
      <c r="Z412" s="94">
        <v>0</v>
      </c>
      <c r="AA412" s="94">
        <v>0</v>
      </c>
      <c r="AB412" s="94">
        <v>1.279595528959887</v>
      </c>
      <c r="AC412" s="94">
        <f>_xlfn.XLOOKUP(B412,'[3]Nur des jours'!$B:$B,'[3]Nur des jours'!$N:$N,"")</f>
        <v>0.39340823622239324</v>
      </c>
      <c r="AD412" s="94">
        <v>0.39340823622239324</v>
      </c>
      <c r="AE412" s="94">
        <v>0.73775823411627883</v>
      </c>
      <c r="AF412" s="94">
        <v>0.34824224527474312</v>
      </c>
      <c r="AG412" s="94">
        <v>0.3281903072673335</v>
      </c>
      <c r="AH412" s="94">
        <v>0.39340823622239324</v>
      </c>
      <c r="AI412" s="49" t="s">
        <v>5559</v>
      </c>
      <c r="AJ412" s="49"/>
      <c r="AK412" s="48" t="str" cm="1">
        <f t="array" ref="AK412">IFERROR(_xlfn.IFS(
AM412="MPR ISSUE","PDH",
AM412="BSS Hardware Issue","BSS",
AM412="Sites strategiques, MLL, Pylone, etc.","ENVTECH",
AM412="AKTIVCO DEFAUT GE &amp; POWER Cabinet","AKTIVCO",
AM412="AKTIVCO Coupure ENEO &amp; Baisse de tension","AKTIVCO GRID ONLY",
AM412="Coupure ENEO &amp; Baisse de tension","IHS GRID ONLY",
AM412="Defaut GE &amp; POWER Cabinet","IHS",
AM412="Sharing","Partners",
AM412="Sites strategiques &amp; DataCenter","SST &amp; DC",
AM412="Exclu","Exclu",
AM412="SAT","SAT",
AM412="SPARE-ISSUE","SPARE-ISSUE",
AM412="Fiber CAmtel","TRANS_FO_CAMTEL",
AM412="Fiber AOF","Fiber AOF",
AM412="Projet OCM (HUAWEI)","TRAVAUX-HUAWEI",
AM412="Projet OCM (NOKIA)","TRAVAUX-NOKIA",
AM412="ACCESS-ISSUE","ACCESS-ISSUE",
AM412="Projet OCM (ZTE, NOKIA, autres projets)","TRAVAUX OCM",
AM412="No root CAuse","No root cause",
AM412="ODU HS","PDH",
AM412="IP &amp; VLAN","PDH",
AM412="Warehouse HUAWEI","SPARE-ISSUE",
AM412="SPARE-HS","SPARE-ISSUE",
AM412="Power Telco","BSS",AM412="no impacts","no impacts"
),"")</f>
        <v>IHS</v>
      </c>
      <c r="AL412" s="48" t="str" cm="1">
        <f t="array" ref="AL412">IFERROR(_xlfn.IFS(
AM412="MPR ISSUE","TX ISSUE",
AM412="BSS Hardware Issue","RAN ISSUE",
AM412="Sites strategiques, MLL, Pylone, etc.","ENVTECH",
AM412="AKTIVCO DEFAUT GE &amp; POWER Cabinet","POWER ISSUE",
AM412="AKTIVCO Coupure ENEO &amp; Baisse de tension","POWER ISSUE",
AM412="Coupure ENEO &amp; Baisse de tension","POWER ISSUE",
AM412="Defaut GE &amp; POWER Cabinet","POWER ISSUE",
AM412="Sharing","POWER ISSUE",
AM412="Sites strategiques &amp; DataCenter","POWER ISSUE",
AM412="Exclu","Exclu",
AM412="SAT","TX ISSUE",
AM412="SPARE-ISSUE","SPARE-ISSUE",
AM412="Fiber CAmtel","TX ISSUE",
AM412="Fiber AOF","TX ISSUE",
AM412="Projet OCM (HUAWEI)","TRAVAUX-HUAWEI",
AM412="Projet OCM (NOKIA)","TRAVAUX -NOKIA",
AM412="ACCESS-ISSUE","ACCESS-ISSUE",
AM412="Projet OCM (ZTE, NOKIA, autres projets)","TRAVAUX OCM",
AM412="No root CAuse","No root cause",
AM412="ODU HS","TX ISSUE",
AM412="IP &amp; VLAN","TX ISSUE",
AM412="Warehouse HUAWEI","SPARE-ISSUE",
AM412="SPARE-HS","SPARE-ISSUE",
AM412="Power Telco","RAN ISSUE",AM412="no impacts","no impacts"
),"")</f>
        <v>POWER ISSUE</v>
      </c>
      <c r="AM412" s="67" t="s">
        <v>5330</v>
      </c>
      <c r="AN412" s="48" t="str" cm="1">
        <f t="array" ref="AN412">IFERROR(_xlfn.IFS(
AM412="MPR ISSUE","ACTIVE",
AM412="BSS Hardware Issue","ACTIVE",
AM412="Sites strategiques, MLL, Pylone, etc.","PASSIVE",
AM412="AKTIVCO DEFAUT GE &amp; POWER Cabinet","PASSIVE",
AM412="AKTIVCO Coupure ENEO &amp; Baisse de tension","PASSIVE",
AM412="Coupure ENEO &amp; Baisse de tension","PASSIVE",
AM412="Defaut GE &amp; POWER Cabinet","PASSIVE",
AM412="Sharing","PASSIVE",
AM412="Sites strategiques &amp; DataCenter","PASSIVE",
AM412="Exclu","Exclu",
AM412="SAT","ACTIVE",
AM412="SPARE-ISSUE","SPARE-ISSUE",
AM412="Fiber CAmtel","ACTIVE",
AM412="Fiber AOF","ACTIVE",
AM412="Projet OCM (HUAWEI)","PLANNED WORKS",
AM412="Projet OCM (NOKIA)","PLANNED WORKS",
AM412="ACCESS-ISSUE","ACCESS-ISSUE",
AM412="Projet OCM (ZTE, NOKIA, autres projets)","PLANNED WORKS",
AM412="No root CAuse","No root cause",
AM412="ODU HS","ACTIVE",
AM412="IP &amp; VLAN","ACTIVE",
AM412="Warehouse HUAWEI","SPARE-ISSUE",
AM412="SPARE-HS","SPARE-ISSUE",
AM412="Power Telco","ACTIVE", AM412="no impacts","no impacts"
),"")</f>
        <v>PASSIVE</v>
      </c>
      <c r="AO412" s="93" t="s">
        <v>6028</v>
      </c>
      <c r="AP412" s="101" t="str">
        <f t="shared" ref="AP412:AP420" si="20">B412</f>
        <v>EST_028</v>
      </c>
      <c r="AR412" s="17" t="s">
        <v>5537</v>
      </c>
      <c r="AS412" s="7" t="s">
        <v>5537</v>
      </c>
      <c r="AT412" s="6"/>
      <c r="AU412" s="7"/>
      <c r="AV412" s="3" t="s">
        <v>5537</v>
      </c>
      <c r="AW412" s="18" t="s">
        <v>5537</v>
      </c>
      <c r="AX412" s="18" t="s">
        <v>5537</v>
      </c>
      <c r="AY412" s="18" t="s">
        <v>5537</v>
      </c>
      <c r="AZ412" s="18" t="s">
        <v>5537</v>
      </c>
      <c r="BA412" s="18" t="s">
        <v>5537</v>
      </c>
      <c r="BB412" s="18" t="s">
        <v>5537</v>
      </c>
      <c r="BC412" s="18" t="s">
        <v>5537</v>
      </c>
      <c r="BD412" s="18" t="s">
        <v>5537</v>
      </c>
      <c r="BE412" s="18" t="s">
        <v>5537</v>
      </c>
      <c r="BF412" s="18" t="s">
        <v>5537</v>
      </c>
      <c r="BG412" s="18" t="s">
        <v>5537</v>
      </c>
      <c r="BH412" s="18" t="s">
        <v>5537</v>
      </c>
      <c r="BI412" s="9" t="s">
        <v>6028</v>
      </c>
      <c r="BJ412" s="14"/>
      <c r="BK412" s="14" t="s">
        <v>5537</v>
      </c>
      <c r="BL412" s="14" t="str">
        <f>_xlfn.XLOOKUP(B412,'[4]cell downs 18042026 17h'!$B:$B,'[4]cell downs 18042026 17h'!$B:$B,"")</f>
        <v/>
      </c>
      <c r="BM412" s="14" t="str">
        <f>_xlfn.XLOOKUP(B412,'[5]Cells Huawei 19042026 15h'!$B:$B,'[5]Cells Huawei 19042026 15h'!$B:$B,"")</f>
        <v/>
      </c>
      <c r="BN412" s="9" t="str">
        <f>_xlfn.XLOOKUP(B412,'[6]cells down 19042026 9H40'!$B:$B,'[6]cells down 19042026 9H40'!$B:$B,"")</f>
        <v/>
      </c>
      <c r="BO412" s="9" t="s">
        <v>1239</v>
      </c>
      <c r="BP412" s="9" t="s">
        <v>12</v>
      </c>
      <c r="BQ412" s="115"/>
    </row>
    <row r="413" spans="1:69" s="9" customFormat="1" x14ac:dyDescent="0.3">
      <c r="A413" s="1" t="s">
        <v>4902</v>
      </c>
      <c r="B413" s="1" t="s">
        <v>4903</v>
      </c>
      <c r="C413" s="3" t="str">
        <f>_xlfn.XLOOKUP(B413,'[1]daily break down'!$D:$D,'[1]daily break down'!$E:$E,"")</f>
        <v>CENTRE</v>
      </c>
      <c r="D413" s="1" t="s">
        <v>11</v>
      </c>
      <c r="E413" s="1" t="s">
        <v>96</v>
      </c>
      <c r="F413" s="3" t="s">
        <v>226</v>
      </c>
      <c r="G413" s="1" t="s">
        <v>4904</v>
      </c>
      <c r="H413" s="33" t="str">
        <f>_xlfn.XLOOKUP(B413,[2]CALCULATION!$B:$B,[2]CALCULATION!$H:$H,"")</f>
        <v>NOKIA</v>
      </c>
      <c r="I413" s="28">
        <v>5.8855758447406642E-3</v>
      </c>
      <c r="J413" s="28">
        <v>0</v>
      </c>
      <c r="K413" s="28">
        <v>0</v>
      </c>
      <c r="L413" s="28">
        <v>0</v>
      </c>
      <c r="M413" s="28">
        <v>1.7060679216854582</v>
      </c>
      <c r="N413" s="28">
        <v>6.857177406237426</v>
      </c>
      <c r="O413" s="28">
        <v>0</v>
      </c>
      <c r="P413" s="28">
        <v>0</v>
      </c>
      <c r="Q413" s="28">
        <v>0</v>
      </c>
      <c r="R413" s="28">
        <v>0</v>
      </c>
      <c r="S413" s="94">
        <v>0</v>
      </c>
      <c r="T413" s="94">
        <f>_xlfn.XLOOKUP(B413,'[3]Nur des jours'!$B:$B,'[3]Nur des jours'!$U:$U,"")</f>
        <v>0</v>
      </c>
      <c r="U413" s="94">
        <v>0</v>
      </c>
      <c r="V413" s="94">
        <v>0.54951659803728536</v>
      </c>
      <c r="W413" s="94">
        <v>0</v>
      </c>
      <c r="X413" s="94">
        <v>0</v>
      </c>
      <c r="Y413" s="94">
        <v>0</v>
      </c>
      <c r="Z413" s="94">
        <v>0</v>
      </c>
      <c r="AA413" s="94">
        <v>0</v>
      </c>
      <c r="AB413" s="94">
        <v>0</v>
      </c>
      <c r="AC413" s="94">
        <f>_xlfn.XLOOKUP(B413,'[3]Nur des jours'!$B:$B,'[3]Nur des jours'!$N:$N,"")</f>
        <v>0.38563006337873418</v>
      </c>
      <c r="AD413" s="94">
        <v>0.38563006337873418</v>
      </c>
      <c r="AE413" s="94">
        <v>0.21294697632778997</v>
      </c>
      <c r="AF413" s="94">
        <v>0.81920601405591709</v>
      </c>
      <c r="AG413" s="94">
        <v>0.15379886268870382</v>
      </c>
      <c r="AH413" s="94">
        <v>0.38563006337873418</v>
      </c>
      <c r="AI413" s="49" t="s">
        <v>5559</v>
      </c>
      <c r="AJ413" s="49"/>
      <c r="AK413" s="48" t="str" cm="1">
        <f t="array" ref="AK413">IFERROR(_xlfn.IFS(
AM413="MPR ISSUE","PDH",
AM413="BSS Hardware Issue","BSS",
AM413="Sites strategiques, MLL, Pylone, etc.","ENVTECH",
AM413="AKTIVCO DEFAUT GE &amp; POWER Cabinet","AKTIVCO",
AM413="AKTIVCO Coupure ENEO &amp; Baisse de tension","AKTIVCO GRID ONLY",
AM413="Coupure ENEO &amp; Baisse de tension","IHS GRID ONLY",
AM413="Defaut GE &amp; POWER Cabinet","IHS",
AM413="Sharing","Partners",
AM413="Sites strategiques &amp; DataCenter","SST &amp; DC",
AM413="Exclu","Exclu",
AM413="SAT","SAT",
AM413="SPARE-ISSUE","SPARE-ISSUE",
AM413="Fiber CAmtel","TRANS_FO_CAMTEL",
AM413="Fiber AOF","Fiber AOF",
AM413="Projet OCM (HUAWEI)","TRAVAUX-HUAWEI",
AM413="Projet OCM (NOKIA)","TRAVAUX-NOKIA",
AM413="ACCESS-ISSUE","ACCESS-ISSUE",
AM413="Projet OCM (ZTE, NOKIA, autres projets)","TRAVAUX OCM",
AM413="No root CAuse","No root cause",
AM413="ODU HS","PDH",
AM413="IP &amp; VLAN","PDH",
AM413="Warehouse HUAWEI","SPARE-ISSUE",
AM413="SPARE-HS","SPARE-ISSUE",
AM413="Power Telco","BSS",AM413="no impacts","no impacts"
),"")</f>
        <v>IHS</v>
      </c>
      <c r="AL413" s="48" t="str" cm="1">
        <f t="array" ref="AL413">IFERROR(_xlfn.IFS(
AM413="MPR ISSUE","TX ISSUE",
AM413="BSS Hardware Issue","RAN ISSUE",
AM413="Sites strategiques, MLL, Pylone, etc.","ENVTECH",
AM413="AKTIVCO DEFAUT GE &amp; POWER Cabinet","POWER ISSUE",
AM413="AKTIVCO Coupure ENEO &amp; Baisse de tension","POWER ISSUE",
AM413="Coupure ENEO &amp; Baisse de tension","POWER ISSUE",
AM413="Defaut GE &amp; POWER Cabinet","POWER ISSUE",
AM413="Sharing","POWER ISSUE",
AM413="Sites strategiques &amp; DataCenter","POWER ISSUE",
AM413="Exclu","Exclu",
AM413="SAT","TX ISSUE",
AM413="SPARE-ISSUE","SPARE-ISSUE",
AM413="Fiber CAmtel","TX ISSUE",
AM413="Fiber AOF","TX ISSUE",
AM413="Projet OCM (HUAWEI)","TRAVAUX-HUAWEI",
AM413="Projet OCM (NOKIA)","TRAVAUX -NOKIA",
AM413="ACCESS-ISSUE","ACCESS-ISSUE",
AM413="Projet OCM (ZTE, NOKIA, autres projets)","TRAVAUX OCM",
AM413="No root CAuse","No root cause",
AM413="ODU HS","TX ISSUE",
AM413="IP &amp; VLAN","TX ISSUE",
AM413="Warehouse HUAWEI","SPARE-ISSUE",
AM413="SPARE-HS","SPARE-ISSUE",
AM413="Power Telco","RAN ISSUE",AM413="no impacts","no impacts"
),"")</f>
        <v>POWER ISSUE</v>
      </c>
      <c r="AM413" s="67" t="s">
        <v>5330</v>
      </c>
      <c r="AN413" s="48" t="str" cm="1">
        <f t="array" ref="AN413">IFERROR(_xlfn.IFS(
AM413="MPR ISSUE","ACTIVE",
AM413="BSS Hardware Issue","ACTIVE",
AM413="Sites strategiques, MLL, Pylone, etc.","PASSIVE",
AM413="AKTIVCO DEFAUT GE &amp; POWER Cabinet","PASSIVE",
AM413="AKTIVCO Coupure ENEO &amp; Baisse de tension","PASSIVE",
AM413="Coupure ENEO &amp; Baisse de tension","PASSIVE",
AM413="Defaut GE &amp; POWER Cabinet","PASSIVE",
AM413="Sharing","PASSIVE",
AM413="Sites strategiques &amp; DataCenter","PASSIVE",
AM413="Exclu","Exclu",
AM413="SAT","ACTIVE",
AM413="SPARE-ISSUE","SPARE-ISSUE",
AM413="Fiber CAmtel","ACTIVE",
AM413="Fiber AOF","ACTIVE",
AM413="Projet OCM (HUAWEI)","PLANNED WORKS",
AM413="Projet OCM (NOKIA)","PLANNED WORKS",
AM413="ACCESS-ISSUE","ACCESS-ISSUE",
AM413="Projet OCM (ZTE, NOKIA, autres projets)","PLANNED WORKS",
AM413="No root CAuse","No root cause",
AM413="ODU HS","ACTIVE",
AM413="IP &amp; VLAN","ACTIVE",
AM413="Warehouse HUAWEI","SPARE-ISSUE",
AM413="SPARE-HS","SPARE-ISSUE",
AM413="Power Telco","ACTIVE", AM413="no impacts","no impacts"
),"")</f>
        <v>PASSIVE</v>
      </c>
      <c r="AO413" s="93" t="s">
        <v>6388</v>
      </c>
      <c r="AP413" s="101" t="str">
        <f t="shared" si="20"/>
        <v>EST_102</v>
      </c>
      <c r="AR413" s="17" t="s">
        <v>5537</v>
      </c>
      <c r="AS413" s="7" t="s">
        <v>5537</v>
      </c>
      <c r="AT413" s="6"/>
      <c r="AU413" s="7"/>
      <c r="AV413" s="3" t="s">
        <v>5537</v>
      </c>
      <c r="AW413" s="18" t="s">
        <v>5537</v>
      </c>
      <c r="AX413" s="18" t="s">
        <v>5537</v>
      </c>
      <c r="AY413" s="18" t="s">
        <v>5537</v>
      </c>
      <c r="AZ413" s="18" t="s">
        <v>5537</v>
      </c>
      <c r="BA413" s="18" t="s">
        <v>5537</v>
      </c>
      <c r="BB413" s="18" t="s">
        <v>5537</v>
      </c>
      <c r="BC413" s="18" t="s">
        <v>5537</v>
      </c>
      <c r="BD413" s="18" t="s">
        <v>5537</v>
      </c>
      <c r="BE413" s="18" t="s">
        <v>6389</v>
      </c>
      <c r="BF413" s="18" t="s">
        <v>5537</v>
      </c>
      <c r="BG413" s="18" t="s">
        <v>5537</v>
      </c>
      <c r="BH413" s="18" t="s">
        <v>5537</v>
      </c>
      <c r="BI413" s="9" t="s">
        <v>6390</v>
      </c>
      <c r="BJ413" s="14"/>
      <c r="BK413" s="14" t="s">
        <v>5537</v>
      </c>
      <c r="BL413" s="14" t="str">
        <f>_xlfn.XLOOKUP(B413,'[4]cell downs 18042026 17h'!$B:$B,'[4]cell downs 18042026 17h'!$B:$B,"")</f>
        <v/>
      </c>
      <c r="BM413" s="14" t="str">
        <f>_xlfn.XLOOKUP(B413,'[5]Cells Huawei 19042026 15h'!$B:$B,'[5]Cells Huawei 19042026 15h'!$B:$B,"")</f>
        <v/>
      </c>
      <c r="BN413" s="9" t="str">
        <f>_xlfn.XLOOKUP(B413,'[6]cells down 19042026 9H40'!$B:$B,'[6]cells down 19042026 9H40'!$B:$B,"")</f>
        <v/>
      </c>
      <c r="BO413" s="9" t="s">
        <v>4903</v>
      </c>
      <c r="BP413" s="9" t="s">
        <v>5537</v>
      </c>
      <c r="BQ413" s="115"/>
    </row>
    <row r="414" spans="1:69" s="9" customFormat="1" ht="29.55" customHeight="1" x14ac:dyDescent="0.3">
      <c r="A414" s="1" t="s">
        <v>5589</v>
      </c>
      <c r="B414" s="8" t="s">
        <v>1967</v>
      </c>
      <c r="C414" s="3" t="str">
        <f>_xlfn.XLOOKUP(B414,'[1]daily break down'!$D:$D,'[1]daily break down'!$E:$E,"")</f>
        <v>Douala</v>
      </c>
      <c r="D414" s="1" t="s">
        <v>11</v>
      </c>
      <c r="E414" s="1" t="s">
        <v>12</v>
      </c>
      <c r="F414" s="3" t="s">
        <v>31</v>
      </c>
      <c r="G414" s="1" t="s">
        <v>32</v>
      </c>
      <c r="H414" s="34" t="str">
        <f>_xlfn.XLOOKUP(B414,[2]CALCULATION!$B:$B,[2]CALCULATION!$H:$H,"")</f>
        <v>ZTE</v>
      </c>
      <c r="I414" s="28">
        <v>0</v>
      </c>
      <c r="J414" s="28">
        <v>0</v>
      </c>
      <c r="K414" s="28">
        <v>0</v>
      </c>
      <c r="L414" s="28">
        <v>0</v>
      </c>
      <c r="M414" s="28">
        <v>0</v>
      </c>
      <c r="N414" s="28">
        <v>0</v>
      </c>
      <c r="O414" s="28">
        <v>0</v>
      </c>
      <c r="P414" s="28">
        <v>0</v>
      </c>
      <c r="Q414" s="28">
        <v>0.14391124694306726</v>
      </c>
      <c r="R414" s="28">
        <v>0</v>
      </c>
      <c r="S414" s="94">
        <v>0</v>
      </c>
      <c r="T414" s="94">
        <f>_xlfn.XLOOKUP(B414,'[3]Nur des jours'!$B:$B,'[3]Nur des jours'!$U:$U,"")</f>
        <v>0</v>
      </c>
      <c r="U414" s="94">
        <v>0</v>
      </c>
      <c r="V414" s="94">
        <v>0</v>
      </c>
      <c r="W414" s="94">
        <v>0</v>
      </c>
      <c r="X414" s="94">
        <v>0</v>
      </c>
      <c r="Y414" s="94">
        <v>20.50800366974573</v>
      </c>
      <c r="Z414" s="94">
        <v>0</v>
      </c>
      <c r="AA414" s="94">
        <v>0</v>
      </c>
      <c r="AB414" s="94">
        <v>0</v>
      </c>
      <c r="AC414" s="94">
        <f>_xlfn.XLOOKUP(B414,'[3]Nur des jours'!$B:$B,'[3]Nur des jours'!$N:$N,"")</f>
        <v>0.38320449272756835</v>
      </c>
      <c r="AD414" s="94">
        <v>0.38320449272756835</v>
      </c>
      <c r="AE414" s="94">
        <v>0.84192115391532685</v>
      </c>
      <c r="AF414" s="94">
        <v>0.78334582861572633</v>
      </c>
      <c r="AG414" s="94">
        <v>0</v>
      </c>
      <c r="AH414" s="94">
        <v>0.38320449272756835</v>
      </c>
      <c r="AI414" s="49" t="s">
        <v>5559</v>
      </c>
      <c r="AJ414" s="49"/>
      <c r="AK414" s="48" t="str" cm="1">
        <f t="array" ref="AK414">IFERROR(_xlfn.IFS(
AM414="MPR ISSUE","PDH",
AM414="BSS Hardware Issue","BSS",
AM414="Sites strategiques, MLL, Pylone, etc.","ENVTECH",
AM414="AKTIVCO DEFAUT GE &amp; POWER Cabinet","AKTIVCO",
AM414="AKTIVCO Coupure ENEO &amp; Baisse de tension","AKTIVCO GRID ONLY",
AM414="Coupure ENEO &amp; Baisse de tension","IHS GRID ONLY",
AM414="Defaut GE &amp; POWER Cabinet","IHS",
AM414="Sharing","Partners",
AM414="Sites strategiques &amp; DataCenter","SST &amp; DC",
AM414="Exclu","Exclu",
AM414="SAT","SAT",
AM414="SPARE-ISSUE","SPARE-ISSUE",
AM414="Fiber CAmtel","TRANS_FO_CAMTEL",
AM414="Fiber AOF","Fiber AOF",
AM414="Projet OCM (HUAWEI)","TRAVAUX-HUAWEI",
AM414="Projet OCM (NOKIA)","TRAVAUX-NOKIA",
AM414="ACCESS-ISSUE","ACCESS-ISSUE",
AM414="Projet OCM (ZTE, NOKIA, autres projets)","TRAVAUX OCM",
AM414="No root CAuse","No root cause",
AM414="ODU HS","PDH",
AM414="IP &amp; VLAN","PDH",
AM414="Warehouse HUAWEI","SPARE-ISSUE",
AM414="SPARE-HS","SPARE-ISSUE",
AM414="Power Telco","BSS",AM414="no impacts","no impacts"
),"")</f>
        <v>PDH</v>
      </c>
      <c r="AL414" s="48" t="str" cm="1">
        <f t="array" ref="AL414">IFERROR(_xlfn.IFS(
AM414="MPR ISSUE","TX ISSUE",
AM414="BSS Hardware Issue","RAN ISSUE",
AM414="Sites strategiques, MLL, Pylone, etc.","ENVTECH",
AM414="AKTIVCO DEFAUT GE &amp; POWER Cabinet","POWER ISSUE",
AM414="AKTIVCO Coupure ENEO &amp; Baisse de tension","POWER ISSUE",
AM414="Coupure ENEO &amp; Baisse de tension","POWER ISSUE",
AM414="Defaut GE &amp; POWER Cabinet","POWER ISSUE",
AM414="Sharing","POWER ISSUE",
AM414="Sites strategiques &amp; DataCenter","POWER ISSUE",
AM414="Exclu","Exclu",
AM414="SAT","TX ISSUE",
AM414="SPARE-ISSUE","SPARE-ISSUE",
AM414="Fiber CAmtel","TX ISSUE",
AM414="Fiber AOF","TX ISSUE",
AM414="Projet OCM (HUAWEI)","TRAVAUX-HUAWEI",
AM414="Projet OCM (NOKIA)","TRAVAUX -NOKIA",
AM414="ACCESS-ISSUE","ACCESS-ISSUE",
AM414="Projet OCM (ZTE, NOKIA, autres projets)","TRAVAUX OCM",
AM414="No root CAuse","No root cause",
AM414="ODU HS","TX ISSUE",
AM414="IP &amp; VLAN","TX ISSUE",
AM414="Warehouse HUAWEI","SPARE-ISSUE",
AM414="SPARE-HS","SPARE-ISSUE",
AM414="Power Telco","RAN ISSUE",AM414="no impacts","no impacts"
),"")</f>
        <v>TX ISSUE</v>
      </c>
      <c r="AM414" s="67" t="s">
        <v>6537</v>
      </c>
      <c r="AN414" s="48" t="str" cm="1">
        <f t="array" ref="AN414">IFERROR(_xlfn.IFS(
AM414="MPR ISSUE","ACTIVE",
AM414="BSS Hardware Issue","ACTIVE",
AM414="Sites strategiques, MLL, Pylone, etc.","PASSIVE",
AM414="AKTIVCO DEFAUT GE &amp; POWER Cabinet","PASSIVE",
AM414="AKTIVCO Coupure ENEO &amp; Baisse de tension","PASSIVE",
AM414="Coupure ENEO &amp; Baisse de tension","PASSIVE",
AM414="Defaut GE &amp; POWER Cabinet","PASSIVE",
AM414="Sharing","PASSIVE",
AM414="Sites strategiques &amp; DataCenter","PASSIVE",
AM414="Exclu","Exclu",
AM414="SAT","ACTIVE",
AM414="SPARE-ISSUE","SPARE-ISSUE",
AM414="Fiber CAmtel","ACTIVE",
AM414="Fiber AOF","ACTIVE",
AM414="Projet OCM (HUAWEI)","PLANNED WORKS",
AM414="Projet OCM (NOKIA)","PLANNED WORKS",
AM414="ACCESS-ISSUE","ACCESS-ISSUE",
AM414="Projet OCM (ZTE, NOKIA, autres projets)","PLANNED WORKS",
AM414="No root CAuse","No root cause",
AM414="ODU HS","ACTIVE",
AM414="IP &amp; VLAN","ACTIVE",
AM414="Warehouse HUAWEI","SPARE-ISSUE",
AM414="SPARE-HS","SPARE-ISSUE",
AM414="Power Telco","ACTIVE", AM414="no impacts","no impacts"
),"")</f>
        <v>ACTIVE</v>
      </c>
      <c r="AO414" s="101" t="s">
        <v>6327</v>
      </c>
      <c r="AP414" s="101" t="str">
        <f t="shared" si="20"/>
        <v>LIT_426</v>
      </c>
      <c r="AR414" s="17" t="s">
        <v>5537</v>
      </c>
      <c r="AS414" s="7" t="s">
        <v>5537</v>
      </c>
      <c r="AT414" s="6"/>
      <c r="AU414" s="7"/>
      <c r="AV414" s="3" t="s">
        <v>5537</v>
      </c>
      <c r="AW414" s="18" t="s">
        <v>5537</v>
      </c>
      <c r="AX414" s="18" t="s">
        <v>5537</v>
      </c>
      <c r="AY414" s="18" t="s">
        <v>5537</v>
      </c>
      <c r="AZ414" s="18" t="s">
        <v>5537</v>
      </c>
      <c r="BA414" s="18" t="s">
        <v>5537</v>
      </c>
      <c r="BB414" s="18" t="s">
        <v>5537</v>
      </c>
      <c r="BC414" s="18" t="s">
        <v>5537</v>
      </c>
      <c r="BD414" s="18" t="s">
        <v>5537</v>
      </c>
      <c r="BE414" s="18" t="s">
        <v>5537</v>
      </c>
      <c r="BF414" s="18" t="s">
        <v>5537</v>
      </c>
      <c r="BG414" s="18" t="s">
        <v>5537</v>
      </c>
      <c r="BH414" s="18" t="s">
        <v>6327</v>
      </c>
      <c r="BI414" s="9" t="s">
        <v>5537</v>
      </c>
      <c r="BJ414" s="14"/>
      <c r="BK414" s="14" t="s">
        <v>5537</v>
      </c>
      <c r="BL414" s="14" t="str">
        <f>_xlfn.XLOOKUP(B414,'[4]cell downs 18042026 17h'!$B:$B,'[4]cell downs 18042026 17h'!$B:$B,"")</f>
        <v/>
      </c>
      <c r="BM414" s="14" t="str">
        <f>_xlfn.XLOOKUP(B414,'[5]Cells Huawei 19042026 15h'!$B:$B,'[5]Cells Huawei 19042026 15h'!$B:$B,"")</f>
        <v/>
      </c>
      <c r="BN414" s="9" t="str">
        <f>_xlfn.XLOOKUP(B414,'[6]cells down 19042026 9H40'!$B:$B,'[6]cells down 19042026 9H40'!$B:$B,"")</f>
        <v/>
      </c>
      <c r="BO414" s="9" t="s">
        <v>1967</v>
      </c>
      <c r="BP414" s="9" t="s">
        <v>5537</v>
      </c>
      <c r="BQ414" s="115"/>
    </row>
    <row r="415" spans="1:69" s="9" customFormat="1" x14ac:dyDescent="0.3">
      <c r="A415" s="1" t="s">
        <v>1524</v>
      </c>
      <c r="B415" s="1" t="s">
        <v>1525</v>
      </c>
      <c r="C415" s="3" t="str">
        <f>_xlfn.XLOOKUP(B415,'[1]daily break down'!$D:$D,'[1]daily break down'!$E:$E,"")</f>
        <v>NORD-OUEST</v>
      </c>
      <c r="D415" s="1" t="s">
        <v>11</v>
      </c>
      <c r="E415" s="1" t="s">
        <v>154</v>
      </c>
      <c r="F415" s="3" t="s">
        <v>51</v>
      </c>
      <c r="G415" s="1" t="s">
        <v>1526</v>
      </c>
      <c r="H415" s="33" t="str">
        <f>_xlfn.XLOOKUP(B415,[2]CALCULATION!$B:$B,[2]CALCULATION!$H:$H,"")</f>
        <v>NOKIA</v>
      </c>
      <c r="I415" s="28">
        <v>0.31976237304876037</v>
      </c>
      <c r="J415" s="28">
        <v>1.3879171982454188</v>
      </c>
      <c r="K415" s="28">
        <v>0.56167770620180169</v>
      </c>
      <c r="L415" s="28">
        <v>3.1211387055442015E-3</v>
      </c>
      <c r="M415" s="28">
        <v>4.1053780061909633</v>
      </c>
      <c r="N415" s="28">
        <v>9.2964734190981293</v>
      </c>
      <c r="O415" s="28">
        <v>9.2963652058697779</v>
      </c>
      <c r="P415" s="28">
        <v>6.0962713734753367</v>
      </c>
      <c r="Q415" s="28">
        <v>1.026059937754652</v>
      </c>
      <c r="R415" s="28">
        <v>0</v>
      </c>
      <c r="S415" s="94">
        <v>0.77677018506716056</v>
      </c>
      <c r="T415" s="94">
        <f>_xlfn.XLOOKUP(B415,'[3]Nur des jours'!$B:$B,'[3]Nur des jours'!$U:$U,"")</f>
        <v>6.3314528026754543E-3</v>
      </c>
      <c r="U415" s="94">
        <v>1.4022587050667971E-2</v>
      </c>
      <c r="V415" s="94">
        <v>8.9175391586978642E-3</v>
      </c>
      <c r="W415" s="94">
        <v>6.3314528026754543E-3</v>
      </c>
      <c r="X415" s="94">
        <v>0</v>
      </c>
      <c r="Y415" s="94">
        <v>1.3162287798238217E-2</v>
      </c>
      <c r="Z415" s="94">
        <v>8.3575176995317066E-2</v>
      </c>
      <c r="AA415" s="94">
        <v>0.18782120976049627</v>
      </c>
      <c r="AB415" s="94">
        <v>0</v>
      </c>
      <c r="AC415" s="94">
        <f>_xlfn.XLOOKUP(B415,'[3]Nur des jours'!$B:$B,'[3]Nur des jours'!$N:$N,"")</f>
        <v>0.38170634614890725</v>
      </c>
      <c r="AD415" s="94">
        <v>0.38170634614890725</v>
      </c>
      <c r="AE415" s="94">
        <v>1.2198552010519206</v>
      </c>
      <c r="AF415" s="94">
        <v>0.61812334458758789</v>
      </c>
      <c r="AG415" s="94">
        <v>0</v>
      </c>
      <c r="AH415" s="94">
        <v>0.38170634614890725</v>
      </c>
      <c r="AI415" s="49" t="s">
        <v>6659</v>
      </c>
      <c r="AJ415" s="49"/>
      <c r="AK415" s="48" t="str" cm="1">
        <f t="array" ref="AK415">IFERROR(_xlfn.IFS(
AM415="MPR ISSUE","PDH",
AM415="BSS Hardware Issue","BSS",
AM415="Sites strategiques, MLL, Pylone, etc.","ENVTECH",
AM415="AKTIVCO DEFAUT GE &amp; POWER Cabinet","AKTIVCO",
AM415="AKTIVCO Coupure ENEO &amp; Baisse de tension","AKTIVCO GRID ONLY",
AM415="Coupure ENEO &amp; Baisse de tension","IHS GRID ONLY",
AM415="Defaut GE &amp; POWER Cabinet","IHS",
AM415="Sharing","Partners",
AM415="Sites strategiques &amp; DataCenter","SST &amp; DC",
AM415="Exclu","Exclu",
AM415="SAT","SAT",
AM415="SPARE-ISSUE","SPARE-ISSUE",
AM415="Fiber CAmtel","TRANS_FO_CAMTEL",
AM415="Fiber AOF","Fiber AOF",
AM415="Projet OCM (HUAWEI)","TRAVAUX-HUAWEI",
AM415="Projet OCM (NOKIA)","TRAVAUX-NOKIA",
AM415="ACCESS-ISSUE","ACCESS-ISSUE",
AM415="Projet OCM (ZTE, NOKIA, autres projets)","TRAVAUX OCM",
AM415="No root CAuse","No root cause",
AM415="ODU HS","PDH",
AM415="IP &amp; VLAN","PDH",
AM415="Warehouse HUAWEI","SPARE-ISSUE",
AM415="SPARE-HS","SPARE-ISSUE",
AM415="Power Telco","BSS",AM415="no impacts","no impacts"
),"")</f>
        <v>IHS</v>
      </c>
      <c r="AL415" s="48" t="str" cm="1">
        <f t="array" ref="AL415">IFERROR(_xlfn.IFS(
AM415="MPR ISSUE","TX ISSUE",
AM415="BSS Hardware Issue","RAN ISSUE",
AM415="Sites strategiques, MLL, Pylone, etc.","ENVTECH",
AM415="AKTIVCO DEFAUT GE &amp; POWER Cabinet","POWER ISSUE",
AM415="AKTIVCO Coupure ENEO &amp; Baisse de tension","POWER ISSUE",
AM415="Coupure ENEO &amp; Baisse de tension","POWER ISSUE",
AM415="Defaut GE &amp; POWER Cabinet","POWER ISSUE",
AM415="Sharing","POWER ISSUE",
AM415="Sites strategiques &amp; DataCenter","POWER ISSUE",
AM415="Exclu","Exclu",
AM415="SAT","TX ISSUE",
AM415="SPARE-ISSUE","SPARE-ISSUE",
AM415="Fiber CAmtel","TX ISSUE",
AM415="Fiber AOF","TX ISSUE",
AM415="Projet OCM (HUAWEI)","TRAVAUX-HUAWEI",
AM415="Projet OCM (NOKIA)","TRAVAUX -NOKIA",
AM415="ACCESS-ISSUE","ACCESS-ISSUE",
AM415="Projet OCM (ZTE, NOKIA, autres projets)","TRAVAUX OCM",
AM415="No root CAuse","No root cause",
AM415="ODU HS","TX ISSUE",
AM415="IP &amp; VLAN","TX ISSUE",
AM415="Warehouse HUAWEI","SPARE-ISSUE",
AM415="SPARE-HS","SPARE-ISSUE",
AM415="Power Telco","RAN ISSUE",AM415="no impacts","no impacts"
),"")</f>
        <v>POWER ISSUE</v>
      </c>
      <c r="AM415" s="67" t="s">
        <v>5330</v>
      </c>
      <c r="AN415" s="48" t="str" cm="1">
        <f t="array" ref="AN415">IFERROR(_xlfn.IFS(
AM415="MPR ISSUE","ACTIVE",
AM415="BSS Hardware Issue","ACTIVE",
AM415="Sites strategiques, MLL, Pylone, etc.","PASSIVE",
AM415="AKTIVCO DEFAUT GE &amp; POWER Cabinet","PASSIVE",
AM415="AKTIVCO Coupure ENEO &amp; Baisse de tension","PASSIVE",
AM415="Coupure ENEO &amp; Baisse de tension","PASSIVE",
AM415="Defaut GE &amp; POWER Cabinet","PASSIVE",
AM415="Sharing","PASSIVE",
AM415="Sites strategiques &amp; DataCenter","PASSIVE",
AM415="Exclu","Exclu",
AM415="SAT","ACTIVE",
AM415="SPARE-ISSUE","SPARE-ISSUE",
AM415="Fiber CAmtel","ACTIVE",
AM415="Fiber AOF","ACTIVE",
AM415="Projet OCM (HUAWEI)","PLANNED WORKS",
AM415="Projet OCM (NOKIA)","PLANNED WORKS",
AM415="ACCESS-ISSUE","ACCESS-ISSUE",
AM415="Projet OCM (ZTE, NOKIA, autres projets)","PLANNED WORKS",
AM415="No root CAuse","No root cause",
AM415="ODU HS","ACTIVE",
AM415="IP &amp; VLAN","ACTIVE",
AM415="Warehouse HUAWEI","SPARE-ISSUE",
AM415="SPARE-HS","SPARE-ISSUE",
AM415="Power Telco","ACTIVE", AM415="no impacts","no impacts"
),"")</f>
        <v>PASSIVE</v>
      </c>
      <c r="AO415" s="93" t="s">
        <v>6086</v>
      </c>
      <c r="AP415" s="101" t="str">
        <f t="shared" si="20"/>
        <v>NRO_101</v>
      </c>
      <c r="AR415" s="17" t="s">
        <v>5537</v>
      </c>
      <c r="AS415" s="7" t="s">
        <v>5537</v>
      </c>
      <c r="AT415" s="6"/>
      <c r="AU415" s="7"/>
      <c r="AV415" s="3" t="s">
        <v>6087</v>
      </c>
      <c r="AW415" s="18" t="s">
        <v>5537</v>
      </c>
      <c r="AX415" s="18" t="s">
        <v>5537</v>
      </c>
      <c r="AY415" s="18" t="s">
        <v>5537</v>
      </c>
      <c r="AZ415" s="18" t="s">
        <v>5537</v>
      </c>
      <c r="BA415" s="18" t="s">
        <v>5537</v>
      </c>
      <c r="BB415" s="18" t="s">
        <v>5537</v>
      </c>
      <c r="BC415" s="18" t="s">
        <v>5537</v>
      </c>
      <c r="BD415" s="18" t="s">
        <v>5537</v>
      </c>
      <c r="BE415" s="18" t="s">
        <v>5537</v>
      </c>
      <c r="BF415" s="18" t="s">
        <v>5537</v>
      </c>
      <c r="BG415" s="18" t="s">
        <v>5537</v>
      </c>
      <c r="BH415" s="18" t="s">
        <v>5537</v>
      </c>
      <c r="BI415" s="9" t="s">
        <v>6088</v>
      </c>
      <c r="BJ415" s="14"/>
      <c r="BK415" s="14" t="s">
        <v>5537</v>
      </c>
      <c r="BL415" s="14" t="str">
        <f>_xlfn.XLOOKUP(B415,'[4]cell downs 18042026 17h'!$B:$B,'[4]cell downs 18042026 17h'!$B:$B,"")</f>
        <v/>
      </c>
      <c r="BM415" s="14" t="str">
        <f>_xlfn.XLOOKUP(B415,'[5]Cells Huawei 19042026 15h'!$B:$B,'[5]Cells Huawei 19042026 15h'!$B:$B,"")</f>
        <v/>
      </c>
      <c r="BN415" s="9" t="str">
        <f>_xlfn.XLOOKUP(B415,'[6]cells down 19042026 9H40'!$B:$B,'[6]cells down 19042026 9H40'!$B:$B,"")</f>
        <v/>
      </c>
      <c r="BO415" s="9" t="s">
        <v>1525</v>
      </c>
      <c r="BP415" s="9" t="s">
        <v>5537</v>
      </c>
      <c r="BQ415" s="115"/>
    </row>
    <row r="416" spans="1:69" s="9" customFormat="1" x14ac:dyDescent="0.3">
      <c r="A416" s="1" t="s">
        <v>1644</v>
      </c>
      <c r="B416" s="8" t="s">
        <v>1645</v>
      </c>
      <c r="C416" s="3" t="str">
        <f>_xlfn.XLOOKUP(B416,'[1]daily break down'!$D:$D,'[1]daily break down'!$E:$E,"")</f>
        <v>CENTRE</v>
      </c>
      <c r="D416" s="1" t="s">
        <v>11</v>
      </c>
      <c r="E416" s="1" t="s">
        <v>12</v>
      </c>
      <c r="F416" s="3" t="s">
        <v>226</v>
      </c>
      <c r="G416" s="1" t="s">
        <v>24</v>
      </c>
      <c r="H416" s="34" t="str">
        <f>_xlfn.XLOOKUP(B416,[2]CALCULATION!$B:$B,[2]CALCULATION!$H:$H,"")</f>
        <v>ZTE</v>
      </c>
      <c r="I416" s="28">
        <v>0</v>
      </c>
      <c r="J416" s="28">
        <v>0</v>
      </c>
      <c r="K416" s="28">
        <v>0</v>
      </c>
      <c r="L416" s="28">
        <v>0</v>
      </c>
      <c r="M416" s="28">
        <v>0</v>
      </c>
      <c r="N416" s="28">
        <v>0</v>
      </c>
      <c r="O416" s="28">
        <v>0</v>
      </c>
      <c r="P416" s="28">
        <v>0</v>
      </c>
      <c r="Q416" s="28">
        <v>0</v>
      </c>
      <c r="R416" s="28">
        <v>0</v>
      </c>
      <c r="S416" s="94">
        <v>0</v>
      </c>
      <c r="T416" s="94">
        <f>_xlfn.XLOOKUP(B416,'[3]Nur des jours'!$B:$B,'[3]Nur des jours'!$U:$U,"")</f>
        <v>0</v>
      </c>
      <c r="U416" s="94">
        <v>12.751171407943884</v>
      </c>
      <c r="V416" s="94">
        <v>7.3747870491648895</v>
      </c>
      <c r="W416" s="94">
        <v>0</v>
      </c>
      <c r="X416" s="94">
        <v>0</v>
      </c>
      <c r="Y416" s="94">
        <v>0</v>
      </c>
      <c r="Z416" s="94">
        <v>0</v>
      </c>
      <c r="AA416" s="94">
        <v>0</v>
      </c>
      <c r="AB416" s="94">
        <v>0</v>
      </c>
      <c r="AC416" s="94">
        <f>_xlfn.XLOOKUP(B416,'[3]Nur des jours'!$B:$B,'[3]Nur des jours'!$N:$N,"")</f>
        <v>0.37628448234041928</v>
      </c>
      <c r="AD416" s="94">
        <v>0.37628448234041928</v>
      </c>
      <c r="AE416" s="94">
        <v>0.23617755556354889</v>
      </c>
      <c r="AF416" s="94">
        <v>0.4029091057457917</v>
      </c>
      <c r="AG416" s="94">
        <v>0.3975103804827223</v>
      </c>
      <c r="AH416" s="94">
        <v>0.37628448234041928</v>
      </c>
      <c r="AI416" s="49" t="s">
        <v>5559</v>
      </c>
      <c r="AJ416" s="49"/>
      <c r="AK416" s="48" t="str" cm="1">
        <f t="array" ref="AK416">IFERROR(_xlfn.IFS(
AM416="MPR ISSUE","PDH",
AM416="BSS Hardware Issue","BSS",
AM416="Sites strategiques, MLL, Pylone, etc.","ENVTECH",
AM416="AKTIVCO DEFAUT GE &amp; POWER Cabinet","AKTIVCO",
AM416="AKTIVCO Coupure ENEO &amp; Baisse de tension","AKTIVCO GRID ONLY",
AM416="Coupure ENEO &amp; Baisse de tension","IHS GRID ONLY",
AM416="Defaut GE &amp; POWER Cabinet","IHS",
AM416="Sharing","Partners",
AM416="Sites strategiques &amp; DataCenter","SST &amp; DC",
AM416="Exclu","Exclu",
AM416="SAT","SAT",
AM416="SPARE-ISSUE","SPARE-ISSUE",
AM416="Fiber CAmtel","TRANS_FO_CAMTEL",
AM416="Fiber AOF","Fiber AOF",
AM416="Projet OCM (HUAWEI)","TRAVAUX-HUAWEI",
AM416="Projet OCM (NOKIA)","TRAVAUX-NOKIA",
AM416="ACCESS-ISSUE","ACCESS-ISSUE",
AM416="Projet OCM (ZTE, NOKIA, autres projets)","TRAVAUX OCM",
AM416="No root CAuse","No root cause",
AM416="ODU HS","PDH",
AM416="IP &amp; VLAN","PDH",
AM416="Warehouse HUAWEI","SPARE-ISSUE",
AM416="SPARE-HS","SPARE-ISSUE",
AM416="Power Telco","BSS",AM416="no impacts","no impacts"
),"")</f>
        <v>no impacts</v>
      </c>
      <c r="AL416" s="48" t="str" cm="1">
        <f t="array" ref="AL416">IFERROR(_xlfn.IFS(
AM416="MPR ISSUE","TX ISSUE",
AM416="BSS Hardware Issue","RAN ISSUE",
AM416="Sites strategiques, MLL, Pylone, etc.","ENVTECH",
AM416="AKTIVCO DEFAUT GE &amp; POWER Cabinet","POWER ISSUE",
AM416="AKTIVCO Coupure ENEO &amp; Baisse de tension","POWER ISSUE",
AM416="Coupure ENEO &amp; Baisse de tension","POWER ISSUE",
AM416="Defaut GE &amp; POWER Cabinet","POWER ISSUE",
AM416="Sharing","POWER ISSUE",
AM416="Sites strategiques &amp; DataCenter","POWER ISSUE",
AM416="Exclu","Exclu",
AM416="SAT","TX ISSUE",
AM416="SPARE-ISSUE","SPARE-ISSUE",
AM416="Fiber CAmtel","TX ISSUE",
AM416="Fiber AOF","TX ISSUE",
AM416="Projet OCM (HUAWEI)","TRAVAUX-HUAWEI",
AM416="Projet OCM (NOKIA)","TRAVAUX -NOKIA",
AM416="ACCESS-ISSUE","ACCESS-ISSUE",
AM416="Projet OCM (ZTE, NOKIA, autres projets)","TRAVAUX OCM",
AM416="No root CAuse","No root cause",
AM416="ODU HS","TX ISSUE",
AM416="IP &amp; VLAN","TX ISSUE",
AM416="Warehouse HUAWEI","SPARE-ISSUE",
AM416="SPARE-HS","SPARE-ISSUE",
AM416="Power Telco","RAN ISSUE",AM416="no impacts","no impacts"
),"")</f>
        <v>no impacts</v>
      </c>
      <c r="AM416" s="67" t="s">
        <v>5605</v>
      </c>
      <c r="AN416" s="48" t="str" cm="1">
        <f t="array" ref="AN416">IFERROR(_xlfn.IFS(
AM416="MPR ISSUE","ACTIVE",
AM416="BSS Hardware Issue","ACTIVE",
AM416="Sites strategiques, MLL, Pylone, etc.","PASSIVE",
AM416="AKTIVCO DEFAUT GE &amp; POWER Cabinet","PASSIVE",
AM416="AKTIVCO Coupure ENEO &amp; Baisse de tension","PASSIVE",
AM416="Coupure ENEO &amp; Baisse de tension","PASSIVE",
AM416="Defaut GE &amp; POWER Cabinet","PASSIVE",
AM416="Sharing","PASSIVE",
AM416="Sites strategiques &amp; DataCenter","PASSIVE",
AM416="Exclu","Exclu",
AM416="SAT","ACTIVE",
AM416="SPARE-ISSUE","SPARE-ISSUE",
AM416="Fiber CAmtel","ACTIVE",
AM416="Fiber AOF","ACTIVE",
AM416="Projet OCM (HUAWEI)","PLANNED WORKS",
AM416="Projet OCM (NOKIA)","PLANNED WORKS",
AM416="ACCESS-ISSUE","ACCESS-ISSUE",
AM416="Projet OCM (ZTE, NOKIA, autres projets)","PLANNED WORKS",
AM416="No root CAuse","No root cause",
AM416="ODU HS","ACTIVE",
AM416="IP &amp; VLAN","ACTIVE",
AM416="Warehouse HUAWEI","SPARE-ISSUE",
AM416="SPARE-HS","SPARE-ISSUE",
AM416="Power Telco","ACTIVE", AM416="no impacts","no impacts"
),"")</f>
        <v>no impacts</v>
      </c>
      <c r="AO416" s="93" t="s">
        <v>5537</v>
      </c>
      <c r="AP416" s="101" t="str">
        <f t="shared" si="20"/>
        <v>EST_156</v>
      </c>
      <c r="AR416" s="17" t="s">
        <v>5537</v>
      </c>
      <c r="AS416" s="7" t="s">
        <v>5537</v>
      </c>
      <c r="AT416" s="6"/>
      <c r="AU416" s="7"/>
      <c r="AV416" s="3" t="s">
        <v>5537</v>
      </c>
      <c r="AW416" s="18" t="s">
        <v>5537</v>
      </c>
      <c r="AX416" s="18" t="s">
        <v>5537</v>
      </c>
      <c r="AY416" s="18" t="s">
        <v>5537</v>
      </c>
      <c r="AZ416" s="18" t="s">
        <v>5537</v>
      </c>
      <c r="BA416" s="18" t="s">
        <v>5537</v>
      </c>
      <c r="BB416" s="18" t="s">
        <v>5537</v>
      </c>
      <c r="BC416" s="18" t="s">
        <v>5537</v>
      </c>
      <c r="BD416" s="18" t="s">
        <v>5537</v>
      </c>
      <c r="BE416" s="18" t="s">
        <v>5537</v>
      </c>
      <c r="BF416" s="18" t="s">
        <v>5537</v>
      </c>
      <c r="BG416" s="18" t="s">
        <v>5537</v>
      </c>
      <c r="BH416" s="18" t="s">
        <v>5537</v>
      </c>
      <c r="BI416" s="9" t="s">
        <v>5537</v>
      </c>
      <c r="BJ416" s="14"/>
      <c r="BK416" s="14" t="s">
        <v>5537</v>
      </c>
      <c r="BL416" s="14" t="str">
        <f>_xlfn.XLOOKUP(B416,'[4]cell downs 18042026 17h'!$B:$B,'[4]cell downs 18042026 17h'!$B:$B,"")</f>
        <v/>
      </c>
      <c r="BM416" s="14" t="str">
        <f>_xlfn.XLOOKUP(B416,'[5]Cells Huawei 19042026 15h'!$B:$B,'[5]Cells Huawei 19042026 15h'!$B:$B,"")</f>
        <v/>
      </c>
      <c r="BN416" s="9" t="str">
        <f>_xlfn.XLOOKUP(B416,'[6]cells down 19042026 9H40'!$B:$B,'[6]cells down 19042026 9H40'!$B:$B,"")</f>
        <v/>
      </c>
      <c r="BO416" s="9" t="s">
        <v>5537</v>
      </c>
      <c r="BP416" s="9" t="s">
        <v>594</v>
      </c>
      <c r="BQ416" s="115"/>
    </row>
    <row r="417" spans="1:69" s="9" customFormat="1" x14ac:dyDescent="0.3">
      <c r="A417" s="1" t="s">
        <v>3223</v>
      </c>
      <c r="B417" s="8" t="s">
        <v>3224</v>
      </c>
      <c r="C417" s="3" t="str">
        <f>_xlfn.XLOOKUP(B417,'[1]daily break down'!$D:$D,'[1]daily break down'!$E:$E,"")</f>
        <v>Yaounde</v>
      </c>
      <c r="D417" s="1" t="s">
        <v>21</v>
      </c>
      <c r="E417" s="1" t="s">
        <v>30</v>
      </c>
      <c r="F417" s="3" t="s">
        <v>37</v>
      </c>
      <c r="G417" s="1" t="s">
        <v>38</v>
      </c>
      <c r="H417" s="34" t="str">
        <f>_xlfn.XLOOKUP(B417,[2]CALCULATION!$B:$B,[2]CALCULATION!$H:$H,"")</f>
        <v>ZTE</v>
      </c>
      <c r="I417" s="28">
        <v>0</v>
      </c>
      <c r="J417" s="28">
        <v>0</v>
      </c>
      <c r="K417" s="28">
        <v>0.14064742761098362</v>
      </c>
      <c r="L417" s="28">
        <v>0</v>
      </c>
      <c r="M417" s="28">
        <v>0.61987598199941263</v>
      </c>
      <c r="N417" s="28">
        <v>4.5336769082820763E-2</v>
      </c>
      <c r="O417" s="28">
        <v>36.46228380318064</v>
      </c>
      <c r="P417" s="28">
        <v>1.4473522756133113</v>
      </c>
      <c r="Q417" s="28">
        <v>1.287621314202714</v>
      </c>
      <c r="R417" s="28">
        <v>0</v>
      </c>
      <c r="S417" s="94">
        <v>1.287157602166463</v>
      </c>
      <c r="T417" s="94">
        <f>_xlfn.XLOOKUP(B417,'[3]Nur des jours'!$B:$B,'[3]Nur des jours'!$U:$U,"")</f>
        <v>0</v>
      </c>
      <c r="U417" s="94">
        <v>1.8906431471921883</v>
      </c>
      <c r="V417" s="94">
        <v>0</v>
      </c>
      <c r="W417" s="94">
        <v>0</v>
      </c>
      <c r="X417" s="94">
        <v>2.540071853963525</v>
      </c>
      <c r="Y417" s="94">
        <v>0.17786923605938953</v>
      </c>
      <c r="Z417" s="94">
        <v>0.33758236239166989</v>
      </c>
      <c r="AA417" s="94">
        <v>0.67502204415680156</v>
      </c>
      <c r="AB417" s="94">
        <v>0</v>
      </c>
      <c r="AC417" s="94">
        <f>_xlfn.XLOOKUP(B417,'[3]Nur des jours'!$B:$B,'[3]Nur des jours'!$N:$N,"")</f>
        <v>0.37146901119472187</v>
      </c>
      <c r="AD417" s="94">
        <v>0.37146901119472187</v>
      </c>
      <c r="AE417" s="94">
        <v>0.19683544556750554</v>
      </c>
      <c r="AF417" s="94">
        <v>0.26616226526719589</v>
      </c>
      <c r="AG417" s="94">
        <v>0.48708103233544919</v>
      </c>
      <c r="AH417" s="94">
        <v>0.37146901119472187</v>
      </c>
      <c r="AI417" s="49" t="s">
        <v>5559</v>
      </c>
      <c r="AJ417" s="49"/>
      <c r="AK417" s="48" t="str" cm="1">
        <f t="array" ref="AK417">IFERROR(_xlfn.IFS(
AM417="MPR ISSUE","PDH",
AM417="BSS Hardware Issue","BSS",
AM417="Sites strategiques, MLL, Pylone, etc.","ENVTECH",
AM417="AKTIVCO DEFAUT GE &amp; POWER Cabinet","AKTIVCO",
AM417="AKTIVCO Coupure ENEO &amp; Baisse de tension","AKTIVCO GRID ONLY",
AM417="Coupure ENEO &amp; Baisse de tension","IHS GRID ONLY",
AM417="Defaut GE &amp; POWER Cabinet","IHS",
AM417="Sharing","Partners",
AM417="Sites strategiques &amp; DataCenter","SST &amp; DC",
AM417="Exclu","Exclu",
AM417="SAT","SAT",
AM417="SPARE-ISSUE","SPARE-ISSUE",
AM417="Fiber CAmtel","TRANS_FO_CAMTEL",
AM417="Fiber AOF","Fiber AOF",
AM417="Projet OCM (HUAWEI)","TRAVAUX-HUAWEI",
AM417="Projet OCM (NOKIA)","TRAVAUX-NOKIA",
AM417="ACCESS-ISSUE","ACCESS-ISSUE",
AM417="Projet OCM (ZTE, NOKIA, autres projets)","TRAVAUX OCM",
AM417="No root CAuse","No root cause",
AM417="ODU HS","PDH",
AM417="IP &amp; VLAN","PDH",
AM417="Warehouse HUAWEI","SPARE-ISSUE",
AM417="SPARE-HS","SPARE-ISSUE",
AM417="Power Telco","BSS",AM417="no impacts","no impacts"
),"")</f>
        <v>no impacts</v>
      </c>
      <c r="AL417" s="48" t="str" cm="1">
        <f t="array" ref="AL417">IFERROR(_xlfn.IFS(
AM417="MPR ISSUE","TX ISSUE",
AM417="BSS Hardware Issue","RAN ISSUE",
AM417="Sites strategiques, MLL, Pylone, etc.","ENVTECH",
AM417="AKTIVCO DEFAUT GE &amp; POWER Cabinet","POWER ISSUE",
AM417="AKTIVCO Coupure ENEO &amp; Baisse de tension","POWER ISSUE",
AM417="Coupure ENEO &amp; Baisse de tension","POWER ISSUE",
AM417="Defaut GE &amp; POWER Cabinet","POWER ISSUE",
AM417="Sharing","POWER ISSUE",
AM417="Sites strategiques &amp; DataCenter","POWER ISSUE",
AM417="Exclu","Exclu",
AM417="SAT","TX ISSUE",
AM417="SPARE-ISSUE","SPARE-ISSUE",
AM417="Fiber CAmtel","TX ISSUE",
AM417="Fiber AOF","TX ISSUE",
AM417="Projet OCM (HUAWEI)","TRAVAUX-HUAWEI",
AM417="Projet OCM (NOKIA)","TRAVAUX -NOKIA",
AM417="ACCESS-ISSUE","ACCESS-ISSUE",
AM417="Projet OCM (ZTE, NOKIA, autres projets)","TRAVAUX OCM",
AM417="No root CAuse","No root cause",
AM417="ODU HS","TX ISSUE",
AM417="IP &amp; VLAN","TX ISSUE",
AM417="Warehouse HUAWEI","SPARE-ISSUE",
AM417="SPARE-HS","SPARE-ISSUE",
AM417="Power Telco","RAN ISSUE",AM417="no impacts","no impacts"
),"")</f>
        <v>no impacts</v>
      </c>
      <c r="AM417" s="67" t="s">
        <v>5605</v>
      </c>
      <c r="AN417" s="48" t="str" cm="1">
        <f t="array" ref="AN417">IFERROR(_xlfn.IFS(
AM417="MPR ISSUE","ACTIVE",
AM417="BSS Hardware Issue","ACTIVE",
AM417="Sites strategiques, MLL, Pylone, etc.","PASSIVE",
AM417="AKTIVCO DEFAUT GE &amp; POWER Cabinet","PASSIVE",
AM417="AKTIVCO Coupure ENEO &amp; Baisse de tension","PASSIVE",
AM417="Coupure ENEO &amp; Baisse de tension","PASSIVE",
AM417="Defaut GE &amp; POWER Cabinet","PASSIVE",
AM417="Sharing","PASSIVE",
AM417="Sites strategiques &amp; DataCenter","PASSIVE",
AM417="Exclu","Exclu",
AM417="SAT","ACTIVE",
AM417="SPARE-ISSUE","SPARE-ISSUE",
AM417="Fiber CAmtel","ACTIVE",
AM417="Fiber AOF","ACTIVE",
AM417="Projet OCM (HUAWEI)","PLANNED WORKS",
AM417="Projet OCM (NOKIA)","PLANNED WORKS",
AM417="ACCESS-ISSUE","ACCESS-ISSUE",
AM417="Projet OCM (ZTE, NOKIA, autres projets)","PLANNED WORKS",
AM417="No root CAuse","No root cause",
AM417="ODU HS","ACTIVE",
AM417="IP &amp; VLAN","ACTIVE",
AM417="Warehouse HUAWEI","SPARE-ISSUE",
AM417="SPARE-HS","SPARE-ISSUE",
AM417="Power Telco","ACTIVE", AM417="no impacts","no impacts"
),"")</f>
        <v>no impacts</v>
      </c>
      <c r="AO417" s="93" t="s">
        <v>5537</v>
      </c>
      <c r="AP417" s="101" t="str">
        <f t="shared" si="20"/>
        <v>CTR_596</v>
      </c>
      <c r="AR417" s="17" t="s">
        <v>5537</v>
      </c>
      <c r="AS417" s="7" t="s">
        <v>5537</v>
      </c>
      <c r="AT417" s="6"/>
      <c r="AU417" s="7"/>
      <c r="AV417" s="3" t="s">
        <v>5537</v>
      </c>
      <c r="AW417" s="18" t="s">
        <v>5537</v>
      </c>
      <c r="AX417" s="18" t="s">
        <v>5537</v>
      </c>
      <c r="AY417" s="18" t="s">
        <v>5537</v>
      </c>
      <c r="AZ417" s="18" t="s">
        <v>5537</v>
      </c>
      <c r="BA417" s="18" t="s">
        <v>5537</v>
      </c>
      <c r="BB417" s="18" t="s">
        <v>5537</v>
      </c>
      <c r="BC417" s="18" t="s">
        <v>5537</v>
      </c>
      <c r="BD417" s="18" t="s">
        <v>5537</v>
      </c>
      <c r="BE417" s="18" t="s">
        <v>5537</v>
      </c>
      <c r="BF417" s="18" t="s">
        <v>5537</v>
      </c>
      <c r="BG417" s="18" t="s">
        <v>5537</v>
      </c>
      <c r="BH417" s="18" t="s">
        <v>5537</v>
      </c>
      <c r="BI417" s="9" t="s">
        <v>5537</v>
      </c>
      <c r="BJ417" s="14"/>
      <c r="BK417" s="14" t="s">
        <v>5537</v>
      </c>
      <c r="BL417" s="14" t="str">
        <f>_xlfn.XLOOKUP(B417,'[4]cell downs 18042026 17h'!$B:$B,'[4]cell downs 18042026 17h'!$B:$B,"")</f>
        <v/>
      </c>
      <c r="BM417" s="14" t="str">
        <f>_xlfn.XLOOKUP(B417,'[5]Cells Huawei 19042026 15h'!$B:$B,'[5]Cells Huawei 19042026 15h'!$B:$B,"")</f>
        <v/>
      </c>
      <c r="BN417" s="9" t="str">
        <f>_xlfn.XLOOKUP(B417,'[6]cells down 19042026 9H40'!$B:$B,'[6]cells down 19042026 9H40'!$B:$B,"")</f>
        <v/>
      </c>
      <c r="BO417" s="9" t="s">
        <v>5537</v>
      </c>
      <c r="BP417" s="9" t="s">
        <v>5537</v>
      </c>
      <c r="BQ417" s="115"/>
    </row>
    <row r="418" spans="1:69" s="9" customFormat="1" x14ac:dyDescent="0.3">
      <c r="A418" s="1" t="s">
        <v>962</v>
      </c>
      <c r="B418" s="1" t="s">
        <v>1876</v>
      </c>
      <c r="C418" s="3" t="str">
        <f>_xlfn.XLOOKUP(B418,'[1]daily break down'!$D:$D,'[1]daily break down'!$E:$E,"")</f>
        <v>NORD-OUEST</v>
      </c>
      <c r="D418" s="1" t="s">
        <v>21</v>
      </c>
      <c r="E418" s="1" t="s">
        <v>563</v>
      </c>
      <c r="F418" s="3" t="s">
        <v>51</v>
      </c>
      <c r="G418" s="1" t="s">
        <v>962</v>
      </c>
      <c r="H418" s="33" t="str">
        <f>_xlfn.XLOOKUP(B418,[2]CALCULATION!$B:$B,[2]CALCULATION!$H:$H,"")</f>
        <v>NOKIA</v>
      </c>
      <c r="I418" s="28">
        <v>0.50395565657767405</v>
      </c>
      <c r="J418" s="28">
        <v>2.8525429690771924</v>
      </c>
      <c r="K418" s="28">
        <v>0.83631772813461036</v>
      </c>
      <c r="L418" s="28">
        <v>5.6565315177586381E-2</v>
      </c>
      <c r="M418" s="28">
        <v>4.894627318097605</v>
      </c>
      <c r="N418" s="28">
        <v>0</v>
      </c>
      <c r="O418" s="28">
        <v>0.1933404833796421</v>
      </c>
      <c r="P418" s="28">
        <v>6.8365527690882472E-2</v>
      </c>
      <c r="Q418" s="28">
        <v>1.2647716128524482</v>
      </c>
      <c r="R418" s="28">
        <v>2.9701935267486261</v>
      </c>
      <c r="S418" s="94">
        <v>6.4356233925145041</v>
      </c>
      <c r="T418" s="94">
        <f>_xlfn.XLOOKUP(B418,'[3]Nur des jours'!$B:$B,'[3]Nur des jours'!$U:$U,"")</f>
        <v>4.114017515473714</v>
      </c>
      <c r="U418" s="94">
        <v>0.75648293917800891</v>
      </c>
      <c r="V418" s="94">
        <v>2.9959364557561643</v>
      </c>
      <c r="W418" s="94">
        <v>4.114017515473714</v>
      </c>
      <c r="X418" s="94">
        <v>5.8427716567789362E-2</v>
      </c>
      <c r="Y418" s="94">
        <v>1.1592800906307156E-2</v>
      </c>
      <c r="Z418" s="94">
        <v>9.2225189979254052E-2</v>
      </c>
      <c r="AA418" s="94">
        <v>0.10558366363898375</v>
      </c>
      <c r="AB418" s="94">
        <v>2.8821486560911543E-2</v>
      </c>
      <c r="AC418" s="94">
        <f>_xlfn.XLOOKUP(B418,'[3]Nur des jours'!$B:$B,'[3]Nur des jours'!$N:$N,"")</f>
        <v>0.36597580707296429</v>
      </c>
      <c r="AD418" s="94">
        <v>0.36597580707296429</v>
      </c>
      <c r="AE418" s="94">
        <v>0.82306192023468383</v>
      </c>
      <c r="AF418" s="94">
        <v>0.74004797508423781</v>
      </c>
      <c r="AG418" s="94">
        <v>0</v>
      </c>
      <c r="AH418" s="94">
        <v>0.36597580707296429</v>
      </c>
      <c r="AI418" s="49" t="s">
        <v>6659</v>
      </c>
      <c r="AJ418" s="49"/>
      <c r="AK418" s="48" t="str" cm="1">
        <f t="array" ref="AK418">IFERROR(_xlfn.IFS(
AM418="MPR ISSUE","PDH",
AM418="BSS Hardware Issue","BSS",
AM418="Sites strategiques, MLL, Pylone, etc.","ENVTECH",
AM418="AKTIVCO DEFAUT GE &amp; POWER Cabinet","AKTIVCO",
AM418="AKTIVCO Coupure ENEO &amp; Baisse de tension","AKTIVCO GRID ONLY",
AM418="Coupure ENEO &amp; Baisse de tension","IHS GRID ONLY",
AM418="Defaut GE &amp; POWER Cabinet","IHS",
AM418="Sharing","Partners",
AM418="Sites strategiques &amp; DataCenter","SST &amp; DC",
AM418="Exclu","Exclu",
AM418="SAT","SAT",
AM418="SPARE-ISSUE","SPARE-ISSUE",
AM418="Fiber CAmtel","TRANS_FO_CAMTEL",
AM418="Fiber AOF","Fiber AOF",
AM418="Projet OCM (HUAWEI)","TRAVAUX-HUAWEI",
AM418="Projet OCM (NOKIA)","TRAVAUX-NOKIA",
AM418="ACCESS-ISSUE","ACCESS-ISSUE",
AM418="Projet OCM (ZTE, NOKIA, autres projets)","TRAVAUX OCM",
AM418="No root CAuse","No root cause",
AM418="ODU HS","PDH",
AM418="IP &amp; VLAN","PDH",
AM418="Warehouse HUAWEI","SPARE-ISSUE",
AM418="SPARE-HS","SPARE-ISSUE",
AM418="Power Telco","BSS",AM418="no impacts","no impacts"
),"")</f>
        <v>IHS</v>
      </c>
      <c r="AL418" s="48" t="str" cm="1">
        <f t="array" ref="AL418">IFERROR(_xlfn.IFS(
AM418="MPR ISSUE","TX ISSUE",
AM418="BSS Hardware Issue","RAN ISSUE",
AM418="Sites strategiques, MLL, Pylone, etc.","ENVTECH",
AM418="AKTIVCO DEFAUT GE &amp; POWER Cabinet","POWER ISSUE",
AM418="AKTIVCO Coupure ENEO &amp; Baisse de tension","POWER ISSUE",
AM418="Coupure ENEO &amp; Baisse de tension","POWER ISSUE",
AM418="Defaut GE &amp; POWER Cabinet","POWER ISSUE",
AM418="Sharing","POWER ISSUE",
AM418="Sites strategiques &amp; DataCenter","POWER ISSUE",
AM418="Exclu","Exclu",
AM418="SAT","TX ISSUE",
AM418="SPARE-ISSUE","SPARE-ISSUE",
AM418="Fiber CAmtel","TX ISSUE",
AM418="Fiber AOF","TX ISSUE",
AM418="Projet OCM (HUAWEI)","TRAVAUX-HUAWEI",
AM418="Projet OCM (NOKIA)","TRAVAUX -NOKIA",
AM418="ACCESS-ISSUE","ACCESS-ISSUE",
AM418="Projet OCM (ZTE, NOKIA, autres projets)","TRAVAUX OCM",
AM418="No root CAuse","No root cause",
AM418="ODU HS","TX ISSUE",
AM418="IP &amp; VLAN","TX ISSUE",
AM418="Warehouse HUAWEI","SPARE-ISSUE",
AM418="SPARE-HS","SPARE-ISSUE",
AM418="Power Telco","RAN ISSUE",AM418="no impacts","no impacts"
),"")</f>
        <v>POWER ISSUE</v>
      </c>
      <c r="AM418" s="67" t="s">
        <v>5330</v>
      </c>
      <c r="AN418" s="48" t="str" cm="1">
        <f t="array" ref="AN418">IFERROR(_xlfn.IFS(
AM418="MPR ISSUE","ACTIVE",
AM418="BSS Hardware Issue","ACTIVE",
AM418="Sites strategiques, MLL, Pylone, etc.","PASSIVE",
AM418="AKTIVCO DEFAUT GE &amp; POWER Cabinet","PASSIVE",
AM418="AKTIVCO Coupure ENEO &amp; Baisse de tension","PASSIVE",
AM418="Coupure ENEO &amp; Baisse de tension","PASSIVE",
AM418="Defaut GE &amp; POWER Cabinet","PASSIVE",
AM418="Sharing","PASSIVE",
AM418="Sites strategiques &amp; DataCenter","PASSIVE",
AM418="Exclu","Exclu",
AM418="SAT","ACTIVE",
AM418="SPARE-ISSUE","SPARE-ISSUE",
AM418="Fiber CAmtel","ACTIVE",
AM418="Fiber AOF","ACTIVE",
AM418="Projet OCM (HUAWEI)","PLANNED WORKS",
AM418="Projet OCM (NOKIA)","PLANNED WORKS",
AM418="ACCESS-ISSUE","ACCESS-ISSUE",
AM418="Projet OCM (ZTE, NOKIA, autres projets)","PLANNED WORKS",
AM418="No root CAuse","No root cause",
AM418="ODU HS","ACTIVE",
AM418="IP &amp; VLAN","ACTIVE",
AM418="Warehouse HUAWEI","SPARE-ISSUE",
AM418="SPARE-HS","SPARE-ISSUE",
AM418="Power Telco","ACTIVE", AM418="no impacts","no impacts"
),"")</f>
        <v>PASSIVE</v>
      </c>
      <c r="AO418" s="93" t="s">
        <v>6187</v>
      </c>
      <c r="AP418" s="101" t="str">
        <f t="shared" si="20"/>
        <v>NRO_005</v>
      </c>
      <c r="AR418" s="17" t="s">
        <v>5537</v>
      </c>
      <c r="AS418" s="7" t="s">
        <v>5537</v>
      </c>
      <c r="AT418" s="6"/>
      <c r="AU418" s="7"/>
      <c r="AV418" s="3" t="s">
        <v>5537</v>
      </c>
      <c r="AW418" s="18" t="s">
        <v>5537</v>
      </c>
      <c r="AX418" s="18" t="s">
        <v>5537</v>
      </c>
      <c r="AY418" s="18" t="s">
        <v>5537</v>
      </c>
      <c r="AZ418" s="18" t="s">
        <v>5537</v>
      </c>
      <c r="BA418" s="18" t="s">
        <v>5537</v>
      </c>
      <c r="BB418" s="18" t="s">
        <v>5537</v>
      </c>
      <c r="BC418" s="18" t="s">
        <v>5537</v>
      </c>
      <c r="BD418" s="18" t="s">
        <v>5537</v>
      </c>
      <c r="BE418" s="18" t="s">
        <v>5537</v>
      </c>
      <c r="BF418" s="18" t="s">
        <v>5824</v>
      </c>
      <c r="BG418" s="18" t="s">
        <v>5537</v>
      </c>
      <c r="BH418" s="18" t="s">
        <v>5537</v>
      </c>
      <c r="BI418" s="9" t="s">
        <v>6188</v>
      </c>
      <c r="BJ418" s="14"/>
      <c r="BK418" s="14" t="s">
        <v>5537</v>
      </c>
      <c r="BL418" s="14" t="str">
        <f>_xlfn.XLOOKUP(B418,'[4]cell downs 18042026 17h'!$B:$B,'[4]cell downs 18042026 17h'!$B:$B,"")</f>
        <v/>
      </c>
      <c r="BM418" s="14" t="str">
        <f>_xlfn.XLOOKUP(B418,'[5]Cells Huawei 19042026 15h'!$B:$B,'[5]Cells Huawei 19042026 15h'!$B:$B,"")</f>
        <v/>
      </c>
      <c r="BN418" s="9" t="str">
        <f>_xlfn.XLOOKUP(B418,'[6]cells down 19042026 9H40'!$B:$B,'[6]cells down 19042026 9H40'!$B:$B,"")</f>
        <v/>
      </c>
      <c r="BO418" s="9" t="s">
        <v>5537</v>
      </c>
      <c r="BP418" s="9" t="s">
        <v>12</v>
      </c>
      <c r="BQ418" s="115"/>
    </row>
    <row r="419" spans="1:69" s="9" customFormat="1" x14ac:dyDescent="0.3">
      <c r="A419" s="1" t="s">
        <v>631</v>
      </c>
      <c r="B419" s="8" t="s">
        <v>632</v>
      </c>
      <c r="C419" s="3" t="str">
        <f>_xlfn.XLOOKUP(B419,'[1]daily break down'!$D:$D,'[1]daily break down'!$E:$E,"")</f>
        <v>CENTRE</v>
      </c>
      <c r="D419" s="1" t="s">
        <v>11</v>
      </c>
      <c r="E419" s="1" t="s">
        <v>237</v>
      </c>
      <c r="F419" s="3" t="s">
        <v>69</v>
      </c>
      <c r="G419" s="1" t="s">
        <v>633</v>
      </c>
      <c r="H419" s="33" t="str">
        <f>_xlfn.XLOOKUP(B419,[2]CALCULATION!$B:$B,[2]CALCULATION!$H:$H,"")</f>
        <v>NOKIA</v>
      </c>
      <c r="I419" s="28">
        <v>0.2687475526084302</v>
      </c>
      <c r="J419" s="28">
        <v>9.1133573809167021E-2</v>
      </c>
      <c r="K419" s="28">
        <v>1.1858005562646179</v>
      </c>
      <c r="L419" s="28">
        <v>0.55118407860319685</v>
      </c>
      <c r="M419" s="28">
        <v>2.8802754279287506E-2</v>
      </c>
      <c r="N419" s="28">
        <v>5.1455390080655757E-2</v>
      </c>
      <c r="O419" s="28">
        <v>0.17746969449479591</v>
      </c>
      <c r="P419" s="28">
        <v>0.12280397863974239</v>
      </c>
      <c r="Q419" s="28">
        <v>0.12264165879721667</v>
      </c>
      <c r="R419" s="28">
        <v>0.21382933922055894</v>
      </c>
      <c r="S419" s="94">
        <v>0.72843734664129178</v>
      </c>
      <c r="T419" s="94">
        <f>_xlfn.XLOOKUP(B419,'[3]Nur des jours'!$B:$B,'[3]Nur des jours'!$U:$U,"")</f>
        <v>0.2971145696894984</v>
      </c>
      <c r="U419" s="94">
        <v>3.3383780946124715E-2</v>
      </c>
      <c r="V419" s="94">
        <v>4.2072949750736943E-2</v>
      </c>
      <c r="W419" s="94">
        <v>0.2971145696894984</v>
      </c>
      <c r="X419" s="94">
        <v>0.34022195398264432</v>
      </c>
      <c r="Y419" s="94">
        <v>0.71593571381690657</v>
      </c>
      <c r="Z419" s="94">
        <v>1.897812848675781</v>
      </c>
      <c r="AA419" s="94">
        <v>1.7761062742378713</v>
      </c>
      <c r="AB419" s="94">
        <v>1.291455856040955</v>
      </c>
      <c r="AC419" s="94">
        <f>_xlfn.XLOOKUP(B419,'[3]Nur des jours'!$B:$B,'[3]Nur des jours'!$N:$N,"")</f>
        <v>0.3631221945421807</v>
      </c>
      <c r="AD419" s="94">
        <v>0.3631221945421807</v>
      </c>
      <c r="AE419" s="94">
        <v>2.5428741572045772</v>
      </c>
      <c r="AF419" s="94">
        <v>0</v>
      </c>
      <c r="AG419" s="94">
        <v>0</v>
      </c>
      <c r="AH419" s="94">
        <v>0.3631221945421807</v>
      </c>
      <c r="AI419" s="49" t="s">
        <v>5559</v>
      </c>
      <c r="AJ419" s="49"/>
      <c r="AK419" s="48" t="str" cm="1">
        <f t="array" ref="AK419">IFERROR(_xlfn.IFS(
AM419="MPR ISSUE","PDH",
AM419="BSS Hardware Issue","BSS",
AM419="Sites strategiques, MLL, Pylone, etc.","ENVTECH",
AM419="AKTIVCO DEFAUT GE &amp; POWER Cabinet","AKTIVCO",
AM419="AKTIVCO Coupure ENEO &amp; Baisse de tension","AKTIVCO GRID ONLY",
AM419="Coupure ENEO &amp; Baisse de tension","IHS GRID ONLY",
AM419="Defaut GE &amp; POWER Cabinet","IHS",
AM419="Sharing","Partners",
AM419="Sites strategiques &amp; DataCenter","SST &amp; DC",
AM419="Exclu","Exclu",
AM419="SAT","SAT",
AM419="SPARE-ISSUE","SPARE-ISSUE",
AM419="Fiber CAmtel","TRANS_FO_CAMTEL",
AM419="Fiber AOF","Fiber AOF",
AM419="Projet OCM (HUAWEI)","TRAVAUX-HUAWEI",
AM419="Projet OCM (NOKIA)","TRAVAUX-NOKIA",
AM419="ACCESS-ISSUE","ACCESS-ISSUE",
AM419="Projet OCM (ZTE, NOKIA, autres projets)","TRAVAUX OCM",
AM419="No root CAuse","No root cause",
AM419="ODU HS","PDH",
AM419="IP &amp; VLAN","PDH",
AM419="Warehouse HUAWEI","SPARE-ISSUE",
AM419="SPARE-HS","SPARE-ISSUE",
AM419="Power Telco","BSS",AM419="no impacts","no impacts"
),"")</f>
        <v>IHS</v>
      </c>
      <c r="AL419" s="48" t="str" cm="1">
        <f t="array" ref="AL419">IFERROR(_xlfn.IFS(
AM419="MPR ISSUE","TX ISSUE",
AM419="BSS Hardware Issue","RAN ISSUE",
AM419="Sites strategiques, MLL, Pylone, etc.","ENVTECH",
AM419="AKTIVCO DEFAUT GE &amp; POWER Cabinet","POWER ISSUE",
AM419="AKTIVCO Coupure ENEO &amp; Baisse de tension","POWER ISSUE",
AM419="Coupure ENEO &amp; Baisse de tension","POWER ISSUE",
AM419="Defaut GE &amp; POWER Cabinet","POWER ISSUE",
AM419="Sharing","POWER ISSUE",
AM419="Sites strategiques &amp; DataCenter","POWER ISSUE",
AM419="Exclu","Exclu",
AM419="SAT","TX ISSUE",
AM419="SPARE-ISSUE","SPARE-ISSUE",
AM419="Fiber CAmtel","TX ISSUE",
AM419="Fiber AOF","TX ISSUE",
AM419="Projet OCM (HUAWEI)","TRAVAUX-HUAWEI",
AM419="Projet OCM (NOKIA)","TRAVAUX -NOKIA",
AM419="ACCESS-ISSUE","ACCESS-ISSUE",
AM419="Projet OCM (ZTE, NOKIA, autres projets)","TRAVAUX OCM",
AM419="No root CAuse","No root cause",
AM419="ODU HS","TX ISSUE",
AM419="IP &amp; VLAN","TX ISSUE",
AM419="Warehouse HUAWEI","SPARE-ISSUE",
AM419="SPARE-HS","SPARE-ISSUE",
AM419="Power Telco","RAN ISSUE",AM419="no impacts","no impacts"
),"")</f>
        <v>POWER ISSUE</v>
      </c>
      <c r="AM419" s="67" t="s">
        <v>5330</v>
      </c>
      <c r="AN419" s="48" t="str" cm="1">
        <f t="array" ref="AN419">IFERROR(_xlfn.IFS(
AM419="MPR ISSUE","ACTIVE",
AM419="BSS Hardware Issue","ACTIVE",
AM419="Sites strategiques, MLL, Pylone, etc.","PASSIVE",
AM419="AKTIVCO DEFAUT GE &amp; POWER Cabinet","PASSIVE",
AM419="AKTIVCO Coupure ENEO &amp; Baisse de tension","PASSIVE",
AM419="Coupure ENEO &amp; Baisse de tension","PASSIVE",
AM419="Defaut GE &amp; POWER Cabinet","PASSIVE",
AM419="Sharing","PASSIVE",
AM419="Sites strategiques &amp; DataCenter","PASSIVE",
AM419="Exclu","Exclu",
AM419="SAT","ACTIVE",
AM419="SPARE-ISSUE","SPARE-ISSUE",
AM419="Fiber CAmtel","ACTIVE",
AM419="Fiber AOF","ACTIVE",
AM419="Projet OCM (HUAWEI)","PLANNED WORKS",
AM419="Projet OCM (NOKIA)","PLANNED WORKS",
AM419="ACCESS-ISSUE","ACCESS-ISSUE",
AM419="Projet OCM (ZTE, NOKIA, autres projets)","PLANNED WORKS",
AM419="No root CAuse","No root cause",
AM419="ODU HS","ACTIVE",
AM419="IP &amp; VLAN","ACTIVE",
AM419="Warehouse HUAWEI","SPARE-ISSUE",
AM419="SPARE-HS","SPARE-ISSUE",
AM419="Power Telco","ACTIVE", AM419="no impacts","no impacts"
),"")</f>
        <v>PASSIVE</v>
      </c>
      <c r="AO419" s="93" t="s">
        <v>6197</v>
      </c>
      <c r="AP419" s="101" t="str">
        <f t="shared" si="20"/>
        <v>SUD_066</v>
      </c>
      <c r="AR419" s="17" t="s">
        <v>5537</v>
      </c>
      <c r="AS419" s="7" t="s">
        <v>5537</v>
      </c>
      <c r="AT419" s="6"/>
      <c r="AU419" s="7"/>
      <c r="AV419" s="3" t="s">
        <v>5537</v>
      </c>
      <c r="AW419" s="18" t="s">
        <v>5537</v>
      </c>
      <c r="AX419" s="18" t="s">
        <v>5537</v>
      </c>
      <c r="AY419" s="18" t="s">
        <v>5537</v>
      </c>
      <c r="AZ419" s="18" t="s">
        <v>5537</v>
      </c>
      <c r="BA419" s="18" t="s">
        <v>5537</v>
      </c>
      <c r="BB419" s="18" t="s">
        <v>5537</v>
      </c>
      <c r="BC419" s="18" t="s">
        <v>5537</v>
      </c>
      <c r="BD419" s="18" t="s">
        <v>5537</v>
      </c>
      <c r="BE419" s="18" t="s">
        <v>5537</v>
      </c>
      <c r="BF419" s="18" t="s">
        <v>5537</v>
      </c>
      <c r="BG419" s="18" t="s">
        <v>5537</v>
      </c>
      <c r="BH419" s="18" t="s">
        <v>6057</v>
      </c>
      <c r="BI419" s="9" t="s">
        <v>6198</v>
      </c>
      <c r="BJ419" s="14"/>
      <c r="BK419" s="14" t="s">
        <v>5537</v>
      </c>
      <c r="BL419" s="14" t="str">
        <f>_xlfn.XLOOKUP(B419,'[4]cell downs 18042026 17h'!$B:$B,'[4]cell downs 18042026 17h'!$B:$B,"")</f>
        <v/>
      </c>
      <c r="BM419" s="14" t="str">
        <f>_xlfn.XLOOKUP(B419,'[5]Cells Huawei 19042026 15h'!$B:$B,'[5]Cells Huawei 19042026 15h'!$B:$B,"")</f>
        <v/>
      </c>
      <c r="BN419" s="9" t="str">
        <f>_xlfn.XLOOKUP(B419,'[6]cells down 19042026 9H40'!$B:$B,'[6]cells down 19042026 9H40'!$B:$B,"")</f>
        <v/>
      </c>
      <c r="BO419" s="9" t="s">
        <v>632</v>
      </c>
      <c r="BP419" s="9" t="s">
        <v>594</v>
      </c>
      <c r="BQ419" s="115"/>
    </row>
    <row r="420" spans="1:69" s="9" customFormat="1" x14ac:dyDescent="0.3">
      <c r="A420" s="1" t="s">
        <v>1443</v>
      </c>
      <c r="B420" s="8" t="s">
        <v>1444</v>
      </c>
      <c r="C420" s="3" t="str">
        <f>_xlfn.XLOOKUP(B420,'[1]daily break down'!$D:$D,'[1]daily break down'!$E:$E,"")</f>
        <v>CENTRE</v>
      </c>
      <c r="D420" s="1" t="s">
        <v>11</v>
      </c>
      <c r="E420" s="1" t="str">
        <f>BP420</f>
        <v>Grid-Gen-Lithium</v>
      </c>
      <c r="F420" s="3" t="s">
        <v>69</v>
      </c>
      <c r="G420" s="1" t="s">
        <v>1445</v>
      </c>
      <c r="H420" s="33" t="str">
        <f>_xlfn.XLOOKUP(B420,[2]CALCULATION!$B:$B,[2]CALCULATION!$H:$H,"")</f>
        <v>NOKIA</v>
      </c>
      <c r="I420" s="28">
        <v>0</v>
      </c>
      <c r="J420" s="28">
        <v>0</v>
      </c>
      <c r="K420" s="28">
        <v>0</v>
      </c>
      <c r="L420" s="28">
        <v>0</v>
      </c>
      <c r="M420" s="28">
        <v>0</v>
      </c>
      <c r="N420" s="28">
        <v>0</v>
      </c>
      <c r="O420" s="28">
        <v>0</v>
      </c>
      <c r="P420" s="28">
        <v>0</v>
      </c>
      <c r="Q420" s="28">
        <v>0</v>
      </c>
      <c r="R420" s="28">
        <v>0</v>
      </c>
      <c r="S420" s="94">
        <v>0</v>
      </c>
      <c r="T420" s="94">
        <f>_xlfn.XLOOKUP(B420,'[3]Nur des jours'!$B:$B,'[3]Nur des jours'!$U:$U,"")</f>
        <v>0</v>
      </c>
      <c r="U420" s="94">
        <v>0.23633103934238686</v>
      </c>
      <c r="V420" s="94">
        <v>0</v>
      </c>
      <c r="W420" s="94">
        <v>0</v>
      </c>
      <c r="X420" s="94">
        <v>0</v>
      </c>
      <c r="Y420" s="94">
        <v>0</v>
      </c>
      <c r="Z420" s="94">
        <v>0</v>
      </c>
      <c r="AA420" s="94">
        <v>0</v>
      </c>
      <c r="AB420" s="94">
        <v>0</v>
      </c>
      <c r="AC420" s="94">
        <f>_xlfn.XLOOKUP(B420,'[3]Nur des jours'!$B:$B,'[3]Nur des jours'!$N:$N,"")</f>
        <v>0.36057369216501534</v>
      </c>
      <c r="AD420" s="94">
        <v>0.36057369216501534</v>
      </c>
      <c r="AE420" s="94">
        <v>1.1525364795031354</v>
      </c>
      <c r="AF420" s="94">
        <v>0.49247988004528853</v>
      </c>
      <c r="AG420" s="94">
        <v>5.8794029041618602E-2</v>
      </c>
      <c r="AH420" s="94">
        <v>0.36057369216501534</v>
      </c>
      <c r="AI420" s="49" t="s">
        <v>5559</v>
      </c>
      <c r="AJ420" s="49"/>
      <c r="AK420" s="48" t="str" cm="1">
        <f t="array" ref="AK420">IFERROR(_xlfn.IFS(
AM420="MPR ISSUE","PDH",
AM420="BSS Hardware Issue","BSS",
AM420="Sites strategiques, MLL, Pylone, etc.","ENVTECH",
AM420="AKTIVCO DEFAUT GE &amp; POWER Cabinet","AKTIVCO",
AM420="AKTIVCO Coupure ENEO &amp; Baisse de tension","AKTIVCO GRID ONLY",
AM420="Coupure ENEO &amp; Baisse de tension","IHS GRID ONLY",
AM420="Defaut GE &amp; POWER Cabinet","IHS",
AM420="Sharing","Partners",
AM420="Sites strategiques &amp; DataCenter","SST &amp; DC",
AM420="Exclu","Exclu",
AM420="SAT","SAT",
AM420="SPARE-ISSUE","SPARE-ISSUE",
AM420="Fiber CAmtel","TRANS_FO_CAMTEL",
AM420="Fiber AOF","Fiber AOF",
AM420="Projet OCM (HUAWEI)","TRAVAUX-HUAWEI",
AM420="Projet OCM (NOKIA)","TRAVAUX-NOKIA",
AM420="ACCESS-ISSUE","ACCESS-ISSUE",
AM420="Projet OCM (ZTE, NOKIA, autres projets)","TRAVAUX OCM",
AM420="No root CAuse","No root cause",
AM420="ODU HS","PDH",
AM420="IP &amp; VLAN","PDH",
AM420="Warehouse HUAWEI","SPARE-ISSUE",
AM420="SPARE-HS","SPARE-ISSUE",
AM420="Power Telco","BSS",AM420="no impacts","no impacts"
),"")</f>
        <v>no impacts</v>
      </c>
      <c r="AL420" s="48" t="str" cm="1">
        <f t="array" ref="AL420">IFERROR(_xlfn.IFS(
AM420="MPR ISSUE","TX ISSUE",
AM420="BSS Hardware Issue","RAN ISSUE",
AM420="Sites strategiques, MLL, Pylone, etc.","ENVTECH",
AM420="AKTIVCO DEFAUT GE &amp; POWER Cabinet","POWER ISSUE",
AM420="AKTIVCO Coupure ENEO &amp; Baisse de tension","POWER ISSUE",
AM420="Coupure ENEO &amp; Baisse de tension","POWER ISSUE",
AM420="Defaut GE &amp; POWER Cabinet","POWER ISSUE",
AM420="Sharing","POWER ISSUE",
AM420="Sites strategiques &amp; DataCenter","POWER ISSUE",
AM420="Exclu","Exclu",
AM420="SAT","TX ISSUE",
AM420="SPARE-ISSUE","SPARE-ISSUE",
AM420="Fiber CAmtel","TX ISSUE",
AM420="Fiber AOF","TX ISSUE",
AM420="Projet OCM (HUAWEI)","TRAVAUX-HUAWEI",
AM420="Projet OCM (NOKIA)","TRAVAUX -NOKIA",
AM420="ACCESS-ISSUE","ACCESS-ISSUE",
AM420="Projet OCM (ZTE, NOKIA, autres projets)","TRAVAUX OCM",
AM420="No root CAuse","No root cause",
AM420="ODU HS","TX ISSUE",
AM420="IP &amp; VLAN","TX ISSUE",
AM420="Warehouse HUAWEI","SPARE-ISSUE",
AM420="SPARE-HS","SPARE-ISSUE",
AM420="Power Telco","RAN ISSUE",AM420="no impacts","no impacts"
),"")</f>
        <v>no impacts</v>
      </c>
      <c r="AM420" s="67" t="s">
        <v>5605</v>
      </c>
      <c r="AN420" s="48" t="str" cm="1">
        <f t="array" ref="AN420">IFERROR(_xlfn.IFS(
AM420="MPR ISSUE","ACTIVE",
AM420="BSS Hardware Issue","ACTIVE",
AM420="Sites strategiques, MLL, Pylone, etc.","PASSIVE",
AM420="AKTIVCO DEFAUT GE &amp; POWER Cabinet","PASSIVE",
AM420="AKTIVCO Coupure ENEO &amp; Baisse de tension","PASSIVE",
AM420="Coupure ENEO &amp; Baisse de tension","PASSIVE",
AM420="Defaut GE &amp; POWER Cabinet","PASSIVE",
AM420="Sharing","PASSIVE",
AM420="Sites strategiques &amp; DataCenter","PASSIVE",
AM420="Exclu","Exclu",
AM420="SAT","ACTIVE",
AM420="SPARE-ISSUE","SPARE-ISSUE",
AM420="Fiber CAmtel","ACTIVE",
AM420="Fiber AOF","ACTIVE",
AM420="Projet OCM (HUAWEI)","PLANNED WORKS",
AM420="Projet OCM (NOKIA)","PLANNED WORKS",
AM420="ACCESS-ISSUE","ACCESS-ISSUE",
AM420="Projet OCM (ZTE, NOKIA, autres projets)","PLANNED WORKS",
AM420="No root CAuse","No root cause",
AM420="ODU HS","ACTIVE",
AM420="IP &amp; VLAN","ACTIVE",
AM420="Warehouse HUAWEI","SPARE-ISSUE",
AM420="SPARE-HS","SPARE-ISSUE",
AM420="Power Telco","ACTIVE", AM420="no impacts","no impacts"
),"")</f>
        <v>no impacts</v>
      </c>
      <c r="AO420" s="93" t="s">
        <v>5537</v>
      </c>
      <c r="AP420" s="101" t="str">
        <f t="shared" si="20"/>
        <v>SUD_206</v>
      </c>
      <c r="AR420" s="17" t="s">
        <v>5537</v>
      </c>
      <c r="AS420" s="7" t="s">
        <v>5537</v>
      </c>
      <c r="AT420" s="6"/>
      <c r="AU420" s="7"/>
      <c r="AV420" s="3" t="s">
        <v>5537</v>
      </c>
      <c r="AW420" s="18" t="s">
        <v>5537</v>
      </c>
      <c r="AX420" s="18" t="s">
        <v>5537</v>
      </c>
      <c r="AY420" s="18" t="s">
        <v>5537</v>
      </c>
      <c r="AZ420" s="18" t="s">
        <v>5537</v>
      </c>
      <c r="BA420" s="18" t="s">
        <v>5537</v>
      </c>
      <c r="BB420" s="18" t="s">
        <v>5537</v>
      </c>
      <c r="BC420" s="18" t="s">
        <v>5537</v>
      </c>
      <c r="BD420" s="18" t="s">
        <v>5537</v>
      </c>
      <c r="BE420" s="18" t="s">
        <v>5537</v>
      </c>
      <c r="BF420" s="18" t="s">
        <v>5537</v>
      </c>
      <c r="BG420" s="18" t="s">
        <v>5537</v>
      </c>
      <c r="BH420" s="18" t="s">
        <v>5537</v>
      </c>
      <c r="BI420" s="9" t="s">
        <v>5537</v>
      </c>
      <c r="BJ420" s="14"/>
      <c r="BK420" s="14" t="s">
        <v>5537</v>
      </c>
      <c r="BL420" s="14" t="str">
        <f>_xlfn.XLOOKUP(B420,'[4]cell downs 18042026 17h'!$B:$B,'[4]cell downs 18042026 17h'!$B:$B,"")</f>
        <v/>
      </c>
      <c r="BM420" s="14" t="str">
        <f>_xlfn.XLOOKUP(B420,'[5]Cells Huawei 19042026 15h'!$B:$B,'[5]Cells Huawei 19042026 15h'!$B:$B,"")</f>
        <v/>
      </c>
      <c r="BN420" s="9" t="str">
        <f>_xlfn.XLOOKUP(B420,'[6]cells down 19042026 9H40'!$B:$B,'[6]cells down 19042026 9H40'!$B:$B,"")</f>
        <v/>
      </c>
      <c r="BO420" s="9" t="s">
        <v>1444</v>
      </c>
      <c r="BP420" s="9" t="s">
        <v>594</v>
      </c>
      <c r="BQ420" s="115"/>
    </row>
    <row r="421" spans="1:69" s="9" customFormat="1" x14ac:dyDescent="0.3">
      <c r="A421" s="2" t="s">
        <v>786</v>
      </c>
      <c r="B421" s="8" t="s">
        <v>787</v>
      </c>
      <c r="C421" s="3" t="str">
        <f>_xlfn.XLOOKUP(B421,'[1]daily break down'!$D:$D,'[1]daily break down'!$E:$E,"")</f>
        <v>SUD-OUEST</v>
      </c>
      <c r="D421" s="1" t="s">
        <v>11</v>
      </c>
      <c r="E421" s="1" t="s">
        <v>12</v>
      </c>
      <c r="F421" s="3" t="s">
        <v>13</v>
      </c>
      <c r="G421" s="1" t="s">
        <v>788</v>
      </c>
      <c r="H421" s="33" t="str">
        <f>_xlfn.XLOOKUP(B421,[2]CALCULATION!$B:$B,[2]CALCULATION!$H:$H,"")</f>
        <v>NOKIA</v>
      </c>
      <c r="I421" s="28">
        <v>0</v>
      </c>
      <c r="J421" s="28">
        <v>9.693078972476326E-3</v>
      </c>
      <c r="K421" s="28">
        <v>0</v>
      </c>
      <c r="L421" s="28">
        <v>0</v>
      </c>
      <c r="M421" s="28">
        <v>0</v>
      </c>
      <c r="N421" s="28">
        <v>0</v>
      </c>
      <c r="O421" s="28">
        <v>4.6892229631513273E-2</v>
      </c>
      <c r="P421" s="28">
        <v>0</v>
      </c>
      <c r="Q421" s="28">
        <v>0</v>
      </c>
      <c r="R421" s="28">
        <v>0</v>
      </c>
      <c r="S421" s="94">
        <v>0</v>
      </c>
      <c r="T421" s="94">
        <f>_xlfn.XLOOKUP(B421,'[3]Nur des jours'!$B:$B,'[3]Nur des jours'!$U:$U,"")</f>
        <v>0.12118935716670509</v>
      </c>
      <c r="U421" s="94">
        <v>0</v>
      </c>
      <c r="V421" s="94">
        <v>0</v>
      </c>
      <c r="W421" s="94">
        <v>0.12118935716670509</v>
      </c>
      <c r="X421" s="94">
        <v>0</v>
      </c>
      <c r="Y421" s="94">
        <v>2.061735053490979E-2</v>
      </c>
      <c r="Z421" s="94">
        <v>0</v>
      </c>
      <c r="AA421" s="94">
        <v>0</v>
      </c>
      <c r="AB421" s="94">
        <v>0</v>
      </c>
      <c r="AC421" s="94">
        <f>_xlfn.XLOOKUP(B421,'[3]Nur des jours'!$B:$B,'[3]Nur des jours'!$N:$N,"")</f>
        <v>0.35144021824428634</v>
      </c>
      <c r="AD421" s="94">
        <v>0.35144021824428634</v>
      </c>
      <c r="AE421" s="94">
        <v>1.212736152576446</v>
      </c>
      <c r="AF421" s="94">
        <v>0.53099637551808687</v>
      </c>
      <c r="AG421" s="94">
        <v>0</v>
      </c>
      <c r="AH421" s="94">
        <v>0.35144021824428634</v>
      </c>
      <c r="AI421" s="49" t="s">
        <v>6659</v>
      </c>
      <c r="AJ421" s="49"/>
      <c r="AK421" s="48" t="str" cm="1">
        <f t="array" ref="AK421">IFERROR(_xlfn.IFS(
AM421="MPR ISSUE","PDH",
AM421="BSS Hardware Issue","BSS",
AM421="Sites strategiques, MLL, Pylone, etc.","ENVTECH",
AM421="AKTIVCO DEFAUT GE &amp; POWER Cabinet","AKTIVCO",
AM421="AKTIVCO Coupure ENEO &amp; Baisse de tension","AKTIVCO GRID ONLY",
AM421="Coupure ENEO &amp; Baisse de tension","IHS GRID ONLY",
AM421="Defaut GE &amp; POWER Cabinet","IHS",
AM421="Sharing","Partners",
AM421="Sites strategiques &amp; DataCenter","SST &amp; DC",
AM421="Exclu","Exclu",
AM421="SAT","SAT",
AM421="SPARE-ISSUE","SPARE-ISSUE",
AM421="Fiber CAmtel","TRANS_FO_CAMTEL",
AM421="Fiber AOF","Fiber AOF",
AM421="Projet OCM (HUAWEI)","TRAVAUX-HUAWEI",
AM421="Projet OCM (NOKIA)","TRAVAUX-NOKIA",
AM421="ACCESS-ISSUE","ACCESS-ISSUE",
AM421="Projet OCM (ZTE, NOKIA, autres projets)","TRAVAUX OCM",
AM421="No root CAuse","No root cause",
AM421="ODU HS","PDH",
AM421="IP &amp; VLAN","PDH",
AM421="Warehouse HUAWEI","SPARE-ISSUE",
AM421="SPARE-HS","SPARE-ISSUE",
AM421="Power Telco","BSS",AM421="no impacts","no impacts"
),"")</f>
        <v>PDH</v>
      </c>
      <c r="AL421" s="48" t="str" cm="1">
        <f t="array" ref="AL421">IFERROR(_xlfn.IFS(
AM421="MPR ISSUE","TX ISSUE",
AM421="BSS Hardware Issue","RAN ISSUE",
AM421="Sites strategiques, MLL, Pylone, etc.","ENVTECH",
AM421="AKTIVCO DEFAUT GE &amp; POWER Cabinet","POWER ISSUE",
AM421="AKTIVCO Coupure ENEO &amp; Baisse de tension","POWER ISSUE",
AM421="Coupure ENEO &amp; Baisse de tension","POWER ISSUE",
AM421="Defaut GE &amp; POWER Cabinet","POWER ISSUE",
AM421="Sharing","POWER ISSUE",
AM421="Sites strategiques &amp; DataCenter","POWER ISSUE",
AM421="Exclu","Exclu",
AM421="SAT","TX ISSUE",
AM421="SPARE-ISSUE","SPARE-ISSUE",
AM421="Fiber CAmtel","TX ISSUE",
AM421="Fiber AOF","TX ISSUE",
AM421="Projet OCM (HUAWEI)","TRAVAUX-HUAWEI",
AM421="Projet OCM (NOKIA)","TRAVAUX -NOKIA",
AM421="ACCESS-ISSUE","ACCESS-ISSUE",
AM421="Projet OCM (ZTE, NOKIA, autres projets)","TRAVAUX OCM",
AM421="No root CAuse","No root cause",
AM421="ODU HS","TX ISSUE",
AM421="IP &amp; VLAN","TX ISSUE",
AM421="Warehouse HUAWEI","SPARE-ISSUE",
AM421="SPARE-HS","SPARE-ISSUE",
AM421="Power Telco","RAN ISSUE",AM421="no impacts","no impacts"
),"")</f>
        <v>TX ISSUE</v>
      </c>
      <c r="AM421" s="67" t="s">
        <v>6537</v>
      </c>
      <c r="AN421" s="48" t="str" cm="1">
        <f t="array" ref="AN421">IFERROR(_xlfn.IFS(
AM421="MPR ISSUE","ACTIVE",
AM421="BSS Hardware Issue","ACTIVE",
AM421="Sites strategiques, MLL, Pylone, etc.","PASSIVE",
AM421="AKTIVCO DEFAUT GE &amp; POWER Cabinet","PASSIVE",
AM421="AKTIVCO Coupure ENEO &amp; Baisse de tension","PASSIVE",
AM421="Coupure ENEO &amp; Baisse de tension","PASSIVE",
AM421="Defaut GE &amp; POWER Cabinet","PASSIVE",
AM421="Sharing","PASSIVE",
AM421="Sites strategiques &amp; DataCenter","PASSIVE",
AM421="Exclu","Exclu",
AM421="SAT","ACTIVE",
AM421="SPARE-ISSUE","SPARE-ISSUE",
AM421="Fiber CAmtel","ACTIVE",
AM421="Fiber AOF","ACTIVE",
AM421="Projet OCM (HUAWEI)","PLANNED WORKS",
AM421="Projet OCM (NOKIA)","PLANNED WORKS",
AM421="ACCESS-ISSUE","ACCESS-ISSUE",
AM421="Projet OCM (ZTE, NOKIA, autres projets)","PLANNED WORKS",
AM421="No root CAuse","No root cause",
AM421="ODU HS","ACTIVE",
AM421="IP &amp; VLAN","ACTIVE",
AM421="Warehouse HUAWEI","SPARE-ISSUE",
AM421="SPARE-HS","SPARE-ISSUE",
AM421="Power Telco","ACTIVE", AM421="no impacts","no impacts"
),"")</f>
        <v>ACTIVE</v>
      </c>
      <c r="AO421" s="93" t="s">
        <v>6240</v>
      </c>
      <c r="AP421" s="127" t="str">
        <f>IFERROR(MID(AQ421, SEARCH("CTR_", AQ421), 7), IFERROR(MID(AQ421, SEARCH("SUO_", AQ421), 7), IFERROR(MID(AQ421, SEARCH("SUD_", AQ421), 7), IFERROR(MID(AQ421, SEARCH("NRO_", AQ421), 7), IFERROR(MID(AQ421, SEARCH("ADM_", AQ421), 7), IFERROR(MID(AQ421, SEARCH("NRD_", AQ421), 7), IFERROR(MID(AQ421, SEARCH("EXN_", AQ421), 7), IFERROR(MID(AQ421, SEARCH("LIT_", AQ421), 7), IFERROR(MID(AQ421, SEARCH("EST_", AQ421), 7), MID(AQ421, SEARCH("OST_",AQ421), 7))))))))))</f>
        <v>SUO_027</v>
      </c>
      <c r="AQ421" s="9" t="s">
        <v>6570</v>
      </c>
      <c r="AR421" s="17" t="s">
        <v>5710</v>
      </c>
      <c r="AS421" s="7" t="s">
        <v>5537</v>
      </c>
      <c r="AT421" s="6"/>
      <c r="AU421" s="7"/>
      <c r="AV421" s="3" t="s">
        <v>5537</v>
      </c>
      <c r="AW421" s="18" t="s">
        <v>5537</v>
      </c>
      <c r="AX421" s="18" t="s">
        <v>5537</v>
      </c>
      <c r="AY421" s="18" t="s">
        <v>5537</v>
      </c>
      <c r="AZ421" s="18" t="s">
        <v>5537</v>
      </c>
      <c r="BA421" s="18" t="s">
        <v>5537</v>
      </c>
      <c r="BB421" s="18" t="s">
        <v>5537</v>
      </c>
      <c r="BC421" s="18" t="s">
        <v>5537</v>
      </c>
      <c r="BD421" s="18" t="s">
        <v>5537</v>
      </c>
      <c r="BE421" s="18" t="s">
        <v>5537</v>
      </c>
      <c r="BF421" s="18" t="s">
        <v>5537</v>
      </c>
      <c r="BG421" s="18" t="s">
        <v>5537</v>
      </c>
      <c r="BH421" s="18" t="s">
        <v>5537</v>
      </c>
      <c r="BI421" s="9" t="s">
        <v>6241</v>
      </c>
      <c r="BJ421" s="14"/>
      <c r="BK421" s="14" t="s">
        <v>5537</v>
      </c>
      <c r="BL421" s="14" t="str">
        <f>_xlfn.XLOOKUP(B421,'[4]cell downs 18042026 17h'!$B:$B,'[4]cell downs 18042026 17h'!$B:$B,"")</f>
        <v/>
      </c>
      <c r="BM421" s="14" t="str">
        <f>_xlfn.XLOOKUP(B421,'[5]Cells Huawei 19042026 15h'!$B:$B,'[5]Cells Huawei 19042026 15h'!$B:$B,"")</f>
        <v/>
      </c>
      <c r="BN421" s="9" t="str">
        <f>_xlfn.XLOOKUP(B421,'[6]cells down 19042026 9H40'!$B:$B,'[6]cells down 19042026 9H40'!$B:$B,"")</f>
        <v/>
      </c>
      <c r="BO421" s="9" t="s">
        <v>787</v>
      </c>
      <c r="BP421" s="9" t="s">
        <v>12</v>
      </c>
      <c r="BQ421" s="115"/>
    </row>
    <row r="422" spans="1:69" s="9" customFormat="1" x14ac:dyDescent="0.3">
      <c r="A422" s="1" t="s">
        <v>1181</v>
      </c>
      <c r="B422" s="8" t="s">
        <v>1182</v>
      </c>
      <c r="C422" s="3" t="str">
        <f>_xlfn.XLOOKUP(B422,'[1]daily break down'!$D:$D,'[1]daily break down'!$E:$E,"")</f>
        <v>Douala</v>
      </c>
      <c r="D422" s="1" t="s">
        <v>21</v>
      </c>
      <c r="E422" s="1" t="s">
        <v>30</v>
      </c>
      <c r="F422" s="3" t="s">
        <v>31</v>
      </c>
      <c r="G422" s="1" t="s">
        <v>32</v>
      </c>
      <c r="H422" s="34" t="str">
        <f>_xlfn.XLOOKUP(B422,[2]CALCULATION!$B:$B,[2]CALCULATION!$H:$H,"")</f>
        <v>ZTE</v>
      </c>
      <c r="I422" s="28">
        <v>0.12885844084318543</v>
      </c>
      <c r="J422" s="28">
        <v>0.13190823923546013</v>
      </c>
      <c r="K422" s="28">
        <v>0.73648172403854661</v>
      </c>
      <c r="L422" s="28">
        <v>3.0819015332460129</v>
      </c>
      <c r="M422" s="28">
        <v>4.8744874198491583</v>
      </c>
      <c r="N422" s="28">
        <v>7.4104750408780118E-2</v>
      </c>
      <c r="O422" s="28">
        <v>9.723684698644261E-2</v>
      </c>
      <c r="P422" s="28">
        <v>0.18116872554810751</v>
      </c>
      <c r="Q422" s="28">
        <v>9.1921993647858621E-2</v>
      </c>
      <c r="R422" s="28">
        <v>0</v>
      </c>
      <c r="S422" s="94">
        <v>4.6727905191577351E-2</v>
      </c>
      <c r="T422" s="94">
        <f>_xlfn.XLOOKUP(B422,'[3]Nur des jours'!$B:$B,'[3]Nur des jours'!$U:$U,"")</f>
        <v>9.3598491009693849E-2</v>
      </c>
      <c r="U422" s="94">
        <v>0</v>
      </c>
      <c r="V422" s="94">
        <v>0</v>
      </c>
      <c r="W422" s="94">
        <v>9.3598491009693849E-2</v>
      </c>
      <c r="X422" s="94">
        <v>4.7940690517160343E-2</v>
      </c>
      <c r="Y422" s="94">
        <v>0</v>
      </c>
      <c r="Z422" s="94">
        <v>0</v>
      </c>
      <c r="AA422" s="94">
        <v>0</v>
      </c>
      <c r="AB422" s="94">
        <v>0</v>
      </c>
      <c r="AC422" s="94">
        <f>_xlfn.XLOOKUP(B422,'[3]Nur des jours'!$B:$B,'[3]Nur des jours'!$N:$N,"")</f>
        <v>0.34871145126172487</v>
      </c>
      <c r="AD422" s="94">
        <v>0.34871145126172487</v>
      </c>
      <c r="AE422" s="94">
        <v>0.61273775123996344</v>
      </c>
      <c r="AF422" s="94">
        <v>0</v>
      </c>
      <c r="AG422" s="94">
        <v>0.50089796373999451</v>
      </c>
      <c r="AH422" s="94">
        <v>0.34871145126172487</v>
      </c>
      <c r="AI422" s="49" t="s">
        <v>5559</v>
      </c>
      <c r="AJ422" s="49"/>
      <c r="AK422" s="48" t="str" cm="1">
        <f t="array" ref="AK422">IFERROR(_xlfn.IFS(
AM422="MPR ISSUE","PDH",
AM422="BSS Hardware Issue","BSS",
AM422="Sites strategiques, MLL, Pylone, etc.","ENVTECH",
AM422="AKTIVCO DEFAUT GE &amp; POWER Cabinet","AKTIVCO",
AM422="AKTIVCO Coupure ENEO &amp; Baisse de tension","AKTIVCO GRID ONLY",
AM422="Coupure ENEO &amp; Baisse de tension","IHS GRID ONLY",
AM422="Defaut GE &amp; POWER Cabinet","IHS",
AM422="Sharing","Partners",
AM422="Sites strategiques &amp; DataCenter","SST &amp; DC",
AM422="Exclu","Exclu",
AM422="SAT","SAT",
AM422="SPARE-ISSUE","SPARE-ISSUE",
AM422="Fiber CAmtel","TRANS_FO_CAMTEL",
AM422="Fiber AOF","Fiber AOF",
AM422="Projet OCM (HUAWEI)","TRAVAUX-HUAWEI",
AM422="Projet OCM (NOKIA)","TRAVAUX-NOKIA",
AM422="ACCESS-ISSUE","ACCESS-ISSUE",
AM422="Projet OCM (ZTE, NOKIA, autres projets)","TRAVAUX OCM",
AM422="No root CAuse","No root cause",
AM422="ODU HS","PDH",
AM422="IP &amp; VLAN","PDH",
AM422="Warehouse HUAWEI","SPARE-ISSUE",
AM422="SPARE-HS","SPARE-ISSUE",
AM422="Power Telco","BSS",AM422="no impacts","no impacts"
),"")</f>
        <v>no impacts</v>
      </c>
      <c r="AL422" s="48" t="str" cm="1">
        <f t="array" ref="AL422">IFERROR(_xlfn.IFS(
AM422="MPR ISSUE","TX ISSUE",
AM422="BSS Hardware Issue","RAN ISSUE",
AM422="Sites strategiques, MLL, Pylone, etc.","ENVTECH",
AM422="AKTIVCO DEFAUT GE &amp; POWER Cabinet","POWER ISSUE",
AM422="AKTIVCO Coupure ENEO &amp; Baisse de tension","POWER ISSUE",
AM422="Coupure ENEO &amp; Baisse de tension","POWER ISSUE",
AM422="Defaut GE &amp; POWER Cabinet","POWER ISSUE",
AM422="Sharing","POWER ISSUE",
AM422="Sites strategiques &amp; DataCenter","POWER ISSUE",
AM422="Exclu","Exclu",
AM422="SAT","TX ISSUE",
AM422="SPARE-ISSUE","SPARE-ISSUE",
AM422="Fiber CAmtel","TX ISSUE",
AM422="Fiber AOF","TX ISSUE",
AM422="Projet OCM (HUAWEI)","TRAVAUX-HUAWEI",
AM422="Projet OCM (NOKIA)","TRAVAUX -NOKIA",
AM422="ACCESS-ISSUE","ACCESS-ISSUE",
AM422="Projet OCM (ZTE, NOKIA, autres projets)","TRAVAUX OCM",
AM422="No root CAuse","No root cause",
AM422="ODU HS","TX ISSUE",
AM422="IP &amp; VLAN","TX ISSUE",
AM422="Warehouse HUAWEI","SPARE-ISSUE",
AM422="SPARE-HS","SPARE-ISSUE",
AM422="Power Telco","RAN ISSUE",AM422="no impacts","no impacts"
),"")</f>
        <v>no impacts</v>
      </c>
      <c r="AM422" s="67" t="s">
        <v>5605</v>
      </c>
      <c r="AN422" s="48" t="str" cm="1">
        <f t="array" ref="AN422">IFERROR(_xlfn.IFS(
AM422="MPR ISSUE","ACTIVE",
AM422="BSS Hardware Issue","ACTIVE",
AM422="Sites strategiques, MLL, Pylone, etc.","PASSIVE",
AM422="AKTIVCO DEFAUT GE &amp; POWER Cabinet","PASSIVE",
AM422="AKTIVCO Coupure ENEO &amp; Baisse de tension","PASSIVE",
AM422="Coupure ENEO &amp; Baisse de tension","PASSIVE",
AM422="Defaut GE &amp; POWER Cabinet","PASSIVE",
AM422="Sharing","PASSIVE",
AM422="Sites strategiques &amp; DataCenter","PASSIVE",
AM422="Exclu","Exclu",
AM422="SAT","ACTIVE",
AM422="SPARE-ISSUE","SPARE-ISSUE",
AM422="Fiber CAmtel","ACTIVE",
AM422="Fiber AOF","ACTIVE",
AM422="Projet OCM (HUAWEI)","PLANNED WORKS",
AM422="Projet OCM (NOKIA)","PLANNED WORKS",
AM422="ACCESS-ISSUE","ACCESS-ISSUE",
AM422="Projet OCM (ZTE, NOKIA, autres projets)","PLANNED WORKS",
AM422="No root CAuse","No root cause",
AM422="ODU HS","ACTIVE",
AM422="IP &amp; VLAN","ACTIVE",
AM422="Warehouse HUAWEI","SPARE-ISSUE",
AM422="SPARE-HS","SPARE-ISSUE",
AM422="Power Telco","ACTIVE", AM422="no impacts","no impacts"
),"")</f>
        <v>no impacts</v>
      </c>
      <c r="AO422" s="93" t="s">
        <v>5537</v>
      </c>
      <c r="AP422" s="101" t="str">
        <f t="shared" ref="AP422:AP440" si="21">B422</f>
        <v>LIT_708</v>
      </c>
      <c r="AR422" s="17" t="s">
        <v>5537</v>
      </c>
      <c r="AS422" s="7" t="s">
        <v>5537</v>
      </c>
      <c r="AT422" s="6"/>
      <c r="AU422" s="7"/>
      <c r="AV422" s="3" t="s">
        <v>5537</v>
      </c>
      <c r="AW422" s="18" t="s">
        <v>5537</v>
      </c>
      <c r="AX422" s="18" t="s">
        <v>5537</v>
      </c>
      <c r="AY422" s="18" t="s">
        <v>5537</v>
      </c>
      <c r="AZ422" s="18" t="s">
        <v>5537</v>
      </c>
      <c r="BA422" s="18" t="s">
        <v>5537</v>
      </c>
      <c r="BB422" s="18" t="s">
        <v>5537</v>
      </c>
      <c r="BC422" s="18" t="s">
        <v>5537</v>
      </c>
      <c r="BD422" s="18" t="s">
        <v>5537</v>
      </c>
      <c r="BE422" s="18" t="s">
        <v>5537</v>
      </c>
      <c r="BF422" s="18" t="s">
        <v>5537</v>
      </c>
      <c r="BG422" s="18" t="s">
        <v>5537</v>
      </c>
      <c r="BH422" s="18" t="s">
        <v>5537</v>
      </c>
      <c r="BI422" s="9" t="s">
        <v>5537</v>
      </c>
      <c r="BJ422" s="14"/>
      <c r="BK422" s="14" t="s">
        <v>5537</v>
      </c>
      <c r="BL422" s="14" t="str">
        <f>_xlfn.XLOOKUP(B422,'[4]cell downs 18042026 17h'!$B:$B,'[4]cell downs 18042026 17h'!$B:$B,"")</f>
        <v/>
      </c>
      <c r="BM422" s="14" t="str">
        <f>_xlfn.XLOOKUP(B422,'[5]Cells Huawei 19042026 15h'!$B:$B,'[5]Cells Huawei 19042026 15h'!$B:$B,"")</f>
        <v/>
      </c>
      <c r="BN422" s="9" t="str">
        <f>_xlfn.XLOOKUP(B422,'[6]cells down 19042026 9H40'!$B:$B,'[6]cells down 19042026 9H40'!$B:$B,"")</f>
        <v/>
      </c>
      <c r="BO422" s="9" t="s">
        <v>5537</v>
      </c>
      <c r="BP422" s="9" t="s">
        <v>5537</v>
      </c>
      <c r="BQ422" s="115"/>
    </row>
    <row r="423" spans="1:69" s="9" customFormat="1" x14ac:dyDescent="0.3">
      <c r="A423" s="1" t="s">
        <v>2109</v>
      </c>
      <c r="B423" s="8" t="s">
        <v>2110</v>
      </c>
      <c r="C423" s="3" t="str">
        <f>_xlfn.XLOOKUP(B423,'[1]daily break down'!$D:$D,'[1]daily break down'!$E:$E,"")</f>
        <v>CENTRE</v>
      </c>
      <c r="D423" s="1" t="s">
        <v>21</v>
      </c>
      <c r="E423" s="1" t="s">
        <v>80</v>
      </c>
      <c r="F423" s="3" t="s">
        <v>226</v>
      </c>
      <c r="G423" s="1" t="s">
        <v>489</v>
      </c>
      <c r="H423" s="34" t="str">
        <f>_xlfn.XLOOKUP(B423,[2]CALCULATION!$B:$B,[2]CALCULATION!$H:$H,"")</f>
        <v>ZTE</v>
      </c>
      <c r="I423" s="28">
        <v>0</v>
      </c>
      <c r="J423" s="28">
        <v>0</v>
      </c>
      <c r="K423" s="28">
        <v>0</v>
      </c>
      <c r="L423" s="28">
        <v>0</v>
      </c>
      <c r="M423" s="28">
        <v>0</v>
      </c>
      <c r="N423" s="28">
        <v>0</v>
      </c>
      <c r="O423" s="28">
        <v>0</v>
      </c>
      <c r="P423" s="28">
        <v>0</v>
      </c>
      <c r="Q423" s="28">
        <v>0</v>
      </c>
      <c r="R423" s="28">
        <v>5.1650386807178636E-2</v>
      </c>
      <c r="S423" s="94">
        <v>0</v>
      </c>
      <c r="T423" s="94">
        <f>_xlfn.XLOOKUP(B423,'[3]Nur des jours'!$B:$B,'[3]Nur des jours'!$U:$U,"")</f>
        <v>0</v>
      </c>
      <c r="U423" s="94">
        <v>0</v>
      </c>
      <c r="V423" s="94">
        <v>0</v>
      </c>
      <c r="W423" s="94">
        <v>0</v>
      </c>
      <c r="X423" s="94">
        <v>0</v>
      </c>
      <c r="Y423" s="94">
        <v>0</v>
      </c>
      <c r="Z423" s="94">
        <v>0</v>
      </c>
      <c r="AA423" s="94">
        <v>0</v>
      </c>
      <c r="AB423" s="94">
        <v>0</v>
      </c>
      <c r="AC423" s="94">
        <f>_xlfn.XLOOKUP(B423,'[3]Nur des jours'!$B:$B,'[3]Nur des jours'!$N:$N,"")</f>
        <v>0.34535845653805436</v>
      </c>
      <c r="AD423" s="94">
        <v>0.34535845653805436</v>
      </c>
      <c r="AE423" s="94">
        <v>0</v>
      </c>
      <c r="AF423" s="94">
        <v>0</v>
      </c>
      <c r="AG423" s="94">
        <v>0.66225509831088691</v>
      </c>
      <c r="AH423" s="94">
        <v>0.34535845653805436</v>
      </c>
      <c r="AI423" s="49" t="s">
        <v>5559</v>
      </c>
      <c r="AJ423" s="49"/>
      <c r="AK423" s="48" t="str" cm="1">
        <f t="array" ref="AK423">IFERROR(_xlfn.IFS(
AM423="MPR ISSUE","PDH",
AM423="BSS Hardware Issue","BSS",
AM423="Sites strategiques, MLL, Pylone, etc.","ENVTECH",
AM423="AKTIVCO DEFAUT GE &amp; POWER Cabinet","AKTIVCO",
AM423="AKTIVCO Coupure ENEO &amp; Baisse de tension","AKTIVCO GRID ONLY",
AM423="Coupure ENEO &amp; Baisse de tension","IHS GRID ONLY",
AM423="Defaut GE &amp; POWER Cabinet","IHS",
AM423="Sharing","Partners",
AM423="Sites strategiques &amp; DataCenter","SST &amp; DC",
AM423="Exclu","Exclu",
AM423="SAT","SAT",
AM423="SPARE-ISSUE","SPARE-ISSUE",
AM423="Fiber CAmtel","TRANS_FO_CAMTEL",
AM423="Fiber AOF","Fiber AOF",
AM423="Projet OCM (HUAWEI)","TRAVAUX-HUAWEI",
AM423="Projet OCM (NOKIA)","TRAVAUX-NOKIA",
AM423="ACCESS-ISSUE","ACCESS-ISSUE",
AM423="Projet OCM (ZTE, NOKIA, autres projets)","TRAVAUX OCM",
AM423="No root CAuse","No root cause",
AM423="ODU HS","PDH",
AM423="IP &amp; VLAN","PDH",
AM423="Warehouse HUAWEI","SPARE-ISSUE",
AM423="SPARE-HS","SPARE-ISSUE",
AM423="Power Telco","BSS",AM423="no impacts","no impacts"
),"")</f>
        <v>no impacts</v>
      </c>
      <c r="AL423" s="48" t="str" cm="1">
        <f t="array" ref="AL423">IFERROR(_xlfn.IFS(
AM423="MPR ISSUE","TX ISSUE",
AM423="BSS Hardware Issue","RAN ISSUE",
AM423="Sites strategiques, MLL, Pylone, etc.","ENVTECH",
AM423="AKTIVCO DEFAUT GE &amp; POWER Cabinet","POWER ISSUE",
AM423="AKTIVCO Coupure ENEO &amp; Baisse de tension","POWER ISSUE",
AM423="Coupure ENEO &amp; Baisse de tension","POWER ISSUE",
AM423="Defaut GE &amp; POWER Cabinet","POWER ISSUE",
AM423="Sharing","POWER ISSUE",
AM423="Sites strategiques &amp; DataCenter","POWER ISSUE",
AM423="Exclu","Exclu",
AM423="SAT","TX ISSUE",
AM423="SPARE-ISSUE","SPARE-ISSUE",
AM423="Fiber CAmtel","TX ISSUE",
AM423="Fiber AOF","TX ISSUE",
AM423="Projet OCM (HUAWEI)","TRAVAUX-HUAWEI",
AM423="Projet OCM (NOKIA)","TRAVAUX -NOKIA",
AM423="ACCESS-ISSUE","ACCESS-ISSUE",
AM423="Projet OCM (ZTE, NOKIA, autres projets)","TRAVAUX OCM",
AM423="No root CAuse","No root cause",
AM423="ODU HS","TX ISSUE",
AM423="IP &amp; VLAN","TX ISSUE",
AM423="Warehouse HUAWEI","SPARE-ISSUE",
AM423="SPARE-HS","SPARE-ISSUE",
AM423="Power Telco","RAN ISSUE",AM423="no impacts","no impacts"
),"")</f>
        <v>no impacts</v>
      </c>
      <c r="AM423" s="67" t="s">
        <v>5605</v>
      </c>
      <c r="AN423" s="48" t="str" cm="1">
        <f t="array" ref="AN423">IFERROR(_xlfn.IFS(
AM423="MPR ISSUE","ACTIVE",
AM423="BSS Hardware Issue","ACTIVE",
AM423="Sites strategiques, MLL, Pylone, etc.","PASSIVE",
AM423="AKTIVCO DEFAUT GE &amp; POWER Cabinet","PASSIVE",
AM423="AKTIVCO Coupure ENEO &amp; Baisse de tension","PASSIVE",
AM423="Coupure ENEO &amp; Baisse de tension","PASSIVE",
AM423="Defaut GE &amp; POWER Cabinet","PASSIVE",
AM423="Sharing","PASSIVE",
AM423="Sites strategiques &amp; DataCenter","PASSIVE",
AM423="Exclu","Exclu",
AM423="SAT","ACTIVE",
AM423="SPARE-ISSUE","SPARE-ISSUE",
AM423="Fiber CAmtel","ACTIVE",
AM423="Fiber AOF","ACTIVE",
AM423="Projet OCM (HUAWEI)","PLANNED WORKS",
AM423="Projet OCM (NOKIA)","PLANNED WORKS",
AM423="ACCESS-ISSUE","ACCESS-ISSUE",
AM423="Projet OCM (ZTE, NOKIA, autres projets)","PLANNED WORKS",
AM423="No root CAuse","No root cause",
AM423="ODU HS","ACTIVE",
AM423="IP &amp; VLAN","ACTIVE",
AM423="Warehouse HUAWEI","SPARE-ISSUE",
AM423="SPARE-HS","SPARE-ISSUE",
AM423="Power Telco","ACTIVE", AM423="no impacts","no impacts"
),"")</f>
        <v>no impacts</v>
      </c>
      <c r="AO423" s="93" t="s">
        <v>5537</v>
      </c>
      <c r="AP423" s="101" t="str">
        <f t="shared" si="21"/>
        <v>EST_131</v>
      </c>
      <c r="AR423" s="17" t="s">
        <v>5537</v>
      </c>
      <c r="AS423" s="7" t="s">
        <v>5537</v>
      </c>
      <c r="AT423" s="6"/>
      <c r="AU423" s="7"/>
      <c r="AV423" s="3" t="s">
        <v>5537</v>
      </c>
      <c r="AW423" s="18" t="s">
        <v>5537</v>
      </c>
      <c r="AX423" s="18" t="s">
        <v>5537</v>
      </c>
      <c r="AY423" s="18" t="s">
        <v>5537</v>
      </c>
      <c r="AZ423" s="18" t="s">
        <v>5537</v>
      </c>
      <c r="BA423" s="18" t="s">
        <v>5537</v>
      </c>
      <c r="BB423" s="18" t="s">
        <v>5537</v>
      </c>
      <c r="BC423" s="18" t="s">
        <v>5537</v>
      </c>
      <c r="BD423" s="18" t="s">
        <v>5537</v>
      </c>
      <c r="BE423" s="18" t="s">
        <v>5537</v>
      </c>
      <c r="BF423" s="18" t="s">
        <v>5537</v>
      </c>
      <c r="BG423" s="18" t="s">
        <v>5537</v>
      </c>
      <c r="BH423" s="18" t="s">
        <v>5537</v>
      </c>
      <c r="BI423" s="9" t="s">
        <v>5537</v>
      </c>
      <c r="BJ423" s="14"/>
      <c r="BK423" s="14" t="s">
        <v>5537</v>
      </c>
      <c r="BL423" s="14" t="str">
        <f>_xlfn.XLOOKUP(B423,'[4]cell downs 18042026 17h'!$B:$B,'[4]cell downs 18042026 17h'!$B:$B,"")</f>
        <v/>
      </c>
      <c r="BM423" s="14" t="str">
        <f>_xlfn.XLOOKUP(B423,'[5]Cells Huawei 19042026 15h'!$B:$B,'[5]Cells Huawei 19042026 15h'!$B:$B,"")</f>
        <v/>
      </c>
      <c r="BN423" s="9" t="str">
        <f>_xlfn.XLOOKUP(B423,'[6]cells down 19042026 9H40'!$B:$B,'[6]cells down 19042026 9H40'!$B:$B,"")</f>
        <v/>
      </c>
      <c r="BO423" s="9" t="s">
        <v>5537</v>
      </c>
      <c r="BP423" s="9" t="s">
        <v>5537</v>
      </c>
      <c r="BQ423" s="115"/>
    </row>
    <row r="424" spans="1:69" s="9" customFormat="1" x14ac:dyDescent="0.3">
      <c r="A424" s="1" t="s">
        <v>280</v>
      </c>
      <c r="B424" s="8" t="s">
        <v>281</v>
      </c>
      <c r="C424" s="3" t="str">
        <f>_xlfn.XLOOKUP(B424,'[1]daily break down'!$D:$D,'[1]daily break down'!$E:$E,"")</f>
        <v>Douala</v>
      </c>
      <c r="D424" s="1"/>
      <c r="E424" s="1"/>
      <c r="F424" s="3" t="s">
        <v>31</v>
      </c>
      <c r="G424" s="1" t="s">
        <v>32</v>
      </c>
      <c r="H424" s="34" t="str">
        <f>_xlfn.XLOOKUP(B424,[2]CALCULATION!$B:$B,[2]CALCULATION!$H:$H,"")</f>
        <v>ZTE</v>
      </c>
      <c r="I424" s="28">
        <v>0.91303116430244902</v>
      </c>
      <c r="J424" s="28">
        <v>2.743944634209678</v>
      </c>
      <c r="K424" s="28">
        <v>0</v>
      </c>
      <c r="L424" s="28">
        <v>0</v>
      </c>
      <c r="M424" s="28">
        <v>0.3764985032802271</v>
      </c>
      <c r="N424" s="28">
        <v>0.98824168956690717</v>
      </c>
      <c r="O424" s="28">
        <v>0.66829821963114322</v>
      </c>
      <c r="P424" s="28">
        <v>2.4922738440729044</v>
      </c>
      <c r="Q424" s="28">
        <v>0.42392197652618319</v>
      </c>
      <c r="R424" s="28">
        <v>0</v>
      </c>
      <c r="S424" s="94">
        <v>0.71800458290172453</v>
      </c>
      <c r="T424" s="94">
        <f>_xlfn.XLOOKUP(B424,'[3]Nur des jours'!$B:$B,'[3]Nur des jours'!$U:$U,"")</f>
        <v>0.34089968695870454</v>
      </c>
      <c r="U424" s="94">
        <v>0.72035881323962114</v>
      </c>
      <c r="V424" s="94">
        <v>0</v>
      </c>
      <c r="W424" s="94">
        <v>0.34089968695870454</v>
      </c>
      <c r="X424" s="94">
        <v>1.9631962457873546</v>
      </c>
      <c r="Y424" s="94">
        <v>0</v>
      </c>
      <c r="Z424" s="94">
        <v>0</v>
      </c>
      <c r="AA424" s="94">
        <v>0.74234946480496999</v>
      </c>
      <c r="AB424" s="94">
        <v>1.8704181683802605</v>
      </c>
      <c r="AC424" s="94">
        <f>_xlfn.XLOOKUP(B424,'[3]Nur des jours'!$B:$B,'[3]Nur des jours'!$N:$N,"")</f>
        <v>0.34081051156711767</v>
      </c>
      <c r="AD424" s="94">
        <v>0.34081051156711767</v>
      </c>
      <c r="AE424" s="94">
        <v>0.11228113297283471</v>
      </c>
      <c r="AF424" s="94">
        <v>0.25022440507155502</v>
      </c>
      <c r="AG424" s="94">
        <v>0.46170439099343846</v>
      </c>
      <c r="AH424" s="94">
        <v>0.34081051156711767</v>
      </c>
      <c r="AI424" s="49" t="s">
        <v>5559</v>
      </c>
      <c r="AJ424" s="49"/>
      <c r="AK424" s="48" t="str" cm="1">
        <f t="array" ref="AK424">IFERROR(_xlfn.IFS(
AM424="MPR ISSUE","PDH",
AM424="BSS Hardware Issue","BSS",
AM424="Sites strategiques, MLL, Pylone, etc.","ENVTECH",
AM424="AKTIVCO DEFAUT GE &amp; POWER Cabinet","AKTIVCO",
AM424="AKTIVCO Coupure ENEO &amp; Baisse de tension","AKTIVCO GRID ONLY",
AM424="Coupure ENEO &amp; Baisse de tension","IHS GRID ONLY",
AM424="Defaut GE &amp; POWER Cabinet","IHS",
AM424="Sharing","Partners",
AM424="Sites strategiques &amp; DataCenter","SST &amp; DC",
AM424="Exclu","Exclu",
AM424="SAT","SAT",
AM424="SPARE-ISSUE","SPARE-ISSUE",
AM424="Fiber CAmtel","TRANS_FO_CAMTEL",
AM424="Fiber AOF","Fiber AOF",
AM424="Projet OCM (HUAWEI)","TRAVAUX-HUAWEI",
AM424="Projet OCM (NOKIA)","TRAVAUX-NOKIA",
AM424="ACCESS-ISSUE","ACCESS-ISSUE",
AM424="Projet OCM (ZTE, NOKIA, autres projets)","TRAVAUX OCM",
AM424="No root CAuse","No root cause",
AM424="ODU HS","PDH",
AM424="IP &amp; VLAN","PDH",
AM424="Warehouse HUAWEI","SPARE-ISSUE",
AM424="SPARE-HS","SPARE-ISSUE",
AM424="Power Telco","BSS",AM424="no impacts","no impacts"
),"")</f>
        <v>no impacts</v>
      </c>
      <c r="AL424" s="48" t="str" cm="1">
        <f t="array" ref="AL424">IFERROR(_xlfn.IFS(
AM424="MPR ISSUE","TX ISSUE",
AM424="BSS Hardware Issue","RAN ISSUE",
AM424="Sites strategiques, MLL, Pylone, etc.","ENVTECH",
AM424="AKTIVCO DEFAUT GE &amp; POWER Cabinet","POWER ISSUE",
AM424="AKTIVCO Coupure ENEO &amp; Baisse de tension","POWER ISSUE",
AM424="Coupure ENEO &amp; Baisse de tension","POWER ISSUE",
AM424="Defaut GE &amp; POWER Cabinet","POWER ISSUE",
AM424="Sharing","POWER ISSUE",
AM424="Sites strategiques &amp; DataCenter","POWER ISSUE",
AM424="Exclu","Exclu",
AM424="SAT","TX ISSUE",
AM424="SPARE-ISSUE","SPARE-ISSUE",
AM424="Fiber CAmtel","TX ISSUE",
AM424="Fiber AOF","TX ISSUE",
AM424="Projet OCM (HUAWEI)","TRAVAUX-HUAWEI",
AM424="Projet OCM (NOKIA)","TRAVAUX -NOKIA",
AM424="ACCESS-ISSUE","ACCESS-ISSUE",
AM424="Projet OCM (ZTE, NOKIA, autres projets)","TRAVAUX OCM",
AM424="No root CAuse","No root cause",
AM424="ODU HS","TX ISSUE",
AM424="IP &amp; VLAN","TX ISSUE",
AM424="Warehouse HUAWEI","SPARE-ISSUE",
AM424="SPARE-HS","SPARE-ISSUE",
AM424="Power Telco","RAN ISSUE",AM424="no impacts","no impacts"
),"")</f>
        <v>no impacts</v>
      </c>
      <c r="AM424" s="67" t="s">
        <v>5605</v>
      </c>
      <c r="AN424" s="48" t="str" cm="1">
        <f t="array" ref="AN424">IFERROR(_xlfn.IFS(
AM424="MPR ISSUE","ACTIVE",
AM424="BSS Hardware Issue","ACTIVE",
AM424="Sites strategiques, MLL, Pylone, etc.","PASSIVE",
AM424="AKTIVCO DEFAUT GE &amp; POWER Cabinet","PASSIVE",
AM424="AKTIVCO Coupure ENEO &amp; Baisse de tension","PASSIVE",
AM424="Coupure ENEO &amp; Baisse de tension","PASSIVE",
AM424="Defaut GE &amp; POWER Cabinet","PASSIVE",
AM424="Sharing","PASSIVE",
AM424="Sites strategiques &amp; DataCenter","PASSIVE",
AM424="Exclu","Exclu",
AM424="SAT","ACTIVE",
AM424="SPARE-ISSUE","SPARE-ISSUE",
AM424="Fiber CAmtel","ACTIVE",
AM424="Fiber AOF","ACTIVE",
AM424="Projet OCM (HUAWEI)","PLANNED WORKS",
AM424="Projet OCM (NOKIA)","PLANNED WORKS",
AM424="ACCESS-ISSUE","ACCESS-ISSUE",
AM424="Projet OCM (ZTE, NOKIA, autres projets)","PLANNED WORKS",
AM424="No root CAuse","No root cause",
AM424="ODU HS","ACTIVE",
AM424="IP &amp; VLAN","ACTIVE",
AM424="Warehouse HUAWEI","SPARE-ISSUE",
AM424="SPARE-HS","SPARE-ISSUE",
AM424="Power Telco","ACTIVE", AM424="no impacts","no impacts"
),"")</f>
        <v>no impacts</v>
      </c>
      <c r="AO424" s="93" t="s">
        <v>5537</v>
      </c>
      <c r="AP424" s="101" t="str">
        <f t="shared" si="21"/>
        <v>LIT_678</v>
      </c>
      <c r="AR424" s="17" t="s">
        <v>5537</v>
      </c>
      <c r="AS424" s="7" t="s">
        <v>5537</v>
      </c>
      <c r="AT424" s="6"/>
      <c r="AU424" s="7"/>
      <c r="AV424" s="3" t="s">
        <v>5537</v>
      </c>
      <c r="AW424" s="18" t="s">
        <v>5537</v>
      </c>
      <c r="AX424" s="18" t="s">
        <v>5537</v>
      </c>
      <c r="AY424" s="18" t="s">
        <v>5537</v>
      </c>
      <c r="AZ424" s="18" t="s">
        <v>5537</v>
      </c>
      <c r="BA424" s="18" t="s">
        <v>5537</v>
      </c>
      <c r="BB424" s="18" t="s">
        <v>5537</v>
      </c>
      <c r="BC424" s="18" t="s">
        <v>5537</v>
      </c>
      <c r="BD424" s="18" t="s">
        <v>5537</v>
      </c>
      <c r="BE424" s="18" t="s">
        <v>5537</v>
      </c>
      <c r="BF424" s="18" t="s">
        <v>5537</v>
      </c>
      <c r="BG424" s="18" t="s">
        <v>5537</v>
      </c>
      <c r="BH424" s="18" t="s">
        <v>5537</v>
      </c>
      <c r="BI424" s="9" t="s">
        <v>5537</v>
      </c>
      <c r="BJ424" s="14"/>
      <c r="BK424" s="14" t="s">
        <v>5537</v>
      </c>
      <c r="BL424" s="14" t="str">
        <f>_xlfn.XLOOKUP(B424,'[4]cell downs 18042026 17h'!$B:$B,'[4]cell downs 18042026 17h'!$B:$B,"")</f>
        <v/>
      </c>
      <c r="BM424" s="14" t="str">
        <f>_xlfn.XLOOKUP(B424,'[5]Cells Huawei 19042026 15h'!$B:$B,'[5]Cells Huawei 19042026 15h'!$B:$B,"")</f>
        <v/>
      </c>
      <c r="BN424" s="9" t="str">
        <f>_xlfn.XLOOKUP(B424,'[6]cells down 19042026 9H40'!$B:$B,'[6]cells down 19042026 9H40'!$B:$B,"")</f>
        <v/>
      </c>
      <c r="BO424" s="9" t="s">
        <v>5537</v>
      </c>
      <c r="BP424" s="9" t="s">
        <v>12</v>
      </c>
      <c r="BQ424" s="115"/>
    </row>
    <row r="425" spans="1:69" s="9" customFormat="1" x14ac:dyDescent="0.3">
      <c r="A425" s="1" t="s">
        <v>1868</v>
      </c>
      <c r="B425" s="1" t="s">
        <v>1869</v>
      </c>
      <c r="C425" s="3" t="str">
        <f>_xlfn.XLOOKUP(B425,'[1]daily break down'!$D:$D,'[1]daily break down'!$E:$E,"")</f>
        <v>CENTRE</v>
      </c>
      <c r="D425" s="1" t="s">
        <v>11</v>
      </c>
      <c r="E425" s="1" t="s">
        <v>66</v>
      </c>
      <c r="F425" s="3" t="s">
        <v>226</v>
      </c>
      <c r="G425" s="1" t="s">
        <v>1870</v>
      </c>
      <c r="H425" s="33" t="str">
        <f>_xlfn.XLOOKUP(B425,[2]CALCULATION!$B:$B,[2]CALCULATION!$H:$H,"")</f>
        <v>NOKIA</v>
      </c>
      <c r="I425" s="28">
        <v>0.10731366623577118</v>
      </c>
      <c r="J425" s="28">
        <v>8.1096101109199181E-2</v>
      </c>
      <c r="K425" s="28">
        <v>9.8734993565103735E-2</v>
      </c>
      <c r="L425" s="28">
        <v>0.1215282236547357</v>
      </c>
      <c r="M425" s="28">
        <v>0.14574826000975935</v>
      </c>
      <c r="N425" s="28">
        <v>0.16417189591162931</v>
      </c>
      <c r="O425" s="28">
        <v>7.763609591562437E-2</v>
      </c>
      <c r="P425" s="28">
        <v>0.14228825481618457</v>
      </c>
      <c r="Q425" s="28">
        <v>0.26413750988063339</v>
      </c>
      <c r="R425" s="28">
        <v>0.24539284256905028</v>
      </c>
      <c r="S425" s="94">
        <v>0.15553971800600971</v>
      </c>
      <c r="T425" s="94">
        <f>_xlfn.XLOOKUP(B425,'[3]Nur des jours'!$B:$B,'[3]Nur des jours'!$U:$U,"")</f>
        <v>0.19554379867192875</v>
      </c>
      <c r="U425" s="94">
        <v>0.16076539595300671</v>
      </c>
      <c r="V425" s="94">
        <v>0.2330866385300471</v>
      </c>
      <c r="W425" s="94">
        <v>0.19554379867192875</v>
      </c>
      <c r="X425" s="94">
        <v>0.15980230172386733</v>
      </c>
      <c r="Y425" s="94">
        <v>0.28061712224590724</v>
      </c>
      <c r="Z425" s="94">
        <v>0.28045660654105065</v>
      </c>
      <c r="AA425" s="94">
        <v>0.37601695616565789</v>
      </c>
      <c r="AB425" s="94">
        <v>0.25256254405264345</v>
      </c>
      <c r="AC425" s="94">
        <f>_xlfn.XLOOKUP(B425,'[3]Nur des jours'!$B:$B,'[3]Nur des jours'!$N:$N,"")</f>
        <v>0.34066783094057917</v>
      </c>
      <c r="AD425" s="94">
        <v>0.34066783094057917</v>
      </c>
      <c r="AE425" s="94">
        <v>2.3856306128076925</v>
      </c>
      <c r="AF425" s="94">
        <v>0</v>
      </c>
      <c r="AG425" s="94">
        <v>0</v>
      </c>
      <c r="AH425" s="94">
        <v>0.34066783094057917</v>
      </c>
      <c r="AI425" s="49" t="s">
        <v>5559</v>
      </c>
      <c r="AJ425" s="49"/>
      <c r="AK425" s="48" t="str" cm="1">
        <f t="array" ref="AK425">IFERROR(_xlfn.IFS(
AM425="MPR ISSUE","PDH",
AM425="BSS Hardware Issue","BSS",
AM425="Sites strategiques, MLL, Pylone, etc.","ENVTECH",
AM425="AKTIVCO DEFAUT GE &amp; POWER Cabinet","AKTIVCO",
AM425="AKTIVCO Coupure ENEO &amp; Baisse de tension","AKTIVCO GRID ONLY",
AM425="Coupure ENEO &amp; Baisse de tension","IHS GRID ONLY",
AM425="Defaut GE &amp; POWER Cabinet","IHS",
AM425="Sharing","Partners",
AM425="Sites strategiques &amp; DataCenter","SST &amp; DC",
AM425="Exclu","Exclu",
AM425="SAT","SAT",
AM425="SPARE-ISSUE","SPARE-ISSUE",
AM425="Fiber CAmtel","TRANS_FO_CAMTEL",
AM425="Fiber AOF","Fiber AOF",
AM425="Projet OCM (HUAWEI)","TRAVAUX-HUAWEI",
AM425="Projet OCM (NOKIA)","TRAVAUX-NOKIA",
AM425="ACCESS-ISSUE","ACCESS-ISSUE",
AM425="Projet OCM (ZTE, NOKIA, autres projets)","TRAVAUX OCM",
AM425="No root CAuse","No root cause",
AM425="ODU HS","PDH",
AM425="IP &amp; VLAN","PDH",
AM425="Warehouse HUAWEI","SPARE-ISSUE",
AM425="SPARE-HS","SPARE-ISSUE",
AM425="Power Telco","BSS",AM425="no impacts","no impacts"
),"")</f>
        <v>IHS</v>
      </c>
      <c r="AL425" s="48" t="str" cm="1">
        <f t="array" ref="AL425">IFERROR(_xlfn.IFS(
AM425="MPR ISSUE","TX ISSUE",
AM425="BSS Hardware Issue","RAN ISSUE",
AM425="Sites strategiques, MLL, Pylone, etc.","ENVTECH",
AM425="AKTIVCO DEFAUT GE &amp; POWER Cabinet","POWER ISSUE",
AM425="AKTIVCO Coupure ENEO &amp; Baisse de tension","POWER ISSUE",
AM425="Coupure ENEO &amp; Baisse de tension","POWER ISSUE",
AM425="Defaut GE &amp; POWER Cabinet","POWER ISSUE",
AM425="Sharing","POWER ISSUE",
AM425="Sites strategiques &amp; DataCenter","POWER ISSUE",
AM425="Exclu","Exclu",
AM425="SAT","TX ISSUE",
AM425="SPARE-ISSUE","SPARE-ISSUE",
AM425="Fiber CAmtel","TX ISSUE",
AM425="Fiber AOF","TX ISSUE",
AM425="Projet OCM (HUAWEI)","TRAVAUX-HUAWEI",
AM425="Projet OCM (NOKIA)","TRAVAUX -NOKIA",
AM425="ACCESS-ISSUE","ACCESS-ISSUE",
AM425="Projet OCM (ZTE, NOKIA, autres projets)","TRAVAUX OCM",
AM425="No root CAuse","No root cause",
AM425="ODU HS","TX ISSUE",
AM425="IP &amp; VLAN","TX ISSUE",
AM425="Warehouse HUAWEI","SPARE-ISSUE",
AM425="SPARE-HS","SPARE-ISSUE",
AM425="Power Telco","RAN ISSUE",AM425="no impacts","no impacts"
),"")</f>
        <v>POWER ISSUE</v>
      </c>
      <c r="AM425" s="67" t="s">
        <v>5330</v>
      </c>
      <c r="AN425" s="48" t="str" cm="1">
        <f t="array" ref="AN425">IFERROR(_xlfn.IFS(
AM425="MPR ISSUE","ACTIVE",
AM425="BSS Hardware Issue","ACTIVE",
AM425="Sites strategiques, MLL, Pylone, etc.","PASSIVE",
AM425="AKTIVCO DEFAUT GE &amp; POWER Cabinet","PASSIVE",
AM425="AKTIVCO Coupure ENEO &amp; Baisse de tension","PASSIVE",
AM425="Coupure ENEO &amp; Baisse de tension","PASSIVE",
AM425="Defaut GE &amp; POWER Cabinet","PASSIVE",
AM425="Sharing","PASSIVE",
AM425="Sites strategiques &amp; DataCenter","PASSIVE",
AM425="Exclu","Exclu",
AM425="SAT","ACTIVE",
AM425="SPARE-ISSUE","SPARE-ISSUE",
AM425="Fiber CAmtel","ACTIVE",
AM425="Fiber AOF","ACTIVE",
AM425="Projet OCM (HUAWEI)","PLANNED WORKS",
AM425="Projet OCM (NOKIA)","PLANNED WORKS",
AM425="ACCESS-ISSUE","ACCESS-ISSUE",
AM425="Projet OCM (ZTE, NOKIA, autres projets)","PLANNED WORKS",
AM425="No root CAuse","No root cause",
AM425="ODU HS","ACTIVE",
AM425="IP &amp; VLAN","ACTIVE",
AM425="Warehouse HUAWEI","SPARE-ISSUE",
AM425="SPARE-HS","SPARE-ISSUE",
AM425="Power Telco","ACTIVE", AM425="no impacts","no impacts"
),"")</f>
        <v>PASSIVE</v>
      </c>
      <c r="AO425" s="93" t="s">
        <v>6168</v>
      </c>
      <c r="AP425" s="101" t="str">
        <f t="shared" si="21"/>
        <v>EST_043</v>
      </c>
      <c r="AR425" s="17" t="s">
        <v>5537</v>
      </c>
      <c r="AS425" s="7" t="s">
        <v>5537</v>
      </c>
      <c r="AT425" s="6"/>
      <c r="AU425" s="7"/>
      <c r="AV425" s="3" t="s">
        <v>5537</v>
      </c>
      <c r="AW425" s="18" t="s">
        <v>5537</v>
      </c>
      <c r="AX425" s="18" t="s">
        <v>5537</v>
      </c>
      <c r="AY425" s="18" t="s">
        <v>5537</v>
      </c>
      <c r="AZ425" s="18" t="s">
        <v>5537</v>
      </c>
      <c r="BA425" s="18" t="s">
        <v>5537</v>
      </c>
      <c r="BB425" s="18" t="s">
        <v>5537</v>
      </c>
      <c r="BC425" s="18" t="s">
        <v>5537</v>
      </c>
      <c r="BD425" s="18" t="s">
        <v>5537</v>
      </c>
      <c r="BE425" s="18" t="s">
        <v>5537</v>
      </c>
      <c r="BF425" s="18" t="s">
        <v>5537</v>
      </c>
      <c r="BG425" s="18" t="s">
        <v>5537</v>
      </c>
      <c r="BH425" s="18" t="s">
        <v>5537</v>
      </c>
      <c r="BI425" s="9" t="s">
        <v>6168</v>
      </c>
      <c r="BJ425" s="14"/>
      <c r="BK425" s="14" t="s">
        <v>5537</v>
      </c>
      <c r="BL425" s="14" t="str">
        <f>_xlfn.XLOOKUP(B425,'[4]cell downs 18042026 17h'!$B:$B,'[4]cell downs 18042026 17h'!$B:$B,"")</f>
        <v/>
      </c>
      <c r="BM425" s="14" t="str">
        <f>_xlfn.XLOOKUP(B425,'[5]Cells Huawei 19042026 15h'!$B:$B,'[5]Cells Huawei 19042026 15h'!$B:$B,"")</f>
        <v/>
      </c>
      <c r="BN425" s="9" t="str">
        <f>_xlfn.XLOOKUP(B425,'[6]cells down 19042026 9H40'!$B:$B,'[6]cells down 19042026 9H40'!$B:$B,"")</f>
        <v/>
      </c>
      <c r="BO425" s="9" t="s">
        <v>1869</v>
      </c>
      <c r="BP425" s="9" t="s">
        <v>5537</v>
      </c>
      <c r="BQ425" s="115"/>
    </row>
    <row r="426" spans="1:69" s="9" customFormat="1" x14ac:dyDescent="0.3">
      <c r="A426" s="1" t="s">
        <v>1312</v>
      </c>
      <c r="B426" s="8" t="s">
        <v>1313</v>
      </c>
      <c r="C426" s="3" t="str">
        <f>_xlfn.XLOOKUP(B426,'[1]daily break down'!$D:$D,'[1]daily break down'!$E:$E,"")</f>
        <v>Maroua</v>
      </c>
      <c r="D426" s="1" t="s">
        <v>21</v>
      </c>
      <c r="E426" s="1" t="s">
        <v>89</v>
      </c>
      <c r="F426" s="3" t="s">
        <v>55</v>
      </c>
      <c r="G426" s="1" t="s">
        <v>84</v>
      </c>
      <c r="H426" s="32" t="str">
        <f>_xlfn.XLOOKUP(B426,[2]CALCULATION!$B:$B,[2]CALCULATION!$H:$H,"")</f>
        <v>Huawei</v>
      </c>
      <c r="I426" s="28">
        <v>0.33897349850042657</v>
      </c>
      <c r="J426" s="28">
        <v>0.10429953800013127</v>
      </c>
      <c r="K426" s="28">
        <v>0.27073648885806983</v>
      </c>
      <c r="L426" s="28">
        <v>0.23258725633716001</v>
      </c>
      <c r="M426" s="28">
        <v>0.45087077986376861</v>
      </c>
      <c r="N426" s="28">
        <v>0.53503451444355987</v>
      </c>
      <c r="O426" s="28">
        <v>0.55773856914160469</v>
      </c>
      <c r="P426" s="28">
        <v>0.27820938667305878</v>
      </c>
      <c r="Q426" s="28">
        <v>0.14999300864929957</v>
      </c>
      <c r="R426" s="28">
        <v>0.37833551634691942</v>
      </c>
      <c r="S426" s="94">
        <v>0.48017381353924998</v>
      </c>
      <c r="T426" s="94">
        <f>_xlfn.XLOOKUP(B426,'[3]Nur des jours'!$B:$B,'[3]Nur des jours'!$U:$U,"")</f>
        <v>9.0958899418719139E-2</v>
      </c>
      <c r="U426" s="94">
        <v>6.1334834333524532E-2</v>
      </c>
      <c r="V426" s="94">
        <v>0.1317120533739688</v>
      </c>
      <c r="W426" s="94">
        <v>9.0958899418719139E-2</v>
      </c>
      <c r="X426" s="94">
        <v>0.10522696207263586</v>
      </c>
      <c r="Y426" s="94">
        <v>0.26012461725921932</v>
      </c>
      <c r="Z426" s="94">
        <v>2.9249528440529287E-2</v>
      </c>
      <c r="AA426" s="94">
        <v>0.23328282439153847</v>
      </c>
      <c r="AB426" s="94">
        <v>0.13964866322520997</v>
      </c>
      <c r="AC426" s="94">
        <f>_xlfn.XLOOKUP(B426,'[3]Nur des jours'!$B:$B,'[3]Nur des jours'!$N:$N,"")</f>
        <v>0.3386524670907135</v>
      </c>
      <c r="AD426" s="94">
        <v>0.3386524670907135</v>
      </c>
      <c r="AE426" s="94">
        <v>0.40840857043511625</v>
      </c>
      <c r="AF426" s="94">
        <v>0.50831148783962521</v>
      </c>
      <c r="AG426" s="94">
        <v>0.21033200034145602</v>
      </c>
      <c r="AH426" s="94">
        <v>0.3386524670907135</v>
      </c>
      <c r="AI426" s="49" t="s">
        <v>5559</v>
      </c>
      <c r="AJ426" s="49"/>
      <c r="AK426" s="48" t="str" cm="1">
        <f t="array" ref="AK426">IFERROR(_xlfn.IFS(
AM426="MPR ISSUE","PDH",
AM426="BSS Hardware Issue","BSS",
AM426="Sites strategiques, MLL, Pylone, etc.","ENVTECH",
AM426="AKTIVCO DEFAUT GE &amp; POWER Cabinet","AKTIVCO",
AM426="AKTIVCO Coupure ENEO &amp; Baisse de tension","AKTIVCO GRID ONLY",
AM426="Coupure ENEO &amp; Baisse de tension","IHS GRID ONLY",
AM426="Defaut GE &amp; POWER Cabinet","IHS",
AM426="Sharing","Partners",
AM426="Sites strategiques &amp; DataCenter","SST &amp; DC",
AM426="Exclu","Exclu",
AM426="SAT","SAT",
AM426="SPARE-ISSUE","SPARE-ISSUE",
AM426="Fiber CAmtel","TRANS_FO_CAMTEL",
AM426="Fiber AOF","Fiber AOF",
AM426="Projet OCM (HUAWEI)","TRAVAUX-HUAWEI",
AM426="Projet OCM (NOKIA)","TRAVAUX-NOKIA",
AM426="ACCESS-ISSUE","ACCESS-ISSUE",
AM426="Projet OCM (ZTE, NOKIA, autres projets)","TRAVAUX OCM",
AM426="No root CAuse","No root cause",
AM426="ODU HS","PDH",
AM426="IP &amp; VLAN","PDH",
AM426="Warehouse HUAWEI","SPARE-ISSUE",
AM426="SPARE-HS","SPARE-ISSUE",
AM426="Power Telco","BSS",AM426="no impacts","no impacts"
),"")</f>
        <v>no impacts</v>
      </c>
      <c r="AL426" s="48" t="str" cm="1">
        <f t="array" ref="AL426">IFERROR(_xlfn.IFS(
AM426="MPR ISSUE","TX ISSUE",
AM426="BSS Hardware Issue","RAN ISSUE",
AM426="Sites strategiques, MLL, Pylone, etc.","ENVTECH",
AM426="AKTIVCO DEFAUT GE &amp; POWER Cabinet","POWER ISSUE",
AM426="AKTIVCO Coupure ENEO &amp; Baisse de tension","POWER ISSUE",
AM426="Coupure ENEO &amp; Baisse de tension","POWER ISSUE",
AM426="Defaut GE &amp; POWER Cabinet","POWER ISSUE",
AM426="Sharing","POWER ISSUE",
AM426="Sites strategiques &amp; DataCenter","POWER ISSUE",
AM426="Exclu","Exclu",
AM426="SAT","TX ISSUE",
AM426="SPARE-ISSUE","SPARE-ISSUE",
AM426="Fiber CAmtel","TX ISSUE",
AM426="Fiber AOF","TX ISSUE",
AM426="Projet OCM (HUAWEI)","TRAVAUX-HUAWEI",
AM426="Projet OCM (NOKIA)","TRAVAUX -NOKIA",
AM426="ACCESS-ISSUE","ACCESS-ISSUE",
AM426="Projet OCM (ZTE, NOKIA, autres projets)","TRAVAUX OCM",
AM426="No root CAuse","No root cause",
AM426="ODU HS","TX ISSUE",
AM426="IP &amp; VLAN","TX ISSUE",
AM426="Warehouse HUAWEI","SPARE-ISSUE",
AM426="SPARE-HS","SPARE-ISSUE",
AM426="Power Telco","RAN ISSUE",AM426="no impacts","no impacts"
),"")</f>
        <v>no impacts</v>
      </c>
      <c r="AM426" s="67" t="s">
        <v>5605</v>
      </c>
      <c r="AN426" s="48" t="str" cm="1">
        <f t="array" ref="AN426">IFERROR(_xlfn.IFS(
AM426="MPR ISSUE","ACTIVE",
AM426="BSS Hardware Issue","ACTIVE",
AM426="Sites strategiques, MLL, Pylone, etc.","PASSIVE",
AM426="AKTIVCO DEFAUT GE &amp; POWER Cabinet","PASSIVE",
AM426="AKTIVCO Coupure ENEO &amp; Baisse de tension","PASSIVE",
AM426="Coupure ENEO &amp; Baisse de tension","PASSIVE",
AM426="Defaut GE &amp; POWER Cabinet","PASSIVE",
AM426="Sharing","PASSIVE",
AM426="Sites strategiques &amp; DataCenter","PASSIVE",
AM426="Exclu","Exclu",
AM426="SAT","ACTIVE",
AM426="SPARE-ISSUE","SPARE-ISSUE",
AM426="Fiber CAmtel","ACTIVE",
AM426="Fiber AOF","ACTIVE",
AM426="Projet OCM (HUAWEI)","PLANNED WORKS",
AM426="Projet OCM (NOKIA)","PLANNED WORKS",
AM426="ACCESS-ISSUE","ACCESS-ISSUE",
AM426="Projet OCM (ZTE, NOKIA, autres projets)","PLANNED WORKS",
AM426="No root CAuse","No root cause",
AM426="ODU HS","ACTIVE",
AM426="IP &amp; VLAN","ACTIVE",
AM426="Warehouse HUAWEI","SPARE-ISSUE",
AM426="SPARE-HS","SPARE-ISSUE",
AM426="Power Telco","ACTIVE", AM426="no impacts","no impacts"
),"")</f>
        <v>no impacts</v>
      </c>
      <c r="AO426" s="93" t="s">
        <v>5537</v>
      </c>
      <c r="AP426" s="101" t="str">
        <f t="shared" si="21"/>
        <v>EXN_045</v>
      </c>
      <c r="AR426" s="17" t="s">
        <v>5537</v>
      </c>
      <c r="AS426" s="7" t="s">
        <v>5537</v>
      </c>
      <c r="AT426" s="6"/>
      <c r="AU426" s="7"/>
      <c r="AV426" s="3" t="s">
        <v>5537</v>
      </c>
      <c r="AW426" s="18" t="s">
        <v>5537</v>
      </c>
      <c r="AX426" s="18" t="s">
        <v>5537</v>
      </c>
      <c r="AY426" s="18" t="s">
        <v>5537</v>
      </c>
      <c r="AZ426" s="18" t="s">
        <v>5537</v>
      </c>
      <c r="BA426" s="18" t="s">
        <v>5537</v>
      </c>
      <c r="BB426" s="18" t="s">
        <v>5537</v>
      </c>
      <c r="BC426" s="18" t="s">
        <v>5537</v>
      </c>
      <c r="BD426" s="18" t="s">
        <v>5537</v>
      </c>
      <c r="BE426" s="18" t="s">
        <v>5537</v>
      </c>
      <c r="BF426" s="18" t="s">
        <v>5537</v>
      </c>
      <c r="BG426" s="18" t="s">
        <v>5537</v>
      </c>
      <c r="BH426" s="18" t="s">
        <v>5537</v>
      </c>
      <c r="BI426" s="9" t="s">
        <v>5537</v>
      </c>
      <c r="BJ426" s="14"/>
      <c r="BK426" s="14" t="s">
        <v>5537</v>
      </c>
      <c r="BL426" s="14" t="str">
        <f>_xlfn.XLOOKUP(B426,'[4]cell downs 18042026 17h'!$B:$B,'[4]cell downs 18042026 17h'!$B:$B,"")</f>
        <v/>
      </c>
      <c r="BM426" s="14" t="str">
        <f>_xlfn.XLOOKUP(B426,'[5]Cells Huawei 19042026 15h'!$B:$B,'[5]Cells Huawei 19042026 15h'!$B:$B,"")</f>
        <v/>
      </c>
      <c r="BN426" s="9" t="str">
        <f>_xlfn.XLOOKUP(B426,'[6]cells down 19042026 9H40'!$B:$B,'[6]cells down 19042026 9H40'!$B:$B,"")</f>
        <v/>
      </c>
      <c r="BO426" s="9" t="s">
        <v>5537</v>
      </c>
      <c r="BP426" s="9" t="s">
        <v>83</v>
      </c>
      <c r="BQ426" s="115"/>
    </row>
    <row r="427" spans="1:69" s="9" customFormat="1" x14ac:dyDescent="0.3">
      <c r="A427" s="1" t="s">
        <v>713</v>
      </c>
      <c r="B427" s="1" t="s">
        <v>714</v>
      </c>
      <c r="C427" s="3" t="str">
        <f>_xlfn.XLOOKUP(B427,'[1]daily break down'!$D:$D,'[1]daily break down'!$E:$E,"")</f>
        <v>Yaounde</v>
      </c>
      <c r="D427" s="1" t="s">
        <v>5490</v>
      </c>
      <c r="E427" s="1"/>
      <c r="F427" s="3" t="s">
        <v>37</v>
      </c>
      <c r="G427" s="1" t="s">
        <v>38</v>
      </c>
      <c r="H427" s="34" t="str">
        <f>_xlfn.XLOOKUP(B427,[2]CALCULATION!$B:$B,[2]CALCULATION!$H:$H,"")</f>
        <v>ZTE</v>
      </c>
      <c r="I427" s="28">
        <v>11.882941960374737</v>
      </c>
      <c r="J427" s="28">
        <v>17.664806824699731</v>
      </c>
      <c r="K427" s="28">
        <v>18.607551229478961</v>
      </c>
      <c r="L427" s="28">
        <v>1.2322969012621521</v>
      </c>
      <c r="M427" s="28">
        <v>3.1796912676602949</v>
      </c>
      <c r="N427" s="28">
        <v>0</v>
      </c>
      <c r="O427" s="28">
        <v>0</v>
      </c>
      <c r="P427" s="28">
        <v>1.0401060973138945</v>
      </c>
      <c r="Q427" s="28">
        <v>0.70304095219342866</v>
      </c>
      <c r="R427" s="28">
        <v>0.34179144087457441</v>
      </c>
      <c r="S427" s="94">
        <v>0.61605927523949033</v>
      </c>
      <c r="T427" s="94">
        <f>_xlfn.XLOOKUP(B427,'[3]Nur des jours'!$B:$B,'[3]Nur des jours'!$U:$U,"")</f>
        <v>0</v>
      </c>
      <c r="U427" s="94">
        <v>1.3511141930126445</v>
      </c>
      <c r="V427" s="94">
        <v>1.0836058533300232</v>
      </c>
      <c r="W427" s="94">
        <v>0</v>
      </c>
      <c r="X427" s="94">
        <v>1.0510568354007757</v>
      </c>
      <c r="Y427" s="94">
        <v>0.58060313954450782</v>
      </c>
      <c r="Z427" s="94">
        <v>0</v>
      </c>
      <c r="AA427" s="94">
        <v>0</v>
      </c>
      <c r="AB427" s="94">
        <v>0</v>
      </c>
      <c r="AC427" s="94">
        <f>_xlfn.XLOOKUP(B427,'[3]Nur des jours'!$B:$B,'[3]Nur des jours'!$N:$N,"")</f>
        <v>0.33735050637354347</v>
      </c>
      <c r="AD427" s="94">
        <v>0.33735050637354347</v>
      </c>
      <c r="AE427" s="94">
        <v>0.13863410189081926</v>
      </c>
      <c r="AF427" s="94">
        <v>0.22599885757418184</v>
      </c>
      <c r="AG427" s="94">
        <v>0.46344860758163681</v>
      </c>
      <c r="AH427" s="94">
        <v>0.33735050637354347</v>
      </c>
      <c r="AI427" s="49" t="s">
        <v>5559</v>
      </c>
      <c r="AJ427" s="49"/>
      <c r="AK427" s="48" t="str" cm="1">
        <f t="array" ref="AK427">IFERROR(_xlfn.IFS(
AM427="MPR ISSUE","PDH",
AM427="BSS Hardware Issue","BSS",
AM427="Sites strategiques, MLL, Pylone, etc.","ENVTECH",
AM427="AKTIVCO DEFAUT GE &amp; POWER Cabinet","AKTIVCO",
AM427="AKTIVCO Coupure ENEO &amp; Baisse de tension","AKTIVCO GRID ONLY",
AM427="Coupure ENEO &amp; Baisse de tension","IHS GRID ONLY",
AM427="Defaut GE &amp; POWER Cabinet","IHS",
AM427="Sharing","Partners",
AM427="Sites strategiques &amp; DataCenter","SST &amp; DC",
AM427="Exclu","Exclu",
AM427="SAT","SAT",
AM427="SPARE-ISSUE","SPARE-ISSUE",
AM427="Fiber CAmtel","TRANS_FO_CAMTEL",
AM427="Fiber AOF","Fiber AOF",
AM427="Projet OCM (HUAWEI)","TRAVAUX-HUAWEI",
AM427="Projet OCM (NOKIA)","TRAVAUX-NOKIA",
AM427="ACCESS-ISSUE","ACCESS-ISSUE",
AM427="Projet OCM (ZTE, NOKIA, autres projets)","TRAVAUX OCM",
AM427="No root CAuse","No root cause",
AM427="ODU HS","PDH",
AM427="IP &amp; VLAN","PDH",
AM427="Warehouse HUAWEI","SPARE-ISSUE",
AM427="SPARE-HS","SPARE-ISSUE",
AM427="Power Telco","BSS",AM427="no impacts","no impacts"
),"")</f>
        <v>no impacts</v>
      </c>
      <c r="AL427" s="48" t="str" cm="1">
        <f t="array" ref="AL427">IFERROR(_xlfn.IFS(
AM427="MPR ISSUE","TX ISSUE",
AM427="BSS Hardware Issue","RAN ISSUE",
AM427="Sites strategiques, MLL, Pylone, etc.","ENVTECH",
AM427="AKTIVCO DEFAUT GE &amp; POWER Cabinet","POWER ISSUE",
AM427="AKTIVCO Coupure ENEO &amp; Baisse de tension","POWER ISSUE",
AM427="Coupure ENEO &amp; Baisse de tension","POWER ISSUE",
AM427="Defaut GE &amp; POWER Cabinet","POWER ISSUE",
AM427="Sharing","POWER ISSUE",
AM427="Sites strategiques &amp; DataCenter","POWER ISSUE",
AM427="Exclu","Exclu",
AM427="SAT","TX ISSUE",
AM427="SPARE-ISSUE","SPARE-ISSUE",
AM427="Fiber CAmtel","TX ISSUE",
AM427="Fiber AOF","TX ISSUE",
AM427="Projet OCM (HUAWEI)","TRAVAUX-HUAWEI",
AM427="Projet OCM (NOKIA)","TRAVAUX -NOKIA",
AM427="ACCESS-ISSUE","ACCESS-ISSUE",
AM427="Projet OCM (ZTE, NOKIA, autres projets)","TRAVAUX OCM",
AM427="No root CAuse","No root cause",
AM427="ODU HS","TX ISSUE",
AM427="IP &amp; VLAN","TX ISSUE",
AM427="Warehouse HUAWEI","SPARE-ISSUE",
AM427="SPARE-HS","SPARE-ISSUE",
AM427="Power Telco","RAN ISSUE",AM427="no impacts","no impacts"
),"")</f>
        <v>no impacts</v>
      </c>
      <c r="AM427" s="67" t="s">
        <v>5605</v>
      </c>
      <c r="AN427" s="48" t="str" cm="1">
        <f t="array" ref="AN427">IFERROR(_xlfn.IFS(
AM427="MPR ISSUE","ACTIVE",
AM427="BSS Hardware Issue","ACTIVE",
AM427="Sites strategiques, MLL, Pylone, etc.","PASSIVE",
AM427="AKTIVCO DEFAUT GE &amp; POWER Cabinet","PASSIVE",
AM427="AKTIVCO Coupure ENEO &amp; Baisse de tension","PASSIVE",
AM427="Coupure ENEO &amp; Baisse de tension","PASSIVE",
AM427="Defaut GE &amp; POWER Cabinet","PASSIVE",
AM427="Sharing","PASSIVE",
AM427="Sites strategiques &amp; DataCenter","PASSIVE",
AM427="Exclu","Exclu",
AM427="SAT","ACTIVE",
AM427="SPARE-ISSUE","SPARE-ISSUE",
AM427="Fiber CAmtel","ACTIVE",
AM427="Fiber AOF","ACTIVE",
AM427="Projet OCM (HUAWEI)","PLANNED WORKS",
AM427="Projet OCM (NOKIA)","PLANNED WORKS",
AM427="ACCESS-ISSUE","ACCESS-ISSUE",
AM427="Projet OCM (ZTE, NOKIA, autres projets)","PLANNED WORKS",
AM427="No root CAuse","No root cause",
AM427="ODU HS","ACTIVE",
AM427="IP &amp; VLAN","ACTIVE",
AM427="Warehouse HUAWEI","SPARE-ISSUE",
AM427="SPARE-HS","SPARE-ISSUE",
AM427="Power Telco","ACTIVE", AM427="no impacts","no impacts"
),"")</f>
        <v>no impacts</v>
      </c>
      <c r="AO427" s="93" t="s">
        <v>5537</v>
      </c>
      <c r="AP427" s="101" t="str">
        <f t="shared" si="21"/>
        <v>CTR_851</v>
      </c>
      <c r="AR427" s="17" t="s">
        <v>5537</v>
      </c>
      <c r="AS427" s="7" t="s">
        <v>5537</v>
      </c>
      <c r="AT427" s="6"/>
      <c r="AU427" s="7"/>
      <c r="AV427" s="3" t="s">
        <v>5537</v>
      </c>
      <c r="AW427" s="18" t="s">
        <v>5537</v>
      </c>
      <c r="AX427" s="18" t="s">
        <v>5537</v>
      </c>
      <c r="AY427" s="18" t="s">
        <v>5537</v>
      </c>
      <c r="AZ427" s="18" t="s">
        <v>5537</v>
      </c>
      <c r="BA427" s="18" t="s">
        <v>5537</v>
      </c>
      <c r="BB427" s="18" t="s">
        <v>5537</v>
      </c>
      <c r="BC427" s="18" t="s">
        <v>5537</v>
      </c>
      <c r="BD427" s="18" t="s">
        <v>5537</v>
      </c>
      <c r="BE427" s="18" t="s">
        <v>5537</v>
      </c>
      <c r="BF427" s="18" t="s">
        <v>5537</v>
      </c>
      <c r="BG427" s="18" t="s">
        <v>5537</v>
      </c>
      <c r="BH427" s="18" t="s">
        <v>5537</v>
      </c>
      <c r="BI427" s="9" t="s">
        <v>5537</v>
      </c>
      <c r="BJ427" s="14"/>
      <c r="BK427" s="14" t="s">
        <v>5537</v>
      </c>
      <c r="BL427" s="14" t="str">
        <f>_xlfn.XLOOKUP(B427,'[4]cell downs 18042026 17h'!$B:$B,'[4]cell downs 18042026 17h'!$B:$B,"")</f>
        <v/>
      </c>
      <c r="BM427" s="14" t="str">
        <f>_xlfn.XLOOKUP(B427,'[5]Cells Huawei 19042026 15h'!$B:$B,'[5]Cells Huawei 19042026 15h'!$B:$B,"")</f>
        <v/>
      </c>
      <c r="BN427" s="9" t="str">
        <f>_xlfn.XLOOKUP(B427,'[6]cells down 19042026 9H40'!$B:$B,'[6]cells down 19042026 9H40'!$B:$B,"")</f>
        <v>CTR_851</v>
      </c>
      <c r="BO427" s="9" t="s">
        <v>5537</v>
      </c>
      <c r="BP427" s="9" t="s">
        <v>12</v>
      </c>
      <c r="BQ427" s="115"/>
    </row>
    <row r="428" spans="1:69" s="9" customFormat="1" x14ac:dyDescent="0.3">
      <c r="A428" s="1" t="s">
        <v>5069</v>
      </c>
      <c r="B428" s="8" t="s">
        <v>5070</v>
      </c>
      <c r="C428" s="3" t="str">
        <f>_xlfn.XLOOKUP(B428,'[1]daily break down'!$D:$D,'[1]daily break down'!$E:$E,"")</f>
        <v>CENTRE</v>
      </c>
      <c r="D428" s="1" t="s">
        <v>11</v>
      </c>
      <c r="E428" s="1" t="s">
        <v>12</v>
      </c>
      <c r="F428" s="3" t="s">
        <v>37</v>
      </c>
      <c r="G428" s="1" t="s">
        <v>4805</v>
      </c>
      <c r="H428" s="33" t="str">
        <f>_xlfn.XLOOKUP(B428,[2]CALCULATION!$B:$B,[2]CALCULATION!$H:$H,"")</f>
        <v>NOKIA</v>
      </c>
      <c r="I428" s="28">
        <v>1.8511687708912874</v>
      </c>
      <c r="J428" s="28">
        <v>1.0754552225389361E-2</v>
      </c>
      <c r="K428" s="28">
        <v>0</v>
      </c>
      <c r="L428" s="28">
        <v>0.13546716507777232</v>
      </c>
      <c r="M428" s="28">
        <v>0</v>
      </c>
      <c r="N428" s="28">
        <v>0.19984114532116656</v>
      </c>
      <c r="O428" s="28">
        <v>0.23938143509758042</v>
      </c>
      <c r="P428" s="28">
        <v>0.14829919950135548</v>
      </c>
      <c r="Q428" s="28">
        <v>4.024200061067309</v>
      </c>
      <c r="R428" s="28">
        <v>18.491409199476074</v>
      </c>
      <c r="S428" s="94">
        <v>18.491409199476074</v>
      </c>
      <c r="T428" s="94">
        <f>_xlfn.XLOOKUP(B428,'[3]Nur des jours'!$B:$B,'[3]Nur des jours'!$U:$U,"")</f>
        <v>18.491409199476074</v>
      </c>
      <c r="U428" s="94">
        <v>18.491409199476074</v>
      </c>
      <c r="V428" s="94">
        <v>18.491409199476074</v>
      </c>
      <c r="W428" s="94">
        <v>18.491409199476074</v>
      </c>
      <c r="X428" s="94">
        <v>18.491409199476074</v>
      </c>
      <c r="Y428" s="94">
        <v>18.491409199476074</v>
      </c>
      <c r="Z428" s="94">
        <v>10.114053367347879</v>
      </c>
      <c r="AA428" s="94">
        <v>0.1710612387826087</v>
      </c>
      <c r="AB428" s="94">
        <v>3.69771071847637E-2</v>
      </c>
      <c r="AC428" s="94">
        <f>_xlfn.XLOOKUP(B428,'[3]Nur des jours'!$B:$B,'[3]Nur des jours'!$N:$N,"")</f>
        <v>0.31698164493902359</v>
      </c>
      <c r="AD428" s="94">
        <v>0.31698164493902359</v>
      </c>
      <c r="AE428" s="94">
        <v>0</v>
      </c>
      <c r="AF428" s="94">
        <v>0.63485809779300983</v>
      </c>
      <c r="AG428" s="94">
        <v>0.19914618904909351</v>
      </c>
      <c r="AH428" s="94">
        <v>0.31698164493902359</v>
      </c>
      <c r="AI428" s="49" t="s">
        <v>5559</v>
      </c>
      <c r="AJ428" s="49"/>
      <c r="AK428" s="48" t="str" cm="1">
        <f t="array" ref="AK428">IFERROR(_xlfn.IFS(
AM428="MPR ISSUE","PDH",
AM428="BSS Hardware Issue","BSS",
AM428="Sites strategiques, MLL, Pylone, etc.","ENVTECH",
AM428="AKTIVCO DEFAUT GE &amp; POWER Cabinet","AKTIVCO",
AM428="AKTIVCO Coupure ENEO &amp; Baisse de tension","AKTIVCO GRID ONLY",
AM428="Coupure ENEO &amp; Baisse de tension","IHS GRID ONLY",
AM428="Defaut GE &amp; POWER Cabinet","IHS",
AM428="Sharing","Partners",
AM428="Sites strategiques &amp; DataCenter","SST &amp; DC",
AM428="Exclu","Exclu",
AM428="SAT","SAT",
AM428="SPARE-ISSUE","SPARE-ISSUE",
AM428="Fiber CAmtel","TRANS_FO_CAMTEL",
AM428="Fiber AOF","Fiber AOF",
AM428="Projet OCM (HUAWEI)","TRAVAUX-HUAWEI",
AM428="Projet OCM (NOKIA)","TRAVAUX-NOKIA",
AM428="ACCESS-ISSUE","ACCESS-ISSUE",
AM428="Projet OCM (ZTE, NOKIA, autres projets)","TRAVAUX OCM",
AM428="No root CAuse","No root cause",
AM428="ODU HS","PDH",
AM428="IP &amp; VLAN","PDH",
AM428="Warehouse HUAWEI","SPARE-ISSUE",
AM428="SPARE-HS","SPARE-ISSUE",
AM428="Power Telco","BSS",AM428="no impacts","no impacts"
),"")</f>
        <v>IHS</v>
      </c>
      <c r="AL428" s="48" t="str" cm="1">
        <f t="array" ref="AL428">IFERROR(_xlfn.IFS(
AM428="MPR ISSUE","TX ISSUE",
AM428="BSS Hardware Issue","RAN ISSUE",
AM428="Sites strategiques, MLL, Pylone, etc.","ENVTECH",
AM428="AKTIVCO DEFAUT GE &amp; POWER Cabinet","POWER ISSUE",
AM428="AKTIVCO Coupure ENEO &amp; Baisse de tension","POWER ISSUE",
AM428="Coupure ENEO &amp; Baisse de tension","POWER ISSUE",
AM428="Defaut GE &amp; POWER Cabinet","POWER ISSUE",
AM428="Sharing","POWER ISSUE",
AM428="Sites strategiques &amp; DataCenter","POWER ISSUE",
AM428="Exclu","Exclu",
AM428="SAT","TX ISSUE",
AM428="SPARE-ISSUE","SPARE-ISSUE",
AM428="Fiber CAmtel","TX ISSUE",
AM428="Fiber AOF","TX ISSUE",
AM428="Projet OCM (HUAWEI)","TRAVAUX-HUAWEI",
AM428="Projet OCM (NOKIA)","TRAVAUX -NOKIA",
AM428="ACCESS-ISSUE","ACCESS-ISSUE",
AM428="Projet OCM (ZTE, NOKIA, autres projets)","TRAVAUX OCM",
AM428="No root CAuse","No root cause",
AM428="ODU HS","TX ISSUE",
AM428="IP &amp; VLAN","TX ISSUE",
AM428="Warehouse HUAWEI","SPARE-ISSUE",
AM428="SPARE-HS","SPARE-ISSUE",
AM428="Power Telco","RAN ISSUE",AM428="no impacts","no impacts"
),"")</f>
        <v>POWER ISSUE</v>
      </c>
      <c r="AM428" s="67" t="s">
        <v>5330</v>
      </c>
      <c r="AN428" s="48" t="str" cm="1">
        <f t="array" ref="AN428">IFERROR(_xlfn.IFS(
AM428="MPR ISSUE","ACTIVE",
AM428="BSS Hardware Issue","ACTIVE",
AM428="Sites strategiques, MLL, Pylone, etc.","PASSIVE",
AM428="AKTIVCO DEFAUT GE &amp; POWER Cabinet","PASSIVE",
AM428="AKTIVCO Coupure ENEO &amp; Baisse de tension","PASSIVE",
AM428="Coupure ENEO &amp; Baisse de tension","PASSIVE",
AM428="Defaut GE &amp; POWER Cabinet","PASSIVE",
AM428="Sharing","PASSIVE",
AM428="Sites strategiques &amp; DataCenter","PASSIVE",
AM428="Exclu","Exclu",
AM428="SAT","ACTIVE",
AM428="SPARE-ISSUE","SPARE-ISSUE",
AM428="Fiber CAmtel","ACTIVE",
AM428="Fiber AOF","ACTIVE",
AM428="Projet OCM (HUAWEI)","PLANNED WORKS",
AM428="Projet OCM (NOKIA)","PLANNED WORKS",
AM428="ACCESS-ISSUE","ACCESS-ISSUE",
AM428="Projet OCM (ZTE, NOKIA, autres projets)","PLANNED WORKS",
AM428="No root CAuse","No root cause",
AM428="ODU HS","ACTIVE",
AM428="IP &amp; VLAN","ACTIVE",
AM428="Warehouse HUAWEI","SPARE-ISSUE",
AM428="SPARE-HS","SPARE-ISSUE",
AM428="Power Telco","ACTIVE", AM428="no impacts","no impacts"
),"")</f>
        <v>PASSIVE</v>
      </c>
      <c r="AO428" s="93" t="s">
        <v>6189</v>
      </c>
      <c r="AP428" s="101" t="str">
        <f t="shared" si="21"/>
        <v>CTR_699</v>
      </c>
      <c r="AR428" s="17" t="s">
        <v>5537</v>
      </c>
      <c r="AS428" s="7" t="s">
        <v>5537</v>
      </c>
      <c r="AT428" s="6"/>
      <c r="AU428" s="7"/>
      <c r="AV428" s="3" t="s">
        <v>5537</v>
      </c>
      <c r="AW428" s="18" t="s">
        <v>5537</v>
      </c>
      <c r="AX428" s="18" t="s">
        <v>5537</v>
      </c>
      <c r="AY428" s="18" t="s">
        <v>5537</v>
      </c>
      <c r="AZ428" s="18" t="s">
        <v>5537</v>
      </c>
      <c r="BA428" s="18" t="s">
        <v>5537</v>
      </c>
      <c r="BB428" s="18" t="s">
        <v>5537</v>
      </c>
      <c r="BC428" s="18" t="s">
        <v>5537</v>
      </c>
      <c r="BD428" s="18" t="s">
        <v>5537</v>
      </c>
      <c r="BE428" s="18" t="s">
        <v>5537</v>
      </c>
      <c r="BF428" s="18" t="s">
        <v>5537</v>
      </c>
      <c r="BG428" s="18" t="s">
        <v>5537</v>
      </c>
      <c r="BH428" s="18" t="s">
        <v>5537</v>
      </c>
      <c r="BI428" s="9" t="s">
        <v>6189</v>
      </c>
      <c r="BJ428" s="14"/>
      <c r="BK428" s="14" t="s">
        <v>5537</v>
      </c>
      <c r="BL428" s="14" t="str">
        <f>_xlfn.XLOOKUP(B428,'[4]cell downs 18042026 17h'!$B:$B,'[4]cell downs 18042026 17h'!$B:$B,"")</f>
        <v/>
      </c>
      <c r="BM428" s="14" t="str">
        <f>_xlfn.XLOOKUP(B428,'[5]Cells Huawei 19042026 15h'!$B:$B,'[5]Cells Huawei 19042026 15h'!$B:$B,"")</f>
        <v/>
      </c>
      <c r="BN428" s="9" t="str">
        <f>_xlfn.XLOOKUP(B428,'[6]cells down 19042026 9H40'!$B:$B,'[6]cells down 19042026 9H40'!$B:$B,"")</f>
        <v/>
      </c>
      <c r="BO428" s="9" t="s">
        <v>5070</v>
      </c>
      <c r="BP428" s="9" t="s">
        <v>12</v>
      </c>
      <c r="BQ428" s="115"/>
    </row>
    <row r="429" spans="1:69" s="9" customFormat="1" x14ac:dyDescent="0.3">
      <c r="A429" s="1" t="s">
        <v>1997</v>
      </c>
      <c r="B429" s="8" t="s">
        <v>1998</v>
      </c>
      <c r="C429" s="3" t="str">
        <f>_xlfn.XLOOKUP(B429,'[1]daily break down'!$D:$D,'[1]daily break down'!$E:$E,"")</f>
        <v>EXTREME-NORD</v>
      </c>
      <c r="D429" s="1" t="s">
        <v>11</v>
      </c>
      <c r="E429" s="1" t="s">
        <v>12</v>
      </c>
      <c r="F429" s="3" t="s">
        <v>55</v>
      </c>
      <c r="G429" s="1" t="s">
        <v>560</v>
      </c>
      <c r="H429" s="32" t="str">
        <f>_xlfn.XLOOKUP(B429,[2]CALCULATION!$B:$B,[2]CALCULATION!$H:$H,"")</f>
        <v>Huawei</v>
      </c>
      <c r="I429" s="28">
        <v>0</v>
      </c>
      <c r="J429" s="28">
        <v>0</v>
      </c>
      <c r="K429" s="28">
        <v>0</v>
      </c>
      <c r="L429" s="28">
        <v>0</v>
      </c>
      <c r="M429" s="28">
        <v>0</v>
      </c>
      <c r="N429" s="28">
        <v>0</v>
      </c>
      <c r="O429" s="28">
        <v>4.5036248013172271</v>
      </c>
      <c r="P429" s="28">
        <v>2.8459612821851823</v>
      </c>
      <c r="Q429" s="28">
        <v>2.5435318591570999</v>
      </c>
      <c r="R429" s="28">
        <v>0.56467641460707174</v>
      </c>
      <c r="S429" s="94">
        <v>0</v>
      </c>
      <c r="T429" s="94">
        <f>_xlfn.XLOOKUP(B429,'[3]Nur des jours'!$B:$B,'[3]Nur des jours'!$U:$U,"")</f>
        <v>0</v>
      </c>
      <c r="U429" s="94">
        <v>0</v>
      </c>
      <c r="V429" s="94">
        <v>0.66412481130487144</v>
      </c>
      <c r="W429" s="94">
        <v>0</v>
      </c>
      <c r="X429" s="94">
        <v>0</v>
      </c>
      <c r="Y429" s="94">
        <v>0</v>
      </c>
      <c r="Z429" s="94">
        <v>0</v>
      </c>
      <c r="AA429" s="94">
        <v>0</v>
      </c>
      <c r="AB429" s="94">
        <v>0</v>
      </c>
      <c r="AC429" s="94">
        <f>_xlfn.XLOOKUP(B429,'[3]Nur des jours'!$B:$B,'[3]Nur des jours'!$N:$N,"")</f>
        <v>0.30908190724047108</v>
      </c>
      <c r="AD429" s="94">
        <v>0.30908190724047108</v>
      </c>
      <c r="AE429" s="94">
        <v>0.33472017393459069</v>
      </c>
      <c r="AF429" s="94">
        <v>0.55463753480828659</v>
      </c>
      <c r="AG429" s="94">
        <v>0.14398336933943578</v>
      </c>
      <c r="AH429" s="94">
        <v>0.30908190724047108</v>
      </c>
      <c r="AI429" s="49" t="s">
        <v>6659</v>
      </c>
      <c r="AJ429" s="49"/>
      <c r="AK429" s="48" t="str" cm="1">
        <f t="array" ref="AK429">IFERROR(_xlfn.IFS(
AM429="MPR ISSUE","PDH",
AM429="BSS Hardware Issue","BSS",
AM429="Sites strategiques, MLL, Pylone, etc.","ENVTECH",
AM429="AKTIVCO DEFAUT GE &amp; POWER Cabinet","AKTIVCO",
AM429="AKTIVCO Coupure ENEO &amp; Baisse de tension","AKTIVCO GRID ONLY",
AM429="Coupure ENEO &amp; Baisse de tension","IHS GRID ONLY",
AM429="Defaut GE &amp; POWER Cabinet","IHS",
AM429="Sharing","Partners",
AM429="Sites strategiques &amp; DataCenter","SST &amp; DC",
AM429="Exclu","Exclu",
AM429="SAT","SAT",
AM429="SPARE-ISSUE","SPARE-ISSUE",
AM429="Fiber CAmtel","TRANS_FO_CAMTEL",
AM429="Fiber AOF","Fiber AOF",
AM429="Projet OCM (HUAWEI)","TRAVAUX-HUAWEI",
AM429="Projet OCM (NOKIA)","TRAVAUX-NOKIA",
AM429="ACCESS-ISSUE","ACCESS-ISSUE",
AM429="Projet OCM (ZTE, NOKIA, autres projets)","TRAVAUX OCM",
AM429="No root CAuse","No root cause",
AM429="ODU HS","PDH",
AM429="IP &amp; VLAN","PDH",
AM429="Warehouse HUAWEI","SPARE-ISSUE",
AM429="SPARE-HS","SPARE-ISSUE",
AM429="Power Telco","BSS",AM429="no impacts","no impacts"
),"")</f>
        <v>no impacts</v>
      </c>
      <c r="AL429" s="48" t="str" cm="1">
        <f t="array" ref="AL429">IFERROR(_xlfn.IFS(
AM429="MPR ISSUE","TX ISSUE",
AM429="BSS Hardware Issue","RAN ISSUE",
AM429="Sites strategiques, MLL, Pylone, etc.","ENVTECH",
AM429="AKTIVCO DEFAUT GE &amp; POWER Cabinet","POWER ISSUE",
AM429="AKTIVCO Coupure ENEO &amp; Baisse de tension","POWER ISSUE",
AM429="Coupure ENEO &amp; Baisse de tension","POWER ISSUE",
AM429="Defaut GE &amp; POWER Cabinet","POWER ISSUE",
AM429="Sharing","POWER ISSUE",
AM429="Sites strategiques &amp; DataCenter","POWER ISSUE",
AM429="Exclu","Exclu",
AM429="SAT","TX ISSUE",
AM429="SPARE-ISSUE","SPARE-ISSUE",
AM429="Fiber CAmtel","TX ISSUE",
AM429="Fiber AOF","TX ISSUE",
AM429="Projet OCM (HUAWEI)","TRAVAUX-HUAWEI",
AM429="Projet OCM (NOKIA)","TRAVAUX -NOKIA",
AM429="ACCESS-ISSUE","ACCESS-ISSUE",
AM429="Projet OCM (ZTE, NOKIA, autres projets)","TRAVAUX OCM",
AM429="No root CAuse","No root cause",
AM429="ODU HS","TX ISSUE",
AM429="IP &amp; VLAN","TX ISSUE",
AM429="Warehouse HUAWEI","SPARE-ISSUE",
AM429="SPARE-HS","SPARE-ISSUE",
AM429="Power Telco","RAN ISSUE",AM429="no impacts","no impacts"
),"")</f>
        <v>no impacts</v>
      </c>
      <c r="AM429" s="67" t="s">
        <v>5605</v>
      </c>
      <c r="AN429" s="48" t="str" cm="1">
        <f t="array" ref="AN429">IFERROR(_xlfn.IFS(
AM429="MPR ISSUE","ACTIVE",
AM429="BSS Hardware Issue","ACTIVE",
AM429="Sites strategiques, MLL, Pylone, etc.","PASSIVE",
AM429="AKTIVCO DEFAUT GE &amp; POWER Cabinet","PASSIVE",
AM429="AKTIVCO Coupure ENEO &amp; Baisse de tension","PASSIVE",
AM429="Coupure ENEO &amp; Baisse de tension","PASSIVE",
AM429="Defaut GE &amp; POWER Cabinet","PASSIVE",
AM429="Sharing","PASSIVE",
AM429="Sites strategiques &amp; DataCenter","PASSIVE",
AM429="Exclu","Exclu",
AM429="SAT","ACTIVE",
AM429="SPARE-ISSUE","SPARE-ISSUE",
AM429="Fiber CAmtel","ACTIVE",
AM429="Fiber AOF","ACTIVE",
AM429="Projet OCM (HUAWEI)","PLANNED WORKS",
AM429="Projet OCM (NOKIA)","PLANNED WORKS",
AM429="ACCESS-ISSUE","ACCESS-ISSUE",
AM429="Projet OCM (ZTE, NOKIA, autres projets)","PLANNED WORKS",
AM429="No root CAuse","No root cause",
AM429="ODU HS","ACTIVE",
AM429="IP &amp; VLAN","ACTIVE",
AM429="Warehouse HUAWEI","SPARE-ISSUE",
AM429="SPARE-HS","SPARE-ISSUE",
AM429="Power Telco","ACTIVE", AM429="no impacts","no impacts"
),"")</f>
        <v>no impacts</v>
      </c>
      <c r="AO429" s="93" t="s">
        <v>5537</v>
      </c>
      <c r="AP429" s="101" t="str">
        <f t="shared" si="21"/>
        <v>EXN_069</v>
      </c>
      <c r="AR429" s="17" t="s">
        <v>5537</v>
      </c>
      <c r="AS429" s="7" t="s">
        <v>5537</v>
      </c>
      <c r="AT429" s="6"/>
      <c r="AU429" s="7"/>
      <c r="AV429" s="3" t="s">
        <v>5537</v>
      </c>
      <c r="AW429" s="18" t="s">
        <v>5537</v>
      </c>
      <c r="AX429" s="18" t="s">
        <v>5537</v>
      </c>
      <c r="AY429" s="18" t="s">
        <v>5537</v>
      </c>
      <c r="AZ429" s="18" t="s">
        <v>5537</v>
      </c>
      <c r="BA429" s="18" t="s">
        <v>5537</v>
      </c>
      <c r="BB429" s="18" t="s">
        <v>5537</v>
      </c>
      <c r="BC429" s="18" t="s">
        <v>5537</v>
      </c>
      <c r="BD429" s="18" t="s">
        <v>5537</v>
      </c>
      <c r="BE429" s="18" t="s">
        <v>5537</v>
      </c>
      <c r="BF429" s="18" t="s">
        <v>5537</v>
      </c>
      <c r="BG429" s="18" t="s">
        <v>5537</v>
      </c>
      <c r="BH429" s="18" t="s">
        <v>5537</v>
      </c>
      <c r="BI429" s="9" t="s">
        <v>5537</v>
      </c>
      <c r="BJ429" s="14"/>
      <c r="BK429" s="14" t="s">
        <v>5537</v>
      </c>
      <c r="BL429" s="14" t="str">
        <f>_xlfn.XLOOKUP(B429,'[4]cell downs 18042026 17h'!$B:$B,'[4]cell downs 18042026 17h'!$B:$B,"")</f>
        <v/>
      </c>
      <c r="BM429" s="14" t="str">
        <f>_xlfn.XLOOKUP(B429,'[5]Cells Huawei 19042026 15h'!$B:$B,'[5]Cells Huawei 19042026 15h'!$B:$B,"")</f>
        <v/>
      </c>
      <c r="BN429" s="9" t="str">
        <f>_xlfn.XLOOKUP(B429,'[6]cells down 19042026 9H40'!$B:$B,'[6]cells down 19042026 9H40'!$B:$B,"")</f>
        <v/>
      </c>
      <c r="BO429" s="9" t="s">
        <v>1998</v>
      </c>
      <c r="BP429" s="9" t="s">
        <v>5537</v>
      </c>
      <c r="BQ429" s="115"/>
    </row>
    <row r="430" spans="1:69" s="9" customFormat="1" x14ac:dyDescent="0.3">
      <c r="A430" s="1" t="s">
        <v>2014</v>
      </c>
      <c r="B430" s="1" t="s">
        <v>2015</v>
      </c>
      <c r="C430" s="3" t="str">
        <f>_xlfn.XLOOKUP(B430,'[1]daily break down'!$D:$D,'[1]daily break down'!$E:$E,"")</f>
        <v>CENTRE</v>
      </c>
      <c r="D430" s="1" t="s">
        <v>11</v>
      </c>
      <c r="E430" s="1" t="s">
        <v>12</v>
      </c>
      <c r="F430" s="3" t="s">
        <v>226</v>
      </c>
      <c r="G430" s="1" t="s">
        <v>489</v>
      </c>
      <c r="H430" s="34" t="str">
        <f>_xlfn.XLOOKUP(B430,[2]CALCULATION!$B:$B,[2]CALCULATION!$H:$H,"")</f>
        <v>ZTE</v>
      </c>
      <c r="I430" s="28">
        <v>0.12821637802375915</v>
      </c>
      <c r="J430" s="28">
        <v>4.4869490030904622</v>
      </c>
      <c r="K430" s="28">
        <v>0.47084606757925213</v>
      </c>
      <c r="L430" s="28">
        <v>0</v>
      </c>
      <c r="M430" s="28">
        <v>0</v>
      </c>
      <c r="N430" s="28">
        <v>9.0958899418766732E-4</v>
      </c>
      <c r="O430" s="28">
        <v>2.5040449957623383E-2</v>
      </c>
      <c r="P430" s="28">
        <v>5.5270907705609697E-2</v>
      </c>
      <c r="Q430" s="28">
        <v>0</v>
      </c>
      <c r="R430" s="28">
        <v>2.5588878615883774</v>
      </c>
      <c r="S430" s="94">
        <v>3.9623301743842623</v>
      </c>
      <c r="T430" s="94">
        <f>_xlfn.XLOOKUP(B430,'[3]Nur des jours'!$B:$B,'[3]Nur des jours'!$U:$U,"")</f>
        <v>1.5312484840183427</v>
      </c>
      <c r="U430" s="94">
        <v>1.1800579568705003</v>
      </c>
      <c r="V430" s="94">
        <v>4.1029776019952457</v>
      </c>
      <c r="W430" s="94">
        <v>3.9246624889779214</v>
      </c>
      <c r="X430" s="94">
        <v>0.12117152208838736</v>
      </c>
      <c r="Y430" s="94">
        <v>0</v>
      </c>
      <c r="Z430" s="94">
        <v>0</v>
      </c>
      <c r="AA430" s="94">
        <v>0</v>
      </c>
      <c r="AB430" s="94">
        <v>0</v>
      </c>
      <c r="AC430" s="94">
        <f>_xlfn.XLOOKUP(B430,'[3]Nur des jours'!$B:$B,'[3]Nur des jours'!$N:$N,"")</f>
        <v>0.30763726589676177</v>
      </c>
      <c r="AD430" s="94">
        <v>0.30763726589676177</v>
      </c>
      <c r="AE430" s="94">
        <v>0.71889900043563582</v>
      </c>
      <c r="AF430" s="94">
        <v>0.61057942409498378</v>
      </c>
      <c r="AG430" s="94">
        <v>0</v>
      </c>
      <c r="AH430" s="94">
        <v>0.30763726589676177</v>
      </c>
      <c r="AI430" s="49" t="s">
        <v>5559</v>
      </c>
      <c r="AJ430" s="49"/>
      <c r="AK430" s="48" t="str" cm="1">
        <f t="array" ref="AK430">IFERROR(_xlfn.IFS(
AM430="MPR ISSUE","PDH",
AM430="BSS Hardware Issue","BSS",
AM430="Sites strategiques, MLL, Pylone, etc.","ENVTECH",
AM430="AKTIVCO DEFAUT GE &amp; POWER Cabinet","AKTIVCO",
AM430="AKTIVCO Coupure ENEO &amp; Baisse de tension","AKTIVCO GRID ONLY",
AM430="Coupure ENEO &amp; Baisse de tension","IHS GRID ONLY",
AM430="Defaut GE &amp; POWER Cabinet","IHS",
AM430="Sharing","Partners",
AM430="Sites strategiques &amp; DataCenter","SST &amp; DC",
AM430="Exclu","Exclu",
AM430="SAT","SAT",
AM430="SPARE-ISSUE","SPARE-ISSUE",
AM430="Fiber CAmtel","TRANS_FO_CAMTEL",
AM430="Fiber AOF","Fiber AOF",
AM430="Projet OCM (HUAWEI)","TRAVAUX-HUAWEI",
AM430="Projet OCM (NOKIA)","TRAVAUX-NOKIA",
AM430="ACCESS-ISSUE","ACCESS-ISSUE",
AM430="Projet OCM (ZTE, NOKIA, autres projets)","TRAVAUX OCM",
AM430="No root CAuse","No root cause",
AM430="ODU HS","PDH",
AM430="IP &amp; VLAN","PDH",
AM430="Warehouse HUAWEI","SPARE-ISSUE",
AM430="SPARE-HS","SPARE-ISSUE",
AM430="Power Telco","BSS",AM430="no impacts","no impacts"
),"")</f>
        <v>IHS</v>
      </c>
      <c r="AL430" s="48" t="str" cm="1">
        <f t="array" ref="AL430">IFERROR(_xlfn.IFS(
AM430="MPR ISSUE","TX ISSUE",
AM430="BSS Hardware Issue","RAN ISSUE",
AM430="Sites strategiques, MLL, Pylone, etc.","ENVTECH",
AM430="AKTIVCO DEFAUT GE &amp; POWER Cabinet","POWER ISSUE",
AM430="AKTIVCO Coupure ENEO &amp; Baisse de tension","POWER ISSUE",
AM430="Coupure ENEO &amp; Baisse de tension","POWER ISSUE",
AM430="Defaut GE &amp; POWER Cabinet","POWER ISSUE",
AM430="Sharing","POWER ISSUE",
AM430="Sites strategiques &amp; DataCenter","POWER ISSUE",
AM430="Exclu","Exclu",
AM430="SAT","TX ISSUE",
AM430="SPARE-ISSUE","SPARE-ISSUE",
AM430="Fiber CAmtel","TX ISSUE",
AM430="Fiber AOF","TX ISSUE",
AM430="Projet OCM (HUAWEI)","TRAVAUX-HUAWEI",
AM430="Projet OCM (NOKIA)","TRAVAUX -NOKIA",
AM430="ACCESS-ISSUE","ACCESS-ISSUE",
AM430="Projet OCM (ZTE, NOKIA, autres projets)","TRAVAUX OCM",
AM430="No root CAuse","No root cause",
AM430="ODU HS","TX ISSUE",
AM430="IP &amp; VLAN","TX ISSUE",
AM430="Warehouse HUAWEI","SPARE-ISSUE",
AM430="SPARE-HS","SPARE-ISSUE",
AM430="Power Telco","RAN ISSUE",AM430="no impacts","no impacts"
),"")</f>
        <v>POWER ISSUE</v>
      </c>
      <c r="AM430" s="67" t="s">
        <v>5330</v>
      </c>
      <c r="AN430" s="48" t="str" cm="1">
        <f t="array" ref="AN430">IFERROR(_xlfn.IFS(
AM430="MPR ISSUE","ACTIVE",
AM430="BSS Hardware Issue","ACTIVE",
AM430="Sites strategiques, MLL, Pylone, etc.","PASSIVE",
AM430="AKTIVCO DEFAUT GE &amp; POWER Cabinet","PASSIVE",
AM430="AKTIVCO Coupure ENEO &amp; Baisse de tension","PASSIVE",
AM430="Coupure ENEO &amp; Baisse de tension","PASSIVE",
AM430="Defaut GE &amp; POWER Cabinet","PASSIVE",
AM430="Sharing","PASSIVE",
AM430="Sites strategiques &amp; DataCenter","PASSIVE",
AM430="Exclu","Exclu",
AM430="SAT","ACTIVE",
AM430="SPARE-ISSUE","SPARE-ISSUE",
AM430="Fiber CAmtel","ACTIVE",
AM430="Fiber AOF","ACTIVE",
AM430="Projet OCM (HUAWEI)","PLANNED WORKS",
AM430="Projet OCM (NOKIA)","PLANNED WORKS",
AM430="ACCESS-ISSUE","ACCESS-ISSUE",
AM430="Projet OCM (ZTE, NOKIA, autres projets)","PLANNED WORKS",
AM430="No root CAuse","No root cause",
AM430="ODU HS","ACTIVE",
AM430="IP &amp; VLAN","ACTIVE",
AM430="Warehouse HUAWEI","SPARE-ISSUE",
AM430="SPARE-HS","SPARE-ISSUE",
AM430="Power Telco","ACTIVE", AM430="no impacts","no impacts"
),"")</f>
        <v>PASSIVE</v>
      </c>
      <c r="AO430" s="93" t="s">
        <v>6367</v>
      </c>
      <c r="AP430" s="101" t="str">
        <f t="shared" si="21"/>
        <v>EST_108</v>
      </c>
      <c r="AR430" s="17" t="s">
        <v>5537</v>
      </c>
      <c r="AS430" s="7" t="s">
        <v>5537</v>
      </c>
      <c r="AT430" s="6"/>
      <c r="AU430" s="7"/>
      <c r="AV430" s="3" t="s">
        <v>5537</v>
      </c>
      <c r="AW430" s="18" t="s">
        <v>5537</v>
      </c>
      <c r="AX430" s="18" t="s">
        <v>5537</v>
      </c>
      <c r="AY430" s="18" t="s">
        <v>5537</v>
      </c>
      <c r="AZ430" s="18" t="s">
        <v>5537</v>
      </c>
      <c r="BA430" s="18" t="s">
        <v>5537</v>
      </c>
      <c r="BB430" s="18" t="s">
        <v>5537</v>
      </c>
      <c r="BC430" s="18" t="s">
        <v>5537</v>
      </c>
      <c r="BD430" s="18" t="s">
        <v>5537</v>
      </c>
      <c r="BE430" s="18" t="s">
        <v>5537</v>
      </c>
      <c r="BF430" s="18" t="s">
        <v>5537</v>
      </c>
      <c r="BG430" s="18" t="s">
        <v>5537</v>
      </c>
      <c r="BH430" s="18" t="s">
        <v>5537</v>
      </c>
      <c r="BI430" s="9" t="s">
        <v>6367</v>
      </c>
      <c r="BJ430" s="14"/>
      <c r="BK430" s="14" t="s">
        <v>5537</v>
      </c>
      <c r="BL430" s="14" t="str">
        <f>_xlfn.XLOOKUP(B430,'[4]cell downs 18042026 17h'!$B:$B,'[4]cell downs 18042026 17h'!$B:$B,"")</f>
        <v/>
      </c>
      <c r="BM430" s="14" t="str">
        <f>_xlfn.XLOOKUP(B430,'[5]Cells Huawei 19042026 15h'!$B:$B,'[5]Cells Huawei 19042026 15h'!$B:$B,"")</f>
        <v/>
      </c>
      <c r="BN430" s="9" t="str">
        <f>_xlfn.XLOOKUP(B430,'[6]cells down 19042026 9H40'!$B:$B,'[6]cells down 19042026 9H40'!$B:$B,"")</f>
        <v/>
      </c>
      <c r="BO430" s="9" t="s">
        <v>2015</v>
      </c>
      <c r="BP430" s="9" t="s">
        <v>5537</v>
      </c>
      <c r="BQ430" s="115"/>
    </row>
    <row r="431" spans="1:69" s="9" customFormat="1" x14ac:dyDescent="0.3">
      <c r="A431" s="1" t="s">
        <v>3301</v>
      </c>
      <c r="B431" s="8" t="s">
        <v>3302</v>
      </c>
      <c r="C431" s="3" t="str">
        <f>_xlfn.XLOOKUP(B431,'[1]daily break down'!$D:$D,'[1]daily break down'!$E:$E,"")</f>
        <v>Yaounde</v>
      </c>
      <c r="D431" s="1" t="s">
        <v>11</v>
      </c>
      <c r="E431" s="1" t="s">
        <v>12</v>
      </c>
      <c r="F431" s="3" t="s">
        <v>37</v>
      </c>
      <c r="G431" s="1" t="s">
        <v>38</v>
      </c>
      <c r="H431" s="34" t="str">
        <f>_xlfn.XLOOKUP(B431,[2]CALCULATION!$B:$B,[2]CALCULATION!$H:$H,"")</f>
        <v>ZTE</v>
      </c>
      <c r="I431" s="28">
        <v>0</v>
      </c>
      <c r="J431" s="28">
        <v>0</v>
      </c>
      <c r="K431" s="28">
        <v>5.2345954861557201E-2</v>
      </c>
      <c r="L431" s="28">
        <v>0</v>
      </c>
      <c r="M431" s="28">
        <v>0</v>
      </c>
      <c r="N431" s="28">
        <v>0</v>
      </c>
      <c r="O431" s="28">
        <v>0</v>
      </c>
      <c r="P431" s="28">
        <v>7.7031130059098318</v>
      </c>
      <c r="Q431" s="28">
        <v>26.153126988611234</v>
      </c>
      <c r="R431" s="28">
        <v>0</v>
      </c>
      <c r="S431" s="94">
        <v>0.31632294903733421</v>
      </c>
      <c r="T431" s="94">
        <f>_xlfn.XLOOKUP(B431,'[3]Nur des jours'!$B:$B,'[3]Nur des jours'!$U:$U,"")</f>
        <v>0</v>
      </c>
      <c r="U431" s="94">
        <v>0.23157065687306846</v>
      </c>
      <c r="V431" s="94">
        <v>0</v>
      </c>
      <c r="W431" s="94">
        <v>0</v>
      </c>
      <c r="X431" s="94">
        <v>0</v>
      </c>
      <c r="Y431" s="94">
        <v>1.8132567423730062</v>
      </c>
      <c r="Z431" s="94">
        <v>0</v>
      </c>
      <c r="AA431" s="94">
        <v>0</v>
      </c>
      <c r="AB431" s="94">
        <v>0</v>
      </c>
      <c r="AC431" s="94">
        <f>_xlfn.XLOOKUP(B431,'[3]Nur des jours'!$B:$B,'[3]Nur des jours'!$N:$N,"")</f>
        <v>0.30510468477569153</v>
      </c>
      <c r="AD431" s="94">
        <v>0.30510468477569153</v>
      </c>
      <c r="AE431" s="94">
        <v>0.25091523486365397</v>
      </c>
      <c r="AF431" s="94">
        <v>0.21356732662158034</v>
      </c>
      <c r="AG431" s="94">
        <v>0.37887120321669138</v>
      </c>
      <c r="AH431" s="94">
        <v>0.30510468477569153</v>
      </c>
      <c r="AI431" s="49" t="s">
        <v>5559</v>
      </c>
      <c r="AJ431" s="49"/>
      <c r="AK431" s="48" t="str" cm="1">
        <f t="array" ref="AK431">IFERROR(_xlfn.IFS(
AM431="MPR ISSUE","PDH",
AM431="BSS Hardware Issue","BSS",
AM431="Sites strategiques, MLL, Pylone, etc.","ENVTECH",
AM431="AKTIVCO DEFAUT GE &amp; POWER Cabinet","AKTIVCO",
AM431="AKTIVCO Coupure ENEO &amp; Baisse de tension","AKTIVCO GRID ONLY",
AM431="Coupure ENEO &amp; Baisse de tension","IHS GRID ONLY",
AM431="Defaut GE &amp; POWER Cabinet","IHS",
AM431="Sharing","Partners",
AM431="Sites strategiques &amp; DataCenter","SST &amp; DC",
AM431="Exclu","Exclu",
AM431="SAT","SAT",
AM431="SPARE-ISSUE","SPARE-ISSUE",
AM431="Fiber CAmtel","TRANS_FO_CAMTEL",
AM431="Fiber AOF","Fiber AOF",
AM431="Projet OCM (HUAWEI)","TRAVAUX-HUAWEI",
AM431="Projet OCM (NOKIA)","TRAVAUX-NOKIA",
AM431="ACCESS-ISSUE","ACCESS-ISSUE",
AM431="Projet OCM (ZTE, NOKIA, autres projets)","TRAVAUX OCM",
AM431="No root CAuse","No root cause",
AM431="ODU HS","PDH",
AM431="IP &amp; VLAN","PDH",
AM431="Warehouse HUAWEI","SPARE-ISSUE",
AM431="SPARE-HS","SPARE-ISSUE",
AM431="Power Telco","BSS",AM431="no impacts","no impacts"
),"")</f>
        <v>no impacts</v>
      </c>
      <c r="AL431" s="48" t="str" cm="1">
        <f t="array" ref="AL431">IFERROR(_xlfn.IFS(
AM431="MPR ISSUE","TX ISSUE",
AM431="BSS Hardware Issue","RAN ISSUE",
AM431="Sites strategiques, MLL, Pylone, etc.","ENVTECH",
AM431="AKTIVCO DEFAUT GE &amp; POWER Cabinet","POWER ISSUE",
AM431="AKTIVCO Coupure ENEO &amp; Baisse de tension","POWER ISSUE",
AM431="Coupure ENEO &amp; Baisse de tension","POWER ISSUE",
AM431="Defaut GE &amp; POWER Cabinet","POWER ISSUE",
AM431="Sharing","POWER ISSUE",
AM431="Sites strategiques &amp; DataCenter","POWER ISSUE",
AM431="Exclu","Exclu",
AM431="SAT","TX ISSUE",
AM431="SPARE-ISSUE","SPARE-ISSUE",
AM431="Fiber CAmtel","TX ISSUE",
AM431="Fiber AOF","TX ISSUE",
AM431="Projet OCM (HUAWEI)","TRAVAUX-HUAWEI",
AM431="Projet OCM (NOKIA)","TRAVAUX -NOKIA",
AM431="ACCESS-ISSUE","ACCESS-ISSUE",
AM431="Projet OCM (ZTE, NOKIA, autres projets)","TRAVAUX OCM",
AM431="No root CAuse","No root cause",
AM431="ODU HS","TX ISSUE",
AM431="IP &amp; VLAN","TX ISSUE",
AM431="Warehouse HUAWEI","SPARE-ISSUE",
AM431="SPARE-HS","SPARE-ISSUE",
AM431="Power Telco","RAN ISSUE",AM431="no impacts","no impacts"
),"")</f>
        <v>no impacts</v>
      </c>
      <c r="AM431" s="67" t="s">
        <v>5605</v>
      </c>
      <c r="AN431" s="48" t="str" cm="1">
        <f t="array" ref="AN431">IFERROR(_xlfn.IFS(
AM431="MPR ISSUE","ACTIVE",
AM431="BSS Hardware Issue","ACTIVE",
AM431="Sites strategiques, MLL, Pylone, etc.","PASSIVE",
AM431="AKTIVCO DEFAUT GE &amp; POWER Cabinet","PASSIVE",
AM431="AKTIVCO Coupure ENEO &amp; Baisse de tension","PASSIVE",
AM431="Coupure ENEO &amp; Baisse de tension","PASSIVE",
AM431="Defaut GE &amp; POWER Cabinet","PASSIVE",
AM431="Sharing","PASSIVE",
AM431="Sites strategiques &amp; DataCenter","PASSIVE",
AM431="Exclu","Exclu",
AM431="SAT","ACTIVE",
AM431="SPARE-ISSUE","SPARE-ISSUE",
AM431="Fiber CAmtel","ACTIVE",
AM431="Fiber AOF","ACTIVE",
AM431="Projet OCM (HUAWEI)","PLANNED WORKS",
AM431="Projet OCM (NOKIA)","PLANNED WORKS",
AM431="ACCESS-ISSUE","ACCESS-ISSUE",
AM431="Projet OCM (ZTE, NOKIA, autres projets)","PLANNED WORKS",
AM431="No root CAuse","No root cause",
AM431="ODU HS","ACTIVE",
AM431="IP &amp; VLAN","ACTIVE",
AM431="Warehouse HUAWEI","SPARE-ISSUE",
AM431="SPARE-HS","SPARE-ISSUE",
AM431="Power Telco","ACTIVE", AM431="no impacts","no impacts"
),"")</f>
        <v>no impacts</v>
      </c>
      <c r="AO431" s="93" t="s">
        <v>5537</v>
      </c>
      <c r="AP431" s="101" t="str">
        <f t="shared" si="21"/>
        <v>CTR_622</v>
      </c>
      <c r="AR431" s="17" t="s">
        <v>5537</v>
      </c>
      <c r="AS431" s="7" t="s">
        <v>5537</v>
      </c>
      <c r="AT431" s="6"/>
      <c r="AU431" s="7"/>
      <c r="AV431" s="3" t="s">
        <v>5537</v>
      </c>
      <c r="AW431" s="18" t="s">
        <v>5537</v>
      </c>
      <c r="AX431" s="18" t="s">
        <v>5537</v>
      </c>
      <c r="AY431" s="18" t="s">
        <v>5537</v>
      </c>
      <c r="AZ431" s="18" t="s">
        <v>5537</v>
      </c>
      <c r="BA431" s="18" t="s">
        <v>5537</v>
      </c>
      <c r="BB431" s="18" t="s">
        <v>5537</v>
      </c>
      <c r="BC431" s="18" t="s">
        <v>5537</v>
      </c>
      <c r="BD431" s="18" t="s">
        <v>5537</v>
      </c>
      <c r="BE431" s="18" t="s">
        <v>5537</v>
      </c>
      <c r="BF431" s="18" t="s">
        <v>5537</v>
      </c>
      <c r="BG431" s="18" t="s">
        <v>5537</v>
      </c>
      <c r="BH431" s="18" t="s">
        <v>5537</v>
      </c>
      <c r="BI431" s="9" t="s">
        <v>5537</v>
      </c>
      <c r="BJ431" s="14"/>
      <c r="BK431" s="14" t="s">
        <v>5537</v>
      </c>
      <c r="BL431" s="14" t="str">
        <f>_xlfn.XLOOKUP(B431,'[4]cell downs 18042026 17h'!$B:$B,'[4]cell downs 18042026 17h'!$B:$B,"")</f>
        <v/>
      </c>
      <c r="BM431" s="14" t="str">
        <f>_xlfn.XLOOKUP(B431,'[5]Cells Huawei 19042026 15h'!$B:$B,'[5]Cells Huawei 19042026 15h'!$B:$B,"")</f>
        <v/>
      </c>
      <c r="BN431" s="9" t="str">
        <f>_xlfn.XLOOKUP(B431,'[6]cells down 19042026 9H40'!$B:$B,'[6]cells down 19042026 9H40'!$B:$B,"")</f>
        <v/>
      </c>
      <c r="BO431" s="9" t="s">
        <v>3302</v>
      </c>
      <c r="BP431" s="9" t="s">
        <v>1713</v>
      </c>
      <c r="BQ431" s="115"/>
    </row>
    <row r="432" spans="1:69" s="9" customFormat="1" x14ac:dyDescent="0.3">
      <c r="A432" s="1" t="s">
        <v>2470</v>
      </c>
      <c r="B432" s="8" t="s">
        <v>2471</v>
      </c>
      <c r="C432" s="3" t="str">
        <f>_xlfn.XLOOKUP(B432,'[1]daily break down'!$D:$D,'[1]daily break down'!$E:$E,"")</f>
        <v>CENTRE</v>
      </c>
      <c r="D432" s="1" t="s">
        <v>11</v>
      </c>
      <c r="E432" s="1" t="s">
        <v>96</v>
      </c>
      <c r="F432" s="3" t="s">
        <v>226</v>
      </c>
      <c r="G432" s="1" t="s">
        <v>2470</v>
      </c>
      <c r="H432" s="33" t="str">
        <f>_xlfn.XLOOKUP(B432,[2]CALCULATION!$B:$B,[2]CALCULATION!$H:$H,"")</f>
        <v>NOKIA</v>
      </c>
      <c r="I432" s="28">
        <v>0.15621745098207074</v>
      </c>
      <c r="J432" s="28">
        <v>0.1666153016411123</v>
      </c>
      <c r="K432" s="28">
        <v>0.26461905699520316</v>
      </c>
      <c r="L432" s="28">
        <v>0.358039197221723</v>
      </c>
      <c r="M432" s="28">
        <v>9.2171684744301985E-2</v>
      </c>
      <c r="N432" s="28">
        <v>0</v>
      </c>
      <c r="O432" s="28">
        <v>0.31468332618198724</v>
      </c>
      <c r="P432" s="28">
        <v>2.5866570785285634</v>
      </c>
      <c r="Q432" s="28">
        <v>3.4123261529349262</v>
      </c>
      <c r="R432" s="28">
        <v>0.29172837603764495</v>
      </c>
      <c r="S432" s="94">
        <v>0.27223463543673121</v>
      </c>
      <c r="T432" s="94">
        <f>_xlfn.XLOOKUP(B432,'[3]Nur des jours'!$B:$B,'[3]Nur des jours'!$U:$U,"")</f>
        <v>4.426612933142712</v>
      </c>
      <c r="U432" s="94">
        <v>0.16115776767598938</v>
      </c>
      <c r="V432" s="94">
        <v>0.20462185353548318</v>
      </c>
      <c r="W432" s="94">
        <v>4.426612933142712</v>
      </c>
      <c r="X432" s="94">
        <v>0.26884597055642578</v>
      </c>
      <c r="Y432" s="94">
        <v>0.29310167706808432</v>
      </c>
      <c r="Z432" s="94">
        <v>0.29488518489982407</v>
      </c>
      <c r="AA432" s="94">
        <v>0.25785956231291002</v>
      </c>
      <c r="AB432" s="94">
        <v>0.23119612022840316</v>
      </c>
      <c r="AC432" s="94">
        <f>_xlfn.XLOOKUP(B432,'[3]Nur des jours'!$B:$B,'[3]Nur des jours'!$N:$N,"")</f>
        <v>0.30151983403389526</v>
      </c>
      <c r="AD432" s="94">
        <v>0.30151983403389526</v>
      </c>
      <c r="AE432" s="94">
        <v>0.46373731560415493</v>
      </c>
      <c r="AF432" s="94">
        <v>0.26031838319546047</v>
      </c>
      <c r="AG432" s="94">
        <v>0.28362329737100722</v>
      </c>
      <c r="AH432" s="94">
        <v>0.30151983403389526</v>
      </c>
      <c r="AI432" s="49" t="s">
        <v>5559</v>
      </c>
      <c r="AJ432" s="49"/>
      <c r="AK432" s="48" t="str" cm="1">
        <f t="array" ref="AK432">IFERROR(_xlfn.IFS(
AM432="MPR ISSUE","PDH",
AM432="BSS Hardware Issue","BSS",
AM432="Sites strategiques, MLL, Pylone, etc.","ENVTECH",
AM432="AKTIVCO DEFAUT GE &amp; POWER Cabinet","AKTIVCO",
AM432="AKTIVCO Coupure ENEO &amp; Baisse de tension","AKTIVCO GRID ONLY",
AM432="Coupure ENEO &amp; Baisse de tension","IHS GRID ONLY",
AM432="Defaut GE &amp; POWER Cabinet","IHS",
AM432="Sharing","Partners",
AM432="Sites strategiques &amp; DataCenter","SST &amp; DC",
AM432="Exclu","Exclu",
AM432="SAT","SAT",
AM432="SPARE-ISSUE","SPARE-ISSUE",
AM432="Fiber CAmtel","TRANS_FO_CAMTEL",
AM432="Fiber AOF","Fiber AOF",
AM432="Projet OCM (HUAWEI)","TRAVAUX-HUAWEI",
AM432="Projet OCM (NOKIA)","TRAVAUX-NOKIA",
AM432="ACCESS-ISSUE","ACCESS-ISSUE",
AM432="Projet OCM (ZTE, NOKIA, autres projets)","TRAVAUX OCM",
AM432="No root CAuse","No root cause",
AM432="ODU HS","PDH",
AM432="IP &amp; VLAN","PDH",
AM432="Warehouse HUAWEI","SPARE-ISSUE",
AM432="SPARE-HS","SPARE-ISSUE",
AM432="Power Telco","BSS",AM432="no impacts","no impacts"
),"")</f>
        <v>no impacts</v>
      </c>
      <c r="AL432" s="48" t="str" cm="1">
        <f t="array" ref="AL432">IFERROR(_xlfn.IFS(
AM432="MPR ISSUE","TX ISSUE",
AM432="BSS Hardware Issue","RAN ISSUE",
AM432="Sites strategiques, MLL, Pylone, etc.","ENVTECH",
AM432="AKTIVCO DEFAUT GE &amp; POWER Cabinet","POWER ISSUE",
AM432="AKTIVCO Coupure ENEO &amp; Baisse de tension","POWER ISSUE",
AM432="Coupure ENEO &amp; Baisse de tension","POWER ISSUE",
AM432="Defaut GE &amp; POWER Cabinet","POWER ISSUE",
AM432="Sharing","POWER ISSUE",
AM432="Sites strategiques &amp; DataCenter","POWER ISSUE",
AM432="Exclu","Exclu",
AM432="SAT","TX ISSUE",
AM432="SPARE-ISSUE","SPARE-ISSUE",
AM432="Fiber CAmtel","TX ISSUE",
AM432="Fiber AOF","TX ISSUE",
AM432="Projet OCM (HUAWEI)","TRAVAUX-HUAWEI",
AM432="Projet OCM (NOKIA)","TRAVAUX -NOKIA",
AM432="ACCESS-ISSUE","ACCESS-ISSUE",
AM432="Projet OCM (ZTE, NOKIA, autres projets)","TRAVAUX OCM",
AM432="No root CAuse","No root cause",
AM432="ODU HS","TX ISSUE",
AM432="IP &amp; VLAN","TX ISSUE",
AM432="Warehouse HUAWEI","SPARE-ISSUE",
AM432="SPARE-HS","SPARE-ISSUE",
AM432="Power Telco","RAN ISSUE",AM432="no impacts","no impacts"
),"")</f>
        <v>no impacts</v>
      </c>
      <c r="AM432" s="67" t="s">
        <v>5605</v>
      </c>
      <c r="AN432" s="48" t="str" cm="1">
        <f t="array" ref="AN432">IFERROR(_xlfn.IFS(
AM432="MPR ISSUE","ACTIVE",
AM432="BSS Hardware Issue","ACTIVE",
AM432="Sites strategiques, MLL, Pylone, etc.","PASSIVE",
AM432="AKTIVCO DEFAUT GE &amp; POWER Cabinet","PASSIVE",
AM432="AKTIVCO Coupure ENEO &amp; Baisse de tension","PASSIVE",
AM432="Coupure ENEO &amp; Baisse de tension","PASSIVE",
AM432="Defaut GE &amp; POWER Cabinet","PASSIVE",
AM432="Sharing","PASSIVE",
AM432="Sites strategiques &amp; DataCenter","PASSIVE",
AM432="Exclu","Exclu",
AM432="SAT","ACTIVE",
AM432="SPARE-ISSUE","SPARE-ISSUE",
AM432="Fiber CAmtel","ACTIVE",
AM432="Fiber AOF","ACTIVE",
AM432="Projet OCM (HUAWEI)","PLANNED WORKS",
AM432="Projet OCM (NOKIA)","PLANNED WORKS",
AM432="ACCESS-ISSUE","ACCESS-ISSUE",
AM432="Projet OCM (ZTE, NOKIA, autres projets)","PLANNED WORKS",
AM432="No root CAuse","No root cause",
AM432="ODU HS","ACTIVE",
AM432="IP &amp; VLAN","ACTIVE",
AM432="Warehouse HUAWEI","SPARE-ISSUE",
AM432="SPARE-HS","SPARE-ISSUE",
AM432="Power Telco","ACTIVE", AM432="no impacts","no impacts"
),"")</f>
        <v>no impacts</v>
      </c>
      <c r="AO432" s="93" t="s">
        <v>5537</v>
      </c>
      <c r="AP432" s="101" t="str">
        <f t="shared" si="21"/>
        <v>EST_073</v>
      </c>
      <c r="AR432" s="17" t="s">
        <v>5537</v>
      </c>
      <c r="AS432" s="7" t="s">
        <v>5537</v>
      </c>
      <c r="AT432" s="6"/>
      <c r="AU432" s="7"/>
      <c r="AV432" s="3" t="s">
        <v>5537</v>
      </c>
      <c r="AW432" s="18" t="s">
        <v>5537</v>
      </c>
      <c r="AX432" s="18" t="s">
        <v>5537</v>
      </c>
      <c r="AY432" s="18" t="s">
        <v>5537</v>
      </c>
      <c r="AZ432" s="18" t="s">
        <v>5537</v>
      </c>
      <c r="BA432" s="18" t="s">
        <v>5537</v>
      </c>
      <c r="BB432" s="18" t="s">
        <v>5537</v>
      </c>
      <c r="BC432" s="18" t="s">
        <v>5537</v>
      </c>
      <c r="BD432" s="18" t="s">
        <v>5537</v>
      </c>
      <c r="BE432" s="18" t="s">
        <v>5537</v>
      </c>
      <c r="BF432" s="18" t="s">
        <v>5537</v>
      </c>
      <c r="BG432" s="18" t="s">
        <v>5537</v>
      </c>
      <c r="BH432" s="18" t="s">
        <v>5537</v>
      </c>
      <c r="BI432" s="9" t="s">
        <v>5537</v>
      </c>
      <c r="BJ432" s="14"/>
      <c r="BK432" s="14" t="s">
        <v>5537</v>
      </c>
      <c r="BL432" s="14" t="str">
        <f>_xlfn.XLOOKUP(B432,'[4]cell downs 18042026 17h'!$B:$B,'[4]cell downs 18042026 17h'!$B:$B,"")</f>
        <v/>
      </c>
      <c r="BM432" s="14" t="str">
        <f>_xlfn.XLOOKUP(B432,'[5]Cells Huawei 19042026 15h'!$B:$B,'[5]Cells Huawei 19042026 15h'!$B:$B,"")</f>
        <v/>
      </c>
      <c r="BN432" s="9" t="str">
        <f>_xlfn.XLOOKUP(B432,'[6]cells down 19042026 9H40'!$B:$B,'[6]cells down 19042026 9H40'!$B:$B,"")</f>
        <v/>
      </c>
      <c r="BO432" s="9" t="s">
        <v>2471</v>
      </c>
      <c r="BP432" s="9" t="s">
        <v>318</v>
      </c>
      <c r="BQ432" s="115"/>
    </row>
    <row r="433" spans="1:69" s="9" customFormat="1" x14ac:dyDescent="0.3">
      <c r="A433" s="1" t="s">
        <v>258</v>
      </c>
      <c r="B433" s="8" t="s">
        <v>259</v>
      </c>
      <c r="C433" s="3" t="str">
        <f>_xlfn.XLOOKUP(B433,'[1]daily break down'!$D:$D,'[1]daily break down'!$E:$E,"")</f>
        <v>CENTRE</v>
      </c>
      <c r="D433" s="1" t="s">
        <v>11</v>
      </c>
      <c r="E433" s="1" t="s">
        <v>12</v>
      </c>
      <c r="F433" s="3" t="s">
        <v>37</v>
      </c>
      <c r="G433" s="1" t="s">
        <v>260</v>
      </c>
      <c r="H433" s="33" t="str">
        <f>_xlfn.XLOOKUP(B433,[2]CALCULATION!$B:$B,[2]CALCULATION!$H:$H,"")</f>
        <v>NOKIA</v>
      </c>
      <c r="I433" s="28">
        <v>0</v>
      </c>
      <c r="J433" s="28">
        <v>0</v>
      </c>
      <c r="K433" s="28">
        <v>1.694332440152591E-3</v>
      </c>
      <c r="L433" s="28">
        <v>0</v>
      </c>
      <c r="M433" s="28">
        <v>1.3376308738047311E-3</v>
      </c>
      <c r="N433" s="28">
        <v>0</v>
      </c>
      <c r="O433" s="28">
        <v>1.9563165861944827</v>
      </c>
      <c r="P433" s="28">
        <v>7.7473387376578016</v>
      </c>
      <c r="Q433" s="28">
        <v>7.7582590680672341E-3</v>
      </c>
      <c r="R433" s="28">
        <v>0</v>
      </c>
      <c r="S433" s="94">
        <v>0</v>
      </c>
      <c r="T433" s="94">
        <f>_xlfn.XLOOKUP(B433,'[3]Nur des jours'!$B:$B,'[3]Nur des jours'!$U:$U,"")</f>
        <v>0</v>
      </c>
      <c r="U433" s="94">
        <v>0</v>
      </c>
      <c r="V433" s="94">
        <v>4.280418796175002E-3</v>
      </c>
      <c r="W433" s="94">
        <v>0</v>
      </c>
      <c r="X433" s="94">
        <v>3.8987481201827739E-2</v>
      </c>
      <c r="Y433" s="94">
        <v>3.7504093143843171</v>
      </c>
      <c r="Z433" s="94">
        <v>0</v>
      </c>
      <c r="AA433" s="94">
        <v>0</v>
      </c>
      <c r="AB433" s="94">
        <v>4.458769579348975E-2</v>
      </c>
      <c r="AC433" s="94">
        <f>_xlfn.XLOOKUP(B433,'[3]Nur des jours'!$B:$B,'[3]Nur des jours'!$N:$N,"")</f>
        <v>0.30012869792513758</v>
      </c>
      <c r="AD433" s="94">
        <v>0.30012869792513758</v>
      </c>
      <c r="AE433" s="94">
        <v>0.52693448277240229</v>
      </c>
      <c r="AF433" s="94">
        <v>0.20639528953354414</v>
      </c>
      <c r="AG433" s="94">
        <v>0.29836363755753675</v>
      </c>
      <c r="AH433" s="94">
        <v>0.30012869792513758</v>
      </c>
      <c r="AI433" s="49" t="s">
        <v>5559</v>
      </c>
      <c r="AJ433" s="49"/>
      <c r="AK433" s="48" t="str" cm="1">
        <f t="array" ref="AK433">IFERROR(_xlfn.IFS(
AM433="MPR ISSUE","PDH",
AM433="BSS Hardware Issue","BSS",
AM433="Sites strategiques, MLL, Pylone, etc.","ENVTECH",
AM433="AKTIVCO DEFAUT GE &amp; POWER Cabinet","AKTIVCO",
AM433="AKTIVCO Coupure ENEO &amp; Baisse de tension","AKTIVCO GRID ONLY",
AM433="Coupure ENEO &amp; Baisse de tension","IHS GRID ONLY",
AM433="Defaut GE &amp; POWER Cabinet","IHS",
AM433="Sharing","Partners",
AM433="Sites strategiques &amp; DataCenter","SST &amp; DC",
AM433="Exclu","Exclu",
AM433="SAT","SAT",
AM433="SPARE-ISSUE","SPARE-ISSUE",
AM433="Fiber CAmtel","TRANS_FO_CAMTEL",
AM433="Fiber AOF","Fiber AOF",
AM433="Projet OCM (HUAWEI)","TRAVAUX-HUAWEI",
AM433="Projet OCM (NOKIA)","TRAVAUX-NOKIA",
AM433="ACCESS-ISSUE","ACCESS-ISSUE",
AM433="Projet OCM (ZTE, NOKIA, autres projets)","TRAVAUX OCM",
AM433="No root CAuse","No root cause",
AM433="ODU HS","PDH",
AM433="IP &amp; VLAN","PDH",
AM433="Warehouse HUAWEI","SPARE-ISSUE",
AM433="SPARE-HS","SPARE-ISSUE",
AM433="Power Telco","BSS",AM433="no impacts","no impacts"
),"")</f>
        <v>IHS</v>
      </c>
      <c r="AL433" s="48" t="str" cm="1">
        <f t="array" ref="AL433">IFERROR(_xlfn.IFS(
AM433="MPR ISSUE","TX ISSUE",
AM433="BSS Hardware Issue","RAN ISSUE",
AM433="Sites strategiques, MLL, Pylone, etc.","ENVTECH",
AM433="AKTIVCO DEFAUT GE &amp; POWER Cabinet","POWER ISSUE",
AM433="AKTIVCO Coupure ENEO &amp; Baisse de tension","POWER ISSUE",
AM433="Coupure ENEO &amp; Baisse de tension","POWER ISSUE",
AM433="Defaut GE &amp; POWER Cabinet","POWER ISSUE",
AM433="Sharing","POWER ISSUE",
AM433="Sites strategiques &amp; DataCenter","POWER ISSUE",
AM433="Exclu","Exclu",
AM433="SAT","TX ISSUE",
AM433="SPARE-ISSUE","SPARE-ISSUE",
AM433="Fiber CAmtel","TX ISSUE",
AM433="Fiber AOF","TX ISSUE",
AM433="Projet OCM (HUAWEI)","TRAVAUX-HUAWEI",
AM433="Projet OCM (NOKIA)","TRAVAUX -NOKIA",
AM433="ACCESS-ISSUE","ACCESS-ISSUE",
AM433="Projet OCM (ZTE, NOKIA, autres projets)","TRAVAUX OCM",
AM433="No root CAuse","No root cause",
AM433="ODU HS","TX ISSUE",
AM433="IP &amp; VLAN","TX ISSUE",
AM433="Warehouse HUAWEI","SPARE-ISSUE",
AM433="SPARE-HS","SPARE-ISSUE",
AM433="Power Telco","RAN ISSUE",AM433="no impacts","no impacts"
),"")</f>
        <v>POWER ISSUE</v>
      </c>
      <c r="AM433" s="67" t="s">
        <v>5330</v>
      </c>
      <c r="AN433" s="48" t="str" cm="1">
        <f t="array" ref="AN433">IFERROR(_xlfn.IFS(
AM433="MPR ISSUE","ACTIVE",
AM433="BSS Hardware Issue","ACTIVE",
AM433="Sites strategiques, MLL, Pylone, etc.","PASSIVE",
AM433="AKTIVCO DEFAUT GE &amp; POWER Cabinet","PASSIVE",
AM433="AKTIVCO Coupure ENEO &amp; Baisse de tension","PASSIVE",
AM433="Coupure ENEO &amp; Baisse de tension","PASSIVE",
AM433="Defaut GE &amp; POWER Cabinet","PASSIVE",
AM433="Sharing","PASSIVE",
AM433="Sites strategiques &amp; DataCenter","PASSIVE",
AM433="Exclu","Exclu",
AM433="SAT","ACTIVE",
AM433="SPARE-ISSUE","SPARE-ISSUE",
AM433="Fiber CAmtel","ACTIVE",
AM433="Fiber AOF","ACTIVE",
AM433="Projet OCM (HUAWEI)","PLANNED WORKS",
AM433="Projet OCM (NOKIA)","PLANNED WORKS",
AM433="ACCESS-ISSUE","ACCESS-ISSUE",
AM433="Projet OCM (ZTE, NOKIA, autres projets)","PLANNED WORKS",
AM433="No root CAuse","No root cause",
AM433="ODU HS","ACTIVE",
AM433="IP &amp; VLAN","ACTIVE",
AM433="Warehouse HUAWEI","SPARE-ISSUE",
AM433="SPARE-HS","SPARE-ISSUE",
AM433="Power Telco","ACTIVE", AM433="no impacts","no impacts"
),"")</f>
        <v>PASSIVE</v>
      </c>
      <c r="AO433" s="93" t="s">
        <v>6142</v>
      </c>
      <c r="AP433" s="101" t="str">
        <f t="shared" si="21"/>
        <v>CTR_228</v>
      </c>
      <c r="AR433" s="17" t="s">
        <v>5537</v>
      </c>
      <c r="AS433" s="7" t="s">
        <v>5537</v>
      </c>
      <c r="AT433" s="6"/>
      <c r="AU433" s="7"/>
      <c r="AV433" s="3" t="s">
        <v>5537</v>
      </c>
      <c r="AW433" s="18" t="s">
        <v>5537</v>
      </c>
      <c r="AX433" s="18" t="s">
        <v>5537</v>
      </c>
      <c r="AY433" s="18" t="s">
        <v>5537</v>
      </c>
      <c r="AZ433" s="18" t="s">
        <v>5537</v>
      </c>
      <c r="BA433" s="18" t="s">
        <v>5537</v>
      </c>
      <c r="BB433" s="18" t="s">
        <v>5537</v>
      </c>
      <c r="BC433" s="18" t="s">
        <v>5537</v>
      </c>
      <c r="BD433" s="18" t="s">
        <v>5537</v>
      </c>
      <c r="BE433" s="18" t="s">
        <v>5537</v>
      </c>
      <c r="BF433" s="18" t="s">
        <v>5537</v>
      </c>
      <c r="BG433" s="18" t="s">
        <v>5537</v>
      </c>
      <c r="BH433" s="18" t="s">
        <v>5537</v>
      </c>
      <c r="BI433" s="9" t="s">
        <v>6142</v>
      </c>
      <c r="BJ433" s="14"/>
      <c r="BK433" s="14" t="s">
        <v>5537</v>
      </c>
      <c r="BL433" s="14" t="str">
        <f>_xlfn.XLOOKUP(B433,'[4]cell downs 18042026 17h'!$B:$B,'[4]cell downs 18042026 17h'!$B:$B,"")</f>
        <v/>
      </c>
      <c r="BM433" s="14" t="str">
        <f>_xlfn.XLOOKUP(B433,'[5]Cells Huawei 19042026 15h'!$B:$B,'[5]Cells Huawei 19042026 15h'!$B:$B,"")</f>
        <v/>
      </c>
      <c r="BN433" s="9" t="str">
        <f>_xlfn.XLOOKUP(B433,'[6]cells down 19042026 9H40'!$B:$B,'[6]cells down 19042026 9H40'!$B:$B,"")</f>
        <v/>
      </c>
      <c r="BO433" s="9" t="s">
        <v>5537</v>
      </c>
      <c r="BP433" s="9" t="s">
        <v>5578</v>
      </c>
      <c r="BQ433" s="115"/>
    </row>
    <row r="434" spans="1:69" s="9" customFormat="1" x14ac:dyDescent="0.3">
      <c r="A434" s="1" t="s">
        <v>2128</v>
      </c>
      <c r="B434" s="8" t="s">
        <v>2129</v>
      </c>
      <c r="C434" s="3" t="str">
        <f>_xlfn.XLOOKUP(B434,'[1]daily break down'!$D:$D,'[1]daily break down'!$E:$E,"")</f>
        <v>CENTRE</v>
      </c>
      <c r="D434" s="1" t="s">
        <v>21</v>
      </c>
      <c r="E434" s="1" t="s">
        <v>36</v>
      </c>
      <c r="F434" s="3" t="s">
        <v>37</v>
      </c>
      <c r="G434" s="1" t="s">
        <v>2128</v>
      </c>
      <c r="H434" s="34" t="str">
        <f>_xlfn.XLOOKUP(B434,[2]CALCULATION!$B:$B,[2]CALCULATION!$H:$H,"")</f>
        <v>ZTE</v>
      </c>
      <c r="I434" s="28">
        <v>0</v>
      </c>
      <c r="J434" s="28">
        <v>0</v>
      </c>
      <c r="K434" s="28">
        <v>5.2845337054444705E-2</v>
      </c>
      <c r="L434" s="28">
        <v>0</v>
      </c>
      <c r="M434" s="28">
        <v>0</v>
      </c>
      <c r="N434" s="28">
        <v>0</v>
      </c>
      <c r="O434" s="28">
        <v>0</v>
      </c>
      <c r="P434" s="28">
        <v>7.6998848567343856</v>
      </c>
      <c r="Q434" s="28">
        <v>26.056692720149073</v>
      </c>
      <c r="R434" s="28">
        <v>0</v>
      </c>
      <c r="S434" s="94">
        <v>0.31553820559136875</v>
      </c>
      <c r="T434" s="94">
        <f>_xlfn.XLOOKUP(B434,'[3]Nur des jours'!$B:$B,'[3]Nur des jours'!$U:$U,"")</f>
        <v>0</v>
      </c>
      <c r="U434" s="94">
        <v>0.24384119075543681</v>
      </c>
      <c r="V434" s="94">
        <v>0</v>
      </c>
      <c r="W434" s="94">
        <v>0</v>
      </c>
      <c r="X434" s="94">
        <v>4.5207464765019276</v>
      </c>
      <c r="Y434" s="94">
        <v>1.7928712478562236</v>
      </c>
      <c r="Z434" s="94">
        <v>8.4150714972619571</v>
      </c>
      <c r="AA434" s="94">
        <v>0</v>
      </c>
      <c r="AB434" s="94">
        <v>3.0854685489095186E-3</v>
      </c>
      <c r="AC434" s="94">
        <f>_xlfn.XLOOKUP(B434,'[3]Nur des jours'!$B:$B,'[3]Nur des jours'!$N:$N,"")</f>
        <v>0.29490301997814156</v>
      </c>
      <c r="AD434" s="94">
        <v>0.29490301997814156</v>
      </c>
      <c r="AE434" s="94">
        <v>0.24242233492800019</v>
      </c>
      <c r="AF434" s="94">
        <v>0.20591715372767488</v>
      </c>
      <c r="AG434" s="94">
        <v>0.36655908612353272</v>
      </c>
      <c r="AH434" s="94">
        <v>0.29490301997814156</v>
      </c>
      <c r="AI434" s="49" t="s">
        <v>5559</v>
      </c>
      <c r="AJ434" s="49"/>
      <c r="AK434" s="48" t="str" cm="1">
        <f t="array" ref="AK434">IFERROR(_xlfn.IFS(
AM434="MPR ISSUE","PDH",
AM434="BSS Hardware Issue","BSS",
AM434="Sites strategiques, MLL, Pylone, etc.","ENVTECH",
AM434="AKTIVCO DEFAUT GE &amp; POWER Cabinet","AKTIVCO",
AM434="AKTIVCO Coupure ENEO &amp; Baisse de tension","AKTIVCO GRID ONLY",
AM434="Coupure ENEO &amp; Baisse de tension","IHS GRID ONLY",
AM434="Defaut GE &amp; POWER Cabinet","IHS",
AM434="Sharing","Partners",
AM434="Sites strategiques &amp; DataCenter","SST &amp; DC",
AM434="Exclu","Exclu",
AM434="SAT","SAT",
AM434="SPARE-ISSUE","SPARE-ISSUE",
AM434="Fiber CAmtel","TRANS_FO_CAMTEL",
AM434="Fiber AOF","Fiber AOF",
AM434="Projet OCM (HUAWEI)","TRAVAUX-HUAWEI",
AM434="Projet OCM (NOKIA)","TRAVAUX-NOKIA",
AM434="ACCESS-ISSUE","ACCESS-ISSUE",
AM434="Projet OCM (ZTE, NOKIA, autres projets)","TRAVAUX OCM",
AM434="No root CAuse","No root cause",
AM434="ODU HS","PDH",
AM434="IP &amp; VLAN","PDH",
AM434="Warehouse HUAWEI","SPARE-ISSUE",
AM434="SPARE-HS","SPARE-ISSUE",
AM434="Power Telco","BSS",AM434="no impacts","no impacts"
),"")</f>
        <v>no impacts</v>
      </c>
      <c r="AL434" s="48" t="str" cm="1">
        <f t="array" ref="AL434">IFERROR(_xlfn.IFS(
AM434="MPR ISSUE","TX ISSUE",
AM434="BSS Hardware Issue","RAN ISSUE",
AM434="Sites strategiques, MLL, Pylone, etc.","ENVTECH",
AM434="AKTIVCO DEFAUT GE &amp; POWER Cabinet","POWER ISSUE",
AM434="AKTIVCO Coupure ENEO &amp; Baisse de tension","POWER ISSUE",
AM434="Coupure ENEO &amp; Baisse de tension","POWER ISSUE",
AM434="Defaut GE &amp; POWER Cabinet","POWER ISSUE",
AM434="Sharing","POWER ISSUE",
AM434="Sites strategiques &amp; DataCenter","POWER ISSUE",
AM434="Exclu","Exclu",
AM434="SAT","TX ISSUE",
AM434="SPARE-ISSUE","SPARE-ISSUE",
AM434="Fiber CAmtel","TX ISSUE",
AM434="Fiber AOF","TX ISSUE",
AM434="Projet OCM (HUAWEI)","TRAVAUX-HUAWEI",
AM434="Projet OCM (NOKIA)","TRAVAUX -NOKIA",
AM434="ACCESS-ISSUE","ACCESS-ISSUE",
AM434="Projet OCM (ZTE, NOKIA, autres projets)","TRAVAUX OCM",
AM434="No root CAuse","No root cause",
AM434="ODU HS","TX ISSUE",
AM434="IP &amp; VLAN","TX ISSUE",
AM434="Warehouse HUAWEI","SPARE-ISSUE",
AM434="SPARE-HS","SPARE-ISSUE",
AM434="Power Telco","RAN ISSUE",AM434="no impacts","no impacts"
),"")</f>
        <v>no impacts</v>
      </c>
      <c r="AM434" s="67" t="s">
        <v>5605</v>
      </c>
      <c r="AN434" s="48" t="str" cm="1">
        <f t="array" ref="AN434">IFERROR(_xlfn.IFS(
AM434="MPR ISSUE","ACTIVE",
AM434="BSS Hardware Issue","ACTIVE",
AM434="Sites strategiques, MLL, Pylone, etc.","PASSIVE",
AM434="AKTIVCO DEFAUT GE &amp; POWER Cabinet","PASSIVE",
AM434="AKTIVCO Coupure ENEO &amp; Baisse de tension","PASSIVE",
AM434="Coupure ENEO &amp; Baisse de tension","PASSIVE",
AM434="Defaut GE &amp; POWER Cabinet","PASSIVE",
AM434="Sharing","PASSIVE",
AM434="Sites strategiques &amp; DataCenter","PASSIVE",
AM434="Exclu","Exclu",
AM434="SAT","ACTIVE",
AM434="SPARE-ISSUE","SPARE-ISSUE",
AM434="Fiber CAmtel","ACTIVE",
AM434="Fiber AOF","ACTIVE",
AM434="Projet OCM (HUAWEI)","PLANNED WORKS",
AM434="Projet OCM (NOKIA)","PLANNED WORKS",
AM434="ACCESS-ISSUE","ACCESS-ISSUE",
AM434="Projet OCM (ZTE, NOKIA, autres projets)","PLANNED WORKS",
AM434="No root CAuse","No root cause",
AM434="ODU HS","ACTIVE",
AM434="IP &amp; VLAN","ACTIVE",
AM434="Warehouse HUAWEI","SPARE-ISSUE",
AM434="SPARE-HS","SPARE-ISSUE",
AM434="Power Telco","ACTIVE", AM434="no impacts","no impacts"
),"")</f>
        <v>no impacts</v>
      </c>
      <c r="AO434" s="93" t="s">
        <v>5537</v>
      </c>
      <c r="AP434" s="101" t="str">
        <f t="shared" si="21"/>
        <v>CTR_659</v>
      </c>
      <c r="AR434" s="17" t="s">
        <v>5537</v>
      </c>
      <c r="AS434" s="7" t="s">
        <v>5537</v>
      </c>
      <c r="AT434" s="6"/>
      <c r="AU434" s="7"/>
      <c r="AV434" s="3" t="s">
        <v>5537</v>
      </c>
      <c r="AW434" s="18" t="s">
        <v>5537</v>
      </c>
      <c r="AX434" s="18" t="s">
        <v>5537</v>
      </c>
      <c r="AY434" s="18" t="s">
        <v>5537</v>
      </c>
      <c r="AZ434" s="18" t="s">
        <v>5537</v>
      </c>
      <c r="BA434" s="18" t="s">
        <v>5537</v>
      </c>
      <c r="BB434" s="18" t="s">
        <v>5537</v>
      </c>
      <c r="BC434" s="18" t="s">
        <v>5537</v>
      </c>
      <c r="BD434" s="18" t="s">
        <v>5537</v>
      </c>
      <c r="BE434" s="18" t="s">
        <v>5537</v>
      </c>
      <c r="BF434" s="18" t="s">
        <v>5537</v>
      </c>
      <c r="BG434" s="18" t="s">
        <v>5537</v>
      </c>
      <c r="BH434" s="18" t="s">
        <v>5537</v>
      </c>
      <c r="BI434" s="9" t="s">
        <v>5537</v>
      </c>
      <c r="BJ434" s="14"/>
      <c r="BK434" s="14" t="s">
        <v>5537</v>
      </c>
      <c r="BL434" s="14" t="str">
        <f>_xlfn.XLOOKUP(B434,'[4]cell downs 18042026 17h'!$B:$B,'[4]cell downs 18042026 17h'!$B:$B,"")</f>
        <v/>
      </c>
      <c r="BM434" s="14" t="str">
        <f>_xlfn.XLOOKUP(B434,'[5]Cells Huawei 19042026 15h'!$B:$B,'[5]Cells Huawei 19042026 15h'!$B:$B,"")</f>
        <v/>
      </c>
      <c r="BN434" s="9" t="str">
        <f>_xlfn.XLOOKUP(B434,'[6]cells down 19042026 9H40'!$B:$B,'[6]cells down 19042026 9H40'!$B:$B,"")</f>
        <v/>
      </c>
      <c r="BO434" s="9" t="s">
        <v>5537</v>
      </c>
      <c r="BP434" s="9" t="s">
        <v>12</v>
      </c>
      <c r="BQ434" s="115"/>
    </row>
    <row r="435" spans="1:69" s="9" customFormat="1" x14ac:dyDescent="0.3">
      <c r="A435" s="1" t="s">
        <v>4234</v>
      </c>
      <c r="B435" s="8" t="s">
        <v>4235</v>
      </c>
      <c r="C435" s="3" t="str">
        <f>_xlfn.XLOOKUP(B435,'[1]daily break down'!$D:$D,'[1]daily break down'!$E:$E,"")</f>
        <v>ADAMAOUA</v>
      </c>
      <c r="D435" s="1" t="s">
        <v>11</v>
      </c>
      <c r="E435" s="1" t="s">
        <v>12</v>
      </c>
      <c r="F435" s="3" t="s">
        <v>90</v>
      </c>
      <c r="G435" s="1" t="s">
        <v>4236</v>
      </c>
      <c r="H435" s="33" t="str">
        <f>_xlfn.XLOOKUP(B435,[2]CALCULATION!$B:$B,[2]CALCULATION!$H:$H,"")</f>
        <v>NOKIA</v>
      </c>
      <c r="I435" s="28">
        <v>0</v>
      </c>
      <c r="J435" s="28">
        <v>0</v>
      </c>
      <c r="K435" s="28">
        <v>0</v>
      </c>
      <c r="L435" s="28">
        <v>0</v>
      </c>
      <c r="M435" s="28">
        <v>0</v>
      </c>
      <c r="N435" s="28">
        <v>0</v>
      </c>
      <c r="O435" s="28">
        <v>0</v>
      </c>
      <c r="P435" s="28">
        <v>2.7158273919121294</v>
      </c>
      <c r="Q435" s="28">
        <v>1.6022050589572854</v>
      </c>
      <c r="R435" s="28">
        <v>0</v>
      </c>
      <c r="S435" s="94">
        <v>0</v>
      </c>
      <c r="T435" s="94">
        <f>_xlfn.XLOOKUP(B435,'[3]Nur des jours'!$B:$B,'[3]Nur des jours'!$U:$U,"")</f>
        <v>0.10440654847003564</v>
      </c>
      <c r="U435" s="94">
        <v>0</v>
      </c>
      <c r="V435" s="94">
        <v>0</v>
      </c>
      <c r="W435" s="94">
        <v>0.10440654847003564</v>
      </c>
      <c r="X435" s="94">
        <v>0</v>
      </c>
      <c r="Y435" s="94">
        <v>0</v>
      </c>
      <c r="Z435" s="94">
        <v>0</v>
      </c>
      <c r="AA435" s="94">
        <v>0</v>
      </c>
      <c r="AB435" s="94">
        <v>0</v>
      </c>
      <c r="AC435" s="94">
        <f>_xlfn.XLOOKUP(B435,'[3]Nur des jours'!$B:$B,'[3]Nur des jours'!$N:$N,"")</f>
        <v>0.29224559330884936</v>
      </c>
      <c r="AD435" s="94">
        <v>0.29224559330884936</v>
      </c>
      <c r="AE435" s="94">
        <v>2.0465390933179863</v>
      </c>
      <c r="AF435" s="94">
        <v>0</v>
      </c>
      <c r="AG435" s="94">
        <v>0</v>
      </c>
      <c r="AH435" s="94">
        <v>0.29224559330884936</v>
      </c>
      <c r="AI435" s="49" t="s">
        <v>5559</v>
      </c>
      <c r="AJ435" s="49"/>
      <c r="AK435" s="48" t="str" cm="1">
        <f t="array" ref="AK435">IFERROR(_xlfn.IFS(
AM435="MPR ISSUE","PDH",
AM435="BSS Hardware Issue","BSS",
AM435="Sites strategiques, MLL, Pylone, etc.","ENVTECH",
AM435="AKTIVCO DEFAUT GE &amp; POWER Cabinet","AKTIVCO",
AM435="AKTIVCO Coupure ENEO &amp; Baisse de tension","AKTIVCO GRID ONLY",
AM435="Coupure ENEO &amp; Baisse de tension","IHS GRID ONLY",
AM435="Defaut GE &amp; POWER Cabinet","IHS",
AM435="Sharing","Partners",
AM435="Sites strategiques &amp; DataCenter","SST &amp; DC",
AM435="Exclu","Exclu",
AM435="SAT","SAT",
AM435="SPARE-ISSUE","SPARE-ISSUE",
AM435="Fiber CAmtel","TRANS_FO_CAMTEL",
AM435="Fiber AOF","Fiber AOF",
AM435="Projet OCM (HUAWEI)","TRAVAUX-HUAWEI",
AM435="Projet OCM (NOKIA)","TRAVAUX-NOKIA",
AM435="ACCESS-ISSUE","ACCESS-ISSUE",
AM435="Projet OCM (ZTE, NOKIA, autres projets)","TRAVAUX OCM",
AM435="No root CAuse","No root cause",
AM435="ODU HS","PDH",
AM435="IP &amp; VLAN","PDH",
AM435="Warehouse HUAWEI","SPARE-ISSUE",
AM435="SPARE-HS","SPARE-ISSUE",
AM435="Power Telco","BSS",AM435="no impacts","no impacts"
),"")</f>
        <v>BSS</v>
      </c>
      <c r="AL435" s="48" t="str" cm="1">
        <f t="array" ref="AL435">IFERROR(_xlfn.IFS(
AM435="MPR ISSUE","TX ISSUE",
AM435="BSS Hardware Issue","RAN ISSUE",
AM435="Sites strategiques, MLL, Pylone, etc.","ENVTECH",
AM435="AKTIVCO DEFAUT GE &amp; POWER Cabinet","POWER ISSUE",
AM435="AKTIVCO Coupure ENEO &amp; Baisse de tension","POWER ISSUE",
AM435="Coupure ENEO &amp; Baisse de tension","POWER ISSUE",
AM435="Defaut GE &amp; POWER Cabinet","POWER ISSUE",
AM435="Sharing","POWER ISSUE",
AM435="Sites strategiques &amp; DataCenter","POWER ISSUE",
AM435="Exclu","Exclu",
AM435="SAT","TX ISSUE",
AM435="SPARE-ISSUE","SPARE-ISSUE",
AM435="Fiber CAmtel","TX ISSUE",
AM435="Fiber AOF","TX ISSUE",
AM435="Projet OCM (HUAWEI)","TRAVAUX-HUAWEI",
AM435="Projet OCM (NOKIA)","TRAVAUX -NOKIA",
AM435="ACCESS-ISSUE","ACCESS-ISSUE",
AM435="Projet OCM (ZTE, NOKIA, autres projets)","TRAVAUX OCM",
AM435="No root CAuse","No root cause",
AM435="ODU HS","TX ISSUE",
AM435="IP &amp; VLAN","TX ISSUE",
AM435="Warehouse HUAWEI","SPARE-ISSUE",
AM435="SPARE-HS","SPARE-ISSUE",
AM435="Power Telco","RAN ISSUE",AM435="no impacts","no impacts"
),"")</f>
        <v>RAN ISSUE</v>
      </c>
      <c r="AM435" s="67" t="s">
        <v>5320</v>
      </c>
      <c r="AN435" s="48" t="str" cm="1">
        <f t="array" ref="AN435">IFERROR(_xlfn.IFS(
AM435="MPR ISSUE","ACTIVE",
AM435="BSS Hardware Issue","ACTIVE",
AM435="Sites strategiques, MLL, Pylone, etc.","PASSIVE",
AM435="AKTIVCO DEFAUT GE &amp; POWER Cabinet","PASSIVE",
AM435="AKTIVCO Coupure ENEO &amp; Baisse de tension","PASSIVE",
AM435="Coupure ENEO &amp; Baisse de tension","PASSIVE",
AM435="Defaut GE &amp; POWER Cabinet","PASSIVE",
AM435="Sharing","PASSIVE",
AM435="Sites strategiques &amp; DataCenter","PASSIVE",
AM435="Exclu","Exclu",
AM435="SAT","ACTIVE",
AM435="SPARE-ISSUE","SPARE-ISSUE",
AM435="Fiber CAmtel","ACTIVE",
AM435="Fiber AOF","ACTIVE",
AM435="Projet OCM (HUAWEI)","PLANNED WORKS",
AM435="Projet OCM (NOKIA)","PLANNED WORKS",
AM435="ACCESS-ISSUE","ACCESS-ISSUE",
AM435="Projet OCM (ZTE, NOKIA, autres projets)","PLANNED WORKS",
AM435="No root CAuse","No root cause",
AM435="ODU HS","ACTIVE",
AM435="IP &amp; VLAN","ACTIVE",
AM435="Warehouse HUAWEI","SPARE-ISSUE",
AM435="SPARE-HS","SPARE-ISSUE",
AM435="Power Telco","ACTIVE", AM435="no impacts","no impacts"
),"")</f>
        <v>ACTIVE</v>
      </c>
      <c r="AO435" s="93" t="s">
        <v>6375</v>
      </c>
      <c r="AP435" s="101" t="str">
        <f t="shared" si="21"/>
        <v>ADM_062</v>
      </c>
      <c r="AR435" s="17" t="s">
        <v>5537</v>
      </c>
      <c r="AS435" s="7" t="s">
        <v>5537</v>
      </c>
      <c r="AT435" s="6"/>
      <c r="AU435" s="7"/>
      <c r="AV435" s="3" t="s">
        <v>5537</v>
      </c>
      <c r="AW435" s="18" t="s">
        <v>5537</v>
      </c>
      <c r="AX435" s="18" t="s">
        <v>5537</v>
      </c>
      <c r="AY435" s="18" t="s">
        <v>5537</v>
      </c>
      <c r="AZ435" s="18" t="s">
        <v>5537</v>
      </c>
      <c r="BA435" s="18" t="s">
        <v>5537</v>
      </c>
      <c r="BB435" s="18" t="s">
        <v>5537</v>
      </c>
      <c r="BC435" s="18" t="s">
        <v>5537</v>
      </c>
      <c r="BD435" s="18" t="s">
        <v>5537</v>
      </c>
      <c r="BE435" s="18" t="s">
        <v>5537</v>
      </c>
      <c r="BF435" s="18" t="s">
        <v>5537</v>
      </c>
      <c r="BG435" s="18" t="s">
        <v>6376</v>
      </c>
      <c r="BH435" s="18" t="s">
        <v>6377</v>
      </c>
      <c r="BI435" s="9" t="s">
        <v>6378</v>
      </c>
      <c r="BJ435" s="14"/>
      <c r="BK435" s="14" t="s">
        <v>5537</v>
      </c>
      <c r="BL435" s="14" t="str">
        <f>_xlfn.XLOOKUP(B435,'[4]cell downs 18042026 17h'!$B:$B,'[4]cell downs 18042026 17h'!$B:$B,"")</f>
        <v/>
      </c>
      <c r="BM435" s="14" t="str">
        <f>_xlfn.XLOOKUP(B435,'[5]Cells Huawei 19042026 15h'!$B:$B,'[5]Cells Huawei 19042026 15h'!$B:$B,"")</f>
        <v/>
      </c>
      <c r="BN435" s="9" t="str">
        <f>_xlfn.XLOOKUP(B435,'[6]cells down 19042026 9H40'!$B:$B,'[6]cells down 19042026 9H40'!$B:$B,"")</f>
        <v/>
      </c>
      <c r="BO435" s="9" t="s">
        <v>4235</v>
      </c>
      <c r="BP435" s="9" t="s">
        <v>12</v>
      </c>
      <c r="BQ435" s="115"/>
    </row>
    <row r="436" spans="1:69" s="9" customFormat="1" x14ac:dyDescent="0.3">
      <c r="A436" s="1" t="s">
        <v>805</v>
      </c>
      <c r="B436" s="8" t="s">
        <v>806</v>
      </c>
      <c r="C436" s="3" t="str">
        <f>_xlfn.XLOOKUP(B436,'[1]daily break down'!$D:$D,'[1]daily break down'!$E:$E,"")</f>
        <v>Douala</v>
      </c>
      <c r="D436" s="1" t="s">
        <v>11</v>
      </c>
      <c r="E436" s="1" t="s">
        <v>12</v>
      </c>
      <c r="F436" s="3" t="s">
        <v>31</v>
      </c>
      <c r="G436" s="1" t="s">
        <v>32</v>
      </c>
      <c r="H436" s="34" t="str">
        <f>_xlfn.XLOOKUP(B436,[2]CALCULATION!$B:$B,[2]CALCULATION!$H:$H,"")</f>
        <v>ZTE</v>
      </c>
      <c r="I436" s="28">
        <v>0</v>
      </c>
      <c r="J436" s="28">
        <v>4.6264193155324602E-2</v>
      </c>
      <c r="K436" s="28">
        <v>0</v>
      </c>
      <c r="L436" s="28">
        <v>0</v>
      </c>
      <c r="M436" s="28">
        <v>0</v>
      </c>
      <c r="N436" s="28">
        <v>0</v>
      </c>
      <c r="O436" s="28">
        <v>0</v>
      </c>
      <c r="P436" s="28">
        <v>0</v>
      </c>
      <c r="Q436" s="28">
        <v>0</v>
      </c>
      <c r="R436" s="28">
        <v>0</v>
      </c>
      <c r="S436" s="94">
        <v>0</v>
      </c>
      <c r="T436" s="94">
        <f>_xlfn.XLOOKUP(B436,'[3]Nur des jours'!$B:$B,'[3]Nur des jours'!$U:$U,"")</f>
        <v>20.782021813014186</v>
      </c>
      <c r="U436" s="94">
        <v>0</v>
      </c>
      <c r="V436" s="94">
        <v>0</v>
      </c>
      <c r="W436" s="94">
        <v>20.782021813014186</v>
      </c>
      <c r="X436" s="94">
        <v>0.16363684356210731</v>
      </c>
      <c r="Y436" s="94">
        <v>0</v>
      </c>
      <c r="Z436" s="94">
        <v>0</v>
      </c>
      <c r="AA436" s="94">
        <v>0</v>
      </c>
      <c r="AB436" s="94">
        <v>0</v>
      </c>
      <c r="AC436" s="94">
        <f>_xlfn.XLOOKUP(B436,'[3]Nur des jours'!$B:$B,'[3]Nur des jours'!$N:$N,"")</f>
        <v>0.28561094417477767</v>
      </c>
      <c r="AD436" s="94">
        <v>0.28561094417477767</v>
      </c>
      <c r="AE436" s="94">
        <v>0.12514537846360443</v>
      </c>
      <c r="AF436" s="94">
        <v>0.10582739169905163</v>
      </c>
      <c r="AG436" s="94">
        <v>0.44528823486922858</v>
      </c>
      <c r="AH436" s="94">
        <v>0.28561094417477767</v>
      </c>
      <c r="AI436" s="49" t="s">
        <v>5559</v>
      </c>
      <c r="AJ436" s="49"/>
      <c r="AK436" s="48" t="str" cm="1">
        <f t="array" ref="AK436">IFERROR(_xlfn.IFS(
AM436="MPR ISSUE","PDH",
AM436="BSS Hardware Issue","BSS",
AM436="Sites strategiques, MLL, Pylone, etc.","ENVTECH",
AM436="AKTIVCO DEFAUT GE &amp; POWER Cabinet","AKTIVCO",
AM436="AKTIVCO Coupure ENEO &amp; Baisse de tension","AKTIVCO GRID ONLY",
AM436="Coupure ENEO &amp; Baisse de tension","IHS GRID ONLY",
AM436="Defaut GE &amp; POWER Cabinet","IHS",
AM436="Sharing","Partners",
AM436="Sites strategiques &amp; DataCenter","SST &amp; DC",
AM436="Exclu","Exclu",
AM436="SAT","SAT",
AM436="SPARE-ISSUE","SPARE-ISSUE",
AM436="Fiber CAmtel","TRANS_FO_CAMTEL",
AM436="Fiber AOF","Fiber AOF",
AM436="Projet OCM (HUAWEI)","TRAVAUX-HUAWEI",
AM436="Projet OCM (NOKIA)","TRAVAUX-NOKIA",
AM436="ACCESS-ISSUE","ACCESS-ISSUE",
AM436="Projet OCM (ZTE, NOKIA, autres projets)","TRAVAUX OCM",
AM436="No root CAuse","No root cause",
AM436="ODU HS","PDH",
AM436="IP &amp; VLAN","PDH",
AM436="Warehouse HUAWEI","SPARE-ISSUE",
AM436="SPARE-HS","SPARE-ISSUE",
AM436="Power Telco","BSS",AM436="no impacts","no impacts"
),"")</f>
        <v>no impacts</v>
      </c>
      <c r="AL436" s="48" t="str" cm="1">
        <f t="array" ref="AL436">IFERROR(_xlfn.IFS(
AM436="MPR ISSUE","TX ISSUE",
AM436="BSS Hardware Issue","RAN ISSUE",
AM436="Sites strategiques, MLL, Pylone, etc.","ENVTECH",
AM436="AKTIVCO DEFAUT GE &amp; POWER Cabinet","POWER ISSUE",
AM436="AKTIVCO Coupure ENEO &amp; Baisse de tension","POWER ISSUE",
AM436="Coupure ENEO &amp; Baisse de tension","POWER ISSUE",
AM436="Defaut GE &amp; POWER Cabinet","POWER ISSUE",
AM436="Sharing","POWER ISSUE",
AM436="Sites strategiques &amp; DataCenter","POWER ISSUE",
AM436="Exclu","Exclu",
AM436="SAT","TX ISSUE",
AM436="SPARE-ISSUE","SPARE-ISSUE",
AM436="Fiber CAmtel","TX ISSUE",
AM436="Fiber AOF","TX ISSUE",
AM436="Projet OCM (HUAWEI)","TRAVAUX-HUAWEI",
AM436="Projet OCM (NOKIA)","TRAVAUX -NOKIA",
AM436="ACCESS-ISSUE","ACCESS-ISSUE",
AM436="Projet OCM (ZTE, NOKIA, autres projets)","TRAVAUX OCM",
AM436="No root CAuse","No root cause",
AM436="ODU HS","TX ISSUE",
AM436="IP &amp; VLAN","TX ISSUE",
AM436="Warehouse HUAWEI","SPARE-ISSUE",
AM436="SPARE-HS","SPARE-ISSUE",
AM436="Power Telco","RAN ISSUE",AM436="no impacts","no impacts"
),"")</f>
        <v>no impacts</v>
      </c>
      <c r="AM436" s="67" t="s">
        <v>5605</v>
      </c>
      <c r="AN436" s="48" t="str" cm="1">
        <f t="array" ref="AN436">IFERROR(_xlfn.IFS(
AM436="MPR ISSUE","ACTIVE",
AM436="BSS Hardware Issue","ACTIVE",
AM436="Sites strategiques, MLL, Pylone, etc.","PASSIVE",
AM436="AKTIVCO DEFAUT GE &amp; POWER Cabinet","PASSIVE",
AM436="AKTIVCO Coupure ENEO &amp; Baisse de tension","PASSIVE",
AM436="Coupure ENEO &amp; Baisse de tension","PASSIVE",
AM436="Defaut GE &amp; POWER Cabinet","PASSIVE",
AM436="Sharing","PASSIVE",
AM436="Sites strategiques &amp; DataCenter","PASSIVE",
AM436="Exclu","Exclu",
AM436="SAT","ACTIVE",
AM436="SPARE-ISSUE","SPARE-ISSUE",
AM436="Fiber CAmtel","ACTIVE",
AM436="Fiber AOF","ACTIVE",
AM436="Projet OCM (HUAWEI)","PLANNED WORKS",
AM436="Projet OCM (NOKIA)","PLANNED WORKS",
AM436="ACCESS-ISSUE","ACCESS-ISSUE",
AM436="Projet OCM (ZTE, NOKIA, autres projets)","PLANNED WORKS",
AM436="No root CAuse","No root cause",
AM436="ODU HS","ACTIVE",
AM436="IP &amp; VLAN","ACTIVE",
AM436="Warehouse HUAWEI","SPARE-ISSUE",
AM436="SPARE-HS","SPARE-ISSUE",
AM436="Power Telco","ACTIVE", AM436="no impacts","no impacts"
),"")</f>
        <v>no impacts</v>
      </c>
      <c r="AO436" s="93" t="s">
        <v>5537</v>
      </c>
      <c r="AP436" s="101" t="str">
        <f t="shared" si="21"/>
        <v>LIT_339</v>
      </c>
      <c r="AR436" s="17" t="s">
        <v>5537</v>
      </c>
      <c r="AS436" s="7" t="s">
        <v>5537</v>
      </c>
      <c r="AT436" s="6"/>
      <c r="AU436" s="7"/>
      <c r="AV436" s="3" t="s">
        <v>5537</v>
      </c>
      <c r="AW436" s="18" t="s">
        <v>5537</v>
      </c>
      <c r="AX436" s="18" t="s">
        <v>5537</v>
      </c>
      <c r="AY436" s="18" t="s">
        <v>5537</v>
      </c>
      <c r="AZ436" s="18" t="s">
        <v>5537</v>
      </c>
      <c r="BA436" s="18" t="s">
        <v>5537</v>
      </c>
      <c r="BB436" s="18" t="s">
        <v>5537</v>
      </c>
      <c r="BC436" s="18" t="s">
        <v>5537</v>
      </c>
      <c r="BD436" s="18" t="s">
        <v>5537</v>
      </c>
      <c r="BE436" s="18" t="s">
        <v>5537</v>
      </c>
      <c r="BF436" s="18" t="s">
        <v>5537</v>
      </c>
      <c r="BG436" s="18" t="s">
        <v>5537</v>
      </c>
      <c r="BH436" s="18" t="s">
        <v>5537</v>
      </c>
      <c r="BI436" s="9" t="s">
        <v>5537</v>
      </c>
      <c r="BJ436" s="14"/>
      <c r="BK436" s="14" t="s">
        <v>5537</v>
      </c>
      <c r="BL436" s="14" t="str">
        <f>_xlfn.XLOOKUP(B436,'[4]cell downs 18042026 17h'!$B:$B,'[4]cell downs 18042026 17h'!$B:$B,"")</f>
        <v/>
      </c>
      <c r="BM436" s="14" t="str">
        <f>_xlfn.XLOOKUP(B436,'[5]Cells Huawei 19042026 15h'!$B:$B,'[5]Cells Huawei 19042026 15h'!$B:$B,"")</f>
        <v/>
      </c>
      <c r="BN436" s="9" t="str">
        <f>_xlfn.XLOOKUP(B436,'[6]cells down 19042026 9H40'!$B:$B,'[6]cells down 19042026 9H40'!$B:$B,"")</f>
        <v/>
      </c>
      <c r="BO436" s="9" t="s">
        <v>806</v>
      </c>
      <c r="BP436" s="9" t="s">
        <v>154</v>
      </c>
      <c r="BQ436" s="115"/>
    </row>
    <row r="437" spans="1:69" s="9" customFormat="1" x14ac:dyDescent="0.3">
      <c r="A437" s="1" t="s">
        <v>597</v>
      </c>
      <c r="B437" s="8" t="s">
        <v>598</v>
      </c>
      <c r="C437" s="3" t="str">
        <f>_xlfn.XLOOKUP(B437,'[1]daily break down'!$D:$D,'[1]daily break down'!$E:$E,"")</f>
        <v>Douala</v>
      </c>
      <c r="D437" s="1" t="s">
        <v>11</v>
      </c>
      <c r="E437" s="1" t="s">
        <v>12</v>
      </c>
      <c r="F437" s="3" t="s">
        <v>31</v>
      </c>
      <c r="G437" s="1" t="s">
        <v>32</v>
      </c>
      <c r="H437" s="34" t="str">
        <f>_xlfn.XLOOKUP(B437,[2]CALCULATION!$B:$B,[2]CALCULATION!$H:$H,"")</f>
        <v>ZTE</v>
      </c>
      <c r="I437" s="28">
        <v>0</v>
      </c>
      <c r="J437" s="28">
        <v>4.6710070113259602E-2</v>
      </c>
      <c r="K437" s="28">
        <v>0</v>
      </c>
      <c r="L437" s="28">
        <v>0</v>
      </c>
      <c r="M437" s="28">
        <v>0</v>
      </c>
      <c r="N437" s="28">
        <v>0</v>
      </c>
      <c r="O437" s="28">
        <v>0</v>
      </c>
      <c r="P437" s="28">
        <v>0</v>
      </c>
      <c r="Q437" s="28">
        <v>0</v>
      </c>
      <c r="R437" s="28">
        <v>0</v>
      </c>
      <c r="S437" s="94">
        <v>0</v>
      </c>
      <c r="T437" s="94">
        <f>_xlfn.XLOOKUP(B437,'[3]Nur des jours'!$B:$B,'[3]Nur des jours'!$U:$U,"")</f>
        <v>0</v>
      </c>
      <c r="U437" s="94">
        <v>0</v>
      </c>
      <c r="V437" s="94">
        <v>0</v>
      </c>
      <c r="W437" s="94">
        <v>0</v>
      </c>
      <c r="X437" s="94">
        <v>0.16315529644753757</v>
      </c>
      <c r="Y437" s="94">
        <v>0</v>
      </c>
      <c r="Z437" s="94">
        <v>0</v>
      </c>
      <c r="AA437" s="94">
        <v>0</v>
      </c>
      <c r="AB437" s="94">
        <v>0</v>
      </c>
      <c r="AC437" s="94">
        <f>_xlfn.XLOOKUP(B437,'[3]Nur des jours'!$B:$B,'[3]Nur des jours'!$N:$N,"")</f>
        <v>0.28555743893982627</v>
      </c>
      <c r="AD437" s="94">
        <v>0.28555743893982627</v>
      </c>
      <c r="AE437" s="94">
        <v>0.12589475198733857</v>
      </c>
      <c r="AF437" s="94">
        <v>0.10518987729122793</v>
      </c>
      <c r="AG437" s="94">
        <v>0.44539083584500527</v>
      </c>
      <c r="AH437" s="94">
        <v>0.28555743893982627</v>
      </c>
      <c r="AI437" s="49" t="s">
        <v>5559</v>
      </c>
      <c r="AJ437" s="49"/>
      <c r="AK437" s="48" t="str" cm="1">
        <f t="array" ref="AK437">IFERROR(_xlfn.IFS(
AM437="MPR ISSUE","PDH",
AM437="BSS Hardware Issue","BSS",
AM437="Sites strategiques, MLL, Pylone, etc.","ENVTECH",
AM437="AKTIVCO DEFAUT GE &amp; POWER Cabinet","AKTIVCO",
AM437="AKTIVCO Coupure ENEO &amp; Baisse de tension","AKTIVCO GRID ONLY",
AM437="Coupure ENEO &amp; Baisse de tension","IHS GRID ONLY",
AM437="Defaut GE &amp; POWER Cabinet","IHS",
AM437="Sharing","Partners",
AM437="Sites strategiques &amp; DataCenter","SST &amp; DC",
AM437="Exclu","Exclu",
AM437="SAT","SAT",
AM437="SPARE-ISSUE","SPARE-ISSUE",
AM437="Fiber CAmtel","TRANS_FO_CAMTEL",
AM437="Fiber AOF","Fiber AOF",
AM437="Projet OCM (HUAWEI)","TRAVAUX-HUAWEI",
AM437="Projet OCM (NOKIA)","TRAVAUX-NOKIA",
AM437="ACCESS-ISSUE","ACCESS-ISSUE",
AM437="Projet OCM (ZTE, NOKIA, autres projets)","TRAVAUX OCM",
AM437="No root CAuse","No root cause",
AM437="ODU HS","PDH",
AM437="IP &amp; VLAN","PDH",
AM437="Warehouse HUAWEI","SPARE-ISSUE",
AM437="SPARE-HS","SPARE-ISSUE",
AM437="Power Telco","BSS",AM437="no impacts","no impacts"
),"")</f>
        <v>no impacts</v>
      </c>
      <c r="AL437" s="48" t="str" cm="1">
        <f t="array" ref="AL437">IFERROR(_xlfn.IFS(
AM437="MPR ISSUE","TX ISSUE",
AM437="BSS Hardware Issue","RAN ISSUE",
AM437="Sites strategiques, MLL, Pylone, etc.","ENVTECH",
AM437="AKTIVCO DEFAUT GE &amp; POWER Cabinet","POWER ISSUE",
AM437="AKTIVCO Coupure ENEO &amp; Baisse de tension","POWER ISSUE",
AM437="Coupure ENEO &amp; Baisse de tension","POWER ISSUE",
AM437="Defaut GE &amp; POWER Cabinet","POWER ISSUE",
AM437="Sharing","POWER ISSUE",
AM437="Sites strategiques &amp; DataCenter","POWER ISSUE",
AM437="Exclu","Exclu",
AM437="SAT","TX ISSUE",
AM437="SPARE-ISSUE","SPARE-ISSUE",
AM437="Fiber CAmtel","TX ISSUE",
AM437="Fiber AOF","TX ISSUE",
AM437="Projet OCM (HUAWEI)","TRAVAUX-HUAWEI",
AM437="Projet OCM (NOKIA)","TRAVAUX -NOKIA",
AM437="ACCESS-ISSUE","ACCESS-ISSUE",
AM437="Projet OCM (ZTE, NOKIA, autres projets)","TRAVAUX OCM",
AM437="No root CAuse","No root cause",
AM437="ODU HS","TX ISSUE",
AM437="IP &amp; VLAN","TX ISSUE",
AM437="Warehouse HUAWEI","SPARE-ISSUE",
AM437="SPARE-HS","SPARE-ISSUE",
AM437="Power Telco","RAN ISSUE",AM437="no impacts","no impacts"
),"")</f>
        <v>no impacts</v>
      </c>
      <c r="AM437" s="67" t="s">
        <v>5605</v>
      </c>
      <c r="AN437" s="48" t="str" cm="1">
        <f t="array" ref="AN437">IFERROR(_xlfn.IFS(
AM437="MPR ISSUE","ACTIVE",
AM437="BSS Hardware Issue","ACTIVE",
AM437="Sites strategiques, MLL, Pylone, etc.","PASSIVE",
AM437="AKTIVCO DEFAUT GE &amp; POWER Cabinet","PASSIVE",
AM437="AKTIVCO Coupure ENEO &amp; Baisse de tension","PASSIVE",
AM437="Coupure ENEO &amp; Baisse de tension","PASSIVE",
AM437="Defaut GE &amp; POWER Cabinet","PASSIVE",
AM437="Sharing","PASSIVE",
AM437="Sites strategiques &amp; DataCenter","PASSIVE",
AM437="Exclu","Exclu",
AM437="SAT","ACTIVE",
AM437="SPARE-ISSUE","SPARE-ISSUE",
AM437="Fiber CAmtel","ACTIVE",
AM437="Fiber AOF","ACTIVE",
AM437="Projet OCM (HUAWEI)","PLANNED WORKS",
AM437="Projet OCM (NOKIA)","PLANNED WORKS",
AM437="ACCESS-ISSUE","ACCESS-ISSUE",
AM437="Projet OCM (ZTE, NOKIA, autres projets)","PLANNED WORKS",
AM437="No root CAuse","No root cause",
AM437="ODU HS","ACTIVE",
AM437="IP &amp; VLAN","ACTIVE",
AM437="Warehouse HUAWEI","SPARE-ISSUE",
AM437="SPARE-HS","SPARE-ISSUE",
AM437="Power Telco","ACTIVE", AM437="no impacts","no impacts"
),"")</f>
        <v>no impacts</v>
      </c>
      <c r="AO437" s="93" t="s">
        <v>5537</v>
      </c>
      <c r="AP437" s="101" t="str">
        <f t="shared" si="21"/>
        <v>LIT_292</v>
      </c>
      <c r="AR437" s="17" t="s">
        <v>5537</v>
      </c>
      <c r="AS437" s="7" t="s">
        <v>5537</v>
      </c>
      <c r="AT437" s="6"/>
      <c r="AU437" s="7"/>
      <c r="AV437" s="3" t="s">
        <v>5537</v>
      </c>
      <c r="AW437" s="18" t="s">
        <v>5537</v>
      </c>
      <c r="AX437" s="18" t="s">
        <v>5537</v>
      </c>
      <c r="AY437" s="18" t="s">
        <v>5537</v>
      </c>
      <c r="AZ437" s="18" t="s">
        <v>5537</v>
      </c>
      <c r="BA437" s="18" t="s">
        <v>5537</v>
      </c>
      <c r="BB437" s="18" t="s">
        <v>5537</v>
      </c>
      <c r="BC437" s="18" t="s">
        <v>5537</v>
      </c>
      <c r="BD437" s="18" t="s">
        <v>5537</v>
      </c>
      <c r="BE437" s="18" t="s">
        <v>5537</v>
      </c>
      <c r="BF437" s="18" t="s">
        <v>5537</v>
      </c>
      <c r="BG437" s="18" t="s">
        <v>5537</v>
      </c>
      <c r="BH437" s="18" t="s">
        <v>5537</v>
      </c>
      <c r="BI437" s="9" t="s">
        <v>5537</v>
      </c>
      <c r="BJ437" s="14"/>
      <c r="BK437" s="14" t="s">
        <v>5537</v>
      </c>
      <c r="BL437" s="14" t="str">
        <f>_xlfn.XLOOKUP(B437,'[4]cell downs 18042026 17h'!$B:$B,'[4]cell downs 18042026 17h'!$B:$B,"")</f>
        <v/>
      </c>
      <c r="BM437" s="14" t="str">
        <f>_xlfn.XLOOKUP(B437,'[5]Cells Huawei 19042026 15h'!$B:$B,'[5]Cells Huawei 19042026 15h'!$B:$B,"")</f>
        <v/>
      </c>
      <c r="BN437" s="9" t="str">
        <f>_xlfn.XLOOKUP(B437,'[6]cells down 19042026 9H40'!$B:$B,'[6]cells down 19042026 9H40'!$B:$B,"")</f>
        <v/>
      </c>
      <c r="BO437" s="9" t="s">
        <v>598</v>
      </c>
      <c r="BP437" s="9" t="s">
        <v>5537</v>
      </c>
      <c r="BQ437" s="115"/>
    </row>
    <row r="438" spans="1:69" s="9" customFormat="1" x14ac:dyDescent="0.3">
      <c r="A438" s="1" t="s">
        <v>2323</v>
      </c>
      <c r="B438" s="8" t="s">
        <v>2324</v>
      </c>
      <c r="C438" s="3" t="str">
        <f>_xlfn.XLOOKUP(B438,'[1]daily break down'!$D:$D,'[1]daily break down'!$E:$E,"")</f>
        <v>CENTRE</v>
      </c>
      <c r="D438" s="1" t="s">
        <v>11</v>
      </c>
      <c r="E438" s="1" t="s">
        <v>1303</v>
      </c>
      <c r="F438" s="3" t="s">
        <v>226</v>
      </c>
      <c r="G438" s="1" t="s">
        <v>2325</v>
      </c>
      <c r="H438" s="33" t="str">
        <f>_xlfn.XLOOKUP(B438,[2]CALCULATION!$B:$B,[2]CALCULATION!$H:$H,"")</f>
        <v>NOKIA</v>
      </c>
      <c r="I438" s="28">
        <v>4.6371203625233828E-4</v>
      </c>
      <c r="J438" s="28">
        <v>1.7835078317388799E-4</v>
      </c>
      <c r="K438" s="28">
        <v>1.6051570485653394E-4</v>
      </c>
      <c r="L438" s="28">
        <v>1.9618586149147365E-4</v>
      </c>
      <c r="M438" s="28">
        <v>0.64759970105627007</v>
      </c>
      <c r="N438" s="28">
        <v>1.7835078317400378E-4</v>
      </c>
      <c r="O438" s="28">
        <v>1.783507831741196E-4</v>
      </c>
      <c r="P438" s="28">
        <v>1.7835078317388799E-4</v>
      </c>
      <c r="Q438" s="28">
        <v>1.6051570485659184E-4</v>
      </c>
      <c r="R438" s="28">
        <v>1.6051570485641812E-4</v>
      </c>
      <c r="S438" s="94">
        <v>1.6051570485659184E-4</v>
      </c>
      <c r="T438" s="94">
        <f>_xlfn.XLOOKUP(B438,'[3]Nur des jours'!$B:$B,'[3]Nur des jours'!$U:$U,"")</f>
        <v>1.6051570485653394E-4</v>
      </c>
      <c r="U438" s="94">
        <v>1.7835078317388799E-4</v>
      </c>
      <c r="V438" s="94">
        <v>0.72715397807854865</v>
      </c>
      <c r="W438" s="94">
        <v>1.6051570485653394E-4</v>
      </c>
      <c r="X438" s="94">
        <v>1.4268062653906408E-4</v>
      </c>
      <c r="Y438" s="94">
        <v>1.7835078317388799E-4</v>
      </c>
      <c r="Z438" s="94">
        <v>1.783507831741196E-4</v>
      </c>
      <c r="AA438" s="94">
        <v>1.426806265391799E-4</v>
      </c>
      <c r="AB438" s="94">
        <v>0.10032231553535158</v>
      </c>
      <c r="AC438" s="94">
        <f>_xlfn.XLOOKUP(B438,'[3]Nur des jours'!$B:$B,'[3]Nur des jours'!$N:$N,"")</f>
        <v>0.28013557513133713</v>
      </c>
      <c r="AD438" s="94">
        <v>0.28013557513133713</v>
      </c>
      <c r="AE438" s="94">
        <v>0.21494530572441439</v>
      </c>
      <c r="AF438" s="94">
        <v>0.24252110597699444</v>
      </c>
      <c r="AG438" s="94">
        <v>0.32220126426290341</v>
      </c>
      <c r="AH438" s="94">
        <v>0.28013557513133713</v>
      </c>
      <c r="AI438" s="49" t="s">
        <v>5559</v>
      </c>
      <c r="AJ438" s="49"/>
      <c r="AK438" s="48" t="str" cm="1">
        <f t="array" ref="AK438">IFERROR(_xlfn.IFS(
AM438="MPR ISSUE","PDH",
AM438="BSS Hardware Issue","BSS",
AM438="Sites strategiques, MLL, Pylone, etc.","ENVTECH",
AM438="AKTIVCO DEFAUT GE &amp; POWER Cabinet","AKTIVCO",
AM438="AKTIVCO Coupure ENEO &amp; Baisse de tension","AKTIVCO GRID ONLY",
AM438="Coupure ENEO &amp; Baisse de tension","IHS GRID ONLY",
AM438="Defaut GE &amp; POWER Cabinet","IHS",
AM438="Sharing","Partners",
AM438="Sites strategiques &amp; DataCenter","SST &amp; DC",
AM438="Exclu","Exclu",
AM438="SAT","SAT",
AM438="SPARE-ISSUE","SPARE-ISSUE",
AM438="Fiber CAmtel","TRANS_FO_CAMTEL",
AM438="Fiber AOF","Fiber AOF",
AM438="Projet OCM (HUAWEI)","TRAVAUX-HUAWEI",
AM438="Projet OCM (NOKIA)","TRAVAUX-NOKIA",
AM438="ACCESS-ISSUE","ACCESS-ISSUE",
AM438="Projet OCM (ZTE, NOKIA, autres projets)","TRAVAUX OCM",
AM438="No root CAuse","No root cause",
AM438="ODU HS","PDH",
AM438="IP &amp; VLAN","PDH",
AM438="Warehouse HUAWEI","SPARE-ISSUE",
AM438="SPARE-HS","SPARE-ISSUE",
AM438="Power Telco","BSS",AM438="no impacts","no impacts"
),"")</f>
        <v>IHS</v>
      </c>
      <c r="AL438" s="48" t="str" cm="1">
        <f t="array" ref="AL438">IFERROR(_xlfn.IFS(
AM438="MPR ISSUE","TX ISSUE",
AM438="BSS Hardware Issue","RAN ISSUE",
AM438="Sites strategiques, MLL, Pylone, etc.","ENVTECH",
AM438="AKTIVCO DEFAUT GE &amp; POWER Cabinet","POWER ISSUE",
AM438="AKTIVCO Coupure ENEO &amp; Baisse de tension","POWER ISSUE",
AM438="Coupure ENEO &amp; Baisse de tension","POWER ISSUE",
AM438="Defaut GE &amp; POWER Cabinet","POWER ISSUE",
AM438="Sharing","POWER ISSUE",
AM438="Sites strategiques &amp; DataCenter","POWER ISSUE",
AM438="Exclu","Exclu",
AM438="SAT","TX ISSUE",
AM438="SPARE-ISSUE","SPARE-ISSUE",
AM438="Fiber CAmtel","TX ISSUE",
AM438="Fiber AOF","TX ISSUE",
AM438="Projet OCM (HUAWEI)","TRAVAUX-HUAWEI",
AM438="Projet OCM (NOKIA)","TRAVAUX -NOKIA",
AM438="ACCESS-ISSUE","ACCESS-ISSUE",
AM438="Projet OCM (ZTE, NOKIA, autres projets)","TRAVAUX OCM",
AM438="No root CAuse","No root cause",
AM438="ODU HS","TX ISSUE",
AM438="IP &amp; VLAN","TX ISSUE",
AM438="Warehouse HUAWEI","SPARE-ISSUE",
AM438="SPARE-HS","SPARE-ISSUE",
AM438="Power Telco","RAN ISSUE",AM438="no impacts","no impacts"
),"")</f>
        <v>POWER ISSUE</v>
      </c>
      <c r="AM438" s="67" t="s">
        <v>5330</v>
      </c>
      <c r="AN438" s="48" t="str" cm="1">
        <f t="array" ref="AN438">IFERROR(_xlfn.IFS(
AM438="MPR ISSUE","ACTIVE",
AM438="BSS Hardware Issue","ACTIVE",
AM438="Sites strategiques, MLL, Pylone, etc.","PASSIVE",
AM438="AKTIVCO DEFAUT GE &amp; POWER Cabinet","PASSIVE",
AM438="AKTIVCO Coupure ENEO &amp; Baisse de tension","PASSIVE",
AM438="Coupure ENEO &amp; Baisse de tension","PASSIVE",
AM438="Defaut GE &amp; POWER Cabinet","PASSIVE",
AM438="Sharing","PASSIVE",
AM438="Sites strategiques &amp; DataCenter","PASSIVE",
AM438="Exclu","Exclu",
AM438="SAT","ACTIVE",
AM438="SPARE-ISSUE","SPARE-ISSUE",
AM438="Fiber CAmtel","ACTIVE",
AM438="Fiber AOF","ACTIVE",
AM438="Projet OCM (HUAWEI)","PLANNED WORKS",
AM438="Projet OCM (NOKIA)","PLANNED WORKS",
AM438="ACCESS-ISSUE","ACCESS-ISSUE",
AM438="Projet OCM (ZTE, NOKIA, autres projets)","PLANNED WORKS",
AM438="No root CAuse","No root cause",
AM438="ODU HS","ACTIVE",
AM438="IP &amp; VLAN","ACTIVE",
AM438="Warehouse HUAWEI","SPARE-ISSUE",
AM438="SPARE-HS","SPARE-ISSUE",
AM438="Power Telco","ACTIVE", AM438="no impacts","no impacts"
),"")</f>
        <v>PASSIVE</v>
      </c>
      <c r="AO438" s="93" t="s">
        <v>6275</v>
      </c>
      <c r="AP438" s="101" t="str">
        <f t="shared" si="21"/>
        <v>EST_041</v>
      </c>
      <c r="AR438" s="17" t="s">
        <v>5537</v>
      </c>
      <c r="AS438" s="7" t="s">
        <v>5537</v>
      </c>
      <c r="AT438" s="6"/>
      <c r="AU438" s="7"/>
      <c r="AV438" s="3" t="s">
        <v>5537</v>
      </c>
      <c r="AW438" s="18" t="s">
        <v>5537</v>
      </c>
      <c r="AX438" s="18" t="s">
        <v>5537</v>
      </c>
      <c r="AY438" s="18" t="s">
        <v>5537</v>
      </c>
      <c r="AZ438" s="18" t="s">
        <v>5537</v>
      </c>
      <c r="BA438" s="18" t="s">
        <v>5537</v>
      </c>
      <c r="BB438" s="18" t="s">
        <v>5537</v>
      </c>
      <c r="BC438" s="18" t="s">
        <v>5537</v>
      </c>
      <c r="BD438" s="18" t="s">
        <v>5537</v>
      </c>
      <c r="BE438" s="18" t="s">
        <v>5537</v>
      </c>
      <c r="BF438" s="18" t="s">
        <v>5537</v>
      </c>
      <c r="BG438" s="18" t="s">
        <v>5537</v>
      </c>
      <c r="BH438" s="18" t="s">
        <v>5537</v>
      </c>
      <c r="BI438" s="9" t="s">
        <v>6275</v>
      </c>
      <c r="BJ438" s="14"/>
      <c r="BK438" s="14" t="s">
        <v>5537</v>
      </c>
      <c r="BL438" s="14" t="str">
        <f>_xlfn.XLOOKUP(B438,'[4]cell downs 18042026 17h'!$B:$B,'[4]cell downs 18042026 17h'!$B:$B,"")</f>
        <v/>
      </c>
      <c r="BM438" s="14" t="str">
        <f>_xlfn.XLOOKUP(B438,'[5]Cells Huawei 19042026 15h'!$B:$B,'[5]Cells Huawei 19042026 15h'!$B:$B,"")</f>
        <v/>
      </c>
      <c r="BN438" s="9" t="str">
        <f>_xlfn.XLOOKUP(B438,'[6]cells down 19042026 9H40'!$B:$B,'[6]cells down 19042026 9H40'!$B:$B,"")</f>
        <v/>
      </c>
      <c r="BO438" s="9" t="s">
        <v>2324</v>
      </c>
      <c r="BP438" s="9" t="s">
        <v>12</v>
      </c>
      <c r="BQ438" s="115"/>
    </row>
    <row r="439" spans="1:69" s="9" customFormat="1" x14ac:dyDescent="0.3">
      <c r="A439" s="1" t="s">
        <v>1127</v>
      </c>
      <c r="B439" s="8" t="s">
        <v>1128</v>
      </c>
      <c r="C439" s="3" t="str">
        <f>_xlfn.XLOOKUP(B439,'[1]daily break down'!$D:$D,'[1]daily break down'!$E:$E,"")</f>
        <v>CENTRE</v>
      </c>
      <c r="D439" s="1" t="s">
        <v>11</v>
      </c>
      <c r="E439" s="1" t="s">
        <v>1129</v>
      </c>
      <c r="F439" s="3" t="s">
        <v>226</v>
      </c>
      <c r="G439" s="1" t="s">
        <v>1130</v>
      </c>
      <c r="H439" s="33" t="str">
        <f>_xlfn.XLOOKUP(B439,[2]CALCULATION!$B:$B,[2]CALCULATION!$H:$H,"")</f>
        <v>NOKIA</v>
      </c>
      <c r="I439" s="28">
        <v>1.3999644725239919</v>
      </c>
      <c r="J439" s="28">
        <v>7.4907328933057854E-4</v>
      </c>
      <c r="K439" s="28">
        <v>8.2235332481002649E-2</v>
      </c>
      <c r="L439" s="28">
        <v>8.9175391586943995E-5</v>
      </c>
      <c r="M439" s="28">
        <v>0.60048556050523216</v>
      </c>
      <c r="N439" s="28">
        <v>8.9175391587001892E-5</v>
      </c>
      <c r="O439" s="28">
        <v>5.3505234952235873E-5</v>
      </c>
      <c r="P439" s="28">
        <v>7.1340313269589948E-5</v>
      </c>
      <c r="Q439" s="28">
        <v>7.27069382682516E-2</v>
      </c>
      <c r="R439" s="28">
        <v>1.2484554822182582E-4</v>
      </c>
      <c r="S439" s="94">
        <v>1.0701046990418226E-4</v>
      </c>
      <c r="T439" s="94">
        <f>_xlfn.XLOOKUP(B439,'[3]Nur des jours'!$B:$B,'[3]Nur des jours'!$U:$U,"")</f>
        <v>9.2458116102079444</v>
      </c>
      <c r="U439" s="94">
        <v>2.7804352044470693</v>
      </c>
      <c r="V439" s="94">
        <v>9.2458116102079444</v>
      </c>
      <c r="W439" s="94">
        <v>9.2458116102079444</v>
      </c>
      <c r="X439" s="94">
        <v>9.2457045997380387</v>
      </c>
      <c r="Y439" s="94">
        <v>5.3772939477731843</v>
      </c>
      <c r="Z439" s="94">
        <v>1.4268062653935356E-4</v>
      </c>
      <c r="AA439" s="94">
        <v>5.3505234952235873E-5</v>
      </c>
      <c r="AB439" s="94">
        <v>3.5670156634823915E-5</v>
      </c>
      <c r="AC439" s="94">
        <f>_xlfn.XLOOKUP(B439,'[3]Nur des jours'!$B:$B,'[3]Nur des jours'!$N:$N,"")</f>
        <v>0.27968406073796026</v>
      </c>
      <c r="AD439" s="94">
        <v>0.27968406073796026</v>
      </c>
      <c r="AE439" s="94">
        <v>0.46098961268379635</v>
      </c>
      <c r="AF439" s="94">
        <v>0.5054957992050616</v>
      </c>
      <c r="AG439" s="94">
        <v>8.4669195064349514E-2</v>
      </c>
      <c r="AH439" s="94">
        <v>0.27968406073796026</v>
      </c>
      <c r="AI439" s="49" t="s">
        <v>5559</v>
      </c>
      <c r="AJ439" s="49"/>
      <c r="AK439" s="48" t="str" cm="1">
        <f t="array" ref="AK439">IFERROR(_xlfn.IFS(
AM439="MPR ISSUE","PDH",
AM439="BSS Hardware Issue","BSS",
AM439="Sites strategiques, MLL, Pylone, etc.","ENVTECH",
AM439="AKTIVCO DEFAUT GE &amp; POWER Cabinet","AKTIVCO",
AM439="AKTIVCO Coupure ENEO &amp; Baisse de tension","AKTIVCO GRID ONLY",
AM439="Coupure ENEO &amp; Baisse de tension","IHS GRID ONLY",
AM439="Defaut GE &amp; POWER Cabinet","IHS",
AM439="Sharing","Partners",
AM439="Sites strategiques &amp; DataCenter","SST &amp; DC",
AM439="Exclu","Exclu",
AM439="SAT","SAT",
AM439="SPARE-ISSUE","SPARE-ISSUE",
AM439="Fiber CAmtel","TRANS_FO_CAMTEL",
AM439="Fiber AOF","Fiber AOF",
AM439="Projet OCM (HUAWEI)","TRAVAUX-HUAWEI",
AM439="Projet OCM (NOKIA)","TRAVAUX-NOKIA",
AM439="ACCESS-ISSUE","ACCESS-ISSUE",
AM439="Projet OCM (ZTE, NOKIA, autres projets)","TRAVAUX OCM",
AM439="No root CAuse","No root cause",
AM439="ODU HS","PDH",
AM439="IP &amp; VLAN","PDH",
AM439="Warehouse HUAWEI","SPARE-ISSUE",
AM439="SPARE-HS","SPARE-ISSUE",
AM439="Power Telco","BSS",AM439="no impacts","no impacts"
),"")</f>
        <v>IHS</v>
      </c>
      <c r="AL439" s="48" t="str" cm="1">
        <f t="array" ref="AL439">IFERROR(_xlfn.IFS(
AM439="MPR ISSUE","TX ISSUE",
AM439="BSS Hardware Issue","RAN ISSUE",
AM439="Sites strategiques, MLL, Pylone, etc.","ENVTECH",
AM439="AKTIVCO DEFAUT GE &amp; POWER Cabinet","POWER ISSUE",
AM439="AKTIVCO Coupure ENEO &amp; Baisse de tension","POWER ISSUE",
AM439="Coupure ENEO &amp; Baisse de tension","POWER ISSUE",
AM439="Defaut GE &amp; POWER Cabinet","POWER ISSUE",
AM439="Sharing","POWER ISSUE",
AM439="Sites strategiques &amp; DataCenter","POWER ISSUE",
AM439="Exclu","Exclu",
AM439="SAT","TX ISSUE",
AM439="SPARE-ISSUE","SPARE-ISSUE",
AM439="Fiber CAmtel","TX ISSUE",
AM439="Fiber AOF","TX ISSUE",
AM439="Projet OCM (HUAWEI)","TRAVAUX-HUAWEI",
AM439="Projet OCM (NOKIA)","TRAVAUX -NOKIA",
AM439="ACCESS-ISSUE","ACCESS-ISSUE",
AM439="Projet OCM (ZTE, NOKIA, autres projets)","TRAVAUX OCM",
AM439="No root CAuse","No root cause",
AM439="ODU HS","TX ISSUE",
AM439="IP &amp; VLAN","TX ISSUE",
AM439="Warehouse HUAWEI","SPARE-ISSUE",
AM439="SPARE-HS","SPARE-ISSUE",
AM439="Power Telco","RAN ISSUE",AM439="no impacts","no impacts"
),"")</f>
        <v>POWER ISSUE</v>
      </c>
      <c r="AM439" s="67" t="s">
        <v>5330</v>
      </c>
      <c r="AN439" s="48" t="str" cm="1">
        <f t="array" ref="AN439">IFERROR(_xlfn.IFS(
AM439="MPR ISSUE","ACTIVE",
AM439="BSS Hardware Issue","ACTIVE",
AM439="Sites strategiques, MLL, Pylone, etc.","PASSIVE",
AM439="AKTIVCO DEFAUT GE &amp; POWER Cabinet","PASSIVE",
AM439="AKTIVCO Coupure ENEO &amp; Baisse de tension","PASSIVE",
AM439="Coupure ENEO &amp; Baisse de tension","PASSIVE",
AM439="Defaut GE &amp; POWER Cabinet","PASSIVE",
AM439="Sharing","PASSIVE",
AM439="Sites strategiques &amp; DataCenter","PASSIVE",
AM439="Exclu","Exclu",
AM439="SAT","ACTIVE",
AM439="SPARE-ISSUE","SPARE-ISSUE",
AM439="Fiber CAmtel","ACTIVE",
AM439="Fiber AOF","ACTIVE",
AM439="Projet OCM (HUAWEI)","PLANNED WORKS",
AM439="Projet OCM (NOKIA)","PLANNED WORKS",
AM439="ACCESS-ISSUE","ACCESS-ISSUE",
AM439="Projet OCM (ZTE, NOKIA, autres projets)","PLANNED WORKS",
AM439="No root CAuse","No root cause",
AM439="ODU HS","ACTIVE",
AM439="IP &amp; VLAN","ACTIVE",
AM439="Warehouse HUAWEI","SPARE-ISSUE",
AM439="SPARE-HS","SPARE-ISSUE",
AM439="Power Telco","ACTIVE", AM439="no impacts","no impacts"
),"")</f>
        <v>PASSIVE</v>
      </c>
      <c r="AO439" s="93" t="s">
        <v>6276</v>
      </c>
      <c r="AP439" s="101" t="str">
        <f t="shared" si="21"/>
        <v>EST_014</v>
      </c>
      <c r="AR439" s="17" t="s">
        <v>5537</v>
      </c>
      <c r="AS439" s="7" t="s">
        <v>5537</v>
      </c>
      <c r="AT439" s="6"/>
      <c r="AU439" s="7"/>
      <c r="AV439" s="3" t="s">
        <v>5537</v>
      </c>
      <c r="AW439" s="18" t="s">
        <v>5537</v>
      </c>
      <c r="AX439" s="18" t="s">
        <v>5537</v>
      </c>
      <c r="AY439" s="18" t="s">
        <v>5537</v>
      </c>
      <c r="AZ439" s="18" t="s">
        <v>5537</v>
      </c>
      <c r="BA439" s="18" t="s">
        <v>5537</v>
      </c>
      <c r="BB439" s="18" t="s">
        <v>5537</v>
      </c>
      <c r="BC439" s="18" t="s">
        <v>5537</v>
      </c>
      <c r="BD439" s="18" t="s">
        <v>5537</v>
      </c>
      <c r="BE439" s="18" t="s">
        <v>5537</v>
      </c>
      <c r="BF439" s="18" t="s">
        <v>5537</v>
      </c>
      <c r="BG439" s="18" t="s">
        <v>5537</v>
      </c>
      <c r="BH439" s="18" t="s">
        <v>5537</v>
      </c>
      <c r="BI439" s="9" t="s">
        <v>6276</v>
      </c>
      <c r="BJ439" s="14"/>
      <c r="BK439" s="14" t="s">
        <v>5537</v>
      </c>
      <c r="BL439" s="14" t="str">
        <f>_xlfn.XLOOKUP(B439,'[4]cell downs 18042026 17h'!$B:$B,'[4]cell downs 18042026 17h'!$B:$B,"")</f>
        <v/>
      </c>
      <c r="BM439" s="14" t="str">
        <f>_xlfn.XLOOKUP(B439,'[5]Cells Huawei 19042026 15h'!$B:$B,'[5]Cells Huawei 19042026 15h'!$B:$B,"")</f>
        <v/>
      </c>
      <c r="BN439" s="9" t="str">
        <f>_xlfn.XLOOKUP(B439,'[6]cells down 19042026 9H40'!$B:$B,'[6]cells down 19042026 9H40'!$B:$B,"")</f>
        <v/>
      </c>
      <c r="BO439" s="9" t="s">
        <v>1128</v>
      </c>
      <c r="BP439" s="9" t="s">
        <v>5459</v>
      </c>
      <c r="BQ439" s="115"/>
    </row>
    <row r="440" spans="1:69" s="9" customFormat="1" x14ac:dyDescent="0.3">
      <c r="A440" s="3" t="s">
        <v>227</v>
      </c>
      <c r="B440" s="3" t="s">
        <v>228</v>
      </c>
      <c r="C440" s="3" t="str">
        <f>_xlfn.XLOOKUP(B440,'[1]daily break down'!$D:$D,'[1]daily break down'!$E:$E,"")</f>
        <v>CENTRE</v>
      </c>
      <c r="D440" s="3" t="s">
        <v>11</v>
      </c>
      <c r="E440" s="3" t="s">
        <v>12</v>
      </c>
      <c r="F440" s="3" t="s">
        <v>226</v>
      </c>
      <c r="G440" s="3" t="s">
        <v>229</v>
      </c>
      <c r="H440" s="33" t="str">
        <f>_xlfn.XLOOKUP(B440,[2]CALCULATION!$B:$B,[2]CALCULATION!$H:$H,"")</f>
        <v>NOKIA</v>
      </c>
      <c r="I440" s="28">
        <v>0</v>
      </c>
      <c r="J440" s="28">
        <v>2.4607057554511131</v>
      </c>
      <c r="K440" s="28">
        <v>6.1633393544557737</v>
      </c>
      <c r="L440" s="28">
        <v>6.1633928596907248</v>
      </c>
      <c r="M440" s="28">
        <v>6.1633571895340911</v>
      </c>
      <c r="N440" s="28">
        <v>3.4763110746564965</v>
      </c>
      <c r="O440" s="28">
        <v>0</v>
      </c>
      <c r="P440" s="28">
        <v>0</v>
      </c>
      <c r="Q440" s="28">
        <v>0</v>
      </c>
      <c r="R440" s="28">
        <v>1.3929196165886303E-2</v>
      </c>
      <c r="S440" s="94">
        <v>0</v>
      </c>
      <c r="T440" s="94">
        <f>_xlfn.XLOOKUP(B440,'[3]Nur des jours'!$B:$B,'[3]Nur des jours'!$U:$U,"")</f>
        <v>0</v>
      </c>
      <c r="U440" s="94">
        <v>0</v>
      </c>
      <c r="V440" s="94">
        <v>0</v>
      </c>
      <c r="W440" s="94">
        <v>0</v>
      </c>
      <c r="X440" s="94">
        <v>0</v>
      </c>
      <c r="Y440" s="94">
        <v>0</v>
      </c>
      <c r="Z440" s="94">
        <v>0</v>
      </c>
      <c r="AA440" s="94">
        <v>0</v>
      </c>
      <c r="AB440" s="94">
        <v>0</v>
      </c>
      <c r="AC440" s="94">
        <f>_xlfn.XLOOKUP(B440,'[3]Nur des jours'!$B:$B,'[3]Nur des jours'!$N:$N,"")</f>
        <v>0.27596216680506691</v>
      </c>
      <c r="AD440" s="94">
        <v>0.27596216680506691</v>
      </c>
      <c r="AE440" s="94">
        <v>0.32285509314213323</v>
      </c>
      <c r="AF440" s="94">
        <v>0.20400461050419769</v>
      </c>
      <c r="AG440" s="94">
        <v>0.30944454294138102</v>
      </c>
      <c r="AH440" s="94">
        <v>0.27596216680506691</v>
      </c>
      <c r="AI440" s="49" t="s">
        <v>5559</v>
      </c>
      <c r="AJ440" s="49"/>
      <c r="AK440" s="48" t="str" cm="1">
        <f t="array" ref="AK440">IFERROR(_xlfn.IFS(
AM440="MPR ISSUE","PDH",
AM440="BSS Hardware Issue","BSS",
AM440="Sites strategiques, MLL, Pylone, etc.","ENVTECH",
AM440="AKTIVCO DEFAUT GE &amp; POWER Cabinet","AKTIVCO",
AM440="AKTIVCO Coupure ENEO &amp; Baisse de tension","AKTIVCO GRID ONLY",
AM440="Coupure ENEO &amp; Baisse de tension","IHS GRID ONLY",
AM440="Defaut GE &amp; POWER Cabinet","IHS",
AM440="Sharing","Partners",
AM440="Sites strategiques &amp; DataCenter","SST &amp; DC",
AM440="Exclu","Exclu",
AM440="SAT","SAT",
AM440="SPARE-ISSUE","SPARE-ISSUE",
AM440="Fiber CAmtel","TRANS_FO_CAMTEL",
AM440="Fiber AOF","Fiber AOF",
AM440="Projet OCM (HUAWEI)","TRAVAUX-HUAWEI",
AM440="Projet OCM (NOKIA)","TRAVAUX-NOKIA",
AM440="ACCESS-ISSUE","ACCESS-ISSUE",
AM440="Projet OCM (ZTE, NOKIA, autres projets)","TRAVAUX OCM",
AM440="No root CAuse","No root cause",
AM440="ODU HS","PDH",
AM440="IP &amp; VLAN","PDH",
AM440="Warehouse HUAWEI","SPARE-ISSUE",
AM440="SPARE-HS","SPARE-ISSUE",
AM440="Power Telco","BSS",AM440="no impacts","no impacts"
),"")</f>
        <v>no impacts</v>
      </c>
      <c r="AL440" s="48" t="str" cm="1">
        <f t="array" ref="AL440">IFERROR(_xlfn.IFS(
AM440="MPR ISSUE","TX ISSUE",
AM440="BSS Hardware Issue","RAN ISSUE",
AM440="Sites strategiques, MLL, Pylone, etc.","ENVTECH",
AM440="AKTIVCO DEFAUT GE &amp; POWER Cabinet","POWER ISSUE",
AM440="AKTIVCO Coupure ENEO &amp; Baisse de tension","POWER ISSUE",
AM440="Coupure ENEO &amp; Baisse de tension","POWER ISSUE",
AM440="Defaut GE &amp; POWER Cabinet","POWER ISSUE",
AM440="Sharing","POWER ISSUE",
AM440="Sites strategiques &amp; DataCenter","POWER ISSUE",
AM440="Exclu","Exclu",
AM440="SAT","TX ISSUE",
AM440="SPARE-ISSUE","SPARE-ISSUE",
AM440="Fiber CAmtel","TX ISSUE",
AM440="Fiber AOF","TX ISSUE",
AM440="Projet OCM (HUAWEI)","TRAVAUX-HUAWEI",
AM440="Projet OCM (NOKIA)","TRAVAUX -NOKIA",
AM440="ACCESS-ISSUE","ACCESS-ISSUE",
AM440="Projet OCM (ZTE, NOKIA, autres projets)","TRAVAUX OCM",
AM440="No root CAuse","No root cause",
AM440="ODU HS","TX ISSUE",
AM440="IP &amp; VLAN","TX ISSUE",
AM440="Warehouse HUAWEI","SPARE-ISSUE",
AM440="SPARE-HS","SPARE-ISSUE",
AM440="Power Telco","RAN ISSUE",AM440="no impacts","no impacts"
),"")</f>
        <v>no impacts</v>
      </c>
      <c r="AM440" s="67" t="s">
        <v>5605</v>
      </c>
      <c r="AN440" s="48" t="str" cm="1">
        <f t="array" ref="AN440">IFERROR(_xlfn.IFS(
AM440="MPR ISSUE","ACTIVE",
AM440="BSS Hardware Issue","ACTIVE",
AM440="Sites strategiques, MLL, Pylone, etc.","PASSIVE",
AM440="AKTIVCO DEFAUT GE &amp; POWER Cabinet","PASSIVE",
AM440="AKTIVCO Coupure ENEO &amp; Baisse de tension","PASSIVE",
AM440="Coupure ENEO &amp; Baisse de tension","PASSIVE",
AM440="Defaut GE &amp; POWER Cabinet","PASSIVE",
AM440="Sharing","PASSIVE",
AM440="Sites strategiques &amp; DataCenter","PASSIVE",
AM440="Exclu","Exclu",
AM440="SAT","ACTIVE",
AM440="SPARE-ISSUE","SPARE-ISSUE",
AM440="Fiber CAmtel","ACTIVE",
AM440="Fiber AOF","ACTIVE",
AM440="Projet OCM (HUAWEI)","PLANNED WORKS",
AM440="Projet OCM (NOKIA)","PLANNED WORKS",
AM440="ACCESS-ISSUE","ACCESS-ISSUE",
AM440="Projet OCM (ZTE, NOKIA, autres projets)","PLANNED WORKS",
AM440="No root CAuse","No root cause",
AM440="ODU HS","ACTIVE",
AM440="IP &amp; VLAN","ACTIVE",
AM440="Warehouse HUAWEI","SPARE-ISSUE",
AM440="SPARE-HS","SPARE-ISSUE",
AM440="Power Telco","ACTIVE", AM440="no impacts","no impacts"
),"")</f>
        <v>no impacts</v>
      </c>
      <c r="AO440" s="93" t="s">
        <v>5537</v>
      </c>
      <c r="AP440" s="101" t="str">
        <f t="shared" si="21"/>
        <v>EST_040</v>
      </c>
      <c r="AR440" s="17" t="s">
        <v>5537</v>
      </c>
      <c r="AS440" s="7" t="s">
        <v>5537</v>
      </c>
      <c r="AT440" s="6"/>
      <c r="AU440" s="7"/>
      <c r="AV440" s="3" t="s">
        <v>5537</v>
      </c>
      <c r="AW440" s="18" t="s">
        <v>5537</v>
      </c>
      <c r="AX440" s="18" t="s">
        <v>5537</v>
      </c>
      <c r="AY440" s="18" t="s">
        <v>5537</v>
      </c>
      <c r="AZ440" s="18" t="s">
        <v>5537</v>
      </c>
      <c r="BA440" s="18" t="s">
        <v>5537</v>
      </c>
      <c r="BB440" s="18" t="s">
        <v>5537</v>
      </c>
      <c r="BC440" s="18" t="s">
        <v>5537</v>
      </c>
      <c r="BD440" s="18" t="s">
        <v>5537</v>
      </c>
      <c r="BE440" s="18" t="s">
        <v>5537</v>
      </c>
      <c r="BF440" s="18" t="s">
        <v>5537</v>
      </c>
      <c r="BG440" s="18" t="s">
        <v>5537</v>
      </c>
      <c r="BH440" s="18" t="s">
        <v>5537</v>
      </c>
      <c r="BI440" s="9" t="s">
        <v>5537</v>
      </c>
      <c r="BJ440" s="14"/>
      <c r="BK440" s="14" t="s">
        <v>5537</v>
      </c>
      <c r="BL440" s="14" t="str">
        <f>_xlfn.XLOOKUP(B440,'[4]cell downs 18042026 17h'!$B:$B,'[4]cell downs 18042026 17h'!$B:$B,"")</f>
        <v/>
      </c>
      <c r="BM440" s="14" t="str">
        <f>_xlfn.XLOOKUP(B440,'[5]Cells Huawei 19042026 15h'!$B:$B,'[5]Cells Huawei 19042026 15h'!$B:$B,"")</f>
        <v/>
      </c>
      <c r="BN440" s="9" t="str">
        <f>_xlfn.XLOOKUP(B440,'[6]cells down 19042026 9H40'!$B:$B,'[6]cells down 19042026 9H40'!$B:$B,"")</f>
        <v/>
      </c>
      <c r="BO440" s="9" t="s">
        <v>228</v>
      </c>
      <c r="BP440" s="9" t="s">
        <v>1129</v>
      </c>
      <c r="BQ440" s="115"/>
    </row>
    <row r="441" spans="1:69" s="9" customFormat="1" ht="21.45" customHeight="1" x14ac:dyDescent="0.3">
      <c r="A441" s="1" t="s">
        <v>4944</v>
      </c>
      <c r="B441" s="8" t="s">
        <v>4945</v>
      </c>
      <c r="C441" s="3" t="str">
        <f>_xlfn.XLOOKUP(B441,'[1]daily break down'!$D:$D,'[1]daily break down'!$E:$E,"")</f>
        <v>CENTRE</v>
      </c>
      <c r="D441" s="1" t="s">
        <v>357</v>
      </c>
      <c r="E441" s="1" t="s">
        <v>122</v>
      </c>
      <c r="F441" s="3" t="s">
        <v>69</v>
      </c>
      <c r="G441" s="1" t="s">
        <v>4944</v>
      </c>
      <c r="H441" s="33" t="str">
        <f>_xlfn.XLOOKUP(B441,[2]CALCULATION!$B:$B,[2]CALCULATION!$H:$H,"")</f>
        <v>NOKIA</v>
      </c>
      <c r="I441" s="28">
        <v>0</v>
      </c>
      <c r="J441" s="28">
        <v>0.1971667907988118</v>
      </c>
      <c r="K441" s="28">
        <v>2.2115497113572103E-3</v>
      </c>
      <c r="L441" s="28">
        <v>1.3162287798238184E-2</v>
      </c>
      <c r="M441" s="28">
        <v>8.3967548718299825E-2</v>
      </c>
      <c r="N441" s="28">
        <v>3.1389737838617136E-3</v>
      </c>
      <c r="O441" s="28">
        <v>2.6253235283206663E-2</v>
      </c>
      <c r="P441" s="28">
        <v>1.6871984088256541E-2</v>
      </c>
      <c r="Q441" s="28">
        <v>0.27055813807489598</v>
      </c>
      <c r="R441" s="28">
        <v>0.26793328048260356</v>
      </c>
      <c r="S441" s="94">
        <v>1.2912596701794716E-2</v>
      </c>
      <c r="T441" s="94">
        <f>_xlfn.XLOOKUP(B441,'[3]Nur des jours'!$B:$B,'[3]Nur des jours'!$U:$U,"")</f>
        <v>0</v>
      </c>
      <c r="U441" s="94">
        <v>0</v>
      </c>
      <c r="V441" s="94">
        <v>0.11235969294018514</v>
      </c>
      <c r="W441" s="94">
        <v>0</v>
      </c>
      <c r="X441" s="94">
        <v>0</v>
      </c>
      <c r="Y441" s="94">
        <v>0</v>
      </c>
      <c r="Z441" s="94">
        <v>5.3523070030505222E-2</v>
      </c>
      <c r="AA441" s="94">
        <v>2.4969109644346771E-4</v>
      </c>
      <c r="AB441" s="94">
        <v>5.3826266361900708E-2</v>
      </c>
      <c r="AC441" s="94">
        <f>_xlfn.XLOOKUP(B441,'[3]Nur des jours'!$B:$B,'[3]Nur des jours'!$N:$N,"")</f>
        <v>0.27059455918219666</v>
      </c>
      <c r="AD441" s="94">
        <v>0.27059455918219666</v>
      </c>
      <c r="AE441" s="94">
        <v>0</v>
      </c>
      <c r="AF441" s="94">
        <v>0</v>
      </c>
      <c r="AG441" s="94">
        <v>0.51888877483980411</v>
      </c>
      <c r="AH441" s="94">
        <v>0.27059455918219666</v>
      </c>
      <c r="AI441" s="49" t="s">
        <v>5559</v>
      </c>
      <c r="AJ441" s="49"/>
      <c r="AK441" s="48" t="str" cm="1">
        <f t="array" ref="AK441">IFERROR(_xlfn.IFS(
AM441="MPR ISSUE","PDH",
AM441="BSS Hardware Issue","BSS",
AM441="Sites strategiques, MLL, Pylone, etc.","ENVTECH",
AM441="AKTIVCO DEFAUT GE &amp; POWER Cabinet","AKTIVCO",
AM441="AKTIVCO Coupure ENEO &amp; Baisse de tension","AKTIVCO GRID ONLY",
AM441="Coupure ENEO &amp; Baisse de tension","IHS GRID ONLY",
AM441="Defaut GE &amp; POWER Cabinet","IHS",
AM441="Sharing","Partners",
AM441="Sites strategiques &amp; DataCenter","SST &amp; DC",
AM441="Exclu","Exclu",
AM441="SAT","SAT",
AM441="SPARE-ISSUE","SPARE-ISSUE",
AM441="Fiber CAmtel","TRANS_FO_CAMTEL",
AM441="Fiber AOF","Fiber AOF",
AM441="Projet OCM (HUAWEI)","TRAVAUX-HUAWEI",
AM441="Projet OCM (NOKIA)","TRAVAUX-NOKIA",
AM441="ACCESS-ISSUE","ACCESS-ISSUE",
AM441="Projet OCM (ZTE, NOKIA, autres projets)","TRAVAUX OCM",
AM441="No root CAuse","No root cause",
AM441="ODU HS","PDH",
AM441="IP &amp; VLAN","PDH",
AM441="Warehouse HUAWEI","SPARE-ISSUE",
AM441="SPARE-HS","SPARE-ISSUE",
AM441="Power Telco","BSS",AM441="no impacts","no impacts"
),"")</f>
        <v>no impacts</v>
      </c>
      <c r="AL441" s="48" t="str" cm="1">
        <f t="array" ref="AL441">IFERROR(_xlfn.IFS(
AM441="MPR ISSUE","TX ISSUE",
AM441="BSS Hardware Issue","RAN ISSUE",
AM441="Sites strategiques, MLL, Pylone, etc.","ENVTECH",
AM441="AKTIVCO DEFAUT GE &amp; POWER Cabinet","POWER ISSUE",
AM441="AKTIVCO Coupure ENEO &amp; Baisse de tension","POWER ISSUE",
AM441="Coupure ENEO &amp; Baisse de tension","POWER ISSUE",
AM441="Defaut GE &amp; POWER Cabinet","POWER ISSUE",
AM441="Sharing","POWER ISSUE",
AM441="Sites strategiques &amp; DataCenter","POWER ISSUE",
AM441="Exclu","Exclu",
AM441="SAT","TX ISSUE",
AM441="SPARE-ISSUE","SPARE-ISSUE",
AM441="Fiber CAmtel","TX ISSUE",
AM441="Fiber AOF","TX ISSUE",
AM441="Projet OCM (HUAWEI)","TRAVAUX-HUAWEI",
AM441="Projet OCM (NOKIA)","TRAVAUX -NOKIA",
AM441="ACCESS-ISSUE","ACCESS-ISSUE",
AM441="Projet OCM (ZTE, NOKIA, autres projets)","TRAVAUX OCM",
AM441="No root CAuse","No root cause",
AM441="ODU HS","TX ISSUE",
AM441="IP &amp; VLAN","TX ISSUE",
AM441="Warehouse HUAWEI","SPARE-ISSUE",
AM441="SPARE-HS","SPARE-ISSUE",
AM441="Power Telco","RAN ISSUE",AM441="no impacts","no impacts"
),"")</f>
        <v>no impacts</v>
      </c>
      <c r="AM441" s="67" t="s">
        <v>5605</v>
      </c>
      <c r="AN441" s="48" t="str" cm="1">
        <f t="array" ref="AN441">IFERROR(_xlfn.IFS(
AM441="MPR ISSUE","ACTIVE",
AM441="BSS Hardware Issue","ACTIVE",
AM441="Sites strategiques, MLL, Pylone, etc.","PASSIVE",
AM441="AKTIVCO DEFAUT GE &amp; POWER Cabinet","PASSIVE",
AM441="AKTIVCO Coupure ENEO &amp; Baisse de tension","PASSIVE",
AM441="Coupure ENEO &amp; Baisse de tension","PASSIVE",
AM441="Defaut GE &amp; POWER Cabinet","PASSIVE",
AM441="Sharing","PASSIVE",
AM441="Sites strategiques &amp; DataCenter","PASSIVE",
AM441="Exclu","Exclu",
AM441="SAT","ACTIVE",
AM441="SPARE-ISSUE","SPARE-ISSUE",
AM441="Fiber CAmtel","ACTIVE",
AM441="Fiber AOF","ACTIVE",
AM441="Projet OCM (HUAWEI)","PLANNED WORKS",
AM441="Projet OCM (NOKIA)","PLANNED WORKS",
AM441="ACCESS-ISSUE","ACCESS-ISSUE",
AM441="Projet OCM (ZTE, NOKIA, autres projets)","PLANNED WORKS",
AM441="No root CAuse","No root cause",
AM441="ODU HS","ACTIVE",
AM441="IP &amp; VLAN","ACTIVE",
AM441="Warehouse HUAWEI","SPARE-ISSUE",
AM441="SPARE-HS","SPARE-ISSUE",
AM441="Power Telco","ACTIVE", AM441="no impacts","no impacts"
),"")</f>
        <v>no impacts</v>
      </c>
      <c r="AO441" s="93" t="s">
        <v>6255</v>
      </c>
      <c r="AP441" s="127" t="str">
        <f>IFERROR(MID(AQ441, SEARCH("CTR_", AQ441), 7), IFERROR(MID(AQ441, SEARCH("SUO_", AQ441), 7), IFERROR(MID(AQ441, SEARCH("SUD_", AQ441), 7), IFERROR(MID(AQ441, SEARCH("NRO_", AQ441), 7), IFERROR(MID(AQ441, SEARCH("ADM_", AQ441), 7), IFERROR(MID(AQ441, SEARCH("NRD_", AQ441), 7), IFERROR(MID(AQ441, SEARCH("EXN_", AQ441), 7), IFERROR(MID(AQ441, SEARCH("LIT_", AQ441), 7), IFERROR(MID(AQ441, SEARCH("EST_", AQ441), 7), MID(AQ441, SEARCH("OST_",AQ441), 7))))))))))</f>
        <v>SUD_246</v>
      </c>
      <c r="AQ441" s="9" t="s">
        <v>6531</v>
      </c>
      <c r="AR441" s="17" t="s">
        <v>5726</v>
      </c>
      <c r="AS441" s="7" t="s">
        <v>5537</v>
      </c>
      <c r="AT441" s="6"/>
      <c r="AU441" s="7"/>
      <c r="AV441" s="3" t="s">
        <v>5537</v>
      </c>
      <c r="AW441" s="18" t="s">
        <v>5537</v>
      </c>
      <c r="AX441" s="18" t="s">
        <v>5537</v>
      </c>
      <c r="AY441" s="18" t="s">
        <v>5537</v>
      </c>
      <c r="AZ441" s="18" t="s">
        <v>5537</v>
      </c>
      <c r="BA441" s="18" t="s">
        <v>5537</v>
      </c>
      <c r="BB441" s="18" t="s">
        <v>5537</v>
      </c>
      <c r="BC441" s="18" t="s">
        <v>5537</v>
      </c>
      <c r="BD441" s="18" t="s">
        <v>5537</v>
      </c>
      <c r="BE441" s="18" t="s">
        <v>5537</v>
      </c>
      <c r="BF441" s="18" t="s">
        <v>5537</v>
      </c>
      <c r="BG441" s="18" t="s">
        <v>5537</v>
      </c>
      <c r="BH441" s="18" t="s">
        <v>5537</v>
      </c>
      <c r="BI441" s="9" t="s">
        <v>6256</v>
      </c>
      <c r="BJ441" s="14"/>
      <c r="BK441" s="14" t="s">
        <v>5537</v>
      </c>
      <c r="BL441" s="14" t="str">
        <f>_xlfn.XLOOKUP(B441,'[4]cell downs 18042026 17h'!$B:$B,'[4]cell downs 18042026 17h'!$B:$B,"")</f>
        <v/>
      </c>
      <c r="BM441" s="14" t="str">
        <f>_xlfn.XLOOKUP(B441,'[5]Cells Huawei 19042026 15h'!$B:$B,'[5]Cells Huawei 19042026 15h'!$B:$B,"")</f>
        <v/>
      </c>
      <c r="BN441" s="9" t="str">
        <f>_xlfn.XLOOKUP(B441,'[6]cells down 19042026 9H40'!$B:$B,'[6]cells down 19042026 9H40'!$B:$B,"")</f>
        <v/>
      </c>
      <c r="BO441" s="9" t="s">
        <v>5537</v>
      </c>
      <c r="BP441" s="9" t="s">
        <v>5537</v>
      </c>
      <c r="BQ441" s="115"/>
    </row>
    <row r="442" spans="1:69" s="9" customFormat="1" x14ac:dyDescent="0.3">
      <c r="A442" s="19" t="s">
        <v>5389</v>
      </c>
      <c r="B442" s="35" t="s">
        <v>5390</v>
      </c>
      <c r="C442" s="3" t="str">
        <f>_xlfn.XLOOKUP(B442,'[1]daily break down'!$D:$D,'[1]daily break down'!$E:$E,"")</f>
        <v>Douala</v>
      </c>
      <c r="D442" s="19" t="s">
        <v>357</v>
      </c>
      <c r="E442" s="19" t="s">
        <v>89</v>
      </c>
      <c r="F442" s="19" t="s">
        <v>5371</v>
      </c>
      <c r="G442" s="19" t="s">
        <v>32</v>
      </c>
      <c r="H442" s="34" t="str">
        <f>_xlfn.XLOOKUP(B442,[2]CALCULATION!$B:$B,[2]CALCULATION!$H:$H,"")</f>
        <v>ZTE</v>
      </c>
      <c r="I442" s="28">
        <v>0</v>
      </c>
      <c r="J442" s="28">
        <v>4.4712184640145187</v>
      </c>
      <c r="K442" s="28">
        <v>0</v>
      </c>
      <c r="L442" s="28">
        <v>1.8708818804165137</v>
      </c>
      <c r="M442" s="28">
        <v>15.390602483213623</v>
      </c>
      <c r="N442" s="28">
        <v>5.1131564378925489</v>
      </c>
      <c r="O442" s="28">
        <v>0</v>
      </c>
      <c r="P442" s="28">
        <v>0</v>
      </c>
      <c r="Q442" s="28">
        <v>3.7057190675535692</v>
      </c>
      <c r="R442" s="28">
        <v>0</v>
      </c>
      <c r="S442" s="94">
        <v>9.4436739690611837E-2</v>
      </c>
      <c r="T442" s="94">
        <f>_xlfn.XLOOKUP(B442,'[3]Nur des jours'!$B:$B,'[3]Nur des jours'!$U:$U,"")</f>
        <v>0</v>
      </c>
      <c r="U442" s="94">
        <v>0</v>
      </c>
      <c r="V442" s="94">
        <v>2.2811956921865235</v>
      </c>
      <c r="W442" s="94">
        <v>0</v>
      </c>
      <c r="X442" s="94">
        <v>2.5898138873907421</v>
      </c>
      <c r="Y442" s="94">
        <v>4.6327686034134912</v>
      </c>
      <c r="Z442" s="94">
        <v>0</v>
      </c>
      <c r="AA442" s="94">
        <v>9.461509047378508E-2</v>
      </c>
      <c r="AB442" s="94">
        <v>0</v>
      </c>
      <c r="AC442" s="94">
        <f>_xlfn.XLOOKUP(B442,'[3]Nur des jours'!$B:$B,'[3]Nur des jours'!$N:$N,"")</f>
        <v>0.26806122711046099</v>
      </c>
      <c r="AD442" s="94">
        <v>0.26806122711046099</v>
      </c>
      <c r="AE442" s="94">
        <v>0.22256393654904502</v>
      </c>
      <c r="AF442" s="94">
        <v>0.18976678872942607</v>
      </c>
      <c r="AG442" s="94">
        <v>0.3309223472038913</v>
      </c>
      <c r="AH442" s="94">
        <v>0.26806122711046099</v>
      </c>
      <c r="AI442" s="49" t="s">
        <v>5559</v>
      </c>
      <c r="AJ442" s="49"/>
      <c r="AK442" s="48" t="str" cm="1">
        <f t="array" ref="AK442">IFERROR(_xlfn.IFS(
AM442="MPR ISSUE","PDH",
AM442="BSS Hardware Issue","BSS",
AM442="Sites strategiques, MLL, Pylone, etc.","ENVTECH",
AM442="AKTIVCO DEFAUT GE &amp; POWER Cabinet","AKTIVCO",
AM442="AKTIVCO Coupure ENEO &amp; Baisse de tension","AKTIVCO GRID ONLY",
AM442="Coupure ENEO &amp; Baisse de tension","IHS GRID ONLY",
AM442="Defaut GE &amp; POWER Cabinet","IHS",
AM442="Sharing","Partners",
AM442="Sites strategiques &amp; DataCenter","SST &amp; DC",
AM442="Exclu","Exclu",
AM442="SAT","SAT",
AM442="SPARE-ISSUE","SPARE-ISSUE",
AM442="Fiber CAmtel","TRANS_FO_CAMTEL",
AM442="Fiber AOF","Fiber AOF",
AM442="Projet OCM (HUAWEI)","TRAVAUX-HUAWEI",
AM442="Projet OCM (NOKIA)","TRAVAUX-NOKIA",
AM442="ACCESS-ISSUE","ACCESS-ISSUE",
AM442="Projet OCM (ZTE, NOKIA, autres projets)","TRAVAUX OCM",
AM442="No root CAuse","No root cause",
AM442="ODU HS","PDH",
AM442="IP &amp; VLAN","PDH",
AM442="Warehouse HUAWEI","SPARE-ISSUE",
AM442="SPARE-HS","SPARE-ISSUE",
AM442="Power Telco","BSS",AM442="no impacts","no impacts"
),"")</f>
        <v>no impacts</v>
      </c>
      <c r="AL442" s="48" t="str" cm="1">
        <f t="array" ref="AL442">IFERROR(_xlfn.IFS(
AM442="MPR ISSUE","TX ISSUE",
AM442="BSS Hardware Issue","RAN ISSUE",
AM442="Sites strategiques, MLL, Pylone, etc.","ENVTECH",
AM442="AKTIVCO DEFAUT GE &amp; POWER Cabinet","POWER ISSUE",
AM442="AKTIVCO Coupure ENEO &amp; Baisse de tension","POWER ISSUE",
AM442="Coupure ENEO &amp; Baisse de tension","POWER ISSUE",
AM442="Defaut GE &amp; POWER Cabinet","POWER ISSUE",
AM442="Sharing","POWER ISSUE",
AM442="Sites strategiques &amp; DataCenter","POWER ISSUE",
AM442="Exclu","Exclu",
AM442="SAT","TX ISSUE",
AM442="SPARE-ISSUE","SPARE-ISSUE",
AM442="Fiber CAmtel","TX ISSUE",
AM442="Fiber AOF","TX ISSUE",
AM442="Projet OCM (HUAWEI)","TRAVAUX-HUAWEI",
AM442="Projet OCM (NOKIA)","TRAVAUX -NOKIA",
AM442="ACCESS-ISSUE","ACCESS-ISSUE",
AM442="Projet OCM (ZTE, NOKIA, autres projets)","TRAVAUX OCM",
AM442="No root CAuse","No root cause",
AM442="ODU HS","TX ISSUE",
AM442="IP &amp; VLAN","TX ISSUE",
AM442="Warehouse HUAWEI","SPARE-ISSUE",
AM442="SPARE-HS","SPARE-ISSUE",
AM442="Power Telco","RAN ISSUE",AM442="no impacts","no impacts"
),"")</f>
        <v>no impacts</v>
      </c>
      <c r="AM442" s="67" t="s">
        <v>5605</v>
      </c>
      <c r="AN442" s="48" t="str" cm="1">
        <f t="array" ref="AN442">IFERROR(_xlfn.IFS(
AM442="MPR ISSUE","ACTIVE",
AM442="BSS Hardware Issue","ACTIVE",
AM442="Sites strategiques, MLL, Pylone, etc.","PASSIVE",
AM442="AKTIVCO DEFAUT GE &amp; POWER Cabinet","PASSIVE",
AM442="AKTIVCO Coupure ENEO &amp; Baisse de tension","PASSIVE",
AM442="Coupure ENEO &amp; Baisse de tension","PASSIVE",
AM442="Defaut GE &amp; POWER Cabinet","PASSIVE",
AM442="Sharing","PASSIVE",
AM442="Sites strategiques &amp; DataCenter","PASSIVE",
AM442="Exclu","Exclu",
AM442="SAT","ACTIVE",
AM442="SPARE-ISSUE","SPARE-ISSUE",
AM442="Fiber CAmtel","ACTIVE",
AM442="Fiber AOF","ACTIVE",
AM442="Projet OCM (HUAWEI)","PLANNED WORKS",
AM442="Projet OCM (NOKIA)","PLANNED WORKS",
AM442="ACCESS-ISSUE","ACCESS-ISSUE",
AM442="Projet OCM (ZTE, NOKIA, autres projets)","PLANNED WORKS",
AM442="No root CAuse","No root cause",
AM442="ODU HS","ACTIVE",
AM442="IP &amp; VLAN","ACTIVE",
AM442="Warehouse HUAWEI","SPARE-ISSUE",
AM442="SPARE-HS","SPARE-ISSUE",
AM442="Power Telco","ACTIVE", AM442="no impacts","no impacts"
),"")</f>
        <v>no impacts</v>
      </c>
      <c r="AO442" s="93" t="s">
        <v>5537</v>
      </c>
      <c r="AP442" s="101" t="str">
        <f t="shared" ref="AP442:AP457" si="22">B442</f>
        <v>LIT_838</v>
      </c>
      <c r="AR442" s="17" t="s">
        <v>5537</v>
      </c>
      <c r="AS442" s="7" t="s">
        <v>5537</v>
      </c>
      <c r="AT442" s="6"/>
      <c r="AU442" s="7"/>
      <c r="AV442" s="3" t="s">
        <v>5537</v>
      </c>
      <c r="AW442" s="18" t="s">
        <v>5537</v>
      </c>
      <c r="AX442" s="18" t="s">
        <v>5537</v>
      </c>
      <c r="AY442" s="18" t="s">
        <v>5537</v>
      </c>
      <c r="AZ442" s="18" t="s">
        <v>5537</v>
      </c>
      <c r="BA442" s="18" t="s">
        <v>5537</v>
      </c>
      <c r="BB442" s="18" t="s">
        <v>5537</v>
      </c>
      <c r="BC442" s="18" t="s">
        <v>5537</v>
      </c>
      <c r="BD442" s="18" t="s">
        <v>5537</v>
      </c>
      <c r="BE442" s="18" t="s">
        <v>5537</v>
      </c>
      <c r="BF442" s="18" t="s">
        <v>5537</v>
      </c>
      <c r="BG442" s="18" t="s">
        <v>5537</v>
      </c>
      <c r="BH442" s="18" t="s">
        <v>5537</v>
      </c>
      <c r="BI442" s="9" t="s">
        <v>5537</v>
      </c>
      <c r="BJ442" s="14"/>
      <c r="BK442" s="14" t="s">
        <v>5537</v>
      </c>
      <c r="BL442" s="14" t="str">
        <f>_xlfn.XLOOKUP(B442,'[4]cell downs 18042026 17h'!$B:$B,'[4]cell downs 18042026 17h'!$B:$B,"")</f>
        <v/>
      </c>
      <c r="BM442" s="14" t="str">
        <f>_xlfn.XLOOKUP(B442,'[5]Cells Huawei 19042026 15h'!$B:$B,'[5]Cells Huawei 19042026 15h'!$B:$B,"")</f>
        <v/>
      </c>
      <c r="BN442" s="9" t="str">
        <f>_xlfn.XLOOKUP(B442,'[6]cells down 19042026 9H40'!$B:$B,'[6]cells down 19042026 9H40'!$B:$B,"")</f>
        <v/>
      </c>
      <c r="BO442" s="9" t="s">
        <v>5537</v>
      </c>
      <c r="BP442" s="9" t="s">
        <v>154</v>
      </c>
      <c r="BQ442" s="115"/>
    </row>
    <row r="443" spans="1:69" s="9" customFormat="1" x14ac:dyDescent="0.3">
      <c r="A443" s="1" t="s">
        <v>1538</v>
      </c>
      <c r="B443" s="8" t="s">
        <v>1539</v>
      </c>
      <c r="C443" s="3" t="str">
        <f>_xlfn.XLOOKUP(B443,'[1]daily break down'!$D:$D,'[1]daily break down'!$E:$E,"")</f>
        <v>CENTRE</v>
      </c>
      <c r="D443" s="1" t="s">
        <v>11</v>
      </c>
      <c r="E443" s="1" t="str">
        <f>BP443</f>
        <v>Gen-Lithium</v>
      </c>
      <c r="F443" s="3" t="s">
        <v>69</v>
      </c>
      <c r="G443" s="1" t="s">
        <v>1344</v>
      </c>
      <c r="H443" s="33" t="str">
        <f>_xlfn.XLOOKUP(B443,[2]CALCULATION!$B:$B,[2]CALCULATION!$H:$H,"")</f>
        <v>NOKIA</v>
      </c>
      <c r="I443" s="28">
        <v>0.53786853543581203</v>
      </c>
      <c r="J443" s="28">
        <v>0.35932202473778641</v>
      </c>
      <c r="K443" s="28">
        <v>0.50085528199811957</v>
      </c>
      <c r="L443" s="28">
        <v>0.45438734584368773</v>
      </c>
      <c r="M443" s="28">
        <v>0.41285150169515977</v>
      </c>
      <c r="N443" s="28">
        <v>0.56976068280336345</v>
      </c>
      <c r="O443" s="28">
        <v>0.53311246946866586</v>
      </c>
      <c r="P443" s="28">
        <v>0.54589966595208139</v>
      </c>
      <c r="Q443" s="28">
        <v>1.0163161187875764</v>
      </c>
      <c r="R443" s="28">
        <v>0.57549598390593926</v>
      </c>
      <c r="S443" s="94">
        <v>0.5618070105196028</v>
      </c>
      <c r="T443" s="94">
        <f>_xlfn.XLOOKUP(B443,'[3]Nur des jours'!$B:$B,'[3]Nur des jours'!$U:$U,"")</f>
        <v>0.51504139164975904</v>
      </c>
      <c r="U443" s="94">
        <v>0.46115067261559306</v>
      </c>
      <c r="V443" s="94">
        <v>0.45292181387026903</v>
      </c>
      <c r="W443" s="94">
        <v>0.51504139164975904</v>
      </c>
      <c r="X443" s="94">
        <v>0.50633787343086978</v>
      </c>
      <c r="Y443" s="94">
        <v>0.47198751259156529</v>
      </c>
      <c r="Z443" s="94">
        <v>0.69258959629943528</v>
      </c>
      <c r="AA443" s="94">
        <v>0.50755065875645289</v>
      </c>
      <c r="AB443" s="94">
        <v>0.46214725473783502</v>
      </c>
      <c r="AC443" s="94">
        <f>_xlfn.XLOOKUP(B443,'[3]Nur des jours'!$B:$B,'[3]Nur des jours'!$N:$N,"")</f>
        <v>0.26476173762174221</v>
      </c>
      <c r="AD443" s="94">
        <v>0.26476173762174221</v>
      </c>
      <c r="AE443" s="94">
        <v>1.8540749933055962</v>
      </c>
      <c r="AF443" s="94">
        <v>0</v>
      </c>
      <c r="AG443" s="94">
        <v>0</v>
      </c>
      <c r="AH443" s="94">
        <v>0.26476173762174221</v>
      </c>
      <c r="AI443" s="49" t="s">
        <v>5559</v>
      </c>
      <c r="AJ443" s="49"/>
      <c r="AK443" s="48" t="str" cm="1">
        <f t="array" ref="AK443">IFERROR(_xlfn.IFS(
AM443="MPR ISSUE","PDH",
AM443="BSS Hardware Issue","BSS",
AM443="Sites strategiques, MLL, Pylone, etc.","ENVTECH",
AM443="AKTIVCO DEFAUT GE &amp; POWER Cabinet","AKTIVCO",
AM443="AKTIVCO Coupure ENEO &amp; Baisse de tension","AKTIVCO GRID ONLY",
AM443="Coupure ENEO &amp; Baisse de tension","IHS GRID ONLY",
AM443="Defaut GE &amp; POWER Cabinet","IHS",
AM443="Sharing","Partners",
AM443="Sites strategiques &amp; DataCenter","SST &amp; DC",
AM443="Exclu","Exclu",
AM443="SAT","SAT",
AM443="SPARE-ISSUE","SPARE-ISSUE",
AM443="Fiber CAmtel","TRANS_FO_CAMTEL",
AM443="Fiber AOF","Fiber AOF",
AM443="Projet OCM (HUAWEI)","TRAVAUX-HUAWEI",
AM443="Projet OCM (NOKIA)","TRAVAUX-NOKIA",
AM443="ACCESS-ISSUE","ACCESS-ISSUE",
AM443="Projet OCM (ZTE, NOKIA, autres projets)","TRAVAUX OCM",
AM443="No root CAuse","No root cause",
AM443="ODU HS","PDH",
AM443="IP &amp; VLAN","PDH",
AM443="Warehouse HUAWEI","SPARE-ISSUE",
AM443="SPARE-HS","SPARE-ISSUE",
AM443="Power Telco","BSS",AM443="no impacts","no impacts"
),"")</f>
        <v>no impacts</v>
      </c>
      <c r="AL443" s="48" t="str" cm="1">
        <f t="array" ref="AL443">IFERROR(_xlfn.IFS(
AM443="MPR ISSUE","TX ISSUE",
AM443="BSS Hardware Issue","RAN ISSUE",
AM443="Sites strategiques, MLL, Pylone, etc.","ENVTECH",
AM443="AKTIVCO DEFAUT GE &amp; POWER Cabinet","POWER ISSUE",
AM443="AKTIVCO Coupure ENEO &amp; Baisse de tension","POWER ISSUE",
AM443="Coupure ENEO &amp; Baisse de tension","POWER ISSUE",
AM443="Defaut GE &amp; POWER Cabinet","POWER ISSUE",
AM443="Sharing","POWER ISSUE",
AM443="Sites strategiques &amp; DataCenter","POWER ISSUE",
AM443="Exclu","Exclu",
AM443="SAT","TX ISSUE",
AM443="SPARE-ISSUE","SPARE-ISSUE",
AM443="Fiber CAmtel","TX ISSUE",
AM443="Fiber AOF","TX ISSUE",
AM443="Projet OCM (HUAWEI)","TRAVAUX-HUAWEI",
AM443="Projet OCM (NOKIA)","TRAVAUX -NOKIA",
AM443="ACCESS-ISSUE","ACCESS-ISSUE",
AM443="Projet OCM (ZTE, NOKIA, autres projets)","TRAVAUX OCM",
AM443="No root CAuse","No root cause",
AM443="ODU HS","TX ISSUE",
AM443="IP &amp; VLAN","TX ISSUE",
AM443="Warehouse HUAWEI","SPARE-ISSUE",
AM443="SPARE-HS","SPARE-ISSUE",
AM443="Power Telco","RAN ISSUE",AM443="no impacts","no impacts"
),"")</f>
        <v>no impacts</v>
      </c>
      <c r="AM443" s="67" t="s">
        <v>5605</v>
      </c>
      <c r="AN443" s="48" t="str" cm="1">
        <f t="array" ref="AN443">IFERROR(_xlfn.IFS(
AM443="MPR ISSUE","ACTIVE",
AM443="BSS Hardware Issue","ACTIVE",
AM443="Sites strategiques, MLL, Pylone, etc.","PASSIVE",
AM443="AKTIVCO DEFAUT GE &amp; POWER Cabinet","PASSIVE",
AM443="AKTIVCO Coupure ENEO &amp; Baisse de tension","PASSIVE",
AM443="Coupure ENEO &amp; Baisse de tension","PASSIVE",
AM443="Defaut GE &amp; POWER Cabinet","PASSIVE",
AM443="Sharing","PASSIVE",
AM443="Sites strategiques &amp; DataCenter","PASSIVE",
AM443="Exclu","Exclu",
AM443="SAT","ACTIVE",
AM443="SPARE-ISSUE","SPARE-ISSUE",
AM443="Fiber CAmtel","ACTIVE",
AM443="Fiber AOF","ACTIVE",
AM443="Projet OCM (HUAWEI)","PLANNED WORKS",
AM443="Projet OCM (NOKIA)","PLANNED WORKS",
AM443="ACCESS-ISSUE","ACCESS-ISSUE",
AM443="Projet OCM (ZTE, NOKIA, autres projets)","PLANNED WORKS",
AM443="No root CAuse","No root cause",
AM443="ODU HS","ACTIVE",
AM443="IP &amp; VLAN","ACTIVE",
AM443="Warehouse HUAWEI","SPARE-ISSUE",
AM443="SPARE-HS","SPARE-ISSUE",
AM443="Power Telco","ACTIVE", AM443="no impacts","no impacts"
),"")</f>
        <v>no impacts</v>
      </c>
      <c r="AO443" s="93" t="s">
        <v>5537</v>
      </c>
      <c r="AP443" s="101" t="str">
        <f t="shared" si="22"/>
        <v>SUD_204</v>
      </c>
      <c r="AR443" s="17" t="s">
        <v>5537</v>
      </c>
      <c r="AS443" s="7" t="s">
        <v>5537</v>
      </c>
      <c r="AT443" s="6"/>
      <c r="AU443" s="7"/>
      <c r="AV443" s="3" t="s">
        <v>5537</v>
      </c>
      <c r="AW443" s="18" t="s">
        <v>5537</v>
      </c>
      <c r="AX443" s="18" t="s">
        <v>5537</v>
      </c>
      <c r="AY443" s="18" t="s">
        <v>5537</v>
      </c>
      <c r="AZ443" s="18" t="s">
        <v>5537</v>
      </c>
      <c r="BA443" s="18" t="s">
        <v>5537</v>
      </c>
      <c r="BB443" s="18" t="s">
        <v>5537</v>
      </c>
      <c r="BC443" s="18" t="s">
        <v>5537</v>
      </c>
      <c r="BD443" s="18" t="s">
        <v>5537</v>
      </c>
      <c r="BE443" s="18" t="s">
        <v>5537</v>
      </c>
      <c r="BF443" s="18" t="s">
        <v>5537</v>
      </c>
      <c r="BG443" s="18" t="s">
        <v>5537</v>
      </c>
      <c r="BH443" s="18" t="s">
        <v>5537</v>
      </c>
      <c r="BI443" s="9" t="s">
        <v>5537</v>
      </c>
      <c r="BJ443" s="14"/>
      <c r="BK443" s="14" t="s">
        <v>5537</v>
      </c>
      <c r="BL443" s="14" t="str">
        <f>_xlfn.XLOOKUP(B443,'[4]cell downs 18042026 17h'!$B:$B,'[4]cell downs 18042026 17h'!$B:$B,"")</f>
        <v/>
      </c>
      <c r="BM443" s="14" t="str">
        <f>_xlfn.XLOOKUP(B443,'[5]Cells Huawei 19042026 15h'!$B:$B,'[5]Cells Huawei 19042026 15h'!$B:$B,"")</f>
        <v/>
      </c>
      <c r="BN443" s="9" t="str">
        <f>_xlfn.XLOOKUP(B443,'[6]cells down 19042026 9H40'!$B:$B,'[6]cells down 19042026 9H40'!$B:$B,"")</f>
        <v/>
      </c>
      <c r="BO443" s="9" t="s">
        <v>1539</v>
      </c>
      <c r="BP443" s="9" t="s">
        <v>318</v>
      </c>
      <c r="BQ443" s="115"/>
    </row>
    <row r="444" spans="1:69" s="9" customFormat="1" x14ac:dyDescent="0.3">
      <c r="A444" s="19" t="s">
        <v>5406</v>
      </c>
      <c r="B444" s="26" t="s">
        <v>5407</v>
      </c>
      <c r="C444" s="3" t="str">
        <f>_xlfn.XLOOKUP(B444,'[1]daily break down'!$D:$D,'[1]daily break down'!$E:$E,"")</f>
        <v/>
      </c>
      <c r="D444" s="19" t="s">
        <v>357</v>
      </c>
      <c r="E444" s="19" t="s">
        <v>89</v>
      </c>
      <c r="F444" s="19" t="s">
        <v>5403</v>
      </c>
      <c r="G444" s="19" t="s">
        <v>24</v>
      </c>
      <c r="H444" s="32" t="str">
        <f>_xlfn.XLOOKUP(B444,[2]CALCULATION!$B:$B,[2]CALCULATION!$H:$H,"")</f>
        <v>Huawei</v>
      </c>
      <c r="I444" s="28">
        <v>0</v>
      </c>
      <c r="J444" s="28">
        <v>0.85672582205442971</v>
      </c>
      <c r="K444" s="28">
        <v>5.354821749093265</v>
      </c>
      <c r="L444" s="28">
        <v>0</v>
      </c>
      <c r="M444" s="28">
        <v>0</v>
      </c>
      <c r="N444" s="28">
        <v>0</v>
      </c>
      <c r="O444" s="28">
        <v>0</v>
      </c>
      <c r="P444" s="28">
        <v>0</v>
      </c>
      <c r="Q444" s="28">
        <v>0</v>
      </c>
      <c r="R444" s="28">
        <v>0</v>
      </c>
      <c r="S444" s="94">
        <v>0</v>
      </c>
      <c r="T444" s="94">
        <f>_xlfn.XLOOKUP(B444,'[3]Nur des jours'!$B:$B,'[3]Nur des jours'!$U:$U,"")</f>
        <v>0</v>
      </c>
      <c r="U444" s="94">
        <v>0</v>
      </c>
      <c r="V444" s="94" t="s">
        <v>5537</v>
      </c>
      <c r="W444" s="94">
        <v>0</v>
      </c>
      <c r="X444" s="94">
        <v>0</v>
      </c>
      <c r="Y444" s="94">
        <v>10.188645190378761</v>
      </c>
      <c r="Z444" s="94">
        <v>0</v>
      </c>
      <c r="AA444" s="94">
        <v>0</v>
      </c>
      <c r="AB444" s="94">
        <v>0</v>
      </c>
      <c r="AC444" s="94">
        <f>_xlfn.XLOOKUP(B444,'[3]Nur des jours'!$B:$B,'[3]Nur des jours'!$N:$N,"")</f>
        <v>0.26030296804239328</v>
      </c>
      <c r="AD444" s="94">
        <v>0.26030296804239328</v>
      </c>
      <c r="AE444" s="94">
        <v>0.31286344615901102</v>
      </c>
      <c r="AF444" s="94">
        <v>0.40588417298230939</v>
      </c>
      <c r="AG444" s="94">
        <v>0.15219144740154142</v>
      </c>
      <c r="AH444" s="94">
        <v>0.26030296804239328</v>
      </c>
      <c r="AI444" s="49" t="s">
        <v>5559</v>
      </c>
      <c r="AJ444" s="49"/>
      <c r="AK444" s="48" t="str" cm="1">
        <f t="array" ref="AK444">IFERROR(_xlfn.IFS(
AM444="MPR ISSUE","PDH",
AM444="BSS Hardware Issue","BSS",
AM444="Sites strategiques, MLL, Pylone, etc.","ENVTECH",
AM444="AKTIVCO DEFAUT GE &amp; POWER Cabinet","AKTIVCO",
AM444="AKTIVCO Coupure ENEO &amp; Baisse de tension","AKTIVCO GRID ONLY",
AM444="Coupure ENEO &amp; Baisse de tension","IHS GRID ONLY",
AM444="Defaut GE &amp; POWER Cabinet","IHS",
AM444="Sharing","Partners",
AM444="Sites strategiques &amp; DataCenter","SST &amp; DC",
AM444="Exclu","Exclu",
AM444="SAT","SAT",
AM444="SPARE-ISSUE","SPARE-ISSUE",
AM444="Fiber CAmtel","TRANS_FO_CAMTEL",
AM444="Fiber AOF","Fiber AOF",
AM444="Projet OCM (HUAWEI)","TRAVAUX-HUAWEI",
AM444="Projet OCM (NOKIA)","TRAVAUX-NOKIA",
AM444="ACCESS-ISSUE","ACCESS-ISSUE",
AM444="Projet OCM (ZTE, NOKIA, autres projets)","TRAVAUX OCM",
AM444="No root CAuse","No root cause",
AM444="ODU HS","PDH",
AM444="IP &amp; VLAN","PDH",
AM444="Warehouse HUAWEI","SPARE-ISSUE",
AM444="SPARE-HS","SPARE-ISSUE",
AM444="Power Telco","BSS",AM444="no impacts","no impacts"
),"")</f>
        <v>no impacts</v>
      </c>
      <c r="AL444" s="48" t="str" cm="1">
        <f t="array" ref="AL444">IFERROR(_xlfn.IFS(
AM444="MPR ISSUE","TX ISSUE",
AM444="BSS Hardware Issue","RAN ISSUE",
AM444="Sites strategiques, MLL, Pylone, etc.","ENVTECH",
AM444="AKTIVCO DEFAUT GE &amp; POWER Cabinet","POWER ISSUE",
AM444="AKTIVCO Coupure ENEO &amp; Baisse de tension","POWER ISSUE",
AM444="Coupure ENEO &amp; Baisse de tension","POWER ISSUE",
AM444="Defaut GE &amp; POWER Cabinet","POWER ISSUE",
AM444="Sharing","POWER ISSUE",
AM444="Sites strategiques &amp; DataCenter","POWER ISSUE",
AM444="Exclu","Exclu",
AM444="SAT","TX ISSUE",
AM444="SPARE-ISSUE","SPARE-ISSUE",
AM444="Fiber CAmtel","TX ISSUE",
AM444="Fiber AOF","TX ISSUE",
AM444="Projet OCM (HUAWEI)","TRAVAUX-HUAWEI",
AM444="Projet OCM (NOKIA)","TRAVAUX -NOKIA",
AM444="ACCESS-ISSUE","ACCESS-ISSUE",
AM444="Projet OCM (ZTE, NOKIA, autres projets)","TRAVAUX OCM",
AM444="No root CAuse","No root cause",
AM444="ODU HS","TX ISSUE",
AM444="IP &amp; VLAN","TX ISSUE",
AM444="Warehouse HUAWEI","SPARE-ISSUE",
AM444="SPARE-HS","SPARE-ISSUE",
AM444="Power Telco","RAN ISSUE",AM444="no impacts","no impacts"
),"")</f>
        <v>no impacts</v>
      </c>
      <c r="AM444" s="67" t="s">
        <v>5605</v>
      </c>
      <c r="AN444" s="48" t="str" cm="1">
        <f t="array" ref="AN444">IFERROR(_xlfn.IFS(
AM444="MPR ISSUE","ACTIVE",
AM444="BSS Hardware Issue","ACTIVE",
AM444="Sites strategiques, MLL, Pylone, etc.","PASSIVE",
AM444="AKTIVCO DEFAUT GE &amp; POWER Cabinet","PASSIVE",
AM444="AKTIVCO Coupure ENEO &amp; Baisse de tension","PASSIVE",
AM444="Coupure ENEO &amp; Baisse de tension","PASSIVE",
AM444="Defaut GE &amp; POWER Cabinet","PASSIVE",
AM444="Sharing","PASSIVE",
AM444="Sites strategiques &amp; DataCenter","PASSIVE",
AM444="Exclu","Exclu",
AM444="SAT","ACTIVE",
AM444="SPARE-ISSUE","SPARE-ISSUE",
AM444="Fiber CAmtel","ACTIVE",
AM444="Fiber AOF","ACTIVE",
AM444="Projet OCM (HUAWEI)","PLANNED WORKS",
AM444="Projet OCM (NOKIA)","PLANNED WORKS",
AM444="ACCESS-ISSUE","ACCESS-ISSUE",
AM444="Projet OCM (ZTE, NOKIA, autres projets)","PLANNED WORKS",
AM444="No root CAuse","No root cause",
AM444="ODU HS","ACTIVE",
AM444="IP &amp; VLAN","ACTIVE",
AM444="Warehouse HUAWEI","SPARE-ISSUE",
AM444="SPARE-HS","SPARE-ISSUE",
AM444="Power Telco","ACTIVE", AM444="no impacts","no impacts"
),"")</f>
        <v>no impacts</v>
      </c>
      <c r="AO444" s="93" t="s">
        <v>5537</v>
      </c>
      <c r="AP444" s="101" t="str">
        <f t="shared" si="22"/>
        <v>NRD_262</v>
      </c>
      <c r="AR444" s="17" t="s">
        <v>5537</v>
      </c>
      <c r="AS444" s="7" t="s">
        <v>5537</v>
      </c>
      <c r="AT444" s="6"/>
      <c r="AU444" s="7"/>
      <c r="AV444" s="3" t="s">
        <v>5537</v>
      </c>
      <c r="AW444" s="18" t="s">
        <v>5537</v>
      </c>
      <c r="AX444" s="18" t="s">
        <v>5537</v>
      </c>
      <c r="AY444" s="18" t="s">
        <v>5537</v>
      </c>
      <c r="AZ444" s="18" t="s">
        <v>5537</v>
      </c>
      <c r="BA444" s="18" t="s">
        <v>5537</v>
      </c>
      <c r="BB444" s="18" t="s">
        <v>5537</v>
      </c>
      <c r="BC444" s="18" t="s">
        <v>5537</v>
      </c>
      <c r="BD444" s="18" t="s">
        <v>5537</v>
      </c>
      <c r="BE444" s="18" t="s">
        <v>5537</v>
      </c>
      <c r="BF444" s="18" t="s">
        <v>5537</v>
      </c>
      <c r="BG444" s="18" t="s">
        <v>5537</v>
      </c>
      <c r="BH444" s="18" t="s">
        <v>5537</v>
      </c>
      <c r="BI444" s="9" t="s">
        <v>5537</v>
      </c>
      <c r="BJ444" s="14"/>
      <c r="BK444" s="14" t="s">
        <v>5537</v>
      </c>
      <c r="BL444" s="14" t="str">
        <f>_xlfn.XLOOKUP(B444,'[4]cell downs 18042026 17h'!$B:$B,'[4]cell downs 18042026 17h'!$B:$B,"")</f>
        <v/>
      </c>
      <c r="BM444" s="14" t="str">
        <f>_xlfn.XLOOKUP(B444,'[5]Cells Huawei 19042026 15h'!$B:$B,'[5]Cells Huawei 19042026 15h'!$B:$B,"")</f>
        <v/>
      </c>
      <c r="BN444" s="9" t="str">
        <f>_xlfn.XLOOKUP(B444,'[6]cells down 19042026 9H40'!$B:$B,'[6]cells down 19042026 9H40'!$B:$B,"")</f>
        <v/>
      </c>
      <c r="BO444" s="9" t="s">
        <v>5537</v>
      </c>
      <c r="BP444" s="9" t="s">
        <v>318</v>
      </c>
      <c r="BQ444" s="115"/>
    </row>
    <row r="445" spans="1:69" s="9" customFormat="1" x14ac:dyDescent="0.3">
      <c r="A445" s="1" t="s">
        <v>3742</v>
      </c>
      <c r="B445" s="8" t="s">
        <v>3743</v>
      </c>
      <c r="C445" s="3" t="str">
        <f>_xlfn.XLOOKUP(B445,'[1]daily break down'!$D:$D,'[1]daily break down'!$E:$E,"")</f>
        <v>NORD</v>
      </c>
      <c r="D445" s="1" t="s">
        <v>11</v>
      </c>
      <c r="E445" s="1" t="s">
        <v>12</v>
      </c>
      <c r="F445" s="3" t="s">
        <v>23</v>
      </c>
      <c r="G445" s="1" t="s">
        <v>2918</v>
      </c>
      <c r="H445" s="32" t="str">
        <f>_xlfn.XLOOKUP(B445,[2]CALCULATION!$B:$B,[2]CALCULATION!$H:$H,"")</f>
        <v>Huawei</v>
      </c>
      <c r="I445" s="28">
        <v>0</v>
      </c>
      <c r="J445" s="28">
        <v>0</v>
      </c>
      <c r="K445" s="28">
        <v>0</v>
      </c>
      <c r="L445" s="28">
        <v>8.9175391586979543E-5</v>
      </c>
      <c r="M445" s="28">
        <v>0</v>
      </c>
      <c r="N445" s="28">
        <v>0</v>
      </c>
      <c r="O445" s="28">
        <v>0</v>
      </c>
      <c r="P445" s="28">
        <v>0</v>
      </c>
      <c r="Q445" s="28">
        <v>0</v>
      </c>
      <c r="R445" s="28">
        <v>0</v>
      </c>
      <c r="S445" s="94">
        <v>0</v>
      </c>
      <c r="T445" s="94">
        <f>_xlfn.XLOOKUP(B445,'[3]Nur des jours'!$B:$B,'[3]Nur des jours'!$U:$U,"")</f>
        <v>0</v>
      </c>
      <c r="U445" s="94">
        <v>0</v>
      </c>
      <c r="V445" s="94">
        <v>0</v>
      </c>
      <c r="W445" s="94">
        <v>0</v>
      </c>
      <c r="X445" s="94">
        <v>0</v>
      </c>
      <c r="Y445" s="94">
        <v>0</v>
      </c>
      <c r="Z445" s="94">
        <v>1.5516518136134437E-2</v>
      </c>
      <c r="AA445" s="94">
        <v>1.7531881986000176E-2</v>
      </c>
      <c r="AB445" s="94">
        <v>3.3101905357086799E-2</v>
      </c>
      <c r="AC445" s="94">
        <f>_xlfn.XLOOKUP(B445,'[3]Nur des jours'!$B:$B,'[3]Nur des jours'!$N:$N,"")</f>
        <v>0.25044016973287331</v>
      </c>
      <c r="AD445" s="94">
        <v>0.25044016973287331</v>
      </c>
      <c r="AE445" s="94">
        <v>0.18359651331486876</v>
      </c>
      <c r="AF445" s="94">
        <v>0.23306464226091503</v>
      </c>
      <c r="AG445" s="94">
        <v>0.27992966224305982</v>
      </c>
      <c r="AH445" s="94">
        <v>0.25044016973287331</v>
      </c>
      <c r="AI445" s="49" t="s">
        <v>5559</v>
      </c>
      <c r="AJ445" s="49"/>
      <c r="AK445" s="48" t="str" cm="1">
        <f t="array" ref="AK445">IFERROR(_xlfn.IFS(
AM445="MPR ISSUE","PDH",
AM445="BSS Hardware Issue","BSS",
AM445="Sites strategiques, MLL, Pylone, etc.","ENVTECH",
AM445="AKTIVCO DEFAUT GE &amp; POWER Cabinet","AKTIVCO",
AM445="AKTIVCO Coupure ENEO &amp; Baisse de tension","AKTIVCO GRID ONLY",
AM445="Coupure ENEO &amp; Baisse de tension","IHS GRID ONLY",
AM445="Defaut GE &amp; POWER Cabinet","IHS",
AM445="Sharing","Partners",
AM445="Sites strategiques &amp; DataCenter","SST &amp; DC",
AM445="Exclu","Exclu",
AM445="SAT","SAT",
AM445="SPARE-ISSUE","SPARE-ISSUE",
AM445="Fiber CAmtel","TRANS_FO_CAMTEL",
AM445="Fiber AOF","Fiber AOF",
AM445="Projet OCM (HUAWEI)","TRAVAUX-HUAWEI",
AM445="Projet OCM (NOKIA)","TRAVAUX-NOKIA",
AM445="ACCESS-ISSUE","ACCESS-ISSUE",
AM445="Projet OCM (ZTE, NOKIA, autres projets)","TRAVAUX OCM",
AM445="No root CAuse","No root cause",
AM445="ODU HS","PDH",
AM445="IP &amp; VLAN","PDH",
AM445="Warehouse HUAWEI","SPARE-ISSUE",
AM445="SPARE-HS","SPARE-ISSUE",
AM445="Power Telco","BSS",AM445="no impacts","no impacts"
),"")</f>
        <v>no impacts</v>
      </c>
      <c r="AL445" s="48" t="str" cm="1">
        <f t="array" ref="AL445">IFERROR(_xlfn.IFS(
AM445="MPR ISSUE","TX ISSUE",
AM445="BSS Hardware Issue","RAN ISSUE",
AM445="Sites strategiques, MLL, Pylone, etc.","ENVTECH",
AM445="AKTIVCO DEFAUT GE &amp; POWER Cabinet","POWER ISSUE",
AM445="AKTIVCO Coupure ENEO &amp; Baisse de tension","POWER ISSUE",
AM445="Coupure ENEO &amp; Baisse de tension","POWER ISSUE",
AM445="Defaut GE &amp; POWER Cabinet","POWER ISSUE",
AM445="Sharing","POWER ISSUE",
AM445="Sites strategiques &amp; DataCenter","POWER ISSUE",
AM445="Exclu","Exclu",
AM445="SAT","TX ISSUE",
AM445="SPARE-ISSUE","SPARE-ISSUE",
AM445="Fiber CAmtel","TX ISSUE",
AM445="Fiber AOF","TX ISSUE",
AM445="Projet OCM (HUAWEI)","TRAVAUX-HUAWEI",
AM445="Projet OCM (NOKIA)","TRAVAUX -NOKIA",
AM445="ACCESS-ISSUE","ACCESS-ISSUE",
AM445="Projet OCM (ZTE, NOKIA, autres projets)","TRAVAUX OCM",
AM445="No root CAuse","No root cause",
AM445="ODU HS","TX ISSUE",
AM445="IP &amp; VLAN","TX ISSUE",
AM445="Warehouse HUAWEI","SPARE-ISSUE",
AM445="SPARE-HS","SPARE-ISSUE",
AM445="Power Telco","RAN ISSUE",AM445="no impacts","no impacts"
),"")</f>
        <v>no impacts</v>
      </c>
      <c r="AM445" s="67" t="s">
        <v>5605</v>
      </c>
      <c r="AN445" s="48" t="str" cm="1">
        <f t="array" ref="AN445">IFERROR(_xlfn.IFS(
AM445="MPR ISSUE","ACTIVE",
AM445="BSS Hardware Issue","ACTIVE",
AM445="Sites strategiques, MLL, Pylone, etc.","PASSIVE",
AM445="AKTIVCO DEFAUT GE &amp; POWER Cabinet","PASSIVE",
AM445="AKTIVCO Coupure ENEO &amp; Baisse de tension","PASSIVE",
AM445="Coupure ENEO &amp; Baisse de tension","PASSIVE",
AM445="Defaut GE &amp; POWER Cabinet","PASSIVE",
AM445="Sharing","PASSIVE",
AM445="Sites strategiques &amp; DataCenter","PASSIVE",
AM445="Exclu","Exclu",
AM445="SAT","ACTIVE",
AM445="SPARE-ISSUE","SPARE-ISSUE",
AM445="Fiber CAmtel","ACTIVE",
AM445="Fiber AOF","ACTIVE",
AM445="Projet OCM (HUAWEI)","PLANNED WORKS",
AM445="Projet OCM (NOKIA)","PLANNED WORKS",
AM445="ACCESS-ISSUE","ACCESS-ISSUE",
AM445="Projet OCM (ZTE, NOKIA, autres projets)","PLANNED WORKS",
AM445="No root CAuse","No root cause",
AM445="ODU HS","ACTIVE",
AM445="IP &amp; VLAN","ACTIVE",
AM445="Warehouse HUAWEI","SPARE-ISSUE",
AM445="SPARE-HS","SPARE-ISSUE",
AM445="Power Telco","ACTIVE", AM445="no impacts","no impacts"
),"")</f>
        <v>no impacts</v>
      </c>
      <c r="AO445" s="93" t="s">
        <v>5537</v>
      </c>
      <c r="AP445" s="101" t="str">
        <f t="shared" si="22"/>
        <v>NRD_088</v>
      </c>
      <c r="AR445" s="17" t="s">
        <v>5537</v>
      </c>
      <c r="AS445" s="7" t="s">
        <v>5537</v>
      </c>
      <c r="AT445" s="6"/>
      <c r="AU445" s="7"/>
      <c r="AV445" s="3" t="s">
        <v>5537</v>
      </c>
      <c r="AW445" s="18" t="s">
        <v>5537</v>
      </c>
      <c r="AX445" s="18" t="s">
        <v>5537</v>
      </c>
      <c r="AY445" s="18" t="s">
        <v>5537</v>
      </c>
      <c r="AZ445" s="18" t="s">
        <v>5537</v>
      </c>
      <c r="BA445" s="18" t="s">
        <v>5537</v>
      </c>
      <c r="BB445" s="18" t="s">
        <v>5537</v>
      </c>
      <c r="BC445" s="18" t="s">
        <v>5537</v>
      </c>
      <c r="BD445" s="18" t="s">
        <v>5537</v>
      </c>
      <c r="BE445" s="18" t="s">
        <v>5537</v>
      </c>
      <c r="BF445" s="18" t="s">
        <v>5537</v>
      </c>
      <c r="BG445" s="18" t="s">
        <v>5537</v>
      </c>
      <c r="BH445" s="18" t="s">
        <v>5537</v>
      </c>
      <c r="BI445" s="9" t="s">
        <v>5537</v>
      </c>
      <c r="BJ445" s="14"/>
      <c r="BK445" s="14" t="s">
        <v>5537</v>
      </c>
      <c r="BL445" s="14" t="str">
        <f>_xlfn.XLOOKUP(B445,'[4]cell downs 18042026 17h'!$B:$B,'[4]cell downs 18042026 17h'!$B:$B,"")</f>
        <v/>
      </c>
      <c r="BM445" s="14" t="str">
        <f>_xlfn.XLOOKUP(B445,'[5]Cells Huawei 19042026 15h'!$B:$B,'[5]Cells Huawei 19042026 15h'!$B:$B,"")</f>
        <v/>
      </c>
      <c r="BN445" s="9" t="str">
        <f>_xlfn.XLOOKUP(B445,'[6]cells down 19042026 9H40'!$B:$B,'[6]cells down 19042026 9H40'!$B:$B,"")</f>
        <v/>
      </c>
      <c r="BO445" s="9" t="s">
        <v>3743</v>
      </c>
      <c r="BP445" s="9" t="s">
        <v>12</v>
      </c>
      <c r="BQ445" s="115"/>
    </row>
    <row r="446" spans="1:69" s="9" customFormat="1" x14ac:dyDescent="0.3">
      <c r="A446" s="1" t="s">
        <v>1437</v>
      </c>
      <c r="B446" s="8" t="s">
        <v>1438</v>
      </c>
      <c r="C446" s="3" t="str">
        <f>_xlfn.XLOOKUP(B446,'[1]daily break down'!$D:$D,'[1]daily break down'!$E:$E,"")</f>
        <v>ADAMAOUA</v>
      </c>
      <c r="D446" s="1" t="s">
        <v>11</v>
      </c>
      <c r="E446" s="1" t="s">
        <v>96</v>
      </c>
      <c r="F446" s="3" t="s">
        <v>90</v>
      </c>
      <c r="G446" s="1" t="s">
        <v>1439</v>
      </c>
      <c r="H446" s="33" t="str">
        <f>_xlfn.XLOOKUP(B446,[2]CALCULATION!$B:$B,[2]CALCULATION!$H:$H,"")</f>
        <v>NOKIA</v>
      </c>
      <c r="I446" s="28">
        <v>0.27649081848810614</v>
      </c>
      <c r="J446" s="28">
        <v>2.2719085220534017</v>
      </c>
      <c r="K446" s="28">
        <v>0.44621611091087593</v>
      </c>
      <c r="L446" s="28">
        <v>0.37922593606154065</v>
      </c>
      <c r="M446" s="28">
        <v>0.32996865391192076</v>
      </c>
      <c r="N446" s="28">
        <v>0</v>
      </c>
      <c r="O446" s="28">
        <v>0.56594958975779408</v>
      </c>
      <c r="P446" s="28">
        <v>0.22475855135002612</v>
      </c>
      <c r="Q446" s="28">
        <v>0.2176151035186159</v>
      </c>
      <c r="R446" s="28">
        <v>0.18355084389427712</v>
      </c>
      <c r="S446" s="94">
        <v>0</v>
      </c>
      <c r="T446" s="94">
        <f>_xlfn.XLOOKUP(B446,'[3]Nur des jours'!$B:$B,'[3]Nur des jours'!$U:$U,"")</f>
        <v>0.10154132564083078</v>
      </c>
      <c r="U446" s="94">
        <v>1.0637197410061265</v>
      </c>
      <c r="V446" s="94">
        <v>2.1265190569459995</v>
      </c>
      <c r="W446" s="94">
        <v>0.10154132564083075</v>
      </c>
      <c r="X446" s="94">
        <v>1.8190219476978593</v>
      </c>
      <c r="Y446" s="94">
        <v>3.7759473006680375</v>
      </c>
      <c r="Z446" s="94">
        <v>4.5782289339188953</v>
      </c>
      <c r="AA446" s="94">
        <v>4.3035555861943431</v>
      </c>
      <c r="AB446" s="94">
        <v>4.6926316737056339</v>
      </c>
      <c r="AC446" s="94">
        <f>_xlfn.XLOOKUP(B446,'[3]Nur des jours'!$B:$B,'[3]Nur des jours'!$N:$N,"")</f>
        <v>0.24510575014584185</v>
      </c>
      <c r="AD446" s="94">
        <v>0.24510575014584185</v>
      </c>
      <c r="AE446" s="94">
        <v>0.46773397439740383</v>
      </c>
      <c r="AF446" s="94">
        <v>0.27630421287250206</v>
      </c>
      <c r="AG446" s="94">
        <v>0.16405896026633576</v>
      </c>
      <c r="AH446" s="94">
        <v>0.24510575014584185</v>
      </c>
      <c r="AI446" s="49" t="s">
        <v>5559</v>
      </c>
      <c r="AJ446" s="49"/>
      <c r="AK446" s="48" t="str" cm="1">
        <f t="array" ref="AK446">IFERROR(_xlfn.IFS(
AM446="MPR ISSUE","PDH",
AM446="BSS Hardware Issue","BSS",
AM446="Sites strategiques, MLL, Pylone, etc.","ENVTECH",
AM446="AKTIVCO DEFAUT GE &amp; POWER Cabinet","AKTIVCO",
AM446="AKTIVCO Coupure ENEO &amp; Baisse de tension","AKTIVCO GRID ONLY",
AM446="Coupure ENEO &amp; Baisse de tension","IHS GRID ONLY",
AM446="Defaut GE &amp; POWER Cabinet","IHS",
AM446="Sharing","Partners",
AM446="Sites strategiques &amp; DataCenter","SST &amp; DC",
AM446="Exclu","Exclu",
AM446="SAT","SAT",
AM446="SPARE-ISSUE","SPARE-ISSUE",
AM446="Fiber CAmtel","TRANS_FO_CAMTEL",
AM446="Fiber AOF","Fiber AOF",
AM446="Projet OCM (HUAWEI)","TRAVAUX-HUAWEI",
AM446="Projet OCM (NOKIA)","TRAVAUX-NOKIA",
AM446="ACCESS-ISSUE","ACCESS-ISSUE",
AM446="Projet OCM (ZTE, NOKIA, autres projets)","TRAVAUX OCM",
AM446="No root CAuse","No root cause",
AM446="ODU HS","PDH",
AM446="IP &amp; VLAN","PDH",
AM446="Warehouse HUAWEI","SPARE-ISSUE",
AM446="SPARE-HS","SPARE-ISSUE",
AM446="Power Telco","BSS",AM446="no impacts","no impacts"
),"")</f>
        <v>no impacts</v>
      </c>
      <c r="AL446" s="48" t="str" cm="1">
        <f t="array" ref="AL446">IFERROR(_xlfn.IFS(
AM446="MPR ISSUE","TX ISSUE",
AM446="BSS Hardware Issue","RAN ISSUE",
AM446="Sites strategiques, MLL, Pylone, etc.","ENVTECH",
AM446="AKTIVCO DEFAUT GE &amp; POWER Cabinet","POWER ISSUE",
AM446="AKTIVCO Coupure ENEO &amp; Baisse de tension","POWER ISSUE",
AM446="Coupure ENEO &amp; Baisse de tension","POWER ISSUE",
AM446="Defaut GE &amp; POWER Cabinet","POWER ISSUE",
AM446="Sharing","POWER ISSUE",
AM446="Sites strategiques &amp; DataCenter","POWER ISSUE",
AM446="Exclu","Exclu",
AM446="SAT","TX ISSUE",
AM446="SPARE-ISSUE","SPARE-ISSUE",
AM446="Fiber CAmtel","TX ISSUE",
AM446="Fiber AOF","TX ISSUE",
AM446="Projet OCM (HUAWEI)","TRAVAUX-HUAWEI",
AM446="Projet OCM (NOKIA)","TRAVAUX -NOKIA",
AM446="ACCESS-ISSUE","ACCESS-ISSUE",
AM446="Projet OCM (ZTE, NOKIA, autres projets)","TRAVAUX OCM",
AM446="No root CAuse","No root cause",
AM446="ODU HS","TX ISSUE",
AM446="IP &amp; VLAN","TX ISSUE",
AM446="Warehouse HUAWEI","SPARE-ISSUE",
AM446="SPARE-HS","SPARE-ISSUE",
AM446="Power Telco","RAN ISSUE",AM446="no impacts","no impacts"
),"")</f>
        <v>no impacts</v>
      </c>
      <c r="AM446" s="67" t="s">
        <v>5605</v>
      </c>
      <c r="AN446" s="48" t="str" cm="1">
        <f t="array" ref="AN446">IFERROR(_xlfn.IFS(
AM446="MPR ISSUE","ACTIVE",
AM446="BSS Hardware Issue","ACTIVE",
AM446="Sites strategiques, MLL, Pylone, etc.","PASSIVE",
AM446="AKTIVCO DEFAUT GE &amp; POWER Cabinet","PASSIVE",
AM446="AKTIVCO Coupure ENEO &amp; Baisse de tension","PASSIVE",
AM446="Coupure ENEO &amp; Baisse de tension","PASSIVE",
AM446="Defaut GE &amp; POWER Cabinet","PASSIVE",
AM446="Sharing","PASSIVE",
AM446="Sites strategiques &amp; DataCenter","PASSIVE",
AM446="Exclu","Exclu",
AM446="SAT","ACTIVE",
AM446="SPARE-ISSUE","SPARE-ISSUE",
AM446="Fiber CAmtel","ACTIVE",
AM446="Fiber AOF","ACTIVE",
AM446="Projet OCM (HUAWEI)","PLANNED WORKS",
AM446="Projet OCM (NOKIA)","PLANNED WORKS",
AM446="ACCESS-ISSUE","ACCESS-ISSUE",
AM446="Projet OCM (ZTE, NOKIA, autres projets)","PLANNED WORKS",
AM446="No root CAuse","No root cause",
AM446="ODU HS","ACTIVE",
AM446="IP &amp; VLAN","ACTIVE",
AM446="Warehouse HUAWEI","SPARE-ISSUE",
AM446="SPARE-HS","SPARE-ISSUE",
AM446="Power Telco","ACTIVE", AM446="no impacts","no impacts"
),"")</f>
        <v>no impacts</v>
      </c>
      <c r="AO446" s="93" t="s">
        <v>5537</v>
      </c>
      <c r="AP446" s="101" t="str">
        <f t="shared" si="22"/>
        <v>ADM_153</v>
      </c>
      <c r="AR446" s="17" t="s">
        <v>5537</v>
      </c>
      <c r="AS446" s="7" t="s">
        <v>5537</v>
      </c>
      <c r="AT446" s="6"/>
      <c r="AU446" s="7"/>
      <c r="AV446" s="3" t="s">
        <v>5537</v>
      </c>
      <c r="AW446" s="18" t="s">
        <v>5537</v>
      </c>
      <c r="AX446" s="18" t="s">
        <v>5537</v>
      </c>
      <c r="AY446" s="18" t="s">
        <v>5537</v>
      </c>
      <c r="AZ446" s="18" t="s">
        <v>5537</v>
      </c>
      <c r="BA446" s="18" t="s">
        <v>5537</v>
      </c>
      <c r="BB446" s="18" t="s">
        <v>5537</v>
      </c>
      <c r="BC446" s="18" t="s">
        <v>5537</v>
      </c>
      <c r="BD446" s="18" t="s">
        <v>5537</v>
      </c>
      <c r="BE446" s="18" t="s">
        <v>5537</v>
      </c>
      <c r="BF446" s="18" t="s">
        <v>5537</v>
      </c>
      <c r="BG446" s="18" t="s">
        <v>5537</v>
      </c>
      <c r="BH446" s="18" t="s">
        <v>5537</v>
      </c>
      <c r="BI446" s="9" t="s">
        <v>5537</v>
      </c>
      <c r="BJ446" s="14"/>
      <c r="BK446" s="14" t="s">
        <v>5537</v>
      </c>
      <c r="BL446" s="14" t="str">
        <f>_xlfn.XLOOKUP(B446,'[4]cell downs 18042026 17h'!$B:$B,'[4]cell downs 18042026 17h'!$B:$B,"")</f>
        <v/>
      </c>
      <c r="BM446" s="14" t="str">
        <f>_xlfn.XLOOKUP(B446,'[5]Cells Huawei 19042026 15h'!$B:$B,'[5]Cells Huawei 19042026 15h'!$B:$B,"")</f>
        <v/>
      </c>
      <c r="BN446" s="9" t="str">
        <f>_xlfn.XLOOKUP(B446,'[6]cells down 19042026 9H40'!$B:$B,'[6]cells down 19042026 9H40'!$B:$B,"")</f>
        <v/>
      </c>
      <c r="BO446" s="9" t="s">
        <v>1438</v>
      </c>
      <c r="BP446" s="9" t="s">
        <v>12</v>
      </c>
      <c r="BQ446" s="115"/>
    </row>
    <row r="447" spans="1:69" s="9" customFormat="1" x14ac:dyDescent="0.3">
      <c r="A447" s="1" t="s">
        <v>3016</v>
      </c>
      <c r="B447" s="8" t="s">
        <v>3017</v>
      </c>
      <c r="C447" s="3" t="str">
        <f>_xlfn.XLOOKUP(B447,'[1]daily break down'!$D:$D,'[1]daily break down'!$E:$E,"")</f>
        <v>EXTREME-NORD</v>
      </c>
      <c r="D447" s="1" t="s">
        <v>11</v>
      </c>
      <c r="E447" s="1" t="s">
        <v>12</v>
      </c>
      <c r="F447" s="3" t="s">
        <v>55</v>
      </c>
      <c r="G447" s="1" t="s">
        <v>185</v>
      </c>
      <c r="H447" s="32" t="str">
        <f>_xlfn.XLOOKUP(B447,[2]CALCULATION!$B:$B,[2]CALCULATION!$H:$H,"")</f>
        <v>Huawei</v>
      </c>
      <c r="I447" s="28">
        <v>0</v>
      </c>
      <c r="J447" s="28">
        <v>0</v>
      </c>
      <c r="K447" s="28">
        <v>0</v>
      </c>
      <c r="L447" s="28">
        <v>0</v>
      </c>
      <c r="M447" s="28">
        <v>1.0701046990437544E-3</v>
      </c>
      <c r="N447" s="28">
        <v>0.10567283903057074</v>
      </c>
      <c r="O447" s="28">
        <v>0.43860024598140024</v>
      </c>
      <c r="P447" s="28">
        <v>0.18013429100569864</v>
      </c>
      <c r="Q447" s="28">
        <v>0</v>
      </c>
      <c r="R447" s="28">
        <v>0</v>
      </c>
      <c r="S447" s="94">
        <v>0</v>
      </c>
      <c r="T447" s="94">
        <f>_xlfn.XLOOKUP(B447,'[3]Nur des jours'!$B:$B,'[3]Nur des jours'!$U:$U,"")</f>
        <v>0.19049647150810567</v>
      </c>
      <c r="U447" s="94">
        <v>0</v>
      </c>
      <c r="V447" s="94">
        <v>0</v>
      </c>
      <c r="W447" s="94">
        <v>0.1904964715081057</v>
      </c>
      <c r="X447" s="94">
        <v>0</v>
      </c>
      <c r="Y447" s="94">
        <v>0</v>
      </c>
      <c r="Z447" s="94">
        <v>0</v>
      </c>
      <c r="AA447" s="94">
        <v>0</v>
      </c>
      <c r="AB447" s="94">
        <v>0</v>
      </c>
      <c r="AC447" s="94">
        <f>_xlfn.XLOOKUP(B447,'[3]Nur des jours'!$B:$B,'[3]Nur des jours'!$N:$N,"")</f>
        <v>0.23105343960186392</v>
      </c>
      <c r="AD447" s="94">
        <v>0.23105343960186392</v>
      </c>
      <c r="AE447" s="94">
        <v>0.2828885052096447</v>
      </c>
      <c r="AF447" s="94">
        <v>0.3641801054703836</v>
      </c>
      <c r="AG447" s="94">
        <v>0.13115824736739573</v>
      </c>
      <c r="AH447" s="94">
        <v>0.23105343960186392</v>
      </c>
      <c r="AI447" s="49" t="s">
        <v>6659</v>
      </c>
      <c r="AJ447" s="49"/>
      <c r="AK447" s="48" t="str" cm="1">
        <f t="array" ref="AK447">IFERROR(_xlfn.IFS(
AM447="MPR ISSUE","PDH",
AM447="BSS Hardware Issue","BSS",
AM447="Sites strategiques, MLL, Pylone, etc.","ENVTECH",
AM447="AKTIVCO DEFAUT GE &amp; POWER Cabinet","AKTIVCO",
AM447="AKTIVCO Coupure ENEO &amp; Baisse de tension","AKTIVCO GRID ONLY",
AM447="Coupure ENEO &amp; Baisse de tension","IHS GRID ONLY",
AM447="Defaut GE &amp; POWER Cabinet","IHS",
AM447="Sharing","Partners",
AM447="Sites strategiques &amp; DataCenter","SST &amp; DC",
AM447="Exclu","Exclu",
AM447="SAT","SAT",
AM447="SPARE-ISSUE","SPARE-ISSUE",
AM447="Fiber CAmtel","TRANS_FO_CAMTEL",
AM447="Fiber AOF","Fiber AOF",
AM447="Projet OCM (HUAWEI)","TRAVAUX-HUAWEI",
AM447="Projet OCM (NOKIA)","TRAVAUX-NOKIA",
AM447="ACCESS-ISSUE","ACCESS-ISSUE",
AM447="Projet OCM (ZTE, NOKIA, autres projets)","TRAVAUX OCM",
AM447="No root CAuse","No root cause",
AM447="ODU HS","PDH",
AM447="IP &amp; VLAN","PDH",
AM447="Warehouse HUAWEI","SPARE-ISSUE",
AM447="SPARE-HS","SPARE-ISSUE",
AM447="Power Telco","BSS",AM447="no impacts","no impacts"
),"")</f>
        <v>no impacts</v>
      </c>
      <c r="AL447" s="48" t="str" cm="1">
        <f t="array" ref="AL447">IFERROR(_xlfn.IFS(
AM447="MPR ISSUE","TX ISSUE",
AM447="BSS Hardware Issue","RAN ISSUE",
AM447="Sites strategiques, MLL, Pylone, etc.","ENVTECH",
AM447="AKTIVCO DEFAUT GE &amp; POWER Cabinet","POWER ISSUE",
AM447="AKTIVCO Coupure ENEO &amp; Baisse de tension","POWER ISSUE",
AM447="Coupure ENEO &amp; Baisse de tension","POWER ISSUE",
AM447="Defaut GE &amp; POWER Cabinet","POWER ISSUE",
AM447="Sharing","POWER ISSUE",
AM447="Sites strategiques &amp; DataCenter","POWER ISSUE",
AM447="Exclu","Exclu",
AM447="SAT","TX ISSUE",
AM447="SPARE-ISSUE","SPARE-ISSUE",
AM447="Fiber CAmtel","TX ISSUE",
AM447="Fiber AOF","TX ISSUE",
AM447="Projet OCM (HUAWEI)","TRAVAUX-HUAWEI",
AM447="Projet OCM (NOKIA)","TRAVAUX -NOKIA",
AM447="ACCESS-ISSUE","ACCESS-ISSUE",
AM447="Projet OCM (ZTE, NOKIA, autres projets)","TRAVAUX OCM",
AM447="No root CAuse","No root cause",
AM447="ODU HS","TX ISSUE",
AM447="IP &amp; VLAN","TX ISSUE",
AM447="Warehouse HUAWEI","SPARE-ISSUE",
AM447="SPARE-HS","SPARE-ISSUE",
AM447="Power Telco","RAN ISSUE",AM447="no impacts","no impacts"
),"")</f>
        <v>no impacts</v>
      </c>
      <c r="AM447" s="67" t="s">
        <v>5605</v>
      </c>
      <c r="AN447" s="48" t="str" cm="1">
        <f t="array" ref="AN447">IFERROR(_xlfn.IFS(
AM447="MPR ISSUE","ACTIVE",
AM447="BSS Hardware Issue","ACTIVE",
AM447="Sites strategiques, MLL, Pylone, etc.","PASSIVE",
AM447="AKTIVCO DEFAUT GE &amp; POWER Cabinet","PASSIVE",
AM447="AKTIVCO Coupure ENEO &amp; Baisse de tension","PASSIVE",
AM447="Coupure ENEO &amp; Baisse de tension","PASSIVE",
AM447="Defaut GE &amp; POWER Cabinet","PASSIVE",
AM447="Sharing","PASSIVE",
AM447="Sites strategiques &amp; DataCenter","PASSIVE",
AM447="Exclu","Exclu",
AM447="SAT","ACTIVE",
AM447="SPARE-ISSUE","SPARE-ISSUE",
AM447="Fiber CAmtel","ACTIVE",
AM447="Fiber AOF","ACTIVE",
AM447="Projet OCM (HUAWEI)","PLANNED WORKS",
AM447="Projet OCM (NOKIA)","PLANNED WORKS",
AM447="ACCESS-ISSUE","ACCESS-ISSUE",
AM447="Projet OCM (ZTE, NOKIA, autres projets)","PLANNED WORKS",
AM447="No root CAuse","No root cause",
AM447="ODU HS","ACTIVE",
AM447="IP &amp; VLAN","ACTIVE",
AM447="Warehouse HUAWEI","SPARE-ISSUE",
AM447="SPARE-HS","SPARE-ISSUE",
AM447="Power Telco","ACTIVE", AM447="no impacts","no impacts"
),"")</f>
        <v>no impacts</v>
      </c>
      <c r="AO447" s="93" t="s">
        <v>5537</v>
      </c>
      <c r="AP447" s="101" t="str">
        <f t="shared" si="22"/>
        <v>EXN_094</v>
      </c>
      <c r="AR447" s="17" t="s">
        <v>5537</v>
      </c>
      <c r="AS447" s="7" t="s">
        <v>5537</v>
      </c>
      <c r="AT447" s="6"/>
      <c r="AU447" s="7"/>
      <c r="AV447" s="3" t="s">
        <v>5537</v>
      </c>
      <c r="AW447" s="18" t="s">
        <v>5537</v>
      </c>
      <c r="AX447" s="18" t="s">
        <v>5537</v>
      </c>
      <c r="AY447" s="18" t="s">
        <v>5537</v>
      </c>
      <c r="AZ447" s="18" t="s">
        <v>5537</v>
      </c>
      <c r="BA447" s="18" t="s">
        <v>5537</v>
      </c>
      <c r="BB447" s="18" t="s">
        <v>5537</v>
      </c>
      <c r="BC447" s="18" t="s">
        <v>5537</v>
      </c>
      <c r="BD447" s="18" t="s">
        <v>5537</v>
      </c>
      <c r="BE447" s="18" t="s">
        <v>5537</v>
      </c>
      <c r="BF447" s="18" t="s">
        <v>5537</v>
      </c>
      <c r="BG447" s="18" t="s">
        <v>5537</v>
      </c>
      <c r="BH447" s="18" t="s">
        <v>5537</v>
      </c>
      <c r="BI447" s="9" t="s">
        <v>5537</v>
      </c>
      <c r="BJ447" s="14"/>
      <c r="BK447" s="14" t="s">
        <v>5537</v>
      </c>
      <c r="BL447" s="14" t="str">
        <f>_xlfn.XLOOKUP(B447,'[4]cell downs 18042026 17h'!$B:$B,'[4]cell downs 18042026 17h'!$B:$B,"")</f>
        <v/>
      </c>
      <c r="BM447" s="14" t="str">
        <f>_xlfn.XLOOKUP(B447,'[5]Cells Huawei 19042026 15h'!$B:$B,'[5]Cells Huawei 19042026 15h'!$B:$B,"")</f>
        <v/>
      </c>
      <c r="BN447" s="9" t="str">
        <f>_xlfn.XLOOKUP(B447,'[6]cells down 19042026 9H40'!$B:$B,'[6]cells down 19042026 9H40'!$B:$B,"")</f>
        <v/>
      </c>
      <c r="BO447" s="9" t="s">
        <v>3017</v>
      </c>
      <c r="BP447" s="9" t="s">
        <v>318</v>
      </c>
      <c r="BQ447" s="115"/>
    </row>
    <row r="448" spans="1:69" s="9" customFormat="1" x14ac:dyDescent="0.3">
      <c r="A448" s="1" t="s">
        <v>1970</v>
      </c>
      <c r="B448" s="8" t="s">
        <v>1971</v>
      </c>
      <c r="C448" s="3" t="str">
        <f>_xlfn.XLOOKUP(B448,'[1]daily break down'!$D:$D,'[1]daily break down'!$E:$E,"")</f>
        <v>OUEST</v>
      </c>
      <c r="D448" s="1" t="s">
        <v>11</v>
      </c>
      <c r="E448" s="1" t="s">
        <v>12</v>
      </c>
      <c r="F448" s="3" t="s">
        <v>102</v>
      </c>
      <c r="G448" s="1" t="s">
        <v>856</v>
      </c>
      <c r="H448" s="32" t="str">
        <f>_xlfn.XLOOKUP(B448,[2]CALCULATION!$B:$B,[2]CALCULATION!$H:$H,"")</f>
        <v>Huawei</v>
      </c>
      <c r="I448" s="28">
        <v>0.58561479655169457</v>
      </c>
      <c r="J448" s="28">
        <v>0.3153955249648292</v>
      </c>
      <c r="K448" s="28">
        <v>0</v>
      </c>
      <c r="L448" s="28">
        <v>0</v>
      </c>
      <c r="M448" s="28">
        <v>0</v>
      </c>
      <c r="N448" s="28">
        <v>0</v>
      </c>
      <c r="O448" s="28">
        <v>0</v>
      </c>
      <c r="P448" s="28">
        <v>0</v>
      </c>
      <c r="Q448" s="28">
        <v>0</v>
      </c>
      <c r="R448" s="28">
        <v>0</v>
      </c>
      <c r="S448" s="94">
        <v>9.32774595999806E-2</v>
      </c>
      <c r="T448" s="94">
        <f>_xlfn.XLOOKUP(B448,'[3]Nur des jours'!$B:$B,'[3]Nur des jours'!$U:$U,"")</f>
        <v>0</v>
      </c>
      <c r="U448" s="94">
        <v>1.2403405215832983</v>
      </c>
      <c r="V448" s="94">
        <v>0</v>
      </c>
      <c r="W448" s="94">
        <v>0</v>
      </c>
      <c r="X448" s="94">
        <v>0</v>
      </c>
      <c r="Y448" s="94">
        <v>0</v>
      </c>
      <c r="Z448" s="94">
        <v>0</v>
      </c>
      <c r="AA448" s="94">
        <v>0</v>
      </c>
      <c r="AB448" s="94">
        <v>0</v>
      </c>
      <c r="AC448" s="94">
        <f>_xlfn.XLOOKUP(B448,'[3]Nur des jours'!$B:$B,'[3]Nur des jours'!$N:$N,"")</f>
        <v>0.22370538733509687</v>
      </c>
      <c r="AD448" s="94">
        <v>0.22370538733509687</v>
      </c>
      <c r="AE448" s="94">
        <v>0.38967423234176235</v>
      </c>
      <c r="AF448" s="94">
        <v>0.50060818874506563</v>
      </c>
      <c r="AG448" s="94">
        <v>0</v>
      </c>
      <c r="AH448" s="94">
        <v>0.22370538733509687</v>
      </c>
      <c r="AI448" s="49" t="s">
        <v>5559</v>
      </c>
      <c r="AJ448" s="49"/>
      <c r="AK448" s="48" t="str" cm="1">
        <f t="array" ref="AK448">IFERROR(_xlfn.IFS(
AM448="MPR ISSUE","PDH",
AM448="BSS Hardware Issue","BSS",
AM448="Sites strategiques, MLL, Pylone, etc.","ENVTECH",
AM448="AKTIVCO DEFAUT GE &amp; POWER Cabinet","AKTIVCO",
AM448="AKTIVCO Coupure ENEO &amp; Baisse de tension","AKTIVCO GRID ONLY",
AM448="Coupure ENEO &amp; Baisse de tension","IHS GRID ONLY",
AM448="Defaut GE &amp; POWER Cabinet","IHS",
AM448="Sharing","Partners",
AM448="Sites strategiques &amp; DataCenter","SST &amp; DC",
AM448="Exclu","Exclu",
AM448="SAT","SAT",
AM448="SPARE-ISSUE","SPARE-ISSUE",
AM448="Fiber CAmtel","TRANS_FO_CAMTEL",
AM448="Fiber AOF","Fiber AOF",
AM448="Projet OCM (HUAWEI)","TRAVAUX-HUAWEI",
AM448="Projet OCM (NOKIA)","TRAVAUX-NOKIA",
AM448="ACCESS-ISSUE","ACCESS-ISSUE",
AM448="Projet OCM (ZTE, NOKIA, autres projets)","TRAVAUX OCM",
AM448="No root CAuse","No root cause",
AM448="ODU HS","PDH",
AM448="IP &amp; VLAN","PDH",
AM448="Warehouse HUAWEI","SPARE-ISSUE",
AM448="SPARE-HS","SPARE-ISSUE",
AM448="Power Telco","BSS",AM448="no impacts","no impacts"
),"")</f>
        <v>no impacts</v>
      </c>
      <c r="AL448" s="48" t="str" cm="1">
        <f t="array" ref="AL448">IFERROR(_xlfn.IFS(
AM448="MPR ISSUE","TX ISSUE",
AM448="BSS Hardware Issue","RAN ISSUE",
AM448="Sites strategiques, MLL, Pylone, etc.","ENVTECH",
AM448="AKTIVCO DEFAUT GE &amp; POWER Cabinet","POWER ISSUE",
AM448="AKTIVCO Coupure ENEO &amp; Baisse de tension","POWER ISSUE",
AM448="Coupure ENEO &amp; Baisse de tension","POWER ISSUE",
AM448="Defaut GE &amp; POWER Cabinet","POWER ISSUE",
AM448="Sharing","POWER ISSUE",
AM448="Sites strategiques &amp; DataCenter","POWER ISSUE",
AM448="Exclu","Exclu",
AM448="SAT","TX ISSUE",
AM448="SPARE-ISSUE","SPARE-ISSUE",
AM448="Fiber CAmtel","TX ISSUE",
AM448="Fiber AOF","TX ISSUE",
AM448="Projet OCM (HUAWEI)","TRAVAUX-HUAWEI",
AM448="Projet OCM (NOKIA)","TRAVAUX -NOKIA",
AM448="ACCESS-ISSUE","ACCESS-ISSUE",
AM448="Projet OCM (ZTE, NOKIA, autres projets)","TRAVAUX OCM",
AM448="No root CAuse","No root cause",
AM448="ODU HS","TX ISSUE",
AM448="IP &amp; VLAN","TX ISSUE",
AM448="Warehouse HUAWEI","SPARE-ISSUE",
AM448="SPARE-HS","SPARE-ISSUE",
AM448="Power Telco","RAN ISSUE",AM448="no impacts","no impacts"
),"")</f>
        <v>no impacts</v>
      </c>
      <c r="AM448" s="67" t="s">
        <v>5605</v>
      </c>
      <c r="AN448" s="48" t="str" cm="1">
        <f t="array" ref="AN448">IFERROR(_xlfn.IFS(
AM448="MPR ISSUE","ACTIVE",
AM448="BSS Hardware Issue","ACTIVE",
AM448="Sites strategiques, MLL, Pylone, etc.","PASSIVE",
AM448="AKTIVCO DEFAUT GE &amp; POWER Cabinet","PASSIVE",
AM448="AKTIVCO Coupure ENEO &amp; Baisse de tension","PASSIVE",
AM448="Coupure ENEO &amp; Baisse de tension","PASSIVE",
AM448="Defaut GE &amp; POWER Cabinet","PASSIVE",
AM448="Sharing","PASSIVE",
AM448="Sites strategiques &amp; DataCenter","PASSIVE",
AM448="Exclu","Exclu",
AM448="SAT","ACTIVE",
AM448="SPARE-ISSUE","SPARE-ISSUE",
AM448="Fiber CAmtel","ACTIVE",
AM448="Fiber AOF","ACTIVE",
AM448="Projet OCM (HUAWEI)","PLANNED WORKS",
AM448="Projet OCM (NOKIA)","PLANNED WORKS",
AM448="ACCESS-ISSUE","ACCESS-ISSUE",
AM448="Projet OCM (ZTE, NOKIA, autres projets)","PLANNED WORKS",
AM448="No root CAuse","No root cause",
AM448="ODU HS","ACTIVE",
AM448="IP &amp; VLAN","ACTIVE",
AM448="Warehouse HUAWEI","SPARE-ISSUE",
AM448="SPARE-HS","SPARE-ISSUE",
AM448="Power Telco","ACTIVE", AM448="no impacts","no impacts"
),"")</f>
        <v>no impacts</v>
      </c>
      <c r="AO448" s="93" t="s">
        <v>5537</v>
      </c>
      <c r="AP448" s="101" t="str">
        <f t="shared" si="22"/>
        <v>OST_087</v>
      </c>
      <c r="AR448" s="17" t="s">
        <v>5537</v>
      </c>
      <c r="AS448" s="7" t="s">
        <v>5537</v>
      </c>
      <c r="AT448" s="6"/>
      <c r="AU448" s="7"/>
      <c r="AV448" s="3" t="s">
        <v>5537</v>
      </c>
      <c r="AW448" s="18" t="s">
        <v>5537</v>
      </c>
      <c r="AX448" s="18" t="s">
        <v>5537</v>
      </c>
      <c r="AY448" s="18" t="s">
        <v>5537</v>
      </c>
      <c r="AZ448" s="18" t="s">
        <v>5537</v>
      </c>
      <c r="BA448" s="18" t="s">
        <v>5537</v>
      </c>
      <c r="BB448" s="18" t="s">
        <v>5537</v>
      </c>
      <c r="BC448" s="18" t="s">
        <v>5537</v>
      </c>
      <c r="BD448" s="18" t="s">
        <v>5537</v>
      </c>
      <c r="BE448" s="18" t="s">
        <v>5537</v>
      </c>
      <c r="BF448" s="18" t="s">
        <v>5537</v>
      </c>
      <c r="BG448" s="18" t="s">
        <v>5537</v>
      </c>
      <c r="BH448" s="18" t="s">
        <v>5537</v>
      </c>
      <c r="BI448" s="9" t="s">
        <v>5537</v>
      </c>
      <c r="BJ448" s="14"/>
      <c r="BK448" s="14" t="s">
        <v>5537</v>
      </c>
      <c r="BL448" s="14" t="str">
        <f>_xlfn.XLOOKUP(B448,'[4]cell downs 18042026 17h'!$B:$B,'[4]cell downs 18042026 17h'!$B:$B,"")</f>
        <v/>
      </c>
      <c r="BM448" s="14" t="str">
        <f>_xlfn.XLOOKUP(B448,'[5]Cells Huawei 19042026 15h'!$B:$B,'[5]Cells Huawei 19042026 15h'!$B:$B,"")</f>
        <v/>
      </c>
      <c r="BN448" s="9" t="str">
        <f>_xlfn.XLOOKUP(B448,'[6]cells down 19042026 9H40'!$B:$B,'[6]cells down 19042026 9H40'!$B:$B,"")</f>
        <v/>
      </c>
      <c r="BO448" s="9" t="s">
        <v>1971</v>
      </c>
      <c r="BP448" s="9" t="s">
        <v>12</v>
      </c>
      <c r="BQ448" s="115"/>
    </row>
    <row r="449" spans="1:69" s="9" customFormat="1" x14ac:dyDescent="0.3">
      <c r="A449" s="16" t="s">
        <v>883</v>
      </c>
      <c r="B449" s="1" t="s">
        <v>884</v>
      </c>
      <c r="C449" s="3" t="str">
        <f>_xlfn.XLOOKUP(B449,'[1]daily break down'!$D:$D,'[1]daily break down'!$E:$E,"")</f>
        <v>Yaounde</v>
      </c>
      <c r="D449" s="1" t="s">
        <v>11</v>
      </c>
      <c r="E449" s="1" t="s">
        <v>145</v>
      </c>
      <c r="F449" s="3" t="s">
        <v>37</v>
      </c>
      <c r="G449" s="1" t="s">
        <v>38</v>
      </c>
      <c r="H449" s="34" t="str">
        <f>_xlfn.XLOOKUP(B449,[2]CALCULATION!$B:$B,[2]CALCULATION!$H:$H,"")</f>
        <v>ZTE</v>
      </c>
      <c r="I449" s="28">
        <v>13.868556899607057</v>
      </c>
      <c r="J449" s="28">
        <v>13.868556899607057</v>
      </c>
      <c r="K449" s="28">
        <v>13.868556899607057</v>
      </c>
      <c r="L449" s="28">
        <v>13.868556899607057</v>
      </c>
      <c r="M449" s="28">
        <v>13.868556899607057</v>
      </c>
      <c r="N449" s="28">
        <v>13.868556899607057</v>
      </c>
      <c r="O449" s="28">
        <v>9.2457045997380387</v>
      </c>
      <c r="P449" s="28">
        <v>10.619326661587236</v>
      </c>
      <c r="Q449" s="28">
        <v>3.6958205990874151</v>
      </c>
      <c r="R449" s="28">
        <v>9.2457045997380387</v>
      </c>
      <c r="S449" s="94">
        <v>9.4520207857136764</v>
      </c>
      <c r="T449" s="94">
        <f>_xlfn.XLOOKUP(B449,'[3]Nur des jours'!$B:$B,'[3]Nur des jours'!$U:$U,"")</f>
        <v>9.2457045997380387</v>
      </c>
      <c r="U449" s="94">
        <v>0.79401768669046613</v>
      </c>
      <c r="V449" s="94">
        <v>6.1748251448921758</v>
      </c>
      <c r="W449" s="94">
        <v>9.2457045997380387</v>
      </c>
      <c r="X449" s="94">
        <v>9.2457045997380387</v>
      </c>
      <c r="Y449" s="94">
        <v>4.2899070578398737</v>
      </c>
      <c r="Z449" s="94">
        <v>0</v>
      </c>
      <c r="AA449" s="94">
        <v>0</v>
      </c>
      <c r="AB449" s="94">
        <v>0</v>
      </c>
      <c r="AC449" s="94">
        <f>_xlfn.XLOOKUP(B449,'[3]Nur des jours'!$B:$B,'[3]Nur des jours'!$N:$N,"")</f>
        <v>0.21798032719521343</v>
      </c>
      <c r="AD449" s="94">
        <v>0.21798032719521343</v>
      </c>
      <c r="AE449" s="94">
        <v>0.16373811493591356</v>
      </c>
      <c r="AF449" s="94">
        <v>0.13929689810989868</v>
      </c>
      <c r="AG449" s="94">
        <v>0.28348649606997262</v>
      </c>
      <c r="AH449" s="94">
        <v>0.21798032719521343</v>
      </c>
      <c r="AI449" s="49" t="s">
        <v>5559</v>
      </c>
      <c r="AJ449" s="49"/>
      <c r="AK449" s="48" t="str" cm="1">
        <f t="array" ref="AK449">IFERROR(_xlfn.IFS(
AM449="MPR ISSUE","PDH",
AM449="BSS Hardware Issue","BSS",
AM449="Sites strategiques, MLL, Pylone, etc.","ENVTECH",
AM449="AKTIVCO DEFAUT GE &amp; POWER Cabinet","AKTIVCO",
AM449="AKTIVCO Coupure ENEO &amp; Baisse de tension","AKTIVCO GRID ONLY",
AM449="Coupure ENEO &amp; Baisse de tension","IHS GRID ONLY",
AM449="Defaut GE &amp; POWER Cabinet","IHS",
AM449="Sharing","Partners",
AM449="Sites strategiques &amp; DataCenter","SST &amp; DC",
AM449="Exclu","Exclu",
AM449="SAT","SAT",
AM449="SPARE-ISSUE","SPARE-ISSUE",
AM449="Fiber CAmtel","TRANS_FO_CAMTEL",
AM449="Fiber AOF","Fiber AOF",
AM449="Projet OCM (HUAWEI)","TRAVAUX-HUAWEI",
AM449="Projet OCM (NOKIA)","TRAVAUX-NOKIA",
AM449="ACCESS-ISSUE","ACCESS-ISSUE",
AM449="Projet OCM (ZTE, NOKIA, autres projets)","TRAVAUX OCM",
AM449="No root CAuse","No root cause",
AM449="ODU HS","PDH",
AM449="IP &amp; VLAN","PDH",
AM449="Warehouse HUAWEI","SPARE-ISSUE",
AM449="SPARE-HS","SPARE-ISSUE",
AM449="Power Telco","BSS",AM449="no impacts","no impacts"
),"")</f>
        <v>IHS GRID ONLY</v>
      </c>
      <c r="AL449" s="48" t="str" cm="1">
        <f t="array" ref="AL449">IFERROR(_xlfn.IFS(
AM449="MPR ISSUE","TX ISSUE",
AM449="BSS Hardware Issue","RAN ISSUE",
AM449="Sites strategiques, MLL, Pylone, etc.","ENVTECH",
AM449="AKTIVCO DEFAUT GE &amp; POWER Cabinet","POWER ISSUE",
AM449="AKTIVCO Coupure ENEO &amp; Baisse de tension","POWER ISSUE",
AM449="Coupure ENEO &amp; Baisse de tension","POWER ISSUE",
AM449="Defaut GE &amp; POWER Cabinet","POWER ISSUE",
AM449="Sharing","POWER ISSUE",
AM449="Sites strategiques &amp; DataCenter","POWER ISSUE",
AM449="Exclu","Exclu",
AM449="SAT","TX ISSUE",
AM449="SPARE-ISSUE","SPARE-ISSUE",
AM449="Fiber CAmtel","TX ISSUE",
AM449="Fiber AOF","TX ISSUE",
AM449="Projet OCM (HUAWEI)","TRAVAUX-HUAWEI",
AM449="Projet OCM (NOKIA)","TRAVAUX -NOKIA",
AM449="ACCESS-ISSUE","ACCESS-ISSUE",
AM449="Projet OCM (ZTE, NOKIA, autres projets)","TRAVAUX OCM",
AM449="No root CAuse","No root cause",
AM449="ODU HS","TX ISSUE",
AM449="IP &amp; VLAN","TX ISSUE",
AM449="Warehouse HUAWEI","SPARE-ISSUE",
AM449="SPARE-HS","SPARE-ISSUE",
AM449="Power Telco","RAN ISSUE",AM449="no impacts","no impacts"
),"")</f>
        <v>POWER ISSUE</v>
      </c>
      <c r="AM449" s="67" t="s">
        <v>5329</v>
      </c>
      <c r="AN449" s="48" t="str" cm="1">
        <f t="array" ref="AN449">IFERROR(_xlfn.IFS(
AM449="MPR ISSUE","ACTIVE",
AM449="BSS Hardware Issue","ACTIVE",
AM449="Sites strategiques, MLL, Pylone, etc.","PASSIVE",
AM449="AKTIVCO DEFAUT GE &amp; POWER Cabinet","PASSIVE",
AM449="AKTIVCO Coupure ENEO &amp; Baisse de tension","PASSIVE",
AM449="Coupure ENEO &amp; Baisse de tension","PASSIVE",
AM449="Defaut GE &amp; POWER Cabinet","PASSIVE",
AM449="Sharing","PASSIVE",
AM449="Sites strategiques &amp; DataCenter","PASSIVE",
AM449="Exclu","Exclu",
AM449="SAT","ACTIVE",
AM449="SPARE-ISSUE","SPARE-ISSUE",
AM449="Fiber CAmtel","ACTIVE",
AM449="Fiber AOF","ACTIVE",
AM449="Projet OCM (HUAWEI)","PLANNED WORKS",
AM449="Projet OCM (NOKIA)","PLANNED WORKS",
AM449="ACCESS-ISSUE","ACCESS-ISSUE",
AM449="Projet OCM (ZTE, NOKIA, autres projets)","PLANNED WORKS",
AM449="No root CAuse","No root cause",
AM449="ODU HS","ACTIVE",
AM449="IP &amp; VLAN","ACTIVE",
AM449="Warehouse HUAWEI","SPARE-ISSUE",
AM449="SPARE-HS","SPARE-ISSUE",
AM449="Power Telco","ACTIVE", AM449="no impacts","no impacts"
),"")</f>
        <v>PASSIVE</v>
      </c>
      <c r="AO449" s="93" t="s">
        <v>6339</v>
      </c>
      <c r="AP449" s="101" t="str">
        <f t="shared" si="22"/>
        <v>CTR_124</v>
      </c>
      <c r="AR449" s="17" t="s">
        <v>5537</v>
      </c>
      <c r="AS449" s="7" t="s">
        <v>5537</v>
      </c>
      <c r="AT449" s="6"/>
      <c r="AU449" s="7"/>
      <c r="AV449" s="3" t="s">
        <v>5537</v>
      </c>
      <c r="AW449" s="18" t="s">
        <v>5537</v>
      </c>
      <c r="AX449" s="18" t="s">
        <v>5537</v>
      </c>
      <c r="AY449" s="18" t="s">
        <v>5537</v>
      </c>
      <c r="AZ449" s="18" t="s">
        <v>5537</v>
      </c>
      <c r="BA449" s="18" t="s">
        <v>5537</v>
      </c>
      <c r="BB449" s="18" t="s">
        <v>5537</v>
      </c>
      <c r="BC449" s="18" t="s">
        <v>5537</v>
      </c>
      <c r="BD449" s="18" t="s">
        <v>5537</v>
      </c>
      <c r="BE449" s="18" t="s">
        <v>5537</v>
      </c>
      <c r="BF449" s="18" t="s">
        <v>5537</v>
      </c>
      <c r="BG449" s="18" t="s">
        <v>5537</v>
      </c>
      <c r="BH449" s="18" t="s">
        <v>5537</v>
      </c>
      <c r="BI449" s="9" t="s">
        <v>6339</v>
      </c>
      <c r="BJ449" s="14"/>
      <c r="BK449" s="14" t="s">
        <v>5537</v>
      </c>
      <c r="BL449" s="14" t="str">
        <f>_xlfn.XLOOKUP(B449,'[4]cell downs 18042026 17h'!$B:$B,'[4]cell downs 18042026 17h'!$B:$B,"")</f>
        <v/>
      </c>
      <c r="BM449" s="14" t="str">
        <f>_xlfn.XLOOKUP(B449,'[5]Cells Huawei 19042026 15h'!$B:$B,'[5]Cells Huawei 19042026 15h'!$B:$B,"")</f>
        <v/>
      </c>
      <c r="BN449" s="9" t="str">
        <f>_xlfn.XLOOKUP(B449,'[6]cells down 19042026 9H40'!$B:$B,'[6]cells down 19042026 9H40'!$B:$B,"")</f>
        <v>CTR_124</v>
      </c>
      <c r="BO449" s="9" t="s">
        <v>884</v>
      </c>
      <c r="BP449" s="9" t="s">
        <v>12</v>
      </c>
      <c r="BQ449" s="115"/>
    </row>
    <row r="450" spans="1:69" s="9" customFormat="1" x14ac:dyDescent="0.3">
      <c r="A450" s="16" t="s">
        <v>3030</v>
      </c>
      <c r="B450" s="8" t="s">
        <v>3031</v>
      </c>
      <c r="C450" s="3" t="str">
        <f>_xlfn.XLOOKUP(B450,'[1]daily break down'!$D:$D,'[1]daily break down'!$E:$E,"")</f>
        <v>Yaounde</v>
      </c>
      <c r="D450" s="1" t="s">
        <v>11</v>
      </c>
      <c r="E450" s="1" t="s">
        <v>12</v>
      </c>
      <c r="F450" s="3" t="s">
        <v>37</v>
      </c>
      <c r="G450" s="1" t="s">
        <v>38</v>
      </c>
      <c r="H450" s="34" t="str">
        <f>_xlfn.XLOOKUP(B450,[2]CALCULATION!$B:$B,[2]CALCULATION!$H:$H,"")</f>
        <v>ZTE</v>
      </c>
      <c r="I450" s="28">
        <v>5.7591608096269482</v>
      </c>
      <c r="J450" s="28">
        <v>0</v>
      </c>
      <c r="K450" s="28">
        <v>9.0566527695736171E-2</v>
      </c>
      <c r="L450" s="28">
        <v>0</v>
      </c>
      <c r="M450" s="28">
        <v>0</v>
      </c>
      <c r="N450" s="28">
        <v>0.32948523683557179</v>
      </c>
      <c r="O450" s="28">
        <v>6.3307572346211689</v>
      </c>
      <c r="P450" s="28">
        <v>5.3269455216831743</v>
      </c>
      <c r="Q450" s="28">
        <v>9.2457045997380387</v>
      </c>
      <c r="R450" s="28">
        <v>9.2457045997380387</v>
      </c>
      <c r="S450" s="94">
        <v>9.579505925526421</v>
      </c>
      <c r="T450" s="94">
        <f>_xlfn.XLOOKUP(B450,'[3]Nur des jours'!$B:$B,'[3]Nur des jours'!$U:$U,"")</f>
        <v>1.8646396030054249</v>
      </c>
      <c r="U450" s="94">
        <v>10.239047121703722</v>
      </c>
      <c r="V450" s="94">
        <v>9.2457045997380387</v>
      </c>
      <c r="W450" s="94">
        <v>1.8646396030054246</v>
      </c>
      <c r="X450" s="94">
        <v>0</v>
      </c>
      <c r="Y450" s="94">
        <v>0</v>
      </c>
      <c r="Z450" s="94">
        <v>4.3411294027674332</v>
      </c>
      <c r="AA450" s="94">
        <v>0</v>
      </c>
      <c r="AB450" s="94">
        <v>2.2828900246267478E-3</v>
      </c>
      <c r="AC450" s="94">
        <f>_xlfn.XLOOKUP(B450,'[3]Nur des jours'!$B:$B,'[3]Nur des jours'!$N:$N,"")</f>
        <v>0.21662486124309077</v>
      </c>
      <c r="AD450" s="94">
        <v>0.21662486124309077</v>
      </c>
      <c r="AE450" s="94">
        <v>0.10878405652874197</v>
      </c>
      <c r="AF450" s="94">
        <v>8.9889531503412265E-2</v>
      </c>
      <c r="AG450" s="94">
        <v>0.3277417169548249</v>
      </c>
      <c r="AH450" s="94">
        <v>0.21662486124309077</v>
      </c>
      <c r="AI450" s="49" t="s">
        <v>5559</v>
      </c>
      <c r="AJ450" s="49"/>
      <c r="AK450" s="48" t="str" cm="1">
        <f t="array" ref="AK450">IFERROR(_xlfn.IFS(
AM450="MPR ISSUE","PDH",
AM450="BSS Hardware Issue","BSS",
AM450="Sites strategiques, MLL, Pylone, etc.","ENVTECH",
AM450="AKTIVCO DEFAUT GE &amp; POWER Cabinet","AKTIVCO",
AM450="AKTIVCO Coupure ENEO &amp; Baisse de tension","AKTIVCO GRID ONLY",
AM450="Coupure ENEO &amp; Baisse de tension","IHS GRID ONLY",
AM450="Defaut GE &amp; POWER Cabinet","IHS",
AM450="Sharing","Partners",
AM450="Sites strategiques &amp; DataCenter","SST &amp; DC",
AM450="Exclu","Exclu",
AM450="SAT","SAT",
AM450="SPARE-ISSUE","SPARE-ISSUE",
AM450="Fiber CAmtel","TRANS_FO_CAMTEL",
AM450="Fiber AOF","Fiber AOF",
AM450="Projet OCM (HUAWEI)","TRAVAUX-HUAWEI",
AM450="Projet OCM (NOKIA)","TRAVAUX-NOKIA",
AM450="ACCESS-ISSUE","ACCESS-ISSUE",
AM450="Projet OCM (ZTE, NOKIA, autres projets)","TRAVAUX OCM",
AM450="No root CAuse","No root cause",
AM450="ODU HS","PDH",
AM450="IP &amp; VLAN","PDH",
AM450="Warehouse HUAWEI","SPARE-ISSUE",
AM450="SPARE-HS","SPARE-ISSUE",
AM450="Power Telco","BSS",AM450="no impacts","no impacts"
),"")</f>
        <v>BSS</v>
      </c>
      <c r="AL450" s="48" t="str" cm="1">
        <f t="array" ref="AL450">IFERROR(_xlfn.IFS(
AM450="MPR ISSUE","TX ISSUE",
AM450="BSS Hardware Issue","RAN ISSUE",
AM450="Sites strategiques, MLL, Pylone, etc.","ENVTECH",
AM450="AKTIVCO DEFAUT GE &amp; POWER Cabinet","POWER ISSUE",
AM450="AKTIVCO Coupure ENEO &amp; Baisse de tension","POWER ISSUE",
AM450="Coupure ENEO &amp; Baisse de tension","POWER ISSUE",
AM450="Defaut GE &amp; POWER Cabinet","POWER ISSUE",
AM450="Sharing","POWER ISSUE",
AM450="Sites strategiques &amp; DataCenter","POWER ISSUE",
AM450="Exclu","Exclu",
AM450="SAT","TX ISSUE",
AM450="SPARE-ISSUE","SPARE-ISSUE",
AM450="Fiber CAmtel","TX ISSUE",
AM450="Fiber AOF","TX ISSUE",
AM450="Projet OCM (HUAWEI)","TRAVAUX-HUAWEI",
AM450="Projet OCM (NOKIA)","TRAVAUX -NOKIA",
AM450="ACCESS-ISSUE","ACCESS-ISSUE",
AM450="Projet OCM (ZTE, NOKIA, autres projets)","TRAVAUX OCM",
AM450="No root CAuse","No root cause",
AM450="ODU HS","TX ISSUE",
AM450="IP &amp; VLAN","TX ISSUE",
AM450="Warehouse HUAWEI","SPARE-ISSUE",
AM450="SPARE-HS","SPARE-ISSUE",
AM450="Power Telco","RAN ISSUE",AM450="no impacts","no impacts"
),"")</f>
        <v>RAN ISSUE</v>
      </c>
      <c r="AM450" s="67" t="s">
        <v>5320</v>
      </c>
      <c r="AN450" s="48" t="str" cm="1">
        <f t="array" ref="AN450">IFERROR(_xlfn.IFS(
AM450="MPR ISSUE","ACTIVE",
AM450="BSS Hardware Issue","ACTIVE",
AM450="Sites strategiques, MLL, Pylone, etc.","PASSIVE",
AM450="AKTIVCO DEFAUT GE &amp; POWER Cabinet","PASSIVE",
AM450="AKTIVCO Coupure ENEO &amp; Baisse de tension","PASSIVE",
AM450="Coupure ENEO &amp; Baisse de tension","PASSIVE",
AM450="Defaut GE &amp; POWER Cabinet","PASSIVE",
AM450="Sharing","PASSIVE",
AM450="Sites strategiques &amp; DataCenter","PASSIVE",
AM450="Exclu","Exclu",
AM450="SAT","ACTIVE",
AM450="SPARE-ISSUE","SPARE-ISSUE",
AM450="Fiber CAmtel","ACTIVE",
AM450="Fiber AOF","ACTIVE",
AM450="Projet OCM (HUAWEI)","PLANNED WORKS",
AM450="Projet OCM (NOKIA)","PLANNED WORKS",
AM450="ACCESS-ISSUE","ACCESS-ISSUE",
AM450="Projet OCM (ZTE, NOKIA, autres projets)","PLANNED WORKS",
AM450="No root CAuse","No root cause",
AM450="ODU HS","ACTIVE",
AM450="IP &amp; VLAN","ACTIVE",
AM450="Warehouse HUAWEI","SPARE-ISSUE",
AM450="SPARE-HS","SPARE-ISSUE",
AM450="Power Telco","ACTIVE", AM450="no impacts","no impacts"
),"")</f>
        <v>ACTIVE</v>
      </c>
      <c r="AO450" s="93" t="s">
        <v>6564</v>
      </c>
      <c r="AP450" s="101" t="str">
        <f t="shared" si="22"/>
        <v>CTR_020</v>
      </c>
      <c r="AR450" s="17" t="s">
        <v>5537</v>
      </c>
      <c r="AS450" s="7" t="s">
        <v>5537</v>
      </c>
      <c r="AT450" s="6"/>
      <c r="AU450" s="7"/>
      <c r="AV450" s="3" t="s">
        <v>5537</v>
      </c>
      <c r="AW450" s="18" t="s">
        <v>5537</v>
      </c>
      <c r="AX450" s="18" t="s">
        <v>5537</v>
      </c>
      <c r="AY450" s="18" t="s">
        <v>5537</v>
      </c>
      <c r="AZ450" s="18" t="s">
        <v>5537</v>
      </c>
      <c r="BA450" s="18" t="s">
        <v>5537</v>
      </c>
      <c r="BB450" s="18" t="s">
        <v>5537</v>
      </c>
      <c r="BC450" s="18" t="s">
        <v>5537</v>
      </c>
      <c r="BD450" s="18" t="s">
        <v>5537</v>
      </c>
      <c r="BE450" s="18" t="s">
        <v>5537</v>
      </c>
      <c r="BF450" s="18" t="s">
        <v>5537</v>
      </c>
      <c r="BG450" s="18" t="s">
        <v>5537</v>
      </c>
      <c r="BH450" s="18" t="s">
        <v>5537</v>
      </c>
      <c r="BI450" s="9" t="s">
        <v>5537</v>
      </c>
      <c r="BJ450" s="14"/>
      <c r="BK450" s="14" t="s">
        <v>3031</v>
      </c>
      <c r="BL450" s="14" t="str">
        <f>_xlfn.XLOOKUP(B450,'[4]cell downs 18042026 17h'!$B:$B,'[4]cell downs 18042026 17h'!$B:$B,"")</f>
        <v/>
      </c>
      <c r="BM450" s="14" t="str">
        <f>_xlfn.XLOOKUP(B450,'[5]Cells Huawei 19042026 15h'!$B:$B,'[5]Cells Huawei 19042026 15h'!$B:$B,"")</f>
        <v/>
      </c>
      <c r="BN450" s="9" t="str">
        <f>_xlfn.XLOOKUP(B450,'[6]cells down 19042026 9H40'!$B:$B,'[6]cells down 19042026 9H40'!$B:$B,"")</f>
        <v>CTR_020</v>
      </c>
      <c r="BO450" s="9" t="s">
        <v>3031</v>
      </c>
      <c r="BP450" s="9" t="s">
        <v>318</v>
      </c>
      <c r="BQ450" s="115"/>
    </row>
    <row r="451" spans="1:69" s="9" customFormat="1" x14ac:dyDescent="0.3">
      <c r="A451" s="1" t="s">
        <v>456</v>
      </c>
      <c r="B451" s="1" t="s">
        <v>457</v>
      </c>
      <c r="C451" s="3" t="str">
        <f>_xlfn.XLOOKUP(B451,'[1]daily break down'!$D:$D,'[1]daily break down'!$E:$E,"")</f>
        <v>SUD-OUEST</v>
      </c>
      <c r="D451" s="1" t="s">
        <v>357</v>
      </c>
      <c r="E451" s="1" t="s">
        <v>36</v>
      </c>
      <c r="F451" s="3" t="s">
        <v>13</v>
      </c>
      <c r="G451" s="1" t="s">
        <v>63</v>
      </c>
      <c r="H451" s="32" t="str">
        <f>_xlfn.XLOOKUP(B451,[2]CALCULATION!$B:$B,[2]CALCULATION!$H:$H,"")</f>
        <v>Huawei</v>
      </c>
      <c r="I451" s="28">
        <v>1.546479640901399</v>
      </c>
      <c r="J451" s="28">
        <v>1.6580380557767107</v>
      </c>
      <c r="K451" s="28">
        <v>0.20224978811926955</v>
      </c>
      <c r="L451" s="28">
        <v>0</v>
      </c>
      <c r="M451" s="28">
        <v>0.25388233984813069</v>
      </c>
      <c r="N451" s="28">
        <v>0</v>
      </c>
      <c r="O451" s="28">
        <v>0</v>
      </c>
      <c r="P451" s="28">
        <v>0.45746975884120505</v>
      </c>
      <c r="Q451" s="28">
        <v>1.5015352435415614</v>
      </c>
      <c r="R451" s="28">
        <v>7.6244959806867491E-2</v>
      </c>
      <c r="S451" s="94">
        <v>0.12876926545159845</v>
      </c>
      <c r="T451" s="94">
        <f>_xlfn.XLOOKUP(B451,'[3]Nur des jours'!$B:$B,'[3]Nur des jours'!$U:$U,"")</f>
        <v>0</v>
      </c>
      <c r="U451" s="94">
        <v>0.78866716319524699</v>
      </c>
      <c r="V451" s="94">
        <v>8.9175391586979543E-5</v>
      </c>
      <c r="W451" s="94">
        <v>0</v>
      </c>
      <c r="X451" s="94">
        <v>0.69610310672796227</v>
      </c>
      <c r="Y451" s="94">
        <v>0.84903890329963227</v>
      </c>
      <c r="Z451" s="94">
        <v>0</v>
      </c>
      <c r="AA451" s="94">
        <v>0.13670587530283965</v>
      </c>
      <c r="AB451" s="94">
        <v>0.80819657395279543</v>
      </c>
      <c r="AC451" s="94">
        <f>_xlfn.XLOOKUP(B451,'[3]Nur des jours'!$B:$B,'[3]Nur des jours'!$N:$N,"")</f>
        <v>0.21473434294144672</v>
      </c>
      <c r="AD451" s="94">
        <v>0.21473434294144672</v>
      </c>
      <c r="AE451" s="94">
        <v>1.5037428709598775</v>
      </c>
      <c r="AF451" s="94">
        <v>0</v>
      </c>
      <c r="AG451" s="94">
        <v>0</v>
      </c>
      <c r="AH451" s="94">
        <v>0.21473434294144672</v>
      </c>
      <c r="AI451" s="49" t="s">
        <v>5559</v>
      </c>
      <c r="AJ451" s="49"/>
      <c r="AK451" s="48" t="str" cm="1">
        <f t="array" ref="AK451">IFERROR(_xlfn.IFS(
AM451="MPR ISSUE","PDH",
AM451="BSS Hardware Issue","BSS",
AM451="Sites strategiques, MLL, Pylone, etc.","ENVTECH",
AM451="AKTIVCO DEFAUT GE &amp; POWER Cabinet","AKTIVCO",
AM451="AKTIVCO Coupure ENEO &amp; Baisse de tension","AKTIVCO GRID ONLY",
AM451="Coupure ENEO &amp; Baisse de tension","IHS GRID ONLY",
AM451="Defaut GE &amp; POWER Cabinet","IHS",
AM451="Sharing","Partners",
AM451="Sites strategiques &amp; DataCenter","SST &amp; DC",
AM451="Exclu","Exclu",
AM451="SAT","SAT",
AM451="SPARE-ISSUE","SPARE-ISSUE",
AM451="Fiber CAmtel","TRANS_FO_CAMTEL",
AM451="Fiber AOF","Fiber AOF",
AM451="Projet OCM (HUAWEI)","TRAVAUX-HUAWEI",
AM451="Projet OCM (NOKIA)","TRAVAUX-NOKIA",
AM451="ACCESS-ISSUE","ACCESS-ISSUE",
AM451="Projet OCM (ZTE, NOKIA, autres projets)","TRAVAUX OCM",
AM451="No root CAuse","No root cause",
AM451="ODU HS","PDH",
AM451="IP &amp; VLAN","PDH",
AM451="Warehouse HUAWEI","SPARE-ISSUE",
AM451="SPARE-HS","SPARE-ISSUE",
AM451="Power Telco","BSS",AM451="no impacts","no impacts"
),"")</f>
        <v>no impacts</v>
      </c>
      <c r="AL451" s="48" t="str" cm="1">
        <f t="array" ref="AL451">IFERROR(_xlfn.IFS(
AM451="MPR ISSUE","TX ISSUE",
AM451="BSS Hardware Issue","RAN ISSUE",
AM451="Sites strategiques, MLL, Pylone, etc.","ENVTECH",
AM451="AKTIVCO DEFAUT GE &amp; POWER Cabinet","POWER ISSUE",
AM451="AKTIVCO Coupure ENEO &amp; Baisse de tension","POWER ISSUE",
AM451="Coupure ENEO &amp; Baisse de tension","POWER ISSUE",
AM451="Defaut GE &amp; POWER Cabinet","POWER ISSUE",
AM451="Sharing","POWER ISSUE",
AM451="Sites strategiques &amp; DataCenter","POWER ISSUE",
AM451="Exclu","Exclu",
AM451="SAT","TX ISSUE",
AM451="SPARE-ISSUE","SPARE-ISSUE",
AM451="Fiber CAmtel","TX ISSUE",
AM451="Fiber AOF","TX ISSUE",
AM451="Projet OCM (HUAWEI)","TRAVAUX-HUAWEI",
AM451="Projet OCM (NOKIA)","TRAVAUX -NOKIA",
AM451="ACCESS-ISSUE","ACCESS-ISSUE",
AM451="Projet OCM (ZTE, NOKIA, autres projets)","TRAVAUX OCM",
AM451="No root CAuse","No root cause",
AM451="ODU HS","TX ISSUE",
AM451="IP &amp; VLAN","TX ISSUE",
AM451="Warehouse HUAWEI","SPARE-ISSUE",
AM451="SPARE-HS","SPARE-ISSUE",
AM451="Power Telco","RAN ISSUE",AM451="no impacts","no impacts"
),"")</f>
        <v>no impacts</v>
      </c>
      <c r="AM451" s="67" t="s">
        <v>5605</v>
      </c>
      <c r="AN451" s="48" t="str" cm="1">
        <f t="array" ref="AN451">IFERROR(_xlfn.IFS(
AM451="MPR ISSUE","ACTIVE",
AM451="BSS Hardware Issue","ACTIVE",
AM451="Sites strategiques, MLL, Pylone, etc.","PASSIVE",
AM451="AKTIVCO DEFAUT GE &amp; POWER Cabinet","PASSIVE",
AM451="AKTIVCO Coupure ENEO &amp; Baisse de tension","PASSIVE",
AM451="Coupure ENEO &amp; Baisse de tension","PASSIVE",
AM451="Defaut GE &amp; POWER Cabinet","PASSIVE",
AM451="Sharing","PASSIVE",
AM451="Sites strategiques &amp; DataCenter","PASSIVE",
AM451="Exclu","Exclu",
AM451="SAT","ACTIVE",
AM451="SPARE-ISSUE","SPARE-ISSUE",
AM451="Fiber CAmtel","ACTIVE",
AM451="Fiber AOF","ACTIVE",
AM451="Projet OCM (HUAWEI)","PLANNED WORKS",
AM451="Projet OCM (NOKIA)","PLANNED WORKS",
AM451="ACCESS-ISSUE","ACCESS-ISSUE",
AM451="Projet OCM (ZTE, NOKIA, autres projets)","PLANNED WORKS",
AM451="No root CAuse","No root cause",
AM451="ODU HS","ACTIVE",
AM451="IP &amp; VLAN","ACTIVE",
AM451="Warehouse HUAWEI","SPARE-ISSUE",
AM451="SPARE-HS","SPARE-ISSUE",
AM451="Power Telco","ACTIVE", AM451="no impacts","no impacts"
),"")</f>
        <v>no impacts</v>
      </c>
      <c r="AO451" s="93" t="s">
        <v>5537</v>
      </c>
      <c r="AP451" s="101" t="str">
        <f t="shared" si="22"/>
        <v>SUO_233</v>
      </c>
      <c r="AR451" s="17" t="s">
        <v>5537</v>
      </c>
      <c r="AS451" s="7" t="s">
        <v>5537</v>
      </c>
      <c r="AT451" s="6"/>
      <c r="AU451" s="7"/>
      <c r="AV451" s="3" t="s">
        <v>5537</v>
      </c>
      <c r="AW451" s="18" t="s">
        <v>5537</v>
      </c>
      <c r="AX451" s="18" t="s">
        <v>5537</v>
      </c>
      <c r="AY451" s="18" t="s">
        <v>5537</v>
      </c>
      <c r="AZ451" s="18" t="s">
        <v>5537</v>
      </c>
      <c r="BA451" s="18" t="s">
        <v>5537</v>
      </c>
      <c r="BB451" s="18" t="s">
        <v>5537</v>
      </c>
      <c r="BC451" s="18" t="s">
        <v>5537</v>
      </c>
      <c r="BD451" s="18" t="s">
        <v>5537</v>
      </c>
      <c r="BE451" s="18" t="s">
        <v>5537</v>
      </c>
      <c r="BF451" s="18" t="s">
        <v>5537</v>
      </c>
      <c r="BG451" s="18" t="s">
        <v>5537</v>
      </c>
      <c r="BH451" s="18" t="s">
        <v>5537</v>
      </c>
      <c r="BI451" s="9" t="s">
        <v>5537</v>
      </c>
      <c r="BJ451" s="14"/>
      <c r="BK451" s="14" t="s">
        <v>5537</v>
      </c>
      <c r="BL451" s="14" t="str">
        <f>_xlfn.XLOOKUP(B451,'[4]cell downs 18042026 17h'!$B:$B,'[4]cell downs 18042026 17h'!$B:$B,"")</f>
        <v/>
      </c>
      <c r="BM451" s="14" t="str">
        <f>_xlfn.XLOOKUP(B451,'[5]Cells Huawei 19042026 15h'!$B:$B,'[5]Cells Huawei 19042026 15h'!$B:$B,"")</f>
        <v/>
      </c>
      <c r="BN451" s="9" t="str">
        <f>_xlfn.XLOOKUP(B451,'[6]cells down 19042026 9H40'!$B:$B,'[6]cells down 19042026 9H40'!$B:$B,"")</f>
        <v/>
      </c>
      <c r="BO451" s="9" t="s">
        <v>5537</v>
      </c>
      <c r="BP451" s="9" t="s">
        <v>12</v>
      </c>
      <c r="BQ451" s="115"/>
    </row>
    <row r="452" spans="1:69" s="9" customFormat="1" x14ac:dyDescent="0.3">
      <c r="A452" s="1" t="s">
        <v>726</v>
      </c>
      <c r="B452" s="8" t="s">
        <v>727</v>
      </c>
      <c r="C452" s="3" t="str">
        <f>_xlfn.XLOOKUP(B452,'[1]daily break down'!$D:$D,'[1]daily break down'!$E:$E,"")</f>
        <v>Douala</v>
      </c>
      <c r="D452" s="1" t="s">
        <v>11</v>
      </c>
      <c r="E452" s="1" t="s">
        <v>12</v>
      </c>
      <c r="F452" s="3" t="s">
        <v>31</v>
      </c>
      <c r="G452" s="1" t="s">
        <v>32</v>
      </c>
      <c r="H452" s="34" t="str">
        <f>_xlfn.XLOOKUP(B452,[2]CALCULATION!$B:$B,[2]CALCULATION!$H:$H,"")</f>
        <v>ZTE</v>
      </c>
      <c r="I452" s="28">
        <v>0</v>
      </c>
      <c r="J452" s="28">
        <v>0</v>
      </c>
      <c r="K452" s="28">
        <v>0</v>
      </c>
      <c r="L452" s="28">
        <v>0</v>
      </c>
      <c r="M452" s="28">
        <v>0</v>
      </c>
      <c r="N452" s="28">
        <v>0</v>
      </c>
      <c r="O452" s="28">
        <v>0</v>
      </c>
      <c r="P452" s="28">
        <v>0</v>
      </c>
      <c r="Q452" s="28">
        <v>0</v>
      </c>
      <c r="R452" s="28">
        <v>0</v>
      </c>
      <c r="S452" s="94">
        <v>0</v>
      </c>
      <c r="T452" s="94">
        <f>_xlfn.XLOOKUP(B452,'[3]Nur des jours'!$B:$B,'[3]Nur des jours'!$U:$U,"")</f>
        <v>0</v>
      </c>
      <c r="U452" s="94">
        <v>0</v>
      </c>
      <c r="V452" s="94">
        <v>0</v>
      </c>
      <c r="W452" s="94">
        <v>0</v>
      </c>
      <c r="X452" s="94">
        <v>0</v>
      </c>
      <c r="Y452" s="94">
        <v>0</v>
      </c>
      <c r="Z452" s="94">
        <v>0</v>
      </c>
      <c r="AA452" s="94">
        <v>0</v>
      </c>
      <c r="AB452" s="94">
        <v>0</v>
      </c>
      <c r="AC452" s="94">
        <f>_xlfn.XLOOKUP(B452,'[3]Nur des jours'!$B:$B,'[3]Nur des jours'!$N:$N,"")</f>
        <v>0.2112029974346025</v>
      </c>
      <c r="AD452" s="94">
        <v>0.2112029974346025</v>
      </c>
      <c r="AE452" s="94">
        <v>0.1762276736648162</v>
      </c>
      <c r="AF452" s="94">
        <v>0.14854085702336953</v>
      </c>
      <c r="AG452" s="94">
        <v>0.26111948335073426</v>
      </c>
      <c r="AH452" s="94">
        <v>0.2112029974346025</v>
      </c>
      <c r="AI452" s="49" t="s">
        <v>5559</v>
      </c>
      <c r="AJ452" s="49"/>
      <c r="AK452" s="48" t="str" cm="1">
        <f t="array" ref="AK452">IFERROR(_xlfn.IFS(
AM452="MPR ISSUE","PDH",
AM452="BSS Hardware Issue","BSS",
AM452="Sites strategiques, MLL, Pylone, etc.","ENVTECH",
AM452="AKTIVCO DEFAUT GE &amp; POWER Cabinet","AKTIVCO",
AM452="AKTIVCO Coupure ENEO &amp; Baisse de tension","AKTIVCO GRID ONLY",
AM452="Coupure ENEO &amp; Baisse de tension","IHS GRID ONLY",
AM452="Defaut GE &amp; POWER Cabinet","IHS",
AM452="Sharing","Partners",
AM452="Sites strategiques &amp; DataCenter","SST &amp; DC",
AM452="Exclu","Exclu",
AM452="SAT","SAT",
AM452="SPARE-ISSUE","SPARE-ISSUE",
AM452="Fiber CAmtel","TRANS_FO_CAMTEL",
AM452="Fiber AOF","Fiber AOF",
AM452="Projet OCM (HUAWEI)","TRAVAUX-HUAWEI",
AM452="Projet OCM (NOKIA)","TRAVAUX-NOKIA",
AM452="ACCESS-ISSUE","ACCESS-ISSUE",
AM452="Projet OCM (ZTE, NOKIA, autres projets)","TRAVAUX OCM",
AM452="No root CAuse","No root cause",
AM452="ODU HS","PDH",
AM452="IP &amp; VLAN","PDH",
AM452="Warehouse HUAWEI","SPARE-ISSUE",
AM452="SPARE-HS","SPARE-ISSUE",
AM452="Power Telco","BSS",AM452="no impacts","no impacts"
),"")</f>
        <v>no impacts</v>
      </c>
      <c r="AL452" s="48" t="str" cm="1">
        <f t="array" ref="AL452">IFERROR(_xlfn.IFS(
AM452="MPR ISSUE","TX ISSUE",
AM452="BSS Hardware Issue","RAN ISSUE",
AM452="Sites strategiques, MLL, Pylone, etc.","ENVTECH",
AM452="AKTIVCO DEFAUT GE &amp; POWER Cabinet","POWER ISSUE",
AM452="AKTIVCO Coupure ENEO &amp; Baisse de tension","POWER ISSUE",
AM452="Coupure ENEO &amp; Baisse de tension","POWER ISSUE",
AM452="Defaut GE &amp; POWER Cabinet","POWER ISSUE",
AM452="Sharing","POWER ISSUE",
AM452="Sites strategiques &amp; DataCenter","POWER ISSUE",
AM452="Exclu","Exclu",
AM452="SAT","TX ISSUE",
AM452="SPARE-ISSUE","SPARE-ISSUE",
AM452="Fiber CAmtel","TX ISSUE",
AM452="Fiber AOF","TX ISSUE",
AM452="Projet OCM (HUAWEI)","TRAVAUX-HUAWEI",
AM452="Projet OCM (NOKIA)","TRAVAUX -NOKIA",
AM452="ACCESS-ISSUE","ACCESS-ISSUE",
AM452="Projet OCM (ZTE, NOKIA, autres projets)","TRAVAUX OCM",
AM452="No root CAuse","No root cause",
AM452="ODU HS","TX ISSUE",
AM452="IP &amp; VLAN","TX ISSUE",
AM452="Warehouse HUAWEI","SPARE-ISSUE",
AM452="SPARE-HS","SPARE-ISSUE",
AM452="Power Telco","RAN ISSUE",AM452="no impacts","no impacts"
),"")</f>
        <v>no impacts</v>
      </c>
      <c r="AM452" s="67" t="s">
        <v>5605</v>
      </c>
      <c r="AN452" s="48" t="str" cm="1">
        <f t="array" ref="AN452">IFERROR(_xlfn.IFS(
AM452="MPR ISSUE","ACTIVE",
AM452="BSS Hardware Issue","ACTIVE",
AM452="Sites strategiques, MLL, Pylone, etc.","PASSIVE",
AM452="AKTIVCO DEFAUT GE &amp; POWER Cabinet","PASSIVE",
AM452="AKTIVCO Coupure ENEO &amp; Baisse de tension","PASSIVE",
AM452="Coupure ENEO &amp; Baisse de tension","PASSIVE",
AM452="Defaut GE &amp; POWER Cabinet","PASSIVE",
AM452="Sharing","PASSIVE",
AM452="Sites strategiques &amp; DataCenter","PASSIVE",
AM452="Exclu","Exclu",
AM452="SAT","ACTIVE",
AM452="SPARE-ISSUE","SPARE-ISSUE",
AM452="Fiber CAmtel","ACTIVE",
AM452="Fiber AOF","ACTIVE",
AM452="Projet OCM (HUAWEI)","PLANNED WORKS",
AM452="Projet OCM (NOKIA)","PLANNED WORKS",
AM452="ACCESS-ISSUE","ACCESS-ISSUE",
AM452="Projet OCM (ZTE, NOKIA, autres projets)","PLANNED WORKS",
AM452="No root CAuse","No root cause",
AM452="ODU HS","ACTIVE",
AM452="IP &amp; VLAN","ACTIVE",
AM452="Warehouse HUAWEI","SPARE-ISSUE",
AM452="SPARE-HS","SPARE-ISSUE",
AM452="Power Telco","ACTIVE", AM452="no impacts","no impacts"
),"")</f>
        <v>no impacts</v>
      </c>
      <c r="AO452" s="93" t="s">
        <v>5537</v>
      </c>
      <c r="AP452" s="101" t="str">
        <f t="shared" si="22"/>
        <v>LIT_054</v>
      </c>
      <c r="AR452" s="17" t="s">
        <v>5537</v>
      </c>
      <c r="AS452" s="7" t="s">
        <v>5537</v>
      </c>
      <c r="AT452" s="6"/>
      <c r="AU452" s="7"/>
      <c r="AV452" s="3" t="s">
        <v>5537</v>
      </c>
      <c r="AW452" s="18" t="s">
        <v>5537</v>
      </c>
      <c r="AX452" s="18" t="s">
        <v>5537</v>
      </c>
      <c r="AY452" s="18" t="s">
        <v>5537</v>
      </c>
      <c r="AZ452" s="18" t="s">
        <v>5537</v>
      </c>
      <c r="BA452" s="18" t="s">
        <v>5537</v>
      </c>
      <c r="BB452" s="18" t="s">
        <v>5537</v>
      </c>
      <c r="BC452" s="18" t="s">
        <v>5537</v>
      </c>
      <c r="BD452" s="18" t="s">
        <v>5537</v>
      </c>
      <c r="BE452" s="18" t="s">
        <v>5537</v>
      </c>
      <c r="BF452" s="18" t="s">
        <v>5537</v>
      </c>
      <c r="BG452" s="18" t="s">
        <v>5537</v>
      </c>
      <c r="BH452" s="18" t="s">
        <v>5537</v>
      </c>
      <c r="BI452" s="9" t="s">
        <v>5537</v>
      </c>
      <c r="BJ452" s="14"/>
      <c r="BK452" s="14" t="s">
        <v>5537</v>
      </c>
      <c r="BL452" s="14" t="str">
        <f>_xlfn.XLOOKUP(B452,'[4]cell downs 18042026 17h'!$B:$B,'[4]cell downs 18042026 17h'!$B:$B,"")</f>
        <v/>
      </c>
      <c r="BM452" s="14" t="str">
        <f>_xlfn.XLOOKUP(B452,'[5]Cells Huawei 19042026 15h'!$B:$B,'[5]Cells Huawei 19042026 15h'!$B:$B,"")</f>
        <v/>
      </c>
      <c r="BN452" s="9" t="str">
        <f>_xlfn.XLOOKUP(B452,'[6]cells down 19042026 9H40'!$B:$B,'[6]cells down 19042026 9H40'!$B:$B,"")</f>
        <v/>
      </c>
      <c r="BO452" s="9" t="s">
        <v>727</v>
      </c>
      <c r="BP452" s="9" t="s">
        <v>12</v>
      </c>
      <c r="BQ452" s="115"/>
    </row>
    <row r="453" spans="1:69" s="9" customFormat="1" x14ac:dyDescent="0.3">
      <c r="A453" s="1" t="s">
        <v>1327</v>
      </c>
      <c r="B453" s="8" t="s">
        <v>1328</v>
      </c>
      <c r="C453" s="3" t="str">
        <f>_xlfn.XLOOKUP(B453,'[1]daily break down'!$D:$D,'[1]daily break down'!$E:$E,"")</f>
        <v>CENTRE</v>
      </c>
      <c r="D453" s="1" t="s">
        <v>11</v>
      </c>
      <c r="E453" s="1" t="s">
        <v>154</v>
      </c>
      <c r="F453" s="3" t="s">
        <v>37</v>
      </c>
      <c r="G453" s="1" t="s">
        <v>1329</v>
      </c>
      <c r="H453" s="33" t="str">
        <f>_xlfn.XLOOKUP(B453,[2]CALCULATION!$B:$B,[2]CALCULATION!$H:$H,"")</f>
        <v>NOKIA</v>
      </c>
      <c r="I453" s="28">
        <v>8.9821716608666266E-2</v>
      </c>
      <c r="J453" s="28">
        <v>7.5001556688607959E-2</v>
      </c>
      <c r="K453" s="28">
        <v>8.2240794347801446E-2</v>
      </c>
      <c r="L453" s="28">
        <v>0.11808434865857413</v>
      </c>
      <c r="M453" s="28">
        <v>0.14496020216632838</v>
      </c>
      <c r="N453" s="28">
        <v>0.12740966574714691</v>
      </c>
      <c r="O453" s="28">
        <v>0.13300367776410424</v>
      </c>
      <c r="P453" s="28">
        <v>0.15706798025488961</v>
      </c>
      <c r="Q453" s="28">
        <v>0.14416757656549764</v>
      </c>
      <c r="R453" s="28">
        <v>7.1392450318148074E-2</v>
      </c>
      <c r="S453" s="94">
        <v>0.229231169084087</v>
      </c>
      <c r="T453" s="94">
        <f>_xlfn.XLOOKUP(B453,'[3]Nur des jours'!$B:$B,'[3]Nur des jours'!$U:$U,"")</f>
        <v>4.5080835708965772</v>
      </c>
      <c r="U453" s="94">
        <v>5.9695036498825296</v>
      </c>
      <c r="V453" s="94">
        <v>5.5354910924484857</v>
      </c>
      <c r="W453" s="94">
        <v>4.5080835708965772</v>
      </c>
      <c r="X453" s="94">
        <v>0.12602266339071944</v>
      </c>
      <c r="Y453" s="94">
        <v>0.18081202398175958</v>
      </c>
      <c r="Z453" s="94">
        <v>0.48621990508884716</v>
      </c>
      <c r="AA453" s="94">
        <v>0.30234024763649536</v>
      </c>
      <c r="AB453" s="94">
        <v>0.16199601635690697</v>
      </c>
      <c r="AC453" s="94">
        <f>_xlfn.XLOOKUP(B453,'[3]Nur des jours'!$B:$B,'[3]Nur des jours'!$N:$N,"")</f>
        <v>0.2021427776493652</v>
      </c>
      <c r="AD453" s="94">
        <v>0.2021427776493652</v>
      </c>
      <c r="AE453" s="94">
        <v>0.20969969105827527</v>
      </c>
      <c r="AF453" s="94">
        <v>0.51293346729636091</v>
      </c>
      <c r="AG453" s="94">
        <v>0</v>
      </c>
      <c r="AH453" s="94">
        <v>0.2021427776493652</v>
      </c>
      <c r="AI453" s="49" t="s">
        <v>6588</v>
      </c>
      <c r="AJ453" s="49"/>
      <c r="AK453" s="48" t="str" cm="1">
        <f t="array" ref="AK453">IFERROR(_xlfn.IFS(
AM453="MPR ISSUE","PDH",
AM453="BSS Hardware Issue","BSS",
AM453="Sites strategiques, MLL, Pylone, etc.","ENVTECH",
AM453="AKTIVCO DEFAUT GE &amp; POWER Cabinet","AKTIVCO",
AM453="AKTIVCO Coupure ENEO &amp; Baisse de tension","AKTIVCO GRID ONLY",
AM453="Coupure ENEO &amp; Baisse de tension","IHS GRID ONLY",
AM453="Defaut GE &amp; POWER Cabinet","IHS",
AM453="Sharing","Partners",
AM453="Sites strategiques &amp; DataCenter","SST &amp; DC",
AM453="Exclu","Exclu",
AM453="SAT","SAT",
AM453="SPARE-ISSUE","SPARE-ISSUE",
AM453="Fiber CAmtel","TRANS_FO_CAMTEL",
AM453="Fiber AOF","Fiber AOF",
AM453="Projet OCM (HUAWEI)","TRAVAUX-HUAWEI",
AM453="Projet OCM (NOKIA)","TRAVAUX-NOKIA",
AM453="ACCESS-ISSUE","ACCESS-ISSUE",
AM453="Projet OCM (ZTE, NOKIA, autres projets)","TRAVAUX OCM",
AM453="No root CAuse","No root cause",
AM453="ODU HS","PDH",
AM453="IP &amp; VLAN","PDH",
AM453="Warehouse HUAWEI","SPARE-ISSUE",
AM453="SPARE-HS","SPARE-ISSUE",
AM453="Power Telco","BSS",AM453="no impacts","no impacts"
),"")</f>
        <v>Exclu</v>
      </c>
      <c r="AL453" s="48" t="str" cm="1">
        <f t="array" ref="AL453">IFERROR(_xlfn.IFS(
AM453="MPR ISSUE","TX ISSUE",
AM453="BSS Hardware Issue","RAN ISSUE",
AM453="Sites strategiques, MLL, Pylone, etc.","ENVTECH",
AM453="AKTIVCO DEFAUT GE &amp; POWER Cabinet","POWER ISSUE",
AM453="AKTIVCO Coupure ENEO &amp; Baisse de tension","POWER ISSUE",
AM453="Coupure ENEO &amp; Baisse de tension","POWER ISSUE",
AM453="Defaut GE &amp; POWER Cabinet","POWER ISSUE",
AM453="Sharing","POWER ISSUE",
AM453="Sites strategiques &amp; DataCenter","POWER ISSUE",
AM453="Exclu","Exclu",
AM453="SAT","TX ISSUE",
AM453="SPARE-ISSUE","SPARE-ISSUE",
AM453="Fiber CAmtel","TX ISSUE",
AM453="Fiber AOF","TX ISSUE",
AM453="Projet OCM (HUAWEI)","TRAVAUX-HUAWEI",
AM453="Projet OCM (NOKIA)","TRAVAUX -NOKIA",
AM453="ACCESS-ISSUE","ACCESS-ISSUE",
AM453="Projet OCM (ZTE, NOKIA, autres projets)","TRAVAUX OCM",
AM453="No root CAuse","No root cause",
AM453="ODU HS","TX ISSUE",
AM453="IP &amp; VLAN","TX ISSUE",
AM453="Warehouse HUAWEI","SPARE-ISSUE",
AM453="SPARE-HS","SPARE-ISSUE",
AM453="Power Telco","RAN ISSUE",AM453="no impacts","no impacts"
),"")</f>
        <v>Exclu</v>
      </c>
      <c r="AM453" s="67" t="s">
        <v>6588</v>
      </c>
      <c r="AN453" s="48" t="str" cm="1">
        <f t="array" ref="AN453">IFERROR(_xlfn.IFS(
AM453="MPR ISSUE","ACTIVE",
AM453="BSS Hardware Issue","ACTIVE",
AM453="Sites strategiques, MLL, Pylone, etc.","PASSIVE",
AM453="AKTIVCO DEFAUT GE &amp; POWER Cabinet","PASSIVE",
AM453="AKTIVCO Coupure ENEO &amp; Baisse de tension","PASSIVE",
AM453="Coupure ENEO &amp; Baisse de tension","PASSIVE",
AM453="Defaut GE &amp; POWER Cabinet","PASSIVE",
AM453="Sharing","PASSIVE",
AM453="Sites strategiques &amp; DataCenter","PASSIVE",
AM453="Exclu","Exclu",
AM453="SAT","ACTIVE",
AM453="SPARE-ISSUE","SPARE-ISSUE",
AM453="Fiber CAmtel","ACTIVE",
AM453="Fiber AOF","ACTIVE",
AM453="Projet OCM (HUAWEI)","PLANNED WORKS",
AM453="Projet OCM (NOKIA)","PLANNED WORKS",
AM453="ACCESS-ISSUE","ACCESS-ISSUE",
AM453="Projet OCM (ZTE, NOKIA, autres projets)","PLANNED WORKS",
AM453="No root CAuse","No root cause",
AM453="ODU HS","ACTIVE",
AM453="IP &amp; VLAN","ACTIVE",
AM453="Warehouse HUAWEI","SPARE-ISSUE",
AM453="SPARE-HS","SPARE-ISSUE",
AM453="Power Telco","ACTIVE", AM453="no impacts","no impacts"
),"")</f>
        <v>Exclu</v>
      </c>
      <c r="AO453" s="93" t="s">
        <v>6177</v>
      </c>
      <c r="AP453" s="101" t="str">
        <f t="shared" si="22"/>
        <v>CTR_436</v>
      </c>
      <c r="AR453" s="17" t="s">
        <v>5537</v>
      </c>
      <c r="AS453" s="7" t="s">
        <v>5537</v>
      </c>
      <c r="AT453" s="6"/>
      <c r="AU453" s="7"/>
      <c r="AV453" s="3" t="s">
        <v>5537</v>
      </c>
      <c r="AW453" s="18" t="s">
        <v>5537</v>
      </c>
      <c r="AX453" s="18" t="s">
        <v>5537</v>
      </c>
      <c r="AY453" s="18" t="s">
        <v>5537</v>
      </c>
      <c r="AZ453" s="18" t="s">
        <v>5537</v>
      </c>
      <c r="BA453" s="18" t="s">
        <v>5537</v>
      </c>
      <c r="BB453" s="18" t="s">
        <v>5537</v>
      </c>
      <c r="BC453" s="18" t="s">
        <v>5537</v>
      </c>
      <c r="BD453" s="18" t="s">
        <v>5537</v>
      </c>
      <c r="BE453" s="18" t="s">
        <v>5537</v>
      </c>
      <c r="BF453" s="18" t="s">
        <v>5537</v>
      </c>
      <c r="BG453" s="18" t="s">
        <v>5537</v>
      </c>
      <c r="BH453" s="18" t="s">
        <v>5537</v>
      </c>
      <c r="BI453" s="9" t="s">
        <v>6177</v>
      </c>
      <c r="BJ453" s="14"/>
      <c r="BK453" s="14" t="s">
        <v>5537</v>
      </c>
      <c r="BL453" s="14" t="str">
        <f>_xlfn.XLOOKUP(B453,'[4]cell downs 18042026 17h'!$B:$B,'[4]cell downs 18042026 17h'!$B:$B,"")</f>
        <v/>
      </c>
      <c r="BM453" s="14" t="str">
        <f>_xlfn.XLOOKUP(B453,'[5]Cells Huawei 19042026 15h'!$B:$B,'[5]Cells Huawei 19042026 15h'!$B:$B,"")</f>
        <v/>
      </c>
      <c r="BN453" s="9" t="str">
        <f>_xlfn.XLOOKUP(B453,'[6]cells down 19042026 9H40'!$B:$B,'[6]cells down 19042026 9H40'!$B:$B,"")</f>
        <v/>
      </c>
      <c r="BO453" s="9" t="s">
        <v>1328</v>
      </c>
      <c r="BP453" s="9" t="s">
        <v>12</v>
      </c>
      <c r="BQ453" s="115"/>
    </row>
    <row r="454" spans="1:69" s="9" customFormat="1" x14ac:dyDescent="0.3">
      <c r="A454" s="1" t="s">
        <v>2420</v>
      </c>
      <c r="B454" s="8" t="s">
        <v>2421</v>
      </c>
      <c r="C454" s="3" t="str">
        <f>_xlfn.XLOOKUP(B454,'[1]daily break down'!$D:$D,'[1]daily break down'!$E:$E,"")</f>
        <v>Douala</v>
      </c>
      <c r="D454" s="1" t="s">
        <v>11</v>
      </c>
      <c r="E454" s="1" t="s">
        <v>12</v>
      </c>
      <c r="F454" s="3" t="s">
        <v>31</v>
      </c>
      <c r="G454" s="1" t="s">
        <v>32</v>
      </c>
      <c r="H454" s="34" t="str">
        <f>_xlfn.XLOOKUP(B454,[2]CALCULATION!$B:$B,[2]CALCULATION!$H:$H,"")</f>
        <v>ZTE</v>
      </c>
      <c r="I454" s="28">
        <v>0.21480568325471711</v>
      </c>
      <c r="J454" s="28">
        <v>0.3226008966050572</v>
      </c>
      <c r="K454" s="28">
        <v>2.8892826874181376E-3</v>
      </c>
      <c r="L454" s="28">
        <v>2.1161677125156593</v>
      </c>
      <c r="M454" s="28">
        <v>0.81176358961627493</v>
      </c>
      <c r="N454" s="28">
        <v>0.97377744105149866</v>
      </c>
      <c r="O454" s="28">
        <v>3.686510688205745E-2</v>
      </c>
      <c r="P454" s="28">
        <v>3.1233324201773236</v>
      </c>
      <c r="Q454" s="28">
        <v>1.9342677487565385</v>
      </c>
      <c r="R454" s="28">
        <v>0.1219919356909883</v>
      </c>
      <c r="S454" s="94">
        <v>0.10697479974774028</v>
      </c>
      <c r="T454" s="94">
        <f>_xlfn.XLOOKUP(B454,'[3]Nur des jours'!$B:$B,'[3]Nur des jours'!$U:$U,"")</f>
        <v>0</v>
      </c>
      <c r="U454" s="94">
        <v>0.30904623708383588</v>
      </c>
      <c r="V454" s="94">
        <v>1.2065787183284673</v>
      </c>
      <c r="W454" s="94">
        <v>0</v>
      </c>
      <c r="X454" s="94">
        <v>0.39838214437567288</v>
      </c>
      <c r="Y454" s="94">
        <v>0</v>
      </c>
      <c r="Z454" s="94">
        <v>5.7569849300722256</v>
      </c>
      <c r="AA454" s="94">
        <v>1.999330114458399</v>
      </c>
      <c r="AB454" s="94">
        <v>3.4870788424606145</v>
      </c>
      <c r="AC454" s="94">
        <f>_xlfn.XLOOKUP(B454,'[3]Nur des jours'!$B:$B,'[3]Nur des jours'!$N:$N,"")</f>
        <v>0.19695276985900334</v>
      </c>
      <c r="AD454" s="94">
        <v>0.19695276985900334</v>
      </c>
      <c r="AE454" s="94">
        <v>7.8309533230219552E-2</v>
      </c>
      <c r="AF454" s="94">
        <v>6.3432683578648605E-2</v>
      </c>
      <c r="AG454" s="94">
        <v>0.31539539953640855</v>
      </c>
      <c r="AH454" s="94">
        <v>0.19695276985900334</v>
      </c>
      <c r="AI454" s="49" t="s">
        <v>5559</v>
      </c>
      <c r="AJ454" s="49"/>
      <c r="AK454" s="48" t="str" cm="1">
        <f t="array" ref="AK454">IFERROR(_xlfn.IFS(
AM454="MPR ISSUE","PDH",
AM454="BSS Hardware Issue","BSS",
AM454="Sites strategiques, MLL, Pylone, etc.","ENVTECH",
AM454="AKTIVCO DEFAUT GE &amp; POWER Cabinet","AKTIVCO",
AM454="AKTIVCO Coupure ENEO &amp; Baisse de tension","AKTIVCO GRID ONLY",
AM454="Coupure ENEO &amp; Baisse de tension","IHS GRID ONLY",
AM454="Defaut GE &amp; POWER Cabinet","IHS",
AM454="Sharing","Partners",
AM454="Sites strategiques &amp; DataCenter","SST &amp; DC",
AM454="Exclu","Exclu",
AM454="SAT","SAT",
AM454="SPARE-ISSUE","SPARE-ISSUE",
AM454="Fiber CAmtel","TRANS_FO_CAMTEL",
AM454="Fiber AOF","Fiber AOF",
AM454="Projet OCM (HUAWEI)","TRAVAUX-HUAWEI",
AM454="Projet OCM (NOKIA)","TRAVAUX-NOKIA",
AM454="ACCESS-ISSUE","ACCESS-ISSUE",
AM454="Projet OCM (ZTE, NOKIA, autres projets)","TRAVAUX OCM",
AM454="No root CAuse","No root cause",
AM454="ODU HS","PDH",
AM454="IP &amp; VLAN","PDH",
AM454="Warehouse HUAWEI","SPARE-ISSUE",
AM454="SPARE-HS","SPARE-ISSUE",
AM454="Power Telco","BSS",AM454="no impacts","no impacts"
),"")</f>
        <v>no impacts</v>
      </c>
      <c r="AL454" s="48" t="str" cm="1">
        <f t="array" ref="AL454">IFERROR(_xlfn.IFS(
AM454="MPR ISSUE","TX ISSUE",
AM454="BSS Hardware Issue","RAN ISSUE",
AM454="Sites strategiques, MLL, Pylone, etc.","ENVTECH",
AM454="AKTIVCO DEFAUT GE &amp; POWER Cabinet","POWER ISSUE",
AM454="AKTIVCO Coupure ENEO &amp; Baisse de tension","POWER ISSUE",
AM454="Coupure ENEO &amp; Baisse de tension","POWER ISSUE",
AM454="Defaut GE &amp; POWER Cabinet","POWER ISSUE",
AM454="Sharing","POWER ISSUE",
AM454="Sites strategiques &amp; DataCenter","POWER ISSUE",
AM454="Exclu","Exclu",
AM454="SAT","TX ISSUE",
AM454="SPARE-ISSUE","SPARE-ISSUE",
AM454="Fiber CAmtel","TX ISSUE",
AM454="Fiber AOF","TX ISSUE",
AM454="Projet OCM (HUAWEI)","TRAVAUX-HUAWEI",
AM454="Projet OCM (NOKIA)","TRAVAUX -NOKIA",
AM454="ACCESS-ISSUE","ACCESS-ISSUE",
AM454="Projet OCM (ZTE, NOKIA, autres projets)","TRAVAUX OCM",
AM454="No root CAuse","No root cause",
AM454="ODU HS","TX ISSUE",
AM454="IP &amp; VLAN","TX ISSUE",
AM454="Warehouse HUAWEI","SPARE-ISSUE",
AM454="SPARE-HS","SPARE-ISSUE",
AM454="Power Telco","RAN ISSUE",AM454="no impacts","no impacts"
),"")</f>
        <v>no impacts</v>
      </c>
      <c r="AM454" s="67" t="s">
        <v>5605</v>
      </c>
      <c r="AN454" s="48" t="str" cm="1">
        <f t="array" ref="AN454">IFERROR(_xlfn.IFS(
AM454="MPR ISSUE","ACTIVE",
AM454="BSS Hardware Issue","ACTIVE",
AM454="Sites strategiques, MLL, Pylone, etc.","PASSIVE",
AM454="AKTIVCO DEFAUT GE &amp; POWER Cabinet","PASSIVE",
AM454="AKTIVCO Coupure ENEO &amp; Baisse de tension","PASSIVE",
AM454="Coupure ENEO &amp; Baisse de tension","PASSIVE",
AM454="Defaut GE &amp; POWER Cabinet","PASSIVE",
AM454="Sharing","PASSIVE",
AM454="Sites strategiques &amp; DataCenter","PASSIVE",
AM454="Exclu","Exclu",
AM454="SAT","ACTIVE",
AM454="SPARE-ISSUE","SPARE-ISSUE",
AM454="Fiber CAmtel","ACTIVE",
AM454="Fiber AOF","ACTIVE",
AM454="Projet OCM (HUAWEI)","PLANNED WORKS",
AM454="Projet OCM (NOKIA)","PLANNED WORKS",
AM454="ACCESS-ISSUE","ACCESS-ISSUE",
AM454="Projet OCM (ZTE, NOKIA, autres projets)","PLANNED WORKS",
AM454="No root CAuse","No root cause",
AM454="ODU HS","ACTIVE",
AM454="IP &amp; VLAN","ACTIVE",
AM454="Warehouse HUAWEI","SPARE-ISSUE",
AM454="SPARE-HS","SPARE-ISSUE",
AM454="Power Telco","ACTIVE", AM454="no impacts","no impacts"
),"")</f>
        <v>no impacts</v>
      </c>
      <c r="AO454" s="93" t="s">
        <v>5537</v>
      </c>
      <c r="AP454" s="101" t="str">
        <f t="shared" si="22"/>
        <v>LIT_563</v>
      </c>
      <c r="AR454" s="17" t="s">
        <v>5537</v>
      </c>
      <c r="AS454" s="7" t="s">
        <v>5537</v>
      </c>
      <c r="AT454" s="6"/>
      <c r="AU454" s="7"/>
      <c r="AV454" s="3" t="s">
        <v>5537</v>
      </c>
      <c r="AW454" s="18" t="s">
        <v>5537</v>
      </c>
      <c r="AX454" s="18" t="s">
        <v>5537</v>
      </c>
      <c r="AY454" s="18" t="s">
        <v>5537</v>
      </c>
      <c r="AZ454" s="18" t="s">
        <v>5537</v>
      </c>
      <c r="BA454" s="18" t="s">
        <v>5537</v>
      </c>
      <c r="BB454" s="18" t="s">
        <v>5537</v>
      </c>
      <c r="BC454" s="18" t="s">
        <v>5537</v>
      </c>
      <c r="BD454" s="18" t="s">
        <v>5537</v>
      </c>
      <c r="BE454" s="18" t="s">
        <v>5537</v>
      </c>
      <c r="BF454" s="18" t="s">
        <v>5537</v>
      </c>
      <c r="BG454" s="18" t="s">
        <v>5537</v>
      </c>
      <c r="BH454" s="18" t="s">
        <v>5537</v>
      </c>
      <c r="BI454" s="9" t="s">
        <v>5537</v>
      </c>
      <c r="BJ454" s="14"/>
      <c r="BK454" s="14" t="s">
        <v>5537</v>
      </c>
      <c r="BL454" s="14" t="str">
        <f>_xlfn.XLOOKUP(B454,'[4]cell downs 18042026 17h'!$B:$B,'[4]cell downs 18042026 17h'!$B:$B,"")</f>
        <v/>
      </c>
      <c r="BM454" s="14" t="str">
        <f>_xlfn.XLOOKUP(B454,'[5]Cells Huawei 19042026 15h'!$B:$B,'[5]Cells Huawei 19042026 15h'!$B:$B,"")</f>
        <v/>
      </c>
      <c r="BN454" s="9" t="str">
        <f>_xlfn.XLOOKUP(B454,'[6]cells down 19042026 9H40'!$B:$B,'[6]cells down 19042026 9H40'!$B:$B,"")</f>
        <v/>
      </c>
      <c r="BO454" s="9" t="s">
        <v>2421</v>
      </c>
      <c r="BP454" s="9" t="s">
        <v>5537</v>
      </c>
      <c r="BQ454" s="115"/>
    </row>
    <row r="455" spans="1:69" s="9" customFormat="1" x14ac:dyDescent="0.3">
      <c r="A455" s="1" t="s">
        <v>1301</v>
      </c>
      <c r="B455" s="8" t="s">
        <v>1302</v>
      </c>
      <c r="C455" s="3" t="str">
        <f>_xlfn.XLOOKUP(B455,'[1]daily break down'!$D:$D,'[1]daily break down'!$E:$E,"")</f>
        <v>ADAMAOUA</v>
      </c>
      <c r="D455" s="1" t="s">
        <v>11</v>
      </c>
      <c r="E455" s="1" t="s">
        <v>1303</v>
      </c>
      <c r="F455" s="3" t="s">
        <v>90</v>
      </c>
      <c r="G455" s="1" t="s">
        <v>1301</v>
      </c>
      <c r="H455" s="33" t="str">
        <f>_xlfn.XLOOKUP(B455,[2]CALCULATION!$B:$B,[2]CALCULATION!$H:$H,"")</f>
        <v>NOKIA</v>
      </c>
      <c r="I455" s="28">
        <v>6.9568883368985165E-3</v>
      </c>
      <c r="J455" s="28">
        <v>6.5991701523201593E-2</v>
      </c>
      <c r="K455" s="28">
        <v>2.8692757950558079E-2</v>
      </c>
      <c r="L455" s="28">
        <v>6.5997428365610891E-3</v>
      </c>
      <c r="M455" s="28">
        <v>0.14676432388129301</v>
      </c>
      <c r="N455" s="28">
        <v>2.1405810267380839E-3</v>
      </c>
      <c r="O455" s="28">
        <v>2.4420129282503984E-2</v>
      </c>
      <c r="P455" s="28">
        <v>4.7586646202096516E-2</v>
      </c>
      <c r="Q455" s="28">
        <v>2.3289127764553426</v>
      </c>
      <c r="R455" s="28">
        <v>1.4958187996814463</v>
      </c>
      <c r="S455" s="94">
        <v>0.16595843922684309</v>
      </c>
      <c r="T455" s="94">
        <f>_xlfn.XLOOKUP(B455,'[3]Nur des jours'!$B:$B,'[3]Nur des jours'!$U:$U,"")</f>
        <v>1.5459454556853951</v>
      </c>
      <c r="U455" s="94">
        <v>0.45623974233386155</v>
      </c>
      <c r="V455" s="94">
        <v>1.5533120088651449</v>
      </c>
      <c r="W455" s="94">
        <v>1.5459454556853951</v>
      </c>
      <c r="X455" s="94">
        <v>1.5903263345655123</v>
      </c>
      <c r="Y455" s="94">
        <v>0.90344478957696328</v>
      </c>
      <c r="Z455" s="94">
        <v>2.6168464312114538E-2</v>
      </c>
      <c r="AA455" s="94">
        <v>2.2528274197601054E-2</v>
      </c>
      <c r="AB455" s="94">
        <v>1.6785121263918189E-2</v>
      </c>
      <c r="AC455" s="94">
        <f>_xlfn.XLOOKUP(B455,'[3]Nur des jours'!$B:$B,'[3]Nur des jours'!$N:$N,"")</f>
        <v>0.19396960758066398</v>
      </c>
      <c r="AD455" s="94">
        <v>0.19396960758066398</v>
      </c>
      <c r="AE455" s="94">
        <v>0.35745117082119349</v>
      </c>
      <c r="AF455" s="94">
        <v>0.22529420434219416</v>
      </c>
      <c r="AG455" s="94">
        <v>0.12903782720135176</v>
      </c>
      <c r="AH455" s="94">
        <v>0.19396960758066398</v>
      </c>
      <c r="AI455" s="49" t="s">
        <v>5559</v>
      </c>
      <c r="AJ455" s="49"/>
      <c r="AK455" s="48" t="str" cm="1">
        <f t="array" ref="AK455">IFERROR(_xlfn.IFS(
AM455="MPR ISSUE","PDH",
AM455="BSS Hardware Issue","BSS",
AM455="Sites strategiques, MLL, Pylone, etc.","ENVTECH",
AM455="AKTIVCO DEFAUT GE &amp; POWER Cabinet","AKTIVCO",
AM455="AKTIVCO Coupure ENEO &amp; Baisse de tension","AKTIVCO GRID ONLY",
AM455="Coupure ENEO &amp; Baisse de tension","IHS GRID ONLY",
AM455="Defaut GE &amp; POWER Cabinet","IHS",
AM455="Sharing","Partners",
AM455="Sites strategiques &amp; DataCenter","SST &amp; DC",
AM455="Exclu","Exclu",
AM455="SAT","SAT",
AM455="SPARE-ISSUE","SPARE-ISSUE",
AM455="Fiber CAmtel","TRANS_FO_CAMTEL",
AM455="Fiber AOF","Fiber AOF",
AM455="Projet OCM (HUAWEI)","TRAVAUX-HUAWEI",
AM455="Projet OCM (NOKIA)","TRAVAUX-NOKIA",
AM455="ACCESS-ISSUE","ACCESS-ISSUE",
AM455="Projet OCM (ZTE, NOKIA, autres projets)","TRAVAUX OCM",
AM455="No root CAuse","No root cause",
AM455="ODU HS","PDH",
AM455="IP &amp; VLAN","PDH",
AM455="Warehouse HUAWEI","SPARE-ISSUE",
AM455="SPARE-HS","SPARE-ISSUE",
AM455="Power Telco","BSS",AM455="no impacts","no impacts"
),"")</f>
        <v>PDH</v>
      </c>
      <c r="AL455" s="48" t="str" cm="1">
        <f t="array" ref="AL455">IFERROR(_xlfn.IFS(
AM455="MPR ISSUE","TX ISSUE",
AM455="BSS Hardware Issue","RAN ISSUE",
AM455="Sites strategiques, MLL, Pylone, etc.","ENVTECH",
AM455="AKTIVCO DEFAUT GE &amp; POWER Cabinet","POWER ISSUE",
AM455="AKTIVCO Coupure ENEO &amp; Baisse de tension","POWER ISSUE",
AM455="Coupure ENEO &amp; Baisse de tension","POWER ISSUE",
AM455="Defaut GE &amp; POWER Cabinet","POWER ISSUE",
AM455="Sharing","POWER ISSUE",
AM455="Sites strategiques &amp; DataCenter","POWER ISSUE",
AM455="Exclu","Exclu",
AM455="SAT","TX ISSUE",
AM455="SPARE-ISSUE","SPARE-ISSUE",
AM455="Fiber CAmtel","TX ISSUE",
AM455="Fiber AOF","TX ISSUE",
AM455="Projet OCM (HUAWEI)","TRAVAUX-HUAWEI",
AM455="Projet OCM (NOKIA)","TRAVAUX -NOKIA",
AM455="ACCESS-ISSUE","ACCESS-ISSUE",
AM455="Projet OCM (ZTE, NOKIA, autres projets)","TRAVAUX OCM",
AM455="No root CAuse","No root cause",
AM455="ODU HS","TX ISSUE",
AM455="IP &amp; VLAN","TX ISSUE",
AM455="Warehouse HUAWEI","SPARE-ISSUE",
AM455="SPARE-HS","SPARE-ISSUE",
AM455="Power Telco","RAN ISSUE",AM455="no impacts","no impacts"
),"")</f>
        <v>TX ISSUE</v>
      </c>
      <c r="AM455" s="67" t="s">
        <v>5352</v>
      </c>
      <c r="AN455" s="48" t="str" cm="1">
        <f t="array" ref="AN455">IFERROR(_xlfn.IFS(
AM455="MPR ISSUE","ACTIVE",
AM455="BSS Hardware Issue","ACTIVE",
AM455="Sites strategiques, MLL, Pylone, etc.","PASSIVE",
AM455="AKTIVCO DEFAUT GE &amp; POWER Cabinet","PASSIVE",
AM455="AKTIVCO Coupure ENEO &amp; Baisse de tension","PASSIVE",
AM455="Coupure ENEO &amp; Baisse de tension","PASSIVE",
AM455="Defaut GE &amp; POWER Cabinet","PASSIVE",
AM455="Sharing","PASSIVE",
AM455="Sites strategiques &amp; DataCenter","PASSIVE",
AM455="Exclu","Exclu",
AM455="SAT","ACTIVE",
AM455="SPARE-ISSUE","SPARE-ISSUE",
AM455="Fiber CAmtel","ACTIVE",
AM455="Fiber AOF","ACTIVE",
AM455="Projet OCM (HUAWEI)","PLANNED WORKS",
AM455="Projet OCM (NOKIA)","PLANNED WORKS",
AM455="ACCESS-ISSUE","ACCESS-ISSUE",
AM455="Projet OCM (ZTE, NOKIA, autres projets)","PLANNED WORKS",
AM455="No root CAuse","No root cause",
AM455="ODU HS","ACTIVE",
AM455="IP &amp; VLAN","ACTIVE",
AM455="Warehouse HUAWEI","SPARE-ISSUE",
AM455="SPARE-HS","SPARE-ISSUE",
AM455="Power Telco","ACTIVE", AM455="no impacts","no impacts"
),"")</f>
        <v>ACTIVE</v>
      </c>
      <c r="AO455" s="93" t="s">
        <v>6541</v>
      </c>
      <c r="AP455" s="101" t="str">
        <f t="shared" si="22"/>
        <v>ADM_052</v>
      </c>
      <c r="AR455" s="17" t="s">
        <v>5537</v>
      </c>
      <c r="AS455" s="7" t="s">
        <v>5537</v>
      </c>
      <c r="AT455" s="6"/>
      <c r="AU455" s="7"/>
      <c r="AV455" s="3" t="s">
        <v>5537</v>
      </c>
      <c r="AW455" s="18" t="s">
        <v>5537</v>
      </c>
      <c r="AX455" s="18" t="s">
        <v>5537</v>
      </c>
      <c r="AY455" s="18" t="s">
        <v>5537</v>
      </c>
      <c r="AZ455" s="18" t="s">
        <v>5537</v>
      </c>
      <c r="BA455" s="18" t="s">
        <v>5537</v>
      </c>
      <c r="BB455" s="18" t="s">
        <v>5537</v>
      </c>
      <c r="BC455" s="18" t="s">
        <v>5537</v>
      </c>
      <c r="BD455" s="18" t="s">
        <v>5537</v>
      </c>
      <c r="BE455" s="18" t="s">
        <v>5537</v>
      </c>
      <c r="BF455" s="18" t="s">
        <v>5537</v>
      </c>
      <c r="BG455" s="18" t="s">
        <v>5537</v>
      </c>
      <c r="BH455" s="18" t="s">
        <v>5537</v>
      </c>
      <c r="BI455" s="9" t="s">
        <v>6243</v>
      </c>
      <c r="BJ455" s="14"/>
      <c r="BK455" s="14" t="s">
        <v>5537</v>
      </c>
      <c r="BL455" s="14" t="str">
        <f>_xlfn.XLOOKUP(B455,'[4]cell downs 18042026 17h'!$B:$B,'[4]cell downs 18042026 17h'!$B:$B,"")</f>
        <v/>
      </c>
      <c r="BM455" s="14" t="str">
        <f>_xlfn.XLOOKUP(B455,'[5]Cells Huawei 19042026 15h'!$B:$B,'[5]Cells Huawei 19042026 15h'!$B:$B,"")</f>
        <v/>
      </c>
      <c r="BN455" s="9" t="str">
        <f>_xlfn.XLOOKUP(B455,'[6]cells down 19042026 9H40'!$B:$B,'[6]cells down 19042026 9H40'!$B:$B,"")</f>
        <v/>
      </c>
      <c r="BO455" s="9" t="s">
        <v>1302</v>
      </c>
      <c r="BP455" s="9" t="s">
        <v>12</v>
      </c>
      <c r="BQ455" s="115"/>
    </row>
    <row r="456" spans="1:69" s="9" customFormat="1" x14ac:dyDescent="0.3">
      <c r="A456" s="1" t="s">
        <v>2864</v>
      </c>
      <c r="B456" s="8" t="s">
        <v>2865</v>
      </c>
      <c r="C456" s="3" t="str">
        <f>_xlfn.XLOOKUP(B456,'[1]daily break down'!$D:$D,'[1]daily break down'!$E:$E,"")</f>
        <v>Douala</v>
      </c>
      <c r="D456" s="1" t="s">
        <v>11</v>
      </c>
      <c r="E456" s="1" t="s">
        <v>12</v>
      </c>
      <c r="F456" s="3" t="s">
        <v>31</v>
      </c>
      <c r="G456" s="1" t="s">
        <v>32</v>
      </c>
      <c r="H456" s="34" t="str">
        <f>_xlfn.XLOOKUP(B456,[2]CALCULATION!$B:$B,[2]CALCULATION!$H:$H,"")</f>
        <v>ZTE</v>
      </c>
      <c r="I456" s="28">
        <v>0.21742743976737325</v>
      </c>
      <c r="J456" s="28">
        <v>0.32734502743748489</v>
      </c>
      <c r="K456" s="28">
        <v>3.3708298019878261E-3</v>
      </c>
      <c r="L456" s="28">
        <v>2.2293847896745515E-3</v>
      </c>
      <c r="M456" s="28">
        <v>0.81144255820656186</v>
      </c>
      <c r="N456" s="28">
        <v>4.7672450939266566</v>
      </c>
      <c r="O456" s="28">
        <v>0</v>
      </c>
      <c r="P456" s="28">
        <v>3.1185347841099436</v>
      </c>
      <c r="Q456" s="28">
        <v>1.9288993901830023</v>
      </c>
      <c r="R456" s="28">
        <v>0.12208111108257538</v>
      </c>
      <c r="S456" s="94">
        <v>0.10676077880793225</v>
      </c>
      <c r="T456" s="94">
        <f>_xlfn.XLOOKUP(B456,'[3]Nur des jours'!$B:$B,'[3]Nur des jours'!$U:$U,"")</f>
        <v>0</v>
      </c>
      <c r="U456" s="94">
        <v>0.30952778419840549</v>
      </c>
      <c r="V456" s="94">
        <v>1.202744176490228</v>
      </c>
      <c r="W456" s="94">
        <v>0</v>
      </c>
      <c r="X456" s="94">
        <v>0.39479729363387556</v>
      </c>
      <c r="Y456" s="94">
        <v>0</v>
      </c>
      <c r="Z456" s="94">
        <v>5.7502967757032017</v>
      </c>
      <c r="AA456" s="94">
        <v>2.0001326929826813</v>
      </c>
      <c r="AB456" s="94">
        <v>3.4848137875143044</v>
      </c>
      <c r="AC456" s="94">
        <f>_xlfn.XLOOKUP(B456,'[3]Nur des jours'!$B:$B,'[3]Nur des jours'!$N:$N,"")</f>
        <v>0.19345709450879331</v>
      </c>
      <c r="AD456" s="94">
        <v>0.19345709450879331</v>
      </c>
      <c r="AE456" s="94">
        <v>7.5811621484439012E-2</v>
      </c>
      <c r="AF456" s="94">
        <v>6.3060800174084289E-2</v>
      </c>
      <c r="AG456" s="94">
        <v>0.30961554456767465</v>
      </c>
      <c r="AH456" s="94">
        <v>0.19345709450879331</v>
      </c>
      <c r="AI456" s="49" t="s">
        <v>5559</v>
      </c>
      <c r="AJ456" s="49"/>
      <c r="AK456" s="48" t="str" cm="1">
        <f t="array" ref="AK456">IFERROR(_xlfn.IFS(
AM456="MPR ISSUE","PDH",
AM456="BSS Hardware Issue","BSS",
AM456="Sites strategiques, MLL, Pylone, etc.","ENVTECH",
AM456="AKTIVCO DEFAUT GE &amp; POWER Cabinet","AKTIVCO",
AM456="AKTIVCO Coupure ENEO &amp; Baisse de tension","AKTIVCO GRID ONLY",
AM456="Coupure ENEO &amp; Baisse de tension","IHS GRID ONLY",
AM456="Defaut GE &amp; POWER Cabinet","IHS",
AM456="Sharing","Partners",
AM456="Sites strategiques &amp; DataCenter","SST &amp; DC",
AM456="Exclu","Exclu",
AM456="SAT","SAT",
AM456="SPARE-ISSUE","SPARE-ISSUE",
AM456="Fiber CAmtel","TRANS_FO_CAMTEL",
AM456="Fiber AOF","Fiber AOF",
AM456="Projet OCM (HUAWEI)","TRAVAUX-HUAWEI",
AM456="Projet OCM (NOKIA)","TRAVAUX-NOKIA",
AM456="ACCESS-ISSUE","ACCESS-ISSUE",
AM456="Projet OCM (ZTE, NOKIA, autres projets)","TRAVAUX OCM",
AM456="No root CAuse","No root cause",
AM456="ODU HS","PDH",
AM456="IP &amp; VLAN","PDH",
AM456="Warehouse HUAWEI","SPARE-ISSUE",
AM456="SPARE-HS","SPARE-ISSUE",
AM456="Power Telco","BSS",AM456="no impacts","no impacts"
),"")</f>
        <v>no impacts</v>
      </c>
      <c r="AL456" s="48" t="str" cm="1">
        <f t="array" ref="AL456">IFERROR(_xlfn.IFS(
AM456="MPR ISSUE","TX ISSUE",
AM456="BSS Hardware Issue","RAN ISSUE",
AM456="Sites strategiques, MLL, Pylone, etc.","ENVTECH",
AM456="AKTIVCO DEFAUT GE &amp; POWER Cabinet","POWER ISSUE",
AM456="AKTIVCO Coupure ENEO &amp; Baisse de tension","POWER ISSUE",
AM456="Coupure ENEO &amp; Baisse de tension","POWER ISSUE",
AM456="Defaut GE &amp; POWER Cabinet","POWER ISSUE",
AM456="Sharing","POWER ISSUE",
AM456="Sites strategiques &amp; DataCenter","POWER ISSUE",
AM456="Exclu","Exclu",
AM456="SAT","TX ISSUE",
AM456="SPARE-ISSUE","SPARE-ISSUE",
AM456="Fiber CAmtel","TX ISSUE",
AM456="Fiber AOF","TX ISSUE",
AM456="Projet OCM (HUAWEI)","TRAVAUX-HUAWEI",
AM456="Projet OCM (NOKIA)","TRAVAUX -NOKIA",
AM456="ACCESS-ISSUE","ACCESS-ISSUE",
AM456="Projet OCM (ZTE, NOKIA, autres projets)","TRAVAUX OCM",
AM456="No root CAuse","No root cause",
AM456="ODU HS","TX ISSUE",
AM456="IP &amp; VLAN","TX ISSUE",
AM456="Warehouse HUAWEI","SPARE-ISSUE",
AM456="SPARE-HS","SPARE-ISSUE",
AM456="Power Telco","RAN ISSUE",AM456="no impacts","no impacts"
),"")</f>
        <v>no impacts</v>
      </c>
      <c r="AM456" s="67" t="s">
        <v>5605</v>
      </c>
      <c r="AN456" s="48" t="str" cm="1">
        <f t="array" ref="AN456">IFERROR(_xlfn.IFS(
AM456="MPR ISSUE","ACTIVE",
AM456="BSS Hardware Issue","ACTIVE",
AM456="Sites strategiques, MLL, Pylone, etc.","PASSIVE",
AM456="AKTIVCO DEFAUT GE &amp; POWER Cabinet","PASSIVE",
AM456="AKTIVCO Coupure ENEO &amp; Baisse de tension","PASSIVE",
AM456="Coupure ENEO &amp; Baisse de tension","PASSIVE",
AM456="Defaut GE &amp; POWER Cabinet","PASSIVE",
AM456="Sharing","PASSIVE",
AM456="Sites strategiques &amp; DataCenter","PASSIVE",
AM456="Exclu","Exclu",
AM456="SAT","ACTIVE",
AM456="SPARE-ISSUE","SPARE-ISSUE",
AM456="Fiber CAmtel","ACTIVE",
AM456="Fiber AOF","ACTIVE",
AM456="Projet OCM (HUAWEI)","PLANNED WORKS",
AM456="Projet OCM (NOKIA)","PLANNED WORKS",
AM456="ACCESS-ISSUE","ACCESS-ISSUE",
AM456="Projet OCM (ZTE, NOKIA, autres projets)","PLANNED WORKS",
AM456="No root CAuse","No root cause",
AM456="ODU HS","ACTIVE",
AM456="IP &amp; VLAN","ACTIVE",
AM456="Warehouse HUAWEI","SPARE-ISSUE",
AM456="SPARE-HS","SPARE-ISSUE",
AM456="Power Telco","ACTIVE", AM456="no impacts","no impacts"
),"")</f>
        <v>no impacts</v>
      </c>
      <c r="AO456" s="93" t="s">
        <v>5537</v>
      </c>
      <c r="AP456" s="101" t="str">
        <f t="shared" si="22"/>
        <v>LIT_164</v>
      </c>
      <c r="AR456" s="17" t="s">
        <v>5537</v>
      </c>
      <c r="AS456" s="7" t="s">
        <v>5537</v>
      </c>
      <c r="AT456" s="6"/>
      <c r="AU456" s="7"/>
      <c r="AV456" s="3" t="s">
        <v>5537</v>
      </c>
      <c r="AW456" s="18" t="s">
        <v>5537</v>
      </c>
      <c r="AX456" s="18" t="s">
        <v>5537</v>
      </c>
      <c r="AY456" s="18" t="s">
        <v>5537</v>
      </c>
      <c r="AZ456" s="18" t="s">
        <v>5537</v>
      </c>
      <c r="BA456" s="18" t="s">
        <v>5537</v>
      </c>
      <c r="BB456" s="18" t="s">
        <v>5537</v>
      </c>
      <c r="BC456" s="18" t="s">
        <v>5537</v>
      </c>
      <c r="BD456" s="18" t="s">
        <v>5537</v>
      </c>
      <c r="BE456" s="18" t="s">
        <v>5537</v>
      </c>
      <c r="BF456" s="18" t="s">
        <v>5537</v>
      </c>
      <c r="BG456" s="18" t="s">
        <v>5537</v>
      </c>
      <c r="BH456" s="18" t="s">
        <v>5537</v>
      </c>
      <c r="BI456" s="9" t="s">
        <v>5537</v>
      </c>
      <c r="BJ456" s="14"/>
      <c r="BK456" s="14" t="s">
        <v>5537</v>
      </c>
      <c r="BL456" s="14" t="str">
        <f>_xlfn.XLOOKUP(B456,'[4]cell downs 18042026 17h'!$B:$B,'[4]cell downs 18042026 17h'!$B:$B,"")</f>
        <v/>
      </c>
      <c r="BM456" s="14" t="str">
        <f>_xlfn.XLOOKUP(B456,'[5]Cells Huawei 19042026 15h'!$B:$B,'[5]Cells Huawei 19042026 15h'!$B:$B,"")</f>
        <v/>
      </c>
      <c r="BN456" s="9" t="str">
        <f>_xlfn.XLOOKUP(B456,'[6]cells down 19042026 9H40'!$B:$B,'[6]cells down 19042026 9H40'!$B:$B,"")</f>
        <v/>
      </c>
      <c r="BO456" s="9" t="s">
        <v>2865</v>
      </c>
      <c r="BP456" s="9" t="s">
        <v>5537</v>
      </c>
      <c r="BQ456" s="115"/>
    </row>
    <row r="457" spans="1:69" s="9" customFormat="1" x14ac:dyDescent="0.3">
      <c r="A457" s="1" t="s">
        <v>1726</v>
      </c>
      <c r="B457" s="8" t="s">
        <v>1727</v>
      </c>
      <c r="C457" s="3" t="str">
        <f>_xlfn.XLOOKUP(B457,'[1]daily break down'!$D:$D,'[1]daily break down'!$E:$E,"")</f>
        <v>LITTORAL</v>
      </c>
      <c r="D457" s="1" t="s">
        <v>11</v>
      </c>
      <c r="E457" s="1" t="s">
        <v>96</v>
      </c>
      <c r="F457" s="3" t="s">
        <v>31</v>
      </c>
      <c r="G457" s="1" t="s">
        <v>1728</v>
      </c>
      <c r="H457" s="33" t="str">
        <f>_xlfn.XLOOKUP(B457,[2]CALCULATION!$B:$B,[2]CALCULATION!$H:$H,"")</f>
        <v>NOKIA</v>
      </c>
      <c r="I457" s="28">
        <v>2.6663919820940158</v>
      </c>
      <c r="J457" s="28">
        <v>0</v>
      </c>
      <c r="K457" s="28">
        <v>0</v>
      </c>
      <c r="L457" s="28">
        <v>0</v>
      </c>
      <c r="M457" s="28">
        <v>0</v>
      </c>
      <c r="N457" s="28">
        <v>0</v>
      </c>
      <c r="O457" s="28">
        <v>4.9687907350931163E-2</v>
      </c>
      <c r="P457" s="28">
        <v>0</v>
      </c>
      <c r="Q457" s="28">
        <v>9.7572260896020904E-3</v>
      </c>
      <c r="R457" s="28">
        <v>2.9073287350163721E-2</v>
      </c>
      <c r="S457" s="94">
        <v>0</v>
      </c>
      <c r="T457" s="94">
        <f>_xlfn.XLOOKUP(B457,'[3]Nur des jours'!$B:$B,'[3]Nur des jours'!$U:$U,"")</f>
        <v>0</v>
      </c>
      <c r="U457" s="94">
        <v>0</v>
      </c>
      <c r="V457" s="94">
        <v>0</v>
      </c>
      <c r="W457" s="94">
        <v>0</v>
      </c>
      <c r="X457" s="94">
        <v>0</v>
      </c>
      <c r="Y457" s="94">
        <v>0</v>
      </c>
      <c r="Z457" s="94">
        <v>0.18978306837540987</v>
      </c>
      <c r="AA457" s="94">
        <v>0</v>
      </c>
      <c r="AB457" s="94">
        <v>0</v>
      </c>
      <c r="AC457" s="94">
        <f>_xlfn.XLOOKUP(B457,'[3]Nur des jours'!$B:$B,'[3]Nur des jours'!$N:$N,"")</f>
        <v>0.191816267303593</v>
      </c>
      <c r="AD457" s="94">
        <v>0.191816267303593</v>
      </c>
      <c r="AE457" s="94">
        <v>1.3432520412934787</v>
      </c>
      <c r="AF457" s="94">
        <v>0</v>
      </c>
      <c r="AG457" s="94">
        <v>0</v>
      </c>
      <c r="AH457" s="94">
        <v>0.191816267303593</v>
      </c>
      <c r="AI457" s="49" t="s">
        <v>5559</v>
      </c>
      <c r="AJ457" s="49"/>
      <c r="AK457" s="48" t="str" cm="1">
        <f t="array" ref="AK457">IFERROR(_xlfn.IFS(
AM457="MPR ISSUE","PDH",
AM457="BSS Hardware Issue","BSS",
AM457="Sites strategiques, MLL, Pylone, etc.","ENVTECH",
AM457="AKTIVCO DEFAUT GE &amp; POWER Cabinet","AKTIVCO",
AM457="AKTIVCO Coupure ENEO &amp; Baisse de tension","AKTIVCO GRID ONLY",
AM457="Coupure ENEO &amp; Baisse de tension","IHS GRID ONLY",
AM457="Defaut GE &amp; POWER Cabinet","IHS",
AM457="Sharing","Partners",
AM457="Sites strategiques &amp; DataCenter","SST &amp; DC",
AM457="Exclu","Exclu",
AM457="SAT","SAT",
AM457="SPARE-ISSUE","SPARE-ISSUE",
AM457="Fiber CAmtel","TRANS_FO_CAMTEL",
AM457="Fiber AOF","Fiber AOF",
AM457="Projet OCM (HUAWEI)","TRAVAUX-HUAWEI",
AM457="Projet OCM (NOKIA)","TRAVAUX-NOKIA",
AM457="ACCESS-ISSUE","ACCESS-ISSUE",
AM457="Projet OCM (ZTE, NOKIA, autres projets)","TRAVAUX OCM",
AM457="No root CAuse","No root cause",
AM457="ODU HS","PDH",
AM457="IP &amp; VLAN","PDH",
AM457="Warehouse HUAWEI","SPARE-ISSUE",
AM457="SPARE-HS","SPARE-ISSUE",
AM457="Power Telco","BSS",AM457="no impacts","no impacts"
),"")</f>
        <v>IHS</v>
      </c>
      <c r="AL457" s="48" t="str" cm="1">
        <f t="array" ref="AL457">IFERROR(_xlfn.IFS(
AM457="MPR ISSUE","TX ISSUE",
AM457="BSS Hardware Issue","RAN ISSUE",
AM457="Sites strategiques, MLL, Pylone, etc.","ENVTECH",
AM457="AKTIVCO DEFAUT GE &amp; POWER Cabinet","POWER ISSUE",
AM457="AKTIVCO Coupure ENEO &amp; Baisse de tension","POWER ISSUE",
AM457="Coupure ENEO &amp; Baisse de tension","POWER ISSUE",
AM457="Defaut GE &amp; POWER Cabinet","POWER ISSUE",
AM457="Sharing","POWER ISSUE",
AM457="Sites strategiques &amp; DataCenter","POWER ISSUE",
AM457="Exclu","Exclu",
AM457="SAT","TX ISSUE",
AM457="SPARE-ISSUE","SPARE-ISSUE",
AM457="Fiber CAmtel","TX ISSUE",
AM457="Fiber AOF","TX ISSUE",
AM457="Projet OCM (HUAWEI)","TRAVAUX-HUAWEI",
AM457="Projet OCM (NOKIA)","TRAVAUX -NOKIA",
AM457="ACCESS-ISSUE","ACCESS-ISSUE",
AM457="Projet OCM (ZTE, NOKIA, autres projets)","TRAVAUX OCM",
AM457="No root CAuse","No root cause",
AM457="ODU HS","TX ISSUE",
AM457="IP &amp; VLAN","TX ISSUE",
AM457="Warehouse HUAWEI","SPARE-ISSUE",
AM457="SPARE-HS","SPARE-ISSUE",
AM457="Power Telco","RAN ISSUE",AM457="no impacts","no impacts"
),"")</f>
        <v>POWER ISSUE</v>
      </c>
      <c r="AM457" s="67" t="s">
        <v>5330</v>
      </c>
      <c r="AN457" s="48" t="str" cm="1">
        <f t="array" ref="AN457">IFERROR(_xlfn.IFS(
AM457="MPR ISSUE","ACTIVE",
AM457="BSS Hardware Issue","ACTIVE",
AM457="Sites strategiques, MLL, Pylone, etc.","PASSIVE",
AM457="AKTIVCO DEFAUT GE &amp; POWER Cabinet","PASSIVE",
AM457="AKTIVCO Coupure ENEO &amp; Baisse de tension","PASSIVE",
AM457="Coupure ENEO &amp; Baisse de tension","PASSIVE",
AM457="Defaut GE &amp; POWER Cabinet","PASSIVE",
AM457="Sharing","PASSIVE",
AM457="Sites strategiques &amp; DataCenter","PASSIVE",
AM457="Exclu","Exclu",
AM457="SAT","ACTIVE",
AM457="SPARE-ISSUE","SPARE-ISSUE",
AM457="Fiber CAmtel","ACTIVE",
AM457="Fiber AOF","ACTIVE",
AM457="Projet OCM (HUAWEI)","PLANNED WORKS",
AM457="Projet OCM (NOKIA)","PLANNED WORKS",
AM457="ACCESS-ISSUE","ACCESS-ISSUE",
AM457="Projet OCM (ZTE, NOKIA, autres projets)","PLANNED WORKS",
AM457="No root CAuse","No root cause",
AM457="ODU HS","ACTIVE",
AM457="IP &amp; VLAN","ACTIVE",
AM457="Warehouse HUAWEI","SPARE-ISSUE",
AM457="SPARE-HS","SPARE-ISSUE",
AM457="Power Telco","ACTIVE", AM457="no impacts","no impacts"
),"")</f>
        <v>PASSIVE</v>
      </c>
      <c r="AO457" s="93" t="s">
        <v>6416</v>
      </c>
      <c r="AP457" s="101" t="str">
        <f t="shared" si="22"/>
        <v>LIT_499</v>
      </c>
      <c r="AR457" s="17" t="s">
        <v>5537</v>
      </c>
      <c r="AS457" s="7" t="s">
        <v>5537</v>
      </c>
      <c r="AT457" s="6"/>
      <c r="AU457" s="7"/>
      <c r="AV457" s="3" t="s">
        <v>5537</v>
      </c>
      <c r="AW457" s="18" t="s">
        <v>5537</v>
      </c>
      <c r="AX457" s="18" t="s">
        <v>5537</v>
      </c>
      <c r="AY457" s="18" t="s">
        <v>5537</v>
      </c>
      <c r="AZ457" s="18" t="s">
        <v>5537</v>
      </c>
      <c r="BA457" s="18" t="s">
        <v>5537</v>
      </c>
      <c r="BB457" s="18" t="s">
        <v>5537</v>
      </c>
      <c r="BC457" s="18" t="s">
        <v>5537</v>
      </c>
      <c r="BD457" s="18" t="s">
        <v>5537</v>
      </c>
      <c r="BE457" s="18" t="s">
        <v>5537</v>
      </c>
      <c r="BF457" s="18" t="s">
        <v>5537</v>
      </c>
      <c r="BG457" s="18" t="s">
        <v>5537</v>
      </c>
      <c r="BH457" s="18" t="s">
        <v>5537</v>
      </c>
      <c r="BI457" s="9" t="s">
        <v>6416</v>
      </c>
      <c r="BJ457" s="14"/>
      <c r="BK457" s="14" t="s">
        <v>5537</v>
      </c>
      <c r="BL457" s="14" t="str">
        <f>_xlfn.XLOOKUP(B457,'[4]cell downs 18042026 17h'!$B:$B,'[4]cell downs 18042026 17h'!$B:$B,"")</f>
        <v/>
      </c>
      <c r="BM457" s="14" t="str">
        <f>_xlfn.XLOOKUP(B457,'[5]Cells Huawei 19042026 15h'!$B:$B,'[5]Cells Huawei 19042026 15h'!$B:$B,"")</f>
        <v/>
      </c>
      <c r="BN457" s="9" t="str">
        <f>_xlfn.XLOOKUP(B457,'[6]cells down 19042026 9H40'!$B:$B,'[6]cells down 19042026 9H40'!$B:$B,"")</f>
        <v/>
      </c>
      <c r="BO457" s="9" t="s">
        <v>1727</v>
      </c>
      <c r="BP457" s="9" t="s">
        <v>302</v>
      </c>
      <c r="BQ457" s="115"/>
    </row>
    <row r="458" spans="1:69" s="9" customFormat="1" x14ac:dyDescent="0.3">
      <c r="A458" s="1" t="s">
        <v>880</v>
      </c>
      <c r="B458" s="8" t="s">
        <v>881</v>
      </c>
      <c r="C458" s="3" t="str">
        <f>_xlfn.XLOOKUP(B458,'[1]daily break down'!$D:$D,'[1]daily break down'!$E:$E,"")</f>
        <v>SUD-OUEST</v>
      </c>
      <c r="D458" s="1"/>
      <c r="E458" s="1"/>
      <c r="F458" s="3" t="s">
        <v>13</v>
      </c>
      <c r="G458" s="1" t="s">
        <v>882</v>
      </c>
      <c r="H458" s="33" t="str">
        <f>_xlfn.XLOOKUP(B458,[2]CALCULATION!$B:$B,[2]CALCULATION!$H:$H,"")</f>
        <v>NOKIA</v>
      </c>
      <c r="I458" s="28">
        <v>0</v>
      </c>
      <c r="J458" s="28">
        <v>0</v>
      </c>
      <c r="K458" s="28">
        <v>0.10932903008563702</v>
      </c>
      <c r="L458" s="28">
        <v>0</v>
      </c>
      <c r="M458" s="28">
        <v>0</v>
      </c>
      <c r="N458" s="28">
        <v>3.5135104285269843E-2</v>
      </c>
      <c r="O458" s="28">
        <v>5.7607302965188768E-2</v>
      </c>
      <c r="P458" s="28">
        <v>0</v>
      </c>
      <c r="Q458" s="28">
        <v>0</v>
      </c>
      <c r="R458" s="28">
        <v>1.0701046990439218E-3</v>
      </c>
      <c r="S458" s="94">
        <v>0</v>
      </c>
      <c r="T458" s="94">
        <f>_xlfn.XLOOKUP(B458,'[3]Nur des jours'!$B:$B,'[3]Nur des jours'!$U:$U,"")</f>
        <v>0</v>
      </c>
      <c r="U458" s="94">
        <v>0</v>
      </c>
      <c r="V458" s="94">
        <v>0</v>
      </c>
      <c r="W458" s="94">
        <v>0</v>
      </c>
      <c r="X458" s="94">
        <v>0</v>
      </c>
      <c r="Y458" s="94">
        <v>1.3554659521220896E-2</v>
      </c>
      <c r="Z458" s="94">
        <v>0</v>
      </c>
      <c r="AA458" s="94">
        <v>0</v>
      </c>
      <c r="AB458" s="94">
        <v>1.2484554822176806E-3</v>
      </c>
      <c r="AC458" s="94">
        <f>_xlfn.XLOOKUP(B458,'[3]Nur des jours'!$B:$B,'[3]Nur des jours'!$N:$N,"")</f>
        <v>0.17790490621602409</v>
      </c>
      <c r="AD458" s="94">
        <v>0.17790490621602409</v>
      </c>
      <c r="AE458" s="94">
        <v>0</v>
      </c>
      <c r="AF458" s="94">
        <v>0.5299338515050438</v>
      </c>
      <c r="AG458" s="94">
        <v>0</v>
      </c>
      <c r="AH458" s="94">
        <v>0.17790490621602409</v>
      </c>
      <c r="AI458" s="49" t="s">
        <v>6659</v>
      </c>
      <c r="AJ458" s="49"/>
      <c r="AK458" s="48" t="str" cm="1">
        <f t="array" ref="AK458">IFERROR(_xlfn.IFS(
AM458="MPR ISSUE","PDH",
AM458="BSS Hardware Issue","BSS",
AM458="Sites strategiques, MLL, Pylone, etc.","ENVTECH",
AM458="AKTIVCO DEFAUT GE &amp; POWER Cabinet","AKTIVCO",
AM458="AKTIVCO Coupure ENEO &amp; Baisse de tension","AKTIVCO GRID ONLY",
AM458="Coupure ENEO &amp; Baisse de tension","IHS GRID ONLY",
AM458="Defaut GE &amp; POWER Cabinet","IHS",
AM458="Sharing","Partners",
AM458="Sites strategiques &amp; DataCenter","SST &amp; DC",
AM458="Exclu","Exclu",
AM458="SAT","SAT",
AM458="SPARE-ISSUE","SPARE-ISSUE",
AM458="Fiber CAmtel","TRANS_FO_CAMTEL",
AM458="Fiber AOF","Fiber AOF",
AM458="Projet OCM (HUAWEI)","TRAVAUX-HUAWEI",
AM458="Projet OCM (NOKIA)","TRAVAUX-NOKIA",
AM458="ACCESS-ISSUE","ACCESS-ISSUE",
AM458="Projet OCM (ZTE, NOKIA, autres projets)","TRAVAUX OCM",
AM458="No root CAuse","No root cause",
AM458="ODU HS","PDH",
AM458="IP &amp; VLAN","PDH",
AM458="Warehouse HUAWEI","SPARE-ISSUE",
AM458="SPARE-HS","SPARE-ISSUE",
AM458="Power Telco","BSS",AM458="no impacts","no impacts"
),"")</f>
        <v>PDH</v>
      </c>
      <c r="AL458" s="48" t="str" cm="1">
        <f t="array" ref="AL458">IFERROR(_xlfn.IFS(
AM458="MPR ISSUE","TX ISSUE",
AM458="BSS Hardware Issue","RAN ISSUE",
AM458="Sites strategiques, MLL, Pylone, etc.","ENVTECH",
AM458="AKTIVCO DEFAUT GE &amp; POWER Cabinet","POWER ISSUE",
AM458="AKTIVCO Coupure ENEO &amp; Baisse de tension","POWER ISSUE",
AM458="Coupure ENEO &amp; Baisse de tension","POWER ISSUE",
AM458="Defaut GE &amp; POWER Cabinet","POWER ISSUE",
AM458="Sharing","POWER ISSUE",
AM458="Sites strategiques &amp; DataCenter","POWER ISSUE",
AM458="Exclu","Exclu",
AM458="SAT","TX ISSUE",
AM458="SPARE-ISSUE","SPARE-ISSUE",
AM458="Fiber CAmtel","TX ISSUE",
AM458="Fiber AOF","TX ISSUE",
AM458="Projet OCM (HUAWEI)","TRAVAUX-HUAWEI",
AM458="Projet OCM (NOKIA)","TRAVAUX -NOKIA",
AM458="ACCESS-ISSUE","ACCESS-ISSUE",
AM458="Projet OCM (ZTE, NOKIA, autres projets)","TRAVAUX OCM",
AM458="No root CAuse","No root cause",
AM458="ODU HS","TX ISSUE",
AM458="IP &amp; VLAN","TX ISSUE",
AM458="Warehouse HUAWEI","SPARE-ISSUE",
AM458="SPARE-HS","SPARE-ISSUE",
AM458="Power Telco","RAN ISSUE",AM458="no impacts","no impacts"
),"")</f>
        <v>TX ISSUE</v>
      </c>
      <c r="AM458" s="67" t="s">
        <v>6537</v>
      </c>
      <c r="AN458" s="48" t="str" cm="1">
        <f t="array" ref="AN458">IFERROR(_xlfn.IFS(
AM458="MPR ISSUE","ACTIVE",
AM458="BSS Hardware Issue","ACTIVE",
AM458="Sites strategiques, MLL, Pylone, etc.","PASSIVE",
AM458="AKTIVCO DEFAUT GE &amp; POWER Cabinet","PASSIVE",
AM458="AKTIVCO Coupure ENEO &amp; Baisse de tension","PASSIVE",
AM458="Coupure ENEO &amp; Baisse de tension","PASSIVE",
AM458="Defaut GE &amp; POWER Cabinet","PASSIVE",
AM458="Sharing","PASSIVE",
AM458="Sites strategiques &amp; DataCenter","PASSIVE",
AM458="Exclu","Exclu",
AM458="SAT","ACTIVE",
AM458="SPARE-ISSUE","SPARE-ISSUE",
AM458="Fiber CAmtel","ACTIVE",
AM458="Fiber AOF","ACTIVE",
AM458="Projet OCM (HUAWEI)","PLANNED WORKS",
AM458="Projet OCM (NOKIA)","PLANNED WORKS",
AM458="ACCESS-ISSUE","ACCESS-ISSUE",
AM458="Projet OCM (ZTE, NOKIA, autres projets)","PLANNED WORKS",
AM458="No root CAuse","No root cause",
AM458="ODU HS","ACTIVE",
AM458="IP &amp; VLAN","ACTIVE",
AM458="Warehouse HUAWEI","SPARE-ISSUE",
AM458="SPARE-HS","SPARE-ISSUE",
AM458="Power Telco","ACTIVE", AM458="no impacts","no impacts"
),"")</f>
        <v>ACTIVE</v>
      </c>
      <c r="AO458" s="93" t="s">
        <v>6226</v>
      </c>
      <c r="AP458" s="127" t="str">
        <f>IFERROR(MID(AQ458, SEARCH("CTR_", AQ458), 7), IFERROR(MID(AQ458, SEARCH("SUO_", AQ458), 7), IFERROR(MID(AQ458, SEARCH("SUD_", AQ458), 7), IFERROR(MID(AQ458, SEARCH("NRO_", AQ458), 7), IFERROR(MID(AQ458, SEARCH("ADM_", AQ458), 7), IFERROR(MID(AQ458, SEARCH("NRD_", AQ458), 7), IFERROR(MID(AQ458, SEARCH("EXN_", AQ458), 7), IFERROR(MID(AQ458, SEARCH("LIT_", AQ458), 7), IFERROR(MID(AQ458, SEARCH("EST_", AQ458), 7), MID(AQ458, SEARCH("OST_",AQ458), 7))))))))))</f>
        <v>SUO_027</v>
      </c>
      <c r="AQ458" s="9" t="s">
        <v>6570</v>
      </c>
      <c r="AR458" s="17" t="s">
        <v>5710</v>
      </c>
      <c r="AS458" s="7" t="s">
        <v>5537</v>
      </c>
      <c r="AT458" s="6"/>
      <c r="AU458" s="7"/>
      <c r="AV458" s="3" t="s">
        <v>5537</v>
      </c>
      <c r="AW458" s="18" t="s">
        <v>5537</v>
      </c>
      <c r="AX458" s="18" t="s">
        <v>5537</v>
      </c>
      <c r="AY458" s="18" t="s">
        <v>5537</v>
      </c>
      <c r="AZ458" s="18" t="s">
        <v>5537</v>
      </c>
      <c r="BA458" s="18" t="s">
        <v>5537</v>
      </c>
      <c r="BB458" s="18" t="s">
        <v>5537</v>
      </c>
      <c r="BC458" s="18" t="s">
        <v>5537</v>
      </c>
      <c r="BD458" s="18" t="s">
        <v>5537</v>
      </c>
      <c r="BE458" s="18" t="s">
        <v>5537</v>
      </c>
      <c r="BF458" s="18" t="s">
        <v>5537</v>
      </c>
      <c r="BG458" s="18" t="s">
        <v>5537</v>
      </c>
      <c r="BH458" s="18" t="s">
        <v>5537</v>
      </c>
      <c r="BI458" s="9" t="s">
        <v>6227</v>
      </c>
      <c r="BJ458" s="14"/>
      <c r="BK458" s="14" t="s">
        <v>5537</v>
      </c>
      <c r="BL458" s="14" t="str">
        <f>_xlfn.XLOOKUP(B458,'[4]cell downs 18042026 17h'!$B:$B,'[4]cell downs 18042026 17h'!$B:$B,"")</f>
        <v/>
      </c>
      <c r="BM458" s="14" t="str">
        <f>_xlfn.XLOOKUP(B458,'[5]Cells Huawei 19042026 15h'!$B:$B,'[5]Cells Huawei 19042026 15h'!$B:$B,"")</f>
        <v/>
      </c>
      <c r="BN458" s="9" t="str">
        <f>_xlfn.XLOOKUP(B458,'[6]cells down 19042026 9H40'!$B:$B,'[6]cells down 19042026 9H40'!$B:$B,"")</f>
        <v/>
      </c>
      <c r="BO458" s="9" t="s">
        <v>881</v>
      </c>
      <c r="BP458" s="9" t="s">
        <v>12</v>
      </c>
      <c r="BQ458" s="115"/>
    </row>
    <row r="459" spans="1:69" s="9" customFormat="1" x14ac:dyDescent="0.3">
      <c r="A459" s="1" t="s">
        <v>2575</v>
      </c>
      <c r="B459" s="8" t="s">
        <v>2576</v>
      </c>
      <c r="C459" s="3" t="str">
        <f>_xlfn.XLOOKUP(B459,'[1]daily break down'!$D:$D,'[1]daily break down'!$E:$E,"")</f>
        <v>Yaounde</v>
      </c>
      <c r="D459" s="1" t="s">
        <v>11</v>
      </c>
      <c r="E459" s="1" t="s">
        <v>12</v>
      </c>
      <c r="F459" s="3" t="s">
        <v>37</v>
      </c>
      <c r="G459" s="1" t="s">
        <v>38</v>
      </c>
      <c r="H459" s="34" t="str">
        <f>_xlfn.XLOOKUP(B459,[2]CALCULATION!$B:$B,[2]CALCULATION!$H:$H,"")</f>
        <v>ZTE</v>
      </c>
      <c r="I459" s="28">
        <v>0</v>
      </c>
      <c r="J459" s="28">
        <v>0</v>
      </c>
      <c r="K459" s="28">
        <v>0</v>
      </c>
      <c r="L459" s="28">
        <v>0</v>
      </c>
      <c r="M459" s="28">
        <v>0</v>
      </c>
      <c r="N459" s="28">
        <v>0</v>
      </c>
      <c r="O459" s="28">
        <v>0</v>
      </c>
      <c r="P459" s="28">
        <v>0</v>
      </c>
      <c r="Q459" s="28">
        <v>0</v>
      </c>
      <c r="R459" s="28">
        <v>0</v>
      </c>
      <c r="S459" s="94">
        <v>0</v>
      </c>
      <c r="T459" s="94">
        <f>_xlfn.XLOOKUP(B459,'[3]Nur des jours'!$B:$B,'[3]Nur des jours'!$U:$U,"")</f>
        <v>0</v>
      </c>
      <c r="U459" s="94">
        <v>0</v>
      </c>
      <c r="V459" s="94">
        <v>0</v>
      </c>
      <c r="W459" s="94">
        <v>0</v>
      </c>
      <c r="X459" s="94">
        <v>0</v>
      </c>
      <c r="Y459" s="94">
        <v>0</v>
      </c>
      <c r="Z459" s="94">
        <v>0</v>
      </c>
      <c r="AA459" s="94">
        <v>0</v>
      </c>
      <c r="AB459" s="94">
        <v>9.2671066937189031E-2</v>
      </c>
      <c r="AC459" s="94">
        <f>_xlfn.XLOOKUP(B459,'[3]Nur des jours'!$B:$B,'[3]Nur des jours'!$N:$N,"")</f>
        <v>0.17753036957135884</v>
      </c>
      <c r="AD459" s="94">
        <v>0.17753036957135884</v>
      </c>
      <c r="AE459" s="94">
        <v>6.1198837771622924E-3</v>
      </c>
      <c r="AF459" s="94">
        <v>0</v>
      </c>
      <c r="AG459" s="94">
        <v>0.33875422168814989</v>
      </c>
      <c r="AH459" s="94">
        <v>0.17753036957135884</v>
      </c>
      <c r="AI459" s="49" t="s">
        <v>5559</v>
      </c>
      <c r="AJ459" s="49"/>
      <c r="AK459" s="48" t="str" cm="1">
        <f t="array" ref="AK459">IFERROR(_xlfn.IFS(
AM459="MPR ISSUE","PDH",
AM459="BSS Hardware Issue","BSS",
AM459="Sites strategiques, MLL, Pylone, etc.","ENVTECH",
AM459="AKTIVCO DEFAUT GE &amp; POWER Cabinet","AKTIVCO",
AM459="AKTIVCO Coupure ENEO &amp; Baisse de tension","AKTIVCO GRID ONLY",
AM459="Coupure ENEO &amp; Baisse de tension","IHS GRID ONLY",
AM459="Defaut GE &amp; POWER Cabinet","IHS",
AM459="Sharing","Partners",
AM459="Sites strategiques &amp; DataCenter","SST &amp; DC",
AM459="Exclu","Exclu",
AM459="SAT","SAT",
AM459="SPARE-ISSUE","SPARE-ISSUE",
AM459="Fiber CAmtel","TRANS_FO_CAMTEL",
AM459="Fiber AOF","Fiber AOF",
AM459="Projet OCM (HUAWEI)","TRAVAUX-HUAWEI",
AM459="Projet OCM (NOKIA)","TRAVAUX-NOKIA",
AM459="ACCESS-ISSUE","ACCESS-ISSUE",
AM459="Projet OCM (ZTE, NOKIA, autres projets)","TRAVAUX OCM",
AM459="No root CAuse","No root cause",
AM459="ODU HS","PDH",
AM459="IP &amp; VLAN","PDH",
AM459="Warehouse HUAWEI","SPARE-ISSUE",
AM459="SPARE-HS","SPARE-ISSUE",
AM459="Power Telco","BSS",AM459="no impacts","no impacts"
),"")</f>
        <v>no impacts</v>
      </c>
      <c r="AL459" s="48" t="str" cm="1">
        <f t="array" ref="AL459">IFERROR(_xlfn.IFS(
AM459="MPR ISSUE","TX ISSUE",
AM459="BSS Hardware Issue","RAN ISSUE",
AM459="Sites strategiques, MLL, Pylone, etc.","ENVTECH",
AM459="AKTIVCO DEFAUT GE &amp; POWER Cabinet","POWER ISSUE",
AM459="AKTIVCO Coupure ENEO &amp; Baisse de tension","POWER ISSUE",
AM459="Coupure ENEO &amp; Baisse de tension","POWER ISSUE",
AM459="Defaut GE &amp; POWER Cabinet","POWER ISSUE",
AM459="Sharing","POWER ISSUE",
AM459="Sites strategiques &amp; DataCenter","POWER ISSUE",
AM459="Exclu","Exclu",
AM459="SAT","TX ISSUE",
AM459="SPARE-ISSUE","SPARE-ISSUE",
AM459="Fiber CAmtel","TX ISSUE",
AM459="Fiber AOF","TX ISSUE",
AM459="Projet OCM (HUAWEI)","TRAVAUX-HUAWEI",
AM459="Projet OCM (NOKIA)","TRAVAUX -NOKIA",
AM459="ACCESS-ISSUE","ACCESS-ISSUE",
AM459="Projet OCM (ZTE, NOKIA, autres projets)","TRAVAUX OCM",
AM459="No root CAuse","No root cause",
AM459="ODU HS","TX ISSUE",
AM459="IP &amp; VLAN","TX ISSUE",
AM459="Warehouse HUAWEI","SPARE-ISSUE",
AM459="SPARE-HS","SPARE-ISSUE",
AM459="Power Telco","RAN ISSUE",AM459="no impacts","no impacts"
),"")</f>
        <v>no impacts</v>
      </c>
      <c r="AM459" s="67" t="s">
        <v>5605</v>
      </c>
      <c r="AN459" s="48" t="str" cm="1">
        <f t="array" ref="AN459">IFERROR(_xlfn.IFS(
AM459="MPR ISSUE","ACTIVE",
AM459="BSS Hardware Issue","ACTIVE",
AM459="Sites strategiques, MLL, Pylone, etc.","PASSIVE",
AM459="AKTIVCO DEFAUT GE &amp; POWER Cabinet","PASSIVE",
AM459="AKTIVCO Coupure ENEO &amp; Baisse de tension","PASSIVE",
AM459="Coupure ENEO &amp; Baisse de tension","PASSIVE",
AM459="Defaut GE &amp; POWER Cabinet","PASSIVE",
AM459="Sharing","PASSIVE",
AM459="Sites strategiques &amp; DataCenter","PASSIVE",
AM459="Exclu","Exclu",
AM459="SAT","ACTIVE",
AM459="SPARE-ISSUE","SPARE-ISSUE",
AM459="Fiber CAmtel","ACTIVE",
AM459="Fiber AOF","ACTIVE",
AM459="Projet OCM (HUAWEI)","PLANNED WORKS",
AM459="Projet OCM (NOKIA)","PLANNED WORKS",
AM459="ACCESS-ISSUE","ACCESS-ISSUE",
AM459="Projet OCM (ZTE, NOKIA, autres projets)","PLANNED WORKS",
AM459="No root CAuse","No root cause",
AM459="ODU HS","ACTIVE",
AM459="IP &amp; VLAN","ACTIVE",
AM459="Warehouse HUAWEI","SPARE-ISSUE",
AM459="SPARE-HS","SPARE-ISSUE",
AM459="Power Telco","ACTIVE", AM459="no impacts","no impacts"
),"")</f>
        <v>no impacts</v>
      </c>
      <c r="AO459" s="93" t="s">
        <v>5537</v>
      </c>
      <c r="AP459" s="101" t="str">
        <f t="shared" ref="AP459:AP522" si="23">B459</f>
        <v>CTR_648</v>
      </c>
      <c r="AR459" s="17" t="s">
        <v>5537</v>
      </c>
      <c r="AS459" s="7" t="s">
        <v>5537</v>
      </c>
      <c r="AT459" s="6"/>
      <c r="AU459" s="7"/>
      <c r="AV459" s="3" t="s">
        <v>5537</v>
      </c>
      <c r="AW459" s="18" t="s">
        <v>5537</v>
      </c>
      <c r="AX459" s="18" t="s">
        <v>5537</v>
      </c>
      <c r="AY459" s="18" t="s">
        <v>5537</v>
      </c>
      <c r="AZ459" s="18" t="s">
        <v>5537</v>
      </c>
      <c r="BA459" s="18" t="s">
        <v>5537</v>
      </c>
      <c r="BB459" s="18" t="s">
        <v>5537</v>
      </c>
      <c r="BC459" s="18" t="s">
        <v>5537</v>
      </c>
      <c r="BD459" s="18" t="s">
        <v>5537</v>
      </c>
      <c r="BE459" s="18" t="s">
        <v>5537</v>
      </c>
      <c r="BF459" s="18" t="s">
        <v>5537</v>
      </c>
      <c r="BG459" s="18" t="s">
        <v>5537</v>
      </c>
      <c r="BH459" s="18" t="s">
        <v>5537</v>
      </c>
      <c r="BI459" s="9" t="s">
        <v>5537</v>
      </c>
      <c r="BJ459" s="14"/>
      <c r="BK459" s="14" t="s">
        <v>5537</v>
      </c>
      <c r="BL459" s="14" t="str">
        <f>_xlfn.XLOOKUP(B459,'[4]cell downs 18042026 17h'!$B:$B,'[4]cell downs 18042026 17h'!$B:$B,"")</f>
        <v/>
      </c>
      <c r="BM459" s="14" t="str">
        <f>_xlfn.XLOOKUP(B459,'[5]Cells Huawei 19042026 15h'!$B:$B,'[5]Cells Huawei 19042026 15h'!$B:$B,"")</f>
        <v/>
      </c>
      <c r="BN459" s="9" t="str">
        <f>_xlfn.XLOOKUP(B459,'[6]cells down 19042026 9H40'!$B:$B,'[6]cells down 19042026 9H40'!$B:$B,"")</f>
        <v/>
      </c>
      <c r="BO459" s="9" t="s">
        <v>2576</v>
      </c>
      <c r="BP459" s="9" t="s">
        <v>5537</v>
      </c>
      <c r="BQ459" s="115"/>
    </row>
    <row r="460" spans="1:69" s="9" customFormat="1" x14ac:dyDescent="0.3">
      <c r="A460" s="1" t="s">
        <v>533</v>
      </c>
      <c r="B460" s="8" t="s">
        <v>534</v>
      </c>
      <c r="C460" s="3" t="str">
        <f>_xlfn.XLOOKUP(B460,'[1]daily break down'!$D:$D,'[1]daily break down'!$E:$E,"")</f>
        <v>CENTRE</v>
      </c>
      <c r="D460" s="1" t="s">
        <v>11</v>
      </c>
      <c r="E460" s="1" t="s">
        <v>66</v>
      </c>
      <c r="F460" s="3" t="s">
        <v>226</v>
      </c>
      <c r="G460" s="1" t="s">
        <v>533</v>
      </c>
      <c r="H460" s="33" t="str">
        <f>_xlfn.XLOOKUP(B460,[2]CALCULATION!$B:$B,[2]CALCULATION!$H:$H,"")</f>
        <v>NOKIA</v>
      </c>
      <c r="I460" s="28">
        <v>5.2456353996341676</v>
      </c>
      <c r="J460" s="28">
        <v>2.0492504986687678E-2</v>
      </c>
      <c r="K460" s="28">
        <v>0.47173782149512189</v>
      </c>
      <c r="L460" s="28">
        <v>3.1609644354270285</v>
      </c>
      <c r="M460" s="28">
        <v>1.4805611914403041</v>
      </c>
      <c r="N460" s="28">
        <v>2.0139013734437108</v>
      </c>
      <c r="O460" s="28">
        <v>1.3389328345218627</v>
      </c>
      <c r="P460" s="28">
        <v>0.16470694826115131</v>
      </c>
      <c r="Q460" s="28">
        <v>0.21150619376599811</v>
      </c>
      <c r="R460" s="28">
        <v>7.8884551397842145E-2</v>
      </c>
      <c r="S460" s="94">
        <v>0.21801599735184765</v>
      </c>
      <c r="T460" s="94">
        <f>_xlfn.XLOOKUP(B460,'[3]Nur des jours'!$B:$B,'[3]Nur des jours'!$U:$U,"")</f>
        <v>0.12133203779324438</v>
      </c>
      <c r="U460" s="94">
        <v>0.23435292909058211</v>
      </c>
      <c r="V460" s="94">
        <v>0.21607197381525159</v>
      </c>
      <c r="W460" s="94">
        <v>0.12133203779324436</v>
      </c>
      <c r="X460" s="94">
        <v>0.13372741722383444</v>
      </c>
      <c r="Y460" s="94">
        <v>0.16142529385075038</v>
      </c>
      <c r="Z460" s="94">
        <v>0.392639249157471</v>
      </c>
      <c r="AA460" s="94">
        <v>0.26873896008652148</v>
      </c>
      <c r="AB460" s="94">
        <v>0.17526531462504952</v>
      </c>
      <c r="AC460" s="94">
        <f>_xlfn.XLOOKUP(B460,'[3]Nur des jours'!$B:$B,'[3]Nur des jours'!$N:$N,"")</f>
        <v>0.17635325440241068</v>
      </c>
      <c r="AD460" s="94">
        <v>0.17635325440241068</v>
      </c>
      <c r="AE460" s="94">
        <v>0.27639393467061535</v>
      </c>
      <c r="AF460" s="94">
        <v>0.40774359000513399</v>
      </c>
      <c r="AG460" s="94">
        <v>0</v>
      </c>
      <c r="AH460" s="94">
        <v>0.17635325440241068</v>
      </c>
      <c r="AI460" s="49" t="s">
        <v>5559</v>
      </c>
      <c r="AJ460" s="49"/>
      <c r="AK460" s="48" t="str" cm="1">
        <f t="array" ref="AK460">IFERROR(_xlfn.IFS(
AM460="MPR ISSUE","PDH",
AM460="BSS Hardware Issue","BSS",
AM460="Sites strategiques, MLL, Pylone, etc.","ENVTECH",
AM460="AKTIVCO DEFAUT GE &amp; POWER Cabinet","AKTIVCO",
AM460="AKTIVCO Coupure ENEO &amp; Baisse de tension","AKTIVCO GRID ONLY",
AM460="Coupure ENEO &amp; Baisse de tension","IHS GRID ONLY",
AM460="Defaut GE &amp; POWER Cabinet","IHS",
AM460="Sharing","Partners",
AM460="Sites strategiques &amp; DataCenter","SST &amp; DC",
AM460="Exclu","Exclu",
AM460="SAT","SAT",
AM460="SPARE-ISSUE","SPARE-ISSUE",
AM460="Fiber CAmtel","TRANS_FO_CAMTEL",
AM460="Fiber AOF","Fiber AOF",
AM460="Projet OCM (HUAWEI)","TRAVAUX-HUAWEI",
AM460="Projet OCM (NOKIA)","TRAVAUX-NOKIA",
AM460="ACCESS-ISSUE","ACCESS-ISSUE",
AM460="Projet OCM (ZTE, NOKIA, autres projets)","TRAVAUX OCM",
AM460="No root CAuse","No root cause",
AM460="ODU HS","PDH",
AM460="IP &amp; VLAN","PDH",
AM460="Warehouse HUAWEI","SPARE-ISSUE",
AM460="SPARE-HS","SPARE-ISSUE",
AM460="Power Telco","BSS",AM460="no impacts","no impacts"
),"")</f>
        <v>IHS</v>
      </c>
      <c r="AL460" s="48" t="str" cm="1">
        <f t="array" ref="AL460">IFERROR(_xlfn.IFS(
AM460="MPR ISSUE","TX ISSUE",
AM460="BSS Hardware Issue","RAN ISSUE",
AM460="Sites strategiques, MLL, Pylone, etc.","ENVTECH",
AM460="AKTIVCO DEFAUT GE &amp; POWER Cabinet","POWER ISSUE",
AM460="AKTIVCO Coupure ENEO &amp; Baisse de tension","POWER ISSUE",
AM460="Coupure ENEO &amp; Baisse de tension","POWER ISSUE",
AM460="Defaut GE &amp; POWER Cabinet","POWER ISSUE",
AM460="Sharing","POWER ISSUE",
AM460="Sites strategiques &amp; DataCenter","POWER ISSUE",
AM460="Exclu","Exclu",
AM460="SAT","TX ISSUE",
AM460="SPARE-ISSUE","SPARE-ISSUE",
AM460="Fiber CAmtel","TX ISSUE",
AM460="Fiber AOF","TX ISSUE",
AM460="Projet OCM (HUAWEI)","TRAVAUX-HUAWEI",
AM460="Projet OCM (NOKIA)","TRAVAUX -NOKIA",
AM460="ACCESS-ISSUE","ACCESS-ISSUE",
AM460="Projet OCM (ZTE, NOKIA, autres projets)","TRAVAUX OCM",
AM460="No root CAuse","No root cause",
AM460="ODU HS","TX ISSUE",
AM460="IP &amp; VLAN","TX ISSUE",
AM460="Warehouse HUAWEI","SPARE-ISSUE",
AM460="SPARE-HS","SPARE-ISSUE",
AM460="Power Telco","RAN ISSUE",AM460="no impacts","no impacts"
),"")</f>
        <v>POWER ISSUE</v>
      </c>
      <c r="AM460" s="67" t="s">
        <v>5330</v>
      </c>
      <c r="AN460" s="48" t="str" cm="1">
        <f t="array" ref="AN460">IFERROR(_xlfn.IFS(
AM460="MPR ISSUE","ACTIVE",
AM460="BSS Hardware Issue","ACTIVE",
AM460="Sites strategiques, MLL, Pylone, etc.","PASSIVE",
AM460="AKTIVCO DEFAUT GE &amp; POWER Cabinet","PASSIVE",
AM460="AKTIVCO Coupure ENEO &amp; Baisse de tension","PASSIVE",
AM460="Coupure ENEO &amp; Baisse de tension","PASSIVE",
AM460="Defaut GE &amp; POWER Cabinet","PASSIVE",
AM460="Sharing","PASSIVE",
AM460="Sites strategiques &amp; DataCenter","PASSIVE",
AM460="Exclu","Exclu",
AM460="SAT","ACTIVE",
AM460="SPARE-ISSUE","SPARE-ISSUE",
AM460="Fiber CAmtel","ACTIVE",
AM460="Fiber AOF","ACTIVE",
AM460="Projet OCM (HUAWEI)","PLANNED WORKS",
AM460="Projet OCM (NOKIA)","PLANNED WORKS",
AM460="ACCESS-ISSUE","ACCESS-ISSUE",
AM460="Projet OCM (ZTE, NOKIA, autres projets)","PLANNED WORKS",
AM460="No root CAuse","No root cause",
AM460="ODU HS","ACTIVE",
AM460="IP &amp; VLAN","ACTIVE",
AM460="Warehouse HUAWEI","SPARE-ISSUE",
AM460="SPARE-HS","SPARE-ISSUE",
AM460="Power Telco","ACTIVE", AM460="no impacts","no impacts"
),"")</f>
        <v>PASSIVE</v>
      </c>
      <c r="AO460" s="93" t="s">
        <v>6171</v>
      </c>
      <c r="AP460" s="101" t="str">
        <f t="shared" si="23"/>
        <v>EST_012</v>
      </c>
      <c r="AR460" s="17" t="s">
        <v>5537</v>
      </c>
      <c r="AS460" s="7" t="s">
        <v>5537</v>
      </c>
      <c r="AT460" s="6"/>
      <c r="AU460" s="7"/>
      <c r="AV460" s="3" t="s">
        <v>5537</v>
      </c>
      <c r="AW460" s="18" t="s">
        <v>5537</v>
      </c>
      <c r="AX460" s="18" t="s">
        <v>5537</v>
      </c>
      <c r="AY460" s="18" t="s">
        <v>5537</v>
      </c>
      <c r="AZ460" s="18" t="s">
        <v>5537</v>
      </c>
      <c r="BA460" s="18" t="s">
        <v>5537</v>
      </c>
      <c r="BB460" s="18" t="s">
        <v>5537</v>
      </c>
      <c r="BC460" s="18" t="s">
        <v>5537</v>
      </c>
      <c r="BD460" s="18" t="s">
        <v>5537</v>
      </c>
      <c r="BE460" s="18" t="s">
        <v>5537</v>
      </c>
      <c r="BF460" s="18" t="s">
        <v>5537</v>
      </c>
      <c r="BG460" s="18" t="s">
        <v>5537</v>
      </c>
      <c r="BH460" s="18" t="s">
        <v>5537</v>
      </c>
      <c r="BI460" s="9" t="s">
        <v>6171</v>
      </c>
      <c r="BJ460" s="14"/>
      <c r="BK460" s="14" t="s">
        <v>5537</v>
      </c>
      <c r="BL460" s="14" t="str">
        <f>_xlfn.XLOOKUP(B460,'[4]cell downs 18042026 17h'!$B:$B,'[4]cell downs 18042026 17h'!$B:$B,"")</f>
        <v/>
      </c>
      <c r="BM460" s="14" t="str">
        <f>_xlfn.XLOOKUP(B460,'[5]Cells Huawei 19042026 15h'!$B:$B,'[5]Cells Huawei 19042026 15h'!$B:$B,"")</f>
        <v/>
      </c>
      <c r="BN460" s="9" t="str">
        <f>_xlfn.XLOOKUP(B460,'[6]cells down 19042026 9H40'!$B:$B,'[6]cells down 19042026 9H40'!$B:$B,"")</f>
        <v/>
      </c>
      <c r="BO460" s="9" t="s">
        <v>534</v>
      </c>
      <c r="BP460" s="9" t="s">
        <v>5537</v>
      </c>
      <c r="BQ460" s="115"/>
    </row>
    <row r="461" spans="1:69" s="9" customFormat="1" x14ac:dyDescent="0.3">
      <c r="A461" s="3" t="s">
        <v>2205</v>
      </c>
      <c r="B461" s="25" t="s">
        <v>2206</v>
      </c>
      <c r="C461" s="3" t="str">
        <f>_xlfn.XLOOKUP(B461,'[1]daily break down'!$D:$D,'[1]daily break down'!$E:$E,"")</f>
        <v>CENTRE</v>
      </c>
      <c r="D461" s="3" t="s">
        <v>11</v>
      </c>
      <c r="E461" s="3" t="s">
        <v>12</v>
      </c>
      <c r="F461" s="3" t="s">
        <v>226</v>
      </c>
      <c r="G461" s="3" t="s">
        <v>2207</v>
      </c>
      <c r="H461" s="33" t="str">
        <f>_xlfn.XLOOKUP(B461,[2]CALCULATION!$B:$B,[2]CALCULATION!$H:$H,"")</f>
        <v>NOKIA</v>
      </c>
      <c r="I461" s="28">
        <v>0</v>
      </c>
      <c r="J461" s="28">
        <v>0</v>
      </c>
      <c r="K461" s="28">
        <v>0</v>
      </c>
      <c r="L461" s="28">
        <v>0.48190381613603728</v>
      </c>
      <c r="M461" s="28">
        <v>0</v>
      </c>
      <c r="N461" s="28">
        <v>0</v>
      </c>
      <c r="O461" s="28">
        <v>0</v>
      </c>
      <c r="P461" s="28">
        <v>0</v>
      </c>
      <c r="Q461" s="28">
        <v>0</v>
      </c>
      <c r="R461" s="28">
        <v>9.9876438577416946E-3</v>
      </c>
      <c r="S461" s="94">
        <v>9.4543750160515888E-2</v>
      </c>
      <c r="T461" s="94">
        <f>_xlfn.XLOOKUP(B461,'[3]Nur des jours'!$B:$B,'[3]Nur des jours'!$U:$U,"")</f>
        <v>0</v>
      </c>
      <c r="U461" s="94">
        <v>0.2692918475143608</v>
      </c>
      <c r="V461" s="94">
        <v>0.52661635747774893</v>
      </c>
      <c r="W461" s="94">
        <v>0</v>
      </c>
      <c r="X461" s="94">
        <v>0.43544343711922107</v>
      </c>
      <c r="Y461" s="94">
        <v>5.5930805603354034E-2</v>
      </c>
      <c r="Z461" s="94">
        <v>0</v>
      </c>
      <c r="AA461" s="94">
        <v>0.12083265560035722</v>
      </c>
      <c r="AB461" s="94">
        <v>0.20276700539047379</v>
      </c>
      <c r="AC461" s="94">
        <f>_xlfn.XLOOKUP(B461,'[3]Nur des jours'!$B:$B,'[3]Nur des jours'!$N:$N,"")</f>
        <v>0.17605005807101501</v>
      </c>
      <c r="AD461" s="94">
        <v>0.17605005807101501</v>
      </c>
      <c r="AE461" s="94">
        <v>0.16248915906302333</v>
      </c>
      <c r="AF461" s="94">
        <v>0.13653433567598589</v>
      </c>
      <c r="AG461" s="94">
        <v>0.20520195155264029</v>
      </c>
      <c r="AH461" s="94">
        <v>0.17605005807101501</v>
      </c>
      <c r="AI461" s="49" t="s">
        <v>5559</v>
      </c>
      <c r="AJ461" s="49"/>
      <c r="AK461" s="48" t="str" cm="1">
        <f t="array" ref="AK461">IFERROR(_xlfn.IFS(
AM461="MPR ISSUE","PDH",
AM461="BSS Hardware Issue","BSS",
AM461="Sites strategiques, MLL, Pylone, etc.","ENVTECH",
AM461="AKTIVCO DEFAUT GE &amp; POWER Cabinet","AKTIVCO",
AM461="AKTIVCO Coupure ENEO &amp; Baisse de tension","AKTIVCO GRID ONLY",
AM461="Coupure ENEO &amp; Baisse de tension","IHS GRID ONLY",
AM461="Defaut GE &amp; POWER Cabinet","IHS",
AM461="Sharing","Partners",
AM461="Sites strategiques &amp; DataCenter","SST &amp; DC",
AM461="Exclu","Exclu",
AM461="SAT","SAT",
AM461="SPARE-ISSUE","SPARE-ISSUE",
AM461="Fiber CAmtel","TRANS_FO_CAMTEL",
AM461="Fiber AOF","Fiber AOF",
AM461="Projet OCM (HUAWEI)","TRAVAUX-HUAWEI",
AM461="Projet OCM (NOKIA)","TRAVAUX-NOKIA",
AM461="ACCESS-ISSUE","ACCESS-ISSUE",
AM461="Projet OCM (ZTE, NOKIA, autres projets)","TRAVAUX OCM",
AM461="No root CAuse","No root cause",
AM461="ODU HS","PDH",
AM461="IP &amp; VLAN","PDH",
AM461="Warehouse HUAWEI","SPARE-ISSUE",
AM461="SPARE-HS","SPARE-ISSUE",
AM461="Power Telco","BSS",AM461="no impacts","no impacts"
),"")</f>
        <v>no impacts</v>
      </c>
      <c r="AL461" s="48" t="str" cm="1">
        <f t="array" ref="AL461">IFERROR(_xlfn.IFS(
AM461="MPR ISSUE","TX ISSUE",
AM461="BSS Hardware Issue","RAN ISSUE",
AM461="Sites strategiques, MLL, Pylone, etc.","ENVTECH",
AM461="AKTIVCO DEFAUT GE &amp; POWER Cabinet","POWER ISSUE",
AM461="AKTIVCO Coupure ENEO &amp; Baisse de tension","POWER ISSUE",
AM461="Coupure ENEO &amp; Baisse de tension","POWER ISSUE",
AM461="Defaut GE &amp; POWER Cabinet","POWER ISSUE",
AM461="Sharing","POWER ISSUE",
AM461="Sites strategiques &amp; DataCenter","POWER ISSUE",
AM461="Exclu","Exclu",
AM461="SAT","TX ISSUE",
AM461="SPARE-ISSUE","SPARE-ISSUE",
AM461="Fiber CAmtel","TX ISSUE",
AM461="Fiber AOF","TX ISSUE",
AM461="Projet OCM (HUAWEI)","TRAVAUX-HUAWEI",
AM461="Projet OCM (NOKIA)","TRAVAUX -NOKIA",
AM461="ACCESS-ISSUE","ACCESS-ISSUE",
AM461="Projet OCM (ZTE, NOKIA, autres projets)","TRAVAUX OCM",
AM461="No root CAuse","No root cause",
AM461="ODU HS","TX ISSUE",
AM461="IP &amp; VLAN","TX ISSUE",
AM461="Warehouse HUAWEI","SPARE-ISSUE",
AM461="SPARE-HS","SPARE-ISSUE",
AM461="Power Telco","RAN ISSUE",AM461="no impacts","no impacts"
),"")</f>
        <v>no impacts</v>
      </c>
      <c r="AM461" s="67" t="s">
        <v>5605</v>
      </c>
      <c r="AN461" s="48" t="str" cm="1">
        <f t="array" ref="AN461">IFERROR(_xlfn.IFS(
AM461="MPR ISSUE","ACTIVE",
AM461="BSS Hardware Issue","ACTIVE",
AM461="Sites strategiques, MLL, Pylone, etc.","PASSIVE",
AM461="AKTIVCO DEFAUT GE &amp; POWER Cabinet","PASSIVE",
AM461="AKTIVCO Coupure ENEO &amp; Baisse de tension","PASSIVE",
AM461="Coupure ENEO &amp; Baisse de tension","PASSIVE",
AM461="Defaut GE &amp; POWER Cabinet","PASSIVE",
AM461="Sharing","PASSIVE",
AM461="Sites strategiques &amp; DataCenter","PASSIVE",
AM461="Exclu","Exclu",
AM461="SAT","ACTIVE",
AM461="SPARE-ISSUE","SPARE-ISSUE",
AM461="Fiber CAmtel","ACTIVE",
AM461="Fiber AOF","ACTIVE",
AM461="Projet OCM (HUAWEI)","PLANNED WORKS",
AM461="Projet OCM (NOKIA)","PLANNED WORKS",
AM461="ACCESS-ISSUE","ACCESS-ISSUE",
AM461="Projet OCM (ZTE, NOKIA, autres projets)","PLANNED WORKS",
AM461="No root CAuse","No root cause",
AM461="ODU HS","ACTIVE",
AM461="IP &amp; VLAN","ACTIVE",
AM461="Warehouse HUAWEI","SPARE-ISSUE",
AM461="SPARE-HS","SPARE-ISSUE",
AM461="Power Telco","ACTIVE", AM461="no impacts","no impacts"
),"")</f>
        <v>no impacts</v>
      </c>
      <c r="AO461" s="93" t="s">
        <v>5537</v>
      </c>
      <c r="AP461" s="101" t="str">
        <f t="shared" si="23"/>
        <v>EST_084</v>
      </c>
      <c r="AR461" s="17" t="s">
        <v>5537</v>
      </c>
      <c r="AS461" s="7" t="s">
        <v>5537</v>
      </c>
      <c r="AT461" s="6"/>
      <c r="AU461" s="7"/>
      <c r="AV461" s="3" t="s">
        <v>5537</v>
      </c>
      <c r="AW461" s="18" t="s">
        <v>5537</v>
      </c>
      <c r="AX461" s="18" t="s">
        <v>5537</v>
      </c>
      <c r="AY461" s="18" t="s">
        <v>5537</v>
      </c>
      <c r="AZ461" s="18" t="s">
        <v>5537</v>
      </c>
      <c r="BA461" s="18" t="s">
        <v>5537</v>
      </c>
      <c r="BB461" s="18" t="s">
        <v>5537</v>
      </c>
      <c r="BC461" s="18" t="s">
        <v>5537</v>
      </c>
      <c r="BD461" s="18" t="s">
        <v>5537</v>
      </c>
      <c r="BE461" s="18" t="s">
        <v>5537</v>
      </c>
      <c r="BF461" s="18" t="s">
        <v>5537</v>
      </c>
      <c r="BG461" s="18" t="s">
        <v>5537</v>
      </c>
      <c r="BH461" s="18" t="s">
        <v>5537</v>
      </c>
      <c r="BI461" s="9" t="s">
        <v>5537</v>
      </c>
      <c r="BJ461" s="14"/>
      <c r="BK461" s="14" t="s">
        <v>5537</v>
      </c>
      <c r="BL461" s="14" t="str">
        <f>_xlfn.XLOOKUP(B461,'[4]cell downs 18042026 17h'!$B:$B,'[4]cell downs 18042026 17h'!$B:$B,"")</f>
        <v/>
      </c>
      <c r="BM461" s="14" t="str">
        <f>_xlfn.XLOOKUP(B461,'[5]Cells Huawei 19042026 15h'!$B:$B,'[5]Cells Huawei 19042026 15h'!$B:$B,"")</f>
        <v/>
      </c>
      <c r="BN461" s="9" t="str">
        <f>_xlfn.XLOOKUP(B461,'[6]cells down 19042026 9H40'!$B:$B,'[6]cells down 19042026 9H40'!$B:$B,"")</f>
        <v/>
      </c>
      <c r="BO461" s="9" t="s">
        <v>2206</v>
      </c>
      <c r="BP461" s="9" t="s">
        <v>5537</v>
      </c>
      <c r="BQ461" s="115"/>
    </row>
    <row r="462" spans="1:69" s="9" customFormat="1" x14ac:dyDescent="0.3">
      <c r="A462" s="1" t="s">
        <v>2298</v>
      </c>
      <c r="B462" s="8" t="s">
        <v>2299</v>
      </c>
      <c r="C462" s="3" t="str">
        <f>_xlfn.XLOOKUP(B462,'[1]daily break down'!$D:$D,'[1]daily break down'!$E:$E,"")</f>
        <v>CENTRE</v>
      </c>
      <c r="D462" s="1" t="s">
        <v>11</v>
      </c>
      <c r="E462" s="1" t="s">
        <v>66</v>
      </c>
      <c r="F462" s="3" t="s">
        <v>226</v>
      </c>
      <c r="G462" s="1" t="s">
        <v>2300</v>
      </c>
      <c r="H462" s="33" t="str">
        <f>_xlfn.XLOOKUP(B462,[2]CALCULATION!$B:$B,[2]CALCULATION!$H:$H,"")</f>
        <v>NOKIA</v>
      </c>
      <c r="I462" s="28">
        <v>1.5428769550812851</v>
      </c>
      <c r="J462" s="28">
        <v>1.5409507666230065</v>
      </c>
      <c r="K462" s="28">
        <v>0.89373360956302628</v>
      </c>
      <c r="L462" s="28">
        <v>0</v>
      </c>
      <c r="M462" s="28">
        <v>0.56765487268607695</v>
      </c>
      <c r="N462" s="28">
        <v>12.62669118238821</v>
      </c>
      <c r="O462" s="28">
        <v>13.867540300142966</v>
      </c>
      <c r="P462" s="28">
        <v>13.867486794908013</v>
      </c>
      <c r="Q462" s="28">
        <v>13.867058753028395</v>
      </c>
      <c r="R462" s="28">
        <v>5.7966362909813833</v>
      </c>
      <c r="S462" s="94">
        <v>0</v>
      </c>
      <c r="T462" s="94">
        <f>_xlfn.XLOOKUP(B462,'[3]Nur des jours'!$B:$B,'[3]Nur des jours'!$U:$U,"")</f>
        <v>0</v>
      </c>
      <c r="U462" s="94">
        <v>0</v>
      </c>
      <c r="V462" s="94">
        <v>0.54648463472332809</v>
      </c>
      <c r="W462" s="94">
        <v>0</v>
      </c>
      <c r="X462" s="94">
        <v>0</v>
      </c>
      <c r="Y462" s="94">
        <v>0</v>
      </c>
      <c r="Z462" s="94">
        <v>0</v>
      </c>
      <c r="AA462" s="94">
        <v>0</v>
      </c>
      <c r="AB462" s="94">
        <v>0</v>
      </c>
      <c r="AC462" s="94">
        <f>_xlfn.XLOOKUP(B462,'[3]Nur des jours'!$B:$B,'[3]Nur des jours'!$N:$N,"")</f>
        <v>0.17155561833503113</v>
      </c>
      <c r="AD462" s="94">
        <v>0.17155561833503113</v>
      </c>
      <c r="AE462" s="94">
        <v>0.15599458852399395</v>
      </c>
      <c r="AF462" s="94">
        <v>0.20427024150745807</v>
      </c>
      <c r="AG462" s="94">
        <v>0.15475647179594915</v>
      </c>
      <c r="AH462" s="94">
        <v>0.17155561833503113</v>
      </c>
      <c r="AI462" s="49" t="s">
        <v>5559</v>
      </c>
      <c r="AJ462" s="49"/>
      <c r="AK462" s="48" t="str" cm="1">
        <f t="array" ref="AK462">IFERROR(_xlfn.IFS(
AM462="MPR ISSUE","PDH",
AM462="BSS Hardware Issue","BSS",
AM462="Sites strategiques, MLL, Pylone, etc.","ENVTECH",
AM462="AKTIVCO DEFAUT GE &amp; POWER Cabinet","AKTIVCO",
AM462="AKTIVCO Coupure ENEO &amp; Baisse de tension","AKTIVCO GRID ONLY",
AM462="Coupure ENEO &amp; Baisse de tension","IHS GRID ONLY",
AM462="Defaut GE &amp; POWER Cabinet","IHS",
AM462="Sharing","Partners",
AM462="Sites strategiques &amp; DataCenter","SST &amp; DC",
AM462="Exclu","Exclu",
AM462="SAT","SAT",
AM462="SPARE-ISSUE","SPARE-ISSUE",
AM462="Fiber CAmtel","TRANS_FO_CAMTEL",
AM462="Fiber AOF","Fiber AOF",
AM462="Projet OCM (HUAWEI)","TRAVAUX-HUAWEI",
AM462="Projet OCM (NOKIA)","TRAVAUX-NOKIA",
AM462="ACCESS-ISSUE","ACCESS-ISSUE",
AM462="Projet OCM (ZTE, NOKIA, autres projets)","TRAVAUX OCM",
AM462="No root CAuse","No root cause",
AM462="ODU HS","PDH",
AM462="IP &amp; VLAN","PDH",
AM462="Warehouse HUAWEI","SPARE-ISSUE",
AM462="SPARE-HS","SPARE-ISSUE",
AM462="Power Telco","BSS",AM462="no impacts","no impacts"
),"")</f>
        <v>no impacts</v>
      </c>
      <c r="AL462" s="48" t="str" cm="1">
        <f t="array" ref="AL462">IFERROR(_xlfn.IFS(
AM462="MPR ISSUE","TX ISSUE",
AM462="BSS Hardware Issue","RAN ISSUE",
AM462="Sites strategiques, MLL, Pylone, etc.","ENVTECH",
AM462="AKTIVCO DEFAUT GE &amp; POWER Cabinet","POWER ISSUE",
AM462="AKTIVCO Coupure ENEO &amp; Baisse de tension","POWER ISSUE",
AM462="Coupure ENEO &amp; Baisse de tension","POWER ISSUE",
AM462="Defaut GE &amp; POWER Cabinet","POWER ISSUE",
AM462="Sharing","POWER ISSUE",
AM462="Sites strategiques &amp; DataCenter","POWER ISSUE",
AM462="Exclu","Exclu",
AM462="SAT","TX ISSUE",
AM462="SPARE-ISSUE","SPARE-ISSUE",
AM462="Fiber CAmtel","TX ISSUE",
AM462="Fiber AOF","TX ISSUE",
AM462="Projet OCM (HUAWEI)","TRAVAUX-HUAWEI",
AM462="Projet OCM (NOKIA)","TRAVAUX -NOKIA",
AM462="ACCESS-ISSUE","ACCESS-ISSUE",
AM462="Projet OCM (ZTE, NOKIA, autres projets)","TRAVAUX OCM",
AM462="No root CAuse","No root cause",
AM462="ODU HS","TX ISSUE",
AM462="IP &amp; VLAN","TX ISSUE",
AM462="Warehouse HUAWEI","SPARE-ISSUE",
AM462="SPARE-HS","SPARE-ISSUE",
AM462="Power Telco","RAN ISSUE",AM462="no impacts","no impacts"
),"")</f>
        <v>no impacts</v>
      </c>
      <c r="AM462" s="67" t="s">
        <v>5605</v>
      </c>
      <c r="AN462" s="48" t="str" cm="1">
        <f t="array" ref="AN462">IFERROR(_xlfn.IFS(
AM462="MPR ISSUE","ACTIVE",
AM462="BSS Hardware Issue","ACTIVE",
AM462="Sites strategiques, MLL, Pylone, etc.","PASSIVE",
AM462="AKTIVCO DEFAUT GE &amp; POWER Cabinet","PASSIVE",
AM462="AKTIVCO Coupure ENEO &amp; Baisse de tension","PASSIVE",
AM462="Coupure ENEO &amp; Baisse de tension","PASSIVE",
AM462="Defaut GE &amp; POWER Cabinet","PASSIVE",
AM462="Sharing","PASSIVE",
AM462="Sites strategiques &amp; DataCenter","PASSIVE",
AM462="Exclu","Exclu",
AM462="SAT","ACTIVE",
AM462="SPARE-ISSUE","SPARE-ISSUE",
AM462="Fiber CAmtel","ACTIVE",
AM462="Fiber AOF","ACTIVE",
AM462="Projet OCM (HUAWEI)","PLANNED WORKS",
AM462="Projet OCM (NOKIA)","PLANNED WORKS",
AM462="ACCESS-ISSUE","ACCESS-ISSUE",
AM462="Projet OCM (ZTE, NOKIA, autres projets)","PLANNED WORKS",
AM462="No root CAuse","No root cause",
AM462="ODU HS","ACTIVE",
AM462="IP &amp; VLAN","ACTIVE",
AM462="Warehouse HUAWEI","SPARE-ISSUE",
AM462="SPARE-HS","SPARE-ISSUE",
AM462="Power Telco","ACTIVE", AM462="no impacts","no impacts"
),"")</f>
        <v>no impacts</v>
      </c>
      <c r="AO462" s="93" t="s">
        <v>5537</v>
      </c>
      <c r="AP462" s="101" t="str">
        <f t="shared" si="23"/>
        <v>EST_106</v>
      </c>
      <c r="AR462" s="17" t="s">
        <v>5537</v>
      </c>
      <c r="AS462" s="7" t="s">
        <v>5537</v>
      </c>
      <c r="AT462" s="6"/>
      <c r="AU462" s="7"/>
      <c r="AV462" s="3" t="s">
        <v>5537</v>
      </c>
      <c r="AW462" s="18" t="s">
        <v>5537</v>
      </c>
      <c r="AX462" s="18" t="s">
        <v>5537</v>
      </c>
      <c r="AY462" s="18" t="s">
        <v>5537</v>
      </c>
      <c r="AZ462" s="18" t="s">
        <v>5537</v>
      </c>
      <c r="BA462" s="18" t="s">
        <v>5537</v>
      </c>
      <c r="BB462" s="18" t="s">
        <v>5537</v>
      </c>
      <c r="BC462" s="18" t="s">
        <v>5537</v>
      </c>
      <c r="BD462" s="18" t="s">
        <v>5537</v>
      </c>
      <c r="BE462" s="18" t="s">
        <v>5537</v>
      </c>
      <c r="BF462" s="18" t="s">
        <v>5537</v>
      </c>
      <c r="BG462" s="18" t="s">
        <v>5537</v>
      </c>
      <c r="BH462" s="18" t="s">
        <v>5537</v>
      </c>
      <c r="BI462" s="9" t="s">
        <v>5537</v>
      </c>
      <c r="BJ462" s="14"/>
      <c r="BK462" s="14" t="s">
        <v>5537</v>
      </c>
      <c r="BL462" s="14" t="str">
        <f>_xlfn.XLOOKUP(B462,'[4]cell downs 18042026 17h'!$B:$B,'[4]cell downs 18042026 17h'!$B:$B,"")</f>
        <v>EST_106</v>
      </c>
      <c r="BM462" s="14" t="str">
        <f>_xlfn.XLOOKUP(B462,'[5]Cells Huawei 19042026 15h'!$B:$B,'[5]Cells Huawei 19042026 15h'!$B:$B,"")</f>
        <v/>
      </c>
      <c r="BN462" s="9" t="str">
        <f>_xlfn.XLOOKUP(B462,'[6]cells down 19042026 9H40'!$B:$B,'[6]cells down 19042026 9H40'!$B:$B,"")</f>
        <v/>
      </c>
      <c r="BO462" s="9" t="s">
        <v>2299</v>
      </c>
      <c r="BP462" s="9" t="s">
        <v>12</v>
      </c>
      <c r="BQ462" s="115"/>
    </row>
    <row r="463" spans="1:69" s="9" customFormat="1" x14ac:dyDescent="0.3">
      <c r="A463" s="1" t="s">
        <v>348</v>
      </c>
      <c r="B463" s="8" t="s">
        <v>349</v>
      </c>
      <c r="C463" s="3" t="str">
        <f>_xlfn.XLOOKUP(B463,'[1]daily break down'!$D:$D,'[1]daily break down'!$E:$E,"")</f>
        <v>Yaounde</v>
      </c>
      <c r="D463" s="1" t="s">
        <v>5490</v>
      </c>
      <c r="E463" s="1"/>
      <c r="F463" s="3" t="s">
        <v>37</v>
      </c>
      <c r="G463" s="1" t="s">
        <v>38</v>
      </c>
      <c r="H463" s="34" t="str">
        <f>_xlfn.XLOOKUP(B463,[2]CALCULATION!$B:$B,[2]CALCULATION!$H:$H,"")</f>
        <v>ZTE</v>
      </c>
      <c r="I463" s="28">
        <v>1.3072220652735331</v>
      </c>
      <c r="J463" s="28">
        <v>1.335829530894636</v>
      </c>
      <c r="K463" s="28">
        <v>2.1610050994055925</v>
      </c>
      <c r="L463" s="28">
        <v>11.420549719917931</v>
      </c>
      <c r="M463" s="28">
        <v>32.359966099083131</v>
      </c>
      <c r="N463" s="28">
        <v>32.359966099083131</v>
      </c>
      <c r="O463" s="28">
        <v>32.359966099083131</v>
      </c>
      <c r="P463" s="28">
        <v>32.359966099083131</v>
      </c>
      <c r="Q463" s="28">
        <v>32.359966099083131</v>
      </c>
      <c r="R463" s="28">
        <v>32.359966099083131</v>
      </c>
      <c r="S463" s="94">
        <v>32.359966099083131</v>
      </c>
      <c r="T463" s="94">
        <f>_xlfn.XLOOKUP(B463,'[3]Nur des jours'!$B:$B,'[3]Nur des jours'!$U:$U,"")</f>
        <v>0.79301892230469162</v>
      </c>
      <c r="U463" s="94">
        <v>0.69854651245744537</v>
      </c>
      <c r="V463" s="94">
        <v>0.96532361392905253</v>
      </c>
      <c r="W463" s="94">
        <v>0.79301892230469162</v>
      </c>
      <c r="X463" s="94">
        <v>2.2339327346454247</v>
      </c>
      <c r="Y463" s="94">
        <v>0.99421644080323401</v>
      </c>
      <c r="Z463" s="94">
        <v>1.6821510816618297</v>
      </c>
      <c r="AA463" s="94">
        <v>0.89193226665296899</v>
      </c>
      <c r="AB463" s="94">
        <v>0.86075654975416149</v>
      </c>
      <c r="AC463" s="94">
        <f>_xlfn.XLOOKUP(B463,'[3]Nur des jours'!$B:$B,'[3]Nur des jours'!$N:$N,"")</f>
        <v>0.16593756866505202</v>
      </c>
      <c r="AD463" s="94">
        <v>0.16593756866505202</v>
      </c>
      <c r="AE463" s="94">
        <v>8.2930669959913508E-2</v>
      </c>
      <c r="AF463" s="94">
        <v>0.16447871721901042</v>
      </c>
      <c r="AG463" s="94">
        <v>0.18960660323463951</v>
      </c>
      <c r="AH463" s="94">
        <v>0.16593756866505202</v>
      </c>
      <c r="AI463" s="49" t="s">
        <v>5559</v>
      </c>
      <c r="AJ463" s="49"/>
      <c r="AK463" s="48" t="str" cm="1">
        <f t="array" ref="AK463">IFERROR(_xlfn.IFS(
AM463="MPR ISSUE","PDH",
AM463="BSS Hardware Issue","BSS",
AM463="Sites strategiques, MLL, Pylone, etc.","ENVTECH",
AM463="AKTIVCO DEFAUT GE &amp; POWER Cabinet","AKTIVCO",
AM463="AKTIVCO Coupure ENEO &amp; Baisse de tension","AKTIVCO GRID ONLY",
AM463="Coupure ENEO &amp; Baisse de tension","IHS GRID ONLY",
AM463="Defaut GE &amp; POWER Cabinet","IHS",
AM463="Sharing","Partners",
AM463="Sites strategiques &amp; DataCenter","SST &amp; DC",
AM463="Exclu","Exclu",
AM463="SAT","SAT",
AM463="SPARE-ISSUE","SPARE-ISSUE",
AM463="Fiber CAmtel","TRANS_FO_CAMTEL",
AM463="Fiber AOF","Fiber AOF",
AM463="Projet OCM (HUAWEI)","TRAVAUX-HUAWEI",
AM463="Projet OCM (NOKIA)","TRAVAUX-NOKIA",
AM463="ACCESS-ISSUE","ACCESS-ISSUE",
AM463="Projet OCM (ZTE, NOKIA, autres projets)","TRAVAUX OCM",
AM463="No root CAuse","No root cause",
AM463="ODU HS","PDH",
AM463="IP &amp; VLAN","PDH",
AM463="Warehouse HUAWEI","SPARE-ISSUE",
AM463="SPARE-HS","SPARE-ISSUE",
AM463="Power Telco","BSS",AM463="no impacts","no impacts"
),"")</f>
        <v>no impacts</v>
      </c>
      <c r="AL463" s="48" t="str" cm="1">
        <f t="array" ref="AL463">IFERROR(_xlfn.IFS(
AM463="MPR ISSUE","TX ISSUE",
AM463="BSS Hardware Issue","RAN ISSUE",
AM463="Sites strategiques, MLL, Pylone, etc.","ENVTECH",
AM463="AKTIVCO DEFAUT GE &amp; POWER Cabinet","POWER ISSUE",
AM463="AKTIVCO Coupure ENEO &amp; Baisse de tension","POWER ISSUE",
AM463="Coupure ENEO &amp; Baisse de tension","POWER ISSUE",
AM463="Defaut GE &amp; POWER Cabinet","POWER ISSUE",
AM463="Sharing","POWER ISSUE",
AM463="Sites strategiques &amp; DataCenter","POWER ISSUE",
AM463="Exclu","Exclu",
AM463="SAT","TX ISSUE",
AM463="SPARE-ISSUE","SPARE-ISSUE",
AM463="Fiber CAmtel","TX ISSUE",
AM463="Fiber AOF","TX ISSUE",
AM463="Projet OCM (HUAWEI)","TRAVAUX-HUAWEI",
AM463="Projet OCM (NOKIA)","TRAVAUX -NOKIA",
AM463="ACCESS-ISSUE","ACCESS-ISSUE",
AM463="Projet OCM (ZTE, NOKIA, autres projets)","TRAVAUX OCM",
AM463="No root CAuse","No root cause",
AM463="ODU HS","TX ISSUE",
AM463="IP &amp; VLAN","TX ISSUE",
AM463="Warehouse HUAWEI","SPARE-ISSUE",
AM463="SPARE-HS","SPARE-ISSUE",
AM463="Power Telco","RAN ISSUE",AM463="no impacts","no impacts"
),"")</f>
        <v>no impacts</v>
      </c>
      <c r="AM463" s="67" t="s">
        <v>5605</v>
      </c>
      <c r="AN463" s="48" t="str" cm="1">
        <f t="array" ref="AN463">IFERROR(_xlfn.IFS(
AM463="MPR ISSUE","ACTIVE",
AM463="BSS Hardware Issue","ACTIVE",
AM463="Sites strategiques, MLL, Pylone, etc.","PASSIVE",
AM463="AKTIVCO DEFAUT GE &amp; POWER Cabinet","PASSIVE",
AM463="AKTIVCO Coupure ENEO &amp; Baisse de tension","PASSIVE",
AM463="Coupure ENEO &amp; Baisse de tension","PASSIVE",
AM463="Defaut GE &amp; POWER Cabinet","PASSIVE",
AM463="Sharing","PASSIVE",
AM463="Sites strategiques &amp; DataCenter","PASSIVE",
AM463="Exclu","Exclu",
AM463="SAT","ACTIVE",
AM463="SPARE-ISSUE","SPARE-ISSUE",
AM463="Fiber CAmtel","ACTIVE",
AM463="Fiber AOF","ACTIVE",
AM463="Projet OCM (HUAWEI)","PLANNED WORKS",
AM463="Projet OCM (NOKIA)","PLANNED WORKS",
AM463="ACCESS-ISSUE","ACCESS-ISSUE",
AM463="Projet OCM (ZTE, NOKIA, autres projets)","PLANNED WORKS",
AM463="No root CAuse","No root cause",
AM463="ODU HS","ACTIVE",
AM463="IP &amp; VLAN","ACTIVE",
AM463="Warehouse HUAWEI","SPARE-ISSUE",
AM463="SPARE-HS","SPARE-ISSUE",
AM463="Power Telco","ACTIVE", AM463="no impacts","no impacts"
),"")</f>
        <v>no impacts</v>
      </c>
      <c r="AO463" s="93" t="s">
        <v>5537</v>
      </c>
      <c r="AP463" s="101" t="str">
        <f t="shared" si="23"/>
        <v>CTR_832</v>
      </c>
      <c r="AR463" s="17" t="s">
        <v>5537</v>
      </c>
      <c r="AS463" s="7" t="s">
        <v>5537</v>
      </c>
      <c r="AT463" s="6"/>
      <c r="AU463" s="7"/>
      <c r="AV463" s="3" t="s">
        <v>5537</v>
      </c>
      <c r="AW463" s="18" t="s">
        <v>5537</v>
      </c>
      <c r="AX463" s="18" t="s">
        <v>5537</v>
      </c>
      <c r="AY463" s="18" t="s">
        <v>5537</v>
      </c>
      <c r="AZ463" s="18" t="s">
        <v>5537</v>
      </c>
      <c r="BA463" s="18" t="s">
        <v>5537</v>
      </c>
      <c r="BB463" s="18" t="s">
        <v>5537</v>
      </c>
      <c r="BC463" s="18" t="s">
        <v>5537</v>
      </c>
      <c r="BD463" s="18" t="s">
        <v>5537</v>
      </c>
      <c r="BE463" s="18" t="s">
        <v>5537</v>
      </c>
      <c r="BF463" s="18" t="s">
        <v>5537</v>
      </c>
      <c r="BG463" s="18" t="s">
        <v>5537</v>
      </c>
      <c r="BH463" s="18" t="s">
        <v>5537</v>
      </c>
      <c r="BI463" s="9" t="s">
        <v>5537</v>
      </c>
      <c r="BJ463" s="14"/>
      <c r="BK463" s="14" t="s">
        <v>5537</v>
      </c>
      <c r="BL463" s="14" t="str">
        <f>_xlfn.XLOOKUP(B463,'[4]cell downs 18042026 17h'!$B:$B,'[4]cell downs 18042026 17h'!$B:$B,"")</f>
        <v/>
      </c>
      <c r="BM463" s="14" t="str">
        <f>_xlfn.XLOOKUP(B463,'[5]Cells Huawei 19042026 15h'!$B:$B,'[5]Cells Huawei 19042026 15h'!$B:$B,"")</f>
        <v/>
      </c>
      <c r="BN463" s="9" t="str">
        <f>_xlfn.XLOOKUP(B463,'[6]cells down 19042026 9H40'!$B:$B,'[6]cells down 19042026 9H40'!$B:$B,"")</f>
        <v>CTR_832</v>
      </c>
      <c r="BO463" s="9" t="s">
        <v>5537</v>
      </c>
      <c r="BP463" s="9" t="s">
        <v>5537</v>
      </c>
      <c r="BQ463" s="115"/>
    </row>
    <row r="464" spans="1:69" s="9" customFormat="1" x14ac:dyDescent="0.3">
      <c r="A464" s="1" t="s">
        <v>1332</v>
      </c>
      <c r="B464" s="8" t="s">
        <v>1333</v>
      </c>
      <c r="C464" s="3" t="str">
        <f>_xlfn.XLOOKUP(B464,'[1]daily break down'!$D:$D,'[1]daily break down'!$E:$E,"")</f>
        <v>Bafoussam</v>
      </c>
      <c r="D464" s="1" t="s">
        <v>11</v>
      </c>
      <c r="E464" s="1" t="s">
        <v>12</v>
      </c>
      <c r="F464" s="3" t="s">
        <v>102</v>
      </c>
      <c r="G464" s="1" t="s">
        <v>299</v>
      </c>
      <c r="H464" s="32" t="str">
        <f>_xlfn.XLOOKUP(B464,[2]CALCULATION!$B:$B,[2]CALCULATION!$H:$H,"")</f>
        <v>Huawei</v>
      </c>
      <c r="I464" s="28">
        <v>0.62396021493409581</v>
      </c>
      <c r="J464" s="28">
        <v>0.3026612790462086</v>
      </c>
      <c r="K464" s="28">
        <v>0.16301261582099857</v>
      </c>
      <c r="L464" s="28">
        <v>0.14967197723958645</v>
      </c>
      <c r="M464" s="28">
        <v>0</v>
      </c>
      <c r="N464" s="28">
        <v>9.572086532946382E-2</v>
      </c>
      <c r="O464" s="28">
        <v>0</v>
      </c>
      <c r="P464" s="28">
        <v>0.15088476256516933</v>
      </c>
      <c r="Q464" s="28">
        <v>6.402793115945131E-2</v>
      </c>
      <c r="R464" s="28">
        <v>0</v>
      </c>
      <c r="S464" s="94">
        <v>0</v>
      </c>
      <c r="T464" s="94">
        <f>_xlfn.XLOOKUP(B464,'[3]Nur des jours'!$B:$B,'[3]Nur des jours'!$U:$U,"")</f>
        <v>0.53731740446818643</v>
      </c>
      <c r="U464" s="94">
        <v>0</v>
      </c>
      <c r="V464" s="94">
        <v>0</v>
      </c>
      <c r="W464" s="94">
        <v>0.53731740446818643</v>
      </c>
      <c r="X464" s="94">
        <v>9.6452103540477063E-2</v>
      </c>
      <c r="Y464" s="94">
        <v>7.2053716402279464E-2</v>
      </c>
      <c r="Z464" s="94">
        <v>0.54031369762550907</v>
      </c>
      <c r="AA464" s="94">
        <v>0</v>
      </c>
      <c r="AB464" s="94">
        <v>0</v>
      </c>
      <c r="AC464" s="94">
        <f>_xlfn.XLOOKUP(B464,'[3]Nur des jours'!$B:$B,'[3]Nur des jours'!$N:$N,"")</f>
        <v>0.15855384624164959</v>
      </c>
      <c r="AD464" s="94">
        <v>0.15855384624164959</v>
      </c>
      <c r="AE464" s="94">
        <v>0.21544488807357051</v>
      </c>
      <c r="AF464" s="94">
        <v>0.27970944643348933</v>
      </c>
      <c r="AG464" s="94">
        <v>6.4980617991669362E-2</v>
      </c>
      <c r="AH464" s="94">
        <v>0.15855384624164959</v>
      </c>
      <c r="AI464" s="49" t="s">
        <v>5559</v>
      </c>
      <c r="AJ464" s="49"/>
      <c r="AK464" s="48" t="str" cm="1">
        <f t="array" ref="AK464">IFERROR(_xlfn.IFS(
AM464="MPR ISSUE","PDH",
AM464="BSS Hardware Issue","BSS",
AM464="Sites strategiques, MLL, Pylone, etc.","ENVTECH",
AM464="AKTIVCO DEFAUT GE &amp; POWER Cabinet","AKTIVCO",
AM464="AKTIVCO Coupure ENEO &amp; Baisse de tension","AKTIVCO GRID ONLY",
AM464="Coupure ENEO &amp; Baisse de tension","IHS GRID ONLY",
AM464="Defaut GE &amp; POWER Cabinet","IHS",
AM464="Sharing","Partners",
AM464="Sites strategiques &amp; DataCenter","SST &amp; DC",
AM464="Exclu","Exclu",
AM464="SAT","SAT",
AM464="SPARE-ISSUE","SPARE-ISSUE",
AM464="Fiber CAmtel","TRANS_FO_CAMTEL",
AM464="Fiber AOF","Fiber AOF",
AM464="Projet OCM (HUAWEI)","TRAVAUX-HUAWEI",
AM464="Projet OCM (NOKIA)","TRAVAUX-NOKIA",
AM464="ACCESS-ISSUE","ACCESS-ISSUE",
AM464="Projet OCM (ZTE, NOKIA, autres projets)","TRAVAUX OCM",
AM464="No root CAuse","No root cause",
AM464="ODU HS","PDH",
AM464="IP &amp; VLAN","PDH",
AM464="Warehouse HUAWEI","SPARE-ISSUE",
AM464="SPARE-HS","SPARE-ISSUE",
AM464="Power Telco","BSS",AM464="no impacts","no impacts"
),"")</f>
        <v>no impacts</v>
      </c>
      <c r="AL464" s="48" t="str" cm="1">
        <f t="array" ref="AL464">IFERROR(_xlfn.IFS(
AM464="MPR ISSUE","TX ISSUE",
AM464="BSS Hardware Issue","RAN ISSUE",
AM464="Sites strategiques, MLL, Pylone, etc.","ENVTECH",
AM464="AKTIVCO DEFAUT GE &amp; POWER Cabinet","POWER ISSUE",
AM464="AKTIVCO Coupure ENEO &amp; Baisse de tension","POWER ISSUE",
AM464="Coupure ENEO &amp; Baisse de tension","POWER ISSUE",
AM464="Defaut GE &amp; POWER Cabinet","POWER ISSUE",
AM464="Sharing","POWER ISSUE",
AM464="Sites strategiques &amp; DataCenter","POWER ISSUE",
AM464="Exclu","Exclu",
AM464="SAT","TX ISSUE",
AM464="SPARE-ISSUE","SPARE-ISSUE",
AM464="Fiber CAmtel","TX ISSUE",
AM464="Fiber AOF","TX ISSUE",
AM464="Projet OCM (HUAWEI)","TRAVAUX-HUAWEI",
AM464="Projet OCM (NOKIA)","TRAVAUX -NOKIA",
AM464="ACCESS-ISSUE","ACCESS-ISSUE",
AM464="Projet OCM (ZTE, NOKIA, autres projets)","TRAVAUX OCM",
AM464="No root CAuse","No root cause",
AM464="ODU HS","TX ISSUE",
AM464="IP &amp; VLAN","TX ISSUE",
AM464="Warehouse HUAWEI","SPARE-ISSUE",
AM464="SPARE-HS","SPARE-ISSUE",
AM464="Power Telco","RAN ISSUE",AM464="no impacts","no impacts"
),"")</f>
        <v>no impacts</v>
      </c>
      <c r="AM464" s="67" t="s">
        <v>5605</v>
      </c>
      <c r="AN464" s="48" t="str" cm="1">
        <f t="array" ref="AN464">IFERROR(_xlfn.IFS(
AM464="MPR ISSUE","ACTIVE",
AM464="BSS Hardware Issue","ACTIVE",
AM464="Sites strategiques, MLL, Pylone, etc.","PASSIVE",
AM464="AKTIVCO DEFAUT GE &amp; POWER Cabinet","PASSIVE",
AM464="AKTIVCO Coupure ENEO &amp; Baisse de tension","PASSIVE",
AM464="Coupure ENEO &amp; Baisse de tension","PASSIVE",
AM464="Defaut GE &amp; POWER Cabinet","PASSIVE",
AM464="Sharing","PASSIVE",
AM464="Sites strategiques &amp; DataCenter","PASSIVE",
AM464="Exclu","Exclu",
AM464="SAT","ACTIVE",
AM464="SPARE-ISSUE","SPARE-ISSUE",
AM464="Fiber CAmtel","ACTIVE",
AM464="Fiber AOF","ACTIVE",
AM464="Projet OCM (HUAWEI)","PLANNED WORKS",
AM464="Projet OCM (NOKIA)","PLANNED WORKS",
AM464="ACCESS-ISSUE","ACCESS-ISSUE",
AM464="Projet OCM (ZTE, NOKIA, autres projets)","PLANNED WORKS",
AM464="No root CAuse","No root cause",
AM464="ODU HS","ACTIVE",
AM464="IP &amp; VLAN","ACTIVE",
AM464="Warehouse HUAWEI","SPARE-ISSUE",
AM464="SPARE-HS","SPARE-ISSUE",
AM464="Power Telco","ACTIVE", AM464="no impacts","no impacts"
),"")</f>
        <v>no impacts</v>
      </c>
      <c r="AO464" s="93" t="s">
        <v>5537</v>
      </c>
      <c r="AP464" s="101" t="str">
        <f t="shared" si="23"/>
        <v>OST_016</v>
      </c>
      <c r="AR464" s="17" t="s">
        <v>5537</v>
      </c>
      <c r="AS464" s="7" t="s">
        <v>5537</v>
      </c>
      <c r="AT464" s="6"/>
      <c r="AU464" s="7"/>
      <c r="AV464" s="3" t="s">
        <v>5537</v>
      </c>
      <c r="AW464" s="18" t="s">
        <v>5537</v>
      </c>
      <c r="AX464" s="18" t="s">
        <v>5537</v>
      </c>
      <c r="AY464" s="18" t="s">
        <v>5537</v>
      </c>
      <c r="AZ464" s="18" t="s">
        <v>5537</v>
      </c>
      <c r="BA464" s="18" t="s">
        <v>5537</v>
      </c>
      <c r="BB464" s="18" t="s">
        <v>5537</v>
      </c>
      <c r="BC464" s="18" t="s">
        <v>5537</v>
      </c>
      <c r="BD464" s="18" t="s">
        <v>5537</v>
      </c>
      <c r="BE464" s="18" t="s">
        <v>5537</v>
      </c>
      <c r="BF464" s="18" t="s">
        <v>5537</v>
      </c>
      <c r="BG464" s="18" t="s">
        <v>5537</v>
      </c>
      <c r="BH464" s="18" t="s">
        <v>5537</v>
      </c>
      <c r="BI464" s="9" t="s">
        <v>5537</v>
      </c>
      <c r="BJ464" s="14"/>
      <c r="BK464" s="14" t="s">
        <v>5537</v>
      </c>
      <c r="BL464" s="14" t="str">
        <f>_xlfn.XLOOKUP(B464,'[4]cell downs 18042026 17h'!$B:$B,'[4]cell downs 18042026 17h'!$B:$B,"")</f>
        <v/>
      </c>
      <c r="BM464" s="14" t="str">
        <f>_xlfn.XLOOKUP(B464,'[5]Cells Huawei 19042026 15h'!$B:$B,'[5]Cells Huawei 19042026 15h'!$B:$B,"")</f>
        <v/>
      </c>
      <c r="BN464" s="9" t="str">
        <f>_xlfn.XLOOKUP(B464,'[6]cells down 19042026 9H40'!$B:$B,'[6]cells down 19042026 9H40'!$B:$B,"")</f>
        <v/>
      </c>
      <c r="BO464" s="9" t="s">
        <v>1333</v>
      </c>
      <c r="BP464" s="9" t="s">
        <v>154</v>
      </c>
      <c r="BQ464" s="115"/>
    </row>
    <row r="465" spans="1:69" s="9" customFormat="1" x14ac:dyDescent="0.3">
      <c r="A465" s="1" t="s">
        <v>4829</v>
      </c>
      <c r="B465" s="8" t="s">
        <v>4830</v>
      </c>
      <c r="C465" s="3" t="str">
        <f>_xlfn.XLOOKUP(B465,'[1]daily break down'!$D:$D,'[1]daily break down'!$E:$E,"")</f>
        <v>Garoua</v>
      </c>
      <c r="D465" s="1" t="s">
        <v>11</v>
      </c>
      <c r="E465" s="1" t="s">
        <v>12</v>
      </c>
      <c r="F465" s="3" t="s">
        <v>23</v>
      </c>
      <c r="G465" s="1" t="s">
        <v>24</v>
      </c>
      <c r="H465" s="32" t="str">
        <f>_xlfn.XLOOKUP(B465,[2]CALCULATION!$B:$B,[2]CALCULATION!$H:$H,"")</f>
        <v>Huawei</v>
      </c>
      <c r="I465" s="28">
        <v>0</v>
      </c>
      <c r="J465" s="28">
        <v>0</v>
      </c>
      <c r="K465" s="28">
        <v>0</v>
      </c>
      <c r="L465" s="28">
        <v>0</v>
      </c>
      <c r="M465" s="28">
        <v>0</v>
      </c>
      <c r="N465" s="28">
        <v>0</v>
      </c>
      <c r="O465" s="28">
        <v>0</v>
      </c>
      <c r="P465" s="28">
        <v>0</v>
      </c>
      <c r="Q465" s="28">
        <v>0</v>
      </c>
      <c r="R465" s="28">
        <v>0</v>
      </c>
      <c r="S465" s="94">
        <v>0</v>
      </c>
      <c r="T465" s="94">
        <f>_xlfn.XLOOKUP(B465,'[3]Nur des jours'!$B:$B,'[3]Nur des jours'!$U:$U,"")</f>
        <v>5.0810354618429203</v>
      </c>
      <c r="U465" s="94">
        <v>0.1720193303712835</v>
      </c>
      <c r="V465" s="94">
        <v>1.2051162419064416</v>
      </c>
      <c r="W465" s="94">
        <v>5.0810354618429203</v>
      </c>
      <c r="X465" s="94">
        <v>0.1686306654909783</v>
      </c>
      <c r="Y465" s="94">
        <v>0</v>
      </c>
      <c r="Z465" s="94">
        <v>0</v>
      </c>
      <c r="AA465" s="94">
        <v>0</v>
      </c>
      <c r="AB465" s="94">
        <v>0</v>
      </c>
      <c r="AC465" s="94">
        <f>_xlfn.XLOOKUP(B465,'[3]Nur des jours'!$B:$B,'[3]Nur des jours'!$N:$N,"")</f>
        <v>0.15775126771736681</v>
      </c>
      <c r="AD465" s="94">
        <v>0.15775126771736681</v>
      </c>
      <c r="AE465" s="94">
        <v>0.12552006522547149</v>
      </c>
      <c r="AF465" s="94">
        <v>0.21569237464766702</v>
      </c>
      <c r="AG465" s="94">
        <v>0.1292772294781632</v>
      </c>
      <c r="AH465" s="94">
        <v>0.15775126771736681</v>
      </c>
      <c r="AI465" s="49" t="s">
        <v>5559</v>
      </c>
      <c r="AJ465" s="49"/>
      <c r="AK465" s="48" t="str" cm="1">
        <f t="array" ref="AK465">IFERROR(_xlfn.IFS(
AM465="MPR ISSUE","PDH",
AM465="BSS Hardware Issue","BSS",
AM465="Sites strategiques, MLL, Pylone, etc.","ENVTECH",
AM465="AKTIVCO DEFAUT GE &amp; POWER Cabinet","AKTIVCO",
AM465="AKTIVCO Coupure ENEO &amp; Baisse de tension","AKTIVCO GRID ONLY",
AM465="Coupure ENEO &amp; Baisse de tension","IHS GRID ONLY",
AM465="Defaut GE &amp; POWER Cabinet","IHS",
AM465="Sharing","Partners",
AM465="Sites strategiques &amp; DataCenter","SST &amp; DC",
AM465="Exclu","Exclu",
AM465="SAT","SAT",
AM465="SPARE-ISSUE","SPARE-ISSUE",
AM465="Fiber CAmtel","TRANS_FO_CAMTEL",
AM465="Fiber AOF","Fiber AOF",
AM465="Projet OCM (HUAWEI)","TRAVAUX-HUAWEI",
AM465="Projet OCM (NOKIA)","TRAVAUX-NOKIA",
AM465="ACCESS-ISSUE","ACCESS-ISSUE",
AM465="Projet OCM (ZTE, NOKIA, autres projets)","TRAVAUX OCM",
AM465="No root CAuse","No root cause",
AM465="ODU HS","PDH",
AM465="IP &amp; VLAN","PDH",
AM465="Warehouse HUAWEI","SPARE-ISSUE",
AM465="SPARE-HS","SPARE-ISSUE",
AM465="Power Telco","BSS",AM465="no impacts","no impacts"
),"")</f>
        <v>no impacts</v>
      </c>
      <c r="AL465" s="48" t="str" cm="1">
        <f t="array" ref="AL465">IFERROR(_xlfn.IFS(
AM465="MPR ISSUE","TX ISSUE",
AM465="BSS Hardware Issue","RAN ISSUE",
AM465="Sites strategiques, MLL, Pylone, etc.","ENVTECH",
AM465="AKTIVCO DEFAUT GE &amp; POWER Cabinet","POWER ISSUE",
AM465="AKTIVCO Coupure ENEO &amp; Baisse de tension","POWER ISSUE",
AM465="Coupure ENEO &amp; Baisse de tension","POWER ISSUE",
AM465="Defaut GE &amp; POWER Cabinet","POWER ISSUE",
AM465="Sharing","POWER ISSUE",
AM465="Sites strategiques &amp; DataCenter","POWER ISSUE",
AM465="Exclu","Exclu",
AM465="SAT","TX ISSUE",
AM465="SPARE-ISSUE","SPARE-ISSUE",
AM465="Fiber CAmtel","TX ISSUE",
AM465="Fiber AOF","TX ISSUE",
AM465="Projet OCM (HUAWEI)","TRAVAUX-HUAWEI",
AM465="Projet OCM (NOKIA)","TRAVAUX -NOKIA",
AM465="ACCESS-ISSUE","ACCESS-ISSUE",
AM465="Projet OCM (ZTE, NOKIA, autres projets)","TRAVAUX OCM",
AM465="No root CAuse","No root cause",
AM465="ODU HS","TX ISSUE",
AM465="IP &amp; VLAN","TX ISSUE",
AM465="Warehouse HUAWEI","SPARE-ISSUE",
AM465="SPARE-HS","SPARE-ISSUE",
AM465="Power Telco","RAN ISSUE",AM465="no impacts","no impacts"
),"")</f>
        <v>no impacts</v>
      </c>
      <c r="AM465" s="67" t="s">
        <v>5605</v>
      </c>
      <c r="AN465" s="48" t="str" cm="1">
        <f t="array" ref="AN465">IFERROR(_xlfn.IFS(
AM465="MPR ISSUE","ACTIVE",
AM465="BSS Hardware Issue","ACTIVE",
AM465="Sites strategiques, MLL, Pylone, etc.","PASSIVE",
AM465="AKTIVCO DEFAUT GE &amp; POWER Cabinet","PASSIVE",
AM465="AKTIVCO Coupure ENEO &amp; Baisse de tension","PASSIVE",
AM465="Coupure ENEO &amp; Baisse de tension","PASSIVE",
AM465="Defaut GE &amp; POWER Cabinet","PASSIVE",
AM465="Sharing","PASSIVE",
AM465="Sites strategiques &amp; DataCenter","PASSIVE",
AM465="Exclu","Exclu",
AM465="SAT","ACTIVE",
AM465="SPARE-ISSUE","SPARE-ISSUE",
AM465="Fiber CAmtel","ACTIVE",
AM465="Fiber AOF","ACTIVE",
AM465="Projet OCM (HUAWEI)","PLANNED WORKS",
AM465="Projet OCM (NOKIA)","PLANNED WORKS",
AM465="ACCESS-ISSUE","ACCESS-ISSUE",
AM465="Projet OCM (ZTE, NOKIA, autres projets)","PLANNED WORKS",
AM465="No root CAuse","No root cause",
AM465="ODU HS","ACTIVE",
AM465="IP &amp; VLAN","ACTIVE",
AM465="Warehouse HUAWEI","SPARE-ISSUE",
AM465="SPARE-HS","SPARE-ISSUE",
AM465="Power Telco","ACTIVE", AM465="no impacts","no impacts"
),"")</f>
        <v>no impacts</v>
      </c>
      <c r="AO465" s="93" t="s">
        <v>5537</v>
      </c>
      <c r="AP465" s="101" t="str">
        <f t="shared" si="23"/>
        <v>NRD_095</v>
      </c>
      <c r="AR465" s="17" t="s">
        <v>5537</v>
      </c>
      <c r="AS465" s="7" t="s">
        <v>5537</v>
      </c>
      <c r="AT465" s="6"/>
      <c r="AU465" s="7"/>
      <c r="AV465" s="3" t="s">
        <v>5537</v>
      </c>
      <c r="AW465" s="18" t="s">
        <v>5537</v>
      </c>
      <c r="AX465" s="18" t="s">
        <v>5537</v>
      </c>
      <c r="AY465" s="18" t="s">
        <v>5537</v>
      </c>
      <c r="AZ465" s="18" t="s">
        <v>5537</v>
      </c>
      <c r="BA465" s="18" t="s">
        <v>5537</v>
      </c>
      <c r="BB465" s="18" t="s">
        <v>5537</v>
      </c>
      <c r="BC465" s="18" t="s">
        <v>5537</v>
      </c>
      <c r="BD465" s="18" t="s">
        <v>5537</v>
      </c>
      <c r="BE465" s="18" t="s">
        <v>5537</v>
      </c>
      <c r="BF465" s="18" t="s">
        <v>5537</v>
      </c>
      <c r="BG465" s="18" t="s">
        <v>5537</v>
      </c>
      <c r="BH465" s="18" t="s">
        <v>5537</v>
      </c>
      <c r="BI465" s="9" t="s">
        <v>5537</v>
      </c>
      <c r="BJ465" s="14"/>
      <c r="BK465" s="14" t="s">
        <v>5537</v>
      </c>
      <c r="BL465" s="14" t="str">
        <f>_xlfn.XLOOKUP(B465,'[4]cell downs 18042026 17h'!$B:$B,'[4]cell downs 18042026 17h'!$B:$B,"")</f>
        <v/>
      </c>
      <c r="BM465" s="14" t="str">
        <f>_xlfn.XLOOKUP(B465,'[5]Cells Huawei 19042026 15h'!$B:$B,'[5]Cells Huawei 19042026 15h'!$B:$B,"")</f>
        <v/>
      </c>
      <c r="BN465" s="9" t="str">
        <f>_xlfn.XLOOKUP(B465,'[6]cells down 19042026 9H40'!$B:$B,'[6]cells down 19042026 9H40'!$B:$B,"")</f>
        <v/>
      </c>
      <c r="BO465" s="9" t="s">
        <v>4830</v>
      </c>
      <c r="BP465" s="9" t="s">
        <v>237</v>
      </c>
      <c r="BQ465" s="115"/>
    </row>
    <row r="466" spans="1:69" s="9" customFormat="1" x14ac:dyDescent="0.3">
      <c r="A466" s="1" t="s">
        <v>3331</v>
      </c>
      <c r="B466" s="1" t="s">
        <v>3332</v>
      </c>
      <c r="C466" s="3" t="str">
        <f>_xlfn.XLOOKUP(B466,'[1]daily break down'!$D:$D,'[1]daily break down'!$E:$E,"")</f>
        <v>Douala</v>
      </c>
      <c r="D466" s="1" t="s">
        <v>11</v>
      </c>
      <c r="E466" s="1" t="s">
        <v>12</v>
      </c>
      <c r="F466" s="3" t="s">
        <v>31</v>
      </c>
      <c r="G466" s="1" t="s">
        <v>32</v>
      </c>
      <c r="H466" s="34" t="str">
        <f>_xlfn.XLOOKUP(B466,[2]CALCULATION!$B:$B,[2]CALCULATION!$H:$H,"")</f>
        <v>ZTE</v>
      </c>
      <c r="I466" s="28">
        <v>0</v>
      </c>
      <c r="J466" s="28">
        <v>2.8409317900996749</v>
      </c>
      <c r="K466" s="28">
        <v>0</v>
      </c>
      <c r="L466" s="28">
        <v>1.7656727534221285E-3</v>
      </c>
      <c r="M466" s="28">
        <v>8.8658174315774427E-2</v>
      </c>
      <c r="N466" s="28">
        <v>0</v>
      </c>
      <c r="O466" s="28">
        <v>0</v>
      </c>
      <c r="P466" s="28">
        <v>0</v>
      </c>
      <c r="Q466" s="28">
        <v>4.1573567557850015E-2</v>
      </c>
      <c r="R466" s="28">
        <v>0</v>
      </c>
      <c r="S466" s="94">
        <v>0</v>
      </c>
      <c r="T466" s="94">
        <f>_xlfn.XLOOKUP(B466,'[3]Nur des jours'!$B:$B,'[3]Nur des jours'!$U:$U,"")</f>
        <v>0</v>
      </c>
      <c r="U466" s="94">
        <v>0</v>
      </c>
      <c r="V466" s="94">
        <v>0</v>
      </c>
      <c r="W466" s="94">
        <v>0</v>
      </c>
      <c r="X466" s="94">
        <v>0.33397967657155564</v>
      </c>
      <c r="Y466" s="94">
        <v>3.0046578090533704</v>
      </c>
      <c r="Z466" s="94">
        <v>0</v>
      </c>
      <c r="AA466" s="94">
        <v>0</v>
      </c>
      <c r="AB466" s="94">
        <v>0</v>
      </c>
      <c r="AC466" s="94">
        <f>_xlfn.XLOOKUP(B466,'[3]Nur des jours'!$B:$B,'[3]Nur des jours'!$N:$N,"")</f>
        <v>0.15518301643966245</v>
      </c>
      <c r="AD466" s="94">
        <v>0.15518301643966245</v>
      </c>
      <c r="AE466" s="94">
        <v>6.4321227453848578E-2</v>
      </c>
      <c r="AF466" s="94">
        <v>5.4241850865829729E-2</v>
      </c>
      <c r="AG466" s="94">
        <v>0.24504533047911212</v>
      </c>
      <c r="AH466" s="94">
        <v>0.15518301643966245</v>
      </c>
      <c r="AI466" s="49" t="s">
        <v>5559</v>
      </c>
      <c r="AJ466" s="49"/>
      <c r="AK466" s="48" t="str" cm="1">
        <f t="array" ref="AK466">IFERROR(_xlfn.IFS(
AM466="MPR ISSUE","PDH",
AM466="BSS Hardware Issue","BSS",
AM466="Sites strategiques, MLL, Pylone, etc.","ENVTECH",
AM466="AKTIVCO DEFAUT GE &amp; POWER Cabinet","AKTIVCO",
AM466="AKTIVCO Coupure ENEO &amp; Baisse de tension","AKTIVCO GRID ONLY",
AM466="Coupure ENEO &amp; Baisse de tension","IHS GRID ONLY",
AM466="Defaut GE &amp; POWER Cabinet","IHS",
AM466="Sharing","Partners",
AM466="Sites strategiques &amp; DataCenter","SST &amp; DC",
AM466="Exclu","Exclu",
AM466="SAT","SAT",
AM466="SPARE-ISSUE","SPARE-ISSUE",
AM466="Fiber CAmtel","TRANS_FO_CAMTEL",
AM466="Fiber AOF","Fiber AOF",
AM466="Projet OCM (HUAWEI)","TRAVAUX-HUAWEI",
AM466="Projet OCM (NOKIA)","TRAVAUX-NOKIA",
AM466="ACCESS-ISSUE","ACCESS-ISSUE",
AM466="Projet OCM (ZTE, NOKIA, autres projets)","TRAVAUX OCM",
AM466="No root CAuse","No root cause",
AM466="ODU HS","PDH",
AM466="IP &amp; VLAN","PDH",
AM466="Warehouse HUAWEI","SPARE-ISSUE",
AM466="SPARE-HS","SPARE-ISSUE",
AM466="Power Telco","BSS",AM466="no impacts","no impacts"
),"")</f>
        <v>no impacts</v>
      </c>
      <c r="AL466" s="48" t="str" cm="1">
        <f t="array" ref="AL466">IFERROR(_xlfn.IFS(
AM466="MPR ISSUE","TX ISSUE",
AM466="BSS Hardware Issue","RAN ISSUE",
AM466="Sites strategiques, MLL, Pylone, etc.","ENVTECH",
AM466="AKTIVCO DEFAUT GE &amp; POWER Cabinet","POWER ISSUE",
AM466="AKTIVCO Coupure ENEO &amp; Baisse de tension","POWER ISSUE",
AM466="Coupure ENEO &amp; Baisse de tension","POWER ISSUE",
AM466="Defaut GE &amp; POWER Cabinet","POWER ISSUE",
AM466="Sharing","POWER ISSUE",
AM466="Sites strategiques &amp; DataCenter","POWER ISSUE",
AM466="Exclu","Exclu",
AM466="SAT","TX ISSUE",
AM466="SPARE-ISSUE","SPARE-ISSUE",
AM466="Fiber CAmtel","TX ISSUE",
AM466="Fiber AOF","TX ISSUE",
AM466="Projet OCM (HUAWEI)","TRAVAUX-HUAWEI",
AM466="Projet OCM (NOKIA)","TRAVAUX -NOKIA",
AM466="ACCESS-ISSUE","ACCESS-ISSUE",
AM466="Projet OCM (ZTE, NOKIA, autres projets)","TRAVAUX OCM",
AM466="No root CAuse","No root cause",
AM466="ODU HS","TX ISSUE",
AM466="IP &amp; VLAN","TX ISSUE",
AM466="Warehouse HUAWEI","SPARE-ISSUE",
AM466="SPARE-HS","SPARE-ISSUE",
AM466="Power Telco","RAN ISSUE",AM466="no impacts","no impacts"
),"")</f>
        <v>no impacts</v>
      </c>
      <c r="AM466" s="67" t="s">
        <v>5605</v>
      </c>
      <c r="AN466" s="48" t="str" cm="1">
        <f t="array" ref="AN466">IFERROR(_xlfn.IFS(
AM466="MPR ISSUE","ACTIVE",
AM466="BSS Hardware Issue","ACTIVE",
AM466="Sites strategiques, MLL, Pylone, etc.","PASSIVE",
AM466="AKTIVCO DEFAUT GE &amp; POWER Cabinet","PASSIVE",
AM466="AKTIVCO Coupure ENEO &amp; Baisse de tension","PASSIVE",
AM466="Coupure ENEO &amp; Baisse de tension","PASSIVE",
AM466="Defaut GE &amp; POWER Cabinet","PASSIVE",
AM466="Sharing","PASSIVE",
AM466="Sites strategiques &amp; DataCenter","PASSIVE",
AM466="Exclu","Exclu",
AM466="SAT","ACTIVE",
AM466="SPARE-ISSUE","SPARE-ISSUE",
AM466="Fiber CAmtel","ACTIVE",
AM466="Fiber AOF","ACTIVE",
AM466="Projet OCM (HUAWEI)","PLANNED WORKS",
AM466="Projet OCM (NOKIA)","PLANNED WORKS",
AM466="ACCESS-ISSUE","ACCESS-ISSUE",
AM466="Projet OCM (ZTE, NOKIA, autres projets)","PLANNED WORKS",
AM466="No root CAuse","No root cause",
AM466="ODU HS","ACTIVE",
AM466="IP &amp; VLAN","ACTIVE",
AM466="Warehouse HUAWEI","SPARE-ISSUE",
AM466="SPARE-HS","SPARE-ISSUE",
AM466="Power Telco","ACTIVE", AM466="no impacts","no impacts"
),"")</f>
        <v>no impacts</v>
      </c>
      <c r="AO466" s="93" t="s">
        <v>5537</v>
      </c>
      <c r="AP466" s="101" t="str">
        <f t="shared" si="23"/>
        <v>LIT_576</v>
      </c>
      <c r="AR466" s="17" t="s">
        <v>5537</v>
      </c>
      <c r="AS466" s="7" t="s">
        <v>5537</v>
      </c>
      <c r="AT466" s="6"/>
      <c r="AU466" s="7"/>
      <c r="AV466" s="3" t="s">
        <v>5537</v>
      </c>
      <c r="AW466" s="18" t="s">
        <v>5537</v>
      </c>
      <c r="AX466" s="18" t="s">
        <v>5537</v>
      </c>
      <c r="AY466" s="18" t="s">
        <v>5537</v>
      </c>
      <c r="AZ466" s="18" t="s">
        <v>5537</v>
      </c>
      <c r="BA466" s="18" t="s">
        <v>5537</v>
      </c>
      <c r="BB466" s="18" t="s">
        <v>5537</v>
      </c>
      <c r="BC466" s="18" t="s">
        <v>5537</v>
      </c>
      <c r="BD466" s="18" t="s">
        <v>5537</v>
      </c>
      <c r="BE466" s="18" t="s">
        <v>5537</v>
      </c>
      <c r="BF466" s="18" t="s">
        <v>5537</v>
      </c>
      <c r="BG466" s="18" t="s">
        <v>5537</v>
      </c>
      <c r="BH466" s="18" t="s">
        <v>5537</v>
      </c>
      <c r="BI466" s="9" t="s">
        <v>5537</v>
      </c>
      <c r="BJ466" s="14"/>
      <c r="BK466" s="14" t="s">
        <v>5537</v>
      </c>
      <c r="BL466" s="14" t="str">
        <f>_xlfn.XLOOKUP(B466,'[4]cell downs 18042026 17h'!$B:$B,'[4]cell downs 18042026 17h'!$B:$B,"")</f>
        <v/>
      </c>
      <c r="BM466" s="14" t="str">
        <f>_xlfn.XLOOKUP(B466,'[5]Cells Huawei 19042026 15h'!$B:$B,'[5]Cells Huawei 19042026 15h'!$B:$B,"")</f>
        <v/>
      </c>
      <c r="BN466" s="9" t="str">
        <f>_xlfn.XLOOKUP(B466,'[6]cells down 19042026 9H40'!$B:$B,'[6]cells down 19042026 9H40'!$B:$B,"")</f>
        <v/>
      </c>
      <c r="BO466" s="9" t="s">
        <v>3332</v>
      </c>
      <c r="BP466" s="9" t="s">
        <v>594</v>
      </c>
      <c r="BQ466" s="115"/>
    </row>
    <row r="467" spans="1:69" s="9" customFormat="1" ht="15.45" customHeight="1" x14ac:dyDescent="0.3">
      <c r="A467" s="1" t="s">
        <v>3399</v>
      </c>
      <c r="B467" s="8" t="s">
        <v>3400</v>
      </c>
      <c r="C467" s="3" t="str">
        <f>_xlfn.XLOOKUP(B467,'[1]daily break down'!$D:$D,'[1]daily break down'!$E:$E,"")</f>
        <v>Douala</v>
      </c>
      <c r="D467" s="1" t="s">
        <v>11</v>
      </c>
      <c r="E467" s="1" t="s">
        <v>12</v>
      </c>
      <c r="F467" s="3" t="s">
        <v>31</v>
      </c>
      <c r="G467" s="1" t="s">
        <v>32</v>
      </c>
      <c r="H467" s="34" t="str">
        <f>_xlfn.XLOOKUP(B467,[2]CALCULATION!$B:$B,[2]CALCULATION!$H:$H,"")</f>
        <v>ZTE</v>
      </c>
      <c r="I467" s="28">
        <v>0</v>
      </c>
      <c r="J467" s="28">
        <v>0</v>
      </c>
      <c r="K467" s="28">
        <v>0</v>
      </c>
      <c r="L467" s="28">
        <v>2.1223743197699885E-3</v>
      </c>
      <c r="M467" s="28">
        <v>8.5875902098261708E-2</v>
      </c>
      <c r="N467" s="28">
        <v>0</v>
      </c>
      <c r="O467" s="28">
        <v>0</v>
      </c>
      <c r="P467" s="28">
        <v>0</v>
      </c>
      <c r="Q467" s="28">
        <v>3.9308512611540732E-2</v>
      </c>
      <c r="R467" s="28">
        <v>0</v>
      </c>
      <c r="S467" s="94">
        <v>0</v>
      </c>
      <c r="T467" s="94">
        <f>_xlfn.XLOOKUP(B467,'[3]Nur des jours'!$B:$B,'[3]Nur des jours'!$U:$U,"")</f>
        <v>0</v>
      </c>
      <c r="U467" s="94">
        <v>0</v>
      </c>
      <c r="V467" s="94">
        <v>0</v>
      </c>
      <c r="W467" s="94">
        <v>0</v>
      </c>
      <c r="X467" s="94">
        <v>0.33804607442792123</v>
      </c>
      <c r="Y467" s="94">
        <v>0</v>
      </c>
      <c r="Z467" s="94">
        <v>0</v>
      </c>
      <c r="AA467" s="94">
        <v>0</v>
      </c>
      <c r="AB467" s="94">
        <v>0</v>
      </c>
      <c r="AC467" s="94">
        <f>_xlfn.XLOOKUP(B467,'[3]Nur des jours'!$B:$B,'[3]Nur des jours'!$N:$N,"")</f>
        <v>0.15471930440340992</v>
      </c>
      <c r="AD467" s="94">
        <v>0.15471930440340992</v>
      </c>
      <c r="AE467" s="94">
        <v>6.4446123041137601E-2</v>
      </c>
      <c r="AF467" s="94">
        <v>5.4188724665177754E-2</v>
      </c>
      <c r="AG467" s="94">
        <v>0.24415612202238346</v>
      </c>
      <c r="AH467" s="94">
        <v>0.15471930440340992</v>
      </c>
      <c r="AI467" s="49" t="s">
        <v>5559</v>
      </c>
      <c r="AJ467" s="49"/>
      <c r="AK467" s="48" t="str" cm="1">
        <f t="array" ref="AK467">IFERROR(_xlfn.IFS(
AM467="MPR ISSUE","PDH",
AM467="BSS Hardware Issue","BSS",
AM467="Sites strategiques, MLL, Pylone, etc.","ENVTECH",
AM467="AKTIVCO DEFAUT GE &amp; POWER Cabinet","AKTIVCO",
AM467="AKTIVCO Coupure ENEO &amp; Baisse de tension","AKTIVCO GRID ONLY",
AM467="Coupure ENEO &amp; Baisse de tension","IHS GRID ONLY",
AM467="Defaut GE &amp; POWER Cabinet","IHS",
AM467="Sharing","Partners",
AM467="Sites strategiques &amp; DataCenter","SST &amp; DC",
AM467="Exclu","Exclu",
AM467="SAT","SAT",
AM467="SPARE-ISSUE","SPARE-ISSUE",
AM467="Fiber CAmtel","TRANS_FO_CAMTEL",
AM467="Fiber AOF","Fiber AOF",
AM467="Projet OCM (HUAWEI)","TRAVAUX-HUAWEI",
AM467="Projet OCM (NOKIA)","TRAVAUX-NOKIA",
AM467="ACCESS-ISSUE","ACCESS-ISSUE",
AM467="Projet OCM (ZTE, NOKIA, autres projets)","TRAVAUX OCM",
AM467="No root CAuse","No root cause",
AM467="ODU HS","PDH",
AM467="IP &amp; VLAN","PDH",
AM467="Warehouse HUAWEI","SPARE-ISSUE",
AM467="SPARE-HS","SPARE-ISSUE",
AM467="Power Telco","BSS",AM467="no impacts","no impacts"
),"")</f>
        <v>no impacts</v>
      </c>
      <c r="AL467" s="48" t="str" cm="1">
        <f t="array" ref="AL467">IFERROR(_xlfn.IFS(
AM467="MPR ISSUE","TX ISSUE",
AM467="BSS Hardware Issue","RAN ISSUE",
AM467="Sites strategiques, MLL, Pylone, etc.","ENVTECH",
AM467="AKTIVCO DEFAUT GE &amp; POWER Cabinet","POWER ISSUE",
AM467="AKTIVCO Coupure ENEO &amp; Baisse de tension","POWER ISSUE",
AM467="Coupure ENEO &amp; Baisse de tension","POWER ISSUE",
AM467="Defaut GE &amp; POWER Cabinet","POWER ISSUE",
AM467="Sharing","POWER ISSUE",
AM467="Sites strategiques &amp; DataCenter","POWER ISSUE",
AM467="Exclu","Exclu",
AM467="SAT","TX ISSUE",
AM467="SPARE-ISSUE","SPARE-ISSUE",
AM467="Fiber CAmtel","TX ISSUE",
AM467="Fiber AOF","TX ISSUE",
AM467="Projet OCM (HUAWEI)","TRAVAUX-HUAWEI",
AM467="Projet OCM (NOKIA)","TRAVAUX -NOKIA",
AM467="ACCESS-ISSUE","ACCESS-ISSUE",
AM467="Projet OCM (ZTE, NOKIA, autres projets)","TRAVAUX OCM",
AM467="No root CAuse","No root cause",
AM467="ODU HS","TX ISSUE",
AM467="IP &amp; VLAN","TX ISSUE",
AM467="Warehouse HUAWEI","SPARE-ISSUE",
AM467="SPARE-HS","SPARE-ISSUE",
AM467="Power Telco","RAN ISSUE",AM467="no impacts","no impacts"
),"")</f>
        <v>no impacts</v>
      </c>
      <c r="AM467" s="67" t="s">
        <v>5605</v>
      </c>
      <c r="AN467" s="48" t="str" cm="1">
        <f t="array" ref="AN467">IFERROR(_xlfn.IFS(
AM467="MPR ISSUE","ACTIVE",
AM467="BSS Hardware Issue","ACTIVE",
AM467="Sites strategiques, MLL, Pylone, etc.","PASSIVE",
AM467="AKTIVCO DEFAUT GE &amp; POWER Cabinet","PASSIVE",
AM467="AKTIVCO Coupure ENEO &amp; Baisse de tension","PASSIVE",
AM467="Coupure ENEO &amp; Baisse de tension","PASSIVE",
AM467="Defaut GE &amp; POWER Cabinet","PASSIVE",
AM467="Sharing","PASSIVE",
AM467="Sites strategiques &amp; DataCenter","PASSIVE",
AM467="Exclu","Exclu",
AM467="SAT","ACTIVE",
AM467="SPARE-ISSUE","SPARE-ISSUE",
AM467="Fiber CAmtel","ACTIVE",
AM467="Fiber AOF","ACTIVE",
AM467="Projet OCM (HUAWEI)","PLANNED WORKS",
AM467="Projet OCM (NOKIA)","PLANNED WORKS",
AM467="ACCESS-ISSUE","ACCESS-ISSUE",
AM467="Projet OCM (ZTE, NOKIA, autres projets)","PLANNED WORKS",
AM467="No root CAuse","No root cause",
AM467="ODU HS","ACTIVE",
AM467="IP &amp; VLAN","ACTIVE",
AM467="Warehouse HUAWEI","SPARE-ISSUE",
AM467="SPARE-HS","SPARE-ISSUE",
AM467="Power Telco","ACTIVE", AM467="no impacts","no impacts"
),"")</f>
        <v>no impacts</v>
      </c>
      <c r="AO467" s="93" t="s">
        <v>5537</v>
      </c>
      <c r="AP467" s="101" t="str">
        <f t="shared" si="23"/>
        <v>LIT_373</v>
      </c>
      <c r="AR467" s="17" t="s">
        <v>5537</v>
      </c>
      <c r="AS467" s="7" t="s">
        <v>5537</v>
      </c>
      <c r="AT467" s="6"/>
      <c r="AU467" s="7"/>
      <c r="AV467" s="3" t="s">
        <v>5537</v>
      </c>
      <c r="AW467" s="18" t="s">
        <v>5537</v>
      </c>
      <c r="AX467" s="18" t="s">
        <v>5537</v>
      </c>
      <c r="AY467" s="18" t="s">
        <v>5537</v>
      </c>
      <c r="AZ467" s="18" t="s">
        <v>5537</v>
      </c>
      <c r="BA467" s="18" t="s">
        <v>5537</v>
      </c>
      <c r="BB467" s="18" t="s">
        <v>5537</v>
      </c>
      <c r="BC467" s="18" t="s">
        <v>5537</v>
      </c>
      <c r="BD467" s="18" t="s">
        <v>5537</v>
      </c>
      <c r="BE467" s="18" t="s">
        <v>5537</v>
      </c>
      <c r="BF467" s="18" t="s">
        <v>5537</v>
      </c>
      <c r="BG467" s="18" t="s">
        <v>5537</v>
      </c>
      <c r="BH467" s="18" t="s">
        <v>5537</v>
      </c>
      <c r="BI467" s="9" t="s">
        <v>5537</v>
      </c>
      <c r="BJ467" s="14"/>
      <c r="BK467" s="14" t="s">
        <v>5537</v>
      </c>
      <c r="BL467" s="14" t="str">
        <f>_xlfn.XLOOKUP(B467,'[4]cell downs 18042026 17h'!$B:$B,'[4]cell downs 18042026 17h'!$B:$B,"")</f>
        <v/>
      </c>
      <c r="BM467" s="14" t="str">
        <f>_xlfn.XLOOKUP(B467,'[5]Cells Huawei 19042026 15h'!$B:$B,'[5]Cells Huawei 19042026 15h'!$B:$B,"")</f>
        <v/>
      </c>
      <c r="BN467" s="9" t="str">
        <f>_xlfn.XLOOKUP(B467,'[6]cells down 19042026 9H40'!$B:$B,'[6]cells down 19042026 9H40'!$B:$B,"")</f>
        <v/>
      </c>
      <c r="BO467" s="9" t="s">
        <v>3400</v>
      </c>
      <c r="BP467" s="9" t="s">
        <v>154</v>
      </c>
      <c r="BQ467" s="115"/>
    </row>
    <row r="468" spans="1:69" s="9" customFormat="1" x14ac:dyDescent="0.3">
      <c r="A468" s="1" t="s">
        <v>342</v>
      </c>
      <c r="B468" s="8" t="s">
        <v>343</v>
      </c>
      <c r="C468" s="3" t="str">
        <f>_xlfn.XLOOKUP(B468,'[1]daily break down'!$D:$D,'[1]daily break down'!$E:$E,"")</f>
        <v>OUEST</v>
      </c>
      <c r="D468" s="1" t="s">
        <v>11</v>
      </c>
      <c r="E468" s="1" t="s">
        <v>12</v>
      </c>
      <c r="F468" s="3" t="s">
        <v>102</v>
      </c>
      <c r="G468" s="1" t="s">
        <v>342</v>
      </c>
      <c r="H468" s="33" t="str">
        <f>_xlfn.XLOOKUP(B468,[2]CALCULATION!$B:$B,[2]CALCULATION!$H:$H,"")</f>
        <v>NOKIA</v>
      </c>
      <c r="I468" s="28">
        <v>0.10575969064613097</v>
      </c>
      <c r="J468" s="28">
        <v>0.14904365077794765</v>
      </c>
      <c r="K468" s="28">
        <v>3.3768459802731576</v>
      </c>
      <c r="L468" s="28">
        <v>10.868519273884139</v>
      </c>
      <c r="M468" s="28">
        <v>4.3828634548907619</v>
      </c>
      <c r="N468" s="28">
        <v>1.6229067382286164</v>
      </c>
      <c r="O468" s="28">
        <v>2.6752617476088987E-4</v>
      </c>
      <c r="P468" s="28">
        <v>2.8536125307818605E-4</v>
      </c>
      <c r="Q468" s="28">
        <v>0.24004470512861278</v>
      </c>
      <c r="R468" s="28">
        <v>0.15298079881042304</v>
      </c>
      <c r="S468" s="94">
        <v>0.11386501169707747</v>
      </c>
      <c r="T468" s="94">
        <f>_xlfn.XLOOKUP(B468,'[3]Nur des jours'!$B:$B,'[3]Nur des jours'!$U:$U,"")</f>
        <v>0.19556163375024638</v>
      </c>
      <c r="U468" s="94">
        <v>0.16023767692682597</v>
      </c>
      <c r="V468" s="94">
        <v>2.8536125307830184E-4</v>
      </c>
      <c r="W468" s="94">
        <v>0.19556163375024641</v>
      </c>
      <c r="X468" s="94">
        <v>0.10454922909657476</v>
      </c>
      <c r="Y468" s="94">
        <v>2.6752617476083203E-4</v>
      </c>
      <c r="Z468" s="94">
        <v>5.3041522915935307E-2</v>
      </c>
      <c r="AA468" s="94">
        <v>2.8536125307818605E-4</v>
      </c>
      <c r="AB468" s="94">
        <v>5.1311520319147874E-2</v>
      </c>
      <c r="AC468" s="94">
        <f>_xlfn.XLOOKUP(B468,'[3]Nur des jours'!$B:$B,'[3]Nur des jours'!$N:$N,"")</f>
        <v>0.15175868140272175</v>
      </c>
      <c r="AD468" s="94">
        <v>0.15175868140272175</v>
      </c>
      <c r="AE468" s="94">
        <v>0.21107354251845456</v>
      </c>
      <c r="AF468" s="94">
        <v>0.22339567374222652</v>
      </c>
      <c r="AG468" s="94">
        <v>8.9399650226433522E-2</v>
      </c>
      <c r="AH468" s="94">
        <v>0.15175868140272175</v>
      </c>
      <c r="AI468" s="49" t="s">
        <v>5559</v>
      </c>
      <c r="AJ468" s="49"/>
      <c r="AK468" s="48" t="str" cm="1">
        <f t="array" ref="AK468">IFERROR(_xlfn.IFS(
AM468="MPR ISSUE","PDH",
AM468="BSS Hardware Issue","BSS",
AM468="Sites strategiques, MLL, Pylone, etc.","ENVTECH",
AM468="AKTIVCO DEFAUT GE &amp; POWER Cabinet","AKTIVCO",
AM468="AKTIVCO Coupure ENEO &amp; Baisse de tension","AKTIVCO GRID ONLY",
AM468="Coupure ENEO &amp; Baisse de tension","IHS GRID ONLY",
AM468="Defaut GE &amp; POWER Cabinet","IHS",
AM468="Sharing","Partners",
AM468="Sites strategiques &amp; DataCenter","SST &amp; DC",
AM468="Exclu","Exclu",
AM468="SAT","SAT",
AM468="SPARE-ISSUE","SPARE-ISSUE",
AM468="Fiber CAmtel","TRANS_FO_CAMTEL",
AM468="Fiber AOF","Fiber AOF",
AM468="Projet OCM (HUAWEI)","TRAVAUX-HUAWEI",
AM468="Projet OCM (NOKIA)","TRAVAUX-NOKIA",
AM468="ACCESS-ISSUE","ACCESS-ISSUE",
AM468="Projet OCM (ZTE, NOKIA, autres projets)","TRAVAUX OCM",
AM468="No root CAuse","No root cause",
AM468="ODU HS","PDH",
AM468="IP &amp; VLAN","PDH",
AM468="Warehouse HUAWEI","SPARE-ISSUE",
AM468="SPARE-HS","SPARE-ISSUE",
AM468="Power Telco","BSS",AM468="no impacts","no impacts"
),"")</f>
        <v>no impacts</v>
      </c>
      <c r="AL468" s="48" t="str" cm="1">
        <f t="array" ref="AL468">IFERROR(_xlfn.IFS(
AM468="MPR ISSUE","TX ISSUE",
AM468="BSS Hardware Issue","RAN ISSUE",
AM468="Sites strategiques, MLL, Pylone, etc.","ENVTECH",
AM468="AKTIVCO DEFAUT GE &amp; POWER Cabinet","POWER ISSUE",
AM468="AKTIVCO Coupure ENEO &amp; Baisse de tension","POWER ISSUE",
AM468="Coupure ENEO &amp; Baisse de tension","POWER ISSUE",
AM468="Defaut GE &amp; POWER Cabinet","POWER ISSUE",
AM468="Sharing","POWER ISSUE",
AM468="Sites strategiques &amp; DataCenter","POWER ISSUE",
AM468="Exclu","Exclu",
AM468="SAT","TX ISSUE",
AM468="SPARE-ISSUE","SPARE-ISSUE",
AM468="Fiber CAmtel","TX ISSUE",
AM468="Fiber AOF","TX ISSUE",
AM468="Projet OCM (HUAWEI)","TRAVAUX-HUAWEI",
AM468="Projet OCM (NOKIA)","TRAVAUX -NOKIA",
AM468="ACCESS-ISSUE","ACCESS-ISSUE",
AM468="Projet OCM (ZTE, NOKIA, autres projets)","TRAVAUX OCM",
AM468="No root CAuse","No root cause",
AM468="ODU HS","TX ISSUE",
AM468="IP &amp; VLAN","TX ISSUE",
AM468="Warehouse HUAWEI","SPARE-ISSUE",
AM468="SPARE-HS","SPARE-ISSUE",
AM468="Power Telco","RAN ISSUE",AM468="no impacts","no impacts"
),"")</f>
        <v>no impacts</v>
      </c>
      <c r="AM468" s="67" t="s">
        <v>5605</v>
      </c>
      <c r="AN468" s="48" t="str" cm="1">
        <f t="array" ref="AN468">IFERROR(_xlfn.IFS(
AM468="MPR ISSUE","ACTIVE",
AM468="BSS Hardware Issue","ACTIVE",
AM468="Sites strategiques, MLL, Pylone, etc.","PASSIVE",
AM468="AKTIVCO DEFAUT GE &amp; POWER Cabinet","PASSIVE",
AM468="AKTIVCO Coupure ENEO &amp; Baisse de tension","PASSIVE",
AM468="Coupure ENEO &amp; Baisse de tension","PASSIVE",
AM468="Defaut GE &amp; POWER Cabinet","PASSIVE",
AM468="Sharing","PASSIVE",
AM468="Sites strategiques &amp; DataCenter","PASSIVE",
AM468="Exclu","Exclu",
AM468="SAT","ACTIVE",
AM468="SPARE-ISSUE","SPARE-ISSUE",
AM468="Fiber CAmtel","ACTIVE",
AM468="Fiber AOF","ACTIVE",
AM468="Projet OCM (HUAWEI)","PLANNED WORKS",
AM468="Projet OCM (NOKIA)","PLANNED WORKS",
AM468="ACCESS-ISSUE","ACCESS-ISSUE",
AM468="Projet OCM (ZTE, NOKIA, autres projets)","PLANNED WORKS",
AM468="No root CAuse","No root cause",
AM468="ODU HS","ACTIVE",
AM468="IP &amp; VLAN","ACTIVE",
AM468="Warehouse HUAWEI","SPARE-ISSUE",
AM468="SPARE-HS","SPARE-ISSUE",
AM468="Power Telco","ACTIVE", AM468="no impacts","no impacts"
),"")</f>
        <v>no impacts</v>
      </c>
      <c r="AO468" s="93" t="s">
        <v>5537</v>
      </c>
      <c r="AP468" s="101" t="str">
        <f t="shared" si="23"/>
        <v>OST_155</v>
      </c>
      <c r="AR468" s="17" t="s">
        <v>5537</v>
      </c>
      <c r="AS468" s="7" t="s">
        <v>5537</v>
      </c>
      <c r="AT468" s="6"/>
      <c r="AU468" s="7"/>
      <c r="AV468" s="3" t="s">
        <v>5537</v>
      </c>
      <c r="AW468" s="18" t="s">
        <v>5537</v>
      </c>
      <c r="AX468" s="18" t="s">
        <v>5537</v>
      </c>
      <c r="AY468" s="18" t="s">
        <v>5537</v>
      </c>
      <c r="AZ468" s="18" t="s">
        <v>5537</v>
      </c>
      <c r="BA468" s="18" t="s">
        <v>5537</v>
      </c>
      <c r="BB468" s="18" t="s">
        <v>5537</v>
      </c>
      <c r="BC468" s="18" t="s">
        <v>5537</v>
      </c>
      <c r="BD468" s="18" t="s">
        <v>5537</v>
      </c>
      <c r="BE468" s="18" t="s">
        <v>5537</v>
      </c>
      <c r="BF468" s="18" t="s">
        <v>5537</v>
      </c>
      <c r="BG468" s="18" t="s">
        <v>5537</v>
      </c>
      <c r="BH468" s="18" t="s">
        <v>5537</v>
      </c>
      <c r="BI468" s="9" t="s">
        <v>5537</v>
      </c>
      <c r="BJ468" s="14"/>
      <c r="BK468" s="14" t="s">
        <v>5537</v>
      </c>
      <c r="BL468" s="14" t="str">
        <f>_xlfn.XLOOKUP(B468,'[4]cell downs 18042026 17h'!$B:$B,'[4]cell downs 18042026 17h'!$B:$B,"")</f>
        <v/>
      </c>
      <c r="BM468" s="14" t="str">
        <f>_xlfn.XLOOKUP(B468,'[5]Cells Huawei 19042026 15h'!$B:$B,'[5]Cells Huawei 19042026 15h'!$B:$B,"")</f>
        <v/>
      </c>
      <c r="BN468" s="9" t="str">
        <f>_xlfn.XLOOKUP(B468,'[6]cells down 19042026 9H40'!$B:$B,'[6]cells down 19042026 9H40'!$B:$B,"")</f>
        <v/>
      </c>
      <c r="BO468" s="9" t="s">
        <v>343</v>
      </c>
      <c r="BP468" s="9" t="s">
        <v>5537</v>
      </c>
      <c r="BQ468" s="115"/>
    </row>
    <row r="469" spans="1:69" s="9" customFormat="1" x14ac:dyDescent="0.3">
      <c r="A469" s="1" t="s">
        <v>2607</v>
      </c>
      <c r="B469" s="8" t="s">
        <v>2608</v>
      </c>
      <c r="C469" s="3" t="str">
        <f>_xlfn.XLOOKUP(B469,'[1]daily break down'!$D:$D,'[1]daily break down'!$E:$E,"")</f>
        <v>CENTRE</v>
      </c>
      <c r="D469" s="1" t="s">
        <v>11</v>
      </c>
      <c r="E469" s="1" t="s">
        <v>12</v>
      </c>
      <c r="F469" s="3" t="s">
        <v>37</v>
      </c>
      <c r="G469" s="1" t="s">
        <v>2609</v>
      </c>
      <c r="H469" s="33" t="str">
        <f>_xlfn.XLOOKUP(B469,[2]CALCULATION!$B:$B,[2]CALCULATION!$H:$H,"")</f>
        <v>NOKIA</v>
      </c>
      <c r="I469" s="28">
        <v>3.0319633139565591E-4</v>
      </c>
      <c r="J469" s="28">
        <v>2.6752617476100566E-4</v>
      </c>
      <c r="K469" s="28">
        <v>2.3185601812600808E-4</v>
      </c>
      <c r="L469" s="28">
        <v>2.6752617476094782E-4</v>
      </c>
      <c r="M469" s="28">
        <v>2.6752617476094782E-4</v>
      </c>
      <c r="N469" s="28">
        <v>2.6752617476094782E-4</v>
      </c>
      <c r="O469" s="28">
        <v>2.3185601812623967E-4</v>
      </c>
      <c r="P469" s="28">
        <v>4.3184366672329978E-2</v>
      </c>
      <c r="Q469" s="28">
        <v>0.1651701698522115</v>
      </c>
      <c r="R469" s="28">
        <v>2.6752617476088987E-4</v>
      </c>
      <c r="S469" s="94">
        <v>3.0319633139577171E-4</v>
      </c>
      <c r="T469" s="94">
        <f>_xlfn.XLOOKUP(B469,'[3]Nur des jours'!$B:$B,'[3]Nur des jours'!$U:$U,"")</f>
        <v>2.6752617476088987E-4</v>
      </c>
      <c r="U469" s="94">
        <v>2.4969109644359369E-4</v>
      </c>
      <c r="V469" s="94">
        <v>2.6752617476094782E-4</v>
      </c>
      <c r="W469" s="94">
        <v>2.6752617476083203E-4</v>
      </c>
      <c r="X469" s="94">
        <v>1.2145688334146381E-2</v>
      </c>
      <c r="Y469" s="94">
        <v>2.4969109644353585E-4</v>
      </c>
      <c r="Z469" s="94">
        <v>7.1875365619107666E-3</v>
      </c>
      <c r="AA469" s="94">
        <v>2.6752617476071623E-4</v>
      </c>
      <c r="AB469" s="94">
        <v>2.1723125390588054E-2</v>
      </c>
      <c r="AC469" s="94">
        <f>_xlfn.XLOOKUP(B469,'[3]Nur des jours'!$B:$B,'[3]Nur des jours'!$N:$N,"")</f>
        <v>0.15122362905319958</v>
      </c>
      <c r="AD469" s="94">
        <v>0.15122362905319958</v>
      </c>
      <c r="AE469" s="94">
        <v>0.22668549092958284</v>
      </c>
      <c r="AF469" s="94">
        <v>0.20400461050419716</v>
      </c>
      <c r="AG469" s="94">
        <v>9.6581718530775504E-2</v>
      </c>
      <c r="AH469" s="94">
        <v>0.15122362905319958</v>
      </c>
      <c r="AI469" s="49" t="s">
        <v>5559</v>
      </c>
      <c r="AJ469" s="49"/>
      <c r="AK469" s="48" t="str" cm="1">
        <f t="array" ref="AK469">IFERROR(_xlfn.IFS(
AM469="MPR ISSUE","PDH",
AM469="BSS Hardware Issue","BSS",
AM469="Sites strategiques, MLL, Pylone, etc.","ENVTECH",
AM469="AKTIVCO DEFAUT GE &amp; POWER Cabinet","AKTIVCO",
AM469="AKTIVCO Coupure ENEO &amp; Baisse de tension","AKTIVCO GRID ONLY",
AM469="Coupure ENEO &amp; Baisse de tension","IHS GRID ONLY",
AM469="Defaut GE &amp; POWER Cabinet","IHS",
AM469="Sharing","Partners",
AM469="Sites strategiques &amp; DataCenter","SST &amp; DC",
AM469="Exclu","Exclu",
AM469="SAT","SAT",
AM469="SPARE-ISSUE","SPARE-ISSUE",
AM469="Fiber CAmtel","TRANS_FO_CAMTEL",
AM469="Fiber AOF","Fiber AOF",
AM469="Projet OCM (HUAWEI)","TRAVAUX-HUAWEI",
AM469="Projet OCM (NOKIA)","TRAVAUX-NOKIA",
AM469="ACCESS-ISSUE","ACCESS-ISSUE",
AM469="Projet OCM (ZTE, NOKIA, autres projets)","TRAVAUX OCM",
AM469="No root CAuse","No root cause",
AM469="ODU HS","PDH",
AM469="IP &amp; VLAN","PDH",
AM469="Warehouse HUAWEI","SPARE-ISSUE",
AM469="SPARE-HS","SPARE-ISSUE",
AM469="Power Telco","BSS",AM469="no impacts","no impacts"
),"")</f>
        <v>IHS</v>
      </c>
      <c r="AL469" s="48" t="str" cm="1">
        <f t="array" ref="AL469">IFERROR(_xlfn.IFS(
AM469="MPR ISSUE","TX ISSUE",
AM469="BSS Hardware Issue","RAN ISSUE",
AM469="Sites strategiques, MLL, Pylone, etc.","ENVTECH",
AM469="AKTIVCO DEFAUT GE &amp; POWER Cabinet","POWER ISSUE",
AM469="AKTIVCO Coupure ENEO &amp; Baisse de tension","POWER ISSUE",
AM469="Coupure ENEO &amp; Baisse de tension","POWER ISSUE",
AM469="Defaut GE &amp; POWER Cabinet","POWER ISSUE",
AM469="Sharing","POWER ISSUE",
AM469="Sites strategiques &amp; DataCenter","POWER ISSUE",
AM469="Exclu","Exclu",
AM469="SAT","TX ISSUE",
AM469="SPARE-ISSUE","SPARE-ISSUE",
AM469="Fiber CAmtel","TX ISSUE",
AM469="Fiber AOF","TX ISSUE",
AM469="Projet OCM (HUAWEI)","TRAVAUX-HUAWEI",
AM469="Projet OCM (NOKIA)","TRAVAUX -NOKIA",
AM469="ACCESS-ISSUE","ACCESS-ISSUE",
AM469="Projet OCM (ZTE, NOKIA, autres projets)","TRAVAUX OCM",
AM469="No root CAuse","No root cause",
AM469="ODU HS","TX ISSUE",
AM469="IP &amp; VLAN","TX ISSUE",
AM469="Warehouse HUAWEI","SPARE-ISSUE",
AM469="SPARE-HS","SPARE-ISSUE",
AM469="Power Telco","RAN ISSUE",AM469="no impacts","no impacts"
),"")</f>
        <v>POWER ISSUE</v>
      </c>
      <c r="AM469" s="67" t="s">
        <v>5330</v>
      </c>
      <c r="AN469" s="48" t="str" cm="1">
        <f t="array" ref="AN469">IFERROR(_xlfn.IFS(
AM469="MPR ISSUE","ACTIVE",
AM469="BSS Hardware Issue","ACTIVE",
AM469="Sites strategiques, MLL, Pylone, etc.","PASSIVE",
AM469="AKTIVCO DEFAUT GE &amp; POWER Cabinet","PASSIVE",
AM469="AKTIVCO Coupure ENEO &amp; Baisse de tension","PASSIVE",
AM469="Coupure ENEO &amp; Baisse de tension","PASSIVE",
AM469="Defaut GE &amp; POWER Cabinet","PASSIVE",
AM469="Sharing","PASSIVE",
AM469="Sites strategiques &amp; DataCenter","PASSIVE",
AM469="Exclu","Exclu",
AM469="SAT","ACTIVE",
AM469="SPARE-ISSUE","SPARE-ISSUE",
AM469="Fiber CAmtel","ACTIVE",
AM469="Fiber AOF","ACTIVE",
AM469="Projet OCM (HUAWEI)","PLANNED WORKS",
AM469="Projet OCM (NOKIA)","PLANNED WORKS",
AM469="ACCESS-ISSUE","ACCESS-ISSUE",
AM469="Projet OCM (ZTE, NOKIA, autres projets)","PLANNED WORKS",
AM469="No root CAuse","No root cause",
AM469="ODU HS","ACTIVE",
AM469="IP &amp; VLAN","ACTIVE",
AM469="Warehouse HUAWEI","SPARE-ISSUE",
AM469="SPARE-HS","SPARE-ISSUE",
AM469="Power Telco","ACTIVE", AM469="no impacts","no impacts"
),"")</f>
        <v>PASSIVE</v>
      </c>
      <c r="AO469" s="93" t="s">
        <v>6204</v>
      </c>
      <c r="AP469" s="101" t="str">
        <f t="shared" si="23"/>
        <v>CTR_547</v>
      </c>
      <c r="AR469" s="17" t="s">
        <v>5537</v>
      </c>
      <c r="AS469" s="7" t="s">
        <v>5537</v>
      </c>
      <c r="AT469" s="6"/>
      <c r="AU469" s="7"/>
      <c r="AV469" s="3" t="s">
        <v>5537</v>
      </c>
      <c r="AW469" s="18" t="s">
        <v>5537</v>
      </c>
      <c r="AX469" s="18" t="s">
        <v>5537</v>
      </c>
      <c r="AY469" s="18" t="s">
        <v>5537</v>
      </c>
      <c r="AZ469" s="18" t="s">
        <v>5537</v>
      </c>
      <c r="BA469" s="18" t="s">
        <v>5537</v>
      </c>
      <c r="BB469" s="18" t="s">
        <v>5537</v>
      </c>
      <c r="BC469" s="18" t="s">
        <v>5537</v>
      </c>
      <c r="BD469" s="18" t="s">
        <v>5537</v>
      </c>
      <c r="BE469" s="18" t="s">
        <v>5537</v>
      </c>
      <c r="BF469" s="18" t="s">
        <v>5537</v>
      </c>
      <c r="BG469" s="18" t="s">
        <v>5537</v>
      </c>
      <c r="BH469" s="18" t="s">
        <v>5537</v>
      </c>
      <c r="BI469" s="9" t="s">
        <v>6204</v>
      </c>
      <c r="BJ469" s="14"/>
      <c r="BK469" s="14" t="s">
        <v>5537</v>
      </c>
      <c r="BL469" s="14" t="str">
        <f>_xlfn.XLOOKUP(B469,'[4]cell downs 18042026 17h'!$B:$B,'[4]cell downs 18042026 17h'!$B:$B,"")</f>
        <v/>
      </c>
      <c r="BM469" s="14" t="str">
        <f>_xlfn.XLOOKUP(B469,'[5]Cells Huawei 19042026 15h'!$B:$B,'[5]Cells Huawei 19042026 15h'!$B:$B,"")</f>
        <v/>
      </c>
      <c r="BN469" s="9" t="str">
        <f>_xlfn.XLOOKUP(B469,'[6]cells down 19042026 9H40'!$B:$B,'[6]cells down 19042026 9H40'!$B:$B,"")</f>
        <v/>
      </c>
      <c r="BO469" s="9" t="s">
        <v>2608</v>
      </c>
      <c r="BP469" s="9" t="s">
        <v>5537</v>
      </c>
      <c r="BQ469" s="115"/>
    </row>
    <row r="470" spans="1:69" s="9" customFormat="1" x14ac:dyDescent="0.3">
      <c r="A470" s="1" t="s">
        <v>1161</v>
      </c>
      <c r="B470" s="8" t="s">
        <v>1162</v>
      </c>
      <c r="C470" s="3" t="str">
        <f>_xlfn.XLOOKUP(B470,'[1]daily break down'!$D:$D,'[1]daily break down'!$E:$E,"")</f>
        <v>OUEST</v>
      </c>
      <c r="D470" s="1" t="s">
        <v>11</v>
      </c>
      <c r="E470" s="1" t="s">
        <v>12</v>
      </c>
      <c r="F470" s="3" t="s">
        <v>102</v>
      </c>
      <c r="G470" s="1" t="s">
        <v>1163</v>
      </c>
      <c r="H470" s="33" t="str">
        <f>_xlfn.XLOOKUP(B470,[2]CALCULATION!$B:$B,[2]CALCULATION!$H:$H,"")</f>
        <v>NOKIA</v>
      </c>
      <c r="I470" s="28">
        <v>0.12931043085011604</v>
      </c>
      <c r="J470" s="28">
        <v>1.2930431780111889E-2</v>
      </c>
      <c r="K470" s="28">
        <v>2.7136375268845905E-2</v>
      </c>
      <c r="L470" s="28">
        <v>0</v>
      </c>
      <c r="M470" s="28">
        <v>3.031963313957151E-3</v>
      </c>
      <c r="N470" s="28">
        <v>6.2290552422678794E-2</v>
      </c>
      <c r="O470" s="28">
        <v>0.83768963178549594</v>
      </c>
      <c r="P470" s="28">
        <v>3.1211387055442015E-3</v>
      </c>
      <c r="Q470" s="28">
        <v>6.5098035858493827E-3</v>
      </c>
      <c r="R470" s="28">
        <v>3.567015663479283E-3</v>
      </c>
      <c r="S470" s="94">
        <v>1.0701046990437507E-2</v>
      </c>
      <c r="T470" s="94">
        <f>_xlfn.XLOOKUP(B470,'[3]Nur des jours'!$B:$B,'[3]Nur des jours'!$U:$U,"")</f>
        <v>1.8459306058504772E-2</v>
      </c>
      <c r="U470" s="94">
        <v>1.5159816569786612E-3</v>
      </c>
      <c r="V470" s="94">
        <v>1.3449967611497775</v>
      </c>
      <c r="W470" s="94">
        <v>1.8459306058504772E-2</v>
      </c>
      <c r="X470" s="94">
        <v>0</v>
      </c>
      <c r="Y470" s="94">
        <v>0.47865783188227135</v>
      </c>
      <c r="Z470" s="94">
        <v>0.24874583729272054</v>
      </c>
      <c r="AA470" s="94">
        <v>0</v>
      </c>
      <c r="AB470" s="94">
        <v>3.0087777121446748E-2</v>
      </c>
      <c r="AC470" s="94">
        <f>_xlfn.XLOOKUP(B470,'[3]Nur des jours'!$B:$B,'[3]Nur des jours'!$N:$N,"")</f>
        <v>0.14967197723958653</v>
      </c>
      <c r="AD470" s="94">
        <v>0.14967197723958653</v>
      </c>
      <c r="AE470" s="94">
        <v>0.31748458288870501</v>
      </c>
      <c r="AF470" s="94">
        <v>0.31078827381498841</v>
      </c>
      <c r="AG470" s="94">
        <v>0</v>
      </c>
      <c r="AH470" s="94">
        <v>0.14967197723958653</v>
      </c>
      <c r="AI470" s="49" t="s">
        <v>5559</v>
      </c>
      <c r="AJ470" s="49"/>
      <c r="AK470" s="48" t="str" cm="1">
        <f t="array" ref="AK470">IFERROR(_xlfn.IFS(
AM470="MPR ISSUE","PDH",
AM470="BSS Hardware Issue","BSS",
AM470="Sites strategiques, MLL, Pylone, etc.","ENVTECH",
AM470="AKTIVCO DEFAUT GE &amp; POWER Cabinet","AKTIVCO",
AM470="AKTIVCO Coupure ENEO &amp; Baisse de tension","AKTIVCO GRID ONLY",
AM470="Coupure ENEO &amp; Baisse de tension","IHS GRID ONLY",
AM470="Defaut GE &amp; POWER Cabinet","IHS",
AM470="Sharing","Partners",
AM470="Sites strategiques &amp; DataCenter","SST &amp; DC",
AM470="Exclu","Exclu",
AM470="SAT","SAT",
AM470="SPARE-ISSUE","SPARE-ISSUE",
AM470="Fiber CAmtel","TRANS_FO_CAMTEL",
AM470="Fiber AOF","Fiber AOF",
AM470="Projet OCM (HUAWEI)","TRAVAUX-HUAWEI",
AM470="Projet OCM (NOKIA)","TRAVAUX-NOKIA",
AM470="ACCESS-ISSUE","ACCESS-ISSUE",
AM470="Projet OCM (ZTE, NOKIA, autres projets)","TRAVAUX OCM",
AM470="No root CAuse","No root cause",
AM470="ODU HS","PDH",
AM470="IP &amp; VLAN","PDH",
AM470="Warehouse HUAWEI","SPARE-ISSUE",
AM470="SPARE-HS","SPARE-ISSUE",
AM470="Power Telco","BSS",AM470="no impacts","no impacts"
),"")</f>
        <v>no impacts</v>
      </c>
      <c r="AL470" s="48" t="str" cm="1">
        <f t="array" ref="AL470">IFERROR(_xlfn.IFS(
AM470="MPR ISSUE","TX ISSUE",
AM470="BSS Hardware Issue","RAN ISSUE",
AM470="Sites strategiques, MLL, Pylone, etc.","ENVTECH",
AM470="AKTIVCO DEFAUT GE &amp; POWER Cabinet","POWER ISSUE",
AM470="AKTIVCO Coupure ENEO &amp; Baisse de tension","POWER ISSUE",
AM470="Coupure ENEO &amp; Baisse de tension","POWER ISSUE",
AM470="Defaut GE &amp; POWER Cabinet","POWER ISSUE",
AM470="Sharing","POWER ISSUE",
AM470="Sites strategiques &amp; DataCenter","POWER ISSUE",
AM470="Exclu","Exclu",
AM470="SAT","TX ISSUE",
AM470="SPARE-ISSUE","SPARE-ISSUE",
AM470="Fiber CAmtel","TX ISSUE",
AM470="Fiber AOF","TX ISSUE",
AM470="Projet OCM (HUAWEI)","TRAVAUX-HUAWEI",
AM470="Projet OCM (NOKIA)","TRAVAUX -NOKIA",
AM470="ACCESS-ISSUE","ACCESS-ISSUE",
AM470="Projet OCM (ZTE, NOKIA, autres projets)","TRAVAUX OCM",
AM470="No root CAuse","No root cause",
AM470="ODU HS","TX ISSUE",
AM470="IP &amp; VLAN","TX ISSUE",
AM470="Warehouse HUAWEI","SPARE-ISSUE",
AM470="SPARE-HS","SPARE-ISSUE",
AM470="Power Telco","RAN ISSUE",AM470="no impacts","no impacts"
),"")</f>
        <v>no impacts</v>
      </c>
      <c r="AM470" s="67" t="s">
        <v>5605</v>
      </c>
      <c r="AN470" s="48" t="str" cm="1">
        <f t="array" ref="AN470">IFERROR(_xlfn.IFS(
AM470="MPR ISSUE","ACTIVE",
AM470="BSS Hardware Issue","ACTIVE",
AM470="Sites strategiques, MLL, Pylone, etc.","PASSIVE",
AM470="AKTIVCO DEFAUT GE &amp; POWER Cabinet","PASSIVE",
AM470="AKTIVCO Coupure ENEO &amp; Baisse de tension","PASSIVE",
AM470="Coupure ENEO &amp; Baisse de tension","PASSIVE",
AM470="Defaut GE &amp; POWER Cabinet","PASSIVE",
AM470="Sharing","PASSIVE",
AM470="Sites strategiques &amp; DataCenter","PASSIVE",
AM470="Exclu","Exclu",
AM470="SAT","ACTIVE",
AM470="SPARE-ISSUE","SPARE-ISSUE",
AM470="Fiber CAmtel","ACTIVE",
AM470="Fiber AOF","ACTIVE",
AM470="Projet OCM (HUAWEI)","PLANNED WORKS",
AM470="Projet OCM (NOKIA)","PLANNED WORKS",
AM470="ACCESS-ISSUE","ACCESS-ISSUE",
AM470="Projet OCM (ZTE, NOKIA, autres projets)","PLANNED WORKS",
AM470="No root CAuse","No root cause",
AM470="ODU HS","ACTIVE",
AM470="IP &amp; VLAN","ACTIVE",
AM470="Warehouse HUAWEI","SPARE-ISSUE",
AM470="SPARE-HS","SPARE-ISSUE",
AM470="Power Telco","ACTIVE", AM470="no impacts","no impacts"
),"")</f>
        <v>no impacts</v>
      </c>
      <c r="AO470" s="93" t="s">
        <v>5537</v>
      </c>
      <c r="AP470" s="101" t="str">
        <f t="shared" si="23"/>
        <v>OST_205</v>
      </c>
      <c r="AR470" s="17" t="s">
        <v>5537</v>
      </c>
      <c r="AS470" s="7" t="s">
        <v>5537</v>
      </c>
      <c r="AT470" s="6"/>
      <c r="AU470" s="7"/>
      <c r="AV470" s="3" t="s">
        <v>5537</v>
      </c>
      <c r="AW470" s="18" t="s">
        <v>5537</v>
      </c>
      <c r="AX470" s="18" t="s">
        <v>5537</v>
      </c>
      <c r="AY470" s="18" t="s">
        <v>5537</v>
      </c>
      <c r="AZ470" s="18" t="s">
        <v>5537</v>
      </c>
      <c r="BA470" s="18" t="s">
        <v>5537</v>
      </c>
      <c r="BB470" s="18" t="s">
        <v>5537</v>
      </c>
      <c r="BC470" s="18" t="s">
        <v>5537</v>
      </c>
      <c r="BD470" s="18" t="s">
        <v>5537</v>
      </c>
      <c r="BE470" s="18" t="s">
        <v>5537</v>
      </c>
      <c r="BF470" s="18" t="s">
        <v>5537</v>
      </c>
      <c r="BG470" s="18" t="s">
        <v>5537</v>
      </c>
      <c r="BH470" s="18" t="s">
        <v>5537</v>
      </c>
      <c r="BI470" s="9" t="s">
        <v>5537</v>
      </c>
      <c r="BJ470" s="14"/>
      <c r="BK470" s="14" t="s">
        <v>5537</v>
      </c>
      <c r="BL470" s="14" t="str">
        <f>_xlfn.XLOOKUP(B470,'[4]cell downs 18042026 17h'!$B:$B,'[4]cell downs 18042026 17h'!$B:$B,"")</f>
        <v/>
      </c>
      <c r="BM470" s="14" t="str">
        <f>_xlfn.XLOOKUP(B470,'[5]Cells Huawei 19042026 15h'!$B:$B,'[5]Cells Huawei 19042026 15h'!$B:$B,"")</f>
        <v/>
      </c>
      <c r="BN470" s="9" t="str">
        <f>_xlfn.XLOOKUP(B470,'[6]cells down 19042026 9H40'!$B:$B,'[6]cells down 19042026 9H40'!$B:$B,"")</f>
        <v/>
      </c>
      <c r="BO470" s="9" t="s">
        <v>1162</v>
      </c>
      <c r="BP470" s="9" t="s">
        <v>5537</v>
      </c>
      <c r="BQ470" s="115"/>
    </row>
    <row r="471" spans="1:69" s="9" customFormat="1" x14ac:dyDescent="0.3">
      <c r="A471" s="1" t="s">
        <v>140</v>
      </c>
      <c r="B471" s="8" t="s">
        <v>141</v>
      </c>
      <c r="C471" s="3" t="str">
        <f>_xlfn.XLOOKUP(B471,'[1]daily break down'!$D:$D,'[1]daily break down'!$E:$E,"")</f>
        <v>EXTREME-NORD</v>
      </c>
      <c r="D471" s="1" t="s">
        <v>11</v>
      </c>
      <c r="E471" s="1" t="s">
        <v>12</v>
      </c>
      <c r="F471" s="3" t="s">
        <v>55</v>
      </c>
      <c r="G471" s="1" t="s">
        <v>142</v>
      </c>
      <c r="H471" s="33" t="str">
        <f>_xlfn.XLOOKUP(B471,[2]CALCULATION!$B:$B,[2]CALCULATION!$H:$H,"")</f>
        <v>NOKIA</v>
      </c>
      <c r="I471" s="28">
        <v>0.29148544407314159</v>
      </c>
      <c r="J471" s="28">
        <v>0.91131625650335035</v>
      </c>
      <c r="K471" s="28">
        <v>0.19339086689202542</v>
      </c>
      <c r="L471" s="28">
        <v>0.20392879451527351</v>
      </c>
      <c r="M471" s="28">
        <v>0</v>
      </c>
      <c r="N471" s="28">
        <v>0</v>
      </c>
      <c r="O471" s="28">
        <v>0.18615463029031387</v>
      </c>
      <c r="P471" s="28">
        <v>1.0623405585258097</v>
      </c>
      <c r="Q471" s="28">
        <v>0.45544492667444564</v>
      </c>
      <c r="R471" s="28">
        <v>2.1806151447311417</v>
      </c>
      <c r="S471" s="94">
        <v>5.2828354572275655</v>
      </c>
      <c r="T471" s="94">
        <f>_xlfn.XLOOKUP(B471,'[3]Nur des jours'!$B:$B,'[3]Nur des jours'!$U:$U,"")</f>
        <v>0.61712550903080687</v>
      </c>
      <c r="U471" s="94">
        <v>1.4313898639656926</v>
      </c>
      <c r="V471" s="94">
        <v>3.8924825071937534</v>
      </c>
      <c r="W471" s="94">
        <v>0.61712550903080687</v>
      </c>
      <c r="X471" s="94">
        <v>0.63028547567503013</v>
      </c>
      <c r="Y471" s="94">
        <v>0.45353663946261968</v>
      </c>
      <c r="Z471" s="94">
        <v>1.2496614479147046</v>
      </c>
      <c r="AA471" s="94">
        <v>5.4915217677936057E-2</v>
      </c>
      <c r="AB471" s="94">
        <v>0.4236087380929906</v>
      </c>
      <c r="AC471" s="94">
        <f>_xlfn.XLOOKUP(B471,'[3]Nur des jours'!$B:$B,'[3]Nur des jours'!$N:$N,"")</f>
        <v>0.14747826260654678</v>
      </c>
      <c r="AD471" s="94">
        <v>0.14747826260654678</v>
      </c>
      <c r="AE471" s="94">
        <v>0.73426115767218603</v>
      </c>
      <c r="AF471" s="94">
        <v>0.12697161955860214</v>
      </c>
      <c r="AG471" s="94">
        <v>0</v>
      </c>
      <c r="AH471" s="94">
        <v>0.14747826260654678</v>
      </c>
      <c r="AI471" s="49" t="s">
        <v>6659</v>
      </c>
      <c r="AJ471" s="49"/>
      <c r="AK471" s="48" t="str" cm="1">
        <f t="array" ref="AK471">IFERROR(_xlfn.IFS(
AM471="MPR ISSUE","PDH",
AM471="BSS Hardware Issue","BSS",
AM471="Sites strategiques, MLL, Pylone, etc.","ENVTECH",
AM471="AKTIVCO DEFAUT GE &amp; POWER Cabinet","AKTIVCO",
AM471="AKTIVCO Coupure ENEO &amp; Baisse de tension","AKTIVCO GRID ONLY",
AM471="Coupure ENEO &amp; Baisse de tension","IHS GRID ONLY",
AM471="Defaut GE &amp; POWER Cabinet","IHS",
AM471="Sharing","Partners",
AM471="Sites strategiques &amp; DataCenter","SST &amp; DC",
AM471="Exclu","Exclu",
AM471="SAT","SAT",
AM471="SPARE-ISSUE","SPARE-ISSUE",
AM471="Fiber CAmtel","TRANS_FO_CAMTEL",
AM471="Fiber AOF","Fiber AOF",
AM471="Projet OCM (HUAWEI)","TRAVAUX-HUAWEI",
AM471="Projet OCM (NOKIA)","TRAVAUX-NOKIA",
AM471="ACCESS-ISSUE","ACCESS-ISSUE",
AM471="Projet OCM (ZTE, NOKIA, autres projets)","TRAVAUX OCM",
AM471="No root CAuse","No root cause",
AM471="ODU HS","PDH",
AM471="IP &amp; VLAN","PDH",
AM471="Warehouse HUAWEI","SPARE-ISSUE",
AM471="SPARE-HS","SPARE-ISSUE",
AM471="Power Telco","BSS",AM471="no impacts","no impacts"
),"")</f>
        <v>IHS</v>
      </c>
      <c r="AL471" s="48" t="str" cm="1">
        <f t="array" ref="AL471">IFERROR(_xlfn.IFS(
AM471="MPR ISSUE","TX ISSUE",
AM471="BSS Hardware Issue","RAN ISSUE",
AM471="Sites strategiques, MLL, Pylone, etc.","ENVTECH",
AM471="AKTIVCO DEFAUT GE &amp; POWER Cabinet","POWER ISSUE",
AM471="AKTIVCO Coupure ENEO &amp; Baisse de tension","POWER ISSUE",
AM471="Coupure ENEO &amp; Baisse de tension","POWER ISSUE",
AM471="Defaut GE &amp; POWER Cabinet","POWER ISSUE",
AM471="Sharing","POWER ISSUE",
AM471="Sites strategiques &amp; DataCenter","POWER ISSUE",
AM471="Exclu","Exclu",
AM471="SAT","TX ISSUE",
AM471="SPARE-ISSUE","SPARE-ISSUE",
AM471="Fiber CAmtel","TX ISSUE",
AM471="Fiber AOF","TX ISSUE",
AM471="Projet OCM (HUAWEI)","TRAVAUX-HUAWEI",
AM471="Projet OCM (NOKIA)","TRAVAUX -NOKIA",
AM471="ACCESS-ISSUE","ACCESS-ISSUE",
AM471="Projet OCM (ZTE, NOKIA, autres projets)","TRAVAUX OCM",
AM471="No root CAuse","No root cause",
AM471="ODU HS","TX ISSUE",
AM471="IP &amp; VLAN","TX ISSUE",
AM471="Warehouse HUAWEI","SPARE-ISSUE",
AM471="SPARE-HS","SPARE-ISSUE",
AM471="Power Telco","RAN ISSUE",AM471="no impacts","no impacts"
),"")</f>
        <v>POWER ISSUE</v>
      </c>
      <c r="AM471" s="67" t="s">
        <v>5330</v>
      </c>
      <c r="AN471" s="48" t="str" cm="1">
        <f t="array" ref="AN471">IFERROR(_xlfn.IFS(
AM471="MPR ISSUE","ACTIVE",
AM471="BSS Hardware Issue","ACTIVE",
AM471="Sites strategiques, MLL, Pylone, etc.","PASSIVE",
AM471="AKTIVCO DEFAUT GE &amp; POWER Cabinet","PASSIVE",
AM471="AKTIVCO Coupure ENEO &amp; Baisse de tension","PASSIVE",
AM471="Coupure ENEO &amp; Baisse de tension","PASSIVE",
AM471="Defaut GE &amp; POWER Cabinet","PASSIVE",
AM471="Sharing","PASSIVE",
AM471="Sites strategiques &amp; DataCenter","PASSIVE",
AM471="Exclu","Exclu",
AM471="SAT","ACTIVE",
AM471="SPARE-ISSUE","SPARE-ISSUE",
AM471="Fiber CAmtel","ACTIVE",
AM471="Fiber AOF","ACTIVE",
AM471="Projet OCM (HUAWEI)","PLANNED WORKS",
AM471="Projet OCM (NOKIA)","PLANNED WORKS",
AM471="ACCESS-ISSUE","ACCESS-ISSUE",
AM471="Projet OCM (ZTE, NOKIA, autres projets)","PLANNED WORKS",
AM471="No root CAuse","No root cause",
AM471="ODU HS","ACTIVE",
AM471="IP &amp; VLAN","ACTIVE",
AM471="Warehouse HUAWEI","SPARE-ISSUE",
AM471="SPARE-HS","SPARE-ISSUE",
AM471="Power Telco","ACTIVE", AM471="no impacts","no impacts"
),"")</f>
        <v>PASSIVE</v>
      </c>
      <c r="AO471" s="93" t="s">
        <v>6085</v>
      </c>
      <c r="AP471" s="101" t="str">
        <f t="shared" si="23"/>
        <v>EXN_142</v>
      </c>
      <c r="AR471" s="17" t="s">
        <v>5537</v>
      </c>
      <c r="AS471" s="7" t="s">
        <v>5537</v>
      </c>
      <c r="AT471" s="6"/>
      <c r="AU471" s="7"/>
      <c r="AV471" s="3" t="s">
        <v>5537</v>
      </c>
      <c r="AW471" s="18" t="s">
        <v>5537</v>
      </c>
      <c r="AX471" s="18" t="s">
        <v>5537</v>
      </c>
      <c r="AY471" s="18" t="s">
        <v>5537</v>
      </c>
      <c r="AZ471" s="18" t="s">
        <v>5537</v>
      </c>
      <c r="BA471" s="18" t="s">
        <v>5537</v>
      </c>
      <c r="BB471" s="18" t="s">
        <v>5537</v>
      </c>
      <c r="BC471" s="18" t="s">
        <v>5537</v>
      </c>
      <c r="BD471" s="18" t="s">
        <v>5537</v>
      </c>
      <c r="BE471" s="18" t="s">
        <v>5537</v>
      </c>
      <c r="BF471" s="18" t="s">
        <v>5537</v>
      </c>
      <c r="BG471" s="18" t="s">
        <v>5537</v>
      </c>
      <c r="BH471" s="18" t="s">
        <v>5537</v>
      </c>
      <c r="BI471" s="9" t="s">
        <v>6085</v>
      </c>
      <c r="BJ471" s="14"/>
      <c r="BK471" s="14" t="s">
        <v>5537</v>
      </c>
      <c r="BL471" s="14" t="str">
        <f>_xlfn.XLOOKUP(B471,'[4]cell downs 18042026 17h'!$B:$B,'[4]cell downs 18042026 17h'!$B:$B,"")</f>
        <v/>
      </c>
      <c r="BM471" s="14" t="str">
        <f>_xlfn.XLOOKUP(B471,'[5]Cells Huawei 19042026 15h'!$B:$B,'[5]Cells Huawei 19042026 15h'!$B:$B,"")</f>
        <v/>
      </c>
      <c r="BN471" s="9" t="str">
        <f>_xlfn.XLOOKUP(B471,'[6]cells down 19042026 9H40'!$B:$B,'[6]cells down 19042026 9H40'!$B:$B,"")</f>
        <v/>
      </c>
      <c r="BO471" s="9" t="s">
        <v>141</v>
      </c>
      <c r="BP471" s="9" t="s">
        <v>5537</v>
      </c>
      <c r="BQ471" s="115"/>
    </row>
    <row r="472" spans="1:69" s="9" customFormat="1" x14ac:dyDescent="0.3">
      <c r="A472" s="1" t="s">
        <v>1915</v>
      </c>
      <c r="B472" s="8" t="s">
        <v>1916</v>
      </c>
      <c r="C472" s="3" t="str">
        <f>_xlfn.XLOOKUP(B472,'[1]daily break down'!$D:$D,'[1]daily break down'!$E:$E,"")</f>
        <v>Douala</v>
      </c>
      <c r="D472" s="1" t="s">
        <v>11</v>
      </c>
      <c r="E472" s="1" t="s">
        <v>12</v>
      </c>
      <c r="F472" s="3" t="s">
        <v>31</v>
      </c>
      <c r="G472" s="1" t="s">
        <v>32</v>
      </c>
      <c r="H472" s="34" t="str">
        <f>_xlfn.XLOOKUP(B472,[2]CALCULATION!$B:$B,[2]CALCULATION!$H:$H,"")</f>
        <v>ZTE</v>
      </c>
      <c r="I472" s="28">
        <v>0</v>
      </c>
      <c r="J472" s="28">
        <v>0</v>
      </c>
      <c r="K472" s="28">
        <v>0</v>
      </c>
      <c r="L472" s="28">
        <v>0</v>
      </c>
      <c r="M472" s="28">
        <v>0</v>
      </c>
      <c r="N472" s="28">
        <v>0.29781013774387655</v>
      </c>
      <c r="O472" s="28">
        <v>0.443130355874019</v>
      </c>
      <c r="P472" s="28">
        <v>0</v>
      </c>
      <c r="Q472" s="28">
        <v>0.29470683411665022</v>
      </c>
      <c r="R472" s="28">
        <v>1.1911157054272863</v>
      </c>
      <c r="S472" s="94">
        <v>0</v>
      </c>
      <c r="T472" s="94">
        <f>_xlfn.XLOOKUP(B472,'[3]Nur des jours'!$B:$B,'[3]Nur des jours'!$U:$U,"")</f>
        <v>0.59346223101134898</v>
      </c>
      <c r="U472" s="94">
        <v>0.60519771254419363</v>
      </c>
      <c r="V472" s="94">
        <v>46.252957055985036</v>
      </c>
      <c r="W472" s="94">
        <v>0.59346223101134898</v>
      </c>
      <c r="X472" s="94">
        <v>0.14986816310107798</v>
      </c>
      <c r="Y472" s="94">
        <v>0</v>
      </c>
      <c r="Z472" s="94">
        <v>0</v>
      </c>
      <c r="AA472" s="94">
        <v>0</v>
      </c>
      <c r="AB472" s="94">
        <v>0</v>
      </c>
      <c r="AC472" s="94">
        <f>_xlfn.XLOOKUP(B472,'[3]Nur des jours'!$B:$B,'[3]Nur des jours'!$N:$N,"")</f>
        <v>0.14630114743759898</v>
      </c>
      <c r="AD472" s="94">
        <v>0.14630114743759898</v>
      </c>
      <c r="AE472" s="94">
        <v>6.6069765675894954E-2</v>
      </c>
      <c r="AF472" s="94">
        <v>5.6101267888654889E-2</v>
      </c>
      <c r="AG472" s="94">
        <v>0.22633775256256225</v>
      </c>
      <c r="AH472" s="94">
        <v>0.14630114743759898</v>
      </c>
      <c r="AI472" s="49" t="s">
        <v>5559</v>
      </c>
      <c r="AJ472" s="49"/>
      <c r="AK472" s="48" t="str" cm="1">
        <f t="array" ref="AK472">IFERROR(_xlfn.IFS(
AM472="MPR ISSUE","PDH",
AM472="BSS Hardware Issue","BSS",
AM472="Sites strategiques, MLL, Pylone, etc.","ENVTECH",
AM472="AKTIVCO DEFAUT GE &amp; POWER Cabinet","AKTIVCO",
AM472="AKTIVCO Coupure ENEO &amp; Baisse de tension","AKTIVCO GRID ONLY",
AM472="Coupure ENEO &amp; Baisse de tension","IHS GRID ONLY",
AM472="Defaut GE &amp; POWER Cabinet","IHS",
AM472="Sharing","Partners",
AM472="Sites strategiques &amp; DataCenter","SST &amp; DC",
AM472="Exclu","Exclu",
AM472="SAT","SAT",
AM472="SPARE-ISSUE","SPARE-ISSUE",
AM472="Fiber CAmtel","TRANS_FO_CAMTEL",
AM472="Fiber AOF","Fiber AOF",
AM472="Projet OCM (HUAWEI)","TRAVAUX-HUAWEI",
AM472="Projet OCM (NOKIA)","TRAVAUX-NOKIA",
AM472="ACCESS-ISSUE","ACCESS-ISSUE",
AM472="Projet OCM (ZTE, NOKIA, autres projets)","TRAVAUX OCM",
AM472="No root CAuse","No root cause",
AM472="ODU HS","PDH",
AM472="IP &amp; VLAN","PDH",
AM472="Warehouse HUAWEI","SPARE-ISSUE",
AM472="SPARE-HS","SPARE-ISSUE",
AM472="Power Telco","BSS",AM472="no impacts","no impacts"
),"")</f>
        <v>no impacts</v>
      </c>
      <c r="AL472" s="48" t="str" cm="1">
        <f t="array" ref="AL472">IFERROR(_xlfn.IFS(
AM472="MPR ISSUE","TX ISSUE",
AM472="BSS Hardware Issue","RAN ISSUE",
AM472="Sites strategiques, MLL, Pylone, etc.","ENVTECH",
AM472="AKTIVCO DEFAUT GE &amp; POWER Cabinet","POWER ISSUE",
AM472="AKTIVCO Coupure ENEO &amp; Baisse de tension","POWER ISSUE",
AM472="Coupure ENEO &amp; Baisse de tension","POWER ISSUE",
AM472="Defaut GE &amp; POWER Cabinet","POWER ISSUE",
AM472="Sharing","POWER ISSUE",
AM472="Sites strategiques &amp; DataCenter","POWER ISSUE",
AM472="Exclu","Exclu",
AM472="SAT","TX ISSUE",
AM472="SPARE-ISSUE","SPARE-ISSUE",
AM472="Fiber CAmtel","TX ISSUE",
AM472="Fiber AOF","TX ISSUE",
AM472="Projet OCM (HUAWEI)","TRAVAUX-HUAWEI",
AM472="Projet OCM (NOKIA)","TRAVAUX -NOKIA",
AM472="ACCESS-ISSUE","ACCESS-ISSUE",
AM472="Projet OCM (ZTE, NOKIA, autres projets)","TRAVAUX OCM",
AM472="No root CAuse","No root cause",
AM472="ODU HS","TX ISSUE",
AM472="IP &amp; VLAN","TX ISSUE",
AM472="Warehouse HUAWEI","SPARE-ISSUE",
AM472="SPARE-HS","SPARE-ISSUE",
AM472="Power Telco","RAN ISSUE",AM472="no impacts","no impacts"
),"")</f>
        <v>no impacts</v>
      </c>
      <c r="AM472" s="67" t="s">
        <v>5605</v>
      </c>
      <c r="AN472" s="48" t="str" cm="1">
        <f t="array" ref="AN472">IFERROR(_xlfn.IFS(
AM472="MPR ISSUE","ACTIVE",
AM472="BSS Hardware Issue","ACTIVE",
AM472="Sites strategiques, MLL, Pylone, etc.","PASSIVE",
AM472="AKTIVCO DEFAUT GE &amp; POWER Cabinet","PASSIVE",
AM472="AKTIVCO Coupure ENEO &amp; Baisse de tension","PASSIVE",
AM472="Coupure ENEO &amp; Baisse de tension","PASSIVE",
AM472="Defaut GE &amp; POWER Cabinet","PASSIVE",
AM472="Sharing","PASSIVE",
AM472="Sites strategiques &amp; DataCenter","PASSIVE",
AM472="Exclu","Exclu",
AM472="SAT","ACTIVE",
AM472="SPARE-ISSUE","SPARE-ISSUE",
AM472="Fiber CAmtel","ACTIVE",
AM472="Fiber AOF","ACTIVE",
AM472="Projet OCM (HUAWEI)","PLANNED WORKS",
AM472="Projet OCM (NOKIA)","PLANNED WORKS",
AM472="ACCESS-ISSUE","ACCESS-ISSUE",
AM472="Projet OCM (ZTE, NOKIA, autres projets)","PLANNED WORKS",
AM472="No root CAuse","No root cause",
AM472="ODU HS","ACTIVE",
AM472="IP &amp; VLAN","ACTIVE",
AM472="Warehouse HUAWEI","SPARE-ISSUE",
AM472="SPARE-HS","SPARE-ISSUE",
AM472="Power Telco","ACTIVE", AM472="no impacts","no impacts"
),"")</f>
        <v>no impacts</v>
      </c>
      <c r="AO472" s="93" t="s">
        <v>5537</v>
      </c>
      <c r="AP472" s="101" t="str">
        <f t="shared" si="23"/>
        <v>LIT_580</v>
      </c>
      <c r="AR472" s="17" t="s">
        <v>5537</v>
      </c>
      <c r="AS472" s="7" t="s">
        <v>5537</v>
      </c>
      <c r="AT472" s="6"/>
      <c r="AU472" s="7"/>
      <c r="AV472" s="3" t="s">
        <v>5537</v>
      </c>
      <c r="AW472" s="18" t="s">
        <v>5537</v>
      </c>
      <c r="AX472" s="18" t="s">
        <v>5537</v>
      </c>
      <c r="AY472" s="18" t="s">
        <v>5537</v>
      </c>
      <c r="AZ472" s="18" t="s">
        <v>5537</v>
      </c>
      <c r="BA472" s="18" t="s">
        <v>5537</v>
      </c>
      <c r="BB472" s="18" t="s">
        <v>5537</v>
      </c>
      <c r="BC472" s="18" t="s">
        <v>5537</v>
      </c>
      <c r="BD472" s="18" t="s">
        <v>5537</v>
      </c>
      <c r="BE472" s="18" t="s">
        <v>5537</v>
      </c>
      <c r="BF472" s="18" t="s">
        <v>5537</v>
      </c>
      <c r="BG472" s="18" t="s">
        <v>5537</v>
      </c>
      <c r="BH472" s="18" t="s">
        <v>5537</v>
      </c>
      <c r="BI472" s="9" t="s">
        <v>5537</v>
      </c>
      <c r="BJ472" s="14"/>
      <c r="BK472" s="14" t="s">
        <v>5537</v>
      </c>
      <c r="BL472" s="14" t="str">
        <f>_xlfn.XLOOKUP(B472,'[4]cell downs 18042026 17h'!$B:$B,'[4]cell downs 18042026 17h'!$B:$B,"")</f>
        <v/>
      </c>
      <c r="BM472" s="14" t="str">
        <f>_xlfn.XLOOKUP(B472,'[5]Cells Huawei 19042026 15h'!$B:$B,'[5]Cells Huawei 19042026 15h'!$B:$B,"")</f>
        <v/>
      </c>
      <c r="BN472" s="9" t="str">
        <f>_xlfn.XLOOKUP(B472,'[6]cells down 19042026 9H40'!$B:$B,'[6]cells down 19042026 9H40'!$B:$B,"")</f>
        <v/>
      </c>
      <c r="BO472" s="9" t="s">
        <v>1916</v>
      </c>
      <c r="BP472" s="9" t="s">
        <v>12</v>
      </c>
      <c r="BQ472" s="115"/>
    </row>
    <row r="473" spans="1:69" s="9" customFormat="1" x14ac:dyDescent="0.3">
      <c r="A473" s="1" t="s">
        <v>1345</v>
      </c>
      <c r="B473" s="8" t="s">
        <v>1346</v>
      </c>
      <c r="C473" s="3" t="str">
        <f>_xlfn.XLOOKUP(B473,'[1]daily break down'!$D:$D,'[1]daily break down'!$E:$E,"")</f>
        <v>EXTREME-NORD</v>
      </c>
      <c r="D473" s="1" t="s">
        <v>11</v>
      </c>
      <c r="E473" s="1" t="s">
        <v>12</v>
      </c>
      <c r="F473" s="3" t="s">
        <v>55</v>
      </c>
      <c r="G473" s="1" t="s">
        <v>185</v>
      </c>
      <c r="H473" s="32" t="str">
        <f>_xlfn.XLOOKUP(B473,[2]CALCULATION!$B:$B,[2]CALCULATION!$H:$H,"")</f>
        <v>Huawei</v>
      </c>
      <c r="I473" s="28">
        <v>9.5417668998068125E-3</v>
      </c>
      <c r="J473" s="28">
        <v>1.4000536479155785E-2</v>
      </c>
      <c r="K473" s="28">
        <v>8.1149606344151394E-3</v>
      </c>
      <c r="L473" s="28">
        <v>1.0968573165198484E-2</v>
      </c>
      <c r="M473" s="28">
        <v>9.2742407250458719E-3</v>
      </c>
      <c r="N473" s="28">
        <v>5.3451729717235531E-2</v>
      </c>
      <c r="O473" s="28">
        <v>0.44222076687983147</v>
      </c>
      <c r="P473" s="28">
        <v>0.18339811033778208</v>
      </c>
      <c r="Q473" s="28">
        <v>7.5442381282584689E-3</v>
      </c>
      <c r="R473" s="28">
        <v>8.6856831405718073E-3</v>
      </c>
      <c r="S473" s="94">
        <v>5.0473271638230418E-3</v>
      </c>
      <c r="T473" s="94">
        <f>_xlfn.XLOOKUP(B473,'[3]Nur des jours'!$B:$B,'[3]Nur des jours'!$U:$U,"")</f>
        <v>0</v>
      </c>
      <c r="U473" s="94">
        <v>0.16738221000876058</v>
      </c>
      <c r="V473" s="94">
        <v>7.6690836764802392E-3</v>
      </c>
      <c r="W473" s="94">
        <v>0</v>
      </c>
      <c r="X473" s="94">
        <v>0</v>
      </c>
      <c r="Y473" s="94">
        <v>7.0626910136887808E-2</v>
      </c>
      <c r="Z473" s="94">
        <v>6.2422774110885686E-3</v>
      </c>
      <c r="AA473" s="94">
        <v>6.9556805437844043E-3</v>
      </c>
      <c r="AB473" s="94">
        <v>5.8855758447406495E-3</v>
      </c>
      <c r="AC473" s="94">
        <f>_xlfn.XLOOKUP(B473,'[3]Nur des jours'!$B:$B,'[3]Nur des jours'!$N:$N,"")</f>
        <v>0.14187804801488443</v>
      </c>
      <c r="AD473" s="94">
        <v>0.14187804801488443</v>
      </c>
      <c r="AE473" s="94">
        <v>0.19920846172599704</v>
      </c>
      <c r="AF473" s="94">
        <v>0.26111527620524222</v>
      </c>
      <c r="AG473" s="94">
        <v>4.9419469998927476E-2</v>
      </c>
      <c r="AH473" s="94">
        <v>0.14187804801488443</v>
      </c>
      <c r="AI473" s="49" t="s">
        <v>6659</v>
      </c>
      <c r="AJ473" s="49"/>
      <c r="AK473" s="48" t="str" cm="1">
        <f t="array" ref="AK473">IFERROR(_xlfn.IFS(
AM473="MPR ISSUE","PDH",
AM473="BSS Hardware Issue","BSS",
AM473="Sites strategiques, MLL, Pylone, etc.","ENVTECH",
AM473="AKTIVCO DEFAUT GE &amp; POWER Cabinet","AKTIVCO",
AM473="AKTIVCO Coupure ENEO &amp; Baisse de tension","AKTIVCO GRID ONLY",
AM473="Coupure ENEO &amp; Baisse de tension","IHS GRID ONLY",
AM473="Defaut GE &amp; POWER Cabinet","IHS",
AM473="Sharing","Partners",
AM473="Sites strategiques &amp; DataCenter","SST &amp; DC",
AM473="Exclu","Exclu",
AM473="SAT","SAT",
AM473="SPARE-ISSUE","SPARE-ISSUE",
AM473="Fiber CAmtel","TRANS_FO_CAMTEL",
AM473="Fiber AOF","Fiber AOF",
AM473="Projet OCM (HUAWEI)","TRAVAUX-HUAWEI",
AM473="Projet OCM (NOKIA)","TRAVAUX-NOKIA",
AM473="ACCESS-ISSUE","ACCESS-ISSUE",
AM473="Projet OCM (ZTE, NOKIA, autres projets)","TRAVAUX OCM",
AM473="No root CAuse","No root cause",
AM473="ODU HS","PDH",
AM473="IP &amp; VLAN","PDH",
AM473="Warehouse HUAWEI","SPARE-ISSUE",
AM473="SPARE-HS","SPARE-ISSUE",
AM473="Power Telco","BSS",AM473="no impacts","no impacts"
),"")</f>
        <v>no impacts</v>
      </c>
      <c r="AL473" s="48" t="str" cm="1">
        <f t="array" ref="AL473">IFERROR(_xlfn.IFS(
AM473="MPR ISSUE","TX ISSUE",
AM473="BSS Hardware Issue","RAN ISSUE",
AM473="Sites strategiques, MLL, Pylone, etc.","ENVTECH",
AM473="AKTIVCO DEFAUT GE &amp; POWER Cabinet","POWER ISSUE",
AM473="AKTIVCO Coupure ENEO &amp; Baisse de tension","POWER ISSUE",
AM473="Coupure ENEO &amp; Baisse de tension","POWER ISSUE",
AM473="Defaut GE &amp; POWER Cabinet","POWER ISSUE",
AM473="Sharing","POWER ISSUE",
AM473="Sites strategiques &amp; DataCenter","POWER ISSUE",
AM473="Exclu","Exclu",
AM473="SAT","TX ISSUE",
AM473="SPARE-ISSUE","SPARE-ISSUE",
AM473="Fiber CAmtel","TX ISSUE",
AM473="Fiber AOF","TX ISSUE",
AM473="Projet OCM (HUAWEI)","TRAVAUX-HUAWEI",
AM473="Projet OCM (NOKIA)","TRAVAUX -NOKIA",
AM473="ACCESS-ISSUE","ACCESS-ISSUE",
AM473="Projet OCM (ZTE, NOKIA, autres projets)","TRAVAUX OCM",
AM473="No root CAuse","No root cause",
AM473="ODU HS","TX ISSUE",
AM473="IP &amp; VLAN","TX ISSUE",
AM473="Warehouse HUAWEI","SPARE-ISSUE",
AM473="SPARE-HS","SPARE-ISSUE",
AM473="Power Telco","RAN ISSUE",AM473="no impacts","no impacts"
),"")</f>
        <v>no impacts</v>
      </c>
      <c r="AM473" s="67" t="s">
        <v>5605</v>
      </c>
      <c r="AN473" s="48" t="str" cm="1">
        <f t="array" ref="AN473">IFERROR(_xlfn.IFS(
AM473="MPR ISSUE","ACTIVE",
AM473="BSS Hardware Issue","ACTIVE",
AM473="Sites strategiques, MLL, Pylone, etc.","PASSIVE",
AM473="AKTIVCO DEFAUT GE &amp; POWER Cabinet","PASSIVE",
AM473="AKTIVCO Coupure ENEO &amp; Baisse de tension","PASSIVE",
AM473="Coupure ENEO &amp; Baisse de tension","PASSIVE",
AM473="Defaut GE &amp; POWER Cabinet","PASSIVE",
AM473="Sharing","PASSIVE",
AM473="Sites strategiques &amp; DataCenter","PASSIVE",
AM473="Exclu","Exclu",
AM473="SAT","ACTIVE",
AM473="SPARE-ISSUE","SPARE-ISSUE",
AM473="Fiber CAmtel","ACTIVE",
AM473="Fiber AOF","ACTIVE",
AM473="Projet OCM (HUAWEI)","PLANNED WORKS",
AM473="Projet OCM (NOKIA)","PLANNED WORKS",
AM473="ACCESS-ISSUE","ACCESS-ISSUE",
AM473="Projet OCM (ZTE, NOKIA, autres projets)","PLANNED WORKS",
AM473="No root CAuse","No root cause",
AM473="ODU HS","ACTIVE",
AM473="IP &amp; VLAN","ACTIVE",
AM473="Warehouse HUAWEI","SPARE-ISSUE",
AM473="SPARE-HS","SPARE-ISSUE",
AM473="Power Telco","ACTIVE", AM473="no impacts","no impacts"
),"")</f>
        <v>no impacts</v>
      </c>
      <c r="AO473" s="93" t="s">
        <v>5537</v>
      </c>
      <c r="AP473" s="101" t="str">
        <f t="shared" si="23"/>
        <v>EXN_010</v>
      </c>
      <c r="AR473" s="17" t="s">
        <v>5537</v>
      </c>
      <c r="AS473" s="7" t="s">
        <v>5537</v>
      </c>
      <c r="AT473" s="6"/>
      <c r="AU473" s="7"/>
      <c r="AV473" s="3" t="s">
        <v>5537</v>
      </c>
      <c r="AW473" s="18" t="s">
        <v>5537</v>
      </c>
      <c r="AX473" s="18" t="s">
        <v>5537</v>
      </c>
      <c r="AY473" s="18" t="s">
        <v>5537</v>
      </c>
      <c r="AZ473" s="18" t="s">
        <v>5537</v>
      </c>
      <c r="BA473" s="18" t="s">
        <v>5537</v>
      </c>
      <c r="BB473" s="18" t="s">
        <v>5537</v>
      </c>
      <c r="BC473" s="18" t="s">
        <v>5537</v>
      </c>
      <c r="BD473" s="18" t="s">
        <v>5537</v>
      </c>
      <c r="BE473" s="18" t="s">
        <v>5537</v>
      </c>
      <c r="BF473" s="18" t="s">
        <v>5537</v>
      </c>
      <c r="BG473" s="18" t="s">
        <v>5537</v>
      </c>
      <c r="BH473" s="18" t="s">
        <v>5537</v>
      </c>
      <c r="BI473" s="9" t="s">
        <v>5537</v>
      </c>
      <c r="BJ473" s="14"/>
      <c r="BK473" s="14" t="s">
        <v>5537</v>
      </c>
      <c r="BL473" s="14" t="str">
        <f>_xlfn.XLOOKUP(B473,'[4]cell downs 18042026 17h'!$B:$B,'[4]cell downs 18042026 17h'!$B:$B,"")</f>
        <v/>
      </c>
      <c r="BM473" s="14" t="str">
        <f>_xlfn.XLOOKUP(B473,'[5]Cells Huawei 19042026 15h'!$B:$B,'[5]Cells Huawei 19042026 15h'!$B:$B,"")</f>
        <v/>
      </c>
      <c r="BN473" s="9" t="str">
        <f>_xlfn.XLOOKUP(B473,'[6]cells down 19042026 9H40'!$B:$B,'[6]cells down 19042026 9H40'!$B:$B,"")</f>
        <v/>
      </c>
      <c r="BO473" s="9" t="s">
        <v>1346</v>
      </c>
      <c r="BP473" s="9" t="s">
        <v>5537</v>
      </c>
      <c r="BQ473" s="115"/>
    </row>
    <row r="474" spans="1:69" s="9" customFormat="1" x14ac:dyDescent="0.3">
      <c r="A474" s="2" t="s">
        <v>1423</v>
      </c>
      <c r="B474" s="8" t="s">
        <v>1424</v>
      </c>
      <c r="C474" s="3" t="str">
        <f>_xlfn.XLOOKUP(B474,'[1]daily break down'!$D:$D,'[1]daily break down'!$E:$E,"")</f>
        <v>ADAMAOUA</v>
      </c>
      <c r="D474" s="1" t="s">
        <v>11</v>
      </c>
      <c r="E474" s="1" t="s">
        <v>96</v>
      </c>
      <c r="F474" s="3" t="s">
        <v>90</v>
      </c>
      <c r="G474" s="1" t="s">
        <v>1423</v>
      </c>
      <c r="H474" s="33" t="str">
        <f>_xlfn.XLOOKUP(B474,[2]CALCULATION!$B:$B,[2]CALCULATION!$H:$H,"")</f>
        <v>NOKIA</v>
      </c>
      <c r="I474" s="28">
        <v>1.6054357700533064E-3</v>
      </c>
      <c r="J474" s="28">
        <v>1.3377857101139006E-3</v>
      </c>
      <c r="K474" s="28">
        <v>2.3994931835718068E-2</v>
      </c>
      <c r="L474" s="28">
        <v>9.2931390126852094E-3</v>
      </c>
      <c r="M474" s="28">
        <v>0.13472159459329286</v>
      </c>
      <c r="N474" s="28">
        <v>8.5511609294543947E-2</v>
      </c>
      <c r="O474" s="28">
        <v>3.1288191940604823E-2</v>
      </c>
      <c r="P474" s="28">
        <v>0.15275361830202938</v>
      </c>
      <c r="Q474" s="28">
        <v>1.8066006417997791</v>
      </c>
      <c r="R474" s="28">
        <v>1.3206037068948022</v>
      </c>
      <c r="S474" s="94">
        <v>2.5474809494320405E-2</v>
      </c>
      <c r="T474" s="94">
        <f>_xlfn.XLOOKUP(B474,'[3]Nur des jours'!$B:$B,'[3]Nur des jours'!$U:$U,"")</f>
        <v>2.593342715113487E-2</v>
      </c>
      <c r="U474" s="94">
        <v>0</v>
      </c>
      <c r="V474" s="94">
        <v>0</v>
      </c>
      <c r="W474" s="94">
        <v>2.5933427151134874E-2</v>
      </c>
      <c r="X474" s="94">
        <v>5.1617271597515828E-2</v>
      </c>
      <c r="Y474" s="94">
        <v>0.75542026072636637</v>
      </c>
      <c r="Z474" s="94">
        <v>2.5184260954641696E-2</v>
      </c>
      <c r="AA474" s="94">
        <v>8.9185714007576275E-4</v>
      </c>
      <c r="AB474" s="94">
        <v>2.495238945198822E-2</v>
      </c>
      <c r="AC474" s="94">
        <f>_xlfn.XLOOKUP(B474,'[3]Nur des jours'!$B:$B,'[3]Nur des jours'!$N:$N,"")</f>
        <v>0.14151006132518373</v>
      </c>
      <c r="AD474" s="94">
        <v>0.14151006132518373</v>
      </c>
      <c r="AE474" s="94">
        <v>0.21419593220068023</v>
      </c>
      <c r="AF474" s="94">
        <v>0.11238142504333501</v>
      </c>
      <c r="AG474" s="94">
        <v>0.14035813486200577</v>
      </c>
      <c r="AH474" s="94">
        <v>0.14151006132518373</v>
      </c>
      <c r="AI474" s="49" t="s">
        <v>5559</v>
      </c>
      <c r="AJ474" s="49"/>
      <c r="AK474" s="48" t="str" cm="1">
        <f t="array" ref="AK474">IFERROR(_xlfn.IFS(
AM474="MPR ISSUE","PDH",
AM474="BSS Hardware Issue","BSS",
AM474="Sites strategiques, MLL, Pylone, etc.","ENVTECH",
AM474="AKTIVCO DEFAUT GE &amp; POWER Cabinet","AKTIVCO",
AM474="AKTIVCO Coupure ENEO &amp; Baisse de tension","AKTIVCO GRID ONLY",
AM474="Coupure ENEO &amp; Baisse de tension","IHS GRID ONLY",
AM474="Defaut GE &amp; POWER Cabinet","IHS",
AM474="Sharing","Partners",
AM474="Sites strategiques &amp; DataCenter","SST &amp; DC",
AM474="Exclu","Exclu",
AM474="SAT","SAT",
AM474="SPARE-ISSUE","SPARE-ISSUE",
AM474="Fiber CAmtel","TRANS_FO_CAMTEL",
AM474="Fiber AOF","Fiber AOF",
AM474="Projet OCM (HUAWEI)","TRAVAUX-HUAWEI",
AM474="Projet OCM (NOKIA)","TRAVAUX-NOKIA",
AM474="ACCESS-ISSUE","ACCESS-ISSUE",
AM474="Projet OCM (ZTE, NOKIA, autres projets)","TRAVAUX OCM",
AM474="No root CAuse","No root cause",
AM474="ODU HS","PDH",
AM474="IP &amp; VLAN","PDH",
AM474="Warehouse HUAWEI","SPARE-ISSUE",
AM474="SPARE-HS","SPARE-ISSUE",
AM474="Power Telco","BSS",AM474="no impacts","no impacts"
),"")</f>
        <v>no impacts</v>
      </c>
      <c r="AL474" s="48" t="str" cm="1">
        <f t="array" ref="AL474">IFERROR(_xlfn.IFS(
AM474="MPR ISSUE","TX ISSUE",
AM474="BSS Hardware Issue","RAN ISSUE",
AM474="Sites strategiques, MLL, Pylone, etc.","ENVTECH",
AM474="AKTIVCO DEFAUT GE &amp; POWER Cabinet","POWER ISSUE",
AM474="AKTIVCO Coupure ENEO &amp; Baisse de tension","POWER ISSUE",
AM474="Coupure ENEO &amp; Baisse de tension","POWER ISSUE",
AM474="Defaut GE &amp; POWER Cabinet","POWER ISSUE",
AM474="Sharing","POWER ISSUE",
AM474="Sites strategiques &amp; DataCenter","POWER ISSUE",
AM474="Exclu","Exclu",
AM474="SAT","TX ISSUE",
AM474="SPARE-ISSUE","SPARE-ISSUE",
AM474="Fiber CAmtel","TX ISSUE",
AM474="Fiber AOF","TX ISSUE",
AM474="Projet OCM (HUAWEI)","TRAVAUX-HUAWEI",
AM474="Projet OCM (NOKIA)","TRAVAUX -NOKIA",
AM474="ACCESS-ISSUE","ACCESS-ISSUE",
AM474="Projet OCM (ZTE, NOKIA, autres projets)","TRAVAUX OCM",
AM474="No root CAuse","No root cause",
AM474="ODU HS","TX ISSUE",
AM474="IP &amp; VLAN","TX ISSUE",
AM474="Warehouse HUAWEI","SPARE-ISSUE",
AM474="SPARE-HS","SPARE-ISSUE",
AM474="Power Telco","RAN ISSUE",AM474="no impacts","no impacts"
),"")</f>
        <v>no impacts</v>
      </c>
      <c r="AM474" s="67" t="s">
        <v>5605</v>
      </c>
      <c r="AN474" s="48" t="str" cm="1">
        <f t="array" ref="AN474">IFERROR(_xlfn.IFS(
AM474="MPR ISSUE","ACTIVE",
AM474="BSS Hardware Issue","ACTIVE",
AM474="Sites strategiques, MLL, Pylone, etc.","PASSIVE",
AM474="AKTIVCO DEFAUT GE &amp; POWER Cabinet","PASSIVE",
AM474="AKTIVCO Coupure ENEO &amp; Baisse de tension","PASSIVE",
AM474="Coupure ENEO &amp; Baisse de tension","PASSIVE",
AM474="Defaut GE &amp; POWER Cabinet","PASSIVE",
AM474="Sharing","PASSIVE",
AM474="Sites strategiques &amp; DataCenter","PASSIVE",
AM474="Exclu","Exclu",
AM474="SAT","ACTIVE",
AM474="SPARE-ISSUE","SPARE-ISSUE",
AM474="Fiber CAmtel","ACTIVE",
AM474="Fiber AOF","ACTIVE",
AM474="Projet OCM (HUAWEI)","PLANNED WORKS",
AM474="Projet OCM (NOKIA)","PLANNED WORKS",
AM474="ACCESS-ISSUE","ACCESS-ISSUE",
AM474="Projet OCM (ZTE, NOKIA, autres projets)","PLANNED WORKS",
AM474="No root CAuse","No root cause",
AM474="ODU HS","ACTIVE",
AM474="IP &amp; VLAN","ACTIVE",
AM474="Warehouse HUAWEI","SPARE-ISSUE",
AM474="SPARE-HS","SPARE-ISSUE",
AM474="Power Telco","ACTIVE", AM474="no impacts","no impacts"
),"")</f>
        <v>no impacts</v>
      </c>
      <c r="AO474" s="93" t="s">
        <v>5537</v>
      </c>
      <c r="AP474" s="101" t="str">
        <f t="shared" si="23"/>
        <v>ADM_042</v>
      </c>
      <c r="AR474" s="17" t="s">
        <v>5537</v>
      </c>
      <c r="AS474" s="7" t="s">
        <v>5537</v>
      </c>
      <c r="AT474" s="6"/>
      <c r="AU474" s="7"/>
      <c r="AV474" s="3" t="s">
        <v>5537</v>
      </c>
      <c r="AW474" s="18" t="s">
        <v>5537</v>
      </c>
      <c r="AX474" s="18" t="s">
        <v>5537</v>
      </c>
      <c r="AY474" s="18" t="s">
        <v>5537</v>
      </c>
      <c r="AZ474" s="18" t="s">
        <v>5537</v>
      </c>
      <c r="BA474" s="18" t="s">
        <v>5537</v>
      </c>
      <c r="BB474" s="18" t="s">
        <v>5537</v>
      </c>
      <c r="BC474" s="18" t="s">
        <v>5537</v>
      </c>
      <c r="BD474" s="18" t="s">
        <v>5537</v>
      </c>
      <c r="BE474" s="18" t="s">
        <v>5537</v>
      </c>
      <c r="BF474" s="18" t="s">
        <v>5537</v>
      </c>
      <c r="BG474" s="18" t="s">
        <v>5537</v>
      </c>
      <c r="BH474" s="18" t="s">
        <v>5537</v>
      </c>
      <c r="BI474" s="9" t="s">
        <v>5537</v>
      </c>
      <c r="BJ474" s="14"/>
      <c r="BK474" s="14" t="s">
        <v>5537</v>
      </c>
      <c r="BL474" s="14" t="str">
        <f>_xlfn.XLOOKUP(B474,'[4]cell downs 18042026 17h'!$B:$B,'[4]cell downs 18042026 17h'!$B:$B,"")</f>
        <v/>
      </c>
      <c r="BM474" s="14" t="str">
        <f>_xlfn.XLOOKUP(B474,'[5]Cells Huawei 19042026 15h'!$B:$B,'[5]Cells Huawei 19042026 15h'!$B:$B,"")</f>
        <v/>
      </c>
      <c r="BN474" s="9" t="str">
        <f>_xlfn.XLOOKUP(B474,'[6]cells down 19042026 9H40'!$B:$B,'[6]cells down 19042026 9H40'!$B:$B,"")</f>
        <v/>
      </c>
      <c r="BO474" s="9" t="s">
        <v>1424</v>
      </c>
      <c r="BP474" s="9" t="s">
        <v>5537</v>
      </c>
      <c r="BQ474" s="115"/>
    </row>
    <row r="475" spans="1:69" s="9" customFormat="1" x14ac:dyDescent="0.3">
      <c r="A475" s="1" t="s">
        <v>1488</v>
      </c>
      <c r="B475" s="8" t="s">
        <v>1489</v>
      </c>
      <c r="C475" s="3" t="str">
        <f>_xlfn.XLOOKUP(B475,'[1]daily break down'!$D:$D,'[1]daily break down'!$E:$E,"")</f>
        <v>Bafoussam</v>
      </c>
      <c r="D475" s="1" t="s">
        <v>11</v>
      </c>
      <c r="E475" s="1" t="s">
        <v>12</v>
      </c>
      <c r="F475" s="3" t="s">
        <v>102</v>
      </c>
      <c r="G475" s="1" t="s">
        <v>299</v>
      </c>
      <c r="H475" s="32" t="str">
        <f>_xlfn.XLOOKUP(B475,[2]CALCULATION!$B:$B,[2]CALCULATION!$H:$H,"")</f>
        <v>Huawei</v>
      </c>
      <c r="I475" s="28">
        <v>13.868556899607057</v>
      </c>
      <c r="J475" s="28">
        <v>5.493649998715874</v>
      </c>
      <c r="K475" s="28">
        <v>8.3789197935125972E-2</v>
      </c>
      <c r="L475" s="28">
        <v>1.7210850576287049E-2</v>
      </c>
      <c r="M475" s="28">
        <v>0</v>
      </c>
      <c r="N475" s="28">
        <v>5.6715549049318982E-3</v>
      </c>
      <c r="O475" s="28">
        <v>0</v>
      </c>
      <c r="P475" s="28">
        <v>1.7478376751047991E-2</v>
      </c>
      <c r="Q475" s="28">
        <v>0.17831511301732425</v>
      </c>
      <c r="R475" s="28">
        <v>1.2659338589687614</v>
      </c>
      <c r="S475" s="94">
        <v>1.1236099339959421E-2</v>
      </c>
      <c r="T475" s="94">
        <f>_xlfn.XLOOKUP(B475,'[3]Nur des jours'!$B:$B,'[3]Nur des jours'!$U:$U,"")</f>
        <v>0.52820367944799718</v>
      </c>
      <c r="U475" s="94">
        <v>0</v>
      </c>
      <c r="V475" s="94">
        <v>0</v>
      </c>
      <c r="W475" s="94">
        <v>0.52820367944799707</v>
      </c>
      <c r="X475" s="94">
        <v>0.34366412409790165</v>
      </c>
      <c r="Y475" s="94">
        <v>0.33606638073469108</v>
      </c>
      <c r="Z475" s="94">
        <v>0.19502658140072426</v>
      </c>
      <c r="AA475" s="94">
        <v>0.1201549226242962</v>
      </c>
      <c r="AB475" s="94">
        <v>9.7022826046633731E-2</v>
      </c>
      <c r="AC475" s="94">
        <f>_xlfn.XLOOKUP(B475,'[3]Nur des jours'!$B:$B,'[3]Nur des jours'!$N:$N,"")</f>
        <v>0.1380970114115965</v>
      </c>
      <c r="AD475" s="94">
        <v>0.1380970114115965</v>
      </c>
      <c r="AE475" s="94">
        <v>0.16173978553928914</v>
      </c>
      <c r="AF475" s="94">
        <v>0.14599079939206627</v>
      </c>
      <c r="AG475" s="94">
        <v>0.12654120345746131</v>
      </c>
      <c r="AH475" s="94">
        <v>0.1380970114115965</v>
      </c>
      <c r="AI475" s="49" t="s">
        <v>5559</v>
      </c>
      <c r="AJ475" s="49"/>
      <c r="AK475" s="48" t="str" cm="1">
        <f t="array" ref="AK475">IFERROR(_xlfn.IFS(
AM475="MPR ISSUE","PDH",
AM475="BSS Hardware Issue","BSS",
AM475="Sites strategiques, MLL, Pylone, etc.","ENVTECH",
AM475="AKTIVCO DEFAUT GE &amp; POWER Cabinet","AKTIVCO",
AM475="AKTIVCO Coupure ENEO &amp; Baisse de tension","AKTIVCO GRID ONLY",
AM475="Coupure ENEO &amp; Baisse de tension","IHS GRID ONLY",
AM475="Defaut GE &amp; POWER Cabinet","IHS",
AM475="Sharing","Partners",
AM475="Sites strategiques &amp; DataCenter","SST &amp; DC",
AM475="Exclu","Exclu",
AM475="SAT","SAT",
AM475="SPARE-ISSUE","SPARE-ISSUE",
AM475="Fiber CAmtel","TRANS_FO_CAMTEL",
AM475="Fiber AOF","Fiber AOF",
AM475="Projet OCM (HUAWEI)","TRAVAUX-HUAWEI",
AM475="Projet OCM (NOKIA)","TRAVAUX-NOKIA",
AM475="ACCESS-ISSUE","ACCESS-ISSUE",
AM475="Projet OCM (ZTE, NOKIA, autres projets)","TRAVAUX OCM",
AM475="No root CAuse","No root cause",
AM475="ODU HS","PDH",
AM475="IP &amp; VLAN","PDH",
AM475="Warehouse HUAWEI","SPARE-ISSUE",
AM475="SPARE-HS","SPARE-ISSUE",
AM475="Power Telco","BSS",AM475="no impacts","no impacts"
),"")</f>
        <v>no impacts</v>
      </c>
      <c r="AL475" s="48" t="str" cm="1">
        <f t="array" ref="AL475">IFERROR(_xlfn.IFS(
AM475="MPR ISSUE","TX ISSUE",
AM475="BSS Hardware Issue","RAN ISSUE",
AM475="Sites strategiques, MLL, Pylone, etc.","ENVTECH",
AM475="AKTIVCO DEFAUT GE &amp; POWER Cabinet","POWER ISSUE",
AM475="AKTIVCO Coupure ENEO &amp; Baisse de tension","POWER ISSUE",
AM475="Coupure ENEO &amp; Baisse de tension","POWER ISSUE",
AM475="Defaut GE &amp; POWER Cabinet","POWER ISSUE",
AM475="Sharing","POWER ISSUE",
AM475="Sites strategiques &amp; DataCenter","POWER ISSUE",
AM475="Exclu","Exclu",
AM475="SAT","TX ISSUE",
AM475="SPARE-ISSUE","SPARE-ISSUE",
AM475="Fiber CAmtel","TX ISSUE",
AM475="Fiber AOF","TX ISSUE",
AM475="Projet OCM (HUAWEI)","TRAVAUX-HUAWEI",
AM475="Projet OCM (NOKIA)","TRAVAUX -NOKIA",
AM475="ACCESS-ISSUE","ACCESS-ISSUE",
AM475="Projet OCM (ZTE, NOKIA, autres projets)","TRAVAUX OCM",
AM475="No root CAuse","No root cause",
AM475="ODU HS","TX ISSUE",
AM475="IP &amp; VLAN","TX ISSUE",
AM475="Warehouse HUAWEI","SPARE-ISSUE",
AM475="SPARE-HS","SPARE-ISSUE",
AM475="Power Telco","RAN ISSUE",AM475="no impacts","no impacts"
),"")</f>
        <v>no impacts</v>
      </c>
      <c r="AM475" s="67" t="s">
        <v>5605</v>
      </c>
      <c r="AN475" s="48" t="str" cm="1">
        <f t="array" ref="AN475">IFERROR(_xlfn.IFS(
AM475="MPR ISSUE","ACTIVE",
AM475="BSS Hardware Issue","ACTIVE",
AM475="Sites strategiques, MLL, Pylone, etc.","PASSIVE",
AM475="AKTIVCO DEFAUT GE &amp; POWER Cabinet","PASSIVE",
AM475="AKTIVCO Coupure ENEO &amp; Baisse de tension","PASSIVE",
AM475="Coupure ENEO &amp; Baisse de tension","PASSIVE",
AM475="Defaut GE &amp; POWER Cabinet","PASSIVE",
AM475="Sharing","PASSIVE",
AM475="Sites strategiques &amp; DataCenter","PASSIVE",
AM475="Exclu","Exclu",
AM475="SAT","ACTIVE",
AM475="SPARE-ISSUE","SPARE-ISSUE",
AM475="Fiber CAmtel","ACTIVE",
AM475="Fiber AOF","ACTIVE",
AM475="Projet OCM (HUAWEI)","PLANNED WORKS",
AM475="Projet OCM (NOKIA)","PLANNED WORKS",
AM475="ACCESS-ISSUE","ACCESS-ISSUE",
AM475="Projet OCM (ZTE, NOKIA, autres projets)","PLANNED WORKS",
AM475="No root CAuse","No root cause",
AM475="ODU HS","ACTIVE",
AM475="IP &amp; VLAN","ACTIVE",
AM475="Warehouse HUAWEI","SPARE-ISSUE",
AM475="SPARE-HS","SPARE-ISSUE",
AM475="Power Telco","ACTIVE", AM475="no impacts","no impacts"
),"")</f>
        <v>no impacts</v>
      </c>
      <c r="AO475" s="93" t="s">
        <v>5537</v>
      </c>
      <c r="AP475" s="101" t="str">
        <f t="shared" si="23"/>
        <v>OST_172</v>
      </c>
      <c r="AR475" s="17" t="s">
        <v>5537</v>
      </c>
      <c r="AS475" s="7" t="s">
        <v>5537</v>
      </c>
      <c r="AT475" s="6"/>
      <c r="AU475" s="7"/>
      <c r="AV475" s="3" t="s">
        <v>5537</v>
      </c>
      <c r="AW475" s="18" t="s">
        <v>5537</v>
      </c>
      <c r="AX475" s="18" t="s">
        <v>5537</v>
      </c>
      <c r="AY475" s="18" t="s">
        <v>5537</v>
      </c>
      <c r="AZ475" s="18" t="s">
        <v>5537</v>
      </c>
      <c r="BA475" s="18" t="s">
        <v>5537</v>
      </c>
      <c r="BB475" s="18" t="s">
        <v>5537</v>
      </c>
      <c r="BC475" s="18" t="s">
        <v>5537</v>
      </c>
      <c r="BD475" s="18" t="s">
        <v>5537</v>
      </c>
      <c r="BE475" s="18" t="s">
        <v>5537</v>
      </c>
      <c r="BF475" s="18" t="s">
        <v>5537</v>
      </c>
      <c r="BG475" s="18" t="s">
        <v>5537</v>
      </c>
      <c r="BH475" s="18" t="s">
        <v>5537</v>
      </c>
      <c r="BI475" s="9" t="s">
        <v>5537</v>
      </c>
      <c r="BJ475" s="14"/>
      <c r="BK475" s="14" t="s">
        <v>5537</v>
      </c>
      <c r="BL475" s="14" t="str">
        <f>_xlfn.XLOOKUP(B475,'[4]cell downs 18042026 17h'!$B:$B,'[4]cell downs 18042026 17h'!$B:$B,"")</f>
        <v/>
      </c>
      <c r="BM475" s="14" t="str">
        <f>_xlfn.XLOOKUP(B475,'[5]Cells Huawei 19042026 15h'!$B:$B,'[5]Cells Huawei 19042026 15h'!$B:$B,"")</f>
        <v/>
      </c>
      <c r="BN475" s="9" t="str">
        <f>_xlfn.XLOOKUP(B475,'[6]cells down 19042026 9H40'!$B:$B,'[6]cells down 19042026 9H40'!$B:$B,"")</f>
        <v/>
      </c>
      <c r="BO475" s="9" t="s">
        <v>1489</v>
      </c>
      <c r="BP475" s="9" t="s">
        <v>5537</v>
      </c>
      <c r="BQ475" s="115"/>
    </row>
    <row r="476" spans="1:69" s="9" customFormat="1" x14ac:dyDescent="0.3">
      <c r="A476" s="16" t="s">
        <v>2948</v>
      </c>
      <c r="B476" s="8" t="s">
        <v>2949</v>
      </c>
      <c r="C476" s="3" t="str">
        <f>_xlfn.XLOOKUP(B476,'[1]daily break down'!$D:$D,'[1]daily break down'!$E:$E,"")</f>
        <v>Yaounde</v>
      </c>
      <c r="D476" s="1" t="s">
        <v>11</v>
      </c>
      <c r="E476" s="1" t="s">
        <v>12</v>
      </c>
      <c r="F476" s="3" t="s">
        <v>37</v>
      </c>
      <c r="G476" s="1" t="s">
        <v>38</v>
      </c>
      <c r="H476" s="34" t="str">
        <f>_xlfn.XLOOKUP(B476,[2]CALCULATION!$B:$B,[2]CALCULATION!$H:$H,"")</f>
        <v>ZTE</v>
      </c>
      <c r="I476" s="28">
        <v>6.2482699974032121</v>
      </c>
      <c r="J476" s="28">
        <v>5.4646501613717877</v>
      </c>
      <c r="K476" s="28">
        <v>0</v>
      </c>
      <c r="L476" s="28">
        <v>0</v>
      </c>
      <c r="M476" s="28">
        <v>0</v>
      </c>
      <c r="N476" s="28">
        <v>0</v>
      </c>
      <c r="O476" s="28">
        <v>10.853643920521185</v>
      </c>
      <c r="P476" s="28">
        <v>7.4495338623930971</v>
      </c>
      <c r="Q476" s="28">
        <v>4.6395459331741025</v>
      </c>
      <c r="R476" s="28">
        <v>10.372025465638224</v>
      </c>
      <c r="S476" s="94">
        <v>9.3388393787114801</v>
      </c>
      <c r="T476" s="94">
        <f>_xlfn.XLOOKUP(B476,'[3]Nur des jours'!$B:$B,'[3]Nur des jours'!$U:$U,"")</f>
        <v>9.2457045997380387</v>
      </c>
      <c r="U476" s="94">
        <v>0.65765067787565745</v>
      </c>
      <c r="V476" s="94">
        <v>6.3741856503240264</v>
      </c>
      <c r="W476" s="94">
        <v>9.2457045997380387</v>
      </c>
      <c r="X476" s="94">
        <v>9.272332371665911</v>
      </c>
      <c r="Y476" s="94">
        <v>16.758196288591545</v>
      </c>
      <c r="Z476" s="94">
        <v>0</v>
      </c>
      <c r="AA476" s="94">
        <v>0</v>
      </c>
      <c r="AB476" s="94">
        <v>0</v>
      </c>
      <c r="AC476" s="94">
        <f>_xlfn.XLOOKUP(B476,'[3]Nur des jours'!$B:$B,'[3]Nur des jours'!$N:$N,"")</f>
        <v>0.13358473659729514</v>
      </c>
      <c r="AD476" s="94">
        <v>0.13358473659729514</v>
      </c>
      <c r="AE476" s="94">
        <v>6.0449464247888759E-2</v>
      </c>
      <c r="AF476" s="94">
        <v>5.1319909829962033E-2</v>
      </c>
      <c r="AG476" s="94">
        <v>0.20656996456299065</v>
      </c>
      <c r="AH476" s="94">
        <v>0.13358473659729514</v>
      </c>
      <c r="AI476" s="49" t="s">
        <v>5559</v>
      </c>
      <c r="AJ476" s="49"/>
      <c r="AK476" s="48" t="str" cm="1">
        <f t="array" ref="AK476">IFERROR(_xlfn.IFS(
AM476="MPR ISSUE","PDH",
AM476="BSS Hardware Issue","BSS",
AM476="Sites strategiques, MLL, Pylone, etc.","ENVTECH",
AM476="AKTIVCO DEFAUT GE &amp; POWER Cabinet","AKTIVCO",
AM476="AKTIVCO Coupure ENEO &amp; Baisse de tension","AKTIVCO GRID ONLY",
AM476="Coupure ENEO &amp; Baisse de tension","IHS GRID ONLY",
AM476="Defaut GE &amp; POWER Cabinet","IHS",
AM476="Sharing","Partners",
AM476="Sites strategiques &amp; DataCenter","SST &amp; DC",
AM476="Exclu","Exclu",
AM476="SAT","SAT",
AM476="SPARE-ISSUE","SPARE-ISSUE",
AM476="Fiber CAmtel","TRANS_FO_CAMTEL",
AM476="Fiber AOF","Fiber AOF",
AM476="Projet OCM (HUAWEI)","TRAVAUX-HUAWEI",
AM476="Projet OCM (NOKIA)","TRAVAUX-NOKIA",
AM476="ACCESS-ISSUE","ACCESS-ISSUE",
AM476="Projet OCM (ZTE, NOKIA, autres projets)","TRAVAUX OCM",
AM476="No root CAuse","No root cause",
AM476="ODU HS","PDH",
AM476="IP &amp; VLAN","PDH",
AM476="Warehouse HUAWEI","SPARE-ISSUE",
AM476="SPARE-HS","SPARE-ISSUE",
AM476="Power Telco","BSS",AM476="no impacts","no impacts"
),"")</f>
        <v>BSS</v>
      </c>
      <c r="AL476" s="48" t="str" cm="1">
        <f t="array" ref="AL476">IFERROR(_xlfn.IFS(
AM476="MPR ISSUE","TX ISSUE",
AM476="BSS Hardware Issue","RAN ISSUE",
AM476="Sites strategiques, MLL, Pylone, etc.","ENVTECH",
AM476="AKTIVCO DEFAUT GE &amp; POWER Cabinet","POWER ISSUE",
AM476="AKTIVCO Coupure ENEO &amp; Baisse de tension","POWER ISSUE",
AM476="Coupure ENEO &amp; Baisse de tension","POWER ISSUE",
AM476="Defaut GE &amp; POWER Cabinet","POWER ISSUE",
AM476="Sharing","POWER ISSUE",
AM476="Sites strategiques &amp; DataCenter","POWER ISSUE",
AM476="Exclu","Exclu",
AM476="SAT","TX ISSUE",
AM476="SPARE-ISSUE","SPARE-ISSUE",
AM476="Fiber CAmtel","TX ISSUE",
AM476="Fiber AOF","TX ISSUE",
AM476="Projet OCM (HUAWEI)","TRAVAUX-HUAWEI",
AM476="Projet OCM (NOKIA)","TRAVAUX -NOKIA",
AM476="ACCESS-ISSUE","ACCESS-ISSUE",
AM476="Projet OCM (ZTE, NOKIA, autres projets)","TRAVAUX OCM",
AM476="No root CAuse","No root cause",
AM476="ODU HS","TX ISSUE",
AM476="IP &amp; VLAN","TX ISSUE",
AM476="Warehouse HUAWEI","SPARE-ISSUE",
AM476="SPARE-HS","SPARE-ISSUE",
AM476="Power Telco","RAN ISSUE",AM476="no impacts","no impacts"
),"")</f>
        <v>RAN ISSUE</v>
      </c>
      <c r="AM476" s="67" t="s">
        <v>5320</v>
      </c>
      <c r="AN476" s="48" t="str" cm="1">
        <f t="array" ref="AN476">IFERROR(_xlfn.IFS(
AM476="MPR ISSUE","ACTIVE",
AM476="BSS Hardware Issue","ACTIVE",
AM476="Sites strategiques, MLL, Pylone, etc.","PASSIVE",
AM476="AKTIVCO DEFAUT GE &amp; POWER Cabinet","PASSIVE",
AM476="AKTIVCO Coupure ENEO &amp; Baisse de tension","PASSIVE",
AM476="Coupure ENEO &amp; Baisse de tension","PASSIVE",
AM476="Defaut GE &amp; POWER Cabinet","PASSIVE",
AM476="Sharing","PASSIVE",
AM476="Sites strategiques &amp; DataCenter","PASSIVE",
AM476="Exclu","Exclu",
AM476="SAT","ACTIVE",
AM476="SPARE-ISSUE","SPARE-ISSUE",
AM476="Fiber CAmtel","ACTIVE",
AM476="Fiber AOF","ACTIVE",
AM476="Projet OCM (HUAWEI)","PLANNED WORKS",
AM476="Projet OCM (NOKIA)","PLANNED WORKS",
AM476="ACCESS-ISSUE","ACCESS-ISSUE",
AM476="Projet OCM (ZTE, NOKIA, autres projets)","PLANNED WORKS",
AM476="No root CAuse","No root cause",
AM476="ODU HS","ACTIVE",
AM476="IP &amp; VLAN","ACTIVE",
AM476="Warehouse HUAWEI","SPARE-ISSUE",
AM476="SPARE-HS","SPARE-ISSUE",
AM476="Power Telco","ACTIVE", AM476="no impacts","no impacts"
),"")</f>
        <v>ACTIVE</v>
      </c>
      <c r="AO476" s="93" t="s">
        <v>6564</v>
      </c>
      <c r="AP476" s="101" t="str">
        <f t="shared" si="23"/>
        <v>CTR_102</v>
      </c>
      <c r="AR476" s="17" t="s">
        <v>5537</v>
      </c>
      <c r="AS476" s="7" t="s">
        <v>5537</v>
      </c>
      <c r="AT476" s="6"/>
      <c r="AU476" s="7"/>
      <c r="AV476" s="3" t="s">
        <v>5537</v>
      </c>
      <c r="AW476" s="18" t="s">
        <v>5537</v>
      </c>
      <c r="AX476" s="18" t="s">
        <v>5537</v>
      </c>
      <c r="AY476" s="18" t="s">
        <v>5537</v>
      </c>
      <c r="AZ476" s="18" t="s">
        <v>5537</v>
      </c>
      <c r="BA476" s="18" t="s">
        <v>5537</v>
      </c>
      <c r="BB476" s="18" t="s">
        <v>5537</v>
      </c>
      <c r="BC476" s="18" t="s">
        <v>5537</v>
      </c>
      <c r="BD476" s="18" t="s">
        <v>5537</v>
      </c>
      <c r="BE476" s="18" t="s">
        <v>5537</v>
      </c>
      <c r="BF476" s="18" t="s">
        <v>5537</v>
      </c>
      <c r="BG476" s="18" t="s">
        <v>5537</v>
      </c>
      <c r="BH476" s="18" t="s">
        <v>5537</v>
      </c>
      <c r="BI476" s="9" t="s">
        <v>5537</v>
      </c>
      <c r="BJ476" s="14"/>
      <c r="BK476" s="14" t="s">
        <v>2949</v>
      </c>
      <c r="BL476" s="14" t="str">
        <f>_xlfn.XLOOKUP(B476,'[4]cell downs 18042026 17h'!$B:$B,'[4]cell downs 18042026 17h'!$B:$B,"")</f>
        <v/>
      </c>
      <c r="BM476" s="14" t="str">
        <f>_xlfn.XLOOKUP(B476,'[5]Cells Huawei 19042026 15h'!$B:$B,'[5]Cells Huawei 19042026 15h'!$B:$B,"")</f>
        <v/>
      </c>
      <c r="BN476" s="9" t="str">
        <f>_xlfn.XLOOKUP(B476,'[6]cells down 19042026 9H40'!$B:$B,'[6]cells down 19042026 9H40'!$B:$B,"")</f>
        <v>CTR_102</v>
      </c>
      <c r="BO476" s="9" t="s">
        <v>5537</v>
      </c>
      <c r="BP476" s="9" t="s">
        <v>5537</v>
      </c>
      <c r="BQ476" s="115"/>
    </row>
    <row r="477" spans="1:69" s="9" customFormat="1" x14ac:dyDescent="0.3">
      <c r="A477" s="92" t="s">
        <v>1824</v>
      </c>
      <c r="B477" s="8" t="s">
        <v>1825</v>
      </c>
      <c r="C477" s="3" t="str">
        <f>_xlfn.XLOOKUP(B477,'[1]daily break down'!$D:$D,'[1]daily break down'!$E:$E,"")</f>
        <v>Yaounde</v>
      </c>
      <c r="D477" s="1" t="s">
        <v>11</v>
      </c>
      <c r="E477" s="1" t="s">
        <v>12</v>
      </c>
      <c r="F477" s="3" t="s">
        <v>37</v>
      </c>
      <c r="G477" s="1" t="s">
        <v>38</v>
      </c>
      <c r="H477" s="34" t="str">
        <f>_xlfn.XLOOKUP(B477,[2]CALCULATION!$B:$B,[2]CALCULATION!$H:$H,"")</f>
        <v>ZTE</v>
      </c>
      <c r="I477" s="28">
        <v>6.3740964749324398</v>
      </c>
      <c r="J477" s="28">
        <v>1.2358817520039498</v>
      </c>
      <c r="K477" s="28">
        <v>5.3291214012379455E-2</v>
      </c>
      <c r="L477" s="28">
        <v>0</v>
      </c>
      <c r="M477" s="28">
        <v>0</v>
      </c>
      <c r="N477" s="28">
        <v>0.57739282544737491</v>
      </c>
      <c r="O477" s="28">
        <v>4.6674399956624979E-2</v>
      </c>
      <c r="P477" s="28">
        <v>4.644254393849935E-2</v>
      </c>
      <c r="Q477" s="28">
        <v>0</v>
      </c>
      <c r="R477" s="28">
        <v>0</v>
      </c>
      <c r="S477" s="94">
        <v>0.28618166668093431</v>
      </c>
      <c r="T477" s="94">
        <f>_xlfn.XLOOKUP(B477,'[3]Nur des jours'!$B:$B,'[3]Nur des jours'!$U:$U,"")</f>
        <v>0</v>
      </c>
      <c r="U477" s="94">
        <v>0.75474484423555976</v>
      </c>
      <c r="V477" s="94">
        <v>0</v>
      </c>
      <c r="W477" s="94">
        <v>0</v>
      </c>
      <c r="X477" s="94">
        <v>0</v>
      </c>
      <c r="Y477" s="94">
        <v>4.7084606757924682E-2</v>
      </c>
      <c r="Z477" s="94">
        <v>0</v>
      </c>
      <c r="AA477" s="94">
        <v>0</v>
      </c>
      <c r="AB477" s="94">
        <v>0</v>
      </c>
      <c r="AC477" s="94">
        <f>_xlfn.XLOOKUP(B477,'[3]Nur des jours'!$B:$B,'[3]Nur des jours'!$N:$N,"")</f>
        <v>0.13139102196425556</v>
      </c>
      <c r="AD477" s="94">
        <v>0.13139102196425556</v>
      </c>
      <c r="AE477" s="94">
        <v>0.11003301240163224</v>
      </c>
      <c r="AF477" s="94">
        <v>9.3714617950365037E-2</v>
      </c>
      <c r="AG477" s="94">
        <v>0.16149393587192801</v>
      </c>
      <c r="AH477" s="94">
        <v>0.13139102196425556</v>
      </c>
      <c r="AI477" s="49" t="s">
        <v>5559</v>
      </c>
      <c r="AJ477" s="49"/>
      <c r="AK477" s="48" t="str" cm="1">
        <f t="array" ref="AK477">IFERROR(_xlfn.IFS(
AM477="MPR ISSUE","PDH",
AM477="BSS Hardware Issue","BSS",
AM477="Sites strategiques, MLL, Pylone, etc.","ENVTECH",
AM477="AKTIVCO DEFAUT GE &amp; POWER Cabinet","AKTIVCO",
AM477="AKTIVCO Coupure ENEO &amp; Baisse de tension","AKTIVCO GRID ONLY",
AM477="Coupure ENEO &amp; Baisse de tension","IHS GRID ONLY",
AM477="Defaut GE &amp; POWER Cabinet","IHS",
AM477="Sharing","Partners",
AM477="Sites strategiques &amp; DataCenter","SST &amp; DC",
AM477="Exclu","Exclu",
AM477="SAT","SAT",
AM477="SPARE-ISSUE","SPARE-ISSUE",
AM477="Fiber CAmtel","TRANS_FO_CAMTEL",
AM477="Fiber AOF","Fiber AOF",
AM477="Projet OCM (HUAWEI)","TRAVAUX-HUAWEI",
AM477="Projet OCM (NOKIA)","TRAVAUX-NOKIA",
AM477="ACCESS-ISSUE","ACCESS-ISSUE",
AM477="Projet OCM (ZTE, NOKIA, autres projets)","TRAVAUX OCM",
AM477="No root CAuse","No root cause",
AM477="ODU HS","PDH",
AM477="IP &amp; VLAN","PDH",
AM477="Warehouse HUAWEI","SPARE-ISSUE",
AM477="SPARE-HS","SPARE-ISSUE",
AM477="Power Telco","BSS",AM477="no impacts","no impacts"
),"")</f>
        <v>BSS</v>
      </c>
      <c r="AL477" s="48" t="str" cm="1">
        <f t="array" ref="AL477">IFERROR(_xlfn.IFS(
AM477="MPR ISSUE","TX ISSUE",
AM477="BSS Hardware Issue","RAN ISSUE",
AM477="Sites strategiques, MLL, Pylone, etc.","ENVTECH",
AM477="AKTIVCO DEFAUT GE &amp; POWER Cabinet","POWER ISSUE",
AM477="AKTIVCO Coupure ENEO &amp; Baisse de tension","POWER ISSUE",
AM477="Coupure ENEO &amp; Baisse de tension","POWER ISSUE",
AM477="Defaut GE &amp; POWER Cabinet","POWER ISSUE",
AM477="Sharing","POWER ISSUE",
AM477="Sites strategiques &amp; DataCenter","POWER ISSUE",
AM477="Exclu","Exclu",
AM477="SAT","TX ISSUE",
AM477="SPARE-ISSUE","SPARE-ISSUE",
AM477="Fiber CAmtel","TX ISSUE",
AM477="Fiber AOF","TX ISSUE",
AM477="Projet OCM (HUAWEI)","TRAVAUX-HUAWEI",
AM477="Projet OCM (NOKIA)","TRAVAUX -NOKIA",
AM477="ACCESS-ISSUE","ACCESS-ISSUE",
AM477="Projet OCM (ZTE, NOKIA, autres projets)","TRAVAUX OCM",
AM477="No root CAuse","No root cause",
AM477="ODU HS","TX ISSUE",
AM477="IP &amp; VLAN","TX ISSUE",
AM477="Warehouse HUAWEI","SPARE-ISSUE",
AM477="SPARE-HS","SPARE-ISSUE",
AM477="Power Telco","RAN ISSUE",AM477="no impacts","no impacts"
),"")</f>
        <v>RAN ISSUE</v>
      </c>
      <c r="AM477" s="67" t="s">
        <v>5320</v>
      </c>
      <c r="AN477" s="48" t="str" cm="1">
        <f t="array" ref="AN477">IFERROR(_xlfn.IFS(
AM477="MPR ISSUE","ACTIVE",
AM477="BSS Hardware Issue","ACTIVE",
AM477="Sites strategiques, MLL, Pylone, etc.","PASSIVE",
AM477="AKTIVCO DEFAUT GE &amp; POWER Cabinet","PASSIVE",
AM477="AKTIVCO Coupure ENEO &amp; Baisse de tension","PASSIVE",
AM477="Coupure ENEO &amp; Baisse de tension","PASSIVE",
AM477="Defaut GE &amp; POWER Cabinet","PASSIVE",
AM477="Sharing","PASSIVE",
AM477="Sites strategiques &amp; DataCenter","PASSIVE",
AM477="Exclu","Exclu",
AM477="SAT","ACTIVE",
AM477="SPARE-ISSUE","SPARE-ISSUE",
AM477="Fiber CAmtel","ACTIVE",
AM477="Fiber AOF","ACTIVE",
AM477="Projet OCM (HUAWEI)","PLANNED WORKS",
AM477="Projet OCM (NOKIA)","PLANNED WORKS",
AM477="ACCESS-ISSUE","ACCESS-ISSUE",
AM477="Projet OCM (ZTE, NOKIA, autres projets)","PLANNED WORKS",
AM477="No root CAuse","No root cause",
AM477="ODU HS","ACTIVE",
AM477="IP &amp; VLAN","ACTIVE",
AM477="Warehouse HUAWEI","SPARE-ISSUE",
AM477="SPARE-HS","SPARE-ISSUE",
AM477="Power Telco","ACTIVE", AM477="no impacts","no impacts"
),"")</f>
        <v>ACTIVE</v>
      </c>
      <c r="AO477" s="93" t="s">
        <v>6564</v>
      </c>
      <c r="AP477" s="101" t="str">
        <f t="shared" si="23"/>
        <v>CTR_640</v>
      </c>
      <c r="AR477" s="17" t="s">
        <v>5537</v>
      </c>
      <c r="AS477" s="7" t="s">
        <v>5537</v>
      </c>
      <c r="AT477" s="6"/>
      <c r="AU477" s="7"/>
      <c r="AV477" s="3" t="s">
        <v>5537</v>
      </c>
      <c r="AW477" s="18" t="s">
        <v>5537</v>
      </c>
      <c r="AX477" s="18" t="s">
        <v>5537</v>
      </c>
      <c r="AY477" s="18" t="s">
        <v>5537</v>
      </c>
      <c r="AZ477" s="18" t="s">
        <v>5537</v>
      </c>
      <c r="BA477" s="18" t="s">
        <v>5537</v>
      </c>
      <c r="BB477" s="18" t="s">
        <v>5537</v>
      </c>
      <c r="BC477" s="18" t="s">
        <v>5537</v>
      </c>
      <c r="BD477" s="18" t="s">
        <v>5537</v>
      </c>
      <c r="BE477" s="18" t="s">
        <v>5537</v>
      </c>
      <c r="BF477" s="18" t="s">
        <v>5537</v>
      </c>
      <c r="BG477" s="18" t="s">
        <v>5537</v>
      </c>
      <c r="BH477" s="18" t="s">
        <v>5537</v>
      </c>
      <c r="BI477" s="9" t="s">
        <v>5537</v>
      </c>
      <c r="BJ477" s="14"/>
      <c r="BK477" s="14" t="s">
        <v>1825</v>
      </c>
      <c r="BL477" s="14" t="str">
        <f>_xlfn.XLOOKUP(B477,'[4]cell downs 18042026 17h'!$B:$B,'[4]cell downs 18042026 17h'!$B:$B,"")</f>
        <v/>
      </c>
      <c r="BM477" s="14" t="str">
        <f>_xlfn.XLOOKUP(B477,'[5]Cells Huawei 19042026 15h'!$B:$B,'[5]Cells Huawei 19042026 15h'!$B:$B,"")</f>
        <v/>
      </c>
      <c r="BN477" s="9" t="str">
        <f>_xlfn.XLOOKUP(B477,'[6]cells down 19042026 9H40'!$B:$B,'[6]cells down 19042026 9H40'!$B:$B,"")</f>
        <v/>
      </c>
      <c r="BO477" s="9" t="s">
        <v>1825</v>
      </c>
      <c r="BP477" s="9" t="s">
        <v>318</v>
      </c>
      <c r="BQ477" s="115"/>
    </row>
    <row r="478" spans="1:69" s="9" customFormat="1" x14ac:dyDescent="0.3">
      <c r="A478" s="1" t="s">
        <v>1826</v>
      </c>
      <c r="B478" s="8" t="s">
        <v>1827</v>
      </c>
      <c r="C478" s="3" t="str">
        <f>_xlfn.XLOOKUP(B478,'[1]daily break down'!$D:$D,'[1]daily break down'!$E:$E,"")</f>
        <v>Yaounde</v>
      </c>
      <c r="D478" s="1" t="s">
        <v>11</v>
      </c>
      <c r="E478" s="1" t="s">
        <v>12</v>
      </c>
      <c r="F478" s="3" t="s">
        <v>37</v>
      </c>
      <c r="G478" s="1" t="s">
        <v>38</v>
      </c>
      <c r="H478" s="34" t="str">
        <f>_xlfn.XLOOKUP(B478,[2]CALCULATION!$B:$B,[2]CALCULATION!$H:$H,"")</f>
        <v>ZTE</v>
      </c>
      <c r="I478" s="28">
        <v>1.701466471479525E-2</v>
      </c>
      <c r="J478" s="28">
        <v>0</v>
      </c>
      <c r="K478" s="28">
        <v>5.3523070030504771E-2</v>
      </c>
      <c r="L478" s="28">
        <v>0</v>
      </c>
      <c r="M478" s="28">
        <v>0</v>
      </c>
      <c r="N478" s="28">
        <v>0.57689344325448788</v>
      </c>
      <c r="O478" s="28">
        <v>0</v>
      </c>
      <c r="P478" s="28">
        <v>0</v>
      </c>
      <c r="Q478" s="28">
        <v>0</v>
      </c>
      <c r="R478" s="28">
        <v>0</v>
      </c>
      <c r="S478" s="94">
        <v>0.24191500229715818</v>
      </c>
      <c r="T478" s="94">
        <f>_xlfn.XLOOKUP(B478,'[3]Nur des jours'!$B:$B,'[3]Nur des jours'!$U:$U,"")</f>
        <v>0</v>
      </c>
      <c r="U478" s="94">
        <v>0.70056187630731148</v>
      </c>
      <c r="V478" s="94">
        <v>0</v>
      </c>
      <c r="W478" s="94">
        <v>0</v>
      </c>
      <c r="X478" s="94">
        <v>0</v>
      </c>
      <c r="Y478" s="94">
        <v>0</v>
      </c>
      <c r="Z478" s="94">
        <v>0</v>
      </c>
      <c r="AA478" s="94">
        <v>0</v>
      </c>
      <c r="AB478" s="94">
        <v>0</v>
      </c>
      <c r="AC478" s="94">
        <f>_xlfn.XLOOKUP(B478,'[3]Nur des jours'!$B:$B,'[3]Nur des jours'!$N:$N,"")</f>
        <v>0.1293578230360731</v>
      </c>
      <c r="AD478" s="94">
        <v>0.1293578230360731</v>
      </c>
      <c r="AE478" s="94">
        <v>0.11103217709994445</v>
      </c>
      <c r="AF478" s="94">
        <v>8.6276949859067892E-2</v>
      </c>
      <c r="AG478" s="94">
        <v>0.16210954172658606</v>
      </c>
      <c r="AH478" s="94">
        <v>0.1293578230360731</v>
      </c>
      <c r="AI478" s="49" t="s">
        <v>5559</v>
      </c>
      <c r="AJ478" s="49"/>
      <c r="AK478" s="48" t="str" cm="1">
        <f t="array" ref="AK478">IFERROR(_xlfn.IFS(
AM478="MPR ISSUE","PDH",
AM478="BSS Hardware Issue","BSS",
AM478="Sites strategiques, MLL, Pylone, etc.","ENVTECH",
AM478="AKTIVCO DEFAUT GE &amp; POWER Cabinet","AKTIVCO",
AM478="AKTIVCO Coupure ENEO &amp; Baisse de tension","AKTIVCO GRID ONLY",
AM478="Coupure ENEO &amp; Baisse de tension","IHS GRID ONLY",
AM478="Defaut GE &amp; POWER Cabinet","IHS",
AM478="Sharing","Partners",
AM478="Sites strategiques &amp; DataCenter","SST &amp; DC",
AM478="Exclu","Exclu",
AM478="SAT","SAT",
AM478="SPARE-ISSUE","SPARE-ISSUE",
AM478="Fiber CAmtel","TRANS_FO_CAMTEL",
AM478="Fiber AOF","Fiber AOF",
AM478="Projet OCM (HUAWEI)","TRAVAUX-HUAWEI",
AM478="Projet OCM (NOKIA)","TRAVAUX-NOKIA",
AM478="ACCESS-ISSUE","ACCESS-ISSUE",
AM478="Projet OCM (ZTE, NOKIA, autres projets)","TRAVAUX OCM",
AM478="No root CAuse","No root cause",
AM478="ODU HS","PDH",
AM478="IP &amp; VLAN","PDH",
AM478="Warehouse HUAWEI","SPARE-ISSUE",
AM478="SPARE-HS","SPARE-ISSUE",
AM478="Power Telco","BSS",AM478="no impacts","no impacts"
),"")</f>
        <v>no impacts</v>
      </c>
      <c r="AL478" s="48" t="str" cm="1">
        <f t="array" ref="AL478">IFERROR(_xlfn.IFS(
AM478="MPR ISSUE","TX ISSUE",
AM478="BSS Hardware Issue","RAN ISSUE",
AM478="Sites strategiques, MLL, Pylone, etc.","ENVTECH",
AM478="AKTIVCO DEFAUT GE &amp; POWER Cabinet","POWER ISSUE",
AM478="AKTIVCO Coupure ENEO &amp; Baisse de tension","POWER ISSUE",
AM478="Coupure ENEO &amp; Baisse de tension","POWER ISSUE",
AM478="Defaut GE &amp; POWER Cabinet","POWER ISSUE",
AM478="Sharing","POWER ISSUE",
AM478="Sites strategiques &amp; DataCenter","POWER ISSUE",
AM478="Exclu","Exclu",
AM478="SAT","TX ISSUE",
AM478="SPARE-ISSUE","SPARE-ISSUE",
AM478="Fiber CAmtel","TX ISSUE",
AM478="Fiber AOF","TX ISSUE",
AM478="Projet OCM (HUAWEI)","TRAVAUX-HUAWEI",
AM478="Projet OCM (NOKIA)","TRAVAUX -NOKIA",
AM478="ACCESS-ISSUE","ACCESS-ISSUE",
AM478="Projet OCM (ZTE, NOKIA, autres projets)","TRAVAUX OCM",
AM478="No root CAuse","No root cause",
AM478="ODU HS","TX ISSUE",
AM478="IP &amp; VLAN","TX ISSUE",
AM478="Warehouse HUAWEI","SPARE-ISSUE",
AM478="SPARE-HS","SPARE-ISSUE",
AM478="Power Telco","RAN ISSUE",AM478="no impacts","no impacts"
),"")</f>
        <v>no impacts</v>
      </c>
      <c r="AM478" s="67" t="s">
        <v>5605</v>
      </c>
      <c r="AN478" s="48" t="str" cm="1">
        <f t="array" ref="AN478">IFERROR(_xlfn.IFS(
AM478="MPR ISSUE","ACTIVE",
AM478="BSS Hardware Issue","ACTIVE",
AM478="Sites strategiques, MLL, Pylone, etc.","PASSIVE",
AM478="AKTIVCO DEFAUT GE &amp; POWER Cabinet","PASSIVE",
AM478="AKTIVCO Coupure ENEO &amp; Baisse de tension","PASSIVE",
AM478="Coupure ENEO &amp; Baisse de tension","PASSIVE",
AM478="Defaut GE &amp; POWER Cabinet","PASSIVE",
AM478="Sharing","PASSIVE",
AM478="Sites strategiques &amp; DataCenter","PASSIVE",
AM478="Exclu","Exclu",
AM478="SAT","ACTIVE",
AM478="SPARE-ISSUE","SPARE-ISSUE",
AM478="Fiber CAmtel","ACTIVE",
AM478="Fiber AOF","ACTIVE",
AM478="Projet OCM (HUAWEI)","PLANNED WORKS",
AM478="Projet OCM (NOKIA)","PLANNED WORKS",
AM478="ACCESS-ISSUE","ACCESS-ISSUE",
AM478="Projet OCM (ZTE, NOKIA, autres projets)","PLANNED WORKS",
AM478="No root CAuse","No root cause",
AM478="ODU HS","ACTIVE",
AM478="IP &amp; VLAN","ACTIVE",
AM478="Warehouse HUAWEI","SPARE-ISSUE",
AM478="SPARE-HS","SPARE-ISSUE",
AM478="Power Telco","ACTIVE", AM478="no impacts","no impacts"
),"")</f>
        <v>no impacts</v>
      </c>
      <c r="AO478" s="93" t="s">
        <v>5537</v>
      </c>
      <c r="AP478" s="101" t="str">
        <f t="shared" si="23"/>
        <v>CTR_344</v>
      </c>
      <c r="AR478" s="17" t="s">
        <v>5537</v>
      </c>
      <c r="AS478" s="7" t="s">
        <v>5537</v>
      </c>
      <c r="AT478" s="6"/>
      <c r="AU478" s="7"/>
      <c r="AV478" s="3" t="s">
        <v>5537</v>
      </c>
      <c r="AW478" s="18" t="s">
        <v>5537</v>
      </c>
      <c r="AX478" s="18" t="s">
        <v>5537</v>
      </c>
      <c r="AY478" s="18" t="s">
        <v>5537</v>
      </c>
      <c r="AZ478" s="18" t="s">
        <v>5537</v>
      </c>
      <c r="BA478" s="18" t="s">
        <v>5537</v>
      </c>
      <c r="BB478" s="18" t="s">
        <v>5537</v>
      </c>
      <c r="BC478" s="18" t="s">
        <v>5537</v>
      </c>
      <c r="BD478" s="18" t="s">
        <v>5537</v>
      </c>
      <c r="BE478" s="18" t="s">
        <v>5537</v>
      </c>
      <c r="BF478" s="18" t="s">
        <v>5537</v>
      </c>
      <c r="BG478" s="18" t="s">
        <v>5537</v>
      </c>
      <c r="BH478" s="18" t="s">
        <v>5537</v>
      </c>
      <c r="BI478" s="9" t="s">
        <v>5537</v>
      </c>
      <c r="BJ478" s="14"/>
      <c r="BK478" s="14" t="s">
        <v>5537</v>
      </c>
      <c r="BL478" s="14" t="str">
        <f>_xlfn.XLOOKUP(B478,'[4]cell downs 18042026 17h'!$B:$B,'[4]cell downs 18042026 17h'!$B:$B,"")</f>
        <v/>
      </c>
      <c r="BM478" s="14" t="str">
        <f>_xlfn.XLOOKUP(B478,'[5]Cells Huawei 19042026 15h'!$B:$B,'[5]Cells Huawei 19042026 15h'!$B:$B,"")</f>
        <v/>
      </c>
      <c r="BN478" s="9" t="str">
        <f>_xlfn.XLOOKUP(B478,'[6]cells down 19042026 9H40'!$B:$B,'[6]cells down 19042026 9H40'!$B:$B,"")</f>
        <v/>
      </c>
      <c r="BO478" s="9" t="s">
        <v>1827</v>
      </c>
      <c r="BP478" s="9" t="s">
        <v>5537</v>
      </c>
      <c r="BQ478" s="115"/>
    </row>
    <row r="479" spans="1:69" s="9" customFormat="1" x14ac:dyDescent="0.3">
      <c r="A479" s="1" t="s">
        <v>906</v>
      </c>
      <c r="B479" s="8" t="s">
        <v>907</v>
      </c>
      <c r="C479" s="3" t="str">
        <f>_xlfn.XLOOKUP(B479,'[1]daily break down'!$D:$D,'[1]daily break down'!$E:$E,"")</f>
        <v>Garoua</v>
      </c>
      <c r="D479" s="1" t="s">
        <v>21</v>
      </c>
      <c r="E479" s="1" t="s">
        <v>22</v>
      </c>
      <c r="F479" s="3" t="s">
        <v>23</v>
      </c>
      <c r="G479" s="1" t="s">
        <v>24</v>
      </c>
      <c r="H479" s="32" t="str">
        <f>_xlfn.XLOOKUP(B479,[2]CALCULATION!$B:$B,[2]CALCULATION!$H:$H,"")</f>
        <v>Huawei</v>
      </c>
      <c r="I479" s="28">
        <v>0</v>
      </c>
      <c r="J479" s="28">
        <v>0</v>
      </c>
      <c r="K479" s="28">
        <v>0</v>
      </c>
      <c r="L479" s="28">
        <v>0</v>
      </c>
      <c r="M479" s="28">
        <v>2.9877501548084795</v>
      </c>
      <c r="N479" s="28">
        <v>5.1205044901593171</v>
      </c>
      <c r="O479" s="28">
        <v>0</v>
      </c>
      <c r="P479" s="28">
        <v>3.8139066526268923</v>
      </c>
      <c r="Q479" s="28">
        <v>4.1371317769730585</v>
      </c>
      <c r="R479" s="28">
        <v>7.9532143091546761</v>
      </c>
      <c r="S479" s="94">
        <v>3.0752490490336237</v>
      </c>
      <c r="T479" s="94">
        <f>_xlfn.XLOOKUP(B479,'[3]Nur des jours'!$B:$B,'[3]Nur des jours'!$U:$U,"")</f>
        <v>0.18371914174749526</v>
      </c>
      <c r="U479" s="94">
        <v>0.7946240793532573</v>
      </c>
      <c r="V479" s="94">
        <v>3.0011799687814791</v>
      </c>
      <c r="W479" s="94">
        <v>0.18371914174749526</v>
      </c>
      <c r="X479" s="94">
        <v>1.4743367491075325</v>
      </c>
      <c r="Y479" s="94">
        <v>0.64357880108323129</v>
      </c>
      <c r="Z479" s="94">
        <v>2.6534316117488932</v>
      </c>
      <c r="AA479" s="94">
        <v>7.2327484854451489</v>
      </c>
      <c r="AB479" s="94">
        <v>2.6482237688802135</v>
      </c>
      <c r="AC479" s="94">
        <f>_xlfn.XLOOKUP(B479,'[3]Nur des jours'!$B:$B,'[3]Nur des jours'!$N:$N,"")</f>
        <v>0.12618317909557605</v>
      </c>
      <c r="AD479" s="94">
        <v>0.12618317909557605</v>
      </c>
      <c r="AE479" s="94">
        <v>9.6794080148995446E-2</v>
      </c>
      <c r="AF479" s="94">
        <v>0.17212889011291657</v>
      </c>
      <c r="AG479" s="94">
        <v>0.10465299529184643</v>
      </c>
      <c r="AH479" s="94">
        <v>0.12618317909557605</v>
      </c>
      <c r="AI479" s="49" t="s">
        <v>5559</v>
      </c>
      <c r="AJ479" s="49"/>
      <c r="AK479" s="48" t="str" cm="1">
        <f t="array" ref="AK479">IFERROR(_xlfn.IFS(
AM479="MPR ISSUE","PDH",
AM479="BSS Hardware Issue","BSS",
AM479="Sites strategiques, MLL, Pylone, etc.","ENVTECH",
AM479="AKTIVCO DEFAUT GE &amp; POWER Cabinet","AKTIVCO",
AM479="AKTIVCO Coupure ENEO &amp; Baisse de tension","AKTIVCO GRID ONLY",
AM479="Coupure ENEO &amp; Baisse de tension","IHS GRID ONLY",
AM479="Defaut GE &amp; POWER Cabinet","IHS",
AM479="Sharing","Partners",
AM479="Sites strategiques &amp; DataCenter","SST &amp; DC",
AM479="Exclu","Exclu",
AM479="SAT","SAT",
AM479="SPARE-ISSUE","SPARE-ISSUE",
AM479="Fiber CAmtel","TRANS_FO_CAMTEL",
AM479="Fiber AOF","Fiber AOF",
AM479="Projet OCM (HUAWEI)","TRAVAUX-HUAWEI",
AM479="Projet OCM (NOKIA)","TRAVAUX-NOKIA",
AM479="ACCESS-ISSUE","ACCESS-ISSUE",
AM479="Projet OCM (ZTE, NOKIA, autres projets)","TRAVAUX OCM",
AM479="No root CAuse","No root cause",
AM479="ODU HS","PDH",
AM479="IP &amp; VLAN","PDH",
AM479="Warehouse HUAWEI","SPARE-ISSUE",
AM479="SPARE-HS","SPARE-ISSUE",
AM479="Power Telco","BSS",AM479="no impacts","no impacts"
),"")</f>
        <v>no impacts</v>
      </c>
      <c r="AL479" s="48" t="str" cm="1">
        <f t="array" ref="AL479">IFERROR(_xlfn.IFS(
AM479="MPR ISSUE","TX ISSUE",
AM479="BSS Hardware Issue","RAN ISSUE",
AM479="Sites strategiques, MLL, Pylone, etc.","ENVTECH",
AM479="AKTIVCO DEFAUT GE &amp; POWER Cabinet","POWER ISSUE",
AM479="AKTIVCO Coupure ENEO &amp; Baisse de tension","POWER ISSUE",
AM479="Coupure ENEO &amp; Baisse de tension","POWER ISSUE",
AM479="Defaut GE &amp; POWER Cabinet","POWER ISSUE",
AM479="Sharing","POWER ISSUE",
AM479="Sites strategiques &amp; DataCenter","POWER ISSUE",
AM479="Exclu","Exclu",
AM479="SAT","TX ISSUE",
AM479="SPARE-ISSUE","SPARE-ISSUE",
AM479="Fiber CAmtel","TX ISSUE",
AM479="Fiber AOF","TX ISSUE",
AM479="Projet OCM (HUAWEI)","TRAVAUX-HUAWEI",
AM479="Projet OCM (NOKIA)","TRAVAUX -NOKIA",
AM479="ACCESS-ISSUE","ACCESS-ISSUE",
AM479="Projet OCM (ZTE, NOKIA, autres projets)","TRAVAUX OCM",
AM479="No root CAuse","No root cause",
AM479="ODU HS","TX ISSUE",
AM479="IP &amp; VLAN","TX ISSUE",
AM479="Warehouse HUAWEI","SPARE-ISSUE",
AM479="SPARE-HS","SPARE-ISSUE",
AM479="Power Telco","RAN ISSUE",AM479="no impacts","no impacts"
),"")</f>
        <v>no impacts</v>
      </c>
      <c r="AM479" s="67" t="s">
        <v>5605</v>
      </c>
      <c r="AN479" s="48" t="str" cm="1">
        <f t="array" ref="AN479">IFERROR(_xlfn.IFS(
AM479="MPR ISSUE","ACTIVE",
AM479="BSS Hardware Issue","ACTIVE",
AM479="Sites strategiques, MLL, Pylone, etc.","PASSIVE",
AM479="AKTIVCO DEFAUT GE &amp; POWER Cabinet","PASSIVE",
AM479="AKTIVCO Coupure ENEO &amp; Baisse de tension","PASSIVE",
AM479="Coupure ENEO &amp; Baisse de tension","PASSIVE",
AM479="Defaut GE &amp; POWER Cabinet","PASSIVE",
AM479="Sharing","PASSIVE",
AM479="Sites strategiques &amp; DataCenter","PASSIVE",
AM479="Exclu","Exclu",
AM479="SAT","ACTIVE",
AM479="SPARE-ISSUE","SPARE-ISSUE",
AM479="Fiber CAmtel","ACTIVE",
AM479="Fiber AOF","ACTIVE",
AM479="Projet OCM (HUAWEI)","PLANNED WORKS",
AM479="Projet OCM (NOKIA)","PLANNED WORKS",
AM479="ACCESS-ISSUE","ACCESS-ISSUE",
AM479="Projet OCM (ZTE, NOKIA, autres projets)","PLANNED WORKS",
AM479="No root CAuse","No root cause",
AM479="ODU HS","ACTIVE",
AM479="IP &amp; VLAN","ACTIVE",
AM479="Warehouse HUAWEI","SPARE-ISSUE",
AM479="SPARE-HS","SPARE-ISSUE",
AM479="Power Telco","ACTIVE", AM479="no impacts","no impacts"
),"")</f>
        <v>no impacts</v>
      </c>
      <c r="AO479" s="93" t="s">
        <v>5537</v>
      </c>
      <c r="AP479" s="101" t="str">
        <f t="shared" si="23"/>
        <v>NRD_186</v>
      </c>
      <c r="AR479" s="17" t="s">
        <v>5537</v>
      </c>
      <c r="AS479" s="7" t="s">
        <v>5537</v>
      </c>
      <c r="AT479" s="6"/>
      <c r="AU479" s="7"/>
      <c r="AV479" s="3" t="s">
        <v>5537</v>
      </c>
      <c r="AW479" s="18" t="s">
        <v>5537</v>
      </c>
      <c r="AX479" s="18" t="s">
        <v>5537</v>
      </c>
      <c r="AY479" s="18" t="s">
        <v>5537</v>
      </c>
      <c r="AZ479" s="18" t="s">
        <v>5537</v>
      </c>
      <c r="BA479" s="18" t="s">
        <v>5537</v>
      </c>
      <c r="BB479" s="18" t="s">
        <v>5537</v>
      </c>
      <c r="BC479" s="18" t="s">
        <v>5537</v>
      </c>
      <c r="BD479" s="18" t="s">
        <v>5537</v>
      </c>
      <c r="BE479" s="18" t="s">
        <v>5537</v>
      </c>
      <c r="BF479" s="18" t="s">
        <v>5537</v>
      </c>
      <c r="BG479" s="18" t="s">
        <v>5537</v>
      </c>
      <c r="BH479" s="18" t="s">
        <v>5537</v>
      </c>
      <c r="BI479" s="9" t="s">
        <v>5537</v>
      </c>
      <c r="BJ479" s="14"/>
      <c r="BK479" s="14" t="s">
        <v>5537</v>
      </c>
      <c r="BL479" s="14" t="str">
        <f>_xlfn.XLOOKUP(B479,'[4]cell downs 18042026 17h'!$B:$B,'[4]cell downs 18042026 17h'!$B:$B,"")</f>
        <v/>
      </c>
      <c r="BM479" s="14" t="str">
        <f>_xlfn.XLOOKUP(B479,'[5]Cells Huawei 19042026 15h'!$B:$B,'[5]Cells Huawei 19042026 15h'!$B:$B,"")</f>
        <v/>
      </c>
      <c r="BN479" s="9" t="str">
        <f>_xlfn.XLOOKUP(B479,'[6]cells down 19042026 9H40'!$B:$B,'[6]cells down 19042026 9H40'!$B:$B,"")</f>
        <v/>
      </c>
      <c r="BO479" s="9" t="s">
        <v>5537</v>
      </c>
      <c r="BP479" s="9" t="s">
        <v>5578</v>
      </c>
      <c r="BQ479" s="115"/>
    </row>
    <row r="480" spans="1:69" s="9" customFormat="1" x14ac:dyDescent="0.3">
      <c r="A480" s="1" t="s">
        <v>1435</v>
      </c>
      <c r="B480" s="8" t="s">
        <v>1436</v>
      </c>
      <c r="C480" s="3" t="str">
        <f>_xlfn.XLOOKUP(B480,'[1]daily break down'!$D:$D,'[1]daily break down'!$E:$E,"")</f>
        <v>CENTRE</v>
      </c>
      <c r="D480" s="1" t="s">
        <v>11</v>
      </c>
      <c r="E480" s="1" t="s">
        <v>154</v>
      </c>
      <c r="F480" s="3" t="s">
        <v>226</v>
      </c>
      <c r="G480" s="1" t="s">
        <v>533</v>
      </c>
      <c r="H480" s="33" t="str">
        <f>_xlfn.XLOOKUP(B480,[2]CALCULATION!$B:$B,[2]CALCULATION!$H:$H,"")</f>
        <v>NOKIA</v>
      </c>
      <c r="I480" s="28">
        <v>0</v>
      </c>
      <c r="J480" s="28">
        <v>0</v>
      </c>
      <c r="K480" s="28">
        <v>0</v>
      </c>
      <c r="L480" s="28">
        <v>7.419392580036697E-3</v>
      </c>
      <c r="M480" s="28">
        <v>0.7661236242020586</v>
      </c>
      <c r="N480" s="28">
        <v>0</v>
      </c>
      <c r="O480" s="28">
        <v>0</v>
      </c>
      <c r="P480" s="28">
        <v>0.21732042929746911</v>
      </c>
      <c r="Q480" s="28">
        <v>0.9066818764214557</v>
      </c>
      <c r="R480" s="28">
        <v>0</v>
      </c>
      <c r="S480" s="94">
        <v>0.69258959629943539</v>
      </c>
      <c r="T480" s="94">
        <f>_xlfn.XLOOKUP(B480,'[3]Nur des jours'!$B:$B,'[3]Nur des jours'!$U:$U,"")</f>
        <v>0</v>
      </c>
      <c r="U480" s="94">
        <v>0</v>
      </c>
      <c r="V480" s="94">
        <v>0</v>
      </c>
      <c r="W480" s="94">
        <v>0</v>
      </c>
      <c r="X480" s="94">
        <v>0</v>
      </c>
      <c r="Y480" s="94">
        <v>1.6051570485656318E-3</v>
      </c>
      <c r="Z480" s="94">
        <v>0</v>
      </c>
      <c r="AA480" s="94">
        <v>0</v>
      </c>
      <c r="AB480" s="94">
        <v>0</v>
      </c>
      <c r="AC480" s="94">
        <f>_xlfn.XLOOKUP(B480,'[3]Nur des jours'!$B:$B,'[3]Nur des jours'!$N:$N,"")</f>
        <v>0.12609400370398904</v>
      </c>
      <c r="AD480" s="94">
        <v>0.12609400370398904</v>
      </c>
      <c r="AE480" s="94">
        <v>0.88301180213341635</v>
      </c>
      <c r="AF480" s="94">
        <v>0</v>
      </c>
      <c r="AG480" s="94">
        <v>0</v>
      </c>
      <c r="AH480" s="94">
        <v>0.12609400370398904</v>
      </c>
      <c r="AI480" s="49" t="s">
        <v>5559</v>
      </c>
      <c r="AJ480" s="49"/>
      <c r="AK480" s="48" t="str" cm="1">
        <f t="array" ref="AK480">IFERROR(_xlfn.IFS(
AM480="MPR ISSUE","PDH",
AM480="BSS Hardware Issue","BSS",
AM480="Sites strategiques, MLL, Pylone, etc.","ENVTECH",
AM480="AKTIVCO DEFAUT GE &amp; POWER Cabinet","AKTIVCO",
AM480="AKTIVCO Coupure ENEO &amp; Baisse de tension","AKTIVCO GRID ONLY",
AM480="Coupure ENEO &amp; Baisse de tension","IHS GRID ONLY",
AM480="Defaut GE &amp; POWER Cabinet","IHS",
AM480="Sharing","Partners",
AM480="Sites strategiques &amp; DataCenter","SST &amp; DC",
AM480="Exclu","Exclu",
AM480="SAT","SAT",
AM480="SPARE-ISSUE","SPARE-ISSUE",
AM480="Fiber CAmtel","TRANS_FO_CAMTEL",
AM480="Fiber AOF","Fiber AOF",
AM480="Projet OCM (HUAWEI)","TRAVAUX-HUAWEI",
AM480="Projet OCM (NOKIA)","TRAVAUX-NOKIA",
AM480="ACCESS-ISSUE","ACCESS-ISSUE",
AM480="Projet OCM (ZTE, NOKIA, autres projets)","TRAVAUX OCM",
AM480="No root CAuse","No root cause",
AM480="ODU HS","PDH",
AM480="IP &amp; VLAN","PDH",
AM480="Warehouse HUAWEI","SPARE-ISSUE",
AM480="SPARE-HS","SPARE-ISSUE",
AM480="Power Telco","BSS",AM480="no impacts","no impacts"
),"")</f>
        <v>IHS</v>
      </c>
      <c r="AL480" s="48" t="str" cm="1">
        <f t="array" ref="AL480">IFERROR(_xlfn.IFS(
AM480="MPR ISSUE","TX ISSUE",
AM480="BSS Hardware Issue","RAN ISSUE",
AM480="Sites strategiques, MLL, Pylone, etc.","ENVTECH",
AM480="AKTIVCO DEFAUT GE &amp; POWER Cabinet","POWER ISSUE",
AM480="AKTIVCO Coupure ENEO &amp; Baisse de tension","POWER ISSUE",
AM480="Coupure ENEO &amp; Baisse de tension","POWER ISSUE",
AM480="Defaut GE &amp; POWER Cabinet","POWER ISSUE",
AM480="Sharing","POWER ISSUE",
AM480="Sites strategiques &amp; DataCenter","POWER ISSUE",
AM480="Exclu","Exclu",
AM480="SAT","TX ISSUE",
AM480="SPARE-ISSUE","SPARE-ISSUE",
AM480="Fiber CAmtel","TX ISSUE",
AM480="Fiber AOF","TX ISSUE",
AM480="Projet OCM (HUAWEI)","TRAVAUX-HUAWEI",
AM480="Projet OCM (NOKIA)","TRAVAUX -NOKIA",
AM480="ACCESS-ISSUE","ACCESS-ISSUE",
AM480="Projet OCM (ZTE, NOKIA, autres projets)","TRAVAUX OCM",
AM480="No root CAuse","No root cause",
AM480="ODU HS","TX ISSUE",
AM480="IP &amp; VLAN","TX ISSUE",
AM480="Warehouse HUAWEI","SPARE-ISSUE",
AM480="SPARE-HS","SPARE-ISSUE",
AM480="Power Telco","RAN ISSUE",AM480="no impacts","no impacts"
),"")</f>
        <v>POWER ISSUE</v>
      </c>
      <c r="AM480" s="67" t="s">
        <v>5330</v>
      </c>
      <c r="AN480" s="48" t="str" cm="1">
        <f t="array" ref="AN480">IFERROR(_xlfn.IFS(
AM480="MPR ISSUE","ACTIVE",
AM480="BSS Hardware Issue","ACTIVE",
AM480="Sites strategiques, MLL, Pylone, etc.","PASSIVE",
AM480="AKTIVCO DEFAUT GE &amp; POWER Cabinet","PASSIVE",
AM480="AKTIVCO Coupure ENEO &amp; Baisse de tension","PASSIVE",
AM480="Coupure ENEO &amp; Baisse de tension","PASSIVE",
AM480="Defaut GE &amp; POWER Cabinet","PASSIVE",
AM480="Sharing","PASSIVE",
AM480="Sites strategiques &amp; DataCenter","PASSIVE",
AM480="Exclu","Exclu",
AM480="SAT","ACTIVE",
AM480="SPARE-ISSUE","SPARE-ISSUE",
AM480="Fiber CAmtel","ACTIVE",
AM480="Fiber AOF","ACTIVE",
AM480="Projet OCM (HUAWEI)","PLANNED WORKS",
AM480="Projet OCM (NOKIA)","PLANNED WORKS",
AM480="ACCESS-ISSUE","ACCESS-ISSUE",
AM480="Projet OCM (ZTE, NOKIA, autres projets)","PLANNED WORKS",
AM480="No root CAuse","No root cause",
AM480="ODU HS","ACTIVE",
AM480="IP &amp; VLAN","ACTIVE",
AM480="Warehouse HUAWEI","SPARE-ISSUE",
AM480="SPARE-HS","SPARE-ISSUE",
AM480="Power Telco","ACTIVE", AM480="no impacts","no impacts"
),"")</f>
        <v>PASSIVE</v>
      </c>
      <c r="AO480" s="93" t="s">
        <v>6249</v>
      </c>
      <c r="AP480" s="101" t="str">
        <f t="shared" si="23"/>
        <v>EST_122</v>
      </c>
      <c r="AR480" s="17" t="s">
        <v>5537</v>
      </c>
      <c r="AS480" s="7" t="s">
        <v>5537</v>
      </c>
      <c r="AT480" s="6"/>
      <c r="AU480" s="7"/>
      <c r="AV480" s="3" t="s">
        <v>6250</v>
      </c>
      <c r="AW480" s="18" t="s">
        <v>5537</v>
      </c>
      <c r="AX480" s="18" t="s">
        <v>5537</v>
      </c>
      <c r="AY480" s="18" t="s">
        <v>5537</v>
      </c>
      <c r="AZ480" s="18" t="s">
        <v>5537</v>
      </c>
      <c r="BA480" s="18" t="s">
        <v>5537</v>
      </c>
      <c r="BB480" s="18" t="s">
        <v>5537</v>
      </c>
      <c r="BC480" s="18" t="s">
        <v>5537</v>
      </c>
      <c r="BD480" s="18" t="s">
        <v>5537</v>
      </c>
      <c r="BE480" s="18" t="s">
        <v>5537</v>
      </c>
      <c r="BF480" s="18" t="s">
        <v>5537</v>
      </c>
      <c r="BG480" s="18" t="s">
        <v>5537</v>
      </c>
      <c r="BH480" s="18" t="s">
        <v>5537</v>
      </c>
      <c r="BI480" s="9" t="s">
        <v>6251</v>
      </c>
      <c r="BJ480" s="14"/>
      <c r="BK480" s="14" t="s">
        <v>5537</v>
      </c>
      <c r="BL480" s="14" t="str">
        <f>_xlfn.XLOOKUP(B480,'[4]cell downs 18042026 17h'!$B:$B,'[4]cell downs 18042026 17h'!$B:$B,"")</f>
        <v/>
      </c>
      <c r="BM480" s="14" t="str">
        <f>_xlfn.XLOOKUP(B480,'[5]Cells Huawei 19042026 15h'!$B:$B,'[5]Cells Huawei 19042026 15h'!$B:$B,"")</f>
        <v/>
      </c>
      <c r="BN480" s="9" t="str">
        <f>_xlfn.XLOOKUP(B480,'[6]cells down 19042026 9H40'!$B:$B,'[6]cells down 19042026 9H40'!$B:$B,"")</f>
        <v/>
      </c>
      <c r="BO480" s="9" t="s">
        <v>1436</v>
      </c>
      <c r="BP480" s="9" t="s">
        <v>12</v>
      </c>
      <c r="BQ480" s="115"/>
    </row>
    <row r="481" spans="1:69" s="9" customFormat="1" x14ac:dyDescent="0.3">
      <c r="A481" s="1" t="s">
        <v>1219</v>
      </c>
      <c r="B481" s="1" t="s">
        <v>1220</v>
      </c>
      <c r="C481" s="3" t="str">
        <f>_xlfn.XLOOKUP(B481,'[1]daily break down'!$D:$D,'[1]daily break down'!$E:$E,"")</f>
        <v>Yaounde</v>
      </c>
      <c r="D481" s="1" t="s">
        <v>11</v>
      </c>
      <c r="E481" s="1" t="s">
        <v>12</v>
      </c>
      <c r="F481" s="3" t="s">
        <v>37</v>
      </c>
      <c r="G481" s="1" t="s">
        <v>38</v>
      </c>
      <c r="H481" s="34" t="str">
        <f>_xlfn.XLOOKUP(B481,[2]CALCULATION!$B:$B,[2]CALCULATION!$H:$H,"")</f>
        <v>ZTE</v>
      </c>
      <c r="I481" s="28">
        <v>1.4550035242114749</v>
      </c>
      <c r="J481" s="28">
        <v>3.5397636638102017</v>
      </c>
      <c r="K481" s="28">
        <v>1.857844438166498</v>
      </c>
      <c r="L481" s="28">
        <v>10.480997794157519</v>
      </c>
      <c r="M481" s="28">
        <v>0</v>
      </c>
      <c r="N481" s="28">
        <v>2.9731253905882165</v>
      </c>
      <c r="O481" s="28">
        <v>13.985840374622249</v>
      </c>
      <c r="P481" s="28">
        <v>0</v>
      </c>
      <c r="Q481" s="28">
        <v>0</v>
      </c>
      <c r="R481" s="28">
        <v>7.8080367716510697</v>
      </c>
      <c r="S481" s="94">
        <v>2.384104094077895</v>
      </c>
      <c r="T481" s="94">
        <f>_xlfn.XLOOKUP(B481,'[3]Nur des jours'!$B:$B,'[3]Nur des jours'!$U:$U,"")</f>
        <v>0</v>
      </c>
      <c r="U481" s="94">
        <v>0</v>
      </c>
      <c r="V481" s="94">
        <v>0</v>
      </c>
      <c r="W481" s="94">
        <v>0</v>
      </c>
      <c r="X481" s="94">
        <v>0</v>
      </c>
      <c r="Y481" s="94">
        <v>0</v>
      </c>
      <c r="Z481" s="94">
        <v>10.645526391635491</v>
      </c>
      <c r="AA481" s="94">
        <v>0</v>
      </c>
      <c r="AB481" s="94">
        <v>8.6130943718200044</v>
      </c>
      <c r="AC481" s="94">
        <f>_xlfn.XLOOKUP(B481,'[3]Nur des jours'!$B:$B,'[3]Nur des jours'!$N:$N,"")</f>
        <v>0.12290152468517541</v>
      </c>
      <c r="AD481" s="94">
        <v>0.12290152468517541</v>
      </c>
      <c r="AE481" s="94">
        <v>0</v>
      </c>
      <c r="AF481" s="94">
        <v>0</v>
      </c>
      <c r="AG481" s="94">
        <v>0.23567444135820753</v>
      </c>
      <c r="AH481" s="94">
        <v>0.12290152468517541</v>
      </c>
      <c r="AI481" s="49" t="s">
        <v>5559</v>
      </c>
      <c r="AJ481" s="49"/>
      <c r="AK481" s="48" t="str" cm="1">
        <f t="array" ref="AK481">IFERROR(_xlfn.IFS(
AM481="MPR ISSUE","PDH",
AM481="BSS Hardware Issue","BSS",
AM481="Sites strategiques, MLL, Pylone, etc.","ENVTECH",
AM481="AKTIVCO DEFAUT GE &amp; POWER Cabinet","AKTIVCO",
AM481="AKTIVCO Coupure ENEO &amp; Baisse de tension","AKTIVCO GRID ONLY",
AM481="Coupure ENEO &amp; Baisse de tension","IHS GRID ONLY",
AM481="Defaut GE &amp; POWER Cabinet","IHS",
AM481="Sharing","Partners",
AM481="Sites strategiques &amp; DataCenter","SST &amp; DC",
AM481="Exclu","Exclu",
AM481="SAT","SAT",
AM481="SPARE-ISSUE","SPARE-ISSUE",
AM481="Fiber CAmtel","TRANS_FO_CAMTEL",
AM481="Fiber AOF","Fiber AOF",
AM481="Projet OCM (HUAWEI)","TRAVAUX-HUAWEI",
AM481="Projet OCM (NOKIA)","TRAVAUX-NOKIA",
AM481="ACCESS-ISSUE","ACCESS-ISSUE",
AM481="Projet OCM (ZTE, NOKIA, autres projets)","TRAVAUX OCM",
AM481="No root CAuse","No root cause",
AM481="ODU HS","PDH",
AM481="IP &amp; VLAN","PDH",
AM481="Warehouse HUAWEI","SPARE-ISSUE",
AM481="SPARE-HS","SPARE-ISSUE",
AM481="Power Telco","BSS",AM481="no impacts","no impacts"
),"")</f>
        <v>IHS</v>
      </c>
      <c r="AL481" s="48" t="str" cm="1">
        <f t="array" ref="AL481">IFERROR(_xlfn.IFS(
AM481="MPR ISSUE","TX ISSUE",
AM481="BSS Hardware Issue","RAN ISSUE",
AM481="Sites strategiques, MLL, Pylone, etc.","ENVTECH",
AM481="AKTIVCO DEFAUT GE &amp; POWER Cabinet","POWER ISSUE",
AM481="AKTIVCO Coupure ENEO &amp; Baisse de tension","POWER ISSUE",
AM481="Coupure ENEO &amp; Baisse de tension","POWER ISSUE",
AM481="Defaut GE &amp; POWER Cabinet","POWER ISSUE",
AM481="Sharing","POWER ISSUE",
AM481="Sites strategiques &amp; DataCenter","POWER ISSUE",
AM481="Exclu","Exclu",
AM481="SAT","TX ISSUE",
AM481="SPARE-ISSUE","SPARE-ISSUE",
AM481="Fiber CAmtel","TX ISSUE",
AM481="Fiber AOF","TX ISSUE",
AM481="Projet OCM (HUAWEI)","TRAVAUX-HUAWEI",
AM481="Projet OCM (NOKIA)","TRAVAUX -NOKIA",
AM481="ACCESS-ISSUE","ACCESS-ISSUE",
AM481="Projet OCM (ZTE, NOKIA, autres projets)","TRAVAUX OCM",
AM481="No root CAuse","No root cause",
AM481="ODU HS","TX ISSUE",
AM481="IP &amp; VLAN","TX ISSUE",
AM481="Warehouse HUAWEI","SPARE-ISSUE",
AM481="SPARE-HS","SPARE-ISSUE",
AM481="Power Telco","RAN ISSUE",AM481="no impacts","no impacts"
),"")</f>
        <v>POWER ISSUE</v>
      </c>
      <c r="AM481" s="67" t="s">
        <v>5330</v>
      </c>
      <c r="AN481" s="48" t="str" cm="1">
        <f t="array" ref="AN481">IFERROR(_xlfn.IFS(
AM481="MPR ISSUE","ACTIVE",
AM481="BSS Hardware Issue","ACTIVE",
AM481="Sites strategiques, MLL, Pylone, etc.","PASSIVE",
AM481="AKTIVCO DEFAUT GE &amp; POWER Cabinet","PASSIVE",
AM481="AKTIVCO Coupure ENEO &amp; Baisse de tension","PASSIVE",
AM481="Coupure ENEO &amp; Baisse de tension","PASSIVE",
AM481="Defaut GE &amp; POWER Cabinet","PASSIVE",
AM481="Sharing","PASSIVE",
AM481="Sites strategiques &amp; DataCenter","PASSIVE",
AM481="Exclu","Exclu",
AM481="SAT","ACTIVE",
AM481="SPARE-ISSUE","SPARE-ISSUE",
AM481="Fiber CAmtel","ACTIVE",
AM481="Fiber AOF","ACTIVE",
AM481="Projet OCM (HUAWEI)","PLANNED WORKS",
AM481="Projet OCM (NOKIA)","PLANNED WORKS",
AM481="ACCESS-ISSUE","ACCESS-ISSUE",
AM481="Projet OCM (ZTE, NOKIA, autres projets)","PLANNED WORKS",
AM481="No root CAuse","No root cause",
AM481="ODU HS","ACTIVE",
AM481="IP &amp; VLAN","ACTIVE",
AM481="Warehouse HUAWEI","SPARE-ISSUE",
AM481="SPARE-HS","SPARE-ISSUE",
AM481="Power Telco","ACTIVE", AM481="no impacts","no impacts"
),"")</f>
        <v>PASSIVE</v>
      </c>
      <c r="AO481" s="93" t="s">
        <v>6282</v>
      </c>
      <c r="AP481" s="101" t="str">
        <f t="shared" si="23"/>
        <v>CTR_529</v>
      </c>
      <c r="AR481" s="17" t="s">
        <v>5537</v>
      </c>
      <c r="AS481" s="7" t="s">
        <v>5537</v>
      </c>
      <c r="AT481" s="6"/>
      <c r="AU481" s="7"/>
      <c r="AV481" s="3" t="s">
        <v>5537</v>
      </c>
      <c r="AW481" s="18" t="s">
        <v>5537</v>
      </c>
      <c r="AX481" s="18" t="s">
        <v>5537</v>
      </c>
      <c r="AY481" s="18" t="s">
        <v>5537</v>
      </c>
      <c r="AZ481" s="18" t="s">
        <v>5537</v>
      </c>
      <c r="BA481" s="18" t="s">
        <v>5537</v>
      </c>
      <c r="BB481" s="18" t="s">
        <v>5537</v>
      </c>
      <c r="BC481" s="18" t="s">
        <v>5537</v>
      </c>
      <c r="BD481" s="18" t="s">
        <v>5537</v>
      </c>
      <c r="BE481" s="18" t="s">
        <v>5537</v>
      </c>
      <c r="BF481" s="18" t="s">
        <v>5537</v>
      </c>
      <c r="BG481" s="18" t="s">
        <v>5537</v>
      </c>
      <c r="BH481" s="18" t="s">
        <v>5537</v>
      </c>
      <c r="BI481" s="9" t="s">
        <v>6282</v>
      </c>
      <c r="BJ481" s="14"/>
      <c r="BK481" s="14" t="s">
        <v>5537</v>
      </c>
      <c r="BL481" s="14" t="str">
        <f>_xlfn.XLOOKUP(B481,'[4]cell downs 18042026 17h'!$B:$B,'[4]cell downs 18042026 17h'!$B:$B,"")</f>
        <v/>
      </c>
      <c r="BM481" s="14" t="str">
        <f>_xlfn.XLOOKUP(B481,'[5]Cells Huawei 19042026 15h'!$B:$B,'[5]Cells Huawei 19042026 15h'!$B:$B,"")</f>
        <v/>
      </c>
      <c r="BN481" s="9" t="str">
        <f>_xlfn.XLOOKUP(B481,'[6]cells down 19042026 9H40'!$B:$B,'[6]cells down 19042026 9H40'!$B:$B,"")</f>
        <v/>
      </c>
      <c r="BO481" s="9" t="s">
        <v>1220</v>
      </c>
      <c r="BP481" s="9" t="s">
        <v>154</v>
      </c>
      <c r="BQ481" s="115"/>
    </row>
    <row r="482" spans="1:69" s="9" customFormat="1" x14ac:dyDescent="0.3">
      <c r="A482" s="1" t="s">
        <v>403</v>
      </c>
      <c r="B482" s="1" t="s">
        <v>404</v>
      </c>
      <c r="C482" s="3" t="str">
        <f>_xlfn.XLOOKUP(B482,'[1]daily break down'!$D:$D,'[1]daily break down'!$E:$E,"")</f>
        <v>LITTORAL</v>
      </c>
      <c r="D482" s="1" t="s">
        <v>11</v>
      </c>
      <c r="E482" s="1" t="s">
        <v>12</v>
      </c>
      <c r="F482" s="3" t="s">
        <v>31</v>
      </c>
      <c r="G482" s="1" t="s">
        <v>354</v>
      </c>
      <c r="H482" s="34" t="str">
        <f>_xlfn.XLOOKUP(B482,[2]CALCULATION!$B:$B,[2]CALCULATION!$H:$H,"")</f>
        <v>ZTE</v>
      </c>
      <c r="I482" s="28">
        <v>0</v>
      </c>
      <c r="J482" s="28">
        <v>5.2275327951420127</v>
      </c>
      <c r="K482" s="28">
        <v>0.43942065958400012</v>
      </c>
      <c r="L482" s="28">
        <v>0</v>
      </c>
      <c r="M482" s="28">
        <v>0.25454223774587437</v>
      </c>
      <c r="N482" s="28">
        <v>0.27655072438954031</v>
      </c>
      <c r="O482" s="28">
        <v>0.23085725374037286</v>
      </c>
      <c r="P482" s="28">
        <v>0.53770977619116955</v>
      </c>
      <c r="Q482" s="28">
        <v>9.6283918751944011</v>
      </c>
      <c r="R482" s="28">
        <v>8.1471172806214014</v>
      </c>
      <c r="S482" s="94">
        <v>23.779313734722475</v>
      </c>
      <c r="T482" s="94">
        <f>_xlfn.XLOOKUP(B482,'[3]Nur des jours'!$B:$B,'[3]Nur des jours'!$U:$U,"")</f>
        <v>0.86389552353802224</v>
      </c>
      <c r="U482" s="94">
        <v>1.7809039103052511</v>
      </c>
      <c r="V482" s="94">
        <v>0.81782751624418881</v>
      </c>
      <c r="W482" s="94">
        <v>0.86389552353802224</v>
      </c>
      <c r="X482" s="94">
        <v>0.11765801165986034</v>
      </c>
      <c r="Y482" s="94">
        <v>0.70300528203679369</v>
      </c>
      <c r="Z482" s="94">
        <v>0</v>
      </c>
      <c r="AA482" s="94">
        <v>0</v>
      </c>
      <c r="AB482" s="94">
        <v>0</v>
      </c>
      <c r="AC482" s="94">
        <f>_xlfn.XLOOKUP(B482,'[3]Nur des jours'!$B:$B,'[3]Nur des jours'!$N:$N,"")</f>
        <v>0.12101100638353045</v>
      </c>
      <c r="AD482" s="94">
        <v>0.12101100638353045</v>
      </c>
      <c r="AE482" s="94">
        <v>7.3813292087814592E-2</v>
      </c>
      <c r="AF482" s="94">
        <v>0.12962792959120592</v>
      </c>
      <c r="AG482" s="94">
        <v>0.12838802102143543</v>
      </c>
      <c r="AH482" s="94">
        <v>0.12101100638353045</v>
      </c>
      <c r="AI482" s="49" t="s">
        <v>5559</v>
      </c>
      <c r="AJ482" s="49"/>
      <c r="AK482" s="48" t="str" cm="1">
        <f t="array" ref="AK482">IFERROR(_xlfn.IFS(
AM482="MPR ISSUE","PDH",
AM482="BSS Hardware Issue","BSS",
AM482="Sites strategiques, MLL, Pylone, etc.","ENVTECH",
AM482="AKTIVCO DEFAUT GE &amp; POWER Cabinet","AKTIVCO",
AM482="AKTIVCO Coupure ENEO &amp; Baisse de tension","AKTIVCO GRID ONLY",
AM482="Coupure ENEO &amp; Baisse de tension","IHS GRID ONLY",
AM482="Defaut GE &amp; POWER Cabinet","IHS",
AM482="Sharing","Partners",
AM482="Sites strategiques &amp; DataCenter","SST &amp; DC",
AM482="Exclu","Exclu",
AM482="SAT","SAT",
AM482="SPARE-ISSUE","SPARE-ISSUE",
AM482="Fiber CAmtel","TRANS_FO_CAMTEL",
AM482="Fiber AOF","Fiber AOF",
AM482="Projet OCM (HUAWEI)","TRAVAUX-HUAWEI",
AM482="Projet OCM (NOKIA)","TRAVAUX-NOKIA",
AM482="ACCESS-ISSUE","ACCESS-ISSUE",
AM482="Projet OCM (ZTE, NOKIA, autres projets)","TRAVAUX OCM",
AM482="No root CAuse","No root cause",
AM482="ODU HS","PDH",
AM482="IP &amp; VLAN","PDH",
AM482="Warehouse HUAWEI","SPARE-ISSUE",
AM482="SPARE-HS","SPARE-ISSUE",
AM482="Power Telco","BSS",AM482="no impacts","no impacts"
),"")</f>
        <v>no impacts</v>
      </c>
      <c r="AL482" s="48" t="str" cm="1">
        <f t="array" ref="AL482">IFERROR(_xlfn.IFS(
AM482="MPR ISSUE","TX ISSUE",
AM482="BSS Hardware Issue","RAN ISSUE",
AM482="Sites strategiques, MLL, Pylone, etc.","ENVTECH",
AM482="AKTIVCO DEFAUT GE &amp; POWER Cabinet","POWER ISSUE",
AM482="AKTIVCO Coupure ENEO &amp; Baisse de tension","POWER ISSUE",
AM482="Coupure ENEO &amp; Baisse de tension","POWER ISSUE",
AM482="Defaut GE &amp; POWER Cabinet","POWER ISSUE",
AM482="Sharing","POWER ISSUE",
AM482="Sites strategiques &amp; DataCenter","POWER ISSUE",
AM482="Exclu","Exclu",
AM482="SAT","TX ISSUE",
AM482="SPARE-ISSUE","SPARE-ISSUE",
AM482="Fiber CAmtel","TX ISSUE",
AM482="Fiber AOF","TX ISSUE",
AM482="Projet OCM (HUAWEI)","TRAVAUX-HUAWEI",
AM482="Projet OCM (NOKIA)","TRAVAUX -NOKIA",
AM482="ACCESS-ISSUE","ACCESS-ISSUE",
AM482="Projet OCM (ZTE, NOKIA, autres projets)","TRAVAUX OCM",
AM482="No root CAuse","No root cause",
AM482="ODU HS","TX ISSUE",
AM482="IP &amp; VLAN","TX ISSUE",
AM482="Warehouse HUAWEI","SPARE-ISSUE",
AM482="SPARE-HS","SPARE-ISSUE",
AM482="Power Telco","RAN ISSUE",AM482="no impacts","no impacts"
),"")</f>
        <v>no impacts</v>
      </c>
      <c r="AM482" s="67" t="s">
        <v>5605</v>
      </c>
      <c r="AN482" s="48" t="str" cm="1">
        <f t="array" ref="AN482">IFERROR(_xlfn.IFS(
AM482="MPR ISSUE","ACTIVE",
AM482="BSS Hardware Issue","ACTIVE",
AM482="Sites strategiques, MLL, Pylone, etc.","PASSIVE",
AM482="AKTIVCO DEFAUT GE &amp; POWER Cabinet","PASSIVE",
AM482="AKTIVCO Coupure ENEO &amp; Baisse de tension","PASSIVE",
AM482="Coupure ENEO &amp; Baisse de tension","PASSIVE",
AM482="Defaut GE &amp; POWER Cabinet","PASSIVE",
AM482="Sharing","PASSIVE",
AM482="Sites strategiques &amp; DataCenter","PASSIVE",
AM482="Exclu","Exclu",
AM482="SAT","ACTIVE",
AM482="SPARE-ISSUE","SPARE-ISSUE",
AM482="Fiber CAmtel","ACTIVE",
AM482="Fiber AOF","ACTIVE",
AM482="Projet OCM (HUAWEI)","PLANNED WORKS",
AM482="Projet OCM (NOKIA)","PLANNED WORKS",
AM482="ACCESS-ISSUE","ACCESS-ISSUE",
AM482="Projet OCM (ZTE, NOKIA, autres projets)","PLANNED WORKS",
AM482="No root CAuse","No root cause",
AM482="ODU HS","ACTIVE",
AM482="IP &amp; VLAN","ACTIVE",
AM482="Warehouse HUAWEI","SPARE-ISSUE",
AM482="SPARE-HS","SPARE-ISSUE",
AM482="Power Telco","ACTIVE", AM482="no impacts","no impacts"
),"")</f>
        <v>no impacts</v>
      </c>
      <c r="AO482" s="93" t="s">
        <v>5537</v>
      </c>
      <c r="AP482" s="101" t="str">
        <f t="shared" si="23"/>
        <v>LIT_169</v>
      </c>
      <c r="AR482" s="17" t="s">
        <v>5537</v>
      </c>
      <c r="AS482" s="7" t="s">
        <v>5537</v>
      </c>
      <c r="AT482" s="6"/>
      <c r="AU482" s="7"/>
      <c r="AV482" s="3" t="s">
        <v>5537</v>
      </c>
      <c r="AW482" s="18" t="s">
        <v>5537</v>
      </c>
      <c r="AX482" s="18" t="s">
        <v>5537</v>
      </c>
      <c r="AY482" s="18" t="s">
        <v>5537</v>
      </c>
      <c r="AZ482" s="18" t="s">
        <v>5537</v>
      </c>
      <c r="BA482" s="18" t="s">
        <v>5537</v>
      </c>
      <c r="BB482" s="18" t="s">
        <v>5537</v>
      </c>
      <c r="BC482" s="18" t="s">
        <v>5537</v>
      </c>
      <c r="BD482" s="18" t="s">
        <v>5537</v>
      </c>
      <c r="BE482" s="18" t="s">
        <v>5537</v>
      </c>
      <c r="BF482" s="18" t="s">
        <v>5537</v>
      </c>
      <c r="BG482" s="18" t="s">
        <v>5537</v>
      </c>
      <c r="BH482" s="18" t="s">
        <v>5537</v>
      </c>
      <c r="BI482" s="9" t="s">
        <v>5537</v>
      </c>
      <c r="BJ482" s="14"/>
      <c r="BK482" s="14" t="s">
        <v>5537</v>
      </c>
      <c r="BL482" s="14" t="str">
        <f>_xlfn.XLOOKUP(B482,'[4]cell downs 18042026 17h'!$B:$B,'[4]cell downs 18042026 17h'!$B:$B,"")</f>
        <v/>
      </c>
      <c r="BM482" s="14" t="str">
        <f>_xlfn.XLOOKUP(B482,'[5]Cells Huawei 19042026 15h'!$B:$B,'[5]Cells Huawei 19042026 15h'!$B:$B,"")</f>
        <v/>
      </c>
      <c r="BN482" s="9" t="str">
        <f>_xlfn.XLOOKUP(B482,'[6]cells down 19042026 9H40'!$B:$B,'[6]cells down 19042026 9H40'!$B:$B,"")</f>
        <v/>
      </c>
      <c r="BO482" s="9" t="s">
        <v>404</v>
      </c>
      <c r="BP482" s="9" t="s">
        <v>5537</v>
      </c>
      <c r="BQ482" s="115"/>
    </row>
    <row r="483" spans="1:69" s="9" customFormat="1" x14ac:dyDescent="0.3">
      <c r="A483" s="3" t="s">
        <v>3214</v>
      </c>
      <c r="B483" s="25" t="s">
        <v>3215</v>
      </c>
      <c r="C483" s="3" t="str">
        <f>_xlfn.XLOOKUP(B483,'[1]daily break down'!$D:$D,'[1]daily break down'!$E:$E,"")</f>
        <v>Douala</v>
      </c>
      <c r="D483" s="1" t="s">
        <v>21</v>
      </c>
      <c r="E483" s="3" t="s">
        <v>5486</v>
      </c>
      <c r="F483" s="3" t="s">
        <v>31</v>
      </c>
      <c r="G483" s="3" t="s">
        <v>32</v>
      </c>
      <c r="H483" s="34" t="str">
        <f>_xlfn.XLOOKUP(B483,[2]CALCULATION!$B:$B,[2]CALCULATION!$H:$H,"")</f>
        <v>ZTE</v>
      </c>
      <c r="I483" s="28">
        <v>0.13053493820502016</v>
      </c>
      <c r="J483" s="28">
        <v>0.28627084207252207</v>
      </c>
      <c r="K483" s="28">
        <v>0</v>
      </c>
      <c r="L483" s="28">
        <v>1.8726832233265207E-3</v>
      </c>
      <c r="M483" s="28">
        <v>0.52961265063507135</v>
      </c>
      <c r="N483" s="28">
        <v>8.6977396535143665</v>
      </c>
      <c r="O483" s="28">
        <v>0</v>
      </c>
      <c r="P483" s="28">
        <v>2.0655695953292073</v>
      </c>
      <c r="Q483" s="28">
        <v>1.2633299375344214</v>
      </c>
      <c r="R483" s="28">
        <v>7.3355677119449361E-2</v>
      </c>
      <c r="S483" s="94">
        <v>6.4348962569164669E-2</v>
      </c>
      <c r="T483" s="94">
        <f>_xlfn.XLOOKUP(B483,'[3]Nur des jours'!$B:$B,'[3]Nur des jours'!$U:$U,"")</f>
        <v>0</v>
      </c>
      <c r="U483" s="94">
        <v>0.20524608127659161</v>
      </c>
      <c r="V483" s="94">
        <v>0.7867053045803335</v>
      </c>
      <c r="W483" s="94">
        <v>0</v>
      </c>
      <c r="X483" s="94">
        <v>0.23931108086281822</v>
      </c>
      <c r="Y483" s="94">
        <v>0</v>
      </c>
      <c r="Z483" s="94">
        <v>3.8162608829647895</v>
      </c>
      <c r="AA483" s="94">
        <v>1.7633363581626158</v>
      </c>
      <c r="AB483" s="94">
        <v>2.4085916566076824</v>
      </c>
      <c r="AC483" s="94">
        <f>_xlfn.XLOOKUP(B483,'[3]Nur des jours'!$B:$B,'[3]Nur des jours'!$N:$N,"")</f>
        <v>0.12011925246766152</v>
      </c>
      <c r="AD483" s="94">
        <v>0.12011925246766152</v>
      </c>
      <c r="AE483" s="94">
        <v>7.3188814151369463E-2</v>
      </c>
      <c r="AF483" s="94">
        <v>6.1573266555823937E-2</v>
      </c>
      <c r="AG483" s="94">
        <v>0.1706596230412793</v>
      </c>
      <c r="AH483" s="94">
        <v>0.12011925246766152</v>
      </c>
      <c r="AI483" s="49" t="s">
        <v>5559</v>
      </c>
      <c r="AJ483" s="49"/>
      <c r="AK483" s="48" t="str" cm="1">
        <f t="array" ref="AK483">IFERROR(_xlfn.IFS(
AM483="MPR ISSUE","PDH",
AM483="BSS Hardware Issue","BSS",
AM483="Sites strategiques, MLL, Pylone, etc.","ENVTECH",
AM483="AKTIVCO DEFAUT GE &amp; POWER Cabinet","AKTIVCO",
AM483="AKTIVCO Coupure ENEO &amp; Baisse de tension","AKTIVCO GRID ONLY",
AM483="Coupure ENEO &amp; Baisse de tension","IHS GRID ONLY",
AM483="Defaut GE &amp; POWER Cabinet","IHS",
AM483="Sharing","Partners",
AM483="Sites strategiques &amp; DataCenter","SST &amp; DC",
AM483="Exclu","Exclu",
AM483="SAT","SAT",
AM483="SPARE-ISSUE","SPARE-ISSUE",
AM483="Fiber CAmtel","TRANS_FO_CAMTEL",
AM483="Fiber AOF","Fiber AOF",
AM483="Projet OCM (HUAWEI)","TRAVAUX-HUAWEI",
AM483="Projet OCM (NOKIA)","TRAVAUX-NOKIA",
AM483="ACCESS-ISSUE","ACCESS-ISSUE",
AM483="Projet OCM (ZTE, NOKIA, autres projets)","TRAVAUX OCM",
AM483="No root CAuse","No root cause",
AM483="ODU HS","PDH",
AM483="IP &amp; VLAN","PDH",
AM483="Warehouse HUAWEI","SPARE-ISSUE",
AM483="SPARE-HS","SPARE-ISSUE",
AM483="Power Telco","BSS",AM483="no impacts","no impacts"
),"")</f>
        <v>no impacts</v>
      </c>
      <c r="AL483" s="48" t="str" cm="1">
        <f t="array" ref="AL483">IFERROR(_xlfn.IFS(
AM483="MPR ISSUE","TX ISSUE",
AM483="BSS Hardware Issue","RAN ISSUE",
AM483="Sites strategiques, MLL, Pylone, etc.","ENVTECH",
AM483="AKTIVCO DEFAUT GE &amp; POWER Cabinet","POWER ISSUE",
AM483="AKTIVCO Coupure ENEO &amp; Baisse de tension","POWER ISSUE",
AM483="Coupure ENEO &amp; Baisse de tension","POWER ISSUE",
AM483="Defaut GE &amp; POWER Cabinet","POWER ISSUE",
AM483="Sharing","POWER ISSUE",
AM483="Sites strategiques &amp; DataCenter","POWER ISSUE",
AM483="Exclu","Exclu",
AM483="SAT","TX ISSUE",
AM483="SPARE-ISSUE","SPARE-ISSUE",
AM483="Fiber CAmtel","TX ISSUE",
AM483="Fiber AOF","TX ISSUE",
AM483="Projet OCM (HUAWEI)","TRAVAUX-HUAWEI",
AM483="Projet OCM (NOKIA)","TRAVAUX -NOKIA",
AM483="ACCESS-ISSUE","ACCESS-ISSUE",
AM483="Projet OCM (ZTE, NOKIA, autres projets)","TRAVAUX OCM",
AM483="No root CAuse","No root cause",
AM483="ODU HS","TX ISSUE",
AM483="IP &amp; VLAN","TX ISSUE",
AM483="Warehouse HUAWEI","SPARE-ISSUE",
AM483="SPARE-HS","SPARE-ISSUE",
AM483="Power Telco","RAN ISSUE",AM483="no impacts","no impacts"
),"")</f>
        <v>no impacts</v>
      </c>
      <c r="AM483" s="67" t="s">
        <v>5605</v>
      </c>
      <c r="AN483" s="48" t="str" cm="1">
        <f t="array" ref="AN483">IFERROR(_xlfn.IFS(
AM483="MPR ISSUE","ACTIVE",
AM483="BSS Hardware Issue","ACTIVE",
AM483="Sites strategiques, MLL, Pylone, etc.","PASSIVE",
AM483="AKTIVCO DEFAUT GE &amp; POWER Cabinet","PASSIVE",
AM483="AKTIVCO Coupure ENEO &amp; Baisse de tension","PASSIVE",
AM483="Coupure ENEO &amp; Baisse de tension","PASSIVE",
AM483="Defaut GE &amp; POWER Cabinet","PASSIVE",
AM483="Sharing","PASSIVE",
AM483="Sites strategiques &amp; DataCenter","PASSIVE",
AM483="Exclu","Exclu",
AM483="SAT","ACTIVE",
AM483="SPARE-ISSUE","SPARE-ISSUE",
AM483="Fiber CAmtel","ACTIVE",
AM483="Fiber AOF","ACTIVE",
AM483="Projet OCM (HUAWEI)","PLANNED WORKS",
AM483="Projet OCM (NOKIA)","PLANNED WORKS",
AM483="ACCESS-ISSUE","ACCESS-ISSUE",
AM483="Projet OCM (ZTE, NOKIA, autres projets)","PLANNED WORKS",
AM483="No root CAuse","No root cause",
AM483="ODU HS","ACTIVE",
AM483="IP &amp; VLAN","ACTIVE",
AM483="Warehouse HUAWEI","SPARE-ISSUE",
AM483="SPARE-HS","SPARE-ISSUE",
AM483="Power Telco","ACTIVE", AM483="no impacts","no impacts"
),"")</f>
        <v>no impacts</v>
      </c>
      <c r="AO483" s="93" t="s">
        <v>5537</v>
      </c>
      <c r="AP483" s="101" t="str">
        <f t="shared" si="23"/>
        <v>LIT_851</v>
      </c>
      <c r="AR483" s="17" t="s">
        <v>5537</v>
      </c>
      <c r="AS483" s="7" t="s">
        <v>5537</v>
      </c>
      <c r="AT483" s="6"/>
      <c r="AU483" s="7"/>
      <c r="AV483" s="3" t="s">
        <v>5537</v>
      </c>
      <c r="AW483" s="18" t="s">
        <v>5537</v>
      </c>
      <c r="AX483" s="18" t="s">
        <v>5537</v>
      </c>
      <c r="AY483" s="18" t="s">
        <v>5537</v>
      </c>
      <c r="AZ483" s="18" t="s">
        <v>5537</v>
      </c>
      <c r="BA483" s="18" t="s">
        <v>5537</v>
      </c>
      <c r="BB483" s="18" t="s">
        <v>5537</v>
      </c>
      <c r="BC483" s="18" t="s">
        <v>5537</v>
      </c>
      <c r="BD483" s="18" t="s">
        <v>5537</v>
      </c>
      <c r="BE483" s="18" t="s">
        <v>5537</v>
      </c>
      <c r="BF483" s="18" t="s">
        <v>5537</v>
      </c>
      <c r="BG483" s="18" t="s">
        <v>5537</v>
      </c>
      <c r="BH483" s="18" t="s">
        <v>5537</v>
      </c>
      <c r="BI483" s="9" t="s">
        <v>5537</v>
      </c>
      <c r="BJ483" s="14"/>
      <c r="BK483" s="14" t="s">
        <v>5537</v>
      </c>
      <c r="BL483" s="14" t="str">
        <f>_xlfn.XLOOKUP(B483,'[4]cell downs 18042026 17h'!$B:$B,'[4]cell downs 18042026 17h'!$B:$B,"")</f>
        <v/>
      </c>
      <c r="BM483" s="14" t="str">
        <f>_xlfn.XLOOKUP(B483,'[5]Cells Huawei 19042026 15h'!$B:$B,'[5]Cells Huawei 19042026 15h'!$B:$B,"")</f>
        <v/>
      </c>
      <c r="BN483" s="9" t="str">
        <f>_xlfn.XLOOKUP(B483,'[6]cells down 19042026 9H40'!$B:$B,'[6]cells down 19042026 9H40'!$B:$B,"")</f>
        <v/>
      </c>
      <c r="BO483" s="9" t="s">
        <v>5537</v>
      </c>
      <c r="BP483" s="9" t="s">
        <v>12</v>
      </c>
      <c r="BQ483" s="115"/>
    </row>
    <row r="484" spans="1:69" s="9" customFormat="1" x14ac:dyDescent="0.3">
      <c r="A484" s="1" t="s">
        <v>4868</v>
      </c>
      <c r="B484" s="8" t="s">
        <v>4869</v>
      </c>
      <c r="C484" s="3" t="str">
        <f>_xlfn.XLOOKUP(B484,'[1]daily break down'!$D:$D,'[1]daily break down'!$E:$E,"")</f>
        <v>LITTORAL</v>
      </c>
      <c r="D484" s="1" t="s">
        <v>11</v>
      </c>
      <c r="E484" s="1" t="s">
        <v>12</v>
      </c>
      <c r="F484" s="3" t="s">
        <v>31</v>
      </c>
      <c r="G484" s="1" t="s">
        <v>4868</v>
      </c>
      <c r="H484" s="33" t="str">
        <f>_xlfn.XLOOKUP(B484,[2]CALCULATION!$B:$B,[2]CALCULATION!$H:$H,"")</f>
        <v>NOKIA</v>
      </c>
      <c r="I484" s="28">
        <v>8.9175391586982075E-4</v>
      </c>
      <c r="J484" s="28">
        <v>2.8536125307832214E-3</v>
      </c>
      <c r="K484" s="28">
        <v>0</v>
      </c>
      <c r="L484" s="28">
        <v>5.3560431444566639E-2</v>
      </c>
      <c r="M484" s="28">
        <v>4.7440393605066369E-2</v>
      </c>
      <c r="N484" s="28">
        <v>0</v>
      </c>
      <c r="O484" s="28">
        <v>0</v>
      </c>
      <c r="P484" s="28">
        <v>3.7507835305672234E-2</v>
      </c>
      <c r="Q484" s="28">
        <v>0.12661824095855131</v>
      </c>
      <c r="R484" s="28">
        <v>2.8862717160186336E-2</v>
      </c>
      <c r="S484" s="94">
        <v>0</v>
      </c>
      <c r="T484" s="94">
        <f>_xlfn.XLOOKUP(B484,'[3]Nur des jours'!$B:$B,'[3]Nur des jours'!$U:$U,"")</f>
        <v>1.6965083197073338</v>
      </c>
      <c r="U484" s="94">
        <v>0</v>
      </c>
      <c r="V484" s="94">
        <v>0.53906302914439586</v>
      </c>
      <c r="W484" s="94">
        <v>1.6965083197073336</v>
      </c>
      <c r="X484" s="94">
        <v>6.1871858151278658E-2</v>
      </c>
      <c r="Y484" s="94">
        <v>0</v>
      </c>
      <c r="Z484" s="94">
        <v>0</v>
      </c>
      <c r="AA484" s="94">
        <v>1.9155503744098596E-2</v>
      </c>
      <c r="AB484" s="94">
        <v>0</v>
      </c>
      <c r="AC484" s="94">
        <f>_xlfn.XLOOKUP(B484,'[3]Nur des jours'!$B:$B,'[3]Nur des jours'!$N:$N,"")</f>
        <v>0.11937017917833091</v>
      </c>
      <c r="AD484" s="94">
        <v>0.11937017917833091</v>
      </c>
      <c r="AE484" s="94">
        <v>0.37131458101027537</v>
      </c>
      <c r="AF484" s="94">
        <v>0.19762946642594156</v>
      </c>
      <c r="AG484" s="94">
        <v>0</v>
      </c>
      <c r="AH484" s="94">
        <v>0.11937017917833091</v>
      </c>
      <c r="AI484" s="49" t="s">
        <v>5559</v>
      </c>
      <c r="AJ484" s="49"/>
      <c r="AK484" s="48" t="str" cm="1">
        <f t="array" ref="AK484">IFERROR(_xlfn.IFS(
AM484="MPR ISSUE","PDH",
AM484="BSS Hardware Issue","BSS",
AM484="Sites strategiques, MLL, Pylone, etc.","ENVTECH",
AM484="AKTIVCO DEFAUT GE &amp; POWER Cabinet","AKTIVCO",
AM484="AKTIVCO Coupure ENEO &amp; Baisse de tension","AKTIVCO GRID ONLY",
AM484="Coupure ENEO &amp; Baisse de tension","IHS GRID ONLY",
AM484="Defaut GE &amp; POWER Cabinet","IHS",
AM484="Sharing","Partners",
AM484="Sites strategiques &amp; DataCenter","SST &amp; DC",
AM484="Exclu","Exclu",
AM484="SAT","SAT",
AM484="SPARE-ISSUE","SPARE-ISSUE",
AM484="Fiber CAmtel","TRANS_FO_CAMTEL",
AM484="Fiber AOF","Fiber AOF",
AM484="Projet OCM (HUAWEI)","TRAVAUX-HUAWEI",
AM484="Projet OCM (NOKIA)","TRAVAUX-NOKIA",
AM484="ACCESS-ISSUE","ACCESS-ISSUE",
AM484="Projet OCM (ZTE, NOKIA, autres projets)","TRAVAUX OCM",
AM484="No root CAuse","No root cause",
AM484="ODU HS","PDH",
AM484="IP &amp; VLAN","PDH",
AM484="Warehouse HUAWEI","SPARE-ISSUE",
AM484="SPARE-HS","SPARE-ISSUE",
AM484="Power Telco","BSS",AM484="no impacts","no impacts"
),"")</f>
        <v>no impacts</v>
      </c>
      <c r="AL484" s="48" t="str" cm="1">
        <f t="array" ref="AL484">IFERROR(_xlfn.IFS(
AM484="MPR ISSUE","TX ISSUE",
AM484="BSS Hardware Issue","RAN ISSUE",
AM484="Sites strategiques, MLL, Pylone, etc.","ENVTECH",
AM484="AKTIVCO DEFAUT GE &amp; POWER Cabinet","POWER ISSUE",
AM484="AKTIVCO Coupure ENEO &amp; Baisse de tension","POWER ISSUE",
AM484="Coupure ENEO &amp; Baisse de tension","POWER ISSUE",
AM484="Defaut GE &amp; POWER Cabinet","POWER ISSUE",
AM484="Sharing","POWER ISSUE",
AM484="Sites strategiques &amp; DataCenter","POWER ISSUE",
AM484="Exclu","Exclu",
AM484="SAT","TX ISSUE",
AM484="SPARE-ISSUE","SPARE-ISSUE",
AM484="Fiber CAmtel","TX ISSUE",
AM484="Fiber AOF","TX ISSUE",
AM484="Projet OCM (HUAWEI)","TRAVAUX-HUAWEI",
AM484="Projet OCM (NOKIA)","TRAVAUX -NOKIA",
AM484="ACCESS-ISSUE","ACCESS-ISSUE",
AM484="Projet OCM (ZTE, NOKIA, autres projets)","TRAVAUX OCM",
AM484="No root CAuse","No root cause",
AM484="ODU HS","TX ISSUE",
AM484="IP &amp; VLAN","TX ISSUE",
AM484="Warehouse HUAWEI","SPARE-ISSUE",
AM484="SPARE-HS","SPARE-ISSUE",
AM484="Power Telco","RAN ISSUE",AM484="no impacts","no impacts"
),"")</f>
        <v>no impacts</v>
      </c>
      <c r="AM484" s="67" t="s">
        <v>5605</v>
      </c>
      <c r="AN484" s="48" t="str" cm="1">
        <f t="array" ref="AN484">IFERROR(_xlfn.IFS(
AM484="MPR ISSUE","ACTIVE",
AM484="BSS Hardware Issue","ACTIVE",
AM484="Sites strategiques, MLL, Pylone, etc.","PASSIVE",
AM484="AKTIVCO DEFAUT GE &amp; POWER Cabinet","PASSIVE",
AM484="AKTIVCO Coupure ENEO &amp; Baisse de tension","PASSIVE",
AM484="Coupure ENEO &amp; Baisse de tension","PASSIVE",
AM484="Defaut GE &amp; POWER Cabinet","PASSIVE",
AM484="Sharing","PASSIVE",
AM484="Sites strategiques &amp; DataCenter","PASSIVE",
AM484="Exclu","Exclu",
AM484="SAT","ACTIVE",
AM484="SPARE-ISSUE","SPARE-ISSUE",
AM484="Fiber CAmtel","ACTIVE",
AM484="Fiber AOF","ACTIVE",
AM484="Projet OCM (HUAWEI)","PLANNED WORKS",
AM484="Projet OCM (NOKIA)","PLANNED WORKS",
AM484="ACCESS-ISSUE","ACCESS-ISSUE",
AM484="Projet OCM (ZTE, NOKIA, autres projets)","PLANNED WORKS",
AM484="No root CAuse","No root cause",
AM484="ODU HS","ACTIVE",
AM484="IP &amp; VLAN","ACTIVE",
AM484="Warehouse HUAWEI","SPARE-ISSUE",
AM484="SPARE-HS","SPARE-ISSUE",
AM484="Power Telco","ACTIVE", AM484="no impacts","no impacts"
),"")</f>
        <v>no impacts</v>
      </c>
      <c r="AO484" s="93" t="s">
        <v>6203</v>
      </c>
      <c r="AP484" s="101" t="str">
        <f t="shared" si="23"/>
        <v>LIT_136</v>
      </c>
      <c r="AR484" s="17" t="s">
        <v>5537</v>
      </c>
      <c r="AS484" s="7" t="s">
        <v>5537</v>
      </c>
      <c r="AT484" s="6"/>
      <c r="AU484" s="7"/>
      <c r="AV484" s="3" t="s">
        <v>5537</v>
      </c>
      <c r="AW484" s="18" t="s">
        <v>5537</v>
      </c>
      <c r="AX484" s="18" t="s">
        <v>5537</v>
      </c>
      <c r="AY484" s="18" t="s">
        <v>5537</v>
      </c>
      <c r="AZ484" s="18" t="s">
        <v>5537</v>
      </c>
      <c r="BA484" s="18" t="s">
        <v>5537</v>
      </c>
      <c r="BB484" s="18" t="s">
        <v>5537</v>
      </c>
      <c r="BC484" s="18" t="s">
        <v>5537</v>
      </c>
      <c r="BD484" s="18" t="s">
        <v>5537</v>
      </c>
      <c r="BE484" s="18" t="s">
        <v>5537</v>
      </c>
      <c r="BF484" s="18" t="s">
        <v>5537</v>
      </c>
      <c r="BG484" s="18" t="s">
        <v>5537</v>
      </c>
      <c r="BH484" s="18" t="s">
        <v>5537</v>
      </c>
      <c r="BI484" s="9" t="s">
        <v>6203</v>
      </c>
      <c r="BJ484" s="14"/>
      <c r="BK484" s="14" t="s">
        <v>5537</v>
      </c>
      <c r="BL484" s="14" t="str">
        <f>_xlfn.XLOOKUP(B484,'[4]cell downs 18042026 17h'!$B:$B,'[4]cell downs 18042026 17h'!$B:$B,"")</f>
        <v/>
      </c>
      <c r="BM484" s="14" t="str">
        <f>_xlfn.XLOOKUP(B484,'[5]Cells Huawei 19042026 15h'!$B:$B,'[5]Cells Huawei 19042026 15h'!$B:$B,"")</f>
        <v/>
      </c>
      <c r="BN484" s="9" t="str">
        <f>_xlfn.XLOOKUP(B484,'[6]cells down 19042026 9H40'!$B:$B,'[6]cells down 19042026 9H40'!$B:$B,"")</f>
        <v/>
      </c>
      <c r="BO484" s="9" t="s">
        <v>4869</v>
      </c>
      <c r="BP484" s="9" t="s">
        <v>5537</v>
      </c>
      <c r="BQ484" s="115"/>
    </row>
    <row r="485" spans="1:69" s="9" customFormat="1" x14ac:dyDescent="0.3">
      <c r="A485" s="1" t="s">
        <v>2370</v>
      </c>
      <c r="B485" s="1" t="s">
        <v>2371</v>
      </c>
      <c r="C485" s="3" t="str">
        <f>_xlfn.XLOOKUP(B485,'[1]daily break down'!$D:$D,'[1]daily break down'!$E:$E,"")</f>
        <v>Yaounde</v>
      </c>
      <c r="D485" s="1" t="s">
        <v>21</v>
      </c>
      <c r="E485" s="1" t="s">
        <v>36</v>
      </c>
      <c r="F485" s="3" t="s">
        <v>37</v>
      </c>
      <c r="G485" s="1" t="s">
        <v>38</v>
      </c>
      <c r="H485" s="34" t="str">
        <f>_xlfn.XLOOKUP(B485,[2]CALCULATION!$B:$B,[2]CALCULATION!$H:$H,"")</f>
        <v>ZTE</v>
      </c>
      <c r="I485" s="28">
        <v>0.20198226194450908</v>
      </c>
      <c r="J485" s="28">
        <v>3.5356437607188815</v>
      </c>
      <c r="K485" s="28">
        <v>0.21411011520033768</v>
      </c>
      <c r="L485" s="28">
        <v>0</v>
      </c>
      <c r="M485" s="28">
        <v>0</v>
      </c>
      <c r="N485" s="28">
        <v>0</v>
      </c>
      <c r="O485" s="28">
        <v>0</v>
      </c>
      <c r="P485" s="28">
        <v>0</v>
      </c>
      <c r="Q485" s="28">
        <v>0</v>
      </c>
      <c r="R485" s="28">
        <v>0</v>
      </c>
      <c r="S485" s="94">
        <v>1.4464248515408076</v>
      </c>
      <c r="T485" s="94">
        <f>_xlfn.XLOOKUP(B485,'[3]Nur des jours'!$B:$B,'[3]Nur des jours'!$U:$U,"")</f>
        <v>0</v>
      </c>
      <c r="U485" s="94">
        <v>3.9678947188192883</v>
      </c>
      <c r="V485" s="94">
        <v>0</v>
      </c>
      <c r="W485" s="94">
        <v>0</v>
      </c>
      <c r="X485" s="94">
        <v>0</v>
      </c>
      <c r="Y485" s="94">
        <v>1.2382003121852099</v>
      </c>
      <c r="Z485" s="94">
        <v>0</v>
      </c>
      <c r="AA485" s="94">
        <v>34.570588386367717</v>
      </c>
      <c r="AB485" s="94">
        <v>29.034045024298504</v>
      </c>
      <c r="AC485" s="94">
        <f>_xlfn.XLOOKUP(B485,'[3]Nur des jours'!$B:$B,'[3]Nur des jours'!$N:$N,"")</f>
        <v>0.11908481792525215</v>
      </c>
      <c r="AD485" s="94">
        <v>0.11908481792525215</v>
      </c>
      <c r="AE485" s="94">
        <v>4.5337098185916573E-2</v>
      </c>
      <c r="AF485" s="94">
        <v>3.8250864469536877E-2</v>
      </c>
      <c r="AG485" s="94">
        <v>0.19131661949757756</v>
      </c>
      <c r="AH485" s="94">
        <v>0.11908481792525215</v>
      </c>
      <c r="AI485" s="49" t="s">
        <v>5559</v>
      </c>
      <c r="AJ485" s="49"/>
      <c r="AK485" s="48" t="str" cm="1">
        <f t="array" ref="AK485">IFERROR(_xlfn.IFS(
AM485="MPR ISSUE","PDH",
AM485="BSS Hardware Issue","BSS",
AM485="Sites strategiques, MLL, Pylone, etc.","ENVTECH",
AM485="AKTIVCO DEFAUT GE &amp; POWER Cabinet","AKTIVCO",
AM485="AKTIVCO Coupure ENEO &amp; Baisse de tension","AKTIVCO GRID ONLY",
AM485="Coupure ENEO &amp; Baisse de tension","IHS GRID ONLY",
AM485="Defaut GE &amp; POWER Cabinet","IHS",
AM485="Sharing","Partners",
AM485="Sites strategiques &amp; DataCenter","SST &amp; DC",
AM485="Exclu","Exclu",
AM485="SAT","SAT",
AM485="SPARE-ISSUE","SPARE-ISSUE",
AM485="Fiber CAmtel","TRANS_FO_CAMTEL",
AM485="Fiber AOF","Fiber AOF",
AM485="Projet OCM (HUAWEI)","TRAVAUX-HUAWEI",
AM485="Projet OCM (NOKIA)","TRAVAUX-NOKIA",
AM485="ACCESS-ISSUE","ACCESS-ISSUE",
AM485="Projet OCM (ZTE, NOKIA, autres projets)","TRAVAUX OCM",
AM485="No root CAuse","No root cause",
AM485="ODU HS","PDH",
AM485="IP &amp; VLAN","PDH",
AM485="Warehouse HUAWEI","SPARE-ISSUE",
AM485="SPARE-HS","SPARE-ISSUE",
AM485="Power Telco","BSS",AM485="no impacts","no impacts"
),"")</f>
        <v>no impacts</v>
      </c>
      <c r="AL485" s="48" t="str" cm="1">
        <f t="array" ref="AL485">IFERROR(_xlfn.IFS(
AM485="MPR ISSUE","TX ISSUE",
AM485="BSS Hardware Issue","RAN ISSUE",
AM485="Sites strategiques, MLL, Pylone, etc.","ENVTECH",
AM485="AKTIVCO DEFAUT GE &amp; POWER Cabinet","POWER ISSUE",
AM485="AKTIVCO Coupure ENEO &amp; Baisse de tension","POWER ISSUE",
AM485="Coupure ENEO &amp; Baisse de tension","POWER ISSUE",
AM485="Defaut GE &amp; POWER Cabinet","POWER ISSUE",
AM485="Sharing","POWER ISSUE",
AM485="Sites strategiques &amp; DataCenter","POWER ISSUE",
AM485="Exclu","Exclu",
AM485="SAT","TX ISSUE",
AM485="SPARE-ISSUE","SPARE-ISSUE",
AM485="Fiber CAmtel","TX ISSUE",
AM485="Fiber AOF","TX ISSUE",
AM485="Projet OCM (HUAWEI)","TRAVAUX-HUAWEI",
AM485="Projet OCM (NOKIA)","TRAVAUX -NOKIA",
AM485="ACCESS-ISSUE","ACCESS-ISSUE",
AM485="Projet OCM (ZTE, NOKIA, autres projets)","TRAVAUX OCM",
AM485="No root CAuse","No root cause",
AM485="ODU HS","TX ISSUE",
AM485="IP &amp; VLAN","TX ISSUE",
AM485="Warehouse HUAWEI","SPARE-ISSUE",
AM485="SPARE-HS","SPARE-ISSUE",
AM485="Power Telco","RAN ISSUE",AM485="no impacts","no impacts"
),"")</f>
        <v>no impacts</v>
      </c>
      <c r="AM485" s="67" t="s">
        <v>5605</v>
      </c>
      <c r="AN485" s="48" t="str" cm="1">
        <f t="array" ref="AN485">IFERROR(_xlfn.IFS(
AM485="MPR ISSUE","ACTIVE",
AM485="BSS Hardware Issue","ACTIVE",
AM485="Sites strategiques, MLL, Pylone, etc.","PASSIVE",
AM485="AKTIVCO DEFAUT GE &amp; POWER Cabinet","PASSIVE",
AM485="AKTIVCO Coupure ENEO &amp; Baisse de tension","PASSIVE",
AM485="Coupure ENEO &amp; Baisse de tension","PASSIVE",
AM485="Defaut GE &amp; POWER Cabinet","PASSIVE",
AM485="Sharing","PASSIVE",
AM485="Sites strategiques &amp; DataCenter","PASSIVE",
AM485="Exclu","Exclu",
AM485="SAT","ACTIVE",
AM485="SPARE-ISSUE","SPARE-ISSUE",
AM485="Fiber CAmtel","ACTIVE",
AM485="Fiber AOF","ACTIVE",
AM485="Projet OCM (HUAWEI)","PLANNED WORKS",
AM485="Projet OCM (NOKIA)","PLANNED WORKS",
AM485="ACCESS-ISSUE","ACCESS-ISSUE",
AM485="Projet OCM (ZTE, NOKIA, autres projets)","PLANNED WORKS",
AM485="No root CAuse","No root cause",
AM485="ODU HS","ACTIVE",
AM485="IP &amp; VLAN","ACTIVE",
AM485="Warehouse HUAWEI","SPARE-ISSUE",
AM485="SPARE-HS","SPARE-ISSUE",
AM485="Power Telco","ACTIVE", AM485="no impacts","no impacts"
),"")</f>
        <v>no impacts</v>
      </c>
      <c r="AO485" s="93" t="s">
        <v>5537</v>
      </c>
      <c r="AP485" s="101" t="str">
        <f t="shared" si="23"/>
        <v>CTR_671</v>
      </c>
      <c r="AR485" s="17" t="s">
        <v>5537</v>
      </c>
      <c r="AS485" s="7" t="s">
        <v>5537</v>
      </c>
      <c r="AT485" s="6"/>
      <c r="AU485" s="7"/>
      <c r="AV485" s="3" t="s">
        <v>5537</v>
      </c>
      <c r="AW485" s="18" t="s">
        <v>5537</v>
      </c>
      <c r="AX485" s="18" t="s">
        <v>5537</v>
      </c>
      <c r="AY485" s="18" t="s">
        <v>5537</v>
      </c>
      <c r="AZ485" s="18" t="s">
        <v>5537</v>
      </c>
      <c r="BA485" s="18" t="s">
        <v>5537</v>
      </c>
      <c r="BB485" s="18" t="s">
        <v>5537</v>
      </c>
      <c r="BC485" s="18" t="s">
        <v>5537</v>
      </c>
      <c r="BD485" s="18" t="s">
        <v>5537</v>
      </c>
      <c r="BE485" s="18" t="s">
        <v>5537</v>
      </c>
      <c r="BF485" s="18" t="s">
        <v>5537</v>
      </c>
      <c r="BG485" s="18" t="s">
        <v>5537</v>
      </c>
      <c r="BH485" s="18" t="s">
        <v>5537</v>
      </c>
      <c r="BI485" s="9" t="s">
        <v>5537</v>
      </c>
      <c r="BJ485" s="14"/>
      <c r="BK485" s="14" t="s">
        <v>5537</v>
      </c>
      <c r="BL485" s="14" t="str">
        <f>_xlfn.XLOOKUP(B485,'[4]cell downs 18042026 17h'!$B:$B,'[4]cell downs 18042026 17h'!$B:$B,"")</f>
        <v/>
      </c>
      <c r="BM485" s="14" t="str">
        <f>_xlfn.XLOOKUP(B485,'[5]Cells Huawei 19042026 15h'!$B:$B,'[5]Cells Huawei 19042026 15h'!$B:$B,"")</f>
        <v/>
      </c>
      <c r="BN485" s="9" t="str">
        <f>_xlfn.XLOOKUP(B485,'[6]cells down 19042026 9H40'!$B:$B,'[6]cells down 19042026 9H40'!$B:$B,"")</f>
        <v/>
      </c>
      <c r="BO485" s="9" t="s">
        <v>5537</v>
      </c>
      <c r="BP485" s="9" t="s">
        <v>318</v>
      </c>
      <c r="BQ485" s="115"/>
    </row>
    <row r="486" spans="1:69" s="9" customFormat="1" x14ac:dyDescent="0.3">
      <c r="A486" s="1" t="s">
        <v>254</v>
      </c>
      <c r="B486" s="8" t="s">
        <v>255</v>
      </c>
      <c r="C486" s="3" t="str">
        <f>_xlfn.XLOOKUP(B486,'[1]daily break down'!$D:$D,'[1]daily break down'!$E:$E,"")</f>
        <v>Douala</v>
      </c>
      <c r="D486" s="1" t="s">
        <v>21</v>
      </c>
      <c r="E486" s="1" t="s">
        <v>30</v>
      </c>
      <c r="F486" s="3" t="s">
        <v>31</v>
      </c>
      <c r="G486" s="1" t="s">
        <v>32</v>
      </c>
      <c r="H486" s="34" t="str">
        <f>_xlfn.XLOOKUP(B486,[2]CALCULATION!$B:$B,[2]CALCULATION!$H:$H,"")</f>
        <v>ZTE</v>
      </c>
      <c r="I486" s="28">
        <v>0</v>
      </c>
      <c r="J486" s="28">
        <v>0</v>
      </c>
      <c r="K486" s="28">
        <v>0</v>
      </c>
      <c r="L486" s="28">
        <v>0</v>
      </c>
      <c r="M486" s="28">
        <v>7.722588911432432E-2</v>
      </c>
      <c r="N486" s="28">
        <v>7.7439910054132935E-2</v>
      </c>
      <c r="O486" s="28">
        <v>0</v>
      </c>
      <c r="P486" s="28">
        <v>0.13219360048853881</v>
      </c>
      <c r="Q486" s="28">
        <v>7.9401768669046482E-2</v>
      </c>
      <c r="R486" s="28">
        <v>7.8991561867746612E-2</v>
      </c>
      <c r="S486" s="94">
        <v>0.10075035741496964</v>
      </c>
      <c r="T486" s="94">
        <f>_xlfn.XLOOKUP(B486,'[3]Nur des jours'!$B:$B,'[3]Nur des jours'!$U:$U,"")</f>
        <v>7.1126292329774826E-2</v>
      </c>
      <c r="U486" s="94">
        <v>7.1607839444344581E-2</v>
      </c>
      <c r="V486" s="94">
        <v>7.9366098512411998E-2</v>
      </c>
      <c r="W486" s="94">
        <v>7.1126292329774826E-2</v>
      </c>
      <c r="X486" s="94">
        <v>0.32689915047954993</v>
      </c>
      <c r="Y486" s="94">
        <v>0</v>
      </c>
      <c r="Z486" s="94">
        <v>0.12327606132984062</v>
      </c>
      <c r="AA486" s="94">
        <v>0.14929744059492134</v>
      </c>
      <c r="AB486" s="94">
        <v>7.0341548883809724E-2</v>
      </c>
      <c r="AC486" s="94">
        <f>_xlfn.XLOOKUP(B486,'[3]Nur des jours'!$B:$B,'[3]Nur des jours'!$N:$N,"")</f>
        <v>0.11787203259966932</v>
      </c>
      <c r="AD486" s="94">
        <v>0.11787203259966932</v>
      </c>
      <c r="AE486" s="94">
        <v>0</v>
      </c>
      <c r="AF486" s="94">
        <v>0.21192041440136514</v>
      </c>
      <c r="AG486" s="94">
        <v>8.9604852177985944E-2</v>
      </c>
      <c r="AH486" s="94">
        <v>0.11787203259966932</v>
      </c>
      <c r="AI486" s="49" t="s">
        <v>5559</v>
      </c>
      <c r="AJ486" s="49"/>
      <c r="AK486" s="48" t="str" cm="1">
        <f t="array" ref="AK486">IFERROR(_xlfn.IFS(
AM486="MPR ISSUE","PDH",
AM486="BSS Hardware Issue","BSS",
AM486="Sites strategiques, MLL, Pylone, etc.","ENVTECH",
AM486="AKTIVCO DEFAUT GE &amp; POWER Cabinet","AKTIVCO",
AM486="AKTIVCO Coupure ENEO &amp; Baisse de tension","AKTIVCO GRID ONLY",
AM486="Coupure ENEO &amp; Baisse de tension","IHS GRID ONLY",
AM486="Defaut GE &amp; POWER Cabinet","IHS",
AM486="Sharing","Partners",
AM486="Sites strategiques &amp; DataCenter","SST &amp; DC",
AM486="Exclu","Exclu",
AM486="SAT","SAT",
AM486="SPARE-ISSUE","SPARE-ISSUE",
AM486="Fiber CAmtel","TRANS_FO_CAMTEL",
AM486="Fiber AOF","Fiber AOF",
AM486="Projet OCM (HUAWEI)","TRAVAUX-HUAWEI",
AM486="Projet OCM (NOKIA)","TRAVAUX-NOKIA",
AM486="ACCESS-ISSUE","ACCESS-ISSUE",
AM486="Projet OCM (ZTE, NOKIA, autres projets)","TRAVAUX OCM",
AM486="No root CAuse","No root cause",
AM486="ODU HS","PDH",
AM486="IP &amp; VLAN","PDH",
AM486="Warehouse HUAWEI","SPARE-ISSUE",
AM486="SPARE-HS","SPARE-ISSUE",
AM486="Power Telco","BSS",AM486="no impacts","no impacts"
),"")</f>
        <v>AKTIVCO GRID ONLY</v>
      </c>
      <c r="AL486" s="48" t="str" cm="1">
        <f t="array" ref="AL486">IFERROR(_xlfn.IFS(
AM486="MPR ISSUE","TX ISSUE",
AM486="BSS Hardware Issue","RAN ISSUE",
AM486="Sites strategiques, MLL, Pylone, etc.","ENVTECH",
AM486="AKTIVCO DEFAUT GE &amp; POWER Cabinet","POWER ISSUE",
AM486="AKTIVCO Coupure ENEO &amp; Baisse de tension","POWER ISSUE",
AM486="Coupure ENEO &amp; Baisse de tension","POWER ISSUE",
AM486="Defaut GE &amp; POWER Cabinet","POWER ISSUE",
AM486="Sharing","POWER ISSUE",
AM486="Sites strategiques &amp; DataCenter","POWER ISSUE",
AM486="Exclu","Exclu",
AM486="SAT","TX ISSUE",
AM486="SPARE-ISSUE","SPARE-ISSUE",
AM486="Fiber CAmtel","TX ISSUE",
AM486="Fiber AOF","TX ISSUE",
AM486="Projet OCM (HUAWEI)","TRAVAUX-HUAWEI",
AM486="Projet OCM (NOKIA)","TRAVAUX -NOKIA",
AM486="ACCESS-ISSUE","ACCESS-ISSUE",
AM486="Projet OCM (ZTE, NOKIA, autres projets)","TRAVAUX OCM",
AM486="No root CAuse","No root cause",
AM486="ODU HS","TX ISSUE",
AM486="IP &amp; VLAN","TX ISSUE",
AM486="Warehouse HUAWEI","SPARE-ISSUE",
AM486="SPARE-HS","SPARE-ISSUE",
AM486="Power Telco","RAN ISSUE",AM486="no impacts","no impacts"
),"")</f>
        <v>POWER ISSUE</v>
      </c>
      <c r="AM486" s="67" t="s">
        <v>5327</v>
      </c>
      <c r="AN486" s="48" t="str" cm="1">
        <f t="array" ref="AN486">IFERROR(_xlfn.IFS(
AM486="MPR ISSUE","ACTIVE",
AM486="BSS Hardware Issue","ACTIVE",
AM486="Sites strategiques, MLL, Pylone, etc.","PASSIVE",
AM486="AKTIVCO DEFAUT GE &amp; POWER Cabinet","PASSIVE",
AM486="AKTIVCO Coupure ENEO &amp; Baisse de tension","PASSIVE",
AM486="Coupure ENEO &amp; Baisse de tension","PASSIVE",
AM486="Defaut GE &amp; POWER Cabinet","PASSIVE",
AM486="Sharing","PASSIVE",
AM486="Sites strategiques &amp; DataCenter","PASSIVE",
AM486="Exclu","Exclu",
AM486="SAT","ACTIVE",
AM486="SPARE-ISSUE","SPARE-ISSUE",
AM486="Fiber CAmtel","ACTIVE",
AM486="Fiber AOF","ACTIVE",
AM486="Projet OCM (HUAWEI)","PLANNED WORKS",
AM486="Projet OCM (NOKIA)","PLANNED WORKS",
AM486="ACCESS-ISSUE","ACCESS-ISSUE",
AM486="Projet OCM (ZTE, NOKIA, autres projets)","PLANNED WORKS",
AM486="No root CAuse","No root cause",
AM486="ODU HS","ACTIVE",
AM486="IP &amp; VLAN","ACTIVE",
AM486="Warehouse HUAWEI","SPARE-ISSUE",
AM486="SPARE-HS","SPARE-ISSUE",
AM486="Power Telco","ACTIVE", AM486="no impacts","no impacts"
),"")</f>
        <v>PASSIVE</v>
      </c>
      <c r="AO486" s="93" t="s">
        <v>6217</v>
      </c>
      <c r="AP486" s="101" t="str">
        <f t="shared" si="23"/>
        <v>LIT_674</v>
      </c>
      <c r="AR486" s="17" t="s">
        <v>5537</v>
      </c>
      <c r="AS486" s="7" t="s">
        <v>5537</v>
      </c>
      <c r="AT486" s="6"/>
      <c r="AU486" s="7"/>
      <c r="AV486" s="3" t="s">
        <v>5537</v>
      </c>
      <c r="AW486" s="18" t="s">
        <v>5537</v>
      </c>
      <c r="AX486" s="18" t="s">
        <v>5537</v>
      </c>
      <c r="AY486" s="18" t="s">
        <v>5537</v>
      </c>
      <c r="AZ486" s="18" t="s">
        <v>5537</v>
      </c>
      <c r="BA486" s="18" t="s">
        <v>5537</v>
      </c>
      <c r="BB486" s="18" t="s">
        <v>5537</v>
      </c>
      <c r="BC486" s="18" t="s">
        <v>5537</v>
      </c>
      <c r="BD486" s="18" t="s">
        <v>5537</v>
      </c>
      <c r="BE486" s="18" t="s">
        <v>5537</v>
      </c>
      <c r="BF486" s="18" t="s">
        <v>5537</v>
      </c>
      <c r="BG486" s="18" t="s">
        <v>5915</v>
      </c>
      <c r="BH486" s="18" t="s">
        <v>5537</v>
      </c>
      <c r="BI486" s="9" t="s">
        <v>6218</v>
      </c>
      <c r="BJ486" s="14"/>
      <c r="BK486" s="14" t="s">
        <v>5537</v>
      </c>
      <c r="BL486" s="14" t="str">
        <f>_xlfn.XLOOKUP(B486,'[4]cell downs 18042026 17h'!$B:$B,'[4]cell downs 18042026 17h'!$B:$B,"")</f>
        <v/>
      </c>
      <c r="BM486" s="14" t="str">
        <f>_xlfn.XLOOKUP(B486,'[5]Cells Huawei 19042026 15h'!$B:$B,'[5]Cells Huawei 19042026 15h'!$B:$B,"")</f>
        <v/>
      </c>
      <c r="BN486" s="9" t="str">
        <f>_xlfn.XLOOKUP(B486,'[6]cells down 19042026 9H40'!$B:$B,'[6]cells down 19042026 9H40'!$B:$B,"")</f>
        <v/>
      </c>
      <c r="BO486" s="9" t="s">
        <v>5537</v>
      </c>
      <c r="BP486" s="9" t="s">
        <v>12</v>
      </c>
      <c r="BQ486" s="115"/>
    </row>
    <row r="487" spans="1:69" s="9" customFormat="1" x14ac:dyDescent="0.3">
      <c r="A487" s="1" t="s">
        <v>2474</v>
      </c>
      <c r="B487" s="8" t="s">
        <v>2475</v>
      </c>
      <c r="C487" s="3" t="str">
        <f>_xlfn.XLOOKUP(B487,'[1]daily break down'!$D:$D,'[1]daily break down'!$E:$E,"")</f>
        <v>Yaounde</v>
      </c>
      <c r="D487" s="1" t="s">
        <v>11</v>
      </c>
      <c r="E487" s="1" t="s">
        <v>12</v>
      </c>
      <c r="F487" s="3" t="s">
        <v>37</v>
      </c>
      <c r="G487" s="1" t="s">
        <v>38</v>
      </c>
      <c r="H487" s="34" t="str">
        <f>_xlfn.XLOOKUP(B487,[2]CALCULATION!$B:$B,[2]CALCULATION!$H:$H,"")</f>
        <v>ZTE</v>
      </c>
      <c r="I487" s="28">
        <v>0.20920546866305395</v>
      </c>
      <c r="J487" s="28">
        <v>3.6137970739057108</v>
      </c>
      <c r="K487" s="28">
        <v>0.21575094240553791</v>
      </c>
      <c r="L487" s="28">
        <v>0</v>
      </c>
      <c r="M487" s="28">
        <v>0</v>
      </c>
      <c r="N487" s="28">
        <v>0</v>
      </c>
      <c r="O487" s="28">
        <v>0</v>
      </c>
      <c r="P487" s="28">
        <v>0</v>
      </c>
      <c r="Q487" s="28">
        <v>0</v>
      </c>
      <c r="R487" s="28">
        <v>0</v>
      </c>
      <c r="S487" s="94">
        <v>1.4766731443671111</v>
      </c>
      <c r="T487" s="94">
        <f>_xlfn.XLOOKUP(B487,'[3]Nur des jours'!$B:$B,'[3]Nur des jours'!$U:$U,"")</f>
        <v>0</v>
      </c>
      <c r="U487" s="94">
        <v>4.0498469036877234</v>
      </c>
      <c r="V487" s="94">
        <v>0</v>
      </c>
      <c r="W487" s="94">
        <v>0</v>
      </c>
      <c r="X487" s="94">
        <v>0</v>
      </c>
      <c r="Y487" s="94">
        <v>0.35468620249805261</v>
      </c>
      <c r="Z487" s="94">
        <v>0</v>
      </c>
      <c r="AA487" s="94">
        <v>2.3346117517471239E-2</v>
      </c>
      <c r="AB487" s="94">
        <v>1.2484554822173385E-4</v>
      </c>
      <c r="AC487" s="94">
        <f>_xlfn.XLOOKUP(B487,'[3]Nur des jours'!$B:$B,'[3]Nur des jours'!$N:$N,"")</f>
        <v>0.11539295671355128</v>
      </c>
      <c r="AD487" s="94">
        <v>0.11539295671355128</v>
      </c>
      <c r="AE487" s="94">
        <v>4.6086471709650738E-2</v>
      </c>
      <c r="AF487" s="94">
        <v>4.499789195235683E-2</v>
      </c>
      <c r="AG487" s="94">
        <v>0.17968850890959553</v>
      </c>
      <c r="AH487" s="94">
        <v>0.11539295671355128</v>
      </c>
      <c r="AI487" s="49" t="s">
        <v>5559</v>
      </c>
      <c r="AJ487" s="49"/>
      <c r="AK487" s="48" t="str" cm="1">
        <f t="array" ref="AK487">IFERROR(_xlfn.IFS(
AM487="MPR ISSUE","PDH",
AM487="BSS Hardware Issue","BSS",
AM487="Sites strategiques, MLL, Pylone, etc.","ENVTECH",
AM487="AKTIVCO DEFAUT GE &amp; POWER Cabinet","AKTIVCO",
AM487="AKTIVCO Coupure ENEO &amp; Baisse de tension","AKTIVCO GRID ONLY",
AM487="Coupure ENEO &amp; Baisse de tension","IHS GRID ONLY",
AM487="Defaut GE &amp; POWER Cabinet","IHS",
AM487="Sharing","Partners",
AM487="Sites strategiques &amp; DataCenter","SST &amp; DC",
AM487="Exclu","Exclu",
AM487="SAT","SAT",
AM487="SPARE-ISSUE","SPARE-ISSUE",
AM487="Fiber CAmtel","TRANS_FO_CAMTEL",
AM487="Fiber AOF","Fiber AOF",
AM487="Projet OCM (HUAWEI)","TRAVAUX-HUAWEI",
AM487="Projet OCM (NOKIA)","TRAVAUX-NOKIA",
AM487="ACCESS-ISSUE","ACCESS-ISSUE",
AM487="Projet OCM (ZTE, NOKIA, autres projets)","TRAVAUX OCM",
AM487="No root CAuse","No root cause",
AM487="ODU HS","PDH",
AM487="IP &amp; VLAN","PDH",
AM487="Warehouse HUAWEI","SPARE-ISSUE",
AM487="SPARE-HS","SPARE-ISSUE",
AM487="Power Telco","BSS",AM487="no impacts","no impacts"
),"")</f>
        <v>no impacts</v>
      </c>
      <c r="AL487" s="48" t="str" cm="1">
        <f t="array" ref="AL487">IFERROR(_xlfn.IFS(
AM487="MPR ISSUE","TX ISSUE",
AM487="BSS Hardware Issue","RAN ISSUE",
AM487="Sites strategiques, MLL, Pylone, etc.","ENVTECH",
AM487="AKTIVCO DEFAUT GE &amp; POWER Cabinet","POWER ISSUE",
AM487="AKTIVCO Coupure ENEO &amp; Baisse de tension","POWER ISSUE",
AM487="Coupure ENEO &amp; Baisse de tension","POWER ISSUE",
AM487="Defaut GE &amp; POWER Cabinet","POWER ISSUE",
AM487="Sharing","POWER ISSUE",
AM487="Sites strategiques &amp; DataCenter","POWER ISSUE",
AM487="Exclu","Exclu",
AM487="SAT","TX ISSUE",
AM487="SPARE-ISSUE","SPARE-ISSUE",
AM487="Fiber CAmtel","TX ISSUE",
AM487="Fiber AOF","TX ISSUE",
AM487="Projet OCM (HUAWEI)","TRAVAUX-HUAWEI",
AM487="Projet OCM (NOKIA)","TRAVAUX -NOKIA",
AM487="ACCESS-ISSUE","ACCESS-ISSUE",
AM487="Projet OCM (ZTE, NOKIA, autres projets)","TRAVAUX OCM",
AM487="No root CAuse","No root cause",
AM487="ODU HS","TX ISSUE",
AM487="IP &amp; VLAN","TX ISSUE",
AM487="Warehouse HUAWEI","SPARE-ISSUE",
AM487="SPARE-HS","SPARE-ISSUE",
AM487="Power Telco","RAN ISSUE",AM487="no impacts","no impacts"
),"")</f>
        <v>no impacts</v>
      </c>
      <c r="AM487" s="67" t="s">
        <v>5605</v>
      </c>
      <c r="AN487" s="48" t="str" cm="1">
        <f t="array" ref="AN487">IFERROR(_xlfn.IFS(
AM487="MPR ISSUE","ACTIVE",
AM487="BSS Hardware Issue","ACTIVE",
AM487="Sites strategiques, MLL, Pylone, etc.","PASSIVE",
AM487="AKTIVCO DEFAUT GE &amp; POWER Cabinet","PASSIVE",
AM487="AKTIVCO Coupure ENEO &amp; Baisse de tension","PASSIVE",
AM487="Coupure ENEO &amp; Baisse de tension","PASSIVE",
AM487="Defaut GE &amp; POWER Cabinet","PASSIVE",
AM487="Sharing","PASSIVE",
AM487="Sites strategiques &amp; DataCenter","PASSIVE",
AM487="Exclu","Exclu",
AM487="SAT","ACTIVE",
AM487="SPARE-ISSUE","SPARE-ISSUE",
AM487="Fiber CAmtel","ACTIVE",
AM487="Fiber AOF","ACTIVE",
AM487="Projet OCM (HUAWEI)","PLANNED WORKS",
AM487="Projet OCM (NOKIA)","PLANNED WORKS",
AM487="ACCESS-ISSUE","ACCESS-ISSUE",
AM487="Projet OCM (ZTE, NOKIA, autres projets)","PLANNED WORKS",
AM487="No root CAuse","No root cause",
AM487="ODU HS","ACTIVE",
AM487="IP &amp; VLAN","ACTIVE",
AM487="Warehouse HUAWEI","SPARE-ISSUE",
AM487="SPARE-HS","SPARE-ISSUE",
AM487="Power Telco","ACTIVE", AM487="no impacts","no impacts"
),"")</f>
        <v>no impacts</v>
      </c>
      <c r="AO487" s="93" t="s">
        <v>5537</v>
      </c>
      <c r="AP487" s="101" t="str">
        <f t="shared" si="23"/>
        <v>CTR_254</v>
      </c>
      <c r="AR487" s="17" t="s">
        <v>5537</v>
      </c>
      <c r="AS487" s="7" t="s">
        <v>5537</v>
      </c>
      <c r="AT487" s="6"/>
      <c r="AU487" s="7"/>
      <c r="AV487" s="3" t="s">
        <v>5537</v>
      </c>
      <c r="AW487" s="18" t="s">
        <v>5537</v>
      </c>
      <c r="AX487" s="18" t="s">
        <v>5537</v>
      </c>
      <c r="AY487" s="18" t="s">
        <v>5537</v>
      </c>
      <c r="AZ487" s="18" t="s">
        <v>5537</v>
      </c>
      <c r="BA487" s="18" t="s">
        <v>5537</v>
      </c>
      <c r="BB487" s="18" t="s">
        <v>5537</v>
      </c>
      <c r="BC487" s="18" t="s">
        <v>5537</v>
      </c>
      <c r="BD487" s="18" t="s">
        <v>5537</v>
      </c>
      <c r="BE487" s="18" t="s">
        <v>5537</v>
      </c>
      <c r="BF487" s="18" t="s">
        <v>5537</v>
      </c>
      <c r="BG487" s="18" t="s">
        <v>5537</v>
      </c>
      <c r="BH487" s="18" t="s">
        <v>5537</v>
      </c>
      <c r="BI487" s="9" t="s">
        <v>5537</v>
      </c>
      <c r="BJ487" s="14"/>
      <c r="BK487" s="14" t="s">
        <v>5537</v>
      </c>
      <c r="BL487" s="14" t="str">
        <f>_xlfn.XLOOKUP(B487,'[4]cell downs 18042026 17h'!$B:$B,'[4]cell downs 18042026 17h'!$B:$B,"")</f>
        <v/>
      </c>
      <c r="BM487" s="14" t="str">
        <f>_xlfn.XLOOKUP(B487,'[5]Cells Huawei 19042026 15h'!$B:$B,'[5]Cells Huawei 19042026 15h'!$B:$B,"")</f>
        <v/>
      </c>
      <c r="BN487" s="9" t="str">
        <f>_xlfn.XLOOKUP(B487,'[6]cells down 19042026 9H40'!$B:$B,'[6]cells down 19042026 9H40'!$B:$B,"")</f>
        <v/>
      </c>
      <c r="BO487" s="9" t="s">
        <v>2475</v>
      </c>
      <c r="BP487" s="9" t="s">
        <v>12</v>
      </c>
      <c r="BQ487" s="115"/>
    </row>
    <row r="488" spans="1:69" s="9" customFormat="1" x14ac:dyDescent="0.3">
      <c r="A488" s="1" t="s">
        <v>1144</v>
      </c>
      <c r="B488" s="8" t="s">
        <v>1145</v>
      </c>
      <c r="C488" s="3" t="str">
        <f>_xlfn.XLOOKUP(B488,'[1]daily break down'!$D:$D,'[1]daily break down'!$E:$E,"")</f>
        <v>Yaounde</v>
      </c>
      <c r="D488" s="1" t="s">
        <v>18</v>
      </c>
      <c r="E488" s="1" t="s">
        <v>5490</v>
      </c>
      <c r="F488" s="3" t="s">
        <v>37</v>
      </c>
      <c r="G488" s="1" t="s">
        <v>38</v>
      </c>
      <c r="H488" s="34" t="str">
        <f>_xlfn.XLOOKUP(B488,[2]CALCULATION!$B:$B,[2]CALCULATION!$H:$H,"")</f>
        <v>ZTE</v>
      </c>
      <c r="I488" s="28">
        <v>0</v>
      </c>
      <c r="J488" s="28">
        <v>0</v>
      </c>
      <c r="K488" s="28">
        <v>0</v>
      </c>
      <c r="L488" s="28">
        <v>0.35179691981063327</v>
      </c>
      <c r="M488" s="28">
        <v>0</v>
      </c>
      <c r="N488" s="28">
        <v>0</v>
      </c>
      <c r="O488" s="28">
        <v>5.5270907705610203E-2</v>
      </c>
      <c r="P488" s="28">
        <v>0.71565035256382814</v>
      </c>
      <c r="Q488" s="28">
        <v>0</v>
      </c>
      <c r="R488" s="28">
        <v>0</v>
      </c>
      <c r="S488" s="94">
        <v>0.35263516849155196</v>
      </c>
      <c r="T488" s="94">
        <f>_xlfn.XLOOKUP(B488,'[3]Nur des jours'!$B:$B,'[3]Nur des jours'!$U:$U,"")</f>
        <v>0</v>
      </c>
      <c r="U488" s="94">
        <v>0</v>
      </c>
      <c r="V488" s="94">
        <v>0</v>
      </c>
      <c r="W488" s="94">
        <v>0</v>
      </c>
      <c r="X488" s="94">
        <v>1.1286394260814483</v>
      </c>
      <c r="Y488" s="94">
        <v>0</v>
      </c>
      <c r="Z488" s="94">
        <v>0.22579209149823218</v>
      </c>
      <c r="AA488" s="94">
        <v>0.44354056267531855</v>
      </c>
      <c r="AB488" s="94">
        <v>2.1526939529096876E-2</v>
      </c>
      <c r="AC488" s="94">
        <f>_xlfn.XLOOKUP(B488,'[3]Nur des jours'!$B:$B,'[3]Nur des jours'!$N:$N,"")</f>
        <v>0.1117010955018508</v>
      </c>
      <c r="AD488" s="94">
        <v>0.1117010955018508</v>
      </c>
      <c r="AE488" s="94">
        <v>8.9425240498942876E-2</v>
      </c>
      <c r="AF488" s="94">
        <v>7.618297173516192E-2</v>
      </c>
      <c r="AG488" s="94">
        <v>0.14066593778933476</v>
      </c>
      <c r="AH488" s="94">
        <v>0.1117010955018508</v>
      </c>
      <c r="AI488" s="49" t="s">
        <v>5559</v>
      </c>
      <c r="AJ488" s="49"/>
      <c r="AK488" s="48" t="str" cm="1">
        <f t="array" ref="AK488">IFERROR(_xlfn.IFS(
AM488="MPR ISSUE","PDH",
AM488="BSS Hardware Issue","BSS",
AM488="Sites strategiques, MLL, Pylone, etc.","ENVTECH",
AM488="AKTIVCO DEFAUT GE &amp; POWER Cabinet","AKTIVCO",
AM488="AKTIVCO Coupure ENEO &amp; Baisse de tension","AKTIVCO GRID ONLY",
AM488="Coupure ENEO &amp; Baisse de tension","IHS GRID ONLY",
AM488="Defaut GE &amp; POWER Cabinet","IHS",
AM488="Sharing","Partners",
AM488="Sites strategiques &amp; DataCenter","SST &amp; DC",
AM488="Exclu","Exclu",
AM488="SAT","SAT",
AM488="SPARE-ISSUE","SPARE-ISSUE",
AM488="Fiber CAmtel","TRANS_FO_CAMTEL",
AM488="Fiber AOF","Fiber AOF",
AM488="Projet OCM (HUAWEI)","TRAVAUX-HUAWEI",
AM488="Projet OCM (NOKIA)","TRAVAUX-NOKIA",
AM488="ACCESS-ISSUE","ACCESS-ISSUE",
AM488="Projet OCM (ZTE, NOKIA, autres projets)","TRAVAUX OCM",
AM488="No root CAuse","No root cause",
AM488="ODU HS","PDH",
AM488="IP &amp; VLAN","PDH",
AM488="Warehouse HUAWEI","SPARE-ISSUE",
AM488="SPARE-HS","SPARE-ISSUE",
AM488="Power Telco","BSS",AM488="no impacts","no impacts"
),"")</f>
        <v>no impacts</v>
      </c>
      <c r="AL488" s="48" t="str" cm="1">
        <f t="array" ref="AL488">IFERROR(_xlfn.IFS(
AM488="MPR ISSUE","TX ISSUE",
AM488="BSS Hardware Issue","RAN ISSUE",
AM488="Sites strategiques, MLL, Pylone, etc.","ENVTECH",
AM488="AKTIVCO DEFAUT GE &amp; POWER Cabinet","POWER ISSUE",
AM488="AKTIVCO Coupure ENEO &amp; Baisse de tension","POWER ISSUE",
AM488="Coupure ENEO &amp; Baisse de tension","POWER ISSUE",
AM488="Defaut GE &amp; POWER Cabinet","POWER ISSUE",
AM488="Sharing","POWER ISSUE",
AM488="Sites strategiques &amp; DataCenter","POWER ISSUE",
AM488="Exclu","Exclu",
AM488="SAT","TX ISSUE",
AM488="SPARE-ISSUE","SPARE-ISSUE",
AM488="Fiber CAmtel","TX ISSUE",
AM488="Fiber AOF","TX ISSUE",
AM488="Projet OCM (HUAWEI)","TRAVAUX-HUAWEI",
AM488="Projet OCM (NOKIA)","TRAVAUX -NOKIA",
AM488="ACCESS-ISSUE","ACCESS-ISSUE",
AM488="Projet OCM (ZTE, NOKIA, autres projets)","TRAVAUX OCM",
AM488="No root CAuse","No root cause",
AM488="ODU HS","TX ISSUE",
AM488="IP &amp; VLAN","TX ISSUE",
AM488="Warehouse HUAWEI","SPARE-ISSUE",
AM488="SPARE-HS","SPARE-ISSUE",
AM488="Power Telco","RAN ISSUE",AM488="no impacts","no impacts"
),"")</f>
        <v>no impacts</v>
      </c>
      <c r="AM488" s="67" t="s">
        <v>5605</v>
      </c>
      <c r="AN488" s="48" t="str" cm="1">
        <f t="array" ref="AN488">IFERROR(_xlfn.IFS(
AM488="MPR ISSUE","ACTIVE",
AM488="BSS Hardware Issue","ACTIVE",
AM488="Sites strategiques, MLL, Pylone, etc.","PASSIVE",
AM488="AKTIVCO DEFAUT GE &amp; POWER Cabinet","PASSIVE",
AM488="AKTIVCO Coupure ENEO &amp; Baisse de tension","PASSIVE",
AM488="Coupure ENEO &amp; Baisse de tension","PASSIVE",
AM488="Defaut GE &amp; POWER Cabinet","PASSIVE",
AM488="Sharing","PASSIVE",
AM488="Sites strategiques &amp; DataCenter","PASSIVE",
AM488="Exclu","Exclu",
AM488="SAT","ACTIVE",
AM488="SPARE-ISSUE","SPARE-ISSUE",
AM488="Fiber CAmtel","ACTIVE",
AM488="Fiber AOF","ACTIVE",
AM488="Projet OCM (HUAWEI)","PLANNED WORKS",
AM488="Projet OCM (NOKIA)","PLANNED WORKS",
AM488="ACCESS-ISSUE","ACCESS-ISSUE",
AM488="Projet OCM (ZTE, NOKIA, autres projets)","PLANNED WORKS",
AM488="No root CAuse","No root cause",
AM488="ODU HS","ACTIVE",
AM488="IP &amp; VLAN","ACTIVE",
AM488="Warehouse HUAWEI","SPARE-ISSUE",
AM488="SPARE-HS","SPARE-ISSUE",
AM488="Power Telco","ACTIVE", AM488="no impacts","no impacts"
),"")</f>
        <v>no impacts</v>
      </c>
      <c r="AO488" s="93" t="s">
        <v>5537</v>
      </c>
      <c r="AP488" s="101" t="str">
        <f t="shared" si="23"/>
        <v>CTR_846</v>
      </c>
      <c r="AR488" s="17" t="s">
        <v>5537</v>
      </c>
      <c r="AS488" s="7" t="s">
        <v>5537</v>
      </c>
      <c r="AT488" s="6"/>
      <c r="AU488" s="7"/>
      <c r="AV488" s="3" t="s">
        <v>5537</v>
      </c>
      <c r="AW488" s="18" t="s">
        <v>5537</v>
      </c>
      <c r="AX488" s="18" t="s">
        <v>5537</v>
      </c>
      <c r="AY488" s="18" t="s">
        <v>5537</v>
      </c>
      <c r="AZ488" s="18" t="s">
        <v>5537</v>
      </c>
      <c r="BA488" s="18" t="s">
        <v>5537</v>
      </c>
      <c r="BB488" s="18" t="s">
        <v>5537</v>
      </c>
      <c r="BC488" s="18" t="s">
        <v>5537</v>
      </c>
      <c r="BD488" s="18" t="s">
        <v>5537</v>
      </c>
      <c r="BE488" s="18" t="s">
        <v>5537</v>
      </c>
      <c r="BF488" s="18" t="s">
        <v>5537</v>
      </c>
      <c r="BG488" s="18" t="s">
        <v>5537</v>
      </c>
      <c r="BH488" s="18" t="s">
        <v>5537</v>
      </c>
      <c r="BI488" s="9" t="s">
        <v>5537</v>
      </c>
      <c r="BJ488" s="14"/>
      <c r="BK488" s="14" t="s">
        <v>5537</v>
      </c>
      <c r="BL488" s="14" t="str">
        <f>_xlfn.XLOOKUP(B488,'[4]cell downs 18042026 17h'!$B:$B,'[4]cell downs 18042026 17h'!$B:$B,"")</f>
        <v/>
      </c>
      <c r="BM488" s="14" t="str">
        <f>_xlfn.XLOOKUP(B488,'[5]Cells Huawei 19042026 15h'!$B:$B,'[5]Cells Huawei 19042026 15h'!$B:$B,"")</f>
        <v/>
      </c>
      <c r="BN488" s="9" t="str">
        <f>_xlfn.XLOOKUP(B488,'[6]cells down 19042026 9H40'!$B:$B,'[6]cells down 19042026 9H40'!$B:$B,"")</f>
        <v/>
      </c>
      <c r="BO488" s="9" t="s">
        <v>5537</v>
      </c>
      <c r="BP488" s="9" t="s">
        <v>12</v>
      </c>
      <c r="BQ488" s="115"/>
    </row>
    <row r="489" spans="1:69" s="9" customFormat="1" x14ac:dyDescent="0.3">
      <c r="A489" s="1" t="s">
        <v>3283</v>
      </c>
      <c r="B489" s="1" t="s">
        <v>3284</v>
      </c>
      <c r="C489" s="3" t="str">
        <f>_xlfn.XLOOKUP(B489,'[1]daily break down'!$D:$D,'[1]daily break down'!$E:$E,"")</f>
        <v>Yaounde</v>
      </c>
      <c r="D489" s="1" t="s">
        <v>11</v>
      </c>
      <c r="E489" s="1" t="s">
        <v>12</v>
      </c>
      <c r="F489" s="3" t="s">
        <v>37</v>
      </c>
      <c r="G489" s="1" t="s">
        <v>38</v>
      </c>
      <c r="H489" s="34" t="str">
        <f>_xlfn.XLOOKUP(B489,[2]CALCULATION!$B:$B,[2]CALCULATION!$H:$H,"")</f>
        <v>ZTE</v>
      </c>
      <c r="I489" s="28">
        <v>0</v>
      </c>
      <c r="J489" s="28">
        <v>3.2009328459363133</v>
      </c>
      <c r="K489" s="28">
        <v>0</v>
      </c>
      <c r="L489" s="28">
        <v>0</v>
      </c>
      <c r="M489" s="28">
        <v>0</v>
      </c>
      <c r="N489" s="28">
        <v>0.95758318993930402</v>
      </c>
      <c r="O489" s="28">
        <v>0</v>
      </c>
      <c r="P489" s="28">
        <v>0</v>
      </c>
      <c r="Q489" s="28">
        <v>0</v>
      </c>
      <c r="R489" s="28">
        <v>0</v>
      </c>
      <c r="S489" s="94">
        <v>0</v>
      </c>
      <c r="T489" s="94">
        <f>_xlfn.XLOOKUP(B489,'[3]Nur des jours'!$B:$B,'[3]Nur des jours'!$U:$U,"")</f>
        <v>0.2348344762051516</v>
      </c>
      <c r="U489" s="94">
        <v>8.339165403943122</v>
      </c>
      <c r="V489" s="94">
        <v>0</v>
      </c>
      <c r="W489" s="94">
        <v>0.2348344762051516</v>
      </c>
      <c r="X489" s="94">
        <v>0</v>
      </c>
      <c r="Y489" s="94">
        <v>1.9194646337531001</v>
      </c>
      <c r="Z489" s="94">
        <v>0</v>
      </c>
      <c r="AA489" s="94">
        <v>0</v>
      </c>
      <c r="AB489" s="94">
        <v>8.0257852428277016E-4</v>
      </c>
      <c r="AC489" s="94">
        <f>_xlfn.XLOOKUP(B489,'[3]Nur des jours'!$B:$B,'[3]Nur des jours'!$N:$N,"")</f>
        <v>0.10447788878330495</v>
      </c>
      <c r="AD489" s="94">
        <v>0.10447788878330495</v>
      </c>
      <c r="AE489" s="94">
        <v>4.0840857043511619E-2</v>
      </c>
      <c r="AF489" s="94">
        <v>3.4425778022582572E-2</v>
      </c>
      <c r="AG489" s="94">
        <v>0.16700018823859017</v>
      </c>
      <c r="AH489" s="94">
        <v>0.10447788878330495</v>
      </c>
      <c r="AI489" s="49" t="s">
        <v>5559</v>
      </c>
      <c r="AJ489" s="49"/>
      <c r="AK489" s="48" t="str" cm="1">
        <f t="array" ref="AK489">IFERROR(_xlfn.IFS(
AM489="MPR ISSUE","PDH",
AM489="BSS Hardware Issue","BSS",
AM489="Sites strategiques, MLL, Pylone, etc.","ENVTECH",
AM489="AKTIVCO DEFAUT GE &amp; POWER Cabinet","AKTIVCO",
AM489="AKTIVCO Coupure ENEO &amp; Baisse de tension","AKTIVCO GRID ONLY",
AM489="Coupure ENEO &amp; Baisse de tension","IHS GRID ONLY",
AM489="Defaut GE &amp; POWER Cabinet","IHS",
AM489="Sharing","Partners",
AM489="Sites strategiques &amp; DataCenter","SST &amp; DC",
AM489="Exclu","Exclu",
AM489="SAT","SAT",
AM489="SPARE-ISSUE","SPARE-ISSUE",
AM489="Fiber CAmtel","TRANS_FO_CAMTEL",
AM489="Fiber AOF","Fiber AOF",
AM489="Projet OCM (HUAWEI)","TRAVAUX-HUAWEI",
AM489="Projet OCM (NOKIA)","TRAVAUX-NOKIA",
AM489="ACCESS-ISSUE","ACCESS-ISSUE",
AM489="Projet OCM (ZTE, NOKIA, autres projets)","TRAVAUX OCM",
AM489="No root CAuse","No root cause",
AM489="ODU HS","PDH",
AM489="IP &amp; VLAN","PDH",
AM489="Warehouse HUAWEI","SPARE-ISSUE",
AM489="SPARE-HS","SPARE-ISSUE",
AM489="Power Telco","BSS",AM489="no impacts","no impacts"
),"")</f>
        <v>no impacts</v>
      </c>
      <c r="AL489" s="48" t="str" cm="1">
        <f t="array" ref="AL489">IFERROR(_xlfn.IFS(
AM489="MPR ISSUE","TX ISSUE",
AM489="BSS Hardware Issue","RAN ISSUE",
AM489="Sites strategiques, MLL, Pylone, etc.","ENVTECH",
AM489="AKTIVCO DEFAUT GE &amp; POWER Cabinet","POWER ISSUE",
AM489="AKTIVCO Coupure ENEO &amp; Baisse de tension","POWER ISSUE",
AM489="Coupure ENEO &amp; Baisse de tension","POWER ISSUE",
AM489="Defaut GE &amp; POWER Cabinet","POWER ISSUE",
AM489="Sharing","POWER ISSUE",
AM489="Sites strategiques &amp; DataCenter","POWER ISSUE",
AM489="Exclu","Exclu",
AM489="SAT","TX ISSUE",
AM489="SPARE-ISSUE","SPARE-ISSUE",
AM489="Fiber CAmtel","TX ISSUE",
AM489="Fiber AOF","TX ISSUE",
AM489="Projet OCM (HUAWEI)","TRAVAUX-HUAWEI",
AM489="Projet OCM (NOKIA)","TRAVAUX -NOKIA",
AM489="ACCESS-ISSUE","ACCESS-ISSUE",
AM489="Projet OCM (ZTE, NOKIA, autres projets)","TRAVAUX OCM",
AM489="No root CAuse","No root cause",
AM489="ODU HS","TX ISSUE",
AM489="IP &amp; VLAN","TX ISSUE",
AM489="Warehouse HUAWEI","SPARE-ISSUE",
AM489="SPARE-HS","SPARE-ISSUE",
AM489="Power Telco","RAN ISSUE",AM489="no impacts","no impacts"
),"")</f>
        <v>no impacts</v>
      </c>
      <c r="AM489" s="67" t="s">
        <v>5605</v>
      </c>
      <c r="AN489" s="48" t="str" cm="1">
        <f t="array" ref="AN489">IFERROR(_xlfn.IFS(
AM489="MPR ISSUE","ACTIVE",
AM489="BSS Hardware Issue","ACTIVE",
AM489="Sites strategiques, MLL, Pylone, etc.","PASSIVE",
AM489="AKTIVCO DEFAUT GE &amp; POWER Cabinet","PASSIVE",
AM489="AKTIVCO Coupure ENEO &amp; Baisse de tension","PASSIVE",
AM489="Coupure ENEO &amp; Baisse de tension","PASSIVE",
AM489="Defaut GE &amp; POWER Cabinet","PASSIVE",
AM489="Sharing","PASSIVE",
AM489="Sites strategiques &amp; DataCenter","PASSIVE",
AM489="Exclu","Exclu",
AM489="SAT","ACTIVE",
AM489="SPARE-ISSUE","SPARE-ISSUE",
AM489="Fiber CAmtel","ACTIVE",
AM489="Fiber AOF","ACTIVE",
AM489="Projet OCM (HUAWEI)","PLANNED WORKS",
AM489="Projet OCM (NOKIA)","PLANNED WORKS",
AM489="ACCESS-ISSUE","ACCESS-ISSUE",
AM489="Projet OCM (ZTE, NOKIA, autres projets)","PLANNED WORKS",
AM489="No root CAuse","No root cause",
AM489="ODU HS","ACTIVE",
AM489="IP &amp; VLAN","ACTIVE",
AM489="Warehouse HUAWEI","SPARE-ISSUE",
AM489="SPARE-HS","SPARE-ISSUE",
AM489="Power Telco","ACTIVE", AM489="no impacts","no impacts"
),"")</f>
        <v>no impacts</v>
      </c>
      <c r="AO489" s="93" t="s">
        <v>5537</v>
      </c>
      <c r="AP489" s="101" t="str">
        <f t="shared" si="23"/>
        <v>CTR_209</v>
      </c>
      <c r="AR489" s="17" t="s">
        <v>5537</v>
      </c>
      <c r="AS489" s="7" t="s">
        <v>5537</v>
      </c>
      <c r="AT489" s="6"/>
      <c r="AU489" s="7"/>
      <c r="AV489" s="3" t="s">
        <v>5537</v>
      </c>
      <c r="AW489" s="18" t="s">
        <v>5537</v>
      </c>
      <c r="AX489" s="18" t="s">
        <v>5537</v>
      </c>
      <c r="AY489" s="18" t="s">
        <v>5537</v>
      </c>
      <c r="AZ489" s="18" t="s">
        <v>5537</v>
      </c>
      <c r="BA489" s="18" t="s">
        <v>5537</v>
      </c>
      <c r="BB489" s="18" t="s">
        <v>5537</v>
      </c>
      <c r="BC489" s="18" t="s">
        <v>5537</v>
      </c>
      <c r="BD489" s="18" t="s">
        <v>5537</v>
      </c>
      <c r="BE489" s="18" t="s">
        <v>5537</v>
      </c>
      <c r="BF489" s="18" t="s">
        <v>5537</v>
      </c>
      <c r="BG489" s="18" t="s">
        <v>5537</v>
      </c>
      <c r="BH489" s="18" t="s">
        <v>5537</v>
      </c>
      <c r="BI489" s="9" t="s">
        <v>5537</v>
      </c>
      <c r="BJ489" s="14"/>
      <c r="BK489" s="14" t="s">
        <v>5537</v>
      </c>
      <c r="BL489" s="14" t="str">
        <f>_xlfn.XLOOKUP(B489,'[4]cell downs 18042026 17h'!$B:$B,'[4]cell downs 18042026 17h'!$B:$B,"")</f>
        <v/>
      </c>
      <c r="BM489" s="14" t="str">
        <f>_xlfn.XLOOKUP(B489,'[5]Cells Huawei 19042026 15h'!$B:$B,'[5]Cells Huawei 19042026 15h'!$B:$B,"")</f>
        <v/>
      </c>
      <c r="BN489" s="9" t="str">
        <f>_xlfn.XLOOKUP(B489,'[6]cells down 19042026 9H40'!$B:$B,'[6]cells down 19042026 9H40'!$B:$B,"")</f>
        <v/>
      </c>
      <c r="BO489" s="9" t="s">
        <v>3284</v>
      </c>
      <c r="BP489" s="9" t="s">
        <v>1129</v>
      </c>
      <c r="BQ489" s="115"/>
    </row>
    <row r="490" spans="1:69" s="9" customFormat="1" x14ac:dyDescent="0.3">
      <c r="A490" s="1" t="s">
        <v>2727</v>
      </c>
      <c r="B490" s="8" t="s">
        <v>2728</v>
      </c>
      <c r="C490" s="3" t="str">
        <f>_xlfn.XLOOKUP(B490,'[1]daily break down'!$D:$D,'[1]daily break down'!$E:$E,"")</f>
        <v>Douala</v>
      </c>
      <c r="D490" s="1" t="s">
        <v>21</v>
      </c>
      <c r="E490" s="1" t="s">
        <v>125</v>
      </c>
      <c r="F490" s="3" t="s">
        <v>31</v>
      </c>
      <c r="G490" s="1" t="s">
        <v>32</v>
      </c>
      <c r="H490" s="34" t="str">
        <f>_xlfn.XLOOKUP(B490,[2]CALCULATION!$B:$B,[2]CALCULATION!$H:$H,"")</f>
        <v>ZTE</v>
      </c>
      <c r="I490" s="28">
        <v>0</v>
      </c>
      <c r="J490" s="28">
        <v>0</v>
      </c>
      <c r="K490" s="28">
        <v>0</v>
      </c>
      <c r="L490" s="28">
        <v>0</v>
      </c>
      <c r="M490" s="28">
        <v>0</v>
      </c>
      <c r="N490" s="28">
        <v>0</v>
      </c>
      <c r="O490" s="28">
        <v>1.8434693650426761</v>
      </c>
      <c r="P490" s="28">
        <v>1.2579615789608842</v>
      </c>
      <c r="Q490" s="28">
        <v>0.38532686704733804</v>
      </c>
      <c r="R490" s="28">
        <v>2.8817741194465132</v>
      </c>
      <c r="S490" s="94">
        <v>1.2075774827142418</v>
      </c>
      <c r="T490" s="94">
        <f>_xlfn.XLOOKUP(B490,'[3]Nur des jours'!$B:$B,'[3]Nur des jours'!$U:$U,"")</f>
        <v>2.978458079005126E-3</v>
      </c>
      <c r="U490" s="94">
        <v>0.58194077041831116</v>
      </c>
      <c r="V490" s="94">
        <v>0.52123016382589582</v>
      </c>
      <c r="W490" s="94">
        <v>2.978458079005126E-3</v>
      </c>
      <c r="X490" s="94">
        <v>2.0687085691130687</v>
      </c>
      <c r="Y490" s="94">
        <v>2.7466020608788292E-3</v>
      </c>
      <c r="Z490" s="94">
        <v>2.7644371391963418E-3</v>
      </c>
      <c r="AA490" s="94">
        <v>0</v>
      </c>
      <c r="AB490" s="94">
        <v>0.61119029885884124</v>
      </c>
      <c r="AC490" s="94">
        <f>_xlfn.XLOOKUP(B490,'[3]Nur des jours'!$B:$B,'[3]Nur des jours'!$N:$N,"")</f>
        <v>0.1024625249334396</v>
      </c>
      <c r="AD490" s="94">
        <v>0.1024625249334396</v>
      </c>
      <c r="AE490" s="94">
        <v>0</v>
      </c>
      <c r="AF490" s="94">
        <v>7.7139243346900477E-2</v>
      </c>
      <c r="AG490" s="94">
        <v>0.14682199633591364</v>
      </c>
      <c r="AH490" s="94">
        <v>0.1024625249334396</v>
      </c>
      <c r="AI490" s="49" t="s">
        <v>5559</v>
      </c>
      <c r="AJ490" s="49"/>
      <c r="AK490" s="48" t="str" cm="1">
        <f t="array" ref="AK490">IFERROR(_xlfn.IFS(
AM490="MPR ISSUE","PDH",
AM490="BSS Hardware Issue","BSS",
AM490="Sites strategiques, MLL, Pylone, etc.","ENVTECH",
AM490="AKTIVCO DEFAUT GE &amp; POWER Cabinet","AKTIVCO",
AM490="AKTIVCO Coupure ENEO &amp; Baisse de tension","AKTIVCO GRID ONLY",
AM490="Coupure ENEO &amp; Baisse de tension","IHS GRID ONLY",
AM490="Defaut GE &amp; POWER Cabinet","IHS",
AM490="Sharing","Partners",
AM490="Sites strategiques &amp; DataCenter","SST &amp; DC",
AM490="Exclu","Exclu",
AM490="SAT","SAT",
AM490="SPARE-ISSUE","SPARE-ISSUE",
AM490="Fiber CAmtel","TRANS_FO_CAMTEL",
AM490="Fiber AOF","Fiber AOF",
AM490="Projet OCM (HUAWEI)","TRAVAUX-HUAWEI",
AM490="Projet OCM (NOKIA)","TRAVAUX-NOKIA",
AM490="ACCESS-ISSUE","ACCESS-ISSUE",
AM490="Projet OCM (ZTE, NOKIA, autres projets)","TRAVAUX OCM",
AM490="No root CAuse","No root cause",
AM490="ODU HS","PDH",
AM490="IP &amp; VLAN","PDH",
AM490="Warehouse HUAWEI","SPARE-ISSUE",
AM490="SPARE-HS","SPARE-ISSUE",
AM490="Power Telco","BSS",AM490="no impacts","no impacts"
),"")</f>
        <v>no impacts</v>
      </c>
      <c r="AL490" s="48" t="str" cm="1">
        <f t="array" ref="AL490">IFERROR(_xlfn.IFS(
AM490="MPR ISSUE","TX ISSUE",
AM490="BSS Hardware Issue","RAN ISSUE",
AM490="Sites strategiques, MLL, Pylone, etc.","ENVTECH",
AM490="AKTIVCO DEFAUT GE &amp; POWER Cabinet","POWER ISSUE",
AM490="AKTIVCO Coupure ENEO &amp; Baisse de tension","POWER ISSUE",
AM490="Coupure ENEO &amp; Baisse de tension","POWER ISSUE",
AM490="Defaut GE &amp; POWER Cabinet","POWER ISSUE",
AM490="Sharing","POWER ISSUE",
AM490="Sites strategiques &amp; DataCenter","POWER ISSUE",
AM490="Exclu","Exclu",
AM490="SAT","TX ISSUE",
AM490="SPARE-ISSUE","SPARE-ISSUE",
AM490="Fiber CAmtel","TX ISSUE",
AM490="Fiber AOF","TX ISSUE",
AM490="Projet OCM (HUAWEI)","TRAVAUX-HUAWEI",
AM490="Projet OCM (NOKIA)","TRAVAUX -NOKIA",
AM490="ACCESS-ISSUE","ACCESS-ISSUE",
AM490="Projet OCM (ZTE, NOKIA, autres projets)","TRAVAUX OCM",
AM490="No root CAuse","No root cause",
AM490="ODU HS","TX ISSUE",
AM490="IP &amp; VLAN","TX ISSUE",
AM490="Warehouse HUAWEI","SPARE-ISSUE",
AM490="SPARE-HS","SPARE-ISSUE",
AM490="Power Telco","RAN ISSUE",AM490="no impacts","no impacts"
),"")</f>
        <v>no impacts</v>
      </c>
      <c r="AM490" s="67" t="s">
        <v>5605</v>
      </c>
      <c r="AN490" s="48" t="str" cm="1">
        <f t="array" ref="AN490">IFERROR(_xlfn.IFS(
AM490="MPR ISSUE","ACTIVE",
AM490="BSS Hardware Issue","ACTIVE",
AM490="Sites strategiques, MLL, Pylone, etc.","PASSIVE",
AM490="AKTIVCO DEFAUT GE &amp; POWER Cabinet","PASSIVE",
AM490="AKTIVCO Coupure ENEO &amp; Baisse de tension","PASSIVE",
AM490="Coupure ENEO &amp; Baisse de tension","PASSIVE",
AM490="Defaut GE &amp; POWER Cabinet","PASSIVE",
AM490="Sharing","PASSIVE",
AM490="Sites strategiques &amp; DataCenter","PASSIVE",
AM490="Exclu","Exclu",
AM490="SAT","ACTIVE",
AM490="SPARE-ISSUE","SPARE-ISSUE",
AM490="Fiber CAmtel","ACTIVE",
AM490="Fiber AOF","ACTIVE",
AM490="Projet OCM (HUAWEI)","PLANNED WORKS",
AM490="Projet OCM (NOKIA)","PLANNED WORKS",
AM490="ACCESS-ISSUE","ACCESS-ISSUE",
AM490="Projet OCM (ZTE, NOKIA, autres projets)","PLANNED WORKS",
AM490="No root CAuse","No root cause",
AM490="ODU HS","ACTIVE",
AM490="IP &amp; VLAN","ACTIVE",
AM490="Warehouse HUAWEI","SPARE-ISSUE",
AM490="SPARE-HS","SPARE-ISSUE",
AM490="Power Telco","ACTIVE", AM490="no impacts","no impacts"
),"")</f>
        <v>no impacts</v>
      </c>
      <c r="AO490" s="93" t="s">
        <v>5537</v>
      </c>
      <c r="AP490" s="101" t="str">
        <f t="shared" si="23"/>
        <v>LIT_643</v>
      </c>
      <c r="AR490" s="17" t="s">
        <v>5537</v>
      </c>
      <c r="AS490" s="7" t="s">
        <v>5537</v>
      </c>
      <c r="AT490" s="6"/>
      <c r="AU490" s="7"/>
      <c r="AV490" s="3" t="s">
        <v>5537</v>
      </c>
      <c r="AW490" s="18" t="s">
        <v>5537</v>
      </c>
      <c r="AX490" s="18" t="s">
        <v>5537</v>
      </c>
      <c r="AY490" s="18" t="s">
        <v>5537</v>
      </c>
      <c r="AZ490" s="18" t="s">
        <v>5537</v>
      </c>
      <c r="BA490" s="18" t="s">
        <v>5537</v>
      </c>
      <c r="BB490" s="18" t="s">
        <v>5537</v>
      </c>
      <c r="BC490" s="18" t="s">
        <v>5537</v>
      </c>
      <c r="BD490" s="18" t="s">
        <v>5537</v>
      </c>
      <c r="BE490" s="18" t="s">
        <v>5537</v>
      </c>
      <c r="BF490" s="18" t="s">
        <v>5537</v>
      </c>
      <c r="BG490" s="18" t="s">
        <v>5537</v>
      </c>
      <c r="BH490" s="18" t="s">
        <v>5537</v>
      </c>
      <c r="BI490" s="9" t="s">
        <v>5537</v>
      </c>
      <c r="BJ490" s="14"/>
      <c r="BK490" s="14" t="s">
        <v>5537</v>
      </c>
      <c r="BL490" s="14" t="str">
        <f>_xlfn.XLOOKUP(B490,'[4]cell downs 18042026 17h'!$B:$B,'[4]cell downs 18042026 17h'!$B:$B,"")</f>
        <v/>
      </c>
      <c r="BM490" s="14" t="str">
        <f>_xlfn.XLOOKUP(B490,'[5]Cells Huawei 19042026 15h'!$B:$B,'[5]Cells Huawei 19042026 15h'!$B:$B,"")</f>
        <v/>
      </c>
      <c r="BN490" s="9" t="str">
        <f>_xlfn.XLOOKUP(B490,'[6]cells down 19042026 9H40'!$B:$B,'[6]cells down 19042026 9H40'!$B:$B,"")</f>
        <v/>
      </c>
      <c r="BO490" s="9" t="s">
        <v>5537</v>
      </c>
      <c r="BP490" s="9" t="s">
        <v>5537</v>
      </c>
      <c r="BQ490" s="115"/>
    </row>
    <row r="491" spans="1:69" s="9" customFormat="1" x14ac:dyDescent="0.3">
      <c r="A491" s="1" t="s">
        <v>4986</v>
      </c>
      <c r="B491" s="8" t="s">
        <v>4987</v>
      </c>
      <c r="C491" s="3" t="str">
        <f>_xlfn.XLOOKUP(B491,'[1]daily break down'!$D:$D,'[1]daily break down'!$E:$E,"")</f>
        <v>CENTRE</v>
      </c>
      <c r="D491" s="1"/>
      <c r="E491" s="1"/>
      <c r="F491" s="3" t="s">
        <v>37</v>
      </c>
      <c r="G491" s="1" t="s">
        <v>4556</v>
      </c>
      <c r="H491" s="33" t="str">
        <f>_xlfn.XLOOKUP(B491,[2]CALCULATION!$B:$B,[2]CALCULATION!$H:$H,"")</f>
        <v>NOKIA</v>
      </c>
      <c r="I491" s="28">
        <v>2.8536125307835979E-4</v>
      </c>
      <c r="J491" s="28">
        <v>0.54767958497059355</v>
      </c>
      <c r="K491" s="28">
        <v>0.18782120976049646</v>
      </c>
      <c r="L491" s="28">
        <v>2.3042921186075569E-2</v>
      </c>
      <c r="M491" s="28">
        <v>2.6752617476100566E-4</v>
      </c>
      <c r="N491" s="28">
        <v>2.6752617476088987E-4</v>
      </c>
      <c r="O491" s="28">
        <v>7.2331018769000091</v>
      </c>
      <c r="P491" s="28">
        <v>2.3185601812618177E-4</v>
      </c>
      <c r="Q491" s="28">
        <v>0.10492376574123985</v>
      </c>
      <c r="R491" s="28">
        <v>2.3185601812618177E-4</v>
      </c>
      <c r="S491" s="94">
        <v>0.10790222382024464</v>
      </c>
      <c r="T491" s="94">
        <f>_xlfn.XLOOKUP(B491,'[3]Nur des jours'!$B:$B,'[3]Nur des jours'!$U:$U,"")</f>
        <v>4.637120362523346E-4</v>
      </c>
      <c r="U491" s="94">
        <v>7.1340313269572576E-4</v>
      </c>
      <c r="V491" s="94">
        <v>0.72249676632267235</v>
      </c>
      <c r="W491" s="94">
        <v>4.637120362522767E-4</v>
      </c>
      <c r="X491" s="94">
        <v>3.3886648803062454E-4</v>
      </c>
      <c r="Y491" s="94">
        <v>4.280418796176554E-4</v>
      </c>
      <c r="Z491" s="94">
        <v>1.6865151169943444</v>
      </c>
      <c r="AA491" s="94">
        <v>2.6752617476100566E-4</v>
      </c>
      <c r="AB491" s="94">
        <v>4.6371203625224775E-4</v>
      </c>
      <c r="AC491" s="94">
        <f>_xlfn.XLOOKUP(B491,'[3]Nur des jours'!$B:$B,'[3]Nur des jours'!$N:$N,"")</f>
        <v>0.10233767938521773</v>
      </c>
      <c r="AD491" s="94">
        <v>0.10233767938521773</v>
      </c>
      <c r="AE491" s="94">
        <v>0</v>
      </c>
      <c r="AF491" s="94">
        <v>0.20905159956615038</v>
      </c>
      <c r="AG491" s="94">
        <v>6.1663186441568228E-2</v>
      </c>
      <c r="AH491" s="94">
        <v>0.10233767938521773</v>
      </c>
      <c r="AI491" s="49" t="s">
        <v>5559</v>
      </c>
      <c r="AJ491" s="49"/>
      <c r="AK491" s="48" t="str" cm="1">
        <f t="array" ref="AK491">IFERROR(_xlfn.IFS(
AM491="MPR ISSUE","PDH",
AM491="BSS Hardware Issue","BSS",
AM491="Sites strategiques, MLL, Pylone, etc.","ENVTECH",
AM491="AKTIVCO DEFAUT GE &amp; POWER Cabinet","AKTIVCO",
AM491="AKTIVCO Coupure ENEO &amp; Baisse de tension","AKTIVCO GRID ONLY",
AM491="Coupure ENEO &amp; Baisse de tension","IHS GRID ONLY",
AM491="Defaut GE &amp; POWER Cabinet","IHS",
AM491="Sharing","Partners",
AM491="Sites strategiques &amp; DataCenter","SST &amp; DC",
AM491="Exclu","Exclu",
AM491="SAT","SAT",
AM491="SPARE-ISSUE","SPARE-ISSUE",
AM491="Fiber CAmtel","TRANS_FO_CAMTEL",
AM491="Fiber AOF","Fiber AOF",
AM491="Projet OCM (HUAWEI)","TRAVAUX-HUAWEI",
AM491="Projet OCM (NOKIA)","TRAVAUX-NOKIA",
AM491="ACCESS-ISSUE","ACCESS-ISSUE",
AM491="Projet OCM (ZTE, NOKIA, autres projets)","TRAVAUX OCM",
AM491="No root CAuse","No root cause",
AM491="ODU HS","PDH",
AM491="IP &amp; VLAN","PDH",
AM491="Warehouse HUAWEI","SPARE-ISSUE",
AM491="SPARE-HS","SPARE-ISSUE",
AM491="Power Telco","BSS",AM491="no impacts","no impacts"
),"")</f>
        <v>no impacts</v>
      </c>
      <c r="AL491" s="48" t="str" cm="1">
        <f t="array" ref="AL491">IFERROR(_xlfn.IFS(
AM491="MPR ISSUE","TX ISSUE",
AM491="BSS Hardware Issue","RAN ISSUE",
AM491="Sites strategiques, MLL, Pylone, etc.","ENVTECH",
AM491="AKTIVCO DEFAUT GE &amp; POWER Cabinet","POWER ISSUE",
AM491="AKTIVCO Coupure ENEO &amp; Baisse de tension","POWER ISSUE",
AM491="Coupure ENEO &amp; Baisse de tension","POWER ISSUE",
AM491="Defaut GE &amp; POWER Cabinet","POWER ISSUE",
AM491="Sharing","POWER ISSUE",
AM491="Sites strategiques &amp; DataCenter","POWER ISSUE",
AM491="Exclu","Exclu",
AM491="SAT","TX ISSUE",
AM491="SPARE-ISSUE","SPARE-ISSUE",
AM491="Fiber CAmtel","TX ISSUE",
AM491="Fiber AOF","TX ISSUE",
AM491="Projet OCM (HUAWEI)","TRAVAUX-HUAWEI",
AM491="Projet OCM (NOKIA)","TRAVAUX -NOKIA",
AM491="ACCESS-ISSUE","ACCESS-ISSUE",
AM491="Projet OCM (ZTE, NOKIA, autres projets)","TRAVAUX OCM",
AM491="No root CAuse","No root cause",
AM491="ODU HS","TX ISSUE",
AM491="IP &amp; VLAN","TX ISSUE",
AM491="Warehouse HUAWEI","SPARE-ISSUE",
AM491="SPARE-HS","SPARE-ISSUE",
AM491="Power Telco","RAN ISSUE",AM491="no impacts","no impacts"
),"")</f>
        <v>no impacts</v>
      </c>
      <c r="AM491" s="67" t="s">
        <v>5605</v>
      </c>
      <c r="AN491" s="48" t="str" cm="1">
        <f t="array" ref="AN491">IFERROR(_xlfn.IFS(
AM491="MPR ISSUE","ACTIVE",
AM491="BSS Hardware Issue","ACTIVE",
AM491="Sites strategiques, MLL, Pylone, etc.","PASSIVE",
AM491="AKTIVCO DEFAUT GE &amp; POWER Cabinet","PASSIVE",
AM491="AKTIVCO Coupure ENEO &amp; Baisse de tension","PASSIVE",
AM491="Coupure ENEO &amp; Baisse de tension","PASSIVE",
AM491="Defaut GE &amp; POWER Cabinet","PASSIVE",
AM491="Sharing","PASSIVE",
AM491="Sites strategiques &amp; DataCenter","PASSIVE",
AM491="Exclu","Exclu",
AM491="SAT","ACTIVE",
AM491="SPARE-ISSUE","SPARE-ISSUE",
AM491="Fiber CAmtel","ACTIVE",
AM491="Fiber AOF","ACTIVE",
AM491="Projet OCM (HUAWEI)","PLANNED WORKS",
AM491="Projet OCM (NOKIA)","PLANNED WORKS",
AM491="ACCESS-ISSUE","ACCESS-ISSUE",
AM491="Projet OCM (ZTE, NOKIA, autres projets)","PLANNED WORKS",
AM491="No root CAuse","No root cause",
AM491="ODU HS","ACTIVE",
AM491="IP &amp; VLAN","ACTIVE",
AM491="Warehouse HUAWEI","SPARE-ISSUE",
AM491="SPARE-HS","SPARE-ISSUE",
AM491="Power Telco","ACTIVE", AM491="no impacts","no impacts"
),"")</f>
        <v>no impacts</v>
      </c>
      <c r="AO491" s="93" t="s">
        <v>5537</v>
      </c>
      <c r="AP491" s="101" t="str">
        <f t="shared" si="23"/>
        <v>CTR_784</v>
      </c>
      <c r="AR491" s="17" t="s">
        <v>5537</v>
      </c>
      <c r="AS491" s="7" t="s">
        <v>5537</v>
      </c>
      <c r="AT491" s="6"/>
      <c r="AU491" s="7"/>
      <c r="AV491" s="3" t="s">
        <v>5537</v>
      </c>
      <c r="AW491" s="18" t="s">
        <v>5537</v>
      </c>
      <c r="AX491" s="18" t="s">
        <v>5537</v>
      </c>
      <c r="AY491" s="18" t="s">
        <v>5537</v>
      </c>
      <c r="AZ491" s="18" t="s">
        <v>5537</v>
      </c>
      <c r="BA491" s="18" t="s">
        <v>5537</v>
      </c>
      <c r="BB491" s="18" t="s">
        <v>5537</v>
      </c>
      <c r="BC491" s="18" t="s">
        <v>5537</v>
      </c>
      <c r="BD491" s="18" t="s">
        <v>5537</v>
      </c>
      <c r="BE491" s="18" t="s">
        <v>5537</v>
      </c>
      <c r="BF491" s="18" t="s">
        <v>5537</v>
      </c>
      <c r="BG491" s="18" t="s">
        <v>5537</v>
      </c>
      <c r="BH491" s="18" t="s">
        <v>5537</v>
      </c>
      <c r="BI491" s="9" t="s">
        <v>5537</v>
      </c>
      <c r="BJ491" s="14"/>
      <c r="BK491" s="14" t="s">
        <v>5537</v>
      </c>
      <c r="BL491" s="14" t="str">
        <f>_xlfn.XLOOKUP(B491,'[4]cell downs 18042026 17h'!$B:$B,'[4]cell downs 18042026 17h'!$B:$B,"")</f>
        <v/>
      </c>
      <c r="BM491" s="14" t="str">
        <f>_xlfn.XLOOKUP(B491,'[5]Cells Huawei 19042026 15h'!$B:$B,'[5]Cells Huawei 19042026 15h'!$B:$B,"")</f>
        <v/>
      </c>
      <c r="BN491" s="9" t="str">
        <f>_xlfn.XLOOKUP(B491,'[6]cells down 19042026 9H40'!$B:$B,'[6]cells down 19042026 9H40'!$B:$B,"")</f>
        <v/>
      </c>
      <c r="BO491" s="9" t="s">
        <v>5537</v>
      </c>
      <c r="BP491" s="9" t="s">
        <v>154</v>
      </c>
      <c r="BQ491" s="115"/>
    </row>
    <row r="492" spans="1:69" s="9" customFormat="1" x14ac:dyDescent="0.3">
      <c r="A492" s="3" t="s">
        <v>2328</v>
      </c>
      <c r="B492" s="3" t="s">
        <v>2329</v>
      </c>
      <c r="C492" s="3" t="str">
        <f>_xlfn.XLOOKUP(B492,'[1]daily break down'!$D:$D,'[1]daily break down'!$E:$E,"")</f>
        <v>CENTRE</v>
      </c>
      <c r="D492" s="3" t="s">
        <v>11</v>
      </c>
      <c r="E492" s="3" t="s">
        <v>66</v>
      </c>
      <c r="F492" s="3" t="s">
        <v>226</v>
      </c>
      <c r="G492" s="3" t="s">
        <v>2328</v>
      </c>
      <c r="H492" s="33" t="str">
        <f>_xlfn.XLOOKUP(B492,[2]CALCULATION!$B:$B,[2]CALCULATION!$H:$H,"")</f>
        <v>NOKIA</v>
      </c>
      <c r="I492" s="28">
        <v>5.8855758447407145E-3</v>
      </c>
      <c r="J492" s="28">
        <v>0.39713368889345474</v>
      </c>
      <c r="K492" s="28">
        <v>3.2861845202934652</v>
      </c>
      <c r="L492" s="28">
        <v>0.32386718716559226</v>
      </c>
      <c r="M492" s="28">
        <v>0</v>
      </c>
      <c r="N492" s="28">
        <v>0</v>
      </c>
      <c r="O492" s="28">
        <v>0.1161777001595168</v>
      </c>
      <c r="P492" s="28">
        <v>0</v>
      </c>
      <c r="Q492" s="28">
        <v>0</v>
      </c>
      <c r="R492" s="28">
        <v>8.4181569658109169E-3</v>
      </c>
      <c r="S492" s="94">
        <v>9.3081273738489331E-2</v>
      </c>
      <c r="T492" s="94">
        <f>_xlfn.XLOOKUP(B492,'[3]Nur des jours'!$B:$B,'[3]Nur des jours'!$U:$U,"")</f>
        <v>0</v>
      </c>
      <c r="U492" s="94">
        <v>0.2020179321011436</v>
      </c>
      <c r="V492" s="94">
        <v>0.40093256057505999</v>
      </c>
      <c r="W492" s="94">
        <v>0</v>
      </c>
      <c r="X492" s="94">
        <v>0.33881298279556993</v>
      </c>
      <c r="Y492" s="94">
        <v>4.7280792619416631E-2</v>
      </c>
      <c r="Z492" s="94">
        <v>2.9427879223701005E-3</v>
      </c>
      <c r="AA492" s="94">
        <v>8.1096101109199126E-2</v>
      </c>
      <c r="AB492" s="94">
        <v>0.14917259504669939</v>
      </c>
      <c r="AC492" s="94">
        <f>_xlfn.XLOOKUP(B492,'[3]Nur des jours'!$B:$B,'[3]Nur des jours'!$N:$N,"")</f>
        <v>0.10203448305382201</v>
      </c>
      <c r="AD492" s="94">
        <v>0.10203448305382201</v>
      </c>
      <c r="AE492" s="94">
        <v>0.22368799683464624</v>
      </c>
      <c r="AF492" s="94">
        <v>0.20878596856288956</v>
      </c>
      <c r="AG492" s="94">
        <v>0</v>
      </c>
      <c r="AH492" s="94">
        <v>0.10203448305382201</v>
      </c>
      <c r="AI492" s="49" t="s">
        <v>5559</v>
      </c>
      <c r="AJ492" s="49"/>
      <c r="AK492" s="48" t="str" cm="1">
        <f t="array" ref="AK492">IFERROR(_xlfn.IFS(
AM492="MPR ISSUE","PDH",
AM492="BSS Hardware Issue","BSS",
AM492="Sites strategiques, MLL, Pylone, etc.","ENVTECH",
AM492="AKTIVCO DEFAUT GE &amp; POWER Cabinet","AKTIVCO",
AM492="AKTIVCO Coupure ENEO &amp; Baisse de tension","AKTIVCO GRID ONLY",
AM492="Coupure ENEO &amp; Baisse de tension","IHS GRID ONLY",
AM492="Defaut GE &amp; POWER Cabinet","IHS",
AM492="Sharing","Partners",
AM492="Sites strategiques &amp; DataCenter","SST &amp; DC",
AM492="Exclu","Exclu",
AM492="SAT","SAT",
AM492="SPARE-ISSUE","SPARE-ISSUE",
AM492="Fiber CAmtel","TRANS_FO_CAMTEL",
AM492="Fiber AOF","Fiber AOF",
AM492="Projet OCM (HUAWEI)","TRAVAUX-HUAWEI",
AM492="Projet OCM (NOKIA)","TRAVAUX-NOKIA",
AM492="ACCESS-ISSUE","ACCESS-ISSUE",
AM492="Projet OCM (ZTE, NOKIA, autres projets)","TRAVAUX OCM",
AM492="No root CAuse","No root cause",
AM492="ODU HS","PDH",
AM492="IP &amp; VLAN","PDH",
AM492="Warehouse HUAWEI","SPARE-ISSUE",
AM492="SPARE-HS","SPARE-ISSUE",
AM492="Power Telco","BSS",AM492="no impacts","no impacts"
),"")</f>
        <v>IHS</v>
      </c>
      <c r="AL492" s="48" t="str" cm="1">
        <f t="array" ref="AL492">IFERROR(_xlfn.IFS(
AM492="MPR ISSUE","TX ISSUE",
AM492="BSS Hardware Issue","RAN ISSUE",
AM492="Sites strategiques, MLL, Pylone, etc.","ENVTECH",
AM492="AKTIVCO DEFAUT GE &amp; POWER Cabinet","POWER ISSUE",
AM492="AKTIVCO Coupure ENEO &amp; Baisse de tension","POWER ISSUE",
AM492="Coupure ENEO &amp; Baisse de tension","POWER ISSUE",
AM492="Defaut GE &amp; POWER Cabinet","POWER ISSUE",
AM492="Sharing","POWER ISSUE",
AM492="Sites strategiques &amp; DataCenter","POWER ISSUE",
AM492="Exclu","Exclu",
AM492="SAT","TX ISSUE",
AM492="SPARE-ISSUE","SPARE-ISSUE",
AM492="Fiber CAmtel","TX ISSUE",
AM492="Fiber AOF","TX ISSUE",
AM492="Projet OCM (HUAWEI)","TRAVAUX-HUAWEI",
AM492="Projet OCM (NOKIA)","TRAVAUX -NOKIA",
AM492="ACCESS-ISSUE","ACCESS-ISSUE",
AM492="Projet OCM (ZTE, NOKIA, autres projets)","TRAVAUX OCM",
AM492="No root CAuse","No root cause",
AM492="ODU HS","TX ISSUE",
AM492="IP &amp; VLAN","TX ISSUE",
AM492="Warehouse HUAWEI","SPARE-ISSUE",
AM492="SPARE-HS","SPARE-ISSUE",
AM492="Power Telco","RAN ISSUE",AM492="no impacts","no impacts"
),"")</f>
        <v>POWER ISSUE</v>
      </c>
      <c r="AM492" s="67" t="s">
        <v>5330</v>
      </c>
      <c r="AN492" s="48" t="str" cm="1">
        <f t="array" ref="AN492">IFERROR(_xlfn.IFS(
AM492="MPR ISSUE","ACTIVE",
AM492="BSS Hardware Issue","ACTIVE",
AM492="Sites strategiques, MLL, Pylone, etc.","PASSIVE",
AM492="AKTIVCO DEFAUT GE &amp; POWER Cabinet","PASSIVE",
AM492="AKTIVCO Coupure ENEO &amp; Baisse de tension","PASSIVE",
AM492="Coupure ENEO &amp; Baisse de tension","PASSIVE",
AM492="Defaut GE &amp; POWER Cabinet","PASSIVE",
AM492="Sharing","PASSIVE",
AM492="Sites strategiques &amp; DataCenter","PASSIVE",
AM492="Exclu","Exclu",
AM492="SAT","ACTIVE",
AM492="SPARE-ISSUE","SPARE-ISSUE",
AM492="Fiber CAmtel","ACTIVE",
AM492="Fiber AOF","ACTIVE",
AM492="Projet OCM (HUAWEI)","PLANNED WORKS",
AM492="Projet OCM (NOKIA)","PLANNED WORKS",
AM492="ACCESS-ISSUE","ACCESS-ISSUE",
AM492="Projet OCM (ZTE, NOKIA, autres projets)","PLANNED WORKS",
AM492="No root CAuse","No root cause",
AM492="ODU HS","ACTIVE",
AM492="IP &amp; VLAN","ACTIVE",
AM492="Warehouse HUAWEI","SPARE-ISSUE",
AM492="SPARE-HS","SPARE-ISSUE",
AM492="Power Telco","ACTIVE", AM492="no impacts","no impacts"
),"")</f>
        <v>PASSIVE</v>
      </c>
      <c r="AO492" s="93" t="s">
        <v>6238</v>
      </c>
      <c r="AP492" s="101" t="str">
        <f t="shared" si="23"/>
        <v>EST_011</v>
      </c>
      <c r="AR492" s="17" t="s">
        <v>5537</v>
      </c>
      <c r="AS492" s="7" t="s">
        <v>5537</v>
      </c>
      <c r="AT492" s="6"/>
      <c r="AU492" s="7"/>
      <c r="AV492" s="3" t="s">
        <v>5537</v>
      </c>
      <c r="AW492" s="18" t="s">
        <v>5537</v>
      </c>
      <c r="AX492" s="18" t="s">
        <v>5537</v>
      </c>
      <c r="AY492" s="18" t="s">
        <v>5537</v>
      </c>
      <c r="AZ492" s="18" t="s">
        <v>5537</v>
      </c>
      <c r="BA492" s="18" t="s">
        <v>5537</v>
      </c>
      <c r="BB492" s="18" t="s">
        <v>5537</v>
      </c>
      <c r="BC492" s="18" t="s">
        <v>5537</v>
      </c>
      <c r="BD492" s="18" t="s">
        <v>5537</v>
      </c>
      <c r="BE492" s="18" t="s">
        <v>5537</v>
      </c>
      <c r="BF492" s="18" t="s">
        <v>5537</v>
      </c>
      <c r="BG492" s="18" t="s">
        <v>5537</v>
      </c>
      <c r="BH492" s="18" t="s">
        <v>5537</v>
      </c>
      <c r="BI492" s="9" t="s">
        <v>6238</v>
      </c>
      <c r="BJ492" s="14"/>
      <c r="BK492" s="14" t="s">
        <v>5537</v>
      </c>
      <c r="BL492" s="14" t="str">
        <f>_xlfn.XLOOKUP(B492,'[4]cell downs 18042026 17h'!$B:$B,'[4]cell downs 18042026 17h'!$B:$B,"")</f>
        <v/>
      </c>
      <c r="BM492" s="14" t="str">
        <f>_xlfn.XLOOKUP(B492,'[5]Cells Huawei 19042026 15h'!$B:$B,'[5]Cells Huawei 19042026 15h'!$B:$B,"")</f>
        <v/>
      </c>
      <c r="BN492" s="9" t="str">
        <f>_xlfn.XLOOKUP(B492,'[6]cells down 19042026 9H40'!$B:$B,'[6]cells down 19042026 9H40'!$B:$B,"")</f>
        <v/>
      </c>
      <c r="BO492" s="9" t="s">
        <v>2329</v>
      </c>
      <c r="BP492" s="9" t="s">
        <v>12</v>
      </c>
      <c r="BQ492" s="115"/>
    </row>
    <row r="493" spans="1:69" s="9" customFormat="1" x14ac:dyDescent="0.3">
      <c r="A493" s="1" t="s">
        <v>1276</v>
      </c>
      <c r="B493" s="8" t="s">
        <v>1395</v>
      </c>
      <c r="C493" s="3" t="str">
        <f>_xlfn.XLOOKUP(B493,'[1]daily break down'!$D:$D,'[1]daily break down'!$E:$E,"")</f>
        <v>LITTORAL</v>
      </c>
      <c r="D493" s="1" t="s">
        <v>21</v>
      </c>
      <c r="E493" s="1" t="s">
        <v>563</v>
      </c>
      <c r="F493" s="3" t="s">
        <v>31</v>
      </c>
      <c r="G493" s="1" t="s">
        <v>1276</v>
      </c>
      <c r="H493" s="33" t="str">
        <f>_xlfn.XLOOKUP(B493,[2]CALCULATION!$B:$B,[2]CALCULATION!$H:$H,"")</f>
        <v>NOKIA</v>
      </c>
      <c r="I493" s="28">
        <v>0.27585705583717451</v>
      </c>
      <c r="J493" s="28">
        <v>3.7700206593450997E-2</v>
      </c>
      <c r="K493" s="28">
        <v>7.0488651301917702E-3</v>
      </c>
      <c r="L493" s="28">
        <v>5.5023256238376013E-2</v>
      </c>
      <c r="M493" s="28">
        <v>1.3376308738047311E-3</v>
      </c>
      <c r="N493" s="28">
        <v>1.0628944210053994</v>
      </c>
      <c r="O493" s="28">
        <v>6.6274448445244216E-2</v>
      </c>
      <c r="P493" s="28">
        <v>3.7645091841937407E-2</v>
      </c>
      <c r="Q493" s="28">
        <v>1.9894148229436835E-2</v>
      </c>
      <c r="R493" s="28">
        <v>0.98159038475843174</v>
      </c>
      <c r="S493" s="94">
        <v>0.98245206971314891</v>
      </c>
      <c r="T493" s="94">
        <f>_xlfn.XLOOKUP(B493,'[3]Nur des jours'!$B:$B,'[3]Nur des jours'!$U:$U,"")</f>
        <v>0.8626649031341227</v>
      </c>
      <c r="U493" s="94">
        <v>5.7813193316288167</v>
      </c>
      <c r="V493" s="94">
        <v>0.48680846267332123</v>
      </c>
      <c r="W493" s="94">
        <v>0.8626649031341227</v>
      </c>
      <c r="X493" s="94">
        <v>0.37801448493720613</v>
      </c>
      <c r="Y493" s="94">
        <v>4.4624257704040424</v>
      </c>
      <c r="Z493" s="94">
        <v>7.9544449295585962E-2</v>
      </c>
      <c r="AA493" s="94">
        <v>0.13246112666329943</v>
      </c>
      <c r="AB493" s="94">
        <v>4.5627837560960289</v>
      </c>
      <c r="AC493" s="94">
        <f>_xlfn.XLOOKUP(B493,'[3]Nur des jours'!$B:$B,'[3]Nur des jours'!$N:$N,"")</f>
        <v>0.10000128412563883</v>
      </c>
      <c r="AD493" s="94">
        <v>0.10000128412563883</v>
      </c>
      <c r="AE493" s="94">
        <v>0.32560279606249176</v>
      </c>
      <c r="AF493" s="94">
        <v>0.15937860195640416</v>
      </c>
      <c r="AG493" s="94">
        <v>0</v>
      </c>
      <c r="AH493" s="94">
        <v>0.10000128412563883</v>
      </c>
      <c r="AI493" s="49" t="s">
        <v>5559</v>
      </c>
      <c r="AJ493" s="49"/>
      <c r="AK493" s="48" t="str" cm="1">
        <f t="array" ref="AK493">IFERROR(_xlfn.IFS(
AM493="MPR ISSUE","PDH",
AM493="BSS Hardware Issue","BSS",
AM493="Sites strategiques, MLL, Pylone, etc.","ENVTECH",
AM493="AKTIVCO DEFAUT GE &amp; POWER Cabinet","AKTIVCO",
AM493="AKTIVCO Coupure ENEO &amp; Baisse de tension","AKTIVCO GRID ONLY",
AM493="Coupure ENEO &amp; Baisse de tension","IHS GRID ONLY",
AM493="Defaut GE &amp; POWER Cabinet","IHS",
AM493="Sharing","Partners",
AM493="Sites strategiques &amp; DataCenter","SST &amp; DC",
AM493="Exclu","Exclu",
AM493="SAT","SAT",
AM493="SPARE-ISSUE","SPARE-ISSUE",
AM493="Fiber CAmtel","TRANS_FO_CAMTEL",
AM493="Fiber AOF","Fiber AOF",
AM493="Projet OCM (HUAWEI)","TRAVAUX-HUAWEI",
AM493="Projet OCM (NOKIA)","TRAVAUX-NOKIA",
AM493="ACCESS-ISSUE","ACCESS-ISSUE",
AM493="Projet OCM (ZTE, NOKIA, autres projets)","TRAVAUX OCM",
AM493="No root CAuse","No root cause",
AM493="ODU HS","PDH",
AM493="IP &amp; VLAN","PDH",
AM493="Warehouse HUAWEI","SPARE-ISSUE",
AM493="SPARE-HS","SPARE-ISSUE",
AM493="Power Telco","BSS",AM493="no impacts","no impacts"
),"")</f>
        <v>no impacts</v>
      </c>
      <c r="AL493" s="48" t="str" cm="1">
        <f t="array" ref="AL493">IFERROR(_xlfn.IFS(
AM493="MPR ISSUE","TX ISSUE",
AM493="BSS Hardware Issue","RAN ISSUE",
AM493="Sites strategiques, MLL, Pylone, etc.","ENVTECH",
AM493="AKTIVCO DEFAUT GE &amp; POWER Cabinet","POWER ISSUE",
AM493="AKTIVCO Coupure ENEO &amp; Baisse de tension","POWER ISSUE",
AM493="Coupure ENEO &amp; Baisse de tension","POWER ISSUE",
AM493="Defaut GE &amp; POWER Cabinet","POWER ISSUE",
AM493="Sharing","POWER ISSUE",
AM493="Sites strategiques &amp; DataCenter","POWER ISSUE",
AM493="Exclu","Exclu",
AM493="SAT","TX ISSUE",
AM493="SPARE-ISSUE","SPARE-ISSUE",
AM493="Fiber CAmtel","TX ISSUE",
AM493="Fiber AOF","TX ISSUE",
AM493="Projet OCM (HUAWEI)","TRAVAUX-HUAWEI",
AM493="Projet OCM (NOKIA)","TRAVAUX -NOKIA",
AM493="ACCESS-ISSUE","ACCESS-ISSUE",
AM493="Projet OCM (ZTE, NOKIA, autres projets)","TRAVAUX OCM",
AM493="No root CAuse","No root cause",
AM493="ODU HS","TX ISSUE",
AM493="IP &amp; VLAN","TX ISSUE",
AM493="Warehouse HUAWEI","SPARE-ISSUE",
AM493="SPARE-HS","SPARE-ISSUE",
AM493="Power Telco","RAN ISSUE",AM493="no impacts","no impacts"
),"")</f>
        <v>no impacts</v>
      </c>
      <c r="AM493" s="67" t="s">
        <v>5605</v>
      </c>
      <c r="AN493" s="48" t="str" cm="1">
        <f t="array" ref="AN493">IFERROR(_xlfn.IFS(
AM493="MPR ISSUE","ACTIVE",
AM493="BSS Hardware Issue","ACTIVE",
AM493="Sites strategiques, MLL, Pylone, etc.","PASSIVE",
AM493="AKTIVCO DEFAUT GE &amp; POWER Cabinet","PASSIVE",
AM493="AKTIVCO Coupure ENEO &amp; Baisse de tension","PASSIVE",
AM493="Coupure ENEO &amp; Baisse de tension","PASSIVE",
AM493="Defaut GE &amp; POWER Cabinet","PASSIVE",
AM493="Sharing","PASSIVE",
AM493="Sites strategiques &amp; DataCenter","PASSIVE",
AM493="Exclu","Exclu",
AM493="SAT","ACTIVE",
AM493="SPARE-ISSUE","SPARE-ISSUE",
AM493="Fiber CAmtel","ACTIVE",
AM493="Fiber AOF","ACTIVE",
AM493="Projet OCM (HUAWEI)","PLANNED WORKS",
AM493="Projet OCM (NOKIA)","PLANNED WORKS",
AM493="ACCESS-ISSUE","ACCESS-ISSUE",
AM493="Projet OCM (ZTE, NOKIA, autres projets)","PLANNED WORKS",
AM493="No root CAuse","No root cause",
AM493="ODU HS","ACTIVE",
AM493="IP &amp; VLAN","ACTIVE",
AM493="Warehouse HUAWEI","SPARE-ISSUE",
AM493="SPARE-HS","SPARE-ISSUE",
AM493="Power Telco","ACTIVE", AM493="no impacts","no impacts"
),"")</f>
        <v>no impacts</v>
      </c>
      <c r="AO493" s="93" t="s">
        <v>6037</v>
      </c>
      <c r="AP493" s="101" t="str">
        <f t="shared" si="23"/>
        <v>LIT_134</v>
      </c>
      <c r="AR493" s="17" t="s">
        <v>5537</v>
      </c>
      <c r="AS493" s="7" t="s">
        <v>5537</v>
      </c>
      <c r="AT493" s="6"/>
      <c r="AU493" s="7"/>
      <c r="AV493" s="3" t="s">
        <v>5537</v>
      </c>
      <c r="AW493" s="18" t="s">
        <v>5537</v>
      </c>
      <c r="AX493" s="18" t="s">
        <v>5537</v>
      </c>
      <c r="AY493" s="18" t="s">
        <v>5537</v>
      </c>
      <c r="AZ493" s="18" t="s">
        <v>5537</v>
      </c>
      <c r="BA493" s="18" t="s">
        <v>5537</v>
      </c>
      <c r="BB493" s="18" t="s">
        <v>5537</v>
      </c>
      <c r="BC493" s="18" t="s">
        <v>6038</v>
      </c>
      <c r="BD493" s="18" t="s">
        <v>6038</v>
      </c>
      <c r="BE493" s="18" t="s">
        <v>6038</v>
      </c>
      <c r="BF493" s="18" t="s">
        <v>5537</v>
      </c>
      <c r="BG493" s="18" t="s">
        <v>5537</v>
      </c>
      <c r="BH493" s="18" t="s">
        <v>5537</v>
      </c>
      <c r="BI493" s="9" t="s">
        <v>5537</v>
      </c>
      <c r="BJ493" s="14"/>
      <c r="BK493" s="14" t="s">
        <v>5537</v>
      </c>
      <c r="BL493" s="14" t="str">
        <f>_xlfn.XLOOKUP(B493,'[4]cell downs 18042026 17h'!$B:$B,'[4]cell downs 18042026 17h'!$B:$B,"")</f>
        <v/>
      </c>
      <c r="BM493" s="14" t="str">
        <f>_xlfn.XLOOKUP(B493,'[5]Cells Huawei 19042026 15h'!$B:$B,'[5]Cells Huawei 19042026 15h'!$B:$B,"")</f>
        <v/>
      </c>
      <c r="BN493" s="9" t="str">
        <f>_xlfn.XLOOKUP(B493,'[6]cells down 19042026 9H40'!$B:$B,'[6]cells down 19042026 9H40'!$B:$B,"")</f>
        <v/>
      </c>
      <c r="BO493" s="9" t="s">
        <v>5537</v>
      </c>
      <c r="BP493" s="9" t="s">
        <v>12</v>
      </c>
      <c r="BQ493" s="115"/>
    </row>
    <row r="494" spans="1:69" s="9" customFormat="1" x14ac:dyDescent="0.3">
      <c r="A494" s="1" t="s">
        <v>1025</v>
      </c>
      <c r="B494" s="8" t="s">
        <v>1026</v>
      </c>
      <c r="C494" s="3" t="str">
        <f>_xlfn.XLOOKUP(B494,'[1]daily break down'!$D:$D,'[1]daily break down'!$E:$E,"")</f>
        <v>ADAMAOUA</v>
      </c>
      <c r="D494" s="1" t="s">
        <v>11</v>
      </c>
      <c r="E494" s="1" t="s">
        <v>66</v>
      </c>
      <c r="F494" s="3" t="s">
        <v>90</v>
      </c>
      <c r="G494" s="1" t="s">
        <v>1025</v>
      </c>
      <c r="H494" s="33" t="str">
        <f>_xlfn.XLOOKUP(B494,[2]CALCULATION!$B:$B,[2]CALCULATION!$H:$H,"")</f>
        <v>NOKIA</v>
      </c>
      <c r="I494" s="28">
        <v>4.0341906800548985E-2</v>
      </c>
      <c r="J494" s="28">
        <v>8.1337371174915005E-2</v>
      </c>
      <c r="K494" s="28">
        <v>9.054351920832325E-2</v>
      </c>
      <c r="L494" s="28">
        <v>1.8193885657546861E-2</v>
      </c>
      <c r="M494" s="28">
        <v>0.18957023338579909</v>
      </c>
      <c r="N494" s="28">
        <v>9.6326146203208618E-3</v>
      </c>
      <c r="O494" s="28">
        <v>0.10769295214660166</v>
      </c>
      <c r="P494" s="28">
        <v>0.1816426628437785</v>
      </c>
      <c r="Q494" s="28">
        <v>3.592377473302923</v>
      </c>
      <c r="R494" s="28">
        <v>2.3167625440062394</v>
      </c>
      <c r="S494" s="94">
        <v>0.28905118856812884</v>
      </c>
      <c r="T494" s="94">
        <f>_xlfn.XLOOKUP(B494,'[3]Nur des jours'!$B:$B,'[3]Nur des jours'!$U:$U,"")</f>
        <v>3.6907172148385722E-2</v>
      </c>
      <c r="U494" s="94">
        <v>0.11362917616934116</v>
      </c>
      <c r="V494" s="94">
        <v>2.4884254435828985E-2</v>
      </c>
      <c r="W494" s="94">
        <v>3.6907172148385722E-2</v>
      </c>
      <c r="X494" s="94">
        <v>0.17454654455525967</v>
      </c>
      <c r="Y494" s="94">
        <v>0.21898095591804997</v>
      </c>
      <c r="Z494" s="94">
        <v>8.9369257866310808E-2</v>
      </c>
      <c r="AA494" s="94">
        <v>9.1682913999794433E-2</v>
      </c>
      <c r="AB494" s="94">
        <v>6.2611995032085976E-2</v>
      </c>
      <c r="AC494" s="94">
        <f>_xlfn.XLOOKUP(B494,'[3]Nur des jours'!$B:$B,'[3]Nur des jours'!$N:$N,"")</f>
        <v>9.9447826867202271E-2</v>
      </c>
      <c r="AD494" s="94">
        <v>9.9447826867202271E-2</v>
      </c>
      <c r="AE494" s="94">
        <v>0</v>
      </c>
      <c r="AF494" s="94">
        <v>0.296229997454654</v>
      </c>
      <c r="AG494" s="94">
        <v>0</v>
      </c>
      <c r="AH494" s="94">
        <v>9.9447826867202271E-2</v>
      </c>
      <c r="AI494" s="49" t="s">
        <v>5559</v>
      </c>
      <c r="AJ494" s="49"/>
      <c r="AK494" s="48" t="str" cm="1">
        <f t="array" ref="AK494">IFERROR(_xlfn.IFS(
AM494="MPR ISSUE","PDH",
AM494="BSS Hardware Issue","BSS",
AM494="Sites strategiques, MLL, Pylone, etc.","ENVTECH",
AM494="AKTIVCO DEFAUT GE &amp; POWER Cabinet","AKTIVCO",
AM494="AKTIVCO Coupure ENEO &amp; Baisse de tension","AKTIVCO GRID ONLY",
AM494="Coupure ENEO &amp; Baisse de tension","IHS GRID ONLY",
AM494="Defaut GE &amp; POWER Cabinet","IHS",
AM494="Sharing","Partners",
AM494="Sites strategiques &amp; DataCenter","SST &amp; DC",
AM494="Exclu","Exclu",
AM494="SAT","SAT",
AM494="SPARE-ISSUE","SPARE-ISSUE",
AM494="Fiber CAmtel","TRANS_FO_CAMTEL",
AM494="Fiber AOF","Fiber AOF",
AM494="Projet OCM (HUAWEI)","TRAVAUX-HUAWEI",
AM494="Projet OCM (NOKIA)","TRAVAUX-NOKIA",
AM494="ACCESS-ISSUE","ACCESS-ISSUE",
AM494="Projet OCM (ZTE, NOKIA, autres projets)","TRAVAUX OCM",
AM494="No root CAuse","No root cause",
AM494="ODU HS","PDH",
AM494="IP &amp; VLAN","PDH",
AM494="Warehouse HUAWEI","SPARE-ISSUE",
AM494="SPARE-HS","SPARE-ISSUE",
AM494="Power Telco","BSS",AM494="no impacts","no impacts"
),"")</f>
        <v>SPARE-ISSUE</v>
      </c>
      <c r="AL494" s="48" t="str" cm="1">
        <f t="array" ref="AL494">IFERROR(_xlfn.IFS(
AM494="MPR ISSUE","TX ISSUE",
AM494="BSS Hardware Issue","RAN ISSUE",
AM494="Sites strategiques, MLL, Pylone, etc.","ENVTECH",
AM494="AKTIVCO DEFAUT GE &amp; POWER Cabinet","POWER ISSUE",
AM494="AKTIVCO Coupure ENEO &amp; Baisse de tension","POWER ISSUE",
AM494="Coupure ENEO &amp; Baisse de tension","POWER ISSUE",
AM494="Defaut GE &amp; POWER Cabinet","POWER ISSUE",
AM494="Sharing","POWER ISSUE",
AM494="Sites strategiques &amp; DataCenter","POWER ISSUE",
AM494="Exclu","Exclu",
AM494="SAT","TX ISSUE",
AM494="SPARE-ISSUE","SPARE-ISSUE",
AM494="Fiber CAmtel","TX ISSUE",
AM494="Fiber AOF","TX ISSUE",
AM494="Projet OCM (HUAWEI)","TRAVAUX-HUAWEI",
AM494="Projet OCM (NOKIA)","TRAVAUX -NOKIA",
AM494="ACCESS-ISSUE","ACCESS-ISSUE",
AM494="Projet OCM (ZTE, NOKIA, autres projets)","TRAVAUX OCM",
AM494="No root CAuse","No root cause",
AM494="ODU HS","TX ISSUE",
AM494="IP &amp; VLAN","TX ISSUE",
AM494="Warehouse HUAWEI","SPARE-ISSUE",
AM494="SPARE-HS","SPARE-ISSUE",
AM494="Power Telco","RAN ISSUE",AM494="no impacts","no impacts"
),"")</f>
        <v>SPARE-ISSUE</v>
      </c>
      <c r="AM494" s="67" t="s">
        <v>5354</v>
      </c>
      <c r="AN494" s="48" t="str" cm="1">
        <f t="array" ref="AN494">IFERROR(_xlfn.IFS(
AM494="MPR ISSUE","ACTIVE",
AM494="BSS Hardware Issue","ACTIVE",
AM494="Sites strategiques, MLL, Pylone, etc.","PASSIVE",
AM494="AKTIVCO DEFAUT GE &amp; POWER Cabinet","PASSIVE",
AM494="AKTIVCO Coupure ENEO &amp; Baisse de tension","PASSIVE",
AM494="Coupure ENEO &amp; Baisse de tension","PASSIVE",
AM494="Defaut GE &amp; POWER Cabinet","PASSIVE",
AM494="Sharing","PASSIVE",
AM494="Sites strategiques &amp; DataCenter","PASSIVE",
AM494="Exclu","Exclu",
AM494="SAT","ACTIVE",
AM494="SPARE-ISSUE","SPARE-ISSUE",
AM494="Fiber CAmtel","ACTIVE",
AM494="Fiber AOF","ACTIVE",
AM494="Projet OCM (HUAWEI)","PLANNED WORKS",
AM494="Projet OCM (NOKIA)","PLANNED WORKS",
AM494="ACCESS-ISSUE","ACCESS-ISSUE",
AM494="Projet OCM (ZTE, NOKIA, autres projets)","PLANNED WORKS",
AM494="No root CAuse","No root cause",
AM494="ODU HS","ACTIVE",
AM494="IP &amp; VLAN","ACTIVE",
AM494="Warehouse HUAWEI","SPARE-ISSUE",
AM494="SPARE-HS","SPARE-ISSUE",
AM494="Power Telco","ACTIVE", AM494="no impacts","no impacts"
),"")</f>
        <v>SPARE-ISSUE</v>
      </c>
      <c r="AO494" s="93" t="s">
        <v>6211</v>
      </c>
      <c r="AP494" s="101" t="str">
        <f t="shared" si="23"/>
        <v>ADM_021</v>
      </c>
      <c r="AR494" s="17" t="s">
        <v>5537</v>
      </c>
      <c r="AS494" s="7" t="s">
        <v>5537</v>
      </c>
      <c r="AT494" s="6"/>
      <c r="AU494" s="7"/>
      <c r="AV494" s="3" t="s">
        <v>5537</v>
      </c>
      <c r="AW494" s="18" t="s">
        <v>5537</v>
      </c>
      <c r="AX494" s="18" t="s">
        <v>5537</v>
      </c>
      <c r="AY494" s="18" t="s">
        <v>5537</v>
      </c>
      <c r="AZ494" s="18" t="s">
        <v>5537</v>
      </c>
      <c r="BA494" s="18" t="s">
        <v>5537</v>
      </c>
      <c r="BB494" s="18" t="s">
        <v>5537</v>
      </c>
      <c r="BC494" s="18" t="s">
        <v>5537</v>
      </c>
      <c r="BD494" s="18" t="s">
        <v>5537</v>
      </c>
      <c r="BE494" s="18" t="s">
        <v>5537</v>
      </c>
      <c r="BF494" s="18" t="s">
        <v>6212</v>
      </c>
      <c r="BG494" s="18" t="s">
        <v>6213</v>
      </c>
      <c r="BH494" s="18" t="s">
        <v>6214</v>
      </c>
      <c r="BI494" s="9" t="s">
        <v>5537</v>
      </c>
      <c r="BJ494" s="14"/>
      <c r="BK494" s="14" t="s">
        <v>5537</v>
      </c>
      <c r="BL494" s="14" t="str">
        <f>_xlfn.XLOOKUP(B494,'[4]cell downs 18042026 17h'!$B:$B,'[4]cell downs 18042026 17h'!$B:$B,"")</f>
        <v/>
      </c>
      <c r="BM494" s="14" t="str">
        <f>_xlfn.XLOOKUP(B494,'[5]Cells Huawei 19042026 15h'!$B:$B,'[5]Cells Huawei 19042026 15h'!$B:$B,"")</f>
        <v/>
      </c>
      <c r="BN494" s="9" t="str">
        <f>_xlfn.XLOOKUP(B494,'[6]cells down 19042026 9H40'!$B:$B,'[6]cells down 19042026 9H40'!$B:$B,"")</f>
        <v/>
      </c>
      <c r="BO494" s="9" t="s">
        <v>1026</v>
      </c>
      <c r="BP494" s="9" t="s">
        <v>1713</v>
      </c>
      <c r="BQ494" s="115"/>
    </row>
    <row r="495" spans="1:69" s="9" customFormat="1" x14ac:dyDescent="0.3">
      <c r="A495" s="1" t="s">
        <v>2203</v>
      </c>
      <c r="B495" s="8" t="s">
        <v>2204</v>
      </c>
      <c r="C495" s="3" t="str">
        <f>_xlfn.XLOOKUP(B495,'[1]daily break down'!$D:$D,'[1]daily break down'!$E:$E,"")</f>
        <v>Yaounde</v>
      </c>
      <c r="D495" s="1" t="s">
        <v>21</v>
      </c>
      <c r="E495" s="1" t="s">
        <v>30</v>
      </c>
      <c r="F495" s="3" t="s">
        <v>37</v>
      </c>
      <c r="G495" s="1" t="s">
        <v>38</v>
      </c>
      <c r="H495" s="34" t="str">
        <f>_xlfn.XLOOKUP(B495,[2]CALCULATION!$B:$B,[2]CALCULATION!$H:$H,"")</f>
        <v>ZTE</v>
      </c>
      <c r="I495" s="28">
        <v>0.17626407901082361</v>
      </c>
      <c r="J495" s="28">
        <v>3.1262038677864252</v>
      </c>
      <c r="K495" s="28">
        <v>0.18122223078305957</v>
      </c>
      <c r="L495" s="28">
        <v>0</v>
      </c>
      <c r="M495" s="28">
        <v>0</v>
      </c>
      <c r="N495" s="28">
        <v>0</v>
      </c>
      <c r="O495" s="28">
        <v>0</v>
      </c>
      <c r="P495" s="28">
        <v>1.7770872035453285</v>
      </c>
      <c r="Q495" s="28">
        <v>9.3073783005595896</v>
      </c>
      <c r="R495" s="28">
        <v>0</v>
      </c>
      <c r="S495" s="94">
        <v>1.2461725921930871</v>
      </c>
      <c r="T495" s="94">
        <f>_xlfn.XLOOKUP(B495,'[3]Nur des jours'!$B:$B,'[3]Nur des jours'!$U:$U,"")</f>
        <v>0</v>
      </c>
      <c r="U495" s="94">
        <v>3.4839041985201167</v>
      </c>
      <c r="V495" s="94">
        <v>0</v>
      </c>
      <c r="W495" s="94">
        <v>0</v>
      </c>
      <c r="X495" s="94">
        <v>0</v>
      </c>
      <c r="Y495" s="94">
        <v>0.98984684661547284</v>
      </c>
      <c r="Z495" s="94">
        <v>0</v>
      </c>
      <c r="AA495" s="94">
        <v>0</v>
      </c>
      <c r="AB495" s="94">
        <v>18.689378568799167</v>
      </c>
      <c r="AC495" s="94">
        <f>_xlfn.XLOOKUP(B495,'[3]Nur des jours'!$B:$B,'[3]Nur des jours'!$N:$N,"")</f>
        <v>9.7361692534663466E-2</v>
      </c>
      <c r="AD495" s="94">
        <v>9.7361692534663466E-2</v>
      </c>
      <c r="AE495" s="94">
        <v>4.5337098185916573E-2</v>
      </c>
      <c r="AF495" s="94">
        <v>3.8569621673448712E-2</v>
      </c>
      <c r="AG495" s="94">
        <v>0.1494554213808387</v>
      </c>
      <c r="AH495" s="94">
        <v>9.7361692534663466E-2</v>
      </c>
      <c r="AI495" s="49" t="s">
        <v>5559</v>
      </c>
      <c r="AJ495" s="49"/>
      <c r="AK495" s="48" t="str" cm="1">
        <f t="array" ref="AK495">IFERROR(_xlfn.IFS(
AM495="MPR ISSUE","PDH",
AM495="BSS Hardware Issue","BSS",
AM495="Sites strategiques, MLL, Pylone, etc.","ENVTECH",
AM495="AKTIVCO DEFAUT GE &amp; POWER Cabinet","AKTIVCO",
AM495="AKTIVCO Coupure ENEO &amp; Baisse de tension","AKTIVCO GRID ONLY",
AM495="Coupure ENEO &amp; Baisse de tension","IHS GRID ONLY",
AM495="Defaut GE &amp; POWER Cabinet","IHS",
AM495="Sharing","Partners",
AM495="Sites strategiques &amp; DataCenter","SST &amp; DC",
AM495="Exclu","Exclu",
AM495="SAT","SAT",
AM495="SPARE-ISSUE","SPARE-ISSUE",
AM495="Fiber CAmtel","TRANS_FO_CAMTEL",
AM495="Fiber AOF","Fiber AOF",
AM495="Projet OCM (HUAWEI)","TRAVAUX-HUAWEI",
AM495="Projet OCM (NOKIA)","TRAVAUX-NOKIA",
AM495="ACCESS-ISSUE","ACCESS-ISSUE",
AM495="Projet OCM (ZTE, NOKIA, autres projets)","TRAVAUX OCM",
AM495="No root CAuse","No root cause",
AM495="ODU HS","PDH",
AM495="IP &amp; VLAN","PDH",
AM495="Warehouse HUAWEI","SPARE-ISSUE",
AM495="SPARE-HS","SPARE-ISSUE",
AM495="Power Telco","BSS",AM495="no impacts","no impacts"
),"")</f>
        <v>no impacts</v>
      </c>
      <c r="AL495" s="48" t="str" cm="1">
        <f t="array" ref="AL495">IFERROR(_xlfn.IFS(
AM495="MPR ISSUE","TX ISSUE",
AM495="BSS Hardware Issue","RAN ISSUE",
AM495="Sites strategiques, MLL, Pylone, etc.","ENVTECH",
AM495="AKTIVCO DEFAUT GE &amp; POWER Cabinet","POWER ISSUE",
AM495="AKTIVCO Coupure ENEO &amp; Baisse de tension","POWER ISSUE",
AM495="Coupure ENEO &amp; Baisse de tension","POWER ISSUE",
AM495="Defaut GE &amp; POWER Cabinet","POWER ISSUE",
AM495="Sharing","POWER ISSUE",
AM495="Sites strategiques &amp; DataCenter","POWER ISSUE",
AM495="Exclu","Exclu",
AM495="SAT","TX ISSUE",
AM495="SPARE-ISSUE","SPARE-ISSUE",
AM495="Fiber CAmtel","TX ISSUE",
AM495="Fiber AOF","TX ISSUE",
AM495="Projet OCM (HUAWEI)","TRAVAUX-HUAWEI",
AM495="Projet OCM (NOKIA)","TRAVAUX -NOKIA",
AM495="ACCESS-ISSUE","ACCESS-ISSUE",
AM495="Projet OCM (ZTE, NOKIA, autres projets)","TRAVAUX OCM",
AM495="No root CAuse","No root cause",
AM495="ODU HS","TX ISSUE",
AM495="IP &amp; VLAN","TX ISSUE",
AM495="Warehouse HUAWEI","SPARE-ISSUE",
AM495="SPARE-HS","SPARE-ISSUE",
AM495="Power Telco","RAN ISSUE",AM495="no impacts","no impacts"
),"")</f>
        <v>no impacts</v>
      </c>
      <c r="AM495" s="67" t="s">
        <v>5605</v>
      </c>
      <c r="AN495" s="48" t="str" cm="1">
        <f t="array" ref="AN495">IFERROR(_xlfn.IFS(
AM495="MPR ISSUE","ACTIVE",
AM495="BSS Hardware Issue","ACTIVE",
AM495="Sites strategiques, MLL, Pylone, etc.","PASSIVE",
AM495="AKTIVCO DEFAUT GE &amp; POWER Cabinet","PASSIVE",
AM495="AKTIVCO Coupure ENEO &amp; Baisse de tension","PASSIVE",
AM495="Coupure ENEO &amp; Baisse de tension","PASSIVE",
AM495="Defaut GE &amp; POWER Cabinet","PASSIVE",
AM495="Sharing","PASSIVE",
AM495="Sites strategiques &amp; DataCenter","PASSIVE",
AM495="Exclu","Exclu",
AM495="SAT","ACTIVE",
AM495="SPARE-ISSUE","SPARE-ISSUE",
AM495="Fiber CAmtel","ACTIVE",
AM495="Fiber AOF","ACTIVE",
AM495="Projet OCM (HUAWEI)","PLANNED WORKS",
AM495="Projet OCM (NOKIA)","PLANNED WORKS",
AM495="ACCESS-ISSUE","ACCESS-ISSUE",
AM495="Projet OCM (ZTE, NOKIA, autres projets)","PLANNED WORKS",
AM495="No root CAuse","No root cause",
AM495="ODU HS","ACTIVE",
AM495="IP &amp; VLAN","ACTIVE",
AM495="Warehouse HUAWEI","SPARE-ISSUE",
AM495="SPARE-HS","SPARE-ISSUE",
AM495="Power Telco","ACTIVE", AM495="no impacts","no impacts"
),"")</f>
        <v>no impacts</v>
      </c>
      <c r="AO495" s="93" t="s">
        <v>5537</v>
      </c>
      <c r="AP495" s="101" t="str">
        <f t="shared" si="23"/>
        <v>CTR_564</v>
      </c>
      <c r="AR495" s="17" t="s">
        <v>5537</v>
      </c>
      <c r="AS495" s="7" t="s">
        <v>5537</v>
      </c>
      <c r="AT495" s="6"/>
      <c r="AU495" s="7"/>
      <c r="AV495" s="3" t="s">
        <v>5537</v>
      </c>
      <c r="AW495" s="18" t="s">
        <v>5537</v>
      </c>
      <c r="AX495" s="18" t="s">
        <v>5537</v>
      </c>
      <c r="AY495" s="18" t="s">
        <v>5537</v>
      </c>
      <c r="AZ495" s="18" t="s">
        <v>5537</v>
      </c>
      <c r="BA495" s="18" t="s">
        <v>5537</v>
      </c>
      <c r="BB495" s="18" t="s">
        <v>5537</v>
      </c>
      <c r="BC495" s="18" t="s">
        <v>5537</v>
      </c>
      <c r="BD495" s="18" t="s">
        <v>5537</v>
      </c>
      <c r="BE495" s="18" t="s">
        <v>5537</v>
      </c>
      <c r="BF495" s="18" t="s">
        <v>5537</v>
      </c>
      <c r="BG495" s="18" t="s">
        <v>5537</v>
      </c>
      <c r="BH495" s="18" t="s">
        <v>5537</v>
      </c>
      <c r="BI495" s="9" t="s">
        <v>5537</v>
      </c>
      <c r="BJ495" s="14"/>
      <c r="BK495" s="14" t="s">
        <v>5537</v>
      </c>
      <c r="BL495" s="14" t="str">
        <f>_xlfn.XLOOKUP(B495,'[4]cell downs 18042026 17h'!$B:$B,'[4]cell downs 18042026 17h'!$B:$B,"")</f>
        <v/>
      </c>
      <c r="BM495" s="14" t="str">
        <f>_xlfn.XLOOKUP(B495,'[5]Cells Huawei 19042026 15h'!$B:$B,'[5]Cells Huawei 19042026 15h'!$B:$B,"")</f>
        <v/>
      </c>
      <c r="BN495" s="9" t="str">
        <f>_xlfn.XLOOKUP(B495,'[6]cells down 19042026 9H40'!$B:$B,'[6]cells down 19042026 9H40'!$B:$B,"")</f>
        <v/>
      </c>
      <c r="BO495" s="9" t="s">
        <v>5537</v>
      </c>
      <c r="BP495" s="9" t="s">
        <v>12</v>
      </c>
      <c r="BQ495" s="115"/>
    </row>
    <row r="496" spans="1:69" s="9" customFormat="1" x14ac:dyDescent="0.3">
      <c r="A496" s="1" t="s">
        <v>2378</v>
      </c>
      <c r="B496" s="1" t="s">
        <v>2379</v>
      </c>
      <c r="C496" s="3" t="str">
        <f>_xlfn.XLOOKUP(B496,'[1]daily break down'!$D:$D,'[1]daily break down'!$E:$E,"")</f>
        <v>Yaounde</v>
      </c>
      <c r="D496" s="1" t="s">
        <v>11</v>
      </c>
      <c r="E496" s="1" t="s">
        <v>12</v>
      </c>
      <c r="F496" s="3" t="s">
        <v>37</v>
      </c>
      <c r="G496" s="1" t="s">
        <v>38</v>
      </c>
      <c r="H496" s="34" t="str">
        <f>_xlfn.XLOOKUP(B496,[2]CALCULATION!$B:$B,[2]CALCULATION!$H:$H,"")</f>
        <v>ZTE</v>
      </c>
      <c r="I496" s="28">
        <v>4.7498023873322435</v>
      </c>
      <c r="J496" s="28">
        <v>23.135342561916257</v>
      </c>
      <c r="K496" s="28">
        <v>9.8779046208547712</v>
      </c>
      <c r="L496" s="28">
        <v>0</v>
      </c>
      <c r="M496" s="28">
        <v>2.4754375301412823</v>
      </c>
      <c r="N496" s="28">
        <v>1.5050487539700874</v>
      </c>
      <c r="O496" s="28">
        <v>0</v>
      </c>
      <c r="P496" s="28">
        <v>3.1621593856742895E-2</v>
      </c>
      <c r="Q496" s="28">
        <v>3.19069551098215E-2</v>
      </c>
      <c r="R496" s="28">
        <v>0</v>
      </c>
      <c r="S496" s="94">
        <v>1.2324039117320452E-2</v>
      </c>
      <c r="T496" s="94">
        <f>_xlfn.XLOOKUP(B496,'[3]Nur des jours'!$B:$B,'[3]Nur des jours'!$U:$U,"")</f>
        <v>3.9237172298271117E-2</v>
      </c>
      <c r="U496" s="94">
        <v>0.58932449284171251</v>
      </c>
      <c r="V496" s="94">
        <v>0</v>
      </c>
      <c r="W496" s="94">
        <v>3.923717229827111E-2</v>
      </c>
      <c r="X496" s="94">
        <v>2.7644371391963656E-3</v>
      </c>
      <c r="Y496" s="94">
        <v>0</v>
      </c>
      <c r="Z496" s="94">
        <v>0</v>
      </c>
      <c r="AA496" s="94">
        <v>7.9027232024381763E-2</v>
      </c>
      <c r="AB496" s="94">
        <v>0.49968538921848055</v>
      </c>
      <c r="AC496" s="94">
        <f>_xlfn.XLOOKUP(B496,'[3]Nur des jours'!$B:$B,'[3]Nur des jours'!$N:$N,"")</f>
        <v>9.7165506673173488E-2</v>
      </c>
      <c r="AD496" s="94">
        <v>9.7165506673173488E-2</v>
      </c>
      <c r="AE496" s="94">
        <v>2.8601089489187041E-2</v>
      </c>
      <c r="AF496" s="94">
        <v>7.6501728939085975E-3</v>
      </c>
      <c r="AG496" s="94">
        <v>0.17356665068827506</v>
      </c>
      <c r="AH496" s="94">
        <v>9.7165506673173488E-2</v>
      </c>
      <c r="AI496" s="49" t="s">
        <v>5559</v>
      </c>
      <c r="AJ496" s="49"/>
      <c r="AK496" s="48" t="str" cm="1">
        <f t="array" ref="AK496">IFERROR(_xlfn.IFS(
AM496="MPR ISSUE","PDH",
AM496="BSS Hardware Issue","BSS",
AM496="Sites strategiques, MLL, Pylone, etc.","ENVTECH",
AM496="AKTIVCO DEFAUT GE &amp; POWER Cabinet","AKTIVCO",
AM496="AKTIVCO Coupure ENEO &amp; Baisse de tension","AKTIVCO GRID ONLY",
AM496="Coupure ENEO &amp; Baisse de tension","IHS GRID ONLY",
AM496="Defaut GE &amp; POWER Cabinet","IHS",
AM496="Sharing","Partners",
AM496="Sites strategiques &amp; DataCenter","SST &amp; DC",
AM496="Exclu","Exclu",
AM496="SAT","SAT",
AM496="SPARE-ISSUE","SPARE-ISSUE",
AM496="Fiber CAmtel","TRANS_FO_CAMTEL",
AM496="Fiber AOF","Fiber AOF",
AM496="Projet OCM (HUAWEI)","TRAVAUX-HUAWEI",
AM496="Projet OCM (NOKIA)","TRAVAUX-NOKIA",
AM496="ACCESS-ISSUE","ACCESS-ISSUE",
AM496="Projet OCM (ZTE, NOKIA, autres projets)","TRAVAUX OCM",
AM496="No root CAuse","No root cause",
AM496="ODU HS","PDH",
AM496="IP &amp; VLAN","PDH",
AM496="Warehouse HUAWEI","SPARE-ISSUE",
AM496="SPARE-HS","SPARE-ISSUE",
AM496="Power Telco","BSS",AM496="no impacts","no impacts"
),"")</f>
        <v>no impacts</v>
      </c>
      <c r="AL496" s="48" t="str" cm="1">
        <f t="array" ref="AL496">IFERROR(_xlfn.IFS(
AM496="MPR ISSUE","TX ISSUE",
AM496="BSS Hardware Issue","RAN ISSUE",
AM496="Sites strategiques, MLL, Pylone, etc.","ENVTECH",
AM496="AKTIVCO DEFAUT GE &amp; POWER Cabinet","POWER ISSUE",
AM496="AKTIVCO Coupure ENEO &amp; Baisse de tension","POWER ISSUE",
AM496="Coupure ENEO &amp; Baisse de tension","POWER ISSUE",
AM496="Defaut GE &amp; POWER Cabinet","POWER ISSUE",
AM496="Sharing","POWER ISSUE",
AM496="Sites strategiques &amp; DataCenter","POWER ISSUE",
AM496="Exclu","Exclu",
AM496="SAT","TX ISSUE",
AM496="SPARE-ISSUE","SPARE-ISSUE",
AM496="Fiber CAmtel","TX ISSUE",
AM496="Fiber AOF","TX ISSUE",
AM496="Projet OCM (HUAWEI)","TRAVAUX-HUAWEI",
AM496="Projet OCM (NOKIA)","TRAVAUX -NOKIA",
AM496="ACCESS-ISSUE","ACCESS-ISSUE",
AM496="Projet OCM (ZTE, NOKIA, autres projets)","TRAVAUX OCM",
AM496="No root CAuse","No root cause",
AM496="ODU HS","TX ISSUE",
AM496="IP &amp; VLAN","TX ISSUE",
AM496="Warehouse HUAWEI","SPARE-ISSUE",
AM496="SPARE-HS","SPARE-ISSUE",
AM496="Power Telco","RAN ISSUE",AM496="no impacts","no impacts"
),"")</f>
        <v>no impacts</v>
      </c>
      <c r="AM496" s="67" t="s">
        <v>5605</v>
      </c>
      <c r="AN496" s="48" t="str" cm="1">
        <f t="array" ref="AN496">IFERROR(_xlfn.IFS(
AM496="MPR ISSUE","ACTIVE",
AM496="BSS Hardware Issue","ACTIVE",
AM496="Sites strategiques, MLL, Pylone, etc.","PASSIVE",
AM496="AKTIVCO DEFAUT GE &amp; POWER Cabinet","PASSIVE",
AM496="AKTIVCO Coupure ENEO &amp; Baisse de tension","PASSIVE",
AM496="Coupure ENEO &amp; Baisse de tension","PASSIVE",
AM496="Defaut GE &amp; POWER Cabinet","PASSIVE",
AM496="Sharing","PASSIVE",
AM496="Sites strategiques &amp; DataCenter","PASSIVE",
AM496="Exclu","Exclu",
AM496="SAT","ACTIVE",
AM496="SPARE-ISSUE","SPARE-ISSUE",
AM496="Fiber CAmtel","ACTIVE",
AM496="Fiber AOF","ACTIVE",
AM496="Projet OCM (HUAWEI)","PLANNED WORKS",
AM496="Projet OCM (NOKIA)","PLANNED WORKS",
AM496="ACCESS-ISSUE","ACCESS-ISSUE",
AM496="Projet OCM (ZTE, NOKIA, autres projets)","PLANNED WORKS",
AM496="No root CAuse","No root cause",
AM496="ODU HS","ACTIVE",
AM496="IP &amp; VLAN","ACTIVE",
AM496="Warehouse HUAWEI","SPARE-ISSUE",
AM496="SPARE-HS","SPARE-ISSUE",
AM496="Power Telco","ACTIVE", AM496="no impacts","no impacts"
),"")</f>
        <v>no impacts</v>
      </c>
      <c r="AO496" s="93" t="s">
        <v>5537</v>
      </c>
      <c r="AP496" s="101" t="str">
        <f t="shared" si="23"/>
        <v>CTR_470</v>
      </c>
      <c r="AR496" s="17" t="s">
        <v>5537</v>
      </c>
      <c r="AS496" s="7" t="s">
        <v>5537</v>
      </c>
      <c r="AT496" s="6"/>
      <c r="AU496" s="7"/>
      <c r="AV496" s="3" t="s">
        <v>5537</v>
      </c>
      <c r="AW496" s="18" t="s">
        <v>5537</v>
      </c>
      <c r="AX496" s="18" t="s">
        <v>5537</v>
      </c>
      <c r="AY496" s="18" t="s">
        <v>5537</v>
      </c>
      <c r="AZ496" s="18" t="s">
        <v>5537</v>
      </c>
      <c r="BA496" s="18" t="s">
        <v>5537</v>
      </c>
      <c r="BB496" s="18" t="s">
        <v>5537</v>
      </c>
      <c r="BC496" s="18" t="s">
        <v>5537</v>
      </c>
      <c r="BD496" s="18" t="s">
        <v>5537</v>
      </c>
      <c r="BE496" s="18" t="s">
        <v>5537</v>
      </c>
      <c r="BF496" s="18" t="s">
        <v>5537</v>
      </c>
      <c r="BG496" s="18" t="s">
        <v>5537</v>
      </c>
      <c r="BH496" s="18" t="s">
        <v>5537</v>
      </c>
      <c r="BI496" s="9" t="s">
        <v>5537</v>
      </c>
      <c r="BJ496" s="14"/>
      <c r="BK496" s="14" t="s">
        <v>5537</v>
      </c>
      <c r="BL496" s="14" t="str">
        <f>_xlfn.XLOOKUP(B496,'[4]cell downs 18042026 17h'!$B:$B,'[4]cell downs 18042026 17h'!$B:$B,"")</f>
        <v/>
      </c>
      <c r="BM496" s="14" t="str">
        <f>_xlfn.XLOOKUP(B496,'[5]Cells Huawei 19042026 15h'!$B:$B,'[5]Cells Huawei 19042026 15h'!$B:$B,"")</f>
        <v/>
      </c>
      <c r="BN496" s="9" t="str">
        <f>_xlfn.XLOOKUP(B496,'[6]cells down 19042026 9H40'!$B:$B,'[6]cells down 19042026 9H40'!$B:$B,"")</f>
        <v/>
      </c>
      <c r="BO496" s="9" t="s">
        <v>2379</v>
      </c>
      <c r="BP496" s="9" t="s">
        <v>318</v>
      </c>
      <c r="BQ496" s="115"/>
    </row>
    <row r="497" spans="1:69" s="9" customFormat="1" x14ac:dyDescent="0.3">
      <c r="A497" s="3" t="s">
        <v>821</v>
      </c>
      <c r="B497" s="3" t="s">
        <v>822</v>
      </c>
      <c r="C497" s="3" t="str">
        <f>_xlfn.XLOOKUP(B497,'[1]daily break down'!$D:$D,'[1]daily break down'!$E:$E,"")</f>
        <v>Douala</v>
      </c>
      <c r="D497" s="3" t="s">
        <v>357</v>
      </c>
      <c r="E497" s="3" t="s">
        <v>89</v>
      </c>
      <c r="F497" s="3" t="s">
        <v>31</v>
      </c>
      <c r="G497" s="3" t="s">
        <v>32</v>
      </c>
      <c r="H497" s="34" t="str">
        <f>_xlfn.XLOOKUP(B497,[2]CALCULATION!$B:$B,[2]CALCULATION!$H:$H,"")</f>
        <v>ZTE</v>
      </c>
      <c r="I497" s="28">
        <v>2.9198876818107875</v>
      </c>
      <c r="J497" s="28">
        <v>7.5722570362950989</v>
      </c>
      <c r="K497" s="28">
        <v>12.228407427382695</v>
      </c>
      <c r="L497" s="28">
        <v>2.0331989281829835E-3</v>
      </c>
      <c r="M497" s="28">
        <v>0.43428415702858986</v>
      </c>
      <c r="N497" s="28">
        <v>4.4424148125319247</v>
      </c>
      <c r="O497" s="28">
        <v>0</v>
      </c>
      <c r="P497" s="28">
        <v>1.6445725716470765</v>
      </c>
      <c r="Q497" s="28">
        <v>1.5743380332331716</v>
      </c>
      <c r="R497" s="28">
        <v>15.75552602066586</v>
      </c>
      <c r="S497" s="94">
        <v>25.818398238750348</v>
      </c>
      <c r="T497" s="94">
        <f>_xlfn.XLOOKUP(B497,'[3]Nur des jours'!$B:$B,'[3]Nur des jours'!$U:$U,"")</f>
        <v>0</v>
      </c>
      <c r="U497" s="94">
        <v>0.15816147451866672</v>
      </c>
      <c r="V497" s="94">
        <v>0.62877568607979228</v>
      </c>
      <c r="W497" s="94">
        <v>0</v>
      </c>
      <c r="X497" s="94">
        <v>0.18964038774887013</v>
      </c>
      <c r="Y497" s="94">
        <v>0.27756732385363325</v>
      </c>
      <c r="Z497" s="94">
        <v>3.8716031309836687</v>
      </c>
      <c r="AA497" s="94">
        <v>7.3799235517202995</v>
      </c>
      <c r="AB497" s="94">
        <v>3.3534227655500479</v>
      </c>
      <c r="AC497" s="94">
        <f>_xlfn.XLOOKUP(B497,'[3]Nur des jours'!$B:$B,'[3]Nur des jours'!$N:$N,"")</f>
        <v>9.5025297275084936E-2</v>
      </c>
      <c r="AD497" s="94">
        <v>9.5025297275084936E-2</v>
      </c>
      <c r="AE497" s="94">
        <v>7.5436934722571916E-2</v>
      </c>
      <c r="AF497" s="94">
        <v>6.375144078256044E-2</v>
      </c>
      <c r="AG497" s="94">
        <v>0.12052194621191718</v>
      </c>
      <c r="AH497" s="94">
        <v>9.5025297275084936E-2</v>
      </c>
      <c r="AI497" s="49" t="s">
        <v>5559</v>
      </c>
      <c r="AJ497" s="49"/>
      <c r="AK497" s="48" t="str" cm="1">
        <f t="array" ref="AK497">IFERROR(_xlfn.IFS(
AM497="MPR ISSUE","PDH",
AM497="BSS Hardware Issue","BSS",
AM497="Sites strategiques, MLL, Pylone, etc.","ENVTECH",
AM497="AKTIVCO DEFAUT GE &amp; POWER Cabinet","AKTIVCO",
AM497="AKTIVCO Coupure ENEO &amp; Baisse de tension","AKTIVCO GRID ONLY",
AM497="Coupure ENEO &amp; Baisse de tension","IHS GRID ONLY",
AM497="Defaut GE &amp; POWER Cabinet","IHS",
AM497="Sharing","Partners",
AM497="Sites strategiques &amp; DataCenter","SST &amp; DC",
AM497="Exclu","Exclu",
AM497="SAT","SAT",
AM497="SPARE-ISSUE","SPARE-ISSUE",
AM497="Fiber CAmtel","TRANS_FO_CAMTEL",
AM497="Fiber AOF","Fiber AOF",
AM497="Projet OCM (HUAWEI)","TRAVAUX-HUAWEI",
AM497="Projet OCM (NOKIA)","TRAVAUX-NOKIA",
AM497="ACCESS-ISSUE","ACCESS-ISSUE",
AM497="Projet OCM (ZTE, NOKIA, autres projets)","TRAVAUX OCM",
AM497="No root CAuse","No root cause",
AM497="ODU HS","PDH",
AM497="IP &amp; VLAN","PDH",
AM497="Warehouse HUAWEI","SPARE-ISSUE",
AM497="SPARE-HS","SPARE-ISSUE",
AM497="Power Telco","BSS",AM497="no impacts","no impacts"
),"")</f>
        <v>no impacts</v>
      </c>
      <c r="AL497" s="48" t="str" cm="1">
        <f t="array" ref="AL497">IFERROR(_xlfn.IFS(
AM497="MPR ISSUE","TX ISSUE",
AM497="BSS Hardware Issue","RAN ISSUE",
AM497="Sites strategiques, MLL, Pylone, etc.","ENVTECH",
AM497="AKTIVCO DEFAUT GE &amp; POWER Cabinet","POWER ISSUE",
AM497="AKTIVCO Coupure ENEO &amp; Baisse de tension","POWER ISSUE",
AM497="Coupure ENEO &amp; Baisse de tension","POWER ISSUE",
AM497="Defaut GE &amp; POWER Cabinet","POWER ISSUE",
AM497="Sharing","POWER ISSUE",
AM497="Sites strategiques &amp; DataCenter","POWER ISSUE",
AM497="Exclu","Exclu",
AM497="SAT","TX ISSUE",
AM497="SPARE-ISSUE","SPARE-ISSUE",
AM497="Fiber CAmtel","TX ISSUE",
AM497="Fiber AOF","TX ISSUE",
AM497="Projet OCM (HUAWEI)","TRAVAUX-HUAWEI",
AM497="Projet OCM (NOKIA)","TRAVAUX -NOKIA",
AM497="ACCESS-ISSUE","ACCESS-ISSUE",
AM497="Projet OCM (ZTE, NOKIA, autres projets)","TRAVAUX OCM",
AM497="No root CAuse","No root cause",
AM497="ODU HS","TX ISSUE",
AM497="IP &amp; VLAN","TX ISSUE",
AM497="Warehouse HUAWEI","SPARE-ISSUE",
AM497="SPARE-HS","SPARE-ISSUE",
AM497="Power Telco","RAN ISSUE",AM497="no impacts","no impacts"
),"")</f>
        <v>no impacts</v>
      </c>
      <c r="AM497" s="67" t="s">
        <v>5605</v>
      </c>
      <c r="AN497" s="48" t="str" cm="1">
        <f t="array" ref="AN497">IFERROR(_xlfn.IFS(
AM497="MPR ISSUE","ACTIVE",
AM497="BSS Hardware Issue","ACTIVE",
AM497="Sites strategiques, MLL, Pylone, etc.","PASSIVE",
AM497="AKTIVCO DEFAUT GE &amp; POWER Cabinet","PASSIVE",
AM497="AKTIVCO Coupure ENEO &amp; Baisse de tension","PASSIVE",
AM497="Coupure ENEO &amp; Baisse de tension","PASSIVE",
AM497="Defaut GE &amp; POWER Cabinet","PASSIVE",
AM497="Sharing","PASSIVE",
AM497="Sites strategiques &amp; DataCenter","PASSIVE",
AM497="Exclu","Exclu",
AM497="SAT","ACTIVE",
AM497="SPARE-ISSUE","SPARE-ISSUE",
AM497="Fiber CAmtel","ACTIVE",
AM497="Fiber AOF","ACTIVE",
AM497="Projet OCM (HUAWEI)","PLANNED WORKS",
AM497="Projet OCM (NOKIA)","PLANNED WORKS",
AM497="ACCESS-ISSUE","ACCESS-ISSUE",
AM497="Projet OCM (ZTE, NOKIA, autres projets)","PLANNED WORKS",
AM497="No root CAuse","No root cause",
AM497="ODU HS","ACTIVE",
AM497="IP &amp; VLAN","ACTIVE",
AM497="Warehouse HUAWEI","SPARE-ISSUE",
AM497="SPARE-HS","SPARE-ISSUE",
AM497="Power Telco","ACTIVE", AM497="no impacts","no impacts"
),"")</f>
        <v>no impacts</v>
      </c>
      <c r="AO497" s="93" t="s">
        <v>5537</v>
      </c>
      <c r="AP497" s="101" t="str">
        <f t="shared" si="23"/>
        <v>LIT_827</v>
      </c>
      <c r="AR497" s="17" t="s">
        <v>5537</v>
      </c>
      <c r="AS497" s="7" t="s">
        <v>5537</v>
      </c>
      <c r="AT497" s="6"/>
      <c r="AU497" s="7"/>
      <c r="AV497" s="3" t="s">
        <v>5537</v>
      </c>
      <c r="AW497" s="18" t="s">
        <v>5537</v>
      </c>
      <c r="AX497" s="18" t="s">
        <v>5537</v>
      </c>
      <c r="AY497" s="18" t="s">
        <v>5537</v>
      </c>
      <c r="AZ497" s="18" t="s">
        <v>5537</v>
      </c>
      <c r="BA497" s="18" t="s">
        <v>5537</v>
      </c>
      <c r="BB497" s="18" t="s">
        <v>5537</v>
      </c>
      <c r="BC497" s="18" t="s">
        <v>5537</v>
      </c>
      <c r="BD497" s="18" t="s">
        <v>5537</v>
      </c>
      <c r="BE497" s="18" t="s">
        <v>5537</v>
      </c>
      <c r="BF497" s="18" t="s">
        <v>5537</v>
      </c>
      <c r="BG497" s="18" t="s">
        <v>5537</v>
      </c>
      <c r="BH497" s="18" t="s">
        <v>5537</v>
      </c>
      <c r="BI497" s="9" t="s">
        <v>5537</v>
      </c>
      <c r="BJ497" s="14"/>
      <c r="BK497" s="14" t="s">
        <v>5537</v>
      </c>
      <c r="BL497" s="14" t="str">
        <f>_xlfn.XLOOKUP(B497,'[4]cell downs 18042026 17h'!$B:$B,'[4]cell downs 18042026 17h'!$B:$B,"")</f>
        <v/>
      </c>
      <c r="BM497" s="14" t="str">
        <f>_xlfn.XLOOKUP(B497,'[5]Cells Huawei 19042026 15h'!$B:$B,'[5]Cells Huawei 19042026 15h'!$B:$B,"")</f>
        <v/>
      </c>
      <c r="BN497" s="9" t="str">
        <f>_xlfn.XLOOKUP(B497,'[6]cells down 19042026 9H40'!$B:$B,'[6]cells down 19042026 9H40'!$B:$B,"")</f>
        <v/>
      </c>
      <c r="BO497" s="9" t="s">
        <v>5537</v>
      </c>
      <c r="BP497" s="9" t="s">
        <v>5537</v>
      </c>
      <c r="BQ497" s="115"/>
    </row>
    <row r="498" spans="1:69" s="9" customFormat="1" x14ac:dyDescent="0.3">
      <c r="A498" s="1" t="s">
        <v>235</v>
      </c>
      <c r="B498" s="1" t="s">
        <v>236</v>
      </c>
      <c r="C498" s="3" t="str">
        <f>_xlfn.XLOOKUP(B498,'[1]daily break down'!$D:$D,'[1]daily break down'!$E:$E,"")</f>
        <v>NORD</v>
      </c>
      <c r="D498" s="1" t="s">
        <v>11</v>
      </c>
      <c r="E498" s="1" t="s">
        <v>237</v>
      </c>
      <c r="F498" s="3" t="s">
        <v>23</v>
      </c>
      <c r="G498" s="1" t="s">
        <v>238</v>
      </c>
      <c r="H498" s="33" t="str">
        <f>_xlfn.XLOOKUP(B498,[2]CALCULATION!$B:$B,[2]CALCULATION!$H:$H,"")</f>
        <v>NOKIA</v>
      </c>
      <c r="I498" s="28">
        <v>1.1447527500779828</v>
      </c>
      <c r="J498" s="28">
        <v>4.9306967440238747</v>
      </c>
      <c r="K498" s="28">
        <v>2.8212534630552889E-2</v>
      </c>
      <c r="L498" s="28">
        <v>0</v>
      </c>
      <c r="M498" s="28">
        <v>3.1502062659026976E-2</v>
      </c>
      <c r="N498" s="28">
        <v>4.0131248624361996E-3</v>
      </c>
      <c r="O498" s="28">
        <v>7.9273054053202258E-2</v>
      </c>
      <c r="P498" s="28">
        <v>6.1044171601470028E-2</v>
      </c>
      <c r="Q498" s="28">
        <v>0</v>
      </c>
      <c r="R498" s="28">
        <v>2.4660642935519048</v>
      </c>
      <c r="S498" s="94">
        <v>3.0542120097570395E-2</v>
      </c>
      <c r="T498" s="94">
        <f>_xlfn.XLOOKUP(B498,'[3]Nur des jours'!$B:$B,'[3]Nur des jours'!$U:$U,"")</f>
        <v>2.8341776837209374E-2</v>
      </c>
      <c r="U498" s="94">
        <v>2.8393511513777212</v>
      </c>
      <c r="V498" s="94">
        <v>0</v>
      </c>
      <c r="W498" s="94">
        <v>2.8341776837209377E-2</v>
      </c>
      <c r="X498" s="94">
        <v>0.11605631242206929</v>
      </c>
      <c r="Y498" s="94">
        <v>0.1194454469453303</v>
      </c>
      <c r="Z498" s="94">
        <v>5.7216778848559968E-2</v>
      </c>
      <c r="AA498" s="94">
        <v>2.9000771469085935E-2</v>
      </c>
      <c r="AB498" s="94">
        <v>2.9018627191049466E-2</v>
      </c>
      <c r="AC498" s="94">
        <f>_xlfn.XLOOKUP(B498,'[3]Nur des jours'!$B:$B,'[3]Nur des jours'!$N:$N,"")</f>
        <v>9.3473645461471952E-2</v>
      </c>
      <c r="AD498" s="94">
        <v>9.3473645461471952E-2</v>
      </c>
      <c r="AE498" s="94">
        <v>0.27676862143248249</v>
      </c>
      <c r="AF498" s="94">
        <v>0.16070675697270756</v>
      </c>
      <c r="AG498" s="94">
        <v>0</v>
      </c>
      <c r="AH498" s="94">
        <v>9.3473645461471952E-2</v>
      </c>
      <c r="AI498" s="49" t="s">
        <v>5559</v>
      </c>
      <c r="AJ498" s="49"/>
      <c r="AK498" s="48" t="str" cm="1">
        <f t="array" ref="AK498">IFERROR(_xlfn.IFS(
AM498="MPR ISSUE","PDH",
AM498="BSS Hardware Issue","BSS",
AM498="Sites strategiques, MLL, Pylone, etc.","ENVTECH",
AM498="AKTIVCO DEFAUT GE &amp; POWER Cabinet","AKTIVCO",
AM498="AKTIVCO Coupure ENEO &amp; Baisse de tension","AKTIVCO GRID ONLY",
AM498="Coupure ENEO &amp; Baisse de tension","IHS GRID ONLY",
AM498="Defaut GE &amp; POWER Cabinet","IHS",
AM498="Sharing","Partners",
AM498="Sites strategiques &amp; DataCenter","SST &amp; DC",
AM498="Exclu","Exclu",
AM498="SAT","SAT",
AM498="SPARE-ISSUE","SPARE-ISSUE",
AM498="Fiber CAmtel","TRANS_FO_CAMTEL",
AM498="Fiber AOF","Fiber AOF",
AM498="Projet OCM (HUAWEI)","TRAVAUX-HUAWEI",
AM498="Projet OCM (NOKIA)","TRAVAUX-NOKIA",
AM498="ACCESS-ISSUE","ACCESS-ISSUE",
AM498="Projet OCM (ZTE, NOKIA, autres projets)","TRAVAUX OCM",
AM498="No root CAuse","No root cause",
AM498="ODU HS","PDH",
AM498="IP &amp; VLAN","PDH",
AM498="Warehouse HUAWEI","SPARE-ISSUE",
AM498="SPARE-HS","SPARE-ISSUE",
AM498="Power Telco","BSS",AM498="no impacts","no impacts"
),"")</f>
        <v>no impacts</v>
      </c>
      <c r="AL498" s="48" t="str" cm="1">
        <f t="array" ref="AL498">IFERROR(_xlfn.IFS(
AM498="MPR ISSUE","TX ISSUE",
AM498="BSS Hardware Issue","RAN ISSUE",
AM498="Sites strategiques, MLL, Pylone, etc.","ENVTECH",
AM498="AKTIVCO DEFAUT GE &amp; POWER Cabinet","POWER ISSUE",
AM498="AKTIVCO Coupure ENEO &amp; Baisse de tension","POWER ISSUE",
AM498="Coupure ENEO &amp; Baisse de tension","POWER ISSUE",
AM498="Defaut GE &amp; POWER Cabinet","POWER ISSUE",
AM498="Sharing","POWER ISSUE",
AM498="Sites strategiques &amp; DataCenter","POWER ISSUE",
AM498="Exclu","Exclu",
AM498="SAT","TX ISSUE",
AM498="SPARE-ISSUE","SPARE-ISSUE",
AM498="Fiber CAmtel","TX ISSUE",
AM498="Fiber AOF","TX ISSUE",
AM498="Projet OCM (HUAWEI)","TRAVAUX-HUAWEI",
AM498="Projet OCM (NOKIA)","TRAVAUX -NOKIA",
AM498="ACCESS-ISSUE","ACCESS-ISSUE",
AM498="Projet OCM (ZTE, NOKIA, autres projets)","TRAVAUX OCM",
AM498="No root CAuse","No root cause",
AM498="ODU HS","TX ISSUE",
AM498="IP &amp; VLAN","TX ISSUE",
AM498="Warehouse HUAWEI","SPARE-ISSUE",
AM498="SPARE-HS","SPARE-ISSUE",
AM498="Power Telco","RAN ISSUE",AM498="no impacts","no impacts"
),"")</f>
        <v>no impacts</v>
      </c>
      <c r="AM498" s="67" t="s">
        <v>5605</v>
      </c>
      <c r="AN498" s="48" t="str" cm="1">
        <f t="array" ref="AN498">IFERROR(_xlfn.IFS(
AM498="MPR ISSUE","ACTIVE",
AM498="BSS Hardware Issue","ACTIVE",
AM498="Sites strategiques, MLL, Pylone, etc.","PASSIVE",
AM498="AKTIVCO DEFAUT GE &amp; POWER Cabinet","PASSIVE",
AM498="AKTIVCO Coupure ENEO &amp; Baisse de tension","PASSIVE",
AM498="Coupure ENEO &amp; Baisse de tension","PASSIVE",
AM498="Defaut GE &amp; POWER Cabinet","PASSIVE",
AM498="Sharing","PASSIVE",
AM498="Sites strategiques &amp; DataCenter","PASSIVE",
AM498="Exclu","Exclu",
AM498="SAT","ACTIVE",
AM498="SPARE-ISSUE","SPARE-ISSUE",
AM498="Fiber CAmtel","ACTIVE",
AM498="Fiber AOF","ACTIVE",
AM498="Projet OCM (HUAWEI)","PLANNED WORKS",
AM498="Projet OCM (NOKIA)","PLANNED WORKS",
AM498="ACCESS-ISSUE","ACCESS-ISSUE",
AM498="Projet OCM (ZTE, NOKIA, autres projets)","PLANNED WORKS",
AM498="No root CAuse","No root cause",
AM498="ODU HS","ACTIVE",
AM498="IP &amp; VLAN","ACTIVE",
AM498="Warehouse HUAWEI","SPARE-ISSUE",
AM498="SPARE-HS","SPARE-ISSUE",
AM498="Power Telco","ACTIVE", AM498="no impacts","no impacts"
),"")</f>
        <v>no impacts</v>
      </c>
      <c r="AO498" s="93" t="s">
        <v>5537</v>
      </c>
      <c r="AP498" s="101" t="str">
        <f t="shared" si="23"/>
        <v>NRD_123</v>
      </c>
      <c r="AR498" s="17" t="s">
        <v>5537</v>
      </c>
      <c r="AS498" s="7" t="s">
        <v>5537</v>
      </c>
      <c r="AT498" s="6"/>
      <c r="AU498" s="7"/>
      <c r="AV498" s="3" t="s">
        <v>5537</v>
      </c>
      <c r="AW498" s="18" t="s">
        <v>5537</v>
      </c>
      <c r="AX498" s="18" t="s">
        <v>5537</v>
      </c>
      <c r="AY498" s="18" t="s">
        <v>5537</v>
      </c>
      <c r="AZ498" s="18" t="s">
        <v>5537</v>
      </c>
      <c r="BA498" s="18" t="s">
        <v>5537</v>
      </c>
      <c r="BB498" s="18" t="s">
        <v>5537</v>
      </c>
      <c r="BC498" s="18" t="s">
        <v>5537</v>
      </c>
      <c r="BD498" s="18" t="s">
        <v>5537</v>
      </c>
      <c r="BE498" s="18" t="s">
        <v>5537</v>
      </c>
      <c r="BF498" s="18" t="s">
        <v>5537</v>
      </c>
      <c r="BG498" s="18" t="s">
        <v>5537</v>
      </c>
      <c r="BH498" s="18" t="s">
        <v>5537</v>
      </c>
      <c r="BI498" s="9" t="s">
        <v>5537</v>
      </c>
      <c r="BJ498" s="14"/>
      <c r="BK498" s="14" t="s">
        <v>5537</v>
      </c>
      <c r="BL498" s="14" t="str">
        <f>_xlfn.XLOOKUP(B498,'[4]cell downs 18042026 17h'!$B:$B,'[4]cell downs 18042026 17h'!$B:$B,"")</f>
        <v/>
      </c>
      <c r="BM498" s="14" t="str">
        <f>_xlfn.XLOOKUP(B498,'[5]Cells Huawei 19042026 15h'!$B:$B,'[5]Cells Huawei 19042026 15h'!$B:$B,"")</f>
        <v/>
      </c>
      <c r="BN498" s="9" t="str">
        <f>_xlfn.XLOOKUP(B498,'[6]cells down 19042026 9H40'!$B:$B,'[6]cells down 19042026 9H40'!$B:$B,"")</f>
        <v/>
      </c>
      <c r="BO498" s="9" t="s">
        <v>236</v>
      </c>
      <c r="BP498" s="9" t="s">
        <v>5537</v>
      </c>
      <c r="BQ498" s="115"/>
    </row>
    <row r="499" spans="1:69" s="9" customFormat="1" x14ac:dyDescent="0.3">
      <c r="A499" s="1" t="s">
        <v>4219</v>
      </c>
      <c r="B499" s="1" t="s">
        <v>4220</v>
      </c>
      <c r="C499" s="3" t="str">
        <f>_xlfn.XLOOKUP(B499,'[1]daily break down'!$D:$D,'[1]daily break down'!$E:$E,"")</f>
        <v>Yaounde</v>
      </c>
      <c r="D499" s="1" t="s">
        <v>11</v>
      </c>
      <c r="E499" s="1" t="s">
        <v>12</v>
      </c>
      <c r="F499" s="3" t="s">
        <v>37</v>
      </c>
      <c r="G499" s="1" t="s">
        <v>38</v>
      </c>
      <c r="H499" s="34" t="str">
        <f>_xlfn.XLOOKUP(B499,[2]CALCULATION!$B:$B,[2]CALCULATION!$H:$H,"")</f>
        <v>ZTE</v>
      </c>
      <c r="I499" s="28">
        <v>0</v>
      </c>
      <c r="J499" s="28">
        <v>2.7700908590229791</v>
      </c>
      <c r="K499" s="28">
        <v>0</v>
      </c>
      <c r="L499" s="28">
        <v>0</v>
      </c>
      <c r="M499" s="28">
        <v>0</v>
      </c>
      <c r="N499" s="28">
        <v>0.8262456732100002</v>
      </c>
      <c r="O499" s="28">
        <v>0</v>
      </c>
      <c r="P499" s="28">
        <v>0</v>
      </c>
      <c r="Q499" s="28">
        <v>0</v>
      </c>
      <c r="R499" s="28">
        <v>0</v>
      </c>
      <c r="S499" s="94">
        <v>0</v>
      </c>
      <c r="T499" s="94">
        <f>_xlfn.XLOOKUP(B499,'[3]Nur des jours'!$B:$B,'[3]Nur des jours'!$U:$U,"")</f>
        <v>0.2012866938901296</v>
      </c>
      <c r="U499" s="94">
        <v>7.2225289855692818</v>
      </c>
      <c r="V499" s="94">
        <v>0</v>
      </c>
      <c r="W499" s="94">
        <v>0.2012866938901296</v>
      </c>
      <c r="X499" s="94">
        <v>0</v>
      </c>
      <c r="Y499" s="94">
        <v>1.6487103098167131</v>
      </c>
      <c r="Z499" s="94">
        <v>0</v>
      </c>
      <c r="AA499" s="94">
        <v>0</v>
      </c>
      <c r="AB499" s="94">
        <v>5.0829973204576011E-3</v>
      </c>
      <c r="AC499" s="94">
        <f>_xlfn.XLOOKUP(B499,'[3]Nur des jours'!$B:$B,'[3]Nur des jours'!$N:$N,"")</f>
        <v>8.8551163845871014E-2</v>
      </c>
      <c r="AD499" s="94">
        <v>8.8551163845871014E-2</v>
      </c>
      <c r="AE499" s="94">
        <v>4.0216379107066491E-2</v>
      </c>
      <c r="AF499" s="94">
        <v>3.4107020818670737E-2</v>
      </c>
      <c r="AG499" s="94">
        <v>0.13683550136035263</v>
      </c>
      <c r="AH499" s="94">
        <v>8.8551163845871014E-2</v>
      </c>
      <c r="AI499" s="49" t="s">
        <v>5559</v>
      </c>
      <c r="AJ499" s="49"/>
      <c r="AK499" s="48" t="str" cm="1">
        <f t="array" ref="AK499">IFERROR(_xlfn.IFS(
AM499="MPR ISSUE","PDH",
AM499="BSS Hardware Issue","BSS",
AM499="Sites strategiques, MLL, Pylone, etc.","ENVTECH",
AM499="AKTIVCO DEFAUT GE &amp; POWER Cabinet","AKTIVCO",
AM499="AKTIVCO Coupure ENEO &amp; Baisse de tension","AKTIVCO GRID ONLY",
AM499="Coupure ENEO &amp; Baisse de tension","IHS GRID ONLY",
AM499="Defaut GE &amp; POWER Cabinet","IHS",
AM499="Sharing","Partners",
AM499="Sites strategiques &amp; DataCenter","SST &amp; DC",
AM499="Exclu","Exclu",
AM499="SAT","SAT",
AM499="SPARE-ISSUE","SPARE-ISSUE",
AM499="Fiber CAmtel","TRANS_FO_CAMTEL",
AM499="Fiber AOF","Fiber AOF",
AM499="Projet OCM (HUAWEI)","TRAVAUX-HUAWEI",
AM499="Projet OCM (NOKIA)","TRAVAUX-NOKIA",
AM499="ACCESS-ISSUE","ACCESS-ISSUE",
AM499="Projet OCM (ZTE, NOKIA, autres projets)","TRAVAUX OCM",
AM499="No root CAuse","No root cause",
AM499="ODU HS","PDH",
AM499="IP &amp; VLAN","PDH",
AM499="Warehouse HUAWEI","SPARE-ISSUE",
AM499="SPARE-HS","SPARE-ISSUE",
AM499="Power Telco","BSS",AM499="no impacts","no impacts"
),"")</f>
        <v>no impacts</v>
      </c>
      <c r="AL499" s="48" t="str" cm="1">
        <f t="array" ref="AL499">IFERROR(_xlfn.IFS(
AM499="MPR ISSUE","TX ISSUE",
AM499="BSS Hardware Issue","RAN ISSUE",
AM499="Sites strategiques, MLL, Pylone, etc.","ENVTECH",
AM499="AKTIVCO DEFAUT GE &amp; POWER Cabinet","POWER ISSUE",
AM499="AKTIVCO Coupure ENEO &amp; Baisse de tension","POWER ISSUE",
AM499="Coupure ENEO &amp; Baisse de tension","POWER ISSUE",
AM499="Defaut GE &amp; POWER Cabinet","POWER ISSUE",
AM499="Sharing","POWER ISSUE",
AM499="Sites strategiques &amp; DataCenter","POWER ISSUE",
AM499="Exclu","Exclu",
AM499="SAT","TX ISSUE",
AM499="SPARE-ISSUE","SPARE-ISSUE",
AM499="Fiber CAmtel","TX ISSUE",
AM499="Fiber AOF","TX ISSUE",
AM499="Projet OCM (HUAWEI)","TRAVAUX-HUAWEI",
AM499="Projet OCM (NOKIA)","TRAVAUX -NOKIA",
AM499="ACCESS-ISSUE","ACCESS-ISSUE",
AM499="Projet OCM (ZTE, NOKIA, autres projets)","TRAVAUX OCM",
AM499="No root CAuse","No root cause",
AM499="ODU HS","TX ISSUE",
AM499="IP &amp; VLAN","TX ISSUE",
AM499="Warehouse HUAWEI","SPARE-ISSUE",
AM499="SPARE-HS","SPARE-ISSUE",
AM499="Power Telco","RAN ISSUE",AM499="no impacts","no impacts"
),"")</f>
        <v>no impacts</v>
      </c>
      <c r="AM499" s="67" t="s">
        <v>5605</v>
      </c>
      <c r="AN499" s="48" t="str" cm="1">
        <f t="array" ref="AN499">IFERROR(_xlfn.IFS(
AM499="MPR ISSUE","ACTIVE",
AM499="BSS Hardware Issue","ACTIVE",
AM499="Sites strategiques, MLL, Pylone, etc.","PASSIVE",
AM499="AKTIVCO DEFAUT GE &amp; POWER Cabinet","PASSIVE",
AM499="AKTIVCO Coupure ENEO &amp; Baisse de tension","PASSIVE",
AM499="Coupure ENEO &amp; Baisse de tension","PASSIVE",
AM499="Defaut GE &amp; POWER Cabinet","PASSIVE",
AM499="Sharing","PASSIVE",
AM499="Sites strategiques &amp; DataCenter","PASSIVE",
AM499="Exclu","Exclu",
AM499="SAT","ACTIVE",
AM499="SPARE-ISSUE","SPARE-ISSUE",
AM499="Fiber CAmtel","ACTIVE",
AM499="Fiber AOF","ACTIVE",
AM499="Projet OCM (HUAWEI)","PLANNED WORKS",
AM499="Projet OCM (NOKIA)","PLANNED WORKS",
AM499="ACCESS-ISSUE","ACCESS-ISSUE",
AM499="Projet OCM (ZTE, NOKIA, autres projets)","PLANNED WORKS",
AM499="No root CAuse","No root cause",
AM499="ODU HS","ACTIVE",
AM499="IP &amp; VLAN","ACTIVE",
AM499="Warehouse HUAWEI","SPARE-ISSUE",
AM499="SPARE-HS","SPARE-ISSUE",
AM499="Power Telco","ACTIVE", AM499="no impacts","no impacts"
),"")</f>
        <v>no impacts</v>
      </c>
      <c r="AO499" s="93" t="s">
        <v>5537</v>
      </c>
      <c r="AP499" s="101" t="str">
        <f t="shared" si="23"/>
        <v>CTR_543</v>
      </c>
      <c r="AR499" s="17" t="s">
        <v>5537</v>
      </c>
      <c r="AS499" s="7" t="s">
        <v>5537</v>
      </c>
      <c r="AT499" s="6"/>
      <c r="AU499" s="7"/>
      <c r="AV499" s="3" t="s">
        <v>5537</v>
      </c>
      <c r="AW499" s="18" t="s">
        <v>5537</v>
      </c>
      <c r="AX499" s="18" t="s">
        <v>5537</v>
      </c>
      <c r="AY499" s="18" t="s">
        <v>5537</v>
      </c>
      <c r="AZ499" s="18" t="s">
        <v>5537</v>
      </c>
      <c r="BA499" s="18" t="s">
        <v>5537</v>
      </c>
      <c r="BB499" s="18" t="s">
        <v>5537</v>
      </c>
      <c r="BC499" s="18" t="s">
        <v>5537</v>
      </c>
      <c r="BD499" s="18" t="s">
        <v>5537</v>
      </c>
      <c r="BE499" s="18" t="s">
        <v>5537</v>
      </c>
      <c r="BF499" s="18" t="s">
        <v>5537</v>
      </c>
      <c r="BG499" s="18" t="s">
        <v>5537</v>
      </c>
      <c r="BH499" s="18" t="s">
        <v>5537</v>
      </c>
      <c r="BI499" s="9" t="s">
        <v>5537</v>
      </c>
      <c r="BJ499" s="14"/>
      <c r="BK499" s="14" t="s">
        <v>5537</v>
      </c>
      <c r="BL499" s="14" t="str">
        <f>_xlfn.XLOOKUP(B499,'[4]cell downs 18042026 17h'!$B:$B,'[4]cell downs 18042026 17h'!$B:$B,"")</f>
        <v/>
      </c>
      <c r="BM499" s="14" t="str">
        <f>_xlfn.XLOOKUP(B499,'[5]Cells Huawei 19042026 15h'!$B:$B,'[5]Cells Huawei 19042026 15h'!$B:$B,"")</f>
        <v/>
      </c>
      <c r="BN499" s="9" t="str">
        <f>_xlfn.XLOOKUP(B499,'[6]cells down 19042026 9H40'!$B:$B,'[6]cells down 19042026 9H40'!$B:$B,"")</f>
        <v/>
      </c>
      <c r="BO499" s="9" t="s">
        <v>4220</v>
      </c>
      <c r="BP499" s="9" t="s">
        <v>5537</v>
      </c>
      <c r="BQ499" s="115"/>
    </row>
    <row r="500" spans="1:69" s="9" customFormat="1" x14ac:dyDescent="0.3">
      <c r="A500" s="19" t="s">
        <v>5404</v>
      </c>
      <c r="B500" s="26" t="s">
        <v>5405</v>
      </c>
      <c r="C500" s="3" t="str">
        <f>_xlfn.XLOOKUP(B500,'[1]daily break down'!$D:$D,'[1]daily break down'!$E:$E,"")</f>
        <v>Yaounde</v>
      </c>
      <c r="D500" s="19" t="s">
        <v>357</v>
      </c>
      <c r="E500" s="19" t="s">
        <v>89</v>
      </c>
      <c r="F500" s="19" t="s">
        <v>5388</v>
      </c>
      <c r="G500" s="19" t="s">
        <v>115</v>
      </c>
      <c r="H500" s="34" t="str">
        <f>_xlfn.XLOOKUP(B500,[2]CALCULATION!$B:$B,[2]CALCULATION!$H:$H,"")</f>
        <v>ZTE</v>
      </c>
      <c r="I500" s="28">
        <v>0</v>
      </c>
      <c r="J500" s="28">
        <v>0</v>
      </c>
      <c r="K500" s="28">
        <v>0</v>
      </c>
      <c r="L500" s="28">
        <v>0</v>
      </c>
      <c r="M500" s="28">
        <v>0</v>
      </c>
      <c r="N500" s="28">
        <v>0</v>
      </c>
      <c r="O500" s="28">
        <v>0</v>
      </c>
      <c r="P500" s="28">
        <v>0</v>
      </c>
      <c r="Q500" s="28">
        <v>0</v>
      </c>
      <c r="R500" s="28">
        <v>0.13513638841090894</v>
      </c>
      <c r="S500" s="94">
        <v>0</v>
      </c>
      <c r="T500" s="94">
        <f>_xlfn.XLOOKUP(B500,'[3]Nur des jours'!$B:$B,'[3]Nur des jours'!$U:$U,"")</f>
        <v>0</v>
      </c>
      <c r="U500" s="94">
        <v>0</v>
      </c>
      <c r="V500" s="94">
        <v>0</v>
      </c>
      <c r="W500" s="94">
        <v>0</v>
      </c>
      <c r="X500" s="94">
        <v>0</v>
      </c>
      <c r="Y500" s="94">
        <v>0</v>
      </c>
      <c r="Z500" s="94">
        <v>0</v>
      </c>
      <c r="AA500" s="94">
        <v>0</v>
      </c>
      <c r="AB500" s="94">
        <v>7.773615070498499</v>
      </c>
      <c r="AC500" s="94">
        <f>_xlfn.XLOOKUP(B500,'[3]Nur des jours'!$B:$B,'[3]Nur des jours'!$N:$N,"")</f>
        <v>8.699951203225785E-2</v>
      </c>
      <c r="AD500" s="94">
        <v>8.699951203225785E-2</v>
      </c>
      <c r="AE500" s="94">
        <v>7.1190484754745029E-3</v>
      </c>
      <c r="AF500" s="94">
        <v>0</v>
      </c>
      <c r="AG500" s="94">
        <v>0.16487976807254745</v>
      </c>
      <c r="AH500" s="94">
        <v>8.699951203225785E-2</v>
      </c>
      <c r="AI500" s="49" t="s">
        <v>5559</v>
      </c>
      <c r="AJ500" s="49"/>
      <c r="AK500" s="48" t="str" cm="1">
        <f t="array" ref="AK500">IFERROR(_xlfn.IFS(
AM500="MPR ISSUE","PDH",
AM500="BSS Hardware Issue","BSS",
AM500="Sites strategiques, MLL, Pylone, etc.","ENVTECH",
AM500="AKTIVCO DEFAUT GE &amp; POWER Cabinet","AKTIVCO",
AM500="AKTIVCO Coupure ENEO &amp; Baisse de tension","AKTIVCO GRID ONLY",
AM500="Coupure ENEO &amp; Baisse de tension","IHS GRID ONLY",
AM500="Defaut GE &amp; POWER Cabinet","IHS",
AM500="Sharing","Partners",
AM500="Sites strategiques &amp; DataCenter","SST &amp; DC",
AM500="Exclu","Exclu",
AM500="SAT","SAT",
AM500="SPARE-ISSUE","SPARE-ISSUE",
AM500="Fiber CAmtel","TRANS_FO_CAMTEL",
AM500="Fiber AOF","Fiber AOF",
AM500="Projet OCM (HUAWEI)","TRAVAUX-HUAWEI",
AM500="Projet OCM (NOKIA)","TRAVAUX-NOKIA",
AM500="ACCESS-ISSUE","ACCESS-ISSUE",
AM500="Projet OCM (ZTE, NOKIA, autres projets)","TRAVAUX OCM",
AM500="No root CAuse","No root cause",
AM500="ODU HS","PDH",
AM500="IP &amp; VLAN","PDH",
AM500="Warehouse HUAWEI","SPARE-ISSUE",
AM500="SPARE-HS","SPARE-ISSUE",
AM500="Power Telco","BSS",AM500="no impacts","no impacts"
),"")</f>
        <v>no impacts</v>
      </c>
      <c r="AL500" s="48" t="str" cm="1">
        <f t="array" ref="AL500">IFERROR(_xlfn.IFS(
AM500="MPR ISSUE","TX ISSUE",
AM500="BSS Hardware Issue","RAN ISSUE",
AM500="Sites strategiques, MLL, Pylone, etc.","ENVTECH",
AM500="AKTIVCO DEFAUT GE &amp; POWER Cabinet","POWER ISSUE",
AM500="AKTIVCO Coupure ENEO &amp; Baisse de tension","POWER ISSUE",
AM500="Coupure ENEO &amp; Baisse de tension","POWER ISSUE",
AM500="Defaut GE &amp; POWER Cabinet","POWER ISSUE",
AM500="Sharing","POWER ISSUE",
AM500="Sites strategiques &amp; DataCenter","POWER ISSUE",
AM500="Exclu","Exclu",
AM500="SAT","TX ISSUE",
AM500="SPARE-ISSUE","SPARE-ISSUE",
AM500="Fiber CAmtel","TX ISSUE",
AM500="Fiber AOF","TX ISSUE",
AM500="Projet OCM (HUAWEI)","TRAVAUX-HUAWEI",
AM500="Projet OCM (NOKIA)","TRAVAUX -NOKIA",
AM500="ACCESS-ISSUE","ACCESS-ISSUE",
AM500="Projet OCM (ZTE, NOKIA, autres projets)","TRAVAUX OCM",
AM500="No root CAuse","No root cause",
AM500="ODU HS","TX ISSUE",
AM500="IP &amp; VLAN","TX ISSUE",
AM500="Warehouse HUAWEI","SPARE-ISSUE",
AM500="SPARE-HS","SPARE-ISSUE",
AM500="Power Telco","RAN ISSUE",AM500="no impacts","no impacts"
),"")</f>
        <v>no impacts</v>
      </c>
      <c r="AM500" s="67" t="s">
        <v>5605</v>
      </c>
      <c r="AN500" s="48" t="str" cm="1">
        <f t="array" ref="AN500">IFERROR(_xlfn.IFS(
AM500="MPR ISSUE","ACTIVE",
AM500="BSS Hardware Issue","ACTIVE",
AM500="Sites strategiques, MLL, Pylone, etc.","PASSIVE",
AM500="AKTIVCO DEFAUT GE &amp; POWER Cabinet","PASSIVE",
AM500="AKTIVCO Coupure ENEO &amp; Baisse de tension","PASSIVE",
AM500="Coupure ENEO &amp; Baisse de tension","PASSIVE",
AM500="Defaut GE &amp; POWER Cabinet","PASSIVE",
AM500="Sharing","PASSIVE",
AM500="Sites strategiques &amp; DataCenter","PASSIVE",
AM500="Exclu","Exclu",
AM500="SAT","ACTIVE",
AM500="SPARE-ISSUE","SPARE-ISSUE",
AM500="Fiber CAmtel","ACTIVE",
AM500="Fiber AOF","ACTIVE",
AM500="Projet OCM (HUAWEI)","PLANNED WORKS",
AM500="Projet OCM (NOKIA)","PLANNED WORKS",
AM500="ACCESS-ISSUE","ACCESS-ISSUE",
AM500="Projet OCM (ZTE, NOKIA, autres projets)","PLANNED WORKS",
AM500="No root CAuse","No root cause",
AM500="ODU HS","ACTIVE",
AM500="IP &amp; VLAN","ACTIVE",
AM500="Warehouse HUAWEI","SPARE-ISSUE",
AM500="SPARE-HS","SPARE-ISSUE",
AM500="Power Telco","ACTIVE", AM500="no impacts","no impacts"
),"")</f>
        <v>no impacts</v>
      </c>
      <c r="AO500" s="93" t="s">
        <v>5537</v>
      </c>
      <c r="AP500" s="101" t="str">
        <f t="shared" si="23"/>
        <v>CTR_953</v>
      </c>
      <c r="AR500" s="17" t="s">
        <v>5537</v>
      </c>
      <c r="AS500" s="7" t="s">
        <v>5537</v>
      </c>
      <c r="AT500" s="6"/>
      <c r="AU500" s="7"/>
      <c r="AV500" s="3" t="s">
        <v>5537</v>
      </c>
      <c r="AW500" s="18" t="s">
        <v>5537</v>
      </c>
      <c r="AX500" s="18" t="s">
        <v>5537</v>
      </c>
      <c r="AY500" s="18" t="s">
        <v>5537</v>
      </c>
      <c r="AZ500" s="18" t="s">
        <v>5537</v>
      </c>
      <c r="BA500" s="18" t="s">
        <v>5537</v>
      </c>
      <c r="BB500" s="18" t="s">
        <v>5537</v>
      </c>
      <c r="BC500" s="18" t="s">
        <v>5537</v>
      </c>
      <c r="BD500" s="18" t="s">
        <v>5537</v>
      </c>
      <c r="BE500" s="18" t="s">
        <v>5537</v>
      </c>
      <c r="BF500" s="18" t="s">
        <v>5537</v>
      </c>
      <c r="BG500" s="18" t="s">
        <v>5537</v>
      </c>
      <c r="BH500" s="18" t="s">
        <v>5537</v>
      </c>
      <c r="BI500" s="9" t="s">
        <v>5537</v>
      </c>
      <c r="BJ500" s="14"/>
      <c r="BK500" s="14" t="s">
        <v>5537</v>
      </c>
      <c r="BL500" s="14" t="str">
        <f>_xlfn.XLOOKUP(B500,'[4]cell downs 18042026 17h'!$B:$B,'[4]cell downs 18042026 17h'!$B:$B,"")</f>
        <v/>
      </c>
      <c r="BM500" s="14" t="str">
        <f>_xlfn.XLOOKUP(B500,'[5]Cells Huawei 19042026 15h'!$B:$B,'[5]Cells Huawei 19042026 15h'!$B:$B,"")</f>
        <v/>
      </c>
      <c r="BN500" s="9" t="str">
        <f>_xlfn.XLOOKUP(B500,'[6]cells down 19042026 9H40'!$B:$B,'[6]cells down 19042026 9H40'!$B:$B,"")</f>
        <v/>
      </c>
      <c r="BO500" s="9" t="s">
        <v>5537</v>
      </c>
      <c r="BP500" s="9" t="s">
        <v>5578</v>
      </c>
      <c r="BQ500" s="115"/>
    </row>
    <row r="501" spans="1:69" s="9" customFormat="1" x14ac:dyDescent="0.3">
      <c r="A501" s="1" t="s">
        <v>3281</v>
      </c>
      <c r="B501" s="8" t="s">
        <v>3282</v>
      </c>
      <c r="C501" s="3" t="str">
        <f>_xlfn.XLOOKUP(B501,'[1]daily break down'!$D:$D,'[1]daily break down'!$E:$E,"")</f>
        <v>LITTORAL</v>
      </c>
      <c r="D501" s="1" t="s">
        <v>11</v>
      </c>
      <c r="E501" s="1" t="s">
        <v>12</v>
      </c>
      <c r="F501" s="3" t="s">
        <v>31</v>
      </c>
      <c r="G501" s="1" t="s">
        <v>354</v>
      </c>
      <c r="H501" s="34" t="str">
        <f>_xlfn.XLOOKUP(B501,[2]CALCULATION!$B:$B,[2]CALCULATION!$H:$H,"")</f>
        <v>ZTE</v>
      </c>
      <c r="I501" s="28">
        <v>0</v>
      </c>
      <c r="J501" s="28">
        <v>0</v>
      </c>
      <c r="K501" s="28">
        <v>0</v>
      </c>
      <c r="L501" s="28">
        <v>0</v>
      </c>
      <c r="M501" s="28">
        <v>0</v>
      </c>
      <c r="N501" s="28">
        <v>0</v>
      </c>
      <c r="O501" s="28">
        <v>0</v>
      </c>
      <c r="P501" s="28">
        <v>0</v>
      </c>
      <c r="Q501" s="28">
        <v>0</v>
      </c>
      <c r="R501" s="28">
        <v>0</v>
      </c>
      <c r="S501" s="94">
        <v>0</v>
      </c>
      <c r="T501" s="94">
        <f>_xlfn.XLOOKUP(B501,'[3]Nur des jours'!$B:$B,'[3]Nur des jours'!$U:$U,"")</f>
        <v>0</v>
      </c>
      <c r="U501" s="94">
        <v>0</v>
      </c>
      <c r="V501" s="94">
        <v>0</v>
      </c>
      <c r="W501" s="94">
        <v>0</v>
      </c>
      <c r="X501" s="94">
        <v>0</v>
      </c>
      <c r="Y501" s="94">
        <v>0</v>
      </c>
      <c r="Z501" s="94">
        <v>0</v>
      </c>
      <c r="AA501" s="94">
        <v>0</v>
      </c>
      <c r="AB501" s="94">
        <v>0</v>
      </c>
      <c r="AC501" s="94">
        <f>_xlfn.XLOOKUP(B501,'[3]Nur des jours'!$B:$B,'[3]Nur des jours'!$N:$N,"")</f>
        <v>8.5554870688548931E-2</v>
      </c>
      <c r="AD501" s="94">
        <v>8.5554870688548931E-2</v>
      </c>
      <c r="AE501" s="94">
        <v>4.3463664376581175E-2</v>
      </c>
      <c r="AF501" s="94">
        <v>7.7776757754727213E-2</v>
      </c>
      <c r="AG501" s="94">
        <v>0.10208797089743862</v>
      </c>
      <c r="AH501" s="94">
        <v>8.5554870688548931E-2</v>
      </c>
      <c r="AI501" s="49" t="s">
        <v>5559</v>
      </c>
      <c r="AJ501" s="49"/>
      <c r="AK501" s="48" t="str" cm="1">
        <f t="array" ref="AK501">IFERROR(_xlfn.IFS(
AM501="MPR ISSUE","PDH",
AM501="BSS Hardware Issue","BSS",
AM501="Sites strategiques, MLL, Pylone, etc.","ENVTECH",
AM501="AKTIVCO DEFAUT GE &amp; POWER Cabinet","AKTIVCO",
AM501="AKTIVCO Coupure ENEO &amp; Baisse de tension","AKTIVCO GRID ONLY",
AM501="Coupure ENEO &amp; Baisse de tension","IHS GRID ONLY",
AM501="Defaut GE &amp; POWER Cabinet","IHS",
AM501="Sharing","Partners",
AM501="Sites strategiques &amp; DataCenter","SST &amp; DC",
AM501="Exclu","Exclu",
AM501="SAT","SAT",
AM501="SPARE-ISSUE","SPARE-ISSUE",
AM501="Fiber CAmtel","TRANS_FO_CAMTEL",
AM501="Fiber AOF","Fiber AOF",
AM501="Projet OCM (HUAWEI)","TRAVAUX-HUAWEI",
AM501="Projet OCM (NOKIA)","TRAVAUX-NOKIA",
AM501="ACCESS-ISSUE","ACCESS-ISSUE",
AM501="Projet OCM (ZTE, NOKIA, autres projets)","TRAVAUX OCM",
AM501="No root CAuse","No root cause",
AM501="ODU HS","PDH",
AM501="IP &amp; VLAN","PDH",
AM501="Warehouse HUAWEI","SPARE-ISSUE",
AM501="SPARE-HS","SPARE-ISSUE",
AM501="Power Telco","BSS",AM501="no impacts","no impacts"
),"")</f>
        <v>no impacts</v>
      </c>
      <c r="AL501" s="48" t="str" cm="1">
        <f t="array" ref="AL501">IFERROR(_xlfn.IFS(
AM501="MPR ISSUE","TX ISSUE",
AM501="BSS Hardware Issue","RAN ISSUE",
AM501="Sites strategiques, MLL, Pylone, etc.","ENVTECH",
AM501="AKTIVCO DEFAUT GE &amp; POWER Cabinet","POWER ISSUE",
AM501="AKTIVCO Coupure ENEO &amp; Baisse de tension","POWER ISSUE",
AM501="Coupure ENEO &amp; Baisse de tension","POWER ISSUE",
AM501="Defaut GE &amp; POWER Cabinet","POWER ISSUE",
AM501="Sharing","POWER ISSUE",
AM501="Sites strategiques &amp; DataCenter","POWER ISSUE",
AM501="Exclu","Exclu",
AM501="SAT","TX ISSUE",
AM501="SPARE-ISSUE","SPARE-ISSUE",
AM501="Fiber CAmtel","TX ISSUE",
AM501="Fiber AOF","TX ISSUE",
AM501="Projet OCM (HUAWEI)","TRAVAUX-HUAWEI",
AM501="Projet OCM (NOKIA)","TRAVAUX -NOKIA",
AM501="ACCESS-ISSUE","ACCESS-ISSUE",
AM501="Projet OCM (ZTE, NOKIA, autres projets)","TRAVAUX OCM",
AM501="No root CAuse","No root cause",
AM501="ODU HS","TX ISSUE",
AM501="IP &amp; VLAN","TX ISSUE",
AM501="Warehouse HUAWEI","SPARE-ISSUE",
AM501="SPARE-HS","SPARE-ISSUE",
AM501="Power Telco","RAN ISSUE",AM501="no impacts","no impacts"
),"")</f>
        <v>no impacts</v>
      </c>
      <c r="AM501" s="67" t="s">
        <v>5605</v>
      </c>
      <c r="AN501" s="48" t="str" cm="1">
        <f t="array" ref="AN501">IFERROR(_xlfn.IFS(
AM501="MPR ISSUE","ACTIVE",
AM501="BSS Hardware Issue","ACTIVE",
AM501="Sites strategiques, MLL, Pylone, etc.","PASSIVE",
AM501="AKTIVCO DEFAUT GE &amp; POWER Cabinet","PASSIVE",
AM501="AKTIVCO Coupure ENEO &amp; Baisse de tension","PASSIVE",
AM501="Coupure ENEO &amp; Baisse de tension","PASSIVE",
AM501="Defaut GE &amp; POWER Cabinet","PASSIVE",
AM501="Sharing","PASSIVE",
AM501="Sites strategiques &amp; DataCenter","PASSIVE",
AM501="Exclu","Exclu",
AM501="SAT","ACTIVE",
AM501="SPARE-ISSUE","SPARE-ISSUE",
AM501="Fiber CAmtel","ACTIVE",
AM501="Fiber AOF","ACTIVE",
AM501="Projet OCM (HUAWEI)","PLANNED WORKS",
AM501="Projet OCM (NOKIA)","PLANNED WORKS",
AM501="ACCESS-ISSUE","ACCESS-ISSUE",
AM501="Projet OCM (ZTE, NOKIA, autres projets)","PLANNED WORKS",
AM501="No root CAuse","No root cause",
AM501="ODU HS","ACTIVE",
AM501="IP &amp; VLAN","ACTIVE",
AM501="Warehouse HUAWEI","SPARE-ISSUE",
AM501="SPARE-HS","SPARE-ISSUE",
AM501="Power Telco","ACTIVE", AM501="no impacts","no impacts"
),"")</f>
        <v>no impacts</v>
      </c>
      <c r="AO501" s="93" t="s">
        <v>5537</v>
      </c>
      <c r="AP501" s="101" t="str">
        <f t="shared" si="23"/>
        <v>LIT_288</v>
      </c>
      <c r="AR501" s="17" t="s">
        <v>5537</v>
      </c>
      <c r="AS501" s="7" t="s">
        <v>5537</v>
      </c>
      <c r="AT501" s="6"/>
      <c r="AU501" s="7"/>
      <c r="AV501" s="3" t="s">
        <v>5537</v>
      </c>
      <c r="AW501" s="18" t="s">
        <v>5537</v>
      </c>
      <c r="AX501" s="18" t="s">
        <v>5537</v>
      </c>
      <c r="AY501" s="18" t="s">
        <v>5537</v>
      </c>
      <c r="AZ501" s="18" t="s">
        <v>5537</v>
      </c>
      <c r="BA501" s="18" t="s">
        <v>5537</v>
      </c>
      <c r="BB501" s="18" t="s">
        <v>5537</v>
      </c>
      <c r="BC501" s="18" t="s">
        <v>5537</v>
      </c>
      <c r="BD501" s="18" t="s">
        <v>5537</v>
      </c>
      <c r="BE501" s="18" t="s">
        <v>5537</v>
      </c>
      <c r="BF501" s="18" t="s">
        <v>5537</v>
      </c>
      <c r="BG501" s="18" t="s">
        <v>5537</v>
      </c>
      <c r="BH501" s="18" t="s">
        <v>5537</v>
      </c>
      <c r="BI501" s="9" t="s">
        <v>5537</v>
      </c>
      <c r="BJ501" s="14"/>
      <c r="BK501" s="14" t="s">
        <v>5537</v>
      </c>
      <c r="BL501" s="14" t="str">
        <f>_xlfn.XLOOKUP(B501,'[4]cell downs 18042026 17h'!$B:$B,'[4]cell downs 18042026 17h'!$B:$B,"")</f>
        <v/>
      </c>
      <c r="BM501" s="14" t="str">
        <f>_xlfn.XLOOKUP(B501,'[5]Cells Huawei 19042026 15h'!$B:$B,'[5]Cells Huawei 19042026 15h'!$B:$B,"")</f>
        <v/>
      </c>
      <c r="BN501" s="9" t="str">
        <f>_xlfn.XLOOKUP(B501,'[6]cells down 19042026 9H40'!$B:$B,'[6]cells down 19042026 9H40'!$B:$B,"")</f>
        <v/>
      </c>
      <c r="BO501" s="9" t="s">
        <v>3282</v>
      </c>
      <c r="BP501" s="9" t="s">
        <v>12</v>
      </c>
      <c r="BQ501" s="115"/>
    </row>
    <row r="502" spans="1:69" s="9" customFormat="1" x14ac:dyDescent="0.3">
      <c r="A502" s="1" t="s">
        <v>1137</v>
      </c>
      <c r="B502" s="8" t="s">
        <v>1138</v>
      </c>
      <c r="C502" s="3" t="str">
        <f>_xlfn.XLOOKUP(B502,'[1]daily break down'!$D:$D,'[1]daily break down'!$E:$E,"")</f>
        <v>EXTREME-NORD</v>
      </c>
      <c r="D502" s="1" t="s">
        <v>11</v>
      </c>
      <c r="E502" s="1" t="s">
        <v>66</v>
      </c>
      <c r="F502" s="3" t="s">
        <v>55</v>
      </c>
      <c r="G502" s="1" t="s">
        <v>1137</v>
      </c>
      <c r="H502" s="33" t="str">
        <f>_xlfn.XLOOKUP(B502,[2]CALCULATION!$B:$B,[2]CALCULATION!$H:$H,"")</f>
        <v>NOKIA</v>
      </c>
      <c r="I502" s="28">
        <v>2.8781444999645496</v>
      </c>
      <c r="J502" s="28">
        <v>6.3318192273994402E-3</v>
      </c>
      <c r="K502" s="28">
        <v>0.156058957390524</v>
      </c>
      <c r="L502" s="28">
        <v>3.8347637574391719E-3</v>
      </c>
      <c r="M502" s="28">
        <v>1.4982332819761775E-2</v>
      </c>
      <c r="N502" s="28">
        <v>0.17108717195972264</v>
      </c>
      <c r="O502" s="28">
        <v>0.20728013653764962</v>
      </c>
      <c r="P502" s="28">
        <v>0.10301278108390156</v>
      </c>
      <c r="Q502" s="28">
        <v>3.792862560281364E-2</v>
      </c>
      <c r="R502" s="28">
        <v>4.7979137244237365E-2</v>
      </c>
      <c r="S502" s="94">
        <v>0.68210595860229317</v>
      </c>
      <c r="T502" s="94">
        <f>_xlfn.XLOOKUP(B502,'[3]Nur des jours'!$B:$B,'[3]Nur des jours'!$U:$U,"")</f>
        <v>2.7647571342348473E-3</v>
      </c>
      <c r="U502" s="94">
        <v>0</v>
      </c>
      <c r="V502" s="94">
        <v>0.24627156105439338</v>
      </c>
      <c r="W502" s="94">
        <v>2.7647571342348473E-3</v>
      </c>
      <c r="X502" s="94">
        <v>9.7737725843695025E-3</v>
      </c>
      <c r="Y502" s="94">
        <v>3.2282745856006073E-2</v>
      </c>
      <c r="Z502" s="94">
        <v>6.9218976293045575E-2</v>
      </c>
      <c r="AA502" s="94">
        <v>5.9572609069053047E-2</v>
      </c>
      <c r="AB502" s="94">
        <v>6.3851954395613897E-3</v>
      </c>
      <c r="AC502" s="94">
        <f>_xlfn.XLOOKUP(B502,'[3]Nur des jours'!$B:$B,'[3]Nur des jours'!$N:$N,"")</f>
        <v>8.2505072296273338E-2</v>
      </c>
      <c r="AD502" s="94">
        <v>8.2505072296273338E-2</v>
      </c>
      <c r="AE502" s="94">
        <v>0.35607731936101417</v>
      </c>
      <c r="AF502" s="94">
        <v>9.4299006157538778E-2</v>
      </c>
      <c r="AG502" s="94">
        <v>0</v>
      </c>
      <c r="AH502" s="94">
        <v>8.2505072296273338E-2</v>
      </c>
      <c r="AI502" s="49" t="s">
        <v>6659</v>
      </c>
      <c r="AJ502" s="49"/>
      <c r="AK502" s="48" t="str" cm="1">
        <f t="array" ref="AK502">IFERROR(_xlfn.IFS(
AM502="MPR ISSUE","PDH",
AM502="BSS Hardware Issue","BSS",
AM502="Sites strategiques, MLL, Pylone, etc.","ENVTECH",
AM502="AKTIVCO DEFAUT GE &amp; POWER Cabinet","AKTIVCO",
AM502="AKTIVCO Coupure ENEO &amp; Baisse de tension","AKTIVCO GRID ONLY",
AM502="Coupure ENEO &amp; Baisse de tension","IHS GRID ONLY",
AM502="Defaut GE &amp; POWER Cabinet","IHS",
AM502="Sharing","Partners",
AM502="Sites strategiques &amp; DataCenter","SST &amp; DC",
AM502="Exclu","Exclu",
AM502="SAT","SAT",
AM502="SPARE-ISSUE","SPARE-ISSUE",
AM502="Fiber CAmtel","TRANS_FO_CAMTEL",
AM502="Fiber AOF","Fiber AOF",
AM502="Projet OCM (HUAWEI)","TRAVAUX-HUAWEI",
AM502="Projet OCM (NOKIA)","TRAVAUX-NOKIA",
AM502="ACCESS-ISSUE","ACCESS-ISSUE",
AM502="Projet OCM (ZTE, NOKIA, autres projets)","TRAVAUX OCM",
AM502="No root CAuse","No root cause",
AM502="ODU HS","PDH",
AM502="IP &amp; VLAN","PDH",
AM502="Warehouse HUAWEI","SPARE-ISSUE",
AM502="SPARE-HS","SPARE-ISSUE",
AM502="Power Telco","BSS",AM502="no impacts","no impacts"
),"")</f>
        <v>IHS</v>
      </c>
      <c r="AL502" s="48" t="str" cm="1">
        <f t="array" ref="AL502">IFERROR(_xlfn.IFS(
AM502="MPR ISSUE","TX ISSUE",
AM502="BSS Hardware Issue","RAN ISSUE",
AM502="Sites strategiques, MLL, Pylone, etc.","ENVTECH",
AM502="AKTIVCO DEFAUT GE &amp; POWER Cabinet","POWER ISSUE",
AM502="AKTIVCO Coupure ENEO &amp; Baisse de tension","POWER ISSUE",
AM502="Coupure ENEO &amp; Baisse de tension","POWER ISSUE",
AM502="Defaut GE &amp; POWER Cabinet","POWER ISSUE",
AM502="Sharing","POWER ISSUE",
AM502="Sites strategiques &amp; DataCenter","POWER ISSUE",
AM502="Exclu","Exclu",
AM502="SAT","TX ISSUE",
AM502="SPARE-ISSUE","SPARE-ISSUE",
AM502="Fiber CAmtel","TX ISSUE",
AM502="Fiber AOF","TX ISSUE",
AM502="Projet OCM (HUAWEI)","TRAVAUX-HUAWEI",
AM502="Projet OCM (NOKIA)","TRAVAUX -NOKIA",
AM502="ACCESS-ISSUE","ACCESS-ISSUE",
AM502="Projet OCM (ZTE, NOKIA, autres projets)","TRAVAUX OCM",
AM502="No root CAuse","No root cause",
AM502="ODU HS","TX ISSUE",
AM502="IP &amp; VLAN","TX ISSUE",
AM502="Warehouse HUAWEI","SPARE-ISSUE",
AM502="SPARE-HS","SPARE-ISSUE",
AM502="Power Telco","RAN ISSUE",AM502="no impacts","no impacts"
),"")</f>
        <v>POWER ISSUE</v>
      </c>
      <c r="AM502" s="67" t="s">
        <v>5330</v>
      </c>
      <c r="AN502" s="48" t="str" cm="1">
        <f t="array" ref="AN502">IFERROR(_xlfn.IFS(
AM502="MPR ISSUE","ACTIVE",
AM502="BSS Hardware Issue","ACTIVE",
AM502="Sites strategiques, MLL, Pylone, etc.","PASSIVE",
AM502="AKTIVCO DEFAUT GE &amp; POWER Cabinet","PASSIVE",
AM502="AKTIVCO Coupure ENEO &amp; Baisse de tension","PASSIVE",
AM502="Coupure ENEO &amp; Baisse de tension","PASSIVE",
AM502="Defaut GE &amp; POWER Cabinet","PASSIVE",
AM502="Sharing","PASSIVE",
AM502="Sites strategiques &amp; DataCenter","PASSIVE",
AM502="Exclu","Exclu",
AM502="SAT","ACTIVE",
AM502="SPARE-ISSUE","SPARE-ISSUE",
AM502="Fiber CAmtel","ACTIVE",
AM502="Fiber AOF","ACTIVE",
AM502="Projet OCM (HUAWEI)","PLANNED WORKS",
AM502="Projet OCM (NOKIA)","PLANNED WORKS",
AM502="ACCESS-ISSUE","ACCESS-ISSUE",
AM502="Projet OCM (ZTE, NOKIA, autres projets)","PLANNED WORKS",
AM502="No root CAuse","No root cause",
AM502="ODU HS","ACTIVE",
AM502="IP &amp; VLAN","ACTIVE",
AM502="Warehouse HUAWEI","SPARE-ISSUE",
AM502="SPARE-HS","SPARE-ISSUE",
AM502="Power Telco","ACTIVE", AM502="no impacts","no impacts"
),"")</f>
        <v>PASSIVE</v>
      </c>
      <c r="AO502" s="93" t="s">
        <v>6242</v>
      </c>
      <c r="AP502" s="101" t="str">
        <f t="shared" si="23"/>
        <v>EXN_041</v>
      </c>
      <c r="AR502" s="17" t="s">
        <v>5537</v>
      </c>
      <c r="AS502" s="7" t="s">
        <v>5537</v>
      </c>
      <c r="AT502" s="6"/>
      <c r="AU502" s="7"/>
      <c r="AV502" s="3" t="s">
        <v>5537</v>
      </c>
      <c r="AW502" s="18" t="s">
        <v>5537</v>
      </c>
      <c r="AX502" s="18" t="s">
        <v>5537</v>
      </c>
      <c r="AY502" s="18" t="s">
        <v>5537</v>
      </c>
      <c r="AZ502" s="18" t="s">
        <v>5537</v>
      </c>
      <c r="BA502" s="18" t="s">
        <v>5537</v>
      </c>
      <c r="BB502" s="18" t="s">
        <v>5537</v>
      </c>
      <c r="BC502" s="18" t="s">
        <v>5537</v>
      </c>
      <c r="BD502" s="18" t="s">
        <v>5537</v>
      </c>
      <c r="BE502" s="18" t="s">
        <v>5537</v>
      </c>
      <c r="BF502" s="18" t="s">
        <v>5537</v>
      </c>
      <c r="BG502" s="18" t="s">
        <v>5537</v>
      </c>
      <c r="BH502" s="18" t="s">
        <v>5537</v>
      </c>
      <c r="BI502" s="9" t="s">
        <v>6242</v>
      </c>
      <c r="BJ502" s="14"/>
      <c r="BK502" s="14" t="s">
        <v>5537</v>
      </c>
      <c r="BL502" s="14" t="str">
        <f>_xlfn.XLOOKUP(B502,'[4]cell downs 18042026 17h'!$B:$B,'[4]cell downs 18042026 17h'!$B:$B,"")</f>
        <v/>
      </c>
      <c r="BM502" s="14" t="str">
        <f>_xlfn.XLOOKUP(B502,'[5]Cells Huawei 19042026 15h'!$B:$B,'[5]Cells Huawei 19042026 15h'!$B:$B,"")</f>
        <v/>
      </c>
      <c r="BN502" s="9" t="str">
        <f>_xlfn.XLOOKUP(B502,'[6]cells down 19042026 9H40'!$B:$B,'[6]cells down 19042026 9H40'!$B:$B,"")</f>
        <v/>
      </c>
      <c r="BO502" s="9" t="s">
        <v>1138</v>
      </c>
      <c r="BP502" s="9" t="s">
        <v>5537</v>
      </c>
      <c r="BQ502" s="115"/>
    </row>
    <row r="503" spans="1:69" s="9" customFormat="1" x14ac:dyDescent="0.3">
      <c r="A503" s="2" t="s">
        <v>1855</v>
      </c>
      <c r="B503" s="8" t="s">
        <v>1856</v>
      </c>
      <c r="C503" s="3" t="str">
        <f>_xlfn.XLOOKUP(B503,'[1]daily break down'!$D:$D,'[1]daily break down'!$E:$E,"")</f>
        <v>EXTREME-NORD</v>
      </c>
      <c r="D503" s="1" t="s">
        <v>11</v>
      </c>
      <c r="E503" s="1" t="s">
        <v>83</v>
      </c>
      <c r="F503" s="3" t="s">
        <v>55</v>
      </c>
      <c r="G503" s="1" t="s">
        <v>1855</v>
      </c>
      <c r="H503" s="33" t="str">
        <f>_xlfn.XLOOKUP(B503,[2]CALCULATION!$B:$B,[2]CALCULATION!$H:$H,"")</f>
        <v>NOKIA</v>
      </c>
      <c r="I503" s="28">
        <v>5.3508331499149322E-3</v>
      </c>
      <c r="J503" s="28">
        <v>4.2498106279001309E-2</v>
      </c>
      <c r="K503" s="28">
        <v>0</v>
      </c>
      <c r="L503" s="28">
        <v>0</v>
      </c>
      <c r="M503" s="28">
        <v>2.4613832489608793E-2</v>
      </c>
      <c r="N503" s="28">
        <v>2.6946638920243058</v>
      </c>
      <c r="O503" s="28">
        <v>9.0312251637387249</v>
      </c>
      <c r="P503" s="28">
        <v>9.1321528209828866</v>
      </c>
      <c r="Q503" s="28">
        <v>7.4141095394643912</v>
      </c>
      <c r="R503" s="28">
        <v>6.202311113284388</v>
      </c>
      <c r="S503" s="94">
        <v>6.7786783233518744</v>
      </c>
      <c r="T503" s="94">
        <f>_xlfn.XLOOKUP(B503,'[3]Nur des jours'!$B:$B,'[3]Nur des jours'!$U:$U,"")</f>
        <v>0</v>
      </c>
      <c r="U503" s="94">
        <v>1.7836110499716445E-3</v>
      </c>
      <c r="V503" s="94">
        <v>0</v>
      </c>
      <c r="W503" s="94">
        <v>0</v>
      </c>
      <c r="X503" s="94">
        <v>1.6944304974729593E-3</v>
      </c>
      <c r="Y503" s="94">
        <v>0.41985278764882211</v>
      </c>
      <c r="Z503" s="94">
        <v>3.4779744555938699E-3</v>
      </c>
      <c r="AA503" s="94">
        <v>2.0065624312181167E-2</v>
      </c>
      <c r="AB503" s="94">
        <v>1.9619721549688431E-3</v>
      </c>
      <c r="AC503" s="94">
        <f>_xlfn.XLOOKUP(B503,'[3]Nur des jours'!$B:$B,'[3]Nur des jours'!$N:$N,"")</f>
        <v>7.9633624687172805E-2</v>
      </c>
      <c r="AD503" s="94">
        <v>7.9633624687172805E-2</v>
      </c>
      <c r="AE503" s="94">
        <v>0</v>
      </c>
      <c r="AF503" s="94">
        <v>0.23720848591178184</v>
      </c>
      <c r="AG503" s="94">
        <v>0</v>
      </c>
      <c r="AH503" s="94">
        <v>7.9633624687172805E-2</v>
      </c>
      <c r="AI503" s="49" t="s">
        <v>6659</v>
      </c>
      <c r="AJ503" s="49"/>
      <c r="AK503" s="48" t="str" cm="1">
        <f t="array" ref="AK503">IFERROR(_xlfn.IFS(
AM503="MPR ISSUE","PDH",
AM503="BSS Hardware Issue","BSS",
AM503="Sites strategiques, MLL, Pylone, etc.","ENVTECH",
AM503="AKTIVCO DEFAUT GE &amp; POWER Cabinet","AKTIVCO",
AM503="AKTIVCO Coupure ENEO &amp; Baisse de tension","AKTIVCO GRID ONLY",
AM503="Coupure ENEO &amp; Baisse de tension","IHS GRID ONLY",
AM503="Defaut GE &amp; POWER Cabinet","IHS",
AM503="Sharing","Partners",
AM503="Sites strategiques &amp; DataCenter","SST &amp; DC",
AM503="Exclu","Exclu",
AM503="SAT","SAT",
AM503="SPARE-ISSUE","SPARE-ISSUE",
AM503="Fiber CAmtel","TRANS_FO_CAMTEL",
AM503="Fiber AOF","Fiber AOF",
AM503="Projet OCM (HUAWEI)","TRAVAUX-HUAWEI",
AM503="Projet OCM (NOKIA)","TRAVAUX-NOKIA",
AM503="ACCESS-ISSUE","ACCESS-ISSUE",
AM503="Projet OCM (ZTE, NOKIA, autres projets)","TRAVAUX OCM",
AM503="No root CAuse","No root cause",
AM503="ODU HS","PDH",
AM503="IP &amp; VLAN","PDH",
AM503="Warehouse HUAWEI","SPARE-ISSUE",
AM503="SPARE-HS","SPARE-ISSUE",
AM503="Power Telco","BSS",AM503="no impacts","no impacts"
),"")</f>
        <v>IHS</v>
      </c>
      <c r="AL503" s="48" t="str" cm="1">
        <f t="array" ref="AL503">IFERROR(_xlfn.IFS(
AM503="MPR ISSUE","TX ISSUE",
AM503="BSS Hardware Issue","RAN ISSUE",
AM503="Sites strategiques, MLL, Pylone, etc.","ENVTECH",
AM503="AKTIVCO DEFAUT GE &amp; POWER Cabinet","POWER ISSUE",
AM503="AKTIVCO Coupure ENEO &amp; Baisse de tension","POWER ISSUE",
AM503="Coupure ENEO &amp; Baisse de tension","POWER ISSUE",
AM503="Defaut GE &amp; POWER Cabinet","POWER ISSUE",
AM503="Sharing","POWER ISSUE",
AM503="Sites strategiques &amp; DataCenter","POWER ISSUE",
AM503="Exclu","Exclu",
AM503="SAT","TX ISSUE",
AM503="SPARE-ISSUE","SPARE-ISSUE",
AM503="Fiber CAmtel","TX ISSUE",
AM503="Fiber AOF","TX ISSUE",
AM503="Projet OCM (HUAWEI)","TRAVAUX-HUAWEI",
AM503="Projet OCM (NOKIA)","TRAVAUX -NOKIA",
AM503="ACCESS-ISSUE","ACCESS-ISSUE",
AM503="Projet OCM (ZTE, NOKIA, autres projets)","TRAVAUX OCM",
AM503="No root CAuse","No root cause",
AM503="ODU HS","TX ISSUE",
AM503="IP &amp; VLAN","TX ISSUE",
AM503="Warehouse HUAWEI","SPARE-ISSUE",
AM503="SPARE-HS","SPARE-ISSUE",
AM503="Power Telco","RAN ISSUE",AM503="no impacts","no impacts"
),"")</f>
        <v>POWER ISSUE</v>
      </c>
      <c r="AM503" s="67" t="s">
        <v>5330</v>
      </c>
      <c r="AN503" s="48" t="str" cm="1">
        <f t="array" ref="AN503">IFERROR(_xlfn.IFS(
AM503="MPR ISSUE","ACTIVE",
AM503="BSS Hardware Issue","ACTIVE",
AM503="Sites strategiques, MLL, Pylone, etc.","PASSIVE",
AM503="AKTIVCO DEFAUT GE &amp; POWER Cabinet","PASSIVE",
AM503="AKTIVCO Coupure ENEO &amp; Baisse de tension","PASSIVE",
AM503="Coupure ENEO &amp; Baisse de tension","PASSIVE",
AM503="Defaut GE &amp; POWER Cabinet","PASSIVE",
AM503="Sharing","PASSIVE",
AM503="Sites strategiques &amp; DataCenter","PASSIVE",
AM503="Exclu","Exclu",
AM503="SAT","ACTIVE",
AM503="SPARE-ISSUE","SPARE-ISSUE",
AM503="Fiber CAmtel","ACTIVE",
AM503="Fiber AOF","ACTIVE",
AM503="Projet OCM (HUAWEI)","PLANNED WORKS",
AM503="Projet OCM (NOKIA)","PLANNED WORKS",
AM503="ACCESS-ISSUE","ACCESS-ISSUE",
AM503="Projet OCM (ZTE, NOKIA, autres projets)","PLANNED WORKS",
AM503="No root CAuse","No root cause",
AM503="ODU HS","ACTIVE",
AM503="IP &amp; VLAN","ACTIVE",
AM503="Warehouse HUAWEI","SPARE-ISSUE",
AM503="SPARE-HS","SPARE-ISSUE",
AM503="Power Telco","ACTIVE", AM503="no impacts","no impacts"
),"")</f>
        <v>PASSIVE</v>
      </c>
      <c r="AO503" s="93" t="s">
        <v>6257</v>
      </c>
      <c r="AP503" s="101" t="str">
        <f t="shared" si="23"/>
        <v>EXN_807</v>
      </c>
      <c r="AR503" s="17" t="s">
        <v>5537</v>
      </c>
      <c r="AS503" s="7" t="s">
        <v>5537</v>
      </c>
      <c r="AT503" s="6"/>
      <c r="AU503" s="7"/>
      <c r="AV503" s="3" t="s">
        <v>5537</v>
      </c>
      <c r="AW503" s="18" t="s">
        <v>5537</v>
      </c>
      <c r="AX503" s="18" t="s">
        <v>5537</v>
      </c>
      <c r="AY503" s="18" t="s">
        <v>5537</v>
      </c>
      <c r="AZ503" s="18" t="s">
        <v>5537</v>
      </c>
      <c r="BA503" s="18" t="s">
        <v>5537</v>
      </c>
      <c r="BB503" s="18" t="s">
        <v>5537</v>
      </c>
      <c r="BC503" s="18" t="s">
        <v>5537</v>
      </c>
      <c r="BD503" s="18" t="s">
        <v>5537</v>
      </c>
      <c r="BE503" s="18" t="s">
        <v>5537</v>
      </c>
      <c r="BF503" s="18" t="s">
        <v>5537</v>
      </c>
      <c r="BG503" s="18" t="s">
        <v>5537</v>
      </c>
      <c r="BH503" s="18" t="s">
        <v>5537</v>
      </c>
      <c r="BI503" s="9" t="s">
        <v>6257</v>
      </c>
      <c r="BJ503" s="14"/>
      <c r="BK503" s="14" t="s">
        <v>5537</v>
      </c>
      <c r="BL503" s="14" t="str">
        <f>_xlfn.XLOOKUP(B503,'[4]cell downs 18042026 17h'!$B:$B,'[4]cell downs 18042026 17h'!$B:$B,"")</f>
        <v/>
      </c>
      <c r="BM503" s="14" t="str">
        <f>_xlfn.XLOOKUP(B503,'[5]Cells Huawei 19042026 15h'!$B:$B,'[5]Cells Huawei 19042026 15h'!$B:$B,"")</f>
        <v/>
      </c>
      <c r="BN503" s="9" t="str">
        <f>_xlfn.XLOOKUP(B503,'[6]cells down 19042026 9H40'!$B:$B,'[6]cells down 19042026 9H40'!$B:$B,"")</f>
        <v/>
      </c>
      <c r="BO503" s="9" t="s">
        <v>1856</v>
      </c>
      <c r="BP503" s="9" t="s">
        <v>12</v>
      </c>
      <c r="BQ503" s="115"/>
    </row>
    <row r="504" spans="1:69" s="9" customFormat="1" x14ac:dyDescent="0.3">
      <c r="A504" s="1" t="s">
        <v>2515</v>
      </c>
      <c r="B504" s="8" t="s">
        <v>2516</v>
      </c>
      <c r="C504" s="3" t="str">
        <f>_xlfn.XLOOKUP(B504,'[1]daily break down'!$D:$D,'[1]daily break down'!$E:$E,"")</f>
        <v>Douala</v>
      </c>
      <c r="D504" s="1" t="s">
        <v>11</v>
      </c>
      <c r="E504" s="1" t="s">
        <v>757</v>
      </c>
      <c r="F504" s="3" t="s">
        <v>31</v>
      </c>
      <c r="G504" s="1" t="s">
        <v>32</v>
      </c>
      <c r="H504" s="34" t="str">
        <f>_xlfn.XLOOKUP(B504,[2]CALCULATION!$B:$B,[2]CALCULATION!$H:$H,"")</f>
        <v>ZTE</v>
      </c>
      <c r="I504" s="28">
        <v>0</v>
      </c>
      <c r="J504" s="28">
        <v>0.43858241090308248</v>
      </c>
      <c r="K504" s="28">
        <v>0</v>
      </c>
      <c r="L504" s="28">
        <v>3.6258714219265784E-2</v>
      </c>
      <c r="M504" s="28">
        <v>0</v>
      </c>
      <c r="N504" s="28">
        <v>0</v>
      </c>
      <c r="O504" s="28">
        <v>3.7203973370088315E-2</v>
      </c>
      <c r="P504" s="28">
        <v>0</v>
      </c>
      <c r="Q504" s="28">
        <v>0</v>
      </c>
      <c r="R504" s="28">
        <v>0</v>
      </c>
      <c r="S504" s="94">
        <v>0</v>
      </c>
      <c r="T504" s="94">
        <f>_xlfn.XLOOKUP(B504,'[3]Nur des jours'!$B:$B,'[3]Nur des jours'!$U:$U,"")</f>
        <v>0</v>
      </c>
      <c r="U504" s="94">
        <v>0</v>
      </c>
      <c r="V504" s="94">
        <v>0</v>
      </c>
      <c r="W504" s="94">
        <v>0</v>
      </c>
      <c r="X504" s="94">
        <v>4.0539133015440834E-2</v>
      </c>
      <c r="Y504" s="94">
        <v>0</v>
      </c>
      <c r="Z504" s="94">
        <v>0</v>
      </c>
      <c r="AA504" s="94">
        <v>0</v>
      </c>
      <c r="AB504" s="94">
        <v>7.7118878644419922E-2</v>
      </c>
      <c r="AC504" s="94">
        <f>_xlfn.XLOOKUP(B504,'[3]Nur des jours'!$B:$B,'[3]Nur des jours'!$N:$N,"")</f>
        <v>7.9473108982316201E-2</v>
      </c>
      <c r="AD504" s="94">
        <v>7.9473108982316201E-2</v>
      </c>
      <c r="AE504" s="94">
        <v>1.1240602856012374E-3</v>
      </c>
      <c r="AF504" s="94">
        <v>2.2313004273889886E-3</v>
      </c>
      <c r="AG504" s="94">
        <v>0.15065243276489707</v>
      </c>
      <c r="AH504" s="94">
        <v>7.9473108982316201E-2</v>
      </c>
      <c r="AI504" s="49" t="s">
        <v>5559</v>
      </c>
      <c r="AJ504" s="49"/>
      <c r="AK504" s="48" t="str" cm="1">
        <f t="array" ref="AK504">IFERROR(_xlfn.IFS(
AM504="MPR ISSUE","PDH",
AM504="BSS Hardware Issue","BSS",
AM504="Sites strategiques, MLL, Pylone, etc.","ENVTECH",
AM504="AKTIVCO DEFAUT GE &amp; POWER Cabinet","AKTIVCO",
AM504="AKTIVCO Coupure ENEO &amp; Baisse de tension","AKTIVCO GRID ONLY",
AM504="Coupure ENEO &amp; Baisse de tension","IHS GRID ONLY",
AM504="Defaut GE &amp; POWER Cabinet","IHS",
AM504="Sharing","Partners",
AM504="Sites strategiques &amp; DataCenter","SST &amp; DC",
AM504="Exclu","Exclu",
AM504="SAT","SAT",
AM504="SPARE-ISSUE","SPARE-ISSUE",
AM504="Fiber CAmtel","TRANS_FO_CAMTEL",
AM504="Fiber AOF","Fiber AOF",
AM504="Projet OCM (HUAWEI)","TRAVAUX-HUAWEI",
AM504="Projet OCM (NOKIA)","TRAVAUX-NOKIA",
AM504="ACCESS-ISSUE","ACCESS-ISSUE",
AM504="Projet OCM (ZTE, NOKIA, autres projets)","TRAVAUX OCM",
AM504="No root CAuse","No root cause",
AM504="ODU HS","PDH",
AM504="IP &amp; VLAN","PDH",
AM504="Warehouse HUAWEI","SPARE-ISSUE",
AM504="SPARE-HS","SPARE-ISSUE",
AM504="Power Telco","BSS",AM504="no impacts","no impacts"
),"")</f>
        <v>no impacts</v>
      </c>
      <c r="AL504" s="48" t="str" cm="1">
        <f t="array" ref="AL504">IFERROR(_xlfn.IFS(
AM504="MPR ISSUE","TX ISSUE",
AM504="BSS Hardware Issue","RAN ISSUE",
AM504="Sites strategiques, MLL, Pylone, etc.","ENVTECH",
AM504="AKTIVCO DEFAUT GE &amp; POWER Cabinet","POWER ISSUE",
AM504="AKTIVCO Coupure ENEO &amp; Baisse de tension","POWER ISSUE",
AM504="Coupure ENEO &amp; Baisse de tension","POWER ISSUE",
AM504="Defaut GE &amp; POWER Cabinet","POWER ISSUE",
AM504="Sharing","POWER ISSUE",
AM504="Sites strategiques &amp; DataCenter","POWER ISSUE",
AM504="Exclu","Exclu",
AM504="SAT","TX ISSUE",
AM504="SPARE-ISSUE","SPARE-ISSUE",
AM504="Fiber CAmtel","TX ISSUE",
AM504="Fiber AOF","TX ISSUE",
AM504="Projet OCM (HUAWEI)","TRAVAUX-HUAWEI",
AM504="Projet OCM (NOKIA)","TRAVAUX -NOKIA",
AM504="ACCESS-ISSUE","ACCESS-ISSUE",
AM504="Projet OCM (ZTE, NOKIA, autres projets)","TRAVAUX OCM",
AM504="No root CAuse","No root cause",
AM504="ODU HS","TX ISSUE",
AM504="IP &amp; VLAN","TX ISSUE",
AM504="Warehouse HUAWEI","SPARE-ISSUE",
AM504="SPARE-HS","SPARE-ISSUE",
AM504="Power Telco","RAN ISSUE",AM504="no impacts","no impacts"
),"")</f>
        <v>no impacts</v>
      </c>
      <c r="AM504" s="67" t="s">
        <v>5605</v>
      </c>
      <c r="AN504" s="48" t="str" cm="1">
        <f t="array" ref="AN504">IFERROR(_xlfn.IFS(
AM504="MPR ISSUE","ACTIVE",
AM504="BSS Hardware Issue","ACTIVE",
AM504="Sites strategiques, MLL, Pylone, etc.","PASSIVE",
AM504="AKTIVCO DEFAUT GE &amp; POWER Cabinet","PASSIVE",
AM504="AKTIVCO Coupure ENEO &amp; Baisse de tension","PASSIVE",
AM504="Coupure ENEO &amp; Baisse de tension","PASSIVE",
AM504="Defaut GE &amp; POWER Cabinet","PASSIVE",
AM504="Sharing","PASSIVE",
AM504="Sites strategiques &amp; DataCenter","PASSIVE",
AM504="Exclu","Exclu",
AM504="SAT","ACTIVE",
AM504="SPARE-ISSUE","SPARE-ISSUE",
AM504="Fiber CAmtel","ACTIVE",
AM504="Fiber AOF","ACTIVE",
AM504="Projet OCM (HUAWEI)","PLANNED WORKS",
AM504="Projet OCM (NOKIA)","PLANNED WORKS",
AM504="ACCESS-ISSUE","ACCESS-ISSUE",
AM504="Projet OCM (ZTE, NOKIA, autres projets)","PLANNED WORKS",
AM504="No root CAuse","No root cause",
AM504="ODU HS","ACTIVE",
AM504="IP &amp; VLAN","ACTIVE",
AM504="Warehouse HUAWEI","SPARE-ISSUE",
AM504="SPARE-HS","SPARE-ISSUE",
AM504="Power Telco","ACTIVE", AM504="no impacts","no impacts"
),"")</f>
        <v>no impacts</v>
      </c>
      <c r="AO504" s="93" t="s">
        <v>5537</v>
      </c>
      <c r="AP504" s="101" t="str">
        <f t="shared" si="23"/>
        <v>LIT_125</v>
      </c>
      <c r="AR504" s="17" t="s">
        <v>5537</v>
      </c>
      <c r="AS504" s="7" t="s">
        <v>5537</v>
      </c>
      <c r="AT504" s="6"/>
      <c r="AU504" s="7"/>
      <c r="AV504" s="3" t="s">
        <v>5537</v>
      </c>
      <c r="AW504" s="18" t="s">
        <v>5537</v>
      </c>
      <c r="AX504" s="18" t="s">
        <v>5537</v>
      </c>
      <c r="AY504" s="18" t="s">
        <v>5537</v>
      </c>
      <c r="AZ504" s="18" t="s">
        <v>5537</v>
      </c>
      <c r="BA504" s="18" t="s">
        <v>5537</v>
      </c>
      <c r="BB504" s="18" t="s">
        <v>5537</v>
      </c>
      <c r="BC504" s="18" t="s">
        <v>5537</v>
      </c>
      <c r="BD504" s="18" t="s">
        <v>5537</v>
      </c>
      <c r="BE504" s="18" t="s">
        <v>5537</v>
      </c>
      <c r="BF504" s="18" t="s">
        <v>5537</v>
      </c>
      <c r="BG504" s="18" t="s">
        <v>5537</v>
      </c>
      <c r="BH504" s="18" t="s">
        <v>5537</v>
      </c>
      <c r="BI504" s="9" t="s">
        <v>5537</v>
      </c>
      <c r="BJ504" s="14"/>
      <c r="BK504" s="14" t="s">
        <v>5537</v>
      </c>
      <c r="BL504" s="14" t="str">
        <f>_xlfn.XLOOKUP(B504,'[4]cell downs 18042026 17h'!$B:$B,'[4]cell downs 18042026 17h'!$B:$B,"")</f>
        <v/>
      </c>
      <c r="BM504" s="14" t="str">
        <f>_xlfn.XLOOKUP(B504,'[5]Cells Huawei 19042026 15h'!$B:$B,'[5]Cells Huawei 19042026 15h'!$B:$B,"")</f>
        <v/>
      </c>
      <c r="BN504" s="9" t="str">
        <f>_xlfn.XLOOKUP(B504,'[6]cells down 19042026 9H40'!$B:$B,'[6]cells down 19042026 9H40'!$B:$B,"")</f>
        <v/>
      </c>
      <c r="BO504" s="9" t="s">
        <v>2516</v>
      </c>
      <c r="BP504" s="9" t="s">
        <v>5578</v>
      </c>
      <c r="BQ504" s="115"/>
    </row>
    <row r="505" spans="1:69" s="9" customFormat="1" x14ac:dyDescent="0.3">
      <c r="A505" s="1" t="s">
        <v>1183</v>
      </c>
      <c r="B505" s="8" t="s">
        <v>1184</v>
      </c>
      <c r="C505" s="3" t="str">
        <f>_xlfn.XLOOKUP(B505,'[1]daily break down'!$D:$D,'[1]daily break down'!$E:$E,"")</f>
        <v>OUEST</v>
      </c>
      <c r="D505" s="1" t="s">
        <v>11</v>
      </c>
      <c r="E505" s="1" t="s">
        <v>12</v>
      </c>
      <c r="F505" s="3" t="s">
        <v>102</v>
      </c>
      <c r="G505" s="1" t="s">
        <v>1183</v>
      </c>
      <c r="H505" s="33" t="str">
        <f>_xlfn.XLOOKUP(B505,[2]CALCULATION!$B:$B,[2]CALCULATION!$H:$H,"")</f>
        <v>NOKIA</v>
      </c>
      <c r="I505" s="28">
        <v>5.3505234952235873E-5</v>
      </c>
      <c r="J505" s="28">
        <v>1.7835078317469854E-5</v>
      </c>
      <c r="K505" s="28">
        <v>5.3505234952177976E-5</v>
      </c>
      <c r="L505" s="28">
        <v>3.5670156634823915E-5</v>
      </c>
      <c r="M505" s="28">
        <v>2.2554452118800019</v>
      </c>
      <c r="N505" s="28">
        <v>2.2614879306457926E-2</v>
      </c>
      <c r="O505" s="28">
        <v>3.5670156634766019E-5</v>
      </c>
      <c r="P505" s="28">
        <v>0</v>
      </c>
      <c r="Q505" s="28">
        <v>3.5670156634766019E-5</v>
      </c>
      <c r="R505" s="28">
        <v>3.5670156634766019E-5</v>
      </c>
      <c r="S505" s="94">
        <v>0</v>
      </c>
      <c r="T505" s="94">
        <f>_xlfn.XLOOKUP(B505,'[3]Nur des jours'!$B:$B,'[3]Nur des jours'!$U:$U,"")</f>
        <v>1.8548481450092805E-3</v>
      </c>
      <c r="U505" s="94">
        <v>1.7835078317469854E-5</v>
      </c>
      <c r="V505" s="94">
        <v>1.0701046990435595E-4</v>
      </c>
      <c r="W505" s="94">
        <v>1.8548481450092224E-3</v>
      </c>
      <c r="X505" s="94">
        <v>3.5670156634708122E-5</v>
      </c>
      <c r="Y505" s="94">
        <v>3.5670156634823915E-5</v>
      </c>
      <c r="Z505" s="94">
        <v>7.1340313269532038E-5</v>
      </c>
      <c r="AA505" s="94">
        <v>5.3505234952235873E-5</v>
      </c>
      <c r="AB505" s="94">
        <v>0</v>
      </c>
      <c r="AC505" s="94">
        <f>_xlfn.XLOOKUP(B505,'[3]Nur des jours'!$B:$B,'[3]Nur des jours'!$N:$N,"")</f>
        <v>7.9063987978937433E-2</v>
      </c>
      <c r="AD505" s="94">
        <v>7.9063987978937433E-2</v>
      </c>
      <c r="AE505" s="94">
        <v>7.6186308246306095E-2</v>
      </c>
      <c r="AF505" s="94">
        <v>0.15937860195640521</v>
      </c>
      <c r="AG505" s="94">
        <v>2.8148949800614088E-2</v>
      </c>
      <c r="AH505" s="94">
        <v>7.9063987978937433E-2</v>
      </c>
      <c r="AI505" s="49" t="s">
        <v>5559</v>
      </c>
      <c r="AJ505" s="49"/>
      <c r="AK505" s="48" t="str" cm="1">
        <f t="array" ref="AK505">IFERROR(_xlfn.IFS(
AM505="MPR ISSUE","PDH",
AM505="BSS Hardware Issue","BSS",
AM505="Sites strategiques, MLL, Pylone, etc.","ENVTECH",
AM505="AKTIVCO DEFAUT GE &amp; POWER Cabinet","AKTIVCO",
AM505="AKTIVCO Coupure ENEO &amp; Baisse de tension","AKTIVCO GRID ONLY",
AM505="Coupure ENEO &amp; Baisse de tension","IHS GRID ONLY",
AM505="Defaut GE &amp; POWER Cabinet","IHS",
AM505="Sharing","Partners",
AM505="Sites strategiques &amp; DataCenter","SST &amp; DC",
AM505="Exclu","Exclu",
AM505="SAT","SAT",
AM505="SPARE-ISSUE","SPARE-ISSUE",
AM505="Fiber CAmtel","TRANS_FO_CAMTEL",
AM505="Fiber AOF","Fiber AOF",
AM505="Projet OCM (HUAWEI)","TRAVAUX-HUAWEI",
AM505="Projet OCM (NOKIA)","TRAVAUX-NOKIA",
AM505="ACCESS-ISSUE","ACCESS-ISSUE",
AM505="Projet OCM (ZTE, NOKIA, autres projets)","TRAVAUX OCM",
AM505="No root CAuse","No root cause",
AM505="ODU HS","PDH",
AM505="IP &amp; VLAN","PDH",
AM505="Warehouse HUAWEI","SPARE-ISSUE",
AM505="SPARE-HS","SPARE-ISSUE",
AM505="Power Telco","BSS",AM505="no impacts","no impacts"
),"")</f>
        <v>no impacts</v>
      </c>
      <c r="AL505" s="48" t="str" cm="1">
        <f t="array" ref="AL505">IFERROR(_xlfn.IFS(
AM505="MPR ISSUE","TX ISSUE",
AM505="BSS Hardware Issue","RAN ISSUE",
AM505="Sites strategiques, MLL, Pylone, etc.","ENVTECH",
AM505="AKTIVCO DEFAUT GE &amp; POWER Cabinet","POWER ISSUE",
AM505="AKTIVCO Coupure ENEO &amp; Baisse de tension","POWER ISSUE",
AM505="Coupure ENEO &amp; Baisse de tension","POWER ISSUE",
AM505="Defaut GE &amp; POWER Cabinet","POWER ISSUE",
AM505="Sharing","POWER ISSUE",
AM505="Sites strategiques &amp; DataCenter","POWER ISSUE",
AM505="Exclu","Exclu",
AM505="SAT","TX ISSUE",
AM505="SPARE-ISSUE","SPARE-ISSUE",
AM505="Fiber CAmtel","TX ISSUE",
AM505="Fiber AOF","TX ISSUE",
AM505="Projet OCM (HUAWEI)","TRAVAUX-HUAWEI",
AM505="Projet OCM (NOKIA)","TRAVAUX -NOKIA",
AM505="ACCESS-ISSUE","ACCESS-ISSUE",
AM505="Projet OCM (ZTE, NOKIA, autres projets)","TRAVAUX OCM",
AM505="No root CAuse","No root cause",
AM505="ODU HS","TX ISSUE",
AM505="IP &amp; VLAN","TX ISSUE",
AM505="Warehouse HUAWEI","SPARE-ISSUE",
AM505="SPARE-HS","SPARE-ISSUE",
AM505="Power Telco","RAN ISSUE",AM505="no impacts","no impacts"
),"")</f>
        <v>no impacts</v>
      </c>
      <c r="AM505" s="67" t="s">
        <v>5605</v>
      </c>
      <c r="AN505" s="48" t="str" cm="1">
        <f t="array" ref="AN505">IFERROR(_xlfn.IFS(
AM505="MPR ISSUE","ACTIVE",
AM505="BSS Hardware Issue","ACTIVE",
AM505="Sites strategiques, MLL, Pylone, etc.","PASSIVE",
AM505="AKTIVCO DEFAUT GE &amp; POWER Cabinet","PASSIVE",
AM505="AKTIVCO Coupure ENEO &amp; Baisse de tension","PASSIVE",
AM505="Coupure ENEO &amp; Baisse de tension","PASSIVE",
AM505="Defaut GE &amp; POWER Cabinet","PASSIVE",
AM505="Sharing","PASSIVE",
AM505="Sites strategiques &amp; DataCenter","PASSIVE",
AM505="Exclu","Exclu",
AM505="SAT","ACTIVE",
AM505="SPARE-ISSUE","SPARE-ISSUE",
AM505="Fiber CAmtel","ACTIVE",
AM505="Fiber AOF","ACTIVE",
AM505="Projet OCM (HUAWEI)","PLANNED WORKS",
AM505="Projet OCM (NOKIA)","PLANNED WORKS",
AM505="ACCESS-ISSUE","ACCESS-ISSUE",
AM505="Projet OCM (ZTE, NOKIA, autres projets)","PLANNED WORKS",
AM505="No root CAuse","No root cause",
AM505="ODU HS","ACTIVE",
AM505="IP &amp; VLAN","ACTIVE",
AM505="Warehouse HUAWEI","SPARE-ISSUE",
AM505="SPARE-HS","SPARE-ISSUE",
AM505="Power Telco","ACTIVE", AM505="no impacts","no impacts"
),"")</f>
        <v>no impacts</v>
      </c>
      <c r="AO505" s="93" t="s">
        <v>5537</v>
      </c>
      <c r="AP505" s="101" t="str">
        <f t="shared" si="23"/>
        <v>OST_026</v>
      </c>
      <c r="AR505" s="17" t="s">
        <v>5537</v>
      </c>
      <c r="AS505" s="7" t="s">
        <v>5537</v>
      </c>
      <c r="AT505" s="6"/>
      <c r="AU505" s="7"/>
      <c r="AV505" s="3" t="s">
        <v>5537</v>
      </c>
      <c r="AW505" s="18" t="s">
        <v>5537</v>
      </c>
      <c r="AX505" s="18" t="s">
        <v>5537</v>
      </c>
      <c r="AY505" s="18" t="s">
        <v>5537</v>
      </c>
      <c r="AZ505" s="18" t="s">
        <v>5537</v>
      </c>
      <c r="BA505" s="18" t="s">
        <v>5537</v>
      </c>
      <c r="BB505" s="18" t="s">
        <v>5537</v>
      </c>
      <c r="BC505" s="18" t="s">
        <v>5537</v>
      </c>
      <c r="BD505" s="18" t="s">
        <v>5537</v>
      </c>
      <c r="BE505" s="18" t="s">
        <v>5537</v>
      </c>
      <c r="BF505" s="18" t="s">
        <v>5537</v>
      </c>
      <c r="BG505" s="18" t="s">
        <v>5537</v>
      </c>
      <c r="BH505" s="18" t="s">
        <v>5537</v>
      </c>
      <c r="BI505" s="9" t="s">
        <v>5537</v>
      </c>
      <c r="BJ505" s="14"/>
      <c r="BK505" s="14" t="s">
        <v>5537</v>
      </c>
      <c r="BL505" s="14" t="str">
        <f>_xlfn.XLOOKUP(B505,'[4]cell downs 18042026 17h'!$B:$B,'[4]cell downs 18042026 17h'!$B:$B,"")</f>
        <v/>
      </c>
      <c r="BM505" s="14" t="str">
        <f>_xlfn.XLOOKUP(B505,'[5]Cells Huawei 19042026 15h'!$B:$B,'[5]Cells Huawei 19042026 15h'!$B:$B,"")</f>
        <v/>
      </c>
      <c r="BN505" s="9" t="str">
        <f>_xlfn.XLOOKUP(B505,'[6]cells down 19042026 9H40'!$B:$B,'[6]cells down 19042026 9H40'!$B:$B,"")</f>
        <v/>
      </c>
      <c r="BO505" s="9" t="s">
        <v>1184</v>
      </c>
      <c r="BP505" s="9" t="s">
        <v>12</v>
      </c>
      <c r="BQ505" s="115"/>
    </row>
    <row r="506" spans="1:69" s="9" customFormat="1" x14ac:dyDescent="0.3">
      <c r="A506" s="1" t="s">
        <v>3305</v>
      </c>
      <c r="B506" s="8" t="s">
        <v>3306</v>
      </c>
      <c r="C506" s="3" t="str">
        <f>_xlfn.XLOOKUP(B506,'[1]daily break down'!$D:$D,'[1]daily break down'!$E:$E,"")</f>
        <v>CENTRE</v>
      </c>
      <c r="D506" s="1" t="s">
        <v>11</v>
      </c>
      <c r="E506" s="1" t="s">
        <v>12</v>
      </c>
      <c r="F506" s="3" t="s">
        <v>226</v>
      </c>
      <c r="G506" s="1" t="s">
        <v>2236</v>
      </c>
      <c r="H506" s="34" t="str">
        <f>_xlfn.XLOOKUP(B506,[2]CALCULATION!$B:$B,[2]CALCULATION!$H:$H,"")</f>
        <v>ZTE</v>
      </c>
      <c r="I506" s="28">
        <v>2.6928114646737038</v>
      </c>
      <c r="J506" s="28">
        <v>0</v>
      </c>
      <c r="K506" s="28">
        <v>0</v>
      </c>
      <c r="L506" s="28">
        <v>0.53253760347912427</v>
      </c>
      <c r="M506" s="28">
        <v>0</v>
      </c>
      <c r="N506" s="28">
        <v>0</v>
      </c>
      <c r="O506" s="28">
        <v>0</v>
      </c>
      <c r="P506" s="28">
        <v>8.6845290698893322E-17</v>
      </c>
      <c r="Q506" s="28">
        <v>0</v>
      </c>
      <c r="R506" s="28">
        <v>0</v>
      </c>
      <c r="S506" s="94">
        <v>0</v>
      </c>
      <c r="T506" s="94">
        <f>_xlfn.XLOOKUP(B506,'[3]Nur des jours'!$B:$B,'[3]Nur des jours'!$U:$U,"")</f>
        <v>0</v>
      </c>
      <c r="U506" s="94">
        <v>0</v>
      </c>
      <c r="V506" s="94">
        <v>0</v>
      </c>
      <c r="W506" s="94">
        <v>0</v>
      </c>
      <c r="X506" s="94">
        <v>0</v>
      </c>
      <c r="Y506" s="94">
        <v>0</v>
      </c>
      <c r="Z506" s="94">
        <v>0</v>
      </c>
      <c r="AA506" s="94">
        <v>0</v>
      </c>
      <c r="AB506" s="94">
        <v>0</v>
      </c>
      <c r="AC506" s="94">
        <f>_xlfn.XLOOKUP(B506,'[3]Nur des jours'!$B:$B,'[3]Nur des jours'!$N:$N,"")</f>
        <v>7.8188983343463109E-2</v>
      </c>
      <c r="AD506" s="94">
        <v>7.8188983343463109E-2</v>
      </c>
      <c r="AE506" s="94">
        <v>5.7701761327530188E-2</v>
      </c>
      <c r="AF506" s="94">
        <v>4.8185463991485405E-2</v>
      </c>
      <c r="AG506" s="94">
        <v>0.10311398065520108</v>
      </c>
      <c r="AH506" s="94">
        <v>7.8188983343463109E-2</v>
      </c>
      <c r="AI506" s="49" t="s">
        <v>5559</v>
      </c>
      <c r="AJ506" s="49"/>
      <c r="AK506" s="48" t="str" cm="1">
        <f t="array" ref="AK506">IFERROR(_xlfn.IFS(
AM506="MPR ISSUE","PDH",
AM506="BSS Hardware Issue","BSS",
AM506="Sites strategiques, MLL, Pylone, etc.","ENVTECH",
AM506="AKTIVCO DEFAUT GE &amp; POWER Cabinet","AKTIVCO",
AM506="AKTIVCO Coupure ENEO &amp; Baisse de tension","AKTIVCO GRID ONLY",
AM506="Coupure ENEO &amp; Baisse de tension","IHS GRID ONLY",
AM506="Defaut GE &amp; POWER Cabinet","IHS",
AM506="Sharing","Partners",
AM506="Sites strategiques &amp; DataCenter","SST &amp; DC",
AM506="Exclu","Exclu",
AM506="SAT","SAT",
AM506="SPARE-ISSUE","SPARE-ISSUE",
AM506="Fiber CAmtel","TRANS_FO_CAMTEL",
AM506="Fiber AOF","Fiber AOF",
AM506="Projet OCM (HUAWEI)","TRAVAUX-HUAWEI",
AM506="Projet OCM (NOKIA)","TRAVAUX-NOKIA",
AM506="ACCESS-ISSUE","ACCESS-ISSUE",
AM506="Projet OCM (ZTE, NOKIA, autres projets)","TRAVAUX OCM",
AM506="No root CAuse","No root cause",
AM506="ODU HS","PDH",
AM506="IP &amp; VLAN","PDH",
AM506="Warehouse HUAWEI","SPARE-ISSUE",
AM506="SPARE-HS","SPARE-ISSUE",
AM506="Power Telco","BSS",AM506="no impacts","no impacts"
),"")</f>
        <v>no impacts</v>
      </c>
      <c r="AL506" s="48" t="str" cm="1">
        <f t="array" ref="AL506">IFERROR(_xlfn.IFS(
AM506="MPR ISSUE","TX ISSUE",
AM506="BSS Hardware Issue","RAN ISSUE",
AM506="Sites strategiques, MLL, Pylone, etc.","ENVTECH",
AM506="AKTIVCO DEFAUT GE &amp; POWER Cabinet","POWER ISSUE",
AM506="AKTIVCO Coupure ENEO &amp; Baisse de tension","POWER ISSUE",
AM506="Coupure ENEO &amp; Baisse de tension","POWER ISSUE",
AM506="Defaut GE &amp; POWER Cabinet","POWER ISSUE",
AM506="Sharing","POWER ISSUE",
AM506="Sites strategiques &amp; DataCenter","POWER ISSUE",
AM506="Exclu","Exclu",
AM506="SAT","TX ISSUE",
AM506="SPARE-ISSUE","SPARE-ISSUE",
AM506="Fiber CAmtel","TX ISSUE",
AM506="Fiber AOF","TX ISSUE",
AM506="Projet OCM (HUAWEI)","TRAVAUX-HUAWEI",
AM506="Projet OCM (NOKIA)","TRAVAUX -NOKIA",
AM506="ACCESS-ISSUE","ACCESS-ISSUE",
AM506="Projet OCM (ZTE, NOKIA, autres projets)","TRAVAUX OCM",
AM506="No root CAuse","No root cause",
AM506="ODU HS","TX ISSUE",
AM506="IP &amp; VLAN","TX ISSUE",
AM506="Warehouse HUAWEI","SPARE-ISSUE",
AM506="SPARE-HS","SPARE-ISSUE",
AM506="Power Telco","RAN ISSUE",AM506="no impacts","no impacts"
),"")</f>
        <v>no impacts</v>
      </c>
      <c r="AM506" s="67" t="s">
        <v>5605</v>
      </c>
      <c r="AN506" s="48" t="str" cm="1">
        <f t="array" ref="AN506">IFERROR(_xlfn.IFS(
AM506="MPR ISSUE","ACTIVE",
AM506="BSS Hardware Issue","ACTIVE",
AM506="Sites strategiques, MLL, Pylone, etc.","PASSIVE",
AM506="AKTIVCO DEFAUT GE &amp; POWER Cabinet","PASSIVE",
AM506="AKTIVCO Coupure ENEO &amp; Baisse de tension","PASSIVE",
AM506="Coupure ENEO &amp; Baisse de tension","PASSIVE",
AM506="Defaut GE &amp; POWER Cabinet","PASSIVE",
AM506="Sharing","PASSIVE",
AM506="Sites strategiques &amp; DataCenter","PASSIVE",
AM506="Exclu","Exclu",
AM506="SAT","ACTIVE",
AM506="SPARE-ISSUE","SPARE-ISSUE",
AM506="Fiber CAmtel","ACTIVE",
AM506="Fiber AOF","ACTIVE",
AM506="Projet OCM (HUAWEI)","PLANNED WORKS",
AM506="Projet OCM (NOKIA)","PLANNED WORKS",
AM506="ACCESS-ISSUE","ACCESS-ISSUE",
AM506="Projet OCM (ZTE, NOKIA, autres projets)","PLANNED WORKS",
AM506="No root CAuse","No root cause",
AM506="ODU HS","ACTIVE",
AM506="IP &amp; VLAN","ACTIVE",
AM506="Warehouse HUAWEI","SPARE-ISSUE",
AM506="SPARE-HS","SPARE-ISSUE",
AM506="Power Telco","ACTIVE", AM506="no impacts","no impacts"
),"")</f>
        <v>no impacts</v>
      </c>
      <c r="AO506" s="93" t="s">
        <v>5537</v>
      </c>
      <c r="AP506" s="101" t="str">
        <f t="shared" si="23"/>
        <v>EST_118</v>
      </c>
      <c r="AR506" s="17" t="s">
        <v>5537</v>
      </c>
      <c r="AS506" s="7" t="s">
        <v>5537</v>
      </c>
      <c r="AT506" s="6"/>
      <c r="AU506" s="7"/>
      <c r="AV506" s="3" t="s">
        <v>5537</v>
      </c>
      <c r="AW506" s="18" t="s">
        <v>5537</v>
      </c>
      <c r="AX506" s="18" t="s">
        <v>5537</v>
      </c>
      <c r="AY506" s="18" t="s">
        <v>5537</v>
      </c>
      <c r="AZ506" s="18" t="s">
        <v>5537</v>
      </c>
      <c r="BA506" s="18" t="s">
        <v>5537</v>
      </c>
      <c r="BB506" s="18" t="s">
        <v>5537</v>
      </c>
      <c r="BC506" s="18" t="s">
        <v>5537</v>
      </c>
      <c r="BD506" s="18" t="s">
        <v>5537</v>
      </c>
      <c r="BE506" s="18" t="s">
        <v>5537</v>
      </c>
      <c r="BF506" s="18" t="s">
        <v>5537</v>
      </c>
      <c r="BG506" s="18" t="s">
        <v>5537</v>
      </c>
      <c r="BH506" s="18" t="s">
        <v>5537</v>
      </c>
      <c r="BI506" s="9" t="s">
        <v>5537</v>
      </c>
      <c r="BJ506" s="14"/>
      <c r="BK506" s="14" t="s">
        <v>5537</v>
      </c>
      <c r="BL506" s="14" t="str">
        <f>_xlfn.XLOOKUP(B506,'[4]cell downs 18042026 17h'!$B:$B,'[4]cell downs 18042026 17h'!$B:$B,"")</f>
        <v/>
      </c>
      <c r="BM506" s="14" t="str">
        <f>_xlfn.XLOOKUP(B506,'[5]Cells Huawei 19042026 15h'!$B:$B,'[5]Cells Huawei 19042026 15h'!$B:$B,"")</f>
        <v/>
      </c>
      <c r="BN506" s="9" t="str">
        <f>_xlfn.XLOOKUP(B506,'[6]cells down 19042026 9H40'!$B:$B,'[6]cells down 19042026 9H40'!$B:$B,"")</f>
        <v/>
      </c>
      <c r="BO506" s="9" t="s">
        <v>3306</v>
      </c>
      <c r="BP506" s="9" t="s">
        <v>594</v>
      </c>
      <c r="BQ506" s="115"/>
    </row>
    <row r="507" spans="1:69" s="9" customFormat="1" x14ac:dyDescent="0.3">
      <c r="A507" s="1" t="s">
        <v>3318</v>
      </c>
      <c r="B507" s="8" t="s">
        <v>3319</v>
      </c>
      <c r="C507" s="3" t="str">
        <f>_xlfn.XLOOKUP(B507,'[1]daily break down'!$D:$D,'[1]daily break down'!$E:$E,"")</f>
        <v>Douala</v>
      </c>
      <c r="D507" s="1" t="s">
        <v>11</v>
      </c>
      <c r="E507" s="1" t="s">
        <v>12</v>
      </c>
      <c r="F507" s="3" t="s">
        <v>31</v>
      </c>
      <c r="G507" s="1" t="s">
        <v>32</v>
      </c>
      <c r="H507" s="34" t="str">
        <f>_xlfn.XLOOKUP(B507,[2]CALCULATION!$B:$B,[2]CALCULATION!$H:$H,"")</f>
        <v>ZTE</v>
      </c>
      <c r="I507" s="28">
        <v>0</v>
      </c>
      <c r="J507" s="28">
        <v>0</v>
      </c>
      <c r="K507" s="28">
        <v>0</v>
      </c>
      <c r="L507" s="28">
        <v>0</v>
      </c>
      <c r="M507" s="28">
        <v>0</v>
      </c>
      <c r="N507" s="28">
        <v>0</v>
      </c>
      <c r="O507" s="28">
        <v>0</v>
      </c>
      <c r="P507" s="28">
        <v>0</v>
      </c>
      <c r="Q507" s="28">
        <v>0</v>
      </c>
      <c r="R507" s="28">
        <v>9.5364163763115767E-2</v>
      </c>
      <c r="S507" s="94">
        <v>0</v>
      </c>
      <c r="T507" s="94">
        <f>_xlfn.XLOOKUP(B507,'[3]Nur des jours'!$B:$B,'[3]Nur des jours'!$U:$U,"")</f>
        <v>0</v>
      </c>
      <c r="U507" s="94">
        <v>0.54190101959575721</v>
      </c>
      <c r="V507" s="94">
        <v>0</v>
      </c>
      <c r="W507" s="94">
        <v>0</v>
      </c>
      <c r="X507" s="94">
        <v>0</v>
      </c>
      <c r="Y507" s="94">
        <v>0</v>
      </c>
      <c r="Z507" s="94">
        <v>0</v>
      </c>
      <c r="AA507" s="94">
        <v>0</v>
      </c>
      <c r="AB507" s="94">
        <v>0</v>
      </c>
      <c r="AC507" s="94">
        <f>_xlfn.XLOOKUP(B507,'[3]Nur des jours'!$B:$B,'[3]Nur des jours'!$N:$N,"")</f>
        <v>7.731506450591169E-2</v>
      </c>
      <c r="AD507" s="94">
        <v>7.731506450591169E-2</v>
      </c>
      <c r="AE507" s="94">
        <v>7.4937352373415827E-4</v>
      </c>
      <c r="AF507" s="94">
        <v>9.5627161173857476E-3</v>
      </c>
      <c r="AG507" s="94">
        <v>0.14189714949865048</v>
      </c>
      <c r="AH507" s="94">
        <v>7.731506450591169E-2</v>
      </c>
      <c r="AI507" s="49" t="s">
        <v>5559</v>
      </c>
      <c r="AJ507" s="49"/>
      <c r="AK507" s="48" t="str" cm="1">
        <f t="array" ref="AK507">IFERROR(_xlfn.IFS(
AM507="MPR ISSUE","PDH",
AM507="BSS Hardware Issue","BSS",
AM507="Sites strategiques, MLL, Pylone, etc.","ENVTECH",
AM507="AKTIVCO DEFAUT GE &amp; POWER Cabinet","AKTIVCO",
AM507="AKTIVCO Coupure ENEO &amp; Baisse de tension","AKTIVCO GRID ONLY",
AM507="Coupure ENEO &amp; Baisse de tension","IHS GRID ONLY",
AM507="Defaut GE &amp; POWER Cabinet","IHS",
AM507="Sharing","Partners",
AM507="Sites strategiques &amp; DataCenter","SST &amp; DC",
AM507="Exclu","Exclu",
AM507="SAT","SAT",
AM507="SPARE-ISSUE","SPARE-ISSUE",
AM507="Fiber CAmtel","TRANS_FO_CAMTEL",
AM507="Fiber AOF","Fiber AOF",
AM507="Projet OCM (HUAWEI)","TRAVAUX-HUAWEI",
AM507="Projet OCM (NOKIA)","TRAVAUX-NOKIA",
AM507="ACCESS-ISSUE","ACCESS-ISSUE",
AM507="Projet OCM (ZTE, NOKIA, autres projets)","TRAVAUX OCM",
AM507="No root CAuse","No root cause",
AM507="ODU HS","PDH",
AM507="IP &amp; VLAN","PDH",
AM507="Warehouse HUAWEI","SPARE-ISSUE",
AM507="SPARE-HS","SPARE-ISSUE",
AM507="Power Telco","BSS",AM507="no impacts","no impacts"
),"")</f>
        <v>no impacts</v>
      </c>
      <c r="AL507" s="48" t="str" cm="1">
        <f t="array" ref="AL507">IFERROR(_xlfn.IFS(
AM507="MPR ISSUE","TX ISSUE",
AM507="BSS Hardware Issue","RAN ISSUE",
AM507="Sites strategiques, MLL, Pylone, etc.","ENVTECH",
AM507="AKTIVCO DEFAUT GE &amp; POWER Cabinet","POWER ISSUE",
AM507="AKTIVCO Coupure ENEO &amp; Baisse de tension","POWER ISSUE",
AM507="Coupure ENEO &amp; Baisse de tension","POWER ISSUE",
AM507="Defaut GE &amp; POWER Cabinet","POWER ISSUE",
AM507="Sharing","POWER ISSUE",
AM507="Sites strategiques &amp; DataCenter","POWER ISSUE",
AM507="Exclu","Exclu",
AM507="SAT","TX ISSUE",
AM507="SPARE-ISSUE","SPARE-ISSUE",
AM507="Fiber CAmtel","TX ISSUE",
AM507="Fiber AOF","TX ISSUE",
AM507="Projet OCM (HUAWEI)","TRAVAUX-HUAWEI",
AM507="Projet OCM (NOKIA)","TRAVAUX -NOKIA",
AM507="ACCESS-ISSUE","ACCESS-ISSUE",
AM507="Projet OCM (ZTE, NOKIA, autres projets)","TRAVAUX OCM",
AM507="No root CAuse","No root cause",
AM507="ODU HS","TX ISSUE",
AM507="IP &amp; VLAN","TX ISSUE",
AM507="Warehouse HUAWEI","SPARE-ISSUE",
AM507="SPARE-HS","SPARE-ISSUE",
AM507="Power Telco","RAN ISSUE",AM507="no impacts","no impacts"
),"")</f>
        <v>no impacts</v>
      </c>
      <c r="AM507" s="67" t="s">
        <v>5605</v>
      </c>
      <c r="AN507" s="48" t="str" cm="1">
        <f t="array" ref="AN507">IFERROR(_xlfn.IFS(
AM507="MPR ISSUE","ACTIVE",
AM507="BSS Hardware Issue","ACTIVE",
AM507="Sites strategiques, MLL, Pylone, etc.","PASSIVE",
AM507="AKTIVCO DEFAUT GE &amp; POWER Cabinet","PASSIVE",
AM507="AKTIVCO Coupure ENEO &amp; Baisse de tension","PASSIVE",
AM507="Coupure ENEO &amp; Baisse de tension","PASSIVE",
AM507="Defaut GE &amp; POWER Cabinet","PASSIVE",
AM507="Sharing","PASSIVE",
AM507="Sites strategiques &amp; DataCenter","PASSIVE",
AM507="Exclu","Exclu",
AM507="SAT","ACTIVE",
AM507="SPARE-ISSUE","SPARE-ISSUE",
AM507="Fiber CAmtel","ACTIVE",
AM507="Fiber AOF","ACTIVE",
AM507="Projet OCM (HUAWEI)","PLANNED WORKS",
AM507="Projet OCM (NOKIA)","PLANNED WORKS",
AM507="ACCESS-ISSUE","ACCESS-ISSUE",
AM507="Projet OCM (ZTE, NOKIA, autres projets)","PLANNED WORKS",
AM507="No root CAuse","No root cause",
AM507="ODU HS","ACTIVE",
AM507="IP &amp; VLAN","ACTIVE",
AM507="Warehouse HUAWEI","SPARE-ISSUE",
AM507="SPARE-HS","SPARE-ISSUE",
AM507="Power Telco","ACTIVE", AM507="no impacts","no impacts"
),"")</f>
        <v>no impacts</v>
      </c>
      <c r="AO507" s="93" t="s">
        <v>5537</v>
      </c>
      <c r="AP507" s="101" t="str">
        <f t="shared" si="23"/>
        <v>LIT_303</v>
      </c>
      <c r="AR507" s="17" t="s">
        <v>5537</v>
      </c>
      <c r="AS507" s="7" t="s">
        <v>5537</v>
      </c>
      <c r="AT507" s="6"/>
      <c r="AU507" s="7"/>
      <c r="AV507" s="3" t="s">
        <v>5537</v>
      </c>
      <c r="AW507" s="18" t="s">
        <v>5537</v>
      </c>
      <c r="AX507" s="18" t="s">
        <v>5537</v>
      </c>
      <c r="AY507" s="18" t="s">
        <v>5537</v>
      </c>
      <c r="AZ507" s="18" t="s">
        <v>5537</v>
      </c>
      <c r="BA507" s="18" t="s">
        <v>5537</v>
      </c>
      <c r="BB507" s="18" t="s">
        <v>5537</v>
      </c>
      <c r="BC507" s="18" t="s">
        <v>5537</v>
      </c>
      <c r="BD507" s="18" t="s">
        <v>5537</v>
      </c>
      <c r="BE507" s="18" t="s">
        <v>5537</v>
      </c>
      <c r="BF507" s="18" t="s">
        <v>5537</v>
      </c>
      <c r="BG507" s="18" t="s">
        <v>5537</v>
      </c>
      <c r="BH507" s="18" t="s">
        <v>5537</v>
      </c>
      <c r="BI507" s="9" t="s">
        <v>5537</v>
      </c>
      <c r="BJ507" s="14"/>
      <c r="BK507" s="14" t="s">
        <v>5537</v>
      </c>
      <c r="BL507" s="14" t="str">
        <f>_xlfn.XLOOKUP(B507,'[4]cell downs 18042026 17h'!$B:$B,'[4]cell downs 18042026 17h'!$B:$B,"")</f>
        <v/>
      </c>
      <c r="BM507" s="14" t="str">
        <f>_xlfn.XLOOKUP(B507,'[5]Cells Huawei 19042026 15h'!$B:$B,'[5]Cells Huawei 19042026 15h'!$B:$B,"")</f>
        <v/>
      </c>
      <c r="BN507" s="9" t="str">
        <f>_xlfn.XLOOKUP(B507,'[6]cells down 19042026 9H40'!$B:$B,'[6]cells down 19042026 9H40'!$B:$B,"")</f>
        <v/>
      </c>
      <c r="BO507" s="9" t="s">
        <v>3319</v>
      </c>
      <c r="BP507" s="9" t="s">
        <v>5537</v>
      </c>
      <c r="BQ507" s="115"/>
    </row>
    <row r="508" spans="1:69" s="9" customFormat="1" x14ac:dyDescent="0.3">
      <c r="A508" s="1" t="s">
        <v>2944</v>
      </c>
      <c r="B508" s="8" t="s">
        <v>2945</v>
      </c>
      <c r="C508" s="3" t="str">
        <f>_xlfn.XLOOKUP(B508,'[1]daily break down'!$D:$D,'[1]daily break down'!$E:$E,"")</f>
        <v>Yaounde</v>
      </c>
      <c r="D508" s="1" t="s">
        <v>11</v>
      </c>
      <c r="E508" s="1" t="s">
        <v>12</v>
      </c>
      <c r="F508" s="3" t="s">
        <v>37</v>
      </c>
      <c r="G508" s="1" t="s">
        <v>38</v>
      </c>
      <c r="H508" s="34" t="str">
        <f>_xlfn.XLOOKUP(B508,[2]CALCULATION!$B:$B,[2]CALCULATION!$H:$H,"")</f>
        <v>ZTE</v>
      </c>
      <c r="I508" s="28">
        <v>0</v>
      </c>
      <c r="J508" s="28">
        <v>4.8939454902934658E-2</v>
      </c>
      <c r="K508" s="28">
        <v>0</v>
      </c>
      <c r="L508" s="28">
        <v>8.9532093153328902E-3</v>
      </c>
      <c r="M508" s="28">
        <v>0</v>
      </c>
      <c r="N508" s="28">
        <v>0</v>
      </c>
      <c r="O508" s="28">
        <v>7.8652695379717984E-3</v>
      </c>
      <c r="P508" s="28">
        <v>0</v>
      </c>
      <c r="Q508" s="28">
        <v>0</v>
      </c>
      <c r="R508" s="28">
        <v>2.1621287093395893</v>
      </c>
      <c r="S508" s="94">
        <v>8.0792904777803154E-2</v>
      </c>
      <c r="T508" s="94">
        <f>_xlfn.XLOOKUP(B508,'[3]Nur des jours'!$B:$B,'[3]Nur des jours'!$U:$U,"")</f>
        <v>0</v>
      </c>
      <c r="U508" s="94">
        <v>4.844042941161363</v>
      </c>
      <c r="V508" s="94">
        <v>0</v>
      </c>
      <c r="W508" s="94">
        <v>0</v>
      </c>
      <c r="X508" s="94">
        <v>1.2341874195637613E-2</v>
      </c>
      <c r="Y508" s="94">
        <v>0</v>
      </c>
      <c r="Z508" s="94">
        <v>0</v>
      </c>
      <c r="AA508" s="94">
        <v>0</v>
      </c>
      <c r="AB508" s="94">
        <v>0</v>
      </c>
      <c r="AC508" s="94">
        <f>_xlfn.XLOOKUP(B508,'[3]Nur des jours'!$B:$B,'[3]Nur des jours'!$N:$N,"")</f>
        <v>7.4907328933063067E-2</v>
      </c>
      <c r="AD508" s="94">
        <v>7.4907328933063067E-2</v>
      </c>
      <c r="AE508" s="94">
        <v>6.0699255422466819E-2</v>
      </c>
      <c r="AF508" s="94">
        <v>5.1957424237788749E-2</v>
      </c>
      <c r="AG508" s="94">
        <v>9.3572089908003711E-2</v>
      </c>
      <c r="AH508" s="94">
        <v>7.4907328933063067E-2</v>
      </c>
      <c r="AI508" s="49" t="s">
        <v>5559</v>
      </c>
      <c r="AJ508" s="49"/>
      <c r="AK508" s="48" t="str" cm="1">
        <f t="array" ref="AK508">IFERROR(_xlfn.IFS(
AM508="MPR ISSUE","PDH",
AM508="BSS Hardware Issue","BSS",
AM508="Sites strategiques, MLL, Pylone, etc.","ENVTECH",
AM508="AKTIVCO DEFAUT GE &amp; POWER Cabinet","AKTIVCO",
AM508="AKTIVCO Coupure ENEO &amp; Baisse de tension","AKTIVCO GRID ONLY",
AM508="Coupure ENEO &amp; Baisse de tension","IHS GRID ONLY",
AM508="Defaut GE &amp; POWER Cabinet","IHS",
AM508="Sharing","Partners",
AM508="Sites strategiques &amp; DataCenter","SST &amp; DC",
AM508="Exclu","Exclu",
AM508="SAT","SAT",
AM508="SPARE-ISSUE","SPARE-ISSUE",
AM508="Fiber CAmtel","TRANS_FO_CAMTEL",
AM508="Fiber AOF","Fiber AOF",
AM508="Projet OCM (HUAWEI)","TRAVAUX-HUAWEI",
AM508="Projet OCM (NOKIA)","TRAVAUX-NOKIA",
AM508="ACCESS-ISSUE","ACCESS-ISSUE",
AM508="Projet OCM (ZTE, NOKIA, autres projets)","TRAVAUX OCM",
AM508="No root CAuse","No root cause",
AM508="ODU HS","PDH",
AM508="IP &amp; VLAN","PDH",
AM508="Warehouse HUAWEI","SPARE-ISSUE",
AM508="SPARE-HS","SPARE-ISSUE",
AM508="Power Telco","BSS",AM508="no impacts","no impacts"
),"")</f>
        <v>no impacts</v>
      </c>
      <c r="AL508" s="48" t="str" cm="1">
        <f t="array" ref="AL508">IFERROR(_xlfn.IFS(
AM508="MPR ISSUE","TX ISSUE",
AM508="BSS Hardware Issue","RAN ISSUE",
AM508="Sites strategiques, MLL, Pylone, etc.","ENVTECH",
AM508="AKTIVCO DEFAUT GE &amp; POWER Cabinet","POWER ISSUE",
AM508="AKTIVCO Coupure ENEO &amp; Baisse de tension","POWER ISSUE",
AM508="Coupure ENEO &amp; Baisse de tension","POWER ISSUE",
AM508="Defaut GE &amp; POWER Cabinet","POWER ISSUE",
AM508="Sharing","POWER ISSUE",
AM508="Sites strategiques &amp; DataCenter","POWER ISSUE",
AM508="Exclu","Exclu",
AM508="SAT","TX ISSUE",
AM508="SPARE-ISSUE","SPARE-ISSUE",
AM508="Fiber CAmtel","TX ISSUE",
AM508="Fiber AOF","TX ISSUE",
AM508="Projet OCM (HUAWEI)","TRAVAUX-HUAWEI",
AM508="Projet OCM (NOKIA)","TRAVAUX -NOKIA",
AM508="ACCESS-ISSUE","ACCESS-ISSUE",
AM508="Projet OCM (ZTE, NOKIA, autres projets)","TRAVAUX OCM",
AM508="No root CAuse","No root cause",
AM508="ODU HS","TX ISSUE",
AM508="IP &amp; VLAN","TX ISSUE",
AM508="Warehouse HUAWEI","SPARE-ISSUE",
AM508="SPARE-HS","SPARE-ISSUE",
AM508="Power Telco","RAN ISSUE",AM508="no impacts","no impacts"
),"")</f>
        <v>no impacts</v>
      </c>
      <c r="AM508" s="67" t="s">
        <v>5605</v>
      </c>
      <c r="AN508" s="48" t="str" cm="1">
        <f t="array" ref="AN508">IFERROR(_xlfn.IFS(
AM508="MPR ISSUE","ACTIVE",
AM508="BSS Hardware Issue","ACTIVE",
AM508="Sites strategiques, MLL, Pylone, etc.","PASSIVE",
AM508="AKTIVCO DEFAUT GE &amp; POWER Cabinet","PASSIVE",
AM508="AKTIVCO Coupure ENEO &amp; Baisse de tension","PASSIVE",
AM508="Coupure ENEO &amp; Baisse de tension","PASSIVE",
AM508="Defaut GE &amp; POWER Cabinet","PASSIVE",
AM508="Sharing","PASSIVE",
AM508="Sites strategiques &amp; DataCenter","PASSIVE",
AM508="Exclu","Exclu",
AM508="SAT","ACTIVE",
AM508="SPARE-ISSUE","SPARE-ISSUE",
AM508="Fiber CAmtel","ACTIVE",
AM508="Fiber AOF","ACTIVE",
AM508="Projet OCM (HUAWEI)","PLANNED WORKS",
AM508="Projet OCM (NOKIA)","PLANNED WORKS",
AM508="ACCESS-ISSUE","ACCESS-ISSUE",
AM508="Projet OCM (ZTE, NOKIA, autres projets)","PLANNED WORKS",
AM508="No root CAuse","No root cause",
AM508="ODU HS","ACTIVE",
AM508="IP &amp; VLAN","ACTIVE",
AM508="Warehouse HUAWEI","SPARE-ISSUE",
AM508="SPARE-HS","SPARE-ISSUE",
AM508="Power Telco","ACTIVE", AM508="no impacts","no impacts"
),"")</f>
        <v>no impacts</v>
      </c>
      <c r="AO508" s="93" t="s">
        <v>5537</v>
      </c>
      <c r="AP508" s="101" t="str">
        <f t="shared" si="23"/>
        <v>CTR_029</v>
      </c>
      <c r="AR508" s="17" t="s">
        <v>5537</v>
      </c>
      <c r="AS508" s="7" t="s">
        <v>5537</v>
      </c>
      <c r="AT508" s="6"/>
      <c r="AU508" s="7"/>
      <c r="AV508" s="3" t="s">
        <v>5537</v>
      </c>
      <c r="AW508" s="18" t="s">
        <v>5537</v>
      </c>
      <c r="AX508" s="18" t="s">
        <v>5537</v>
      </c>
      <c r="AY508" s="18" t="s">
        <v>5537</v>
      </c>
      <c r="AZ508" s="18" t="s">
        <v>5537</v>
      </c>
      <c r="BA508" s="18" t="s">
        <v>5537</v>
      </c>
      <c r="BB508" s="18" t="s">
        <v>5537</v>
      </c>
      <c r="BC508" s="18" t="s">
        <v>5537</v>
      </c>
      <c r="BD508" s="18" t="s">
        <v>5537</v>
      </c>
      <c r="BE508" s="18" t="s">
        <v>5537</v>
      </c>
      <c r="BF508" s="18" t="s">
        <v>5537</v>
      </c>
      <c r="BG508" s="18" t="s">
        <v>5537</v>
      </c>
      <c r="BH508" s="18" t="s">
        <v>5537</v>
      </c>
      <c r="BI508" s="9" t="s">
        <v>5537</v>
      </c>
      <c r="BJ508" s="14"/>
      <c r="BK508" s="14" t="s">
        <v>5537</v>
      </c>
      <c r="BL508" s="14" t="str">
        <f>_xlfn.XLOOKUP(B508,'[4]cell downs 18042026 17h'!$B:$B,'[4]cell downs 18042026 17h'!$B:$B,"")</f>
        <v/>
      </c>
      <c r="BM508" s="14" t="str">
        <f>_xlfn.XLOOKUP(B508,'[5]Cells Huawei 19042026 15h'!$B:$B,'[5]Cells Huawei 19042026 15h'!$B:$B,"")</f>
        <v/>
      </c>
      <c r="BN508" s="9" t="str">
        <f>_xlfn.XLOOKUP(B508,'[6]cells down 19042026 9H40'!$B:$B,'[6]cells down 19042026 9H40'!$B:$B,"")</f>
        <v/>
      </c>
      <c r="BO508" s="9" t="s">
        <v>5537</v>
      </c>
      <c r="BP508" s="9" t="s">
        <v>1129</v>
      </c>
      <c r="BQ508" s="115"/>
    </row>
    <row r="509" spans="1:69" s="9" customFormat="1" x14ac:dyDescent="0.3">
      <c r="A509" s="1" t="s">
        <v>3454</v>
      </c>
      <c r="B509" s="8" t="s">
        <v>3455</v>
      </c>
      <c r="C509" s="3" t="str">
        <f>_xlfn.XLOOKUP(B509,'[1]daily break down'!$D:$D,'[1]daily break down'!$E:$E,"")</f>
        <v>Garoua</v>
      </c>
      <c r="D509" s="1" t="s">
        <v>21</v>
      </c>
      <c r="E509" s="1" t="s">
        <v>122</v>
      </c>
      <c r="F509" s="3" t="s">
        <v>23</v>
      </c>
      <c r="G509" s="1" t="s">
        <v>24</v>
      </c>
      <c r="H509" s="32" t="str">
        <f>_xlfn.XLOOKUP(B509,[2]CALCULATION!$B:$B,[2]CALCULATION!$H:$H,"")</f>
        <v>Huawei</v>
      </c>
      <c r="I509" s="28">
        <v>0</v>
      </c>
      <c r="J509" s="28">
        <v>0</v>
      </c>
      <c r="K509" s="28">
        <v>0.15052806099882146</v>
      </c>
      <c r="L509" s="28">
        <v>0</v>
      </c>
      <c r="M509" s="28">
        <v>0.14820950081755999</v>
      </c>
      <c r="N509" s="28">
        <v>0</v>
      </c>
      <c r="O509" s="28">
        <v>0</v>
      </c>
      <c r="P509" s="28">
        <v>0</v>
      </c>
      <c r="Q509" s="28">
        <v>0</v>
      </c>
      <c r="R509" s="28">
        <v>0</v>
      </c>
      <c r="S509" s="94">
        <v>0</v>
      </c>
      <c r="T509" s="94">
        <f>_xlfn.XLOOKUP(B509,'[3]Nur des jours'!$B:$B,'[3]Nur des jours'!$U:$U,"")</f>
        <v>0</v>
      </c>
      <c r="U509" s="94">
        <v>0</v>
      </c>
      <c r="V509" s="94">
        <v>0</v>
      </c>
      <c r="W509" s="94">
        <v>0</v>
      </c>
      <c r="X509" s="94">
        <v>0</v>
      </c>
      <c r="Y509" s="94">
        <v>0</v>
      </c>
      <c r="Z509" s="94">
        <v>3.4722400573005396</v>
      </c>
      <c r="AA509" s="94">
        <v>0.43510457063119051</v>
      </c>
      <c r="AB509" s="94">
        <v>4.5770161485933132</v>
      </c>
      <c r="AC509" s="94">
        <f>_xlfn.XLOOKUP(B509,'[3]Nur des jours'!$B:$B,'[3]Nur des jours'!$N:$N,"")</f>
        <v>7.4818153541475849E-2</v>
      </c>
      <c r="AD509" s="94">
        <v>7.4818153541475849E-2</v>
      </c>
      <c r="AE509" s="94">
        <v>0.11427946236945914</v>
      </c>
      <c r="AF509" s="94">
        <v>0.17425393813900195</v>
      </c>
      <c r="AG509" s="94">
        <v>0</v>
      </c>
      <c r="AH509" s="94">
        <v>7.4818153541475849E-2</v>
      </c>
      <c r="AI509" s="49" t="s">
        <v>5559</v>
      </c>
      <c r="AJ509" s="49"/>
      <c r="AK509" s="48" t="str" cm="1">
        <f t="array" ref="AK509">IFERROR(_xlfn.IFS(
AM509="MPR ISSUE","PDH",
AM509="BSS Hardware Issue","BSS",
AM509="Sites strategiques, MLL, Pylone, etc.","ENVTECH",
AM509="AKTIVCO DEFAUT GE &amp; POWER Cabinet","AKTIVCO",
AM509="AKTIVCO Coupure ENEO &amp; Baisse de tension","AKTIVCO GRID ONLY",
AM509="Coupure ENEO &amp; Baisse de tension","IHS GRID ONLY",
AM509="Defaut GE &amp; POWER Cabinet","IHS",
AM509="Sharing","Partners",
AM509="Sites strategiques &amp; DataCenter","SST &amp; DC",
AM509="Exclu","Exclu",
AM509="SAT","SAT",
AM509="SPARE-ISSUE","SPARE-ISSUE",
AM509="Fiber CAmtel","TRANS_FO_CAMTEL",
AM509="Fiber AOF","Fiber AOF",
AM509="Projet OCM (HUAWEI)","TRAVAUX-HUAWEI",
AM509="Projet OCM (NOKIA)","TRAVAUX-NOKIA",
AM509="ACCESS-ISSUE","ACCESS-ISSUE",
AM509="Projet OCM (ZTE, NOKIA, autres projets)","TRAVAUX OCM",
AM509="No root CAuse","No root cause",
AM509="ODU HS","PDH",
AM509="IP &amp; VLAN","PDH",
AM509="Warehouse HUAWEI","SPARE-ISSUE",
AM509="SPARE-HS","SPARE-ISSUE",
AM509="Power Telco","BSS",AM509="no impacts","no impacts"
),"")</f>
        <v>no impacts</v>
      </c>
      <c r="AL509" s="48" t="str" cm="1">
        <f t="array" ref="AL509">IFERROR(_xlfn.IFS(
AM509="MPR ISSUE","TX ISSUE",
AM509="BSS Hardware Issue","RAN ISSUE",
AM509="Sites strategiques, MLL, Pylone, etc.","ENVTECH",
AM509="AKTIVCO DEFAUT GE &amp; POWER Cabinet","POWER ISSUE",
AM509="AKTIVCO Coupure ENEO &amp; Baisse de tension","POWER ISSUE",
AM509="Coupure ENEO &amp; Baisse de tension","POWER ISSUE",
AM509="Defaut GE &amp; POWER Cabinet","POWER ISSUE",
AM509="Sharing","POWER ISSUE",
AM509="Sites strategiques &amp; DataCenter","POWER ISSUE",
AM509="Exclu","Exclu",
AM509="SAT","TX ISSUE",
AM509="SPARE-ISSUE","SPARE-ISSUE",
AM509="Fiber CAmtel","TX ISSUE",
AM509="Fiber AOF","TX ISSUE",
AM509="Projet OCM (HUAWEI)","TRAVAUX-HUAWEI",
AM509="Projet OCM (NOKIA)","TRAVAUX -NOKIA",
AM509="ACCESS-ISSUE","ACCESS-ISSUE",
AM509="Projet OCM (ZTE, NOKIA, autres projets)","TRAVAUX OCM",
AM509="No root CAuse","No root cause",
AM509="ODU HS","TX ISSUE",
AM509="IP &amp; VLAN","TX ISSUE",
AM509="Warehouse HUAWEI","SPARE-ISSUE",
AM509="SPARE-HS","SPARE-ISSUE",
AM509="Power Telco","RAN ISSUE",AM509="no impacts","no impacts"
),"")</f>
        <v>no impacts</v>
      </c>
      <c r="AM509" s="67" t="s">
        <v>5605</v>
      </c>
      <c r="AN509" s="48" t="str" cm="1">
        <f t="array" ref="AN509">IFERROR(_xlfn.IFS(
AM509="MPR ISSUE","ACTIVE",
AM509="BSS Hardware Issue","ACTIVE",
AM509="Sites strategiques, MLL, Pylone, etc.","PASSIVE",
AM509="AKTIVCO DEFAUT GE &amp; POWER Cabinet","PASSIVE",
AM509="AKTIVCO Coupure ENEO &amp; Baisse de tension","PASSIVE",
AM509="Coupure ENEO &amp; Baisse de tension","PASSIVE",
AM509="Defaut GE &amp; POWER Cabinet","PASSIVE",
AM509="Sharing","PASSIVE",
AM509="Sites strategiques &amp; DataCenter","PASSIVE",
AM509="Exclu","Exclu",
AM509="SAT","ACTIVE",
AM509="SPARE-ISSUE","SPARE-ISSUE",
AM509="Fiber CAmtel","ACTIVE",
AM509="Fiber AOF","ACTIVE",
AM509="Projet OCM (HUAWEI)","PLANNED WORKS",
AM509="Projet OCM (NOKIA)","PLANNED WORKS",
AM509="ACCESS-ISSUE","ACCESS-ISSUE",
AM509="Projet OCM (ZTE, NOKIA, autres projets)","PLANNED WORKS",
AM509="No root CAuse","No root cause",
AM509="ODU HS","ACTIVE",
AM509="IP &amp; VLAN","ACTIVE",
AM509="Warehouse HUAWEI","SPARE-ISSUE",
AM509="SPARE-HS","SPARE-ISSUE",
AM509="Power Telco","ACTIVE", AM509="no impacts","no impacts"
),"")</f>
        <v>no impacts</v>
      </c>
      <c r="AO509" s="93" t="s">
        <v>5537</v>
      </c>
      <c r="AP509" s="101" t="str">
        <f t="shared" si="23"/>
        <v>NRD_160</v>
      </c>
      <c r="AR509" s="17" t="s">
        <v>5537</v>
      </c>
      <c r="AS509" s="7" t="s">
        <v>5537</v>
      </c>
      <c r="AT509" s="6"/>
      <c r="AU509" s="7"/>
      <c r="AV509" s="3" t="s">
        <v>5537</v>
      </c>
      <c r="AW509" s="18" t="s">
        <v>5537</v>
      </c>
      <c r="AX509" s="18" t="s">
        <v>5537</v>
      </c>
      <c r="AY509" s="18" t="s">
        <v>5537</v>
      </c>
      <c r="AZ509" s="18" t="s">
        <v>5537</v>
      </c>
      <c r="BA509" s="18" t="s">
        <v>5537</v>
      </c>
      <c r="BB509" s="18" t="s">
        <v>5537</v>
      </c>
      <c r="BC509" s="18" t="s">
        <v>5537</v>
      </c>
      <c r="BD509" s="18" t="s">
        <v>5537</v>
      </c>
      <c r="BE509" s="18" t="s">
        <v>5537</v>
      </c>
      <c r="BF509" s="18" t="s">
        <v>5537</v>
      </c>
      <c r="BG509" s="18" t="s">
        <v>5537</v>
      </c>
      <c r="BH509" s="18" t="s">
        <v>5537</v>
      </c>
      <c r="BI509" s="9" t="s">
        <v>5537</v>
      </c>
      <c r="BJ509" s="14"/>
      <c r="BK509" s="14" t="s">
        <v>5537</v>
      </c>
      <c r="BL509" s="14" t="str">
        <f>_xlfn.XLOOKUP(B509,'[4]cell downs 18042026 17h'!$B:$B,'[4]cell downs 18042026 17h'!$B:$B,"")</f>
        <v/>
      </c>
      <c r="BM509" s="14" t="str">
        <f>_xlfn.XLOOKUP(B509,'[5]Cells Huawei 19042026 15h'!$B:$B,'[5]Cells Huawei 19042026 15h'!$B:$B,"")</f>
        <v/>
      </c>
      <c r="BN509" s="9" t="str">
        <f>_xlfn.XLOOKUP(B509,'[6]cells down 19042026 9H40'!$B:$B,'[6]cells down 19042026 9H40'!$B:$B,"")</f>
        <v/>
      </c>
      <c r="BO509" s="9" t="s">
        <v>5537</v>
      </c>
      <c r="BP509" s="9" t="s">
        <v>318</v>
      </c>
      <c r="BQ509" s="115"/>
    </row>
    <row r="510" spans="1:69" s="9" customFormat="1" x14ac:dyDescent="0.3">
      <c r="A510" s="3" t="s">
        <v>1580</v>
      </c>
      <c r="B510" s="25" t="s">
        <v>1581</v>
      </c>
      <c r="C510" s="3" t="str">
        <f>_xlfn.XLOOKUP(B510,'[1]daily break down'!$D:$D,'[1]daily break down'!$E:$E,"")</f>
        <v>Yaounde</v>
      </c>
      <c r="D510" s="3" t="s">
        <v>357</v>
      </c>
      <c r="E510" s="3" t="s">
        <v>5528</v>
      </c>
      <c r="F510" s="3" t="s">
        <v>37</v>
      </c>
      <c r="G510" s="3" t="s">
        <v>38</v>
      </c>
      <c r="H510" s="34" t="str">
        <f>_xlfn.XLOOKUP(B510,[2]CALCULATION!$B:$B,[2]CALCULATION!$H:$H,"")</f>
        <v>ZTE</v>
      </c>
      <c r="I510" s="28">
        <v>0.13233628111507781</v>
      </c>
      <c r="J510" s="28">
        <v>2.3479523903285369</v>
      </c>
      <c r="K510" s="28">
        <v>0.13709824702582263</v>
      </c>
      <c r="L510" s="28">
        <v>0</v>
      </c>
      <c r="M510" s="28">
        <v>0</v>
      </c>
      <c r="N510" s="28">
        <v>0</v>
      </c>
      <c r="O510" s="28">
        <v>0</v>
      </c>
      <c r="P510" s="28">
        <v>0</v>
      </c>
      <c r="Q510" s="28">
        <v>0</v>
      </c>
      <c r="R510" s="28">
        <v>0</v>
      </c>
      <c r="S510" s="94">
        <v>0.95658442555352985</v>
      </c>
      <c r="T510" s="94">
        <f>_xlfn.XLOOKUP(B510,'[3]Nur des jours'!$B:$B,'[3]Nur des jours'!$U:$U,"")</f>
        <v>0</v>
      </c>
      <c r="U510" s="94">
        <v>2.6518442897786452</v>
      </c>
      <c r="V510" s="94">
        <v>0</v>
      </c>
      <c r="W510" s="94">
        <v>0</v>
      </c>
      <c r="X510" s="94">
        <v>0</v>
      </c>
      <c r="Y510" s="94">
        <v>0.22891323020377616</v>
      </c>
      <c r="Z510" s="94">
        <v>0</v>
      </c>
      <c r="AA510" s="94">
        <v>0</v>
      </c>
      <c r="AB510" s="94">
        <v>0</v>
      </c>
      <c r="AC510" s="94">
        <f>_xlfn.XLOOKUP(B510,'[3]Nur des jours'!$B:$B,'[3]Nur des jours'!$N:$N,"")</f>
        <v>7.4621967679984719E-2</v>
      </c>
      <c r="AD510" s="94">
        <v>7.4621967679984719E-2</v>
      </c>
      <c r="AE510" s="94">
        <v>4.3713455551159235E-2</v>
      </c>
      <c r="AF510" s="94">
        <v>3.8888378877363607E-2</v>
      </c>
      <c r="AG510" s="94">
        <v>0.10608940895271475</v>
      </c>
      <c r="AH510" s="94">
        <v>7.4621967679984719E-2</v>
      </c>
      <c r="AI510" s="49" t="s">
        <v>5559</v>
      </c>
      <c r="AJ510" s="49"/>
      <c r="AK510" s="48" t="str" cm="1">
        <f t="array" ref="AK510">IFERROR(_xlfn.IFS(
AM510="MPR ISSUE","PDH",
AM510="BSS Hardware Issue","BSS",
AM510="Sites strategiques, MLL, Pylone, etc.","ENVTECH",
AM510="AKTIVCO DEFAUT GE &amp; POWER Cabinet","AKTIVCO",
AM510="AKTIVCO Coupure ENEO &amp; Baisse de tension","AKTIVCO GRID ONLY",
AM510="Coupure ENEO &amp; Baisse de tension","IHS GRID ONLY",
AM510="Defaut GE &amp; POWER Cabinet","IHS",
AM510="Sharing","Partners",
AM510="Sites strategiques &amp; DataCenter","SST &amp; DC",
AM510="Exclu","Exclu",
AM510="SAT","SAT",
AM510="SPARE-ISSUE","SPARE-ISSUE",
AM510="Fiber CAmtel","TRANS_FO_CAMTEL",
AM510="Fiber AOF","Fiber AOF",
AM510="Projet OCM (HUAWEI)","TRAVAUX-HUAWEI",
AM510="Projet OCM (NOKIA)","TRAVAUX-NOKIA",
AM510="ACCESS-ISSUE","ACCESS-ISSUE",
AM510="Projet OCM (ZTE, NOKIA, autres projets)","TRAVAUX OCM",
AM510="No root CAuse","No root cause",
AM510="ODU HS","PDH",
AM510="IP &amp; VLAN","PDH",
AM510="Warehouse HUAWEI","SPARE-ISSUE",
AM510="SPARE-HS","SPARE-ISSUE",
AM510="Power Telco","BSS",AM510="no impacts","no impacts"
),"")</f>
        <v>no impacts</v>
      </c>
      <c r="AL510" s="48" t="str" cm="1">
        <f t="array" ref="AL510">IFERROR(_xlfn.IFS(
AM510="MPR ISSUE","TX ISSUE",
AM510="BSS Hardware Issue","RAN ISSUE",
AM510="Sites strategiques, MLL, Pylone, etc.","ENVTECH",
AM510="AKTIVCO DEFAUT GE &amp; POWER Cabinet","POWER ISSUE",
AM510="AKTIVCO Coupure ENEO &amp; Baisse de tension","POWER ISSUE",
AM510="Coupure ENEO &amp; Baisse de tension","POWER ISSUE",
AM510="Defaut GE &amp; POWER Cabinet","POWER ISSUE",
AM510="Sharing","POWER ISSUE",
AM510="Sites strategiques &amp; DataCenter","POWER ISSUE",
AM510="Exclu","Exclu",
AM510="SAT","TX ISSUE",
AM510="SPARE-ISSUE","SPARE-ISSUE",
AM510="Fiber CAmtel","TX ISSUE",
AM510="Fiber AOF","TX ISSUE",
AM510="Projet OCM (HUAWEI)","TRAVAUX-HUAWEI",
AM510="Projet OCM (NOKIA)","TRAVAUX -NOKIA",
AM510="ACCESS-ISSUE","ACCESS-ISSUE",
AM510="Projet OCM (ZTE, NOKIA, autres projets)","TRAVAUX OCM",
AM510="No root CAuse","No root cause",
AM510="ODU HS","TX ISSUE",
AM510="IP &amp; VLAN","TX ISSUE",
AM510="Warehouse HUAWEI","SPARE-ISSUE",
AM510="SPARE-HS","SPARE-ISSUE",
AM510="Power Telco","RAN ISSUE",AM510="no impacts","no impacts"
),"")</f>
        <v>no impacts</v>
      </c>
      <c r="AM510" s="67" t="s">
        <v>5605</v>
      </c>
      <c r="AN510" s="48" t="str" cm="1">
        <f t="array" ref="AN510">IFERROR(_xlfn.IFS(
AM510="MPR ISSUE","ACTIVE",
AM510="BSS Hardware Issue","ACTIVE",
AM510="Sites strategiques, MLL, Pylone, etc.","PASSIVE",
AM510="AKTIVCO DEFAUT GE &amp; POWER Cabinet","PASSIVE",
AM510="AKTIVCO Coupure ENEO &amp; Baisse de tension","PASSIVE",
AM510="Coupure ENEO &amp; Baisse de tension","PASSIVE",
AM510="Defaut GE &amp; POWER Cabinet","PASSIVE",
AM510="Sharing","PASSIVE",
AM510="Sites strategiques &amp; DataCenter","PASSIVE",
AM510="Exclu","Exclu",
AM510="SAT","ACTIVE",
AM510="SPARE-ISSUE","SPARE-ISSUE",
AM510="Fiber CAmtel","ACTIVE",
AM510="Fiber AOF","ACTIVE",
AM510="Projet OCM (HUAWEI)","PLANNED WORKS",
AM510="Projet OCM (NOKIA)","PLANNED WORKS",
AM510="ACCESS-ISSUE","ACCESS-ISSUE",
AM510="Projet OCM (ZTE, NOKIA, autres projets)","PLANNED WORKS",
AM510="No root CAuse","No root cause",
AM510="ODU HS","ACTIVE",
AM510="IP &amp; VLAN","ACTIVE",
AM510="Warehouse HUAWEI","SPARE-ISSUE",
AM510="SPARE-HS","SPARE-ISSUE",
AM510="Power Telco","ACTIVE", AM510="no impacts","no impacts"
),"")</f>
        <v>no impacts</v>
      </c>
      <c r="AO510" s="93" t="s">
        <v>5537</v>
      </c>
      <c r="AP510" s="101" t="str">
        <f t="shared" si="23"/>
        <v>CTR_946</v>
      </c>
      <c r="AR510" s="17" t="s">
        <v>5537</v>
      </c>
      <c r="AS510" s="7" t="s">
        <v>5537</v>
      </c>
      <c r="AT510" s="6"/>
      <c r="AU510" s="7"/>
      <c r="AV510" s="3" t="s">
        <v>5537</v>
      </c>
      <c r="AW510" s="18" t="s">
        <v>5537</v>
      </c>
      <c r="AX510" s="18" t="s">
        <v>5537</v>
      </c>
      <c r="AY510" s="18" t="s">
        <v>5537</v>
      </c>
      <c r="AZ510" s="18" t="s">
        <v>5537</v>
      </c>
      <c r="BA510" s="18" t="s">
        <v>5537</v>
      </c>
      <c r="BB510" s="18" t="s">
        <v>5537</v>
      </c>
      <c r="BC510" s="18" t="s">
        <v>5537</v>
      </c>
      <c r="BD510" s="18" t="s">
        <v>5537</v>
      </c>
      <c r="BE510" s="18" t="s">
        <v>5537</v>
      </c>
      <c r="BF510" s="18" t="s">
        <v>5537</v>
      </c>
      <c r="BG510" s="18" t="s">
        <v>5537</v>
      </c>
      <c r="BH510" s="18" t="s">
        <v>5537</v>
      </c>
      <c r="BI510" s="9" t="s">
        <v>5537</v>
      </c>
      <c r="BJ510" s="14"/>
      <c r="BK510" s="14" t="s">
        <v>5537</v>
      </c>
      <c r="BL510" s="14" t="str">
        <f>_xlfn.XLOOKUP(B510,'[4]cell downs 18042026 17h'!$B:$B,'[4]cell downs 18042026 17h'!$B:$B,"")</f>
        <v/>
      </c>
      <c r="BM510" s="14" t="str">
        <f>_xlfn.XLOOKUP(B510,'[5]Cells Huawei 19042026 15h'!$B:$B,'[5]Cells Huawei 19042026 15h'!$B:$B,"")</f>
        <v/>
      </c>
      <c r="BN510" s="9" t="str">
        <f>_xlfn.XLOOKUP(B510,'[6]cells down 19042026 9H40'!$B:$B,'[6]cells down 19042026 9H40'!$B:$B,"")</f>
        <v/>
      </c>
      <c r="BO510" s="9" t="s">
        <v>5537</v>
      </c>
      <c r="BP510" s="9" t="s">
        <v>318</v>
      </c>
      <c r="BQ510" s="115"/>
    </row>
    <row r="511" spans="1:69" s="9" customFormat="1" x14ac:dyDescent="0.3">
      <c r="A511" s="1" t="s">
        <v>1041</v>
      </c>
      <c r="B511" s="8" t="s">
        <v>1042</v>
      </c>
      <c r="C511" s="3" t="str">
        <f>_xlfn.XLOOKUP(B511,'[1]daily break down'!$D:$D,'[1]daily break down'!$E:$E,"")</f>
        <v>SUD-OUEST</v>
      </c>
      <c r="D511" s="1" t="s">
        <v>11</v>
      </c>
      <c r="E511" s="1" t="s">
        <v>12</v>
      </c>
      <c r="F511" s="3" t="s">
        <v>13</v>
      </c>
      <c r="G511" s="1" t="s">
        <v>106</v>
      </c>
      <c r="H511" s="32" t="str">
        <f>_xlfn.XLOOKUP(B511,[2]CALCULATION!$B:$B,[2]CALCULATION!$H:$H,"")</f>
        <v>Huawei</v>
      </c>
      <c r="I511" s="28">
        <v>0</v>
      </c>
      <c r="J511" s="28">
        <v>1.0701046990437544E-3</v>
      </c>
      <c r="K511" s="28">
        <v>0</v>
      </c>
      <c r="L511" s="28">
        <v>2.675261747609386E-4</v>
      </c>
      <c r="M511" s="28">
        <v>1.0701046990437544E-3</v>
      </c>
      <c r="N511" s="28">
        <v>1.9618586149135497E-3</v>
      </c>
      <c r="O511" s="28">
        <v>2.1402093980875088E-3</v>
      </c>
      <c r="P511" s="28">
        <v>2.1402093980875093E-3</v>
      </c>
      <c r="Q511" s="28">
        <v>8.2487237217956089E-2</v>
      </c>
      <c r="R511" s="28">
        <v>4.0128926214140796E-3</v>
      </c>
      <c r="S511" s="94">
        <v>1.0701046990437544E-3</v>
      </c>
      <c r="T511" s="94">
        <f>_xlfn.XLOOKUP(B511,'[3]Nur des jours'!$B:$B,'[3]Nur des jours'!$U:$U,"")</f>
        <v>8.9175391586979538E-4</v>
      </c>
      <c r="U511" s="94">
        <v>2.675261747609386E-4</v>
      </c>
      <c r="V511" s="94">
        <v>1.1146923948372441E-2</v>
      </c>
      <c r="W511" s="94">
        <v>8.9175391586979538E-4</v>
      </c>
      <c r="X511" s="94">
        <v>0</v>
      </c>
      <c r="Y511" s="94">
        <v>2.9427879223703247E-3</v>
      </c>
      <c r="Z511" s="94">
        <v>5.7072250615666916E-3</v>
      </c>
      <c r="AA511" s="94">
        <v>1.0701046990437544E-3</v>
      </c>
      <c r="AB511" s="94">
        <v>2.1402093980875088E-3</v>
      </c>
      <c r="AC511" s="94">
        <f>_xlfn.XLOOKUP(B511,'[3]Nur des jours'!$B:$B,'[3]Nur des jours'!$N:$N,"")</f>
        <v>7.060907505857042E-2</v>
      </c>
      <c r="AD511" s="94">
        <v>7.060907505857042E-2</v>
      </c>
      <c r="AE511" s="94">
        <v>1.1240602856012374E-2</v>
      </c>
      <c r="AF511" s="94">
        <v>0.20554527032310932</v>
      </c>
      <c r="AG511" s="94">
        <v>0</v>
      </c>
      <c r="AH511" s="94">
        <v>7.060907505857042E-2</v>
      </c>
      <c r="AI511" s="49" t="s">
        <v>5559</v>
      </c>
      <c r="AJ511" s="49"/>
      <c r="AK511" s="48" t="str" cm="1">
        <f t="array" ref="AK511">IFERROR(_xlfn.IFS(
AM511="MPR ISSUE","PDH",
AM511="BSS Hardware Issue","BSS",
AM511="Sites strategiques, MLL, Pylone, etc.","ENVTECH",
AM511="AKTIVCO DEFAUT GE &amp; POWER Cabinet","AKTIVCO",
AM511="AKTIVCO Coupure ENEO &amp; Baisse de tension","AKTIVCO GRID ONLY",
AM511="Coupure ENEO &amp; Baisse de tension","IHS GRID ONLY",
AM511="Defaut GE &amp; POWER Cabinet","IHS",
AM511="Sharing","Partners",
AM511="Sites strategiques &amp; DataCenter","SST &amp; DC",
AM511="Exclu","Exclu",
AM511="SAT","SAT",
AM511="SPARE-ISSUE","SPARE-ISSUE",
AM511="Fiber CAmtel","TRANS_FO_CAMTEL",
AM511="Fiber AOF","Fiber AOF",
AM511="Projet OCM (HUAWEI)","TRAVAUX-HUAWEI",
AM511="Projet OCM (NOKIA)","TRAVAUX-NOKIA",
AM511="ACCESS-ISSUE","ACCESS-ISSUE",
AM511="Projet OCM (ZTE, NOKIA, autres projets)","TRAVAUX OCM",
AM511="No root CAuse","No root cause",
AM511="ODU HS","PDH",
AM511="IP &amp; VLAN","PDH",
AM511="Warehouse HUAWEI","SPARE-ISSUE",
AM511="SPARE-HS","SPARE-ISSUE",
AM511="Power Telco","BSS",AM511="no impacts","no impacts"
),"")</f>
        <v>no impacts</v>
      </c>
      <c r="AL511" s="48" t="str" cm="1">
        <f t="array" ref="AL511">IFERROR(_xlfn.IFS(
AM511="MPR ISSUE","TX ISSUE",
AM511="BSS Hardware Issue","RAN ISSUE",
AM511="Sites strategiques, MLL, Pylone, etc.","ENVTECH",
AM511="AKTIVCO DEFAUT GE &amp; POWER Cabinet","POWER ISSUE",
AM511="AKTIVCO Coupure ENEO &amp; Baisse de tension","POWER ISSUE",
AM511="Coupure ENEO &amp; Baisse de tension","POWER ISSUE",
AM511="Defaut GE &amp; POWER Cabinet","POWER ISSUE",
AM511="Sharing","POWER ISSUE",
AM511="Sites strategiques &amp; DataCenter","POWER ISSUE",
AM511="Exclu","Exclu",
AM511="SAT","TX ISSUE",
AM511="SPARE-ISSUE","SPARE-ISSUE",
AM511="Fiber CAmtel","TX ISSUE",
AM511="Fiber AOF","TX ISSUE",
AM511="Projet OCM (HUAWEI)","TRAVAUX-HUAWEI",
AM511="Projet OCM (NOKIA)","TRAVAUX -NOKIA",
AM511="ACCESS-ISSUE","ACCESS-ISSUE",
AM511="Projet OCM (ZTE, NOKIA, autres projets)","TRAVAUX OCM",
AM511="No root CAuse","No root cause",
AM511="ODU HS","TX ISSUE",
AM511="IP &amp; VLAN","TX ISSUE",
AM511="Warehouse HUAWEI","SPARE-ISSUE",
AM511="SPARE-HS","SPARE-ISSUE",
AM511="Power Telco","RAN ISSUE",AM511="no impacts","no impacts"
),"")</f>
        <v>no impacts</v>
      </c>
      <c r="AM511" s="67" t="s">
        <v>5605</v>
      </c>
      <c r="AN511" s="48" t="str" cm="1">
        <f t="array" ref="AN511">IFERROR(_xlfn.IFS(
AM511="MPR ISSUE","ACTIVE",
AM511="BSS Hardware Issue","ACTIVE",
AM511="Sites strategiques, MLL, Pylone, etc.","PASSIVE",
AM511="AKTIVCO DEFAUT GE &amp; POWER Cabinet","PASSIVE",
AM511="AKTIVCO Coupure ENEO &amp; Baisse de tension","PASSIVE",
AM511="Coupure ENEO &amp; Baisse de tension","PASSIVE",
AM511="Defaut GE &amp; POWER Cabinet","PASSIVE",
AM511="Sharing","PASSIVE",
AM511="Sites strategiques &amp; DataCenter","PASSIVE",
AM511="Exclu","Exclu",
AM511="SAT","ACTIVE",
AM511="SPARE-ISSUE","SPARE-ISSUE",
AM511="Fiber CAmtel","ACTIVE",
AM511="Fiber AOF","ACTIVE",
AM511="Projet OCM (HUAWEI)","PLANNED WORKS",
AM511="Projet OCM (NOKIA)","PLANNED WORKS",
AM511="ACCESS-ISSUE","ACCESS-ISSUE",
AM511="Projet OCM (ZTE, NOKIA, autres projets)","PLANNED WORKS",
AM511="No root CAuse","No root cause",
AM511="ODU HS","ACTIVE",
AM511="IP &amp; VLAN","ACTIVE",
AM511="Warehouse HUAWEI","SPARE-ISSUE",
AM511="SPARE-HS","SPARE-ISSUE",
AM511="Power Telco","ACTIVE", AM511="no impacts","no impacts"
),"")</f>
        <v>no impacts</v>
      </c>
      <c r="AO511" s="93" t="s">
        <v>5537</v>
      </c>
      <c r="AP511" s="101" t="str">
        <f t="shared" si="23"/>
        <v>SUO_230</v>
      </c>
      <c r="AR511" s="17" t="s">
        <v>5537</v>
      </c>
      <c r="AS511" s="7" t="s">
        <v>5537</v>
      </c>
      <c r="AT511" s="6"/>
      <c r="AU511" s="7"/>
      <c r="AV511" s="3" t="s">
        <v>5537</v>
      </c>
      <c r="AW511" s="18" t="s">
        <v>5537</v>
      </c>
      <c r="AX511" s="18" t="s">
        <v>5537</v>
      </c>
      <c r="AY511" s="18" t="s">
        <v>5537</v>
      </c>
      <c r="AZ511" s="18" t="s">
        <v>5537</v>
      </c>
      <c r="BA511" s="18" t="s">
        <v>5537</v>
      </c>
      <c r="BB511" s="18" t="s">
        <v>5537</v>
      </c>
      <c r="BC511" s="18" t="s">
        <v>5537</v>
      </c>
      <c r="BD511" s="18" t="s">
        <v>5537</v>
      </c>
      <c r="BE511" s="18" t="s">
        <v>5537</v>
      </c>
      <c r="BF511" s="18" t="s">
        <v>5537</v>
      </c>
      <c r="BG511" s="18" t="s">
        <v>5537</v>
      </c>
      <c r="BH511" s="18" t="s">
        <v>5537</v>
      </c>
      <c r="BI511" s="9" t="s">
        <v>5537</v>
      </c>
      <c r="BJ511" s="14"/>
      <c r="BK511" s="14" t="s">
        <v>5537</v>
      </c>
      <c r="BL511" s="14" t="str">
        <f>_xlfn.XLOOKUP(B511,'[4]cell downs 18042026 17h'!$B:$B,'[4]cell downs 18042026 17h'!$B:$B,"")</f>
        <v/>
      </c>
      <c r="BM511" s="14" t="str">
        <f>_xlfn.XLOOKUP(B511,'[5]Cells Huawei 19042026 15h'!$B:$B,'[5]Cells Huawei 19042026 15h'!$B:$B,"")</f>
        <v/>
      </c>
      <c r="BN511" s="9" t="str">
        <f>_xlfn.XLOOKUP(B511,'[6]cells down 19042026 9H40'!$B:$B,'[6]cells down 19042026 9H40'!$B:$B,"")</f>
        <v/>
      </c>
      <c r="BO511" s="9" t="s">
        <v>1042</v>
      </c>
      <c r="BP511" s="9" t="s">
        <v>1129</v>
      </c>
      <c r="BQ511" s="115"/>
    </row>
    <row r="512" spans="1:69" s="9" customFormat="1" x14ac:dyDescent="0.3">
      <c r="A512" s="1" t="s">
        <v>1200</v>
      </c>
      <c r="B512" s="8" t="s">
        <v>1201</v>
      </c>
      <c r="C512" s="3" t="str">
        <f>_xlfn.XLOOKUP(B512,'[1]daily break down'!$D:$D,'[1]daily break down'!$E:$E,"")</f>
        <v>NORD-OUEST</v>
      </c>
      <c r="D512" s="1" t="s">
        <v>11</v>
      </c>
      <c r="E512" s="1" t="s">
        <v>12</v>
      </c>
      <c r="F512" s="3" t="s">
        <v>51</v>
      </c>
      <c r="G512" s="1" t="s">
        <v>1202</v>
      </c>
      <c r="H512" s="33" t="str">
        <f>_xlfn.XLOOKUP(B512,[2]CALCULATION!$B:$B,[2]CALCULATION!$H:$H,"")</f>
        <v>NOKIA</v>
      </c>
      <c r="I512" s="28">
        <v>0.25397799028397378</v>
      </c>
      <c r="J512" s="28">
        <v>1.2130319007954298</v>
      </c>
      <c r="K512" s="28">
        <v>0.32959080905548982</v>
      </c>
      <c r="L512" s="28">
        <v>6.8897631530621256E-2</v>
      </c>
      <c r="M512" s="28">
        <v>3.2195381119870232</v>
      </c>
      <c r="N512" s="28">
        <v>3.5642928402252512</v>
      </c>
      <c r="O512" s="28">
        <v>7.4639937046866153E-2</v>
      </c>
      <c r="P512" s="28">
        <v>0.13644154286045734</v>
      </c>
      <c r="Q512" s="28">
        <v>0.45461998813108928</v>
      </c>
      <c r="R512" s="28">
        <v>8.7873103906348244E-3</v>
      </c>
      <c r="S512" s="94">
        <v>0.52184332151839352</v>
      </c>
      <c r="T512" s="94">
        <f>_xlfn.XLOOKUP(B512,'[3]Nur des jours'!$B:$B,'[3]Nur des jours'!$U:$U,"")</f>
        <v>1.1931667394337845E-2</v>
      </c>
      <c r="U512" s="94">
        <v>2.3768922590706802</v>
      </c>
      <c r="V512" s="94">
        <v>1.1236099339959449E-2</v>
      </c>
      <c r="W512" s="94">
        <v>1.1931667394337845E-2</v>
      </c>
      <c r="X512" s="94">
        <v>2.0046628028752903E-2</v>
      </c>
      <c r="Y512" s="94">
        <v>1.9244049504470163E-2</v>
      </c>
      <c r="Z512" s="94">
        <v>0.25243769850442166</v>
      </c>
      <c r="AA512" s="94">
        <v>0.27380412232866197</v>
      </c>
      <c r="AB512" s="94">
        <v>7.5620732065758162E-3</v>
      </c>
      <c r="AC512" s="94">
        <f>_xlfn.XLOOKUP(B512,'[3]Nur des jours'!$B:$B,'[3]Nur des jours'!$N:$N,"")</f>
        <v>6.6863708611917358E-2</v>
      </c>
      <c r="AD512" s="94">
        <v>6.6863708611917358E-2</v>
      </c>
      <c r="AE512" s="94">
        <v>0.19783461026581778</v>
      </c>
      <c r="AF512" s="94">
        <v>0.11501822441187202</v>
      </c>
      <c r="AG512" s="94">
        <v>0</v>
      </c>
      <c r="AH512" s="94">
        <v>6.6863708611917358E-2</v>
      </c>
      <c r="AI512" s="49" t="s">
        <v>6659</v>
      </c>
      <c r="AJ512" s="49"/>
      <c r="AK512" s="48" t="str" cm="1">
        <f t="array" ref="AK512">IFERROR(_xlfn.IFS(
AM512="MPR ISSUE","PDH",
AM512="BSS Hardware Issue","BSS",
AM512="Sites strategiques, MLL, Pylone, etc.","ENVTECH",
AM512="AKTIVCO DEFAUT GE &amp; POWER Cabinet","AKTIVCO",
AM512="AKTIVCO Coupure ENEO &amp; Baisse de tension","AKTIVCO GRID ONLY",
AM512="Coupure ENEO &amp; Baisse de tension","IHS GRID ONLY",
AM512="Defaut GE &amp; POWER Cabinet","IHS",
AM512="Sharing","Partners",
AM512="Sites strategiques &amp; DataCenter","SST &amp; DC",
AM512="Exclu","Exclu",
AM512="SAT","SAT",
AM512="SPARE-ISSUE","SPARE-ISSUE",
AM512="Fiber CAmtel","TRANS_FO_CAMTEL",
AM512="Fiber AOF","Fiber AOF",
AM512="Projet OCM (HUAWEI)","TRAVAUX-HUAWEI",
AM512="Projet OCM (NOKIA)","TRAVAUX-NOKIA",
AM512="ACCESS-ISSUE","ACCESS-ISSUE",
AM512="Projet OCM (ZTE, NOKIA, autres projets)","TRAVAUX OCM",
AM512="No root CAuse","No root cause",
AM512="ODU HS","PDH",
AM512="IP &amp; VLAN","PDH",
AM512="Warehouse HUAWEI","SPARE-ISSUE",
AM512="SPARE-HS","SPARE-ISSUE",
AM512="Power Telco","BSS",AM512="no impacts","no impacts"
),"")</f>
        <v>no impacts</v>
      </c>
      <c r="AL512" s="48" t="str" cm="1">
        <f t="array" ref="AL512">IFERROR(_xlfn.IFS(
AM512="MPR ISSUE","TX ISSUE",
AM512="BSS Hardware Issue","RAN ISSUE",
AM512="Sites strategiques, MLL, Pylone, etc.","ENVTECH",
AM512="AKTIVCO DEFAUT GE &amp; POWER Cabinet","POWER ISSUE",
AM512="AKTIVCO Coupure ENEO &amp; Baisse de tension","POWER ISSUE",
AM512="Coupure ENEO &amp; Baisse de tension","POWER ISSUE",
AM512="Defaut GE &amp; POWER Cabinet","POWER ISSUE",
AM512="Sharing","POWER ISSUE",
AM512="Sites strategiques &amp; DataCenter","POWER ISSUE",
AM512="Exclu","Exclu",
AM512="SAT","TX ISSUE",
AM512="SPARE-ISSUE","SPARE-ISSUE",
AM512="Fiber CAmtel","TX ISSUE",
AM512="Fiber AOF","TX ISSUE",
AM512="Projet OCM (HUAWEI)","TRAVAUX-HUAWEI",
AM512="Projet OCM (NOKIA)","TRAVAUX -NOKIA",
AM512="ACCESS-ISSUE","ACCESS-ISSUE",
AM512="Projet OCM (ZTE, NOKIA, autres projets)","TRAVAUX OCM",
AM512="No root CAuse","No root cause",
AM512="ODU HS","TX ISSUE",
AM512="IP &amp; VLAN","TX ISSUE",
AM512="Warehouse HUAWEI","SPARE-ISSUE",
AM512="SPARE-HS","SPARE-ISSUE",
AM512="Power Telco","RAN ISSUE",AM512="no impacts","no impacts"
),"")</f>
        <v>no impacts</v>
      </c>
      <c r="AM512" s="67" t="s">
        <v>5605</v>
      </c>
      <c r="AN512" s="48" t="str" cm="1">
        <f t="array" ref="AN512">IFERROR(_xlfn.IFS(
AM512="MPR ISSUE","ACTIVE",
AM512="BSS Hardware Issue","ACTIVE",
AM512="Sites strategiques, MLL, Pylone, etc.","PASSIVE",
AM512="AKTIVCO DEFAUT GE &amp; POWER Cabinet","PASSIVE",
AM512="AKTIVCO Coupure ENEO &amp; Baisse de tension","PASSIVE",
AM512="Coupure ENEO &amp; Baisse de tension","PASSIVE",
AM512="Defaut GE &amp; POWER Cabinet","PASSIVE",
AM512="Sharing","PASSIVE",
AM512="Sites strategiques &amp; DataCenter","PASSIVE",
AM512="Exclu","Exclu",
AM512="SAT","ACTIVE",
AM512="SPARE-ISSUE","SPARE-ISSUE",
AM512="Fiber CAmtel","ACTIVE",
AM512="Fiber AOF","ACTIVE",
AM512="Projet OCM (HUAWEI)","PLANNED WORKS",
AM512="Projet OCM (NOKIA)","PLANNED WORKS",
AM512="ACCESS-ISSUE","ACCESS-ISSUE",
AM512="Projet OCM (ZTE, NOKIA, autres projets)","PLANNED WORKS",
AM512="No root CAuse","No root cause",
AM512="ODU HS","ACTIVE",
AM512="IP &amp; VLAN","ACTIVE",
AM512="Warehouse HUAWEI","SPARE-ISSUE",
AM512="SPARE-HS","SPARE-ISSUE",
AM512="Power Telco","ACTIVE", AM512="no impacts","no impacts"
),"")</f>
        <v>no impacts</v>
      </c>
      <c r="AO512" s="93" t="s">
        <v>5537</v>
      </c>
      <c r="AP512" s="101" t="str">
        <f t="shared" si="23"/>
        <v>NRO_259</v>
      </c>
      <c r="AR512" s="17" t="s">
        <v>5537</v>
      </c>
      <c r="AS512" s="7" t="s">
        <v>5537</v>
      </c>
      <c r="AT512" s="6"/>
      <c r="AU512" s="7"/>
      <c r="AV512" s="3" t="s">
        <v>5537</v>
      </c>
      <c r="AW512" s="18" t="s">
        <v>5537</v>
      </c>
      <c r="AX512" s="18" t="s">
        <v>5537</v>
      </c>
      <c r="AY512" s="18" t="s">
        <v>5537</v>
      </c>
      <c r="AZ512" s="18" t="s">
        <v>5537</v>
      </c>
      <c r="BA512" s="18" t="s">
        <v>5537</v>
      </c>
      <c r="BB512" s="18" t="s">
        <v>5537</v>
      </c>
      <c r="BC512" s="18" t="s">
        <v>5537</v>
      </c>
      <c r="BD512" s="18" t="s">
        <v>5537</v>
      </c>
      <c r="BE512" s="18" t="s">
        <v>5537</v>
      </c>
      <c r="BF512" s="18" t="s">
        <v>5537</v>
      </c>
      <c r="BG512" s="18" t="s">
        <v>5537</v>
      </c>
      <c r="BH512" s="18" t="s">
        <v>5537</v>
      </c>
      <c r="BI512" s="9" t="s">
        <v>5537</v>
      </c>
      <c r="BJ512" s="14"/>
      <c r="BK512" s="14" t="s">
        <v>5537</v>
      </c>
      <c r="BL512" s="14" t="str">
        <f>_xlfn.XLOOKUP(B512,'[4]cell downs 18042026 17h'!$B:$B,'[4]cell downs 18042026 17h'!$B:$B,"")</f>
        <v/>
      </c>
      <c r="BM512" s="14" t="str">
        <f>_xlfn.XLOOKUP(B512,'[5]Cells Huawei 19042026 15h'!$B:$B,'[5]Cells Huawei 19042026 15h'!$B:$B,"")</f>
        <v/>
      </c>
      <c r="BN512" s="9" t="str">
        <f>_xlfn.XLOOKUP(B512,'[6]cells down 19042026 9H40'!$B:$B,'[6]cells down 19042026 9H40'!$B:$B,"")</f>
        <v/>
      </c>
      <c r="BO512" s="9" t="s">
        <v>1201</v>
      </c>
      <c r="BP512" s="9" t="s">
        <v>594</v>
      </c>
      <c r="BQ512" s="115"/>
    </row>
    <row r="513" spans="1:69" s="9" customFormat="1" x14ac:dyDescent="0.3">
      <c r="A513" s="1" t="s">
        <v>751</v>
      </c>
      <c r="B513" s="8" t="s">
        <v>752</v>
      </c>
      <c r="C513" s="3" t="str">
        <f>_xlfn.XLOOKUP(B513,'[1]daily break down'!$D:$D,'[1]daily break down'!$E:$E,"")</f>
        <v>Douala</v>
      </c>
      <c r="D513" s="1" t="s">
        <v>21</v>
      </c>
      <c r="E513" s="1" t="s">
        <v>36</v>
      </c>
      <c r="F513" s="3" t="s">
        <v>31</v>
      </c>
      <c r="G513" s="1" t="s">
        <v>32</v>
      </c>
      <c r="H513" s="34" t="str">
        <f>_xlfn.XLOOKUP(B513,[2]CALCULATION!$B:$B,[2]CALCULATION!$H:$H,"")</f>
        <v>ZTE</v>
      </c>
      <c r="I513" s="28">
        <v>0</v>
      </c>
      <c r="J513" s="28">
        <v>0</v>
      </c>
      <c r="K513" s="28">
        <v>0</v>
      </c>
      <c r="L513" s="28">
        <v>0</v>
      </c>
      <c r="M513" s="28">
        <v>0.37778262891908004</v>
      </c>
      <c r="N513" s="28">
        <v>0</v>
      </c>
      <c r="O513" s="28">
        <v>0</v>
      </c>
      <c r="P513" s="28">
        <v>0</v>
      </c>
      <c r="Q513" s="28">
        <v>0.12987504030727717</v>
      </c>
      <c r="R513" s="28">
        <v>0</v>
      </c>
      <c r="S513" s="94">
        <v>0</v>
      </c>
      <c r="T513" s="94">
        <f>_xlfn.XLOOKUP(B513,'[3]Nur des jours'!$B:$B,'[3]Nur des jours'!$U:$U,"")</f>
        <v>0</v>
      </c>
      <c r="U513" s="94">
        <v>0</v>
      </c>
      <c r="V513" s="94">
        <v>0</v>
      </c>
      <c r="W513" s="94">
        <v>0</v>
      </c>
      <c r="X513" s="94">
        <v>0.22183270411177045</v>
      </c>
      <c r="Y513" s="94">
        <v>0</v>
      </c>
      <c r="Z513" s="94">
        <v>0</v>
      </c>
      <c r="AA513" s="94">
        <v>0</v>
      </c>
      <c r="AB513" s="94">
        <v>0.60419894815842257</v>
      </c>
      <c r="AC513" s="94">
        <f>_xlfn.XLOOKUP(B513,'[3]Nur des jours'!$B:$B,'[3]Nur des jours'!$N:$N,"")</f>
        <v>6.5383397111573441E-2</v>
      </c>
      <c r="AD513" s="94">
        <v>6.5383397111573441E-2</v>
      </c>
      <c r="AE513" s="94">
        <v>4.9458652566454445E-2</v>
      </c>
      <c r="AF513" s="94">
        <v>5.1798045635831305E-2</v>
      </c>
      <c r="AG513" s="94">
        <v>7.8489746468884944E-2</v>
      </c>
      <c r="AH513" s="94">
        <v>6.5383397111573441E-2</v>
      </c>
      <c r="AI513" s="49" t="s">
        <v>5559</v>
      </c>
      <c r="AJ513" s="49"/>
      <c r="AK513" s="48" t="str" cm="1">
        <f t="array" ref="AK513">IFERROR(_xlfn.IFS(
AM513="MPR ISSUE","PDH",
AM513="BSS Hardware Issue","BSS",
AM513="Sites strategiques, MLL, Pylone, etc.","ENVTECH",
AM513="AKTIVCO DEFAUT GE &amp; POWER Cabinet","AKTIVCO",
AM513="AKTIVCO Coupure ENEO &amp; Baisse de tension","AKTIVCO GRID ONLY",
AM513="Coupure ENEO &amp; Baisse de tension","IHS GRID ONLY",
AM513="Defaut GE &amp; POWER Cabinet","IHS",
AM513="Sharing","Partners",
AM513="Sites strategiques &amp; DataCenter","SST &amp; DC",
AM513="Exclu","Exclu",
AM513="SAT","SAT",
AM513="SPARE-ISSUE","SPARE-ISSUE",
AM513="Fiber CAmtel","TRANS_FO_CAMTEL",
AM513="Fiber AOF","Fiber AOF",
AM513="Projet OCM (HUAWEI)","TRAVAUX-HUAWEI",
AM513="Projet OCM (NOKIA)","TRAVAUX-NOKIA",
AM513="ACCESS-ISSUE","ACCESS-ISSUE",
AM513="Projet OCM (ZTE, NOKIA, autres projets)","TRAVAUX OCM",
AM513="No root CAuse","No root cause",
AM513="ODU HS","PDH",
AM513="IP &amp; VLAN","PDH",
AM513="Warehouse HUAWEI","SPARE-ISSUE",
AM513="SPARE-HS","SPARE-ISSUE",
AM513="Power Telco","BSS",AM513="no impacts","no impacts"
),"")</f>
        <v>no impacts</v>
      </c>
      <c r="AL513" s="48" t="str" cm="1">
        <f t="array" ref="AL513">IFERROR(_xlfn.IFS(
AM513="MPR ISSUE","TX ISSUE",
AM513="BSS Hardware Issue","RAN ISSUE",
AM513="Sites strategiques, MLL, Pylone, etc.","ENVTECH",
AM513="AKTIVCO DEFAUT GE &amp; POWER Cabinet","POWER ISSUE",
AM513="AKTIVCO Coupure ENEO &amp; Baisse de tension","POWER ISSUE",
AM513="Coupure ENEO &amp; Baisse de tension","POWER ISSUE",
AM513="Defaut GE &amp; POWER Cabinet","POWER ISSUE",
AM513="Sharing","POWER ISSUE",
AM513="Sites strategiques &amp; DataCenter","POWER ISSUE",
AM513="Exclu","Exclu",
AM513="SAT","TX ISSUE",
AM513="SPARE-ISSUE","SPARE-ISSUE",
AM513="Fiber CAmtel","TX ISSUE",
AM513="Fiber AOF","TX ISSUE",
AM513="Projet OCM (HUAWEI)","TRAVAUX-HUAWEI",
AM513="Projet OCM (NOKIA)","TRAVAUX -NOKIA",
AM513="ACCESS-ISSUE","ACCESS-ISSUE",
AM513="Projet OCM (ZTE, NOKIA, autres projets)","TRAVAUX OCM",
AM513="No root CAuse","No root cause",
AM513="ODU HS","TX ISSUE",
AM513="IP &amp; VLAN","TX ISSUE",
AM513="Warehouse HUAWEI","SPARE-ISSUE",
AM513="SPARE-HS","SPARE-ISSUE",
AM513="Power Telco","RAN ISSUE",AM513="no impacts","no impacts"
),"")</f>
        <v>no impacts</v>
      </c>
      <c r="AM513" s="67" t="s">
        <v>5605</v>
      </c>
      <c r="AN513" s="48" t="str" cm="1">
        <f t="array" ref="AN513">IFERROR(_xlfn.IFS(
AM513="MPR ISSUE","ACTIVE",
AM513="BSS Hardware Issue","ACTIVE",
AM513="Sites strategiques, MLL, Pylone, etc.","PASSIVE",
AM513="AKTIVCO DEFAUT GE &amp; POWER Cabinet","PASSIVE",
AM513="AKTIVCO Coupure ENEO &amp; Baisse de tension","PASSIVE",
AM513="Coupure ENEO &amp; Baisse de tension","PASSIVE",
AM513="Defaut GE &amp; POWER Cabinet","PASSIVE",
AM513="Sharing","PASSIVE",
AM513="Sites strategiques &amp; DataCenter","PASSIVE",
AM513="Exclu","Exclu",
AM513="SAT","ACTIVE",
AM513="SPARE-ISSUE","SPARE-ISSUE",
AM513="Fiber CAmtel","ACTIVE",
AM513="Fiber AOF","ACTIVE",
AM513="Projet OCM (HUAWEI)","PLANNED WORKS",
AM513="Projet OCM (NOKIA)","PLANNED WORKS",
AM513="ACCESS-ISSUE","ACCESS-ISSUE",
AM513="Projet OCM (ZTE, NOKIA, autres projets)","PLANNED WORKS",
AM513="No root CAuse","No root cause",
AM513="ODU HS","ACTIVE",
AM513="IP &amp; VLAN","ACTIVE",
AM513="Warehouse HUAWEI","SPARE-ISSUE",
AM513="SPARE-HS","SPARE-ISSUE",
AM513="Power Telco","ACTIVE", AM513="no impacts","no impacts"
),"")</f>
        <v>no impacts</v>
      </c>
      <c r="AO513" s="93" t="s">
        <v>5537</v>
      </c>
      <c r="AP513" s="101" t="str">
        <f t="shared" si="23"/>
        <v>LIT_690</v>
      </c>
      <c r="AR513" s="17" t="s">
        <v>5537</v>
      </c>
      <c r="AS513" s="7" t="s">
        <v>5537</v>
      </c>
      <c r="AT513" s="6"/>
      <c r="AU513" s="7"/>
      <c r="AV513" s="3" t="s">
        <v>5537</v>
      </c>
      <c r="AW513" s="18" t="s">
        <v>5537</v>
      </c>
      <c r="AX513" s="18" t="s">
        <v>5537</v>
      </c>
      <c r="AY513" s="18" t="s">
        <v>5537</v>
      </c>
      <c r="AZ513" s="18" t="s">
        <v>5537</v>
      </c>
      <c r="BA513" s="18" t="s">
        <v>5537</v>
      </c>
      <c r="BB513" s="18" t="s">
        <v>5537</v>
      </c>
      <c r="BC513" s="18" t="s">
        <v>5537</v>
      </c>
      <c r="BD513" s="18" t="s">
        <v>5537</v>
      </c>
      <c r="BE513" s="18" t="s">
        <v>5537</v>
      </c>
      <c r="BF513" s="18" t="s">
        <v>5537</v>
      </c>
      <c r="BG513" s="18" t="s">
        <v>5537</v>
      </c>
      <c r="BH513" s="18" t="s">
        <v>5537</v>
      </c>
      <c r="BI513" s="9" t="s">
        <v>5537</v>
      </c>
      <c r="BJ513" s="14"/>
      <c r="BK513" s="14" t="s">
        <v>5537</v>
      </c>
      <c r="BL513" s="14" t="str">
        <f>_xlfn.XLOOKUP(B513,'[4]cell downs 18042026 17h'!$B:$B,'[4]cell downs 18042026 17h'!$B:$B,"")</f>
        <v/>
      </c>
      <c r="BM513" s="14" t="str">
        <f>_xlfn.XLOOKUP(B513,'[5]Cells Huawei 19042026 15h'!$B:$B,'[5]Cells Huawei 19042026 15h'!$B:$B,"")</f>
        <v/>
      </c>
      <c r="BN513" s="9" t="str">
        <f>_xlfn.XLOOKUP(B513,'[6]cells down 19042026 9H40'!$B:$B,'[6]cells down 19042026 9H40'!$B:$B,"")</f>
        <v/>
      </c>
      <c r="BO513" s="9" t="s">
        <v>5537</v>
      </c>
      <c r="BP513" s="9" t="s">
        <v>12</v>
      </c>
      <c r="BQ513" s="115"/>
    </row>
    <row r="514" spans="1:69" s="9" customFormat="1" x14ac:dyDescent="0.3">
      <c r="A514" s="1" t="s">
        <v>2910</v>
      </c>
      <c r="B514" s="8" t="s">
        <v>2911</v>
      </c>
      <c r="C514" s="3" t="str">
        <f>_xlfn.XLOOKUP(B514,'[1]daily break down'!$D:$D,'[1]daily break down'!$E:$E,"")</f>
        <v>Maroua</v>
      </c>
      <c r="D514" s="1" t="s">
        <v>21</v>
      </c>
      <c r="E514" s="1" t="s">
        <v>22</v>
      </c>
      <c r="F514" s="3" t="s">
        <v>55</v>
      </c>
      <c r="G514" s="1" t="s">
        <v>84</v>
      </c>
      <c r="H514" s="32" t="str">
        <f>_xlfn.XLOOKUP(B514,[2]CALCULATION!$B:$B,[2]CALCULATION!$H:$H,"")</f>
        <v>Huawei</v>
      </c>
      <c r="I514" s="28">
        <v>0.24879934252767288</v>
      </c>
      <c r="J514" s="28">
        <v>0.67373791851794784</v>
      </c>
      <c r="K514" s="28">
        <v>0</v>
      </c>
      <c r="L514" s="28">
        <v>0</v>
      </c>
      <c r="M514" s="28">
        <v>0</v>
      </c>
      <c r="N514" s="28">
        <v>0</v>
      </c>
      <c r="O514" s="28">
        <v>0</v>
      </c>
      <c r="P514" s="28">
        <v>0</v>
      </c>
      <c r="Q514" s="28">
        <v>0</v>
      </c>
      <c r="R514" s="28">
        <v>0</v>
      </c>
      <c r="S514" s="94">
        <v>0</v>
      </c>
      <c r="T514" s="94">
        <f>_xlfn.XLOOKUP(B514,'[3]Nur des jours'!$B:$B,'[3]Nur des jours'!$U:$U,"")</f>
        <v>0</v>
      </c>
      <c r="U514" s="94">
        <v>0</v>
      </c>
      <c r="V514" s="94">
        <v>0</v>
      </c>
      <c r="W514" s="94">
        <v>0</v>
      </c>
      <c r="X514" s="94">
        <v>0</v>
      </c>
      <c r="Y514" s="94">
        <v>3.9629722372036875</v>
      </c>
      <c r="Z514" s="94">
        <v>0</v>
      </c>
      <c r="AA514" s="94">
        <v>0</v>
      </c>
      <c r="AB514" s="94">
        <v>0</v>
      </c>
      <c r="AC514" s="94">
        <f>_xlfn.XLOOKUP(B514,'[3]Nur des jours'!$B:$B,'[3]Nur des jours'!$N:$N,"")</f>
        <v>6.2280093484346516E-2</v>
      </c>
      <c r="AD514" s="94">
        <v>6.2280093484346516E-2</v>
      </c>
      <c r="AE514" s="94">
        <v>0</v>
      </c>
      <c r="AF514" s="94">
        <v>0.13743748108707257</v>
      </c>
      <c r="AG514" s="94">
        <v>3.0951294359189873E-2</v>
      </c>
      <c r="AH514" s="94">
        <v>6.2280093484346516E-2</v>
      </c>
      <c r="AI514" s="49" t="s">
        <v>5559</v>
      </c>
      <c r="AJ514" s="49"/>
      <c r="AK514" s="48" t="str" cm="1">
        <f t="array" ref="AK514">IFERROR(_xlfn.IFS(
AM514="MPR ISSUE","PDH",
AM514="BSS Hardware Issue","BSS",
AM514="Sites strategiques, MLL, Pylone, etc.","ENVTECH",
AM514="AKTIVCO DEFAUT GE &amp; POWER Cabinet","AKTIVCO",
AM514="AKTIVCO Coupure ENEO &amp; Baisse de tension","AKTIVCO GRID ONLY",
AM514="Coupure ENEO &amp; Baisse de tension","IHS GRID ONLY",
AM514="Defaut GE &amp; POWER Cabinet","IHS",
AM514="Sharing","Partners",
AM514="Sites strategiques &amp; DataCenter","SST &amp; DC",
AM514="Exclu","Exclu",
AM514="SAT","SAT",
AM514="SPARE-ISSUE","SPARE-ISSUE",
AM514="Fiber CAmtel","TRANS_FO_CAMTEL",
AM514="Fiber AOF","Fiber AOF",
AM514="Projet OCM (HUAWEI)","TRAVAUX-HUAWEI",
AM514="Projet OCM (NOKIA)","TRAVAUX-NOKIA",
AM514="ACCESS-ISSUE","ACCESS-ISSUE",
AM514="Projet OCM (ZTE, NOKIA, autres projets)","TRAVAUX OCM",
AM514="No root CAuse","No root cause",
AM514="ODU HS","PDH",
AM514="IP &amp; VLAN","PDH",
AM514="Warehouse HUAWEI","SPARE-ISSUE",
AM514="SPARE-HS","SPARE-ISSUE",
AM514="Power Telco","BSS",AM514="no impacts","no impacts"
),"")</f>
        <v>no impacts</v>
      </c>
      <c r="AL514" s="48" t="str" cm="1">
        <f t="array" ref="AL514">IFERROR(_xlfn.IFS(
AM514="MPR ISSUE","TX ISSUE",
AM514="BSS Hardware Issue","RAN ISSUE",
AM514="Sites strategiques, MLL, Pylone, etc.","ENVTECH",
AM514="AKTIVCO DEFAUT GE &amp; POWER Cabinet","POWER ISSUE",
AM514="AKTIVCO Coupure ENEO &amp; Baisse de tension","POWER ISSUE",
AM514="Coupure ENEO &amp; Baisse de tension","POWER ISSUE",
AM514="Defaut GE &amp; POWER Cabinet","POWER ISSUE",
AM514="Sharing","POWER ISSUE",
AM514="Sites strategiques &amp; DataCenter","POWER ISSUE",
AM514="Exclu","Exclu",
AM514="SAT","TX ISSUE",
AM514="SPARE-ISSUE","SPARE-ISSUE",
AM514="Fiber CAmtel","TX ISSUE",
AM514="Fiber AOF","TX ISSUE",
AM514="Projet OCM (HUAWEI)","TRAVAUX-HUAWEI",
AM514="Projet OCM (NOKIA)","TRAVAUX -NOKIA",
AM514="ACCESS-ISSUE","ACCESS-ISSUE",
AM514="Projet OCM (ZTE, NOKIA, autres projets)","TRAVAUX OCM",
AM514="No root CAuse","No root cause",
AM514="ODU HS","TX ISSUE",
AM514="IP &amp; VLAN","TX ISSUE",
AM514="Warehouse HUAWEI","SPARE-ISSUE",
AM514="SPARE-HS","SPARE-ISSUE",
AM514="Power Telco","RAN ISSUE",AM514="no impacts","no impacts"
),"")</f>
        <v>no impacts</v>
      </c>
      <c r="AM514" s="67" t="s">
        <v>5605</v>
      </c>
      <c r="AN514" s="48" t="str" cm="1">
        <f t="array" ref="AN514">IFERROR(_xlfn.IFS(
AM514="MPR ISSUE","ACTIVE",
AM514="BSS Hardware Issue","ACTIVE",
AM514="Sites strategiques, MLL, Pylone, etc.","PASSIVE",
AM514="AKTIVCO DEFAUT GE &amp; POWER Cabinet","PASSIVE",
AM514="AKTIVCO Coupure ENEO &amp; Baisse de tension","PASSIVE",
AM514="Coupure ENEO &amp; Baisse de tension","PASSIVE",
AM514="Defaut GE &amp; POWER Cabinet","PASSIVE",
AM514="Sharing","PASSIVE",
AM514="Sites strategiques &amp; DataCenter","PASSIVE",
AM514="Exclu","Exclu",
AM514="SAT","ACTIVE",
AM514="SPARE-ISSUE","SPARE-ISSUE",
AM514="Fiber CAmtel","ACTIVE",
AM514="Fiber AOF","ACTIVE",
AM514="Projet OCM (HUAWEI)","PLANNED WORKS",
AM514="Projet OCM (NOKIA)","PLANNED WORKS",
AM514="ACCESS-ISSUE","ACCESS-ISSUE",
AM514="Projet OCM (ZTE, NOKIA, autres projets)","PLANNED WORKS",
AM514="No root CAuse","No root cause",
AM514="ODU HS","ACTIVE",
AM514="IP &amp; VLAN","ACTIVE",
AM514="Warehouse HUAWEI","SPARE-ISSUE",
AM514="SPARE-HS","SPARE-ISSUE",
AM514="Power Telco","ACTIVE", AM514="no impacts","no impacts"
),"")</f>
        <v>no impacts</v>
      </c>
      <c r="AO514" s="93" t="s">
        <v>5537</v>
      </c>
      <c r="AP514" s="101" t="str">
        <f t="shared" si="23"/>
        <v>EXN_217</v>
      </c>
      <c r="AR514" s="17" t="s">
        <v>5537</v>
      </c>
      <c r="AS514" s="7" t="s">
        <v>5537</v>
      </c>
      <c r="AT514" s="6"/>
      <c r="AU514" s="7"/>
      <c r="AV514" s="3" t="s">
        <v>5537</v>
      </c>
      <c r="AW514" s="18" t="s">
        <v>5537</v>
      </c>
      <c r="AX514" s="18" t="s">
        <v>5537</v>
      </c>
      <c r="AY514" s="18" t="s">
        <v>5537</v>
      </c>
      <c r="AZ514" s="18" t="s">
        <v>5537</v>
      </c>
      <c r="BA514" s="18" t="s">
        <v>5537</v>
      </c>
      <c r="BB514" s="18" t="s">
        <v>5537</v>
      </c>
      <c r="BC514" s="18" t="s">
        <v>5537</v>
      </c>
      <c r="BD514" s="18" t="s">
        <v>5537</v>
      </c>
      <c r="BE514" s="18" t="s">
        <v>5537</v>
      </c>
      <c r="BF514" s="18" t="s">
        <v>5537</v>
      </c>
      <c r="BG514" s="18" t="s">
        <v>5537</v>
      </c>
      <c r="BH514" s="18" t="s">
        <v>5537</v>
      </c>
      <c r="BI514" s="9" t="s">
        <v>5537</v>
      </c>
      <c r="BJ514" s="14"/>
      <c r="BK514" s="14" t="s">
        <v>5537</v>
      </c>
      <c r="BL514" s="14" t="str">
        <f>_xlfn.XLOOKUP(B514,'[4]cell downs 18042026 17h'!$B:$B,'[4]cell downs 18042026 17h'!$B:$B,"")</f>
        <v/>
      </c>
      <c r="BM514" s="14" t="str">
        <f>_xlfn.XLOOKUP(B514,'[5]Cells Huawei 19042026 15h'!$B:$B,'[5]Cells Huawei 19042026 15h'!$B:$B,"")</f>
        <v/>
      </c>
      <c r="BN514" s="9" t="str">
        <f>_xlfn.XLOOKUP(B514,'[6]cells down 19042026 9H40'!$B:$B,'[6]cells down 19042026 9H40'!$B:$B,"")</f>
        <v/>
      </c>
      <c r="BO514" s="9" t="s">
        <v>5537</v>
      </c>
      <c r="BP514" s="9" t="s">
        <v>12</v>
      </c>
      <c r="BQ514" s="115"/>
    </row>
    <row r="515" spans="1:69" s="9" customFormat="1" x14ac:dyDescent="0.3">
      <c r="A515" s="1" t="s">
        <v>4597</v>
      </c>
      <c r="B515" s="8" t="s">
        <v>4598</v>
      </c>
      <c r="C515" s="3" t="str">
        <f>_xlfn.XLOOKUP(B515,'[1]daily break down'!$D:$D,'[1]daily break down'!$E:$E,"")</f>
        <v>ADAMAOUA</v>
      </c>
      <c r="D515" s="1" t="s">
        <v>11</v>
      </c>
      <c r="E515" s="1" t="s">
        <v>12</v>
      </c>
      <c r="F515" s="3" t="s">
        <v>90</v>
      </c>
      <c r="G515" s="1" t="s">
        <v>4599</v>
      </c>
      <c r="H515" s="33" t="str">
        <f>_xlfn.XLOOKUP(B515,[2]CALCULATION!$B:$B,[2]CALCULATION!$H:$H,"")</f>
        <v>NOKIA</v>
      </c>
      <c r="I515" s="28">
        <v>0</v>
      </c>
      <c r="J515" s="28">
        <v>0</v>
      </c>
      <c r="K515" s="28">
        <v>2.5022784293142787E-2</v>
      </c>
      <c r="L515" s="28">
        <v>0</v>
      </c>
      <c r="M515" s="28">
        <v>0</v>
      </c>
      <c r="N515" s="28">
        <v>0</v>
      </c>
      <c r="O515" s="28">
        <v>0</v>
      </c>
      <c r="P515" s="28">
        <v>6.6616802048432469E-2</v>
      </c>
      <c r="Q515" s="28">
        <v>5.2241216224856175E-2</v>
      </c>
      <c r="R515" s="28">
        <v>0</v>
      </c>
      <c r="S515" s="94">
        <v>0</v>
      </c>
      <c r="T515" s="94">
        <f>_xlfn.XLOOKUP(B515,'[3]Nur des jours'!$B:$B,'[3]Nur des jours'!$U:$U,"")</f>
        <v>0</v>
      </c>
      <c r="U515" s="94">
        <v>0</v>
      </c>
      <c r="V515" s="94">
        <v>0</v>
      </c>
      <c r="W515" s="94">
        <v>0</v>
      </c>
      <c r="X515" s="94">
        <v>0.54084473939101496</v>
      </c>
      <c r="Y515" s="94">
        <v>2.6300676126995235</v>
      </c>
      <c r="Z515" s="94">
        <v>0</v>
      </c>
      <c r="AA515" s="94">
        <v>6.1465922426389513E-2</v>
      </c>
      <c r="AB515" s="94">
        <v>0</v>
      </c>
      <c r="AC515" s="94">
        <f>_xlfn.XLOOKUP(B515,'[3]Nur des jours'!$B:$B,'[3]Nur des jours'!$N:$N,"")</f>
        <v>6.2188312015156795E-2</v>
      </c>
      <c r="AD515" s="94">
        <v>6.2188312015156795E-2</v>
      </c>
      <c r="AE515" s="94">
        <v>0.3447118209177128</v>
      </c>
      <c r="AF515" s="94">
        <v>0</v>
      </c>
      <c r="AG515" s="94">
        <v>2.4858639080998633E-2</v>
      </c>
      <c r="AH515" s="94">
        <v>6.2188312015156795E-2</v>
      </c>
      <c r="AI515" s="49" t="s">
        <v>5559</v>
      </c>
      <c r="AJ515" s="49"/>
      <c r="AK515" s="48" t="str" cm="1">
        <f t="array" ref="AK515">IFERROR(_xlfn.IFS(
AM515="MPR ISSUE","PDH",
AM515="BSS Hardware Issue","BSS",
AM515="Sites strategiques, MLL, Pylone, etc.","ENVTECH",
AM515="AKTIVCO DEFAUT GE &amp; POWER Cabinet","AKTIVCO",
AM515="AKTIVCO Coupure ENEO &amp; Baisse de tension","AKTIVCO GRID ONLY",
AM515="Coupure ENEO &amp; Baisse de tension","IHS GRID ONLY",
AM515="Defaut GE &amp; POWER Cabinet","IHS",
AM515="Sharing","Partners",
AM515="Sites strategiques &amp; DataCenter","SST &amp; DC",
AM515="Exclu","Exclu",
AM515="SAT","SAT",
AM515="SPARE-ISSUE","SPARE-ISSUE",
AM515="Fiber CAmtel","TRANS_FO_CAMTEL",
AM515="Fiber AOF","Fiber AOF",
AM515="Projet OCM (HUAWEI)","TRAVAUX-HUAWEI",
AM515="Projet OCM (NOKIA)","TRAVAUX-NOKIA",
AM515="ACCESS-ISSUE","ACCESS-ISSUE",
AM515="Projet OCM (ZTE, NOKIA, autres projets)","TRAVAUX OCM",
AM515="No root CAuse","No root cause",
AM515="ODU HS","PDH",
AM515="IP &amp; VLAN","PDH",
AM515="Warehouse HUAWEI","SPARE-ISSUE",
AM515="SPARE-HS","SPARE-ISSUE",
AM515="Power Telco","BSS",AM515="no impacts","no impacts"
),"")</f>
        <v>IHS</v>
      </c>
      <c r="AL515" s="48" t="str" cm="1">
        <f t="array" ref="AL515">IFERROR(_xlfn.IFS(
AM515="MPR ISSUE","TX ISSUE",
AM515="BSS Hardware Issue","RAN ISSUE",
AM515="Sites strategiques, MLL, Pylone, etc.","ENVTECH",
AM515="AKTIVCO DEFAUT GE &amp; POWER Cabinet","POWER ISSUE",
AM515="AKTIVCO Coupure ENEO &amp; Baisse de tension","POWER ISSUE",
AM515="Coupure ENEO &amp; Baisse de tension","POWER ISSUE",
AM515="Defaut GE &amp; POWER Cabinet","POWER ISSUE",
AM515="Sharing","POWER ISSUE",
AM515="Sites strategiques &amp; DataCenter","POWER ISSUE",
AM515="Exclu","Exclu",
AM515="SAT","TX ISSUE",
AM515="SPARE-ISSUE","SPARE-ISSUE",
AM515="Fiber CAmtel","TX ISSUE",
AM515="Fiber AOF","TX ISSUE",
AM515="Projet OCM (HUAWEI)","TRAVAUX-HUAWEI",
AM515="Projet OCM (NOKIA)","TRAVAUX -NOKIA",
AM515="ACCESS-ISSUE","ACCESS-ISSUE",
AM515="Projet OCM (ZTE, NOKIA, autres projets)","TRAVAUX OCM",
AM515="No root CAuse","No root cause",
AM515="ODU HS","TX ISSUE",
AM515="IP &amp; VLAN","TX ISSUE",
AM515="Warehouse HUAWEI","SPARE-ISSUE",
AM515="SPARE-HS","SPARE-ISSUE",
AM515="Power Telco","RAN ISSUE",AM515="no impacts","no impacts"
),"")</f>
        <v>POWER ISSUE</v>
      </c>
      <c r="AM515" s="67" t="s">
        <v>5330</v>
      </c>
      <c r="AN515" s="48" t="str" cm="1">
        <f t="array" ref="AN515">IFERROR(_xlfn.IFS(
AM515="MPR ISSUE","ACTIVE",
AM515="BSS Hardware Issue","ACTIVE",
AM515="Sites strategiques, MLL, Pylone, etc.","PASSIVE",
AM515="AKTIVCO DEFAUT GE &amp; POWER Cabinet","PASSIVE",
AM515="AKTIVCO Coupure ENEO &amp; Baisse de tension","PASSIVE",
AM515="Coupure ENEO &amp; Baisse de tension","PASSIVE",
AM515="Defaut GE &amp; POWER Cabinet","PASSIVE",
AM515="Sharing","PASSIVE",
AM515="Sites strategiques &amp; DataCenter","PASSIVE",
AM515="Exclu","Exclu",
AM515="SAT","ACTIVE",
AM515="SPARE-ISSUE","SPARE-ISSUE",
AM515="Fiber CAmtel","ACTIVE",
AM515="Fiber AOF","ACTIVE",
AM515="Projet OCM (HUAWEI)","PLANNED WORKS",
AM515="Projet OCM (NOKIA)","PLANNED WORKS",
AM515="ACCESS-ISSUE","ACCESS-ISSUE",
AM515="Projet OCM (ZTE, NOKIA, autres projets)","PLANNED WORKS",
AM515="No root CAuse","No root cause",
AM515="ODU HS","ACTIVE",
AM515="IP &amp; VLAN","ACTIVE",
AM515="Warehouse HUAWEI","SPARE-ISSUE",
AM515="SPARE-HS","SPARE-ISSUE",
AM515="Power Telco","ACTIVE", AM515="no impacts","no impacts"
),"")</f>
        <v>PASSIVE</v>
      </c>
      <c r="AO515" s="93" t="s">
        <v>6321</v>
      </c>
      <c r="AP515" s="101" t="str">
        <f t="shared" si="23"/>
        <v>ADM_079</v>
      </c>
      <c r="AR515" s="17" t="s">
        <v>5537</v>
      </c>
      <c r="AS515" s="7" t="s">
        <v>5537</v>
      </c>
      <c r="AT515" s="6"/>
      <c r="AU515" s="7"/>
      <c r="AV515" s="3" t="s">
        <v>5537</v>
      </c>
      <c r="AW515" s="18" t="s">
        <v>5537</v>
      </c>
      <c r="AX515" s="18" t="s">
        <v>5537</v>
      </c>
      <c r="AY515" s="18" t="s">
        <v>5537</v>
      </c>
      <c r="AZ515" s="18" t="s">
        <v>5537</v>
      </c>
      <c r="BA515" s="18" t="s">
        <v>5537</v>
      </c>
      <c r="BB515" s="18" t="s">
        <v>5537</v>
      </c>
      <c r="BC515" s="18" t="s">
        <v>5537</v>
      </c>
      <c r="BD515" s="18" t="s">
        <v>5537</v>
      </c>
      <c r="BE515" s="18" t="s">
        <v>5537</v>
      </c>
      <c r="BF515" s="18" t="s">
        <v>5537</v>
      </c>
      <c r="BG515" s="18" t="s">
        <v>5537</v>
      </c>
      <c r="BH515" s="18" t="s">
        <v>5537</v>
      </c>
      <c r="BI515" s="9" t="s">
        <v>6321</v>
      </c>
      <c r="BJ515" s="14"/>
      <c r="BK515" s="14" t="s">
        <v>5537</v>
      </c>
      <c r="BL515" s="14" t="str">
        <f>_xlfn.XLOOKUP(B515,'[4]cell downs 18042026 17h'!$B:$B,'[4]cell downs 18042026 17h'!$B:$B,"")</f>
        <v/>
      </c>
      <c r="BM515" s="14" t="str">
        <f>_xlfn.XLOOKUP(B515,'[5]Cells Huawei 19042026 15h'!$B:$B,'[5]Cells Huawei 19042026 15h'!$B:$B,"")</f>
        <v/>
      </c>
      <c r="BN515" s="9" t="str">
        <f>_xlfn.XLOOKUP(B515,'[6]cells down 19042026 9H40'!$B:$B,'[6]cells down 19042026 9H40'!$B:$B,"")</f>
        <v/>
      </c>
      <c r="BO515" s="9" t="s">
        <v>4598</v>
      </c>
      <c r="BP515" s="9" t="s">
        <v>12</v>
      </c>
      <c r="BQ515" s="115"/>
    </row>
    <row r="516" spans="1:69" s="9" customFormat="1" x14ac:dyDescent="0.3">
      <c r="A516" s="1" t="s">
        <v>3435</v>
      </c>
      <c r="B516" s="8" t="s">
        <v>3436</v>
      </c>
      <c r="C516" s="3" t="str">
        <f>_xlfn.XLOOKUP(B516,'[1]daily break down'!$D:$D,'[1]daily break down'!$E:$E,"")</f>
        <v>Douala</v>
      </c>
      <c r="D516" s="1" t="s">
        <v>11</v>
      </c>
      <c r="E516" s="1" t="s">
        <v>145</v>
      </c>
      <c r="F516" s="3" t="s">
        <v>31</v>
      </c>
      <c r="G516" s="1" t="s">
        <v>32</v>
      </c>
      <c r="H516" s="34" t="str">
        <f>_xlfn.XLOOKUP(B516,[2]CALCULATION!$B:$B,[2]CALCULATION!$H:$H,"")</f>
        <v>ZTE</v>
      </c>
      <c r="I516" s="28">
        <v>0</v>
      </c>
      <c r="J516" s="28">
        <v>0</v>
      </c>
      <c r="K516" s="28">
        <v>0</v>
      </c>
      <c r="L516" s="28">
        <v>0</v>
      </c>
      <c r="M516" s="28">
        <v>0</v>
      </c>
      <c r="N516" s="28">
        <v>0.12420348540234563</v>
      </c>
      <c r="O516" s="28">
        <v>0.19063915213464436</v>
      </c>
      <c r="P516" s="28">
        <v>0</v>
      </c>
      <c r="Q516" s="28">
        <v>0.12334740164311035</v>
      </c>
      <c r="R516" s="28">
        <v>0.50833540220241846</v>
      </c>
      <c r="S516" s="94">
        <v>0</v>
      </c>
      <c r="T516" s="94">
        <f>_xlfn.XLOOKUP(B516,'[3]Nur des jours'!$B:$B,'[3]Nur des jours'!$U:$U,"")</f>
        <v>0.24496480068943324</v>
      </c>
      <c r="U516" s="94">
        <v>0</v>
      </c>
      <c r="V516" s="94">
        <v>0</v>
      </c>
      <c r="W516" s="94">
        <v>0.24496480068943324</v>
      </c>
      <c r="X516" s="94">
        <v>6.2333598719298597E-2</v>
      </c>
      <c r="Y516" s="94">
        <v>0</v>
      </c>
      <c r="Z516" s="94">
        <v>0</v>
      </c>
      <c r="AA516" s="94">
        <v>0</v>
      </c>
      <c r="AB516" s="94">
        <v>0</v>
      </c>
      <c r="AC516" s="94">
        <f>_xlfn.XLOOKUP(B516,'[3]Nur des jours'!$B:$B,'[3]Nur des jours'!$N:$N,"")</f>
        <v>6.1120813393715862E-2</v>
      </c>
      <c r="AD516" s="94">
        <v>6.1120813393715862E-2</v>
      </c>
      <c r="AE516" s="94">
        <v>4.8459487868142234E-2</v>
      </c>
      <c r="AF516" s="94">
        <v>4.1119679304752604E-2</v>
      </c>
      <c r="AG516" s="94">
        <v>7.7463736711121584E-2</v>
      </c>
      <c r="AH516" s="94">
        <v>6.1120813393715862E-2</v>
      </c>
      <c r="AI516" s="49" t="s">
        <v>5559</v>
      </c>
      <c r="AJ516" s="49"/>
      <c r="AK516" s="48" t="str" cm="1">
        <f t="array" ref="AK516">IFERROR(_xlfn.IFS(
AM516="MPR ISSUE","PDH",
AM516="BSS Hardware Issue","BSS",
AM516="Sites strategiques, MLL, Pylone, etc.","ENVTECH",
AM516="AKTIVCO DEFAUT GE &amp; POWER Cabinet","AKTIVCO",
AM516="AKTIVCO Coupure ENEO &amp; Baisse de tension","AKTIVCO GRID ONLY",
AM516="Coupure ENEO &amp; Baisse de tension","IHS GRID ONLY",
AM516="Defaut GE &amp; POWER Cabinet","IHS",
AM516="Sharing","Partners",
AM516="Sites strategiques &amp; DataCenter","SST &amp; DC",
AM516="Exclu","Exclu",
AM516="SAT","SAT",
AM516="SPARE-ISSUE","SPARE-ISSUE",
AM516="Fiber CAmtel","TRANS_FO_CAMTEL",
AM516="Fiber AOF","Fiber AOF",
AM516="Projet OCM (HUAWEI)","TRAVAUX-HUAWEI",
AM516="Projet OCM (NOKIA)","TRAVAUX-NOKIA",
AM516="ACCESS-ISSUE","ACCESS-ISSUE",
AM516="Projet OCM (ZTE, NOKIA, autres projets)","TRAVAUX OCM",
AM516="No root CAuse","No root cause",
AM516="ODU HS","PDH",
AM516="IP &amp; VLAN","PDH",
AM516="Warehouse HUAWEI","SPARE-ISSUE",
AM516="SPARE-HS","SPARE-ISSUE",
AM516="Power Telco","BSS",AM516="no impacts","no impacts"
),"")</f>
        <v>no impacts</v>
      </c>
      <c r="AL516" s="48" t="str" cm="1">
        <f t="array" ref="AL516">IFERROR(_xlfn.IFS(
AM516="MPR ISSUE","TX ISSUE",
AM516="BSS Hardware Issue","RAN ISSUE",
AM516="Sites strategiques, MLL, Pylone, etc.","ENVTECH",
AM516="AKTIVCO DEFAUT GE &amp; POWER Cabinet","POWER ISSUE",
AM516="AKTIVCO Coupure ENEO &amp; Baisse de tension","POWER ISSUE",
AM516="Coupure ENEO &amp; Baisse de tension","POWER ISSUE",
AM516="Defaut GE &amp; POWER Cabinet","POWER ISSUE",
AM516="Sharing","POWER ISSUE",
AM516="Sites strategiques &amp; DataCenter","POWER ISSUE",
AM516="Exclu","Exclu",
AM516="SAT","TX ISSUE",
AM516="SPARE-ISSUE","SPARE-ISSUE",
AM516="Fiber CAmtel","TX ISSUE",
AM516="Fiber AOF","TX ISSUE",
AM516="Projet OCM (HUAWEI)","TRAVAUX-HUAWEI",
AM516="Projet OCM (NOKIA)","TRAVAUX -NOKIA",
AM516="ACCESS-ISSUE","ACCESS-ISSUE",
AM516="Projet OCM (ZTE, NOKIA, autres projets)","TRAVAUX OCM",
AM516="No root CAuse","No root cause",
AM516="ODU HS","TX ISSUE",
AM516="IP &amp; VLAN","TX ISSUE",
AM516="Warehouse HUAWEI","SPARE-ISSUE",
AM516="SPARE-HS","SPARE-ISSUE",
AM516="Power Telco","RAN ISSUE",AM516="no impacts","no impacts"
),"")</f>
        <v>no impacts</v>
      </c>
      <c r="AM516" s="67" t="s">
        <v>5605</v>
      </c>
      <c r="AN516" s="48" t="str" cm="1">
        <f t="array" ref="AN516">IFERROR(_xlfn.IFS(
AM516="MPR ISSUE","ACTIVE",
AM516="BSS Hardware Issue","ACTIVE",
AM516="Sites strategiques, MLL, Pylone, etc.","PASSIVE",
AM516="AKTIVCO DEFAUT GE &amp; POWER Cabinet","PASSIVE",
AM516="AKTIVCO Coupure ENEO &amp; Baisse de tension","PASSIVE",
AM516="Coupure ENEO &amp; Baisse de tension","PASSIVE",
AM516="Defaut GE &amp; POWER Cabinet","PASSIVE",
AM516="Sharing","PASSIVE",
AM516="Sites strategiques &amp; DataCenter","PASSIVE",
AM516="Exclu","Exclu",
AM516="SAT","ACTIVE",
AM516="SPARE-ISSUE","SPARE-ISSUE",
AM516="Fiber CAmtel","ACTIVE",
AM516="Fiber AOF","ACTIVE",
AM516="Projet OCM (HUAWEI)","PLANNED WORKS",
AM516="Projet OCM (NOKIA)","PLANNED WORKS",
AM516="ACCESS-ISSUE","ACCESS-ISSUE",
AM516="Projet OCM (ZTE, NOKIA, autres projets)","PLANNED WORKS",
AM516="No root CAuse","No root cause",
AM516="ODU HS","ACTIVE",
AM516="IP &amp; VLAN","ACTIVE",
AM516="Warehouse HUAWEI","SPARE-ISSUE",
AM516="SPARE-HS","SPARE-ISSUE",
AM516="Power Telco","ACTIVE", AM516="no impacts","no impacts"
),"")</f>
        <v>no impacts</v>
      </c>
      <c r="AO516" s="93" t="s">
        <v>5537</v>
      </c>
      <c r="AP516" s="101" t="str">
        <f t="shared" si="23"/>
        <v>LIT_460</v>
      </c>
      <c r="AR516" s="17" t="s">
        <v>5537</v>
      </c>
      <c r="AS516" s="7" t="s">
        <v>5537</v>
      </c>
      <c r="AT516" s="6"/>
      <c r="AU516" s="7"/>
      <c r="AV516" s="3" t="s">
        <v>5537</v>
      </c>
      <c r="AW516" s="18" t="s">
        <v>5537</v>
      </c>
      <c r="AX516" s="18" t="s">
        <v>5537</v>
      </c>
      <c r="AY516" s="18" t="s">
        <v>5537</v>
      </c>
      <c r="AZ516" s="18" t="s">
        <v>5537</v>
      </c>
      <c r="BA516" s="18" t="s">
        <v>5537</v>
      </c>
      <c r="BB516" s="18" t="s">
        <v>5537</v>
      </c>
      <c r="BC516" s="18" t="s">
        <v>5537</v>
      </c>
      <c r="BD516" s="18" t="s">
        <v>5537</v>
      </c>
      <c r="BE516" s="18" t="s">
        <v>5537</v>
      </c>
      <c r="BF516" s="18" t="s">
        <v>5537</v>
      </c>
      <c r="BG516" s="18" t="s">
        <v>5537</v>
      </c>
      <c r="BH516" s="18" t="s">
        <v>5537</v>
      </c>
      <c r="BI516" s="9" t="s">
        <v>5537</v>
      </c>
      <c r="BJ516" s="14"/>
      <c r="BK516" s="14" t="s">
        <v>5537</v>
      </c>
      <c r="BL516" s="14" t="str">
        <f>_xlfn.XLOOKUP(B516,'[4]cell downs 18042026 17h'!$B:$B,'[4]cell downs 18042026 17h'!$B:$B,"")</f>
        <v/>
      </c>
      <c r="BM516" s="14" t="str">
        <f>_xlfn.XLOOKUP(B516,'[5]Cells Huawei 19042026 15h'!$B:$B,'[5]Cells Huawei 19042026 15h'!$B:$B,"")</f>
        <v/>
      </c>
      <c r="BN516" s="9" t="str">
        <f>_xlfn.XLOOKUP(B516,'[6]cells down 19042026 9H40'!$B:$B,'[6]cells down 19042026 9H40'!$B:$B,"")</f>
        <v/>
      </c>
      <c r="BO516" s="9" t="s">
        <v>3436</v>
      </c>
      <c r="BP516" s="9" t="s">
        <v>5537</v>
      </c>
      <c r="BQ516" s="115"/>
    </row>
    <row r="517" spans="1:69" s="9" customFormat="1" x14ac:dyDescent="0.3">
      <c r="A517" s="1" t="s">
        <v>1652</v>
      </c>
      <c r="B517" s="8" t="s">
        <v>1653</v>
      </c>
      <c r="C517" s="3" t="str">
        <f>_xlfn.XLOOKUP(B517,'[1]daily break down'!$D:$D,'[1]daily break down'!$E:$E,"")</f>
        <v>Yaounde</v>
      </c>
      <c r="D517" s="1" t="s">
        <v>11</v>
      </c>
      <c r="E517" s="1" t="s">
        <v>12</v>
      </c>
      <c r="F517" s="3" t="s">
        <v>37</v>
      </c>
      <c r="G517" s="1" t="s">
        <v>38</v>
      </c>
      <c r="H517" s="34" t="str">
        <f>_xlfn.XLOOKUP(B517,[2]CALCULATION!$B:$B,[2]CALCULATION!$H:$H,"")</f>
        <v>ZTE</v>
      </c>
      <c r="I517" s="28">
        <v>0</v>
      </c>
      <c r="J517" s="28">
        <v>0</v>
      </c>
      <c r="K517" s="28">
        <v>0</v>
      </c>
      <c r="L517" s="28">
        <v>0</v>
      </c>
      <c r="M517" s="28">
        <v>1.7959388813268158</v>
      </c>
      <c r="N517" s="28">
        <v>0.20670855769861829</v>
      </c>
      <c r="O517" s="28">
        <v>0</v>
      </c>
      <c r="P517" s="28">
        <v>0</v>
      </c>
      <c r="Q517" s="28">
        <v>0.28405929236116489</v>
      </c>
      <c r="R517" s="28">
        <v>0.79182397205742605</v>
      </c>
      <c r="S517" s="94">
        <v>0</v>
      </c>
      <c r="T517" s="94">
        <f>_xlfn.XLOOKUP(B517,'[3]Nur des jours'!$B:$B,'[3]Nur des jours'!$U:$U,"")</f>
        <v>0</v>
      </c>
      <c r="U517" s="94">
        <v>0.18646574380837364</v>
      </c>
      <c r="V517" s="94">
        <v>0</v>
      </c>
      <c r="W517" s="94">
        <v>0</v>
      </c>
      <c r="X517" s="94">
        <v>0</v>
      </c>
      <c r="Y517" s="94">
        <v>0</v>
      </c>
      <c r="Z517" s="94">
        <v>0</v>
      </c>
      <c r="AA517" s="94">
        <v>0</v>
      </c>
      <c r="AB517" s="94">
        <v>1.0701046990437546E-3</v>
      </c>
      <c r="AC517" s="94">
        <f>_xlfn.XLOOKUP(B517,'[3]Nur des jours'!$B:$B,'[3]Nur des jours'!$N:$N,"")</f>
        <v>5.9355140640294034E-2</v>
      </c>
      <c r="AD517" s="94">
        <v>5.9355140640294034E-2</v>
      </c>
      <c r="AE517" s="94">
        <v>4.8334592280853197E-2</v>
      </c>
      <c r="AF517" s="94">
        <v>4.1438436508665966E-2</v>
      </c>
      <c r="AG517" s="94">
        <v>7.3906902884209494E-2</v>
      </c>
      <c r="AH517" s="94">
        <v>5.9355140640294034E-2</v>
      </c>
      <c r="AI517" s="49" t="s">
        <v>5559</v>
      </c>
      <c r="AJ517" s="49"/>
      <c r="AK517" s="48" t="str" cm="1">
        <f t="array" ref="AK517">IFERROR(_xlfn.IFS(
AM517="MPR ISSUE","PDH",
AM517="BSS Hardware Issue","BSS",
AM517="Sites strategiques, MLL, Pylone, etc.","ENVTECH",
AM517="AKTIVCO DEFAUT GE &amp; POWER Cabinet","AKTIVCO",
AM517="AKTIVCO Coupure ENEO &amp; Baisse de tension","AKTIVCO GRID ONLY",
AM517="Coupure ENEO &amp; Baisse de tension","IHS GRID ONLY",
AM517="Defaut GE &amp; POWER Cabinet","IHS",
AM517="Sharing","Partners",
AM517="Sites strategiques &amp; DataCenter","SST &amp; DC",
AM517="Exclu","Exclu",
AM517="SAT","SAT",
AM517="SPARE-ISSUE","SPARE-ISSUE",
AM517="Fiber CAmtel","TRANS_FO_CAMTEL",
AM517="Fiber AOF","Fiber AOF",
AM517="Projet OCM (HUAWEI)","TRAVAUX-HUAWEI",
AM517="Projet OCM (NOKIA)","TRAVAUX-NOKIA",
AM517="ACCESS-ISSUE","ACCESS-ISSUE",
AM517="Projet OCM (ZTE, NOKIA, autres projets)","TRAVAUX OCM",
AM517="No root CAuse","No root cause",
AM517="ODU HS","PDH",
AM517="IP &amp; VLAN","PDH",
AM517="Warehouse HUAWEI","SPARE-ISSUE",
AM517="SPARE-HS","SPARE-ISSUE",
AM517="Power Telco","BSS",AM517="no impacts","no impacts"
),"")</f>
        <v>no impacts</v>
      </c>
      <c r="AL517" s="48" t="str" cm="1">
        <f t="array" ref="AL517">IFERROR(_xlfn.IFS(
AM517="MPR ISSUE","TX ISSUE",
AM517="BSS Hardware Issue","RAN ISSUE",
AM517="Sites strategiques, MLL, Pylone, etc.","ENVTECH",
AM517="AKTIVCO DEFAUT GE &amp; POWER Cabinet","POWER ISSUE",
AM517="AKTIVCO Coupure ENEO &amp; Baisse de tension","POWER ISSUE",
AM517="Coupure ENEO &amp; Baisse de tension","POWER ISSUE",
AM517="Defaut GE &amp; POWER Cabinet","POWER ISSUE",
AM517="Sharing","POWER ISSUE",
AM517="Sites strategiques &amp; DataCenter","POWER ISSUE",
AM517="Exclu","Exclu",
AM517="SAT","TX ISSUE",
AM517="SPARE-ISSUE","SPARE-ISSUE",
AM517="Fiber CAmtel","TX ISSUE",
AM517="Fiber AOF","TX ISSUE",
AM517="Projet OCM (HUAWEI)","TRAVAUX-HUAWEI",
AM517="Projet OCM (NOKIA)","TRAVAUX -NOKIA",
AM517="ACCESS-ISSUE","ACCESS-ISSUE",
AM517="Projet OCM (ZTE, NOKIA, autres projets)","TRAVAUX OCM",
AM517="No root CAuse","No root cause",
AM517="ODU HS","TX ISSUE",
AM517="IP &amp; VLAN","TX ISSUE",
AM517="Warehouse HUAWEI","SPARE-ISSUE",
AM517="SPARE-HS","SPARE-ISSUE",
AM517="Power Telco","RAN ISSUE",AM517="no impacts","no impacts"
),"")</f>
        <v>no impacts</v>
      </c>
      <c r="AM517" s="67" t="s">
        <v>5605</v>
      </c>
      <c r="AN517" s="48" t="str" cm="1">
        <f t="array" ref="AN517">IFERROR(_xlfn.IFS(
AM517="MPR ISSUE","ACTIVE",
AM517="BSS Hardware Issue","ACTIVE",
AM517="Sites strategiques, MLL, Pylone, etc.","PASSIVE",
AM517="AKTIVCO DEFAUT GE &amp; POWER Cabinet","PASSIVE",
AM517="AKTIVCO Coupure ENEO &amp; Baisse de tension","PASSIVE",
AM517="Coupure ENEO &amp; Baisse de tension","PASSIVE",
AM517="Defaut GE &amp; POWER Cabinet","PASSIVE",
AM517="Sharing","PASSIVE",
AM517="Sites strategiques &amp; DataCenter","PASSIVE",
AM517="Exclu","Exclu",
AM517="SAT","ACTIVE",
AM517="SPARE-ISSUE","SPARE-ISSUE",
AM517="Fiber CAmtel","ACTIVE",
AM517="Fiber AOF","ACTIVE",
AM517="Projet OCM (HUAWEI)","PLANNED WORKS",
AM517="Projet OCM (NOKIA)","PLANNED WORKS",
AM517="ACCESS-ISSUE","ACCESS-ISSUE",
AM517="Projet OCM (ZTE, NOKIA, autres projets)","PLANNED WORKS",
AM517="No root CAuse","No root cause",
AM517="ODU HS","ACTIVE",
AM517="IP &amp; VLAN","ACTIVE",
AM517="Warehouse HUAWEI","SPARE-ISSUE",
AM517="SPARE-HS","SPARE-ISSUE",
AM517="Power Telco","ACTIVE", AM517="no impacts","no impacts"
),"")</f>
        <v>no impacts</v>
      </c>
      <c r="AO517" s="93" t="s">
        <v>5537</v>
      </c>
      <c r="AP517" s="101" t="str">
        <f t="shared" si="23"/>
        <v>CTR_674</v>
      </c>
      <c r="AR517" s="17" t="s">
        <v>5537</v>
      </c>
      <c r="AS517" s="7" t="s">
        <v>5537</v>
      </c>
      <c r="AT517" s="6"/>
      <c r="AU517" s="7"/>
      <c r="AV517" s="3" t="s">
        <v>5537</v>
      </c>
      <c r="AW517" s="18" t="s">
        <v>5537</v>
      </c>
      <c r="AX517" s="18" t="s">
        <v>5537</v>
      </c>
      <c r="AY517" s="18" t="s">
        <v>5537</v>
      </c>
      <c r="AZ517" s="18" t="s">
        <v>5537</v>
      </c>
      <c r="BA517" s="18" t="s">
        <v>5537</v>
      </c>
      <c r="BB517" s="18" t="s">
        <v>5537</v>
      </c>
      <c r="BC517" s="18" t="s">
        <v>5537</v>
      </c>
      <c r="BD517" s="18" t="s">
        <v>5537</v>
      </c>
      <c r="BE517" s="18" t="s">
        <v>5537</v>
      </c>
      <c r="BF517" s="18" t="s">
        <v>5537</v>
      </c>
      <c r="BG517" s="18" t="s">
        <v>5537</v>
      </c>
      <c r="BH517" s="18" t="s">
        <v>5537</v>
      </c>
      <c r="BI517" s="9" t="s">
        <v>5537</v>
      </c>
      <c r="BJ517" s="14"/>
      <c r="BK517" s="14" t="s">
        <v>5537</v>
      </c>
      <c r="BL517" s="14" t="str">
        <f>_xlfn.XLOOKUP(B517,'[4]cell downs 18042026 17h'!$B:$B,'[4]cell downs 18042026 17h'!$B:$B,"")</f>
        <v/>
      </c>
      <c r="BM517" s="14" t="str">
        <f>_xlfn.XLOOKUP(B517,'[5]Cells Huawei 19042026 15h'!$B:$B,'[5]Cells Huawei 19042026 15h'!$B:$B,"")</f>
        <v/>
      </c>
      <c r="BN517" s="9" t="str">
        <f>_xlfn.XLOOKUP(B517,'[6]cells down 19042026 9H40'!$B:$B,'[6]cells down 19042026 9H40'!$B:$B,"")</f>
        <v/>
      </c>
      <c r="BO517" s="9" t="s">
        <v>1653</v>
      </c>
      <c r="BP517" s="9" t="s">
        <v>12</v>
      </c>
      <c r="BQ517" s="115"/>
    </row>
    <row r="518" spans="1:69" s="9" customFormat="1" x14ac:dyDescent="0.3">
      <c r="A518" s="1" t="s">
        <v>2239</v>
      </c>
      <c r="B518" s="8" t="s">
        <v>2240</v>
      </c>
      <c r="C518" s="3" t="str">
        <f>_xlfn.XLOOKUP(B518,'[1]daily break down'!$D:$D,'[1]daily break down'!$E:$E,"")</f>
        <v>Yaounde</v>
      </c>
      <c r="D518" s="1" t="s">
        <v>11</v>
      </c>
      <c r="E518" s="1" t="s">
        <v>12</v>
      </c>
      <c r="F518" s="3" t="s">
        <v>37</v>
      </c>
      <c r="G518" s="1" t="s">
        <v>38</v>
      </c>
      <c r="H518" s="34" t="str">
        <f>_xlfn.XLOOKUP(B518,[2]CALCULATION!$B:$B,[2]CALCULATION!$H:$H,"")</f>
        <v>ZTE</v>
      </c>
      <c r="I518" s="28">
        <v>0.10410335213863958</v>
      </c>
      <c r="J518" s="28">
        <v>1.8770884876709675</v>
      </c>
      <c r="K518" s="28">
        <v>0.10792005889856218</v>
      </c>
      <c r="L518" s="28">
        <v>0</v>
      </c>
      <c r="M518" s="28">
        <v>0</v>
      </c>
      <c r="N518" s="28">
        <v>0</v>
      </c>
      <c r="O518" s="28">
        <v>0</v>
      </c>
      <c r="P518" s="28">
        <v>0</v>
      </c>
      <c r="Q518" s="28">
        <v>5.9836687754863265</v>
      </c>
      <c r="R518" s="28">
        <v>0</v>
      </c>
      <c r="S518" s="94">
        <v>0.7676039357024026</v>
      </c>
      <c r="T518" s="94">
        <f>_xlfn.XLOOKUP(B518,'[3]Nur des jours'!$B:$B,'[3]Nur des jours'!$U:$U,"")</f>
        <v>0</v>
      </c>
      <c r="U518" s="94">
        <v>2.117219982136386</v>
      </c>
      <c r="V518" s="94">
        <v>0</v>
      </c>
      <c r="W518" s="94">
        <v>0</v>
      </c>
      <c r="X518" s="94">
        <v>0</v>
      </c>
      <c r="Y518" s="94">
        <v>0.19206595840003643</v>
      </c>
      <c r="Z518" s="94">
        <v>0</v>
      </c>
      <c r="AA518" s="94">
        <v>0</v>
      </c>
      <c r="AB518" s="94">
        <v>0</v>
      </c>
      <c r="AC518" s="94">
        <f>_xlfn.XLOOKUP(B518,'[3]Nur des jours'!$B:$B,'[3]Nur des jours'!$N:$N,"")</f>
        <v>5.8302871019567055E-2</v>
      </c>
      <c r="AD518" s="94">
        <v>5.8302871019567055E-2</v>
      </c>
      <c r="AE518" s="94">
        <v>4.5461993773205603E-2</v>
      </c>
      <c r="AF518" s="94">
        <v>3.952589328518729E-2</v>
      </c>
      <c r="AG518" s="94">
        <v>7.390690288420948E-2</v>
      </c>
      <c r="AH518" s="94">
        <v>5.8302871019567055E-2</v>
      </c>
      <c r="AI518" s="49" t="s">
        <v>5559</v>
      </c>
      <c r="AJ518" s="49"/>
      <c r="AK518" s="48" t="str" cm="1">
        <f t="array" ref="AK518">IFERROR(_xlfn.IFS(
AM518="MPR ISSUE","PDH",
AM518="BSS Hardware Issue","BSS",
AM518="Sites strategiques, MLL, Pylone, etc.","ENVTECH",
AM518="AKTIVCO DEFAUT GE &amp; POWER Cabinet","AKTIVCO",
AM518="AKTIVCO Coupure ENEO &amp; Baisse de tension","AKTIVCO GRID ONLY",
AM518="Coupure ENEO &amp; Baisse de tension","IHS GRID ONLY",
AM518="Defaut GE &amp; POWER Cabinet","IHS",
AM518="Sharing","Partners",
AM518="Sites strategiques &amp; DataCenter","SST &amp; DC",
AM518="Exclu","Exclu",
AM518="SAT","SAT",
AM518="SPARE-ISSUE","SPARE-ISSUE",
AM518="Fiber CAmtel","TRANS_FO_CAMTEL",
AM518="Fiber AOF","Fiber AOF",
AM518="Projet OCM (HUAWEI)","TRAVAUX-HUAWEI",
AM518="Projet OCM (NOKIA)","TRAVAUX-NOKIA",
AM518="ACCESS-ISSUE","ACCESS-ISSUE",
AM518="Projet OCM (ZTE, NOKIA, autres projets)","TRAVAUX OCM",
AM518="No root CAuse","No root cause",
AM518="ODU HS","PDH",
AM518="IP &amp; VLAN","PDH",
AM518="Warehouse HUAWEI","SPARE-ISSUE",
AM518="SPARE-HS","SPARE-ISSUE",
AM518="Power Telco","BSS",AM518="no impacts","no impacts"
),"")</f>
        <v>no impacts</v>
      </c>
      <c r="AL518" s="48" t="str" cm="1">
        <f t="array" ref="AL518">IFERROR(_xlfn.IFS(
AM518="MPR ISSUE","TX ISSUE",
AM518="BSS Hardware Issue","RAN ISSUE",
AM518="Sites strategiques, MLL, Pylone, etc.","ENVTECH",
AM518="AKTIVCO DEFAUT GE &amp; POWER Cabinet","POWER ISSUE",
AM518="AKTIVCO Coupure ENEO &amp; Baisse de tension","POWER ISSUE",
AM518="Coupure ENEO &amp; Baisse de tension","POWER ISSUE",
AM518="Defaut GE &amp; POWER Cabinet","POWER ISSUE",
AM518="Sharing","POWER ISSUE",
AM518="Sites strategiques &amp; DataCenter","POWER ISSUE",
AM518="Exclu","Exclu",
AM518="SAT","TX ISSUE",
AM518="SPARE-ISSUE","SPARE-ISSUE",
AM518="Fiber CAmtel","TX ISSUE",
AM518="Fiber AOF","TX ISSUE",
AM518="Projet OCM (HUAWEI)","TRAVAUX-HUAWEI",
AM518="Projet OCM (NOKIA)","TRAVAUX -NOKIA",
AM518="ACCESS-ISSUE","ACCESS-ISSUE",
AM518="Projet OCM (ZTE, NOKIA, autres projets)","TRAVAUX OCM",
AM518="No root CAuse","No root cause",
AM518="ODU HS","TX ISSUE",
AM518="IP &amp; VLAN","TX ISSUE",
AM518="Warehouse HUAWEI","SPARE-ISSUE",
AM518="SPARE-HS","SPARE-ISSUE",
AM518="Power Telco","RAN ISSUE",AM518="no impacts","no impacts"
),"")</f>
        <v>no impacts</v>
      </c>
      <c r="AM518" s="67" t="s">
        <v>5605</v>
      </c>
      <c r="AN518" s="48" t="str" cm="1">
        <f t="array" ref="AN518">IFERROR(_xlfn.IFS(
AM518="MPR ISSUE","ACTIVE",
AM518="BSS Hardware Issue","ACTIVE",
AM518="Sites strategiques, MLL, Pylone, etc.","PASSIVE",
AM518="AKTIVCO DEFAUT GE &amp; POWER Cabinet","PASSIVE",
AM518="AKTIVCO Coupure ENEO &amp; Baisse de tension","PASSIVE",
AM518="Coupure ENEO &amp; Baisse de tension","PASSIVE",
AM518="Defaut GE &amp; POWER Cabinet","PASSIVE",
AM518="Sharing","PASSIVE",
AM518="Sites strategiques &amp; DataCenter","PASSIVE",
AM518="Exclu","Exclu",
AM518="SAT","ACTIVE",
AM518="SPARE-ISSUE","SPARE-ISSUE",
AM518="Fiber CAmtel","ACTIVE",
AM518="Fiber AOF","ACTIVE",
AM518="Projet OCM (HUAWEI)","PLANNED WORKS",
AM518="Projet OCM (NOKIA)","PLANNED WORKS",
AM518="ACCESS-ISSUE","ACCESS-ISSUE",
AM518="Projet OCM (ZTE, NOKIA, autres projets)","PLANNED WORKS",
AM518="No root CAuse","No root cause",
AM518="ODU HS","ACTIVE",
AM518="IP &amp; VLAN","ACTIVE",
AM518="Warehouse HUAWEI","SPARE-ISSUE",
AM518="SPARE-HS","SPARE-ISSUE",
AM518="Power Telco","ACTIVE", AM518="no impacts","no impacts"
),"")</f>
        <v>no impacts</v>
      </c>
      <c r="AO518" s="93" t="s">
        <v>5537</v>
      </c>
      <c r="AP518" s="101" t="str">
        <f t="shared" si="23"/>
        <v>CTR_379</v>
      </c>
      <c r="AR518" s="17" t="s">
        <v>5537</v>
      </c>
      <c r="AS518" s="7" t="s">
        <v>5537</v>
      </c>
      <c r="AT518" s="6"/>
      <c r="AU518" s="7"/>
      <c r="AV518" s="3" t="s">
        <v>5537</v>
      </c>
      <c r="AW518" s="18" t="s">
        <v>5537</v>
      </c>
      <c r="AX518" s="18" t="s">
        <v>5537</v>
      </c>
      <c r="AY518" s="18" t="s">
        <v>5537</v>
      </c>
      <c r="AZ518" s="18" t="s">
        <v>5537</v>
      </c>
      <c r="BA518" s="18" t="s">
        <v>5537</v>
      </c>
      <c r="BB518" s="18" t="s">
        <v>5537</v>
      </c>
      <c r="BC518" s="18" t="s">
        <v>5537</v>
      </c>
      <c r="BD518" s="18" t="s">
        <v>5537</v>
      </c>
      <c r="BE518" s="18" t="s">
        <v>5537</v>
      </c>
      <c r="BF518" s="18" t="s">
        <v>5537</v>
      </c>
      <c r="BG518" s="18" t="s">
        <v>5537</v>
      </c>
      <c r="BH518" s="18" t="s">
        <v>5537</v>
      </c>
      <c r="BI518" s="9" t="s">
        <v>5537</v>
      </c>
      <c r="BJ518" s="14"/>
      <c r="BK518" s="14" t="s">
        <v>5537</v>
      </c>
      <c r="BL518" s="14" t="str">
        <f>_xlfn.XLOOKUP(B518,'[4]cell downs 18042026 17h'!$B:$B,'[4]cell downs 18042026 17h'!$B:$B,"")</f>
        <v/>
      </c>
      <c r="BM518" s="14" t="str">
        <f>_xlfn.XLOOKUP(B518,'[5]Cells Huawei 19042026 15h'!$B:$B,'[5]Cells Huawei 19042026 15h'!$B:$B,"")</f>
        <v/>
      </c>
      <c r="BN518" s="9" t="str">
        <f>_xlfn.XLOOKUP(B518,'[6]cells down 19042026 9H40'!$B:$B,'[6]cells down 19042026 9H40'!$B:$B,"")</f>
        <v/>
      </c>
      <c r="BO518" s="9" t="s">
        <v>2240</v>
      </c>
      <c r="BP518" s="9" t="s">
        <v>12</v>
      </c>
      <c r="BQ518" s="115"/>
    </row>
    <row r="519" spans="1:69" s="9" customFormat="1" x14ac:dyDescent="0.3">
      <c r="A519" s="1" t="s">
        <v>1373</v>
      </c>
      <c r="B519" s="8" t="s">
        <v>1374</v>
      </c>
      <c r="C519" s="3" t="str">
        <f>_xlfn.XLOOKUP(B519,'[1]daily break down'!$D:$D,'[1]daily break down'!$E:$E,"")</f>
        <v>ADAMAOUA</v>
      </c>
      <c r="D519" s="1" t="s">
        <v>11</v>
      </c>
      <c r="E519" s="1" t="s">
        <v>1303</v>
      </c>
      <c r="F519" s="3" t="s">
        <v>90</v>
      </c>
      <c r="G519" s="1" t="s">
        <v>1375</v>
      </c>
      <c r="H519" s="33" t="str">
        <f>_xlfn.XLOOKUP(B519,[2]CALCULATION!$B:$B,[2]CALCULATION!$H:$H,"")</f>
        <v>NOKIA</v>
      </c>
      <c r="I519" s="28">
        <v>4.1919711773618102E-3</v>
      </c>
      <c r="J519" s="28">
        <v>3.1214999902655972E-3</v>
      </c>
      <c r="K519" s="28">
        <v>3.9100132920999377E-2</v>
      </c>
      <c r="L519" s="28">
        <v>3.7563028448333022E-2</v>
      </c>
      <c r="M519" s="28">
        <v>1.4430962975947039E-2</v>
      </c>
      <c r="N519" s="28">
        <v>9.7190971302756363E-2</v>
      </c>
      <c r="O519" s="28">
        <v>9.0682183490703616E-2</v>
      </c>
      <c r="P519" s="28">
        <v>0.23178735173490575</v>
      </c>
      <c r="Q519" s="28">
        <v>0.52044134632696659</v>
      </c>
      <c r="R519" s="28">
        <v>0.1480850991334241</v>
      </c>
      <c r="S519" s="94">
        <v>1.6945285661437951E-3</v>
      </c>
      <c r="T519" s="94">
        <f>_xlfn.XLOOKUP(B519,'[3]Nur des jours'!$B:$B,'[3]Nur des jours'!$U:$U,"")</f>
        <v>0</v>
      </c>
      <c r="U519" s="94">
        <v>0</v>
      </c>
      <c r="V519" s="94">
        <v>1.7510804166169997E-3</v>
      </c>
      <c r="W519" s="94">
        <v>0</v>
      </c>
      <c r="X519" s="94">
        <v>9.6210066724502088</v>
      </c>
      <c r="Y519" s="94">
        <v>18.490178579072179</v>
      </c>
      <c r="Z519" s="94">
        <v>1.92685953600507</v>
      </c>
      <c r="AA519" s="94">
        <v>2.1593140412372547</v>
      </c>
      <c r="AB519" s="94">
        <v>0.26544842375137417</v>
      </c>
      <c r="AC519" s="94">
        <f>_xlfn.XLOOKUP(B519,'[3]Nur des jours'!$B:$B,'[3]Nur des jours'!$N:$N,"")</f>
        <v>5.7132754856869652E-2</v>
      </c>
      <c r="AD519" s="94">
        <v>5.7132754856869652E-2</v>
      </c>
      <c r="AE519" s="94">
        <v>0.11777653881355188</v>
      </c>
      <c r="AF519" s="94">
        <v>0.12008606174843345</v>
      </c>
      <c r="AG519" s="94">
        <v>0</v>
      </c>
      <c r="AH519" s="94">
        <v>5.7132754856869652E-2</v>
      </c>
      <c r="AI519" s="49" t="s">
        <v>5559</v>
      </c>
      <c r="AJ519" s="49"/>
      <c r="AK519" s="48" t="str" cm="1">
        <f t="array" ref="AK519">IFERROR(_xlfn.IFS(
AM519="MPR ISSUE","PDH",
AM519="BSS Hardware Issue","BSS",
AM519="Sites strategiques, MLL, Pylone, etc.","ENVTECH",
AM519="AKTIVCO DEFAUT GE &amp; POWER Cabinet","AKTIVCO",
AM519="AKTIVCO Coupure ENEO &amp; Baisse de tension","AKTIVCO GRID ONLY",
AM519="Coupure ENEO &amp; Baisse de tension","IHS GRID ONLY",
AM519="Defaut GE &amp; POWER Cabinet","IHS",
AM519="Sharing","Partners",
AM519="Sites strategiques &amp; DataCenter","SST &amp; DC",
AM519="Exclu","Exclu",
AM519="SAT","SAT",
AM519="SPARE-ISSUE","SPARE-ISSUE",
AM519="Fiber CAmtel","TRANS_FO_CAMTEL",
AM519="Fiber AOF","Fiber AOF",
AM519="Projet OCM (HUAWEI)","TRAVAUX-HUAWEI",
AM519="Projet OCM (NOKIA)","TRAVAUX-NOKIA",
AM519="ACCESS-ISSUE","ACCESS-ISSUE",
AM519="Projet OCM (ZTE, NOKIA, autres projets)","TRAVAUX OCM",
AM519="No root CAuse","No root cause",
AM519="ODU HS","PDH",
AM519="IP &amp; VLAN","PDH",
AM519="Warehouse HUAWEI","SPARE-ISSUE",
AM519="SPARE-HS","SPARE-ISSUE",
AM519="Power Telco","BSS",AM519="no impacts","no impacts"
),"")</f>
        <v>no impacts</v>
      </c>
      <c r="AL519" s="48" t="str" cm="1">
        <f t="array" ref="AL519">IFERROR(_xlfn.IFS(
AM519="MPR ISSUE","TX ISSUE",
AM519="BSS Hardware Issue","RAN ISSUE",
AM519="Sites strategiques, MLL, Pylone, etc.","ENVTECH",
AM519="AKTIVCO DEFAUT GE &amp; POWER Cabinet","POWER ISSUE",
AM519="AKTIVCO Coupure ENEO &amp; Baisse de tension","POWER ISSUE",
AM519="Coupure ENEO &amp; Baisse de tension","POWER ISSUE",
AM519="Defaut GE &amp; POWER Cabinet","POWER ISSUE",
AM519="Sharing","POWER ISSUE",
AM519="Sites strategiques &amp; DataCenter","POWER ISSUE",
AM519="Exclu","Exclu",
AM519="SAT","TX ISSUE",
AM519="SPARE-ISSUE","SPARE-ISSUE",
AM519="Fiber CAmtel","TX ISSUE",
AM519="Fiber AOF","TX ISSUE",
AM519="Projet OCM (HUAWEI)","TRAVAUX-HUAWEI",
AM519="Projet OCM (NOKIA)","TRAVAUX -NOKIA",
AM519="ACCESS-ISSUE","ACCESS-ISSUE",
AM519="Projet OCM (ZTE, NOKIA, autres projets)","TRAVAUX OCM",
AM519="No root CAuse","No root cause",
AM519="ODU HS","TX ISSUE",
AM519="IP &amp; VLAN","TX ISSUE",
AM519="Warehouse HUAWEI","SPARE-ISSUE",
AM519="SPARE-HS","SPARE-ISSUE",
AM519="Power Telco","RAN ISSUE",AM519="no impacts","no impacts"
),"")</f>
        <v>no impacts</v>
      </c>
      <c r="AM519" s="67" t="s">
        <v>5605</v>
      </c>
      <c r="AN519" s="48" t="str" cm="1">
        <f t="array" ref="AN519">IFERROR(_xlfn.IFS(
AM519="MPR ISSUE","ACTIVE",
AM519="BSS Hardware Issue","ACTIVE",
AM519="Sites strategiques, MLL, Pylone, etc.","PASSIVE",
AM519="AKTIVCO DEFAUT GE &amp; POWER Cabinet","PASSIVE",
AM519="AKTIVCO Coupure ENEO &amp; Baisse de tension","PASSIVE",
AM519="Coupure ENEO &amp; Baisse de tension","PASSIVE",
AM519="Defaut GE &amp; POWER Cabinet","PASSIVE",
AM519="Sharing","PASSIVE",
AM519="Sites strategiques &amp; DataCenter","PASSIVE",
AM519="Exclu","Exclu",
AM519="SAT","ACTIVE",
AM519="SPARE-ISSUE","SPARE-ISSUE",
AM519="Fiber CAmtel","ACTIVE",
AM519="Fiber AOF","ACTIVE",
AM519="Projet OCM (HUAWEI)","PLANNED WORKS",
AM519="Projet OCM (NOKIA)","PLANNED WORKS",
AM519="ACCESS-ISSUE","ACCESS-ISSUE",
AM519="Projet OCM (ZTE, NOKIA, autres projets)","PLANNED WORKS",
AM519="No root CAuse","No root cause",
AM519="ODU HS","ACTIVE",
AM519="IP &amp; VLAN","ACTIVE",
AM519="Warehouse HUAWEI","SPARE-ISSUE",
AM519="SPARE-HS","SPARE-ISSUE",
AM519="Power Telco","ACTIVE", AM519="no impacts","no impacts"
),"")</f>
        <v>no impacts</v>
      </c>
      <c r="AO519" s="93" t="s">
        <v>5537</v>
      </c>
      <c r="AP519" s="101" t="str">
        <f t="shared" si="23"/>
        <v>ADM_122</v>
      </c>
      <c r="AR519" s="17" t="s">
        <v>5537</v>
      </c>
      <c r="AS519" s="7" t="s">
        <v>5537</v>
      </c>
      <c r="AT519" s="6"/>
      <c r="AU519" s="7"/>
      <c r="AV519" s="3" t="s">
        <v>5537</v>
      </c>
      <c r="AW519" s="18" t="s">
        <v>5537</v>
      </c>
      <c r="AX519" s="18" t="s">
        <v>5537</v>
      </c>
      <c r="AY519" s="18" t="s">
        <v>5537</v>
      </c>
      <c r="AZ519" s="18" t="s">
        <v>5537</v>
      </c>
      <c r="BA519" s="18" t="s">
        <v>5537</v>
      </c>
      <c r="BB519" s="18" t="s">
        <v>5537</v>
      </c>
      <c r="BC519" s="18" t="s">
        <v>5537</v>
      </c>
      <c r="BD519" s="18" t="s">
        <v>5537</v>
      </c>
      <c r="BE519" s="18" t="s">
        <v>5537</v>
      </c>
      <c r="BF519" s="18" t="s">
        <v>5537</v>
      </c>
      <c r="BG519" s="18" t="s">
        <v>5537</v>
      </c>
      <c r="BH519" s="18" t="s">
        <v>5537</v>
      </c>
      <c r="BI519" s="9" t="s">
        <v>5537</v>
      </c>
      <c r="BJ519" s="14"/>
      <c r="BK519" s="14" t="s">
        <v>5537</v>
      </c>
      <c r="BL519" s="14" t="str">
        <f>_xlfn.XLOOKUP(B519,'[4]cell downs 18042026 17h'!$B:$B,'[4]cell downs 18042026 17h'!$B:$B,"")</f>
        <v/>
      </c>
      <c r="BM519" s="14" t="str">
        <f>_xlfn.XLOOKUP(B519,'[5]Cells Huawei 19042026 15h'!$B:$B,'[5]Cells Huawei 19042026 15h'!$B:$B,"")</f>
        <v/>
      </c>
      <c r="BN519" s="9" t="str">
        <f>_xlfn.XLOOKUP(B519,'[6]cells down 19042026 9H40'!$B:$B,'[6]cells down 19042026 9H40'!$B:$B,"")</f>
        <v/>
      </c>
      <c r="BO519" s="9" t="s">
        <v>1374</v>
      </c>
      <c r="BP519" s="9" t="s">
        <v>1129</v>
      </c>
      <c r="BQ519" s="115"/>
    </row>
    <row r="520" spans="1:69" s="9" customFormat="1" x14ac:dyDescent="0.3">
      <c r="A520" s="1" t="s">
        <v>811</v>
      </c>
      <c r="B520" s="1" t="s">
        <v>812</v>
      </c>
      <c r="C520" s="3" t="str">
        <f>_xlfn.XLOOKUP(B520,'[1]daily break down'!$D:$D,'[1]daily break down'!$E:$E,"")</f>
        <v>CENTRE</v>
      </c>
      <c r="D520" s="1"/>
      <c r="E520" s="1"/>
      <c r="F520" s="3" t="s">
        <v>37</v>
      </c>
      <c r="G520" s="1" t="s">
        <v>813</v>
      </c>
      <c r="H520" s="33" t="str">
        <f>_xlfn.XLOOKUP(B520,[2]CALCULATION!$B:$B,[2]CALCULATION!$H:$H,"")</f>
        <v>NOKIA</v>
      </c>
      <c r="I520" s="28">
        <v>1.9083402819608082</v>
      </c>
      <c r="J520" s="28">
        <v>4.6739457589141615</v>
      </c>
      <c r="K520" s="28">
        <v>10.182897297290509</v>
      </c>
      <c r="L520" s="28">
        <v>0</v>
      </c>
      <c r="M520" s="28">
        <v>0</v>
      </c>
      <c r="N520" s="28">
        <v>0</v>
      </c>
      <c r="O520" s="28">
        <v>0</v>
      </c>
      <c r="P520" s="28">
        <v>0</v>
      </c>
      <c r="Q520" s="28">
        <v>0.83659159600246902</v>
      </c>
      <c r="R520" s="28">
        <v>5.6169736098747695E-2</v>
      </c>
      <c r="S520" s="94">
        <v>0</v>
      </c>
      <c r="T520" s="94">
        <f>_xlfn.XLOOKUP(B520,'[3]Nur des jours'!$B:$B,'[3]Nur des jours'!$U:$U,"")</f>
        <v>0</v>
      </c>
      <c r="U520" s="94">
        <v>0</v>
      </c>
      <c r="V520" s="94">
        <v>0</v>
      </c>
      <c r="W520" s="94">
        <v>0</v>
      </c>
      <c r="X520" s="94">
        <v>0</v>
      </c>
      <c r="Y520" s="94">
        <v>0</v>
      </c>
      <c r="Z520" s="94">
        <v>0</v>
      </c>
      <c r="AA520" s="94">
        <v>0</v>
      </c>
      <c r="AB520" s="94">
        <v>0</v>
      </c>
      <c r="AC520" s="94">
        <f>_xlfn.XLOOKUP(B520,'[3]Nur des jours'!$B:$B,'[3]Nur des jours'!$N:$N,"")</f>
        <v>5.7036580459032031E-2</v>
      </c>
      <c r="AD520" s="94">
        <v>5.7036580459032031E-2</v>
      </c>
      <c r="AE520" s="94">
        <v>0.1273934990348069</v>
      </c>
      <c r="AF520" s="94">
        <v>0</v>
      </c>
      <c r="AG520" s="94">
        <v>7.4488308413608179E-2</v>
      </c>
      <c r="AH520" s="94">
        <v>5.7036580459032031E-2</v>
      </c>
      <c r="AI520" s="49" t="s">
        <v>5559</v>
      </c>
      <c r="AJ520" s="49"/>
      <c r="AK520" s="48" t="str" cm="1">
        <f t="array" ref="AK520">IFERROR(_xlfn.IFS(
AM520="MPR ISSUE","PDH",
AM520="BSS Hardware Issue","BSS",
AM520="Sites strategiques, MLL, Pylone, etc.","ENVTECH",
AM520="AKTIVCO DEFAUT GE &amp; POWER Cabinet","AKTIVCO",
AM520="AKTIVCO Coupure ENEO &amp; Baisse de tension","AKTIVCO GRID ONLY",
AM520="Coupure ENEO &amp; Baisse de tension","IHS GRID ONLY",
AM520="Defaut GE &amp; POWER Cabinet","IHS",
AM520="Sharing","Partners",
AM520="Sites strategiques &amp; DataCenter","SST &amp; DC",
AM520="Exclu","Exclu",
AM520="SAT","SAT",
AM520="SPARE-ISSUE","SPARE-ISSUE",
AM520="Fiber CAmtel","TRANS_FO_CAMTEL",
AM520="Fiber AOF","Fiber AOF",
AM520="Projet OCM (HUAWEI)","TRAVAUX-HUAWEI",
AM520="Projet OCM (NOKIA)","TRAVAUX-NOKIA",
AM520="ACCESS-ISSUE","ACCESS-ISSUE",
AM520="Projet OCM (ZTE, NOKIA, autres projets)","TRAVAUX OCM",
AM520="No root CAuse","No root cause",
AM520="ODU HS","PDH",
AM520="IP &amp; VLAN","PDH",
AM520="Warehouse HUAWEI","SPARE-ISSUE",
AM520="SPARE-HS","SPARE-ISSUE",
AM520="Power Telco","BSS",AM520="no impacts","no impacts"
),"")</f>
        <v>no impacts</v>
      </c>
      <c r="AL520" s="48" t="str" cm="1">
        <f t="array" ref="AL520">IFERROR(_xlfn.IFS(
AM520="MPR ISSUE","TX ISSUE",
AM520="BSS Hardware Issue","RAN ISSUE",
AM520="Sites strategiques, MLL, Pylone, etc.","ENVTECH",
AM520="AKTIVCO DEFAUT GE &amp; POWER Cabinet","POWER ISSUE",
AM520="AKTIVCO Coupure ENEO &amp; Baisse de tension","POWER ISSUE",
AM520="Coupure ENEO &amp; Baisse de tension","POWER ISSUE",
AM520="Defaut GE &amp; POWER Cabinet","POWER ISSUE",
AM520="Sharing","POWER ISSUE",
AM520="Sites strategiques &amp; DataCenter","POWER ISSUE",
AM520="Exclu","Exclu",
AM520="SAT","TX ISSUE",
AM520="SPARE-ISSUE","SPARE-ISSUE",
AM520="Fiber CAmtel","TX ISSUE",
AM520="Fiber AOF","TX ISSUE",
AM520="Projet OCM (HUAWEI)","TRAVAUX-HUAWEI",
AM520="Projet OCM (NOKIA)","TRAVAUX -NOKIA",
AM520="ACCESS-ISSUE","ACCESS-ISSUE",
AM520="Projet OCM (ZTE, NOKIA, autres projets)","TRAVAUX OCM",
AM520="No root CAuse","No root cause",
AM520="ODU HS","TX ISSUE",
AM520="IP &amp; VLAN","TX ISSUE",
AM520="Warehouse HUAWEI","SPARE-ISSUE",
AM520="SPARE-HS","SPARE-ISSUE",
AM520="Power Telco","RAN ISSUE",AM520="no impacts","no impacts"
),"")</f>
        <v>no impacts</v>
      </c>
      <c r="AM520" s="67" t="s">
        <v>5605</v>
      </c>
      <c r="AN520" s="48" t="str" cm="1">
        <f t="array" ref="AN520">IFERROR(_xlfn.IFS(
AM520="MPR ISSUE","ACTIVE",
AM520="BSS Hardware Issue","ACTIVE",
AM520="Sites strategiques, MLL, Pylone, etc.","PASSIVE",
AM520="AKTIVCO DEFAUT GE &amp; POWER Cabinet","PASSIVE",
AM520="AKTIVCO Coupure ENEO &amp; Baisse de tension","PASSIVE",
AM520="Coupure ENEO &amp; Baisse de tension","PASSIVE",
AM520="Defaut GE &amp; POWER Cabinet","PASSIVE",
AM520="Sharing","PASSIVE",
AM520="Sites strategiques &amp; DataCenter","PASSIVE",
AM520="Exclu","Exclu",
AM520="SAT","ACTIVE",
AM520="SPARE-ISSUE","SPARE-ISSUE",
AM520="Fiber CAmtel","ACTIVE",
AM520="Fiber AOF","ACTIVE",
AM520="Projet OCM (HUAWEI)","PLANNED WORKS",
AM520="Projet OCM (NOKIA)","PLANNED WORKS",
AM520="ACCESS-ISSUE","ACCESS-ISSUE",
AM520="Projet OCM (ZTE, NOKIA, autres projets)","PLANNED WORKS",
AM520="No root CAuse","No root cause",
AM520="ODU HS","ACTIVE",
AM520="IP &amp; VLAN","ACTIVE",
AM520="Warehouse HUAWEI","SPARE-ISSUE",
AM520="SPARE-HS","SPARE-ISSUE",
AM520="Power Telco","ACTIVE", AM520="no impacts","no impacts"
),"")</f>
        <v>no impacts</v>
      </c>
      <c r="AO520" s="93" t="s">
        <v>5537</v>
      </c>
      <c r="AP520" s="101" t="str">
        <f t="shared" si="23"/>
        <v>CTR_981</v>
      </c>
      <c r="AR520" s="17" t="s">
        <v>5537</v>
      </c>
      <c r="AS520" s="7" t="s">
        <v>5537</v>
      </c>
      <c r="AT520" s="6"/>
      <c r="AU520" s="7"/>
      <c r="AV520" s="3" t="s">
        <v>5537</v>
      </c>
      <c r="AW520" s="18" t="s">
        <v>5537</v>
      </c>
      <c r="AX520" s="18" t="s">
        <v>5537</v>
      </c>
      <c r="AY520" s="18" t="s">
        <v>5537</v>
      </c>
      <c r="AZ520" s="18" t="s">
        <v>5537</v>
      </c>
      <c r="BA520" s="18" t="s">
        <v>5537</v>
      </c>
      <c r="BB520" s="18" t="s">
        <v>5537</v>
      </c>
      <c r="BC520" s="18" t="s">
        <v>5537</v>
      </c>
      <c r="BD520" s="18" t="s">
        <v>5537</v>
      </c>
      <c r="BE520" s="18" t="s">
        <v>5537</v>
      </c>
      <c r="BF520" s="18" t="s">
        <v>5537</v>
      </c>
      <c r="BG520" s="18" t="s">
        <v>5537</v>
      </c>
      <c r="BH520" s="18" t="s">
        <v>5537</v>
      </c>
      <c r="BI520" s="9" t="s">
        <v>5537</v>
      </c>
      <c r="BJ520" s="14"/>
      <c r="BK520" s="14" t="s">
        <v>5537</v>
      </c>
      <c r="BL520" s="14" t="str">
        <f>_xlfn.XLOOKUP(B520,'[4]cell downs 18042026 17h'!$B:$B,'[4]cell downs 18042026 17h'!$B:$B,"")</f>
        <v/>
      </c>
      <c r="BM520" s="14" t="str">
        <f>_xlfn.XLOOKUP(B520,'[5]Cells Huawei 19042026 15h'!$B:$B,'[5]Cells Huawei 19042026 15h'!$B:$B,"")</f>
        <v/>
      </c>
      <c r="BN520" s="9" t="str">
        <f>_xlfn.XLOOKUP(B520,'[6]cells down 19042026 9H40'!$B:$B,'[6]cells down 19042026 9H40'!$B:$B,"")</f>
        <v/>
      </c>
      <c r="BO520" s="9" t="s">
        <v>5537</v>
      </c>
      <c r="BP520" s="9" t="s">
        <v>12</v>
      </c>
      <c r="BQ520" s="115"/>
    </row>
    <row r="521" spans="1:69" s="9" customFormat="1" x14ac:dyDescent="0.3">
      <c r="A521" s="1" t="s">
        <v>1224</v>
      </c>
      <c r="B521" s="8" t="s">
        <v>1225</v>
      </c>
      <c r="C521" s="3" t="str">
        <f>_xlfn.XLOOKUP(B521,'[1]daily break down'!$D:$D,'[1]daily break down'!$E:$E,"")</f>
        <v>OUEST</v>
      </c>
      <c r="D521" s="1" t="s">
        <v>21</v>
      </c>
      <c r="E521" s="1" t="s">
        <v>22</v>
      </c>
      <c r="F521" s="3" t="s">
        <v>102</v>
      </c>
      <c r="G521" s="1" t="s">
        <v>103</v>
      </c>
      <c r="H521" s="33" t="str">
        <f>_xlfn.XLOOKUP(B521,[2]CALCULATION!$B:$B,[2]CALCULATION!$H:$H,"")</f>
        <v>NOKIA</v>
      </c>
      <c r="I521" s="28">
        <v>5.525333147336596E-2</v>
      </c>
      <c r="J521" s="28">
        <v>4.1038515208327894E-2</v>
      </c>
      <c r="K521" s="28">
        <v>0.98496752417673428</v>
      </c>
      <c r="L521" s="28">
        <v>0</v>
      </c>
      <c r="M521" s="28">
        <v>5.5253531933106864E-2</v>
      </c>
      <c r="N521" s="28">
        <v>0</v>
      </c>
      <c r="O521" s="28">
        <v>0</v>
      </c>
      <c r="P521" s="28">
        <v>1.1888178743402145</v>
      </c>
      <c r="Q521" s="28">
        <v>0</v>
      </c>
      <c r="R521" s="28">
        <v>5.4737717880089923E-2</v>
      </c>
      <c r="S521" s="94">
        <v>0</v>
      </c>
      <c r="T521" s="94">
        <f>_xlfn.XLOOKUP(B521,'[3]Nur des jours'!$B:$B,'[3]Nur des jours'!$U:$U,"")</f>
        <v>5.9729677284958954E-2</v>
      </c>
      <c r="U521" s="94">
        <v>5.9196292838330763E-2</v>
      </c>
      <c r="V521" s="94">
        <v>0</v>
      </c>
      <c r="W521" s="94">
        <v>5.9729677284958954E-2</v>
      </c>
      <c r="X521" s="94">
        <v>0</v>
      </c>
      <c r="Y521" s="94">
        <v>2.4077355728483103E-3</v>
      </c>
      <c r="Z521" s="94">
        <v>5.8338541176201832E-2</v>
      </c>
      <c r="AA521" s="94">
        <v>0</v>
      </c>
      <c r="AB521" s="94">
        <v>5.523523754897483E-2</v>
      </c>
      <c r="AC521" s="94">
        <f>_xlfn.XLOOKUP(B521,'[3]Nur des jours'!$B:$B,'[3]Nur des jours'!$N:$N,"")</f>
        <v>5.5948640681670922E-2</v>
      </c>
      <c r="AD521" s="94">
        <v>5.5948640681670922E-2</v>
      </c>
      <c r="AE521" s="94">
        <v>0.11477904471861525</v>
      </c>
      <c r="AF521" s="94">
        <v>5.950134473039087E-2</v>
      </c>
      <c r="AG521" s="94">
        <v>3.7551957134133097E-2</v>
      </c>
      <c r="AH521" s="94">
        <v>5.5948640681670922E-2</v>
      </c>
      <c r="AI521" s="49" t="s">
        <v>5559</v>
      </c>
      <c r="AJ521" s="49"/>
      <c r="AK521" s="48" t="str" cm="1">
        <f t="array" ref="AK521">IFERROR(_xlfn.IFS(
AM521="MPR ISSUE","PDH",
AM521="BSS Hardware Issue","BSS",
AM521="Sites strategiques, MLL, Pylone, etc.","ENVTECH",
AM521="AKTIVCO DEFAUT GE &amp; POWER Cabinet","AKTIVCO",
AM521="AKTIVCO Coupure ENEO &amp; Baisse de tension","AKTIVCO GRID ONLY",
AM521="Coupure ENEO &amp; Baisse de tension","IHS GRID ONLY",
AM521="Defaut GE &amp; POWER Cabinet","IHS",
AM521="Sharing","Partners",
AM521="Sites strategiques &amp; DataCenter","SST &amp; DC",
AM521="Exclu","Exclu",
AM521="SAT","SAT",
AM521="SPARE-ISSUE","SPARE-ISSUE",
AM521="Fiber CAmtel","TRANS_FO_CAMTEL",
AM521="Fiber AOF","Fiber AOF",
AM521="Projet OCM (HUAWEI)","TRAVAUX-HUAWEI",
AM521="Projet OCM (NOKIA)","TRAVAUX-NOKIA",
AM521="ACCESS-ISSUE","ACCESS-ISSUE",
AM521="Projet OCM (ZTE, NOKIA, autres projets)","TRAVAUX OCM",
AM521="No root CAuse","No root cause",
AM521="ODU HS","PDH",
AM521="IP &amp; VLAN","PDH",
AM521="Warehouse HUAWEI","SPARE-ISSUE",
AM521="SPARE-HS","SPARE-ISSUE",
AM521="Power Telco","BSS",AM521="no impacts","no impacts"
),"")</f>
        <v>no impacts</v>
      </c>
      <c r="AL521" s="48" t="str" cm="1">
        <f t="array" ref="AL521">IFERROR(_xlfn.IFS(
AM521="MPR ISSUE","TX ISSUE",
AM521="BSS Hardware Issue","RAN ISSUE",
AM521="Sites strategiques, MLL, Pylone, etc.","ENVTECH",
AM521="AKTIVCO DEFAUT GE &amp; POWER Cabinet","POWER ISSUE",
AM521="AKTIVCO Coupure ENEO &amp; Baisse de tension","POWER ISSUE",
AM521="Coupure ENEO &amp; Baisse de tension","POWER ISSUE",
AM521="Defaut GE &amp; POWER Cabinet","POWER ISSUE",
AM521="Sharing","POWER ISSUE",
AM521="Sites strategiques &amp; DataCenter","POWER ISSUE",
AM521="Exclu","Exclu",
AM521="SAT","TX ISSUE",
AM521="SPARE-ISSUE","SPARE-ISSUE",
AM521="Fiber CAmtel","TX ISSUE",
AM521="Fiber AOF","TX ISSUE",
AM521="Projet OCM (HUAWEI)","TRAVAUX-HUAWEI",
AM521="Projet OCM (NOKIA)","TRAVAUX -NOKIA",
AM521="ACCESS-ISSUE","ACCESS-ISSUE",
AM521="Projet OCM (ZTE, NOKIA, autres projets)","TRAVAUX OCM",
AM521="No root CAuse","No root cause",
AM521="ODU HS","TX ISSUE",
AM521="IP &amp; VLAN","TX ISSUE",
AM521="Warehouse HUAWEI","SPARE-ISSUE",
AM521="SPARE-HS","SPARE-ISSUE",
AM521="Power Telco","RAN ISSUE",AM521="no impacts","no impacts"
),"")</f>
        <v>no impacts</v>
      </c>
      <c r="AM521" s="67" t="s">
        <v>5605</v>
      </c>
      <c r="AN521" s="48" t="str" cm="1">
        <f t="array" ref="AN521">IFERROR(_xlfn.IFS(
AM521="MPR ISSUE","ACTIVE",
AM521="BSS Hardware Issue","ACTIVE",
AM521="Sites strategiques, MLL, Pylone, etc.","PASSIVE",
AM521="AKTIVCO DEFAUT GE &amp; POWER Cabinet","PASSIVE",
AM521="AKTIVCO Coupure ENEO &amp; Baisse de tension","PASSIVE",
AM521="Coupure ENEO &amp; Baisse de tension","PASSIVE",
AM521="Defaut GE &amp; POWER Cabinet","PASSIVE",
AM521="Sharing","PASSIVE",
AM521="Sites strategiques &amp; DataCenter","PASSIVE",
AM521="Exclu","Exclu",
AM521="SAT","ACTIVE",
AM521="SPARE-ISSUE","SPARE-ISSUE",
AM521="Fiber CAmtel","ACTIVE",
AM521="Fiber AOF","ACTIVE",
AM521="Projet OCM (HUAWEI)","PLANNED WORKS",
AM521="Projet OCM (NOKIA)","PLANNED WORKS",
AM521="ACCESS-ISSUE","ACCESS-ISSUE",
AM521="Projet OCM (ZTE, NOKIA, autres projets)","PLANNED WORKS",
AM521="No root CAuse","No root cause",
AM521="ODU HS","ACTIVE",
AM521="IP &amp; VLAN","ACTIVE",
AM521="Warehouse HUAWEI","SPARE-ISSUE",
AM521="SPARE-HS","SPARE-ISSUE",
AM521="Power Telco","ACTIVE", AM521="no impacts","no impacts"
),"")</f>
        <v>no impacts</v>
      </c>
      <c r="AO521" s="93" t="s">
        <v>5537</v>
      </c>
      <c r="AP521" s="101" t="str">
        <f t="shared" si="23"/>
        <v>OST_251</v>
      </c>
      <c r="AR521" s="17" t="s">
        <v>5537</v>
      </c>
      <c r="AS521" s="7" t="s">
        <v>5537</v>
      </c>
      <c r="AT521" s="6"/>
      <c r="AU521" s="7"/>
      <c r="AV521" s="3" t="s">
        <v>5537</v>
      </c>
      <c r="AW521" s="18" t="s">
        <v>5537</v>
      </c>
      <c r="AX521" s="18" t="s">
        <v>5537</v>
      </c>
      <c r="AY521" s="18" t="s">
        <v>5537</v>
      </c>
      <c r="AZ521" s="18" t="s">
        <v>5537</v>
      </c>
      <c r="BA521" s="18" t="s">
        <v>5537</v>
      </c>
      <c r="BB521" s="18" t="s">
        <v>5537</v>
      </c>
      <c r="BC521" s="18" t="s">
        <v>5537</v>
      </c>
      <c r="BD521" s="18" t="s">
        <v>5537</v>
      </c>
      <c r="BE521" s="18" t="s">
        <v>5537</v>
      </c>
      <c r="BF521" s="18" t="s">
        <v>5537</v>
      </c>
      <c r="BG521" s="18" t="s">
        <v>5537</v>
      </c>
      <c r="BH521" s="18" t="s">
        <v>5537</v>
      </c>
      <c r="BI521" s="9" t="s">
        <v>5537</v>
      </c>
      <c r="BJ521" s="14"/>
      <c r="BK521" s="14" t="s">
        <v>5537</v>
      </c>
      <c r="BL521" s="14" t="str">
        <f>_xlfn.XLOOKUP(B521,'[4]cell downs 18042026 17h'!$B:$B,'[4]cell downs 18042026 17h'!$B:$B,"")</f>
        <v/>
      </c>
      <c r="BM521" s="14" t="str">
        <f>_xlfn.XLOOKUP(B521,'[5]Cells Huawei 19042026 15h'!$B:$B,'[5]Cells Huawei 19042026 15h'!$B:$B,"")</f>
        <v/>
      </c>
      <c r="BN521" s="9" t="str">
        <f>_xlfn.XLOOKUP(B521,'[6]cells down 19042026 9H40'!$B:$B,'[6]cells down 19042026 9H40'!$B:$B,"")</f>
        <v/>
      </c>
      <c r="BO521" s="9" t="s">
        <v>5537</v>
      </c>
      <c r="BP521" s="9" t="s">
        <v>5459</v>
      </c>
      <c r="BQ521" s="115"/>
    </row>
    <row r="522" spans="1:69" s="9" customFormat="1" x14ac:dyDescent="0.3">
      <c r="A522" s="1" t="s">
        <v>641</v>
      </c>
      <c r="B522" s="8" t="s">
        <v>642</v>
      </c>
      <c r="C522" s="3" t="str">
        <f>_xlfn.XLOOKUP(B522,'[1]daily break down'!$D:$D,'[1]daily break down'!$E:$E,"")</f>
        <v>LITTORAL</v>
      </c>
      <c r="D522" s="1" t="s">
        <v>11</v>
      </c>
      <c r="E522" s="1" t="s">
        <v>12</v>
      </c>
      <c r="F522" s="3" t="s">
        <v>31</v>
      </c>
      <c r="G522" s="1" t="s">
        <v>641</v>
      </c>
      <c r="H522" s="33" t="str">
        <f>_xlfn.XLOOKUP(B522,[2]CALCULATION!$B:$B,[2]CALCULATION!$H:$H,"")</f>
        <v>NOKIA</v>
      </c>
      <c r="I522" s="28">
        <v>0</v>
      </c>
      <c r="J522" s="28">
        <v>0</v>
      </c>
      <c r="K522" s="28">
        <v>0</v>
      </c>
      <c r="L522" s="28">
        <v>3.5888646075235377E-2</v>
      </c>
      <c r="M522" s="28">
        <v>1.4942411168913235E-2</v>
      </c>
      <c r="N522" s="28">
        <v>0.11211768587548591</v>
      </c>
      <c r="O522" s="28">
        <v>0</v>
      </c>
      <c r="P522" s="28">
        <v>0.27669868314052304</v>
      </c>
      <c r="Q522" s="28">
        <v>0</v>
      </c>
      <c r="R522" s="28">
        <v>8.7917708550138807E-2</v>
      </c>
      <c r="S522" s="94">
        <v>0.25315133907486909</v>
      </c>
      <c r="T522" s="94">
        <f>_xlfn.XLOOKUP(B522,'[3]Nur des jours'!$B:$B,'[3]Nur des jours'!$U:$U,"")</f>
        <v>0</v>
      </c>
      <c r="U522" s="94">
        <v>0</v>
      </c>
      <c r="V522" s="94">
        <v>0</v>
      </c>
      <c r="W522" s="94">
        <v>0</v>
      </c>
      <c r="X522" s="94">
        <v>3.7294428667752268E-2</v>
      </c>
      <c r="Y522" s="94">
        <v>0</v>
      </c>
      <c r="Z522" s="94">
        <v>7.9009396946063491E-3</v>
      </c>
      <c r="AA522" s="94">
        <v>0</v>
      </c>
      <c r="AB522" s="94">
        <v>0</v>
      </c>
      <c r="AC522" s="94">
        <f>_xlfn.XLOOKUP(B522,'[3]Nur des jours'!$B:$B,'[3]Nur des jours'!$N:$N,"")</f>
        <v>5.4075957458344363E-2</v>
      </c>
      <c r="AD522" s="94">
        <v>5.4075957458344363E-2</v>
      </c>
      <c r="AE522" s="94">
        <v>0.12452090052715931</v>
      </c>
      <c r="AF522" s="94">
        <v>0.1081118183270941</v>
      </c>
      <c r="AG522" s="94">
        <v>0</v>
      </c>
      <c r="AH522" s="94">
        <v>5.4075957458344363E-2</v>
      </c>
      <c r="AI522" s="49" t="s">
        <v>5559</v>
      </c>
      <c r="AJ522" s="49"/>
      <c r="AK522" s="48" t="str" cm="1">
        <f t="array" ref="AK522">IFERROR(_xlfn.IFS(
AM522="MPR ISSUE","PDH",
AM522="BSS Hardware Issue","BSS",
AM522="Sites strategiques, MLL, Pylone, etc.","ENVTECH",
AM522="AKTIVCO DEFAUT GE &amp; POWER Cabinet","AKTIVCO",
AM522="AKTIVCO Coupure ENEO &amp; Baisse de tension","AKTIVCO GRID ONLY",
AM522="Coupure ENEO &amp; Baisse de tension","IHS GRID ONLY",
AM522="Defaut GE &amp; POWER Cabinet","IHS",
AM522="Sharing","Partners",
AM522="Sites strategiques &amp; DataCenter","SST &amp; DC",
AM522="Exclu","Exclu",
AM522="SAT","SAT",
AM522="SPARE-ISSUE","SPARE-ISSUE",
AM522="Fiber CAmtel","TRANS_FO_CAMTEL",
AM522="Fiber AOF","Fiber AOF",
AM522="Projet OCM (HUAWEI)","TRAVAUX-HUAWEI",
AM522="Projet OCM (NOKIA)","TRAVAUX-NOKIA",
AM522="ACCESS-ISSUE","ACCESS-ISSUE",
AM522="Projet OCM (ZTE, NOKIA, autres projets)","TRAVAUX OCM",
AM522="No root CAuse","No root cause",
AM522="ODU HS","PDH",
AM522="IP &amp; VLAN","PDH",
AM522="Warehouse HUAWEI","SPARE-ISSUE",
AM522="SPARE-HS","SPARE-ISSUE",
AM522="Power Telco","BSS",AM522="no impacts","no impacts"
),"")</f>
        <v>BSS</v>
      </c>
      <c r="AL522" s="48" t="str" cm="1">
        <f t="array" ref="AL522">IFERROR(_xlfn.IFS(
AM522="MPR ISSUE","TX ISSUE",
AM522="BSS Hardware Issue","RAN ISSUE",
AM522="Sites strategiques, MLL, Pylone, etc.","ENVTECH",
AM522="AKTIVCO DEFAUT GE &amp; POWER Cabinet","POWER ISSUE",
AM522="AKTIVCO Coupure ENEO &amp; Baisse de tension","POWER ISSUE",
AM522="Coupure ENEO &amp; Baisse de tension","POWER ISSUE",
AM522="Defaut GE &amp; POWER Cabinet","POWER ISSUE",
AM522="Sharing","POWER ISSUE",
AM522="Sites strategiques &amp; DataCenter","POWER ISSUE",
AM522="Exclu","Exclu",
AM522="SAT","TX ISSUE",
AM522="SPARE-ISSUE","SPARE-ISSUE",
AM522="Fiber CAmtel","TX ISSUE",
AM522="Fiber AOF","TX ISSUE",
AM522="Projet OCM (HUAWEI)","TRAVAUX-HUAWEI",
AM522="Projet OCM (NOKIA)","TRAVAUX -NOKIA",
AM522="ACCESS-ISSUE","ACCESS-ISSUE",
AM522="Projet OCM (ZTE, NOKIA, autres projets)","TRAVAUX OCM",
AM522="No root CAuse","No root cause",
AM522="ODU HS","TX ISSUE",
AM522="IP &amp; VLAN","TX ISSUE",
AM522="Warehouse HUAWEI","SPARE-ISSUE",
AM522="SPARE-HS","SPARE-ISSUE",
AM522="Power Telco","RAN ISSUE",AM522="no impacts","no impacts"
),"")</f>
        <v>RAN ISSUE</v>
      </c>
      <c r="AM522" s="67" t="s">
        <v>5320</v>
      </c>
      <c r="AN522" s="48" t="str" cm="1">
        <f t="array" ref="AN522">IFERROR(_xlfn.IFS(
AM522="MPR ISSUE","ACTIVE",
AM522="BSS Hardware Issue","ACTIVE",
AM522="Sites strategiques, MLL, Pylone, etc.","PASSIVE",
AM522="AKTIVCO DEFAUT GE &amp; POWER Cabinet","PASSIVE",
AM522="AKTIVCO Coupure ENEO &amp; Baisse de tension","PASSIVE",
AM522="Coupure ENEO &amp; Baisse de tension","PASSIVE",
AM522="Defaut GE &amp; POWER Cabinet","PASSIVE",
AM522="Sharing","PASSIVE",
AM522="Sites strategiques &amp; DataCenter","PASSIVE",
AM522="Exclu","Exclu",
AM522="SAT","ACTIVE",
AM522="SPARE-ISSUE","SPARE-ISSUE",
AM522="Fiber CAmtel","ACTIVE",
AM522="Fiber AOF","ACTIVE",
AM522="Projet OCM (HUAWEI)","PLANNED WORKS",
AM522="Projet OCM (NOKIA)","PLANNED WORKS",
AM522="ACCESS-ISSUE","ACCESS-ISSUE",
AM522="Projet OCM (ZTE, NOKIA, autres projets)","PLANNED WORKS",
AM522="No root CAuse","No root cause",
AM522="ODU HS","ACTIVE",
AM522="IP &amp; VLAN","ACTIVE",
AM522="Warehouse HUAWEI","SPARE-ISSUE",
AM522="SPARE-HS","SPARE-ISSUE",
AM522="Power Telco","ACTIVE", AM522="no impacts","no impacts"
),"")</f>
        <v>ACTIVE</v>
      </c>
      <c r="AO522" s="93" t="s">
        <v>6164</v>
      </c>
      <c r="AP522" s="101" t="str">
        <f t="shared" si="23"/>
        <v>LIT_212</v>
      </c>
      <c r="AR522" s="17" t="s">
        <v>5537</v>
      </c>
      <c r="AS522" s="7" t="s">
        <v>5537</v>
      </c>
      <c r="AT522" s="6"/>
      <c r="AU522" s="7"/>
      <c r="AV522" s="3" t="s">
        <v>5537</v>
      </c>
      <c r="AW522" s="18" t="s">
        <v>5537</v>
      </c>
      <c r="AX522" s="18" t="s">
        <v>5537</v>
      </c>
      <c r="AY522" s="18" t="s">
        <v>5537</v>
      </c>
      <c r="AZ522" s="18" t="s">
        <v>5537</v>
      </c>
      <c r="BA522" s="18" t="s">
        <v>5537</v>
      </c>
      <c r="BB522" s="18" t="s">
        <v>5537</v>
      </c>
      <c r="BC522" s="18" t="s">
        <v>6165</v>
      </c>
      <c r="BD522" s="18" t="s">
        <v>6166</v>
      </c>
      <c r="BE522" s="18" t="s">
        <v>6167</v>
      </c>
      <c r="BF522" s="18" t="s">
        <v>5537</v>
      </c>
      <c r="BG522" s="18" t="s">
        <v>5537</v>
      </c>
      <c r="BH522" s="18" t="s">
        <v>5537</v>
      </c>
      <c r="BI522" s="9" t="s">
        <v>5537</v>
      </c>
      <c r="BJ522" s="14"/>
      <c r="BK522" s="14" t="s">
        <v>5537</v>
      </c>
      <c r="BL522" s="14" t="str">
        <f>_xlfn.XLOOKUP(B522,'[4]cell downs 18042026 17h'!$B:$B,'[4]cell downs 18042026 17h'!$B:$B,"")</f>
        <v/>
      </c>
      <c r="BM522" s="14" t="str">
        <f>_xlfn.XLOOKUP(B522,'[5]Cells Huawei 19042026 15h'!$B:$B,'[5]Cells Huawei 19042026 15h'!$B:$B,"")</f>
        <v/>
      </c>
      <c r="BN522" s="9" t="str">
        <f>_xlfn.XLOOKUP(B522,'[6]cells down 19042026 9H40'!$B:$B,'[6]cells down 19042026 9H40'!$B:$B,"")</f>
        <v/>
      </c>
      <c r="BO522" s="9" t="s">
        <v>642</v>
      </c>
      <c r="BP522" s="9" t="s">
        <v>1129</v>
      </c>
      <c r="BQ522" s="115"/>
    </row>
    <row r="523" spans="1:69" s="9" customFormat="1" x14ac:dyDescent="0.3">
      <c r="A523" s="1" t="s">
        <v>1212</v>
      </c>
      <c r="B523" s="125" t="s">
        <v>1213</v>
      </c>
      <c r="C523" s="3" t="str">
        <f>_xlfn.XLOOKUP(B523,'[1]daily break down'!$D:$D,'[1]daily break down'!$E:$E,"")</f>
        <v>Garoua</v>
      </c>
      <c r="D523" s="125"/>
      <c r="E523" s="1"/>
      <c r="F523" s="3" t="s">
        <v>23</v>
      </c>
      <c r="G523" s="1" t="s">
        <v>24</v>
      </c>
      <c r="H523" s="32" t="str">
        <f>_xlfn.XLOOKUP(B523,[2]CALCULATION!$B:$B,[2]CALCULATION!$H:$H,"")</f>
        <v>Huawei</v>
      </c>
      <c r="I523" s="28">
        <v>0.15871436194650618</v>
      </c>
      <c r="J523" s="28">
        <v>4.6585224565038108E-2</v>
      </c>
      <c r="K523" s="28">
        <v>0.11389481013489028</v>
      </c>
      <c r="L523" s="28">
        <v>4.0610473328710484E-2</v>
      </c>
      <c r="M523" s="28">
        <v>2.0314154203513936E-2</v>
      </c>
      <c r="N523" s="28">
        <v>3.6098198514409319E-2</v>
      </c>
      <c r="O523" s="28">
        <v>1.9351059974374557E-2</v>
      </c>
      <c r="P523" s="28">
        <v>3.0212622669668669E-2</v>
      </c>
      <c r="Q523" s="28">
        <v>2.7804887096820222E-2</v>
      </c>
      <c r="R523" s="28">
        <v>2.6395915909745944E-2</v>
      </c>
      <c r="S523" s="94">
        <v>2.6823957789363445E-2</v>
      </c>
      <c r="T523" s="94">
        <f>_xlfn.XLOOKUP(B523,'[3]Nur des jours'!$B:$B,'[3]Nur des jours'!$U:$U,"")</f>
        <v>4.0182431449092976E-2</v>
      </c>
      <c r="U523" s="94">
        <v>2.750169076542449E-2</v>
      </c>
      <c r="V523" s="94">
        <v>3.9593873864618913E-2</v>
      </c>
      <c r="W523" s="94">
        <v>4.0182431449092976E-2</v>
      </c>
      <c r="X523" s="94">
        <v>2.4969109644354271E-2</v>
      </c>
      <c r="Y523" s="94">
        <v>6.5989789774364861E-3</v>
      </c>
      <c r="Z523" s="94">
        <v>2.5843028481906668E-2</v>
      </c>
      <c r="AA523" s="94">
        <v>5.7553797730236597E-2</v>
      </c>
      <c r="AB523" s="94">
        <v>4.1555732479532467E-2</v>
      </c>
      <c r="AC523" s="94">
        <f>_xlfn.XLOOKUP(B523,'[3]Nur des jours'!$B:$B,'[3]Nur des jours'!$N:$N,"")</f>
        <v>5.3041522915935425E-2</v>
      </c>
      <c r="AD523" s="94">
        <v>5.3041522915935425E-2</v>
      </c>
      <c r="AE523" s="94">
        <v>0</v>
      </c>
      <c r="AF523" s="94">
        <v>0.13913751950794087</v>
      </c>
      <c r="AG523" s="94">
        <v>1.2141115466864538E-2</v>
      </c>
      <c r="AH523" s="94">
        <v>5.3041522915935425E-2</v>
      </c>
      <c r="AI523" s="49" t="s">
        <v>5559</v>
      </c>
      <c r="AJ523" s="49"/>
      <c r="AK523" s="48" t="str" cm="1">
        <f t="array" ref="AK523">IFERROR(_xlfn.IFS(
AM523="MPR ISSUE","PDH",
AM523="BSS Hardware Issue","BSS",
AM523="Sites strategiques, MLL, Pylone, etc.","ENVTECH",
AM523="AKTIVCO DEFAUT GE &amp; POWER Cabinet","AKTIVCO",
AM523="AKTIVCO Coupure ENEO &amp; Baisse de tension","AKTIVCO GRID ONLY",
AM523="Coupure ENEO &amp; Baisse de tension","IHS GRID ONLY",
AM523="Defaut GE &amp; POWER Cabinet","IHS",
AM523="Sharing","Partners",
AM523="Sites strategiques &amp; DataCenter","SST &amp; DC",
AM523="Exclu","Exclu",
AM523="SAT","SAT",
AM523="SPARE-ISSUE","SPARE-ISSUE",
AM523="Fiber CAmtel","TRANS_FO_CAMTEL",
AM523="Fiber AOF","Fiber AOF",
AM523="Projet OCM (HUAWEI)","TRAVAUX-HUAWEI",
AM523="Projet OCM (NOKIA)","TRAVAUX-NOKIA",
AM523="ACCESS-ISSUE","ACCESS-ISSUE",
AM523="Projet OCM (ZTE, NOKIA, autres projets)","TRAVAUX OCM",
AM523="No root CAuse","No root cause",
AM523="ODU HS","PDH",
AM523="IP &amp; VLAN","PDH",
AM523="Warehouse HUAWEI","SPARE-ISSUE",
AM523="SPARE-HS","SPARE-ISSUE",
AM523="Power Telco","BSS",AM523="no impacts","no impacts"
),"")</f>
        <v>no impacts</v>
      </c>
      <c r="AL523" s="48" t="str" cm="1">
        <f t="array" ref="AL523">IFERROR(_xlfn.IFS(
AM523="MPR ISSUE","TX ISSUE",
AM523="BSS Hardware Issue","RAN ISSUE",
AM523="Sites strategiques, MLL, Pylone, etc.","ENVTECH",
AM523="AKTIVCO DEFAUT GE &amp; POWER Cabinet","POWER ISSUE",
AM523="AKTIVCO Coupure ENEO &amp; Baisse de tension","POWER ISSUE",
AM523="Coupure ENEO &amp; Baisse de tension","POWER ISSUE",
AM523="Defaut GE &amp; POWER Cabinet","POWER ISSUE",
AM523="Sharing","POWER ISSUE",
AM523="Sites strategiques &amp; DataCenter","POWER ISSUE",
AM523="Exclu","Exclu",
AM523="SAT","TX ISSUE",
AM523="SPARE-ISSUE","SPARE-ISSUE",
AM523="Fiber CAmtel","TX ISSUE",
AM523="Fiber AOF","TX ISSUE",
AM523="Projet OCM (HUAWEI)","TRAVAUX-HUAWEI",
AM523="Projet OCM (NOKIA)","TRAVAUX -NOKIA",
AM523="ACCESS-ISSUE","ACCESS-ISSUE",
AM523="Projet OCM (ZTE, NOKIA, autres projets)","TRAVAUX OCM",
AM523="No root CAuse","No root cause",
AM523="ODU HS","TX ISSUE",
AM523="IP &amp; VLAN","TX ISSUE",
AM523="Warehouse HUAWEI","SPARE-ISSUE",
AM523="SPARE-HS","SPARE-ISSUE",
AM523="Power Telco","RAN ISSUE",AM523="no impacts","no impacts"
),"")</f>
        <v>no impacts</v>
      </c>
      <c r="AM523" s="67" t="s">
        <v>5605</v>
      </c>
      <c r="AN523" s="48" t="str" cm="1">
        <f t="array" ref="AN523">IFERROR(_xlfn.IFS(
AM523="MPR ISSUE","ACTIVE",
AM523="BSS Hardware Issue","ACTIVE",
AM523="Sites strategiques, MLL, Pylone, etc.","PASSIVE",
AM523="AKTIVCO DEFAUT GE &amp; POWER Cabinet","PASSIVE",
AM523="AKTIVCO Coupure ENEO &amp; Baisse de tension","PASSIVE",
AM523="Coupure ENEO &amp; Baisse de tension","PASSIVE",
AM523="Defaut GE &amp; POWER Cabinet","PASSIVE",
AM523="Sharing","PASSIVE",
AM523="Sites strategiques &amp; DataCenter","PASSIVE",
AM523="Exclu","Exclu",
AM523="SAT","ACTIVE",
AM523="SPARE-ISSUE","SPARE-ISSUE",
AM523="Fiber CAmtel","ACTIVE",
AM523="Fiber AOF","ACTIVE",
AM523="Projet OCM (HUAWEI)","PLANNED WORKS",
AM523="Projet OCM (NOKIA)","PLANNED WORKS",
AM523="ACCESS-ISSUE","ACCESS-ISSUE",
AM523="Projet OCM (ZTE, NOKIA, autres projets)","PLANNED WORKS",
AM523="No root CAuse","No root cause",
AM523="ODU HS","ACTIVE",
AM523="IP &amp; VLAN","ACTIVE",
AM523="Warehouse HUAWEI","SPARE-ISSUE",
AM523="SPARE-HS","SPARE-ISSUE",
AM523="Power Telco","ACTIVE", AM523="no impacts","no impacts"
),"")</f>
        <v>no impacts</v>
      </c>
      <c r="AO523" s="93" t="s">
        <v>6219</v>
      </c>
      <c r="AP523" s="101" t="str">
        <f t="shared" ref="AP523:AP586" si="24">B523</f>
        <v>NRD_188</v>
      </c>
      <c r="AR523" s="17" t="s">
        <v>5537</v>
      </c>
      <c r="AS523" s="7" t="s">
        <v>5537</v>
      </c>
      <c r="AT523" s="6"/>
      <c r="AU523" s="7"/>
      <c r="AV523" s="3" t="s">
        <v>5537</v>
      </c>
      <c r="AW523" s="18" t="s">
        <v>6220</v>
      </c>
      <c r="AX523" s="18" t="s">
        <v>6220</v>
      </c>
      <c r="AY523" s="18" t="s">
        <v>6220</v>
      </c>
      <c r="AZ523" s="18" t="s">
        <v>5537</v>
      </c>
      <c r="BA523" s="18" t="s">
        <v>5537</v>
      </c>
      <c r="BB523" s="18" t="s">
        <v>5537</v>
      </c>
      <c r="BC523" s="18" t="s">
        <v>5537</v>
      </c>
      <c r="BD523" s="18" t="s">
        <v>5537</v>
      </c>
      <c r="BE523" s="18" t="s">
        <v>5537</v>
      </c>
      <c r="BF523" s="18" t="s">
        <v>5537</v>
      </c>
      <c r="BG523" s="18" t="s">
        <v>5537</v>
      </c>
      <c r="BH523" s="18" t="s">
        <v>5537</v>
      </c>
      <c r="BI523" s="9" t="s">
        <v>5537</v>
      </c>
      <c r="BJ523" s="14"/>
      <c r="BK523" s="14" t="s">
        <v>5537</v>
      </c>
      <c r="BL523" s="14" t="str">
        <f>_xlfn.XLOOKUP(B523,'[4]cell downs 18042026 17h'!$B:$B,'[4]cell downs 18042026 17h'!$B:$B,"")</f>
        <v/>
      </c>
      <c r="BM523" s="14" t="str">
        <f>_xlfn.XLOOKUP(B523,'[5]Cells Huawei 19042026 15h'!$B:$B,'[5]Cells Huawei 19042026 15h'!$B:$B,"")</f>
        <v>NRD_188</v>
      </c>
      <c r="BN523" s="9" t="str">
        <f>_xlfn.XLOOKUP(B523,'[6]cells down 19042026 9H40'!$B:$B,'[6]cells down 19042026 9H40'!$B:$B,"")</f>
        <v/>
      </c>
      <c r="BO523" s="9" t="s">
        <v>5537</v>
      </c>
      <c r="BP523" s="9" t="s">
        <v>12</v>
      </c>
      <c r="BQ523" s="115"/>
    </row>
    <row r="524" spans="1:69" s="9" customFormat="1" x14ac:dyDescent="0.3">
      <c r="A524" s="1" t="s">
        <v>1039</v>
      </c>
      <c r="B524" s="1" t="s">
        <v>1040</v>
      </c>
      <c r="C524" s="3" t="str">
        <f>_xlfn.XLOOKUP(B524,'[1]daily break down'!$D:$D,'[1]daily break down'!$E:$E,"")</f>
        <v>CENTRE</v>
      </c>
      <c r="D524" s="1" t="s">
        <v>11</v>
      </c>
      <c r="E524" s="1" t="s">
        <v>12</v>
      </c>
      <c r="F524" s="3" t="s">
        <v>226</v>
      </c>
      <c r="G524" s="1" t="s">
        <v>1039</v>
      </c>
      <c r="H524" s="33" t="str">
        <f>_xlfn.XLOOKUP(B524,[2]CALCULATION!$B:$B,[2]CALCULATION!$H:$H,"")</f>
        <v>NOKIA</v>
      </c>
      <c r="I524" s="28">
        <v>0.11257501433940306</v>
      </c>
      <c r="J524" s="28">
        <v>4.8172546535286229E-2</v>
      </c>
      <c r="K524" s="28">
        <v>0</v>
      </c>
      <c r="L524" s="28">
        <v>0.34368195917621897</v>
      </c>
      <c r="M524" s="28">
        <v>0.20260648968561756</v>
      </c>
      <c r="N524" s="28">
        <v>0.15318548766811343</v>
      </c>
      <c r="O524" s="28">
        <v>4.4088313600602655E-2</v>
      </c>
      <c r="P524" s="28">
        <v>4.106277091483963</v>
      </c>
      <c r="Q524" s="28">
        <v>4.3892127739111268E-2</v>
      </c>
      <c r="R524" s="28">
        <v>0.11790770275630422</v>
      </c>
      <c r="S524" s="94">
        <v>0</v>
      </c>
      <c r="T524" s="94">
        <f>_xlfn.XLOOKUP(B524,'[3]Nur des jours'!$B:$B,'[3]Nur des jours'!$U:$U,"")</f>
        <v>0</v>
      </c>
      <c r="U524" s="94">
        <v>0</v>
      </c>
      <c r="V524" s="94">
        <v>9.0209826129388479E-2</v>
      </c>
      <c r="W524" s="94">
        <v>0</v>
      </c>
      <c r="X524" s="94">
        <v>0</v>
      </c>
      <c r="Y524" s="94">
        <v>7.3712378685797372E-2</v>
      </c>
      <c r="Z524" s="94">
        <v>2.3322040161742756</v>
      </c>
      <c r="AA524" s="94">
        <v>0.16823829376799573</v>
      </c>
      <c r="AB524" s="94">
        <v>0</v>
      </c>
      <c r="AC524" s="94">
        <f>_xlfn.XLOOKUP(B524,'[3]Nur des jours'!$B:$B,'[3]Nur des jours'!$N:$N,"")</f>
        <v>4.9973889445343152E-2</v>
      </c>
      <c r="AD524" s="94">
        <v>4.9973889445343152E-2</v>
      </c>
      <c r="AE524" s="94">
        <v>0.16636092226898314</v>
      </c>
      <c r="AF524" s="94">
        <v>7.8095514958637535E-2</v>
      </c>
      <c r="AG524" s="94">
        <v>0</v>
      </c>
      <c r="AH524" s="94">
        <v>4.9973889445343152E-2</v>
      </c>
      <c r="AI524" s="49" t="s">
        <v>5559</v>
      </c>
      <c r="AJ524" s="49"/>
      <c r="AK524" s="48" t="str" cm="1">
        <f t="array" ref="AK524">IFERROR(_xlfn.IFS(
AM524="MPR ISSUE","PDH",
AM524="BSS Hardware Issue","BSS",
AM524="Sites strategiques, MLL, Pylone, etc.","ENVTECH",
AM524="AKTIVCO DEFAUT GE &amp; POWER Cabinet","AKTIVCO",
AM524="AKTIVCO Coupure ENEO &amp; Baisse de tension","AKTIVCO GRID ONLY",
AM524="Coupure ENEO &amp; Baisse de tension","IHS GRID ONLY",
AM524="Defaut GE &amp; POWER Cabinet","IHS",
AM524="Sharing","Partners",
AM524="Sites strategiques &amp; DataCenter","SST &amp; DC",
AM524="Exclu","Exclu",
AM524="SAT","SAT",
AM524="SPARE-ISSUE","SPARE-ISSUE",
AM524="Fiber CAmtel","TRANS_FO_CAMTEL",
AM524="Fiber AOF","Fiber AOF",
AM524="Projet OCM (HUAWEI)","TRAVAUX-HUAWEI",
AM524="Projet OCM (NOKIA)","TRAVAUX-NOKIA",
AM524="ACCESS-ISSUE","ACCESS-ISSUE",
AM524="Projet OCM (ZTE, NOKIA, autres projets)","TRAVAUX OCM",
AM524="No root CAuse","No root cause",
AM524="ODU HS","PDH",
AM524="IP &amp; VLAN","PDH",
AM524="Warehouse HUAWEI","SPARE-ISSUE",
AM524="SPARE-HS","SPARE-ISSUE",
AM524="Power Telco","BSS",AM524="no impacts","no impacts"
),"")</f>
        <v>no impacts</v>
      </c>
      <c r="AL524" s="48" t="str" cm="1">
        <f t="array" ref="AL524">IFERROR(_xlfn.IFS(
AM524="MPR ISSUE","TX ISSUE",
AM524="BSS Hardware Issue","RAN ISSUE",
AM524="Sites strategiques, MLL, Pylone, etc.","ENVTECH",
AM524="AKTIVCO DEFAUT GE &amp; POWER Cabinet","POWER ISSUE",
AM524="AKTIVCO Coupure ENEO &amp; Baisse de tension","POWER ISSUE",
AM524="Coupure ENEO &amp; Baisse de tension","POWER ISSUE",
AM524="Defaut GE &amp; POWER Cabinet","POWER ISSUE",
AM524="Sharing","POWER ISSUE",
AM524="Sites strategiques &amp; DataCenter","POWER ISSUE",
AM524="Exclu","Exclu",
AM524="SAT","TX ISSUE",
AM524="SPARE-ISSUE","SPARE-ISSUE",
AM524="Fiber CAmtel","TX ISSUE",
AM524="Fiber AOF","TX ISSUE",
AM524="Projet OCM (HUAWEI)","TRAVAUX-HUAWEI",
AM524="Projet OCM (NOKIA)","TRAVAUX -NOKIA",
AM524="ACCESS-ISSUE","ACCESS-ISSUE",
AM524="Projet OCM (ZTE, NOKIA, autres projets)","TRAVAUX OCM",
AM524="No root CAuse","No root cause",
AM524="ODU HS","TX ISSUE",
AM524="IP &amp; VLAN","TX ISSUE",
AM524="Warehouse HUAWEI","SPARE-ISSUE",
AM524="SPARE-HS","SPARE-ISSUE",
AM524="Power Telco","RAN ISSUE",AM524="no impacts","no impacts"
),"")</f>
        <v>no impacts</v>
      </c>
      <c r="AM524" s="67" t="s">
        <v>5605</v>
      </c>
      <c r="AN524" s="48" t="str" cm="1">
        <f t="array" ref="AN524">IFERROR(_xlfn.IFS(
AM524="MPR ISSUE","ACTIVE",
AM524="BSS Hardware Issue","ACTIVE",
AM524="Sites strategiques, MLL, Pylone, etc.","PASSIVE",
AM524="AKTIVCO DEFAUT GE &amp; POWER Cabinet","PASSIVE",
AM524="AKTIVCO Coupure ENEO &amp; Baisse de tension","PASSIVE",
AM524="Coupure ENEO &amp; Baisse de tension","PASSIVE",
AM524="Defaut GE &amp; POWER Cabinet","PASSIVE",
AM524="Sharing","PASSIVE",
AM524="Sites strategiques &amp; DataCenter","PASSIVE",
AM524="Exclu","Exclu",
AM524="SAT","ACTIVE",
AM524="SPARE-ISSUE","SPARE-ISSUE",
AM524="Fiber CAmtel","ACTIVE",
AM524="Fiber AOF","ACTIVE",
AM524="Projet OCM (HUAWEI)","PLANNED WORKS",
AM524="Projet OCM (NOKIA)","PLANNED WORKS",
AM524="ACCESS-ISSUE","ACCESS-ISSUE",
AM524="Projet OCM (ZTE, NOKIA, autres projets)","PLANNED WORKS",
AM524="No root CAuse","No root cause",
AM524="ODU HS","ACTIVE",
AM524="IP &amp; VLAN","ACTIVE",
AM524="Warehouse HUAWEI","SPARE-ISSUE",
AM524="SPARE-HS","SPARE-ISSUE",
AM524="Power Telco","ACTIVE", AM524="no impacts","no impacts"
),"")</f>
        <v>no impacts</v>
      </c>
      <c r="AO524" s="93" t="s">
        <v>5537</v>
      </c>
      <c r="AP524" s="101" t="str">
        <f t="shared" si="24"/>
        <v>EST_008</v>
      </c>
      <c r="AR524" s="17" t="s">
        <v>5537</v>
      </c>
      <c r="AS524" s="7" t="s">
        <v>5537</v>
      </c>
      <c r="AT524" s="6"/>
      <c r="AU524" s="7"/>
      <c r="AV524" s="3" t="s">
        <v>5537</v>
      </c>
      <c r="AW524" s="18" t="s">
        <v>5537</v>
      </c>
      <c r="AX524" s="18" t="s">
        <v>5537</v>
      </c>
      <c r="AY524" s="18" t="s">
        <v>5537</v>
      </c>
      <c r="AZ524" s="18" t="s">
        <v>5537</v>
      </c>
      <c r="BA524" s="18" t="s">
        <v>5537</v>
      </c>
      <c r="BB524" s="18" t="s">
        <v>5537</v>
      </c>
      <c r="BC524" s="18" t="s">
        <v>5537</v>
      </c>
      <c r="BD524" s="18" t="s">
        <v>5537</v>
      </c>
      <c r="BE524" s="18" t="s">
        <v>5537</v>
      </c>
      <c r="BF524" s="18" t="s">
        <v>5537</v>
      </c>
      <c r="BG524" s="18" t="s">
        <v>5537</v>
      </c>
      <c r="BH524" s="18" t="s">
        <v>5537</v>
      </c>
      <c r="BI524" s="9" t="s">
        <v>5537</v>
      </c>
      <c r="BJ524" s="14"/>
      <c r="BK524" s="14" t="s">
        <v>5537</v>
      </c>
      <c r="BL524" s="14" t="str">
        <f>_xlfn.XLOOKUP(B524,'[4]cell downs 18042026 17h'!$B:$B,'[4]cell downs 18042026 17h'!$B:$B,"")</f>
        <v/>
      </c>
      <c r="BM524" s="14" t="str">
        <f>_xlfn.XLOOKUP(B524,'[5]Cells Huawei 19042026 15h'!$B:$B,'[5]Cells Huawei 19042026 15h'!$B:$B,"")</f>
        <v/>
      </c>
      <c r="BN524" s="9" t="str">
        <f>_xlfn.XLOOKUP(B524,'[6]cells down 19042026 9H40'!$B:$B,'[6]cells down 19042026 9H40'!$B:$B,"")</f>
        <v/>
      </c>
      <c r="BO524" s="9" t="s">
        <v>1040</v>
      </c>
      <c r="BP524" s="9" t="s">
        <v>12</v>
      </c>
      <c r="BQ524" s="115"/>
    </row>
    <row r="525" spans="1:69" s="9" customFormat="1" x14ac:dyDescent="0.3">
      <c r="A525" s="1" t="s">
        <v>1106</v>
      </c>
      <c r="B525" s="8" t="s">
        <v>1107</v>
      </c>
      <c r="C525" s="3" t="str">
        <f>_xlfn.XLOOKUP(B525,'[1]daily break down'!$D:$D,'[1]daily break down'!$E:$E,"")</f>
        <v>ADAMAOUA</v>
      </c>
      <c r="D525" s="1" t="s">
        <v>11</v>
      </c>
      <c r="E525" s="1" t="s">
        <v>96</v>
      </c>
      <c r="F525" s="3" t="s">
        <v>90</v>
      </c>
      <c r="G525" s="1" t="s">
        <v>1108</v>
      </c>
      <c r="H525" s="33" t="str">
        <f>_xlfn.XLOOKUP(B525,[2]CALCULATION!$B:$B,[2]CALCULATION!$H:$H,"")</f>
        <v>NOKIA</v>
      </c>
      <c r="I525" s="28">
        <v>3.3893152269289656E-2</v>
      </c>
      <c r="J525" s="28">
        <v>4.5894904842926826E-2</v>
      </c>
      <c r="K525" s="28">
        <v>6.5604850194216122E-2</v>
      </c>
      <c r="L525" s="28">
        <v>1.1237399964955362E-2</v>
      </c>
      <c r="M525" s="28">
        <v>0.17061234044803908</v>
      </c>
      <c r="N525" s="28">
        <v>1.4270540178254463E-3</v>
      </c>
      <c r="O525" s="28">
        <v>5.5080963815997572E-2</v>
      </c>
      <c r="P525" s="28">
        <v>0.10856293673796956</v>
      </c>
      <c r="Q525" s="28">
        <v>3.5539770734575464</v>
      </c>
      <c r="R525" s="28">
        <v>4.3791075964461124</v>
      </c>
      <c r="S525" s="94">
        <v>0.66773461010259039</v>
      </c>
      <c r="T525" s="94">
        <f>_xlfn.XLOOKUP(B525,'[3]Nur des jours'!$B:$B,'[3]Nur des jours'!$U:$U,"")</f>
        <v>2.0424611530298415E-2</v>
      </c>
      <c r="U525" s="94">
        <v>8.6283189962236329E-2</v>
      </c>
      <c r="V525" s="94">
        <v>1.4181256394976778E-2</v>
      </c>
      <c r="W525" s="94">
        <v>2.0424611530298412E-2</v>
      </c>
      <c r="X525" s="94">
        <v>0.10315746121911201</v>
      </c>
      <c r="Y525" s="94">
        <v>0.16441279799048905</v>
      </c>
      <c r="Z525" s="94">
        <v>6.7356797688287978E-2</v>
      </c>
      <c r="AA525" s="94">
        <v>0.24029798891628826</v>
      </c>
      <c r="AB525" s="94">
        <v>3.9208005643019489E-2</v>
      </c>
      <c r="AC525" s="94">
        <f>_xlfn.XLOOKUP(B525,'[3]Nur des jours'!$B:$B,'[3]Nur des jours'!$N:$N,"")</f>
        <v>4.9893369904406945E-2</v>
      </c>
      <c r="AD525" s="94">
        <v>4.9893369904406945E-2</v>
      </c>
      <c r="AE525" s="94">
        <v>2.4979117457805277E-4</v>
      </c>
      <c r="AF525" s="94">
        <v>0.14851351441896971</v>
      </c>
      <c r="AG525" s="94">
        <v>0</v>
      </c>
      <c r="AH525" s="94">
        <v>4.9893369904406945E-2</v>
      </c>
      <c r="AI525" s="49" t="s">
        <v>5559</v>
      </c>
      <c r="AJ525" s="49"/>
      <c r="AK525" s="48" t="str" cm="1">
        <f t="array" ref="AK525">IFERROR(_xlfn.IFS(
AM525="MPR ISSUE","PDH",
AM525="BSS Hardware Issue","BSS",
AM525="Sites strategiques, MLL, Pylone, etc.","ENVTECH",
AM525="AKTIVCO DEFAUT GE &amp; POWER Cabinet","AKTIVCO",
AM525="AKTIVCO Coupure ENEO &amp; Baisse de tension","AKTIVCO GRID ONLY",
AM525="Coupure ENEO &amp; Baisse de tension","IHS GRID ONLY",
AM525="Defaut GE &amp; POWER Cabinet","IHS",
AM525="Sharing","Partners",
AM525="Sites strategiques &amp; DataCenter","SST &amp; DC",
AM525="Exclu","Exclu",
AM525="SAT","SAT",
AM525="SPARE-ISSUE","SPARE-ISSUE",
AM525="Fiber CAmtel","TRANS_FO_CAMTEL",
AM525="Fiber AOF","Fiber AOF",
AM525="Projet OCM (HUAWEI)","TRAVAUX-HUAWEI",
AM525="Projet OCM (NOKIA)","TRAVAUX-NOKIA",
AM525="ACCESS-ISSUE","ACCESS-ISSUE",
AM525="Projet OCM (ZTE, NOKIA, autres projets)","TRAVAUX OCM",
AM525="No root CAuse","No root cause",
AM525="ODU HS","PDH",
AM525="IP &amp; VLAN","PDH",
AM525="Warehouse HUAWEI","SPARE-ISSUE",
AM525="SPARE-HS","SPARE-ISSUE",
AM525="Power Telco","BSS",AM525="no impacts","no impacts"
),"")</f>
        <v>SPARE-ISSUE</v>
      </c>
      <c r="AL525" s="48" t="str" cm="1">
        <f t="array" ref="AL525">IFERROR(_xlfn.IFS(
AM525="MPR ISSUE","TX ISSUE",
AM525="BSS Hardware Issue","RAN ISSUE",
AM525="Sites strategiques, MLL, Pylone, etc.","ENVTECH",
AM525="AKTIVCO DEFAUT GE &amp; POWER Cabinet","POWER ISSUE",
AM525="AKTIVCO Coupure ENEO &amp; Baisse de tension","POWER ISSUE",
AM525="Coupure ENEO &amp; Baisse de tension","POWER ISSUE",
AM525="Defaut GE &amp; POWER Cabinet","POWER ISSUE",
AM525="Sharing","POWER ISSUE",
AM525="Sites strategiques &amp; DataCenter","POWER ISSUE",
AM525="Exclu","Exclu",
AM525="SAT","TX ISSUE",
AM525="SPARE-ISSUE","SPARE-ISSUE",
AM525="Fiber CAmtel","TX ISSUE",
AM525="Fiber AOF","TX ISSUE",
AM525="Projet OCM (HUAWEI)","TRAVAUX-HUAWEI",
AM525="Projet OCM (NOKIA)","TRAVAUX -NOKIA",
AM525="ACCESS-ISSUE","ACCESS-ISSUE",
AM525="Projet OCM (ZTE, NOKIA, autres projets)","TRAVAUX OCM",
AM525="No root CAuse","No root cause",
AM525="ODU HS","TX ISSUE",
AM525="IP &amp; VLAN","TX ISSUE",
AM525="Warehouse HUAWEI","SPARE-ISSUE",
AM525="SPARE-HS","SPARE-ISSUE",
AM525="Power Telco","RAN ISSUE",AM525="no impacts","no impacts"
),"")</f>
        <v>SPARE-ISSUE</v>
      </c>
      <c r="AM525" s="67" t="s">
        <v>5354</v>
      </c>
      <c r="AN525" s="48" t="str" cm="1">
        <f t="array" ref="AN525">IFERROR(_xlfn.IFS(
AM525="MPR ISSUE","ACTIVE",
AM525="BSS Hardware Issue","ACTIVE",
AM525="Sites strategiques, MLL, Pylone, etc.","PASSIVE",
AM525="AKTIVCO DEFAUT GE &amp; POWER Cabinet","PASSIVE",
AM525="AKTIVCO Coupure ENEO &amp; Baisse de tension","PASSIVE",
AM525="Coupure ENEO &amp; Baisse de tension","PASSIVE",
AM525="Defaut GE &amp; POWER Cabinet","PASSIVE",
AM525="Sharing","PASSIVE",
AM525="Sites strategiques &amp; DataCenter","PASSIVE",
AM525="Exclu","Exclu",
AM525="SAT","ACTIVE",
AM525="SPARE-ISSUE","SPARE-ISSUE",
AM525="Fiber CAmtel","ACTIVE",
AM525="Fiber AOF","ACTIVE",
AM525="Projet OCM (HUAWEI)","PLANNED WORKS",
AM525="Projet OCM (NOKIA)","PLANNED WORKS",
AM525="ACCESS-ISSUE","ACCESS-ISSUE",
AM525="Projet OCM (ZTE, NOKIA, autres projets)","PLANNED WORKS",
AM525="No root CAuse","No root cause",
AM525="ODU HS","ACTIVE",
AM525="IP &amp; VLAN","ACTIVE",
AM525="Warehouse HUAWEI","SPARE-ISSUE",
AM525="SPARE-HS","SPARE-ISSUE",
AM525="Power Telco","ACTIVE", AM525="no impacts","no impacts"
),"")</f>
        <v>SPARE-ISSUE</v>
      </c>
      <c r="AO525" s="93" t="s">
        <v>6123</v>
      </c>
      <c r="AP525" s="101" t="str">
        <f t="shared" si="24"/>
        <v>ADM_138</v>
      </c>
      <c r="AR525" s="17" t="s">
        <v>5537</v>
      </c>
      <c r="AS525" s="7" t="s">
        <v>5537</v>
      </c>
      <c r="AT525" s="6"/>
      <c r="AU525" s="7"/>
      <c r="AV525" s="3" t="s">
        <v>5537</v>
      </c>
      <c r="AW525" s="18" t="s">
        <v>5537</v>
      </c>
      <c r="AX525" s="18" t="s">
        <v>5537</v>
      </c>
      <c r="AY525" s="18" t="s">
        <v>5537</v>
      </c>
      <c r="AZ525" s="18" t="s">
        <v>5537</v>
      </c>
      <c r="BA525" s="18" t="s">
        <v>5537</v>
      </c>
      <c r="BB525" s="18" t="s">
        <v>5537</v>
      </c>
      <c r="BC525" s="18" t="s">
        <v>5537</v>
      </c>
      <c r="BD525" s="18" t="s">
        <v>5537</v>
      </c>
      <c r="BE525" s="18" t="s">
        <v>5537</v>
      </c>
      <c r="BF525" s="18" t="s">
        <v>6124</v>
      </c>
      <c r="BG525" s="18" t="s">
        <v>6125</v>
      </c>
      <c r="BH525" s="18" t="s">
        <v>6126</v>
      </c>
      <c r="BI525" s="9" t="s">
        <v>5537</v>
      </c>
      <c r="BJ525" s="14"/>
      <c r="BK525" s="14" t="s">
        <v>5537</v>
      </c>
      <c r="BL525" s="14" t="str">
        <f>_xlfn.XLOOKUP(B525,'[4]cell downs 18042026 17h'!$B:$B,'[4]cell downs 18042026 17h'!$B:$B,"")</f>
        <v/>
      </c>
      <c r="BM525" s="14" t="str">
        <f>_xlfn.XLOOKUP(B525,'[5]Cells Huawei 19042026 15h'!$B:$B,'[5]Cells Huawei 19042026 15h'!$B:$B,"")</f>
        <v/>
      </c>
      <c r="BN525" s="9" t="str">
        <f>_xlfn.XLOOKUP(B525,'[6]cells down 19042026 9H40'!$B:$B,'[6]cells down 19042026 9H40'!$B:$B,"")</f>
        <v/>
      </c>
      <c r="BO525" s="9" t="s">
        <v>1107</v>
      </c>
      <c r="BP525" s="9" t="s">
        <v>12</v>
      </c>
      <c r="BQ525" s="115"/>
    </row>
    <row r="526" spans="1:69" s="9" customFormat="1" x14ac:dyDescent="0.3">
      <c r="A526" s="1" t="s">
        <v>3349</v>
      </c>
      <c r="B526" s="8" t="s">
        <v>3350</v>
      </c>
      <c r="C526" s="3" t="str">
        <f>_xlfn.XLOOKUP(B526,'[1]daily break down'!$D:$D,'[1]daily break down'!$E:$E,"")</f>
        <v>Douala</v>
      </c>
      <c r="D526" s="1" t="s">
        <v>11</v>
      </c>
      <c r="E526" s="1" t="s">
        <v>12</v>
      </c>
      <c r="F526" s="3" t="s">
        <v>31</v>
      </c>
      <c r="G526" s="1" t="s">
        <v>32</v>
      </c>
      <c r="H526" s="34" t="str">
        <f>_xlfn.XLOOKUP(B526,[2]CALCULATION!$B:$B,[2]CALCULATION!$H:$H,"")</f>
        <v>ZTE</v>
      </c>
      <c r="I526" s="28">
        <v>0</v>
      </c>
      <c r="J526" s="28">
        <v>0</v>
      </c>
      <c r="K526" s="28">
        <v>0</v>
      </c>
      <c r="L526" s="28">
        <v>0</v>
      </c>
      <c r="M526" s="28">
        <v>0</v>
      </c>
      <c r="N526" s="28">
        <v>0</v>
      </c>
      <c r="O526" s="28">
        <v>1.9546532432733215</v>
      </c>
      <c r="P526" s="28">
        <v>1.4839141861639749</v>
      </c>
      <c r="Q526" s="28">
        <v>0.28748362739810429</v>
      </c>
      <c r="R526" s="28">
        <v>3.4729356253549182</v>
      </c>
      <c r="S526" s="94">
        <v>1.2015670613212797</v>
      </c>
      <c r="T526" s="94">
        <f>_xlfn.XLOOKUP(B526,'[3]Nur des jours'!$B:$B,'[3]Nur des jours'!$U:$U,"")</f>
        <v>0</v>
      </c>
      <c r="U526" s="94">
        <v>0.31081190983725848</v>
      </c>
      <c r="V526" s="94">
        <v>5.1168839692608686E-2</v>
      </c>
      <c r="W526" s="94">
        <v>0</v>
      </c>
      <c r="X526" s="94">
        <v>1.3789369151877817</v>
      </c>
      <c r="Y526" s="94">
        <v>0</v>
      </c>
      <c r="Z526" s="94">
        <v>0</v>
      </c>
      <c r="AA526" s="94">
        <v>0</v>
      </c>
      <c r="AB526" s="94">
        <v>0.48170763027454638</v>
      </c>
      <c r="AC526" s="94">
        <f>_xlfn.XLOOKUP(B526,'[3]Nur des jours'!$B:$B,'[3]Nur des jours'!$N:$N,"")</f>
        <v>4.8065536065382018E-2</v>
      </c>
      <c r="AD526" s="94">
        <v>4.8065536065382018E-2</v>
      </c>
      <c r="AE526" s="94">
        <v>3.2972435044302965E-2</v>
      </c>
      <c r="AF526" s="94">
        <v>2.8050633944327445E-2</v>
      </c>
      <c r="AG526" s="94">
        <v>6.5083218967445566E-2</v>
      </c>
      <c r="AH526" s="94">
        <v>4.8065536065382018E-2</v>
      </c>
      <c r="AI526" s="49" t="s">
        <v>5559</v>
      </c>
      <c r="AJ526" s="49"/>
      <c r="AK526" s="48" t="str" cm="1">
        <f t="array" ref="AK526">IFERROR(_xlfn.IFS(
AM526="MPR ISSUE","PDH",
AM526="BSS Hardware Issue","BSS",
AM526="Sites strategiques, MLL, Pylone, etc.","ENVTECH",
AM526="AKTIVCO DEFAUT GE &amp; POWER Cabinet","AKTIVCO",
AM526="AKTIVCO Coupure ENEO &amp; Baisse de tension","AKTIVCO GRID ONLY",
AM526="Coupure ENEO &amp; Baisse de tension","IHS GRID ONLY",
AM526="Defaut GE &amp; POWER Cabinet","IHS",
AM526="Sharing","Partners",
AM526="Sites strategiques &amp; DataCenter","SST &amp; DC",
AM526="Exclu","Exclu",
AM526="SAT","SAT",
AM526="SPARE-ISSUE","SPARE-ISSUE",
AM526="Fiber CAmtel","TRANS_FO_CAMTEL",
AM526="Fiber AOF","Fiber AOF",
AM526="Projet OCM (HUAWEI)","TRAVAUX-HUAWEI",
AM526="Projet OCM (NOKIA)","TRAVAUX-NOKIA",
AM526="ACCESS-ISSUE","ACCESS-ISSUE",
AM526="Projet OCM (ZTE, NOKIA, autres projets)","TRAVAUX OCM",
AM526="No root CAuse","No root cause",
AM526="ODU HS","PDH",
AM526="IP &amp; VLAN","PDH",
AM526="Warehouse HUAWEI","SPARE-ISSUE",
AM526="SPARE-HS","SPARE-ISSUE",
AM526="Power Telco","BSS",AM526="no impacts","no impacts"
),"")</f>
        <v>no impacts</v>
      </c>
      <c r="AL526" s="48" t="str" cm="1">
        <f t="array" ref="AL526">IFERROR(_xlfn.IFS(
AM526="MPR ISSUE","TX ISSUE",
AM526="BSS Hardware Issue","RAN ISSUE",
AM526="Sites strategiques, MLL, Pylone, etc.","ENVTECH",
AM526="AKTIVCO DEFAUT GE &amp; POWER Cabinet","POWER ISSUE",
AM526="AKTIVCO Coupure ENEO &amp; Baisse de tension","POWER ISSUE",
AM526="Coupure ENEO &amp; Baisse de tension","POWER ISSUE",
AM526="Defaut GE &amp; POWER Cabinet","POWER ISSUE",
AM526="Sharing","POWER ISSUE",
AM526="Sites strategiques &amp; DataCenter","POWER ISSUE",
AM526="Exclu","Exclu",
AM526="SAT","TX ISSUE",
AM526="SPARE-ISSUE","SPARE-ISSUE",
AM526="Fiber CAmtel","TX ISSUE",
AM526="Fiber AOF","TX ISSUE",
AM526="Projet OCM (HUAWEI)","TRAVAUX-HUAWEI",
AM526="Projet OCM (NOKIA)","TRAVAUX -NOKIA",
AM526="ACCESS-ISSUE","ACCESS-ISSUE",
AM526="Projet OCM (ZTE, NOKIA, autres projets)","TRAVAUX OCM",
AM526="No root CAuse","No root cause",
AM526="ODU HS","TX ISSUE",
AM526="IP &amp; VLAN","TX ISSUE",
AM526="Warehouse HUAWEI","SPARE-ISSUE",
AM526="SPARE-HS","SPARE-ISSUE",
AM526="Power Telco","RAN ISSUE",AM526="no impacts","no impacts"
),"")</f>
        <v>no impacts</v>
      </c>
      <c r="AM526" s="67" t="s">
        <v>5605</v>
      </c>
      <c r="AN526" s="48" t="str" cm="1">
        <f t="array" ref="AN526">IFERROR(_xlfn.IFS(
AM526="MPR ISSUE","ACTIVE",
AM526="BSS Hardware Issue","ACTIVE",
AM526="Sites strategiques, MLL, Pylone, etc.","PASSIVE",
AM526="AKTIVCO DEFAUT GE &amp; POWER Cabinet","PASSIVE",
AM526="AKTIVCO Coupure ENEO &amp; Baisse de tension","PASSIVE",
AM526="Coupure ENEO &amp; Baisse de tension","PASSIVE",
AM526="Defaut GE &amp; POWER Cabinet","PASSIVE",
AM526="Sharing","PASSIVE",
AM526="Sites strategiques &amp; DataCenter","PASSIVE",
AM526="Exclu","Exclu",
AM526="SAT","ACTIVE",
AM526="SPARE-ISSUE","SPARE-ISSUE",
AM526="Fiber CAmtel","ACTIVE",
AM526="Fiber AOF","ACTIVE",
AM526="Projet OCM (HUAWEI)","PLANNED WORKS",
AM526="Projet OCM (NOKIA)","PLANNED WORKS",
AM526="ACCESS-ISSUE","ACCESS-ISSUE",
AM526="Projet OCM (ZTE, NOKIA, autres projets)","PLANNED WORKS",
AM526="No root CAuse","No root cause",
AM526="ODU HS","ACTIVE",
AM526="IP &amp; VLAN","ACTIVE",
AM526="Warehouse HUAWEI","SPARE-ISSUE",
AM526="SPARE-HS","SPARE-ISSUE",
AM526="Power Telco","ACTIVE", AM526="no impacts","no impacts"
),"")</f>
        <v>no impacts</v>
      </c>
      <c r="AO526" s="93" t="s">
        <v>5537</v>
      </c>
      <c r="AP526" s="101" t="str">
        <f t="shared" si="24"/>
        <v>LIT_057</v>
      </c>
      <c r="AR526" s="17" t="s">
        <v>5537</v>
      </c>
      <c r="AS526" s="7" t="s">
        <v>5537</v>
      </c>
      <c r="AT526" s="6"/>
      <c r="AU526" s="7"/>
      <c r="AV526" s="3" t="s">
        <v>5537</v>
      </c>
      <c r="AW526" s="18" t="s">
        <v>5537</v>
      </c>
      <c r="AX526" s="18" t="s">
        <v>5537</v>
      </c>
      <c r="AY526" s="18" t="s">
        <v>5537</v>
      </c>
      <c r="AZ526" s="18" t="s">
        <v>5537</v>
      </c>
      <c r="BA526" s="18" t="s">
        <v>5537</v>
      </c>
      <c r="BB526" s="18" t="s">
        <v>5537</v>
      </c>
      <c r="BC526" s="18" t="s">
        <v>5537</v>
      </c>
      <c r="BD526" s="18" t="s">
        <v>5537</v>
      </c>
      <c r="BE526" s="18" t="s">
        <v>5537</v>
      </c>
      <c r="BF526" s="18" t="s">
        <v>5537</v>
      </c>
      <c r="BG526" s="18" t="s">
        <v>5537</v>
      </c>
      <c r="BH526" s="18" t="s">
        <v>5537</v>
      </c>
      <c r="BI526" s="9" t="s">
        <v>5537</v>
      </c>
      <c r="BJ526" s="14"/>
      <c r="BK526" s="14" t="s">
        <v>5537</v>
      </c>
      <c r="BL526" s="14" t="str">
        <f>_xlfn.XLOOKUP(B526,'[4]cell downs 18042026 17h'!$B:$B,'[4]cell downs 18042026 17h'!$B:$B,"")</f>
        <v/>
      </c>
      <c r="BM526" s="14" t="str">
        <f>_xlfn.XLOOKUP(B526,'[5]Cells Huawei 19042026 15h'!$B:$B,'[5]Cells Huawei 19042026 15h'!$B:$B,"")</f>
        <v/>
      </c>
      <c r="BN526" s="9" t="str">
        <f>_xlfn.XLOOKUP(B526,'[6]cells down 19042026 9H40'!$B:$B,'[6]cells down 19042026 9H40'!$B:$B,"")</f>
        <v/>
      </c>
      <c r="BO526" s="9" t="s">
        <v>3350</v>
      </c>
      <c r="BP526" s="9" t="s">
        <v>12</v>
      </c>
      <c r="BQ526" s="115"/>
    </row>
    <row r="527" spans="1:69" s="9" customFormat="1" x14ac:dyDescent="0.3">
      <c r="A527" s="1" t="s">
        <v>1408</v>
      </c>
      <c r="B527" s="8" t="s">
        <v>1409</v>
      </c>
      <c r="C527" s="3" t="str">
        <f>_xlfn.XLOOKUP(B527,'[1]daily break down'!$D:$D,'[1]daily break down'!$E:$E,"")</f>
        <v>OUEST</v>
      </c>
      <c r="D527" s="1" t="s">
        <v>11</v>
      </c>
      <c r="E527" s="1" t="s">
        <v>66</v>
      </c>
      <c r="F527" s="3" t="s">
        <v>102</v>
      </c>
      <c r="G527" s="1" t="s">
        <v>1410</v>
      </c>
      <c r="H527" s="33" t="str">
        <f>_xlfn.XLOOKUP(B527,[2]CALCULATION!$B:$B,[2]CALCULATION!$H:$H,"")</f>
        <v>NOKIA</v>
      </c>
      <c r="I527" s="28">
        <v>0</v>
      </c>
      <c r="J527" s="28">
        <v>0</v>
      </c>
      <c r="K527" s="28">
        <v>0</v>
      </c>
      <c r="L527" s="28">
        <v>3.8461228616970621E-2</v>
      </c>
      <c r="M527" s="28">
        <v>0</v>
      </c>
      <c r="N527" s="28">
        <v>0</v>
      </c>
      <c r="O527" s="28">
        <v>3.5832797610069225</v>
      </c>
      <c r="P527" s="28">
        <v>5.5918571642521107</v>
      </c>
      <c r="Q527" s="28">
        <v>3.6832215752604887</v>
      </c>
      <c r="R527" s="28">
        <v>7.1348571206081551E-4</v>
      </c>
      <c r="S527" s="94">
        <v>0</v>
      </c>
      <c r="T527" s="94">
        <f>_xlfn.XLOOKUP(B527,'[3]Nur des jours'!$B:$B,'[3]Nur des jours'!$U:$U,"")</f>
        <v>0</v>
      </c>
      <c r="U527" s="94">
        <v>0</v>
      </c>
      <c r="V527" s="94">
        <v>0</v>
      </c>
      <c r="W527" s="94">
        <v>0</v>
      </c>
      <c r="X527" s="94">
        <v>0.30663975446342745</v>
      </c>
      <c r="Y527" s="94">
        <v>0.79924201864277544</v>
      </c>
      <c r="Z527" s="94">
        <v>0</v>
      </c>
      <c r="AA527" s="94">
        <v>0</v>
      </c>
      <c r="AB527" s="94">
        <v>7.1352700891280868E-4</v>
      </c>
      <c r="AC527" s="94">
        <f>_xlfn.XLOOKUP(B527,'[3]Nur des jours'!$B:$B,'[3]Nur des jours'!$N:$N,"")</f>
        <v>4.5427771648605501E-2</v>
      </c>
      <c r="AD527" s="94">
        <v>4.5427771648605501E-2</v>
      </c>
      <c r="AE527" s="94">
        <v>6.0074777486021691E-2</v>
      </c>
      <c r="AF527" s="94">
        <v>3.1349901075918354E-2</v>
      </c>
      <c r="AG527" s="94">
        <v>5.0479680081949467E-2</v>
      </c>
      <c r="AH527" s="94">
        <v>4.5427771648605501E-2</v>
      </c>
      <c r="AI527" s="49" t="s">
        <v>5559</v>
      </c>
      <c r="AJ527" s="49"/>
      <c r="AK527" s="48" t="str" cm="1">
        <f t="array" ref="AK527">IFERROR(_xlfn.IFS(
AM527="MPR ISSUE","PDH",
AM527="BSS Hardware Issue","BSS",
AM527="Sites strategiques, MLL, Pylone, etc.","ENVTECH",
AM527="AKTIVCO DEFAUT GE &amp; POWER Cabinet","AKTIVCO",
AM527="AKTIVCO Coupure ENEO &amp; Baisse de tension","AKTIVCO GRID ONLY",
AM527="Coupure ENEO &amp; Baisse de tension","IHS GRID ONLY",
AM527="Defaut GE &amp; POWER Cabinet","IHS",
AM527="Sharing","Partners",
AM527="Sites strategiques &amp; DataCenter","SST &amp; DC",
AM527="Exclu","Exclu",
AM527="SAT","SAT",
AM527="SPARE-ISSUE","SPARE-ISSUE",
AM527="Fiber CAmtel","TRANS_FO_CAMTEL",
AM527="Fiber AOF","Fiber AOF",
AM527="Projet OCM (HUAWEI)","TRAVAUX-HUAWEI",
AM527="Projet OCM (NOKIA)","TRAVAUX-NOKIA",
AM527="ACCESS-ISSUE","ACCESS-ISSUE",
AM527="Projet OCM (ZTE, NOKIA, autres projets)","TRAVAUX OCM",
AM527="No root CAuse","No root cause",
AM527="ODU HS","PDH",
AM527="IP &amp; VLAN","PDH",
AM527="Warehouse HUAWEI","SPARE-ISSUE",
AM527="SPARE-HS","SPARE-ISSUE",
AM527="Power Telco","BSS",AM527="no impacts","no impacts"
),"")</f>
        <v>no impacts</v>
      </c>
      <c r="AL527" s="48" t="str" cm="1">
        <f t="array" ref="AL527">IFERROR(_xlfn.IFS(
AM527="MPR ISSUE","TX ISSUE",
AM527="BSS Hardware Issue","RAN ISSUE",
AM527="Sites strategiques, MLL, Pylone, etc.","ENVTECH",
AM527="AKTIVCO DEFAUT GE &amp; POWER Cabinet","POWER ISSUE",
AM527="AKTIVCO Coupure ENEO &amp; Baisse de tension","POWER ISSUE",
AM527="Coupure ENEO &amp; Baisse de tension","POWER ISSUE",
AM527="Defaut GE &amp; POWER Cabinet","POWER ISSUE",
AM527="Sharing","POWER ISSUE",
AM527="Sites strategiques &amp; DataCenter","POWER ISSUE",
AM527="Exclu","Exclu",
AM527="SAT","TX ISSUE",
AM527="SPARE-ISSUE","SPARE-ISSUE",
AM527="Fiber CAmtel","TX ISSUE",
AM527="Fiber AOF","TX ISSUE",
AM527="Projet OCM (HUAWEI)","TRAVAUX-HUAWEI",
AM527="Projet OCM (NOKIA)","TRAVAUX -NOKIA",
AM527="ACCESS-ISSUE","ACCESS-ISSUE",
AM527="Projet OCM (ZTE, NOKIA, autres projets)","TRAVAUX OCM",
AM527="No root CAuse","No root cause",
AM527="ODU HS","TX ISSUE",
AM527="IP &amp; VLAN","TX ISSUE",
AM527="Warehouse HUAWEI","SPARE-ISSUE",
AM527="SPARE-HS","SPARE-ISSUE",
AM527="Power Telco","RAN ISSUE",AM527="no impacts","no impacts"
),"")</f>
        <v>no impacts</v>
      </c>
      <c r="AM527" s="67" t="s">
        <v>5605</v>
      </c>
      <c r="AN527" s="48" t="str" cm="1">
        <f t="array" ref="AN527">IFERROR(_xlfn.IFS(
AM527="MPR ISSUE","ACTIVE",
AM527="BSS Hardware Issue","ACTIVE",
AM527="Sites strategiques, MLL, Pylone, etc.","PASSIVE",
AM527="AKTIVCO DEFAUT GE &amp; POWER Cabinet","PASSIVE",
AM527="AKTIVCO Coupure ENEO &amp; Baisse de tension","PASSIVE",
AM527="Coupure ENEO &amp; Baisse de tension","PASSIVE",
AM527="Defaut GE &amp; POWER Cabinet","PASSIVE",
AM527="Sharing","PASSIVE",
AM527="Sites strategiques &amp; DataCenter","PASSIVE",
AM527="Exclu","Exclu",
AM527="SAT","ACTIVE",
AM527="SPARE-ISSUE","SPARE-ISSUE",
AM527="Fiber CAmtel","ACTIVE",
AM527="Fiber AOF","ACTIVE",
AM527="Projet OCM (HUAWEI)","PLANNED WORKS",
AM527="Projet OCM (NOKIA)","PLANNED WORKS",
AM527="ACCESS-ISSUE","ACCESS-ISSUE",
AM527="Projet OCM (ZTE, NOKIA, autres projets)","PLANNED WORKS",
AM527="No root CAuse","No root cause",
AM527="ODU HS","ACTIVE",
AM527="IP &amp; VLAN","ACTIVE",
AM527="Warehouse HUAWEI","SPARE-ISSUE",
AM527="SPARE-HS","SPARE-ISSUE",
AM527="Power Telco","ACTIVE", AM527="no impacts","no impacts"
),"")</f>
        <v>no impacts</v>
      </c>
      <c r="AO527" s="93" t="s">
        <v>5537</v>
      </c>
      <c r="AP527" s="101" t="str">
        <f t="shared" si="24"/>
        <v>OST_115</v>
      </c>
      <c r="AR527" s="17" t="s">
        <v>5537</v>
      </c>
      <c r="AS527" s="7" t="s">
        <v>5537</v>
      </c>
      <c r="AT527" s="6"/>
      <c r="AU527" s="7"/>
      <c r="AV527" s="3" t="s">
        <v>5537</v>
      </c>
      <c r="AW527" s="18" t="s">
        <v>5537</v>
      </c>
      <c r="AX527" s="18" t="s">
        <v>5537</v>
      </c>
      <c r="AY527" s="18" t="s">
        <v>5537</v>
      </c>
      <c r="AZ527" s="18" t="s">
        <v>5537</v>
      </c>
      <c r="BA527" s="18" t="s">
        <v>5537</v>
      </c>
      <c r="BB527" s="18" t="s">
        <v>5537</v>
      </c>
      <c r="BC527" s="18" t="s">
        <v>5537</v>
      </c>
      <c r="BD527" s="18" t="s">
        <v>5537</v>
      </c>
      <c r="BE527" s="18" t="s">
        <v>5537</v>
      </c>
      <c r="BF527" s="18" t="s">
        <v>5537</v>
      </c>
      <c r="BG527" s="18" t="s">
        <v>5537</v>
      </c>
      <c r="BH527" s="18" t="s">
        <v>5537</v>
      </c>
      <c r="BI527" s="9" t="s">
        <v>5537</v>
      </c>
      <c r="BJ527" s="14"/>
      <c r="BK527" s="14" t="s">
        <v>5537</v>
      </c>
      <c r="BL527" s="14" t="str">
        <f>_xlfn.XLOOKUP(B527,'[4]cell downs 18042026 17h'!$B:$B,'[4]cell downs 18042026 17h'!$B:$B,"")</f>
        <v/>
      </c>
      <c r="BM527" s="14" t="str">
        <f>_xlfn.XLOOKUP(B527,'[5]Cells Huawei 19042026 15h'!$B:$B,'[5]Cells Huawei 19042026 15h'!$B:$B,"")</f>
        <v/>
      </c>
      <c r="BN527" s="9" t="str">
        <f>_xlfn.XLOOKUP(B527,'[6]cells down 19042026 9H40'!$B:$B,'[6]cells down 19042026 9H40'!$B:$B,"")</f>
        <v/>
      </c>
      <c r="BO527" s="9" t="s">
        <v>1409</v>
      </c>
      <c r="BP527" s="9" t="s">
        <v>66</v>
      </c>
      <c r="BQ527" s="115"/>
    </row>
    <row r="528" spans="1:69" s="9" customFormat="1" x14ac:dyDescent="0.3">
      <c r="A528" s="1" t="s">
        <v>1413</v>
      </c>
      <c r="B528" s="8" t="s">
        <v>1414</v>
      </c>
      <c r="C528" s="3" t="str">
        <f>_xlfn.XLOOKUP(B528,'[1]daily break down'!$D:$D,'[1]daily break down'!$E:$E,"")</f>
        <v>OUEST</v>
      </c>
      <c r="D528" s="1" t="s">
        <v>11</v>
      </c>
      <c r="E528" s="1" t="s">
        <v>66</v>
      </c>
      <c r="F528" s="3" t="s">
        <v>102</v>
      </c>
      <c r="G528" s="1" t="s">
        <v>1415</v>
      </c>
      <c r="H528" s="33" t="str">
        <f>_xlfn.XLOOKUP(B528,[2]CALCULATION!$B:$B,[2]CALCULATION!$H:$H,"")</f>
        <v>NOKIA</v>
      </c>
      <c r="I528" s="28">
        <v>0</v>
      </c>
      <c r="J528" s="28">
        <v>3.5674285603023661E-4</v>
      </c>
      <c r="K528" s="28">
        <v>0</v>
      </c>
      <c r="L528" s="28">
        <v>1.516327900725447E-2</v>
      </c>
      <c r="M528" s="28">
        <v>7.0806411614404889E-3</v>
      </c>
      <c r="N528" s="28">
        <v>0</v>
      </c>
      <c r="O528" s="28">
        <v>3.581979737795312</v>
      </c>
      <c r="P528" s="28">
        <v>5.591431096004432</v>
      </c>
      <c r="Q528" s="28">
        <v>3.5107092715886501</v>
      </c>
      <c r="R528" s="28">
        <v>0</v>
      </c>
      <c r="S528" s="94">
        <v>0</v>
      </c>
      <c r="T528" s="94">
        <f>_xlfn.XLOOKUP(B528,'[3]Nur des jours'!$B:$B,'[3]Nur des jours'!$U:$U,"")</f>
        <v>0</v>
      </c>
      <c r="U528" s="94">
        <v>0</v>
      </c>
      <c r="V528" s="94">
        <v>0</v>
      </c>
      <c r="W528" s="94">
        <v>0</v>
      </c>
      <c r="X528" s="94">
        <v>0</v>
      </c>
      <c r="Y528" s="94">
        <v>1.5827895810332275</v>
      </c>
      <c r="Z528" s="94">
        <v>0</v>
      </c>
      <c r="AA528" s="94">
        <v>0</v>
      </c>
      <c r="AB528" s="94">
        <v>0</v>
      </c>
      <c r="AC528" s="94">
        <f>_xlfn.XLOOKUP(B528,'[3]Nur des jours'!$B:$B,'[3]Nur des jours'!$N:$N,"")</f>
        <v>4.4946162595927076E-2</v>
      </c>
      <c r="AD528" s="94">
        <v>4.4946162595927076E-2</v>
      </c>
      <c r="AE528" s="94">
        <v>6.0199673073310714E-2</v>
      </c>
      <c r="AF528" s="94">
        <v>3.0287192564870051E-2</v>
      </c>
      <c r="AG528" s="94">
        <v>5.0206077479878798E-2</v>
      </c>
      <c r="AH528" s="94">
        <v>4.4946162595927076E-2</v>
      </c>
      <c r="AI528" s="49" t="s">
        <v>5559</v>
      </c>
      <c r="AJ528" s="49"/>
      <c r="AK528" s="48" t="str" cm="1">
        <f t="array" ref="AK528">IFERROR(_xlfn.IFS(
AM528="MPR ISSUE","PDH",
AM528="BSS Hardware Issue","BSS",
AM528="Sites strategiques, MLL, Pylone, etc.","ENVTECH",
AM528="AKTIVCO DEFAUT GE &amp; POWER Cabinet","AKTIVCO",
AM528="AKTIVCO Coupure ENEO &amp; Baisse de tension","AKTIVCO GRID ONLY",
AM528="Coupure ENEO &amp; Baisse de tension","IHS GRID ONLY",
AM528="Defaut GE &amp; POWER Cabinet","IHS",
AM528="Sharing","Partners",
AM528="Sites strategiques &amp; DataCenter","SST &amp; DC",
AM528="Exclu","Exclu",
AM528="SAT","SAT",
AM528="SPARE-ISSUE","SPARE-ISSUE",
AM528="Fiber CAmtel","TRANS_FO_CAMTEL",
AM528="Fiber AOF","Fiber AOF",
AM528="Projet OCM (HUAWEI)","TRAVAUX-HUAWEI",
AM528="Projet OCM (NOKIA)","TRAVAUX-NOKIA",
AM528="ACCESS-ISSUE","ACCESS-ISSUE",
AM528="Projet OCM (ZTE, NOKIA, autres projets)","TRAVAUX OCM",
AM528="No root CAuse","No root cause",
AM528="ODU HS","PDH",
AM528="IP &amp; VLAN","PDH",
AM528="Warehouse HUAWEI","SPARE-ISSUE",
AM528="SPARE-HS","SPARE-ISSUE",
AM528="Power Telco","BSS",AM528="no impacts","no impacts"
),"")</f>
        <v>no impacts</v>
      </c>
      <c r="AL528" s="48" t="str" cm="1">
        <f t="array" ref="AL528">IFERROR(_xlfn.IFS(
AM528="MPR ISSUE","TX ISSUE",
AM528="BSS Hardware Issue","RAN ISSUE",
AM528="Sites strategiques, MLL, Pylone, etc.","ENVTECH",
AM528="AKTIVCO DEFAUT GE &amp; POWER Cabinet","POWER ISSUE",
AM528="AKTIVCO Coupure ENEO &amp; Baisse de tension","POWER ISSUE",
AM528="Coupure ENEO &amp; Baisse de tension","POWER ISSUE",
AM528="Defaut GE &amp; POWER Cabinet","POWER ISSUE",
AM528="Sharing","POWER ISSUE",
AM528="Sites strategiques &amp; DataCenter","POWER ISSUE",
AM528="Exclu","Exclu",
AM528="SAT","TX ISSUE",
AM528="SPARE-ISSUE","SPARE-ISSUE",
AM528="Fiber CAmtel","TX ISSUE",
AM528="Fiber AOF","TX ISSUE",
AM528="Projet OCM (HUAWEI)","TRAVAUX-HUAWEI",
AM528="Projet OCM (NOKIA)","TRAVAUX -NOKIA",
AM528="ACCESS-ISSUE","ACCESS-ISSUE",
AM528="Projet OCM (ZTE, NOKIA, autres projets)","TRAVAUX OCM",
AM528="No root CAuse","No root cause",
AM528="ODU HS","TX ISSUE",
AM528="IP &amp; VLAN","TX ISSUE",
AM528="Warehouse HUAWEI","SPARE-ISSUE",
AM528="SPARE-HS","SPARE-ISSUE",
AM528="Power Telco","RAN ISSUE",AM528="no impacts","no impacts"
),"")</f>
        <v>no impacts</v>
      </c>
      <c r="AM528" s="67" t="s">
        <v>5605</v>
      </c>
      <c r="AN528" s="48" t="str" cm="1">
        <f t="array" ref="AN528">IFERROR(_xlfn.IFS(
AM528="MPR ISSUE","ACTIVE",
AM528="BSS Hardware Issue","ACTIVE",
AM528="Sites strategiques, MLL, Pylone, etc.","PASSIVE",
AM528="AKTIVCO DEFAUT GE &amp; POWER Cabinet","PASSIVE",
AM528="AKTIVCO Coupure ENEO &amp; Baisse de tension","PASSIVE",
AM528="Coupure ENEO &amp; Baisse de tension","PASSIVE",
AM528="Defaut GE &amp; POWER Cabinet","PASSIVE",
AM528="Sharing","PASSIVE",
AM528="Sites strategiques &amp; DataCenter","PASSIVE",
AM528="Exclu","Exclu",
AM528="SAT","ACTIVE",
AM528="SPARE-ISSUE","SPARE-ISSUE",
AM528="Fiber CAmtel","ACTIVE",
AM528="Fiber AOF","ACTIVE",
AM528="Projet OCM (HUAWEI)","PLANNED WORKS",
AM528="Projet OCM (NOKIA)","PLANNED WORKS",
AM528="ACCESS-ISSUE","ACCESS-ISSUE",
AM528="Projet OCM (ZTE, NOKIA, autres projets)","PLANNED WORKS",
AM528="No root CAuse","No root cause",
AM528="ODU HS","ACTIVE",
AM528="IP &amp; VLAN","ACTIVE",
AM528="Warehouse HUAWEI","SPARE-ISSUE",
AM528="SPARE-HS","SPARE-ISSUE",
AM528="Power Telco","ACTIVE", AM528="no impacts","no impacts"
),"")</f>
        <v>no impacts</v>
      </c>
      <c r="AO528" s="93" t="s">
        <v>5537</v>
      </c>
      <c r="AP528" s="101" t="str">
        <f t="shared" si="24"/>
        <v>OST_093</v>
      </c>
      <c r="AR528" s="17" t="s">
        <v>5537</v>
      </c>
      <c r="AS528" s="7" t="s">
        <v>5537</v>
      </c>
      <c r="AT528" s="6"/>
      <c r="AU528" s="7"/>
      <c r="AV528" s="3" t="s">
        <v>5537</v>
      </c>
      <c r="AW528" s="18" t="s">
        <v>5537</v>
      </c>
      <c r="AX528" s="18" t="s">
        <v>5537</v>
      </c>
      <c r="AY528" s="18" t="s">
        <v>5537</v>
      </c>
      <c r="AZ528" s="18" t="s">
        <v>5537</v>
      </c>
      <c r="BA528" s="18" t="s">
        <v>5537</v>
      </c>
      <c r="BB528" s="18" t="s">
        <v>5537</v>
      </c>
      <c r="BC528" s="18" t="s">
        <v>5537</v>
      </c>
      <c r="BD528" s="18" t="s">
        <v>5537</v>
      </c>
      <c r="BE528" s="18" t="s">
        <v>5537</v>
      </c>
      <c r="BF528" s="18" t="s">
        <v>5537</v>
      </c>
      <c r="BG528" s="18" t="s">
        <v>5537</v>
      </c>
      <c r="BH528" s="18" t="s">
        <v>5537</v>
      </c>
      <c r="BI528" s="9" t="s">
        <v>5537</v>
      </c>
      <c r="BJ528" s="14"/>
      <c r="BK528" s="14" t="s">
        <v>5537</v>
      </c>
      <c r="BL528" s="14" t="str">
        <f>_xlfn.XLOOKUP(B528,'[4]cell downs 18042026 17h'!$B:$B,'[4]cell downs 18042026 17h'!$B:$B,"")</f>
        <v/>
      </c>
      <c r="BM528" s="14" t="str">
        <f>_xlfn.XLOOKUP(B528,'[5]Cells Huawei 19042026 15h'!$B:$B,'[5]Cells Huawei 19042026 15h'!$B:$B,"")</f>
        <v/>
      </c>
      <c r="BN528" s="9" t="str">
        <f>_xlfn.XLOOKUP(B528,'[6]cells down 19042026 9H40'!$B:$B,'[6]cells down 19042026 9H40'!$B:$B,"")</f>
        <v/>
      </c>
      <c r="BO528" s="9" t="s">
        <v>1414</v>
      </c>
      <c r="BP528" s="9" t="s">
        <v>1713</v>
      </c>
      <c r="BQ528" s="115"/>
    </row>
    <row r="529" spans="1:69" s="9" customFormat="1" x14ac:dyDescent="0.3">
      <c r="A529" s="1" t="s">
        <v>2941</v>
      </c>
      <c r="B529" s="8" t="s">
        <v>2942</v>
      </c>
      <c r="C529" s="3" t="str">
        <f>_xlfn.XLOOKUP(B529,'[1]daily break down'!$D:$D,'[1]daily break down'!$E:$E,"")</f>
        <v>ADAMAOUA</v>
      </c>
      <c r="D529" s="1" t="s">
        <v>11</v>
      </c>
      <c r="E529" s="1" t="s">
        <v>66</v>
      </c>
      <c r="F529" s="3" t="s">
        <v>90</v>
      </c>
      <c r="G529" s="1" t="s">
        <v>2943</v>
      </c>
      <c r="H529" s="33" t="str">
        <f>_xlfn.XLOOKUP(B529,[2]CALCULATION!$B:$B,[2]CALCULATION!$H:$H,"")</f>
        <v>NOKIA</v>
      </c>
      <c r="I529" s="28">
        <v>0</v>
      </c>
      <c r="J529" s="28">
        <v>6.4621110814108665E-2</v>
      </c>
      <c r="K529" s="28">
        <v>0</v>
      </c>
      <c r="L529" s="28">
        <v>0</v>
      </c>
      <c r="M529" s="28">
        <v>0</v>
      </c>
      <c r="N529" s="28">
        <v>0</v>
      </c>
      <c r="O529" s="28">
        <v>0</v>
      </c>
      <c r="P529" s="28">
        <v>0</v>
      </c>
      <c r="Q529" s="28">
        <v>0</v>
      </c>
      <c r="R529" s="28">
        <v>0</v>
      </c>
      <c r="S529" s="94">
        <v>6.0603178560773414E-2</v>
      </c>
      <c r="T529" s="94">
        <f>_xlfn.XLOOKUP(B529,'[3]Nur des jours'!$B:$B,'[3]Nur des jours'!$U:$U,"")</f>
        <v>0</v>
      </c>
      <c r="U529" s="94">
        <v>0</v>
      </c>
      <c r="V529" s="94">
        <v>0</v>
      </c>
      <c r="W529" s="94">
        <v>0</v>
      </c>
      <c r="X529" s="94">
        <v>0</v>
      </c>
      <c r="Y529" s="94">
        <v>0</v>
      </c>
      <c r="Z529" s="94">
        <v>0</v>
      </c>
      <c r="AA529" s="94">
        <v>5.3511428404552598E-3</v>
      </c>
      <c r="AB529" s="94">
        <v>0</v>
      </c>
      <c r="AC529" s="94">
        <f>_xlfn.XLOOKUP(B529,'[3]Nur des jours'!$B:$B,'[3]Nur des jours'!$N:$N,"")</f>
        <v>4.4163215355106186E-2</v>
      </c>
      <c r="AD529" s="94">
        <v>4.4163215355106186E-2</v>
      </c>
      <c r="AE529" s="94">
        <v>5.5078953994460625E-2</v>
      </c>
      <c r="AF529" s="94">
        <v>6.1105739385264764E-2</v>
      </c>
      <c r="AG529" s="94">
        <v>3.026728785401487E-2</v>
      </c>
      <c r="AH529" s="94">
        <v>4.4163215355106186E-2</v>
      </c>
      <c r="AI529" s="49" t="s">
        <v>5559</v>
      </c>
      <c r="AJ529" s="49"/>
      <c r="AK529" s="48" t="str" cm="1">
        <f t="array" ref="AK529">IFERROR(_xlfn.IFS(
AM529="MPR ISSUE","PDH",
AM529="BSS Hardware Issue","BSS",
AM529="Sites strategiques, MLL, Pylone, etc.","ENVTECH",
AM529="AKTIVCO DEFAUT GE &amp; POWER Cabinet","AKTIVCO",
AM529="AKTIVCO Coupure ENEO &amp; Baisse de tension","AKTIVCO GRID ONLY",
AM529="Coupure ENEO &amp; Baisse de tension","IHS GRID ONLY",
AM529="Defaut GE &amp; POWER Cabinet","IHS",
AM529="Sharing","Partners",
AM529="Sites strategiques &amp; DataCenter","SST &amp; DC",
AM529="Exclu","Exclu",
AM529="SAT","SAT",
AM529="SPARE-ISSUE","SPARE-ISSUE",
AM529="Fiber CAmtel","TRANS_FO_CAMTEL",
AM529="Fiber AOF","Fiber AOF",
AM529="Projet OCM (HUAWEI)","TRAVAUX-HUAWEI",
AM529="Projet OCM (NOKIA)","TRAVAUX-NOKIA",
AM529="ACCESS-ISSUE","ACCESS-ISSUE",
AM529="Projet OCM (ZTE, NOKIA, autres projets)","TRAVAUX OCM",
AM529="No root CAuse","No root cause",
AM529="ODU HS","PDH",
AM529="IP &amp; VLAN","PDH",
AM529="Warehouse HUAWEI","SPARE-ISSUE",
AM529="SPARE-HS","SPARE-ISSUE",
AM529="Power Telco","BSS",AM529="no impacts","no impacts"
),"")</f>
        <v>no impacts</v>
      </c>
      <c r="AL529" s="48" t="str" cm="1">
        <f t="array" ref="AL529">IFERROR(_xlfn.IFS(
AM529="MPR ISSUE","TX ISSUE",
AM529="BSS Hardware Issue","RAN ISSUE",
AM529="Sites strategiques, MLL, Pylone, etc.","ENVTECH",
AM529="AKTIVCO DEFAUT GE &amp; POWER Cabinet","POWER ISSUE",
AM529="AKTIVCO Coupure ENEO &amp; Baisse de tension","POWER ISSUE",
AM529="Coupure ENEO &amp; Baisse de tension","POWER ISSUE",
AM529="Defaut GE &amp; POWER Cabinet","POWER ISSUE",
AM529="Sharing","POWER ISSUE",
AM529="Sites strategiques &amp; DataCenter","POWER ISSUE",
AM529="Exclu","Exclu",
AM529="SAT","TX ISSUE",
AM529="SPARE-ISSUE","SPARE-ISSUE",
AM529="Fiber CAmtel","TX ISSUE",
AM529="Fiber AOF","TX ISSUE",
AM529="Projet OCM (HUAWEI)","TRAVAUX-HUAWEI",
AM529="Projet OCM (NOKIA)","TRAVAUX -NOKIA",
AM529="ACCESS-ISSUE","ACCESS-ISSUE",
AM529="Projet OCM (ZTE, NOKIA, autres projets)","TRAVAUX OCM",
AM529="No root CAuse","No root cause",
AM529="ODU HS","TX ISSUE",
AM529="IP &amp; VLAN","TX ISSUE",
AM529="Warehouse HUAWEI","SPARE-ISSUE",
AM529="SPARE-HS","SPARE-ISSUE",
AM529="Power Telco","RAN ISSUE",AM529="no impacts","no impacts"
),"")</f>
        <v>no impacts</v>
      </c>
      <c r="AM529" s="67" t="s">
        <v>5605</v>
      </c>
      <c r="AN529" s="48" t="str" cm="1">
        <f t="array" ref="AN529">IFERROR(_xlfn.IFS(
AM529="MPR ISSUE","ACTIVE",
AM529="BSS Hardware Issue","ACTIVE",
AM529="Sites strategiques, MLL, Pylone, etc.","PASSIVE",
AM529="AKTIVCO DEFAUT GE &amp; POWER Cabinet","PASSIVE",
AM529="AKTIVCO Coupure ENEO &amp; Baisse de tension","PASSIVE",
AM529="Coupure ENEO &amp; Baisse de tension","PASSIVE",
AM529="Defaut GE &amp; POWER Cabinet","PASSIVE",
AM529="Sharing","PASSIVE",
AM529="Sites strategiques &amp; DataCenter","PASSIVE",
AM529="Exclu","Exclu",
AM529="SAT","ACTIVE",
AM529="SPARE-ISSUE","SPARE-ISSUE",
AM529="Fiber CAmtel","ACTIVE",
AM529="Fiber AOF","ACTIVE",
AM529="Projet OCM (HUAWEI)","PLANNED WORKS",
AM529="Projet OCM (NOKIA)","PLANNED WORKS",
AM529="ACCESS-ISSUE","ACCESS-ISSUE",
AM529="Projet OCM (ZTE, NOKIA, autres projets)","PLANNED WORKS",
AM529="No root CAuse","No root cause",
AM529="ODU HS","ACTIVE",
AM529="IP &amp; VLAN","ACTIVE",
AM529="Warehouse HUAWEI","SPARE-ISSUE",
AM529="SPARE-HS","SPARE-ISSUE",
AM529="Power Telco","ACTIVE", AM529="no impacts","no impacts"
),"")</f>
        <v>no impacts</v>
      </c>
      <c r="AO529" s="93" t="s">
        <v>5537</v>
      </c>
      <c r="AP529" s="101" t="str">
        <f t="shared" si="24"/>
        <v>ADM_082</v>
      </c>
      <c r="AR529" s="17" t="s">
        <v>5537</v>
      </c>
      <c r="AS529" s="7" t="s">
        <v>5537</v>
      </c>
      <c r="AT529" s="6"/>
      <c r="AU529" s="7"/>
      <c r="AV529" s="3" t="s">
        <v>5537</v>
      </c>
      <c r="AW529" s="18" t="s">
        <v>5537</v>
      </c>
      <c r="AX529" s="18" t="s">
        <v>5537</v>
      </c>
      <c r="AY529" s="18" t="s">
        <v>5537</v>
      </c>
      <c r="AZ529" s="18" t="s">
        <v>5537</v>
      </c>
      <c r="BA529" s="18" t="s">
        <v>5537</v>
      </c>
      <c r="BB529" s="18" t="s">
        <v>5537</v>
      </c>
      <c r="BC529" s="18" t="s">
        <v>5537</v>
      </c>
      <c r="BD529" s="18" t="s">
        <v>5537</v>
      </c>
      <c r="BE529" s="18" t="s">
        <v>5537</v>
      </c>
      <c r="BF529" s="18" t="s">
        <v>5537</v>
      </c>
      <c r="BG529" s="18" t="s">
        <v>5537</v>
      </c>
      <c r="BH529" s="18" t="s">
        <v>5537</v>
      </c>
      <c r="BI529" s="9" t="s">
        <v>5537</v>
      </c>
      <c r="BJ529" s="14"/>
      <c r="BK529" s="14" t="s">
        <v>5537</v>
      </c>
      <c r="BL529" s="14" t="str">
        <f>_xlfn.XLOOKUP(B529,'[4]cell downs 18042026 17h'!$B:$B,'[4]cell downs 18042026 17h'!$B:$B,"")</f>
        <v/>
      </c>
      <c r="BM529" s="14" t="str">
        <f>_xlfn.XLOOKUP(B529,'[5]Cells Huawei 19042026 15h'!$B:$B,'[5]Cells Huawei 19042026 15h'!$B:$B,"")</f>
        <v/>
      </c>
      <c r="BN529" s="9" t="str">
        <f>_xlfn.XLOOKUP(B529,'[6]cells down 19042026 9H40'!$B:$B,'[6]cells down 19042026 9H40'!$B:$B,"")</f>
        <v/>
      </c>
      <c r="BO529" s="9" t="s">
        <v>2942</v>
      </c>
      <c r="BP529" s="9" t="s">
        <v>12</v>
      </c>
      <c r="BQ529" s="115"/>
    </row>
    <row r="530" spans="1:69" s="9" customFormat="1" x14ac:dyDescent="0.3">
      <c r="A530" s="19" t="s">
        <v>5430</v>
      </c>
      <c r="B530" s="19" t="s">
        <v>5431</v>
      </c>
      <c r="C530" s="3" t="str">
        <f>_xlfn.XLOOKUP(B530,'[1]daily break down'!$D:$D,'[1]daily break down'!$E:$E,"")</f>
        <v>Yaounde</v>
      </c>
      <c r="D530" s="19" t="s">
        <v>357</v>
      </c>
      <c r="E530" s="19" t="s">
        <v>36</v>
      </c>
      <c r="F530" s="19" t="s">
        <v>5388</v>
      </c>
      <c r="G530" s="19" t="s">
        <v>115</v>
      </c>
      <c r="H530" s="34" t="str">
        <f>_xlfn.XLOOKUP(B530,[2]CALCULATION!$B:$B,[2]CALCULATION!$H:$H,"")</f>
        <v>ZTE</v>
      </c>
      <c r="I530" s="28">
        <v>0</v>
      </c>
      <c r="J530" s="28">
        <v>5.4523974625677347</v>
      </c>
      <c r="K530" s="28">
        <v>0.74275967160626866</v>
      </c>
      <c r="L530" s="28">
        <v>0</v>
      </c>
      <c r="M530" s="28">
        <v>0</v>
      </c>
      <c r="N530" s="28">
        <v>0</v>
      </c>
      <c r="O530" s="28">
        <v>0</v>
      </c>
      <c r="P530" s="28">
        <v>2.924364286468454</v>
      </c>
      <c r="Q530" s="28">
        <v>9.2164550712975135</v>
      </c>
      <c r="R530" s="28">
        <v>0</v>
      </c>
      <c r="S530" s="94">
        <v>0</v>
      </c>
      <c r="T530" s="94">
        <f>_xlfn.XLOOKUP(B530,'[3]Nur des jours'!$B:$B,'[3]Nur des jours'!$U:$U,"")</f>
        <v>0</v>
      </c>
      <c r="U530" s="94">
        <v>0</v>
      </c>
      <c r="V530" s="94">
        <v>0</v>
      </c>
      <c r="W530" s="94">
        <v>0</v>
      </c>
      <c r="X530" s="94">
        <v>0</v>
      </c>
      <c r="Y530" s="94">
        <v>0</v>
      </c>
      <c r="Z530" s="94">
        <v>0</v>
      </c>
      <c r="AA530" s="94">
        <v>0</v>
      </c>
      <c r="AB530" s="94">
        <v>0</v>
      </c>
      <c r="AC530" s="94">
        <f>_xlfn.XLOOKUP(B530,'[3]Nur des jours'!$B:$B,'[3]Nur des jours'!$N:$N,"")</f>
        <v>4.3927797895746482E-2</v>
      </c>
      <c r="AD530" s="94">
        <v>4.3927797895746482E-2</v>
      </c>
      <c r="AE530" s="94">
        <v>0</v>
      </c>
      <c r="AF530" s="94">
        <v>0</v>
      </c>
      <c r="AG530" s="94">
        <v>8.4235401112359429E-2</v>
      </c>
      <c r="AH530" s="94">
        <v>4.3927797895746482E-2</v>
      </c>
      <c r="AI530" s="49" t="s">
        <v>6588</v>
      </c>
      <c r="AJ530" s="49"/>
      <c r="AK530" s="48" t="str" cm="1">
        <f t="array" ref="AK530">IFERROR(_xlfn.IFS(
AM530="MPR ISSUE","PDH",
AM530="BSS Hardware Issue","BSS",
AM530="Sites strategiques, MLL, Pylone, etc.","ENVTECH",
AM530="AKTIVCO DEFAUT GE &amp; POWER Cabinet","AKTIVCO",
AM530="AKTIVCO Coupure ENEO &amp; Baisse de tension","AKTIVCO GRID ONLY",
AM530="Coupure ENEO &amp; Baisse de tension","IHS GRID ONLY",
AM530="Defaut GE &amp; POWER Cabinet","IHS",
AM530="Sharing","Partners",
AM530="Sites strategiques &amp; DataCenter","SST &amp; DC",
AM530="Exclu","Exclu",
AM530="SAT","SAT",
AM530="SPARE-ISSUE","SPARE-ISSUE",
AM530="Fiber CAmtel","TRANS_FO_CAMTEL",
AM530="Fiber AOF","Fiber AOF",
AM530="Projet OCM (HUAWEI)","TRAVAUX-HUAWEI",
AM530="Projet OCM (NOKIA)","TRAVAUX-NOKIA",
AM530="ACCESS-ISSUE","ACCESS-ISSUE",
AM530="Projet OCM (ZTE, NOKIA, autres projets)","TRAVAUX OCM",
AM530="No root CAuse","No root cause",
AM530="ODU HS","PDH",
AM530="IP &amp; VLAN","PDH",
AM530="Warehouse HUAWEI","SPARE-ISSUE",
AM530="SPARE-HS","SPARE-ISSUE",
AM530="Power Telco","BSS",AM530="no impacts","no impacts"
),"")</f>
        <v>Exclu</v>
      </c>
      <c r="AL530" s="48" t="str" cm="1">
        <f t="array" ref="AL530">IFERROR(_xlfn.IFS(
AM530="MPR ISSUE","TX ISSUE",
AM530="BSS Hardware Issue","RAN ISSUE",
AM530="Sites strategiques, MLL, Pylone, etc.","ENVTECH",
AM530="AKTIVCO DEFAUT GE &amp; POWER Cabinet","POWER ISSUE",
AM530="AKTIVCO Coupure ENEO &amp; Baisse de tension","POWER ISSUE",
AM530="Coupure ENEO &amp; Baisse de tension","POWER ISSUE",
AM530="Defaut GE &amp; POWER Cabinet","POWER ISSUE",
AM530="Sharing","POWER ISSUE",
AM530="Sites strategiques &amp; DataCenter","POWER ISSUE",
AM530="Exclu","Exclu",
AM530="SAT","TX ISSUE",
AM530="SPARE-ISSUE","SPARE-ISSUE",
AM530="Fiber CAmtel","TX ISSUE",
AM530="Fiber AOF","TX ISSUE",
AM530="Projet OCM (HUAWEI)","TRAVAUX-HUAWEI",
AM530="Projet OCM (NOKIA)","TRAVAUX -NOKIA",
AM530="ACCESS-ISSUE","ACCESS-ISSUE",
AM530="Projet OCM (ZTE, NOKIA, autres projets)","TRAVAUX OCM",
AM530="No root CAuse","No root cause",
AM530="ODU HS","TX ISSUE",
AM530="IP &amp; VLAN","TX ISSUE",
AM530="Warehouse HUAWEI","SPARE-ISSUE",
AM530="SPARE-HS","SPARE-ISSUE",
AM530="Power Telco","RAN ISSUE",AM530="no impacts","no impacts"
),"")</f>
        <v>Exclu</v>
      </c>
      <c r="AM530" s="67" t="s">
        <v>6588</v>
      </c>
      <c r="AN530" s="48" t="str" cm="1">
        <f t="array" ref="AN530">IFERROR(_xlfn.IFS(
AM530="MPR ISSUE","ACTIVE",
AM530="BSS Hardware Issue","ACTIVE",
AM530="Sites strategiques, MLL, Pylone, etc.","PASSIVE",
AM530="AKTIVCO DEFAUT GE &amp; POWER Cabinet","PASSIVE",
AM530="AKTIVCO Coupure ENEO &amp; Baisse de tension","PASSIVE",
AM530="Coupure ENEO &amp; Baisse de tension","PASSIVE",
AM530="Defaut GE &amp; POWER Cabinet","PASSIVE",
AM530="Sharing","PASSIVE",
AM530="Sites strategiques &amp; DataCenter","PASSIVE",
AM530="Exclu","Exclu",
AM530="SAT","ACTIVE",
AM530="SPARE-ISSUE","SPARE-ISSUE",
AM530="Fiber CAmtel","ACTIVE",
AM530="Fiber AOF","ACTIVE",
AM530="Projet OCM (HUAWEI)","PLANNED WORKS",
AM530="Projet OCM (NOKIA)","PLANNED WORKS",
AM530="ACCESS-ISSUE","ACCESS-ISSUE",
AM530="Projet OCM (ZTE, NOKIA, autres projets)","PLANNED WORKS",
AM530="No root CAuse","No root cause",
AM530="ODU HS","ACTIVE",
AM530="IP &amp; VLAN","ACTIVE",
AM530="Warehouse HUAWEI","SPARE-ISSUE",
AM530="SPARE-HS","SPARE-ISSUE",
AM530="Power Telco","ACTIVE", AM530="no impacts","no impacts"
),"")</f>
        <v>Exclu</v>
      </c>
      <c r="AO530" s="93" t="s">
        <v>5537</v>
      </c>
      <c r="AP530" s="101" t="str">
        <f t="shared" si="24"/>
        <v>CTR_1050</v>
      </c>
      <c r="AR530" s="17" t="s">
        <v>5537</v>
      </c>
      <c r="AS530" s="7" t="s">
        <v>5537</v>
      </c>
      <c r="AT530" s="6"/>
      <c r="AU530" s="7"/>
      <c r="AV530" s="3" t="s">
        <v>5537</v>
      </c>
      <c r="AW530" s="18" t="s">
        <v>5537</v>
      </c>
      <c r="AX530" s="18" t="s">
        <v>5537</v>
      </c>
      <c r="AY530" s="18" t="s">
        <v>5537</v>
      </c>
      <c r="AZ530" s="18" t="s">
        <v>5537</v>
      </c>
      <c r="BA530" s="18" t="s">
        <v>5537</v>
      </c>
      <c r="BB530" s="18" t="s">
        <v>5537</v>
      </c>
      <c r="BC530" s="18" t="s">
        <v>5537</v>
      </c>
      <c r="BD530" s="18" t="s">
        <v>5537</v>
      </c>
      <c r="BE530" s="18" t="s">
        <v>5537</v>
      </c>
      <c r="BF530" s="18" t="s">
        <v>5537</v>
      </c>
      <c r="BG530" s="18" t="s">
        <v>5537</v>
      </c>
      <c r="BH530" s="18" t="s">
        <v>5537</v>
      </c>
      <c r="BI530" s="9" t="s">
        <v>5537</v>
      </c>
      <c r="BJ530" s="14"/>
      <c r="BK530" s="14" t="s">
        <v>5537</v>
      </c>
      <c r="BL530" s="14" t="str">
        <f>_xlfn.XLOOKUP(B530,'[4]cell downs 18042026 17h'!$B:$B,'[4]cell downs 18042026 17h'!$B:$B,"")</f>
        <v/>
      </c>
      <c r="BM530" s="14" t="str">
        <f>_xlfn.XLOOKUP(B530,'[5]Cells Huawei 19042026 15h'!$B:$B,'[5]Cells Huawei 19042026 15h'!$B:$B,"")</f>
        <v/>
      </c>
      <c r="BN530" s="9" t="str">
        <f>_xlfn.XLOOKUP(B530,'[6]cells down 19042026 9H40'!$B:$B,'[6]cells down 19042026 9H40'!$B:$B,"")</f>
        <v/>
      </c>
      <c r="BO530" s="9" t="s">
        <v>5537</v>
      </c>
      <c r="BP530" s="9" t="s">
        <v>66</v>
      </c>
      <c r="BQ530" s="115"/>
    </row>
    <row r="531" spans="1:69" s="9" customFormat="1" x14ac:dyDescent="0.3">
      <c r="A531" s="2" t="s">
        <v>838</v>
      </c>
      <c r="B531" s="1" t="s">
        <v>839</v>
      </c>
      <c r="C531" s="3" t="str">
        <f>_xlfn.XLOOKUP(B531,'[1]daily break down'!$D:$D,'[1]daily break down'!$E:$E,"")</f>
        <v>ADAMAOUA</v>
      </c>
      <c r="D531" s="1" t="s">
        <v>11</v>
      </c>
      <c r="E531" s="1" t="s">
        <v>96</v>
      </c>
      <c r="F531" s="3" t="s">
        <v>90</v>
      </c>
      <c r="G531" s="1" t="s">
        <v>840</v>
      </c>
      <c r="H531" s="33" t="str">
        <f>_xlfn.XLOOKUP(B531,[2]CALCULATION!$B:$B,[2]CALCULATION!$H:$H,"")</f>
        <v>NOKIA</v>
      </c>
      <c r="I531" s="28">
        <v>0</v>
      </c>
      <c r="J531" s="28">
        <v>0.21895589338428956</v>
      </c>
      <c r="K531" s="28">
        <v>11.116514952242214</v>
      </c>
      <c r="L531" s="28">
        <v>12.361235586100744</v>
      </c>
      <c r="M531" s="28">
        <v>12.361235586100744</v>
      </c>
      <c r="N531" s="28">
        <v>18.38198133574879</v>
      </c>
      <c r="O531" s="28">
        <v>2.2829932428585797E-3</v>
      </c>
      <c r="P531" s="28">
        <v>1.967288525894743</v>
      </c>
      <c r="Q531" s="28">
        <v>5.3511428404535489E-4</v>
      </c>
      <c r="R531" s="28">
        <v>0</v>
      </c>
      <c r="S531" s="94">
        <v>0</v>
      </c>
      <c r="T531" s="94">
        <f>_xlfn.XLOOKUP(B531,'[3]Nur des jours'!$B:$B,'[3]Nur des jours'!$U:$U,"")</f>
        <v>0</v>
      </c>
      <c r="U531" s="94">
        <v>0</v>
      </c>
      <c r="V531" s="94">
        <v>0</v>
      </c>
      <c r="W531" s="94">
        <v>0</v>
      </c>
      <c r="X531" s="94">
        <v>0</v>
      </c>
      <c r="Y531" s="94">
        <v>0</v>
      </c>
      <c r="Z531" s="94">
        <v>0</v>
      </c>
      <c r="AA531" s="94">
        <v>3.4495973033294998E-2</v>
      </c>
      <c r="AB531" s="94">
        <v>0</v>
      </c>
      <c r="AC531" s="94">
        <f>_xlfn.XLOOKUP(B531,'[3]Nur des jours'!$B:$B,'[3]Nur des jours'!$N:$N,"")</f>
        <v>4.3666899098584878E-2</v>
      </c>
      <c r="AD531" s="94">
        <v>4.3666899098584878E-2</v>
      </c>
      <c r="AE531" s="94">
        <v>0</v>
      </c>
      <c r="AF531" s="94">
        <v>0.11370981068214463</v>
      </c>
      <c r="AG531" s="94">
        <v>1.0533700179701649E-2</v>
      </c>
      <c r="AH531" s="94">
        <v>4.3666899098584878E-2</v>
      </c>
      <c r="AI531" s="49" t="s">
        <v>5559</v>
      </c>
      <c r="AJ531" s="49"/>
      <c r="AK531" s="48" t="str" cm="1">
        <f t="array" ref="AK531">IFERROR(_xlfn.IFS(
AM531="MPR ISSUE","PDH",
AM531="BSS Hardware Issue","BSS",
AM531="Sites strategiques, MLL, Pylone, etc.","ENVTECH",
AM531="AKTIVCO DEFAUT GE &amp; POWER Cabinet","AKTIVCO",
AM531="AKTIVCO Coupure ENEO &amp; Baisse de tension","AKTIVCO GRID ONLY",
AM531="Coupure ENEO &amp; Baisse de tension","IHS GRID ONLY",
AM531="Defaut GE &amp; POWER Cabinet","IHS",
AM531="Sharing","Partners",
AM531="Sites strategiques &amp; DataCenter","SST &amp; DC",
AM531="Exclu","Exclu",
AM531="SAT","SAT",
AM531="SPARE-ISSUE","SPARE-ISSUE",
AM531="Fiber CAmtel","TRANS_FO_CAMTEL",
AM531="Fiber AOF","Fiber AOF",
AM531="Projet OCM (HUAWEI)","TRAVAUX-HUAWEI",
AM531="Projet OCM (NOKIA)","TRAVAUX-NOKIA",
AM531="ACCESS-ISSUE","ACCESS-ISSUE",
AM531="Projet OCM (ZTE, NOKIA, autres projets)","TRAVAUX OCM",
AM531="No root CAuse","No root cause",
AM531="ODU HS","PDH",
AM531="IP &amp; VLAN","PDH",
AM531="Warehouse HUAWEI","SPARE-ISSUE",
AM531="SPARE-HS","SPARE-ISSUE",
AM531="Power Telco","BSS",AM531="no impacts","no impacts"
),"")</f>
        <v>no impacts</v>
      </c>
      <c r="AL531" s="48" t="str" cm="1">
        <f t="array" ref="AL531">IFERROR(_xlfn.IFS(
AM531="MPR ISSUE","TX ISSUE",
AM531="BSS Hardware Issue","RAN ISSUE",
AM531="Sites strategiques, MLL, Pylone, etc.","ENVTECH",
AM531="AKTIVCO DEFAUT GE &amp; POWER Cabinet","POWER ISSUE",
AM531="AKTIVCO Coupure ENEO &amp; Baisse de tension","POWER ISSUE",
AM531="Coupure ENEO &amp; Baisse de tension","POWER ISSUE",
AM531="Defaut GE &amp; POWER Cabinet","POWER ISSUE",
AM531="Sharing","POWER ISSUE",
AM531="Sites strategiques &amp; DataCenter","POWER ISSUE",
AM531="Exclu","Exclu",
AM531="SAT","TX ISSUE",
AM531="SPARE-ISSUE","SPARE-ISSUE",
AM531="Fiber CAmtel","TX ISSUE",
AM531="Fiber AOF","TX ISSUE",
AM531="Projet OCM (HUAWEI)","TRAVAUX-HUAWEI",
AM531="Projet OCM (NOKIA)","TRAVAUX -NOKIA",
AM531="ACCESS-ISSUE","ACCESS-ISSUE",
AM531="Projet OCM (ZTE, NOKIA, autres projets)","TRAVAUX OCM",
AM531="No root CAuse","No root cause",
AM531="ODU HS","TX ISSUE",
AM531="IP &amp; VLAN","TX ISSUE",
AM531="Warehouse HUAWEI","SPARE-ISSUE",
AM531="SPARE-HS","SPARE-ISSUE",
AM531="Power Telco","RAN ISSUE",AM531="no impacts","no impacts"
),"")</f>
        <v>no impacts</v>
      </c>
      <c r="AM531" s="67" t="s">
        <v>5605</v>
      </c>
      <c r="AN531" s="48" t="str" cm="1">
        <f t="array" ref="AN531">IFERROR(_xlfn.IFS(
AM531="MPR ISSUE","ACTIVE",
AM531="BSS Hardware Issue","ACTIVE",
AM531="Sites strategiques, MLL, Pylone, etc.","PASSIVE",
AM531="AKTIVCO DEFAUT GE &amp; POWER Cabinet","PASSIVE",
AM531="AKTIVCO Coupure ENEO &amp; Baisse de tension","PASSIVE",
AM531="Coupure ENEO &amp; Baisse de tension","PASSIVE",
AM531="Defaut GE &amp; POWER Cabinet","PASSIVE",
AM531="Sharing","PASSIVE",
AM531="Sites strategiques &amp; DataCenter","PASSIVE",
AM531="Exclu","Exclu",
AM531="SAT","ACTIVE",
AM531="SPARE-ISSUE","SPARE-ISSUE",
AM531="Fiber CAmtel","ACTIVE",
AM531="Fiber AOF","ACTIVE",
AM531="Projet OCM (HUAWEI)","PLANNED WORKS",
AM531="Projet OCM (NOKIA)","PLANNED WORKS",
AM531="ACCESS-ISSUE","ACCESS-ISSUE",
AM531="Projet OCM (ZTE, NOKIA, autres projets)","PLANNED WORKS",
AM531="No root CAuse","No root cause",
AM531="ODU HS","ACTIVE",
AM531="IP &amp; VLAN","ACTIVE",
AM531="Warehouse HUAWEI","SPARE-ISSUE",
AM531="SPARE-HS","SPARE-ISSUE",
AM531="Power Telco","ACTIVE", AM531="no impacts","no impacts"
),"")</f>
        <v>no impacts</v>
      </c>
      <c r="AO531" s="93" t="s">
        <v>5537</v>
      </c>
      <c r="AP531" s="101" t="str">
        <f t="shared" si="24"/>
        <v>ADM_142</v>
      </c>
      <c r="AR531" s="17" t="s">
        <v>5537</v>
      </c>
      <c r="AS531" s="7" t="s">
        <v>5537</v>
      </c>
      <c r="AT531" s="6"/>
      <c r="AU531" s="7"/>
      <c r="AV531" s="3" t="s">
        <v>5537</v>
      </c>
      <c r="AW531" s="18" t="s">
        <v>5537</v>
      </c>
      <c r="AX531" s="18" t="s">
        <v>5537</v>
      </c>
      <c r="AY531" s="18" t="s">
        <v>5537</v>
      </c>
      <c r="AZ531" s="18" t="s">
        <v>5537</v>
      </c>
      <c r="BA531" s="18" t="s">
        <v>5537</v>
      </c>
      <c r="BB531" s="18" t="s">
        <v>5537</v>
      </c>
      <c r="BC531" s="18" t="s">
        <v>5537</v>
      </c>
      <c r="BD531" s="18" t="s">
        <v>5537</v>
      </c>
      <c r="BE531" s="18" t="s">
        <v>5537</v>
      </c>
      <c r="BF531" s="18" t="s">
        <v>5537</v>
      </c>
      <c r="BG531" s="18" t="s">
        <v>5537</v>
      </c>
      <c r="BH531" s="18" t="s">
        <v>5537</v>
      </c>
      <c r="BI531" s="9" t="s">
        <v>5537</v>
      </c>
      <c r="BJ531" s="14"/>
      <c r="BK531" s="14" t="s">
        <v>5537</v>
      </c>
      <c r="BL531" s="14" t="str">
        <f>_xlfn.XLOOKUP(B531,'[4]cell downs 18042026 17h'!$B:$B,'[4]cell downs 18042026 17h'!$B:$B,"")</f>
        <v/>
      </c>
      <c r="BM531" s="14" t="str">
        <f>_xlfn.XLOOKUP(B531,'[5]Cells Huawei 19042026 15h'!$B:$B,'[5]Cells Huawei 19042026 15h'!$B:$B,"")</f>
        <v/>
      </c>
      <c r="BN531" s="9" t="str">
        <f>_xlfn.XLOOKUP(B531,'[6]cells down 19042026 9H40'!$B:$B,'[6]cells down 19042026 9H40'!$B:$B,"")</f>
        <v/>
      </c>
      <c r="BO531" s="9" t="s">
        <v>839</v>
      </c>
      <c r="BP531" s="9" t="s">
        <v>302</v>
      </c>
      <c r="BQ531" s="115"/>
    </row>
    <row r="532" spans="1:69" s="9" customFormat="1" x14ac:dyDescent="0.3">
      <c r="A532" s="3" t="s">
        <v>2438</v>
      </c>
      <c r="B532" s="25" t="s">
        <v>2439</v>
      </c>
      <c r="C532" s="3" t="str">
        <f>_xlfn.XLOOKUP(B532,'[1]daily break down'!$D:$D,'[1]daily break down'!$E:$E,"")</f>
        <v>LITTORAL</v>
      </c>
      <c r="D532" s="3" t="s">
        <v>11</v>
      </c>
      <c r="E532" s="3" t="s">
        <v>66</v>
      </c>
      <c r="F532" s="3" t="s">
        <v>31</v>
      </c>
      <c r="G532" s="3" t="s">
        <v>2440</v>
      </c>
      <c r="H532" s="33" t="str">
        <f>_xlfn.XLOOKUP(B532,[2]CALCULATION!$B:$B,[2]CALCULATION!$H:$H,"")</f>
        <v>NOKIA</v>
      </c>
      <c r="I532" s="28">
        <v>0</v>
      </c>
      <c r="J532" s="28">
        <v>2.051034006500451E-3</v>
      </c>
      <c r="K532" s="28">
        <v>0</v>
      </c>
      <c r="L532" s="28">
        <v>0</v>
      </c>
      <c r="M532" s="28">
        <v>0</v>
      </c>
      <c r="N532" s="28">
        <v>0</v>
      </c>
      <c r="O532" s="28">
        <v>0</v>
      </c>
      <c r="P532" s="28">
        <v>0</v>
      </c>
      <c r="Q532" s="28">
        <v>0</v>
      </c>
      <c r="R532" s="28">
        <v>0</v>
      </c>
      <c r="S532" s="94">
        <v>3.3727246817484962</v>
      </c>
      <c r="T532" s="94">
        <f>_xlfn.XLOOKUP(B532,'[3]Nur des jours'!$B:$B,'[3]Nur des jours'!$U:$U,"")</f>
        <v>0</v>
      </c>
      <c r="U532" s="94">
        <v>0</v>
      </c>
      <c r="V532" s="94">
        <v>0</v>
      </c>
      <c r="W532" s="94">
        <v>0</v>
      </c>
      <c r="X532" s="94">
        <v>0</v>
      </c>
      <c r="Y532" s="94">
        <v>0</v>
      </c>
      <c r="Z532" s="94">
        <v>4.6050172215516293E-2</v>
      </c>
      <c r="AA532" s="94">
        <v>0</v>
      </c>
      <c r="AB532" s="94">
        <v>0</v>
      </c>
      <c r="AC532" s="94">
        <f>_xlfn.XLOOKUP(B532,'[3]Nur des jours'!$B:$B,'[3]Nur des jours'!$N:$N,"")</f>
        <v>4.2964703666606797E-2</v>
      </c>
      <c r="AD532" s="94">
        <v>4.2964703666606797E-2</v>
      </c>
      <c r="AE532" s="94">
        <v>0.14537846360442669</v>
      </c>
      <c r="AF532" s="94">
        <v>6.6142119811907901E-2</v>
      </c>
      <c r="AG532" s="94">
        <v>0</v>
      </c>
      <c r="AH532" s="94">
        <v>4.2964703666606797E-2</v>
      </c>
      <c r="AI532" s="49" t="s">
        <v>5559</v>
      </c>
      <c r="AJ532" s="49"/>
      <c r="AK532" s="48" t="str" cm="1">
        <f t="array" ref="AK532">IFERROR(_xlfn.IFS(
AM532="MPR ISSUE","PDH",
AM532="BSS Hardware Issue","BSS",
AM532="Sites strategiques, MLL, Pylone, etc.","ENVTECH",
AM532="AKTIVCO DEFAUT GE &amp; POWER Cabinet","AKTIVCO",
AM532="AKTIVCO Coupure ENEO &amp; Baisse de tension","AKTIVCO GRID ONLY",
AM532="Coupure ENEO &amp; Baisse de tension","IHS GRID ONLY",
AM532="Defaut GE &amp; POWER Cabinet","IHS",
AM532="Sharing","Partners",
AM532="Sites strategiques &amp; DataCenter","SST &amp; DC",
AM532="Exclu","Exclu",
AM532="SAT","SAT",
AM532="SPARE-ISSUE","SPARE-ISSUE",
AM532="Fiber CAmtel","TRANS_FO_CAMTEL",
AM532="Fiber AOF","Fiber AOF",
AM532="Projet OCM (HUAWEI)","TRAVAUX-HUAWEI",
AM532="Projet OCM (NOKIA)","TRAVAUX-NOKIA",
AM532="ACCESS-ISSUE","ACCESS-ISSUE",
AM532="Projet OCM (ZTE, NOKIA, autres projets)","TRAVAUX OCM",
AM532="No root CAuse","No root cause",
AM532="ODU HS","PDH",
AM532="IP &amp; VLAN","PDH",
AM532="Warehouse HUAWEI","SPARE-ISSUE",
AM532="SPARE-HS","SPARE-ISSUE",
AM532="Power Telco","BSS",AM532="no impacts","no impacts"
),"")</f>
        <v>IHS</v>
      </c>
      <c r="AL532" s="48" t="str" cm="1">
        <f t="array" ref="AL532">IFERROR(_xlfn.IFS(
AM532="MPR ISSUE","TX ISSUE",
AM532="BSS Hardware Issue","RAN ISSUE",
AM532="Sites strategiques, MLL, Pylone, etc.","ENVTECH",
AM532="AKTIVCO DEFAUT GE &amp; POWER Cabinet","POWER ISSUE",
AM532="AKTIVCO Coupure ENEO &amp; Baisse de tension","POWER ISSUE",
AM532="Coupure ENEO &amp; Baisse de tension","POWER ISSUE",
AM532="Defaut GE &amp; POWER Cabinet","POWER ISSUE",
AM532="Sharing","POWER ISSUE",
AM532="Sites strategiques &amp; DataCenter","POWER ISSUE",
AM532="Exclu","Exclu",
AM532="SAT","TX ISSUE",
AM532="SPARE-ISSUE","SPARE-ISSUE",
AM532="Fiber CAmtel","TX ISSUE",
AM532="Fiber AOF","TX ISSUE",
AM532="Projet OCM (HUAWEI)","TRAVAUX-HUAWEI",
AM532="Projet OCM (NOKIA)","TRAVAUX -NOKIA",
AM532="ACCESS-ISSUE","ACCESS-ISSUE",
AM532="Projet OCM (ZTE, NOKIA, autres projets)","TRAVAUX OCM",
AM532="No root CAuse","No root cause",
AM532="ODU HS","TX ISSUE",
AM532="IP &amp; VLAN","TX ISSUE",
AM532="Warehouse HUAWEI","SPARE-ISSUE",
AM532="SPARE-HS","SPARE-ISSUE",
AM532="Power Telco","RAN ISSUE",AM532="no impacts","no impacts"
),"")</f>
        <v>POWER ISSUE</v>
      </c>
      <c r="AM532" s="67" t="s">
        <v>5330</v>
      </c>
      <c r="AN532" s="48" t="str" cm="1">
        <f t="array" ref="AN532">IFERROR(_xlfn.IFS(
AM532="MPR ISSUE","ACTIVE",
AM532="BSS Hardware Issue","ACTIVE",
AM532="Sites strategiques, MLL, Pylone, etc.","PASSIVE",
AM532="AKTIVCO DEFAUT GE &amp; POWER Cabinet","PASSIVE",
AM532="AKTIVCO Coupure ENEO &amp; Baisse de tension","PASSIVE",
AM532="Coupure ENEO &amp; Baisse de tension","PASSIVE",
AM532="Defaut GE &amp; POWER Cabinet","PASSIVE",
AM532="Sharing","PASSIVE",
AM532="Sites strategiques &amp; DataCenter","PASSIVE",
AM532="Exclu","Exclu",
AM532="SAT","ACTIVE",
AM532="SPARE-ISSUE","SPARE-ISSUE",
AM532="Fiber CAmtel","ACTIVE",
AM532="Fiber AOF","ACTIVE",
AM532="Projet OCM (HUAWEI)","PLANNED WORKS",
AM532="Projet OCM (NOKIA)","PLANNED WORKS",
AM532="ACCESS-ISSUE","ACCESS-ISSUE",
AM532="Projet OCM (ZTE, NOKIA, autres projets)","PLANNED WORKS",
AM532="No root CAuse","No root cause",
AM532="ODU HS","ACTIVE",
AM532="IP &amp; VLAN","ACTIVE",
AM532="Warehouse HUAWEI","SPARE-ISSUE",
AM532="SPARE-HS","SPARE-ISSUE",
AM532="Power Telco","ACTIVE", AM532="no impacts","no impacts"
),"")</f>
        <v>PASSIVE</v>
      </c>
      <c r="AO532" s="93" t="s">
        <v>6129</v>
      </c>
      <c r="AP532" s="101" t="str">
        <f t="shared" si="24"/>
        <v>LIT_133</v>
      </c>
      <c r="AR532" s="17" t="s">
        <v>5537</v>
      </c>
      <c r="AS532" s="7" t="s">
        <v>5537</v>
      </c>
      <c r="AT532" s="6"/>
      <c r="AU532" s="7"/>
      <c r="AV532" s="3" t="s">
        <v>6129</v>
      </c>
      <c r="AW532" s="18" t="s">
        <v>5537</v>
      </c>
      <c r="AX532" s="18" t="s">
        <v>5537</v>
      </c>
      <c r="AY532" s="18" t="s">
        <v>5537</v>
      </c>
      <c r="AZ532" s="18" t="s">
        <v>5537</v>
      </c>
      <c r="BA532" s="18" t="s">
        <v>5537</v>
      </c>
      <c r="BB532" s="18" t="s">
        <v>5537</v>
      </c>
      <c r="BC532" s="18" t="s">
        <v>5537</v>
      </c>
      <c r="BD532" s="18" t="s">
        <v>5537</v>
      </c>
      <c r="BE532" s="18" t="s">
        <v>5537</v>
      </c>
      <c r="BF532" s="18" t="s">
        <v>5537</v>
      </c>
      <c r="BG532" s="18" t="s">
        <v>5537</v>
      </c>
      <c r="BH532" s="18" t="s">
        <v>5537</v>
      </c>
      <c r="BI532" s="9" t="s">
        <v>5537</v>
      </c>
      <c r="BJ532" s="14"/>
      <c r="BK532" s="14" t="s">
        <v>5537</v>
      </c>
      <c r="BL532" s="14" t="str">
        <f>_xlfn.XLOOKUP(B532,'[4]cell downs 18042026 17h'!$B:$B,'[4]cell downs 18042026 17h'!$B:$B,"")</f>
        <v/>
      </c>
      <c r="BM532" s="14" t="str">
        <f>_xlfn.XLOOKUP(B532,'[5]Cells Huawei 19042026 15h'!$B:$B,'[5]Cells Huawei 19042026 15h'!$B:$B,"")</f>
        <v/>
      </c>
      <c r="BN532" s="9" t="str">
        <f>_xlfn.XLOOKUP(B532,'[6]cells down 19042026 9H40'!$B:$B,'[6]cells down 19042026 9H40'!$B:$B,"")</f>
        <v/>
      </c>
      <c r="BO532" s="9" t="s">
        <v>2439</v>
      </c>
      <c r="BP532" s="9" t="s">
        <v>5537</v>
      </c>
      <c r="BQ532" s="115"/>
    </row>
    <row r="533" spans="1:69" s="9" customFormat="1" x14ac:dyDescent="0.3">
      <c r="A533" s="1" t="s">
        <v>1334</v>
      </c>
      <c r="B533" s="8" t="s">
        <v>1335</v>
      </c>
      <c r="C533" s="3" t="str">
        <f>_xlfn.XLOOKUP(B533,'[1]daily break down'!$D:$D,'[1]daily break down'!$E:$E,"")</f>
        <v>CENTRE</v>
      </c>
      <c r="D533" s="1" t="s">
        <v>21</v>
      </c>
      <c r="E533" s="1" t="s">
        <v>122</v>
      </c>
      <c r="F533" s="3" t="s">
        <v>69</v>
      </c>
      <c r="G533" s="1" t="s">
        <v>1336</v>
      </c>
      <c r="H533" s="33" t="str">
        <f>_xlfn.XLOOKUP(B533,[2]CALCULATION!$B:$B,[2]CALCULATION!$H:$H,"")</f>
        <v>NOKIA</v>
      </c>
      <c r="I533" s="28">
        <v>5.2880197587270486E-2</v>
      </c>
      <c r="J533" s="28">
        <v>4.6369368348182949E-2</v>
      </c>
      <c r="K533" s="28">
        <v>8.7815034806418821E-2</v>
      </c>
      <c r="L533" s="28">
        <v>2.7792764148016312E-2</v>
      </c>
      <c r="M533" s="28">
        <v>2.9866851024733944E-2</v>
      </c>
      <c r="N533" s="28">
        <v>6.7218450343709768E-2</v>
      </c>
      <c r="O533" s="28">
        <v>5.6306949818369187E-2</v>
      </c>
      <c r="P533" s="28">
        <v>6.835468924138989E-2</v>
      </c>
      <c r="Q533" s="28">
        <v>4.274422519844169E-2</v>
      </c>
      <c r="R533" s="28">
        <v>5.2627700054452685E-2</v>
      </c>
      <c r="S533" s="94">
        <v>6.6857739582541487E-2</v>
      </c>
      <c r="T533" s="94">
        <f>_xlfn.XLOOKUP(B533,'[3]Nur des jours'!$B:$B,'[3]Nur des jours'!$U:$U,"")</f>
        <v>7.1821860384153308E-2</v>
      </c>
      <c r="U533" s="94">
        <v>3.7441777009267915E-2</v>
      </c>
      <c r="V533" s="94">
        <v>4.1698413106071634E-2</v>
      </c>
      <c r="W533" s="94">
        <v>7.1821860384153322E-2</v>
      </c>
      <c r="X533" s="94">
        <v>0.13709824702582235</v>
      </c>
      <c r="Y533" s="94">
        <v>0.1080805746034192</v>
      </c>
      <c r="Z533" s="94">
        <v>0.17242953717258361</v>
      </c>
      <c r="AA533" s="94">
        <v>0.10337211392762669</v>
      </c>
      <c r="AB533" s="94">
        <v>7.790362209038533E-2</v>
      </c>
      <c r="AC533" s="94">
        <f>_xlfn.XLOOKUP(B533,'[3]Nur des jours'!$B:$B,'[3]Nur des jours'!$N:$N,"")</f>
        <v>4.2750682726797988E-2</v>
      </c>
      <c r="AD533" s="94">
        <v>4.2750682726797988E-2</v>
      </c>
      <c r="AE533" s="94">
        <v>0.29937472273179622</v>
      </c>
      <c r="AF533" s="94">
        <v>0</v>
      </c>
      <c r="AG533" s="94">
        <v>0</v>
      </c>
      <c r="AH533" s="94">
        <v>4.2750682726797988E-2</v>
      </c>
      <c r="AI533" s="49" t="s">
        <v>5559</v>
      </c>
      <c r="AJ533" s="49"/>
      <c r="AK533" s="48" t="str" cm="1">
        <f t="array" ref="AK533">IFERROR(_xlfn.IFS(
AM533="MPR ISSUE","PDH",
AM533="BSS Hardware Issue","BSS",
AM533="Sites strategiques, MLL, Pylone, etc.","ENVTECH",
AM533="AKTIVCO DEFAUT GE &amp; POWER Cabinet","AKTIVCO",
AM533="AKTIVCO Coupure ENEO &amp; Baisse de tension","AKTIVCO GRID ONLY",
AM533="Coupure ENEO &amp; Baisse de tension","IHS GRID ONLY",
AM533="Defaut GE &amp; POWER Cabinet","IHS",
AM533="Sharing","Partners",
AM533="Sites strategiques &amp; DataCenter","SST &amp; DC",
AM533="Exclu","Exclu",
AM533="SAT","SAT",
AM533="SPARE-ISSUE","SPARE-ISSUE",
AM533="Fiber CAmtel","TRANS_FO_CAMTEL",
AM533="Fiber AOF","Fiber AOF",
AM533="Projet OCM (HUAWEI)","TRAVAUX-HUAWEI",
AM533="Projet OCM (NOKIA)","TRAVAUX-NOKIA",
AM533="ACCESS-ISSUE","ACCESS-ISSUE",
AM533="Projet OCM (ZTE, NOKIA, autres projets)","TRAVAUX OCM",
AM533="No root CAuse","No root cause",
AM533="ODU HS","PDH",
AM533="IP &amp; VLAN","PDH",
AM533="Warehouse HUAWEI","SPARE-ISSUE",
AM533="SPARE-HS","SPARE-ISSUE",
AM533="Power Telco","BSS",AM533="no impacts","no impacts"
),"")</f>
        <v>no impacts</v>
      </c>
      <c r="AL533" s="48" t="str" cm="1">
        <f t="array" ref="AL533">IFERROR(_xlfn.IFS(
AM533="MPR ISSUE","TX ISSUE",
AM533="BSS Hardware Issue","RAN ISSUE",
AM533="Sites strategiques, MLL, Pylone, etc.","ENVTECH",
AM533="AKTIVCO DEFAUT GE &amp; POWER Cabinet","POWER ISSUE",
AM533="AKTIVCO Coupure ENEO &amp; Baisse de tension","POWER ISSUE",
AM533="Coupure ENEO &amp; Baisse de tension","POWER ISSUE",
AM533="Defaut GE &amp; POWER Cabinet","POWER ISSUE",
AM533="Sharing","POWER ISSUE",
AM533="Sites strategiques &amp; DataCenter","POWER ISSUE",
AM533="Exclu","Exclu",
AM533="SAT","TX ISSUE",
AM533="SPARE-ISSUE","SPARE-ISSUE",
AM533="Fiber CAmtel","TX ISSUE",
AM533="Fiber AOF","TX ISSUE",
AM533="Projet OCM (HUAWEI)","TRAVAUX-HUAWEI",
AM533="Projet OCM (NOKIA)","TRAVAUX -NOKIA",
AM533="ACCESS-ISSUE","ACCESS-ISSUE",
AM533="Projet OCM (ZTE, NOKIA, autres projets)","TRAVAUX OCM",
AM533="No root CAuse","No root cause",
AM533="ODU HS","TX ISSUE",
AM533="IP &amp; VLAN","TX ISSUE",
AM533="Warehouse HUAWEI","SPARE-ISSUE",
AM533="SPARE-HS","SPARE-ISSUE",
AM533="Power Telco","RAN ISSUE",AM533="no impacts","no impacts"
),"")</f>
        <v>no impacts</v>
      </c>
      <c r="AM533" s="67" t="s">
        <v>5605</v>
      </c>
      <c r="AN533" s="48" t="str" cm="1">
        <f t="array" ref="AN533">IFERROR(_xlfn.IFS(
AM533="MPR ISSUE","ACTIVE",
AM533="BSS Hardware Issue","ACTIVE",
AM533="Sites strategiques, MLL, Pylone, etc.","PASSIVE",
AM533="AKTIVCO DEFAUT GE &amp; POWER Cabinet","PASSIVE",
AM533="AKTIVCO Coupure ENEO &amp; Baisse de tension","PASSIVE",
AM533="Coupure ENEO &amp; Baisse de tension","PASSIVE",
AM533="Defaut GE &amp; POWER Cabinet","PASSIVE",
AM533="Sharing","PASSIVE",
AM533="Sites strategiques &amp; DataCenter","PASSIVE",
AM533="Exclu","Exclu",
AM533="SAT","ACTIVE",
AM533="SPARE-ISSUE","SPARE-ISSUE",
AM533="Fiber CAmtel","ACTIVE",
AM533="Fiber AOF","ACTIVE",
AM533="Projet OCM (HUAWEI)","PLANNED WORKS",
AM533="Projet OCM (NOKIA)","PLANNED WORKS",
AM533="ACCESS-ISSUE","ACCESS-ISSUE",
AM533="Projet OCM (ZTE, NOKIA, autres projets)","PLANNED WORKS",
AM533="No root CAuse","No root cause",
AM533="ODU HS","ACTIVE",
AM533="IP &amp; VLAN","ACTIVE",
AM533="Warehouse HUAWEI","SPARE-ISSUE",
AM533="SPARE-HS","SPARE-ISSUE",
AM533="Power Telco","ACTIVE", AM533="no impacts","no impacts"
),"")</f>
        <v>no impacts</v>
      </c>
      <c r="AO533" s="93" t="s">
        <v>5537</v>
      </c>
      <c r="AP533" s="101" t="str">
        <f t="shared" si="24"/>
        <v>SUD_257</v>
      </c>
      <c r="AR533" s="17" t="s">
        <v>5537</v>
      </c>
      <c r="AS533" s="7" t="s">
        <v>5537</v>
      </c>
      <c r="AT533" s="6"/>
      <c r="AU533" s="7"/>
      <c r="AV533" s="3" t="s">
        <v>5537</v>
      </c>
      <c r="AW533" s="18" t="s">
        <v>5537</v>
      </c>
      <c r="AX533" s="18" t="s">
        <v>5537</v>
      </c>
      <c r="AY533" s="18" t="s">
        <v>5537</v>
      </c>
      <c r="AZ533" s="18" t="s">
        <v>5537</v>
      </c>
      <c r="BA533" s="18" t="s">
        <v>5537</v>
      </c>
      <c r="BB533" s="18" t="s">
        <v>5537</v>
      </c>
      <c r="BC533" s="18" t="s">
        <v>5537</v>
      </c>
      <c r="BD533" s="18" t="s">
        <v>5537</v>
      </c>
      <c r="BE533" s="18" t="s">
        <v>5537</v>
      </c>
      <c r="BF533" s="18" t="s">
        <v>5537</v>
      </c>
      <c r="BG533" s="18" t="s">
        <v>5537</v>
      </c>
      <c r="BH533" s="18" t="s">
        <v>5537</v>
      </c>
      <c r="BI533" s="9" t="s">
        <v>5537</v>
      </c>
      <c r="BJ533" s="14"/>
      <c r="BK533" s="14" t="s">
        <v>5537</v>
      </c>
      <c r="BL533" s="14" t="str">
        <f>_xlfn.XLOOKUP(B533,'[4]cell downs 18042026 17h'!$B:$B,'[4]cell downs 18042026 17h'!$B:$B,"")</f>
        <v/>
      </c>
      <c r="BM533" s="14" t="str">
        <f>_xlfn.XLOOKUP(B533,'[5]Cells Huawei 19042026 15h'!$B:$B,'[5]Cells Huawei 19042026 15h'!$B:$B,"")</f>
        <v/>
      </c>
      <c r="BN533" s="9" t="str">
        <f>_xlfn.XLOOKUP(B533,'[6]cells down 19042026 9H40'!$B:$B,'[6]cells down 19042026 9H40'!$B:$B,"")</f>
        <v/>
      </c>
      <c r="BO533" s="9" t="s">
        <v>5537</v>
      </c>
      <c r="BP533" s="9" t="s">
        <v>1713</v>
      </c>
      <c r="BQ533" s="115"/>
    </row>
    <row r="534" spans="1:69" s="9" customFormat="1" x14ac:dyDescent="0.3">
      <c r="A534" s="1" t="s">
        <v>1057</v>
      </c>
      <c r="B534" s="8" t="s">
        <v>1058</v>
      </c>
      <c r="C534" s="3" t="str">
        <f>_xlfn.XLOOKUP(B534,'[1]daily break down'!$D:$D,'[1]daily break down'!$E:$E,"")</f>
        <v>Yaounde</v>
      </c>
      <c r="D534" s="1" t="s">
        <v>11</v>
      </c>
      <c r="E534" s="1" t="s">
        <v>12</v>
      </c>
      <c r="F534" s="3" t="s">
        <v>37</v>
      </c>
      <c r="G534" s="1" t="s">
        <v>38</v>
      </c>
      <c r="H534" s="34" t="str">
        <f>_xlfn.XLOOKUP(B534,[2]CALCULATION!$B:$B,[2]CALCULATION!$H:$H,"")</f>
        <v>ZTE</v>
      </c>
      <c r="I534" s="28">
        <v>0</v>
      </c>
      <c r="J534" s="28">
        <v>0.65561747894747358</v>
      </c>
      <c r="K534" s="28">
        <v>0.98155353519788358</v>
      </c>
      <c r="L534" s="28">
        <v>0</v>
      </c>
      <c r="M534" s="28">
        <v>0</v>
      </c>
      <c r="N534" s="28">
        <v>0.73607151723724662</v>
      </c>
      <c r="O534" s="28">
        <v>0.35242114755174297</v>
      </c>
      <c r="P534" s="28">
        <v>0.37546406873781857</v>
      </c>
      <c r="Q534" s="28">
        <v>6.361772435815119E-2</v>
      </c>
      <c r="R534" s="28">
        <v>1.1819306400938268</v>
      </c>
      <c r="S534" s="94">
        <v>1.4770120108551426</v>
      </c>
      <c r="T534" s="94">
        <f>_xlfn.XLOOKUP(B534,'[3]Nur des jours'!$B:$B,'[3]Nur des jours'!$U:$U,"")</f>
        <v>0.35181475488895159</v>
      </c>
      <c r="U534" s="94">
        <v>7.6051805908690113</v>
      </c>
      <c r="V534" s="94">
        <v>3.2370667146073573</v>
      </c>
      <c r="W534" s="94">
        <v>0.35181475488895159</v>
      </c>
      <c r="X534" s="94">
        <v>1.0701046990437544E-4</v>
      </c>
      <c r="Y534" s="94">
        <v>0.20881309694007119</v>
      </c>
      <c r="Z534" s="94">
        <v>1.1539295671355298E-2</v>
      </c>
      <c r="AA534" s="94">
        <v>1.1894570431437677</v>
      </c>
      <c r="AB534" s="94">
        <v>0.45384923794277388</v>
      </c>
      <c r="AC534" s="94">
        <f>_xlfn.XLOOKUP(B534,'[3]Nur des jours'!$B:$B,'[3]Nur des jours'!$N:$N,"")</f>
        <v>4.2715012570163371E-2</v>
      </c>
      <c r="AD534" s="94">
        <v>4.2715012570163371E-2</v>
      </c>
      <c r="AE534" s="94">
        <v>0.22506184829482553</v>
      </c>
      <c r="AF534" s="94">
        <v>0</v>
      </c>
      <c r="AG534" s="94">
        <v>2.0280792878452913E-2</v>
      </c>
      <c r="AH534" s="94">
        <v>4.2715012570163371E-2</v>
      </c>
      <c r="AI534" s="49" t="s">
        <v>5559</v>
      </c>
      <c r="AJ534" s="49"/>
      <c r="AK534" s="48" t="str" cm="1">
        <f t="array" ref="AK534">IFERROR(_xlfn.IFS(
AM534="MPR ISSUE","PDH",
AM534="BSS Hardware Issue","BSS",
AM534="Sites strategiques, MLL, Pylone, etc.","ENVTECH",
AM534="AKTIVCO DEFAUT GE &amp; POWER Cabinet","AKTIVCO",
AM534="AKTIVCO Coupure ENEO &amp; Baisse de tension","AKTIVCO GRID ONLY",
AM534="Coupure ENEO &amp; Baisse de tension","IHS GRID ONLY",
AM534="Defaut GE &amp; POWER Cabinet","IHS",
AM534="Sharing","Partners",
AM534="Sites strategiques &amp; DataCenter","SST &amp; DC",
AM534="Exclu","Exclu",
AM534="SAT","SAT",
AM534="SPARE-ISSUE","SPARE-ISSUE",
AM534="Fiber CAmtel","TRANS_FO_CAMTEL",
AM534="Fiber AOF","Fiber AOF",
AM534="Projet OCM (HUAWEI)","TRAVAUX-HUAWEI",
AM534="Projet OCM (NOKIA)","TRAVAUX-NOKIA",
AM534="ACCESS-ISSUE","ACCESS-ISSUE",
AM534="Projet OCM (ZTE, NOKIA, autres projets)","TRAVAUX OCM",
AM534="No root CAuse","No root cause",
AM534="ODU HS","PDH",
AM534="IP &amp; VLAN","PDH",
AM534="Warehouse HUAWEI","SPARE-ISSUE",
AM534="SPARE-HS","SPARE-ISSUE",
AM534="Power Telco","BSS",AM534="no impacts","no impacts"
),"")</f>
        <v>no impacts</v>
      </c>
      <c r="AL534" s="48" t="str" cm="1">
        <f t="array" ref="AL534">IFERROR(_xlfn.IFS(
AM534="MPR ISSUE","TX ISSUE",
AM534="BSS Hardware Issue","RAN ISSUE",
AM534="Sites strategiques, MLL, Pylone, etc.","ENVTECH",
AM534="AKTIVCO DEFAUT GE &amp; POWER Cabinet","POWER ISSUE",
AM534="AKTIVCO Coupure ENEO &amp; Baisse de tension","POWER ISSUE",
AM534="Coupure ENEO &amp; Baisse de tension","POWER ISSUE",
AM534="Defaut GE &amp; POWER Cabinet","POWER ISSUE",
AM534="Sharing","POWER ISSUE",
AM534="Sites strategiques &amp; DataCenter","POWER ISSUE",
AM534="Exclu","Exclu",
AM534="SAT","TX ISSUE",
AM534="SPARE-ISSUE","SPARE-ISSUE",
AM534="Fiber CAmtel","TX ISSUE",
AM534="Fiber AOF","TX ISSUE",
AM534="Projet OCM (HUAWEI)","TRAVAUX-HUAWEI",
AM534="Projet OCM (NOKIA)","TRAVAUX -NOKIA",
AM534="ACCESS-ISSUE","ACCESS-ISSUE",
AM534="Projet OCM (ZTE, NOKIA, autres projets)","TRAVAUX OCM",
AM534="No root CAuse","No root cause",
AM534="ODU HS","TX ISSUE",
AM534="IP &amp; VLAN","TX ISSUE",
AM534="Warehouse HUAWEI","SPARE-ISSUE",
AM534="SPARE-HS","SPARE-ISSUE",
AM534="Power Telco","RAN ISSUE",AM534="no impacts","no impacts"
),"")</f>
        <v>no impacts</v>
      </c>
      <c r="AM534" s="67" t="s">
        <v>5605</v>
      </c>
      <c r="AN534" s="48" t="str" cm="1">
        <f t="array" ref="AN534">IFERROR(_xlfn.IFS(
AM534="MPR ISSUE","ACTIVE",
AM534="BSS Hardware Issue","ACTIVE",
AM534="Sites strategiques, MLL, Pylone, etc.","PASSIVE",
AM534="AKTIVCO DEFAUT GE &amp; POWER Cabinet","PASSIVE",
AM534="AKTIVCO Coupure ENEO &amp; Baisse de tension","PASSIVE",
AM534="Coupure ENEO &amp; Baisse de tension","PASSIVE",
AM534="Defaut GE &amp; POWER Cabinet","PASSIVE",
AM534="Sharing","PASSIVE",
AM534="Sites strategiques &amp; DataCenter","PASSIVE",
AM534="Exclu","Exclu",
AM534="SAT","ACTIVE",
AM534="SPARE-ISSUE","SPARE-ISSUE",
AM534="Fiber CAmtel","ACTIVE",
AM534="Fiber AOF","ACTIVE",
AM534="Projet OCM (HUAWEI)","PLANNED WORKS",
AM534="Projet OCM (NOKIA)","PLANNED WORKS",
AM534="ACCESS-ISSUE","ACCESS-ISSUE",
AM534="Projet OCM (ZTE, NOKIA, autres projets)","PLANNED WORKS",
AM534="No root CAuse","No root cause",
AM534="ODU HS","ACTIVE",
AM534="IP &amp; VLAN","ACTIVE",
AM534="Warehouse HUAWEI","SPARE-ISSUE",
AM534="SPARE-HS","SPARE-ISSUE",
AM534="Power Telco","ACTIVE", AM534="no impacts","no impacts"
),"")</f>
        <v>no impacts</v>
      </c>
      <c r="AO534" s="93" t="s">
        <v>5537</v>
      </c>
      <c r="AP534" s="101" t="str">
        <f t="shared" si="24"/>
        <v>CTR_131</v>
      </c>
      <c r="AR534" s="17" t="s">
        <v>5537</v>
      </c>
      <c r="AS534" s="7" t="s">
        <v>5537</v>
      </c>
      <c r="AT534" s="6"/>
      <c r="AU534" s="7"/>
      <c r="AV534" s="3" t="s">
        <v>5537</v>
      </c>
      <c r="AW534" s="18" t="s">
        <v>5537</v>
      </c>
      <c r="AX534" s="18" t="s">
        <v>5537</v>
      </c>
      <c r="AY534" s="18" t="s">
        <v>5537</v>
      </c>
      <c r="AZ534" s="18" t="s">
        <v>5537</v>
      </c>
      <c r="BA534" s="18" t="s">
        <v>5537</v>
      </c>
      <c r="BB534" s="18" t="s">
        <v>5537</v>
      </c>
      <c r="BC534" s="18" t="s">
        <v>5537</v>
      </c>
      <c r="BD534" s="18" t="s">
        <v>5537</v>
      </c>
      <c r="BE534" s="18" t="s">
        <v>5537</v>
      </c>
      <c r="BF534" s="18" t="s">
        <v>5537</v>
      </c>
      <c r="BG534" s="18" t="s">
        <v>5537</v>
      </c>
      <c r="BH534" s="18" t="s">
        <v>5537</v>
      </c>
      <c r="BI534" s="9" t="s">
        <v>5537</v>
      </c>
      <c r="BJ534" s="14"/>
      <c r="BK534" s="14" t="s">
        <v>5537</v>
      </c>
      <c r="BL534" s="14" t="str">
        <f>_xlfn.XLOOKUP(B534,'[4]cell downs 18042026 17h'!$B:$B,'[4]cell downs 18042026 17h'!$B:$B,"")</f>
        <v/>
      </c>
      <c r="BM534" s="14" t="str">
        <f>_xlfn.XLOOKUP(B534,'[5]Cells Huawei 19042026 15h'!$B:$B,'[5]Cells Huawei 19042026 15h'!$B:$B,"")</f>
        <v/>
      </c>
      <c r="BN534" s="9" t="str">
        <f>_xlfn.XLOOKUP(B534,'[6]cells down 19042026 9H40'!$B:$B,'[6]cells down 19042026 9H40'!$B:$B,"")</f>
        <v/>
      </c>
      <c r="BO534" s="9" t="s">
        <v>1058</v>
      </c>
      <c r="BP534" s="9" t="s">
        <v>5537</v>
      </c>
      <c r="BQ534" s="115"/>
    </row>
    <row r="535" spans="1:69" s="9" customFormat="1" x14ac:dyDescent="0.3">
      <c r="A535" s="1" t="s">
        <v>817</v>
      </c>
      <c r="B535" s="1" t="s">
        <v>818</v>
      </c>
      <c r="C535" s="3" t="str">
        <f>_xlfn.XLOOKUP(B535,'[1]daily break down'!$D:$D,'[1]daily break down'!$E:$E,"")</f>
        <v>NORD-OUEST</v>
      </c>
      <c r="D535" s="1" t="s">
        <v>11</v>
      </c>
      <c r="E535" s="1" t="s">
        <v>96</v>
      </c>
      <c r="F535" s="3" t="s">
        <v>51</v>
      </c>
      <c r="G535" s="1" t="s">
        <v>817</v>
      </c>
      <c r="H535" s="33" t="str">
        <f>_xlfn.XLOOKUP(B535,[2]CALCULATION!$B:$B,[2]CALCULATION!$H:$H,"")</f>
        <v>NOKIA</v>
      </c>
      <c r="I535" s="28">
        <v>6.3233624927506442</v>
      </c>
      <c r="J535" s="28">
        <v>6.0866526397660339</v>
      </c>
      <c r="K535" s="28">
        <v>5.0624324689667493</v>
      </c>
      <c r="L535" s="28">
        <v>4.4505502239523462</v>
      </c>
      <c r="M535" s="28">
        <v>6.0922785054197028</v>
      </c>
      <c r="N535" s="28">
        <v>4.2662477754978649</v>
      </c>
      <c r="O535" s="28">
        <v>1.8971323851655781</v>
      </c>
      <c r="P535" s="28">
        <v>0.1451256748708003</v>
      </c>
      <c r="Q535" s="28">
        <v>0.842833189356063</v>
      </c>
      <c r="R535" s="28">
        <v>1.7232673927655726</v>
      </c>
      <c r="S535" s="94">
        <v>2.9699075835784341</v>
      </c>
      <c r="T535" s="94">
        <f>_xlfn.XLOOKUP(B535,'[3]Nur des jours'!$B:$B,'[3]Nur des jours'!$U:$U,"")</f>
        <v>4.0128926214140223E-3</v>
      </c>
      <c r="U535" s="94">
        <v>2.0837250783763488</v>
      </c>
      <c r="V535" s="94">
        <v>1.2398411393904114</v>
      </c>
      <c r="W535" s="94">
        <v>4.0128926214140215E-3</v>
      </c>
      <c r="X535" s="94">
        <v>2.054601022164006E-2</v>
      </c>
      <c r="Y535" s="94">
        <v>1.515981656978832E-3</v>
      </c>
      <c r="Z535" s="94">
        <v>6.3760404984690336E-2</v>
      </c>
      <c r="AA535" s="94">
        <v>7.9205582807555311E-2</v>
      </c>
      <c r="AB535" s="94">
        <v>0.45729140805803131</v>
      </c>
      <c r="AC535" s="94">
        <f>_xlfn.XLOOKUP(B535,'[3]Nur des jours'!$B:$B,'[3]Nur des jours'!$N:$N,"")</f>
        <v>4.1448722009628021E-2</v>
      </c>
      <c r="AD535" s="94">
        <v>4.1448722009628021E-2</v>
      </c>
      <c r="AE535" s="94">
        <v>0.1297665151932984</v>
      </c>
      <c r="AF535" s="94">
        <v>6.8267167837992943E-2</v>
      </c>
      <c r="AG535" s="94">
        <v>0</v>
      </c>
      <c r="AH535" s="94">
        <v>4.1448722009628021E-2</v>
      </c>
      <c r="AI535" s="49" t="s">
        <v>6659</v>
      </c>
      <c r="AJ535" s="49"/>
      <c r="AK535" s="48" t="str" cm="1">
        <f t="array" ref="AK535">IFERROR(_xlfn.IFS(
AM535="MPR ISSUE","PDH",
AM535="BSS Hardware Issue","BSS",
AM535="Sites strategiques, MLL, Pylone, etc.","ENVTECH",
AM535="AKTIVCO DEFAUT GE &amp; POWER Cabinet","AKTIVCO",
AM535="AKTIVCO Coupure ENEO &amp; Baisse de tension","AKTIVCO GRID ONLY",
AM535="Coupure ENEO &amp; Baisse de tension","IHS GRID ONLY",
AM535="Defaut GE &amp; POWER Cabinet","IHS",
AM535="Sharing","Partners",
AM535="Sites strategiques &amp; DataCenter","SST &amp; DC",
AM535="Exclu","Exclu",
AM535="SAT","SAT",
AM535="SPARE-ISSUE","SPARE-ISSUE",
AM535="Fiber CAmtel","TRANS_FO_CAMTEL",
AM535="Fiber AOF","Fiber AOF",
AM535="Projet OCM (HUAWEI)","TRAVAUX-HUAWEI",
AM535="Projet OCM (NOKIA)","TRAVAUX-NOKIA",
AM535="ACCESS-ISSUE","ACCESS-ISSUE",
AM535="Projet OCM (ZTE, NOKIA, autres projets)","TRAVAUX OCM",
AM535="No root CAuse","No root cause",
AM535="ODU HS","PDH",
AM535="IP &amp; VLAN","PDH",
AM535="Warehouse HUAWEI","SPARE-ISSUE",
AM535="SPARE-HS","SPARE-ISSUE",
AM535="Power Telco","BSS",AM535="no impacts","no impacts"
),"")</f>
        <v>no impacts</v>
      </c>
      <c r="AL535" s="48" t="str" cm="1">
        <f t="array" ref="AL535">IFERROR(_xlfn.IFS(
AM535="MPR ISSUE","TX ISSUE",
AM535="BSS Hardware Issue","RAN ISSUE",
AM535="Sites strategiques, MLL, Pylone, etc.","ENVTECH",
AM535="AKTIVCO DEFAUT GE &amp; POWER Cabinet","POWER ISSUE",
AM535="AKTIVCO Coupure ENEO &amp; Baisse de tension","POWER ISSUE",
AM535="Coupure ENEO &amp; Baisse de tension","POWER ISSUE",
AM535="Defaut GE &amp; POWER Cabinet","POWER ISSUE",
AM535="Sharing","POWER ISSUE",
AM535="Sites strategiques &amp; DataCenter","POWER ISSUE",
AM535="Exclu","Exclu",
AM535="SAT","TX ISSUE",
AM535="SPARE-ISSUE","SPARE-ISSUE",
AM535="Fiber CAmtel","TX ISSUE",
AM535="Fiber AOF","TX ISSUE",
AM535="Projet OCM (HUAWEI)","TRAVAUX-HUAWEI",
AM535="Projet OCM (NOKIA)","TRAVAUX -NOKIA",
AM535="ACCESS-ISSUE","ACCESS-ISSUE",
AM535="Projet OCM (ZTE, NOKIA, autres projets)","TRAVAUX OCM",
AM535="No root CAuse","No root cause",
AM535="ODU HS","TX ISSUE",
AM535="IP &amp; VLAN","TX ISSUE",
AM535="Warehouse HUAWEI","SPARE-ISSUE",
AM535="SPARE-HS","SPARE-ISSUE",
AM535="Power Telco","RAN ISSUE",AM535="no impacts","no impacts"
),"")</f>
        <v>no impacts</v>
      </c>
      <c r="AM535" s="67" t="s">
        <v>5605</v>
      </c>
      <c r="AN535" s="48" t="str" cm="1">
        <f t="array" ref="AN535">IFERROR(_xlfn.IFS(
AM535="MPR ISSUE","ACTIVE",
AM535="BSS Hardware Issue","ACTIVE",
AM535="Sites strategiques, MLL, Pylone, etc.","PASSIVE",
AM535="AKTIVCO DEFAUT GE &amp; POWER Cabinet","PASSIVE",
AM535="AKTIVCO Coupure ENEO &amp; Baisse de tension","PASSIVE",
AM535="Coupure ENEO &amp; Baisse de tension","PASSIVE",
AM535="Defaut GE &amp; POWER Cabinet","PASSIVE",
AM535="Sharing","PASSIVE",
AM535="Sites strategiques &amp; DataCenter","PASSIVE",
AM535="Exclu","Exclu",
AM535="SAT","ACTIVE",
AM535="SPARE-ISSUE","SPARE-ISSUE",
AM535="Fiber CAmtel","ACTIVE",
AM535="Fiber AOF","ACTIVE",
AM535="Projet OCM (HUAWEI)","PLANNED WORKS",
AM535="Projet OCM (NOKIA)","PLANNED WORKS",
AM535="ACCESS-ISSUE","ACCESS-ISSUE",
AM535="Projet OCM (ZTE, NOKIA, autres projets)","PLANNED WORKS",
AM535="No root CAuse","No root cause",
AM535="ODU HS","ACTIVE",
AM535="IP &amp; VLAN","ACTIVE",
AM535="Warehouse HUAWEI","SPARE-ISSUE",
AM535="SPARE-HS","SPARE-ISSUE",
AM535="Power Telco","ACTIVE", AM535="no impacts","no impacts"
),"")</f>
        <v>no impacts</v>
      </c>
      <c r="AO535" s="93" t="s">
        <v>6065</v>
      </c>
      <c r="AP535" s="101" t="str">
        <f t="shared" si="24"/>
        <v>NRO_056</v>
      </c>
      <c r="AR535" s="17" t="s">
        <v>5537</v>
      </c>
      <c r="AS535" s="7" t="s">
        <v>5537</v>
      </c>
      <c r="AT535" s="6"/>
      <c r="AU535" s="7"/>
      <c r="AV535" s="3" t="s">
        <v>5537</v>
      </c>
      <c r="AW535" s="18" t="s">
        <v>5537</v>
      </c>
      <c r="AX535" s="18" t="s">
        <v>5537</v>
      </c>
      <c r="AY535" s="18" t="s">
        <v>5537</v>
      </c>
      <c r="AZ535" s="18" t="s">
        <v>5537</v>
      </c>
      <c r="BA535" s="18" t="s">
        <v>5537</v>
      </c>
      <c r="BB535" s="18" t="s">
        <v>5537</v>
      </c>
      <c r="BC535" s="18" t="s">
        <v>6066</v>
      </c>
      <c r="BD535" s="18" t="s">
        <v>6066</v>
      </c>
      <c r="BE535" s="18" t="s">
        <v>6066</v>
      </c>
      <c r="BF535" s="18" t="s">
        <v>5537</v>
      </c>
      <c r="BG535" s="18" t="s">
        <v>5537</v>
      </c>
      <c r="BH535" s="18" t="s">
        <v>5537</v>
      </c>
      <c r="BI535" s="9" t="s">
        <v>5537</v>
      </c>
      <c r="BJ535" s="14"/>
      <c r="BK535" s="14" t="s">
        <v>5537</v>
      </c>
      <c r="BL535" s="14" t="str">
        <f>_xlfn.XLOOKUP(B535,'[4]cell downs 18042026 17h'!$B:$B,'[4]cell downs 18042026 17h'!$B:$B,"")</f>
        <v/>
      </c>
      <c r="BM535" s="14" t="str">
        <f>_xlfn.XLOOKUP(B535,'[5]Cells Huawei 19042026 15h'!$B:$B,'[5]Cells Huawei 19042026 15h'!$B:$B,"")</f>
        <v/>
      </c>
      <c r="BN535" s="9" t="str">
        <f>_xlfn.XLOOKUP(B535,'[6]cells down 19042026 9H40'!$B:$B,'[6]cells down 19042026 9H40'!$B:$B,"")</f>
        <v/>
      </c>
      <c r="BO535" s="9" t="s">
        <v>818</v>
      </c>
      <c r="BP535" s="9" t="s">
        <v>1129</v>
      </c>
      <c r="BQ535" s="115"/>
    </row>
    <row r="536" spans="1:69" s="9" customFormat="1" x14ac:dyDescent="0.3">
      <c r="A536" s="1" t="s">
        <v>4437</v>
      </c>
      <c r="B536" s="8" t="s">
        <v>4438</v>
      </c>
      <c r="C536" s="3" t="str">
        <f>_xlfn.XLOOKUP(B536,'[1]daily break down'!$D:$D,'[1]daily break down'!$E:$E,"")</f>
        <v>CENTRE</v>
      </c>
      <c r="D536" s="1" t="s">
        <v>21</v>
      </c>
      <c r="E536" s="1" t="s">
        <v>122</v>
      </c>
      <c r="F536" s="3" t="s">
        <v>226</v>
      </c>
      <c r="G536" s="1" t="s">
        <v>2236</v>
      </c>
      <c r="H536" s="34" t="str">
        <f>_xlfn.XLOOKUP(B536,[2]CALCULATION!$B:$B,[2]CALCULATION!$H:$H,"")</f>
        <v>ZTE</v>
      </c>
      <c r="I536" s="28">
        <v>0</v>
      </c>
      <c r="J536" s="28">
        <v>0</v>
      </c>
      <c r="K536" s="28">
        <v>0</v>
      </c>
      <c r="L536" s="28">
        <v>0.15388105572249197</v>
      </c>
      <c r="M536" s="28">
        <v>0</v>
      </c>
      <c r="N536" s="28">
        <v>0</v>
      </c>
      <c r="O536" s="28">
        <v>0</v>
      </c>
      <c r="P536" s="28">
        <v>0</v>
      </c>
      <c r="Q536" s="28">
        <v>0</v>
      </c>
      <c r="R536" s="28">
        <v>0</v>
      </c>
      <c r="S536" s="94">
        <v>0</v>
      </c>
      <c r="T536" s="94">
        <f>_xlfn.XLOOKUP(B536,'[3]Nur des jours'!$B:$B,'[3]Nur des jours'!$U:$U,"")</f>
        <v>0</v>
      </c>
      <c r="U536" s="94">
        <v>0</v>
      </c>
      <c r="V536" s="94">
        <v>0</v>
      </c>
      <c r="W536" s="94">
        <v>0</v>
      </c>
      <c r="X536" s="94">
        <v>0</v>
      </c>
      <c r="Y536" s="94">
        <v>0</v>
      </c>
      <c r="Z536" s="94">
        <v>0</v>
      </c>
      <c r="AA536" s="94">
        <v>0</v>
      </c>
      <c r="AB536" s="94">
        <v>0</v>
      </c>
      <c r="AC536" s="94">
        <f>_xlfn.XLOOKUP(B536,'[3]Nur des jours'!$B:$B,'[3]Nur des jours'!$N:$N,"")</f>
        <v>4.1413051852993044E-2</v>
      </c>
      <c r="AD536" s="94">
        <v>4.1413051852993044E-2</v>
      </c>
      <c r="AE536" s="94">
        <v>5.6203014280061872E-2</v>
      </c>
      <c r="AF536" s="94">
        <v>9.9452247620795478E-2</v>
      </c>
      <c r="AG536" s="94">
        <v>0</v>
      </c>
      <c r="AH536" s="94">
        <v>4.1413051852993044E-2</v>
      </c>
      <c r="AI536" s="49" t="s">
        <v>5559</v>
      </c>
      <c r="AJ536" s="49"/>
      <c r="AK536" s="48" t="str" cm="1">
        <f t="array" ref="AK536">IFERROR(_xlfn.IFS(
AM536="MPR ISSUE","PDH",
AM536="BSS Hardware Issue","BSS",
AM536="Sites strategiques, MLL, Pylone, etc.","ENVTECH",
AM536="AKTIVCO DEFAUT GE &amp; POWER Cabinet","AKTIVCO",
AM536="AKTIVCO Coupure ENEO &amp; Baisse de tension","AKTIVCO GRID ONLY",
AM536="Coupure ENEO &amp; Baisse de tension","IHS GRID ONLY",
AM536="Defaut GE &amp; POWER Cabinet","IHS",
AM536="Sharing","Partners",
AM536="Sites strategiques &amp; DataCenter","SST &amp; DC",
AM536="Exclu","Exclu",
AM536="SAT","SAT",
AM536="SPARE-ISSUE","SPARE-ISSUE",
AM536="Fiber CAmtel","TRANS_FO_CAMTEL",
AM536="Fiber AOF","Fiber AOF",
AM536="Projet OCM (HUAWEI)","TRAVAUX-HUAWEI",
AM536="Projet OCM (NOKIA)","TRAVAUX-NOKIA",
AM536="ACCESS-ISSUE","ACCESS-ISSUE",
AM536="Projet OCM (ZTE, NOKIA, autres projets)","TRAVAUX OCM",
AM536="No root CAuse","No root cause",
AM536="ODU HS","PDH",
AM536="IP &amp; VLAN","PDH",
AM536="Warehouse HUAWEI","SPARE-ISSUE",
AM536="SPARE-HS","SPARE-ISSUE",
AM536="Power Telco","BSS",AM536="no impacts","no impacts"
),"")</f>
        <v>no impacts</v>
      </c>
      <c r="AL536" s="48" t="str" cm="1">
        <f t="array" ref="AL536">IFERROR(_xlfn.IFS(
AM536="MPR ISSUE","TX ISSUE",
AM536="BSS Hardware Issue","RAN ISSUE",
AM536="Sites strategiques, MLL, Pylone, etc.","ENVTECH",
AM536="AKTIVCO DEFAUT GE &amp; POWER Cabinet","POWER ISSUE",
AM536="AKTIVCO Coupure ENEO &amp; Baisse de tension","POWER ISSUE",
AM536="Coupure ENEO &amp; Baisse de tension","POWER ISSUE",
AM536="Defaut GE &amp; POWER Cabinet","POWER ISSUE",
AM536="Sharing","POWER ISSUE",
AM536="Sites strategiques &amp; DataCenter","POWER ISSUE",
AM536="Exclu","Exclu",
AM536="SAT","TX ISSUE",
AM536="SPARE-ISSUE","SPARE-ISSUE",
AM536="Fiber CAmtel","TX ISSUE",
AM536="Fiber AOF","TX ISSUE",
AM536="Projet OCM (HUAWEI)","TRAVAUX-HUAWEI",
AM536="Projet OCM (NOKIA)","TRAVAUX -NOKIA",
AM536="ACCESS-ISSUE","ACCESS-ISSUE",
AM536="Projet OCM (ZTE, NOKIA, autres projets)","TRAVAUX OCM",
AM536="No root CAuse","No root cause",
AM536="ODU HS","TX ISSUE",
AM536="IP &amp; VLAN","TX ISSUE",
AM536="Warehouse HUAWEI","SPARE-ISSUE",
AM536="SPARE-HS","SPARE-ISSUE",
AM536="Power Telco","RAN ISSUE",AM536="no impacts","no impacts"
),"")</f>
        <v>no impacts</v>
      </c>
      <c r="AM536" s="67" t="s">
        <v>5605</v>
      </c>
      <c r="AN536" s="48" t="str" cm="1">
        <f t="array" ref="AN536">IFERROR(_xlfn.IFS(
AM536="MPR ISSUE","ACTIVE",
AM536="BSS Hardware Issue","ACTIVE",
AM536="Sites strategiques, MLL, Pylone, etc.","PASSIVE",
AM536="AKTIVCO DEFAUT GE &amp; POWER Cabinet","PASSIVE",
AM536="AKTIVCO Coupure ENEO &amp; Baisse de tension","PASSIVE",
AM536="Coupure ENEO &amp; Baisse de tension","PASSIVE",
AM536="Defaut GE &amp; POWER Cabinet","PASSIVE",
AM536="Sharing","PASSIVE",
AM536="Sites strategiques &amp; DataCenter","PASSIVE",
AM536="Exclu","Exclu",
AM536="SAT","ACTIVE",
AM536="SPARE-ISSUE","SPARE-ISSUE",
AM536="Fiber CAmtel","ACTIVE",
AM536="Fiber AOF","ACTIVE",
AM536="Projet OCM (HUAWEI)","PLANNED WORKS",
AM536="Projet OCM (NOKIA)","PLANNED WORKS",
AM536="ACCESS-ISSUE","ACCESS-ISSUE",
AM536="Projet OCM (ZTE, NOKIA, autres projets)","PLANNED WORKS",
AM536="No root CAuse","No root cause",
AM536="ODU HS","ACTIVE",
AM536="IP &amp; VLAN","ACTIVE",
AM536="Warehouse HUAWEI","SPARE-ISSUE",
AM536="SPARE-HS","SPARE-ISSUE",
AM536="Power Telco","ACTIVE", AM536="no impacts","no impacts"
),"")</f>
        <v>no impacts</v>
      </c>
      <c r="AO536" s="93" t="s">
        <v>5537</v>
      </c>
      <c r="AP536" s="101" t="str">
        <f t="shared" si="24"/>
        <v>EST_144</v>
      </c>
      <c r="AR536" s="17" t="s">
        <v>5537</v>
      </c>
      <c r="AS536" s="7" t="s">
        <v>5537</v>
      </c>
      <c r="AT536" s="6"/>
      <c r="AU536" s="7"/>
      <c r="AV536" s="3" t="s">
        <v>5537</v>
      </c>
      <c r="AW536" s="18" t="s">
        <v>5537</v>
      </c>
      <c r="AX536" s="18" t="s">
        <v>5537</v>
      </c>
      <c r="AY536" s="18" t="s">
        <v>5537</v>
      </c>
      <c r="AZ536" s="18" t="s">
        <v>5537</v>
      </c>
      <c r="BA536" s="18" t="s">
        <v>5537</v>
      </c>
      <c r="BB536" s="18" t="s">
        <v>5537</v>
      </c>
      <c r="BC536" s="18" t="s">
        <v>5537</v>
      </c>
      <c r="BD536" s="18" t="s">
        <v>5537</v>
      </c>
      <c r="BE536" s="18" t="s">
        <v>5537</v>
      </c>
      <c r="BF536" s="18" t="s">
        <v>5537</v>
      </c>
      <c r="BG536" s="18" t="s">
        <v>5537</v>
      </c>
      <c r="BH536" s="18" t="s">
        <v>5537</v>
      </c>
      <c r="BI536" s="9" t="s">
        <v>5537</v>
      </c>
      <c r="BJ536" s="14"/>
      <c r="BK536" s="14" t="s">
        <v>5537</v>
      </c>
      <c r="BL536" s="14" t="str">
        <f>_xlfn.XLOOKUP(B536,'[4]cell downs 18042026 17h'!$B:$B,'[4]cell downs 18042026 17h'!$B:$B,"")</f>
        <v/>
      </c>
      <c r="BM536" s="14" t="str">
        <f>_xlfn.XLOOKUP(B536,'[5]Cells Huawei 19042026 15h'!$B:$B,'[5]Cells Huawei 19042026 15h'!$B:$B,"")</f>
        <v/>
      </c>
      <c r="BN536" s="9" t="str">
        <f>_xlfn.XLOOKUP(B536,'[6]cells down 19042026 9H40'!$B:$B,'[6]cells down 19042026 9H40'!$B:$B,"")</f>
        <v/>
      </c>
      <c r="BO536" s="9" t="s">
        <v>5537</v>
      </c>
      <c r="BP536" s="9" t="s">
        <v>12</v>
      </c>
      <c r="BQ536" s="115"/>
    </row>
    <row r="537" spans="1:69" s="9" customFormat="1" x14ac:dyDescent="0.3">
      <c r="A537" s="1" t="s">
        <v>2623</v>
      </c>
      <c r="B537" s="8" t="s">
        <v>2624</v>
      </c>
      <c r="C537" s="3" t="str">
        <f>_xlfn.XLOOKUP(B537,'[1]daily break down'!$D:$D,'[1]daily break down'!$E:$E,"")</f>
        <v>ADAMAOUA</v>
      </c>
      <c r="D537" s="1" t="s">
        <v>11</v>
      </c>
      <c r="E537" s="1" t="s">
        <v>12</v>
      </c>
      <c r="F537" s="3" t="s">
        <v>90</v>
      </c>
      <c r="G537" s="1" t="s">
        <v>2625</v>
      </c>
      <c r="H537" s="33" t="str">
        <f>_xlfn.XLOOKUP(B537,[2]CALCULATION!$B:$B,[2]CALCULATION!$H:$H,"")</f>
        <v>NOKIA</v>
      </c>
      <c r="I537" s="28">
        <v>0</v>
      </c>
      <c r="J537" s="28">
        <v>0.11317903851352555</v>
      </c>
      <c r="K537" s="28">
        <v>2.3691276287142293</v>
      </c>
      <c r="L537" s="28">
        <v>5.0708592700559834</v>
      </c>
      <c r="M537" s="28">
        <v>8.2486013055829421E-2</v>
      </c>
      <c r="N537" s="28">
        <v>8.2465815154381797E-2</v>
      </c>
      <c r="O537" s="28">
        <v>0.11835764153433224</v>
      </c>
      <c r="P537" s="28">
        <v>7.9038961128181512E-2</v>
      </c>
      <c r="Q537" s="28">
        <v>0</v>
      </c>
      <c r="R537" s="28">
        <v>0.11913844602482747</v>
      </c>
      <c r="S537" s="94">
        <v>1.4311007438906167</v>
      </c>
      <c r="T537" s="94">
        <f>_xlfn.XLOOKUP(B537,'[3]Nur des jours'!$B:$B,'[3]Nur des jours'!$U:$U,"")</f>
        <v>0.15086325653897525</v>
      </c>
      <c r="U537" s="94">
        <v>4.1802794667392353</v>
      </c>
      <c r="V537" s="94">
        <v>1.9539737131743511</v>
      </c>
      <c r="W537" s="94">
        <v>0.15086325653897525</v>
      </c>
      <c r="X537" s="94">
        <v>6.8793860931907008E-2</v>
      </c>
      <c r="Y537" s="94">
        <v>0</v>
      </c>
      <c r="Z537" s="94">
        <v>3.233691707079956E-2</v>
      </c>
      <c r="AA537" s="94">
        <v>0</v>
      </c>
      <c r="AB537" s="94">
        <v>0.15645298978948854</v>
      </c>
      <c r="AC537" s="94">
        <f>_xlfn.XLOOKUP(B537,'[3]Nur des jours'!$B:$B,'[3]Nur des jours'!$N:$N,"")</f>
        <v>4.1313028830681157E-2</v>
      </c>
      <c r="AD537" s="94">
        <v>4.1313028830681157E-2</v>
      </c>
      <c r="AE537" s="94">
        <v>9.1923152244723416E-2</v>
      </c>
      <c r="AF537" s="94">
        <v>4.3305371825209486E-2</v>
      </c>
      <c r="AG537" s="94">
        <v>2.6171807917120385E-2</v>
      </c>
      <c r="AH537" s="94">
        <v>4.1313028830681157E-2</v>
      </c>
      <c r="AI537" s="49" t="s">
        <v>5559</v>
      </c>
      <c r="AJ537" s="49"/>
      <c r="AK537" s="48" t="str" cm="1">
        <f t="array" ref="AK537">IFERROR(_xlfn.IFS(
AM537="MPR ISSUE","PDH",
AM537="BSS Hardware Issue","BSS",
AM537="Sites strategiques, MLL, Pylone, etc.","ENVTECH",
AM537="AKTIVCO DEFAUT GE &amp; POWER Cabinet","AKTIVCO",
AM537="AKTIVCO Coupure ENEO &amp; Baisse de tension","AKTIVCO GRID ONLY",
AM537="Coupure ENEO &amp; Baisse de tension","IHS GRID ONLY",
AM537="Defaut GE &amp; POWER Cabinet","IHS",
AM537="Sharing","Partners",
AM537="Sites strategiques &amp; DataCenter","SST &amp; DC",
AM537="Exclu","Exclu",
AM537="SAT","SAT",
AM537="SPARE-ISSUE","SPARE-ISSUE",
AM537="Fiber CAmtel","TRANS_FO_CAMTEL",
AM537="Fiber AOF","Fiber AOF",
AM537="Projet OCM (HUAWEI)","TRAVAUX-HUAWEI",
AM537="Projet OCM (NOKIA)","TRAVAUX-NOKIA",
AM537="ACCESS-ISSUE","ACCESS-ISSUE",
AM537="Projet OCM (ZTE, NOKIA, autres projets)","TRAVAUX OCM",
AM537="No root CAuse","No root cause",
AM537="ODU HS","PDH",
AM537="IP &amp; VLAN","PDH",
AM537="Warehouse HUAWEI","SPARE-ISSUE",
AM537="SPARE-HS","SPARE-ISSUE",
AM537="Power Telco","BSS",AM537="no impacts","no impacts"
),"")</f>
        <v>no impacts</v>
      </c>
      <c r="AL537" s="48" t="str" cm="1">
        <f t="array" ref="AL537">IFERROR(_xlfn.IFS(
AM537="MPR ISSUE","TX ISSUE",
AM537="BSS Hardware Issue","RAN ISSUE",
AM537="Sites strategiques, MLL, Pylone, etc.","ENVTECH",
AM537="AKTIVCO DEFAUT GE &amp; POWER Cabinet","POWER ISSUE",
AM537="AKTIVCO Coupure ENEO &amp; Baisse de tension","POWER ISSUE",
AM537="Coupure ENEO &amp; Baisse de tension","POWER ISSUE",
AM537="Defaut GE &amp; POWER Cabinet","POWER ISSUE",
AM537="Sharing","POWER ISSUE",
AM537="Sites strategiques &amp; DataCenter","POWER ISSUE",
AM537="Exclu","Exclu",
AM537="SAT","TX ISSUE",
AM537="SPARE-ISSUE","SPARE-ISSUE",
AM537="Fiber CAmtel","TX ISSUE",
AM537="Fiber AOF","TX ISSUE",
AM537="Projet OCM (HUAWEI)","TRAVAUX-HUAWEI",
AM537="Projet OCM (NOKIA)","TRAVAUX -NOKIA",
AM537="ACCESS-ISSUE","ACCESS-ISSUE",
AM537="Projet OCM (ZTE, NOKIA, autres projets)","TRAVAUX OCM",
AM537="No root CAuse","No root cause",
AM537="ODU HS","TX ISSUE",
AM537="IP &amp; VLAN","TX ISSUE",
AM537="Warehouse HUAWEI","SPARE-ISSUE",
AM537="SPARE-HS","SPARE-ISSUE",
AM537="Power Telco","RAN ISSUE",AM537="no impacts","no impacts"
),"")</f>
        <v>no impacts</v>
      </c>
      <c r="AM537" s="67" t="s">
        <v>5605</v>
      </c>
      <c r="AN537" s="48" t="str" cm="1">
        <f t="array" ref="AN537">IFERROR(_xlfn.IFS(
AM537="MPR ISSUE","ACTIVE",
AM537="BSS Hardware Issue","ACTIVE",
AM537="Sites strategiques, MLL, Pylone, etc.","PASSIVE",
AM537="AKTIVCO DEFAUT GE &amp; POWER Cabinet","PASSIVE",
AM537="AKTIVCO Coupure ENEO &amp; Baisse de tension","PASSIVE",
AM537="Coupure ENEO &amp; Baisse de tension","PASSIVE",
AM537="Defaut GE &amp; POWER Cabinet","PASSIVE",
AM537="Sharing","PASSIVE",
AM537="Sites strategiques &amp; DataCenter","PASSIVE",
AM537="Exclu","Exclu",
AM537="SAT","ACTIVE",
AM537="SPARE-ISSUE","SPARE-ISSUE",
AM537="Fiber CAmtel","ACTIVE",
AM537="Fiber AOF","ACTIVE",
AM537="Projet OCM (HUAWEI)","PLANNED WORKS",
AM537="Projet OCM (NOKIA)","PLANNED WORKS",
AM537="ACCESS-ISSUE","ACCESS-ISSUE",
AM537="Projet OCM (ZTE, NOKIA, autres projets)","PLANNED WORKS",
AM537="No root CAuse","No root cause",
AM537="ODU HS","ACTIVE",
AM537="IP &amp; VLAN","ACTIVE",
AM537="Warehouse HUAWEI","SPARE-ISSUE",
AM537="SPARE-HS","SPARE-ISSUE",
AM537="Power Telco","ACTIVE", AM537="no impacts","no impacts"
),"")</f>
        <v>no impacts</v>
      </c>
      <c r="AO537" s="93" t="s">
        <v>5537</v>
      </c>
      <c r="AP537" s="101" t="str">
        <f t="shared" si="24"/>
        <v>ADM_078</v>
      </c>
      <c r="AR537" s="17" t="s">
        <v>5537</v>
      </c>
      <c r="AS537" s="7" t="s">
        <v>5537</v>
      </c>
      <c r="AT537" s="6"/>
      <c r="AU537" s="7"/>
      <c r="AV537" s="3" t="s">
        <v>5537</v>
      </c>
      <c r="AW537" s="18" t="s">
        <v>5537</v>
      </c>
      <c r="AX537" s="18" t="s">
        <v>5537</v>
      </c>
      <c r="AY537" s="18" t="s">
        <v>5537</v>
      </c>
      <c r="AZ537" s="18" t="s">
        <v>5537</v>
      </c>
      <c r="BA537" s="18" t="s">
        <v>5537</v>
      </c>
      <c r="BB537" s="18" t="s">
        <v>5537</v>
      </c>
      <c r="BC537" s="18" t="s">
        <v>5537</v>
      </c>
      <c r="BD537" s="18" t="s">
        <v>5537</v>
      </c>
      <c r="BE537" s="18" t="s">
        <v>5537</v>
      </c>
      <c r="BF537" s="18" t="s">
        <v>5537</v>
      </c>
      <c r="BG537" s="18" t="s">
        <v>5537</v>
      </c>
      <c r="BH537" s="18" t="s">
        <v>5537</v>
      </c>
      <c r="BI537" s="9" t="s">
        <v>5537</v>
      </c>
      <c r="BJ537" s="14"/>
      <c r="BK537" s="14" t="s">
        <v>5537</v>
      </c>
      <c r="BL537" s="14" t="str">
        <f>_xlfn.XLOOKUP(B537,'[4]cell downs 18042026 17h'!$B:$B,'[4]cell downs 18042026 17h'!$B:$B,"")</f>
        <v/>
      </c>
      <c r="BM537" s="14" t="str">
        <f>_xlfn.XLOOKUP(B537,'[5]Cells Huawei 19042026 15h'!$B:$B,'[5]Cells Huawei 19042026 15h'!$B:$B,"")</f>
        <v/>
      </c>
      <c r="BN537" s="9" t="str">
        <f>_xlfn.XLOOKUP(B537,'[6]cells down 19042026 9H40'!$B:$B,'[6]cells down 19042026 9H40'!$B:$B,"")</f>
        <v/>
      </c>
      <c r="BO537" s="9" t="s">
        <v>2624</v>
      </c>
      <c r="BP537" s="9" t="s">
        <v>66</v>
      </c>
      <c r="BQ537" s="115"/>
    </row>
    <row r="538" spans="1:69" s="9" customFormat="1" x14ac:dyDescent="0.3">
      <c r="A538" s="2" t="s">
        <v>819</v>
      </c>
      <c r="B538" s="1" t="s">
        <v>820</v>
      </c>
      <c r="C538" s="3" t="str">
        <f>_xlfn.XLOOKUP(B538,'[1]daily break down'!$D:$D,'[1]daily break down'!$E:$E,"")</f>
        <v>NORD-OUEST</v>
      </c>
      <c r="D538" s="1" t="s">
        <v>11</v>
      </c>
      <c r="E538" s="1" t="s">
        <v>154</v>
      </c>
      <c r="F538" s="3" t="s">
        <v>51</v>
      </c>
      <c r="G538" s="1" t="s">
        <v>819</v>
      </c>
      <c r="H538" s="33" t="str">
        <f>_xlfn.XLOOKUP(B538,[2]CALCULATION!$B:$B,[2]CALCULATION!$H:$H,"")</f>
        <v>NOKIA</v>
      </c>
      <c r="I538" s="28">
        <v>6.426604496629083</v>
      </c>
      <c r="J538" s="28">
        <v>6.0915041995037473</v>
      </c>
      <c r="K538" s="28">
        <v>3.0995278979412091</v>
      </c>
      <c r="L538" s="28">
        <v>3.6096773226188565</v>
      </c>
      <c r="M538" s="28">
        <v>5.5948020540973111</v>
      </c>
      <c r="N538" s="28">
        <v>3.9143188500284531</v>
      </c>
      <c r="O538" s="28">
        <v>8.6721252367167203</v>
      </c>
      <c r="P538" s="28">
        <v>6.8921400625977212</v>
      </c>
      <c r="Q538" s="28">
        <v>3.1696769062168761</v>
      </c>
      <c r="R538" s="28">
        <v>7.0950334724514903</v>
      </c>
      <c r="S538" s="94">
        <v>5.0683987678083655</v>
      </c>
      <c r="T538" s="94">
        <f>_xlfn.XLOOKUP(B538,'[3]Nur des jours'!$B:$B,'[3]Nur des jours'!$U:$U,"")</f>
        <v>5.7964004531536632E-3</v>
      </c>
      <c r="U538" s="94">
        <v>2.1168282332009478</v>
      </c>
      <c r="V538" s="94">
        <v>1.2452630031988996</v>
      </c>
      <c r="W538" s="94">
        <v>5.7964004531536632E-3</v>
      </c>
      <c r="X538" s="94">
        <v>2.1259413354336048E-2</v>
      </c>
      <c r="Y538" s="94">
        <v>0.12304420531171441</v>
      </c>
      <c r="Z538" s="94">
        <v>7.82424885784158E-2</v>
      </c>
      <c r="AA538" s="94">
        <v>3.7591172920358531</v>
      </c>
      <c r="AB538" s="94">
        <v>2.0412960537392313</v>
      </c>
      <c r="AC538" s="94">
        <f>_xlfn.XLOOKUP(B538,'[3]Nur des jours'!$B:$B,'[3]Nur des jours'!$N:$N,"")</f>
        <v>4.0967174895058314E-2</v>
      </c>
      <c r="AD538" s="94">
        <v>4.0967174895058314E-2</v>
      </c>
      <c r="AE538" s="94">
        <v>0.12951672401872036</v>
      </c>
      <c r="AF538" s="94">
        <v>6.6939012821689528E-2</v>
      </c>
      <c r="AG538" s="94">
        <v>0</v>
      </c>
      <c r="AH538" s="94">
        <v>4.0967174895058314E-2</v>
      </c>
      <c r="AI538" s="49" t="s">
        <v>6659</v>
      </c>
      <c r="AJ538" s="49"/>
      <c r="AK538" s="48" t="str" cm="1">
        <f t="array" ref="AK538">IFERROR(_xlfn.IFS(
AM538="MPR ISSUE","PDH",
AM538="BSS Hardware Issue","BSS",
AM538="Sites strategiques, MLL, Pylone, etc.","ENVTECH",
AM538="AKTIVCO DEFAUT GE &amp; POWER Cabinet","AKTIVCO",
AM538="AKTIVCO Coupure ENEO &amp; Baisse de tension","AKTIVCO GRID ONLY",
AM538="Coupure ENEO &amp; Baisse de tension","IHS GRID ONLY",
AM538="Defaut GE &amp; POWER Cabinet","IHS",
AM538="Sharing","Partners",
AM538="Sites strategiques &amp; DataCenter","SST &amp; DC",
AM538="Exclu","Exclu",
AM538="SAT","SAT",
AM538="SPARE-ISSUE","SPARE-ISSUE",
AM538="Fiber CAmtel","TRANS_FO_CAMTEL",
AM538="Fiber AOF","Fiber AOF",
AM538="Projet OCM (HUAWEI)","TRAVAUX-HUAWEI",
AM538="Projet OCM (NOKIA)","TRAVAUX-NOKIA",
AM538="ACCESS-ISSUE","ACCESS-ISSUE",
AM538="Projet OCM (ZTE, NOKIA, autres projets)","TRAVAUX OCM",
AM538="No root CAuse","No root cause",
AM538="ODU HS","PDH",
AM538="IP &amp; VLAN","PDH",
AM538="Warehouse HUAWEI","SPARE-ISSUE",
AM538="SPARE-HS","SPARE-ISSUE",
AM538="Power Telco","BSS",AM538="no impacts","no impacts"
),"")</f>
        <v>no impacts</v>
      </c>
      <c r="AL538" s="48" t="str" cm="1">
        <f t="array" ref="AL538">IFERROR(_xlfn.IFS(
AM538="MPR ISSUE","TX ISSUE",
AM538="BSS Hardware Issue","RAN ISSUE",
AM538="Sites strategiques, MLL, Pylone, etc.","ENVTECH",
AM538="AKTIVCO DEFAUT GE &amp; POWER Cabinet","POWER ISSUE",
AM538="AKTIVCO Coupure ENEO &amp; Baisse de tension","POWER ISSUE",
AM538="Coupure ENEO &amp; Baisse de tension","POWER ISSUE",
AM538="Defaut GE &amp; POWER Cabinet","POWER ISSUE",
AM538="Sharing","POWER ISSUE",
AM538="Sites strategiques &amp; DataCenter","POWER ISSUE",
AM538="Exclu","Exclu",
AM538="SAT","TX ISSUE",
AM538="SPARE-ISSUE","SPARE-ISSUE",
AM538="Fiber CAmtel","TX ISSUE",
AM538="Fiber AOF","TX ISSUE",
AM538="Projet OCM (HUAWEI)","TRAVAUX-HUAWEI",
AM538="Projet OCM (NOKIA)","TRAVAUX -NOKIA",
AM538="ACCESS-ISSUE","ACCESS-ISSUE",
AM538="Projet OCM (ZTE, NOKIA, autres projets)","TRAVAUX OCM",
AM538="No root CAuse","No root cause",
AM538="ODU HS","TX ISSUE",
AM538="IP &amp; VLAN","TX ISSUE",
AM538="Warehouse HUAWEI","SPARE-ISSUE",
AM538="SPARE-HS","SPARE-ISSUE",
AM538="Power Telco","RAN ISSUE",AM538="no impacts","no impacts"
),"")</f>
        <v>no impacts</v>
      </c>
      <c r="AM538" s="67" t="s">
        <v>5605</v>
      </c>
      <c r="AN538" s="48" t="str" cm="1">
        <f t="array" ref="AN538">IFERROR(_xlfn.IFS(
AM538="MPR ISSUE","ACTIVE",
AM538="BSS Hardware Issue","ACTIVE",
AM538="Sites strategiques, MLL, Pylone, etc.","PASSIVE",
AM538="AKTIVCO DEFAUT GE &amp; POWER Cabinet","PASSIVE",
AM538="AKTIVCO Coupure ENEO &amp; Baisse de tension","PASSIVE",
AM538="Coupure ENEO &amp; Baisse de tension","PASSIVE",
AM538="Defaut GE &amp; POWER Cabinet","PASSIVE",
AM538="Sharing","PASSIVE",
AM538="Sites strategiques &amp; DataCenter","PASSIVE",
AM538="Exclu","Exclu",
AM538="SAT","ACTIVE",
AM538="SPARE-ISSUE","SPARE-ISSUE",
AM538="Fiber CAmtel","ACTIVE",
AM538="Fiber AOF","ACTIVE",
AM538="Projet OCM (HUAWEI)","PLANNED WORKS",
AM538="Projet OCM (NOKIA)","PLANNED WORKS",
AM538="ACCESS-ISSUE","ACCESS-ISSUE",
AM538="Projet OCM (ZTE, NOKIA, autres projets)","PLANNED WORKS",
AM538="No root CAuse","No root cause",
AM538="ODU HS","ACTIVE",
AM538="IP &amp; VLAN","ACTIVE",
AM538="Warehouse HUAWEI","SPARE-ISSUE",
AM538="SPARE-HS","SPARE-ISSUE",
AM538="Power Telco","ACTIVE", AM538="no impacts","no impacts"
),"")</f>
        <v>no impacts</v>
      </c>
      <c r="AO538" s="93" t="s">
        <v>5537</v>
      </c>
      <c r="AP538" s="101" t="str">
        <f t="shared" si="24"/>
        <v>NRO_057</v>
      </c>
      <c r="AR538" s="17" t="s">
        <v>5537</v>
      </c>
      <c r="AS538" s="7" t="s">
        <v>5537</v>
      </c>
      <c r="AT538" s="6"/>
      <c r="AU538" s="7"/>
      <c r="AV538" s="3" t="s">
        <v>5537</v>
      </c>
      <c r="AW538" s="18" t="s">
        <v>5537</v>
      </c>
      <c r="AX538" s="18" t="s">
        <v>5537</v>
      </c>
      <c r="AY538" s="18" t="s">
        <v>5537</v>
      </c>
      <c r="AZ538" s="18" t="s">
        <v>5537</v>
      </c>
      <c r="BA538" s="18" t="s">
        <v>5537</v>
      </c>
      <c r="BB538" s="18" t="s">
        <v>5537</v>
      </c>
      <c r="BC538" s="18" t="s">
        <v>5537</v>
      </c>
      <c r="BD538" s="18" t="s">
        <v>5537</v>
      </c>
      <c r="BE538" s="18" t="s">
        <v>5537</v>
      </c>
      <c r="BF538" s="18" t="s">
        <v>5537</v>
      </c>
      <c r="BG538" s="18" t="s">
        <v>5537</v>
      </c>
      <c r="BH538" s="18" t="s">
        <v>5537</v>
      </c>
      <c r="BI538" s="9" t="s">
        <v>5537</v>
      </c>
      <c r="BJ538" s="14"/>
      <c r="BK538" s="14" t="s">
        <v>5537</v>
      </c>
      <c r="BL538" s="14" t="str">
        <f>_xlfn.XLOOKUP(B538,'[4]cell downs 18042026 17h'!$B:$B,'[4]cell downs 18042026 17h'!$B:$B,"")</f>
        <v/>
      </c>
      <c r="BM538" s="14" t="str">
        <f>_xlfn.XLOOKUP(B538,'[5]Cells Huawei 19042026 15h'!$B:$B,'[5]Cells Huawei 19042026 15h'!$B:$B,"")</f>
        <v/>
      </c>
      <c r="BN538" s="9" t="str">
        <f>_xlfn.XLOOKUP(B538,'[6]cells down 19042026 9H40'!$B:$B,'[6]cells down 19042026 9H40'!$B:$B,"")</f>
        <v/>
      </c>
      <c r="BO538" s="9" t="s">
        <v>820</v>
      </c>
      <c r="BP538" s="9" t="s">
        <v>12</v>
      </c>
      <c r="BQ538" s="115"/>
    </row>
    <row r="539" spans="1:69" s="9" customFormat="1" x14ac:dyDescent="0.3">
      <c r="A539" s="1" t="s">
        <v>1361</v>
      </c>
      <c r="B539" s="8" t="s">
        <v>1362</v>
      </c>
      <c r="C539" s="3" t="str">
        <f>_xlfn.XLOOKUP(B539,'[1]daily break down'!$D:$D,'[1]daily break down'!$E:$E,"")</f>
        <v>SUD-OUEST</v>
      </c>
      <c r="D539" s="1" t="s">
        <v>11</v>
      </c>
      <c r="E539" s="1" t="s">
        <v>12</v>
      </c>
      <c r="F539" s="3" t="s">
        <v>13</v>
      </c>
      <c r="G539" s="1" t="s">
        <v>223</v>
      </c>
      <c r="H539" s="33" t="str">
        <f>_xlfn.XLOOKUP(B539,[2]CALCULATION!$B:$B,[2]CALCULATION!$H:$H,"")</f>
        <v>NOKIA</v>
      </c>
      <c r="I539" s="28">
        <v>4.2058874752221954E-2</v>
      </c>
      <c r="J539" s="28">
        <v>6.0743692180739071E-2</v>
      </c>
      <c r="K539" s="28">
        <v>6.447704855883081E-2</v>
      </c>
      <c r="L539" s="28">
        <v>3.2896821418547537E-2</v>
      </c>
      <c r="M539" s="28">
        <v>2.6638489712277797E-2</v>
      </c>
      <c r="N539" s="28">
        <v>4.3122971497668382E-2</v>
      </c>
      <c r="O539" s="28">
        <v>4.8100780001790716E-2</v>
      </c>
      <c r="P539" s="28">
        <v>5.060771979191029E-2</v>
      </c>
      <c r="Q539" s="28">
        <v>3.6630177796639268E-2</v>
      </c>
      <c r="R539" s="28">
        <v>4.9525587508405446E-2</v>
      </c>
      <c r="S539" s="94">
        <v>6.11404740180242E-2</v>
      </c>
      <c r="T539" s="94">
        <f>_xlfn.XLOOKUP(B539,'[3]Nur des jours'!$B:$B,'[3]Nur des jours'!$U:$U,"")</f>
        <v>8.2683423079447441E-2</v>
      </c>
      <c r="U539" s="94">
        <v>4.182441275746257E-2</v>
      </c>
      <c r="V539" s="94">
        <v>2.5967874030128443E-2</v>
      </c>
      <c r="W539" s="94">
        <v>8.2683423079447441E-2</v>
      </c>
      <c r="X539" s="94">
        <v>0.13096298008463816</v>
      </c>
      <c r="Y539" s="94">
        <v>8.6268273821243996E-2</v>
      </c>
      <c r="Z539" s="94">
        <v>0.15290012641503511</v>
      </c>
      <c r="AA539" s="94">
        <v>9.5346328684798518E-2</v>
      </c>
      <c r="AB539" s="94">
        <v>6.0817617062320042E-2</v>
      </c>
      <c r="AC539" s="94">
        <f>_xlfn.XLOOKUP(B539,'[3]Nur des jours'!$B:$B,'[3]Nur des jours'!$N:$N,"")</f>
        <v>4.0485627780488712E-2</v>
      </c>
      <c r="AD539" s="94">
        <v>4.0485627780488712E-2</v>
      </c>
      <c r="AE539" s="94">
        <v>0.28351298314608986</v>
      </c>
      <c r="AF539" s="94">
        <v>0</v>
      </c>
      <c r="AG539" s="94">
        <v>0</v>
      </c>
      <c r="AH539" s="94">
        <v>4.0485627780488712E-2</v>
      </c>
      <c r="AI539" s="49" t="s">
        <v>6659</v>
      </c>
      <c r="AJ539" s="49"/>
      <c r="AK539" s="48" t="str" cm="1">
        <f t="array" ref="AK539">IFERROR(_xlfn.IFS(
AM539="MPR ISSUE","PDH",
AM539="BSS Hardware Issue","BSS",
AM539="Sites strategiques, MLL, Pylone, etc.","ENVTECH",
AM539="AKTIVCO DEFAUT GE &amp; POWER Cabinet","AKTIVCO",
AM539="AKTIVCO Coupure ENEO &amp; Baisse de tension","AKTIVCO GRID ONLY",
AM539="Coupure ENEO &amp; Baisse de tension","IHS GRID ONLY",
AM539="Defaut GE &amp; POWER Cabinet","IHS",
AM539="Sharing","Partners",
AM539="Sites strategiques &amp; DataCenter","SST &amp; DC",
AM539="Exclu","Exclu",
AM539="SAT","SAT",
AM539="SPARE-ISSUE","SPARE-ISSUE",
AM539="Fiber CAmtel","TRANS_FO_CAMTEL",
AM539="Fiber AOF","Fiber AOF",
AM539="Projet OCM (HUAWEI)","TRAVAUX-HUAWEI",
AM539="Projet OCM (NOKIA)","TRAVAUX-NOKIA",
AM539="ACCESS-ISSUE","ACCESS-ISSUE",
AM539="Projet OCM (ZTE, NOKIA, autres projets)","TRAVAUX OCM",
AM539="No root CAuse","No root cause",
AM539="ODU HS","PDH",
AM539="IP &amp; VLAN","PDH",
AM539="Warehouse HUAWEI","SPARE-ISSUE",
AM539="SPARE-HS","SPARE-ISSUE",
AM539="Power Telco","BSS",AM539="no impacts","no impacts"
),"")</f>
        <v>IHS</v>
      </c>
      <c r="AL539" s="48" t="str" cm="1">
        <f t="array" ref="AL539">IFERROR(_xlfn.IFS(
AM539="MPR ISSUE","TX ISSUE",
AM539="BSS Hardware Issue","RAN ISSUE",
AM539="Sites strategiques, MLL, Pylone, etc.","ENVTECH",
AM539="AKTIVCO DEFAUT GE &amp; POWER Cabinet","POWER ISSUE",
AM539="AKTIVCO Coupure ENEO &amp; Baisse de tension","POWER ISSUE",
AM539="Coupure ENEO &amp; Baisse de tension","POWER ISSUE",
AM539="Defaut GE &amp; POWER Cabinet","POWER ISSUE",
AM539="Sharing","POWER ISSUE",
AM539="Sites strategiques &amp; DataCenter","POWER ISSUE",
AM539="Exclu","Exclu",
AM539="SAT","TX ISSUE",
AM539="SPARE-ISSUE","SPARE-ISSUE",
AM539="Fiber CAmtel","TX ISSUE",
AM539="Fiber AOF","TX ISSUE",
AM539="Projet OCM (HUAWEI)","TRAVAUX-HUAWEI",
AM539="Projet OCM (NOKIA)","TRAVAUX -NOKIA",
AM539="ACCESS-ISSUE","ACCESS-ISSUE",
AM539="Projet OCM (ZTE, NOKIA, autres projets)","TRAVAUX OCM",
AM539="No root CAuse","No root cause",
AM539="ODU HS","TX ISSUE",
AM539="IP &amp; VLAN","TX ISSUE",
AM539="Warehouse HUAWEI","SPARE-ISSUE",
AM539="SPARE-HS","SPARE-ISSUE",
AM539="Power Telco","RAN ISSUE",AM539="no impacts","no impacts"
),"")</f>
        <v>POWER ISSUE</v>
      </c>
      <c r="AM539" s="67" t="s">
        <v>5330</v>
      </c>
      <c r="AN539" s="48" t="str" cm="1">
        <f t="array" ref="AN539">IFERROR(_xlfn.IFS(
AM539="MPR ISSUE","ACTIVE",
AM539="BSS Hardware Issue","ACTIVE",
AM539="Sites strategiques, MLL, Pylone, etc.","PASSIVE",
AM539="AKTIVCO DEFAUT GE &amp; POWER Cabinet","PASSIVE",
AM539="AKTIVCO Coupure ENEO &amp; Baisse de tension","PASSIVE",
AM539="Coupure ENEO &amp; Baisse de tension","PASSIVE",
AM539="Defaut GE &amp; POWER Cabinet","PASSIVE",
AM539="Sharing","PASSIVE",
AM539="Sites strategiques &amp; DataCenter","PASSIVE",
AM539="Exclu","Exclu",
AM539="SAT","ACTIVE",
AM539="SPARE-ISSUE","SPARE-ISSUE",
AM539="Fiber CAmtel","ACTIVE",
AM539="Fiber AOF","ACTIVE",
AM539="Projet OCM (HUAWEI)","PLANNED WORKS",
AM539="Projet OCM (NOKIA)","PLANNED WORKS",
AM539="ACCESS-ISSUE","ACCESS-ISSUE",
AM539="Projet OCM (ZTE, NOKIA, autres projets)","PLANNED WORKS",
AM539="No root CAuse","No root cause",
AM539="ODU HS","ACTIVE",
AM539="IP &amp; VLAN","ACTIVE",
AM539="Warehouse HUAWEI","SPARE-ISSUE",
AM539="SPARE-HS","SPARE-ISSUE",
AM539="Power Telco","ACTIVE", AM539="no impacts","no impacts"
),"")</f>
        <v>PASSIVE</v>
      </c>
      <c r="AO539" s="93" t="s">
        <v>6239</v>
      </c>
      <c r="AP539" s="101" t="str">
        <f t="shared" si="24"/>
        <v>SUO_150</v>
      </c>
      <c r="AR539" s="17" t="s">
        <v>5537</v>
      </c>
      <c r="AS539" s="7" t="s">
        <v>5537</v>
      </c>
      <c r="AT539" s="6"/>
      <c r="AU539" s="7"/>
      <c r="AV539" s="3" t="s">
        <v>5537</v>
      </c>
      <c r="AW539" s="18" t="s">
        <v>5537</v>
      </c>
      <c r="AX539" s="18" t="s">
        <v>5537</v>
      </c>
      <c r="AY539" s="18" t="s">
        <v>5537</v>
      </c>
      <c r="AZ539" s="18" t="s">
        <v>5537</v>
      </c>
      <c r="BA539" s="18" t="s">
        <v>5537</v>
      </c>
      <c r="BB539" s="18" t="s">
        <v>5537</v>
      </c>
      <c r="BC539" s="18" t="s">
        <v>5537</v>
      </c>
      <c r="BD539" s="18" t="s">
        <v>5537</v>
      </c>
      <c r="BE539" s="18" t="s">
        <v>5537</v>
      </c>
      <c r="BF539" s="18" t="s">
        <v>5537</v>
      </c>
      <c r="BG539" s="18" t="s">
        <v>5537</v>
      </c>
      <c r="BH539" s="18" t="s">
        <v>5537</v>
      </c>
      <c r="BI539" s="9" t="s">
        <v>6239</v>
      </c>
      <c r="BJ539" s="14"/>
      <c r="BK539" s="14" t="s">
        <v>5537</v>
      </c>
      <c r="BL539" s="14" t="str">
        <f>_xlfn.XLOOKUP(B539,'[4]cell downs 18042026 17h'!$B:$B,'[4]cell downs 18042026 17h'!$B:$B,"")</f>
        <v/>
      </c>
      <c r="BM539" s="14" t="str">
        <f>_xlfn.XLOOKUP(B539,'[5]Cells Huawei 19042026 15h'!$B:$B,'[5]Cells Huawei 19042026 15h'!$B:$B,"")</f>
        <v/>
      </c>
      <c r="BN539" s="9" t="str">
        <f>_xlfn.XLOOKUP(B539,'[6]cells down 19042026 9H40'!$B:$B,'[6]cells down 19042026 9H40'!$B:$B,"")</f>
        <v/>
      </c>
      <c r="BO539" s="9" t="s">
        <v>1362</v>
      </c>
      <c r="BP539" s="9" t="s">
        <v>12</v>
      </c>
      <c r="BQ539" s="115"/>
    </row>
    <row r="540" spans="1:69" s="9" customFormat="1" ht="22.95" customHeight="1" x14ac:dyDescent="0.3">
      <c r="A540" s="1" t="s">
        <v>70</v>
      </c>
      <c r="B540" s="8" t="s">
        <v>4583</v>
      </c>
      <c r="C540" s="3" t="str">
        <f>_xlfn.XLOOKUP(B540,'[1]daily break down'!$D:$D,'[1]daily break down'!$E:$E,"")</f>
        <v>CENTRE</v>
      </c>
      <c r="D540" s="1"/>
      <c r="E540" s="1"/>
      <c r="F540" s="3" t="s">
        <v>69</v>
      </c>
      <c r="G540" s="1" t="s">
        <v>70</v>
      </c>
      <c r="H540" s="34" t="str">
        <f>_xlfn.XLOOKUP(B540,[2]CALCULATION!$B:$B,[2]CALCULATION!$H:$H,"")</f>
        <v>ZTE</v>
      </c>
      <c r="I540" s="28">
        <v>0.260106782180903</v>
      </c>
      <c r="J540" s="28">
        <v>0.64648591884896578</v>
      </c>
      <c r="K540" s="28">
        <v>0.48714732916135189</v>
      </c>
      <c r="L540" s="28">
        <v>0.36981034891120534</v>
      </c>
      <c r="M540" s="28">
        <v>0</v>
      </c>
      <c r="N540" s="28">
        <v>0.34858660571350308</v>
      </c>
      <c r="O540" s="28">
        <v>0.50348426090008624</v>
      </c>
      <c r="P540" s="28">
        <v>0.61607711031780699</v>
      </c>
      <c r="Q540" s="28">
        <v>0.50027394680295501</v>
      </c>
      <c r="R540" s="28">
        <v>0.46002017504059178</v>
      </c>
      <c r="S540" s="94">
        <v>1.8869512859805669E-2</v>
      </c>
      <c r="T540" s="94">
        <f>_xlfn.XLOOKUP(B540,'[3]Nur des jours'!$B:$B,'[3]Nur des jours'!$U:$U,"")</f>
        <v>0</v>
      </c>
      <c r="U540" s="94">
        <v>0</v>
      </c>
      <c r="V540" s="94">
        <v>0</v>
      </c>
      <c r="W540" s="94">
        <v>0</v>
      </c>
      <c r="X540" s="94">
        <v>0.34214814244092262</v>
      </c>
      <c r="Y540" s="94">
        <v>8.9710443936502335E-2</v>
      </c>
      <c r="Z540" s="94">
        <v>9.0352506755927597E-2</v>
      </c>
      <c r="AA540" s="94">
        <v>0.57769602177877011</v>
      </c>
      <c r="AB540" s="94">
        <v>0.39058821515097075</v>
      </c>
      <c r="AC540" s="94">
        <f>_xlfn.XLOOKUP(B540,'[3]Nur des jours'!$B:$B,'[3]Nur des jours'!$N:$N,"")</f>
        <v>3.9201502141635758E-2</v>
      </c>
      <c r="AD540" s="94">
        <v>3.9201502141635758E-2</v>
      </c>
      <c r="AE540" s="94">
        <v>1.3488723427214848E-2</v>
      </c>
      <c r="AF540" s="94">
        <v>1.8487917826941702E-2</v>
      </c>
      <c r="AG540" s="94">
        <v>5.9576966600783064E-2</v>
      </c>
      <c r="AH540" s="94">
        <v>3.9201502141635758E-2</v>
      </c>
      <c r="AI540" s="49" t="s">
        <v>5559</v>
      </c>
      <c r="AJ540" s="49"/>
      <c r="AK540" s="48" t="str" cm="1">
        <f t="array" ref="AK540">IFERROR(_xlfn.IFS(
AM540="MPR ISSUE","PDH",
AM540="BSS Hardware Issue","BSS",
AM540="Sites strategiques, MLL, Pylone, etc.","ENVTECH",
AM540="AKTIVCO DEFAUT GE &amp; POWER Cabinet","AKTIVCO",
AM540="AKTIVCO Coupure ENEO &amp; Baisse de tension","AKTIVCO GRID ONLY",
AM540="Coupure ENEO &amp; Baisse de tension","IHS GRID ONLY",
AM540="Defaut GE &amp; POWER Cabinet","IHS",
AM540="Sharing","Partners",
AM540="Sites strategiques &amp; DataCenter","SST &amp; DC",
AM540="Exclu","Exclu",
AM540="SAT","SAT",
AM540="SPARE-ISSUE","SPARE-ISSUE",
AM540="Fiber CAmtel","TRANS_FO_CAMTEL",
AM540="Fiber AOF","Fiber AOF",
AM540="Projet OCM (HUAWEI)","TRAVAUX-HUAWEI",
AM540="Projet OCM (NOKIA)","TRAVAUX-NOKIA",
AM540="ACCESS-ISSUE","ACCESS-ISSUE",
AM540="Projet OCM (ZTE, NOKIA, autres projets)","TRAVAUX OCM",
AM540="No root CAuse","No root cause",
AM540="ODU HS","PDH",
AM540="IP &amp; VLAN","PDH",
AM540="Warehouse HUAWEI","SPARE-ISSUE",
AM540="SPARE-HS","SPARE-ISSUE",
AM540="Power Telco","BSS",AM540="no impacts","no impacts"
),"")</f>
        <v>no impacts</v>
      </c>
      <c r="AL540" s="48" t="str" cm="1">
        <f t="array" ref="AL540">IFERROR(_xlfn.IFS(
AM540="MPR ISSUE","TX ISSUE",
AM540="BSS Hardware Issue","RAN ISSUE",
AM540="Sites strategiques, MLL, Pylone, etc.","ENVTECH",
AM540="AKTIVCO DEFAUT GE &amp; POWER Cabinet","POWER ISSUE",
AM540="AKTIVCO Coupure ENEO &amp; Baisse de tension","POWER ISSUE",
AM540="Coupure ENEO &amp; Baisse de tension","POWER ISSUE",
AM540="Defaut GE &amp; POWER Cabinet","POWER ISSUE",
AM540="Sharing","POWER ISSUE",
AM540="Sites strategiques &amp; DataCenter","POWER ISSUE",
AM540="Exclu","Exclu",
AM540="SAT","TX ISSUE",
AM540="SPARE-ISSUE","SPARE-ISSUE",
AM540="Fiber CAmtel","TX ISSUE",
AM540="Fiber AOF","TX ISSUE",
AM540="Projet OCM (HUAWEI)","TRAVAUX-HUAWEI",
AM540="Projet OCM (NOKIA)","TRAVAUX -NOKIA",
AM540="ACCESS-ISSUE","ACCESS-ISSUE",
AM540="Projet OCM (ZTE, NOKIA, autres projets)","TRAVAUX OCM",
AM540="No root CAuse","No root cause",
AM540="ODU HS","TX ISSUE",
AM540="IP &amp; VLAN","TX ISSUE",
AM540="Warehouse HUAWEI","SPARE-ISSUE",
AM540="SPARE-HS","SPARE-ISSUE",
AM540="Power Telco","RAN ISSUE",AM540="no impacts","no impacts"
),"")</f>
        <v>no impacts</v>
      </c>
      <c r="AM540" s="67" t="s">
        <v>5605</v>
      </c>
      <c r="AN540" s="48" t="str" cm="1">
        <f t="array" ref="AN540">IFERROR(_xlfn.IFS(
AM540="MPR ISSUE","ACTIVE",
AM540="BSS Hardware Issue","ACTIVE",
AM540="Sites strategiques, MLL, Pylone, etc.","PASSIVE",
AM540="AKTIVCO DEFAUT GE &amp; POWER Cabinet","PASSIVE",
AM540="AKTIVCO Coupure ENEO &amp; Baisse de tension","PASSIVE",
AM540="Coupure ENEO &amp; Baisse de tension","PASSIVE",
AM540="Defaut GE &amp; POWER Cabinet","PASSIVE",
AM540="Sharing","PASSIVE",
AM540="Sites strategiques &amp; DataCenter","PASSIVE",
AM540="Exclu","Exclu",
AM540="SAT","ACTIVE",
AM540="SPARE-ISSUE","SPARE-ISSUE",
AM540="Fiber CAmtel","ACTIVE",
AM540="Fiber AOF","ACTIVE",
AM540="Projet OCM (HUAWEI)","PLANNED WORKS",
AM540="Projet OCM (NOKIA)","PLANNED WORKS",
AM540="ACCESS-ISSUE","ACCESS-ISSUE",
AM540="Projet OCM (ZTE, NOKIA, autres projets)","PLANNED WORKS",
AM540="No root CAuse","No root cause",
AM540="ODU HS","ACTIVE",
AM540="IP &amp; VLAN","ACTIVE",
AM540="Warehouse HUAWEI","SPARE-ISSUE",
AM540="SPARE-HS","SPARE-ISSUE",
AM540="Power Telco","ACTIVE", AM540="no impacts","no impacts"
),"")</f>
        <v>no impacts</v>
      </c>
      <c r="AO540" s="93" t="s">
        <v>5537</v>
      </c>
      <c r="AP540" s="101" t="str">
        <f t="shared" si="24"/>
        <v>SUD_007</v>
      </c>
      <c r="AR540" s="17" t="s">
        <v>5537</v>
      </c>
      <c r="AS540" s="7" t="s">
        <v>5537</v>
      </c>
      <c r="AT540" s="6"/>
      <c r="AU540" s="7"/>
      <c r="AV540" s="3" t="s">
        <v>5537</v>
      </c>
      <c r="AW540" s="18" t="s">
        <v>5537</v>
      </c>
      <c r="AX540" s="18" t="s">
        <v>5537</v>
      </c>
      <c r="AY540" s="18" t="s">
        <v>5537</v>
      </c>
      <c r="AZ540" s="18" t="s">
        <v>5537</v>
      </c>
      <c r="BA540" s="18" t="s">
        <v>5537</v>
      </c>
      <c r="BB540" s="18" t="s">
        <v>5537</v>
      </c>
      <c r="BC540" s="18" t="s">
        <v>5537</v>
      </c>
      <c r="BD540" s="18" t="s">
        <v>5537</v>
      </c>
      <c r="BE540" s="18" t="s">
        <v>5537</v>
      </c>
      <c r="BF540" s="18" t="s">
        <v>5537</v>
      </c>
      <c r="BG540" s="18" t="s">
        <v>5537</v>
      </c>
      <c r="BH540" s="18" t="s">
        <v>5537</v>
      </c>
      <c r="BI540" s="9" t="s">
        <v>5537</v>
      </c>
      <c r="BJ540" s="14"/>
      <c r="BK540" s="14" t="s">
        <v>5537</v>
      </c>
      <c r="BL540" s="14" t="str">
        <f>_xlfn.XLOOKUP(B540,'[4]cell downs 18042026 17h'!$B:$B,'[4]cell downs 18042026 17h'!$B:$B,"")</f>
        <v/>
      </c>
      <c r="BM540" s="14" t="str">
        <f>_xlfn.XLOOKUP(B540,'[5]Cells Huawei 19042026 15h'!$B:$B,'[5]Cells Huawei 19042026 15h'!$B:$B,"")</f>
        <v/>
      </c>
      <c r="BN540" s="9" t="str">
        <f>_xlfn.XLOOKUP(B540,'[6]cells down 19042026 9H40'!$B:$B,'[6]cells down 19042026 9H40'!$B:$B,"")</f>
        <v/>
      </c>
      <c r="BO540" s="9" t="s">
        <v>5537</v>
      </c>
      <c r="BP540" s="9" t="s">
        <v>5459</v>
      </c>
      <c r="BQ540" s="115"/>
    </row>
    <row r="541" spans="1:69" s="9" customFormat="1" x14ac:dyDescent="0.3">
      <c r="A541" s="1" t="s">
        <v>1306</v>
      </c>
      <c r="B541" s="1" t="s">
        <v>1307</v>
      </c>
      <c r="C541" s="3" t="str">
        <f>_xlfn.XLOOKUP(B541,'[1]daily break down'!$D:$D,'[1]daily break down'!$E:$E,"")</f>
        <v>NORD-OUEST</v>
      </c>
      <c r="D541" s="1" t="s">
        <v>11</v>
      </c>
      <c r="E541" s="1" t="s">
        <v>66</v>
      </c>
      <c r="F541" s="3" t="s">
        <v>51</v>
      </c>
      <c r="G541" s="1" t="s">
        <v>1306</v>
      </c>
      <c r="H541" s="33" t="str">
        <f>_xlfn.XLOOKUP(B541,[2]CALCULATION!$B:$B,[2]CALCULATION!$H:$H,"")</f>
        <v>NOKIA</v>
      </c>
      <c r="I541" s="28">
        <v>1.3772101724945498</v>
      </c>
      <c r="J541" s="28">
        <v>1.7529789867477827</v>
      </c>
      <c r="K541" s="28">
        <v>1.7494347962478241</v>
      </c>
      <c r="L541" s="28">
        <v>0.32771615626655243</v>
      </c>
      <c r="M541" s="28">
        <v>2.6368159397671675</v>
      </c>
      <c r="N541" s="28">
        <v>0.5396473636077308</v>
      </c>
      <c r="O541" s="28">
        <v>0.44382272630359626</v>
      </c>
      <c r="P541" s="28">
        <v>1.8156653712567401</v>
      </c>
      <c r="Q541" s="28">
        <v>1.9733958767943285</v>
      </c>
      <c r="R541" s="28">
        <v>1.3563902097091696</v>
      </c>
      <c r="S541" s="94">
        <v>2.5985395165136871</v>
      </c>
      <c r="T541" s="94">
        <f>_xlfn.XLOOKUP(B541,'[3]Nur des jours'!$B:$B,'[3]Nur des jours'!$U:$U,"")</f>
        <v>0.26665225592338632</v>
      </c>
      <c r="U541" s="94">
        <v>0.29950657014578247</v>
      </c>
      <c r="V541" s="94">
        <v>1.3070080443337244</v>
      </c>
      <c r="W541" s="94">
        <v>0.26665225592338632</v>
      </c>
      <c r="X541" s="94">
        <v>8.5715386393404688E-2</v>
      </c>
      <c r="Y541" s="94">
        <v>0.10515562175936617</v>
      </c>
      <c r="Z541" s="94">
        <v>7.8991561867746529E-2</v>
      </c>
      <c r="AA541" s="94">
        <v>0.83928311546001666</v>
      </c>
      <c r="AB541" s="94">
        <v>1.4143217105694923E-2</v>
      </c>
      <c r="AC541" s="94">
        <f>_xlfn.XLOOKUP(B541,'[3]Nur des jours'!$B:$B,'[3]Nur des jours'!$N:$N,"")</f>
        <v>3.9040986436779529E-2</v>
      </c>
      <c r="AD541" s="94">
        <v>3.9040986436779529E-2</v>
      </c>
      <c r="AE541" s="94">
        <v>0.11477904471861523</v>
      </c>
      <c r="AF541" s="94">
        <v>6.7470274828210788E-2</v>
      </c>
      <c r="AG541" s="94">
        <v>0</v>
      </c>
      <c r="AH541" s="94">
        <v>3.9040986436779529E-2</v>
      </c>
      <c r="AI541" s="49" t="s">
        <v>6659</v>
      </c>
      <c r="AJ541" s="49"/>
      <c r="AK541" s="48" t="str" cm="1">
        <f t="array" ref="AK541">IFERROR(_xlfn.IFS(
AM541="MPR ISSUE","PDH",
AM541="BSS Hardware Issue","BSS",
AM541="Sites strategiques, MLL, Pylone, etc.","ENVTECH",
AM541="AKTIVCO DEFAUT GE &amp; POWER Cabinet","AKTIVCO",
AM541="AKTIVCO Coupure ENEO &amp; Baisse de tension","AKTIVCO GRID ONLY",
AM541="Coupure ENEO &amp; Baisse de tension","IHS GRID ONLY",
AM541="Defaut GE &amp; POWER Cabinet","IHS",
AM541="Sharing","Partners",
AM541="Sites strategiques &amp; DataCenter","SST &amp; DC",
AM541="Exclu","Exclu",
AM541="SAT","SAT",
AM541="SPARE-ISSUE","SPARE-ISSUE",
AM541="Fiber CAmtel","TRANS_FO_CAMTEL",
AM541="Fiber AOF","Fiber AOF",
AM541="Projet OCM (HUAWEI)","TRAVAUX-HUAWEI",
AM541="Projet OCM (NOKIA)","TRAVAUX-NOKIA",
AM541="ACCESS-ISSUE","ACCESS-ISSUE",
AM541="Projet OCM (ZTE, NOKIA, autres projets)","TRAVAUX OCM",
AM541="No root CAuse","No root cause",
AM541="ODU HS","PDH",
AM541="IP &amp; VLAN","PDH",
AM541="Warehouse HUAWEI","SPARE-ISSUE",
AM541="SPARE-HS","SPARE-ISSUE",
AM541="Power Telco","BSS",AM541="no impacts","no impacts"
),"")</f>
        <v>IHS</v>
      </c>
      <c r="AL541" s="48" t="str" cm="1">
        <f t="array" ref="AL541">IFERROR(_xlfn.IFS(
AM541="MPR ISSUE","TX ISSUE",
AM541="BSS Hardware Issue","RAN ISSUE",
AM541="Sites strategiques, MLL, Pylone, etc.","ENVTECH",
AM541="AKTIVCO DEFAUT GE &amp; POWER Cabinet","POWER ISSUE",
AM541="AKTIVCO Coupure ENEO &amp; Baisse de tension","POWER ISSUE",
AM541="Coupure ENEO &amp; Baisse de tension","POWER ISSUE",
AM541="Defaut GE &amp; POWER Cabinet","POWER ISSUE",
AM541="Sharing","POWER ISSUE",
AM541="Sites strategiques &amp; DataCenter","POWER ISSUE",
AM541="Exclu","Exclu",
AM541="SAT","TX ISSUE",
AM541="SPARE-ISSUE","SPARE-ISSUE",
AM541="Fiber CAmtel","TX ISSUE",
AM541="Fiber AOF","TX ISSUE",
AM541="Projet OCM (HUAWEI)","TRAVAUX-HUAWEI",
AM541="Projet OCM (NOKIA)","TRAVAUX -NOKIA",
AM541="ACCESS-ISSUE","ACCESS-ISSUE",
AM541="Projet OCM (ZTE, NOKIA, autres projets)","TRAVAUX OCM",
AM541="No root CAuse","No root cause",
AM541="ODU HS","TX ISSUE",
AM541="IP &amp; VLAN","TX ISSUE",
AM541="Warehouse HUAWEI","SPARE-ISSUE",
AM541="SPARE-HS","SPARE-ISSUE",
AM541="Power Telco","RAN ISSUE",AM541="no impacts","no impacts"
),"")</f>
        <v>POWER ISSUE</v>
      </c>
      <c r="AM541" s="67" t="s">
        <v>5330</v>
      </c>
      <c r="AN541" s="48" t="str" cm="1">
        <f t="array" ref="AN541">IFERROR(_xlfn.IFS(
AM541="MPR ISSUE","ACTIVE",
AM541="BSS Hardware Issue","ACTIVE",
AM541="Sites strategiques, MLL, Pylone, etc.","PASSIVE",
AM541="AKTIVCO DEFAUT GE &amp; POWER Cabinet","PASSIVE",
AM541="AKTIVCO Coupure ENEO &amp; Baisse de tension","PASSIVE",
AM541="Coupure ENEO &amp; Baisse de tension","PASSIVE",
AM541="Defaut GE &amp; POWER Cabinet","PASSIVE",
AM541="Sharing","PASSIVE",
AM541="Sites strategiques &amp; DataCenter","PASSIVE",
AM541="Exclu","Exclu",
AM541="SAT","ACTIVE",
AM541="SPARE-ISSUE","SPARE-ISSUE",
AM541="Fiber CAmtel","ACTIVE",
AM541="Fiber AOF","ACTIVE",
AM541="Projet OCM (HUAWEI)","PLANNED WORKS",
AM541="Projet OCM (NOKIA)","PLANNED WORKS",
AM541="ACCESS-ISSUE","ACCESS-ISSUE",
AM541="Projet OCM (ZTE, NOKIA, autres projets)","PLANNED WORKS",
AM541="No root CAuse","No root cause",
AM541="ODU HS","ACTIVE",
AM541="IP &amp; VLAN","ACTIVE",
AM541="Warehouse HUAWEI","SPARE-ISSUE",
AM541="SPARE-HS","SPARE-ISSUE",
AM541="Power Telco","ACTIVE", AM541="no impacts","no impacts"
),"")</f>
        <v>PASSIVE</v>
      </c>
      <c r="AO541" s="93" t="s">
        <v>6210</v>
      </c>
      <c r="AP541" s="101" t="str">
        <f t="shared" si="24"/>
        <v>NRO_237</v>
      </c>
      <c r="AR541" s="17" t="s">
        <v>5537</v>
      </c>
      <c r="AS541" s="7" t="s">
        <v>5537</v>
      </c>
      <c r="AT541" s="6"/>
      <c r="AU541" s="7"/>
      <c r="AV541" s="3" t="s">
        <v>5537</v>
      </c>
      <c r="AW541" s="18" t="s">
        <v>5537</v>
      </c>
      <c r="AX541" s="18" t="s">
        <v>5537</v>
      </c>
      <c r="AY541" s="18" t="s">
        <v>5537</v>
      </c>
      <c r="AZ541" s="18" t="s">
        <v>5537</v>
      </c>
      <c r="BA541" s="18" t="s">
        <v>5537</v>
      </c>
      <c r="BB541" s="18" t="s">
        <v>5537</v>
      </c>
      <c r="BC541" s="18" t="s">
        <v>5537</v>
      </c>
      <c r="BD541" s="18" t="s">
        <v>5537</v>
      </c>
      <c r="BE541" s="18" t="s">
        <v>5537</v>
      </c>
      <c r="BF541" s="18" t="s">
        <v>5537</v>
      </c>
      <c r="BG541" s="18" t="s">
        <v>5537</v>
      </c>
      <c r="BH541" s="18" t="s">
        <v>5537</v>
      </c>
      <c r="BI541" s="9" t="s">
        <v>6210</v>
      </c>
      <c r="BJ541" s="14"/>
      <c r="BK541" s="14" t="s">
        <v>5537</v>
      </c>
      <c r="BL541" s="14" t="str">
        <f>_xlfn.XLOOKUP(B541,'[4]cell downs 18042026 17h'!$B:$B,'[4]cell downs 18042026 17h'!$B:$B,"")</f>
        <v/>
      </c>
      <c r="BM541" s="14" t="str">
        <f>_xlfn.XLOOKUP(B541,'[5]Cells Huawei 19042026 15h'!$B:$B,'[5]Cells Huawei 19042026 15h'!$B:$B,"")</f>
        <v/>
      </c>
      <c r="BN541" s="9" t="str">
        <f>_xlfn.XLOOKUP(B541,'[6]cells down 19042026 9H40'!$B:$B,'[6]cells down 19042026 9H40'!$B:$B,"")</f>
        <v/>
      </c>
      <c r="BO541" s="9" t="s">
        <v>1307</v>
      </c>
      <c r="BP541" s="9" t="s">
        <v>12</v>
      </c>
      <c r="BQ541" s="115"/>
    </row>
    <row r="542" spans="1:69" s="9" customFormat="1" x14ac:dyDescent="0.3">
      <c r="A542" s="1" t="s">
        <v>827</v>
      </c>
      <c r="B542" s="8" t="s">
        <v>828</v>
      </c>
      <c r="C542" s="3" t="str">
        <f>_xlfn.XLOOKUP(B542,'[1]daily break down'!$D:$D,'[1]daily break down'!$E:$E,"")</f>
        <v>Douala</v>
      </c>
      <c r="D542" s="1" t="s">
        <v>11</v>
      </c>
      <c r="E542" s="1" t="s">
        <v>12</v>
      </c>
      <c r="F542" s="3" t="s">
        <v>31</v>
      </c>
      <c r="G542" s="1" t="s">
        <v>32</v>
      </c>
      <c r="H542" s="34" t="str">
        <f>_xlfn.XLOOKUP(B542,[2]CALCULATION!$B:$B,[2]CALCULATION!$H:$H,"")</f>
        <v>ZTE</v>
      </c>
      <c r="I542" s="28">
        <v>0</v>
      </c>
      <c r="J542" s="28">
        <v>0.22079826956936169</v>
      </c>
      <c r="K542" s="28">
        <v>0</v>
      </c>
      <c r="L542" s="28">
        <v>3.4067318146407439</v>
      </c>
      <c r="M542" s="28">
        <v>0</v>
      </c>
      <c r="N542" s="28">
        <v>0</v>
      </c>
      <c r="O542" s="28">
        <v>0</v>
      </c>
      <c r="P542" s="28">
        <v>0</v>
      </c>
      <c r="Q542" s="28">
        <v>0</v>
      </c>
      <c r="R542" s="28">
        <v>0</v>
      </c>
      <c r="S542" s="94">
        <v>0</v>
      </c>
      <c r="T542" s="94">
        <f>_xlfn.XLOOKUP(B542,'[3]Nur des jours'!$B:$B,'[3]Nur des jours'!$U:$U,"")</f>
        <v>0</v>
      </c>
      <c r="U542" s="94">
        <v>0</v>
      </c>
      <c r="V542" s="94">
        <v>0</v>
      </c>
      <c r="W542" s="94">
        <v>0</v>
      </c>
      <c r="X542" s="94">
        <v>0</v>
      </c>
      <c r="Y542" s="94">
        <v>0</v>
      </c>
      <c r="Z542" s="94">
        <v>0</v>
      </c>
      <c r="AA542" s="94">
        <v>0.14009454018314466</v>
      </c>
      <c r="AB542" s="94">
        <v>0</v>
      </c>
      <c r="AC542" s="94">
        <f>_xlfn.XLOOKUP(B542,'[3]Nur des jours'!$B:$B,'[3]Nur des jours'!$N:$N,"")</f>
        <v>3.9005316280144781E-2</v>
      </c>
      <c r="AD542" s="94">
        <v>3.9005316280144781E-2</v>
      </c>
      <c r="AE542" s="94">
        <v>0</v>
      </c>
      <c r="AF542" s="94">
        <v>0</v>
      </c>
      <c r="AG542" s="94">
        <v>7.4796111340937166E-2</v>
      </c>
      <c r="AH542" s="94">
        <v>3.9005316280144781E-2</v>
      </c>
      <c r="AI542" s="49" t="s">
        <v>5559</v>
      </c>
      <c r="AJ542" s="49"/>
      <c r="AK542" s="48" t="str" cm="1">
        <f t="array" ref="AK542">IFERROR(_xlfn.IFS(
AM542="MPR ISSUE","PDH",
AM542="BSS Hardware Issue","BSS",
AM542="Sites strategiques, MLL, Pylone, etc.","ENVTECH",
AM542="AKTIVCO DEFAUT GE &amp; POWER Cabinet","AKTIVCO",
AM542="AKTIVCO Coupure ENEO &amp; Baisse de tension","AKTIVCO GRID ONLY",
AM542="Coupure ENEO &amp; Baisse de tension","IHS GRID ONLY",
AM542="Defaut GE &amp; POWER Cabinet","IHS",
AM542="Sharing","Partners",
AM542="Sites strategiques &amp; DataCenter","SST &amp; DC",
AM542="Exclu","Exclu",
AM542="SAT","SAT",
AM542="SPARE-ISSUE","SPARE-ISSUE",
AM542="Fiber CAmtel","TRANS_FO_CAMTEL",
AM542="Fiber AOF","Fiber AOF",
AM542="Projet OCM (HUAWEI)","TRAVAUX-HUAWEI",
AM542="Projet OCM (NOKIA)","TRAVAUX-NOKIA",
AM542="ACCESS-ISSUE","ACCESS-ISSUE",
AM542="Projet OCM (ZTE, NOKIA, autres projets)","TRAVAUX OCM",
AM542="No root CAuse","No root cause",
AM542="ODU HS","PDH",
AM542="IP &amp; VLAN","PDH",
AM542="Warehouse HUAWEI","SPARE-ISSUE",
AM542="SPARE-HS","SPARE-ISSUE",
AM542="Power Telco","BSS",AM542="no impacts","no impacts"
),"")</f>
        <v>no impacts</v>
      </c>
      <c r="AL542" s="48" t="str" cm="1">
        <f t="array" ref="AL542">IFERROR(_xlfn.IFS(
AM542="MPR ISSUE","TX ISSUE",
AM542="BSS Hardware Issue","RAN ISSUE",
AM542="Sites strategiques, MLL, Pylone, etc.","ENVTECH",
AM542="AKTIVCO DEFAUT GE &amp; POWER Cabinet","POWER ISSUE",
AM542="AKTIVCO Coupure ENEO &amp; Baisse de tension","POWER ISSUE",
AM542="Coupure ENEO &amp; Baisse de tension","POWER ISSUE",
AM542="Defaut GE &amp; POWER Cabinet","POWER ISSUE",
AM542="Sharing","POWER ISSUE",
AM542="Sites strategiques &amp; DataCenter","POWER ISSUE",
AM542="Exclu","Exclu",
AM542="SAT","TX ISSUE",
AM542="SPARE-ISSUE","SPARE-ISSUE",
AM542="Fiber CAmtel","TX ISSUE",
AM542="Fiber AOF","TX ISSUE",
AM542="Projet OCM (HUAWEI)","TRAVAUX-HUAWEI",
AM542="Projet OCM (NOKIA)","TRAVAUX -NOKIA",
AM542="ACCESS-ISSUE","ACCESS-ISSUE",
AM542="Projet OCM (ZTE, NOKIA, autres projets)","TRAVAUX OCM",
AM542="No root CAuse","No root cause",
AM542="ODU HS","TX ISSUE",
AM542="IP &amp; VLAN","TX ISSUE",
AM542="Warehouse HUAWEI","SPARE-ISSUE",
AM542="SPARE-HS","SPARE-ISSUE",
AM542="Power Telco","RAN ISSUE",AM542="no impacts","no impacts"
),"")</f>
        <v>no impacts</v>
      </c>
      <c r="AM542" s="67" t="s">
        <v>5605</v>
      </c>
      <c r="AN542" s="48" t="str" cm="1">
        <f t="array" ref="AN542">IFERROR(_xlfn.IFS(
AM542="MPR ISSUE","ACTIVE",
AM542="BSS Hardware Issue","ACTIVE",
AM542="Sites strategiques, MLL, Pylone, etc.","PASSIVE",
AM542="AKTIVCO DEFAUT GE &amp; POWER Cabinet","PASSIVE",
AM542="AKTIVCO Coupure ENEO &amp; Baisse de tension","PASSIVE",
AM542="Coupure ENEO &amp; Baisse de tension","PASSIVE",
AM542="Defaut GE &amp; POWER Cabinet","PASSIVE",
AM542="Sharing","PASSIVE",
AM542="Sites strategiques &amp; DataCenter","PASSIVE",
AM542="Exclu","Exclu",
AM542="SAT","ACTIVE",
AM542="SPARE-ISSUE","SPARE-ISSUE",
AM542="Fiber CAmtel","ACTIVE",
AM542="Fiber AOF","ACTIVE",
AM542="Projet OCM (HUAWEI)","PLANNED WORKS",
AM542="Projet OCM (NOKIA)","PLANNED WORKS",
AM542="ACCESS-ISSUE","ACCESS-ISSUE",
AM542="Projet OCM (ZTE, NOKIA, autres projets)","PLANNED WORKS",
AM542="No root CAuse","No root cause",
AM542="ODU HS","ACTIVE",
AM542="IP &amp; VLAN","ACTIVE",
AM542="Warehouse HUAWEI","SPARE-ISSUE",
AM542="SPARE-HS","SPARE-ISSUE",
AM542="Power Telco","ACTIVE", AM542="no impacts","no impacts"
),"")</f>
        <v>no impacts</v>
      </c>
      <c r="AO542" s="93" t="s">
        <v>5537</v>
      </c>
      <c r="AP542" s="101" t="str">
        <f t="shared" si="24"/>
        <v>LIT_271</v>
      </c>
      <c r="AR542" s="17" t="s">
        <v>5537</v>
      </c>
      <c r="AS542" s="7" t="s">
        <v>5537</v>
      </c>
      <c r="AT542" s="6"/>
      <c r="AU542" s="7"/>
      <c r="AV542" s="3" t="s">
        <v>5537</v>
      </c>
      <c r="AW542" s="18" t="s">
        <v>5537</v>
      </c>
      <c r="AX542" s="18" t="s">
        <v>5537</v>
      </c>
      <c r="AY542" s="18" t="s">
        <v>5537</v>
      </c>
      <c r="AZ542" s="18" t="s">
        <v>5537</v>
      </c>
      <c r="BA542" s="18" t="s">
        <v>5537</v>
      </c>
      <c r="BB542" s="18" t="s">
        <v>5537</v>
      </c>
      <c r="BC542" s="18" t="s">
        <v>5537</v>
      </c>
      <c r="BD542" s="18" t="s">
        <v>5537</v>
      </c>
      <c r="BE542" s="18" t="s">
        <v>5537</v>
      </c>
      <c r="BF542" s="18" t="s">
        <v>5537</v>
      </c>
      <c r="BG542" s="18" t="s">
        <v>5537</v>
      </c>
      <c r="BH542" s="18" t="s">
        <v>5537</v>
      </c>
      <c r="BI542" s="9" t="s">
        <v>5537</v>
      </c>
      <c r="BJ542" s="14"/>
      <c r="BK542" s="14" t="s">
        <v>5537</v>
      </c>
      <c r="BL542" s="14" t="str">
        <f>_xlfn.XLOOKUP(B542,'[4]cell downs 18042026 17h'!$B:$B,'[4]cell downs 18042026 17h'!$B:$B,"")</f>
        <v/>
      </c>
      <c r="BM542" s="14" t="str">
        <f>_xlfn.XLOOKUP(B542,'[5]Cells Huawei 19042026 15h'!$B:$B,'[5]Cells Huawei 19042026 15h'!$B:$B,"")</f>
        <v/>
      </c>
      <c r="BN542" s="9" t="str">
        <f>_xlfn.XLOOKUP(B542,'[6]cells down 19042026 9H40'!$B:$B,'[6]cells down 19042026 9H40'!$B:$B,"")</f>
        <v/>
      </c>
      <c r="BO542" s="9" t="s">
        <v>828</v>
      </c>
      <c r="BP542" s="9" t="s">
        <v>154</v>
      </c>
      <c r="BQ542" s="115"/>
    </row>
    <row r="543" spans="1:69" s="9" customFormat="1" x14ac:dyDescent="0.3">
      <c r="A543" s="1" t="s">
        <v>476</v>
      </c>
      <c r="B543" s="1" t="s">
        <v>477</v>
      </c>
      <c r="C543" s="3" t="str">
        <f>_xlfn.XLOOKUP(B543,'[1]daily break down'!$D:$D,'[1]daily break down'!$E:$E,"")</f>
        <v>NORD-OUEST</v>
      </c>
      <c r="D543" s="1" t="s">
        <v>11</v>
      </c>
      <c r="E543" s="1" t="s">
        <v>96</v>
      </c>
      <c r="F543" s="3" t="s">
        <v>51</v>
      </c>
      <c r="G543" s="1" t="s">
        <v>476</v>
      </c>
      <c r="H543" s="33" t="str">
        <f>_xlfn.XLOOKUP(B543,[2]CALCULATION!$B:$B,[2]CALCULATION!$H:$H,"")</f>
        <v>NOKIA</v>
      </c>
      <c r="I543" s="28">
        <v>3.3536926661023241</v>
      </c>
      <c r="J543" s="28">
        <v>5.9314207636972629</v>
      </c>
      <c r="K543" s="28">
        <v>3.7208201961283032</v>
      </c>
      <c r="L543" s="28">
        <v>5.7481776710180421</v>
      </c>
      <c r="M543" s="28">
        <v>11.92999102931838</v>
      </c>
      <c r="N543" s="28">
        <v>12.855955704306867</v>
      </c>
      <c r="O543" s="28">
        <v>0.19079468164671992</v>
      </c>
      <c r="P543" s="28">
        <v>6.1982129794441017</v>
      </c>
      <c r="Q543" s="28">
        <v>7.897186463520768</v>
      </c>
      <c r="R543" s="28">
        <v>5.8395198825471768</v>
      </c>
      <c r="S543" s="94">
        <v>5.3997353087385749</v>
      </c>
      <c r="T543" s="94">
        <f>_xlfn.XLOOKUP(B543,'[3]Nur des jours'!$B:$B,'[3]Nur des jours'!$U:$U,"")</f>
        <v>2.9555935086022149</v>
      </c>
      <c r="U543" s="94">
        <v>3.0231543110979953</v>
      </c>
      <c r="V543" s="94">
        <v>2.0532990614468392</v>
      </c>
      <c r="W543" s="94">
        <v>2.9555935086022149</v>
      </c>
      <c r="X543" s="94">
        <v>2.9451243176299036</v>
      </c>
      <c r="Y543" s="94">
        <v>4.1239873242531386</v>
      </c>
      <c r="Z543" s="94">
        <v>0.13633133865817429</v>
      </c>
      <c r="AA543" s="94">
        <v>4.1912434045879516E-3</v>
      </c>
      <c r="AB543" s="94">
        <v>0</v>
      </c>
      <c r="AC543" s="94">
        <f>_xlfn.XLOOKUP(B543,'[3]Nur des jours'!$B:$B,'[3]Nur des jours'!$N:$N,"")</f>
        <v>3.8309748225766486E-2</v>
      </c>
      <c r="AD543" s="94">
        <v>3.8309748225766486E-2</v>
      </c>
      <c r="AE543" s="94">
        <v>0.17273059722072348</v>
      </c>
      <c r="AF543" s="94">
        <v>4.0641543498883312E-2</v>
      </c>
      <c r="AG543" s="94">
        <v>0</v>
      </c>
      <c r="AH543" s="94">
        <v>3.8309748225766486E-2</v>
      </c>
      <c r="AI543" s="49" t="s">
        <v>6659</v>
      </c>
      <c r="AJ543" s="49"/>
      <c r="AK543" s="48" t="str" cm="1">
        <f t="array" ref="AK543">IFERROR(_xlfn.IFS(
AM543="MPR ISSUE","PDH",
AM543="BSS Hardware Issue","BSS",
AM543="Sites strategiques, MLL, Pylone, etc.","ENVTECH",
AM543="AKTIVCO DEFAUT GE &amp; POWER Cabinet","AKTIVCO",
AM543="AKTIVCO Coupure ENEO &amp; Baisse de tension","AKTIVCO GRID ONLY",
AM543="Coupure ENEO &amp; Baisse de tension","IHS GRID ONLY",
AM543="Defaut GE &amp; POWER Cabinet","IHS",
AM543="Sharing","Partners",
AM543="Sites strategiques &amp; DataCenter","SST &amp; DC",
AM543="Exclu","Exclu",
AM543="SAT","SAT",
AM543="SPARE-ISSUE","SPARE-ISSUE",
AM543="Fiber CAmtel","TRANS_FO_CAMTEL",
AM543="Fiber AOF","Fiber AOF",
AM543="Projet OCM (HUAWEI)","TRAVAUX-HUAWEI",
AM543="Projet OCM (NOKIA)","TRAVAUX-NOKIA",
AM543="ACCESS-ISSUE","ACCESS-ISSUE",
AM543="Projet OCM (ZTE, NOKIA, autres projets)","TRAVAUX OCM",
AM543="No root CAuse","No root cause",
AM543="ODU HS","PDH",
AM543="IP &amp; VLAN","PDH",
AM543="Warehouse HUAWEI","SPARE-ISSUE",
AM543="SPARE-HS","SPARE-ISSUE",
AM543="Power Telco","BSS",AM543="no impacts","no impacts"
),"")</f>
        <v>no impacts</v>
      </c>
      <c r="AL543" s="48" t="str" cm="1">
        <f t="array" ref="AL543">IFERROR(_xlfn.IFS(
AM543="MPR ISSUE","TX ISSUE",
AM543="BSS Hardware Issue","RAN ISSUE",
AM543="Sites strategiques, MLL, Pylone, etc.","ENVTECH",
AM543="AKTIVCO DEFAUT GE &amp; POWER Cabinet","POWER ISSUE",
AM543="AKTIVCO Coupure ENEO &amp; Baisse de tension","POWER ISSUE",
AM543="Coupure ENEO &amp; Baisse de tension","POWER ISSUE",
AM543="Defaut GE &amp; POWER Cabinet","POWER ISSUE",
AM543="Sharing","POWER ISSUE",
AM543="Sites strategiques &amp; DataCenter","POWER ISSUE",
AM543="Exclu","Exclu",
AM543="SAT","TX ISSUE",
AM543="SPARE-ISSUE","SPARE-ISSUE",
AM543="Fiber CAmtel","TX ISSUE",
AM543="Fiber AOF","TX ISSUE",
AM543="Projet OCM (HUAWEI)","TRAVAUX-HUAWEI",
AM543="Projet OCM (NOKIA)","TRAVAUX -NOKIA",
AM543="ACCESS-ISSUE","ACCESS-ISSUE",
AM543="Projet OCM (ZTE, NOKIA, autres projets)","TRAVAUX OCM",
AM543="No root CAuse","No root cause",
AM543="ODU HS","TX ISSUE",
AM543="IP &amp; VLAN","TX ISSUE",
AM543="Warehouse HUAWEI","SPARE-ISSUE",
AM543="SPARE-HS","SPARE-ISSUE",
AM543="Power Telco","RAN ISSUE",AM543="no impacts","no impacts"
),"")</f>
        <v>no impacts</v>
      </c>
      <c r="AM543" s="67" t="s">
        <v>5605</v>
      </c>
      <c r="AN543" s="48" t="str" cm="1">
        <f t="array" ref="AN543">IFERROR(_xlfn.IFS(
AM543="MPR ISSUE","ACTIVE",
AM543="BSS Hardware Issue","ACTIVE",
AM543="Sites strategiques, MLL, Pylone, etc.","PASSIVE",
AM543="AKTIVCO DEFAUT GE &amp; POWER Cabinet","PASSIVE",
AM543="AKTIVCO Coupure ENEO &amp; Baisse de tension","PASSIVE",
AM543="Coupure ENEO &amp; Baisse de tension","PASSIVE",
AM543="Defaut GE &amp; POWER Cabinet","PASSIVE",
AM543="Sharing","PASSIVE",
AM543="Sites strategiques &amp; DataCenter","PASSIVE",
AM543="Exclu","Exclu",
AM543="SAT","ACTIVE",
AM543="SPARE-ISSUE","SPARE-ISSUE",
AM543="Fiber CAmtel","ACTIVE",
AM543="Fiber AOF","ACTIVE",
AM543="Projet OCM (HUAWEI)","PLANNED WORKS",
AM543="Projet OCM (NOKIA)","PLANNED WORKS",
AM543="ACCESS-ISSUE","ACCESS-ISSUE",
AM543="Projet OCM (ZTE, NOKIA, autres projets)","PLANNED WORKS",
AM543="No root CAuse","No root cause",
AM543="ODU HS","ACTIVE",
AM543="IP &amp; VLAN","ACTIVE",
AM543="Warehouse HUAWEI","SPARE-ISSUE",
AM543="SPARE-HS","SPARE-ISSUE",
AM543="Power Telco","ACTIVE", AM543="no impacts","no impacts"
),"")</f>
        <v>no impacts</v>
      </c>
      <c r="AO543" s="93" t="s">
        <v>6184</v>
      </c>
      <c r="AP543" s="101" t="str">
        <f t="shared" si="24"/>
        <v>NRO_043</v>
      </c>
      <c r="AR543" s="17" t="s">
        <v>5537</v>
      </c>
      <c r="AS543" s="7" t="s">
        <v>5537</v>
      </c>
      <c r="AT543" s="6"/>
      <c r="AU543" s="7"/>
      <c r="AV543" s="3" t="s">
        <v>5537</v>
      </c>
      <c r="AW543" s="18" t="s">
        <v>5537</v>
      </c>
      <c r="AX543" s="18" t="s">
        <v>5537</v>
      </c>
      <c r="AY543" s="18" t="s">
        <v>5537</v>
      </c>
      <c r="AZ543" s="18" t="s">
        <v>5537</v>
      </c>
      <c r="BA543" s="18" t="s">
        <v>5537</v>
      </c>
      <c r="BB543" s="18" t="s">
        <v>5537</v>
      </c>
      <c r="BC543" s="18" t="s">
        <v>6185</v>
      </c>
      <c r="BD543" s="18" t="s">
        <v>6186</v>
      </c>
      <c r="BE543" s="18" t="s">
        <v>6186</v>
      </c>
      <c r="BF543" s="18" t="s">
        <v>5537</v>
      </c>
      <c r="BG543" s="18" t="s">
        <v>5537</v>
      </c>
      <c r="BH543" s="18" t="s">
        <v>5537</v>
      </c>
      <c r="BI543" s="9" t="s">
        <v>5537</v>
      </c>
      <c r="BJ543" s="14"/>
      <c r="BK543" s="14" t="s">
        <v>5537</v>
      </c>
      <c r="BL543" s="14" t="str">
        <f>_xlfn.XLOOKUP(B543,'[4]cell downs 18042026 17h'!$B:$B,'[4]cell downs 18042026 17h'!$B:$B,"")</f>
        <v/>
      </c>
      <c r="BM543" s="14" t="str">
        <f>_xlfn.XLOOKUP(B543,'[5]Cells Huawei 19042026 15h'!$B:$B,'[5]Cells Huawei 19042026 15h'!$B:$B,"")</f>
        <v/>
      </c>
      <c r="BN543" s="9" t="str">
        <f>_xlfn.XLOOKUP(B543,'[6]cells down 19042026 9H40'!$B:$B,'[6]cells down 19042026 9H40'!$B:$B,"")</f>
        <v/>
      </c>
      <c r="BO543" s="9" t="s">
        <v>477</v>
      </c>
      <c r="BP543" s="9" t="s">
        <v>318</v>
      </c>
      <c r="BQ543" s="115"/>
    </row>
    <row r="544" spans="1:69" s="9" customFormat="1" x14ac:dyDescent="0.3">
      <c r="A544" s="19" t="s">
        <v>5380</v>
      </c>
      <c r="B544" s="26" t="s">
        <v>5381</v>
      </c>
      <c r="C544" s="3" t="str">
        <f>_xlfn.XLOOKUP(B544,'[1]daily break down'!$D:$D,'[1]daily break down'!$E:$E,"")</f>
        <v>Maroua</v>
      </c>
      <c r="D544" s="19" t="s">
        <v>357</v>
      </c>
      <c r="E544" s="19" t="s">
        <v>987</v>
      </c>
      <c r="F544" s="19" t="s">
        <v>5382</v>
      </c>
      <c r="G544" s="19" t="s">
        <v>84</v>
      </c>
      <c r="H544" s="32" t="str">
        <f>_xlfn.XLOOKUP(B544,[2]CALCULATION!$B:$B,[2]CALCULATION!$H:$H,"")</f>
        <v>Huawei</v>
      </c>
      <c r="I544" s="28">
        <v>0.47717752038192751</v>
      </c>
      <c r="J544" s="28">
        <v>0.7969426395345186</v>
      </c>
      <c r="K544" s="28">
        <v>0</v>
      </c>
      <c r="L544" s="28">
        <v>2.229188603812998</v>
      </c>
      <c r="M544" s="28">
        <v>0.23453127987375622</v>
      </c>
      <c r="N544" s="28">
        <v>0</v>
      </c>
      <c r="O544" s="28">
        <v>0</v>
      </c>
      <c r="P544" s="28">
        <v>0</v>
      </c>
      <c r="Q544" s="28">
        <v>0</v>
      </c>
      <c r="R544" s="28">
        <v>0</v>
      </c>
      <c r="S544" s="94">
        <v>0</v>
      </c>
      <c r="T544" s="94">
        <f>_xlfn.XLOOKUP(B544,'[3]Nur des jours'!$B:$B,'[3]Nur des jours'!$U:$U,"")</f>
        <v>0</v>
      </c>
      <c r="U544" s="94">
        <v>7.1982376089009883E-2</v>
      </c>
      <c r="V544" s="94" t="s">
        <v>5537</v>
      </c>
      <c r="W544" s="94">
        <v>0</v>
      </c>
      <c r="X544" s="94">
        <v>0.122848019450223</v>
      </c>
      <c r="Y544" s="94">
        <v>0</v>
      </c>
      <c r="Z544" s="94">
        <v>1.0861562695294109E-2</v>
      </c>
      <c r="AA544" s="94">
        <v>0</v>
      </c>
      <c r="AB544" s="94">
        <v>6.9378454654670076E-3</v>
      </c>
      <c r="AC544" s="94">
        <f>_xlfn.XLOOKUP(B544,'[3]Nur des jours'!$B:$B,'[3]Nur des jours'!$N:$N,"")</f>
        <v>3.7810366032879322E-2</v>
      </c>
      <c r="AD544" s="94">
        <v>3.7810366032879322E-2</v>
      </c>
      <c r="AE544" s="94">
        <v>5.3080624597836211E-2</v>
      </c>
      <c r="AF544" s="94">
        <v>9.0048910105368377E-2</v>
      </c>
      <c r="AG544" s="94">
        <v>0</v>
      </c>
      <c r="AH544" s="94">
        <v>3.7810366032879322E-2</v>
      </c>
      <c r="AI544" s="49" t="s">
        <v>5559</v>
      </c>
      <c r="AJ544" s="49"/>
      <c r="AK544" s="48" t="str" cm="1">
        <f t="array" ref="AK544">IFERROR(_xlfn.IFS(
AM544="MPR ISSUE","PDH",
AM544="BSS Hardware Issue","BSS",
AM544="Sites strategiques, MLL, Pylone, etc.","ENVTECH",
AM544="AKTIVCO DEFAUT GE &amp; POWER Cabinet","AKTIVCO",
AM544="AKTIVCO Coupure ENEO &amp; Baisse de tension","AKTIVCO GRID ONLY",
AM544="Coupure ENEO &amp; Baisse de tension","IHS GRID ONLY",
AM544="Defaut GE &amp; POWER Cabinet","IHS",
AM544="Sharing","Partners",
AM544="Sites strategiques &amp; DataCenter","SST &amp; DC",
AM544="Exclu","Exclu",
AM544="SAT","SAT",
AM544="SPARE-ISSUE","SPARE-ISSUE",
AM544="Fiber CAmtel","TRANS_FO_CAMTEL",
AM544="Fiber AOF","Fiber AOF",
AM544="Projet OCM (HUAWEI)","TRAVAUX-HUAWEI",
AM544="Projet OCM (NOKIA)","TRAVAUX-NOKIA",
AM544="ACCESS-ISSUE","ACCESS-ISSUE",
AM544="Projet OCM (ZTE, NOKIA, autres projets)","TRAVAUX OCM",
AM544="No root CAuse","No root cause",
AM544="ODU HS","PDH",
AM544="IP &amp; VLAN","PDH",
AM544="Warehouse HUAWEI","SPARE-ISSUE",
AM544="SPARE-HS","SPARE-ISSUE",
AM544="Power Telco","BSS",AM544="no impacts","no impacts"
),"")</f>
        <v>no impacts</v>
      </c>
      <c r="AL544" s="48" t="str" cm="1">
        <f t="array" ref="AL544">IFERROR(_xlfn.IFS(
AM544="MPR ISSUE","TX ISSUE",
AM544="BSS Hardware Issue","RAN ISSUE",
AM544="Sites strategiques, MLL, Pylone, etc.","ENVTECH",
AM544="AKTIVCO DEFAUT GE &amp; POWER Cabinet","POWER ISSUE",
AM544="AKTIVCO Coupure ENEO &amp; Baisse de tension","POWER ISSUE",
AM544="Coupure ENEO &amp; Baisse de tension","POWER ISSUE",
AM544="Defaut GE &amp; POWER Cabinet","POWER ISSUE",
AM544="Sharing","POWER ISSUE",
AM544="Sites strategiques &amp; DataCenter","POWER ISSUE",
AM544="Exclu","Exclu",
AM544="SAT","TX ISSUE",
AM544="SPARE-ISSUE","SPARE-ISSUE",
AM544="Fiber CAmtel","TX ISSUE",
AM544="Fiber AOF","TX ISSUE",
AM544="Projet OCM (HUAWEI)","TRAVAUX-HUAWEI",
AM544="Projet OCM (NOKIA)","TRAVAUX -NOKIA",
AM544="ACCESS-ISSUE","ACCESS-ISSUE",
AM544="Projet OCM (ZTE, NOKIA, autres projets)","TRAVAUX OCM",
AM544="No root CAuse","No root cause",
AM544="ODU HS","TX ISSUE",
AM544="IP &amp; VLAN","TX ISSUE",
AM544="Warehouse HUAWEI","SPARE-ISSUE",
AM544="SPARE-HS","SPARE-ISSUE",
AM544="Power Telco","RAN ISSUE",AM544="no impacts","no impacts"
),"")</f>
        <v>no impacts</v>
      </c>
      <c r="AM544" s="67" t="s">
        <v>5605</v>
      </c>
      <c r="AN544" s="48" t="str" cm="1">
        <f t="array" ref="AN544">IFERROR(_xlfn.IFS(
AM544="MPR ISSUE","ACTIVE",
AM544="BSS Hardware Issue","ACTIVE",
AM544="Sites strategiques, MLL, Pylone, etc.","PASSIVE",
AM544="AKTIVCO DEFAUT GE &amp; POWER Cabinet","PASSIVE",
AM544="AKTIVCO Coupure ENEO &amp; Baisse de tension","PASSIVE",
AM544="Coupure ENEO &amp; Baisse de tension","PASSIVE",
AM544="Defaut GE &amp; POWER Cabinet","PASSIVE",
AM544="Sharing","PASSIVE",
AM544="Sites strategiques &amp; DataCenter","PASSIVE",
AM544="Exclu","Exclu",
AM544="SAT","ACTIVE",
AM544="SPARE-ISSUE","SPARE-ISSUE",
AM544="Fiber CAmtel","ACTIVE",
AM544="Fiber AOF","ACTIVE",
AM544="Projet OCM (HUAWEI)","PLANNED WORKS",
AM544="Projet OCM (NOKIA)","PLANNED WORKS",
AM544="ACCESS-ISSUE","ACCESS-ISSUE",
AM544="Projet OCM (ZTE, NOKIA, autres projets)","PLANNED WORKS",
AM544="No root CAuse","No root cause",
AM544="ODU HS","ACTIVE",
AM544="IP &amp; VLAN","ACTIVE",
AM544="Warehouse HUAWEI","SPARE-ISSUE",
AM544="SPARE-HS","SPARE-ISSUE",
AM544="Power Telco","ACTIVE", AM544="no impacts","no impacts"
),"")</f>
        <v>no impacts</v>
      </c>
      <c r="AO544" s="93" t="s">
        <v>5537</v>
      </c>
      <c r="AP544" s="101" t="str">
        <f t="shared" si="24"/>
        <v>EXN_360</v>
      </c>
      <c r="AR544" s="17" t="s">
        <v>5537</v>
      </c>
      <c r="AS544" s="7" t="s">
        <v>5537</v>
      </c>
      <c r="AT544" s="6"/>
      <c r="AU544" s="7"/>
      <c r="AV544" s="3" t="s">
        <v>5537</v>
      </c>
      <c r="AW544" s="18" t="s">
        <v>5537</v>
      </c>
      <c r="AX544" s="18" t="s">
        <v>5537</v>
      </c>
      <c r="AY544" s="18" t="s">
        <v>5537</v>
      </c>
      <c r="AZ544" s="18" t="s">
        <v>5537</v>
      </c>
      <c r="BA544" s="18" t="s">
        <v>5537</v>
      </c>
      <c r="BB544" s="18" t="s">
        <v>5537</v>
      </c>
      <c r="BC544" s="18" t="s">
        <v>5537</v>
      </c>
      <c r="BD544" s="18" t="s">
        <v>5537</v>
      </c>
      <c r="BE544" s="18" t="s">
        <v>5537</v>
      </c>
      <c r="BF544" s="18" t="s">
        <v>5537</v>
      </c>
      <c r="BG544" s="18" t="s">
        <v>5537</v>
      </c>
      <c r="BH544" s="18" t="s">
        <v>5537</v>
      </c>
      <c r="BI544" s="9" t="s">
        <v>5537</v>
      </c>
      <c r="BJ544" s="14"/>
      <c r="BK544" s="14" t="s">
        <v>5537</v>
      </c>
      <c r="BL544" s="14" t="str">
        <f>_xlfn.XLOOKUP(B544,'[4]cell downs 18042026 17h'!$B:$B,'[4]cell downs 18042026 17h'!$B:$B,"")</f>
        <v/>
      </c>
      <c r="BM544" s="14" t="str">
        <f>_xlfn.XLOOKUP(B544,'[5]Cells Huawei 19042026 15h'!$B:$B,'[5]Cells Huawei 19042026 15h'!$B:$B,"")</f>
        <v/>
      </c>
      <c r="BN544" s="9" t="str">
        <f>_xlfn.XLOOKUP(B544,'[6]cells down 19042026 9H40'!$B:$B,'[6]cells down 19042026 9H40'!$B:$B,"")</f>
        <v/>
      </c>
      <c r="BO544" s="9" t="s">
        <v>5537</v>
      </c>
      <c r="BP544" s="9" t="s">
        <v>5537</v>
      </c>
      <c r="BQ544" s="115"/>
    </row>
    <row r="545" spans="1:69" s="9" customFormat="1" x14ac:dyDescent="0.3">
      <c r="A545" s="1" t="s">
        <v>728</v>
      </c>
      <c r="B545" s="8" t="s">
        <v>729</v>
      </c>
      <c r="C545" s="3" t="str">
        <f>_xlfn.XLOOKUP(B545,'[1]daily break down'!$D:$D,'[1]daily break down'!$E:$E,"")</f>
        <v>ADAMAOUA</v>
      </c>
      <c r="D545" s="1" t="s">
        <v>11</v>
      </c>
      <c r="E545" s="1" t="s">
        <v>66</v>
      </c>
      <c r="F545" s="3" t="s">
        <v>90</v>
      </c>
      <c r="G545" s="1" t="s">
        <v>728</v>
      </c>
      <c r="H545" s="33" t="str">
        <f>_xlfn.XLOOKUP(B545,[2]CALCULATION!$B:$B,[2]CALCULATION!$H:$H,"")</f>
        <v>NOKIA</v>
      </c>
      <c r="I545" s="28">
        <v>0</v>
      </c>
      <c r="J545" s="28">
        <v>0.42960770388030967</v>
      </c>
      <c r="K545" s="28">
        <v>2.9751328288835426</v>
      </c>
      <c r="L545" s="28">
        <v>17.013420618533651</v>
      </c>
      <c r="M545" s="28">
        <v>18.541853379151117</v>
      </c>
      <c r="N545" s="28">
        <v>15.75850530080182</v>
      </c>
      <c r="O545" s="28">
        <v>3.9595645095496625E-3</v>
      </c>
      <c r="P545" s="28">
        <v>2.9451348243667024</v>
      </c>
      <c r="Q545" s="28">
        <v>0</v>
      </c>
      <c r="R545" s="28">
        <v>0</v>
      </c>
      <c r="S545" s="94">
        <v>0</v>
      </c>
      <c r="T545" s="94">
        <f>_xlfn.XLOOKUP(B545,'[3]Nur des jours'!$B:$B,'[3]Nur des jours'!$U:$U,"")</f>
        <v>0</v>
      </c>
      <c r="U545" s="94">
        <v>0</v>
      </c>
      <c r="V545" s="94">
        <v>0</v>
      </c>
      <c r="W545" s="94">
        <v>0</v>
      </c>
      <c r="X545" s="94">
        <v>2.764917159536535E-3</v>
      </c>
      <c r="Y545" s="94">
        <v>0</v>
      </c>
      <c r="Z545" s="94">
        <v>0</v>
      </c>
      <c r="AA545" s="94">
        <v>4.6464404760851806E-2</v>
      </c>
      <c r="AB545" s="94">
        <v>0</v>
      </c>
      <c r="AC545" s="94">
        <f>_xlfn.XLOOKUP(B545,'[3]Nur des jours'!$B:$B,'[3]Nur des jours'!$N:$N,"")</f>
        <v>3.7619429426076052E-2</v>
      </c>
      <c r="AD545" s="94">
        <v>3.7619429426076052E-2</v>
      </c>
      <c r="AE545" s="94">
        <v>0</v>
      </c>
      <c r="AF545" s="94">
        <v>9.0064546311325197E-2</v>
      </c>
      <c r="AG545" s="94">
        <v>1.4158934657132407E-2</v>
      </c>
      <c r="AH545" s="94">
        <v>3.7619429426076052E-2</v>
      </c>
      <c r="AI545" s="49" t="s">
        <v>5559</v>
      </c>
      <c r="AJ545" s="49"/>
      <c r="AK545" s="48" t="str" cm="1">
        <f t="array" ref="AK545">IFERROR(_xlfn.IFS(
AM545="MPR ISSUE","PDH",
AM545="BSS Hardware Issue","BSS",
AM545="Sites strategiques, MLL, Pylone, etc.","ENVTECH",
AM545="AKTIVCO DEFAUT GE &amp; POWER Cabinet","AKTIVCO",
AM545="AKTIVCO Coupure ENEO &amp; Baisse de tension","AKTIVCO GRID ONLY",
AM545="Coupure ENEO &amp; Baisse de tension","IHS GRID ONLY",
AM545="Defaut GE &amp; POWER Cabinet","IHS",
AM545="Sharing","Partners",
AM545="Sites strategiques &amp; DataCenter","SST &amp; DC",
AM545="Exclu","Exclu",
AM545="SAT","SAT",
AM545="SPARE-ISSUE","SPARE-ISSUE",
AM545="Fiber CAmtel","TRANS_FO_CAMTEL",
AM545="Fiber AOF","Fiber AOF",
AM545="Projet OCM (HUAWEI)","TRAVAUX-HUAWEI",
AM545="Projet OCM (NOKIA)","TRAVAUX-NOKIA",
AM545="ACCESS-ISSUE","ACCESS-ISSUE",
AM545="Projet OCM (ZTE, NOKIA, autres projets)","TRAVAUX OCM",
AM545="No root CAuse","No root cause",
AM545="ODU HS","PDH",
AM545="IP &amp; VLAN","PDH",
AM545="Warehouse HUAWEI","SPARE-ISSUE",
AM545="SPARE-HS","SPARE-ISSUE",
AM545="Power Telco","BSS",AM545="no impacts","no impacts"
),"")</f>
        <v>no impacts</v>
      </c>
      <c r="AL545" s="48" t="str" cm="1">
        <f t="array" ref="AL545">IFERROR(_xlfn.IFS(
AM545="MPR ISSUE","TX ISSUE",
AM545="BSS Hardware Issue","RAN ISSUE",
AM545="Sites strategiques, MLL, Pylone, etc.","ENVTECH",
AM545="AKTIVCO DEFAUT GE &amp; POWER Cabinet","POWER ISSUE",
AM545="AKTIVCO Coupure ENEO &amp; Baisse de tension","POWER ISSUE",
AM545="Coupure ENEO &amp; Baisse de tension","POWER ISSUE",
AM545="Defaut GE &amp; POWER Cabinet","POWER ISSUE",
AM545="Sharing","POWER ISSUE",
AM545="Sites strategiques &amp; DataCenter","POWER ISSUE",
AM545="Exclu","Exclu",
AM545="SAT","TX ISSUE",
AM545="SPARE-ISSUE","SPARE-ISSUE",
AM545="Fiber CAmtel","TX ISSUE",
AM545="Fiber AOF","TX ISSUE",
AM545="Projet OCM (HUAWEI)","TRAVAUX-HUAWEI",
AM545="Projet OCM (NOKIA)","TRAVAUX -NOKIA",
AM545="ACCESS-ISSUE","ACCESS-ISSUE",
AM545="Projet OCM (ZTE, NOKIA, autres projets)","TRAVAUX OCM",
AM545="No root CAuse","No root cause",
AM545="ODU HS","TX ISSUE",
AM545="IP &amp; VLAN","TX ISSUE",
AM545="Warehouse HUAWEI","SPARE-ISSUE",
AM545="SPARE-HS","SPARE-ISSUE",
AM545="Power Telco","RAN ISSUE",AM545="no impacts","no impacts"
),"")</f>
        <v>no impacts</v>
      </c>
      <c r="AM545" s="67" t="s">
        <v>5605</v>
      </c>
      <c r="AN545" s="48" t="str" cm="1">
        <f t="array" ref="AN545">IFERROR(_xlfn.IFS(
AM545="MPR ISSUE","ACTIVE",
AM545="BSS Hardware Issue","ACTIVE",
AM545="Sites strategiques, MLL, Pylone, etc.","PASSIVE",
AM545="AKTIVCO DEFAUT GE &amp; POWER Cabinet","PASSIVE",
AM545="AKTIVCO Coupure ENEO &amp; Baisse de tension","PASSIVE",
AM545="Coupure ENEO &amp; Baisse de tension","PASSIVE",
AM545="Defaut GE &amp; POWER Cabinet","PASSIVE",
AM545="Sharing","PASSIVE",
AM545="Sites strategiques &amp; DataCenter","PASSIVE",
AM545="Exclu","Exclu",
AM545="SAT","ACTIVE",
AM545="SPARE-ISSUE","SPARE-ISSUE",
AM545="Fiber CAmtel","ACTIVE",
AM545="Fiber AOF","ACTIVE",
AM545="Projet OCM (HUAWEI)","PLANNED WORKS",
AM545="Projet OCM (NOKIA)","PLANNED WORKS",
AM545="ACCESS-ISSUE","ACCESS-ISSUE",
AM545="Projet OCM (ZTE, NOKIA, autres projets)","PLANNED WORKS",
AM545="No root CAuse","No root cause",
AM545="ODU HS","ACTIVE",
AM545="IP &amp; VLAN","ACTIVE",
AM545="Warehouse HUAWEI","SPARE-ISSUE",
AM545="SPARE-HS","SPARE-ISSUE",
AM545="Power Telco","ACTIVE", AM545="no impacts","no impacts"
),"")</f>
        <v>no impacts</v>
      </c>
      <c r="AO545" s="93" t="s">
        <v>5537</v>
      </c>
      <c r="AP545" s="101" t="str">
        <f t="shared" si="24"/>
        <v>ADM_037</v>
      </c>
      <c r="AR545" s="17" t="s">
        <v>5537</v>
      </c>
      <c r="AS545" s="7" t="s">
        <v>5537</v>
      </c>
      <c r="AT545" s="6"/>
      <c r="AU545" s="7"/>
      <c r="AV545" s="3" t="s">
        <v>5537</v>
      </c>
      <c r="AW545" s="18" t="s">
        <v>5537</v>
      </c>
      <c r="AX545" s="18" t="s">
        <v>5537</v>
      </c>
      <c r="AY545" s="18" t="s">
        <v>5537</v>
      </c>
      <c r="AZ545" s="18" t="s">
        <v>5537</v>
      </c>
      <c r="BA545" s="18" t="s">
        <v>5537</v>
      </c>
      <c r="BB545" s="18" t="s">
        <v>5537</v>
      </c>
      <c r="BC545" s="18" t="s">
        <v>5537</v>
      </c>
      <c r="BD545" s="18" t="s">
        <v>5537</v>
      </c>
      <c r="BE545" s="18" t="s">
        <v>5537</v>
      </c>
      <c r="BF545" s="18" t="s">
        <v>5537</v>
      </c>
      <c r="BG545" s="18" t="s">
        <v>5537</v>
      </c>
      <c r="BH545" s="18" t="s">
        <v>5537</v>
      </c>
      <c r="BI545" s="9" t="s">
        <v>5537</v>
      </c>
      <c r="BJ545" s="14"/>
      <c r="BK545" s="14" t="s">
        <v>5537</v>
      </c>
      <c r="BL545" s="14" t="str">
        <f>_xlfn.XLOOKUP(B545,'[4]cell downs 18042026 17h'!$B:$B,'[4]cell downs 18042026 17h'!$B:$B,"")</f>
        <v/>
      </c>
      <c r="BM545" s="14" t="str">
        <f>_xlfn.XLOOKUP(B545,'[5]Cells Huawei 19042026 15h'!$B:$B,'[5]Cells Huawei 19042026 15h'!$B:$B,"")</f>
        <v/>
      </c>
      <c r="BN545" s="9" t="str">
        <f>_xlfn.XLOOKUP(B545,'[6]cells down 19042026 9H40'!$B:$B,'[6]cells down 19042026 9H40'!$B:$B,"")</f>
        <v/>
      </c>
      <c r="BO545" s="9" t="s">
        <v>729</v>
      </c>
      <c r="BP545" s="9" t="s">
        <v>1129</v>
      </c>
      <c r="BQ545" s="115"/>
    </row>
    <row r="546" spans="1:69" s="9" customFormat="1" x14ac:dyDescent="0.3">
      <c r="A546" s="1" t="s">
        <v>3403</v>
      </c>
      <c r="B546" s="8" t="s">
        <v>3404</v>
      </c>
      <c r="C546" s="3" t="str">
        <f>_xlfn.XLOOKUP(B546,'[1]daily break down'!$D:$D,'[1]daily break down'!$E:$E,"")</f>
        <v>LITTORAL</v>
      </c>
      <c r="D546" s="1" t="s">
        <v>11</v>
      </c>
      <c r="E546" s="1" t="s">
        <v>12</v>
      </c>
      <c r="F546" s="3" t="s">
        <v>31</v>
      </c>
      <c r="G546" s="1" t="s">
        <v>3403</v>
      </c>
      <c r="H546" s="34" t="str">
        <f>_xlfn.XLOOKUP(B546,[2]CALCULATION!$B:$B,[2]CALCULATION!$H:$H,"")</f>
        <v>ZTE</v>
      </c>
      <c r="I546" s="28">
        <v>0</v>
      </c>
      <c r="J546" s="28">
        <v>0</v>
      </c>
      <c r="K546" s="28">
        <v>0</v>
      </c>
      <c r="L546" s="28">
        <v>0</v>
      </c>
      <c r="M546" s="28">
        <v>3.2103140971312638E-4</v>
      </c>
      <c r="N546" s="28">
        <v>0</v>
      </c>
      <c r="O546" s="28">
        <v>0</v>
      </c>
      <c r="P546" s="28">
        <v>0</v>
      </c>
      <c r="Q546" s="28">
        <v>0</v>
      </c>
      <c r="R546" s="28">
        <v>0</v>
      </c>
      <c r="S546" s="94">
        <v>0</v>
      </c>
      <c r="T546" s="94">
        <f>_xlfn.XLOOKUP(B546,'[3]Nur des jours'!$B:$B,'[3]Nur des jours'!$U:$U,"")</f>
        <v>0</v>
      </c>
      <c r="U546" s="94">
        <v>0</v>
      </c>
      <c r="V546" s="94">
        <v>0</v>
      </c>
      <c r="W546" s="94">
        <v>0</v>
      </c>
      <c r="X546" s="94">
        <v>0</v>
      </c>
      <c r="Y546" s="94">
        <v>0</v>
      </c>
      <c r="Z546" s="94">
        <v>0</v>
      </c>
      <c r="AA546" s="94">
        <v>3.6847271803739944E-2</v>
      </c>
      <c r="AB546" s="94">
        <v>0</v>
      </c>
      <c r="AC546" s="94">
        <f>_xlfn.XLOOKUP(B546,'[3]Nur des jours'!$B:$B,'[3]Nur des jours'!$N:$N,"")</f>
        <v>3.6508405315709425E-2</v>
      </c>
      <c r="AD546" s="94">
        <v>3.6508405315709425E-2</v>
      </c>
      <c r="AE546" s="94">
        <v>0</v>
      </c>
      <c r="AF546" s="94">
        <v>6.7310896226254871E-2</v>
      </c>
      <c r="AG546" s="94">
        <v>2.6676253701843108E-2</v>
      </c>
      <c r="AH546" s="94">
        <v>3.6508405315709425E-2</v>
      </c>
      <c r="AI546" s="49" t="s">
        <v>5559</v>
      </c>
      <c r="AJ546" s="49"/>
      <c r="AK546" s="48" t="str" cm="1">
        <f t="array" ref="AK546">IFERROR(_xlfn.IFS(
AM546="MPR ISSUE","PDH",
AM546="BSS Hardware Issue","BSS",
AM546="Sites strategiques, MLL, Pylone, etc.","ENVTECH",
AM546="AKTIVCO DEFAUT GE &amp; POWER Cabinet","AKTIVCO",
AM546="AKTIVCO Coupure ENEO &amp; Baisse de tension","AKTIVCO GRID ONLY",
AM546="Coupure ENEO &amp; Baisse de tension","IHS GRID ONLY",
AM546="Defaut GE &amp; POWER Cabinet","IHS",
AM546="Sharing","Partners",
AM546="Sites strategiques &amp; DataCenter","SST &amp; DC",
AM546="Exclu","Exclu",
AM546="SAT","SAT",
AM546="SPARE-ISSUE","SPARE-ISSUE",
AM546="Fiber CAmtel","TRANS_FO_CAMTEL",
AM546="Fiber AOF","Fiber AOF",
AM546="Projet OCM (HUAWEI)","TRAVAUX-HUAWEI",
AM546="Projet OCM (NOKIA)","TRAVAUX-NOKIA",
AM546="ACCESS-ISSUE","ACCESS-ISSUE",
AM546="Projet OCM (ZTE, NOKIA, autres projets)","TRAVAUX OCM",
AM546="No root CAuse","No root cause",
AM546="ODU HS","PDH",
AM546="IP &amp; VLAN","PDH",
AM546="Warehouse HUAWEI","SPARE-ISSUE",
AM546="SPARE-HS","SPARE-ISSUE",
AM546="Power Telco","BSS",AM546="no impacts","no impacts"
),"")</f>
        <v>no impacts</v>
      </c>
      <c r="AL546" s="48" t="str" cm="1">
        <f t="array" ref="AL546">IFERROR(_xlfn.IFS(
AM546="MPR ISSUE","TX ISSUE",
AM546="BSS Hardware Issue","RAN ISSUE",
AM546="Sites strategiques, MLL, Pylone, etc.","ENVTECH",
AM546="AKTIVCO DEFAUT GE &amp; POWER Cabinet","POWER ISSUE",
AM546="AKTIVCO Coupure ENEO &amp; Baisse de tension","POWER ISSUE",
AM546="Coupure ENEO &amp; Baisse de tension","POWER ISSUE",
AM546="Defaut GE &amp; POWER Cabinet","POWER ISSUE",
AM546="Sharing","POWER ISSUE",
AM546="Sites strategiques &amp; DataCenter","POWER ISSUE",
AM546="Exclu","Exclu",
AM546="SAT","TX ISSUE",
AM546="SPARE-ISSUE","SPARE-ISSUE",
AM546="Fiber CAmtel","TX ISSUE",
AM546="Fiber AOF","TX ISSUE",
AM546="Projet OCM (HUAWEI)","TRAVAUX-HUAWEI",
AM546="Projet OCM (NOKIA)","TRAVAUX -NOKIA",
AM546="ACCESS-ISSUE","ACCESS-ISSUE",
AM546="Projet OCM (ZTE, NOKIA, autres projets)","TRAVAUX OCM",
AM546="No root CAuse","No root cause",
AM546="ODU HS","TX ISSUE",
AM546="IP &amp; VLAN","TX ISSUE",
AM546="Warehouse HUAWEI","SPARE-ISSUE",
AM546="SPARE-HS","SPARE-ISSUE",
AM546="Power Telco","RAN ISSUE",AM546="no impacts","no impacts"
),"")</f>
        <v>no impacts</v>
      </c>
      <c r="AM546" s="67" t="s">
        <v>5605</v>
      </c>
      <c r="AN546" s="48" t="str" cm="1">
        <f t="array" ref="AN546">IFERROR(_xlfn.IFS(
AM546="MPR ISSUE","ACTIVE",
AM546="BSS Hardware Issue","ACTIVE",
AM546="Sites strategiques, MLL, Pylone, etc.","PASSIVE",
AM546="AKTIVCO DEFAUT GE &amp; POWER Cabinet","PASSIVE",
AM546="AKTIVCO Coupure ENEO &amp; Baisse de tension","PASSIVE",
AM546="Coupure ENEO &amp; Baisse de tension","PASSIVE",
AM546="Defaut GE &amp; POWER Cabinet","PASSIVE",
AM546="Sharing","PASSIVE",
AM546="Sites strategiques &amp; DataCenter","PASSIVE",
AM546="Exclu","Exclu",
AM546="SAT","ACTIVE",
AM546="SPARE-ISSUE","SPARE-ISSUE",
AM546="Fiber CAmtel","ACTIVE",
AM546="Fiber AOF","ACTIVE",
AM546="Projet OCM (HUAWEI)","PLANNED WORKS",
AM546="Projet OCM (NOKIA)","PLANNED WORKS",
AM546="ACCESS-ISSUE","ACCESS-ISSUE",
AM546="Projet OCM (ZTE, NOKIA, autres projets)","PLANNED WORKS",
AM546="No root CAuse","No root cause",
AM546="ODU HS","ACTIVE",
AM546="IP &amp; VLAN","ACTIVE",
AM546="Warehouse HUAWEI","SPARE-ISSUE",
AM546="SPARE-HS","SPARE-ISSUE",
AM546="Power Telco","ACTIVE", AM546="no impacts","no impacts"
),"")</f>
        <v>no impacts</v>
      </c>
      <c r="AO546" s="93" t="s">
        <v>5537</v>
      </c>
      <c r="AP546" s="101" t="str">
        <f t="shared" si="24"/>
        <v>LIT_051</v>
      </c>
      <c r="AR546" s="17" t="s">
        <v>5537</v>
      </c>
      <c r="AS546" s="7" t="s">
        <v>5537</v>
      </c>
      <c r="AT546" s="6"/>
      <c r="AU546" s="7"/>
      <c r="AV546" s="3" t="s">
        <v>5537</v>
      </c>
      <c r="AW546" s="18" t="s">
        <v>5537</v>
      </c>
      <c r="AX546" s="18" t="s">
        <v>5537</v>
      </c>
      <c r="AY546" s="18" t="s">
        <v>5537</v>
      </c>
      <c r="AZ546" s="18" t="s">
        <v>5537</v>
      </c>
      <c r="BA546" s="18" t="s">
        <v>5537</v>
      </c>
      <c r="BB546" s="18" t="s">
        <v>5537</v>
      </c>
      <c r="BC546" s="18" t="s">
        <v>5537</v>
      </c>
      <c r="BD546" s="18" t="s">
        <v>5537</v>
      </c>
      <c r="BE546" s="18" t="s">
        <v>5537</v>
      </c>
      <c r="BF546" s="18" t="s">
        <v>5537</v>
      </c>
      <c r="BG546" s="18" t="s">
        <v>5537</v>
      </c>
      <c r="BH546" s="18" t="s">
        <v>5537</v>
      </c>
      <c r="BI546" s="9" t="s">
        <v>5537</v>
      </c>
      <c r="BJ546" s="14"/>
      <c r="BK546" s="14" t="s">
        <v>5537</v>
      </c>
      <c r="BL546" s="14" t="str">
        <f>_xlfn.XLOOKUP(B546,'[4]cell downs 18042026 17h'!$B:$B,'[4]cell downs 18042026 17h'!$B:$B,"")</f>
        <v/>
      </c>
      <c r="BM546" s="14" t="str">
        <f>_xlfn.XLOOKUP(B546,'[5]Cells Huawei 19042026 15h'!$B:$B,'[5]Cells Huawei 19042026 15h'!$B:$B,"")</f>
        <v/>
      </c>
      <c r="BN546" s="9" t="str">
        <f>_xlfn.XLOOKUP(B546,'[6]cells down 19042026 9H40'!$B:$B,'[6]cells down 19042026 9H40'!$B:$B,"")</f>
        <v/>
      </c>
      <c r="BO546" s="9" t="s">
        <v>3404</v>
      </c>
      <c r="BP546" s="9" t="s">
        <v>12</v>
      </c>
      <c r="BQ546" s="115"/>
    </row>
    <row r="547" spans="1:69" s="9" customFormat="1" x14ac:dyDescent="0.3">
      <c r="A547" s="1" t="s">
        <v>1463</v>
      </c>
      <c r="B547" s="8" t="s">
        <v>1464</v>
      </c>
      <c r="C547" s="3" t="str">
        <f>_xlfn.XLOOKUP(B547,'[1]daily break down'!$D:$D,'[1]daily break down'!$E:$E,"")</f>
        <v>ADAMAOUA</v>
      </c>
      <c r="D547" s="1" t="s">
        <v>11</v>
      </c>
      <c r="E547" s="1" t="s">
        <v>12</v>
      </c>
      <c r="F547" s="3" t="s">
        <v>90</v>
      </c>
      <c r="G547" s="1" t="s">
        <v>1465</v>
      </c>
      <c r="H547" s="33" t="str">
        <f>_xlfn.XLOOKUP(B547,[2]CALCULATION!$B:$B,[2]CALCULATION!$H:$H,"")</f>
        <v>NOKIA</v>
      </c>
      <c r="I547" s="28">
        <v>0.11697473898338348</v>
      </c>
      <c r="J547" s="28">
        <v>0.37754863447342851</v>
      </c>
      <c r="K547" s="28">
        <v>3.732737393539924</v>
      </c>
      <c r="L547" s="28">
        <v>0.21571315627140375</v>
      </c>
      <c r="M547" s="28">
        <v>0</v>
      </c>
      <c r="N547" s="28">
        <v>0</v>
      </c>
      <c r="O547" s="28">
        <v>0.10074437309704068</v>
      </c>
      <c r="P547" s="28">
        <v>0.14561115273816316</v>
      </c>
      <c r="Q547" s="28">
        <v>5.9869311715237679</v>
      </c>
      <c r="R547" s="28">
        <v>2.7760662766465769</v>
      </c>
      <c r="S547" s="94">
        <v>0.19226532613100777</v>
      </c>
      <c r="T547" s="94">
        <f>_xlfn.XLOOKUP(B547,'[3]Nur des jours'!$B:$B,'[3]Nur des jours'!$U:$U,"")</f>
        <v>1.7443960841108885E-2</v>
      </c>
      <c r="U547" s="94">
        <v>0</v>
      </c>
      <c r="V547" s="94">
        <v>0</v>
      </c>
      <c r="W547" s="94">
        <v>1.7443960841108885E-2</v>
      </c>
      <c r="X547" s="94">
        <v>0.19435826301714176</v>
      </c>
      <c r="Y547" s="94">
        <v>8.4253393274438206</v>
      </c>
      <c r="Z547" s="94">
        <v>2.6706294460316977</v>
      </c>
      <c r="AA547" s="94">
        <v>1.6185304979931714</v>
      </c>
      <c r="AB547" s="94">
        <v>1.3378631417112596E-3</v>
      </c>
      <c r="AC547" s="94">
        <f>_xlfn.XLOOKUP(B547,'[3]Nur des jours'!$B:$B,'[3]Nur des jours'!$N:$N,"")</f>
        <v>3.4549349400202038E-2</v>
      </c>
      <c r="AD547" s="94">
        <v>3.4549349400202038E-2</v>
      </c>
      <c r="AE547" s="94">
        <v>3.7468676186707912E-2</v>
      </c>
      <c r="AF547" s="94">
        <v>4.8087560124926355E-2</v>
      </c>
      <c r="AG547" s="94">
        <v>2.5034638089422717E-2</v>
      </c>
      <c r="AH547" s="94">
        <v>3.4549349400202038E-2</v>
      </c>
      <c r="AI547" s="49" t="s">
        <v>5559</v>
      </c>
      <c r="AJ547" s="49"/>
      <c r="AK547" s="48" t="str" cm="1">
        <f t="array" ref="AK547">IFERROR(_xlfn.IFS(
AM547="MPR ISSUE","PDH",
AM547="BSS Hardware Issue","BSS",
AM547="Sites strategiques, MLL, Pylone, etc.","ENVTECH",
AM547="AKTIVCO DEFAUT GE &amp; POWER Cabinet","AKTIVCO",
AM547="AKTIVCO Coupure ENEO &amp; Baisse de tension","AKTIVCO GRID ONLY",
AM547="Coupure ENEO &amp; Baisse de tension","IHS GRID ONLY",
AM547="Defaut GE &amp; POWER Cabinet","IHS",
AM547="Sharing","Partners",
AM547="Sites strategiques &amp; DataCenter","SST &amp; DC",
AM547="Exclu","Exclu",
AM547="SAT","SAT",
AM547="SPARE-ISSUE","SPARE-ISSUE",
AM547="Fiber CAmtel","TRANS_FO_CAMTEL",
AM547="Fiber AOF","Fiber AOF",
AM547="Projet OCM (HUAWEI)","TRAVAUX-HUAWEI",
AM547="Projet OCM (NOKIA)","TRAVAUX-NOKIA",
AM547="ACCESS-ISSUE","ACCESS-ISSUE",
AM547="Projet OCM (ZTE, NOKIA, autres projets)","TRAVAUX OCM",
AM547="No root CAuse","No root cause",
AM547="ODU HS","PDH",
AM547="IP &amp; VLAN","PDH",
AM547="Warehouse HUAWEI","SPARE-ISSUE",
AM547="SPARE-HS","SPARE-ISSUE",
AM547="Power Telco","BSS",AM547="no impacts","no impacts"
),"")</f>
        <v>no impacts</v>
      </c>
      <c r="AL547" s="48" t="str" cm="1">
        <f t="array" ref="AL547">IFERROR(_xlfn.IFS(
AM547="MPR ISSUE","TX ISSUE",
AM547="BSS Hardware Issue","RAN ISSUE",
AM547="Sites strategiques, MLL, Pylone, etc.","ENVTECH",
AM547="AKTIVCO DEFAUT GE &amp; POWER Cabinet","POWER ISSUE",
AM547="AKTIVCO Coupure ENEO &amp; Baisse de tension","POWER ISSUE",
AM547="Coupure ENEO &amp; Baisse de tension","POWER ISSUE",
AM547="Defaut GE &amp; POWER Cabinet","POWER ISSUE",
AM547="Sharing","POWER ISSUE",
AM547="Sites strategiques &amp; DataCenter","POWER ISSUE",
AM547="Exclu","Exclu",
AM547="SAT","TX ISSUE",
AM547="SPARE-ISSUE","SPARE-ISSUE",
AM547="Fiber CAmtel","TX ISSUE",
AM547="Fiber AOF","TX ISSUE",
AM547="Projet OCM (HUAWEI)","TRAVAUX-HUAWEI",
AM547="Projet OCM (NOKIA)","TRAVAUX -NOKIA",
AM547="ACCESS-ISSUE","ACCESS-ISSUE",
AM547="Projet OCM (ZTE, NOKIA, autres projets)","TRAVAUX OCM",
AM547="No root CAuse","No root cause",
AM547="ODU HS","TX ISSUE",
AM547="IP &amp; VLAN","TX ISSUE",
AM547="Warehouse HUAWEI","SPARE-ISSUE",
AM547="SPARE-HS","SPARE-ISSUE",
AM547="Power Telco","RAN ISSUE",AM547="no impacts","no impacts"
),"")</f>
        <v>no impacts</v>
      </c>
      <c r="AM547" s="67" t="s">
        <v>5605</v>
      </c>
      <c r="AN547" s="48" t="str" cm="1">
        <f t="array" ref="AN547">IFERROR(_xlfn.IFS(
AM547="MPR ISSUE","ACTIVE",
AM547="BSS Hardware Issue","ACTIVE",
AM547="Sites strategiques, MLL, Pylone, etc.","PASSIVE",
AM547="AKTIVCO DEFAUT GE &amp; POWER Cabinet","PASSIVE",
AM547="AKTIVCO Coupure ENEO &amp; Baisse de tension","PASSIVE",
AM547="Coupure ENEO &amp; Baisse de tension","PASSIVE",
AM547="Defaut GE &amp; POWER Cabinet","PASSIVE",
AM547="Sharing","PASSIVE",
AM547="Sites strategiques &amp; DataCenter","PASSIVE",
AM547="Exclu","Exclu",
AM547="SAT","ACTIVE",
AM547="SPARE-ISSUE","SPARE-ISSUE",
AM547="Fiber CAmtel","ACTIVE",
AM547="Fiber AOF","ACTIVE",
AM547="Projet OCM (HUAWEI)","PLANNED WORKS",
AM547="Projet OCM (NOKIA)","PLANNED WORKS",
AM547="ACCESS-ISSUE","ACCESS-ISSUE",
AM547="Projet OCM (ZTE, NOKIA, autres projets)","PLANNED WORKS",
AM547="No root CAuse","No root cause",
AM547="ODU HS","ACTIVE",
AM547="IP &amp; VLAN","ACTIVE",
AM547="Warehouse HUAWEI","SPARE-ISSUE",
AM547="SPARE-HS","SPARE-ISSUE",
AM547="Power Telco","ACTIVE", AM547="no impacts","no impacts"
),"")</f>
        <v>no impacts</v>
      </c>
      <c r="AO547" s="93" t="s">
        <v>5537</v>
      </c>
      <c r="AP547" s="101" t="str">
        <f t="shared" si="24"/>
        <v>ADM_109</v>
      </c>
      <c r="AR547" s="17" t="s">
        <v>5537</v>
      </c>
      <c r="AS547" s="7" t="s">
        <v>5537</v>
      </c>
      <c r="AT547" s="6"/>
      <c r="AU547" s="7"/>
      <c r="AV547" s="3" t="s">
        <v>5537</v>
      </c>
      <c r="AW547" s="18" t="s">
        <v>5537</v>
      </c>
      <c r="AX547" s="18" t="s">
        <v>5537</v>
      </c>
      <c r="AY547" s="18" t="s">
        <v>5537</v>
      </c>
      <c r="AZ547" s="18" t="s">
        <v>5537</v>
      </c>
      <c r="BA547" s="18" t="s">
        <v>5537</v>
      </c>
      <c r="BB547" s="18" t="s">
        <v>5537</v>
      </c>
      <c r="BC547" s="18" t="s">
        <v>5537</v>
      </c>
      <c r="BD547" s="18" t="s">
        <v>5537</v>
      </c>
      <c r="BE547" s="18" t="s">
        <v>5537</v>
      </c>
      <c r="BF547" s="18" t="s">
        <v>5537</v>
      </c>
      <c r="BG547" s="18" t="s">
        <v>5537</v>
      </c>
      <c r="BH547" s="18" t="s">
        <v>5537</v>
      </c>
      <c r="BI547" s="9" t="s">
        <v>5537</v>
      </c>
      <c r="BJ547" s="14"/>
      <c r="BK547" s="14" t="s">
        <v>5537</v>
      </c>
      <c r="BL547" s="14" t="str">
        <f>_xlfn.XLOOKUP(B547,'[4]cell downs 18042026 17h'!$B:$B,'[4]cell downs 18042026 17h'!$B:$B,"")</f>
        <v/>
      </c>
      <c r="BM547" s="14" t="str">
        <f>_xlfn.XLOOKUP(B547,'[5]Cells Huawei 19042026 15h'!$B:$B,'[5]Cells Huawei 19042026 15h'!$B:$B,"")</f>
        <v/>
      </c>
      <c r="BN547" s="9" t="str">
        <f>_xlfn.XLOOKUP(B547,'[6]cells down 19042026 9H40'!$B:$B,'[6]cells down 19042026 9H40'!$B:$B,"")</f>
        <v/>
      </c>
      <c r="BO547" s="9" t="s">
        <v>1464</v>
      </c>
      <c r="BP547" s="9" t="s">
        <v>5459</v>
      </c>
      <c r="BQ547" s="115"/>
    </row>
    <row r="548" spans="1:69" s="9" customFormat="1" x14ac:dyDescent="0.3">
      <c r="A548" s="1" t="s">
        <v>1141</v>
      </c>
      <c r="B548" s="8" t="s">
        <v>1142</v>
      </c>
      <c r="C548" s="3" t="str">
        <f>_xlfn.XLOOKUP(B548,'[1]daily break down'!$D:$D,'[1]daily break down'!$E:$E,"")</f>
        <v>ADAMAOUA</v>
      </c>
      <c r="D548" s="1" t="s">
        <v>11</v>
      </c>
      <c r="E548" s="1" t="s">
        <v>66</v>
      </c>
      <c r="F548" s="3" t="s">
        <v>90</v>
      </c>
      <c r="G548" s="1" t="s">
        <v>1143</v>
      </c>
      <c r="H548" s="33" t="str">
        <f>_xlfn.XLOOKUP(B548,[2]CALCULATION!$B:$B,[2]CALCULATION!$H:$H,"")</f>
        <v>NOKIA</v>
      </c>
      <c r="I548" s="28">
        <v>3.1553930526411714E-2</v>
      </c>
      <c r="J548" s="28">
        <v>3.6155822395181995E-2</v>
      </c>
      <c r="K548" s="28">
        <v>4.9555939345109386E-2</v>
      </c>
      <c r="L548" s="28">
        <v>1.284274281709194E-2</v>
      </c>
      <c r="M548" s="28">
        <v>0.17228895659527171</v>
      </c>
      <c r="N548" s="28">
        <v>1.7838175222816795E-3</v>
      </c>
      <c r="O548" s="28">
        <v>5.0952613742971886E-2</v>
      </c>
      <c r="P548" s="28">
        <v>9.8039376381287929E-2</v>
      </c>
      <c r="Q548" s="28">
        <v>2.4928283695898186</v>
      </c>
      <c r="R548" s="28">
        <v>2.7264648484440501</v>
      </c>
      <c r="S548" s="94">
        <v>0.5972694592868788</v>
      </c>
      <c r="T548" s="94">
        <f>_xlfn.XLOOKUP(B548,'[3]Nur des jours'!$B:$B,'[3]Nur des jours'!$U:$U,"")</f>
        <v>1.9835862764523694E-2</v>
      </c>
      <c r="U548" s="94">
        <v>5.5012787040754102E-2</v>
      </c>
      <c r="V548" s="94">
        <v>1.346782229322644E-2</v>
      </c>
      <c r="W548" s="94">
        <v>1.9835862764523694E-2</v>
      </c>
      <c r="X548" s="94">
        <v>9.4649224153634318E-2</v>
      </c>
      <c r="Y548" s="94">
        <v>0.13696118790246145</v>
      </c>
      <c r="Z548" s="94">
        <v>6.1640884244423502</v>
      </c>
      <c r="AA548" s="94">
        <v>6.1640170874318345</v>
      </c>
      <c r="AB548" s="94">
        <v>4.0729351078248603</v>
      </c>
      <c r="AC548" s="94">
        <f>_xlfn.XLOOKUP(B548,'[3]Nur des jours'!$B:$B,'[3]Nur des jours'!$N:$N,"")</f>
        <v>3.3481969977928239E-2</v>
      </c>
      <c r="AD548" s="94">
        <v>3.3481969977928239E-2</v>
      </c>
      <c r="AE548" s="94">
        <v>0</v>
      </c>
      <c r="AF548" s="94">
        <v>9.4846734611042066E-2</v>
      </c>
      <c r="AG548" s="94">
        <v>3.1464299238074204E-3</v>
      </c>
      <c r="AH548" s="94">
        <v>3.3481969977928239E-2</v>
      </c>
      <c r="AI548" s="49" t="s">
        <v>5559</v>
      </c>
      <c r="AJ548" s="49"/>
      <c r="AK548" s="48" t="str" cm="1">
        <f t="array" ref="AK548">IFERROR(_xlfn.IFS(
AM548="MPR ISSUE","PDH",
AM548="BSS Hardware Issue","BSS",
AM548="Sites strategiques, MLL, Pylone, etc.","ENVTECH",
AM548="AKTIVCO DEFAUT GE &amp; POWER Cabinet","AKTIVCO",
AM548="AKTIVCO Coupure ENEO &amp; Baisse de tension","AKTIVCO GRID ONLY",
AM548="Coupure ENEO &amp; Baisse de tension","IHS GRID ONLY",
AM548="Defaut GE &amp; POWER Cabinet","IHS",
AM548="Sharing","Partners",
AM548="Sites strategiques &amp; DataCenter","SST &amp; DC",
AM548="Exclu","Exclu",
AM548="SAT","SAT",
AM548="SPARE-ISSUE","SPARE-ISSUE",
AM548="Fiber CAmtel","TRANS_FO_CAMTEL",
AM548="Fiber AOF","Fiber AOF",
AM548="Projet OCM (HUAWEI)","TRAVAUX-HUAWEI",
AM548="Projet OCM (NOKIA)","TRAVAUX-NOKIA",
AM548="ACCESS-ISSUE","ACCESS-ISSUE",
AM548="Projet OCM (ZTE, NOKIA, autres projets)","TRAVAUX OCM",
AM548="No root CAuse","No root cause",
AM548="ODU HS","PDH",
AM548="IP &amp; VLAN","PDH",
AM548="Warehouse HUAWEI","SPARE-ISSUE",
AM548="SPARE-HS","SPARE-ISSUE",
AM548="Power Telco","BSS",AM548="no impacts","no impacts"
),"")</f>
        <v>no impacts</v>
      </c>
      <c r="AL548" s="48" t="str" cm="1">
        <f t="array" ref="AL548">IFERROR(_xlfn.IFS(
AM548="MPR ISSUE","TX ISSUE",
AM548="BSS Hardware Issue","RAN ISSUE",
AM548="Sites strategiques, MLL, Pylone, etc.","ENVTECH",
AM548="AKTIVCO DEFAUT GE &amp; POWER Cabinet","POWER ISSUE",
AM548="AKTIVCO Coupure ENEO &amp; Baisse de tension","POWER ISSUE",
AM548="Coupure ENEO &amp; Baisse de tension","POWER ISSUE",
AM548="Defaut GE &amp; POWER Cabinet","POWER ISSUE",
AM548="Sharing","POWER ISSUE",
AM548="Sites strategiques &amp; DataCenter","POWER ISSUE",
AM548="Exclu","Exclu",
AM548="SAT","TX ISSUE",
AM548="SPARE-ISSUE","SPARE-ISSUE",
AM548="Fiber CAmtel","TX ISSUE",
AM548="Fiber AOF","TX ISSUE",
AM548="Projet OCM (HUAWEI)","TRAVAUX-HUAWEI",
AM548="Projet OCM (NOKIA)","TRAVAUX -NOKIA",
AM548="ACCESS-ISSUE","ACCESS-ISSUE",
AM548="Projet OCM (ZTE, NOKIA, autres projets)","TRAVAUX OCM",
AM548="No root CAuse","No root cause",
AM548="ODU HS","TX ISSUE",
AM548="IP &amp; VLAN","TX ISSUE",
AM548="Warehouse HUAWEI","SPARE-ISSUE",
AM548="SPARE-HS","SPARE-ISSUE",
AM548="Power Telco","RAN ISSUE",AM548="no impacts","no impacts"
),"")</f>
        <v>no impacts</v>
      </c>
      <c r="AM548" s="67" t="s">
        <v>5605</v>
      </c>
      <c r="AN548" s="48" t="str" cm="1">
        <f t="array" ref="AN548">IFERROR(_xlfn.IFS(
AM548="MPR ISSUE","ACTIVE",
AM548="BSS Hardware Issue","ACTIVE",
AM548="Sites strategiques, MLL, Pylone, etc.","PASSIVE",
AM548="AKTIVCO DEFAUT GE &amp; POWER Cabinet","PASSIVE",
AM548="AKTIVCO Coupure ENEO &amp; Baisse de tension","PASSIVE",
AM548="Coupure ENEO &amp; Baisse de tension","PASSIVE",
AM548="Defaut GE &amp; POWER Cabinet","PASSIVE",
AM548="Sharing","PASSIVE",
AM548="Sites strategiques &amp; DataCenter","PASSIVE",
AM548="Exclu","Exclu",
AM548="SAT","ACTIVE",
AM548="SPARE-ISSUE","SPARE-ISSUE",
AM548="Fiber CAmtel","ACTIVE",
AM548="Fiber AOF","ACTIVE",
AM548="Projet OCM (HUAWEI)","PLANNED WORKS",
AM548="Projet OCM (NOKIA)","PLANNED WORKS",
AM548="ACCESS-ISSUE","ACCESS-ISSUE",
AM548="Projet OCM (ZTE, NOKIA, autres projets)","PLANNED WORKS",
AM548="No root CAuse","No root cause",
AM548="ODU HS","ACTIVE",
AM548="IP &amp; VLAN","ACTIVE",
AM548="Warehouse HUAWEI","SPARE-ISSUE",
AM548="SPARE-HS","SPARE-ISSUE",
AM548="Power Telco","ACTIVE", AM548="no impacts","no impacts"
),"")</f>
        <v>no impacts</v>
      </c>
      <c r="AO548" s="93" t="s">
        <v>5537</v>
      </c>
      <c r="AP548" s="101" t="str">
        <f t="shared" si="24"/>
        <v>ADM_045</v>
      </c>
      <c r="AR548" s="17" t="s">
        <v>5537</v>
      </c>
      <c r="AS548" s="7" t="s">
        <v>5537</v>
      </c>
      <c r="AT548" s="6"/>
      <c r="AU548" s="7"/>
      <c r="AV548" s="3" t="s">
        <v>5537</v>
      </c>
      <c r="AW548" s="18" t="s">
        <v>5537</v>
      </c>
      <c r="AX548" s="18" t="s">
        <v>5537</v>
      </c>
      <c r="AY548" s="18" t="s">
        <v>5537</v>
      </c>
      <c r="AZ548" s="18" t="s">
        <v>5537</v>
      </c>
      <c r="BA548" s="18" t="s">
        <v>5537</v>
      </c>
      <c r="BB548" s="18" t="s">
        <v>5537</v>
      </c>
      <c r="BC548" s="18" t="s">
        <v>5537</v>
      </c>
      <c r="BD548" s="18" t="s">
        <v>5537</v>
      </c>
      <c r="BE548" s="18" t="s">
        <v>5537</v>
      </c>
      <c r="BF548" s="18" t="s">
        <v>5537</v>
      </c>
      <c r="BG548" s="18" t="s">
        <v>5537</v>
      </c>
      <c r="BH548" s="18" t="s">
        <v>5537</v>
      </c>
      <c r="BI548" s="9" t="s">
        <v>5537</v>
      </c>
      <c r="BJ548" s="14"/>
      <c r="BK548" s="14" t="s">
        <v>5537</v>
      </c>
      <c r="BL548" s="14" t="str">
        <f>_xlfn.XLOOKUP(B548,'[4]cell downs 18042026 17h'!$B:$B,'[4]cell downs 18042026 17h'!$B:$B,"")</f>
        <v/>
      </c>
      <c r="BM548" s="14" t="str">
        <f>_xlfn.XLOOKUP(B548,'[5]Cells Huawei 19042026 15h'!$B:$B,'[5]Cells Huawei 19042026 15h'!$B:$B,"")</f>
        <v/>
      </c>
      <c r="BN548" s="9" t="str">
        <f>_xlfn.XLOOKUP(B548,'[6]cells down 19042026 9H40'!$B:$B,'[6]cells down 19042026 9H40'!$B:$B,"")</f>
        <v/>
      </c>
      <c r="BO548" s="9" t="s">
        <v>1142</v>
      </c>
      <c r="BP548" s="9" t="s">
        <v>302</v>
      </c>
      <c r="BQ548" s="115"/>
    </row>
    <row r="549" spans="1:69" s="9" customFormat="1" x14ac:dyDescent="0.3">
      <c r="A549" s="3" t="s">
        <v>1274</v>
      </c>
      <c r="B549" s="25" t="s">
        <v>1275</v>
      </c>
      <c r="C549" s="3" t="str">
        <f>_xlfn.XLOOKUP(B549,'[1]daily break down'!$D:$D,'[1]daily break down'!$E:$E,"")</f>
        <v>CENTRE</v>
      </c>
      <c r="D549" s="3" t="s">
        <v>21</v>
      </c>
      <c r="E549" s="3" t="s">
        <v>122</v>
      </c>
      <c r="F549" s="3" t="s">
        <v>31</v>
      </c>
      <c r="G549" s="3" t="s">
        <v>1276</v>
      </c>
      <c r="H549" s="33" t="str">
        <f>_xlfn.XLOOKUP(B549,[2]CALCULATION!$B:$B,[2]CALCULATION!$H:$H,"")</f>
        <v>NOKIA</v>
      </c>
      <c r="I549" s="28">
        <v>1.4789141207899657E-3</v>
      </c>
      <c r="J549" s="28">
        <v>0</v>
      </c>
      <c r="K549" s="28">
        <v>2.8676505512878602E-3</v>
      </c>
      <c r="L549" s="28">
        <v>0</v>
      </c>
      <c r="M549" s="28">
        <v>2.0510340065006218E-3</v>
      </c>
      <c r="N549" s="28">
        <v>0</v>
      </c>
      <c r="O549" s="28">
        <v>0.87256375695007082</v>
      </c>
      <c r="P549" s="28">
        <v>0</v>
      </c>
      <c r="Q549" s="28">
        <v>6.1561089156169282E-3</v>
      </c>
      <c r="R549" s="28">
        <v>4.1701036598604656E-2</v>
      </c>
      <c r="S549" s="94">
        <v>1.0388440728480478E-2</v>
      </c>
      <c r="T549" s="94">
        <f>_xlfn.XLOOKUP(B549,'[3]Nur des jours'!$B:$B,'[3]Nur des jours'!$U:$U,"")</f>
        <v>2.6752617476094621E-3</v>
      </c>
      <c r="U549" s="94">
        <v>1.5159816569788325E-3</v>
      </c>
      <c r="V549" s="94">
        <v>9.2207354900938135E-3</v>
      </c>
      <c r="W549" s="94">
        <v>2.6752617476094621E-3</v>
      </c>
      <c r="X549" s="94">
        <v>1.515981656978832E-3</v>
      </c>
      <c r="Y549" s="94">
        <v>0.12045811895569196</v>
      </c>
      <c r="Z549" s="94">
        <v>3.210314097131252E-3</v>
      </c>
      <c r="AA549" s="94">
        <v>0</v>
      </c>
      <c r="AB549" s="94">
        <v>8.0115171801742227E-2</v>
      </c>
      <c r="AC549" s="94">
        <f>_xlfn.XLOOKUP(B549,'[3]Nur des jours'!$B:$B,'[3]Nur des jours'!$N:$N,"")</f>
        <v>3.3244585983625945E-2</v>
      </c>
      <c r="AD549" s="94">
        <v>3.3244585983625945E-2</v>
      </c>
      <c r="AE549" s="94">
        <v>3.734378059941889E-2</v>
      </c>
      <c r="AF549" s="94">
        <v>8.3142504020590785E-2</v>
      </c>
      <c r="AG549" s="94">
        <v>0</v>
      </c>
      <c r="AH549" s="94">
        <v>3.3244585983625945E-2</v>
      </c>
      <c r="AI549" s="49" t="s">
        <v>5559</v>
      </c>
      <c r="AJ549" s="49"/>
      <c r="AK549" s="48" t="str" cm="1">
        <f t="array" ref="AK549">IFERROR(_xlfn.IFS(
AM549="MPR ISSUE","PDH",
AM549="BSS Hardware Issue","BSS",
AM549="Sites strategiques, MLL, Pylone, etc.","ENVTECH",
AM549="AKTIVCO DEFAUT GE &amp; POWER Cabinet","AKTIVCO",
AM549="AKTIVCO Coupure ENEO &amp; Baisse de tension","AKTIVCO GRID ONLY",
AM549="Coupure ENEO &amp; Baisse de tension","IHS GRID ONLY",
AM549="Defaut GE &amp; POWER Cabinet","IHS",
AM549="Sharing","Partners",
AM549="Sites strategiques &amp; DataCenter","SST &amp; DC",
AM549="Exclu","Exclu",
AM549="SAT","SAT",
AM549="SPARE-ISSUE","SPARE-ISSUE",
AM549="Fiber CAmtel","TRANS_FO_CAMTEL",
AM549="Fiber AOF","Fiber AOF",
AM549="Projet OCM (HUAWEI)","TRAVAUX-HUAWEI",
AM549="Projet OCM (NOKIA)","TRAVAUX-NOKIA",
AM549="ACCESS-ISSUE","ACCESS-ISSUE",
AM549="Projet OCM (ZTE, NOKIA, autres projets)","TRAVAUX OCM",
AM549="No root CAuse","No root cause",
AM549="ODU HS","PDH",
AM549="IP &amp; VLAN","PDH",
AM549="Warehouse HUAWEI","SPARE-ISSUE",
AM549="SPARE-HS","SPARE-ISSUE",
AM549="Power Telco","BSS",AM549="no impacts","no impacts"
),"")</f>
        <v>no impacts</v>
      </c>
      <c r="AL549" s="48" t="str" cm="1">
        <f t="array" ref="AL549">IFERROR(_xlfn.IFS(
AM549="MPR ISSUE","TX ISSUE",
AM549="BSS Hardware Issue","RAN ISSUE",
AM549="Sites strategiques, MLL, Pylone, etc.","ENVTECH",
AM549="AKTIVCO DEFAUT GE &amp; POWER Cabinet","POWER ISSUE",
AM549="AKTIVCO Coupure ENEO &amp; Baisse de tension","POWER ISSUE",
AM549="Coupure ENEO &amp; Baisse de tension","POWER ISSUE",
AM549="Defaut GE &amp; POWER Cabinet","POWER ISSUE",
AM549="Sharing","POWER ISSUE",
AM549="Sites strategiques &amp; DataCenter","POWER ISSUE",
AM549="Exclu","Exclu",
AM549="SAT","TX ISSUE",
AM549="SPARE-ISSUE","SPARE-ISSUE",
AM549="Fiber CAmtel","TX ISSUE",
AM549="Fiber AOF","TX ISSUE",
AM549="Projet OCM (HUAWEI)","TRAVAUX-HUAWEI",
AM549="Projet OCM (NOKIA)","TRAVAUX -NOKIA",
AM549="ACCESS-ISSUE","ACCESS-ISSUE",
AM549="Projet OCM (ZTE, NOKIA, autres projets)","TRAVAUX OCM",
AM549="No root CAuse","No root cause",
AM549="ODU HS","TX ISSUE",
AM549="IP &amp; VLAN","TX ISSUE",
AM549="Warehouse HUAWEI","SPARE-ISSUE",
AM549="SPARE-HS","SPARE-ISSUE",
AM549="Power Telco","RAN ISSUE",AM549="no impacts","no impacts"
),"")</f>
        <v>no impacts</v>
      </c>
      <c r="AM549" s="67" t="s">
        <v>5605</v>
      </c>
      <c r="AN549" s="48" t="str" cm="1">
        <f t="array" ref="AN549">IFERROR(_xlfn.IFS(
AM549="MPR ISSUE","ACTIVE",
AM549="BSS Hardware Issue","ACTIVE",
AM549="Sites strategiques, MLL, Pylone, etc.","PASSIVE",
AM549="AKTIVCO DEFAUT GE &amp; POWER Cabinet","PASSIVE",
AM549="AKTIVCO Coupure ENEO &amp; Baisse de tension","PASSIVE",
AM549="Coupure ENEO &amp; Baisse de tension","PASSIVE",
AM549="Defaut GE &amp; POWER Cabinet","PASSIVE",
AM549="Sharing","PASSIVE",
AM549="Sites strategiques &amp; DataCenter","PASSIVE",
AM549="Exclu","Exclu",
AM549="SAT","ACTIVE",
AM549="SPARE-ISSUE","SPARE-ISSUE",
AM549="Fiber CAmtel","ACTIVE",
AM549="Fiber AOF","ACTIVE",
AM549="Projet OCM (HUAWEI)","PLANNED WORKS",
AM549="Projet OCM (NOKIA)","PLANNED WORKS",
AM549="ACCESS-ISSUE","ACCESS-ISSUE",
AM549="Projet OCM (ZTE, NOKIA, autres projets)","PLANNED WORKS",
AM549="No root CAuse","No root cause",
AM549="ODU HS","ACTIVE",
AM549="IP &amp; VLAN","ACTIVE",
AM549="Warehouse HUAWEI","SPARE-ISSUE",
AM549="SPARE-HS","SPARE-ISSUE",
AM549="Power Telco","ACTIVE", AM549="no impacts","no impacts"
),"")</f>
        <v>no impacts</v>
      </c>
      <c r="AO549" s="93" t="s">
        <v>5537</v>
      </c>
      <c r="AP549" s="101" t="str">
        <f t="shared" si="24"/>
        <v>LIT_402</v>
      </c>
      <c r="AR549" s="17" t="s">
        <v>5537</v>
      </c>
      <c r="AS549" s="7" t="s">
        <v>5537</v>
      </c>
      <c r="AT549" s="6"/>
      <c r="AU549" s="7"/>
      <c r="AV549" s="3" t="s">
        <v>5537</v>
      </c>
      <c r="AW549" s="18" t="s">
        <v>5537</v>
      </c>
      <c r="AX549" s="18" t="s">
        <v>5537</v>
      </c>
      <c r="AY549" s="18" t="s">
        <v>5537</v>
      </c>
      <c r="AZ549" s="18" t="s">
        <v>5537</v>
      </c>
      <c r="BA549" s="18" t="s">
        <v>5537</v>
      </c>
      <c r="BB549" s="18" t="s">
        <v>5537</v>
      </c>
      <c r="BC549" s="18" t="s">
        <v>5537</v>
      </c>
      <c r="BD549" s="18" t="s">
        <v>5537</v>
      </c>
      <c r="BE549" s="18" t="s">
        <v>5537</v>
      </c>
      <c r="BF549" s="18" t="s">
        <v>5537</v>
      </c>
      <c r="BG549" s="18" t="s">
        <v>5537</v>
      </c>
      <c r="BH549" s="18" t="s">
        <v>5537</v>
      </c>
      <c r="BI549" s="9" t="s">
        <v>5537</v>
      </c>
      <c r="BJ549" s="14"/>
      <c r="BK549" s="14" t="s">
        <v>5537</v>
      </c>
      <c r="BL549" s="14" t="str">
        <f>_xlfn.XLOOKUP(B549,'[4]cell downs 18042026 17h'!$B:$B,'[4]cell downs 18042026 17h'!$B:$B,"")</f>
        <v/>
      </c>
      <c r="BM549" s="14" t="str">
        <f>_xlfn.XLOOKUP(B549,'[5]Cells Huawei 19042026 15h'!$B:$B,'[5]Cells Huawei 19042026 15h'!$B:$B,"")</f>
        <v/>
      </c>
      <c r="BN549" s="9" t="str">
        <f>_xlfn.XLOOKUP(B549,'[6]cells down 19042026 9H40'!$B:$B,'[6]cells down 19042026 9H40'!$B:$B,"")</f>
        <v/>
      </c>
      <c r="BO549" s="9" t="s">
        <v>5537</v>
      </c>
      <c r="BP549" s="9" t="s">
        <v>5537</v>
      </c>
      <c r="BQ549" s="115"/>
    </row>
    <row r="550" spans="1:69" s="9" customFormat="1" x14ac:dyDescent="0.3">
      <c r="A550" s="1" t="s">
        <v>2601</v>
      </c>
      <c r="B550" s="8" t="s">
        <v>2602</v>
      </c>
      <c r="C550" s="3" t="str">
        <f>_xlfn.XLOOKUP(B550,'[1]daily break down'!$D:$D,'[1]daily break down'!$E:$E,"")</f>
        <v>Yaounde</v>
      </c>
      <c r="D550" s="1" t="s">
        <v>11</v>
      </c>
      <c r="E550" s="1" t="s">
        <v>12</v>
      </c>
      <c r="F550" s="3" t="s">
        <v>37</v>
      </c>
      <c r="G550" s="1" t="s">
        <v>38</v>
      </c>
      <c r="H550" s="34" t="str">
        <f>_xlfn.XLOOKUP(B550,[2]CALCULATION!$B:$B,[2]CALCULATION!$H:$H,"")</f>
        <v>ZTE</v>
      </c>
      <c r="I550" s="28">
        <v>0</v>
      </c>
      <c r="J550" s="28">
        <v>0</v>
      </c>
      <c r="K550" s="28">
        <v>0</v>
      </c>
      <c r="L550" s="28">
        <v>0</v>
      </c>
      <c r="M550" s="28">
        <v>0</v>
      </c>
      <c r="N550" s="28">
        <v>0</v>
      </c>
      <c r="O550" s="28">
        <v>0</v>
      </c>
      <c r="P550" s="28">
        <v>0</v>
      </c>
      <c r="Q550" s="28">
        <v>0</v>
      </c>
      <c r="R550" s="28">
        <v>0</v>
      </c>
      <c r="S550" s="94">
        <v>0</v>
      </c>
      <c r="T550" s="94">
        <f>_xlfn.XLOOKUP(B550,'[3]Nur des jours'!$B:$B,'[3]Nur des jours'!$U:$U,"")</f>
        <v>0</v>
      </c>
      <c r="U550" s="94">
        <v>0</v>
      </c>
      <c r="V550" s="94">
        <v>0</v>
      </c>
      <c r="W550" s="94">
        <v>0</v>
      </c>
      <c r="X550" s="94">
        <v>0</v>
      </c>
      <c r="Y550" s="94">
        <v>0</v>
      </c>
      <c r="Z550" s="94">
        <v>0</v>
      </c>
      <c r="AA550" s="94">
        <v>0</v>
      </c>
      <c r="AB550" s="94">
        <v>3.1585923700108133E-2</v>
      </c>
      <c r="AC550" s="94">
        <f>_xlfn.XLOOKUP(B550,'[3]Nur des jours'!$B:$B,'[3]Nur des jours'!$N:$N,"")</f>
        <v>3.3191080748673767E-2</v>
      </c>
      <c r="AD550" s="94">
        <v>3.3191080748673767E-2</v>
      </c>
      <c r="AE550" s="94">
        <v>0</v>
      </c>
      <c r="AF550" s="94">
        <v>0</v>
      </c>
      <c r="AG550" s="94">
        <v>6.3646805306577167E-2</v>
      </c>
      <c r="AH550" s="94">
        <v>3.3191080748673767E-2</v>
      </c>
      <c r="AI550" s="49" t="s">
        <v>5559</v>
      </c>
      <c r="AJ550" s="49"/>
      <c r="AK550" s="48" t="str" cm="1">
        <f t="array" ref="AK550">IFERROR(_xlfn.IFS(
AM550="MPR ISSUE","PDH",
AM550="BSS Hardware Issue","BSS",
AM550="Sites strategiques, MLL, Pylone, etc.","ENVTECH",
AM550="AKTIVCO DEFAUT GE &amp; POWER Cabinet","AKTIVCO",
AM550="AKTIVCO Coupure ENEO &amp; Baisse de tension","AKTIVCO GRID ONLY",
AM550="Coupure ENEO &amp; Baisse de tension","IHS GRID ONLY",
AM550="Defaut GE &amp; POWER Cabinet","IHS",
AM550="Sharing","Partners",
AM550="Sites strategiques &amp; DataCenter","SST &amp; DC",
AM550="Exclu","Exclu",
AM550="SAT","SAT",
AM550="SPARE-ISSUE","SPARE-ISSUE",
AM550="Fiber CAmtel","TRANS_FO_CAMTEL",
AM550="Fiber AOF","Fiber AOF",
AM550="Projet OCM (HUAWEI)","TRAVAUX-HUAWEI",
AM550="Projet OCM (NOKIA)","TRAVAUX-NOKIA",
AM550="ACCESS-ISSUE","ACCESS-ISSUE",
AM550="Projet OCM (ZTE, NOKIA, autres projets)","TRAVAUX OCM",
AM550="No root CAuse","No root cause",
AM550="ODU HS","PDH",
AM550="IP &amp; VLAN","PDH",
AM550="Warehouse HUAWEI","SPARE-ISSUE",
AM550="SPARE-HS","SPARE-ISSUE",
AM550="Power Telco","BSS",AM550="no impacts","no impacts"
),"")</f>
        <v>IHS</v>
      </c>
      <c r="AL550" s="48" t="str" cm="1">
        <f t="array" ref="AL550">IFERROR(_xlfn.IFS(
AM550="MPR ISSUE","TX ISSUE",
AM550="BSS Hardware Issue","RAN ISSUE",
AM550="Sites strategiques, MLL, Pylone, etc.","ENVTECH",
AM550="AKTIVCO DEFAUT GE &amp; POWER Cabinet","POWER ISSUE",
AM550="AKTIVCO Coupure ENEO &amp; Baisse de tension","POWER ISSUE",
AM550="Coupure ENEO &amp; Baisse de tension","POWER ISSUE",
AM550="Defaut GE &amp; POWER Cabinet","POWER ISSUE",
AM550="Sharing","POWER ISSUE",
AM550="Sites strategiques &amp; DataCenter","POWER ISSUE",
AM550="Exclu","Exclu",
AM550="SAT","TX ISSUE",
AM550="SPARE-ISSUE","SPARE-ISSUE",
AM550="Fiber CAmtel","TX ISSUE",
AM550="Fiber AOF","TX ISSUE",
AM550="Projet OCM (HUAWEI)","TRAVAUX-HUAWEI",
AM550="Projet OCM (NOKIA)","TRAVAUX -NOKIA",
AM550="ACCESS-ISSUE","ACCESS-ISSUE",
AM550="Projet OCM (ZTE, NOKIA, autres projets)","TRAVAUX OCM",
AM550="No root CAuse","No root cause",
AM550="ODU HS","TX ISSUE",
AM550="IP &amp; VLAN","TX ISSUE",
AM550="Warehouse HUAWEI","SPARE-ISSUE",
AM550="SPARE-HS","SPARE-ISSUE",
AM550="Power Telco","RAN ISSUE",AM550="no impacts","no impacts"
),"")</f>
        <v>POWER ISSUE</v>
      </c>
      <c r="AM550" s="67" t="s">
        <v>5330</v>
      </c>
      <c r="AN550" s="48" t="str" cm="1">
        <f t="array" ref="AN550">IFERROR(_xlfn.IFS(
AM550="MPR ISSUE","ACTIVE",
AM550="BSS Hardware Issue","ACTIVE",
AM550="Sites strategiques, MLL, Pylone, etc.","PASSIVE",
AM550="AKTIVCO DEFAUT GE &amp; POWER Cabinet","PASSIVE",
AM550="AKTIVCO Coupure ENEO &amp; Baisse de tension","PASSIVE",
AM550="Coupure ENEO &amp; Baisse de tension","PASSIVE",
AM550="Defaut GE &amp; POWER Cabinet","PASSIVE",
AM550="Sharing","PASSIVE",
AM550="Sites strategiques &amp; DataCenter","PASSIVE",
AM550="Exclu","Exclu",
AM550="SAT","ACTIVE",
AM550="SPARE-ISSUE","SPARE-ISSUE",
AM550="Fiber CAmtel","ACTIVE",
AM550="Fiber AOF","ACTIVE",
AM550="Projet OCM (HUAWEI)","PLANNED WORKS",
AM550="Projet OCM (NOKIA)","PLANNED WORKS",
AM550="ACCESS-ISSUE","ACCESS-ISSUE",
AM550="Projet OCM (ZTE, NOKIA, autres projets)","PLANNED WORKS",
AM550="No root CAuse","No root cause",
AM550="ODU HS","ACTIVE",
AM550="IP &amp; VLAN","ACTIVE",
AM550="Warehouse HUAWEI","SPARE-ISSUE",
AM550="SPARE-HS","SPARE-ISSUE",
AM550="Power Telco","ACTIVE", AM550="no impacts","no impacts"
),"")</f>
        <v>PASSIVE</v>
      </c>
      <c r="AO550" s="93" t="s">
        <v>6314</v>
      </c>
      <c r="AP550" s="101" t="str">
        <f t="shared" si="24"/>
        <v>CTR_031</v>
      </c>
      <c r="AR550" s="17" t="s">
        <v>5537</v>
      </c>
      <c r="AS550" s="7" t="s">
        <v>5537</v>
      </c>
      <c r="AT550" s="6"/>
      <c r="AU550" s="7"/>
      <c r="AV550" s="3" t="s">
        <v>5537</v>
      </c>
      <c r="AW550" s="18" t="s">
        <v>5537</v>
      </c>
      <c r="AX550" s="18" t="s">
        <v>5537</v>
      </c>
      <c r="AY550" s="18" t="s">
        <v>5537</v>
      </c>
      <c r="AZ550" s="18" t="s">
        <v>5537</v>
      </c>
      <c r="BA550" s="18" t="s">
        <v>5537</v>
      </c>
      <c r="BB550" s="18" t="s">
        <v>5537</v>
      </c>
      <c r="BC550" s="18" t="s">
        <v>5537</v>
      </c>
      <c r="BD550" s="18" t="s">
        <v>5537</v>
      </c>
      <c r="BE550" s="18" t="s">
        <v>5537</v>
      </c>
      <c r="BF550" s="18" t="s">
        <v>5537</v>
      </c>
      <c r="BG550" s="18" t="s">
        <v>5537</v>
      </c>
      <c r="BH550" s="18" t="s">
        <v>5537</v>
      </c>
      <c r="BI550" s="9" t="s">
        <v>6314</v>
      </c>
      <c r="BJ550" s="14"/>
      <c r="BK550" s="14" t="s">
        <v>5537</v>
      </c>
      <c r="BL550" s="14" t="str">
        <f>_xlfn.XLOOKUP(B550,'[4]cell downs 18042026 17h'!$B:$B,'[4]cell downs 18042026 17h'!$B:$B,"")</f>
        <v/>
      </c>
      <c r="BM550" s="14" t="str">
        <f>_xlfn.XLOOKUP(B550,'[5]Cells Huawei 19042026 15h'!$B:$B,'[5]Cells Huawei 19042026 15h'!$B:$B,"")</f>
        <v/>
      </c>
      <c r="BN550" s="9" t="str">
        <f>_xlfn.XLOOKUP(B550,'[6]cells down 19042026 9H40'!$B:$B,'[6]cells down 19042026 9H40'!$B:$B,"")</f>
        <v/>
      </c>
      <c r="BO550" s="9" t="s">
        <v>2602</v>
      </c>
      <c r="BP550" s="9" t="s">
        <v>12</v>
      </c>
      <c r="BQ550" s="115"/>
    </row>
    <row r="551" spans="1:69" s="9" customFormat="1" x14ac:dyDescent="0.3">
      <c r="A551" s="1" t="s">
        <v>1382</v>
      </c>
      <c r="B551" s="8" t="s">
        <v>1383</v>
      </c>
      <c r="C551" s="3" t="str">
        <f>_xlfn.XLOOKUP(B551,'[1]daily break down'!$D:$D,'[1]daily break down'!$E:$E,"")</f>
        <v>NORD-OUEST</v>
      </c>
      <c r="D551" s="1" t="s">
        <v>11</v>
      </c>
      <c r="E551" s="1" t="s">
        <v>154</v>
      </c>
      <c r="F551" s="3" t="s">
        <v>51</v>
      </c>
      <c r="G551" s="1" t="s">
        <v>1384</v>
      </c>
      <c r="H551" s="33" t="str">
        <f>_xlfn.XLOOKUP(B551,[2]CALCULATION!$B:$B,[2]CALCULATION!$H:$H,"")</f>
        <v>NOKIA</v>
      </c>
      <c r="I551" s="28">
        <v>0.27985492565527881</v>
      </c>
      <c r="J551" s="28">
        <v>0</v>
      </c>
      <c r="K551" s="28">
        <v>0</v>
      </c>
      <c r="L551" s="28">
        <v>0</v>
      </c>
      <c r="M551" s="28">
        <v>0</v>
      </c>
      <c r="N551" s="28">
        <v>0</v>
      </c>
      <c r="O551" s="28">
        <v>3.043917372510093</v>
      </c>
      <c r="P551" s="28">
        <v>4.1375493385060222</v>
      </c>
      <c r="Q551" s="28">
        <v>3.0711289376977202</v>
      </c>
      <c r="R551" s="28">
        <v>0</v>
      </c>
      <c r="S551" s="94">
        <v>4.9938219288708924E-3</v>
      </c>
      <c r="T551" s="94">
        <f>_xlfn.XLOOKUP(B551,'[3]Nur des jours'!$B:$B,'[3]Nur des jours'!$U:$U,"")</f>
        <v>0</v>
      </c>
      <c r="U551" s="94">
        <v>0.97239228370317343</v>
      </c>
      <c r="V551" s="94">
        <v>1.0324370136374144</v>
      </c>
      <c r="W551" s="94">
        <v>0</v>
      </c>
      <c r="X551" s="94">
        <v>7.5906093318836881E-2</v>
      </c>
      <c r="Y551" s="94">
        <v>0.57373663439230871</v>
      </c>
      <c r="Z551" s="94">
        <v>0</v>
      </c>
      <c r="AA551" s="94">
        <v>1.1592800906306299E-3</v>
      </c>
      <c r="AB551" s="94">
        <v>4.4230994227141975E-2</v>
      </c>
      <c r="AC551" s="94">
        <f>_xlfn.XLOOKUP(B551,'[3]Nur des jours'!$B:$B,'[3]Nur des jours'!$N:$N,"")</f>
        <v>3.2959224730547541E-2</v>
      </c>
      <c r="AD551" s="94">
        <v>3.2959224730547541E-2</v>
      </c>
      <c r="AE551" s="94">
        <v>0.10216459040242357</v>
      </c>
      <c r="AF551" s="94">
        <v>5.4719986671698501E-2</v>
      </c>
      <c r="AG551" s="94">
        <v>0</v>
      </c>
      <c r="AH551" s="94">
        <v>3.2959224730547541E-2</v>
      </c>
      <c r="AI551" s="49" t="s">
        <v>6659</v>
      </c>
      <c r="AJ551" s="49"/>
      <c r="AK551" s="48" t="str" cm="1">
        <f t="array" ref="AK551">IFERROR(_xlfn.IFS(
AM551="MPR ISSUE","PDH",
AM551="BSS Hardware Issue","BSS",
AM551="Sites strategiques, MLL, Pylone, etc.","ENVTECH",
AM551="AKTIVCO DEFAUT GE &amp; POWER Cabinet","AKTIVCO",
AM551="AKTIVCO Coupure ENEO &amp; Baisse de tension","AKTIVCO GRID ONLY",
AM551="Coupure ENEO &amp; Baisse de tension","IHS GRID ONLY",
AM551="Defaut GE &amp; POWER Cabinet","IHS",
AM551="Sharing","Partners",
AM551="Sites strategiques &amp; DataCenter","SST &amp; DC",
AM551="Exclu","Exclu",
AM551="SAT","SAT",
AM551="SPARE-ISSUE","SPARE-ISSUE",
AM551="Fiber CAmtel","TRANS_FO_CAMTEL",
AM551="Fiber AOF","Fiber AOF",
AM551="Projet OCM (HUAWEI)","TRAVAUX-HUAWEI",
AM551="Projet OCM (NOKIA)","TRAVAUX-NOKIA",
AM551="ACCESS-ISSUE","ACCESS-ISSUE",
AM551="Projet OCM (ZTE, NOKIA, autres projets)","TRAVAUX OCM",
AM551="No root CAuse","No root cause",
AM551="ODU HS","PDH",
AM551="IP &amp; VLAN","PDH",
AM551="Warehouse HUAWEI","SPARE-ISSUE",
AM551="SPARE-HS","SPARE-ISSUE",
AM551="Power Telco","BSS",AM551="no impacts","no impacts"
),"")</f>
        <v>no impacts</v>
      </c>
      <c r="AL551" s="48" t="str" cm="1">
        <f t="array" ref="AL551">IFERROR(_xlfn.IFS(
AM551="MPR ISSUE","TX ISSUE",
AM551="BSS Hardware Issue","RAN ISSUE",
AM551="Sites strategiques, MLL, Pylone, etc.","ENVTECH",
AM551="AKTIVCO DEFAUT GE &amp; POWER Cabinet","POWER ISSUE",
AM551="AKTIVCO Coupure ENEO &amp; Baisse de tension","POWER ISSUE",
AM551="Coupure ENEO &amp; Baisse de tension","POWER ISSUE",
AM551="Defaut GE &amp; POWER Cabinet","POWER ISSUE",
AM551="Sharing","POWER ISSUE",
AM551="Sites strategiques &amp; DataCenter","POWER ISSUE",
AM551="Exclu","Exclu",
AM551="SAT","TX ISSUE",
AM551="SPARE-ISSUE","SPARE-ISSUE",
AM551="Fiber CAmtel","TX ISSUE",
AM551="Fiber AOF","TX ISSUE",
AM551="Projet OCM (HUAWEI)","TRAVAUX-HUAWEI",
AM551="Projet OCM (NOKIA)","TRAVAUX -NOKIA",
AM551="ACCESS-ISSUE","ACCESS-ISSUE",
AM551="Projet OCM (ZTE, NOKIA, autres projets)","TRAVAUX OCM",
AM551="No root CAuse","No root cause",
AM551="ODU HS","TX ISSUE",
AM551="IP &amp; VLAN","TX ISSUE",
AM551="Warehouse HUAWEI","SPARE-ISSUE",
AM551="SPARE-HS","SPARE-ISSUE",
AM551="Power Telco","RAN ISSUE",AM551="no impacts","no impacts"
),"")</f>
        <v>no impacts</v>
      </c>
      <c r="AM551" s="67" t="s">
        <v>5605</v>
      </c>
      <c r="AN551" s="48" t="str" cm="1">
        <f t="array" ref="AN551">IFERROR(_xlfn.IFS(
AM551="MPR ISSUE","ACTIVE",
AM551="BSS Hardware Issue","ACTIVE",
AM551="Sites strategiques, MLL, Pylone, etc.","PASSIVE",
AM551="AKTIVCO DEFAUT GE &amp; POWER Cabinet","PASSIVE",
AM551="AKTIVCO Coupure ENEO &amp; Baisse de tension","PASSIVE",
AM551="Coupure ENEO &amp; Baisse de tension","PASSIVE",
AM551="Defaut GE &amp; POWER Cabinet","PASSIVE",
AM551="Sharing","PASSIVE",
AM551="Sites strategiques &amp; DataCenter","PASSIVE",
AM551="Exclu","Exclu",
AM551="SAT","ACTIVE",
AM551="SPARE-ISSUE","SPARE-ISSUE",
AM551="Fiber CAmtel","ACTIVE",
AM551="Fiber AOF","ACTIVE",
AM551="Projet OCM (HUAWEI)","PLANNED WORKS",
AM551="Projet OCM (NOKIA)","PLANNED WORKS",
AM551="ACCESS-ISSUE","ACCESS-ISSUE",
AM551="Projet OCM (ZTE, NOKIA, autres projets)","PLANNED WORKS",
AM551="No root CAuse","No root cause",
AM551="ODU HS","ACTIVE",
AM551="IP &amp; VLAN","ACTIVE",
AM551="Warehouse HUAWEI","SPARE-ISSUE",
AM551="SPARE-HS","SPARE-ISSUE",
AM551="Power Telco","ACTIVE", AM551="no impacts","no impacts"
),"")</f>
        <v>no impacts</v>
      </c>
      <c r="AO551" s="93" t="s">
        <v>5537</v>
      </c>
      <c r="AP551" s="101" t="str">
        <f t="shared" si="24"/>
        <v>NRO_094</v>
      </c>
      <c r="AR551" s="17" t="s">
        <v>5537</v>
      </c>
      <c r="AS551" s="7" t="s">
        <v>5537</v>
      </c>
      <c r="AT551" s="6"/>
      <c r="AU551" s="7"/>
      <c r="AV551" s="3" t="s">
        <v>5537</v>
      </c>
      <c r="AW551" s="18" t="s">
        <v>5537</v>
      </c>
      <c r="AX551" s="18" t="s">
        <v>5537</v>
      </c>
      <c r="AY551" s="18" t="s">
        <v>5537</v>
      </c>
      <c r="AZ551" s="18" t="s">
        <v>5537</v>
      </c>
      <c r="BA551" s="18" t="s">
        <v>5537</v>
      </c>
      <c r="BB551" s="18" t="s">
        <v>5537</v>
      </c>
      <c r="BC551" s="18" t="s">
        <v>5537</v>
      </c>
      <c r="BD551" s="18" t="s">
        <v>5537</v>
      </c>
      <c r="BE551" s="18" t="s">
        <v>5537</v>
      </c>
      <c r="BF551" s="18" t="s">
        <v>5537</v>
      </c>
      <c r="BG551" s="18" t="s">
        <v>5537</v>
      </c>
      <c r="BH551" s="18" t="s">
        <v>5537</v>
      </c>
      <c r="BI551" s="9" t="s">
        <v>5537</v>
      </c>
      <c r="BJ551" s="14"/>
      <c r="BK551" s="14" t="s">
        <v>5537</v>
      </c>
      <c r="BL551" s="14" t="str">
        <f>_xlfn.XLOOKUP(B551,'[4]cell downs 18042026 17h'!$B:$B,'[4]cell downs 18042026 17h'!$B:$B,"")</f>
        <v/>
      </c>
      <c r="BM551" s="14" t="str">
        <f>_xlfn.XLOOKUP(B551,'[5]Cells Huawei 19042026 15h'!$B:$B,'[5]Cells Huawei 19042026 15h'!$B:$B,"")</f>
        <v/>
      </c>
      <c r="BN551" s="9" t="str">
        <f>_xlfn.XLOOKUP(B551,'[6]cells down 19042026 9H40'!$B:$B,'[6]cells down 19042026 9H40'!$B:$B,"")</f>
        <v/>
      </c>
      <c r="BO551" s="9" t="s">
        <v>1383</v>
      </c>
      <c r="BP551" s="9" t="s">
        <v>594</v>
      </c>
      <c r="BQ551" s="115"/>
    </row>
    <row r="552" spans="1:69" s="9" customFormat="1" x14ac:dyDescent="0.3">
      <c r="A552" s="1" t="s">
        <v>372</v>
      </c>
      <c r="B552" s="1" t="s">
        <v>373</v>
      </c>
      <c r="C552" s="3" t="str">
        <f>_xlfn.XLOOKUP(B552,'[1]daily break down'!$D:$D,'[1]daily break down'!$E:$E,"")</f>
        <v>NORD-OUEST</v>
      </c>
      <c r="D552" s="1" t="s">
        <v>11</v>
      </c>
      <c r="E552" s="1" t="s">
        <v>154</v>
      </c>
      <c r="F552" s="3" t="s">
        <v>51</v>
      </c>
      <c r="G552" s="1" t="s">
        <v>372</v>
      </c>
      <c r="H552" s="33" t="str">
        <f>_xlfn.XLOOKUP(B552,[2]CALCULATION!$B:$B,[2]CALCULATION!$H:$H,"")</f>
        <v>NOKIA</v>
      </c>
      <c r="I552" s="28">
        <v>6.6795709534364009</v>
      </c>
      <c r="J552" s="28">
        <v>7.1878665225366891</v>
      </c>
      <c r="K552" s="28">
        <v>5.2309676455574046</v>
      </c>
      <c r="L552" s="28">
        <v>3.5568309949429735</v>
      </c>
      <c r="M552" s="28">
        <v>5.3269582284953012</v>
      </c>
      <c r="N552" s="28">
        <v>5.3891041774348967</v>
      </c>
      <c r="O552" s="28">
        <v>4.9280140027906585</v>
      </c>
      <c r="P552" s="28">
        <v>1.8570496989804355</v>
      </c>
      <c r="Q552" s="28">
        <v>3.5374537681606575</v>
      </c>
      <c r="R552" s="28">
        <v>4.2923969137891502</v>
      </c>
      <c r="S552" s="94">
        <v>6.3637525031808782</v>
      </c>
      <c r="T552" s="94">
        <f>_xlfn.XLOOKUP(B552,'[3]Nur des jours'!$B:$B,'[3]Nur des jours'!$U:$U,"")</f>
        <v>6.0639266279144729E-3</v>
      </c>
      <c r="U552" s="94">
        <v>0.29014017048756729</v>
      </c>
      <c r="V552" s="94">
        <v>1.2981261753316611</v>
      </c>
      <c r="W552" s="94">
        <v>6.0639266279144729E-3</v>
      </c>
      <c r="X552" s="94">
        <v>1.9618586149135714E-3</v>
      </c>
      <c r="Y552" s="94">
        <v>0</v>
      </c>
      <c r="Z552" s="94">
        <v>6.452731335233837E-2</v>
      </c>
      <c r="AA552" s="94">
        <v>6.0674936435780855E-2</v>
      </c>
      <c r="AB552" s="94">
        <v>0</v>
      </c>
      <c r="AC552" s="94">
        <f>_xlfn.XLOOKUP(B552,'[3]Nur des jours'!$B:$B,'[3]Nur des jours'!$N:$N,"")</f>
        <v>3.2727368712421483E-2</v>
      </c>
      <c r="AD552" s="94">
        <v>3.2727368712421483E-2</v>
      </c>
      <c r="AE552" s="94">
        <v>0.10428781538633702</v>
      </c>
      <c r="AF552" s="94">
        <v>5.312620065213472E-2</v>
      </c>
      <c r="AG552" s="94">
        <v>0</v>
      </c>
      <c r="AH552" s="94">
        <v>3.2727368712421483E-2</v>
      </c>
      <c r="AI552" s="49" t="s">
        <v>6659</v>
      </c>
      <c r="AJ552" s="49"/>
      <c r="AK552" s="48" t="str" cm="1">
        <f t="array" ref="AK552">IFERROR(_xlfn.IFS(
AM552="MPR ISSUE","PDH",
AM552="BSS Hardware Issue","BSS",
AM552="Sites strategiques, MLL, Pylone, etc.","ENVTECH",
AM552="AKTIVCO DEFAUT GE &amp; POWER Cabinet","AKTIVCO",
AM552="AKTIVCO Coupure ENEO &amp; Baisse de tension","AKTIVCO GRID ONLY",
AM552="Coupure ENEO &amp; Baisse de tension","IHS GRID ONLY",
AM552="Defaut GE &amp; POWER Cabinet","IHS",
AM552="Sharing","Partners",
AM552="Sites strategiques &amp; DataCenter","SST &amp; DC",
AM552="Exclu","Exclu",
AM552="SAT","SAT",
AM552="SPARE-ISSUE","SPARE-ISSUE",
AM552="Fiber CAmtel","TRANS_FO_CAMTEL",
AM552="Fiber AOF","Fiber AOF",
AM552="Projet OCM (HUAWEI)","TRAVAUX-HUAWEI",
AM552="Projet OCM (NOKIA)","TRAVAUX-NOKIA",
AM552="ACCESS-ISSUE","ACCESS-ISSUE",
AM552="Projet OCM (ZTE, NOKIA, autres projets)","TRAVAUX OCM",
AM552="No root CAuse","No root cause",
AM552="ODU HS","PDH",
AM552="IP &amp; VLAN","PDH",
AM552="Warehouse HUAWEI","SPARE-ISSUE",
AM552="SPARE-HS","SPARE-ISSUE",
AM552="Power Telco","BSS",AM552="no impacts","no impacts"
),"")</f>
        <v>no impacts</v>
      </c>
      <c r="AL552" s="48" t="str" cm="1">
        <f t="array" ref="AL552">IFERROR(_xlfn.IFS(
AM552="MPR ISSUE","TX ISSUE",
AM552="BSS Hardware Issue","RAN ISSUE",
AM552="Sites strategiques, MLL, Pylone, etc.","ENVTECH",
AM552="AKTIVCO DEFAUT GE &amp; POWER Cabinet","POWER ISSUE",
AM552="AKTIVCO Coupure ENEO &amp; Baisse de tension","POWER ISSUE",
AM552="Coupure ENEO &amp; Baisse de tension","POWER ISSUE",
AM552="Defaut GE &amp; POWER Cabinet","POWER ISSUE",
AM552="Sharing","POWER ISSUE",
AM552="Sites strategiques &amp; DataCenter","POWER ISSUE",
AM552="Exclu","Exclu",
AM552="SAT","TX ISSUE",
AM552="SPARE-ISSUE","SPARE-ISSUE",
AM552="Fiber CAmtel","TX ISSUE",
AM552="Fiber AOF","TX ISSUE",
AM552="Projet OCM (HUAWEI)","TRAVAUX-HUAWEI",
AM552="Projet OCM (NOKIA)","TRAVAUX -NOKIA",
AM552="ACCESS-ISSUE","ACCESS-ISSUE",
AM552="Projet OCM (ZTE, NOKIA, autres projets)","TRAVAUX OCM",
AM552="No root CAuse","No root cause",
AM552="ODU HS","TX ISSUE",
AM552="IP &amp; VLAN","TX ISSUE",
AM552="Warehouse HUAWEI","SPARE-ISSUE",
AM552="SPARE-HS","SPARE-ISSUE",
AM552="Power Telco","RAN ISSUE",AM552="no impacts","no impacts"
),"")</f>
        <v>no impacts</v>
      </c>
      <c r="AM552" s="67" t="s">
        <v>5605</v>
      </c>
      <c r="AN552" s="48" t="str" cm="1">
        <f t="array" ref="AN552">IFERROR(_xlfn.IFS(
AM552="MPR ISSUE","ACTIVE",
AM552="BSS Hardware Issue","ACTIVE",
AM552="Sites strategiques, MLL, Pylone, etc.","PASSIVE",
AM552="AKTIVCO DEFAUT GE &amp; POWER Cabinet","PASSIVE",
AM552="AKTIVCO Coupure ENEO &amp; Baisse de tension","PASSIVE",
AM552="Coupure ENEO &amp; Baisse de tension","PASSIVE",
AM552="Defaut GE &amp; POWER Cabinet","PASSIVE",
AM552="Sharing","PASSIVE",
AM552="Sites strategiques &amp; DataCenter","PASSIVE",
AM552="Exclu","Exclu",
AM552="SAT","ACTIVE",
AM552="SPARE-ISSUE","SPARE-ISSUE",
AM552="Fiber CAmtel","ACTIVE",
AM552="Fiber AOF","ACTIVE",
AM552="Projet OCM (HUAWEI)","PLANNED WORKS",
AM552="Projet OCM (NOKIA)","PLANNED WORKS",
AM552="ACCESS-ISSUE","ACCESS-ISSUE",
AM552="Projet OCM (ZTE, NOKIA, autres projets)","PLANNED WORKS",
AM552="No root CAuse","No root cause",
AM552="ODU HS","ACTIVE",
AM552="IP &amp; VLAN","ACTIVE",
AM552="Warehouse HUAWEI","SPARE-ISSUE",
AM552="SPARE-HS","SPARE-ISSUE",
AM552="Power Telco","ACTIVE", AM552="no impacts","no impacts"
),"")</f>
        <v>no impacts</v>
      </c>
      <c r="AO552" s="93" t="s">
        <v>5537</v>
      </c>
      <c r="AP552" s="101" t="str">
        <f t="shared" si="24"/>
        <v>NRO_245</v>
      </c>
      <c r="AR552" s="17" t="s">
        <v>5537</v>
      </c>
      <c r="AS552" s="7" t="s">
        <v>5537</v>
      </c>
      <c r="AT552" s="6"/>
      <c r="AU552" s="7"/>
      <c r="AV552" s="3" t="s">
        <v>5537</v>
      </c>
      <c r="AW552" s="18" t="s">
        <v>5537</v>
      </c>
      <c r="AX552" s="18" t="s">
        <v>5537</v>
      </c>
      <c r="AY552" s="18" t="s">
        <v>5537</v>
      </c>
      <c r="AZ552" s="18" t="s">
        <v>5537</v>
      </c>
      <c r="BA552" s="18" t="s">
        <v>5537</v>
      </c>
      <c r="BB552" s="18" t="s">
        <v>5537</v>
      </c>
      <c r="BC552" s="18" t="s">
        <v>5537</v>
      </c>
      <c r="BD552" s="18" t="s">
        <v>5537</v>
      </c>
      <c r="BE552" s="18" t="s">
        <v>5537</v>
      </c>
      <c r="BF552" s="18" t="s">
        <v>5537</v>
      </c>
      <c r="BG552" s="18" t="s">
        <v>5537</v>
      </c>
      <c r="BH552" s="18" t="s">
        <v>5537</v>
      </c>
      <c r="BI552" s="9" t="s">
        <v>5537</v>
      </c>
      <c r="BJ552" s="14"/>
      <c r="BK552" s="14" t="s">
        <v>5537</v>
      </c>
      <c r="BL552" s="14" t="str">
        <f>_xlfn.XLOOKUP(B552,'[4]cell downs 18042026 17h'!$B:$B,'[4]cell downs 18042026 17h'!$B:$B,"")</f>
        <v>NRO_245</v>
      </c>
      <c r="BM552" s="14" t="str">
        <f>_xlfn.XLOOKUP(B552,'[5]Cells Huawei 19042026 15h'!$B:$B,'[5]Cells Huawei 19042026 15h'!$B:$B,"")</f>
        <v/>
      </c>
      <c r="BN552" s="9" t="str">
        <f>_xlfn.XLOOKUP(B552,'[6]cells down 19042026 9H40'!$B:$B,'[6]cells down 19042026 9H40'!$B:$B,"")</f>
        <v/>
      </c>
      <c r="BO552" s="9" t="s">
        <v>373</v>
      </c>
      <c r="BP552" s="9" t="s">
        <v>12</v>
      </c>
      <c r="BQ552" s="115"/>
    </row>
    <row r="553" spans="1:69" s="9" customFormat="1" x14ac:dyDescent="0.3">
      <c r="A553" s="1" t="s">
        <v>4487</v>
      </c>
      <c r="B553" s="1" t="s">
        <v>4488</v>
      </c>
      <c r="C553" s="3" t="str">
        <f>_xlfn.XLOOKUP(B553,'[1]daily break down'!$D:$D,'[1]daily break down'!$E:$E,"")</f>
        <v>Yaounde</v>
      </c>
      <c r="D553" s="1" t="s">
        <v>11</v>
      </c>
      <c r="E553" s="1" t="s">
        <v>12</v>
      </c>
      <c r="F553" s="3" t="s">
        <v>37</v>
      </c>
      <c r="G553" s="1" t="s">
        <v>38</v>
      </c>
      <c r="H553" s="34" t="str">
        <f>_xlfn.XLOOKUP(B553,[2]CALCULATION!$B:$B,[2]CALCULATION!$H:$H,"")</f>
        <v>ZTE</v>
      </c>
      <c r="I553" s="28">
        <v>13.868556899607057</v>
      </c>
      <c r="J553" s="28">
        <v>13.868556899607057</v>
      </c>
      <c r="K553" s="28">
        <v>13.868556899607057</v>
      </c>
      <c r="L553" s="28">
        <v>13.868556899607057</v>
      </c>
      <c r="M553" s="28">
        <v>13.868556899607057</v>
      </c>
      <c r="N553" s="28">
        <v>13.868556899607057</v>
      </c>
      <c r="O553" s="28">
        <v>0</v>
      </c>
      <c r="P553" s="28">
        <v>0</v>
      </c>
      <c r="Q553" s="28">
        <v>0</v>
      </c>
      <c r="R553" s="28">
        <v>0</v>
      </c>
      <c r="S553" s="94">
        <v>1.1539830723704667</v>
      </c>
      <c r="T553" s="94">
        <f>_xlfn.XLOOKUP(B553,'[3]Nur des jours'!$B:$B,'[3]Nur des jours'!$U:$U,"")</f>
        <v>0</v>
      </c>
      <c r="U553" s="94">
        <v>0.2942787922370324</v>
      </c>
      <c r="V553" s="94">
        <v>0</v>
      </c>
      <c r="W553" s="94">
        <v>0</v>
      </c>
      <c r="X553" s="94">
        <v>0</v>
      </c>
      <c r="Y553" s="94">
        <v>5.6394517639605672E-2</v>
      </c>
      <c r="Z553" s="94">
        <v>0</v>
      </c>
      <c r="AA553" s="94">
        <v>0</v>
      </c>
      <c r="AB553" s="94">
        <v>0</v>
      </c>
      <c r="AC553" s="94">
        <f>_xlfn.XLOOKUP(B553,'[3]Nur des jours'!$B:$B,'[3]Nur des jours'!$N:$N,"")</f>
        <v>3.128272736871282E-2</v>
      </c>
      <c r="AD553" s="94">
        <v>3.128272736871282E-2</v>
      </c>
      <c r="AE553" s="94">
        <v>6.8692573008964503E-3</v>
      </c>
      <c r="AF553" s="94">
        <v>5.7376296704314484E-3</v>
      </c>
      <c r="AG553" s="94">
        <v>5.4412717486708576E-2</v>
      </c>
      <c r="AH553" s="94">
        <v>3.128272736871282E-2</v>
      </c>
      <c r="AI553" s="49" t="s">
        <v>5559</v>
      </c>
      <c r="AJ553" s="49"/>
      <c r="AK553" s="48" t="str" cm="1">
        <f t="array" ref="AK553">IFERROR(_xlfn.IFS(
AM553="MPR ISSUE","PDH",
AM553="BSS Hardware Issue","BSS",
AM553="Sites strategiques, MLL, Pylone, etc.","ENVTECH",
AM553="AKTIVCO DEFAUT GE &amp; POWER Cabinet","AKTIVCO",
AM553="AKTIVCO Coupure ENEO &amp; Baisse de tension","AKTIVCO GRID ONLY",
AM553="Coupure ENEO &amp; Baisse de tension","IHS GRID ONLY",
AM553="Defaut GE &amp; POWER Cabinet","IHS",
AM553="Sharing","Partners",
AM553="Sites strategiques &amp; DataCenter","SST &amp; DC",
AM553="Exclu","Exclu",
AM553="SAT","SAT",
AM553="SPARE-ISSUE","SPARE-ISSUE",
AM553="Fiber CAmtel","TRANS_FO_CAMTEL",
AM553="Fiber AOF","Fiber AOF",
AM553="Projet OCM (HUAWEI)","TRAVAUX-HUAWEI",
AM553="Projet OCM (NOKIA)","TRAVAUX-NOKIA",
AM553="ACCESS-ISSUE","ACCESS-ISSUE",
AM553="Projet OCM (ZTE, NOKIA, autres projets)","TRAVAUX OCM",
AM553="No root CAuse","No root cause",
AM553="ODU HS","PDH",
AM553="IP &amp; VLAN","PDH",
AM553="Warehouse HUAWEI","SPARE-ISSUE",
AM553="SPARE-HS","SPARE-ISSUE",
AM553="Power Telco","BSS",AM553="no impacts","no impacts"
),"")</f>
        <v>no impacts</v>
      </c>
      <c r="AL553" s="48" t="str" cm="1">
        <f t="array" ref="AL553">IFERROR(_xlfn.IFS(
AM553="MPR ISSUE","TX ISSUE",
AM553="BSS Hardware Issue","RAN ISSUE",
AM553="Sites strategiques, MLL, Pylone, etc.","ENVTECH",
AM553="AKTIVCO DEFAUT GE &amp; POWER Cabinet","POWER ISSUE",
AM553="AKTIVCO Coupure ENEO &amp; Baisse de tension","POWER ISSUE",
AM553="Coupure ENEO &amp; Baisse de tension","POWER ISSUE",
AM553="Defaut GE &amp; POWER Cabinet","POWER ISSUE",
AM553="Sharing","POWER ISSUE",
AM553="Sites strategiques &amp; DataCenter","POWER ISSUE",
AM553="Exclu","Exclu",
AM553="SAT","TX ISSUE",
AM553="SPARE-ISSUE","SPARE-ISSUE",
AM553="Fiber CAmtel","TX ISSUE",
AM553="Fiber AOF","TX ISSUE",
AM553="Projet OCM (HUAWEI)","TRAVAUX-HUAWEI",
AM553="Projet OCM (NOKIA)","TRAVAUX -NOKIA",
AM553="ACCESS-ISSUE","ACCESS-ISSUE",
AM553="Projet OCM (ZTE, NOKIA, autres projets)","TRAVAUX OCM",
AM553="No root CAuse","No root cause",
AM553="ODU HS","TX ISSUE",
AM553="IP &amp; VLAN","TX ISSUE",
AM553="Warehouse HUAWEI","SPARE-ISSUE",
AM553="SPARE-HS","SPARE-ISSUE",
AM553="Power Telco","RAN ISSUE",AM553="no impacts","no impacts"
),"")</f>
        <v>no impacts</v>
      </c>
      <c r="AM553" s="67" t="s">
        <v>5605</v>
      </c>
      <c r="AN553" s="48" t="str" cm="1">
        <f t="array" ref="AN553">IFERROR(_xlfn.IFS(
AM553="MPR ISSUE","ACTIVE",
AM553="BSS Hardware Issue","ACTIVE",
AM553="Sites strategiques, MLL, Pylone, etc.","PASSIVE",
AM553="AKTIVCO DEFAUT GE &amp; POWER Cabinet","PASSIVE",
AM553="AKTIVCO Coupure ENEO &amp; Baisse de tension","PASSIVE",
AM553="Coupure ENEO &amp; Baisse de tension","PASSIVE",
AM553="Defaut GE &amp; POWER Cabinet","PASSIVE",
AM553="Sharing","PASSIVE",
AM553="Sites strategiques &amp; DataCenter","PASSIVE",
AM553="Exclu","Exclu",
AM553="SAT","ACTIVE",
AM553="SPARE-ISSUE","SPARE-ISSUE",
AM553="Fiber CAmtel","ACTIVE",
AM553="Fiber AOF","ACTIVE",
AM553="Projet OCM (HUAWEI)","PLANNED WORKS",
AM553="Projet OCM (NOKIA)","PLANNED WORKS",
AM553="ACCESS-ISSUE","ACCESS-ISSUE",
AM553="Projet OCM (ZTE, NOKIA, autres projets)","PLANNED WORKS",
AM553="No root CAuse","No root cause",
AM553="ODU HS","ACTIVE",
AM553="IP &amp; VLAN","ACTIVE",
AM553="Warehouse HUAWEI","SPARE-ISSUE",
AM553="SPARE-HS","SPARE-ISSUE",
AM553="Power Telco","ACTIVE", AM553="no impacts","no impacts"
),"")</f>
        <v>no impacts</v>
      </c>
      <c r="AO553" s="93" t="s">
        <v>5537</v>
      </c>
      <c r="AP553" s="101" t="str">
        <f t="shared" si="24"/>
        <v>CTR_542</v>
      </c>
      <c r="AR553" s="17" t="s">
        <v>5537</v>
      </c>
      <c r="AS553" s="7" t="s">
        <v>5537</v>
      </c>
      <c r="AT553" s="6"/>
      <c r="AU553" s="7"/>
      <c r="AV553" s="3" t="s">
        <v>5537</v>
      </c>
      <c r="AW553" s="18" t="s">
        <v>5537</v>
      </c>
      <c r="AX553" s="18" t="s">
        <v>5537</v>
      </c>
      <c r="AY553" s="18" t="s">
        <v>5537</v>
      </c>
      <c r="AZ553" s="18" t="s">
        <v>5537</v>
      </c>
      <c r="BA553" s="18" t="s">
        <v>5537</v>
      </c>
      <c r="BB553" s="18" t="s">
        <v>5537</v>
      </c>
      <c r="BC553" s="18" t="s">
        <v>5537</v>
      </c>
      <c r="BD553" s="18" t="s">
        <v>5537</v>
      </c>
      <c r="BE553" s="18" t="s">
        <v>5537</v>
      </c>
      <c r="BF553" s="18" t="s">
        <v>5537</v>
      </c>
      <c r="BG553" s="18" t="s">
        <v>5537</v>
      </c>
      <c r="BH553" s="18" t="s">
        <v>5537</v>
      </c>
      <c r="BI553" s="9" t="s">
        <v>5537</v>
      </c>
      <c r="BJ553" s="14"/>
      <c r="BK553" s="14" t="s">
        <v>5537</v>
      </c>
      <c r="BL553" s="14" t="str">
        <f>_xlfn.XLOOKUP(B553,'[4]cell downs 18042026 17h'!$B:$B,'[4]cell downs 18042026 17h'!$B:$B,"")</f>
        <v/>
      </c>
      <c r="BM553" s="14" t="str">
        <f>_xlfn.XLOOKUP(B553,'[5]Cells Huawei 19042026 15h'!$B:$B,'[5]Cells Huawei 19042026 15h'!$B:$B,"")</f>
        <v/>
      </c>
      <c r="BN553" s="9" t="str">
        <f>_xlfn.XLOOKUP(B553,'[6]cells down 19042026 9H40'!$B:$B,'[6]cells down 19042026 9H40'!$B:$B,"")</f>
        <v/>
      </c>
      <c r="BO553" s="9" t="s">
        <v>4488</v>
      </c>
      <c r="BP553" s="9" t="s">
        <v>5537</v>
      </c>
      <c r="BQ553" s="115"/>
    </row>
    <row r="554" spans="1:69" s="9" customFormat="1" x14ac:dyDescent="0.3">
      <c r="A554" s="1" t="s">
        <v>2169</v>
      </c>
      <c r="B554" s="8" t="s">
        <v>2170</v>
      </c>
      <c r="C554" s="3" t="str">
        <f>_xlfn.XLOOKUP(B554,'[1]daily break down'!$D:$D,'[1]daily break down'!$E:$E,"")</f>
        <v>NORD-OUEST</v>
      </c>
      <c r="D554" s="1" t="s">
        <v>11</v>
      </c>
      <c r="E554" s="1" t="s">
        <v>96</v>
      </c>
      <c r="F554" s="3" t="s">
        <v>51</v>
      </c>
      <c r="G554" s="1" t="s">
        <v>2171</v>
      </c>
      <c r="H554" s="33" t="str">
        <f>_xlfn.XLOOKUP(B554,[2]CALCULATION!$B:$B,[2]CALCULATION!$H:$H,"")</f>
        <v>NOKIA</v>
      </c>
      <c r="I554" s="28">
        <v>0</v>
      </c>
      <c r="J554" s="28">
        <v>0</v>
      </c>
      <c r="K554" s="28">
        <v>0</v>
      </c>
      <c r="L554" s="28">
        <v>0</v>
      </c>
      <c r="M554" s="28">
        <v>0</v>
      </c>
      <c r="N554" s="28">
        <v>0</v>
      </c>
      <c r="O554" s="28">
        <v>2.8711472503450963</v>
      </c>
      <c r="P554" s="28">
        <v>4.1322689584042607</v>
      </c>
      <c r="Q554" s="28">
        <v>2.8459366217446149</v>
      </c>
      <c r="R554" s="28">
        <v>0</v>
      </c>
      <c r="S554" s="94">
        <v>0</v>
      </c>
      <c r="T554" s="94">
        <f>_xlfn.XLOOKUP(B554,'[3]Nur des jours'!$B:$B,'[3]Nur des jours'!$U:$U,"")</f>
        <v>0</v>
      </c>
      <c r="U554" s="94">
        <v>0</v>
      </c>
      <c r="V554" s="94">
        <v>0.60591111567689115</v>
      </c>
      <c r="W554" s="94">
        <v>0</v>
      </c>
      <c r="X554" s="94">
        <v>0</v>
      </c>
      <c r="Y554" s="94">
        <v>2.9351901790071144</v>
      </c>
      <c r="Z554" s="94">
        <v>0</v>
      </c>
      <c r="AA554" s="94">
        <v>0</v>
      </c>
      <c r="AB554" s="94">
        <v>4.389212773911124E-2</v>
      </c>
      <c r="AC554" s="94">
        <f>_xlfn.XLOOKUP(B554,'[3]Nur des jours'!$B:$B,'[3]Nur des jours'!$N:$N,"")</f>
        <v>3.08368504107773E-2</v>
      </c>
      <c r="AD554" s="94">
        <v>3.08368504107773E-2</v>
      </c>
      <c r="AE554" s="94">
        <v>9.6044706625261295E-2</v>
      </c>
      <c r="AF554" s="94">
        <v>5.1001152626048665E-2</v>
      </c>
      <c r="AG554" s="94">
        <v>0</v>
      </c>
      <c r="AH554" s="94">
        <v>3.08368504107773E-2</v>
      </c>
      <c r="AI554" s="49" t="s">
        <v>6659</v>
      </c>
      <c r="AJ554" s="49"/>
      <c r="AK554" s="48" t="str" cm="1">
        <f t="array" ref="AK554">IFERROR(_xlfn.IFS(
AM554="MPR ISSUE","PDH",
AM554="BSS Hardware Issue","BSS",
AM554="Sites strategiques, MLL, Pylone, etc.","ENVTECH",
AM554="AKTIVCO DEFAUT GE &amp; POWER Cabinet","AKTIVCO",
AM554="AKTIVCO Coupure ENEO &amp; Baisse de tension","AKTIVCO GRID ONLY",
AM554="Coupure ENEO &amp; Baisse de tension","IHS GRID ONLY",
AM554="Defaut GE &amp; POWER Cabinet","IHS",
AM554="Sharing","Partners",
AM554="Sites strategiques &amp; DataCenter","SST &amp; DC",
AM554="Exclu","Exclu",
AM554="SAT","SAT",
AM554="SPARE-ISSUE","SPARE-ISSUE",
AM554="Fiber CAmtel","TRANS_FO_CAMTEL",
AM554="Fiber AOF","Fiber AOF",
AM554="Projet OCM (HUAWEI)","TRAVAUX-HUAWEI",
AM554="Projet OCM (NOKIA)","TRAVAUX-NOKIA",
AM554="ACCESS-ISSUE","ACCESS-ISSUE",
AM554="Projet OCM (ZTE, NOKIA, autres projets)","TRAVAUX OCM",
AM554="No root CAuse","No root cause",
AM554="ODU HS","PDH",
AM554="IP &amp; VLAN","PDH",
AM554="Warehouse HUAWEI","SPARE-ISSUE",
AM554="SPARE-HS","SPARE-ISSUE",
AM554="Power Telco","BSS",AM554="no impacts","no impacts"
),"")</f>
        <v>no impacts</v>
      </c>
      <c r="AL554" s="48" t="str" cm="1">
        <f t="array" ref="AL554">IFERROR(_xlfn.IFS(
AM554="MPR ISSUE","TX ISSUE",
AM554="BSS Hardware Issue","RAN ISSUE",
AM554="Sites strategiques, MLL, Pylone, etc.","ENVTECH",
AM554="AKTIVCO DEFAUT GE &amp; POWER Cabinet","POWER ISSUE",
AM554="AKTIVCO Coupure ENEO &amp; Baisse de tension","POWER ISSUE",
AM554="Coupure ENEO &amp; Baisse de tension","POWER ISSUE",
AM554="Defaut GE &amp; POWER Cabinet","POWER ISSUE",
AM554="Sharing","POWER ISSUE",
AM554="Sites strategiques &amp; DataCenter","POWER ISSUE",
AM554="Exclu","Exclu",
AM554="SAT","TX ISSUE",
AM554="SPARE-ISSUE","SPARE-ISSUE",
AM554="Fiber CAmtel","TX ISSUE",
AM554="Fiber AOF","TX ISSUE",
AM554="Projet OCM (HUAWEI)","TRAVAUX-HUAWEI",
AM554="Projet OCM (NOKIA)","TRAVAUX -NOKIA",
AM554="ACCESS-ISSUE","ACCESS-ISSUE",
AM554="Projet OCM (ZTE, NOKIA, autres projets)","TRAVAUX OCM",
AM554="No root CAuse","No root cause",
AM554="ODU HS","TX ISSUE",
AM554="IP &amp; VLAN","TX ISSUE",
AM554="Warehouse HUAWEI","SPARE-ISSUE",
AM554="SPARE-HS","SPARE-ISSUE",
AM554="Power Telco","RAN ISSUE",AM554="no impacts","no impacts"
),"")</f>
        <v>no impacts</v>
      </c>
      <c r="AM554" s="67" t="s">
        <v>5605</v>
      </c>
      <c r="AN554" s="48" t="str" cm="1">
        <f t="array" ref="AN554">IFERROR(_xlfn.IFS(
AM554="MPR ISSUE","ACTIVE",
AM554="BSS Hardware Issue","ACTIVE",
AM554="Sites strategiques, MLL, Pylone, etc.","PASSIVE",
AM554="AKTIVCO DEFAUT GE &amp; POWER Cabinet","PASSIVE",
AM554="AKTIVCO Coupure ENEO &amp; Baisse de tension","PASSIVE",
AM554="Coupure ENEO &amp; Baisse de tension","PASSIVE",
AM554="Defaut GE &amp; POWER Cabinet","PASSIVE",
AM554="Sharing","PASSIVE",
AM554="Sites strategiques &amp; DataCenter","PASSIVE",
AM554="Exclu","Exclu",
AM554="SAT","ACTIVE",
AM554="SPARE-ISSUE","SPARE-ISSUE",
AM554="Fiber CAmtel","ACTIVE",
AM554="Fiber AOF","ACTIVE",
AM554="Projet OCM (HUAWEI)","PLANNED WORKS",
AM554="Projet OCM (NOKIA)","PLANNED WORKS",
AM554="ACCESS-ISSUE","ACCESS-ISSUE",
AM554="Projet OCM (ZTE, NOKIA, autres projets)","PLANNED WORKS",
AM554="No root CAuse","No root cause",
AM554="ODU HS","ACTIVE",
AM554="IP &amp; VLAN","ACTIVE",
AM554="Warehouse HUAWEI","SPARE-ISSUE",
AM554="SPARE-HS","SPARE-ISSUE",
AM554="Power Telco","ACTIVE", AM554="no impacts","no impacts"
),"")</f>
        <v>no impacts</v>
      </c>
      <c r="AO554" s="93" t="s">
        <v>6044</v>
      </c>
      <c r="AP554" s="101" t="str">
        <f t="shared" si="24"/>
        <v>NRO_230</v>
      </c>
      <c r="AR554" s="17" t="s">
        <v>5537</v>
      </c>
      <c r="AS554" s="7" t="s">
        <v>5537</v>
      </c>
      <c r="AT554" s="6"/>
      <c r="AU554" s="7"/>
      <c r="AV554" s="3" t="s">
        <v>5537</v>
      </c>
      <c r="AW554" s="18" t="s">
        <v>5537</v>
      </c>
      <c r="AX554" s="18" t="s">
        <v>5537</v>
      </c>
      <c r="AY554" s="18" t="s">
        <v>5537</v>
      </c>
      <c r="AZ554" s="18" t="s">
        <v>5537</v>
      </c>
      <c r="BA554" s="18" t="s">
        <v>5537</v>
      </c>
      <c r="BB554" s="18" t="s">
        <v>5537</v>
      </c>
      <c r="BC554" s="18" t="s">
        <v>6045</v>
      </c>
      <c r="BD554" s="18" t="s">
        <v>6045</v>
      </c>
      <c r="BE554" s="18" t="s">
        <v>6045</v>
      </c>
      <c r="BF554" s="18" t="s">
        <v>5537</v>
      </c>
      <c r="BG554" s="18" t="s">
        <v>5537</v>
      </c>
      <c r="BH554" s="18" t="s">
        <v>5537</v>
      </c>
      <c r="BI554" s="9" t="s">
        <v>5537</v>
      </c>
      <c r="BJ554" s="14"/>
      <c r="BK554" s="14" t="s">
        <v>5537</v>
      </c>
      <c r="BL554" s="14" t="str">
        <f>_xlfn.XLOOKUP(B554,'[4]cell downs 18042026 17h'!$B:$B,'[4]cell downs 18042026 17h'!$B:$B,"")</f>
        <v/>
      </c>
      <c r="BM554" s="14" t="str">
        <f>_xlfn.XLOOKUP(B554,'[5]Cells Huawei 19042026 15h'!$B:$B,'[5]Cells Huawei 19042026 15h'!$B:$B,"")</f>
        <v/>
      </c>
      <c r="BN554" s="9" t="str">
        <f>_xlfn.XLOOKUP(B554,'[6]cells down 19042026 9H40'!$B:$B,'[6]cells down 19042026 9H40'!$B:$B,"")</f>
        <v/>
      </c>
      <c r="BO554" s="9" t="s">
        <v>2170</v>
      </c>
      <c r="BP554" s="9" t="s">
        <v>12</v>
      </c>
      <c r="BQ554" s="115"/>
    </row>
    <row r="555" spans="1:69" s="9" customFormat="1" x14ac:dyDescent="0.3">
      <c r="A555" s="1" t="s">
        <v>2051</v>
      </c>
      <c r="B555" s="8" t="s">
        <v>2052</v>
      </c>
      <c r="C555" s="3" t="str">
        <f>_xlfn.XLOOKUP(B555,'[1]daily break down'!$D:$D,'[1]daily break down'!$E:$E,"")</f>
        <v>OUEST</v>
      </c>
      <c r="D555" s="1" t="s">
        <v>11</v>
      </c>
      <c r="E555" s="1" t="s">
        <v>96</v>
      </c>
      <c r="F555" s="3" t="s">
        <v>102</v>
      </c>
      <c r="G555" s="1" t="s">
        <v>1292</v>
      </c>
      <c r="H555" s="33" t="str">
        <f>_xlfn.XLOOKUP(B555,[2]CALCULATION!$B:$B,[2]CALCULATION!$H:$H,"")</f>
        <v>NOKIA</v>
      </c>
      <c r="I555" s="28">
        <v>0</v>
      </c>
      <c r="J555" s="28">
        <v>0</v>
      </c>
      <c r="K555" s="28">
        <v>0</v>
      </c>
      <c r="L555" s="28">
        <v>0</v>
      </c>
      <c r="M555" s="28">
        <v>0</v>
      </c>
      <c r="N555" s="28">
        <v>1.2484554822176806E-3</v>
      </c>
      <c r="O555" s="28">
        <v>2.7691283992586522</v>
      </c>
      <c r="P555" s="28">
        <v>4.1449048311377403</v>
      </c>
      <c r="Q555" s="28">
        <v>2.7661114529093713</v>
      </c>
      <c r="R555" s="28">
        <v>0</v>
      </c>
      <c r="S555" s="94">
        <v>0</v>
      </c>
      <c r="T555" s="94">
        <f>_xlfn.XLOOKUP(B555,'[3]Nur des jours'!$B:$B,'[3]Nur des jours'!$U:$U,"")</f>
        <v>0</v>
      </c>
      <c r="U555" s="94">
        <v>0</v>
      </c>
      <c r="V555" s="94">
        <v>0</v>
      </c>
      <c r="W555" s="94">
        <v>0</v>
      </c>
      <c r="X555" s="94">
        <v>2.1205908119383492E-2</v>
      </c>
      <c r="Y555" s="94">
        <v>1.2111801685343557</v>
      </c>
      <c r="Z555" s="94">
        <v>0</v>
      </c>
      <c r="AA555" s="94">
        <v>0</v>
      </c>
      <c r="AB555" s="94">
        <v>2.0920546866305404E-2</v>
      </c>
      <c r="AC555" s="94">
        <f>_xlfn.XLOOKUP(B555,'[3]Nur des jours'!$B:$B,'[3]Nur des jours'!$N:$N,"")</f>
        <v>2.9463549380338065E-2</v>
      </c>
      <c r="AD555" s="94">
        <v>2.9463549380338065E-2</v>
      </c>
      <c r="AE555" s="94">
        <v>9.0174614022677041E-2</v>
      </c>
      <c r="AF555" s="94">
        <v>4.9407366606485391E-2</v>
      </c>
      <c r="AG555" s="94">
        <v>0</v>
      </c>
      <c r="AH555" s="94">
        <v>2.9463549380338065E-2</v>
      </c>
      <c r="AI555" s="49" t="s">
        <v>5559</v>
      </c>
      <c r="AJ555" s="49"/>
      <c r="AK555" s="48" t="str" cm="1">
        <f t="array" ref="AK555">IFERROR(_xlfn.IFS(
AM555="MPR ISSUE","PDH",
AM555="BSS Hardware Issue","BSS",
AM555="Sites strategiques, MLL, Pylone, etc.","ENVTECH",
AM555="AKTIVCO DEFAUT GE &amp; POWER Cabinet","AKTIVCO",
AM555="AKTIVCO Coupure ENEO &amp; Baisse de tension","AKTIVCO GRID ONLY",
AM555="Coupure ENEO &amp; Baisse de tension","IHS GRID ONLY",
AM555="Defaut GE &amp; POWER Cabinet","IHS",
AM555="Sharing","Partners",
AM555="Sites strategiques &amp; DataCenter","SST &amp; DC",
AM555="Exclu","Exclu",
AM555="SAT","SAT",
AM555="SPARE-ISSUE","SPARE-ISSUE",
AM555="Fiber CAmtel","TRANS_FO_CAMTEL",
AM555="Fiber AOF","Fiber AOF",
AM555="Projet OCM (HUAWEI)","TRAVAUX-HUAWEI",
AM555="Projet OCM (NOKIA)","TRAVAUX-NOKIA",
AM555="ACCESS-ISSUE","ACCESS-ISSUE",
AM555="Projet OCM (ZTE, NOKIA, autres projets)","TRAVAUX OCM",
AM555="No root CAuse","No root cause",
AM555="ODU HS","PDH",
AM555="IP &amp; VLAN","PDH",
AM555="Warehouse HUAWEI","SPARE-ISSUE",
AM555="SPARE-HS","SPARE-ISSUE",
AM555="Power Telco","BSS",AM555="no impacts","no impacts"
),"")</f>
        <v>no impacts</v>
      </c>
      <c r="AL555" s="48" t="str" cm="1">
        <f t="array" ref="AL555">IFERROR(_xlfn.IFS(
AM555="MPR ISSUE","TX ISSUE",
AM555="BSS Hardware Issue","RAN ISSUE",
AM555="Sites strategiques, MLL, Pylone, etc.","ENVTECH",
AM555="AKTIVCO DEFAUT GE &amp; POWER Cabinet","POWER ISSUE",
AM555="AKTIVCO Coupure ENEO &amp; Baisse de tension","POWER ISSUE",
AM555="Coupure ENEO &amp; Baisse de tension","POWER ISSUE",
AM555="Defaut GE &amp; POWER Cabinet","POWER ISSUE",
AM555="Sharing","POWER ISSUE",
AM555="Sites strategiques &amp; DataCenter","POWER ISSUE",
AM555="Exclu","Exclu",
AM555="SAT","TX ISSUE",
AM555="SPARE-ISSUE","SPARE-ISSUE",
AM555="Fiber CAmtel","TX ISSUE",
AM555="Fiber AOF","TX ISSUE",
AM555="Projet OCM (HUAWEI)","TRAVAUX-HUAWEI",
AM555="Projet OCM (NOKIA)","TRAVAUX -NOKIA",
AM555="ACCESS-ISSUE","ACCESS-ISSUE",
AM555="Projet OCM (ZTE, NOKIA, autres projets)","TRAVAUX OCM",
AM555="No root CAuse","No root cause",
AM555="ODU HS","TX ISSUE",
AM555="IP &amp; VLAN","TX ISSUE",
AM555="Warehouse HUAWEI","SPARE-ISSUE",
AM555="SPARE-HS","SPARE-ISSUE",
AM555="Power Telco","RAN ISSUE",AM555="no impacts","no impacts"
),"")</f>
        <v>no impacts</v>
      </c>
      <c r="AM555" s="67" t="s">
        <v>5605</v>
      </c>
      <c r="AN555" s="48" t="str" cm="1">
        <f t="array" ref="AN555">IFERROR(_xlfn.IFS(
AM555="MPR ISSUE","ACTIVE",
AM555="BSS Hardware Issue","ACTIVE",
AM555="Sites strategiques, MLL, Pylone, etc.","PASSIVE",
AM555="AKTIVCO DEFAUT GE &amp; POWER Cabinet","PASSIVE",
AM555="AKTIVCO Coupure ENEO &amp; Baisse de tension","PASSIVE",
AM555="Coupure ENEO &amp; Baisse de tension","PASSIVE",
AM555="Defaut GE &amp; POWER Cabinet","PASSIVE",
AM555="Sharing","PASSIVE",
AM555="Sites strategiques &amp; DataCenter","PASSIVE",
AM555="Exclu","Exclu",
AM555="SAT","ACTIVE",
AM555="SPARE-ISSUE","SPARE-ISSUE",
AM555="Fiber CAmtel","ACTIVE",
AM555="Fiber AOF","ACTIVE",
AM555="Projet OCM (HUAWEI)","PLANNED WORKS",
AM555="Projet OCM (NOKIA)","PLANNED WORKS",
AM555="ACCESS-ISSUE","ACCESS-ISSUE",
AM555="Projet OCM (ZTE, NOKIA, autres projets)","PLANNED WORKS",
AM555="No root CAuse","No root cause",
AM555="ODU HS","ACTIVE",
AM555="IP &amp; VLAN","ACTIVE",
AM555="Warehouse HUAWEI","SPARE-ISSUE",
AM555="SPARE-HS","SPARE-ISSUE",
AM555="Power Telco","ACTIVE", AM555="no impacts","no impacts"
),"")</f>
        <v>no impacts</v>
      </c>
      <c r="AO555" s="93" t="s">
        <v>5537</v>
      </c>
      <c r="AP555" s="101" t="str">
        <f t="shared" si="24"/>
        <v>OST_200</v>
      </c>
      <c r="AR555" s="17" t="s">
        <v>5537</v>
      </c>
      <c r="AS555" s="7" t="s">
        <v>5537</v>
      </c>
      <c r="AT555" s="6"/>
      <c r="AU555" s="7"/>
      <c r="AV555" s="3" t="s">
        <v>5537</v>
      </c>
      <c r="AW555" s="18" t="s">
        <v>5537</v>
      </c>
      <c r="AX555" s="18" t="s">
        <v>5537</v>
      </c>
      <c r="AY555" s="18" t="s">
        <v>5537</v>
      </c>
      <c r="AZ555" s="18" t="s">
        <v>5537</v>
      </c>
      <c r="BA555" s="18" t="s">
        <v>5537</v>
      </c>
      <c r="BB555" s="18" t="s">
        <v>5537</v>
      </c>
      <c r="BC555" s="18" t="s">
        <v>5537</v>
      </c>
      <c r="BD555" s="18" t="s">
        <v>5537</v>
      </c>
      <c r="BE555" s="18" t="s">
        <v>5537</v>
      </c>
      <c r="BF555" s="18" t="s">
        <v>5537</v>
      </c>
      <c r="BG555" s="18" t="s">
        <v>5537</v>
      </c>
      <c r="BH555" s="18" t="s">
        <v>5537</v>
      </c>
      <c r="BI555" s="9" t="s">
        <v>5537</v>
      </c>
      <c r="BJ555" s="14"/>
      <c r="BK555" s="14" t="s">
        <v>5537</v>
      </c>
      <c r="BL555" s="14" t="str">
        <f>_xlfn.XLOOKUP(B555,'[4]cell downs 18042026 17h'!$B:$B,'[4]cell downs 18042026 17h'!$B:$B,"")</f>
        <v/>
      </c>
      <c r="BM555" s="14" t="str">
        <f>_xlfn.XLOOKUP(B555,'[5]Cells Huawei 19042026 15h'!$B:$B,'[5]Cells Huawei 19042026 15h'!$B:$B,"")</f>
        <v/>
      </c>
      <c r="BN555" s="9" t="str">
        <f>_xlfn.XLOOKUP(B555,'[6]cells down 19042026 9H40'!$B:$B,'[6]cells down 19042026 9H40'!$B:$B,"")</f>
        <v/>
      </c>
      <c r="BO555" s="9" t="s">
        <v>2052</v>
      </c>
      <c r="BP555" s="9" t="s">
        <v>318</v>
      </c>
      <c r="BQ555" s="115"/>
    </row>
    <row r="556" spans="1:69" s="9" customFormat="1" x14ac:dyDescent="0.3">
      <c r="A556" s="1" t="s">
        <v>2573</v>
      </c>
      <c r="B556" s="8" t="s">
        <v>2574</v>
      </c>
      <c r="C556" s="3" t="str">
        <f>_xlfn.XLOOKUP(B556,'[1]daily break down'!$D:$D,'[1]daily break down'!$E:$E,"")</f>
        <v>CENTRE</v>
      </c>
      <c r="D556" s="1" t="s">
        <v>11</v>
      </c>
      <c r="E556" s="1" t="s">
        <v>12</v>
      </c>
      <c r="F556" s="3" t="s">
        <v>37</v>
      </c>
      <c r="G556" s="1" t="s">
        <v>2573</v>
      </c>
      <c r="H556" s="34" t="str">
        <f>_xlfn.XLOOKUP(B556,[2]CALCULATION!$B:$B,[2]CALCULATION!$H:$H,"")</f>
        <v>ZTE</v>
      </c>
      <c r="I556" s="28">
        <v>0</v>
      </c>
      <c r="J556" s="28">
        <v>0</v>
      </c>
      <c r="K556" s="28">
        <v>0.68436762519511585</v>
      </c>
      <c r="L556" s="28">
        <v>1.5409507666230065</v>
      </c>
      <c r="M556" s="28">
        <v>1.5409507666230065</v>
      </c>
      <c r="N556" s="28">
        <v>1.5409507666230065</v>
      </c>
      <c r="O556" s="28">
        <v>1.5409507666230065</v>
      </c>
      <c r="P556" s="28">
        <v>1.5409507666230065</v>
      </c>
      <c r="Q556" s="28">
        <v>1.5409507666230065</v>
      </c>
      <c r="R556" s="28">
        <v>1.5409507666230065</v>
      </c>
      <c r="S556" s="94">
        <v>1.3901195092927894</v>
      </c>
      <c r="T556" s="94">
        <f>_xlfn.XLOOKUP(B556,'[3]Nur des jours'!$B:$B,'[3]Nur des jours'!$U:$U,"")</f>
        <v>0</v>
      </c>
      <c r="U556" s="94">
        <v>0</v>
      </c>
      <c r="V556" s="94">
        <v>0</v>
      </c>
      <c r="W556" s="94">
        <v>0</v>
      </c>
      <c r="X556" s="94">
        <v>0</v>
      </c>
      <c r="Y556" s="94">
        <v>0</v>
      </c>
      <c r="Z556" s="94">
        <v>0</v>
      </c>
      <c r="AA556" s="94">
        <v>0</v>
      </c>
      <c r="AB556" s="94">
        <v>1.8744667311583155E-2</v>
      </c>
      <c r="AC556" s="94">
        <f>_xlfn.XLOOKUP(B556,'[3]Nur des jours'!$B:$B,'[3]Nur des jours'!$N:$N,"")</f>
        <v>2.9213858283894445E-2</v>
      </c>
      <c r="AD556" s="94">
        <v>2.9213858283894445E-2</v>
      </c>
      <c r="AE556" s="94">
        <v>0</v>
      </c>
      <c r="AF556" s="94">
        <v>0</v>
      </c>
      <c r="AG556" s="94">
        <v>5.6020132773870635E-2</v>
      </c>
      <c r="AH556" s="94">
        <v>2.9213858283894445E-2</v>
      </c>
      <c r="AI556" s="49" t="s">
        <v>5559</v>
      </c>
      <c r="AJ556" s="49"/>
      <c r="AK556" s="48" t="str" cm="1">
        <f t="array" ref="AK556">IFERROR(_xlfn.IFS(
AM556="MPR ISSUE","PDH",
AM556="BSS Hardware Issue","BSS",
AM556="Sites strategiques, MLL, Pylone, etc.","ENVTECH",
AM556="AKTIVCO DEFAUT GE &amp; POWER Cabinet","AKTIVCO",
AM556="AKTIVCO Coupure ENEO &amp; Baisse de tension","AKTIVCO GRID ONLY",
AM556="Coupure ENEO &amp; Baisse de tension","IHS GRID ONLY",
AM556="Defaut GE &amp; POWER Cabinet","IHS",
AM556="Sharing","Partners",
AM556="Sites strategiques &amp; DataCenter","SST &amp; DC",
AM556="Exclu","Exclu",
AM556="SAT","SAT",
AM556="SPARE-ISSUE","SPARE-ISSUE",
AM556="Fiber CAmtel","TRANS_FO_CAMTEL",
AM556="Fiber AOF","Fiber AOF",
AM556="Projet OCM (HUAWEI)","TRAVAUX-HUAWEI",
AM556="Projet OCM (NOKIA)","TRAVAUX-NOKIA",
AM556="ACCESS-ISSUE","ACCESS-ISSUE",
AM556="Projet OCM (ZTE, NOKIA, autres projets)","TRAVAUX OCM",
AM556="No root CAuse","No root cause",
AM556="ODU HS","PDH",
AM556="IP &amp; VLAN","PDH",
AM556="Warehouse HUAWEI","SPARE-ISSUE",
AM556="SPARE-HS","SPARE-ISSUE",
AM556="Power Telco","BSS",AM556="no impacts","no impacts"
),"")</f>
        <v>no impacts</v>
      </c>
      <c r="AL556" s="48" t="str" cm="1">
        <f t="array" ref="AL556">IFERROR(_xlfn.IFS(
AM556="MPR ISSUE","TX ISSUE",
AM556="BSS Hardware Issue","RAN ISSUE",
AM556="Sites strategiques, MLL, Pylone, etc.","ENVTECH",
AM556="AKTIVCO DEFAUT GE &amp; POWER Cabinet","POWER ISSUE",
AM556="AKTIVCO Coupure ENEO &amp; Baisse de tension","POWER ISSUE",
AM556="Coupure ENEO &amp; Baisse de tension","POWER ISSUE",
AM556="Defaut GE &amp; POWER Cabinet","POWER ISSUE",
AM556="Sharing","POWER ISSUE",
AM556="Sites strategiques &amp; DataCenter","POWER ISSUE",
AM556="Exclu","Exclu",
AM556="SAT","TX ISSUE",
AM556="SPARE-ISSUE","SPARE-ISSUE",
AM556="Fiber CAmtel","TX ISSUE",
AM556="Fiber AOF","TX ISSUE",
AM556="Projet OCM (HUAWEI)","TRAVAUX-HUAWEI",
AM556="Projet OCM (NOKIA)","TRAVAUX -NOKIA",
AM556="ACCESS-ISSUE","ACCESS-ISSUE",
AM556="Projet OCM (ZTE, NOKIA, autres projets)","TRAVAUX OCM",
AM556="No root CAuse","No root cause",
AM556="ODU HS","TX ISSUE",
AM556="IP &amp; VLAN","TX ISSUE",
AM556="Warehouse HUAWEI","SPARE-ISSUE",
AM556="SPARE-HS","SPARE-ISSUE",
AM556="Power Telco","RAN ISSUE",AM556="no impacts","no impacts"
),"")</f>
        <v>no impacts</v>
      </c>
      <c r="AM556" s="67" t="s">
        <v>5605</v>
      </c>
      <c r="AN556" s="48" t="str" cm="1">
        <f t="array" ref="AN556">IFERROR(_xlfn.IFS(
AM556="MPR ISSUE","ACTIVE",
AM556="BSS Hardware Issue","ACTIVE",
AM556="Sites strategiques, MLL, Pylone, etc.","PASSIVE",
AM556="AKTIVCO DEFAUT GE &amp; POWER Cabinet","PASSIVE",
AM556="AKTIVCO Coupure ENEO &amp; Baisse de tension","PASSIVE",
AM556="Coupure ENEO &amp; Baisse de tension","PASSIVE",
AM556="Defaut GE &amp; POWER Cabinet","PASSIVE",
AM556="Sharing","PASSIVE",
AM556="Sites strategiques &amp; DataCenter","PASSIVE",
AM556="Exclu","Exclu",
AM556="SAT","ACTIVE",
AM556="SPARE-ISSUE","SPARE-ISSUE",
AM556="Fiber CAmtel","ACTIVE",
AM556="Fiber AOF","ACTIVE",
AM556="Projet OCM (HUAWEI)","PLANNED WORKS",
AM556="Projet OCM (NOKIA)","PLANNED WORKS",
AM556="ACCESS-ISSUE","ACCESS-ISSUE",
AM556="Projet OCM (ZTE, NOKIA, autres projets)","PLANNED WORKS",
AM556="No root CAuse","No root cause",
AM556="ODU HS","ACTIVE",
AM556="IP &amp; VLAN","ACTIVE",
AM556="Warehouse HUAWEI","SPARE-ISSUE",
AM556="SPARE-HS","SPARE-ISSUE",
AM556="Power Telco","ACTIVE", AM556="no impacts","no impacts"
),"")</f>
        <v>no impacts</v>
      </c>
      <c r="AO556" s="93" t="s">
        <v>5537</v>
      </c>
      <c r="AP556" s="101" t="str">
        <f t="shared" si="24"/>
        <v>CTR_061</v>
      </c>
      <c r="AR556" s="17" t="s">
        <v>5537</v>
      </c>
      <c r="AS556" s="7" t="s">
        <v>5537</v>
      </c>
      <c r="AT556" s="6"/>
      <c r="AU556" s="7"/>
      <c r="AV556" s="3" t="s">
        <v>5537</v>
      </c>
      <c r="AW556" s="18" t="s">
        <v>5537</v>
      </c>
      <c r="AX556" s="18" t="s">
        <v>5537</v>
      </c>
      <c r="AY556" s="18" t="s">
        <v>5537</v>
      </c>
      <c r="AZ556" s="18" t="s">
        <v>5537</v>
      </c>
      <c r="BA556" s="18" t="s">
        <v>5537</v>
      </c>
      <c r="BB556" s="18" t="s">
        <v>5537</v>
      </c>
      <c r="BC556" s="18" t="s">
        <v>5537</v>
      </c>
      <c r="BD556" s="18" t="s">
        <v>5537</v>
      </c>
      <c r="BE556" s="18" t="s">
        <v>5537</v>
      </c>
      <c r="BF556" s="18" t="s">
        <v>5537</v>
      </c>
      <c r="BG556" s="18" t="s">
        <v>5537</v>
      </c>
      <c r="BH556" s="18" t="s">
        <v>5537</v>
      </c>
      <c r="BI556" s="9" t="s">
        <v>5537</v>
      </c>
      <c r="BJ556" s="14"/>
      <c r="BK556" s="14" t="s">
        <v>5537</v>
      </c>
      <c r="BL556" s="14" t="str">
        <f>_xlfn.XLOOKUP(B556,'[4]cell downs 18042026 17h'!$B:$B,'[4]cell downs 18042026 17h'!$B:$B,"")</f>
        <v/>
      </c>
      <c r="BM556" s="14" t="str">
        <f>_xlfn.XLOOKUP(B556,'[5]Cells Huawei 19042026 15h'!$B:$B,'[5]Cells Huawei 19042026 15h'!$B:$B,"")</f>
        <v/>
      </c>
      <c r="BN556" s="9" t="str">
        <f>_xlfn.XLOOKUP(B556,'[6]cells down 19042026 9H40'!$B:$B,'[6]cells down 19042026 9H40'!$B:$B,"")</f>
        <v>CTR_061</v>
      </c>
      <c r="BO556" s="9" t="s">
        <v>2574</v>
      </c>
      <c r="BP556" s="9" t="s">
        <v>12</v>
      </c>
      <c r="BQ556" s="115"/>
    </row>
    <row r="557" spans="1:69" s="9" customFormat="1" x14ac:dyDescent="0.3">
      <c r="A557" s="1" t="s">
        <v>1290</v>
      </c>
      <c r="B557" s="8" t="s">
        <v>1291</v>
      </c>
      <c r="C557" s="3" t="str">
        <f>_xlfn.XLOOKUP(B557,'[1]daily break down'!$D:$D,'[1]daily break down'!$E:$E,"")</f>
        <v>OUEST</v>
      </c>
      <c r="D557" s="1" t="s">
        <v>11</v>
      </c>
      <c r="E557" s="1" t="s">
        <v>96</v>
      </c>
      <c r="F557" s="3" t="s">
        <v>102</v>
      </c>
      <c r="G557" s="1" t="s">
        <v>1292</v>
      </c>
      <c r="H557" s="33" t="str">
        <f>_xlfn.XLOOKUP(B557,[2]CALCULATION!$B:$B,[2]CALCULATION!$H:$H,"")</f>
        <v>NOKIA</v>
      </c>
      <c r="I557" s="28">
        <v>0</v>
      </c>
      <c r="J557" s="28">
        <v>0</v>
      </c>
      <c r="K557" s="28">
        <v>0</v>
      </c>
      <c r="L557" s="28">
        <v>0</v>
      </c>
      <c r="M557" s="28">
        <v>0</v>
      </c>
      <c r="N557" s="28">
        <v>0</v>
      </c>
      <c r="O557" s="28">
        <v>2.7670793640109288</v>
      </c>
      <c r="P557" s="28">
        <v>4.1355634422380865</v>
      </c>
      <c r="Q557" s="28">
        <v>2.7631386018644819</v>
      </c>
      <c r="R557" s="28">
        <v>0</v>
      </c>
      <c r="S557" s="94">
        <v>0</v>
      </c>
      <c r="T557" s="94">
        <f>_xlfn.XLOOKUP(B557,'[3]Nur des jours'!$B:$B,'[3]Nur des jours'!$U:$U,"")</f>
        <v>0</v>
      </c>
      <c r="U557" s="94">
        <v>0</v>
      </c>
      <c r="V557" s="94">
        <v>0</v>
      </c>
      <c r="W557" s="94">
        <v>0</v>
      </c>
      <c r="X557" s="94">
        <v>8.757023453841448E-3</v>
      </c>
      <c r="Y557" s="94">
        <v>1.2128566658961915</v>
      </c>
      <c r="Z557" s="94">
        <v>0</v>
      </c>
      <c r="AA557" s="94">
        <v>0</v>
      </c>
      <c r="AB557" s="94">
        <v>2.0688690848179044E-2</v>
      </c>
      <c r="AC557" s="94">
        <f>_xlfn.XLOOKUP(B557,'[3]Nur des jours'!$B:$B,'[3]Nur des jours'!$N:$N,"")</f>
        <v>2.8857156717546718E-2</v>
      </c>
      <c r="AD557" s="94">
        <v>2.8857156717546718E-2</v>
      </c>
      <c r="AE557" s="94">
        <v>9.0923987546411192E-2</v>
      </c>
      <c r="AF557" s="94">
        <v>4.7282318580400343E-2</v>
      </c>
      <c r="AG557" s="94">
        <v>0</v>
      </c>
      <c r="AH557" s="94">
        <v>2.8857156717546718E-2</v>
      </c>
      <c r="AI557" s="49" t="s">
        <v>5559</v>
      </c>
      <c r="AJ557" s="49"/>
      <c r="AK557" s="48" t="str" cm="1">
        <f t="array" ref="AK557">IFERROR(_xlfn.IFS(
AM557="MPR ISSUE","PDH",
AM557="BSS Hardware Issue","BSS",
AM557="Sites strategiques, MLL, Pylone, etc.","ENVTECH",
AM557="AKTIVCO DEFAUT GE &amp; POWER Cabinet","AKTIVCO",
AM557="AKTIVCO Coupure ENEO &amp; Baisse de tension","AKTIVCO GRID ONLY",
AM557="Coupure ENEO &amp; Baisse de tension","IHS GRID ONLY",
AM557="Defaut GE &amp; POWER Cabinet","IHS",
AM557="Sharing","Partners",
AM557="Sites strategiques &amp; DataCenter","SST &amp; DC",
AM557="Exclu","Exclu",
AM557="SAT","SAT",
AM557="SPARE-ISSUE","SPARE-ISSUE",
AM557="Fiber CAmtel","TRANS_FO_CAMTEL",
AM557="Fiber AOF","Fiber AOF",
AM557="Projet OCM (HUAWEI)","TRAVAUX-HUAWEI",
AM557="Projet OCM (NOKIA)","TRAVAUX-NOKIA",
AM557="ACCESS-ISSUE","ACCESS-ISSUE",
AM557="Projet OCM (ZTE, NOKIA, autres projets)","TRAVAUX OCM",
AM557="No root CAuse","No root cause",
AM557="ODU HS","PDH",
AM557="IP &amp; VLAN","PDH",
AM557="Warehouse HUAWEI","SPARE-ISSUE",
AM557="SPARE-HS","SPARE-ISSUE",
AM557="Power Telco","BSS",AM557="no impacts","no impacts"
),"")</f>
        <v>IHS</v>
      </c>
      <c r="AL557" s="48" t="str" cm="1">
        <f t="array" ref="AL557">IFERROR(_xlfn.IFS(
AM557="MPR ISSUE","TX ISSUE",
AM557="BSS Hardware Issue","RAN ISSUE",
AM557="Sites strategiques, MLL, Pylone, etc.","ENVTECH",
AM557="AKTIVCO DEFAUT GE &amp; POWER Cabinet","POWER ISSUE",
AM557="AKTIVCO Coupure ENEO &amp; Baisse de tension","POWER ISSUE",
AM557="Coupure ENEO &amp; Baisse de tension","POWER ISSUE",
AM557="Defaut GE &amp; POWER Cabinet","POWER ISSUE",
AM557="Sharing","POWER ISSUE",
AM557="Sites strategiques &amp; DataCenter","POWER ISSUE",
AM557="Exclu","Exclu",
AM557="SAT","TX ISSUE",
AM557="SPARE-ISSUE","SPARE-ISSUE",
AM557="Fiber CAmtel","TX ISSUE",
AM557="Fiber AOF","TX ISSUE",
AM557="Projet OCM (HUAWEI)","TRAVAUX-HUAWEI",
AM557="Projet OCM (NOKIA)","TRAVAUX -NOKIA",
AM557="ACCESS-ISSUE","ACCESS-ISSUE",
AM557="Projet OCM (ZTE, NOKIA, autres projets)","TRAVAUX OCM",
AM557="No root CAuse","No root cause",
AM557="ODU HS","TX ISSUE",
AM557="IP &amp; VLAN","TX ISSUE",
AM557="Warehouse HUAWEI","SPARE-ISSUE",
AM557="SPARE-HS","SPARE-ISSUE",
AM557="Power Telco","RAN ISSUE",AM557="no impacts","no impacts"
),"")</f>
        <v>POWER ISSUE</v>
      </c>
      <c r="AM557" s="67" t="s">
        <v>5330</v>
      </c>
      <c r="AN557" s="48" t="str" cm="1">
        <f t="array" ref="AN557">IFERROR(_xlfn.IFS(
AM557="MPR ISSUE","ACTIVE",
AM557="BSS Hardware Issue","ACTIVE",
AM557="Sites strategiques, MLL, Pylone, etc.","PASSIVE",
AM557="AKTIVCO DEFAUT GE &amp; POWER Cabinet","PASSIVE",
AM557="AKTIVCO Coupure ENEO &amp; Baisse de tension","PASSIVE",
AM557="Coupure ENEO &amp; Baisse de tension","PASSIVE",
AM557="Defaut GE &amp; POWER Cabinet","PASSIVE",
AM557="Sharing","PASSIVE",
AM557="Sites strategiques &amp; DataCenter","PASSIVE",
AM557="Exclu","Exclu",
AM557="SAT","ACTIVE",
AM557="SPARE-ISSUE","SPARE-ISSUE",
AM557="Fiber CAmtel","ACTIVE",
AM557="Fiber AOF","ACTIVE",
AM557="Projet OCM (HUAWEI)","PLANNED WORKS",
AM557="Projet OCM (NOKIA)","PLANNED WORKS",
AM557="ACCESS-ISSUE","ACCESS-ISSUE",
AM557="Projet OCM (ZTE, NOKIA, autres projets)","PLANNED WORKS",
AM557="No root CAuse","No root cause",
AM557="ODU HS","ACTIVE",
AM557="IP &amp; VLAN","ACTIVE",
AM557="Warehouse HUAWEI","SPARE-ISSUE",
AM557="SPARE-HS","SPARE-ISSUE",
AM557="Power Telco","ACTIVE", AM557="no impacts","no impacts"
),"")</f>
        <v>PASSIVE</v>
      </c>
      <c r="AO557" s="93" t="s">
        <v>5959</v>
      </c>
      <c r="AP557" s="101" t="str">
        <f t="shared" si="24"/>
        <v>OST_201</v>
      </c>
      <c r="AR557" s="17" t="s">
        <v>5537</v>
      </c>
      <c r="AS557" s="7" t="s">
        <v>5537</v>
      </c>
      <c r="AT557" s="6"/>
      <c r="AU557" s="7"/>
      <c r="AV557" s="3" t="s">
        <v>5537</v>
      </c>
      <c r="AW557" s="18" t="s">
        <v>5537</v>
      </c>
      <c r="AX557" s="18" t="s">
        <v>5537</v>
      </c>
      <c r="AY557" s="18" t="s">
        <v>5537</v>
      </c>
      <c r="AZ557" s="18" t="s">
        <v>5537</v>
      </c>
      <c r="BA557" s="18" t="s">
        <v>5537</v>
      </c>
      <c r="BB557" s="18" t="s">
        <v>5537</v>
      </c>
      <c r="BC557" s="18" t="s">
        <v>5537</v>
      </c>
      <c r="BD557" s="18" t="s">
        <v>5537</v>
      </c>
      <c r="BE557" s="18" t="s">
        <v>5537</v>
      </c>
      <c r="BF557" s="18" t="s">
        <v>5537</v>
      </c>
      <c r="BG557" s="18" t="s">
        <v>5537</v>
      </c>
      <c r="BH557" s="18" t="s">
        <v>5537</v>
      </c>
      <c r="BI557" s="9" t="s">
        <v>5959</v>
      </c>
      <c r="BJ557" s="14"/>
      <c r="BK557" s="14" t="s">
        <v>5537</v>
      </c>
      <c r="BL557" s="14" t="str">
        <f>_xlfn.XLOOKUP(B557,'[4]cell downs 18042026 17h'!$B:$B,'[4]cell downs 18042026 17h'!$B:$B,"")</f>
        <v/>
      </c>
      <c r="BM557" s="14" t="str">
        <f>_xlfn.XLOOKUP(B557,'[5]Cells Huawei 19042026 15h'!$B:$B,'[5]Cells Huawei 19042026 15h'!$B:$B,"")</f>
        <v/>
      </c>
      <c r="BN557" s="9" t="str">
        <f>_xlfn.XLOOKUP(B557,'[6]cells down 19042026 9H40'!$B:$B,'[6]cells down 19042026 9H40'!$B:$B,"")</f>
        <v/>
      </c>
      <c r="BO557" s="9" t="s">
        <v>1291</v>
      </c>
      <c r="BP557" s="9" t="s">
        <v>5537</v>
      </c>
      <c r="BQ557" s="115"/>
    </row>
    <row r="558" spans="1:69" s="9" customFormat="1" x14ac:dyDescent="0.3">
      <c r="A558" s="1" t="s">
        <v>3267</v>
      </c>
      <c r="B558" s="1" t="s">
        <v>3268</v>
      </c>
      <c r="C558" s="3" t="str">
        <f>_xlfn.XLOOKUP(B558,'[1]daily break down'!$D:$D,'[1]daily break down'!$E:$E,"")</f>
        <v>Bafoussam</v>
      </c>
      <c r="D558" s="1" t="s">
        <v>21</v>
      </c>
      <c r="E558" s="1" t="s">
        <v>36</v>
      </c>
      <c r="F558" s="3" t="s">
        <v>102</v>
      </c>
      <c r="G558" s="1" t="s">
        <v>299</v>
      </c>
      <c r="H558" s="32" t="str">
        <f>_xlfn.XLOOKUP(B558,[2]CALCULATION!$B:$B,[2]CALCULATION!$H:$H,"")</f>
        <v>Huawei</v>
      </c>
      <c r="I558" s="28">
        <v>12.353377821152687</v>
      </c>
      <c r="J558" s="28">
        <v>11.809318757080526</v>
      </c>
      <c r="K558" s="28">
        <v>11.630272405852192</v>
      </c>
      <c r="L558" s="28">
        <v>13.176769881831904</v>
      </c>
      <c r="M558" s="28">
        <v>6.9795973838080307</v>
      </c>
      <c r="N558" s="28">
        <v>9.1441516637987856</v>
      </c>
      <c r="O558" s="28">
        <v>7.8101413108925239</v>
      </c>
      <c r="P558" s="28">
        <v>8.5006977082637754</v>
      </c>
      <c r="Q558" s="28">
        <v>9.7058496203268518</v>
      </c>
      <c r="R558" s="28">
        <v>7.995750970941665</v>
      </c>
      <c r="S558" s="94">
        <v>8.3316746710498144</v>
      </c>
      <c r="T558" s="94">
        <f>_xlfn.XLOOKUP(B558,'[3]Nur des jours'!$B:$B,'[3]Nur des jours'!$U:$U,"")</f>
        <v>0</v>
      </c>
      <c r="U558" s="94">
        <v>0</v>
      </c>
      <c r="V558" s="94">
        <v>0</v>
      </c>
      <c r="W558" s="94">
        <v>0</v>
      </c>
      <c r="X558" s="94">
        <v>0</v>
      </c>
      <c r="Y558" s="94">
        <v>0</v>
      </c>
      <c r="Z558" s="94">
        <v>0</v>
      </c>
      <c r="AA558" s="94">
        <v>0</v>
      </c>
      <c r="AB558" s="94">
        <v>0</v>
      </c>
      <c r="AC558" s="94">
        <f>_xlfn.XLOOKUP(B558,'[3]Nur des jours'!$B:$B,'[3]Nur des jours'!$N:$N,"")</f>
        <v>2.8767981325959601E-2</v>
      </c>
      <c r="AD558" s="94">
        <v>2.8767981325959601E-2</v>
      </c>
      <c r="AE558" s="94">
        <v>6.7443617136074246E-2</v>
      </c>
      <c r="AF558" s="94">
        <v>5.7004413299740576E-2</v>
      </c>
      <c r="AG558" s="94">
        <v>0</v>
      </c>
      <c r="AH558" s="94">
        <v>2.8767981325959601E-2</v>
      </c>
      <c r="AI558" s="49" t="s">
        <v>5559</v>
      </c>
      <c r="AJ558" s="49"/>
      <c r="AK558" s="48" t="str" cm="1">
        <f t="array" ref="AK558">IFERROR(_xlfn.IFS(
AM558="MPR ISSUE","PDH",
AM558="BSS Hardware Issue","BSS",
AM558="Sites strategiques, MLL, Pylone, etc.","ENVTECH",
AM558="AKTIVCO DEFAUT GE &amp; POWER Cabinet","AKTIVCO",
AM558="AKTIVCO Coupure ENEO &amp; Baisse de tension","AKTIVCO GRID ONLY",
AM558="Coupure ENEO &amp; Baisse de tension","IHS GRID ONLY",
AM558="Defaut GE &amp; POWER Cabinet","IHS",
AM558="Sharing","Partners",
AM558="Sites strategiques &amp; DataCenter","SST &amp; DC",
AM558="Exclu","Exclu",
AM558="SAT","SAT",
AM558="SPARE-ISSUE","SPARE-ISSUE",
AM558="Fiber CAmtel","TRANS_FO_CAMTEL",
AM558="Fiber AOF","Fiber AOF",
AM558="Projet OCM (HUAWEI)","TRAVAUX-HUAWEI",
AM558="Projet OCM (NOKIA)","TRAVAUX-NOKIA",
AM558="ACCESS-ISSUE","ACCESS-ISSUE",
AM558="Projet OCM (ZTE, NOKIA, autres projets)","TRAVAUX OCM",
AM558="No root CAuse","No root cause",
AM558="ODU HS","PDH",
AM558="IP &amp; VLAN","PDH",
AM558="Warehouse HUAWEI","SPARE-ISSUE",
AM558="SPARE-HS","SPARE-ISSUE",
AM558="Power Telco","BSS",AM558="no impacts","no impacts"
),"")</f>
        <v>no impacts</v>
      </c>
      <c r="AL558" s="48" t="str" cm="1">
        <f t="array" ref="AL558">IFERROR(_xlfn.IFS(
AM558="MPR ISSUE","TX ISSUE",
AM558="BSS Hardware Issue","RAN ISSUE",
AM558="Sites strategiques, MLL, Pylone, etc.","ENVTECH",
AM558="AKTIVCO DEFAUT GE &amp; POWER Cabinet","POWER ISSUE",
AM558="AKTIVCO Coupure ENEO &amp; Baisse de tension","POWER ISSUE",
AM558="Coupure ENEO &amp; Baisse de tension","POWER ISSUE",
AM558="Defaut GE &amp; POWER Cabinet","POWER ISSUE",
AM558="Sharing","POWER ISSUE",
AM558="Sites strategiques &amp; DataCenter","POWER ISSUE",
AM558="Exclu","Exclu",
AM558="SAT","TX ISSUE",
AM558="SPARE-ISSUE","SPARE-ISSUE",
AM558="Fiber CAmtel","TX ISSUE",
AM558="Fiber AOF","TX ISSUE",
AM558="Projet OCM (HUAWEI)","TRAVAUX-HUAWEI",
AM558="Projet OCM (NOKIA)","TRAVAUX -NOKIA",
AM558="ACCESS-ISSUE","ACCESS-ISSUE",
AM558="Projet OCM (ZTE, NOKIA, autres projets)","TRAVAUX OCM",
AM558="No root CAuse","No root cause",
AM558="ODU HS","TX ISSUE",
AM558="IP &amp; VLAN","TX ISSUE",
AM558="Warehouse HUAWEI","SPARE-ISSUE",
AM558="SPARE-HS","SPARE-ISSUE",
AM558="Power Telco","RAN ISSUE",AM558="no impacts","no impacts"
),"")</f>
        <v>no impacts</v>
      </c>
      <c r="AM558" s="67" t="s">
        <v>5605</v>
      </c>
      <c r="AN558" s="48" t="str" cm="1">
        <f t="array" ref="AN558">IFERROR(_xlfn.IFS(
AM558="MPR ISSUE","ACTIVE",
AM558="BSS Hardware Issue","ACTIVE",
AM558="Sites strategiques, MLL, Pylone, etc.","PASSIVE",
AM558="AKTIVCO DEFAUT GE &amp; POWER Cabinet","PASSIVE",
AM558="AKTIVCO Coupure ENEO &amp; Baisse de tension","PASSIVE",
AM558="Coupure ENEO &amp; Baisse de tension","PASSIVE",
AM558="Defaut GE &amp; POWER Cabinet","PASSIVE",
AM558="Sharing","PASSIVE",
AM558="Sites strategiques &amp; DataCenter","PASSIVE",
AM558="Exclu","Exclu",
AM558="SAT","ACTIVE",
AM558="SPARE-ISSUE","SPARE-ISSUE",
AM558="Fiber CAmtel","ACTIVE",
AM558="Fiber AOF","ACTIVE",
AM558="Projet OCM (HUAWEI)","PLANNED WORKS",
AM558="Projet OCM (NOKIA)","PLANNED WORKS",
AM558="ACCESS-ISSUE","ACCESS-ISSUE",
AM558="Projet OCM (ZTE, NOKIA, autres projets)","PLANNED WORKS",
AM558="No root CAuse","No root cause",
AM558="ODU HS","ACTIVE",
AM558="IP &amp; VLAN","ACTIVE",
AM558="Warehouse HUAWEI","SPARE-ISSUE",
AM558="SPARE-HS","SPARE-ISSUE",
AM558="Power Telco","ACTIVE", AM558="no impacts","no impacts"
),"")</f>
        <v>no impacts</v>
      </c>
      <c r="AO558" s="93" t="s">
        <v>5537</v>
      </c>
      <c r="AP558" s="101" t="str">
        <f t="shared" si="24"/>
        <v>OST_019</v>
      </c>
      <c r="AR558" s="17" t="s">
        <v>5537</v>
      </c>
      <c r="AS558" s="7" t="s">
        <v>5537</v>
      </c>
      <c r="AT558" s="6"/>
      <c r="AU558" s="7"/>
      <c r="AV558" s="3" t="s">
        <v>5537</v>
      </c>
      <c r="AW558" s="18" t="s">
        <v>5537</v>
      </c>
      <c r="AX558" s="18" t="s">
        <v>5537</v>
      </c>
      <c r="AY558" s="18" t="s">
        <v>5537</v>
      </c>
      <c r="AZ558" s="18" t="s">
        <v>5537</v>
      </c>
      <c r="BA558" s="18" t="s">
        <v>5537</v>
      </c>
      <c r="BB558" s="18" t="s">
        <v>5537</v>
      </c>
      <c r="BC558" s="18" t="s">
        <v>5537</v>
      </c>
      <c r="BD558" s="18" t="s">
        <v>5537</v>
      </c>
      <c r="BE558" s="18" t="s">
        <v>5537</v>
      </c>
      <c r="BF558" s="18" t="s">
        <v>5537</v>
      </c>
      <c r="BG558" s="18" t="s">
        <v>5537</v>
      </c>
      <c r="BH558" s="18" t="s">
        <v>5537</v>
      </c>
      <c r="BI558" s="9" t="s">
        <v>5537</v>
      </c>
      <c r="BJ558" s="14"/>
      <c r="BK558" s="14" t="s">
        <v>5537</v>
      </c>
      <c r="BL558" s="14" t="str">
        <f>_xlfn.XLOOKUP(B558,'[4]cell downs 18042026 17h'!$B:$B,'[4]cell downs 18042026 17h'!$B:$B,"")</f>
        <v/>
      </c>
      <c r="BM558" s="14" t="str">
        <f>_xlfn.XLOOKUP(B558,'[5]Cells Huawei 19042026 15h'!$B:$B,'[5]Cells Huawei 19042026 15h'!$B:$B,"")</f>
        <v/>
      </c>
      <c r="BN558" s="9" t="str">
        <f>_xlfn.XLOOKUP(B558,'[6]cells down 19042026 9H40'!$B:$B,'[6]cells down 19042026 9H40'!$B:$B,"")</f>
        <v/>
      </c>
      <c r="BO558" s="9" t="s">
        <v>5537</v>
      </c>
      <c r="BP558" s="9" t="s">
        <v>12</v>
      </c>
      <c r="BQ558" s="115"/>
    </row>
    <row r="559" spans="1:69" s="9" customFormat="1" x14ac:dyDescent="0.3">
      <c r="A559" s="1" t="s">
        <v>438</v>
      </c>
      <c r="B559" s="8" t="s">
        <v>439</v>
      </c>
      <c r="C559" s="3" t="str">
        <f>_xlfn.XLOOKUP(B559,'[1]daily break down'!$D:$D,'[1]daily break down'!$E:$E,"")</f>
        <v>ADAMAOUA</v>
      </c>
      <c r="D559" s="1" t="s">
        <v>21</v>
      </c>
      <c r="E559" s="1" t="s">
        <v>122</v>
      </c>
      <c r="F559" s="3" t="s">
        <v>90</v>
      </c>
      <c r="G559" s="1" t="s">
        <v>438</v>
      </c>
      <c r="H559" s="33" t="str">
        <f>_xlfn.XLOOKUP(B559,[2]CALCULATION!$B:$B,[2]CALCULATION!$H:$H,"")</f>
        <v>NOKIA</v>
      </c>
      <c r="I559" s="28">
        <v>5.3514525668448666E-3</v>
      </c>
      <c r="J559" s="28">
        <v>0.19645188146116996</v>
      </c>
      <c r="K559" s="28">
        <v>0.42173790051285587</v>
      </c>
      <c r="L559" s="28">
        <v>9.9887999688493649E-3</v>
      </c>
      <c r="M559" s="28">
        <v>0.53340959289289447</v>
      </c>
      <c r="N559" s="28">
        <v>8.2055606024955888E-3</v>
      </c>
      <c r="O559" s="28">
        <v>0.15523546154407619</v>
      </c>
      <c r="P559" s="28">
        <v>0.12428707958701435</v>
      </c>
      <c r="Q559" s="28">
        <v>0.45735764477326279</v>
      </c>
      <c r="R559" s="28">
        <v>0.2549806174562837</v>
      </c>
      <c r="S559" s="94">
        <v>0.19332777414843666</v>
      </c>
      <c r="T559" s="94">
        <f>_xlfn.XLOOKUP(B559,'[3]Nur des jours'!$B:$B,'[3]Nur des jours'!$U:$U,"")</f>
        <v>9.7906159476664742E-2</v>
      </c>
      <c r="U559" s="94">
        <v>1.8373320479501062E-2</v>
      </c>
      <c r="V559" s="94">
        <v>1.195157739928698E-2</v>
      </c>
      <c r="W559" s="94">
        <v>9.7906159476664742E-2</v>
      </c>
      <c r="X559" s="94">
        <v>5.4263227329129755E-2</v>
      </c>
      <c r="Y559" s="94">
        <v>5.8935940425651957E-2</v>
      </c>
      <c r="Z559" s="94">
        <v>0.34289993171630767</v>
      </c>
      <c r="AA559" s="94">
        <v>0.20349826631081253</v>
      </c>
      <c r="AB559" s="94">
        <v>0.30832720377708572</v>
      </c>
      <c r="AC559" s="94">
        <f>_xlfn.XLOOKUP(B559,'[3]Nur des jours'!$B:$B,'[3]Nur des jours'!$N:$N,"")</f>
        <v>2.8273089645932462E-2</v>
      </c>
      <c r="AD559" s="94">
        <v>2.8273089645932462E-2</v>
      </c>
      <c r="AE559" s="94">
        <v>1.6860904284018562E-2</v>
      </c>
      <c r="AF559" s="94">
        <v>7.7046367050986275E-2</v>
      </c>
      <c r="AG559" s="94">
        <v>0</v>
      </c>
      <c r="AH559" s="94">
        <v>2.8273089645932462E-2</v>
      </c>
      <c r="AI559" s="49" t="s">
        <v>5559</v>
      </c>
      <c r="AJ559" s="49"/>
      <c r="AK559" s="48" t="str" cm="1">
        <f t="array" ref="AK559">IFERROR(_xlfn.IFS(
AM559="MPR ISSUE","PDH",
AM559="BSS Hardware Issue","BSS",
AM559="Sites strategiques, MLL, Pylone, etc.","ENVTECH",
AM559="AKTIVCO DEFAUT GE &amp; POWER Cabinet","AKTIVCO",
AM559="AKTIVCO Coupure ENEO &amp; Baisse de tension","AKTIVCO GRID ONLY",
AM559="Coupure ENEO &amp; Baisse de tension","IHS GRID ONLY",
AM559="Defaut GE &amp; POWER Cabinet","IHS",
AM559="Sharing","Partners",
AM559="Sites strategiques &amp; DataCenter","SST &amp; DC",
AM559="Exclu","Exclu",
AM559="SAT","SAT",
AM559="SPARE-ISSUE","SPARE-ISSUE",
AM559="Fiber CAmtel","TRANS_FO_CAMTEL",
AM559="Fiber AOF","Fiber AOF",
AM559="Projet OCM (HUAWEI)","TRAVAUX-HUAWEI",
AM559="Projet OCM (NOKIA)","TRAVAUX-NOKIA",
AM559="ACCESS-ISSUE","ACCESS-ISSUE",
AM559="Projet OCM (ZTE, NOKIA, autres projets)","TRAVAUX OCM",
AM559="No root CAuse","No root cause",
AM559="ODU HS","PDH",
AM559="IP &amp; VLAN","PDH",
AM559="Warehouse HUAWEI","SPARE-ISSUE",
AM559="SPARE-HS","SPARE-ISSUE",
AM559="Power Telco","BSS",AM559="no impacts","no impacts"
),"")</f>
        <v>no impacts</v>
      </c>
      <c r="AL559" s="48" t="str" cm="1">
        <f t="array" ref="AL559">IFERROR(_xlfn.IFS(
AM559="MPR ISSUE","TX ISSUE",
AM559="BSS Hardware Issue","RAN ISSUE",
AM559="Sites strategiques, MLL, Pylone, etc.","ENVTECH",
AM559="AKTIVCO DEFAUT GE &amp; POWER Cabinet","POWER ISSUE",
AM559="AKTIVCO Coupure ENEO &amp; Baisse de tension","POWER ISSUE",
AM559="Coupure ENEO &amp; Baisse de tension","POWER ISSUE",
AM559="Defaut GE &amp; POWER Cabinet","POWER ISSUE",
AM559="Sharing","POWER ISSUE",
AM559="Sites strategiques &amp; DataCenter","POWER ISSUE",
AM559="Exclu","Exclu",
AM559="SAT","TX ISSUE",
AM559="SPARE-ISSUE","SPARE-ISSUE",
AM559="Fiber CAmtel","TX ISSUE",
AM559="Fiber AOF","TX ISSUE",
AM559="Projet OCM (HUAWEI)","TRAVAUX-HUAWEI",
AM559="Projet OCM (NOKIA)","TRAVAUX -NOKIA",
AM559="ACCESS-ISSUE","ACCESS-ISSUE",
AM559="Projet OCM (ZTE, NOKIA, autres projets)","TRAVAUX OCM",
AM559="No root CAuse","No root cause",
AM559="ODU HS","TX ISSUE",
AM559="IP &amp; VLAN","TX ISSUE",
AM559="Warehouse HUAWEI","SPARE-ISSUE",
AM559="SPARE-HS","SPARE-ISSUE",
AM559="Power Telco","RAN ISSUE",AM559="no impacts","no impacts"
),"")</f>
        <v>no impacts</v>
      </c>
      <c r="AM559" s="67" t="s">
        <v>5605</v>
      </c>
      <c r="AN559" s="48" t="str" cm="1">
        <f t="array" ref="AN559">IFERROR(_xlfn.IFS(
AM559="MPR ISSUE","ACTIVE",
AM559="BSS Hardware Issue","ACTIVE",
AM559="Sites strategiques, MLL, Pylone, etc.","PASSIVE",
AM559="AKTIVCO DEFAUT GE &amp; POWER Cabinet","PASSIVE",
AM559="AKTIVCO Coupure ENEO &amp; Baisse de tension","PASSIVE",
AM559="Coupure ENEO &amp; Baisse de tension","PASSIVE",
AM559="Defaut GE &amp; POWER Cabinet","PASSIVE",
AM559="Sharing","PASSIVE",
AM559="Sites strategiques &amp; DataCenter","PASSIVE",
AM559="Exclu","Exclu",
AM559="SAT","ACTIVE",
AM559="SPARE-ISSUE","SPARE-ISSUE",
AM559="Fiber CAmtel","ACTIVE",
AM559="Fiber AOF","ACTIVE",
AM559="Projet OCM (HUAWEI)","PLANNED WORKS",
AM559="Projet OCM (NOKIA)","PLANNED WORKS",
AM559="ACCESS-ISSUE","ACCESS-ISSUE",
AM559="Projet OCM (ZTE, NOKIA, autres projets)","PLANNED WORKS",
AM559="No root CAuse","No root cause",
AM559="ODU HS","ACTIVE",
AM559="IP &amp; VLAN","ACTIVE",
AM559="Warehouse HUAWEI","SPARE-ISSUE",
AM559="SPARE-HS","SPARE-ISSUE",
AM559="Power Telco","ACTIVE", AM559="no impacts","no impacts"
),"")</f>
        <v>no impacts</v>
      </c>
      <c r="AO559" s="93" t="s">
        <v>5537</v>
      </c>
      <c r="AP559" s="101" t="str">
        <f t="shared" si="24"/>
        <v>ADM_149</v>
      </c>
      <c r="AR559" s="17" t="s">
        <v>5537</v>
      </c>
      <c r="AS559" s="7" t="s">
        <v>5537</v>
      </c>
      <c r="AT559" s="6"/>
      <c r="AU559" s="7"/>
      <c r="AV559" s="3" t="s">
        <v>5537</v>
      </c>
      <c r="AW559" s="18" t="s">
        <v>5537</v>
      </c>
      <c r="AX559" s="18" t="s">
        <v>5537</v>
      </c>
      <c r="AY559" s="18" t="s">
        <v>5537</v>
      </c>
      <c r="AZ559" s="18" t="s">
        <v>5537</v>
      </c>
      <c r="BA559" s="18" t="s">
        <v>5537</v>
      </c>
      <c r="BB559" s="18" t="s">
        <v>5537</v>
      </c>
      <c r="BC559" s="18" t="s">
        <v>5537</v>
      </c>
      <c r="BD559" s="18" t="s">
        <v>5537</v>
      </c>
      <c r="BE559" s="18" t="s">
        <v>5537</v>
      </c>
      <c r="BF559" s="18" t="s">
        <v>5537</v>
      </c>
      <c r="BG559" s="18" t="s">
        <v>5537</v>
      </c>
      <c r="BH559" s="18" t="s">
        <v>5537</v>
      </c>
      <c r="BI559" s="9" t="s">
        <v>5537</v>
      </c>
      <c r="BJ559" s="14"/>
      <c r="BK559" s="14" t="s">
        <v>5537</v>
      </c>
      <c r="BL559" s="14" t="str">
        <f>_xlfn.XLOOKUP(B559,'[4]cell downs 18042026 17h'!$B:$B,'[4]cell downs 18042026 17h'!$B:$B,"")</f>
        <v/>
      </c>
      <c r="BM559" s="14" t="str">
        <f>_xlfn.XLOOKUP(B559,'[5]Cells Huawei 19042026 15h'!$B:$B,'[5]Cells Huawei 19042026 15h'!$B:$B,"")</f>
        <v/>
      </c>
      <c r="BN559" s="9" t="str">
        <f>_xlfn.XLOOKUP(B559,'[6]cells down 19042026 9H40'!$B:$B,'[6]cells down 19042026 9H40'!$B:$B,"")</f>
        <v/>
      </c>
      <c r="BO559" s="9" t="s">
        <v>5537</v>
      </c>
      <c r="BP559" s="9" t="s">
        <v>318</v>
      </c>
      <c r="BQ559" s="115"/>
    </row>
    <row r="560" spans="1:69" s="9" customFormat="1" x14ac:dyDescent="0.3">
      <c r="A560" s="1" t="s">
        <v>4733</v>
      </c>
      <c r="B560" s="8" t="s">
        <v>4734</v>
      </c>
      <c r="C560" s="3" t="str">
        <f>_xlfn.XLOOKUP(B560,'[1]daily break down'!$D:$D,'[1]daily break down'!$E:$E,"")</f>
        <v>Douala</v>
      </c>
      <c r="D560" s="1" t="s">
        <v>11</v>
      </c>
      <c r="E560" s="1" t="s">
        <v>12</v>
      </c>
      <c r="F560" s="3" t="s">
        <v>31</v>
      </c>
      <c r="G560" s="1" t="s">
        <v>32</v>
      </c>
      <c r="H560" s="34" t="str">
        <f>_xlfn.XLOOKUP(B560,[2]CALCULATION!$B:$B,[2]CALCULATION!$H:$H,"")</f>
        <v>ZTE</v>
      </c>
      <c r="I560" s="28">
        <v>0</v>
      </c>
      <c r="J560" s="28">
        <v>0</v>
      </c>
      <c r="K560" s="28">
        <v>0</v>
      </c>
      <c r="L560" s="28">
        <v>2.3185601812614315E-3</v>
      </c>
      <c r="M560" s="28">
        <v>0</v>
      </c>
      <c r="N560" s="28">
        <v>0</v>
      </c>
      <c r="O560" s="28">
        <v>0</v>
      </c>
      <c r="P560" s="28">
        <v>0</v>
      </c>
      <c r="Q560" s="28">
        <v>0</v>
      </c>
      <c r="R560" s="28">
        <v>0</v>
      </c>
      <c r="S560" s="94">
        <v>13.796556688439729</v>
      </c>
      <c r="T560" s="94">
        <f>_xlfn.XLOOKUP(B560,'[3]Nur des jours'!$B:$B,'[3]Nur des jours'!$U:$U,"")</f>
        <v>0</v>
      </c>
      <c r="U560" s="94">
        <v>0</v>
      </c>
      <c r="V560" s="94">
        <v>0</v>
      </c>
      <c r="W560" s="94">
        <v>0</v>
      </c>
      <c r="X560" s="94">
        <v>2.7804887096820302E-2</v>
      </c>
      <c r="Y560" s="94">
        <v>0</v>
      </c>
      <c r="Z560" s="94">
        <v>0</v>
      </c>
      <c r="AA560" s="94">
        <v>0</v>
      </c>
      <c r="AB560" s="94">
        <v>0</v>
      </c>
      <c r="AC560" s="94">
        <f>_xlfn.XLOOKUP(B560,'[3]Nur des jours'!$B:$B,'[3]Nur des jours'!$N:$N,"")</f>
        <v>2.7448185530472131E-2</v>
      </c>
      <c r="AD560" s="94">
        <v>2.7448185530472131E-2</v>
      </c>
      <c r="AE560" s="94">
        <v>3.7468676186707913E-4</v>
      </c>
      <c r="AF560" s="94">
        <v>1.9125432234771494E-3</v>
      </c>
      <c r="AG560" s="94">
        <v>5.1300487888159489E-2</v>
      </c>
      <c r="AH560" s="94">
        <v>2.7448185530472131E-2</v>
      </c>
      <c r="AI560" s="49" t="s">
        <v>5559</v>
      </c>
      <c r="AJ560" s="49"/>
      <c r="AK560" s="48" t="str" cm="1">
        <f t="array" ref="AK560">IFERROR(_xlfn.IFS(
AM560="MPR ISSUE","PDH",
AM560="BSS Hardware Issue","BSS",
AM560="Sites strategiques, MLL, Pylone, etc.","ENVTECH",
AM560="AKTIVCO DEFAUT GE &amp; POWER Cabinet","AKTIVCO",
AM560="AKTIVCO Coupure ENEO &amp; Baisse de tension","AKTIVCO GRID ONLY",
AM560="Coupure ENEO &amp; Baisse de tension","IHS GRID ONLY",
AM560="Defaut GE &amp; POWER Cabinet","IHS",
AM560="Sharing","Partners",
AM560="Sites strategiques &amp; DataCenter","SST &amp; DC",
AM560="Exclu","Exclu",
AM560="SAT","SAT",
AM560="SPARE-ISSUE","SPARE-ISSUE",
AM560="Fiber CAmtel","TRANS_FO_CAMTEL",
AM560="Fiber AOF","Fiber AOF",
AM560="Projet OCM (HUAWEI)","TRAVAUX-HUAWEI",
AM560="Projet OCM (NOKIA)","TRAVAUX-NOKIA",
AM560="ACCESS-ISSUE","ACCESS-ISSUE",
AM560="Projet OCM (ZTE, NOKIA, autres projets)","TRAVAUX OCM",
AM560="No root CAuse","No root cause",
AM560="ODU HS","PDH",
AM560="IP &amp; VLAN","PDH",
AM560="Warehouse HUAWEI","SPARE-ISSUE",
AM560="SPARE-HS","SPARE-ISSUE",
AM560="Power Telco","BSS",AM560="no impacts","no impacts"
),"")</f>
        <v>no impacts</v>
      </c>
      <c r="AL560" s="48" t="str" cm="1">
        <f t="array" ref="AL560">IFERROR(_xlfn.IFS(
AM560="MPR ISSUE","TX ISSUE",
AM560="BSS Hardware Issue","RAN ISSUE",
AM560="Sites strategiques, MLL, Pylone, etc.","ENVTECH",
AM560="AKTIVCO DEFAUT GE &amp; POWER Cabinet","POWER ISSUE",
AM560="AKTIVCO Coupure ENEO &amp; Baisse de tension","POWER ISSUE",
AM560="Coupure ENEO &amp; Baisse de tension","POWER ISSUE",
AM560="Defaut GE &amp; POWER Cabinet","POWER ISSUE",
AM560="Sharing","POWER ISSUE",
AM560="Sites strategiques &amp; DataCenter","POWER ISSUE",
AM560="Exclu","Exclu",
AM560="SAT","TX ISSUE",
AM560="SPARE-ISSUE","SPARE-ISSUE",
AM560="Fiber CAmtel","TX ISSUE",
AM560="Fiber AOF","TX ISSUE",
AM560="Projet OCM (HUAWEI)","TRAVAUX-HUAWEI",
AM560="Projet OCM (NOKIA)","TRAVAUX -NOKIA",
AM560="ACCESS-ISSUE","ACCESS-ISSUE",
AM560="Projet OCM (ZTE, NOKIA, autres projets)","TRAVAUX OCM",
AM560="No root CAuse","No root cause",
AM560="ODU HS","TX ISSUE",
AM560="IP &amp; VLAN","TX ISSUE",
AM560="Warehouse HUAWEI","SPARE-ISSUE",
AM560="SPARE-HS","SPARE-ISSUE",
AM560="Power Telco","RAN ISSUE",AM560="no impacts","no impacts"
),"")</f>
        <v>no impacts</v>
      </c>
      <c r="AM560" s="67" t="s">
        <v>5605</v>
      </c>
      <c r="AN560" s="48" t="str" cm="1">
        <f t="array" ref="AN560">IFERROR(_xlfn.IFS(
AM560="MPR ISSUE","ACTIVE",
AM560="BSS Hardware Issue","ACTIVE",
AM560="Sites strategiques, MLL, Pylone, etc.","PASSIVE",
AM560="AKTIVCO DEFAUT GE &amp; POWER Cabinet","PASSIVE",
AM560="AKTIVCO Coupure ENEO &amp; Baisse de tension","PASSIVE",
AM560="Coupure ENEO &amp; Baisse de tension","PASSIVE",
AM560="Defaut GE &amp; POWER Cabinet","PASSIVE",
AM560="Sharing","PASSIVE",
AM560="Sites strategiques &amp; DataCenter","PASSIVE",
AM560="Exclu","Exclu",
AM560="SAT","ACTIVE",
AM560="SPARE-ISSUE","SPARE-ISSUE",
AM560="Fiber CAmtel","ACTIVE",
AM560="Fiber AOF","ACTIVE",
AM560="Projet OCM (HUAWEI)","PLANNED WORKS",
AM560="Projet OCM (NOKIA)","PLANNED WORKS",
AM560="ACCESS-ISSUE","ACCESS-ISSUE",
AM560="Projet OCM (ZTE, NOKIA, autres projets)","PLANNED WORKS",
AM560="No root CAuse","No root cause",
AM560="ODU HS","ACTIVE",
AM560="IP &amp; VLAN","ACTIVE",
AM560="Warehouse HUAWEI","SPARE-ISSUE",
AM560="SPARE-HS","SPARE-ISSUE",
AM560="Power Telco","ACTIVE", AM560="no impacts","no impacts"
),"")</f>
        <v>no impacts</v>
      </c>
      <c r="AO560" s="93" t="s">
        <v>5537</v>
      </c>
      <c r="AP560" s="101" t="str">
        <f t="shared" si="24"/>
        <v>LIT_401</v>
      </c>
      <c r="AR560" s="17" t="s">
        <v>5537</v>
      </c>
      <c r="AS560" s="7" t="s">
        <v>5537</v>
      </c>
      <c r="AT560" s="6"/>
      <c r="AU560" s="7"/>
      <c r="AV560" s="3" t="s">
        <v>5537</v>
      </c>
      <c r="AW560" s="18" t="s">
        <v>5537</v>
      </c>
      <c r="AX560" s="18" t="s">
        <v>5537</v>
      </c>
      <c r="AY560" s="18" t="s">
        <v>5537</v>
      </c>
      <c r="AZ560" s="18" t="s">
        <v>5537</v>
      </c>
      <c r="BA560" s="18" t="s">
        <v>5537</v>
      </c>
      <c r="BB560" s="18" t="s">
        <v>5537</v>
      </c>
      <c r="BC560" s="18" t="s">
        <v>5537</v>
      </c>
      <c r="BD560" s="18" t="s">
        <v>5537</v>
      </c>
      <c r="BE560" s="18" t="s">
        <v>5537</v>
      </c>
      <c r="BF560" s="18" t="s">
        <v>5537</v>
      </c>
      <c r="BG560" s="18" t="s">
        <v>5537</v>
      </c>
      <c r="BH560" s="18" t="s">
        <v>5537</v>
      </c>
      <c r="BI560" s="9" t="s">
        <v>5537</v>
      </c>
      <c r="BJ560" s="14"/>
      <c r="BK560" s="14" t="s">
        <v>5537</v>
      </c>
      <c r="BL560" s="14" t="str">
        <f>_xlfn.XLOOKUP(B560,'[4]cell downs 18042026 17h'!$B:$B,'[4]cell downs 18042026 17h'!$B:$B,"")</f>
        <v/>
      </c>
      <c r="BM560" s="14" t="str">
        <f>_xlfn.XLOOKUP(B560,'[5]Cells Huawei 19042026 15h'!$B:$B,'[5]Cells Huawei 19042026 15h'!$B:$B,"")</f>
        <v/>
      </c>
      <c r="BN560" s="9" t="str">
        <f>_xlfn.XLOOKUP(B560,'[6]cells down 19042026 9H40'!$B:$B,'[6]cells down 19042026 9H40'!$B:$B,"")</f>
        <v/>
      </c>
      <c r="BO560" s="9" t="s">
        <v>4734</v>
      </c>
      <c r="BP560" s="9" t="s">
        <v>12</v>
      </c>
      <c r="BQ560" s="115"/>
    </row>
    <row r="561" spans="1:69" s="9" customFormat="1" ht="18.45" customHeight="1" x14ac:dyDescent="0.3">
      <c r="A561" s="1" t="s">
        <v>1115</v>
      </c>
      <c r="B561" s="8" t="s">
        <v>1116</v>
      </c>
      <c r="C561" s="3" t="str">
        <f>_xlfn.XLOOKUP(B561,'[1]daily break down'!$D:$D,'[1]daily break down'!$E:$E,"")</f>
        <v>NGAOUNDERE</v>
      </c>
      <c r="D561" s="1" t="s">
        <v>21</v>
      </c>
      <c r="E561" s="1" t="s">
        <v>122</v>
      </c>
      <c r="F561" s="3" t="s">
        <v>90</v>
      </c>
      <c r="G561" s="1" t="s">
        <v>1115</v>
      </c>
      <c r="H561" s="33" t="str">
        <f>_xlfn.XLOOKUP(B561,[2]CALCULATION!$B:$B,[2]CALCULATION!$H:$H,"")</f>
        <v>NOKIA</v>
      </c>
      <c r="I561" s="28">
        <v>6.1994732231268168E-2</v>
      </c>
      <c r="J561" s="28">
        <v>9.1279930828432249E-2</v>
      </c>
      <c r="K561" s="28">
        <v>6.4652158900560169E-2</v>
      </c>
      <c r="L561" s="28">
        <v>0.11837141479255664</v>
      </c>
      <c r="M561" s="28">
        <v>0.10981057720020661</v>
      </c>
      <c r="N561" s="28">
        <v>4.5657800492533526E-2</v>
      </c>
      <c r="O561" s="28">
        <v>1.0397672308258639</v>
      </c>
      <c r="P561" s="28">
        <v>0.32231553535197882</v>
      </c>
      <c r="Q561" s="28">
        <v>0.24018499970037069</v>
      </c>
      <c r="R561" s="28">
        <v>0.45900357557650107</v>
      </c>
      <c r="S561" s="94">
        <v>0.34009710843442253</v>
      </c>
      <c r="T561" s="94">
        <f>_xlfn.XLOOKUP(B561,'[3]Nur des jours'!$B:$B,'[3]Nur des jours'!$U:$U,"")</f>
        <v>0.18097253968661628</v>
      </c>
      <c r="U561" s="94">
        <v>0.50203961955637744</v>
      </c>
      <c r="V561" s="94">
        <v>0.21114949219965015</v>
      </c>
      <c r="W561" s="94">
        <v>0.18097253968661628</v>
      </c>
      <c r="X561" s="94">
        <v>0.1693975738586263</v>
      </c>
      <c r="Y561" s="94">
        <v>0.15769776248241463</v>
      </c>
      <c r="Z561" s="94">
        <v>0.19440235365961536</v>
      </c>
      <c r="AA561" s="94">
        <v>0.37512520224978818</v>
      </c>
      <c r="AB561" s="94">
        <v>0.30551489157699191</v>
      </c>
      <c r="AC561" s="94">
        <f>_xlfn.XLOOKUP(B561,'[3]Nur des jours'!$B:$B,'[3]Nur des jours'!$N:$N,"")</f>
        <v>2.6788287632728655E-2</v>
      </c>
      <c r="AD561" s="94">
        <v>2.6788287632728655E-2</v>
      </c>
      <c r="AE561" s="94">
        <v>0.18759317210811763</v>
      </c>
      <c r="AF561" s="94">
        <v>0</v>
      </c>
      <c r="AG561" s="94">
        <v>0</v>
      </c>
      <c r="AH561" s="94">
        <v>2.6788287632728655E-2</v>
      </c>
      <c r="AI561" s="49" t="s">
        <v>5559</v>
      </c>
      <c r="AJ561" s="49"/>
      <c r="AK561" s="48" t="str" cm="1">
        <f t="array" ref="AK561">IFERROR(_xlfn.IFS(
AM561="MPR ISSUE","PDH",
AM561="BSS Hardware Issue","BSS",
AM561="Sites strategiques, MLL, Pylone, etc.","ENVTECH",
AM561="AKTIVCO DEFAUT GE &amp; POWER Cabinet","AKTIVCO",
AM561="AKTIVCO Coupure ENEO &amp; Baisse de tension","AKTIVCO GRID ONLY",
AM561="Coupure ENEO &amp; Baisse de tension","IHS GRID ONLY",
AM561="Defaut GE &amp; POWER Cabinet","IHS",
AM561="Sharing","Partners",
AM561="Sites strategiques &amp; DataCenter","SST &amp; DC",
AM561="Exclu","Exclu",
AM561="SAT","SAT",
AM561="SPARE-ISSUE","SPARE-ISSUE",
AM561="Fiber CAmtel","TRANS_FO_CAMTEL",
AM561="Fiber AOF","Fiber AOF",
AM561="Projet OCM (HUAWEI)","TRAVAUX-HUAWEI",
AM561="Projet OCM (NOKIA)","TRAVAUX-NOKIA",
AM561="ACCESS-ISSUE","ACCESS-ISSUE",
AM561="Projet OCM (ZTE, NOKIA, autres projets)","TRAVAUX OCM",
AM561="No root CAuse","No root cause",
AM561="ODU HS","PDH",
AM561="IP &amp; VLAN","PDH",
AM561="Warehouse HUAWEI","SPARE-ISSUE",
AM561="SPARE-HS","SPARE-ISSUE",
AM561="Power Telco","BSS",AM561="no impacts","no impacts"
),"")</f>
        <v>no impacts</v>
      </c>
      <c r="AL561" s="48" t="str" cm="1">
        <f t="array" ref="AL561">IFERROR(_xlfn.IFS(
AM561="MPR ISSUE","TX ISSUE",
AM561="BSS Hardware Issue","RAN ISSUE",
AM561="Sites strategiques, MLL, Pylone, etc.","ENVTECH",
AM561="AKTIVCO DEFAUT GE &amp; POWER Cabinet","POWER ISSUE",
AM561="AKTIVCO Coupure ENEO &amp; Baisse de tension","POWER ISSUE",
AM561="Coupure ENEO &amp; Baisse de tension","POWER ISSUE",
AM561="Defaut GE &amp; POWER Cabinet","POWER ISSUE",
AM561="Sharing","POWER ISSUE",
AM561="Sites strategiques &amp; DataCenter","POWER ISSUE",
AM561="Exclu","Exclu",
AM561="SAT","TX ISSUE",
AM561="SPARE-ISSUE","SPARE-ISSUE",
AM561="Fiber CAmtel","TX ISSUE",
AM561="Fiber AOF","TX ISSUE",
AM561="Projet OCM (HUAWEI)","TRAVAUX-HUAWEI",
AM561="Projet OCM (NOKIA)","TRAVAUX -NOKIA",
AM561="ACCESS-ISSUE","ACCESS-ISSUE",
AM561="Projet OCM (ZTE, NOKIA, autres projets)","TRAVAUX OCM",
AM561="No root CAuse","No root cause",
AM561="ODU HS","TX ISSUE",
AM561="IP &amp; VLAN","TX ISSUE",
AM561="Warehouse HUAWEI","SPARE-ISSUE",
AM561="SPARE-HS","SPARE-ISSUE",
AM561="Power Telco","RAN ISSUE",AM561="no impacts","no impacts"
),"")</f>
        <v>no impacts</v>
      </c>
      <c r="AM561" s="67" t="s">
        <v>5605</v>
      </c>
      <c r="AN561" s="48" t="str" cm="1">
        <f t="array" ref="AN561">IFERROR(_xlfn.IFS(
AM561="MPR ISSUE","ACTIVE",
AM561="BSS Hardware Issue","ACTIVE",
AM561="Sites strategiques, MLL, Pylone, etc.","PASSIVE",
AM561="AKTIVCO DEFAUT GE &amp; POWER Cabinet","PASSIVE",
AM561="AKTIVCO Coupure ENEO &amp; Baisse de tension","PASSIVE",
AM561="Coupure ENEO &amp; Baisse de tension","PASSIVE",
AM561="Defaut GE &amp; POWER Cabinet","PASSIVE",
AM561="Sharing","PASSIVE",
AM561="Sites strategiques &amp; DataCenter","PASSIVE",
AM561="Exclu","Exclu",
AM561="SAT","ACTIVE",
AM561="SPARE-ISSUE","SPARE-ISSUE",
AM561="Fiber CAmtel","ACTIVE",
AM561="Fiber AOF","ACTIVE",
AM561="Projet OCM (HUAWEI)","PLANNED WORKS",
AM561="Projet OCM (NOKIA)","PLANNED WORKS",
AM561="ACCESS-ISSUE","ACCESS-ISSUE",
AM561="Projet OCM (ZTE, NOKIA, autres projets)","PLANNED WORKS",
AM561="No root CAuse","No root cause",
AM561="ODU HS","ACTIVE",
AM561="IP &amp; VLAN","ACTIVE",
AM561="Warehouse HUAWEI","SPARE-ISSUE",
AM561="SPARE-HS","SPARE-ISSUE",
AM561="Power Telco","ACTIVE", AM561="no impacts","no impacts"
),"")</f>
        <v>no impacts</v>
      </c>
      <c r="AO561" s="93" t="s">
        <v>5537</v>
      </c>
      <c r="AP561" s="101" t="str">
        <f t="shared" si="24"/>
        <v>ADM_130</v>
      </c>
      <c r="AR561" s="17" t="s">
        <v>5537</v>
      </c>
      <c r="AS561" s="7" t="s">
        <v>5537</v>
      </c>
      <c r="AT561" s="6"/>
      <c r="AU561" s="7"/>
      <c r="AV561" s="3" t="s">
        <v>5537</v>
      </c>
      <c r="AW561" s="18" t="s">
        <v>5537</v>
      </c>
      <c r="AX561" s="18" t="s">
        <v>5537</v>
      </c>
      <c r="AY561" s="18" t="s">
        <v>5537</v>
      </c>
      <c r="AZ561" s="18" t="s">
        <v>5537</v>
      </c>
      <c r="BA561" s="18" t="s">
        <v>5537</v>
      </c>
      <c r="BB561" s="18" t="s">
        <v>5537</v>
      </c>
      <c r="BC561" s="18" t="s">
        <v>5537</v>
      </c>
      <c r="BD561" s="18" t="s">
        <v>5537</v>
      </c>
      <c r="BE561" s="18" t="s">
        <v>5537</v>
      </c>
      <c r="BF561" s="18" t="s">
        <v>5537</v>
      </c>
      <c r="BG561" s="18" t="s">
        <v>5537</v>
      </c>
      <c r="BH561" s="18" t="s">
        <v>5537</v>
      </c>
      <c r="BI561" s="9" t="s">
        <v>5537</v>
      </c>
      <c r="BJ561" s="14"/>
      <c r="BK561" s="14" t="s">
        <v>5537</v>
      </c>
      <c r="BL561" s="14" t="str">
        <f>_xlfn.XLOOKUP(B561,'[4]cell downs 18042026 17h'!$B:$B,'[4]cell downs 18042026 17h'!$B:$B,"")</f>
        <v/>
      </c>
      <c r="BM561" s="14" t="str">
        <f>_xlfn.XLOOKUP(B561,'[5]Cells Huawei 19042026 15h'!$B:$B,'[5]Cells Huawei 19042026 15h'!$B:$B,"")</f>
        <v/>
      </c>
      <c r="BN561" s="9" t="str">
        <f>_xlfn.XLOOKUP(B561,'[6]cells down 19042026 9H40'!$B:$B,'[6]cells down 19042026 9H40'!$B:$B,"")</f>
        <v/>
      </c>
      <c r="BO561" s="9" t="s">
        <v>5537</v>
      </c>
      <c r="BP561" s="9" t="s">
        <v>594</v>
      </c>
      <c r="BQ561" s="115"/>
    </row>
    <row r="562" spans="1:69" s="9" customFormat="1" x14ac:dyDescent="0.3">
      <c r="A562" s="1" t="s">
        <v>513</v>
      </c>
      <c r="B562" s="8" t="s">
        <v>514</v>
      </c>
      <c r="C562" s="3" t="str">
        <f>_xlfn.XLOOKUP(B562,'[1]daily break down'!$D:$D,'[1]daily break down'!$E:$E,"")</f>
        <v>Yaounde</v>
      </c>
      <c r="D562" s="1" t="s">
        <v>21</v>
      </c>
      <c r="E562" s="1" t="s">
        <v>36</v>
      </c>
      <c r="F562" s="3" t="s">
        <v>37</v>
      </c>
      <c r="G562" s="1" t="s">
        <v>38</v>
      </c>
      <c r="H562" s="34" t="str">
        <f>_xlfn.XLOOKUP(B562,[2]CALCULATION!$B:$B,[2]CALCULATION!$H:$H,"")</f>
        <v>ZTE</v>
      </c>
      <c r="I562" s="28">
        <v>0</v>
      </c>
      <c r="J562" s="28">
        <v>0</v>
      </c>
      <c r="K562" s="28">
        <v>0</v>
      </c>
      <c r="L562" s="28">
        <v>0.74085131822630856</v>
      </c>
      <c r="M562" s="28">
        <v>0</v>
      </c>
      <c r="N562" s="28">
        <v>0</v>
      </c>
      <c r="O562" s="28">
        <v>0</v>
      </c>
      <c r="P562" s="28">
        <v>3.0716820333701449</v>
      </c>
      <c r="Q562" s="28">
        <v>3.4684590206972521</v>
      </c>
      <c r="R562" s="28">
        <v>7.6013103788741043E-2</v>
      </c>
      <c r="S562" s="94">
        <v>0</v>
      </c>
      <c r="T562" s="94">
        <f>_xlfn.XLOOKUP(B562,'[3]Nur des jours'!$B:$B,'[3]Nur des jours'!$U:$U,"")</f>
        <v>0</v>
      </c>
      <c r="U562" s="94">
        <v>13.306769767687401</v>
      </c>
      <c r="V562" s="94">
        <v>0</v>
      </c>
      <c r="W562" s="94">
        <v>0</v>
      </c>
      <c r="X562" s="94">
        <v>0</v>
      </c>
      <c r="Y562" s="94">
        <v>0</v>
      </c>
      <c r="Z562" s="94">
        <v>0</v>
      </c>
      <c r="AA562" s="94">
        <v>0</v>
      </c>
      <c r="AB562" s="94">
        <v>1.3394322167147501</v>
      </c>
      <c r="AC562" s="94">
        <f>_xlfn.XLOOKUP(B562,'[3]Nur des jours'!$B:$B,'[3]Nur des jours'!$N:$N,"")</f>
        <v>2.4398387138197305E-2</v>
      </c>
      <c r="AD562" s="94">
        <v>2.4398387138197305E-2</v>
      </c>
      <c r="AE562" s="94">
        <v>0</v>
      </c>
      <c r="AF562" s="94">
        <v>0</v>
      </c>
      <c r="AG562" s="94">
        <v>4.6786044954001363E-2</v>
      </c>
      <c r="AH562" s="94">
        <v>2.4398387138197305E-2</v>
      </c>
      <c r="AI562" s="49" t="s">
        <v>5559</v>
      </c>
      <c r="AJ562" s="49"/>
      <c r="AK562" s="48" t="str" cm="1">
        <f t="array" ref="AK562">IFERROR(_xlfn.IFS(
AM562="MPR ISSUE","PDH",
AM562="BSS Hardware Issue","BSS",
AM562="Sites strategiques, MLL, Pylone, etc.","ENVTECH",
AM562="AKTIVCO DEFAUT GE &amp; POWER Cabinet","AKTIVCO",
AM562="AKTIVCO Coupure ENEO &amp; Baisse de tension","AKTIVCO GRID ONLY",
AM562="Coupure ENEO &amp; Baisse de tension","IHS GRID ONLY",
AM562="Defaut GE &amp; POWER Cabinet","IHS",
AM562="Sharing","Partners",
AM562="Sites strategiques &amp; DataCenter","SST &amp; DC",
AM562="Exclu","Exclu",
AM562="SAT","SAT",
AM562="SPARE-ISSUE","SPARE-ISSUE",
AM562="Fiber CAmtel","TRANS_FO_CAMTEL",
AM562="Fiber AOF","Fiber AOF",
AM562="Projet OCM (HUAWEI)","TRAVAUX-HUAWEI",
AM562="Projet OCM (NOKIA)","TRAVAUX-NOKIA",
AM562="ACCESS-ISSUE","ACCESS-ISSUE",
AM562="Projet OCM (ZTE, NOKIA, autres projets)","TRAVAUX OCM",
AM562="No root CAuse","No root cause",
AM562="ODU HS","PDH",
AM562="IP &amp; VLAN","PDH",
AM562="Warehouse HUAWEI","SPARE-ISSUE",
AM562="SPARE-HS","SPARE-ISSUE",
AM562="Power Telco","BSS",AM562="no impacts","no impacts"
),"")</f>
        <v>AKTIVCO</v>
      </c>
      <c r="AL562" s="48" t="str" cm="1">
        <f t="array" ref="AL562">IFERROR(_xlfn.IFS(
AM562="MPR ISSUE","TX ISSUE",
AM562="BSS Hardware Issue","RAN ISSUE",
AM562="Sites strategiques, MLL, Pylone, etc.","ENVTECH",
AM562="AKTIVCO DEFAUT GE &amp; POWER Cabinet","POWER ISSUE",
AM562="AKTIVCO Coupure ENEO &amp; Baisse de tension","POWER ISSUE",
AM562="Coupure ENEO &amp; Baisse de tension","POWER ISSUE",
AM562="Defaut GE &amp; POWER Cabinet","POWER ISSUE",
AM562="Sharing","POWER ISSUE",
AM562="Sites strategiques &amp; DataCenter","POWER ISSUE",
AM562="Exclu","Exclu",
AM562="SAT","TX ISSUE",
AM562="SPARE-ISSUE","SPARE-ISSUE",
AM562="Fiber CAmtel","TX ISSUE",
AM562="Fiber AOF","TX ISSUE",
AM562="Projet OCM (HUAWEI)","TRAVAUX-HUAWEI",
AM562="Projet OCM (NOKIA)","TRAVAUX -NOKIA",
AM562="ACCESS-ISSUE","ACCESS-ISSUE",
AM562="Projet OCM (ZTE, NOKIA, autres projets)","TRAVAUX OCM",
AM562="No root CAuse","No root cause",
AM562="ODU HS","TX ISSUE",
AM562="IP &amp; VLAN","TX ISSUE",
AM562="Warehouse HUAWEI","SPARE-ISSUE",
AM562="SPARE-HS","SPARE-ISSUE",
AM562="Power Telco","RAN ISSUE",AM562="no impacts","no impacts"
),"")</f>
        <v>POWER ISSUE</v>
      </c>
      <c r="AM562" s="67" t="s">
        <v>5325</v>
      </c>
      <c r="AN562" s="48" t="str" cm="1">
        <f t="array" ref="AN562">IFERROR(_xlfn.IFS(
AM562="MPR ISSUE","ACTIVE",
AM562="BSS Hardware Issue","ACTIVE",
AM562="Sites strategiques, MLL, Pylone, etc.","PASSIVE",
AM562="AKTIVCO DEFAUT GE &amp; POWER Cabinet","PASSIVE",
AM562="AKTIVCO Coupure ENEO &amp; Baisse de tension","PASSIVE",
AM562="Coupure ENEO &amp; Baisse de tension","PASSIVE",
AM562="Defaut GE &amp; POWER Cabinet","PASSIVE",
AM562="Sharing","PASSIVE",
AM562="Sites strategiques &amp; DataCenter","PASSIVE",
AM562="Exclu","Exclu",
AM562="SAT","ACTIVE",
AM562="SPARE-ISSUE","SPARE-ISSUE",
AM562="Fiber CAmtel","ACTIVE",
AM562="Fiber AOF","ACTIVE",
AM562="Projet OCM (HUAWEI)","PLANNED WORKS",
AM562="Projet OCM (NOKIA)","PLANNED WORKS",
AM562="ACCESS-ISSUE","ACCESS-ISSUE",
AM562="Projet OCM (ZTE, NOKIA, autres projets)","PLANNED WORKS",
AM562="No root CAuse","No root cause",
AM562="ODU HS","ACTIVE",
AM562="IP &amp; VLAN","ACTIVE",
AM562="Warehouse HUAWEI","SPARE-ISSUE",
AM562="SPARE-HS","SPARE-ISSUE",
AM562="Power Telco","ACTIVE", AM562="no impacts","no impacts"
),"")</f>
        <v>PASSIVE</v>
      </c>
      <c r="AO562" s="93" t="s">
        <v>6296</v>
      </c>
      <c r="AP562" s="101" t="str">
        <f t="shared" si="24"/>
        <v>CTR_791</v>
      </c>
      <c r="AR562" s="17" t="s">
        <v>5537</v>
      </c>
      <c r="AS562" s="7" t="s">
        <v>5537</v>
      </c>
      <c r="AT562" s="6"/>
      <c r="AU562" s="7"/>
      <c r="AV562" s="3" t="s">
        <v>5537</v>
      </c>
      <c r="AW562" s="18" t="s">
        <v>5537</v>
      </c>
      <c r="AX562" s="18" t="s">
        <v>5537</v>
      </c>
      <c r="AY562" s="18" t="s">
        <v>5537</v>
      </c>
      <c r="AZ562" s="18" t="s">
        <v>5537</v>
      </c>
      <c r="BA562" s="18" t="s">
        <v>5537</v>
      </c>
      <c r="BB562" s="18" t="s">
        <v>5537</v>
      </c>
      <c r="BC562" s="18" t="s">
        <v>5537</v>
      </c>
      <c r="BD562" s="18" t="s">
        <v>5537</v>
      </c>
      <c r="BE562" s="18" t="s">
        <v>5537</v>
      </c>
      <c r="BF562" s="18" t="s">
        <v>5537</v>
      </c>
      <c r="BG562" s="18" t="s">
        <v>5537</v>
      </c>
      <c r="BH562" s="18" t="s">
        <v>5537</v>
      </c>
      <c r="BI562" s="9" t="s">
        <v>6296</v>
      </c>
      <c r="BJ562" s="14"/>
      <c r="BK562" s="14" t="s">
        <v>5537</v>
      </c>
      <c r="BL562" s="14" t="str">
        <f>_xlfn.XLOOKUP(B562,'[4]cell downs 18042026 17h'!$B:$B,'[4]cell downs 18042026 17h'!$B:$B,"")</f>
        <v/>
      </c>
      <c r="BM562" s="14" t="str">
        <f>_xlfn.XLOOKUP(B562,'[5]Cells Huawei 19042026 15h'!$B:$B,'[5]Cells Huawei 19042026 15h'!$B:$B,"")</f>
        <v/>
      </c>
      <c r="BN562" s="9" t="str">
        <f>_xlfn.XLOOKUP(B562,'[6]cells down 19042026 9H40'!$B:$B,'[6]cells down 19042026 9H40'!$B:$B,"")</f>
        <v/>
      </c>
      <c r="BO562" s="9" t="s">
        <v>5537</v>
      </c>
      <c r="BP562" s="9" t="s">
        <v>66</v>
      </c>
      <c r="BQ562" s="115"/>
    </row>
    <row r="563" spans="1:69" s="9" customFormat="1" x14ac:dyDescent="0.3">
      <c r="A563" s="1" t="s">
        <v>2978</v>
      </c>
      <c r="B563" s="8" t="s">
        <v>2979</v>
      </c>
      <c r="C563" s="3" t="str">
        <f>_xlfn.XLOOKUP(B563,'[1]daily break down'!$D:$D,'[1]daily break down'!$E:$E,"")</f>
        <v>Ngaoundere</v>
      </c>
      <c r="D563" s="1" t="s">
        <v>1022</v>
      </c>
      <c r="E563" s="1"/>
      <c r="F563" s="3" t="s">
        <v>90</v>
      </c>
      <c r="G563" s="1" t="s">
        <v>91</v>
      </c>
      <c r="H563" s="32" t="str">
        <f>_xlfn.XLOOKUP(B563,[2]CALCULATION!$B:$B,[2]CALCULATION!$H:$H,"")</f>
        <v>Huawei</v>
      </c>
      <c r="I563" s="28">
        <v>0</v>
      </c>
      <c r="J563" s="28">
        <v>2.150910445077946E-2</v>
      </c>
      <c r="K563" s="28">
        <v>0</v>
      </c>
      <c r="L563" s="28">
        <v>0</v>
      </c>
      <c r="M563" s="28">
        <v>0</v>
      </c>
      <c r="N563" s="28">
        <v>1.7250087748585321</v>
      </c>
      <c r="O563" s="28">
        <v>4.6227631244774328</v>
      </c>
      <c r="P563" s="28">
        <v>4.6228522998690194</v>
      </c>
      <c r="Q563" s="28">
        <v>4.6227631244774328</v>
      </c>
      <c r="R563" s="28">
        <v>3.3814416735866772</v>
      </c>
      <c r="S563" s="94">
        <v>0</v>
      </c>
      <c r="T563" s="94">
        <f>_xlfn.XLOOKUP(B563,'[3]Nur des jours'!$B:$B,'[3]Nur des jours'!$U:$U,"")</f>
        <v>0</v>
      </c>
      <c r="U563" s="94">
        <v>0</v>
      </c>
      <c r="V563" s="94">
        <v>0</v>
      </c>
      <c r="W563" s="94">
        <v>0</v>
      </c>
      <c r="X563" s="94">
        <v>0</v>
      </c>
      <c r="Y563" s="94">
        <v>0</v>
      </c>
      <c r="Z563" s="94">
        <v>0</v>
      </c>
      <c r="AA563" s="94">
        <v>0</v>
      </c>
      <c r="AB563" s="94">
        <v>0</v>
      </c>
      <c r="AC563" s="94">
        <f>_xlfn.XLOOKUP(B563,'[3]Nur des jours'!$B:$B,'[3]Nur des jours'!$N:$N,"")</f>
        <v>2.4344881903245415E-2</v>
      </c>
      <c r="AD563" s="94">
        <v>2.4344881903245415E-2</v>
      </c>
      <c r="AE563" s="94">
        <v>3.1848374758701725E-2</v>
      </c>
      <c r="AF563" s="94">
        <v>0</v>
      </c>
      <c r="AG563" s="94">
        <v>3.7962361037238407E-2</v>
      </c>
      <c r="AH563" s="94">
        <v>2.4344881903245415E-2</v>
      </c>
      <c r="AI563" s="49" t="s">
        <v>5559</v>
      </c>
      <c r="AJ563" s="49"/>
      <c r="AK563" s="48" t="str" cm="1">
        <f t="array" ref="AK563">IFERROR(_xlfn.IFS(
AM563="MPR ISSUE","PDH",
AM563="BSS Hardware Issue","BSS",
AM563="Sites strategiques, MLL, Pylone, etc.","ENVTECH",
AM563="AKTIVCO DEFAUT GE &amp; POWER Cabinet","AKTIVCO",
AM563="AKTIVCO Coupure ENEO &amp; Baisse de tension","AKTIVCO GRID ONLY",
AM563="Coupure ENEO &amp; Baisse de tension","IHS GRID ONLY",
AM563="Defaut GE &amp; POWER Cabinet","IHS",
AM563="Sharing","Partners",
AM563="Sites strategiques &amp; DataCenter","SST &amp; DC",
AM563="Exclu","Exclu",
AM563="SAT","SAT",
AM563="SPARE-ISSUE","SPARE-ISSUE",
AM563="Fiber CAmtel","TRANS_FO_CAMTEL",
AM563="Fiber AOF","Fiber AOF",
AM563="Projet OCM (HUAWEI)","TRAVAUX-HUAWEI",
AM563="Projet OCM (NOKIA)","TRAVAUX-NOKIA",
AM563="ACCESS-ISSUE","ACCESS-ISSUE",
AM563="Projet OCM (ZTE, NOKIA, autres projets)","TRAVAUX OCM",
AM563="No root CAuse","No root cause",
AM563="ODU HS","PDH",
AM563="IP &amp; VLAN","PDH",
AM563="Warehouse HUAWEI","SPARE-ISSUE",
AM563="SPARE-HS","SPARE-ISSUE",
AM563="Power Telco","BSS",AM563="no impacts","no impacts"
),"")</f>
        <v>BSS</v>
      </c>
      <c r="AL563" s="48" t="str" cm="1">
        <f t="array" ref="AL563">IFERROR(_xlfn.IFS(
AM563="MPR ISSUE","TX ISSUE",
AM563="BSS Hardware Issue","RAN ISSUE",
AM563="Sites strategiques, MLL, Pylone, etc.","ENVTECH",
AM563="AKTIVCO DEFAUT GE &amp; POWER Cabinet","POWER ISSUE",
AM563="AKTIVCO Coupure ENEO &amp; Baisse de tension","POWER ISSUE",
AM563="Coupure ENEO &amp; Baisse de tension","POWER ISSUE",
AM563="Defaut GE &amp; POWER Cabinet","POWER ISSUE",
AM563="Sharing","POWER ISSUE",
AM563="Sites strategiques &amp; DataCenter","POWER ISSUE",
AM563="Exclu","Exclu",
AM563="SAT","TX ISSUE",
AM563="SPARE-ISSUE","SPARE-ISSUE",
AM563="Fiber CAmtel","TX ISSUE",
AM563="Fiber AOF","TX ISSUE",
AM563="Projet OCM (HUAWEI)","TRAVAUX-HUAWEI",
AM563="Projet OCM (NOKIA)","TRAVAUX -NOKIA",
AM563="ACCESS-ISSUE","ACCESS-ISSUE",
AM563="Projet OCM (ZTE, NOKIA, autres projets)","TRAVAUX OCM",
AM563="No root CAuse","No root cause",
AM563="ODU HS","TX ISSUE",
AM563="IP &amp; VLAN","TX ISSUE",
AM563="Warehouse HUAWEI","SPARE-ISSUE",
AM563="SPARE-HS","SPARE-ISSUE",
AM563="Power Telco","RAN ISSUE",AM563="no impacts","no impacts"
),"")</f>
        <v>RAN ISSUE</v>
      </c>
      <c r="AM563" s="67" t="s">
        <v>5320</v>
      </c>
      <c r="AN563" s="48" t="str" cm="1">
        <f t="array" ref="AN563">IFERROR(_xlfn.IFS(
AM563="MPR ISSUE","ACTIVE",
AM563="BSS Hardware Issue","ACTIVE",
AM563="Sites strategiques, MLL, Pylone, etc.","PASSIVE",
AM563="AKTIVCO DEFAUT GE &amp; POWER Cabinet","PASSIVE",
AM563="AKTIVCO Coupure ENEO &amp; Baisse de tension","PASSIVE",
AM563="Coupure ENEO &amp; Baisse de tension","PASSIVE",
AM563="Defaut GE &amp; POWER Cabinet","PASSIVE",
AM563="Sharing","PASSIVE",
AM563="Sites strategiques &amp; DataCenter","PASSIVE",
AM563="Exclu","Exclu",
AM563="SAT","ACTIVE",
AM563="SPARE-ISSUE","SPARE-ISSUE",
AM563="Fiber CAmtel","ACTIVE",
AM563="Fiber AOF","ACTIVE",
AM563="Projet OCM (HUAWEI)","PLANNED WORKS",
AM563="Projet OCM (NOKIA)","PLANNED WORKS",
AM563="ACCESS-ISSUE","ACCESS-ISSUE",
AM563="Projet OCM (ZTE, NOKIA, autres projets)","PLANNED WORKS",
AM563="No root CAuse","No root cause",
AM563="ODU HS","ACTIVE",
AM563="IP &amp; VLAN","ACTIVE",
AM563="Warehouse HUAWEI","SPARE-ISSUE",
AM563="SPARE-HS","SPARE-ISSUE",
AM563="Power Telco","ACTIVE", AM563="no impacts","no impacts"
),"")</f>
        <v>ACTIVE</v>
      </c>
      <c r="AO563" s="93" t="s">
        <v>6433</v>
      </c>
      <c r="AP563" s="101" t="str">
        <f t="shared" si="24"/>
        <v>ADM_026</v>
      </c>
      <c r="AR563" s="17" t="s">
        <v>5537</v>
      </c>
      <c r="AS563" s="7" t="s">
        <v>5537</v>
      </c>
      <c r="AT563" s="6"/>
      <c r="AU563" s="7"/>
      <c r="AV563" s="3" t="s">
        <v>5537</v>
      </c>
      <c r="AW563" s="18" t="s">
        <v>6417</v>
      </c>
      <c r="AX563" s="18" t="s">
        <v>6434</v>
      </c>
      <c r="AY563" s="18" t="s">
        <v>6435</v>
      </c>
      <c r="AZ563" s="18" t="s">
        <v>5537</v>
      </c>
      <c r="BA563" s="18" t="s">
        <v>5537</v>
      </c>
      <c r="BB563" s="18" t="s">
        <v>5537</v>
      </c>
      <c r="BC563" s="18" t="s">
        <v>5537</v>
      </c>
      <c r="BD563" s="18" t="s">
        <v>5537</v>
      </c>
      <c r="BE563" s="18" t="s">
        <v>5537</v>
      </c>
      <c r="BF563" s="18" t="s">
        <v>5537</v>
      </c>
      <c r="BG563" s="18" t="s">
        <v>5537</v>
      </c>
      <c r="BH563" s="18" t="s">
        <v>5537</v>
      </c>
      <c r="BI563" s="9" t="s">
        <v>5537</v>
      </c>
      <c r="BJ563" s="14"/>
      <c r="BK563" s="14" t="s">
        <v>5537</v>
      </c>
      <c r="BL563" s="14" t="str">
        <f>_xlfn.XLOOKUP(B563,'[4]cell downs 18042026 17h'!$B:$B,'[4]cell downs 18042026 17h'!$B:$B,"")</f>
        <v/>
      </c>
      <c r="BM563" s="14" t="str">
        <f>_xlfn.XLOOKUP(B563,'[5]Cells Huawei 19042026 15h'!$B:$B,'[5]Cells Huawei 19042026 15h'!$B:$B,"")</f>
        <v>ADM_026</v>
      </c>
      <c r="BN563" s="9" t="str">
        <f>_xlfn.XLOOKUP(B563,'[6]cells down 19042026 9H40'!$B:$B,'[6]cells down 19042026 9H40'!$B:$B,"")</f>
        <v/>
      </c>
      <c r="BO563" s="9" t="s">
        <v>5537</v>
      </c>
      <c r="BP563" s="9" t="s">
        <v>12</v>
      </c>
      <c r="BQ563" s="115"/>
    </row>
    <row r="564" spans="1:69" s="9" customFormat="1" x14ac:dyDescent="0.3">
      <c r="A564" s="1" t="s">
        <v>2541</v>
      </c>
      <c r="B564" s="1" t="s">
        <v>2542</v>
      </c>
      <c r="C564" s="3" t="str">
        <f>_xlfn.XLOOKUP(B564,'[1]daily break down'!$D:$D,'[1]daily break down'!$E:$E,"")</f>
        <v>Yaounde</v>
      </c>
      <c r="D564" s="1" t="s">
        <v>21</v>
      </c>
      <c r="E564" s="1" t="s">
        <v>36</v>
      </c>
      <c r="F564" s="3" t="s">
        <v>37</v>
      </c>
      <c r="G564" s="1" t="s">
        <v>38</v>
      </c>
      <c r="H564" s="34" t="str">
        <f>_xlfn.XLOOKUP(B564,[2]CALCULATION!$B:$B,[2]CALCULATION!$H:$H,"")</f>
        <v>ZTE</v>
      </c>
      <c r="I564" s="28">
        <v>0</v>
      </c>
      <c r="J564" s="28">
        <v>2.0421699725767839</v>
      </c>
      <c r="K564" s="28">
        <v>0</v>
      </c>
      <c r="L564" s="28">
        <v>0</v>
      </c>
      <c r="M564" s="28">
        <v>0</v>
      </c>
      <c r="N564" s="28">
        <v>0</v>
      </c>
      <c r="O564" s="28">
        <v>0</v>
      </c>
      <c r="P564" s="28">
        <v>0.41757268864519032</v>
      </c>
      <c r="Q564" s="28">
        <v>0.15916023890444153</v>
      </c>
      <c r="R564" s="28">
        <v>1.4238278073126662</v>
      </c>
      <c r="S564" s="94">
        <v>2.1972816487031647E-2</v>
      </c>
      <c r="T564" s="94">
        <f>_xlfn.XLOOKUP(B564,'[3]Nur des jours'!$B:$B,'[3]Nur des jours'!$U:$U,"")</f>
        <v>0</v>
      </c>
      <c r="U564" s="94">
        <v>1.2645070527034249E-2</v>
      </c>
      <c r="V564" s="94">
        <v>0</v>
      </c>
      <c r="W564" s="94">
        <v>0</v>
      </c>
      <c r="X564" s="94">
        <v>8.211270057329019E-2</v>
      </c>
      <c r="Y564" s="94">
        <v>8.1898679633482019E-2</v>
      </c>
      <c r="Z564" s="94">
        <v>0</v>
      </c>
      <c r="AA564" s="94">
        <v>0</v>
      </c>
      <c r="AB564" s="94">
        <v>2.4663416401994103</v>
      </c>
      <c r="AC564" s="94">
        <f>_xlfn.XLOOKUP(B564,'[3]Nur des jours'!$B:$B,'[3]Nur des jours'!$N:$N,"")</f>
        <v>2.3899004945310384E-2</v>
      </c>
      <c r="AD564" s="94">
        <v>2.3899004945310384E-2</v>
      </c>
      <c r="AE564" s="94">
        <v>2.5228908632383328E-2</v>
      </c>
      <c r="AF564" s="94">
        <v>1.1156502136948E-2</v>
      </c>
      <c r="AG564" s="94">
        <v>3.1737901840141594E-2</v>
      </c>
      <c r="AH564" s="94">
        <v>2.3899004945310384E-2</v>
      </c>
      <c r="AI564" s="49" t="s">
        <v>5559</v>
      </c>
      <c r="AJ564" s="49"/>
      <c r="AK564" s="48" t="str" cm="1">
        <f t="array" ref="AK564">IFERROR(_xlfn.IFS(
AM564="MPR ISSUE","PDH",
AM564="BSS Hardware Issue","BSS",
AM564="Sites strategiques, MLL, Pylone, etc.","ENVTECH",
AM564="AKTIVCO DEFAUT GE &amp; POWER Cabinet","AKTIVCO",
AM564="AKTIVCO Coupure ENEO &amp; Baisse de tension","AKTIVCO GRID ONLY",
AM564="Coupure ENEO &amp; Baisse de tension","IHS GRID ONLY",
AM564="Defaut GE &amp; POWER Cabinet","IHS",
AM564="Sharing","Partners",
AM564="Sites strategiques &amp; DataCenter","SST &amp; DC",
AM564="Exclu","Exclu",
AM564="SAT","SAT",
AM564="SPARE-ISSUE","SPARE-ISSUE",
AM564="Fiber CAmtel","TRANS_FO_CAMTEL",
AM564="Fiber AOF","Fiber AOF",
AM564="Projet OCM (HUAWEI)","TRAVAUX-HUAWEI",
AM564="Projet OCM (NOKIA)","TRAVAUX-NOKIA",
AM564="ACCESS-ISSUE","ACCESS-ISSUE",
AM564="Projet OCM (ZTE, NOKIA, autres projets)","TRAVAUX OCM",
AM564="No root CAuse","No root cause",
AM564="ODU HS","PDH",
AM564="IP &amp; VLAN","PDH",
AM564="Warehouse HUAWEI","SPARE-ISSUE",
AM564="SPARE-HS","SPARE-ISSUE",
AM564="Power Telco","BSS",AM564="no impacts","no impacts"
),"")</f>
        <v>no impacts</v>
      </c>
      <c r="AL564" s="48" t="str" cm="1">
        <f t="array" ref="AL564">IFERROR(_xlfn.IFS(
AM564="MPR ISSUE","TX ISSUE",
AM564="BSS Hardware Issue","RAN ISSUE",
AM564="Sites strategiques, MLL, Pylone, etc.","ENVTECH",
AM564="AKTIVCO DEFAUT GE &amp; POWER Cabinet","POWER ISSUE",
AM564="AKTIVCO Coupure ENEO &amp; Baisse de tension","POWER ISSUE",
AM564="Coupure ENEO &amp; Baisse de tension","POWER ISSUE",
AM564="Defaut GE &amp; POWER Cabinet","POWER ISSUE",
AM564="Sharing","POWER ISSUE",
AM564="Sites strategiques &amp; DataCenter","POWER ISSUE",
AM564="Exclu","Exclu",
AM564="SAT","TX ISSUE",
AM564="SPARE-ISSUE","SPARE-ISSUE",
AM564="Fiber CAmtel","TX ISSUE",
AM564="Fiber AOF","TX ISSUE",
AM564="Projet OCM (HUAWEI)","TRAVAUX-HUAWEI",
AM564="Projet OCM (NOKIA)","TRAVAUX -NOKIA",
AM564="ACCESS-ISSUE","ACCESS-ISSUE",
AM564="Projet OCM (ZTE, NOKIA, autres projets)","TRAVAUX OCM",
AM564="No root CAuse","No root cause",
AM564="ODU HS","TX ISSUE",
AM564="IP &amp; VLAN","TX ISSUE",
AM564="Warehouse HUAWEI","SPARE-ISSUE",
AM564="SPARE-HS","SPARE-ISSUE",
AM564="Power Telco","RAN ISSUE",AM564="no impacts","no impacts"
),"")</f>
        <v>no impacts</v>
      </c>
      <c r="AM564" s="67" t="s">
        <v>5605</v>
      </c>
      <c r="AN564" s="48" t="str" cm="1">
        <f t="array" ref="AN564">IFERROR(_xlfn.IFS(
AM564="MPR ISSUE","ACTIVE",
AM564="BSS Hardware Issue","ACTIVE",
AM564="Sites strategiques, MLL, Pylone, etc.","PASSIVE",
AM564="AKTIVCO DEFAUT GE &amp; POWER Cabinet","PASSIVE",
AM564="AKTIVCO Coupure ENEO &amp; Baisse de tension","PASSIVE",
AM564="Coupure ENEO &amp; Baisse de tension","PASSIVE",
AM564="Defaut GE &amp; POWER Cabinet","PASSIVE",
AM564="Sharing","PASSIVE",
AM564="Sites strategiques &amp; DataCenter","PASSIVE",
AM564="Exclu","Exclu",
AM564="SAT","ACTIVE",
AM564="SPARE-ISSUE","SPARE-ISSUE",
AM564="Fiber CAmtel","ACTIVE",
AM564="Fiber AOF","ACTIVE",
AM564="Projet OCM (HUAWEI)","PLANNED WORKS",
AM564="Projet OCM (NOKIA)","PLANNED WORKS",
AM564="ACCESS-ISSUE","ACCESS-ISSUE",
AM564="Projet OCM (ZTE, NOKIA, autres projets)","PLANNED WORKS",
AM564="No root CAuse","No root cause",
AM564="ODU HS","ACTIVE",
AM564="IP &amp; VLAN","ACTIVE",
AM564="Warehouse HUAWEI","SPARE-ISSUE",
AM564="SPARE-HS","SPARE-ISSUE",
AM564="Power Telco","ACTIVE", AM564="no impacts","no impacts"
),"")</f>
        <v>no impacts</v>
      </c>
      <c r="AO564" s="93" t="s">
        <v>5537</v>
      </c>
      <c r="AP564" s="101" t="str">
        <f t="shared" si="24"/>
        <v>CTR_716</v>
      </c>
      <c r="AR564" s="17" t="s">
        <v>5537</v>
      </c>
      <c r="AS564" s="7" t="s">
        <v>5537</v>
      </c>
      <c r="AT564" s="6"/>
      <c r="AU564" s="7"/>
      <c r="AV564" s="3" t="s">
        <v>5537</v>
      </c>
      <c r="AW564" s="18" t="s">
        <v>5537</v>
      </c>
      <c r="AX564" s="18" t="s">
        <v>5537</v>
      </c>
      <c r="AY564" s="18" t="s">
        <v>5537</v>
      </c>
      <c r="AZ564" s="18" t="s">
        <v>5537</v>
      </c>
      <c r="BA564" s="18" t="s">
        <v>5537</v>
      </c>
      <c r="BB564" s="18" t="s">
        <v>5537</v>
      </c>
      <c r="BC564" s="18" t="s">
        <v>5537</v>
      </c>
      <c r="BD564" s="18" t="s">
        <v>5537</v>
      </c>
      <c r="BE564" s="18" t="s">
        <v>5537</v>
      </c>
      <c r="BF564" s="18" t="s">
        <v>5537</v>
      </c>
      <c r="BG564" s="18" t="s">
        <v>5537</v>
      </c>
      <c r="BH564" s="18" t="s">
        <v>5537</v>
      </c>
      <c r="BI564" s="9" t="s">
        <v>5537</v>
      </c>
      <c r="BJ564" s="14"/>
      <c r="BK564" s="14" t="s">
        <v>5537</v>
      </c>
      <c r="BL564" s="14" t="str">
        <f>_xlfn.XLOOKUP(B564,'[4]cell downs 18042026 17h'!$B:$B,'[4]cell downs 18042026 17h'!$B:$B,"")</f>
        <v/>
      </c>
      <c r="BM564" s="14" t="str">
        <f>_xlfn.XLOOKUP(B564,'[5]Cells Huawei 19042026 15h'!$B:$B,'[5]Cells Huawei 19042026 15h'!$B:$B,"")</f>
        <v/>
      </c>
      <c r="BN564" s="9" t="str">
        <f>_xlfn.XLOOKUP(B564,'[6]cells down 19042026 9H40'!$B:$B,'[6]cells down 19042026 9H40'!$B:$B,"")</f>
        <v/>
      </c>
      <c r="BO564" s="9" t="s">
        <v>5537</v>
      </c>
      <c r="BP564" s="9" t="s">
        <v>594</v>
      </c>
      <c r="BQ564" s="115"/>
    </row>
    <row r="565" spans="1:69" s="9" customFormat="1" x14ac:dyDescent="0.3">
      <c r="A565" s="1" t="s">
        <v>1177</v>
      </c>
      <c r="B565" s="8" t="s">
        <v>1178</v>
      </c>
      <c r="C565" s="3" t="str">
        <f>_xlfn.XLOOKUP(B565,'[1]daily break down'!$D:$D,'[1]daily break down'!$E:$E,"")</f>
        <v>Yaounde</v>
      </c>
      <c r="D565" s="1" t="s">
        <v>21</v>
      </c>
      <c r="E565" s="1" t="s">
        <v>563</v>
      </c>
      <c r="F565" s="3" t="s">
        <v>37</v>
      </c>
      <c r="G565" s="1" t="s">
        <v>38</v>
      </c>
      <c r="H565" s="34" t="str">
        <f>_xlfn.XLOOKUP(B565,[2]CALCULATION!$B:$B,[2]CALCULATION!$H:$H,"")</f>
        <v>ZTE</v>
      </c>
      <c r="I565" s="28">
        <v>0</v>
      </c>
      <c r="J565" s="28">
        <v>0</v>
      </c>
      <c r="K565" s="28">
        <v>0</v>
      </c>
      <c r="L565" s="28">
        <v>0</v>
      </c>
      <c r="M565" s="28">
        <v>0</v>
      </c>
      <c r="N565" s="28">
        <v>0</v>
      </c>
      <c r="O565" s="28">
        <v>0</v>
      </c>
      <c r="P565" s="28">
        <v>0</v>
      </c>
      <c r="Q565" s="28">
        <v>6.4206281942625276E-4</v>
      </c>
      <c r="R565" s="28">
        <v>0.13344205597075612</v>
      </c>
      <c r="S565" s="94">
        <v>0</v>
      </c>
      <c r="T565" s="94">
        <f>_xlfn.XLOOKUP(B565,'[3]Nur des jours'!$B:$B,'[3]Nur des jours'!$U:$U,"")</f>
        <v>0</v>
      </c>
      <c r="U565" s="94">
        <v>0</v>
      </c>
      <c r="V565" s="94">
        <v>0</v>
      </c>
      <c r="W565" s="94">
        <v>0</v>
      </c>
      <c r="X565" s="94">
        <v>0</v>
      </c>
      <c r="Y565" s="94">
        <v>0</v>
      </c>
      <c r="Z565" s="94">
        <v>0</v>
      </c>
      <c r="AA565" s="94">
        <v>0</v>
      </c>
      <c r="AB565" s="94">
        <v>9.102667271632523</v>
      </c>
      <c r="AC565" s="94">
        <f>_xlfn.XLOOKUP(B565,'[3]Nur des jours'!$B:$B,'[3]Nur des jours'!$N:$N,"")</f>
        <v>2.3774159397088469E-2</v>
      </c>
      <c r="AD565" s="94">
        <v>2.3774159397088469E-2</v>
      </c>
      <c r="AE565" s="94">
        <v>0</v>
      </c>
      <c r="AF565" s="94">
        <v>0</v>
      </c>
      <c r="AG565" s="94">
        <v>4.5589033569944336E-2</v>
      </c>
      <c r="AH565" s="94">
        <v>2.3774159397088469E-2</v>
      </c>
      <c r="AI565" s="49" t="s">
        <v>5559</v>
      </c>
      <c r="AJ565" s="49"/>
      <c r="AK565" s="48" t="str" cm="1">
        <f t="array" ref="AK565">IFERROR(_xlfn.IFS(
AM565="MPR ISSUE","PDH",
AM565="BSS Hardware Issue","BSS",
AM565="Sites strategiques, MLL, Pylone, etc.","ENVTECH",
AM565="AKTIVCO DEFAUT GE &amp; POWER Cabinet","AKTIVCO",
AM565="AKTIVCO Coupure ENEO &amp; Baisse de tension","AKTIVCO GRID ONLY",
AM565="Coupure ENEO &amp; Baisse de tension","IHS GRID ONLY",
AM565="Defaut GE &amp; POWER Cabinet","IHS",
AM565="Sharing","Partners",
AM565="Sites strategiques &amp; DataCenter","SST &amp; DC",
AM565="Exclu","Exclu",
AM565="SAT","SAT",
AM565="SPARE-ISSUE","SPARE-ISSUE",
AM565="Fiber CAmtel","TRANS_FO_CAMTEL",
AM565="Fiber AOF","Fiber AOF",
AM565="Projet OCM (HUAWEI)","TRAVAUX-HUAWEI",
AM565="Projet OCM (NOKIA)","TRAVAUX-NOKIA",
AM565="ACCESS-ISSUE","ACCESS-ISSUE",
AM565="Projet OCM (ZTE, NOKIA, autres projets)","TRAVAUX OCM",
AM565="No root CAuse","No root cause",
AM565="ODU HS","PDH",
AM565="IP &amp; VLAN","PDH",
AM565="Warehouse HUAWEI","SPARE-ISSUE",
AM565="SPARE-HS","SPARE-ISSUE",
AM565="Power Telco","BSS",AM565="no impacts","no impacts"
),"")</f>
        <v>no impacts</v>
      </c>
      <c r="AL565" s="48" t="str" cm="1">
        <f t="array" ref="AL565">IFERROR(_xlfn.IFS(
AM565="MPR ISSUE","TX ISSUE",
AM565="BSS Hardware Issue","RAN ISSUE",
AM565="Sites strategiques, MLL, Pylone, etc.","ENVTECH",
AM565="AKTIVCO DEFAUT GE &amp; POWER Cabinet","POWER ISSUE",
AM565="AKTIVCO Coupure ENEO &amp; Baisse de tension","POWER ISSUE",
AM565="Coupure ENEO &amp; Baisse de tension","POWER ISSUE",
AM565="Defaut GE &amp; POWER Cabinet","POWER ISSUE",
AM565="Sharing","POWER ISSUE",
AM565="Sites strategiques &amp; DataCenter","POWER ISSUE",
AM565="Exclu","Exclu",
AM565="SAT","TX ISSUE",
AM565="SPARE-ISSUE","SPARE-ISSUE",
AM565="Fiber CAmtel","TX ISSUE",
AM565="Fiber AOF","TX ISSUE",
AM565="Projet OCM (HUAWEI)","TRAVAUX-HUAWEI",
AM565="Projet OCM (NOKIA)","TRAVAUX -NOKIA",
AM565="ACCESS-ISSUE","ACCESS-ISSUE",
AM565="Projet OCM (ZTE, NOKIA, autres projets)","TRAVAUX OCM",
AM565="No root CAuse","No root cause",
AM565="ODU HS","TX ISSUE",
AM565="IP &amp; VLAN","TX ISSUE",
AM565="Warehouse HUAWEI","SPARE-ISSUE",
AM565="SPARE-HS","SPARE-ISSUE",
AM565="Power Telco","RAN ISSUE",AM565="no impacts","no impacts"
),"")</f>
        <v>no impacts</v>
      </c>
      <c r="AM565" s="67" t="s">
        <v>5605</v>
      </c>
      <c r="AN565" s="48" t="str" cm="1">
        <f t="array" ref="AN565">IFERROR(_xlfn.IFS(
AM565="MPR ISSUE","ACTIVE",
AM565="BSS Hardware Issue","ACTIVE",
AM565="Sites strategiques, MLL, Pylone, etc.","PASSIVE",
AM565="AKTIVCO DEFAUT GE &amp; POWER Cabinet","PASSIVE",
AM565="AKTIVCO Coupure ENEO &amp; Baisse de tension","PASSIVE",
AM565="Coupure ENEO &amp; Baisse de tension","PASSIVE",
AM565="Defaut GE &amp; POWER Cabinet","PASSIVE",
AM565="Sharing","PASSIVE",
AM565="Sites strategiques &amp; DataCenter","PASSIVE",
AM565="Exclu","Exclu",
AM565="SAT","ACTIVE",
AM565="SPARE-ISSUE","SPARE-ISSUE",
AM565="Fiber CAmtel","ACTIVE",
AM565="Fiber AOF","ACTIVE",
AM565="Projet OCM (HUAWEI)","PLANNED WORKS",
AM565="Projet OCM (NOKIA)","PLANNED WORKS",
AM565="ACCESS-ISSUE","ACCESS-ISSUE",
AM565="Projet OCM (ZTE, NOKIA, autres projets)","PLANNED WORKS",
AM565="No root CAuse","No root cause",
AM565="ODU HS","ACTIVE",
AM565="IP &amp; VLAN","ACTIVE",
AM565="Warehouse HUAWEI","SPARE-ISSUE",
AM565="SPARE-HS","SPARE-ISSUE",
AM565="Power Telco","ACTIVE", AM565="no impacts","no impacts"
),"")</f>
        <v>no impacts</v>
      </c>
      <c r="AO565" s="93" t="s">
        <v>5537</v>
      </c>
      <c r="AP565" s="101" t="str">
        <f t="shared" si="24"/>
        <v>CTR_551</v>
      </c>
      <c r="AR565" s="17" t="s">
        <v>5537</v>
      </c>
      <c r="AS565" s="7" t="s">
        <v>5537</v>
      </c>
      <c r="AT565" s="6"/>
      <c r="AU565" s="7"/>
      <c r="AV565" s="3" t="s">
        <v>5537</v>
      </c>
      <c r="AW565" s="18" t="s">
        <v>5537</v>
      </c>
      <c r="AX565" s="18" t="s">
        <v>5537</v>
      </c>
      <c r="AY565" s="18" t="s">
        <v>5537</v>
      </c>
      <c r="AZ565" s="18" t="s">
        <v>5537</v>
      </c>
      <c r="BA565" s="18" t="s">
        <v>5537</v>
      </c>
      <c r="BB565" s="18" t="s">
        <v>5537</v>
      </c>
      <c r="BC565" s="18" t="s">
        <v>5537</v>
      </c>
      <c r="BD565" s="18" t="s">
        <v>5537</v>
      </c>
      <c r="BE565" s="18" t="s">
        <v>5537</v>
      </c>
      <c r="BF565" s="18" t="s">
        <v>5537</v>
      </c>
      <c r="BG565" s="18" t="s">
        <v>5537</v>
      </c>
      <c r="BH565" s="18" t="s">
        <v>5537</v>
      </c>
      <c r="BI565" s="9" t="s">
        <v>5537</v>
      </c>
      <c r="BJ565" s="14"/>
      <c r="BK565" s="14" t="s">
        <v>5537</v>
      </c>
      <c r="BL565" s="14" t="str">
        <f>_xlfn.XLOOKUP(B565,'[4]cell downs 18042026 17h'!$B:$B,'[4]cell downs 18042026 17h'!$B:$B,"")</f>
        <v/>
      </c>
      <c r="BM565" s="14" t="str">
        <f>_xlfn.XLOOKUP(B565,'[5]Cells Huawei 19042026 15h'!$B:$B,'[5]Cells Huawei 19042026 15h'!$B:$B,"")</f>
        <v/>
      </c>
      <c r="BN565" s="9" t="str">
        <f>_xlfn.XLOOKUP(B565,'[6]cells down 19042026 9H40'!$B:$B,'[6]cells down 19042026 9H40'!$B:$B,"")</f>
        <v/>
      </c>
      <c r="BO565" s="9" t="s">
        <v>5537</v>
      </c>
      <c r="BP565" s="9" t="s">
        <v>5537</v>
      </c>
      <c r="BQ565" s="115"/>
    </row>
    <row r="566" spans="1:69" s="9" customFormat="1" x14ac:dyDescent="0.3">
      <c r="A566" s="1" t="s">
        <v>506</v>
      </c>
      <c r="B566" s="8" t="s">
        <v>507</v>
      </c>
      <c r="C566" s="3" t="str">
        <f>_xlfn.XLOOKUP(B566,'[1]daily break down'!$D:$D,'[1]daily break down'!$E:$E,"")</f>
        <v>LITTORAL</v>
      </c>
      <c r="D566" s="1" t="s">
        <v>11</v>
      </c>
      <c r="E566" s="1" t="s">
        <v>66</v>
      </c>
      <c r="F566" s="3" t="s">
        <v>31</v>
      </c>
      <c r="G566" s="1" t="s">
        <v>508</v>
      </c>
      <c r="H566" s="33" t="str">
        <f>_xlfn.XLOOKUP(B566,[2]CALCULATION!$B:$B,[2]CALCULATION!$H:$H,"")</f>
        <v>NOKIA</v>
      </c>
      <c r="I566" s="28">
        <v>0</v>
      </c>
      <c r="J566" s="28">
        <v>4.0253771762362556E-2</v>
      </c>
      <c r="K566" s="28">
        <v>5.9212460013754412E-3</v>
      </c>
      <c r="L566" s="28">
        <v>0</v>
      </c>
      <c r="M566" s="28">
        <v>0.13806134125496172</v>
      </c>
      <c r="N566" s="28">
        <v>1.0076819249328689E-2</v>
      </c>
      <c r="O566" s="28">
        <v>8.2719093236082217E-2</v>
      </c>
      <c r="P566" s="28">
        <v>7.5335370812680325E-2</v>
      </c>
      <c r="Q566" s="28">
        <v>6.7951648389278406E-3</v>
      </c>
      <c r="R566" s="28">
        <v>0.12825204818039396</v>
      </c>
      <c r="S566" s="94">
        <v>4.203727959410216E-2</v>
      </c>
      <c r="T566" s="94">
        <f>_xlfn.XLOOKUP(B566,'[3]Nur des jours'!$B:$B,'[3]Nur des jours'!$U:$U,"")</f>
        <v>5.9747512363276288E-3</v>
      </c>
      <c r="U566" s="94">
        <v>7.2321242577040395E-2</v>
      </c>
      <c r="V566" s="94">
        <v>4.0128926214140796E-3</v>
      </c>
      <c r="W566" s="94">
        <v>5.9747512363276288E-3</v>
      </c>
      <c r="X566" s="94">
        <v>1.781724323907851E-2</v>
      </c>
      <c r="Y566" s="94">
        <v>1.5659198762673607E-2</v>
      </c>
      <c r="Z566" s="94">
        <v>0.13436948004326077</v>
      </c>
      <c r="AA566" s="94">
        <v>5.3344719247331154E-2</v>
      </c>
      <c r="AB566" s="94">
        <v>2.4077355728484473E-3</v>
      </c>
      <c r="AC566" s="94">
        <f>_xlfn.XLOOKUP(B566,'[3]Nur des jours'!$B:$B,'[3]Nur des jours'!$N:$N,"")</f>
        <v>2.2757559932997176E-2</v>
      </c>
      <c r="AD566" s="94">
        <v>2.2757559932997176E-2</v>
      </c>
      <c r="AE566" s="94">
        <v>0.15936676938079763</v>
      </c>
      <c r="AF566" s="94">
        <v>0</v>
      </c>
      <c r="AG566" s="94">
        <v>0</v>
      </c>
      <c r="AH566" s="94">
        <v>2.2757559932997176E-2</v>
      </c>
      <c r="AI566" s="49" t="s">
        <v>5559</v>
      </c>
      <c r="AJ566" s="49"/>
      <c r="AK566" s="48" t="str" cm="1">
        <f t="array" ref="AK566">IFERROR(_xlfn.IFS(
AM566="MPR ISSUE","PDH",
AM566="BSS Hardware Issue","BSS",
AM566="Sites strategiques, MLL, Pylone, etc.","ENVTECH",
AM566="AKTIVCO DEFAUT GE &amp; POWER Cabinet","AKTIVCO",
AM566="AKTIVCO Coupure ENEO &amp; Baisse de tension","AKTIVCO GRID ONLY",
AM566="Coupure ENEO &amp; Baisse de tension","IHS GRID ONLY",
AM566="Defaut GE &amp; POWER Cabinet","IHS",
AM566="Sharing","Partners",
AM566="Sites strategiques &amp; DataCenter","SST &amp; DC",
AM566="Exclu","Exclu",
AM566="SAT","SAT",
AM566="SPARE-ISSUE","SPARE-ISSUE",
AM566="Fiber CAmtel","TRANS_FO_CAMTEL",
AM566="Fiber AOF","Fiber AOF",
AM566="Projet OCM (HUAWEI)","TRAVAUX-HUAWEI",
AM566="Projet OCM (NOKIA)","TRAVAUX-NOKIA",
AM566="ACCESS-ISSUE","ACCESS-ISSUE",
AM566="Projet OCM (ZTE, NOKIA, autres projets)","TRAVAUX OCM",
AM566="No root CAuse","No root cause",
AM566="ODU HS","PDH",
AM566="IP &amp; VLAN","PDH",
AM566="Warehouse HUAWEI","SPARE-ISSUE",
AM566="SPARE-HS","SPARE-ISSUE",
AM566="Power Telco","BSS",AM566="no impacts","no impacts"
),"")</f>
        <v>no impacts</v>
      </c>
      <c r="AL566" s="48" t="str" cm="1">
        <f t="array" ref="AL566">IFERROR(_xlfn.IFS(
AM566="MPR ISSUE","TX ISSUE",
AM566="BSS Hardware Issue","RAN ISSUE",
AM566="Sites strategiques, MLL, Pylone, etc.","ENVTECH",
AM566="AKTIVCO DEFAUT GE &amp; POWER Cabinet","POWER ISSUE",
AM566="AKTIVCO Coupure ENEO &amp; Baisse de tension","POWER ISSUE",
AM566="Coupure ENEO &amp; Baisse de tension","POWER ISSUE",
AM566="Defaut GE &amp; POWER Cabinet","POWER ISSUE",
AM566="Sharing","POWER ISSUE",
AM566="Sites strategiques &amp; DataCenter","POWER ISSUE",
AM566="Exclu","Exclu",
AM566="SAT","TX ISSUE",
AM566="SPARE-ISSUE","SPARE-ISSUE",
AM566="Fiber CAmtel","TX ISSUE",
AM566="Fiber AOF","TX ISSUE",
AM566="Projet OCM (HUAWEI)","TRAVAUX-HUAWEI",
AM566="Projet OCM (NOKIA)","TRAVAUX -NOKIA",
AM566="ACCESS-ISSUE","ACCESS-ISSUE",
AM566="Projet OCM (ZTE, NOKIA, autres projets)","TRAVAUX OCM",
AM566="No root CAuse","No root cause",
AM566="ODU HS","TX ISSUE",
AM566="IP &amp; VLAN","TX ISSUE",
AM566="Warehouse HUAWEI","SPARE-ISSUE",
AM566="SPARE-HS","SPARE-ISSUE",
AM566="Power Telco","RAN ISSUE",AM566="no impacts","no impacts"
),"")</f>
        <v>no impacts</v>
      </c>
      <c r="AM566" s="67" t="s">
        <v>5605</v>
      </c>
      <c r="AN566" s="48" t="str" cm="1">
        <f t="array" ref="AN566">IFERROR(_xlfn.IFS(
AM566="MPR ISSUE","ACTIVE",
AM566="BSS Hardware Issue","ACTIVE",
AM566="Sites strategiques, MLL, Pylone, etc.","PASSIVE",
AM566="AKTIVCO DEFAUT GE &amp; POWER Cabinet","PASSIVE",
AM566="AKTIVCO Coupure ENEO &amp; Baisse de tension","PASSIVE",
AM566="Coupure ENEO &amp; Baisse de tension","PASSIVE",
AM566="Defaut GE &amp; POWER Cabinet","PASSIVE",
AM566="Sharing","PASSIVE",
AM566="Sites strategiques &amp; DataCenter","PASSIVE",
AM566="Exclu","Exclu",
AM566="SAT","ACTIVE",
AM566="SPARE-ISSUE","SPARE-ISSUE",
AM566="Fiber CAmtel","ACTIVE",
AM566="Fiber AOF","ACTIVE",
AM566="Projet OCM (HUAWEI)","PLANNED WORKS",
AM566="Projet OCM (NOKIA)","PLANNED WORKS",
AM566="ACCESS-ISSUE","ACCESS-ISSUE",
AM566="Projet OCM (ZTE, NOKIA, autres projets)","PLANNED WORKS",
AM566="No root CAuse","No root cause",
AM566="ODU HS","ACTIVE",
AM566="IP &amp; VLAN","ACTIVE",
AM566="Warehouse HUAWEI","SPARE-ISSUE",
AM566="SPARE-HS","SPARE-ISSUE",
AM566="Power Telco","ACTIVE", AM566="no impacts","no impacts"
),"")</f>
        <v>no impacts</v>
      </c>
      <c r="AO566" s="93" t="s">
        <v>5537</v>
      </c>
      <c r="AP566" s="101" t="str">
        <f t="shared" si="24"/>
        <v>LIT_180</v>
      </c>
      <c r="AR566" s="17" t="s">
        <v>5537</v>
      </c>
      <c r="AS566" s="7" t="s">
        <v>5537</v>
      </c>
      <c r="AT566" s="6"/>
      <c r="AU566" s="7"/>
      <c r="AV566" s="3" t="s">
        <v>5537</v>
      </c>
      <c r="AW566" s="18" t="s">
        <v>5537</v>
      </c>
      <c r="AX566" s="18" t="s">
        <v>5537</v>
      </c>
      <c r="AY566" s="18" t="s">
        <v>5537</v>
      </c>
      <c r="AZ566" s="18" t="s">
        <v>5537</v>
      </c>
      <c r="BA566" s="18" t="s">
        <v>5537</v>
      </c>
      <c r="BB566" s="18" t="s">
        <v>5537</v>
      </c>
      <c r="BC566" s="18" t="s">
        <v>5537</v>
      </c>
      <c r="BD566" s="18" t="s">
        <v>5537</v>
      </c>
      <c r="BE566" s="18" t="s">
        <v>5537</v>
      </c>
      <c r="BF566" s="18" t="s">
        <v>5537</v>
      </c>
      <c r="BG566" s="18" t="s">
        <v>5537</v>
      </c>
      <c r="BH566" s="18" t="s">
        <v>5537</v>
      </c>
      <c r="BI566" s="9" t="s">
        <v>5537</v>
      </c>
      <c r="BJ566" s="14"/>
      <c r="BK566" s="14" t="s">
        <v>5537</v>
      </c>
      <c r="BL566" s="14" t="str">
        <f>_xlfn.XLOOKUP(B566,'[4]cell downs 18042026 17h'!$B:$B,'[4]cell downs 18042026 17h'!$B:$B,"")</f>
        <v/>
      </c>
      <c r="BM566" s="14" t="str">
        <f>_xlfn.XLOOKUP(B566,'[5]Cells Huawei 19042026 15h'!$B:$B,'[5]Cells Huawei 19042026 15h'!$B:$B,"")</f>
        <v/>
      </c>
      <c r="BN566" s="9" t="str">
        <f>_xlfn.XLOOKUP(B566,'[6]cells down 19042026 9H40'!$B:$B,'[6]cells down 19042026 9H40'!$B:$B,"")</f>
        <v/>
      </c>
      <c r="BO566" s="9" t="s">
        <v>507</v>
      </c>
      <c r="BP566" s="9" t="s">
        <v>318</v>
      </c>
      <c r="BQ566" s="115"/>
    </row>
    <row r="567" spans="1:69" s="9" customFormat="1" x14ac:dyDescent="0.3">
      <c r="A567" s="1" t="s">
        <v>1069</v>
      </c>
      <c r="B567" s="8" t="s">
        <v>1070</v>
      </c>
      <c r="C567" s="3" t="str">
        <f>_xlfn.XLOOKUP(B567,'[1]daily break down'!$D:$D,'[1]daily break down'!$E:$E,"")</f>
        <v>OUEST</v>
      </c>
      <c r="D567" s="1" t="s">
        <v>11</v>
      </c>
      <c r="E567" s="1" t="s">
        <v>12</v>
      </c>
      <c r="F567" s="3" t="s">
        <v>102</v>
      </c>
      <c r="G567" s="1" t="s">
        <v>1071</v>
      </c>
      <c r="H567" s="33" t="str">
        <f>_xlfn.XLOOKUP(B567,[2]CALCULATION!$B:$B,[2]CALCULATION!$H:$H,"")</f>
        <v>NOKIA</v>
      </c>
      <c r="I567" s="28">
        <v>1.5159816569788325E-3</v>
      </c>
      <c r="J567" s="28">
        <v>0</v>
      </c>
      <c r="K567" s="28">
        <v>2.4969109644336216E-4</v>
      </c>
      <c r="L567" s="28">
        <v>2.4969109644353585E-4</v>
      </c>
      <c r="M567" s="28">
        <v>2.0331989281830035E-3</v>
      </c>
      <c r="N567" s="28">
        <v>1.9307004331617305E-3</v>
      </c>
      <c r="O567" s="28">
        <v>2.496910964434779E-4</v>
      </c>
      <c r="P567" s="28">
        <v>2.3185601812600808E-4</v>
      </c>
      <c r="Q567" s="28">
        <v>2.8536125307853343E-4</v>
      </c>
      <c r="R567" s="28">
        <v>2.85361253078244E-4</v>
      </c>
      <c r="S567" s="94">
        <v>2.1853270826962181E-4</v>
      </c>
      <c r="T567" s="94">
        <f>_xlfn.XLOOKUP(B567,'[3]Nur des jours'!$B:$B,'[3]Nur des jours'!$U:$U,"")</f>
        <v>6.3492878809931208E-3</v>
      </c>
      <c r="U567" s="94">
        <v>8.886384279700333E-3</v>
      </c>
      <c r="V567" s="94">
        <v>2.9427879223704097E-3</v>
      </c>
      <c r="W567" s="94">
        <v>6.3492878809931208E-3</v>
      </c>
      <c r="X567" s="94">
        <v>2.8536125307818605E-4</v>
      </c>
      <c r="Y567" s="94">
        <v>2.3007251029441549E-3</v>
      </c>
      <c r="Z567" s="94">
        <v>6.5276386641667751E-3</v>
      </c>
      <c r="AA567" s="94">
        <v>2.6752617476065828E-4</v>
      </c>
      <c r="AB567" s="94">
        <v>2.8536125307853343E-4</v>
      </c>
      <c r="AC567" s="94">
        <f>_xlfn.XLOOKUP(B567,'[3]Nur des jours'!$B:$B,'[3]Nur des jours'!$N:$N,"")</f>
        <v>2.056831908674675E-2</v>
      </c>
      <c r="AD567" s="94">
        <v>2.056831908674675E-2</v>
      </c>
      <c r="AE567" s="94">
        <v>0</v>
      </c>
      <c r="AF567" s="94">
        <v>5.0735521622788785E-2</v>
      </c>
      <c r="AG567" s="94">
        <v>6.7802432793674702E-3</v>
      </c>
      <c r="AH567" s="94">
        <v>2.056831908674675E-2</v>
      </c>
      <c r="AI567" s="49" t="s">
        <v>5559</v>
      </c>
      <c r="AJ567" s="49"/>
      <c r="AK567" s="48" t="str" cm="1">
        <f t="array" ref="AK567">IFERROR(_xlfn.IFS(
AM567="MPR ISSUE","PDH",
AM567="BSS Hardware Issue","BSS",
AM567="Sites strategiques, MLL, Pylone, etc.","ENVTECH",
AM567="AKTIVCO DEFAUT GE &amp; POWER Cabinet","AKTIVCO",
AM567="AKTIVCO Coupure ENEO &amp; Baisse de tension","AKTIVCO GRID ONLY",
AM567="Coupure ENEO &amp; Baisse de tension","IHS GRID ONLY",
AM567="Defaut GE &amp; POWER Cabinet","IHS",
AM567="Sharing","Partners",
AM567="Sites strategiques &amp; DataCenter","SST &amp; DC",
AM567="Exclu","Exclu",
AM567="SAT","SAT",
AM567="SPARE-ISSUE","SPARE-ISSUE",
AM567="Fiber CAmtel","TRANS_FO_CAMTEL",
AM567="Fiber AOF","Fiber AOF",
AM567="Projet OCM (HUAWEI)","TRAVAUX-HUAWEI",
AM567="Projet OCM (NOKIA)","TRAVAUX-NOKIA",
AM567="ACCESS-ISSUE","ACCESS-ISSUE",
AM567="Projet OCM (ZTE, NOKIA, autres projets)","TRAVAUX OCM",
AM567="No root CAuse","No root cause",
AM567="ODU HS","PDH",
AM567="IP &amp; VLAN","PDH",
AM567="Warehouse HUAWEI","SPARE-ISSUE",
AM567="SPARE-HS","SPARE-ISSUE",
AM567="Power Telco","BSS",AM567="no impacts","no impacts"
),"")</f>
        <v>no impacts</v>
      </c>
      <c r="AL567" s="48" t="str" cm="1">
        <f t="array" ref="AL567">IFERROR(_xlfn.IFS(
AM567="MPR ISSUE","TX ISSUE",
AM567="BSS Hardware Issue","RAN ISSUE",
AM567="Sites strategiques, MLL, Pylone, etc.","ENVTECH",
AM567="AKTIVCO DEFAUT GE &amp; POWER Cabinet","POWER ISSUE",
AM567="AKTIVCO Coupure ENEO &amp; Baisse de tension","POWER ISSUE",
AM567="Coupure ENEO &amp; Baisse de tension","POWER ISSUE",
AM567="Defaut GE &amp; POWER Cabinet","POWER ISSUE",
AM567="Sharing","POWER ISSUE",
AM567="Sites strategiques &amp; DataCenter","POWER ISSUE",
AM567="Exclu","Exclu",
AM567="SAT","TX ISSUE",
AM567="SPARE-ISSUE","SPARE-ISSUE",
AM567="Fiber CAmtel","TX ISSUE",
AM567="Fiber AOF","TX ISSUE",
AM567="Projet OCM (HUAWEI)","TRAVAUX-HUAWEI",
AM567="Projet OCM (NOKIA)","TRAVAUX -NOKIA",
AM567="ACCESS-ISSUE","ACCESS-ISSUE",
AM567="Projet OCM (ZTE, NOKIA, autres projets)","TRAVAUX OCM",
AM567="No root CAuse","No root cause",
AM567="ODU HS","TX ISSUE",
AM567="IP &amp; VLAN","TX ISSUE",
AM567="Warehouse HUAWEI","SPARE-ISSUE",
AM567="SPARE-HS","SPARE-ISSUE",
AM567="Power Telco","RAN ISSUE",AM567="no impacts","no impacts"
),"")</f>
        <v>no impacts</v>
      </c>
      <c r="AM567" s="67" t="s">
        <v>5605</v>
      </c>
      <c r="AN567" s="48" t="str" cm="1">
        <f t="array" ref="AN567">IFERROR(_xlfn.IFS(
AM567="MPR ISSUE","ACTIVE",
AM567="BSS Hardware Issue","ACTIVE",
AM567="Sites strategiques, MLL, Pylone, etc.","PASSIVE",
AM567="AKTIVCO DEFAUT GE &amp; POWER Cabinet","PASSIVE",
AM567="AKTIVCO Coupure ENEO &amp; Baisse de tension","PASSIVE",
AM567="Coupure ENEO &amp; Baisse de tension","PASSIVE",
AM567="Defaut GE &amp; POWER Cabinet","PASSIVE",
AM567="Sharing","PASSIVE",
AM567="Sites strategiques &amp; DataCenter","PASSIVE",
AM567="Exclu","Exclu",
AM567="SAT","ACTIVE",
AM567="SPARE-ISSUE","SPARE-ISSUE",
AM567="Fiber CAmtel","ACTIVE",
AM567="Fiber AOF","ACTIVE",
AM567="Projet OCM (HUAWEI)","PLANNED WORKS",
AM567="Projet OCM (NOKIA)","PLANNED WORKS",
AM567="ACCESS-ISSUE","ACCESS-ISSUE",
AM567="Projet OCM (ZTE, NOKIA, autres projets)","PLANNED WORKS",
AM567="No root CAuse","No root cause",
AM567="ODU HS","ACTIVE",
AM567="IP &amp; VLAN","ACTIVE",
AM567="Warehouse HUAWEI","SPARE-ISSUE",
AM567="SPARE-HS","SPARE-ISSUE",
AM567="Power Telco","ACTIVE", AM567="no impacts","no impacts"
),"")</f>
        <v>no impacts</v>
      </c>
      <c r="AO567" s="93" t="s">
        <v>5537</v>
      </c>
      <c r="AP567" s="101" t="str">
        <f t="shared" si="24"/>
        <v>OST_224</v>
      </c>
      <c r="AR567" s="17" t="s">
        <v>5537</v>
      </c>
      <c r="AS567" s="7" t="s">
        <v>5537</v>
      </c>
      <c r="AT567" s="6"/>
      <c r="AU567" s="7"/>
      <c r="AV567" s="3" t="s">
        <v>5537</v>
      </c>
      <c r="AW567" s="18" t="s">
        <v>5537</v>
      </c>
      <c r="AX567" s="18" t="s">
        <v>5537</v>
      </c>
      <c r="AY567" s="18" t="s">
        <v>5537</v>
      </c>
      <c r="AZ567" s="18" t="s">
        <v>5537</v>
      </c>
      <c r="BA567" s="18" t="s">
        <v>5537</v>
      </c>
      <c r="BB567" s="18" t="s">
        <v>5537</v>
      </c>
      <c r="BC567" s="18" t="s">
        <v>5537</v>
      </c>
      <c r="BD567" s="18" t="s">
        <v>5537</v>
      </c>
      <c r="BE567" s="18" t="s">
        <v>5537</v>
      </c>
      <c r="BF567" s="18" t="s">
        <v>5537</v>
      </c>
      <c r="BG567" s="18" t="s">
        <v>5537</v>
      </c>
      <c r="BH567" s="18" t="s">
        <v>5537</v>
      </c>
      <c r="BI567" s="9" t="s">
        <v>5537</v>
      </c>
      <c r="BJ567" s="14"/>
      <c r="BK567" s="14" t="s">
        <v>5537</v>
      </c>
      <c r="BL567" s="14" t="str">
        <f>_xlfn.XLOOKUP(B567,'[4]cell downs 18042026 17h'!$B:$B,'[4]cell downs 18042026 17h'!$B:$B,"")</f>
        <v/>
      </c>
      <c r="BM567" s="14" t="str">
        <f>_xlfn.XLOOKUP(B567,'[5]Cells Huawei 19042026 15h'!$B:$B,'[5]Cells Huawei 19042026 15h'!$B:$B,"")</f>
        <v/>
      </c>
      <c r="BN567" s="9" t="str">
        <f>_xlfn.XLOOKUP(B567,'[6]cells down 19042026 9H40'!$B:$B,'[6]cells down 19042026 9H40'!$B:$B,"")</f>
        <v/>
      </c>
      <c r="BO567" s="9" t="s">
        <v>1070</v>
      </c>
      <c r="BP567" s="9" t="s">
        <v>5537</v>
      </c>
      <c r="BQ567" s="115"/>
    </row>
    <row r="568" spans="1:69" s="9" customFormat="1" x14ac:dyDescent="0.3">
      <c r="A568" s="1" t="s">
        <v>2801</v>
      </c>
      <c r="B568" s="8" t="s">
        <v>2802</v>
      </c>
      <c r="C568" s="3" t="str">
        <f>_xlfn.XLOOKUP(B568,'[1]daily break down'!$D:$D,'[1]daily break down'!$E:$E,"")</f>
        <v>CENTRE</v>
      </c>
      <c r="D568" s="1" t="s">
        <v>11</v>
      </c>
      <c r="E568" s="1" t="s">
        <v>12</v>
      </c>
      <c r="F568" s="3" t="s">
        <v>37</v>
      </c>
      <c r="G568" s="1" t="s">
        <v>1618</v>
      </c>
      <c r="H568" s="34" t="str">
        <f>_xlfn.XLOOKUP(B568,[2]CALCULATION!$B:$B,[2]CALCULATION!$H:$H,"")</f>
        <v>ZTE</v>
      </c>
      <c r="I568" s="28">
        <v>0</v>
      </c>
      <c r="J568" s="28">
        <v>0.13980917893006692</v>
      </c>
      <c r="K568" s="28">
        <v>0</v>
      </c>
      <c r="L568" s="28">
        <v>0</v>
      </c>
      <c r="M568" s="28">
        <v>0.19961019652829567</v>
      </c>
      <c r="N568" s="28">
        <v>0</v>
      </c>
      <c r="O568" s="28">
        <v>0</v>
      </c>
      <c r="P568" s="28">
        <v>0</v>
      </c>
      <c r="Q568" s="28">
        <v>3.7562815145833865</v>
      </c>
      <c r="R568" s="28">
        <v>0</v>
      </c>
      <c r="S568" s="94">
        <v>2.0872927207197955</v>
      </c>
      <c r="T568" s="94">
        <f>_xlfn.XLOOKUP(B568,'[3]Nur des jours'!$B:$B,'[3]Nur des jours'!$U:$U,"")</f>
        <v>0</v>
      </c>
      <c r="U568" s="94">
        <v>0</v>
      </c>
      <c r="V568" s="94">
        <v>0</v>
      </c>
      <c r="W568" s="94">
        <v>0</v>
      </c>
      <c r="X568" s="94">
        <v>3.4885413188826091E-2</v>
      </c>
      <c r="Y568" s="94">
        <v>0</v>
      </c>
      <c r="Z568" s="94">
        <v>0</v>
      </c>
      <c r="AA568" s="94">
        <v>0</v>
      </c>
      <c r="AB568" s="94">
        <v>0</v>
      </c>
      <c r="AC568" s="94">
        <f>_xlfn.XLOOKUP(B568,'[3]Nur des jours'!$B:$B,'[3]Nur des jours'!$N:$N,"")</f>
        <v>2.0171473576975286E-2</v>
      </c>
      <c r="AD568" s="94">
        <v>2.0171473576975286E-2</v>
      </c>
      <c r="AE568" s="94">
        <v>8.118213173786715E-3</v>
      </c>
      <c r="AF568" s="94">
        <v>1.3387802564340046E-2</v>
      </c>
      <c r="AG568" s="94">
        <v>2.7839064760641141E-2</v>
      </c>
      <c r="AH568" s="94">
        <v>2.0171473576975286E-2</v>
      </c>
      <c r="AI568" s="49" t="s">
        <v>5559</v>
      </c>
      <c r="AJ568" s="49"/>
      <c r="AK568" s="48" t="str" cm="1">
        <f t="array" ref="AK568">IFERROR(_xlfn.IFS(
AM568="MPR ISSUE","PDH",
AM568="BSS Hardware Issue","BSS",
AM568="Sites strategiques, MLL, Pylone, etc.","ENVTECH",
AM568="AKTIVCO DEFAUT GE &amp; POWER Cabinet","AKTIVCO",
AM568="AKTIVCO Coupure ENEO &amp; Baisse de tension","AKTIVCO GRID ONLY",
AM568="Coupure ENEO &amp; Baisse de tension","IHS GRID ONLY",
AM568="Defaut GE &amp; POWER Cabinet","IHS",
AM568="Sharing","Partners",
AM568="Sites strategiques &amp; DataCenter","SST &amp; DC",
AM568="Exclu","Exclu",
AM568="SAT","SAT",
AM568="SPARE-ISSUE","SPARE-ISSUE",
AM568="Fiber CAmtel","TRANS_FO_CAMTEL",
AM568="Fiber AOF","Fiber AOF",
AM568="Projet OCM (HUAWEI)","TRAVAUX-HUAWEI",
AM568="Projet OCM (NOKIA)","TRAVAUX-NOKIA",
AM568="ACCESS-ISSUE","ACCESS-ISSUE",
AM568="Projet OCM (ZTE, NOKIA, autres projets)","TRAVAUX OCM",
AM568="No root CAuse","No root cause",
AM568="ODU HS","PDH",
AM568="IP &amp; VLAN","PDH",
AM568="Warehouse HUAWEI","SPARE-ISSUE",
AM568="SPARE-HS","SPARE-ISSUE",
AM568="Power Telco","BSS",AM568="no impacts","no impacts"
),"")</f>
        <v>no impacts</v>
      </c>
      <c r="AL568" s="48" t="str" cm="1">
        <f t="array" ref="AL568">IFERROR(_xlfn.IFS(
AM568="MPR ISSUE","TX ISSUE",
AM568="BSS Hardware Issue","RAN ISSUE",
AM568="Sites strategiques, MLL, Pylone, etc.","ENVTECH",
AM568="AKTIVCO DEFAUT GE &amp; POWER Cabinet","POWER ISSUE",
AM568="AKTIVCO Coupure ENEO &amp; Baisse de tension","POWER ISSUE",
AM568="Coupure ENEO &amp; Baisse de tension","POWER ISSUE",
AM568="Defaut GE &amp; POWER Cabinet","POWER ISSUE",
AM568="Sharing","POWER ISSUE",
AM568="Sites strategiques &amp; DataCenter","POWER ISSUE",
AM568="Exclu","Exclu",
AM568="SAT","TX ISSUE",
AM568="SPARE-ISSUE","SPARE-ISSUE",
AM568="Fiber CAmtel","TX ISSUE",
AM568="Fiber AOF","TX ISSUE",
AM568="Projet OCM (HUAWEI)","TRAVAUX-HUAWEI",
AM568="Projet OCM (NOKIA)","TRAVAUX -NOKIA",
AM568="ACCESS-ISSUE","ACCESS-ISSUE",
AM568="Projet OCM (ZTE, NOKIA, autres projets)","TRAVAUX OCM",
AM568="No root CAuse","No root cause",
AM568="ODU HS","TX ISSUE",
AM568="IP &amp; VLAN","TX ISSUE",
AM568="Warehouse HUAWEI","SPARE-ISSUE",
AM568="SPARE-HS","SPARE-ISSUE",
AM568="Power Telco","RAN ISSUE",AM568="no impacts","no impacts"
),"")</f>
        <v>no impacts</v>
      </c>
      <c r="AM568" s="67" t="s">
        <v>5605</v>
      </c>
      <c r="AN568" s="48" t="str" cm="1">
        <f t="array" ref="AN568">IFERROR(_xlfn.IFS(
AM568="MPR ISSUE","ACTIVE",
AM568="BSS Hardware Issue","ACTIVE",
AM568="Sites strategiques, MLL, Pylone, etc.","PASSIVE",
AM568="AKTIVCO DEFAUT GE &amp; POWER Cabinet","PASSIVE",
AM568="AKTIVCO Coupure ENEO &amp; Baisse de tension","PASSIVE",
AM568="Coupure ENEO &amp; Baisse de tension","PASSIVE",
AM568="Defaut GE &amp; POWER Cabinet","PASSIVE",
AM568="Sharing","PASSIVE",
AM568="Sites strategiques &amp; DataCenter","PASSIVE",
AM568="Exclu","Exclu",
AM568="SAT","ACTIVE",
AM568="SPARE-ISSUE","SPARE-ISSUE",
AM568="Fiber CAmtel","ACTIVE",
AM568="Fiber AOF","ACTIVE",
AM568="Projet OCM (HUAWEI)","PLANNED WORKS",
AM568="Projet OCM (NOKIA)","PLANNED WORKS",
AM568="ACCESS-ISSUE","ACCESS-ISSUE",
AM568="Projet OCM (ZTE, NOKIA, autres projets)","PLANNED WORKS",
AM568="No root CAuse","No root cause",
AM568="ODU HS","ACTIVE",
AM568="IP &amp; VLAN","ACTIVE",
AM568="Warehouse HUAWEI","SPARE-ISSUE",
AM568="SPARE-HS","SPARE-ISSUE",
AM568="Power Telco","ACTIVE", AM568="no impacts","no impacts"
),"")</f>
        <v>no impacts</v>
      </c>
      <c r="AO568" s="93" t="s">
        <v>5537</v>
      </c>
      <c r="AP568" s="101" t="str">
        <f t="shared" si="24"/>
        <v>CTR_828</v>
      </c>
      <c r="AR568" s="17" t="s">
        <v>5537</v>
      </c>
      <c r="AS568" s="7" t="s">
        <v>5537</v>
      </c>
      <c r="AT568" s="6"/>
      <c r="AU568" s="7"/>
      <c r="AV568" s="3" t="s">
        <v>5537</v>
      </c>
      <c r="AW568" s="18" t="s">
        <v>5537</v>
      </c>
      <c r="AX568" s="18" t="s">
        <v>5537</v>
      </c>
      <c r="AY568" s="18" t="s">
        <v>5537</v>
      </c>
      <c r="AZ568" s="18" t="s">
        <v>5537</v>
      </c>
      <c r="BA568" s="18" t="s">
        <v>5537</v>
      </c>
      <c r="BB568" s="18" t="s">
        <v>5537</v>
      </c>
      <c r="BC568" s="18" t="s">
        <v>5537</v>
      </c>
      <c r="BD568" s="18" t="s">
        <v>5537</v>
      </c>
      <c r="BE568" s="18" t="s">
        <v>5537</v>
      </c>
      <c r="BF568" s="18" t="s">
        <v>5537</v>
      </c>
      <c r="BG568" s="18" t="s">
        <v>5537</v>
      </c>
      <c r="BH568" s="18" t="s">
        <v>5537</v>
      </c>
      <c r="BI568" s="9" t="s">
        <v>5537</v>
      </c>
      <c r="BJ568" s="14"/>
      <c r="BK568" s="14" t="s">
        <v>5537</v>
      </c>
      <c r="BL568" s="14" t="str">
        <f>_xlfn.XLOOKUP(B568,'[4]cell downs 18042026 17h'!$B:$B,'[4]cell downs 18042026 17h'!$B:$B,"")</f>
        <v/>
      </c>
      <c r="BM568" s="14" t="str">
        <f>_xlfn.XLOOKUP(B568,'[5]Cells Huawei 19042026 15h'!$B:$B,'[5]Cells Huawei 19042026 15h'!$B:$B,"")</f>
        <v/>
      </c>
      <c r="BN568" s="9" t="str">
        <f>_xlfn.XLOOKUP(B568,'[6]cells down 19042026 9H40'!$B:$B,'[6]cells down 19042026 9H40'!$B:$B,"")</f>
        <v/>
      </c>
      <c r="BO568" s="9" t="s">
        <v>2802</v>
      </c>
      <c r="BP568" s="9" t="s">
        <v>12</v>
      </c>
      <c r="BQ568" s="115"/>
    </row>
    <row r="569" spans="1:69" s="9" customFormat="1" x14ac:dyDescent="0.3">
      <c r="A569" s="1" t="s">
        <v>1034</v>
      </c>
      <c r="B569" s="8" t="s">
        <v>1035</v>
      </c>
      <c r="C569" s="3" t="str">
        <f>_xlfn.XLOOKUP(B569,'[1]daily break down'!$D:$D,'[1]daily break down'!$E:$E,"")</f>
        <v>NORD-OUEST</v>
      </c>
      <c r="D569" s="1" t="s">
        <v>11</v>
      </c>
      <c r="E569" s="1" t="s">
        <v>12</v>
      </c>
      <c r="F569" s="3" t="s">
        <v>51</v>
      </c>
      <c r="G569" s="1" t="s">
        <v>1034</v>
      </c>
      <c r="H569" s="33" t="str">
        <f>_xlfn.XLOOKUP(B569,[2]CALCULATION!$B:$B,[2]CALCULATION!$H:$H,"")</f>
        <v>NOKIA</v>
      </c>
      <c r="I569" s="28">
        <v>6.1570009186477499</v>
      </c>
      <c r="J569" s="28">
        <v>7.1957021551723663</v>
      </c>
      <c r="K569" s="28">
        <v>4.5887275691186025</v>
      </c>
      <c r="L569" s="28">
        <v>2.0148466325945331</v>
      </c>
      <c r="M569" s="28">
        <v>8.9825429804243786</v>
      </c>
      <c r="N569" s="28">
        <v>2.0530382995921328</v>
      </c>
      <c r="O569" s="28">
        <v>1.986435352834921</v>
      </c>
      <c r="P569" s="28">
        <v>7.5396086020115725</v>
      </c>
      <c r="Q569" s="28">
        <v>8.269062262023926</v>
      </c>
      <c r="R569" s="28">
        <v>6.0418788316995933</v>
      </c>
      <c r="S569" s="94">
        <v>10.486748758366844</v>
      </c>
      <c r="T569" s="94">
        <f>_xlfn.XLOOKUP(B569,'[3]Nur des jours'!$B:$B,'[3]Nur des jours'!$U:$U,"")</f>
        <v>2.6812912696673381</v>
      </c>
      <c r="U569" s="94">
        <v>2.4907775035781228</v>
      </c>
      <c r="V569" s="94">
        <v>5.8214409031112941</v>
      </c>
      <c r="W569" s="94">
        <v>2.6812912696673381</v>
      </c>
      <c r="X569" s="94">
        <v>2.1310064976757328</v>
      </c>
      <c r="Y569" s="94">
        <v>2.1395628069527834</v>
      </c>
      <c r="Z569" s="94">
        <v>2.1688703689435638</v>
      </c>
      <c r="AA569" s="94">
        <v>4.1387205927759076</v>
      </c>
      <c r="AB569" s="94">
        <v>1.6272725456792023</v>
      </c>
      <c r="AC569" s="94">
        <f>_xlfn.XLOOKUP(B569,'[3]Nur des jours'!$B:$B,'[3]Nur des jours'!$N:$N,"")</f>
        <v>1.9939617558848578E-2</v>
      </c>
      <c r="AD569" s="94">
        <v>1.9939617558848578E-2</v>
      </c>
      <c r="AE569" s="94">
        <v>8.0432758214132996E-2</v>
      </c>
      <c r="AF569" s="94">
        <v>1.9125432234768439E-2</v>
      </c>
      <c r="AG569" s="94">
        <v>3.8988370795001144E-3</v>
      </c>
      <c r="AH569" s="94">
        <v>1.9939617558848578E-2</v>
      </c>
      <c r="AI569" s="49" t="s">
        <v>6659</v>
      </c>
      <c r="AJ569" s="49"/>
      <c r="AK569" s="48" t="str" cm="1">
        <f t="array" ref="AK569">IFERROR(_xlfn.IFS(
AM569="MPR ISSUE","PDH",
AM569="BSS Hardware Issue","BSS",
AM569="Sites strategiques, MLL, Pylone, etc.","ENVTECH",
AM569="AKTIVCO DEFAUT GE &amp; POWER Cabinet","AKTIVCO",
AM569="AKTIVCO Coupure ENEO &amp; Baisse de tension","AKTIVCO GRID ONLY",
AM569="Coupure ENEO &amp; Baisse de tension","IHS GRID ONLY",
AM569="Defaut GE &amp; POWER Cabinet","IHS",
AM569="Sharing","Partners",
AM569="Sites strategiques &amp; DataCenter","SST &amp; DC",
AM569="Exclu","Exclu",
AM569="SAT","SAT",
AM569="SPARE-ISSUE","SPARE-ISSUE",
AM569="Fiber CAmtel","TRANS_FO_CAMTEL",
AM569="Fiber AOF","Fiber AOF",
AM569="Projet OCM (HUAWEI)","TRAVAUX-HUAWEI",
AM569="Projet OCM (NOKIA)","TRAVAUX-NOKIA",
AM569="ACCESS-ISSUE","ACCESS-ISSUE",
AM569="Projet OCM (ZTE, NOKIA, autres projets)","TRAVAUX OCM",
AM569="No root CAuse","No root cause",
AM569="ODU HS","PDH",
AM569="IP &amp; VLAN","PDH",
AM569="Warehouse HUAWEI","SPARE-ISSUE",
AM569="SPARE-HS","SPARE-ISSUE",
AM569="Power Telco","BSS",AM569="no impacts","no impacts"
),"")</f>
        <v>IHS</v>
      </c>
      <c r="AL569" s="48" t="str" cm="1">
        <f t="array" ref="AL569">IFERROR(_xlfn.IFS(
AM569="MPR ISSUE","TX ISSUE",
AM569="BSS Hardware Issue","RAN ISSUE",
AM569="Sites strategiques, MLL, Pylone, etc.","ENVTECH",
AM569="AKTIVCO DEFAUT GE &amp; POWER Cabinet","POWER ISSUE",
AM569="AKTIVCO Coupure ENEO &amp; Baisse de tension","POWER ISSUE",
AM569="Coupure ENEO &amp; Baisse de tension","POWER ISSUE",
AM569="Defaut GE &amp; POWER Cabinet","POWER ISSUE",
AM569="Sharing","POWER ISSUE",
AM569="Sites strategiques &amp; DataCenter","POWER ISSUE",
AM569="Exclu","Exclu",
AM569="SAT","TX ISSUE",
AM569="SPARE-ISSUE","SPARE-ISSUE",
AM569="Fiber CAmtel","TX ISSUE",
AM569="Fiber AOF","TX ISSUE",
AM569="Projet OCM (HUAWEI)","TRAVAUX-HUAWEI",
AM569="Projet OCM (NOKIA)","TRAVAUX -NOKIA",
AM569="ACCESS-ISSUE","ACCESS-ISSUE",
AM569="Projet OCM (ZTE, NOKIA, autres projets)","TRAVAUX OCM",
AM569="No root CAuse","No root cause",
AM569="ODU HS","TX ISSUE",
AM569="IP &amp; VLAN","TX ISSUE",
AM569="Warehouse HUAWEI","SPARE-ISSUE",
AM569="SPARE-HS","SPARE-ISSUE",
AM569="Power Telco","RAN ISSUE",AM569="no impacts","no impacts"
),"")</f>
        <v>POWER ISSUE</v>
      </c>
      <c r="AM569" s="67" t="s">
        <v>5330</v>
      </c>
      <c r="AN569" s="48" t="str" cm="1">
        <f t="array" ref="AN569">IFERROR(_xlfn.IFS(
AM569="MPR ISSUE","ACTIVE",
AM569="BSS Hardware Issue","ACTIVE",
AM569="Sites strategiques, MLL, Pylone, etc.","PASSIVE",
AM569="AKTIVCO DEFAUT GE &amp; POWER Cabinet","PASSIVE",
AM569="AKTIVCO Coupure ENEO &amp; Baisse de tension","PASSIVE",
AM569="Coupure ENEO &amp; Baisse de tension","PASSIVE",
AM569="Defaut GE &amp; POWER Cabinet","PASSIVE",
AM569="Sharing","PASSIVE",
AM569="Sites strategiques &amp; DataCenter","PASSIVE",
AM569="Exclu","Exclu",
AM569="SAT","ACTIVE",
AM569="SPARE-ISSUE","SPARE-ISSUE",
AM569="Fiber CAmtel","ACTIVE",
AM569="Fiber AOF","ACTIVE",
AM569="Projet OCM (HUAWEI)","PLANNED WORKS",
AM569="Projet OCM (NOKIA)","PLANNED WORKS",
AM569="ACCESS-ISSUE","ACCESS-ISSUE",
AM569="Projet OCM (ZTE, NOKIA, autres projets)","PLANNED WORKS",
AM569="No root CAuse","No root cause",
AM569="ODU HS","ACTIVE",
AM569="IP &amp; VLAN","ACTIVE",
AM569="Warehouse HUAWEI","SPARE-ISSUE",
AM569="SPARE-HS","SPARE-ISSUE",
AM569="Power Telco","ACTIVE", AM569="no impacts","no impacts"
),"")</f>
        <v>PASSIVE</v>
      </c>
      <c r="AO569" s="93" t="s">
        <v>6176</v>
      </c>
      <c r="AP569" s="101" t="str">
        <f t="shared" si="24"/>
        <v>NRO_013</v>
      </c>
      <c r="AR569" s="17" t="s">
        <v>5537</v>
      </c>
      <c r="AS569" s="7" t="s">
        <v>5537</v>
      </c>
      <c r="AT569" s="6"/>
      <c r="AU569" s="7"/>
      <c r="AV569" s="3" t="s">
        <v>5537</v>
      </c>
      <c r="AW569" s="18" t="s">
        <v>5537</v>
      </c>
      <c r="AX569" s="18" t="s">
        <v>5537</v>
      </c>
      <c r="AY569" s="18" t="s">
        <v>5537</v>
      </c>
      <c r="AZ569" s="18" t="s">
        <v>5537</v>
      </c>
      <c r="BA569" s="18" t="s">
        <v>5537</v>
      </c>
      <c r="BB569" s="18" t="s">
        <v>5537</v>
      </c>
      <c r="BC569" s="18" t="s">
        <v>5537</v>
      </c>
      <c r="BD569" s="18" t="s">
        <v>5537</v>
      </c>
      <c r="BE569" s="18" t="s">
        <v>5537</v>
      </c>
      <c r="BF569" s="18" t="s">
        <v>5537</v>
      </c>
      <c r="BG569" s="18" t="s">
        <v>5537</v>
      </c>
      <c r="BH569" s="18" t="s">
        <v>5537</v>
      </c>
      <c r="BI569" s="9" t="s">
        <v>6176</v>
      </c>
      <c r="BJ569" s="14"/>
      <c r="BK569" s="14" t="s">
        <v>5537</v>
      </c>
      <c r="BL569" s="14" t="str">
        <f>_xlfn.XLOOKUP(B569,'[4]cell downs 18042026 17h'!$B:$B,'[4]cell downs 18042026 17h'!$B:$B,"")</f>
        <v/>
      </c>
      <c r="BM569" s="14" t="str">
        <f>_xlfn.XLOOKUP(B569,'[5]Cells Huawei 19042026 15h'!$B:$B,'[5]Cells Huawei 19042026 15h'!$B:$B,"")</f>
        <v/>
      </c>
      <c r="BN569" s="9" t="str">
        <f>_xlfn.XLOOKUP(B569,'[6]cells down 19042026 9H40'!$B:$B,'[6]cells down 19042026 9H40'!$B:$B,"")</f>
        <v/>
      </c>
      <c r="BO569" s="9" t="s">
        <v>1035</v>
      </c>
      <c r="BP569" s="9" t="s">
        <v>1129</v>
      </c>
      <c r="BQ569" s="115"/>
    </row>
    <row r="570" spans="1:69" s="9" customFormat="1" x14ac:dyDescent="0.3">
      <c r="A570" s="1" t="s">
        <v>554</v>
      </c>
      <c r="B570" s="1" t="s">
        <v>555</v>
      </c>
      <c r="C570" s="3" t="str">
        <f>_xlfn.XLOOKUP(B570,'[1]daily break down'!$D:$D,'[1]daily break down'!$E:$E,"")</f>
        <v>NGAOUNDERE</v>
      </c>
      <c r="D570" s="1" t="s">
        <v>11</v>
      </c>
      <c r="E570" s="1" t="s">
        <v>66</v>
      </c>
      <c r="F570" s="3" t="s">
        <v>90</v>
      </c>
      <c r="G570" s="1" t="s">
        <v>554</v>
      </c>
      <c r="H570" s="33" t="str">
        <f>_xlfn.XLOOKUP(B570,[2]CALCULATION!$B:$B,[2]CALCULATION!$H:$H,"")</f>
        <v>NOKIA</v>
      </c>
      <c r="I570" s="28">
        <v>9.2513236249332245</v>
      </c>
      <c r="J570" s="28">
        <v>9.4853174359718988</v>
      </c>
      <c r="K570" s="28">
        <v>9.8285571753140903</v>
      </c>
      <c r="L570" s="28">
        <v>4.3311258293502179</v>
      </c>
      <c r="M570" s="28">
        <v>0.18861983891998182</v>
      </c>
      <c r="N570" s="28">
        <v>7.7596062219251697E-3</v>
      </c>
      <c r="O570" s="28">
        <v>0.10442139866642042</v>
      </c>
      <c r="P570" s="28">
        <v>0.15819802111669609</v>
      </c>
      <c r="Q570" s="28">
        <v>6.2460578417842215E-2</v>
      </c>
      <c r="R570" s="28">
        <v>0.21467540549097525</v>
      </c>
      <c r="S570" s="94">
        <v>0.27380315256765925</v>
      </c>
      <c r="T570" s="94">
        <f>_xlfn.XLOOKUP(B570,'[3]Nur des jours'!$B:$B,'[3]Nur des jours'!$U:$U,"")</f>
        <v>5.6368447889778052E-3</v>
      </c>
      <c r="U570" s="94">
        <v>1.596516682442076E-2</v>
      </c>
      <c r="V570" s="94">
        <v>1.534083069162231E-2</v>
      </c>
      <c r="W570" s="94">
        <v>5.6368447889778052E-3</v>
      </c>
      <c r="X570" s="94">
        <v>7.0529685888112606E-2</v>
      </c>
      <c r="Y570" s="94">
        <v>8.1407194549417597E-2</v>
      </c>
      <c r="Z570" s="94">
        <v>0.49540607292063599</v>
      </c>
      <c r="AA570" s="94">
        <v>0.28150035397132728</v>
      </c>
      <c r="AB570" s="94">
        <v>1.3824585797682845E-2</v>
      </c>
      <c r="AC570" s="94">
        <f>_xlfn.XLOOKUP(B570,'[3]Nur des jours'!$B:$B,'[3]Nur des jours'!$N:$N,"")</f>
        <v>1.9550064019798724E-2</v>
      </c>
      <c r="AD570" s="94">
        <v>1.9550064019798724E-2</v>
      </c>
      <c r="AE570" s="94">
        <v>2.9974940949366331E-3</v>
      </c>
      <c r="AF570" s="94">
        <v>4.8353237252688169E-2</v>
      </c>
      <c r="AG570" s="94">
        <v>5.5404526919211631E-3</v>
      </c>
      <c r="AH570" s="94">
        <v>1.9550064019798724E-2</v>
      </c>
      <c r="AI570" s="49" t="s">
        <v>5559</v>
      </c>
      <c r="AJ570" s="49"/>
      <c r="AK570" s="48" t="str" cm="1">
        <f t="array" ref="AK570">IFERROR(_xlfn.IFS(
AM570="MPR ISSUE","PDH",
AM570="BSS Hardware Issue","BSS",
AM570="Sites strategiques, MLL, Pylone, etc.","ENVTECH",
AM570="AKTIVCO DEFAUT GE &amp; POWER Cabinet","AKTIVCO",
AM570="AKTIVCO Coupure ENEO &amp; Baisse de tension","AKTIVCO GRID ONLY",
AM570="Coupure ENEO &amp; Baisse de tension","IHS GRID ONLY",
AM570="Defaut GE &amp; POWER Cabinet","IHS",
AM570="Sharing","Partners",
AM570="Sites strategiques &amp; DataCenter","SST &amp; DC",
AM570="Exclu","Exclu",
AM570="SAT","SAT",
AM570="SPARE-ISSUE","SPARE-ISSUE",
AM570="Fiber CAmtel","TRANS_FO_CAMTEL",
AM570="Fiber AOF","Fiber AOF",
AM570="Projet OCM (HUAWEI)","TRAVAUX-HUAWEI",
AM570="Projet OCM (NOKIA)","TRAVAUX-NOKIA",
AM570="ACCESS-ISSUE","ACCESS-ISSUE",
AM570="Projet OCM (ZTE, NOKIA, autres projets)","TRAVAUX OCM",
AM570="No root CAuse","No root cause",
AM570="ODU HS","PDH",
AM570="IP &amp; VLAN","PDH",
AM570="Warehouse HUAWEI","SPARE-ISSUE",
AM570="SPARE-HS","SPARE-ISSUE",
AM570="Power Telco","BSS",AM570="no impacts","no impacts"
),"")</f>
        <v>no impacts</v>
      </c>
      <c r="AL570" s="48" t="str" cm="1">
        <f t="array" ref="AL570">IFERROR(_xlfn.IFS(
AM570="MPR ISSUE","TX ISSUE",
AM570="BSS Hardware Issue","RAN ISSUE",
AM570="Sites strategiques, MLL, Pylone, etc.","ENVTECH",
AM570="AKTIVCO DEFAUT GE &amp; POWER Cabinet","POWER ISSUE",
AM570="AKTIVCO Coupure ENEO &amp; Baisse de tension","POWER ISSUE",
AM570="Coupure ENEO &amp; Baisse de tension","POWER ISSUE",
AM570="Defaut GE &amp; POWER Cabinet","POWER ISSUE",
AM570="Sharing","POWER ISSUE",
AM570="Sites strategiques &amp; DataCenter","POWER ISSUE",
AM570="Exclu","Exclu",
AM570="SAT","TX ISSUE",
AM570="SPARE-ISSUE","SPARE-ISSUE",
AM570="Fiber CAmtel","TX ISSUE",
AM570="Fiber AOF","TX ISSUE",
AM570="Projet OCM (HUAWEI)","TRAVAUX-HUAWEI",
AM570="Projet OCM (NOKIA)","TRAVAUX -NOKIA",
AM570="ACCESS-ISSUE","ACCESS-ISSUE",
AM570="Projet OCM (ZTE, NOKIA, autres projets)","TRAVAUX OCM",
AM570="No root CAuse","No root cause",
AM570="ODU HS","TX ISSUE",
AM570="IP &amp; VLAN","TX ISSUE",
AM570="Warehouse HUAWEI","SPARE-ISSUE",
AM570="SPARE-HS","SPARE-ISSUE",
AM570="Power Telco","RAN ISSUE",AM570="no impacts","no impacts"
),"")</f>
        <v>no impacts</v>
      </c>
      <c r="AM570" s="67" t="s">
        <v>5605</v>
      </c>
      <c r="AN570" s="48" t="str" cm="1">
        <f t="array" ref="AN570">IFERROR(_xlfn.IFS(
AM570="MPR ISSUE","ACTIVE",
AM570="BSS Hardware Issue","ACTIVE",
AM570="Sites strategiques, MLL, Pylone, etc.","PASSIVE",
AM570="AKTIVCO DEFAUT GE &amp; POWER Cabinet","PASSIVE",
AM570="AKTIVCO Coupure ENEO &amp; Baisse de tension","PASSIVE",
AM570="Coupure ENEO &amp; Baisse de tension","PASSIVE",
AM570="Defaut GE &amp; POWER Cabinet","PASSIVE",
AM570="Sharing","PASSIVE",
AM570="Sites strategiques &amp; DataCenter","PASSIVE",
AM570="Exclu","Exclu",
AM570="SAT","ACTIVE",
AM570="SPARE-ISSUE","SPARE-ISSUE",
AM570="Fiber CAmtel","ACTIVE",
AM570="Fiber AOF","ACTIVE",
AM570="Projet OCM (HUAWEI)","PLANNED WORKS",
AM570="Projet OCM (NOKIA)","PLANNED WORKS",
AM570="ACCESS-ISSUE","ACCESS-ISSUE",
AM570="Projet OCM (ZTE, NOKIA, autres projets)","PLANNED WORKS",
AM570="No root CAuse","No root cause",
AM570="ODU HS","ACTIVE",
AM570="IP &amp; VLAN","ACTIVE",
AM570="Warehouse HUAWEI","SPARE-ISSUE",
AM570="SPARE-HS","SPARE-ISSUE",
AM570="Power Telco","ACTIVE", AM570="no impacts","no impacts"
),"")</f>
        <v>no impacts</v>
      </c>
      <c r="AO570" s="93" t="s">
        <v>5537</v>
      </c>
      <c r="AP570" s="101" t="str">
        <f t="shared" si="24"/>
        <v>ADM_060</v>
      </c>
      <c r="AR570" s="17" t="s">
        <v>5537</v>
      </c>
      <c r="AS570" s="7" t="s">
        <v>5537</v>
      </c>
      <c r="AT570" s="6"/>
      <c r="AU570" s="7"/>
      <c r="AV570" s="3" t="s">
        <v>5537</v>
      </c>
      <c r="AW570" s="18" t="s">
        <v>5537</v>
      </c>
      <c r="AX570" s="18" t="s">
        <v>5537</v>
      </c>
      <c r="AY570" s="18" t="s">
        <v>5537</v>
      </c>
      <c r="AZ570" s="18" t="s">
        <v>5537</v>
      </c>
      <c r="BA570" s="18" t="s">
        <v>5537</v>
      </c>
      <c r="BB570" s="18" t="s">
        <v>5537</v>
      </c>
      <c r="BC570" s="18" t="s">
        <v>5537</v>
      </c>
      <c r="BD570" s="18" t="s">
        <v>5537</v>
      </c>
      <c r="BE570" s="18" t="s">
        <v>5537</v>
      </c>
      <c r="BF570" s="18" t="s">
        <v>5537</v>
      </c>
      <c r="BG570" s="18" t="s">
        <v>5537</v>
      </c>
      <c r="BH570" s="18" t="s">
        <v>5537</v>
      </c>
      <c r="BI570" s="9" t="s">
        <v>5537</v>
      </c>
      <c r="BJ570" s="14"/>
      <c r="BK570" s="14" t="s">
        <v>5537</v>
      </c>
      <c r="BL570" s="14" t="str">
        <f>_xlfn.XLOOKUP(B570,'[4]cell downs 18042026 17h'!$B:$B,'[4]cell downs 18042026 17h'!$B:$B,"")</f>
        <v/>
      </c>
      <c r="BM570" s="14" t="str">
        <f>_xlfn.XLOOKUP(B570,'[5]Cells Huawei 19042026 15h'!$B:$B,'[5]Cells Huawei 19042026 15h'!$B:$B,"")</f>
        <v/>
      </c>
      <c r="BN570" s="9" t="str">
        <f>_xlfn.XLOOKUP(B570,'[6]cells down 19042026 9H40'!$B:$B,'[6]cells down 19042026 9H40'!$B:$B,"")</f>
        <v/>
      </c>
      <c r="BO570" s="9" t="s">
        <v>555</v>
      </c>
      <c r="BP570" s="9" t="s">
        <v>12</v>
      </c>
      <c r="BQ570" s="115"/>
    </row>
    <row r="571" spans="1:69" s="9" customFormat="1" x14ac:dyDescent="0.3">
      <c r="A571" s="1" t="s">
        <v>985</v>
      </c>
      <c r="B571" s="8" t="s">
        <v>986</v>
      </c>
      <c r="C571" s="3" t="str">
        <f>_xlfn.XLOOKUP(B571,'[1]daily break down'!$D:$D,'[1]daily break down'!$E:$E,"")</f>
        <v>Yaounde</v>
      </c>
      <c r="D571" s="1" t="s">
        <v>21</v>
      </c>
      <c r="E571" s="1" t="s">
        <v>987</v>
      </c>
      <c r="F571" s="3" t="s">
        <v>37</v>
      </c>
      <c r="G571" s="1" t="s">
        <v>38</v>
      </c>
      <c r="H571" s="34" t="str">
        <f>_xlfn.XLOOKUP(B571,[2]CALCULATION!$B:$B,[2]CALCULATION!$H:$H,"")</f>
        <v>ZTE</v>
      </c>
      <c r="I571" s="28">
        <v>5.3505234952196076E-5</v>
      </c>
      <c r="J571" s="28">
        <v>0</v>
      </c>
      <c r="K571" s="28">
        <v>0</v>
      </c>
      <c r="L571" s="28">
        <v>0</v>
      </c>
      <c r="M571" s="28">
        <v>0</v>
      </c>
      <c r="N571" s="28">
        <v>4.6284168443040485</v>
      </c>
      <c r="O571" s="28">
        <v>0</v>
      </c>
      <c r="P571" s="28">
        <v>9.4221113593754051</v>
      </c>
      <c r="Q571" s="28">
        <v>19.545283977251003</v>
      </c>
      <c r="R571" s="28">
        <v>0</v>
      </c>
      <c r="S571" s="94">
        <v>0</v>
      </c>
      <c r="T571" s="94">
        <f>_xlfn.XLOOKUP(B571,'[3]Nur des jours'!$B:$B,'[3]Nur des jours'!$U:$U,"")</f>
        <v>0</v>
      </c>
      <c r="U571" s="94">
        <v>0</v>
      </c>
      <c r="V571" s="94">
        <v>0</v>
      </c>
      <c r="W571" s="94">
        <v>0</v>
      </c>
      <c r="X571" s="94">
        <v>0</v>
      </c>
      <c r="Y571" s="94">
        <v>7.2519925349496184</v>
      </c>
      <c r="Z571" s="94">
        <v>0</v>
      </c>
      <c r="AA571" s="94">
        <v>0</v>
      </c>
      <c r="AB571" s="94">
        <v>0.17266139319070975</v>
      </c>
      <c r="AC571" s="94">
        <f>_xlfn.XLOOKUP(B571,'[3]Nur des jours'!$B:$B,'[3]Nur des jours'!$N:$N,"")</f>
        <v>1.9190544269517974E-2</v>
      </c>
      <c r="AD571" s="94">
        <v>1.9190544269517974E-2</v>
      </c>
      <c r="AE571" s="94">
        <v>0</v>
      </c>
      <c r="AF571" s="94">
        <v>0</v>
      </c>
      <c r="AG571" s="94">
        <v>3.6799549978440073E-2</v>
      </c>
      <c r="AH571" s="94">
        <v>1.9190544269517974E-2</v>
      </c>
      <c r="AI571" s="49" t="s">
        <v>5559</v>
      </c>
      <c r="AJ571" s="49"/>
      <c r="AK571" s="48" t="str" cm="1">
        <f t="array" ref="AK571">IFERROR(_xlfn.IFS(
AM571="MPR ISSUE","PDH",
AM571="BSS Hardware Issue","BSS",
AM571="Sites strategiques, MLL, Pylone, etc.","ENVTECH",
AM571="AKTIVCO DEFAUT GE &amp; POWER Cabinet","AKTIVCO",
AM571="AKTIVCO Coupure ENEO &amp; Baisse de tension","AKTIVCO GRID ONLY",
AM571="Coupure ENEO &amp; Baisse de tension","IHS GRID ONLY",
AM571="Defaut GE &amp; POWER Cabinet","IHS",
AM571="Sharing","Partners",
AM571="Sites strategiques &amp; DataCenter","SST &amp; DC",
AM571="Exclu","Exclu",
AM571="SAT","SAT",
AM571="SPARE-ISSUE","SPARE-ISSUE",
AM571="Fiber CAmtel","TRANS_FO_CAMTEL",
AM571="Fiber AOF","Fiber AOF",
AM571="Projet OCM (HUAWEI)","TRAVAUX-HUAWEI",
AM571="Projet OCM (NOKIA)","TRAVAUX-NOKIA",
AM571="ACCESS-ISSUE","ACCESS-ISSUE",
AM571="Projet OCM (ZTE, NOKIA, autres projets)","TRAVAUX OCM",
AM571="No root CAuse","No root cause",
AM571="ODU HS","PDH",
AM571="IP &amp; VLAN","PDH",
AM571="Warehouse HUAWEI","SPARE-ISSUE",
AM571="SPARE-HS","SPARE-ISSUE",
AM571="Power Telco","BSS",AM571="no impacts","no impacts"
),"")</f>
        <v>no impacts</v>
      </c>
      <c r="AL571" s="48" t="str" cm="1">
        <f t="array" ref="AL571">IFERROR(_xlfn.IFS(
AM571="MPR ISSUE","TX ISSUE",
AM571="BSS Hardware Issue","RAN ISSUE",
AM571="Sites strategiques, MLL, Pylone, etc.","ENVTECH",
AM571="AKTIVCO DEFAUT GE &amp; POWER Cabinet","POWER ISSUE",
AM571="AKTIVCO Coupure ENEO &amp; Baisse de tension","POWER ISSUE",
AM571="Coupure ENEO &amp; Baisse de tension","POWER ISSUE",
AM571="Defaut GE &amp; POWER Cabinet","POWER ISSUE",
AM571="Sharing","POWER ISSUE",
AM571="Sites strategiques &amp; DataCenter","POWER ISSUE",
AM571="Exclu","Exclu",
AM571="SAT","TX ISSUE",
AM571="SPARE-ISSUE","SPARE-ISSUE",
AM571="Fiber CAmtel","TX ISSUE",
AM571="Fiber AOF","TX ISSUE",
AM571="Projet OCM (HUAWEI)","TRAVAUX-HUAWEI",
AM571="Projet OCM (NOKIA)","TRAVAUX -NOKIA",
AM571="ACCESS-ISSUE","ACCESS-ISSUE",
AM571="Projet OCM (ZTE, NOKIA, autres projets)","TRAVAUX OCM",
AM571="No root CAuse","No root cause",
AM571="ODU HS","TX ISSUE",
AM571="IP &amp; VLAN","TX ISSUE",
AM571="Warehouse HUAWEI","SPARE-ISSUE",
AM571="SPARE-HS","SPARE-ISSUE",
AM571="Power Telco","RAN ISSUE",AM571="no impacts","no impacts"
),"")</f>
        <v>no impacts</v>
      </c>
      <c r="AM571" s="67" t="s">
        <v>5605</v>
      </c>
      <c r="AN571" s="48" t="str" cm="1">
        <f t="array" ref="AN571">IFERROR(_xlfn.IFS(
AM571="MPR ISSUE","ACTIVE",
AM571="BSS Hardware Issue","ACTIVE",
AM571="Sites strategiques, MLL, Pylone, etc.","PASSIVE",
AM571="AKTIVCO DEFAUT GE &amp; POWER Cabinet","PASSIVE",
AM571="AKTIVCO Coupure ENEO &amp; Baisse de tension","PASSIVE",
AM571="Coupure ENEO &amp; Baisse de tension","PASSIVE",
AM571="Defaut GE &amp; POWER Cabinet","PASSIVE",
AM571="Sharing","PASSIVE",
AM571="Sites strategiques &amp; DataCenter","PASSIVE",
AM571="Exclu","Exclu",
AM571="SAT","ACTIVE",
AM571="SPARE-ISSUE","SPARE-ISSUE",
AM571="Fiber CAmtel","ACTIVE",
AM571="Fiber AOF","ACTIVE",
AM571="Projet OCM (HUAWEI)","PLANNED WORKS",
AM571="Projet OCM (NOKIA)","PLANNED WORKS",
AM571="ACCESS-ISSUE","ACCESS-ISSUE",
AM571="Projet OCM (ZTE, NOKIA, autres projets)","PLANNED WORKS",
AM571="No root CAuse","No root cause",
AM571="ODU HS","ACTIVE",
AM571="IP &amp; VLAN","ACTIVE",
AM571="Warehouse HUAWEI","SPARE-ISSUE",
AM571="SPARE-HS","SPARE-ISSUE",
AM571="Power Telco","ACTIVE", AM571="no impacts","no impacts"
),"")</f>
        <v>no impacts</v>
      </c>
      <c r="AO571" s="93" t="s">
        <v>5537</v>
      </c>
      <c r="AP571" s="101" t="str">
        <f t="shared" si="24"/>
        <v>CTR_750</v>
      </c>
      <c r="AR571" s="17" t="s">
        <v>5537</v>
      </c>
      <c r="AS571" s="7" t="s">
        <v>5537</v>
      </c>
      <c r="AT571" s="6"/>
      <c r="AU571" s="7"/>
      <c r="AV571" s="3" t="s">
        <v>5537</v>
      </c>
      <c r="AW571" s="18" t="s">
        <v>5537</v>
      </c>
      <c r="AX571" s="18" t="s">
        <v>5537</v>
      </c>
      <c r="AY571" s="18" t="s">
        <v>5537</v>
      </c>
      <c r="AZ571" s="18" t="s">
        <v>5537</v>
      </c>
      <c r="BA571" s="18" t="s">
        <v>5537</v>
      </c>
      <c r="BB571" s="18" t="s">
        <v>5537</v>
      </c>
      <c r="BC571" s="18" t="s">
        <v>5537</v>
      </c>
      <c r="BD571" s="18" t="s">
        <v>5537</v>
      </c>
      <c r="BE571" s="18" t="s">
        <v>5537</v>
      </c>
      <c r="BF571" s="18" t="s">
        <v>5537</v>
      </c>
      <c r="BG571" s="18" t="s">
        <v>5537</v>
      </c>
      <c r="BH571" s="18" t="s">
        <v>5537</v>
      </c>
      <c r="BI571" s="9" t="s">
        <v>5537</v>
      </c>
      <c r="BJ571" s="14"/>
      <c r="BK571" s="14" t="s">
        <v>5537</v>
      </c>
      <c r="BL571" s="14" t="str">
        <f>_xlfn.XLOOKUP(B571,'[4]cell downs 18042026 17h'!$B:$B,'[4]cell downs 18042026 17h'!$B:$B,"")</f>
        <v/>
      </c>
      <c r="BM571" s="14" t="str">
        <f>_xlfn.XLOOKUP(B571,'[5]Cells Huawei 19042026 15h'!$B:$B,'[5]Cells Huawei 19042026 15h'!$B:$B,"")</f>
        <v/>
      </c>
      <c r="BN571" s="9" t="str">
        <f>_xlfn.XLOOKUP(B571,'[6]cells down 19042026 9H40'!$B:$B,'[6]cells down 19042026 9H40'!$B:$B,"")</f>
        <v/>
      </c>
      <c r="BO571" s="9" t="s">
        <v>5537</v>
      </c>
      <c r="BP571" s="9" t="s">
        <v>5537</v>
      </c>
      <c r="BQ571" s="115"/>
    </row>
    <row r="572" spans="1:69" s="9" customFormat="1" x14ac:dyDescent="0.3">
      <c r="A572" s="1" t="s">
        <v>1478</v>
      </c>
      <c r="B572" s="8" t="s">
        <v>1479</v>
      </c>
      <c r="C572" s="3" t="str">
        <f>_xlfn.XLOOKUP(B572,'[1]daily break down'!$D:$D,'[1]daily break down'!$E:$E,"")</f>
        <v>Bafoussam</v>
      </c>
      <c r="D572" s="1" t="s">
        <v>11</v>
      </c>
      <c r="E572" s="1" t="s">
        <v>145</v>
      </c>
      <c r="F572" s="3" t="s">
        <v>102</v>
      </c>
      <c r="G572" s="1" t="s">
        <v>299</v>
      </c>
      <c r="H572" s="32" t="str">
        <f>_xlfn.XLOOKUP(B572,[2]CALCULATION!$B:$B,[2]CALCULATION!$H:$H,"")</f>
        <v>Huawei</v>
      </c>
      <c r="I572" s="28">
        <v>0</v>
      </c>
      <c r="J572" s="28">
        <v>0</v>
      </c>
      <c r="K572" s="28">
        <v>0</v>
      </c>
      <c r="L572" s="28">
        <v>0</v>
      </c>
      <c r="M572" s="28">
        <v>0</v>
      </c>
      <c r="N572" s="28">
        <v>0</v>
      </c>
      <c r="O572" s="28">
        <v>0</v>
      </c>
      <c r="P572" s="28">
        <v>0</v>
      </c>
      <c r="Q572" s="28">
        <v>8.9175391586979543E-5</v>
      </c>
      <c r="R572" s="28">
        <v>0</v>
      </c>
      <c r="S572" s="94">
        <v>1.8275604751835588</v>
      </c>
      <c r="T572" s="94">
        <f>_xlfn.XLOOKUP(B572,'[3]Nur des jours'!$B:$B,'[3]Nur des jours'!$U:$U,"")</f>
        <v>2.778705201850282E-2</v>
      </c>
      <c r="U572" s="94">
        <v>0</v>
      </c>
      <c r="V572" s="94">
        <v>0</v>
      </c>
      <c r="W572" s="94">
        <v>2.7787052018502824E-2</v>
      </c>
      <c r="X572" s="94">
        <v>0</v>
      </c>
      <c r="Y572" s="94">
        <v>0</v>
      </c>
      <c r="Z572" s="94">
        <v>0</v>
      </c>
      <c r="AA572" s="94">
        <v>0</v>
      </c>
      <c r="AB572" s="94">
        <v>9.6844475263459781E-2</v>
      </c>
      <c r="AC572" s="94">
        <f>_xlfn.XLOOKUP(B572,'[3]Nur des jours'!$B:$B,'[3]Nur des jours'!$N:$N,"")</f>
        <v>1.9137039034565807E-2</v>
      </c>
      <c r="AD572" s="94">
        <v>1.9137039034565807E-2</v>
      </c>
      <c r="AE572" s="94">
        <v>3.0599418885811462E-2</v>
      </c>
      <c r="AF572" s="94">
        <v>4.3988494139967561E-2</v>
      </c>
      <c r="AG572" s="94">
        <v>0</v>
      </c>
      <c r="AH572" s="94">
        <v>1.9137039034565807E-2</v>
      </c>
      <c r="AI572" s="49" t="s">
        <v>5559</v>
      </c>
      <c r="AJ572" s="49"/>
      <c r="AK572" s="48" t="str" cm="1">
        <f t="array" ref="AK572">IFERROR(_xlfn.IFS(
AM572="MPR ISSUE","PDH",
AM572="BSS Hardware Issue","BSS",
AM572="Sites strategiques, MLL, Pylone, etc.","ENVTECH",
AM572="AKTIVCO DEFAUT GE &amp; POWER Cabinet","AKTIVCO",
AM572="AKTIVCO Coupure ENEO &amp; Baisse de tension","AKTIVCO GRID ONLY",
AM572="Coupure ENEO &amp; Baisse de tension","IHS GRID ONLY",
AM572="Defaut GE &amp; POWER Cabinet","IHS",
AM572="Sharing","Partners",
AM572="Sites strategiques &amp; DataCenter","SST &amp; DC",
AM572="Exclu","Exclu",
AM572="SAT","SAT",
AM572="SPARE-ISSUE","SPARE-ISSUE",
AM572="Fiber CAmtel","TRANS_FO_CAMTEL",
AM572="Fiber AOF","Fiber AOF",
AM572="Projet OCM (HUAWEI)","TRAVAUX-HUAWEI",
AM572="Projet OCM (NOKIA)","TRAVAUX-NOKIA",
AM572="ACCESS-ISSUE","ACCESS-ISSUE",
AM572="Projet OCM (ZTE, NOKIA, autres projets)","TRAVAUX OCM",
AM572="No root CAuse","No root cause",
AM572="ODU HS","PDH",
AM572="IP &amp; VLAN","PDH",
AM572="Warehouse HUAWEI","SPARE-ISSUE",
AM572="SPARE-HS","SPARE-ISSUE",
AM572="Power Telco","BSS",AM572="no impacts","no impacts"
),"")</f>
        <v>no impacts</v>
      </c>
      <c r="AL572" s="48" t="str" cm="1">
        <f t="array" ref="AL572">IFERROR(_xlfn.IFS(
AM572="MPR ISSUE","TX ISSUE",
AM572="BSS Hardware Issue","RAN ISSUE",
AM572="Sites strategiques, MLL, Pylone, etc.","ENVTECH",
AM572="AKTIVCO DEFAUT GE &amp; POWER Cabinet","POWER ISSUE",
AM572="AKTIVCO Coupure ENEO &amp; Baisse de tension","POWER ISSUE",
AM572="Coupure ENEO &amp; Baisse de tension","POWER ISSUE",
AM572="Defaut GE &amp; POWER Cabinet","POWER ISSUE",
AM572="Sharing","POWER ISSUE",
AM572="Sites strategiques &amp; DataCenter","POWER ISSUE",
AM572="Exclu","Exclu",
AM572="SAT","TX ISSUE",
AM572="SPARE-ISSUE","SPARE-ISSUE",
AM572="Fiber CAmtel","TX ISSUE",
AM572="Fiber AOF","TX ISSUE",
AM572="Projet OCM (HUAWEI)","TRAVAUX-HUAWEI",
AM572="Projet OCM (NOKIA)","TRAVAUX -NOKIA",
AM572="ACCESS-ISSUE","ACCESS-ISSUE",
AM572="Projet OCM (ZTE, NOKIA, autres projets)","TRAVAUX OCM",
AM572="No root CAuse","No root cause",
AM572="ODU HS","TX ISSUE",
AM572="IP &amp; VLAN","TX ISSUE",
AM572="Warehouse HUAWEI","SPARE-ISSUE",
AM572="SPARE-HS","SPARE-ISSUE",
AM572="Power Telco","RAN ISSUE",AM572="no impacts","no impacts"
),"")</f>
        <v>no impacts</v>
      </c>
      <c r="AM572" s="67" t="s">
        <v>5605</v>
      </c>
      <c r="AN572" s="48" t="str" cm="1">
        <f t="array" ref="AN572">IFERROR(_xlfn.IFS(
AM572="MPR ISSUE","ACTIVE",
AM572="BSS Hardware Issue","ACTIVE",
AM572="Sites strategiques, MLL, Pylone, etc.","PASSIVE",
AM572="AKTIVCO DEFAUT GE &amp; POWER Cabinet","PASSIVE",
AM572="AKTIVCO Coupure ENEO &amp; Baisse de tension","PASSIVE",
AM572="Coupure ENEO &amp; Baisse de tension","PASSIVE",
AM572="Defaut GE &amp; POWER Cabinet","PASSIVE",
AM572="Sharing","PASSIVE",
AM572="Sites strategiques &amp; DataCenter","PASSIVE",
AM572="Exclu","Exclu",
AM572="SAT","ACTIVE",
AM572="SPARE-ISSUE","SPARE-ISSUE",
AM572="Fiber CAmtel","ACTIVE",
AM572="Fiber AOF","ACTIVE",
AM572="Projet OCM (HUAWEI)","PLANNED WORKS",
AM572="Projet OCM (NOKIA)","PLANNED WORKS",
AM572="ACCESS-ISSUE","ACCESS-ISSUE",
AM572="Projet OCM (ZTE, NOKIA, autres projets)","PLANNED WORKS",
AM572="No root CAuse","No root cause",
AM572="ODU HS","ACTIVE",
AM572="IP &amp; VLAN","ACTIVE",
AM572="Warehouse HUAWEI","SPARE-ISSUE",
AM572="SPARE-HS","SPARE-ISSUE",
AM572="Power Telco","ACTIVE", AM572="no impacts","no impacts"
),"")</f>
        <v>no impacts</v>
      </c>
      <c r="AO572" s="93" t="s">
        <v>5537</v>
      </c>
      <c r="AP572" s="101" t="str">
        <f t="shared" si="24"/>
        <v>OST_170</v>
      </c>
      <c r="AR572" s="17" t="s">
        <v>5537</v>
      </c>
      <c r="AS572" s="7" t="s">
        <v>5537</v>
      </c>
      <c r="AT572" s="6"/>
      <c r="AU572" s="7"/>
      <c r="AV572" s="3" t="s">
        <v>5537</v>
      </c>
      <c r="AW572" s="18" t="s">
        <v>5537</v>
      </c>
      <c r="AX572" s="18" t="s">
        <v>5537</v>
      </c>
      <c r="AY572" s="18" t="s">
        <v>5537</v>
      </c>
      <c r="AZ572" s="18" t="s">
        <v>5537</v>
      </c>
      <c r="BA572" s="18" t="s">
        <v>5537</v>
      </c>
      <c r="BB572" s="18" t="s">
        <v>5537</v>
      </c>
      <c r="BC572" s="18" t="s">
        <v>5537</v>
      </c>
      <c r="BD572" s="18" t="s">
        <v>5537</v>
      </c>
      <c r="BE572" s="18" t="s">
        <v>5537</v>
      </c>
      <c r="BF572" s="18" t="s">
        <v>5537</v>
      </c>
      <c r="BG572" s="18" t="s">
        <v>5537</v>
      </c>
      <c r="BH572" s="18" t="s">
        <v>5537</v>
      </c>
      <c r="BI572" s="9" t="s">
        <v>5537</v>
      </c>
      <c r="BJ572" s="14"/>
      <c r="BK572" s="14" t="s">
        <v>5537</v>
      </c>
      <c r="BL572" s="14" t="str">
        <f>_xlfn.XLOOKUP(B572,'[4]cell downs 18042026 17h'!$B:$B,'[4]cell downs 18042026 17h'!$B:$B,"")</f>
        <v/>
      </c>
      <c r="BM572" s="14" t="str">
        <f>_xlfn.XLOOKUP(B572,'[5]Cells Huawei 19042026 15h'!$B:$B,'[5]Cells Huawei 19042026 15h'!$B:$B,"")</f>
        <v/>
      </c>
      <c r="BN572" s="9" t="str">
        <f>_xlfn.XLOOKUP(B572,'[6]cells down 19042026 9H40'!$B:$B,'[6]cells down 19042026 9H40'!$B:$B,"")</f>
        <v/>
      </c>
      <c r="BO572" s="9" t="s">
        <v>1479</v>
      </c>
      <c r="BP572" s="9" t="s">
        <v>12</v>
      </c>
      <c r="BQ572" s="115"/>
    </row>
    <row r="573" spans="1:69" s="9" customFormat="1" x14ac:dyDescent="0.3">
      <c r="A573" s="1" t="s">
        <v>1059</v>
      </c>
      <c r="B573" s="1" t="s">
        <v>1060</v>
      </c>
      <c r="C573" s="3" t="str">
        <f>_xlfn.XLOOKUP(B573,'[1]daily break down'!$D:$D,'[1]daily break down'!$E:$E,"")</f>
        <v>OUEST</v>
      </c>
      <c r="D573" s="1" t="s">
        <v>21</v>
      </c>
      <c r="E573" s="1" t="s">
        <v>987</v>
      </c>
      <c r="F573" s="3" t="s">
        <v>102</v>
      </c>
      <c r="G573" s="1" t="s">
        <v>1061</v>
      </c>
      <c r="H573" s="33" t="str">
        <f>_xlfn.XLOOKUP(B573,[2]CALCULATION!$B:$B,[2]CALCULATION!$H:$H,"")</f>
        <v>NOKIA</v>
      </c>
      <c r="I573" s="28">
        <v>0</v>
      </c>
      <c r="J573" s="28">
        <v>0</v>
      </c>
      <c r="K573" s="28">
        <v>0</v>
      </c>
      <c r="L573" s="28">
        <v>0</v>
      </c>
      <c r="M573" s="28">
        <v>14.922929802204877</v>
      </c>
      <c r="N573" s="28">
        <v>10.969301816894975</v>
      </c>
      <c r="O573" s="28">
        <v>0.13286988910407271</v>
      </c>
      <c r="P573" s="28">
        <v>1.4446413437091358E-3</v>
      </c>
      <c r="Q573" s="28">
        <v>0.19530180678650941</v>
      </c>
      <c r="R573" s="28">
        <v>7.1340313269589948E-5</v>
      </c>
      <c r="S573" s="94">
        <v>1.7835078317296165E-5</v>
      </c>
      <c r="T573" s="94">
        <f>_xlfn.XLOOKUP(B573,'[3]Nur des jours'!$B:$B,'[3]Nur des jours'!$U:$U,"")</f>
        <v>0</v>
      </c>
      <c r="U573" s="94">
        <v>7.1340313269589948E-5</v>
      </c>
      <c r="V573" s="94">
        <v>7.1340313269532038E-5</v>
      </c>
      <c r="W573" s="94">
        <v>0</v>
      </c>
      <c r="X573" s="94">
        <v>0.42033712578438676</v>
      </c>
      <c r="Y573" s="94">
        <v>0</v>
      </c>
      <c r="Z573" s="94">
        <v>6.5633088208015382E-3</v>
      </c>
      <c r="AA573" s="94">
        <v>0</v>
      </c>
      <c r="AB573" s="94">
        <v>5.985452283318056E-2</v>
      </c>
      <c r="AC573" s="94">
        <f>_xlfn.XLOOKUP(B573,'[3]Nur des jours'!$B:$B,'[3]Nur des jours'!$N:$N,"")</f>
        <v>1.8816007624852669E-2</v>
      </c>
      <c r="AD573" s="94">
        <v>1.8816007624852669E-2</v>
      </c>
      <c r="AE573" s="94">
        <v>0</v>
      </c>
      <c r="AF573" s="94">
        <v>3.4532030423887541E-2</v>
      </c>
      <c r="AG573" s="94">
        <v>1.3851131729803201E-2</v>
      </c>
      <c r="AH573" s="94">
        <v>1.8816007624852669E-2</v>
      </c>
      <c r="AI573" s="49" t="s">
        <v>5559</v>
      </c>
      <c r="AJ573" s="49"/>
      <c r="AK573" s="48" t="str" cm="1">
        <f t="array" ref="AK573">IFERROR(_xlfn.IFS(
AM573="MPR ISSUE","PDH",
AM573="BSS Hardware Issue","BSS",
AM573="Sites strategiques, MLL, Pylone, etc.","ENVTECH",
AM573="AKTIVCO DEFAUT GE &amp; POWER Cabinet","AKTIVCO",
AM573="AKTIVCO Coupure ENEO &amp; Baisse de tension","AKTIVCO GRID ONLY",
AM573="Coupure ENEO &amp; Baisse de tension","IHS GRID ONLY",
AM573="Defaut GE &amp; POWER Cabinet","IHS",
AM573="Sharing","Partners",
AM573="Sites strategiques &amp; DataCenter","SST &amp; DC",
AM573="Exclu","Exclu",
AM573="SAT","SAT",
AM573="SPARE-ISSUE","SPARE-ISSUE",
AM573="Fiber CAmtel","TRANS_FO_CAMTEL",
AM573="Fiber AOF","Fiber AOF",
AM573="Projet OCM (HUAWEI)","TRAVAUX-HUAWEI",
AM573="Projet OCM (NOKIA)","TRAVAUX-NOKIA",
AM573="ACCESS-ISSUE","ACCESS-ISSUE",
AM573="Projet OCM (ZTE, NOKIA, autres projets)","TRAVAUX OCM",
AM573="No root CAuse","No root cause",
AM573="ODU HS","PDH",
AM573="IP &amp; VLAN","PDH",
AM573="Warehouse HUAWEI","SPARE-ISSUE",
AM573="SPARE-HS","SPARE-ISSUE",
AM573="Power Telco","BSS",AM573="no impacts","no impacts"
),"")</f>
        <v>no impacts</v>
      </c>
      <c r="AL573" s="48" t="str" cm="1">
        <f t="array" ref="AL573">IFERROR(_xlfn.IFS(
AM573="MPR ISSUE","TX ISSUE",
AM573="BSS Hardware Issue","RAN ISSUE",
AM573="Sites strategiques, MLL, Pylone, etc.","ENVTECH",
AM573="AKTIVCO DEFAUT GE &amp; POWER Cabinet","POWER ISSUE",
AM573="AKTIVCO Coupure ENEO &amp; Baisse de tension","POWER ISSUE",
AM573="Coupure ENEO &amp; Baisse de tension","POWER ISSUE",
AM573="Defaut GE &amp; POWER Cabinet","POWER ISSUE",
AM573="Sharing","POWER ISSUE",
AM573="Sites strategiques &amp; DataCenter","POWER ISSUE",
AM573="Exclu","Exclu",
AM573="SAT","TX ISSUE",
AM573="SPARE-ISSUE","SPARE-ISSUE",
AM573="Fiber CAmtel","TX ISSUE",
AM573="Fiber AOF","TX ISSUE",
AM573="Projet OCM (HUAWEI)","TRAVAUX-HUAWEI",
AM573="Projet OCM (NOKIA)","TRAVAUX -NOKIA",
AM573="ACCESS-ISSUE","ACCESS-ISSUE",
AM573="Projet OCM (ZTE, NOKIA, autres projets)","TRAVAUX OCM",
AM573="No root CAuse","No root cause",
AM573="ODU HS","TX ISSUE",
AM573="IP &amp; VLAN","TX ISSUE",
AM573="Warehouse HUAWEI","SPARE-ISSUE",
AM573="SPARE-HS","SPARE-ISSUE",
AM573="Power Telco","RAN ISSUE",AM573="no impacts","no impacts"
),"")</f>
        <v>no impacts</v>
      </c>
      <c r="AM573" s="67" t="s">
        <v>5605</v>
      </c>
      <c r="AN573" s="48" t="str" cm="1">
        <f t="array" ref="AN573">IFERROR(_xlfn.IFS(
AM573="MPR ISSUE","ACTIVE",
AM573="BSS Hardware Issue","ACTIVE",
AM573="Sites strategiques, MLL, Pylone, etc.","PASSIVE",
AM573="AKTIVCO DEFAUT GE &amp; POWER Cabinet","PASSIVE",
AM573="AKTIVCO Coupure ENEO &amp; Baisse de tension","PASSIVE",
AM573="Coupure ENEO &amp; Baisse de tension","PASSIVE",
AM573="Defaut GE &amp; POWER Cabinet","PASSIVE",
AM573="Sharing","PASSIVE",
AM573="Sites strategiques &amp; DataCenter","PASSIVE",
AM573="Exclu","Exclu",
AM573="SAT","ACTIVE",
AM573="SPARE-ISSUE","SPARE-ISSUE",
AM573="Fiber CAmtel","ACTIVE",
AM573="Fiber AOF","ACTIVE",
AM573="Projet OCM (HUAWEI)","PLANNED WORKS",
AM573="Projet OCM (NOKIA)","PLANNED WORKS",
AM573="ACCESS-ISSUE","ACCESS-ISSUE",
AM573="Projet OCM (ZTE, NOKIA, autres projets)","PLANNED WORKS",
AM573="No root CAuse","No root cause",
AM573="ODU HS","ACTIVE",
AM573="IP &amp; VLAN","ACTIVE",
AM573="Warehouse HUAWEI","SPARE-ISSUE",
AM573="SPARE-HS","SPARE-ISSUE",
AM573="Power Telco","ACTIVE", AM573="no impacts","no impacts"
),"")</f>
        <v>no impacts</v>
      </c>
      <c r="AO573" s="93" t="s">
        <v>5537</v>
      </c>
      <c r="AP573" s="101" t="str">
        <f t="shared" si="24"/>
        <v>OST_294</v>
      </c>
      <c r="AR573" s="17" t="s">
        <v>5537</v>
      </c>
      <c r="AS573" s="7" t="s">
        <v>5537</v>
      </c>
      <c r="AT573" s="6"/>
      <c r="AU573" s="7"/>
      <c r="AV573" s="3" t="s">
        <v>5537</v>
      </c>
      <c r="AW573" s="18" t="s">
        <v>5537</v>
      </c>
      <c r="AX573" s="18" t="s">
        <v>5537</v>
      </c>
      <c r="AY573" s="18" t="s">
        <v>5537</v>
      </c>
      <c r="AZ573" s="18" t="s">
        <v>5537</v>
      </c>
      <c r="BA573" s="18" t="s">
        <v>5537</v>
      </c>
      <c r="BB573" s="18" t="s">
        <v>5537</v>
      </c>
      <c r="BC573" s="18" t="s">
        <v>5537</v>
      </c>
      <c r="BD573" s="18" t="s">
        <v>5537</v>
      </c>
      <c r="BE573" s="18" t="s">
        <v>5537</v>
      </c>
      <c r="BF573" s="18" t="s">
        <v>5537</v>
      </c>
      <c r="BG573" s="18" t="s">
        <v>5537</v>
      </c>
      <c r="BH573" s="18" t="s">
        <v>5537</v>
      </c>
      <c r="BI573" s="9" t="s">
        <v>5537</v>
      </c>
      <c r="BJ573" s="14"/>
      <c r="BK573" s="14" t="s">
        <v>5537</v>
      </c>
      <c r="BL573" s="14" t="str">
        <f>_xlfn.XLOOKUP(B573,'[4]cell downs 18042026 17h'!$B:$B,'[4]cell downs 18042026 17h'!$B:$B,"")</f>
        <v/>
      </c>
      <c r="BM573" s="14" t="str">
        <f>_xlfn.XLOOKUP(B573,'[5]Cells Huawei 19042026 15h'!$B:$B,'[5]Cells Huawei 19042026 15h'!$B:$B,"")</f>
        <v/>
      </c>
      <c r="BN573" s="9" t="str">
        <f>_xlfn.XLOOKUP(B573,'[6]cells down 19042026 9H40'!$B:$B,'[6]cells down 19042026 9H40'!$B:$B,"")</f>
        <v/>
      </c>
      <c r="BO573" s="9" t="s">
        <v>5537</v>
      </c>
      <c r="BP573" s="9" t="s">
        <v>5537</v>
      </c>
      <c r="BQ573" s="115"/>
    </row>
    <row r="574" spans="1:69" s="9" customFormat="1" x14ac:dyDescent="0.3">
      <c r="A574" s="1" t="s">
        <v>1853</v>
      </c>
      <c r="B574" s="1" t="s">
        <v>1854</v>
      </c>
      <c r="C574" s="3" t="str">
        <f>_xlfn.XLOOKUP(B574,'[1]daily break down'!$D:$D,'[1]daily break down'!$E:$E,"")</f>
        <v>ADAMAOUA</v>
      </c>
      <c r="D574" s="1" t="s">
        <v>21</v>
      </c>
      <c r="E574" s="1" t="s">
        <v>122</v>
      </c>
      <c r="F574" s="3" t="s">
        <v>90</v>
      </c>
      <c r="G574" s="1" t="s">
        <v>1273</v>
      </c>
      <c r="H574" s="33" t="str">
        <f>_xlfn.XLOOKUP(B574,[2]CALCULATION!$B:$B,[2]CALCULATION!$H:$H,"")</f>
        <v>NOKIA</v>
      </c>
      <c r="I574" s="28">
        <v>4.6264914920102314</v>
      </c>
      <c r="J574" s="28">
        <v>0.18599534490805547</v>
      </c>
      <c r="K574" s="28">
        <v>1.9566732501479646E-2</v>
      </c>
      <c r="L574" s="28">
        <v>1.0131387693603142E-2</v>
      </c>
      <c r="M574" s="28">
        <v>2.8896419284469291E-2</v>
      </c>
      <c r="N574" s="28">
        <v>1.6356748836521211E-2</v>
      </c>
      <c r="O574" s="28">
        <v>3.2461344362937031E-2</v>
      </c>
      <c r="P574" s="28">
        <v>7.9012803147720957E-3</v>
      </c>
      <c r="Q574" s="28">
        <v>1.8799689942363914E-2</v>
      </c>
      <c r="R574" s="28">
        <v>5.5115140314230234E-3</v>
      </c>
      <c r="S574" s="94">
        <v>9.5388161326533216E-2</v>
      </c>
      <c r="T574" s="94">
        <f>_xlfn.XLOOKUP(B574,'[3]Nur des jours'!$B:$B,'[3]Nur des jours'!$U:$U,"")</f>
        <v>0</v>
      </c>
      <c r="U574" s="94">
        <v>6.3501704990375886E-3</v>
      </c>
      <c r="V574" s="94">
        <v>9.9174339149505457E-3</v>
      </c>
      <c r="W574" s="94">
        <v>0</v>
      </c>
      <c r="X574" s="94">
        <v>3.2321342733439243E-2</v>
      </c>
      <c r="Y574" s="94">
        <v>8.0267143144544251E-3</v>
      </c>
      <c r="Z574" s="94">
        <v>0.26986981987610725</v>
      </c>
      <c r="AA574" s="94">
        <v>0.11354524136117877</v>
      </c>
      <c r="AB574" s="94">
        <v>5.4939009254776393E-3</v>
      </c>
      <c r="AC574" s="94">
        <f>_xlfn.XLOOKUP(B574,'[3]Nur des jours'!$B:$B,'[3]Nur des jours'!$N:$N,"")</f>
        <v>1.8693577662858795E-2</v>
      </c>
      <c r="AD574" s="94">
        <v>1.8693577662858795E-2</v>
      </c>
      <c r="AE574" s="94">
        <v>3.3472017393459064E-2</v>
      </c>
      <c r="AF574" s="94">
        <v>4.1445631930874707E-2</v>
      </c>
      <c r="AG574" s="94">
        <v>0</v>
      </c>
      <c r="AH574" s="94">
        <v>1.8693577662858795E-2</v>
      </c>
      <c r="AI574" s="49" t="s">
        <v>5559</v>
      </c>
      <c r="AJ574" s="49"/>
      <c r="AK574" s="48" t="str" cm="1">
        <f t="array" ref="AK574">IFERROR(_xlfn.IFS(
AM574="MPR ISSUE","PDH",
AM574="BSS Hardware Issue","BSS",
AM574="Sites strategiques, MLL, Pylone, etc.","ENVTECH",
AM574="AKTIVCO DEFAUT GE &amp; POWER Cabinet","AKTIVCO",
AM574="AKTIVCO Coupure ENEO &amp; Baisse de tension","AKTIVCO GRID ONLY",
AM574="Coupure ENEO &amp; Baisse de tension","IHS GRID ONLY",
AM574="Defaut GE &amp; POWER Cabinet","IHS",
AM574="Sharing","Partners",
AM574="Sites strategiques &amp; DataCenter","SST &amp; DC",
AM574="Exclu","Exclu",
AM574="SAT","SAT",
AM574="SPARE-ISSUE","SPARE-ISSUE",
AM574="Fiber CAmtel","TRANS_FO_CAMTEL",
AM574="Fiber AOF","Fiber AOF",
AM574="Projet OCM (HUAWEI)","TRAVAUX-HUAWEI",
AM574="Projet OCM (NOKIA)","TRAVAUX-NOKIA",
AM574="ACCESS-ISSUE","ACCESS-ISSUE",
AM574="Projet OCM (ZTE, NOKIA, autres projets)","TRAVAUX OCM",
AM574="No root CAuse","No root cause",
AM574="ODU HS","PDH",
AM574="IP &amp; VLAN","PDH",
AM574="Warehouse HUAWEI","SPARE-ISSUE",
AM574="SPARE-HS","SPARE-ISSUE",
AM574="Power Telco","BSS",AM574="no impacts","no impacts"
),"")</f>
        <v>no impacts</v>
      </c>
      <c r="AL574" s="48" t="str" cm="1">
        <f t="array" ref="AL574">IFERROR(_xlfn.IFS(
AM574="MPR ISSUE","TX ISSUE",
AM574="BSS Hardware Issue","RAN ISSUE",
AM574="Sites strategiques, MLL, Pylone, etc.","ENVTECH",
AM574="AKTIVCO DEFAUT GE &amp; POWER Cabinet","POWER ISSUE",
AM574="AKTIVCO Coupure ENEO &amp; Baisse de tension","POWER ISSUE",
AM574="Coupure ENEO &amp; Baisse de tension","POWER ISSUE",
AM574="Defaut GE &amp; POWER Cabinet","POWER ISSUE",
AM574="Sharing","POWER ISSUE",
AM574="Sites strategiques &amp; DataCenter","POWER ISSUE",
AM574="Exclu","Exclu",
AM574="SAT","TX ISSUE",
AM574="SPARE-ISSUE","SPARE-ISSUE",
AM574="Fiber CAmtel","TX ISSUE",
AM574="Fiber AOF","TX ISSUE",
AM574="Projet OCM (HUAWEI)","TRAVAUX-HUAWEI",
AM574="Projet OCM (NOKIA)","TRAVAUX -NOKIA",
AM574="ACCESS-ISSUE","ACCESS-ISSUE",
AM574="Projet OCM (ZTE, NOKIA, autres projets)","TRAVAUX OCM",
AM574="No root CAuse","No root cause",
AM574="ODU HS","TX ISSUE",
AM574="IP &amp; VLAN","TX ISSUE",
AM574="Warehouse HUAWEI","SPARE-ISSUE",
AM574="SPARE-HS","SPARE-ISSUE",
AM574="Power Telco","RAN ISSUE",AM574="no impacts","no impacts"
),"")</f>
        <v>no impacts</v>
      </c>
      <c r="AM574" s="67" t="s">
        <v>5605</v>
      </c>
      <c r="AN574" s="48" t="str" cm="1">
        <f t="array" ref="AN574">IFERROR(_xlfn.IFS(
AM574="MPR ISSUE","ACTIVE",
AM574="BSS Hardware Issue","ACTIVE",
AM574="Sites strategiques, MLL, Pylone, etc.","PASSIVE",
AM574="AKTIVCO DEFAUT GE &amp; POWER Cabinet","PASSIVE",
AM574="AKTIVCO Coupure ENEO &amp; Baisse de tension","PASSIVE",
AM574="Coupure ENEO &amp; Baisse de tension","PASSIVE",
AM574="Defaut GE &amp; POWER Cabinet","PASSIVE",
AM574="Sharing","PASSIVE",
AM574="Sites strategiques &amp; DataCenter","PASSIVE",
AM574="Exclu","Exclu",
AM574="SAT","ACTIVE",
AM574="SPARE-ISSUE","SPARE-ISSUE",
AM574="Fiber CAmtel","ACTIVE",
AM574="Fiber AOF","ACTIVE",
AM574="Projet OCM (HUAWEI)","PLANNED WORKS",
AM574="Projet OCM (NOKIA)","PLANNED WORKS",
AM574="ACCESS-ISSUE","ACCESS-ISSUE",
AM574="Projet OCM (ZTE, NOKIA, autres projets)","PLANNED WORKS",
AM574="No root CAuse","No root cause",
AM574="ODU HS","ACTIVE",
AM574="IP &amp; VLAN","ACTIVE",
AM574="Warehouse HUAWEI","SPARE-ISSUE",
AM574="SPARE-HS","SPARE-ISSUE",
AM574="Power Telco","ACTIVE", AM574="no impacts","no impacts"
),"")</f>
        <v>no impacts</v>
      </c>
      <c r="AO574" s="93" t="s">
        <v>5537</v>
      </c>
      <c r="AP574" s="101" t="str">
        <f t="shared" si="24"/>
        <v>ADM_133</v>
      </c>
      <c r="AR574" s="17" t="s">
        <v>5537</v>
      </c>
      <c r="AS574" s="7" t="s">
        <v>5537</v>
      </c>
      <c r="AT574" s="6"/>
      <c r="AU574" s="7"/>
      <c r="AV574" s="3" t="s">
        <v>5537</v>
      </c>
      <c r="AW574" s="18" t="s">
        <v>5537</v>
      </c>
      <c r="AX574" s="18" t="s">
        <v>5537</v>
      </c>
      <c r="AY574" s="18" t="s">
        <v>5537</v>
      </c>
      <c r="AZ574" s="18" t="s">
        <v>5537</v>
      </c>
      <c r="BA574" s="18" t="s">
        <v>5537</v>
      </c>
      <c r="BB574" s="18" t="s">
        <v>5537</v>
      </c>
      <c r="BC574" s="18" t="s">
        <v>5537</v>
      </c>
      <c r="BD574" s="18" t="s">
        <v>5537</v>
      </c>
      <c r="BE574" s="18" t="s">
        <v>5537</v>
      </c>
      <c r="BF574" s="18" t="s">
        <v>5537</v>
      </c>
      <c r="BG574" s="18" t="s">
        <v>5537</v>
      </c>
      <c r="BH574" s="18" t="s">
        <v>5537</v>
      </c>
      <c r="BI574" s="9" t="s">
        <v>5537</v>
      </c>
      <c r="BJ574" s="14"/>
      <c r="BK574" s="14" t="s">
        <v>5537</v>
      </c>
      <c r="BL574" s="14" t="str">
        <f>_xlfn.XLOOKUP(B574,'[4]cell downs 18042026 17h'!$B:$B,'[4]cell downs 18042026 17h'!$B:$B,"")</f>
        <v/>
      </c>
      <c r="BM574" s="14" t="str">
        <f>_xlfn.XLOOKUP(B574,'[5]Cells Huawei 19042026 15h'!$B:$B,'[5]Cells Huawei 19042026 15h'!$B:$B,"")</f>
        <v/>
      </c>
      <c r="BN574" s="9" t="str">
        <f>_xlfn.XLOOKUP(B574,'[6]cells down 19042026 9H40'!$B:$B,'[6]cells down 19042026 9H40'!$B:$B,"")</f>
        <v/>
      </c>
      <c r="BO574" s="9" t="s">
        <v>5537</v>
      </c>
      <c r="BP574" s="9" t="s">
        <v>5537</v>
      </c>
      <c r="BQ574" s="115"/>
    </row>
    <row r="575" spans="1:69" s="9" customFormat="1" x14ac:dyDescent="0.3">
      <c r="A575" s="1" t="s">
        <v>2615</v>
      </c>
      <c r="B575" s="8" t="s">
        <v>2616</v>
      </c>
      <c r="C575" s="3" t="str">
        <f>_xlfn.XLOOKUP(B575,'[1]daily break down'!$D:$D,'[1]daily break down'!$E:$E,"")</f>
        <v>Yaounde</v>
      </c>
      <c r="D575" s="1" t="s">
        <v>11</v>
      </c>
      <c r="E575" s="1" t="s">
        <v>12</v>
      </c>
      <c r="F575" s="3" t="s">
        <v>37</v>
      </c>
      <c r="G575" s="1" t="s">
        <v>38</v>
      </c>
      <c r="H575" s="34" t="str">
        <f>_xlfn.XLOOKUP(B575,[2]CALCULATION!$B:$B,[2]CALCULATION!$H:$H,"")</f>
        <v>ZTE</v>
      </c>
      <c r="I575" s="28">
        <v>0</v>
      </c>
      <c r="J575" s="28">
        <v>0</v>
      </c>
      <c r="K575" s="28">
        <v>0</v>
      </c>
      <c r="L575" s="28">
        <v>0</v>
      </c>
      <c r="M575" s="28">
        <v>0</v>
      </c>
      <c r="N575" s="28">
        <v>0</v>
      </c>
      <c r="O575" s="28">
        <v>0</v>
      </c>
      <c r="P575" s="28">
        <v>0</v>
      </c>
      <c r="Q575" s="28">
        <v>0</v>
      </c>
      <c r="R575" s="28">
        <v>0</v>
      </c>
      <c r="S575" s="94">
        <v>0</v>
      </c>
      <c r="T575" s="94">
        <f>_xlfn.XLOOKUP(B575,'[3]Nur des jours'!$B:$B,'[3]Nur des jours'!$U:$U,"")</f>
        <v>0</v>
      </c>
      <c r="U575" s="94">
        <v>0</v>
      </c>
      <c r="V575" s="94">
        <v>0</v>
      </c>
      <c r="W575" s="94">
        <v>0</v>
      </c>
      <c r="X575" s="94">
        <v>0</v>
      </c>
      <c r="Y575" s="94">
        <v>0</v>
      </c>
      <c r="Z575" s="94">
        <v>0</v>
      </c>
      <c r="AA575" s="94">
        <v>0</v>
      </c>
      <c r="AB575" s="94">
        <v>4.3089549214828389E-2</v>
      </c>
      <c r="AC575" s="94">
        <f>_xlfn.XLOOKUP(B575,'[3]Nur des jours'!$B:$B,'[3]Nur des jours'!$N:$N,"")</f>
        <v>1.7514046907682379E-2</v>
      </c>
      <c r="AD575" s="94">
        <v>1.7514046907682379E-2</v>
      </c>
      <c r="AE575" s="94">
        <v>0</v>
      </c>
      <c r="AF575" s="94">
        <v>1.2750288156504138E-3</v>
      </c>
      <c r="AG575" s="94">
        <v>3.2763911597904621E-2</v>
      </c>
      <c r="AH575" s="94">
        <v>1.7514046907682379E-2</v>
      </c>
      <c r="AI575" s="49" t="s">
        <v>5559</v>
      </c>
      <c r="AJ575" s="49"/>
      <c r="AK575" s="48" t="str" cm="1">
        <f t="array" ref="AK575">IFERROR(_xlfn.IFS(
AM575="MPR ISSUE","PDH",
AM575="BSS Hardware Issue","BSS",
AM575="Sites strategiques, MLL, Pylone, etc.","ENVTECH",
AM575="AKTIVCO DEFAUT GE &amp; POWER Cabinet","AKTIVCO",
AM575="AKTIVCO Coupure ENEO &amp; Baisse de tension","AKTIVCO GRID ONLY",
AM575="Coupure ENEO &amp; Baisse de tension","IHS GRID ONLY",
AM575="Defaut GE &amp; POWER Cabinet","IHS",
AM575="Sharing","Partners",
AM575="Sites strategiques &amp; DataCenter","SST &amp; DC",
AM575="Exclu","Exclu",
AM575="SAT","SAT",
AM575="SPARE-ISSUE","SPARE-ISSUE",
AM575="Fiber CAmtel","TRANS_FO_CAMTEL",
AM575="Fiber AOF","Fiber AOF",
AM575="Projet OCM (HUAWEI)","TRAVAUX-HUAWEI",
AM575="Projet OCM (NOKIA)","TRAVAUX-NOKIA",
AM575="ACCESS-ISSUE","ACCESS-ISSUE",
AM575="Projet OCM (ZTE, NOKIA, autres projets)","TRAVAUX OCM",
AM575="No root CAuse","No root cause",
AM575="ODU HS","PDH",
AM575="IP &amp; VLAN","PDH",
AM575="Warehouse HUAWEI","SPARE-ISSUE",
AM575="SPARE-HS","SPARE-ISSUE",
AM575="Power Telco","BSS",AM575="no impacts","no impacts"
),"")</f>
        <v>no impacts</v>
      </c>
      <c r="AL575" s="48" t="str" cm="1">
        <f t="array" ref="AL575">IFERROR(_xlfn.IFS(
AM575="MPR ISSUE","TX ISSUE",
AM575="BSS Hardware Issue","RAN ISSUE",
AM575="Sites strategiques, MLL, Pylone, etc.","ENVTECH",
AM575="AKTIVCO DEFAUT GE &amp; POWER Cabinet","POWER ISSUE",
AM575="AKTIVCO Coupure ENEO &amp; Baisse de tension","POWER ISSUE",
AM575="Coupure ENEO &amp; Baisse de tension","POWER ISSUE",
AM575="Defaut GE &amp; POWER Cabinet","POWER ISSUE",
AM575="Sharing","POWER ISSUE",
AM575="Sites strategiques &amp; DataCenter","POWER ISSUE",
AM575="Exclu","Exclu",
AM575="SAT","TX ISSUE",
AM575="SPARE-ISSUE","SPARE-ISSUE",
AM575="Fiber CAmtel","TX ISSUE",
AM575="Fiber AOF","TX ISSUE",
AM575="Projet OCM (HUAWEI)","TRAVAUX-HUAWEI",
AM575="Projet OCM (NOKIA)","TRAVAUX -NOKIA",
AM575="ACCESS-ISSUE","ACCESS-ISSUE",
AM575="Projet OCM (ZTE, NOKIA, autres projets)","TRAVAUX OCM",
AM575="No root CAuse","No root cause",
AM575="ODU HS","TX ISSUE",
AM575="IP &amp; VLAN","TX ISSUE",
AM575="Warehouse HUAWEI","SPARE-ISSUE",
AM575="SPARE-HS","SPARE-ISSUE",
AM575="Power Telco","RAN ISSUE",AM575="no impacts","no impacts"
),"")</f>
        <v>no impacts</v>
      </c>
      <c r="AM575" s="67" t="s">
        <v>5605</v>
      </c>
      <c r="AN575" s="48" t="str" cm="1">
        <f t="array" ref="AN575">IFERROR(_xlfn.IFS(
AM575="MPR ISSUE","ACTIVE",
AM575="BSS Hardware Issue","ACTIVE",
AM575="Sites strategiques, MLL, Pylone, etc.","PASSIVE",
AM575="AKTIVCO DEFAUT GE &amp; POWER Cabinet","PASSIVE",
AM575="AKTIVCO Coupure ENEO &amp; Baisse de tension","PASSIVE",
AM575="Coupure ENEO &amp; Baisse de tension","PASSIVE",
AM575="Defaut GE &amp; POWER Cabinet","PASSIVE",
AM575="Sharing","PASSIVE",
AM575="Sites strategiques &amp; DataCenter","PASSIVE",
AM575="Exclu","Exclu",
AM575="SAT","ACTIVE",
AM575="SPARE-ISSUE","SPARE-ISSUE",
AM575="Fiber CAmtel","ACTIVE",
AM575="Fiber AOF","ACTIVE",
AM575="Projet OCM (HUAWEI)","PLANNED WORKS",
AM575="Projet OCM (NOKIA)","PLANNED WORKS",
AM575="ACCESS-ISSUE","ACCESS-ISSUE",
AM575="Projet OCM (ZTE, NOKIA, autres projets)","PLANNED WORKS",
AM575="No root CAuse","No root cause",
AM575="ODU HS","ACTIVE",
AM575="IP &amp; VLAN","ACTIVE",
AM575="Warehouse HUAWEI","SPARE-ISSUE",
AM575="SPARE-HS","SPARE-ISSUE",
AM575="Power Telco","ACTIVE", AM575="no impacts","no impacts"
),"")</f>
        <v>no impacts</v>
      </c>
      <c r="AO575" s="93" t="s">
        <v>5537</v>
      </c>
      <c r="AP575" s="101" t="str">
        <f t="shared" si="24"/>
        <v>CTR_317</v>
      </c>
      <c r="AR575" s="17" t="s">
        <v>5537</v>
      </c>
      <c r="AS575" s="7" t="s">
        <v>5537</v>
      </c>
      <c r="AT575" s="6"/>
      <c r="AU575" s="7"/>
      <c r="AV575" s="3" t="s">
        <v>5537</v>
      </c>
      <c r="AW575" s="18" t="s">
        <v>5537</v>
      </c>
      <c r="AX575" s="18" t="s">
        <v>5537</v>
      </c>
      <c r="AY575" s="18" t="s">
        <v>5537</v>
      </c>
      <c r="AZ575" s="18" t="s">
        <v>5537</v>
      </c>
      <c r="BA575" s="18" t="s">
        <v>5537</v>
      </c>
      <c r="BB575" s="18" t="s">
        <v>5537</v>
      </c>
      <c r="BC575" s="18" t="s">
        <v>5537</v>
      </c>
      <c r="BD575" s="18" t="s">
        <v>5537</v>
      </c>
      <c r="BE575" s="18" t="s">
        <v>5537</v>
      </c>
      <c r="BF575" s="18" t="s">
        <v>5537</v>
      </c>
      <c r="BG575" s="18" t="s">
        <v>5537</v>
      </c>
      <c r="BH575" s="18" t="s">
        <v>5537</v>
      </c>
      <c r="BI575" s="9" t="s">
        <v>5537</v>
      </c>
      <c r="BJ575" s="14"/>
      <c r="BK575" s="14" t="s">
        <v>5537</v>
      </c>
      <c r="BL575" s="14" t="str">
        <f>_xlfn.XLOOKUP(B575,'[4]cell downs 18042026 17h'!$B:$B,'[4]cell downs 18042026 17h'!$B:$B,"")</f>
        <v/>
      </c>
      <c r="BM575" s="14" t="str">
        <f>_xlfn.XLOOKUP(B575,'[5]Cells Huawei 19042026 15h'!$B:$B,'[5]Cells Huawei 19042026 15h'!$B:$B,"")</f>
        <v/>
      </c>
      <c r="BN575" s="9" t="str">
        <f>_xlfn.XLOOKUP(B575,'[6]cells down 19042026 9H40'!$B:$B,'[6]cells down 19042026 9H40'!$B:$B,"")</f>
        <v/>
      </c>
      <c r="BO575" s="9" t="s">
        <v>5537</v>
      </c>
      <c r="BP575" s="9" t="s">
        <v>12</v>
      </c>
      <c r="BQ575" s="115"/>
    </row>
    <row r="576" spans="1:69" s="9" customFormat="1" x14ac:dyDescent="0.3">
      <c r="A576" s="1" t="s">
        <v>1831</v>
      </c>
      <c r="B576" s="8" t="s">
        <v>1832</v>
      </c>
      <c r="C576" s="3" t="str">
        <f>_xlfn.XLOOKUP(B576,'[1]daily break down'!$D:$D,'[1]daily break down'!$E:$E,"")</f>
        <v>CENTRE</v>
      </c>
      <c r="D576" s="1" t="s">
        <v>21</v>
      </c>
      <c r="E576" s="1"/>
      <c r="F576" s="3" t="s">
        <v>226</v>
      </c>
      <c r="G576" s="1" t="s">
        <v>1831</v>
      </c>
      <c r="H576" s="33" t="str">
        <f>_xlfn.XLOOKUP(B576,[2]CALCULATION!$B:$B,[2]CALCULATION!$H:$H,"")</f>
        <v>NOKIA</v>
      </c>
      <c r="I576" s="28">
        <v>2.4969109644355321E-3</v>
      </c>
      <c r="J576" s="28">
        <v>0</v>
      </c>
      <c r="K576" s="28">
        <v>0</v>
      </c>
      <c r="L576" s="28">
        <v>0</v>
      </c>
      <c r="M576" s="28">
        <v>0</v>
      </c>
      <c r="N576" s="28">
        <v>0</v>
      </c>
      <c r="O576" s="28">
        <v>0</v>
      </c>
      <c r="P576" s="28">
        <v>0</v>
      </c>
      <c r="Q576" s="28">
        <v>0</v>
      </c>
      <c r="R576" s="28">
        <v>0</v>
      </c>
      <c r="S576" s="94">
        <v>0</v>
      </c>
      <c r="T576" s="94">
        <f>_xlfn.XLOOKUP(B576,'[3]Nur des jours'!$B:$B,'[3]Nur des jours'!$U:$U,"")</f>
        <v>0</v>
      </c>
      <c r="U576" s="94">
        <v>0</v>
      </c>
      <c r="V576" s="94">
        <v>0</v>
      </c>
      <c r="W576" s="94">
        <v>0</v>
      </c>
      <c r="X576" s="94">
        <v>0</v>
      </c>
      <c r="Y576" s="94">
        <v>0</v>
      </c>
      <c r="Z576" s="94">
        <v>0</v>
      </c>
      <c r="AA576" s="94">
        <v>0</v>
      </c>
      <c r="AB576" s="94">
        <v>0</v>
      </c>
      <c r="AC576" s="94">
        <f>_xlfn.XLOOKUP(B576,'[3]Nur des jours'!$B:$B,'[3]Nur des jours'!$N:$N,"")</f>
        <v>1.7103840106382658E-2</v>
      </c>
      <c r="AD576" s="94">
        <v>1.7103840106382658E-2</v>
      </c>
      <c r="AE576" s="94">
        <v>5.6702596629217977E-2</v>
      </c>
      <c r="AF576" s="94">
        <v>2.682873132932799E-2</v>
      </c>
      <c r="AG576" s="94">
        <v>0</v>
      </c>
      <c r="AH576" s="94">
        <v>1.7103840106382658E-2</v>
      </c>
      <c r="AI576" s="49" t="s">
        <v>5559</v>
      </c>
      <c r="AJ576" s="49"/>
      <c r="AK576" s="48" t="str" cm="1">
        <f t="array" ref="AK576">IFERROR(_xlfn.IFS(
AM576="MPR ISSUE","PDH",
AM576="BSS Hardware Issue","BSS",
AM576="Sites strategiques, MLL, Pylone, etc.","ENVTECH",
AM576="AKTIVCO DEFAUT GE &amp; POWER Cabinet","AKTIVCO",
AM576="AKTIVCO Coupure ENEO &amp; Baisse de tension","AKTIVCO GRID ONLY",
AM576="Coupure ENEO &amp; Baisse de tension","IHS GRID ONLY",
AM576="Defaut GE &amp; POWER Cabinet","IHS",
AM576="Sharing","Partners",
AM576="Sites strategiques &amp; DataCenter","SST &amp; DC",
AM576="Exclu","Exclu",
AM576="SAT","SAT",
AM576="SPARE-ISSUE","SPARE-ISSUE",
AM576="Fiber CAmtel","TRANS_FO_CAMTEL",
AM576="Fiber AOF","Fiber AOF",
AM576="Projet OCM (HUAWEI)","TRAVAUX-HUAWEI",
AM576="Projet OCM (NOKIA)","TRAVAUX-NOKIA",
AM576="ACCESS-ISSUE","ACCESS-ISSUE",
AM576="Projet OCM (ZTE, NOKIA, autres projets)","TRAVAUX OCM",
AM576="No root CAuse","No root cause",
AM576="ODU HS","PDH",
AM576="IP &amp; VLAN","PDH",
AM576="Warehouse HUAWEI","SPARE-ISSUE",
AM576="SPARE-HS","SPARE-ISSUE",
AM576="Power Telco","BSS",AM576="no impacts","no impacts"
),"")</f>
        <v>BSS</v>
      </c>
      <c r="AL576" s="48" t="str" cm="1">
        <f t="array" ref="AL576">IFERROR(_xlfn.IFS(
AM576="MPR ISSUE","TX ISSUE",
AM576="BSS Hardware Issue","RAN ISSUE",
AM576="Sites strategiques, MLL, Pylone, etc.","ENVTECH",
AM576="AKTIVCO DEFAUT GE &amp; POWER Cabinet","POWER ISSUE",
AM576="AKTIVCO Coupure ENEO &amp; Baisse de tension","POWER ISSUE",
AM576="Coupure ENEO &amp; Baisse de tension","POWER ISSUE",
AM576="Defaut GE &amp; POWER Cabinet","POWER ISSUE",
AM576="Sharing","POWER ISSUE",
AM576="Sites strategiques &amp; DataCenter","POWER ISSUE",
AM576="Exclu","Exclu",
AM576="SAT","TX ISSUE",
AM576="SPARE-ISSUE","SPARE-ISSUE",
AM576="Fiber CAmtel","TX ISSUE",
AM576="Fiber AOF","TX ISSUE",
AM576="Projet OCM (HUAWEI)","TRAVAUX-HUAWEI",
AM576="Projet OCM (NOKIA)","TRAVAUX -NOKIA",
AM576="ACCESS-ISSUE","ACCESS-ISSUE",
AM576="Projet OCM (ZTE, NOKIA, autres projets)","TRAVAUX OCM",
AM576="No root CAuse","No root cause",
AM576="ODU HS","TX ISSUE",
AM576="IP &amp; VLAN","TX ISSUE",
AM576="Warehouse HUAWEI","SPARE-ISSUE",
AM576="SPARE-HS","SPARE-ISSUE",
AM576="Power Telco","RAN ISSUE",AM576="no impacts","no impacts"
),"")</f>
        <v>RAN ISSUE</v>
      </c>
      <c r="AM576" s="67" t="s">
        <v>5320</v>
      </c>
      <c r="AN576" s="48" t="str" cm="1">
        <f t="array" ref="AN576">IFERROR(_xlfn.IFS(
AM576="MPR ISSUE","ACTIVE",
AM576="BSS Hardware Issue","ACTIVE",
AM576="Sites strategiques, MLL, Pylone, etc.","PASSIVE",
AM576="AKTIVCO DEFAUT GE &amp; POWER Cabinet","PASSIVE",
AM576="AKTIVCO Coupure ENEO &amp; Baisse de tension","PASSIVE",
AM576="Coupure ENEO &amp; Baisse de tension","PASSIVE",
AM576="Defaut GE &amp; POWER Cabinet","PASSIVE",
AM576="Sharing","PASSIVE",
AM576="Sites strategiques &amp; DataCenter","PASSIVE",
AM576="Exclu","Exclu",
AM576="SAT","ACTIVE",
AM576="SPARE-ISSUE","SPARE-ISSUE",
AM576="Fiber CAmtel","ACTIVE",
AM576="Fiber AOF","ACTIVE",
AM576="Projet OCM (HUAWEI)","PLANNED WORKS",
AM576="Projet OCM (NOKIA)","PLANNED WORKS",
AM576="ACCESS-ISSUE","ACCESS-ISSUE",
AM576="Projet OCM (ZTE, NOKIA, autres projets)","PLANNED WORKS",
AM576="No root CAuse","No root cause",
AM576="ODU HS","ACTIVE",
AM576="IP &amp; VLAN","ACTIVE",
AM576="Warehouse HUAWEI","SPARE-ISSUE",
AM576="SPARE-HS","SPARE-ISSUE",
AM576="Power Telco","ACTIVE", AM576="no impacts","no impacts"
),"")</f>
        <v>ACTIVE</v>
      </c>
      <c r="AO576" s="93" t="s">
        <v>6406</v>
      </c>
      <c r="AP576" s="101" t="str">
        <f t="shared" si="24"/>
        <v>EST_023</v>
      </c>
      <c r="AR576" s="17" t="s">
        <v>5537</v>
      </c>
      <c r="AS576" s="7" t="s">
        <v>5537</v>
      </c>
      <c r="AT576" s="6"/>
      <c r="AU576" s="7"/>
      <c r="AV576" s="3" t="s">
        <v>5537</v>
      </c>
      <c r="AW576" s="18" t="s">
        <v>5537</v>
      </c>
      <c r="AX576" s="18" t="s">
        <v>5537</v>
      </c>
      <c r="AY576" s="18" t="s">
        <v>5537</v>
      </c>
      <c r="AZ576" s="18" t="s">
        <v>5537</v>
      </c>
      <c r="BA576" s="18" t="s">
        <v>5537</v>
      </c>
      <c r="BB576" s="18" t="s">
        <v>5537</v>
      </c>
      <c r="BC576" s="18" t="s">
        <v>6407</v>
      </c>
      <c r="BD576" s="18" t="s">
        <v>6408</v>
      </c>
      <c r="BE576" s="18" t="s">
        <v>6409</v>
      </c>
      <c r="BF576" s="18" t="s">
        <v>5537</v>
      </c>
      <c r="BG576" s="18" t="s">
        <v>5537</v>
      </c>
      <c r="BH576" s="18" t="s">
        <v>5537</v>
      </c>
      <c r="BI576" s="9" t="s">
        <v>5537</v>
      </c>
      <c r="BJ576" s="14"/>
      <c r="BK576" s="14" t="s">
        <v>5537</v>
      </c>
      <c r="BL576" s="14" t="str">
        <f>_xlfn.XLOOKUP(B576,'[4]cell downs 18042026 17h'!$B:$B,'[4]cell downs 18042026 17h'!$B:$B,"")</f>
        <v/>
      </c>
      <c r="BM576" s="14" t="str">
        <f>_xlfn.XLOOKUP(B576,'[5]Cells Huawei 19042026 15h'!$B:$B,'[5]Cells Huawei 19042026 15h'!$B:$B,"")</f>
        <v/>
      </c>
      <c r="BN576" s="9" t="str">
        <f>_xlfn.XLOOKUP(B576,'[6]cells down 19042026 9H40'!$B:$B,'[6]cells down 19042026 9H40'!$B:$B,"")</f>
        <v/>
      </c>
      <c r="BO576" s="9" t="s">
        <v>5537</v>
      </c>
      <c r="BP576" s="9" t="s">
        <v>12</v>
      </c>
      <c r="BQ576" s="115"/>
    </row>
    <row r="577" spans="1:69" s="9" customFormat="1" x14ac:dyDescent="0.3">
      <c r="A577" s="1" t="s">
        <v>1885</v>
      </c>
      <c r="B577" s="1" t="s">
        <v>1886</v>
      </c>
      <c r="C577" s="3" t="str">
        <f>_xlfn.XLOOKUP(B577,'[1]daily break down'!$D:$D,'[1]daily break down'!$E:$E,"")</f>
        <v>NORD-OUEST</v>
      </c>
      <c r="D577" s="1" t="s">
        <v>11</v>
      </c>
      <c r="E577" s="1" t="s">
        <v>12</v>
      </c>
      <c r="F577" s="3" t="s">
        <v>51</v>
      </c>
      <c r="G577" s="1" t="s">
        <v>1034</v>
      </c>
      <c r="H577" s="33" t="str">
        <f>_xlfn.XLOOKUP(B577,[2]CALCULATION!$B:$B,[2]CALCULATION!$H:$H,"")</f>
        <v>NOKIA</v>
      </c>
      <c r="I577" s="28">
        <v>2.0851100761353658</v>
      </c>
      <c r="J577" s="28">
        <v>2.9296682274015251</v>
      </c>
      <c r="K577" s="28">
        <v>13.969769898642186</v>
      </c>
      <c r="L577" s="28">
        <v>13.969986325098887</v>
      </c>
      <c r="M577" s="28">
        <v>13.969878111870537</v>
      </c>
      <c r="N577" s="28">
        <v>13.970094538327237</v>
      </c>
      <c r="O577" s="28">
        <v>13.969878111870537</v>
      </c>
      <c r="P577" s="28">
        <v>13.970202751555588</v>
      </c>
      <c r="Q577" s="28">
        <v>13.969878111870537</v>
      </c>
      <c r="R577" s="28">
        <v>13.970094538327237</v>
      </c>
      <c r="S577" s="94">
        <v>13.970094538327237</v>
      </c>
      <c r="T577" s="94">
        <f>_xlfn.XLOOKUP(B577,'[3]Nur des jours'!$B:$B,'[3]Nur des jours'!$U:$U,"")</f>
        <v>13.865988648329351</v>
      </c>
      <c r="U577" s="94">
        <v>13.969986325098887</v>
      </c>
      <c r="V577" s="94">
        <v>13.865774627389543</v>
      </c>
      <c r="W577" s="94">
        <v>13.865988648329351</v>
      </c>
      <c r="X577" s="94">
        <v>13.865881637859449</v>
      </c>
      <c r="Y577" s="94">
        <v>13.866095658799258</v>
      </c>
      <c r="Z577" s="94">
        <v>11.061511758310433</v>
      </c>
      <c r="AA577" s="94">
        <v>1.255143636586737</v>
      </c>
      <c r="AB577" s="94">
        <v>3.1603758778425535E-2</v>
      </c>
      <c r="AC577" s="94">
        <f>_xlfn.XLOOKUP(B577,'[3]Nur des jours'!$B:$B,'[3]Nur des jours'!$N:$N,"")</f>
        <v>1.6372601895369456E-2</v>
      </c>
      <c r="AD577" s="94">
        <v>1.6372601895369456E-2</v>
      </c>
      <c r="AE577" s="94">
        <v>8.592816405485014E-2</v>
      </c>
      <c r="AF577" s="94">
        <v>1.2219026149991031E-2</v>
      </c>
      <c r="AG577" s="94">
        <v>0</v>
      </c>
      <c r="AH577" s="94">
        <v>1.6372601895369456E-2</v>
      </c>
      <c r="AI577" s="49" t="s">
        <v>6659</v>
      </c>
      <c r="AJ577" s="49"/>
      <c r="AK577" s="48" t="str" cm="1">
        <f t="array" ref="AK577">IFERROR(_xlfn.IFS(
AM577="MPR ISSUE","PDH",
AM577="BSS Hardware Issue","BSS",
AM577="Sites strategiques, MLL, Pylone, etc.","ENVTECH",
AM577="AKTIVCO DEFAUT GE &amp; POWER Cabinet","AKTIVCO",
AM577="AKTIVCO Coupure ENEO &amp; Baisse de tension","AKTIVCO GRID ONLY",
AM577="Coupure ENEO &amp; Baisse de tension","IHS GRID ONLY",
AM577="Defaut GE &amp; POWER Cabinet","IHS",
AM577="Sharing","Partners",
AM577="Sites strategiques &amp; DataCenter","SST &amp; DC",
AM577="Exclu","Exclu",
AM577="SAT","SAT",
AM577="SPARE-ISSUE","SPARE-ISSUE",
AM577="Fiber CAmtel","TRANS_FO_CAMTEL",
AM577="Fiber AOF","Fiber AOF",
AM577="Projet OCM (HUAWEI)","TRAVAUX-HUAWEI",
AM577="Projet OCM (NOKIA)","TRAVAUX-NOKIA",
AM577="ACCESS-ISSUE","ACCESS-ISSUE",
AM577="Projet OCM (ZTE, NOKIA, autres projets)","TRAVAUX OCM",
AM577="No root CAuse","No root cause",
AM577="ODU HS","PDH",
AM577="IP &amp; VLAN","PDH",
AM577="Warehouse HUAWEI","SPARE-ISSUE",
AM577="SPARE-HS","SPARE-ISSUE",
AM577="Power Telco","BSS",AM577="no impacts","no impacts"
),"")</f>
        <v>IHS</v>
      </c>
      <c r="AL577" s="48" t="str" cm="1">
        <f t="array" ref="AL577">IFERROR(_xlfn.IFS(
AM577="MPR ISSUE","TX ISSUE",
AM577="BSS Hardware Issue","RAN ISSUE",
AM577="Sites strategiques, MLL, Pylone, etc.","ENVTECH",
AM577="AKTIVCO DEFAUT GE &amp; POWER Cabinet","POWER ISSUE",
AM577="AKTIVCO Coupure ENEO &amp; Baisse de tension","POWER ISSUE",
AM577="Coupure ENEO &amp; Baisse de tension","POWER ISSUE",
AM577="Defaut GE &amp; POWER Cabinet","POWER ISSUE",
AM577="Sharing","POWER ISSUE",
AM577="Sites strategiques &amp; DataCenter","POWER ISSUE",
AM577="Exclu","Exclu",
AM577="SAT","TX ISSUE",
AM577="SPARE-ISSUE","SPARE-ISSUE",
AM577="Fiber CAmtel","TX ISSUE",
AM577="Fiber AOF","TX ISSUE",
AM577="Projet OCM (HUAWEI)","TRAVAUX-HUAWEI",
AM577="Projet OCM (NOKIA)","TRAVAUX -NOKIA",
AM577="ACCESS-ISSUE","ACCESS-ISSUE",
AM577="Projet OCM (ZTE, NOKIA, autres projets)","TRAVAUX OCM",
AM577="No root CAuse","No root cause",
AM577="ODU HS","TX ISSUE",
AM577="IP &amp; VLAN","TX ISSUE",
AM577="Warehouse HUAWEI","SPARE-ISSUE",
AM577="SPARE-HS","SPARE-ISSUE",
AM577="Power Telco","RAN ISSUE",AM577="no impacts","no impacts"
),"")</f>
        <v>POWER ISSUE</v>
      </c>
      <c r="AM577" s="67" t="s">
        <v>5330</v>
      </c>
      <c r="AN577" s="48" t="str" cm="1">
        <f t="array" ref="AN577">IFERROR(_xlfn.IFS(
AM577="MPR ISSUE","ACTIVE",
AM577="BSS Hardware Issue","ACTIVE",
AM577="Sites strategiques, MLL, Pylone, etc.","PASSIVE",
AM577="AKTIVCO DEFAUT GE &amp; POWER Cabinet","PASSIVE",
AM577="AKTIVCO Coupure ENEO &amp; Baisse de tension","PASSIVE",
AM577="Coupure ENEO &amp; Baisse de tension","PASSIVE",
AM577="Defaut GE &amp; POWER Cabinet","PASSIVE",
AM577="Sharing","PASSIVE",
AM577="Sites strategiques &amp; DataCenter","PASSIVE",
AM577="Exclu","Exclu",
AM577="SAT","ACTIVE",
AM577="SPARE-ISSUE","SPARE-ISSUE",
AM577="Fiber CAmtel","ACTIVE",
AM577="Fiber AOF","ACTIVE",
AM577="Projet OCM (HUAWEI)","PLANNED WORKS",
AM577="Projet OCM (NOKIA)","PLANNED WORKS",
AM577="ACCESS-ISSUE","ACCESS-ISSUE",
AM577="Projet OCM (ZTE, NOKIA, autres projets)","PLANNED WORKS",
AM577="No root CAuse","No root cause",
AM577="ODU HS","ACTIVE",
AM577="IP &amp; VLAN","ACTIVE",
AM577="Warehouse HUAWEI","SPARE-ISSUE",
AM577="SPARE-HS","SPARE-ISSUE",
AM577="Power Telco","ACTIVE", AM577="no impacts","no impacts"
),"")</f>
        <v>PASSIVE</v>
      </c>
      <c r="AO577" s="93" t="s">
        <v>6196</v>
      </c>
      <c r="AP577" s="101" t="str">
        <f t="shared" si="24"/>
        <v>NRO_110</v>
      </c>
      <c r="AR577" s="17" t="s">
        <v>5537</v>
      </c>
      <c r="AS577" s="7" t="s">
        <v>5537</v>
      </c>
      <c r="AT577" s="6"/>
      <c r="AU577" s="7"/>
      <c r="AV577" s="3" t="s">
        <v>5537</v>
      </c>
      <c r="AW577" s="18" t="s">
        <v>5537</v>
      </c>
      <c r="AX577" s="18" t="s">
        <v>5537</v>
      </c>
      <c r="AY577" s="18" t="s">
        <v>5537</v>
      </c>
      <c r="AZ577" s="18" t="s">
        <v>5537</v>
      </c>
      <c r="BA577" s="18" t="s">
        <v>5537</v>
      </c>
      <c r="BB577" s="18" t="s">
        <v>5537</v>
      </c>
      <c r="BC577" s="18" t="s">
        <v>5537</v>
      </c>
      <c r="BD577" s="18" t="s">
        <v>5537</v>
      </c>
      <c r="BE577" s="18" t="s">
        <v>5537</v>
      </c>
      <c r="BF577" s="18" t="s">
        <v>5537</v>
      </c>
      <c r="BG577" s="18" t="s">
        <v>5537</v>
      </c>
      <c r="BH577" s="18" t="s">
        <v>5537</v>
      </c>
      <c r="BI577" s="9" t="s">
        <v>6196</v>
      </c>
      <c r="BJ577" s="14"/>
      <c r="BK577" s="14" t="s">
        <v>5537</v>
      </c>
      <c r="BL577" s="14" t="str">
        <f>_xlfn.XLOOKUP(B577,'[4]cell downs 18042026 17h'!$B:$B,'[4]cell downs 18042026 17h'!$B:$B,"")</f>
        <v/>
      </c>
      <c r="BM577" s="14" t="str">
        <f>_xlfn.XLOOKUP(B577,'[5]Cells Huawei 19042026 15h'!$B:$B,'[5]Cells Huawei 19042026 15h'!$B:$B,"")</f>
        <v/>
      </c>
      <c r="BN577" s="9" t="str">
        <f>_xlfn.XLOOKUP(B577,'[6]cells down 19042026 9H40'!$B:$B,'[6]cells down 19042026 9H40'!$B:$B,"")</f>
        <v/>
      </c>
      <c r="BO577" s="9" t="s">
        <v>1886</v>
      </c>
      <c r="BP577" s="9" t="s">
        <v>5579</v>
      </c>
      <c r="BQ577" s="115"/>
    </row>
    <row r="578" spans="1:69" s="9" customFormat="1" x14ac:dyDescent="0.3">
      <c r="A578" s="1" t="s">
        <v>2418</v>
      </c>
      <c r="B578" s="8" t="s">
        <v>2419</v>
      </c>
      <c r="C578" s="3" t="str">
        <f>_xlfn.XLOOKUP(B578,'[1]daily break down'!$D:$D,'[1]daily break down'!$E:$E,"")</f>
        <v>Bafoussam</v>
      </c>
      <c r="D578" s="1" t="s">
        <v>11</v>
      </c>
      <c r="E578" s="1" t="s">
        <v>145</v>
      </c>
      <c r="F578" s="3" t="s">
        <v>102</v>
      </c>
      <c r="G578" s="1" t="s">
        <v>299</v>
      </c>
      <c r="H578" s="32" t="str">
        <f>_xlfn.XLOOKUP(B578,[2]CALCULATION!$B:$B,[2]CALCULATION!$H:$H,"")</f>
        <v>Huawei</v>
      </c>
      <c r="I578" s="28">
        <v>0</v>
      </c>
      <c r="J578" s="28">
        <v>3.1478913230203784E-2</v>
      </c>
      <c r="K578" s="28">
        <v>0</v>
      </c>
      <c r="L578" s="28">
        <v>0</v>
      </c>
      <c r="M578" s="28">
        <v>0</v>
      </c>
      <c r="N578" s="28">
        <v>0</v>
      </c>
      <c r="O578" s="28">
        <v>0</v>
      </c>
      <c r="P578" s="28">
        <v>0</v>
      </c>
      <c r="Q578" s="28">
        <v>0</v>
      </c>
      <c r="R578" s="28">
        <v>6.5633088208016952</v>
      </c>
      <c r="S578" s="94">
        <v>0</v>
      </c>
      <c r="T578" s="94">
        <f>_xlfn.XLOOKUP(B578,'[3]Nur des jours'!$B:$B,'[3]Nur des jours'!$U:$U,"")</f>
        <v>0</v>
      </c>
      <c r="U578" s="94">
        <v>0</v>
      </c>
      <c r="V578" s="94">
        <v>0</v>
      </c>
      <c r="W578" s="94">
        <v>0</v>
      </c>
      <c r="X578" s="94">
        <v>1.738920135946101E-2</v>
      </c>
      <c r="Y578" s="94">
        <v>0</v>
      </c>
      <c r="Z578" s="94">
        <v>0</v>
      </c>
      <c r="AA578" s="94">
        <v>0</v>
      </c>
      <c r="AB578" s="94">
        <v>1.5873219702482358E-2</v>
      </c>
      <c r="AC578" s="94">
        <f>_xlfn.XLOOKUP(B578,'[3]Nur des jours'!$B:$B,'[3]Nur des jours'!$N:$N,"")</f>
        <v>1.5534353214451834E-2</v>
      </c>
      <c r="AD578" s="94">
        <v>1.5534353214451834E-2</v>
      </c>
      <c r="AE578" s="94">
        <v>2.4979117457805275E-2</v>
      </c>
      <c r="AF578" s="94">
        <v>3.5647680637582405E-2</v>
      </c>
      <c r="AG578" s="94">
        <v>0</v>
      </c>
      <c r="AH578" s="94">
        <v>1.5534353214451834E-2</v>
      </c>
      <c r="AI578" s="49" t="s">
        <v>5559</v>
      </c>
      <c r="AJ578" s="49"/>
      <c r="AK578" s="48" t="str" cm="1">
        <f t="array" ref="AK578">IFERROR(_xlfn.IFS(
AM578="MPR ISSUE","PDH",
AM578="BSS Hardware Issue","BSS",
AM578="Sites strategiques, MLL, Pylone, etc.","ENVTECH",
AM578="AKTIVCO DEFAUT GE &amp; POWER Cabinet","AKTIVCO",
AM578="AKTIVCO Coupure ENEO &amp; Baisse de tension","AKTIVCO GRID ONLY",
AM578="Coupure ENEO &amp; Baisse de tension","IHS GRID ONLY",
AM578="Defaut GE &amp; POWER Cabinet","IHS",
AM578="Sharing","Partners",
AM578="Sites strategiques &amp; DataCenter","SST &amp; DC",
AM578="Exclu","Exclu",
AM578="SAT","SAT",
AM578="SPARE-ISSUE","SPARE-ISSUE",
AM578="Fiber CAmtel","TRANS_FO_CAMTEL",
AM578="Fiber AOF","Fiber AOF",
AM578="Projet OCM (HUAWEI)","TRAVAUX-HUAWEI",
AM578="Projet OCM (NOKIA)","TRAVAUX-NOKIA",
AM578="ACCESS-ISSUE","ACCESS-ISSUE",
AM578="Projet OCM (ZTE, NOKIA, autres projets)","TRAVAUX OCM",
AM578="No root CAuse","No root cause",
AM578="ODU HS","PDH",
AM578="IP &amp; VLAN","PDH",
AM578="Warehouse HUAWEI","SPARE-ISSUE",
AM578="SPARE-HS","SPARE-ISSUE",
AM578="Power Telco","BSS",AM578="no impacts","no impacts"
),"")</f>
        <v>no impacts</v>
      </c>
      <c r="AL578" s="48" t="str" cm="1">
        <f t="array" ref="AL578">IFERROR(_xlfn.IFS(
AM578="MPR ISSUE","TX ISSUE",
AM578="BSS Hardware Issue","RAN ISSUE",
AM578="Sites strategiques, MLL, Pylone, etc.","ENVTECH",
AM578="AKTIVCO DEFAUT GE &amp; POWER Cabinet","POWER ISSUE",
AM578="AKTIVCO Coupure ENEO &amp; Baisse de tension","POWER ISSUE",
AM578="Coupure ENEO &amp; Baisse de tension","POWER ISSUE",
AM578="Defaut GE &amp; POWER Cabinet","POWER ISSUE",
AM578="Sharing","POWER ISSUE",
AM578="Sites strategiques &amp; DataCenter","POWER ISSUE",
AM578="Exclu","Exclu",
AM578="SAT","TX ISSUE",
AM578="SPARE-ISSUE","SPARE-ISSUE",
AM578="Fiber CAmtel","TX ISSUE",
AM578="Fiber AOF","TX ISSUE",
AM578="Projet OCM (HUAWEI)","TRAVAUX-HUAWEI",
AM578="Projet OCM (NOKIA)","TRAVAUX -NOKIA",
AM578="ACCESS-ISSUE","ACCESS-ISSUE",
AM578="Projet OCM (ZTE, NOKIA, autres projets)","TRAVAUX OCM",
AM578="No root CAuse","No root cause",
AM578="ODU HS","TX ISSUE",
AM578="IP &amp; VLAN","TX ISSUE",
AM578="Warehouse HUAWEI","SPARE-ISSUE",
AM578="SPARE-HS","SPARE-ISSUE",
AM578="Power Telco","RAN ISSUE",AM578="no impacts","no impacts"
),"")</f>
        <v>no impacts</v>
      </c>
      <c r="AM578" s="67" t="s">
        <v>5605</v>
      </c>
      <c r="AN578" s="48" t="str" cm="1">
        <f t="array" ref="AN578">IFERROR(_xlfn.IFS(
AM578="MPR ISSUE","ACTIVE",
AM578="BSS Hardware Issue","ACTIVE",
AM578="Sites strategiques, MLL, Pylone, etc.","PASSIVE",
AM578="AKTIVCO DEFAUT GE &amp; POWER Cabinet","PASSIVE",
AM578="AKTIVCO Coupure ENEO &amp; Baisse de tension","PASSIVE",
AM578="Coupure ENEO &amp; Baisse de tension","PASSIVE",
AM578="Defaut GE &amp; POWER Cabinet","PASSIVE",
AM578="Sharing","PASSIVE",
AM578="Sites strategiques &amp; DataCenter","PASSIVE",
AM578="Exclu","Exclu",
AM578="SAT","ACTIVE",
AM578="SPARE-ISSUE","SPARE-ISSUE",
AM578="Fiber CAmtel","ACTIVE",
AM578="Fiber AOF","ACTIVE",
AM578="Projet OCM (HUAWEI)","PLANNED WORKS",
AM578="Projet OCM (NOKIA)","PLANNED WORKS",
AM578="ACCESS-ISSUE","ACCESS-ISSUE",
AM578="Projet OCM (ZTE, NOKIA, autres projets)","PLANNED WORKS",
AM578="No root CAuse","No root cause",
AM578="ODU HS","ACTIVE",
AM578="IP &amp; VLAN","ACTIVE",
AM578="Warehouse HUAWEI","SPARE-ISSUE",
AM578="SPARE-HS","SPARE-ISSUE",
AM578="Power Telco","ACTIVE", AM578="no impacts","no impacts"
),"")</f>
        <v>no impacts</v>
      </c>
      <c r="AO578" s="93" t="s">
        <v>5537</v>
      </c>
      <c r="AP578" s="101" t="str">
        <f t="shared" si="24"/>
        <v>OST_119</v>
      </c>
      <c r="AR578" s="17" t="s">
        <v>5537</v>
      </c>
      <c r="AS578" s="7" t="s">
        <v>5537</v>
      </c>
      <c r="AT578" s="6"/>
      <c r="AU578" s="7"/>
      <c r="AV578" s="3" t="s">
        <v>5537</v>
      </c>
      <c r="AW578" s="18" t="s">
        <v>5537</v>
      </c>
      <c r="AX578" s="18" t="s">
        <v>5537</v>
      </c>
      <c r="AY578" s="18" t="s">
        <v>5537</v>
      </c>
      <c r="AZ578" s="18" t="s">
        <v>5537</v>
      </c>
      <c r="BA578" s="18" t="s">
        <v>5537</v>
      </c>
      <c r="BB578" s="18" t="s">
        <v>5537</v>
      </c>
      <c r="BC578" s="18" t="s">
        <v>5537</v>
      </c>
      <c r="BD578" s="18" t="s">
        <v>5537</v>
      </c>
      <c r="BE578" s="18" t="s">
        <v>5537</v>
      </c>
      <c r="BF578" s="18" t="s">
        <v>5537</v>
      </c>
      <c r="BG578" s="18" t="s">
        <v>5537</v>
      </c>
      <c r="BH578" s="18" t="s">
        <v>5537</v>
      </c>
      <c r="BI578" s="9" t="s">
        <v>5537</v>
      </c>
      <c r="BJ578" s="14"/>
      <c r="BK578" s="14" t="s">
        <v>5537</v>
      </c>
      <c r="BL578" s="14" t="str">
        <f>_xlfn.XLOOKUP(B578,'[4]cell downs 18042026 17h'!$B:$B,'[4]cell downs 18042026 17h'!$B:$B,"")</f>
        <v/>
      </c>
      <c r="BM578" s="14" t="str">
        <f>_xlfn.XLOOKUP(B578,'[5]Cells Huawei 19042026 15h'!$B:$B,'[5]Cells Huawei 19042026 15h'!$B:$B,"")</f>
        <v/>
      </c>
      <c r="BN578" s="9" t="str">
        <f>_xlfn.XLOOKUP(B578,'[6]cells down 19042026 9H40'!$B:$B,'[6]cells down 19042026 9H40'!$B:$B,"")</f>
        <v/>
      </c>
      <c r="BO578" s="9" t="s">
        <v>5537</v>
      </c>
      <c r="BP578" s="9" t="s">
        <v>5537</v>
      </c>
      <c r="BQ578" s="115"/>
    </row>
    <row r="579" spans="1:69" s="9" customFormat="1" x14ac:dyDescent="0.3">
      <c r="A579" s="1" t="s">
        <v>3299</v>
      </c>
      <c r="B579" s="8" t="s">
        <v>3300</v>
      </c>
      <c r="C579" s="3" t="str">
        <f>_xlfn.XLOOKUP(B579,'[1]daily break down'!$D:$D,'[1]daily break down'!$E:$E,"")</f>
        <v>Yaounde</v>
      </c>
      <c r="D579" s="1" t="s">
        <v>21</v>
      </c>
      <c r="E579" s="1" t="s">
        <v>30</v>
      </c>
      <c r="F579" s="3" t="s">
        <v>37</v>
      </c>
      <c r="G579" s="1" t="s">
        <v>38</v>
      </c>
      <c r="H579" s="34" t="str">
        <f>_xlfn.XLOOKUP(B579,[2]CALCULATION!$B:$B,[2]CALCULATION!$H:$H,"")</f>
        <v>ZTE</v>
      </c>
      <c r="I579" s="28">
        <v>0</v>
      </c>
      <c r="J579" s="28">
        <v>0</v>
      </c>
      <c r="K579" s="28">
        <v>0</v>
      </c>
      <c r="L579" s="28">
        <v>0</v>
      </c>
      <c r="M579" s="28">
        <v>0</v>
      </c>
      <c r="N579" s="28">
        <v>0</v>
      </c>
      <c r="O579" s="28">
        <v>0</v>
      </c>
      <c r="P579" s="28">
        <v>1.4565195058684539</v>
      </c>
      <c r="Q579" s="28">
        <v>0</v>
      </c>
      <c r="R579" s="28">
        <v>0</v>
      </c>
      <c r="S579" s="94">
        <v>5.9016274152263244E-2</v>
      </c>
      <c r="T579" s="94">
        <f>_xlfn.XLOOKUP(B579,'[3]Nur des jours'!$B:$B,'[3]Nur des jours'!$U:$U,"")</f>
        <v>0</v>
      </c>
      <c r="U579" s="94">
        <v>0</v>
      </c>
      <c r="V579" s="94">
        <v>0</v>
      </c>
      <c r="W579" s="94">
        <v>0</v>
      </c>
      <c r="X579" s="94">
        <v>0</v>
      </c>
      <c r="Y579" s="94">
        <v>0</v>
      </c>
      <c r="Z579" s="94">
        <v>0</v>
      </c>
      <c r="AA579" s="94">
        <v>0</v>
      </c>
      <c r="AB579" s="94">
        <v>0</v>
      </c>
      <c r="AC579" s="94">
        <f>_xlfn.XLOOKUP(B579,'[3]Nur des jours'!$B:$B,'[3]Nur des jours'!$N:$N,"")</f>
        <v>1.5391672587912906E-2</v>
      </c>
      <c r="AD579" s="94">
        <v>1.5391672587912906E-2</v>
      </c>
      <c r="AE579" s="94">
        <v>0</v>
      </c>
      <c r="AF579" s="94">
        <v>0</v>
      </c>
      <c r="AG579" s="94">
        <v>2.9514880698321852E-2</v>
      </c>
      <c r="AH579" s="94">
        <v>1.5391672587912906E-2</v>
      </c>
      <c r="AI579" s="49" t="s">
        <v>5559</v>
      </c>
      <c r="AJ579" s="49"/>
      <c r="AK579" s="48" t="str" cm="1">
        <f t="array" ref="AK579">IFERROR(_xlfn.IFS(
AM579="MPR ISSUE","PDH",
AM579="BSS Hardware Issue","BSS",
AM579="Sites strategiques, MLL, Pylone, etc.","ENVTECH",
AM579="AKTIVCO DEFAUT GE &amp; POWER Cabinet","AKTIVCO",
AM579="AKTIVCO Coupure ENEO &amp; Baisse de tension","AKTIVCO GRID ONLY",
AM579="Coupure ENEO &amp; Baisse de tension","IHS GRID ONLY",
AM579="Defaut GE &amp; POWER Cabinet","IHS",
AM579="Sharing","Partners",
AM579="Sites strategiques &amp; DataCenter","SST &amp; DC",
AM579="Exclu","Exclu",
AM579="SAT","SAT",
AM579="SPARE-ISSUE","SPARE-ISSUE",
AM579="Fiber CAmtel","TRANS_FO_CAMTEL",
AM579="Fiber AOF","Fiber AOF",
AM579="Projet OCM (HUAWEI)","TRAVAUX-HUAWEI",
AM579="Projet OCM (NOKIA)","TRAVAUX-NOKIA",
AM579="ACCESS-ISSUE","ACCESS-ISSUE",
AM579="Projet OCM (ZTE, NOKIA, autres projets)","TRAVAUX OCM",
AM579="No root CAuse","No root cause",
AM579="ODU HS","PDH",
AM579="IP &amp; VLAN","PDH",
AM579="Warehouse HUAWEI","SPARE-ISSUE",
AM579="SPARE-HS","SPARE-ISSUE",
AM579="Power Telco","BSS",AM579="no impacts","no impacts"
),"")</f>
        <v>no impacts</v>
      </c>
      <c r="AL579" s="48" t="str" cm="1">
        <f t="array" ref="AL579">IFERROR(_xlfn.IFS(
AM579="MPR ISSUE","TX ISSUE",
AM579="BSS Hardware Issue","RAN ISSUE",
AM579="Sites strategiques, MLL, Pylone, etc.","ENVTECH",
AM579="AKTIVCO DEFAUT GE &amp; POWER Cabinet","POWER ISSUE",
AM579="AKTIVCO Coupure ENEO &amp; Baisse de tension","POWER ISSUE",
AM579="Coupure ENEO &amp; Baisse de tension","POWER ISSUE",
AM579="Defaut GE &amp; POWER Cabinet","POWER ISSUE",
AM579="Sharing","POWER ISSUE",
AM579="Sites strategiques &amp; DataCenter","POWER ISSUE",
AM579="Exclu","Exclu",
AM579="SAT","TX ISSUE",
AM579="SPARE-ISSUE","SPARE-ISSUE",
AM579="Fiber CAmtel","TX ISSUE",
AM579="Fiber AOF","TX ISSUE",
AM579="Projet OCM (HUAWEI)","TRAVAUX-HUAWEI",
AM579="Projet OCM (NOKIA)","TRAVAUX -NOKIA",
AM579="ACCESS-ISSUE","ACCESS-ISSUE",
AM579="Projet OCM (ZTE, NOKIA, autres projets)","TRAVAUX OCM",
AM579="No root CAuse","No root cause",
AM579="ODU HS","TX ISSUE",
AM579="IP &amp; VLAN","TX ISSUE",
AM579="Warehouse HUAWEI","SPARE-ISSUE",
AM579="SPARE-HS","SPARE-ISSUE",
AM579="Power Telco","RAN ISSUE",AM579="no impacts","no impacts"
),"")</f>
        <v>no impacts</v>
      </c>
      <c r="AM579" s="67" t="s">
        <v>5605</v>
      </c>
      <c r="AN579" s="48" t="str" cm="1">
        <f t="array" ref="AN579">IFERROR(_xlfn.IFS(
AM579="MPR ISSUE","ACTIVE",
AM579="BSS Hardware Issue","ACTIVE",
AM579="Sites strategiques, MLL, Pylone, etc.","PASSIVE",
AM579="AKTIVCO DEFAUT GE &amp; POWER Cabinet","PASSIVE",
AM579="AKTIVCO Coupure ENEO &amp; Baisse de tension","PASSIVE",
AM579="Coupure ENEO &amp; Baisse de tension","PASSIVE",
AM579="Defaut GE &amp; POWER Cabinet","PASSIVE",
AM579="Sharing","PASSIVE",
AM579="Sites strategiques &amp; DataCenter","PASSIVE",
AM579="Exclu","Exclu",
AM579="SAT","ACTIVE",
AM579="SPARE-ISSUE","SPARE-ISSUE",
AM579="Fiber CAmtel","ACTIVE",
AM579="Fiber AOF","ACTIVE",
AM579="Projet OCM (HUAWEI)","PLANNED WORKS",
AM579="Projet OCM (NOKIA)","PLANNED WORKS",
AM579="ACCESS-ISSUE","ACCESS-ISSUE",
AM579="Projet OCM (ZTE, NOKIA, autres projets)","PLANNED WORKS",
AM579="No root CAuse","No root cause",
AM579="ODU HS","ACTIVE",
AM579="IP &amp; VLAN","ACTIVE",
AM579="Warehouse HUAWEI","SPARE-ISSUE",
AM579="SPARE-HS","SPARE-ISSUE",
AM579="Power Telco","ACTIVE", AM579="no impacts","no impacts"
),"")</f>
        <v>no impacts</v>
      </c>
      <c r="AO579" s="93" t="s">
        <v>5537</v>
      </c>
      <c r="AP579" s="101" t="str">
        <f t="shared" si="24"/>
        <v>CTR_556</v>
      </c>
      <c r="AR579" s="17" t="s">
        <v>5537</v>
      </c>
      <c r="AS579" s="7" t="s">
        <v>5537</v>
      </c>
      <c r="AT579" s="6"/>
      <c r="AU579" s="7"/>
      <c r="AV579" s="3" t="s">
        <v>5537</v>
      </c>
      <c r="AW579" s="18" t="s">
        <v>5537</v>
      </c>
      <c r="AX579" s="18" t="s">
        <v>5537</v>
      </c>
      <c r="AY579" s="18" t="s">
        <v>5537</v>
      </c>
      <c r="AZ579" s="18" t="s">
        <v>5537</v>
      </c>
      <c r="BA579" s="18" t="s">
        <v>5537</v>
      </c>
      <c r="BB579" s="18" t="s">
        <v>5537</v>
      </c>
      <c r="BC579" s="18" t="s">
        <v>5537</v>
      </c>
      <c r="BD579" s="18" t="s">
        <v>5537</v>
      </c>
      <c r="BE579" s="18" t="s">
        <v>5537</v>
      </c>
      <c r="BF579" s="18" t="s">
        <v>5537</v>
      </c>
      <c r="BG579" s="18" t="s">
        <v>5537</v>
      </c>
      <c r="BH579" s="18" t="s">
        <v>5537</v>
      </c>
      <c r="BI579" s="9" t="s">
        <v>5537</v>
      </c>
      <c r="BJ579" s="14"/>
      <c r="BK579" s="14" t="s">
        <v>5537</v>
      </c>
      <c r="BL579" s="14" t="str">
        <f>_xlfn.XLOOKUP(B579,'[4]cell downs 18042026 17h'!$B:$B,'[4]cell downs 18042026 17h'!$B:$B,"")</f>
        <v/>
      </c>
      <c r="BM579" s="14" t="str">
        <f>_xlfn.XLOOKUP(B579,'[5]Cells Huawei 19042026 15h'!$B:$B,'[5]Cells Huawei 19042026 15h'!$B:$B,"")</f>
        <v/>
      </c>
      <c r="BN579" s="9" t="str">
        <f>_xlfn.XLOOKUP(B579,'[6]cells down 19042026 9H40'!$B:$B,'[6]cells down 19042026 9H40'!$B:$B,"")</f>
        <v/>
      </c>
      <c r="BO579" s="9" t="s">
        <v>5537</v>
      </c>
      <c r="BP579" s="9" t="s">
        <v>302</v>
      </c>
      <c r="BQ579" s="115"/>
    </row>
    <row r="580" spans="1:69" s="9" customFormat="1" x14ac:dyDescent="0.3">
      <c r="A580" s="1" t="s">
        <v>1330</v>
      </c>
      <c r="B580" s="8" t="s">
        <v>1331</v>
      </c>
      <c r="C580" s="3" t="str">
        <f>_xlfn.XLOOKUP(B580,'[1]daily break down'!$D:$D,'[1]daily break down'!$E:$E,"")</f>
        <v>CENTRE</v>
      </c>
      <c r="D580" s="1" t="s">
        <v>11</v>
      </c>
      <c r="E580" s="1" t="s">
        <v>12</v>
      </c>
      <c r="F580" s="3" t="s">
        <v>69</v>
      </c>
      <c r="G580" s="1" t="s">
        <v>1330</v>
      </c>
      <c r="H580" s="33" t="str">
        <f>_xlfn.XLOOKUP(B580,[2]CALCULATION!$B:$B,[2]CALCULATION!$H:$H,"")</f>
        <v>NOKIA</v>
      </c>
      <c r="I580" s="28">
        <v>6.1721398562651301E-3</v>
      </c>
      <c r="J580" s="28">
        <v>1.7954328508768946E-2</v>
      </c>
      <c r="K580" s="28">
        <v>1.8715830302042599E-2</v>
      </c>
      <c r="L580" s="28">
        <v>7.053876623717043E-3</v>
      </c>
      <c r="M580" s="28">
        <v>9.7441728519028405E-3</v>
      </c>
      <c r="N580" s="28">
        <v>2.2009323514430069E-2</v>
      </c>
      <c r="O580" s="28">
        <v>3.7264317590767544E-2</v>
      </c>
      <c r="P580" s="28">
        <v>8.2602530762207541E-3</v>
      </c>
      <c r="Q580" s="28">
        <v>1.5448402694620869E-2</v>
      </c>
      <c r="R580" s="28">
        <v>4.5637836259296814E-2</v>
      </c>
      <c r="S580" s="94">
        <v>9.1401921285002699E-2</v>
      </c>
      <c r="T580" s="94">
        <f>_xlfn.XLOOKUP(B580,'[3]Nur des jours'!$B:$B,'[3]Nur des jours'!$U:$U,"")</f>
        <v>0</v>
      </c>
      <c r="U580" s="94">
        <v>1.2104835417411539E-2</v>
      </c>
      <c r="V580" s="94">
        <v>6.2422774110888072E-3</v>
      </c>
      <c r="W580" s="94">
        <v>0</v>
      </c>
      <c r="X580" s="94">
        <v>3.7863871267831362E-2</v>
      </c>
      <c r="Y580" s="94">
        <v>7.7939292247021646E-3</v>
      </c>
      <c r="Z580" s="94">
        <v>0.26665225592338632</v>
      </c>
      <c r="AA580" s="94">
        <v>0.11105903268242433</v>
      </c>
      <c r="AB580" s="94">
        <v>7.6155784415280238E-3</v>
      </c>
      <c r="AC580" s="94">
        <f>_xlfn.XLOOKUP(B580,'[3]Nur des jours'!$B:$B,'[3]Nur des jours'!$N:$N,"")</f>
        <v>1.3929196165886155E-2</v>
      </c>
      <c r="AD580" s="94">
        <v>1.3929196165886155E-2</v>
      </c>
      <c r="AE580" s="94">
        <v>2.5728490981539433E-2</v>
      </c>
      <c r="AF580" s="94">
        <v>3.0547565374977326E-2</v>
      </c>
      <c r="AG580" s="94">
        <v>0</v>
      </c>
      <c r="AH580" s="94">
        <v>1.3929196165886155E-2</v>
      </c>
      <c r="AI580" s="49" t="s">
        <v>5559</v>
      </c>
      <c r="AJ580" s="49"/>
      <c r="AK580" s="48" t="str" cm="1">
        <f t="array" ref="AK580">IFERROR(_xlfn.IFS(
AM580="MPR ISSUE","PDH",
AM580="BSS Hardware Issue","BSS",
AM580="Sites strategiques, MLL, Pylone, etc.","ENVTECH",
AM580="AKTIVCO DEFAUT GE &amp; POWER Cabinet","AKTIVCO",
AM580="AKTIVCO Coupure ENEO &amp; Baisse de tension","AKTIVCO GRID ONLY",
AM580="Coupure ENEO &amp; Baisse de tension","IHS GRID ONLY",
AM580="Defaut GE &amp; POWER Cabinet","IHS",
AM580="Sharing","Partners",
AM580="Sites strategiques &amp; DataCenter","SST &amp; DC",
AM580="Exclu","Exclu",
AM580="SAT","SAT",
AM580="SPARE-ISSUE","SPARE-ISSUE",
AM580="Fiber CAmtel","TRANS_FO_CAMTEL",
AM580="Fiber AOF","Fiber AOF",
AM580="Projet OCM (HUAWEI)","TRAVAUX-HUAWEI",
AM580="Projet OCM (NOKIA)","TRAVAUX-NOKIA",
AM580="ACCESS-ISSUE","ACCESS-ISSUE",
AM580="Projet OCM (ZTE, NOKIA, autres projets)","TRAVAUX OCM",
AM580="No root CAuse","No root cause",
AM580="ODU HS","PDH",
AM580="IP &amp; VLAN","PDH",
AM580="Warehouse HUAWEI","SPARE-ISSUE",
AM580="SPARE-HS","SPARE-ISSUE",
AM580="Power Telco","BSS",AM580="no impacts","no impacts"
),"")</f>
        <v>no impacts</v>
      </c>
      <c r="AL580" s="48" t="str" cm="1">
        <f t="array" ref="AL580">IFERROR(_xlfn.IFS(
AM580="MPR ISSUE","TX ISSUE",
AM580="BSS Hardware Issue","RAN ISSUE",
AM580="Sites strategiques, MLL, Pylone, etc.","ENVTECH",
AM580="AKTIVCO DEFAUT GE &amp; POWER Cabinet","POWER ISSUE",
AM580="AKTIVCO Coupure ENEO &amp; Baisse de tension","POWER ISSUE",
AM580="Coupure ENEO &amp; Baisse de tension","POWER ISSUE",
AM580="Defaut GE &amp; POWER Cabinet","POWER ISSUE",
AM580="Sharing","POWER ISSUE",
AM580="Sites strategiques &amp; DataCenter","POWER ISSUE",
AM580="Exclu","Exclu",
AM580="SAT","TX ISSUE",
AM580="SPARE-ISSUE","SPARE-ISSUE",
AM580="Fiber CAmtel","TX ISSUE",
AM580="Fiber AOF","TX ISSUE",
AM580="Projet OCM (HUAWEI)","TRAVAUX-HUAWEI",
AM580="Projet OCM (NOKIA)","TRAVAUX -NOKIA",
AM580="ACCESS-ISSUE","ACCESS-ISSUE",
AM580="Projet OCM (ZTE, NOKIA, autres projets)","TRAVAUX OCM",
AM580="No root CAuse","No root cause",
AM580="ODU HS","TX ISSUE",
AM580="IP &amp; VLAN","TX ISSUE",
AM580="Warehouse HUAWEI","SPARE-ISSUE",
AM580="SPARE-HS","SPARE-ISSUE",
AM580="Power Telco","RAN ISSUE",AM580="no impacts","no impacts"
),"")</f>
        <v>no impacts</v>
      </c>
      <c r="AM580" s="67" t="s">
        <v>5605</v>
      </c>
      <c r="AN580" s="48" t="str" cm="1">
        <f t="array" ref="AN580">IFERROR(_xlfn.IFS(
AM580="MPR ISSUE","ACTIVE",
AM580="BSS Hardware Issue","ACTIVE",
AM580="Sites strategiques, MLL, Pylone, etc.","PASSIVE",
AM580="AKTIVCO DEFAUT GE &amp; POWER Cabinet","PASSIVE",
AM580="AKTIVCO Coupure ENEO &amp; Baisse de tension","PASSIVE",
AM580="Coupure ENEO &amp; Baisse de tension","PASSIVE",
AM580="Defaut GE &amp; POWER Cabinet","PASSIVE",
AM580="Sharing","PASSIVE",
AM580="Sites strategiques &amp; DataCenter","PASSIVE",
AM580="Exclu","Exclu",
AM580="SAT","ACTIVE",
AM580="SPARE-ISSUE","SPARE-ISSUE",
AM580="Fiber CAmtel","ACTIVE",
AM580="Fiber AOF","ACTIVE",
AM580="Projet OCM (HUAWEI)","PLANNED WORKS",
AM580="Projet OCM (NOKIA)","PLANNED WORKS",
AM580="ACCESS-ISSUE","ACCESS-ISSUE",
AM580="Projet OCM (ZTE, NOKIA, autres projets)","PLANNED WORKS",
AM580="No root CAuse","No root cause",
AM580="ODU HS","ACTIVE",
AM580="IP &amp; VLAN","ACTIVE",
AM580="Warehouse HUAWEI","SPARE-ISSUE",
AM580="SPARE-HS","SPARE-ISSUE",
AM580="Power Telco","ACTIVE", AM580="no impacts","no impacts"
),"")</f>
        <v>no impacts</v>
      </c>
      <c r="AO580" s="93" t="s">
        <v>5537</v>
      </c>
      <c r="AP580" s="101" t="str">
        <f t="shared" si="24"/>
        <v>SUD_226</v>
      </c>
      <c r="AR580" s="17" t="s">
        <v>5537</v>
      </c>
      <c r="AS580" s="7" t="s">
        <v>5537</v>
      </c>
      <c r="AT580" s="6"/>
      <c r="AU580" s="7"/>
      <c r="AV580" s="3" t="s">
        <v>5537</v>
      </c>
      <c r="AW580" s="18" t="s">
        <v>5537</v>
      </c>
      <c r="AX580" s="18" t="s">
        <v>5537</v>
      </c>
      <c r="AY580" s="18" t="s">
        <v>5537</v>
      </c>
      <c r="AZ580" s="18" t="s">
        <v>5537</v>
      </c>
      <c r="BA580" s="18" t="s">
        <v>5537</v>
      </c>
      <c r="BB580" s="18" t="s">
        <v>5537</v>
      </c>
      <c r="BC580" s="18" t="s">
        <v>5537</v>
      </c>
      <c r="BD580" s="18" t="s">
        <v>5537</v>
      </c>
      <c r="BE580" s="18" t="s">
        <v>5537</v>
      </c>
      <c r="BF580" s="18" t="s">
        <v>5537</v>
      </c>
      <c r="BG580" s="18" t="s">
        <v>5537</v>
      </c>
      <c r="BH580" s="18" t="s">
        <v>5537</v>
      </c>
      <c r="BI580" s="9" t="s">
        <v>5537</v>
      </c>
      <c r="BJ580" s="14"/>
      <c r="BK580" s="14" t="s">
        <v>5537</v>
      </c>
      <c r="BL580" s="14" t="str">
        <f>_xlfn.XLOOKUP(B580,'[4]cell downs 18042026 17h'!$B:$B,'[4]cell downs 18042026 17h'!$B:$B,"")</f>
        <v/>
      </c>
      <c r="BM580" s="14" t="str">
        <f>_xlfn.XLOOKUP(B580,'[5]Cells Huawei 19042026 15h'!$B:$B,'[5]Cells Huawei 19042026 15h'!$B:$B,"")</f>
        <v/>
      </c>
      <c r="BN580" s="9" t="str">
        <f>_xlfn.XLOOKUP(B580,'[6]cells down 19042026 9H40'!$B:$B,'[6]cells down 19042026 9H40'!$B:$B,"")</f>
        <v/>
      </c>
      <c r="BO580" s="9" t="s">
        <v>5537</v>
      </c>
      <c r="BP580" s="9" t="s">
        <v>5537</v>
      </c>
      <c r="BQ580" s="115"/>
    </row>
    <row r="581" spans="1:69" s="9" customFormat="1" x14ac:dyDescent="0.3">
      <c r="A581" s="1" t="s">
        <v>1420</v>
      </c>
      <c r="B581" s="1" t="s">
        <v>1421</v>
      </c>
      <c r="C581" s="3" t="str">
        <f>_xlfn.XLOOKUP(B581,'[1]daily break down'!$D:$D,'[1]daily break down'!$E:$E,"")</f>
        <v>ADAMAOUA</v>
      </c>
      <c r="D581" s="1" t="s">
        <v>21</v>
      </c>
      <c r="E581" s="1" t="s">
        <v>122</v>
      </c>
      <c r="F581" s="3" t="s">
        <v>90</v>
      </c>
      <c r="G581" s="1" t="s">
        <v>1422</v>
      </c>
      <c r="H581" s="33" t="str">
        <f>_xlfn.XLOOKUP(B581,[2]CALCULATION!$B:$B,[2]CALCULATION!$H:$H,"")</f>
        <v>NOKIA</v>
      </c>
      <c r="I581" s="28">
        <v>0.309783438584947</v>
      </c>
      <c r="J581" s="28">
        <v>9.632057112818955E-3</v>
      </c>
      <c r="K581" s="28">
        <v>3.2998714182807154E-3</v>
      </c>
      <c r="L581" s="28">
        <v>0.23011747148543063</v>
      </c>
      <c r="M581" s="28">
        <v>0.21560351403475531</v>
      </c>
      <c r="N581" s="28">
        <v>0</v>
      </c>
      <c r="O581" s="28">
        <v>5.5200593605484356E-2</v>
      </c>
      <c r="P581" s="28">
        <v>0.10206599083241366</v>
      </c>
      <c r="Q581" s="28">
        <v>2.7023271344297439E-2</v>
      </c>
      <c r="R581" s="28">
        <v>0.21797928659383906</v>
      </c>
      <c r="S581" s="94">
        <v>0.10515348131511636</v>
      </c>
      <c r="T581" s="94">
        <f>_xlfn.XLOOKUP(B581,'[3]Nur des jours'!$B:$B,'[3]Nur des jours'!$U:$U,"")</f>
        <v>4.9232403574292856E-3</v>
      </c>
      <c r="U581" s="94">
        <v>3.3000624162211412E-3</v>
      </c>
      <c r="V581" s="94">
        <v>1.2325680477193573E-2</v>
      </c>
      <c r="W581" s="94">
        <v>4.9232403574292856E-3</v>
      </c>
      <c r="X581" s="94">
        <v>0.18689532175308038</v>
      </c>
      <c r="Y581" s="94">
        <v>0.5837504656822875</v>
      </c>
      <c r="Z581" s="94">
        <v>0.17305650877189507</v>
      </c>
      <c r="AA581" s="94">
        <v>0.10134564521767635</v>
      </c>
      <c r="AB581" s="94">
        <v>0</v>
      </c>
      <c r="AC581" s="94">
        <f>_xlfn.XLOOKUP(B581,'[3]Nur des jours'!$B:$B,'[3]Nur des jours'!$N:$N,"")</f>
        <v>1.3824585797682675E-2</v>
      </c>
      <c r="AD581" s="94">
        <v>1.3824585797682675E-2</v>
      </c>
      <c r="AE581" s="94">
        <v>0</v>
      </c>
      <c r="AF581" s="94">
        <v>4.117995480311288E-2</v>
      </c>
      <c r="AG581" s="94">
        <v>0</v>
      </c>
      <c r="AH581" s="94">
        <v>1.3824585797682675E-2</v>
      </c>
      <c r="AI581" s="49" t="s">
        <v>5559</v>
      </c>
      <c r="AJ581" s="49"/>
      <c r="AK581" s="48" t="str" cm="1">
        <f t="array" ref="AK581">IFERROR(_xlfn.IFS(
AM581="MPR ISSUE","PDH",
AM581="BSS Hardware Issue","BSS",
AM581="Sites strategiques, MLL, Pylone, etc.","ENVTECH",
AM581="AKTIVCO DEFAUT GE &amp; POWER Cabinet","AKTIVCO",
AM581="AKTIVCO Coupure ENEO &amp; Baisse de tension","AKTIVCO GRID ONLY",
AM581="Coupure ENEO &amp; Baisse de tension","IHS GRID ONLY",
AM581="Defaut GE &amp; POWER Cabinet","IHS",
AM581="Sharing","Partners",
AM581="Sites strategiques &amp; DataCenter","SST &amp; DC",
AM581="Exclu","Exclu",
AM581="SAT","SAT",
AM581="SPARE-ISSUE","SPARE-ISSUE",
AM581="Fiber CAmtel","TRANS_FO_CAMTEL",
AM581="Fiber AOF","Fiber AOF",
AM581="Projet OCM (HUAWEI)","TRAVAUX-HUAWEI",
AM581="Projet OCM (NOKIA)","TRAVAUX-NOKIA",
AM581="ACCESS-ISSUE","ACCESS-ISSUE",
AM581="Projet OCM (ZTE, NOKIA, autres projets)","TRAVAUX OCM",
AM581="No root CAuse","No root cause",
AM581="ODU HS","PDH",
AM581="IP &amp; VLAN","PDH",
AM581="Warehouse HUAWEI","SPARE-ISSUE",
AM581="SPARE-HS","SPARE-ISSUE",
AM581="Power Telco","BSS",AM581="no impacts","no impacts"
),"")</f>
        <v>no impacts</v>
      </c>
      <c r="AL581" s="48" t="str" cm="1">
        <f t="array" ref="AL581">IFERROR(_xlfn.IFS(
AM581="MPR ISSUE","TX ISSUE",
AM581="BSS Hardware Issue","RAN ISSUE",
AM581="Sites strategiques, MLL, Pylone, etc.","ENVTECH",
AM581="AKTIVCO DEFAUT GE &amp; POWER Cabinet","POWER ISSUE",
AM581="AKTIVCO Coupure ENEO &amp; Baisse de tension","POWER ISSUE",
AM581="Coupure ENEO &amp; Baisse de tension","POWER ISSUE",
AM581="Defaut GE &amp; POWER Cabinet","POWER ISSUE",
AM581="Sharing","POWER ISSUE",
AM581="Sites strategiques &amp; DataCenter","POWER ISSUE",
AM581="Exclu","Exclu",
AM581="SAT","TX ISSUE",
AM581="SPARE-ISSUE","SPARE-ISSUE",
AM581="Fiber CAmtel","TX ISSUE",
AM581="Fiber AOF","TX ISSUE",
AM581="Projet OCM (HUAWEI)","TRAVAUX-HUAWEI",
AM581="Projet OCM (NOKIA)","TRAVAUX -NOKIA",
AM581="ACCESS-ISSUE","ACCESS-ISSUE",
AM581="Projet OCM (ZTE, NOKIA, autres projets)","TRAVAUX OCM",
AM581="No root CAuse","No root cause",
AM581="ODU HS","TX ISSUE",
AM581="IP &amp; VLAN","TX ISSUE",
AM581="Warehouse HUAWEI","SPARE-ISSUE",
AM581="SPARE-HS","SPARE-ISSUE",
AM581="Power Telco","RAN ISSUE",AM581="no impacts","no impacts"
),"")</f>
        <v>no impacts</v>
      </c>
      <c r="AM581" s="67" t="s">
        <v>5605</v>
      </c>
      <c r="AN581" s="48" t="str" cm="1">
        <f t="array" ref="AN581">IFERROR(_xlfn.IFS(
AM581="MPR ISSUE","ACTIVE",
AM581="BSS Hardware Issue","ACTIVE",
AM581="Sites strategiques, MLL, Pylone, etc.","PASSIVE",
AM581="AKTIVCO DEFAUT GE &amp; POWER Cabinet","PASSIVE",
AM581="AKTIVCO Coupure ENEO &amp; Baisse de tension","PASSIVE",
AM581="Coupure ENEO &amp; Baisse de tension","PASSIVE",
AM581="Defaut GE &amp; POWER Cabinet","PASSIVE",
AM581="Sharing","PASSIVE",
AM581="Sites strategiques &amp; DataCenter","PASSIVE",
AM581="Exclu","Exclu",
AM581="SAT","ACTIVE",
AM581="SPARE-ISSUE","SPARE-ISSUE",
AM581="Fiber CAmtel","ACTIVE",
AM581="Fiber AOF","ACTIVE",
AM581="Projet OCM (HUAWEI)","PLANNED WORKS",
AM581="Projet OCM (NOKIA)","PLANNED WORKS",
AM581="ACCESS-ISSUE","ACCESS-ISSUE",
AM581="Projet OCM (ZTE, NOKIA, autres projets)","PLANNED WORKS",
AM581="No root CAuse","No root cause",
AM581="ODU HS","ACTIVE",
AM581="IP &amp; VLAN","ACTIVE",
AM581="Warehouse HUAWEI","SPARE-ISSUE",
AM581="SPARE-HS","SPARE-ISSUE",
AM581="Power Telco","ACTIVE", AM581="no impacts","no impacts"
),"")</f>
        <v>no impacts</v>
      </c>
      <c r="AO581" s="93" t="s">
        <v>5537</v>
      </c>
      <c r="AP581" s="101" t="str">
        <f t="shared" si="24"/>
        <v>ADM_038</v>
      </c>
      <c r="AR581" s="17" t="s">
        <v>5537</v>
      </c>
      <c r="AS581" s="7" t="s">
        <v>5537</v>
      </c>
      <c r="AT581" s="6"/>
      <c r="AU581" s="7"/>
      <c r="AV581" s="3" t="s">
        <v>5537</v>
      </c>
      <c r="AW581" s="18" t="s">
        <v>5537</v>
      </c>
      <c r="AX581" s="18" t="s">
        <v>5537</v>
      </c>
      <c r="AY581" s="18" t="s">
        <v>5537</v>
      </c>
      <c r="AZ581" s="18" t="s">
        <v>5537</v>
      </c>
      <c r="BA581" s="18" t="s">
        <v>5537</v>
      </c>
      <c r="BB581" s="18" t="s">
        <v>5537</v>
      </c>
      <c r="BC581" s="18" t="s">
        <v>5537</v>
      </c>
      <c r="BD581" s="18" t="s">
        <v>5537</v>
      </c>
      <c r="BE581" s="18" t="s">
        <v>5537</v>
      </c>
      <c r="BF581" s="18" t="s">
        <v>5537</v>
      </c>
      <c r="BG581" s="18" t="s">
        <v>5537</v>
      </c>
      <c r="BH581" s="18" t="s">
        <v>5537</v>
      </c>
      <c r="BI581" s="9" t="s">
        <v>5537</v>
      </c>
      <c r="BJ581" s="14"/>
      <c r="BK581" s="14" t="s">
        <v>5537</v>
      </c>
      <c r="BL581" s="14" t="str">
        <f>_xlfn.XLOOKUP(B581,'[4]cell downs 18042026 17h'!$B:$B,'[4]cell downs 18042026 17h'!$B:$B,"")</f>
        <v/>
      </c>
      <c r="BM581" s="14" t="str">
        <f>_xlfn.XLOOKUP(B581,'[5]Cells Huawei 19042026 15h'!$B:$B,'[5]Cells Huawei 19042026 15h'!$B:$B,"")</f>
        <v/>
      </c>
      <c r="BN581" s="9" t="str">
        <f>_xlfn.XLOOKUP(B581,'[6]cells down 19042026 9H40'!$B:$B,'[6]cells down 19042026 9H40'!$B:$B,"")</f>
        <v/>
      </c>
      <c r="BO581" s="9" t="s">
        <v>5537</v>
      </c>
      <c r="BP581" s="9" t="s">
        <v>12</v>
      </c>
      <c r="BQ581" s="115"/>
    </row>
    <row r="582" spans="1:69" s="9" customFormat="1" x14ac:dyDescent="0.3">
      <c r="A582" s="1" t="s">
        <v>1480</v>
      </c>
      <c r="B582" s="8" t="s">
        <v>1481</v>
      </c>
      <c r="C582" s="3" t="str">
        <f>_xlfn.XLOOKUP(B582,'[1]daily break down'!$D:$D,'[1]daily break down'!$E:$E,"")</f>
        <v>EXTREME-NORD</v>
      </c>
      <c r="D582" s="1" t="s">
        <v>11</v>
      </c>
      <c r="E582" s="1" t="s">
        <v>66</v>
      </c>
      <c r="F582" s="3" t="s">
        <v>55</v>
      </c>
      <c r="G582" s="1" t="s">
        <v>1480</v>
      </c>
      <c r="H582" s="33" t="str">
        <f>_xlfn.XLOOKUP(B582,[2]CALCULATION!$B:$B,[2]CALCULATION!$H:$H,"")</f>
        <v>NOKIA</v>
      </c>
      <c r="I582" s="28">
        <v>3.7455832049404871E-3</v>
      </c>
      <c r="J582" s="28">
        <v>0.68967821107523897</v>
      </c>
      <c r="K582" s="28">
        <v>1.5159816569784899E-3</v>
      </c>
      <c r="L582" s="28">
        <v>0.16248656281254847</v>
      </c>
      <c r="M582" s="28">
        <v>1.1058388509824263E-2</v>
      </c>
      <c r="N582" s="28">
        <v>0.48454415830050795</v>
      </c>
      <c r="O582" s="28">
        <v>0.15492633649923776</v>
      </c>
      <c r="P582" s="28">
        <v>0.12029668853162868</v>
      </c>
      <c r="Q582" s="28">
        <v>13.814792219148501</v>
      </c>
      <c r="R582" s="28">
        <v>23.165517278232763</v>
      </c>
      <c r="S582" s="94">
        <v>13.716966707535979</v>
      </c>
      <c r="T582" s="94">
        <f>_xlfn.XLOOKUP(B582,'[3]Nur des jours'!$B:$B,'[3]Nur des jours'!$U:$U,"")</f>
        <v>1.6053428521365782E-3</v>
      </c>
      <c r="U582" s="94">
        <v>0</v>
      </c>
      <c r="V582" s="94">
        <v>1.2485277349802194E-3</v>
      </c>
      <c r="W582" s="94">
        <v>1.6053428521365782E-3</v>
      </c>
      <c r="X582" s="94">
        <v>2.3186943649632402E-3</v>
      </c>
      <c r="Y582" s="94">
        <v>7.6356532522629056E-2</v>
      </c>
      <c r="Z582" s="94">
        <v>1.6944304974731302E-3</v>
      </c>
      <c r="AA582" s="94">
        <v>3.3103985204462817E-2</v>
      </c>
      <c r="AB582" s="94">
        <v>2.3186943649630694E-3</v>
      </c>
      <c r="AC582" s="94">
        <f>_xlfn.XLOOKUP(B582,'[3]Nur des jours'!$B:$B,'[3]Nur des jours'!$N:$N,"")</f>
        <v>1.3733010304394829E-2</v>
      </c>
      <c r="AD582" s="94">
        <v>1.3733010304394829E-2</v>
      </c>
      <c r="AE582" s="94">
        <v>0</v>
      </c>
      <c r="AF582" s="94">
        <v>4.0907174502143692E-2</v>
      </c>
      <c r="AG582" s="94">
        <v>0</v>
      </c>
      <c r="AH582" s="94">
        <v>1.3733010304394829E-2</v>
      </c>
      <c r="AI582" s="49" t="s">
        <v>6659</v>
      </c>
      <c r="AJ582" s="49"/>
      <c r="AK582" s="48" t="str" cm="1">
        <f t="array" ref="AK582">IFERROR(_xlfn.IFS(
AM582="MPR ISSUE","PDH",
AM582="BSS Hardware Issue","BSS",
AM582="Sites strategiques, MLL, Pylone, etc.","ENVTECH",
AM582="AKTIVCO DEFAUT GE &amp; POWER Cabinet","AKTIVCO",
AM582="AKTIVCO Coupure ENEO &amp; Baisse de tension","AKTIVCO GRID ONLY",
AM582="Coupure ENEO &amp; Baisse de tension","IHS GRID ONLY",
AM582="Defaut GE &amp; POWER Cabinet","IHS",
AM582="Sharing","Partners",
AM582="Sites strategiques &amp; DataCenter","SST &amp; DC",
AM582="Exclu","Exclu",
AM582="SAT","SAT",
AM582="SPARE-ISSUE","SPARE-ISSUE",
AM582="Fiber CAmtel","TRANS_FO_CAMTEL",
AM582="Fiber AOF","Fiber AOF",
AM582="Projet OCM (HUAWEI)","TRAVAUX-HUAWEI",
AM582="Projet OCM (NOKIA)","TRAVAUX-NOKIA",
AM582="ACCESS-ISSUE","ACCESS-ISSUE",
AM582="Projet OCM (ZTE, NOKIA, autres projets)","TRAVAUX OCM",
AM582="No root CAuse","No root cause",
AM582="ODU HS","PDH",
AM582="IP &amp; VLAN","PDH",
AM582="Warehouse HUAWEI","SPARE-ISSUE",
AM582="SPARE-HS","SPARE-ISSUE",
AM582="Power Telco","BSS",AM582="no impacts","no impacts"
),"")</f>
        <v>no impacts</v>
      </c>
      <c r="AL582" s="48" t="str" cm="1">
        <f t="array" ref="AL582">IFERROR(_xlfn.IFS(
AM582="MPR ISSUE","TX ISSUE",
AM582="BSS Hardware Issue","RAN ISSUE",
AM582="Sites strategiques, MLL, Pylone, etc.","ENVTECH",
AM582="AKTIVCO DEFAUT GE &amp; POWER Cabinet","POWER ISSUE",
AM582="AKTIVCO Coupure ENEO &amp; Baisse de tension","POWER ISSUE",
AM582="Coupure ENEO &amp; Baisse de tension","POWER ISSUE",
AM582="Defaut GE &amp; POWER Cabinet","POWER ISSUE",
AM582="Sharing","POWER ISSUE",
AM582="Sites strategiques &amp; DataCenter","POWER ISSUE",
AM582="Exclu","Exclu",
AM582="SAT","TX ISSUE",
AM582="SPARE-ISSUE","SPARE-ISSUE",
AM582="Fiber CAmtel","TX ISSUE",
AM582="Fiber AOF","TX ISSUE",
AM582="Projet OCM (HUAWEI)","TRAVAUX-HUAWEI",
AM582="Projet OCM (NOKIA)","TRAVAUX -NOKIA",
AM582="ACCESS-ISSUE","ACCESS-ISSUE",
AM582="Projet OCM (ZTE, NOKIA, autres projets)","TRAVAUX OCM",
AM582="No root CAuse","No root cause",
AM582="ODU HS","TX ISSUE",
AM582="IP &amp; VLAN","TX ISSUE",
AM582="Warehouse HUAWEI","SPARE-ISSUE",
AM582="SPARE-HS","SPARE-ISSUE",
AM582="Power Telco","RAN ISSUE",AM582="no impacts","no impacts"
),"")</f>
        <v>no impacts</v>
      </c>
      <c r="AM582" s="67" t="s">
        <v>5605</v>
      </c>
      <c r="AN582" s="48" t="str" cm="1">
        <f t="array" ref="AN582">IFERROR(_xlfn.IFS(
AM582="MPR ISSUE","ACTIVE",
AM582="BSS Hardware Issue","ACTIVE",
AM582="Sites strategiques, MLL, Pylone, etc.","PASSIVE",
AM582="AKTIVCO DEFAUT GE &amp; POWER Cabinet","PASSIVE",
AM582="AKTIVCO Coupure ENEO &amp; Baisse de tension","PASSIVE",
AM582="Coupure ENEO &amp; Baisse de tension","PASSIVE",
AM582="Defaut GE &amp; POWER Cabinet","PASSIVE",
AM582="Sharing","PASSIVE",
AM582="Sites strategiques &amp; DataCenter","PASSIVE",
AM582="Exclu","Exclu",
AM582="SAT","ACTIVE",
AM582="SPARE-ISSUE","SPARE-ISSUE",
AM582="Fiber CAmtel","ACTIVE",
AM582="Fiber AOF","ACTIVE",
AM582="Projet OCM (HUAWEI)","PLANNED WORKS",
AM582="Projet OCM (NOKIA)","PLANNED WORKS",
AM582="ACCESS-ISSUE","ACCESS-ISSUE",
AM582="Projet OCM (ZTE, NOKIA, autres projets)","PLANNED WORKS",
AM582="No root CAuse","No root cause",
AM582="ODU HS","ACTIVE",
AM582="IP &amp; VLAN","ACTIVE",
AM582="Warehouse HUAWEI","SPARE-ISSUE",
AM582="SPARE-HS","SPARE-ISSUE",
AM582="Power Telco","ACTIVE", AM582="no impacts","no impacts"
),"")</f>
        <v>no impacts</v>
      </c>
      <c r="AO582" s="93" t="s">
        <v>5537</v>
      </c>
      <c r="AP582" s="101" t="str">
        <f t="shared" si="24"/>
        <v>EXN_021</v>
      </c>
      <c r="AR582" s="17" t="s">
        <v>5537</v>
      </c>
      <c r="AS582" s="7" t="s">
        <v>5537</v>
      </c>
      <c r="AT582" s="6"/>
      <c r="AU582" s="7"/>
      <c r="AV582" s="3" t="s">
        <v>5537</v>
      </c>
      <c r="AW582" s="18" t="s">
        <v>5537</v>
      </c>
      <c r="AX582" s="18" t="s">
        <v>5537</v>
      </c>
      <c r="AY582" s="18" t="s">
        <v>5537</v>
      </c>
      <c r="AZ582" s="18" t="s">
        <v>5537</v>
      </c>
      <c r="BA582" s="18" t="s">
        <v>5537</v>
      </c>
      <c r="BB582" s="18" t="s">
        <v>5537</v>
      </c>
      <c r="BC582" s="18" t="s">
        <v>5537</v>
      </c>
      <c r="BD582" s="18" t="s">
        <v>5537</v>
      </c>
      <c r="BE582" s="18" t="s">
        <v>5537</v>
      </c>
      <c r="BF582" s="18" t="s">
        <v>5537</v>
      </c>
      <c r="BG582" s="18" t="s">
        <v>5537</v>
      </c>
      <c r="BH582" s="18" t="s">
        <v>5537</v>
      </c>
      <c r="BI582" s="9" t="s">
        <v>5537</v>
      </c>
      <c r="BJ582" s="14"/>
      <c r="BK582" s="14" t="s">
        <v>5537</v>
      </c>
      <c r="BL582" s="14" t="str">
        <f>_xlfn.XLOOKUP(B582,'[4]cell downs 18042026 17h'!$B:$B,'[4]cell downs 18042026 17h'!$B:$B,"")</f>
        <v/>
      </c>
      <c r="BM582" s="14" t="str">
        <f>_xlfn.XLOOKUP(B582,'[5]Cells Huawei 19042026 15h'!$B:$B,'[5]Cells Huawei 19042026 15h'!$B:$B,"")</f>
        <v/>
      </c>
      <c r="BN582" s="9" t="str">
        <f>_xlfn.XLOOKUP(B582,'[6]cells down 19042026 9H40'!$B:$B,'[6]cells down 19042026 9H40'!$B:$B,"")</f>
        <v/>
      </c>
      <c r="BO582" s="9" t="s">
        <v>1481</v>
      </c>
      <c r="BP582" s="9" t="s">
        <v>12</v>
      </c>
      <c r="BQ582" s="115"/>
    </row>
    <row r="583" spans="1:69" s="9" customFormat="1" x14ac:dyDescent="0.3">
      <c r="A583" s="1" t="s">
        <v>814</v>
      </c>
      <c r="B583" s="1" t="s">
        <v>815</v>
      </c>
      <c r="C583" s="3" t="str">
        <f>_xlfn.XLOOKUP(B583,'[1]daily break down'!$D:$D,'[1]daily break down'!$E:$E,"")</f>
        <v>ADAMAOUA</v>
      </c>
      <c r="D583" s="1" t="s">
        <v>11</v>
      </c>
      <c r="E583" s="1" t="s">
        <v>96</v>
      </c>
      <c r="F583" s="3" t="s">
        <v>90</v>
      </c>
      <c r="G583" s="1" t="s">
        <v>816</v>
      </c>
      <c r="H583" s="33" t="str">
        <f>_xlfn.XLOOKUP(B583,[2]CALCULATION!$B:$B,[2]CALCULATION!$H:$H,"")</f>
        <v>NOKIA</v>
      </c>
      <c r="I583" s="28">
        <v>7.0460792130125323E-3</v>
      </c>
      <c r="J583" s="28">
        <v>0.10459049954350873</v>
      </c>
      <c r="K583" s="28">
        <v>0.30566363529421858</v>
      </c>
      <c r="L583" s="28">
        <v>6.7781142645762073E-3</v>
      </c>
      <c r="M583" s="28">
        <v>8.1216566360464718E-2</v>
      </c>
      <c r="N583" s="28">
        <v>8.2055606024955888E-3</v>
      </c>
      <c r="O583" s="28">
        <v>4.4101884295042464E-2</v>
      </c>
      <c r="P583" s="28">
        <v>6.0300749382617272E-2</v>
      </c>
      <c r="Q583" s="28">
        <v>2.3829269271923272E-2</v>
      </c>
      <c r="R583" s="28">
        <v>9.1137436547942832E-2</v>
      </c>
      <c r="S583" s="94">
        <v>0.12321264683942047</v>
      </c>
      <c r="T583" s="94">
        <f>_xlfn.XLOOKUP(B583,'[3]Nur des jours'!$B:$B,'[3]Nur des jours'!$U:$U,"")</f>
        <v>5.6190251951872558E-3</v>
      </c>
      <c r="U583" s="94">
        <v>8.8298967352942112E-3</v>
      </c>
      <c r="V583" s="94">
        <v>1.0792096009804093E-2</v>
      </c>
      <c r="W583" s="94">
        <v>5.6190251951872576E-3</v>
      </c>
      <c r="X583" s="94">
        <v>3.0003510324951545E-2</v>
      </c>
      <c r="Y583" s="94">
        <v>2.9610488251830585E-2</v>
      </c>
      <c r="Z583" s="94">
        <v>0.19570900928540297</v>
      </c>
      <c r="AA583" s="94">
        <v>0.12187754675483665</v>
      </c>
      <c r="AB583" s="94">
        <v>1.0524523381461703E-2</v>
      </c>
      <c r="AC583" s="94">
        <f>_xlfn.XLOOKUP(B583,'[3]Nur des jours'!$B:$B,'[3]Nur des jours'!$N:$N,"")</f>
        <v>1.3467806808699235E-2</v>
      </c>
      <c r="AD583" s="94">
        <v>1.3467806808699235E-2</v>
      </c>
      <c r="AE583" s="94">
        <v>6.2447793644513196E-4</v>
      </c>
      <c r="AF583" s="94">
        <v>3.9851569164302755E-2</v>
      </c>
      <c r="AG583" s="94">
        <v>0</v>
      </c>
      <c r="AH583" s="94">
        <v>1.3467806808699235E-2</v>
      </c>
      <c r="AI583" s="49" t="s">
        <v>5559</v>
      </c>
      <c r="AJ583" s="49"/>
      <c r="AK583" s="48" t="str" cm="1">
        <f t="array" ref="AK583">IFERROR(_xlfn.IFS(
AM583="MPR ISSUE","PDH",
AM583="BSS Hardware Issue","BSS",
AM583="Sites strategiques, MLL, Pylone, etc.","ENVTECH",
AM583="AKTIVCO DEFAUT GE &amp; POWER Cabinet","AKTIVCO",
AM583="AKTIVCO Coupure ENEO &amp; Baisse de tension","AKTIVCO GRID ONLY",
AM583="Coupure ENEO &amp; Baisse de tension","IHS GRID ONLY",
AM583="Defaut GE &amp; POWER Cabinet","IHS",
AM583="Sharing","Partners",
AM583="Sites strategiques &amp; DataCenter","SST &amp; DC",
AM583="Exclu","Exclu",
AM583="SAT","SAT",
AM583="SPARE-ISSUE","SPARE-ISSUE",
AM583="Fiber CAmtel","TRANS_FO_CAMTEL",
AM583="Fiber AOF","Fiber AOF",
AM583="Projet OCM (HUAWEI)","TRAVAUX-HUAWEI",
AM583="Projet OCM (NOKIA)","TRAVAUX-NOKIA",
AM583="ACCESS-ISSUE","ACCESS-ISSUE",
AM583="Projet OCM (ZTE, NOKIA, autres projets)","TRAVAUX OCM",
AM583="No root CAuse","No root cause",
AM583="ODU HS","PDH",
AM583="IP &amp; VLAN","PDH",
AM583="Warehouse HUAWEI","SPARE-ISSUE",
AM583="SPARE-HS","SPARE-ISSUE",
AM583="Power Telco","BSS",AM583="no impacts","no impacts"
),"")</f>
        <v>no impacts</v>
      </c>
      <c r="AL583" s="48" t="str" cm="1">
        <f t="array" ref="AL583">IFERROR(_xlfn.IFS(
AM583="MPR ISSUE","TX ISSUE",
AM583="BSS Hardware Issue","RAN ISSUE",
AM583="Sites strategiques, MLL, Pylone, etc.","ENVTECH",
AM583="AKTIVCO DEFAUT GE &amp; POWER Cabinet","POWER ISSUE",
AM583="AKTIVCO Coupure ENEO &amp; Baisse de tension","POWER ISSUE",
AM583="Coupure ENEO &amp; Baisse de tension","POWER ISSUE",
AM583="Defaut GE &amp; POWER Cabinet","POWER ISSUE",
AM583="Sharing","POWER ISSUE",
AM583="Sites strategiques &amp; DataCenter","POWER ISSUE",
AM583="Exclu","Exclu",
AM583="SAT","TX ISSUE",
AM583="SPARE-ISSUE","SPARE-ISSUE",
AM583="Fiber CAmtel","TX ISSUE",
AM583="Fiber AOF","TX ISSUE",
AM583="Projet OCM (HUAWEI)","TRAVAUX-HUAWEI",
AM583="Projet OCM (NOKIA)","TRAVAUX -NOKIA",
AM583="ACCESS-ISSUE","ACCESS-ISSUE",
AM583="Projet OCM (ZTE, NOKIA, autres projets)","TRAVAUX OCM",
AM583="No root CAuse","No root cause",
AM583="ODU HS","TX ISSUE",
AM583="IP &amp; VLAN","TX ISSUE",
AM583="Warehouse HUAWEI","SPARE-ISSUE",
AM583="SPARE-HS","SPARE-ISSUE",
AM583="Power Telco","RAN ISSUE",AM583="no impacts","no impacts"
),"")</f>
        <v>no impacts</v>
      </c>
      <c r="AM583" s="67" t="s">
        <v>5605</v>
      </c>
      <c r="AN583" s="48" t="str" cm="1">
        <f t="array" ref="AN583">IFERROR(_xlfn.IFS(
AM583="MPR ISSUE","ACTIVE",
AM583="BSS Hardware Issue","ACTIVE",
AM583="Sites strategiques, MLL, Pylone, etc.","PASSIVE",
AM583="AKTIVCO DEFAUT GE &amp; POWER Cabinet","PASSIVE",
AM583="AKTIVCO Coupure ENEO &amp; Baisse de tension","PASSIVE",
AM583="Coupure ENEO &amp; Baisse de tension","PASSIVE",
AM583="Defaut GE &amp; POWER Cabinet","PASSIVE",
AM583="Sharing","PASSIVE",
AM583="Sites strategiques &amp; DataCenter","PASSIVE",
AM583="Exclu","Exclu",
AM583="SAT","ACTIVE",
AM583="SPARE-ISSUE","SPARE-ISSUE",
AM583="Fiber CAmtel","ACTIVE",
AM583="Fiber AOF","ACTIVE",
AM583="Projet OCM (HUAWEI)","PLANNED WORKS",
AM583="Projet OCM (NOKIA)","PLANNED WORKS",
AM583="ACCESS-ISSUE","ACCESS-ISSUE",
AM583="Projet OCM (ZTE, NOKIA, autres projets)","PLANNED WORKS",
AM583="No root CAuse","No root cause",
AM583="ODU HS","ACTIVE",
AM583="IP &amp; VLAN","ACTIVE",
AM583="Warehouse HUAWEI","SPARE-ISSUE",
AM583="SPARE-HS","SPARE-ISSUE",
AM583="Power Telco","ACTIVE", AM583="no impacts","no impacts"
),"")</f>
        <v>no impacts</v>
      </c>
      <c r="AO583" s="93" t="s">
        <v>5537</v>
      </c>
      <c r="AP583" s="101" t="str">
        <f t="shared" si="24"/>
        <v>ADM_065</v>
      </c>
      <c r="AR583" s="17" t="s">
        <v>5537</v>
      </c>
      <c r="AS583" s="7" t="s">
        <v>5537</v>
      </c>
      <c r="AT583" s="6"/>
      <c r="AU583" s="7"/>
      <c r="AV583" s="3" t="s">
        <v>5537</v>
      </c>
      <c r="AW583" s="18" t="s">
        <v>5537</v>
      </c>
      <c r="AX583" s="18" t="s">
        <v>5537</v>
      </c>
      <c r="AY583" s="18" t="s">
        <v>5537</v>
      </c>
      <c r="AZ583" s="18" t="s">
        <v>5537</v>
      </c>
      <c r="BA583" s="18" t="s">
        <v>5537</v>
      </c>
      <c r="BB583" s="18" t="s">
        <v>5537</v>
      </c>
      <c r="BC583" s="18" t="s">
        <v>5537</v>
      </c>
      <c r="BD583" s="18" t="s">
        <v>5537</v>
      </c>
      <c r="BE583" s="18" t="s">
        <v>5537</v>
      </c>
      <c r="BF583" s="18" t="s">
        <v>5537</v>
      </c>
      <c r="BG583" s="18" t="s">
        <v>5537</v>
      </c>
      <c r="BH583" s="18" t="s">
        <v>5537</v>
      </c>
      <c r="BI583" s="9" t="s">
        <v>5537</v>
      </c>
      <c r="BJ583" s="14"/>
      <c r="BK583" s="14" t="s">
        <v>5537</v>
      </c>
      <c r="BL583" s="14" t="str">
        <f>_xlfn.XLOOKUP(B583,'[4]cell downs 18042026 17h'!$B:$B,'[4]cell downs 18042026 17h'!$B:$B,"")</f>
        <v/>
      </c>
      <c r="BM583" s="14" t="str">
        <f>_xlfn.XLOOKUP(B583,'[5]Cells Huawei 19042026 15h'!$B:$B,'[5]Cells Huawei 19042026 15h'!$B:$B,"")</f>
        <v/>
      </c>
      <c r="BN583" s="9" t="str">
        <f>_xlfn.XLOOKUP(B583,'[6]cells down 19042026 9H40'!$B:$B,'[6]cells down 19042026 9H40'!$B:$B,"")</f>
        <v/>
      </c>
      <c r="BO583" s="9" t="s">
        <v>815</v>
      </c>
      <c r="BP583" s="9" t="s">
        <v>5459</v>
      </c>
      <c r="BQ583" s="115"/>
    </row>
    <row r="584" spans="1:69" s="9" customFormat="1" x14ac:dyDescent="0.3">
      <c r="A584" s="1" t="s">
        <v>653</v>
      </c>
      <c r="B584" s="1" t="s">
        <v>654</v>
      </c>
      <c r="C584" s="3" t="str">
        <f>_xlfn.XLOOKUP(B584,'[1]daily break down'!$D:$D,'[1]daily break down'!$E:$E,"")</f>
        <v>ADAMAOUA</v>
      </c>
      <c r="D584" s="1" t="s">
        <v>11</v>
      </c>
      <c r="E584" s="1" t="s">
        <v>96</v>
      </c>
      <c r="F584" s="3" t="s">
        <v>90</v>
      </c>
      <c r="G584" s="1" t="s">
        <v>655</v>
      </c>
      <c r="H584" s="33" t="str">
        <f>_xlfn.XLOOKUP(B584,[2]CALCULATION!$B:$B,[2]CALCULATION!$H:$H,"")</f>
        <v>NOKIA</v>
      </c>
      <c r="I584" s="28">
        <v>1.8730083983956953E-3</v>
      </c>
      <c r="J584" s="28">
        <v>0.13370404778714545</v>
      </c>
      <c r="K584" s="28">
        <v>0.5225340432262614</v>
      </c>
      <c r="L584" s="28">
        <v>0.49332353333419532</v>
      </c>
      <c r="M584" s="28">
        <v>0.11526572165947926</v>
      </c>
      <c r="N584" s="28">
        <v>7.5812244696969681E-3</v>
      </c>
      <c r="O584" s="28">
        <v>5.7382162933927415E-2</v>
      </c>
      <c r="P584" s="28">
        <v>8.3561002898401404E-2</v>
      </c>
      <c r="Q584" s="28">
        <v>3.9337549749657613E-2</v>
      </c>
      <c r="R584" s="28">
        <v>0.13740275884992414</v>
      </c>
      <c r="S584" s="94">
        <v>0.17717964084255328</v>
      </c>
      <c r="T584" s="94">
        <f>_xlfn.XLOOKUP(B584,'[3]Nur des jours'!$B:$B,'[3]Nur des jours'!$U:$U,"")</f>
        <v>2.6222055639430163E-3</v>
      </c>
      <c r="U584" s="94">
        <v>9.9893781247772685E-3</v>
      </c>
      <c r="V584" s="94">
        <v>7.0460792130125323E-3</v>
      </c>
      <c r="W584" s="94">
        <v>2.6222055639430163E-3</v>
      </c>
      <c r="X584" s="94">
        <v>3.5585843384715259E-2</v>
      </c>
      <c r="Y584" s="94">
        <v>4.229095024268599E-2</v>
      </c>
      <c r="Z584" s="94">
        <v>0.31528656034760449</v>
      </c>
      <c r="AA584" s="94">
        <v>0.16930029743135061</v>
      </c>
      <c r="AB584" s="94">
        <v>5.7082160713014425E-3</v>
      </c>
      <c r="AC584" s="94">
        <f>_xlfn.XLOOKUP(B584,'[3]Nur des jours'!$B:$B,'[3]Nur des jours'!$N:$N,"")</f>
        <v>1.2218840337087422E-2</v>
      </c>
      <c r="AD584" s="94">
        <v>1.2218840337087422E-2</v>
      </c>
      <c r="AE584" s="94">
        <v>9.9916469831221109E-4</v>
      </c>
      <c r="AF584" s="94">
        <v>3.1084223948156534E-2</v>
      </c>
      <c r="AG584" s="94">
        <v>3.1464299238074204E-3</v>
      </c>
      <c r="AH584" s="94">
        <v>1.2218840337087422E-2</v>
      </c>
      <c r="AI584" s="49" t="s">
        <v>5559</v>
      </c>
      <c r="AJ584" s="49"/>
      <c r="AK584" s="48" t="str" cm="1">
        <f t="array" ref="AK584">IFERROR(_xlfn.IFS(
AM584="MPR ISSUE","PDH",
AM584="BSS Hardware Issue","BSS",
AM584="Sites strategiques, MLL, Pylone, etc.","ENVTECH",
AM584="AKTIVCO DEFAUT GE &amp; POWER Cabinet","AKTIVCO",
AM584="AKTIVCO Coupure ENEO &amp; Baisse de tension","AKTIVCO GRID ONLY",
AM584="Coupure ENEO &amp; Baisse de tension","IHS GRID ONLY",
AM584="Defaut GE &amp; POWER Cabinet","IHS",
AM584="Sharing","Partners",
AM584="Sites strategiques &amp; DataCenter","SST &amp; DC",
AM584="Exclu","Exclu",
AM584="SAT","SAT",
AM584="SPARE-ISSUE","SPARE-ISSUE",
AM584="Fiber CAmtel","TRANS_FO_CAMTEL",
AM584="Fiber AOF","Fiber AOF",
AM584="Projet OCM (HUAWEI)","TRAVAUX-HUAWEI",
AM584="Projet OCM (NOKIA)","TRAVAUX-NOKIA",
AM584="ACCESS-ISSUE","ACCESS-ISSUE",
AM584="Projet OCM (ZTE, NOKIA, autres projets)","TRAVAUX OCM",
AM584="No root CAuse","No root cause",
AM584="ODU HS","PDH",
AM584="IP &amp; VLAN","PDH",
AM584="Warehouse HUAWEI","SPARE-ISSUE",
AM584="SPARE-HS","SPARE-ISSUE",
AM584="Power Telco","BSS",AM584="no impacts","no impacts"
),"")</f>
        <v>no impacts</v>
      </c>
      <c r="AL584" s="48" t="str" cm="1">
        <f t="array" ref="AL584">IFERROR(_xlfn.IFS(
AM584="MPR ISSUE","TX ISSUE",
AM584="BSS Hardware Issue","RAN ISSUE",
AM584="Sites strategiques, MLL, Pylone, etc.","ENVTECH",
AM584="AKTIVCO DEFAUT GE &amp; POWER Cabinet","POWER ISSUE",
AM584="AKTIVCO Coupure ENEO &amp; Baisse de tension","POWER ISSUE",
AM584="Coupure ENEO &amp; Baisse de tension","POWER ISSUE",
AM584="Defaut GE &amp; POWER Cabinet","POWER ISSUE",
AM584="Sharing","POWER ISSUE",
AM584="Sites strategiques &amp; DataCenter","POWER ISSUE",
AM584="Exclu","Exclu",
AM584="SAT","TX ISSUE",
AM584="SPARE-ISSUE","SPARE-ISSUE",
AM584="Fiber CAmtel","TX ISSUE",
AM584="Fiber AOF","TX ISSUE",
AM584="Projet OCM (HUAWEI)","TRAVAUX-HUAWEI",
AM584="Projet OCM (NOKIA)","TRAVAUX -NOKIA",
AM584="ACCESS-ISSUE","ACCESS-ISSUE",
AM584="Projet OCM (ZTE, NOKIA, autres projets)","TRAVAUX OCM",
AM584="No root CAuse","No root cause",
AM584="ODU HS","TX ISSUE",
AM584="IP &amp; VLAN","TX ISSUE",
AM584="Warehouse HUAWEI","SPARE-ISSUE",
AM584="SPARE-HS","SPARE-ISSUE",
AM584="Power Telco","RAN ISSUE",AM584="no impacts","no impacts"
),"")</f>
        <v>no impacts</v>
      </c>
      <c r="AM584" s="67" t="s">
        <v>5605</v>
      </c>
      <c r="AN584" s="48" t="str" cm="1">
        <f t="array" ref="AN584">IFERROR(_xlfn.IFS(
AM584="MPR ISSUE","ACTIVE",
AM584="BSS Hardware Issue","ACTIVE",
AM584="Sites strategiques, MLL, Pylone, etc.","PASSIVE",
AM584="AKTIVCO DEFAUT GE &amp; POWER Cabinet","PASSIVE",
AM584="AKTIVCO Coupure ENEO &amp; Baisse de tension","PASSIVE",
AM584="Coupure ENEO &amp; Baisse de tension","PASSIVE",
AM584="Defaut GE &amp; POWER Cabinet","PASSIVE",
AM584="Sharing","PASSIVE",
AM584="Sites strategiques &amp; DataCenter","PASSIVE",
AM584="Exclu","Exclu",
AM584="SAT","ACTIVE",
AM584="SPARE-ISSUE","SPARE-ISSUE",
AM584="Fiber CAmtel","ACTIVE",
AM584="Fiber AOF","ACTIVE",
AM584="Projet OCM (HUAWEI)","PLANNED WORKS",
AM584="Projet OCM (NOKIA)","PLANNED WORKS",
AM584="ACCESS-ISSUE","ACCESS-ISSUE",
AM584="Projet OCM (ZTE, NOKIA, autres projets)","PLANNED WORKS",
AM584="No root CAuse","No root cause",
AM584="ODU HS","ACTIVE",
AM584="IP &amp; VLAN","ACTIVE",
AM584="Warehouse HUAWEI","SPARE-ISSUE",
AM584="SPARE-HS","SPARE-ISSUE",
AM584="Power Telco","ACTIVE", AM584="no impacts","no impacts"
),"")</f>
        <v>no impacts</v>
      </c>
      <c r="AO584" s="93" t="s">
        <v>5537</v>
      </c>
      <c r="AP584" s="101" t="str">
        <f t="shared" si="24"/>
        <v>ADM_066</v>
      </c>
      <c r="AQ584" s="9" t="s">
        <v>6530</v>
      </c>
      <c r="AR584" s="17" t="s">
        <v>5537</v>
      </c>
      <c r="AS584" s="7" t="s">
        <v>5537</v>
      </c>
      <c r="AT584" s="6"/>
      <c r="AU584" s="7"/>
      <c r="AV584" s="3" t="s">
        <v>5537</v>
      </c>
      <c r="AW584" s="18" t="s">
        <v>5537</v>
      </c>
      <c r="AX584" s="18" t="s">
        <v>5537</v>
      </c>
      <c r="AY584" s="18" t="s">
        <v>5537</v>
      </c>
      <c r="AZ584" s="18" t="s">
        <v>5537</v>
      </c>
      <c r="BA584" s="18" t="s">
        <v>5537</v>
      </c>
      <c r="BB584" s="18" t="s">
        <v>5537</v>
      </c>
      <c r="BC584" s="18" t="s">
        <v>5537</v>
      </c>
      <c r="BD584" s="18" t="s">
        <v>5537</v>
      </c>
      <c r="BE584" s="18" t="s">
        <v>5537</v>
      </c>
      <c r="BF584" s="18" t="s">
        <v>5537</v>
      </c>
      <c r="BG584" s="18" t="s">
        <v>5537</v>
      </c>
      <c r="BH584" s="18" t="s">
        <v>5537</v>
      </c>
      <c r="BI584" s="9" t="s">
        <v>5537</v>
      </c>
      <c r="BJ584" s="14"/>
      <c r="BK584" s="14" t="s">
        <v>5537</v>
      </c>
      <c r="BL584" s="14" t="str">
        <f>_xlfn.XLOOKUP(B584,'[4]cell downs 18042026 17h'!$B:$B,'[4]cell downs 18042026 17h'!$B:$B,"")</f>
        <v/>
      </c>
      <c r="BM584" s="14" t="str">
        <f>_xlfn.XLOOKUP(B584,'[5]Cells Huawei 19042026 15h'!$B:$B,'[5]Cells Huawei 19042026 15h'!$B:$B,"")</f>
        <v/>
      </c>
      <c r="BN584" s="9" t="str">
        <f>_xlfn.XLOOKUP(B584,'[6]cells down 19042026 9H40'!$B:$B,'[6]cells down 19042026 9H40'!$B:$B,"")</f>
        <v/>
      </c>
      <c r="BO584" s="9" t="s">
        <v>654</v>
      </c>
      <c r="BP584" s="9" t="s">
        <v>5580</v>
      </c>
      <c r="BQ584" s="115"/>
    </row>
    <row r="585" spans="1:69" s="9" customFormat="1" x14ac:dyDescent="0.3">
      <c r="A585" s="1" t="s">
        <v>3141</v>
      </c>
      <c r="B585" s="8" t="s">
        <v>3142</v>
      </c>
      <c r="C585" s="3" t="str">
        <f>_xlfn.XLOOKUP(B585,'[1]daily break down'!$D:$D,'[1]daily break down'!$E:$E,"")</f>
        <v>Yaounde</v>
      </c>
      <c r="D585" s="1" t="s">
        <v>11</v>
      </c>
      <c r="E585" s="1" t="s">
        <v>12</v>
      </c>
      <c r="F585" s="3" t="s">
        <v>37</v>
      </c>
      <c r="G585" s="1" t="s">
        <v>38</v>
      </c>
      <c r="H585" s="34" t="str">
        <f>_xlfn.XLOOKUP(B585,[2]CALCULATION!$B:$B,[2]CALCULATION!$H:$H,"")</f>
        <v>ZTE</v>
      </c>
      <c r="I585" s="28">
        <v>0</v>
      </c>
      <c r="J585" s="28">
        <v>0</v>
      </c>
      <c r="K585" s="28">
        <v>0</v>
      </c>
      <c r="L585" s="28">
        <v>0</v>
      </c>
      <c r="M585" s="28">
        <v>0</v>
      </c>
      <c r="N585" s="28">
        <v>0</v>
      </c>
      <c r="O585" s="28">
        <v>0</v>
      </c>
      <c r="P585" s="28">
        <v>1.7899284599338543</v>
      </c>
      <c r="Q585" s="28">
        <v>0</v>
      </c>
      <c r="R585" s="28">
        <v>0</v>
      </c>
      <c r="S585" s="94">
        <v>0</v>
      </c>
      <c r="T585" s="94">
        <f>_xlfn.XLOOKUP(B585,'[3]Nur des jours'!$B:$B,'[3]Nur des jours'!$U:$U,"")</f>
        <v>0</v>
      </c>
      <c r="U585" s="94">
        <v>0</v>
      </c>
      <c r="V585" s="94">
        <v>0</v>
      </c>
      <c r="W585" s="94">
        <v>0</v>
      </c>
      <c r="X585" s="94">
        <v>0</v>
      </c>
      <c r="Y585" s="94">
        <v>0</v>
      </c>
      <c r="Z585" s="94">
        <v>0</v>
      </c>
      <c r="AA585" s="94">
        <v>0</v>
      </c>
      <c r="AB585" s="94">
        <v>1.7478376751047871E-3</v>
      </c>
      <c r="AC585" s="94">
        <f>_xlfn.XLOOKUP(B585,'[3]Nur des jours'!$B:$B,'[3]Nur des jours'!$N:$N,"")</f>
        <v>1.2127853255829322E-2</v>
      </c>
      <c r="AD585" s="94">
        <v>1.2127853255829322E-2</v>
      </c>
      <c r="AE585" s="94">
        <v>5.9949881898732661E-3</v>
      </c>
      <c r="AF585" s="94">
        <v>0</v>
      </c>
      <c r="AG585" s="94">
        <v>2.1614605563544956E-2</v>
      </c>
      <c r="AH585" s="94">
        <v>1.2127853255829322E-2</v>
      </c>
      <c r="AI585" s="49" t="s">
        <v>5559</v>
      </c>
      <c r="AJ585" s="49"/>
      <c r="AK585" s="48" t="str" cm="1">
        <f t="array" ref="AK585">IFERROR(_xlfn.IFS(
AM585="MPR ISSUE","PDH",
AM585="BSS Hardware Issue","BSS",
AM585="Sites strategiques, MLL, Pylone, etc.","ENVTECH",
AM585="AKTIVCO DEFAUT GE &amp; POWER Cabinet","AKTIVCO",
AM585="AKTIVCO Coupure ENEO &amp; Baisse de tension","AKTIVCO GRID ONLY",
AM585="Coupure ENEO &amp; Baisse de tension","IHS GRID ONLY",
AM585="Defaut GE &amp; POWER Cabinet","IHS",
AM585="Sharing","Partners",
AM585="Sites strategiques &amp; DataCenter","SST &amp; DC",
AM585="Exclu","Exclu",
AM585="SAT","SAT",
AM585="SPARE-ISSUE","SPARE-ISSUE",
AM585="Fiber CAmtel","TRANS_FO_CAMTEL",
AM585="Fiber AOF","Fiber AOF",
AM585="Projet OCM (HUAWEI)","TRAVAUX-HUAWEI",
AM585="Projet OCM (NOKIA)","TRAVAUX-NOKIA",
AM585="ACCESS-ISSUE","ACCESS-ISSUE",
AM585="Projet OCM (ZTE, NOKIA, autres projets)","TRAVAUX OCM",
AM585="No root CAuse","No root cause",
AM585="ODU HS","PDH",
AM585="IP &amp; VLAN","PDH",
AM585="Warehouse HUAWEI","SPARE-ISSUE",
AM585="SPARE-HS","SPARE-ISSUE",
AM585="Power Telco","BSS",AM585="no impacts","no impacts"
),"")</f>
        <v>no impacts</v>
      </c>
      <c r="AL585" s="48" t="str" cm="1">
        <f t="array" ref="AL585">IFERROR(_xlfn.IFS(
AM585="MPR ISSUE","TX ISSUE",
AM585="BSS Hardware Issue","RAN ISSUE",
AM585="Sites strategiques, MLL, Pylone, etc.","ENVTECH",
AM585="AKTIVCO DEFAUT GE &amp; POWER Cabinet","POWER ISSUE",
AM585="AKTIVCO Coupure ENEO &amp; Baisse de tension","POWER ISSUE",
AM585="Coupure ENEO &amp; Baisse de tension","POWER ISSUE",
AM585="Defaut GE &amp; POWER Cabinet","POWER ISSUE",
AM585="Sharing","POWER ISSUE",
AM585="Sites strategiques &amp; DataCenter","POWER ISSUE",
AM585="Exclu","Exclu",
AM585="SAT","TX ISSUE",
AM585="SPARE-ISSUE","SPARE-ISSUE",
AM585="Fiber CAmtel","TX ISSUE",
AM585="Fiber AOF","TX ISSUE",
AM585="Projet OCM (HUAWEI)","TRAVAUX-HUAWEI",
AM585="Projet OCM (NOKIA)","TRAVAUX -NOKIA",
AM585="ACCESS-ISSUE","ACCESS-ISSUE",
AM585="Projet OCM (ZTE, NOKIA, autres projets)","TRAVAUX OCM",
AM585="No root CAuse","No root cause",
AM585="ODU HS","TX ISSUE",
AM585="IP &amp; VLAN","TX ISSUE",
AM585="Warehouse HUAWEI","SPARE-ISSUE",
AM585="SPARE-HS","SPARE-ISSUE",
AM585="Power Telco","RAN ISSUE",AM585="no impacts","no impacts"
),"")</f>
        <v>no impacts</v>
      </c>
      <c r="AM585" s="67" t="s">
        <v>5605</v>
      </c>
      <c r="AN585" s="48" t="str" cm="1">
        <f t="array" ref="AN585">IFERROR(_xlfn.IFS(
AM585="MPR ISSUE","ACTIVE",
AM585="BSS Hardware Issue","ACTIVE",
AM585="Sites strategiques, MLL, Pylone, etc.","PASSIVE",
AM585="AKTIVCO DEFAUT GE &amp; POWER Cabinet","PASSIVE",
AM585="AKTIVCO Coupure ENEO &amp; Baisse de tension","PASSIVE",
AM585="Coupure ENEO &amp; Baisse de tension","PASSIVE",
AM585="Defaut GE &amp; POWER Cabinet","PASSIVE",
AM585="Sharing","PASSIVE",
AM585="Sites strategiques &amp; DataCenter","PASSIVE",
AM585="Exclu","Exclu",
AM585="SAT","ACTIVE",
AM585="SPARE-ISSUE","SPARE-ISSUE",
AM585="Fiber CAmtel","ACTIVE",
AM585="Fiber AOF","ACTIVE",
AM585="Projet OCM (HUAWEI)","PLANNED WORKS",
AM585="Projet OCM (NOKIA)","PLANNED WORKS",
AM585="ACCESS-ISSUE","ACCESS-ISSUE",
AM585="Projet OCM (ZTE, NOKIA, autres projets)","PLANNED WORKS",
AM585="No root CAuse","No root cause",
AM585="ODU HS","ACTIVE",
AM585="IP &amp; VLAN","ACTIVE",
AM585="Warehouse HUAWEI","SPARE-ISSUE",
AM585="SPARE-HS","SPARE-ISSUE",
AM585="Power Telco","ACTIVE", AM585="no impacts","no impacts"
),"")</f>
        <v>no impacts</v>
      </c>
      <c r="AO585" s="93" t="s">
        <v>5537</v>
      </c>
      <c r="AP585" s="101" t="str">
        <f t="shared" si="24"/>
        <v>CTR_042</v>
      </c>
      <c r="AR585" s="17" t="s">
        <v>5537</v>
      </c>
      <c r="AS585" s="7" t="s">
        <v>5537</v>
      </c>
      <c r="AT585" s="6"/>
      <c r="AU585" s="7"/>
      <c r="AV585" s="3" t="s">
        <v>5537</v>
      </c>
      <c r="AW585" s="18" t="s">
        <v>5537</v>
      </c>
      <c r="AX585" s="18" t="s">
        <v>5537</v>
      </c>
      <c r="AY585" s="18" t="s">
        <v>5537</v>
      </c>
      <c r="AZ585" s="18" t="s">
        <v>5537</v>
      </c>
      <c r="BA585" s="18" t="s">
        <v>5537</v>
      </c>
      <c r="BB585" s="18" t="s">
        <v>5537</v>
      </c>
      <c r="BC585" s="18" t="s">
        <v>5537</v>
      </c>
      <c r="BD585" s="18" t="s">
        <v>5537</v>
      </c>
      <c r="BE585" s="18" t="s">
        <v>5537</v>
      </c>
      <c r="BF585" s="18" t="s">
        <v>5537</v>
      </c>
      <c r="BG585" s="18" t="s">
        <v>5537</v>
      </c>
      <c r="BH585" s="18" t="s">
        <v>5537</v>
      </c>
      <c r="BI585" s="9" t="s">
        <v>5537</v>
      </c>
      <c r="BJ585" s="14"/>
      <c r="BK585" s="14" t="s">
        <v>5537</v>
      </c>
      <c r="BL585" s="14" t="str">
        <f>_xlfn.XLOOKUP(B585,'[4]cell downs 18042026 17h'!$B:$B,'[4]cell downs 18042026 17h'!$B:$B,"")</f>
        <v/>
      </c>
      <c r="BM585" s="14" t="str">
        <f>_xlfn.XLOOKUP(B585,'[5]Cells Huawei 19042026 15h'!$B:$B,'[5]Cells Huawei 19042026 15h'!$B:$B,"")</f>
        <v/>
      </c>
      <c r="BN585" s="9" t="str">
        <f>_xlfn.XLOOKUP(B585,'[6]cells down 19042026 9H40'!$B:$B,'[6]cells down 19042026 9H40'!$B:$B,"")</f>
        <v/>
      </c>
      <c r="BO585" s="9" t="s">
        <v>3142</v>
      </c>
      <c r="BP585" s="9" t="s">
        <v>318</v>
      </c>
      <c r="BQ585" s="115"/>
    </row>
    <row r="586" spans="1:69" s="9" customFormat="1" x14ac:dyDescent="0.3">
      <c r="A586" s="1" t="s">
        <v>910</v>
      </c>
      <c r="B586" s="8" t="s">
        <v>911</v>
      </c>
      <c r="C586" s="3" t="str">
        <f>_xlfn.XLOOKUP(B586,'[1]daily break down'!$D:$D,'[1]daily break down'!$E:$E,"")</f>
        <v>Yaounde</v>
      </c>
      <c r="D586" s="1" t="s">
        <v>11</v>
      </c>
      <c r="E586" s="1" t="s">
        <v>12</v>
      </c>
      <c r="F586" s="3" t="s">
        <v>37</v>
      </c>
      <c r="G586" s="1" t="s">
        <v>38</v>
      </c>
      <c r="H586" s="34" t="str">
        <f>_xlfn.XLOOKUP(B586,[2]CALCULATION!$B:$B,[2]CALCULATION!$H:$H,"")</f>
        <v>ZTE</v>
      </c>
      <c r="I586" s="28">
        <v>0</v>
      </c>
      <c r="J586" s="28">
        <v>0</v>
      </c>
      <c r="K586" s="28">
        <v>0</v>
      </c>
      <c r="L586" s="28">
        <v>0</v>
      </c>
      <c r="M586" s="28">
        <v>0</v>
      </c>
      <c r="N586" s="28">
        <v>0</v>
      </c>
      <c r="O586" s="28">
        <v>0</v>
      </c>
      <c r="P586" s="28">
        <v>1.4564660006335017</v>
      </c>
      <c r="Q586" s="28">
        <v>0</v>
      </c>
      <c r="R586" s="28">
        <v>0</v>
      </c>
      <c r="S586" s="94">
        <v>0</v>
      </c>
      <c r="T586" s="94">
        <f>_xlfn.XLOOKUP(B586,'[3]Nur des jours'!$B:$B,'[3]Nur des jours'!$U:$U,"")</f>
        <v>0</v>
      </c>
      <c r="U586" s="94">
        <v>0</v>
      </c>
      <c r="V586" s="94">
        <v>0</v>
      </c>
      <c r="W586" s="94">
        <v>0</v>
      </c>
      <c r="X586" s="94">
        <v>0</v>
      </c>
      <c r="Y586" s="94">
        <v>0</v>
      </c>
      <c r="Z586" s="94">
        <v>0</v>
      </c>
      <c r="AA586" s="94">
        <v>0</v>
      </c>
      <c r="AB586" s="94">
        <v>0</v>
      </c>
      <c r="AC586" s="94">
        <f>_xlfn.XLOOKUP(B586,'[3]Nur des jours'!$B:$B,'[3]Nur des jours'!$N:$N,"")</f>
        <v>1.191383231602058E-2</v>
      </c>
      <c r="AD586" s="94">
        <v>1.191383231602058E-2</v>
      </c>
      <c r="AE586" s="94">
        <v>4.1215543805378707E-3</v>
      </c>
      <c r="AF586" s="94">
        <v>0</v>
      </c>
      <c r="AG586" s="94">
        <v>2.1717206539321288E-2</v>
      </c>
      <c r="AH586" s="94">
        <v>1.191383231602058E-2</v>
      </c>
      <c r="AI586" s="49" t="s">
        <v>5559</v>
      </c>
      <c r="AJ586" s="49"/>
      <c r="AK586" s="48" t="str" cm="1">
        <f t="array" ref="AK586">IFERROR(_xlfn.IFS(
AM586="MPR ISSUE","PDH",
AM586="BSS Hardware Issue","BSS",
AM586="Sites strategiques, MLL, Pylone, etc.","ENVTECH",
AM586="AKTIVCO DEFAUT GE &amp; POWER Cabinet","AKTIVCO",
AM586="AKTIVCO Coupure ENEO &amp; Baisse de tension","AKTIVCO GRID ONLY",
AM586="Coupure ENEO &amp; Baisse de tension","IHS GRID ONLY",
AM586="Defaut GE &amp; POWER Cabinet","IHS",
AM586="Sharing","Partners",
AM586="Sites strategiques &amp; DataCenter","SST &amp; DC",
AM586="Exclu","Exclu",
AM586="SAT","SAT",
AM586="SPARE-ISSUE","SPARE-ISSUE",
AM586="Fiber CAmtel","TRANS_FO_CAMTEL",
AM586="Fiber AOF","Fiber AOF",
AM586="Projet OCM (HUAWEI)","TRAVAUX-HUAWEI",
AM586="Projet OCM (NOKIA)","TRAVAUX-NOKIA",
AM586="ACCESS-ISSUE","ACCESS-ISSUE",
AM586="Projet OCM (ZTE, NOKIA, autres projets)","TRAVAUX OCM",
AM586="No root CAuse","No root cause",
AM586="ODU HS","PDH",
AM586="IP &amp; VLAN","PDH",
AM586="Warehouse HUAWEI","SPARE-ISSUE",
AM586="SPARE-HS","SPARE-ISSUE",
AM586="Power Telco","BSS",AM586="no impacts","no impacts"
),"")</f>
        <v>no impacts</v>
      </c>
      <c r="AL586" s="48" t="str" cm="1">
        <f t="array" ref="AL586">IFERROR(_xlfn.IFS(
AM586="MPR ISSUE","TX ISSUE",
AM586="BSS Hardware Issue","RAN ISSUE",
AM586="Sites strategiques, MLL, Pylone, etc.","ENVTECH",
AM586="AKTIVCO DEFAUT GE &amp; POWER Cabinet","POWER ISSUE",
AM586="AKTIVCO Coupure ENEO &amp; Baisse de tension","POWER ISSUE",
AM586="Coupure ENEO &amp; Baisse de tension","POWER ISSUE",
AM586="Defaut GE &amp; POWER Cabinet","POWER ISSUE",
AM586="Sharing","POWER ISSUE",
AM586="Sites strategiques &amp; DataCenter","POWER ISSUE",
AM586="Exclu","Exclu",
AM586="SAT","TX ISSUE",
AM586="SPARE-ISSUE","SPARE-ISSUE",
AM586="Fiber CAmtel","TX ISSUE",
AM586="Fiber AOF","TX ISSUE",
AM586="Projet OCM (HUAWEI)","TRAVAUX-HUAWEI",
AM586="Projet OCM (NOKIA)","TRAVAUX -NOKIA",
AM586="ACCESS-ISSUE","ACCESS-ISSUE",
AM586="Projet OCM (ZTE, NOKIA, autres projets)","TRAVAUX OCM",
AM586="No root CAuse","No root cause",
AM586="ODU HS","TX ISSUE",
AM586="IP &amp; VLAN","TX ISSUE",
AM586="Warehouse HUAWEI","SPARE-ISSUE",
AM586="SPARE-HS","SPARE-ISSUE",
AM586="Power Telco","RAN ISSUE",AM586="no impacts","no impacts"
),"")</f>
        <v>no impacts</v>
      </c>
      <c r="AM586" s="67" t="s">
        <v>5605</v>
      </c>
      <c r="AN586" s="48" t="str" cm="1">
        <f t="array" ref="AN586">IFERROR(_xlfn.IFS(
AM586="MPR ISSUE","ACTIVE",
AM586="BSS Hardware Issue","ACTIVE",
AM586="Sites strategiques, MLL, Pylone, etc.","PASSIVE",
AM586="AKTIVCO DEFAUT GE &amp; POWER Cabinet","PASSIVE",
AM586="AKTIVCO Coupure ENEO &amp; Baisse de tension","PASSIVE",
AM586="Coupure ENEO &amp; Baisse de tension","PASSIVE",
AM586="Defaut GE &amp; POWER Cabinet","PASSIVE",
AM586="Sharing","PASSIVE",
AM586="Sites strategiques &amp; DataCenter","PASSIVE",
AM586="Exclu","Exclu",
AM586="SAT","ACTIVE",
AM586="SPARE-ISSUE","SPARE-ISSUE",
AM586="Fiber CAmtel","ACTIVE",
AM586="Fiber AOF","ACTIVE",
AM586="Projet OCM (HUAWEI)","PLANNED WORKS",
AM586="Projet OCM (NOKIA)","PLANNED WORKS",
AM586="ACCESS-ISSUE","ACCESS-ISSUE",
AM586="Projet OCM (ZTE, NOKIA, autres projets)","PLANNED WORKS",
AM586="No root CAuse","No root cause",
AM586="ODU HS","ACTIVE",
AM586="IP &amp; VLAN","ACTIVE",
AM586="Warehouse HUAWEI","SPARE-ISSUE",
AM586="SPARE-HS","SPARE-ISSUE",
AM586="Power Telco","ACTIVE", AM586="no impacts","no impacts"
),"")</f>
        <v>no impacts</v>
      </c>
      <c r="AO586" s="93" t="s">
        <v>5537</v>
      </c>
      <c r="AP586" s="101" t="str">
        <f t="shared" si="24"/>
        <v>CTR_554</v>
      </c>
      <c r="AR586" s="17" t="s">
        <v>5537</v>
      </c>
      <c r="AS586" s="7" t="s">
        <v>5537</v>
      </c>
      <c r="AT586" s="6"/>
      <c r="AU586" s="7"/>
      <c r="AV586" s="3" t="s">
        <v>5537</v>
      </c>
      <c r="AW586" s="18" t="s">
        <v>5537</v>
      </c>
      <c r="AX586" s="18" t="s">
        <v>5537</v>
      </c>
      <c r="AY586" s="18" t="s">
        <v>5537</v>
      </c>
      <c r="AZ586" s="18" t="s">
        <v>5537</v>
      </c>
      <c r="BA586" s="18" t="s">
        <v>5537</v>
      </c>
      <c r="BB586" s="18" t="s">
        <v>5537</v>
      </c>
      <c r="BC586" s="18" t="s">
        <v>5537</v>
      </c>
      <c r="BD586" s="18" t="s">
        <v>5537</v>
      </c>
      <c r="BE586" s="18" t="s">
        <v>5537</v>
      </c>
      <c r="BF586" s="18" t="s">
        <v>5537</v>
      </c>
      <c r="BG586" s="18" t="s">
        <v>5537</v>
      </c>
      <c r="BH586" s="18" t="s">
        <v>5537</v>
      </c>
      <c r="BI586" s="9" t="s">
        <v>5537</v>
      </c>
      <c r="BJ586" s="14"/>
      <c r="BK586" s="14" t="s">
        <v>5537</v>
      </c>
      <c r="BL586" s="14" t="str">
        <f>_xlfn.XLOOKUP(B586,'[4]cell downs 18042026 17h'!$B:$B,'[4]cell downs 18042026 17h'!$B:$B,"")</f>
        <v/>
      </c>
      <c r="BM586" s="14" t="str">
        <f>_xlfn.XLOOKUP(B586,'[5]Cells Huawei 19042026 15h'!$B:$B,'[5]Cells Huawei 19042026 15h'!$B:$B,"")</f>
        <v/>
      </c>
      <c r="BN586" s="9" t="str">
        <f>_xlfn.XLOOKUP(B586,'[6]cells down 19042026 9H40'!$B:$B,'[6]cells down 19042026 9H40'!$B:$B,"")</f>
        <v/>
      </c>
      <c r="BO586" s="9" t="s">
        <v>911</v>
      </c>
      <c r="BP586" s="9" t="s">
        <v>12</v>
      </c>
      <c r="BQ586" s="115"/>
    </row>
    <row r="587" spans="1:69" s="9" customFormat="1" ht="16.5" customHeight="1" x14ac:dyDescent="0.3">
      <c r="A587" s="1" t="s">
        <v>1816</v>
      </c>
      <c r="B587" s="8" t="s">
        <v>1817</v>
      </c>
      <c r="C587" s="3" t="str">
        <f>_xlfn.XLOOKUP(B587,'[1]daily break down'!$D:$D,'[1]daily break down'!$E:$E,"")</f>
        <v>OUEST</v>
      </c>
      <c r="D587" s="1" t="s">
        <v>11</v>
      </c>
      <c r="E587" s="1" t="s">
        <v>12</v>
      </c>
      <c r="F587" s="3" t="s">
        <v>102</v>
      </c>
      <c r="G587" s="1" t="s">
        <v>1799</v>
      </c>
      <c r="H587" s="32" t="str">
        <f>_xlfn.XLOOKUP(B587,[2]CALCULATION!$B:$B,[2]CALCULATION!$H:$H,"")</f>
        <v>Huawei</v>
      </c>
      <c r="I587" s="28">
        <v>0</v>
      </c>
      <c r="J587" s="28">
        <v>0</v>
      </c>
      <c r="K587" s="28">
        <v>0</v>
      </c>
      <c r="L587" s="28">
        <v>0</v>
      </c>
      <c r="M587" s="28">
        <v>0</v>
      </c>
      <c r="N587" s="28">
        <v>0</v>
      </c>
      <c r="O587" s="28">
        <v>0</v>
      </c>
      <c r="P587" s="28">
        <v>0</v>
      </c>
      <c r="Q587" s="28">
        <v>0</v>
      </c>
      <c r="R587" s="28">
        <v>0</v>
      </c>
      <c r="S587" s="94">
        <v>0</v>
      </c>
      <c r="T587" s="94">
        <f>_xlfn.XLOOKUP(B587,'[3]Nur des jours'!$B:$B,'[3]Nur des jours'!$U:$U,"")</f>
        <v>0</v>
      </c>
      <c r="U587" s="94">
        <v>0</v>
      </c>
      <c r="V587" s="94">
        <v>2.675261747609386E-4</v>
      </c>
      <c r="W587" s="94">
        <v>0</v>
      </c>
      <c r="X587" s="94">
        <v>0</v>
      </c>
      <c r="Y587" s="94">
        <v>0</v>
      </c>
      <c r="Z587" s="94">
        <v>1.0363072256322892</v>
      </c>
      <c r="AA587" s="94">
        <v>1.2777050106582428</v>
      </c>
      <c r="AB587" s="94">
        <v>0.43027126440717628</v>
      </c>
      <c r="AC587" s="94">
        <f>_xlfn.XLOOKUP(B587,'[3]Nur des jours'!$B:$B,'[3]Nur des jours'!$N:$N,"")</f>
        <v>1.1414450123133382E-2</v>
      </c>
      <c r="AD587" s="94">
        <v>1.1414450123133382E-2</v>
      </c>
      <c r="AE587" s="94">
        <v>0</v>
      </c>
      <c r="AF587" s="94">
        <v>0</v>
      </c>
      <c r="AG587" s="94">
        <v>2.1888208165614938E-2</v>
      </c>
      <c r="AH587" s="94">
        <v>1.1414450123133382E-2</v>
      </c>
      <c r="AI587" s="49" t="s">
        <v>5559</v>
      </c>
      <c r="AJ587" s="49"/>
      <c r="AK587" s="48" t="str" cm="1">
        <f t="array" ref="AK587">IFERROR(_xlfn.IFS(
AM587="MPR ISSUE","PDH",
AM587="BSS Hardware Issue","BSS",
AM587="Sites strategiques, MLL, Pylone, etc.","ENVTECH",
AM587="AKTIVCO DEFAUT GE &amp; POWER Cabinet","AKTIVCO",
AM587="AKTIVCO Coupure ENEO &amp; Baisse de tension","AKTIVCO GRID ONLY",
AM587="Coupure ENEO &amp; Baisse de tension","IHS GRID ONLY",
AM587="Defaut GE &amp; POWER Cabinet","IHS",
AM587="Sharing","Partners",
AM587="Sites strategiques &amp; DataCenter","SST &amp; DC",
AM587="Exclu","Exclu",
AM587="SAT","SAT",
AM587="SPARE-ISSUE","SPARE-ISSUE",
AM587="Fiber CAmtel","TRANS_FO_CAMTEL",
AM587="Fiber AOF","Fiber AOF",
AM587="Projet OCM (HUAWEI)","TRAVAUX-HUAWEI",
AM587="Projet OCM (NOKIA)","TRAVAUX-NOKIA",
AM587="ACCESS-ISSUE","ACCESS-ISSUE",
AM587="Projet OCM (ZTE, NOKIA, autres projets)","TRAVAUX OCM",
AM587="No root CAuse","No root cause",
AM587="ODU HS","PDH",
AM587="IP &amp; VLAN","PDH",
AM587="Warehouse HUAWEI","SPARE-ISSUE",
AM587="SPARE-HS","SPARE-ISSUE",
AM587="Power Telco","BSS",AM587="no impacts","no impacts"
),"")</f>
        <v>IHS</v>
      </c>
      <c r="AL587" s="48" t="str" cm="1">
        <f t="array" ref="AL587">IFERROR(_xlfn.IFS(
AM587="MPR ISSUE","TX ISSUE",
AM587="BSS Hardware Issue","RAN ISSUE",
AM587="Sites strategiques, MLL, Pylone, etc.","ENVTECH",
AM587="AKTIVCO DEFAUT GE &amp; POWER Cabinet","POWER ISSUE",
AM587="AKTIVCO Coupure ENEO &amp; Baisse de tension","POWER ISSUE",
AM587="Coupure ENEO &amp; Baisse de tension","POWER ISSUE",
AM587="Defaut GE &amp; POWER Cabinet","POWER ISSUE",
AM587="Sharing","POWER ISSUE",
AM587="Sites strategiques &amp; DataCenter","POWER ISSUE",
AM587="Exclu","Exclu",
AM587="SAT","TX ISSUE",
AM587="SPARE-ISSUE","SPARE-ISSUE",
AM587="Fiber CAmtel","TX ISSUE",
AM587="Fiber AOF","TX ISSUE",
AM587="Projet OCM (HUAWEI)","TRAVAUX-HUAWEI",
AM587="Projet OCM (NOKIA)","TRAVAUX -NOKIA",
AM587="ACCESS-ISSUE","ACCESS-ISSUE",
AM587="Projet OCM (ZTE, NOKIA, autres projets)","TRAVAUX OCM",
AM587="No root CAuse","No root cause",
AM587="ODU HS","TX ISSUE",
AM587="IP &amp; VLAN","TX ISSUE",
AM587="Warehouse HUAWEI","SPARE-ISSUE",
AM587="SPARE-HS","SPARE-ISSUE",
AM587="Power Telco","RAN ISSUE",AM587="no impacts","no impacts"
),"")</f>
        <v>POWER ISSUE</v>
      </c>
      <c r="AM587" s="67" t="s">
        <v>5330</v>
      </c>
      <c r="AN587" s="48" t="str" cm="1">
        <f t="array" ref="AN587">IFERROR(_xlfn.IFS(
AM587="MPR ISSUE","ACTIVE",
AM587="BSS Hardware Issue","ACTIVE",
AM587="Sites strategiques, MLL, Pylone, etc.","PASSIVE",
AM587="AKTIVCO DEFAUT GE &amp; POWER Cabinet","PASSIVE",
AM587="AKTIVCO Coupure ENEO &amp; Baisse de tension","PASSIVE",
AM587="Coupure ENEO &amp; Baisse de tension","PASSIVE",
AM587="Defaut GE &amp; POWER Cabinet","PASSIVE",
AM587="Sharing","PASSIVE",
AM587="Sites strategiques &amp; DataCenter","PASSIVE",
AM587="Exclu","Exclu",
AM587="SAT","ACTIVE",
AM587="SPARE-ISSUE","SPARE-ISSUE",
AM587="Fiber CAmtel","ACTIVE",
AM587="Fiber AOF","ACTIVE",
AM587="Projet OCM (HUAWEI)","PLANNED WORKS",
AM587="Projet OCM (NOKIA)","PLANNED WORKS",
AM587="ACCESS-ISSUE","ACCESS-ISSUE",
AM587="Projet OCM (ZTE, NOKIA, autres projets)","PLANNED WORKS",
AM587="No root CAuse","No root cause",
AM587="ODU HS","ACTIVE",
AM587="IP &amp; VLAN","ACTIVE",
AM587="Warehouse HUAWEI","SPARE-ISSUE",
AM587="SPARE-HS","SPARE-ISSUE",
AM587="Power Telco","ACTIVE", AM587="no impacts","no impacts"
),"")</f>
        <v>PASSIVE</v>
      </c>
      <c r="AO587" s="93" t="s">
        <v>6112</v>
      </c>
      <c r="AP587" s="101" t="str">
        <f t="shared" ref="AP587:AP650" si="25">B587</f>
        <v>OST_099</v>
      </c>
      <c r="AR587" s="17" t="s">
        <v>5537</v>
      </c>
      <c r="AS587" s="7" t="s">
        <v>5537</v>
      </c>
      <c r="AT587" s="6"/>
      <c r="AU587" s="7"/>
      <c r="AV587" s="3" t="s">
        <v>6113</v>
      </c>
      <c r="AW587" s="18" t="s">
        <v>5537</v>
      </c>
      <c r="AX587" s="18" t="s">
        <v>5537</v>
      </c>
      <c r="AY587" s="18" t="s">
        <v>5537</v>
      </c>
      <c r="AZ587" s="18" t="s">
        <v>5537</v>
      </c>
      <c r="BA587" s="18" t="s">
        <v>5537</v>
      </c>
      <c r="BB587" s="18" t="s">
        <v>5537</v>
      </c>
      <c r="BC587" s="18" t="s">
        <v>5537</v>
      </c>
      <c r="BD587" s="18" t="s">
        <v>5537</v>
      </c>
      <c r="BE587" s="18" t="s">
        <v>5537</v>
      </c>
      <c r="BF587" s="18" t="s">
        <v>5824</v>
      </c>
      <c r="BG587" s="18" t="s">
        <v>5537</v>
      </c>
      <c r="BH587" s="18" t="s">
        <v>5537</v>
      </c>
      <c r="BI587" s="9" t="s">
        <v>5537</v>
      </c>
      <c r="BJ587" s="14"/>
      <c r="BK587" s="14" t="s">
        <v>5537</v>
      </c>
      <c r="BL587" s="14" t="str">
        <f>_xlfn.XLOOKUP(B587,'[4]cell downs 18042026 17h'!$B:$B,'[4]cell downs 18042026 17h'!$B:$B,"")</f>
        <v/>
      </c>
      <c r="BM587" s="14" t="str">
        <f>_xlfn.XLOOKUP(B587,'[5]Cells Huawei 19042026 15h'!$B:$B,'[5]Cells Huawei 19042026 15h'!$B:$B,"")</f>
        <v/>
      </c>
      <c r="BN587" s="9" t="str">
        <f>_xlfn.XLOOKUP(B587,'[6]cells down 19042026 9H40'!$B:$B,'[6]cells down 19042026 9H40'!$B:$B,"")</f>
        <v/>
      </c>
      <c r="BO587" s="9" t="s">
        <v>1817</v>
      </c>
      <c r="BP587" s="9" t="s">
        <v>5537</v>
      </c>
      <c r="BQ587" s="115"/>
    </row>
    <row r="588" spans="1:69" s="9" customFormat="1" x14ac:dyDescent="0.3">
      <c r="A588" s="1" t="s">
        <v>3472</v>
      </c>
      <c r="B588" s="8" t="s">
        <v>3473</v>
      </c>
      <c r="C588" s="3" t="str">
        <f>_xlfn.XLOOKUP(B588,'[1]daily break down'!$D:$D,'[1]daily break down'!$E:$E,"")</f>
        <v>LITTORAL</v>
      </c>
      <c r="D588" s="1" t="s">
        <v>11</v>
      </c>
      <c r="E588" s="1" t="str">
        <f>BP588</f>
        <v>Solar-Gen-Lithium</v>
      </c>
      <c r="F588" s="3" t="s">
        <v>31</v>
      </c>
      <c r="G588" s="1" t="s">
        <v>3472</v>
      </c>
      <c r="H588" s="33" t="str">
        <f>_xlfn.XLOOKUP(B588,[2]CALCULATION!$B:$B,[2]CALCULATION!$H:$H,"")</f>
        <v>NOKIA</v>
      </c>
      <c r="I588" s="28">
        <v>0</v>
      </c>
      <c r="J588" s="28">
        <v>0</v>
      </c>
      <c r="K588" s="28">
        <v>0</v>
      </c>
      <c r="L588" s="28">
        <v>0</v>
      </c>
      <c r="M588" s="28">
        <v>0</v>
      </c>
      <c r="N588" s="28">
        <v>0</v>
      </c>
      <c r="O588" s="28">
        <v>0</v>
      </c>
      <c r="P588" s="28">
        <v>3.338726661016523E-2</v>
      </c>
      <c r="Q588" s="28">
        <v>0</v>
      </c>
      <c r="R588" s="28">
        <v>0</v>
      </c>
      <c r="S588" s="94">
        <v>0</v>
      </c>
      <c r="T588" s="94">
        <f>_xlfn.XLOOKUP(B588,'[3]Nur des jours'!$B:$B,'[3]Nur des jours'!$U:$U,"")</f>
        <v>0</v>
      </c>
      <c r="U588" s="94">
        <v>0</v>
      </c>
      <c r="V588" s="94">
        <v>0</v>
      </c>
      <c r="W588" s="94">
        <v>0</v>
      </c>
      <c r="X588" s="94">
        <v>0</v>
      </c>
      <c r="Y588" s="94">
        <v>0</v>
      </c>
      <c r="Z588" s="94">
        <v>0</v>
      </c>
      <c r="AA588" s="94">
        <v>0</v>
      </c>
      <c r="AB588" s="94">
        <v>7.8831046162892281E-3</v>
      </c>
      <c r="AC588" s="94">
        <f>_xlfn.XLOOKUP(B588,'[3]Nur des jours'!$B:$B,'[3]Nur des jours'!$N:$N,"")</f>
        <v>1.0736717147072338E-2</v>
      </c>
      <c r="AD588" s="94">
        <v>1.0736717147072338E-2</v>
      </c>
      <c r="AE588" s="94">
        <v>7.5187143547993884E-2</v>
      </c>
      <c r="AF588" s="94">
        <v>0</v>
      </c>
      <c r="AG588" s="94">
        <v>0</v>
      </c>
      <c r="AH588" s="94">
        <v>1.0736717147072338E-2</v>
      </c>
      <c r="AI588" s="49" t="s">
        <v>5559</v>
      </c>
      <c r="AJ588" s="49"/>
      <c r="AK588" s="48" t="str" cm="1">
        <f t="array" ref="AK588">IFERROR(_xlfn.IFS(
AM588="MPR ISSUE","PDH",
AM588="BSS Hardware Issue","BSS",
AM588="Sites strategiques, MLL, Pylone, etc.","ENVTECH",
AM588="AKTIVCO DEFAUT GE &amp; POWER Cabinet","AKTIVCO",
AM588="AKTIVCO Coupure ENEO &amp; Baisse de tension","AKTIVCO GRID ONLY",
AM588="Coupure ENEO &amp; Baisse de tension","IHS GRID ONLY",
AM588="Defaut GE &amp; POWER Cabinet","IHS",
AM588="Sharing","Partners",
AM588="Sites strategiques &amp; DataCenter","SST &amp; DC",
AM588="Exclu","Exclu",
AM588="SAT","SAT",
AM588="SPARE-ISSUE","SPARE-ISSUE",
AM588="Fiber CAmtel","TRANS_FO_CAMTEL",
AM588="Fiber AOF","Fiber AOF",
AM588="Projet OCM (HUAWEI)","TRAVAUX-HUAWEI",
AM588="Projet OCM (NOKIA)","TRAVAUX-NOKIA",
AM588="ACCESS-ISSUE","ACCESS-ISSUE",
AM588="Projet OCM (ZTE, NOKIA, autres projets)","TRAVAUX OCM",
AM588="No root CAuse","No root cause",
AM588="ODU HS","PDH",
AM588="IP &amp; VLAN","PDH",
AM588="Warehouse HUAWEI","SPARE-ISSUE",
AM588="SPARE-HS","SPARE-ISSUE",
AM588="Power Telco","BSS",AM588="no impacts","no impacts"
),"")</f>
        <v>no impacts</v>
      </c>
      <c r="AL588" s="48" t="str" cm="1">
        <f t="array" ref="AL588">IFERROR(_xlfn.IFS(
AM588="MPR ISSUE","TX ISSUE",
AM588="BSS Hardware Issue","RAN ISSUE",
AM588="Sites strategiques, MLL, Pylone, etc.","ENVTECH",
AM588="AKTIVCO DEFAUT GE &amp; POWER Cabinet","POWER ISSUE",
AM588="AKTIVCO Coupure ENEO &amp; Baisse de tension","POWER ISSUE",
AM588="Coupure ENEO &amp; Baisse de tension","POWER ISSUE",
AM588="Defaut GE &amp; POWER Cabinet","POWER ISSUE",
AM588="Sharing","POWER ISSUE",
AM588="Sites strategiques &amp; DataCenter","POWER ISSUE",
AM588="Exclu","Exclu",
AM588="SAT","TX ISSUE",
AM588="SPARE-ISSUE","SPARE-ISSUE",
AM588="Fiber CAmtel","TX ISSUE",
AM588="Fiber AOF","TX ISSUE",
AM588="Projet OCM (HUAWEI)","TRAVAUX-HUAWEI",
AM588="Projet OCM (NOKIA)","TRAVAUX -NOKIA",
AM588="ACCESS-ISSUE","ACCESS-ISSUE",
AM588="Projet OCM (ZTE, NOKIA, autres projets)","TRAVAUX OCM",
AM588="No root CAuse","No root cause",
AM588="ODU HS","TX ISSUE",
AM588="IP &amp; VLAN","TX ISSUE",
AM588="Warehouse HUAWEI","SPARE-ISSUE",
AM588="SPARE-HS","SPARE-ISSUE",
AM588="Power Telco","RAN ISSUE",AM588="no impacts","no impacts"
),"")</f>
        <v>no impacts</v>
      </c>
      <c r="AM588" s="67" t="s">
        <v>5605</v>
      </c>
      <c r="AN588" s="48" t="str" cm="1">
        <f t="array" ref="AN588">IFERROR(_xlfn.IFS(
AM588="MPR ISSUE","ACTIVE",
AM588="BSS Hardware Issue","ACTIVE",
AM588="Sites strategiques, MLL, Pylone, etc.","PASSIVE",
AM588="AKTIVCO DEFAUT GE &amp; POWER Cabinet","PASSIVE",
AM588="AKTIVCO Coupure ENEO &amp; Baisse de tension","PASSIVE",
AM588="Coupure ENEO &amp; Baisse de tension","PASSIVE",
AM588="Defaut GE &amp; POWER Cabinet","PASSIVE",
AM588="Sharing","PASSIVE",
AM588="Sites strategiques &amp; DataCenter","PASSIVE",
AM588="Exclu","Exclu",
AM588="SAT","ACTIVE",
AM588="SPARE-ISSUE","SPARE-ISSUE",
AM588="Fiber CAmtel","ACTIVE",
AM588="Fiber AOF","ACTIVE",
AM588="Projet OCM (HUAWEI)","PLANNED WORKS",
AM588="Projet OCM (NOKIA)","PLANNED WORKS",
AM588="ACCESS-ISSUE","ACCESS-ISSUE",
AM588="Projet OCM (ZTE, NOKIA, autres projets)","PLANNED WORKS",
AM588="No root CAuse","No root cause",
AM588="ODU HS","ACTIVE",
AM588="IP &amp; VLAN","ACTIVE",
AM588="Warehouse HUAWEI","SPARE-ISSUE",
AM588="SPARE-HS","SPARE-ISSUE",
AM588="Power Telco","ACTIVE", AM588="no impacts","no impacts"
),"")</f>
        <v>no impacts</v>
      </c>
      <c r="AO588" s="93" t="s">
        <v>5537</v>
      </c>
      <c r="AP588" s="101" t="str">
        <f t="shared" si="25"/>
        <v>LIT_349</v>
      </c>
      <c r="AR588" s="17" t="s">
        <v>5537</v>
      </c>
      <c r="AS588" s="7" t="s">
        <v>5537</v>
      </c>
      <c r="AT588" s="6"/>
      <c r="AU588" s="7"/>
      <c r="AV588" s="3" t="s">
        <v>5537</v>
      </c>
      <c r="AW588" s="18" t="s">
        <v>5537</v>
      </c>
      <c r="AX588" s="18" t="s">
        <v>5537</v>
      </c>
      <c r="AY588" s="18" t="s">
        <v>5537</v>
      </c>
      <c r="AZ588" s="18" t="s">
        <v>5537</v>
      </c>
      <c r="BA588" s="18" t="s">
        <v>5537</v>
      </c>
      <c r="BB588" s="18" t="s">
        <v>5537</v>
      </c>
      <c r="BC588" s="18" t="s">
        <v>5537</v>
      </c>
      <c r="BD588" s="18" t="s">
        <v>5537</v>
      </c>
      <c r="BE588" s="18" t="s">
        <v>5537</v>
      </c>
      <c r="BF588" s="18" t="s">
        <v>5537</v>
      </c>
      <c r="BG588" s="18" t="s">
        <v>5537</v>
      </c>
      <c r="BH588" s="18" t="s">
        <v>5537</v>
      </c>
      <c r="BI588" s="9" t="s">
        <v>5537</v>
      </c>
      <c r="BJ588" s="14"/>
      <c r="BK588" s="14" t="s">
        <v>5537</v>
      </c>
      <c r="BL588" s="14" t="str">
        <f>_xlfn.XLOOKUP(B588,'[4]cell downs 18042026 17h'!$B:$B,'[4]cell downs 18042026 17h'!$B:$B,"")</f>
        <v/>
      </c>
      <c r="BM588" s="14" t="str">
        <f>_xlfn.XLOOKUP(B588,'[5]Cells Huawei 19042026 15h'!$B:$B,'[5]Cells Huawei 19042026 15h'!$B:$B,"")</f>
        <v/>
      </c>
      <c r="BN588" s="9" t="str">
        <f>_xlfn.XLOOKUP(B588,'[6]cells down 19042026 9H40'!$B:$B,'[6]cells down 19042026 9H40'!$B:$B,"")</f>
        <v/>
      </c>
      <c r="BO588" s="9" t="s">
        <v>3473</v>
      </c>
      <c r="BP588" s="9" t="s">
        <v>1129</v>
      </c>
      <c r="BQ588" s="115"/>
    </row>
    <row r="589" spans="1:69" s="9" customFormat="1" x14ac:dyDescent="0.3">
      <c r="A589" s="1" t="s">
        <v>1271</v>
      </c>
      <c r="B589" s="8" t="s">
        <v>1272</v>
      </c>
      <c r="C589" s="3" t="str">
        <f>_xlfn.XLOOKUP(B589,'[1]daily break down'!$D:$D,'[1]daily break down'!$E:$E,"")</f>
        <v>ADAMAOUA</v>
      </c>
      <c r="D589" s="1" t="s">
        <v>11</v>
      </c>
      <c r="E589" s="1" t="s">
        <v>96</v>
      </c>
      <c r="F589" s="3" t="s">
        <v>90</v>
      </c>
      <c r="G589" s="1" t="s">
        <v>1273</v>
      </c>
      <c r="H589" s="33" t="str">
        <f>_xlfn.XLOOKUP(B589,[2]CALCULATION!$B:$B,[2]CALCULATION!$H:$H,"")</f>
        <v>NOKIA</v>
      </c>
      <c r="I589" s="28">
        <v>3.389253292335157E-3</v>
      </c>
      <c r="J589" s="28">
        <v>7.5632830013669036E-2</v>
      </c>
      <c r="K589" s="28">
        <v>0</v>
      </c>
      <c r="L589" s="28">
        <v>0</v>
      </c>
      <c r="M589" s="28">
        <v>1.7838175222816795E-3</v>
      </c>
      <c r="N589" s="28">
        <v>0</v>
      </c>
      <c r="O589" s="28">
        <v>9.9882218798410718E-3</v>
      </c>
      <c r="P589" s="28">
        <v>0</v>
      </c>
      <c r="Q589" s="28">
        <v>3.5674285603033928E-3</v>
      </c>
      <c r="R589" s="28">
        <v>0</v>
      </c>
      <c r="S589" s="94">
        <v>5.5314446653833359E-2</v>
      </c>
      <c r="T589" s="94">
        <f>_xlfn.XLOOKUP(B589,'[3]Nur des jours'!$B:$B,'[3]Nur des jours'!$U:$U,"")</f>
        <v>8.833075089327394E-2</v>
      </c>
      <c r="U589" s="94">
        <v>0</v>
      </c>
      <c r="V589" s="94">
        <v>0</v>
      </c>
      <c r="W589" s="94">
        <v>8.833075089327394E-2</v>
      </c>
      <c r="X589" s="94">
        <v>0</v>
      </c>
      <c r="Y589" s="94">
        <v>0</v>
      </c>
      <c r="Z589" s="94">
        <v>0</v>
      </c>
      <c r="AA589" s="94">
        <v>0</v>
      </c>
      <c r="AB589" s="94">
        <v>1.2129107502524781E-2</v>
      </c>
      <c r="AC589" s="94">
        <f>_xlfn.XLOOKUP(B589,'[3]Nur des jours'!$B:$B,'[3]Nur des jours'!$N:$N,"")</f>
        <v>1.0648966331978829E-2</v>
      </c>
      <c r="AD589" s="94">
        <v>1.0648966331978829E-2</v>
      </c>
      <c r="AE589" s="94">
        <v>1.7110695458596614E-2</v>
      </c>
      <c r="AF589" s="94">
        <v>2.4442295754105905E-2</v>
      </c>
      <c r="AG589" s="94">
        <v>0</v>
      </c>
      <c r="AH589" s="94">
        <v>1.0648966331978829E-2</v>
      </c>
      <c r="AI589" s="49" t="s">
        <v>5559</v>
      </c>
      <c r="AJ589" s="49"/>
      <c r="AK589" s="48" t="str" cm="1">
        <f t="array" ref="AK589">IFERROR(_xlfn.IFS(
AM589="MPR ISSUE","PDH",
AM589="BSS Hardware Issue","BSS",
AM589="Sites strategiques, MLL, Pylone, etc.","ENVTECH",
AM589="AKTIVCO DEFAUT GE &amp; POWER Cabinet","AKTIVCO",
AM589="AKTIVCO Coupure ENEO &amp; Baisse de tension","AKTIVCO GRID ONLY",
AM589="Coupure ENEO &amp; Baisse de tension","IHS GRID ONLY",
AM589="Defaut GE &amp; POWER Cabinet","IHS",
AM589="Sharing","Partners",
AM589="Sites strategiques &amp; DataCenter","SST &amp; DC",
AM589="Exclu","Exclu",
AM589="SAT","SAT",
AM589="SPARE-ISSUE","SPARE-ISSUE",
AM589="Fiber CAmtel","TRANS_FO_CAMTEL",
AM589="Fiber AOF","Fiber AOF",
AM589="Projet OCM (HUAWEI)","TRAVAUX-HUAWEI",
AM589="Projet OCM (NOKIA)","TRAVAUX-NOKIA",
AM589="ACCESS-ISSUE","ACCESS-ISSUE",
AM589="Projet OCM (ZTE, NOKIA, autres projets)","TRAVAUX OCM",
AM589="No root CAuse","No root cause",
AM589="ODU HS","PDH",
AM589="IP &amp; VLAN","PDH",
AM589="Warehouse HUAWEI","SPARE-ISSUE",
AM589="SPARE-HS","SPARE-ISSUE",
AM589="Power Telco","BSS",AM589="no impacts","no impacts"
),"")</f>
        <v>no impacts</v>
      </c>
      <c r="AL589" s="48" t="str" cm="1">
        <f t="array" ref="AL589">IFERROR(_xlfn.IFS(
AM589="MPR ISSUE","TX ISSUE",
AM589="BSS Hardware Issue","RAN ISSUE",
AM589="Sites strategiques, MLL, Pylone, etc.","ENVTECH",
AM589="AKTIVCO DEFAUT GE &amp; POWER Cabinet","POWER ISSUE",
AM589="AKTIVCO Coupure ENEO &amp; Baisse de tension","POWER ISSUE",
AM589="Coupure ENEO &amp; Baisse de tension","POWER ISSUE",
AM589="Defaut GE &amp; POWER Cabinet","POWER ISSUE",
AM589="Sharing","POWER ISSUE",
AM589="Sites strategiques &amp; DataCenter","POWER ISSUE",
AM589="Exclu","Exclu",
AM589="SAT","TX ISSUE",
AM589="SPARE-ISSUE","SPARE-ISSUE",
AM589="Fiber CAmtel","TX ISSUE",
AM589="Fiber AOF","TX ISSUE",
AM589="Projet OCM (HUAWEI)","TRAVAUX-HUAWEI",
AM589="Projet OCM (NOKIA)","TRAVAUX -NOKIA",
AM589="ACCESS-ISSUE","ACCESS-ISSUE",
AM589="Projet OCM (ZTE, NOKIA, autres projets)","TRAVAUX OCM",
AM589="No root CAuse","No root cause",
AM589="ODU HS","TX ISSUE",
AM589="IP &amp; VLAN","TX ISSUE",
AM589="Warehouse HUAWEI","SPARE-ISSUE",
AM589="SPARE-HS","SPARE-ISSUE",
AM589="Power Telco","RAN ISSUE",AM589="no impacts","no impacts"
),"")</f>
        <v>no impacts</v>
      </c>
      <c r="AM589" s="67" t="s">
        <v>5605</v>
      </c>
      <c r="AN589" s="48" t="str" cm="1">
        <f t="array" ref="AN589">IFERROR(_xlfn.IFS(
AM589="MPR ISSUE","ACTIVE",
AM589="BSS Hardware Issue","ACTIVE",
AM589="Sites strategiques, MLL, Pylone, etc.","PASSIVE",
AM589="AKTIVCO DEFAUT GE &amp; POWER Cabinet","PASSIVE",
AM589="AKTIVCO Coupure ENEO &amp; Baisse de tension","PASSIVE",
AM589="Coupure ENEO &amp; Baisse de tension","PASSIVE",
AM589="Defaut GE &amp; POWER Cabinet","PASSIVE",
AM589="Sharing","PASSIVE",
AM589="Sites strategiques &amp; DataCenter","PASSIVE",
AM589="Exclu","Exclu",
AM589="SAT","ACTIVE",
AM589="SPARE-ISSUE","SPARE-ISSUE",
AM589="Fiber CAmtel","ACTIVE",
AM589="Fiber AOF","ACTIVE",
AM589="Projet OCM (HUAWEI)","PLANNED WORKS",
AM589="Projet OCM (NOKIA)","PLANNED WORKS",
AM589="ACCESS-ISSUE","ACCESS-ISSUE",
AM589="Projet OCM (ZTE, NOKIA, autres projets)","PLANNED WORKS",
AM589="No root CAuse","No root cause",
AM589="ODU HS","ACTIVE",
AM589="IP &amp; VLAN","ACTIVE",
AM589="Warehouse HUAWEI","SPARE-ISSUE",
AM589="SPARE-HS","SPARE-ISSUE",
AM589="Power Telco","ACTIVE", AM589="no impacts","no impacts"
),"")</f>
        <v>no impacts</v>
      </c>
      <c r="AO589" s="93" t="s">
        <v>5537</v>
      </c>
      <c r="AP589" s="101" t="str">
        <f t="shared" si="25"/>
        <v>ADM_137</v>
      </c>
      <c r="AR589" s="17" t="s">
        <v>5537</v>
      </c>
      <c r="AS589" s="7" t="s">
        <v>5537</v>
      </c>
      <c r="AT589" s="6"/>
      <c r="AU589" s="7"/>
      <c r="AV589" s="3" t="s">
        <v>5537</v>
      </c>
      <c r="AW589" s="18" t="s">
        <v>5537</v>
      </c>
      <c r="AX589" s="18" t="s">
        <v>5537</v>
      </c>
      <c r="AY589" s="18" t="s">
        <v>5537</v>
      </c>
      <c r="AZ589" s="18" t="s">
        <v>5537</v>
      </c>
      <c r="BA589" s="18" t="s">
        <v>5537</v>
      </c>
      <c r="BB589" s="18" t="s">
        <v>5537</v>
      </c>
      <c r="BC589" s="18" t="s">
        <v>5537</v>
      </c>
      <c r="BD589" s="18" t="s">
        <v>5537</v>
      </c>
      <c r="BE589" s="18" t="s">
        <v>5537</v>
      </c>
      <c r="BF589" s="18" t="s">
        <v>5537</v>
      </c>
      <c r="BG589" s="18" t="s">
        <v>5537</v>
      </c>
      <c r="BH589" s="18" t="s">
        <v>5537</v>
      </c>
      <c r="BI589" s="9" t="s">
        <v>5537</v>
      </c>
      <c r="BJ589" s="14"/>
      <c r="BK589" s="14" t="s">
        <v>5537</v>
      </c>
      <c r="BL589" s="14" t="str">
        <f>_xlfn.XLOOKUP(B589,'[4]cell downs 18042026 17h'!$B:$B,'[4]cell downs 18042026 17h'!$B:$B,"")</f>
        <v/>
      </c>
      <c r="BM589" s="14" t="str">
        <f>_xlfn.XLOOKUP(B589,'[5]Cells Huawei 19042026 15h'!$B:$B,'[5]Cells Huawei 19042026 15h'!$B:$B,"")</f>
        <v/>
      </c>
      <c r="BN589" s="9" t="str">
        <f>_xlfn.XLOOKUP(B589,'[6]cells down 19042026 9H40'!$B:$B,'[6]cells down 19042026 9H40'!$B:$B,"")</f>
        <v/>
      </c>
      <c r="BO589" s="9" t="s">
        <v>1272</v>
      </c>
      <c r="BP589" s="9" t="s">
        <v>5537</v>
      </c>
      <c r="BQ589" s="115"/>
    </row>
    <row r="590" spans="1:69" s="9" customFormat="1" x14ac:dyDescent="0.3">
      <c r="A590" s="1" t="s">
        <v>3421</v>
      </c>
      <c r="B590" s="8" t="s">
        <v>3422</v>
      </c>
      <c r="C590" s="3" t="str">
        <f>_xlfn.XLOOKUP(B590,'[1]daily break down'!$D:$D,'[1]daily break down'!$E:$E,"")</f>
        <v>Douala</v>
      </c>
      <c r="D590" s="1" t="s">
        <v>11</v>
      </c>
      <c r="E590" s="1" t="s">
        <v>195</v>
      </c>
      <c r="F590" s="3" t="s">
        <v>31</v>
      </c>
      <c r="G590" s="1" t="s">
        <v>32</v>
      </c>
      <c r="H590" s="34" t="str">
        <f>_xlfn.XLOOKUP(B590,[2]CALCULATION!$B:$B,[2]CALCULATION!$H:$H,"")</f>
        <v>ZTE</v>
      </c>
      <c r="I590" s="28">
        <v>0</v>
      </c>
      <c r="J590" s="28">
        <v>0</v>
      </c>
      <c r="K590" s="28">
        <v>0</v>
      </c>
      <c r="L590" s="28">
        <v>0</v>
      </c>
      <c r="M590" s="28">
        <v>0</v>
      </c>
      <c r="N590" s="28">
        <v>0</v>
      </c>
      <c r="O590" s="28">
        <v>0</v>
      </c>
      <c r="P590" s="28">
        <v>0</v>
      </c>
      <c r="Q590" s="28">
        <v>0</v>
      </c>
      <c r="R590" s="28">
        <v>0</v>
      </c>
      <c r="S590" s="94">
        <v>0</v>
      </c>
      <c r="T590" s="94">
        <f>_xlfn.XLOOKUP(B590,'[3]Nur des jours'!$B:$B,'[3]Nur des jours'!$U:$U,"")</f>
        <v>0</v>
      </c>
      <c r="U590" s="94">
        <v>0</v>
      </c>
      <c r="V590" s="94">
        <v>1.4981465786611484E-3</v>
      </c>
      <c r="W590" s="94">
        <v>0</v>
      </c>
      <c r="X590" s="94">
        <v>0</v>
      </c>
      <c r="Y590" s="94">
        <v>0</v>
      </c>
      <c r="Z590" s="94">
        <v>0</v>
      </c>
      <c r="AA590" s="94">
        <v>0</v>
      </c>
      <c r="AB590" s="94">
        <v>0</v>
      </c>
      <c r="AC590" s="94">
        <f>_xlfn.XLOOKUP(B590,'[3]Nur des jours'!$B:$B,'[3]Nur des jours'!$N:$N,"")</f>
        <v>1.0112489405963503E-2</v>
      </c>
      <c r="AD590" s="94">
        <v>1.0112489405963503E-2</v>
      </c>
      <c r="AE590" s="94">
        <v>1.61115307602844E-2</v>
      </c>
      <c r="AF590" s="94">
        <v>1.1634637942817288E-2</v>
      </c>
      <c r="AG590" s="94">
        <v>7.4898712316715486E-3</v>
      </c>
      <c r="AH590" s="94">
        <v>1.0112489405963503E-2</v>
      </c>
      <c r="AI590" s="49" t="s">
        <v>5559</v>
      </c>
      <c r="AJ590" s="49"/>
      <c r="AK590" s="48" t="str" cm="1">
        <f t="array" ref="AK590">IFERROR(_xlfn.IFS(
AM590="MPR ISSUE","PDH",
AM590="BSS Hardware Issue","BSS",
AM590="Sites strategiques, MLL, Pylone, etc.","ENVTECH",
AM590="AKTIVCO DEFAUT GE &amp; POWER Cabinet","AKTIVCO",
AM590="AKTIVCO Coupure ENEO &amp; Baisse de tension","AKTIVCO GRID ONLY",
AM590="Coupure ENEO &amp; Baisse de tension","IHS GRID ONLY",
AM590="Defaut GE &amp; POWER Cabinet","IHS",
AM590="Sharing","Partners",
AM590="Sites strategiques &amp; DataCenter","SST &amp; DC",
AM590="Exclu","Exclu",
AM590="SAT","SAT",
AM590="SPARE-ISSUE","SPARE-ISSUE",
AM590="Fiber CAmtel","TRANS_FO_CAMTEL",
AM590="Fiber AOF","Fiber AOF",
AM590="Projet OCM (HUAWEI)","TRAVAUX-HUAWEI",
AM590="Projet OCM (NOKIA)","TRAVAUX-NOKIA",
AM590="ACCESS-ISSUE","ACCESS-ISSUE",
AM590="Projet OCM (ZTE, NOKIA, autres projets)","TRAVAUX OCM",
AM590="No root CAuse","No root cause",
AM590="ODU HS","PDH",
AM590="IP &amp; VLAN","PDH",
AM590="Warehouse HUAWEI","SPARE-ISSUE",
AM590="SPARE-HS","SPARE-ISSUE",
AM590="Power Telco","BSS",AM590="no impacts","no impacts"
),"")</f>
        <v>no impacts</v>
      </c>
      <c r="AL590" s="48" t="str" cm="1">
        <f t="array" ref="AL590">IFERROR(_xlfn.IFS(
AM590="MPR ISSUE","TX ISSUE",
AM590="BSS Hardware Issue","RAN ISSUE",
AM590="Sites strategiques, MLL, Pylone, etc.","ENVTECH",
AM590="AKTIVCO DEFAUT GE &amp; POWER Cabinet","POWER ISSUE",
AM590="AKTIVCO Coupure ENEO &amp; Baisse de tension","POWER ISSUE",
AM590="Coupure ENEO &amp; Baisse de tension","POWER ISSUE",
AM590="Defaut GE &amp; POWER Cabinet","POWER ISSUE",
AM590="Sharing","POWER ISSUE",
AM590="Sites strategiques &amp; DataCenter","POWER ISSUE",
AM590="Exclu","Exclu",
AM590="SAT","TX ISSUE",
AM590="SPARE-ISSUE","SPARE-ISSUE",
AM590="Fiber CAmtel","TX ISSUE",
AM590="Fiber AOF","TX ISSUE",
AM590="Projet OCM (HUAWEI)","TRAVAUX-HUAWEI",
AM590="Projet OCM (NOKIA)","TRAVAUX -NOKIA",
AM590="ACCESS-ISSUE","ACCESS-ISSUE",
AM590="Projet OCM (ZTE, NOKIA, autres projets)","TRAVAUX OCM",
AM590="No root CAuse","No root cause",
AM590="ODU HS","TX ISSUE",
AM590="IP &amp; VLAN","TX ISSUE",
AM590="Warehouse HUAWEI","SPARE-ISSUE",
AM590="SPARE-HS","SPARE-ISSUE",
AM590="Power Telco","RAN ISSUE",AM590="no impacts","no impacts"
),"")</f>
        <v>no impacts</v>
      </c>
      <c r="AM590" s="67" t="s">
        <v>5605</v>
      </c>
      <c r="AN590" s="48" t="str" cm="1">
        <f t="array" ref="AN590">IFERROR(_xlfn.IFS(
AM590="MPR ISSUE","ACTIVE",
AM590="BSS Hardware Issue","ACTIVE",
AM590="Sites strategiques, MLL, Pylone, etc.","PASSIVE",
AM590="AKTIVCO DEFAUT GE &amp; POWER Cabinet","PASSIVE",
AM590="AKTIVCO Coupure ENEO &amp; Baisse de tension","PASSIVE",
AM590="Coupure ENEO &amp; Baisse de tension","PASSIVE",
AM590="Defaut GE &amp; POWER Cabinet","PASSIVE",
AM590="Sharing","PASSIVE",
AM590="Sites strategiques &amp; DataCenter","PASSIVE",
AM590="Exclu","Exclu",
AM590="SAT","ACTIVE",
AM590="SPARE-ISSUE","SPARE-ISSUE",
AM590="Fiber CAmtel","ACTIVE",
AM590="Fiber AOF","ACTIVE",
AM590="Projet OCM (HUAWEI)","PLANNED WORKS",
AM590="Projet OCM (NOKIA)","PLANNED WORKS",
AM590="ACCESS-ISSUE","ACCESS-ISSUE",
AM590="Projet OCM (ZTE, NOKIA, autres projets)","PLANNED WORKS",
AM590="No root CAuse","No root cause",
AM590="ODU HS","ACTIVE",
AM590="IP &amp; VLAN","ACTIVE",
AM590="Warehouse HUAWEI","SPARE-ISSUE",
AM590="SPARE-HS","SPARE-ISSUE",
AM590="Power Telco","ACTIVE", AM590="no impacts","no impacts"
),"")</f>
        <v>no impacts</v>
      </c>
      <c r="AO590" s="93" t="s">
        <v>5537</v>
      </c>
      <c r="AP590" s="101" t="str">
        <f t="shared" si="25"/>
        <v>LIT_342</v>
      </c>
      <c r="AR590" s="17" t="s">
        <v>5537</v>
      </c>
      <c r="AS590" s="7" t="s">
        <v>5537</v>
      </c>
      <c r="AT590" s="6"/>
      <c r="AU590" s="7"/>
      <c r="AV590" s="3" t="s">
        <v>5537</v>
      </c>
      <c r="AW590" s="18" t="s">
        <v>5537</v>
      </c>
      <c r="AX590" s="18" t="s">
        <v>5537</v>
      </c>
      <c r="AY590" s="18" t="s">
        <v>5537</v>
      </c>
      <c r="AZ590" s="18" t="s">
        <v>5537</v>
      </c>
      <c r="BA590" s="18" t="s">
        <v>5537</v>
      </c>
      <c r="BB590" s="18" t="s">
        <v>5537</v>
      </c>
      <c r="BC590" s="18" t="s">
        <v>5537</v>
      </c>
      <c r="BD590" s="18" t="s">
        <v>5537</v>
      </c>
      <c r="BE590" s="18" t="s">
        <v>5537</v>
      </c>
      <c r="BF590" s="18" t="s">
        <v>5537</v>
      </c>
      <c r="BG590" s="18" t="s">
        <v>5537</v>
      </c>
      <c r="BH590" s="18" t="s">
        <v>5537</v>
      </c>
      <c r="BI590" s="9" t="s">
        <v>5537</v>
      </c>
      <c r="BJ590" s="14"/>
      <c r="BK590" s="14" t="s">
        <v>5537</v>
      </c>
      <c r="BL590" s="14" t="str">
        <f>_xlfn.XLOOKUP(B590,'[4]cell downs 18042026 17h'!$B:$B,'[4]cell downs 18042026 17h'!$B:$B,"")</f>
        <v/>
      </c>
      <c r="BM590" s="14" t="str">
        <f>_xlfn.XLOOKUP(B590,'[5]Cells Huawei 19042026 15h'!$B:$B,'[5]Cells Huawei 19042026 15h'!$B:$B,"")</f>
        <v/>
      </c>
      <c r="BN590" s="9" t="str">
        <f>_xlfn.XLOOKUP(B590,'[6]cells down 19042026 9H40'!$B:$B,'[6]cells down 19042026 9H40'!$B:$B,"")</f>
        <v/>
      </c>
      <c r="BO590" s="9" t="s">
        <v>3422</v>
      </c>
      <c r="BP590" s="9" t="s">
        <v>5537</v>
      </c>
      <c r="BQ590" s="115"/>
    </row>
    <row r="591" spans="1:69" s="9" customFormat="1" x14ac:dyDescent="0.3">
      <c r="A591" s="1" t="s">
        <v>3193</v>
      </c>
      <c r="B591" s="8" t="s">
        <v>3194</v>
      </c>
      <c r="C591" s="3" t="str">
        <f>_xlfn.XLOOKUP(B591,'[1]daily break down'!$D:$D,'[1]daily break down'!$E:$E,"")</f>
        <v>Douala</v>
      </c>
      <c r="D591" s="1" t="s">
        <v>21</v>
      </c>
      <c r="E591" s="1" t="s">
        <v>36</v>
      </c>
      <c r="F591" s="3" t="s">
        <v>31</v>
      </c>
      <c r="G591" s="1" t="s">
        <v>32</v>
      </c>
      <c r="H591" s="34" t="str">
        <f>_xlfn.XLOOKUP(B591,[2]CALCULATION!$B:$B,[2]CALCULATION!$H:$H,"")</f>
        <v>ZTE</v>
      </c>
      <c r="I591" s="28">
        <v>0</v>
      </c>
      <c r="J591" s="28">
        <v>0</v>
      </c>
      <c r="K591" s="28">
        <v>0</v>
      </c>
      <c r="L591" s="28">
        <v>0</v>
      </c>
      <c r="M591" s="28">
        <v>0</v>
      </c>
      <c r="N591" s="28">
        <v>0</v>
      </c>
      <c r="O591" s="28">
        <v>0</v>
      </c>
      <c r="P591" s="28">
        <v>0</v>
      </c>
      <c r="Q591" s="28">
        <v>0</v>
      </c>
      <c r="R591" s="28">
        <v>0</v>
      </c>
      <c r="S591" s="94">
        <v>0</v>
      </c>
      <c r="T591" s="94">
        <f>_xlfn.XLOOKUP(B591,'[3]Nur des jours'!$B:$B,'[3]Nur des jours'!$U:$U,"")</f>
        <v>0</v>
      </c>
      <c r="U591" s="94">
        <v>0</v>
      </c>
      <c r="V591" s="94">
        <v>0</v>
      </c>
      <c r="W591" s="94">
        <v>0</v>
      </c>
      <c r="X591" s="94">
        <v>0</v>
      </c>
      <c r="Y591" s="94">
        <v>0</v>
      </c>
      <c r="Z591" s="94">
        <v>0</v>
      </c>
      <c r="AA591" s="94">
        <v>0</v>
      </c>
      <c r="AB591" s="94">
        <v>0</v>
      </c>
      <c r="AC591" s="94">
        <f>_xlfn.XLOOKUP(B591,'[3]Nur des jours'!$B:$B,'[3]Nur des jours'!$N:$N,"")</f>
        <v>9.8984684661549086E-3</v>
      </c>
      <c r="AD591" s="94">
        <v>9.8984684661549086E-3</v>
      </c>
      <c r="AE591" s="94">
        <v>0</v>
      </c>
      <c r="AF591" s="94">
        <v>0</v>
      </c>
      <c r="AG591" s="94">
        <v>1.898118051861955E-2</v>
      </c>
      <c r="AH591" s="94">
        <v>9.8984684661549086E-3</v>
      </c>
      <c r="AI591" s="49" t="s">
        <v>5559</v>
      </c>
      <c r="AJ591" s="49"/>
      <c r="AK591" s="48" t="str" cm="1">
        <f t="array" ref="AK591">IFERROR(_xlfn.IFS(
AM591="MPR ISSUE","PDH",
AM591="BSS Hardware Issue","BSS",
AM591="Sites strategiques, MLL, Pylone, etc.","ENVTECH",
AM591="AKTIVCO DEFAUT GE &amp; POWER Cabinet","AKTIVCO",
AM591="AKTIVCO Coupure ENEO &amp; Baisse de tension","AKTIVCO GRID ONLY",
AM591="Coupure ENEO &amp; Baisse de tension","IHS GRID ONLY",
AM591="Defaut GE &amp; POWER Cabinet","IHS",
AM591="Sharing","Partners",
AM591="Sites strategiques &amp; DataCenter","SST &amp; DC",
AM591="Exclu","Exclu",
AM591="SAT","SAT",
AM591="SPARE-ISSUE","SPARE-ISSUE",
AM591="Fiber CAmtel","TRANS_FO_CAMTEL",
AM591="Fiber AOF","Fiber AOF",
AM591="Projet OCM (HUAWEI)","TRAVAUX-HUAWEI",
AM591="Projet OCM (NOKIA)","TRAVAUX-NOKIA",
AM591="ACCESS-ISSUE","ACCESS-ISSUE",
AM591="Projet OCM (ZTE, NOKIA, autres projets)","TRAVAUX OCM",
AM591="No root CAuse","No root cause",
AM591="ODU HS","PDH",
AM591="IP &amp; VLAN","PDH",
AM591="Warehouse HUAWEI","SPARE-ISSUE",
AM591="SPARE-HS","SPARE-ISSUE",
AM591="Power Telco","BSS",AM591="no impacts","no impacts"
),"")</f>
        <v>no impacts</v>
      </c>
      <c r="AL591" s="48" t="str" cm="1">
        <f t="array" ref="AL591">IFERROR(_xlfn.IFS(
AM591="MPR ISSUE","TX ISSUE",
AM591="BSS Hardware Issue","RAN ISSUE",
AM591="Sites strategiques, MLL, Pylone, etc.","ENVTECH",
AM591="AKTIVCO DEFAUT GE &amp; POWER Cabinet","POWER ISSUE",
AM591="AKTIVCO Coupure ENEO &amp; Baisse de tension","POWER ISSUE",
AM591="Coupure ENEO &amp; Baisse de tension","POWER ISSUE",
AM591="Defaut GE &amp; POWER Cabinet","POWER ISSUE",
AM591="Sharing","POWER ISSUE",
AM591="Sites strategiques &amp; DataCenter","POWER ISSUE",
AM591="Exclu","Exclu",
AM591="SAT","TX ISSUE",
AM591="SPARE-ISSUE","SPARE-ISSUE",
AM591="Fiber CAmtel","TX ISSUE",
AM591="Fiber AOF","TX ISSUE",
AM591="Projet OCM (HUAWEI)","TRAVAUX-HUAWEI",
AM591="Projet OCM (NOKIA)","TRAVAUX -NOKIA",
AM591="ACCESS-ISSUE","ACCESS-ISSUE",
AM591="Projet OCM (ZTE, NOKIA, autres projets)","TRAVAUX OCM",
AM591="No root CAuse","No root cause",
AM591="ODU HS","TX ISSUE",
AM591="IP &amp; VLAN","TX ISSUE",
AM591="Warehouse HUAWEI","SPARE-ISSUE",
AM591="SPARE-HS","SPARE-ISSUE",
AM591="Power Telco","RAN ISSUE",AM591="no impacts","no impacts"
),"")</f>
        <v>no impacts</v>
      </c>
      <c r="AM591" s="67" t="s">
        <v>5605</v>
      </c>
      <c r="AN591" s="48" t="str" cm="1">
        <f t="array" ref="AN591">IFERROR(_xlfn.IFS(
AM591="MPR ISSUE","ACTIVE",
AM591="BSS Hardware Issue","ACTIVE",
AM591="Sites strategiques, MLL, Pylone, etc.","PASSIVE",
AM591="AKTIVCO DEFAUT GE &amp; POWER Cabinet","PASSIVE",
AM591="AKTIVCO Coupure ENEO &amp; Baisse de tension","PASSIVE",
AM591="Coupure ENEO &amp; Baisse de tension","PASSIVE",
AM591="Defaut GE &amp; POWER Cabinet","PASSIVE",
AM591="Sharing","PASSIVE",
AM591="Sites strategiques &amp; DataCenter","PASSIVE",
AM591="Exclu","Exclu",
AM591="SAT","ACTIVE",
AM591="SPARE-ISSUE","SPARE-ISSUE",
AM591="Fiber CAmtel","ACTIVE",
AM591="Fiber AOF","ACTIVE",
AM591="Projet OCM (HUAWEI)","PLANNED WORKS",
AM591="Projet OCM (NOKIA)","PLANNED WORKS",
AM591="ACCESS-ISSUE","ACCESS-ISSUE",
AM591="Projet OCM (ZTE, NOKIA, autres projets)","PLANNED WORKS",
AM591="No root CAuse","No root cause",
AM591="ODU HS","ACTIVE",
AM591="IP &amp; VLAN","ACTIVE",
AM591="Warehouse HUAWEI","SPARE-ISSUE",
AM591="SPARE-HS","SPARE-ISSUE",
AM591="Power Telco","ACTIVE", AM591="no impacts","no impacts"
),"")</f>
        <v>no impacts</v>
      </c>
      <c r="AO591" s="93" t="s">
        <v>5537</v>
      </c>
      <c r="AP591" s="101" t="str">
        <f t="shared" si="25"/>
        <v>LIT_752</v>
      </c>
      <c r="AR591" s="17" t="s">
        <v>5537</v>
      </c>
      <c r="AS591" s="7" t="s">
        <v>5537</v>
      </c>
      <c r="AT591" s="6"/>
      <c r="AU591" s="7"/>
      <c r="AV591" s="3" t="s">
        <v>5537</v>
      </c>
      <c r="AW591" s="18" t="s">
        <v>5537</v>
      </c>
      <c r="AX591" s="18" t="s">
        <v>5537</v>
      </c>
      <c r="AY591" s="18" t="s">
        <v>5537</v>
      </c>
      <c r="AZ591" s="18" t="s">
        <v>5537</v>
      </c>
      <c r="BA591" s="18" t="s">
        <v>5537</v>
      </c>
      <c r="BB591" s="18" t="s">
        <v>5537</v>
      </c>
      <c r="BC591" s="18" t="s">
        <v>5537</v>
      </c>
      <c r="BD591" s="18" t="s">
        <v>5537</v>
      </c>
      <c r="BE591" s="18" t="s">
        <v>5537</v>
      </c>
      <c r="BF591" s="18" t="s">
        <v>5537</v>
      </c>
      <c r="BG591" s="18" t="s">
        <v>5537</v>
      </c>
      <c r="BH591" s="18" t="s">
        <v>5537</v>
      </c>
      <c r="BI591" s="9" t="s">
        <v>5537</v>
      </c>
      <c r="BJ591" s="14"/>
      <c r="BK591" s="14" t="s">
        <v>5537</v>
      </c>
      <c r="BL591" s="14" t="str">
        <f>_xlfn.XLOOKUP(B591,'[4]cell downs 18042026 17h'!$B:$B,'[4]cell downs 18042026 17h'!$B:$B,"")</f>
        <v/>
      </c>
      <c r="BM591" s="14" t="str">
        <f>_xlfn.XLOOKUP(B591,'[5]Cells Huawei 19042026 15h'!$B:$B,'[5]Cells Huawei 19042026 15h'!$B:$B,"")</f>
        <v/>
      </c>
      <c r="BN591" s="9" t="str">
        <f>_xlfn.XLOOKUP(B591,'[6]cells down 19042026 9H40'!$B:$B,'[6]cells down 19042026 9H40'!$B:$B,"")</f>
        <v/>
      </c>
      <c r="BO591" s="9" t="s">
        <v>5537</v>
      </c>
      <c r="BP591" s="9" t="s">
        <v>12</v>
      </c>
      <c r="BQ591" s="115"/>
    </row>
    <row r="592" spans="1:69" s="9" customFormat="1" x14ac:dyDescent="0.3">
      <c r="A592" s="1" t="s">
        <v>2619</v>
      </c>
      <c r="B592" s="8" t="s">
        <v>2620</v>
      </c>
      <c r="C592" s="3" t="str">
        <f>_xlfn.XLOOKUP(B592,'[1]daily break down'!$D:$D,'[1]daily break down'!$E:$E,"")</f>
        <v>Yaounde</v>
      </c>
      <c r="D592" s="1" t="s">
        <v>11</v>
      </c>
      <c r="E592" s="1" t="s">
        <v>12</v>
      </c>
      <c r="F592" s="3" t="s">
        <v>37</v>
      </c>
      <c r="G592" s="1" t="s">
        <v>38</v>
      </c>
      <c r="H592" s="34" t="str">
        <f>_xlfn.XLOOKUP(B592,[2]CALCULATION!$B:$B,[2]CALCULATION!$H:$H,"")</f>
        <v>ZTE</v>
      </c>
      <c r="I592" s="28">
        <v>0</v>
      </c>
      <c r="J592" s="28">
        <v>0.90274032411331118</v>
      </c>
      <c r="K592" s="28">
        <v>0</v>
      </c>
      <c r="L592" s="28">
        <v>0</v>
      </c>
      <c r="M592" s="28">
        <v>0</v>
      </c>
      <c r="N592" s="28">
        <v>0</v>
      </c>
      <c r="O592" s="28">
        <v>0</v>
      </c>
      <c r="P592" s="28">
        <v>0</v>
      </c>
      <c r="Q592" s="28">
        <v>2.6342410674793808E-2</v>
      </c>
      <c r="R592" s="28">
        <v>0</v>
      </c>
      <c r="S592" s="94">
        <v>0</v>
      </c>
      <c r="T592" s="94">
        <f>_xlfn.XLOOKUP(B592,'[3]Nur des jours'!$B:$B,'[3]Nur des jours'!$U:$U,"")</f>
        <v>0</v>
      </c>
      <c r="U592" s="94">
        <v>0</v>
      </c>
      <c r="V592" s="94">
        <v>0</v>
      </c>
      <c r="W592" s="94">
        <v>0</v>
      </c>
      <c r="X592" s="94">
        <v>0</v>
      </c>
      <c r="Y592" s="94">
        <v>0</v>
      </c>
      <c r="Z592" s="94">
        <v>0</v>
      </c>
      <c r="AA592" s="94">
        <v>0</v>
      </c>
      <c r="AB592" s="94">
        <v>2.9802415868368529E-2</v>
      </c>
      <c r="AC592" s="94">
        <f>_xlfn.XLOOKUP(B592,'[3]Nur des jours'!$B:$B,'[3]Nur des jours'!$N:$N,"")</f>
        <v>9.8984684661545842E-3</v>
      </c>
      <c r="AD592" s="94">
        <v>9.8984684661545842E-3</v>
      </c>
      <c r="AE592" s="94">
        <v>6.744361713607424E-3</v>
      </c>
      <c r="AF592" s="94">
        <v>0</v>
      </c>
      <c r="AG592" s="94">
        <v>1.7134362954645169E-2</v>
      </c>
      <c r="AH592" s="94">
        <v>9.8984684661545842E-3</v>
      </c>
      <c r="AI592" s="49" t="s">
        <v>5559</v>
      </c>
      <c r="AJ592" s="49"/>
      <c r="AK592" s="48" t="str" cm="1">
        <f t="array" ref="AK592">IFERROR(_xlfn.IFS(
AM592="MPR ISSUE","PDH",
AM592="BSS Hardware Issue","BSS",
AM592="Sites strategiques, MLL, Pylone, etc.","ENVTECH",
AM592="AKTIVCO DEFAUT GE &amp; POWER Cabinet","AKTIVCO",
AM592="AKTIVCO Coupure ENEO &amp; Baisse de tension","AKTIVCO GRID ONLY",
AM592="Coupure ENEO &amp; Baisse de tension","IHS GRID ONLY",
AM592="Defaut GE &amp; POWER Cabinet","IHS",
AM592="Sharing","Partners",
AM592="Sites strategiques &amp; DataCenter","SST &amp; DC",
AM592="Exclu","Exclu",
AM592="SAT","SAT",
AM592="SPARE-ISSUE","SPARE-ISSUE",
AM592="Fiber CAmtel","TRANS_FO_CAMTEL",
AM592="Fiber AOF","Fiber AOF",
AM592="Projet OCM (HUAWEI)","TRAVAUX-HUAWEI",
AM592="Projet OCM (NOKIA)","TRAVAUX-NOKIA",
AM592="ACCESS-ISSUE","ACCESS-ISSUE",
AM592="Projet OCM (ZTE, NOKIA, autres projets)","TRAVAUX OCM",
AM592="No root CAuse","No root cause",
AM592="ODU HS","PDH",
AM592="IP &amp; VLAN","PDH",
AM592="Warehouse HUAWEI","SPARE-ISSUE",
AM592="SPARE-HS","SPARE-ISSUE",
AM592="Power Telco","BSS",AM592="no impacts","no impacts"
),"")</f>
        <v>no impacts</v>
      </c>
      <c r="AL592" s="48" t="str" cm="1">
        <f t="array" ref="AL592">IFERROR(_xlfn.IFS(
AM592="MPR ISSUE","TX ISSUE",
AM592="BSS Hardware Issue","RAN ISSUE",
AM592="Sites strategiques, MLL, Pylone, etc.","ENVTECH",
AM592="AKTIVCO DEFAUT GE &amp; POWER Cabinet","POWER ISSUE",
AM592="AKTIVCO Coupure ENEO &amp; Baisse de tension","POWER ISSUE",
AM592="Coupure ENEO &amp; Baisse de tension","POWER ISSUE",
AM592="Defaut GE &amp; POWER Cabinet","POWER ISSUE",
AM592="Sharing","POWER ISSUE",
AM592="Sites strategiques &amp; DataCenter","POWER ISSUE",
AM592="Exclu","Exclu",
AM592="SAT","TX ISSUE",
AM592="SPARE-ISSUE","SPARE-ISSUE",
AM592="Fiber CAmtel","TX ISSUE",
AM592="Fiber AOF","TX ISSUE",
AM592="Projet OCM (HUAWEI)","TRAVAUX-HUAWEI",
AM592="Projet OCM (NOKIA)","TRAVAUX -NOKIA",
AM592="ACCESS-ISSUE","ACCESS-ISSUE",
AM592="Projet OCM (ZTE, NOKIA, autres projets)","TRAVAUX OCM",
AM592="No root CAuse","No root cause",
AM592="ODU HS","TX ISSUE",
AM592="IP &amp; VLAN","TX ISSUE",
AM592="Warehouse HUAWEI","SPARE-ISSUE",
AM592="SPARE-HS","SPARE-ISSUE",
AM592="Power Telco","RAN ISSUE",AM592="no impacts","no impacts"
),"")</f>
        <v>no impacts</v>
      </c>
      <c r="AM592" s="67" t="s">
        <v>5605</v>
      </c>
      <c r="AN592" s="48" t="str" cm="1">
        <f t="array" ref="AN592">IFERROR(_xlfn.IFS(
AM592="MPR ISSUE","ACTIVE",
AM592="BSS Hardware Issue","ACTIVE",
AM592="Sites strategiques, MLL, Pylone, etc.","PASSIVE",
AM592="AKTIVCO DEFAUT GE &amp; POWER Cabinet","PASSIVE",
AM592="AKTIVCO Coupure ENEO &amp; Baisse de tension","PASSIVE",
AM592="Coupure ENEO &amp; Baisse de tension","PASSIVE",
AM592="Defaut GE &amp; POWER Cabinet","PASSIVE",
AM592="Sharing","PASSIVE",
AM592="Sites strategiques &amp; DataCenter","PASSIVE",
AM592="Exclu","Exclu",
AM592="SAT","ACTIVE",
AM592="SPARE-ISSUE","SPARE-ISSUE",
AM592="Fiber CAmtel","ACTIVE",
AM592="Fiber AOF","ACTIVE",
AM592="Projet OCM (HUAWEI)","PLANNED WORKS",
AM592="Projet OCM (NOKIA)","PLANNED WORKS",
AM592="ACCESS-ISSUE","ACCESS-ISSUE",
AM592="Projet OCM (ZTE, NOKIA, autres projets)","PLANNED WORKS",
AM592="No root CAuse","No root cause",
AM592="ODU HS","ACTIVE",
AM592="IP &amp; VLAN","ACTIVE",
AM592="Warehouse HUAWEI","SPARE-ISSUE",
AM592="SPARE-HS","SPARE-ISSUE",
AM592="Power Telco","ACTIVE", AM592="no impacts","no impacts"
),"")</f>
        <v>no impacts</v>
      </c>
      <c r="AO592" s="93" t="s">
        <v>5537</v>
      </c>
      <c r="AP592" s="101" t="str">
        <f t="shared" si="25"/>
        <v>CTR_649</v>
      </c>
      <c r="AR592" s="17" t="s">
        <v>5537</v>
      </c>
      <c r="AS592" s="7" t="s">
        <v>5537</v>
      </c>
      <c r="AT592" s="6"/>
      <c r="AU592" s="7"/>
      <c r="AV592" s="3" t="s">
        <v>5537</v>
      </c>
      <c r="AW592" s="18" t="s">
        <v>5537</v>
      </c>
      <c r="AX592" s="18" t="s">
        <v>5537</v>
      </c>
      <c r="AY592" s="18" t="s">
        <v>5537</v>
      </c>
      <c r="AZ592" s="18" t="s">
        <v>5537</v>
      </c>
      <c r="BA592" s="18" t="s">
        <v>5537</v>
      </c>
      <c r="BB592" s="18" t="s">
        <v>5537</v>
      </c>
      <c r="BC592" s="18" t="s">
        <v>5537</v>
      </c>
      <c r="BD592" s="18" t="s">
        <v>5537</v>
      </c>
      <c r="BE592" s="18" t="s">
        <v>5537</v>
      </c>
      <c r="BF592" s="18" t="s">
        <v>5537</v>
      </c>
      <c r="BG592" s="18" t="s">
        <v>5537</v>
      </c>
      <c r="BH592" s="18" t="s">
        <v>5537</v>
      </c>
      <c r="BI592" s="9" t="s">
        <v>5537</v>
      </c>
      <c r="BJ592" s="14"/>
      <c r="BK592" s="14" t="s">
        <v>5537</v>
      </c>
      <c r="BL592" s="14" t="str">
        <f>_xlfn.XLOOKUP(B592,'[4]cell downs 18042026 17h'!$B:$B,'[4]cell downs 18042026 17h'!$B:$B,"")</f>
        <v/>
      </c>
      <c r="BM592" s="14" t="str">
        <f>_xlfn.XLOOKUP(B592,'[5]Cells Huawei 19042026 15h'!$B:$B,'[5]Cells Huawei 19042026 15h'!$B:$B,"")</f>
        <v/>
      </c>
      <c r="BN592" s="9" t="str">
        <f>_xlfn.XLOOKUP(B592,'[6]cells down 19042026 9H40'!$B:$B,'[6]cells down 19042026 9H40'!$B:$B,"")</f>
        <v>CTR_649</v>
      </c>
      <c r="BO592" s="9" t="s">
        <v>2620</v>
      </c>
      <c r="BP592" s="9" t="s">
        <v>318</v>
      </c>
      <c r="BQ592" s="115"/>
    </row>
    <row r="593" spans="1:69" s="9" customFormat="1" x14ac:dyDescent="0.3">
      <c r="A593" s="1" t="s">
        <v>1396</v>
      </c>
      <c r="B593" s="1" t="s">
        <v>1397</v>
      </c>
      <c r="C593" s="3" t="str">
        <f>_xlfn.XLOOKUP(B593,'[1]daily break down'!$D:$D,'[1]daily break down'!$E:$E,"")</f>
        <v>EXTREME-NORD</v>
      </c>
      <c r="D593" s="1" t="s">
        <v>11</v>
      </c>
      <c r="E593" s="1" t="s">
        <v>12</v>
      </c>
      <c r="F593" s="3" t="s">
        <v>23</v>
      </c>
      <c r="G593" s="1" t="s">
        <v>1398</v>
      </c>
      <c r="H593" s="33" t="str">
        <f>_xlfn.XLOOKUP(B593,[2]CALCULATION!$B:$B,[2]CALCULATION!$H:$H,"")</f>
        <v>NOKIA</v>
      </c>
      <c r="I593" s="28">
        <v>0</v>
      </c>
      <c r="J593" s="28">
        <v>0.71386609729377348</v>
      </c>
      <c r="K593" s="28">
        <v>0.49014883816436305</v>
      </c>
      <c r="L593" s="28">
        <v>0</v>
      </c>
      <c r="M593" s="28">
        <v>7.8811494932899656E-2</v>
      </c>
      <c r="N593" s="28">
        <v>0</v>
      </c>
      <c r="O593" s="28">
        <v>0.49078817628828031</v>
      </c>
      <c r="P593" s="28">
        <v>0</v>
      </c>
      <c r="Q593" s="28">
        <v>0</v>
      </c>
      <c r="R593" s="28">
        <v>0</v>
      </c>
      <c r="S593" s="94">
        <v>0</v>
      </c>
      <c r="T593" s="94">
        <f>_xlfn.XLOOKUP(B593,'[3]Nur des jours'!$B:$B,'[3]Nur des jours'!$U:$U,"")</f>
        <v>1.313629842054145</v>
      </c>
      <c r="U593" s="94">
        <v>2.0511527074673565E-3</v>
      </c>
      <c r="V593" s="94">
        <v>3.2996804424475757E-3</v>
      </c>
      <c r="W593" s="94">
        <v>1.3136298420541452</v>
      </c>
      <c r="X593" s="94">
        <v>0</v>
      </c>
      <c r="Y593" s="94">
        <v>0</v>
      </c>
      <c r="Z593" s="94">
        <v>0</v>
      </c>
      <c r="AA593" s="94">
        <v>1.6052499449744457E-3</v>
      </c>
      <c r="AB593" s="94">
        <v>0.24629174950840185</v>
      </c>
      <c r="AC593" s="94">
        <f>_xlfn.XLOOKUP(B593,'[3]Nur des jours'!$B:$B,'[3]Nur des jours'!$N:$N,"")</f>
        <v>9.8627983095201256E-3</v>
      </c>
      <c r="AD593" s="94">
        <v>9.8627983095201256E-3</v>
      </c>
      <c r="AE593" s="94">
        <v>2.2231414537446696E-2</v>
      </c>
      <c r="AF593" s="94">
        <v>1.9922325244551092E-2</v>
      </c>
      <c r="AG593" s="94">
        <v>0</v>
      </c>
      <c r="AH593" s="94">
        <v>9.8627983095201256E-3</v>
      </c>
      <c r="AI593" s="49" t="s">
        <v>5559</v>
      </c>
      <c r="AJ593" s="49"/>
      <c r="AK593" s="48" t="str" cm="1">
        <f t="array" ref="AK593">IFERROR(_xlfn.IFS(
AM593="MPR ISSUE","PDH",
AM593="BSS Hardware Issue","BSS",
AM593="Sites strategiques, MLL, Pylone, etc.","ENVTECH",
AM593="AKTIVCO DEFAUT GE &amp; POWER Cabinet","AKTIVCO",
AM593="AKTIVCO Coupure ENEO &amp; Baisse de tension","AKTIVCO GRID ONLY",
AM593="Coupure ENEO &amp; Baisse de tension","IHS GRID ONLY",
AM593="Defaut GE &amp; POWER Cabinet","IHS",
AM593="Sharing","Partners",
AM593="Sites strategiques &amp; DataCenter","SST &amp; DC",
AM593="Exclu","Exclu",
AM593="SAT","SAT",
AM593="SPARE-ISSUE","SPARE-ISSUE",
AM593="Fiber CAmtel","TRANS_FO_CAMTEL",
AM593="Fiber AOF","Fiber AOF",
AM593="Projet OCM (HUAWEI)","TRAVAUX-HUAWEI",
AM593="Projet OCM (NOKIA)","TRAVAUX-NOKIA",
AM593="ACCESS-ISSUE","ACCESS-ISSUE",
AM593="Projet OCM (ZTE, NOKIA, autres projets)","TRAVAUX OCM",
AM593="No root CAuse","No root cause",
AM593="ODU HS","PDH",
AM593="IP &amp; VLAN","PDH",
AM593="Warehouse HUAWEI","SPARE-ISSUE",
AM593="SPARE-HS","SPARE-ISSUE",
AM593="Power Telco","BSS",AM593="no impacts","no impacts"
),"")</f>
        <v>IHS</v>
      </c>
      <c r="AL593" s="48" t="str" cm="1">
        <f t="array" ref="AL593">IFERROR(_xlfn.IFS(
AM593="MPR ISSUE","TX ISSUE",
AM593="BSS Hardware Issue","RAN ISSUE",
AM593="Sites strategiques, MLL, Pylone, etc.","ENVTECH",
AM593="AKTIVCO DEFAUT GE &amp; POWER Cabinet","POWER ISSUE",
AM593="AKTIVCO Coupure ENEO &amp; Baisse de tension","POWER ISSUE",
AM593="Coupure ENEO &amp; Baisse de tension","POWER ISSUE",
AM593="Defaut GE &amp; POWER Cabinet","POWER ISSUE",
AM593="Sharing","POWER ISSUE",
AM593="Sites strategiques &amp; DataCenter","POWER ISSUE",
AM593="Exclu","Exclu",
AM593="SAT","TX ISSUE",
AM593="SPARE-ISSUE","SPARE-ISSUE",
AM593="Fiber CAmtel","TX ISSUE",
AM593="Fiber AOF","TX ISSUE",
AM593="Projet OCM (HUAWEI)","TRAVAUX-HUAWEI",
AM593="Projet OCM (NOKIA)","TRAVAUX -NOKIA",
AM593="ACCESS-ISSUE","ACCESS-ISSUE",
AM593="Projet OCM (ZTE, NOKIA, autres projets)","TRAVAUX OCM",
AM593="No root CAuse","No root cause",
AM593="ODU HS","TX ISSUE",
AM593="IP &amp; VLAN","TX ISSUE",
AM593="Warehouse HUAWEI","SPARE-ISSUE",
AM593="SPARE-HS","SPARE-ISSUE",
AM593="Power Telco","RAN ISSUE",AM593="no impacts","no impacts"
),"")</f>
        <v>POWER ISSUE</v>
      </c>
      <c r="AM593" s="67" t="s">
        <v>5330</v>
      </c>
      <c r="AN593" s="48" t="str" cm="1">
        <f t="array" ref="AN593">IFERROR(_xlfn.IFS(
AM593="MPR ISSUE","ACTIVE",
AM593="BSS Hardware Issue","ACTIVE",
AM593="Sites strategiques, MLL, Pylone, etc.","PASSIVE",
AM593="AKTIVCO DEFAUT GE &amp; POWER Cabinet","PASSIVE",
AM593="AKTIVCO Coupure ENEO &amp; Baisse de tension","PASSIVE",
AM593="Coupure ENEO &amp; Baisse de tension","PASSIVE",
AM593="Defaut GE &amp; POWER Cabinet","PASSIVE",
AM593="Sharing","PASSIVE",
AM593="Sites strategiques &amp; DataCenter","PASSIVE",
AM593="Exclu","Exclu",
AM593="SAT","ACTIVE",
AM593="SPARE-ISSUE","SPARE-ISSUE",
AM593="Fiber CAmtel","ACTIVE",
AM593="Fiber AOF","ACTIVE",
AM593="Projet OCM (HUAWEI)","PLANNED WORKS",
AM593="Projet OCM (NOKIA)","PLANNED WORKS",
AM593="ACCESS-ISSUE","ACCESS-ISSUE",
AM593="Projet OCM (ZTE, NOKIA, autres projets)","PLANNED WORKS",
AM593="No root CAuse","No root cause",
AM593="ODU HS","ACTIVE",
AM593="IP &amp; VLAN","ACTIVE",
AM593="Warehouse HUAWEI","SPARE-ISSUE",
AM593="SPARE-HS","SPARE-ISSUE",
AM593="Power Telco","ACTIVE", AM593="no impacts","no impacts"
),"")</f>
        <v>PASSIVE</v>
      </c>
      <c r="AO593" s="93" t="s">
        <v>6258</v>
      </c>
      <c r="AP593" s="101" t="str">
        <f t="shared" si="25"/>
        <v>NRD_014</v>
      </c>
      <c r="AR593" s="17" t="s">
        <v>5537</v>
      </c>
      <c r="AS593" s="7" t="s">
        <v>5537</v>
      </c>
      <c r="AT593" s="6"/>
      <c r="AU593" s="7"/>
      <c r="AV593" s="3" t="s">
        <v>5537</v>
      </c>
      <c r="AW593" s="18" t="s">
        <v>5537</v>
      </c>
      <c r="AX593" s="18" t="s">
        <v>5537</v>
      </c>
      <c r="AY593" s="18" t="s">
        <v>5537</v>
      </c>
      <c r="AZ593" s="18" t="s">
        <v>5537</v>
      </c>
      <c r="BA593" s="18" t="s">
        <v>5537</v>
      </c>
      <c r="BB593" s="18" t="s">
        <v>5537</v>
      </c>
      <c r="BC593" s="18" t="s">
        <v>5537</v>
      </c>
      <c r="BD593" s="18" t="s">
        <v>5537</v>
      </c>
      <c r="BE593" s="18" t="s">
        <v>5537</v>
      </c>
      <c r="BF593" s="18" t="s">
        <v>5537</v>
      </c>
      <c r="BG593" s="18" t="s">
        <v>5537</v>
      </c>
      <c r="BH593" s="18" t="s">
        <v>5537</v>
      </c>
      <c r="BI593" s="9" t="s">
        <v>6258</v>
      </c>
      <c r="BJ593" s="14"/>
      <c r="BK593" s="14" t="s">
        <v>5537</v>
      </c>
      <c r="BL593" s="14" t="str">
        <f>_xlfn.XLOOKUP(B593,'[4]cell downs 18042026 17h'!$B:$B,'[4]cell downs 18042026 17h'!$B:$B,"")</f>
        <v/>
      </c>
      <c r="BM593" s="14" t="str">
        <f>_xlfn.XLOOKUP(B593,'[5]Cells Huawei 19042026 15h'!$B:$B,'[5]Cells Huawei 19042026 15h'!$B:$B,"")</f>
        <v/>
      </c>
      <c r="BN593" s="9" t="str">
        <f>_xlfn.XLOOKUP(B593,'[6]cells down 19042026 9H40'!$B:$B,'[6]cells down 19042026 9H40'!$B:$B,"")</f>
        <v/>
      </c>
      <c r="BO593" s="9" t="s">
        <v>1397</v>
      </c>
      <c r="BP593" s="9" t="s">
        <v>5537</v>
      </c>
      <c r="BQ593" s="115"/>
    </row>
    <row r="594" spans="1:69" s="9" customFormat="1" x14ac:dyDescent="0.3">
      <c r="A594" s="1" t="s">
        <v>2079</v>
      </c>
      <c r="B594" s="8" t="s">
        <v>2080</v>
      </c>
      <c r="C594" s="3" t="str">
        <f>_xlfn.XLOOKUP(B594,'[1]daily break down'!$D:$D,'[1]daily break down'!$E:$E,"")</f>
        <v>EXTREME-NORD</v>
      </c>
      <c r="D594" s="1" t="s">
        <v>21</v>
      </c>
      <c r="E594" s="1" t="s">
        <v>122</v>
      </c>
      <c r="F594" s="3" t="s">
        <v>55</v>
      </c>
      <c r="G594" s="1" t="s">
        <v>2081</v>
      </c>
      <c r="H594" s="33" t="str">
        <f>_xlfn.XLOOKUP(B594,[2]CALCULATION!$B:$B,[2]CALCULATION!$H:$H,"")</f>
        <v>NOKIA</v>
      </c>
      <c r="I594" s="28">
        <v>0</v>
      </c>
      <c r="J594" s="28">
        <v>0</v>
      </c>
      <c r="K594" s="28">
        <v>0.35418919662889159</v>
      </c>
      <c r="L594" s="28">
        <v>0</v>
      </c>
      <c r="M594" s="28">
        <v>0</v>
      </c>
      <c r="N594" s="28">
        <v>1.6052499449744453E-3</v>
      </c>
      <c r="O594" s="28">
        <v>0.4909985947913838</v>
      </c>
      <c r="P594" s="28">
        <v>0</v>
      </c>
      <c r="Q594" s="28">
        <v>0</v>
      </c>
      <c r="R594" s="28">
        <v>0</v>
      </c>
      <c r="S594" s="94">
        <v>0</v>
      </c>
      <c r="T594" s="94">
        <f>_xlfn.XLOOKUP(B594,'[3]Nur des jours'!$B:$B,'[3]Nur des jours'!$U:$U,"")</f>
        <v>1.3145572454818086</v>
      </c>
      <c r="U594" s="94">
        <v>0</v>
      </c>
      <c r="V594" s="94">
        <v>0</v>
      </c>
      <c r="W594" s="94">
        <v>1.3145572454818086</v>
      </c>
      <c r="X594" s="94">
        <v>0</v>
      </c>
      <c r="Y594" s="94">
        <v>0</v>
      </c>
      <c r="Z594" s="94">
        <v>0</v>
      </c>
      <c r="AA594" s="94">
        <v>0</v>
      </c>
      <c r="AB594" s="94">
        <v>0.24486495356483323</v>
      </c>
      <c r="AC594" s="94">
        <f>_xlfn.XLOOKUP(B594,'[3]Nur des jours'!$B:$B,'[3]Nur des jours'!$N:$N,"")</f>
        <v>9.8627983095199746E-3</v>
      </c>
      <c r="AD594" s="94">
        <v>9.8627983095199746E-3</v>
      </c>
      <c r="AE594" s="94">
        <v>3.4096495329904199E-2</v>
      </c>
      <c r="AF594" s="94">
        <v>1.4875336182597843E-2</v>
      </c>
      <c r="AG594" s="94">
        <v>0</v>
      </c>
      <c r="AH594" s="94">
        <v>9.8627983095199746E-3</v>
      </c>
      <c r="AI594" s="49" t="s">
        <v>6659</v>
      </c>
      <c r="AJ594" s="49"/>
      <c r="AK594" s="48" t="str" cm="1">
        <f t="array" ref="AK594">IFERROR(_xlfn.IFS(
AM594="MPR ISSUE","PDH",
AM594="BSS Hardware Issue","BSS",
AM594="Sites strategiques, MLL, Pylone, etc.","ENVTECH",
AM594="AKTIVCO DEFAUT GE &amp; POWER Cabinet","AKTIVCO",
AM594="AKTIVCO Coupure ENEO &amp; Baisse de tension","AKTIVCO GRID ONLY",
AM594="Coupure ENEO &amp; Baisse de tension","IHS GRID ONLY",
AM594="Defaut GE &amp; POWER Cabinet","IHS",
AM594="Sharing","Partners",
AM594="Sites strategiques &amp; DataCenter","SST &amp; DC",
AM594="Exclu","Exclu",
AM594="SAT","SAT",
AM594="SPARE-ISSUE","SPARE-ISSUE",
AM594="Fiber CAmtel","TRANS_FO_CAMTEL",
AM594="Fiber AOF","Fiber AOF",
AM594="Projet OCM (HUAWEI)","TRAVAUX-HUAWEI",
AM594="Projet OCM (NOKIA)","TRAVAUX-NOKIA",
AM594="ACCESS-ISSUE","ACCESS-ISSUE",
AM594="Projet OCM (ZTE, NOKIA, autres projets)","TRAVAUX OCM",
AM594="No root CAuse","No root cause",
AM594="ODU HS","PDH",
AM594="IP &amp; VLAN","PDH",
AM594="Warehouse HUAWEI","SPARE-ISSUE",
AM594="SPARE-HS","SPARE-ISSUE",
AM594="Power Telco","BSS",AM594="no impacts","no impacts"
),"")</f>
        <v>no impacts</v>
      </c>
      <c r="AL594" s="48" t="str" cm="1">
        <f t="array" ref="AL594">IFERROR(_xlfn.IFS(
AM594="MPR ISSUE","TX ISSUE",
AM594="BSS Hardware Issue","RAN ISSUE",
AM594="Sites strategiques, MLL, Pylone, etc.","ENVTECH",
AM594="AKTIVCO DEFAUT GE &amp; POWER Cabinet","POWER ISSUE",
AM594="AKTIVCO Coupure ENEO &amp; Baisse de tension","POWER ISSUE",
AM594="Coupure ENEO &amp; Baisse de tension","POWER ISSUE",
AM594="Defaut GE &amp; POWER Cabinet","POWER ISSUE",
AM594="Sharing","POWER ISSUE",
AM594="Sites strategiques &amp; DataCenter","POWER ISSUE",
AM594="Exclu","Exclu",
AM594="SAT","TX ISSUE",
AM594="SPARE-ISSUE","SPARE-ISSUE",
AM594="Fiber CAmtel","TX ISSUE",
AM594="Fiber AOF","TX ISSUE",
AM594="Projet OCM (HUAWEI)","TRAVAUX-HUAWEI",
AM594="Projet OCM (NOKIA)","TRAVAUX -NOKIA",
AM594="ACCESS-ISSUE","ACCESS-ISSUE",
AM594="Projet OCM (ZTE, NOKIA, autres projets)","TRAVAUX OCM",
AM594="No root CAuse","No root cause",
AM594="ODU HS","TX ISSUE",
AM594="IP &amp; VLAN","TX ISSUE",
AM594="Warehouse HUAWEI","SPARE-ISSUE",
AM594="SPARE-HS","SPARE-ISSUE",
AM594="Power Telco","RAN ISSUE",AM594="no impacts","no impacts"
),"")</f>
        <v>no impacts</v>
      </c>
      <c r="AM594" s="67" t="s">
        <v>5605</v>
      </c>
      <c r="AN594" s="48" t="str" cm="1">
        <f t="array" ref="AN594">IFERROR(_xlfn.IFS(
AM594="MPR ISSUE","ACTIVE",
AM594="BSS Hardware Issue","ACTIVE",
AM594="Sites strategiques, MLL, Pylone, etc.","PASSIVE",
AM594="AKTIVCO DEFAUT GE &amp; POWER Cabinet","PASSIVE",
AM594="AKTIVCO Coupure ENEO &amp; Baisse de tension","PASSIVE",
AM594="Coupure ENEO &amp; Baisse de tension","PASSIVE",
AM594="Defaut GE &amp; POWER Cabinet","PASSIVE",
AM594="Sharing","PASSIVE",
AM594="Sites strategiques &amp; DataCenter","PASSIVE",
AM594="Exclu","Exclu",
AM594="SAT","ACTIVE",
AM594="SPARE-ISSUE","SPARE-ISSUE",
AM594="Fiber CAmtel","ACTIVE",
AM594="Fiber AOF","ACTIVE",
AM594="Projet OCM (HUAWEI)","PLANNED WORKS",
AM594="Projet OCM (NOKIA)","PLANNED WORKS",
AM594="ACCESS-ISSUE","ACCESS-ISSUE",
AM594="Projet OCM (ZTE, NOKIA, autres projets)","PLANNED WORKS",
AM594="No root CAuse","No root cause",
AM594="ODU HS","ACTIVE",
AM594="IP &amp; VLAN","ACTIVE",
AM594="Warehouse HUAWEI","SPARE-ISSUE",
AM594="SPARE-HS","SPARE-ISSUE",
AM594="Power Telco","ACTIVE", AM594="no impacts","no impacts"
),"")</f>
        <v>no impacts</v>
      </c>
      <c r="AO594" s="93" t="s">
        <v>5537</v>
      </c>
      <c r="AP594" s="101" t="str">
        <f t="shared" si="25"/>
        <v>EXN_215</v>
      </c>
      <c r="AR594" s="17" t="s">
        <v>5537</v>
      </c>
      <c r="AS594" s="7" t="s">
        <v>5537</v>
      </c>
      <c r="AT594" s="6"/>
      <c r="AU594" s="7"/>
      <c r="AV594" s="3" t="s">
        <v>5537</v>
      </c>
      <c r="AW594" s="18" t="s">
        <v>5537</v>
      </c>
      <c r="AX594" s="18" t="s">
        <v>5537</v>
      </c>
      <c r="AY594" s="18" t="s">
        <v>5537</v>
      </c>
      <c r="AZ594" s="18" t="s">
        <v>5537</v>
      </c>
      <c r="BA594" s="18" t="s">
        <v>5537</v>
      </c>
      <c r="BB594" s="18" t="s">
        <v>5537</v>
      </c>
      <c r="BC594" s="18" t="s">
        <v>5537</v>
      </c>
      <c r="BD594" s="18" t="s">
        <v>5537</v>
      </c>
      <c r="BE594" s="18" t="s">
        <v>5537</v>
      </c>
      <c r="BF594" s="18" t="s">
        <v>5537</v>
      </c>
      <c r="BG594" s="18" t="s">
        <v>5537</v>
      </c>
      <c r="BH594" s="18" t="s">
        <v>5537</v>
      </c>
      <c r="BI594" s="9" t="s">
        <v>5537</v>
      </c>
      <c r="BJ594" s="14"/>
      <c r="BK594" s="14" t="s">
        <v>5537</v>
      </c>
      <c r="BL594" s="14" t="str">
        <f>_xlfn.XLOOKUP(B594,'[4]cell downs 18042026 17h'!$B:$B,'[4]cell downs 18042026 17h'!$B:$B,"")</f>
        <v/>
      </c>
      <c r="BM594" s="14" t="str">
        <f>_xlfn.XLOOKUP(B594,'[5]Cells Huawei 19042026 15h'!$B:$B,'[5]Cells Huawei 19042026 15h'!$B:$B,"")</f>
        <v/>
      </c>
      <c r="BN594" s="9" t="str">
        <f>_xlfn.XLOOKUP(B594,'[6]cells down 19042026 9H40'!$B:$B,'[6]cells down 19042026 9H40'!$B:$B,"")</f>
        <v/>
      </c>
      <c r="BO594" s="9" t="s">
        <v>5537</v>
      </c>
      <c r="BP594" s="9" t="s">
        <v>5537</v>
      </c>
      <c r="BQ594" s="115"/>
    </row>
    <row r="595" spans="1:69" s="9" customFormat="1" x14ac:dyDescent="0.3">
      <c r="A595" s="1" t="s">
        <v>1800</v>
      </c>
      <c r="B595" s="8" t="s">
        <v>1801</v>
      </c>
      <c r="C595" s="3" t="str">
        <f>_xlfn.XLOOKUP(B595,'[1]daily break down'!$D:$D,'[1]daily break down'!$E:$E,"")</f>
        <v>EXTREME-NORD</v>
      </c>
      <c r="D595" s="1" t="s">
        <v>21</v>
      </c>
      <c r="E595" s="1" t="s">
        <v>710</v>
      </c>
      <c r="F595" s="3" t="s">
        <v>55</v>
      </c>
      <c r="G595" s="1" t="s">
        <v>1625</v>
      </c>
      <c r="H595" s="32" t="str">
        <f>_xlfn.XLOOKUP(B595,[2]CALCULATION!$B:$B,[2]CALCULATION!$H:$H,"")</f>
        <v>Huawei</v>
      </c>
      <c r="I595" s="28">
        <v>0</v>
      </c>
      <c r="J595" s="28">
        <v>0</v>
      </c>
      <c r="K595" s="28">
        <v>1.8837766420399902</v>
      </c>
      <c r="L595" s="28">
        <v>0</v>
      </c>
      <c r="M595" s="28">
        <v>2.4077355728484478E-3</v>
      </c>
      <c r="N595" s="28">
        <v>0</v>
      </c>
      <c r="O595" s="28">
        <v>0</v>
      </c>
      <c r="P595" s="28">
        <v>2.0510340065005299E-3</v>
      </c>
      <c r="Q595" s="28">
        <v>0</v>
      </c>
      <c r="R595" s="28">
        <v>0</v>
      </c>
      <c r="S595" s="94">
        <v>4.8860088804421959</v>
      </c>
      <c r="T595" s="94">
        <f>_xlfn.XLOOKUP(B595,'[3]Nur des jours'!$B:$B,'[3]Nur des jours'!$U:$U,"")</f>
        <v>26.849997003706843</v>
      </c>
      <c r="U595" s="94">
        <v>6.7212384393022351</v>
      </c>
      <c r="V595" s="94">
        <v>27.916748708026926</v>
      </c>
      <c r="W595" s="94">
        <v>26.849997003706843</v>
      </c>
      <c r="X595" s="94">
        <v>26.829486663641838</v>
      </c>
      <c r="Y595" s="94">
        <v>21.460931904244177</v>
      </c>
      <c r="Z595" s="94">
        <v>6.7397869207523264</v>
      </c>
      <c r="AA595" s="94">
        <v>15.535869196108814</v>
      </c>
      <c r="AB595" s="94">
        <v>8.3727666914930943</v>
      </c>
      <c r="AC595" s="94">
        <f>_xlfn.XLOOKUP(B595,'[3]Nur des jours'!$B:$B,'[3]Nur des jours'!$N:$N,"")</f>
        <v>9.7914579962503547E-3</v>
      </c>
      <c r="AD595" s="94">
        <v>9.7914579962503547E-3</v>
      </c>
      <c r="AE595" s="94">
        <v>0</v>
      </c>
      <c r="AF595" s="94">
        <v>2.9166284158021975E-2</v>
      </c>
      <c r="AG595" s="94">
        <v>0</v>
      </c>
      <c r="AH595" s="94">
        <v>9.7914579962503547E-3</v>
      </c>
      <c r="AI595" s="49" t="s">
        <v>6659</v>
      </c>
      <c r="AJ595" s="49"/>
      <c r="AK595" s="48" t="str" cm="1">
        <f t="array" ref="AK595">IFERROR(_xlfn.IFS(
AM595="MPR ISSUE","PDH",
AM595="BSS Hardware Issue","BSS",
AM595="Sites strategiques, MLL, Pylone, etc.","ENVTECH",
AM595="AKTIVCO DEFAUT GE &amp; POWER Cabinet","AKTIVCO",
AM595="AKTIVCO Coupure ENEO &amp; Baisse de tension","AKTIVCO GRID ONLY",
AM595="Coupure ENEO &amp; Baisse de tension","IHS GRID ONLY",
AM595="Defaut GE &amp; POWER Cabinet","IHS",
AM595="Sharing","Partners",
AM595="Sites strategiques &amp; DataCenter","SST &amp; DC",
AM595="Exclu","Exclu",
AM595="SAT","SAT",
AM595="SPARE-ISSUE","SPARE-ISSUE",
AM595="Fiber CAmtel","TRANS_FO_CAMTEL",
AM595="Fiber AOF","Fiber AOF",
AM595="Projet OCM (HUAWEI)","TRAVAUX-HUAWEI",
AM595="Projet OCM (NOKIA)","TRAVAUX-NOKIA",
AM595="ACCESS-ISSUE","ACCESS-ISSUE",
AM595="Projet OCM (ZTE, NOKIA, autres projets)","TRAVAUX OCM",
AM595="No root CAuse","No root cause",
AM595="ODU HS","PDH",
AM595="IP &amp; VLAN","PDH",
AM595="Warehouse HUAWEI","SPARE-ISSUE",
AM595="SPARE-HS","SPARE-ISSUE",
AM595="Power Telco","BSS",AM595="no impacts","no impacts"
),"")</f>
        <v>no impacts</v>
      </c>
      <c r="AL595" s="48" t="str" cm="1">
        <f t="array" ref="AL595">IFERROR(_xlfn.IFS(
AM595="MPR ISSUE","TX ISSUE",
AM595="BSS Hardware Issue","RAN ISSUE",
AM595="Sites strategiques, MLL, Pylone, etc.","ENVTECH",
AM595="AKTIVCO DEFAUT GE &amp; POWER Cabinet","POWER ISSUE",
AM595="AKTIVCO Coupure ENEO &amp; Baisse de tension","POWER ISSUE",
AM595="Coupure ENEO &amp; Baisse de tension","POWER ISSUE",
AM595="Defaut GE &amp; POWER Cabinet","POWER ISSUE",
AM595="Sharing","POWER ISSUE",
AM595="Sites strategiques &amp; DataCenter","POWER ISSUE",
AM595="Exclu","Exclu",
AM595="SAT","TX ISSUE",
AM595="SPARE-ISSUE","SPARE-ISSUE",
AM595="Fiber CAmtel","TX ISSUE",
AM595="Fiber AOF","TX ISSUE",
AM595="Projet OCM (HUAWEI)","TRAVAUX-HUAWEI",
AM595="Projet OCM (NOKIA)","TRAVAUX -NOKIA",
AM595="ACCESS-ISSUE","ACCESS-ISSUE",
AM595="Projet OCM (ZTE, NOKIA, autres projets)","TRAVAUX OCM",
AM595="No root CAuse","No root cause",
AM595="ODU HS","TX ISSUE",
AM595="IP &amp; VLAN","TX ISSUE",
AM595="Warehouse HUAWEI","SPARE-ISSUE",
AM595="SPARE-HS","SPARE-ISSUE",
AM595="Power Telco","RAN ISSUE",AM595="no impacts","no impacts"
),"")</f>
        <v>no impacts</v>
      </c>
      <c r="AM595" s="67" t="s">
        <v>5605</v>
      </c>
      <c r="AN595" s="48" t="str" cm="1">
        <f t="array" ref="AN595">IFERROR(_xlfn.IFS(
AM595="MPR ISSUE","ACTIVE",
AM595="BSS Hardware Issue","ACTIVE",
AM595="Sites strategiques, MLL, Pylone, etc.","PASSIVE",
AM595="AKTIVCO DEFAUT GE &amp; POWER Cabinet","PASSIVE",
AM595="AKTIVCO Coupure ENEO &amp; Baisse de tension","PASSIVE",
AM595="Coupure ENEO &amp; Baisse de tension","PASSIVE",
AM595="Defaut GE &amp; POWER Cabinet","PASSIVE",
AM595="Sharing","PASSIVE",
AM595="Sites strategiques &amp; DataCenter","PASSIVE",
AM595="Exclu","Exclu",
AM595="SAT","ACTIVE",
AM595="SPARE-ISSUE","SPARE-ISSUE",
AM595="Fiber CAmtel","ACTIVE",
AM595="Fiber AOF","ACTIVE",
AM595="Projet OCM (HUAWEI)","PLANNED WORKS",
AM595="Projet OCM (NOKIA)","PLANNED WORKS",
AM595="ACCESS-ISSUE","ACCESS-ISSUE",
AM595="Projet OCM (ZTE, NOKIA, autres projets)","PLANNED WORKS",
AM595="No root CAuse","No root cause",
AM595="ODU HS","ACTIVE",
AM595="IP &amp; VLAN","ACTIVE",
AM595="Warehouse HUAWEI","SPARE-ISSUE",
AM595="SPARE-HS","SPARE-ISSUE",
AM595="Power Telco","ACTIVE", AM595="no impacts","no impacts"
),"")</f>
        <v>no impacts</v>
      </c>
      <c r="AO595" s="93" t="s">
        <v>5537</v>
      </c>
      <c r="AP595" s="101" t="str">
        <f t="shared" si="25"/>
        <v>EXN_238</v>
      </c>
      <c r="AR595" s="17" t="s">
        <v>5537</v>
      </c>
      <c r="AS595" s="7" t="s">
        <v>5537</v>
      </c>
      <c r="AT595" s="6"/>
      <c r="AU595" s="7"/>
      <c r="AV595" s="3" t="s">
        <v>5537</v>
      </c>
      <c r="AW595" s="18" t="s">
        <v>5537</v>
      </c>
      <c r="AX595" s="18" t="s">
        <v>5537</v>
      </c>
      <c r="AY595" s="18" t="s">
        <v>5537</v>
      </c>
      <c r="AZ595" s="18" t="s">
        <v>5537</v>
      </c>
      <c r="BA595" s="18" t="s">
        <v>5537</v>
      </c>
      <c r="BB595" s="18" t="s">
        <v>5537</v>
      </c>
      <c r="BC595" s="18" t="s">
        <v>5537</v>
      </c>
      <c r="BD595" s="18" t="s">
        <v>5537</v>
      </c>
      <c r="BE595" s="18" t="s">
        <v>5537</v>
      </c>
      <c r="BF595" s="18" t="s">
        <v>5537</v>
      </c>
      <c r="BG595" s="18" t="s">
        <v>5537</v>
      </c>
      <c r="BH595" s="18" t="s">
        <v>5537</v>
      </c>
      <c r="BI595" s="9" t="s">
        <v>5537</v>
      </c>
      <c r="BJ595" s="14"/>
      <c r="BK595" s="14" t="s">
        <v>5537</v>
      </c>
      <c r="BL595" s="14" t="str">
        <f>_xlfn.XLOOKUP(B595,'[4]cell downs 18042026 17h'!$B:$B,'[4]cell downs 18042026 17h'!$B:$B,"")</f>
        <v/>
      </c>
      <c r="BM595" s="14" t="str">
        <f>_xlfn.XLOOKUP(B595,'[5]Cells Huawei 19042026 15h'!$B:$B,'[5]Cells Huawei 19042026 15h'!$B:$B,"")</f>
        <v/>
      </c>
      <c r="BN595" s="9" t="str">
        <f>_xlfn.XLOOKUP(B595,'[6]cells down 19042026 9H40'!$B:$B,'[6]cells down 19042026 9H40'!$B:$B,"")</f>
        <v/>
      </c>
      <c r="BO595" s="9" t="s">
        <v>5537</v>
      </c>
      <c r="BP595" s="9" t="s">
        <v>12</v>
      </c>
      <c r="BQ595" s="115"/>
    </row>
    <row r="596" spans="1:69" s="9" customFormat="1" x14ac:dyDescent="0.3">
      <c r="A596" s="1" t="s">
        <v>638</v>
      </c>
      <c r="B596" s="8" t="s">
        <v>639</v>
      </c>
      <c r="C596" s="3" t="str">
        <f>_xlfn.XLOOKUP(B596,'[1]daily break down'!$D:$D,'[1]daily break down'!$E:$E,"")</f>
        <v>CENTRE</v>
      </c>
      <c r="D596" s="1" t="s">
        <v>11</v>
      </c>
      <c r="E596" s="1" t="s">
        <v>12</v>
      </c>
      <c r="F596" s="3" t="s">
        <v>226</v>
      </c>
      <c r="G596" s="1" t="s">
        <v>640</v>
      </c>
      <c r="H596" s="33" t="str">
        <f>_xlfn.XLOOKUP(B596,[2]CALCULATION!$B:$B,[2]CALCULATION!$H:$H,"")</f>
        <v>NOKIA</v>
      </c>
      <c r="I596" s="28">
        <v>0</v>
      </c>
      <c r="J596" s="28">
        <v>1.4232392497281934E-2</v>
      </c>
      <c r="K596" s="28">
        <v>9.3277459599980586E-3</v>
      </c>
      <c r="L596" s="28">
        <v>6.2422774110885678E-4</v>
      </c>
      <c r="M596" s="28">
        <v>4.8154711456968946E-3</v>
      </c>
      <c r="N596" s="28">
        <v>9.3634161166328504E-3</v>
      </c>
      <c r="O596" s="28">
        <v>7.8295993813368037E-3</v>
      </c>
      <c r="P596" s="28">
        <v>4.8511413023316872E-3</v>
      </c>
      <c r="Q596" s="28">
        <v>7.401557501719302E-3</v>
      </c>
      <c r="R596" s="28">
        <v>5.0473271638230418E-3</v>
      </c>
      <c r="S596" s="94">
        <v>5.1026159066069693E-2</v>
      </c>
      <c r="T596" s="94">
        <f>_xlfn.XLOOKUP(B596,'[3]Nur des jours'!$B:$B,'[3]Nur des jours'!$U:$U,"")</f>
        <v>0</v>
      </c>
      <c r="U596" s="94">
        <v>4.7976360673794996E-3</v>
      </c>
      <c r="V596" s="94">
        <v>5.1721727120448129E-3</v>
      </c>
      <c r="W596" s="94">
        <v>0</v>
      </c>
      <c r="X596" s="94">
        <v>2.2347353131697074E-2</v>
      </c>
      <c r="Y596" s="94">
        <v>4.9938219288708533E-3</v>
      </c>
      <c r="Z596" s="94">
        <v>0.12939349319270732</v>
      </c>
      <c r="AA596" s="94">
        <v>5.4807195669357628E-2</v>
      </c>
      <c r="AB596" s="94">
        <v>1.0843727616976714E-2</v>
      </c>
      <c r="AC596" s="94">
        <f>_xlfn.XLOOKUP(B596,'[3]Nur des jours'!$B:$B,'[3]Nur des jours'!$N:$N,"")</f>
        <v>9.7201176829807695E-3</v>
      </c>
      <c r="AD596" s="94">
        <v>9.7201176829807695E-3</v>
      </c>
      <c r="AE596" s="94">
        <v>6.8068095072519375E-2</v>
      </c>
      <c r="AF596" s="94">
        <v>0</v>
      </c>
      <c r="AG596" s="94">
        <v>0</v>
      </c>
      <c r="AH596" s="94">
        <v>9.7201176829807695E-3</v>
      </c>
      <c r="AI596" s="49" t="s">
        <v>5559</v>
      </c>
      <c r="AJ596" s="49"/>
      <c r="AK596" s="48" t="str" cm="1">
        <f t="array" ref="AK596">IFERROR(_xlfn.IFS(
AM596="MPR ISSUE","PDH",
AM596="BSS Hardware Issue","BSS",
AM596="Sites strategiques, MLL, Pylone, etc.","ENVTECH",
AM596="AKTIVCO DEFAUT GE &amp; POWER Cabinet","AKTIVCO",
AM596="AKTIVCO Coupure ENEO &amp; Baisse de tension","AKTIVCO GRID ONLY",
AM596="Coupure ENEO &amp; Baisse de tension","IHS GRID ONLY",
AM596="Defaut GE &amp; POWER Cabinet","IHS",
AM596="Sharing","Partners",
AM596="Sites strategiques &amp; DataCenter","SST &amp; DC",
AM596="Exclu","Exclu",
AM596="SAT","SAT",
AM596="SPARE-ISSUE","SPARE-ISSUE",
AM596="Fiber CAmtel","TRANS_FO_CAMTEL",
AM596="Fiber AOF","Fiber AOF",
AM596="Projet OCM (HUAWEI)","TRAVAUX-HUAWEI",
AM596="Projet OCM (NOKIA)","TRAVAUX-NOKIA",
AM596="ACCESS-ISSUE","ACCESS-ISSUE",
AM596="Projet OCM (ZTE, NOKIA, autres projets)","TRAVAUX OCM",
AM596="No root CAuse","No root cause",
AM596="ODU HS","PDH",
AM596="IP &amp; VLAN","PDH",
AM596="Warehouse HUAWEI","SPARE-ISSUE",
AM596="SPARE-HS","SPARE-ISSUE",
AM596="Power Telco","BSS",AM596="no impacts","no impacts"
),"")</f>
        <v>no impacts</v>
      </c>
      <c r="AL596" s="48" t="str" cm="1">
        <f t="array" ref="AL596">IFERROR(_xlfn.IFS(
AM596="MPR ISSUE","TX ISSUE",
AM596="BSS Hardware Issue","RAN ISSUE",
AM596="Sites strategiques, MLL, Pylone, etc.","ENVTECH",
AM596="AKTIVCO DEFAUT GE &amp; POWER Cabinet","POWER ISSUE",
AM596="AKTIVCO Coupure ENEO &amp; Baisse de tension","POWER ISSUE",
AM596="Coupure ENEO &amp; Baisse de tension","POWER ISSUE",
AM596="Defaut GE &amp; POWER Cabinet","POWER ISSUE",
AM596="Sharing","POWER ISSUE",
AM596="Sites strategiques &amp; DataCenter","POWER ISSUE",
AM596="Exclu","Exclu",
AM596="SAT","TX ISSUE",
AM596="SPARE-ISSUE","SPARE-ISSUE",
AM596="Fiber CAmtel","TX ISSUE",
AM596="Fiber AOF","TX ISSUE",
AM596="Projet OCM (HUAWEI)","TRAVAUX-HUAWEI",
AM596="Projet OCM (NOKIA)","TRAVAUX -NOKIA",
AM596="ACCESS-ISSUE","ACCESS-ISSUE",
AM596="Projet OCM (ZTE, NOKIA, autres projets)","TRAVAUX OCM",
AM596="No root CAuse","No root cause",
AM596="ODU HS","TX ISSUE",
AM596="IP &amp; VLAN","TX ISSUE",
AM596="Warehouse HUAWEI","SPARE-ISSUE",
AM596="SPARE-HS","SPARE-ISSUE",
AM596="Power Telco","RAN ISSUE",AM596="no impacts","no impacts"
),"")</f>
        <v>no impacts</v>
      </c>
      <c r="AM596" s="67" t="s">
        <v>5605</v>
      </c>
      <c r="AN596" s="48" t="str" cm="1">
        <f t="array" ref="AN596">IFERROR(_xlfn.IFS(
AM596="MPR ISSUE","ACTIVE",
AM596="BSS Hardware Issue","ACTIVE",
AM596="Sites strategiques, MLL, Pylone, etc.","PASSIVE",
AM596="AKTIVCO DEFAUT GE &amp; POWER Cabinet","PASSIVE",
AM596="AKTIVCO Coupure ENEO &amp; Baisse de tension","PASSIVE",
AM596="Coupure ENEO &amp; Baisse de tension","PASSIVE",
AM596="Defaut GE &amp; POWER Cabinet","PASSIVE",
AM596="Sharing","PASSIVE",
AM596="Sites strategiques &amp; DataCenter","PASSIVE",
AM596="Exclu","Exclu",
AM596="SAT","ACTIVE",
AM596="SPARE-ISSUE","SPARE-ISSUE",
AM596="Fiber CAmtel","ACTIVE",
AM596="Fiber AOF","ACTIVE",
AM596="Projet OCM (HUAWEI)","PLANNED WORKS",
AM596="Projet OCM (NOKIA)","PLANNED WORKS",
AM596="ACCESS-ISSUE","ACCESS-ISSUE",
AM596="Projet OCM (ZTE, NOKIA, autres projets)","PLANNED WORKS",
AM596="No root CAuse","No root cause",
AM596="ODU HS","ACTIVE",
AM596="IP &amp; VLAN","ACTIVE",
AM596="Warehouse HUAWEI","SPARE-ISSUE",
AM596="SPARE-HS","SPARE-ISSUE",
AM596="Power Telco","ACTIVE", AM596="no impacts","no impacts"
),"")</f>
        <v>no impacts</v>
      </c>
      <c r="AO596" s="93" t="s">
        <v>5537</v>
      </c>
      <c r="AP596" s="101" t="str">
        <f t="shared" si="25"/>
        <v>EST_042</v>
      </c>
      <c r="AR596" s="17" t="s">
        <v>5537</v>
      </c>
      <c r="AS596" s="7" t="s">
        <v>5537</v>
      </c>
      <c r="AT596" s="6"/>
      <c r="AU596" s="7"/>
      <c r="AV596" s="3" t="s">
        <v>5537</v>
      </c>
      <c r="AW596" s="18" t="s">
        <v>5537</v>
      </c>
      <c r="AX596" s="18" t="s">
        <v>5537</v>
      </c>
      <c r="AY596" s="18" t="s">
        <v>5537</v>
      </c>
      <c r="AZ596" s="18" t="s">
        <v>5537</v>
      </c>
      <c r="BA596" s="18" t="s">
        <v>5537</v>
      </c>
      <c r="BB596" s="18" t="s">
        <v>5537</v>
      </c>
      <c r="BC596" s="18" t="s">
        <v>5537</v>
      </c>
      <c r="BD596" s="18" t="s">
        <v>5537</v>
      </c>
      <c r="BE596" s="18" t="s">
        <v>5537</v>
      </c>
      <c r="BF596" s="18" t="s">
        <v>5537</v>
      </c>
      <c r="BG596" s="18" t="s">
        <v>5537</v>
      </c>
      <c r="BH596" s="18" t="s">
        <v>5537</v>
      </c>
      <c r="BI596" s="9" t="s">
        <v>5537</v>
      </c>
      <c r="BJ596" s="14"/>
      <c r="BK596" s="14" t="s">
        <v>5537</v>
      </c>
      <c r="BL596" s="14" t="str">
        <f>_xlfn.XLOOKUP(B596,'[4]cell downs 18042026 17h'!$B:$B,'[4]cell downs 18042026 17h'!$B:$B,"")</f>
        <v/>
      </c>
      <c r="BM596" s="14" t="str">
        <f>_xlfn.XLOOKUP(B596,'[5]Cells Huawei 19042026 15h'!$B:$B,'[5]Cells Huawei 19042026 15h'!$B:$B,"")</f>
        <v/>
      </c>
      <c r="BN596" s="9" t="str">
        <f>_xlfn.XLOOKUP(B596,'[6]cells down 19042026 9H40'!$B:$B,'[6]cells down 19042026 9H40'!$B:$B,"")</f>
        <v/>
      </c>
      <c r="BO596" s="9" t="s">
        <v>639</v>
      </c>
      <c r="BP596" s="9" t="s">
        <v>12</v>
      </c>
      <c r="BQ596" s="115"/>
    </row>
    <row r="597" spans="1:69" s="9" customFormat="1" x14ac:dyDescent="0.3">
      <c r="A597" s="1" t="s">
        <v>4664</v>
      </c>
      <c r="B597" s="8" t="s">
        <v>4665</v>
      </c>
      <c r="C597" s="3" t="str">
        <f>_xlfn.XLOOKUP(B597,'[1]daily break down'!$D:$D,'[1]daily break down'!$E:$E,"")</f>
        <v>ADAMAOUA</v>
      </c>
      <c r="D597" s="1" t="s">
        <v>11</v>
      </c>
      <c r="E597" s="1" t="s">
        <v>237</v>
      </c>
      <c r="F597" s="3" t="s">
        <v>90</v>
      </c>
      <c r="G597" s="1" t="s">
        <v>4666</v>
      </c>
      <c r="H597" s="33" t="str">
        <f>_xlfn.XLOOKUP(B597,[2]CALCULATION!$B:$B,[2]CALCULATION!$H:$H,"")</f>
        <v>NOKIA</v>
      </c>
      <c r="I597" s="28">
        <v>0</v>
      </c>
      <c r="J597" s="28">
        <v>0.25119299185209965</v>
      </c>
      <c r="K597" s="28">
        <v>0</v>
      </c>
      <c r="L597" s="28">
        <v>0</v>
      </c>
      <c r="M597" s="28">
        <v>2.3189627789662859E-3</v>
      </c>
      <c r="N597" s="28">
        <v>0.31189951313706238</v>
      </c>
      <c r="O597" s="28">
        <v>0</v>
      </c>
      <c r="P597" s="28">
        <v>0</v>
      </c>
      <c r="Q597" s="28">
        <v>0</v>
      </c>
      <c r="R597" s="28">
        <v>2.4558898721069769E-2</v>
      </c>
      <c r="S597" s="94">
        <v>0</v>
      </c>
      <c r="T597" s="94">
        <f>_xlfn.XLOOKUP(B597,'[3]Nur des jours'!$B:$B,'[3]Nur des jours'!$U:$U,"")</f>
        <v>0</v>
      </c>
      <c r="U597" s="94">
        <v>0</v>
      </c>
      <c r="V597" s="94">
        <v>0</v>
      </c>
      <c r="W597" s="94">
        <v>0</v>
      </c>
      <c r="X597" s="94">
        <v>0</v>
      </c>
      <c r="Y597" s="94">
        <v>0</v>
      </c>
      <c r="Z597" s="94">
        <v>0</v>
      </c>
      <c r="AA597" s="94">
        <v>0</v>
      </c>
      <c r="AB597" s="94">
        <v>0</v>
      </c>
      <c r="AC597" s="94">
        <f>_xlfn.XLOOKUP(B597,'[3]Nur des jours'!$B:$B,'[3]Nur des jours'!$N:$N,"")</f>
        <v>9.4542328680928319E-3</v>
      </c>
      <c r="AD597" s="94">
        <v>9.4542328680928319E-3</v>
      </c>
      <c r="AE597" s="94">
        <v>0</v>
      </c>
      <c r="AF597" s="94">
        <v>2.8161775542774461E-2</v>
      </c>
      <c r="AG597" s="94">
        <v>0</v>
      </c>
      <c r="AH597" s="94">
        <v>9.4542328680928319E-3</v>
      </c>
      <c r="AI597" s="49" t="s">
        <v>5559</v>
      </c>
      <c r="AJ597" s="49"/>
      <c r="AK597" s="48" t="str" cm="1">
        <f t="array" ref="AK597">IFERROR(_xlfn.IFS(
AM597="MPR ISSUE","PDH",
AM597="BSS Hardware Issue","BSS",
AM597="Sites strategiques, MLL, Pylone, etc.","ENVTECH",
AM597="AKTIVCO DEFAUT GE &amp; POWER Cabinet","AKTIVCO",
AM597="AKTIVCO Coupure ENEO &amp; Baisse de tension","AKTIVCO GRID ONLY",
AM597="Coupure ENEO &amp; Baisse de tension","IHS GRID ONLY",
AM597="Defaut GE &amp; POWER Cabinet","IHS",
AM597="Sharing","Partners",
AM597="Sites strategiques &amp; DataCenter","SST &amp; DC",
AM597="Exclu","Exclu",
AM597="SAT","SAT",
AM597="SPARE-ISSUE","SPARE-ISSUE",
AM597="Fiber CAmtel","TRANS_FO_CAMTEL",
AM597="Fiber AOF","Fiber AOF",
AM597="Projet OCM (HUAWEI)","TRAVAUX-HUAWEI",
AM597="Projet OCM (NOKIA)","TRAVAUX-NOKIA",
AM597="ACCESS-ISSUE","ACCESS-ISSUE",
AM597="Projet OCM (ZTE, NOKIA, autres projets)","TRAVAUX OCM",
AM597="No root CAuse","No root cause",
AM597="ODU HS","PDH",
AM597="IP &amp; VLAN","PDH",
AM597="Warehouse HUAWEI","SPARE-ISSUE",
AM597="SPARE-HS","SPARE-ISSUE",
AM597="Power Telco","BSS",AM597="no impacts","no impacts"
),"")</f>
        <v>no impacts</v>
      </c>
      <c r="AL597" s="48" t="str" cm="1">
        <f t="array" ref="AL597">IFERROR(_xlfn.IFS(
AM597="MPR ISSUE","TX ISSUE",
AM597="BSS Hardware Issue","RAN ISSUE",
AM597="Sites strategiques, MLL, Pylone, etc.","ENVTECH",
AM597="AKTIVCO DEFAUT GE &amp; POWER Cabinet","POWER ISSUE",
AM597="AKTIVCO Coupure ENEO &amp; Baisse de tension","POWER ISSUE",
AM597="Coupure ENEO &amp; Baisse de tension","POWER ISSUE",
AM597="Defaut GE &amp; POWER Cabinet","POWER ISSUE",
AM597="Sharing","POWER ISSUE",
AM597="Sites strategiques &amp; DataCenter","POWER ISSUE",
AM597="Exclu","Exclu",
AM597="SAT","TX ISSUE",
AM597="SPARE-ISSUE","SPARE-ISSUE",
AM597="Fiber CAmtel","TX ISSUE",
AM597="Fiber AOF","TX ISSUE",
AM597="Projet OCM (HUAWEI)","TRAVAUX-HUAWEI",
AM597="Projet OCM (NOKIA)","TRAVAUX -NOKIA",
AM597="ACCESS-ISSUE","ACCESS-ISSUE",
AM597="Projet OCM (ZTE, NOKIA, autres projets)","TRAVAUX OCM",
AM597="No root CAuse","No root cause",
AM597="ODU HS","TX ISSUE",
AM597="IP &amp; VLAN","TX ISSUE",
AM597="Warehouse HUAWEI","SPARE-ISSUE",
AM597="SPARE-HS","SPARE-ISSUE",
AM597="Power Telco","RAN ISSUE",AM597="no impacts","no impacts"
),"")</f>
        <v>no impacts</v>
      </c>
      <c r="AM597" s="67" t="s">
        <v>5605</v>
      </c>
      <c r="AN597" s="48" t="str" cm="1">
        <f t="array" ref="AN597">IFERROR(_xlfn.IFS(
AM597="MPR ISSUE","ACTIVE",
AM597="BSS Hardware Issue","ACTIVE",
AM597="Sites strategiques, MLL, Pylone, etc.","PASSIVE",
AM597="AKTIVCO DEFAUT GE &amp; POWER Cabinet","PASSIVE",
AM597="AKTIVCO Coupure ENEO &amp; Baisse de tension","PASSIVE",
AM597="Coupure ENEO &amp; Baisse de tension","PASSIVE",
AM597="Defaut GE &amp; POWER Cabinet","PASSIVE",
AM597="Sharing","PASSIVE",
AM597="Sites strategiques &amp; DataCenter","PASSIVE",
AM597="Exclu","Exclu",
AM597="SAT","ACTIVE",
AM597="SPARE-ISSUE","SPARE-ISSUE",
AM597="Fiber CAmtel","ACTIVE",
AM597="Fiber AOF","ACTIVE",
AM597="Projet OCM (HUAWEI)","PLANNED WORKS",
AM597="Projet OCM (NOKIA)","PLANNED WORKS",
AM597="ACCESS-ISSUE","ACCESS-ISSUE",
AM597="Projet OCM (ZTE, NOKIA, autres projets)","PLANNED WORKS",
AM597="No root CAuse","No root cause",
AM597="ODU HS","ACTIVE",
AM597="IP &amp; VLAN","ACTIVE",
AM597="Warehouse HUAWEI","SPARE-ISSUE",
AM597="SPARE-HS","SPARE-ISSUE",
AM597="Power Telco","ACTIVE", AM597="no impacts","no impacts"
),"")</f>
        <v>no impacts</v>
      </c>
      <c r="AO597" s="93" t="s">
        <v>5537</v>
      </c>
      <c r="AP597" s="101" t="str">
        <f t="shared" si="25"/>
        <v>ADM_108</v>
      </c>
      <c r="AR597" s="17" t="s">
        <v>5537</v>
      </c>
      <c r="AS597" s="7" t="s">
        <v>5537</v>
      </c>
      <c r="AT597" s="6"/>
      <c r="AU597" s="7"/>
      <c r="AV597" s="3" t="s">
        <v>5537</v>
      </c>
      <c r="AW597" s="18" t="s">
        <v>5537</v>
      </c>
      <c r="AX597" s="18" t="s">
        <v>5537</v>
      </c>
      <c r="AY597" s="18" t="s">
        <v>5537</v>
      </c>
      <c r="AZ597" s="18" t="s">
        <v>5537</v>
      </c>
      <c r="BA597" s="18" t="s">
        <v>5537</v>
      </c>
      <c r="BB597" s="18" t="s">
        <v>5537</v>
      </c>
      <c r="BC597" s="18" t="s">
        <v>5537</v>
      </c>
      <c r="BD597" s="18" t="s">
        <v>5537</v>
      </c>
      <c r="BE597" s="18" t="s">
        <v>5537</v>
      </c>
      <c r="BF597" s="18" t="s">
        <v>5537</v>
      </c>
      <c r="BG597" s="18" t="s">
        <v>5537</v>
      </c>
      <c r="BH597" s="18" t="s">
        <v>5537</v>
      </c>
      <c r="BI597" s="9" t="s">
        <v>5537</v>
      </c>
      <c r="BJ597" s="14"/>
      <c r="BK597" s="14" t="s">
        <v>5537</v>
      </c>
      <c r="BL597" s="14" t="str">
        <f>_xlfn.XLOOKUP(B597,'[4]cell downs 18042026 17h'!$B:$B,'[4]cell downs 18042026 17h'!$B:$B,"")</f>
        <v/>
      </c>
      <c r="BM597" s="14" t="str">
        <f>_xlfn.XLOOKUP(B597,'[5]Cells Huawei 19042026 15h'!$B:$B,'[5]Cells Huawei 19042026 15h'!$B:$B,"")</f>
        <v/>
      </c>
      <c r="BN597" s="9" t="str">
        <f>_xlfn.XLOOKUP(B597,'[6]cells down 19042026 9H40'!$B:$B,'[6]cells down 19042026 9H40'!$B:$B,"")</f>
        <v/>
      </c>
      <c r="BO597" s="9" t="s">
        <v>4665</v>
      </c>
      <c r="BP597" s="9" t="s">
        <v>5537</v>
      </c>
      <c r="BQ597" s="115"/>
    </row>
    <row r="598" spans="1:69" s="9" customFormat="1" x14ac:dyDescent="0.3">
      <c r="A598" s="1" t="s">
        <v>2621</v>
      </c>
      <c r="B598" s="1" t="s">
        <v>2622</v>
      </c>
      <c r="C598" s="3" t="str">
        <f>_xlfn.XLOOKUP(B598,'[1]daily break down'!$D:$D,'[1]daily break down'!$E:$E,"")</f>
        <v>Yaounde</v>
      </c>
      <c r="D598" s="1" t="s">
        <v>21</v>
      </c>
      <c r="E598" s="1" t="s">
        <v>36</v>
      </c>
      <c r="F598" s="3" t="s">
        <v>37</v>
      </c>
      <c r="G598" s="1" t="s">
        <v>38</v>
      </c>
      <c r="H598" s="34" t="str">
        <f>_xlfn.XLOOKUP(B598,[2]CALCULATION!$B:$B,[2]CALCULATION!$H:$H,"")</f>
        <v>ZTE</v>
      </c>
      <c r="I598" s="28">
        <v>4.3665978946046744</v>
      </c>
      <c r="J598" s="28">
        <v>5.7703434037319541</v>
      </c>
      <c r="K598" s="28">
        <v>0</v>
      </c>
      <c r="L598" s="28">
        <v>0</v>
      </c>
      <c r="M598" s="28">
        <v>0.90329321154115039</v>
      </c>
      <c r="N598" s="28">
        <v>0</v>
      </c>
      <c r="O598" s="28">
        <v>0</v>
      </c>
      <c r="P598" s="28">
        <v>0</v>
      </c>
      <c r="Q598" s="28">
        <v>0</v>
      </c>
      <c r="R598" s="28">
        <v>0</v>
      </c>
      <c r="S598" s="94">
        <v>0</v>
      </c>
      <c r="T598" s="94">
        <f>_xlfn.XLOOKUP(B598,'[3]Nur des jours'!$B:$B,'[3]Nur des jours'!$U:$U,"")</f>
        <v>0</v>
      </c>
      <c r="U598" s="94">
        <v>0</v>
      </c>
      <c r="V598" s="94">
        <v>0</v>
      </c>
      <c r="W598" s="94">
        <v>0</v>
      </c>
      <c r="X598" s="94">
        <v>0</v>
      </c>
      <c r="Y598" s="94">
        <v>0</v>
      </c>
      <c r="Z598" s="94">
        <v>0</v>
      </c>
      <c r="AA598" s="94">
        <v>0</v>
      </c>
      <c r="AB598" s="94">
        <v>1.3340638581412174E-2</v>
      </c>
      <c r="AC598" s="94">
        <f>_xlfn.XLOOKUP(B598,'[3]Nur des jours'!$B:$B,'[3]Nur des jours'!$N:$N,"")</f>
        <v>9.2742407250464096E-3</v>
      </c>
      <c r="AD598" s="94">
        <v>9.2742407250464096E-3</v>
      </c>
      <c r="AE598" s="94">
        <v>0</v>
      </c>
      <c r="AF598" s="94">
        <v>1.5937860195653108E-3</v>
      </c>
      <c r="AG598" s="94">
        <v>1.6758159376799149E-2</v>
      </c>
      <c r="AH598" s="94">
        <v>9.2742407250464096E-3</v>
      </c>
      <c r="AI598" s="49" t="s">
        <v>5559</v>
      </c>
      <c r="AJ598" s="49"/>
      <c r="AK598" s="48" t="str" cm="1">
        <f t="array" ref="AK598">IFERROR(_xlfn.IFS(
AM598="MPR ISSUE","PDH",
AM598="BSS Hardware Issue","BSS",
AM598="Sites strategiques, MLL, Pylone, etc.","ENVTECH",
AM598="AKTIVCO DEFAUT GE &amp; POWER Cabinet","AKTIVCO",
AM598="AKTIVCO Coupure ENEO &amp; Baisse de tension","AKTIVCO GRID ONLY",
AM598="Coupure ENEO &amp; Baisse de tension","IHS GRID ONLY",
AM598="Defaut GE &amp; POWER Cabinet","IHS",
AM598="Sharing","Partners",
AM598="Sites strategiques &amp; DataCenter","SST &amp; DC",
AM598="Exclu","Exclu",
AM598="SAT","SAT",
AM598="SPARE-ISSUE","SPARE-ISSUE",
AM598="Fiber CAmtel","TRANS_FO_CAMTEL",
AM598="Fiber AOF","Fiber AOF",
AM598="Projet OCM (HUAWEI)","TRAVAUX-HUAWEI",
AM598="Projet OCM (NOKIA)","TRAVAUX-NOKIA",
AM598="ACCESS-ISSUE","ACCESS-ISSUE",
AM598="Projet OCM (ZTE, NOKIA, autres projets)","TRAVAUX OCM",
AM598="No root CAuse","No root cause",
AM598="ODU HS","PDH",
AM598="IP &amp; VLAN","PDH",
AM598="Warehouse HUAWEI","SPARE-ISSUE",
AM598="SPARE-HS","SPARE-ISSUE",
AM598="Power Telco","BSS",AM598="no impacts","no impacts"
),"")</f>
        <v>no impacts</v>
      </c>
      <c r="AL598" s="48" t="str" cm="1">
        <f t="array" ref="AL598">IFERROR(_xlfn.IFS(
AM598="MPR ISSUE","TX ISSUE",
AM598="BSS Hardware Issue","RAN ISSUE",
AM598="Sites strategiques, MLL, Pylone, etc.","ENVTECH",
AM598="AKTIVCO DEFAUT GE &amp; POWER Cabinet","POWER ISSUE",
AM598="AKTIVCO Coupure ENEO &amp; Baisse de tension","POWER ISSUE",
AM598="Coupure ENEO &amp; Baisse de tension","POWER ISSUE",
AM598="Defaut GE &amp; POWER Cabinet","POWER ISSUE",
AM598="Sharing","POWER ISSUE",
AM598="Sites strategiques &amp; DataCenter","POWER ISSUE",
AM598="Exclu","Exclu",
AM598="SAT","TX ISSUE",
AM598="SPARE-ISSUE","SPARE-ISSUE",
AM598="Fiber CAmtel","TX ISSUE",
AM598="Fiber AOF","TX ISSUE",
AM598="Projet OCM (HUAWEI)","TRAVAUX-HUAWEI",
AM598="Projet OCM (NOKIA)","TRAVAUX -NOKIA",
AM598="ACCESS-ISSUE","ACCESS-ISSUE",
AM598="Projet OCM (ZTE, NOKIA, autres projets)","TRAVAUX OCM",
AM598="No root CAuse","No root cause",
AM598="ODU HS","TX ISSUE",
AM598="IP &amp; VLAN","TX ISSUE",
AM598="Warehouse HUAWEI","SPARE-ISSUE",
AM598="SPARE-HS","SPARE-ISSUE",
AM598="Power Telco","RAN ISSUE",AM598="no impacts","no impacts"
),"")</f>
        <v>no impacts</v>
      </c>
      <c r="AM598" s="67" t="s">
        <v>5605</v>
      </c>
      <c r="AN598" s="48" t="str" cm="1">
        <f t="array" ref="AN598">IFERROR(_xlfn.IFS(
AM598="MPR ISSUE","ACTIVE",
AM598="BSS Hardware Issue","ACTIVE",
AM598="Sites strategiques, MLL, Pylone, etc.","PASSIVE",
AM598="AKTIVCO DEFAUT GE &amp; POWER Cabinet","PASSIVE",
AM598="AKTIVCO Coupure ENEO &amp; Baisse de tension","PASSIVE",
AM598="Coupure ENEO &amp; Baisse de tension","PASSIVE",
AM598="Defaut GE &amp; POWER Cabinet","PASSIVE",
AM598="Sharing","PASSIVE",
AM598="Sites strategiques &amp; DataCenter","PASSIVE",
AM598="Exclu","Exclu",
AM598="SAT","ACTIVE",
AM598="SPARE-ISSUE","SPARE-ISSUE",
AM598="Fiber CAmtel","ACTIVE",
AM598="Fiber AOF","ACTIVE",
AM598="Projet OCM (HUAWEI)","PLANNED WORKS",
AM598="Projet OCM (NOKIA)","PLANNED WORKS",
AM598="ACCESS-ISSUE","ACCESS-ISSUE",
AM598="Projet OCM (ZTE, NOKIA, autres projets)","PLANNED WORKS",
AM598="No root CAuse","No root cause",
AM598="ODU HS","ACTIVE",
AM598="IP &amp; VLAN","ACTIVE",
AM598="Warehouse HUAWEI","SPARE-ISSUE",
AM598="SPARE-HS","SPARE-ISSUE",
AM598="Power Telco","ACTIVE", AM598="no impacts","no impacts"
),"")</f>
        <v>no impacts</v>
      </c>
      <c r="AO598" s="93" t="s">
        <v>5537</v>
      </c>
      <c r="AP598" s="101" t="str">
        <f t="shared" si="25"/>
        <v>CTR_714</v>
      </c>
      <c r="AR598" s="17" t="s">
        <v>5537</v>
      </c>
      <c r="AS598" s="7" t="s">
        <v>5537</v>
      </c>
      <c r="AT598" s="6"/>
      <c r="AU598" s="7"/>
      <c r="AV598" s="3" t="s">
        <v>5537</v>
      </c>
      <c r="AW598" s="18" t="s">
        <v>5537</v>
      </c>
      <c r="AX598" s="18" t="s">
        <v>5537</v>
      </c>
      <c r="AY598" s="18" t="s">
        <v>5537</v>
      </c>
      <c r="AZ598" s="18" t="s">
        <v>5537</v>
      </c>
      <c r="BA598" s="18" t="s">
        <v>5537</v>
      </c>
      <c r="BB598" s="18" t="s">
        <v>5537</v>
      </c>
      <c r="BC598" s="18" t="s">
        <v>5537</v>
      </c>
      <c r="BD598" s="18" t="s">
        <v>5537</v>
      </c>
      <c r="BE598" s="18" t="s">
        <v>5537</v>
      </c>
      <c r="BF598" s="18" t="s">
        <v>5537</v>
      </c>
      <c r="BG598" s="18" t="s">
        <v>5537</v>
      </c>
      <c r="BH598" s="18" t="s">
        <v>5537</v>
      </c>
      <c r="BI598" s="9" t="s">
        <v>5537</v>
      </c>
      <c r="BJ598" s="14"/>
      <c r="BK598" s="14" t="s">
        <v>5537</v>
      </c>
      <c r="BL598" s="14" t="str">
        <f>_xlfn.XLOOKUP(B598,'[4]cell downs 18042026 17h'!$B:$B,'[4]cell downs 18042026 17h'!$B:$B,"")</f>
        <v/>
      </c>
      <c r="BM598" s="14" t="str">
        <f>_xlfn.XLOOKUP(B598,'[5]Cells Huawei 19042026 15h'!$B:$B,'[5]Cells Huawei 19042026 15h'!$B:$B,"")</f>
        <v/>
      </c>
      <c r="BN598" s="9" t="str">
        <f>_xlfn.XLOOKUP(B598,'[6]cells down 19042026 9H40'!$B:$B,'[6]cells down 19042026 9H40'!$B:$B,"")</f>
        <v/>
      </c>
      <c r="BO598" s="9" t="s">
        <v>5537</v>
      </c>
      <c r="BP598" s="9" t="s">
        <v>5537</v>
      </c>
      <c r="BQ598" s="115"/>
    </row>
    <row r="599" spans="1:69" s="9" customFormat="1" x14ac:dyDescent="0.3">
      <c r="A599" s="1" t="s">
        <v>1457</v>
      </c>
      <c r="B599" s="8" t="s">
        <v>1458</v>
      </c>
      <c r="C599" s="3" t="str">
        <f>_xlfn.XLOOKUP(B599,'[1]daily break down'!$D:$D,'[1]daily break down'!$E:$E,"")</f>
        <v>ADAMAOUA</v>
      </c>
      <c r="D599" s="1" t="s">
        <v>11</v>
      </c>
      <c r="E599" s="1" t="s">
        <v>96</v>
      </c>
      <c r="F599" s="3" t="s">
        <v>90</v>
      </c>
      <c r="G599" s="1" t="s">
        <v>1459</v>
      </c>
      <c r="H599" s="33" t="str">
        <f>_xlfn.XLOOKUP(B599,[2]CALCULATION!$B:$B,[2]CALCULATION!$H:$H,"")</f>
        <v>NOKIA</v>
      </c>
      <c r="I599" s="28">
        <v>0.18367498584865552</v>
      </c>
      <c r="J599" s="28">
        <v>4.9943999844246816E-3</v>
      </c>
      <c r="K599" s="28">
        <v>1.9620857081666435E-3</v>
      </c>
      <c r="L599" s="28">
        <v>0.15136395349284346</v>
      </c>
      <c r="M599" s="28">
        <v>0.14667830330252743</v>
      </c>
      <c r="N599" s="28">
        <v>0</v>
      </c>
      <c r="O599" s="28">
        <v>2.8346278787682734E-2</v>
      </c>
      <c r="P599" s="28">
        <v>5.711452903081455E-2</v>
      </c>
      <c r="Q599" s="28">
        <v>1.1950885677016007E-2</v>
      </c>
      <c r="R599" s="28">
        <v>0.14228919407220406</v>
      </c>
      <c r="S599" s="94">
        <v>6.7626223056955023E-2</v>
      </c>
      <c r="T599" s="94">
        <f>_xlfn.XLOOKUP(B599,'[3]Nur des jours'!$B:$B,'[3]Nur des jours'!$U:$U,"")</f>
        <v>3.4783667458138214E-3</v>
      </c>
      <c r="U599" s="94">
        <v>9.8109963725485526E-4</v>
      </c>
      <c r="V599" s="94">
        <v>7.5987188884182036E-3</v>
      </c>
      <c r="W599" s="94">
        <v>3.4783667458138214E-3</v>
      </c>
      <c r="X599" s="94">
        <v>0.12173662680811152</v>
      </c>
      <c r="Y599" s="94">
        <v>0.32455622694334413</v>
      </c>
      <c r="Z599" s="94">
        <v>0.11449595663989919</v>
      </c>
      <c r="AA599" s="94">
        <v>6.2658893288720777E-2</v>
      </c>
      <c r="AB599" s="94">
        <v>0</v>
      </c>
      <c r="AC599" s="94">
        <f>_xlfn.XLOOKUP(B599,'[3]Nur des jours'!$B:$B,'[3]Nur des jours'!$N:$N,"")</f>
        <v>8.4731332308378079E-3</v>
      </c>
      <c r="AD599" s="94">
        <v>8.4731332308378079E-3</v>
      </c>
      <c r="AE599" s="94">
        <v>0</v>
      </c>
      <c r="AF599" s="94">
        <v>2.5239327137391881E-2</v>
      </c>
      <c r="AG599" s="94">
        <v>0</v>
      </c>
      <c r="AH599" s="94">
        <v>8.4731332308378079E-3</v>
      </c>
      <c r="AI599" s="49" t="s">
        <v>5559</v>
      </c>
      <c r="AJ599" s="49"/>
      <c r="AK599" s="48" t="str" cm="1">
        <f t="array" ref="AK599">IFERROR(_xlfn.IFS(
AM599="MPR ISSUE","PDH",
AM599="BSS Hardware Issue","BSS",
AM599="Sites strategiques, MLL, Pylone, etc.","ENVTECH",
AM599="AKTIVCO DEFAUT GE &amp; POWER Cabinet","AKTIVCO",
AM599="AKTIVCO Coupure ENEO &amp; Baisse de tension","AKTIVCO GRID ONLY",
AM599="Coupure ENEO &amp; Baisse de tension","IHS GRID ONLY",
AM599="Defaut GE &amp; POWER Cabinet","IHS",
AM599="Sharing","Partners",
AM599="Sites strategiques &amp; DataCenter","SST &amp; DC",
AM599="Exclu","Exclu",
AM599="SAT","SAT",
AM599="SPARE-ISSUE","SPARE-ISSUE",
AM599="Fiber CAmtel","TRANS_FO_CAMTEL",
AM599="Fiber AOF","Fiber AOF",
AM599="Projet OCM (HUAWEI)","TRAVAUX-HUAWEI",
AM599="Projet OCM (NOKIA)","TRAVAUX-NOKIA",
AM599="ACCESS-ISSUE","ACCESS-ISSUE",
AM599="Projet OCM (ZTE, NOKIA, autres projets)","TRAVAUX OCM",
AM599="No root CAuse","No root cause",
AM599="ODU HS","PDH",
AM599="IP &amp; VLAN","PDH",
AM599="Warehouse HUAWEI","SPARE-ISSUE",
AM599="SPARE-HS","SPARE-ISSUE",
AM599="Power Telco","BSS",AM599="no impacts","no impacts"
),"")</f>
        <v>no impacts</v>
      </c>
      <c r="AL599" s="48" t="str" cm="1">
        <f t="array" ref="AL599">IFERROR(_xlfn.IFS(
AM599="MPR ISSUE","TX ISSUE",
AM599="BSS Hardware Issue","RAN ISSUE",
AM599="Sites strategiques, MLL, Pylone, etc.","ENVTECH",
AM599="AKTIVCO DEFAUT GE &amp; POWER Cabinet","POWER ISSUE",
AM599="AKTIVCO Coupure ENEO &amp; Baisse de tension","POWER ISSUE",
AM599="Coupure ENEO &amp; Baisse de tension","POWER ISSUE",
AM599="Defaut GE &amp; POWER Cabinet","POWER ISSUE",
AM599="Sharing","POWER ISSUE",
AM599="Sites strategiques &amp; DataCenter","POWER ISSUE",
AM599="Exclu","Exclu",
AM599="SAT","TX ISSUE",
AM599="SPARE-ISSUE","SPARE-ISSUE",
AM599="Fiber CAmtel","TX ISSUE",
AM599="Fiber AOF","TX ISSUE",
AM599="Projet OCM (HUAWEI)","TRAVAUX-HUAWEI",
AM599="Projet OCM (NOKIA)","TRAVAUX -NOKIA",
AM599="ACCESS-ISSUE","ACCESS-ISSUE",
AM599="Projet OCM (ZTE, NOKIA, autres projets)","TRAVAUX OCM",
AM599="No root CAuse","No root cause",
AM599="ODU HS","TX ISSUE",
AM599="IP &amp; VLAN","TX ISSUE",
AM599="Warehouse HUAWEI","SPARE-ISSUE",
AM599="SPARE-HS","SPARE-ISSUE",
AM599="Power Telco","RAN ISSUE",AM599="no impacts","no impacts"
),"")</f>
        <v>no impacts</v>
      </c>
      <c r="AM599" s="67" t="s">
        <v>5605</v>
      </c>
      <c r="AN599" s="48" t="str" cm="1">
        <f t="array" ref="AN599">IFERROR(_xlfn.IFS(
AM599="MPR ISSUE","ACTIVE",
AM599="BSS Hardware Issue","ACTIVE",
AM599="Sites strategiques, MLL, Pylone, etc.","PASSIVE",
AM599="AKTIVCO DEFAUT GE &amp; POWER Cabinet","PASSIVE",
AM599="AKTIVCO Coupure ENEO &amp; Baisse de tension","PASSIVE",
AM599="Coupure ENEO &amp; Baisse de tension","PASSIVE",
AM599="Defaut GE &amp; POWER Cabinet","PASSIVE",
AM599="Sharing","PASSIVE",
AM599="Sites strategiques &amp; DataCenter","PASSIVE",
AM599="Exclu","Exclu",
AM599="SAT","ACTIVE",
AM599="SPARE-ISSUE","SPARE-ISSUE",
AM599="Fiber CAmtel","ACTIVE",
AM599="Fiber AOF","ACTIVE",
AM599="Projet OCM (HUAWEI)","PLANNED WORKS",
AM599="Projet OCM (NOKIA)","PLANNED WORKS",
AM599="ACCESS-ISSUE","ACCESS-ISSUE",
AM599="Projet OCM (ZTE, NOKIA, autres projets)","PLANNED WORKS",
AM599="No root CAuse","No root cause",
AM599="ODU HS","ACTIVE",
AM599="IP &amp; VLAN","ACTIVE",
AM599="Warehouse HUAWEI","SPARE-ISSUE",
AM599="SPARE-HS","SPARE-ISSUE",
AM599="Power Telco","ACTIVE", AM599="no impacts","no impacts"
),"")</f>
        <v>no impacts</v>
      </c>
      <c r="AO599" s="93" t="s">
        <v>5537</v>
      </c>
      <c r="AP599" s="101" t="str">
        <f t="shared" si="25"/>
        <v>ADM_064</v>
      </c>
      <c r="AR599" s="17" t="s">
        <v>5537</v>
      </c>
      <c r="AS599" s="7" t="s">
        <v>5537</v>
      </c>
      <c r="AT599" s="6"/>
      <c r="AU599" s="7"/>
      <c r="AV599" s="3" t="s">
        <v>5537</v>
      </c>
      <c r="AW599" s="18" t="s">
        <v>5537</v>
      </c>
      <c r="AX599" s="18" t="s">
        <v>5537</v>
      </c>
      <c r="AY599" s="18" t="s">
        <v>5537</v>
      </c>
      <c r="AZ599" s="18" t="s">
        <v>5537</v>
      </c>
      <c r="BA599" s="18" t="s">
        <v>5537</v>
      </c>
      <c r="BB599" s="18" t="s">
        <v>5537</v>
      </c>
      <c r="BC599" s="18" t="s">
        <v>5537</v>
      </c>
      <c r="BD599" s="18" t="s">
        <v>5537</v>
      </c>
      <c r="BE599" s="18" t="s">
        <v>5537</v>
      </c>
      <c r="BF599" s="18" t="s">
        <v>5537</v>
      </c>
      <c r="BG599" s="18" t="s">
        <v>5537</v>
      </c>
      <c r="BH599" s="18" t="s">
        <v>5537</v>
      </c>
      <c r="BI599" s="9" t="s">
        <v>5537</v>
      </c>
      <c r="BJ599" s="14"/>
      <c r="BK599" s="14" t="s">
        <v>5537</v>
      </c>
      <c r="BL599" s="14" t="str">
        <f>_xlfn.XLOOKUP(B599,'[4]cell downs 18042026 17h'!$B:$B,'[4]cell downs 18042026 17h'!$B:$B,"")</f>
        <v/>
      </c>
      <c r="BM599" s="14" t="str">
        <f>_xlfn.XLOOKUP(B599,'[5]Cells Huawei 19042026 15h'!$B:$B,'[5]Cells Huawei 19042026 15h'!$B:$B,"")</f>
        <v/>
      </c>
      <c r="BN599" s="9" t="str">
        <f>_xlfn.XLOOKUP(B599,'[6]cells down 19042026 9H40'!$B:$B,'[6]cells down 19042026 9H40'!$B:$B,"")</f>
        <v/>
      </c>
      <c r="BO599" s="9" t="s">
        <v>1458</v>
      </c>
      <c r="BP599" s="9" t="s">
        <v>154</v>
      </c>
      <c r="BQ599" s="115"/>
    </row>
    <row r="600" spans="1:69" s="9" customFormat="1" x14ac:dyDescent="0.3">
      <c r="A600" s="1" t="s">
        <v>1460</v>
      </c>
      <c r="B600" s="8" t="s">
        <v>1461</v>
      </c>
      <c r="C600" s="3" t="str">
        <f>_xlfn.XLOOKUP(B600,'[1]daily break down'!$D:$D,'[1]daily break down'!$E:$E,"")</f>
        <v>ADAMAOUA</v>
      </c>
      <c r="D600" s="1" t="s">
        <v>11</v>
      </c>
      <c r="E600" s="1" t="s">
        <v>96</v>
      </c>
      <c r="F600" s="3" t="s">
        <v>90</v>
      </c>
      <c r="G600" s="1" t="s">
        <v>1462</v>
      </c>
      <c r="H600" s="33" t="str">
        <f>_xlfn.XLOOKUP(B600,[2]CALCULATION!$B:$B,[2]CALCULATION!$H:$H,"")</f>
        <v>NOKIA</v>
      </c>
      <c r="I600" s="28">
        <v>0.37108853071733838</v>
      </c>
      <c r="J600" s="28">
        <v>7.0632690692424742E-3</v>
      </c>
      <c r="K600" s="28">
        <v>2.7469117334968252E-3</v>
      </c>
      <c r="L600" s="28">
        <v>0.31426412714093471</v>
      </c>
      <c r="M600" s="28">
        <v>0.31287225007496283</v>
      </c>
      <c r="N600" s="28">
        <v>0</v>
      </c>
      <c r="O600" s="28">
        <v>3.5468760725246053E-2</v>
      </c>
      <c r="P600" s="28">
        <v>7.7997218879545596E-2</v>
      </c>
      <c r="Q600" s="28">
        <v>1.6017737719889052E-2</v>
      </c>
      <c r="R600" s="28">
        <v>0.33550306380836931</v>
      </c>
      <c r="S600" s="94">
        <v>0.11431404797759512</v>
      </c>
      <c r="T600" s="94">
        <f>_xlfn.XLOOKUP(B600,'[3]Nur des jours'!$B:$B,'[3]Nur des jours'!$U:$U,"")</f>
        <v>4.0133261881727484E-3</v>
      </c>
      <c r="U600" s="94">
        <v>2.0335395877790776E-3</v>
      </c>
      <c r="V600" s="94">
        <v>1.7015624755476234E-2</v>
      </c>
      <c r="W600" s="94">
        <v>4.4235329894728543E-3</v>
      </c>
      <c r="X600" s="94">
        <v>0.28922587825583085</v>
      </c>
      <c r="Y600" s="94">
        <v>0.81268485704080307</v>
      </c>
      <c r="Z600" s="94">
        <v>0.23711227491726736</v>
      </c>
      <c r="AA600" s="94">
        <v>0.12793521799586594</v>
      </c>
      <c r="AB600" s="94">
        <v>0</v>
      </c>
      <c r="AC600" s="94">
        <f>_xlfn.XLOOKUP(B600,'[3]Nur des jours'!$B:$B,'[3]Nur des jours'!$N:$N,"")</f>
        <v>8.2411997900763423E-3</v>
      </c>
      <c r="AD600" s="94">
        <v>8.2411997900763423E-3</v>
      </c>
      <c r="AE600" s="94">
        <v>0</v>
      </c>
      <c r="AF600" s="94">
        <v>2.3910941498582264E-2</v>
      </c>
      <c r="AG600" s="94">
        <v>4.1040390310534419E-4</v>
      </c>
      <c r="AH600" s="94">
        <v>8.2411997900763423E-3</v>
      </c>
      <c r="AI600" s="49" t="s">
        <v>5559</v>
      </c>
      <c r="AJ600" s="49"/>
      <c r="AK600" s="48" t="str" cm="1">
        <f t="array" ref="AK600">IFERROR(_xlfn.IFS(
AM600="MPR ISSUE","PDH",
AM600="BSS Hardware Issue","BSS",
AM600="Sites strategiques, MLL, Pylone, etc.","ENVTECH",
AM600="AKTIVCO DEFAUT GE &amp; POWER Cabinet","AKTIVCO",
AM600="AKTIVCO Coupure ENEO &amp; Baisse de tension","AKTIVCO GRID ONLY",
AM600="Coupure ENEO &amp; Baisse de tension","IHS GRID ONLY",
AM600="Defaut GE &amp; POWER Cabinet","IHS",
AM600="Sharing","Partners",
AM600="Sites strategiques &amp; DataCenter","SST &amp; DC",
AM600="Exclu","Exclu",
AM600="SAT","SAT",
AM600="SPARE-ISSUE","SPARE-ISSUE",
AM600="Fiber CAmtel","TRANS_FO_CAMTEL",
AM600="Fiber AOF","Fiber AOF",
AM600="Projet OCM (HUAWEI)","TRAVAUX-HUAWEI",
AM600="Projet OCM (NOKIA)","TRAVAUX-NOKIA",
AM600="ACCESS-ISSUE","ACCESS-ISSUE",
AM600="Projet OCM (ZTE, NOKIA, autres projets)","TRAVAUX OCM",
AM600="No root CAuse","No root cause",
AM600="ODU HS","PDH",
AM600="IP &amp; VLAN","PDH",
AM600="Warehouse HUAWEI","SPARE-ISSUE",
AM600="SPARE-HS","SPARE-ISSUE",
AM600="Power Telco","BSS",AM600="no impacts","no impacts"
),"")</f>
        <v>no impacts</v>
      </c>
      <c r="AL600" s="48" t="str" cm="1">
        <f t="array" ref="AL600">IFERROR(_xlfn.IFS(
AM600="MPR ISSUE","TX ISSUE",
AM600="BSS Hardware Issue","RAN ISSUE",
AM600="Sites strategiques, MLL, Pylone, etc.","ENVTECH",
AM600="AKTIVCO DEFAUT GE &amp; POWER Cabinet","POWER ISSUE",
AM600="AKTIVCO Coupure ENEO &amp; Baisse de tension","POWER ISSUE",
AM600="Coupure ENEO &amp; Baisse de tension","POWER ISSUE",
AM600="Defaut GE &amp; POWER Cabinet","POWER ISSUE",
AM600="Sharing","POWER ISSUE",
AM600="Sites strategiques &amp; DataCenter","POWER ISSUE",
AM600="Exclu","Exclu",
AM600="SAT","TX ISSUE",
AM600="SPARE-ISSUE","SPARE-ISSUE",
AM600="Fiber CAmtel","TX ISSUE",
AM600="Fiber AOF","TX ISSUE",
AM600="Projet OCM (HUAWEI)","TRAVAUX-HUAWEI",
AM600="Projet OCM (NOKIA)","TRAVAUX -NOKIA",
AM600="ACCESS-ISSUE","ACCESS-ISSUE",
AM600="Projet OCM (ZTE, NOKIA, autres projets)","TRAVAUX OCM",
AM600="No root CAuse","No root cause",
AM600="ODU HS","TX ISSUE",
AM600="IP &amp; VLAN","TX ISSUE",
AM600="Warehouse HUAWEI","SPARE-ISSUE",
AM600="SPARE-HS","SPARE-ISSUE",
AM600="Power Telco","RAN ISSUE",AM600="no impacts","no impacts"
),"")</f>
        <v>no impacts</v>
      </c>
      <c r="AM600" s="67" t="s">
        <v>5605</v>
      </c>
      <c r="AN600" s="48" t="str" cm="1">
        <f t="array" ref="AN600">IFERROR(_xlfn.IFS(
AM600="MPR ISSUE","ACTIVE",
AM600="BSS Hardware Issue","ACTIVE",
AM600="Sites strategiques, MLL, Pylone, etc.","PASSIVE",
AM600="AKTIVCO DEFAUT GE &amp; POWER Cabinet","PASSIVE",
AM600="AKTIVCO Coupure ENEO &amp; Baisse de tension","PASSIVE",
AM600="Coupure ENEO &amp; Baisse de tension","PASSIVE",
AM600="Defaut GE &amp; POWER Cabinet","PASSIVE",
AM600="Sharing","PASSIVE",
AM600="Sites strategiques &amp; DataCenter","PASSIVE",
AM600="Exclu","Exclu",
AM600="SAT","ACTIVE",
AM600="SPARE-ISSUE","SPARE-ISSUE",
AM600="Fiber CAmtel","ACTIVE",
AM600="Fiber AOF","ACTIVE",
AM600="Projet OCM (HUAWEI)","PLANNED WORKS",
AM600="Projet OCM (NOKIA)","PLANNED WORKS",
AM600="ACCESS-ISSUE","ACCESS-ISSUE",
AM600="Projet OCM (ZTE, NOKIA, autres projets)","PLANNED WORKS",
AM600="No root CAuse","No root cause",
AM600="ODU HS","ACTIVE",
AM600="IP &amp; VLAN","ACTIVE",
AM600="Warehouse HUAWEI","SPARE-ISSUE",
AM600="SPARE-HS","SPARE-ISSUE",
AM600="Power Telco","ACTIVE", AM600="no impacts","no impacts"
),"")</f>
        <v>no impacts</v>
      </c>
      <c r="AO600" s="93" t="s">
        <v>5537</v>
      </c>
      <c r="AP600" s="101" t="str">
        <f t="shared" si="25"/>
        <v>ADM_103</v>
      </c>
      <c r="AR600" s="17" t="s">
        <v>5537</v>
      </c>
      <c r="AS600" s="7" t="s">
        <v>5537</v>
      </c>
      <c r="AT600" s="6"/>
      <c r="AU600" s="7"/>
      <c r="AV600" s="3" t="s">
        <v>5537</v>
      </c>
      <c r="AW600" s="18" t="s">
        <v>5537</v>
      </c>
      <c r="AX600" s="18" t="s">
        <v>5537</v>
      </c>
      <c r="AY600" s="18" t="s">
        <v>5537</v>
      </c>
      <c r="AZ600" s="18" t="s">
        <v>5537</v>
      </c>
      <c r="BA600" s="18" t="s">
        <v>5537</v>
      </c>
      <c r="BB600" s="18" t="s">
        <v>5537</v>
      </c>
      <c r="BC600" s="18" t="s">
        <v>5537</v>
      </c>
      <c r="BD600" s="18" t="s">
        <v>5537</v>
      </c>
      <c r="BE600" s="18" t="s">
        <v>5537</v>
      </c>
      <c r="BF600" s="18" t="s">
        <v>5537</v>
      </c>
      <c r="BG600" s="18" t="s">
        <v>5537</v>
      </c>
      <c r="BH600" s="18" t="s">
        <v>5537</v>
      </c>
      <c r="BI600" s="9" t="s">
        <v>5537</v>
      </c>
      <c r="BJ600" s="14"/>
      <c r="BK600" s="14" t="s">
        <v>5537</v>
      </c>
      <c r="BL600" s="14" t="str">
        <f>_xlfn.XLOOKUP(B600,'[4]cell downs 18042026 17h'!$B:$B,'[4]cell downs 18042026 17h'!$B:$B,"")</f>
        <v/>
      </c>
      <c r="BM600" s="14" t="str">
        <f>_xlfn.XLOOKUP(B600,'[5]Cells Huawei 19042026 15h'!$B:$B,'[5]Cells Huawei 19042026 15h'!$B:$B,"")</f>
        <v/>
      </c>
      <c r="BN600" s="9" t="str">
        <f>_xlfn.XLOOKUP(B600,'[6]cells down 19042026 9H40'!$B:$B,'[6]cells down 19042026 9H40'!$B:$B,"")</f>
        <v/>
      </c>
      <c r="BO600" s="9" t="s">
        <v>1461</v>
      </c>
      <c r="BP600" s="9" t="s">
        <v>5537</v>
      </c>
      <c r="BQ600" s="115"/>
    </row>
    <row r="601" spans="1:69" s="9" customFormat="1" x14ac:dyDescent="0.3">
      <c r="A601" s="1" t="s">
        <v>1454</v>
      </c>
      <c r="B601" s="8" t="s">
        <v>1455</v>
      </c>
      <c r="C601" s="3" t="str">
        <f>_xlfn.XLOOKUP(B601,'[1]daily break down'!$D:$D,'[1]daily break down'!$E:$E,"")</f>
        <v>ADAMAOUA</v>
      </c>
      <c r="D601" s="1" t="s">
        <v>11</v>
      </c>
      <c r="E601" s="1" t="s">
        <v>96</v>
      </c>
      <c r="F601" s="3" t="s">
        <v>90</v>
      </c>
      <c r="G601" s="1" t="s">
        <v>1456</v>
      </c>
      <c r="H601" s="33" t="str">
        <f>_xlfn.XLOOKUP(B601,[2]CALCULATION!$B:$B,[2]CALCULATION!$H:$H,"")</f>
        <v>NOKIA</v>
      </c>
      <c r="I601" s="28">
        <v>0.19108446338251586</v>
      </c>
      <c r="J601" s="28">
        <v>5.5295142684700354E-3</v>
      </c>
      <c r="K601" s="28">
        <v>1.7837142801515253E-3</v>
      </c>
      <c r="L601" s="28">
        <v>0.15073072570822976</v>
      </c>
      <c r="M601" s="28">
        <v>0.15548359313174528</v>
      </c>
      <c r="N601" s="28">
        <v>0</v>
      </c>
      <c r="O601" s="28">
        <v>8.775591105426675E-2</v>
      </c>
      <c r="P601" s="28">
        <v>0.19530140531421714</v>
      </c>
      <c r="Q601" s="28">
        <v>1.3645414243159975E-2</v>
      </c>
      <c r="R601" s="28">
        <v>0.14405685676686619</v>
      </c>
      <c r="S601" s="94">
        <v>6.799026967685208E-2</v>
      </c>
      <c r="T601" s="94">
        <f>_xlfn.XLOOKUP(B601,'[3]Nur des jours'!$B:$B,'[3]Nur des jours'!$U:$U,"")</f>
        <v>2.9432369736562512E-3</v>
      </c>
      <c r="U601" s="94">
        <v>7.1352700891280868E-4</v>
      </c>
      <c r="V601" s="94">
        <v>8.0267917370899482E-3</v>
      </c>
      <c r="W601" s="94">
        <v>2.9432369736562512E-3</v>
      </c>
      <c r="X601" s="94">
        <v>0.12227177206479596</v>
      </c>
      <c r="Y601" s="94">
        <v>0.33019231299049356</v>
      </c>
      <c r="Z601" s="94">
        <v>0.11674356362106866</v>
      </c>
      <c r="AA601" s="94">
        <v>5.9323774933050064E-2</v>
      </c>
      <c r="AB601" s="94">
        <v>2.6757262834221777E-4</v>
      </c>
      <c r="AC601" s="94">
        <f>_xlfn.XLOOKUP(B601,'[3]Nur des jours'!$B:$B,'[3]Nur des jours'!$N:$N,"")</f>
        <v>8.2055606024955888E-3</v>
      </c>
      <c r="AD601" s="94">
        <v>8.2055606024955888E-3</v>
      </c>
      <c r="AE601" s="94">
        <v>0</v>
      </c>
      <c r="AF601" s="94">
        <v>2.4442295754105905E-2</v>
      </c>
      <c r="AG601" s="94">
        <v>0</v>
      </c>
      <c r="AH601" s="94">
        <v>8.2055606024955888E-3</v>
      </c>
      <c r="AI601" s="49" t="s">
        <v>5559</v>
      </c>
      <c r="AJ601" s="49"/>
      <c r="AK601" s="48" t="str" cm="1">
        <f t="array" ref="AK601">IFERROR(_xlfn.IFS(
AM601="MPR ISSUE","PDH",
AM601="BSS Hardware Issue","BSS",
AM601="Sites strategiques, MLL, Pylone, etc.","ENVTECH",
AM601="AKTIVCO DEFAUT GE &amp; POWER Cabinet","AKTIVCO",
AM601="AKTIVCO Coupure ENEO &amp; Baisse de tension","AKTIVCO GRID ONLY",
AM601="Coupure ENEO &amp; Baisse de tension","IHS GRID ONLY",
AM601="Defaut GE &amp; POWER Cabinet","IHS",
AM601="Sharing","Partners",
AM601="Sites strategiques &amp; DataCenter","SST &amp; DC",
AM601="Exclu","Exclu",
AM601="SAT","SAT",
AM601="SPARE-ISSUE","SPARE-ISSUE",
AM601="Fiber CAmtel","TRANS_FO_CAMTEL",
AM601="Fiber AOF","Fiber AOF",
AM601="Projet OCM (HUAWEI)","TRAVAUX-HUAWEI",
AM601="Projet OCM (NOKIA)","TRAVAUX-NOKIA",
AM601="ACCESS-ISSUE","ACCESS-ISSUE",
AM601="Projet OCM (ZTE, NOKIA, autres projets)","TRAVAUX OCM",
AM601="No root CAuse","No root cause",
AM601="ODU HS","PDH",
AM601="IP &amp; VLAN","PDH",
AM601="Warehouse HUAWEI","SPARE-ISSUE",
AM601="SPARE-HS","SPARE-ISSUE",
AM601="Power Telco","BSS",AM601="no impacts","no impacts"
),"")</f>
        <v>no impacts</v>
      </c>
      <c r="AL601" s="48" t="str" cm="1">
        <f t="array" ref="AL601">IFERROR(_xlfn.IFS(
AM601="MPR ISSUE","TX ISSUE",
AM601="BSS Hardware Issue","RAN ISSUE",
AM601="Sites strategiques, MLL, Pylone, etc.","ENVTECH",
AM601="AKTIVCO DEFAUT GE &amp; POWER Cabinet","POWER ISSUE",
AM601="AKTIVCO Coupure ENEO &amp; Baisse de tension","POWER ISSUE",
AM601="Coupure ENEO &amp; Baisse de tension","POWER ISSUE",
AM601="Defaut GE &amp; POWER Cabinet","POWER ISSUE",
AM601="Sharing","POWER ISSUE",
AM601="Sites strategiques &amp; DataCenter","POWER ISSUE",
AM601="Exclu","Exclu",
AM601="SAT","TX ISSUE",
AM601="SPARE-ISSUE","SPARE-ISSUE",
AM601="Fiber CAmtel","TX ISSUE",
AM601="Fiber AOF","TX ISSUE",
AM601="Projet OCM (HUAWEI)","TRAVAUX-HUAWEI",
AM601="Projet OCM (NOKIA)","TRAVAUX -NOKIA",
AM601="ACCESS-ISSUE","ACCESS-ISSUE",
AM601="Projet OCM (ZTE, NOKIA, autres projets)","TRAVAUX OCM",
AM601="No root CAuse","No root cause",
AM601="ODU HS","TX ISSUE",
AM601="IP &amp; VLAN","TX ISSUE",
AM601="Warehouse HUAWEI","SPARE-ISSUE",
AM601="SPARE-HS","SPARE-ISSUE",
AM601="Power Telco","RAN ISSUE",AM601="no impacts","no impacts"
),"")</f>
        <v>no impacts</v>
      </c>
      <c r="AM601" s="67" t="s">
        <v>5605</v>
      </c>
      <c r="AN601" s="48" t="str" cm="1">
        <f t="array" ref="AN601">IFERROR(_xlfn.IFS(
AM601="MPR ISSUE","ACTIVE",
AM601="BSS Hardware Issue","ACTIVE",
AM601="Sites strategiques, MLL, Pylone, etc.","PASSIVE",
AM601="AKTIVCO DEFAUT GE &amp; POWER Cabinet","PASSIVE",
AM601="AKTIVCO Coupure ENEO &amp; Baisse de tension","PASSIVE",
AM601="Coupure ENEO &amp; Baisse de tension","PASSIVE",
AM601="Defaut GE &amp; POWER Cabinet","PASSIVE",
AM601="Sharing","PASSIVE",
AM601="Sites strategiques &amp; DataCenter","PASSIVE",
AM601="Exclu","Exclu",
AM601="SAT","ACTIVE",
AM601="SPARE-ISSUE","SPARE-ISSUE",
AM601="Fiber CAmtel","ACTIVE",
AM601="Fiber AOF","ACTIVE",
AM601="Projet OCM (HUAWEI)","PLANNED WORKS",
AM601="Projet OCM (NOKIA)","PLANNED WORKS",
AM601="ACCESS-ISSUE","ACCESS-ISSUE",
AM601="Projet OCM (ZTE, NOKIA, autres projets)","PLANNED WORKS",
AM601="No root CAuse","No root cause",
AM601="ODU HS","ACTIVE",
AM601="IP &amp; VLAN","ACTIVE",
AM601="Warehouse HUAWEI","SPARE-ISSUE",
AM601="SPARE-HS","SPARE-ISSUE",
AM601="Power Telco","ACTIVE", AM601="no impacts","no impacts"
),"")</f>
        <v>no impacts</v>
      </c>
      <c r="AO601" s="93" t="s">
        <v>5537</v>
      </c>
      <c r="AP601" s="101" t="str">
        <f t="shared" si="25"/>
        <v>ADM_067</v>
      </c>
      <c r="AR601" s="17" t="s">
        <v>5537</v>
      </c>
      <c r="AS601" s="7" t="s">
        <v>5537</v>
      </c>
      <c r="AT601" s="6"/>
      <c r="AU601" s="7"/>
      <c r="AV601" s="3" t="s">
        <v>5537</v>
      </c>
      <c r="AW601" s="18" t="s">
        <v>5537</v>
      </c>
      <c r="AX601" s="18" t="s">
        <v>5537</v>
      </c>
      <c r="AY601" s="18" t="s">
        <v>5537</v>
      </c>
      <c r="AZ601" s="18" t="s">
        <v>5537</v>
      </c>
      <c r="BA601" s="18" t="s">
        <v>5537</v>
      </c>
      <c r="BB601" s="18" t="s">
        <v>5537</v>
      </c>
      <c r="BC601" s="18" t="s">
        <v>5537</v>
      </c>
      <c r="BD601" s="18" t="s">
        <v>5537</v>
      </c>
      <c r="BE601" s="18" t="s">
        <v>5537</v>
      </c>
      <c r="BF601" s="18" t="s">
        <v>5537</v>
      </c>
      <c r="BG601" s="18" t="s">
        <v>5537</v>
      </c>
      <c r="BH601" s="18" t="s">
        <v>5537</v>
      </c>
      <c r="BI601" s="9" t="s">
        <v>5537</v>
      </c>
      <c r="BJ601" s="14"/>
      <c r="BK601" s="14" t="s">
        <v>5537</v>
      </c>
      <c r="BL601" s="14" t="str">
        <f>_xlfn.XLOOKUP(B601,'[4]cell downs 18042026 17h'!$B:$B,'[4]cell downs 18042026 17h'!$B:$B,"")</f>
        <v/>
      </c>
      <c r="BM601" s="14" t="str">
        <f>_xlfn.XLOOKUP(B601,'[5]Cells Huawei 19042026 15h'!$B:$B,'[5]Cells Huawei 19042026 15h'!$B:$B,"")</f>
        <v/>
      </c>
      <c r="BN601" s="9" t="str">
        <f>_xlfn.XLOOKUP(B601,'[6]cells down 19042026 9H40'!$B:$B,'[6]cells down 19042026 9H40'!$B:$B,"")</f>
        <v/>
      </c>
      <c r="BO601" s="9" t="s">
        <v>1455</v>
      </c>
      <c r="BP601" s="9" t="s">
        <v>5537</v>
      </c>
      <c r="BQ601" s="115"/>
    </row>
    <row r="602" spans="1:69" s="9" customFormat="1" x14ac:dyDescent="0.3">
      <c r="A602" s="1" t="s">
        <v>5014</v>
      </c>
      <c r="B602" s="8" t="s">
        <v>5015</v>
      </c>
      <c r="C602" s="3" t="str">
        <f>_xlfn.XLOOKUP(B602,'[1]daily break down'!$D:$D,'[1]daily break down'!$E:$E,"")</f>
        <v>Douala</v>
      </c>
      <c r="D602" s="1" t="s">
        <v>21</v>
      </c>
      <c r="E602" s="1" t="s">
        <v>30</v>
      </c>
      <c r="F602" s="3" t="s">
        <v>31</v>
      </c>
      <c r="G602" s="1" t="s">
        <v>32</v>
      </c>
      <c r="H602" s="34" t="str">
        <f>_xlfn.XLOOKUP(B602,[2]CALCULATION!$B:$B,[2]CALCULATION!$H:$H,"")</f>
        <v>ZTE</v>
      </c>
      <c r="I602" s="28">
        <v>0</v>
      </c>
      <c r="J602" s="28">
        <v>0</v>
      </c>
      <c r="K602" s="28">
        <v>0</v>
      </c>
      <c r="L602" s="28">
        <v>0</v>
      </c>
      <c r="M602" s="28">
        <v>0</v>
      </c>
      <c r="N602" s="28">
        <v>0</v>
      </c>
      <c r="O602" s="28">
        <v>0</v>
      </c>
      <c r="P602" s="28">
        <v>0</v>
      </c>
      <c r="Q602" s="28">
        <v>0</v>
      </c>
      <c r="R602" s="28">
        <v>0</v>
      </c>
      <c r="S602" s="94">
        <v>0</v>
      </c>
      <c r="T602" s="94">
        <f>_xlfn.XLOOKUP(B602,'[3]Nur des jours'!$B:$B,'[3]Nur des jours'!$U:$U,"")</f>
        <v>0</v>
      </c>
      <c r="U602" s="94">
        <v>0</v>
      </c>
      <c r="V602" s="94">
        <v>0</v>
      </c>
      <c r="W602" s="94">
        <v>0</v>
      </c>
      <c r="X602" s="94">
        <v>9.3812511949502887E-3</v>
      </c>
      <c r="Y602" s="94">
        <v>0</v>
      </c>
      <c r="Z602" s="94">
        <v>0</v>
      </c>
      <c r="AA602" s="94">
        <v>0</v>
      </c>
      <c r="AB602" s="94">
        <v>0</v>
      </c>
      <c r="AC602" s="94">
        <f>_xlfn.XLOOKUP(B602,'[3]Nur des jours'!$B:$B,'[3]Nur des jours'!$N:$N,"")</f>
        <v>8.2041360260021456E-3</v>
      </c>
      <c r="AD602" s="94">
        <v>8.2041360260021456E-3</v>
      </c>
      <c r="AE602" s="94">
        <v>0</v>
      </c>
      <c r="AF602" s="94">
        <v>7.6501728939075793E-3</v>
      </c>
      <c r="AG602" s="94">
        <v>1.0807302781772315E-2</v>
      </c>
      <c r="AH602" s="94">
        <v>8.2041360260021456E-3</v>
      </c>
      <c r="AI602" s="49" t="s">
        <v>5559</v>
      </c>
      <c r="AJ602" s="49"/>
      <c r="AK602" s="48" t="str" cm="1">
        <f t="array" ref="AK602">IFERROR(_xlfn.IFS(
AM602="MPR ISSUE","PDH",
AM602="BSS Hardware Issue","BSS",
AM602="Sites strategiques, MLL, Pylone, etc.","ENVTECH",
AM602="AKTIVCO DEFAUT GE &amp; POWER Cabinet","AKTIVCO",
AM602="AKTIVCO Coupure ENEO &amp; Baisse de tension","AKTIVCO GRID ONLY",
AM602="Coupure ENEO &amp; Baisse de tension","IHS GRID ONLY",
AM602="Defaut GE &amp; POWER Cabinet","IHS",
AM602="Sharing","Partners",
AM602="Sites strategiques &amp; DataCenter","SST &amp; DC",
AM602="Exclu","Exclu",
AM602="SAT","SAT",
AM602="SPARE-ISSUE","SPARE-ISSUE",
AM602="Fiber CAmtel","TRANS_FO_CAMTEL",
AM602="Fiber AOF","Fiber AOF",
AM602="Projet OCM (HUAWEI)","TRAVAUX-HUAWEI",
AM602="Projet OCM (NOKIA)","TRAVAUX-NOKIA",
AM602="ACCESS-ISSUE","ACCESS-ISSUE",
AM602="Projet OCM (ZTE, NOKIA, autres projets)","TRAVAUX OCM",
AM602="No root CAuse","No root cause",
AM602="ODU HS","PDH",
AM602="IP &amp; VLAN","PDH",
AM602="Warehouse HUAWEI","SPARE-ISSUE",
AM602="SPARE-HS","SPARE-ISSUE",
AM602="Power Telco","BSS",AM602="no impacts","no impacts"
),"")</f>
        <v>no impacts</v>
      </c>
      <c r="AL602" s="48" t="str" cm="1">
        <f t="array" ref="AL602">IFERROR(_xlfn.IFS(
AM602="MPR ISSUE","TX ISSUE",
AM602="BSS Hardware Issue","RAN ISSUE",
AM602="Sites strategiques, MLL, Pylone, etc.","ENVTECH",
AM602="AKTIVCO DEFAUT GE &amp; POWER Cabinet","POWER ISSUE",
AM602="AKTIVCO Coupure ENEO &amp; Baisse de tension","POWER ISSUE",
AM602="Coupure ENEO &amp; Baisse de tension","POWER ISSUE",
AM602="Defaut GE &amp; POWER Cabinet","POWER ISSUE",
AM602="Sharing","POWER ISSUE",
AM602="Sites strategiques &amp; DataCenter","POWER ISSUE",
AM602="Exclu","Exclu",
AM602="SAT","TX ISSUE",
AM602="SPARE-ISSUE","SPARE-ISSUE",
AM602="Fiber CAmtel","TX ISSUE",
AM602="Fiber AOF","TX ISSUE",
AM602="Projet OCM (HUAWEI)","TRAVAUX-HUAWEI",
AM602="Projet OCM (NOKIA)","TRAVAUX -NOKIA",
AM602="ACCESS-ISSUE","ACCESS-ISSUE",
AM602="Projet OCM (ZTE, NOKIA, autres projets)","TRAVAUX OCM",
AM602="No root CAuse","No root cause",
AM602="ODU HS","TX ISSUE",
AM602="IP &amp; VLAN","TX ISSUE",
AM602="Warehouse HUAWEI","SPARE-ISSUE",
AM602="SPARE-HS","SPARE-ISSUE",
AM602="Power Telco","RAN ISSUE",AM602="no impacts","no impacts"
),"")</f>
        <v>no impacts</v>
      </c>
      <c r="AM602" s="67" t="s">
        <v>5605</v>
      </c>
      <c r="AN602" s="48" t="str" cm="1">
        <f t="array" ref="AN602">IFERROR(_xlfn.IFS(
AM602="MPR ISSUE","ACTIVE",
AM602="BSS Hardware Issue","ACTIVE",
AM602="Sites strategiques, MLL, Pylone, etc.","PASSIVE",
AM602="AKTIVCO DEFAUT GE &amp; POWER Cabinet","PASSIVE",
AM602="AKTIVCO Coupure ENEO &amp; Baisse de tension","PASSIVE",
AM602="Coupure ENEO &amp; Baisse de tension","PASSIVE",
AM602="Defaut GE &amp; POWER Cabinet","PASSIVE",
AM602="Sharing","PASSIVE",
AM602="Sites strategiques &amp; DataCenter","PASSIVE",
AM602="Exclu","Exclu",
AM602="SAT","ACTIVE",
AM602="SPARE-ISSUE","SPARE-ISSUE",
AM602="Fiber CAmtel","ACTIVE",
AM602="Fiber AOF","ACTIVE",
AM602="Projet OCM (HUAWEI)","PLANNED WORKS",
AM602="Projet OCM (NOKIA)","PLANNED WORKS",
AM602="ACCESS-ISSUE","ACCESS-ISSUE",
AM602="Projet OCM (ZTE, NOKIA, autres projets)","PLANNED WORKS",
AM602="No root CAuse","No root cause",
AM602="ODU HS","ACTIVE",
AM602="IP &amp; VLAN","ACTIVE",
AM602="Warehouse HUAWEI","SPARE-ISSUE",
AM602="SPARE-HS","SPARE-ISSUE",
AM602="Power Telco","ACTIVE", AM602="no impacts","no impacts"
),"")</f>
        <v>no impacts</v>
      </c>
      <c r="AO602" s="93" t="s">
        <v>5537</v>
      </c>
      <c r="AP602" s="101" t="str">
        <f t="shared" si="25"/>
        <v>LIT_742</v>
      </c>
      <c r="AR602" s="17" t="s">
        <v>5537</v>
      </c>
      <c r="AS602" s="7" t="s">
        <v>5537</v>
      </c>
      <c r="AT602" s="6"/>
      <c r="AU602" s="7"/>
      <c r="AV602" s="3" t="s">
        <v>5537</v>
      </c>
      <c r="AW602" s="18" t="s">
        <v>5537</v>
      </c>
      <c r="AX602" s="18" t="s">
        <v>5537</v>
      </c>
      <c r="AY602" s="18" t="s">
        <v>5537</v>
      </c>
      <c r="AZ602" s="18" t="s">
        <v>5537</v>
      </c>
      <c r="BA602" s="18" t="s">
        <v>5537</v>
      </c>
      <c r="BB602" s="18" t="s">
        <v>5537</v>
      </c>
      <c r="BC602" s="18" t="s">
        <v>5537</v>
      </c>
      <c r="BD602" s="18" t="s">
        <v>5537</v>
      </c>
      <c r="BE602" s="18" t="s">
        <v>5537</v>
      </c>
      <c r="BF602" s="18" t="s">
        <v>5537</v>
      </c>
      <c r="BG602" s="18" t="s">
        <v>5537</v>
      </c>
      <c r="BH602" s="18" t="s">
        <v>5537</v>
      </c>
      <c r="BI602" s="9" t="s">
        <v>5537</v>
      </c>
      <c r="BJ602" s="14"/>
      <c r="BK602" s="14" t="s">
        <v>5537</v>
      </c>
      <c r="BL602" s="14" t="str">
        <f>_xlfn.XLOOKUP(B602,'[4]cell downs 18042026 17h'!$B:$B,'[4]cell downs 18042026 17h'!$B:$B,"")</f>
        <v/>
      </c>
      <c r="BM602" s="14" t="str">
        <f>_xlfn.XLOOKUP(B602,'[5]Cells Huawei 19042026 15h'!$B:$B,'[5]Cells Huawei 19042026 15h'!$B:$B,"")</f>
        <v/>
      </c>
      <c r="BN602" s="9" t="str">
        <f>_xlfn.XLOOKUP(B602,'[6]cells down 19042026 9H40'!$B:$B,'[6]cells down 19042026 9H40'!$B:$B,"")</f>
        <v/>
      </c>
      <c r="BO602" s="9" t="s">
        <v>5537</v>
      </c>
      <c r="BP602" s="9" t="s">
        <v>12</v>
      </c>
      <c r="BQ602" s="115"/>
    </row>
    <row r="603" spans="1:69" s="9" customFormat="1" x14ac:dyDescent="0.3">
      <c r="A603" s="1" t="s">
        <v>733</v>
      </c>
      <c r="B603" s="8" t="s">
        <v>734</v>
      </c>
      <c r="C603" s="3" t="str">
        <f>_xlfn.XLOOKUP(B603,'[1]daily break down'!$D:$D,'[1]daily break down'!$E:$E,"")</f>
        <v>NORD</v>
      </c>
      <c r="D603" s="1" t="s">
        <v>11</v>
      </c>
      <c r="E603" s="1" t="s">
        <v>96</v>
      </c>
      <c r="F603" s="3" t="s">
        <v>23</v>
      </c>
      <c r="G603" s="1" t="s">
        <v>735</v>
      </c>
      <c r="H603" s="33" t="str">
        <f>_xlfn.XLOOKUP(B603,[2]CALCULATION!$B:$B,[2]CALCULATION!$H:$H,"")</f>
        <v>NOKIA</v>
      </c>
      <c r="I603" s="28">
        <v>1.1296696192833029</v>
      </c>
      <c r="J603" s="28">
        <v>1.337708287478733E-3</v>
      </c>
      <c r="K603" s="28">
        <v>1.4204313167176184</v>
      </c>
      <c r="L603" s="28">
        <v>1.7058004647096008</v>
      </c>
      <c r="M603" s="28">
        <v>0.12921458785933193</v>
      </c>
      <c r="N603" s="28">
        <v>4.8947025917116818E-2</v>
      </c>
      <c r="O603" s="28">
        <v>0.45858267823775023</v>
      </c>
      <c r="P603" s="28">
        <v>1.2740670809017205</v>
      </c>
      <c r="Q603" s="28">
        <v>1.1243302870483971</v>
      </c>
      <c r="R603" s="28">
        <v>0.52584972009276409</v>
      </c>
      <c r="S603" s="94">
        <v>0.18244111553416059</v>
      </c>
      <c r="T603" s="94">
        <f>_xlfn.XLOOKUP(B603,'[3]Nur des jours'!$B:$B,'[3]Nur des jours'!$U:$U,"")</f>
        <v>0</v>
      </c>
      <c r="U603" s="94">
        <v>0</v>
      </c>
      <c r="V603" s="94">
        <v>0</v>
      </c>
      <c r="W603" s="94">
        <v>0</v>
      </c>
      <c r="X603" s="94">
        <v>0</v>
      </c>
      <c r="Y603" s="94">
        <v>1.0045007751472057</v>
      </c>
      <c r="Z603" s="94">
        <v>0.14541100888706054</v>
      </c>
      <c r="AA603" s="94">
        <v>0</v>
      </c>
      <c r="AB603" s="94">
        <v>2.9661118366139046E-2</v>
      </c>
      <c r="AC603" s="94">
        <f>_xlfn.XLOOKUP(B603,'[3]Nur des jours'!$B:$B,'[3]Nur des jours'!$N:$N,"")</f>
        <v>7.6690836764803927E-3</v>
      </c>
      <c r="AD603" s="94">
        <v>7.6690836764803927E-3</v>
      </c>
      <c r="AE603" s="94">
        <v>1.623642634757343E-2</v>
      </c>
      <c r="AF603" s="94">
        <v>1.5937860195640877E-2</v>
      </c>
      <c r="AG603" s="94">
        <v>0</v>
      </c>
      <c r="AH603" s="94">
        <v>7.6690836764803927E-3</v>
      </c>
      <c r="AI603" s="49" t="s">
        <v>5559</v>
      </c>
      <c r="AJ603" s="49"/>
      <c r="AK603" s="48" t="str" cm="1">
        <f t="array" ref="AK603">IFERROR(_xlfn.IFS(
AM603="MPR ISSUE","PDH",
AM603="BSS Hardware Issue","BSS",
AM603="Sites strategiques, MLL, Pylone, etc.","ENVTECH",
AM603="AKTIVCO DEFAUT GE &amp; POWER Cabinet","AKTIVCO",
AM603="AKTIVCO Coupure ENEO &amp; Baisse de tension","AKTIVCO GRID ONLY",
AM603="Coupure ENEO &amp; Baisse de tension","IHS GRID ONLY",
AM603="Defaut GE &amp; POWER Cabinet","IHS",
AM603="Sharing","Partners",
AM603="Sites strategiques &amp; DataCenter","SST &amp; DC",
AM603="Exclu","Exclu",
AM603="SAT","SAT",
AM603="SPARE-ISSUE","SPARE-ISSUE",
AM603="Fiber CAmtel","TRANS_FO_CAMTEL",
AM603="Fiber AOF","Fiber AOF",
AM603="Projet OCM (HUAWEI)","TRAVAUX-HUAWEI",
AM603="Projet OCM (NOKIA)","TRAVAUX-NOKIA",
AM603="ACCESS-ISSUE","ACCESS-ISSUE",
AM603="Projet OCM (ZTE, NOKIA, autres projets)","TRAVAUX OCM",
AM603="No root CAuse","No root cause",
AM603="ODU HS","PDH",
AM603="IP &amp; VLAN","PDH",
AM603="Warehouse HUAWEI","SPARE-ISSUE",
AM603="SPARE-HS","SPARE-ISSUE",
AM603="Power Telco","BSS",AM603="no impacts","no impacts"
),"")</f>
        <v>no impacts</v>
      </c>
      <c r="AL603" s="48" t="str" cm="1">
        <f t="array" ref="AL603">IFERROR(_xlfn.IFS(
AM603="MPR ISSUE","TX ISSUE",
AM603="BSS Hardware Issue","RAN ISSUE",
AM603="Sites strategiques, MLL, Pylone, etc.","ENVTECH",
AM603="AKTIVCO DEFAUT GE &amp; POWER Cabinet","POWER ISSUE",
AM603="AKTIVCO Coupure ENEO &amp; Baisse de tension","POWER ISSUE",
AM603="Coupure ENEO &amp; Baisse de tension","POWER ISSUE",
AM603="Defaut GE &amp; POWER Cabinet","POWER ISSUE",
AM603="Sharing","POWER ISSUE",
AM603="Sites strategiques &amp; DataCenter","POWER ISSUE",
AM603="Exclu","Exclu",
AM603="SAT","TX ISSUE",
AM603="SPARE-ISSUE","SPARE-ISSUE",
AM603="Fiber CAmtel","TX ISSUE",
AM603="Fiber AOF","TX ISSUE",
AM603="Projet OCM (HUAWEI)","TRAVAUX-HUAWEI",
AM603="Projet OCM (NOKIA)","TRAVAUX -NOKIA",
AM603="ACCESS-ISSUE","ACCESS-ISSUE",
AM603="Projet OCM (ZTE, NOKIA, autres projets)","TRAVAUX OCM",
AM603="No root CAuse","No root cause",
AM603="ODU HS","TX ISSUE",
AM603="IP &amp; VLAN","TX ISSUE",
AM603="Warehouse HUAWEI","SPARE-ISSUE",
AM603="SPARE-HS","SPARE-ISSUE",
AM603="Power Telco","RAN ISSUE",AM603="no impacts","no impacts"
),"")</f>
        <v>no impacts</v>
      </c>
      <c r="AM603" s="67" t="s">
        <v>5605</v>
      </c>
      <c r="AN603" s="48" t="str" cm="1">
        <f t="array" ref="AN603">IFERROR(_xlfn.IFS(
AM603="MPR ISSUE","ACTIVE",
AM603="BSS Hardware Issue","ACTIVE",
AM603="Sites strategiques, MLL, Pylone, etc.","PASSIVE",
AM603="AKTIVCO DEFAUT GE &amp; POWER Cabinet","PASSIVE",
AM603="AKTIVCO Coupure ENEO &amp; Baisse de tension","PASSIVE",
AM603="Coupure ENEO &amp; Baisse de tension","PASSIVE",
AM603="Defaut GE &amp; POWER Cabinet","PASSIVE",
AM603="Sharing","PASSIVE",
AM603="Sites strategiques &amp; DataCenter","PASSIVE",
AM603="Exclu","Exclu",
AM603="SAT","ACTIVE",
AM603="SPARE-ISSUE","SPARE-ISSUE",
AM603="Fiber CAmtel","ACTIVE",
AM603="Fiber AOF","ACTIVE",
AM603="Projet OCM (HUAWEI)","PLANNED WORKS",
AM603="Projet OCM (NOKIA)","PLANNED WORKS",
AM603="ACCESS-ISSUE","ACCESS-ISSUE",
AM603="Projet OCM (ZTE, NOKIA, autres projets)","PLANNED WORKS",
AM603="No root CAuse","No root cause",
AM603="ODU HS","ACTIVE",
AM603="IP &amp; VLAN","ACTIVE",
AM603="Warehouse HUAWEI","SPARE-ISSUE",
AM603="SPARE-HS","SPARE-ISSUE",
AM603="Power Telco","ACTIVE", AM603="no impacts","no impacts"
),"")</f>
        <v>no impacts</v>
      </c>
      <c r="AO603" s="93" t="s">
        <v>5537</v>
      </c>
      <c r="AP603" s="101" t="str">
        <f t="shared" si="25"/>
        <v>NRD_091</v>
      </c>
      <c r="AR603" s="17" t="s">
        <v>5537</v>
      </c>
      <c r="AS603" s="7" t="s">
        <v>5537</v>
      </c>
      <c r="AT603" s="6"/>
      <c r="AU603" s="7"/>
      <c r="AV603" s="3" t="s">
        <v>5537</v>
      </c>
      <c r="AW603" s="18" t="s">
        <v>5537</v>
      </c>
      <c r="AX603" s="18" t="s">
        <v>5537</v>
      </c>
      <c r="AY603" s="18" t="s">
        <v>5537</v>
      </c>
      <c r="AZ603" s="18" t="s">
        <v>5537</v>
      </c>
      <c r="BA603" s="18" t="s">
        <v>5537</v>
      </c>
      <c r="BB603" s="18" t="s">
        <v>5537</v>
      </c>
      <c r="BC603" s="18" t="s">
        <v>5537</v>
      </c>
      <c r="BD603" s="18" t="s">
        <v>5537</v>
      </c>
      <c r="BE603" s="18" t="s">
        <v>5537</v>
      </c>
      <c r="BF603" s="18" t="s">
        <v>5537</v>
      </c>
      <c r="BG603" s="18" t="s">
        <v>5537</v>
      </c>
      <c r="BH603" s="18" t="s">
        <v>5537</v>
      </c>
      <c r="BI603" s="9" t="s">
        <v>5537</v>
      </c>
      <c r="BJ603" s="14"/>
      <c r="BK603" s="14" t="s">
        <v>5537</v>
      </c>
      <c r="BL603" s="14" t="str">
        <f>_xlfn.XLOOKUP(B603,'[4]cell downs 18042026 17h'!$B:$B,'[4]cell downs 18042026 17h'!$B:$B,"")</f>
        <v/>
      </c>
      <c r="BM603" s="14" t="str">
        <f>_xlfn.XLOOKUP(B603,'[5]Cells Huawei 19042026 15h'!$B:$B,'[5]Cells Huawei 19042026 15h'!$B:$B,"")</f>
        <v/>
      </c>
      <c r="BN603" s="9" t="str">
        <f>_xlfn.XLOOKUP(B603,'[6]cells down 19042026 9H40'!$B:$B,'[6]cells down 19042026 9H40'!$B:$B,"")</f>
        <v/>
      </c>
      <c r="BO603" s="9" t="s">
        <v>734</v>
      </c>
      <c r="BP603" s="9" t="s">
        <v>12</v>
      </c>
      <c r="BQ603" s="115"/>
    </row>
    <row r="604" spans="1:69" s="9" customFormat="1" x14ac:dyDescent="0.3">
      <c r="A604" s="1" t="s">
        <v>1376</v>
      </c>
      <c r="B604" s="8" t="s">
        <v>1377</v>
      </c>
      <c r="C604" s="3" t="str">
        <f>_xlfn.XLOOKUP(B604,'[1]daily break down'!$D:$D,'[1]daily break down'!$E:$E,"")</f>
        <v>CENTRE</v>
      </c>
      <c r="D604" s="1" t="s">
        <v>11</v>
      </c>
      <c r="E604" s="1" t="s">
        <v>66</v>
      </c>
      <c r="F604" s="3" t="s">
        <v>37</v>
      </c>
      <c r="G604" s="1" t="s">
        <v>1378</v>
      </c>
      <c r="H604" s="33" t="str">
        <f>_xlfn.XLOOKUP(B604,[2]CALCULATION!$B:$B,[2]CALCULATION!$H:$H,"")</f>
        <v>NOKIA</v>
      </c>
      <c r="I604" s="28">
        <v>0.18662716608802224</v>
      </c>
      <c r="J604" s="28">
        <v>5.3511428404549172E-3</v>
      </c>
      <c r="K604" s="28">
        <v>1.7837142801515253E-3</v>
      </c>
      <c r="L604" s="28">
        <v>0.15281888021786791</v>
      </c>
      <c r="M604" s="28">
        <v>0.15496549659894135</v>
      </c>
      <c r="N604" s="28">
        <v>0</v>
      </c>
      <c r="O604" s="28">
        <v>3.2438264593580061E-2</v>
      </c>
      <c r="P604" s="28">
        <v>6.9161184258265923E-2</v>
      </c>
      <c r="Q604" s="28">
        <v>0.14437076467772586</v>
      </c>
      <c r="R604" s="28">
        <v>0.14249056091969994</v>
      </c>
      <c r="S604" s="94">
        <v>6.4079173917154314E-2</v>
      </c>
      <c r="T604" s="94">
        <f>_xlfn.XLOOKUP(B604,'[3]Nur des jours'!$B:$B,'[3]Nur des jours'!$U:$U,"")</f>
        <v>3.7637589679462282E-3</v>
      </c>
      <c r="U604" s="94">
        <v>7.1352700891280868E-4</v>
      </c>
      <c r="V604" s="94">
        <v>7.6879097645323902E-3</v>
      </c>
      <c r="W604" s="94">
        <v>3.7637589679462282E-3</v>
      </c>
      <c r="X604" s="94">
        <v>0.12152265232188404</v>
      </c>
      <c r="Y604" s="94">
        <v>0.32444924744249404</v>
      </c>
      <c r="Z604" s="94">
        <v>0.11633315552091626</v>
      </c>
      <c r="AA604" s="94">
        <v>6.2088129492881797E-2</v>
      </c>
      <c r="AB604" s="94">
        <v>0</v>
      </c>
      <c r="AC604" s="94">
        <f>_xlfn.XLOOKUP(B604,'[3]Nur des jours'!$B:$B,'[3]Nur des jours'!$N:$N,"")</f>
        <v>7.3136518413547498E-3</v>
      </c>
      <c r="AD604" s="94">
        <v>7.3136518413547498E-3</v>
      </c>
      <c r="AE604" s="94">
        <v>0</v>
      </c>
      <c r="AF604" s="94">
        <v>2.1785524476485657E-2</v>
      </c>
      <c r="AG604" s="94">
        <v>0</v>
      </c>
      <c r="AH604" s="94">
        <v>7.3136518413547498E-3</v>
      </c>
      <c r="AI604" s="49" t="s">
        <v>5559</v>
      </c>
      <c r="AJ604" s="49"/>
      <c r="AK604" s="48" t="str" cm="1">
        <f t="array" ref="AK604">IFERROR(_xlfn.IFS(
AM604="MPR ISSUE","PDH",
AM604="BSS Hardware Issue","BSS",
AM604="Sites strategiques, MLL, Pylone, etc.","ENVTECH",
AM604="AKTIVCO DEFAUT GE &amp; POWER Cabinet","AKTIVCO",
AM604="AKTIVCO Coupure ENEO &amp; Baisse de tension","AKTIVCO GRID ONLY",
AM604="Coupure ENEO &amp; Baisse de tension","IHS GRID ONLY",
AM604="Defaut GE &amp; POWER Cabinet","IHS",
AM604="Sharing","Partners",
AM604="Sites strategiques &amp; DataCenter","SST &amp; DC",
AM604="Exclu","Exclu",
AM604="SAT","SAT",
AM604="SPARE-ISSUE","SPARE-ISSUE",
AM604="Fiber CAmtel","TRANS_FO_CAMTEL",
AM604="Fiber AOF","Fiber AOF",
AM604="Projet OCM (HUAWEI)","TRAVAUX-HUAWEI",
AM604="Projet OCM (NOKIA)","TRAVAUX-NOKIA",
AM604="ACCESS-ISSUE","ACCESS-ISSUE",
AM604="Projet OCM (ZTE, NOKIA, autres projets)","TRAVAUX OCM",
AM604="No root CAuse","No root cause",
AM604="ODU HS","PDH",
AM604="IP &amp; VLAN","PDH",
AM604="Warehouse HUAWEI","SPARE-ISSUE",
AM604="SPARE-HS","SPARE-ISSUE",
AM604="Power Telco","BSS",AM604="no impacts","no impacts"
),"")</f>
        <v>no impacts</v>
      </c>
      <c r="AL604" s="48" t="str" cm="1">
        <f t="array" ref="AL604">IFERROR(_xlfn.IFS(
AM604="MPR ISSUE","TX ISSUE",
AM604="BSS Hardware Issue","RAN ISSUE",
AM604="Sites strategiques, MLL, Pylone, etc.","ENVTECH",
AM604="AKTIVCO DEFAUT GE &amp; POWER Cabinet","POWER ISSUE",
AM604="AKTIVCO Coupure ENEO &amp; Baisse de tension","POWER ISSUE",
AM604="Coupure ENEO &amp; Baisse de tension","POWER ISSUE",
AM604="Defaut GE &amp; POWER Cabinet","POWER ISSUE",
AM604="Sharing","POWER ISSUE",
AM604="Sites strategiques &amp; DataCenter","POWER ISSUE",
AM604="Exclu","Exclu",
AM604="SAT","TX ISSUE",
AM604="SPARE-ISSUE","SPARE-ISSUE",
AM604="Fiber CAmtel","TX ISSUE",
AM604="Fiber AOF","TX ISSUE",
AM604="Projet OCM (HUAWEI)","TRAVAUX-HUAWEI",
AM604="Projet OCM (NOKIA)","TRAVAUX -NOKIA",
AM604="ACCESS-ISSUE","ACCESS-ISSUE",
AM604="Projet OCM (ZTE, NOKIA, autres projets)","TRAVAUX OCM",
AM604="No root CAuse","No root cause",
AM604="ODU HS","TX ISSUE",
AM604="IP &amp; VLAN","TX ISSUE",
AM604="Warehouse HUAWEI","SPARE-ISSUE",
AM604="SPARE-HS","SPARE-ISSUE",
AM604="Power Telco","RAN ISSUE",AM604="no impacts","no impacts"
),"")</f>
        <v>no impacts</v>
      </c>
      <c r="AM604" s="67" t="s">
        <v>5605</v>
      </c>
      <c r="AN604" s="48" t="str" cm="1">
        <f t="array" ref="AN604">IFERROR(_xlfn.IFS(
AM604="MPR ISSUE","ACTIVE",
AM604="BSS Hardware Issue","ACTIVE",
AM604="Sites strategiques, MLL, Pylone, etc.","PASSIVE",
AM604="AKTIVCO DEFAUT GE &amp; POWER Cabinet","PASSIVE",
AM604="AKTIVCO Coupure ENEO &amp; Baisse de tension","PASSIVE",
AM604="Coupure ENEO &amp; Baisse de tension","PASSIVE",
AM604="Defaut GE &amp; POWER Cabinet","PASSIVE",
AM604="Sharing","PASSIVE",
AM604="Sites strategiques &amp; DataCenter","PASSIVE",
AM604="Exclu","Exclu",
AM604="SAT","ACTIVE",
AM604="SPARE-ISSUE","SPARE-ISSUE",
AM604="Fiber CAmtel","ACTIVE",
AM604="Fiber AOF","ACTIVE",
AM604="Projet OCM (HUAWEI)","PLANNED WORKS",
AM604="Projet OCM (NOKIA)","PLANNED WORKS",
AM604="ACCESS-ISSUE","ACCESS-ISSUE",
AM604="Projet OCM (ZTE, NOKIA, autres projets)","PLANNED WORKS",
AM604="No root CAuse","No root cause",
AM604="ODU HS","ACTIVE",
AM604="IP &amp; VLAN","ACTIVE",
AM604="Warehouse HUAWEI","SPARE-ISSUE",
AM604="SPARE-HS","SPARE-ISSUE",
AM604="Power Telco","ACTIVE", AM604="no impacts","no impacts"
),"")</f>
        <v>no impacts</v>
      </c>
      <c r="AO604" s="93" t="s">
        <v>5537</v>
      </c>
      <c r="AP604" s="101" t="str">
        <f t="shared" si="25"/>
        <v>CTR_169</v>
      </c>
      <c r="AR604" s="17" t="s">
        <v>5537</v>
      </c>
      <c r="AS604" s="7" t="s">
        <v>5537</v>
      </c>
      <c r="AT604" s="6"/>
      <c r="AU604" s="7"/>
      <c r="AV604" s="3" t="s">
        <v>5537</v>
      </c>
      <c r="AW604" s="18" t="s">
        <v>5537</v>
      </c>
      <c r="AX604" s="18" t="s">
        <v>5537</v>
      </c>
      <c r="AY604" s="18" t="s">
        <v>5537</v>
      </c>
      <c r="AZ604" s="18" t="s">
        <v>5537</v>
      </c>
      <c r="BA604" s="18" t="s">
        <v>5537</v>
      </c>
      <c r="BB604" s="18" t="s">
        <v>5537</v>
      </c>
      <c r="BC604" s="18" t="s">
        <v>5537</v>
      </c>
      <c r="BD604" s="18" t="s">
        <v>5537</v>
      </c>
      <c r="BE604" s="18" t="s">
        <v>5537</v>
      </c>
      <c r="BF604" s="18" t="s">
        <v>5537</v>
      </c>
      <c r="BG604" s="18" t="s">
        <v>5537</v>
      </c>
      <c r="BH604" s="18" t="s">
        <v>5537</v>
      </c>
      <c r="BI604" s="9" t="s">
        <v>5537</v>
      </c>
      <c r="BJ604" s="14"/>
      <c r="BK604" s="14" t="s">
        <v>5537</v>
      </c>
      <c r="BL604" s="14" t="str">
        <f>_xlfn.XLOOKUP(B604,'[4]cell downs 18042026 17h'!$B:$B,'[4]cell downs 18042026 17h'!$B:$B,"")</f>
        <v/>
      </c>
      <c r="BM604" s="14" t="str">
        <f>_xlfn.XLOOKUP(B604,'[5]Cells Huawei 19042026 15h'!$B:$B,'[5]Cells Huawei 19042026 15h'!$B:$B,"")</f>
        <v/>
      </c>
      <c r="BN604" s="9" t="str">
        <f>_xlfn.XLOOKUP(B604,'[6]cells down 19042026 9H40'!$B:$B,'[6]cells down 19042026 9H40'!$B:$B,"")</f>
        <v/>
      </c>
      <c r="BO604" s="9" t="s">
        <v>1377</v>
      </c>
      <c r="BP604" s="9" t="s">
        <v>5537</v>
      </c>
      <c r="BQ604" s="115"/>
    </row>
    <row r="605" spans="1:69" s="9" customFormat="1" x14ac:dyDescent="0.3">
      <c r="A605" s="1" t="s">
        <v>1440</v>
      </c>
      <c r="B605" s="8" t="s">
        <v>1441</v>
      </c>
      <c r="C605" s="3" t="str">
        <f>_xlfn.XLOOKUP(B605,'[1]daily break down'!$D:$D,'[1]daily break down'!$E:$E,"")</f>
        <v>CENTRE</v>
      </c>
      <c r="D605" s="1" t="s">
        <v>11</v>
      </c>
      <c r="E605" s="1" t="s">
        <v>154</v>
      </c>
      <c r="F605" s="3" t="s">
        <v>226</v>
      </c>
      <c r="G605" s="1" t="s">
        <v>1442</v>
      </c>
      <c r="H605" s="33" t="str">
        <f>_xlfn.XLOOKUP(B605,[2]CALCULATION!$B:$B,[2]CALCULATION!$H:$H,"")</f>
        <v>NOKIA</v>
      </c>
      <c r="I605" s="28">
        <v>9.363416116632604E-3</v>
      </c>
      <c r="J605" s="28">
        <v>0</v>
      </c>
      <c r="K605" s="28">
        <v>0</v>
      </c>
      <c r="L605" s="28">
        <v>0.26278204392851134</v>
      </c>
      <c r="M605" s="28">
        <v>3.3886648803053529E-3</v>
      </c>
      <c r="N605" s="28">
        <v>0</v>
      </c>
      <c r="O605" s="28">
        <v>5.5288742783926826E-3</v>
      </c>
      <c r="P605" s="28">
        <v>0</v>
      </c>
      <c r="Q605" s="28">
        <v>0</v>
      </c>
      <c r="R605" s="28">
        <v>5.2720491506222364E-2</v>
      </c>
      <c r="S605" s="94">
        <v>0.11484006928571242</v>
      </c>
      <c r="T605" s="94">
        <f>_xlfn.XLOOKUP(B605,'[3]Nur des jours'!$B:$B,'[3]Nur des jours'!$U:$U,"")</f>
        <v>1.1827153835397923</v>
      </c>
      <c r="U605" s="94">
        <v>0.23267643172874691</v>
      </c>
      <c r="V605" s="94">
        <v>5.7964004531536632E-3</v>
      </c>
      <c r="W605" s="94">
        <v>1.1827153835397923</v>
      </c>
      <c r="X605" s="94">
        <v>0.13073112406651205</v>
      </c>
      <c r="Y605" s="94">
        <v>2.6752617476094621E-3</v>
      </c>
      <c r="Z605" s="94">
        <v>4.1199030913185554E-3</v>
      </c>
      <c r="AA605" s="94">
        <v>0</v>
      </c>
      <c r="AB605" s="94">
        <v>2.5165295505845422E-2</v>
      </c>
      <c r="AC605" s="94">
        <f>_xlfn.XLOOKUP(B605,'[3]Nur des jours'!$B:$B,'[3]Nur des jours'!$N:$N,"")</f>
        <v>7.1340313269583951E-3</v>
      </c>
      <c r="AD605" s="94">
        <v>7.1340313269583951E-3</v>
      </c>
      <c r="AE605" s="94">
        <v>0</v>
      </c>
      <c r="AF605" s="94">
        <v>2.125048026085399E-2</v>
      </c>
      <c r="AG605" s="94">
        <v>0</v>
      </c>
      <c r="AH605" s="94">
        <v>7.1340313269583951E-3</v>
      </c>
      <c r="AI605" s="49" t="s">
        <v>5559</v>
      </c>
      <c r="AJ605" s="49"/>
      <c r="AK605" s="48" t="str" cm="1">
        <f t="array" ref="AK605">IFERROR(_xlfn.IFS(
AM605="MPR ISSUE","PDH",
AM605="BSS Hardware Issue","BSS",
AM605="Sites strategiques, MLL, Pylone, etc.","ENVTECH",
AM605="AKTIVCO DEFAUT GE &amp; POWER Cabinet","AKTIVCO",
AM605="AKTIVCO Coupure ENEO &amp; Baisse de tension","AKTIVCO GRID ONLY",
AM605="Coupure ENEO &amp; Baisse de tension","IHS GRID ONLY",
AM605="Defaut GE &amp; POWER Cabinet","IHS",
AM605="Sharing","Partners",
AM605="Sites strategiques &amp; DataCenter","SST &amp; DC",
AM605="Exclu","Exclu",
AM605="SAT","SAT",
AM605="SPARE-ISSUE","SPARE-ISSUE",
AM605="Fiber CAmtel","TRANS_FO_CAMTEL",
AM605="Fiber AOF","Fiber AOF",
AM605="Projet OCM (HUAWEI)","TRAVAUX-HUAWEI",
AM605="Projet OCM (NOKIA)","TRAVAUX-NOKIA",
AM605="ACCESS-ISSUE","ACCESS-ISSUE",
AM605="Projet OCM (ZTE, NOKIA, autres projets)","TRAVAUX OCM",
AM605="No root CAuse","No root cause",
AM605="ODU HS","PDH",
AM605="IP &amp; VLAN","PDH",
AM605="Warehouse HUAWEI","SPARE-ISSUE",
AM605="SPARE-HS","SPARE-ISSUE",
AM605="Power Telco","BSS",AM605="no impacts","no impacts"
),"")</f>
        <v>no impacts</v>
      </c>
      <c r="AL605" s="48" t="str" cm="1">
        <f t="array" ref="AL605">IFERROR(_xlfn.IFS(
AM605="MPR ISSUE","TX ISSUE",
AM605="BSS Hardware Issue","RAN ISSUE",
AM605="Sites strategiques, MLL, Pylone, etc.","ENVTECH",
AM605="AKTIVCO DEFAUT GE &amp; POWER Cabinet","POWER ISSUE",
AM605="AKTIVCO Coupure ENEO &amp; Baisse de tension","POWER ISSUE",
AM605="Coupure ENEO &amp; Baisse de tension","POWER ISSUE",
AM605="Defaut GE &amp; POWER Cabinet","POWER ISSUE",
AM605="Sharing","POWER ISSUE",
AM605="Sites strategiques &amp; DataCenter","POWER ISSUE",
AM605="Exclu","Exclu",
AM605="SAT","TX ISSUE",
AM605="SPARE-ISSUE","SPARE-ISSUE",
AM605="Fiber CAmtel","TX ISSUE",
AM605="Fiber AOF","TX ISSUE",
AM605="Projet OCM (HUAWEI)","TRAVAUX-HUAWEI",
AM605="Projet OCM (NOKIA)","TRAVAUX -NOKIA",
AM605="ACCESS-ISSUE","ACCESS-ISSUE",
AM605="Projet OCM (ZTE, NOKIA, autres projets)","TRAVAUX OCM",
AM605="No root CAuse","No root cause",
AM605="ODU HS","TX ISSUE",
AM605="IP &amp; VLAN","TX ISSUE",
AM605="Warehouse HUAWEI","SPARE-ISSUE",
AM605="SPARE-HS","SPARE-ISSUE",
AM605="Power Telco","RAN ISSUE",AM605="no impacts","no impacts"
),"")</f>
        <v>no impacts</v>
      </c>
      <c r="AM605" s="67" t="s">
        <v>5605</v>
      </c>
      <c r="AN605" s="48" t="str" cm="1">
        <f t="array" ref="AN605">IFERROR(_xlfn.IFS(
AM605="MPR ISSUE","ACTIVE",
AM605="BSS Hardware Issue","ACTIVE",
AM605="Sites strategiques, MLL, Pylone, etc.","PASSIVE",
AM605="AKTIVCO DEFAUT GE &amp; POWER Cabinet","PASSIVE",
AM605="AKTIVCO Coupure ENEO &amp; Baisse de tension","PASSIVE",
AM605="Coupure ENEO &amp; Baisse de tension","PASSIVE",
AM605="Defaut GE &amp; POWER Cabinet","PASSIVE",
AM605="Sharing","PASSIVE",
AM605="Sites strategiques &amp; DataCenter","PASSIVE",
AM605="Exclu","Exclu",
AM605="SAT","ACTIVE",
AM605="SPARE-ISSUE","SPARE-ISSUE",
AM605="Fiber CAmtel","ACTIVE",
AM605="Fiber AOF","ACTIVE",
AM605="Projet OCM (HUAWEI)","PLANNED WORKS",
AM605="Projet OCM (NOKIA)","PLANNED WORKS",
AM605="ACCESS-ISSUE","ACCESS-ISSUE",
AM605="Projet OCM (ZTE, NOKIA, autres projets)","PLANNED WORKS",
AM605="No root CAuse","No root cause",
AM605="ODU HS","ACTIVE",
AM605="IP &amp; VLAN","ACTIVE",
AM605="Warehouse HUAWEI","SPARE-ISSUE",
AM605="SPARE-HS","SPARE-ISSUE",
AM605="Power Telco","ACTIVE", AM605="no impacts","no impacts"
),"")</f>
        <v>no impacts</v>
      </c>
      <c r="AO605" s="93" t="s">
        <v>5537</v>
      </c>
      <c r="AP605" s="101" t="str">
        <f t="shared" si="25"/>
        <v>EST_021</v>
      </c>
      <c r="AR605" s="17" t="s">
        <v>5537</v>
      </c>
      <c r="AS605" s="7" t="s">
        <v>5537</v>
      </c>
      <c r="AT605" s="6"/>
      <c r="AU605" s="7"/>
      <c r="AV605" s="3" t="s">
        <v>5537</v>
      </c>
      <c r="AW605" s="18" t="s">
        <v>5537</v>
      </c>
      <c r="AX605" s="18" t="s">
        <v>5537</v>
      </c>
      <c r="AY605" s="18" t="s">
        <v>5537</v>
      </c>
      <c r="AZ605" s="18" t="s">
        <v>5537</v>
      </c>
      <c r="BA605" s="18" t="s">
        <v>5537</v>
      </c>
      <c r="BB605" s="18" t="s">
        <v>5537</v>
      </c>
      <c r="BC605" s="18" t="s">
        <v>5537</v>
      </c>
      <c r="BD605" s="18" t="s">
        <v>5537</v>
      </c>
      <c r="BE605" s="18" t="s">
        <v>5537</v>
      </c>
      <c r="BF605" s="18" t="s">
        <v>5537</v>
      </c>
      <c r="BG605" s="18" t="s">
        <v>5537</v>
      </c>
      <c r="BH605" s="18" t="s">
        <v>5537</v>
      </c>
      <c r="BI605" s="9" t="s">
        <v>5537</v>
      </c>
      <c r="BJ605" s="14"/>
      <c r="BK605" s="14" t="s">
        <v>5537</v>
      </c>
      <c r="BL605" s="14" t="str">
        <f>_xlfn.XLOOKUP(B605,'[4]cell downs 18042026 17h'!$B:$B,'[4]cell downs 18042026 17h'!$B:$B,"")</f>
        <v/>
      </c>
      <c r="BM605" s="14" t="str">
        <f>_xlfn.XLOOKUP(B605,'[5]Cells Huawei 19042026 15h'!$B:$B,'[5]Cells Huawei 19042026 15h'!$B:$B,"")</f>
        <v/>
      </c>
      <c r="BN605" s="9" t="str">
        <f>_xlfn.XLOOKUP(B605,'[6]cells down 19042026 9H40'!$B:$B,'[6]cells down 19042026 9H40'!$B:$B,"")</f>
        <v/>
      </c>
      <c r="BO605" s="9" t="s">
        <v>1441</v>
      </c>
      <c r="BP605" s="9" t="s">
        <v>154</v>
      </c>
      <c r="BQ605" s="115"/>
    </row>
    <row r="606" spans="1:69" s="9" customFormat="1" x14ac:dyDescent="0.3">
      <c r="A606" s="1" t="s">
        <v>1018</v>
      </c>
      <c r="B606" s="8" t="s">
        <v>1019</v>
      </c>
      <c r="C606" s="3" t="str">
        <f>_xlfn.XLOOKUP(B606,'[1]daily break down'!$D:$D,'[1]daily break down'!$E:$E,"")</f>
        <v>OUEST</v>
      </c>
      <c r="D606" s="1" t="s">
        <v>11</v>
      </c>
      <c r="E606" s="1" t="s">
        <v>12</v>
      </c>
      <c r="F606" s="3" t="s">
        <v>102</v>
      </c>
      <c r="G606" s="1" t="s">
        <v>1018</v>
      </c>
      <c r="H606" s="33" t="str">
        <f>_xlfn.XLOOKUP(B606,[2]CALCULATION!$B:$B,[2]CALCULATION!$H:$H,"")</f>
        <v>NOKIA</v>
      </c>
      <c r="I606" s="28">
        <v>2.0331989281829367E-3</v>
      </c>
      <c r="J606" s="28">
        <v>1.4268062653894828E-4</v>
      </c>
      <c r="K606" s="28">
        <v>5.7464674886348065E-2</v>
      </c>
      <c r="L606" s="28">
        <v>3.5670156635055508E-5</v>
      </c>
      <c r="M606" s="28">
        <v>5.2970182602665302E-3</v>
      </c>
      <c r="N606" s="28">
        <v>1.5159816569787542E-3</v>
      </c>
      <c r="O606" s="28">
        <v>5.0651622421404256E-3</v>
      </c>
      <c r="P606" s="28">
        <v>0.98176755613769229</v>
      </c>
      <c r="Q606" s="28">
        <v>3.0835780306078489</v>
      </c>
      <c r="R606" s="28">
        <v>3.0820085437159181</v>
      </c>
      <c r="S606" s="94">
        <v>2.6968427159042143</v>
      </c>
      <c r="T606" s="94">
        <f>_xlfn.XLOOKUP(B606,'[3]Nur des jours'!$B:$B,'[3]Nur des jours'!$U:$U,"")</f>
        <v>2.2283325200537623</v>
      </c>
      <c r="U606" s="94">
        <v>3.0925134048448637</v>
      </c>
      <c r="V606" s="94">
        <v>3.0819728735592826</v>
      </c>
      <c r="W606" s="94">
        <v>2.2283325200537618</v>
      </c>
      <c r="X606" s="94">
        <v>2.033198928183448E-3</v>
      </c>
      <c r="Y606" s="94">
        <v>1.3733010304394972E-3</v>
      </c>
      <c r="Z606" s="94">
        <v>7.1340313269416245E-5</v>
      </c>
      <c r="AA606" s="94">
        <v>3.2281491754490967E-3</v>
      </c>
      <c r="AB606" s="94">
        <v>8.9175391586943995E-5</v>
      </c>
      <c r="AC606" s="94">
        <f>_xlfn.XLOOKUP(B606,'[3]Nur des jours'!$B:$B,'[3]Nur des jours'!$N:$N,"")</f>
        <v>6.9735156221011584E-3</v>
      </c>
      <c r="AD606" s="94">
        <v>6.9735156221011584E-3</v>
      </c>
      <c r="AE606" s="94">
        <v>0</v>
      </c>
      <c r="AF606" s="94">
        <v>0</v>
      </c>
      <c r="AG606" s="94">
        <v>1.3372327176179147E-2</v>
      </c>
      <c r="AH606" s="94">
        <v>6.9735156221011584E-3</v>
      </c>
      <c r="AI606" s="49" t="s">
        <v>5559</v>
      </c>
      <c r="AJ606" s="49"/>
      <c r="AK606" s="48" t="str" cm="1">
        <f t="array" ref="AK606">IFERROR(_xlfn.IFS(
AM606="MPR ISSUE","PDH",
AM606="BSS Hardware Issue","BSS",
AM606="Sites strategiques, MLL, Pylone, etc.","ENVTECH",
AM606="AKTIVCO DEFAUT GE &amp; POWER Cabinet","AKTIVCO",
AM606="AKTIVCO Coupure ENEO &amp; Baisse de tension","AKTIVCO GRID ONLY",
AM606="Coupure ENEO &amp; Baisse de tension","IHS GRID ONLY",
AM606="Defaut GE &amp; POWER Cabinet","IHS",
AM606="Sharing","Partners",
AM606="Sites strategiques &amp; DataCenter","SST &amp; DC",
AM606="Exclu","Exclu",
AM606="SAT","SAT",
AM606="SPARE-ISSUE","SPARE-ISSUE",
AM606="Fiber CAmtel","TRANS_FO_CAMTEL",
AM606="Fiber AOF","Fiber AOF",
AM606="Projet OCM (HUAWEI)","TRAVAUX-HUAWEI",
AM606="Projet OCM (NOKIA)","TRAVAUX-NOKIA",
AM606="ACCESS-ISSUE","ACCESS-ISSUE",
AM606="Projet OCM (ZTE, NOKIA, autres projets)","TRAVAUX OCM",
AM606="No root CAuse","No root cause",
AM606="ODU HS","PDH",
AM606="IP &amp; VLAN","PDH",
AM606="Warehouse HUAWEI","SPARE-ISSUE",
AM606="SPARE-HS","SPARE-ISSUE",
AM606="Power Telco","BSS",AM606="no impacts","no impacts"
),"")</f>
        <v>no impacts</v>
      </c>
      <c r="AL606" s="48" t="str" cm="1">
        <f t="array" ref="AL606">IFERROR(_xlfn.IFS(
AM606="MPR ISSUE","TX ISSUE",
AM606="BSS Hardware Issue","RAN ISSUE",
AM606="Sites strategiques, MLL, Pylone, etc.","ENVTECH",
AM606="AKTIVCO DEFAUT GE &amp; POWER Cabinet","POWER ISSUE",
AM606="AKTIVCO Coupure ENEO &amp; Baisse de tension","POWER ISSUE",
AM606="Coupure ENEO &amp; Baisse de tension","POWER ISSUE",
AM606="Defaut GE &amp; POWER Cabinet","POWER ISSUE",
AM606="Sharing","POWER ISSUE",
AM606="Sites strategiques &amp; DataCenter","POWER ISSUE",
AM606="Exclu","Exclu",
AM606="SAT","TX ISSUE",
AM606="SPARE-ISSUE","SPARE-ISSUE",
AM606="Fiber CAmtel","TX ISSUE",
AM606="Fiber AOF","TX ISSUE",
AM606="Projet OCM (HUAWEI)","TRAVAUX-HUAWEI",
AM606="Projet OCM (NOKIA)","TRAVAUX -NOKIA",
AM606="ACCESS-ISSUE","ACCESS-ISSUE",
AM606="Projet OCM (ZTE, NOKIA, autres projets)","TRAVAUX OCM",
AM606="No root CAuse","No root cause",
AM606="ODU HS","TX ISSUE",
AM606="IP &amp; VLAN","TX ISSUE",
AM606="Warehouse HUAWEI","SPARE-ISSUE",
AM606="SPARE-HS","SPARE-ISSUE",
AM606="Power Telco","RAN ISSUE",AM606="no impacts","no impacts"
),"")</f>
        <v>no impacts</v>
      </c>
      <c r="AM606" s="67" t="s">
        <v>5605</v>
      </c>
      <c r="AN606" s="48" t="str" cm="1">
        <f t="array" ref="AN606">IFERROR(_xlfn.IFS(
AM606="MPR ISSUE","ACTIVE",
AM606="BSS Hardware Issue","ACTIVE",
AM606="Sites strategiques, MLL, Pylone, etc.","PASSIVE",
AM606="AKTIVCO DEFAUT GE &amp; POWER Cabinet","PASSIVE",
AM606="AKTIVCO Coupure ENEO &amp; Baisse de tension","PASSIVE",
AM606="Coupure ENEO &amp; Baisse de tension","PASSIVE",
AM606="Defaut GE &amp; POWER Cabinet","PASSIVE",
AM606="Sharing","PASSIVE",
AM606="Sites strategiques &amp; DataCenter","PASSIVE",
AM606="Exclu","Exclu",
AM606="SAT","ACTIVE",
AM606="SPARE-ISSUE","SPARE-ISSUE",
AM606="Fiber CAmtel","ACTIVE",
AM606="Fiber AOF","ACTIVE",
AM606="Projet OCM (HUAWEI)","PLANNED WORKS",
AM606="Projet OCM (NOKIA)","PLANNED WORKS",
AM606="ACCESS-ISSUE","ACCESS-ISSUE",
AM606="Projet OCM (ZTE, NOKIA, autres projets)","PLANNED WORKS",
AM606="No root CAuse","No root cause",
AM606="ODU HS","ACTIVE",
AM606="IP &amp; VLAN","ACTIVE",
AM606="Warehouse HUAWEI","SPARE-ISSUE",
AM606="SPARE-HS","SPARE-ISSUE",
AM606="Power Telco","ACTIVE", AM606="no impacts","no impacts"
),"")</f>
        <v>no impacts</v>
      </c>
      <c r="AO606" s="93" t="s">
        <v>5537</v>
      </c>
      <c r="AP606" s="101" t="str">
        <f t="shared" si="25"/>
        <v>OST_038</v>
      </c>
      <c r="AR606" s="17" t="s">
        <v>5537</v>
      </c>
      <c r="AS606" s="7" t="s">
        <v>5537</v>
      </c>
      <c r="AT606" s="6"/>
      <c r="AU606" s="7"/>
      <c r="AV606" s="3" t="s">
        <v>5537</v>
      </c>
      <c r="AW606" s="18" t="s">
        <v>5537</v>
      </c>
      <c r="AX606" s="18" t="s">
        <v>5537</v>
      </c>
      <c r="AY606" s="18" t="s">
        <v>5537</v>
      </c>
      <c r="AZ606" s="18" t="s">
        <v>5537</v>
      </c>
      <c r="BA606" s="18" t="s">
        <v>5537</v>
      </c>
      <c r="BB606" s="18" t="s">
        <v>5537</v>
      </c>
      <c r="BC606" s="18" t="s">
        <v>5537</v>
      </c>
      <c r="BD606" s="18" t="s">
        <v>5537</v>
      </c>
      <c r="BE606" s="18" t="s">
        <v>5537</v>
      </c>
      <c r="BF606" s="18" t="s">
        <v>5537</v>
      </c>
      <c r="BG606" s="18" t="s">
        <v>5537</v>
      </c>
      <c r="BH606" s="18" t="s">
        <v>5537</v>
      </c>
      <c r="BI606" s="9" t="s">
        <v>5537</v>
      </c>
      <c r="BJ606" s="14"/>
      <c r="BK606" s="14" t="s">
        <v>5537</v>
      </c>
      <c r="BL606" s="14" t="str">
        <f>_xlfn.XLOOKUP(B606,'[4]cell downs 18042026 17h'!$B:$B,'[4]cell downs 18042026 17h'!$B:$B,"")</f>
        <v/>
      </c>
      <c r="BM606" s="14" t="str">
        <f>_xlfn.XLOOKUP(B606,'[5]Cells Huawei 19042026 15h'!$B:$B,'[5]Cells Huawei 19042026 15h'!$B:$B,"")</f>
        <v/>
      </c>
      <c r="BN606" s="9" t="str">
        <f>_xlfn.XLOOKUP(B606,'[6]cells down 19042026 9H40'!$B:$B,'[6]cells down 19042026 9H40'!$B:$B,"")</f>
        <v/>
      </c>
      <c r="BO606" s="9" t="s">
        <v>1019</v>
      </c>
      <c r="BP606" s="9" t="s">
        <v>5537</v>
      </c>
      <c r="BQ606" s="115"/>
    </row>
    <row r="607" spans="1:69" s="9" customFormat="1" x14ac:dyDescent="0.3">
      <c r="A607" s="1" t="s">
        <v>1490</v>
      </c>
      <c r="B607" s="8" t="s">
        <v>1491</v>
      </c>
      <c r="C607" s="3" t="str">
        <f>_xlfn.XLOOKUP(B607,'[1]daily break down'!$D:$D,'[1]daily break down'!$E:$E,"")</f>
        <v>EXTREME-NORD</v>
      </c>
      <c r="D607" s="1" t="s">
        <v>11</v>
      </c>
      <c r="E607" s="1" t="s">
        <v>83</v>
      </c>
      <c r="F607" s="3" t="s">
        <v>55</v>
      </c>
      <c r="G607" s="1" t="s">
        <v>1490</v>
      </c>
      <c r="H607" s="33" t="str">
        <f>_xlfn.XLOOKUP(B607,[2]CALCULATION!$B:$B,[2]CALCULATION!$H:$H,"")</f>
        <v>NOKIA</v>
      </c>
      <c r="I607" s="28">
        <v>6.77772198989218E-3</v>
      </c>
      <c r="J607" s="28">
        <v>5.5467003511896845E-2</v>
      </c>
      <c r="K607" s="28">
        <v>2.4969109644353612E-3</v>
      </c>
      <c r="L607" s="28">
        <v>3.9239443099376861E-3</v>
      </c>
      <c r="M607" s="28">
        <v>2.0868249284668478E-2</v>
      </c>
      <c r="N607" s="28">
        <v>2.6287033708913436</v>
      </c>
      <c r="O607" s="28">
        <v>9.0249748620993628</v>
      </c>
      <c r="P607" s="28">
        <v>9.1237432721086726</v>
      </c>
      <c r="Q607" s="28">
        <v>7.4402369677711047</v>
      </c>
      <c r="R607" s="28">
        <v>6.1670496816068621</v>
      </c>
      <c r="S607" s="94">
        <v>6.7766333498466702</v>
      </c>
      <c r="T607" s="94">
        <f>_xlfn.XLOOKUP(B607,'[3]Nur des jours'!$B:$B,'[3]Nur des jours'!$U:$U,"")</f>
        <v>1.2485999961063415E-3</v>
      </c>
      <c r="U607" s="94">
        <v>1.337708287478733E-3</v>
      </c>
      <c r="V607" s="94">
        <v>2.2295138124645555E-3</v>
      </c>
      <c r="W607" s="94">
        <v>1.2485999961063415E-3</v>
      </c>
      <c r="X607" s="94">
        <v>3.0321387849516928E-3</v>
      </c>
      <c r="Y607" s="94">
        <v>0.49327475254908182</v>
      </c>
      <c r="Z607" s="94">
        <v>3.9239443099376861E-3</v>
      </c>
      <c r="AA607" s="94">
        <v>2.0600707627172591E-2</v>
      </c>
      <c r="AB607" s="94">
        <v>0</v>
      </c>
      <c r="AC607" s="94">
        <f>_xlfn.XLOOKUP(B607,'[3]Nur des jours'!$B:$B,'[3]Nur des jours'!$N:$N,"")</f>
        <v>6.8665051521974146E-3</v>
      </c>
      <c r="AD607" s="94">
        <v>6.8665051521974146E-3</v>
      </c>
      <c r="AE607" s="94">
        <v>0</v>
      </c>
      <c r="AF607" s="94">
        <v>2.0453587251071846E-2</v>
      </c>
      <c r="AG607" s="94">
        <v>0</v>
      </c>
      <c r="AH607" s="94">
        <v>6.8665051521974146E-3</v>
      </c>
      <c r="AI607" s="49" t="s">
        <v>6659</v>
      </c>
      <c r="AJ607" s="49"/>
      <c r="AK607" s="48" t="str" cm="1">
        <f t="array" ref="AK607">IFERROR(_xlfn.IFS(
AM607="MPR ISSUE","PDH",
AM607="BSS Hardware Issue","BSS",
AM607="Sites strategiques, MLL, Pylone, etc.","ENVTECH",
AM607="AKTIVCO DEFAUT GE &amp; POWER Cabinet","AKTIVCO",
AM607="AKTIVCO Coupure ENEO &amp; Baisse de tension","AKTIVCO GRID ONLY",
AM607="Coupure ENEO &amp; Baisse de tension","IHS GRID ONLY",
AM607="Defaut GE &amp; POWER Cabinet","IHS",
AM607="Sharing","Partners",
AM607="Sites strategiques &amp; DataCenter","SST &amp; DC",
AM607="Exclu","Exclu",
AM607="SAT","SAT",
AM607="SPARE-ISSUE","SPARE-ISSUE",
AM607="Fiber CAmtel","TRANS_FO_CAMTEL",
AM607="Fiber AOF","Fiber AOF",
AM607="Projet OCM (HUAWEI)","TRAVAUX-HUAWEI",
AM607="Projet OCM (NOKIA)","TRAVAUX-NOKIA",
AM607="ACCESS-ISSUE","ACCESS-ISSUE",
AM607="Projet OCM (ZTE, NOKIA, autres projets)","TRAVAUX OCM",
AM607="No root CAuse","No root cause",
AM607="ODU HS","PDH",
AM607="IP &amp; VLAN","PDH",
AM607="Warehouse HUAWEI","SPARE-ISSUE",
AM607="SPARE-HS","SPARE-ISSUE",
AM607="Power Telco","BSS",AM607="no impacts","no impacts"
),"")</f>
        <v>no impacts</v>
      </c>
      <c r="AL607" s="48" t="str" cm="1">
        <f t="array" ref="AL607">IFERROR(_xlfn.IFS(
AM607="MPR ISSUE","TX ISSUE",
AM607="BSS Hardware Issue","RAN ISSUE",
AM607="Sites strategiques, MLL, Pylone, etc.","ENVTECH",
AM607="AKTIVCO DEFAUT GE &amp; POWER Cabinet","POWER ISSUE",
AM607="AKTIVCO Coupure ENEO &amp; Baisse de tension","POWER ISSUE",
AM607="Coupure ENEO &amp; Baisse de tension","POWER ISSUE",
AM607="Defaut GE &amp; POWER Cabinet","POWER ISSUE",
AM607="Sharing","POWER ISSUE",
AM607="Sites strategiques &amp; DataCenter","POWER ISSUE",
AM607="Exclu","Exclu",
AM607="SAT","TX ISSUE",
AM607="SPARE-ISSUE","SPARE-ISSUE",
AM607="Fiber CAmtel","TX ISSUE",
AM607="Fiber AOF","TX ISSUE",
AM607="Projet OCM (HUAWEI)","TRAVAUX-HUAWEI",
AM607="Projet OCM (NOKIA)","TRAVAUX -NOKIA",
AM607="ACCESS-ISSUE","ACCESS-ISSUE",
AM607="Projet OCM (ZTE, NOKIA, autres projets)","TRAVAUX OCM",
AM607="No root CAuse","No root cause",
AM607="ODU HS","TX ISSUE",
AM607="IP &amp; VLAN","TX ISSUE",
AM607="Warehouse HUAWEI","SPARE-ISSUE",
AM607="SPARE-HS","SPARE-ISSUE",
AM607="Power Telco","RAN ISSUE",AM607="no impacts","no impacts"
),"")</f>
        <v>no impacts</v>
      </c>
      <c r="AM607" s="67" t="s">
        <v>5605</v>
      </c>
      <c r="AN607" s="48" t="str" cm="1">
        <f t="array" ref="AN607">IFERROR(_xlfn.IFS(
AM607="MPR ISSUE","ACTIVE",
AM607="BSS Hardware Issue","ACTIVE",
AM607="Sites strategiques, MLL, Pylone, etc.","PASSIVE",
AM607="AKTIVCO DEFAUT GE &amp; POWER Cabinet","PASSIVE",
AM607="AKTIVCO Coupure ENEO &amp; Baisse de tension","PASSIVE",
AM607="Coupure ENEO &amp; Baisse de tension","PASSIVE",
AM607="Defaut GE &amp; POWER Cabinet","PASSIVE",
AM607="Sharing","PASSIVE",
AM607="Sites strategiques &amp; DataCenter","PASSIVE",
AM607="Exclu","Exclu",
AM607="SAT","ACTIVE",
AM607="SPARE-ISSUE","SPARE-ISSUE",
AM607="Fiber CAmtel","ACTIVE",
AM607="Fiber AOF","ACTIVE",
AM607="Projet OCM (HUAWEI)","PLANNED WORKS",
AM607="Projet OCM (NOKIA)","PLANNED WORKS",
AM607="ACCESS-ISSUE","ACCESS-ISSUE",
AM607="Projet OCM (ZTE, NOKIA, autres projets)","PLANNED WORKS",
AM607="No root CAuse","No root cause",
AM607="ODU HS","ACTIVE",
AM607="IP &amp; VLAN","ACTIVE",
AM607="Warehouse HUAWEI","SPARE-ISSUE",
AM607="SPARE-HS","SPARE-ISSUE",
AM607="Power Telco","ACTIVE", AM607="no impacts","no impacts"
),"")</f>
        <v>no impacts</v>
      </c>
      <c r="AO607" s="93" t="s">
        <v>5537</v>
      </c>
      <c r="AP607" s="101" t="str">
        <f t="shared" si="25"/>
        <v>EXN_034</v>
      </c>
      <c r="AR607" s="17" t="s">
        <v>5537</v>
      </c>
      <c r="AS607" s="7" t="s">
        <v>5537</v>
      </c>
      <c r="AT607" s="6"/>
      <c r="AU607" s="7"/>
      <c r="AV607" s="3" t="s">
        <v>5537</v>
      </c>
      <c r="AW607" s="18" t="s">
        <v>5537</v>
      </c>
      <c r="AX607" s="18" t="s">
        <v>5537</v>
      </c>
      <c r="AY607" s="18" t="s">
        <v>5537</v>
      </c>
      <c r="AZ607" s="18" t="s">
        <v>5537</v>
      </c>
      <c r="BA607" s="18" t="s">
        <v>5537</v>
      </c>
      <c r="BB607" s="18" t="s">
        <v>5537</v>
      </c>
      <c r="BC607" s="18" t="s">
        <v>5537</v>
      </c>
      <c r="BD607" s="18" t="s">
        <v>5537</v>
      </c>
      <c r="BE607" s="18" t="s">
        <v>5537</v>
      </c>
      <c r="BF607" s="18" t="s">
        <v>5537</v>
      </c>
      <c r="BG607" s="18" t="s">
        <v>5537</v>
      </c>
      <c r="BH607" s="18" t="s">
        <v>5537</v>
      </c>
      <c r="BI607" s="9" t="s">
        <v>5537</v>
      </c>
      <c r="BJ607" s="14"/>
      <c r="BK607" s="14" t="s">
        <v>5537</v>
      </c>
      <c r="BL607" s="14" t="str">
        <f>_xlfn.XLOOKUP(B607,'[4]cell downs 18042026 17h'!$B:$B,'[4]cell downs 18042026 17h'!$B:$B,"")</f>
        <v/>
      </c>
      <c r="BM607" s="14" t="str">
        <f>_xlfn.XLOOKUP(B607,'[5]Cells Huawei 19042026 15h'!$B:$B,'[5]Cells Huawei 19042026 15h'!$B:$B,"")</f>
        <v/>
      </c>
      <c r="BN607" s="9" t="str">
        <f>_xlfn.XLOOKUP(B607,'[6]cells down 19042026 9H40'!$B:$B,'[6]cells down 19042026 9H40'!$B:$B,"")</f>
        <v/>
      </c>
      <c r="BO607" s="9" t="s">
        <v>1491</v>
      </c>
      <c r="BP607" s="9" t="s">
        <v>5459</v>
      </c>
      <c r="BQ607" s="115"/>
    </row>
    <row r="608" spans="1:69" s="9" customFormat="1" x14ac:dyDescent="0.3">
      <c r="A608" s="1" t="s">
        <v>232</v>
      </c>
      <c r="B608" s="8" t="s">
        <v>233</v>
      </c>
      <c r="C608" s="3" t="str">
        <f>_xlfn.XLOOKUP(B608,'[1]daily break down'!$D:$D,'[1]daily break down'!$E:$E,"")</f>
        <v>CENTRE</v>
      </c>
      <c r="D608" s="1" t="s">
        <v>11</v>
      </c>
      <c r="E608" s="1" t="s">
        <v>66</v>
      </c>
      <c r="F608" s="3" t="s">
        <v>226</v>
      </c>
      <c r="G608" s="1" t="s">
        <v>234</v>
      </c>
      <c r="H608" s="33" t="str">
        <f>_xlfn.XLOOKUP(B608,[2]CALCULATION!$B:$B,[2]CALCULATION!$H:$H,"")</f>
        <v>NOKIA</v>
      </c>
      <c r="I608" s="28">
        <v>1.1949502472655355E-2</v>
      </c>
      <c r="J608" s="28">
        <v>0</v>
      </c>
      <c r="K608" s="28">
        <v>7.3658421386384107E-3</v>
      </c>
      <c r="L608" s="28">
        <v>6.8308349955626298E-3</v>
      </c>
      <c r="M608" s="28">
        <v>6.723824525658271E-3</v>
      </c>
      <c r="N608" s="28">
        <v>6.8486700738799719E-3</v>
      </c>
      <c r="O608" s="28">
        <v>6.6524842123887344E-3</v>
      </c>
      <c r="P608" s="28">
        <v>6.902175308832339E-3</v>
      </c>
      <c r="Q608" s="28">
        <v>6.9556376079816058E-3</v>
      </c>
      <c r="R608" s="28">
        <v>6.7951648389278623E-3</v>
      </c>
      <c r="S608" s="94">
        <v>6.7416596039756669E-3</v>
      </c>
      <c r="T608" s="94">
        <f>_xlfn.XLOOKUP(B608,'[3]Nur des jours'!$B:$B,'[3]Nur des jours'!$U:$U,"")</f>
        <v>6.7594509208018985E-3</v>
      </c>
      <c r="U608" s="94">
        <v>1.2353903162956008</v>
      </c>
      <c r="V608" s="94">
        <v>7.0983611703236277E-3</v>
      </c>
      <c r="W608" s="94">
        <v>6.7594509208018985E-3</v>
      </c>
      <c r="X608" s="94">
        <v>6.9200103871496516E-3</v>
      </c>
      <c r="Y608" s="94">
        <v>6.723824525658271E-3</v>
      </c>
      <c r="Z608" s="94">
        <v>6.7951648389277539E-3</v>
      </c>
      <c r="AA608" s="94">
        <v>6.7594511272239532E-3</v>
      </c>
      <c r="AB608" s="94">
        <v>6.6168140557538802E-3</v>
      </c>
      <c r="AC608" s="94">
        <f>_xlfn.XLOOKUP(B608,'[3]Nur des jours'!$B:$B,'[3]Nur des jours'!$N:$N,"")</f>
        <v>6.7059894473408214E-3</v>
      </c>
      <c r="AD608" s="94">
        <v>6.7059894473408214E-3</v>
      </c>
      <c r="AE608" s="94">
        <v>7.8684219992086624E-3</v>
      </c>
      <c r="AF608" s="94">
        <v>5.5782510684740001E-3</v>
      </c>
      <c r="AG608" s="94">
        <v>7.1136676538248733E-3</v>
      </c>
      <c r="AH608" s="94">
        <v>6.7059894473408214E-3</v>
      </c>
      <c r="AI608" s="49" t="s">
        <v>5559</v>
      </c>
      <c r="AJ608" s="49"/>
      <c r="AK608" s="48" t="str" cm="1">
        <f t="array" ref="AK608">IFERROR(_xlfn.IFS(
AM608="MPR ISSUE","PDH",
AM608="BSS Hardware Issue","BSS",
AM608="Sites strategiques, MLL, Pylone, etc.","ENVTECH",
AM608="AKTIVCO DEFAUT GE &amp; POWER Cabinet","AKTIVCO",
AM608="AKTIVCO Coupure ENEO &amp; Baisse de tension","AKTIVCO GRID ONLY",
AM608="Coupure ENEO &amp; Baisse de tension","IHS GRID ONLY",
AM608="Defaut GE &amp; POWER Cabinet","IHS",
AM608="Sharing","Partners",
AM608="Sites strategiques &amp; DataCenter","SST &amp; DC",
AM608="Exclu","Exclu",
AM608="SAT","SAT",
AM608="SPARE-ISSUE","SPARE-ISSUE",
AM608="Fiber CAmtel","TRANS_FO_CAMTEL",
AM608="Fiber AOF","Fiber AOF",
AM608="Projet OCM (HUAWEI)","TRAVAUX-HUAWEI",
AM608="Projet OCM (NOKIA)","TRAVAUX-NOKIA",
AM608="ACCESS-ISSUE","ACCESS-ISSUE",
AM608="Projet OCM (ZTE, NOKIA, autres projets)","TRAVAUX OCM",
AM608="No root CAuse","No root cause",
AM608="ODU HS","PDH",
AM608="IP &amp; VLAN","PDH",
AM608="Warehouse HUAWEI","SPARE-ISSUE",
AM608="SPARE-HS","SPARE-ISSUE",
AM608="Power Telco","BSS",AM608="no impacts","no impacts"
),"")</f>
        <v>no impacts</v>
      </c>
      <c r="AL608" s="48" t="str" cm="1">
        <f t="array" ref="AL608">IFERROR(_xlfn.IFS(
AM608="MPR ISSUE","TX ISSUE",
AM608="BSS Hardware Issue","RAN ISSUE",
AM608="Sites strategiques, MLL, Pylone, etc.","ENVTECH",
AM608="AKTIVCO DEFAUT GE &amp; POWER Cabinet","POWER ISSUE",
AM608="AKTIVCO Coupure ENEO &amp; Baisse de tension","POWER ISSUE",
AM608="Coupure ENEO &amp; Baisse de tension","POWER ISSUE",
AM608="Defaut GE &amp; POWER Cabinet","POWER ISSUE",
AM608="Sharing","POWER ISSUE",
AM608="Sites strategiques &amp; DataCenter","POWER ISSUE",
AM608="Exclu","Exclu",
AM608="SAT","TX ISSUE",
AM608="SPARE-ISSUE","SPARE-ISSUE",
AM608="Fiber CAmtel","TX ISSUE",
AM608="Fiber AOF","TX ISSUE",
AM608="Projet OCM (HUAWEI)","TRAVAUX-HUAWEI",
AM608="Projet OCM (NOKIA)","TRAVAUX -NOKIA",
AM608="ACCESS-ISSUE","ACCESS-ISSUE",
AM608="Projet OCM (ZTE, NOKIA, autres projets)","TRAVAUX OCM",
AM608="No root CAuse","No root cause",
AM608="ODU HS","TX ISSUE",
AM608="IP &amp; VLAN","TX ISSUE",
AM608="Warehouse HUAWEI","SPARE-ISSUE",
AM608="SPARE-HS","SPARE-ISSUE",
AM608="Power Telco","RAN ISSUE",AM608="no impacts","no impacts"
),"")</f>
        <v>no impacts</v>
      </c>
      <c r="AM608" s="67" t="s">
        <v>5605</v>
      </c>
      <c r="AN608" s="48" t="str" cm="1">
        <f t="array" ref="AN608">IFERROR(_xlfn.IFS(
AM608="MPR ISSUE","ACTIVE",
AM608="BSS Hardware Issue","ACTIVE",
AM608="Sites strategiques, MLL, Pylone, etc.","PASSIVE",
AM608="AKTIVCO DEFAUT GE &amp; POWER Cabinet","PASSIVE",
AM608="AKTIVCO Coupure ENEO &amp; Baisse de tension","PASSIVE",
AM608="Coupure ENEO &amp; Baisse de tension","PASSIVE",
AM608="Defaut GE &amp; POWER Cabinet","PASSIVE",
AM608="Sharing","PASSIVE",
AM608="Sites strategiques &amp; DataCenter","PASSIVE",
AM608="Exclu","Exclu",
AM608="SAT","ACTIVE",
AM608="SPARE-ISSUE","SPARE-ISSUE",
AM608="Fiber CAmtel","ACTIVE",
AM608="Fiber AOF","ACTIVE",
AM608="Projet OCM (HUAWEI)","PLANNED WORKS",
AM608="Projet OCM (NOKIA)","PLANNED WORKS",
AM608="ACCESS-ISSUE","ACCESS-ISSUE",
AM608="Projet OCM (ZTE, NOKIA, autres projets)","PLANNED WORKS",
AM608="No root CAuse","No root cause",
AM608="ODU HS","ACTIVE",
AM608="IP &amp; VLAN","ACTIVE",
AM608="Warehouse HUAWEI","SPARE-ISSUE",
AM608="SPARE-HS","SPARE-ISSUE",
AM608="Power Telco","ACTIVE", AM608="no impacts","no impacts"
),"")</f>
        <v>no impacts</v>
      </c>
      <c r="AO608" s="93" t="s">
        <v>5537</v>
      </c>
      <c r="AP608" s="101" t="str">
        <f t="shared" si="25"/>
        <v>EST_053</v>
      </c>
      <c r="AR608" s="17" t="s">
        <v>5537</v>
      </c>
      <c r="AS608" s="7" t="s">
        <v>5537</v>
      </c>
      <c r="AT608" s="6"/>
      <c r="AU608" s="7"/>
      <c r="AV608" s="3" t="s">
        <v>5537</v>
      </c>
      <c r="AW608" s="18" t="s">
        <v>5537</v>
      </c>
      <c r="AX608" s="18" t="s">
        <v>5537</v>
      </c>
      <c r="AY608" s="18" t="s">
        <v>5537</v>
      </c>
      <c r="AZ608" s="18" t="s">
        <v>5537</v>
      </c>
      <c r="BA608" s="18" t="s">
        <v>5537</v>
      </c>
      <c r="BB608" s="18" t="s">
        <v>5537</v>
      </c>
      <c r="BC608" s="18" t="s">
        <v>5537</v>
      </c>
      <c r="BD608" s="18" t="s">
        <v>5537</v>
      </c>
      <c r="BE608" s="18" t="s">
        <v>5537</v>
      </c>
      <c r="BF608" s="18" t="s">
        <v>5537</v>
      </c>
      <c r="BG608" s="18" t="s">
        <v>5537</v>
      </c>
      <c r="BH608" s="18" t="s">
        <v>5537</v>
      </c>
      <c r="BI608" s="9" t="s">
        <v>5537</v>
      </c>
      <c r="BJ608" s="14"/>
      <c r="BK608" s="14" t="s">
        <v>5537</v>
      </c>
      <c r="BL608" s="14" t="str">
        <f>_xlfn.XLOOKUP(B608,'[4]cell downs 18042026 17h'!$B:$B,'[4]cell downs 18042026 17h'!$B:$B,"")</f>
        <v/>
      </c>
      <c r="BM608" s="14" t="str">
        <f>_xlfn.XLOOKUP(B608,'[5]Cells Huawei 19042026 15h'!$B:$B,'[5]Cells Huawei 19042026 15h'!$B:$B,"")</f>
        <v/>
      </c>
      <c r="BN608" s="9" t="str">
        <f>_xlfn.XLOOKUP(B608,'[6]cells down 19042026 9H40'!$B:$B,'[6]cells down 19042026 9H40'!$B:$B,"")</f>
        <v/>
      </c>
      <c r="BO608" s="9" t="s">
        <v>233</v>
      </c>
      <c r="BP608" s="9" t="s">
        <v>12</v>
      </c>
      <c r="BQ608" s="115"/>
    </row>
    <row r="609" spans="1:69" s="9" customFormat="1" x14ac:dyDescent="0.3">
      <c r="A609" s="1" t="s">
        <v>1265</v>
      </c>
      <c r="B609" s="8" t="s">
        <v>1266</v>
      </c>
      <c r="C609" s="3" t="str">
        <f>_xlfn.XLOOKUP(B609,'[1]daily break down'!$D:$D,'[1]daily break down'!$E:$E,"")</f>
        <v>OUEST</v>
      </c>
      <c r="D609" s="1" t="s">
        <v>11</v>
      </c>
      <c r="E609" s="1" t="s">
        <v>154</v>
      </c>
      <c r="F609" s="3" t="s">
        <v>102</v>
      </c>
      <c r="G609" s="1" t="s">
        <v>1265</v>
      </c>
      <c r="H609" s="33" t="str">
        <f>_xlfn.XLOOKUP(B609,[2]CALCULATION!$B:$B,[2]CALCULATION!$H:$H,"")</f>
        <v>NOKIA</v>
      </c>
      <c r="I609" s="28">
        <v>0</v>
      </c>
      <c r="J609" s="28">
        <v>0</v>
      </c>
      <c r="K609" s="28">
        <v>0</v>
      </c>
      <c r="L609" s="28">
        <v>0</v>
      </c>
      <c r="M609" s="28">
        <v>0</v>
      </c>
      <c r="N609" s="28">
        <v>1.6040031808880086</v>
      </c>
      <c r="O609" s="28">
        <v>0</v>
      </c>
      <c r="P609" s="28">
        <v>0</v>
      </c>
      <c r="Q609" s="28">
        <v>1.6239855255648601</v>
      </c>
      <c r="R609" s="28">
        <v>0</v>
      </c>
      <c r="S609" s="94">
        <v>8.6143428273022515E-2</v>
      </c>
      <c r="T609" s="94">
        <f>_xlfn.XLOOKUP(B609,'[3]Nur des jours'!$B:$B,'[3]Nur des jours'!$U:$U,"")</f>
        <v>5.1971418216891649E-2</v>
      </c>
      <c r="U609" s="94">
        <v>8.8194462279522989E-2</v>
      </c>
      <c r="V609" s="94">
        <v>0</v>
      </c>
      <c r="W609" s="94">
        <v>3.8684284870431719E-2</v>
      </c>
      <c r="X609" s="94">
        <v>6.4438137960751277E-2</v>
      </c>
      <c r="Y609" s="94">
        <v>1.908353379961358E-2</v>
      </c>
      <c r="Z609" s="94">
        <v>6.2886486147137821E-2</v>
      </c>
      <c r="AA609" s="94">
        <v>2.1812300782175231E-2</v>
      </c>
      <c r="AB609" s="94">
        <v>1.5623528606038606E-2</v>
      </c>
      <c r="AC609" s="94">
        <f>_xlfn.XLOOKUP(B609,'[3]Nur des jours'!$B:$B,'[3]Nur des jours'!$N:$N,"")</f>
        <v>6.6881543690238262E-3</v>
      </c>
      <c r="AD609" s="94">
        <v>6.6881543690238262E-3</v>
      </c>
      <c r="AE609" s="94">
        <v>0</v>
      </c>
      <c r="AF609" s="94">
        <v>1.9922325244551602E-2</v>
      </c>
      <c r="AG609" s="94">
        <v>0</v>
      </c>
      <c r="AH609" s="94">
        <v>6.6881543690238262E-3</v>
      </c>
      <c r="AI609" s="49" t="s">
        <v>5559</v>
      </c>
      <c r="AJ609" s="49"/>
      <c r="AK609" s="48" t="str" cm="1">
        <f t="array" ref="AK609">IFERROR(_xlfn.IFS(
AM609="MPR ISSUE","PDH",
AM609="BSS Hardware Issue","BSS",
AM609="Sites strategiques, MLL, Pylone, etc.","ENVTECH",
AM609="AKTIVCO DEFAUT GE &amp; POWER Cabinet","AKTIVCO",
AM609="AKTIVCO Coupure ENEO &amp; Baisse de tension","AKTIVCO GRID ONLY",
AM609="Coupure ENEO &amp; Baisse de tension","IHS GRID ONLY",
AM609="Defaut GE &amp; POWER Cabinet","IHS",
AM609="Sharing","Partners",
AM609="Sites strategiques &amp; DataCenter","SST &amp; DC",
AM609="Exclu","Exclu",
AM609="SAT","SAT",
AM609="SPARE-ISSUE","SPARE-ISSUE",
AM609="Fiber CAmtel","TRANS_FO_CAMTEL",
AM609="Fiber AOF","Fiber AOF",
AM609="Projet OCM (HUAWEI)","TRAVAUX-HUAWEI",
AM609="Projet OCM (NOKIA)","TRAVAUX-NOKIA",
AM609="ACCESS-ISSUE","ACCESS-ISSUE",
AM609="Projet OCM (ZTE, NOKIA, autres projets)","TRAVAUX OCM",
AM609="No root CAuse","No root cause",
AM609="ODU HS","PDH",
AM609="IP &amp; VLAN","PDH",
AM609="Warehouse HUAWEI","SPARE-ISSUE",
AM609="SPARE-HS","SPARE-ISSUE",
AM609="Power Telco","BSS",AM609="no impacts","no impacts"
),"")</f>
        <v>no impacts</v>
      </c>
      <c r="AL609" s="48" t="str" cm="1">
        <f t="array" ref="AL609">IFERROR(_xlfn.IFS(
AM609="MPR ISSUE","TX ISSUE",
AM609="BSS Hardware Issue","RAN ISSUE",
AM609="Sites strategiques, MLL, Pylone, etc.","ENVTECH",
AM609="AKTIVCO DEFAUT GE &amp; POWER Cabinet","POWER ISSUE",
AM609="AKTIVCO Coupure ENEO &amp; Baisse de tension","POWER ISSUE",
AM609="Coupure ENEO &amp; Baisse de tension","POWER ISSUE",
AM609="Defaut GE &amp; POWER Cabinet","POWER ISSUE",
AM609="Sharing","POWER ISSUE",
AM609="Sites strategiques &amp; DataCenter","POWER ISSUE",
AM609="Exclu","Exclu",
AM609="SAT","TX ISSUE",
AM609="SPARE-ISSUE","SPARE-ISSUE",
AM609="Fiber CAmtel","TX ISSUE",
AM609="Fiber AOF","TX ISSUE",
AM609="Projet OCM (HUAWEI)","TRAVAUX-HUAWEI",
AM609="Projet OCM (NOKIA)","TRAVAUX -NOKIA",
AM609="ACCESS-ISSUE","ACCESS-ISSUE",
AM609="Projet OCM (ZTE, NOKIA, autres projets)","TRAVAUX OCM",
AM609="No root CAuse","No root cause",
AM609="ODU HS","TX ISSUE",
AM609="IP &amp; VLAN","TX ISSUE",
AM609="Warehouse HUAWEI","SPARE-ISSUE",
AM609="SPARE-HS","SPARE-ISSUE",
AM609="Power Telco","RAN ISSUE",AM609="no impacts","no impacts"
),"")</f>
        <v>no impacts</v>
      </c>
      <c r="AM609" s="67" t="s">
        <v>5605</v>
      </c>
      <c r="AN609" s="48" t="str" cm="1">
        <f t="array" ref="AN609">IFERROR(_xlfn.IFS(
AM609="MPR ISSUE","ACTIVE",
AM609="BSS Hardware Issue","ACTIVE",
AM609="Sites strategiques, MLL, Pylone, etc.","PASSIVE",
AM609="AKTIVCO DEFAUT GE &amp; POWER Cabinet","PASSIVE",
AM609="AKTIVCO Coupure ENEO &amp; Baisse de tension","PASSIVE",
AM609="Coupure ENEO &amp; Baisse de tension","PASSIVE",
AM609="Defaut GE &amp; POWER Cabinet","PASSIVE",
AM609="Sharing","PASSIVE",
AM609="Sites strategiques &amp; DataCenter","PASSIVE",
AM609="Exclu","Exclu",
AM609="SAT","ACTIVE",
AM609="SPARE-ISSUE","SPARE-ISSUE",
AM609="Fiber CAmtel","ACTIVE",
AM609="Fiber AOF","ACTIVE",
AM609="Projet OCM (HUAWEI)","PLANNED WORKS",
AM609="Projet OCM (NOKIA)","PLANNED WORKS",
AM609="ACCESS-ISSUE","ACCESS-ISSUE",
AM609="Projet OCM (ZTE, NOKIA, autres projets)","PLANNED WORKS",
AM609="No root CAuse","No root cause",
AM609="ODU HS","ACTIVE",
AM609="IP &amp; VLAN","ACTIVE",
AM609="Warehouse HUAWEI","SPARE-ISSUE",
AM609="SPARE-HS","SPARE-ISSUE",
AM609="Power Telco","ACTIVE", AM609="no impacts","no impacts"
),"")</f>
        <v>no impacts</v>
      </c>
      <c r="AO609" s="93" t="s">
        <v>5537</v>
      </c>
      <c r="AP609" s="101" t="str">
        <f t="shared" si="25"/>
        <v>OST_193</v>
      </c>
      <c r="AR609" s="17" t="s">
        <v>5537</v>
      </c>
      <c r="AS609" s="7" t="s">
        <v>5537</v>
      </c>
      <c r="AT609" s="6"/>
      <c r="AU609" s="7"/>
      <c r="AV609" s="3" t="s">
        <v>5537</v>
      </c>
      <c r="AW609" s="18" t="s">
        <v>5537</v>
      </c>
      <c r="AX609" s="18" t="s">
        <v>5537</v>
      </c>
      <c r="AY609" s="18" t="s">
        <v>5537</v>
      </c>
      <c r="AZ609" s="18" t="s">
        <v>5537</v>
      </c>
      <c r="BA609" s="18" t="s">
        <v>5537</v>
      </c>
      <c r="BB609" s="18" t="s">
        <v>5537</v>
      </c>
      <c r="BC609" s="18" t="s">
        <v>5537</v>
      </c>
      <c r="BD609" s="18" t="s">
        <v>5537</v>
      </c>
      <c r="BE609" s="18" t="s">
        <v>5537</v>
      </c>
      <c r="BF609" s="18" t="s">
        <v>5537</v>
      </c>
      <c r="BG609" s="18" t="s">
        <v>5537</v>
      </c>
      <c r="BH609" s="18" t="s">
        <v>5537</v>
      </c>
      <c r="BI609" s="9" t="s">
        <v>5537</v>
      </c>
      <c r="BJ609" s="14"/>
      <c r="BK609" s="14" t="s">
        <v>5537</v>
      </c>
      <c r="BL609" s="14" t="str">
        <f>_xlfn.XLOOKUP(B609,'[4]cell downs 18042026 17h'!$B:$B,'[4]cell downs 18042026 17h'!$B:$B,"")</f>
        <v/>
      </c>
      <c r="BM609" s="14" t="str">
        <f>_xlfn.XLOOKUP(B609,'[5]Cells Huawei 19042026 15h'!$B:$B,'[5]Cells Huawei 19042026 15h'!$B:$B,"")</f>
        <v/>
      </c>
      <c r="BN609" s="9" t="str">
        <f>_xlfn.XLOOKUP(B609,'[6]cells down 19042026 9H40'!$B:$B,'[6]cells down 19042026 9H40'!$B:$B,"")</f>
        <v/>
      </c>
      <c r="BO609" s="9" t="s">
        <v>1266</v>
      </c>
      <c r="BP609" s="9" t="s">
        <v>5459</v>
      </c>
      <c r="BQ609" s="115"/>
    </row>
    <row r="610" spans="1:69" s="9" customFormat="1" x14ac:dyDescent="0.3">
      <c r="A610" s="1" t="s">
        <v>719</v>
      </c>
      <c r="B610" s="8" t="s">
        <v>967</v>
      </c>
      <c r="C610" s="3" t="str">
        <f>_xlfn.XLOOKUP(B610,'[1]daily break down'!$D:$D,'[1]daily break down'!$E:$E,"")</f>
        <v>EXTREME-NORD</v>
      </c>
      <c r="D610" s="1" t="s">
        <v>11</v>
      </c>
      <c r="E610" s="1" t="s">
        <v>12</v>
      </c>
      <c r="F610" s="3" t="s">
        <v>55</v>
      </c>
      <c r="G610" s="1" t="s">
        <v>719</v>
      </c>
      <c r="H610" s="33" t="str">
        <f>_xlfn.XLOOKUP(B610,[2]CALCULATION!$B:$B,[2]CALCULATION!$H:$H,"")</f>
        <v>NOKIA</v>
      </c>
      <c r="I610" s="28">
        <v>0.23333032236829862</v>
      </c>
      <c r="J610" s="28">
        <v>0.59597723953319981</v>
      </c>
      <c r="K610" s="28">
        <v>0.92546130111667813</v>
      </c>
      <c r="L610" s="28">
        <v>0</v>
      </c>
      <c r="M610" s="28">
        <v>0</v>
      </c>
      <c r="N610" s="28">
        <v>0</v>
      </c>
      <c r="O610" s="28">
        <v>0</v>
      </c>
      <c r="P610" s="28">
        <v>0.10539955596344142</v>
      </c>
      <c r="Q610" s="28">
        <v>0</v>
      </c>
      <c r="R610" s="28">
        <v>0.11074796143878519</v>
      </c>
      <c r="S610" s="94">
        <v>0</v>
      </c>
      <c r="T610" s="94">
        <f>_xlfn.XLOOKUP(B610,'[3]Nur des jours'!$B:$B,'[3]Nur des jours'!$U:$U,"")</f>
        <v>0.42694501507528732</v>
      </c>
      <c r="U610" s="94">
        <v>0.13122420095732315</v>
      </c>
      <c r="V610" s="94">
        <v>1.9673216462817208E-2</v>
      </c>
      <c r="W610" s="94">
        <v>0.42694501507528737</v>
      </c>
      <c r="X610" s="94">
        <v>6.02129584658272E-2</v>
      </c>
      <c r="Y610" s="94">
        <v>7.0129256849387617E-2</v>
      </c>
      <c r="Z610" s="94">
        <v>5.1668221885495955E-2</v>
      </c>
      <c r="AA610" s="94">
        <v>0</v>
      </c>
      <c r="AB610" s="94">
        <v>0.20790936558055348</v>
      </c>
      <c r="AC610" s="94">
        <f>_xlfn.XLOOKUP(B610,'[3]Nur des jours'!$B:$B,'[3]Nur des jours'!$N:$N,"")</f>
        <v>6.6881543690234654E-3</v>
      </c>
      <c r="AD610" s="94">
        <v>6.6881543690234654E-3</v>
      </c>
      <c r="AE610" s="94">
        <v>4.6835845233384889E-2</v>
      </c>
      <c r="AF610" s="94">
        <v>0</v>
      </c>
      <c r="AG610" s="94">
        <v>0</v>
      </c>
      <c r="AH610" s="94">
        <v>6.6881543690234654E-3</v>
      </c>
      <c r="AI610" s="49" t="s">
        <v>6659</v>
      </c>
      <c r="AJ610" s="49"/>
      <c r="AK610" s="48" t="str" cm="1">
        <f t="array" ref="AK610">IFERROR(_xlfn.IFS(
AM610="MPR ISSUE","PDH",
AM610="BSS Hardware Issue","BSS",
AM610="Sites strategiques, MLL, Pylone, etc.","ENVTECH",
AM610="AKTIVCO DEFAUT GE &amp; POWER Cabinet","AKTIVCO",
AM610="AKTIVCO Coupure ENEO &amp; Baisse de tension","AKTIVCO GRID ONLY",
AM610="Coupure ENEO &amp; Baisse de tension","IHS GRID ONLY",
AM610="Defaut GE &amp; POWER Cabinet","IHS",
AM610="Sharing","Partners",
AM610="Sites strategiques &amp; DataCenter","SST &amp; DC",
AM610="Exclu","Exclu",
AM610="SAT","SAT",
AM610="SPARE-ISSUE","SPARE-ISSUE",
AM610="Fiber CAmtel","TRANS_FO_CAMTEL",
AM610="Fiber AOF","Fiber AOF",
AM610="Projet OCM (HUAWEI)","TRAVAUX-HUAWEI",
AM610="Projet OCM (NOKIA)","TRAVAUX-NOKIA",
AM610="ACCESS-ISSUE","ACCESS-ISSUE",
AM610="Projet OCM (ZTE, NOKIA, autres projets)","TRAVAUX OCM",
AM610="No root CAuse","No root cause",
AM610="ODU HS","PDH",
AM610="IP &amp; VLAN","PDH",
AM610="Warehouse HUAWEI","SPARE-ISSUE",
AM610="SPARE-HS","SPARE-ISSUE",
AM610="Power Telco","BSS",AM610="no impacts","no impacts"
),"")</f>
        <v>no impacts</v>
      </c>
      <c r="AL610" s="48" t="str" cm="1">
        <f t="array" ref="AL610">IFERROR(_xlfn.IFS(
AM610="MPR ISSUE","TX ISSUE",
AM610="BSS Hardware Issue","RAN ISSUE",
AM610="Sites strategiques, MLL, Pylone, etc.","ENVTECH",
AM610="AKTIVCO DEFAUT GE &amp; POWER Cabinet","POWER ISSUE",
AM610="AKTIVCO Coupure ENEO &amp; Baisse de tension","POWER ISSUE",
AM610="Coupure ENEO &amp; Baisse de tension","POWER ISSUE",
AM610="Defaut GE &amp; POWER Cabinet","POWER ISSUE",
AM610="Sharing","POWER ISSUE",
AM610="Sites strategiques &amp; DataCenter","POWER ISSUE",
AM610="Exclu","Exclu",
AM610="SAT","TX ISSUE",
AM610="SPARE-ISSUE","SPARE-ISSUE",
AM610="Fiber CAmtel","TX ISSUE",
AM610="Fiber AOF","TX ISSUE",
AM610="Projet OCM (HUAWEI)","TRAVAUX-HUAWEI",
AM610="Projet OCM (NOKIA)","TRAVAUX -NOKIA",
AM610="ACCESS-ISSUE","ACCESS-ISSUE",
AM610="Projet OCM (ZTE, NOKIA, autres projets)","TRAVAUX OCM",
AM610="No root CAuse","No root cause",
AM610="ODU HS","TX ISSUE",
AM610="IP &amp; VLAN","TX ISSUE",
AM610="Warehouse HUAWEI","SPARE-ISSUE",
AM610="SPARE-HS","SPARE-ISSUE",
AM610="Power Telco","RAN ISSUE",AM610="no impacts","no impacts"
),"")</f>
        <v>no impacts</v>
      </c>
      <c r="AM610" s="67" t="s">
        <v>5605</v>
      </c>
      <c r="AN610" s="48" t="str" cm="1">
        <f t="array" ref="AN610">IFERROR(_xlfn.IFS(
AM610="MPR ISSUE","ACTIVE",
AM610="BSS Hardware Issue","ACTIVE",
AM610="Sites strategiques, MLL, Pylone, etc.","PASSIVE",
AM610="AKTIVCO DEFAUT GE &amp; POWER Cabinet","PASSIVE",
AM610="AKTIVCO Coupure ENEO &amp; Baisse de tension","PASSIVE",
AM610="Coupure ENEO &amp; Baisse de tension","PASSIVE",
AM610="Defaut GE &amp; POWER Cabinet","PASSIVE",
AM610="Sharing","PASSIVE",
AM610="Sites strategiques &amp; DataCenter","PASSIVE",
AM610="Exclu","Exclu",
AM610="SAT","ACTIVE",
AM610="SPARE-ISSUE","SPARE-ISSUE",
AM610="Fiber CAmtel","ACTIVE",
AM610="Fiber AOF","ACTIVE",
AM610="Projet OCM (HUAWEI)","PLANNED WORKS",
AM610="Projet OCM (NOKIA)","PLANNED WORKS",
AM610="ACCESS-ISSUE","ACCESS-ISSUE",
AM610="Projet OCM (ZTE, NOKIA, autres projets)","PLANNED WORKS",
AM610="No root CAuse","No root cause",
AM610="ODU HS","ACTIVE",
AM610="IP &amp; VLAN","ACTIVE",
AM610="Warehouse HUAWEI","SPARE-ISSUE",
AM610="SPARE-HS","SPARE-ISSUE",
AM610="Power Telco","ACTIVE", AM610="no impacts","no impacts"
),"")</f>
        <v>no impacts</v>
      </c>
      <c r="AO610" s="93" t="s">
        <v>5537</v>
      </c>
      <c r="AP610" s="101" t="str">
        <f t="shared" si="25"/>
        <v>EXN_011</v>
      </c>
      <c r="AR610" s="17" t="s">
        <v>5537</v>
      </c>
      <c r="AS610" s="7" t="s">
        <v>5537</v>
      </c>
      <c r="AT610" s="6"/>
      <c r="AU610" s="7"/>
      <c r="AV610" s="3" t="s">
        <v>5537</v>
      </c>
      <c r="AW610" s="18" t="s">
        <v>5537</v>
      </c>
      <c r="AX610" s="18" t="s">
        <v>5537</v>
      </c>
      <c r="AY610" s="18" t="s">
        <v>5537</v>
      </c>
      <c r="AZ610" s="18" t="s">
        <v>5537</v>
      </c>
      <c r="BA610" s="18" t="s">
        <v>5537</v>
      </c>
      <c r="BB610" s="18" t="s">
        <v>5537</v>
      </c>
      <c r="BC610" s="18" t="s">
        <v>5537</v>
      </c>
      <c r="BD610" s="18" t="s">
        <v>5537</v>
      </c>
      <c r="BE610" s="18" t="s">
        <v>5537</v>
      </c>
      <c r="BF610" s="18" t="s">
        <v>5537</v>
      </c>
      <c r="BG610" s="18" t="s">
        <v>5537</v>
      </c>
      <c r="BH610" s="18" t="s">
        <v>5537</v>
      </c>
      <c r="BI610" s="9" t="s">
        <v>5537</v>
      </c>
      <c r="BJ610" s="14"/>
      <c r="BK610" s="14" t="s">
        <v>5537</v>
      </c>
      <c r="BL610" s="14" t="str">
        <f>_xlfn.XLOOKUP(B610,'[4]cell downs 18042026 17h'!$B:$B,'[4]cell downs 18042026 17h'!$B:$B,"")</f>
        <v/>
      </c>
      <c r="BM610" s="14" t="str">
        <f>_xlfn.XLOOKUP(B610,'[5]Cells Huawei 19042026 15h'!$B:$B,'[5]Cells Huawei 19042026 15h'!$B:$B,"")</f>
        <v/>
      </c>
      <c r="BN610" s="9" t="str">
        <f>_xlfn.XLOOKUP(B610,'[6]cells down 19042026 9H40'!$B:$B,'[6]cells down 19042026 9H40'!$B:$B,"")</f>
        <v/>
      </c>
      <c r="BO610" s="9" t="s">
        <v>967</v>
      </c>
      <c r="BP610" s="9" t="s">
        <v>12</v>
      </c>
      <c r="BQ610" s="115"/>
    </row>
    <row r="611" spans="1:69" s="9" customFormat="1" x14ac:dyDescent="0.3">
      <c r="A611" s="1" t="s">
        <v>1482</v>
      </c>
      <c r="B611" s="8" t="s">
        <v>1483</v>
      </c>
      <c r="C611" s="3" t="str">
        <f>_xlfn.XLOOKUP(B611,'[1]daily break down'!$D:$D,'[1]daily break down'!$E:$E,"")</f>
        <v>EXTREME-NORD</v>
      </c>
      <c r="D611" s="1" t="s">
        <v>1484</v>
      </c>
      <c r="E611" s="1"/>
      <c r="F611" s="3" t="s">
        <v>55</v>
      </c>
      <c r="G611" s="1" t="s">
        <v>1485</v>
      </c>
      <c r="H611" s="33" t="str">
        <f>_xlfn.XLOOKUP(B611,[2]CALCULATION!$B:$B,[2]CALCULATION!$H:$H,"")</f>
        <v>NOKIA</v>
      </c>
      <c r="I611" s="28">
        <v>1.6676763317234909E-2</v>
      </c>
      <c r="J611" s="28">
        <v>2.0511527074674081E-2</v>
      </c>
      <c r="K611" s="28">
        <v>2.6217565126571977E-2</v>
      </c>
      <c r="L611" s="28">
        <v>1.0539357694282478</v>
      </c>
      <c r="M611" s="28">
        <v>6.8223122661415739E-2</v>
      </c>
      <c r="N611" s="28">
        <v>2.0689888179671278E-2</v>
      </c>
      <c r="O611" s="28">
        <v>5.1543376337274127E-2</v>
      </c>
      <c r="P611" s="28">
        <v>0.17906418630665491</v>
      </c>
      <c r="Q611" s="28">
        <v>2.0421164673418313E-2</v>
      </c>
      <c r="R611" s="28">
        <v>1.8727916024701577E-3</v>
      </c>
      <c r="S611" s="94">
        <v>4.8154711456969632E-3</v>
      </c>
      <c r="T611" s="94">
        <f>_xlfn.XLOOKUP(B611,'[3]Nur des jours'!$B:$B,'[3]Nur des jours'!$U:$U,"")</f>
        <v>0.36057784173265506</v>
      </c>
      <c r="U611" s="94">
        <v>0.26183410213583802</v>
      </c>
      <c r="V611" s="94">
        <v>0.27690561550809861</v>
      </c>
      <c r="W611" s="94">
        <v>0.36057784173265506</v>
      </c>
      <c r="X611" s="94">
        <v>1.2841999559795736E-2</v>
      </c>
      <c r="Y611" s="94">
        <v>3.567222099943289E-3</v>
      </c>
      <c r="Z611" s="94">
        <v>2.5238096357098734E-2</v>
      </c>
      <c r="AA611" s="94">
        <v>2.4167929727115886E-2</v>
      </c>
      <c r="AB611" s="94">
        <v>4.0666331939353595E-2</v>
      </c>
      <c r="AC611" s="94">
        <f>_xlfn.XLOOKUP(B611,'[3]Nur des jours'!$B:$B,'[3]Nur des jours'!$N:$N,"")</f>
        <v>6.5098035858495544E-3</v>
      </c>
      <c r="AD611" s="94">
        <v>6.5098035858495544E-3</v>
      </c>
      <c r="AE611" s="94">
        <v>0</v>
      </c>
      <c r="AF611" s="94">
        <v>1.9391063238029322E-2</v>
      </c>
      <c r="AG611" s="94">
        <v>0</v>
      </c>
      <c r="AH611" s="94">
        <v>6.5098035858495544E-3</v>
      </c>
      <c r="AI611" s="49" t="s">
        <v>6659</v>
      </c>
      <c r="AJ611" s="49"/>
      <c r="AK611" s="48" t="str" cm="1">
        <f t="array" ref="AK611">IFERROR(_xlfn.IFS(
AM611="MPR ISSUE","PDH",
AM611="BSS Hardware Issue","BSS",
AM611="Sites strategiques, MLL, Pylone, etc.","ENVTECH",
AM611="AKTIVCO DEFAUT GE &amp; POWER Cabinet","AKTIVCO",
AM611="AKTIVCO Coupure ENEO &amp; Baisse de tension","AKTIVCO GRID ONLY",
AM611="Coupure ENEO &amp; Baisse de tension","IHS GRID ONLY",
AM611="Defaut GE &amp; POWER Cabinet","IHS",
AM611="Sharing","Partners",
AM611="Sites strategiques &amp; DataCenter","SST &amp; DC",
AM611="Exclu","Exclu",
AM611="SAT","SAT",
AM611="SPARE-ISSUE","SPARE-ISSUE",
AM611="Fiber CAmtel","TRANS_FO_CAMTEL",
AM611="Fiber AOF","Fiber AOF",
AM611="Projet OCM (HUAWEI)","TRAVAUX-HUAWEI",
AM611="Projet OCM (NOKIA)","TRAVAUX-NOKIA",
AM611="ACCESS-ISSUE","ACCESS-ISSUE",
AM611="Projet OCM (ZTE, NOKIA, autres projets)","TRAVAUX OCM",
AM611="No root CAuse","No root cause",
AM611="ODU HS","PDH",
AM611="IP &amp; VLAN","PDH",
AM611="Warehouse HUAWEI","SPARE-ISSUE",
AM611="SPARE-HS","SPARE-ISSUE",
AM611="Power Telco","BSS",AM611="no impacts","no impacts"
),"")</f>
        <v>no impacts</v>
      </c>
      <c r="AL611" s="48" t="str" cm="1">
        <f t="array" ref="AL611">IFERROR(_xlfn.IFS(
AM611="MPR ISSUE","TX ISSUE",
AM611="BSS Hardware Issue","RAN ISSUE",
AM611="Sites strategiques, MLL, Pylone, etc.","ENVTECH",
AM611="AKTIVCO DEFAUT GE &amp; POWER Cabinet","POWER ISSUE",
AM611="AKTIVCO Coupure ENEO &amp; Baisse de tension","POWER ISSUE",
AM611="Coupure ENEO &amp; Baisse de tension","POWER ISSUE",
AM611="Defaut GE &amp; POWER Cabinet","POWER ISSUE",
AM611="Sharing","POWER ISSUE",
AM611="Sites strategiques &amp; DataCenter","POWER ISSUE",
AM611="Exclu","Exclu",
AM611="SAT","TX ISSUE",
AM611="SPARE-ISSUE","SPARE-ISSUE",
AM611="Fiber CAmtel","TX ISSUE",
AM611="Fiber AOF","TX ISSUE",
AM611="Projet OCM (HUAWEI)","TRAVAUX-HUAWEI",
AM611="Projet OCM (NOKIA)","TRAVAUX -NOKIA",
AM611="ACCESS-ISSUE","ACCESS-ISSUE",
AM611="Projet OCM (ZTE, NOKIA, autres projets)","TRAVAUX OCM",
AM611="No root CAuse","No root cause",
AM611="ODU HS","TX ISSUE",
AM611="IP &amp; VLAN","TX ISSUE",
AM611="Warehouse HUAWEI","SPARE-ISSUE",
AM611="SPARE-HS","SPARE-ISSUE",
AM611="Power Telco","RAN ISSUE",AM611="no impacts","no impacts"
),"")</f>
        <v>no impacts</v>
      </c>
      <c r="AM611" s="67" t="s">
        <v>5605</v>
      </c>
      <c r="AN611" s="48" t="str" cm="1">
        <f t="array" ref="AN611">IFERROR(_xlfn.IFS(
AM611="MPR ISSUE","ACTIVE",
AM611="BSS Hardware Issue","ACTIVE",
AM611="Sites strategiques, MLL, Pylone, etc.","PASSIVE",
AM611="AKTIVCO DEFAUT GE &amp; POWER Cabinet","PASSIVE",
AM611="AKTIVCO Coupure ENEO &amp; Baisse de tension","PASSIVE",
AM611="Coupure ENEO &amp; Baisse de tension","PASSIVE",
AM611="Defaut GE &amp; POWER Cabinet","PASSIVE",
AM611="Sharing","PASSIVE",
AM611="Sites strategiques &amp; DataCenter","PASSIVE",
AM611="Exclu","Exclu",
AM611="SAT","ACTIVE",
AM611="SPARE-ISSUE","SPARE-ISSUE",
AM611="Fiber CAmtel","ACTIVE",
AM611="Fiber AOF","ACTIVE",
AM611="Projet OCM (HUAWEI)","PLANNED WORKS",
AM611="Projet OCM (NOKIA)","PLANNED WORKS",
AM611="ACCESS-ISSUE","ACCESS-ISSUE",
AM611="Projet OCM (ZTE, NOKIA, autres projets)","PLANNED WORKS",
AM611="No root CAuse","No root cause",
AM611="ODU HS","ACTIVE",
AM611="IP &amp; VLAN","ACTIVE",
AM611="Warehouse HUAWEI","SPARE-ISSUE",
AM611="SPARE-HS","SPARE-ISSUE",
AM611="Power Telco","ACTIVE", AM611="no impacts","no impacts"
),"")</f>
        <v>no impacts</v>
      </c>
      <c r="AO611" s="93" t="s">
        <v>5537</v>
      </c>
      <c r="AP611" s="101" t="str">
        <f t="shared" si="25"/>
        <v>EXN_251</v>
      </c>
      <c r="AR611" s="17" t="s">
        <v>5537</v>
      </c>
      <c r="AS611" s="7" t="s">
        <v>5537</v>
      </c>
      <c r="AT611" s="6"/>
      <c r="AU611" s="7"/>
      <c r="AV611" s="3" t="s">
        <v>5537</v>
      </c>
      <c r="AW611" s="18" t="s">
        <v>5537</v>
      </c>
      <c r="AX611" s="18" t="s">
        <v>5537</v>
      </c>
      <c r="AY611" s="18" t="s">
        <v>5537</v>
      </c>
      <c r="AZ611" s="18" t="s">
        <v>5537</v>
      </c>
      <c r="BA611" s="18" t="s">
        <v>5537</v>
      </c>
      <c r="BB611" s="18" t="s">
        <v>5537</v>
      </c>
      <c r="BC611" s="18" t="s">
        <v>5537</v>
      </c>
      <c r="BD611" s="18" t="s">
        <v>5537</v>
      </c>
      <c r="BE611" s="18" t="s">
        <v>5537</v>
      </c>
      <c r="BF611" s="18" t="s">
        <v>5537</v>
      </c>
      <c r="BG611" s="18" t="s">
        <v>5537</v>
      </c>
      <c r="BH611" s="18" t="s">
        <v>5537</v>
      </c>
      <c r="BI611" s="9" t="s">
        <v>5537</v>
      </c>
      <c r="BJ611" s="14"/>
      <c r="BK611" s="14" t="s">
        <v>5537</v>
      </c>
      <c r="BL611" s="14" t="str">
        <f>_xlfn.XLOOKUP(B611,'[4]cell downs 18042026 17h'!$B:$B,'[4]cell downs 18042026 17h'!$B:$B,"")</f>
        <v/>
      </c>
      <c r="BM611" s="14" t="str">
        <f>_xlfn.XLOOKUP(B611,'[5]Cells Huawei 19042026 15h'!$B:$B,'[5]Cells Huawei 19042026 15h'!$B:$B,"")</f>
        <v/>
      </c>
      <c r="BN611" s="9" t="str">
        <f>_xlfn.XLOOKUP(B611,'[6]cells down 19042026 9H40'!$B:$B,'[6]cells down 19042026 9H40'!$B:$B,"")</f>
        <v/>
      </c>
      <c r="BO611" s="9" t="s">
        <v>5537</v>
      </c>
      <c r="BP611" s="9" t="s">
        <v>12</v>
      </c>
      <c r="BQ611" s="115"/>
    </row>
    <row r="612" spans="1:69" s="9" customFormat="1" x14ac:dyDescent="0.3">
      <c r="A612" s="1" t="s">
        <v>666</v>
      </c>
      <c r="B612" s="8" t="s">
        <v>667</v>
      </c>
      <c r="C612" s="3" t="str">
        <f>_xlfn.XLOOKUP(B612,'[1]daily break down'!$D:$D,'[1]daily break down'!$E:$E,"")</f>
        <v>EXTREME-NORD</v>
      </c>
      <c r="D612" s="1" t="s">
        <v>11</v>
      </c>
      <c r="E612" s="1" t="s">
        <v>12</v>
      </c>
      <c r="F612" s="3" t="s">
        <v>55</v>
      </c>
      <c r="G612" s="1" t="s">
        <v>185</v>
      </c>
      <c r="H612" s="32" t="str">
        <f>_xlfn.XLOOKUP(B612,[2]CALCULATION!$B:$B,[2]CALCULATION!$H:$H,"")</f>
        <v>Huawei</v>
      </c>
      <c r="I612" s="28">
        <v>0</v>
      </c>
      <c r="J612" s="28">
        <v>2.9267363518846689E-2</v>
      </c>
      <c r="K612" s="28">
        <v>1.9618586149135499E-2</v>
      </c>
      <c r="L612" s="28">
        <v>0</v>
      </c>
      <c r="M612" s="28">
        <v>1.4268062653916727E-3</v>
      </c>
      <c r="N612" s="28">
        <v>9.2635396780554324E-2</v>
      </c>
      <c r="O612" s="28">
        <v>0.43867158629466968</v>
      </c>
      <c r="P612" s="28">
        <v>0.99319984133914341</v>
      </c>
      <c r="Q612" s="28">
        <v>8.9175391586979543E-5</v>
      </c>
      <c r="R612" s="28">
        <v>0</v>
      </c>
      <c r="S612" s="94">
        <v>7.044855935371382E-3</v>
      </c>
      <c r="T612" s="94">
        <f>_xlfn.XLOOKUP(B612,'[3]Nur des jours'!$B:$B,'[3]Nur des jours'!$U:$U,"")</f>
        <v>0</v>
      </c>
      <c r="U612" s="94">
        <v>0.63073754469470622</v>
      </c>
      <c r="V612" s="94">
        <v>0</v>
      </c>
      <c r="W612" s="94">
        <v>0</v>
      </c>
      <c r="X612" s="94">
        <v>0.40913669660106211</v>
      </c>
      <c r="Y612" s="94">
        <v>0</v>
      </c>
      <c r="Z612" s="94">
        <v>0</v>
      </c>
      <c r="AA612" s="94">
        <v>0.4103138117700102</v>
      </c>
      <c r="AB612" s="94">
        <v>0</v>
      </c>
      <c r="AC612" s="94">
        <f>_xlfn.XLOOKUP(B612,'[3]Nur des jours'!$B:$B,'[3]Nur des jours'!$N:$N,"")</f>
        <v>6.5098035858495058E-3</v>
      </c>
      <c r="AD612" s="94">
        <v>6.5098035858495058E-3</v>
      </c>
      <c r="AE612" s="94">
        <v>5.6203014280061872E-3</v>
      </c>
      <c r="AF612" s="94">
        <v>1.7000384208683116E-2</v>
      </c>
      <c r="AG612" s="94">
        <v>0</v>
      </c>
      <c r="AH612" s="94">
        <v>6.5098035858495058E-3</v>
      </c>
      <c r="AI612" s="49" t="s">
        <v>6659</v>
      </c>
      <c r="AJ612" s="49"/>
      <c r="AK612" s="48" t="str" cm="1">
        <f t="array" ref="AK612">IFERROR(_xlfn.IFS(
AM612="MPR ISSUE","PDH",
AM612="BSS Hardware Issue","BSS",
AM612="Sites strategiques, MLL, Pylone, etc.","ENVTECH",
AM612="AKTIVCO DEFAUT GE &amp; POWER Cabinet","AKTIVCO",
AM612="AKTIVCO Coupure ENEO &amp; Baisse de tension","AKTIVCO GRID ONLY",
AM612="Coupure ENEO &amp; Baisse de tension","IHS GRID ONLY",
AM612="Defaut GE &amp; POWER Cabinet","IHS",
AM612="Sharing","Partners",
AM612="Sites strategiques &amp; DataCenter","SST &amp; DC",
AM612="Exclu","Exclu",
AM612="SAT","SAT",
AM612="SPARE-ISSUE","SPARE-ISSUE",
AM612="Fiber CAmtel","TRANS_FO_CAMTEL",
AM612="Fiber AOF","Fiber AOF",
AM612="Projet OCM (HUAWEI)","TRAVAUX-HUAWEI",
AM612="Projet OCM (NOKIA)","TRAVAUX-NOKIA",
AM612="ACCESS-ISSUE","ACCESS-ISSUE",
AM612="Projet OCM (ZTE, NOKIA, autres projets)","TRAVAUX OCM",
AM612="No root CAuse","No root cause",
AM612="ODU HS","PDH",
AM612="IP &amp; VLAN","PDH",
AM612="Warehouse HUAWEI","SPARE-ISSUE",
AM612="SPARE-HS","SPARE-ISSUE",
AM612="Power Telco","BSS",AM612="no impacts","no impacts"
),"")</f>
        <v>no impacts</v>
      </c>
      <c r="AL612" s="48" t="str" cm="1">
        <f t="array" ref="AL612">IFERROR(_xlfn.IFS(
AM612="MPR ISSUE","TX ISSUE",
AM612="BSS Hardware Issue","RAN ISSUE",
AM612="Sites strategiques, MLL, Pylone, etc.","ENVTECH",
AM612="AKTIVCO DEFAUT GE &amp; POWER Cabinet","POWER ISSUE",
AM612="AKTIVCO Coupure ENEO &amp; Baisse de tension","POWER ISSUE",
AM612="Coupure ENEO &amp; Baisse de tension","POWER ISSUE",
AM612="Defaut GE &amp; POWER Cabinet","POWER ISSUE",
AM612="Sharing","POWER ISSUE",
AM612="Sites strategiques &amp; DataCenter","POWER ISSUE",
AM612="Exclu","Exclu",
AM612="SAT","TX ISSUE",
AM612="SPARE-ISSUE","SPARE-ISSUE",
AM612="Fiber CAmtel","TX ISSUE",
AM612="Fiber AOF","TX ISSUE",
AM612="Projet OCM (HUAWEI)","TRAVAUX-HUAWEI",
AM612="Projet OCM (NOKIA)","TRAVAUX -NOKIA",
AM612="ACCESS-ISSUE","ACCESS-ISSUE",
AM612="Projet OCM (ZTE, NOKIA, autres projets)","TRAVAUX OCM",
AM612="No root CAuse","No root cause",
AM612="ODU HS","TX ISSUE",
AM612="IP &amp; VLAN","TX ISSUE",
AM612="Warehouse HUAWEI","SPARE-ISSUE",
AM612="SPARE-HS","SPARE-ISSUE",
AM612="Power Telco","RAN ISSUE",AM612="no impacts","no impacts"
),"")</f>
        <v>no impacts</v>
      </c>
      <c r="AM612" s="67" t="s">
        <v>5605</v>
      </c>
      <c r="AN612" s="48" t="str" cm="1">
        <f t="array" ref="AN612">IFERROR(_xlfn.IFS(
AM612="MPR ISSUE","ACTIVE",
AM612="BSS Hardware Issue","ACTIVE",
AM612="Sites strategiques, MLL, Pylone, etc.","PASSIVE",
AM612="AKTIVCO DEFAUT GE &amp; POWER Cabinet","PASSIVE",
AM612="AKTIVCO Coupure ENEO &amp; Baisse de tension","PASSIVE",
AM612="Coupure ENEO &amp; Baisse de tension","PASSIVE",
AM612="Defaut GE &amp; POWER Cabinet","PASSIVE",
AM612="Sharing","PASSIVE",
AM612="Sites strategiques &amp; DataCenter","PASSIVE",
AM612="Exclu","Exclu",
AM612="SAT","ACTIVE",
AM612="SPARE-ISSUE","SPARE-ISSUE",
AM612="Fiber CAmtel","ACTIVE",
AM612="Fiber AOF","ACTIVE",
AM612="Projet OCM (HUAWEI)","PLANNED WORKS",
AM612="Projet OCM (NOKIA)","PLANNED WORKS",
AM612="ACCESS-ISSUE","ACCESS-ISSUE",
AM612="Projet OCM (ZTE, NOKIA, autres projets)","PLANNED WORKS",
AM612="No root CAuse","No root cause",
AM612="ODU HS","ACTIVE",
AM612="IP &amp; VLAN","ACTIVE",
AM612="Warehouse HUAWEI","SPARE-ISSUE",
AM612="SPARE-HS","SPARE-ISSUE",
AM612="Power Telco","ACTIVE", AM612="no impacts","no impacts"
),"")</f>
        <v>no impacts</v>
      </c>
      <c r="AO612" s="93" t="s">
        <v>5537</v>
      </c>
      <c r="AP612" s="101" t="str">
        <f t="shared" si="25"/>
        <v>EXN_181</v>
      </c>
      <c r="AR612" s="17" t="s">
        <v>5537</v>
      </c>
      <c r="AS612" s="7" t="s">
        <v>5537</v>
      </c>
      <c r="AT612" s="6"/>
      <c r="AU612" s="7"/>
      <c r="AV612" s="3" t="s">
        <v>5537</v>
      </c>
      <c r="AW612" s="18" t="s">
        <v>5537</v>
      </c>
      <c r="AX612" s="18" t="s">
        <v>5537</v>
      </c>
      <c r="AY612" s="18" t="s">
        <v>5537</v>
      </c>
      <c r="AZ612" s="18" t="s">
        <v>5537</v>
      </c>
      <c r="BA612" s="18" t="s">
        <v>5537</v>
      </c>
      <c r="BB612" s="18" t="s">
        <v>5537</v>
      </c>
      <c r="BC612" s="18" t="s">
        <v>5537</v>
      </c>
      <c r="BD612" s="18" t="s">
        <v>5537</v>
      </c>
      <c r="BE612" s="18" t="s">
        <v>5537</v>
      </c>
      <c r="BF612" s="18" t="s">
        <v>5537</v>
      </c>
      <c r="BG612" s="18" t="s">
        <v>5537</v>
      </c>
      <c r="BH612" s="18" t="s">
        <v>5537</v>
      </c>
      <c r="BI612" s="9" t="s">
        <v>5537</v>
      </c>
      <c r="BJ612" s="14"/>
      <c r="BK612" s="14" t="s">
        <v>5537</v>
      </c>
      <c r="BL612" s="14" t="str">
        <f>_xlfn.XLOOKUP(B612,'[4]cell downs 18042026 17h'!$B:$B,'[4]cell downs 18042026 17h'!$B:$B,"")</f>
        <v/>
      </c>
      <c r="BM612" s="14" t="str">
        <f>_xlfn.XLOOKUP(B612,'[5]Cells Huawei 19042026 15h'!$B:$B,'[5]Cells Huawei 19042026 15h'!$B:$B,"")</f>
        <v/>
      </c>
      <c r="BN612" s="9" t="str">
        <f>_xlfn.XLOOKUP(B612,'[6]cells down 19042026 9H40'!$B:$B,'[6]cells down 19042026 9H40'!$B:$B,"")</f>
        <v/>
      </c>
      <c r="BO612" s="9" t="s">
        <v>667</v>
      </c>
      <c r="BP612" s="9" t="s">
        <v>5537</v>
      </c>
      <c r="BQ612" s="115"/>
    </row>
    <row r="613" spans="1:69" s="9" customFormat="1" x14ac:dyDescent="0.3">
      <c r="A613" s="1" t="s">
        <v>1155</v>
      </c>
      <c r="B613" s="8" t="s">
        <v>1156</v>
      </c>
      <c r="C613" s="3" t="str">
        <f>_xlfn.XLOOKUP(B613,'[1]daily break down'!$D:$D,'[1]daily break down'!$E:$E,"")</f>
        <v>EXTREME-NORD</v>
      </c>
      <c r="D613" s="1" t="s">
        <v>11</v>
      </c>
      <c r="E613" s="1" t="s">
        <v>12</v>
      </c>
      <c r="F613" s="3" t="s">
        <v>55</v>
      </c>
      <c r="G613" s="1" t="s">
        <v>1157</v>
      </c>
      <c r="H613" s="33" t="str">
        <f>_xlfn.XLOOKUP(B613,[2]CALCULATION!$B:$B,[2]CALCULATION!$H:$H,"")</f>
        <v>NOKIA</v>
      </c>
      <c r="I613" s="28">
        <v>0</v>
      </c>
      <c r="J613" s="28">
        <v>0</v>
      </c>
      <c r="K613" s="28">
        <v>0.35883133432357295</v>
      </c>
      <c r="L613" s="28">
        <v>0</v>
      </c>
      <c r="M613" s="28">
        <v>1.1593471824815857E-2</v>
      </c>
      <c r="N613" s="28">
        <v>1.5160693924757608E-3</v>
      </c>
      <c r="O613" s="28">
        <v>0.49213282325302071</v>
      </c>
      <c r="P613" s="28">
        <v>0</v>
      </c>
      <c r="Q613" s="28">
        <v>0</v>
      </c>
      <c r="R613" s="28">
        <v>1.6944304974729593E-3</v>
      </c>
      <c r="S613" s="94">
        <v>0</v>
      </c>
      <c r="T613" s="94">
        <f>_xlfn.XLOOKUP(B613,'[3]Nur des jours'!$B:$B,'[3]Nur des jours'!$U:$U,"")</f>
        <v>1.3150744524305928</v>
      </c>
      <c r="U613" s="94">
        <v>0</v>
      </c>
      <c r="V613" s="94">
        <v>0</v>
      </c>
      <c r="W613" s="94">
        <v>1.3150744524305926</v>
      </c>
      <c r="X613" s="94">
        <v>0</v>
      </c>
      <c r="Y613" s="94">
        <v>0</v>
      </c>
      <c r="Z613" s="94">
        <v>0</v>
      </c>
      <c r="AA613" s="94">
        <v>0</v>
      </c>
      <c r="AB613" s="94">
        <v>0.24045966341587843</v>
      </c>
      <c r="AC613" s="94">
        <f>_xlfn.XLOOKUP(B613,'[3]Nur des jours'!$B:$B,'[3]Nur des jours'!$N:$N,"")</f>
        <v>5.8855758447407145E-3</v>
      </c>
      <c r="AD613" s="94">
        <v>5.8855758447407145E-3</v>
      </c>
      <c r="AE613" s="94">
        <v>0</v>
      </c>
      <c r="AF613" s="94">
        <v>1.7531646215204658E-2</v>
      </c>
      <c r="AG613" s="94">
        <v>0</v>
      </c>
      <c r="AH613" s="94">
        <v>5.8855758447407145E-3</v>
      </c>
      <c r="AI613" s="49" t="s">
        <v>6659</v>
      </c>
      <c r="AJ613" s="49"/>
      <c r="AK613" s="48" t="str" cm="1">
        <f t="array" ref="AK613">IFERROR(_xlfn.IFS(
AM613="MPR ISSUE","PDH",
AM613="BSS Hardware Issue","BSS",
AM613="Sites strategiques, MLL, Pylone, etc.","ENVTECH",
AM613="AKTIVCO DEFAUT GE &amp; POWER Cabinet","AKTIVCO",
AM613="AKTIVCO Coupure ENEO &amp; Baisse de tension","AKTIVCO GRID ONLY",
AM613="Coupure ENEO &amp; Baisse de tension","IHS GRID ONLY",
AM613="Defaut GE &amp; POWER Cabinet","IHS",
AM613="Sharing","Partners",
AM613="Sites strategiques &amp; DataCenter","SST &amp; DC",
AM613="Exclu","Exclu",
AM613="SAT","SAT",
AM613="SPARE-ISSUE","SPARE-ISSUE",
AM613="Fiber CAmtel","TRANS_FO_CAMTEL",
AM613="Fiber AOF","Fiber AOF",
AM613="Projet OCM (HUAWEI)","TRAVAUX-HUAWEI",
AM613="Projet OCM (NOKIA)","TRAVAUX-NOKIA",
AM613="ACCESS-ISSUE","ACCESS-ISSUE",
AM613="Projet OCM (ZTE, NOKIA, autres projets)","TRAVAUX OCM",
AM613="No root CAuse","No root cause",
AM613="ODU HS","PDH",
AM613="IP &amp; VLAN","PDH",
AM613="Warehouse HUAWEI","SPARE-ISSUE",
AM613="SPARE-HS","SPARE-ISSUE",
AM613="Power Telco","BSS",AM613="no impacts","no impacts"
),"")</f>
        <v>no impacts</v>
      </c>
      <c r="AL613" s="48" t="str" cm="1">
        <f t="array" ref="AL613">IFERROR(_xlfn.IFS(
AM613="MPR ISSUE","TX ISSUE",
AM613="BSS Hardware Issue","RAN ISSUE",
AM613="Sites strategiques, MLL, Pylone, etc.","ENVTECH",
AM613="AKTIVCO DEFAUT GE &amp; POWER Cabinet","POWER ISSUE",
AM613="AKTIVCO Coupure ENEO &amp; Baisse de tension","POWER ISSUE",
AM613="Coupure ENEO &amp; Baisse de tension","POWER ISSUE",
AM613="Defaut GE &amp; POWER Cabinet","POWER ISSUE",
AM613="Sharing","POWER ISSUE",
AM613="Sites strategiques &amp; DataCenter","POWER ISSUE",
AM613="Exclu","Exclu",
AM613="SAT","TX ISSUE",
AM613="SPARE-ISSUE","SPARE-ISSUE",
AM613="Fiber CAmtel","TX ISSUE",
AM613="Fiber AOF","TX ISSUE",
AM613="Projet OCM (HUAWEI)","TRAVAUX-HUAWEI",
AM613="Projet OCM (NOKIA)","TRAVAUX -NOKIA",
AM613="ACCESS-ISSUE","ACCESS-ISSUE",
AM613="Projet OCM (ZTE, NOKIA, autres projets)","TRAVAUX OCM",
AM613="No root CAuse","No root cause",
AM613="ODU HS","TX ISSUE",
AM613="IP &amp; VLAN","TX ISSUE",
AM613="Warehouse HUAWEI","SPARE-ISSUE",
AM613="SPARE-HS","SPARE-ISSUE",
AM613="Power Telco","RAN ISSUE",AM613="no impacts","no impacts"
),"")</f>
        <v>no impacts</v>
      </c>
      <c r="AM613" s="67" t="s">
        <v>5605</v>
      </c>
      <c r="AN613" s="48" t="str" cm="1">
        <f t="array" ref="AN613">IFERROR(_xlfn.IFS(
AM613="MPR ISSUE","ACTIVE",
AM613="BSS Hardware Issue","ACTIVE",
AM613="Sites strategiques, MLL, Pylone, etc.","PASSIVE",
AM613="AKTIVCO DEFAUT GE &amp; POWER Cabinet","PASSIVE",
AM613="AKTIVCO Coupure ENEO &amp; Baisse de tension","PASSIVE",
AM613="Coupure ENEO &amp; Baisse de tension","PASSIVE",
AM613="Defaut GE &amp; POWER Cabinet","PASSIVE",
AM613="Sharing","PASSIVE",
AM613="Sites strategiques &amp; DataCenter","PASSIVE",
AM613="Exclu","Exclu",
AM613="SAT","ACTIVE",
AM613="SPARE-ISSUE","SPARE-ISSUE",
AM613="Fiber CAmtel","ACTIVE",
AM613="Fiber AOF","ACTIVE",
AM613="Projet OCM (HUAWEI)","PLANNED WORKS",
AM613="Projet OCM (NOKIA)","PLANNED WORKS",
AM613="ACCESS-ISSUE","ACCESS-ISSUE",
AM613="Projet OCM (ZTE, NOKIA, autres projets)","PLANNED WORKS",
AM613="No root CAuse","No root cause",
AM613="ODU HS","ACTIVE",
AM613="IP &amp; VLAN","ACTIVE",
AM613="Warehouse HUAWEI","SPARE-ISSUE",
AM613="SPARE-HS","SPARE-ISSUE",
AM613="Power Telco","ACTIVE", AM613="no impacts","no impacts"
),"")</f>
        <v>no impacts</v>
      </c>
      <c r="AO613" s="93" t="s">
        <v>5537</v>
      </c>
      <c r="AP613" s="101" t="str">
        <f t="shared" si="25"/>
        <v>EXN_019</v>
      </c>
      <c r="AR613" s="17" t="s">
        <v>5537</v>
      </c>
      <c r="AS613" s="7" t="s">
        <v>5537</v>
      </c>
      <c r="AT613" s="6"/>
      <c r="AU613" s="7"/>
      <c r="AV613" s="3" t="s">
        <v>5537</v>
      </c>
      <c r="AW613" s="18" t="s">
        <v>5537</v>
      </c>
      <c r="AX613" s="18" t="s">
        <v>5537</v>
      </c>
      <c r="AY613" s="18" t="s">
        <v>5537</v>
      </c>
      <c r="AZ613" s="18" t="s">
        <v>5537</v>
      </c>
      <c r="BA613" s="18" t="s">
        <v>5537</v>
      </c>
      <c r="BB613" s="18" t="s">
        <v>5537</v>
      </c>
      <c r="BC613" s="18" t="s">
        <v>5537</v>
      </c>
      <c r="BD613" s="18" t="s">
        <v>5537</v>
      </c>
      <c r="BE613" s="18" t="s">
        <v>5537</v>
      </c>
      <c r="BF613" s="18" t="s">
        <v>5537</v>
      </c>
      <c r="BG613" s="18" t="s">
        <v>5537</v>
      </c>
      <c r="BH613" s="18" t="s">
        <v>5537</v>
      </c>
      <c r="BI613" s="9" t="s">
        <v>5537</v>
      </c>
      <c r="BJ613" s="14"/>
      <c r="BK613" s="14" t="s">
        <v>5537</v>
      </c>
      <c r="BL613" s="14" t="str">
        <f>_xlfn.XLOOKUP(B613,'[4]cell downs 18042026 17h'!$B:$B,'[4]cell downs 18042026 17h'!$B:$B,"")</f>
        <v/>
      </c>
      <c r="BM613" s="14" t="str">
        <f>_xlfn.XLOOKUP(B613,'[5]Cells Huawei 19042026 15h'!$B:$B,'[5]Cells Huawei 19042026 15h'!$B:$B,"")</f>
        <v/>
      </c>
      <c r="BN613" s="9" t="str">
        <f>_xlfn.XLOOKUP(B613,'[6]cells down 19042026 9H40'!$B:$B,'[6]cells down 19042026 9H40'!$B:$B,"")</f>
        <v/>
      </c>
      <c r="BO613" s="9" t="s">
        <v>1156</v>
      </c>
      <c r="BP613" s="9" t="s">
        <v>5577</v>
      </c>
      <c r="BQ613" s="115"/>
    </row>
    <row r="614" spans="1:69" s="9" customFormat="1" x14ac:dyDescent="0.3">
      <c r="A614" s="1" t="s">
        <v>1148</v>
      </c>
      <c r="B614" s="8" t="s">
        <v>1149</v>
      </c>
      <c r="C614" s="3" t="str">
        <f>_xlfn.XLOOKUP(B614,'[1]daily break down'!$D:$D,'[1]daily break down'!$E:$E,"")</f>
        <v>EXTREME-NORD</v>
      </c>
      <c r="D614" s="1" t="s">
        <v>11</v>
      </c>
      <c r="E614" s="1" t="s">
        <v>12</v>
      </c>
      <c r="F614" s="3" t="s">
        <v>55</v>
      </c>
      <c r="G614" s="1" t="s">
        <v>1150</v>
      </c>
      <c r="H614" s="33" t="str">
        <f>_xlfn.XLOOKUP(B614,[2]CALCULATION!$B:$B,[2]CALCULATION!$H:$H,"")</f>
        <v>NOKIA</v>
      </c>
      <c r="I614" s="28">
        <v>0</v>
      </c>
      <c r="J614" s="28">
        <v>0</v>
      </c>
      <c r="K614" s="28">
        <v>0.38274345089291528</v>
      </c>
      <c r="L614" s="28">
        <v>0</v>
      </c>
      <c r="M614" s="28">
        <v>0</v>
      </c>
      <c r="N614" s="28">
        <v>7.5561544820089109E-3</v>
      </c>
      <c r="O614" s="28">
        <v>0.49122303379909238</v>
      </c>
      <c r="P614" s="28">
        <v>1.76417280854449E-2</v>
      </c>
      <c r="Q614" s="28">
        <v>0</v>
      </c>
      <c r="R614" s="28">
        <v>1.7836110499716445E-3</v>
      </c>
      <c r="S614" s="94">
        <v>0</v>
      </c>
      <c r="T614" s="94">
        <f>_xlfn.XLOOKUP(B614,'[3]Nur des jours'!$B:$B,'[3]Nur des jours'!$U:$U,"")</f>
        <v>1.314396647197587</v>
      </c>
      <c r="U614" s="94">
        <v>0</v>
      </c>
      <c r="V614" s="94">
        <v>0</v>
      </c>
      <c r="W614" s="94">
        <v>1.314396647197587</v>
      </c>
      <c r="X614" s="94">
        <v>0</v>
      </c>
      <c r="Y614" s="94">
        <v>1.872791602470329E-3</v>
      </c>
      <c r="Z614" s="94">
        <v>0</v>
      </c>
      <c r="AA614" s="94">
        <v>0</v>
      </c>
      <c r="AB614" s="94">
        <v>0.27834241226617129</v>
      </c>
      <c r="AC614" s="94">
        <f>_xlfn.XLOOKUP(B614,'[3]Nur des jours'!$B:$B,'[3]Nur des jours'!$N:$N,"")</f>
        <v>5.8677407664232102E-3</v>
      </c>
      <c r="AD614" s="94">
        <v>5.8677407664232102E-3</v>
      </c>
      <c r="AE614" s="94">
        <v>9.8667513958330851E-3</v>
      </c>
      <c r="AF614" s="94">
        <v>1.3281550163033553E-2</v>
      </c>
      <c r="AG614" s="94">
        <v>0</v>
      </c>
      <c r="AH614" s="94">
        <v>5.8677407664232102E-3</v>
      </c>
      <c r="AI614" s="49" t="s">
        <v>6659</v>
      </c>
      <c r="AJ614" s="49"/>
      <c r="AK614" s="48" t="str" cm="1">
        <f t="array" ref="AK614">IFERROR(_xlfn.IFS(
AM614="MPR ISSUE","PDH",
AM614="BSS Hardware Issue","BSS",
AM614="Sites strategiques, MLL, Pylone, etc.","ENVTECH",
AM614="AKTIVCO DEFAUT GE &amp; POWER Cabinet","AKTIVCO",
AM614="AKTIVCO Coupure ENEO &amp; Baisse de tension","AKTIVCO GRID ONLY",
AM614="Coupure ENEO &amp; Baisse de tension","IHS GRID ONLY",
AM614="Defaut GE &amp; POWER Cabinet","IHS",
AM614="Sharing","Partners",
AM614="Sites strategiques &amp; DataCenter","SST &amp; DC",
AM614="Exclu","Exclu",
AM614="SAT","SAT",
AM614="SPARE-ISSUE","SPARE-ISSUE",
AM614="Fiber CAmtel","TRANS_FO_CAMTEL",
AM614="Fiber AOF","Fiber AOF",
AM614="Projet OCM (HUAWEI)","TRAVAUX-HUAWEI",
AM614="Projet OCM (NOKIA)","TRAVAUX-NOKIA",
AM614="ACCESS-ISSUE","ACCESS-ISSUE",
AM614="Projet OCM (ZTE, NOKIA, autres projets)","TRAVAUX OCM",
AM614="No root CAuse","No root cause",
AM614="ODU HS","PDH",
AM614="IP &amp; VLAN","PDH",
AM614="Warehouse HUAWEI","SPARE-ISSUE",
AM614="SPARE-HS","SPARE-ISSUE",
AM614="Power Telco","BSS",AM614="no impacts","no impacts"
),"")</f>
        <v>IHS</v>
      </c>
      <c r="AL614" s="48" t="str" cm="1">
        <f t="array" ref="AL614">IFERROR(_xlfn.IFS(
AM614="MPR ISSUE","TX ISSUE",
AM614="BSS Hardware Issue","RAN ISSUE",
AM614="Sites strategiques, MLL, Pylone, etc.","ENVTECH",
AM614="AKTIVCO DEFAUT GE &amp; POWER Cabinet","POWER ISSUE",
AM614="AKTIVCO Coupure ENEO &amp; Baisse de tension","POWER ISSUE",
AM614="Coupure ENEO &amp; Baisse de tension","POWER ISSUE",
AM614="Defaut GE &amp; POWER Cabinet","POWER ISSUE",
AM614="Sharing","POWER ISSUE",
AM614="Sites strategiques &amp; DataCenter","POWER ISSUE",
AM614="Exclu","Exclu",
AM614="SAT","TX ISSUE",
AM614="SPARE-ISSUE","SPARE-ISSUE",
AM614="Fiber CAmtel","TX ISSUE",
AM614="Fiber AOF","TX ISSUE",
AM614="Projet OCM (HUAWEI)","TRAVAUX-HUAWEI",
AM614="Projet OCM (NOKIA)","TRAVAUX -NOKIA",
AM614="ACCESS-ISSUE","ACCESS-ISSUE",
AM614="Projet OCM (ZTE, NOKIA, autres projets)","TRAVAUX OCM",
AM614="No root CAuse","No root cause",
AM614="ODU HS","TX ISSUE",
AM614="IP &amp; VLAN","TX ISSUE",
AM614="Warehouse HUAWEI","SPARE-ISSUE",
AM614="SPARE-HS","SPARE-ISSUE",
AM614="Power Telco","RAN ISSUE",AM614="no impacts","no impacts"
),"")</f>
        <v>POWER ISSUE</v>
      </c>
      <c r="AM614" s="67" t="s">
        <v>5330</v>
      </c>
      <c r="AN614" s="48" t="str" cm="1">
        <f t="array" ref="AN614">IFERROR(_xlfn.IFS(
AM614="MPR ISSUE","ACTIVE",
AM614="BSS Hardware Issue","ACTIVE",
AM614="Sites strategiques, MLL, Pylone, etc.","PASSIVE",
AM614="AKTIVCO DEFAUT GE &amp; POWER Cabinet","PASSIVE",
AM614="AKTIVCO Coupure ENEO &amp; Baisse de tension","PASSIVE",
AM614="Coupure ENEO &amp; Baisse de tension","PASSIVE",
AM614="Defaut GE &amp; POWER Cabinet","PASSIVE",
AM614="Sharing","PASSIVE",
AM614="Sites strategiques &amp; DataCenter","PASSIVE",
AM614="Exclu","Exclu",
AM614="SAT","ACTIVE",
AM614="SPARE-ISSUE","SPARE-ISSUE",
AM614="Fiber CAmtel","ACTIVE",
AM614="Fiber AOF","ACTIVE",
AM614="Projet OCM (HUAWEI)","PLANNED WORKS",
AM614="Projet OCM (NOKIA)","PLANNED WORKS",
AM614="ACCESS-ISSUE","ACCESS-ISSUE",
AM614="Projet OCM (ZTE, NOKIA, autres projets)","PLANNED WORKS",
AM614="No root CAuse","No root cause",
AM614="ODU HS","ACTIVE",
AM614="IP &amp; VLAN","ACTIVE",
AM614="Warehouse HUAWEI","SPARE-ISSUE",
AM614="SPARE-HS","SPARE-ISSUE",
AM614="Power Telco","ACTIVE", AM614="no impacts","no impacts"
),"")</f>
        <v>PASSIVE</v>
      </c>
      <c r="AO614" s="93" t="s">
        <v>6266</v>
      </c>
      <c r="AP614" s="101" t="str">
        <f t="shared" si="25"/>
        <v>EXN_173</v>
      </c>
      <c r="AR614" s="17" t="s">
        <v>5537</v>
      </c>
      <c r="AS614" s="7" t="s">
        <v>5537</v>
      </c>
      <c r="AT614" s="6"/>
      <c r="AU614" s="7"/>
      <c r="AV614" s="3" t="s">
        <v>5537</v>
      </c>
      <c r="AW614" s="18" t="s">
        <v>5537</v>
      </c>
      <c r="AX614" s="18" t="s">
        <v>5537</v>
      </c>
      <c r="AY614" s="18" t="s">
        <v>5537</v>
      </c>
      <c r="AZ614" s="18" t="s">
        <v>5537</v>
      </c>
      <c r="BA614" s="18" t="s">
        <v>5537</v>
      </c>
      <c r="BB614" s="18" t="s">
        <v>5537</v>
      </c>
      <c r="BC614" s="18" t="s">
        <v>5537</v>
      </c>
      <c r="BD614" s="18" t="s">
        <v>5537</v>
      </c>
      <c r="BE614" s="18" t="s">
        <v>5537</v>
      </c>
      <c r="BF614" s="18" t="s">
        <v>5537</v>
      </c>
      <c r="BG614" s="18" t="s">
        <v>5537</v>
      </c>
      <c r="BH614" s="18" t="s">
        <v>5537</v>
      </c>
      <c r="BI614" s="9" t="s">
        <v>6266</v>
      </c>
      <c r="BJ614" s="14"/>
      <c r="BK614" s="14" t="s">
        <v>5537</v>
      </c>
      <c r="BL614" s="14" t="str">
        <f>_xlfn.XLOOKUP(B614,'[4]cell downs 18042026 17h'!$B:$B,'[4]cell downs 18042026 17h'!$B:$B,"")</f>
        <v/>
      </c>
      <c r="BM614" s="14" t="str">
        <f>_xlfn.XLOOKUP(B614,'[5]Cells Huawei 19042026 15h'!$B:$B,'[5]Cells Huawei 19042026 15h'!$B:$B,"")</f>
        <v/>
      </c>
      <c r="BN614" s="9" t="str">
        <f>_xlfn.XLOOKUP(B614,'[6]cells down 19042026 9H40'!$B:$B,'[6]cells down 19042026 9H40'!$B:$B,"")</f>
        <v/>
      </c>
      <c r="BO614" s="9" t="s">
        <v>1149</v>
      </c>
      <c r="BP614" s="9" t="s">
        <v>318</v>
      </c>
      <c r="BQ614" s="115"/>
    </row>
    <row r="615" spans="1:69" s="9" customFormat="1" x14ac:dyDescent="0.3">
      <c r="A615" s="1" t="s">
        <v>1446</v>
      </c>
      <c r="B615" s="8" t="s">
        <v>1447</v>
      </c>
      <c r="C615" s="3" t="str">
        <f>_xlfn.XLOOKUP(B615,'[1]daily break down'!$D:$D,'[1]daily break down'!$E:$E,"")</f>
        <v>ADAMAOUA</v>
      </c>
      <c r="D615" s="1" t="s">
        <v>11</v>
      </c>
      <c r="E615" s="1" t="s">
        <v>96</v>
      </c>
      <c r="F615" s="3" t="s">
        <v>90</v>
      </c>
      <c r="G615" s="1" t="s">
        <v>1448</v>
      </c>
      <c r="H615" s="33" t="str">
        <f>_xlfn.XLOOKUP(B615,[2]CALCULATION!$B:$B,[2]CALCULATION!$H:$H,"")</f>
        <v>NOKIA</v>
      </c>
      <c r="I615" s="28">
        <v>0</v>
      </c>
      <c r="J615" s="28">
        <v>4.1199030913184548E-3</v>
      </c>
      <c r="K615" s="28">
        <v>4.8333062240142905E-3</v>
      </c>
      <c r="L615" s="28">
        <v>1.9618586149135501E-4</v>
      </c>
      <c r="M615" s="28">
        <v>2.1758795547223006E-3</v>
      </c>
      <c r="N615" s="28">
        <v>1.1004243321833274E-2</v>
      </c>
      <c r="O615" s="28">
        <v>8.7391883755239957E-3</v>
      </c>
      <c r="P615" s="28">
        <v>6.9735156221017993E-3</v>
      </c>
      <c r="Q615" s="28">
        <v>2.0688690848179249E-3</v>
      </c>
      <c r="R615" s="28">
        <v>0.48918052808953488</v>
      </c>
      <c r="S615" s="94">
        <v>3.5902012652917967E-2</v>
      </c>
      <c r="T615" s="94">
        <f>_xlfn.XLOOKUP(B615,'[3]Nur des jours'!$B:$B,'[3]Nur des jours'!$U:$U,"")</f>
        <v>1.9458070444278931E-2</v>
      </c>
      <c r="U615" s="94">
        <v>2.0510340065005295E-3</v>
      </c>
      <c r="V615" s="94">
        <v>2.4077355728484473E-3</v>
      </c>
      <c r="W615" s="94">
        <v>1.9458070444278934E-2</v>
      </c>
      <c r="X615" s="94">
        <v>1.6550952678543403E-2</v>
      </c>
      <c r="Y615" s="94">
        <v>1.1991949959050661</v>
      </c>
      <c r="Z615" s="94">
        <v>0.13058844343997286</v>
      </c>
      <c r="AA615" s="94">
        <v>5.134719047578281E-2</v>
      </c>
      <c r="AB615" s="94">
        <v>2.1580444764049051E-3</v>
      </c>
      <c r="AC615" s="94">
        <f>_xlfn.XLOOKUP(B615,'[3]Nur des jours'!$B:$B,'[3]Nur des jours'!$N:$N,"")</f>
        <v>5.7072250615666916E-3</v>
      </c>
      <c r="AD615" s="94">
        <v>5.7072250615666916E-3</v>
      </c>
      <c r="AE615" s="94">
        <v>3.9966587932488445E-2</v>
      </c>
      <c r="AF615" s="94">
        <v>0</v>
      </c>
      <c r="AG615" s="94">
        <v>0</v>
      </c>
      <c r="AH615" s="94">
        <v>5.7072250615666916E-3</v>
      </c>
      <c r="AI615" s="49" t="s">
        <v>5559</v>
      </c>
      <c r="AJ615" s="49"/>
      <c r="AK615" s="48" t="str" cm="1">
        <f t="array" ref="AK615">IFERROR(_xlfn.IFS(
AM615="MPR ISSUE","PDH",
AM615="BSS Hardware Issue","BSS",
AM615="Sites strategiques, MLL, Pylone, etc.","ENVTECH",
AM615="AKTIVCO DEFAUT GE &amp; POWER Cabinet","AKTIVCO",
AM615="AKTIVCO Coupure ENEO &amp; Baisse de tension","AKTIVCO GRID ONLY",
AM615="Coupure ENEO &amp; Baisse de tension","IHS GRID ONLY",
AM615="Defaut GE &amp; POWER Cabinet","IHS",
AM615="Sharing","Partners",
AM615="Sites strategiques &amp; DataCenter","SST &amp; DC",
AM615="Exclu","Exclu",
AM615="SAT","SAT",
AM615="SPARE-ISSUE","SPARE-ISSUE",
AM615="Fiber CAmtel","TRANS_FO_CAMTEL",
AM615="Fiber AOF","Fiber AOF",
AM615="Projet OCM (HUAWEI)","TRAVAUX-HUAWEI",
AM615="Projet OCM (NOKIA)","TRAVAUX-NOKIA",
AM615="ACCESS-ISSUE","ACCESS-ISSUE",
AM615="Projet OCM (ZTE, NOKIA, autres projets)","TRAVAUX OCM",
AM615="No root CAuse","No root cause",
AM615="ODU HS","PDH",
AM615="IP &amp; VLAN","PDH",
AM615="Warehouse HUAWEI","SPARE-ISSUE",
AM615="SPARE-HS","SPARE-ISSUE",
AM615="Power Telco","BSS",AM615="no impacts","no impacts"
),"")</f>
        <v>no impacts</v>
      </c>
      <c r="AL615" s="48" t="str" cm="1">
        <f t="array" ref="AL615">IFERROR(_xlfn.IFS(
AM615="MPR ISSUE","TX ISSUE",
AM615="BSS Hardware Issue","RAN ISSUE",
AM615="Sites strategiques, MLL, Pylone, etc.","ENVTECH",
AM615="AKTIVCO DEFAUT GE &amp; POWER Cabinet","POWER ISSUE",
AM615="AKTIVCO Coupure ENEO &amp; Baisse de tension","POWER ISSUE",
AM615="Coupure ENEO &amp; Baisse de tension","POWER ISSUE",
AM615="Defaut GE &amp; POWER Cabinet","POWER ISSUE",
AM615="Sharing","POWER ISSUE",
AM615="Sites strategiques &amp; DataCenter","POWER ISSUE",
AM615="Exclu","Exclu",
AM615="SAT","TX ISSUE",
AM615="SPARE-ISSUE","SPARE-ISSUE",
AM615="Fiber CAmtel","TX ISSUE",
AM615="Fiber AOF","TX ISSUE",
AM615="Projet OCM (HUAWEI)","TRAVAUX-HUAWEI",
AM615="Projet OCM (NOKIA)","TRAVAUX -NOKIA",
AM615="ACCESS-ISSUE","ACCESS-ISSUE",
AM615="Projet OCM (ZTE, NOKIA, autres projets)","TRAVAUX OCM",
AM615="No root CAuse","No root cause",
AM615="ODU HS","TX ISSUE",
AM615="IP &amp; VLAN","TX ISSUE",
AM615="Warehouse HUAWEI","SPARE-ISSUE",
AM615="SPARE-HS","SPARE-ISSUE",
AM615="Power Telco","RAN ISSUE",AM615="no impacts","no impacts"
),"")</f>
        <v>no impacts</v>
      </c>
      <c r="AM615" s="67" t="s">
        <v>5605</v>
      </c>
      <c r="AN615" s="48" t="str" cm="1">
        <f t="array" ref="AN615">IFERROR(_xlfn.IFS(
AM615="MPR ISSUE","ACTIVE",
AM615="BSS Hardware Issue","ACTIVE",
AM615="Sites strategiques, MLL, Pylone, etc.","PASSIVE",
AM615="AKTIVCO DEFAUT GE &amp; POWER Cabinet","PASSIVE",
AM615="AKTIVCO Coupure ENEO &amp; Baisse de tension","PASSIVE",
AM615="Coupure ENEO &amp; Baisse de tension","PASSIVE",
AM615="Defaut GE &amp; POWER Cabinet","PASSIVE",
AM615="Sharing","PASSIVE",
AM615="Sites strategiques &amp; DataCenter","PASSIVE",
AM615="Exclu","Exclu",
AM615="SAT","ACTIVE",
AM615="SPARE-ISSUE","SPARE-ISSUE",
AM615="Fiber CAmtel","ACTIVE",
AM615="Fiber AOF","ACTIVE",
AM615="Projet OCM (HUAWEI)","PLANNED WORKS",
AM615="Projet OCM (NOKIA)","PLANNED WORKS",
AM615="ACCESS-ISSUE","ACCESS-ISSUE",
AM615="Projet OCM (ZTE, NOKIA, autres projets)","PLANNED WORKS",
AM615="No root CAuse","No root cause",
AM615="ODU HS","ACTIVE",
AM615="IP &amp; VLAN","ACTIVE",
AM615="Warehouse HUAWEI","SPARE-ISSUE",
AM615="SPARE-HS","SPARE-ISSUE",
AM615="Power Telco","ACTIVE", AM615="no impacts","no impacts"
),"")</f>
        <v>no impacts</v>
      </c>
      <c r="AO615" s="93" t="s">
        <v>5537</v>
      </c>
      <c r="AP615" s="101" t="str">
        <f t="shared" si="25"/>
        <v>ADM_075</v>
      </c>
      <c r="AR615" s="17" t="s">
        <v>5537</v>
      </c>
      <c r="AS615" s="7" t="s">
        <v>5537</v>
      </c>
      <c r="AT615" s="6"/>
      <c r="AU615" s="7"/>
      <c r="AV615" s="3" t="s">
        <v>5537</v>
      </c>
      <c r="AW615" s="18" t="s">
        <v>5537</v>
      </c>
      <c r="AX615" s="18" t="s">
        <v>5537</v>
      </c>
      <c r="AY615" s="18" t="s">
        <v>5537</v>
      </c>
      <c r="AZ615" s="18" t="s">
        <v>5537</v>
      </c>
      <c r="BA615" s="18" t="s">
        <v>5537</v>
      </c>
      <c r="BB615" s="18" t="s">
        <v>5537</v>
      </c>
      <c r="BC615" s="18" t="s">
        <v>5537</v>
      </c>
      <c r="BD615" s="18" t="s">
        <v>5537</v>
      </c>
      <c r="BE615" s="18" t="s">
        <v>5537</v>
      </c>
      <c r="BF615" s="18" t="s">
        <v>5537</v>
      </c>
      <c r="BG615" s="18" t="s">
        <v>5537</v>
      </c>
      <c r="BH615" s="18" t="s">
        <v>5537</v>
      </c>
      <c r="BI615" s="9" t="s">
        <v>5537</v>
      </c>
      <c r="BJ615" s="14"/>
      <c r="BK615" s="14" t="s">
        <v>5537</v>
      </c>
      <c r="BL615" s="14" t="str">
        <f>_xlfn.XLOOKUP(B615,'[4]cell downs 18042026 17h'!$B:$B,'[4]cell downs 18042026 17h'!$B:$B,"")</f>
        <v/>
      </c>
      <c r="BM615" s="14" t="str">
        <f>_xlfn.XLOOKUP(B615,'[5]Cells Huawei 19042026 15h'!$B:$B,'[5]Cells Huawei 19042026 15h'!$B:$B,"")</f>
        <v/>
      </c>
      <c r="BN615" s="9" t="str">
        <f>_xlfn.XLOOKUP(B615,'[6]cells down 19042026 9H40'!$B:$B,'[6]cells down 19042026 9H40'!$B:$B,"")</f>
        <v/>
      </c>
      <c r="BO615" s="9" t="s">
        <v>1447</v>
      </c>
      <c r="BP615" s="9" t="s">
        <v>5577</v>
      </c>
      <c r="BQ615" s="115"/>
    </row>
    <row r="616" spans="1:69" s="9" customFormat="1" ht="24" customHeight="1" x14ac:dyDescent="0.3">
      <c r="A616" s="1" t="s">
        <v>1507</v>
      </c>
      <c r="B616" s="8" t="s">
        <v>1508</v>
      </c>
      <c r="C616" s="3" t="str">
        <f>_xlfn.XLOOKUP(B616,'[1]daily break down'!$D:$D,'[1]daily break down'!$E:$E,"")</f>
        <v>CENTRE</v>
      </c>
      <c r="D616" s="1" t="s">
        <v>11</v>
      </c>
      <c r="E616" s="1" t="s">
        <v>96</v>
      </c>
      <c r="F616" s="3" t="s">
        <v>69</v>
      </c>
      <c r="G616" s="1" t="s">
        <v>1509</v>
      </c>
      <c r="H616" s="33" t="str">
        <f>_xlfn.XLOOKUP(B616,[2]CALCULATION!$B:$B,[2]CALCULATION!$H:$H,"")</f>
        <v>NOKIA</v>
      </c>
      <c r="I616" s="28">
        <v>0</v>
      </c>
      <c r="J616" s="28">
        <v>0</v>
      </c>
      <c r="K616" s="28">
        <v>1.2750483157643213E-2</v>
      </c>
      <c r="L616" s="28">
        <v>0</v>
      </c>
      <c r="M616" s="28">
        <v>0.21232737222955178</v>
      </c>
      <c r="N616" s="28">
        <v>0</v>
      </c>
      <c r="O616" s="28">
        <v>0</v>
      </c>
      <c r="P616" s="28">
        <v>0.10259446831346235</v>
      </c>
      <c r="Q616" s="28">
        <v>0.75430580042471951</v>
      </c>
      <c r="R616" s="28">
        <v>0.49846642661893742</v>
      </c>
      <c r="S616" s="94">
        <v>5.8432957714221856E-2</v>
      </c>
      <c r="T616" s="94">
        <f>_xlfn.XLOOKUP(B616,'[3]Nur des jours'!$B:$B,'[3]Nur des jours'!$U:$U,"")</f>
        <v>0</v>
      </c>
      <c r="U616" s="94">
        <v>0</v>
      </c>
      <c r="V616" s="94">
        <v>0</v>
      </c>
      <c r="W616" s="94">
        <v>0</v>
      </c>
      <c r="X616" s="94">
        <v>0</v>
      </c>
      <c r="Y616" s="94">
        <v>0</v>
      </c>
      <c r="Z616" s="94">
        <v>0.30899273184888382</v>
      </c>
      <c r="AA616" s="94">
        <v>0</v>
      </c>
      <c r="AB616" s="94">
        <v>0</v>
      </c>
      <c r="AC616" s="94">
        <f>_xlfn.XLOOKUP(B616,'[3]Nur des jours'!$B:$B,'[3]Nur des jours'!$N:$N,"")</f>
        <v>5.4396988868054613E-3</v>
      </c>
      <c r="AD616" s="94">
        <v>5.4396988868054613E-3</v>
      </c>
      <c r="AE616" s="94">
        <v>0</v>
      </c>
      <c r="AF616" s="94">
        <v>9.8283471206451044E-3</v>
      </c>
      <c r="AG616" s="94">
        <v>4.1040390310521299E-3</v>
      </c>
      <c r="AH616" s="94">
        <v>5.4396988868054613E-3</v>
      </c>
      <c r="AI616" s="49" t="s">
        <v>5559</v>
      </c>
      <c r="AJ616" s="49"/>
      <c r="AK616" s="48" t="str" cm="1">
        <f t="array" ref="AK616">IFERROR(_xlfn.IFS(
AM616="MPR ISSUE","PDH",
AM616="BSS Hardware Issue","BSS",
AM616="Sites strategiques, MLL, Pylone, etc.","ENVTECH",
AM616="AKTIVCO DEFAUT GE &amp; POWER Cabinet","AKTIVCO",
AM616="AKTIVCO Coupure ENEO &amp; Baisse de tension","AKTIVCO GRID ONLY",
AM616="Coupure ENEO &amp; Baisse de tension","IHS GRID ONLY",
AM616="Defaut GE &amp; POWER Cabinet","IHS",
AM616="Sharing","Partners",
AM616="Sites strategiques &amp; DataCenter","SST &amp; DC",
AM616="Exclu","Exclu",
AM616="SAT","SAT",
AM616="SPARE-ISSUE","SPARE-ISSUE",
AM616="Fiber CAmtel","TRANS_FO_CAMTEL",
AM616="Fiber AOF","Fiber AOF",
AM616="Projet OCM (HUAWEI)","TRAVAUX-HUAWEI",
AM616="Projet OCM (NOKIA)","TRAVAUX-NOKIA",
AM616="ACCESS-ISSUE","ACCESS-ISSUE",
AM616="Projet OCM (ZTE, NOKIA, autres projets)","TRAVAUX OCM",
AM616="No root CAuse","No root cause",
AM616="ODU HS","PDH",
AM616="IP &amp; VLAN","PDH",
AM616="Warehouse HUAWEI","SPARE-ISSUE",
AM616="SPARE-HS","SPARE-ISSUE",
AM616="Power Telco","BSS",AM616="no impacts","no impacts"
),"")</f>
        <v>no impacts</v>
      </c>
      <c r="AL616" s="48" t="str" cm="1">
        <f t="array" ref="AL616">IFERROR(_xlfn.IFS(
AM616="MPR ISSUE","TX ISSUE",
AM616="BSS Hardware Issue","RAN ISSUE",
AM616="Sites strategiques, MLL, Pylone, etc.","ENVTECH",
AM616="AKTIVCO DEFAUT GE &amp; POWER Cabinet","POWER ISSUE",
AM616="AKTIVCO Coupure ENEO &amp; Baisse de tension","POWER ISSUE",
AM616="Coupure ENEO &amp; Baisse de tension","POWER ISSUE",
AM616="Defaut GE &amp; POWER Cabinet","POWER ISSUE",
AM616="Sharing","POWER ISSUE",
AM616="Sites strategiques &amp; DataCenter","POWER ISSUE",
AM616="Exclu","Exclu",
AM616="SAT","TX ISSUE",
AM616="SPARE-ISSUE","SPARE-ISSUE",
AM616="Fiber CAmtel","TX ISSUE",
AM616="Fiber AOF","TX ISSUE",
AM616="Projet OCM (HUAWEI)","TRAVAUX-HUAWEI",
AM616="Projet OCM (NOKIA)","TRAVAUX -NOKIA",
AM616="ACCESS-ISSUE","ACCESS-ISSUE",
AM616="Projet OCM (ZTE, NOKIA, autres projets)","TRAVAUX OCM",
AM616="No root CAuse","No root cause",
AM616="ODU HS","TX ISSUE",
AM616="IP &amp; VLAN","TX ISSUE",
AM616="Warehouse HUAWEI","SPARE-ISSUE",
AM616="SPARE-HS","SPARE-ISSUE",
AM616="Power Telco","RAN ISSUE",AM616="no impacts","no impacts"
),"")</f>
        <v>no impacts</v>
      </c>
      <c r="AM616" s="67" t="s">
        <v>5605</v>
      </c>
      <c r="AN616" s="48" t="str" cm="1">
        <f t="array" ref="AN616">IFERROR(_xlfn.IFS(
AM616="MPR ISSUE","ACTIVE",
AM616="BSS Hardware Issue","ACTIVE",
AM616="Sites strategiques, MLL, Pylone, etc.","PASSIVE",
AM616="AKTIVCO DEFAUT GE &amp; POWER Cabinet","PASSIVE",
AM616="AKTIVCO Coupure ENEO &amp; Baisse de tension","PASSIVE",
AM616="Coupure ENEO &amp; Baisse de tension","PASSIVE",
AM616="Defaut GE &amp; POWER Cabinet","PASSIVE",
AM616="Sharing","PASSIVE",
AM616="Sites strategiques &amp; DataCenter","PASSIVE",
AM616="Exclu","Exclu",
AM616="SAT","ACTIVE",
AM616="SPARE-ISSUE","SPARE-ISSUE",
AM616="Fiber CAmtel","ACTIVE",
AM616="Fiber AOF","ACTIVE",
AM616="Projet OCM (HUAWEI)","PLANNED WORKS",
AM616="Projet OCM (NOKIA)","PLANNED WORKS",
AM616="ACCESS-ISSUE","ACCESS-ISSUE",
AM616="Projet OCM (ZTE, NOKIA, autres projets)","PLANNED WORKS",
AM616="No root CAuse","No root cause",
AM616="ODU HS","ACTIVE",
AM616="IP &amp; VLAN","ACTIVE",
AM616="Warehouse HUAWEI","SPARE-ISSUE",
AM616="SPARE-HS","SPARE-ISSUE",
AM616="Power Telco","ACTIVE", AM616="no impacts","no impacts"
),"")</f>
        <v>no impacts</v>
      </c>
      <c r="AO616" s="93" t="s">
        <v>5537</v>
      </c>
      <c r="AP616" s="101" t="str">
        <f t="shared" si="25"/>
        <v>SUD_247</v>
      </c>
      <c r="AR616" s="17" t="s">
        <v>5537</v>
      </c>
      <c r="AS616" s="7" t="s">
        <v>5537</v>
      </c>
      <c r="AT616" s="6"/>
      <c r="AU616" s="7"/>
      <c r="AV616" s="3" t="s">
        <v>5537</v>
      </c>
      <c r="AW616" s="18" t="s">
        <v>5537</v>
      </c>
      <c r="AX616" s="18" t="s">
        <v>5537</v>
      </c>
      <c r="AY616" s="18" t="s">
        <v>5537</v>
      </c>
      <c r="AZ616" s="18" t="s">
        <v>5537</v>
      </c>
      <c r="BA616" s="18" t="s">
        <v>5537</v>
      </c>
      <c r="BB616" s="18" t="s">
        <v>5537</v>
      </c>
      <c r="BC616" s="18" t="s">
        <v>5537</v>
      </c>
      <c r="BD616" s="18" t="s">
        <v>5537</v>
      </c>
      <c r="BE616" s="18" t="s">
        <v>5537</v>
      </c>
      <c r="BF616" s="18" t="s">
        <v>5537</v>
      </c>
      <c r="BG616" s="18" t="s">
        <v>5537</v>
      </c>
      <c r="BH616" s="18" t="s">
        <v>5537</v>
      </c>
      <c r="BI616" s="9" t="s">
        <v>5537</v>
      </c>
      <c r="BJ616" s="14"/>
      <c r="BK616" s="14" t="s">
        <v>5537</v>
      </c>
      <c r="BL616" s="14" t="str">
        <f>_xlfn.XLOOKUP(B616,'[4]cell downs 18042026 17h'!$B:$B,'[4]cell downs 18042026 17h'!$B:$B,"")</f>
        <v/>
      </c>
      <c r="BM616" s="14" t="str">
        <f>_xlfn.XLOOKUP(B616,'[5]Cells Huawei 19042026 15h'!$B:$B,'[5]Cells Huawei 19042026 15h'!$B:$B,"")</f>
        <v/>
      </c>
      <c r="BN616" s="9" t="str">
        <f>_xlfn.XLOOKUP(B616,'[6]cells down 19042026 9H40'!$B:$B,'[6]cells down 19042026 9H40'!$B:$B,"")</f>
        <v/>
      </c>
      <c r="BO616" s="9" t="s">
        <v>1508</v>
      </c>
      <c r="BP616" s="9" t="s">
        <v>5537</v>
      </c>
      <c r="BQ616" s="115"/>
    </row>
    <row r="617" spans="1:69" s="9" customFormat="1" x14ac:dyDescent="0.3">
      <c r="A617" s="1" t="s">
        <v>551</v>
      </c>
      <c r="B617" s="8" t="s">
        <v>552</v>
      </c>
      <c r="C617" s="3" t="str">
        <f>_xlfn.XLOOKUP(B617,'[1]daily break down'!$D:$D,'[1]daily break down'!$E:$E,"")</f>
        <v>NORD</v>
      </c>
      <c r="D617" s="1" t="s">
        <v>11</v>
      </c>
      <c r="E617" s="1" t="s">
        <v>66</v>
      </c>
      <c r="F617" s="3" t="s">
        <v>23</v>
      </c>
      <c r="G617" s="1" t="s">
        <v>553</v>
      </c>
      <c r="H617" s="33" t="str">
        <f>_xlfn.XLOOKUP(B617,[2]CALCULATION!$B:$B,[2]CALCULATION!$H:$H,"")</f>
        <v>NOKIA</v>
      </c>
      <c r="I617" s="28">
        <v>0</v>
      </c>
      <c r="J617" s="28">
        <v>0</v>
      </c>
      <c r="K617" s="28">
        <v>0</v>
      </c>
      <c r="L617" s="28">
        <v>0</v>
      </c>
      <c r="M617" s="28">
        <v>0</v>
      </c>
      <c r="N617" s="28">
        <v>1.188192218300262</v>
      </c>
      <c r="O617" s="28">
        <v>0</v>
      </c>
      <c r="P617" s="28">
        <v>0</v>
      </c>
      <c r="Q617" s="28">
        <v>0.39016743069246196</v>
      </c>
      <c r="R617" s="28">
        <v>0</v>
      </c>
      <c r="S617" s="94">
        <v>0</v>
      </c>
      <c r="T617" s="94">
        <f>_xlfn.XLOOKUP(B617,'[3]Nur des jours'!$B:$B,'[3]Nur des jours'!$U:$U,"")</f>
        <v>0</v>
      </c>
      <c r="U617" s="94">
        <v>0</v>
      </c>
      <c r="V617" s="94">
        <v>0</v>
      </c>
      <c r="W617" s="94">
        <v>0</v>
      </c>
      <c r="X617" s="94">
        <v>0</v>
      </c>
      <c r="Y617" s="94">
        <v>0</v>
      </c>
      <c r="Z617" s="94">
        <v>4.3537946534910166</v>
      </c>
      <c r="AA617" s="94">
        <v>0</v>
      </c>
      <c r="AB617" s="94">
        <v>0</v>
      </c>
      <c r="AC617" s="94">
        <f>_xlfn.XLOOKUP(B617,'[3]Nur des jours'!$B:$B,'[3]Nur des jours'!$N:$N,"")</f>
        <v>4.8511413023317575E-3</v>
      </c>
      <c r="AD617" s="94">
        <v>4.8511413023317575E-3</v>
      </c>
      <c r="AE617" s="94">
        <v>0</v>
      </c>
      <c r="AF617" s="94">
        <v>1.4450326577380858E-2</v>
      </c>
      <c r="AG617" s="94">
        <v>0</v>
      </c>
      <c r="AH617" s="94">
        <v>4.8511413023317575E-3</v>
      </c>
      <c r="AI617" s="49" t="s">
        <v>5559</v>
      </c>
      <c r="AJ617" s="49"/>
      <c r="AK617" s="48" t="str" cm="1">
        <f t="array" ref="AK617">IFERROR(_xlfn.IFS(
AM617="MPR ISSUE","PDH",
AM617="BSS Hardware Issue","BSS",
AM617="Sites strategiques, MLL, Pylone, etc.","ENVTECH",
AM617="AKTIVCO DEFAUT GE &amp; POWER Cabinet","AKTIVCO",
AM617="AKTIVCO Coupure ENEO &amp; Baisse de tension","AKTIVCO GRID ONLY",
AM617="Coupure ENEO &amp; Baisse de tension","IHS GRID ONLY",
AM617="Defaut GE &amp; POWER Cabinet","IHS",
AM617="Sharing","Partners",
AM617="Sites strategiques &amp; DataCenter","SST &amp; DC",
AM617="Exclu","Exclu",
AM617="SAT","SAT",
AM617="SPARE-ISSUE","SPARE-ISSUE",
AM617="Fiber CAmtel","TRANS_FO_CAMTEL",
AM617="Fiber AOF","Fiber AOF",
AM617="Projet OCM (HUAWEI)","TRAVAUX-HUAWEI",
AM617="Projet OCM (NOKIA)","TRAVAUX-NOKIA",
AM617="ACCESS-ISSUE","ACCESS-ISSUE",
AM617="Projet OCM (ZTE, NOKIA, autres projets)","TRAVAUX OCM",
AM617="No root CAuse","No root cause",
AM617="ODU HS","PDH",
AM617="IP &amp; VLAN","PDH",
AM617="Warehouse HUAWEI","SPARE-ISSUE",
AM617="SPARE-HS","SPARE-ISSUE",
AM617="Power Telco","BSS",AM617="no impacts","no impacts"
),"")</f>
        <v>no impacts</v>
      </c>
      <c r="AL617" s="48" t="str" cm="1">
        <f t="array" ref="AL617">IFERROR(_xlfn.IFS(
AM617="MPR ISSUE","TX ISSUE",
AM617="BSS Hardware Issue","RAN ISSUE",
AM617="Sites strategiques, MLL, Pylone, etc.","ENVTECH",
AM617="AKTIVCO DEFAUT GE &amp; POWER Cabinet","POWER ISSUE",
AM617="AKTIVCO Coupure ENEO &amp; Baisse de tension","POWER ISSUE",
AM617="Coupure ENEO &amp; Baisse de tension","POWER ISSUE",
AM617="Defaut GE &amp; POWER Cabinet","POWER ISSUE",
AM617="Sharing","POWER ISSUE",
AM617="Sites strategiques &amp; DataCenter","POWER ISSUE",
AM617="Exclu","Exclu",
AM617="SAT","TX ISSUE",
AM617="SPARE-ISSUE","SPARE-ISSUE",
AM617="Fiber CAmtel","TX ISSUE",
AM617="Fiber AOF","TX ISSUE",
AM617="Projet OCM (HUAWEI)","TRAVAUX-HUAWEI",
AM617="Projet OCM (NOKIA)","TRAVAUX -NOKIA",
AM617="ACCESS-ISSUE","ACCESS-ISSUE",
AM617="Projet OCM (ZTE, NOKIA, autres projets)","TRAVAUX OCM",
AM617="No root CAuse","No root cause",
AM617="ODU HS","TX ISSUE",
AM617="IP &amp; VLAN","TX ISSUE",
AM617="Warehouse HUAWEI","SPARE-ISSUE",
AM617="SPARE-HS","SPARE-ISSUE",
AM617="Power Telco","RAN ISSUE",AM617="no impacts","no impacts"
),"")</f>
        <v>no impacts</v>
      </c>
      <c r="AM617" s="67" t="s">
        <v>5605</v>
      </c>
      <c r="AN617" s="48" t="str" cm="1">
        <f t="array" ref="AN617">IFERROR(_xlfn.IFS(
AM617="MPR ISSUE","ACTIVE",
AM617="BSS Hardware Issue","ACTIVE",
AM617="Sites strategiques, MLL, Pylone, etc.","PASSIVE",
AM617="AKTIVCO DEFAUT GE &amp; POWER Cabinet","PASSIVE",
AM617="AKTIVCO Coupure ENEO &amp; Baisse de tension","PASSIVE",
AM617="Coupure ENEO &amp; Baisse de tension","PASSIVE",
AM617="Defaut GE &amp; POWER Cabinet","PASSIVE",
AM617="Sharing","PASSIVE",
AM617="Sites strategiques &amp; DataCenter","PASSIVE",
AM617="Exclu","Exclu",
AM617="SAT","ACTIVE",
AM617="SPARE-ISSUE","SPARE-ISSUE",
AM617="Fiber CAmtel","ACTIVE",
AM617="Fiber AOF","ACTIVE",
AM617="Projet OCM (HUAWEI)","PLANNED WORKS",
AM617="Projet OCM (NOKIA)","PLANNED WORKS",
AM617="ACCESS-ISSUE","ACCESS-ISSUE",
AM617="Projet OCM (ZTE, NOKIA, autres projets)","PLANNED WORKS",
AM617="No root CAuse","No root cause",
AM617="ODU HS","ACTIVE",
AM617="IP &amp; VLAN","ACTIVE",
AM617="Warehouse HUAWEI","SPARE-ISSUE",
AM617="SPARE-HS","SPARE-ISSUE",
AM617="Power Telco","ACTIVE", AM617="no impacts","no impacts"
),"")</f>
        <v>no impacts</v>
      </c>
      <c r="AO617" s="93" t="s">
        <v>5537</v>
      </c>
      <c r="AP617" s="101" t="str">
        <f t="shared" si="25"/>
        <v>NRD_129</v>
      </c>
      <c r="AR617" s="17" t="s">
        <v>5537</v>
      </c>
      <c r="AS617" s="7" t="s">
        <v>5537</v>
      </c>
      <c r="AT617" s="6"/>
      <c r="AU617" s="7"/>
      <c r="AV617" s="3" t="s">
        <v>5537</v>
      </c>
      <c r="AW617" s="18" t="s">
        <v>5537</v>
      </c>
      <c r="AX617" s="18" t="s">
        <v>5537</v>
      </c>
      <c r="AY617" s="18" t="s">
        <v>5537</v>
      </c>
      <c r="AZ617" s="18" t="s">
        <v>5537</v>
      </c>
      <c r="BA617" s="18" t="s">
        <v>5537</v>
      </c>
      <c r="BB617" s="18" t="s">
        <v>5537</v>
      </c>
      <c r="BC617" s="18" t="s">
        <v>5537</v>
      </c>
      <c r="BD617" s="18" t="s">
        <v>5537</v>
      </c>
      <c r="BE617" s="18" t="s">
        <v>5537</v>
      </c>
      <c r="BF617" s="18" t="s">
        <v>5537</v>
      </c>
      <c r="BG617" s="18" t="s">
        <v>5537</v>
      </c>
      <c r="BH617" s="18" t="s">
        <v>5537</v>
      </c>
      <c r="BI617" s="9" t="s">
        <v>5537</v>
      </c>
      <c r="BJ617" s="14"/>
      <c r="BK617" s="14" t="s">
        <v>5537</v>
      </c>
      <c r="BL617" s="14" t="str">
        <f>_xlfn.XLOOKUP(B617,'[4]cell downs 18042026 17h'!$B:$B,'[4]cell downs 18042026 17h'!$B:$B,"")</f>
        <v/>
      </c>
      <c r="BM617" s="14" t="str">
        <f>_xlfn.XLOOKUP(B617,'[5]Cells Huawei 19042026 15h'!$B:$B,'[5]Cells Huawei 19042026 15h'!$B:$B,"")</f>
        <v/>
      </c>
      <c r="BN617" s="9" t="str">
        <f>_xlfn.XLOOKUP(B617,'[6]cells down 19042026 9H40'!$B:$B,'[6]cells down 19042026 9H40'!$B:$B,"")</f>
        <v/>
      </c>
      <c r="BO617" s="9" t="s">
        <v>552</v>
      </c>
      <c r="BP617" s="9" t="s">
        <v>318</v>
      </c>
      <c r="BQ617" s="115"/>
    </row>
    <row r="618" spans="1:69" s="9" customFormat="1" x14ac:dyDescent="0.3">
      <c r="A618" s="1" t="s">
        <v>1131</v>
      </c>
      <c r="B618" s="1" t="s">
        <v>1132</v>
      </c>
      <c r="C618" s="3" t="str">
        <f>_xlfn.XLOOKUP(B618,'[1]daily break down'!$D:$D,'[1]daily break down'!$E:$E,"")</f>
        <v>NORD-OUEST</v>
      </c>
      <c r="D618" s="1" t="s">
        <v>11</v>
      </c>
      <c r="E618" s="1" t="s">
        <v>66</v>
      </c>
      <c r="F618" s="3" t="s">
        <v>51</v>
      </c>
      <c r="G618" s="1" t="s">
        <v>1131</v>
      </c>
      <c r="H618" s="33" t="str">
        <f>_xlfn.XLOOKUP(B618,[2]CALCULATION!$B:$B,[2]CALCULATION!$H:$H,"")</f>
        <v>NOKIA</v>
      </c>
      <c r="I618" s="28">
        <v>2.1031375782882402</v>
      </c>
      <c r="J618" s="28">
        <v>2.7368516426357177</v>
      </c>
      <c r="K618" s="28">
        <v>1.3466527571241187</v>
      </c>
      <c r="L618" s="28">
        <v>6.0613229867346644E-2</v>
      </c>
      <c r="M618" s="28">
        <v>3.3901379888783665</v>
      </c>
      <c r="N618" s="28">
        <v>1.6453919926820271</v>
      </c>
      <c r="O618" s="28">
        <v>3.3941056554467539</v>
      </c>
      <c r="P618" s="28">
        <v>2.7205824682356585</v>
      </c>
      <c r="Q618" s="28">
        <v>2.9774032209236561</v>
      </c>
      <c r="R618" s="28">
        <v>2.3662617369310706</v>
      </c>
      <c r="S618" s="94">
        <v>3.8138603444805064</v>
      </c>
      <c r="T618" s="94">
        <f>_xlfn.XLOOKUP(B618,'[3]Nur des jours'!$B:$B,'[3]Nur des jours'!$U:$U,"")</f>
        <v>0.38864419161437419</v>
      </c>
      <c r="U618" s="94">
        <v>0.44277786590844326</v>
      </c>
      <c r="V618" s="94">
        <v>1.9096196705218971</v>
      </c>
      <c r="W618" s="94">
        <v>0.38864419161437419</v>
      </c>
      <c r="X618" s="94">
        <v>0.12250915296219257</v>
      </c>
      <c r="Y618" s="94">
        <v>8.714219265879633E-2</v>
      </c>
      <c r="Z618" s="94">
        <v>1.0744742932315166</v>
      </c>
      <c r="AA618" s="94">
        <v>1.2522186837426836</v>
      </c>
      <c r="AB618" s="94">
        <v>1.5748374154260485E-2</v>
      </c>
      <c r="AC618" s="94">
        <f>_xlfn.XLOOKUP(B618,'[3]Nur des jours'!$B:$B,'[3]Nur des jours'!$N:$N,"")</f>
        <v>4.476604657666361E-3</v>
      </c>
      <c r="AD618" s="94">
        <v>4.476604657666361E-3</v>
      </c>
      <c r="AE618" s="94">
        <v>8.8675866975208711E-3</v>
      </c>
      <c r="AF618" s="94">
        <v>9.5627161173842193E-3</v>
      </c>
      <c r="AG618" s="94">
        <v>0</v>
      </c>
      <c r="AH618" s="94">
        <v>4.476604657666361E-3</v>
      </c>
      <c r="AI618" s="49" t="s">
        <v>6659</v>
      </c>
      <c r="AJ618" s="49"/>
      <c r="AK618" s="48" t="str" cm="1">
        <f t="array" ref="AK618">IFERROR(_xlfn.IFS(
AM618="MPR ISSUE","PDH",
AM618="BSS Hardware Issue","BSS",
AM618="Sites strategiques, MLL, Pylone, etc.","ENVTECH",
AM618="AKTIVCO DEFAUT GE &amp; POWER Cabinet","AKTIVCO",
AM618="AKTIVCO Coupure ENEO &amp; Baisse de tension","AKTIVCO GRID ONLY",
AM618="Coupure ENEO &amp; Baisse de tension","IHS GRID ONLY",
AM618="Defaut GE &amp; POWER Cabinet","IHS",
AM618="Sharing","Partners",
AM618="Sites strategiques &amp; DataCenter","SST &amp; DC",
AM618="Exclu","Exclu",
AM618="SAT","SAT",
AM618="SPARE-ISSUE","SPARE-ISSUE",
AM618="Fiber CAmtel","TRANS_FO_CAMTEL",
AM618="Fiber AOF","Fiber AOF",
AM618="Projet OCM (HUAWEI)","TRAVAUX-HUAWEI",
AM618="Projet OCM (NOKIA)","TRAVAUX-NOKIA",
AM618="ACCESS-ISSUE","ACCESS-ISSUE",
AM618="Projet OCM (ZTE, NOKIA, autres projets)","TRAVAUX OCM",
AM618="No root CAuse","No root cause",
AM618="ODU HS","PDH",
AM618="IP &amp; VLAN","PDH",
AM618="Warehouse HUAWEI","SPARE-ISSUE",
AM618="SPARE-HS","SPARE-ISSUE",
AM618="Power Telco","BSS",AM618="no impacts","no impacts"
),"")</f>
        <v>IHS</v>
      </c>
      <c r="AL618" s="48" t="str" cm="1">
        <f t="array" ref="AL618">IFERROR(_xlfn.IFS(
AM618="MPR ISSUE","TX ISSUE",
AM618="BSS Hardware Issue","RAN ISSUE",
AM618="Sites strategiques, MLL, Pylone, etc.","ENVTECH",
AM618="AKTIVCO DEFAUT GE &amp; POWER Cabinet","POWER ISSUE",
AM618="AKTIVCO Coupure ENEO &amp; Baisse de tension","POWER ISSUE",
AM618="Coupure ENEO &amp; Baisse de tension","POWER ISSUE",
AM618="Defaut GE &amp; POWER Cabinet","POWER ISSUE",
AM618="Sharing","POWER ISSUE",
AM618="Sites strategiques &amp; DataCenter","POWER ISSUE",
AM618="Exclu","Exclu",
AM618="SAT","TX ISSUE",
AM618="SPARE-ISSUE","SPARE-ISSUE",
AM618="Fiber CAmtel","TX ISSUE",
AM618="Fiber AOF","TX ISSUE",
AM618="Projet OCM (HUAWEI)","TRAVAUX-HUAWEI",
AM618="Projet OCM (NOKIA)","TRAVAUX -NOKIA",
AM618="ACCESS-ISSUE","ACCESS-ISSUE",
AM618="Projet OCM (ZTE, NOKIA, autres projets)","TRAVAUX OCM",
AM618="No root CAuse","No root cause",
AM618="ODU HS","TX ISSUE",
AM618="IP &amp; VLAN","TX ISSUE",
AM618="Warehouse HUAWEI","SPARE-ISSUE",
AM618="SPARE-HS","SPARE-ISSUE",
AM618="Power Telco","RAN ISSUE",AM618="no impacts","no impacts"
),"")</f>
        <v>POWER ISSUE</v>
      </c>
      <c r="AM618" s="67" t="s">
        <v>5330</v>
      </c>
      <c r="AN618" s="48" t="str" cm="1">
        <f t="array" ref="AN618">IFERROR(_xlfn.IFS(
AM618="MPR ISSUE","ACTIVE",
AM618="BSS Hardware Issue","ACTIVE",
AM618="Sites strategiques, MLL, Pylone, etc.","PASSIVE",
AM618="AKTIVCO DEFAUT GE &amp; POWER Cabinet","PASSIVE",
AM618="AKTIVCO Coupure ENEO &amp; Baisse de tension","PASSIVE",
AM618="Coupure ENEO &amp; Baisse de tension","PASSIVE",
AM618="Defaut GE &amp; POWER Cabinet","PASSIVE",
AM618="Sharing","PASSIVE",
AM618="Sites strategiques &amp; DataCenter","PASSIVE",
AM618="Exclu","Exclu",
AM618="SAT","ACTIVE",
AM618="SPARE-ISSUE","SPARE-ISSUE",
AM618="Fiber CAmtel","ACTIVE",
AM618="Fiber AOF","ACTIVE",
AM618="Projet OCM (HUAWEI)","PLANNED WORKS",
AM618="Projet OCM (NOKIA)","PLANNED WORKS",
AM618="ACCESS-ISSUE","ACCESS-ISSUE",
AM618="Projet OCM (ZTE, NOKIA, autres projets)","PLANNED WORKS",
AM618="No root CAuse","No root cause",
AM618="ODU HS","ACTIVE",
AM618="IP &amp; VLAN","ACTIVE",
AM618="Warehouse HUAWEI","SPARE-ISSUE",
AM618="SPARE-HS","SPARE-ISSUE",
AM618="Power Telco","ACTIVE", AM618="no impacts","no impacts"
),"")</f>
        <v>PASSIVE</v>
      </c>
      <c r="AO618" s="93" t="s">
        <v>6190</v>
      </c>
      <c r="AP618" s="101" t="str">
        <f t="shared" si="25"/>
        <v>NRO_238</v>
      </c>
      <c r="AR618" s="17" t="s">
        <v>5537</v>
      </c>
      <c r="AS618" s="7" t="s">
        <v>5537</v>
      </c>
      <c r="AT618" s="6"/>
      <c r="AU618" s="7"/>
      <c r="AV618" s="3" t="s">
        <v>5537</v>
      </c>
      <c r="AW618" s="18" t="s">
        <v>5537</v>
      </c>
      <c r="AX618" s="18" t="s">
        <v>5537</v>
      </c>
      <c r="AY618" s="18" t="s">
        <v>5537</v>
      </c>
      <c r="AZ618" s="18" t="s">
        <v>5537</v>
      </c>
      <c r="BA618" s="18" t="s">
        <v>5537</v>
      </c>
      <c r="BB618" s="18" t="s">
        <v>5537</v>
      </c>
      <c r="BC618" s="18" t="s">
        <v>5537</v>
      </c>
      <c r="BD618" s="18" t="s">
        <v>5537</v>
      </c>
      <c r="BE618" s="18" t="s">
        <v>5537</v>
      </c>
      <c r="BF618" s="18" t="s">
        <v>5537</v>
      </c>
      <c r="BG618" s="18" t="s">
        <v>5537</v>
      </c>
      <c r="BH618" s="18" t="s">
        <v>5537</v>
      </c>
      <c r="BI618" s="9" t="s">
        <v>6190</v>
      </c>
      <c r="BJ618" s="14"/>
      <c r="BK618" s="14" t="s">
        <v>5537</v>
      </c>
      <c r="BL618" s="14" t="str">
        <f>_xlfn.XLOOKUP(B618,'[4]cell downs 18042026 17h'!$B:$B,'[4]cell downs 18042026 17h'!$B:$B,"")</f>
        <v/>
      </c>
      <c r="BM618" s="14" t="str">
        <f>_xlfn.XLOOKUP(B618,'[5]Cells Huawei 19042026 15h'!$B:$B,'[5]Cells Huawei 19042026 15h'!$B:$B,"")</f>
        <v/>
      </c>
      <c r="BN618" s="9" t="str">
        <f>_xlfn.XLOOKUP(B618,'[6]cells down 19042026 9H40'!$B:$B,'[6]cells down 19042026 9H40'!$B:$B,"")</f>
        <v/>
      </c>
      <c r="BO618" s="9" t="s">
        <v>1132</v>
      </c>
      <c r="BP618" s="9" t="s">
        <v>5579</v>
      </c>
      <c r="BQ618" s="115"/>
    </row>
    <row r="619" spans="1:69" s="9" customFormat="1" x14ac:dyDescent="0.3">
      <c r="A619" s="1" t="s">
        <v>675</v>
      </c>
      <c r="B619" s="8" t="s">
        <v>676</v>
      </c>
      <c r="C619" s="3" t="str">
        <f>_xlfn.XLOOKUP(B619,'[1]daily break down'!$D:$D,'[1]daily break down'!$E:$E,"")</f>
        <v>EXTREME-NORD</v>
      </c>
      <c r="D619" s="1" t="s">
        <v>11</v>
      </c>
      <c r="E619" s="1" t="s">
        <v>5500</v>
      </c>
      <c r="F619" s="3" t="s">
        <v>55</v>
      </c>
      <c r="G619" s="1" t="s">
        <v>677</v>
      </c>
      <c r="H619" s="33" t="str">
        <f>_xlfn.XLOOKUP(B619,[2]CALCULATION!$B:$B,[2]CALCULATION!$H:$H,"")</f>
        <v>NOKIA</v>
      </c>
      <c r="I619" s="28">
        <v>0.3731193386765102</v>
      </c>
      <c r="J619" s="28">
        <v>0.9931954968205825</v>
      </c>
      <c r="K619" s="28">
        <v>1.3751161097073294</v>
      </c>
      <c r="L619" s="28">
        <v>1.6212782488878603</v>
      </c>
      <c r="M619" s="28">
        <v>0.42416555403073319</v>
      </c>
      <c r="N619" s="28">
        <v>2.6152693814556671</v>
      </c>
      <c r="O619" s="28">
        <v>8.9830539153262272</v>
      </c>
      <c r="P619" s="28">
        <v>9.0931515441185002</v>
      </c>
      <c r="Q619" s="28">
        <v>7.3848658344648879</v>
      </c>
      <c r="R619" s="28">
        <v>6.1402818025685058</v>
      </c>
      <c r="S619" s="94">
        <v>6.5968382793134346</v>
      </c>
      <c r="T619" s="94">
        <f>_xlfn.XLOOKUP(B619,'[3]Nur des jours'!$B:$B,'[3]Nur des jours'!$U:$U,"")</f>
        <v>0</v>
      </c>
      <c r="U619" s="94">
        <v>2.1750944487225206</v>
      </c>
      <c r="V619" s="94">
        <v>0.65943556986388807</v>
      </c>
      <c r="W619" s="94">
        <v>0</v>
      </c>
      <c r="X619" s="94">
        <v>0.5232785564778375</v>
      </c>
      <c r="Y619" s="94">
        <v>1.0546507807009988</v>
      </c>
      <c r="Z619" s="94">
        <v>2.7645197137819775E-3</v>
      </c>
      <c r="AA619" s="94">
        <v>1.0612485747331181E-2</v>
      </c>
      <c r="AB619" s="94">
        <v>0</v>
      </c>
      <c r="AC619" s="94">
        <f>_xlfn.XLOOKUP(B619,'[3]Nur des jours'!$B:$B,'[3]Nur des jours'!$N:$N,"")</f>
        <v>3.567015663479283E-3</v>
      </c>
      <c r="AD619" s="94">
        <v>3.567015663479283E-3</v>
      </c>
      <c r="AE619" s="94">
        <v>0</v>
      </c>
      <c r="AF619" s="94">
        <v>1.062524013042725E-2</v>
      </c>
      <c r="AG619" s="94">
        <v>0</v>
      </c>
      <c r="AH619" s="94">
        <v>3.567015663479283E-3</v>
      </c>
      <c r="AI619" s="49" t="s">
        <v>6659</v>
      </c>
      <c r="AJ619" s="49"/>
      <c r="AK619" s="48" t="str" cm="1">
        <f t="array" ref="AK619">IFERROR(_xlfn.IFS(
AM619="MPR ISSUE","PDH",
AM619="BSS Hardware Issue","BSS",
AM619="Sites strategiques, MLL, Pylone, etc.","ENVTECH",
AM619="AKTIVCO DEFAUT GE &amp; POWER Cabinet","AKTIVCO",
AM619="AKTIVCO Coupure ENEO &amp; Baisse de tension","AKTIVCO GRID ONLY",
AM619="Coupure ENEO &amp; Baisse de tension","IHS GRID ONLY",
AM619="Defaut GE &amp; POWER Cabinet","IHS",
AM619="Sharing","Partners",
AM619="Sites strategiques &amp; DataCenter","SST &amp; DC",
AM619="Exclu","Exclu",
AM619="SAT","SAT",
AM619="SPARE-ISSUE","SPARE-ISSUE",
AM619="Fiber CAmtel","TRANS_FO_CAMTEL",
AM619="Fiber AOF","Fiber AOF",
AM619="Projet OCM (HUAWEI)","TRAVAUX-HUAWEI",
AM619="Projet OCM (NOKIA)","TRAVAUX-NOKIA",
AM619="ACCESS-ISSUE","ACCESS-ISSUE",
AM619="Projet OCM (ZTE, NOKIA, autres projets)","TRAVAUX OCM",
AM619="No root CAuse","No root cause",
AM619="ODU HS","PDH",
AM619="IP &amp; VLAN","PDH",
AM619="Warehouse HUAWEI","SPARE-ISSUE",
AM619="SPARE-HS","SPARE-ISSUE",
AM619="Power Telco","BSS",AM619="no impacts","no impacts"
),"")</f>
        <v>no impacts</v>
      </c>
      <c r="AL619" s="48" t="str" cm="1">
        <f t="array" ref="AL619">IFERROR(_xlfn.IFS(
AM619="MPR ISSUE","TX ISSUE",
AM619="BSS Hardware Issue","RAN ISSUE",
AM619="Sites strategiques, MLL, Pylone, etc.","ENVTECH",
AM619="AKTIVCO DEFAUT GE &amp; POWER Cabinet","POWER ISSUE",
AM619="AKTIVCO Coupure ENEO &amp; Baisse de tension","POWER ISSUE",
AM619="Coupure ENEO &amp; Baisse de tension","POWER ISSUE",
AM619="Defaut GE &amp; POWER Cabinet","POWER ISSUE",
AM619="Sharing","POWER ISSUE",
AM619="Sites strategiques &amp; DataCenter","POWER ISSUE",
AM619="Exclu","Exclu",
AM619="SAT","TX ISSUE",
AM619="SPARE-ISSUE","SPARE-ISSUE",
AM619="Fiber CAmtel","TX ISSUE",
AM619="Fiber AOF","TX ISSUE",
AM619="Projet OCM (HUAWEI)","TRAVAUX-HUAWEI",
AM619="Projet OCM (NOKIA)","TRAVAUX -NOKIA",
AM619="ACCESS-ISSUE","ACCESS-ISSUE",
AM619="Projet OCM (ZTE, NOKIA, autres projets)","TRAVAUX OCM",
AM619="No root CAuse","No root cause",
AM619="ODU HS","TX ISSUE",
AM619="IP &amp; VLAN","TX ISSUE",
AM619="Warehouse HUAWEI","SPARE-ISSUE",
AM619="SPARE-HS","SPARE-ISSUE",
AM619="Power Telco","RAN ISSUE",AM619="no impacts","no impacts"
),"")</f>
        <v>no impacts</v>
      </c>
      <c r="AM619" s="67" t="s">
        <v>5605</v>
      </c>
      <c r="AN619" s="48" t="str" cm="1">
        <f t="array" ref="AN619">IFERROR(_xlfn.IFS(
AM619="MPR ISSUE","ACTIVE",
AM619="BSS Hardware Issue","ACTIVE",
AM619="Sites strategiques, MLL, Pylone, etc.","PASSIVE",
AM619="AKTIVCO DEFAUT GE &amp; POWER Cabinet","PASSIVE",
AM619="AKTIVCO Coupure ENEO &amp; Baisse de tension","PASSIVE",
AM619="Coupure ENEO &amp; Baisse de tension","PASSIVE",
AM619="Defaut GE &amp; POWER Cabinet","PASSIVE",
AM619="Sharing","PASSIVE",
AM619="Sites strategiques &amp; DataCenter","PASSIVE",
AM619="Exclu","Exclu",
AM619="SAT","ACTIVE",
AM619="SPARE-ISSUE","SPARE-ISSUE",
AM619="Fiber CAmtel","ACTIVE",
AM619="Fiber AOF","ACTIVE",
AM619="Projet OCM (HUAWEI)","PLANNED WORKS",
AM619="Projet OCM (NOKIA)","PLANNED WORKS",
AM619="ACCESS-ISSUE","ACCESS-ISSUE",
AM619="Projet OCM (ZTE, NOKIA, autres projets)","PLANNED WORKS",
AM619="No root CAuse","No root cause",
AM619="ODU HS","ACTIVE",
AM619="IP &amp; VLAN","ACTIVE",
AM619="Warehouse HUAWEI","SPARE-ISSUE",
AM619="SPARE-HS","SPARE-ISSUE",
AM619="Power Telco","ACTIVE", AM619="no impacts","no impacts"
),"")</f>
        <v>no impacts</v>
      </c>
      <c r="AO619" s="93" t="s">
        <v>5537</v>
      </c>
      <c r="AP619" s="101" t="str">
        <f t="shared" si="25"/>
        <v>EXN_275</v>
      </c>
      <c r="AR619" s="17" t="s">
        <v>5537</v>
      </c>
      <c r="AS619" s="7" t="s">
        <v>5537</v>
      </c>
      <c r="AT619" s="6"/>
      <c r="AU619" s="7"/>
      <c r="AV619" s="3" t="s">
        <v>5537</v>
      </c>
      <c r="AW619" s="18" t="s">
        <v>5537</v>
      </c>
      <c r="AX619" s="18" t="s">
        <v>5537</v>
      </c>
      <c r="AY619" s="18" t="s">
        <v>5537</v>
      </c>
      <c r="AZ619" s="18" t="s">
        <v>5537</v>
      </c>
      <c r="BA619" s="18" t="s">
        <v>5537</v>
      </c>
      <c r="BB619" s="18" t="s">
        <v>5537</v>
      </c>
      <c r="BC619" s="18" t="s">
        <v>5537</v>
      </c>
      <c r="BD619" s="18" t="s">
        <v>5537</v>
      </c>
      <c r="BE619" s="18" t="s">
        <v>5537</v>
      </c>
      <c r="BF619" s="18" t="s">
        <v>5537</v>
      </c>
      <c r="BG619" s="18" t="s">
        <v>5537</v>
      </c>
      <c r="BH619" s="18" t="s">
        <v>5537</v>
      </c>
      <c r="BI619" s="9" t="s">
        <v>5537</v>
      </c>
      <c r="BJ619" s="14"/>
      <c r="BK619" s="14" t="s">
        <v>5537</v>
      </c>
      <c r="BL619" s="14" t="str">
        <f>_xlfn.XLOOKUP(B619,'[4]cell downs 18042026 17h'!$B:$B,'[4]cell downs 18042026 17h'!$B:$B,"")</f>
        <v/>
      </c>
      <c r="BM619" s="14" t="str">
        <f>_xlfn.XLOOKUP(B619,'[5]Cells Huawei 19042026 15h'!$B:$B,'[5]Cells Huawei 19042026 15h'!$B:$B,"")</f>
        <v/>
      </c>
      <c r="BN619" s="9" t="str">
        <f>_xlfn.XLOOKUP(B619,'[6]cells down 19042026 9H40'!$B:$B,'[6]cells down 19042026 9H40'!$B:$B,"")</f>
        <v/>
      </c>
      <c r="BO619" s="9" t="s">
        <v>5537</v>
      </c>
      <c r="BP619" s="9" t="s">
        <v>12</v>
      </c>
      <c r="BQ619" s="115"/>
    </row>
    <row r="620" spans="1:69" s="9" customFormat="1" x14ac:dyDescent="0.3">
      <c r="A620" s="1" t="s">
        <v>1416</v>
      </c>
      <c r="B620" s="1" t="s">
        <v>1417</v>
      </c>
      <c r="C620" s="3" t="str">
        <f>_xlfn.XLOOKUP(B620,'[1]daily break down'!$D:$D,'[1]daily break down'!$E:$E,"")</f>
        <v>NORD</v>
      </c>
      <c r="D620" s="1" t="s">
        <v>11</v>
      </c>
      <c r="E620" s="1" t="s">
        <v>66</v>
      </c>
      <c r="F620" s="3" t="s">
        <v>23</v>
      </c>
      <c r="G620" s="1" t="s">
        <v>1416</v>
      </c>
      <c r="H620" s="33" t="str">
        <f>_xlfn.XLOOKUP(B620,[2]CALCULATION!$B:$B,[2]CALCULATION!$H:$H,"")</f>
        <v>NOKIA</v>
      </c>
      <c r="I620" s="28">
        <v>0</v>
      </c>
      <c r="J620" s="28">
        <v>1.1595408128515667</v>
      </c>
      <c r="K620" s="28">
        <v>6.0599407876271768E-3</v>
      </c>
      <c r="L620" s="28">
        <v>0.44443172883544313</v>
      </c>
      <c r="M620" s="28">
        <v>1.7314116536077649E-3</v>
      </c>
      <c r="N620" s="28">
        <v>3.0119348557551737E-3</v>
      </c>
      <c r="O620" s="28">
        <v>1.1127926982041573E-2</v>
      </c>
      <c r="P620" s="28">
        <v>1.15427443573851E-3</v>
      </c>
      <c r="Q620" s="28">
        <v>9.5588351709595333E-4</v>
      </c>
      <c r="R620" s="28">
        <v>7.3945706039498275E-4</v>
      </c>
      <c r="S620" s="94">
        <v>2.6367956641401586E-2</v>
      </c>
      <c r="T620" s="94">
        <f>_xlfn.XLOOKUP(B620,'[3]Nur des jours'!$B:$B,'[3]Nur des jours'!$U:$U,"")</f>
        <v>0</v>
      </c>
      <c r="U620" s="94">
        <v>1.0640967454464388E-3</v>
      </c>
      <c r="V620" s="94">
        <v>1.9440235365961538E-3</v>
      </c>
      <c r="W620" s="94">
        <v>0</v>
      </c>
      <c r="X620" s="94">
        <v>7.8295993813368037E-3</v>
      </c>
      <c r="Y620" s="94">
        <v>2.4969109644354271E-3</v>
      </c>
      <c r="Z620" s="94">
        <v>0.16641911577962121</v>
      </c>
      <c r="AA620" s="94">
        <v>5.2131933921748239E-2</v>
      </c>
      <c r="AB620" s="94">
        <v>4.8511413023316864E-3</v>
      </c>
      <c r="AC620" s="94">
        <f>_xlfn.XLOOKUP(B620,'[3]Nur des jours'!$B:$B,'[3]Nur des jours'!$N:$N,"")</f>
        <v>3.5491805851617861E-3</v>
      </c>
      <c r="AD620" s="94">
        <v>3.5491805851617861E-3</v>
      </c>
      <c r="AE620" s="94">
        <v>2.4854221870516252E-2</v>
      </c>
      <c r="AF620" s="94">
        <v>0</v>
      </c>
      <c r="AG620" s="94">
        <v>0</v>
      </c>
      <c r="AH620" s="94">
        <v>3.5491805851617861E-3</v>
      </c>
      <c r="AI620" s="49" t="s">
        <v>5559</v>
      </c>
      <c r="AJ620" s="49"/>
      <c r="AK620" s="48" t="str" cm="1">
        <f t="array" ref="AK620">IFERROR(_xlfn.IFS(
AM620="MPR ISSUE","PDH",
AM620="BSS Hardware Issue","BSS",
AM620="Sites strategiques, MLL, Pylone, etc.","ENVTECH",
AM620="AKTIVCO DEFAUT GE &amp; POWER Cabinet","AKTIVCO",
AM620="AKTIVCO Coupure ENEO &amp; Baisse de tension","AKTIVCO GRID ONLY",
AM620="Coupure ENEO &amp; Baisse de tension","IHS GRID ONLY",
AM620="Defaut GE &amp; POWER Cabinet","IHS",
AM620="Sharing","Partners",
AM620="Sites strategiques &amp; DataCenter","SST &amp; DC",
AM620="Exclu","Exclu",
AM620="SAT","SAT",
AM620="SPARE-ISSUE","SPARE-ISSUE",
AM620="Fiber CAmtel","TRANS_FO_CAMTEL",
AM620="Fiber AOF","Fiber AOF",
AM620="Projet OCM (HUAWEI)","TRAVAUX-HUAWEI",
AM620="Projet OCM (NOKIA)","TRAVAUX-NOKIA",
AM620="ACCESS-ISSUE","ACCESS-ISSUE",
AM620="Projet OCM (ZTE, NOKIA, autres projets)","TRAVAUX OCM",
AM620="No root CAuse","No root cause",
AM620="ODU HS","PDH",
AM620="IP &amp; VLAN","PDH",
AM620="Warehouse HUAWEI","SPARE-ISSUE",
AM620="SPARE-HS","SPARE-ISSUE",
AM620="Power Telco","BSS",AM620="no impacts","no impacts"
),"")</f>
        <v>no impacts</v>
      </c>
      <c r="AL620" s="48" t="str" cm="1">
        <f t="array" ref="AL620">IFERROR(_xlfn.IFS(
AM620="MPR ISSUE","TX ISSUE",
AM620="BSS Hardware Issue","RAN ISSUE",
AM620="Sites strategiques, MLL, Pylone, etc.","ENVTECH",
AM620="AKTIVCO DEFAUT GE &amp; POWER Cabinet","POWER ISSUE",
AM620="AKTIVCO Coupure ENEO &amp; Baisse de tension","POWER ISSUE",
AM620="Coupure ENEO &amp; Baisse de tension","POWER ISSUE",
AM620="Defaut GE &amp; POWER Cabinet","POWER ISSUE",
AM620="Sharing","POWER ISSUE",
AM620="Sites strategiques &amp; DataCenter","POWER ISSUE",
AM620="Exclu","Exclu",
AM620="SAT","TX ISSUE",
AM620="SPARE-ISSUE","SPARE-ISSUE",
AM620="Fiber CAmtel","TX ISSUE",
AM620="Fiber AOF","TX ISSUE",
AM620="Projet OCM (HUAWEI)","TRAVAUX-HUAWEI",
AM620="Projet OCM (NOKIA)","TRAVAUX -NOKIA",
AM620="ACCESS-ISSUE","ACCESS-ISSUE",
AM620="Projet OCM (ZTE, NOKIA, autres projets)","TRAVAUX OCM",
AM620="No root CAuse","No root cause",
AM620="ODU HS","TX ISSUE",
AM620="IP &amp; VLAN","TX ISSUE",
AM620="Warehouse HUAWEI","SPARE-ISSUE",
AM620="SPARE-HS","SPARE-ISSUE",
AM620="Power Telco","RAN ISSUE",AM620="no impacts","no impacts"
),"")</f>
        <v>no impacts</v>
      </c>
      <c r="AM620" s="67" t="s">
        <v>5605</v>
      </c>
      <c r="AN620" s="48" t="str" cm="1">
        <f t="array" ref="AN620">IFERROR(_xlfn.IFS(
AM620="MPR ISSUE","ACTIVE",
AM620="BSS Hardware Issue","ACTIVE",
AM620="Sites strategiques, MLL, Pylone, etc.","PASSIVE",
AM620="AKTIVCO DEFAUT GE &amp; POWER Cabinet","PASSIVE",
AM620="AKTIVCO Coupure ENEO &amp; Baisse de tension","PASSIVE",
AM620="Coupure ENEO &amp; Baisse de tension","PASSIVE",
AM620="Defaut GE &amp; POWER Cabinet","PASSIVE",
AM620="Sharing","PASSIVE",
AM620="Sites strategiques &amp; DataCenter","PASSIVE",
AM620="Exclu","Exclu",
AM620="SAT","ACTIVE",
AM620="SPARE-ISSUE","SPARE-ISSUE",
AM620="Fiber CAmtel","ACTIVE",
AM620="Fiber AOF","ACTIVE",
AM620="Projet OCM (HUAWEI)","PLANNED WORKS",
AM620="Projet OCM (NOKIA)","PLANNED WORKS",
AM620="ACCESS-ISSUE","ACCESS-ISSUE",
AM620="Projet OCM (ZTE, NOKIA, autres projets)","PLANNED WORKS",
AM620="No root CAuse","No root cause",
AM620="ODU HS","ACTIVE",
AM620="IP &amp; VLAN","ACTIVE",
AM620="Warehouse HUAWEI","SPARE-ISSUE",
AM620="SPARE-HS","SPARE-ISSUE",
AM620="Power Telco","ACTIVE", AM620="no impacts","no impacts"
),"")</f>
        <v>no impacts</v>
      </c>
      <c r="AO620" s="93" t="s">
        <v>5537</v>
      </c>
      <c r="AP620" s="101" t="str">
        <f t="shared" si="25"/>
        <v>NRD_055</v>
      </c>
      <c r="AR620" s="17" t="s">
        <v>5537</v>
      </c>
      <c r="AS620" s="7" t="s">
        <v>5537</v>
      </c>
      <c r="AT620" s="6"/>
      <c r="AU620" s="7"/>
      <c r="AV620" s="3" t="s">
        <v>5537</v>
      </c>
      <c r="AW620" s="18" t="s">
        <v>5537</v>
      </c>
      <c r="AX620" s="18" t="s">
        <v>5537</v>
      </c>
      <c r="AY620" s="18" t="s">
        <v>5537</v>
      </c>
      <c r="AZ620" s="18" t="s">
        <v>5537</v>
      </c>
      <c r="BA620" s="18" t="s">
        <v>5537</v>
      </c>
      <c r="BB620" s="18" t="s">
        <v>5537</v>
      </c>
      <c r="BC620" s="18" t="s">
        <v>5537</v>
      </c>
      <c r="BD620" s="18" t="s">
        <v>5537</v>
      </c>
      <c r="BE620" s="18" t="s">
        <v>5537</v>
      </c>
      <c r="BF620" s="18" t="s">
        <v>5537</v>
      </c>
      <c r="BG620" s="18" t="s">
        <v>5537</v>
      </c>
      <c r="BH620" s="18" t="s">
        <v>5537</v>
      </c>
      <c r="BI620" s="9" t="s">
        <v>5537</v>
      </c>
      <c r="BJ620" s="14"/>
      <c r="BK620" s="14" t="s">
        <v>5537</v>
      </c>
      <c r="BL620" s="14" t="str">
        <f>_xlfn.XLOOKUP(B620,'[4]cell downs 18042026 17h'!$B:$B,'[4]cell downs 18042026 17h'!$B:$B,"")</f>
        <v/>
      </c>
      <c r="BM620" s="14" t="str">
        <f>_xlfn.XLOOKUP(B620,'[5]Cells Huawei 19042026 15h'!$B:$B,'[5]Cells Huawei 19042026 15h'!$B:$B,"")</f>
        <v/>
      </c>
      <c r="BN620" s="9" t="str">
        <f>_xlfn.XLOOKUP(B620,'[6]cells down 19042026 9H40'!$B:$B,'[6]cells down 19042026 9H40'!$B:$B,"")</f>
        <v/>
      </c>
      <c r="BO620" s="9" t="s">
        <v>1417</v>
      </c>
      <c r="BP620" s="9" t="s">
        <v>5537</v>
      </c>
      <c r="BQ620" s="115"/>
    </row>
    <row r="621" spans="1:69" s="9" customFormat="1" x14ac:dyDescent="0.3">
      <c r="A621" s="3" t="s">
        <v>1752</v>
      </c>
      <c r="B621" s="25" t="s">
        <v>1753</v>
      </c>
      <c r="C621" s="3" t="str">
        <f>_xlfn.XLOOKUP(B621,'[1]daily break down'!$D:$D,'[1]daily break down'!$E:$E,"")</f>
        <v>CENTRE</v>
      </c>
      <c r="D621" s="3" t="s">
        <v>11</v>
      </c>
      <c r="E621" s="3" t="s">
        <v>66</v>
      </c>
      <c r="F621" s="3" t="s">
        <v>37</v>
      </c>
      <c r="G621" s="3" t="s">
        <v>1754</v>
      </c>
      <c r="H621" s="33" t="str">
        <f>_xlfn.XLOOKUP(B621,[2]CALCULATION!$B:$B,[2]CALCULATION!$H:$H,"")</f>
        <v>NOKIA</v>
      </c>
      <c r="I621" s="28">
        <v>7.5616162362147382E-2</v>
      </c>
      <c r="J621" s="28">
        <v>2.8030151298025576E-2</v>
      </c>
      <c r="K621" s="28">
        <v>1.3376308738047311E-3</v>
      </c>
      <c r="L621" s="28">
        <v>0</v>
      </c>
      <c r="M621" s="28">
        <v>1.4394712339807493E-2</v>
      </c>
      <c r="N621" s="28">
        <v>0.2240086167225849</v>
      </c>
      <c r="O621" s="28">
        <v>6.1519010126454624E-2</v>
      </c>
      <c r="P621" s="28">
        <v>0.189517163394477</v>
      </c>
      <c r="Q621" s="28">
        <v>1.0142801818659954</v>
      </c>
      <c r="R621" s="28">
        <v>0</v>
      </c>
      <c r="S621" s="94">
        <v>4.1452754558981675E-2</v>
      </c>
      <c r="T621" s="94">
        <f>_xlfn.XLOOKUP(B621,'[3]Nur des jours'!$B:$B,'[3]Nur des jours'!$U:$U,"")</f>
        <v>0</v>
      </c>
      <c r="U621" s="94">
        <v>0</v>
      </c>
      <c r="V621" s="94">
        <v>0</v>
      </c>
      <c r="W621" s="94">
        <v>0</v>
      </c>
      <c r="X621" s="94">
        <v>0</v>
      </c>
      <c r="Y621" s="94">
        <v>0.78383385697123253</v>
      </c>
      <c r="Z621" s="94">
        <v>0.29763178696070314</v>
      </c>
      <c r="AA621" s="94">
        <v>0</v>
      </c>
      <c r="AB621" s="94">
        <v>1.3376308738047311E-3</v>
      </c>
      <c r="AC621" s="94">
        <f>_xlfn.XLOOKUP(B621,'[3]Nur des jours'!$B:$B,'[3]Nur des jours'!$N:$N,"")</f>
        <v>3.3173245670353024E-3</v>
      </c>
      <c r="AD621" s="94">
        <v>3.3173245670353024E-3</v>
      </c>
      <c r="AE621" s="94">
        <v>0</v>
      </c>
      <c r="AF621" s="94">
        <v>9.5627161173842193E-3</v>
      </c>
      <c r="AG621" s="94">
        <v>2.0520195155201599E-4</v>
      </c>
      <c r="AH621" s="94">
        <v>3.3173245670353024E-3</v>
      </c>
      <c r="AI621" s="49" t="s">
        <v>5559</v>
      </c>
      <c r="AJ621" s="49"/>
      <c r="AK621" s="48" t="str" cm="1">
        <f t="array" ref="AK621">IFERROR(_xlfn.IFS(
AM621="MPR ISSUE","PDH",
AM621="BSS Hardware Issue","BSS",
AM621="Sites strategiques, MLL, Pylone, etc.","ENVTECH",
AM621="AKTIVCO DEFAUT GE &amp; POWER Cabinet","AKTIVCO",
AM621="AKTIVCO Coupure ENEO &amp; Baisse de tension","AKTIVCO GRID ONLY",
AM621="Coupure ENEO &amp; Baisse de tension","IHS GRID ONLY",
AM621="Defaut GE &amp; POWER Cabinet","IHS",
AM621="Sharing","Partners",
AM621="Sites strategiques &amp; DataCenter","SST &amp; DC",
AM621="Exclu","Exclu",
AM621="SAT","SAT",
AM621="SPARE-ISSUE","SPARE-ISSUE",
AM621="Fiber CAmtel","TRANS_FO_CAMTEL",
AM621="Fiber AOF","Fiber AOF",
AM621="Projet OCM (HUAWEI)","TRAVAUX-HUAWEI",
AM621="Projet OCM (NOKIA)","TRAVAUX-NOKIA",
AM621="ACCESS-ISSUE","ACCESS-ISSUE",
AM621="Projet OCM (ZTE, NOKIA, autres projets)","TRAVAUX OCM",
AM621="No root CAuse","No root cause",
AM621="ODU HS","PDH",
AM621="IP &amp; VLAN","PDH",
AM621="Warehouse HUAWEI","SPARE-ISSUE",
AM621="SPARE-HS","SPARE-ISSUE",
AM621="Power Telco","BSS",AM621="no impacts","no impacts"
),"")</f>
        <v>no impacts</v>
      </c>
      <c r="AL621" s="48" t="str" cm="1">
        <f t="array" ref="AL621">IFERROR(_xlfn.IFS(
AM621="MPR ISSUE","TX ISSUE",
AM621="BSS Hardware Issue","RAN ISSUE",
AM621="Sites strategiques, MLL, Pylone, etc.","ENVTECH",
AM621="AKTIVCO DEFAUT GE &amp; POWER Cabinet","POWER ISSUE",
AM621="AKTIVCO Coupure ENEO &amp; Baisse de tension","POWER ISSUE",
AM621="Coupure ENEO &amp; Baisse de tension","POWER ISSUE",
AM621="Defaut GE &amp; POWER Cabinet","POWER ISSUE",
AM621="Sharing","POWER ISSUE",
AM621="Sites strategiques &amp; DataCenter","POWER ISSUE",
AM621="Exclu","Exclu",
AM621="SAT","TX ISSUE",
AM621="SPARE-ISSUE","SPARE-ISSUE",
AM621="Fiber CAmtel","TX ISSUE",
AM621="Fiber AOF","TX ISSUE",
AM621="Projet OCM (HUAWEI)","TRAVAUX-HUAWEI",
AM621="Projet OCM (NOKIA)","TRAVAUX -NOKIA",
AM621="ACCESS-ISSUE","ACCESS-ISSUE",
AM621="Projet OCM (ZTE, NOKIA, autres projets)","TRAVAUX OCM",
AM621="No root CAuse","No root cause",
AM621="ODU HS","TX ISSUE",
AM621="IP &amp; VLAN","TX ISSUE",
AM621="Warehouse HUAWEI","SPARE-ISSUE",
AM621="SPARE-HS","SPARE-ISSUE",
AM621="Power Telco","RAN ISSUE",AM621="no impacts","no impacts"
),"")</f>
        <v>no impacts</v>
      </c>
      <c r="AM621" s="67" t="s">
        <v>5605</v>
      </c>
      <c r="AN621" s="48" t="str" cm="1">
        <f t="array" ref="AN621">IFERROR(_xlfn.IFS(
AM621="MPR ISSUE","ACTIVE",
AM621="BSS Hardware Issue","ACTIVE",
AM621="Sites strategiques, MLL, Pylone, etc.","PASSIVE",
AM621="AKTIVCO DEFAUT GE &amp; POWER Cabinet","PASSIVE",
AM621="AKTIVCO Coupure ENEO &amp; Baisse de tension","PASSIVE",
AM621="Coupure ENEO &amp; Baisse de tension","PASSIVE",
AM621="Defaut GE &amp; POWER Cabinet","PASSIVE",
AM621="Sharing","PASSIVE",
AM621="Sites strategiques &amp; DataCenter","PASSIVE",
AM621="Exclu","Exclu",
AM621="SAT","ACTIVE",
AM621="SPARE-ISSUE","SPARE-ISSUE",
AM621="Fiber CAmtel","ACTIVE",
AM621="Fiber AOF","ACTIVE",
AM621="Projet OCM (HUAWEI)","PLANNED WORKS",
AM621="Projet OCM (NOKIA)","PLANNED WORKS",
AM621="ACCESS-ISSUE","ACCESS-ISSUE",
AM621="Projet OCM (ZTE, NOKIA, autres projets)","PLANNED WORKS",
AM621="No root CAuse","No root cause",
AM621="ODU HS","ACTIVE",
AM621="IP &amp; VLAN","ACTIVE",
AM621="Warehouse HUAWEI","SPARE-ISSUE",
AM621="SPARE-HS","SPARE-ISSUE",
AM621="Power Telco","ACTIVE", AM621="no impacts","no impacts"
),"")</f>
        <v>no impacts</v>
      </c>
      <c r="AO621" s="93" t="s">
        <v>5537</v>
      </c>
      <c r="AP621" s="101" t="str">
        <f t="shared" si="25"/>
        <v>CTR_367</v>
      </c>
      <c r="AR621" s="17" t="s">
        <v>5537</v>
      </c>
      <c r="AS621" s="7" t="s">
        <v>5537</v>
      </c>
      <c r="AT621" s="6"/>
      <c r="AU621" s="7"/>
      <c r="AV621" s="3" t="s">
        <v>5537</v>
      </c>
      <c r="AW621" s="18" t="s">
        <v>5537</v>
      </c>
      <c r="AX621" s="18" t="s">
        <v>5537</v>
      </c>
      <c r="AY621" s="18" t="s">
        <v>5537</v>
      </c>
      <c r="AZ621" s="18" t="s">
        <v>5537</v>
      </c>
      <c r="BA621" s="18" t="s">
        <v>5537</v>
      </c>
      <c r="BB621" s="18" t="s">
        <v>5537</v>
      </c>
      <c r="BC621" s="18" t="s">
        <v>5537</v>
      </c>
      <c r="BD621" s="18" t="s">
        <v>5537</v>
      </c>
      <c r="BE621" s="18" t="s">
        <v>5537</v>
      </c>
      <c r="BF621" s="18" t="s">
        <v>5537</v>
      </c>
      <c r="BG621" s="18" t="s">
        <v>5537</v>
      </c>
      <c r="BH621" s="18" t="s">
        <v>5537</v>
      </c>
      <c r="BI621" s="9" t="s">
        <v>5537</v>
      </c>
      <c r="BJ621" s="14"/>
      <c r="BK621" s="14" t="s">
        <v>5537</v>
      </c>
      <c r="BL621" s="14" t="str">
        <f>_xlfn.XLOOKUP(B621,'[4]cell downs 18042026 17h'!$B:$B,'[4]cell downs 18042026 17h'!$B:$B,"")</f>
        <v/>
      </c>
      <c r="BM621" s="14" t="str">
        <f>_xlfn.XLOOKUP(B621,'[5]Cells Huawei 19042026 15h'!$B:$B,'[5]Cells Huawei 19042026 15h'!$B:$B,"")</f>
        <v/>
      </c>
      <c r="BN621" s="9" t="str">
        <f>_xlfn.XLOOKUP(B621,'[6]cells down 19042026 9H40'!$B:$B,'[6]cells down 19042026 9H40'!$B:$B,"")</f>
        <v/>
      </c>
      <c r="BO621" s="9" t="s">
        <v>1753</v>
      </c>
      <c r="BP621" s="9" t="s">
        <v>12</v>
      </c>
      <c r="BQ621" s="115"/>
    </row>
    <row r="622" spans="1:69" s="9" customFormat="1" x14ac:dyDescent="0.3">
      <c r="A622" s="1" t="s">
        <v>313</v>
      </c>
      <c r="B622" s="8" t="s">
        <v>314</v>
      </c>
      <c r="C622" s="3" t="str">
        <f>_xlfn.XLOOKUP(B622,'[1]daily break down'!$D:$D,'[1]daily break down'!$E:$E,"")</f>
        <v>EXTREME-NORD</v>
      </c>
      <c r="D622" s="1" t="s">
        <v>11</v>
      </c>
      <c r="E622" s="1" t="s">
        <v>96</v>
      </c>
      <c r="F622" s="3" t="s">
        <v>55</v>
      </c>
      <c r="G622" s="1" t="s">
        <v>315</v>
      </c>
      <c r="H622" s="33" t="str">
        <f>_xlfn.XLOOKUP(B622,[2]CALCULATION!$B:$B,[2]CALCULATION!$H:$H,"")</f>
        <v>NOKIA</v>
      </c>
      <c r="I622" s="28">
        <v>0</v>
      </c>
      <c r="J622" s="28">
        <v>0</v>
      </c>
      <c r="K622" s="28">
        <v>0</v>
      </c>
      <c r="L622" s="28">
        <v>0</v>
      </c>
      <c r="M622" s="28">
        <v>0</v>
      </c>
      <c r="N622" s="28">
        <v>2.7645971274559804E-3</v>
      </c>
      <c r="O622" s="28">
        <v>0</v>
      </c>
      <c r="P622" s="28">
        <v>0</v>
      </c>
      <c r="Q622" s="28">
        <v>0</v>
      </c>
      <c r="R622" s="28">
        <v>0</v>
      </c>
      <c r="S622" s="94">
        <v>0</v>
      </c>
      <c r="T622" s="94">
        <f>_xlfn.XLOOKUP(B622,'[3]Nur des jours'!$B:$B,'[3]Nur des jours'!$U:$U,"")</f>
        <v>0</v>
      </c>
      <c r="U622" s="94">
        <v>9.8837447351154253E-2</v>
      </c>
      <c r="V622" s="94">
        <v>0</v>
      </c>
      <c r="W622" s="94">
        <v>0</v>
      </c>
      <c r="X622" s="94">
        <v>0</v>
      </c>
      <c r="Y622" s="94">
        <v>0</v>
      </c>
      <c r="Z622" s="94">
        <v>0</v>
      </c>
      <c r="AA622" s="94">
        <v>0</v>
      </c>
      <c r="AB622" s="94">
        <v>0</v>
      </c>
      <c r="AC622" s="94">
        <f>_xlfn.XLOOKUP(B622,'[3]Nur des jours'!$B:$B,'[3]Nur des jours'!$N:$N,"")</f>
        <v>3.2994894887183024E-3</v>
      </c>
      <c r="AD622" s="94">
        <v>3.2994894887183024E-3</v>
      </c>
      <c r="AE622" s="94">
        <v>0</v>
      </c>
      <c r="AF622" s="94">
        <v>9.8283471206451044E-3</v>
      </c>
      <c r="AG622" s="94">
        <v>0</v>
      </c>
      <c r="AH622" s="94">
        <v>3.2994894887183024E-3</v>
      </c>
      <c r="AI622" s="49" t="s">
        <v>6659</v>
      </c>
      <c r="AJ622" s="49"/>
      <c r="AK622" s="48" t="str" cm="1">
        <f t="array" ref="AK622">IFERROR(_xlfn.IFS(
AM622="MPR ISSUE","PDH",
AM622="BSS Hardware Issue","BSS",
AM622="Sites strategiques, MLL, Pylone, etc.","ENVTECH",
AM622="AKTIVCO DEFAUT GE &amp; POWER Cabinet","AKTIVCO",
AM622="AKTIVCO Coupure ENEO &amp; Baisse de tension","AKTIVCO GRID ONLY",
AM622="Coupure ENEO &amp; Baisse de tension","IHS GRID ONLY",
AM622="Defaut GE &amp; POWER Cabinet","IHS",
AM622="Sharing","Partners",
AM622="Sites strategiques &amp; DataCenter","SST &amp; DC",
AM622="Exclu","Exclu",
AM622="SAT","SAT",
AM622="SPARE-ISSUE","SPARE-ISSUE",
AM622="Fiber CAmtel","TRANS_FO_CAMTEL",
AM622="Fiber AOF","Fiber AOF",
AM622="Projet OCM (HUAWEI)","TRAVAUX-HUAWEI",
AM622="Projet OCM (NOKIA)","TRAVAUX-NOKIA",
AM622="ACCESS-ISSUE","ACCESS-ISSUE",
AM622="Projet OCM (ZTE, NOKIA, autres projets)","TRAVAUX OCM",
AM622="No root CAuse","No root cause",
AM622="ODU HS","PDH",
AM622="IP &amp; VLAN","PDH",
AM622="Warehouse HUAWEI","SPARE-ISSUE",
AM622="SPARE-HS","SPARE-ISSUE",
AM622="Power Telco","BSS",AM622="no impacts","no impacts"
),"")</f>
        <v>no impacts</v>
      </c>
      <c r="AL622" s="48" t="str" cm="1">
        <f t="array" ref="AL622">IFERROR(_xlfn.IFS(
AM622="MPR ISSUE","TX ISSUE",
AM622="BSS Hardware Issue","RAN ISSUE",
AM622="Sites strategiques, MLL, Pylone, etc.","ENVTECH",
AM622="AKTIVCO DEFAUT GE &amp; POWER Cabinet","POWER ISSUE",
AM622="AKTIVCO Coupure ENEO &amp; Baisse de tension","POWER ISSUE",
AM622="Coupure ENEO &amp; Baisse de tension","POWER ISSUE",
AM622="Defaut GE &amp; POWER Cabinet","POWER ISSUE",
AM622="Sharing","POWER ISSUE",
AM622="Sites strategiques &amp; DataCenter","POWER ISSUE",
AM622="Exclu","Exclu",
AM622="SAT","TX ISSUE",
AM622="SPARE-ISSUE","SPARE-ISSUE",
AM622="Fiber CAmtel","TX ISSUE",
AM622="Fiber AOF","TX ISSUE",
AM622="Projet OCM (HUAWEI)","TRAVAUX-HUAWEI",
AM622="Projet OCM (NOKIA)","TRAVAUX -NOKIA",
AM622="ACCESS-ISSUE","ACCESS-ISSUE",
AM622="Projet OCM (ZTE, NOKIA, autres projets)","TRAVAUX OCM",
AM622="No root CAuse","No root cause",
AM622="ODU HS","TX ISSUE",
AM622="IP &amp; VLAN","TX ISSUE",
AM622="Warehouse HUAWEI","SPARE-ISSUE",
AM622="SPARE-HS","SPARE-ISSUE",
AM622="Power Telco","RAN ISSUE",AM622="no impacts","no impacts"
),"")</f>
        <v>no impacts</v>
      </c>
      <c r="AM622" s="67" t="s">
        <v>5605</v>
      </c>
      <c r="AN622" s="48" t="str" cm="1">
        <f t="array" ref="AN622">IFERROR(_xlfn.IFS(
AM622="MPR ISSUE","ACTIVE",
AM622="BSS Hardware Issue","ACTIVE",
AM622="Sites strategiques, MLL, Pylone, etc.","PASSIVE",
AM622="AKTIVCO DEFAUT GE &amp; POWER Cabinet","PASSIVE",
AM622="AKTIVCO Coupure ENEO &amp; Baisse de tension","PASSIVE",
AM622="Coupure ENEO &amp; Baisse de tension","PASSIVE",
AM622="Defaut GE &amp; POWER Cabinet","PASSIVE",
AM622="Sharing","PASSIVE",
AM622="Sites strategiques &amp; DataCenter","PASSIVE",
AM622="Exclu","Exclu",
AM622="SAT","ACTIVE",
AM622="SPARE-ISSUE","SPARE-ISSUE",
AM622="Fiber CAmtel","ACTIVE",
AM622="Fiber AOF","ACTIVE",
AM622="Projet OCM (HUAWEI)","PLANNED WORKS",
AM622="Projet OCM (NOKIA)","PLANNED WORKS",
AM622="ACCESS-ISSUE","ACCESS-ISSUE",
AM622="Projet OCM (ZTE, NOKIA, autres projets)","PLANNED WORKS",
AM622="No root CAuse","No root cause",
AM622="ODU HS","ACTIVE",
AM622="IP &amp; VLAN","ACTIVE",
AM622="Warehouse HUAWEI","SPARE-ISSUE",
AM622="SPARE-HS","SPARE-ISSUE",
AM622="Power Telco","ACTIVE", AM622="no impacts","no impacts"
),"")</f>
        <v>no impacts</v>
      </c>
      <c r="AO622" s="93" t="s">
        <v>5537</v>
      </c>
      <c r="AP622" s="101" t="str">
        <f t="shared" si="25"/>
        <v>EXN_136</v>
      </c>
      <c r="AR622" s="17" t="s">
        <v>5537</v>
      </c>
      <c r="AS622" s="7" t="s">
        <v>5537</v>
      </c>
      <c r="AT622" s="6"/>
      <c r="AU622" s="7"/>
      <c r="AV622" s="3" t="s">
        <v>5537</v>
      </c>
      <c r="AW622" s="18" t="s">
        <v>5537</v>
      </c>
      <c r="AX622" s="18" t="s">
        <v>5537</v>
      </c>
      <c r="AY622" s="18" t="s">
        <v>5537</v>
      </c>
      <c r="AZ622" s="18" t="s">
        <v>5537</v>
      </c>
      <c r="BA622" s="18" t="s">
        <v>5537</v>
      </c>
      <c r="BB622" s="18" t="s">
        <v>5537</v>
      </c>
      <c r="BC622" s="18" t="s">
        <v>5537</v>
      </c>
      <c r="BD622" s="18" t="s">
        <v>5537</v>
      </c>
      <c r="BE622" s="18" t="s">
        <v>5537</v>
      </c>
      <c r="BF622" s="18" t="s">
        <v>5537</v>
      </c>
      <c r="BG622" s="18" t="s">
        <v>5537</v>
      </c>
      <c r="BH622" s="18" t="s">
        <v>5537</v>
      </c>
      <c r="BI622" s="9" t="s">
        <v>5537</v>
      </c>
      <c r="BJ622" s="14"/>
      <c r="BK622" s="14" t="s">
        <v>5537</v>
      </c>
      <c r="BL622" s="14" t="str">
        <f>_xlfn.XLOOKUP(B622,'[4]cell downs 18042026 17h'!$B:$B,'[4]cell downs 18042026 17h'!$B:$B,"")</f>
        <v/>
      </c>
      <c r="BM622" s="14" t="str">
        <f>_xlfn.XLOOKUP(B622,'[5]Cells Huawei 19042026 15h'!$B:$B,'[5]Cells Huawei 19042026 15h'!$B:$B,"")</f>
        <v/>
      </c>
      <c r="BN622" s="9" t="str">
        <f>_xlfn.XLOOKUP(B622,'[6]cells down 19042026 9H40'!$B:$B,'[6]cells down 19042026 9H40'!$B:$B,"")</f>
        <v/>
      </c>
      <c r="BO622" s="9" t="s">
        <v>314</v>
      </c>
      <c r="BP622" s="9" t="s">
        <v>5537</v>
      </c>
      <c r="BQ622" s="115"/>
    </row>
    <row r="623" spans="1:69" s="9" customFormat="1" x14ac:dyDescent="0.3">
      <c r="A623" s="1" t="s">
        <v>448</v>
      </c>
      <c r="B623" s="8" t="s">
        <v>449</v>
      </c>
      <c r="C623" s="3" t="str">
        <f>_xlfn.XLOOKUP(B623,'[1]daily break down'!$D:$D,'[1]daily break down'!$E:$E,"")</f>
        <v>SUD-OUEST</v>
      </c>
      <c r="D623" s="1" t="s">
        <v>11</v>
      </c>
      <c r="E623" s="1" t="s">
        <v>12</v>
      </c>
      <c r="F623" s="3" t="s">
        <v>13</v>
      </c>
      <c r="G623" s="1" t="s">
        <v>106</v>
      </c>
      <c r="H623" s="32" t="str">
        <f>_xlfn.XLOOKUP(B623,[2]CALCULATION!$B:$B,[2]CALCULATION!$H:$H,"")</f>
        <v>Huawei</v>
      </c>
      <c r="I623" s="28">
        <v>0</v>
      </c>
      <c r="J623" s="28">
        <v>0</v>
      </c>
      <c r="K623" s="28">
        <v>0</v>
      </c>
      <c r="L623" s="28">
        <v>0</v>
      </c>
      <c r="M623" s="28">
        <v>0</v>
      </c>
      <c r="N623" s="28">
        <v>0</v>
      </c>
      <c r="O623" s="28">
        <v>7.3123821101323226E-3</v>
      </c>
      <c r="P623" s="28">
        <v>0</v>
      </c>
      <c r="Q623" s="28">
        <v>0</v>
      </c>
      <c r="R623" s="28">
        <v>0</v>
      </c>
      <c r="S623" s="94">
        <v>0</v>
      </c>
      <c r="T623" s="94">
        <f>_xlfn.XLOOKUP(B623,'[3]Nur des jours'!$B:$B,'[3]Nur des jours'!$U:$U,"")</f>
        <v>0</v>
      </c>
      <c r="U623" s="94">
        <v>0</v>
      </c>
      <c r="V623" s="94">
        <v>8.9175391586979543E-5</v>
      </c>
      <c r="W623" s="94">
        <v>0</v>
      </c>
      <c r="X623" s="94">
        <v>0</v>
      </c>
      <c r="Y623" s="94">
        <v>0.14913692489006458</v>
      </c>
      <c r="Z623" s="94">
        <v>0</v>
      </c>
      <c r="AA623" s="94">
        <v>0</v>
      </c>
      <c r="AB623" s="94">
        <v>0</v>
      </c>
      <c r="AC623" s="94">
        <f>_xlfn.XLOOKUP(B623,'[3]Nur des jours'!$B:$B,'[3]Nur des jours'!$N:$N,"")</f>
        <v>3.299489488718243E-3</v>
      </c>
      <c r="AD623" s="94">
        <v>3.299489488718243E-3</v>
      </c>
      <c r="AE623" s="94">
        <v>0</v>
      </c>
      <c r="AF623" s="94">
        <v>9.8283471206449275E-3</v>
      </c>
      <c r="AG623" s="94">
        <v>0</v>
      </c>
      <c r="AH623" s="94">
        <v>3.299489488718243E-3</v>
      </c>
      <c r="AI623" s="49" t="s">
        <v>5559</v>
      </c>
      <c r="AJ623" s="49"/>
      <c r="AK623" s="48" t="str" cm="1">
        <f t="array" ref="AK623">IFERROR(_xlfn.IFS(
AM623="MPR ISSUE","PDH",
AM623="BSS Hardware Issue","BSS",
AM623="Sites strategiques, MLL, Pylone, etc.","ENVTECH",
AM623="AKTIVCO DEFAUT GE &amp; POWER Cabinet","AKTIVCO",
AM623="AKTIVCO Coupure ENEO &amp; Baisse de tension","AKTIVCO GRID ONLY",
AM623="Coupure ENEO &amp; Baisse de tension","IHS GRID ONLY",
AM623="Defaut GE &amp; POWER Cabinet","IHS",
AM623="Sharing","Partners",
AM623="Sites strategiques &amp; DataCenter","SST &amp; DC",
AM623="Exclu","Exclu",
AM623="SAT","SAT",
AM623="SPARE-ISSUE","SPARE-ISSUE",
AM623="Fiber CAmtel","TRANS_FO_CAMTEL",
AM623="Fiber AOF","Fiber AOF",
AM623="Projet OCM (HUAWEI)","TRAVAUX-HUAWEI",
AM623="Projet OCM (NOKIA)","TRAVAUX-NOKIA",
AM623="ACCESS-ISSUE","ACCESS-ISSUE",
AM623="Projet OCM (ZTE, NOKIA, autres projets)","TRAVAUX OCM",
AM623="No root CAuse","No root cause",
AM623="ODU HS","PDH",
AM623="IP &amp; VLAN","PDH",
AM623="Warehouse HUAWEI","SPARE-ISSUE",
AM623="SPARE-HS","SPARE-ISSUE",
AM623="Power Telco","BSS",AM623="no impacts","no impacts"
),"")</f>
        <v>no impacts</v>
      </c>
      <c r="AL623" s="48" t="str" cm="1">
        <f t="array" ref="AL623">IFERROR(_xlfn.IFS(
AM623="MPR ISSUE","TX ISSUE",
AM623="BSS Hardware Issue","RAN ISSUE",
AM623="Sites strategiques, MLL, Pylone, etc.","ENVTECH",
AM623="AKTIVCO DEFAUT GE &amp; POWER Cabinet","POWER ISSUE",
AM623="AKTIVCO Coupure ENEO &amp; Baisse de tension","POWER ISSUE",
AM623="Coupure ENEO &amp; Baisse de tension","POWER ISSUE",
AM623="Defaut GE &amp; POWER Cabinet","POWER ISSUE",
AM623="Sharing","POWER ISSUE",
AM623="Sites strategiques &amp; DataCenter","POWER ISSUE",
AM623="Exclu","Exclu",
AM623="SAT","TX ISSUE",
AM623="SPARE-ISSUE","SPARE-ISSUE",
AM623="Fiber CAmtel","TX ISSUE",
AM623="Fiber AOF","TX ISSUE",
AM623="Projet OCM (HUAWEI)","TRAVAUX-HUAWEI",
AM623="Projet OCM (NOKIA)","TRAVAUX -NOKIA",
AM623="ACCESS-ISSUE","ACCESS-ISSUE",
AM623="Projet OCM (ZTE, NOKIA, autres projets)","TRAVAUX OCM",
AM623="No root CAuse","No root cause",
AM623="ODU HS","TX ISSUE",
AM623="IP &amp; VLAN","TX ISSUE",
AM623="Warehouse HUAWEI","SPARE-ISSUE",
AM623="SPARE-HS","SPARE-ISSUE",
AM623="Power Telco","RAN ISSUE",AM623="no impacts","no impacts"
),"")</f>
        <v>no impacts</v>
      </c>
      <c r="AM623" s="67" t="s">
        <v>5605</v>
      </c>
      <c r="AN623" s="48" t="str" cm="1">
        <f t="array" ref="AN623">IFERROR(_xlfn.IFS(
AM623="MPR ISSUE","ACTIVE",
AM623="BSS Hardware Issue","ACTIVE",
AM623="Sites strategiques, MLL, Pylone, etc.","PASSIVE",
AM623="AKTIVCO DEFAUT GE &amp; POWER Cabinet","PASSIVE",
AM623="AKTIVCO Coupure ENEO &amp; Baisse de tension","PASSIVE",
AM623="Coupure ENEO &amp; Baisse de tension","PASSIVE",
AM623="Defaut GE &amp; POWER Cabinet","PASSIVE",
AM623="Sharing","PASSIVE",
AM623="Sites strategiques &amp; DataCenter","PASSIVE",
AM623="Exclu","Exclu",
AM623="SAT","ACTIVE",
AM623="SPARE-ISSUE","SPARE-ISSUE",
AM623="Fiber CAmtel","ACTIVE",
AM623="Fiber AOF","ACTIVE",
AM623="Projet OCM (HUAWEI)","PLANNED WORKS",
AM623="Projet OCM (NOKIA)","PLANNED WORKS",
AM623="ACCESS-ISSUE","ACCESS-ISSUE",
AM623="Projet OCM (ZTE, NOKIA, autres projets)","PLANNED WORKS",
AM623="No root CAuse","No root cause",
AM623="ODU HS","ACTIVE",
AM623="IP &amp; VLAN","ACTIVE",
AM623="Warehouse HUAWEI","SPARE-ISSUE",
AM623="SPARE-HS","SPARE-ISSUE",
AM623="Power Telco","ACTIVE", AM623="no impacts","no impacts"
),"")</f>
        <v>no impacts</v>
      </c>
      <c r="AO623" s="93" t="s">
        <v>5537</v>
      </c>
      <c r="AP623" s="101" t="str">
        <f t="shared" si="25"/>
        <v>SUO_027</v>
      </c>
      <c r="AR623" s="17" t="s">
        <v>5537</v>
      </c>
      <c r="AS623" s="7" t="s">
        <v>5537</v>
      </c>
      <c r="AT623" s="6"/>
      <c r="AU623" s="7"/>
      <c r="AV623" s="3" t="s">
        <v>5537</v>
      </c>
      <c r="AW623" s="18" t="s">
        <v>5537</v>
      </c>
      <c r="AX623" s="18" t="s">
        <v>5537</v>
      </c>
      <c r="AY623" s="18" t="s">
        <v>5537</v>
      </c>
      <c r="AZ623" s="18" t="s">
        <v>5537</v>
      </c>
      <c r="BA623" s="18" t="s">
        <v>5537</v>
      </c>
      <c r="BB623" s="18" t="s">
        <v>5537</v>
      </c>
      <c r="BC623" s="18" t="s">
        <v>5537</v>
      </c>
      <c r="BD623" s="18" t="s">
        <v>5537</v>
      </c>
      <c r="BE623" s="18" t="s">
        <v>5537</v>
      </c>
      <c r="BF623" s="18" t="s">
        <v>5537</v>
      </c>
      <c r="BG623" s="18" t="s">
        <v>5537</v>
      </c>
      <c r="BH623" s="18" t="s">
        <v>5537</v>
      </c>
      <c r="BI623" s="9" t="s">
        <v>5537</v>
      </c>
      <c r="BJ623" s="14"/>
      <c r="BK623" s="14" t="s">
        <v>5537</v>
      </c>
      <c r="BL623" s="14" t="str">
        <f>_xlfn.XLOOKUP(B623,'[4]cell downs 18042026 17h'!$B:$B,'[4]cell downs 18042026 17h'!$B:$B,"")</f>
        <v/>
      </c>
      <c r="BM623" s="14" t="str">
        <f>_xlfn.XLOOKUP(B623,'[5]Cells Huawei 19042026 15h'!$B:$B,'[5]Cells Huawei 19042026 15h'!$B:$B,"")</f>
        <v/>
      </c>
      <c r="BN623" s="9" t="str">
        <f>_xlfn.XLOOKUP(B623,'[6]cells down 19042026 9H40'!$B:$B,'[6]cells down 19042026 9H40'!$B:$B,"")</f>
        <v/>
      </c>
      <c r="BO623" s="9" t="s">
        <v>449</v>
      </c>
      <c r="BP623" s="9" t="s">
        <v>5537</v>
      </c>
      <c r="BQ623" s="115"/>
    </row>
    <row r="624" spans="1:69" s="9" customFormat="1" x14ac:dyDescent="0.3">
      <c r="A624" s="1" t="s">
        <v>1499</v>
      </c>
      <c r="B624" s="8" t="s">
        <v>1500</v>
      </c>
      <c r="C624" s="3" t="str">
        <f>_xlfn.XLOOKUP(B624,'[1]daily break down'!$D:$D,'[1]daily break down'!$E:$E,"")</f>
        <v>EXTREME-NORD</v>
      </c>
      <c r="D624" s="1"/>
      <c r="E624" s="1"/>
      <c r="F624" s="3" t="s">
        <v>55</v>
      </c>
      <c r="G624" s="1" t="s">
        <v>1501</v>
      </c>
      <c r="H624" s="33" t="str">
        <f>_xlfn.XLOOKUP(B624,[2]CALCULATION!$B:$B,[2]CALCULATION!$H:$H,"")</f>
        <v>NOKIA</v>
      </c>
      <c r="I624" s="28">
        <v>0.61857049057590097</v>
      </c>
      <c r="J624" s="28">
        <v>3.5672220999439727E-4</v>
      </c>
      <c r="K624" s="28">
        <v>0</v>
      </c>
      <c r="L624" s="28">
        <v>0</v>
      </c>
      <c r="M624" s="28">
        <v>1.9262187718538389E-2</v>
      </c>
      <c r="N624" s="28">
        <v>2.0798101408021765E-2</v>
      </c>
      <c r="O624" s="28">
        <v>0.13565214797001604</v>
      </c>
      <c r="P624" s="28">
        <v>6.835650116390328E-2</v>
      </c>
      <c r="Q624" s="28">
        <v>2.1437764137509696E-2</v>
      </c>
      <c r="R624" s="28">
        <v>3.2622231653428771E-2</v>
      </c>
      <c r="S624" s="94">
        <v>7.3962069782240861E-2</v>
      </c>
      <c r="T624" s="94">
        <f>_xlfn.XLOOKUP(B624,'[3]Nur des jours'!$B:$B,'[3]Nur des jours'!$U:$U,"")</f>
        <v>0</v>
      </c>
      <c r="U624" s="94">
        <v>0</v>
      </c>
      <c r="V624" s="94">
        <v>1.0778838028234741</v>
      </c>
      <c r="W624" s="94">
        <v>0</v>
      </c>
      <c r="X624" s="94">
        <v>1.7836110499716443E-3</v>
      </c>
      <c r="Y624" s="94">
        <v>2.1688693852738396E-2</v>
      </c>
      <c r="Z624" s="94">
        <v>3.0321387849518637E-3</v>
      </c>
      <c r="AA624" s="94">
        <v>1.3020360664792934E-2</v>
      </c>
      <c r="AB624" s="94">
        <v>2.6754165749574665E-3</v>
      </c>
      <c r="AC624" s="94">
        <f>_xlfn.XLOOKUP(B624,'[3]Nur des jours'!$B:$B,'[3]Nur des jours'!$N:$N,"")</f>
        <v>2.8536125307832214E-3</v>
      </c>
      <c r="AD624" s="94">
        <v>2.8536125307832214E-3</v>
      </c>
      <c r="AE624" s="94">
        <v>0</v>
      </c>
      <c r="AF624" s="94">
        <v>8.5001921043411886E-3</v>
      </c>
      <c r="AG624" s="94">
        <v>0</v>
      </c>
      <c r="AH624" s="94">
        <v>2.8536125307832214E-3</v>
      </c>
      <c r="AI624" s="49" t="s">
        <v>6659</v>
      </c>
      <c r="AJ624" s="49"/>
      <c r="AK624" s="48" t="str" cm="1">
        <f t="array" ref="AK624">IFERROR(_xlfn.IFS(
AM624="MPR ISSUE","PDH",
AM624="BSS Hardware Issue","BSS",
AM624="Sites strategiques, MLL, Pylone, etc.","ENVTECH",
AM624="AKTIVCO DEFAUT GE &amp; POWER Cabinet","AKTIVCO",
AM624="AKTIVCO Coupure ENEO &amp; Baisse de tension","AKTIVCO GRID ONLY",
AM624="Coupure ENEO &amp; Baisse de tension","IHS GRID ONLY",
AM624="Defaut GE &amp; POWER Cabinet","IHS",
AM624="Sharing","Partners",
AM624="Sites strategiques &amp; DataCenter","SST &amp; DC",
AM624="Exclu","Exclu",
AM624="SAT","SAT",
AM624="SPARE-ISSUE","SPARE-ISSUE",
AM624="Fiber CAmtel","TRANS_FO_CAMTEL",
AM624="Fiber AOF","Fiber AOF",
AM624="Projet OCM (HUAWEI)","TRAVAUX-HUAWEI",
AM624="Projet OCM (NOKIA)","TRAVAUX-NOKIA",
AM624="ACCESS-ISSUE","ACCESS-ISSUE",
AM624="Projet OCM (ZTE, NOKIA, autres projets)","TRAVAUX OCM",
AM624="No root CAuse","No root cause",
AM624="ODU HS","PDH",
AM624="IP &amp; VLAN","PDH",
AM624="Warehouse HUAWEI","SPARE-ISSUE",
AM624="SPARE-HS","SPARE-ISSUE",
AM624="Power Telco","BSS",AM624="no impacts","no impacts"
),"")</f>
        <v>no impacts</v>
      </c>
      <c r="AL624" s="48" t="str" cm="1">
        <f t="array" ref="AL624">IFERROR(_xlfn.IFS(
AM624="MPR ISSUE","TX ISSUE",
AM624="BSS Hardware Issue","RAN ISSUE",
AM624="Sites strategiques, MLL, Pylone, etc.","ENVTECH",
AM624="AKTIVCO DEFAUT GE &amp; POWER Cabinet","POWER ISSUE",
AM624="AKTIVCO Coupure ENEO &amp; Baisse de tension","POWER ISSUE",
AM624="Coupure ENEO &amp; Baisse de tension","POWER ISSUE",
AM624="Defaut GE &amp; POWER Cabinet","POWER ISSUE",
AM624="Sharing","POWER ISSUE",
AM624="Sites strategiques &amp; DataCenter","POWER ISSUE",
AM624="Exclu","Exclu",
AM624="SAT","TX ISSUE",
AM624="SPARE-ISSUE","SPARE-ISSUE",
AM624="Fiber CAmtel","TX ISSUE",
AM624="Fiber AOF","TX ISSUE",
AM624="Projet OCM (HUAWEI)","TRAVAUX-HUAWEI",
AM624="Projet OCM (NOKIA)","TRAVAUX -NOKIA",
AM624="ACCESS-ISSUE","ACCESS-ISSUE",
AM624="Projet OCM (ZTE, NOKIA, autres projets)","TRAVAUX OCM",
AM624="No root CAuse","No root cause",
AM624="ODU HS","TX ISSUE",
AM624="IP &amp; VLAN","TX ISSUE",
AM624="Warehouse HUAWEI","SPARE-ISSUE",
AM624="SPARE-HS","SPARE-ISSUE",
AM624="Power Telco","RAN ISSUE",AM624="no impacts","no impacts"
),"")</f>
        <v>no impacts</v>
      </c>
      <c r="AM624" s="67" t="s">
        <v>5605</v>
      </c>
      <c r="AN624" s="48" t="str" cm="1">
        <f t="array" ref="AN624">IFERROR(_xlfn.IFS(
AM624="MPR ISSUE","ACTIVE",
AM624="BSS Hardware Issue","ACTIVE",
AM624="Sites strategiques, MLL, Pylone, etc.","PASSIVE",
AM624="AKTIVCO DEFAUT GE &amp; POWER Cabinet","PASSIVE",
AM624="AKTIVCO Coupure ENEO &amp; Baisse de tension","PASSIVE",
AM624="Coupure ENEO &amp; Baisse de tension","PASSIVE",
AM624="Defaut GE &amp; POWER Cabinet","PASSIVE",
AM624="Sharing","PASSIVE",
AM624="Sites strategiques &amp; DataCenter","PASSIVE",
AM624="Exclu","Exclu",
AM624="SAT","ACTIVE",
AM624="SPARE-ISSUE","SPARE-ISSUE",
AM624="Fiber CAmtel","ACTIVE",
AM624="Fiber AOF","ACTIVE",
AM624="Projet OCM (HUAWEI)","PLANNED WORKS",
AM624="Projet OCM (NOKIA)","PLANNED WORKS",
AM624="ACCESS-ISSUE","ACCESS-ISSUE",
AM624="Projet OCM (ZTE, NOKIA, autres projets)","PLANNED WORKS",
AM624="No root CAuse","No root cause",
AM624="ODU HS","ACTIVE",
AM624="IP &amp; VLAN","ACTIVE",
AM624="Warehouse HUAWEI","SPARE-ISSUE",
AM624="SPARE-HS","SPARE-ISSUE",
AM624="Power Telco","ACTIVE", AM624="no impacts","no impacts"
),"")</f>
        <v>no impacts</v>
      </c>
      <c r="AO624" s="93" t="s">
        <v>5537</v>
      </c>
      <c r="AP624" s="101" t="str">
        <f t="shared" si="25"/>
        <v>EXN_273</v>
      </c>
      <c r="AR624" s="17" t="s">
        <v>5537</v>
      </c>
      <c r="AS624" s="7" t="s">
        <v>5537</v>
      </c>
      <c r="AT624" s="6"/>
      <c r="AU624" s="7"/>
      <c r="AV624" s="3" t="s">
        <v>5537</v>
      </c>
      <c r="AW624" s="18" t="s">
        <v>5537</v>
      </c>
      <c r="AX624" s="18" t="s">
        <v>5537</v>
      </c>
      <c r="AY624" s="18" t="s">
        <v>5537</v>
      </c>
      <c r="AZ624" s="18" t="s">
        <v>5537</v>
      </c>
      <c r="BA624" s="18" t="s">
        <v>5537</v>
      </c>
      <c r="BB624" s="18" t="s">
        <v>5537</v>
      </c>
      <c r="BC624" s="18" t="s">
        <v>5537</v>
      </c>
      <c r="BD624" s="18" t="s">
        <v>5537</v>
      </c>
      <c r="BE624" s="18" t="s">
        <v>5537</v>
      </c>
      <c r="BF624" s="18" t="s">
        <v>5537</v>
      </c>
      <c r="BG624" s="18" t="s">
        <v>5537</v>
      </c>
      <c r="BH624" s="18" t="s">
        <v>5537</v>
      </c>
      <c r="BI624" s="9" t="s">
        <v>5537</v>
      </c>
      <c r="BJ624" s="14"/>
      <c r="BK624" s="14" t="s">
        <v>5537</v>
      </c>
      <c r="BL624" s="14" t="str">
        <f>_xlfn.XLOOKUP(B624,'[4]cell downs 18042026 17h'!$B:$B,'[4]cell downs 18042026 17h'!$B:$B,"")</f>
        <v/>
      </c>
      <c r="BM624" s="14" t="str">
        <f>_xlfn.XLOOKUP(B624,'[5]Cells Huawei 19042026 15h'!$B:$B,'[5]Cells Huawei 19042026 15h'!$B:$B,"")</f>
        <v/>
      </c>
      <c r="BN624" s="9" t="str">
        <f>_xlfn.XLOOKUP(B624,'[6]cells down 19042026 9H40'!$B:$B,'[6]cells down 19042026 9H40'!$B:$B,"")</f>
        <v/>
      </c>
      <c r="BO624" s="9" t="s">
        <v>1500</v>
      </c>
      <c r="BP624" s="9" t="s">
        <v>5537</v>
      </c>
      <c r="BQ624" s="115"/>
    </row>
    <row r="625" spans="1:69" s="9" customFormat="1" x14ac:dyDescent="0.3">
      <c r="A625" s="1" t="s">
        <v>3326</v>
      </c>
      <c r="B625" s="8" t="s">
        <v>3327</v>
      </c>
      <c r="C625" s="3" t="str">
        <f>_xlfn.XLOOKUP(B625,'[1]daily break down'!$D:$D,'[1]daily break down'!$E:$E,"")</f>
        <v>EXTREME-NORD</v>
      </c>
      <c r="D625" s="1" t="s">
        <v>21</v>
      </c>
      <c r="E625" s="1" t="s">
        <v>710</v>
      </c>
      <c r="F625" s="3" t="s">
        <v>55</v>
      </c>
      <c r="G625" s="1" t="s">
        <v>3328</v>
      </c>
      <c r="H625" s="33" t="str">
        <f>_xlfn.XLOOKUP(B625,[2]CALCULATION!$B:$B,[2]CALCULATION!$H:$H,"")</f>
        <v>NOKIA</v>
      </c>
      <c r="I625" s="28">
        <v>0</v>
      </c>
      <c r="J625" s="28">
        <v>0</v>
      </c>
      <c r="K625" s="28">
        <v>0</v>
      </c>
      <c r="L625" s="28">
        <v>0</v>
      </c>
      <c r="M625" s="28">
        <v>0</v>
      </c>
      <c r="N625" s="28">
        <v>0.10275775134102022</v>
      </c>
      <c r="O625" s="28">
        <v>2.2293847896745003E-2</v>
      </c>
      <c r="P625" s="28">
        <v>0</v>
      </c>
      <c r="Q625" s="28">
        <v>0</v>
      </c>
      <c r="R625" s="28">
        <v>0</v>
      </c>
      <c r="S625" s="94">
        <v>0</v>
      </c>
      <c r="T625" s="94">
        <f>_xlfn.XLOOKUP(B625,'[3]Nur des jours'!$B:$B,'[3]Nur des jours'!$U:$U,"")</f>
        <v>0.95237708743073757</v>
      </c>
      <c r="U625" s="94">
        <v>1.1527138383791871E-2</v>
      </c>
      <c r="V625" s="94">
        <v>8.0796827070620802E-3</v>
      </c>
      <c r="W625" s="94">
        <v>0.95237708743073757</v>
      </c>
      <c r="X625" s="94">
        <v>5.6183748074106451E-3</v>
      </c>
      <c r="Y625" s="94">
        <v>0</v>
      </c>
      <c r="Z625" s="94">
        <v>5.8501121245699648E-3</v>
      </c>
      <c r="AA625" s="94">
        <v>0</v>
      </c>
      <c r="AB625" s="94">
        <v>0</v>
      </c>
      <c r="AC625" s="94">
        <f>_xlfn.XLOOKUP(B625,'[3]Nur des jours'!$B:$B,'[3]Nur des jours'!$N:$N,"")</f>
        <v>2.7644371391963413E-3</v>
      </c>
      <c r="AD625" s="94">
        <v>2.7644371391963413E-3</v>
      </c>
      <c r="AE625" s="94">
        <v>0</v>
      </c>
      <c r="AF625" s="94">
        <v>8.2345611010808117E-3</v>
      </c>
      <c r="AG625" s="94">
        <v>0</v>
      </c>
      <c r="AH625" s="94">
        <v>2.7644371391963413E-3</v>
      </c>
      <c r="AI625" s="49" t="s">
        <v>6659</v>
      </c>
      <c r="AJ625" s="49"/>
      <c r="AK625" s="48" t="str" cm="1">
        <f t="array" ref="AK625">IFERROR(_xlfn.IFS(
AM625="MPR ISSUE","PDH",
AM625="BSS Hardware Issue","BSS",
AM625="Sites strategiques, MLL, Pylone, etc.","ENVTECH",
AM625="AKTIVCO DEFAUT GE &amp; POWER Cabinet","AKTIVCO",
AM625="AKTIVCO Coupure ENEO &amp; Baisse de tension","AKTIVCO GRID ONLY",
AM625="Coupure ENEO &amp; Baisse de tension","IHS GRID ONLY",
AM625="Defaut GE &amp; POWER Cabinet","IHS",
AM625="Sharing","Partners",
AM625="Sites strategiques &amp; DataCenter","SST &amp; DC",
AM625="Exclu","Exclu",
AM625="SAT","SAT",
AM625="SPARE-ISSUE","SPARE-ISSUE",
AM625="Fiber CAmtel","TRANS_FO_CAMTEL",
AM625="Fiber AOF","Fiber AOF",
AM625="Projet OCM (HUAWEI)","TRAVAUX-HUAWEI",
AM625="Projet OCM (NOKIA)","TRAVAUX-NOKIA",
AM625="ACCESS-ISSUE","ACCESS-ISSUE",
AM625="Projet OCM (ZTE, NOKIA, autres projets)","TRAVAUX OCM",
AM625="No root CAuse","No root cause",
AM625="ODU HS","PDH",
AM625="IP &amp; VLAN","PDH",
AM625="Warehouse HUAWEI","SPARE-ISSUE",
AM625="SPARE-HS","SPARE-ISSUE",
AM625="Power Telco","BSS",AM625="no impacts","no impacts"
),"")</f>
        <v>no impacts</v>
      </c>
      <c r="AL625" s="48" t="str" cm="1">
        <f t="array" ref="AL625">IFERROR(_xlfn.IFS(
AM625="MPR ISSUE","TX ISSUE",
AM625="BSS Hardware Issue","RAN ISSUE",
AM625="Sites strategiques, MLL, Pylone, etc.","ENVTECH",
AM625="AKTIVCO DEFAUT GE &amp; POWER Cabinet","POWER ISSUE",
AM625="AKTIVCO Coupure ENEO &amp; Baisse de tension","POWER ISSUE",
AM625="Coupure ENEO &amp; Baisse de tension","POWER ISSUE",
AM625="Defaut GE &amp; POWER Cabinet","POWER ISSUE",
AM625="Sharing","POWER ISSUE",
AM625="Sites strategiques &amp; DataCenter","POWER ISSUE",
AM625="Exclu","Exclu",
AM625="SAT","TX ISSUE",
AM625="SPARE-ISSUE","SPARE-ISSUE",
AM625="Fiber CAmtel","TX ISSUE",
AM625="Fiber AOF","TX ISSUE",
AM625="Projet OCM (HUAWEI)","TRAVAUX-HUAWEI",
AM625="Projet OCM (NOKIA)","TRAVAUX -NOKIA",
AM625="ACCESS-ISSUE","ACCESS-ISSUE",
AM625="Projet OCM (ZTE, NOKIA, autres projets)","TRAVAUX OCM",
AM625="No root CAuse","No root cause",
AM625="ODU HS","TX ISSUE",
AM625="IP &amp; VLAN","TX ISSUE",
AM625="Warehouse HUAWEI","SPARE-ISSUE",
AM625="SPARE-HS","SPARE-ISSUE",
AM625="Power Telco","RAN ISSUE",AM625="no impacts","no impacts"
),"")</f>
        <v>no impacts</v>
      </c>
      <c r="AM625" s="67" t="s">
        <v>5605</v>
      </c>
      <c r="AN625" s="48" t="str" cm="1">
        <f t="array" ref="AN625">IFERROR(_xlfn.IFS(
AM625="MPR ISSUE","ACTIVE",
AM625="BSS Hardware Issue","ACTIVE",
AM625="Sites strategiques, MLL, Pylone, etc.","PASSIVE",
AM625="AKTIVCO DEFAUT GE &amp; POWER Cabinet","PASSIVE",
AM625="AKTIVCO Coupure ENEO &amp; Baisse de tension","PASSIVE",
AM625="Coupure ENEO &amp; Baisse de tension","PASSIVE",
AM625="Defaut GE &amp; POWER Cabinet","PASSIVE",
AM625="Sharing","PASSIVE",
AM625="Sites strategiques &amp; DataCenter","PASSIVE",
AM625="Exclu","Exclu",
AM625="SAT","ACTIVE",
AM625="SPARE-ISSUE","SPARE-ISSUE",
AM625="Fiber CAmtel","ACTIVE",
AM625="Fiber AOF","ACTIVE",
AM625="Projet OCM (HUAWEI)","PLANNED WORKS",
AM625="Projet OCM (NOKIA)","PLANNED WORKS",
AM625="ACCESS-ISSUE","ACCESS-ISSUE",
AM625="Projet OCM (ZTE, NOKIA, autres projets)","PLANNED WORKS",
AM625="No root CAuse","No root cause",
AM625="ODU HS","ACTIVE",
AM625="IP &amp; VLAN","ACTIVE",
AM625="Warehouse HUAWEI","SPARE-ISSUE",
AM625="SPARE-HS","SPARE-ISSUE",
AM625="Power Telco","ACTIVE", AM625="no impacts","no impacts"
),"")</f>
        <v>no impacts</v>
      </c>
      <c r="AO625" s="93" t="s">
        <v>6263</v>
      </c>
      <c r="AP625" s="101" t="str">
        <f t="shared" si="25"/>
        <v>EXN_107</v>
      </c>
      <c r="AR625" s="17" t="s">
        <v>5537</v>
      </c>
      <c r="AS625" s="7" t="s">
        <v>5537</v>
      </c>
      <c r="AT625" s="6"/>
      <c r="AU625" s="7"/>
      <c r="AV625" s="3" t="s">
        <v>5537</v>
      </c>
      <c r="AW625" s="18" t="s">
        <v>5537</v>
      </c>
      <c r="AX625" s="18" t="s">
        <v>5537</v>
      </c>
      <c r="AY625" s="18" t="s">
        <v>5537</v>
      </c>
      <c r="AZ625" s="18" t="s">
        <v>5537</v>
      </c>
      <c r="BA625" s="18" t="s">
        <v>5537</v>
      </c>
      <c r="BB625" s="18" t="s">
        <v>5537</v>
      </c>
      <c r="BC625" s="18" t="s">
        <v>6264</v>
      </c>
      <c r="BD625" s="18" t="s">
        <v>6264</v>
      </c>
      <c r="BE625" s="18" t="s">
        <v>6265</v>
      </c>
      <c r="BF625" s="18" t="s">
        <v>5537</v>
      </c>
      <c r="BG625" s="18" t="s">
        <v>5537</v>
      </c>
      <c r="BH625" s="18" t="s">
        <v>5537</v>
      </c>
      <c r="BI625" s="9" t="s">
        <v>5537</v>
      </c>
      <c r="BJ625" s="14"/>
      <c r="BK625" s="14" t="s">
        <v>5537</v>
      </c>
      <c r="BL625" s="14" t="str">
        <f>_xlfn.XLOOKUP(B625,'[4]cell downs 18042026 17h'!$B:$B,'[4]cell downs 18042026 17h'!$B:$B,"")</f>
        <v>EXN_107</v>
      </c>
      <c r="BM625" s="14" t="str">
        <f>_xlfn.XLOOKUP(B625,'[5]Cells Huawei 19042026 15h'!$B:$B,'[5]Cells Huawei 19042026 15h'!$B:$B,"")</f>
        <v/>
      </c>
      <c r="BN625" s="9" t="str">
        <f>_xlfn.XLOOKUP(B625,'[6]cells down 19042026 9H40'!$B:$B,'[6]cells down 19042026 9H40'!$B:$B,"")</f>
        <v/>
      </c>
      <c r="BO625" s="9" t="s">
        <v>5537</v>
      </c>
      <c r="BP625" s="9" t="s">
        <v>5537</v>
      </c>
      <c r="BQ625" s="115"/>
    </row>
    <row r="626" spans="1:69" s="9" customFormat="1" x14ac:dyDescent="0.3">
      <c r="A626" s="1" t="s">
        <v>843</v>
      </c>
      <c r="B626" s="8" t="s">
        <v>844</v>
      </c>
      <c r="C626" s="3" t="str">
        <f>_xlfn.XLOOKUP(B626,'[1]daily break down'!$D:$D,'[1]daily break down'!$E:$E,"")</f>
        <v>CENTRE</v>
      </c>
      <c r="D626" s="1" t="s">
        <v>11</v>
      </c>
      <c r="E626" s="1" t="s">
        <v>5502</v>
      </c>
      <c r="F626" s="3" t="s">
        <v>226</v>
      </c>
      <c r="G626" s="1" t="s">
        <v>845</v>
      </c>
      <c r="H626" s="33" t="str">
        <f>_xlfn.XLOOKUP(B626,[2]CALCULATION!$B:$B,[2]CALCULATION!$H:$H,"")</f>
        <v>NOKIA</v>
      </c>
      <c r="I626" s="28">
        <v>2.0974076872486383E-2</v>
      </c>
      <c r="J626" s="28">
        <v>0.44464633753099769</v>
      </c>
      <c r="K626" s="28">
        <v>3.9307442506841537</v>
      </c>
      <c r="L626" s="28">
        <v>0.38099294301621162</v>
      </c>
      <c r="M626" s="28">
        <v>0.18232800563873838</v>
      </c>
      <c r="N626" s="28">
        <v>0</v>
      </c>
      <c r="O626" s="28">
        <v>2.5652906547043228</v>
      </c>
      <c r="P626" s="28">
        <v>0</v>
      </c>
      <c r="Q626" s="28">
        <v>0</v>
      </c>
      <c r="R626" s="28">
        <v>0</v>
      </c>
      <c r="S626" s="94">
        <v>0.32554368452742793</v>
      </c>
      <c r="T626" s="94">
        <f>_xlfn.XLOOKUP(B626,'[3]Nur des jours'!$B:$B,'[3]Nur des jours'!$U:$U,"")</f>
        <v>9.9519737011070711E-3</v>
      </c>
      <c r="U626" s="94">
        <v>0.4658522456503808</v>
      </c>
      <c r="V626" s="94">
        <v>0</v>
      </c>
      <c r="W626" s="94">
        <v>9.9519737011070711E-3</v>
      </c>
      <c r="X626" s="94">
        <v>0</v>
      </c>
      <c r="Y626" s="94">
        <v>0</v>
      </c>
      <c r="Z626" s="94">
        <v>6.9485465124574819E-2</v>
      </c>
      <c r="AA626" s="94">
        <v>2.1937146330396973E-3</v>
      </c>
      <c r="AB626" s="94">
        <v>0</v>
      </c>
      <c r="AC626" s="94">
        <f>_xlfn.XLOOKUP(B626,'[3]Nur des jours'!$B:$B,'[3]Nur des jours'!$N:$N,"")</f>
        <v>2.7466020608791705E-3</v>
      </c>
      <c r="AD626" s="94">
        <v>2.7466020608791705E-3</v>
      </c>
      <c r="AE626" s="94">
        <v>0</v>
      </c>
      <c r="AF626" s="94">
        <v>5.312620065213625E-3</v>
      </c>
      <c r="AG626" s="94">
        <v>1.8468175639740488E-3</v>
      </c>
      <c r="AH626" s="94">
        <v>2.7466020608791705E-3</v>
      </c>
      <c r="AI626" s="49" t="s">
        <v>5559</v>
      </c>
      <c r="AJ626" s="49"/>
      <c r="AK626" s="48" t="str" cm="1">
        <f t="array" ref="AK626">IFERROR(_xlfn.IFS(
AM626="MPR ISSUE","PDH",
AM626="BSS Hardware Issue","BSS",
AM626="Sites strategiques, MLL, Pylone, etc.","ENVTECH",
AM626="AKTIVCO DEFAUT GE &amp; POWER Cabinet","AKTIVCO",
AM626="AKTIVCO Coupure ENEO &amp; Baisse de tension","AKTIVCO GRID ONLY",
AM626="Coupure ENEO &amp; Baisse de tension","IHS GRID ONLY",
AM626="Defaut GE &amp; POWER Cabinet","IHS",
AM626="Sharing","Partners",
AM626="Sites strategiques &amp; DataCenter","SST &amp; DC",
AM626="Exclu","Exclu",
AM626="SAT","SAT",
AM626="SPARE-ISSUE","SPARE-ISSUE",
AM626="Fiber CAmtel","TRANS_FO_CAMTEL",
AM626="Fiber AOF","Fiber AOF",
AM626="Projet OCM (HUAWEI)","TRAVAUX-HUAWEI",
AM626="Projet OCM (NOKIA)","TRAVAUX-NOKIA",
AM626="ACCESS-ISSUE","ACCESS-ISSUE",
AM626="Projet OCM (ZTE, NOKIA, autres projets)","TRAVAUX OCM",
AM626="No root CAuse","No root cause",
AM626="ODU HS","PDH",
AM626="IP &amp; VLAN","PDH",
AM626="Warehouse HUAWEI","SPARE-ISSUE",
AM626="SPARE-HS","SPARE-ISSUE",
AM626="Power Telco","BSS",AM626="no impacts","no impacts"
),"")</f>
        <v>no impacts</v>
      </c>
      <c r="AL626" s="48" t="str" cm="1">
        <f t="array" ref="AL626">IFERROR(_xlfn.IFS(
AM626="MPR ISSUE","TX ISSUE",
AM626="BSS Hardware Issue","RAN ISSUE",
AM626="Sites strategiques, MLL, Pylone, etc.","ENVTECH",
AM626="AKTIVCO DEFAUT GE &amp; POWER Cabinet","POWER ISSUE",
AM626="AKTIVCO Coupure ENEO &amp; Baisse de tension","POWER ISSUE",
AM626="Coupure ENEO &amp; Baisse de tension","POWER ISSUE",
AM626="Defaut GE &amp; POWER Cabinet","POWER ISSUE",
AM626="Sharing","POWER ISSUE",
AM626="Sites strategiques &amp; DataCenter","POWER ISSUE",
AM626="Exclu","Exclu",
AM626="SAT","TX ISSUE",
AM626="SPARE-ISSUE","SPARE-ISSUE",
AM626="Fiber CAmtel","TX ISSUE",
AM626="Fiber AOF","TX ISSUE",
AM626="Projet OCM (HUAWEI)","TRAVAUX-HUAWEI",
AM626="Projet OCM (NOKIA)","TRAVAUX -NOKIA",
AM626="ACCESS-ISSUE","ACCESS-ISSUE",
AM626="Projet OCM (ZTE, NOKIA, autres projets)","TRAVAUX OCM",
AM626="No root CAuse","No root cause",
AM626="ODU HS","TX ISSUE",
AM626="IP &amp; VLAN","TX ISSUE",
AM626="Warehouse HUAWEI","SPARE-ISSUE",
AM626="SPARE-HS","SPARE-ISSUE",
AM626="Power Telco","RAN ISSUE",AM626="no impacts","no impacts"
),"")</f>
        <v>no impacts</v>
      </c>
      <c r="AM626" s="67" t="s">
        <v>5605</v>
      </c>
      <c r="AN626" s="48" t="str" cm="1">
        <f t="array" ref="AN626">IFERROR(_xlfn.IFS(
AM626="MPR ISSUE","ACTIVE",
AM626="BSS Hardware Issue","ACTIVE",
AM626="Sites strategiques, MLL, Pylone, etc.","PASSIVE",
AM626="AKTIVCO DEFAUT GE &amp; POWER Cabinet","PASSIVE",
AM626="AKTIVCO Coupure ENEO &amp; Baisse de tension","PASSIVE",
AM626="Coupure ENEO &amp; Baisse de tension","PASSIVE",
AM626="Defaut GE &amp; POWER Cabinet","PASSIVE",
AM626="Sharing","PASSIVE",
AM626="Sites strategiques &amp; DataCenter","PASSIVE",
AM626="Exclu","Exclu",
AM626="SAT","ACTIVE",
AM626="SPARE-ISSUE","SPARE-ISSUE",
AM626="Fiber CAmtel","ACTIVE",
AM626="Fiber AOF","ACTIVE",
AM626="Projet OCM (HUAWEI)","PLANNED WORKS",
AM626="Projet OCM (NOKIA)","PLANNED WORKS",
AM626="ACCESS-ISSUE","ACCESS-ISSUE",
AM626="Projet OCM (ZTE, NOKIA, autres projets)","PLANNED WORKS",
AM626="No root CAuse","No root cause",
AM626="ODU HS","ACTIVE",
AM626="IP &amp; VLAN","ACTIVE",
AM626="Warehouse HUAWEI","SPARE-ISSUE",
AM626="SPARE-HS","SPARE-ISSUE",
AM626="Power Telco","ACTIVE", AM626="no impacts","no impacts"
),"")</f>
        <v>no impacts</v>
      </c>
      <c r="AO626" s="93" t="s">
        <v>5537</v>
      </c>
      <c r="AP626" s="101" t="str">
        <f t="shared" si="25"/>
        <v>EST_063</v>
      </c>
      <c r="AR626" s="17" t="s">
        <v>5537</v>
      </c>
      <c r="AS626" s="7" t="s">
        <v>5537</v>
      </c>
      <c r="AT626" s="6"/>
      <c r="AU626" s="7"/>
      <c r="AV626" s="3" t="s">
        <v>5537</v>
      </c>
      <c r="AW626" s="18" t="s">
        <v>5537</v>
      </c>
      <c r="AX626" s="18" t="s">
        <v>5537</v>
      </c>
      <c r="AY626" s="18" t="s">
        <v>5537</v>
      </c>
      <c r="AZ626" s="18" t="s">
        <v>5537</v>
      </c>
      <c r="BA626" s="18" t="s">
        <v>5537</v>
      </c>
      <c r="BB626" s="18" t="s">
        <v>5537</v>
      </c>
      <c r="BC626" s="18" t="s">
        <v>5537</v>
      </c>
      <c r="BD626" s="18" t="s">
        <v>5537</v>
      </c>
      <c r="BE626" s="18" t="s">
        <v>5537</v>
      </c>
      <c r="BF626" s="18" t="s">
        <v>5537</v>
      </c>
      <c r="BG626" s="18" t="s">
        <v>5537</v>
      </c>
      <c r="BH626" s="18" t="s">
        <v>5537</v>
      </c>
      <c r="BI626" s="9" t="s">
        <v>5537</v>
      </c>
      <c r="BJ626" s="14"/>
      <c r="BK626" s="14" t="s">
        <v>5537</v>
      </c>
      <c r="BL626" s="14" t="str">
        <f>_xlfn.XLOOKUP(B626,'[4]cell downs 18042026 17h'!$B:$B,'[4]cell downs 18042026 17h'!$B:$B,"")</f>
        <v/>
      </c>
      <c r="BM626" s="14" t="str">
        <f>_xlfn.XLOOKUP(B626,'[5]Cells Huawei 19042026 15h'!$B:$B,'[5]Cells Huawei 19042026 15h'!$B:$B,"")</f>
        <v/>
      </c>
      <c r="BN626" s="9" t="str">
        <f>_xlfn.XLOOKUP(B626,'[6]cells down 19042026 9H40'!$B:$B,'[6]cells down 19042026 9H40'!$B:$B,"")</f>
        <v/>
      </c>
      <c r="BO626" s="9" t="s">
        <v>844</v>
      </c>
      <c r="BP626" s="9" t="s">
        <v>5537</v>
      </c>
      <c r="BQ626" s="115"/>
    </row>
    <row r="627" spans="1:69" s="9" customFormat="1" x14ac:dyDescent="0.3">
      <c r="A627" s="1" t="s">
        <v>1516</v>
      </c>
      <c r="B627" s="1" t="s">
        <v>1517</v>
      </c>
      <c r="C627" s="3" t="str">
        <f>_xlfn.XLOOKUP(B627,'[1]daily break down'!$D:$D,'[1]daily break down'!$E:$E,"")</f>
        <v>NORD-OUEST</v>
      </c>
      <c r="D627" s="1" t="s">
        <v>11</v>
      </c>
      <c r="E627" s="1" t="s">
        <v>12</v>
      </c>
      <c r="F627" s="3" t="s">
        <v>51</v>
      </c>
      <c r="G627" s="1" t="s">
        <v>1518</v>
      </c>
      <c r="H627" s="33" t="str">
        <f>_xlfn.XLOOKUP(B627,[2]CALCULATION!$B:$B,[2]CALCULATION!$H:$H,"")</f>
        <v>NOKIA</v>
      </c>
      <c r="I627" s="28">
        <v>0.7555362904324775</v>
      </c>
      <c r="J627" s="28">
        <v>1.2268341456127081</v>
      </c>
      <c r="K627" s="28">
        <v>0.46281400191327554</v>
      </c>
      <c r="L627" s="28">
        <v>4.1912434045879516E-3</v>
      </c>
      <c r="M627" s="28">
        <v>2.0682376093867627</v>
      </c>
      <c r="N627" s="28">
        <v>1.1592800906306299E-3</v>
      </c>
      <c r="O627" s="28">
        <v>0.44678453454683054</v>
      </c>
      <c r="P627" s="28">
        <v>0</v>
      </c>
      <c r="Q627" s="28">
        <v>2.4051638942930342</v>
      </c>
      <c r="R627" s="28">
        <v>1.8075263554534031</v>
      </c>
      <c r="S627" s="94">
        <v>2.5722618484966091</v>
      </c>
      <c r="T627" s="94">
        <f>_xlfn.XLOOKUP(B627,'[3]Nur des jours'!$B:$B,'[3]Nur des jours'!$U:$U,"")</f>
        <v>5.7964004531536632E-3</v>
      </c>
      <c r="U627" s="94">
        <v>3.8784632934339629</v>
      </c>
      <c r="V627" s="94">
        <v>1.2361849483353451</v>
      </c>
      <c r="W627" s="94">
        <v>5.7964004531536632E-3</v>
      </c>
      <c r="X627" s="94">
        <v>6.5686593442969218E-2</v>
      </c>
      <c r="Y627" s="94">
        <v>2.5860863560224117E-3</v>
      </c>
      <c r="Z627" s="94">
        <v>7.5121349872871529E-2</v>
      </c>
      <c r="AA627" s="94">
        <v>6.0639266279146446E-3</v>
      </c>
      <c r="AB627" s="94">
        <v>0</v>
      </c>
      <c r="AC627" s="94">
        <f>_xlfn.XLOOKUP(B627,'[3]Nur des jours'!$B:$B,'[3]Nur des jours'!$N:$N,"")</f>
        <v>2.6752617476092913E-3</v>
      </c>
      <c r="AD627" s="94">
        <v>2.6752617476092913E-3</v>
      </c>
      <c r="AE627" s="94">
        <v>0</v>
      </c>
      <c r="AF627" s="94">
        <v>7.9689300978199283E-3</v>
      </c>
      <c r="AG627" s="94">
        <v>0</v>
      </c>
      <c r="AH627" s="94">
        <v>2.6752617476092913E-3</v>
      </c>
      <c r="AI627" s="49" t="s">
        <v>6659</v>
      </c>
      <c r="AJ627" s="49"/>
      <c r="AK627" s="48" t="str" cm="1">
        <f t="array" ref="AK627">IFERROR(_xlfn.IFS(
AM627="MPR ISSUE","PDH",
AM627="BSS Hardware Issue","BSS",
AM627="Sites strategiques, MLL, Pylone, etc.","ENVTECH",
AM627="AKTIVCO DEFAUT GE &amp; POWER Cabinet","AKTIVCO",
AM627="AKTIVCO Coupure ENEO &amp; Baisse de tension","AKTIVCO GRID ONLY",
AM627="Coupure ENEO &amp; Baisse de tension","IHS GRID ONLY",
AM627="Defaut GE &amp; POWER Cabinet","IHS",
AM627="Sharing","Partners",
AM627="Sites strategiques &amp; DataCenter","SST &amp; DC",
AM627="Exclu","Exclu",
AM627="SAT","SAT",
AM627="SPARE-ISSUE","SPARE-ISSUE",
AM627="Fiber CAmtel","TRANS_FO_CAMTEL",
AM627="Fiber AOF","Fiber AOF",
AM627="Projet OCM (HUAWEI)","TRAVAUX-HUAWEI",
AM627="Projet OCM (NOKIA)","TRAVAUX-NOKIA",
AM627="ACCESS-ISSUE","ACCESS-ISSUE",
AM627="Projet OCM (ZTE, NOKIA, autres projets)","TRAVAUX OCM",
AM627="No root CAuse","No root cause",
AM627="ODU HS","PDH",
AM627="IP &amp; VLAN","PDH",
AM627="Warehouse HUAWEI","SPARE-ISSUE",
AM627="SPARE-HS","SPARE-ISSUE",
AM627="Power Telco","BSS",AM627="no impacts","no impacts"
),"")</f>
        <v>no impacts</v>
      </c>
      <c r="AL627" s="48" t="str" cm="1">
        <f t="array" ref="AL627">IFERROR(_xlfn.IFS(
AM627="MPR ISSUE","TX ISSUE",
AM627="BSS Hardware Issue","RAN ISSUE",
AM627="Sites strategiques, MLL, Pylone, etc.","ENVTECH",
AM627="AKTIVCO DEFAUT GE &amp; POWER Cabinet","POWER ISSUE",
AM627="AKTIVCO Coupure ENEO &amp; Baisse de tension","POWER ISSUE",
AM627="Coupure ENEO &amp; Baisse de tension","POWER ISSUE",
AM627="Defaut GE &amp; POWER Cabinet","POWER ISSUE",
AM627="Sharing","POWER ISSUE",
AM627="Sites strategiques &amp; DataCenter","POWER ISSUE",
AM627="Exclu","Exclu",
AM627="SAT","TX ISSUE",
AM627="SPARE-ISSUE","SPARE-ISSUE",
AM627="Fiber CAmtel","TX ISSUE",
AM627="Fiber AOF","TX ISSUE",
AM627="Projet OCM (HUAWEI)","TRAVAUX-HUAWEI",
AM627="Projet OCM (NOKIA)","TRAVAUX -NOKIA",
AM627="ACCESS-ISSUE","ACCESS-ISSUE",
AM627="Projet OCM (ZTE, NOKIA, autres projets)","TRAVAUX OCM",
AM627="No root CAuse","No root cause",
AM627="ODU HS","TX ISSUE",
AM627="IP &amp; VLAN","TX ISSUE",
AM627="Warehouse HUAWEI","SPARE-ISSUE",
AM627="SPARE-HS","SPARE-ISSUE",
AM627="Power Telco","RAN ISSUE",AM627="no impacts","no impacts"
),"")</f>
        <v>no impacts</v>
      </c>
      <c r="AM627" s="67" t="s">
        <v>5605</v>
      </c>
      <c r="AN627" s="48" t="str" cm="1">
        <f t="array" ref="AN627">IFERROR(_xlfn.IFS(
AM627="MPR ISSUE","ACTIVE",
AM627="BSS Hardware Issue","ACTIVE",
AM627="Sites strategiques, MLL, Pylone, etc.","PASSIVE",
AM627="AKTIVCO DEFAUT GE &amp; POWER Cabinet","PASSIVE",
AM627="AKTIVCO Coupure ENEO &amp; Baisse de tension","PASSIVE",
AM627="Coupure ENEO &amp; Baisse de tension","PASSIVE",
AM627="Defaut GE &amp; POWER Cabinet","PASSIVE",
AM627="Sharing","PASSIVE",
AM627="Sites strategiques &amp; DataCenter","PASSIVE",
AM627="Exclu","Exclu",
AM627="SAT","ACTIVE",
AM627="SPARE-ISSUE","SPARE-ISSUE",
AM627="Fiber CAmtel","ACTIVE",
AM627="Fiber AOF","ACTIVE",
AM627="Projet OCM (HUAWEI)","PLANNED WORKS",
AM627="Projet OCM (NOKIA)","PLANNED WORKS",
AM627="ACCESS-ISSUE","ACCESS-ISSUE",
AM627="Projet OCM (ZTE, NOKIA, autres projets)","PLANNED WORKS",
AM627="No root CAuse","No root cause",
AM627="ODU HS","ACTIVE",
AM627="IP &amp; VLAN","ACTIVE",
AM627="Warehouse HUAWEI","SPARE-ISSUE",
AM627="SPARE-HS","SPARE-ISSUE",
AM627="Power Telco","ACTIVE", AM627="no impacts","no impacts"
),"")</f>
        <v>no impacts</v>
      </c>
      <c r="AO627" s="93" t="s">
        <v>5537</v>
      </c>
      <c r="AP627" s="101" t="str">
        <f t="shared" si="25"/>
        <v>NRO_039</v>
      </c>
      <c r="AR627" s="17" t="s">
        <v>5537</v>
      </c>
      <c r="AS627" s="7" t="s">
        <v>5537</v>
      </c>
      <c r="AT627" s="6"/>
      <c r="AU627" s="7"/>
      <c r="AV627" s="3" t="s">
        <v>5537</v>
      </c>
      <c r="AW627" s="18" t="s">
        <v>5537</v>
      </c>
      <c r="AX627" s="18" t="s">
        <v>5537</v>
      </c>
      <c r="AY627" s="18" t="s">
        <v>5537</v>
      </c>
      <c r="AZ627" s="18" t="s">
        <v>5537</v>
      </c>
      <c r="BA627" s="18" t="s">
        <v>5537</v>
      </c>
      <c r="BB627" s="18" t="s">
        <v>5537</v>
      </c>
      <c r="BC627" s="18" t="s">
        <v>5537</v>
      </c>
      <c r="BD627" s="18" t="s">
        <v>5537</v>
      </c>
      <c r="BE627" s="18" t="s">
        <v>5537</v>
      </c>
      <c r="BF627" s="18" t="s">
        <v>5537</v>
      </c>
      <c r="BG627" s="18" t="s">
        <v>5537</v>
      </c>
      <c r="BH627" s="18" t="s">
        <v>5537</v>
      </c>
      <c r="BI627" s="9" t="s">
        <v>5537</v>
      </c>
      <c r="BJ627" s="14"/>
      <c r="BK627" s="14" t="s">
        <v>5537</v>
      </c>
      <c r="BL627" s="14" t="str">
        <f>_xlfn.XLOOKUP(B627,'[4]cell downs 18042026 17h'!$B:$B,'[4]cell downs 18042026 17h'!$B:$B,"")</f>
        <v/>
      </c>
      <c r="BM627" s="14" t="str">
        <f>_xlfn.XLOOKUP(B627,'[5]Cells Huawei 19042026 15h'!$B:$B,'[5]Cells Huawei 19042026 15h'!$B:$B,"")</f>
        <v/>
      </c>
      <c r="BN627" s="9" t="str">
        <f>_xlfn.XLOOKUP(B627,'[6]cells down 19042026 9H40'!$B:$B,'[6]cells down 19042026 9H40'!$B:$B,"")</f>
        <v/>
      </c>
      <c r="BO627" s="9" t="s">
        <v>1517</v>
      </c>
      <c r="BP627" s="9" t="s">
        <v>12</v>
      </c>
      <c r="BQ627" s="115"/>
    </row>
    <row r="628" spans="1:69" s="9" customFormat="1" x14ac:dyDescent="0.3">
      <c r="A628" s="1" t="s">
        <v>1189</v>
      </c>
      <c r="B628" s="8" t="s">
        <v>1190</v>
      </c>
      <c r="C628" s="3" t="str">
        <f>_xlfn.XLOOKUP(B628,'[1]daily break down'!$D:$D,'[1]daily break down'!$E:$E,"")</f>
        <v>NORD</v>
      </c>
      <c r="D628" s="1" t="s">
        <v>11</v>
      </c>
      <c r="E628" s="1" t="s">
        <v>12</v>
      </c>
      <c r="F628" s="3" t="s">
        <v>23</v>
      </c>
      <c r="G628" s="1" t="s">
        <v>1191</v>
      </c>
      <c r="H628" s="33" t="str">
        <f>_xlfn.XLOOKUP(B628,[2]CALCULATION!$B:$B,[2]CALCULATION!$H:$H,"")</f>
        <v>NOKIA</v>
      </c>
      <c r="I628" s="28">
        <v>0</v>
      </c>
      <c r="J628" s="28">
        <v>0</v>
      </c>
      <c r="K628" s="28">
        <v>0</v>
      </c>
      <c r="L628" s="28">
        <v>0</v>
      </c>
      <c r="M628" s="28">
        <v>0</v>
      </c>
      <c r="N628" s="28">
        <v>1.0701666299831919E-3</v>
      </c>
      <c r="O628" s="28">
        <v>0</v>
      </c>
      <c r="P628" s="28">
        <v>0</v>
      </c>
      <c r="Q628" s="28">
        <v>0</v>
      </c>
      <c r="R628" s="28">
        <v>1.997322350721719</v>
      </c>
      <c r="S628" s="94">
        <v>0</v>
      </c>
      <c r="T628" s="94">
        <f>_xlfn.XLOOKUP(B628,'[3]Nur des jours'!$B:$B,'[3]Nur des jours'!$U:$U,"")</f>
        <v>0</v>
      </c>
      <c r="U628" s="94">
        <v>0.14376696406804423</v>
      </c>
      <c r="V628" s="94">
        <v>0</v>
      </c>
      <c r="W628" s="94">
        <v>0</v>
      </c>
      <c r="X628" s="94">
        <v>0</v>
      </c>
      <c r="Y628" s="94">
        <v>0</v>
      </c>
      <c r="Z628" s="94">
        <v>0</v>
      </c>
      <c r="AA628" s="94">
        <v>3.5761401551931575E-2</v>
      </c>
      <c r="AB628" s="94">
        <v>0</v>
      </c>
      <c r="AC628" s="94">
        <f>_xlfn.XLOOKUP(B628,'[3]Nur des jours'!$B:$B,'[3]Nur des jours'!$N:$N,"")</f>
        <v>2.5860863560224117E-3</v>
      </c>
      <c r="AD628" s="94">
        <v>2.5860863560224117E-3</v>
      </c>
      <c r="AE628" s="94">
        <v>0</v>
      </c>
      <c r="AF628" s="94">
        <v>7.7032990945595523E-3</v>
      </c>
      <c r="AG628" s="94">
        <v>0</v>
      </c>
      <c r="AH628" s="94">
        <v>2.5860863560224117E-3</v>
      </c>
      <c r="AI628" s="49" t="s">
        <v>5559</v>
      </c>
      <c r="AJ628" s="49"/>
      <c r="AK628" s="48" t="str" cm="1">
        <f t="array" ref="AK628">IFERROR(_xlfn.IFS(
AM628="MPR ISSUE","PDH",
AM628="BSS Hardware Issue","BSS",
AM628="Sites strategiques, MLL, Pylone, etc.","ENVTECH",
AM628="AKTIVCO DEFAUT GE &amp; POWER Cabinet","AKTIVCO",
AM628="AKTIVCO Coupure ENEO &amp; Baisse de tension","AKTIVCO GRID ONLY",
AM628="Coupure ENEO &amp; Baisse de tension","IHS GRID ONLY",
AM628="Defaut GE &amp; POWER Cabinet","IHS",
AM628="Sharing","Partners",
AM628="Sites strategiques &amp; DataCenter","SST &amp; DC",
AM628="Exclu","Exclu",
AM628="SAT","SAT",
AM628="SPARE-ISSUE","SPARE-ISSUE",
AM628="Fiber CAmtel","TRANS_FO_CAMTEL",
AM628="Fiber AOF","Fiber AOF",
AM628="Projet OCM (HUAWEI)","TRAVAUX-HUAWEI",
AM628="Projet OCM (NOKIA)","TRAVAUX-NOKIA",
AM628="ACCESS-ISSUE","ACCESS-ISSUE",
AM628="Projet OCM (ZTE, NOKIA, autres projets)","TRAVAUX OCM",
AM628="No root CAuse","No root cause",
AM628="ODU HS","PDH",
AM628="IP &amp; VLAN","PDH",
AM628="Warehouse HUAWEI","SPARE-ISSUE",
AM628="SPARE-HS","SPARE-ISSUE",
AM628="Power Telco","BSS",AM628="no impacts","no impacts"
),"")</f>
        <v>no impacts</v>
      </c>
      <c r="AL628" s="48" t="str" cm="1">
        <f t="array" ref="AL628">IFERROR(_xlfn.IFS(
AM628="MPR ISSUE","TX ISSUE",
AM628="BSS Hardware Issue","RAN ISSUE",
AM628="Sites strategiques, MLL, Pylone, etc.","ENVTECH",
AM628="AKTIVCO DEFAUT GE &amp; POWER Cabinet","POWER ISSUE",
AM628="AKTIVCO Coupure ENEO &amp; Baisse de tension","POWER ISSUE",
AM628="Coupure ENEO &amp; Baisse de tension","POWER ISSUE",
AM628="Defaut GE &amp; POWER Cabinet","POWER ISSUE",
AM628="Sharing","POWER ISSUE",
AM628="Sites strategiques &amp; DataCenter","POWER ISSUE",
AM628="Exclu","Exclu",
AM628="SAT","TX ISSUE",
AM628="SPARE-ISSUE","SPARE-ISSUE",
AM628="Fiber CAmtel","TX ISSUE",
AM628="Fiber AOF","TX ISSUE",
AM628="Projet OCM (HUAWEI)","TRAVAUX-HUAWEI",
AM628="Projet OCM (NOKIA)","TRAVAUX -NOKIA",
AM628="ACCESS-ISSUE","ACCESS-ISSUE",
AM628="Projet OCM (ZTE, NOKIA, autres projets)","TRAVAUX OCM",
AM628="No root CAuse","No root cause",
AM628="ODU HS","TX ISSUE",
AM628="IP &amp; VLAN","TX ISSUE",
AM628="Warehouse HUAWEI","SPARE-ISSUE",
AM628="SPARE-HS","SPARE-ISSUE",
AM628="Power Telco","RAN ISSUE",AM628="no impacts","no impacts"
),"")</f>
        <v>no impacts</v>
      </c>
      <c r="AM628" s="67" t="s">
        <v>5605</v>
      </c>
      <c r="AN628" s="48" t="str" cm="1">
        <f t="array" ref="AN628">IFERROR(_xlfn.IFS(
AM628="MPR ISSUE","ACTIVE",
AM628="BSS Hardware Issue","ACTIVE",
AM628="Sites strategiques, MLL, Pylone, etc.","PASSIVE",
AM628="AKTIVCO DEFAUT GE &amp; POWER Cabinet","PASSIVE",
AM628="AKTIVCO Coupure ENEO &amp; Baisse de tension","PASSIVE",
AM628="Coupure ENEO &amp; Baisse de tension","PASSIVE",
AM628="Defaut GE &amp; POWER Cabinet","PASSIVE",
AM628="Sharing","PASSIVE",
AM628="Sites strategiques &amp; DataCenter","PASSIVE",
AM628="Exclu","Exclu",
AM628="SAT","ACTIVE",
AM628="SPARE-ISSUE","SPARE-ISSUE",
AM628="Fiber CAmtel","ACTIVE",
AM628="Fiber AOF","ACTIVE",
AM628="Projet OCM (HUAWEI)","PLANNED WORKS",
AM628="Projet OCM (NOKIA)","PLANNED WORKS",
AM628="ACCESS-ISSUE","ACCESS-ISSUE",
AM628="Projet OCM (ZTE, NOKIA, autres projets)","PLANNED WORKS",
AM628="No root CAuse","No root cause",
AM628="ODU HS","ACTIVE",
AM628="IP &amp; VLAN","ACTIVE",
AM628="Warehouse HUAWEI","SPARE-ISSUE",
AM628="SPARE-HS","SPARE-ISSUE",
AM628="Power Telco","ACTIVE", AM628="no impacts","no impacts"
),"")</f>
        <v>no impacts</v>
      </c>
      <c r="AO628" s="93" t="s">
        <v>5537</v>
      </c>
      <c r="AP628" s="101" t="str">
        <f t="shared" si="25"/>
        <v>NRD_122</v>
      </c>
      <c r="AR628" s="17" t="s">
        <v>5537</v>
      </c>
      <c r="AS628" s="7" t="s">
        <v>5537</v>
      </c>
      <c r="AT628" s="6"/>
      <c r="AU628" s="7"/>
      <c r="AV628" s="3" t="s">
        <v>5537</v>
      </c>
      <c r="AW628" s="18" t="s">
        <v>5537</v>
      </c>
      <c r="AX628" s="18" t="s">
        <v>5537</v>
      </c>
      <c r="AY628" s="18" t="s">
        <v>5537</v>
      </c>
      <c r="AZ628" s="18" t="s">
        <v>5537</v>
      </c>
      <c r="BA628" s="18" t="s">
        <v>5537</v>
      </c>
      <c r="BB628" s="18" t="s">
        <v>5537</v>
      </c>
      <c r="BC628" s="18" t="s">
        <v>5537</v>
      </c>
      <c r="BD628" s="18" t="s">
        <v>5537</v>
      </c>
      <c r="BE628" s="18" t="s">
        <v>5537</v>
      </c>
      <c r="BF628" s="18" t="s">
        <v>5537</v>
      </c>
      <c r="BG628" s="18" t="s">
        <v>5537</v>
      </c>
      <c r="BH628" s="18" t="s">
        <v>5537</v>
      </c>
      <c r="BI628" s="9" t="s">
        <v>5537</v>
      </c>
      <c r="BJ628" s="14"/>
      <c r="BK628" s="14" t="s">
        <v>5537</v>
      </c>
      <c r="BL628" s="14" t="str">
        <f>_xlfn.XLOOKUP(B628,'[4]cell downs 18042026 17h'!$B:$B,'[4]cell downs 18042026 17h'!$B:$B,"")</f>
        <v/>
      </c>
      <c r="BM628" s="14" t="str">
        <f>_xlfn.XLOOKUP(B628,'[5]Cells Huawei 19042026 15h'!$B:$B,'[5]Cells Huawei 19042026 15h'!$B:$B,"")</f>
        <v/>
      </c>
      <c r="BN628" s="9" t="str">
        <f>_xlfn.XLOOKUP(B628,'[6]cells down 19042026 9H40'!$B:$B,'[6]cells down 19042026 9H40'!$B:$B,"")</f>
        <v/>
      </c>
      <c r="BO628" s="9" t="s">
        <v>1190</v>
      </c>
      <c r="BP628" s="9" t="s">
        <v>12</v>
      </c>
      <c r="BQ628" s="115"/>
    </row>
    <row r="629" spans="1:69" s="9" customFormat="1" x14ac:dyDescent="0.3">
      <c r="A629" s="3" t="s">
        <v>1476</v>
      </c>
      <c r="B629" s="25" t="s">
        <v>1477</v>
      </c>
      <c r="C629" s="3" t="str">
        <f>_xlfn.XLOOKUP(B629,'[1]daily break down'!$D:$D,'[1]daily break down'!$E:$E,"")</f>
        <v>CENTRE</v>
      </c>
      <c r="D629" s="3" t="s">
        <v>11</v>
      </c>
      <c r="E629" s="3" t="s">
        <v>12</v>
      </c>
      <c r="F629" s="3" t="s">
        <v>37</v>
      </c>
      <c r="G629" s="3" t="s">
        <v>1476</v>
      </c>
      <c r="H629" s="33" t="str">
        <f>_xlfn.XLOOKUP(B629,[2]CALCULATION!$B:$B,[2]CALCULATION!$H:$H,"")</f>
        <v>NOKIA</v>
      </c>
      <c r="I629" s="28">
        <v>5.7925002461536597E-2</v>
      </c>
      <c r="J629" s="28">
        <v>0.19509804821771382</v>
      </c>
      <c r="K629" s="28">
        <v>0</v>
      </c>
      <c r="L629" s="28">
        <v>1.3376308738047311E-3</v>
      </c>
      <c r="M629" s="28">
        <v>8.3650602405639096E-2</v>
      </c>
      <c r="N629" s="28">
        <v>0.48016726648518404</v>
      </c>
      <c r="O629" s="28">
        <v>0.46698820623987697</v>
      </c>
      <c r="P629" s="28">
        <v>0</v>
      </c>
      <c r="Q629" s="28">
        <v>2.5424036483801184E-2</v>
      </c>
      <c r="R629" s="28">
        <v>8.229160256236618</v>
      </c>
      <c r="S629" s="94">
        <v>9.2967439521690061</v>
      </c>
      <c r="T629" s="94">
        <f>_xlfn.XLOOKUP(B629,'[3]Nur des jours'!$B:$B,'[3]Nur des jours'!$U:$U,"")</f>
        <v>1.685414900993909E-2</v>
      </c>
      <c r="U629" s="94">
        <v>0</v>
      </c>
      <c r="V629" s="94">
        <v>0</v>
      </c>
      <c r="W629" s="94">
        <v>1.685414900993909E-2</v>
      </c>
      <c r="X629" s="94">
        <v>4.1894598967562806E-2</v>
      </c>
      <c r="Y629" s="94">
        <v>0.31593057731435098</v>
      </c>
      <c r="Z629" s="94">
        <v>3.9522533551349333E-2</v>
      </c>
      <c r="AA629" s="94">
        <v>8.150630791049782E-3</v>
      </c>
      <c r="AB629" s="94">
        <v>1.3022817485796143</v>
      </c>
      <c r="AC629" s="94">
        <f>_xlfn.XLOOKUP(B629,'[3]Nur des jours'!$B:$B,'[3]Nur des jours'!$N:$N,"")</f>
        <v>2.4077355728483103E-3</v>
      </c>
      <c r="AD629" s="94">
        <v>2.4077355728483103E-3</v>
      </c>
      <c r="AE629" s="94">
        <v>0</v>
      </c>
      <c r="AF629" s="94">
        <v>7.172037088037782E-3</v>
      </c>
      <c r="AG629" s="94">
        <v>0</v>
      </c>
      <c r="AH629" s="94">
        <v>2.4077355728483103E-3</v>
      </c>
      <c r="AI629" s="49" t="s">
        <v>5559</v>
      </c>
      <c r="AJ629" s="49"/>
      <c r="AK629" s="48" t="str" cm="1">
        <f t="array" ref="AK629">IFERROR(_xlfn.IFS(
AM629="MPR ISSUE","PDH",
AM629="BSS Hardware Issue","BSS",
AM629="Sites strategiques, MLL, Pylone, etc.","ENVTECH",
AM629="AKTIVCO DEFAUT GE &amp; POWER Cabinet","AKTIVCO",
AM629="AKTIVCO Coupure ENEO &amp; Baisse de tension","AKTIVCO GRID ONLY",
AM629="Coupure ENEO &amp; Baisse de tension","IHS GRID ONLY",
AM629="Defaut GE &amp; POWER Cabinet","IHS",
AM629="Sharing","Partners",
AM629="Sites strategiques &amp; DataCenter","SST &amp; DC",
AM629="Exclu","Exclu",
AM629="SAT","SAT",
AM629="SPARE-ISSUE","SPARE-ISSUE",
AM629="Fiber CAmtel","TRANS_FO_CAMTEL",
AM629="Fiber AOF","Fiber AOF",
AM629="Projet OCM (HUAWEI)","TRAVAUX-HUAWEI",
AM629="Projet OCM (NOKIA)","TRAVAUX-NOKIA",
AM629="ACCESS-ISSUE","ACCESS-ISSUE",
AM629="Projet OCM (ZTE, NOKIA, autres projets)","TRAVAUX OCM",
AM629="No root CAuse","No root cause",
AM629="ODU HS","PDH",
AM629="IP &amp; VLAN","PDH",
AM629="Warehouse HUAWEI","SPARE-ISSUE",
AM629="SPARE-HS","SPARE-ISSUE",
AM629="Power Telco","BSS",AM629="no impacts","no impacts"
),"")</f>
        <v>no impacts</v>
      </c>
      <c r="AL629" s="48" t="str" cm="1">
        <f t="array" ref="AL629">IFERROR(_xlfn.IFS(
AM629="MPR ISSUE","TX ISSUE",
AM629="BSS Hardware Issue","RAN ISSUE",
AM629="Sites strategiques, MLL, Pylone, etc.","ENVTECH",
AM629="AKTIVCO DEFAUT GE &amp; POWER Cabinet","POWER ISSUE",
AM629="AKTIVCO Coupure ENEO &amp; Baisse de tension","POWER ISSUE",
AM629="Coupure ENEO &amp; Baisse de tension","POWER ISSUE",
AM629="Defaut GE &amp; POWER Cabinet","POWER ISSUE",
AM629="Sharing","POWER ISSUE",
AM629="Sites strategiques &amp; DataCenter","POWER ISSUE",
AM629="Exclu","Exclu",
AM629="SAT","TX ISSUE",
AM629="SPARE-ISSUE","SPARE-ISSUE",
AM629="Fiber CAmtel","TX ISSUE",
AM629="Fiber AOF","TX ISSUE",
AM629="Projet OCM (HUAWEI)","TRAVAUX-HUAWEI",
AM629="Projet OCM (NOKIA)","TRAVAUX -NOKIA",
AM629="ACCESS-ISSUE","ACCESS-ISSUE",
AM629="Projet OCM (ZTE, NOKIA, autres projets)","TRAVAUX OCM",
AM629="No root CAuse","No root cause",
AM629="ODU HS","TX ISSUE",
AM629="IP &amp; VLAN","TX ISSUE",
AM629="Warehouse HUAWEI","SPARE-ISSUE",
AM629="SPARE-HS","SPARE-ISSUE",
AM629="Power Telco","RAN ISSUE",AM629="no impacts","no impacts"
),"")</f>
        <v>no impacts</v>
      </c>
      <c r="AM629" s="67" t="s">
        <v>5605</v>
      </c>
      <c r="AN629" s="48" t="str" cm="1">
        <f t="array" ref="AN629">IFERROR(_xlfn.IFS(
AM629="MPR ISSUE","ACTIVE",
AM629="BSS Hardware Issue","ACTIVE",
AM629="Sites strategiques, MLL, Pylone, etc.","PASSIVE",
AM629="AKTIVCO DEFAUT GE &amp; POWER Cabinet","PASSIVE",
AM629="AKTIVCO Coupure ENEO &amp; Baisse de tension","PASSIVE",
AM629="Coupure ENEO &amp; Baisse de tension","PASSIVE",
AM629="Defaut GE &amp; POWER Cabinet","PASSIVE",
AM629="Sharing","PASSIVE",
AM629="Sites strategiques &amp; DataCenter","PASSIVE",
AM629="Exclu","Exclu",
AM629="SAT","ACTIVE",
AM629="SPARE-ISSUE","SPARE-ISSUE",
AM629="Fiber CAmtel","ACTIVE",
AM629="Fiber AOF","ACTIVE",
AM629="Projet OCM (HUAWEI)","PLANNED WORKS",
AM629="Projet OCM (NOKIA)","PLANNED WORKS",
AM629="ACCESS-ISSUE","ACCESS-ISSUE",
AM629="Projet OCM (ZTE, NOKIA, autres projets)","PLANNED WORKS",
AM629="No root CAuse","No root cause",
AM629="ODU HS","ACTIVE",
AM629="IP &amp; VLAN","ACTIVE",
AM629="Warehouse HUAWEI","SPARE-ISSUE",
AM629="SPARE-HS","SPARE-ISSUE",
AM629="Power Telco","ACTIVE", AM629="no impacts","no impacts"
),"")</f>
        <v>no impacts</v>
      </c>
      <c r="AO629" s="93" t="s">
        <v>5537</v>
      </c>
      <c r="AP629" s="101" t="str">
        <f t="shared" si="25"/>
        <v>CTR_097</v>
      </c>
      <c r="AR629" s="17" t="s">
        <v>5537</v>
      </c>
      <c r="AS629" s="7" t="s">
        <v>5537</v>
      </c>
      <c r="AT629" s="6"/>
      <c r="AU629" s="7"/>
      <c r="AV629" s="3" t="s">
        <v>5537</v>
      </c>
      <c r="AW629" s="18" t="s">
        <v>5537</v>
      </c>
      <c r="AX629" s="18" t="s">
        <v>5537</v>
      </c>
      <c r="AY629" s="18" t="s">
        <v>5537</v>
      </c>
      <c r="AZ629" s="18" t="s">
        <v>5537</v>
      </c>
      <c r="BA629" s="18" t="s">
        <v>5537</v>
      </c>
      <c r="BB629" s="18" t="s">
        <v>5537</v>
      </c>
      <c r="BC629" s="18" t="s">
        <v>5537</v>
      </c>
      <c r="BD629" s="18" t="s">
        <v>5537</v>
      </c>
      <c r="BE629" s="18" t="s">
        <v>5537</v>
      </c>
      <c r="BF629" s="18" t="s">
        <v>5537</v>
      </c>
      <c r="BG629" s="18" t="s">
        <v>5537</v>
      </c>
      <c r="BH629" s="18" t="s">
        <v>5537</v>
      </c>
      <c r="BI629" s="9" t="s">
        <v>5537</v>
      </c>
      <c r="BJ629" s="14"/>
      <c r="BK629" s="14" t="s">
        <v>5537</v>
      </c>
      <c r="BL629" s="14" t="str">
        <f>_xlfn.XLOOKUP(B629,'[4]cell downs 18042026 17h'!$B:$B,'[4]cell downs 18042026 17h'!$B:$B,"")</f>
        <v/>
      </c>
      <c r="BM629" s="14" t="str">
        <f>_xlfn.XLOOKUP(B629,'[5]Cells Huawei 19042026 15h'!$B:$B,'[5]Cells Huawei 19042026 15h'!$B:$B,"")</f>
        <v/>
      </c>
      <c r="BN629" s="9" t="str">
        <f>_xlfn.XLOOKUP(B629,'[6]cells down 19042026 9H40'!$B:$B,'[6]cells down 19042026 9H40'!$B:$B,"")</f>
        <v/>
      </c>
      <c r="BO629" s="9" t="s">
        <v>1477</v>
      </c>
      <c r="BP629" s="9" t="s">
        <v>12</v>
      </c>
      <c r="BQ629" s="115"/>
    </row>
    <row r="630" spans="1:69" s="9" customFormat="1" x14ac:dyDescent="0.3">
      <c r="A630" s="1" t="s">
        <v>1425</v>
      </c>
      <c r="B630" s="8" t="s">
        <v>1426</v>
      </c>
      <c r="C630" s="3" t="str">
        <f>_xlfn.XLOOKUP(B630,'[1]daily break down'!$D:$D,'[1]daily break down'!$E:$E,"")</f>
        <v>NORD-OUEST</v>
      </c>
      <c r="D630" s="1" t="s">
        <v>11</v>
      </c>
      <c r="E630" s="1" t="s">
        <v>12</v>
      </c>
      <c r="F630" s="3" t="s">
        <v>51</v>
      </c>
      <c r="G630" s="1" t="s">
        <v>1425</v>
      </c>
      <c r="H630" s="33" t="str">
        <f>_xlfn.XLOOKUP(B630,[2]CALCULATION!$B:$B,[2]CALCULATION!$H:$H,"")</f>
        <v>NOKIA</v>
      </c>
      <c r="I630" s="28">
        <v>0</v>
      </c>
      <c r="J630" s="28">
        <v>2.5249753281779905E-3</v>
      </c>
      <c r="K630" s="28">
        <v>3.1381836221640734E-3</v>
      </c>
      <c r="L630" s="28">
        <v>5.5910167981084065E-4</v>
      </c>
      <c r="M630" s="28">
        <v>1.9658736483671494E-3</v>
      </c>
      <c r="N630" s="28">
        <v>3.5223405828082963E-2</v>
      </c>
      <c r="O630" s="28">
        <v>2.8478114594236045E-2</v>
      </c>
      <c r="P630" s="28">
        <v>0.75136051551353622</v>
      </c>
      <c r="Q630" s="28">
        <v>3.2644323885729727E-3</v>
      </c>
      <c r="R630" s="28">
        <v>0.14682731533355012</v>
      </c>
      <c r="S630" s="94">
        <v>1.048351720721443</v>
      </c>
      <c r="T630" s="94">
        <f>_xlfn.XLOOKUP(B630,'[3]Nur des jours'!$B:$B,'[3]Nur des jours'!$U:$U,"")</f>
        <v>0</v>
      </c>
      <c r="U630" s="94">
        <v>7.2502862994825151E-3</v>
      </c>
      <c r="V630" s="94">
        <v>9.5417668998068125E-3</v>
      </c>
      <c r="W630" s="94">
        <v>0</v>
      </c>
      <c r="X630" s="94">
        <v>9.6844475263459795E-3</v>
      </c>
      <c r="Y630" s="94">
        <v>1.7835078317395908E-3</v>
      </c>
      <c r="Z630" s="94">
        <v>0.240648711736623</v>
      </c>
      <c r="AA630" s="94">
        <v>3.4332525760987116E-2</v>
      </c>
      <c r="AB630" s="94">
        <v>4.2804187961750177E-3</v>
      </c>
      <c r="AC630" s="94">
        <f>_xlfn.XLOOKUP(B630,'[3]Nur des jours'!$B:$B,'[3]Nur des jours'!$N:$N,"")</f>
        <v>2.3363952595788638E-3</v>
      </c>
      <c r="AD630" s="94">
        <v>2.3363952595788638E-3</v>
      </c>
      <c r="AE630" s="94">
        <v>1.6361321934862456E-2</v>
      </c>
      <c r="AF630" s="94">
        <v>0</v>
      </c>
      <c r="AG630" s="94">
        <v>0</v>
      </c>
      <c r="AH630" s="94">
        <v>2.3363952595788638E-3</v>
      </c>
      <c r="AI630" s="49" t="s">
        <v>6659</v>
      </c>
      <c r="AJ630" s="49"/>
      <c r="AK630" s="48" t="str" cm="1">
        <f t="array" ref="AK630">IFERROR(_xlfn.IFS(
AM630="MPR ISSUE","PDH",
AM630="BSS Hardware Issue","BSS",
AM630="Sites strategiques, MLL, Pylone, etc.","ENVTECH",
AM630="AKTIVCO DEFAUT GE &amp; POWER Cabinet","AKTIVCO",
AM630="AKTIVCO Coupure ENEO &amp; Baisse de tension","AKTIVCO GRID ONLY",
AM630="Coupure ENEO &amp; Baisse de tension","IHS GRID ONLY",
AM630="Defaut GE &amp; POWER Cabinet","IHS",
AM630="Sharing","Partners",
AM630="Sites strategiques &amp; DataCenter","SST &amp; DC",
AM630="Exclu","Exclu",
AM630="SAT","SAT",
AM630="SPARE-ISSUE","SPARE-ISSUE",
AM630="Fiber CAmtel","TRANS_FO_CAMTEL",
AM630="Fiber AOF","Fiber AOF",
AM630="Projet OCM (HUAWEI)","TRAVAUX-HUAWEI",
AM630="Projet OCM (NOKIA)","TRAVAUX-NOKIA",
AM630="ACCESS-ISSUE","ACCESS-ISSUE",
AM630="Projet OCM (ZTE, NOKIA, autres projets)","TRAVAUX OCM",
AM630="No root CAuse","No root cause",
AM630="ODU HS","PDH",
AM630="IP &amp; VLAN","PDH",
AM630="Warehouse HUAWEI","SPARE-ISSUE",
AM630="SPARE-HS","SPARE-ISSUE",
AM630="Power Telco","BSS",AM630="no impacts","no impacts"
),"")</f>
        <v>no impacts</v>
      </c>
      <c r="AL630" s="48" t="str" cm="1">
        <f t="array" ref="AL630">IFERROR(_xlfn.IFS(
AM630="MPR ISSUE","TX ISSUE",
AM630="BSS Hardware Issue","RAN ISSUE",
AM630="Sites strategiques, MLL, Pylone, etc.","ENVTECH",
AM630="AKTIVCO DEFAUT GE &amp; POWER Cabinet","POWER ISSUE",
AM630="AKTIVCO Coupure ENEO &amp; Baisse de tension","POWER ISSUE",
AM630="Coupure ENEO &amp; Baisse de tension","POWER ISSUE",
AM630="Defaut GE &amp; POWER Cabinet","POWER ISSUE",
AM630="Sharing","POWER ISSUE",
AM630="Sites strategiques &amp; DataCenter","POWER ISSUE",
AM630="Exclu","Exclu",
AM630="SAT","TX ISSUE",
AM630="SPARE-ISSUE","SPARE-ISSUE",
AM630="Fiber CAmtel","TX ISSUE",
AM630="Fiber AOF","TX ISSUE",
AM630="Projet OCM (HUAWEI)","TRAVAUX-HUAWEI",
AM630="Projet OCM (NOKIA)","TRAVAUX -NOKIA",
AM630="ACCESS-ISSUE","ACCESS-ISSUE",
AM630="Projet OCM (ZTE, NOKIA, autres projets)","TRAVAUX OCM",
AM630="No root CAuse","No root cause",
AM630="ODU HS","TX ISSUE",
AM630="IP &amp; VLAN","TX ISSUE",
AM630="Warehouse HUAWEI","SPARE-ISSUE",
AM630="SPARE-HS","SPARE-ISSUE",
AM630="Power Telco","RAN ISSUE",AM630="no impacts","no impacts"
),"")</f>
        <v>no impacts</v>
      </c>
      <c r="AM630" s="67" t="s">
        <v>5605</v>
      </c>
      <c r="AN630" s="48" t="str" cm="1">
        <f t="array" ref="AN630">IFERROR(_xlfn.IFS(
AM630="MPR ISSUE","ACTIVE",
AM630="BSS Hardware Issue","ACTIVE",
AM630="Sites strategiques, MLL, Pylone, etc.","PASSIVE",
AM630="AKTIVCO DEFAUT GE &amp; POWER Cabinet","PASSIVE",
AM630="AKTIVCO Coupure ENEO &amp; Baisse de tension","PASSIVE",
AM630="Coupure ENEO &amp; Baisse de tension","PASSIVE",
AM630="Defaut GE &amp; POWER Cabinet","PASSIVE",
AM630="Sharing","PASSIVE",
AM630="Sites strategiques &amp; DataCenter","PASSIVE",
AM630="Exclu","Exclu",
AM630="SAT","ACTIVE",
AM630="SPARE-ISSUE","SPARE-ISSUE",
AM630="Fiber CAmtel","ACTIVE",
AM630="Fiber AOF","ACTIVE",
AM630="Projet OCM (HUAWEI)","PLANNED WORKS",
AM630="Projet OCM (NOKIA)","PLANNED WORKS",
AM630="ACCESS-ISSUE","ACCESS-ISSUE",
AM630="Projet OCM (ZTE, NOKIA, autres projets)","PLANNED WORKS",
AM630="No root CAuse","No root cause",
AM630="ODU HS","ACTIVE",
AM630="IP &amp; VLAN","ACTIVE",
AM630="Warehouse HUAWEI","SPARE-ISSUE",
AM630="SPARE-HS","SPARE-ISSUE",
AM630="Power Telco","ACTIVE", AM630="no impacts","no impacts"
),"")</f>
        <v>no impacts</v>
      </c>
      <c r="AO630" s="93" t="s">
        <v>5537</v>
      </c>
      <c r="AP630" s="101" t="str">
        <f t="shared" si="25"/>
        <v>NRO_231</v>
      </c>
      <c r="AR630" s="17" t="s">
        <v>5537</v>
      </c>
      <c r="AS630" s="7" t="s">
        <v>5537</v>
      </c>
      <c r="AT630" s="6"/>
      <c r="AU630" s="7"/>
      <c r="AV630" s="3" t="s">
        <v>5537</v>
      </c>
      <c r="AW630" s="18" t="s">
        <v>5537</v>
      </c>
      <c r="AX630" s="18" t="s">
        <v>5537</v>
      </c>
      <c r="AY630" s="18" t="s">
        <v>5537</v>
      </c>
      <c r="AZ630" s="18" t="s">
        <v>5537</v>
      </c>
      <c r="BA630" s="18" t="s">
        <v>5537</v>
      </c>
      <c r="BB630" s="18" t="s">
        <v>5537</v>
      </c>
      <c r="BC630" s="18" t="s">
        <v>5537</v>
      </c>
      <c r="BD630" s="18" t="s">
        <v>5537</v>
      </c>
      <c r="BE630" s="18" t="s">
        <v>5537</v>
      </c>
      <c r="BF630" s="18" t="s">
        <v>5537</v>
      </c>
      <c r="BG630" s="18" t="s">
        <v>5537</v>
      </c>
      <c r="BH630" s="18" t="s">
        <v>5537</v>
      </c>
      <c r="BI630" s="9" t="s">
        <v>5537</v>
      </c>
      <c r="BJ630" s="14"/>
      <c r="BK630" s="14" t="s">
        <v>5537</v>
      </c>
      <c r="BL630" s="14" t="str">
        <f>_xlfn.XLOOKUP(B630,'[4]cell downs 18042026 17h'!$B:$B,'[4]cell downs 18042026 17h'!$B:$B,"")</f>
        <v/>
      </c>
      <c r="BM630" s="14" t="str">
        <f>_xlfn.XLOOKUP(B630,'[5]Cells Huawei 19042026 15h'!$B:$B,'[5]Cells Huawei 19042026 15h'!$B:$B,"")</f>
        <v/>
      </c>
      <c r="BN630" s="9" t="str">
        <f>_xlfn.XLOOKUP(B630,'[6]cells down 19042026 9H40'!$B:$B,'[6]cells down 19042026 9H40'!$B:$B,"")</f>
        <v/>
      </c>
      <c r="BO630" s="9" t="s">
        <v>1426</v>
      </c>
      <c r="BP630" s="9" t="s">
        <v>12</v>
      </c>
      <c r="BQ630" s="115"/>
    </row>
    <row r="631" spans="1:69" s="9" customFormat="1" x14ac:dyDescent="0.3">
      <c r="A631" s="1" t="s">
        <v>946</v>
      </c>
      <c r="B631" s="8" t="s">
        <v>947</v>
      </c>
      <c r="C631" s="3" t="str">
        <f>_xlfn.XLOOKUP(B631,'[1]daily break down'!$D:$D,'[1]daily break down'!$E:$E,"")</f>
        <v>SUD-OUEST</v>
      </c>
      <c r="D631" s="1" t="s">
        <v>11</v>
      </c>
      <c r="E631" s="1" t="s">
        <v>96</v>
      </c>
      <c r="F631" s="3" t="s">
        <v>13</v>
      </c>
      <c r="G631" s="1" t="s">
        <v>106</v>
      </c>
      <c r="H631" s="32" t="str">
        <f>_xlfn.XLOOKUP(B631,[2]CALCULATION!$B:$B,[2]CALCULATION!$H:$H,"")</f>
        <v>Huawei</v>
      </c>
      <c r="I631" s="28">
        <v>0</v>
      </c>
      <c r="J631" s="28">
        <v>0</v>
      </c>
      <c r="K631" s="28">
        <v>0</v>
      </c>
      <c r="L631" s="28">
        <v>0</v>
      </c>
      <c r="M631" s="28">
        <v>5.3505234952187721E-4</v>
      </c>
      <c r="N631" s="28">
        <v>5.671554904931899E-3</v>
      </c>
      <c r="O631" s="28">
        <v>1.9618586149135506E-3</v>
      </c>
      <c r="P631" s="28">
        <v>0</v>
      </c>
      <c r="Q631" s="28">
        <v>1.8726832233265705E-3</v>
      </c>
      <c r="R631" s="28">
        <v>3.2816544104008467E-3</v>
      </c>
      <c r="S631" s="94">
        <v>8.0257852428281603E-4</v>
      </c>
      <c r="T631" s="94">
        <f>_xlfn.XLOOKUP(B631,'[3]Nur des jours'!$B:$B,'[3]Nur des jours'!$U:$U,"")</f>
        <v>1.6051570485656321E-3</v>
      </c>
      <c r="U631" s="94">
        <v>0</v>
      </c>
      <c r="V631" s="94">
        <v>1.3447649051316511E-2</v>
      </c>
      <c r="W631" s="94">
        <v>1.6051570485656314E-3</v>
      </c>
      <c r="X631" s="94">
        <v>0</v>
      </c>
      <c r="Y631" s="94">
        <v>2.4077355728484469E-3</v>
      </c>
      <c r="Z631" s="94">
        <v>3.9058821515097035E-3</v>
      </c>
      <c r="AA631" s="94">
        <v>1.0701046990437544E-3</v>
      </c>
      <c r="AB631" s="94">
        <v>1.0701046990437544E-3</v>
      </c>
      <c r="AC631" s="94">
        <f>_xlfn.XLOOKUP(B631,'[3]Nur des jours'!$B:$B,'[3]Nur des jours'!$N:$N,"")</f>
        <v>2.318560181261468E-3</v>
      </c>
      <c r="AD631" s="94">
        <v>2.318560181261468E-3</v>
      </c>
      <c r="AE631" s="94">
        <v>0</v>
      </c>
      <c r="AF631" s="94">
        <v>6.9064060847775161E-3</v>
      </c>
      <c r="AG631" s="94">
        <v>0</v>
      </c>
      <c r="AH631" s="94">
        <v>2.318560181261468E-3</v>
      </c>
      <c r="AI631" s="49" t="s">
        <v>5559</v>
      </c>
      <c r="AJ631" s="49"/>
      <c r="AK631" s="48" t="str" cm="1">
        <f t="array" ref="AK631">IFERROR(_xlfn.IFS(
AM631="MPR ISSUE","PDH",
AM631="BSS Hardware Issue","BSS",
AM631="Sites strategiques, MLL, Pylone, etc.","ENVTECH",
AM631="AKTIVCO DEFAUT GE &amp; POWER Cabinet","AKTIVCO",
AM631="AKTIVCO Coupure ENEO &amp; Baisse de tension","AKTIVCO GRID ONLY",
AM631="Coupure ENEO &amp; Baisse de tension","IHS GRID ONLY",
AM631="Defaut GE &amp; POWER Cabinet","IHS",
AM631="Sharing","Partners",
AM631="Sites strategiques &amp; DataCenter","SST &amp; DC",
AM631="Exclu","Exclu",
AM631="SAT","SAT",
AM631="SPARE-ISSUE","SPARE-ISSUE",
AM631="Fiber CAmtel","TRANS_FO_CAMTEL",
AM631="Fiber AOF","Fiber AOF",
AM631="Projet OCM (HUAWEI)","TRAVAUX-HUAWEI",
AM631="Projet OCM (NOKIA)","TRAVAUX-NOKIA",
AM631="ACCESS-ISSUE","ACCESS-ISSUE",
AM631="Projet OCM (ZTE, NOKIA, autres projets)","TRAVAUX OCM",
AM631="No root CAuse","No root cause",
AM631="ODU HS","PDH",
AM631="IP &amp; VLAN","PDH",
AM631="Warehouse HUAWEI","SPARE-ISSUE",
AM631="SPARE-HS","SPARE-ISSUE",
AM631="Power Telco","BSS",AM631="no impacts","no impacts"
),"")</f>
        <v>no impacts</v>
      </c>
      <c r="AL631" s="48" t="str" cm="1">
        <f t="array" ref="AL631">IFERROR(_xlfn.IFS(
AM631="MPR ISSUE","TX ISSUE",
AM631="BSS Hardware Issue","RAN ISSUE",
AM631="Sites strategiques, MLL, Pylone, etc.","ENVTECH",
AM631="AKTIVCO DEFAUT GE &amp; POWER Cabinet","POWER ISSUE",
AM631="AKTIVCO Coupure ENEO &amp; Baisse de tension","POWER ISSUE",
AM631="Coupure ENEO &amp; Baisse de tension","POWER ISSUE",
AM631="Defaut GE &amp; POWER Cabinet","POWER ISSUE",
AM631="Sharing","POWER ISSUE",
AM631="Sites strategiques &amp; DataCenter","POWER ISSUE",
AM631="Exclu","Exclu",
AM631="SAT","TX ISSUE",
AM631="SPARE-ISSUE","SPARE-ISSUE",
AM631="Fiber CAmtel","TX ISSUE",
AM631="Fiber AOF","TX ISSUE",
AM631="Projet OCM (HUAWEI)","TRAVAUX-HUAWEI",
AM631="Projet OCM (NOKIA)","TRAVAUX -NOKIA",
AM631="ACCESS-ISSUE","ACCESS-ISSUE",
AM631="Projet OCM (ZTE, NOKIA, autres projets)","TRAVAUX OCM",
AM631="No root CAuse","No root cause",
AM631="ODU HS","TX ISSUE",
AM631="IP &amp; VLAN","TX ISSUE",
AM631="Warehouse HUAWEI","SPARE-ISSUE",
AM631="SPARE-HS","SPARE-ISSUE",
AM631="Power Telco","RAN ISSUE",AM631="no impacts","no impacts"
),"")</f>
        <v>no impacts</v>
      </c>
      <c r="AM631" s="67" t="s">
        <v>5605</v>
      </c>
      <c r="AN631" s="48" t="str" cm="1">
        <f t="array" ref="AN631">IFERROR(_xlfn.IFS(
AM631="MPR ISSUE","ACTIVE",
AM631="BSS Hardware Issue","ACTIVE",
AM631="Sites strategiques, MLL, Pylone, etc.","PASSIVE",
AM631="AKTIVCO DEFAUT GE &amp; POWER Cabinet","PASSIVE",
AM631="AKTIVCO Coupure ENEO &amp; Baisse de tension","PASSIVE",
AM631="Coupure ENEO &amp; Baisse de tension","PASSIVE",
AM631="Defaut GE &amp; POWER Cabinet","PASSIVE",
AM631="Sharing","PASSIVE",
AM631="Sites strategiques &amp; DataCenter","PASSIVE",
AM631="Exclu","Exclu",
AM631="SAT","ACTIVE",
AM631="SPARE-ISSUE","SPARE-ISSUE",
AM631="Fiber CAmtel","ACTIVE",
AM631="Fiber AOF","ACTIVE",
AM631="Projet OCM (HUAWEI)","PLANNED WORKS",
AM631="Projet OCM (NOKIA)","PLANNED WORKS",
AM631="ACCESS-ISSUE","ACCESS-ISSUE",
AM631="Projet OCM (ZTE, NOKIA, autres projets)","PLANNED WORKS",
AM631="No root CAuse","No root cause",
AM631="ODU HS","ACTIVE",
AM631="IP &amp; VLAN","ACTIVE",
AM631="Warehouse HUAWEI","SPARE-ISSUE",
AM631="SPARE-HS","SPARE-ISSUE",
AM631="Power Telco","ACTIVE", AM631="no impacts","no impacts"
),"")</f>
        <v>no impacts</v>
      </c>
      <c r="AO631" s="93" t="s">
        <v>5537</v>
      </c>
      <c r="AP631" s="101" t="str">
        <f t="shared" si="25"/>
        <v>SUO_052</v>
      </c>
      <c r="AR631" s="17" t="s">
        <v>5537</v>
      </c>
      <c r="AS631" s="7" t="s">
        <v>5537</v>
      </c>
      <c r="AT631" s="6"/>
      <c r="AU631" s="7"/>
      <c r="AV631" s="3" t="s">
        <v>5537</v>
      </c>
      <c r="AW631" s="18" t="s">
        <v>5537</v>
      </c>
      <c r="AX631" s="18" t="s">
        <v>5537</v>
      </c>
      <c r="AY631" s="18" t="s">
        <v>5537</v>
      </c>
      <c r="AZ631" s="18" t="s">
        <v>5537</v>
      </c>
      <c r="BA631" s="18" t="s">
        <v>5537</v>
      </c>
      <c r="BB631" s="18" t="s">
        <v>5537</v>
      </c>
      <c r="BC631" s="18" t="s">
        <v>5537</v>
      </c>
      <c r="BD631" s="18" t="s">
        <v>5537</v>
      </c>
      <c r="BE631" s="18" t="s">
        <v>5537</v>
      </c>
      <c r="BF631" s="18" t="s">
        <v>5537</v>
      </c>
      <c r="BG631" s="18" t="s">
        <v>5537</v>
      </c>
      <c r="BH631" s="18" t="s">
        <v>5537</v>
      </c>
      <c r="BI631" s="9" t="s">
        <v>5537</v>
      </c>
      <c r="BJ631" s="14"/>
      <c r="BK631" s="14" t="s">
        <v>5537</v>
      </c>
      <c r="BL631" s="14" t="str">
        <f>_xlfn.XLOOKUP(B631,'[4]cell downs 18042026 17h'!$B:$B,'[4]cell downs 18042026 17h'!$B:$B,"")</f>
        <v/>
      </c>
      <c r="BM631" s="14" t="str">
        <f>_xlfn.XLOOKUP(B631,'[5]Cells Huawei 19042026 15h'!$B:$B,'[5]Cells Huawei 19042026 15h'!$B:$B,"")</f>
        <v/>
      </c>
      <c r="BN631" s="9" t="str">
        <f>_xlfn.XLOOKUP(B631,'[6]cells down 19042026 9H40'!$B:$B,'[6]cells down 19042026 9H40'!$B:$B,"")</f>
        <v/>
      </c>
      <c r="BO631" s="9" t="s">
        <v>947</v>
      </c>
      <c r="BP631" s="9" t="s">
        <v>12</v>
      </c>
      <c r="BQ631" s="115"/>
    </row>
    <row r="632" spans="1:69" s="9" customFormat="1" x14ac:dyDescent="0.3">
      <c r="A632" s="2" t="s">
        <v>1427</v>
      </c>
      <c r="B632" s="8" t="s">
        <v>1428</v>
      </c>
      <c r="C632" s="3" t="str">
        <f>_xlfn.XLOOKUP(B632,'[1]daily break down'!$D:$D,'[1]daily break down'!$E:$E,"")</f>
        <v>ADAMAOUA</v>
      </c>
      <c r="D632" s="1" t="s">
        <v>11</v>
      </c>
      <c r="E632" s="1" t="s">
        <v>96</v>
      </c>
      <c r="F632" s="3" t="s">
        <v>90</v>
      </c>
      <c r="G632" s="1" t="s">
        <v>1427</v>
      </c>
      <c r="H632" s="33" t="str">
        <f>_xlfn.XLOOKUP(B632,[2]CALCULATION!$B:$B,[2]CALCULATION!$H:$H,"")</f>
        <v>NOKIA</v>
      </c>
      <c r="I632" s="28">
        <v>1.6054357700533064E-3</v>
      </c>
      <c r="J632" s="28">
        <v>0</v>
      </c>
      <c r="K632" s="28">
        <v>2.5154011466607291E-2</v>
      </c>
      <c r="L632" s="28">
        <v>7.3132285486219029E-3</v>
      </c>
      <c r="M632" s="28">
        <v>2.9432989117645662E-3</v>
      </c>
      <c r="N632" s="28">
        <v>8.6589134811266524E-2</v>
      </c>
      <c r="O632" s="28">
        <v>3.4407136726632481E-2</v>
      </c>
      <c r="P632" s="28">
        <v>0.1367705666427117</v>
      </c>
      <c r="Q632" s="28">
        <v>2.5007649433917072E-2</v>
      </c>
      <c r="R632" s="28">
        <v>0</v>
      </c>
      <c r="S632" s="94">
        <v>0</v>
      </c>
      <c r="T632" s="94">
        <f>_xlfn.XLOOKUP(B632,'[3]Nur des jours'!$B:$B,'[3]Nur des jours'!$U:$U,"")</f>
        <v>0</v>
      </c>
      <c r="U632" s="94">
        <v>0</v>
      </c>
      <c r="V632" s="94">
        <v>0</v>
      </c>
      <c r="W632" s="94">
        <v>0</v>
      </c>
      <c r="X632" s="94">
        <v>1.0702905133692132E-3</v>
      </c>
      <c r="Y632" s="94">
        <v>0.72845205837322646</v>
      </c>
      <c r="Z632" s="94">
        <v>0</v>
      </c>
      <c r="AA632" s="94">
        <v>0</v>
      </c>
      <c r="AB632" s="94">
        <v>0</v>
      </c>
      <c r="AC632" s="94">
        <f>_xlfn.XLOOKUP(B632,'[3]Nur des jours'!$B:$B,'[3]Nur des jours'!$N:$N,"")</f>
        <v>2.140581026737913E-3</v>
      </c>
      <c r="AD632" s="94">
        <v>2.140581026737913E-3</v>
      </c>
      <c r="AE632" s="94">
        <v>0</v>
      </c>
      <c r="AF632" s="94">
        <v>6.3762510662882981E-3</v>
      </c>
      <c r="AG632" s="94">
        <v>0</v>
      </c>
      <c r="AH632" s="94">
        <v>2.140581026737913E-3</v>
      </c>
      <c r="AI632" s="49" t="s">
        <v>5559</v>
      </c>
      <c r="AJ632" s="49"/>
      <c r="AK632" s="48" t="str" cm="1">
        <f t="array" ref="AK632">IFERROR(_xlfn.IFS(
AM632="MPR ISSUE","PDH",
AM632="BSS Hardware Issue","BSS",
AM632="Sites strategiques, MLL, Pylone, etc.","ENVTECH",
AM632="AKTIVCO DEFAUT GE &amp; POWER Cabinet","AKTIVCO",
AM632="AKTIVCO Coupure ENEO &amp; Baisse de tension","AKTIVCO GRID ONLY",
AM632="Coupure ENEO &amp; Baisse de tension","IHS GRID ONLY",
AM632="Defaut GE &amp; POWER Cabinet","IHS",
AM632="Sharing","Partners",
AM632="Sites strategiques &amp; DataCenter","SST &amp; DC",
AM632="Exclu","Exclu",
AM632="SAT","SAT",
AM632="SPARE-ISSUE","SPARE-ISSUE",
AM632="Fiber CAmtel","TRANS_FO_CAMTEL",
AM632="Fiber AOF","Fiber AOF",
AM632="Projet OCM (HUAWEI)","TRAVAUX-HUAWEI",
AM632="Projet OCM (NOKIA)","TRAVAUX-NOKIA",
AM632="ACCESS-ISSUE","ACCESS-ISSUE",
AM632="Projet OCM (ZTE, NOKIA, autres projets)","TRAVAUX OCM",
AM632="No root CAuse","No root cause",
AM632="ODU HS","PDH",
AM632="IP &amp; VLAN","PDH",
AM632="Warehouse HUAWEI","SPARE-ISSUE",
AM632="SPARE-HS","SPARE-ISSUE",
AM632="Power Telco","BSS",AM632="no impacts","no impacts"
),"")</f>
        <v>no impacts</v>
      </c>
      <c r="AL632" s="48" t="str" cm="1">
        <f t="array" ref="AL632">IFERROR(_xlfn.IFS(
AM632="MPR ISSUE","TX ISSUE",
AM632="BSS Hardware Issue","RAN ISSUE",
AM632="Sites strategiques, MLL, Pylone, etc.","ENVTECH",
AM632="AKTIVCO DEFAUT GE &amp; POWER Cabinet","POWER ISSUE",
AM632="AKTIVCO Coupure ENEO &amp; Baisse de tension","POWER ISSUE",
AM632="Coupure ENEO &amp; Baisse de tension","POWER ISSUE",
AM632="Defaut GE &amp; POWER Cabinet","POWER ISSUE",
AM632="Sharing","POWER ISSUE",
AM632="Sites strategiques &amp; DataCenter","POWER ISSUE",
AM632="Exclu","Exclu",
AM632="SAT","TX ISSUE",
AM632="SPARE-ISSUE","SPARE-ISSUE",
AM632="Fiber CAmtel","TX ISSUE",
AM632="Fiber AOF","TX ISSUE",
AM632="Projet OCM (HUAWEI)","TRAVAUX-HUAWEI",
AM632="Projet OCM (NOKIA)","TRAVAUX -NOKIA",
AM632="ACCESS-ISSUE","ACCESS-ISSUE",
AM632="Projet OCM (ZTE, NOKIA, autres projets)","TRAVAUX OCM",
AM632="No root CAuse","No root cause",
AM632="ODU HS","TX ISSUE",
AM632="IP &amp; VLAN","TX ISSUE",
AM632="Warehouse HUAWEI","SPARE-ISSUE",
AM632="SPARE-HS","SPARE-ISSUE",
AM632="Power Telco","RAN ISSUE",AM632="no impacts","no impacts"
),"")</f>
        <v>no impacts</v>
      </c>
      <c r="AM632" s="67" t="s">
        <v>5605</v>
      </c>
      <c r="AN632" s="48" t="str" cm="1">
        <f t="array" ref="AN632">IFERROR(_xlfn.IFS(
AM632="MPR ISSUE","ACTIVE",
AM632="BSS Hardware Issue","ACTIVE",
AM632="Sites strategiques, MLL, Pylone, etc.","PASSIVE",
AM632="AKTIVCO DEFAUT GE &amp; POWER Cabinet","PASSIVE",
AM632="AKTIVCO Coupure ENEO &amp; Baisse de tension","PASSIVE",
AM632="Coupure ENEO &amp; Baisse de tension","PASSIVE",
AM632="Defaut GE &amp; POWER Cabinet","PASSIVE",
AM632="Sharing","PASSIVE",
AM632="Sites strategiques &amp; DataCenter","PASSIVE",
AM632="Exclu","Exclu",
AM632="SAT","ACTIVE",
AM632="SPARE-ISSUE","SPARE-ISSUE",
AM632="Fiber CAmtel","ACTIVE",
AM632="Fiber AOF","ACTIVE",
AM632="Projet OCM (HUAWEI)","PLANNED WORKS",
AM632="Projet OCM (NOKIA)","PLANNED WORKS",
AM632="ACCESS-ISSUE","ACCESS-ISSUE",
AM632="Projet OCM (ZTE, NOKIA, autres projets)","PLANNED WORKS",
AM632="No root CAuse","No root cause",
AM632="ODU HS","ACTIVE",
AM632="IP &amp; VLAN","ACTIVE",
AM632="Warehouse HUAWEI","SPARE-ISSUE",
AM632="SPARE-HS","SPARE-ISSUE",
AM632="Power Telco","ACTIVE", AM632="no impacts","no impacts"
),"")</f>
        <v>no impacts</v>
      </c>
      <c r="AO632" s="93" t="s">
        <v>5537</v>
      </c>
      <c r="AP632" s="101" t="str">
        <f t="shared" si="25"/>
        <v>ADM_041</v>
      </c>
      <c r="AR632" s="17" t="s">
        <v>5537</v>
      </c>
      <c r="AS632" s="7" t="s">
        <v>5537</v>
      </c>
      <c r="AT632" s="6"/>
      <c r="AU632" s="7"/>
      <c r="AV632" s="3" t="s">
        <v>5537</v>
      </c>
      <c r="AW632" s="18" t="s">
        <v>5537</v>
      </c>
      <c r="AX632" s="18" t="s">
        <v>5537</v>
      </c>
      <c r="AY632" s="18" t="s">
        <v>5537</v>
      </c>
      <c r="AZ632" s="18" t="s">
        <v>5537</v>
      </c>
      <c r="BA632" s="18" t="s">
        <v>5537</v>
      </c>
      <c r="BB632" s="18" t="s">
        <v>5537</v>
      </c>
      <c r="BC632" s="18" t="s">
        <v>5537</v>
      </c>
      <c r="BD632" s="18" t="s">
        <v>5537</v>
      </c>
      <c r="BE632" s="18" t="s">
        <v>5537</v>
      </c>
      <c r="BF632" s="18" t="s">
        <v>5537</v>
      </c>
      <c r="BG632" s="18" t="s">
        <v>5537</v>
      </c>
      <c r="BH632" s="18" t="s">
        <v>5537</v>
      </c>
      <c r="BI632" s="9" t="s">
        <v>5537</v>
      </c>
      <c r="BJ632" s="14"/>
      <c r="BK632" s="14" t="s">
        <v>5537</v>
      </c>
      <c r="BL632" s="14" t="str">
        <f>_xlfn.XLOOKUP(B632,'[4]cell downs 18042026 17h'!$B:$B,'[4]cell downs 18042026 17h'!$B:$B,"")</f>
        <v/>
      </c>
      <c r="BM632" s="14" t="str">
        <f>_xlfn.XLOOKUP(B632,'[5]Cells Huawei 19042026 15h'!$B:$B,'[5]Cells Huawei 19042026 15h'!$B:$B,"")</f>
        <v/>
      </c>
      <c r="BN632" s="9" t="str">
        <f>_xlfn.XLOOKUP(B632,'[6]cells down 19042026 9H40'!$B:$B,'[6]cells down 19042026 9H40'!$B:$B,"")</f>
        <v/>
      </c>
      <c r="BO632" s="9" t="s">
        <v>1428</v>
      </c>
      <c r="BP632" s="9" t="s">
        <v>12</v>
      </c>
      <c r="BQ632" s="115"/>
    </row>
    <row r="633" spans="1:69" s="9" customFormat="1" x14ac:dyDescent="0.3">
      <c r="A633" s="1" t="s">
        <v>1043</v>
      </c>
      <c r="B633" s="8" t="s">
        <v>1044</v>
      </c>
      <c r="C633" s="3" t="str">
        <f>_xlfn.XLOOKUP(B633,'[1]daily break down'!$D:$D,'[1]daily break down'!$E:$E,"")</f>
        <v>SUD-OUEST</v>
      </c>
      <c r="D633" s="1" t="s">
        <v>11</v>
      </c>
      <c r="E633" s="1" t="s">
        <v>96</v>
      </c>
      <c r="F633" s="3" t="s">
        <v>13</v>
      </c>
      <c r="G633" s="1" t="s">
        <v>106</v>
      </c>
      <c r="H633" s="32" t="str">
        <f>_xlfn.XLOOKUP(B633,[2]CALCULATION!$B:$B,[2]CALCULATION!$H:$H,"")</f>
        <v>Huawei</v>
      </c>
      <c r="I633" s="28">
        <v>0</v>
      </c>
      <c r="J633" s="28">
        <v>8.0257852428281603E-4</v>
      </c>
      <c r="K633" s="28">
        <v>0</v>
      </c>
      <c r="L633" s="28">
        <v>8.4603369260315091</v>
      </c>
      <c r="M633" s="28">
        <v>5.3505234952187721E-4</v>
      </c>
      <c r="N633" s="28">
        <v>1.0130324484280875E-2</v>
      </c>
      <c r="O633" s="28">
        <v>1.8726832233265705E-3</v>
      </c>
      <c r="P633" s="28">
        <v>4.6959761209703417E-2</v>
      </c>
      <c r="Q633" s="28">
        <v>4.3690234652558395</v>
      </c>
      <c r="R633" s="28">
        <v>4.8154711456968946E-3</v>
      </c>
      <c r="S633" s="94">
        <v>2.675261747609386E-4</v>
      </c>
      <c r="T633" s="94">
        <f>_xlfn.XLOOKUP(B633,'[3]Nur des jours'!$B:$B,'[3]Nur des jours'!$U:$U,"")</f>
        <v>8.0257852428281603E-4</v>
      </c>
      <c r="U633" s="94">
        <v>3.4217132804273569</v>
      </c>
      <c r="V633" s="94">
        <v>9.8806333878373332E-3</v>
      </c>
      <c r="W633" s="94">
        <v>8.0257852428281581E-4</v>
      </c>
      <c r="X633" s="94">
        <v>2.675261747609386E-4</v>
      </c>
      <c r="Y633" s="94">
        <v>5.3255543855744172E-2</v>
      </c>
      <c r="Z633" s="94">
        <v>4.6192852842055392E-3</v>
      </c>
      <c r="AA633" s="94">
        <v>8.0257852428281603E-4</v>
      </c>
      <c r="AB633" s="94">
        <v>1.6051570485656321E-3</v>
      </c>
      <c r="AC633" s="94">
        <f>_xlfn.XLOOKUP(B633,'[3]Nur des jours'!$B:$B,'[3]Nur des jours'!$N:$N,"")</f>
        <v>2.1402093980875093E-3</v>
      </c>
      <c r="AD633" s="94">
        <v>2.1402093980875093E-3</v>
      </c>
      <c r="AE633" s="94">
        <v>0</v>
      </c>
      <c r="AF633" s="94">
        <v>6.3751440782561699E-3</v>
      </c>
      <c r="AG633" s="94">
        <v>0</v>
      </c>
      <c r="AH633" s="94">
        <v>2.1402093980875093E-3</v>
      </c>
      <c r="AI633" s="49" t="s">
        <v>5559</v>
      </c>
      <c r="AJ633" s="49"/>
      <c r="AK633" s="48" t="str" cm="1">
        <f t="array" ref="AK633">IFERROR(_xlfn.IFS(
AM633="MPR ISSUE","PDH",
AM633="BSS Hardware Issue","BSS",
AM633="Sites strategiques, MLL, Pylone, etc.","ENVTECH",
AM633="AKTIVCO DEFAUT GE &amp; POWER Cabinet","AKTIVCO",
AM633="AKTIVCO Coupure ENEO &amp; Baisse de tension","AKTIVCO GRID ONLY",
AM633="Coupure ENEO &amp; Baisse de tension","IHS GRID ONLY",
AM633="Defaut GE &amp; POWER Cabinet","IHS",
AM633="Sharing","Partners",
AM633="Sites strategiques &amp; DataCenter","SST &amp; DC",
AM633="Exclu","Exclu",
AM633="SAT","SAT",
AM633="SPARE-ISSUE","SPARE-ISSUE",
AM633="Fiber CAmtel","TRANS_FO_CAMTEL",
AM633="Fiber AOF","Fiber AOF",
AM633="Projet OCM (HUAWEI)","TRAVAUX-HUAWEI",
AM633="Projet OCM (NOKIA)","TRAVAUX-NOKIA",
AM633="ACCESS-ISSUE","ACCESS-ISSUE",
AM633="Projet OCM (ZTE, NOKIA, autres projets)","TRAVAUX OCM",
AM633="No root CAuse","No root cause",
AM633="ODU HS","PDH",
AM633="IP &amp; VLAN","PDH",
AM633="Warehouse HUAWEI","SPARE-ISSUE",
AM633="SPARE-HS","SPARE-ISSUE",
AM633="Power Telco","BSS",AM633="no impacts","no impacts"
),"")</f>
        <v>no impacts</v>
      </c>
      <c r="AL633" s="48" t="str" cm="1">
        <f t="array" ref="AL633">IFERROR(_xlfn.IFS(
AM633="MPR ISSUE","TX ISSUE",
AM633="BSS Hardware Issue","RAN ISSUE",
AM633="Sites strategiques, MLL, Pylone, etc.","ENVTECH",
AM633="AKTIVCO DEFAUT GE &amp; POWER Cabinet","POWER ISSUE",
AM633="AKTIVCO Coupure ENEO &amp; Baisse de tension","POWER ISSUE",
AM633="Coupure ENEO &amp; Baisse de tension","POWER ISSUE",
AM633="Defaut GE &amp; POWER Cabinet","POWER ISSUE",
AM633="Sharing","POWER ISSUE",
AM633="Sites strategiques &amp; DataCenter","POWER ISSUE",
AM633="Exclu","Exclu",
AM633="SAT","TX ISSUE",
AM633="SPARE-ISSUE","SPARE-ISSUE",
AM633="Fiber CAmtel","TX ISSUE",
AM633="Fiber AOF","TX ISSUE",
AM633="Projet OCM (HUAWEI)","TRAVAUX-HUAWEI",
AM633="Projet OCM (NOKIA)","TRAVAUX -NOKIA",
AM633="ACCESS-ISSUE","ACCESS-ISSUE",
AM633="Projet OCM (ZTE, NOKIA, autres projets)","TRAVAUX OCM",
AM633="No root CAuse","No root cause",
AM633="ODU HS","TX ISSUE",
AM633="IP &amp; VLAN","TX ISSUE",
AM633="Warehouse HUAWEI","SPARE-ISSUE",
AM633="SPARE-HS","SPARE-ISSUE",
AM633="Power Telco","RAN ISSUE",AM633="no impacts","no impacts"
),"")</f>
        <v>no impacts</v>
      </c>
      <c r="AM633" s="67" t="s">
        <v>5605</v>
      </c>
      <c r="AN633" s="48" t="str" cm="1">
        <f t="array" ref="AN633">IFERROR(_xlfn.IFS(
AM633="MPR ISSUE","ACTIVE",
AM633="BSS Hardware Issue","ACTIVE",
AM633="Sites strategiques, MLL, Pylone, etc.","PASSIVE",
AM633="AKTIVCO DEFAUT GE &amp; POWER Cabinet","PASSIVE",
AM633="AKTIVCO Coupure ENEO &amp; Baisse de tension","PASSIVE",
AM633="Coupure ENEO &amp; Baisse de tension","PASSIVE",
AM633="Defaut GE &amp; POWER Cabinet","PASSIVE",
AM633="Sharing","PASSIVE",
AM633="Sites strategiques &amp; DataCenter","PASSIVE",
AM633="Exclu","Exclu",
AM633="SAT","ACTIVE",
AM633="SPARE-ISSUE","SPARE-ISSUE",
AM633="Fiber CAmtel","ACTIVE",
AM633="Fiber AOF","ACTIVE",
AM633="Projet OCM (HUAWEI)","PLANNED WORKS",
AM633="Projet OCM (NOKIA)","PLANNED WORKS",
AM633="ACCESS-ISSUE","ACCESS-ISSUE",
AM633="Projet OCM (ZTE, NOKIA, autres projets)","PLANNED WORKS",
AM633="No root CAuse","No root cause",
AM633="ODU HS","ACTIVE",
AM633="IP &amp; VLAN","ACTIVE",
AM633="Warehouse HUAWEI","SPARE-ISSUE",
AM633="SPARE-HS","SPARE-ISSUE",
AM633="Power Telco","ACTIVE", AM633="no impacts","no impacts"
),"")</f>
        <v>no impacts</v>
      </c>
      <c r="AO633" s="93" t="s">
        <v>5537</v>
      </c>
      <c r="AP633" s="101" t="str">
        <f t="shared" si="25"/>
        <v>SUO_231</v>
      </c>
      <c r="AR633" s="17" t="s">
        <v>5537</v>
      </c>
      <c r="AS633" s="7" t="s">
        <v>5537</v>
      </c>
      <c r="AT633" s="6"/>
      <c r="AU633" s="7"/>
      <c r="AV633" s="3" t="s">
        <v>5537</v>
      </c>
      <c r="AW633" s="18" t="s">
        <v>5537</v>
      </c>
      <c r="AX633" s="18" t="s">
        <v>5537</v>
      </c>
      <c r="AY633" s="18" t="s">
        <v>5537</v>
      </c>
      <c r="AZ633" s="18" t="s">
        <v>5537</v>
      </c>
      <c r="BA633" s="18" t="s">
        <v>5537</v>
      </c>
      <c r="BB633" s="18" t="s">
        <v>5537</v>
      </c>
      <c r="BC633" s="18" t="s">
        <v>5537</v>
      </c>
      <c r="BD633" s="18" t="s">
        <v>5537</v>
      </c>
      <c r="BE633" s="18" t="s">
        <v>5537</v>
      </c>
      <c r="BF633" s="18" t="s">
        <v>5537</v>
      </c>
      <c r="BG633" s="18" t="s">
        <v>5537</v>
      </c>
      <c r="BH633" s="18" t="s">
        <v>5537</v>
      </c>
      <c r="BI633" s="9" t="s">
        <v>5537</v>
      </c>
      <c r="BJ633" s="14"/>
      <c r="BK633" s="14" t="s">
        <v>5537</v>
      </c>
      <c r="BL633" s="14" t="str">
        <f>_xlfn.XLOOKUP(B633,'[4]cell downs 18042026 17h'!$B:$B,'[4]cell downs 18042026 17h'!$B:$B,"")</f>
        <v/>
      </c>
      <c r="BM633" s="14" t="str">
        <f>_xlfn.XLOOKUP(B633,'[5]Cells Huawei 19042026 15h'!$B:$B,'[5]Cells Huawei 19042026 15h'!$B:$B,"")</f>
        <v/>
      </c>
      <c r="BN633" s="9" t="str">
        <f>_xlfn.XLOOKUP(B633,'[6]cells down 19042026 9H40'!$B:$B,'[6]cells down 19042026 9H40'!$B:$B,"")</f>
        <v/>
      </c>
      <c r="BO633" s="9" t="s">
        <v>1044</v>
      </c>
      <c r="BP633" s="9" t="s">
        <v>12</v>
      </c>
      <c r="BQ633" s="115"/>
    </row>
    <row r="634" spans="1:69" s="9" customFormat="1" x14ac:dyDescent="0.3">
      <c r="A634" s="2" t="s">
        <v>1352</v>
      </c>
      <c r="B634" s="8" t="s">
        <v>1353</v>
      </c>
      <c r="C634" s="3" t="str">
        <f>_xlfn.XLOOKUP(B634,'[1]daily break down'!$D:$D,'[1]daily break down'!$E:$E,"")</f>
        <v>ADAMAOUA</v>
      </c>
      <c r="D634" s="1" t="s">
        <v>11</v>
      </c>
      <c r="E634" s="1" t="s">
        <v>96</v>
      </c>
      <c r="F634" s="3" t="s">
        <v>90</v>
      </c>
      <c r="G634" s="1" t="s">
        <v>1354</v>
      </c>
      <c r="H634" s="33" t="str">
        <f>_xlfn.XLOOKUP(B634,[2]CALCULATION!$B:$B,[2]CALCULATION!$H:$H,"")</f>
        <v>NOKIA</v>
      </c>
      <c r="I634" s="28">
        <v>4.0185234960237147E-3</v>
      </c>
      <c r="J634" s="28">
        <v>9.6031291336014166E-2</v>
      </c>
      <c r="K634" s="28">
        <v>3.2845142161902437E-2</v>
      </c>
      <c r="L634" s="28">
        <v>8.0267142606837473E-4</v>
      </c>
      <c r="M634" s="28">
        <v>8.9190876114083977E-4</v>
      </c>
      <c r="N634" s="28">
        <v>0</v>
      </c>
      <c r="O634" s="28">
        <v>3.3341125692069908E-2</v>
      </c>
      <c r="P634" s="28">
        <v>7.8593451926515609E-2</v>
      </c>
      <c r="Q634" s="28">
        <v>1.5875057093349635E-2</v>
      </c>
      <c r="R634" s="28">
        <v>1.8728999941590844E-3</v>
      </c>
      <c r="S634" s="94">
        <v>1.5161571381288477E-3</v>
      </c>
      <c r="T634" s="94">
        <f>_xlfn.XLOOKUP(B634,'[3]Nur des jours'!$B:$B,'[3]Nur des jours'!$U:$U,"")</f>
        <v>8.0271788502682428E-4</v>
      </c>
      <c r="U634" s="94">
        <v>0</v>
      </c>
      <c r="V634" s="94">
        <v>2.764917159536535E-3</v>
      </c>
      <c r="W634" s="94">
        <v>8.0271788502682428E-4</v>
      </c>
      <c r="X634" s="94">
        <v>1.6054357700536486E-3</v>
      </c>
      <c r="Y634" s="94">
        <v>0.24161509178241378</v>
      </c>
      <c r="Z634" s="94">
        <v>0</v>
      </c>
      <c r="AA634" s="94">
        <v>0</v>
      </c>
      <c r="AB634" s="94">
        <v>0</v>
      </c>
      <c r="AC634" s="94">
        <f>_xlfn.XLOOKUP(B634,'[3]Nur des jours'!$B:$B,'[3]Nur des jours'!$N:$N,"")</f>
        <v>1.8730083983956953E-3</v>
      </c>
      <c r="AD634" s="94">
        <v>1.8730083983956953E-3</v>
      </c>
      <c r="AE634" s="94">
        <v>0</v>
      </c>
      <c r="AF634" s="94">
        <v>5.5792196830023247E-3</v>
      </c>
      <c r="AG634" s="94">
        <v>0</v>
      </c>
      <c r="AH634" s="94">
        <v>1.8730083983956953E-3</v>
      </c>
      <c r="AI634" s="49" t="s">
        <v>5559</v>
      </c>
      <c r="AJ634" s="49"/>
      <c r="AK634" s="48" t="str" cm="1">
        <f t="array" ref="AK634">IFERROR(_xlfn.IFS(
AM634="MPR ISSUE","PDH",
AM634="BSS Hardware Issue","BSS",
AM634="Sites strategiques, MLL, Pylone, etc.","ENVTECH",
AM634="AKTIVCO DEFAUT GE &amp; POWER Cabinet","AKTIVCO",
AM634="AKTIVCO Coupure ENEO &amp; Baisse de tension","AKTIVCO GRID ONLY",
AM634="Coupure ENEO &amp; Baisse de tension","IHS GRID ONLY",
AM634="Defaut GE &amp; POWER Cabinet","IHS",
AM634="Sharing","Partners",
AM634="Sites strategiques &amp; DataCenter","SST &amp; DC",
AM634="Exclu","Exclu",
AM634="SAT","SAT",
AM634="SPARE-ISSUE","SPARE-ISSUE",
AM634="Fiber CAmtel","TRANS_FO_CAMTEL",
AM634="Fiber AOF","Fiber AOF",
AM634="Projet OCM (HUAWEI)","TRAVAUX-HUAWEI",
AM634="Projet OCM (NOKIA)","TRAVAUX-NOKIA",
AM634="ACCESS-ISSUE","ACCESS-ISSUE",
AM634="Projet OCM (ZTE, NOKIA, autres projets)","TRAVAUX OCM",
AM634="No root CAuse","No root cause",
AM634="ODU HS","PDH",
AM634="IP &amp; VLAN","PDH",
AM634="Warehouse HUAWEI","SPARE-ISSUE",
AM634="SPARE-HS","SPARE-ISSUE",
AM634="Power Telco","BSS",AM634="no impacts","no impacts"
),"")</f>
        <v>no impacts</v>
      </c>
      <c r="AL634" s="48" t="str" cm="1">
        <f t="array" ref="AL634">IFERROR(_xlfn.IFS(
AM634="MPR ISSUE","TX ISSUE",
AM634="BSS Hardware Issue","RAN ISSUE",
AM634="Sites strategiques, MLL, Pylone, etc.","ENVTECH",
AM634="AKTIVCO DEFAUT GE &amp; POWER Cabinet","POWER ISSUE",
AM634="AKTIVCO Coupure ENEO &amp; Baisse de tension","POWER ISSUE",
AM634="Coupure ENEO &amp; Baisse de tension","POWER ISSUE",
AM634="Defaut GE &amp; POWER Cabinet","POWER ISSUE",
AM634="Sharing","POWER ISSUE",
AM634="Sites strategiques &amp; DataCenter","POWER ISSUE",
AM634="Exclu","Exclu",
AM634="SAT","TX ISSUE",
AM634="SPARE-ISSUE","SPARE-ISSUE",
AM634="Fiber CAmtel","TX ISSUE",
AM634="Fiber AOF","TX ISSUE",
AM634="Projet OCM (HUAWEI)","TRAVAUX-HUAWEI",
AM634="Projet OCM (NOKIA)","TRAVAUX -NOKIA",
AM634="ACCESS-ISSUE","ACCESS-ISSUE",
AM634="Projet OCM (ZTE, NOKIA, autres projets)","TRAVAUX OCM",
AM634="No root CAuse","No root cause",
AM634="ODU HS","TX ISSUE",
AM634="IP &amp; VLAN","TX ISSUE",
AM634="Warehouse HUAWEI","SPARE-ISSUE",
AM634="SPARE-HS","SPARE-ISSUE",
AM634="Power Telco","RAN ISSUE",AM634="no impacts","no impacts"
),"")</f>
        <v>no impacts</v>
      </c>
      <c r="AM634" s="67" t="s">
        <v>5605</v>
      </c>
      <c r="AN634" s="48" t="str" cm="1">
        <f t="array" ref="AN634">IFERROR(_xlfn.IFS(
AM634="MPR ISSUE","ACTIVE",
AM634="BSS Hardware Issue","ACTIVE",
AM634="Sites strategiques, MLL, Pylone, etc.","PASSIVE",
AM634="AKTIVCO DEFAUT GE &amp; POWER Cabinet","PASSIVE",
AM634="AKTIVCO Coupure ENEO &amp; Baisse de tension","PASSIVE",
AM634="Coupure ENEO &amp; Baisse de tension","PASSIVE",
AM634="Defaut GE &amp; POWER Cabinet","PASSIVE",
AM634="Sharing","PASSIVE",
AM634="Sites strategiques &amp; DataCenter","PASSIVE",
AM634="Exclu","Exclu",
AM634="SAT","ACTIVE",
AM634="SPARE-ISSUE","SPARE-ISSUE",
AM634="Fiber CAmtel","ACTIVE",
AM634="Fiber AOF","ACTIVE",
AM634="Projet OCM (HUAWEI)","PLANNED WORKS",
AM634="Projet OCM (NOKIA)","PLANNED WORKS",
AM634="ACCESS-ISSUE","ACCESS-ISSUE",
AM634="Projet OCM (ZTE, NOKIA, autres projets)","PLANNED WORKS",
AM634="No root CAuse","No root cause",
AM634="ODU HS","ACTIVE",
AM634="IP &amp; VLAN","ACTIVE",
AM634="Warehouse HUAWEI","SPARE-ISSUE",
AM634="SPARE-HS","SPARE-ISSUE",
AM634="Power Telco","ACTIVE", AM634="no impacts","no impacts"
),"")</f>
        <v>no impacts</v>
      </c>
      <c r="AO634" s="93" t="s">
        <v>5537</v>
      </c>
      <c r="AP634" s="101" t="str">
        <f t="shared" si="25"/>
        <v>ADM_144</v>
      </c>
      <c r="AR634" s="17" t="s">
        <v>5537</v>
      </c>
      <c r="AS634" s="7" t="s">
        <v>5537</v>
      </c>
      <c r="AT634" s="6"/>
      <c r="AU634" s="7"/>
      <c r="AV634" s="3" t="s">
        <v>5537</v>
      </c>
      <c r="AW634" s="18" t="s">
        <v>5537</v>
      </c>
      <c r="AX634" s="18" t="s">
        <v>5537</v>
      </c>
      <c r="AY634" s="18" t="s">
        <v>5537</v>
      </c>
      <c r="AZ634" s="18" t="s">
        <v>5537</v>
      </c>
      <c r="BA634" s="18" t="s">
        <v>5537</v>
      </c>
      <c r="BB634" s="18" t="s">
        <v>5537</v>
      </c>
      <c r="BC634" s="18" t="s">
        <v>5537</v>
      </c>
      <c r="BD634" s="18" t="s">
        <v>5537</v>
      </c>
      <c r="BE634" s="18" t="s">
        <v>5537</v>
      </c>
      <c r="BF634" s="18" t="s">
        <v>5537</v>
      </c>
      <c r="BG634" s="18" t="s">
        <v>5537</v>
      </c>
      <c r="BH634" s="18" t="s">
        <v>5537</v>
      </c>
      <c r="BI634" s="9" t="s">
        <v>5537</v>
      </c>
      <c r="BJ634" s="14"/>
      <c r="BK634" s="14" t="s">
        <v>5537</v>
      </c>
      <c r="BL634" s="14" t="str">
        <f>_xlfn.XLOOKUP(B634,'[4]cell downs 18042026 17h'!$B:$B,'[4]cell downs 18042026 17h'!$B:$B,"")</f>
        <v/>
      </c>
      <c r="BM634" s="14" t="str">
        <f>_xlfn.XLOOKUP(B634,'[5]Cells Huawei 19042026 15h'!$B:$B,'[5]Cells Huawei 19042026 15h'!$B:$B,"")</f>
        <v/>
      </c>
      <c r="BN634" s="9" t="str">
        <f>_xlfn.XLOOKUP(B634,'[6]cells down 19042026 9H40'!$B:$B,'[6]cells down 19042026 9H40'!$B:$B,"")</f>
        <v/>
      </c>
      <c r="BO634" s="9" t="s">
        <v>1353</v>
      </c>
      <c r="BP634" s="9" t="s">
        <v>66</v>
      </c>
      <c r="BQ634" s="115"/>
    </row>
    <row r="635" spans="1:69" s="9" customFormat="1" x14ac:dyDescent="0.3">
      <c r="A635" s="1" t="s">
        <v>300</v>
      </c>
      <c r="B635" s="8" t="s">
        <v>301</v>
      </c>
      <c r="C635" s="3" t="str">
        <f>_xlfn.XLOOKUP(B635,'[1]daily break down'!$D:$D,'[1]daily break down'!$E:$E,"")</f>
        <v>Douala</v>
      </c>
      <c r="D635" s="1" t="s">
        <v>11</v>
      </c>
      <c r="E635" s="1" t="s">
        <v>302</v>
      </c>
      <c r="F635" s="3" t="s">
        <v>31</v>
      </c>
      <c r="G635" s="1" t="s">
        <v>32</v>
      </c>
      <c r="H635" s="34" t="str">
        <f>_xlfn.XLOOKUP(B635,[2]CALCULATION!$B:$B,[2]CALCULATION!$H:$H,"")</f>
        <v>ZTE</v>
      </c>
      <c r="I635" s="28">
        <v>3.0927630959413075</v>
      </c>
      <c r="J635" s="28">
        <v>0</v>
      </c>
      <c r="K635" s="28">
        <v>23.050857795926738</v>
      </c>
      <c r="L635" s="28">
        <v>52.209552182585533</v>
      </c>
      <c r="M635" s="28">
        <v>30.274100184628743</v>
      </c>
      <c r="N635" s="28">
        <v>0</v>
      </c>
      <c r="O635" s="28">
        <v>62.769149166887829</v>
      </c>
      <c r="P635" s="28">
        <v>0</v>
      </c>
      <c r="Q635" s="28">
        <v>2.1070539874954712</v>
      </c>
      <c r="R635" s="28">
        <v>17.996967323282909</v>
      </c>
      <c r="S635" s="94">
        <v>13.868556899607057</v>
      </c>
      <c r="T635" s="94">
        <f>_xlfn.XLOOKUP(B635,'[3]Nur des jours'!$B:$B,'[3]Nur des jours'!$U:$U,"")</f>
        <v>0</v>
      </c>
      <c r="U635" s="94">
        <v>0</v>
      </c>
      <c r="V635" s="94">
        <v>0</v>
      </c>
      <c r="W635" s="94">
        <v>0</v>
      </c>
      <c r="X635" s="94">
        <v>0</v>
      </c>
      <c r="Y635" s="94">
        <v>0</v>
      </c>
      <c r="Z635" s="94">
        <v>0</v>
      </c>
      <c r="AA635" s="94">
        <v>0</v>
      </c>
      <c r="AB635" s="94">
        <v>17.230076790713209</v>
      </c>
      <c r="AC635" s="94">
        <f>_xlfn.XLOOKUP(B635,'[3]Nur des jours'!$B:$B,'[3]Nur des jours'!$N:$N,"")</f>
        <v>1.8548481450091792E-3</v>
      </c>
      <c r="AD635" s="94">
        <v>1.8548481450091792E-3</v>
      </c>
      <c r="AE635" s="94">
        <v>0</v>
      </c>
      <c r="AF635" s="94">
        <v>0</v>
      </c>
      <c r="AG635" s="94">
        <v>3.5568338269124367E-3</v>
      </c>
      <c r="AH635" s="94">
        <v>1.8548481450091792E-3</v>
      </c>
      <c r="AI635" s="49" t="s">
        <v>5559</v>
      </c>
      <c r="AJ635" s="49"/>
      <c r="AK635" s="48" t="str" cm="1">
        <f t="array" ref="AK635">IFERROR(_xlfn.IFS(
AM635="MPR ISSUE","PDH",
AM635="BSS Hardware Issue","BSS",
AM635="Sites strategiques, MLL, Pylone, etc.","ENVTECH",
AM635="AKTIVCO DEFAUT GE &amp; POWER Cabinet","AKTIVCO",
AM635="AKTIVCO Coupure ENEO &amp; Baisse de tension","AKTIVCO GRID ONLY",
AM635="Coupure ENEO &amp; Baisse de tension","IHS GRID ONLY",
AM635="Defaut GE &amp; POWER Cabinet","IHS",
AM635="Sharing","Partners",
AM635="Sites strategiques &amp; DataCenter","SST &amp; DC",
AM635="Exclu","Exclu",
AM635="SAT","SAT",
AM635="SPARE-ISSUE","SPARE-ISSUE",
AM635="Fiber CAmtel","TRANS_FO_CAMTEL",
AM635="Fiber AOF","Fiber AOF",
AM635="Projet OCM (HUAWEI)","TRAVAUX-HUAWEI",
AM635="Projet OCM (NOKIA)","TRAVAUX-NOKIA",
AM635="ACCESS-ISSUE","ACCESS-ISSUE",
AM635="Projet OCM (ZTE, NOKIA, autres projets)","TRAVAUX OCM",
AM635="No root CAuse","No root cause",
AM635="ODU HS","PDH",
AM635="IP &amp; VLAN","PDH",
AM635="Warehouse HUAWEI","SPARE-ISSUE",
AM635="SPARE-HS","SPARE-ISSUE",
AM635="Power Telco","BSS",AM635="no impacts","no impacts"
),"")</f>
        <v>no impacts</v>
      </c>
      <c r="AL635" s="48" t="str" cm="1">
        <f t="array" ref="AL635">IFERROR(_xlfn.IFS(
AM635="MPR ISSUE","TX ISSUE",
AM635="BSS Hardware Issue","RAN ISSUE",
AM635="Sites strategiques, MLL, Pylone, etc.","ENVTECH",
AM635="AKTIVCO DEFAUT GE &amp; POWER Cabinet","POWER ISSUE",
AM635="AKTIVCO Coupure ENEO &amp; Baisse de tension","POWER ISSUE",
AM635="Coupure ENEO &amp; Baisse de tension","POWER ISSUE",
AM635="Defaut GE &amp; POWER Cabinet","POWER ISSUE",
AM635="Sharing","POWER ISSUE",
AM635="Sites strategiques &amp; DataCenter","POWER ISSUE",
AM635="Exclu","Exclu",
AM635="SAT","TX ISSUE",
AM635="SPARE-ISSUE","SPARE-ISSUE",
AM635="Fiber CAmtel","TX ISSUE",
AM635="Fiber AOF","TX ISSUE",
AM635="Projet OCM (HUAWEI)","TRAVAUX-HUAWEI",
AM635="Projet OCM (NOKIA)","TRAVAUX -NOKIA",
AM635="ACCESS-ISSUE","ACCESS-ISSUE",
AM635="Projet OCM (ZTE, NOKIA, autres projets)","TRAVAUX OCM",
AM635="No root CAuse","No root cause",
AM635="ODU HS","TX ISSUE",
AM635="IP &amp; VLAN","TX ISSUE",
AM635="Warehouse HUAWEI","SPARE-ISSUE",
AM635="SPARE-HS","SPARE-ISSUE",
AM635="Power Telco","RAN ISSUE",AM635="no impacts","no impacts"
),"")</f>
        <v>no impacts</v>
      </c>
      <c r="AM635" s="67" t="s">
        <v>5605</v>
      </c>
      <c r="AN635" s="48" t="str" cm="1">
        <f t="array" ref="AN635">IFERROR(_xlfn.IFS(
AM635="MPR ISSUE","ACTIVE",
AM635="BSS Hardware Issue","ACTIVE",
AM635="Sites strategiques, MLL, Pylone, etc.","PASSIVE",
AM635="AKTIVCO DEFAUT GE &amp; POWER Cabinet","PASSIVE",
AM635="AKTIVCO Coupure ENEO &amp; Baisse de tension","PASSIVE",
AM635="Coupure ENEO &amp; Baisse de tension","PASSIVE",
AM635="Defaut GE &amp; POWER Cabinet","PASSIVE",
AM635="Sharing","PASSIVE",
AM635="Sites strategiques &amp; DataCenter","PASSIVE",
AM635="Exclu","Exclu",
AM635="SAT","ACTIVE",
AM635="SPARE-ISSUE","SPARE-ISSUE",
AM635="Fiber CAmtel","ACTIVE",
AM635="Fiber AOF","ACTIVE",
AM635="Projet OCM (HUAWEI)","PLANNED WORKS",
AM635="Projet OCM (NOKIA)","PLANNED WORKS",
AM635="ACCESS-ISSUE","ACCESS-ISSUE",
AM635="Projet OCM (ZTE, NOKIA, autres projets)","PLANNED WORKS",
AM635="No root CAuse","No root cause",
AM635="ODU HS","ACTIVE",
AM635="IP &amp; VLAN","ACTIVE",
AM635="Warehouse HUAWEI","SPARE-ISSUE",
AM635="SPARE-HS","SPARE-ISSUE",
AM635="Power Telco","ACTIVE", AM635="no impacts","no impacts"
),"")</f>
        <v>no impacts</v>
      </c>
      <c r="AO635" s="93" t="s">
        <v>5537</v>
      </c>
      <c r="AP635" s="101" t="str">
        <f t="shared" si="25"/>
        <v>LIT_122</v>
      </c>
      <c r="AR635" s="17" t="s">
        <v>5537</v>
      </c>
      <c r="AS635" s="7" t="s">
        <v>5537</v>
      </c>
      <c r="AT635" s="6"/>
      <c r="AU635" s="7"/>
      <c r="AV635" s="3" t="s">
        <v>5537</v>
      </c>
      <c r="AW635" s="18" t="s">
        <v>5537</v>
      </c>
      <c r="AX635" s="18" t="s">
        <v>5537</v>
      </c>
      <c r="AY635" s="18" t="s">
        <v>5537</v>
      </c>
      <c r="AZ635" s="18" t="s">
        <v>5537</v>
      </c>
      <c r="BA635" s="18" t="s">
        <v>5537</v>
      </c>
      <c r="BB635" s="18" t="s">
        <v>5537</v>
      </c>
      <c r="BC635" s="18" t="s">
        <v>5537</v>
      </c>
      <c r="BD635" s="18" t="s">
        <v>5537</v>
      </c>
      <c r="BE635" s="18" t="s">
        <v>5537</v>
      </c>
      <c r="BF635" s="18" t="s">
        <v>5537</v>
      </c>
      <c r="BG635" s="18" t="s">
        <v>5537</v>
      </c>
      <c r="BH635" s="18" t="s">
        <v>5537</v>
      </c>
      <c r="BI635" s="9" t="s">
        <v>5537</v>
      </c>
      <c r="BJ635" s="14"/>
      <c r="BK635" s="14" t="s">
        <v>5537</v>
      </c>
      <c r="BL635" s="14" t="str">
        <f>_xlfn.XLOOKUP(B635,'[4]cell downs 18042026 17h'!$B:$B,'[4]cell downs 18042026 17h'!$B:$B,"")</f>
        <v/>
      </c>
      <c r="BM635" s="14" t="str">
        <f>_xlfn.XLOOKUP(B635,'[5]Cells Huawei 19042026 15h'!$B:$B,'[5]Cells Huawei 19042026 15h'!$B:$B,"")</f>
        <v/>
      </c>
      <c r="BN635" s="9" t="str">
        <f>_xlfn.XLOOKUP(B635,'[6]cells down 19042026 9H40'!$B:$B,'[6]cells down 19042026 9H40'!$B:$B,"")</f>
        <v/>
      </c>
      <c r="BO635" s="9" t="s">
        <v>301</v>
      </c>
      <c r="BP635" s="9" t="s">
        <v>594</v>
      </c>
      <c r="BQ635" s="115"/>
    </row>
    <row r="636" spans="1:69" s="9" customFormat="1" x14ac:dyDescent="0.3">
      <c r="A636" s="1" t="s">
        <v>1451</v>
      </c>
      <c r="B636" s="8" t="s">
        <v>1452</v>
      </c>
      <c r="C636" s="3" t="str">
        <f>_xlfn.XLOOKUP(B636,'[1]daily break down'!$D:$D,'[1]daily break down'!$E:$E,"")</f>
        <v>ADAMAOUA</v>
      </c>
      <c r="D636" s="1" t="s">
        <v>11</v>
      </c>
      <c r="E636" s="1" t="s">
        <v>66</v>
      </c>
      <c r="F636" s="3" t="s">
        <v>90</v>
      </c>
      <c r="G636" s="1" t="s">
        <v>1453</v>
      </c>
      <c r="H636" s="33" t="str">
        <f>_xlfn.XLOOKUP(B636,[2]CALCULATION!$B:$B,[2]CALCULATION!$H:$H,"")</f>
        <v>NOKIA</v>
      </c>
      <c r="I636" s="28">
        <v>1.9621992745097105E-3</v>
      </c>
      <c r="J636" s="28">
        <v>0</v>
      </c>
      <c r="K636" s="28">
        <v>1.6515452495365072E-2</v>
      </c>
      <c r="L636" s="28">
        <v>6.2429999805308526E-3</v>
      </c>
      <c r="M636" s="28">
        <v>4.3166154267316294E-3</v>
      </c>
      <c r="N636" s="28">
        <v>5.6241924421704614E-2</v>
      </c>
      <c r="O636" s="28">
        <v>2.2531213303344805E-2</v>
      </c>
      <c r="P636" s="28">
        <v>0.29235404852629554</v>
      </c>
      <c r="Q636" s="28">
        <v>1.3663177064533414E-2</v>
      </c>
      <c r="R636" s="28">
        <v>7.1348571206081551E-4</v>
      </c>
      <c r="S636" s="94">
        <v>9.8104285408349284E-4</v>
      </c>
      <c r="T636" s="94">
        <f>_xlfn.XLOOKUP(B636,'[3]Nur des jours'!$B:$B,'[3]Nur des jours'!$U:$U,"")</f>
        <v>0</v>
      </c>
      <c r="U636" s="94">
        <v>0</v>
      </c>
      <c r="V636" s="94">
        <v>0</v>
      </c>
      <c r="W636" s="94">
        <v>0</v>
      </c>
      <c r="X636" s="94">
        <v>3.2812081803956938</v>
      </c>
      <c r="Y636" s="94">
        <v>6.1629826528894256</v>
      </c>
      <c r="Z636" s="94">
        <v>3.9912846124175796E-2</v>
      </c>
      <c r="AA636" s="94">
        <v>0.15550915744757351</v>
      </c>
      <c r="AB636" s="94">
        <v>0.15815753538429794</v>
      </c>
      <c r="AC636" s="94">
        <f>_xlfn.XLOOKUP(B636,'[3]Nur des jours'!$B:$B,'[3]Nur des jours'!$N:$N,"")</f>
        <v>1.7838175222816795E-3</v>
      </c>
      <c r="AD636" s="94">
        <v>1.7838175222816795E-3</v>
      </c>
      <c r="AE636" s="94">
        <v>0</v>
      </c>
      <c r="AF636" s="94">
        <v>5.313542555240503E-3</v>
      </c>
      <c r="AG636" s="94">
        <v>0</v>
      </c>
      <c r="AH636" s="94">
        <v>1.7838175222816795E-3</v>
      </c>
      <c r="AI636" s="49" t="s">
        <v>5559</v>
      </c>
      <c r="AJ636" s="49"/>
      <c r="AK636" s="48" t="str" cm="1">
        <f t="array" ref="AK636">IFERROR(_xlfn.IFS(
AM636="MPR ISSUE","PDH",
AM636="BSS Hardware Issue","BSS",
AM636="Sites strategiques, MLL, Pylone, etc.","ENVTECH",
AM636="AKTIVCO DEFAUT GE &amp; POWER Cabinet","AKTIVCO",
AM636="AKTIVCO Coupure ENEO &amp; Baisse de tension","AKTIVCO GRID ONLY",
AM636="Coupure ENEO &amp; Baisse de tension","IHS GRID ONLY",
AM636="Defaut GE &amp; POWER Cabinet","IHS",
AM636="Sharing","Partners",
AM636="Sites strategiques &amp; DataCenter","SST &amp; DC",
AM636="Exclu","Exclu",
AM636="SAT","SAT",
AM636="SPARE-ISSUE","SPARE-ISSUE",
AM636="Fiber CAmtel","TRANS_FO_CAMTEL",
AM636="Fiber AOF","Fiber AOF",
AM636="Projet OCM (HUAWEI)","TRAVAUX-HUAWEI",
AM636="Projet OCM (NOKIA)","TRAVAUX-NOKIA",
AM636="ACCESS-ISSUE","ACCESS-ISSUE",
AM636="Projet OCM (ZTE, NOKIA, autres projets)","TRAVAUX OCM",
AM636="No root CAuse","No root cause",
AM636="ODU HS","PDH",
AM636="IP &amp; VLAN","PDH",
AM636="Warehouse HUAWEI","SPARE-ISSUE",
AM636="SPARE-HS","SPARE-ISSUE",
AM636="Power Telco","BSS",AM636="no impacts","no impacts"
),"")</f>
        <v>no impacts</v>
      </c>
      <c r="AL636" s="48" t="str" cm="1">
        <f t="array" ref="AL636">IFERROR(_xlfn.IFS(
AM636="MPR ISSUE","TX ISSUE",
AM636="BSS Hardware Issue","RAN ISSUE",
AM636="Sites strategiques, MLL, Pylone, etc.","ENVTECH",
AM636="AKTIVCO DEFAUT GE &amp; POWER Cabinet","POWER ISSUE",
AM636="AKTIVCO Coupure ENEO &amp; Baisse de tension","POWER ISSUE",
AM636="Coupure ENEO &amp; Baisse de tension","POWER ISSUE",
AM636="Defaut GE &amp; POWER Cabinet","POWER ISSUE",
AM636="Sharing","POWER ISSUE",
AM636="Sites strategiques &amp; DataCenter","POWER ISSUE",
AM636="Exclu","Exclu",
AM636="SAT","TX ISSUE",
AM636="SPARE-ISSUE","SPARE-ISSUE",
AM636="Fiber CAmtel","TX ISSUE",
AM636="Fiber AOF","TX ISSUE",
AM636="Projet OCM (HUAWEI)","TRAVAUX-HUAWEI",
AM636="Projet OCM (NOKIA)","TRAVAUX -NOKIA",
AM636="ACCESS-ISSUE","ACCESS-ISSUE",
AM636="Projet OCM (ZTE, NOKIA, autres projets)","TRAVAUX OCM",
AM636="No root CAuse","No root cause",
AM636="ODU HS","TX ISSUE",
AM636="IP &amp; VLAN","TX ISSUE",
AM636="Warehouse HUAWEI","SPARE-ISSUE",
AM636="SPARE-HS","SPARE-ISSUE",
AM636="Power Telco","RAN ISSUE",AM636="no impacts","no impacts"
),"")</f>
        <v>no impacts</v>
      </c>
      <c r="AM636" s="67" t="s">
        <v>5605</v>
      </c>
      <c r="AN636" s="48" t="str" cm="1">
        <f t="array" ref="AN636">IFERROR(_xlfn.IFS(
AM636="MPR ISSUE","ACTIVE",
AM636="BSS Hardware Issue","ACTIVE",
AM636="Sites strategiques, MLL, Pylone, etc.","PASSIVE",
AM636="AKTIVCO DEFAUT GE &amp; POWER Cabinet","PASSIVE",
AM636="AKTIVCO Coupure ENEO &amp; Baisse de tension","PASSIVE",
AM636="Coupure ENEO &amp; Baisse de tension","PASSIVE",
AM636="Defaut GE &amp; POWER Cabinet","PASSIVE",
AM636="Sharing","PASSIVE",
AM636="Sites strategiques &amp; DataCenter","PASSIVE",
AM636="Exclu","Exclu",
AM636="SAT","ACTIVE",
AM636="SPARE-ISSUE","SPARE-ISSUE",
AM636="Fiber CAmtel","ACTIVE",
AM636="Fiber AOF","ACTIVE",
AM636="Projet OCM (HUAWEI)","PLANNED WORKS",
AM636="Projet OCM (NOKIA)","PLANNED WORKS",
AM636="ACCESS-ISSUE","ACCESS-ISSUE",
AM636="Projet OCM (ZTE, NOKIA, autres projets)","PLANNED WORKS",
AM636="No root CAuse","No root cause",
AM636="ODU HS","ACTIVE",
AM636="IP &amp; VLAN","ACTIVE",
AM636="Warehouse HUAWEI","SPARE-ISSUE",
AM636="SPARE-HS","SPARE-ISSUE",
AM636="Power Telco","ACTIVE", AM636="no impacts","no impacts"
),"")</f>
        <v>no impacts</v>
      </c>
      <c r="AO636" s="93" t="s">
        <v>5537</v>
      </c>
      <c r="AP636" s="101" t="str">
        <f t="shared" si="25"/>
        <v>ADM_063</v>
      </c>
      <c r="AQ636" s="9" t="s">
        <v>6530</v>
      </c>
      <c r="AR636" s="17" t="s">
        <v>5537</v>
      </c>
      <c r="AS636" s="7" t="s">
        <v>5537</v>
      </c>
      <c r="AT636" s="6"/>
      <c r="AU636" s="7"/>
      <c r="AV636" s="3" t="s">
        <v>5537</v>
      </c>
      <c r="AW636" s="18" t="s">
        <v>5537</v>
      </c>
      <c r="AX636" s="18" t="s">
        <v>5537</v>
      </c>
      <c r="AY636" s="18" t="s">
        <v>5537</v>
      </c>
      <c r="AZ636" s="18" t="s">
        <v>5537</v>
      </c>
      <c r="BA636" s="18" t="s">
        <v>5537</v>
      </c>
      <c r="BB636" s="18" t="s">
        <v>5537</v>
      </c>
      <c r="BC636" s="18" t="s">
        <v>5537</v>
      </c>
      <c r="BD636" s="18" t="s">
        <v>5537</v>
      </c>
      <c r="BE636" s="18" t="s">
        <v>5537</v>
      </c>
      <c r="BF636" s="18" t="s">
        <v>5537</v>
      </c>
      <c r="BG636" s="18" t="s">
        <v>5537</v>
      </c>
      <c r="BH636" s="18" t="s">
        <v>5537</v>
      </c>
      <c r="BI636" s="9" t="s">
        <v>5537</v>
      </c>
      <c r="BJ636" s="14"/>
      <c r="BK636" s="14" t="s">
        <v>5537</v>
      </c>
      <c r="BL636" s="14" t="str">
        <f>_xlfn.XLOOKUP(B636,'[4]cell downs 18042026 17h'!$B:$B,'[4]cell downs 18042026 17h'!$B:$B,"")</f>
        <v/>
      </c>
      <c r="BM636" s="14" t="str">
        <f>_xlfn.XLOOKUP(B636,'[5]Cells Huawei 19042026 15h'!$B:$B,'[5]Cells Huawei 19042026 15h'!$B:$B,"")</f>
        <v/>
      </c>
      <c r="BN636" s="9" t="str">
        <f>_xlfn.XLOOKUP(B636,'[6]cells down 19042026 9H40'!$B:$B,'[6]cells down 19042026 9H40'!$B:$B,"")</f>
        <v/>
      </c>
      <c r="BO636" s="9" t="s">
        <v>1452</v>
      </c>
      <c r="BP636" s="9" t="s">
        <v>12</v>
      </c>
      <c r="BQ636" s="115"/>
    </row>
    <row r="637" spans="1:69" s="9" customFormat="1" x14ac:dyDescent="0.3">
      <c r="A637" s="1" t="s">
        <v>106</v>
      </c>
      <c r="B637" s="8" t="s">
        <v>1090</v>
      </c>
      <c r="C637" s="3" t="str">
        <f>_xlfn.XLOOKUP(B637,'[1]daily break down'!$D:$D,'[1]daily break down'!$E:$E,"")</f>
        <v>SUD-OUEST</v>
      </c>
      <c r="D637" s="1" t="s">
        <v>11</v>
      </c>
      <c r="E637" s="1" t="s">
        <v>12</v>
      </c>
      <c r="F637" s="3" t="s">
        <v>13</v>
      </c>
      <c r="G637" s="1" t="s">
        <v>106</v>
      </c>
      <c r="H637" s="32" t="str">
        <f>_xlfn.XLOOKUP(B637,[2]CALCULATION!$B:$B,[2]CALCULATION!$H:$H,"")</f>
        <v>Huawei</v>
      </c>
      <c r="I637" s="28">
        <v>0</v>
      </c>
      <c r="J637" s="28">
        <v>8.0257852428281603E-4</v>
      </c>
      <c r="K637" s="28">
        <v>0</v>
      </c>
      <c r="L637" s="28">
        <v>2.675261747609386E-4</v>
      </c>
      <c r="M637" s="28">
        <v>0</v>
      </c>
      <c r="N637" s="28">
        <v>6.3136177243581504E-3</v>
      </c>
      <c r="O637" s="28">
        <v>8.0257852428281603E-4</v>
      </c>
      <c r="P637" s="28">
        <v>0</v>
      </c>
      <c r="Q637" s="28">
        <v>1.6051570485656321E-3</v>
      </c>
      <c r="R637" s="28">
        <v>3.4778402718922017E-3</v>
      </c>
      <c r="S637" s="94">
        <v>2.675261747609386E-4</v>
      </c>
      <c r="T637" s="94">
        <f>_xlfn.XLOOKUP(B637,'[3]Nur des jours'!$B:$B,'[3]Nur des jours'!$U:$U,"")</f>
        <v>5.3505234952187721E-4</v>
      </c>
      <c r="U637" s="94">
        <v>0</v>
      </c>
      <c r="V637" s="94">
        <v>1.2038677864242238E-2</v>
      </c>
      <c r="W637" s="94">
        <v>5.3505234952187721E-4</v>
      </c>
      <c r="X637" s="94">
        <v>0</v>
      </c>
      <c r="Y637" s="94">
        <v>1.8548481450091745E-3</v>
      </c>
      <c r="Z637" s="94">
        <v>5.974751236327628E-3</v>
      </c>
      <c r="AA637" s="94">
        <v>1.6051570485656321E-3</v>
      </c>
      <c r="AB637" s="94">
        <v>1.3376308738046931E-3</v>
      </c>
      <c r="AC637" s="94">
        <f>_xlfn.XLOOKUP(B637,'[3]Nur des jours'!$B:$B,'[3]Nur des jours'!$N:$N,"")</f>
        <v>1.6943324401526112E-3</v>
      </c>
      <c r="AD637" s="94">
        <v>1.6943324401526112E-3</v>
      </c>
      <c r="AE637" s="94">
        <v>0</v>
      </c>
      <c r="AF637" s="94">
        <v>5.0469890619528005E-3</v>
      </c>
      <c r="AG637" s="94">
        <v>0</v>
      </c>
      <c r="AH637" s="94">
        <v>1.6943324401526112E-3</v>
      </c>
      <c r="AI637" s="49" t="s">
        <v>5559</v>
      </c>
      <c r="AJ637" s="49"/>
      <c r="AK637" s="48" t="str" cm="1">
        <f t="array" ref="AK637">IFERROR(_xlfn.IFS(
AM637="MPR ISSUE","PDH",
AM637="BSS Hardware Issue","BSS",
AM637="Sites strategiques, MLL, Pylone, etc.","ENVTECH",
AM637="AKTIVCO DEFAUT GE &amp; POWER Cabinet","AKTIVCO",
AM637="AKTIVCO Coupure ENEO &amp; Baisse de tension","AKTIVCO GRID ONLY",
AM637="Coupure ENEO &amp; Baisse de tension","IHS GRID ONLY",
AM637="Defaut GE &amp; POWER Cabinet","IHS",
AM637="Sharing","Partners",
AM637="Sites strategiques &amp; DataCenter","SST &amp; DC",
AM637="Exclu","Exclu",
AM637="SAT","SAT",
AM637="SPARE-ISSUE","SPARE-ISSUE",
AM637="Fiber CAmtel","TRANS_FO_CAMTEL",
AM637="Fiber AOF","Fiber AOF",
AM637="Projet OCM (HUAWEI)","TRAVAUX-HUAWEI",
AM637="Projet OCM (NOKIA)","TRAVAUX-NOKIA",
AM637="ACCESS-ISSUE","ACCESS-ISSUE",
AM637="Projet OCM (ZTE, NOKIA, autres projets)","TRAVAUX OCM",
AM637="No root CAuse","No root cause",
AM637="ODU HS","PDH",
AM637="IP &amp; VLAN","PDH",
AM637="Warehouse HUAWEI","SPARE-ISSUE",
AM637="SPARE-HS","SPARE-ISSUE",
AM637="Power Telco","BSS",AM637="no impacts","no impacts"
),"")</f>
        <v>no impacts</v>
      </c>
      <c r="AL637" s="48" t="str" cm="1">
        <f t="array" ref="AL637">IFERROR(_xlfn.IFS(
AM637="MPR ISSUE","TX ISSUE",
AM637="BSS Hardware Issue","RAN ISSUE",
AM637="Sites strategiques, MLL, Pylone, etc.","ENVTECH",
AM637="AKTIVCO DEFAUT GE &amp; POWER Cabinet","POWER ISSUE",
AM637="AKTIVCO Coupure ENEO &amp; Baisse de tension","POWER ISSUE",
AM637="Coupure ENEO &amp; Baisse de tension","POWER ISSUE",
AM637="Defaut GE &amp; POWER Cabinet","POWER ISSUE",
AM637="Sharing","POWER ISSUE",
AM637="Sites strategiques &amp; DataCenter","POWER ISSUE",
AM637="Exclu","Exclu",
AM637="SAT","TX ISSUE",
AM637="SPARE-ISSUE","SPARE-ISSUE",
AM637="Fiber CAmtel","TX ISSUE",
AM637="Fiber AOF","TX ISSUE",
AM637="Projet OCM (HUAWEI)","TRAVAUX-HUAWEI",
AM637="Projet OCM (NOKIA)","TRAVAUX -NOKIA",
AM637="ACCESS-ISSUE","ACCESS-ISSUE",
AM637="Projet OCM (ZTE, NOKIA, autres projets)","TRAVAUX OCM",
AM637="No root CAuse","No root cause",
AM637="ODU HS","TX ISSUE",
AM637="IP &amp; VLAN","TX ISSUE",
AM637="Warehouse HUAWEI","SPARE-ISSUE",
AM637="SPARE-HS","SPARE-ISSUE",
AM637="Power Telco","RAN ISSUE",AM637="no impacts","no impacts"
),"")</f>
        <v>no impacts</v>
      </c>
      <c r="AM637" s="67" t="s">
        <v>5605</v>
      </c>
      <c r="AN637" s="48" t="str" cm="1">
        <f t="array" ref="AN637">IFERROR(_xlfn.IFS(
AM637="MPR ISSUE","ACTIVE",
AM637="BSS Hardware Issue","ACTIVE",
AM637="Sites strategiques, MLL, Pylone, etc.","PASSIVE",
AM637="AKTIVCO DEFAUT GE &amp; POWER Cabinet","PASSIVE",
AM637="AKTIVCO Coupure ENEO &amp; Baisse de tension","PASSIVE",
AM637="Coupure ENEO &amp; Baisse de tension","PASSIVE",
AM637="Defaut GE &amp; POWER Cabinet","PASSIVE",
AM637="Sharing","PASSIVE",
AM637="Sites strategiques &amp; DataCenter","PASSIVE",
AM637="Exclu","Exclu",
AM637="SAT","ACTIVE",
AM637="SPARE-ISSUE","SPARE-ISSUE",
AM637="Fiber CAmtel","ACTIVE",
AM637="Fiber AOF","ACTIVE",
AM637="Projet OCM (HUAWEI)","PLANNED WORKS",
AM637="Projet OCM (NOKIA)","PLANNED WORKS",
AM637="ACCESS-ISSUE","ACCESS-ISSUE",
AM637="Projet OCM (ZTE, NOKIA, autres projets)","PLANNED WORKS",
AM637="No root CAuse","No root cause",
AM637="ODU HS","ACTIVE",
AM637="IP &amp; VLAN","ACTIVE",
AM637="Warehouse HUAWEI","SPARE-ISSUE",
AM637="SPARE-HS","SPARE-ISSUE",
AM637="Power Telco","ACTIVE", AM637="no impacts","no impacts"
),"")</f>
        <v>no impacts</v>
      </c>
      <c r="AO637" s="93" t="s">
        <v>5537</v>
      </c>
      <c r="AP637" s="101" t="str">
        <f t="shared" si="25"/>
        <v>SUO_006</v>
      </c>
      <c r="AR637" s="17" t="s">
        <v>5537</v>
      </c>
      <c r="AS637" s="7" t="s">
        <v>5537</v>
      </c>
      <c r="AT637" s="6"/>
      <c r="AU637" s="7"/>
      <c r="AV637" s="3" t="s">
        <v>5537</v>
      </c>
      <c r="AW637" s="18" t="s">
        <v>5537</v>
      </c>
      <c r="AX637" s="18" t="s">
        <v>5537</v>
      </c>
      <c r="AY637" s="18" t="s">
        <v>5537</v>
      </c>
      <c r="AZ637" s="18" t="s">
        <v>5537</v>
      </c>
      <c r="BA637" s="18" t="s">
        <v>5537</v>
      </c>
      <c r="BB637" s="18" t="s">
        <v>5537</v>
      </c>
      <c r="BC637" s="18" t="s">
        <v>5537</v>
      </c>
      <c r="BD637" s="18" t="s">
        <v>5537</v>
      </c>
      <c r="BE637" s="18" t="s">
        <v>5537</v>
      </c>
      <c r="BF637" s="18" t="s">
        <v>5537</v>
      </c>
      <c r="BG637" s="18" t="s">
        <v>5537</v>
      </c>
      <c r="BH637" s="18" t="s">
        <v>5537</v>
      </c>
      <c r="BI637" s="9" t="s">
        <v>5537</v>
      </c>
      <c r="BJ637" s="14"/>
      <c r="BK637" s="14" t="s">
        <v>5537</v>
      </c>
      <c r="BL637" s="14" t="str">
        <f>_xlfn.XLOOKUP(B637,'[4]cell downs 18042026 17h'!$B:$B,'[4]cell downs 18042026 17h'!$B:$B,"")</f>
        <v/>
      </c>
      <c r="BM637" s="14" t="str">
        <f>_xlfn.XLOOKUP(B637,'[5]Cells Huawei 19042026 15h'!$B:$B,'[5]Cells Huawei 19042026 15h'!$B:$B,"")</f>
        <v/>
      </c>
      <c r="BN637" s="9" t="str">
        <f>_xlfn.XLOOKUP(B637,'[6]cells down 19042026 9H40'!$B:$B,'[6]cells down 19042026 9H40'!$B:$B,"")</f>
        <v/>
      </c>
      <c r="BO637" s="9" t="s">
        <v>1090</v>
      </c>
      <c r="BP637" s="9" t="s">
        <v>1713</v>
      </c>
      <c r="BQ637" s="115"/>
    </row>
    <row r="638" spans="1:69" s="9" customFormat="1" x14ac:dyDescent="0.3">
      <c r="A638" s="1" t="s">
        <v>956</v>
      </c>
      <c r="B638" s="8" t="s">
        <v>957</v>
      </c>
      <c r="C638" s="3" t="str">
        <f>_xlfn.XLOOKUP(B638,'[1]daily break down'!$D:$D,'[1]daily break down'!$E:$E,"")</f>
        <v>SUD-OUEST</v>
      </c>
      <c r="D638" s="1" t="s">
        <v>11</v>
      </c>
      <c r="E638" s="1" t="s">
        <v>12</v>
      </c>
      <c r="F638" s="3" t="s">
        <v>13</v>
      </c>
      <c r="G638" s="1" t="s">
        <v>106</v>
      </c>
      <c r="H638" s="32" t="str">
        <f>_xlfn.XLOOKUP(B638,[2]CALCULATION!$B:$B,[2]CALCULATION!$H:$H,"")</f>
        <v>Huawei</v>
      </c>
      <c r="I638" s="28">
        <v>0</v>
      </c>
      <c r="J638" s="28">
        <v>5.3505234952187721E-4</v>
      </c>
      <c r="K638" s="28">
        <v>0</v>
      </c>
      <c r="L638" s="28">
        <v>0</v>
      </c>
      <c r="M638" s="28">
        <v>3.3315926296895559E-2</v>
      </c>
      <c r="N638" s="28">
        <v>3.299489488718243E-3</v>
      </c>
      <c r="O638" s="28">
        <v>1.9618586149135501E-3</v>
      </c>
      <c r="P638" s="28">
        <v>0</v>
      </c>
      <c r="Q638" s="28">
        <v>1.8726832233265705E-3</v>
      </c>
      <c r="R638" s="28">
        <v>2.1402093980875093E-3</v>
      </c>
      <c r="S638" s="94">
        <v>2.675261747609386E-4</v>
      </c>
      <c r="T638" s="94">
        <f>_xlfn.XLOOKUP(B638,'[3]Nur des jours'!$B:$B,'[3]Nur des jours'!$U:$U,"")</f>
        <v>2.675261747609386E-4</v>
      </c>
      <c r="U638" s="94">
        <v>0</v>
      </c>
      <c r="V638" s="94">
        <v>1.0165994640915667E-2</v>
      </c>
      <c r="W638" s="94">
        <v>2.675261747609386E-4</v>
      </c>
      <c r="X638" s="94">
        <v>2.675261747609386E-4</v>
      </c>
      <c r="Y638" s="94">
        <v>9.6309422913937897E-4</v>
      </c>
      <c r="Z638" s="94">
        <v>3.0141282356399082E-3</v>
      </c>
      <c r="AA638" s="94">
        <v>2.4077355728484478E-3</v>
      </c>
      <c r="AB638" s="94">
        <v>2.1402093980875093E-3</v>
      </c>
      <c r="AC638" s="94">
        <f>_xlfn.XLOOKUP(B638,'[3]Nur des jours'!$B:$B,'[3]Nur des jours'!$N:$N,"")</f>
        <v>1.6051570485656321E-3</v>
      </c>
      <c r="AD638" s="94">
        <v>1.6051570485656321E-3</v>
      </c>
      <c r="AE638" s="94">
        <v>0</v>
      </c>
      <c r="AF638" s="94">
        <v>4.781358058692127E-3</v>
      </c>
      <c r="AG638" s="94">
        <v>0</v>
      </c>
      <c r="AH638" s="94">
        <v>1.6051570485656321E-3</v>
      </c>
      <c r="AI638" s="49" t="s">
        <v>5559</v>
      </c>
      <c r="AJ638" s="49"/>
      <c r="AK638" s="48" t="str" cm="1">
        <f t="array" ref="AK638">IFERROR(_xlfn.IFS(
AM638="MPR ISSUE","PDH",
AM638="BSS Hardware Issue","BSS",
AM638="Sites strategiques, MLL, Pylone, etc.","ENVTECH",
AM638="AKTIVCO DEFAUT GE &amp; POWER Cabinet","AKTIVCO",
AM638="AKTIVCO Coupure ENEO &amp; Baisse de tension","AKTIVCO GRID ONLY",
AM638="Coupure ENEO &amp; Baisse de tension","IHS GRID ONLY",
AM638="Defaut GE &amp; POWER Cabinet","IHS",
AM638="Sharing","Partners",
AM638="Sites strategiques &amp; DataCenter","SST &amp; DC",
AM638="Exclu","Exclu",
AM638="SAT","SAT",
AM638="SPARE-ISSUE","SPARE-ISSUE",
AM638="Fiber CAmtel","TRANS_FO_CAMTEL",
AM638="Fiber AOF","Fiber AOF",
AM638="Projet OCM (HUAWEI)","TRAVAUX-HUAWEI",
AM638="Projet OCM (NOKIA)","TRAVAUX-NOKIA",
AM638="ACCESS-ISSUE","ACCESS-ISSUE",
AM638="Projet OCM (ZTE, NOKIA, autres projets)","TRAVAUX OCM",
AM638="No root CAuse","No root cause",
AM638="ODU HS","PDH",
AM638="IP &amp; VLAN","PDH",
AM638="Warehouse HUAWEI","SPARE-ISSUE",
AM638="SPARE-HS","SPARE-ISSUE",
AM638="Power Telco","BSS",AM638="no impacts","no impacts"
),"")</f>
        <v>no impacts</v>
      </c>
      <c r="AL638" s="48" t="str" cm="1">
        <f t="array" ref="AL638">IFERROR(_xlfn.IFS(
AM638="MPR ISSUE","TX ISSUE",
AM638="BSS Hardware Issue","RAN ISSUE",
AM638="Sites strategiques, MLL, Pylone, etc.","ENVTECH",
AM638="AKTIVCO DEFAUT GE &amp; POWER Cabinet","POWER ISSUE",
AM638="AKTIVCO Coupure ENEO &amp; Baisse de tension","POWER ISSUE",
AM638="Coupure ENEO &amp; Baisse de tension","POWER ISSUE",
AM638="Defaut GE &amp; POWER Cabinet","POWER ISSUE",
AM638="Sharing","POWER ISSUE",
AM638="Sites strategiques &amp; DataCenter","POWER ISSUE",
AM638="Exclu","Exclu",
AM638="SAT","TX ISSUE",
AM638="SPARE-ISSUE","SPARE-ISSUE",
AM638="Fiber CAmtel","TX ISSUE",
AM638="Fiber AOF","TX ISSUE",
AM638="Projet OCM (HUAWEI)","TRAVAUX-HUAWEI",
AM638="Projet OCM (NOKIA)","TRAVAUX -NOKIA",
AM638="ACCESS-ISSUE","ACCESS-ISSUE",
AM638="Projet OCM (ZTE, NOKIA, autres projets)","TRAVAUX OCM",
AM638="No root CAuse","No root cause",
AM638="ODU HS","TX ISSUE",
AM638="IP &amp; VLAN","TX ISSUE",
AM638="Warehouse HUAWEI","SPARE-ISSUE",
AM638="SPARE-HS","SPARE-ISSUE",
AM638="Power Telco","RAN ISSUE",AM638="no impacts","no impacts"
),"")</f>
        <v>no impacts</v>
      </c>
      <c r="AM638" s="67" t="s">
        <v>5605</v>
      </c>
      <c r="AN638" s="48" t="str" cm="1">
        <f t="array" ref="AN638">IFERROR(_xlfn.IFS(
AM638="MPR ISSUE","ACTIVE",
AM638="BSS Hardware Issue","ACTIVE",
AM638="Sites strategiques, MLL, Pylone, etc.","PASSIVE",
AM638="AKTIVCO DEFAUT GE &amp; POWER Cabinet","PASSIVE",
AM638="AKTIVCO Coupure ENEO &amp; Baisse de tension","PASSIVE",
AM638="Coupure ENEO &amp; Baisse de tension","PASSIVE",
AM638="Defaut GE &amp; POWER Cabinet","PASSIVE",
AM638="Sharing","PASSIVE",
AM638="Sites strategiques &amp; DataCenter","PASSIVE",
AM638="Exclu","Exclu",
AM638="SAT","ACTIVE",
AM638="SPARE-ISSUE","SPARE-ISSUE",
AM638="Fiber CAmtel","ACTIVE",
AM638="Fiber AOF","ACTIVE",
AM638="Projet OCM (HUAWEI)","PLANNED WORKS",
AM638="Projet OCM (NOKIA)","PLANNED WORKS",
AM638="ACCESS-ISSUE","ACCESS-ISSUE",
AM638="Projet OCM (ZTE, NOKIA, autres projets)","PLANNED WORKS",
AM638="No root CAuse","No root cause",
AM638="ODU HS","ACTIVE",
AM638="IP &amp; VLAN","ACTIVE",
AM638="Warehouse HUAWEI","SPARE-ISSUE",
AM638="SPARE-HS","SPARE-ISSUE",
AM638="Power Telco","ACTIVE", AM638="no impacts","no impacts"
),"")</f>
        <v>no impacts</v>
      </c>
      <c r="AO638" s="93" t="s">
        <v>5537</v>
      </c>
      <c r="AP638" s="101" t="str">
        <f t="shared" si="25"/>
        <v>SUO_237</v>
      </c>
      <c r="AR638" s="17" t="s">
        <v>5537</v>
      </c>
      <c r="AS638" s="7" t="s">
        <v>5537</v>
      </c>
      <c r="AT638" s="6"/>
      <c r="AU638" s="7"/>
      <c r="AV638" s="3" t="s">
        <v>5537</v>
      </c>
      <c r="AW638" s="18" t="s">
        <v>5537</v>
      </c>
      <c r="AX638" s="18" t="s">
        <v>5537</v>
      </c>
      <c r="AY638" s="18" t="s">
        <v>5537</v>
      </c>
      <c r="AZ638" s="18" t="s">
        <v>5537</v>
      </c>
      <c r="BA638" s="18" t="s">
        <v>5537</v>
      </c>
      <c r="BB638" s="18" t="s">
        <v>5537</v>
      </c>
      <c r="BC638" s="18" t="s">
        <v>5537</v>
      </c>
      <c r="BD638" s="18" t="s">
        <v>5537</v>
      </c>
      <c r="BE638" s="18" t="s">
        <v>5537</v>
      </c>
      <c r="BF638" s="18" t="s">
        <v>5537</v>
      </c>
      <c r="BG638" s="18" t="s">
        <v>5537</v>
      </c>
      <c r="BH638" s="18" t="s">
        <v>5537</v>
      </c>
      <c r="BI638" s="9" t="s">
        <v>5537</v>
      </c>
      <c r="BJ638" s="14"/>
      <c r="BK638" s="14" t="s">
        <v>5537</v>
      </c>
      <c r="BL638" s="14" t="str">
        <f>_xlfn.XLOOKUP(B638,'[4]cell downs 18042026 17h'!$B:$B,'[4]cell downs 18042026 17h'!$B:$B,"")</f>
        <v/>
      </c>
      <c r="BM638" s="14" t="str">
        <f>_xlfn.XLOOKUP(B638,'[5]Cells Huawei 19042026 15h'!$B:$B,'[5]Cells Huawei 19042026 15h'!$B:$B,"")</f>
        <v/>
      </c>
      <c r="BN638" s="9" t="str">
        <f>_xlfn.XLOOKUP(B638,'[6]cells down 19042026 9H40'!$B:$B,'[6]cells down 19042026 9H40'!$B:$B,"")</f>
        <v/>
      </c>
      <c r="BO638" s="9" t="s">
        <v>5537</v>
      </c>
      <c r="BP638" s="9" t="s">
        <v>5537</v>
      </c>
      <c r="BQ638" s="115"/>
    </row>
    <row r="639" spans="1:69" s="9" customFormat="1" x14ac:dyDescent="0.3">
      <c r="A639" s="1" t="s">
        <v>952</v>
      </c>
      <c r="B639" s="8" t="s">
        <v>953</v>
      </c>
      <c r="C639" s="3" t="str">
        <f>_xlfn.XLOOKUP(B639,'[1]daily break down'!$D:$D,'[1]daily break down'!$E:$E,"")</f>
        <v>SUD-OUEST</v>
      </c>
      <c r="D639" s="1" t="s">
        <v>11</v>
      </c>
      <c r="E639" s="1" t="s">
        <v>12</v>
      </c>
      <c r="F639" s="3" t="s">
        <v>13</v>
      </c>
      <c r="G639" s="1" t="s">
        <v>106</v>
      </c>
      <c r="H639" s="32" t="str">
        <f>_xlfn.XLOOKUP(B639,[2]CALCULATION!$B:$B,[2]CALCULATION!$H:$H,"")</f>
        <v>Huawei</v>
      </c>
      <c r="I639" s="28">
        <v>0</v>
      </c>
      <c r="J639" s="28">
        <v>2.675261747609386E-4</v>
      </c>
      <c r="K639" s="28">
        <v>8.9175391586979543E-5</v>
      </c>
      <c r="L639" s="28">
        <v>2.675261747609386E-4</v>
      </c>
      <c r="M639" s="28">
        <v>6.2422774110885678E-4</v>
      </c>
      <c r="N639" s="28">
        <v>1.6943324401526112E-3</v>
      </c>
      <c r="O639" s="28">
        <v>1.6051570485656321E-3</v>
      </c>
      <c r="P639" s="28">
        <v>0</v>
      </c>
      <c r="Q639" s="28">
        <v>5.3505234952187721E-4</v>
      </c>
      <c r="R639" s="28">
        <v>3.4778402718922022E-3</v>
      </c>
      <c r="S639" s="94">
        <v>0</v>
      </c>
      <c r="T639" s="94">
        <f>_xlfn.XLOOKUP(B639,'[3]Nur des jours'!$B:$B,'[3]Nur des jours'!$U:$U,"")</f>
        <v>8.0257852428281603E-4</v>
      </c>
      <c r="U639" s="94">
        <v>0</v>
      </c>
      <c r="V639" s="94">
        <v>9.7201176829807678E-3</v>
      </c>
      <c r="W639" s="94">
        <v>8.0257852428281581E-4</v>
      </c>
      <c r="X639" s="94">
        <v>5.3505234952187721E-4</v>
      </c>
      <c r="Y639" s="94">
        <v>3.0319633139573041E-3</v>
      </c>
      <c r="Z639" s="94">
        <v>3.7453664466531398E-3</v>
      </c>
      <c r="AA639" s="94">
        <v>1.9618586149135501E-3</v>
      </c>
      <c r="AB639" s="94">
        <v>5.3505234952187721E-4</v>
      </c>
      <c r="AC639" s="94">
        <f>_xlfn.XLOOKUP(B639,'[3]Nur des jours'!$B:$B,'[3]Nur des jours'!$N:$N,"")</f>
        <v>1.6051570485656321E-3</v>
      </c>
      <c r="AD639" s="94">
        <v>1.6051570485656321E-3</v>
      </c>
      <c r="AE639" s="94">
        <v>0</v>
      </c>
      <c r="AF639" s="94">
        <v>4.781358058692127E-3</v>
      </c>
      <c r="AG639" s="94">
        <v>0</v>
      </c>
      <c r="AH639" s="94">
        <v>1.6051570485656321E-3</v>
      </c>
      <c r="AI639" s="49" t="s">
        <v>5559</v>
      </c>
      <c r="AJ639" s="49"/>
      <c r="AK639" s="48" t="str" cm="1">
        <f t="array" ref="AK639">IFERROR(_xlfn.IFS(
AM639="MPR ISSUE","PDH",
AM639="BSS Hardware Issue","BSS",
AM639="Sites strategiques, MLL, Pylone, etc.","ENVTECH",
AM639="AKTIVCO DEFAUT GE &amp; POWER Cabinet","AKTIVCO",
AM639="AKTIVCO Coupure ENEO &amp; Baisse de tension","AKTIVCO GRID ONLY",
AM639="Coupure ENEO &amp; Baisse de tension","IHS GRID ONLY",
AM639="Defaut GE &amp; POWER Cabinet","IHS",
AM639="Sharing","Partners",
AM639="Sites strategiques &amp; DataCenter","SST &amp; DC",
AM639="Exclu","Exclu",
AM639="SAT","SAT",
AM639="SPARE-ISSUE","SPARE-ISSUE",
AM639="Fiber CAmtel","TRANS_FO_CAMTEL",
AM639="Fiber AOF","Fiber AOF",
AM639="Projet OCM (HUAWEI)","TRAVAUX-HUAWEI",
AM639="Projet OCM (NOKIA)","TRAVAUX-NOKIA",
AM639="ACCESS-ISSUE","ACCESS-ISSUE",
AM639="Projet OCM (ZTE, NOKIA, autres projets)","TRAVAUX OCM",
AM639="No root CAuse","No root cause",
AM639="ODU HS","PDH",
AM639="IP &amp; VLAN","PDH",
AM639="Warehouse HUAWEI","SPARE-ISSUE",
AM639="SPARE-HS","SPARE-ISSUE",
AM639="Power Telco","BSS",AM639="no impacts","no impacts"
),"")</f>
        <v>no impacts</v>
      </c>
      <c r="AL639" s="48" t="str" cm="1">
        <f t="array" ref="AL639">IFERROR(_xlfn.IFS(
AM639="MPR ISSUE","TX ISSUE",
AM639="BSS Hardware Issue","RAN ISSUE",
AM639="Sites strategiques, MLL, Pylone, etc.","ENVTECH",
AM639="AKTIVCO DEFAUT GE &amp; POWER Cabinet","POWER ISSUE",
AM639="AKTIVCO Coupure ENEO &amp; Baisse de tension","POWER ISSUE",
AM639="Coupure ENEO &amp; Baisse de tension","POWER ISSUE",
AM639="Defaut GE &amp; POWER Cabinet","POWER ISSUE",
AM639="Sharing","POWER ISSUE",
AM639="Sites strategiques &amp; DataCenter","POWER ISSUE",
AM639="Exclu","Exclu",
AM639="SAT","TX ISSUE",
AM639="SPARE-ISSUE","SPARE-ISSUE",
AM639="Fiber CAmtel","TX ISSUE",
AM639="Fiber AOF","TX ISSUE",
AM639="Projet OCM (HUAWEI)","TRAVAUX-HUAWEI",
AM639="Projet OCM (NOKIA)","TRAVAUX -NOKIA",
AM639="ACCESS-ISSUE","ACCESS-ISSUE",
AM639="Projet OCM (ZTE, NOKIA, autres projets)","TRAVAUX OCM",
AM639="No root CAuse","No root cause",
AM639="ODU HS","TX ISSUE",
AM639="IP &amp; VLAN","TX ISSUE",
AM639="Warehouse HUAWEI","SPARE-ISSUE",
AM639="SPARE-HS","SPARE-ISSUE",
AM639="Power Telco","RAN ISSUE",AM639="no impacts","no impacts"
),"")</f>
        <v>no impacts</v>
      </c>
      <c r="AM639" s="67" t="s">
        <v>5605</v>
      </c>
      <c r="AN639" s="48" t="str" cm="1">
        <f t="array" ref="AN639">IFERROR(_xlfn.IFS(
AM639="MPR ISSUE","ACTIVE",
AM639="BSS Hardware Issue","ACTIVE",
AM639="Sites strategiques, MLL, Pylone, etc.","PASSIVE",
AM639="AKTIVCO DEFAUT GE &amp; POWER Cabinet","PASSIVE",
AM639="AKTIVCO Coupure ENEO &amp; Baisse de tension","PASSIVE",
AM639="Coupure ENEO &amp; Baisse de tension","PASSIVE",
AM639="Defaut GE &amp; POWER Cabinet","PASSIVE",
AM639="Sharing","PASSIVE",
AM639="Sites strategiques &amp; DataCenter","PASSIVE",
AM639="Exclu","Exclu",
AM639="SAT","ACTIVE",
AM639="SPARE-ISSUE","SPARE-ISSUE",
AM639="Fiber CAmtel","ACTIVE",
AM639="Fiber AOF","ACTIVE",
AM639="Projet OCM (HUAWEI)","PLANNED WORKS",
AM639="Projet OCM (NOKIA)","PLANNED WORKS",
AM639="ACCESS-ISSUE","ACCESS-ISSUE",
AM639="Projet OCM (ZTE, NOKIA, autres projets)","PLANNED WORKS",
AM639="No root CAuse","No root cause",
AM639="ODU HS","ACTIVE",
AM639="IP &amp; VLAN","ACTIVE",
AM639="Warehouse HUAWEI","SPARE-ISSUE",
AM639="SPARE-HS","SPARE-ISSUE",
AM639="Power Telco","ACTIVE", AM639="no impacts","no impacts"
),"")</f>
        <v>no impacts</v>
      </c>
      <c r="AO639" s="93" t="s">
        <v>5537</v>
      </c>
      <c r="AP639" s="101" t="str">
        <f t="shared" si="25"/>
        <v>SUO_125</v>
      </c>
      <c r="AR639" s="17" t="s">
        <v>5537</v>
      </c>
      <c r="AS639" s="7" t="s">
        <v>5537</v>
      </c>
      <c r="AT639" s="6"/>
      <c r="AU639" s="7"/>
      <c r="AV639" s="3" t="s">
        <v>5537</v>
      </c>
      <c r="AW639" s="18" t="s">
        <v>5537</v>
      </c>
      <c r="AX639" s="18" t="s">
        <v>5537</v>
      </c>
      <c r="AY639" s="18" t="s">
        <v>5537</v>
      </c>
      <c r="AZ639" s="18" t="s">
        <v>5537</v>
      </c>
      <c r="BA639" s="18" t="s">
        <v>5537</v>
      </c>
      <c r="BB639" s="18" t="s">
        <v>5537</v>
      </c>
      <c r="BC639" s="18" t="s">
        <v>5537</v>
      </c>
      <c r="BD639" s="18" t="s">
        <v>5537</v>
      </c>
      <c r="BE639" s="18" t="s">
        <v>5537</v>
      </c>
      <c r="BF639" s="18" t="s">
        <v>5537</v>
      </c>
      <c r="BG639" s="18" t="s">
        <v>5537</v>
      </c>
      <c r="BH639" s="18" t="s">
        <v>5537</v>
      </c>
      <c r="BI639" s="9" t="s">
        <v>5537</v>
      </c>
      <c r="BJ639" s="14"/>
      <c r="BK639" s="14" t="s">
        <v>5537</v>
      </c>
      <c r="BL639" s="14" t="str">
        <f>_xlfn.XLOOKUP(B639,'[4]cell downs 18042026 17h'!$B:$B,'[4]cell downs 18042026 17h'!$B:$B,"")</f>
        <v/>
      </c>
      <c r="BM639" s="14" t="str">
        <f>_xlfn.XLOOKUP(B639,'[5]Cells Huawei 19042026 15h'!$B:$B,'[5]Cells Huawei 19042026 15h'!$B:$B,"")</f>
        <v/>
      </c>
      <c r="BN639" s="9" t="str">
        <f>_xlfn.XLOOKUP(B639,'[6]cells down 19042026 9H40'!$B:$B,'[6]cells down 19042026 9H40'!$B:$B,"")</f>
        <v/>
      </c>
      <c r="BO639" s="9" t="s">
        <v>953</v>
      </c>
      <c r="BP639" s="9" t="s">
        <v>12</v>
      </c>
      <c r="BQ639" s="115"/>
    </row>
    <row r="640" spans="1:69" s="9" customFormat="1" x14ac:dyDescent="0.3">
      <c r="A640" s="1" t="s">
        <v>2635</v>
      </c>
      <c r="B640" s="8" t="s">
        <v>2636</v>
      </c>
      <c r="C640" s="3" t="str">
        <f>_xlfn.XLOOKUP(B640,'[1]daily break down'!$D:$D,'[1]daily break down'!$E:$E,"")</f>
        <v>NORD-OUEST</v>
      </c>
      <c r="D640" s="1" t="s">
        <v>11</v>
      </c>
      <c r="E640" s="1" t="s">
        <v>12</v>
      </c>
      <c r="F640" s="3" t="s">
        <v>51</v>
      </c>
      <c r="G640" s="1" t="s">
        <v>2635</v>
      </c>
      <c r="H640" s="33" t="str">
        <f>_xlfn.XLOOKUP(B640,[2]CALCULATION!$B:$B,[2]CALCULATION!$H:$H,"")</f>
        <v>NOKIA</v>
      </c>
      <c r="I640" s="28">
        <v>0.34403722249258051</v>
      </c>
      <c r="J640" s="28">
        <v>1.2367046256173519</v>
      </c>
      <c r="K640" s="28">
        <v>0.48380635423729812</v>
      </c>
      <c r="L640" s="28">
        <v>3.210314097131252E-3</v>
      </c>
      <c r="M640" s="28">
        <v>2.0646565557027787</v>
      </c>
      <c r="N640" s="28">
        <v>1.5159816569788325E-3</v>
      </c>
      <c r="O640" s="28">
        <v>1.1057748556785539E-2</v>
      </c>
      <c r="P640" s="28">
        <v>0</v>
      </c>
      <c r="Q640" s="28">
        <v>0.68221502232488429</v>
      </c>
      <c r="R640" s="28">
        <v>0</v>
      </c>
      <c r="S640" s="94">
        <v>0.77348872527786783</v>
      </c>
      <c r="T640" s="94">
        <f>_xlfn.XLOOKUP(B640,'[3]Nur des jours'!$B:$B,'[3]Nur des jours'!$U:$U,"")</f>
        <v>6.0639266279144729E-3</v>
      </c>
      <c r="U640" s="94">
        <v>0.70636255647862523</v>
      </c>
      <c r="V640" s="94">
        <v>2.6752617476092913E-3</v>
      </c>
      <c r="W640" s="94">
        <v>6.0639266279144729E-3</v>
      </c>
      <c r="X640" s="94">
        <v>0</v>
      </c>
      <c r="Y640" s="94">
        <v>1.515981656978832E-3</v>
      </c>
      <c r="Z640" s="94">
        <v>8.2629917844495263E-2</v>
      </c>
      <c r="AA640" s="94">
        <v>4.0128926214141923E-3</v>
      </c>
      <c r="AB640" s="94">
        <v>0</v>
      </c>
      <c r="AC640" s="94">
        <f>_xlfn.XLOOKUP(B640,'[3]Nur des jours'!$B:$B,'[3]Nur des jours'!$N:$N,"")</f>
        <v>1.5159816569788325E-3</v>
      </c>
      <c r="AD640" s="94">
        <v>1.5159816569788325E-3</v>
      </c>
      <c r="AE640" s="94">
        <v>0</v>
      </c>
      <c r="AF640" s="94">
        <v>4.5157270554319895E-3</v>
      </c>
      <c r="AG640" s="94">
        <v>0</v>
      </c>
      <c r="AH640" s="94">
        <v>1.5159816569788325E-3</v>
      </c>
      <c r="AI640" s="49" t="s">
        <v>6659</v>
      </c>
      <c r="AJ640" s="49"/>
      <c r="AK640" s="48" t="str" cm="1">
        <f t="array" ref="AK640">IFERROR(_xlfn.IFS(
AM640="MPR ISSUE","PDH",
AM640="BSS Hardware Issue","BSS",
AM640="Sites strategiques, MLL, Pylone, etc.","ENVTECH",
AM640="AKTIVCO DEFAUT GE &amp; POWER Cabinet","AKTIVCO",
AM640="AKTIVCO Coupure ENEO &amp; Baisse de tension","AKTIVCO GRID ONLY",
AM640="Coupure ENEO &amp; Baisse de tension","IHS GRID ONLY",
AM640="Defaut GE &amp; POWER Cabinet","IHS",
AM640="Sharing","Partners",
AM640="Sites strategiques &amp; DataCenter","SST &amp; DC",
AM640="Exclu","Exclu",
AM640="SAT","SAT",
AM640="SPARE-ISSUE","SPARE-ISSUE",
AM640="Fiber CAmtel","TRANS_FO_CAMTEL",
AM640="Fiber AOF","Fiber AOF",
AM640="Projet OCM (HUAWEI)","TRAVAUX-HUAWEI",
AM640="Projet OCM (NOKIA)","TRAVAUX-NOKIA",
AM640="ACCESS-ISSUE","ACCESS-ISSUE",
AM640="Projet OCM (ZTE, NOKIA, autres projets)","TRAVAUX OCM",
AM640="No root CAuse","No root cause",
AM640="ODU HS","PDH",
AM640="IP &amp; VLAN","PDH",
AM640="Warehouse HUAWEI","SPARE-ISSUE",
AM640="SPARE-HS","SPARE-ISSUE",
AM640="Power Telco","BSS",AM640="no impacts","no impacts"
),"")</f>
        <v>BSS</v>
      </c>
      <c r="AL640" s="48" t="str" cm="1">
        <f t="array" ref="AL640">IFERROR(_xlfn.IFS(
AM640="MPR ISSUE","TX ISSUE",
AM640="BSS Hardware Issue","RAN ISSUE",
AM640="Sites strategiques, MLL, Pylone, etc.","ENVTECH",
AM640="AKTIVCO DEFAUT GE &amp; POWER Cabinet","POWER ISSUE",
AM640="AKTIVCO Coupure ENEO &amp; Baisse de tension","POWER ISSUE",
AM640="Coupure ENEO &amp; Baisse de tension","POWER ISSUE",
AM640="Defaut GE &amp; POWER Cabinet","POWER ISSUE",
AM640="Sharing","POWER ISSUE",
AM640="Sites strategiques &amp; DataCenter","POWER ISSUE",
AM640="Exclu","Exclu",
AM640="SAT","TX ISSUE",
AM640="SPARE-ISSUE","SPARE-ISSUE",
AM640="Fiber CAmtel","TX ISSUE",
AM640="Fiber AOF","TX ISSUE",
AM640="Projet OCM (HUAWEI)","TRAVAUX-HUAWEI",
AM640="Projet OCM (NOKIA)","TRAVAUX -NOKIA",
AM640="ACCESS-ISSUE","ACCESS-ISSUE",
AM640="Projet OCM (ZTE, NOKIA, autres projets)","TRAVAUX OCM",
AM640="No root CAuse","No root cause",
AM640="ODU HS","TX ISSUE",
AM640="IP &amp; VLAN","TX ISSUE",
AM640="Warehouse HUAWEI","SPARE-ISSUE",
AM640="SPARE-HS","SPARE-ISSUE",
AM640="Power Telco","RAN ISSUE",AM640="no impacts","no impacts"
),"")</f>
        <v>RAN ISSUE</v>
      </c>
      <c r="AM640" s="67" t="s">
        <v>5320</v>
      </c>
      <c r="AN640" s="48" t="str" cm="1">
        <f t="array" ref="AN640">IFERROR(_xlfn.IFS(
AM640="MPR ISSUE","ACTIVE",
AM640="BSS Hardware Issue","ACTIVE",
AM640="Sites strategiques, MLL, Pylone, etc.","PASSIVE",
AM640="AKTIVCO DEFAUT GE &amp; POWER Cabinet","PASSIVE",
AM640="AKTIVCO Coupure ENEO &amp; Baisse de tension","PASSIVE",
AM640="Coupure ENEO &amp; Baisse de tension","PASSIVE",
AM640="Defaut GE &amp; POWER Cabinet","PASSIVE",
AM640="Sharing","PASSIVE",
AM640="Sites strategiques &amp; DataCenter","PASSIVE",
AM640="Exclu","Exclu",
AM640="SAT","ACTIVE",
AM640="SPARE-ISSUE","SPARE-ISSUE",
AM640="Fiber CAmtel","ACTIVE",
AM640="Fiber AOF","ACTIVE",
AM640="Projet OCM (HUAWEI)","PLANNED WORKS",
AM640="Projet OCM (NOKIA)","PLANNED WORKS",
AM640="ACCESS-ISSUE","ACCESS-ISSUE",
AM640="Projet OCM (ZTE, NOKIA, autres projets)","PLANNED WORKS",
AM640="No root CAuse","No root cause",
AM640="ODU HS","ACTIVE",
AM640="IP &amp; VLAN","ACTIVE",
AM640="Warehouse HUAWEI","SPARE-ISSUE",
AM640="SPARE-HS","SPARE-ISSUE",
AM640="Power Telco","ACTIVE", AM640="no impacts","no impacts"
),"")</f>
        <v>ACTIVE</v>
      </c>
      <c r="AO640" s="93" t="s">
        <v>6223</v>
      </c>
      <c r="AP640" s="101" t="str">
        <f t="shared" si="25"/>
        <v>NRO_024</v>
      </c>
      <c r="AR640" s="17" t="s">
        <v>5537</v>
      </c>
      <c r="AS640" s="7" t="s">
        <v>5537</v>
      </c>
      <c r="AT640" s="6"/>
      <c r="AU640" s="7"/>
      <c r="AV640" s="3" t="s">
        <v>5537</v>
      </c>
      <c r="AW640" s="18" t="s">
        <v>5537</v>
      </c>
      <c r="AX640" s="18" t="s">
        <v>5537</v>
      </c>
      <c r="AY640" s="18" t="s">
        <v>5537</v>
      </c>
      <c r="AZ640" s="18" t="s">
        <v>5537</v>
      </c>
      <c r="BA640" s="18" t="s">
        <v>5537</v>
      </c>
      <c r="BB640" s="18" t="s">
        <v>5537</v>
      </c>
      <c r="BC640" s="18" t="s">
        <v>6224</v>
      </c>
      <c r="BD640" s="18" t="s">
        <v>6225</v>
      </c>
      <c r="BE640" s="18" t="s">
        <v>6225</v>
      </c>
      <c r="BF640" s="18" t="s">
        <v>5537</v>
      </c>
      <c r="BG640" s="18" t="s">
        <v>5537</v>
      </c>
      <c r="BH640" s="18" t="s">
        <v>5537</v>
      </c>
      <c r="BI640" s="9" t="s">
        <v>5537</v>
      </c>
      <c r="BJ640" s="14"/>
      <c r="BK640" s="14" t="s">
        <v>5537</v>
      </c>
      <c r="BL640" s="14" t="str">
        <f>_xlfn.XLOOKUP(B640,'[4]cell downs 18042026 17h'!$B:$B,'[4]cell downs 18042026 17h'!$B:$B,"")</f>
        <v/>
      </c>
      <c r="BM640" s="14" t="str">
        <f>_xlfn.XLOOKUP(B640,'[5]Cells Huawei 19042026 15h'!$B:$B,'[5]Cells Huawei 19042026 15h'!$B:$B,"")</f>
        <v/>
      </c>
      <c r="BN640" s="9" t="str">
        <f>_xlfn.XLOOKUP(B640,'[6]cells down 19042026 9H40'!$B:$B,'[6]cells down 19042026 9H40'!$B:$B,"")</f>
        <v/>
      </c>
      <c r="BO640" s="9" t="s">
        <v>2636</v>
      </c>
      <c r="BP640" s="9" t="s">
        <v>5537</v>
      </c>
      <c r="BQ640" s="115"/>
    </row>
    <row r="641" spans="1:69" s="9" customFormat="1" ht="24.45" customHeight="1" x14ac:dyDescent="0.3">
      <c r="A641" s="1" t="s">
        <v>1492</v>
      </c>
      <c r="B641" s="8" t="s">
        <v>1493</v>
      </c>
      <c r="C641" s="3" t="str">
        <f>_xlfn.XLOOKUP(B641,'[1]daily break down'!$D:$D,'[1]daily break down'!$E:$E,"")</f>
        <v>ADAMAOUA</v>
      </c>
      <c r="D641" s="1" t="s">
        <v>11</v>
      </c>
      <c r="E641" s="1" t="s">
        <v>66</v>
      </c>
      <c r="F641" s="3" t="s">
        <v>90</v>
      </c>
      <c r="G641" s="1" t="s">
        <v>1494</v>
      </c>
      <c r="H641" s="33" t="str">
        <f>_xlfn.XLOOKUP(B641,[2]CALCULATION!$B:$B,[2]CALCULATION!$H:$H,"")</f>
        <v>NOKIA</v>
      </c>
      <c r="I641" s="28">
        <v>2.3189627789662859E-3</v>
      </c>
      <c r="J641" s="28">
        <v>7.7705625802252945E-2</v>
      </c>
      <c r="K641" s="28">
        <v>3.4155929789315864E-2</v>
      </c>
      <c r="L641" s="28">
        <v>0</v>
      </c>
      <c r="M641" s="28">
        <v>0</v>
      </c>
      <c r="N641" s="28">
        <v>0</v>
      </c>
      <c r="O641" s="28">
        <v>4.4846242712833745E-2</v>
      </c>
      <c r="P641" s="28">
        <v>0.19942687465053999</v>
      </c>
      <c r="Q641" s="28">
        <v>3.7012009378622895E-2</v>
      </c>
      <c r="R641" s="28">
        <v>1.516157138129019E-3</v>
      </c>
      <c r="S641" s="94">
        <v>5.7257354309730437E-3</v>
      </c>
      <c r="T641" s="94">
        <f>_xlfn.XLOOKUP(B641,'[3]Nur des jours'!$B:$B,'[3]Nur des jours'!$U:$U,"")</f>
        <v>0</v>
      </c>
      <c r="U641" s="94">
        <v>0</v>
      </c>
      <c r="V641" s="94">
        <v>2.9610720519737052E-3</v>
      </c>
      <c r="W641" s="94">
        <v>0</v>
      </c>
      <c r="X641" s="94">
        <v>0</v>
      </c>
      <c r="Y641" s="94">
        <v>0.54469721550004213</v>
      </c>
      <c r="Z641" s="94">
        <v>0</v>
      </c>
      <c r="AA641" s="94">
        <v>0</v>
      </c>
      <c r="AB641" s="94">
        <v>0</v>
      </c>
      <c r="AC641" s="94">
        <f>_xlfn.XLOOKUP(B641,'[3]Nur des jours'!$B:$B,'[3]Nur des jours'!$N:$N,"")</f>
        <v>1.4270540178254463E-3</v>
      </c>
      <c r="AD641" s="94">
        <v>1.4270540178254463E-3</v>
      </c>
      <c r="AE641" s="94">
        <v>0</v>
      </c>
      <c r="AF641" s="94">
        <v>4.2508340441927079E-3</v>
      </c>
      <c r="AG641" s="94">
        <v>0</v>
      </c>
      <c r="AH641" s="94">
        <v>1.4270540178254463E-3</v>
      </c>
      <c r="AI641" s="49" t="s">
        <v>5559</v>
      </c>
      <c r="AJ641" s="49"/>
      <c r="AK641" s="48" t="str" cm="1">
        <f t="array" ref="AK641">IFERROR(_xlfn.IFS(
AM641="MPR ISSUE","PDH",
AM641="BSS Hardware Issue","BSS",
AM641="Sites strategiques, MLL, Pylone, etc.","ENVTECH",
AM641="AKTIVCO DEFAUT GE &amp; POWER Cabinet","AKTIVCO",
AM641="AKTIVCO Coupure ENEO &amp; Baisse de tension","AKTIVCO GRID ONLY",
AM641="Coupure ENEO &amp; Baisse de tension","IHS GRID ONLY",
AM641="Defaut GE &amp; POWER Cabinet","IHS",
AM641="Sharing","Partners",
AM641="Sites strategiques &amp; DataCenter","SST &amp; DC",
AM641="Exclu","Exclu",
AM641="SAT","SAT",
AM641="SPARE-ISSUE","SPARE-ISSUE",
AM641="Fiber CAmtel","TRANS_FO_CAMTEL",
AM641="Fiber AOF","Fiber AOF",
AM641="Projet OCM (HUAWEI)","TRAVAUX-HUAWEI",
AM641="Projet OCM (NOKIA)","TRAVAUX-NOKIA",
AM641="ACCESS-ISSUE","ACCESS-ISSUE",
AM641="Projet OCM (ZTE, NOKIA, autres projets)","TRAVAUX OCM",
AM641="No root CAuse","No root cause",
AM641="ODU HS","PDH",
AM641="IP &amp; VLAN","PDH",
AM641="Warehouse HUAWEI","SPARE-ISSUE",
AM641="SPARE-HS","SPARE-ISSUE",
AM641="Power Telco","BSS",AM641="no impacts","no impacts"
),"")</f>
        <v>no impacts</v>
      </c>
      <c r="AL641" s="48" t="str" cm="1">
        <f t="array" ref="AL641">IFERROR(_xlfn.IFS(
AM641="MPR ISSUE","TX ISSUE",
AM641="BSS Hardware Issue","RAN ISSUE",
AM641="Sites strategiques, MLL, Pylone, etc.","ENVTECH",
AM641="AKTIVCO DEFAUT GE &amp; POWER Cabinet","POWER ISSUE",
AM641="AKTIVCO Coupure ENEO &amp; Baisse de tension","POWER ISSUE",
AM641="Coupure ENEO &amp; Baisse de tension","POWER ISSUE",
AM641="Defaut GE &amp; POWER Cabinet","POWER ISSUE",
AM641="Sharing","POWER ISSUE",
AM641="Sites strategiques &amp; DataCenter","POWER ISSUE",
AM641="Exclu","Exclu",
AM641="SAT","TX ISSUE",
AM641="SPARE-ISSUE","SPARE-ISSUE",
AM641="Fiber CAmtel","TX ISSUE",
AM641="Fiber AOF","TX ISSUE",
AM641="Projet OCM (HUAWEI)","TRAVAUX-HUAWEI",
AM641="Projet OCM (NOKIA)","TRAVAUX -NOKIA",
AM641="ACCESS-ISSUE","ACCESS-ISSUE",
AM641="Projet OCM (ZTE, NOKIA, autres projets)","TRAVAUX OCM",
AM641="No root CAuse","No root cause",
AM641="ODU HS","TX ISSUE",
AM641="IP &amp; VLAN","TX ISSUE",
AM641="Warehouse HUAWEI","SPARE-ISSUE",
AM641="SPARE-HS","SPARE-ISSUE",
AM641="Power Telco","RAN ISSUE",AM641="no impacts","no impacts"
),"")</f>
        <v>no impacts</v>
      </c>
      <c r="AM641" s="67" t="s">
        <v>5605</v>
      </c>
      <c r="AN641" s="48" t="str" cm="1">
        <f t="array" ref="AN641">IFERROR(_xlfn.IFS(
AM641="MPR ISSUE","ACTIVE",
AM641="BSS Hardware Issue","ACTIVE",
AM641="Sites strategiques, MLL, Pylone, etc.","PASSIVE",
AM641="AKTIVCO DEFAUT GE &amp; POWER Cabinet","PASSIVE",
AM641="AKTIVCO Coupure ENEO &amp; Baisse de tension","PASSIVE",
AM641="Coupure ENEO &amp; Baisse de tension","PASSIVE",
AM641="Defaut GE &amp; POWER Cabinet","PASSIVE",
AM641="Sharing","PASSIVE",
AM641="Sites strategiques &amp; DataCenter","PASSIVE",
AM641="Exclu","Exclu",
AM641="SAT","ACTIVE",
AM641="SPARE-ISSUE","SPARE-ISSUE",
AM641="Fiber CAmtel","ACTIVE",
AM641="Fiber AOF","ACTIVE",
AM641="Projet OCM (HUAWEI)","PLANNED WORKS",
AM641="Projet OCM (NOKIA)","PLANNED WORKS",
AM641="ACCESS-ISSUE","ACCESS-ISSUE",
AM641="Projet OCM (ZTE, NOKIA, autres projets)","PLANNED WORKS",
AM641="No root CAuse","No root cause",
AM641="ODU HS","ACTIVE",
AM641="IP &amp; VLAN","ACTIVE",
AM641="Warehouse HUAWEI","SPARE-ISSUE",
AM641="SPARE-HS","SPARE-ISSUE",
AM641="Power Telco","ACTIVE", AM641="no impacts","no impacts"
),"")</f>
        <v>no impacts</v>
      </c>
      <c r="AO641" s="93" t="s">
        <v>5537</v>
      </c>
      <c r="AP641" s="101" t="str">
        <f t="shared" si="25"/>
        <v>ADM_154</v>
      </c>
      <c r="AR641" s="17" t="s">
        <v>5537</v>
      </c>
      <c r="AS641" s="7" t="s">
        <v>5537</v>
      </c>
      <c r="AT641" s="6"/>
      <c r="AU641" s="7"/>
      <c r="AV641" s="3" t="s">
        <v>5537</v>
      </c>
      <c r="AW641" s="18" t="s">
        <v>5537</v>
      </c>
      <c r="AX641" s="18" t="s">
        <v>5537</v>
      </c>
      <c r="AY641" s="18" t="s">
        <v>5537</v>
      </c>
      <c r="AZ641" s="18" t="s">
        <v>5537</v>
      </c>
      <c r="BA641" s="18" t="s">
        <v>5537</v>
      </c>
      <c r="BB641" s="18" t="s">
        <v>5537</v>
      </c>
      <c r="BC641" s="18" t="s">
        <v>5537</v>
      </c>
      <c r="BD641" s="18" t="s">
        <v>5537</v>
      </c>
      <c r="BE641" s="18" t="s">
        <v>5537</v>
      </c>
      <c r="BF641" s="18" t="s">
        <v>5537</v>
      </c>
      <c r="BG641" s="18" t="s">
        <v>5537</v>
      </c>
      <c r="BH641" s="18" t="s">
        <v>5537</v>
      </c>
      <c r="BI641" s="9" t="s">
        <v>5537</v>
      </c>
      <c r="BJ641" s="14"/>
      <c r="BK641" s="14" t="s">
        <v>5537</v>
      </c>
      <c r="BL641" s="14" t="str">
        <f>_xlfn.XLOOKUP(B641,'[4]cell downs 18042026 17h'!$B:$B,'[4]cell downs 18042026 17h'!$B:$B,"")</f>
        <v/>
      </c>
      <c r="BM641" s="14" t="str">
        <f>_xlfn.XLOOKUP(B641,'[5]Cells Huawei 19042026 15h'!$B:$B,'[5]Cells Huawei 19042026 15h'!$B:$B,"")</f>
        <v/>
      </c>
      <c r="BN641" s="9" t="str">
        <f>_xlfn.XLOOKUP(B641,'[6]cells down 19042026 9H40'!$B:$B,'[6]cells down 19042026 9H40'!$B:$B,"")</f>
        <v/>
      </c>
      <c r="BO641" s="9" t="s">
        <v>1493</v>
      </c>
      <c r="BP641" s="9" t="s">
        <v>12</v>
      </c>
      <c r="BQ641" s="115"/>
    </row>
    <row r="642" spans="1:69" s="9" customFormat="1" x14ac:dyDescent="0.3">
      <c r="A642" s="1" t="s">
        <v>2937</v>
      </c>
      <c r="B642" s="8" t="s">
        <v>2938</v>
      </c>
      <c r="C642" s="3" t="str">
        <f>_xlfn.XLOOKUP(B642,'[1]daily break down'!$D:$D,'[1]daily break down'!$E:$E,"")</f>
        <v>Ngaoundere</v>
      </c>
      <c r="D642" s="1" t="s">
        <v>11</v>
      </c>
      <c r="E642" s="1" t="s">
        <v>12</v>
      </c>
      <c r="F642" s="3" t="s">
        <v>90</v>
      </c>
      <c r="G642" s="1" t="s">
        <v>91</v>
      </c>
      <c r="H642" s="32" t="str">
        <f>_xlfn.XLOOKUP(B642,[2]CALCULATION!$B:$B,[2]CALCULATION!$H:$H,"")</f>
        <v>Huawei</v>
      </c>
      <c r="I642" s="28">
        <v>0</v>
      </c>
      <c r="J642" s="28">
        <v>4.1912434045880374E-3</v>
      </c>
      <c r="K642" s="28">
        <v>0</v>
      </c>
      <c r="L642" s="28">
        <v>0</v>
      </c>
      <c r="M642" s="28">
        <v>0</v>
      </c>
      <c r="N642" s="28">
        <v>1.7921578447235273</v>
      </c>
      <c r="O642" s="28">
        <v>0</v>
      </c>
      <c r="P642" s="28">
        <v>0</v>
      </c>
      <c r="Q642" s="28">
        <v>4.9438837095821454E-2</v>
      </c>
      <c r="R642" s="28">
        <v>0</v>
      </c>
      <c r="S642" s="94">
        <v>0</v>
      </c>
      <c r="T642" s="94">
        <f>_xlfn.XLOOKUP(B642,'[3]Nur des jours'!$B:$B,'[3]Nur des jours'!$U:$U,"")</f>
        <v>0</v>
      </c>
      <c r="U642" s="94">
        <v>0</v>
      </c>
      <c r="V642" s="94">
        <v>0.5364791557872689</v>
      </c>
      <c r="W642" s="94">
        <v>0</v>
      </c>
      <c r="X642" s="94">
        <v>4.7352132932686142E-2</v>
      </c>
      <c r="Y642" s="94">
        <v>3.9999621896339672</v>
      </c>
      <c r="Z642" s="94">
        <v>1.4362410218215749</v>
      </c>
      <c r="AA642" s="94">
        <v>9.4989270416884253</v>
      </c>
      <c r="AB642" s="94">
        <v>0.87925152596930078</v>
      </c>
      <c r="AC642" s="94">
        <f>_xlfn.XLOOKUP(B642,'[3]Nur des jours'!$B:$B,'[3]Nur des jours'!$N:$N,"")</f>
        <v>1.4268062653916727E-3</v>
      </c>
      <c r="AD642" s="94">
        <v>1.4268062653916727E-3</v>
      </c>
      <c r="AE642" s="94">
        <v>0</v>
      </c>
      <c r="AF642" s="94">
        <v>4.2500960521707791E-3</v>
      </c>
      <c r="AG642" s="94">
        <v>0</v>
      </c>
      <c r="AH642" s="94">
        <v>1.4268062653916727E-3</v>
      </c>
      <c r="AI642" s="49" t="s">
        <v>5559</v>
      </c>
      <c r="AJ642" s="49"/>
      <c r="AK642" s="48" t="str" cm="1">
        <f t="array" ref="AK642">IFERROR(_xlfn.IFS(
AM642="MPR ISSUE","PDH",
AM642="BSS Hardware Issue","BSS",
AM642="Sites strategiques, MLL, Pylone, etc.","ENVTECH",
AM642="AKTIVCO DEFAUT GE &amp; POWER Cabinet","AKTIVCO",
AM642="AKTIVCO Coupure ENEO &amp; Baisse de tension","AKTIVCO GRID ONLY",
AM642="Coupure ENEO &amp; Baisse de tension","IHS GRID ONLY",
AM642="Defaut GE &amp; POWER Cabinet","IHS",
AM642="Sharing","Partners",
AM642="Sites strategiques &amp; DataCenter","SST &amp; DC",
AM642="Exclu","Exclu",
AM642="SAT","SAT",
AM642="SPARE-ISSUE","SPARE-ISSUE",
AM642="Fiber CAmtel","TRANS_FO_CAMTEL",
AM642="Fiber AOF","Fiber AOF",
AM642="Projet OCM (HUAWEI)","TRAVAUX-HUAWEI",
AM642="Projet OCM (NOKIA)","TRAVAUX-NOKIA",
AM642="ACCESS-ISSUE","ACCESS-ISSUE",
AM642="Projet OCM (ZTE, NOKIA, autres projets)","TRAVAUX OCM",
AM642="No root CAuse","No root cause",
AM642="ODU HS","PDH",
AM642="IP &amp; VLAN","PDH",
AM642="Warehouse HUAWEI","SPARE-ISSUE",
AM642="SPARE-HS","SPARE-ISSUE",
AM642="Power Telco","BSS",AM642="no impacts","no impacts"
),"")</f>
        <v>no impacts</v>
      </c>
      <c r="AL642" s="48" t="str" cm="1">
        <f t="array" ref="AL642">IFERROR(_xlfn.IFS(
AM642="MPR ISSUE","TX ISSUE",
AM642="BSS Hardware Issue","RAN ISSUE",
AM642="Sites strategiques, MLL, Pylone, etc.","ENVTECH",
AM642="AKTIVCO DEFAUT GE &amp; POWER Cabinet","POWER ISSUE",
AM642="AKTIVCO Coupure ENEO &amp; Baisse de tension","POWER ISSUE",
AM642="Coupure ENEO &amp; Baisse de tension","POWER ISSUE",
AM642="Defaut GE &amp; POWER Cabinet","POWER ISSUE",
AM642="Sharing","POWER ISSUE",
AM642="Sites strategiques &amp; DataCenter","POWER ISSUE",
AM642="Exclu","Exclu",
AM642="SAT","TX ISSUE",
AM642="SPARE-ISSUE","SPARE-ISSUE",
AM642="Fiber CAmtel","TX ISSUE",
AM642="Fiber AOF","TX ISSUE",
AM642="Projet OCM (HUAWEI)","TRAVAUX-HUAWEI",
AM642="Projet OCM (NOKIA)","TRAVAUX -NOKIA",
AM642="ACCESS-ISSUE","ACCESS-ISSUE",
AM642="Projet OCM (ZTE, NOKIA, autres projets)","TRAVAUX OCM",
AM642="No root CAuse","No root cause",
AM642="ODU HS","TX ISSUE",
AM642="IP &amp; VLAN","TX ISSUE",
AM642="Warehouse HUAWEI","SPARE-ISSUE",
AM642="SPARE-HS","SPARE-ISSUE",
AM642="Power Telco","RAN ISSUE",AM642="no impacts","no impacts"
),"")</f>
        <v>no impacts</v>
      </c>
      <c r="AM642" s="67" t="s">
        <v>5605</v>
      </c>
      <c r="AN642" s="48" t="str" cm="1">
        <f t="array" ref="AN642">IFERROR(_xlfn.IFS(
AM642="MPR ISSUE","ACTIVE",
AM642="BSS Hardware Issue","ACTIVE",
AM642="Sites strategiques, MLL, Pylone, etc.","PASSIVE",
AM642="AKTIVCO DEFAUT GE &amp; POWER Cabinet","PASSIVE",
AM642="AKTIVCO Coupure ENEO &amp; Baisse de tension","PASSIVE",
AM642="Coupure ENEO &amp; Baisse de tension","PASSIVE",
AM642="Defaut GE &amp; POWER Cabinet","PASSIVE",
AM642="Sharing","PASSIVE",
AM642="Sites strategiques &amp; DataCenter","PASSIVE",
AM642="Exclu","Exclu",
AM642="SAT","ACTIVE",
AM642="SPARE-ISSUE","SPARE-ISSUE",
AM642="Fiber CAmtel","ACTIVE",
AM642="Fiber AOF","ACTIVE",
AM642="Projet OCM (HUAWEI)","PLANNED WORKS",
AM642="Projet OCM (NOKIA)","PLANNED WORKS",
AM642="ACCESS-ISSUE","ACCESS-ISSUE",
AM642="Projet OCM (ZTE, NOKIA, autres projets)","PLANNED WORKS",
AM642="No root CAuse","No root cause",
AM642="ODU HS","ACTIVE",
AM642="IP &amp; VLAN","ACTIVE",
AM642="Warehouse HUAWEI","SPARE-ISSUE",
AM642="SPARE-HS","SPARE-ISSUE",
AM642="Power Telco","ACTIVE", AM642="no impacts","no impacts"
),"")</f>
        <v>no impacts</v>
      </c>
      <c r="AO642" s="93" t="s">
        <v>5537</v>
      </c>
      <c r="AP642" s="101" t="str">
        <f t="shared" si="25"/>
        <v>ADM_083</v>
      </c>
      <c r="AR642" s="17" t="s">
        <v>5537</v>
      </c>
      <c r="AS642" s="7" t="s">
        <v>5537</v>
      </c>
      <c r="AT642" s="6"/>
      <c r="AU642" s="7"/>
      <c r="AV642" s="3" t="s">
        <v>5537</v>
      </c>
      <c r="AW642" s="18" t="s">
        <v>5537</v>
      </c>
      <c r="AX642" s="18" t="s">
        <v>5537</v>
      </c>
      <c r="AY642" s="18" t="s">
        <v>5537</v>
      </c>
      <c r="AZ642" s="18" t="s">
        <v>5537</v>
      </c>
      <c r="BA642" s="18" t="s">
        <v>5537</v>
      </c>
      <c r="BB642" s="18" t="s">
        <v>5537</v>
      </c>
      <c r="BC642" s="18" t="s">
        <v>5537</v>
      </c>
      <c r="BD642" s="18" t="s">
        <v>5537</v>
      </c>
      <c r="BE642" s="18" t="s">
        <v>5537</v>
      </c>
      <c r="BF642" s="18" t="s">
        <v>5537</v>
      </c>
      <c r="BG642" s="18" t="s">
        <v>5537</v>
      </c>
      <c r="BH642" s="18" t="s">
        <v>5537</v>
      </c>
      <c r="BI642" s="9" t="s">
        <v>5537</v>
      </c>
      <c r="BJ642" s="14"/>
      <c r="BK642" s="14" t="s">
        <v>5537</v>
      </c>
      <c r="BL642" s="14" t="str">
        <f>_xlfn.XLOOKUP(B642,'[4]cell downs 18042026 17h'!$B:$B,'[4]cell downs 18042026 17h'!$B:$B,"")</f>
        <v/>
      </c>
      <c r="BM642" s="14" t="str">
        <f>_xlfn.XLOOKUP(B642,'[5]Cells Huawei 19042026 15h'!$B:$B,'[5]Cells Huawei 19042026 15h'!$B:$B,"")</f>
        <v/>
      </c>
      <c r="BN642" s="9" t="str">
        <f>_xlfn.XLOOKUP(B642,'[6]cells down 19042026 9H40'!$B:$B,'[6]cells down 19042026 9H40'!$B:$B,"")</f>
        <v/>
      </c>
      <c r="BO642" s="9" t="s">
        <v>2938</v>
      </c>
      <c r="BP642" s="9" t="s">
        <v>5459</v>
      </c>
      <c r="BQ642" s="115"/>
    </row>
    <row r="643" spans="1:69" s="9" customFormat="1" x14ac:dyDescent="0.3">
      <c r="A643" s="1" t="s">
        <v>873</v>
      </c>
      <c r="B643" s="1" t="s">
        <v>874</v>
      </c>
      <c r="C643" s="3" t="str">
        <f>_xlfn.XLOOKUP(B643,'[1]daily break down'!$D:$D,'[1]daily break down'!$E:$E,"")</f>
        <v>NORD-OUEST</v>
      </c>
      <c r="D643" s="1" t="s">
        <v>11</v>
      </c>
      <c r="E643" s="1" t="s">
        <v>154</v>
      </c>
      <c r="F643" s="3" t="s">
        <v>51</v>
      </c>
      <c r="G643" s="1" t="s">
        <v>873</v>
      </c>
      <c r="H643" s="33" t="str">
        <f>_xlfn.XLOOKUP(B643,[2]CALCULATION!$B:$B,[2]CALCULATION!$H:$H,"")</f>
        <v>NOKIA</v>
      </c>
      <c r="I643" s="28">
        <v>0.34604817038951058</v>
      </c>
      <c r="J643" s="28">
        <v>1.2388468104196835</v>
      </c>
      <c r="K643" s="28">
        <v>0.47076465562365449</v>
      </c>
      <c r="L643" s="28">
        <v>1.5159816569786612E-3</v>
      </c>
      <c r="M643" s="28">
        <v>2.0753897112835786</v>
      </c>
      <c r="N643" s="28">
        <v>0</v>
      </c>
      <c r="O643" s="28">
        <v>3.210314097131252E-3</v>
      </c>
      <c r="P643" s="28">
        <v>1.4268062653917818E-3</v>
      </c>
      <c r="Q643" s="28">
        <v>0.68633612817464895</v>
      </c>
      <c r="R643" s="28">
        <v>1.3724027664475595</v>
      </c>
      <c r="S643" s="94">
        <v>2.5488146350446987</v>
      </c>
      <c r="T643" s="94">
        <f>_xlfn.XLOOKUP(B643,'[3]Nur des jours'!$B:$B,'[3]Nur des jours'!$U:$U,"")</f>
        <v>5.2613481036318738E-3</v>
      </c>
      <c r="U643" s="94">
        <v>4.0542799677111635E-2</v>
      </c>
      <c r="V643" s="94">
        <v>1.2988930836993091</v>
      </c>
      <c r="W643" s="94">
        <v>5.2613481036318738E-3</v>
      </c>
      <c r="X643" s="94">
        <v>0</v>
      </c>
      <c r="Y643" s="94">
        <v>0.26556431614602521</v>
      </c>
      <c r="Z643" s="94">
        <v>8.4235074893060799E-2</v>
      </c>
      <c r="AA643" s="94">
        <v>5.6180496699795622E-3</v>
      </c>
      <c r="AB643" s="94">
        <v>2.965973524182948E-2</v>
      </c>
      <c r="AC643" s="94">
        <f>_xlfn.XLOOKUP(B643,'[3]Nur des jours'!$B:$B,'[3]Nur des jours'!$N:$N,"")</f>
        <v>1.3376308738047311E-3</v>
      </c>
      <c r="AD643" s="94">
        <v>1.3376308738047311E-3</v>
      </c>
      <c r="AE643" s="94">
        <v>0</v>
      </c>
      <c r="AF643" s="94">
        <v>3.9844650489102192E-3</v>
      </c>
      <c r="AG643" s="94">
        <v>0</v>
      </c>
      <c r="AH643" s="94">
        <v>1.3376308738047311E-3</v>
      </c>
      <c r="AI643" s="49" t="s">
        <v>6659</v>
      </c>
      <c r="AJ643" s="49"/>
      <c r="AK643" s="48" t="str" cm="1">
        <f t="array" ref="AK643">IFERROR(_xlfn.IFS(
AM643="MPR ISSUE","PDH",
AM643="BSS Hardware Issue","BSS",
AM643="Sites strategiques, MLL, Pylone, etc.","ENVTECH",
AM643="AKTIVCO DEFAUT GE &amp; POWER Cabinet","AKTIVCO",
AM643="AKTIVCO Coupure ENEO &amp; Baisse de tension","AKTIVCO GRID ONLY",
AM643="Coupure ENEO &amp; Baisse de tension","IHS GRID ONLY",
AM643="Defaut GE &amp; POWER Cabinet","IHS",
AM643="Sharing","Partners",
AM643="Sites strategiques &amp; DataCenter","SST &amp; DC",
AM643="Exclu","Exclu",
AM643="SAT","SAT",
AM643="SPARE-ISSUE","SPARE-ISSUE",
AM643="Fiber CAmtel","TRANS_FO_CAMTEL",
AM643="Fiber AOF","Fiber AOF",
AM643="Projet OCM (HUAWEI)","TRAVAUX-HUAWEI",
AM643="Projet OCM (NOKIA)","TRAVAUX-NOKIA",
AM643="ACCESS-ISSUE","ACCESS-ISSUE",
AM643="Projet OCM (ZTE, NOKIA, autres projets)","TRAVAUX OCM",
AM643="No root CAuse","No root cause",
AM643="ODU HS","PDH",
AM643="IP &amp; VLAN","PDH",
AM643="Warehouse HUAWEI","SPARE-ISSUE",
AM643="SPARE-HS","SPARE-ISSUE",
AM643="Power Telco","BSS",AM643="no impacts","no impacts"
),"")</f>
        <v>no impacts</v>
      </c>
      <c r="AL643" s="48" t="str" cm="1">
        <f t="array" ref="AL643">IFERROR(_xlfn.IFS(
AM643="MPR ISSUE","TX ISSUE",
AM643="BSS Hardware Issue","RAN ISSUE",
AM643="Sites strategiques, MLL, Pylone, etc.","ENVTECH",
AM643="AKTIVCO DEFAUT GE &amp; POWER Cabinet","POWER ISSUE",
AM643="AKTIVCO Coupure ENEO &amp; Baisse de tension","POWER ISSUE",
AM643="Coupure ENEO &amp; Baisse de tension","POWER ISSUE",
AM643="Defaut GE &amp; POWER Cabinet","POWER ISSUE",
AM643="Sharing","POWER ISSUE",
AM643="Sites strategiques &amp; DataCenter","POWER ISSUE",
AM643="Exclu","Exclu",
AM643="SAT","TX ISSUE",
AM643="SPARE-ISSUE","SPARE-ISSUE",
AM643="Fiber CAmtel","TX ISSUE",
AM643="Fiber AOF","TX ISSUE",
AM643="Projet OCM (HUAWEI)","TRAVAUX-HUAWEI",
AM643="Projet OCM (NOKIA)","TRAVAUX -NOKIA",
AM643="ACCESS-ISSUE","ACCESS-ISSUE",
AM643="Projet OCM (ZTE, NOKIA, autres projets)","TRAVAUX OCM",
AM643="No root CAuse","No root cause",
AM643="ODU HS","TX ISSUE",
AM643="IP &amp; VLAN","TX ISSUE",
AM643="Warehouse HUAWEI","SPARE-ISSUE",
AM643="SPARE-HS","SPARE-ISSUE",
AM643="Power Telco","RAN ISSUE",AM643="no impacts","no impacts"
),"")</f>
        <v>no impacts</v>
      </c>
      <c r="AM643" s="67" t="s">
        <v>5605</v>
      </c>
      <c r="AN643" s="48" t="str" cm="1">
        <f t="array" ref="AN643">IFERROR(_xlfn.IFS(
AM643="MPR ISSUE","ACTIVE",
AM643="BSS Hardware Issue","ACTIVE",
AM643="Sites strategiques, MLL, Pylone, etc.","PASSIVE",
AM643="AKTIVCO DEFAUT GE &amp; POWER Cabinet","PASSIVE",
AM643="AKTIVCO Coupure ENEO &amp; Baisse de tension","PASSIVE",
AM643="Coupure ENEO &amp; Baisse de tension","PASSIVE",
AM643="Defaut GE &amp; POWER Cabinet","PASSIVE",
AM643="Sharing","PASSIVE",
AM643="Sites strategiques &amp; DataCenter","PASSIVE",
AM643="Exclu","Exclu",
AM643="SAT","ACTIVE",
AM643="SPARE-ISSUE","SPARE-ISSUE",
AM643="Fiber CAmtel","ACTIVE",
AM643="Fiber AOF","ACTIVE",
AM643="Projet OCM (HUAWEI)","PLANNED WORKS",
AM643="Projet OCM (NOKIA)","PLANNED WORKS",
AM643="ACCESS-ISSUE","ACCESS-ISSUE",
AM643="Projet OCM (ZTE, NOKIA, autres projets)","PLANNED WORKS",
AM643="No root CAuse","No root cause",
AM643="ODU HS","ACTIVE",
AM643="IP &amp; VLAN","ACTIVE",
AM643="Warehouse HUAWEI","SPARE-ISSUE",
AM643="SPARE-HS","SPARE-ISSUE",
AM643="Power Telco","ACTIVE", AM643="no impacts","no impacts"
),"")</f>
        <v>no impacts</v>
      </c>
      <c r="AO643" s="93" t="s">
        <v>5537</v>
      </c>
      <c r="AP643" s="101" t="str">
        <f t="shared" si="25"/>
        <v>NRO_044</v>
      </c>
      <c r="AR643" s="17" t="s">
        <v>5537</v>
      </c>
      <c r="AS643" s="7" t="s">
        <v>5537</v>
      </c>
      <c r="AT643" s="6"/>
      <c r="AU643" s="7"/>
      <c r="AV643" s="3" t="s">
        <v>5537</v>
      </c>
      <c r="AW643" s="18" t="s">
        <v>5537</v>
      </c>
      <c r="AX643" s="18" t="s">
        <v>5537</v>
      </c>
      <c r="AY643" s="18" t="s">
        <v>5537</v>
      </c>
      <c r="AZ643" s="18" t="s">
        <v>5537</v>
      </c>
      <c r="BA643" s="18" t="s">
        <v>5537</v>
      </c>
      <c r="BB643" s="18" t="s">
        <v>5537</v>
      </c>
      <c r="BC643" s="18" t="s">
        <v>5537</v>
      </c>
      <c r="BD643" s="18" t="s">
        <v>5537</v>
      </c>
      <c r="BE643" s="18" t="s">
        <v>5537</v>
      </c>
      <c r="BF643" s="18" t="s">
        <v>5537</v>
      </c>
      <c r="BG643" s="18" t="s">
        <v>5537</v>
      </c>
      <c r="BH643" s="18" t="s">
        <v>5537</v>
      </c>
      <c r="BI643" s="9" t="s">
        <v>5537</v>
      </c>
      <c r="BJ643" s="14"/>
      <c r="BK643" s="14" t="s">
        <v>5537</v>
      </c>
      <c r="BL643" s="14" t="str">
        <f>_xlfn.XLOOKUP(B643,'[4]cell downs 18042026 17h'!$B:$B,'[4]cell downs 18042026 17h'!$B:$B,"")</f>
        <v>NRO_044</v>
      </c>
      <c r="BM643" s="14" t="str">
        <f>_xlfn.XLOOKUP(B643,'[5]Cells Huawei 19042026 15h'!$B:$B,'[5]Cells Huawei 19042026 15h'!$B:$B,"")</f>
        <v/>
      </c>
      <c r="BN643" s="9" t="str">
        <f>_xlfn.XLOOKUP(B643,'[6]cells down 19042026 9H40'!$B:$B,'[6]cells down 19042026 9H40'!$B:$B,"")</f>
        <v/>
      </c>
      <c r="BO643" s="9" t="s">
        <v>874</v>
      </c>
      <c r="BP643" s="9" t="s">
        <v>5537</v>
      </c>
      <c r="BQ643" s="115"/>
    </row>
    <row r="644" spans="1:69" s="9" customFormat="1" x14ac:dyDescent="0.3">
      <c r="A644" s="1" t="s">
        <v>1759</v>
      </c>
      <c r="B644" s="8" t="s">
        <v>1760</v>
      </c>
      <c r="C644" s="3" t="str">
        <f>_xlfn.XLOOKUP(B644,'[1]daily break down'!$D:$D,'[1]daily break down'!$E:$E,"")</f>
        <v>CENTRE</v>
      </c>
      <c r="D644" s="1" t="s">
        <v>11</v>
      </c>
      <c r="E644" s="1" t="s">
        <v>96</v>
      </c>
      <c r="F644" s="3" t="s">
        <v>37</v>
      </c>
      <c r="G644" s="1" t="s">
        <v>1761</v>
      </c>
      <c r="H644" s="33" t="str">
        <f>_xlfn.XLOOKUP(B644,[2]CALCULATION!$B:$B,[2]CALCULATION!$H:$H,"")</f>
        <v>NOKIA</v>
      </c>
      <c r="I644" s="28">
        <v>2.1402093980876723E-3</v>
      </c>
      <c r="J644" s="28">
        <v>0</v>
      </c>
      <c r="K644" s="28">
        <v>0</v>
      </c>
      <c r="L644" s="28">
        <v>0</v>
      </c>
      <c r="M644" s="28">
        <v>0</v>
      </c>
      <c r="N644" s="28">
        <v>0</v>
      </c>
      <c r="O644" s="28">
        <v>5.9924872525011837E-2</v>
      </c>
      <c r="P644" s="28">
        <v>0.17405416217056086</v>
      </c>
      <c r="Q644" s="28">
        <v>0.40025165722115302</v>
      </c>
      <c r="R644" s="28">
        <v>1.0701046990435794E-3</v>
      </c>
      <c r="S644" s="94">
        <v>0</v>
      </c>
      <c r="T644" s="94">
        <f>_xlfn.XLOOKUP(B644,'[3]Nur des jours'!$B:$B,'[3]Nur des jours'!$U:$U,"")</f>
        <v>0</v>
      </c>
      <c r="U644" s="94">
        <v>0</v>
      </c>
      <c r="V644" s="94">
        <v>0</v>
      </c>
      <c r="W644" s="94">
        <v>0</v>
      </c>
      <c r="X644" s="94">
        <v>0</v>
      </c>
      <c r="Y644" s="94">
        <v>0.58484788818404665</v>
      </c>
      <c r="Z644" s="94">
        <v>0</v>
      </c>
      <c r="AA644" s="94">
        <v>0</v>
      </c>
      <c r="AB644" s="94">
        <v>0</v>
      </c>
      <c r="AC644" s="94">
        <f>_xlfn.XLOOKUP(B644,'[3]Nur des jours'!$B:$B,'[3]Nur des jours'!$N:$N,"")</f>
        <v>1.2484554822176806E-3</v>
      </c>
      <c r="AD644" s="94">
        <v>1.2484554822176806E-3</v>
      </c>
      <c r="AE644" s="94">
        <v>0</v>
      </c>
      <c r="AF644" s="94">
        <v>3.7188340456493336E-3</v>
      </c>
      <c r="AG644" s="94">
        <v>0</v>
      </c>
      <c r="AH644" s="94">
        <v>1.2484554822176806E-3</v>
      </c>
      <c r="AI644" s="49" t="s">
        <v>5559</v>
      </c>
      <c r="AJ644" s="49"/>
      <c r="AK644" s="48" t="str" cm="1">
        <f t="array" ref="AK644">IFERROR(_xlfn.IFS(
AM644="MPR ISSUE","PDH",
AM644="BSS Hardware Issue","BSS",
AM644="Sites strategiques, MLL, Pylone, etc.","ENVTECH",
AM644="AKTIVCO DEFAUT GE &amp; POWER Cabinet","AKTIVCO",
AM644="AKTIVCO Coupure ENEO &amp; Baisse de tension","AKTIVCO GRID ONLY",
AM644="Coupure ENEO &amp; Baisse de tension","IHS GRID ONLY",
AM644="Defaut GE &amp; POWER Cabinet","IHS",
AM644="Sharing","Partners",
AM644="Sites strategiques &amp; DataCenter","SST &amp; DC",
AM644="Exclu","Exclu",
AM644="SAT","SAT",
AM644="SPARE-ISSUE","SPARE-ISSUE",
AM644="Fiber CAmtel","TRANS_FO_CAMTEL",
AM644="Fiber AOF","Fiber AOF",
AM644="Projet OCM (HUAWEI)","TRAVAUX-HUAWEI",
AM644="Projet OCM (NOKIA)","TRAVAUX-NOKIA",
AM644="ACCESS-ISSUE","ACCESS-ISSUE",
AM644="Projet OCM (ZTE, NOKIA, autres projets)","TRAVAUX OCM",
AM644="No root CAuse","No root cause",
AM644="ODU HS","PDH",
AM644="IP &amp; VLAN","PDH",
AM644="Warehouse HUAWEI","SPARE-ISSUE",
AM644="SPARE-HS","SPARE-ISSUE",
AM644="Power Telco","BSS",AM644="no impacts","no impacts"
),"")</f>
        <v>no impacts</v>
      </c>
      <c r="AL644" s="48" t="str" cm="1">
        <f t="array" ref="AL644">IFERROR(_xlfn.IFS(
AM644="MPR ISSUE","TX ISSUE",
AM644="BSS Hardware Issue","RAN ISSUE",
AM644="Sites strategiques, MLL, Pylone, etc.","ENVTECH",
AM644="AKTIVCO DEFAUT GE &amp; POWER Cabinet","POWER ISSUE",
AM644="AKTIVCO Coupure ENEO &amp; Baisse de tension","POWER ISSUE",
AM644="Coupure ENEO &amp; Baisse de tension","POWER ISSUE",
AM644="Defaut GE &amp; POWER Cabinet","POWER ISSUE",
AM644="Sharing","POWER ISSUE",
AM644="Sites strategiques &amp; DataCenter","POWER ISSUE",
AM644="Exclu","Exclu",
AM644="SAT","TX ISSUE",
AM644="SPARE-ISSUE","SPARE-ISSUE",
AM644="Fiber CAmtel","TX ISSUE",
AM644="Fiber AOF","TX ISSUE",
AM644="Projet OCM (HUAWEI)","TRAVAUX-HUAWEI",
AM644="Projet OCM (NOKIA)","TRAVAUX -NOKIA",
AM644="ACCESS-ISSUE","ACCESS-ISSUE",
AM644="Projet OCM (ZTE, NOKIA, autres projets)","TRAVAUX OCM",
AM644="No root CAuse","No root cause",
AM644="ODU HS","TX ISSUE",
AM644="IP &amp; VLAN","TX ISSUE",
AM644="Warehouse HUAWEI","SPARE-ISSUE",
AM644="SPARE-HS","SPARE-ISSUE",
AM644="Power Telco","RAN ISSUE",AM644="no impacts","no impacts"
),"")</f>
        <v>no impacts</v>
      </c>
      <c r="AM644" s="67" t="s">
        <v>5605</v>
      </c>
      <c r="AN644" s="48" t="str" cm="1">
        <f t="array" ref="AN644">IFERROR(_xlfn.IFS(
AM644="MPR ISSUE","ACTIVE",
AM644="BSS Hardware Issue","ACTIVE",
AM644="Sites strategiques, MLL, Pylone, etc.","PASSIVE",
AM644="AKTIVCO DEFAUT GE &amp; POWER Cabinet","PASSIVE",
AM644="AKTIVCO Coupure ENEO &amp; Baisse de tension","PASSIVE",
AM644="Coupure ENEO &amp; Baisse de tension","PASSIVE",
AM644="Defaut GE &amp; POWER Cabinet","PASSIVE",
AM644="Sharing","PASSIVE",
AM644="Sites strategiques &amp; DataCenter","PASSIVE",
AM644="Exclu","Exclu",
AM644="SAT","ACTIVE",
AM644="SPARE-ISSUE","SPARE-ISSUE",
AM644="Fiber CAmtel","ACTIVE",
AM644="Fiber AOF","ACTIVE",
AM644="Projet OCM (HUAWEI)","PLANNED WORKS",
AM644="Projet OCM (NOKIA)","PLANNED WORKS",
AM644="ACCESS-ISSUE","ACCESS-ISSUE",
AM644="Projet OCM (ZTE, NOKIA, autres projets)","PLANNED WORKS",
AM644="No root CAuse","No root cause",
AM644="ODU HS","ACTIVE",
AM644="IP &amp; VLAN","ACTIVE",
AM644="Warehouse HUAWEI","SPARE-ISSUE",
AM644="SPARE-HS","SPARE-ISSUE",
AM644="Power Telco","ACTIVE", AM644="no impacts","no impacts"
),"")</f>
        <v>no impacts</v>
      </c>
      <c r="AO644" s="93" t="s">
        <v>5537</v>
      </c>
      <c r="AP644" s="101" t="str">
        <f t="shared" si="25"/>
        <v>CTR_302</v>
      </c>
      <c r="AR644" s="17" t="s">
        <v>5537</v>
      </c>
      <c r="AS644" s="7" t="s">
        <v>5537</v>
      </c>
      <c r="AT644" s="6"/>
      <c r="AU644" s="7"/>
      <c r="AV644" s="3" t="s">
        <v>5537</v>
      </c>
      <c r="AW644" s="18" t="s">
        <v>5537</v>
      </c>
      <c r="AX644" s="18" t="s">
        <v>5537</v>
      </c>
      <c r="AY644" s="18" t="s">
        <v>5537</v>
      </c>
      <c r="AZ644" s="18" t="s">
        <v>5537</v>
      </c>
      <c r="BA644" s="18" t="s">
        <v>5537</v>
      </c>
      <c r="BB644" s="18" t="s">
        <v>5537</v>
      </c>
      <c r="BC644" s="18" t="s">
        <v>5537</v>
      </c>
      <c r="BD644" s="18" t="s">
        <v>5537</v>
      </c>
      <c r="BE644" s="18" t="s">
        <v>5537</v>
      </c>
      <c r="BF644" s="18" t="s">
        <v>5537</v>
      </c>
      <c r="BG644" s="18" t="s">
        <v>5537</v>
      </c>
      <c r="BH644" s="18" t="s">
        <v>5537</v>
      </c>
      <c r="BI644" s="9" t="s">
        <v>5537</v>
      </c>
      <c r="BJ644" s="14"/>
      <c r="BK644" s="14" t="s">
        <v>5537</v>
      </c>
      <c r="BL644" s="14" t="str">
        <f>_xlfn.XLOOKUP(B644,'[4]cell downs 18042026 17h'!$B:$B,'[4]cell downs 18042026 17h'!$B:$B,"")</f>
        <v/>
      </c>
      <c r="BM644" s="14" t="str">
        <f>_xlfn.XLOOKUP(B644,'[5]Cells Huawei 19042026 15h'!$B:$B,'[5]Cells Huawei 19042026 15h'!$B:$B,"")</f>
        <v/>
      </c>
      <c r="BN644" s="9" t="str">
        <f>_xlfn.XLOOKUP(B644,'[6]cells down 19042026 9H40'!$B:$B,'[6]cells down 19042026 9H40'!$B:$B,"")</f>
        <v/>
      </c>
      <c r="BO644" s="9" t="s">
        <v>1760</v>
      </c>
      <c r="BP644" s="9" t="s">
        <v>66</v>
      </c>
      <c r="BQ644" s="115"/>
    </row>
    <row r="645" spans="1:69" s="9" customFormat="1" x14ac:dyDescent="0.3">
      <c r="A645" s="1" t="s">
        <v>769</v>
      </c>
      <c r="B645" s="8" t="s">
        <v>770</v>
      </c>
      <c r="C645" s="3" t="str">
        <f>_xlfn.XLOOKUP(B645,'[1]daily break down'!$D:$D,'[1]daily break down'!$E:$E,"")</f>
        <v>Yaounde</v>
      </c>
      <c r="D645" s="1" t="s">
        <v>21</v>
      </c>
      <c r="E645" s="1" t="s">
        <v>125</v>
      </c>
      <c r="F645" s="3" t="s">
        <v>37</v>
      </c>
      <c r="G645" s="1" t="s">
        <v>38</v>
      </c>
      <c r="H645" s="34" t="str">
        <f>_xlfn.XLOOKUP(B645,[2]CALCULATION!$B:$B,[2]CALCULATION!$H:$H,"")</f>
        <v>ZTE</v>
      </c>
      <c r="I645" s="28">
        <v>0</v>
      </c>
      <c r="J645" s="28">
        <v>0</v>
      </c>
      <c r="K645" s="28">
        <v>0</v>
      </c>
      <c r="L645" s="28">
        <v>0</v>
      </c>
      <c r="M645" s="28">
        <v>0</v>
      </c>
      <c r="N645" s="28">
        <v>0</v>
      </c>
      <c r="O645" s="28">
        <v>0</v>
      </c>
      <c r="P645" s="28">
        <v>6.2003828121210054</v>
      </c>
      <c r="Q645" s="28">
        <v>0</v>
      </c>
      <c r="R645" s="28">
        <v>0</v>
      </c>
      <c r="S645" s="94">
        <v>0</v>
      </c>
      <c r="T645" s="94">
        <f>_xlfn.XLOOKUP(B645,'[3]Nur des jours'!$B:$B,'[3]Nur des jours'!$U:$U,"")</f>
        <v>0</v>
      </c>
      <c r="U645" s="94">
        <v>3.4735955232526607</v>
      </c>
      <c r="V645" s="94">
        <v>0</v>
      </c>
      <c r="W645" s="94">
        <v>0</v>
      </c>
      <c r="X645" s="94">
        <v>7.774346308709509</v>
      </c>
      <c r="Y645" s="94">
        <v>0</v>
      </c>
      <c r="Z645" s="94">
        <v>0</v>
      </c>
      <c r="AA645" s="94">
        <v>0</v>
      </c>
      <c r="AB645" s="94">
        <v>3.5993684955469361</v>
      </c>
      <c r="AC645" s="94">
        <f>_xlfn.XLOOKUP(B645,'[3]Nur des jours'!$B:$B,'[3]Nur des jours'!$N:$N,"")</f>
        <v>1.2127853255829973E-3</v>
      </c>
      <c r="AD645" s="94">
        <v>1.2127853255829973E-3</v>
      </c>
      <c r="AE645" s="94">
        <v>0</v>
      </c>
      <c r="AF645" s="94">
        <v>0</v>
      </c>
      <c r="AG645" s="94">
        <v>2.3256221175967321E-3</v>
      </c>
      <c r="AH645" s="94">
        <v>1.2127853255829973E-3</v>
      </c>
      <c r="AI645" s="49" t="s">
        <v>5559</v>
      </c>
      <c r="AJ645" s="49"/>
      <c r="AK645" s="48" t="str" cm="1">
        <f t="array" ref="AK645">IFERROR(_xlfn.IFS(
AM645="MPR ISSUE","PDH",
AM645="BSS Hardware Issue","BSS",
AM645="Sites strategiques, MLL, Pylone, etc.","ENVTECH",
AM645="AKTIVCO DEFAUT GE &amp; POWER Cabinet","AKTIVCO",
AM645="AKTIVCO Coupure ENEO &amp; Baisse de tension","AKTIVCO GRID ONLY",
AM645="Coupure ENEO &amp; Baisse de tension","IHS GRID ONLY",
AM645="Defaut GE &amp; POWER Cabinet","IHS",
AM645="Sharing","Partners",
AM645="Sites strategiques &amp; DataCenter","SST &amp; DC",
AM645="Exclu","Exclu",
AM645="SAT","SAT",
AM645="SPARE-ISSUE","SPARE-ISSUE",
AM645="Fiber CAmtel","TRANS_FO_CAMTEL",
AM645="Fiber AOF","Fiber AOF",
AM645="Projet OCM (HUAWEI)","TRAVAUX-HUAWEI",
AM645="Projet OCM (NOKIA)","TRAVAUX-NOKIA",
AM645="ACCESS-ISSUE","ACCESS-ISSUE",
AM645="Projet OCM (ZTE, NOKIA, autres projets)","TRAVAUX OCM",
AM645="No root CAuse","No root cause",
AM645="ODU HS","PDH",
AM645="IP &amp; VLAN","PDH",
AM645="Warehouse HUAWEI","SPARE-ISSUE",
AM645="SPARE-HS","SPARE-ISSUE",
AM645="Power Telco","BSS",AM645="no impacts","no impacts"
),"")</f>
        <v>no impacts</v>
      </c>
      <c r="AL645" s="48" t="str" cm="1">
        <f t="array" ref="AL645">IFERROR(_xlfn.IFS(
AM645="MPR ISSUE","TX ISSUE",
AM645="BSS Hardware Issue","RAN ISSUE",
AM645="Sites strategiques, MLL, Pylone, etc.","ENVTECH",
AM645="AKTIVCO DEFAUT GE &amp; POWER Cabinet","POWER ISSUE",
AM645="AKTIVCO Coupure ENEO &amp; Baisse de tension","POWER ISSUE",
AM645="Coupure ENEO &amp; Baisse de tension","POWER ISSUE",
AM645="Defaut GE &amp; POWER Cabinet","POWER ISSUE",
AM645="Sharing","POWER ISSUE",
AM645="Sites strategiques &amp; DataCenter","POWER ISSUE",
AM645="Exclu","Exclu",
AM645="SAT","TX ISSUE",
AM645="SPARE-ISSUE","SPARE-ISSUE",
AM645="Fiber CAmtel","TX ISSUE",
AM645="Fiber AOF","TX ISSUE",
AM645="Projet OCM (HUAWEI)","TRAVAUX-HUAWEI",
AM645="Projet OCM (NOKIA)","TRAVAUX -NOKIA",
AM645="ACCESS-ISSUE","ACCESS-ISSUE",
AM645="Projet OCM (ZTE, NOKIA, autres projets)","TRAVAUX OCM",
AM645="No root CAuse","No root cause",
AM645="ODU HS","TX ISSUE",
AM645="IP &amp; VLAN","TX ISSUE",
AM645="Warehouse HUAWEI","SPARE-ISSUE",
AM645="SPARE-HS","SPARE-ISSUE",
AM645="Power Telco","RAN ISSUE",AM645="no impacts","no impacts"
),"")</f>
        <v>no impacts</v>
      </c>
      <c r="AM645" s="67" t="s">
        <v>5605</v>
      </c>
      <c r="AN645" s="48" t="str" cm="1">
        <f t="array" ref="AN645">IFERROR(_xlfn.IFS(
AM645="MPR ISSUE","ACTIVE",
AM645="BSS Hardware Issue","ACTIVE",
AM645="Sites strategiques, MLL, Pylone, etc.","PASSIVE",
AM645="AKTIVCO DEFAUT GE &amp; POWER Cabinet","PASSIVE",
AM645="AKTIVCO Coupure ENEO &amp; Baisse de tension","PASSIVE",
AM645="Coupure ENEO &amp; Baisse de tension","PASSIVE",
AM645="Defaut GE &amp; POWER Cabinet","PASSIVE",
AM645="Sharing","PASSIVE",
AM645="Sites strategiques &amp; DataCenter","PASSIVE",
AM645="Exclu","Exclu",
AM645="SAT","ACTIVE",
AM645="SPARE-ISSUE","SPARE-ISSUE",
AM645="Fiber CAmtel","ACTIVE",
AM645="Fiber AOF","ACTIVE",
AM645="Projet OCM (HUAWEI)","PLANNED WORKS",
AM645="Projet OCM (NOKIA)","PLANNED WORKS",
AM645="ACCESS-ISSUE","ACCESS-ISSUE",
AM645="Projet OCM (ZTE, NOKIA, autres projets)","PLANNED WORKS",
AM645="No root CAuse","No root cause",
AM645="ODU HS","ACTIVE",
AM645="IP &amp; VLAN","ACTIVE",
AM645="Warehouse HUAWEI","SPARE-ISSUE",
AM645="SPARE-HS","SPARE-ISSUE",
AM645="Power Telco","ACTIVE", AM645="no impacts","no impacts"
),"")</f>
        <v>no impacts</v>
      </c>
      <c r="AO645" s="93" t="s">
        <v>5537</v>
      </c>
      <c r="AP645" s="101" t="str">
        <f t="shared" si="25"/>
        <v>CTR_662</v>
      </c>
      <c r="AR645" s="17" t="s">
        <v>5537</v>
      </c>
      <c r="AS645" s="7" t="s">
        <v>5537</v>
      </c>
      <c r="AT645" s="6"/>
      <c r="AU645" s="7"/>
      <c r="AV645" s="3" t="s">
        <v>5537</v>
      </c>
      <c r="AW645" s="18" t="s">
        <v>5537</v>
      </c>
      <c r="AX645" s="18" t="s">
        <v>5537</v>
      </c>
      <c r="AY645" s="18" t="s">
        <v>5537</v>
      </c>
      <c r="AZ645" s="18" t="s">
        <v>5537</v>
      </c>
      <c r="BA645" s="18" t="s">
        <v>5537</v>
      </c>
      <c r="BB645" s="18" t="s">
        <v>5537</v>
      </c>
      <c r="BC645" s="18" t="s">
        <v>5537</v>
      </c>
      <c r="BD645" s="18" t="s">
        <v>5537</v>
      </c>
      <c r="BE645" s="18" t="s">
        <v>5537</v>
      </c>
      <c r="BF645" s="18" t="s">
        <v>5537</v>
      </c>
      <c r="BG645" s="18" t="s">
        <v>5537</v>
      </c>
      <c r="BH645" s="18" t="s">
        <v>5537</v>
      </c>
      <c r="BI645" s="9" t="s">
        <v>5537</v>
      </c>
      <c r="BJ645" s="14"/>
      <c r="BK645" s="14" t="s">
        <v>5537</v>
      </c>
      <c r="BL645" s="14" t="str">
        <f>_xlfn.XLOOKUP(B645,'[4]cell downs 18042026 17h'!$B:$B,'[4]cell downs 18042026 17h'!$B:$B,"")</f>
        <v/>
      </c>
      <c r="BM645" s="14" t="str">
        <f>_xlfn.XLOOKUP(B645,'[5]Cells Huawei 19042026 15h'!$B:$B,'[5]Cells Huawei 19042026 15h'!$B:$B,"")</f>
        <v/>
      </c>
      <c r="BN645" s="9" t="str">
        <f>_xlfn.XLOOKUP(B645,'[6]cells down 19042026 9H40'!$B:$B,'[6]cells down 19042026 9H40'!$B:$B,"")</f>
        <v/>
      </c>
      <c r="BO645" s="9" t="s">
        <v>5537</v>
      </c>
      <c r="BP645" s="9" t="s">
        <v>5537</v>
      </c>
      <c r="BQ645" s="115"/>
    </row>
    <row r="646" spans="1:69" s="9" customFormat="1" x14ac:dyDescent="0.3">
      <c r="A646" s="1" t="s">
        <v>1253</v>
      </c>
      <c r="B646" s="8" t="s">
        <v>1254</v>
      </c>
      <c r="C646" s="3" t="str">
        <f>_xlfn.XLOOKUP(B646,'[1]daily break down'!$D:$D,'[1]daily break down'!$E:$E,"")</f>
        <v>EXTREME-NORD</v>
      </c>
      <c r="D646" s="1" t="s">
        <v>11</v>
      </c>
      <c r="E646" s="1" t="s">
        <v>12</v>
      </c>
      <c r="F646" s="3" t="s">
        <v>55</v>
      </c>
      <c r="G646" s="1" t="s">
        <v>1253</v>
      </c>
      <c r="H646" s="33" t="str">
        <f>_xlfn.XLOOKUP(B646,[2]CALCULATION!$B:$B,[2]CALCULATION!$H:$H,"")</f>
        <v>NOKIA</v>
      </c>
      <c r="I646" s="28">
        <v>0</v>
      </c>
      <c r="J646" s="28">
        <v>0</v>
      </c>
      <c r="K646" s="28">
        <v>0.46878315779275459</v>
      </c>
      <c r="L646" s="28">
        <v>0</v>
      </c>
      <c r="M646" s="28">
        <v>0</v>
      </c>
      <c r="N646" s="28">
        <v>1.2485277349802194E-3</v>
      </c>
      <c r="O646" s="28">
        <v>0</v>
      </c>
      <c r="P646" s="28">
        <v>0</v>
      </c>
      <c r="Q646" s="28">
        <v>0</v>
      </c>
      <c r="R646" s="28">
        <v>0</v>
      </c>
      <c r="S646" s="94">
        <v>0</v>
      </c>
      <c r="T646" s="94">
        <f>_xlfn.XLOOKUP(B646,'[3]Nur des jours'!$B:$B,'[3]Nur des jours'!$U:$U,"")</f>
        <v>0</v>
      </c>
      <c r="U646" s="94">
        <v>0</v>
      </c>
      <c r="V646" s="94">
        <v>0</v>
      </c>
      <c r="W646" s="94">
        <v>0</v>
      </c>
      <c r="X646" s="94">
        <v>0</v>
      </c>
      <c r="Y646" s="94">
        <v>2.0511527074673565E-3</v>
      </c>
      <c r="Z646" s="94">
        <v>0</v>
      </c>
      <c r="AA646" s="94">
        <v>2.1046610389665505E-2</v>
      </c>
      <c r="AB646" s="94">
        <v>0</v>
      </c>
      <c r="AC646" s="94">
        <f>_xlfn.XLOOKUP(B646,'[3]Nur des jours'!$B:$B,'[3]Nur des jours'!$N:$N,"")</f>
        <v>1.1592800906306299E-3</v>
      </c>
      <c r="AD646" s="94">
        <v>1.1592800906306299E-3</v>
      </c>
      <c r="AE646" s="94">
        <v>0</v>
      </c>
      <c r="AF646" s="94">
        <v>3.4532030423884484E-3</v>
      </c>
      <c r="AG646" s="94">
        <v>0</v>
      </c>
      <c r="AH646" s="94">
        <v>1.1592800906306299E-3</v>
      </c>
      <c r="AI646" s="49" t="s">
        <v>6659</v>
      </c>
      <c r="AJ646" s="49"/>
      <c r="AK646" s="48" t="str" cm="1">
        <f t="array" ref="AK646">IFERROR(_xlfn.IFS(
AM646="MPR ISSUE","PDH",
AM646="BSS Hardware Issue","BSS",
AM646="Sites strategiques, MLL, Pylone, etc.","ENVTECH",
AM646="AKTIVCO DEFAUT GE &amp; POWER Cabinet","AKTIVCO",
AM646="AKTIVCO Coupure ENEO &amp; Baisse de tension","AKTIVCO GRID ONLY",
AM646="Coupure ENEO &amp; Baisse de tension","IHS GRID ONLY",
AM646="Defaut GE &amp; POWER Cabinet","IHS",
AM646="Sharing","Partners",
AM646="Sites strategiques &amp; DataCenter","SST &amp; DC",
AM646="Exclu","Exclu",
AM646="SAT","SAT",
AM646="SPARE-ISSUE","SPARE-ISSUE",
AM646="Fiber CAmtel","TRANS_FO_CAMTEL",
AM646="Fiber AOF","Fiber AOF",
AM646="Projet OCM (HUAWEI)","TRAVAUX-HUAWEI",
AM646="Projet OCM (NOKIA)","TRAVAUX-NOKIA",
AM646="ACCESS-ISSUE","ACCESS-ISSUE",
AM646="Projet OCM (ZTE, NOKIA, autres projets)","TRAVAUX OCM",
AM646="No root CAuse","No root cause",
AM646="ODU HS","PDH",
AM646="IP &amp; VLAN","PDH",
AM646="Warehouse HUAWEI","SPARE-ISSUE",
AM646="SPARE-HS","SPARE-ISSUE",
AM646="Power Telco","BSS",AM646="no impacts","no impacts"
),"")</f>
        <v>no impacts</v>
      </c>
      <c r="AL646" s="48" t="str" cm="1">
        <f t="array" ref="AL646">IFERROR(_xlfn.IFS(
AM646="MPR ISSUE","TX ISSUE",
AM646="BSS Hardware Issue","RAN ISSUE",
AM646="Sites strategiques, MLL, Pylone, etc.","ENVTECH",
AM646="AKTIVCO DEFAUT GE &amp; POWER Cabinet","POWER ISSUE",
AM646="AKTIVCO Coupure ENEO &amp; Baisse de tension","POWER ISSUE",
AM646="Coupure ENEO &amp; Baisse de tension","POWER ISSUE",
AM646="Defaut GE &amp; POWER Cabinet","POWER ISSUE",
AM646="Sharing","POWER ISSUE",
AM646="Sites strategiques &amp; DataCenter","POWER ISSUE",
AM646="Exclu","Exclu",
AM646="SAT","TX ISSUE",
AM646="SPARE-ISSUE","SPARE-ISSUE",
AM646="Fiber CAmtel","TX ISSUE",
AM646="Fiber AOF","TX ISSUE",
AM646="Projet OCM (HUAWEI)","TRAVAUX-HUAWEI",
AM646="Projet OCM (NOKIA)","TRAVAUX -NOKIA",
AM646="ACCESS-ISSUE","ACCESS-ISSUE",
AM646="Projet OCM (ZTE, NOKIA, autres projets)","TRAVAUX OCM",
AM646="No root CAuse","No root cause",
AM646="ODU HS","TX ISSUE",
AM646="IP &amp; VLAN","TX ISSUE",
AM646="Warehouse HUAWEI","SPARE-ISSUE",
AM646="SPARE-HS","SPARE-ISSUE",
AM646="Power Telco","RAN ISSUE",AM646="no impacts","no impacts"
),"")</f>
        <v>no impacts</v>
      </c>
      <c r="AM646" s="67" t="s">
        <v>5605</v>
      </c>
      <c r="AN646" s="48" t="str" cm="1">
        <f t="array" ref="AN646">IFERROR(_xlfn.IFS(
AM646="MPR ISSUE","ACTIVE",
AM646="BSS Hardware Issue","ACTIVE",
AM646="Sites strategiques, MLL, Pylone, etc.","PASSIVE",
AM646="AKTIVCO DEFAUT GE &amp; POWER Cabinet","PASSIVE",
AM646="AKTIVCO Coupure ENEO &amp; Baisse de tension","PASSIVE",
AM646="Coupure ENEO &amp; Baisse de tension","PASSIVE",
AM646="Defaut GE &amp; POWER Cabinet","PASSIVE",
AM646="Sharing","PASSIVE",
AM646="Sites strategiques &amp; DataCenter","PASSIVE",
AM646="Exclu","Exclu",
AM646="SAT","ACTIVE",
AM646="SPARE-ISSUE","SPARE-ISSUE",
AM646="Fiber CAmtel","ACTIVE",
AM646="Fiber AOF","ACTIVE",
AM646="Projet OCM (HUAWEI)","PLANNED WORKS",
AM646="Projet OCM (NOKIA)","PLANNED WORKS",
AM646="ACCESS-ISSUE","ACCESS-ISSUE",
AM646="Projet OCM (ZTE, NOKIA, autres projets)","PLANNED WORKS",
AM646="No root CAuse","No root cause",
AM646="ODU HS","ACTIVE",
AM646="IP &amp; VLAN","ACTIVE",
AM646="Warehouse HUAWEI","SPARE-ISSUE",
AM646="SPARE-HS","SPARE-ISSUE",
AM646="Power Telco","ACTIVE", AM646="no impacts","no impacts"
),"")</f>
        <v>no impacts</v>
      </c>
      <c r="AO646" s="93" t="s">
        <v>5537</v>
      </c>
      <c r="AP646" s="101" t="str">
        <f t="shared" si="25"/>
        <v>EXN_139</v>
      </c>
      <c r="AR646" s="17" t="s">
        <v>5537</v>
      </c>
      <c r="AS646" s="7" t="s">
        <v>5537</v>
      </c>
      <c r="AT646" s="6"/>
      <c r="AU646" s="7"/>
      <c r="AV646" s="3" t="s">
        <v>5537</v>
      </c>
      <c r="AW646" s="18" t="s">
        <v>5537</v>
      </c>
      <c r="AX646" s="18" t="s">
        <v>5537</v>
      </c>
      <c r="AY646" s="18" t="s">
        <v>5537</v>
      </c>
      <c r="AZ646" s="18" t="s">
        <v>5537</v>
      </c>
      <c r="BA646" s="18" t="s">
        <v>5537</v>
      </c>
      <c r="BB646" s="18" t="s">
        <v>5537</v>
      </c>
      <c r="BC646" s="18" t="s">
        <v>5537</v>
      </c>
      <c r="BD646" s="18" t="s">
        <v>5537</v>
      </c>
      <c r="BE646" s="18" t="s">
        <v>5537</v>
      </c>
      <c r="BF646" s="18" t="s">
        <v>5537</v>
      </c>
      <c r="BG646" s="18" t="s">
        <v>5537</v>
      </c>
      <c r="BH646" s="18" t="s">
        <v>5537</v>
      </c>
      <c r="BI646" s="9" t="s">
        <v>5537</v>
      </c>
      <c r="BJ646" s="14"/>
      <c r="BK646" s="14" t="s">
        <v>5537</v>
      </c>
      <c r="BL646" s="14" t="str">
        <f>_xlfn.XLOOKUP(B646,'[4]cell downs 18042026 17h'!$B:$B,'[4]cell downs 18042026 17h'!$B:$B,"")</f>
        <v/>
      </c>
      <c r="BM646" s="14" t="str">
        <f>_xlfn.XLOOKUP(B646,'[5]Cells Huawei 19042026 15h'!$B:$B,'[5]Cells Huawei 19042026 15h'!$B:$B,"")</f>
        <v/>
      </c>
      <c r="BN646" s="9" t="str">
        <f>_xlfn.XLOOKUP(B646,'[6]cells down 19042026 9H40'!$B:$B,'[6]cells down 19042026 9H40'!$B:$B,"")</f>
        <v/>
      </c>
      <c r="BO646" s="9" t="s">
        <v>1254</v>
      </c>
      <c r="BP646" s="9" t="s">
        <v>5537</v>
      </c>
      <c r="BQ646" s="115"/>
    </row>
    <row r="647" spans="1:69" s="9" customFormat="1" x14ac:dyDescent="0.3">
      <c r="A647" s="1" t="s">
        <v>1749</v>
      </c>
      <c r="B647" s="8" t="s">
        <v>1750</v>
      </c>
      <c r="C647" s="3" t="str">
        <f>_xlfn.XLOOKUP(B647,'[1]daily break down'!$D:$D,'[1]daily break down'!$E:$E,"")</f>
        <v>ADAMAOUA</v>
      </c>
      <c r="D647" s="1" t="s">
        <v>11</v>
      </c>
      <c r="E647" s="1" t="s">
        <v>66</v>
      </c>
      <c r="F647" s="3" t="s">
        <v>90</v>
      </c>
      <c r="G647" s="1" t="s">
        <v>1751</v>
      </c>
      <c r="H647" s="33" t="str">
        <f>_xlfn.XLOOKUP(B647,[2]CALCULATION!$B:$B,[2]CALCULATION!$H:$H,"")</f>
        <v>NOKIA</v>
      </c>
      <c r="I647" s="28">
        <v>2.0513901506238972E-3</v>
      </c>
      <c r="J647" s="28">
        <v>0</v>
      </c>
      <c r="K647" s="28">
        <v>1.5045242377724869E-2</v>
      </c>
      <c r="L647" s="28">
        <v>0</v>
      </c>
      <c r="M647" s="28">
        <v>0</v>
      </c>
      <c r="N647" s="28">
        <v>0</v>
      </c>
      <c r="O647" s="28">
        <v>4.0397043315757997E-2</v>
      </c>
      <c r="P647" s="28">
        <v>0.12421202450420094</v>
      </c>
      <c r="Q647" s="28">
        <v>2.4740092291893539E-2</v>
      </c>
      <c r="R647" s="28">
        <v>0</v>
      </c>
      <c r="S647" s="94">
        <v>0</v>
      </c>
      <c r="T647" s="94">
        <f>_xlfn.XLOOKUP(B647,'[3]Nur des jours'!$B:$B,'[3]Nur des jours'!$U:$U,"")</f>
        <v>0</v>
      </c>
      <c r="U647" s="94">
        <v>0</v>
      </c>
      <c r="V647" s="94">
        <v>0.31658981312910739</v>
      </c>
      <c r="W647" s="94">
        <v>0</v>
      </c>
      <c r="X647" s="94">
        <v>1.1594813894832284E-3</v>
      </c>
      <c r="Y647" s="94">
        <v>0.54432260143274169</v>
      </c>
      <c r="Z647" s="94">
        <v>0</v>
      </c>
      <c r="AA647" s="94">
        <v>0</v>
      </c>
      <c r="AB647" s="94">
        <v>0</v>
      </c>
      <c r="AC647" s="94">
        <f>_xlfn.XLOOKUP(B647,'[3]Nur des jours'!$B:$B,'[3]Nur des jours'!$N:$N,"")</f>
        <v>1.0702905133692132E-3</v>
      </c>
      <c r="AD647" s="94">
        <v>1.0702905133692132E-3</v>
      </c>
      <c r="AE647" s="94">
        <v>0</v>
      </c>
      <c r="AF647" s="94">
        <v>3.1881255331449136E-3</v>
      </c>
      <c r="AG647" s="94">
        <v>0</v>
      </c>
      <c r="AH647" s="94">
        <v>1.0702905133692132E-3</v>
      </c>
      <c r="AI647" s="49" t="s">
        <v>5559</v>
      </c>
      <c r="AJ647" s="49"/>
      <c r="AK647" s="48" t="str" cm="1">
        <f t="array" ref="AK647">IFERROR(_xlfn.IFS(
AM647="MPR ISSUE","PDH",
AM647="BSS Hardware Issue","BSS",
AM647="Sites strategiques, MLL, Pylone, etc.","ENVTECH",
AM647="AKTIVCO DEFAUT GE &amp; POWER Cabinet","AKTIVCO",
AM647="AKTIVCO Coupure ENEO &amp; Baisse de tension","AKTIVCO GRID ONLY",
AM647="Coupure ENEO &amp; Baisse de tension","IHS GRID ONLY",
AM647="Defaut GE &amp; POWER Cabinet","IHS",
AM647="Sharing","Partners",
AM647="Sites strategiques &amp; DataCenter","SST &amp; DC",
AM647="Exclu","Exclu",
AM647="SAT","SAT",
AM647="SPARE-ISSUE","SPARE-ISSUE",
AM647="Fiber CAmtel","TRANS_FO_CAMTEL",
AM647="Fiber AOF","Fiber AOF",
AM647="Projet OCM (HUAWEI)","TRAVAUX-HUAWEI",
AM647="Projet OCM (NOKIA)","TRAVAUX-NOKIA",
AM647="ACCESS-ISSUE","ACCESS-ISSUE",
AM647="Projet OCM (ZTE, NOKIA, autres projets)","TRAVAUX OCM",
AM647="No root CAuse","No root cause",
AM647="ODU HS","PDH",
AM647="IP &amp; VLAN","PDH",
AM647="Warehouse HUAWEI","SPARE-ISSUE",
AM647="SPARE-HS","SPARE-ISSUE",
AM647="Power Telco","BSS",AM647="no impacts","no impacts"
),"")</f>
        <v>no impacts</v>
      </c>
      <c r="AL647" s="48" t="str" cm="1">
        <f t="array" ref="AL647">IFERROR(_xlfn.IFS(
AM647="MPR ISSUE","TX ISSUE",
AM647="BSS Hardware Issue","RAN ISSUE",
AM647="Sites strategiques, MLL, Pylone, etc.","ENVTECH",
AM647="AKTIVCO DEFAUT GE &amp; POWER Cabinet","POWER ISSUE",
AM647="AKTIVCO Coupure ENEO &amp; Baisse de tension","POWER ISSUE",
AM647="Coupure ENEO &amp; Baisse de tension","POWER ISSUE",
AM647="Defaut GE &amp; POWER Cabinet","POWER ISSUE",
AM647="Sharing","POWER ISSUE",
AM647="Sites strategiques &amp; DataCenter","POWER ISSUE",
AM647="Exclu","Exclu",
AM647="SAT","TX ISSUE",
AM647="SPARE-ISSUE","SPARE-ISSUE",
AM647="Fiber CAmtel","TX ISSUE",
AM647="Fiber AOF","TX ISSUE",
AM647="Projet OCM (HUAWEI)","TRAVAUX-HUAWEI",
AM647="Projet OCM (NOKIA)","TRAVAUX -NOKIA",
AM647="ACCESS-ISSUE","ACCESS-ISSUE",
AM647="Projet OCM (ZTE, NOKIA, autres projets)","TRAVAUX OCM",
AM647="No root CAuse","No root cause",
AM647="ODU HS","TX ISSUE",
AM647="IP &amp; VLAN","TX ISSUE",
AM647="Warehouse HUAWEI","SPARE-ISSUE",
AM647="SPARE-HS","SPARE-ISSUE",
AM647="Power Telco","RAN ISSUE",AM647="no impacts","no impacts"
),"")</f>
        <v>no impacts</v>
      </c>
      <c r="AM647" s="67" t="s">
        <v>5605</v>
      </c>
      <c r="AN647" s="48" t="str" cm="1">
        <f t="array" ref="AN647">IFERROR(_xlfn.IFS(
AM647="MPR ISSUE","ACTIVE",
AM647="BSS Hardware Issue","ACTIVE",
AM647="Sites strategiques, MLL, Pylone, etc.","PASSIVE",
AM647="AKTIVCO DEFAUT GE &amp; POWER Cabinet","PASSIVE",
AM647="AKTIVCO Coupure ENEO &amp; Baisse de tension","PASSIVE",
AM647="Coupure ENEO &amp; Baisse de tension","PASSIVE",
AM647="Defaut GE &amp; POWER Cabinet","PASSIVE",
AM647="Sharing","PASSIVE",
AM647="Sites strategiques &amp; DataCenter","PASSIVE",
AM647="Exclu","Exclu",
AM647="SAT","ACTIVE",
AM647="SPARE-ISSUE","SPARE-ISSUE",
AM647="Fiber CAmtel","ACTIVE",
AM647="Fiber AOF","ACTIVE",
AM647="Projet OCM (HUAWEI)","PLANNED WORKS",
AM647="Projet OCM (NOKIA)","PLANNED WORKS",
AM647="ACCESS-ISSUE","ACCESS-ISSUE",
AM647="Projet OCM (ZTE, NOKIA, autres projets)","PLANNED WORKS",
AM647="No root CAuse","No root cause",
AM647="ODU HS","ACTIVE",
AM647="IP &amp; VLAN","ACTIVE",
AM647="Warehouse HUAWEI","SPARE-ISSUE",
AM647="SPARE-HS","SPARE-ISSUE",
AM647="Power Telco","ACTIVE", AM647="no impacts","no impacts"
),"")</f>
        <v>no impacts</v>
      </c>
      <c r="AO647" s="93" t="s">
        <v>5537</v>
      </c>
      <c r="AP647" s="101" t="str">
        <f t="shared" si="25"/>
        <v>ADM_043</v>
      </c>
      <c r="AR647" s="17" t="s">
        <v>5537</v>
      </c>
      <c r="AS647" s="7" t="s">
        <v>5537</v>
      </c>
      <c r="AT647" s="6"/>
      <c r="AU647" s="7"/>
      <c r="AV647" s="3" t="s">
        <v>5537</v>
      </c>
      <c r="AW647" s="18" t="s">
        <v>5537</v>
      </c>
      <c r="AX647" s="18" t="s">
        <v>5537</v>
      </c>
      <c r="AY647" s="18" t="s">
        <v>5537</v>
      </c>
      <c r="AZ647" s="18" t="s">
        <v>5537</v>
      </c>
      <c r="BA647" s="18" t="s">
        <v>5537</v>
      </c>
      <c r="BB647" s="18" t="s">
        <v>5537</v>
      </c>
      <c r="BC647" s="18" t="s">
        <v>5537</v>
      </c>
      <c r="BD647" s="18" t="s">
        <v>5537</v>
      </c>
      <c r="BE647" s="18" t="s">
        <v>5537</v>
      </c>
      <c r="BF647" s="18" t="s">
        <v>5537</v>
      </c>
      <c r="BG647" s="18" t="s">
        <v>5537</v>
      </c>
      <c r="BH647" s="18" t="s">
        <v>5537</v>
      </c>
      <c r="BI647" s="9" t="s">
        <v>5537</v>
      </c>
      <c r="BJ647" s="14"/>
      <c r="BK647" s="14" t="s">
        <v>5537</v>
      </c>
      <c r="BL647" s="14" t="str">
        <f>_xlfn.XLOOKUP(B647,'[4]cell downs 18042026 17h'!$B:$B,'[4]cell downs 18042026 17h'!$B:$B,"")</f>
        <v/>
      </c>
      <c r="BM647" s="14" t="str">
        <f>_xlfn.XLOOKUP(B647,'[5]Cells Huawei 19042026 15h'!$B:$B,'[5]Cells Huawei 19042026 15h'!$B:$B,"")</f>
        <v/>
      </c>
      <c r="BN647" s="9" t="str">
        <f>_xlfn.XLOOKUP(B647,'[6]cells down 19042026 9H40'!$B:$B,'[6]cells down 19042026 9H40'!$B:$B,"")</f>
        <v/>
      </c>
      <c r="BO647" s="9" t="s">
        <v>1750</v>
      </c>
      <c r="BP647" s="9" t="s">
        <v>12</v>
      </c>
      <c r="BQ647" s="115"/>
    </row>
    <row r="648" spans="1:69" s="9" customFormat="1" x14ac:dyDescent="0.3">
      <c r="A648" s="1" t="s">
        <v>965</v>
      </c>
      <c r="B648" s="8" t="s">
        <v>966</v>
      </c>
      <c r="C648" s="3" t="str">
        <f>_xlfn.XLOOKUP(B648,'[1]daily break down'!$D:$D,'[1]daily break down'!$E:$E,"")</f>
        <v>SUD-OUEST</v>
      </c>
      <c r="D648" s="1" t="s">
        <v>11</v>
      </c>
      <c r="E648" s="1" t="s">
        <v>12</v>
      </c>
      <c r="F648" s="3" t="s">
        <v>13</v>
      </c>
      <c r="G648" s="1" t="s">
        <v>106</v>
      </c>
      <c r="H648" s="32" t="str">
        <f>_xlfn.XLOOKUP(B648,[2]CALCULATION!$B:$B,[2]CALCULATION!$H:$H,"")</f>
        <v>Huawei</v>
      </c>
      <c r="I648" s="28">
        <v>0</v>
      </c>
      <c r="J648" s="28">
        <v>0</v>
      </c>
      <c r="K648" s="28">
        <v>8.9175391586979543E-5</v>
      </c>
      <c r="L648" s="28">
        <v>3.9927389829154212</v>
      </c>
      <c r="M648" s="28">
        <v>6.2422774110885678E-4</v>
      </c>
      <c r="N648" s="28">
        <v>2.6752617476093858E-3</v>
      </c>
      <c r="O648" s="28">
        <v>1.0701046990437544E-3</v>
      </c>
      <c r="P648" s="28">
        <v>0</v>
      </c>
      <c r="Q648" s="28">
        <v>1.8726832233265705E-3</v>
      </c>
      <c r="R648" s="28">
        <v>2.6752617476093862E-3</v>
      </c>
      <c r="S648" s="94">
        <v>2.675261747609386E-4</v>
      </c>
      <c r="T648" s="94">
        <f>_xlfn.XLOOKUP(B648,'[3]Nur des jours'!$B:$B,'[3]Nur des jours'!$U:$U,"")</f>
        <v>1.4268062653916727E-3</v>
      </c>
      <c r="U648" s="94">
        <v>0</v>
      </c>
      <c r="V648" s="94">
        <v>1.0701046990437543E-2</v>
      </c>
      <c r="W648" s="94">
        <v>1.4268062653916727E-3</v>
      </c>
      <c r="X648" s="94">
        <v>8.9175391586979543E-5</v>
      </c>
      <c r="Y648" s="94">
        <v>1.3376308738046929E-3</v>
      </c>
      <c r="Z648" s="94">
        <v>4.5479449709359566E-3</v>
      </c>
      <c r="AA648" s="94">
        <v>1.3376308738046931E-3</v>
      </c>
      <c r="AB648" s="94">
        <v>1.0701046990437544E-3</v>
      </c>
      <c r="AC648" s="94">
        <f>_xlfn.XLOOKUP(B648,'[3]Nur des jours'!$B:$B,'[3]Nur des jours'!$N:$N,"")</f>
        <v>1.0701046990437544E-3</v>
      </c>
      <c r="AD648" s="94">
        <v>1.0701046990437544E-3</v>
      </c>
      <c r="AE648" s="94">
        <v>0</v>
      </c>
      <c r="AF648" s="94">
        <v>3.1875720391280845E-3</v>
      </c>
      <c r="AG648" s="94">
        <v>0</v>
      </c>
      <c r="AH648" s="94">
        <v>1.0701046990437544E-3</v>
      </c>
      <c r="AI648" s="49" t="s">
        <v>5559</v>
      </c>
      <c r="AJ648" s="49"/>
      <c r="AK648" s="48" t="str" cm="1">
        <f t="array" ref="AK648">IFERROR(_xlfn.IFS(
AM648="MPR ISSUE","PDH",
AM648="BSS Hardware Issue","BSS",
AM648="Sites strategiques, MLL, Pylone, etc.","ENVTECH",
AM648="AKTIVCO DEFAUT GE &amp; POWER Cabinet","AKTIVCO",
AM648="AKTIVCO Coupure ENEO &amp; Baisse de tension","AKTIVCO GRID ONLY",
AM648="Coupure ENEO &amp; Baisse de tension","IHS GRID ONLY",
AM648="Defaut GE &amp; POWER Cabinet","IHS",
AM648="Sharing","Partners",
AM648="Sites strategiques &amp; DataCenter","SST &amp; DC",
AM648="Exclu","Exclu",
AM648="SAT","SAT",
AM648="SPARE-ISSUE","SPARE-ISSUE",
AM648="Fiber CAmtel","TRANS_FO_CAMTEL",
AM648="Fiber AOF","Fiber AOF",
AM648="Projet OCM (HUAWEI)","TRAVAUX-HUAWEI",
AM648="Projet OCM (NOKIA)","TRAVAUX-NOKIA",
AM648="ACCESS-ISSUE","ACCESS-ISSUE",
AM648="Projet OCM (ZTE, NOKIA, autres projets)","TRAVAUX OCM",
AM648="No root CAuse","No root cause",
AM648="ODU HS","PDH",
AM648="IP &amp; VLAN","PDH",
AM648="Warehouse HUAWEI","SPARE-ISSUE",
AM648="SPARE-HS","SPARE-ISSUE",
AM648="Power Telco","BSS",AM648="no impacts","no impacts"
),"")</f>
        <v>no impacts</v>
      </c>
      <c r="AL648" s="48" t="str" cm="1">
        <f t="array" ref="AL648">IFERROR(_xlfn.IFS(
AM648="MPR ISSUE","TX ISSUE",
AM648="BSS Hardware Issue","RAN ISSUE",
AM648="Sites strategiques, MLL, Pylone, etc.","ENVTECH",
AM648="AKTIVCO DEFAUT GE &amp; POWER Cabinet","POWER ISSUE",
AM648="AKTIVCO Coupure ENEO &amp; Baisse de tension","POWER ISSUE",
AM648="Coupure ENEO &amp; Baisse de tension","POWER ISSUE",
AM648="Defaut GE &amp; POWER Cabinet","POWER ISSUE",
AM648="Sharing","POWER ISSUE",
AM648="Sites strategiques &amp; DataCenter","POWER ISSUE",
AM648="Exclu","Exclu",
AM648="SAT","TX ISSUE",
AM648="SPARE-ISSUE","SPARE-ISSUE",
AM648="Fiber CAmtel","TX ISSUE",
AM648="Fiber AOF","TX ISSUE",
AM648="Projet OCM (HUAWEI)","TRAVAUX-HUAWEI",
AM648="Projet OCM (NOKIA)","TRAVAUX -NOKIA",
AM648="ACCESS-ISSUE","ACCESS-ISSUE",
AM648="Projet OCM (ZTE, NOKIA, autres projets)","TRAVAUX OCM",
AM648="No root CAuse","No root cause",
AM648="ODU HS","TX ISSUE",
AM648="IP &amp; VLAN","TX ISSUE",
AM648="Warehouse HUAWEI","SPARE-ISSUE",
AM648="SPARE-HS","SPARE-ISSUE",
AM648="Power Telco","RAN ISSUE",AM648="no impacts","no impacts"
),"")</f>
        <v>no impacts</v>
      </c>
      <c r="AM648" s="67" t="s">
        <v>5605</v>
      </c>
      <c r="AN648" s="48" t="str" cm="1">
        <f t="array" ref="AN648">IFERROR(_xlfn.IFS(
AM648="MPR ISSUE","ACTIVE",
AM648="BSS Hardware Issue","ACTIVE",
AM648="Sites strategiques, MLL, Pylone, etc.","PASSIVE",
AM648="AKTIVCO DEFAUT GE &amp; POWER Cabinet","PASSIVE",
AM648="AKTIVCO Coupure ENEO &amp; Baisse de tension","PASSIVE",
AM648="Coupure ENEO &amp; Baisse de tension","PASSIVE",
AM648="Defaut GE &amp; POWER Cabinet","PASSIVE",
AM648="Sharing","PASSIVE",
AM648="Sites strategiques &amp; DataCenter","PASSIVE",
AM648="Exclu","Exclu",
AM648="SAT","ACTIVE",
AM648="SPARE-ISSUE","SPARE-ISSUE",
AM648="Fiber CAmtel","ACTIVE",
AM648="Fiber AOF","ACTIVE",
AM648="Projet OCM (HUAWEI)","PLANNED WORKS",
AM648="Projet OCM (NOKIA)","PLANNED WORKS",
AM648="ACCESS-ISSUE","ACCESS-ISSUE",
AM648="Projet OCM (ZTE, NOKIA, autres projets)","PLANNED WORKS",
AM648="No root CAuse","No root cause",
AM648="ODU HS","ACTIVE",
AM648="IP &amp; VLAN","ACTIVE",
AM648="Warehouse HUAWEI","SPARE-ISSUE",
AM648="SPARE-HS","SPARE-ISSUE",
AM648="Power Telco","ACTIVE", AM648="no impacts","no impacts"
),"")</f>
        <v>no impacts</v>
      </c>
      <c r="AO648" s="93" t="s">
        <v>5537</v>
      </c>
      <c r="AP648" s="101" t="str">
        <f t="shared" si="25"/>
        <v>SUO_217</v>
      </c>
      <c r="AR648" s="17" t="s">
        <v>5537</v>
      </c>
      <c r="AS648" s="7" t="s">
        <v>5537</v>
      </c>
      <c r="AT648" s="6"/>
      <c r="AU648" s="7"/>
      <c r="AV648" s="3" t="s">
        <v>5537</v>
      </c>
      <c r="AW648" s="18" t="s">
        <v>5537</v>
      </c>
      <c r="AX648" s="18" t="s">
        <v>5537</v>
      </c>
      <c r="AY648" s="18" t="s">
        <v>5537</v>
      </c>
      <c r="AZ648" s="18" t="s">
        <v>5537</v>
      </c>
      <c r="BA648" s="18" t="s">
        <v>5537</v>
      </c>
      <c r="BB648" s="18" t="s">
        <v>5537</v>
      </c>
      <c r="BC648" s="18" t="s">
        <v>5537</v>
      </c>
      <c r="BD648" s="18" t="s">
        <v>5537</v>
      </c>
      <c r="BE648" s="18" t="s">
        <v>5537</v>
      </c>
      <c r="BF648" s="18" t="s">
        <v>5537</v>
      </c>
      <c r="BG648" s="18" t="s">
        <v>5537</v>
      </c>
      <c r="BH648" s="18" t="s">
        <v>5537</v>
      </c>
      <c r="BI648" s="9" t="s">
        <v>5537</v>
      </c>
      <c r="BJ648" s="14"/>
      <c r="BK648" s="14" t="s">
        <v>5537</v>
      </c>
      <c r="BL648" s="14" t="str">
        <f>_xlfn.XLOOKUP(B648,'[4]cell downs 18042026 17h'!$B:$B,'[4]cell downs 18042026 17h'!$B:$B,"")</f>
        <v/>
      </c>
      <c r="BM648" s="14" t="str">
        <f>_xlfn.XLOOKUP(B648,'[5]Cells Huawei 19042026 15h'!$B:$B,'[5]Cells Huawei 19042026 15h'!$B:$B,"")</f>
        <v/>
      </c>
      <c r="BN648" s="9" t="str">
        <f>_xlfn.XLOOKUP(B648,'[6]cells down 19042026 9H40'!$B:$B,'[6]cells down 19042026 9H40'!$B:$B,"")</f>
        <v/>
      </c>
      <c r="BO648" s="9" t="s">
        <v>966</v>
      </c>
      <c r="BP648" s="9" t="s">
        <v>1129</v>
      </c>
      <c r="BQ648" s="115"/>
    </row>
    <row r="649" spans="1:69" s="9" customFormat="1" x14ac:dyDescent="0.3">
      <c r="A649" s="1" t="s">
        <v>739</v>
      </c>
      <c r="B649" s="8" t="s">
        <v>740</v>
      </c>
      <c r="C649" s="3" t="str">
        <f>_xlfn.XLOOKUP(B649,'[1]daily break down'!$D:$D,'[1]daily break down'!$E:$E,"")</f>
        <v>Maroua</v>
      </c>
      <c r="D649" s="1" t="s">
        <v>21</v>
      </c>
      <c r="E649" s="1" t="s">
        <v>80</v>
      </c>
      <c r="F649" s="3" t="s">
        <v>55</v>
      </c>
      <c r="G649" s="1" t="s">
        <v>84</v>
      </c>
      <c r="H649" s="32" t="str">
        <f>_xlfn.XLOOKUP(B649,[2]CALCULATION!$B:$B,[2]CALCULATION!$H:$H,"")</f>
        <v>Huawei</v>
      </c>
      <c r="I649" s="28">
        <v>0</v>
      </c>
      <c r="J649" s="28">
        <v>0</v>
      </c>
      <c r="K649" s="28">
        <v>0</v>
      </c>
      <c r="L649" s="28">
        <v>0</v>
      </c>
      <c r="M649" s="28">
        <v>0.15712703997625793</v>
      </c>
      <c r="N649" s="28">
        <v>0</v>
      </c>
      <c r="O649" s="28">
        <v>0</v>
      </c>
      <c r="P649" s="28">
        <v>0</v>
      </c>
      <c r="Q649" s="28">
        <v>0</v>
      </c>
      <c r="R649" s="28">
        <v>0</v>
      </c>
      <c r="S649" s="94">
        <v>0</v>
      </c>
      <c r="T649" s="94">
        <f>_xlfn.XLOOKUP(B649,'[3]Nur des jours'!$B:$B,'[3]Nur des jours'!$U:$U,"")</f>
        <v>2.675261747609386E-4</v>
      </c>
      <c r="U649" s="94">
        <v>0</v>
      </c>
      <c r="V649" s="94">
        <v>0</v>
      </c>
      <c r="W649" s="94">
        <v>2.675261747609386E-4</v>
      </c>
      <c r="X649" s="94">
        <v>2.8536125307833454E-3</v>
      </c>
      <c r="Y649" s="94">
        <v>2.4077355728484469E-3</v>
      </c>
      <c r="Z649" s="94">
        <v>2.675261747609386E-4</v>
      </c>
      <c r="AA649" s="94">
        <v>5.3505234952187721E-4</v>
      </c>
      <c r="AB649" s="94">
        <v>8.0257852428281603E-4</v>
      </c>
      <c r="AC649" s="94">
        <f>_xlfn.XLOOKUP(B649,'[3]Nur des jours'!$B:$B,'[3]Nur des jours'!$N:$N,"")</f>
        <v>1.0701046990437544E-3</v>
      </c>
      <c r="AD649" s="94">
        <v>1.0701046990437544E-3</v>
      </c>
      <c r="AE649" s="94">
        <v>0</v>
      </c>
      <c r="AF649" s="94">
        <v>3.1875720391280845E-3</v>
      </c>
      <c r="AG649" s="94">
        <v>0</v>
      </c>
      <c r="AH649" s="94">
        <v>1.0701046990437544E-3</v>
      </c>
      <c r="AI649" s="49" t="s">
        <v>5559</v>
      </c>
      <c r="AJ649" s="49"/>
      <c r="AK649" s="48" t="str" cm="1">
        <f t="array" ref="AK649">IFERROR(_xlfn.IFS(
AM649="MPR ISSUE","PDH",
AM649="BSS Hardware Issue","BSS",
AM649="Sites strategiques, MLL, Pylone, etc.","ENVTECH",
AM649="AKTIVCO DEFAUT GE &amp; POWER Cabinet","AKTIVCO",
AM649="AKTIVCO Coupure ENEO &amp; Baisse de tension","AKTIVCO GRID ONLY",
AM649="Coupure ENEO &amp; Baisse de tension","IHS GRID ONLY",
AM649="Defaut GE &amp; POWER Cabinet","IHS",
AM649="Sharing","Partners",
AM649="Sites strategiques &amp; DataCenter","SST &amp; DC",
AM649="Exclu","Exclu",
AM649="SAT","SAT",
AM649="SPARE-ISSUE","SPARE-ISSUE",
AM649="Fiber CAmtel","TRANS_FO_CAMTEL",
AM649="Fiber AOF","Fiber AOF",
AM649="Projet OCM (HUAWEI)","TRAVAUX-HUAWEI",
AM649="Projet OCM (NOKIA)","TRAVAUX-NOKIA",
AM649="ACCESS-ISSUE","ACCESS-ISSUE",
AM649="Projet OCM (ZTE, NOKIA, autres projets)","TRAVAUX OCM",
AM649="No root CAuse","No root cause",
AM649="ODU HS","PDH",
AM649="IP &amp; VLAN","PDH",
AM649="Warehouse HUAWEI","SPARE-ISSUE",
AM649="SPARE-HS","SPARE-ISSUE",
AM649="Power Telco","BSS",AM649="no impacts","no impacts"
),"")</f>
        <v>no impacts</v>
      </c>
      <c r="AL649" s="48" t="str" cm="1">
        <f t="array" ref="AL649">IFERROR(_xlfn.IFS(
AM649="MPR ISSUE","TX ISSUE",
AM649="BSS Hardware Issue","RAN ISSUE",
AM649="Sites strategiques, MLL, Pylone, etc.","ENVTECH",
AM649="AKTIVCO DEFAUT GE &amp; POWER Cabinet","POWER ISSUE",
AM649="AKTIVCO Coupure ENEO &amp; Baisse de tension","POWER ISSUE",
AM649="Coupure ENEO &amp; Baisse de tension","POWER ISSUE",
AM649="Defaut GE &amp; POWER Cabinet","POWER ISSUE",
AM649="Sharing","POWER ISSUE",
AM649="Sites strategiques &amp; DataCenter","POWER ISSUE",
AM649="Exclu","Exclu",
AM649="SAT","TX ISSUE",
AM649="SPARE-ISSUE","SPARE-ISSUE",
AM649="Fiber CAmtel","TX ISSUE",
AM649="Fiber AOF","TX ISSUE",
AM649="Projet OCM (HUAWEI)","TRAVAUX-HUAWEI",
AM649="Projet OCM (NOKIA)","TRAVAUX -NOKIA",
AM649="ACCESS-ISSUE","ACCESS-ISSUE",
AM649="Projet OCM (ZTE, NOKIA, autres projets)","TRAVAUX OCM",
AM649="No root CAuse","No root cause",
AM649="ODU HS","TX ISSUE",
AM649="IP &amp; VLAN","TX ISSUE",
AM649="Warehouse HUAWEI","SPARE-ISSUE",
AM649="SPARE-HS","SPARE-ISSUE",
AM649="Power Telco","RAN ISSUE",AM649="no impacts","no impacts"
),"")</f>
        <v>no impacts</v>
      </c>
      <c r="AM649" s="67" t="s">
        <v>5605</v>
      </c>
      <c r="AN649" s="48" t="str" cm="1">
        <f t="array" ref="AN649">IFERROR(_xlfn.IFS(
AM649="MPR ISSUE","ACTIVE",
AM649="BSS Hardware Issue","ACTIVE",
AM649="Sites strategiques, MLL, Pylone, etc.","PASSIVE",
AM649="AKTIVCO DEFAUT GE &amp; POWER Cabinet","PASSIVE",
AM649="AKTIVCO Coupure ENEO &amp; Baisse de tension","PASSIVE",
AM649="Coupure ENEO &amp; Baisse de tension","PASSIVE",
AM649="Defaut GE &amp; POWER Cabinet","PASSIVE",
AM649="Sharing","PASSIVE",
AM649="Sites strategiques &amp; DataCenter","PASSIVE",
AM649="Exclu","Exclu",
AM649="SAT","ACTIVE",
AM649="SPARE-ISSUE","SPARE-ISSUE",
AM649="Fiber CAmtel","ACTIVE",
AM649="Fiber AOF","ACTIVE",
AM649="Projet OCM (HUAWEI)","PLANNED WORKS",
AM649="Projet OCM (NOKIA)","PLANNED WORKS",
AM649="ACCESS-ISSUE","ACCESS-ISSUE",
AM649="Projet OCM (ZTE, NOKIA, autres projets)","PLANNED WORKS",
AM649="No root CAuse","No root cause",
AM649="ODU HS","ACTIVE",
AM649="IP &amp; VLAN","ACTIVE",
AM649="Warehouse HUAWEI","SPARE-ISSUE",
AM649="SPARE-HS","SPARE-ISSUE",
AM649="Power Telco","ACTIVE", AM649="no impacts","no impacts"
),"")</f>
        <v>no impacts</v>
      </c>
      <c r="AO649" s="93" t="s">
        <v>5537</v>
      </c>
      <c r="AP649" s="101" t="str">
        <f t="shared" si="25"/>
        <v>EXN_204</v>
      </c>
      <c r="AR649" s="17" t="s">
        <v>5537</v>
      </c>
      <c r="AS649" s="7" t="s">
        <v>5537</v>
      </c>
      <c r="AT649" s="6"/>
      <c r="AU649" s="7"/>
      <c r="AV649" s="3" t="s">
        <v>5537</v>
      </c>
      <c r="AW649" s="18" t="s">
        <v>5537</v>
      </c>
      <c r="AX649" s="18" t="s">
        <v>5537</v>
      </c>
      <c r="AY649" s="18" t="s">
        <v>5537</v>
      </c>
      <c r="AZ649" s="18" t="s">
        <v>5537</v>
      </c>
      <c r="BA649" s="18" t="s">
        <v>5537</v>
      </c>
      <c r="BB649" s="18" t="s">
        <v>5537</v>
      </c>
      <c r="BC649" s="18" t="s">
        <v>5537</v>
      </c>
      <c r="BD649" s="18" t="s">
        <v>5537</v>
      </c>
      <c r="BE649" s="18" t="s">
        <v>5537</v>
      </c>
      <c r="BF649" s="18" t="s">
        <v>5537</v>
      </c>
      <c r="BG649" s="18" t="s">
        <v>5537</v>
      </c>
      <c r="BH649" s="18" t="s">
        <v>5537</v>
      </c>
      <c r="BI649" s="9" t="s">
        <v>5537</v>
      </c>
      <c r="BJ649" s="14"/>
      <c r="BK649" s="14" t="s">
        <v>5537</v>
      </c>
      <c r="BL649" s="14" t="str">
        <f>_xlfn.XLOOKUP(B649,'[4]cell downs 18042026 17h'!$B:$B,'[4]cell downs 18042026 17h'!$B:$B,"")</f>
        <v/>
      </c>
      <c r="BM649" s="14" t="str">
        <f>_xlfn.XLOOKUP(B649,'[5]Cells Huawei 19042026 15h'!$B:$B,'[5]Cells Huawei 19042026 15h'!$B:$B,"")</f>
        <v/>
      </c>
      <c r="BN649" s="9" t="str">
        <f>_xlfn.XLOOKUP(B649,'[6]cells down 19042026 9H40'!$B:$B,'[6]cells down 19042026 9H40'!$B:$B,"")</f>
        <v/>
      </c>
      <c r="BO649" s="9" t="s">
        <v>5537</v>
      </c>
      <c r="BP649" s="9" t="s">
        <v>594</v>
      </c>
      <c r="BQ649" s="115"/>
    </row>
    <row r="650" spans="1:69" s="9" customFormat="1" x14ac:dyDescent="0.3">
      <c r="A650" s="3" t="s">
        <v>1757</v>
      </c>
      <c r="B650" s="25" t="s">
        <v>1758</v>
      </c>
      <c r="C650" s="3" t="str">
        <f>_xlfn.XLOOKUP(B650,'[1]daily break down'!$D:$D,'[1]daily break down'!$E:$E,"")</f>
        <v>CENTRE</v>
      </c>
      <c r="D650" s="3" t="s">
        <v>11</v>
      </c>
      <c r="E650" s="3" t="s">
        <v>96</v>
      </c>
      <c r="F650" s="3" t="s">
        <v>37</v>
      </c>
      <c r="G650" s="3" t="s">
        <v>1757</v>
      </c>
      <c r="H650" s="33" t="str">
        <f>_xlfn.XLOOKUP(B650,[2]CALCULATION!$B:$B,[2]CALCULATION!$H:$H,"")</f>
        <v>NOKIA</v>
      </c>
      <c r="I650" s="28">
        <v>3.0319633139573223E-3</v>
      </c>
      <c r="J650" s="28">
        <v>1.3031199972605316</v>
      </c>
      <c r="K650" s="28">
        <v>2.3362045856453149</v>
      </c>
      <c r="L650" s="28">
        <v>4.5484673339892139E-2</v>
      </c>
      <c r="M650" s="28">
        <v>1.5508719892904157</v>
      </c>
      <c r="N650" s="28">
        <v>4.7953401221709491E-2</v>
      </c>
      <c r="O650" s="28">
        <v>6.2355530930299004E-2</v>
      </c>
      <c r="P650" s="28">
        <v>0.19066403833569676</v>
      </c>
      <c r="Q650" s="28">
        <v>0.51015419289478792</v>
      </c>
      <c r="R650" s="28">
        <v>0</v>
      </c>
      <c r="S650" s="94">
        <v>2.9531913809665937</v>
      </c>
      <c r="T650" s="94">
        <f>_xlfn.XLOOKUP(B650,'[3]Nur des jours'!$B:$B,'[3]Nur des jours'!$U:$U,"")</f>
        <v>3.4906499774163611</v>
      </c>
      <c r="U650" s="94">
        <v>1.8726832233265207E-3</v>
      </c>
      <c r="V650" s="94">
        <v>2.8946332109133559</v>
      </c>
      <c r="W650" s="94">
        <v>3.4906499774163611</v>
      </c>
      <c r="X650" s="94">
        <v>3.7453664466530413E-3</v>
      </c>
      <c r="Y650" s="94">
        <v>3.6842561322419103</v>
      </c>
      <c r="Z650" s="94">
        <v>0</v>
      </c>
      <c r="AA650" s="94">
        <v>0</v>
      </c>
      <c r="AB650" s="94">
        <v>3.5670156634803098E-4</v>
      </c>
      <c r="AC650" s="94">
        <f>_xlfn.XLOOKUP(B650,'[3]Nur des jours'!$B:$B,'[3]Nur des jours'!$N:$N,"")</f>
        <v>1.0701046990435794E-3</v>
      </c>
      <c r="AD650" s="94">
        <v>1.0701046990435794E-3</v>
      </c>
      <c r="AE650" s="94">
        <v>0</v>
      </c>
      <c r="AF650" s="94">
        <v>3.1875720391275632E-3</v>
      </c>
      <c r="AG650" s="94">
        <v>0</v>
      </c>
      <c r="AH650" s="94">
        <v>1.0701046990435794E-3</v>
      </c>
      <c r="AI650" s="49" t="s">
        <v>5559</v>
      </c>
      <c r="AJ650" s="49"/>
      <c r="AK650" s="48" t="str" cm="1">
        <f t="array" ref="AK650">IFERROR(_xlfn.IFS(
AM650="MPR ISSUE","PDH",
AM650="BSS Hardware Issue","BSS",
AM650="Sites strategiques, MLL, Pylone, etc.","ENVTECH",
AM650="AKTIVCO DEFAUT GE &amp; POWER Cabinet","AKTIVCO",
AM650="AKTIVCO Coupure ENEO &amp; Baisse de tension","AKTIVCO GRID ONLY",
AM650="Coupure ENEO &amp; Baisse de tension","IHS GRID ONLY",
AM650="Defaut GE &amp; POWER Cabinet","IHS",
AM650="Sharing","Partners",
AM650="Sites strategiques &amp; DataCenter","SST &amp; DC",
AM650="Exclu","Exclu",
AM650="SAT","SAT",
AM650="SPARE-ISSUE","SPARE-ISSUE",
AM650="Fiber CAmtel","TRANS_FO_CAMTEL",
AM650="Fiber AOF","Fiber AOF",
AM650="Projet OCM (HUAWEI)","TRAVAUX-HUAWEI",
AM650="Projet OCM (NOKIA)","TRAVAUX-NOKIA",
AM650="ACCESS-ISSUE","ACCESS-ISSUE",
AM650="Projet OCM (ZTE, NOKIA, autres projets)","TRAVAUX OCM",
AM650="No root CAuse","No root cause",
AM650="ODU HS","PDH",
AM650="IP &amp; VLAN","PDH",
AM650="Warehouse HUAWEI","SPARE-ISSUE",
AM650="SPARE-HS","SPARE-ISSUE",
AM650="Power Telco","BSS",AM650="no impacts","no impacts"
),"")</f>
        <v>no impacts</v>
      </c>
      <c r="AL650" s="48" t="str" cm="1">
        <f t="array" ref="AL650">IFERROR(_xlfn.IFS(
AM650="MPR ISSUE","TX ISSUE",
AM650="BSS Hardware Issue","RAN ISSUE",
AM650="Sites strategiques, MLL, Pylone, etc.","ENVTECH",
AM650="AKTIVCO DEFAUT GE &amp; POWER Cabinet","POWER ISSUE",
AM650="AKTIVCO Coupure ENEO &amp; Baisse de tension","POWER ISSUE",
AM650="Coupure ENEO &amp; Baisse de tension","POWER ISSUE",
AM650="Defaut GE &amp; POWER Cabinet","POWER ISSUE",
AM650="Sharing","POWER ISSUE",
AM650="Sites strategiques &amp; DataCenter","POWER ISSUE",
AM650="Exclu","Exclu",
AM650="SAT","TX ISSUE",
AM650="SPARE-ISSUE","SPARE-ISSUE",
AM650="Fiber CAmtel","TX ISSUE",
AM650="Fiber AOF","TX ISSUE",
AM650="Projet OCM (HUAWEI)","TRAVAUX-HUAWEI",
AM650="Projet OCM (NOKIA)","TRAVAUX -NOKIA",
AM650="ACCESS-ISSUE","ACCESS-ISSUE",
AM650="Projet OCM (ZTE, NOKIA, autres projets)","TRAVAUX OCM",
AM650="No root CAuse","No root cause",
AM650="ODU HS","TX ISSUE",
AM650="IP &amp; VLAN","TX ISSUE",
AM650="Warehouse HUAWEI","SPARE-ISSUE",
AM650="SPARE-HS","SPARE-ISSUE",
AM650="Power Telco","RAN ISSUE",AM650="no impacts","no impacts"
),"")</f>
        <v>no impacts</v>
      </c>
      <c r="AM650" s="67" t="s">
        <v>5605</v>
      </c>
      <c r="AN650" s="48" t="str" cm="1">
        <f t="array" ref="AN650">IFERROR(_xlfn.IFS(
AM650="MPR ISSUE","ACTIVE",
AM650="BSS Hardware Issue","ACTIVE",
AM650="Sites strategiques, MLL, Pylone, etc.","PASSIVE",
AM650="AKTIVCO DEFAUT GE &amp; POWER Cabinet","PASSIVE",
AM650="AKTIVCO Coupure ENEO &amp; Baisse de tension","PASSIVE",
AM650="Coupure ENEO &amp; Baisse de tension","PASSIVE",
AM650="Defaut GE &amp; POWER Cabinet","PASSIVE",
AM650="Sharing","PASSIVE",
AM650="Sites strategiques &amp; DataCenter","PASSIVE",
AM650="Exclu","Exclu",
AM650="SAT","ACTIVE",
AM650="SPARE-ISSUE","SPARE-ISSUE",
AM650="Fiber CAmtel","ACTIVE",
AM650="Fiber AOF","ACTIVE",
AM650="Projet OCM (HUAWEI)","PLANNED WORKS",
AM650="Projet OCM (NOKIA)","PLANNED WORKS",
AM650="ACCESS-ISSUE","ACCESS-ISSUE",
AM650="Projet OCM (ZTE, NOKIA, autres projets)","PLANNED WORKS",
AM650="No root CAuse","No root cause",
AM650="ODU HS","ACTIVE",
AM650="IP &amp; VLAN","ACTIVE",
AM650="Warehouse HUAWEI","SPARE-ISSUE",
AM650="SPARE-HS","SPARE-ISSUE",
AM650="Power Telco","ACTIVE", AM650="no impacts","no impacts"
),"")</f>
        <v>no impacts</v>
      </c>
      <c r="AO650" s="93" t="s">
        <v>5537</v>
      </c>
      <c r="AP650" s="101" t="str">
        <f t="shared" si="25"/>
        <v>CTR_301</v>
      </c>
      <c r="AR650" s="17" t="s">
        <v>5537</v>
      </c>
      <c r="AS650" s="7" t="s">
        <v>5537</v>
      </c>
      <c r="AT650" s="6"/>
      <c r="AU650" s="7"/>
      <c r="AV650" s="3" t="s">
        <v>5537</v>
      </c>
      <c r="AW650" s="18" t="s">
        <v>5537</v>
      </c>
      <c r="AX650" s="18" t="s">
        <v>5537</v>
      </c>
      <c r="AY650" s="18" t="s">
        <v>5537</v>
      </c>
      <c r="AZ650" s="18" t="s">
        <v>5537</v>
      </c>
      <c r="BA650" s="18" t="s">
        <v>5537</v>
      </c>
      <c r="BB650" s="18" t="s">
        <v>5537</v>
      </c>
      <c r="BC650" s="18" t="s">
        <v>5537</v>
      </c>
      <c r="BD650" s="18" t="s">
        <v>5537</v>
      </c>
      <c r="BE650" s="18" t="s">
        <v>5537</v>
      </c>
      <c r="BF650" s="18" t="s">
        <v>5537</v>
      </c>
      <c r="BG650" s="18" t="s">
        <v>5537</v>
      </c>
      <c r="BH650" s="18" t="s">
        <v>5537</v>
      </c>
      <c r="BI650" s="9" t="s">
        <v>5537</v>
      </c>
      <c r="BJ650" s="14"/>
      <c r="BK650" s="14" t="s">
        <v>5537</v>
      </c>
      <c r="BL650" s="14" t="str">
        <f>_xlfn.XLOOKUP(B650,'[4]cell downs 18042026 17h'!$B:$B,'[4]cell downs 18042026 17h'!$B:$B,"")</f>
        <v/>
      </c>
      <c r="BM650" s="14" t="str">
        <f>_xlfn.XLOOKUP(B650,'[5]Cells Huawei 19042026 15h'!$B:$B,'[5]Cells Huawei 19042026 15h'!$B:$B,"")</f>
        <v/>
      </c>
      <c r="BN650" s="9" t="str">
        <f>_xlfn.XLOOKUP(B650,'[6]cells down 19042026 9H40'!$B:$B,'[6]cells down 19042026 9H40'!$B:$B,"")</f>
        <v/>
      </c>
      <c r="BO650" s="9" t="s">
        <v>1758</v>
      </c>
      <c r="BP650" s="9" t="s">
        <v>5537</v>
      </c>
      <c r="BQ650" s="115"/>
    </row>
    <row r="651" spans="1:69" s="64" customFormat="1" x14ac:dyDescent="0.3">
      <c r="A651" s="1" t="s">
        <v>1366</v>
      </c>
      <c r="B651" s="8" t="s">
        <v>1367</v>
      </c>
      <c r="C651" s="3" t="str">
        <f>_xlfn.XLOOKUP(B651,'[1]daily break down'!$D:$D,'[1]daily break down'!$E:$E,"")</f>
        <v>OUEST</v>
      </c>
      <c r="D651" s="1" t="s">
        <v>11</v>
      </c>
      <c r="E651" s="1" t="s">
        <v>66</v>
      </c>
      <c r="F651" s="3" t="s">
        <v>102</v>
      </c>
      <c r="G651" s="1" t="s">
        <v>1368</v>
      </c>
      <c r="H651" s="33" t="str">
        <f>_xlfn.XLOOKUP(B651,[2]CALCULATION!$B:$B,[2]CALCULATION!$H:$H,"")</f>
        <v>NOKIA</v>
      </c>
      <c r="I651" s="28">
        <v>0</v>
      </c>
      <c r="J651" s="28">
        <v>0</v>
      </c>
      <c r="K651" s="28">
        <v>0</v>
      </c>
      <c r="L651" s="28">
        <v>0</v>
      </c>
      <c r="M651" s="28">
        <v>0</v>
      </c>
      <c r="N651" s="28">
        <v>0</v>
      </c>
      <c r="O651" s="28">
        <v>1.4404005556090718</v>
      </c>
      <c r="P651" s="28">
        <v>2.2826125883451067</v>
      </c>
      <c r="Q651" s="28">
        <v>1.7369864467903282</v>
      </c>
      <c r="R651" s="28">
        <v>8.9175391586982075E-4</v>
      </c>
      <c r="S651" s="94">
        <v>0</v>
      </c>
      <c r="T651" s="94">
        <f>_xlfn.XLOOKUP(B651,'[3]Nur des jours'!$B:$B,'[3]Nur des jours'!$U:$U,"")</f>
        <v>9.9698087794243204E-2</v>
      </c>
      <c r="U651" s="94">
        <v>0</v>
      </c>
      <c r="V651" s="94">
        <v>0</v>
      </c>
      <c r="W651" s="94">
        <v>9.9698087794243204E-2</v>
      </c>
      <c r="X651" s="94">
        <v>0</v>
      </c>
      <c r="Y651" s="94">
        <v>1.1358626327999932</v>
      </c>
      <c r="Z651" s="94">
        <v>0</v>
      </c>
      <c r="AA651" s="94">
        <v>0</v>
      </c>
      <c r="AB651" s="94">
        <v>0</v>
      </c>
      <c r="AC651" s="94">
        <f>_xlfn.XLOOKUP(B651,'[3]Nur des jours'!$B:$B,'[3]Nur des jours'!$N:$N,"")</f>
        <v>8.9175391586982075E-4</v>
      </c>
      <c r="AD651" s="94">
        <v>8.9175391586982075E-4</v>
      </c>
      <c r="AE651" s="94">
        <v>0</v>
      </c>
      <c r="AF651" s="94">
        <v>2.6563100326068125E-3</v>
      </c>
      <c r="AG651" s="94">
        <v>0</v>
      </c>
      <c r="AH651" s="94">
        <v>8.9175391586982075E-4</v>
      </c>
      <c r="AI651" s="49" t="s">
        <v>5559</v>
      </c>
      <c r="AJ651" s="49"/>
      <c r="AK651" s="48" t="str" cm="1">
        <f t="array" ref="AK651">IFERROR(_xlfn.IFS(
AM651="MPR ISSUE","PDH",
AM651="BSS Hardware Issue","BSS",
AM651="Sites strategiques, MLL, Pylone, etc.","ENVTECH",
AM651="AKTIVCO DEFAUT GE &amp; POWER Cabinet","AKTIVCO",
AM651="AKTIVCO Coupure ENEO &amp; Baisse de tension","AKTIVCO GRID ONLY",
AM651="Coupure ENEO &amp; Baisse de tension","IHS GRID ONLY",
AM651="Defaut GE &amp; POWER Cabinet","IHS",
AM651="Sharing","Partners",
AM651="Sites strategiques &amp; DataCenter","SST &amp; DC",
AM651="Exclu","Exclu",
AM651="SAT","SAT",
AM651="SPARE-ISSUE","SPARE-ISSUE",
AM651="Fiber CAmtel","TRANS_FO_CAMTEL",
AM651="Fiber AOF","Fiber AOF",
AM651="Projet OCM (HUAWEI)","TRAVAUX-HUAWEI",
AM651="Projet OCM (NOKIA)","TRAVAUX-NOKIA",
AM651="ACCESS-ISSUE","ACCESS-ISSUE",
AM651="Projet OCM (ZTE, NOKIA, autres projets)","TRAVAUX OCM",
AM651="No root CAuse","No root cause",
AM651="ODU HS","PDH",
AM651="IP &amp; VLAN","PDH",
AM651="Warehouse HUAWEI","SPARE-ISSUE",
AM651="SPARE-HS","SPARE-ISSUE",
AM651="Power Telco","BSS",AM651="no impacts","no impacts"
),"")</f>
        <v>no impacts</v>
      </c>
      <c r="AL651" s="48" t="str" cm="1">
        <f t="array" ref="AL651">IFERROR(_xlfn.IFS(
AM651="MPR ISSUE","TX ISSUE",
AM651="BSS Hardware Issue","RAN ISSUE",
AM651="Sites strategiques, MLL, Pylone, etc.","ENVTECH",
AM651="AKTIVCO DEFAUT GE &amp; POWER Cabinet","POWER ISSUE",
AM651="AKTIVCO Coupure ENEO &amp; Baisse de tension","POWER ISSUE",
AM651="Coupure ENEO &amp; Baisse de tension","POWER ISSUE",
AM651="Defaut GE &amp; POWER Cabinet","POWER ISSUE",
AM651="Sharing","POWER ISSUE",
AM651="Sites strategiques &amp; DataCenter","POWER ISSUE",
AM651="Exclu","Exclu",
AM651="SAT","TX ISSUE",
AM651="SPARE-ISSUE","SPARE-ISSUE",
AM651="Fiber CAmtel","TX ISSUE",
AM651="Fiber AOF","TX ISSUE",
AM651="Projet OCM (HUAWEI)","TRAVAUX-HUAWEI",
AM651="Projet OCM (NOKIA)","TRAVAUX -NOKIA",
AM651="ACCESS-ISSUE","ACCESS-ISSUE",
AM651="Projet OCM (ZTE, NOKIA, autres projets)","TRAVAUX OCM",
AM651="No root CAuse","No root cause",
AM651="ODU HS","TX ISSUE",
AM651="IP &amp; VLAN","TX ISSUE",
AM651="Warehouse HUAWEI","SPARE-ISSUE",
AM651="SPARE-HS","SPARE-ISSUE",
AM651="Power Telco","RAN ISSUE",AM651="no impacts","no impacts"
),"")</f>
        <v>no impacts</v>
      </c>
      <c r="AM651" s="67" t="s">
        <v>5605</v>
      </c>
      <c r="AN651" s="48" t="str" cm="1">
        <f t="array" ref="AN651">IFERROR(_xlfn.IFS(
AM651="MPR ISSUE","ACTIVE",
AM651="BSS Hardware Issue","ACTIVE",
AM651="Sites strategiques, MLL, Pylone, etc.","PASSIVE",
AM651="AKTIVCO DEFAUT GE &amp; POWER Cabinet","PASSIVE",
AM651="AKTIVCO Coupure ENEO &amp; Baisse de tension","PASSIVE",
AM651="Coupure ENEO &amp; Baisse de tension","PASSIVE",
AM651="Defaut GE &amp; POWER Cabinet","PASSIVE",
AM651="Sharing","PASSIVE",
AM651="Sites strategiques &amp; DataCenter","PASSIVE",
AM651="Exclu","Exclu",
AM651="SAT","ACTIVE",
AM651="SPARE-ISSUE","SPARE-ISSUE",
AM651="Fiber CAmtel","ACTIVE",
AM651="Fiber AOF","ACTIVE",
AM651="Projet OCM (HUAWEI)","PLANNED WORKS",
AM651="Projet OCM (NOKIA)","PLANNED WORKS",
AM651="ACCESS-ISSUE","ACCESS-ISSUE",
AM651="Projet OCM (ZTE, NOKIA, autres projets)","PLANNED WORKS",
AM651="No root CAuse","No root cause",
AM651="ODU HS","ACTIVE",
AM651="IP &amp; VLAN","ACTIVE",
AM651="Warehouse HUAWEI","SPARE-ISSUE",
AM651="SPARE-HS","SPARE-ISSUE",
AM651="Power Telco","ACTIVE", AM651="no impacts","no impacts"
),"")</f>
        <v>no impacts</v>
      </c>
      <c r="AO651" s="93" t="s">
        <v>5537</v>
      </c>
      <c r="AP651" s="101" t="str">
        <f t="shared" ref="AP651:AP714" si="26">B651</f>
        <v>OST_116</v>
      </c>
      <c r="AQ651" s="9"/>
      <c r="AR651" s="17" t="s">
        <v>5537</v>
      </c>
      <c r="AS651" s="7" t="s">
        <v>5537</v>
      </c>
      <c r="AT651" s="6"/>
      <c r="AU651" s="7"/>
      <c r="AV651" s="3" t="s">
        <v>5537</v>
      </c>
      <c r="AW651" s="18" t="s">
        <v>5537</v>
      </c>
      <c r="AX651" s="18" t="s">
        <v>5537</v>
      </c>
      <c r="AY651" s="18" t="s">
        <v>5537</v>
      </c>
      <c r="AZ651" s="18" t="s">
        <v>5537</v>
      </c>
      <c r="BA651" s="18" t="s">
        <v>5537</v>
      </c>
      <c r="BB651" s="18" t="s">
        <v>5537</v>
      </c>
      <c r="BC651" s="18" t="s">
        <v>5537</v>
      </c>
      <c r="BD651" s="18" t="s">
        <v>5537</v>
      </c>
      <c r="BE651" s="18" t="s">
        <v>5537</v>
      </c>
      <c r="BF651" s="18" t="s">
        <v>5537</v>
      </c>
      <c r="BG651" s="18" t="s">
        <v>5537</v>
      </c>
      <c r="BH651" s="18" t="s">
        <v>5537</v>
      </c>
      <c r="BI651" s="9" t="s">
        <v>5537</v>
      </c>
      <c r="BJ651" s="14"/>
      <c r="BK651" s="14" t="s">
        <v>5537</v>
      </c>
      <c r="BL651" s="14" t="str">
        <f>_xlfn.XLOOKUP(B651,'[4]cell downs 18042026 17h'!$B:$B,'[4]cell downs 18042026 17h'!$B:$B,"")</f>
        <v/>
      </c>
      <c r="BM651" s="14" t="str">
        <f>_xlfn.XLOOKUP(B651,'[5]Cells Huawei 19042026 15h'!$B:$B,'[5]Cells Huawei 19042026 15h'!$B:$B,"")</f>
        <v/>
      </c>
      <c r="BN651" s="9" t="str">
        <f>_xlfn.XLOOKUP(B651,'[6]cells down 19042026 9H40'!$B:$B,'[6]cells down 19042026 9H40'!$B:$B,"")</f>
        <v/>
      </c>
      <c r="BO651" s="9" t="s">
        <v>1367</v>
      </c>
      <c r="BP651" s="9" t="s">
        <v>154</v>
      </c>
      <c r="BQ651" s="116"/>
    </row>
    <row r="652" spans="1:69" s="9" customFormat="1" x14ac:dyDescent="0.3">
      <c r="A652" s="1" t="s">
        <v>1125</v>
      </c>
      <c r="B652" s="1" t="s">
        <v>1126</v>
      </c>
      <c r="C652" s="3" t="str">
        <f>_xlfn.XLOOKUP(B652,'[1]daily break down'!$D:$D,'[1]daily break down'!$E:$E,"")</f>
        <v>NORD-OUEST</v>
      </c>
      <c r="D652" s="1" t="s">
        <v>11</v>
      </c>
      <c r="E652" s="1" t="s">
        <v>12</v>
      </c>
      <c r="F652" s="3" t="s">
        <v>51</v>
      </c>
      <c r="G652" s="1" t="s">
        <v>1125</v>
      </c>
      <c r="H652" s="33" t="str">
        <f>_xlfn.XLOOKUP(B652,[2]CALCULATION!$B:$B,[2]CALCULATION!$H:$H,"")</f>
        <v>NOKIA</v>
      </c>
      <c r="I652" s="28">
        <v>0.5248004569088297</v>
      </c>
      <c r="J652" s="28">
        <v>2.0325355854917819</v>
      </c>
      <c r="K652" s="28">
        <v>0.59621394382251836</v>
      </c>
      <c r="L652" s="28">
        <v>1.0701046990435794E-3</v>
      </c>
      <c r="M652" s="28">
        <v>3.1207304994479714</v>
      </c>
      <c r="N652" s="28">
        <v>1.3376308738047311E-3</v>
      </c>
      <c r="O652" s="28">
        <v>2.8536125307832214E-3</v>
      </c>
      <c r="P652" s="28">
        <v>8.0257852428294147E-4</v>
      </c>
      <c r="Q652" s="28">
        <v>1.0185477498304234</v>
      </c>
      <c r="R652" s="28">
        <v>2.050534988249114</v>
      </c>
      <c r="S652" s="94">
        <v>3.8922067393221571</v>
      </c>
      <c r="T652" s="94">
        <f>_xlfn.XLOOKUP(B652,'[3]Nur des jours'!$B:$B,'[3]Nur des jours'!$U:$U,"")</f>
        <v>4.0128926214141923E-3</v>
      </c>
      <c r="U652" s="94">
        <v>5.0829973204579446E-3</v>
      </c>
      <c r="V652" s="94">
        <v>1.8419712184640149</v>
      </c>
      <c r="W652" s="94">
        <v>4.0128926214141923E-3</v>
      </c>
      <c r="X652" s="94">
        <v>8.9175391586982064E-4</v>
      </c>
      <c r="Y652" s="94">
        <v>1.4446413437090716E-2</v>
      </c>
      <c r="Z652" s="94">
        <v>9.5078802510037641E-2</v>
      </c>
      <c r="AA652" s="94">
        <v>3.9989812603265102</v>
      </c>
      <c r="AB652" s="94">
        <v>0</v>
      </c>
      <c r="AC652" s="94">
        <f>_xlfn.XLOOKUP(B652,'[3]Nur des jours'!$B:$B,'[3]Nur des jours'!$N:$N,"")</f>
        <v>8.0257852428294147E-4</v>
      </c>
      <c r="AD652" s="94">
        <v>8.0257852428294147E-4</v>
      </c>
      <c r="AE652" s="94">
        <v>0</v>
      </c>
      <c r="AF652" s="94">
        <v>2.3906790293464373E-3</v>
      </c>
      <c r="AG652" s="94">
        <v>0</v>
      </c>
      <c r="AH652" s="94">
        <v>8.0257852428294147E-4</v>
      </c>
      <c r="AI652" s="49" t="s">
        <v>6659</v>
      </c>
      <c r="AJ652" s="49"/>
      <c r="AK652" s="48" t="str" cm="1">
        <f t="array" ref="AK652">IFERROR(_xlfn.IFS(
AM652="MPR ISSUE","PDH",
AM652="BSS Hardware Issue","BSS",
AM652="Sites strategiques, MLL, Pylone, etc.","ENVTECH",
AM652="AKTIVCO DEFAUT GE &amp; POWER Cabinet","AKTIVCO",
AM652="AKTIVCO Coupure ENEO &amp; Baisse de tension","AKTIVCO GRID ONLY",
AM652="Coupure ENEO &amp; Baisse de tension","IHS GRID ONLY",
AM652="Defaut GE &amp; POWER Cabinet","IHS",
AM652="Sharing","Partners",
AM652="Sites strategiques &amp; DataCenter","SST &amp; DC",
AM652="Exclu","Exclu",
AM652="SAT","SAT",
AM652="SPARE-ISSUE","SPARE-ISSUE",
AM652="Fiber CAmtel","TRANS_FO_CAMTEL",
AM652="Fiber AOF","Fiber AOF",
AM652="Projet OCM (HUAWEI)","TRAVAUX-HUAWEI",
AM652="Projet OCM (NOKIA)","TRAVAUX-NOKIA",
AM652="ACCESS-ISSUE","ACCESS-ISSUE",
AM652="Projet OCM (ZTE, NOKIA, autres projets)","TRAVAUX OCM",
AM652="No root CAuse","No root cause",
AM652="ODU HS","PDH",
AM652="IP &amp; VLAN","PDH",
AM652="Warehouse HUAWEI","SPARE-ISSUE",
AM652="SPARE-HS","SPARE-ISSUE",
AM652="Power Telco","BSS",AM652="no impacts","no impacts"
),"")</f>
        <v>no impacts</v>
      </c>
      <c r="AL652" s="48" t="str" cm="1">
        <f t="array" ref="AL652">IFERROR(_xlfn.IFS(
AM652="MPR ISSUE","TX ISSUE",
AM652="BSS Hardware Issue","RAN ISSUE",
AM652="Sites strategiques, MLL, Pylone, etc.","ENVTECH",
AM652="AKTIVCO DEFAUT GE &amp; POWER Cabinet","POWER ISSUE",
AM652="AKTIVCO Coupure ENEO &amp; Baisse de tension","POWER ISSUE",
AM652="Coupure ENEO &amp; Baisse de tension","POWER ISSUE",
AM652="Defaut GE &amp; POWER Cabinet","POWER ISSUE",
AM652="Sharing","POWER ISSUE",
AM652="Sites strategiques &amp; DataCenter","POWER ISSUE",
AM652="Exclu","Exclu",
AM652="SAT","TX ISSUE",
AM652="SPARE-ISSUE","SPARE-ISSUE",
AM652="Fiber CAmtel","TX ISSUE",
AM652="Fiber AOF","TX ISSUE",
AM652="Projet OCM (HUAWEI)","TRAVAUX-HUAWEI",
AM652="Projet OCM (NOKIA)","TRAVAUX -NOKIA",
AM652="ACCESS-ISSUE","ACCESS-ISSUE",
AM652="Projet OCM (ZTE, NOKIA, autres projets)","TRAVAUX OCM",
AM652="No root CAuse","No root cause",
AM652="ODU HS","TX ISSUE",
AM652="IP &amp; VLAN","TX ISSUE",
AM652="Warehouse HUAWEI","SPARE-ISSUE",
AM652="SPARE-HS","SPARE-ISSUE",
AM652="Power Telco","RAN ISSUE",AM652="no impacts","no impacts"
),"")</f>
        <v>no impacts</v>
      </c>
      <c r="AM652" s="67" t="s">
        <v>5605</v>
      </c>
      <c r="AN652" s="48" t="str" cm="1">
        <f t="array" ref="AN652">IFERROR(_xlfn.IFS(
AM652="MPR ISSUE","ACTIVE",
AM652="BSS Hardware Issue","ACTIVE",
AM652="Sites strategiques, MLL, Pylone, etc.","PASSIVE",
AM652="AKTIVCO DEFAUT GE &amp; POWER Cabinet","PASSIVE",
AM652="AKTIVCO Coupure ENEO &amp; Baisse de tension","PASSIVE",
AM652="Coupure ENEO &amp; Baisse de tension","PASSIVE",
AM652="Defaut GE &amp; POWER Cabinet","PASSIVE",
AM652="Sharing","PASSIVE",
AM652="Sites strategiques &amp; DataCenter","PASSIVE",
AM652="Exclu","Exclu",
AM652="SAT","ACTIVE",
AM652="SPARE-ISSUE","SPARE-ISSUE",
AM652="Fiber CAmtel","ACTIVE",
AM652="Fiber AOF","ACTIVE",
AM652="Projet OCM (HUAWEI)","PLANNED WORKS",
AM652="Projet OCM (NOKIA)","PLANNED WORKS",
AM652="ACCESS-ISSUE","ACCESS-ISSUE",
AM652="Projet OCM (ZTE, NOKIA, autres projets)","PLANNED WORKS",
AM652="No root CAuse","No root cause",
AM652="ODU HS","ACTIVE",
AM652="IP &amp; VLAN","ACTIVE",
AM652="Warehouse HUAWEI","SPARE-ISSUE",
AM652="SPARE-HS","SPARE-ISSUE",
AM652="Power Telco","ACTIVE", AM652="no impacts","no impacts"
),"")</f>
        <v>no impacts</v>
      </c>
      <c r="AO652" s="93" t="s">
        <v>5537</v>
      </c>
      <c r="AP652" s="101" t="str">
        <f t="shared" si="26"/>
        <v>NRO_236</v>
      </c>
      <c r="AR652" s="17" t="s">
        <v>5537</v>
      </c>
      <c r="AS652" s="7" t="s">
        <v>5537</v>
      </c>
      <c r="AT652" s="6"/>
      <c r="AU652" s="7"/>
      <c r="AV652" s="3" t="s">
        <v>5537</v>
      </c>
      <c r="AW652" s="18" t="s">
        <v>5537</v>
      </c>
      <c r="AX652" s="18" t="s">
        <v>5537</v>
      </c>
      <c r="AY652" s="18" t="s">
        <v>5537</v>
      </c>
      <c r="AZ652" s="18" t="s">
        <v>5537</v>
      </c>
      <c r="BA652" s="18" t="s">
        <v>5537</v>
      </c>
      <c r="BB652" s="18" t="s">
        <v>5537</v>
      </c>
      <c r="BC652" s="18" t="s">
        <v>5537</v>
      </c>
      <c r="BD652" s="18" t="s">
        <v>5537</v>
      </c>
      <c r="BE652" s="18" t="s">
        <v>5537</v>
      </c>
      <c r="BF652" s="18" t="s">
        <v>5537</v>
      </c>
      <c r="BG652" s="18" t="s">
        <v>5537</v>
      </c>
      <c r="BH652" s="18" t="s">
        <v>5537</v>
      </c>
      <c r="BI652" s="9" t="s">
        <v>5537</v>
      </c>
      <c r="BJ652" s="14"/>
      <c r="BK652" s="14" t="s">
        <v>5537</v>
      </c>
      <c r="BL652" s="14" t="str">
        <f>_xlfn.XLOOKUP(B652,'[4]cell downs 18042026 17h'!$B:$B,'[4]cell downs 18042026 17h'!$B:$B,"")</f>
        <v/>
      </c>
      <c r="BM652" s="14" t="str">
        <f>_xlfn.XLOOKUP(B652,'[5]Cells Huawei 19042026 15h'!$B:$B,'[5]Cells Huawei 19042026 15h'!$B:$B,"")</f>
        <v/>
      </c>
      <c r="BN652" s="9" t="str">
        <f>_xlfn.XLOOKUP(B652,'[6]cells down 19042026 9H40'!$B:$B,'[6]cells down 19042026 9H40'!$B:$B,"")</f>
        <v/>
      </c>
      <c r="BO652" s="9" t="s">
        <v>1126</v>
      </c>
      <c r="BP652" s="9" t="s">
        <v>12</v>
      </c>
      <c r="BQ652" s="115"/>
    </row>
    <row r="653" spans="1:69" s="9" customFormat="1" x14ac:dyDescent="0.3">
      <c r="A653" s="1" t="s">
        <v>2935</v>
      </c>
      <c r="B653" s="8" t="s">
        <v>2936</v>
      </c>
      <c r="C653" s="3" t="str">
        <f>_xlfn.XLOOKUP(B653,'[1]daily break down'!$D:$D,'[1]daily break down'!$E:$E,"")</f>
        <v>Ngaoundere</v>
      </c>
      <c r="D653" s="1" t="s">
        <v>11</v>
      </c>
      <c r="E653" s="1" t="s">
        <v>12</v>
      </c>
      <c r="F653" s="3" t="s">
        <v>90</v>
      </c>
      <c r="G653" s="1" t="s">
        <v>91</v>
      </c>
      <c r="H653" s="32" t="str">
        <f>_xlfn.XLOOKUP(B653,[2]CALCULATION!$B:$B,[2]CALCULATION!$H:$H,"")</f>
        <v>Huawei</v>
      </c>
      <c r="I653" s="28">
        <v>0</v>
      </c>
      <c r="J653" s="28">
        <v>5.5467093567101271E-3</v>
      </c>
      <c r="K653" s="28">
        <v>0</v>
      </c>
      <c r="L653" s="28">
        <v>0</v>
      </c>
      <c r="M653" s="28">
        <v>0</v>
      </c>
      <c r="N653" s="28">
        <v>0</v>
      </c>
      <c r="O653" s="28">
        <v>0</v>
      </c>
      <c r="P653" s="28">
        <v>0</v>
      </c>
      <c r="Q653" s="28">
        <v>4.8261721926873322E-2</v>
      </c>
      <c r="R653" s="28">
        <v>0</v>
      </c>
      <c r="S653" s="94">
        <v>0</v>
      </c>
      <c r="T653" s="94">
        <f>_xlfn.XLOOKUP(B653,'[3]Nur des jours'!$B:$B,'[3]Nur des jours'!$U:$U,"")</f>
        <v>0</v>
      </c>
      <c r="U653" s="94">
        <v>0</v>
      </c>
      <c r="V653" s="94">
        <v>0</v>
      </c>
      <c r="W653" s="94">
        <v>0</v>
      </c>
      <c r="X653" s="94">
        <v>4.9135640764425732E-2</v>
      </c>
      <c r="Y653" s="94">
        <v>4.1107180259849958</v>
      </c>
      <c r="Z653" s="94">
        <v>1.4238813125476197</v>
      </c>
      <c r="AA653" s="94">
        <v>9.5038673583823421</v>
      </c>
      <c r="AB653" s="94">
        <v>0.85308746607768104</v>
      </c>
      <c r="AC653" s="94">
        <f>_xlfn.XLOOKUP(B653,'[3]Nur des jours'!$B:$B,'[3]Nur des jours'!$N:$N,"")</f>
        <v>8.0257852428281603E-4</v>
      </c>
      <c r="AD653" s="94">
        <v>8.0257852428281603E-4</v>
      </c>
      <c r="AE653" s="94">
        <v>0</v>
      </c>
      <c r="AF653" s="94">
        <v>2.3906790293460635E-3</v>
      </c>
      <c r="AG653" s="94">
        <v>0</v>
      </c>
      <c r="AH653" s="94">
        <v>8.0257852428281603E-4</v>
      </c>
      <c r="AI653" s="49" t="s">
        <v>5559</v>
      </c>
      <c r="AJ653" s="49"/>
      <c r="AK653" s="48" t="str" cm="1">
        <f t="array" ref="AK653">IFERROR(_xlfn.IFS(
AM653="MPR ISSUE","PDH",
AM653="BSS Hardware Issue","BSS",
AM653="Sites strategiques, MLL, Pylone, etc.","ENVTECH",
AM653="AKTIVCO DEFAUT GE &amp; POWER Cabinet","AKTIVCO",
AM653="AKTIVCO Coupure ENEO &amp; Baisse de tension","AKTIVCO GRID ONLY",
AM653="Coupure ENEO &amp; Baisse de tension","IHS GRID ONLY",
AM653="Defaut GE &amp; POWER Cabinet","IHS",
AM653="Sharing","Partners",
AM653="Sites strategiques &amp; DataCenter","SST &amp; DC",
AM653="Exclu","Exclu",
AM653="SAT","SAT",
AM653="SPARE-ISSUE","SPARE-ISSUE",
AM653="Fiber CAmtel","TRANS_FO_CAMTEL",
AM653="Fiber AOF","Fiber AOF",
AM653="Projet OCM (HUAWEI)","TRAVAUX-HUAWEI",
AM653="Projet OCM (NOKIA)","TRAVAUX-NOKIA",
AM653="ACCESS-ISSUE","ACCESS-ISSUE",
AM653="Projet OCM (ZTE, NOKIA, autres projets)","TRAVAUX OCM",
AM653="No root CAuse","No root cause",
AM653="ODU HS","PDH",
AM653="IP &amp; VLAN","PDH",
AM653="Warehouse HUAWEI","SPARE-ISSUE",
AM653="SPARE-HS","SPARE-ISSUE",
AM653="Power Telco","BSS",AM653="no impacts","no impacts"
),"")</f>
        <v>no impacts</v>
      </c>
      <c r="AL653" s="48" t="str" cm="1">
        <f t="array" ref="AL653">IFERROR(_xlfn.IFS(
AM653="MPR ISSUE","TX ISSUE",
AM653="BSS Hardware Issue","RAN ISSUE",
AM653="Sites strategiques, MLL, Pylone, etc.","ENVTECH",
AM653="AKTIVCO DEFAUT GE &amp; POWER Cabinet","POWER ISSUE",
AM653="AKTIVCO Coupure ENEO &amp; Baisse de tension","POWER ISSUE",
AM653="Coupure ENEO &amp; Baisse de tension","POWER ISSUE",
AM653="Defaut GE &amp; POWER Cabinet","POWER ISSUE",
AM653="Sharing","POWER ISSUE",
AM653="Sites strategiques &amp; DataCenter","POWER ISSUE",
AM653="Exclu","Exclu",
AM653="SAT","TX ISSUE",
AM653="SPARE-ISSUE","SPARE-ISSUE",
AM653="Fiber CAmtel","TX ISSUE",
AM653="Fiber AOF","TX ISSUE",
AM653="Projet OCM (HUAWEI)","TRAVAUX-HUAWEI",
AM653="Projet OCM (NOKIA)","TRAVAUX -NOKIA",
AM653="ACCESS-ISSUE","ACCESS-ISSUE",
AM653="Projet OCM (ZTE, NOKIA, autres projets)","TRAVAUX OCM",
AM653="No root CAuse","No root cause",
AM653="ODU HS","TX ISSUE",
AM653="IP &amp; VLAN","TX ISSUE",
AM653="Warehouse HUAWEI","SPARE-ISSUE",
AM653="SPARE-HS","SPARE-ISSUE",
AM653="Power Telco","RAN ISSUE",AM653="no impacts","no impacts"
),"")</f>
        <v>no impacts</v>
      </c>
      <c r="AM653" s="67" t="s">
        <v>5605</v>
      </c>
      <c r="AN653" s="48" t="str" cm="1">
        <f t="array" ref="AN653">IFERROR(_xlfn.IFS(
AM653="MPR ISSUE","ACTIVE",
AM653="BSS Hardware Issue","ACTIVE",
AM653="Sites strategiques, MLL, Pylone, etc.","PASSIVE",
AM653="AKTIVCO DEFAUT GE &amp; POWER Cabinet","PASSIVE",
AM653="AKTIVCO Coupure ENEO &amp; Baisse de tension","PASSIVE",
AM653="Coupure ENEO &amp; Baisse de tension","PASSIVE",
AM653="Defaut GE &amp; POWER Cabinet","PASSIVE",
AM653="Sharing","PASSIVE",
AM653="Sites strategiques &amp; DataCenter","PASSIVE",
AM653="Exclu","Exclu",
AM653="SAT","ACTIVE",
AM653="SPARE-ISSUE","SPARE-ISSUE",
AM653="Fiber CAmtel","ACTIVE",
AM653="Fiber AOF","ACTIVE",
AM653="Projet OCM (HUAWEI)","PLANNED WORKS",
AM653="Projet OCM (NOKIA)","PLANNED WORKS",
AM653="ACCESS-ISSUE","ACCESS-ISSUE",
AM653="Projet OCM (ZTE, NOKIA, autres projets)","PLANNED WORKS",
AM653="No root CAuse","No root cause",
AM653="ODU HS","ACTIVE",
AM653="IP &amp; VLAN","ACTIVE",
AM653="Warehouse HUAWEI","SPARE-ISSUE",
AM653="SPARE-HS","SPARE-ISSUE",
AM653="Power Telco","ACTIVE", AM653="no impacts","no impacts"
),"")</f>
        <v>no impacts</v>
      </c>
      <c r="AO653" s="93" t="s">
        <v>5537</v>
      </c>
      <c r="AP653" s="101" t="str">
        <f t="shared" si="26"/>
        <v>ADM_017</v>
      </c>
      <c r="AR653" s="17" t="s">
        <v>5537</v>
      </c>
      <c r="AS653" s="7" t="s">
        <v>5537</v>
      </c>
      <c r="AT653" s="6"/>
      <c r="AU653" s="7"/>
      <c r="AV653" s="3" t="s">
        <v>5537</v>
      </c>
      <c r="AW653" s="18" t="s">
        <v>5537</v>
      </c>
      <c r="AX653" s="18" t="s">
        <v>5537</v>
      </c>
      <c r="AY653" s="18" t="s">
        <v>5537</v>
      </c>
      <c r="AZ653" s="18" t="s">
        <v>5537</v>
      </c>
      <c r="BA653" s="18" t="s">
        <v>5537</v>
      </c>
      <c r="BB653" s="18" t="s">
        <v>5537</v>
      </c>
      <c r="BC653" s="18" t="s">
        <v>5537</v>
      </c>
      <c r="BD653" s="18" t="s">
        <v>5537</v>
      </c>
      <c r="BE653" s="18" t="s">
        <v>5537</v>
      </c>
      <c r="BF653" s="18" t="s">
        <v>5537</v>
      </c>
      <c r="BG653" s="18" t="s">
        <v>5537</v>
      </c>
      <c r="BH653" s="18" t="s">
        <v>5537</v>
      </c>
      <c r="BI653" s="9" t="s">
        <v>5537</v>
      </c>
      <c r="BJ653" s="14"/>
      <c r="BK653" s="14" t="s">
        <v>5537</v>
      </c>
      <c r="BL653" s="14" t="str">
        <f>_xlfn.XLOOKUP(B653,'[4]cell downs 18042026 17h'!$B:$B,'[4]cell downs 18042026 17h'!$B:$B,"")</f>
        <v/>
      </c>
      <c r="BM653" s="14" t="str">
        <f>_xlfn.XLOOKUP(B653,'[5]Cells Huawei 19042026 15h'!$B:$B,'[5]Cells Huawei 19042026 15h'!$B:$B,"")</f>
        <v/>
      </c>
      <c r="BN653" s="9" t="str">
        <f>_xlfn.XLOOKUP(B653,'[6]cells down 19042026 9H40'!$B:$B,'[6]cells down 19042026 9H40'!$B:$B,"")</f>
        <v/>
      </c>
      <c r="BO653" s="9" t="s">
        <v>2936</v>
      </c>
      <c r="BP653" s="9" t="s">
        <v>12</v>
      </c>
      <c r="BQ653" s="115"/>
    </row>
    <row r="654" spans="1:69" s="9" customFormat="1" x14ac:dyDescent="0.3">
      <c r="A654" s="1" t="s">
        <v>2998</v>
      </c>
      <c r="B654" s="8" t="s">
        <v>2999</v>
      </c>
      <c r="C654" s="3" t="str">
        <f>_xlfn.XLOOKUP(B654,'[1]daily break down'!$D:$D,'[1]daily break down'!$E:$E,"")</f>
        <v>Ngaoundere</v>
      </c>
      <c r="D654" s="1" t="s">
        <v>11</v>
      </c>
      <c r="E654" s="1" t="s">
        <v>12</v>
      </c>
      <c r="F654" s="3" t="s">
        <v>90</v>
      </c>
      <c r="G654" s="1" t="s">
        <v>91</v>
      </c>
      <c r="H654" s="32" t="str">
        <f>_xlfn.XLOOKUP(B654,[2]CALCULATION!$B:$B,[2]CALCULATION!$H:$H,"")</f>
        <v>Huawei</v>
      </c>
      <c r="I654" s="28">
        <v>0</v>
      </c>
      <c r="J654" s="28">
        <v>5.0651622421404368E-3</v>
      </c>
      <c r="K654" s="28">
        <v>0</v>
      </c>
      <c r="L654" s="28">
        <v>0</v>
      </c>
      <c r="M654" s="28">
        <v>0</v>
      </c>
      <c r="N654" s="28">
        <v>0</v>
      </c>
      <c r="O654" s="28">
        <v>0</v>
      </c>
      <c r="P654" s="28">
        <v>0</v>
      </c>
      <c r="Q654" s="28">
        <v>3.7578510014753173E-2</v>
      </c>
      <c r="R654" s="28">
        <v>0</v>
      </c>
      <c r="S654" s="94">
        <v>0</v>
      </c>
      <c r="T654" s="94">
        <f>_xlfn.XLOOKUP(B654,'[3]Nur des jours'!$B:$B,'[3]Nur des jours'!$U:$U,"")</f>
        <v>0</v>
      </c>
      <c r="U654" s="94">
        <v>0</v>
      </c>
      <c r="V654" s="94">
        <v>0</v>
      </c>
      <c r="W654" s="94">
        <v>0</v>
      </c>
      <c r="X654" s="94">
        <v>9.791457996250353E-3</v>
      </c>
      <c r="Y654" s="94">
        <v>0.62392454477746107</v>
      </c>
      <c r="Z654" s="94">
        <v>8.0257852428281603E-4</v>
      </c>
      <c r="AA654" s="94">
        <v>0.92874386830007427</v>
      </c>
      <c r="AB654" s="94">
        <v>0.98708240947627657</v>
      </c>
      <c r="AC654" s="94">
        <f>_xlfn.XLOOKUP(B654,'[3]Nur des jours'!$B:$B,'[3]Nur des jours'!$N:$N,"")</f>
        <v>8.0257852428281603E-4</v>
      </c>
      <c r="AD654" s="94">
        <v>8.0257852428281603E-4</v>
      </c>
      <c r="AE654" s="94">
        <v>0</v>
      </c>
      <c r="AF654" s="94">
        <v>2.3906790293460635E-3</v>
      </c>
      <c r="AG654" s="94">
        <v>0</v>
      </c>
      <c r="AH654" s="94">
        <v>8.0257852428281603E-4</v>
      </c>
      <c r="AI654" s="49" t="s">
        <v>5559</v>
      </c>
      <c r="AJ654" s="49"/>
      <c r="AK654" s="48" t="str" cm="1">
        <f t="array" ref="AK654">IFERROR(_xlfn.IFS(
AM654="MPR ISSUE","PDH",
AM654="BSS Hardware Issue","BSS",
AM654="Sites strategiques, MLL, Pylone, etc.","ENVTECH",
AM654="AKTIVCO DEFAUT GE &amp; POWER Cabinet","AKTIVCO",
AM654="AKTIVCO Coupure ENEO &amp; Baisse de tension","AKTIVCO GRID ONLY",
AM654="Coupure ENEO &amp; Baisse de tension","IHS GRID ONLY",
AM654="Defaut GE &amp; POWER Cabinet","IHS",
AM654="Sharing","Partners",
AM654="Sites strategiques &amp; DataCenter","SST &amp; DC",
AM654="Exclu","Exclu",
AM654="SAT","SAT",
AM654="SPARE-ISSUE","SPARE-ISSUE",
AM654="Fiber CAmtel","TRANS_FO_CAMTEL",
AM654="Fiber AOF","Fiber AOF",
AM654="Projet OCM (HUAWEI)","TRAVAUX-HUAWEI",
AM654="Projet OCM (NOKIA)","TRAVAUX-NOKIA",
AM654="ACCESS-ISSUE","ACCESS-ISSUE",
AM654="Projet OCM (ZTE, NOKIA, autres projets)","TRAVAUX OCM",
AM654="No root CAuse","No root cause",
AM654="ODU HS","PDH",
AM654="IP &amp; VLAN","PDH",
AM654="Warehouse HUAWEI","SPARE-ISSUE",
AM654="SPARE-HS","SPARE-ISSUE",
AM654="Power Telco","BSS",AM654="no impacts","no impacts"
),"")</f>
        <v>no impacts</v>
      </c>
      <c r="AL654" s="48" t="str" cm="1">
        <f t="array" ref="AL654">IFERROR(_xlfn.IFS(
AM654="MPR ISSUE","TX ISSUE",
AM654="BSS Hardware Issue","RAN ISSUE",
AM654="Sites strategiques, MLL, Pylone, etc.","ENVTECH",
AM654="AKTIVCO DEFAUT GE &amp; POWER Cabinet","POWER ISSUE",
AM654="AKTIVCO Coupure ENEO &amp; Baisse de tension","POWER ISSUE",
AM654="Coupure ENEO &amp; Baisse de tension","POWER ISSUE",
AM654="Defaut GE &amp; POWER Cabinet","POWER ISSUE",
AM654="Sharing","POWER ISSUE",
AM654="Sites strategiques &amp; DataCenter","POWER ISSUE",
AM654="Exclu","Exclu",
AM654="SAT","TX ISSUE",
AM654="SPARE-ISSUE","SPARE-ISSUE",
AM654="Fiber CAmtel","TX ISSUE",
AM654="Fiber AOF","TX ISSUE",
AM654="Projet OCM (HUAWEI)","TRAVAUX-HUAWEI",
AM654="Projet OCM (NOKIA)","TRAVAUX -NOKIA",
AM654="ACCESS-ISSUE","ACCESS-ISSUE",
AM654="Projet OCM (ZTE, NOKIA, autres projets)","TRAVAUX OCM",
AM654="No root CAuse","No root cause",
AM654="ODU HS","TX ISSUE",
AM654="IP &amp; VLAN","TX ISSUE",
AM654="Warehouse HUAWEI","SPARE-ISSUE",
AM654="SPARE-HS","SPARE-ISSUE",
AM654="Power Telco","RAN ISSUE",AM654="no impacts","no impacts"
),"")</f>
        <v>no impacts</v>
      </c>
      <c r="AM654" s="67" t="s">
        <v>5605</v>
      </c>
      <c r="AN654" s="48" t="str" cm="1">
        <f t="array" ref="AN654">IFERROR(_xlfn.IFS(
AM654="MPR ISSUE","ACTIVE",
AM654="BSS Hardware Issue","ACTIVE",
AM654="Sites strategiques, MLL, Pylone, etc.","PASSIVE",
AM654="AKTIVCO DEFAUT GE &amp; POWER Cabinet","PASSIVE",
AM654="AKTIVCO Coupure ENEO &amp; Baisse de tension","PASSIVE",
AM654="Coupure ENEO &amp; Baisse de tension","PASSIVE",
AM654="Defaut GE &amp; POWER Cabinet","PASSIVE",
AM654="Sharing","PASSIVE",
AM654="Sites strategiques &amp; DataCenter","PASSIVE",
AM654="Exclu","Exclu",
AM654="SAT","ACTIVE",
AM654="SPARE-ISSUE","SPARE-ISSUE",
AM654="Fiber CAmtel","ACTIVE",
AM654="Fiber AOF","ACTIVE",
AM654="Projet OCM (HUAWEI)","PLANNED WORKS",
AM654="Projet OCM (NOKIA)","PLANNED WORKS",
AM654="ACCESS-ISSUE","ACCESS-ISSUE",
AM654="Projet OCM (ZTE, NOKIA, autres projets)","PLANNED WORKS",
AM654="No root CAuse","No root cause",
AM654="ODU HS","ACTIVE",
AM654="IP &amp; VLAN","ACTIVE",
AM654="Warehouse HUAWEI","SPARE-ISSUE",
AM654="SPARE-HS","SPARE-ISSUE",
AM654="Power Telco","ACTIVE", AM654="no impacts","no impacts"
),"")</f>
        <v>no impacts</v>
      </c>
      <c r="AO654" s="93" t="s">
        <v>5537</v>
      </c>
      <c r="AP654" s="101" t="str">
        <f t="shared" si="26"/>
        <v>ADM_069</v>
      </c>
      <c r="AR654" s="17" t="s">
        <v>5537</v>
      </c>
      <c r="AS654" s="7" t="s">
        <v>5537</v>
      </c>
      <c r="AT654" s="6"/>
      <c r="AU654" s="7"/>
      <c r="AV654" s="3" t="s">
        <v>5537</v>
      </c>
      <c r="AW654" s="18" t="s">
        <v>5537</v>
      </c>
      <c r="AX654" s="18" t="s">
        <v>5537</v>
      </c>
      <c r="AY654" s="18" t="s">
        <v>5537</v>
      </c>
      <c r="AZ654" s="18" t="s">
        <v>5537</v>
      </c>
      <c r="BA654" s="18" t="s">
        <v>5537</v>
      </c>
      <c r="BB654" s="18" t="s">
        <v>5537</v>
      </c>
      <c r="BC654" s="18" t="s">
        <v>5537</v>
      </c>
      <c r="BD654" s="18" t="s">
        <v>5537</v>
      </c>
      <c r="BE654" s="18" t="s">
        <v>5537</v>
      </c>
      <c r="BF654" s="18" t="s">
        <v>5537</v>
      </c>
      <c r="BG654" s="18" t="s">
        <v>5537</v>
      </c>
      <c r="BH654" s="18" t="s">
        <v>5537</v>
      </c>
      <c r="BI654" s="9" t="s">
        <v>5537</v>
      </c>
      <c r="BJ654" s="14"/>
      <c r="BK654" s="14" t="s">
        <v>5537</v>
      </c>
      <c r="BL654" s="14" t="str">
        <f>_xlfn.XLOOKUP(B654,'[4]cell downs 18042026 17h'!$B:$B,'[4]cell downs 18042026 17h'!$B:$B,"")</f>
        <v/>
      </c>
      <c r="BM654" s="14" t="str">
        <f>_xlfn.XLOOKUP(B654,'[5]Cells Huawei 19042026 15h'!$B:$B,'[5]Cells Huawei 19042026 15h'!$B:$B,"")</f>
        <v/>
      </c>
      <c r="BN654" s="9" t="str">
        <f>_xlfn.XLOOKUP(B654,'[6]cells down 19042026 9H40'!$B:$B,'[6]cells down 19042026 9H40'!$B:$B,"")</f>
        <v/>
      </c>
      <c r="BO654" s="9" t="s">
        <v>2999</v>
      </c>
      <c r="BP654" s="9" t="s">
        <v>5537</v>
      </c>
      <c r="BQ654" s="115"/>
    </row>
    <row r="655" spans="1:69" s="9" customFormat="1" x14ac:dyDescent="0.3">
      <c r="A655" s="1" t="s">
        <v>1531</v>
      </c>
      <c r="B655" s="8" t="s">
        <v>1532</v>
      </c>
      <c r="C655" s="3" t="str">
        <f>_xlfn.XLOOKUP(B655,'[1]daily break down'!$D:$D,'[1]daily break down'!$E:$E,"")</f>
        <v>Yaounde</v>
      </c>
      <c r="D655" s="1" t="s">
        <v>11</v>
      </c>
      <c r="E655" s="1" t="s">
        <v>12</v>
      </c>
      <c r="F655" s="3" t="s">
        <v>37</v>
      </c>
      <c r="G655" s="1" t="s">
        <v>38</v>
      </c>
      <c r="H655" s="34" t="str">
        <f>_xlfn.XLOOKUP(B655,[2]CALCULATION!$B:$B,[2]CALCULATION!$H:$H,"")</f>
        <v>ZTE</v>
      </c>
      <c r="I655" s="28">
        <v>3.791737650278356E-2</v>
      </c>
      <c r="J655" s="28">
        <v>1.4446413437090688E-3</v>
      </c>
      <c r="K655" s="28">
        <v>3.7667685406339933E-2</v>
      </c>
      <c r="L655" s="28">
        <v>9.0958899418719114E-4</v>
      </c>
      <c r="M655" s="28">
        <v>1.979693693230946E-3</v>
      </c>
      <c r="N655" s="28">
        <v>2.6752617476093866E-4</v>
      </c>
      <c r="O655" s="28">
        <v>8.5608375923500353E-4</v>
      </c>
      <c r="P655" s="28">
        <v>1.4446413437090688E-3</v>
      </c>
      <c r="Q655" s="28">
        <v>2.247219867991884E-3</v>
      </c>
      <c r="R655" s="28">
        <v>3.7453664466531404E-4</v>
      </c>
      <c r="S655" s="94">
        <v>3.748933462316606E-2</v>
      </c>
      <c r="T655" s="94">
        <f>_xlfn.XLOOKUP(B655,'[3]Nur des jours'!$B:$B,'[3]Nur des jours'!$U:$U,"")</f>
        <v>1.551651813613444E-3</v>
      </c>
      <c r="U655" s="94">
        <v>0</v>
      </c>
      <c r="V655" s="94">
        <v>0</v>
      </c>
      <c r="W655" s="94">
        <v>1.5516518136134442E-3</v>
      </c>
      <c r="X655" s="94">
        <v>1.4446413437090686E-3</v>
      </c>
      <c r="Y655" s="94">
        <v>0</v>
      </c>
      <c r="Z655" s="94">
        <v>8.5608375923500353E-4</v>
      </c>
      <c r="AA655" s="94">
        <v>0</v>
      </c>
      <c r="AB655" s="94">
        <v>0</v>
      </c>
      <c r="AC655" s="94">
        <f>_xlfn.XLOOKUP(B655,'[3]Nur des jours'!$B:$B,'[3]Nur des jours'!$N:$N,"")</f>
        <v>8.0257852428281592E-4</v>
      </c>
      <c r="AD655" s="94">
        <v>8.0257852428281592E-4</v>
      </c>
      <c r="AE655" s="94">
        <v>5.6203014280061872E-3</v>
      </c>
      <c r="AF655" s="94">
        <v>0</v>
      </c>
      <c r="AG655" s="94">
        <v>0</v>
      </c>
      <c r="AH655" s="94">
        <v>8.0257852428281592E-4</v>
      </c>
      <c r="AI655" s="49" t="s">
        <v>5559</v>
      </c>
      <c r="AJ655" s="49"/>
      <c r="AK655" s="48" t="str" cm="1">
        <f t="array" ref="AK655">IFERROR(_xlfn.IFS(
AM655="MPR ISSUE","PDH",
AM655="BSS Hardware Issue","BSS",
AM655="Sites strategiques, MLL, Pylone, etc.","ENVTECH",
AM655="AKTIVCO DEFAUT GE &amp; POWER Cabinet","AKTIVCO",
AM655="AKTIVCO Coupure ENEO &amp; Baisse de tension","AKTIVCO GRID ONLY",
AM655="Coupure ENEO &amp; Baisse de tension","IHS GRID ONLY",
AM655="Defaut GE &amp; POWER Cabinet","IHS",
AM655="Sharing","Partners",
AM655="Sites strategiques &amp; DataCenter","SST &amp; DC",
AM655="Exclu","Exclu",
AM655="SAT","SAT",
AM655="SPARE-ISSUE","SPARE-ISSUE",
AM655="Fiber CAmtel","TRANS_FO_CAMTEL",
AM655="Fiber AOF","Fiber AOF",
AM655="Projet OCM (HUAWEI)","TRAVAUX-HUAWEI",
AM655="Projet OCM (NOKIA)","TRAVAUX-NOKIA",
AM655="ACCESS-ISSUE","ACCESS-ISSUE",
AM655="Projet OCM (ZTE, NOKIA, autres projets)","TRAVAUX OCM",
AM655="No root CAuse","No root cause",
AM655="ODU HS","PDH",
AM655="IP &amp; VLAN","PDH",
AM655="Warehouse HUAWEI","SPARE-ISSUE",
AM655="SPARE-HS","SPARE-ISSUE",
AM655="Power Telco","BSS",AM655="no impacts","no impacts"
),"")</f>
        <v>no impacts</v>
      </c>
      <c r="AL655" s="48" t="str" cm="1">
        <f t="array" ref="AL655">IFERROR(_xlfn.IFS(
AM655="MPR ISSUE","TX ISSUE",
AM655="BSS Hardware Issue","RAN ISSUE",
AM655="Sites strategiques, MLL, Pylone, etc.","ENVTECH",
AM655="AKTIVCO DEFAUT GE &amp; POWER Cabinet","POWER ISSUE",
AM655="AKTIVCO Coupure ENEO &amp; Baisse de tension","POWER ISSUE",
AM655="Coupure ENEO &amp; Baisse de tension","POWER ISSUE",
AM655="Defaut GE &amp; POWER Cabinet","POWER ISSUE",
AM655="Sharing","POWER ISSUE",
AM655="Sites strategiques &amp; DataCenter","POWER ISSUE",
AM655="Exclu","Exclu",
AM655="SAT","TX ISSUE",
AM655="SPARE-ISSUE","SPARE-ISSUE",
AM655="Fiber CAmtel","TX ISSUE",
AM655="Fiber AOF","TX ISSUE",
AM655="Projet OCM (HUAWEI)","TRAVAUX-HUAWEI",
AM655="Projet OCM (NOKIA)","TRAVAUX -NOKIA",
AM655="ACCESS-ISSUE","ACCESS-ISSUE",
AM655="Projet OCM (ZTE, NOKIA, autres projets)","TRAVAUX OCM",
AM655="No root CAuse","No root cause",
AM655="ODU HS","TX ISSUE",
AM655="IP &amp; VLAN","TX ISSUE",
AM655="Warehouse HUAWEI","SPARE-ISSUE",
AM655="SPARE-HS","SPARE-ISSUE",
AM655="Power Telco","RAN ISSUE",AM655="no impacts","no impacts"
),"")</f>
        <v>no impacts</v>
      </c>
      <c r="AM655" s="67" t="s">
        <v>5605</v>
      </c>
      <c r="AN655" s="48" t="str" cm="1">
        <f t="array" ref="AN655">IFERROR(_xlfn.IFS(
AM655="MPR ISSUE","ACTIVE",
AM655="BSS Hardware Issue","ACTIVE",
AM655="Sites strategiques, MLL, Pylone, etc.","PASSIVE",
AM655="AKTIVCO DEFAUT GE &amp; POWER Cabinet","PASSIVE",
AM655="AKTIVCO Coupure ENEO &amp; Baisse de tension","PASSIVE",
AM655="Coupure ENEO &amp; Baisse de tension","PASSIVE",
AM655="Defaut GE &amp; POWER Cabinet","PASSIVE",
AM655="Sharing","PASSIVE",
AM655="Sites strategiques &amp; DataCenter","PASSIVE",
AM655="Exclu","Exclu",
AM655="SAT","ACTIVE",
AM655="SPARE-ISSUE","SPARE-ISSUE",
AM655="Fiber CAmtel","ACTIVE",
AM655="Fiber AOF","ACTIVE",
AM655="Projet OCM (HUAWEI)","PLANNED WORKS",
AM655="Projet OCM (NOKIA)","PLANNED WORKS",
AM655="ACCESS-ISSUE","ACCESS-ISSUE",
AM655="Projet OCM (ZTE, NOKIA, autres projets)","PLANNED WORKS",
AM655="No root CAuse","No root cause",
AM655="ODU HS","ACTIVE",
AM655="IP &amp; VLAN","ACTIVE",
AM655="Warehouse HUAWEI","SPARE-ISSUE",
AM655="SPARE-HS","SPARE-ISSUE",
AM655="Power Telco","ACTIVE", AM655="no impacts","no impacts"
),"")</f>
        <v>no impacts</v>
      </c>
      <c r="AO655" s="93" t="s">
        <v>5537</v>
      </c>
      <c r="AP655" s="101" t="str">
        <f t="shared" si="26"/>
        <v>CTR_276</v>
      </c>
      <c r="AR655" s="17" t="s">
        <v>5537</v>
      </c>
      <c r="AS655" s="7" t="s">
        <v>5537</v>
      </c>
      <c r="AT655" s="6"/>
      <c r="AU655" s="7"/>
      <c r="AV655" s="3" t="s">
        <v>5537</v>
      </c>
      <c r="AW655" s="18" t="s">
        <v>5537</v>
      </c>
      <c r="AX655" s="18" t="s">
        <v>5537</v>
      </c>
      <c r="AY655" s="18" t="s">
        <v>5537</v>
      </c>
      <c r="AZ655" s="18" t="s">
        <v>5537</v>
      </c>
      <c r="BA655" s="18" t="s">
        <v>5537</v>
      </c>
      <c r="BB655" s="18" t="s">
        <v>5537</v>
      </c>
      <c r="BC655" s="18" t="s">
        <v>5537</v>
      </c>
      <c r="BD655" s="18" t="s">
        <v>5537</v>
      </c>
      <c r="BE655" s="18" t="s">
        <v>5537</v>
      </c>
      <c r="BF655" s="18" t="s">
        <v>5537</v>
      </c>
      <c r="BG655" s="18" t="s">
        <v>5537</v>
      </c>
      <c r="BH655" s="18" t="s">
        <v>5537</v>
      </c>
      <c r="BI655" s="9" t="s">
        <v>5537</v>
      </c>
      <c r="BJ655" s="14"/>
      <c r="BK655" s="14" t="s">
        <v>5537</v>
      </c>
      <c r="BL655" s="14" t="str">
        <f>_xlfn.XLOOKUP(B655,'[4]cell downs 18042026 17h'!$B:$B,'[4]cell downs 18042026 17h'!$B:$B,"")</f>
        <v/>
      </c>
      <c r="BM655" s="14" t="str">
        <f>_xlfn.XLOOKUP(B655,'[5]Cells Huawei 19042026 15h'!$B:$B,'[5]Cells Huawei 19042026 15h'!$B:$B,"")</f>
        <v/>
      </c>
      <c r="BN655" s="9" t="str">
        <f>_xlfn.XLOOKUP(B655,'[6]cells down 19042026 9H40'!$B:$B,'[6]cells down 19042026 9H40'!$B:$B,"")</f>
        <v/>
      </c>
      <c r="BO655" s="9" t="s">
        <v>1532</v>
      </c>
      <c r="BP655" s="9" t="s">
        <v>318</v>
      </c>
      <c r="BQ655" s="115"/>
    </row>
    <row r="656" spans="1:69" s="9" customFormat="1" x14ac:dyDescent="0.3">
      <c r="A656" s="1" t="s">
        <v>4913</v>
      </c>
      <c r="B656" s="8" t="s">
        <v>4914</v>
      </c>
      <c r="C656" s="3" t="str">
        <f>_xlfn.XLOOKUP(B656,'[1]daily break down'!$D:$D,'[1]daily break down'!$E:$E,"")</f>
        <v>CENTRE</v>
      </c>
      <c r="D656" s="1" t="s">
        <v>21</v>
      </c>
      <c r="E656" s="1" t="s">
        <v>122</v>
      </c>
      <c r="F656" s="3" t="s">
        <v>69</v>
      </c>
      <c r="G656" s="1" t="s">
        <v>4915</v>
      </c>
      <c r="H656" s="33" t="str">
        <f>_xlfn.XLOOKUP(B656,[2]CALCULATION!$B:$B,[2]CALCULATION!$H:$H,"")</f>
        <v>NOKIA</v>
      </c>
      <c r="I656" s="28">
        <v>8.0257852428277016E-4</v>
      </c>
      <c r="J656" s="28">
        <v>0</v>
      </c>
      <c r="K656" s="28">
        <v>3.4459405099785123E-2</v>
      </c>
      <c r="L656" s="28">
        <v>0</v>
      </c>
      <c r="M656" s="28">
        <v>0</v>
      </c>
      <c r="N656" s="28">
        <v>9.2742407250450407E-4</v>
      </c>
      <c r="O656" s="28">
        <v>0</v>
      </c>
      <c r="P656" s="28">
        <v>4.6191284195926573E-2</v>
      </c>
      <c r="Q656" s="28">
        <v>0</v>
      </c>
      <c r="R656" s="28">
        <v>0</v>
      </c>
      <c r="S656" s="94">
        <v>0</v>
      </c>
      <c r="T656" s="94">
        <f>_xlfn.XLOOKUP(B656,'[3]Nur des jours'!$B:$B,'[3]Nur des jours'!$U:$U,"")</f>
        <v>0</v>
      </c>
      <c r="U656" s="94">
        <v>7.4907328933040301E-4</v>
      </c>
      <c r="V656" s="94">
        <v>1.2770561189205836E-2</v>
      </c>
      <c r="W656" s="94">
        <v>0</v>
      </c>
      <c r="X656" s="94">
        <v>2.3489654855336529E-2</v>
      </c>
      <c r="Y656" s="94">
        <v>9.9341386227895082E-2</v>
      </c>
      <c r="Z656" s="94">
        <v>0</v>
      </c>
      <c r="AA656" s="94">
        <v>4.459027624929111E-3</v>
      </c>
      <c r="AB656" s="94">
        <v>0</v>
      </c>
      <c r="AC656" s="94">
        <f>_xlfn.XLOOKUP(B656,'[3]Nur des jours'!$B:$B,'[3]Nur des jours'!$N:$N,"")</f>
        <v>5.3505234952196091E-4</v>
      </c>
      <c r="AD656" s="94">
        <v>5.3505234952196091E-4</v>
      </c>
      <c r="AE656" s="94">
        <v>0</v>
      </c>
      <c r="AF656" s="94">
        <v>1.5937860195642914E-3</v>
      </c>
      <c r="AG656" s="94">
        <v>0</v>
      </c>
      <c r="AH656" s="94">
        <v>5.3505234952196091E-4</v>
      </c>
      <c r="AI656" s="49" t="s">
        <v>5559</v>
      </c>
      <c r="AJ656" s="49"/>
      <c r="AK656" s="48" t="str" cm="1">
        <f t="array" ref="AK656">IFERROR(_xlfn.IFS(
AM656="MPR ISSUE","PDH",
AM656="BSS Hardware Issue","BSS",
AM656="Sites strategiques, MLL, Pylone, etc.","ENVTECH",
AM656="AKTIVCO DEFAUT GE &amp; POWER Cabinet","AKTIVCO",
AM656="AKTIVCO Coupure ENEO &amp; Baisse de tension","AKTIVCO GRID ONLY",
AM656="Coupure ENEO &amp; Baisse de tension","IHS GRID ONLY",
AM656="Defaut GE &amp; POWER Cabinet","IHS",
AM656="Sharing","Partners",
AM656="Sites strategiques &amp; DataCenter","SST &amp; DC",
AM656="Exclu","Exclu",
AM656="SAT","SAT",
AM656="SPARE-ISSUE","SPARE-ISSUE",
AM656="Fiber CAmtel","TRANS_FO_CAMTEL",
AM656="Fiber AOF","Fiber AOF",
AM656="Projet OCM (HUAWEI)","TRAVAUX-HUAWEI",
AM656="Projet OCM (NOKIA)","TRAVAUX-NOKIA",
AM656="ACCESS-ISSUE","ACCESS-ISSUE",
AM656="Projet OCM (ZTE, NOKIA, autres projets)","TRAVAUX OCM",
AM656="No root CAuse","No root cause",
AM656="ODU HS","PDH",
AM656="IP &amp; VLAN","PDH",
AM656="Warehouse HUAWEI","SPARE-ISSUE",
AM656="SPARE-HS","SPARE-ISSUE",
AM656="Power Telco","BSS",AM656="no impacts","no impacts"
),"")</f>
        <v>no impacts</v>
      </c>
      <c r="AL656" s="48" t="str" cm="1">
        <f t="array" ref="AL656">IFERROR(_xlfn.IFS(
AM656="MPR ISSUE","TX ISSUE",
AM656="BSS Hardware Issue","RAN ISSUE",
AM656="Sites strategiques, MLL, Pylone, etc.","ENVTECH",
AM656="AKTIVCO DEFAUT GE &amp; POWER Cabinet","POWER ISSUE",
AM656="AKTIVCO Coupure ENEO &amp; Baisse de tension","POWER ISSUE",
AM656="Coupure ENEO &amp; Baisse de tension","POWER ISSUE",
AM656="Defaut GE &amp; POWER Cabinet","POWER ISSUE",
AM656="Sharing","POWER ISSUE",
AM656="Sites strategiques &amp; DataCenter","POWER ISSUE",
AM656="Exclu","Exclu",
AM656="SAT","TX ISSUE",
AM656="SPARE-ISSUE","SPARE-ISSUE",
AM656="Fiber CAmtel","TX ISSUE",
AM656="Fiber AOF","TX ISSUE",
AM656="Projet OCM (HUAWEI)","TRAVAUX-HUAWEI",
AM656="Projet OCM (NOKIA)","TRAVAUX -NOKIA",
AM656="ACCESS-ISSUE","ACCESS-ISSUE",
AM656="Projet OCM (ZTE, NOKIA, autres projets)","TRAVAUX OCM",
AM656="No root CAuse","No root cause",
AM656="ODU HS","TX ISSUE",
AM656="IP &amp; VLAN","TX ISSUE",
AM656="Warehouse HUAWEI","SPARE-ISSUE",
AM656="SPARE-HS","SPARE-ISSUE",
AM656="Power Telco","RAN ISSUE",AM656="no impacts","no impacts"
),"")</f>
        <v>no impacts</v>
      </c>
      <c r="AM656" s="67" t="s">
        <v>5605</v>
      </c>
      <c r="AN656" s="48" t="str" cm="1">
        <f t="array" ref="AN656">IFERROR(_xlfn.IFS(
AM656="MPR ISSUE","ACTIVE",
AM656="BSS Hardware Issue","ACTIVE",
AM656="Sites strategiques, MLL, Pylone, etc.","PASSIVE",
AM656="AKTIVCO DEFAUT GE &amp; POWER Cabinet","PASSIVE",
AM656="AKTIVCO Coupure ENEO &amp; Baisse de tension","PASSIVE",
AM656="Coupure ENEO &amp; Baisse de tension","PASSIVE",
AM656="Defaut GE &amp; POWER Cabinet","PASSIVE",
AM656="Sharing","PASSIVE",
AM656="Sites strategiques &amp; DataCenter","PASSIVE",
AM656="Exclu","Exclu",
AM656="SAT","ACTIVE",
AM656="SPARE-ISSUE","SPARE-ISSUE",
AM656="Fiber CAmtel","ACTIVE",
AM656="Fiber AOF","ACTIVE",
AM656="Projet OCM (HUAWEI)","PLANNED WORKS",
AM656="Projet OCM (NOKIA)","PLANNED WORKS",
AM656="ACCESS-ISSUE","ACCESS-ISSUE",
AM656="Projet OCM (ZTE, NOKIA, autres projets)","PLANNED WORKS",
AM656="No root CAuse","No root cause",
AM656="ODU HS","ACTIVE",
AM656="IP &amp; VLAN","ACTIVE",
AM656="Warehouse HUAWEI","SPARE-ISSUE",
AM656="SPARE-HS","SPARE-ISSUE",
AM656="Power Telco","ACTIVE", AM656="no impacts","no impacts"
),"")</f>
        <v>no impacts</v>
      </c>
      <c r="AO656" s="93" t="s">
        <v>5537</v>
      </c>
      <c r="AP656" s="101" t="str">
        <f t="shared" si="26"/>
        <v>SUD_121</v>
      </c>
      <c r="AR656" s="17" t="s">
        <v>5537</v>
      </c>
      <c r="AS656" s="7" t="s">
        <v>5537</v>
      </c>
      <c r="AT656" s="6"/>
      <c r="AU656" s="7"/>
      <c r="AV656" s="3" t="s">
        <v>5537</v>
      </c>
      <c r="AW656" s="18" t="s">
        <v>5537</v>
      </c>
      <c r="AX656" s="18" t="s">
        <v>5537</v>
      </c>
      <c r="AY656" s="18" t="s">
        <v>5537</v>
      </c>
      <c r="AZ656" s="18" t="s">
        <v>5537</v>
      </c>
      <c r="BA656" s="18" t="s">
        <v>5537</v>
      </c>
      <c r="BB656" s="18" t="s">
        <v>5537</v>
      </c>
      <c r="BC656" s="18" t="s">
        <v>5537</v>
      </c>
      <c r="BD656" s="18" t="s">
        <v>5537</v>
      </c>
      <c r="BE656" s="18" t="s">
        <v>5537</v>
      </c>
      <c r="BF656" s="18" t="s">
        <v>5537</v>
      </c>
      <c r="BG656" s="18" t="s">
        <v>5537</v>
      </c>
      <c r="BH656" s="18" t="s">
        <v>5537</v>
      </c>
      <c r="BI656" s="9" t="s">
        <v>5537</v>
      </c>
      <c r="BJ656" s="14"/>
      <c r="BK656" s="14" t="s">
        <v>5537</v>
      </c>
      <c r="BL656" s="14" t="str">
        <f>_xlfn.XLOOKUP(B656,'[4]cell downs 18042026 17h'!$B:$B,'[4]cell downs 18042026 17h'!$B:$B,"")</f>
        <v/>
      </c>
      <c r="BM656" s="14" t="str">
        <f>_xlfn.XLOOKUP(B656,'[5]Cells Huawei 19042026 15h'!$B:$B,'[5]Cells Huawei 19042026 15h'!$B:$B,"")</f>
        <v/>
      </c>
      <c r="BN656" s="9" t="str">
        <f>_xlfn.XLOOKUP(B656,'[6]cells down 19042026 9H40'!$B:$B,'[6]cells down 19042026 9H40'!$B:$B,"")</f>
        <v/>
      </c>
      <c r="BO656" s="9" t="s">
        <v>5537</v>
      </c>
      <c r="BP656" s="9" t="s">
        <v>5537</v>
      </c>
      <c r="BQ656" s="115"/>
    </row>
    <row r="657" spans="1:69" s="9" customFormat="1" x14ac:dyDescent="0.3">
      <c r="A657" s="1" t="s">
        <v>2939</v>
      </c>
      <c r="B657" s="8" t="s">
        <v>2940</v>
      </c>
      <c r="C657" s="3" t="str">
        <f>_xlfn.XLOOKUP(B657,'[1]daily break down'!$D:$D,'[1]daily break down'!$E:$E,"")</f>
        <v>Ngaoundere</v>
      </c>
      <c r="D657" s="1" t="s">
        <v>11</v>
      </c>
      <c r="E657" s="1" t="s">
        <v>12</v>
      </c>
      <c r="F657" s="3" t="s">
        <v>90</v>
      </c>
      <c r="G657" s="1" t="s">
        <v>91</v>
      </c>
      <c r="H657" s="32" t="str">
        <f>_xlfn.XLOOKUP(B657,[2]CALCULATION!$B:$B,[2]CALCULATION!$H:$H,"")</f>
        <v>Huawei</v>
      </c>
      <c r="I657" s="28">
        <v>0</v>
      </c>
      <c r="J657" s="28">
        <v>4.2269135612228309E-3</v>
      </c>
      <c r="K657" s="28">
        <v>0</v>
      </c>
      <c r="L657" s="28">
        <v>0</v>
      </c>
      <c r="M657" s="28">
        <v>0</v>
      </c>
      <c r="N657" s="28">
        <v>0</v>
      </c>
      <c r="O657" s="28">
        <v>0</v>
      </c>
      <c r="P657" s="28">
        <v>0</v>
      </c>
      <c r="Q657" s="28">
        <v>5.2845337054444073E-2</v>
      </c>
      <c r="R657" s="28">
        <v>0</v>
      </c>
      <c r="S657" s="94">
        <v>0</v>
      </c>
      <c r="T657" s="94">
        <f>_xlfn.XLOOKUP(B657,'[3]Nur des jours'!$B:$B,'[3]Nur des jours'!$U:$U,"")</f>
        <v>0</v>
      </c>
      <c r="U657" s="94">
        <v>0</v>
      </c>
      <c r="V657" s="94">
        <v>0</v>
      </c>
      <c r="W657" s="94">
        <v>0</v>
      </c>
      <c r="X657" s="94">
        <v>0.84070992172540815</v>
      </c>
      <c r="Y657" s="94">
        <v>0.66540893694372394</v>
      </c>
      <c r="Z657" s="94">
        <v>1.3376308738046931E-3</v>
      </c>
      <c r="AA657" s="94">
        <v>0.82763680931875716</v>
      </c>
      <c r="AB657" s="94">
        <v>0.85381870428869433</v>
      </c>
      <c r="AC657" s="94">
        <f>_xlfn.XLOOKUP(B657,'[3]Nur des jours'!$B:$B,'[3]Nur des jours'!$N:$N,"")</f>
        <v>5.3505234952187721E-4</v>
      </c>
      <c r="AD657" s="94">
        <v>5.3505234952187721E-4</v>
      </c>
      <c r="AE657" s="94">
        <v>0</v>
      </c>
      <c r="AF657" s="94">
        <v>1.5937860195640423E-3</v>
      </c>
      <c r="AG657" s="94">
        <v>0</v>
      </c>
      <c r="AH657" s="94">
        <v>5.3505234952187721E-4</v>
      </c>
      <c r="AI657" s="49" t="s">
        <v>5559</v>
      </c>
      <c r="AJ657" s="49"/>
      <c r="AK657" s="48" t="str" cm="1">
        <f t="array" ref="AK657">IFERROR(_xlfn.IFS(
AM657="MPR ISSUE","PDH",
AM657="BSS Hardware Issue","BSS",
AM657="Sites strategiques, MLL, Pylone, etc.","ENVTECH",
AM657="AKTIVCO DEFAUT GE &amp; POWER Cabinet","AKTIVCO",
AM657="AKTIVCO Coupure ENEO &amp; Baisse de tension","AKTIVCO GRID ONLY",
AM657="Coupure ENEO &amp; Baisse de tension","IHS GRID ONLY",
AM657="Defaut GE &amp; POWER Cabinet","IHS",
AM657="Sharing","Partners",
AM657="Sites strategiques &amp; DataCenter","SST &amp; DC",
AM657="Exclu","Exclu",
AM657="SAT","SAT",
AM657="SPARE-ISSUE","SPARE-ISSUE",
AM657="Fiber CAmtel","TRANS_FO_CAMTEL",
AM657="Fiber AOF","Fiber AOF",
AM657="Projet OCM (HUAWEI)","TRAVAUX-HUAWEI",
AM657="Projet OCM (NOKIA)","TRAVAUX-NOKIA",
AM657="ACCESS-ISSUE","ACCESS-ISSUE",
AM657="Projet OCM (ZTE, NOKIA, autres projets)","TRAVAUX OCM",
AM657="No root CAuse","No root cause",
AM657="ODU HS","PDH",
AM657="IP &amp; VLAN","PDH",
AM657="Warehouse HUAWEI","SPARE-ISSUE",
AM657="SPARE-HS","SPARE-ISSUE",
AM657="Power Telco","BSS",AM657="no impacts","no impacts"
),"")</f>
        <v>no impacts</v>
      </c>
      <c r="AL657" s="48" t="str" cm="1">
        <f t="array" ref="AL657">IFERROR(_xlfn.IFS(
AM657="MPR ISSUE","TX ISSUE",
AM657="BSS Hardware Issue","RAN ISSUE",
AM657="Sites strategiques, MLL, Pylone, etc.","ENVTECH",
AM657="AKTIVCO DEFAUT GE &amp; POWER Cabinet","POWER ISSUE",
AM657="AKTIVCO Coupure ENEO &amp; Baisse de tension","POWER ISSUE",
AM657="Coupure ENEO &amp; Baisse de tension","POWER ISSUE",
AM657="Defaut GE &amp; POWER Cabinet","POWER ISSUE",
AM657="Sharing","POWER ISSUE",
AM657="Sites strategiques &amp; DataCenter","POWER ISSUE",
AM657="Exclu","Exclu",
AM657="SAT","TX ISSUE",
AM657="SPARE-ISSUE","SPARE-ISSUE",
AM657="Fiber CAmtel","TX ISSUE",
AM657="Fiber AOF","TX ISSUE",
AM657="Projet OCM (HUAWEI)","TRAVAUX-HUAWEI",
AM657="Projet OCM (NOKIA)","TRAVAUX -NOKIA",
AM657="ACCESS-ISSUE","ACCESS-ISSUE",
AM657="Projet OCM (ZTE, NOKIA, autres projets)","TRAVAUX OCM",
AM657="No root CAuse","No root cause",
AM657="ODU HS","TX ISSUE",
AM657="IP &amp; VLAN","TX ISSUE",
AM657="Warehouse HUAWEI","SPARE-ISSUE",
AM657="SPARE-HS","SPARE-ISSUE",
AM657="Power Telco","RAN ISSUE",AM657="no impacts","no impacts"
),"")</f>
        <v>no impacts</v>
      </c>
      <c r="AM657" s="67" t="s">
        <v>5605</v>
      </c>
      <c r="AN657" s="48" t="str" cm="1">
        <f t="array" ref="AN657">IFERROR(_xlfn.IFS(
AM657="MPR ISSUE","ACTIVE",
AM657="BSS Hardware Issue","ACTIVE",
AM657="Sites strategiques, MLL, Pylone, etc.","PASSIVE",
AM657="AKTIVCO DEFAUT GE &amp; POWER Cabinet","PASSIVE",
AM657="AKTIVCO Coupure ENEO &amp; Baisse de tension","PASSIVE",
AM657="Coupure ENEO &amp; Baisse de tension","PASSIVE",
AM657="Defaut GE &amp; POWER Cabinet","PASSIVE",
AM657="Sharing","PASSIVE",
AM657="Sites strategiques &amp; DataCenter","PASSIVE",
AM657="Exclu","Exclu",
AM657="SAT","ACTIVE",
AM657="SPARE-ISSUE","SPARE-ISSUE",
AM657="Fiber CAmtel","ACTIVE",
AM657="Fiber AOF","ACTIVE",
AM657="Projet OCM (HUAWEI)","PLANNED WORKS",
AM657="Projet OCM (NOKIA)","PLANNED WORKS",
AM657="ACCESS-ISSUE","ACCESS-ISSUE",
AM657="Projet OCM (ZTE, NOKIA, autres projets)","PLANNED WORKS",
AM657="No root CAuse","No root cause",
AM657="ODU HS","ACTIVE",
AM657="IP &amp; VLAN","ACTIVE",
AM657="Warehouse HUAWEI","SPARE-ISSUE",
AM657="SPARE-HS","SPARE-ISSUE",
AM657="Power Telco","ACTIVE", AM657="no impacts","no impacts"
),"")</f>
        <v>no impacts</v>
      </c>
      <c r="AO657" s="93" t="s">
        <v>5537</v>
      </c>
      <c r="AP657" s="101" t="str">
        <f t="shared" si="26"/>
        <v>ADM_003</v>
      </c>
      <c r="AR657" s="17" t="s">
        <v>5537</v>
      </c>
      <c r="AS657" s="7" t="s">
        <v>5537</v>
      </c>
      <c r="AT657" s="6"/>
      <c r="AU657" s="7"/>
      <c r="AV657" s="3" t="s">
        <v>5537</v>
      </c>
      <c r="AW657" s="18" t="s">
        <v>5537</v>
      </c>
      <c r="AX657" s="18" t="s">
        <v>5537</v>
      </c>
      <c r="AY657" s="18" t="s">
        <v>5537</v>
      </c>
      <c r="AZ657" s="18" t="s">
        <v>5537</v>
      </c>
      <c r="BA657" s="18" t="s">
        <v>5537</v>
      </c>
      <c r="BB657" s="18" t="s">
        <v>5537</v>
      </c>
      <c r="BC657" s="18" t="s">
        <v>5537</v>
      </c>
      <c r="BD657" s="18" t="s">
        <v>5537</v>
      </c>
      <c r="BE657" s="18" t="s">
        <v>5537</v>
      </c>
      <c r="BF657" s="18" t="s">
        <v>5537</v>
      </c>
      <c r="BG657" s="18" t="s">
        <v>5537</v>
      </c>
      <c r="BH657" s="18" t="s">
        <v>5537</v>
      </c>
      <c r="BI657" s="9" t="s">
        <v>5537</v>
      </c>
      <c r="BJ657" s="14"/>
      <c r="BK657" s="14" t="s">
        <v>5537</v>
      </c>
      <c r="BL657" s="14" t="str">
        <f>_xlfn.XLOOKUP(B657,'[4]cell downs 18042026 17h'!$B:$B,'[4]cell downs 18042026 17h'!$B:$B,"")</f>
        <v/>
      </c>
      <c r="BM657" s="14" t="str">
        <f>_xlfn.XLOOKUP(B657,'[5]Cells Huawei 19042026 15h'!$B:$B,'[5]Cells Huawei 19042026 15h'!$B:$B,"")</f>
        <v/>
      </c>
      <c r="BN657" s="9" t="str">
        <f>_xlfn.XLOOKUP(B657,'[6]cells down 19042026 9H40'!$B:$B,'[6]cells down 19042026 9H40'!$B:$B,"")</f>
        <v/>
      </c>
      <c r="BO657" s="9" t="s">
        <v>2940</v>
      </c>
      <c r="BP657" s="9" t="s">
        <v>12</v>
      </c>
      <c r="BQ657" s="115"/>
    </row>
    <row r="658" spans="1:69" s="9" customFormat="1" x14ac:dyDescent="0.3">
      <c r="A658" s="1" t="s">
        <v>2996</v>
      </c>
      <c r="B658" s="8" t="s">
        <v>2997</v>
      </c>
      <c r="C658" s="3" t="str">
        <f>_xlfn.XLOOKUP(B658,'[1]daily break down'!$D:$D,'[1]daily break down'!$E:$E,"")</f>
        <v>Ngaoundere</v>
      </c>
      <c r="D658" s="1" t="s">
        <v>11</v>
      </c>
      <c r="E658" s="1" t="s">
        <v>12</v>
      </c>
      <c r="F658" s="3" t="s">
        <v>90</v>
      </c>
      <c r="G658" s="1" t="s">
        <v>91</v>
      </c>
      <c r="H658" s="32" t="str">
        <f>_xlfn.XLOOKUP(B658,[2]CALCULATION!$B:$B,[2]CALCULATION!$H:$H,"")</f>
        <v>Huawei</v>
      </c>
      <c r="I658" s="28">
        <v>0</v>
      </c>
      <c r="J658" s="28">
        <v>4.6192852842055401E-3</v>
      </c>
      <c r="K658" s="28">
        <v>0</v>
      </c>
      <c r="L658" s="28">
        <v>0</v>
      </c>
      <c r="M658" s="28">
        <v>0</v>
      </c>
      <c r="N658" s="28">
        <v>0</v>
      </c>
      <c r="O658" s="28">
        <v>0</v>
      </c>
      <c r="P658" s="28">
        <v>0</v>
      </c>
      <c r="Q658" s="28">
        <v>3.5812837261330985E-2</v>
      </c>
      <c r="R658" s="28">
        <v>0</v>
      </c>
      <c r="S658" s="94">
        <v>0</v>
      </c>
      <c r="T658" s="94">
        <f>_xlfn.XLOOKUP(B658,'[3]Nur des jours'!$B:$B,'[3]Nur des jours'!$U:$U,"")</f>
        <v>0</v>
      </c>
      <c r="U658" s="94">
        <v>0</v>
      </c>
      <c r="V658" s="94">
        <v>0</v>
      </c>
      <c r="W658" s="94">
        <v>0</v>
      </c>
      <c r="X658" s="94">
        <v>1.0165994640915667E-2</v>
      </c>
      <c r="Y658" s="94">
        <v>3.3488926556574294</v>
      </c>
      <c r="Z658" s="94">
        <v>1.7731099810805488</v>
      </c>
      <c r="AA658" s="94">
        <v>19.201816039014588</v>
      </c>
      <c r="AB658" s="94">
        <v>1.1848020877029275</v>
      </c>
      <c r="AC658" s="94">
        <f>_xlfn.XLOOKUP(B658,'[3]Nur des jours'!$B:$B,'[3]Nur des jours'!$N:$N,"")</f>
        <v>3.5670156634791817E-4</v>
      </c>
      <c r="AD658" s="94">
        <v>3.5670156634791817E-4</v>
      </c>
      <c r="AE658" s="94">
        <v>0</v>
      </c>
      <c r="AF658" s="94">
        <v>1.0625240130426948E-3</v>
      </c>
      <c r="AG658" s="94">
        <v>0</v>
      </c>
      <c r="AH658" s="94">
        <v>3.5670156634791817E-4</v>
      </c>
      <c r="AI658" s="49" t="s">
        <v>5559</v>
      </c>
      <c r="AJ658" s="49"/>
      <c r="AK658" s="48" t="str" cm="1">
        <f t="array" ref="AK658">IFERROR(_xlfn.IFS(
AM658="MPR ISSUE","PDH",
AM658="BSS Hardware Issue","BSS",
AM658="Sites strategiques, MLL, Pylone, etc.","ENVTECH",
AM658="AKTIVCO DEFAUT GE &amp; POWER Cabinet","AKTIVCO",
AM658="AKTIVCO Coupure ENEO &amp; Baisse de tension","AKTIVCO GRID ONLY",
AM658="Coupure ENEO &amp; Baisse de tension","IHS GRID ONLY",
AM658="Defaut GE &amp; POWER Cabinet","IHS",
AM658="Sharing","Partners",
AM658="Sites strategiques &amp; DataCenter","SST &amp; DC",
AM658="Exclu","Exclu",
AM658="SAT","SAT",
AM658="SPARE-ISSUE","SPARE-ISSUE",
AM658="Fiber CAmtel","TRANS_FO_CAMTEL",
AM658="Fiber AOF","Fiber AOF",
AM658="Projet OCM (HUAWEI)","TRAVAUX-HUAWEI",
AM658="Projet OCM (NOKIA)","TRAVAUX-NOKIA",
AM658="ACCESS-ISSUE","ACCESS-ISSUE",
AM658="Projet OCM (ZTE, NOKIA, autres projets)","TRAVAUX OCM",
AM658="No root CAuse","No root cause",
AM658="ODU HS","PDH",
AM658="IP &amp; VLAN","PDH",
AM658="Warehouse HUAWEI","SPARE-ISSUE",
AM658="SPARE-HS","SPARE-ISSUE",
AM658="Power Telco","BSS",AM658="no impacts","no impacts"
),"")</f>
        <v>no impacts</v>
      </c>
      <c r="AL658" s="48" t="str" cm="1">
        <f t="array" ref="AL658">IFERROR(_xlfn.IFS(
AM658="MPR ISSUE","TX ISSUE",
AM658="BSS Hardware Issue","RAN ISSUE",
AM658="Sites strategiques, MLL, Pylone, etc.","ENVTECH",
AM658="AKTIVCO DEFAUT GE &amp; POWER Cabinet","POWER ISSUE",
AM658="AKTIVCO Coupure ENEO &amp; Baisse de tension","POWER ISSUE",
AM658="Coupure ENEO &amp; Baisse de tension","POWER ISSUE",
AM658="Defaut GE &amp; POWER Cabinet","POWER ISSUE",
AM658="Sharing","POWER ISSUE",
AM658="Sites strategiques &amp; DataCenter","POWER ISSUE",
AM658="Exclu","Exclu",
AM658="SAT","TX ISSUE",
AM658="SPARE-ISSUE","SPARE-ISSUE",
AM658="Fiber CAmtel","TX ISSUE",
AM658="Fiber AOF","TX ISSUE",
AM658="Projet OCM (HUAWEI)","TRAVAUX-HUAWEI",
AM658="Projet OCM (NOKIA)","TRAVAUX -NOKIA",
AM658="ACCESS-ISSUE","ACCESS-ISSUE",
AM658="Projet OCM (ZTE, NOKIA, autres projets)","TRAVAUX OCM",
AM658="No root CAuse","No root cause",
AM658="ODU HS","TX ISSUE",
AM658="IP &amp; VLAN","TX ISSUE",
AM658="Warehouse HUAWEI","SPARE-ISSUE",
AM658="SPARE-HS","SPARE-ISSUE",
AM658="Power Telco","RAN ISSUE",AM658="no impacts","no impacts"
),"")</f>
        <v>no impacts</v>
      </c>
      <c r="AM658" s="67" t="s">
        <v>5605</v>
      </c>
      <c r="AN658" s="48" t="str" cm="1">
        <f t="array" ref="AN658">IFERROR(_xlfn.IFS(
AM658="MPR ISSUE","ACTIVE",
AM658="BSS Hardware Issue","ACTIVE",
AM658="Sites strategiques, MLL, Pylone, etc.","PASSIVE",
AM658="AKTIVCO DEFAUT GE &amp; POWER Cabinet","PASSIVE",
AM658="AKTIVCO Coupure ENEO &amp; Baisse de tension","PASSIVE",
AM658="Coupure ENEO &amp; Baisse de tension","PASSIVE",
AM658="Defaut GE &amp; POWER Cabinet","PASSIVE",
AM658="Sharing","PASSIVE",
AM658="Sites strategiques &amp; DataCenter","PASSIVE",
AM658="Exclu","Exclu",
AM658="SAT","ACTIVE",
AM658="SPARE-ISSUE","SPARE-ISSUE",
AM658="Fiber CAmtel","ACTIVE",
AM658="Fiber AOF","ACTIVE",
AM658="Projet OCM (HUAWEI)","PLANNED WORKS",
AM658="Projet OCM (NOKIA)","PLANNED WORKS",
AM658="ACCESS-ISSUE","ACCESS-ISSUE",
AM658="Projet OCM (ZTE, NOKIA, autres projets)","PLANNED WORKS",
AM658="No root CAuse","No root cause",
AM658="ODU HS","ACTIVE",
AM658="IP &amp; VLAN","ACTIVE",
AM658="Warehouse HUAWEI","SPARE-ISSUE",
AM658="SPARE-HS","SPARE-ISSUE",
AM658="Power Telco","ACTIVE", AM658="no impacts","no impacts"
),"")</f>
        <v>no impacts</v>
      </c>
      <c r="AO658" s="93" t="s">
        <v>5537</v>
      </c>
      <c r="AP658" s="101" t="str">
        <f t="shared" si="26"/>
        <v>ADM_127</v>
      </c>
      <c r="AR658" s="17" t="s">
        <v>5537</v>
      </c>
      <c r="AS658" s="7" t="s">
        <v>5537</v>
      </c>
      <c r="AT658" s="6"/>
      <c r="AU658" s="7"/>
      <c r="AV658" s="3" t="s">
        <v>5537</v>
      </c>
      <c r="AW658" s="18" t="s">
        <v>5537</v>
      </c>
      <c r="AX658" s="18" t="s">
        <v>5537</v>
      </c>
      <c r="AY658" s="18" t="s">
        <v>5537</v>
      </c>
      <c r="AZ658" s="18" t="s">
        <v>5537</v>
      </c>
      <c r="BA658" s="18" t="s">
        <v>5537</v>
      </c>
      <c r="BB658" s="18" t="s">
        <v>5537</v>
      </c>
      <c r="BC658" s="18" t="s">
        <v>5537</v>
      </c>
      <c r="BD658" s="18" t="s">
        <v>5537</v>
      </c>
      <c r="BE658" s="18" t="s">
        <v>5537</v>
      </c>
      <c r="BF658" s="18" t="s">
        <v>5537</v>
      </c>
      <c r="BG658" s="18" t="s">
        <v>5537</v>
      </c>
      <c r="BH658" s="18" t="s">
        <v>5537</v>
      </c>
      <c r="BI658" s="9" t="s">
        <v>5537</v>
      </c>
      <c r="BJ658" s="14"/>
      <c r="BK658" s="14" t="s">
        <v>5537</v>
      </c>
      <c r="BL658" s="14" t="str">
        <f>_xlfn.XLOOKUP(B658,'[4]cell downs 18042026 17h'!$B:$B,'[4]cell downs 18042026 17h'!$B:$B,"")</f>
        <v/>
      </c>
      <c r="BM658" s="14" t="str">
        <f>_xlfn.XLOOKUP(B658,'[5]Cells Huawei 19042026 15h'!$B:$B,'[5]Cells Huawei 19042026 15h'!$B:$B,"")</f>
        <v/>
      </c>
      <c r="BN658" s="9" t="str">
        <f>_xlfn.XLOOKUP(B658,'[6]cells down 19042026 9H40'!$B:$B,'[6]cells down 19042026 9H40'!$B:$B,"")</f>
        <v/>
      </c>
      <c r="BO658" s="9" t="s">
        <v>2997</v>
      </c>
      <c r="BP658" s="9" t="s">
        <v>318</v>
      </c>
      <c r="BQ658" s="115"/>
    </row>
    <row r="659" spans="1:69" s="9" customFormat="1" x14ac:dyDescent="0.3">
      <c r="A659" s="1" t="s">
        <v>1553</v>
      </c>
      <c r="B659" s="8" t="s">
        <v>1554</v>
      </c>
      <c r="C659" s="3" t="str">
        <f>_xlfn.XLOOKUP(B659,'[1]daily break down'!$D:$D,'[1]daily break down'!$E:$E,"")</f>
        <v>SUD-OUEST</v>
      </c>
      <c r="D659" s="1" t="s">
        <v>11</v>
      </c>
      <c r="E659" s="1" t="s">
        <v>96</v>
      </c>
      <c r="F659" s="3" t="s">
        <v>13</v>
      </c>
      <c r="G659" s="1" t="s">
        <v>63</v>
      </c>
      <c r="H659" s="33" t="str">
        <f>_xlfn.XLOOKUP(B659,[2]CALCULATION!$B:$B,[2]CALCULATION!$H:$H,"")</f>
        <v>NOKIA</v>
      </c>
      <c r="I659" s="28">
        <v>0.68686719663009466</v>
      </c>
      <c r="J659" s="28">
        <v>7.815052222283267</v>
      </c>
      <c r="K659" s="28">
        <v>8.5322356675918698</v>
      </c>
      <c r="L659" s="28">
        <v>2.8085123801941102E-4</v>
      </c>
      <c r="M659" s="28">
        <v>0.10022058124367998</v>
      </c>
      <c r="N659" s="28">
        <v>2.6752617476106361E-4</v>
      </c>
      <c r="O659" s="28">
        <v>2.8536125307835979E-4</v>
      </c>
      <c r="P659" s="28">
        <v>2.1402093980859614E-4</v>
      </c>
      <c r="Q659" s="28">
        <v>2.6752617476094782E-4</v>
      </c>
      <c r="R659" s="28">
        <v>1.6196450428024005</v>
      </c>
      <c r="S659" s="94">
        <v>2.6752617476088987E-4</v>
      </c>
      <c r="T659" s="94">
        <f>_xlfn.XLOOKUP(B659,'[3]Nur des jours'!$B:$B,'[3]Nur des jours'!$U:$U,"")</f>
        <v>2.4969109644359369E-4</v>
      </c>
      <c r="U659" s="94">
        <v>2.6752617476094782E-4</v>
      </c>
      <c r="V659" s="94">
        <v>3.2103140971306789E-4</v>
      </c>
      <c r="W659" s="94">
        <v>2.4969109644353585E-4</v>
      </c>
      <c r="X659" s="94">
        <v>6.3405366324379564</v>
      </c>
      <c r="Y659" s="94">
        <v>6.9956132841370531</v>
      </c>
      <c r="Z659" s="94">
        <v>2.496910964434779E-4</v>
      </c>
      <c r="AA659" s="94">
        <v>2.8536125307818605E-4</v>
      </c>
      <c r="AB659" s="94">
        <v>2.85361253078244E-4</v>
      </c>
      <c r="AC659" s="94">
        <f>_xlfn.XLOOKUP(B659,'[3]Nur des jours'!$B:$B,'[3]Nur des jours'!$N:$N,"")</f>
        <v>2.85361253078244E-4</v>
      </c>
      <c r="AD659" s="94">
        <v>2.85361253078244E-4</v>
      </c>
      <c r="AE659" s="94">
        <v>0</v>
      </c>
      <c r="AF659" s="94">
        <v>0</v>
      </c>
      <c r="AG659" s="94">
        <v>5.472052041401998E-4</v>
      </c>
      <c r="AH659" s="94">
        <v>2.85361253078244E-4</v>
      </c>
      <c r="AI659" s="49" t="s">
        <v>5559</v>
      </c>
      <c r="AJ659" s="49"/>
      <c r="AK659" s="48" t="str" cm="1">
        <f t="array" ref="AK659">IFERROR(_xlfn.IFS(
AM659="MPR ISSUE","PDH",
AM659="BSS Hardware Issue","BSS",
AM659="Sites strategiques, MLL, Pylone, etc.","ENVTECH",
AM659="AKTIVCO DEFAUT GE &amp; POWER Cabinet","AKTIVCO",
AM659="AKTIVCO Coupure ENEO &amp; Baisse de tension","AKTIVCO GRID ONLY",
AM659="Coupure ENEO &amp; Baisse de tension","IHS GRID ONLY",
AM659="Defaut GE &amp; POWER Cabinet","IHS",
AM659="Sharing","Partners",
AM659="Sites strategiques &amp; DataCenter","SST &amp; DC",
AM659="Exclu","Exclu",
AM659="SAT","SAT",
AM659="SPARE-ISSUE","SPARE-ISSUE",
AM659="Fiber CAmtel","TRANS_FO_CAMTEL",
AM659="Fiber AOF","Fiber AOF",
AM659="Projet OCM (HUAWEI)","TRAVAUX-HUAWEI",
AM659="Projet OCM (NOKIA)","TRAVAUX-NOKIA",
AM659="ACCESS-ISSUE","ACCESS-ISSUE",
AM659="Projet OCM (ZTE, NOKIA, autres projets)","TRAVAUX OCM",
AM659="No root CAuse","No root cause",
AM659="ODU HS","PDH",
AM659="IP &amp; VLAN","PDH",
AM659="Warehouse HUAWEI","SPARE-ISSUE",
AM659="SPARE-HS","SPARE-ISSUE",
AM659="Power Telco","BSS",AM659="no impacts","no impacts"
),"")</f>
        <v>no impacts</v>
      </c>
      <c r="AL659" s="48" t="str" cm="1">
        <f t="array" ref="AL659">IFERROR(_xlfn.IFS(
AM659="MPR ISSUE","TX ISSUE",
AM659="BSS Hardware Issue","RAN ISSUE",
AM659="Sites strategiques, MLL, Pylone, etc.","ENVTECH",
AM659="AKTIVCO DEFAUT GE &amp; POWER Cabinet","POWER ISSUE",
AM659="AKTIVCO Coupure ENEO &amp; Baisse de tension","POWER ISSUE",
AM659="Coupure ENEO &amp; Baisse de tension","POWER ISSUE",
AM659="Defaut GE &amp; POWER Cabinet","POWER ISSUE",
AM659="Sharing","POWER ISSUE",
AM659="Sites strategiques &amp; DataCenter","POWER ISSUE",
AM659="Exclu","Exclu",
AM659="SAT","TX ISSUE",
AM659="SPARE-ISSUE","SPARE-ISSUE",
AM659="Fiber CAmtel","TX ISSUE",
AM659="Fiber AOF","TX ISSUE",
AM659="Projet OCM (HUAWEI)","TRAVAUX-HUAWEI",
AM659="Projet OCM (NOKIA)","TRAVAUX -NOKIA",
AM659="ACCESS-ISSUE","ACCESS-ISSUE",
AM659="Projet OCM (ZTE, NOKIA, autres projets)","TRAVAUX OCM",
AM659="No root CAuse","No root cause",
AM659="ODU HS","TX ISSUE",
AM659="IP &amp; VLAN","TX ISSUE",
AM659="Warehouse HUAWEI","SPARE-ISSUE",
AM659="SPARE-HS","SPARE-ISSUE",
AM659="Power Telco","RAN ISSUE",AM659="no impacts","no impacts"
),"")</f>
        <v>no impacts</v>
      </c>
      <c r="AM659" s="67" t="s">
        <v>5605</v>
      </c>
      <c r="AN659" s="48" t="str" cm="1">
        <f t="array" ref="AN659">IFERROR(_xlfn.IFS(
AM659="MPR ISSUE","ACTIVE",
AM659="BSS Hardware Issue","ACTIVE",
AM659="Sites strategiques, MLL, Pylone, etc.","PASSIVE",
AM659="AKTIVCO DEFAUT GE &amp; POWER Cabinet","PASSIVE",
AM659="AKTIVCO Coupure ENEO &amp; Baisse de tension","PASSIVE",
AM659="Coupure ENEO &amp; Baisse de tension","PASSIVE",
AM659="Defaut GE &amp; POWER Cabinet","PASSIVE",
AM659="Sharing","PASSIVE",
AM659="Sites strategiques &amp; DataCenter","PASSIVE",
AM659="Exclu","Exclu",
AM659="SAT","ACTIVE",
AM659="SPARE-ISSUE","SPARE-ISSUE",
AM659="Fiber CAmtel","ACTIVE",
AM659="Fiber AOF","ACTIVE",
AM659="Projet OCM (HUAWEI)","PLANNED WORKS",
AM659="Projet OCM (NOKIA)","PLANNED WORKS",
AM659="ACCESS-ISSUE","ACCESS-ISSUE",
AM659="Projet OCM (ZTE, NOKIA, autres projets)","PLANNED WORKS",
AM659="No root CAuse","No root cause",
AM659="ODU HS","ACTIVE",
AM659="IP &amp; VLAN","ACTIVE",
AM659="Warehouse HUAWEI","SPARE-ISSUE",
AM659="SPARE-HS","SPARE-ISSUE",
AM659="Power Telco","ACTIVE", AM659="no impacts","no impacts"
),"")</f>
        <v>no impacts</v>
      </c>
      <c r="AO659" s="93" t="s">
        <v>5537</v>
      </c>
      <c r="AP659" s="101" t="str">
        <f t="shared" si="26"/>
        <v>SUO_165</v>
      </c>
      <c r="AR659" s="17" t="s">
        <v>5537</v>
      </c>
      <c r="AS659" s="7" t="s">
        <v>5537</v>
      </c>
      <c r="AT659" s="6"/>
      <c r="AU659" s="7"/>
      <c r="AV659" s="3" t="s">
        <v>5537</v>
      </c>
      <c r="AW659" s="18" t="s">
        <v>5537</v>
      </c>
      <c r="AX659" s="18" t="s">
        <v>5537</v>
      </c>
      <c r="AY659" s="18" t="s">
        <v>5537</v>
      </c>
      <c r="AZ659" s="18" t="s">
        <v>5537</v>
      </c>
      <c r="BA659" s="18" t="s">
        <v>5537</v>
      </c>
      <c r="BB659" s="18" t="s">
        <v>5537</v>
      </c>
      <c r="BC659" s="18" t="s">
        <v>5537</v>
      </c>
      <c r="BD659" s="18" t="s">
        <v>5537</v>
      </c>
      <c r="BE659" s="18" t="s">
        <v>5537</v>
      </c>
      <c r="BF659" s="18" t="s">
        <v>5537</v>
      </c>
      <c r="BG659" s="18" t="s">
        <v>5537</v>
      </c>
      <c r="BH659" s="18" t="s">
        <v>5537</v>
      </c>
      <c r="BI659" s="9" t="s">
        <v>5537</v>
      </c>
      <c r="BJ659" s="14"/>
      <c r="BK659" s="14" t="s">
        <v>5537</v>
      </c>
      <c r="BL659" s="14" t="str">
        <f>_xlfn.XLOOKUP(B659,'[4]cell downs 18042026 17h'!$B:$B,'[4]cell downs 18042026 17h'!$B:$B,"")</f>
        <v/>
      </c>
      <c r="BM659" s="14" t="str">
        <f>_xlfn.XLOOKUP(B659,'[5]Cells Huawei 19042026 15h'!$B:$B,'[5]Cells Huawei 19042026 15h'!$B:$B,"")</f>
        <v/>
      </c>
      <c r="BN659" s="9" t="str">
        <f>_xlfn.XLOOKUP(B659,'[6]cells down 19042026 9H40'!$B:$B,'[6]cells down 19042026 9H40'!$B:$B,"")</f>
        <v/>
      </c>
      <c r="BO659" s="9" t="s">
        <v>1554</v>
      </c>
      <c r="BP659" s="9" t="s">
        <v>5537</v>
      </c>
      <c r="BQ659" s="115"/>
    </row>
    <row r="660" spans="1:69" s="9" customFormat="1" x14ac:dyDescent="0.3">
      <c r="A660" s="1" t="s">
        <v>2933</v>
      </c>
      <c r="B660" s="8" t="s">
        <v>2934</v>
      </c>
      <c r="C660" s="3" t="str">
        <f>_xlfn.XLOOKUP(B660,'[1]daily break down'!$D:$D,'[1]daily break down'!$E:$E,"")</f>
        <v>Ngaoundere</v>
      </c>
      <c r="D660" s="1" t="s">
        <v>11</v>
      </c>
      <c r="E660" s="1" t="s">
        <v>12</v>
      </c>
      <c r="F660" s="3" t="s">
        <v>90</v>
      </c>
      <c r="G660" s="1" t="s">
        <v>91</v>
      </c>
      <c r="H660" s="32" t="str">
        <f>_xlfn.XLOOKUP(B660,[2]CALCULATION!$B:$B,[2]CALCULATION!$H:$H,"")</f>
        <v>Huawei</v>
      </c>
      <c r="I660" s="28">
        <v>0</v>
      </c>
      <c r="J660" s="28">
        <v>5.6893899832492949E-3</v>
      </c>
      <c r="K660" s="28">
        <v>0</v>
      </c>
      <c r="L660" s="28">
        <v>0</v>
      </c>
      <c r="M660" s="28">
        <v>0</v>
      </c>
      <c r="N660" s="28">
        <v>0</v>
      </c>
      <c r="O660" s="28">
        <v>0</v>
      </c>
      <c r="P660" s="28">
        <v>0</v>
      </c>
      <c r="Q660" s="28">
        <v>5.5163897235705542E-2</v>
      </c>
      <c r="R660" s="28">
        <v>0</v>
      </c>
      <c r="S660" s="94">
        <v>0</v>
      </c>
      <c r="T660" s="94">
        <f>_xlfn.XLOOKUP(B660,'[3]Nur des jours'!$B:$B,'[3]Nur des jours'!$U:$U,"")</f>
        <v>0</v>
      </c>
      <c r="U660" s="94">
        <v>0.25834110942747973</v>
      </c>
      <c r="V660" s="94">
        <v>0.90108166182979355</v>
      </c>
      <c r="W660" s="94">
        <v>0</v>
      </c>
      <c r="X660" s="94">
        <v>7.4907328933062817E-2</v>
      </c>
      <c r="Y660" s="94">
        <v>1.6148950013269299</v>
      </c>
      <c r="Z660" s="94">
        <v>0.78652695379715942</v>
      </c>
      <c r="AA660" s="94">
        <v>3.2038756338586833</v>
      </c>
      <c r="AB660" s="94">
        <v>0.85235622786666787</v>
      </c>
      <c r="AC660" s="94">
        <f>_xlfn.XLOOKUP(B660,'[3]Nur des jours'!$B:$B,'[3]Nur des jours'!$N:$N,"")</f>
        <v>2.675261747609386E-4</v>
      </c>
      <c r="AD660" s="94">
        <v>2.675261747609386E-4</v>
      </c>
      <c r="AE660" s="94">
        <v>0</v>
      </c>
      <c r="AF660" s="94">
        <v>7.9689300978202113E-4</v>
      </c>
      <c r="AG660" s="94">
        <v>0</v>
      </c>
      <c r="AH660" s="94">
        <v>2.675261747609386E-4</v>
      </c>
      <c r="AI660" s="49" t="s">
        <v>5559</v>
      </c>
      <c r="AJ660" s="49"/>
      <c r="AK660" s="48" t="str" cm="1">
        <f t="array" ref="AK660">IFERROR(_xlfn.IFS(
AM660="MPR ISSUE","PDH",
AM660="BSS Hardware Issue","BSS",
AM660="Sites strategiques, MLL, Pylone, etc.","ENVTECH",
AM660="AKTIVCO DEFAUT GE &amp; POWER Cabinet","AKTIVCO",
AM660="AKTIVCO Coupure ENEO &amp; Baisse de tension","AKTIVCO GRID ONLY",
AM660="Coupure ENEO &amp; Baisse de tension","IHS GRID ONLY",
AM660="Defaut GE &amp; POWER Cabinet","IHS",
AM660="Sharing","Partners",
AM660="Sites strategiques &amp; DataCenter","SST &amp; DC",
AM660="Exclu","Exclu",
AM660="SAT","SAT",
AM660="SPARE-ISSUE","SPARE-ISSUE",
AM660="Fiber CAmtel","TRANS_FO_CAMTEL",
AM660="Fiber AOF","Fiber AOF",
AM660="Projet OCM (HUAWEI)","TRAVAUX-HUAWEI",
AM660="Projet OCM (NOKIA)","TRAVAUX-NOKIA",
AM660="ACCESS-ISSUE","ACCESS-ISSUE",
AM660="Projet OCM (ZTE, NOKIA, autres projets)","TRAVAUX OCM",
AM660="No root CAuse","No root cause",
AM660="ODU HS","PDH",
AM660="IP &amp; VLAN","PDH",
AM660="Warehouse HUAWEI","SPARE-ISSUE",
AM660="SPARE-HS","SPARE-ISSUE",
AM660="Power Telco","BSS",AM660="no impacts","no impacts"
),"")</f>
        <v>no impacts</v>
      </c>
      <c r="AL660" s="48" t="str" cm="1">
        <f t="array" ref="AL660">IFERROR(_xlfn.IFS(
AM660="MPR ISSUE","TX ISSUE",
AM660="BSS Hardware Issue","RAN ISSUE",
AM660="Sites strategiques, MLL, Pylone, etc.","ENVTECH",
AM660="AKTIVCO DEFAUT GE &amp; POWER Cabinet","POWER ISSUE",
AM660="AKTIVCO Coupure ENEO &amp; Baisse de tension","POWER ISSUE",
AM660="Coupure ENEO &amp; Baisse de tension","POWER ISSUE",
AM660="Defaut GE &amp; POWER Cabinet","POWER ISSUE",
AM660="Sharing","POWER ISSUE",
AM660="Sites strategiques &amp; DataCenter","POWER ISSUE",
AM660="Exclu","Exclu",
AM660="SAT","TX ISSUE",
AM660="SPARE-ISSUE","SPARE-ISSUE",
AM660="Fiber CAmtel","TX ISSUE",
AM660="Fiber AOF","TX ISSUE",
AM660="Projet OCM (HUAWEI)","TRAVAUX-HUAWEI",
AM660="Projet OCM (NOKIA)","TRAVAUX -NOKIA",
AM660="ACCESS-ISSUE","ACCESS-ISSUE",
AM660="Projet OCM (ZTE, NOKIA, autres projets)","TRAVAUX OCM",
AM660="No root CAuse","No root cause",
AM660="ODU HS","TX ISSUE",
AM660="IP &amp; VLAN","TX ISSUE",
AM660="Warehouse HUAWEI","SPARE-ISSUE",
AM660="SPARE-HS","SPARE-ISSUE",
AM660="Power Telco","RAN ISSUE",AM660="no impacts","no impacts"
),"")</f>
        <v>no impacts</v>
      </c>
      <c r="AM660" s="67" t="s">
        <v>5605</v>
      </c>
      <c r="AN660" s="48" t="str" cm="1">
        <f t="array" ref="AN660">IFERROR(_xlfn.IFS(
AM660="MPR ISSUE","ACTIVE",
AM660="BSS Hardware Issue","ACTIVE",
AM660="Sites strategiques, MLL, Pylone, etc.","PASSIVE",
AM660="AKTIVCO DEFAUT GE &amp; POWER Cabinet","PASSIVE",
AM660="AKTIVCO Coupure ENEO &amp; Baisse de tension","PASSIVE",
AM660="Coupure ENEO &amp; Baisse de tension","PASSIVE",
AM660="Defaut GE &amp; POWER Cabinet","PASSIVE",
AM660="Sharing","PASSIVE",
AM660="Sites strategiques &amp; DataCenter","PASSIVE",
AM660="Exclu","Exclu",
AM660="SAT","ACTIVE",
AM660="SPARE-ISSUE","SPARE-ISSUE",
AM660="Fiber CAmtel","ACTIVE",
AM660="Fiber AOF","ACTIVE",
AM660="Projet OCM (HUAWEI)","PLANNED WORKS",
AM660="Projet OCM (NOKIA)","PLANNED WORKS",
AM660="ACCESS-ISSUE","ACCESS-ISSUE",
AM660="Projet OCM (ZTE, NOKIA, autres projets)","PLANNED WORKS",
AM660="No root CAuse","No root cause",
AM660="ODU HS","ACTIVE",
AM660="IP &amp; VLAN","ACTIVE",
AM660="Warehouse HUAWEI","SPARE-ISSUE",
AM660="SPARE-HS","SPARE-ISSUE",
AM660="Power Telco","ACTIVE", AM660="no impacts","no impacts"
),"")</f>
        <v>no impacts</v>
      </c>
      <c r="AO660" s="93" t="s">
        <v>5537</v>
      </c>
      <c r="AP660" s="101" t="str">
        <f t="shared" si="26"/>
        <v>ADM_034</v>
      </c>
      <c r="AR660" s="17" t="s">
        <v>5537</v>
      </c>
      <c r="AS660" s="7" t="s">
        <v>5537</v>
      </c>
      <c r="AT660" s="6"/>
      <c r="AU660" s="7"/>
      <c r="AV660" s="3" t="s">
        <v>5537</v>
      </c>
      <c r="AW660" s="18" t="s">
        <v>5537</v>
      </c>
      <c r="AX660" s="18" t="s">
        <v>5537</v>
      </c>
      <c r="AY660" s="18" t="s">
        <v>5537</v>
      </c>
      <c r="AZ660" s="18" t="s">
        <v>5537</v>
      </c>
      <c r="BA660" s="18" t="s">
        <v>5537</v>
      </c>
      <c r="BB660" s="18" t="s">
        <v>5537</v>
      </c>
      <c r="BC660" s="18" t="s">
        <v>5537</v>
      </c>
      <c r="BD660" s="18" t="s">
        <v>5537</v>
      </c>
      <c r="BE660" s="18" t="s">
        <v>5537</v>
      </c>
      <c r="BF660" s="18" t="s">
        <v>5537</v>
      </c>
      <c r="BG660" s="18" t="s">
        <v>5537</v>
      </c>
      <c r="BH660" s="18" t="s">
        <v>5537</v>
      </c>
      <c r="BI660" s="9" t="s">
        <v>5537</v>
      </c>
      <c r="BJ660" s="14"/>
      <c r="BK660" s="14" t="s">
        <v>5537</v>
      </c>
      <c r="BL660" s="14" t="str">
        <f>_xlfn.XLOOKUP(B660,'[4]cell downs 18042026 17h'!$B:$B,'[4]cell downs 18042026 17h'!$B:$B,"")</f>
        <v/>
      </c>
      <c r="BM660" s="14" t="str">
        <f>_xlfn.XLOOKUP(B660,'[5]Cells Huawei 19042026 15h'!$B:$B,'[5]Cells Huawei 19042026 15h'!$B:$B,"")</f>
        <v/>
      </c>
      <c r="BN660" s="9" t="str">
        <f>_xlfn.XLOOKUP(B660,'[6]cells down 19042026 9H40'!$B:$B,'[6]cells down 19042026 9H40'!$B:$B,"")</f>
        <v/>
      </c>
      <c r="BO660" s="9" t="s">
        <v>2934</v>
      </c>
      <c r="BP660" s="9" t="s">
        <v>5537</v>
      </c>
      <c r="BQ660" s="115"/>
    </row>
    <row r="661" spans="1:69" s="9" customFormat="1" x14ac:dyDescent="0.3">
      <c r="A661" s="1" t="s">
        <v>2994</v>
      </c>
      <c r="B661" s="8" t="s">
        <v>2995</v>
      </c>
      <c r="C661" s="3" t="str">
        <f>_xlfn.XLOOKUP(B661,'[1]daily break down'!$D:$D,'[1]daily break down'!$E:$E,"")</f>
        <v>Ngaoundere</v>
      </c>
      <c r="D661" s="1" t="s">
        <v>11</v>
      </c>
      <c r="E661" s="1" t="s">
        <v>12</v>
      </c>
      <c r="F661" s="3" t="s">
        <v>90</v>
      </c>
      <c r="G661" s="1" t="s">
        <v>91</v>
      </c>
      <c r="H661" s="32" t="str">
        <f>_xlfn.XLOOKUP(B661,[2]CALCULATION!$B:$B,[2]CALCULATION!$H:$H,"")</f>
        <v>Huawei</v>
      </c>
      <c r="I661" s="28">
        <v>0</v>
      </c>
      <c r="J661" s="28">
        <v>4.0128926214140796E-3</v>
      </c>
      <c r="K661" s="28">
        <v>0</v>
      </c>
      <c r="L661" s="28">
        <v>0</v>
      </c>
      <c r="M661" s="28">
        <v>0</v>
      </c>
      <c r="N661" s="28">
        <v>0</v>
      </c>
      <c r="O661" s="28">
        <v>0</v>
      </c>
      <c r="P661" s="28">
        <v>0</v>
      </c>
      <c r="Q661" s="28">
        <v>2.823292897643772E-2</v>
      </c>
      <c r="R661" s="28">
        <v>0</v>
      </c>
      <c r="S661" s="94">
        <v>0</v>
      </c>
      <c r="T661" s="94">
        <f>_xlfn.XLOOKUP(B661,'[3]Nur des jours'!$B:$B,'[3]Nur des jours'!$U:$U,"")</f>
        <v>0</v>
      </c>
      <c r="U661" s="94">
        <v>0</v>
      </c>
      <c r="V661" s="94">
        <v>0</v>
      </c>
      <c r="W661" s="94">
        <v>0</v>
      </c>
      <c r="X661" s="94">
        <v>9.6309422913937893E-3</v>
      </c>
      <c r="Y661" s="94">
        <v>0.62016134325249062</v>
      </c>
      <c r="Z661" s="94">
        <v>2.675261747609386E-4</v>
      </c>
      <c r="AA661" s="94">
        <v>0.92218055947927269</v>
      </c>
      <c r="AB661" s="94">
        <v>0.98463900374679325</v>
      </c>
      <c r="AC661" s="94">
        <f>_xlfn.XLOOKUP(B661,'[3]Nur des jours'!$B:$B,'[3]Nur des jours'!$N:$N,"")</f>
        <v>2.675261747609386E-4</v>
      </c>
      <c r="AD661" s="94">
        <v>2.675261747609386E-4</v>
      </c>
      <c r="AE661" s="94">
        <v>0</v>
      </c>
      <c r="AF661" s="94">
        <v>7.9689300978202113E-4</v>
      </c>
      <c r="AG661" s="94">
        <v>0</v>
      </c>
      <c r="AH661" s="94">
        <v>2.675261747609386E-4</v>
      </c>
      <c r="AI661" s="49" t="s">
        <v>5559</v>
      </c>
      <c r="AJ661" s="49"/>
      <c r="AK661" s="48" t="str" cm="1">
        <f t="array" ref="AK661">IFERROR(_xlfn.IFS(
AM661="MPR ISSUE","PDH",
AM661="BSS Hardware Issue","BSS",
AM661="Sites strategiques, MLL, Pylone, etc.","ENVTECH",
AM661="AKTIVCO DEFAUT GE &amp; POWER Cabinet","AKTIVCO",
AM661="AKTIVCO Coupure ENEO &amp; Baisse de tension","AKTIVCO GRID ONLY",
AM661="Coupure ENEO &amp; Baisse de tension","IHS GRID ONLY",
AM661="Defaut GE &amp; POWER Cabinet","IHS",
AM661="Sharing","Partners",
AM661="Sites strategiques &amp; DataCenter","SST &amp; DC",
AM661="Exclu","Exclu",
AM661="SAT","SAT",
AM661="SPARE-ISSUE","SPARE-ISSUE",
AM661="Fiber CAmtel","TRANS_FO_CAMTEL",
AM661="Fiber AOF","Fiber AOF",
AM661="Projet OCM (HUAWEI)","TRAVAUX-HUAWEI",
AM661="Projet OCM (NOKIA)","TRAVAUX-NOKIA",
AM661="ACCESS-ISSUE","ACCESS-ISSUE",
AM661="Projet OCM (ZTE, NOKIA, autres projets)","TRAVAUX OCM",
AM661="No root CAuse","No root cause",
AM661="ODU HS","PDH",
AM661="IP &amp; VLAN","PDH",
AM661="Warehouse HUAWEI","SPARE-ISSUE",
AM661="SPARE-HS","SPARE-ISSUE",
AM661="Power Telco","BSS",AM661="no impacts","no impacts"
),"")</f>
        <v>no impacts</v>
      </c>
      <c r="AL661" s="48" t="str" cm="1">
        <f t="array" ref="AL661">IFERROR(_xlfn.IFS(
AM661="MPR ISSUE","TX ISSUE",
AM661="BSS Hardware Issue","RAN ISSUE",
AM661="Sites strategiques, MLL, Pylone, etc.","ENVTECH",
AM661="AKTIVCO DEFAUT GE &amp; POWER Cabinet","POWER ISSUE",
AM661="AKTIVCO Coupure ENEO &amp; Baisse de tension","POWER ISSUE",
AM661="Coupure ENEO &amp; Baisse de tension","POWER ISSUE",
AM661="Defaut GE &amp; POWER Cabinet","POWER ISSUE",
AM661="Sharing","POWER ISSUE",
AM661="Sites strategiques &amp; DataCenter","POWER ISSUE",
AM661="Exclu","Exclu",
AM661="SAT","TX ISSUE",
AM661="SPARE-ISSUE","SPARE-ISSUE",
AM661="Fiber CAmtel","TX ISSUE",
AM661="Fiber AOF","TX ISSUE",
AM661="Projet OCM (HUAWEI)","TRAVAUX-HUAWEI",
AM661="Projet OCM (NOKIA)","TRAVAUX -NOKIA",
AM661="ACCESS-ISSUE","ACCESS-ISSUE",
AM661="Projet OCM (ZTE, NOKIA, autres projets)","TRAVAUX OCM",
AM661="No root CAuse","No root cause",
AM661="ODU HS","TX ISSUE",
AM661="IP &amp; VLAN","TX ISSUE",
AM661="Warehouse HUAWEI","SPARE-ISSUE",
AM661="SPARE-HS","SPARE-ISSUE",
AM661="Power Telco","RAN ISSUE",AM661="no impacts","no impacts"
),"")</f>
        <v>no impacts</v>
      </c>
      <c r="AM661" s="67" t="s">
        <v>5605</v>
      </c>
      <c r="AN661" s="48" t="str" cm="1">
        <f t="array" ref="AN661">IFERROR(_xlfn.IFS(
AM661="MPR ISSUE","ACTIVE",
AM661="BSS Hardware Issue","ACTIVE",
AM661="Sites strategiques, MLL, Pylone, etc.","PASSIVE",
AM661="AKTIVCO DEFAUT GE &amp; POWER Cabinet","PASSIVE",
AM661="AKTIVCO Coupure ENEO &amp; Baisse de tension","PASSIVE",
AM661="Coupure ENEO &amp; Baisse de tension","PASSIVE",
AM661="Defaut GE &amp; POWER Cabinet","PASSIVE",
AM661="Sharing","PASSIVE",
AM661="Sites strategiques &amp; DataCenter","PASSIVE",
AM661="Exclu","Exclu",
AM661="SAT","ACTIVE",
AM661="SPARE-ISSUE","SPARE-ISSUE",
AM661="Fiber CAmtel","ACTIVE",
AM661="Fiber AOF","ACTIVE",
AM661="Projet OCM (HUAWEI)","PLANNED WORKS",
AM661="Projet OCM (NOKIA)","PLANNED WORKS",
AM661="ACCESS-ISSUE","ACCESS-ISSUE",
AM661="Projet OCM (ZTE, NOKIA, autres projets)","PLANNED WORKS",
AM661="No root CAuse","No root cause",
AM661="ODU HS","ACTIVE",
AM661="IP &amp; VLAN","ACTIVE",
AM661="Warehouse HUAWEI","SPARE-ISSUE",
AM661="SPARE-HS","SPARE-ISSUE",
AM661="Power Telco","ACTIVE", AM661="no impacts","no impacts"
),"")</f>
        <v>no impacts</v>
      </c>
      <c r="AO661" s="93" t="s">
        <v>5537</v>
      </c>
      <c r="AP661" s="101" t="str">
        <f t="shared" si="26"/>
        <v>ADM_076</v>
      </c>
      <c r="AR661" s="17" t="s">
        <v>5537</v>
      </c>
      <c r="AS661" s="7" t="s">
        <v>5537</v>
      </c>
      <c r="AT661" s="6"/>
      <c r="AU661" s="7"/>
      <c r="AV661" s="3" t="s">
        <v>5537</v>
      </c>
      <c r="AW661" s="18" t="s">
        <v>5537</v>
      </c>
      <c r="AX661" s="18" t="s">
        <v>5537</v>
      </c>
      <c r="AY661" s="18" t="s">
        <v>5537</v>
      </c>
      <c r="AZ661" s="18" t="s">
        <v>5537</v>
      </c>
      <c r="BA661" s="18" t="s">
        <v>5537</v>
      </c>
      <c r="BB661" s="18" t="s">
        <v>5537</v>
      </c>
      <c r="BC661" s="18" t="s">
        <v>5537</v>
      </c>
      <c r="BD661" s="18" t="s">
        <v>5537</v>
      </c>
      <c r="BE661" s="18" t="s">
        <v>5537</v>
      </c>
      <c r="BF661" s="18" t="s">
        <v>5537</v>
      </c>
      <c r="BG661" s="18" t="s">
        <v>5537</v>
      </c>
      <c r="BH661" s="18" t="s">
        <v>5537</v>
      </c>
      <c r="BI661" s="9" t="s">
        <v>5537</v>
      </c>
      <c r="BJ661" s="14"/>
      <c r="BK661" s="14" t="s">
        <v>5537</v>
      </c>
      <c r="BL661" s="14" t="str">
        <f>_xlfn.XLOOKUP(B661,'[4]cell downs 18042026 17h'!$B:$B,'[4]cell downs 18042026 17h'!$B:$B,"")</f>
        <v/>
      </c>
      <c r="BM661" s="14" t="str">
        <f>_xlfn.XLOOKUP(B661,'[5]Cells Huawei 19042026 15h'!$B:$B,'[5]Cells Huawei 19042026 15h'!$B:$B,"")</f>
        <v/>
      </c>
      <c r="BN661" s="9" t="str">
        <f>_xlfn.XLOOKUP(B661,'[6]cells down 19042026 9H40'!$B:$B,'[6]cells down 19042026 9H40'!$B:$B,"")</f>
        <v/>
      </c>
      <c r="BO661" s="9" t="s">
        <v>2995</v>
      </c>
      <c r="BP661" s="9" t="s">
        <v>5537</v>
      </c>
      <c r="BQ661" s="115"/>
    </row>
    <row r="662" spans="1:69" s="9" customFormat="1" x14ac:dyDescent="0.3">
      <c r="A662" s="1" t="s">
        <v>1094</v>
      </c>
      <c r="B662" s="8" t="s">
        <v>1095</v>
      </c>
      <c r="C662" s="3" t="str">
        <f>_xlfn.XLOOKUP(B662,'[1]daily break down'!$D:$D,'[1]daily break down'!$E:$E,"")</f>
        <v>OUEST</v>
      </c>
      <c r="D662" s="1" t="s">
        <v>11</v>
      </c>
      <c r="E662" s="1" t="s">
        <v>12</v>
      </c>
      <c r="F662" s="3" t="s">
        <v>102</v>
      </c>
      <c r="G662" s="1" t="s">
        <v>1094</v>
      </c>
      <c r="H662" s="33" t="str">
        <f>_xlfn.XLOOKUP(B662,[2]CALCULATION!$B:$B,[2]CALCULATION!$H:$H,"")</f>
        <v>NOKIA</v>
      </c>
      <c r="I662" s="28">
        <v>3.031963313958296E-4</v>
      </c>
      <c r="J662" s="28">
        <v>2.6752617476100566E-4</v>
      </c>
      <c r="K662" s="28">
        <v>2.3185601812612388E-4</v>
      </c>
      <c r="L662" s="28">
        <v>5.5288742783927277E-3</v>
      </c>
      <c r="M662" s="28">
        <v>0.51375470479712848</v>
      </c>
      <c r="N662" s="28">
        <v>2.4969109644365164E-4</v>
      </c>
      <c r="O662" s="28">
        <v>1.2289743705804836</v>
      </c>
      <c r="P662" s="28">
        <v>7.3658873450849847E-3</v>
      </c>
      <c r="Q662" s="28">
        <v>2.6752617476100566E-4</v>
      </c>
      <c r="R662" s="28">
        <v>0.39070186414686098</v>
      </c>
      <c r="S662" s="94">
        <v>0.94084344700136457</v>
      </c>
      <c r="T662" s="94">
        <f>_xlfn.XLOOKUP(B662,'[3]Nur des jours'!$B:$B,'[3]Nur des jours'!$U:$U,"")</f>
        <v>2.4969109644359369E-4</v>
      </c>
      <c r="U662" s="94">
        <v>2.6752617476088987E-4</v>
      </c>
      <c r="V662" s="94">
        <v>2.6752617476083203E-4</v>
      </c>
      <c r="W662" s="94">
        <v>2.4969109644342005E-4</v>
      </c>
      <c r="X662" s="94">
        <v>2.4969109644376743E-4</v>
      </c>
      <c r="Y662" s="94">
        <v>2.6752617476077408E-4</v>
      </c>
      <c r="Z662" s="94">
        <v>2.4969109644365164E-4</v>
      </c>
      <c r="AA662" s="94">
        <v>2.6752617476100566E-4</v>
      </c>
      <c r="AB662" s="94">
        <v>2.3185601812600808E-4</v>
      </c>
      <c r="AC662" s="94">
        <f>_xlfn.XLOOKUP(B662,'[3]Nur des jours'!$B:$B,'[3]Nur des jours'!$N:$N,"")</f>
        <v>2.6752617476083203E-4</v>
      </c>
      <c r="AD662" s="94">
        <v>2.6752617476083203E-4</v>
      </c>
      <c r="AE662" s="94">
        <v>0</v>
      </c>
      <c r="AF662" s="94">
        <v>0</v>
      </c>
      <c r="AG662" s="94">
        <v>5.1300487888139568E-4</v>
      </c>
      <c r="AH662" s="94">
        <v>2.6752617476083203E-4</v>
      </c>
      <c r="AI662" s="49" t="s">
        <v>5559</v>
      </c>
      <c r="AJ662" s="49"/>
      <c r="AK662" s="48" t="str" cm="1">
        <f t="array" ref="AK662">IFERROR(_xlfn.IFS(
AM662="MPR ISSUE","PDH",
AM662="BSS Hardware Issue","BSS",
AM662="Sites strategiques, MLL, Pylone, etc.","ENVTECH",
AM662="AKTIVCO DEFAUT GE &amp; POWER Cabinet","AKTIVCO",
AM662="AKTIVCO Coupure ENEO &amp; Baisse de tension","AKTIVCO GRID ONLY",
AM662="Coupure ENEO &amp; Baisse de tension","IHS GRID ONLY",
AM662="Defaut GE &amp; POWER Cabinet","IHS",
AM662="Sharing","Partners",
AM662="Sites strategiques &amp; DataCenter","SST &amp; DC",
AM662="Exclu","Exclu",
AM662="SAT","SAT",
AM662="SPARE-ISSUE","SPARE-ISSUE",
AM662="Fiber CAmtel","TRANS_FO_CAMTEL",
AM662="Fiber AOF","Fiber AOF",
AM662="Projet OCM (HUAWEI)","TRAVAUX-HUAWEI",
AM662="Projet OCM (NOKIA)","TRAVAUX-NOKIA",
AM662="ACCESS-ISSUE","ACCESS-ISSUE",
AM662="Projet OCM (ZTE, NOKIA, autres projets)","TRAVAUX OCM",
AM662="No root CAuse","No root cause",
AM662="ODU HS","PDH",
AM662="IP &amp; VLAN","PDH",
AM662="Warehouse HUAWEI","SPARE-ISSUE",
AM662="SPARE-HS","SPARE-ISSUE",
AM662="Power Telco","BSS",AM662="no impacts","no impacts"
),"")</f>
        <v>no impacts</v>
      </c>
      <c r="AL662" s="48" t="str" cm="1">
        <f t="array" ref="AL662">IFERROR(_xlfn.IFS(
AM662="MPR ISSUE","TX ISSUE",
AM662="BSS Hardware Issue","RAN ISSUE",
AM662="Sites strategiques, MLL, Pylone, etc.","ENVTECH",
AM662="AKTIVCO DEFAUT GE &amp; POWER Cabinet","POWER ISSUE",
AM662="AKTIVCO Coupure ENEO &amp; Baisse de tension","POWER ISSUE",
AM662="Coupure ENEO &amp; Baisse de tension","POWER ISSUE",
AM662="Defaut GE &amp; POWER Cabinet","POWER ISSUE",
AM662="Sharing","POWER ISSUE",
AM662="Sites strategiques &amp; DataCenter","POWER ISSUE",
AM662="Exclu","Exclu",
AM662="SAT","TX ISSUE",
AM662="SPARE-ISSUE","SPARE-ISSUE",
AM662="Fiber CAmtel","TX ISSUE",
AM662="Fiber AOF","TX ISSUE",
AM662="Projet OCM (HUAWEI)","TRAVAUX-HUAWEI",
AM662="Projet OCM (NOKIA)","TRAVAUX -NOKIA",
AM662="ACCESS-ISSUE","ACCESS-ISSUE",
AM662="Projet OCM (ZTE, NOKIA, autres projets)","TRAVAUX OCM",
AM662="No root CAuse","No root cause",
AM662="ODU HS","TX ISSUE",
AM662="IP &amp; VLAN","TX ISSUE",
AM662="Warehouse HUAWEI","SPARE-ISSUE",
AM662="SPARE-HS","SPARE-ISSUE",
AM662="Power Telco","RAN ISSUE",AM662="no impacts","no impacts"
),"")</f>
        <v>no impacts</v>
      </c>
      <c r="AM662" s="67" t="s">
        <v>5605</v>
      </c>
      <c r="AN662" s="48" t="str" cm="1">
        <f t="array" ref="AN662">IFERROR(_xlfn.IFS(
AM662="MPR ISSUE","ACTIVE",
AM662="BSS Hardware Issue","ACTIVE",
AM662="Sites strategiques, MLL, Pylone, etc.","PASSIVE",
AM662="AKTIVCO DEFAUT GE &amp; POWER Cabinet","PASSIVE",
AM662="AKTIVCO Coupure ENEO &amp; Baisse de tension","PASSIVE",
AM662="Coupure ENEO &amp; Baisse de tension","PASSIVE",
AM662="Defaut GE &amp; POWER Cabinet","PASSIVE",
AM662="Sharing","PASSIVE",
AM662="Sites strategiques &amp; DataCenter","PASSIVE",
AM662="Exclu","Exclu",
AM662="SAT","ACTIVE",
AM662="SPARE-ISSUE","SPARE-ISSUE",
AM662="Fiber CAmtel","ACTIVE",
AM662="Fiber AOF","ACTIVE",
AM662="Projet OCM (HUAWEI)","PLANNED WORKS",
AM662="Projet OCM (NOKIA)","PLANNED WORKS",
AM662="ACCESS-ISSUE","ACCESS-ISSUE",
AM662="Projet OCM (ZTE, NOKIA, autres projets)","PLANNED WORKS",
AM662="No root CAuse","No root cause",
AM662="ODU HS","ACTIVE",
AM662="IP &amp; VLAN","ACTIVE",
AM662="Warehouse HUAWEI","SPARE-ISSUE",
AM662="SPARE-HS","SPARE-ISSUE",
AM662="Power Telco","ACTIVE", AM662="no impacts","no impacts"
),"")</f>
        <v>no impacts</v>
      </c>
      <c r="AO662" s="93" t="s">
        <v>5537</v>
      </c>
      <c r="AP662" s="101" t="str">
        <f t="shared" si="26"/>
        <v>OST_158</v>
      </c>
      <c r="AR662" s="17" t="s">
        <v>5537</v>
      </c>
      <c r="AS662" s="7" t="s">
        <v>5537</v>
      </c>
      <c r="AT662" s="6"/>
      <c r="AU662" s="7"/>
      <c r="AV662" s="3" t="s">
        <v>5537</v>
      </c>
      <c r="AW662" s="18" t="s">
        <v>5537</v>
      </c>
      <c r="AX662" s="18" t="s">
        <v>5537</v>
      </c>
      <c r="AY662" s="18" t="s">
        <v>5537</v>
      </c>
      <c r="AZ662" s="18" t="s">
        <v>5537</v>
      </c>
      <c r="BA662" s="18" t="s">
        <v>5537</v>
      </c>
      <c r="BB662" s="18" t="s">
        <v>5537</v>
      </c>
      <c r="BC662" s="18" t="s">
        <v>5537</v>
      </c>
      <c r="BD662" s="18" t="s">
        <v>5537</v>
      </c>
      <c r="BE662" s="18" t="s">
        <v>5537</v>
      </c>
      <c r="BF662" s="18" t="s">
        <v>5537</v>
      </c>
      <c r="BG662" s="18" t="s">
        <v>5537</v>
      </c>
      <c r="BH662" s="18" t="s">
        <v>5537</v>
      </c>
      <c r="BI662" s="9" t="s">
        <v>5537</v>
      </c>
      <c r="BJ662" s="14"/>
      <c r="BK662" s="14" t="s">
        <v>5537</v>
      </c>
      <c r="BL662" s="14" t="str">
        <f>_xlfn.XLOOKUP(B662,'[4]cell downs 18042026 17h'!$B:$B,'[4]cell downs 18042026 17h'!$B:$B,"")</f>
        <v/>
      </c>
      <c r="BM662" s="14" t="str">
        <f>_xlfn.XLOOKUP(B662,'[5]Cells Huawei 19042026 15h'!$B:$B,'[5]Cells Huawei 19042026 15h'!$B:$B,"")</f>
        <v/>
      </c>
      <c r="BN662" s="9" t="str">
        <f>_xlfn.XLOOKUP(B662,'[6]cells down 19042026 9H40'!$B:$B,'[6]cells down 19042026 9H40'!$B:$B,"")</f>
        <v/>
      </c>
      <c r="BO662" s="9" t="s">
        <v>1095</v>
      </c>
      <c r="BP662" s="9" t="s">
        <v>5537</v>
      </c>
      <c r="BQ662" s="115"/>
    </row>
    <row r="663" spans="1:69" s="9" customFormat="1" ht="36" customHeight="1" x14ac:dyDescent="0.3">
      <c r="A663" s="1" t="s">
        <v>1337</v>
      </c>
      <c r="B663" s="8" t="s">
        <v>1338</v>
      </c>
      <c r="C663" s="3" t="str">
        <f>_xlfn.XLOOKUP(B663,'[1]daily break down'!$D:$D,'[1]daily break down'!$E:$E,"")</f>
        <v>OUEST</v>
      </c>
      <c r="D663" s="1" t="s">
        <v>11</v>
      </c>
      <c r="E663" s="1" t="s">
        <v>12</v>
      </c>
      <c r="F663" s="3" t="s">
        <v>102</v>
      </c>
      <c r="G663" s="1" t="s">
        <v>1339</v>
      </c>
      <c r="H663" s="33" t="str">
        <f>_xlfn.XLOOKUP(B663,[2]CALCULATION!$B:$B,[2]CALCULATION!$H:$H,"")</f>
        <v>NOKIA</v>
      </c>
      <c r="I663" s="28">
        <v>0</v>
      </c>
      <c r="J663" s="28">
        <v>0</v>
      </c>
      <c r="K663" s="28">
        <v>0</v>
      </c>
      <c r="L663" s="28">
        <v>0</v>
      </c>
      <c r="M663" s="28">
        <v>6.5989789774327555E-4</v>
      </c>
      <c r="N663" s="28">
        <v>1.0577180016607828</v>
      </c>
      <c r="O663" s="28">
        <v>2.4969109644359369E-4</v>
      </c>
      <c r="P663" s="28">
        <v>2.3185601812623967E-4</v>
      </c>
      <c r="Q663" s="28">
        <v>2.8536125307841763E-4</v>
      </c>
      <c r="R663" s="28">
        <v>2.8536125307859132E-4</v>
      </c>
      <c r="S663" s="94">
        <v>0.58057495646188817</v>
      </c>
      <c r="T663" s="94">
        <f>_xlfn.XLOOKUP(B663,'[3]Nur des jours'!$B:$B,'[3]Nur des jours'!$U:$U,"")</f>
        <v>2.3185601812612388E-4</v>
      </c>
      <c r="U663" s="94">
        <v>0.5802077956583509</v>
      </c>
      <c r="V663" s="94">
        <v>2.3185601812606598E-4</v>
      </c>
      <c r="W663" s="94">
        <v>2.3185601812606598E-4</v>
      </c>
      <c r="X663" s="94">
        <v>2.3185601812623967E-4</v>
      </c>
      <c r="Y663" s="94">
        <v>2.3185601812606598E-4</v>
      </c>
      <c r="Z663" s="94">
        <v>1.1990344802002095</v>
      </c>
      <c r="AA663" s="94">
        <v>2.4969109644365164E-4</v>
      </c>
      <c r="AB663" s="94">
        <v>3.2103140971312578E-4</v>
      </c>
      <c r="AC663" s="94">
        <f>_xlfn.XLOOKUP(B663,'[3]Nur des jours'!$B:$B,'[3]Nur des jours'!$N:$N,"")</f>
        <v>2.4969109644353585E-4</v>
      </c>
      <c r="AD663" s="94">
        <v>2.4969109644353585E-4</v>
      </c>
      <c r="AE663" s="94">
        <v>0</v>
      </c>
      <c r="AF663" s="94">
        <v>0</v>
      </c>
      <c r="AG663" s="94">
        <v>4.788045536228136E-4</v>
      </c>
      <c r="AH663" s="94">
        <v>2.4969109644353585E-4</v>
      </c>
      <c r="AI663" s="49" t="s">
        <v>5559</v>
      </c>
      <c r="AJ663" s="49"/>
      <c r="AK663" s="48" t="str" cm="1">
        <f t="array" ref="AK663">IFERROR(_xlfn.IFS(
AM663="MPR ISSUE","PDH",
AM663="BSS Hardware Issue","BSS",
AM663="Sites strategiques, MLL, Pylone, etc.","ENVTECH",
AM663="AKTIVCO DEFAUT GE &amp; POWER Cabinet","AKTIVCO",
AM663="AKTIVCO Coupure ENEO &amp; Baisse de tension","AKTIVCO GRID ONLY",
AM663="Coupure ENEO &amp; Baisse de tension","IHS GRID ONLY",
AM663="Defaut GE &amp; POWER Cabinet","IHS",
AM663="Sharing","Partners",
AM663="Sites strategiques &amp; DataCenter","SST &amp; DC",
AM663="Exclu","Exclu",
AM663="SAT","SAT",
AM663="SPARE-ISSUE","SPARE-ISSUE",
AM663="Fiber CAmtel","TRANS_FO_CAMTEL",
AM663="Fiber AOF","Fiber AOF",
AM663="Projet OCM (HUAWEI)","TRAVAUX-HUAWEI",
AM663="Projet OCM (NOKIA)","TRAVAUX-NOKIA",
AM663="ACCESS-ISSUE","ACCESS-ISSUE",
AM663="Projet OCM (ZTE, NOKIA, autres projets)","TRAVAUX OCM",
AM663="No root CAuse","No root cause",
AM663="ODU HS","PDH",
AM663="IP &amp; VLAN","PDH",
AM663="Warehouse HUAWEI","SPARE-ISSUE",
AM663="SPARE-HS","SPARE-ISSUE",
AM663="Power Telco","BSS",AM663="no impacts","no impacts"
),"")</f>
        <v>no impacts</v>
      </c>
      <c r="AL663" s="48" t="str" cm="1">
        <f t="array" ref="AL663">IFERROR(_xlfn.IFS(
AM663="MPR ISSUE","TX ISSUE",
AM663="BSS Hardware Issue","RAN ISSUE",
AM663="Sites strategiques, MLL, Pylone, etc.","ENVTECH",
AM663="AKTIVCO DEFAUT GE &amp; POWER Cabinet","POWER ISSUE",
AM663="AKTIVCO Coupure ENEO &amp; Baisse de tension","POWER ISSUE",
AM663="Coupure ENEO &amp; Baisse de tension","POWER ISSUE",
AM663="Defaut GE &amp; POWER Cabinet","POWER ISSUE",
AM663="Sharing","POWER ISSUE",
AM663="Sites strategiques &amp; DataCenter","POWER ISSUE",
AM663="Exclu","Exclu",
AM663="SAT","TX ISSUE",
AM663="SPARE-ISSUE","SPARE-ISSUE",
AM663="Fiber CAmtel","TX ISSUE",
AM663="Fiber AOF","TX ISSUE",
AM663="Projet OCM (HUAWEI)","TRAVAUX-HUAWEI",
AM663="Projet OCM (NOKIA)","TRAVAUX -NOKIA",
AM663="ACCESS-ISSUE","ACCESS-ISSUE",
AM663="Projet OCM (ZTE, NOKIA, autres projets)","TRAVAUX OCM",
AM663="No root CAuse","No root cause",
AM663="ODU HS","TX ISSUE",
AM663="IP &amp; VLAN","TX ISSUE",
AM663="Warehouse HUAWEI","SPARE-ISSUE",
AM663="SPARE-HS","SPARE-ISSUE",
AM663="Power Telco","RAN ISSUE",AM663="no impacts","no impacts"
),"")</f>
        <v>no impacts</v>
      </c>
      <c r="AM663" s="67" t="s">
        <v>5605</v>
      </c>
      <c r="AN663" s="48" t="str" cm="1">
        <f t="array" ref="AN663">IFERROR(_xlfn.IFS(
AM663="MPR ISSUE","ACTIVE",
AM663="BSS Hardware Issue","ACTIVE",
AM663="Sites strategiques, MLL, Pylone, etc.","PASSIVE",
AM663="AKTIVCO DEFAUT GE &amp; POWER Cabinet","PASSIVE",
AM663="AKTIVCO Coupure ENEO &amp; Baisse de tension","PASSIVE",
AM663="Coupure ENEO &amp; Baisse de tension","PASSIVE",
AM663="Defaut GE &amp; POWER Cabinet","PASSIVE",
AM663="Sharing","PASSIVE",
AM663="Sites strategiques &amp; DataCenter","PASSIVE",
AM663="Exclu","Exclu",
AM663="SAT","ACTIVE",
AM663="SPARE-ISSUE","SPARE-ISSUE",
AM663="Fiber CAmtel","ACTIVE",
AM663="Fiber AOF","ACTIVE",
AM663="Projet OCM (HUAWEI)","PLANNED WORKS",
AM663="Projet OCM (NOKIA)","PLANNED WORKS",
AM663="ACCESS-ISSUE","ACCESS-ISSUE",
AM663="Projet OCM (ZTE, NOKIA, autres projets)","PLANNED WORKS",
AM663="No root CAuse","No root cause",
AM663="ODU HS","ACTIVE",
AM663="IP &amp; VLAN","ACTIVE",
AM663="Warehouse HUAWEI","SPARE-ISSUE",
AM663="SPARE-HS","SPARE-ISSUE",
AM663="Power Telco","ACTIVE", AM663="no impacts","no impacts"
),"")</f>
        <v>no impacts</v>
      </c>
      <c r="AO663" s="93" t="s">
        <v>5537</v>
      </c>
      <c r="AP663" s="101" t="str">
        <f t="shared" si="26"/>
        <v>OST_195</v>
      </c>
      <c r="AR663" s="17" t="s">
        <v>5537</v>
      </c>
      <c r="AS663" s="7" t="s">
        <v>5537</v>
      </c>
      <c r="AT663" s="6"/>
      <c r="AU663" s="7"/>
      <c r="AV663" s="3" t="s">
        <v>5537</v>
      </c>
      <c r="AW663" s="18" t="s">
        <v>5537</v>
      </c>
      <c r="AX663" s="18" t="s">
        <v>5537</v>
      </c>
      <c r="AY663" s="18" t="s">
        <v>5537</v>
      </c>
      <c r="AZ663" s="18" t="s">
        <v>5537</v>
      </c>
      <c r="BA663" s="18" t="s">
        <v>5537</v>
      </c>
      <c r="BB663" s="18" t="s">
        <v>5537</v>
      </c>
      <c r="BC663" s="18" t="s">
        <v>5537</v>
      </c>
      <c r="BD663" s="18" t="s">
        <v>5537</v>
      </c>
      <c r="BE663" s="18" t="s">
        <v>5537</v>
      </c>
      <c r="BF663" s="18" t="s">
        <v>5537</v>
      </c>
      <c r="BG663" s="18" t="s">
        <v>5537</v>
      </c>
      <c r="BH663" s="18" t="s">
        <v>5537</v>
      </c>
      <c r="BI663" s="9" t="s">
        <v>5537</v>
      </c>
      <c r="BJ663" s="14"/>
      <c r="BK663" s="14" t="s">
        <v>5537</v>
      </c>
      <c r="BL663" s="14" t="str">
        <f>_xlfn.XLOOKUP(B663,'[4]cell downs 18042026 17h'!$B:$B,'[4]cell downs 18042026 17h'!$B:$B,"")</f>
        <v/>
      </c>
      <c r="BM663" s="14" t="str">
        <f>_xlfn.XLOOKUP(B663,'[5]Cells Huawei 19042026 15h'!$B:$B,'[5]Cells Huawei 19042026 15h'!$B:$B,"")</f>
        <v/>
      </c>
      <c r="BN663" s="9" t="str">
        <f>_xlfn.XLOOKUP(B663,'[6]cells down 19042026 9H40'!$B:$B,'[6]cells down 19042026 9H40'!$B:$B,"")</f>
        <v/>
      </c>
      <c r="BO663" s="9" t="s">
        <v>1338</v>
      </c>
      <c r="BP663" s="9" t="s">
        <v>318</v>
      </c>
      <c r="BQ663" s="115"/>
    </row>
    <row r="664" spans="1:69" s="9" customFormat="1" x14ac:dyDescent="0.3">
      <c r="A664" s="1" t="s">
        <v>1521</v>
      </c>
      <c r="B664" s="8" t="s">
        <v>1522</v>
      </c>
      <c r="C664" s="3" t="str">
        <f>_xlfn.XLOOKUP(B664,'[1]daily break down'!$D:$D,'[1]daily break down'!$E:$E,"")</f>
        <v>ADAMAOUA</v>
      </c>
      <c r="D664" s="1" t="s">
        <v>11</v>
      </c>
      <c r="E664" s="1" t="s">
        <v>66</v>
      </c>
      <c r="F664" s="3" t="s">
        <v>90</v>
      </c>
      <c r="G664" s="1" t="s">
        <v>1523</v>
      </c>
      <c r="H664" s="33" t="str">
        <f>_xlfn.XLOOKUP(B664,[2]CALCULATION!$B:$B,[2]CALCULATION!$H:$H,"")</f>
        <v>NOKIA</v>
      </c>
      <c r="I664" s="28">
        <v>2.9411595468580101E-2</v>
      </c>
      <c r="J664" s="28">
        <v>2.5684990157996729E-3</v>
      </c>
      <c r="K664" s="28">
        <v>0.21341889129611924</v>
      </c>
      <c r="L664" s="28">
        <v>0</v>
      </c>
      <c r="M664" s="28">
        <v>0</v>
      </c>
      <c r="N664" s="28">
        <v>3.4248924799157388E-3</v>
      </c>
      <c r="O664" s="28">
        <v>2.4865794919242637E-2</v>
      </c>
      <c r="P664" s="28">
        <v>8.7035947366799093E-2</v>
      </c>
      <c r="Q664" s="28">
        <v>1.5857170402929409E-2</v>
      </c>
      <c r="R664" s="28">
        <v>8.9131758655391677E-2</v>
      </c>
      <c r="S664" s="94">
        <v>0</v>
      </c>
      <c r="T664" s="94">
        <f>_xlfn.XLOOKUP(B664,'[3]Nur des jours'!$B:$B,'[3]Nur des jours'!$U:$U,"")</f>
        <v>0</v>
      </c>
      <c r="U664" s="94">
        <v>0</v>
      </c>
      <c r="V664" s="94">
        <v>3.3423680024100962E-2</v>
      </c>
      <c r="W664" s="94">
        <v>0</v>
      </c>
      <c r="X664" s="94">
        <v>7.1352700891280868E-4</v>
      </c>
      <c r="Y664" s="94">
        <v>0.56760756435887127</v>
      </c>
      <c r="Z664" s="94">
        <v>0</v>
      </c>
      <c r="AA664" s="94">
        <v>0.23204058300652369</v>
      </c>
      <c r="AB664" s="94">
        <v>7.2414753636211573E-3</v>
      </c>
      <c r="AC664" s="94">
        <f>_xlfn.XLOOKUP(B664,'[3]Nur des jours'!$B:$B,'[3]Nur des jours'!$N:$N,"")</f>
        <v>1.7838175222803111E-4</v>
      </c>
      <c r="AD664" s="94">
        <v>1.7838175222803111E-4</v>
      </c>
      <c r="AE664" s="94">
        <v>0</v>
      </c>
      <c r="AF664" s="94">
        <v>5.3135425552364266E-4</v>
      </c>
      <c r="AG664" s="94">
        <v>0</v>
      </c>
      <c r="AH664" s="94">
        <v>1.7838175222803111E-4</v>
      </c>
      <c r="AI664" s="49" t="s">
        <v>5559</v>
      </c>
      <c r="AJ664" s="49"/>
      <c r="AK664" s="48" t="str" cm="1">
        <f t="array" ref="AK664">IFERROR(_xlfn.IFS(
AM664="MPR ISSUE","PDH",
AM664="BSS Hardware Issue","BSS",
AM664="Sites strategiques, MLL, Pylone, etc.","ENVTECH",
AM664="AKTIVCO DEFAUT GE &amp; POWER Cabinet","AKTIVCO",
AM664="AKTIVCO Coupure ENEO &amp; Baisse de tension","AKTIVCO GRID ONLY",
AM664="Coupure ENEO &amp; Baisse de tension","IHS GRID ONLY",
AM664="Defaut GE &amp; POWER Cabinet","IHS",
AM664="Sharing","Partners",
AM664="Sites strategiques &amp; DataCenter","SST &amp; DC",
AM664="Exclu","Exclu",
AM664="SAT","SAT",
AM664="SPARE-ISSUE","SPARE-ISSUE",
AM664="Fiber CAmtel","TRANS_FO_CAMTEL",
AM664="Fiber AOF","Fiber AOF",
AM664="Projet OCM (HUAWEI)","TRAVAUX-HUAWEI",
AM664="Projet OCM (NOKIA)","TRAVAUX-NOKIA",
AM664="ACCESS-ISSUE","ACCESS-ISSUE",
AM664="Projet OCM (ZTE, NOKIA, autres projets)","TRAVAUX OCM",
AM664="No root CAuse","No root cause",
AM664="ODU HS","PDH",
AM664="IP &amp; VLAN","PDH",
AM664="Warehouse HUAWEI","SPARE-ISSUE",
AM664="SPARE-HS","SPARE-ISSUE",
AM664="Power Telco","BSS",AM664="no impacts","no impacts"
),"")</f>
        <v>no impacts</v>
      </c>
      <c r="AL664" s="48" t="str" cm="1">
        <f t="array" ref="AL664">IFERROR(_xlfn.IFS(
AM664="MPR ISSUE","TX ISSUE",
AM664="BSS Hardware Issue","RAN ISSUE",
AM664="Sites strategiques, MLL, Pylone, etc.","ENVTECH",
AM664="AKTIVCO DEFAUT GE &amp; POWER Cabinet","POWER ISSUE",
AM664="AKTIVCO Coupure ENEO &amp; Baisse de tension","POWER ISSUE",
AM664="Coupure ENEO &amp; Baisse de tension","POWER ISSUE",
AM664="Defaut GE &amp; POWER Cabinet","POWER ISSUE",
AM664="Sharing","POWER ISSUE",
AM664="Sites strategiques &amp; DataCenter","POWER ISSUE",
AM664="Exclu","Exclu",
AM664="SAT","TX ISSUE",
AM664="SPARE-ISSUE","SPARE-ISSUE",
AM664="Fiber CAmtel","TX ISSUE",
AM664="Fiber AOF","TX ISSUE",
AM664="Projet OCM (HUAWEI)","TRAVAUX-HUAWEI",
AM664="Projet OCM (NOKIA)","TRAVAUX -NOKIA",
AM664="ACCESS-ISSUE","ACCESS-ISSUE",
AM664="Projet OCM (ZTE, NOKIA, autres projets)","TRAVAUX OCM",
AM664="No root CAuse","No root cause",
AM664="ODU HS","TX ISSUE",
AM664="IP &amp; VLAN","TX ISSUE",
AM664="Warehouse HUAWEI","SPARE-ISSUE",
AM664="SPARE-HS","SPARE-ISSUE",
AM664="Power Telco","RAN ISSUE",AM664="no impacts","no impacts"
),"")</f>
        <v>no impacts</v>
      </c>
      <c r="AM664" s="67" t="s">
        <v>5605</v>
      </c>
      <c r="AN664" s="48" t="str" cm="1">
        <f t="array" ref="AN664">IFERROR(_xlfn.IFS(
AM664="MPR ISSUE","ACTIVE",
AM664="BSS Hardware Issue","ACTIVE",
AM664="Sites strategiques, MLL, Pylone, etc.","PASSIVE",
AM664="AKTIVCO DEFAUT GE &amp; POWER Cabinet","PASSIVE",
AM664="AKTIVCO Coupure ENEO &amp; Baisse de tension","PASSIVE",
AM664="Coupure ENEO &amp; Baisse de tension","PASSIVE",
AM664="Defaut GE &amp; POWER Cabinet","PASSIVE",
AM664="Sharing","PASSIVE",
AM664="Sites strategiques &amp; DataCenter","PASSIVE",
AM664="Exclu","Exclu",
AM664="SAT","ACTIVE",
AM664="SPARE-ISSUE","SPARE-ISSUE",
AM664="Fiber CAmtel","ACTIVE",
AM664="Fiber AOF","ACTIVE",
AM664="Projet OCM (HUAWEI)","PLANNED WORKS",
AM664="Projet OCM (NOKIA)","PLANNED WORKS",
AM664="ACCESS-ISSUE","ACCESS-ISSUE",
AM664="Projet OCM (ZTE, NOKIA, autres projets)","PLANNED WORKS",
AM664="No root CAuse","No root cause",
AM664="ODU HS","ACTIVE",
AM664="IP &amp; VLAN","ACTIVE",
AM664="Warehouse HUAWEI","SPARE-ISSUE",
AM664="SPARE-HS","SPARE-ISSUE",
AM664="Power Telco","ACTIVE", AM664="no impacts","no impacts"
),"")</f>
        <v>no impacts</v>
      </c>
      <c r="AO664" s="93" t="s">
        <v>5537</v>
      </c>
      <c r="AP664" s="101" t="str">
        <f t="shared" si="26"/>
        <v>ADM_098</v>
      </c>
      <c r="AR664" s="17" t="s">
        <v>5537</v>
      </c>
      <c r="AS664" s="7" t="s">
        <v>5537</v>
      </c>
      <c r="AT664" s="6"/>
      <c r="AU664" s="7"/>
      <c r="AV664" s="3" t="s">
        <v>5537</v>
      </c>
      <c r="AW664" s="18" t="s">
        <v>5537</v>
      </c>
      <c r="AX664" s="18" t="s">
        <v>5537</v>
      </c>
      <c r="AY664" s="18" t="s">
        <v>5537</v>
      </c>
      <c r="AZ664" s="18" t="s">
        <v>5537</v>
      </c>
      <c r="BA664" s="18" t="s">
        <v>5537</v>
      </c>
      <c r="BB664" s="18" t="s">
        <v>5537</v>
      </c>
      <c r="BC664" s="18" t="s">
        <v>5537</v>
      </c>
      <c r="BD664" s="18" t="s">
        <v>5537</v>
      </c>
      <c r="BE664" s="18" t="s">
        <v>5537</v>
      </c>
      <c r="BF664" s="18" t="s">
        <v>5537</v>
      </c>
      <c r="BG664" s="18" t="s">
        <v>5537</v>
      </c>
      <c r="BH664" s="18" t="s">
        <v>5537</v>
      </c>
      <c r="BI664" s="9" t="s">
        <v>5537</v>
      </c>
      <c r="BJ664" s="14"/>
      <c r="BK664" s="14" t="s">
        <v>5537</v>
      </c>
      <c r="BL664" s="14" t="str">
        <f>_xlfn.XLOOKUP(B664,'[4]cell downs 18042026 17h'!$B:$B,'[4]cell downs 18042026 17h'!$B:$B,"")</f>
        <v/>
      </c>
      <c r="BM664" s="14" t="str">
        <f>_xlfn.XLOOKUP(B664,'[5]Cells Huawei 19042026 15h'!$B:$B,'[5]Cells Huawei 19042026 15h'!$B:$B,"")</f>
        <v/>
      </c>
      <c r="BN664" s="9" t="str">
        <f>_xlfn.XLOOKUP(B664,'[6]cells down 19042026 9H40'!$B:$B,'[6]cells down 19042026 9H40'!$B:$B,"")</f>
        <v/>
      </c>
      <c r="BO664" s="9" t="s">
        <v>1522</v>
      </c>
      <c r="BP664" s="9" t="s">
        <v>318</v>
      </c>
      <c r="BQ664" s="115"/>
    </row>
    <row r="665" spans="1:69" s="9" customFormat="1" ht="30.45" customHeight="1" x14ac:dyDescent="0.3">
      <c r="A665" s="1" t="s">
        <v>4787</v>
      </c>
      <c r="B665" s="8" t="s">
        <v>4788</v>
      </c>
      <c r="C665" s="3" t="str">
        <f>_xlfn.XLOOKUP(B665,'[1]daily break down'!$D:$D,'[1]daily break down'!$E:$E,"")</f>
        <v>CENTRE</v>
      </c>
      <c r="D665" s="1" t="s">
        <v>21</v>
      </c>
      <c r="E665" s="1" t="s">
        <v>80</v>
      </c>
      <c r="F665" s="3" t="s">
        <v>37</v>
      </c>
      <c r="G665" s="1" t="s">
        <v>4769</v>
      </c>
      <c r="H665" s="33" t="str">
        <f>_xlfn.XLOOKUP(B665,[2]CALCULATION!$B:$B,[2]CALCULATION!$H:$H,"")</f>
        <v>NOKIA</v>
      </c>
      <c r="I665" s="28">
        <v>3.5670156634881818E-5</v>
      </c>
      <c r="J665" s="28">
        <v>1.4268062653923776E-4</v>
      </c>
      <c r="K665" s="28">
        <v>7.1340313269300466E-5</v>
      </c>
      <c r="L665" s="28">
        <v>7.1340313269589948E-5</v>
      </c>
      <c r="M665" s="28">
        <v>1.4268062653877459E-4</v>
      </c>
      <c r="N665" s="28">
        <v>1.7835078317354061E-5</v>
      </c>
      <c r="O665" s="28">
        <v>8.9175391586828202E-5</v>
      </c>
      <c r="P665" s="28">
        <v>1.6051570485659184E-4</v>
      </c>
      <c r="Q665" s="28">
        <v>8.9175391587117684E-5</v>
      </c>
      <c r="R665" s="28">
        <v>1.2484554822182582E-4</v>
      </c>
      <c r="S665" s="94">
        <v>1.0701046990452966E-4</v>
      </c>
      <c r="T665" s="94">
        <f>_xlfn.XLOOKUP(B665,'[3]Nur des jours'!$B:$B,'[3]Nur des jours'!$U:$U,"")</f>
        <v>5.3505234952004287E-5</v>
      </c>
      <c r="U665" s="94">
        <v>1.0701046990441385E-4</v>
      </c>
      <c r="V665" s="94">
        <v>1.0701046990429807E-4</v>
      </c>
      <c r="W665" s="94">
        <v>5.3505234952004287E-5</v>
      </c>
      <c r="X665" s="94">
        <v>2.5710423727232006</v>
      </c>
      <c r="Y665" s="94">
        <v>1.0701046990452966E-4</v>
      </c>
      <c r="Z665" s="94">
        <v>7.1340313269416245E-5</v>
      </c>
      <c r="AA665" s="94">
        <v>8.9175391587059801E-5</v>
      </c>
      <c r="AB665" s="94">
        <v>9.4793441256959737E-2</v>
      </c>
      <c r="AC665" s="94">
        <f>_xlfn.XLOOKUP(B665,'[3]Nur des jours'!$B:$B,'[3]Nur des jours'!$N:$N,"")</f>
        <v>1.7835078317388799E-4</v>
      </c>
      <c r="AD665" s="94">
        <v>1.7835078317388799E-4</v>
      </c>
      <c r="AE665" s="94">
        <v>0</v>
      </c>
      <c r="AF665" s="94">
        <v>0</v>
      </c>
      <c r="AG665" s="94">
        <v>3.4200325258759712E-4</v>
      </c>
      <c r="AH665" s="94">
        <v>1.7835078317388799E-4</v>
      </c>
      <c r="AI665" s="49" t="s">
        <v>5559</v>
      </c>
      <c r="AJ665" s="49"/>
      <c r="AK665" s="48" t="str" cm="1">
        <f t="array" ref="AK665">IFERROR(_xlfn.IFS(
AM665="MPR ISSUE","PDH",
AM665="BSS Hardware Issue","BSS",
AM665="Sites strategiques, MLL, Pylone, etc.","ENVTECH",
AM665="AKTIVCO DEFAUT GE &amp; POWER Cabinet","AKTIVCO",
AM665="AKTIVCO Coupure ENEO &amp; Baisse de tension","AKTIVCO GRID ONLY",
AM665="Coupure ENEO &amp; Baisse de tension","IHS GRID ONLY",
AM665="Defaut GE &amp; POWER Cabinet","IHS",
AM665="Sharing","Partners",
AM665="Sites strategiques &amp; DataCenter","SST &amp; DC",
AM665="Exclu","Exclu",
AM665="SAT","SAT",
AM665="SPARE-ISSUE","SPARE-ISSUE",
AM665="Fiber CAmtel","TRANS_FO_CAMTEL",
AM665="Fiber AOF","Fiber AOF",
AM665="Projet OCM (HUAWEI)","TRAVAUX-HUAWEI",
AM665="Projet OCM (NOKIA)","TRAVAUX-NOKIA",
AM665="ACCESS-ISSUE","ACCESS-ISSUE",
AM665="Projet OCM (ZTE, NOKIA, autres projets)","TRAVAUX OCM",
AM665="No root CAuse","No root cause",
AM665="ODU HS","PDH",
AM665="IP &amp; VLAN","PDH",
AM665="Warehouse HUAWEI","SPARE-ISSUE",
AM665="SPARE-HS","SPARE-ISSUE",
AM665="Power Telco","BSS",AM665="no impacts","no impacts"
),"")</f>
        <v>no impacts</v>
      </c>
      <c r="AL665" s="48" t="str" cm="1">
        <f t="array" ref="AL665">IFERROR(_xlfn.IFS(
AM665="MPR ISSUE","TX ISSUE",
AM665="BSS Hardware Issue","RAN ISSUE",
AM665="Sites strategiques, MLL, Pylone, etc.","ENVTECH",
AM665="AKTIVCO DEFAUT GE &amp; POWER Cabinet","POWER ISSUE",
AM665="AKTIVCO Coupure ENEO &amp; Baisse de tension","POWER ISSUE",
AM665="Coupure ENEO &amp; Baisse de tension","POWER ISSUE",
AM665="Defaut GE &amp; POWER Cabinet","POWER ISSUE",
AM665="Sharing","POWER ISSUE",
AM665="Sites strategiques &amp; DataCenter","POWER ISSUE",
AM665="Exclu","Exclu",
AM665="SAT","TX ISSUE",
AM665="SPARE-ISSUE","SPARE-ISSUE",
AM665="Fiber CAmtel","TX ISSUE",
AM665="Fiber AOF","TX ISSUE",
AM665="Projet OCM (HUAWEI)","TRAVAUX-HUAWEI",
AM665="Projet OCM (NOKIA)","TRAVAUX -NOKIA",
AM665="ACCESS-ISSUE","ACCESS-ISSUE",
AM665="Projet OCM (ZTE, NOKIA, autres projets)","TRAVAUX OCM",
AM665="No root CAuse","No root cause",
AM665="ODU HS","TX ISSUE",
AM665="IP &amp; VLAN","TX ISSUE",
AM665="Warehouse HUAWEI","SPARE-ISSUE",
AM665="SPARE-HS","SPARE-ISSUE",
AM665="Power Telco","RAN ISSUE",AM665="no impacts","no impacts"
),"")</f>
        <v>no impacts</v>
      </c>
      <c r="AM665" s="67" t="s">
        <v>5605</v>
      </c>
      <c r="AN665" s="48" t="str" cm="1">
        <f t="array" ref="AN665">IFERROR(_xlfn.IFS(
AM665="MPR ISSUE","ACTIVE",
AM665="BSS Hardware Issue","ACTIVE",
AM665="Sites strategiques, MLL, Pylone, etc.","PASSIVE",
AM665="AKTIVCO DEFAUT GE &amp; POWER Cabinet","PASSIVE",
AM665="AKTIVCO Coupure ENEO &amp; Baisse de tension","PASSIVE",
AM665="Coupure ENEO &amp; Baisse de tension","PASSIVE",
AM665="Defaut GE &amp; POWER Cabinet","PASSIVE",
AM665="Sharing","PASSIVE",
AM665="Sites strategiques &amp; DataCenter","PASSIVE",
AM665="Exclu","Exclu",
AM665="SAT","ACTIVE",
AM665="SPARE-ISSUE","SPARE-ISSUE",
AM665="Fiber CAmtel","ACTIVE",
AM665="Fiber AOF","ACTIVE",
AM665="Projet OCM (HUAWEI)","PLANNED WORKS",
AM665="Projet OCM (NOKIA)","PLANNED WORKS",
AM665="ACCESS-ISSUE","ACCESS-ISSUE",
AM665="Projet OCM (ZTE, NOKIA, autres projets)","PLANNED WORKS",
AM665="No root CAuse","No root cause",
AM665="ODU HS","ACTIVE",
AM665="IP &amp; VLAN","ACTIVE",
AM665="Warehouse HUAWEI","SPARE-ISSUE",
AM665="SPARE-HS","SPARE-ISSUE",
AM665="Power Telco","ACTIVE", AM665="no impacts","no impacts"
),"")</f>
        <v>no impacts</v>
      </c>
      <c r="AO665" s="93" t="s">
        <v>5537</v>
      </c>
      <c r="AP665" s="101" t="str">
        <f t="shared" si="26"/>
        <v>CTR_181</v>
      </c>
      <c r="AR665" s="17" t="s">
        <v>5537</v>
      </c>
      <c r="AS665" s="7" t="s">
        <v>5537</v>
      </c>
      <c r="AT665" s="6"/>
      <c r="AU665" s="7"/>
      <c r="AV665" s="3" t="s">
        <v>5537</v>
      </c>
      <c r="AW665" s="18" t="s">
        <v>5537</v>
      </c>
      <c r="AX665" s="18" t="s">
        <v>5537</v>
      </c>
      <c r="AY665" s="18" t="s">
        <v>5537</v>
      </c>
      <c r="AZ665" s="18" t="s">
        <v>5537</v>
      </c>
      <c r="BA665" s="18" t="s">
        <v>5537</v>
      </c>
      <c r="BB665" s="18" t="s">
        <v>5537</v>
      </c>
      <c r="BC665" s="18" t="s">
        <v>5537</v>
      </c>
      <c r="BD665" s="18" t="s">
        <v>5537</v>
      </c>
      <c r="BE665" s="18" t="s">
        <v>5537</v>
      </c>
      <c r="BF665" s="18" t="s">
        <v>5537</v>
      </c>
      <c r="BG665" s="18" t="s">
        <v>5537</v>
      </c>
      <c r="BH665" s="18" t="s">
        <v>5537</v>
      </c>
      <c r="BI665" s="9" t="s">
        <v>5537</v>
      </c>
      <c r="BJ665" s="14"/>
      <c r="BK665" s="14" t="s">
        <v>5537</v>
      </c>
      <c r="BL665" s="14" t="str">
        <f>_xlfn.XLOOKUP(B665,'[4]cell downs 18042026 17h'!$B:$B,'[4]cell downs 18042026 17h'!$B:$B,"")</f>
        <v/>
      </c>
      <c r="BM665" s="14" t="str">
        <f>_xlfn.XLOOKUP(B665,'[5]Cells Huawei 19042026 15h'!$B:$B,'[5]Cells Huawei 19042026 15h'!$B:$B,"")</f>
        <v/>
      </c>
      <c r="BN665" s="9" t="str">
        <f>_xlfn.XLOOKUP(B665,'[6]cells down 19042026 9H40'!$B:$B,'[6]cells down 19042026 9H40'!$B:$B,"")</f>
        <v/>
      </c>
      <c r="BO665" s="9" t="s">
        <v>5537</v>
      </c>
      <c r="BP665" s="9" t="s">
        <v>66</v>
      </c>
      <c r="BQ665" s="115"/>
    </row>
    <row r="666" spans="1:69" s="9" customFormat="1" x14ac:dyDescent="0.3">
      <c r="A666" s="1" t="s">
        <v>1809</v>
      </c>
      <c r="B666" s="8" t="s">
        <v>1810</v>
      </c>
      <c r="C666" s="3" t="str">
        <f>_xlfn.XLOOKUP(B666,'[1]daily break down'!$D:$D,'[1]daily break down'!$E:$E,"")</f>
        <v>CENTRE</v>
      </c>
      <c r="D666" s="1" t="s">
        <v>11</v>
      </c>
      <c r="E666" s="1" t="s">
        <v>154</v>
      </c>
      <c r="F666" s="3" t="s">
        <v>69</v>
      </c>
      <c r="G666" s="1" t="s">
        <v>1811</v>
      </c>
      <c r="H666" s="33" t="str">
        <f>_xlfn.XLOOKUP(B666,[2]CALCULATION!$B:$B,[2]CALCULATION!$H:$H,"")</f>
        <v>NOKIA</v>
      </c>
      <c r="I666" s="28">
        <v>1.6051570485647602E-4</v>
      </c>
      <c r="J666" s="28">
        <v>1.9618586149141573E-4</v>
      </c>
      <c r="K666" s="28">
        <v>1.3202774827290287E-2</v>
      </c>
      <c r="L666" s="28">
        <v>1.6051570485659184E-4</v>
      </c>
      <c r="M666" s="28">
        <v>1.7835078317400378E-4</v>
      </c>
      <c r="N666" s="28">
        <v>1.7835078317394589E-4</v>
      </c>
      <c r="O666" s="28">
        <v>1.7835078317394589E-4</v>
      </c>
      <c r="P666" s="28">
        <v>1.6051570485664974E-4</v>
      </c>
      <c r="Q666" s="28">
        <v>0.66121107836768245</v>
      </c>
      <c r="R666" s="28">
        <v>1.9618586149135786E-4</v>
      </c>
      <c r="S666" s="94">
        <v>2.9427879223706821E-3</v>
      </c>
      <c r="T666" s="94">
        <f>_xlfn.XLOOKUP(B666,'[3]Nur des jours'!$B:$B,'[3]Nur des jours'!$U:$U,"")</f>
        <v>1.9618586149141573E-4</v>
      </c>
      <c r="U666" s="94">
        <v>1.9618586149135786E-4</v>
      </c>
      <c r="V666" s="94">
        <v>1.7835078317400378E-4</v>
      </c>
      <c r="W666" s="94">
        <v>1.9618586149135786E-4</v>
      </c>
      <c r="X666" s="94">
        <v>2.2290431531458565E-4</v>
      </c>
      <c r="Y666" s="94">
        <v>0.35904644803210478</v>
      </c>
      <c r="Z666" s="94">
        <v>0.34603618951411569</v>
      </c>
      <c r="AA666" s="94">
        <v>1.4268062653906408E-4</v>
      </c>
      <c r="AB666" s="94">
        <v>1.4268062653906408E-4</v>
      </c>
      <c r="AC666" s="94">
        <f>_xlfn.XLOOKUP(B666,'[3]Nur des jours'!$B:$B,'[3]Nur des jours'!$N:$N,"")</f>
        <v>1.7835078317388799E-4</v>
      </c>
      <c r="AD666" s="94">
        <v>1.7835078317388799E-4</v>
      </c>
      <c r="AE666" s="94">
        <v>0</v>
      </c>
      <c r="AF666" s="94">
        <v>0</v>
      </c>
      <c r="AG666" s="94">
        <v>3.4200325258759712E-4</v>
      </c>
      <c r="AH666" s="94">
        <v>1.7835078317388799E-4</v>
      </c>
      <c r="AI666" s="49" t="s">
        <v>5559</v>
      </c>
      <c r="AJ666" s="49"/>
      <c r="AK666" s="48" t="str" cm="1">
        <f t="array" ref="AK666">IFERROR(_xlfn.IFS(
AM666="MPR ISSUE","PDH",
AM666="BSS Hardware Issue","BSS",
AM666="Sites strategiques, MLL, Pylone, etc.","ENVTECH",
AM666="AKTIVCO DEFAUT GE &amp; POWER Cabinet","AKTIVCO",
AM666="AKTIVCO Coupure ENEO &amp; Baisse de tension","AKTIVCO GRID ONLY",
AM666="Coupure ENEO &amp; Baisse de tension","IHS GRID ONLY",
AM666="Defaut GE &amp; POWER Cabinet","IHS",
AM666="Sharing","Partners",
AM666="Sites strategiques &amp; DataCenter","SST &amp; DC",
AM666="Exclu","Exclu",
AM666="SAT","SAT",
AM666="SPARE-ISSUE","SPARE-ISSUE",
AM666="Fiber CAmtel","TRANS_FO_CAMTEL",
AM666="Fiber AOF","Fiber AOF",
AM666="Projet OCM (HUAWEI)","TRAVAUX-HUAWEI",
AM666="Projet OCM (NOKIA)","TRAVAUX-NOKIA",
AM666="ACCESS-ISSUE","ACCESS-ISSUE",
AM666="Projet OCM (ZTE, NOKIA, autres projets)","TRAVAUX OCM",
AM666="No root CAuse","No root cause",
AM666="ODU HS","PDH",
AM666="IP &amp; VLAN","PDH",
AM666="Warehouse HUAWEI","SPARE-ISSUE",
AM666="SPARE-HS","SPARE-ISSUE",
AM666="Power Telco","BSS",AM666="no impacts","no impacts"
),"")</f>
        <v>no impacts</v>
      </c>
      <c r="AL666" s="48" t="str" cm="1">
        <f t="array" ref="AL666">IFERROR(_xlfn.IFS(
AM666="MPR ISSUE","TX ISSUE",
AM666="BSS Hardware Issue","RAN ISSUE",
AM666="Sites strategiques, MLL, Pylone, etc.","ENVTECH",
AM666="AKTIVCO DEFAUT GE &amp; POWER Cabinet","POWER ISSUE",
AM666="AKTIVCO Coupure ENEO &amp; Baisse de tension","POWER ISSUE",
AM666="Coupure ENEO &amp; Baisse de tension","POWER ISSUE",
AM666="Defaut GE &amp; POWER Cabinet","POWER ISSUE",
AM666="Sharing","POWER ISSUE",
AM666="Sites strategiques &amp; DataCenter","POWER ISSUE",
AM666="Exclu","Exclu",
AM666="SAT","TX ISSUE",
AM666="SPARE-ISSUE","SPARE-ISSUE",
AM666="Fiber CAmtel","TX ISSUE",
AM666="Fiber AOF","TX ISSUE",
AM666="Projet OCM (HUAWEI)","TRAVAUX-HUAWEI",
AM666="Projet OCM (NOKIA)","TRAVAUX -NOKIA",
AM666="ACCESS-ISSUE","ACCESS-ISSUE",
AM666="Projet OCM (ZTE, NOKIA, autres projets)","TRAVAUX OCM",
AM666="No root CAuse","No root cause",
AM666="ODU HS","TX ISSUE",
AM666="IP &amp; VLAN","TX ISSUE",
AM666="Warehouse HUAWEI","SPARE-ISSUE",
AM666="SPARE-HS","SPARE-ISSUE",
AM666="Power Telco","RAN ISSUE",AM666="no impacts","no impacts"
),"")</f>
        <v>no impacts</v>
      </c>
      <c r="AM666" s="67" t="s">
        <v>5605</v>
      </c>
      <c r="AN666" s="48" t="str" cm="1">
        <f t="array" ref="AN666">IFERROR(_xlfn.IFS(
AM666="MPR ISSUE","ACTIVE",
AM666="BSS Hardware Issue","ACTIVE",
AM666="Sites strategiques, MLL, Pylone, etc.","PASSIVE",
AM666="AKTIVCO DEFAUT GE &amp; POWER Cabinet","PASSIVE",
AM666="AKTIVCO Coupure ENEO &amp; Baisse de tension","PASSIVE",
AM666="Coupure ENEO &amp; Baisse de tension","PASSIVE",
AM666="Defaut GE &amp; POWER Cabinet","PASSIVE",
AM666="Sharing","PASSIVE",
AM666="Sites strategiques &amp; DataCenter","PASSIVE",
AM666="Exclu","Exclu",
AM666="SAT","ACTIVE",
AM666="SPARE-ISSUE","SPARE-ISSUE",
AM666="Fiber CAmtel","ACTIVE",
AM666="Fiber AOF","ACTIVE",
AM666="Projet OCM (HUAWEI)","PLANNED WORKS",
AM666="Projet OCM (NOKIA)","PLANNED WORKS",
AM666="ACCESS-ISSUE","ACCESS-ISSUE",
AM666="Projet OCM (ZTE, NOKIA, autres projets)","PLANNED WORKS",
AM666="No root CAuse","No root cause",
AM666="ODU HS","ACTIVE",
AM666="IP &amp; VLAN","ACTIVE",
AM666="Warehouse HUAWEI","SPARE-ISSUE",
AM666="SPARE-HS","SPARE-ISSUE",
AM666="Power Telco","ACTIVE", AM666="no impacts","no impacts"
),"")</f>
        <v>no impacts</v>
      </c>
      <c r="AO666" s="93" t="s">
        <v>5537</v>
      </c>
      <c r="AP666" s="101" t="str">
        <f t="shared" si="26"/>
        <v>SUD_069</v>
      </c>
      <c r="AR666" s="17" t="s">
        <v>5537</v>
      </c>
      <c r="AS666" s="7" t="s">
        <v>5537</v>
      </c>
      <c r="AT666" s="6"/>
      <c r="AU666" s="7"/>
      <c r="AV666" s="3" t="s">
        <v>5537</v>
      </c>
      <c r="AW666" s="18" t="s">
        <v>5537</v>
      </c>
      <c r="AX666" s="18" t="s">
        <v>5537</v>
      </c>
      <c r="AY666" s="18" t="s">
        <v>5537</v>
      </c>
      <c r="AZ666" s="18" t="s">
        <v>5537</v>
      </c>
      <c r="BA666" s="18" t="s">
        <v>5537</v>
      </c>
      <c r="BB666" s="18" t="s">
        <v>5537</v>
      </c>
      <c r="BC666" s="18" t="s">
        <v>5537</v>
      </c>
      <c r="BD666" s="18" t="s">
        <v>5537</v>
      </c>
      <c r="BE666" s="18" t="s">
        <v>5537</v>
      </c>
      <c r="BF666" s="18" t="s">
        <v>5537</v>
      </c>
      <c r="BG666" s="18" t="s">
        <v>5537</v>
      </c>
      <c r="BH666" s="18" t="s">
        <v>5537</v>
      </c>
      <c r="BI666" s="9" t="s">
        <v>5537</v>
      </c>
      <c r="BJ666" s="14"/>
      <c r="BK666" s="14" t="s">
        <v>5537</v>
      </c>
      <c r="BL666" s="14" t="str">
        <f>_xlfn.XLOOKUP(B666,'[4]cell downs 18042026 17h'!$B:$B,'[4]cell downs 18042026 17h'!$B:$B,"")</f>
        <v/>
      </c>
      <c r="BM666" s="14" t="str">
        <f>_xlfn.XLOOKUP(B666,'[5]Cells Huawei 19042026 15h'!$B:$B,'[5]Cells Huawei 19042026 15h'!$B:$B,"")</f>
        <v/>
      </c>
      <c r="BN666" s="9" t="str">
        <f>_xlfn.XLOOKUP(B666,'[6]cells down 19042026 9H40'!$B:$B,'[6]cells down 19042026 9H40'!$B:$B,"")</f>
        <v/>
      </c>
      <c r="BO666" s="9" t="s">
        <v>1810</v>
      </c>
      <c r="BP666" s="9" t="s">
        <v>12</v>
      </c>
      <c r="BQ666" s="115"/>
    </row>
    <row r="667" spans="1:69" s="9" customFormat="1" x14ac:dyDescent="0.3">
      <c r="A667" s="1" t="s">
        <v>376</v>
      </c>
      <c r="B667" s="8" t="s">
        <v>377</v>
      </c>
      <c r="C667" s="3" t="str">
        <f>_xlfn.XLOOKUP(B667,'[1]daily break down'!$D:$D,'[1]daily break down'!$E:$E,"")</f>
        <v>NORD-OUEST</v>
      </c>
      <c r="D667" s="1" t="s">
        <v>21</v>
      </c>
      <c r="E667" s="1" t="s">
        <v>122</v>
      </c>
      <c r="F667" s="3" t="s">
        <v>102</v>
      </c>
      <c r="G667" s="1" t="s">
        <v>376</v>
      </c>
      <c r="H667" s="33" t="str">
        <f>_xlfn.XLOOKUP(B667,[2]CALCULATION!$B:$B,[2]CALCULATION!$H:$H,"")</f>
        <v>NOKIA</v>
      </c>
      <c r="I667" s="28">
        <v>0.9544490096733268</v>
      </c>
      <c r="J667" s="28">
        <v>1.7835078317400378E-4</v>
      </c>
      <c r="K667" s="28">
        <v>1.9618586149124207E-4</v>
      </c>
      <c r="L667" s="28">
        <v>1.426806265391799E-4</v>
      </c>
      <c r="M667" s="28">
        <v>1.6051570485653394E-4</v>
      </c>
      <c r="N667" s="28">
        <v>1.5982654247249164</v>
      </c>
      <c r="O667" s="28">
        <v>0.67409728143948044</v>
      </c>
      <c r="P667" s="28">
        <v>7.8658505164106038E-2</v>
      </c>
      <c r="Q667" s="28">
        <v>6.9616434243876341E-2</v>
      </c>
      <c r="R667" s="28">
        <v>1.9618586149124207E-4</v>
      </c>
      <c r="S667" s="94">
        <v>1.9618586149141573E-4</v>
      </c>
      <c r="T667" s="94">
        <f>_xlfn.XLOOKUP(B667,'[3]Nur des jours'!$B:$B,'[3]Nur des jours'!$U:$U,"")</f>
        <v>1.9618586149118417E-4</v>
      </c>
      <c r="U667" s="94">
        <v>1.9618586149141573E-4</v>
      </c>
      <c r="V667" s="94">
        <v>1.1573737139255658</v>
      </c>
      <c r="W667" s="94">
        <v>1.9618586149118417E-4</v>
      </c>
      <c r="X667" s="94">
        <v>1.7835078317394589E-4</v>
      </c>
      <c r="Y667" s="94">
        <v>3.0676334705919332E-3</v>
      </c>
      <c r="Z667" s="94">
        <v>0.68549778786362492</v>
      </c>
      <c r="AA667" s="94">
        <v>1.0646010993855382</v>
      </c>
      <c r="AB667" s="94">
        <v>1.6051570485653394E-4</v>
      </c>
      <c r="AC667" s="94">
        <f>_xlfn.XLOOKUP(B667,'[3]Nur des jours'!$B:$B,'[3]Nur des jours'!$N:$N,"")</f>
        <v>1.7835078317388799E-4</v>
      </c>
      <c r="AD667" s="94">
        <v>1.7835078317388799E-4</v>
      </c>
      <c r="AE667" s="94">
        <v>0</v>
      </c>
      <c r="AF667" s="94">
        <v>0</v>
      </c>
      <c r="AG667" s="94">
        <v>3.4200325258759712E-4</v>
      </c>
      <c r="AH667" s="94">
        <v>1.7835078317388799E-4</v>
      </c>
      <c r="AI667" s="49" t="s">
        <v>5559</v>
      </c>
      <c r="AJ667" s="49"/>
      <c r="AK667" s="48" t="str" cm="1">
        <f t="array" ref="AK667">IFERROR(_xlfn.IFS(
AM667="MPR ISSUE","PDH",
AM667="BSS Hardware Issue","BSS",
AM667="Sites strategiques, MLL, Pylone, etc.","ENVTECH",
AM667="AKTIVCO DEFAUT GE &amp; POWER Cabinet","AKTIVCO",
AM667="AKTIVCO Coupure ENEO &amp; Baisse de tension","AKTIVCO GRID ONLY",
AM667="Coupure ENEO &amp; Baisse de tension","IHS GRID ONLY",
AM667="Defaut GE &amp; POWER Cabinet","IHS",
AM667="Sharing","Partners",
AM667="Sites strategiques &amp; DataCenter","SST &amp; DC",
AM667="Exclu","Exclu",
AM667="SAT","SAT",
AM667="SPARE-ISSUE","SPARE-ISSUE",
AM667="Fiber CAmtel","TRANS_FO_CAMTEL",
AM667="Fiber AOF","Fiber AOF",
AM667="Projet OCM (HUAWEI)","TRAVAUX-HUAWEI",
AM667="Projet OCM (NOKIA)","TRAVAUX-NOKIA",
AM667="ACCESS-ISSUE","ACCESS-ISSUE",
AM667="Projet OCM (ZTE, NOKIA, autres projets)","TRAVAUX OCM",
AM667="No root CAuse","No root cause",
AM667="ODU HS","PDH",
AM667="IP &amp; VLAN","PDH",
AM667="Warehouse HUAWEI","SPARE-ISSUE",
AM667="SPARE-HS","SPARE-ISSUE",
AM667="Power Telco","BSS",AM667="no impacts","no impacts"
),"")</f>
        <v>no impacts</v>
      </c>
      <c r="AL667" s="48" t="str" cm="1">
        <f t="array" ref="AL667">IFERROR(_xlfn.IFS(
AM667="MPR ISSUE","TX ISSUE",
AM667="BSS Hardware Issue","RAN ISSUE",
AM667="Sites strategiques, MLL, Pylone, etc.","ENVTECH",
AM667="AKTIVCO DEFAUT GE &amp; POWER Cabinet","POWER ISSUE",
AM667="AKTIVCO Coupure ENEO &amp; Baisse de tension","POWER ISSUE",
AM667="Coupure ENEO &amp; Baisse de tension","POWER ISSUE",
AM667="Defaut GE &amp; POWER Cabinet","POWER ISSUE",
AM667="Sharing","POWER ISSUE",
AM667="Sites strategiques &amp; DataCenter","POWER ISSUE",
AM667="Exclu","Exclu",
AM667="SAT","TX ISSUE",
AM667="SPARE-ISSUE","SPARE-ISSUE",
AM667="Fiber CAmtel","TX ISSUE",
AM667="Fiber AOF","TX ISSUE",
AM667="Projet OCM (HUAWEI)","TRAVAUX-HUAWEI",
AM667="Projet OCM (NOKIA)","TRAVAUX -NOKIA",
AM667="ACCESS-ISSUE","ACCESS-ISSUE",
AM667="Projet OCM (ZTE, NOKIA, autres projets)","TRAVAUX OCM",
AM667="No root CAuse","No root cause",
AM667="ODU HS","TX ISSUE",
AM667="IP &amp; VLAN","TX ISSUE",
AM667="Warehouse HUAWEI","SPARE-ISSUE",
AM667="SPARE-HS","SPARE-ISSUE",
AM667="Power Telco","RAN ISSUE",AM667="no impacts","no impacts"
),"")</f>
        <v>no impacts</v>
      </c>
      <c r="AM667" s="67" t="s">
        <v>5605</v>
      </c>
      <c r="AN667" s="48" t="str" cm="1">
        <f t="array" ref="AN667">IFERROR(_xlfn.IFS(
AM667="MPR ISSUE","ACTIVE",
AM667="BSS Hardware Issue","ACTIVE",
AM667="Sites strategiques, MLL, Pylone, etc.","PASSIVE",
AM667="AKTIVCO DEFAUT GE &amp; POWER Cabinet","PASSIVE",
AM667="AKTIVCO Coupure ENEO &amp; Baisse de tension","PASSIVE",
AM667="Coupure ENEO &amp; Baisse de tension","PASSIVE",
AM667="Defaut GE &amp; POWER Cabinet","PASSIVE",
AM667="Sharing","PASSIVE",
AM667="Sites strategiques &amp; DataCenter","PASSIVE",
AM667="Exclu","Exclu",
AM667="SAT","ACTIVE",
AM667="SPARE-ISSUE","SPARE-ISSUE",
AM667="Fiber CAmtel","ACTIVE",
AM667="Fiber AOF","ACTIVE",
AM667="Projet OCM (HUAWEI)","PLANNED WORKS",
AM667="Projet OCM (NOKIA)","PLANNED WORKS",
AM667="ACCESS-ISSUE","ACCESS-ISSUE",
AM667="Projet OCM (ZTE, NOKIA, autres projets)","PLANNED WORKS",
AM667="No root CAuse","No root cause",
AM667="ODU HS","ACTIVE",
AM667="IP &amp; VLAN","ACTIVE",
AM667="Warehouse HUAWEI","SPARE-ISSUE",
AM667="SPARE-HS","SPARE-ISSUE",
AM667="Power Telco","ACTIVE", AM667="no impacts","no impacts"
),"")</f>
        <v>no impacts</v>
      </c>
      <c r="AO667" s="93" t="s">
        <v>5537</v>
      </c>
      <c r="AP667" s="101" t="str">
        <f t="shared" si="26"/>
        <v>OST_262</v>
      </c>
      <c r="AR667" s="17" t="s">
        <v>5537</v>
      </c>
      <c r="AS667" s="7" t="s">
        <v>5537</v>
      </c>
      <c r="AT667" s="6"/>
      <c r="AU667" s="7"/>
      <c r="AV667" s="3" t="s">
        <v>5537</v>
      </c>
      <c r="AW667" s="18" t="s">
        <v>5537</v>
      </c>
      <c r="AX667" s="18" t="s">
        <v>5537</v>
      </c>
      <c r="AY667" s="18" t="s">
        <v>5537</v>
      </c>
      <c r="AZ667" s="18" t="s">
        <v>5537</v>
      </c>
      <c r="BA667" s="18" t="s">
        <v>5537</v>
      </c>
      <c r="BB667" s="18" t="s">
        <v>5537</v>
      </c>
      <c r="BC667" s="18" t="s">
        <v>5537</v>
      </c>
      <c r="BD667" s="18" t="s">
        <v>5537</v>
      </c>
      <c r="BE667" s="18" t="s">
        <v>5537</v>
      </c>
      <c r="BF667" s="18" t="s">
        <v>5537</v>
      </c>
      <c r="BG667" s="18" t="s">
        <v>5537</v>
      </c>
      <c r="BH667" s="18" t="s">
        <v>5537</v>
      </c>
      <c r="BI667" s="9" t="s">
        <v>5537</v>
      </c>
      <c r="BJ667" s="14"/>
      <c r="BK667" s="14" t="s">
        <v>5537</v>
      </c>
      <c r="BL667" s="14" t="str">
        <f>_xlfn.XLOOKUP(B667,'[4]cell downs 18042026 17h'!$B:$B,'[4]cell downs 18042026 17h'!$B:$B,"")</f>
        <v/>
      </c>
      <c r="BM667" s="14" t="str">
        <f>_xlfn.XLOOKUP(B667,'[5]Cells Huawei 19042026 15h'!$B:$B,'[5]Cells Huawei 19042026 15h'!$B:$B,"")</f>
        <v/>
      </c>
      <c r="BN667" s="9" t="str">
        <f>_xlfn.XLOOKUP(B667,'[6]cells down 19042026 9H40'!$B:$B,'[6]cells down 19042026 9H40'!$B:$B,"")</f>
        <v/>
      </c>
      <c r="BO667" s="9" t="s">
        <v>5537</v>
      </c>
      <c r="BP667" s="9" t="s">
        <v>12</v>
      </c>
      <c r="BQ667" s="115"/>
    </row>
    <row r="668" spans="1:69" s="9" customFormat="1" x14ac:dyDescent="0.3">
      <c r="A668" s="1" t="s">
        <v>1321</v>
      </c>
      <c r="B668" s="8" t="s">
        <v>1322</v>
      </c>
      <c r="C668" s="3" t="str">
        <f>_xlfn.XLOOKUP(B668,'[1]daily break down'!$D:$D,'[1]daily break down'!$E:$E,"")</f>
        <v>OUEST</v>
      </c>
      <c r="D668" s="1" t="s">
        <v>11</v>
      </c>
      <c r="E668" s="1" t="s">
        <v>12</v>
      </c>
      <c r="F668" s="3" t="s">
        <v>102</v>
      </c>
      <c r="G668" s="1" t="s">
        <v>1323</v>
      </c>
      <c r="H668" s="33" t="str">
        <f>_xlfn.XLOOKUP(B668,[2]CALCULATION!$B:$B,[2]CALCULATION!$H:$H,"")</f>
        <v>NOKIA</v>
      </c>
      <c r="I668" s="28">
        <v>1.0701046990406647E-4</v>
      </c>
      <c r="J668" s="28">
        <v>0.67387183535600303</v>
      </c>
      <c r="K668" s="28">
        <v>8.9175391586943995E-5</v>
      </c>
      <c r="L668" s="28">
        <v>5.3505234952235873E-5</v>
      </c>
      <c r="M668" s="28">
        <v>6.449164319570401E-2</v>
      </c>
      <c r="N668" s="28">
        <v>8.9175391587059801E-5</v>
      </c>
      <c r="O668" s="28">
        <v>1.4268062653929566E-4</v>
      </c>
      <c r="P668" s="28">
        <v>1.6051570485641812E-4</v>
      </c>
      <c r="Q668" s="28">
        <v>5.3505234952062184E-5</v>
      </c>
      <c r="R668" s="28">
        <v>8.9175391586943995E-5</v>
      </c>
      <c r="S668" s="94">
        <v>8.9175391587059801E-5</v>
      </c>
      <c r="T668" s="94">
        <f>_xlfn.XLOOKUP(B668,'[3]Nur des jours'!$B:$B,'[3]Nur des jours'!$U:$U,"")</f>
        <v>1.0701046990435595E-4</v>
      </c>
      <c r="U668" s="94">
        <v>1.2484554822171003E-4</v>
      </c>
      <c r="V668" s="94">
        <v>1.0701046990441385E-4</v>
      </c>
      <c r="W668" s="94">
        <v>1.0701046990452966E-4</v>
      </c>
      <c r="X668" s="94">
        <v>5.3505234952120087E-5</v>
      </c>
      <c r="Y668" s="94">
        <v>5.3505234952351672E-5</v>
      </c>
      <c r="Z668" s="94">
        <v>7.1340313269358348E-5</v>
      </c>
      <c r="AA668" s="94">
        <v>1.0701046990418226E-4</v>
      </c>
      <c r="AB668" s="94">
        <v>1.0701046990441385E-4</v>
      </c>
      <c r="AC668" s="94">
        <f>_xlfn.XLOOKUP(B668,'[3]Nur des jours'!$B:$B,'[3]Nur des jours'!$N:$N,"")</f>
        <v>1.0701046990452966E-4</v>
      </c>
      <c r="AD668" s="94">
        <v>1.0701046990452966E-4</v>
      </c>
      <c r="AE668" s="94">
        <v>0</v>
      </c>
      <c r="AF668" s="94">
        <v>0</v>
      </c>
      <c r="AG668" s="94">
        <v>2.0520195155293575E-4</v>
      </c>
      <c r="AH668" s="94">
        <v>1.0701046990452966E-4</v>
      </c>
      <c r="AI668" s="49" t="s">
        <v>5559</v>
      </c>
      <c r="AJ668" s="49"/>
      <c r="AK668" s="48" t="str" cm="1">
        <f t="array" ref="AK668">IFERROR(_xlfn.IFS(
AM668="MPR ISSUE","PDH",
AM668="BSS Hardware Issue","BSS",
AM668="Sites strategiques, MLL, Pylone, etc.","ENVTECH",
AM668="AKTIVCO DEFAUT GE &amp; POWER Cabinet","AKTIVCO",
AM668="AKTIVCO Coupure ENEO &amp; Baisse de tension","AKTIVCO GRID ONLY",
AM668="Coupure ENEO &amp; Baisse de tension","IHS GRID ONLY",
AM668="Defaut GE &amp; POWER Cabinet","IHS",
AM668="Sharing","Partners",
AM668="Sites strategiques &amp; DataCenter","SST &amp; DC",
AM668="Exclu","Exclu",
AM668="SAT","SAT",
AM668="SPARE-ISSUE","SPARE-ISSUE",
AM668="Fiber CAmtel","TRANS_FO_CAMTEL",
AM668="Fiber AOF","Fiber AOF",
AM668="Projet OCM (HUAWEI)","TRAVAUX-HUAWEI",
AM668="Projet OCM (NOKIA)","TRAVAUX-NOKIA",
AM668="ACCESS-ISSUE","ACCESS-ISSUE",
AM668="Projet OCM (ZTE, NOKIA, autres projets)","TRAVAUX OCM",
AM668="No root CAuse","No root cause",
AM668="ODU HS","PDH",
AM668="IP &amp; VLAN","PDH",
AM668="Warehouse HUAWEI","SPARE-ISSUE",
AM668="SPARE-HS","SPARE-ISSUE",
AM668="Power Telco","BSS",AM668="no impacts","no impacts"
),"")</f>
        <v>no impacts</v>
      </c>
      <c r="AL668" s="48" t="str" cm="1">
        <f t="array" ref="AL668">IFERROR(_xlfn.IFS(
AM668="MPR ISSUE","TX ISSUE",
AM668="BSS Hardware Issue","RAN ISSUE",
AM668="Sites strategiques, MLL, Pylone, etc.","ENVTECH",
AM668="AKTIVCO DEFAUT GE &amp; POWER Cabinet","POWER ISSUE",
AM668="AKTIVCO Coupure ENEO &amp; Baisse de tension","POWER ISSUE",
AM668="Coupure ENEO &amp; Baisse de tension","POWER ISSUE",
AM668="Defaut GE &amp; POWER Cabinet","POWER ISSUE",
AM668="Sharing","POWER ISSUE",
AM668="Sites strategiques &amp; DataCenter","POWER ISSUE",
AM668="Exclu","Exclu",
AM668="SAT","TX ISSUE",
AM668="SPARE-ISSUE","SPARE-ISSUE",
AM668="Fiber CAmtel","TX ISSUE",
AM668="Fiber AOF","TX ISSUE",
AM668="Projet OCM (HUAWEI)","TRAVAUX-HUAWEI",
AM668="Projet OCM (NOKIA)","TRAVAUX -NOKIA",
AM668="ACCESS-ISSUE","ACCESS-ISSUE",
AM668="Projet OCM (ZTE, NOKIA, autres projets)","TRAVAUX OCM",
AM668="No root CAuse","No root cause",
AM668="ODU HS","TX ISSUE",
AM668="IP &amp; VLAN","TX ISSUE",
AM668="Warehouse HUAWEI","SPARE-ISSUE",
AM668="SPARE-HS","SPARE-ISSUE",
AM668="Power Telco","RAN ISSUE",AM668="no impacts","no impacts"
),"")</f>
        <v>no impacts</v>
      </c>
      <c r="AM668" s="67" t="s">
        <v>5605</v>
      </c>
      <c r="AN668" s="48" t="str" cm="1">
        <f t="array" ref="AN668">IFERROR(_xlfn.IFS(
AM668="MPR ISSUE","ACTIVE",
AM668="BSS Hardware Issue","ACTIVE",
AM668="Sites strategiques, MLL, Pylone, etc.","PASSIVE",
AM668="AKTIVCO DEFAUT GE &amp; POWER Cabinet","PASSIVE",
AM668="AKTIVCO Coupure ENEO &amp; Baisse de tension","PASSIVE",
AM668="Coupure ENEO &amp; Baisse de tension","PASSIVE",
AM668="Defaut GE &amp; POWER Cabinet","PASSIVE",
AM668="Sharing","PASSIVE",
AM668="Sites strategiques &amp; DataCenter","PASSIVE",
AM668="Exclu","Exclu",
AM668="SAT","ACTIVE",
AM668="SPARE-ISSUE","SPARE-ISSUE",
AM668="Fiber CAmtel","ACTIVE",
AM668="Fiber AOF","ACTIVE",
AM668="Projet OCM (HUAWEI)","PLANNED WORKS",
AM668="Projet OCM (NOKIA)","PLANNED WORKS",
AM668="ACCESS-ISSUE","ACCESS-ISSUE",
AM668="Projet OCM (ZTE, NOKIA, autres projets)","PLANNED WORKS",
AM668="No root CAuse","No root cause",
AM668="ODU HS","ACTIVE",
AM668="IP &amp; VLAN","ACTIVE",
AM668="Warehouse HUAWEI","SPARE-ISSUE",
AM668="SPARE-HS","SPARE-ISSUE",
AM668="Power Telco","ACTIVE", AM668="no impacts","no impacts"
),"")</f>
        <v>no impacts</v>
      </c>
      <c r="AO668" s="93" t="s">
        <v>5537</v>
      </c>
      <c r="AP668" s="101" t="str">
        <f t="shared" si="26"/>
        <v>OST_143</v>
      </c>
      <c r="AR668" s="17" t="s">
        <v>5537</v>
      </c>
      <c r="AS668" s="7" t="s">
        <v>5537</v>
      </c>
      <c r="AT668" s="6"/>
      <c r="AU668" s="7"/>
      <c r="AV668" s="3" t="s">
        <v>5537</v>
      </c>
      <c r="AW668" s="18" t="s">
        <v>5537</v>
      </c>
      <c r="AX668" s="18" t="s">
        <v>5537</v>
      </c>
      <c r="AY668" s="18" t="s">
        <v>5537</v>
      </c>
      <c r="AZ668" s="18" t="s">
        <v>5537</v>
      </c>
      <c r="BA668" s="18" t="s">
        <v>5537</v>
      </c>
      <c r="BB668" s="18" t="s">
        <v>5537</v>
      </c>
      <c r="BC668" s="18" t="s">
        <v>5537</v>
      </c>
      <c r="BD668" s="18" t="s">
        <v>5537</v>
      </c>
      <c r="BE668" s="18" t="s">
        <v>5537</v>
      </c>
      <c r="BF668" s="18" t="s">
        <v>5537</v>
      </c>
      <c r="BG668" s="18" t="s">
        <v>5537</v>
      </c>
      <c r="BH668" s="18" t="s">
        <v>5537</v>
      </c>
      <c r="BI668" s="9" t="s">
        <v>5537</v>
      </c>
      <c r="BJ668" s="14"/>
      <c r="BK668" s="14" t="s">
        <v>5537</v>
      </c>
      <c r="BL668" s="14" t="str">
        <f>_xlfn.XLOOKUP(B668,'[4]cell downs 18042026 17h'!$B:$B,'[4]cell downs 18042026 17h'!$B:$B,"")</f>
        <v/>
      </c>
      <c r="BM668" s="14" t="str">
        <f>_xlfn.XLOOKUP(B668,'[5]Cells Huawei 19042026 15h'!$B:$B,'[5]Cells Huawei 19042026 15h'!$B:$B,"")</f>
        <v/>
      </c>
      <c r="BN668" s="9" t="str">
        <f>_xlfn.XLOOKUP(B668,'[6]cells down 19042026 9H40'!$B:$B,'[6]cells down 19042026 9H40'!$B:$B,"")</f>
        <v/>
      </c>
      <c r="BO668" s="9" t="s">
        <v>1322</v>
      </c>
      <c r="BP668" s="9" t="s">
        <v>318</v>
      </c>
      <c r="BQ668" s="115"/>
    </row>
    <row r="669" spans="1:69" s="9" customFormat="1" x14ac:dyDescent="0.3">
      <c r="A669" s="1" t="s">
        <v>4719</v>
      </c>
      <c r="B669" s="8" t="s">
        <v>4720</v>
      </c>
      <c r="C669" s="3" t="str">
        <f>_xlfn.XLOOKUP(B669,'[1]daily break down'!$D:$D,'[1]daily break down'!$E:$E,"")</f>
        <v>OUEST</v>
      </c>
      <c r="D669" s="1" t="s">
        <v>21</v>
      </c>
      <c r="E669" s="1" t="s">
        <v>188</v>
      </c>
      <c r="F669" s="3" t="s">
        <v>102</v>
      </c>
      <c r="G669" s="1" t="s">
        <v>1365</v>
      </c>
      <c r="H669" s="32" t="str">
        <f>_xlfn.XLOOKUP(B669,[2]CALCULATION!$B:$B,[2]CALCULATION!$H:$H,"")</f>
        <v>Huawei</v>
      </c>
      <c r="I669" s="28">
        <v>0</v>
      </c>
      <c r="J669" s="28">
        <v>0</v>
      </c>
      <c r="K669" s="28">
        <v>0.1982368954978555</v>
      </c>
      <c r="L669" s="28">
        <v>0</v>
      </c>
      <c r="M669" s="28">
        <v>0.21241578276018522</v>
      </c>
      <c r="N669" s="28">
        <v>0</v>
      </c>
      <c r="O669" s="28">
        <v>0.2138425890255769</v>
      </c>
      <c r="P669" s="28">
        <v>0</v>
      </c>
      <c r="Q669" s="28">
        <v>0.18735749772424398</v>
      </c>
      <c r="R669" s="28">
        <v>0</v>
      </c>
      <c r="S669" s="94">
        <v>0</v>
      </c>
      <c r="T669" s="94">
        <f>_xlfn.XLOOKUP(B669,'[3]Nur des jours'!$B:$B,'[3]Nur des jours'!$U:$U,"")</f>
        <v>0</v>
      </c>
      <c r="U669" s="94">
        <v>0</v>
      </c>
      <c r="V669" s="94">
        <v>0</v>
      </c>
      <c r="W669" s="94">
        <v>0</v>
      </c>
      <c r="X669" s="94">
        <v>0</v>
      </c>
      <c r="Y669" s="94">
        <v>0</v>
      </c>
      <c r="Z669" s="94">
        <v>0</v>
      </c>
      <c r="AA669" s="94">
        <v>1.6352091555304435</v>
      </c>
      <c r="AB669" s="94">
        <v>6.3156687583646534</v>
      </c>
      <c r="AC669" s="94">
        <f>_xlfn.XLOOKUP(B669,'[3]Nur des jours'!$B:$B,'[3]Nur des jours'!$N:$N,"")</f>
        <v>8.9175391586979543E-5</v>
      </c>
      <c r="AD669" s="94">
        <v>8.9175391586979543E-5</v>
      </c>
      <c r="AE669" s="94">
        <v>0</v>
      </c>
      <c r="AF669" s="94">
        <v>2.6563100326067369E-4</v>
      </c>
      <c r="AG669" s="94">
        <v>0</v>
      </c>
      <c r="AH669" s="94">
        <v>8.9175391586979543E-5</v>
      </c>
      <c r="AI669" s="49" t="s">
        <v>5559</v>
      </c>
      <c r="AJ669" s="49"/>
      <c r="AK669" s="48" t="str" cm="1">
        <f t="array" ref="AK669">IFERROR(_xlfn.IFS(
AM669="MPR ISSUE","PDH",
AM669="BSS Hardware Issue","BSS",
AM669="Sites strategiques, MLL, Pylone, etc.","ENVTECH",
AM669="AKTIVCO DEFAUT GE &amp; POWER Cabinet","AKTIVCO",
AM669="AKTIVCO Coupure ENEO &amp; Baisse de tension","AKTIVCO GRID ONLY",
AM669="Coupure ENEO &amp; Baisse de tension","IHS GRID ONLY",
AM669="Defaut GE &amp; POWER Cabinet","IHS",
AM669="Sharing","Partners",
AM669="Sites strategiques &amp; DataCenter","SST &amp; DC",
AM669="Exclu","Exclu",
AM669="SAT","SAT",
AM669="SPARE-ISSUE","SPARE-ISSUE",
AM669="Fiber CAmtel","TRANS_FO_CAMTEL",
AM669="Fiber AOF","Fiber AOF",
AM669="Projet OCM (HUAWEI)","TRAVAUX-HUAWEI",
AM669="Projet OCM (NOKIA)","TRAVAUX-NOKIA",
AM669="ACCESS-ISSUE","ACCESS-ISSUE",
AM669="Projet OCM (ZTE, NOKIA, autres projets)","TRAVAUX OCM",
AM669="No root CAuse","No root cause",
AM669="ODU HS","PDH",
AM669="IP &amp; VLAN","PDH",
AM669="Warehouse HUAWEI","SPARE-ISSUE",
AM669="SPARE-HS","SPARE-ISSUE",
AM669="Power Telco","BSS",AM669="no impacts","no impacts"
),"")</f>
        <v>no impacts</v>
      </c>
      <c r="AL669" s="48" t="str" cm="1">
        <f t="array" ref="AL669">IFERROR(_xlfn.IFS(
AM669="MPR ISSUE","TX ISSUE",
AM669="BSS Hardware Issue","RAN ISSUE",
AM669="Sites strategiques, MLL, Pylone, etc.","ENVTECH",
AM669="AKTIVCO DEFAUT GE &amp; POWER Cabinet","POWER ISSUE",
AM669="AKTIVCO Coupure ENEO &amp; Baisse de tension","POWER ISSUE",
AM669="Coupure ENEO &amp; Baisse de tension","POWER ISSUE",
AM669="Defaut GE &amp; POWER Cabinet","POWER ISSUE",
AM669="Sharing","POWER ISSUE",
AM669="Sites strategiques &amp; DataCenter","POWER ISSUE",
AM669="Exclu","Exclu",
AM669="SAT","TX ISSUE",
AM669="SPARE-ISSUE","SPARE-ISSUE",
AM669="Fiber CAmtel","TX ISSUE",
AM669="Fiber AOF","TX ISSUE",
AM669="Projet OCM (HUAWEI)","TRAVAUX-HUAWEI",
AM669="Projet OCM (NOKIA)","TRAVAUX -NOKIA",
AM669="ACCESS-ISSUE","ACCESS-ISSUE",
AM669="Projet OCM (ZTE, NOKIA, autres projets)","TRAVAUX OCM",
AM669="No root CAuse","No root cause",
AM669="ODU HS","TX ISSUE",
AM669="IP &amp; VLAN","TX ISSUE",
AM669="Warehouse HUAWEI","SPARE-ISSUE",
AM669="SPARE-HS","SPARE-ISSUE",
AM669="Power Telco","RAN ISSUE",AM669="no impacts","no impacts"
),"")</f>
        <v>no impacts</v>
      </c>
      <c r="AM669" s="67" t="s">
        <v>5605</v>
      </c>
      <c r="AN669" s="48" t="str" cm="1">
        <f t="array" ref="AN669">IFERROR(_xlfn.IFS(
AM669="MPR ISSUE","ACTIVE",
AM669="BSS Hardware Issue","ACTIVE",
AM669="Sites strategiques, MLL, Pylone, etc.","PASSIVE",
AM669="AKTIVCO DEFAUT GE &amp; POWER Cabinet","PASSIVE",
AM669="AKTIVCO Coupure ENEO &amp; Baisse de tension","PASSIVE",
AM669="Coupure ENEO &amp; Baisse de tension","PASSIVE",
AM669="Defaut GE &amp; POWER Cabinet","PASSIVE",
AM669="Sharing","PASSIVE",
AM669="Sites strategiques &amp; DataCenter","PASSIVE",
AM669="Exclu","Exclu",
AM669="SAT","ACTIVE",
AM669="SPARE-ISSUE","SPARE-ISSUE",
AM669="Fiber CAmtel","ACTIVE",
AM669="Fiber AOF","ACTIVE",
AM669="Projet OCM (HUAWEI)","PLANNED WORKS",
AM669="Projet OCM (NOKIA)","PLANNED WORKS",
AM669="ACCESS-ISSUE","ACCESS-ISSUE",
AM669="Projet OCM (ZTE, NOKIA, autres projets)","PLANNED WORKS",
AM669="No root CAuse","No root cause",
AM669="ODU HS","ACTIVE",
AM669="IP &amp; VLAN","ACTIVE",
AM669="Warehouse HUAWEI","SPARE-ISSUE",
AM669="SPARE-HS","SPARE-ISSUE",
AM669="Power Telco","ACTIVE", AM669="no impacts","no impacts"
),"")</f>
        <v>no impacts</v>
      </c>
      <c r="AO669" s="93" t="s">
        <v>5537</v>
      </c>
      <c r="AP669" s="101" t="str">
        <f t="shared" si="26"/>
        <v>OST_297</v>
      </c>
      <c r="AR669" s="17" t="s">
        <v>5537</v>
      </c>
      <c r="AS669" s="7" t="s">
        <v>5537</v>
      </c>
      <c r="AT669" s="6"/>
      <c r="AU669" s="7"/>
      <c r="AV669" s="3" t="s">
        <v>5537</v>
      </c>
      <c r="AW669" s="18" t="s">
        <v>5537</v>
      </c>
      <c r="AX669" s="18" t="s">
        <v>5537</v>
      </c>
      <c r="AY669" s="18" t="s">
        <v>5537</v>
      </c>
      <c r="AZ669" s="18" t="s">
        <v>5537</v>
      </c>
      <c r="BA669" s="18" t="s">
        <v>5537</v>
      </c>
      <c r="BB669" s="18" t="s">
        <v>5537</v>
      </c>
      <c r="BC669" s="18" t="s">
        <v>5537</v>
      </c>
      <c r="BD669" s="18" t="s">
        <v>5537</v>
      </c>
      <c r="BE669" s="18" t="s">
        <v>5537</v>
      </c>
      <c r="BF669" s="18" t="s">
        <v>5537</v>
      </c>
      <c r="BG669" s="18" t="s">
        <v>5537</v>
      </c>
      <c r="BH669" s="18" t="s">
        <v>5537</v>
      </c>
      <c r="BI669" s="9" t="s">
        <v>5537</v>
      </c>
      <c r="BJ669" s="14"/>
      <c r="BK669" s="14" t="s">
        <v>5537</v>
      </c>
      <c r="BL669" s="14" t="str">
        <f>_xlfn.XLOOKUP(B669,'[4]cell downs 18042026 17h'!$B:$B,'[4]cell downs 18042026 17h'!$B:$B,"")</f>
        <v/>
      </c>
      <c r="BM669" s="14" t="str">
        <f>_xlfn.XLOOKUP(B669,'[5]Cells Huawei 19042026 15h'!$B:$B,'[5]Cells Huawei 19042026 15h'!$B:$B,"")</f>
        <v/>
      </c>
      <c r="BN669" s="9" t="str">
        <f>_xlfn.XLOOKUP(B669,'[6]cells down 19042026 9H40'!$B:$B,'[6]cells down 19042026 9H40'!$B:$B,"")</f>
        <v/>
      </c>
      <c r="BO669" s="9" t="s">
        <v>5537</v>
      </c>
      <c r="BP669" s="9" t="s">
        <v>5537</v>
      </c>
      <c r="BQ669" s="115"/>
    </row>
    <row r="670" spans="1:69" s="9" customFormat="1" x14ac:dyDescent="0.3">
      <c r="A670" s="1" t="s">
        <v>2210</v>
      </c>
      <c r="B670" s="8" t="s">
        <v>2211</v>
      </c>
      <c r="C670" s="3" t="str">
        <f>_xlfn.XLOOKUP(B670,'[1]daily break down'!$D:$D,'[1]daily break down'!$E:$E,"")</f>
        <v>NORD-OUEST</v>
      </c>
      <c r="D670" s="1"/>
      <c r="E670" s="1"/>
      <c r="F670" s="3" t="s">
        <v>51</v>
      </c>
      <c r="G670" s="1" t="s">
        <v>52</v>
      </c>
      <c r="H670" s="32" t="str">
        <f>_xlfn.XLOOKUP(B670,[2]CALCULATION!$B:$B,[2]CALCULATION!$H:$H,"")</f>
        <v>Huawei</v>
      </c>
      <c r="I670" s="28">
        <v>0</v>
      </c>
      <c r="J670" s="28">
        <v>0</v>
      </c>
      <c r="K670" s="28">
        <v>3.2272574215327894</v>
      </c>
      <c r="L670" s="28">
        <v>0</v>
      </c>
      <c r="M670" s="28">
        <v>0</v>
      </c>
      <c r="N670" s="28">
        <v>0</v>
      </c>
      <c r="O670" s="28">
        <v>0</v>
      </c>
      <c r="P670" s="28">
        <v>0.30346385757049138</v>
      </c>
      <c r="Q670" s="28">
        <v>0</v>
      </c>
      <c r="R670" s="28">
        <v>6.1424009725111507E-2</v>
      </c>
      <c r="S670" s="94">
        <v>4.4494061632323438</v>
      </c>
      <c r="T670" s="94">
        <f>_xlfn.XLOOKUP(B670,'[3]Nur des jours'!$B:$B,'[3]Nur des jours'!$U:$U,"")</f>
        <v>0</v>
      </c>
      <c r="U670" s="94">
        <v>1.5248991961373502E-2</v>
      </c>
      <c r="V670" s="94">
        <v>5.6983075224079929E-2</v>
      </c>
      <c r="W670" s="94">
        <v>0</v>
      </c>
      <c r="X670" s="94">
        <v>0</v>
      </c>
      <c r="Y670" s="94">
        <v>3.2624817012096465</v>
      </c>
      <c r="Z670" s="94">
        <v>0.34974588580413374</v>
      </c>
      <c r="AA670" s="94">
        <v>0.62800877771214481</v>
      </c>
      <c r="AB670" s="94">
        <v>0</v>
      </c>
      <c r="AC670" s="94">
        <f>_xlfn.XLOOKUP(B670,'[3]Nur des jours'!$B:$B,'[3]Nur des jours'!$N:$N,"")</f>
        <v>8.9175391586979543E-5</v>
      </c>
      <c r="AD670" s="94">
        <v>8.9175391586979543E-5</v>
      </c>
      <c r="AE670" s="94">
        <v>0</v>
      </c>
      <c r="AF670" s="94">
        <v>2.6563100326067369E-4</v>
      </c>
      <c r="AG670" s="94">
        <v>0</v>
      </c>
      <c r="AH670" s="94">
        <v>8.9175391586979543E-5</v>
      </c>
      <c r="AI670" s="49" t="s">
        <v>5559</v>
      </c>
      <c r="AJ670" s="49"/>
      <c r="AK670" s="48" t="str" cm="1">
        <f t="array" ref="AK670">IFERROR(_xlfn.IFS(
AM670="MPR ISSUE","PDH",
AM670="BSS Hardware Issue","BSS",
AM670="Sites strategiques, MLL, Pylone, etc.","ENVTECH",
AM670="AKTIVCO DEFAUT GE &amp; POWER Cabinet","AKTIVCO",
AM670="AKTIVCO Coupure ENEO &amp; Baisse de tension","AKTIVCO GRID ONLY",
AM670="Coupure ENEO &amp; Baisse de tension","IHS GRID ONLY",
AM670="Defaut GE &amp; POWER Cabinet","IHS",
AM670="Sharing","Partners",
AM670="Sites strategiques &amp; DataCenter","SST &amp; DC",
AM670="Exclu","Exclu",
AM670="SAT","SAT",
AM670="SPARE-ISSUE","SPARE-ISSUE",
AM670="Fiber CAmtel","TRANS_FO_CAMTEL",
AM670="Fiber AOF","Fiber AOF",
AM670="Projet OCM (HUAWEI)","TRAVAUX-HUAWEI",
AM670="Projet OCM (NOKIA)","TRAVAUX-NOKIA",
AM670="ACCESS-ISSUE","ACCESS-ISSUE",
AM670="Projet OCM (ZTE, NOKIA, autres projets)","TRAVAUX OCM",
AM670="No root CAuse","No root cause",
AM670="ODU HS","PDH",
AM670="IP &amp; VLAN","PDH",
AM670="Warehouse HUAWEI","SPARE-ISSUE",
AM670="SPARE-HS","SPARE-ISSUE",
AM670="Power Telco","BSS",AM670="no impacts","no impacts"
),"")</f>
        <v>no impacts</v>
      </c>
      <c r="AL670" s="48" t="str" cm="1">
        <f t="array" ref="AL670">IFERROR(_xlfn.IFS(
AM670="MPR ISSUE","TX ISSUE",
AM670="BSS Hardware Issue","RAN ISSUE",
AM670="Sites strategiques, MLL, Pylone, etc.","ENVTECH",
AM670="AKTIVCO DEFAUT GE &amp; POWER Cabinet","POWER ISSUE",
AM670="AKTIVCO Coupure ENEO &amp; Baisse de tension","POWER ISSUE",
AM670="Coupure ENEO &amp; Baisse de tension","POWER ISSUE",
AM670="Defaut GE &amp; POWER Cabinet","POWER ISSUE",
AM670="Sharing","POWER ISSUE",
AM670="Sites strategiques &amp; DataCenter","POWER ISSUE",
AM670="Exclu","Exclu",
AM670="SAT","TX ISSUE",
AM670="SPARE-ISSUE","SPARE-ISSUE",
AM670="Fiber CAmtel","TX ISSUE",
AM670="Fiber AOF","TX ISSUE",
AM670="Projet OCM (HUAWEI)","TRAVAUX-HUAWEI",
AM670="Projet OCM (NOKIA)","TRAVAUX -NOKIA",
AM670="ACCESS-ISSUE","ACCESS-ISSUE",
AM670="Projet OCM (ZTE, NOKIA, autres projets)","TRAVAUX OCM",
AM670="No root CAuse","No root cause",
AM670="ODU HS","TX ISSUE",
AM670="IP &amp; VLAN","TX ISSUE",
AM670="Warehouse HUAWEI","SPARE-ISSUE",
AM670="SPARE-HS","SPARE-ISSUE",
AM670="Power Telco","RAN ISSUE",AM670="no impacts","no impacts"
),"")</f>
        <v>no impacts</v>
      </c>
      <c r="AM670" s="67" t="s">
        <v>5605</v>
      </c>
      <c r="AN670" s="48" t="str" cm="1">
        <f t="array" ref="AN670">IFERROR(_xlfn.IFS(
AM670="MPR ISSUE","ACTIVE",
AM670="BSS Hardware Issue","ACTIVE",
AM670="Sites strategiques, MLL, Pylone, etc.","PASSIVE",
AM670="AKTIVCO DEFAUT GE &amp; POWER Cabinet","PASSIVE",
AM670="AKTIVCO Coupure ENEO &amp; Baisse de tension","PASSIVE",
AM670="Coupure ENEO &amp; Baisse de tension","PASSIVE",
AM670="Defaut GE &amp; POWER Cabinet","PASSIVE",
AM670="Sharing","PASSIVE",
AM670="Sites strategiques &amp; DataCenter","PASSIVE",
AM670="Exclu","Exclu",
AM670="SAT","ACTIVE",
AM670="SPARE-ISSUE","SPARE-ISSUE",
AM670="Fiber CAmtel","ACTIVE",
AM670="Fiber AOF","ACTIVE",
AM670="Projet OCM (HUAWEI)","PLANNED WORKS",
AM670="Projet OCM (NOKIA)","PLANNED WORKS",
AM670="ACCESS-ISSUE","ACCESS-ISSUE",
AM670="Projet OCM (ZTE, NOKIA, autres projets)","PLANNED WORKS",
AM670="No root CAuse","No root cause",
AM670="ODU HS","ACTIVE",
AM670="IP &amp; VLAN","ACTIVE",
AM670="Warehouse HUAWEI","SPARE-ISSUE",
AM670="SPARE-HS","SPARE-ISSUE",
AM670="Power Telco","ACTIVE", AM670="no impacts","no impacts"
),"")</f>
        <v>no impacts</v>
      </c>
      <c r="AO670" s="93" t="s">
        <v>5537</v>
      </c>
      <c r="AP670" s="101" t="str">
        <f t="shared" si="26"/>
        <v>NRO_148</v>
      </c>
      <c r="AR670" s="17" t="s">
        <v>5537</v>
      </c>
      <c r="AS670" s="7" t="s">
        <v>5537</v>
      </c>
      <c r="AT670" s="6"/>
      <c r="AU670" s="7"/>
      <c r="AV670" s="3" t="s">
        <v>5537</v>
      </c>
      <c r="AW670" s="18" t="s">
        <v>5537</v>
      </c>
      <c r="AX670" s="18" t="s">
        <v>5537</v>
      </c>
      <c r="AY670" s="18" t="s">
        <v>5537</v>
      </c>
      <c r="AZ670" s="18" t="s">
        <v>5537</v>
      </c>
      <c r="BA670" s="18" t="s">
        <v>5537</v>
      </c>
      <c r="BB670" s="18" t="s">
        <v>5537</v>
      </c>
      <c r="BC670" s="18" t="s">
        <v>5537</v>
      </c>
      <c r="BD670" s="18" t="s">
        <v>5537</v>
      </c>
      <c r="BE670" s="18" t="s">
        <v>5537</v>
      </c>
      <c r="BF670" s="18" t="s">
        <v>5537</v>
      </c>
      <c r="BG670" s="18" t="s">
        <v>5537</v>
      </c>
      <c r="BH670" s="18" t="s">
        <v>5537</v>
      </c>
      <c r="BI670" s="9" t="s">
        <v>5537</v>
      </c>
      <c r="BJ670" s="14"/>
      <c r="BK670" s="14" t="s">
        <v>5537</v>
      </c>
      <c r="BL670" s="14" t="str">
        <f>_xlfn.XLOOKUP(B670,'[4]cell downs 18042026 17h'!$B:$B,'[4]cell downs 18042026 17h'!$B:$B,"")</f>
        <v/>
      </c>
      <c r="BM670" s="14" t="str">
        <f>_xlfn.XLOOKUP(B670,'[5]Cells Huawei 19042026 15h'!$B:$B,'[5]Cells Huawei 19042026 15h'!$B:$B,"")</f>
        <v/>
      </c>
      <c r="BN670" s="9" t="str">
        <f>_xlfn.XLOOKUP(B670,'[6]cells down 19042026 9H40'!$B:$B,'[6]cells down 19042026 9H40'!$B:$B,"")</f>
        <v/>
      </c>
      <c r="BO670" s="9" t="s">
        <v>5537</v>
      </c>
      <c r="BP670" s="9" t="s">
        <v>5537</v>
      </c>
      <c r="BQ670" s="115"/>
    </row>
    <row r="671" spans="1:69" s="9" customFormat="1" x14ac:dyDescent="0.3">
      <c r="A671" s="1" t="s">
        <v>4681</v>
      </c>
      <c r="B671" s="8" t="s">
        <v>4682</v>
      </c>
      <c r="C671" s="3" t="str">
        <f>_xlfn.XLOOKUP(B671,'[1]daily break down'!$D:$D,'[1]daily break down'!$E:$E,"")</f>
        <v>Bafoussam</v>
      </c>
      <c r="D671" s="1" t="s">
        <v>11</v>
      </c>
      <c r="E671" s="1" t="s">
        <v>12</v>
      </c>
      <c r="F671" s="3" t="s">
        <v>102</v>
      </c>
      <c r="G671" s="1" t="s">
        <v>299</v>
      </c>
      <c r="H671" s="32" t="str">
        <f>_xlfn.XLOOKUP(B671,[2]CALCULATION!$B:$B,[2]CALCULATION!$H:$H,"")</f>
        <v>Huawei</v>
      </c>
      <c r="I671" s="28">
        <v>0</v>
      </c>
      <c r="J671" s="28">
        <v>1.0097507940176866</v>
      </c>
      <c r="K671" s="28">
        <v>0.85635128540976446</v>
      </c>
      <c r="L671" s="28">
        <v>0.83924744530338158</v>
      </c>
      <c r="M671" s="28">
        <v>0</v>
      </c>
      <c r="N671" s="28">
        <v>0</v>
      </c>
      <c r="O671" s="28">
        <v>0</v>
      </c>
      <c r="P671" s="28">
        <v>0</v>
      </c>
      <c r="Q671" s="28">
        <v>0</v>
      </c>
      <c r="R671" s="28">
        <v>0</v>
      </c>
      <c r="S671" s="94">
        <v>0</v>
      </c>
      <c r="T671" s="94">
        <f>_xlfn.XLOOKUP(B671,'[3]Nur des jours'!$B:$B,'[3]Nur des jours'!$U:$U,"")</f>
        <v>0</v>
      </c>
      <c r="U671" s="94">
        <v>0</v>
      </c>
      <c r="V671" s="94">
        <v>0</v>
      </c>
      <c r="W671" s="94">
        <v>0</v>
      </c>
      <c r="X671" s="94">
        <v>0</v>
      </c>
      <c r="Y671" s="94">
        <v>0</v>
      </c>
      <c r="Z671" s="94">
        <v>0</v>
      </c>
      <c r="AA671" s="94">
        <v>0</v>
      </c>
      <c r="AB671" s="94">
        <v>0</v>
      </c>
      <c r="AC671" s="94">
        <f>_xlfn.XLOOKUP(B671,'[3]Nur des jours'!$B:$B,'[3]Nur des jours'!$N:$N,"")</f>
        <v>8.9175391586979543E-5</v>
      </c>
      <c r="AD671" s="94">
        <v>8.9175391586979543E-5</v>
      </c>
      <c r="AE671" s="94">
        <v>0</v>
      </c>
      <c r="AF671" s="94">
        <v>2.6563100326067369E-4</v>
      </c>
      <c r="AG671" s="94">
        <v>0</v>
      </c>
      <c r="AH671" s="94">
        <v>8.9175391586979543E-5</v>
      </c>
      <c r="AI671" s="49" t="s">
        <v>5559</v>
      </c>
      <c r="AJ671" s="49"/>
      <c r="AK671" s="48" t="str" cm="1">
        <f t="array" ref="AK671">IFERROR(_xlfn.IFS(
AM671="MPR ISSUE","PDH",
AM671="BSS Hardware Issue","BSS",
AM671="Sites strategiques, MLL, Pylone, etc.","ENVTECH",
AM671="AKTIVCO DEFAUT GE &amp; POWER Cabinet","AKTIVCO",
AM671="AKTIVCO Coupure ENEO &amp; Baisse de tension","AKTIVCO GRID ONLY",
AM671="Coupure ENEO &amp; Baisse de tension","IHS GRID ONLY",
AM671="Defaut GE &amp; POWER Cabinet","IHS",
AM671="Sharing","Partners",
AM671="Sites strategiques &amp; DataCenter","SST &amp; DC",
AM671="Exclu","Exclu",
AM671="SAT","SAT",
AM671="SPARE-ISSUE","SPARE-ISSUE",
AM671="Fiber CAmtel","TRANS_FO_CAMTEL",
AM671="Fiber AOF","Fiber AOF",
AM671="Projet OCM (HUAWEI)","TRAVAUX-HUAWEI",
AM671="Projet OCM (NOKIA)","TRAVAUX-NOKIA",
AM671="ACCESS-ISSUE","ACCESS-ISSUE",
AM671="Projet OCM (ZTE, NOKIA, autres projets)","TRAVAUX OCM",
AM671="No root CAuse","No root cause",
AM671="ODU HS","PDH",
AM671="IP &amp; VLAN","PDH",
AM671="Warehouse HUAWEI","SPARE-ISSUE",
AM671="SPARE-HS","SPARE-ISSUE",
AM671="Power Telco","BSS",AM671="no impacts","no impacts"
),"")</f>
        <v>no impacts</v>
      </c>
      <c r="AL671" s="48" t="str" cm="1">
        <f t="array" ref="AL671">IFERROR(_xlfn.IFS(
AM671="MPR ISSUE","TX ISSUE",
AM671="BSS Hardware Issue","RAN ISSUE",
AM671="Sites strategiques, MLL, Pylone, etc.","ENVTECH",
AM671="AKTIVCO DEFAUT GE &amp; POWER Cabinet","POWER ISSUE",
AM671="AKTIVCO Coupure ENEO &amp; Baisse de tension","POWER ISSUE",
AM671="Coupure ENEO &amp; Baisse de tension","POWER ISSUE",
AM671="Defaut GE &amp; POWER Cabinet","POWER ISSUE",
AM671="Sharing","POWER ISSUE",
AM671="Sites strategiques &amp; DataCenter","POWER ISSUE",
AM671="Exclu","Exclu",
AM671="SAT","TX ISSUE",
AM671="SPARE-ISSUE","SPARE-ISSUE",
AM671="Fiber CAmtel","TX ISSUE",
AM671="Fiber AOF","TX ISSUE",
AM671="Projet OCM (HUAWEI)","TRAVAUX-HUAWEI",
AM671="Projet OCM (NOKIA)","TRAVAUX -NOKIA",
AM671="ACCESS-ISSUE","ACCESS-ISSUE",
AM671="Projet OCM (ZTE, NOKIA, autres projets)","TRAVAUX OCM",
AM671="No root CAuse","No root cause",
AM671="ODU HS","TX ISSUE",
AM671="IP &amp; VLAN","TX ISSUE",
AM671="Warehouse HUAWEI","SPARE-ISSUE",
AM671="SPARE-HS","SPARE-ISSUE",
AM671="Power Telco","RAN ISSUE",AM671="no impacts","no impacts"
),"")</f>
        <v>no impacts</v>
      </c>
      <c r="AM671" s="67" t="s">
        <v>5605</v>
      </c>
      <c r="AN671" s="48" t="str" cm="1">
        <f t="array" ref="AN671">IFERROR(_xlfn.IFS(
AM671="MPR ISSUE","ACTIVE",
AM671="BSS Hardware Issue","ACTIVE",
AM671="Sites strategiques, MLL, Pylone, etc.","PASSIVE",
AM671="AKTIVCO DEFAUT GE &amp; POWER Cabinet","PASSIVE",
AM671="AKTIVCO Coupure ENEO &amp; Baisse de tension","PASSIVE",
AM671="Coupure ENEO &amp; Baisse de tension","PASSIVE",
AM671="Defaut GE &amp; POWER Cabinet","PASSIVE",
AM671="Sharing","PASSIVE",
AM671="Sites strategiques &amp; DataCenter","PASSIVE",
AM671="Exclu","Exclu",
AM671="SAT","ACTIVE",
AM671="SPARE-ISSUE","SPARE-ISSUE",
AM671="Fiber CAmtel","ACTIVE",
AM671="Fiber AOF","ACTIVE",
AM671="Projet OCM (HUAWEI)","PLANNED WORKS",
AM671="Projet OCM (NOKIA)","PLANNED WORKS",
AM671="ACCESS-ISSUE","ACCESS-ISSUE",
AM671="Projet OCM (ZTE, NOKIA, autres projets)","PLANNED WORKS",
AM671="No root CAuse","No root cause",
AM671="ODU HS","ACTIVE",
AM671="IP &amp; VLAN","ACTIVE",
AM671="Warehouse HUAWEI","SPARE-ISSUE",
AM671="SPARE-HS","SPARE-ISSUE",
AM671="Power Telco","ACTIVE", AM671="no impacts","no impacts"
),"")</f>
        <v>no impacts</v>
      </c>
      <c r="AO671" s="93" t="s">
        <v>5537</v>
      </c>
      <c r="AP671" s="101" t="str">
        <f t="shared" si="26"/>
        <v>OST_064</v>
      </c>
      <c r="AR671" s="17" t="s">
        <v>5537</v>
      </c>
      <c r="AS671" s="7" t="s">
        <v>5537</v>
      </c>
      <c r="AT671" s="6"/>
      <c r="AU671" s="7"/>
      <c r="AV671" s="3" t="s">
        <v>5537</v>
      </c>
      <c r="AW671" s="18" t="s">
        <v>5537</v>
      </c>
      <c r="AX671" s="18" t="s">
        <v>5537</v>
      </c>
      <c r="AY671" s="18" t="s">
        <v>5537</v>
      </c>
      <c r="AZ671" s="18" t="s">
        <v>5537</v>
      </c>
      <c r="BA671" s="18" t="s">
        <v>5537</v>
      </c>
      <c r="BB671" s="18" t="s">
        <v>5537</v>
      </c>
      <c r="BC671" s="18" t="s">
        <v>5537</v>
      </c>
      <c r="BD671" s="18" t="s">
        <v>5537</v>
      </c>
      <c r="BE671" s="18" t="s">
        <v>5537</v>
      </c>
      <c r="BF671" s="18" t="s">
        <v>5537</v>
      </c>
      <c r="BG671" s="18" t="s">
        <v>5537</v>
      </c>
      <c r="BH671" s="18" t="s">
        <v>5537</v>
      </c>
      <c r="BI671" s="9" t="s">
        <v>5537</v>
      </c>
      <c r="BJ671" s="14"/>
      <c r="BK671" s="14" t="s">
        <v>5537</v>
      </c>
      <c r="BL671" s="14" t="str">
        <f>_xlfn.XLOOKUP(B671,'[4]cell downs 18042026 17h'!$B:$B,'[4]cell downs 18042026 17h'!$B:$B,"")</f>
        <v/>
      </c>
      <c r="BM671" s="14" t="str">
        <f>_xlfn.XLOOKUP(B671,'[5]Cells Huawei 19042026 15h'!$B:$B,'[5]Cells Huawei 19042026 15h'!$B:$B,"")</f>
        <v/>
      </c>
      <c r="BN671" s="9" t="str">
        <f>_xlfn.XLOOKUP(B671,'[6]cells down 19042026 9H40'!$B:$B,'[6]cells down 19042026 9H40'!$B:$B,"")</f>
        <v/>
      </c>
      <c r="BO671" s="9" t="s">
        <v>4682</v>
      </c>
      <c r="BP671" s="9" t="s">
        <v>83</v>
      </c>
      <c r="BQ671" s="115"/>
    </row>
    <row r="672" spans="1:69" s="9" customFormat="1" x14ac:dyDescent="0.3">
      <c r="A672" s="1" t="s">
        <v>1505</v>
      </c>
      <c r="B672" s="8" t="s">
        <v>1506</v>
      </c>
      <c r="C672" s="3" t="str">
        <f>_xlfn.XLOOKUP(B672,'[1]daily break down'!$D:$D,'[1]daily break down'!$E:$E,"")</f>
        <v>ADAMAOUA</v>
      </c>
      <c r="D672" s="1" t="s">
        <v>11</v>
      </c>
      <c r="E672" s="1" t="s">
        <v>154</v>
      </c>
      <c r="F672" s="3" t="s">
        <v>90</v>
      </c>
      <c r="G672" s="1" t="s">
        <v>1505</v>
      </c>
      <c r="H672" s="33" t="str">
        <f>_xlfn.XLOOKUP(B672,[2]CALCULATION!$B:$B,[2]CALCULATION!$H:$H,"")</f>
        <v>NOKIA</v>
      </c>
      <c r="I672" s="28">
        <v>0</v>
      </c>
      <c r="J672" s="28">
        <v>8.9175391587001892E-5</v>
      </c>
      <c r="K672" s="28">
        <v>0</v>
      </c>
      <c r="L672" s="28">
        <v>5.3505234952351672E-5</v>
      </c>
      <c r="M672" s="28">
        <v>5.3505234952120087E-5</v>
      </c>
      <c r="N672" s="28">
        <v>8.9175391587001892E-5</v>
      </c>
      <c r="O672" s="28">
        <v>9.0146338777817442E-2</v>
      </c>
      <c r="P672" s="28">
        <v>5.3505234952235873E-5</v>
      </c>
      <c r="Q672" s="28">
        <v>0.14072980153912296</v>
      </c>
      <c r="R672" s="28">
        <v>7.1340313269589948E-5</v>
      </c>
      <c r="S672" s="94">
        <v>5.3505234952062184E-5</v>
      </c>
      <c r="T672" s="94">
        <f>_xlfn.XLOOKUP(B672,'[3]Nur des jours'!$B:$B,'[3]Nur des jours'!$U:$U,"")</f>
        <v>0.18597905223815153</v>
      </c>
      <c r="U672" s="94">
        <v>3.5670156634823915E-5</v>
      </c>
      <c r="V672" s="94">
        <v>5.3505234952120087E-5</v>
      </c>
      <c r="W672" s="94">
        <v>0.18597905223815148</v>
      </c>
      <c r="X672" s="94">
        <v>5.3505234952293776E-5</v>
      </c>
      <c r="Y672" s="94">
        <v>4.552612752935965</v>
      </c>
      <c r="Z672" s="94">
        <v>5.3505234952235873E-5</v>
      </c>
      <c r="AA672" s="94">
        <v>7.1340313269532038E-5</v>
      </c>
      <c r="AB672" s="94">
        <v>8.9175391587001892E-5</v>
      </c>
      <c r="AC672" s="94">
        <f>_xlfn.XLOOKUP(B672,'[3]Nur des jours'!$B:$B,'[3]Nur des jours'!$N:$N,"")</f>
        <v>7.1340313269474141E-5</v>
      </c>
      <c r="AD672" s="94">
        <v>7.1340313269474141E-5</v>
      </c>
      <c r="AE672" s="94">
        <v>0</v>
      </c>
      <c r="AF672" s="94">
        <v>0</v>
      </c>
      <c r="AG672" s="94">
        <v>1.3680130103488342E-4</v>
      </c>
      <c r="AH672" s="94">
        <v>7.1340313269474141E-5</v>
      </c>
      <c r="AI672" s="49" t="s">
        <v>5559</v>
      </c>
      <c r="AJ672" s="49"/>
      <c r="AK672" s="48" t="str" cm="1">
        <f t="array" ref="AK672">IFERROR(_xlfn.IFS(
AM672="MPR ISSUE","PDH",
AM672="BSS Hardware Issue","BSS",
AM672="Sites strategiques, MLL, Pylone, etc.","ENVTECH",
AM672="AKTIVCO DEFAUT GE &amp; POWER Cabinet","AKTIVCO",
AM672="AKTIVCO Coupure ENEO &amp; Baisse de tension","AKTIVCO GRID ONLY",
AM672="Coupure ENEO &amp; Baisse de tension","IHS GRID ONLY",
AM672="Defaut GE &amp; POWER Cabinet","IHS",
AM672="Sharing","Partners",
AM672="Sites strategiques &amp; DataCenter","SST &amp; DC",
AM672="Exclu","Exclu",
AM672="SAT","SAT",
AM672="SPARE-ISSUE","SPARE-ISSUE",
AM672="Fiber CAmtel","TRANS_FO_CAMTEL",
AM672="Fiber AOF","Fiber AOF",
AM672="Projet OCM (HUAWEI)","TRAVAUX-HUAWEI",
AM672="Projet OCM (NOKIA)","TRAVAUX-NOKIA",
AM672="ACCESS-ISSUE","ACCESS-ISSUE",
AM672="Projet OCM (ZTE, NOKIA, autres projets)","TRAVAUX OCM",
AM672="No root CAuse","No root cause",
AM672="ODU HS","PDH",
AM672="IP &amp; VLAN","PDH",
AM672="Warehouse HUAWEI","SPARE-ISSUE",
AM672="SPARE-HS","SPARE-ISSUE",
AM672="Power Telco","BSS",AM672="no impacts","no impacts"
),"")</f>
        <v>no impacts</v>
      </c>
      <c r="AL672" s="48" t="str" cm="1">
        <f t="array" ref="AL672">IFERROR(_xlfn.IFS(
AM672="MPR ISSUE","TX ISSUE",
AM672="BSS Hardware Issue","RAN ISSUE",
AM672="Sites strategiques, MLL, Pylone, etc.","ENVTECH",
AM672="AKTIVCO DEFAUT GE &amp; POWER Cabinet","POWER ISSUE",
AM672="AKTIVCO Coupure ENEO &amp; Baisse de tension","POWER ISSUE",
AM672="Coupure ENEO &amp; Baisse de tension","POWER ISSUE",
AM672="Defaut GE &amp; POWER Cabinet","POWER ISSUE",
AM672="Sharing","POWER ISSUE",
AM672="Sites strategiques &amp; DataCenter","POWER ISSUE",
AM672="Exclu","Exclu",
AM672="SAT","TX ISSUE",
AM672="SPARE-ISSUE","SPARE-ISSUE",
AM672="Fiber CAmtel","TX ISSUE",
AM672="Fiber AOF","TX ISSUE",
AM672="Projet OCM (HUAWEI)","TRAVAUX-HUAWEI",
AM672="Projet OCM (NOKIA)","TRAVAUX -NOKIA",
AM672="ACCESS-ISSUE","ACCESS-ISSUE",
AM672="Projet OCM (ZTE, NOKIA, autres projets)","TRAVAUX OCM",
AM672="No root CAuse","No root cause",
AM672="ODU HS","TX ISSUE",
AM672="IP &amp; VLAN","TX ISSUE",
AM672="Warehouse HUAWEI","SPARE-ISSUE",
AM672="SPARE-HS","SPARE-ISSUE",
AM672="Power Telco","RAN ISSUE",AM672="no impacts","no impacts"
),"")</f>
        <v>no impacts</v>
      </c>
      <c r="AM672" s="67" t="s">
        <v>5605</v>
      </c>
      <c r="AN672" s="48" t="str" cm="1">
        <f t="array" ref="AN672">IFERROR(_xlfn.IFS(
AM672="MPR ISSUE","ACTIVE",
AM672="BSS Hardware Issue","ACTIVE",
AM672="Sites strategiques, MLL, Pylone, etc.","PASSIVE",
AM672="AKTIVCO DEFAUT GE &amp; POWER Cabinet","PASSIVE",
AM672="AKTIVCO Coupure ENEO &amp; Baisse de tension","PASSIVE",
AM672="Coupure ENEO &amp; Baisse de tension","PASSIVE",
AM672="Defaut GE &amp; POWER Cabinet","PASSIVE",
AM672="Sharing","PASSIVE",
AM672="Sites strategiques &amp; DataCenter","PASSIVE",
AM672="Exclu","Exclu",
AM672="SAT","ACTIVE",
AM672="SPARE-ISSUE","SPARE-ISSUE",
AM672="Fiber CAmtel","ACTIVE",
AM672="Fiber AOF","ACTIVE",
AM672="Projet OCM (HUAWEI)","PLANNED WORKS",
AM672="Projet OCM (NOKIA)","PLANNED WORKS",
AM672="ACCESS-ISSUE","ACCESS-ISSUE",
AM672="Projet OCM (ZTE, NOKIA, autres projets)","PLANNED WORKS",
AM672="No root CAuse","No root cause",
AM672="ODU HS","ACTIVE",
AM672="IP &amp; VLAN","ACTIVE",
AM672="Warehouse HUAWEI","SPARE-ISSUE",
AM672="SPARE-HS","SPARE-ISSUE",
AM672="Power Telco","ACTIVE", AM672="no impacts","no impacts"
),"")</f>
        <v>no impacts</v>
      </c>
      <c r="AO672" s="93" t="s">
        <v>5537</v>
      </c>
      <c r="AP672" s="101" t="str">
        <f t="shared" si="26"/>
        <v>ADM_008</v>
      </c>
      <c r="AR672" s="17" t="s">
        <v>5537</v>
      </c>
      <c r="AS672" s="7" t="s">
        <v>5537</v>
      </c>
      <c r="AT672" s="6"/>
      <c r="AU672" s="7"/>
      <c r="AV672" s="3" t="s">
        <v>5537</v>
      </c>
      <c r="AW672" s="18" t="s">
        <v>5537</v>
      </c>
      <c r="AX672" s="18" t="s">
        <v>5537</v>
      </c>
      <c r="AY672" s="18" t="s">
        <v>5537</v>
      </c>
      <c r="AZ672" s="18" t="s">
        <v>5537</v>
      </c>
      <c r="BA672" s="18" t="s">
        <v>5537</v>
      </c>
      <c r="BB672" s="18" t="s">
        <v>5537</v>
      </c>
      <c r="BC672" s="18" t="s">
        <v>5537</v>
      </c>
      <c r="BD672" s="18" t="s">
        <v>5537</v>
      </c>
      <c r="BE672" s="18" t="s">
        <v>5537</v>
      </c>
      <c r="BF672" s="18" t="s">
        <v>5537</v>
      </c>
      <c r="BG672" s="18" t="s">
        <v>5537</v>
      </c>
      <c r="BH672" s="18" t="s">
        <v>5537</v>
      </c>
      <c r="BI672" s="9" t="s">
        <v>5537</v>
      </c>
      <c r="BJ672" s="14"/>
      <c r="BK672" s="14" t="s">
        <v>5537</v>
      </c>
      <c r="BL672" s="14" t="str">
        <f>_xlfn.XLOOKUP(B672,'[4]cell downs 18042026 17h'!$B:$B,'[4]cell downs 18042026 17h'!$B:$B,"")</f>
        <v/>
      </c>
      <c r="BM672" s="14" t="str">
        <f>_xlfn.XLOOKUP(B672,'[5]Cells Huawei 19042026 15h'!$B:$B,'[5]Cells Huawei 19042026 15h'!$B:$B,"")</f>
        <v/>
      </c>
      <c r="BN672" s="9" t="str">
        <f>_xlfn.XLOOKUP(B672,'[6]cells down 19042026 9H40'!$B:$B,'[6]cells down 19042026 9H40'!$B:$B,"")</f>
        <v/>
      </c>
      <c r="BO672" s="9" t="s">
        <v>1506</v>
      </c>
      <c r="BP672" s="9" t="s">
        <v>1129</v>
      </c>
      <c r="BQ672" s="115"/>
    </row>
    <row r="673" spans="1:69" s="9" customFormat="1" x14ac:dyDescent="0.3">
      <c r="A673" s="1" t="s">
        <v>1172</v>
      </c>
      <c r="B673" s="8" t="s">
        <v>1173</v>
      </c>
      <c r="C673" s="3" t="str">
        <f>_xlfn.XLOOKUP(B673,'[1]daily break down'!$D:$D,'[1]daily break down'!$E:$E,"")</f>
        <v>OUEST</v>
      </c>
      <c r="D673" s="1" t="s">
        <v>11</v>
      </c>
      <c r="E673" s="1" t="s">
        <v>12</v>
      </c>
      <c r="F673" s="3" t="s">
        <v>102</v>
      </c>
      <c r="G673" s="1" t="s">
        <v>1172</v>
      </c>
      <c r="H673" s="33" t="str">
        <f>_xlfn.XLOOKUP(B673,[2]CALCULATION!$B:$B,[2]CALCULATION!$H:$H,"")</f>
        <v>NOKIA</v>
      </c>
      <c r="I673" s="28">
        <v>7.1340313269821533E-5</v>
      </c>
      <c r="J673" s="28">
        <v>1.0701046990429807E-4</v>
      </c>
      <c r="K673" s="28">
        <v>7.1340313269589948E-5</v>
      </c>
      <c r="L673" s="28">
        <v>5.3505234952120087E-5</v>
      </c>
      <c r="M673" s="28">
        <v>5.8855758447410077E-3</v>
      </c>
      <c r="N673" s="28">
        <v>8.9175391586886099E-5</v>
      </c>
      <c r="O673" s="28">
        <v>6.2244423327716819E-3</v>
      </c>
      <c r="P673" s="28">
        <v>8.1149606344152192E-3</v>
      </c>
      <c r="Q673" s="28">
        <v>8.9175391586886099E-5</v>
      </c>
      <c r="R673" s="28">
        <v>7.134031326964783E-5</v>
      </c>
      <c r="S673" s="94">
        <v>7.1340313269532038E-5</v>
      </c>
      <c r="T673" s="94">
        <f>_xlfn.XLOOKUP(B673,'[3]Nur des jours'!$B:$B,'[3]Nur des jours'!$U:$U,"")</f>
        <v>7.1340313269821533E-5</v>
      </c>
      <c r="U673" s="94">
        <v>2.5058285035941468E-2</v>
      </c>
      <c r="V673" s="94">
        <v>5.3505234952177976E-5</v>
      </c>
      <c r="W673" s="94">
        <v>7.1340313269705727E-5</v>
      </c>
      <c r="X673" s="94">
        <v>5.3505234952177976E-5</v>
      </c>
      <c r="Y673" s="94">
        <v>3.5670156634823915E-5</v>
      </c>
      <c r="Z673" s="94">
        <v>5.3505234952120087E-5</v>
      </c>
      <c r="AA673" s="94">
        <v>5.3505234952177976E-5</v>
      </c>
      <c r="AB673" s="94">
        <v>5.3505234952120087E-5</v>
      </c>
      <c r="AC673" s="94">
        <f>_xlfn.XLOOKUP(B673,'[3]Nur des jours'!$B:$B,'[3]Nur des jours'!$N:$N,"")</f>
        <v>7.1340313269474141E-5</v>
      </c>
      <c r="AD673" s="94">
        <v>7.1340313269474141E-5</v>
      </c>
      <c r="AE673" s="94">
        <v>0</v>
      </c>
      <c r="AF673" s="94">
        <v>0</v>
      </c>
      <c r="AG673" s="94">
        <v>1.3680130103488342E-4</v>
      </c>
      <c r="AH673" s="94">
        <v>7.1340313269474141E-5</v>
      </c>
      <c r="AI673" s="49" t="s">
        <v>5559</v>
      </c>
      <c r="AJ673" s="49"/>
      <c r="AK673" s="48" t="str" cm="1">
        <f t="array" ref="AK673">IFERROR(_xlfn.IFS(
AM673="MPR ISSUE","PDH",
AM673="BSS Hardware Issue","BSS",
AM673="Sites strategiques, MLL, Pylone, etc.","ENVTECH",
AM673="AKTIVCO DEFAUT GE &amp; POWER Cabinet","AKTIVCO",
AM673="AKTIVCO Coupure ENEO &amp; Baisse de tension","AKTIVCO GRID ONLY",
AM673="Coupure ENEO &amp; Baisse de tension","IHS GRID ONLY",
AM673="Defaut GE &amp; POWER Cabinet","IHS",
AM673="Sharing","Partners",
AM673="Sites strategiques &amp; DataCenter","SST &amp; DC",
AM673="Exclu","Exclu",
AM673="SAT","SAT",
AM673="SPARE-ISSUE","SPARE-ISSUE",
AM673="Fiber CAmtel","TRANS_FO_CAMTEL",
AM673="Fiber AOF","Fiber AOF",
AM673="Projet OCM (HUAWEI)","TRAVAUX-HUAWEI",
AM673="Projet OCM (NOKIA)","TRAVAUX-NOKIA",
AM673="ACCESS-ISSUE","ACCESS-ISSUE",
AM673="Projet OCM (ZTE, NOKIA, autres projets)","TRAVAUX OCM",
AM673="No root CAuse","No root cause",
AM673="ODU HS","PDH",
AM673="IP &amp; VLAN","PDH",
AM673="Warehouse HUAWEI","SPARE-ISSUE",
AM673="SPARE-HS","SPARE-ISSUE",
AM673="Power Telco","BSS",AM673="no impacts","no impacts"
),"")</f>
        <v>no impacts</v>
      </c>
      <c r="AL673" s="48" t="str" cm="1">
        <f t="array" ref="AL673">IFERROR(_xlfn.IFS(
AM673="MPR ISSUE","TX ISSUE",
AM673="BSS Hardware Issue","RAN ISSUE",
AM673="Sites strategiques, MLL, Pylone, etc.","ENVTECH",
AM673="AKTIVCO DEFAUT GE &amp; POWER Cabinet","POWER ISSUE",
AM673="AKTIVCO Coupure ENEO &amp; Baisse de tension","POWER ISSUE",
AM673="Coupure ENEO &amp; Baisse de tension","POWER ISSUE",
AM673="Defaut GE &amp; POWER Cabinet","POWER ISSUE",
AM673="Sharing","POWER ISSUE",
AM673="Sites strategiques &amp; DataCenter","POWER ISSUE",
AM673="Exclu","Exclu",
AM673="SAT","TX ISSUE",
AM673="SPARE-ISSUE","SPARE-ISSUE",
AM673="Fiber CAmtel","TX ISSUE",
AM673="Fiber AOF","TX ISSUE",
AM673="Projet OCM (HUAWEI)","TRAVAUX-HUAWEI",
AM673="Projet OCM (NOKIA)","TRAVAUX -NOKIA",
AM673="ACCESS-ISSUE","ACCESS-ISSUE",
AM673="Projet OCM (ZTE, NOKIA, autres projets)","TRAVAUX OCM",
AM673="No root CAuse","No root cause",
AM673="ODU HS","TX ISSUE",
AM673="IP &amp; VLAN","TX ISSUE",
AM673="Warehouse HUAWEI","SPARE-ISSUE",
AM673="SPARE-HS","SPARE-ISSUE",
AM673="Power Telco","RAN ISSUE",AM673="no impacts","no impacts"
),"")</f>
        <v>no impacts</v>
      </c>
      <c r="AM673" s="67" t="s">
        <v>5605</v>
      </c>
      <c r="AN673" s="48" t="str" cm="1">
        <f t="array" ref="AN673">IFERROR(_xlfn.IFS(
AM673="MPR ISSUE","ACTIVE",
AM673="BSS Hardware Issue","ACTIVE",
AM673="Sites strategiques, MLL, Pylone, etc.","PASSIVE",
AM673="AKTIVCO DEFAUT GE &amp; POWER Cabinet","PASSIVE",
AM673="AKTIVCO Coupure ENEO &amp; Baisse de tension","PASSIVE",
AM673="Coupure ENEO &amp; Baisse de tension","PASSIVE",
AM673="Defaut GE &amp; POWER Cabinet","PASSIVE",
AM673="Sharing","PASSIVE",
AM673="Sites strategiques &amp; DataCenter","PASSIVE",
AM673="Exclu","Exclu",
AM673="SAT","ACTIVE",
AM673="SPARE-ISSUE","SPARE-ISSUE",
AM673="Fiber CAmtel","ACTIVE",
AM673="Fiber AOF","ACTIVE",
AM673="Projet OCM (HUAWEI)","PLANNED WORKS",
AM673="Projet OCM (NOKIA)","PLANNED WORKS",
AM673="ACCESS-ISSUE","ACCESS-ISSUE",
AM673="Projet OCM (ZTE, NOKIA, autres projets)","PLANNED WORKS",
AM673="No root CAuse","No root cause",
AM673="ODU HS","ACTIVE",
AM673="IP &amp; VLAN","ACTIVE",
AM673="Warehouse HUAWEI","SPARE-ISSUE",
AM673="SPARE-HS","SPARE-ISSUE",
AM673="Power Telco","ACTIVE", AM673="no impacts","no impacts"
),"")</f>
        <v>no impacts</v>
      </c>
      <c r="AO673" s="93" t="s">
        <v>5537</v>
      </c>
      <c r="AP673" s="101" t="str">
        <f t="shared" si="26"/>
        <v>OST_182</v>
      </c>
      <c r="AR673" s="17" t="s">
        <v>5537</v>
      </c>
      <c r="AS673" s="7" t="s">
        <v>5537</v>
      </c>
      <c r="AT673" s="6"/>
      <c r="AU673" s="7"/>
      <c r="AV673" s="3" t="s">
        <v>5537</v>
      </c>
      <c r="AW673" s="18" t="s">
        <v>5537</v>
      </c>
      <c r="AX673" s="18" t="s">
        <v>5537</v>
      </c>
      <c r="AY673" s="18" t="s">
        <v>5537</v>
      </c>
      <c r="AZ673" s="18" t="s">
        <v>5537</v>
      </c>
      <c r="BA673" s="18" t="s">
        <v>5537</v>
      </c>
      <c r="BB673" s="18" t="s">
        <v>5537</v>
      </c>
      <c r="BC673" s="18" t="s">
        <v>5537</v>
      </c>
      <c r="BD673" s="18" t="s">
        <v>5537</v>
      </c>
      <c r="BE673" s="18" t="s">
        <v>5537</v>
      </c>
      <c r="BF673" s="18" t="s">
        <v>5537</v>
      </c>
      <c r="BG673" s="18" t="s">
        <v>5537</v>
      </c>
      <c r="BH673" s="18" t="s">
        <v>5537</v>
      </c>
      <c r="BI673" s="9" t="s">
        <v>5537</v>
      </c>
      <c r="BJ673" s="14"/>
      <c r="BK673" s="14" t="s">
        <v>5537</v>
      </c>
      <c r="BL673" s="14" t="str">
        <f>_xlfn.XLOOKUP(B673,'[4]cell downs 18042026 17h'!$B:$B,'[4]cell downs 18042026 17h'!$B:$B,"")</f>
        <v/>
      </c>
      <c r="BM673" s="14" t="str">
        <f>_xlfn.XLOOKUP(B673,'[5]Cells Huawei 19042026 15h'!$B:$B,'[5]Cells Huawei 19042026 15h'!$B:$B,"")</f>
        <v/>
      </c>
      <c r="BN673" s="9" t="str">
        <f>_xlfn.XLOOKUP(B673,'[6]cells down 19042026 9H40'!$B:$B,'[6]cells down 19042026 9H40'!$B:$B,"")</f>
        <v/>
      </c>
      <c r="BO673" s="9" t="s">
        <v>1173</v>
      </c>
      <c r="BP673" s="9" t="s">
        <v>5537</v>
      </c>
      <c r="BQ673" s="115"/>
    </row>
    <row r="674" spans="1:69" s="9" customFormat="1" x14ac:dyDescent="0.3">
      <c r="A674" s="1" t="s">
        <v>1113</v>
      </c>
      <c r="B674" s="8" t="s">
        <v>1114</v>
      </c>
      <c r="C674" s="3" t="str">
        <f>_xlfn.XLOOKUP(B674,'[1]daily break down'!$D:$D,'[1]daily break down'!$E:$E,"")</f>
        <v>CENTRE</v>
      </c>
      <c r="D674" s="1" t="s">
        <v>11</v>
      </c>
      <c r="E674" s="1" t="s">
        <v>12</v>
      </c>
      <c r="F674" s="3" t="s">
        <v>226</v>
      </c>
      <c r="G674" s="1" t="s">
        <v>1113</v>
      </c>
      <c r="H674" s="33" t="str">
        <f>_xlfn.XLOOKUP(B674,[2]CALCULATION!$B:$B,[2]CALCULATION!$H:$H,"")</f>
        <v>NOKIA</v>
      </c>
      <c r="I674" s="28">
        <v>0.36984697076505602</v>
      </c>
      <c r="J674" s="28">
        <v>8.9175391587059801E-5</v>
      </c>
      <c r="K674" s="28">
        <v>5.3505234952235873E-5</v>
      </c>
      <c r="L674" s="28">
        <v>9.3066143893569722E-2</v>
      </c>
      <c r="M674" s="28">
        <v>7.4402709872628037E-2</v>
      </c>
      <c r="N674" s="28">
        <v>0.17393900680729593</v>
      </c>
      <c r="O674" s="28">
        <v>20.964377875231818</v>
      </c>
      <c r="P674" s="28">
        <v>6.3666997771197833</v>
      </c>
      <c r="Q674" s="28">
        <v>14.394152025638352</v>
      </c>
      <c r="R674" s="28">
        <v>0.16604474498867422</v>
      </c>
      <c r="S674" s="94">
        <v>1.7835078317469854E-5</v>
      </c>
      <c r="T674" s="94">
        <f>_xlfn.XLOOKUP(B674,'[3]Nur des jours'!$B:$B,'[3]Nur des jours'!$U:$U,"")</f>
        <v>1.6051570485673655E-4</v>
      </c>
      <c r="U674" s="94">
        <v>1.2484554822171003E-4</v>
      </c>
      <c r="V674" s="94">
        <v>5.3505234952120087E-5</v>
      </c>
      <c r="W674" s="94">
        <v>1.6051570485664974E-4</v>
      </c>
      <c r="X674" s="94">
        <v>3.059033388695934</v>
      </c>
      <c r="Y674" s="94">
        <v>1.7835078317400378E-4</v>
      </c>
      <c r="Z674" s="94">
        <v>1.7835078317394589E-4</v>
      </c>
      <c r="AA674" s="94">
        <v>1.0701046990452966E-4</v>
      </c>
      <c r="AB674" s="94">
        <v>2.3185601812618177E-4</v>
      </c>
      <c r="AC674" s="94">
        <f>_xlfn.XLOOKUP(B674,'[3]Nur des jours'!$B:$B,'[3]Nur des jours'!$N:$N,"")</f>
        <v>5.3505234952235873E-5</v>
      </c>
      <c r="AD674" s="94">
        <v>5.3505234952235873E-5</v>
      </c>
      <c r="AE674" s="94">
        <v>0</v>
      </c>
      <c r="AF674" s="94">
        <v>0</v>
      </c>
      <c r="AG674" s="94">
        <v>1.0260097577641236E-4</v>
      </c>
      <c r="AH674" s="94">
        <v>5.3505234952235873E-5</v>
      </c>
      <c r="AI674" s="49" t="s">
        <v>5559</v>
      </c>
      <c r="AJ674" s="49"/>
      <c r="AK674" s="48" t="str" cm="1">
        <f t="array" ref="AK674">IFERROR(_xlfn.IFS(
AM674="MPR ISSUE","PDH",
AM674="BSS Hardware Issue","BSS",
AM674="Sites strategiques, MLL, Pylone, etc.","ENVTECH",
AM674="AKTIVCO DEFAUT GE &amp; POWER Cabinet","AKTIVCO",
AM674="AKTIVCO Coupure ENEO &amp; Baisse de tension","AKTIVCO GRID ONLY",
AM674="Coupure ENEO &amp; Baisse de tension","IHS GRID ONLY",
AM674="Defaut GE &amp; POWER Cabinet","IHS",
AM674="Sharing","Partners",
AM674="Sites strategiques &amp; DataCenter","SST &amp; DC",
AM674="Exclu","Exclu",
AM674="SAT","SAT",
AM674="SPARE-ISSUE","SPARE-ISSUE",
AM674="Fiber CAmtel","TRANS_FO_CAMTEL",
AM674="Fiber AOF","Fiber AOF",
AM674="Projet OCM (HUAWEI)","TRAVAUX-HUAWEI",
AM674="Projet OCM (NOKIA)","TRAVAUX-NOKIA",
AM674="ACCESS-ISSUE","ACCESS-ISSUE",
AM674="Projet OCM (ZTE, NOKIA, autres projets)","TRAVAUX OCM",
AM674="No root CAuse","No root cause",
AM674="ODU HS","PDH",
AM674="IP &amp; VLAN","PDH",
AM674="Warehouse HUAWEI","SPARE-ISSUE",
AM674="SPARE-HS","SPARE-ISSUE",
AM674="Power Telco","BSS",AM674="no impacts","no impacts"
),"")</f>
        <v>no impacts</v>
      </c>
      <c r="AL674" s="48" t="str" cm="1">
        <f t="array" ref="AL674">IFERROR(_xlfn.IFS(
AM674="MPR ISSUE","TX ISSUE",
AM674="BSS Hardware Issue","RAN ISSUE",
AM674="Sites strategiques, MLL, Pylone, etc.","ENVTECH",
AM674="AKTIVCO DEFAUT GE &amp; POWER Cabinet","POWER ISSUE",
AM674="AKTIVCO Coupure ENEO &amp; Baisse de tension","POWER ISSUE",
AM674="Coupure ENEO &amp; Baisse de tension","POWER ISSUE",
AM674="Defaut GE &amp; POWER Cabinet","POWER ISSUE",
AM674="Sharing","POWER ISSUE",
AM674="Sites strategiques &amp; DataCenter","POWER ISSUE",
AM674="Exclu","Exclu",
AM674="SAT","TX ISSUE",
AM674="SPARE-ISSUE","SPARE-ISSUE",
AM674="Fiber CAmtel","TX ISSUE",
AM674="Fiber AOF","TX ISSUE",
AM674="Projet OCM (HUAWEI)","TRAVAUX-HUAWEI",
AM674="Projet OCM (NOKIA)","TRAVAUX -NOKIA",
AM674="ACCESS-ISSUE","ACCESS-ISSUE",
AM674="Projet OCM (ZTE, NOKIA, autres projets)","TRAVAUX OCM",
AM674="No root CAuse","No root cause",
AM674="ODU HS","TX ISSUE",
AM674="IP &amp; VLAN","TX ISSUE",
AM674="Warehouse HUAWEI","SPARE-ISSUE",
AM674="SPARE-HS","SPARE-ISSUE",
AM674="Power Telco","RAN ISSUE",AM674="no impacts","no impacts"
),"")</f>
        <v>no impacts</v>
      </c>
      <c r="AM674" s="67" t="s">
        <v>5605</v>
      </c>
      <c r="AN674" s="48" t="str" cm="1">
        <f t="array" ref="AN674">IFERROR(_xlfn.IFS(
AM674="MPR ISSUE","ACTIVE",
AM674="BSS Hardware Issue","ACTIVE",
AM674="Sites strategiques, MLL, Pylone, etc.","PASSIVE",
AM674="AKTIVCO DEFAUT GE &amp; POWER Cabinet","PASSIVE",
AM674="AKTIVCO Coupure ENEO &amp; Baisse de tension","PASSIVE",
AM674="Coupure ENEO &amp; Baisse de tension","PASSIVE",
AM674="Defaut GE &amp; POWER Cabinet","PASSIVE",
AM674="Sharing","PASSIVE",
AM674="Sites strategiques &amp; DataCenter","PASSIVE",
AM674="Exclu","Exclu",
AM674="SAT","ACTIVE",
AM674="SPARE-ISSUE","SPARE-ISSUE",
AM674="Fiber CAmtel","ACTIVE",
AM674="Fiber AOF","ACTIVE",
AM674="Projet OCM (HUAWEI)","PLANNED WORKS",
AM674="Projet OCM (NOKIA)","PLANNED WORKS",
AM674="ACCESS-ISSUE","ACCESS-ISSUE",
AM674="Projet OCM (ZTE, NOKIA, autres projets)","PLANNED WORKS",
AM674="No root CAuse","No root cause",
AM674="ODU HS","ACTIVE",
AM674="IP &amp; VLAN","ACTIVE",
AM674="Warehouse HUAWEI","SPARE-ISSUE",
AM674="SPARE-HS","SPARE-ISSUE",
AM674="Power Telco","ACTIVE", AM674="no impacts","no impacts"
),"")</f>
        <v>no impacts</v>
      </c>
      <c r="AO674" s="93" t="s">
        <v>5537</v>
      </c>
      <c r="AP674" s="101" t="str">
        <f t="shared" si="26"/>
        <v>EST_018</v>
      </c>
      <c r="AR674" s="17" t="s">
        <v>5537</v>
      </c>
      <c r="AS674" s="7" t="s">
        <v>5537</v>
      </c>
      <c r="AT674" s="6"/>
      <c r="AU674" s="7"/>
      <c r="AV674" s="3" t="s">
        <v>5537</v>
      </c>
      <c r="AW674" s="18" t="s">
        <v>5537</v>
      </c>
      <c r="AX674" s="18" t="s">
        <v>5537</v>
      </c>
      <c r="AY674" s="18" t="s">
        <v>5537</v>
      </c>
      <c r="AZ674" s="18" t="s">
        <v>5537</v>
      </c>
      <c r="BA674" s="18" t="s">
        <v>5537</v>
      </c>
      <c r="BB674" s="18" t="s">
        <v>5537</v>
      </c>
      <c r="BC674" s="18" t="s">
        <v>5537</v>
      </c>
      <c r="BD674" s="18" t="s">
        <v>5537</v>
      </c>
      <c r="BE674" s="18" t="s">
        <v>5537</v>
      </c>
      <c r="BF674" s="18" t="s">
        <v>5537</v>
      </c>
      <c r="BG674" s="18" t="s">
        <v>5537</v>
      </c>
      <c r="BH674" s="18" t="s">
        <v>5537</v>
      </c>
      <c r="BI674" s="9" t="s">
        <v>5537</v>
      </c>
      <c r="BJ674" s="14"/>
      <c r="BK674" s="14" t="s">
        <v>5537</v>
      </c>
      <c r="BL674" s="14" t="str">
        <f>_xlfn.XLOOKUP(B674,'[4]cell downs 18042026 17h'!$B:$B,'[4]cell downs 18042026 17h'!$B:$B,"")</f>
        <v>EST_018</v>
      </c>
      <c r="BM674" s="14" t="str">
        <f>_xlfn.XLOOKUP(B674,'[5]Cells Huawei 19042026 15h'!$B:$B,'[5]Cells Huawei 19042026 15h'!$B:$B,"")</f>
        <v/>
      </c>
      <c r="BN674" s="9" t="str">
        <f>_xlfn.XLOOKUP(B674,'[6]cells down 19042026 9H40'!$B:$B,'[6]cells down 19042026 9H40'!$B:$B,"")</f>
        <v/>
      </c>
      <c r="BO674" s="9" t="s">
        <v>1114</v>
      </c>
      <c r="BP674" s="9" t="s">
        <v>5577</v>
      </c>
      <c r="BQ674" s="115"/>
    </row>
    <row r="675" spans="1:69" s="9" customFormat="1" x14ac:dyDescent="0.3">
      <c r="A675" s="1" t="s">
        <v>3700</v>
      </c>
      <c r="B675" s="1" t="s">
        <v>3701</v>
      </c>
      <c r="C675" s="3" t="str">
        <f>_xlfn.XLOOKUP(B675,'[1]daily break down'!$D:$D,'[1]daily break down'!$E:$E,"")</f>
        <v>Yaounde</v>
      </c>
      <c r="D675" s="1" t="s">
        <v>21</v>
      </c>
      <c r="E675" s="1" t="s">
        <v>30</v>
      </c>
      <c r="F675" s="3" t="s">
        <v>37</v>
      </c>
      <c r="G675" s="1" t="s">
        <v>38</v>
      </c>
      <c r="H675" s="34" t="str">
        <f>_xlfn.XLOOKUP(B675,[2]CALCULATION!$B:$B,[2]CALCULATION!$H:$H,"")</f>
        <v>ZTE</v>
      </c>
      <c r="I675" s="28">
        <v>13.837541698413105</v>
      </c>
      <c r="J675" s="28">
        <v>13.838165926154215</v>
      </c>
      <c r="K675" s="28">
        <v>13.847761198288973</v>
      </c>
      <c r="L675" s="28">
        <v>13.868556899607057</v>
      </c>
      <c r="M675" s="28">
        <v>13.868556899607057</v>
      </c>
      <c r="N675" s="28">
        <v>13.868556899607057</v>
      </c>
      <c r="O675" s="28">
        <v>31.05752383479868</v>
      </c>
      <c r="P675" s="28">
        <v>2.5669671520661548</v>
      </c>
      <c r="Q675" s="28">
        <v>0</v>
      </c>
      <c r="R675" s="28">
        <v>0</v>
      </c>
      <c r="S675" s="94">
        <v>0</v>
      </c>
      <c r="T675" s="94">
        <f>_xlfn.XLOOKUP(B675,'[3]Nur des jours'!$B:$B,'[3]Nur des jours'!$U:$U,"")</f>
        <v>0</v>
      </c>
      <c r="U675" s="94">
        <v>0</v>
      </c>
      <c r="V675" s="94">
        <v>0</v>
      </c>
      <c r="W675" s="94">
        <v>0</v>
      </c>
      <c r="X675" s="94">
        <v>0</v>
      </c>
      <c r="Y675" s="94">
        <v>0</v>
      </c>
      <c r="Z675" s="94">
        <v>0</v>
      </c>
      <c r="AA675" s="94">
        <v>3.5670156634854415E-5</v>
      </c>
      <c r="AB675" s="94">
        <v>2.5325811210702158E-3</v>
      </c>
      <c r="AC675" s="94">
        <f>_xlfn.XLOOKUP(B675,'[3]Nur des jours'!$B:$B,'[3]Nur des jours'!$N:$N,"")</f>
        <v>5.3505234952196076E-5</v>
      </c>
      <c r="AD675" s="94">
        <v>5.3505234952196076E-5</v>
      </c>
      <c r="AE675" s="94">
        <v>0</v>
      </c>
      <c r="AF675" s="94">
        <v>0</v>
      </c>
      <c r="AG675" s="94">
        <v>1.0260097577633605E-4</v>
      </c>
      <c r="AH675" s="94">
        <v>5.3505234952196076E-5</v>
      </c>
      <c r="AI675" s="49" t="s">
        <v>5559</v>
      </c>
      <c r="AJ675" s="49"/>
      <c r="AK675" s="48" t="str" cm="1">
        <f t="array" ref="AK675">IFERROR(_xlfn.IFS(
AM675="MPR ISSUE","PDH",
AM675="BSS Hardware Issue","BSS",
AM675="Sites strategiques, MLL, Pylone, etc.","ENVTECH",
AM675="AKTIVCO DEFAUT GE &amp; POWER Cabinet","AKTIVCO",
AM675="AKTIVCO Coupure ENEO &amp; Baisse de tension","AKTIVCO GRID ONLY",
AM675="Coupure ENEO &amp; Baisse de tension","IHS GRID ONLY",
AM675="Defaut GE &amp; POWER Cabinet","IHS",
AM675="Sharing","Partners",
AM675="Sites strategiques &amp; DataCenter","SST &amp; DC",
AM675="Exclu","Exclu",
AM675="SAT","SAT",
AM675="SPARE-ISSUE","SPARE-ISSUE",
AM675="Fiber CAmtel","TRANS_FO_CAMTEL",
AM675="Fiber AOF","Fiber AOF",
AM675="Projet OCM (HUAWEI)","TRAVAUX-HUAWEI",
AM675="Projet OCM (NOKIA)","TRAVAUX-NOKIA",
AM675="ACCESS-ISSUE","ACCESS-ISSUE",
AM675="Projet OCM (ZTE, NOKIA, autres projets)","TRAVAUX OCM",
AM675="No root CAuse","No root cause",
AM675="ODU HS","PDH",
AM675="IP &amp; VLAN","PDH",
AM675="Warehouse HUAWEI","SPARE-ISSUE",
AM675="SPARE-HS","SPARE-ISSUE",
AM675="Power Telco","BSS",AM675="no impacts","no impacts"
),"")</f>
        <v>no impacts</v>
      </c>
      <c r="AL675" s="48" t="str" cm="1">
        <f t="array" ref="AL675">IFERROR(_xlfn.IFS(
AM675="MPR ISSUE","TX ISSUE",
AM675="BSS Hardware Issue","RAN ISSUE",
AM675="Sites strategiques, MLL, Pylone, etc.","ENVTECH",
AM675="AKTIVCO DEFAUT GE &amp; POWER Cabinet","POWER ISSUE",
AM675="AKTIVCO Coupure ENEO &amp; Baisse de tension","POWER ISSUE",
AM675="Coupure ENEO &amp; Baisse de tension","POWER ISSUE",
AM675="Defaut GE &amp; POWER Cabinet","POWER ISSUE",
AM675="Sharing","POWER ISSUE",
AM675="Sites strategiques &amp; DataCenter","POWER ISSUE",
AM675="Exclu","Exclu",
AM675="SAT","TX ISSUE",
AM675="SPARE-ISSUE","SPARE-ISSUE",
AM675="Fiber CAmtel","TX ISSUE",
AM675="Fiber AOF","TX ISSUE",
AM675="Projet OCM (HUAWEI)","TRAVAUX-HUAWEI",
AM675="Projet OCM (NOKIA)","TRAVAUX -NOKIA",
AM675="ACCESS-ISSUE","ACCESS-ISSUE",
AM675="Projet OCM (ZTE, NOKIA, autres projets)","TRAVAUX OCM",
AM675="No root CAuse","No root cause",
AM675="ODU HS","TX ISSUE",
AM675="IP &amp; VLAN","TX ISSUE",
AM675="Warehouse HUAWEI","SPARE-ISSUE",
AM675="SPARE-HS","SPARE-ISSUE",
AM675="Power Telco","RAN ISSUE",AM675="no impacts","no impacts"
),"")</f>
        <v>no impacts</v>
      </c>
      <c r="AM675" s="67" t="s">
        <v>5605</v>
      </c>
      <c r="AN675" s="48" t="str" cm="1">
        <f t="array" ref="AN675">IFERROR(_xlfn.IFS(
AM675="MPR ISSUE","ACTIVE",
AM675="BSS Hardware Issue","ACTIVE",
AM675="Sites strategiques, MLL, Pylone, etc.","PASSIVE",
AM675="AKTIVCO DEFAUT GE &amp; POWER Cabinet","PASSIVE",
AM675="AKTIVCO Coupure ENEO &amp; Baisse de tension","PASSIVE",
AM675="Coupure ENEO &amp; Baisse de tension","PASSIVE",
AM675="Defaut GE &amp; POWER Cabinet","PASSIVE",
AM675="Sharing","PASSIVE",
AM675="Sites strategiques &amp; DataCenter","PASSIVE",
AM675="Exclu","Exclu",
AM675="SAT","ACTIVE",
AM675="SPARE-ISSUE","SPARE-ISSUE",
AM675="Fiber CAmtel","ACTIVE",
AM675="Fiber AOF","ACTIVE",
AM675="Projet OCM (HUAWEI)","PLANNED WORKS",
AM675="Projet OCM (NOKIA)","PLANNED WORKS",
AM675="ACCESS-ISSUE","ACCESS-ISSUE",
AM675="Projet OCM (ZTE, NOKIA, autres projets)","PLANNED WORKS",
AM675="No root CAuse","No root cause",
AM675="ODU HS","ACTIVE",
AM675="IP &amp; VLAN","ACTIVE",
AM675="Warehouse HUAWEI","SPARE-ISSUE",
AM675="SPARE-HS","SPARE-ISSUE",
AM675="Power Telco","ACTIVE", AM675="no impacts","no impacts"
),"")</f>
        <v>no impacts</v>
      </c>
      <c r="AO675" s="93" t="s">
        <v>5537</v>
      </c>
      <c r="AP675" s="101" t="str">
        <f t="shared" si="26"/>
        <v>CTR_595</v>
      </c>
      <c r="AR675" s="17" t="s">
        <v>5537</v>
      </c>
      <c r="AS675" s="7" t="s">
        <v>5537</v>
      </c>
      <c r="AT675" s="6"/>
      <c r="AU675" s="7"/>
      <c r="AV675" s="3" t="s">
        <v>5537</v>
      </c>
      <c r="AW675" s="18" t="s">
        <v>5537</v>
      </c>
      <c r="AX675" s="18" t="s">
        <v>5537</v>
      </c>
      <c r="AY675" s="18" t="s">
        <v>5537</v>
      </c>
      <c r="AZ675" s="18" t="s">
        <v>5537</v>
      </c>
      <c r="BA675" s="18" t="s">
        <v>5537</v>
      </c>
      <c r="BB675" s="18" t="s">
        <v>5537</v>
      </c>
      <c r="BC675" s="18" t="s">
        <v>5537</v>
      </c>
      <c r="BD675" s="18" t="s">
        <v>5537</v>
      </c>
      <c r="BE675" s="18" t="s">
        <v>5537</v>
      </c>
      <c r="BF675" s="18" t="s">
        <v>5537</v>
      </c>
      <c r="BG675" s="18" t="s">
        <v>5537</v>
      </c>
      <c r="BH675" s="18" t="s">
        <v>5537</v>
      </c>
      <c r="BI675" s="9" t="s">
        <v>5537</v>
      </c>
      <c r="BJ675" s="14"/>
      <c r="BK675" s="14" t="s">
        <v>5537</v>
      </c>
      <c r="BL675" s="14" t="str">
        <f>_xlfn.XLOOKUP(B675,'[4]cell downs 18042026 17h'!$B:$B,'[4]cell downs 18042026 17h'!$B:$B,"")</f>
        <v/>
      </c>
      <c r="BM675" s="14" t="str">
        <f>_xlfn.XLOOKUP(B675,'[5]Cells Huawei 19042026 15h'!$B:$B,'[5]Cells Huawei 19042026 15h'!$B:$B,"")</f>
        <v/>
      </c>
      <c r="BN675" s="9" t="str">
        <f>_xlfn.XLOOKUP(B675,'[6]cells down 19042026 9H40'!$B:$B,'[6]cells down 19042026 9H40'!$B:$B,"")</f>
        <v/>
      </c>
      <c r="BO675" s="9" t="s">
        <v>5537</v>
      </c>
      <c r="BP675" s="9" t="s">
        <v>1129</v>
      </c>
      <c r="BQ675" s="115"/>
    </row>
    <row r="676" spans="1:69" s="9" customFormat="1" x14ac:dyDescent="0.3">
      <c r="A676" s="1" t="s">
        <v>1203</v>
      </c>
      <c r="B676" s="8" t="s">
        <v>1204</v>
      </c>
      <c r="C676" s="3" t="str">
        <f>_xlfn.XLOOKUP(B676,'[1]daily break down'!$D:$D,'[1]daily break down'!$E:$E,"")</f>
        <v>OUEST</v>
      </c>
      <c r="D676" s="1" t="s">
        <v>11</v>
      </c>
      <c r="E676" s="1" t="s">
        <v>12</v>
      </c>
      <c r="F676" s="3" t="s">
        <v>102</v>
      </c>
      <c r="G676" s="1" t="s">
        <v>1205</v>
      </c>
      <c r="H676" s="33" t="str">
        <f>_xlfn.XLOOKUP(B676,[2]CALCULATION!$B:$B,[2]CALCULATION!$H:$H,"")</f>
        <v>NOKIA</v>
      </c>
      <c r="I676" s="28">
        <v>1.7835078317411958E-5</v>
      </c>
      <c r="J676" s="28">
        <v>7.134031326964783E-5</v>
      </c>
      <c r="K676" s="28">
        <v>5.3505234952293776E-5</v>
      </c>
      <c r="L676" s="28">
        <v>5.3505234952293776E-5</v>
      </c>
      <c r="M676" s="28">
        <v>7.134031326964783E-5</v>
      </c>
      <c r="N676" s="28">
        <v>5.3505234952293776E-5</v>
      </c>
      <c r="O676" s="28">
        <v>1.7835078317411958E-5</v>
      </c>
      <c r="P676" s="28">
        <v>7.134031326964783E-5</v>
      </c>
      <c r="Q676" s="28">
        <v>0</v>
      </c>
      <c r="R676" s="28">
        <v>1.7835078317411958E-5</v>
      </c>
      <c r="S676" s="94">
        <v>5.3505234952351672E-5</v>
      </c>
      <c r="T676" s="94">
        <f>_xlfn.XLOOKUP(B676,'[3]Nur des jours'!$B:$B,'[3]Nur des jours'!$U:$U,"")</f>
        <v>0</v>
      </c>
      <c r="U676" s="94">
        <v>5.3505234952293776E-5</v>
      </c>
      <c r="V676" s="94">
        <v>3.5670156634823915E-5</v>
      </c>
      <c r="W676" s="94">
        <v>0</v>
      </c>
      <c r="X676" s="94">
        <v>0</v>
      </c>
      <c r="Y676" s="94">
        <v>3.5670156634823915E-5</v>
      </c>
      <c r="Z676" s="94">
        <v>3.5670156634881818E-5</v>
      </c>
      <c r="AA676" s="94">
        <v>0</v>
      </c>
      <c r="AB676" s="94">
        <v>0</v>
      </c>
      <c r="AC676" s="94">
        <f>_xlfn.XLOOKUP(B676,'[3]Nur des jours'!$B:$B,'[3]Nur des jours'!$N:$N,"")</f>
        <v>1.7835078317411958E-5</v>
      </c>
      <c r="AD676" s="94">
        <v>1.7835078317411958E-5</v>
      </c>
      <c r="AE676" s="94">
        <v>0</v>
      </c>
      <c r="AF676" s="94">
        <v>0</v>
      </c>
      <c r="AG676" s="94">
        <v>3.4200325258804121E-5</v>
      </c>
      <c r="AH676" s="94">
        <v>1.7835078317411958E-5</v>
      </c>
      <c r="AI676" s="49" t="s">
        <v>5559</v>
      </c>
      <c r="AJ676" s="49"/>
      <c r="AK676" s="48" t="str" cm="1">
        <f t="array" ref="AK676">IFERROR(_xlfn.IFS(
AM676="MPR ISSUE","PDH",
AM676="BSS Hardware Issue","BSS",
AM676="Sites strategiques, MLL, Pylone, etc.","ENVTECH",
AM676="AKTIVCO DEFAUT GE &amp; POWER Cabinet","AKTIVCO",
AM676="AKTIVCO Coupure ENEO &amp; Baisse de tension","AKTIVCO GRID ONLY",
AM676="Coupure ENEO &amp; Baisse de tension","IHS GRID ONLY",
AM676="Defaut GE &amp; POWER Cabinet","IHS",
AM676="Sharing","Partners",
AM676="Sites strategiques &amp; DataCenter","SST &amp; DC",
AM676="Exclu","Exclu",
AM676="SAT","SAT",
AM676="SPARE-ISSUE","SPARE-ISSUE",
AM676="Fiber CAmtel","TRANS_FO_CAMTEL",
AM676="Fiber AOF","Fiber AOF",
AM676="Projet OCM (HUAWEI)","TRAVAUX-HUAWEI",
AM676="Projet OCM (NOKIA)","TRAVAUX-NOKIA",
AM676="ACCESS-ISSUE","ACCESS-ISSUE",
AM676="Projet OCM (ZTE, NOKIA, autres projets)","TRAVAUX OCM",
AM676="No root CAuse","No root cause",
AM676="ODU HS","PDH",
AM676="IP &amp; VLAN","PDH",
AM676="Warehouse HUAWEI","SPARE-ISSUE",
AM676="SPARE-HS","SPARE-ISSUE",
AM676="Power Telco","BSS",AM676="no impacts","no impacts"
),"")</f>
        <v>no impacts</v>
      </c>
      <c r="AL676" s="48" t="str" cm="1">
        <f t="array" ref="AL676">IFERROR(_xlfn.IFS(
AM676="MPR ISSUE","TX ISSUE",
AM676="BSS Hardware Issue","RAN ISSUE",
AM676="Sites strategiques, MLL, Pylone, etc.","ENVTECH",
AM676="AKTIVCO DEFAUT GE &amp; POWER Cabinet","POWER ISSUE",
AM676="AKTIVCO Coupure ENEO &amp; Baisse de tension","POWER ISSUE",
AM676="Coupure ENEO &amp; Baisse de tension","POWER ISSUE",
AM676="Defaut GE &amp; POWER Cabinet","POWER ISSUE",
AM676="Sharing","POWER ISSUE",
AM676="Sites strategiques &amp; DataCenter","POWER ISSUE",
AM676="Exclu","Exclu",
AM676="SAT","TX ISSUE",
AM676="SPARE-ISSUE","SPARE-ISSUE",
AM676="Fiber CAmtel","TX ISSUE",
AM676="Fiber AOF","TX ISSUE",
AM676="Projet OCM (HUAWEI)","TRAVAUX-HUAWEI",
AM676="Projet OCM (NOKIA)","TRAVAUX -NOKIA",
AM676="ACCESS-ISSUE","ACCESS-ISSUE",
AM676="Projet OCM (ZTE, NOKIA, autres projets)","TRAVAUX OCM",
AM676="No root CAuse","No root cause",
AM676="ODU HS","TX ISSUE",
AM676="IP &amp; VLAN","TX ISSUE",
AM676="Warehouse HUAWEI","SPARE-ISSUE",
AM676="SPARE-HS","SPARE-ISSUE",
AM676="Power Telco","RAN ISSUE",AM676="no impacts","no impacts"
),"")</f>
        <v>no impacts</v>
      </c>
      <c r="AM676" s="67" t="s">
        <v>5605</v>
      </c>
      <c r="AN676" s="48" t="str" cm="1">
        <f t="array" ref="AN676">IFERROR(_xlfn.IFS(
AM676="MPR ISSUE","ACTIVE",
AM676="BSS Hardware Issue","ACTIVE",
AM676="Sites strategiques, MLL, Pylone, etc.","PASSIVE",
AM676="AKTIVCO DEFAUT GE &amp; POWER Cabinet","PASSIVE",
AM676="AKTIVCO Coupure ENEO &amp; Baisse de tension","PASSIVE",
AM676="Coupure ENEO &amp; Baisse de tension","PASSIVE",
AM676="Defaut GE &amp; POWER Cabinet","PASSIVE",
AM676="Sharing","PASSIVE",
AM676="Sites strategiques &amp; DataCenter","PASSIVE",
AM676="Exclu","Exclu",
AM676="SAT","ACTIVE",
AM676="SPARE-ISSUE","SPARE-ISSUE",
AM676="Fiber CAmtel","ACTIVE",
AM676="Fiber AOF","ACTIVE",
AM676="Projet OCM (HUAWEI)","PLANNED WORKS",
AM676="Projet OCM (NOKIA)","PLANNED WORKS",
AM676="ACCESS-ISSUE","ACCESS-ISSUE",
AM676="Projet OCM (ZTE, NOKIA, autres projets)","PLANNED WORKS",
AM676="No root CAuse","No root cause",
AM676="ODU HS","ACTIVE",
AM676="IP &amp; VLAN","ACTIVE",
AM676="Warehouse HUAWEI","SPARE-ISSUE",
AM676="SPARE-HS","SPARE-ISSUE",
AM676="Power Telco","ACTIVE", AM676="no impacts","no impacts"
),"")</f>
        <v>no impacts</v>
      </c>
      <c r="AO676" s="93" t="s">
        <v>5537</v>
      </c>
      <c r="AP676" s="101" t="str">
        <f t="shared" si="26"/>
        <v>OST_089</v>
      </c>
      <c r="AR676" s="17" t="s">
        <v>5537</v>
      </c>
      <c r="AS676" s="7" t="s">
        <v>5537</v>
      </c>
      <c r="AT676" s="6"/>
      <c r="AU676" s="7"/>
      <c r="AV676" s="3" t="s">
        <v>5537</v>
      </c>
      <c r="AW676" s="18" t="s">
        <v>5537</v>
      </c>
      <c r="AX676" s="18" t="s">
        <v>5537</v>
      </c>
      <c r="AY676" s="18" t="s">
        <v>5537</v>
      </c>
      <c r="AZ676" s="18" t="s">
        <v>5537</v>
      </c>
      <c r="BA676" s="18" t="s">
        <v>5537</v>
      </c>
      <c r="BB676" s="18" t="s">
        <v>5537</v>
      </c>
      <c r="BC676" s="18" t="s">
        <v>5537</v>
      </c>
      <c r="BD676" s="18" t="s">
        <v>5537</v>
      </c>
      <c r="BE676" s="18" t="s">
        <v>5537</v>
      </c>
      <c r="BF676" s="18" t="s">
        <v>5537</v>
      </c>
      <c r="BG676" s="18" t="s">
        <v>5537</v>
      </c>
      <c r="BH676" s="18" t="s">
        <v>5537</v>
      </c>
      <c r="BI676" s="9" t="s">
        <v>5537</v>
      </c>
      <c r="BJ676" s="14"/>
      <c r="BK676" s="14" t="s">
        <v>5537</v>
      </c>
      <c r="BL676" s="14" t="str">
        <f>_xlfn.XLOOKUP(B676,'[4]cell downs 18042026 17h'!$B:$B,'[4]cell downs 18042026 17h'!$B:$B,"")</f>
        <v/>
      </c>
      <c r="BM676" s="14" t="str">
        <f>_xlfn.XLOOKUP(B676,'[5]Cells Huawei 19042026 15h'!$B:$B,'[5]Cells Huawei 19042026 15h'!$B:$B,"")</f>
        <v/>
      </c>
      <c r="BN676" s="9" t="str">
        <f>_xlfn.XLOOKUP(B676,'[6]cells down 19042026 9H40'!$B:$B,'[6]cells down 19042026 9H40'!$B:$B,"")</f>
        <v/>
      </c>
      <c r="BO676" s="9" t="s">
        <v>1204</v>
      </c>
      <c r="BP676" s="9" t="s">
        <v>12</v>
      </c>
      <c r="BQ676" s="115"/>
    </row>
    <row r="677" spans="1:69" s="9" customFormat="1" x14ac:dyDescent="0.3">
      <c r="A677" s="1" t="s">
        <v>2504</v>
      </c>
      <c r="B677" s="8" t="s">
        <v>2505</v>
      </c>
      <c r="C677" s="3" t="str">
        <f>_xlfn.XLOOKUP(B677,'[1]daily break down'!$D:$D,'[1]daily break down'!$E:$E,"")</f>
        <v>Douala</v>
      </c>
      <c r="D677" s="1" t="s">
        <v>11</v>
      </c>
      <c r="E677" s="1" t="s">
        <v>594</v>
      </c>
      <c r="F677" s="3" t="s">
        <v>31</v>
      </c>
      <c r="G677" s="1" t="s">
        <v>32</v>
      </c>
      <c r="H677" s="34" t="str">
        <f>_xlfn.XLOOKUP(B677,[2]CALCULATION!$B:$B,[2]CALCULATION!$H:$H,"")</f>
        <v>ZTE</v>
      </c>
      <c r="I677" s="28">
        <v>0</v>
      </c>
      <c r="J677" s="28">
        <v>3.9415523081444961E-3</v>
      </c>
      <c r="K677" s="28">
        <v>0</v>
      </c>
      <c r="L677" s="28">
        <v>0</v>
      </c>
      <c r="M677" s="28">
        <v>0</v>
      </c>
      <c r="N677" s="28">
        <v>3.5848507417965097E-3</v>
      </c>
      <c r="O677" s="28">
        <v>0</v>
      </c>
      <c r="P677" s="28">
        <v>0</v>
      </c>
      <c r="Q677" s="28">
        <v>33.038144952102115</v>
      </c>
      <c r="R677" s="28">
        <v>0</v>
      </c>
      <c r="S677" s="94">
        <v>0</v>
      </c>
      <c r="T677" s="94">
        <f>_xlfn.XLOOKUP(B677,'[3]Nur des jours'!$B:$B,'[3]Nur des jours'!$U:$U,"")</f>
        <v>21.480621830706585</v>
      </c>
      <c r="U677" s="94">
        <v>18.408440415143549</v>
      </c>
      <c r="V677" s="94">
        <v>7.321870371797174</v>
      </c>
      <c r="W677" s="94">
        <v>21.480621830706585</v>
      </c>
      <c r="X677" s="94">
        <v>0</v>
      </c>
      <c r="Y677" s="94">
        <v>0</v>
      </c>
      <c r="Z677" s="94">
        <v>0</v>
      </c>
      <c r="AA677" s="94">
        <v>0</v>
      </c>
      <c r="AB677" s="94">
        <v>0</v>
      </c>
      <c r="AC677" s="94">
        <f>_xlfn.XLOOKUP(B677,'[3]Nur des jours'!$B:$B,'[3]Nur des jours'!$N:$N,"")</f>
        <v>8.6845290698893322E-17</v>
      </c>
      <c r="AD677" s="94">
        <v>8.6845290698893322E-17</v>
      </c>
      <c r="AE677" s="94">
        <v>0</v>
      </c>
      <c r="AF677" s="94">
        <v>0</v>
      </c>
      <c r="AG677" s="94">
        <v>1.6653345369377348E-16</v>
      </c>
      <c r="AH677" s="94">
        <v>8.6845290698893322E-17</v>
      </c>
      <c r="AI677" s="49" t="s">
        <v>5559</v>
      </c>
      <c r="AJ677" s="49"/>
      <c r="AK677" s="48" t="str" cm="1">
        <f t="array" ref="AK677">IFERROR(_xlfn.IFS(
AM677="MPR ISSUE","PDH",
AM677="BSS Hardware Issue","BSS",
AM677="Sites strategiques, MLL, Pylone, etc.","ENVTECH",
AM677="AKTIVCO DEFAUT GE &amp; POWER Cabinet","AKTIVCO",
AM677="AKTIVCO Coupure ENEO &amp; Baisse de tension","AKTIVCO GRID ONLY",
AM677="Coupure ENEO &amp; Baisse de tension","IHS GRID ONLY",
AM677="Defaut GE &amp; POWER Cabinet","IHS",
AM677="Sharing","Partners",
AM677="Sites strategiques &amp; DataCenter","SST &amp; DC",
AM677="Exclu","Exclu",
AM677="SAT","SAT",
AM677="SPARE-ISSUE","SPARE-ISSUE",
AM677="Fiber CAmtel","TRANS_FO_CAMTEL",
AM677="Fiber AOF","Fiber AOF",
AM677="Projet OCM (HUAWEI)","TRAVAUX-HUAWEI",
AM677="Projet OCM (NOKIA)","TRAVAUX-NOKIA",
AM677="ACCESS-ISSUE","ACCESS-ISSUE",
AM677="Projet OCM (ZTE, NOKIA, autres projets)","TRAVAUX OCM",
AM677="No root CAuse","No root cause",
AM677="ODU HS","PDH",
AM677="IP &amp; VLAN","PDH",
AM677="Warehouse HUAWEI","SPARE-ISSUE",
AM677="SPARE-HS","SPARE-ISSUE",
AM677="Power Telco","BSS",AM677="no impacts","no impacts"
),"")</f>
        <v>no impacts</v>
      </c>
      <c r="AL677" s="48" t="str" cm="1">
        <f t="array" ref="AL677">IFERROR(_xlfn.IFS(
AM677="MPR ISSUE","TX ISSUE",
AM677="BSS Hardware Issue","RAN ISSUE",
AM677="Sites strategiques, MLL, Pylone, etc.","ENVTECH",
AM677="AKTIVCO DEFAUT GE &amp; POWER Cabinet","POWER ISSUE",
AM677="AKTIVCO Coupure ENEO &amp; Baisse de tension","POWER ISSUE",
AM677="Coupure ENEO &amp; Baisse de tension","POWER ISSUE",
AM677="Defaut GE &amp; POWER Cabinet","POWER ISSUE",
AM677="Sharing","POWER ISSUE",
AM677="Sites strategiques &amp; DataCenter","POWER ISSUE",
AM677="Exclu","Exclu",
AM677="SAT","TX ISSUE",
AM677="SPARE-ISSUE","SPARE-ISSUE",
AM677="Fiber CAmtel","TX ISSUE",
AM677="Fiber AOF","TX ISSUE",
AM677="Projet OCM (HUAWEI)","TRAVAUX-HUAWEI",
AM677="Projet OCM (NOKIA)","TRAVAUX -NOKIA",
AM677="ACCESS-ISSUE","ACCESS-ISSUE",
AM677="Projet OCM (ZTE, NOKIA, autres projets)","TRAVAUX OCM",
AM677="No root CAuse","No root cause",
AM677="ODU HS","TX ISSUE",
AM677="IP &amp; VLAN","TX ISSUE",
AM677="Warehouse HUAWEI","SPARE-ISSUE",
AM677="SPARE-HS","SPARE-ISSUE",
AM677="Power Telco","RAN ISSUE",AM677="no impacts","no impacts"
),"")</f>
        <v>no impacts</v>
      </c>
      <c r="AM677" s="67" t="s">
        <v>5605</v>
      </c>
      <c r="AN677" s="48" t="str" cm="1">
        <f t="array" ref="AN677">IFERROR(_xlfn.IFS(
AM677="MPR ISSUE","ACTIVE",
AM677="BSS Hardware Issue","ACTIVE",
AM677="Sites strategiques, MLL, Pylone, etc.","PASSIVE",
AM677="AKTIVCO DEFAUT GE &amp; POWER Cabinet","PASSIVE",
AM677="AKTIVCO Coupure ENEO &amp; Baisse de tension","PASSIVE",
AM677="Coupure ENEO &amp; Baisse de tension","PASSIVE",
AM677="Defaut GE &amp; POWER Cabinet","PASSIVE",
AM677="Sharing","PASSIVE",
AM677="Sites strategiques &amp; DataCenter","PASSIVE",
AM677="Exclu","Exclu",
AM677="SAT","ACTIVE",
AM677="SPARE-ISSUE","SPARE-ISSUE",
AM677="Fiber CAmtel","ACTIVE",
AM677="Fiber AOF","ACTIVE",
AM677="Projet OCM (HUAWEI)","PLANNED WORKS",
AM677="Projet OCM (NOKIA)","PLANNED WORKS",
AM677="ACCESS-ISSUE","ACCESS-ISSUE",
AM677="Projet OCM (ZTE, NOKIA, autres projets)","PLANNED WORKS",
AM677="No root CAuse","No root cause",
AM677="ODU HS","ACTIVE",
AM677="IP &amp; VLAN","ACTIVE",
AM677="Warehouse HUAWEI","SPARE-ISSUE",
AM677="SPARE-HS","SPARE-ISSUE",
AM677="Power Telco","ACTIVE", AM677="no impacts","no impacts"
),"")</f>
        <v>no impacts</v>
      </c>
      <c r="AO677" s="93" t="s">
        <v>5537</v>
      </c>
      <c r="AP677" s="101" t="str">
        <f t="shared" si="26"/>
        <v>LIT_162</v>
      </c>
      <c r="AR677" s="17" t="s">
        <v>5537</v>
      </c>
      <c r="AS677" s="7" t="s">
        <v>5537</v>
      </c>
      <c r="AT677" s="6"/>
      <c r="AU677" s="7"/>
      <c r="AV677" s="3" t="s">
        <v>5537</v>
      </c>
      <c r="AW677" s="18" t="s">
        <v>5537</v>
      </c>
      <c r="AX677" s="18" t="s">
        <v>5537</v>
      </c>
      <c r="AY677" s="18" t="s">
        <v>5537</v>
      </c>
      <c r="AZ677" s="18" t="s">
        <v>5537</v>
      </c>
      <c r="BA677" s="18" t="s">
        <v>5537</v>
      </c>
      <c r="BB677" s="18" t="s">
        <v>5537</v>
      </c>
      <c r="BC677" s="18" t="s">
        <v>5537</v>
      </c>
      <c r="BD677" s="18" t="s">
        <v>5537</v>
      </c>
      <c r="BE677" s="18" t="s">
        <v>5537</v>
      </c>
      <c r="BF677" s="18" t="s">
        <v>5537</v>
      </c>
      <c r="BG677" s="18" t="s">
        <v>5537</v>
      </c>
      <c r="BH677" s="18" t="s">
        <v>5537</v>
      </c>
      <c r="BI677" s="9" t="s">
        <v>5537</v>
      </c>
      <c r="BJ677" s="14"/>
      <c r="BK677" s="14" t="s">
        <v>5537</v>
      </c>
      <c r="BL677" s="14" t="str">
        <f>_xlfn.XLOOKUP(B677,'[4]cell downs 18042026 17h'!$B:$B,'[4]cell downs 18042026 17h'!$B:$B,"")</f>
        <v/>
      </c>
      <c r="BM677" s="14" t="str">
        <f>_xlfn.XLOOKUP(B677,'[5]Cells Huawei 19042026 15h'!$B:$B,'[5]Cells Huawei 19042026 15h'!$B:$B,"")</f>
        <v/>
      </c>
      <c r="BN677" s="9" t="str">
        <f>_xlfn.XLOOKUP(B677,'[6]cells down 19042026 9H40'!$B:$B,'[6]cells down 19042026 9H40'!$B:$B,"")</f>
        <v/>
      </c>
      <c r="BO677" s="9" t="s">
        <v>2505</v>
      </c>
      <c r="BP677" s="9" t="s">
        <v>66</v>
      </c>
      <c r="BQ677" s="115"/>
    </row>
    <row r="678" spans="1:69" s="9" customFormat="1" x14ac:dyDescent="0.3">
      <c r="A678" s="1" t="s">
        <v>1716</v>
      </c>
      <c r="B678" s="8" t="s">
        <v>1717</v>
      </c>
      <c r="C678" s="3" t="str">
        <f>_xlfn.XLOOKUP(B678,'[1]daily break down'!$D:$D,'[1]daily break down'!$E:$E,"")</f>
        <v>CENTRE</v>
      </c>
      <c r="D678" s="1" t="s">
        <v>21</v>
      </c>
      <c r="E678" s="1" t="s">
        <v>563</v>
      </c>
      <c r="F678" s="3" t="s">
        <v>69</v>
      </c>
      <c r="G678" s="1" t="s">
        <v>1698</v>
      </c>
      <c r="H678" s="34" t="str">
        <f>_xlfn.XLOOKUP(B678,[2]CALCULATION!$B:$B,[2]CALCULATION!$H:$H,"")</f>
        <v>ZTE</v>
      </c>
      <c r="I678" s="28">
        <v>0.57107920772301646</v>
      </c>
      <c r="J678" s="28">
        <v>0</v>
      </c>
      <c r="K678" s="28">
        <v>0</v>
      </c>
      <c r="L678" s="28">
        <v>0</v>
      </c>
      <c r="M678" s="28">
        <v>0</v>
      </c>
      <c r="N678" s="28">
        <v>0</v>
      </c>
      <c r="O678" s="28">
        <v>0</v>
      </c>
      <c r="P678" s="28">
        <v>0</v>
      </c>
      <c r="Q678" s="28">
        <v>0</v>
      </c>
      <c r="R678" s="28">
        <v>0</v>
      </c>
      <c r="S678" s="94">
        <v>0.35595249305858762</v>
      </c>
      <c r="T678" s="94">
        <f>_xlfn.XLOOKUP(B678,'[3]Nur des jours'!$B:$B,'[3]Nur des jours'!$U:$U,"")</f>
        <v>7.8474344596541901E-3</v>
      </c>
      <c r="U678" s="94">
        <v>0</v>
      </c>
      <c r="V678" s="94">
        <v>0</v>
      </c>
      <c r="W678" s="94">
        <v>7.8474344596541328E-3</v>
      </c>
      <c r="X678" s="94">
        <v>0</v>
      </c>
      <c r="Y678" s="94">
        <v>5.7896860465928885E-17</v>
      </c>
      <c r="Z678" s="94">
        <v>0</v>
      </c>
      <c r="AA678" s="94">
        <v>0</v>
      </c>
      <c r="AB678" s="94">
        <v>8.616126335133957E-2</v>
      </c>
      <c r="AC678" s="94">
        <f>_xlfn.XLOOKUP(B678,'[3]Nur des jours'!$B:$B,'[3]Nur des jours'!$N:$N,"")</f>
        <v>5.7896860465928885E-17</v>
      </c>
      <c r="AD678" s="94">
        <v>5.7896860465928885E-17</v>
      </c>
      <c r="AE678" s="94">
        <v>0</v>
      </c>
      <c r="AF678" s="94">
        <v>0</v>
      </c>
      <c r="AG678" s="94">
        <v>1.1102230246251565E-16</v>
      </c>
      <c r="AH678" s="94">
        <v>5.7896860465928885E-17</v>
      </c>
      <c r="AI678" s="49" t="s">
        <v>5559</v>
      </c>
      <c r="AJ678" s="49"/>
      <c r="AK678" s="48" t="str" cm="1">
        <f t="array" ref="AK678">IFERROR(_xlfn.IFS(
AM678="MPR ISSUE","PDH",
AM678="BSS Hardware Issue","BSS",
AM678="Sites strategiques, MLL, Pylone, etc.","ENVTECH",
AM678="AKTIVCO DEFAUT GE &amp; POWER Cabinet","AKTIVCO",
AM678="AKTIVCO Coupure ENEO &amp; Baisse de tension","AKTIVCO GRID ONLY",
AM678="Coupure ENEO &amp; Baisse de tension","IHS GRID ONLY",
AM678="Defaut GE &amp; POWER Cabinet","IHS",
AM678="Sharing","Partners",
AM678="Sites strategiques &amp; DataCenter","SST &amp; DC",
AM678="Exclu","Exclu",
AM678="SAT","SAT",
AM678="SPARE-ISSUE","SPARE-ISSUE",
AM678="Fiber CAmtel","TRANS_FO_CAMTEL",
AM678="Fiber AOF","Fiber AOF",
AM678="Projet OCM (HUAWEI)","TRAVAUX-HUAWEI",
AM678="Projet OCM (NOKIA)","TRAVAUX-NOKIA",
AM678="ACCESS-ISSUE","ACCESS-ISSUE",
AM678="Projet OCM (ZTE, NOKIA, autres projets)","TRAVAUX OCM",
AM678="No root CAuse","No root cause",
AM678="ODU HS","PDH",
AM678="IP &amp; VLAN","PDH",
AM678="Warehouse HUAWEI","SPARE-ISSUE",
AM678="SPARE-HS","SPARE-ISSUE",
AM678="Power Telco","BSS",AM678="no impacts","no impacts"
),"")</f>
        <v>no impacts</v>
      </c>
      <c r="AL678" s="48" t="str" cm="1">
        <f t="array" ref="AL678">IFERROR(_xlfn.IFS(
AM678="MPR ISSUE","TX ISSUE",
AM678="BSS Hardware Issue","RAN ISSUE",
AM678="Sites strategiques, MLL, Pylone, etc.","ENVTECH",
AM678="AKTIVCO DEFAUT GE &amp; POWER Cabinet","POWER ISSUE",
AM678="AKTIVCO Coupure ENEO &amp; Baisse de tension","POWER ISSUE",
AM678="Coupure ENEO &amp; Baisse de tension","POWER ISSUE",
AM678="Defaut GE &amp; POWER Cabinet","POWER ISSUE",
AM678="Sharing","POWER ISSUE",
AM678="Sites strategiques &amp; DataCenter","POWER ISSUE",
AM678="Exclu","Exclu",
AM678="SAT","TX ISSUE",
AM678="SPARE-ISSUE","SPARE-ISSUE",
AM678="Fiber CAmtel","TX ISSUE",
AM678="Fiber AOF","TX ISSUE",
AM678="Projet OCM (HUAWEI)","TRAVAUX-HUAWEI",
AM678="Projet OCM (NOKIA)","TRAVAUX -NOKIA",
AM678="ACCESS-ISSUE","ACCESS-ISSUE",
AM678="Projet OCM (ZTE, NOKIA, autres projets)","TRAVAUX OCM",
AM678="No root CAuse","No root cause",
AM678="ODU HS","TX ISSUE",
AM678="IP &amp; VLAN","TX ISSUE",
AM678="Warehouse HUAWEI","SPARE-ISSUE",
AM678="SPARE-HS","SPARE-ISSUE",
AM678="Power Telco","RAN ISSUE",AM678="no impacts","no impacts"
),"")</f>
        <v>no impacts</v>
      </c>
      <c r="AM678" s="67" t="s">
        <v>5605</v>
      </c>
      <c r="AN678" s="48" t="str" cm="1">
        <f t="array" ref="AN678">IFERROR(_xlfn.IFS(
AM678="MPR ISSUE","ACTIVE",
AM678="BSS Hardware Issue","ACTIVE",
AM678="Sites strategiques, MLL, Pylone, etc.","PASSIVE",
AM678="AKTIVCO DEFAUT GE &amp; POWER Cabinet","PASSIVE",
AM678="AKTIVCO Coupure ENEO &amp; Baisse de tension","PASSIVE",
AM678="Coupure ENEO &amp; Baisse de tension","PASSIVE",
AM678="Defaut GE &amp; POWER Cabinet","PASSIVE",
AM678="Sharing","PASSIVE",
AM678="Sites strategiques &amp; DataCenter","PASSIVE",
AM678="Exclu","Exclu",
AM678="SAT","ACTIVE",
AM678="SPARE-ISSUE","SPARE-ISSUE",
AM678="Fiber CAmtel","ACTIVE",
AM678="Fiber AOF","ACTIVE",
AM678="Projet OCM (HUAWEI)","PLANNED WORKS",
AM678="Projet OCM (NOKIA)","PLANNED WORKS",
AM678="ACCESS-ISSUE","ACCESS-ISSUE",
AM678="Projet OCM (ZTE, NOKIA, autres projets)","PLANNED WORKS",
AM678="No root CAuse","No root cause",
AM678="ODU HS","ACTIVE",
AM678="IP &amp; VLAN","ACTIVE",
AM678="Warehouse HUAWEI","SPARE-ISSUE",
AM678="SPARE-HS","SPARE-ISSUE",
AM678="Power Telco","ACTIVE", AM678="no impacts","no impacts"
),"")</f>
        <v>no impacts</v>
      </c>
      <c r="AO678" s="93" t="s">
        <v>5537</v>
      </c>
      <c r="AP678" s="101" t="str">
        <f t="shared" si="26"/>
        <v>SUD_073</v>
      </c>
      <c r="AR678" s="17" t="s">
        <v>5537</v>
      </c>
      <c r="AS678" s="7" t="s">
        <v>5537</v>
      </c>
      <c r="AT678" s="6"/>
      <c r="AU678" s="7"/>
      <c r="AV678" s="3" t="s">
        <v>5537</v>
      </c>
      <c r="AW678" s="18" t="s">
        <v>5537</v>
      </c>
      <c r="AX678" s="18" t="s">
        <v>5537</v>
      </c>
      <c r="AY678" s="18" t="s">
        <v>5537</v>
      </c>
      <c r="AZ678" s="18" t="s">
        <v>5537</v>
      </c>
      <c r="BA678" s="18" t="s">
        <v>5537</v>
      </c>
      <c r="BB678" s="18" t="s">
        <v>5537</v>
      </c>
      <c r="BC678" s="18" t="s">
        <v>5537</v>
      </c>
      <c r="BD678" s="18" t="s">
        <v>5537</v>
      </c>
      <c r="BE678" s="18" t="s">
        <v>5537</v>
      </c>
      <c r="BF678" s="18" t="s">
        <v>5537</v>
      </c>
      <c r="BG678" s="18" t="s">
        <v>5537</v>
      </c>
      <c r="BH678" s="18" t="s">
        <v>5537</v>
      </c>
      <c r="BI678" s="9" t="s">
        <v>5537</v>
      </c>
      <c r="BJ678" s="14"/>
      <c r="BK678" s="14" t="s">
        <v>5537</v>
      </c>
      <c r="BL678" s="14" t="str">
        <f>_xlfn.XLOOKUP(B678,'[4]cell downs 18042026 17h'!$B:$B,'[4]cell downs 18042026 17h'!$B:$B,"")</f>
        <v/>
      </c>
      <c r="BM678" s="14" t="str">
        <f>_xlfn.XLOOKUP(B678,'[5]Cells Huawei 19042026 15h'!$B:$B,'[5]Cells Huawei 19042026 15h'!$B:$B,"")</f>
        <v/>
      </c>
      <c r="BN678" s="9" t="str">
        <f>_xlfn.XLOOKUP(B678,'[6]cells down 19042026 9H40'!$B:$B,'[6]cells down 19042026 9H40'!$B:$B,"")</f>
        <v/>
      </c>
      <c r="BO678" s="9" t="s">
        <v>5537</v>
      </c>
      <c r="BP678" s="9" t="s">
        <v>1129</v>
      </c>
      <c r="BQ678" s="115"/>
    </row>
    <row r="679" spans="1:69" s="9" customFormat="1" x14ac:dyDescent="0.3">
      <c r="A679" s="1" t="s">
        <v>1724</v>
      </c>
      <c r="B679" s="8" t="s">
        <v>1725</v>
      </c>
      <c r="C679" s="3" t="str">
        <f>_xlfn.XLOOKUP(B679,'[1]daily break down'!$D:$D,'[1]daily break down'!$E:$E,"")</f>
        <v>Douala</v>
      </c>
      <c r="D679" s="1" t="s">
        <v>11</v>
      </c>
      <c r="E679" s="1" t="s">
        <v>12</v>
      </c>
      <c r="F679" s="3" t="s">
        <v>31</v>
      </c>
      <c r="G679" s="1" t="s">
        <v>32</v>
      </c>
      <c r="H679" s="34" t="str">
        <f>_xlfn.XLOOKUP(B679,[2]CALCULATION!$B:$B,[2]CALCULATION!$H:$H,"")</f>
        <v>ZTE</v>
      </c>
      <c r="I679" s="28">
        <v>0</v>
      </c>
      <c r="J679" s="28">
        <v>1.3976280772644134</v>
      </c>
      <c r="K679" s="28">
        <v>0</v>
      </c>
      <c r="L679" s="28">
        <v>0</v>
      </c>
      <c r="M679" s="28">
        <v>5.0385344702125652</v>
      </c>
      <c r="N679" s="28">
        <v>0</v>
      </c>
      <c r="O679" s="28">
        <v>0</v>
      </c>
      <c r="P679" s="28">
        <v>0</v>
      </c>
      <c r="Q679" s="28">
        <v>0</v>
      </c>
      <c r="R679" s="28">
        <v>0</v>
      </c>
      <c r="S679" s="94">
        <v>0</v>
      </c>
      <c r="T679" s="94">
        <f>_xlfn.XLOOKUP(B679,'[3]Nur des jours'!$B:$B,'[3]Nur des jours'!$U:$U,"")</f>
        <v>5.6792596587650133</v>
      </c>
      <c r="U679" s="94">
        <v>2.687015064220549</v>
      </c>
      <c r="V679" s="94">
        <v>0</v>
      </c>
      <c r="W679" s="94">
        <v>5.6792596587650133</v>
      </c>
      <c r="X679" s="94">
        <v>0.42117537446530462</v>
      </c>
      <c r="Y679" s="94">
        <v>0</v>
      </c>
      <c r="Z679" s="94">
        <v>1.3574278107370021</v>
      </c>
      <c r="AA679" s="94">
        <v>0</v>
      </c>
      <c r="AB679" s="94">
        <v>0</v>
      </c>
      <c r="AC679" s="94">
        <f>_xlfn.XLOOKUP(B679,'[3]Nur des jours'!$B:$B,'[3]Nur des jours'!$N:$N,"")</f>
        <v>0</v>
      </c>
      <c r="AD679" s="94">
        <v>0</v>
      </c>
      <c r="AE679" s="94">
        <v>0</v>
      </c>
      <c r="AF679" s="94">
        <v>0</v>
      </c>
      <c r="AG679" s="94">
        <v>0</v>
      </c>
      <c r="AH679" s="94">
        <v>0</v>
      </c>
      <c r="AI679" s="49" t="s">
        <v>5559</v>
      </c>
      <c r="AJ679" s="49"/>
      <c r="AK679" s="48" t="str" cm="1">
        <f t="array" ref="AK679">IFERROR(_xlfn.IFS(
AM679="MPR ISSUE","PDH",
AM679="BSS Hardware Issue","BSS",
AM679="Sites strategiques, MLL, Pylone, etc.","ENVTECH",
AM679="AKTIVCO DEFAUT GE &amp; POWER Cabinet","AKTIVCO",
AM679="AKTIVCO Coupure ENEO &amp; Baisse de tension","AKTIVCO GRID ONLY",
AM679="Coupure ENEO &amp; Baisse de tension","IHS GRID ONLY",
AM679="Defaut GE &amp; POWER Cabinet","IHS",
AM679="Sharing","Partners",
AM679="Sites strategiques &amp; DataCenter","SST &amp; DC",
AM679="Exclu","Exclu",
AM679="SAT","SAT",
AM679="SPARE-ISSUE","SPARE-ISSUE",
AM679="Fiber CAmtel","TRANS_FO_CAMTEL",
AM679="Fiber AOF","Fiber AOF",
AM679="Projet OCM (HUAWEI)","TRAVAUX-HUAWEI",
AM679="Projet OCM (NOKIA)","TRAVAUX-NOKIA",
AM679="ACCESS-ISSUE","ACCESS-ISSUE",
AM679="Projet OCM (ZTE, NOKIA, autres projets)","TRAVAUX OCM",
AM679="No root CAuse","No root cause",
AM679="ODU HS","PDH",
AM679="IP &amp; VLAN","PDH",
AM679="Warehouse HUAWEI","SPARE-ISSUE",
AM679="SPARE-HS","SPARE-ISSUE",
AM679="Power Telco","BSS",AM679="no impacts","no impacts"
),"")</f>
        <v>no impacts</v>
      </c>
      <c r="AL679" s="48" t="str" cm="1">
        <f t="array" ref="AL679">IFERROR(_xlfn.IFS(
AM679="MPR ISSUE","TX ISSUE",
AM679="BSS Hardware Issue","RAN ISSUE",
AM679="Sites strategiques, MLL, Pylone, etc.","ENVTECH",
AM679="AKTIVCO DEFAUT GE &amp; POWER Cabinet","POWER ISSUE",
AM679="AKTIVCO Coupure ENEO &amp; Baisse de tension","POWER ISSUE",
AM679="Coupure ENEO &amp; Baisse de tension","POWER ISSUE",
AM679="Defaut GE &amp; POWER Cabinet","POWER ISSUE",
AM679="Sharing","POWER ISSUE",
AM679="Sites strategiques &amp; DataCenter","POWER ISSUE",
AM679="Exclu","Exclu",
AM679="SAT","TX ISSUE",
AM679="SPARE-ISSUE","SPARE-ISSUE",
AM679="Fiber CAmtel","TX ISSUE",
AM679="Fiber AOF","TX ISSUE",
AM679="Projet OCM (HUAWEI)","TRAVAUX-HUAWEI",
AM679="Projet OCM (NOKIA)","TRAVAUX -NOKIA",
AM679="ACCESS-ISSUE","ACCESS-ISSUE",
AM679="Projet OCM (ZTE, NOKIA, autres projets)","TRAVAUX OCM",
AM679="No root CAuse","No root cause",
AM679="ODU HS","TX ISSUE",
AM679="IP &amp; VLAN","TX ISSUE",
AM679="Warehouse HUAWEI","SPARE-ISSUE",
AM679="SPARE-HS","SPARE-ISSUE",
AM679="Power Telco","RAN ISSUE",AM679="no impacts","no impacts"
),"")</f>
        <v>no impacts</v>
      </c>
      <c r="AM679" s="67" t="s">
        <v>5605</v>
      </c>
      <c r="AN679" s="48" t="str" cm="1">
        <f t="array" ref="AN679">IFERROR(_xlfn.IFS(
AM679="MPR ISSUE","ACTIVE",
AM679="BSS Hardware Issue","ACTIVE",
AM679="Sites strategiques, MLL, Pylone, etc.","PASSIVE",
AM679="AKTIVCO DEFAUT GE &amp; POWER Cabinet","PASSIVE",
AM679="AKTIVCO Coupure ENEO &amp; Baisse de tension","PASSIVE",
AM679="Coupure ENEO &amp; Baisse de tension","PASSIVE",
AM679="Defaut GE &amp; POWER Cabinet","PASSIVE",
AM679="Sharing","PASSIVE",
AM679="Sites strategiques &amp; DataCenter","PASSIVE",
AM679="Exclu","Exclu",
AM679="SAT","ACTIVE",
AM679="SPARE-ISSUE","SPARE-ISSUE",
AM679="Fiber CAmtel","ACTIVE",
AM679="Fiber AOF","ACTIVE",
AM679="Projet OCM (HUAWEI)","PLANNED WORKS",
AM679="Projet OCM (NOKIA)","PLANNED WORKS",
AM679="ACCESS-ISSUE","ACCESS-ISSUE",
AM679="Projet OCM (ZTE, NOKIA, autres projets)","PLANNED WORKS",
AM679="No root CAuse","No root cause",
AM679="ODU HS","ACTIVE",
AM679="IP &amp; VLAN","ACTIVE",
AM679="Warehouse HUAWEI","SPARE-ISSUE",
AM679="SPARE-HS","SPARE-ISSUE",
AM679="Power Telco","ACTIVE", AM679="no impacts","no impacts"
),"")</f>
        <v>no impacts</v>
      </c>
      <c r="AO679" s="93" t="s">
        <v>5537</v>
      </c>
      <c r="AP679" s="101" t="str">
        <f t="shared" si="26"/>
        <v>LIT_127</v>
      </c>
      <c r="AR679" s="17" t="s">
        <v>5537</v>
      </c>
      <c r="AS679" s="7" t="s">
        <v>5537</v>
      </c>
      <c r="AT679" s="6"/>
      <c r="AU679" s="7"/>
      <c r="AV679" s="3" t="s">
        <v>5537</v>
      </c>
      <c r="AW679" s="18" t="s">
        <v>5537</v>
      </c>
      <c r="AX679" s="18" t="s">
        <v>5537</v>
      </c>
      <c r="AY679" s="18" t="s">
        <v>5537</v>
      </c>
      <c r="AZ679" s="18" t="s">
        <v>5537</v>
      </c>
      <c r="BA679" s="18" t="s">
        <v>5537</v>
      </c>
      <c r="BB679" s="18" t="s">
        <v>5537</v>
      </c>
      <c r="BC679" s="18" t="s">
        <v>5537</v>
      </c>
      <c r="BD679" s="18" t="s">
        <v>5537</v>
      </c>
      <c r="BE679" s="18" t="s">
        <v>5537</v>
      </c>
      <c r="BF679" s="18" t="s">
        <v>5537</v>
      </c>
      <c r="BG679" s="18" t="s">
        <v>5537</v>
      </c>
      <c r="BH679" s="18" t="s">
        <v>5537</v>
      </c>
      <c r="BI679" s="9" t="s">
        <v>5537</v>
      </c>
      <c r="BJ679" s="14"/>
      <c r="BK679" s="14" t="s">
        <v>5537</v>
      </c>
      <c r="BL679" s="14" t="str">
        <f>_xlfn.XLOOKUP(B679,'[4]cell downs 18042026 17h'!$B:$B,'[4]cell downs 18042026 17h'!$B:$B,"")</f>
        <v/>
      </c>
      <c r="BM679" s="14" t="str">
        <f>_xlfn.XLOOKUP(B679,'[5]Cells Huawei 19042026 15h'!$B:$B,'[5]Cells Huawei 19042026 15h'!$B:$B,"")</f>
        <v/>
      </c>
      <c r="BN679" s="9" t="str">
        <f>_xlfn.XLOOKUP(B679,'[6]cells down 19042026 9H40'!$B:$B,'[6]cells down 19042026 9H40'!$B:$B,"")</f>
        <v/>
      </c>
      <c r="BO679" s="9" t="s">
        <v>1725</v>
      </c>
      <c r="BP679" s="9" t="s">
        <v>5537</v>
      </c>
      <c r="BQ679" s="115"/>
    </row>
    <row r="680" spans="1:69" s="9" customFormat="1" x14ac:dyDescent="0.3">
      <c r="A680" s="51" t="s">
        <v>3444</v>
      </c>
      <c r="B680" s="88" t="s">
        <v>3445</v>
      </c>
      <c r="C680" s="52" t="str">
        <f>_xlfn.XLOOKUP(B680,'[1]daily break down'!$D:$D,'[1]daily break down'!$E:$E,"")</f>
        <v>LITTORAL</v>
      </c>
      <c r="D680" s="51" t="s">
        <v>11</v>
      </c>
      <c r="E680" s="51" t="s">
        <v>12</v>
      </c>
      <c r="F680" s="52" t="s">
        <v>31</v>
      </c>
      <c r="G680" s="51" t="s">
        <v>484</v>
      </c>
      <c r="H680" s="53" t="str">
        <f>_xlfn.XLOOKUP(B680,[2]CALCULATION!$B:$B,[2]CALCULATION!$H:$H,"")</f>
        <v>ZTE</v>
      </c>
      <c r="I680" s="54">
        <v>8.7499250926710666</v>
      </c>
      <c r="J680" s="54">
        <v>0</v>
      </c>
      <c r="K680" s="54">
        <v>0</v>
      </c>
      <c r="L680" s="54">
        <v>0</v>
      </c>
      <c r="M680" s="54">
        <v>0</v>
      </c>
      <c r="N680" s="54">
        <v>1.2380933017153068</v>
      </c>
      <c r="O680" s="54">
        <v>0</v>
      </c>
      <c r="P680" s="54">
        <v>1.9920355674265837</v>
      </c>
      <c r="Q680" s="28">
        <v>0</v>
      </c>
      <c r="R680" s="28">
        <v>0</v>
      </c>
      <c r="S680" s="94">
        <v>0</v>
      </c>
      <c r="T680" s="94">
        <f>_xlfn.XLOOKUP(B680,'[3]Nur des jours'!$B:$B,'[3]Nur des jours'!$U:$U,"")</f>
        <v>0</v>
      </c>
      <c r="U680" s="94">
        <v>0</v>
      </c>
      <c r="V680" s="94">
        <v>0</v>
      </c>
      <c r="W680" s="94">
        <v>0</v>
      </c>
      <c r="X680" s="94">
        <v>9.2183812597557893</v>
      </c>
      <c r="Y680" s="94">
        <v>0.1617819954170982</v>
      </c>
      <c r="Z680" s="94">
        <v>2.566111068306923</v>
      </c>
      <c r="AA680" s="94">
        <v>4.4919606600976509</v>
      </c>
      <c r="AB680" s="94">
        <v>1.4074195352606627</v>
      </c>
      <c r="AC680" s="94">
        <f>_xlfn.XLOOKUP(B680,'[3]Nur des jours'!$B:$B,'[3]Nur des jours'!$N:$N,"")</f>
        <v>0</v>
      </c>
      <c r="AD680" s="94">
        <v>0</v>
      </c>
      <c r="AE680" s="94">
        <v>0</v>
      </c>
      <c r="AF680" s="94">
        <v>0</v>
      </c>
      <c r="AG680" s="94">
        <v>0</v>
      </c>
      <c r="AH680" s="94">
        <v>0</v>
      </c>
      <c r="AI680" s="49" t="s">
        <v>5559</v>
      </c>
      <c r="AJ680" s="55"/>
      <c r="AK680" s="48" t="str" cm="1">
        <f t="array" ref="AK680">IFERROR(_xlfn.IFS(
AM680="MPR ISSUE","PDH",
AM680="BSS Hardware Issue","BSS",
AM680="Sites strategiques, MLL, Pylone, etc.","ENVTECH",
AM680="AKTIVCO DEFAUT GE &amp; POWER Cabinet","AKTIVCO",
AM680="AKTIVCO Coupure ENEO &amp; Baisse de tension","AKTIVCO GRID ONLY",
AM680="Coupure ENEO &amp; Baisse de tension","IHS GRID ONLY",
AM680="Defaut GE &amp; POWER Cabinet","IHS",
AM680="Sharing","Partners",
AM680="Sites strategiques &amp; DataCenter","SST &amp; DC",
AM680="Exclu","Exclu",
AM680="SAT","SAT",
AM680="SPARE-ISSUE","SPARE-ISSUE",
AM680="Fiber CAmtel","TRANS_FO_CAMTEL",
AM680="Fiber AOF","Fiber AOF",
AM680="Projet OCM (HUAWEI)","TRAVAUX-HUAWEI",
AM680="Projet OCM (NOKIA)","TRAVAUX-NOKIA",
AM680="ACCESS-ISSUE","ACCESS-ISSUE",
AM680="Projet OCM (ZTE, NOKIA, autres projets)","TRAVAUX OCM",
AM680="No root CAuse","No root cause",
AM680="ODU HS","PDH",
AM680="IP &amp; VLAN","PDH",
AM680="Warehouse HUAWEI","SPARE-ISSUE",
AM680="SPARE-HS","SPARE-ISSUE",
AM680="Power Telco","BSS",AM680="no impacts","no impacts"
),"")</f>
        <v>no impacts</v>
      </c>
      <c r="AL680" s="48" t="str" cm="1">
        <f t="array" ref="AL680">IFERROR(_xlfn.IFS(
AM680="MPR ISSUE","TX ISSUE",
AM680="BSS Hardware Issue","RAN ISSUE",
AM680="Sites strategiques, MLL, Pylone, etc.","ENVTECH",
AM680="AKTIVCO DEFAUT GE &amp; POWER Cabinet","POWER ISSUE",
AM680="AKTIVCO Coupure ENEO &amp; Baisse de tension","POWER ISSUE",
AM680="Coupure ENEO &amp; Baisse de tension","POWER ISSUE",
AM680="Defaut GE &amp; POWER Cabinet","POWER ISSUE",
AM680="Sharing","POWER ISSUE",
AM680="Sites strategiques &amp; DataCenter","POWER ISSUE",
AM680="Exclu","Exclu",
AM680="SAT","TX ISSUE",
AM680="SPARE-ISSUE","SPARE-ISSUE",
AM680="Fiber CAmtel","TX ISSUE",
AM680="Fiber AOF","TX ISSUE",
AM680="Projet OCM (HUAWEI)","TRAVAUX-HUAWEI",
AM680="Projet OCM (NOKIA)","TRAVAUX -NOKIA",
AM680="ACCESS-ISSUE","ACCESS-ISSUE",
AM680="Projet OCM (ZTE, NOKIA, autres projets)","TRAVAUX OCM",
AM680="No root CAuse","No root cause",
AM680="ODU HS","TX ISSUE",
AM680="IP &amp; VLAN","TX ISSUE",
AM680="Warehouse HUAWEI","SPARE-ISSUE",
AM680="SPARE-HS","SPARE-ISSUE",
AM680="Power Telco","RAN ISSUE",AM680="no impacts","no impacts"
),"")</f>
        <v>no impacts</v>
      </c>
      <c r="AM680" s="67" t="s">
        <v>5605</v>
      </c>
      <c r="AN680" s="48" t="str" cm="1">
        <f t="array" ref="AN680">IFERROR(_xlfn.IFS(
AM680="MPR ISSUE","ACTIVE",
AM680="BSS Hardware Issue","ACTIVE",
AM680="Sites strategiques, MLL, Pylone, etc.","PASSIVE",
AM680="AKTIVCO DEFAUT GE &amp; POWER Cabinet","PASSIVE",
AM680="AKTIVCO Coupure ENEO &amp; Baisse de tension","PASSIVE",
AM680="Coupure ENEO &amp; Baisse de tension","PASSIVE",
AM680="Defaut GE &amp; POWER Cabinet","PASSIVE",
AM680="Sharing","PASSIVE",
AM680="Sites strategiques &amp; DataCenter","PASSIVE",
AM680="Exclu","Exclu",
AM680="SAT","ACTIVE",
AM680="SPARE-ISSUE","SPARE-ISSUE",
AM680="Fiber CAmtel","ACTIVE",
AM680="Fiber AOF","ACTIVE",
AM680="Projet OCM (HUAWEI)","PLANNED WORKS",
AM680="Projet OCM (NOKIA)","PLANNED WORKS",
AM680="ACCESS-ISSUE","ACCESS-ISSUE",
AM680="Projet OCM (ZTE, NOKIA, autres projets)","PLANNED WORKS",
AM680="No root CAuse","No root cause",
AM680="ODU HS","ACTIVE",
AM680="IP &amp; VLAN","ACTIVE",
AM680="Warehouse HUAWEI","SPARE-ISSUE",
AM680="SPARE-HS","SPARE-ISSUE",
AM680="Power Telco","ACTIVE", AM680="no impacts","no impacts"
),"")</f>
        <v>no impacts</v>
      </c>
      <c r="AO680" s="93" t="s">
        <v>5537</v>
      </c>
      <c r="AP680" s="101" t="str">
        <f t="shared" si="26"/>
        <v>LIT_078</v>
      </c>
      <c r="AR680" s="17" t="s">
        <v>5537</v>
      </c>
      <c r="AS680" s="7" t="s">
        <v>5537</v>
      </c>
      <c r="AT680" s="6"/>
      <c r="AU680" s="7"/>
      <c r="AV680" s="3" t="s">
        <v>5537</v>
      </c>
      <c r="AW680" s="18" t="s">
        <v>5537</v>
      </c>
      <c r="AX680" s="18" t="s">
        <v>5537</v>
      </c>
      <c r="AY680" s="18" t="s">
        <v>5537</v>
      </c>
      <c r="AZ680" s="18" t="s">
        <v>5537</v>
      </c>
      <c r="BA680" s="18" t="s">
        <v>5537</v>
      </c>
      <c r="BB680" s="18" t="s">
        <v>5537</v>
      </c>
      <c r="BC680" s="18" t="s">
        <v>5537</v>
      </c>
      <c r="BD680" s="18" t="s">
        <v>5537</v>
      </c>
      <c r="BE680" s="18" t="s">
        <v>5537</v>
      </c>
      <c r="BF680" s="18" t="s">
        <v>5537</v>
      </c>
      <c r="BG680" s="18" t="s">
        <v>5537</v>
      </c>
      <c r="BH680" s="18" t="s">
        <v>5537</v>
      </c>
      <c r="BI680" s="9" t="s">
        <v>5537</v>
      </c>
      <c r="BJ680" s="14"/>
      <c r="BK680" s="14" t="s">
        <v>5537</v>
      </c>
      <c r="BL680" s="14" t="str">
        <f>_xlfn.XLOOKUP(B680,'[4]cell downs 18042026 17h'!$B:$B,'[4]cell downs 18042026 17h'!$B:$B,"")</f>
        <v/>
      </c>
      <c r="BM680" s="14" t="str">
        <f>_xlfn.XLOOKUP(B680,'[5]Cells Huawei 19042026 15h'!$B:$B,'[5]Cells Huawei 19042026 15h'!$B:$B,"")</f>
        <v/>
      </c>
      <c r="BN680" s="21" t="str">
        <f>_xlfn.XLOOKUP(B680,'[6]cells down 19042026 9H40'!$B:$B,'[6]cells down 19042026 9H40'!$B:$B,"")</f>
        <v/>
      </c>
      <c r="BO680" s="9" t="s">
        <v>3445</v>
      </c>
      <c r="BP680" s="9" t="s">
        <v>12</v>
      </c>
      <c r="BQ680" s="115"/>
    </row>
    <row r="681" spans="1:69" s="9" customFormat="1" x14ac:dyDescent="0.3">
      <c r="A681" s="1" t="s">
        <v>1598</v>
      </c>
      <c r="B681" s="8" t="s">
        <v>1599</v>
      </c>
      <c r="C681" s="3" t="str">
        <f>_xlfn.XLOOKUP(B681,'[1]daily break down'!$D:$D,'[1]daily break down'!$E:$E,"")</f>
        <v>Douala</v>
      </c>
      <c r="D681" s="1" t="s">
        <v>11</v>
      </c>
      <c r="E681" s="1" t="s">
        <v>12</v>
      </c>
      <c r="F681" s="3" t="s">
        <v>31</v>
      </c>
      <c r="G681" s="1" t="s">
        <v>32</v>
      </c>
      <c r="H681" s="34" t="str">
        <f>_xlfn.XLOOKUP(B681,[2]CALCULATION!$B:$B,[2]CALCULATION!$H:$H,"")</f>
        <v>ZTE</v>
      </c>
      <c r="I681" s="28">
        <v>0</v>
      </c>
      <c r="J681" s="28">
        <v>0</v>
      </c>
      <c r="K681" s="28">
        <v>0</v>
      </c>
      <c r="L681" s="28">
        <v>1.9261884582787167E-3</v>
      </c>
      <c r="M681" s="28">
        <v>0</v>
      </c>
      <c r="N681" s="28">
        <v>0</v>
      </c>
      <c r="O681" s="28">
        <v>0</v>
      </c>
      <c r="P681" s="28">
        <v>0</v>
      </c>
      <c r="Q681" s="28">
        <v>7.1571277533793927</v>
      </c>
      <c r="R681" s="28">
        <v>37.663619008483792</v>
      </c>
      <c r="S681" s="94">
        <v>8.1577648223768886</v>
      </c>
      <c r="T681" s="94">
        <f>_xlfn.XLOOKUP(B681,'[3]Nur des jours'!$B:$B,'[3]Nur des jours'!$U:$U,"")</f>
        <v>0</v>
      </c>
      <c r="U681" s="94">
        <v>0</v>
      </c>
      <c r="V681" s="94">
        <v>0</v>
      </c>
      <c r="W681" s="94">
        <v>0</v>
      </c>
      <c r="X681" s="94">
        <v>0</v>
      </c>
      <c r="Y681" s="94">
        <v>0</v>
      </c>
      <c r="Z681" s="94">
        <v>0</v>
      </c>
      <c r="AA681" s="94">
        <v>12.908922675661252</v>
      </c>
      <c r="AB681" s="94">
        <v>18.768263120197012</v>
      </c>
      <c r="AC681" s="94">
        <f>_xlfn.XLOOKUP(B681,'[3]Nur des jours'!$B:$B,'[3]Nur des jours'!$N:$N,"")</f>
        <v>0</v>
      </c>
      <c r="AD681" s="94">
        <v>0</v>
      </c>
      <c r="AE681" s="94">
        <v>0</v>
      </c>
      <c r="AF681" s="94">
        <v>0</v>
      </c>
      <c r="AG681" s="94">
        <v>0</v>
      </c>
      <c r="AH681" s="94">
        <v>0</v>
      </c>
      <c r="AI681" s="49" t="s">
        <v>5559</v>
      </c>
      <c r="AJ681" s="49"/>
      <c r="AK681" s="48" t="str" cm="1">
        <f t="array" ref="AK681">IFERROR(_xlfn.IFS(
AM681="MPR ISSUE","PDH",
AM681="BSS Hardware Issue","BSS",
AM681="Sites strategiques, MLL, Pylone, etc.","ENVTECH",
AM681="AKTIVCO DEFAUT GE &amp; POWER Cabinet","AKTIVCO",
AM681="AKTIVCO Coupure ENEO &amp; Baisse de tension","AKTIVCO GRID ONLY",
AM681="Coupure ENEO &amp; Baisse de tension","IHS GRID ONLY",
AM681="Defaut GE &amp; POWER Cabinet","IHS",
AM681="Sharing","Partners",
AM681="Sites strategiques &amp; DataCenter","SST &amp; DC",
AM681="Exclu","Exclu",
AM681="SAT","SAT",
AM681="SPARE-ISSUE","SPARE-ISSUE",
AM681="Fiber CAmtel","TRANS_FO_CAMTEL",
AM681="Fiber AOF","Fiber AOF",
AM681="Projet OCM (HUAWEI)","TRAVAUX-HUAWEI",
AM681="Projet OCM (NOKIA)","TRAVAUX-NOKIA",
AM681="ACCESS-ISSUE","ACCESS-ISSUE",
AM681="Projet OCM (ZTE, NOKIA, autres projets)","TRAVAUX OCM",
AM681="No root CAuse","No root cause",
AM681="ODU HS","PDH",
AM681="IP &amp; VLAN","PDH",
AM681="Warehouse HUAWEI","SPARE-ISSUE",
AM681="SPARE-HS","SPARE-ISSUE",
AM681="Power Telco","BSS",AM681="no impacts","no impacts"
),"")</f>
        <v>no impacts</v>
      </c>
      <c r="AL681" s="48" t="str" cm="1">
        <f t="array" ref="AL681">IFERROR(_xlfn.IFS(
AM681="MPR ISSUE","TX ISSUE",
AM681="BSS Hardware Issue","RAN ISSUE",
AM681="Sites strategiques, MLL, Pylone, etc.","ENVTECH",
AM681="AKTIVCO DEFAUT GE &amp; POWER Cabinet","POWER ISSUE",
AM681="AKTIVCO Coupure ENEO &amp; Baisse de tension","POWER ISSUE",
AM681="Coupure ENEO &amp; Baisse de tension","POWER ISSUE",
AM681="Defaut GE &amp; POWER Cabinet","POWER ISSUE",
AM681="Sharing","POWER ISSUE",
AM681="Sites strategiques &amp; DataCenter","POWER ISSUE",
AM681="Exclu","Exclu",
AM681="SAT","TX ISSUE",
AM681="SPARE-ISSUE","SPARE-ISSUE",
AM681="Fiber CAmtel","TX ISSUE",
AM681="Fiber AOF","TX ISSUE",
AM681="Projet OCM (HUAWEI)","TRAVAUX-HUAWEI",
AM681="Projet OCM (NOKIA)","TRAVAUX -NOKIA",
AM681="ACCESS-ISSUE","ACCESS-ISSUE",
AM681="Projet OCM (ZTE, NOKIA, autres projets)","TRAVAUX OCM",
AM681="No root CAuse","No root cause",
AM681="ODU HS","TX ISSUE",
AM681="IP &amp; VLAN","TX ISSUE",
AM681="Warehouse HUAWEI","SPARE-ISSUE",
AM681="SPARE-HS","SPARE-ISSUE",
AM681="Power Telco","RAN ISSUE",AM681="no impacts","no impacts"
),"")</f>
        <v>no impacts</v>
      </c>
      <c r="AM681" s="67" t="s">
        <v>5605</v>
      </c>
      <c r="AN681" s="48" t="str" cm="1">
        <f t="array" ref="AN681">IFERROR(_xlfn.IFS(
AM681="MPR ISSUE","ACTIVE",
AM681="BSS Hardware Issue","ACTIVE",
AM681="Sites strategiques, MLL, Pylone, etc.","PASSIVE",
AM681="AKTIVCO DEFAUT GE &amp; POWER Cabinet","PASSIVE",
AM681="AKTIVCO Coupure ENEO &amp; Baisse de tension","PASSIVE",
AM681="Coupure ENEO &amp; Baisse de tension","PASSIVE",
AM681="Defaut GE &amp; POWER Cabinet","PASSIVE",
AM681="Sharing","PASSIVE",
AM681="Sites strategiques &amp; DataCenter","PASSIVE",
AM681="Exclu","Exclu",
AM681="SAT","ACTIVE",
AM681="SPARE-ISSUE","SPARE-ISSUE",
AM681="Fiber CAmtel","ACTIVE",
AM681="Fiber AOF","ACTIVE",
AM681="Projet OCM (HUAWEI)","PLANNED WORKS",
AM681="Projet OCM (NOKIA)","PLANNED WORKS",
AM681="ACCESS-ISSUE","ACCESS-ISSUE",
AM681="Projet OCM (ZTE, NOKIA, autres projets)","PLANNED WORKS",
AM681="No root CAuse","No root cause",
AM681="ODU HS","ACTIVE",
AM681="IP &amp; VLAN","ACTIVE",
AM681="Warehouse HUAWEI","SPARE-ISSUE",
AM681="SPARE-HS","SPARE-ISSUE",
AM681="Power Telco","ACTIVE", AM681="no impacts","no impacts"
),"")</f>
        <v>no impacts</v>
      </c>
      <c r="AO681" s="93" t="s">
        <v>5537</v>
      </c>
      <c r="AP681" s="101" t="str">
        <f t="shared" si="26"/>
        <v>LIT_248</v>
      </c>
      <c r="AR681" s="17" t="s">
        <v>5537</v>
      </c>
      <c r="AS681" s="7" t="s">
        <v>5537</v>
      </c>
      <c r="AT681" s="6"/>
      <c r="AU681" s="7"/>
      <c r="AV681" s="3" t="s">
        <v>5537</v>
      </c>
      <c r="AW681" s="18" t="s">
        <v>5537</v>
      </c>
      <c r="AX681" s="18" t="s">
        <v>5537</v>
      </c>
      <c r="AY681" s="18" t="s">
        <v>5537</v>
      </c>
      <c r="AZ681" s="18" t="s">
        <v>5537</v>
      </c>
      <c r="BA681" s="18" t="s">
        <v>5537</v>
      </c>
      <c r="BB681" s="18" t="s">
        <v>5537</v>
      </c>
      <c r="BC681" s="18" t="s">
        <v>5537</v>
      </c>
      <c r="BD681" s="18" t="s">
        <v>5537</v>
      </c>
      <c r="BE681" s="18" t="s">
        <v>5537</v>
      </c>
      <c r="BF681" s="18" t="s">
        <v>5537</v>
      </c>
      <c r="BG681" s="18" t="s">
        <v>5537</v>
      </c>
      <c r="BH681" s="18" t="s">
        <v>5537</v>
      </c>
      <c r="BI681" s="9" t="s">
        <v>5537</v>
      </c>
      <c r="BJ681" s="14"/>
      <c r="BK681" s="14" t="s">
        <v>5537</v>
      </c>
      <c r="BL681" s="14" t="str">
        <f>_xlfn.XLOOKUP(B681,'[4]cell downs 18042026 17h'!$B:$B,'[4]cell downs 18042026 17h'!$B:$B,"")</f>
        <v/>
      </c>
      <c r="BM681" s="14" t="str">
        <f>_xlfn.XLOOKUP(B681,'[5]Cells Huawei 19042026 15h'!$B:$B,'[5]Cells Huawei 19042026 15h'!$B:$B,"")</f>
        <v/>
      </c>
      <c r="BN681" s="9" t="str">
        <f>_xlfn.XLOOKUP(B681,'[6]cells down 19042026 9H40'!$B:$B,'[6]cells down 19042026 9H40'!$B:$B,"")</f>
        <v/>
      </c>
      <c r="BO681" s="9" t="s">
        <v>5537</v>
      </c>
      <c r="BP681" s="9" t="s">
        <v>66</v>
      </c>
      <c r="BQ681" s="115"/>
    </row>
    <row r="682" spans="1:69" s="9" customFormat="1" x14ac:dyDescent="0.3">
      <c r="A682" s="1" t="s">
        <v>1737</v>
      </c>
      <c r="B682" s="8" t="s">
        <v>1738</v>
      </c>
      <c r="C682" s="3" t="str">
        <f>_xlfn.XLOOKUP(B682,'[1]daily break down'!$D:$D,'[1]daily break down'!$E:$E,"")</f>
        <v>Yaounde</v>
      </c>
      <c r="D682" s="1" t="s">
        <v>11</v>
      </c>
      <c r="E682" s="1" t="s">
        <v>12</v>
      </c>
      <c r="F682" s="3" t="s">
        <v>37</v>
      </c>
      <c r="G682" s="1" t="s">
        <v>38</v>
      </c>
      <c r="H682" s="34" t="str">
        <f>_xlfn.XLOOKUP(B682,[2]CALCULATION!$B:$B,[2]CALCULATION!$H:$H,"")</f>
        <v>ZTE</v>
      </c>
      <c r="I682" s="28">
        <v>11.809871644508361</v>
      </c>
      <c r="J682" s="28">
        <v>0</v>
      </c>
      <c r="K682" s="28">
        <v>0</v>
      </c>
      <c r="L682" s="28">
        <v>3.5492697605533707</v>
      </c>
      <c r="M682" s="28">
        <v>0</v>
      </c>
      <c r="N682" s="28">
        <v>5.8628896251209239</v>
      </c>
      <c r="O682" s="28">
        <v>0</v>
      </c>
      <c r="P682" s="28">
        <v>0</v>
      </c>
      <c r="Q682" s="28">
        <v>1.4969159582573557</v>
      </c>
      <c r="R682" s="28">
        <v>5.7473896579374664</v>
      </c>
      <c r="S682" s="94">
        <v>0</v>
      </c>
      <c r="T682" s="94">
        <f>_xlfn.XLOOKUP(B682,'[3]Nur des jours'!$B:$B,'[3]Nur des jours'!$U:$U,"")</f>
        <v>0.97235063478610817</v>
      </c>
      <c r="U682" s="94">
        <v>0</v>
      </c>
      <c r="V682" s="94">
        <v>0</v>
      </c>
      <c r="W682" s="94">
        <v>0.97235063478610817</v>
      </c>
      <c r="X682" s="94">
        <v>0</v>
      </c>
      <c r="Y682" s="94">
        <v>0</v>
      </c>
      <c r="Z682" s="94">
        <v>0</v>
      </c>
      <c r="AA682" s="94">
        <v>0</v>
      </c>
      <c r="AB682" s="94">
        <v>0</v>
      </c>
      <c r="AC682" s="94">
        <f>_xlfn.XLOOKUP(B682,'[3]Nur des jours'!$B:$B,'[3]Nur des jours'!$N:$N,"")</f>
        <v>0</v>
      </c>
      <c r="AD682" s="94">
        <v>0</v>
      </c>
      <c r="AE682" s="94">
        <v>0</v>
      </c>
      <c r="AF682" s="94">
        <v>0</v>
      </c>
      <c r="AG682" s="94">
        <v>0</v>
      </c>
      <c r="AH682" s="94">
        <v>0</v>
      </c>
      <c r="AI682" s="49" t="s">
        <v>5559</v>
      </c>
      <c r="AJ682" s="49"/>
      <c r="AK682" s="48" t="str" cm="1">
        <f t="array" ref="AK682">IFERROR(_xlfn.IFS(
AM682="MPR ISSUE","PDH",
AM682="BSS Hardware Issue","BSS",
AM682="Sites strategiques, MLL, Pylone, etc.","ENVTECH",
AM682="AKTIVCO DEFAUT GE &amp; POWER Cabinet","AKTIVCO",
AM682="AKTIVCO Coupure ENEO &amp; Baisse de tension","AKTIVCO GRID ONLY",
AM682="Coupure ENEO &amp; Baisse de tension","IHS GRID ONLY",
AM682="Defaut GE &amp; POWER Cabinet","IHS",
AM682="Sharing","Partners",
AM682="Sites strategiques &amp; DataCenter","SST &amp; DC",
AM682="Exclu","Exclu",
AM682="SAT","SAT",
AM682="SPARE-ISSUE","SPARE-ISSUE",
AM682="Fiber CAmtel","TRANS_FO_CAMTEL",
AM682="Fiber AOF","Fiber AOF",
AM682="Projet OCM (HUAWEI)","TRAVAUX-HUAWEI",
AM682="Projet OCM (NOKIA)","TRAVAUX-NOKIA",
AM682="ACCESS-ISSUE","ACCESS-ISSUE",
AM682="Projet OCM (ZTE, NOKIA, autres projets)","TRAVAUX OCM",
AM682="No root CAuse","No root cause",
AM682="ODU HS","PDH",
AM682="IP &amp; VLAN","PDH",
AM682="Warehouse HUAWEI","SPARE-ISSUE",
AM682="SPARE-HS","SPARE-ISSUE",
AM682="Power Telco","BSS",AM682="no impacts","no impacts"
),"")</f>
        <v>no impacts</v>
      </c>
      <c r="AL682" s="48" t="str" cm="1">
        <f t="array" ref="AL682">IFERROR(_xlfn.IFS(
AM682="MPR ISSUE","TX ISSUE",
AM682="BSS Hardware Issue","RAN ISSUE",
AM682="Sites strategiques, MLL, Pylone, etc.","ENVTECH",
AM682="AKTIVCO DEFAUT GE &amp; POWER Cabinet","POWER ISSUE",
AM682="AKTIVCO Coupure ENEO &amp; Baisse de tension","POWER ISSUE",
AM682="Coupure ENEO &amp; Baisse de tension","POWER ISSUE",
AM682="Defaut GE &amp; POWER Cabinet","POWER ISSUE",
AM682="Sharing","POWER ISSUE",
AM682="Sites strategiques &amp; DataCenter","POWER ISSUE",
AM682="Exclu","Exclu",
AM682="SAT","TX ISSUE",
AM682="SPARE-ISSUE","SPARE-ISSUE",
AM682="Fiber CAmtel","TX ISSUE",
AM682="Fiber AOF","TX ISSUE",
AM682="Projet OCM (HUAWEI)","TRAVAUX-HUAWEI",
AM682="Projet OCM (NOKIA)","TRAVAUX -NOKIA",
AM682="ACCESS-ISSUE","ACCESS-ISSUE",
AM682="Projet OCM (ZTE, NOKIA, autres projets)","TRAVAUX OCM",
AM682="No root CAuse","No root cause",
AM682="ODU HS","TX ISSUE",
AM682="IP &amp; VLAN","TX ISSUE",
AM682="Warehouse HUAWEI","SPARE-ISSUE",
AM682="SPARE-HS","SPARE-ISSUE",
AM682="Power Telco","RAN ISSUE",AM682="no impacts","no impacts"
),"")</f>
        <v>no impacts</v>
      </c>
      <c r="AM682" s="67" t="s">
        <v>5605</v>
      </c>
      <c r="AN682" s="48" t="str" cm="1">
        <f t="array" ref="AN682">IFERROR(_xlfn.IFS(
AM682="MPR ISSUE","ACTIVE",
AM682="BSS Hardware Issue","ACTIVE",
AM682="Sites strategiques, MLL, Pylone, etc.","PASSIVE",
AM682="AKTIVCO DEFAUT GE &amp; POWER Cabinet","PASSIVE",
AM682="AKTIVCO Coupure ENEO &amp; Baisse de tension","PASSIVE",
AM682="Coupure ENEO &amp; Baisse de tension","PASSIVE",
AM682="Defaut GE &amp; POWER Cabinet","PASSIVE",
AM682="Sharing","PASSIVE",
AM682="Sites strategiques &amp; DataCenter","PASSIVE",
AM682="Exclu","Exclu",
AM682="SAT","ACTIVE",
AM682="SPARE-ISSUE","SPARE-ISSUE",
AM682="Fiber CAmtel","ACTIVE",
AM682="Fiber AOF","ACTIVE",
AM682="Projet OCM (HUAWEI)","PLANNED WORKS",
AM682="Projet OCM (NOKIA)","PLANNED WORKS",
AM682="ACCESS-ISSUE","ACCESS-ISSUE",
AM682="Projet OCM (ZTE, NOKIA, autres projets)","PLANNED WORKS",
AM682="No root CAuse","No root cause",
AM682="ODU HS","ACTIVE",
AM682="IP &amp; VLAN","ACTIVE",
AM682="Warehouse HUAWEI","SPARE-ISSUE",
AM682="SPARE-HS","SPARE-ISSUE",
AM682="Power Telco","ACTIVE", AM682="no impacts","no impacts"
),"")</f>
        <v>no impacts</v>
      </c>
      <c r="AO682" s="93" t="s">
        <v>5537</v>
      </c>
      <c r="AP682" s="101" t="str">
        <f t="shared" si="26"/>
        <v>CTR_383</v>
      </c>
      <c r="AR682" s="17" t="s">
        <v>5537</v>
      </c>
      <c r="AS682" s="7" t="s">
        <v>5537</v>
      </c>
      <c r="AT682" s="6"/>
      <c r="AU682" s="7"/>
      <c r="AV682" s="3" t="s">
        <v>5537</v>
      </c>
      <c r="AW682" s="18" t="s">
        <v>5537</v>
      </c>
      <c r="AX682" s="18" t="s">
        <v>5537</v>
      </c>
      <c r="AY682" s="18" t="s">
        <v>5537</v>
      </c>
      <c r="AZ682" s="18" t="s">
        <v>5537</v>
      </c>
      <c r="BA682" s="18" t="s">
        <v>5537</v>
      </c>
      <c r="BB682" s="18" t="s">
        <v>5537</v>
      </c>
      <c r="BC682" s="18" t="s">
        <v>5537</v>
      </c>
      <c r="BD682" s="18" t="s">
        <v>5537</v>
      </c>
      <c r="BE682" s="18" t="s">
        <v>5537</v>
      </c>
      <c r="BF682" s="18" t="s">
        <v>5537</v>
      </c>
      <c r="BG682" s="18" t="s">
        <v>5537</v>
      </c>
      <c r="BH682" s="18" t="s">
        <v>5537</v>
      </c>
      <c r="BI682" s="9" t="s">
        <v>5537</v>
      </c>
      <c r="BJ682" s="14"/>
      <c r="BK682" s="14" t="s">
        <v>5537</v>
      </c>
      <c r="BL682" s="14" t="str">
        <f>_xlfn.XLOOKUP(B682,'[4]cell downs 18042026 17h'!$B:$B,'[4]cell downs 18042026 17h'!$B:$B,"")</f>
        <v/>
      </c>
      <c r="BM682" s="14" t="str">
        <f>_xlfn.XLOOKUP(B682,'[5]Cells Huawei 19042026 15h'!$B:$B,'[5]Cells Huawei 19042026 15h'!$B:$B,"")</f>
        <v/>
      </c>
      <c r="BN682" s="9" t="str">
        <f>_xlfn.XLOOKUP(B682,'[6]cells down 19042026 9H40'!$B:$B,'[6]cells down 19042026 9H40'!$B:$B,"")</f>
        <v/>
      </c>
      <c r="BO682" s="9" t="s">
        <v>1738</v>
      </c>
      <c r="BP682" s="9" t="s">
        <v>5459</v>
      </c>
      <c r="BQ682" s="115"/>
    </row>
    <row r="683" spans="1:69" s="9" customFormat="1" x14ac:dyDescent="0.3">
      <c r="A683" s="1" t="s">
        <v>295</v>
      </c>
      <c r="B683" s="8" t="s">
        <v>296</v>
      </c>
      <c r="C683" s="3" t="str">
        <f>_xlfn.XLOOKUP(B683,'[1]daily break down'!$D:$D,'[1]daily break down'!$E:$E,"")</f>
        <v>Douala</v>
      </c>
      <c r="D683" s="1" t="s">
        <v>21</v>
      </c>
      <c r="E683" s="1" t="s">
        <v>30</v>
      </c>
      <c r="F683" s="3" t="s">
        <v>31</v>
      </c>
      <c r="G683" s="1" t="s">
        <v>32</v>
      </c>
      <c r="H683" s="34" t="str">
        <f>_xlfn.XLOOKUP(B683,[2]CALCULATION!$B:$B,[2]CALCULATION!$H:$H,"")</f>
        <v>ZTE</v>
      </c>
      <c r="I683" s="28">
        <v>0</v>
      </c>
      <c r="J683" s="28">
        <v>0</v>
      </c>
      <c r="K683" s="28">
        <v>0</v>
      </c>
      <c r="L683" s="28">
        <v>0</v>
      </c>
      <c r="M683" s="28">
        <v>0</v>
      </c>
      <c r="N683" s="28">
        <v>0</v>
      </c>
      <c r="O683" s="28">
        <v>0</v>
      </c>
      <c r="P683" s="28">
        <v>0</v>
      </c>
      <c r="Q683" s="28">
        <v>0</v>
      </c>
      <c r="R683" s="28">
        <v>0</v>
      </c>
      <c r="S683" s="94">
        <v>0</v>
      </c>
      <c r="T683" s="94">
        <f>_xlfn.XLOOKUP(B683,'[3]Nur des jours'!$B:$B,'[3]Nur des jours'!$U:$U,"")</f>
        <v>0</v>
      </c>
      <c r="U683" s="94">
        <v>0</v>
      </c>
      <c r="V683" s="94">
        <v>0</v>
      </c>
      <c r="W683" s="94">
        <v>0</v>
      </c>
      <c r="X683" s="94">
        <v>0</v>
      </c>
      <c r="Y683" s="94">
        <v>0</v>
      </c>
      <c r="Z683" s="94">
        <v>0</v>
      </c>
      <c r="AA683" s="94">
        <v>18.9540154608727</v>
      </c>
      <c r="AB683" s="94">
        <v>39.866590047170213</v>
      </c>
      <c r="AC683" s="94">
        <f>_xlfn.XLOOKUP(B683,'[3]Nur des jours'!$B:$B,'[3]Nur des jours'!$N:$N,"")</f>
        <v>0</v>
      </c>
      <c r="AD683" s="94">
        <v>0</v>
      </c>
      <c r="AE683" s="94">
        <v>0</v>
      </c>
      <c r="AF683" s="94">
        <v>0</v>
      </c>
      <c r="AG683" s="94">
        <v>0</v>
      </c>
      <c r="AH683" s="94">
        <v>0</v>
      </c>
      <c r="AI683" s="49" t="s">
        <v>5559</v>
      </c>
      <c r="AJ683" s="49"/>
      <c r="AK683" s="48" t="str" cm="1">
        <f t="array" ref="AK683">IFERROR(_xlfn.IFS(
AM683="MPR ISSUE","PDH",
AM683="BSS Hardware Issue","BSS",
AM683="Sites strategiques, MLL, Pylone, etc.","ENVTECH",
AM683="AKTIVCO DEFAUT GE &amp; POWER Cabinet","AKTIVCO",
AM683="AKTIVCO Coupure ENEO &amp; Baisse de tension","AKTIVCO GRID ONLY",
AM683="Coupure ENEO &amp; Baisse de tension","IHS GRID ONLY",
AM683="Defaut GE &amp; POWER Cabinet","IHS",
AM683="Sharing","Partners",
AM683="Sites strategiques &amp; DataCenter","SST &amp; DC",
AM683="Exclu","Exclu",
AM683="SAT","SAT",
AM683="SPARE-ISSUE","SPARE-ISSUE",
AM683="Fiber CAmtel","TRANS_FO_CAMTEL",
AM683="Fiber AOF","Fiber AOF",
AM683="Projet OCM (HUAWEI)","TRAVAUX-HUAWEI",
AM683="Projet OCM (NOKIA)","TRAVAUX-NOKIA",
AM683="ACCESS-ISSUE","ACCESS-ISSUE",
AM683="Projet OCM (ZTE, NOKIA, autres projets)","TRAVAUX OCM",
AM683="No root CAuse","No root cause",
AM683="ODU HS","PDH",
AM683="IP &amp; VLAN","PDH",
AM683="Warehouse HUAWEI","SPARE-ISSUE",
AM683="SPARE-HS","SPARE-ISSUE",
AM683="Power Telco","BSS",AM683="no impacts","no impacts"
),"")</f>
        <v>no impacts</v>
      </c>
      <c r="AL683" s="48" t="str" cm="1">
        <f t="array" ref="AL683">IFERROR(_xlfn.IFS(
AM683="MPR ISSUE","TX ISSUE",
AM683="BSS Hardware Issue","RAN ISSUE",
AM683="Sites strategiques, MLL, Pylone, etc.","ENVTECH",
AM683="AKTIVCO DEFAUT GE &amp; POWER Cabinet","POWER ISSUE",
AM683="AKTIVCO Coupure ENEO &amp; Baisse de tension","POWER ISSUE",
AM683="Coupure ENEO &amp; Baisse de tension","POWER ISSUE",
AM683="Defaut GE &amp; POWER Cabinet","POWER ISSUE",
AM683="Sharing","POWER ISSUE",
AM683="Sites strategiques &amp; DataCenter","POWER ISSUE",
AM683="Exclu","Exclu",
AM683="SAT","TX ISSUE",
AM683="SPARE-ISSUE","SPARE-ISSUE",
AM683="Fiber CAmtel","TX ISSUE",
AM683="Fiber AOF","TX ISSUE",
AM683="Projet OCM (HUAWEI)","TRAVAUX-HUAWEI",
AM683="Projet OCM (NOKIA)","TRAVAUX -NOKIA",
AM683="ACCESS-ISSUE","ACCESS-ISSUE",
AM683="Projet OCM (ZTE, NOKIA, autres projets)","TRAVAUX OCM",
AM683="No root CAuse","No root cause",
AM683="ODU HS","TX ISSUE",
AM683="IP &amp; VLAN","TX ISSUE",
AM683="Warehouse HUAWEI","SPARE-ISSUE",
AM683="SPARE-HS","SPARE-ISSUE",
AM683="Power Telco","RAN ISSUE",AM683="no impacts","no impacts"
),"")</f>
        <v>no impacts</v>
      </c>
      <c r="AM683" s="67" t="s">
        <v>5605</v>
      </c>
      <c r="AN683" s="48" t="str" cm="1">
        <f t="array" ref="AN683">IFERROR(_xlfn.IFS(
AM683="MPR ISSUE","ACTIVE",
AM683="BSS Hardware Issue","ACTIVE",
AM683="Sites strategiques, MLL, Pylone, etc.","PASSIVE",
AM683="AKTIVCO DEFAUT GE &amp; POWER Cabinet","PASSIVE",
AM683="AKTIVCO Coupure ENEO &amp; Baisse de tension","PASSIVE",
AM683="Coupure ENEO &amp; Baisse de tension","PASSIVE",
AM683="Defaut GE &amp; POWER Cabinet","PASSIVE",
AM683="Sharing","PASSIVE",
AM683="Sites strategiques &amp; DataCenter","PASSIVE",
AM683="Exclu","Exclu",
AM683="SAT","ACTIVE",
AM683="SPARE-ISSUE","SPARE-ISSUE",
AM683="Fiber CAmtel","ACTIVE",
AM683="Fiber AOF","ACTIVE",
AM683="Projet OCM (HUAWEI)","PLANNED WORKS",
AM683="Projet OCM (NOKIA)","PLANNED WORKS",
AM683="ACCESS-ISSUE","ACCESS-ISSUE",
AM683="Projet OCM (ZTE, NOKIA, autres projets)","PLANNED WORKS",
AM683="No root CAuse","No root cause",
AM683="ODU HS","ACTIVE",
AM683="IP &amp; VLAN","ACTIVE",
AM683="Warehouse HUAWEI","SPARE-ISSUE",
AM683="SPARE-HS","SPARE-ISSUE",
AM683="Power Telco","ACTIVE", AM683="no impacts","no impacts"
),"")</f>
        <v>no impacts</v>
      </c>
      <c r="AO683" s="93" t="s">
        <v>5537</v>
      </c>
      <c r="AP683" s="101" t="str">
        <f t="shared" si="26"/>
        <v>LIT_712</v>
      </c>
      <c r="AR683" s="17" t="s">
        <v>5537</v>
      </c>
      <c r="AS683" s="7" t="s">
        <v>5537</v>
      </c>
      <c r="AT683" s="6"/>
      <c r="AU683" s="7"/>
      <c r="AV683" s="3" t="s">
        <v>5537</v>
      </c>
      <c r="AW683" s="18" t="s">
        <v>5537</v>
      </c>
      <c r="AX683" s="18" t="s">
        <v>5537</v>
      </c>
      <c r="AY683" s="18" t="s">
        <v>5537</v>
      </c>
      <c r="AZ683" s="18" t="s">
        <v>5537</v>
      </c>
      <c r="BA683" s="18" t="s">
        <v>5537</v>
      </c>
      <c r="BB683" s="18" t="s">
        <v>5537</v>
      </c>
      <c r="BC683" s="18" t="s">
        <v>5537</v>
      </c>
      <c r="BD683" s="18" t="s">
        <v>5537</v>
      </c>
      <c r="BE683" s="18" t="s">
        <v>5537</v>
      </c>
      <c r="BF683" s="18" t="s">
        <v>5537</v>
      </c>
      <c r="BG683" s="18" t="s">
        <v>5537</v>
      </c>
      <c r="BH683" s="18" t="s">
        <v>5537</v>
      </c>
      <c r="BI683" s="9" t="s">
        <v>5537</v>
      </c>
      <c r="BJ683" s="14"/>
      <c r="BK683" s="14" t="s">
        <v>5537</v>
      </c>
      <c r="BL683" s="14" t="str">
        <f>_xlfn.XLOOKUP(B683,'[4]cell downs 18042026 17h'!$B:$B,'[4]cell downs 18042026 17h'!$B:$B,"")</f>
        <v/>
      </c>
      <c r="BM683" s="14" t="str">
        <f>_xlfn.XLOOKUP(B683,'[5]Cells Huawei 19042026 15h'!$B:$B,'[5]Cells Huawei 19042026 15h'!$B:$B,"")</f>
        <v/>
      </c>
      <c r="BN683" s="9" t="str">
        <f>_xlfn.XLOOKUP(B683,'[6]cells down 19042026 9H40'!$B:$B,'[6]cells down 19042026 9H40'!$B:$B,"")</f>
        <v/>
      </c>
      <c r="BO683" s="9" t="s">
        <v>5537</v>
      </c>
      <c r="BP683" s="9" t="s">
        <v>1713</v>
      </c>
      <c r="BQ683" s="115"/>
    </row>
    <row r="684" spans="1:69" s="9" customFormat="1" x14ac:dyDescent="0.3">
      <c r="A684" s="1" t="s">
        <v>330</v>
      </c>
      <c r="B684" s="8" t="s">
        <v>331</v>
      </c>
      <c r="C684" s="3" t="str">
        <f>_xlfn.XLOOKUP(B684,'[1]daily break down'!$D:$D,'[1]daily break down'!$E:$E,"")</f>
        <v>Douala</v>
      </c>
      <c r="D684" s="1" t="s">
        <v>21</v>
      </c>
      <c r="E684" s="1" t="s">
        <v>30</v>
      </c>
      <c r="F684" s="3" t="s">
        <v>31</v>
      </c>
      <c r="G684" s="1" t="s">
        <v>32</v>
      </c>
      <c r="H684" s="34" t="str">
        <f>_xlfn.XLOOKUP(B684,[2]CALCULATION!$B:$B,[2]CALCULATION!$H:$H,"")</f>
        <v>ZTE</v>
      </c>
      <c r="I684" s="28">
        <v>0</v>
      </c>
      <c r="J684" s="28">
        <v>0</v>
      </c>
      <c r="K684" s="28">
        <v>0</v>
      </c>
      <c r="L684" s="28">
        <v>0</v>
      </c>
      <c r="M684" s="28">
        <v>0</v>
      </c>
      <c r="N684" s="28">
        <v>0</v>
      </c>
      <c r="O684" s="28">
        <v>0</v>
      </c>
      <c r="P684" s="28">
        <v>0</v>
      </c>
      <c r="Q684" s="28">
        <v>0</v>
      </c>
      <c r="R684" s="28">
        <v>0</v>
      </c>
      <c r="S684" s="94">
        <v>0</v>
      </c>
      <c r="T684" s="94">
        <f>_xlfn.XLOOKUP(B684,'[3]Nur des jours'!$B:$B,'[3]Nur des jours'!$U:$U,"")</f>
        <v>0</v>
      </c>
      <c r="U684" s="94">
        <v>0</v>
      </c>
      <c r="V684" s="94">
        <v>0</v>
      </c>
      <c r="W684" s="94">
        <v>0</v>
      </c>
      <c r="X684" s="94">
        <v>0</v>
      </c>
      <c r="Y684" s="94">
        <v>0</v>
      </c>
      <c r="Z684" s="94">
        <v>0</v>
      </c>
      <c r="AA684" s="94">
        <v>9.1066444940973046</v>
      </c>
      <c r="AB684" s="94">
        <v>34.885181332808273</v>
      </c>
      <c r="AC684" s="94">
        <f>_xlfn.XLOOKUP(B684,'[3]Nur des jours'!$B:$B,'[3]Nur des jours'!$N:$N,"")</f>
        <v>0</v>
      </c>
      <c r="AD684" s="94">
        <v>0</v>
      </c>
      <c r="AE684" s="94">
        <v>0</v>
      </c>
      <c r="AF684" s="94">
        <v>0</v>
      </c>
      <c r="AG684" s="94">
        <v>0</v>
      </c>
      <c r="AH684" s="94">
        <v>0</v>
      </c>
      <c r="AI684" s="49" t="s">
        <v>5559</v>
      </c>
      <c r="AJ684" s="49"/>
      <c r="AK684" s="48" t="str" cm="1">
        <f t="array" ref="AK684">IFERROR(_xlfn.IFS(
AM684="MPR ISSUE","PDH",
AM684="BSS Hardware Issue","BSS",
AM684="Sites strategiques, MLL, Pylone, etc.","ENVTECH",
AM684="AKTIVCO DEFAUT GE &amp; POWER Cabinet","AKTIVCO",
AM684="AKTIVCO Coupure ENEO &amp; Baisse de tension","AKTIVCO GRID ONLY",
AM684="Coupure ENEO &amp; Baisse de tension","IHS GRID ONLY",
AM684="Defaut GE &amp; POWER Cabinet","IHS",
AM684="Sharing","Partners",
AM684="Sites strategiques &amp; DataCenter","SST &amp; DC",
AM684="Exclu","Exclu",
AM684="SAT","SAT",
AM684="SPARE-ISSUE","SPARE-ISSUE",
AM684="Fiber CAmtel","TRANS_FO_CAMTEL",
AM684="Fiber AOF","Fiber AOF",
AM684="Projet OCM (HUAWEI)","TRAVAUX-HUAWEI",
AM684="Projet OCM (NOKIA)","TRAVAUX-NOKIA",
AM684="ACCESS-ISSUE","ACCESS-ISSUE",
AM684="Projet OCM (ZTE, NOKIA, autres projets)","TRAVAUX OCM",
AM684="No root CAuse","No root cause",
AM684="ODU HS","PDH",
AM684="IP &amp; VLAN","PDH",
AM684="Warehouse HUAWEI","SPARE-ISSUE",
AM684="SPARE-HS","SPARE-ISSUE",
AM684="Power Telco","BSS",AM684="no impacts","no impacts"
),"")</f>
        <v>no impacts</v>
      </c>
      <c r="AL684" s="48" t="str" cm="1">
        <f t="array" ref="AL684">IFERROR(_xlfn.IFS(
AM684="MPR ISSUE","TX ISSUE",
AM684="BSS Hardware Issue","RAN ISSUE",
AM684="Sites strategiques, MLL, Pylone, etc.","ENVTECH",
AM684="AKTIVCO DEFAUT GE &amp; POWER Cabinet","POWER ISSUE",
AM684="AKTIVCO Coupure ENEO &amp; Baisse de tension","POWER ISSUE",
AM684="Coupure ENEO &amp; Baisse de tension","POWER ISSUE",
AM684="Defaut GE &amp; POWER Cabinet","POWER ISSUE",
AM684="Sharing","POWER ISSUE",
AM684="Sites strategiques &amp; DataCenter","POWER ISSUE",
AM684="Exclu","Exclu",
AM684="SAT","TX ISSUE",
AM684="SPARE-ISSUE","SPARE-ISSUE",
AM684="Fiber CAmtel","TX ISSUE",
AM684="Fiber AOF","TX ISSUE",
AM684="Projet OCM (HUAWEI)","TRAVAUX-HUAWEI",
AM684="Projet OCM (NOKIA)","TRAVAUX -NOKIA",
AM684="ACCESS-ISSUE","ACCESS-ISSUE",
AM684="Projet OCM (ZTE, NOKIA, autres projets)","TRAVAUX OCM",
AM684="No root CAuse","No root cause",
AM684="ODU HS","TX ISSUE",
AM684="IP &amp; VLAN","TX ISSUE",
AM684="Warehouse HUAWEI","SPARE-ISSUE",
AM684="SPARE-HS","SPARE-ISSUE",
AM684="Power Telco","RAN ISSUE",AM684="no impacts","no impacts"
),"")</f>
        <v>no impacts</v>
      </c>
      <c r="AM684" s="67" t="s">
        <v>5605</v>
      </c>
      <c r="AN684" s="48" t="str" cm="1">
        <f t="array" ref="AN684">IFERROR(_xlfn.IFS(
AM684="MPR ISSUE","ACTIVE",
AM684="BSS Hardware Issue","ACTIVE",
AM684="Sites strategiques, MLL, Pylone, etc.","PASSIVE",
AM684="AKTIVCO DEFAUT GE &amp; POWER Cabinet","PASSIVE",
AM684="AKTIVCO Coupure ENEO &amp; Baisse de tension","PASSIVE",
AM684="Coupure ENEO &amp; Baisse de tension","PASSIVE",
AM684="Defaut GE &amp; POWER Cabinet","PASSIVE",
AM684="Sharing","PASSIVE",
AM684="Sites strategiques &amp; DataCenter","PASSIVE",
AM684="Exclu","Exclu",
AM684="SAT","ACTIVE",
AM684="SPARE-ISSUE","SPARE-ISSUE",
AM684="Fiber CAmtel","ACTIVE",
AM684="Fiber AOF","ACTIVE",
AM684="Projet OCM (HUAWEI)","PLANNED WORKS",
AM684="Projet OCM (NOKIA)","PLANNED WORKS",
AM684="ACCESS-ISSUE","ACCESS-ISSUE",
AM684="Projet OCM (ZTE, NOKIA, autres projets)","PLANNED WORKS",
AM684="No root CAuse","No root cause",
AM684="ODU HS","ACTIVE",
AM684="IP &amp; VLAN","ACTIVE",
AM684="Warehouse HUAWEI","SPARE-ISSUE",
AM684="SPARE-HS","SPARE-ISSUE",
AM684="Power Telco","ACTIVE", AM684="no impacts","no impacts"
),"")</f>
        <v>no impacts</v>
      </c>
      <c r="AO684" s="93" t="s">
        <v>5537</v>
      </c>
      <c r="AP684" s="101" t="str">
        <f t="shared" si="26"/>
        <v>LIT_611</v>
      </c>
      <c r="AR684" s="17" t="s">
        <v>5537</v>
      </c>
      <c r="AS684" s="7" t="s">
        <v>5537</v>
      </c>
      <c r="AT684" s="6"/>
      <c r="AU684" s="7"/>
      <c r="AV684" s="3" t="s">
        <v>5537</v>
      </c>
      <c r="AW684" s="18" t="s">
        <v>5537</v>
      </c>
      <c r="AX684" s="18" t="s">
        <v>5537</v>
      </c>
      <c r="AY684" s="18" t="s">
        <v>5537</v>
      </c>
      <c r="AZ684" s="18" t="s">
        <v>5537</v>
      </c>
      <c r="BA684" s="18" t="s">
        <v>5537</v>
      </c>
      <c r="BB684" s="18" t="s">
        <v>5537</v>
      </c>
      <c r="BC684" s="18" t="s">
        <v>5537</v>
      </c>
      <c r="BD684" s="18" t="s">
        <v>5537</v>
      </c>
      <c r="BE684" s="18" t="s">
        <v>5537</v>
      </c>
      <c r="BF684" s="18" t="s">
        <v>5537</v>
      </c>
      <c r="BG684" s="18" t="s">
        <v>5537</v>
      </c>
      <c r="BH684" s="18" t="s">
        <v>5537</v>
      </c>
      <c r="BI684" s="9" t="s">
        <v>5537</v>
      </c>
      <c r="BJ684" s="14"/>
      <c r="BK684" s="14" t="s">
        <v>5537</v>
      </c>
      <c r="BL684" s="14" t="str">
        <f>_xlfn.XLOOKUP(B684,'[4]cell downs 18042026 17h'!$B:$B,'[4]cell downs 18042026 17h'!$B:$B,"")</f>
        <v/>
      </c>
      <c r="BM684" s="14" t="str">
        <f>_xlfn.XLOOKUP(B684,'[5]Cells Huawei 19042026 15h'!$B:$B,'[5]Cells Huawei 19042026 15h'!$B:$B,"")</f>
        <v/>
      </c>
      <c r="BN684" s="9" t="str">
        <f>_xlfn.XLOOKUP(B684,'[6]cells down 19042026 9H40'!$B:$B,'[6]cells down 19042026 9H40'!$B:$B,"")</f>
        <v/>
      </c>
      <c r="BO684" s="9" t="s">
        <v>5537</v>
      </c>
      <c r="BP684" s="9" t="s">
        <v>5537</v>
      </c>
      <c r="BQ684" s="115"/>
    </row>
    <row r="685" spans="1:69" s="9" customFormat="1" x14ac:dyDescent="0.3">
      <c r="A685" s="1" t="s">
        <v>2343</v>
      </c>
      <c r="B685" s="1" t="s">
        <v>2344</v>
      </c>
      <c r="C685" s="3" t="str">
        <f>_xlfn.XLOOKUP(B685,'[1]daily break down'!$D:$D,'[1]daily break down'!$E:$E,"")</f>
        <v>Douala</v>
      </c>
      <c r="D685" s="1" t="s">
        <v>11</v>
      </c>
      <c r="E685" s="1" t="s">
        <v>12</v>
      </c>
      <c r="F685" s="3" t="s">
        <v>31</v>
      </c>
      <c r="G685" s="1" t="s">
        <v>32</v>
      </c>
      <c r="H685" s="34" t="str">
        <f>_xlfn.XLOOKUP(B685,[2]CALCULATION!$B:$B,[2]CALCULATION!$H:$H,"")</f>
        <v>ZTE</v>
      </c>
      <c r="I685" s="28">
        <v>0</v>
      </c>
      <c r="J685" s="28">
        <v>28.874367568122878</v>
      </c>
      <c r="K685" s="28">
        <v>45.919351916058126</v>
      </c>
      <c r="L685" s="28">
        <v>0</v>
      </c>
      <c r="M685" s="28">
        <v>0</v>
      </c>
      <c r="N685" s="28">
        <v>0</v>
      </c>
      <c r="O685" s="28">
        <v>0</v>
      </c>
      <c r="P685" s="28">
        <v>0</v>
      </c>
      <c r="Q685" s="28">
        <v>0</v>
      </c>
      <c r="R685" s="28">
        <v>0</v>
      </c>
      <c r="S685" s="94">
        <v>8.6847200463426688</v>
      </c>
      <c r="T685" s="94">
        <f>_xlfn.XLOOKUP(B685,'[3]Nur des jours'!$B:$B,'[3]Nur des jours'!$U:$U,"")</f>
        <v>2.6039214343399242E-3</v>
      </c>
      <c r="U685" s="94">
        <v>0</v>
      </c>
      <c r="V685" s="94">
        <v>1.4803115003438065E-3</v>
      </c>
      <c r="W685" s="94">
        <v>2.6039214343399242E-3</v>
      </c>
      <c r="X685" s="94">
        <v>0</v>
      </c>
      <c r="Y685" s="94">
        <v>0</v>
      </c>
      <c r="Z685" s="94">
        <v>0</v>
      </c>
      <c r="AA685" s="94">
        <v>9.5666468340595774</v>
      </c>
      <c r="AB685" s="94">
        <v>0</v>
      </c>
      <c r="AC685" s="94">
        <f>_xlfn.XLOOKUP(B685,'[3]Nur des jours'!$B:$B,'[3]Nur des jours'!$N:$N,"")</f>
        <v>0</v>
      </c>
      <c r="AD685" s="94">
        <v>0</v>
      </c>
      <c r="AE685" s="94">
        <v>0</v>
      </c>
      <c r="AF685" s="94">
        <v>0</v>
      </c>
      <c r="AG685" s="94">
        <v>0</v>
      </c>
      <c r="AH685" s="94">
        <v>0</v>
      </c>
      <c r="AI685" s="49" t="s">
        <v>5559</v>
      </c>
      <c r="AJ685" s="49"/>
      <c r="AK685" s="48" t="str" cm="1">
        <f t="array" ref="AK685">IFERROR(_xlfn.IFS(
AM685="MPR ISSUE","PDH",
AM685="BSS Hardware Issue","BSS",
AM685="Sites strategiques, MLL, Pylone, etc.","ENVTECH",
AM685="AKTIVCO DEFAUT GE &amp; POWER Cabinet","AKTIVCO",
AM685="AKTIVCO Coupure ENEO &amp; Baisse de tension","AKTIVCO GRID ONLY",
AM685="Coupure ENEO &amp; Baisse de tension","IHS GRID ONLY",
AM685="Defaut GE &amp; POWER Cabinet","IHS",
AM685="Sharing","Partners",
AM685="Sites strategiques &amp; DataCenter","SST &amp; DC",
AM685="Exclu","Exclu",
AM685="SAT","SAT",
AM685="SPARE-ISSUE","SPARE-ISSUE",
AM685="Fiber CAmtel","TRANS_FO_CAMTEL",
AM685="Fiber AOF","Fiber AOF",
AM685="Projet OCM (HUAWEI)","TRAVAUX-HUAWEI",
AM685="Projet OCM (NOKIA)","TRAVAUX-NOKIA",
AM685="ACCESS-ISSUE","ACCESS-ISSUE",
AM685="Projet OCM (ZTE, NOKIA, autres projets)","TRAVAUX OCM",
AM685="No root CAuse","No root cause",
AM685="ODU HS","PDH",
AM685="IP &amp; VLAN","PDH",
AM685="Warehouse HUAWEI","SPARE-ISSUE",
AM685="SPARE-HS","SPARE-ISSUE",
AM685="Power Telco","BSS",AM685="no impacts","no impacts"
),"")</f>
        <v>no impacts</v>
      </c>
      <c r="AL685" s="48" t="str" cm="1">
        <f t="array" ref="AL685">IFERROR(_xlfn.IFS(
AM685="MPR ISSUE","TX ISSUE",
AM685="BSS Hardware Issue","RAN ISSUE",
AM685="Sites strategiques, MLL, Pylone, etc.","ENVTECH",
AM685="AKTIVCO DEFAUT GE &amp; POWER Cabinet","POWER ISSUE",
AM685="AKTIVCO Coupure ENEO &amp; Baisse de tension","POWER ISSUE",
AM685="Coupure ENEO &amp; Baisse de tension","POWER ISSUE",
AM685="Defaut GE &amp; POWER Cabinet","POWER ISSUE",
AM685="Sharing","POWER ISSUE",
AM685="Sites strategiques &amp; DataCenter","POWER ISSUE",
AM685="Exclu","Exclu",
AM685="SAT","TX ISSUE",
AM685="SPARE-ISSUE","SPARE-ISSUE",
AM685="Fiber CAmtel","TX ISSUE",
AM685="Fiber AOF","TX ISSUE",
AM685="Projet OCM (HUAWEI)","TRAVAUX-HUAWEI",
AM685="Projet OCM (NOKIA)","TRAVAUX -NOKIA",
AM685="ACCESS-ISSUE","ACCESS-ISSUE",
AM685="Projet OCM (ZTE, NOKIA, autres projets)","TRAVAUX OCM",
AM685="No root CAuse","No root cause",
AM685="ODU HS","TX ISSUE",
AM685="IP &amp; VLAN","TX ISSUE",
AM685="Warehouse HUAWEI","SPARE-ISSUE",
AM685="SPARE-HS","SPARE-ISSUE",
AM685="Power Telco","RAN ISSUE",AM685="no impacts","no impacts"
),"")</f>
        <v>no impacts</v>
      </c>
      <c r="AM685" s="67" t="s">
        <v>5605</v>
      </c>
      <c r="AN685" s="48" t="str" cm="1">
        <f t="array" ref="AN685">IFERROR(_xlfn.IFS(
AM685="MPR ISSUE","ACTIVE",
AM685="BSS Hardware Issue","ACTIVE",
AM685="Sites strategiques, MLL, Pylone, etc.","PASSIVE",
AM685="AKTIVCO DEFAUT GE &amp; POWER Cabinet","PASSIVE",
AM685="AKTIVCO Coupure ENEO &amp; Baisse de tension","PASSIVE",
AM685="Coupure ENEO &amp; Baisse de tension","PASSIVE",
AM685="Defaut GE &amp; POWER Cabinet","PASSIVE",
AM685="Sharing","PASSIVE",
AM685="Sites strategiques &amp; DataCenter","PASSIVE",
AM685="Exclu","Exclu",
AM685="SAT","ACTIVE",
AM685="SPARE-ISSUE","SPARE-ISSUE",
AM685="Fiber CAmtel","ACTIVE",
AM685="Fiber AOF","ACTIVE",
AM685="Projet OCM (HUAWEI)","PLANNED WORKS",
AM685="Projet OCM (NOKIA)","PLANNED WORKS",
AM685="ACCESS-ISSUE","ACCESS-ISSUE",
AM685="Projet OCM (ZTE, NOKIA, autres projets)","PLANNED WORKS",
AM685="No root CAuse","No root cause",
AM685="ODU HS","ACTIVE",
AM685="IP &amp; VLAN","ACTIVE",
AM685="Warehouse HUAWEI","SPARE-ISSUE",
AM685="SPARE-HS","SPARE-ISSUE",
AM685="Power Telco","ACTIVE", AM685="no impacts","no impacts"
),"")</f>
        <v>no impacts</v>
      </c>
      <c r="AO685" s="93" t="s">
        <v>5537</v>
      </c>
      <c r="AP685" s="101" t="str">
        <f t="shared" si="26"/>
        <v>LIT_083</v>
      </c>
      <c r="AR685" s="17" t="s">
        <v>5537</v>
      </c>
      <c r="AS685" s="7" t="s">
        <v>5537</v>
      </c>
      <c r="AT685" s="6"/>
      <c r="AU685" s="7"/>
      <c r="AV685" s="3" t="s">
        <v>5537</v>
      </c>
      <c r="AW685" s="18" t="s">
        <v>5537</v>
      </c>
      <c r="AX685" s="18" t="s">
        <v>5537</v>
      </c>
      <c r="AY685" s="18" t="s">
        <v>5537</v>
      </c>
      <c r="AZ685" s="18" t="s">
        <v>5537</v>
      </c>
      <c r="BA685" s="18" t="s">
        <v>5537</v>
      </c>
      <c r="BB685" s="18" t="s">
        <v>5537</v>
      </c>
      <c r="BC685" s="18" t="s">
        <v>5537</v>
      </c>
      <c r="BD685" s="18" t="s">
        <v>5537</v>
      </c>
      <c r="BE685" s="18" t="s">
        <v>5537</v>
      </c>
      <c r="BF685" s="18" t="s">
        <v>5537</v>
      </c>
      <c r="BG685" s="18" t="s">
        <v>5537</v>
      </c>
      <c r="BH685" s="18" t="s">
        <v>5537</v>
      </c>
      <c r="BI685" s="9" t="s">
        <v>5537</v>
      </c>
      <c r="BJ685" s="14"/>
      <c r="BK685" s="14" t="s">
        <v>5537</v>
      </c>
      <c r="BL685" s="14" t="str">
        <f>_xlfn.XLOOKUP(B685,'[4]cell downs 18042026 17h'!$B:$B,'[4]cell downs 18042026 17h'!$B:$B,"")</f>
        <v/>
      </c>
      <c r="BM685" s="14" t="str">
        <f>_xlfn.XLOOKUP(B685,'[5]Cells Huawei 19042026 15h'!$B:$B,'[5]Cells Huawei 19042026 15h'!$B:$B,"")</f>
        <v/>
      </c>
      <c r="BN685" s="9" t="str">
        <f>_xlfn.XLOOKUP(B685,'[6]cells down 19042026 9H40'!$B:$B,'[6]cells down 19042026 9H40'!$B:$B,"")</f>
        <v/>
      </c>
      <c r="BO685" s="9" t="s">
        <v>2344</v>
      </c>
      <c r="BP685" s="9" t="s">
        <v>318</v>
      </c>
      <c r="BQ685" s="115"/>
    </row>
    <row r="686" spans="1:69" s="9" customFormat="1" x14ac:dyDescent="0.3">
      <c r="A686" s="1" t="s">
        <v>1784</v>
      </c>
      <c r="B686" s="8" t="s">
        <v>1785</v>
      </c>
      <c r="C686" s="3" t="str">
        <f>_xlfn.XLOOKUP(B686,'[1]daily break down'!$D:$D,'[1]daily break down'!$E:$E,"")</f>
        <v>Yaounde</v>
      </c>
      <c r="D686" s="1" t="s">
        <v>21</v>
      </c>
      <c r="E686" s="1" t="s">
        <v>36</v>
      </c>
      <c r="F686" s="3" t="s">
        <v>37</v>
      </c>
      <c r="G686" s="1" t="s">
        <v>38</v>
      </c>
      <c r="H686" s="34" t="str">
        <f>_xlfn.XLOOKUP(B686,[2]CALCULATION!$B:$B,[2]CALCULATION!$H:$H,"")</f>
        <v>ZTE</v>
      </c>
      <c r="I686" s="28">
        <v>10.039900637211677</v>
      </c>
      <c r="J686" s="28">
        <v>0</v>
      </c>
      <c r="K686" s="28">
        <v>0</v>
      </c>
      <c r="L686" s="28">
        <v>2.7124122157445223</v>
      </c>
      <c r="M686" s="28">
        <v>0</v>
      </c>
      <c r="N686" s="28">
        <v>19.176864764448556</v>
      </c>
      <c r="O686" s="28">
        <v>0</v>
      </c>
      <c r="P686" s="28">
        <v>0</v>
      </c>
      <c r="Q686" s="28">
        <v>1.3205091986199933</v>
      </c>
      <c r="R686" s="28">
        <v>4.6422033598433936</v>
      </c>
      <c r="S686" s="94">
        <v>0</v>
      </c>
      <c r="T686" s="94">
        <f>_xlfn.XLOOKUP(B686,'[3]Nur des jours'!$B:$B,'[3]Nur des jours'!$U:$U,"")</f>
        <v>0.9698893939783072</v>
      </c>
      <c r="U686" s="94">
        <v>1.0366460921203193</v>
      </c>
      <c r="V686" s="94">
        <v>7.1831491326444672</v>
      </c>
      <c r="W686" s="94">
        <v>0.9698893939783072</v>
      </c>
      <c r="X686" s="94">
        <v>5.029563425818913</v>
      </c>
      <c r="Y686" s="94">
        <v>0</v>
      </c>
      <c r="Z686" s="94">
        <v>0</v>
      </c>
      <c r="AA686" s="94">
        <v>0</v>
      </c>
      <c r="AB686" s="94">
        <v>0</v>
      </c>
      <c r="AC686" s="94">
        <f>_xlfn.XLOOKUP(B686,'[3]Nur des jours'!$B:$B,'[3]Nur des jours'!$N:$N,"")</f>
        <v>0</v>
      </c>
      <c r="AD686" s="94">
        <v>0</v>
      </c>
      <c r="AE686" s="94">
        <v>0</v>
      </c>
      <c r="AF686" s="94">
        <v>0</v>
      </c>
      <c r="AG686" s="94">
        <v>0</v>
      </c>
      <c r="AH686" s="94">
        <v>0</v>
      </c>
      <c r="AI686" s="49" t="s">
        <v>5559</v>
      </c>
      <c r="AJ686" s="49"/>
      <c r="AK686" s="48" t="str" cm="1">
        <f t="array" ref="AK686">IFERROR(_xlfn.IFS(
AM686="MPR ISSUE","PDH",
AM686="BSS Hardware Issue","BSS",
AM686="Sites strategiques, MLL, Pylone, etc.","ENVTECH",
AM686="AKTIVCO DEFAUT GE &amp; POWER Cabinet","AKTIVCO",
AM686="AKTIVCO Coupure ENEO &amp; Baisse de tension","AKTIVCO GRID ONLY",
AM686="Coupure ENEO &amp; Baisse de tension","IHS GRID ONLY",
AM686="Defaut GE &amp; POWER Cabinet","IHS",
AM686="Sharing","Partners",
AM686="Sites strategiques &amp; DataCenter","SST &amp; DC",
AM686="Exclu","Exclu",
AM686="SAT","SAT",
AM686="SPARE-ISSUE","SPARE-ISSUE",
AM686="Fiber CAmtel","TRANS_FO_CAMTEL",
AM686="Fiber AOF","Fiber AOF",
AM686="Projet OCM (HUAWEI)","TRAVAUX-HUAWEI",
AM686="Projet OCM (NOKIA)","TRAVAUX-NOKIA",
AM686="ACCESS-ISSUE","ACCESS-ISSUE",
AM686="Projet OCM (ZTE, NOKIA, autres projets)","TRAVAUX OCM",
AM686="No root CAuse","No root cause",
AM686="ODU HS","PDH",
AM686="IP &amp; VLAN","PDH",
AM686="Warehouse HUAWEI","SPARE-ISSUE",
AM686="SPARE-HS","SPARE-ISSUE",
AM686="Power Telco","BSS",AM686="no impacts","no impacts"
),"")</f>
        <v>no impacts</v>
      </c>
      <c r="AL686" s="48" t="str" cm="1">
        <f t="array" ref="AL686">IFERROR(_xlfn.IFS(
AM686="MPR ISSUE","TX ISSUE",
AM686="BSS Hardware Issue","RAN ISSUE",
AM686="Sites strategiques, MLL, Pylone, etc.","ENVTECH",
AM686="AKTIVCO DEFAUT GE &amp; POWER Cabinet","POWER ISSUE",
AM686="AKTIVCO Coupure ENEO &amp; Baisse de tension","POWER ISSUE",
AM686="Coupure ENEO &amp; Baisse de tension","POWER ISSUE",
AM686="Defaut GE &amp; POWER Cabinet","POWER ISSUE",
AM686="Sharing","POWER ISSUE",
AM686="Sites strategiques &amp; DataCenter","POWER ISSUE",
AM686="Exclu","Exclu",
AM686="SAT","TX ISSUE",
AM686="SPARE-ISSUE","SPARE-ISSUE",
AM686="Fiber CAmtel","TX ISSUE",
AM686="Fiber AOF","TX ISSUE",
AM686="Projet OCM (HUAWEI)","TRAVAUX-HUAWEI",
AM686="Projet OCM (NOKIA)","TRAVAUX -NOKIA",
AM686="ACCESS-ISSUE","ACCESS-ISSUE",
AM686="Projet OCM (ZTE, NOKIA, autres projets)","TRAVAUX OCM",
AM686="No root CAuse","No root cause",
AM686="ODU HS","TX ISSUE",
AM686="IP &amp; VLAN","TX ISSUE",
AM686="Warehouse HUAWEI","SPARE-ISSUE",
AM686="SPARE-HS","SPARE-ISSUE",
AM686="Power Telco","RAN ISSUE",AM686="no impacts","no impacts"
),"")</f>
        <v>no impacts</v>
      </c>
      <c r="AM686" s="67" t="s">
        <v>5605</v>
      </c>
      <c r="AN686" s="48" t="str" cm="1">
        <f t="array" ref="AN686">IFERROR(_xlfn.IFS(
AM686="MPR ISSUE","ACTIVE",
AM686="BSS Hardware Issue","ACTIVE",
AM686="Sites strategiques, MLL, Pylone, etc.","PASSIVE",
AM686="AKTIVCO DEFAUT GE &amp; POWER Cabinet","PASSIVE",
AM686="AKTIVCO Coupure ENEO &amp; Baisse de tension","PASSIVE",
AM686="Coupure ENEO &amp; Baisse de tension","PASSIVE",
AM686="Defaut GE &amp; POWER Cabinet","PASSIVE",
AM686="Sharing","PASSIVE",
AM686="Sites strategiques &amp; DataCenter","PASSIVE",
AM686="Exclu","Exclu",
AM686="SAT","ACTIVE",
AM686="SPARE-ISSUE","SPARE-ISSUE",
AM686="Fiber CAmtel","ACTIVE",
AM686="Fiber AOF","ACTIVE",
AM686="Projet OCM (HUAWEI)","PLANNED WORKS",
AM686="Projet OCM (NOKIA)","PLANNED WORKS",
AM686="ACCESS-ISSUE","ACCESS-ISSUE",
AM686="Projet OCM (ZTE, NOKIA, autres projets)","PLANNED WORKS",
AM686="No root CAuse","No root cause",
AM686="ODU HS","ACTIVE",
AM686="IP &amp; VLAN","ACTIVE",
AM686="Warehouse HUAWEI","SPARE-ISSUE",
AM686="SPARE-HS","SPARE-ISSUE",
AM686="Power Telco","ACTIVE", AM686="no impacts","no impacts"
),"")</f>
        <v>no impacts</v>
      </c>
      <c r="AO686" s="93" t="s">
        <v>5537</v>
      </c>
      <c r="AP686" s="101" t="str">
        <f t="shared" si="26"/>
        <v>CTR_707</v>
      </c>
      <c r="AR686" s="17" t="s">
        <v>5537</v>
      </c>
      <c r="AS686" s="7" t="s">
        <v>5537</v>
      </c>
      <c r="AT686" s="6"/>
      <c r="AU686" s="7"/>
      <c r="AV686" s="3" t="s">
        <v>5537</v>
      </c>
      <c r="AW686" s="18" t="s">
        <v>5537</v>
      </c>
      <c r="AX686" s="18" t="s">
        <v>5537</v>
      </c>
      <c r="AY686" s="18" t="s">
        <v>5537</v>
      </c>
      <c r="AZ686" s="18" t="s">
        <v>5537</v>
      </c>
      <c r="BA686" s="18" t="s">
        <v>5537</v>
      </c>
      <c r="BB686" s="18" t="s">
        <v>5537</v>
      </c>
      <c r="BC686" s="18" t="s">
        <v>5537</v>
      </c>
      <c r="BD686" s="18" t="s">
        <v>5537</v>
      </c>
      <c r="BE686" s="18" t="s">
        <v>5537</v>
      </c>
      <c r="BF686" s="18" t="s">
        <v>5537</v>
      </c>
      <c r="BG686" s="18" t="s">
        <v>5537</v>
      </c>
      <c r="BH686" s="18" t="s">
        <v>5537</v>
      </c>
      <c r="BI686" s="9" t="s">
        <v>5537</v>
      </c>
      <c r="BJ686" s="14"/>
      <c r="BK686" s="14" t="s">
        <v>5537</v>
      </c>
      <c r="BL686" s="14" t="str">
        <f>_xlfn.XLOOKUP(B686,'[4]cell downs 18042026 17h'!$B:$B,'[4]cell downs 18042026 17h'!$B:$B,"")</f>
        <v/>
      </c>
      <c r="BM686" s="14" t="str">
        <f>_xlfn.XLOOKUP(B686,'[5]Cells Huawei 19042026 15h'!$B:$B,'[5]Cells Huawei 19042026 15h'!$B:$B,"")</f>
        <v/>
      </c>
      <c r="BN686" s="9" t="str">
        <f>_xlfn.XLOOKUP(B686,'[6]cells down 19042026 9H40'!$B:$B,'[6]cells down 19042026 9H40'!$B:$B,"")</f>
        <v/>
      </c>
      <c r="BO686" s="9" t="s">
        <v>5537</v>
      </c>
      <c r="BP686" s="9" t="s">
        <v>12</v>
      </c>
      <c r="BQ686" s="115"/>
    </row>
    <row r="687" spans="1:69" s="9" customFormat="1" x14ac:dyDescent="0.3">
      <c r="A687" s="1" t="s">
        <v>1705</v>
      </c>
      <c r="B687" s="1" t="s">
        <v>1706</v>
      </c>
      <c r="C687" s="3" t="str">
        <f>_xlfn.XLOOKUP(B687,'[1]daily break down'!$D:$D,'[1]daily break down'!$E:$E,"")</f>
        <v>Douala</v>
      </c>
      <c r="D687" s="1" t="s">
        <v>11</v>
      </c>
      <c r="E687" s="1" t="s">
        <v>12</v>
      </c>
      <c r="F687" s="3" t="s">
        <v>31</v>
      </c>
      <c r="G687" s="1" t="s">
        <v>32</v>
      </c>
      <c r="H687" s="34" t="str">
        <f>_xlfn.XLOOKUP(B687,[2]CALCULATION!$B:$B,[2]CALCULATION!$H:$H,"")</f>
        <v>ZTE</v>
      </c>
      <c r="I687" s="28">
        <v>0</v>
      </c>
      <c r="J687" s="28">
        <v>4.1116276149791844</v>
      </c>
      <c r="K687" s="28">
        <v>0</v>
      </c>
      <c r="L687" s="28">
        <v>0</v>
      </c>
      <c r="M687" s="28">
        <v>9.2054686630539919</v>
      </c>
      <c r="N687" s="28">
        <v>0</v>
      </c>
      <c r="O687" s="28">
        <v>0</v>
      </c>
      <c r="P687" s="28">
        <v>0</v>
      </c>
      <c r="Q687" s="28">
        <v>0</v>
      </c>
      <c r="R687" s="28">
        <v>0</v>
      </c>
      <c r="S687" s="94">
        <v>0</v>
      </c>
      <c r="T687" s="94">
        <f>_xlfn.XLOOKUP(B687,'[3]Nur des jours'!$B:$B,'[3]Nur des jours'!$U:$U,"")</f>
        <v>0</v>
      </c>
      <c r="U687" s="94">
        <v>0</v>
      </c>
      <c r="V687" s="94">
        <v>1.9975287715482551E-3</v>
      </c>
      <c r="W687" s="94">
        <v>0</v>
      </c>
      <c r="X687" s="94">
        <v>0</v>
      </c>
      <c r="Y687" s="94">
        <v>0</v>
      </c>
      <c r="Z687" s="94">
        <v>0</v>
      </c>
      <c r="AA687" s="94">
        <v>0</v>
      </c>
      <c r="AB687" s="94">
        <v>0</v>
      </c>
      <c r="AC687" s="94">
        <f>_xlfn.XLOOKUP(B687,'[3]Nur des jours'!$B:$B,'[3]Nur des jours'!$N:$N,"")</f>
        <v>0</v>
      </c>
      <c r="AD687" s="94">
        <v>0</v>
      </c>
      <c r="AE687" s="94">
        <v>0</v>
      </c>
      <c r="AF687" s="94">
        <v>0</v>
      </c>
      <c r="AG687" s="94">
        <v>0</v>
      </c>
      <c r="AH687" s="94">
        <v>0</v>
      </c>
      <c r="AI687" s="49" t="s">
        <v>5559</v>
      </c>
      <c r="AJ687" s="49"/>
      <c r="AK687" s="48" t="str" cm="1">
        <f t="array" ref="AK687">IFERROR(_xlfn.IFS(
AM687="MPR ISSUE","PDH",
AM687="BSS Hardware Issue","BSS",
AM687="Sites strategiques, MLL, Pylone, etc.","ENVTECH",
AM687="AKTIVCO DEFAUT GE &amp; POWER Cabinet","AKTIVCO",
AM687="AKTIVCO Coupure ENEO &amp; Baisse de tension","AKTIVCO GRID ONLY",
AM687="Coupure ENEO &amp; Baisse de tension","IHS GRID ONLY",
AM687="Defaut GE &amp; POWER Cabinet","IHS",
AM687="Sharing","Partners",
AM687="Sites strategiques &amp; DataCenter","SST &amp; DC",
AM687="Exclu","Exclu",
AM687="SAT","SAT",
AM687="SPARE-ISSUE","SPARE-ISSUE",
AM687="Fiber CAmtel","TRANS_FO_CAMTEL",
AM687="Fiber AOF","Fiber AOF",
AM687="Projet OCM (HUAWEI)","TRAVAUX-HUAWEI",
AM687="Projet OCM (NOKIA)","TRAVAUX-NOKIA",
AM687="ACCESS-ISSUE","ACCESS-ISSUE",
AM687="Projet OCM (ZTE, NOKIA, autres projets)","TRAVAUX OCM",
AM687="No root CAuse","No root cause",
AM687="ODU HS","PDH",
AM687="IP &amp; VLAN","PDH",
AM687="Warehouse HUAWEI","SPARE-ISSUE",
AM687="SPARE-HS","SPARE-ISSUE",
AM687="Power Telco","BSS",AM687="no impacts","no impacts"
),"")</f>
        <v>no impacts</v>
      </c>
      <c r="AL687" s="48" t="str" cm="1">
        <f t="array" ref="AL687">IFERROR(_xlfn.IFS(
AM687="MPR ISSUE","TX ISSUE",
AM687="BSS Hardware Issue","RAN ISSUE",
AM687="Sites strategiques, MLL, Pylone, etc.","ENVTECH",
AM687="AKTIVCO DEFAUT GE &amp; POWER Cabinet","POWER ISSUE",
AM687="AKTIVCO Coupure ENEO &amp; Baisse de tension","POWER ISSUE",
AM687="Coupure ENEO &amp; Baisse de tension","POWER ISSUE",
AM687="Defaut GE &amp; POWER Cabinet","POWER ISSUE",
AM687="Sharing","POWER ISSUE",
AM687="Sites strategiques &amp; DataCenter","POWER ISSUE",
AM687="Exclu","Exclu",
AM687="SAT","TX ISSUE",
AM687="SPARE-ISSUE","SPARE-ISSUE",
AM687="Fiber CAmtel","TX ISSUE",
AM687="Fiber AOF","TX ISSUE",
AM687="Projet OCM (HUAWEI)","TRAVAUX-HUAWEI",
AM687="Projet OCM (NOKIA)","TRAVAUX -NOKIA",
AM687="ACCESS-ISSUE","ACCESS-ISSUE",
AM687="Projet OCM (ZTE, NOKIA, autres projets)","TRAVAUX OCM",
AM687="No root CAuse","No root cause",
AM687="ODU HS","TX ISSUE",
AM687="IP &amp; VLAN","TX ISSUE",
AM687="Warehouse HUAWEI","SPARE-ISSUE",
AM687="SPARE-HS","SPARE-ISSUE",
AM687="Power Telco","RAN ISSUE",AM687="no impacts","no impacts"
),"")</f>
        <v>no impacts</v>
      </c>
      <c r="AM687" s="67" t="s">
        <v>5605</v>
      </c>
      <c r="AN687" s="48" t="str" cm="1">
        <f t="array" ref="AN687">IFERROR(_xlfn.IFS(
AM687="MPR ISSUE","ACTIVE",
AM687="BSS Hardware Issue","ACTIVE",
AM687="Sites strategiques, MLL, Pylone, etc.","PASSIVE",
AM687="AKTIVCO DEFAUT GE &amp; POWER Cabinet","PASSIVE",
AM687="AKTIVCO Coupure ENEO &amp; Baisse de tension","PASSIVE",
AM687="Coupure ENEO &amp; Baisse de tension","PASSIVE",
AM687="Defaut GE &amp; POWER Cabinet","PASSIVE",
AM687="Sharing","PASSIVE",
AM687="Sites strategiques &amp; DataCenter","PASSIVE",
AM687="Exclu","Exclu",
AM687="SAT","ACTIVE",
AM687="SPARE-ISSUE","SPARE-ISSUE",
AM687="Fiber CAmtel","ACTIVE",
AM687="Fiber AOF","ACTIVE",
AM687="Projet OCM (HUAWEI)","PLANNED WORKS",
AM687="Projet OCM (NOKIA)","PLANNED WORKS",
AM687="ACCESS-ISSUE","ACCESS-ISSUE",
AM687="Projet OCM (ZTE, NOKIA, autres projets)","PLANNED WORKS",
AM687="No root CAuse","No root cause",
AM687="ODU HS","ACTIVE",
AM687="IP &amp; VLAN","ACTIVE",
AM687="Warehouse HUAWEI","SPARE-ISSUE",
AM687="SPARE-HS","SPARE-ISSUE",
AM687="Power Telco","ACTIVE", AM687="no impacts","no impacts"
),"")</f>
        <v>no impacts</v>
      </c>
      <c r="AO687" s="93" t="s">
        <v>5537</v>
      </c>
      <c r="AP687" s="101" t="str">
        <f t="shared" si="26"/>
        <v>LIT_449</v>
      </c>
      <c r="AR687" s="17" t="s">
        <v>5537</v>
      </c>
      <c r="AS687" s="7" t="s">
        <v>5537</v>
      </c>
      <c r="AT687" s="6"/>
      <c r="AU687" s="7"/>
      <c r="AV687" s="3" t="s">
        <v>5537</v>
      </c>
      <c r="AW687" s="18" t="s">
        <v>5537</v>
      </c>
      <c r="AX687" s="18" t="s">
        <v>5537</v>
      </c>
      <c r="AY687" s="18" t="s">
        <v>5537</v>
      </c>
      <c r="AZ687" s="18" t="s">
        <v>5537</v>
      </c>
      <c r="BA687" s="18" t="s">
        <v>5537</v>
      </c>
      <c r="BB687" s="18" t="s">
        <v>5537</v>
      </c>
      <c r="BC687" s="18" t="s">
        <v>5537</v>
      </c>
      <c r="BD687" s="18" t="s">
        <v>5537</v>
      </c>
      <c r="BE687" s="18" t="s">
        <v>5537</v>
      </c>
      <c r="BF687" s="18" t="s">
        <v>5537</v>
      </c>
      <c r="BG687" s="18" t="s">
        <v>5537</v>
      </c>
      <c r="BH687" s="18" t="s">
        <v>5537</v>
      </c>
      <c r="BI687" s="9" t="s">
        <v>5537</v>
      </c>
      <c r="BJ687" s="14"/>
      <c r="BK687" s="14" t="s">
        <v>5537</v>
      </c>
      <c r="BL687" s="14" t="str">
        <f>_xlfn.XLOOKUP(B687,'[4]cell downs 18042026 17h'!$B:$B,'[4]cell downs 18042026 17h'!$B:$B,"")</f>
        <v/>
      </c>
      <c r="BM687" s="14" t="str">
        <f>_xlfn.XLOOKUP(B687,'[5]Cells Huawei 19042026 15h'!$B:$B,'[5]Cells Huawei 19042026 15h'!$B:$B,"")</f>
        <v/>
      </c>
      <c r="BN687" s="9" t="str">
        <f>_xlfn.XLOOKUP(B687,'[6]cells down 19042026 9H40'!$B:$B,'[6]cells down 19042026 9H40'!$B:$B,"")</f>
        <v/>
      </c>
      <c r="BO687" s="9" t="s">
        <v>1706</v>
      </c>
      <c r="BP687" s="9" t="s">
        <v>5537</v>
      </c>
      <c r="BQ687" s="115"/>
    </row>
    <row r="688" spans="1:69" s="9" customFormat="1" x14ac:dyDescent="0.3">
      <c r="A688" s="1" t="s">
        <v>1449</v>
      </c>
      <c r="B688" s="8" t="s">
        <v>1450</v>
      </c>
      <c r="C688" s="3" t="str">
        <f>_xlfn.XLOOKUP(B688,'[1]daily break down'!$D:$D,'[1]daily break down'!$E:$E,"")</f>
        <v>Douala</v>
      </c>
      <c r="D688" s="1" t="s">
        <v>21</v>
      </c>
      <c r="E688" s="1" t="s">
        <v>30</v>
      </c>
      <c r="F688" s="3" t="s">
        <v>31</v>
      </c>
      <c r="G688" s="1" t="s">
        <v>32</v>
      </c>
      <c r="H688" s="34" t="str">
        <f>_xlfn.XLOOKUP(B688,[2]CALCULATION!$B:$B,[2]CALCULATION!$H:$H,"")</f>
        <v>ZTE</v>
      </c>
      <c r="I688" s="28">
        <v>6.8514345110192263</v>
      </c>
      <c r="J688" s="28">
        <v>1.1615808157336778</v>
      </c>
      <c r="K688" s="28">
        <v>10.532523335416474</v>
      </c>
      <c r="L688" s="28">
        <v>0</v>
      </c>
      <c r="M688" s="28">
        <v>0</v>
      </c>
      <c r="N688" s="28">
        <v>2.3130848122180243</v>
      </c>
      <c r="O688" s="28">
        <v>0</v>
      </c>
      <c r="P688" s="28">
        <v>2.7501690765424511E-2</v>
      </c>
      <c r="Q688" s="28">
        <v>7.9679639189231581</v>
      </c>
      <c r="R688" s="28">
        <v>0</v>
      </c>
      <c r="S688" s="94">
        <v>0</v>
      </c>
      <c r="T688" s="94">
        <f>_xlfn.XLOOKUP(B688,'[3]Nur des jours'!$B:$B,'[3]Nur des jours'!$U:$U,"")</f>
        <v>58.592120319718745</v>
      </c>
      <c r="U688" s="94">
        <v>17.27926593671258</v>
      </c>
      <c r="V688" s="94">
        <v>58.181681662400514</v>
      </c>
      <c r="W688" s="94">
        <v>58.592120319718752</v>
      </c>
      <c r="X688" s="94">
        <v>37.108876732499517</v>
      </c>
      <c r="Y688" s="94">
        <v>0</v>
      </c>
      <c r="Z688" s="94">
        <v>0</v>
      </c>
      <c r="AA688" s="94">
        <v>0</v>
      </c>
      <c r="AB688" s="94">
        <v>0</v>
      </c>
      <c r="AC688" s="94">
        <f>_xlfn.XLOOKUP(B688,'[3]Nur des jours'!$B:$B,'[3]Nur des jours'!$N:$N,"")</f>
        <v>0</v>
      </c>
      <c r="AD688" s="94">
        <v>0</v>
      </c>
      <c r="AE688" s="94">
        <v>0</v>
      </c>
      <c r="AF688" s="94">
        <v>0</v>
      </c>
      <c r="AG688" s="94">
        <v>0</v>
      </c>
      <c r="AH688" s="94">
        <v>0</v>
      </c>
      <c r="AI688" s="49" t="s">
        <v>5559</v>
      </c>
      <c r="AJ688" s="49"/>
      <c r="AK688" s="48" t="str" cm="1">
        <f t="array" ref="AK688">IFERROR(_xlfn.IFS(
AM688="MPR ISSUE","PDH",
AM688="BSS Hardware Issue","BSS",
AM688="Sites strategiques, MLL, Pylone, etc.","ENVTECH",
AM688="AKTIVCO DEFAUT GE &amp; POWER Cabinet","AKTIVCO",
AM688="AKTIVCO Coupure ENEO &amp; Baisse de tension","AKTIVCO GRID ONLY",
AM688="Coupure ENEO &amp; Baisse de tension","IHS GRID ONLY",
AM688="Defaut GE &amp; POWER Cabinet","IHS",
AM688="Sharing","Partners",
AM688="Sites strategiques &amp; DataCenter","SST &amp; DC",
AM688="Exclu","Exclu",
AM688="SAT","SAT",
AM688="SPARE-ISSUE","SPARE-ISSUE",
AM688="Fiber CAmtel","TRANS_FO_CAMTEL",
AM688="Fiber AOF","Fiber AOF",
AM688="Projet OCM (HUAWEI)","TRAVAUX-HUAWEI",
AM688="Projet OCM (NOKIA)","TRAVAUX-NOKIA",
AM688="ACCESS-ISSUE","ACCESS-ISSUE",
AM688="Projet OCM (ZTE, NOKIA, autres projets)","TRAVAUX OCM",
AM688="No root CAuse","No root cause",
AM688="ODU HS","PDH",
AM688="IP &amp; VLAN","PDH",
AM688="Warehouse HUAWEI","SPARE-ISSUE",
AM688="SPARE-HS","SPARE-ISSUE",
AM688="Power Telco","BSS",AM688="no impacts","no impacts"
),"")</f>
        <v>no impacts</v>
      </c>
      <c r="AL688" s="48" t="str" cm="1">
        <f t="array" ref="AL688">IFERROR(_xlfn.IFS(
AM688="MPR ISSUE","TX ISSUE",
AM688="BSS Hardware Issue","RAN ISSUE",
AM688="Sites strategiques, MLL, Pylone, etc.","ENVTECH",
AM688="AKTIVCO DEFAUT GE &amp; POWER Cabinet","POWER ISSUE",
AM688="AKTIVCO Coupure ENEO &amp; Baisse de tension","POWER ISSUE",
AM688="Coupure ENEO &amp; Baisse de tension","POWER ISSUE",
AM688="Defaut GE &amp; POWER Cabinet","POWER ISSUE",
AM688="Sharing","POWER ISSUE",
AM688="Sites strategiques &amp; DataCenter","POWER ISSUE",
AM688="Exclu","Exclu",
AM688="SAT","TX ISSUE",
AM688="SPARE-ISSUE","SPARE-ISSUE",
AM688="Fiber CAmtel","TX ISSUE",
AM688="Fiber AOF","TX ISSUE",
AM688="Projet OCM (HUAWEI)","TRAVAUX-HUAWEI",
AM688="Projet OCM (NOKIA)","TRAVAUX -NOKIA",
AM688="ACCESS-ISSUE","ACCESS-ISSUE",
AM688="Projet OCM (ZTE, NOKIA, autres projets)","TRAVAUX OCM",
AM688="No root CAuse","No root cause",
AM688="ODU HS","TX ISSUE",
AM688="IP &amp; VLAN","TX ISSUE",
AM688="Warehouse HUAWEI","SPARE-ISSUE",
AM688="SPARE-HS","SPARE-ISSUE",
AM688="Power Telco","RAN ISSUE",AM688="no impacts","no impacts"
),"")</f>
        <v>no impacts</v>
      </c>
      <c r="AM688" s="67" t="s">
        <v>5605</v>
      </c>
      <c r="AN688" s="48" t="str" cm="1">
        <f t="array" ref="AN688">IFERROR(_xlfn.IFS(
AM688="MPR ISSUE","ACTIVE",
AM688="BSS Hardware Issue","ACTIVE",
AM688="Sites strategiques, MLL, Pylone, etc.","PASSIVE",
AM688="AKTIVCO DEFAUT GE &amp; POWER Cabinet","PASSIVE",
AM688="AKTIVCO Coupure ENEO &amp; Baisse de tension","PASSIVE",
AM688="Coupure ENEO &amp; Baisse de tension","PASSIVE",
AM688="Defaut GE &amp; POWER Cabinet","PASSIVE",
AM688="Sharing","PASSIVE",
AM688="Sites strategiques &amp; DataCenter","PASSIVE",
AM688="Exclu","Exclu",
AM688="SAT","ACTIVE",
AM688="SPARE-ISSUE","SPARE-ISSUE",
AM688="Fiber CAmtel","ACTIVE",
AM688="Fiber AOF","ACTIVE",
AM688="Projet OCM (HUAWEI)","PLANNED WORKS",
AM688="Projet OCM (NOKIA)","PLANNED WORKS",
AM688="ACCESS-ISSUE","ACCESS-ISSUE",
AM688="Projet OCM (ZTE, NOKIA, autres projets)","PLANNED WORKS",
AM688="No root CAuse","No root cause",
AM688="ODU HS","ACTIVE",
AM688="IP &amp; VLAN","ACTIVE",
AM688="Warehouse HUAWEI","SPARE-ISSUE",
AM688="SPARE-HS","SPARE-ISSUE",
AM688="Power Telco","ACTIVE", AM688="no impacts","no impacts"
),"")</f>
        <v>no impacts</v>
      </c>
      <c r="AO688" s="93" t="s">
        <v>5537</v>
      </c>
      <c r="AP688" s="101" t="str">
        <f t="shared" si="26"/>
        <v>LIT_653</v>
      </c>
      <c r="AR688" s="17" t="s">
        <v>5537</v>
      </c>
      <c r="AS688" s="7" t="s">
        <v>5537</v>
      </c>
      <c r="AT688" s="6"/>
      <c r="AU688" s="7"/>
      <c r="AV688" s="3" t="s">
        <v>5537</v>
      </c>
      <c r="AW688" s="18" t="s">
        <v>5537</v>
      </c>
      <c r="AX688" s="18" t="s">
        <v>5537</v>
      </c>
      <c r="AY688" s="18" t="s">
        <v>5537</v>
      </c>
      <c r="AZ688" s="18" t="s">
        <v>5537</v>
      </c>
      <c r="BA688" s="18" t="s">
        <v>5537</v>
      </c>
      <c r="BB688" s="18" t="s">
        <v>5537</v>
      </c>
      <c r="BC688" s="18" t="s">
        <v>5537</v>
      </c>
      <c r="BD688" s="18" t="s">
        <v>5537</v>
      </c>
      <c r="BE688" s="18" t="s">
        <v>5537</v>
      </c>
      <c r="BF688" s="18" t="s">
        <v>5537</v>
      </c>
      <c r="BG688" s="18" t="s">
        <v>5537</v>
      </c>
      <c r="BH688" s="18" t="s">
        <v>5537</v>
      </c>
      <c r="BI688" s="9" t="s">
        <v>5537</v>
      </c>
      <c r="BJ688" s="14"/>
      <c r="BK688" s="14" t="s">
        <v>5537</v>
      </c>
      <c r="BL688" s="14" t="str">
        <f>_xlfn.XLOOKUP(B688,'[4]cell downs 18042026 17h'!$B:$B,'[4]cell downs 18042026 17h'!$B:$B,"")</f>
        <v/>
      </c>
      <c r="BM688" s="14" t="str">
        <f>_xlfn.XLOOKUP(B688,'[5]Cells Huawei 19042026 15h'!$B:$B,'[5]Cells Huawei 19042026 15h'!$B:$B,"")</f>
        <v/>
      </c>
      <c r="BN688" s="9" t="str">
        <f>_xlfn.XLOOKUP(B688,'[6]cells down 19042026 9H40'!$B:$B,'[6]cells down 19042026 9H40'!$B:$B,"")</f>
        <v/>
      </c>
      <c r="BO688" s="9" t="s">
        <v>5537</v>
      </c>
      <c r="BP688" s="9" t="s">
        <v>12</v>
      </c>
      <c r="BQ688" s="115"/>
    </row>
    <row r="689" spans="1:69" s="9" customFormat="1" x14ac:dyDescent="0.3">
      <c r="A689" s="1" t="s">
        <v>1578</v>
      </c>
      <c r="B689" s="8" t="s">
        <v>1579</v>
      </c>
      <c r="C689" s="3" t="str">
        <f>_xlfn.XLOOKUP(B689,'[1]daily break down'!$D:$D,'[1]daily break down'!$E:$E,"")</f>
        <v>Douala</v>
      </c>
      <c r="D689" s="1" t="s">
        <v>5490</v>
      </c>
      <c r="E689" s="1"/>
      <c r="F689" s="3" t="s">
        <v>31</v>
      </c>
      <c r="G689" s="1" t="s">
        <v>32</v>
      </c>
      <c r="H689" s="34" t="str">
        <f>_xlfn.XLOOKUP(B689,[2]CALCULATION!$B:$B,[2]CALCULATION!$H:$H,"")</f>
        <v>ZTE</v>
      </c>
      <c r="I689" s="28">
        <v>0</v>
      </c>
      <c r="J689" s="28">
        <v>3.6075904666512577</v>
      </c>
      <c r="K689" s="28">
        <v>0.68390391315886379</v>
      </c>
      <c r="L689" s="28">
        <v>2.2293847896745515E-3</v>
      </c>
      <c r="M689" s="28">
        <v>2.7267516187117087</v>
      </c>
      <c r="N689" s="28">
        <v>0</v>
      </c>
      <c r="O689" s="28">
        <v>2.0345187239786204</v>
      </c>
      <c r="P689" s="28">
        <v>0</v>
      </c>
      <c r="Q689" s="28">
        <v>3.7865119723313723</v>
      </c>
      <c r="R689" s="28">
        <v>20.271135994612379</v>
      </c>
      <c r="S689" s="94">
        <v>5.2015649211118804</v>
      </c>
      <c r="T689" s="94">
        <f>_xlfn.XLOOKUP(B689,'[3]Nur des jours'!$B:$B,'[3]Nur des jours'!$U:$U,"")</f>
        <v>0</v>
      </c>
      <c r="U689" s="94">
        <v>0</v>
      </c>
      <c r="V689" s="94">
        <v>0</v>
      </c>
      <c r="W689" s="94">
        <v>0</v>
      </c>
      <c r="X689" s="94">
        <v>1.0850148245170976</v>
      </c>
      <c r="Y689" s="94">
        <v>0</v>
      </c>
      <c r="Z689" s="94">
        <v>0</v>
      </c>
      <c r="AA689" s="94">
        <v>6.4681943481350208</v>
      </c>
      <c r="AB689" s="94">
        <v>9.8553967520182173</v>
      </c>
      <c r="AC689" s="94">
        <f>_xlfn.XLOOKUP(B689,'[3]Nur des jours'!$B:$B,'[3]Nur des jours'!$N:$N,"")</f>
        <v>0</v>
      </c>
      <c r="AD689" s="94">
        <v>0</v>
      </c>
      <c r="AE689" s="94">
        <v>0</v>
      </c>
      <c r="AF689" s="94">
        <v>0</v>
      </c>
      <c r="AG689" s="94">
        <v>0</v>
      </c>
      <c r="AH689" s="94">
        <v>0</v>
      </c>
      <c r="AI689" s="49" t="s">
        <v>5559</v>
      </c>
      <c r="AJ689" s="49"/>
      <c r="AK689" s="48" t="str" cm="1">
        <f t="array" ref="AK689">IFERROR(_xlfn.IFS(
AM689="MPR ISSUE","PDH",
AM689="BSS Hardware Issue","BSS",
AM689="Sites strategiques, MLL, Pylone, etc.","ENVTECH",
AM689="AKTIVCO DEFAUT GE &amp; POWER Cabinet","AKTIVCO",
AM689="AKTIVCO Coupure ENEO &amp; Baisse de tension","AKTIVCO GRID ONLY",
AM689="Coupure ENEO &amp; Baisse de tension","IHS GRID ONLY",
AM689="Defaut GE &amp; POWER Cabinet","IHS",
AM689="Sharing","Partners",
AM689="Sites strategiques &amp; DataCenter","SST &amp; DC",
AM689="Exclu","Exclu",
AM689="SAT","SAT",
AM689="SPARE-ISSUE","SPARE-ISSUE",
AM689="Fiber CAmtel","TRANS_FO_CAMTEL",
AM689="Fiber AOF","Fiber AOF",
AM689="Projet OCM (HUAWEI)","TRAVAUX-HUAWEI",
AM689="Projet OCM (NOKIA)","TRAVAUX-NOKIA",
AM689="ACCESS-ISSUE","ACCESS-ISSUE",
AM689="Projet OCM (ZTE, NOKIA, autres projets)","TRAVAUX OCM",
AM689="No root CAuse","No root cause",
AM689="ODU HS","PDH",
AM689="IP &amp; VLAN","PDH",
AM689="Warehouse HUAWEI","SPARE-ISSUE",
AM689="SPARE-HS","SPARE-ISSUE",
AM689="Power Telco","BSS",AM689="no impacts","no impacts"
),"")</f>
        <v>no impacts</v>
      </c>
      <c r="AL689" s="48" t="str" cm="1">
        <f t="array" ref="AL689">IFERROR(_xlfn.IFS(
AM689="MPR ISSUE","TX ISSUE",
AM689="BSS Hardware Issue","RAN ISSUE",
AM689="Sites strategiques, MLL, Pylone, etc.","ENVTECH",
AM689="AKTIVCO DEFAUT GE &amp; POWER Cabinet","POWER ISSUE",
AM689="AKTIVCO Coupure ENEO &amp; Baisse de tension","POWER ISSUE",
AM689="Coupure ENEO &amp; Baisse de tension","POWER ISSUE",
AM689="Defaut GE &amp; POWER Cabinet","POWER ISSUE",
AM689="Sharing","POWER ISSUE",
AM689="Sites strategiques &amp; DataCenter","POWER ISSUE",
AM689="Exclu","Exclu",
AM689="SAT","TX ISSUE",
AM689="SPARE-ISSUE","SPARE-ISSUE",
AM689="Fiber CAmtel","TX ISSUE",
AM689="Fiber AOF","TX ISSUE",
AM689="Projet OCM (HUAWEI)","TRAVAUX-HUAWEI",
AM689="Projet OCM (NOKIA)","TRAVAUX -NOKIA",
AM689="ACCESS-ISSUE","ACCESS-ISSUE",
AM689="Projet OCM (ZTE, NOKIA, autres projets)","TRAVAUX OCM",
AM689="No root CAuse","No root cause",
AM689="ODU HS","TX ISSUE",
AM689="IP &amp; VLAN","TX ISSUE",
AM689="Warehouse HUAWEI","SPARE-ISSUE",
AM689="SPARE-HS","SPARE-ISSUE",
AM689="Power Telco","RAN ISSUE",AM689="no impacts","no impacts"
),"")</f>
        <v>no impacts</v>
      </c>
      <c r="AM689" s="67" t="s">
        <v>5605</v>
      </c>
      <c r="AN689" s="48" t="str" cm="1">
        <f t="array" ref="AN689">IFERROR(_xlfn.IFS(
AM689="MPR ISSUE","ACTIVE",
AM689="BSS Hardware Issue","ACTIVE",
AM689="Sites strategiques, MLL, Pylone, etc.","PASSIVE",
AM689="AKTIVCO DEFAUT GE &amp; POWER Cabinet","PASSIVE",
AM689="AKTIVCO Coupure ENEO &amp; Baisse de tension","PASSIVE",
AM689="Coupure ENEO &amp; Baisse de tension","PASSIVE",
AM689="Defaut GE &amp; POWER Cabinet","PASSIVE",
AM689="Sharing","PASSIVE",
AM689="Sites strategiques &amp; DataCenter","PASSIVE",
AM689="Exclu","Exclu",
AM689="SAT","ACTIVE",
AM689="SPARE-ISSUE","SPARE-ISSUE",
AM689="Fiber CAmtel","ACTIVE",
AM689="Fiber AOF","ACTIVE",
AM689="Projet OCM (HUAWEI)","PLANNED WORKS",
AM689="Projet OCM (NOKIA)","PLANNED WORKS",
AM689="ACCESS-ISSUE","ACCESS-ISSUE",
AM689="Projet OCM (ZTE, NOKIA, autres projets)","PLANNED WORKS",
AM689="No root CAuse","No root cause",
AM689="ODU HS","ACTIVE",
AM689="IP &amp; VLAN","ACTIVE",
AM689="Warehouse HUAWEI","SPARE-ISSUE",
AM689="SPARE-HS","SPARE-ISSUE",
AM689="Power Telco","ACTIVE", AM689="no impacts","no impacts"
),"")</f>
        <v>no impacts</v>
      </c>
      <c r="AO689" s="93" t="s">
        <v>5537</v>
      </c>
      <c r="AP689" s="101" t="str">
        <f t="shared" si="26"/>
        <v>LIT_775</v>
      </c>
      <c r="AR689" s="17" t="s">
        <v>5537</v>
      </c>
      <c r="AS689" s="7" t="s">
        <v>5537</v>
      </c>
      <c r="AT689" s="6"/>
      <c r="AU689" s="7"/>
      <c r="AV689" s="3" t="s">
        <v>5537</v>
      </c>
      <c r="AW689" s="18" t="s">
        <v>5537</v>
      </c>
      <c r="AX689" s="18" t="s">
        <v>5537</v>
      </c>
      <c r="AY689" s="18" t="s">
        <v>5537</v>
      </c>
      <c r="AZ689" s="18" t="s">
        <v>5537</v>
      </c>
      <c r="BA689" s="18" t="s">
        <v>5537</v>
      </c>
      <c r="BB689" s="18" t="s">
        <v>5537</v>
      </c>
      <c r="BC689" s="18" t="s">
        <v>5537</v>
      </c>
      <c r="BD689" s="18" t="s">
        <v>5537</v>
      </c>
      <c r="BE689" s="18" t="s">
        <v>5537</v>
      </c>
      <c r="BF689" s="18" t="s">
        <v>5537</v>
      </c>
      <c r="BG689" s="18" t="s">
        <v>5537</v>
      </c>
      <c r="BH689" s="18" t="s">
        <v>5537</v>
      </c>
      <c r="BI689" s="9" t="s">
        <v>5537</v>
      </c>
      <c r="BJ689" s="14"/>
      <c r="BK689" s="14" t="s">
        <v>5537</v>
      </c>
      <c r="BL689" s="14" t="str">
        <f>_xlfn.XLOOKUP(B689,'[4]cell downs 18042026 17h'!$B:$B,'[4]cell downs 18042026 17h'!$B:$B,"")</f>
        <v/>
      </c>
      <c r="BM689" s="14" t="str">
        <f>_xlfn.XLOOKUP(B689,'[5]Cells Huawei 19042026 15h'!$B:$B,'[5]Cells Huawei 19042026 15h'!$B:$B,"")</f>
        <v/>
      </c>
      <c r="BN689" s="9" t="str">
        <f>_xlfn.XLOOKUP(B689,'[6]cells down 19042026 9H40'!$B:$B,'[6]cells down 19042026 9H40'!$B:$B,"")</f>
        <v/>
      </c>
      <c r="BO689" s="9" t="s">
        <v>5537</v>
      </c>
      <c r="BP689" s="9" t="s">
        <v>12</v>
      </c>
      <c r="BQ689" s="115"/>
    </row>
    <row r="690" spans="1:69" s="9" customFormat="1" x14ac:dyDescent="0.3">
      <c r="A690" s="1" t="s">
        <v>4503</v>
      </c>
      <c r="B690" s="8" t="s">
        <v>4504</v>
      </c>
      <c r="C690" s="3" t="str">
        <f>_xlfn.XLOOKUP(B690,'[1]daily break down'!$D:$D,'[1]daily break down'!$E:$E,"")</f>
        <v>Douala</v>
      </c>
      <c r="D690" s="1" t="s">
        <v>11</v>
      </c>
      <c r="E690" s="1" t="s">
        <v>145</v>
      </c>
      <c r="F690" s="3" t="s">
        <v>31</v>
      </c>
      <c r="G690" s="1" t="s">
        <v>32</v>
      </c>
      <c r="H690" s="34" t="str">
        <f>_xlfn.XLOOKUP(B690,[2]CALCULATION!$B:$B,[2]CALCULATION!$H:$H,"")</f>
        <v>ZTE</v>
      </c>
      <c r="I690" s="28">
        <v>0</v>
      </c>
      <c r="J690" s="28">
        <v>0</v>
      </c>
      <c r="K690" s="28">
        <v>0</v>
      </c>
      <c r="L690" s="28">
        <v>0</v>
      </c>
      <c r="M690" s="28">
        <v>0</v>
      </c>
      <c r="N690" s="28">
        <v>0</v>
      </c>
      <c r="O690" s="28">
        <v>0</v>
      </c>
      <c r="P690" s="28">
        <v>0</v>
      </c>
      <c r="Q690" s="28">
        <v>0</v>
      </c>
      <c r="R690" s="28">
        <v>0</v>
      </c>
      <c r="S690" s="94">
        <v>0</v>
      </c>
      <c r="T690" s="94">
        <f>_xlfn.XLOOKUP(B690,'[3]Nur des jours'!$B:$B,'[3]Nur des jours'!$U:$U,"")</f>
        <v>0</v>
      </c>
      <c r="U690" s="94">
        <v>0</v>
      </c>
      <c r="V690" s="94">
        <v>0</v>
      </c>
      <c r="W690" s="94">
        <v>0</v>
      </c>
      <c r="X690" s="94">
        <v>0</v>
      </c>
      <c r="Y690" s="94">
        <v>0</v>
      </c>
      <c r="Z690" s="94">
        <v>0</v>
      </c>
      <c r="AA690" s="94">
        <v>0</v>
      </c>
      <c r="AB690" s="94">
        <v>0</v>
      </c>
      <c r="AC690" s="94">
        <f>_xlfn.XLOOKUP(B690,'[3]Nur des jours'!$B:$B,'[3]Nur des jours'!$N:$N,"")</f>
        <v>0</v>
      </c>
      <c r="AD690" s="94">
        <v>0</v>
      </c>
      <c r="AE690" s="94">
        <v>0</v>
      </c>
      <c r="AF690" s="94">
        <v>0</v>
      </c>
      <c r="AG690" s="94">
        <v>0</v>
      </c>
      <c r="AH690" s="94">
        <v>0</v>
      </c>
      <c r="AI690" s="49" t="s">
        <v>5559</v>
      </c>
      <c r="AJ690" s="49"/>
      <c r="AK690" s="48" t="str" cm="1">
        <f t="array" ref="AK690">IFERROR(_xlfn.IFS(
AM690="MPR ISSUE","PDH",
AM690="BSS Hardware Issue","BSS",
AM690="Sites strategiques, MLL, Pylone, etc.","ENVTECH",
AM690="AKTIVCO DEFAUT GE &amp; POWER Cabinet","AKTIVCO",
AM690="AKTIVCO Coupure ENEO &amp; Baisse de tension","AKTIVCO GRID ONLY",
AM690="Coupure ENEO &amp; Baisse de tension","IHS GRID ONLY",
AM690="Defaut GE &amp; POWER Cabinet","IHS",
AM690="Sharing","Partners",
AM690="Sites strategiques &amp; DataCenter","SST &amp; DC",
AM690="Exclu","Exclu",
AM690="SAT","SAT",
AM690="SPARE-ISSUE","SPARE-ISSUE",
AM690="Fiber CAmtel","TRANS_FO_CAMTEL",
AM690="Fiber AOF","Fiber AOF",
AM690="Projet OCM (HUAWEI)","TRAVAUX-HUAWEI",
AM690="Projet OCM (NOKIA)","TRAVAUX-NOKIA",
AM690="ACCESS-ISSUE","ACCESS-ISSUE",
AM690="Projet OCM (ZTE, NOKIA, autres projets)","TRAVAUX OCM",
AM690="No root CAuse","No root cause",
AM690="ODU HS","PDH",
AM690="IP &amp; VLAN","PDH",
AM690="Warehouse HUAWEI","SPARE-ISSUE",
AM690="SPARE-HS","SPARE-ISSUE",
AM690="Power Telco","BSS",AM690="no impacts","no impacts"
),"")</f>
        <v>no impacts</v>
      </c>
      <c r="AL690" s="48" t="str" cm="1">
        <f t="array" ref="AL690">IFERROR(_xlfn.IFS(
AM690="MPR ISSUE","TX ISSUE",
AM690="BSS Hardware Issue","RAN ISSUE",
AM690="Sites strategiques, MLL, Pylone, etc.","ENVTECH",
AM690="AKTIVCO DEFAUT GE &amp; POWER Cabinet","POWER ISSUE",
AM690="AKTIVCO Coupure ENEO &amp; Baisse de tension","POWER ISSUE",
AM690="Coupure ENEO &amp; Baisse de tension","POWER ISSUE",
AM690="Defaut GE &amp; POWER Cabinet","POWER ISSUE",
AM690="Sharing","POWER ISSUE",
AM690="Sites strategiques &amp; DataCenter","POWER ISSUE",
AM690="Exclu","Exclu",
AM690="SAT","TX ISSUE",
AM690="SPARE-ISSUE","SPARE-ISSUE",
AM690="Fiber CAmtel","TX ISSUE",
AM690="Fiber AOF","TX ISSUE",
AM690="Projet OCM (HUAWEI)","TRAVAUX-HUAWEI",
AM690="Projet OCM (NOKIA)","TRAVAUX -NOKIA",
AM690="ACCESS-ISSUE","ACCESS-ISSUE",
AM690="Projet OCM (ZTE, NOKIA, autres projets)","TRAVAUX OCM",
AM690="No root CAuse","No root cause",
AM690="ODU HS","TX ISSUE",
AM690="IP &amp; VLAN","TX ISSUE",
AM690="Warehouse HUAWEI","SPARE-ISSUE",
AM690="SPARE-HS","SPARE-ISSUE",
AM690="Power Telco","RAN ISSUE",AM690="no impacts","no impacts"
),"")</f>
        <v>no impacts</v>
      </c>
      <c r="AM690" s="67" t="s">
        <v>5605</v>
      </c>
      <c r="AN690" s="48" t="str" cm="1">
        <f t="array" ref="AN690">IFERROR(_xlfn.IFS(
AM690="MPR ISSUE","ACTIVE",
AM690="BSS Hardware Issue","ACTIVE",
AM690="Sites strategiques, MLL, Pylone, etc.","PASSIVE",
AM690="AKTIVCO DEFAUT GE &amp; POWER Cabinet","PASSIVE",
AM690="AKTIVCO Coupure ENEO &amp; Baisse de tension","PASSIVE",
AM690="Coupure ENEO &amp; Baisse de tension","PASSIVE",
AM690="Defaut GE &amp; POWER Cabinet","PASSIVE",
AM690="Sharing","PASSIVE",
AM690="Sites strategiques &amp; DataCenter","PASSIVE",
AM690="Exclu","Exclu",
AM690="SAT","ACTIVE",
AM690="SPARE-ISSUE","SPARE-ISSUE",
AM690="Fiber CAmtel","ACTIVE",
AM690="Fiber AOF","ACTIVE",
AM690="Projet OCM (HUAWEI)","PLANNED WORKS",
AM690="Projet OCM (NOKIA)","PLANNED WORKS",
AM690="ACCESS-ISSUE","ACCESS-ISSUE",
AM690="Projet OCM (ZTE, NOKIA, autres projets)","PLANNED WORKS",
AM690="No root CAuse","No root cause",
AM690="ODU HS","ACTIVE",
AM690="IP &amp; VLAN","ACTIVE",
AM690="Warehouse HUAWEI","SPARE-ISSUE",
AM690="SPARE-HS","SPARE-ISSUE",
AM690="Power Telco","ACTIVE", AM690="no impacts","no impacts"
),"")</f>
        <v>no impacts</v>
      </c>
      <c r="AO690" s="93" t="s">
        <v>5537</v>
      </c>
      <c r="AP690" s="101" t="str">
        <f t="shared" si="26"/>
        <v>LIT_014</v>
      </c>
      <c r="AR690" s="17" t="s">
        <v>5537</v>
      </c>
      <c r="AS690" s="7" t="s">
        <v>5537</v>
      </c>
      <c r="AT690" s="6"/>
      <c r="AU690" s="7"/>
      <c r="AV690" s="3" t="s">
        <v>5537</v>
      </c>
      <c r="AW690" s="18" t="s">
        <v>5537</v>
      </c>
      <c r="AX690" s="18" t="s">
        <v>5537</v>
      </c>
      <c r="AY690" s="18" t="s">
        <v>5537</v>
      </c>
      <c r="AZ690" s="18" t="s">
        <v>5537</v>
      </c>
      <c r="BA690" s="18" t="s">
        <v>5537</v>
      </c>
      <c r="BB690" s="18" t="s">
        <v>5537</v>
      </c>
      <c r="BC690" s="18" t="s">
        <v>5537</v>
      </c>
      <c r="BD690" s="18" t="s">
        <v>5537</v>
      </c>
      <c r="BE690" s="18" t="s">
        <v>5537</v>
      </c>
      <c r="BF690" s="18" t="s">
        <v>5537</v>
      </c>
      <c r="BG690" s="18" t="s">
        <v>5537</v>
      </c>
      <c r="BH690" s="18" t="s">
        <v>5537</v>
      </c>
      <c r="BI690" s="9" t="s">
        <v>5537</v>
      </c>
      <c r="BJ690" s="14"/>
      <c r="BK690" s="14" t="s">
        <v>5537</v>
      </c>
      <c r="BL690" s="14" t="str">
        <f>_xlfn.XLOOKUP(B690,'[4]cell downs 18042026 17h'!$B:$B,'[4]cell downs 18042026 17h'!$B:$B,"")</f>
        <v/>
      </c>
      <c r="BM690" s="14" t="str">
        <f>_xlfn.XLOOKUP(B690,'[5]Cells Huawei 19042026 15h'!$B:$B,'[5]Cells Huawei 19042026 15h'!$B:$B,"")</f>
        <v/>
      </c>
      <c r="BN690" s="9" t="str">
        <f>_xlfn.XLOOKUP(B690,'[6]cells down 19042026 9H40'!$B:$B,'[6]cells down 19042026 9H40'!$B:$B,"")</f>
        <v/>
      </c>
      <c r="BO690" s="9" t="s">
        <v>4504</v>
      </c>
      <c r="BP690" s="9" t="s">
        <v>12</v>
      </c>
      <c r="BQ690" s="115"/>
    </row>
    <row r="691" spans="1:69" s="9" customFormat="1" x14ac:dyDescent="0.3">
      <c r="A691" s="1" t="s">
        <v>1221</v>
      </c>
      <c r="B691" s="1" t="s">
        <v>1222</v>
      </c>
      <c r="C691" s="3" t="str">
        <f>_xlfn.XLOOKUP(B691,'[1]daily break down'!$D:$D,'[1]daily break down'!$E:$E,"")</f>
        <v>NORD-OUEST</v>
      </c>
      <c r="D691" s="1" t="s">
        <v>11</v>
      </c>
      <c r="E691" s="1" t="s">
        <v>96</v>
      </c>
      <c r="F691" s="3" t="s">
        <v>51</v>
      </c>
      <c r="G691" s="1" t="s">
        <v>1223</v>
      </c>
      <c r="H691" s="33" t="str">
        <f>_xlfn.XLOOKUP(B691,[2]CALCULATION!$B:$B,[2]CALCULATION!$H:$H,"")</f>
        <v>NOKIA</v>
      </c>
      <c r="I691" s="28">
        <v>4.6736211192291091</v>
      </c>
      <c r="J691" s="28">
        <v>4.6395608041729481</v>
      </c>
      <c r="K691" s="28">
        <v>4.5315841942190955</v>
      </c>
      <c r="L691" s="28">
        <v>3.6933513865990388</v>
      </c>
      <c r="M691" s="28">
        <v>2.8777143289767562</v>
      </c>
      <c r="N691" s="28">
        <v>4.1231544062443621</v>
      </c>
      <c r="O691" s="28">
        <v>4.6613138194732686</v>
      </c>
      <c r="P691" s="28">
        <v>4.7291414046911786</v>
      </c>
      <c r="Q691" s="28">
        <v>2.2588251947126885</v>
      </c>
      <c r="R691" s="28">
        <v>2.963103207322475</v>
      </c>
      <c r="S691" s="94">
        <v>4.9693103033873021</v>
      </c>
      <c r="T691" s="94">
        <f>_xlfn.XLOOKUP(B691,'[3]Nur des jours'!$B:$B,'[3]Nur des jours'!$U:$U,"")</f>
        <v>3.6000640636013164</v>
      </c>
      <c r="U691" s="94">
        <v>2.8080250624667422</v>
      </c>
      <c r="V691" s="94">
        <v>5.5825221939714567</v>
      </c>
      <c r="W691" s="94">
        <v>3.6000640636013164</v>
      </c>
      <c r="X691" s="94">
        <v>1.2970560706326177</v>
      </c>
      <c r="Y691" s="94">
        <v>3.9381636432641907</v>
      </c>
      <c r="Z691" s="94">
        <v>0.22729023807689339</v>
      </c>
      <c r="AA691" s="94">
        <v>4.4819551811615913E-2</v>
      </c>
      <c r="AB691" s="94">
        <v>2.4652715355003667</v>
      </c>
      <c r="AC691" s="94">
        <f>_xlfn.XLOOKUP(B691,'[3]Nur des jours'!$B:$B,'[3]Nur des jours'!$N:$N,"")</f>
        <v>0</v>
      </c>
      <c r="AD691" s="94">
        <v>0</v>
      </c>
      <c r="AE691" s="94">
        <v>0</v>
      </c>
      <c r="AF691" s="94">
        <v>0</v>
      </c>
      <c r="AG691" s="94">
        <v>0</v>
      </c>
      <c r="AH691" s="94">
        <v>0</v>
      </c>
      <c r="AI691" s="49" t="s">
        <v>6659</v>
      </c>
      <c r="AJ691" s="49"/>
      <c r="AK691" s="48" t="str" cm="1">
        <f t="array" ref="AK691">IFERROR(_xlfn.IFS(
AM691="MPR ISSUE","PDH",
AM691="BSS Hardware Issue","BSS",
AM691="Sites strategiques, MLL, Pylone, etc.","ENVTECH",
AM691="AKTIVCO DEFAUT GE &amp; POWER Cabinet","AKTIVCO",
AM691="AKTIVCO Coupure ENEO &amp; Baisse de tension","AKTIVCO GRID ONLY",
AM691="Coupure ENEO &amp; Baisse de tension","IHS GRID ONLY",
AM691="Defaut GE &amp; POWER Cabinet","IHS",
AM691="Sharing","Partners",
AM691="Sites strategiques &amp; DataCenter","SST &amp; DC",
AM691="Exclu","Exclu",
AM691="SAT","SAT",
AM691="SPARE-ISSUE","SPARE-ISSUE",
AM691="Fiber CAmtel","TRANS_FO_CAMTEL",
AM691="Fiber AOF","Fiber AOF",
AM691="Projet OCM (HUAWEI)","TRAVAUX-HUAWEI",
AM691="Projet OCM (NOKIA)","TRAVAUX-NOKIA",
AM691="ACCESS-ISSUE","ACCESS-ISSUE",
AM691="Projet OCM (ZTE, NOKIA, autres projets)","TRAVAUX OCM",
AM691="No root CAuse","No root cause",
AM691="ODU HS","PDH",
AM691="IP &amp; VLAN","PDH",
AM691="Warehouse HUAWEI","SPARE-ISSUE",
AM691="SPARE-HS","SPARE-ISSUE",
AM691="Power Telco","BSS",AM691="no impacts","no impacts"
),"")</f>
        <v>no impacts</v>
      </c>
      <c r="AL691" s="48" t="str" cm="1">
        <f t="array" ref="AL691">IFERROR(_xlfn.IFS(
AM691="MPR ISSUE","TX ISSUE",
AM691="BSS Hardware Issue","RAN ISSUE",
AM691="Sites strategiques, MLL, Pylone, etc.","ENVTECH",
AM691="AKTIVCO DEFAUT GE &amp; POWER Cabinet","POWER ISSUE",
AM691="AKTIVCO Coupure ENEO &amp; Baisse de tension","POWER ISSUE",
AM691="Coupure ENEO &amp; Baisse de tension","POWER ISSUE",
AM691="Defaut GE &amp; POWER Cabinet","POWER ISSUE",
AM691="Sharing","POWER ISSUE",
AM691="Sites strategiques &amp; DataCenter","POWER ISSUE",
AM691="Exclu","Exclu",
AM691="SAT","TX ISSUE",
AM691="SPARE-ISSUE","SPARE-ISSUE",
AM691="Fiber CAmtel","TX ISSUE",
AM691="Fiber AOF","TX ISSUE",
AM691="Projet OCM (HUAWEI)","TRAVAUX-HUAWEI",
AM691="Projet OCM (NOKIA)","TRAVAUX -NOKIA",
AM691="ACCESS-ISSUE","ACCESS-ISSUE",
AM691="Projet OCM (ZTE, NOKIA, autres projets)","TRAVAUX OCM",
AM691="No root CAuse","No root cause",
AM691="ODU HS","TX ISSUE",
AM691="IP &amp; VLAN","TX ISSUE",
AM691="Warehouse HUAWEI","SPARE-ISSUE",
AM691="SPARE-HS","SPARE-ISSUE",
AM691="Power Telco","RAN ISSUE",AM691="no impacts","no impacts"
),"")</f>
        <v>no impacts</v>
      </c>
      <c r="AM691" s="67" t="s">
        <v>5605</v>
      </c>
      <c r="AN691" s="48" t="str" cm="1">
        <f t="array" ref="AN691">IFERROR(_xlfn.IFS(
AM691="MPR ISSUE","ACTIVE",
AM691="BSS Hardware Issue","ACTIVE",
AM691="Sites strategiques, MLL, Pylone, etc.","PASSIVE",
AM691="AKTIVCO DEFAUT GE &amp; POWER Cabinet","PASSIVE",
AM691="AKTIVCO Coupure ENEO &amp; Baisse de tension","PASSIVE",
AM691="Coupure ENEO &amp; Baisse de tension","PASSIVE",
AM691="Defaut GE &amp; POWER Cabinet","PASSIVE",
AM691="Sharing","PASSIVE",
AM691="Sites strategiques &amp; DataCenter","PASSIVE",
AM691="Exclu","Exclu",
AM691="SAT","ACTIVE",
AM691="SPARE-ISSUE","SPARE-ISSUE",
AM691="Fiber CAmtel","ACTIVE",
AM691="Fiber AOF","ACTIVE",
AM691="Projet OCM (HUAWEI)","PLANNED WORKS",
AM691="Projet OCM (NOKIA)","PLANNED WORKS",
AM691="ACCESS-ISSUE","ACCESS-ISSUE",
AM691="Projet OCM (ZTE, NOKIA, autres projets)","PLANNED WORKS",
AM691="No root CAuse","No root cause",
AM691="ODU HS","ACTIVE",
AM691="IP &amp; VLAN","ACTIVE",
AM691="Warehouse HUAWEI","SPARE-ISSUE",
AM691="SPARE-HS","SPARE-ISSUE",
AM691="Power Telco","ACTIVE", AM691="no impacts","no impacts"
),"")</f>
        <v>no impacts</v>
      </c>
      <c r="AO691" s="93" t="s">
        <v>5537</v>
      </c>
      <c r="AP691" s="101" t="str">
        <f t="shared" si="26"/>
        <v>NRO_030</v>
      </c>
      <c r="AR691" s="17" t="s">
        <v>5537</v>
      </c>
      <c r="AS691" s="7" t="s">
        <v>5537</v>
      </c>
      <c r="AT691" s="6"/>
      <c r="AU691" s="7"/>
      <c r="AV691" s="3" t="s">
        <v>5537</v>
      </c>
      <c r="AW691" s="18" t="s">
        <v>5537</v>
      </c>
      <c r="AX691" s="18" t="s">
        <v>5537</v>
      </c>
      <c r="AY691" s="18" t="s">
        <v>5537</v>
      </c>
      <c r="AZ691" s="18" t="s">
        <v>5537</v>
      </c>
      <c r="BA691" s="18" t="s">
        <v>5537</v>
      </c>
      <c r="BB691" s="18" t="s">
        <v>5537</v>
      </c>
      <c r="BC691" s="18" t="s">
        <v>5537</v>
      </c>
      <c r="BD691" s="18" t="s">
        <v>5537</v>
      </c>
      <c r="BE691" s="18" t="s">
        <v>5537</v>
      </c>
      <c r="BF691" s="18" t="s">
        <v>5537</v>
      </c>
      <c r="BG691" s="18" t="s">
        <v>5537</v>
      </c>
      <c r="BH691" s="18" t="s">
        <v>5537</v>
      </c>
      <c r="BI691" s="9" t="s">
        <v>5537</v>
      </c>
      <c r="BJ691" s="14"/>
      <c r="BK691" s="14" t="s">
        <v>5537</v>
      </c>
      <c r="BL691" s="14" t="str">
        <f>_xlfn.XLOOKUP(B691,'[4]cell downs 18042026 17h'!$B:$B,'[4]cell downs 18042026 17h'!$B:$B,"")</f>
        <v>NRO_030</v>
      </c>
      <c r="BM691" s="14" t="str">
        <f>_xlfn.XLOOKUP(B691,'[5]Cells Huawei 19042026 15h'!$B:$B,'[5]Cells Huawei 19042026 15h'!$B:$B,"")</f>
        <v/>
      </c>
      <c r="BN691" s="9" t="str">
        <f>_xlfn.XLOOKUP(B691,'[6]cells down 19042026 9H40'!$B:$B,'[6]cells down 19042026 9H40'!$B:$B,"")</f>
        <v/>
      </c>
      <c r="BO691" s="9" t="s">
        <v>1222</v>
      </c>
      <c r="BP691" s="9" t="s">
        <v>1129</v>
      </c>
      <c r="BQ691" s="115"/>
    </row>
    <row r="692" spans="1:69" s="9" customFormat="1" x14ac:dyDescent="0.3">
      <c r="A692" s="1" t="s">
        <v>2500</v>
      </c>
      <c r="B692" s="8" t="s">
        <v>2501</v>
      </c>
      <c r="C692" s="3" t="str">
        <f>_xlfn.XLOOKUP(B692,'[1]daily break down'!$D:$D,'[1]daily break down'!$E:$E,"")</f>
        <v>NORD-OUEST</v>
      </c>
      <c r="D692" s="1" t="s">
        <v>11</v>
      </c>
      <c r="E692" s="1" t="s">
        <v>12</v>
      </c>
      <c r="F692" s="3" t="s">
        <v>51</v>
      </c>
      <c r="G692" s="1" t="s">
        <v>52</v>
      </c>
      <c r="H692" s="32" t="str">
        <f>_xlfn.XLOOKUP(B692,[2]CALCULATION!$B:$B,[2]CALCULATION!$H:$H,"")</f>
        <v>Huawei</v>
      </c>
      <c r="I692" s="28">
        <v>8.7021805880153966</v>
      </c>
      <c r="J692" s="28">
        <v>4.7094416050999763</v>
      </c>
      <c r="K692" s="28">
        <v>0.40021915744236425</v>
      </c>
      <c r="L692" s="28">
        <v>1.0062194485108424</v>
      </c>
      <c r="M692" s="28">
        <v>7.3774623109124997</v>
      </c>
      <c r="N692" s="28">
        <v>0.58240448245456333</v>
      </c>
      <c r="O692" s="28">
        <v>0</v>
      </c>
      <c r="P692" s="28">
        <v>1.7042844138537181</v>
      </c>
      <c r="Q692" s="28">
        <v>14.99634024192927</v>
      </c>
      <c r="R692" s="28">
        <v>0.86182665445320494</v>
      </c>
      <c r="S692" s="94">
        <v>1.0521626102564543</v>
      </c>
      <c r="T692" s="94">
        <f>_xlfn.XLOOKUP(B692,'[3]Nur des jours'!$B:$B,'[3]Nur des jours'!$U:$U,"")</f>
        <v>0</v>
      </c>
      <c r="U692" s="94">
        <v>0.291871056664184</v>
      </c>
      <c r="V692" s="94">
        <v>3.6740261333835574E-2</v>
      </c>
      <c r="W692" s="94">
        <v>0</v>
      </c>
      <c r="X692" s="94">
        <v>0.80605636455470797</v>
      </c>
      <c r="Y692" s="94">
        <v>0.50731880273832664</v>
      </c>
      <c r="Z692" s="94">
        <v>2.6135167064745608</v>
      </c>
      <c r="AA692" s="94">
        <v>0</v>
      </c>
      <c r="AB692" s="94">
        <v>0</v>
      </c>
      <c r="AC692" s="94">
        <f>_xlfn.XLOOKUP(B692,'[3]Nur des jours'!$B:$B,'[3]Nur des jours'!$N:$N,"")</f>
        <v>0</v>
      </c>
      <c r="AD692" s="94">
        <v>0</v>
      </c>
      <c r="AE692" s="94">
        <v>0</v>
      </c>
      <c r="AF692" s="94">
        <v>0</v>
      </c>
      <c r="AG692" s="94">
        <v>0</v>
      </c>
      <c r="AH692" s="94">
        <v>0</v>
      </c>
      <c r="AI692" s="49" t="s">
        <v>5559</v>
      </c>
      <c r="AJ692" s="49"/>
      <c r="AK692" s="48" t="str" cm="1">
        <f t="array" ref="AK692">IFERROR(_xlfn.IFS(
AM692="MPR ISSUE","PDH",
AM692="BSS Hardware Issue","BSS",
AM692="Sites strategiques, MLL, Pylone, etc.","ENVTECH",
AM692="AKTIVCO DEFAUT GE &amp; POWER Cabinet","AKTIVCO",
AM692="AKTIVCO Coupure ENEO &amp; Baisse de tension","AKTIVCO GRID ONLY",
AM692="Coupure ENEO &amp; Baisse de tension","IHS GRID ONLY",
AM692="Defaut GE &amp; POWER Cabinet","IHS",
AM692="Sharing","Partners",
AM692="Sites strategiques &amp; DataCenter","SST &amp; DC",
AM692="Exclu","Exclu",
AM692="SAT","SAT",
AM692="SPARE-ISSUE","SPARE-ISSUE",
AM692="Fiber CAmtel","TRANS_FO_CAMTEL",
AM692="Fiber AOF","Fiber AOF",
AM692="Projet OCM (HUAWEI)","TRAVAUX-HUAWEI",
AM692="Projet OCM (NOKIA)","TRAVAUX-NOKIA",
AM692="ACCESS-ISSUE","ACCESS-ISSUE",
AM692="Projet OCM (ZTE, NOKIA, autres projets)","TRAVAUX OCM",
AM692="No root CAuse","No root cause",
AM692="ODU HS","PDH",
AM692="IP &amp; VLAN","PDH",
AM692="Warehouse HUAWEI","SPARE-ISSUE",
AM692="SPARE-HS","SPARE-ISSUE",
AM692="Power Telco","BSS",AM692="no impacts","no impacts"
),"")</f>
        <v>no impacts</v>
      </c>
      <c r="AL692" s="48" t="str" cm="1">
        <f t="array" ref="AL692">IFERROR(_xlfn.IFS(
AM692="MPR ISSUE","TX ISSUE",
AM692="BSS Hardware Issue","RAN ISSUE",
AM692="Sites strategiques, MLL, Pylone, etc.","ENVTECH",
AM692="AKTIVCO DEFAUT GE &amp; POWER Cabinet","POWER ISSUE",
AM692="AKTIVCO Coupure ENEO &amp; Baisse de tension","POWER ISSUE",
AM692="Coupure ENEO &amp; Baisse de tension","POWER ISSUE",
AM692="Defaut GE &amp; POWER Cabinet","POWER ISSUE",
AM692="Sharing","POWER ISSUE",
AM692="Sites strategiques &amp; DataCenter","POWER ISSUE",
AM692="Exclu","Exclu",
AM692="SAT","TX ISSUE",
AM692="SPARE-ISSUE","SPARE-ISSUE",
AM692="Fiber CAmtel","TX ISSUE",
AM692="Fiber AOF","TX ISSUE",
AM692="Projet OCM (HUAWEI)","TRAVAUX-HUAWEI",
AM692="Projet OCM (NOKIA)","TRAVAUX -NOKIA",
AM692="ACCESS-ISSUE","ACCESS-ISSUE",
AM692="Projet OCM (ZTE, NOKIA, autres projets)","TRAVAUX OCM",
AM692="No root CAuse","No root cause",
AM692="ODU HS","TX ISSUE",
AM692="IP &amp; VLAN","TX ISSUE",
AM692="Warehouse HUAWEI","SPARE-ISSUE",
AM692="SPARE-HS","SPARE-ISSUE",
AM692="Power Telco","RAN ISSUE",AM692="no impacts","no impacts"
),"")</f>
        <v>no impacts</v>
      </c>
      <c r="AM692" s="67" t="s">
        <v>5605</v>
      </c>
      <c r="AN692" s="48" t="str" cm="1">
        <f t="array" ref="AN692">IFERROR(_xlfn.IFS(
AM692="MPR ISSUE","ACTIVE",
AM692="BSS Hardware Issue","ACTIVE",
AM692="Sites strategiques, MLL, Pylone, etc.","PASSIVE",
AM692="AKTIVCO DEFAUT GE &amp; POWER Cabinet","PASSIVE",
AM692="AKTIVCO Coupure ENEO &amp; Baisse de tension","PASSIVE",
AM692="Coupure ENEO &amp; Baisse de tension","PASSIVE",
AM692="Defaut GE &amp; POWER Cabinet","PASSIVE",
AM692="Sharing","PASSIVE",
AM692="Sites strategiques &amp; DataCenter","PASSIVE",
AM692="Exclu","Exclu",
AM692="SAT","ACTIVE",
AM692="SPARE-ISSUE","SPARE-ISSUE",
AM692="Fiber CAmtel","ACTIVE",
AM692="Fiber AOF","ACTIVE",
AM692="Projet OCM (HUAWEI)","PLANNED WORKS",
AM692="Projet OCM (NOKIA)","PLANNED WORKS",
AM692="ACCESS-ISSUE","ACCESS-ISSUE",
AM692="Projet OCM (ZTE, NOKIA, autres projets)","PLANNED WORKS",
AM692="No root CAuse","No root cause",
AM692="ODU HS","ACTIVE",
AM692="IP &amp; VLAN","ACTIVE",
AM692="Warehouse HUAWEI","SPARE-ISSUE",
AM692="SPARE-HS","SPARE-ISSUE",
AM692="Power Telco","ACTIVE", AM692="no impacts","no impacts"
),"")</f>
        <v>no impacts</v>
      </c>
      <c r="AO692" s="93" t="s">
        <v>5537</v>
      </c>
      <c r="AP692" s="101" t="str">
        <f t="shared" si="26"/>
        <v>NRO_127</v>
      </c>
      <c r="AR692" s="17" t="s">
        <v>5537</v>
      </c>
      <c r="AS692" s="7" t="s">
        <v>5537</v>
      </c>
      <c r="AT692" s="6"/>
      <c r="AU692" s="7"/>
      <c r="AV692" s="3" t="s">
        <v>5537</v>
      </c>
      <c r="AW692" s="18" t="s">
        <v>5537</v>
      </c>
      <c r="AX692" s="18" t="s">
        <v>5537</v>
      </c>
      <c r="AY692" s="18" t="s">
        <v>5537</v>
      </c>
      <c r="AZ692" s="18" t="s">
        <v>5537</v>
      </c>
      <c r="BA692" s="18" t="s">
        <v>5537</v>
      </c>
      <c r="BB692" s="18" t="s">
        <v>5537</v>
      </c>
      <c r="BC692" s="18" t="s">
        <v>5537</v>
      </c>
      <c r="BD692" s="18" t="s">
        <v>5537</v>
      </c>
      <c r="BE692" s="18" t="s">
        <v>5537</v>
      </c>
      <c r="BF692" s="18" t="s">
        <v>5537</v>
      </c>
      <c r="BG692" s="18" t="s">
        <v>5537</v>
      </c>
      <c r="BH692" s="18" t="s">
        <v>5537</v>
      </c>
      <c r="BI692" s="9" t="s">
        <v>5537</v>
      </c>
      <c r="BJ692" s="14"/>
      <c r="BK692" s="14" t="s">
        <v>5537</v>
      </c>
      <c r="BL692" s="14" t="str">
        <f>_xlfn.XLOOKUP(B692,'[4]cell downs 18042026 17h'!$B:$B,'[4]cell downs 18042026 17h'!$B:$B,"")</f>
        <v/>
      </c>
      <c r="BM692" s="14" t="str">
        <f>_xlfn.XLOOKUP(B692,'[5]Cells Huawei 19042026 15h'!$B:$B,'[5]Cells Huawei 19042026 15h'!$B:$B,"")</f>
        <v/>
      </c>
      <c r="BN692" s="9" t="str">
        <f>_xlfn.XLOOKUP(B692,'[6]cells down 19042026 9H40'!$B:$B,'[6]cells down 19042026 9H40'!$B:$B,"")</f>
        <v/>
      </c>
      <c r="BO692" s="9" t="s">
        <v>2501</v>
      </c>
      <c r="BP692" s="9" t="s">
        <v>318</v>
      </c>
      <c r="BQ692" s="115"/>
    </row>
    <row r="693" spans="1:69" s="9" customFormat="1" x14ac:dyDescent="0.3">
      <c r="A693" s="1" t="s">
        <v>399</v>
      </c>
      <c r="B693" s="8" t="s">
        <v>400</v>
      </c>
      <c r="C693" s="3" t="str">
        <f>_xlfn.XLOOKUP(B693,'[1]daily break down'!$D:$D,'[1]daily break down'!$E:$E,"")</f>
        <v>Douala</v>
      </c>
      <c r="D693" s="1" t="s">
        <v>21</v>
      </c>
      <c r="E693" s="1" t="s">
        <v>5491</v>
      </c>
      <c r="F693" s="3" t="s">
        <v>31</v>
      </c>
      <c r="G693" s="1" t="s">
        <v>32</v>
      </c>
      <c r="H693" s="34" t="str">
        <f>_xlfn.XLOOKUP(B693,[2]CALCULATION!$B:$B,[2]CALCULATION!$H:$H,"")</f>
        <v>ZTE</v>
      </c>
      <c r="I693" s="28">
        <v>0</v>
      </c>
      <c r="J693" s="28">
        <v>0</v>
      </c>
      <c r="K693" s="28">
        <v>0</v>
      </c>
      <c r="L693" s="28">
        <v>0</v>
      </c>
      <c r="M693" s="28">
        <v>0</v>
      </c>
      <c r="N693" s="28">
        <v>0</v>
      </c>
      <c r="O693" s="28">
        <v>0.23062539772224599</v>
      </c>
      <c r="P693" s="28">
        <v>3.5359469570502764</v>
      </c>
      <c r="Q693" s="28">
        <v>0.11619553523783435</v>
      </c>
      <c r="R693" s="28">
        <v>29.782440580653081</v>
      </c>
      <c r="S693" s="94">
        <v>0</v>
      </c>
      <c r="T693" s="94">
        <f>_xlfn.XLOOKUP(B693,'[3]Nur des jours'!$B:$B,'[3]Nur des jours'!$U:$U,"")</f>
        <v>4.4848622989273261</v>
      </c>
      <c r="U693" s="94">
        <v>0</v>
      </c>
      <c r="V693" s="94">
        <v>0</v>
      </c>
      <c r="W693" s="94">
        <v>4.4848622989273261</v>
      </c>
      <c r="X693" s="94">
        <v>7.3005396181295712</v>
      </c>
      <c r="Y693" s="94">
        <v>3.0113816335790284</v>
      </c>
      <c r="Z693" s="94">
        <v>1.4239883230175248</v>
      </c>
      <c r="AA693" s="94">
        <v>36.445340478779109</v>
      </c>
      <c r="AB693" s="94">
        <v>68.566798075523707</v>
      </c>
      <c r="AC693" s="94">
        <f>_xlfn.XLOOKUP(B693,'[3]Nur des jours'!$B:$B,'[3]Nur des jours'!$N:$N,"")</f>
        <v>0</v>
      </c>
      <c r="AD693" s="94">
        <v>0</v>
      </c>
      <c r="AE693" s="94">
        <v>0</v>
      </c>
      <c r="AF693" s="94">
        <v>0</v>
      </c>
      <c r="AG693" s="94">
        <v>0</v>
      </c>
      <c r="AH693" s="94">
        <v>0</v>
      </c>
      <c r="AI693" s="49" t="s">
        <v>5559</v>
      </c>
      <c r="AJ693" s="49"/>
      <c r="AK693" s="48" t="str" cm="1">
        <f t="array" ref="AK693">IFERROR(_xlfn.IFS(
AM693="MPR ISSUE","PDH",
AM693="BSS Hardware Issue","BSS",
AM693="Sites strategiques, MLL, Pylone, etc.","ENVTECH",
AM693="AKTIVCO DEFAUT GE &amp; POWER Cabinet","AKTIVCO",
AM693="AKTIVCO Coupure ENEO &amp; Baisse de tension","AKTIVCO GRID ONLY",
AM693="Coupure ENEO &amp; Baisse de tension","IHS GRID ONLY",
AM693="Defaut GE &amp; POWER Cabinet","IHS",
AM693="Sharing","Partners",
AM693="Sites strategiques &amp; DataCenter","SST &amp; DC",
AM693="Exclu","Exclu",
AM693="SAT","SAT",
AM693="SPARE-ISSUE","SPARE-ISSUE",
AM693="Fiber CAmtel","TRANS_FO_CAMTEL",
AM693="Fiber AOF","Fiber AOF",
AM693="Projet OCM (HUAWEI)","TRAVAUX-HUAWEI",
AM693="Projet OCM (NOKIA)","TRAVAUX-NOKIA",
AM693="ACCESS-ISSUE","ACCESS-ISSUE",
AM693="Projet OCM (ZTE, NOKIA, autres projets)","TRAVAUX OCM",
AM693="No root CAuse","No root cause",
AM693="ODU HS","PDH",
AM693="IP &amp; VLAN","PDH",
AM693="Warehouse HUAWEI","SPARE-ISSUE",
AM693="SPARE-HS","SPARE-ISSUE",
AM693="Power Telco","BSS",AM693="no impacts","no impacts"
),"")</f>
        <v>no impacts</v>
      </c>
      <c r="AL693" s="48" t="str" cm="1">
        <f t="array" ref="AL693">IFERROR(_xlfn.IFS(
AM693="MPR ISSUE","TX ISSUE",
AM693="BSS Hardware Issue","RAN ISSUE",
AM693="Sites strategiques, MLL, Pylone, etc.","ENVTECH",
AM693="AKTIVCO DEFAUT GE &amp; POWER Cabinet","POWER ISSUE",
AM693="AKTIVCO Coupure ENEO &amp; Baisse de tension","POWER ISSUE",
AM693="Coupure ENEO &amp; Baisse de tension","POWER ISSUE",
AM693="Defaut GE &amp; POWER Cabinet","POWER ISSUE",
AM693="Sharing","POWER ISSUE",
AM693="Sites strategiques &amp; DataCenter","POWER ISSUE",
AM693="Exclu","Exclu",
AM693="SAT","TX ISSUE",
AM693="SPARE-ISSUE","SPARE-ISSUE",
AM693="Fiber CAmtel","TX ISSUE",
AM693="Fiber AOF","TX ISSUE",
AM693="Projet OCM (HUAWEI)","TRAVAUX-HUAWEI",
AM693="Projet OCM (NOKIA)","TRAVAUX -NOKIA",
AM693="ACCESS-ISSUE","ACCESS-ISSUE",
AM693="Projet OCM (ZTE, NOKIA, autres projets)","TRAVAUX OCM",
AM693="No root CAuse","No root cause",
AM693="ODU HS","TX ISSUE",
AM693="IP &amp; VLAN","TX ISSUE",
AM693="Warehouse HUAWEI","SPARE-ISSUE",
AM693="SPARE-HS","SPARE-ISSUE",
AM693="Power Telco","RAN ISSUE",AM693="no impacts","no impacts"
),"")</f>
        <v>no impacts</v>
      </c>
      <c r="AM693" s="67" t="s">
        <v>5605</v>
      </c>
      <c r="AN693" s="48" t="str" cm="1">
        <f t="array" ref="AN693">IFERROR(_xlfn.IFS(
AM693="MPR ISSUE","ACTIVE",
AM693="BSS Hardware Issue","ACTIVE",
AM693="Sites strategiques, MLL, Pylone, etc.","PASSIVE",
AM693="AKTIVCO DEFAUT GE &amp; POWER Cabinet","PASSIVE",
AM693="AKTIVCO Coupure ENEO &amp; Baisse de tension","PASSIVE",
AM693="Coupure ENEO &amp; Baisse de tension","PASSIVE",
AM693="Defaut GE &amp; POWER Cabinet","PASSIVE",
AM693="Sharing","PASSIVE",
AM693="Sites strategiques &amp; DataCenter","PASSIVE",
AM693="Exclu","Exclu",
AM693="SAT","ACTIVE",
AM693="SPARE-ISSUE","SPARE-ISSUE",
AM693="Fiber CAmtel","ACTIVE",
AM693="Fiber AOF","ACTIVE",
AM693="Projet OCM (HUAWEI)","PLANNED WORKS",
AM693="Projet OCM (NOKIA)","PLANNED WORKS",
AM693="ACCESS-ISSUE","ACCESS-ISSUE",
AM693="Projet OCM (ZTE, NOKIA, autres projets)","PLANNED WORKS",
AM693="No root CAuse","No root cause",
AM693="ODU HS","ACTIVE",
AM693="IP &amp; VLAN","ACTIVE",
AM693="Warehouse HUAWEI","SPARE-ISSUE",
AM693="SPARE-HS","SPARE-ISSUE",
AM693="Power Telco","ACTIVE", AM693="no impacts","no impacts"
),"")</f>
        <v>no impacts</v>
      </c>
      <c r="AO693" s="93" t="s">
        <v>5537</v>
      </c>
      <c r="AP693" s="101" t="str">
        <f t="shared" si="26"/>
        <v>LIT_844</v>
      </c>
      <c r="AR693" s="17" t="s">
        <v>5537</v>
      </c>
      <c r="AS693" s="7" t="s">
        <v>5537</v>
      </c>
      <c r="AT693" s="6"/>
      <c r="AU693" s="7"/>
      <c r="AV693" s="3" t="s">
        <v>5537</v>
      </c>
      <c r="AW693" s="18" t="s">
        <v>5537</v>
      </c>
      <c r="AX693" s="18" t="s">
        <v>5537</v>
      </c>
      <c r="AY693" s="18" t="s">
        <v>5537</v>
      </c>
      <c r="AZ693" s="18" t="s">
        <v>5537</v>
      </c>
      <c r="BA693" s="18" t="s">
        <v>5537</v>
      </c>
      <c r="BB693" s="18" t="s">
        <v>5537</v>
      </c>
      <c r="BC693" s="18" t="s">
        <v>5537</v>
      </c>
      <c r="BD693" s="18" t="s">
        <v>5537</v>
      </c>
      <c r="BE693" s="18" t="s">
        <v>5537</v>
      </c>
      <c r="BF693" s="18" t="s">
        <v>5537</v>
      </c>
      <c r="BG693" s="18" t="s">
        <v>5537</v>
      </c>
      <c r="BH693" s="18" t="s">
        <v>5537</v>
      </c>
      <c r="BI693" s="9" t="s">
        <v>5537</v>
      </c>
      <c r="BJ693" s="14"/>
      <c r="BK693" s="14" t="s">
        <v>5537</v>
      </c>
      <c r="BL693" s="14" t="str">
        <f>_xlfn.XLOOKUP(B693,'[4]cell downs 18042026 17h'!$B:$B,'[4]cell downs 18042026 17h'!$B:$B,"")</f>
        <v/>
      </c>
      <c r="BM693" s="14" t="str">
        <f>_xlfn.XLOOKUP(B693,'[5]Cells Huawei 19042026 15h'!$B:$B,'[5]Cells Huawei 19042026 15h'!$B:$B,"")</f>
        <v/>
      </c>
      <c r="BN693" s="9" t="str">
        <f>_xlfn.XLOOKUP(B693,'[6]cells down 19042026 9H40'!$B:$B,'[6]cells down 19042026 9H40'!$B:$B,"")</f>
        <v/>
      </c>
      <c r="BO693" s="9" t="s">
        <v>5537</v>
      </c>
      <c r="BP693" s="9" t="s">
        <v>318</v>
      </c>
      <c r="BQ693" s="115"/>
    </row>
    <row r="694" spans="1:69" s="9" customFormat="1" x14ac:dyDescent="0.3">
      <c r="A694" s="1" t="s">
        <v>1951</v>
      </c>
      <c r="B694" s="8" t="s">
        <v>1952</v>
      </c>
      <c r="C694" s="3" t="str">
        <f>_xlfn.XLOOKUP(B694,'[1]daily break down'!$D:$D,'[1]daily break down'!$E:$E,"")</f>
        <v>Yaounde</v>
      </c>
      <c r="D694" s="1" t="s">
        <v>11</v>
      </c>
      <c r="E694" s="1" t="s">
        <v>12</v>
      </c>
      <c r="F694" s="3" t="s">
        <v>37</v>
      </c>
      <c r="G694" s="1" t="s">
        <v>38</v>
      </c>
      <c r="H694" s="34" t="str">
        <f>_xlfn.XLOOKUP(B694,[2]CALCULATION!$B:$B,[2]CALCULATION!$H:$H,"")</f>
        <v>ZTE</v>
      </c>
      <c r="I694" s="28">
        <v>0</v>
      </c>
      <c r="J694" s="28">
        <v>0</v>
      </c>
      <c r="K694" s="28">
        <v>0</v>
      </c>
      <c r="L694" s="28">
        <v>0.35680857681782263</v>
      </c>
      <c r="M694" s="28">
        <v>1.4587667257364454</v>
      </c>
      <c r="N694" s="28">
        <v>0</v>
      </c>
      <c r="O694" s="28">
        <v>0</v>
      </c>
      <c r="P694" s="28">
        <v>0</v>
      </c>
      <c r="Q694" s="28">
        <v>0</v>
      </c>
      <c r="R694" s="28">
        <v>0</v>
      </c>
      <c r="S694" s="94">
        <v>0</v>
      </c>
      <c r="T694" s="94">
        <f>_xlfn.XLOOKUP(B694,'[3]Nur des jours'!$B:$B,'[3]Nur des jours'!$U:$U,"")</f>
        <v>0</v>
      </c>
      <c r="U694" s="94">
        <v>5.6249518452885425</v>
      </c>
      <c r="V694" s="94">
        <v>0</v>
      </c>
      <c r="W694" s="94">
        <v>0</v>
      </c>
      <c r="X694" s="94">
        <v>0</v>
      </c>
      <c r="Y694" s="94">
        <v>0</v>
      </c>
      <c r="Z694" s="94">
        <v>0</v>
      </c>
      <c r="AA694" s="94">
        <v>0</v>
      </c>
      <c r="AB694" s="94">
        <v>0</v>
      </c>
      <c r="AC694" s="94">
        <f>_xlfn.XLOOKUP(B694,'[3]Nur des jours'!$B:$B,'[3]Nur des jours'!$N:$N,"")</f>
        <v>0</v>
      </c>
      <c r="AD694" s="94">
        <v>0</v>
      </c>
      <c r="AE694" s="94">
        <v>0</v>
      </c>
      <c r="AF694" s="94">
        <v>0</v>
      </c>
      <c r="AG694" s="94">
        <v>0</v>
      </c>
      <c r="AH694" s="94">
        <v>0</v>
      </c>
      <c r="AI694" s="49" t="s">
        <v>5559</v>
      </c>
      <c r="AJ694" s="49"/>
      <c r="AK694" s="48" t="str" cm="1">
        <f t="array" ref="AK694">IFERROR(_xlfn.IFS(
AM694="MPR ISSUE","PDH",
AM694="BSS Hardware Issue","BSS",
AM694="Sites strategiques, MLL, Pylone, etc.","ENVTECH",
AM694="AKTIVCO DEFAUT GE &amp; POWER Cabinet","AKTIVCO",
AM694="AKTIVCO Coupure ENEO &amp; Baisse de tension","AKTIVCO GRID ONLY",
AM694="Coupure ENEO &amp; Baisse de tension","IHS GRID ONLY",
AM694="Defaut GE &amp; POWER Cabinet","IHS",
AM694="Sharing","Partners",
AM694="Sites strategiques &amp; DataCenter","SST &amp; DC",
AM694="Exclu","Exclu",
AM694="SAT","SAT",
AM694="SPARE-ISSUE","SPARE-ISSUE",
AM694="Fiber CAmtel","TRANS_FO_CAMTEL",
AM694="Fiber AOF","Fiber AOF",
AM694="Projet OCM (HUAWEI)","TRAVAUX-HUAWEI",
AM694="Projet OCM (NOKIA)","TRAVAUX-NOKIA",
AM694="ACCESS-ISSUE","ACCESS-ISSUE",
AM694="Projet OCM (ZTE, NOKIA, autres projets)","TRAVAUX OCM",
AM694="No root CAuse","No root cause",
AM694="ODU HS","PDH",
AM694="IP &amp; VLAN","PDH",
AM694="Warehouse HUAWEI","SPARE-ISSUE",
AM694="SPARE-HS","SPARE-ISSUE",
AM694="Power Telco","BSS",AM694="no impacts","no impacts"
),"")</f>
        <v>no impacts</v>
      </c>
      <c r="AL694" s="48" t="str" cm="1">
        <f t="array" ref="AL694">IFERROR(_xlfn.IFS(
AM694="MPR ISSUE","TX ISSUE",
AM694="BSS Hardware Issue","RAN ISSUE",
AM694="Sites strategiques, MLL, Pylone, etc.","ENVTECH",
AM694="AKTIVCO DEFAUT GE &amp; POWER Cabinet","POWER ISSUE",
AM694="AKTIVCO Coupure ENEO &amp; Baisse de tension","POWER ISSUE",
AM694="Coupure ENEO &amp; Baisse de tension","POWER ISSUE",
AM694="Defaut GE &amp; POWER Cabinet","POWER ISSUE",
AM694="Sharing","POWER ISSUE",
AM694="Sites strategiques &amp; DataCenter","POWER ISSUE",
AM694="Exclu","Exclu",
AM694="SAT","TX ISSUE",
AM694="SPARE-ISSUE","SPARE-ISSUE",
AM694="Fiber CAmtel","TX ISSUE",
AM694="Fiber AOF","TX ISSUE",
AM694="Projet OCM (HUAWEI)","TRAVAUX-HUAWEI",
AM694="Projet OCM (NOKIA)","TRAVAUX -NOKIA",
AM694="ACCESS-ISSUE","ACCESS-ISSUE",
AM694="Projet OCM (ZTE, NOKIA, autres projets)","TRAVAUX OCM",
AM694="No root CAuse","No root cause",
AM694="ODU HS","TX ISSUE",
AM694="IP &amp; VLAN","TX ISSUE",
AM694="Warehouse HUAWEI","SPARE-ISSUE",
AM694="SPARE-HS","SPARE-ISSUE",
AM694="Power Telco","RAN ISSUE",AM694="no impacts","no impacts"
),"")</f>
        <v>no impacts</v>
      </c>
      <c r="AM694" s="67" t="s">
        <v>5605</v>
      </c>
      <c r="AN694" s="48" t="str" cm="1">
        <f t="array" ref="AN694">IFERROR(_xlfn.IFS(
AM694="MPR ISSUE","ACTIVE",
AM694="BSS Hardware Issue","ACTIVE",
AM694="Sites strategiques, MLL, Pylone, etc.","PASSIVE",
AM694="AKTIVCO DEFAUT GE &amp; POWER Cabinet","PASSIVE",
AM694="AKTIVCO Coupure ENEO &amp; Baisse de tension","PASSIVE",
AM694="Coupure ENEO &amp; Baisse de tension","PASSIVE",
AM694="Defaut GE &amp; POWER Cabinet","PASSIVE",
AM694="Sharing","PASSIVE",
AM694="Sites strategiques &amp; DataCenter","PASSIVE",
AM694="Exclu","Exclu",
AM694="SAT","ACTIVE",
AM694="SPARE-ISSUE","SPARE-ISSUE",
AM694="Fiber CAmtel","ACTIVE",
AM694="Fiber AOF","ACTIVE",
AM694="Projet OCM (HUAWEI)","PLANNED WORKS",
AM694="Projet OCM (NOKIA)","PLANNED WORKS",
AM694="ACCESS-ISSUE","ACCESS-ISSUE",
AM694="Projet OCM (ZTE, NOKIA, autres projets)","PLANNED WORKS",
AM694="No root CAuse","No root cause",
AM694="ODU HS","ACTIVE",
AM694="IP &amp; VLAN","ACTIVE",
AM694="Warehouse HUAWEI","SPARE-ISSUE",
AM694="SPARE-HS","SPARE-ISSUE",
AM694="Power Telco","ACTIVE", AM694="no impacts","no impacts"
),"")</f>
        <v>no impacts</v>
      </c>
      <c r="AO694" s="93" t="s">
        <v>5537</v>
      </c>
      <c r="AP694" s="101" t="str">
        <f t="shared" si="26"/>
        <v>CTR_088</v>
      </c>
      <c r="AR694" s="17" t="s">
        <v>5537</v>
      </c>
      <c r="AS694" s="7" t="s">
        <v>5537</v>
      </c>
      <c r="AT694" s="6"/>
      <c r="AU694" s="7"/>
      <c r="AV694" s="3" t="s">
        <v>5537</v>
      </c>
      <c r="AW694" s="18" t="s">
        <v>5537</v>
      </c>
      <c r="AX694" s="18" t="s">
        <v>5537</v>
      </c>
      <c r="AY694" s="18" t="s">
        <v>5537</v>
      </c>
      <c r="AZ694" s="18" t="s">
        <v>5537</v>
      </c>
      <c r="BA694" s="18" t="s">
        <v>5537</v>
      </c>
      <c r="BB694" s="18" t="s">
        <v>5537</v>
      </c>
      <c r="BC694" s="18" t="s">
        <v>5537</v>
      </c>
      <c r="BD694" s="18" t="s">
        <v>5537</v>
      </c>
      <c r="BE694" s="18" t="s">
        <v>5537</v>
      </c>
      <c r="BF694" s="18" t="s">
        <v>5537</v>
      </c>
      <c r="BG694" s="18" t="s">
        <v>5537</v>
      </c>
      <c r="BH694" s="18" t="s">
        <v>5537</v>
      </c>
      <c r="BI694" s="9" t="s">
        <v>5537</v>
      </c>
      <c r="BJ694" s="14"/>
      <c r="BK694" s="14" t="s">
        <v>5537</v>
      </c>
      <c r="BL694" s="14" t="str">
        <f>_xlfn.XLOOKUP(B694,'[4]cell downs 18042026 17h'!$B:$B,'[4]cell downs 18042026 17h'!$B:$B,"")</f>
        <v/>
      </c>
      <c r="BM694" s="14" t="str">
        <f>_xlfn.XLOOKUP(B694,'[5]Cells Huawei 19042026 15h'!$B:$B,'[5]Cells Huawei 19042026 15h'!$B:$B,"")</f>
        <v/>
      </c>
      <c r="BN694" s="9" t="str">
        <f>_xlfn.XLOOKUP(B694,'[6]cells down 19042026 9H40'!$B:$B,'[6]cells down 19042026 9H40'!$B:$B,"")</f>
        <v/>
      </c>
      <c r="BO694" s="9" t="s">
        <v>1952</v>
      </c>
      <c r="BP694" s="9" t="s">
        <v>66</v>
      </c>
      <c r="BQ694" s="115"/>
    </row>
    <row r="695" spans="1:69" s="9" customFormat="1" x14ac:dyDescent="0.3">
      <c r="A695" s="3" t="s">
        <v>1926</v>
      </c>
      <c r="B695" s="25" t="s">
        <v>1927</v>
      </c>
      <c r="C695" s="3" t="str">
        <f>_xlfn.XLOOKUP(B695,'[1]daily break down'!$D:$D,'[1]daily break down'!$E:$E,"")</f>
        <v>Yaounde</v>
      </c>
      <c r="D695" s="3" t="s">
        <v>357</v>
      </c>
      <c r="E695" s="3" t="s">
        <v>89</v>
      </c>
      <c r="F695" s="3" t="s">
        <v>37</v>
      </c>
      <c r="G695" s="3" t="s">
        <v>115</v>
      </c>
      <c r="H695" s="34" t="str">
        <f>_xlfn.XLOOKUP(B695,[2]CALCULATION!$B:$B,[2]CALCULATION!$H:$H,"")</f>
        <v>ZTE</v>
      </c>
      <c r="I695" s="28">
        <v>0</v>
      </c>
      <c r="J695" s="28">
        <v>0</v>
      </c>
      <c r="K695" s="28">
        <v>0</v>
      </c>
      <c r="L695" s="28">
        <v>0</v>
      </c>
      <c r="M695" s="28">
        <v>0</v>
      </c>
      <c r="N695" s="28">
        <v>0</v>
      </c>
      <c r="O695" s="28">
        <v>0</v>
      </c>
      <c r="P695" s="28">
        <v>0</v>
      </c>
      <c r="Q695" s="28">
        <v>0</v>
      </c>
      <c r="R695" s="28">
        <v>0</v>
      </c>
      <c r="S695" s="94">
        <v>0</v>
      </c>
      <c r="T695" s="94">
        <f>_xlfn.XLOOKUP(B695,'[3]Nur des jours'!$B:$B,'[3]Nur des jours'!$U:$U,"")</f>
        <v>0</v>
      </c>
      <c r="U695" s="94">
        <v>0</v>
      </c>
      <c r="V695" s="94">
        <v>0</v>
      </c>
      <c r="W695" s="94">
        <v>0</v>
      </c>
      <c r="X695" s="94">
        <v>0</v>
      </c>
      <c r="Y695" s="94">
        <v>8.0768649071291794</v>
      </c>
      <c r="Z695" s="94">
        <v>0</v>
      </c>
      <c r="AA695" s="94">
        <v>0</v>
      </c>
      <c r="AB695" s="94">
        <v>0</v>
      </c>
      <c r="AC695" s="94">
        <f>_xlfn.XLOOKUP(B695,'[3]Nur des jours'!$B:$B,'[3]Nur des jours'!$N:$N,"")</f>
        <v>0</v>
      </c>
      <c r="AD695" s="94">
        <v>0</v>
      </c>
      <c r="AE695" s="94">
        <v>0</v>
      </c>
      <c r="AF695" s="94">
        <v>0</v>
      </c>
      <c r="AG695" s="94">
        <v>0</v>
      </c>
      <c r="AH695" s="94">
        <v>0</v>
      </c>
      <c r="AI695" s="49" t="s">
        <v>5559</v>
      </c>
      <c r="AJ695" s="49"/>
      <c r="AK695" s="48" t="str" cm="1">
        <f t="array" ref="AK695">IFERROR(_xlfn.IFS(
AM695="MPR ISSUE","PDH",
AM695="BSS Hardware Issue","BSS",
AM695="Sites strategiques, MLL, Pylone, etc.","ENVTECH",
AM695="AKTIVCO DEFAUT GE &amp; POWER Cabinet","AKTIVCO",
AM695="AKTIVCO Coupure ENEO &amp; Baisse de tension","AKTIVCO GRID ONLY",
AM695="Coupure ENEO &amp; Baisse de tension","IHS GRID ONLY",
AM695="Defaut GE &amp; POWER Cabinet","IHS",
AM695="Sharing","Partners",
AM695="Sites strategiques &amp; DataCenter","SST &amp; DC",
AM695="Exclu","Exclu",
AM695="SAT","SAT",
AM695="SPARE-ISSUE","SPARE-ISSUE",
AM695="Fiber CAmtel","TRANS_FO_CAMTEL",
AM695="Fiber AOF","Fiber AOF",
AM695="Projet OCM (HUAWEI)","TRAVAUX-HUAWEI",
AM695="Projet OCM (NOKIA)","TRAVAUX-NOKIA",
AM695="ACCESS-ISSUE","ACCESS-ISSUE",
AM695="Projet OCM (ZTE, NOKIA, autres projets)","TRAVAUX OCM",
AM695="No root CAuse","No root cause",
AM695="ODU HS","PDH",
AM695="IP &amp; VLAN","PDH",
AM695="Warehouse HUAWEI","SPARE-ISSUE",
AM695="SPARE-HS","SPARE-ISSUE",
AM695="Power Telco","BSS",AM695="no impacts","no impacts"
),"")</f>
        <v>no impacts</v>
      </c>
      <c r="AL695" s="48" t="str" cm="1">
        <f t="array" ref="AL695">IFERROR(_xlfn.IFS(
AM695="MPR ISSUE","TX ISSUE",
AM695="BSS Hardware Issue","RAN ISSUE",
AM695="Sites strategiques, MLL, Pylone, etc.","ENVTECH",
AM695="AKTIVCO DEFAUT GE &amp; POWER Cabinet","POWER ISSUE",
AM695="AKTIVCO Coupure ENEO &amp; Baisse de tension","POWER ISSUE",
AM695="Coupure ENEO &amp; Baisse de tension","POWER ISSUE",
AM695="Defaut GE &amp; POWER Cabinet","POWER ISSUE",
AM695="Sharing","POWER ISSUE",
AM695="Sites strategiques &amp; DataCenter","POWER ISSUE",
AM695="Exclu","Exclu",
AM695="SAT","TX ISSUE",
AM695="SPARE-ISSUE","SPARE-ISSUE",
AM695="Fiber CAmtel","TX ISSUE",
AM695="Fiber AOF","TX ISSUE",
AM695="Projet OCM (HUAWEI)","TRAVAUX-HUAWEI",
AM695="Projet OCM (NOKIA)","TRAVAUX -NOKIA",
AM695="ACCESS-ISSUE","ACCESS-ISSUE",
AM695="Projet OCM (ZTE, NOKIA, autres projets)","TRAVAUX OCM",
AM695="No root CAuse","No root cause",
AM695="ODU HS","TX ISSUE",
AM695="IP &amp; VLAN","TX ISSUE",
AM695="Warehouse HUAWEI","SPARE-ISSUE",
AM695="SPARE-HS","SPARE-ISSUE",
AM695="Power Telco","RAN ISSUE",AM695="no impacts","no impacts"
),"")</f>
        <v>no impacts</v>
      </c>
      <c r="AM695" s="67" t="s">
        <v>5605</v>
      </c>
      <c r="AN695" s="48" t="str" cm="1">
        <f t="array" ref="AN695">IFERROR(_xlfn.IFS(
AM695="MPR ISSUE","ACTIVE",
AM695="BSS Hardware Issue","ACTIVE",
AM695="Sites strategiques, MLL, Pylone, etc.","PASSIVE",
AM695="AKTIVCO DEFAUT GE &amp; POWER Cabinet","PASSIVE",
AM695="AKTIVCO Coupure ENEO &amp; Baisse de tension","PASSIVE",
AM695="Coupure ENEO &amp; Baisse de tension","PASSIVE",
AM695="Defaut GE &amp; POWER Cabinet","PASSIVE",
AM695="Sharing","PASSIVE",
AM695="Sites strategiques &amp; DataCenter","PASSIVE",
AM695="Exclu","Exclu",
AM695="SAT","ACTIVE",
AM695="SPARE-ISSUE","SPARE-ISSUE",
AM695="Fiber CAmtel","ACTIVE",
AM695="Fiber AOF","ACTIVE",
AM695="Projet OCM (HUAWEI)","PLANNED WORKS",
AM695="Projet OCM (NOKIA)","PLANNED WORKS",
AM695="ACCESS-ISSUE","ACCESS-ISSUE",
AM695="Projet OCM (ZTE, NOKIA, autres projets)","PLANNED WORKS",
AM695="No root CAuse","No root cause",
AM695="ODU HS","ACTIVE",
AM695="IP &amp; VLAN","ACTIVE",
AM695="Warehouse HUAWEI","SPARE-ISSUE",
AM695="SPARE-HS","SPARE-ISSUE",
AM695="Power Telco","ACTIVE", AM695="no impacts","no impacts"
),"")</f>
        <v>no impacts</v>
      </c>
      <c r="AO695" s="93" t="s">
        <v>5537</v>
      </c>
      <c r="AP695" s="101" t="str">
        <f t="shared" si="26"/>
        <v>CTR_951</v>
      </c>
      <c r="AR695" s="17" t="s">
        <v>5537</v>
      </c>
      <c r="AS695" s="7" t="s">
        <v>5537</v>
      </c>
      <c r="AT695" s="6"/>
      <c r="AU695" s="7"/>
      <c r="AV695" s="3" t="s">
        <v>5537</v>
      </c>
      <c r="AW695" s="18" t="s">
        <v>5537</v>
      </c>
      <c r="AX695" s="18" t="s">
        <v>5537</v>
      </c>
      <c r="AY695" s="18" t="s">
        <v>5537</v>
      </c>
      <c r="AZ695" s="18" t="s">
        <v>5537</v>
      </c>
      <c r="BA695" s="18" t="s">
        <v>5537</v>
      </c>
      <c r="BB695" s="18" t="s">
        <v>5537</v>
      </c>
      <c r="BC695" s="18" t="s">
        <v>5537</v>
      </c>
      <c r="BD695" s="18" t="s">
        <v>5537</v>
      </c>
      <c r="BE695" s="18" t="s">
        <v>5537</v>
      </c>
      <c r="BF695" s="18" t="s">
        <v>5537</v>
      </c>
      <c r="BG695" s="18" t="s">
        <v>5537</v>
      </c>
      <c r="BH695" s="18" t="s">
        <v>5537</v>
      </c>
      <c r="BI695" s="9" t="s">
        <v>5537</v>
      </c>
      <c r="BJ695" s="14"/>
      <c r="BK695" s="14" t="s">
        <v>5537</v>
      </c>
      <c r="BL695" s="14" t="str">
        <f>_xlfn.XLOOKUP(B695,'[4]cell downs 18042026 17h'!$B:$B,'[4]cell downs 18042026 17h'!$B:$B,"")</f>
        <v/>
      </c>
      <c r="BM695" s="14" t="str">
        <f>_xlfn.XLOOKUP(B695,'[5]Cells Huawei 19042026 15h'!$B:$B,'[5]Cells Huawei 19042026 15h'!$B:$B,"")</f>
        <v/>
      </c>
      <c r="BN695" s="9" t="str">
        <f>_xlfn.XLOOKUP(B695,'[6]cells down 19042026 9H40'!$B:$B,'[6]cells down 19042026 9H40'!$B:$B,"")</f>
        <v/>
      </c>
      <c r="BO695" s="9" t="s">
        <v>5537</v>
      </c>
      <c r="BP695" s="9" t="s">
        <v>12</v>
      </c>
      <c r="BQ695" s="115"/>
    </row>
    <row r="696" spans="1:69" s="9" customFormat="1" x14ac:dyDescent="0.3">
      <c r="A696" s="1" t="s">
        <v>1533</v>
      </c>
      <c r="B696" s="8" t="s">
        <v>1534</v>
      </c>
      <c r="C696" s="3" t="str">
        <f>_xlfn.XLOOKUP(B696,'[1]daily break down'!$D:$D,'[1]daily break down'!$E:$E,"")</f>
        <v>NORD-OUEST</v>
      </c>
      <c r="D696" s="1" t="s">
        <v>11</v>
      </c>
      <c r="E696" s="1" t="s">
        <v>154</v>
      </c>
      <c r="F696" s="3" t="s">
        <v>51</v>
      </c>
      <c r="G696" s="1" t="s">
        <v>1533</v>
      </c>
      <c r="H696" s="33" t="str">
        <f>_xlfn.XLOOKUP(B696,[2]CALCULATION!$B:$B,[2]CALCULATION!$H:$H,"")</f>
        <v>NOKIA</v>
      </c>
      <c r="I696" s="28">
        <v>3.4628233072155298E-3</v>
      </c>
      <c r="J696" s="28">
        <v>0.15536585129315914</v>
      </c>
      <c r="K696" s="28">
        <v>0</v>
      </c>
      <c r="L696" s="28">
        <v>0</v>
      </c>
      <c r="M696" s="28">
        <v>2.5846352065488531</v>
      </c>
      <c r="N696" s="28">
        <v>3.8899368850193303</v>
      </c>
      <c r="O696" s="28">
        <v>0</v>
      </c>
      <c r="P696" s="28">
        <v>0</v>
      </c>
      <c r="Q696" s="28">
        <v>0.6688186559354693</v>
      </c>
      <c r="R696" s="28">
        <v>0</v>
      </c>
      <c r="S696" s="94">
        <v>0.75558645207679798</v>
      </c>
      <c r="T696" s="94">
        <f>_xlfn.XLOOKUP(B696,'[3]Nur des jours'!$B:$B,'[3]Nur des jours'!$U:$U,"")</f>
        <v>0</v>
      </c>
      <c r="U696" s="94">
        <v>0</v>
      </c>
      <c r="V696" s="94">
        <v>0</v>
      </c>
      <c r="W696" s="94">
        <v>0</v>
      </c>
      <c r="X696" s="94">
        <v>0</v>
      </c>
      <c r="Y696" s="94">
        <v>0</v>
      </c>
      <c r="Z696" s="94">
        <v>0.10446005370498776</v>
      </c>
      <c r="AA696" s="94">
        <v>0</v>
      </c>
      <c r="AB696" s="94">
        <v>4.6324475720037777</v>
      </c>
      <c r="AC696" s="94">
        <f>_xlfn.XLOOKUP(B696,'[3]Nur des jours'!$B:$B,'[3]Nur des jours'!$N:$N,"")</f>
        <v>0</v>
      </c>
      <c r="AD696" s="94">
        <v>0</v>
      </c>
      <c r="AE696" s="94">
        <v>0</v>
      </c>
      <c r="AF696" s="94">
        <v>0</v>
      </c>
      <c r="AG696" s="94">
        <v>0</v>
      </c>
      <c r="AH696" s="94">
        <v>0</v>
      </c>
      <c r="AI696" s="49" t="s">
        <v>6659</v>
      </c>
      <c r="AJ696" s="49"/>
      <c r="AK696" s="48" t="str" cm="1">
        <f t="array" ref="AK696">IFERROR(_xlfn.IFS(
AM696="MPR ISSUE","PDH",
AM696="BSS Hardware Issue","BSS",
AM696="Sites strategiques, MLL, Pylone, etc.","ENVTECH",
AM696="AKTIVCO DEFAUT GE &amp; POWER Cabinet","AKTIVCO",
AM696="AKTIVCO Coupure ENEO &amp; Baisse de tension","AKTIVCO GRID ONLY",
AM696="Coupure ENEO &amp; Baisse de tension","IHS GRID ONLY",
AM696="Defaut GE &amp; POWER Cabinet","IHS",
AM696="Sharing","Partners",
AM696="Sites strategiques &amp; DataCenter","SST &amp; DC",
AM696="Exclu","Exclu",
AM696="SAT","SAT",
AM696="SPARE-ISSUE","SPARE-ISSUE",
AM696="Fiber CAmtel","TRANS_FO_CAMTEL",
AM696="Fiber AOF","Fiber AOF",
AM696="Projet OCM (HUAWEI)","TRAVAUX-HUAWEI",
AM696="Projet OCM (NOKIA)","TRAVAUX-NOKIA",
AM696="ACCESS-ISSUE","ACCESS-ISSUE",
AM696="Projet OCM (ZTE, NOKIA, autres projets)","TRAVAUX OCM",
AM696="No root CAuse","No root cause",
AM696="ODU HS","PDH",
AM696="IP &amp; VLAN","PDH",
AM696="Warehouse HUAWEI","SPARE-ISSUE",
AM696="SPARE-HS","SPARE-ISSUE",
AM696="Power Telco","BSS",AM696="no impacts","no impacts"
),"")</f>
        <v>no impacts</v>
      </c>
      <c r="AL696" s="48" t="str" cm="1">
        <f t="array" ref="AL696">IFERROR(_xlfn.IFS(
AM696="MPR ISSUE","TX ISSUE",
AM696="BSS Hardware Issue","RAN ISSUE",
AM696="Sites strategiques, MLL, Pylone, etc.","ENVTECH",
AM696="AKTIVCO DEFAUT GE &amp; POWER Cabinet","POWER ISSUE",
AM696="AKTIVCO Coupure ENEO &amp; Baisse de tension","POWER ISSUE",
AM696="Coupure ENEO &amp; Baisse de tension","POWER ISSUE",
AM696="Defaut GE &amp; POWER Cabinet","POWER ISSUE",
AM696="Sharing","POWER ISSUE",
AM696="Sites strategiques &amp; DataCenter","POWER ISSUE",
AM696="Exclu","Exclu",
AM696="SAT","TX ISSUE",
AM696="SPARE-ISSUE","SPARE-ISSUE",
AM696="Fiber CAmtel","TX ISSUE",
AM696="Fiber AOF","TX ISSUE",
AM696="Projet OCM (HUAWEI)","TRAVAUX-HUAWEI",
AM696="Projet OCM (NOKIA)","TRAVAUX -NOKIA",
AM696="ACCESS-ISSUE","ACCESS-ISSUE",
AM696="Projet OCM (ZTE, NOKIA, autres projets)","TRAVAUX OCM",
AM696="No root CAuse","No root cause",
AM696="ODU HS","TX ISSUE",
AM696="IP &amp; VLAN","TX ISSUE",
AM696="Warehouse HUAWEI","SPARE-ISSUE",
AM696="SPARE-HS","SPARE-ISSUE",
AM696="Power Telco","RAN ISSUE",AM696="no impacts","no impacts"
),"")</f>
        <v>no impacts</v>
      </c>
      <c r="AM696" s="67" t="s">
        <v>5605</v>
      </c>
      <c r="AN696" s="48" t="str" cm="1">
        <f t="array" ref="AN696">IFERROR(_xlfn.IFS(
AM696="MPR ISSUE","ACTIVE",
AM696="BSS Hardware Issue","ACTIVE",
AM696="Sites strategiques, MLL, Pylone, etc.","PASSIVE",
AM696="AKTIVCO DEFAUT GE &amp; POWER Cabinet","PASSIVE",
AM696="AKTIVCO Coupure ENEO &amp; Baisse de tension","PASSIVE",
AM696="Coupure ENEO &amp; Baisse de tension","PASSIVE",
AM696="Defaut GE &amp; POWER Cabinet","PASSIVE",
AM696="Sharing","PASSIVE",
AM696="Sites strategiques &amp; DataCenter","PASSIVE",
AM696="Exclu","Exclu",
AM696="SAT","ACTIVE",
AM696="SPARE-ISSUE","SPARE-ISSUE",
AM696="Fiber CAmtel","ACTIVE",
AM696="Fiber AOF","ACTIVE",
AM696="Projet OCM (HUAWEI)","PLANNED WORKS",
AM696="Projet OCM (NOKIA)","PLANNED WORKS",
AM696="ACCESS-ISSUE","ACCESS-ISSUE",
AM696="Projet OCM (ZTE, NOKIA, autres projets)","PLANNED WORKS",
AM696="No root CAuse","No root cause",
AM696="ODU HS","ACTIVE",
AM696="IP &amp; VLAN","ACTIVE",
AM696="Warehouse HUAWEI","SPARE-ISSUE",
AM696="SPARE-HS","SPARE-ISSUE",
AM696="Power Telco","ACTIVE", AM696="no impacts","no impacts"
),"")</f>
        <v>no impacts</v>
      </c>
      <c r="AO696" s="93" t="s">
        <v>5537</v>
      </c>
      <c r="AP696" s="101" t="str">
        <f t="shared" si="26"/>
        <v>NRO_051</v>
      </c>
      <c r="AR696" s="17" t="s">
        <v>5537</v>
      </c>
      <c r="AS696" s="7" t="s">
        <v>5537</v>
      </c>
      <c r="AT696" s="6"/>
      <c r="AU696" s="7"/>
      <c r="AV696" s="3" t="s">
        <v>5537</v>
      </c>
      <c r="AW696" s="18" t="s">
        <v>5537</v>
      </c>
      <c r="AX696" s="18" t="s">
        <v>5537</v>
      </c>
      <c r="AY696" s="18" t="s">
        <v>5537</v>
      </c>
      <c r="AZ696" s="18" t="s">
        <v>5537</v>
      </c>
      <c r="BA696" s="18" t="s">
        <v>5537</v>
      </c>
      <c r="BB696" s="18" t="s">
        <v>5537</v>
      </c>
      <c r="BC696" s="18" t="s">
        <v>5537</v>
      </c>
      <c r="BD696" s="18" t="s">
        <v>5537</v>
      </c>
      <c r="BE696" s="18" t="s">
        <v>5537</v>
      </c>
      <c r="BF696" s="18" t="s">
        <v>5537</v>
      </c>
      <c r="BG696" s="18" t="s">
        <v>5537</v>
      </c>
      <c r="BH696" s="18" t="s">
        <v>5537</v>
      </c>
      <c r="BI696" s="9" t="s">
        <v>5537</v>
      </c>
      <c r="BJ696" s="14"/>
      <c r="BK696" s="14" t="s">
        <v>5537</v>
      </c>
      <c r="BL696" s="14" t="str">
        <f>_xlfn.XLOOKUP(B696,'[4]cell downs 18042026 17h'!$B:$B,'[4]cell downs 18042026 17h'!$B:$B,"")</f>
        <v/>
      </c>
      <c r="BM696" s="14" t="str">
        <f>_xlfn.XLOOKUP(B696,'[5]Cells Huawei 19042026 15h'!$B:$B,'[5]Cells Huawei 19042026 15h'!$B:$B,"")</f>
        <v/>
      </c>
      <c r="BN696" s="9" t="str">
        <f>_xlfn.XLOOKUP(B696,'[6]cells down 19042026 9H40'!$B:$B,'[6]cells down 19042026 9H40'!$B:$B,"")</f>
        <v/>
      </c>
      <c r="BO696" s="9" t="s">
        <v>1534</v>
      </c>
      <c r="BP696" s="9" t="s">
        <v>1129</v>
      </c>
      <c r="BQ696" s="115"/>
    </row>
    <row r="697" spans="1:69" s="9" customFormat="1" x14ac:dyDescent="0.3">
      <c r="A697" s="1" t="s">
        <v>270</v>
      </c>
      <c r="B697" s="8" t="s">
        <v>271</v>
      </c>
      <c r="C697" s="3" t="str">
        <f>_xlfn.XLOOKUP(B697,'[1]daily break down'!$D:$D,'[1]daily break down'!$E:$E,"")</f>
        <v>Maroua</v>
      </c>
      <c r="D697" s="1" t="s">
        <v>11</v>
      </c>
      <c r="E697" s="1" t="s">
        <v>12</v>
      </c>
      <c r="F697" s="3" t="s">
        <v>55</v>
      </c>
      <c r="G697" s="1" t="s">
        <v>84</v>
      </c>
      <c r="H697" s="32" t="str">
        <f>_xlfn.XLOOKUP(B697,[2]CALCULATION!$B:$B,[2]CALCULATION!$H:$H,"")</f>
        <v>Huawei</v>
      </c>
      <c r="I697" s="28">
        <v>0</v>
      </c>
      <c r="J697" s="28">
        <v>0</v>
      </c>
      <c r="K697" s="28">
        <v>0</v>
      </c>
      <c r="L697" s="28">
        <v>0</v>
      </c>
      <c r="M697" s="28">
        <v>0</v>
      </c>
      <c r="N697" s="28">
        <v>0.64464890578227518</v>
      </c>
      <c r="O697" s="28">
        <v>1.3312994210020173</v>
      </c>
      <c r="P697" s="28">
        <v>3.8981238924416366</v>
      </c>
      <c r="Q697" s="28">
        <v>5.4064007955871736</v>
      </c>
      <c r="R697" s="28">
        <v>5.2362006432042643</v>
      </c>
      <c r="S697" s="94">
        <v>4.6146659989213346</v>
      </c>
      <c r="T697" s="94">
        <f>_xlfn.XLOOKUP(B697,'[3]Nur des jours'!$B:$B,'[3]Nur des jours'!$U:$U,"")</f>
        <v>0</v>
      </c>
      <c r="U697" s="94">
        <v>0.71937788393216395</v>
      </c>
      <c r="V697" s="94">
        <v>0</v>
      </c>
      <c r="W697" s="94">
        <v>0</v>
      </c>
      <c r="X697" s="94">
        <v>1.4150351137021913</v>
      </c>
      <c r="Y697" s="94">
        <v>0</v>
      </c>
      <c r="Z697" s="94">
        <v>0</v>
      </c>
      <c r="AA697" s="94">
        <v>0</v>
      </c>
      <c r="AB697" s="94">
        <v>0</v>
      </c>
      <c r="AC697" s="94">
        <f>_xlfn.XLOOKUP(B697,'[3]Nur des jours'!$B:$B,'[3]Nur des jours'!$N:$N,"")</f>
        <v>0</v>
      </c>
      <c r="AD697" s="94">
        <v>0</v>
      </c>
      <c r="AE697" s="94">
        <v>0</v>
      </c>
      <c r="AF697" s="94">
        <v>0</v>
      </c>
      <c r="AG697" s="94">
        <v>0</v>
      </c>
      <c r="AH697" s="94">
        <v>0</v>
      </c>
      <c r="AI697" s="49" t="s">
        <v>5559</v>
      </c>
      <c r="AJ697" s="49"/>
      <c r="AK697" s="48" t="str" cm="1">
        <f t="array" ref="AK697">IFERROR(_xlfn.IFS(
AM697="MPR ISSUE","PDH",
AM697="BSS Hardware Issue","BSS",
AM697="Sites strategiques, MLL, Pylone, etc.","ENVTECH",
AM697="AKTIVCO DEFAUT GE &amp; POWER Cabinet","AKTIVCO",
AM697="AKTIVCO Coupure ENEO &amp; Baisse de tension","AKTIVCO GRID ONLY",
AM697="Coupure ENEO &amp; Baisse de tension","IHS GRID ONLY",
AM697="Defaut GE &amp; POWER Cabinet","IHS",
AM697="Sharing","Partners",
AM697="Sites strategiques &amp; DataCenter","SST &amp; DC",
AM697="Exclu","Exclu",
AM697="SAT","SAT",
AM697="SPARE-ISSUE","SPARE-ISSUE",
AM697="Fiber CAmtel","TRANS_FO_CAMTEL",
AM697="Fiber AOF","Fiber AOF",
AM697="Projet OCM (HUAWEI)","TRAVAUX-HUAWEI",
AM697="Projet OCM (NOKIA)","TRAVAUX-NOKIA",
AM697="ACCESS-ISSUE","ACCESS-ISSUE",
AM697="Projet OCM (ZTE, NOKIA, autres projets)","TRAVAUX OCM",
AM697="No root CAuse","No root cause",
AM697="ODU HS","PDH",
AM697="IP &amp; VLAN","PDH",
AM697="Warehouse HUAWEI","SPARE-ISSUE",
AM697="SPARE-HS","SPARE-ISSUE",
AM697="Power Telco","BSS",AM697="no impacts","no impacts"
),"")</f>
        <v>no impacts</v>
      </c>
      <c r="AL697" s="48" t="str" cm="1">
        <f t="array" ref="AL697">IFERROR(_xlfn.IFS(
AM697="MPR ISSUE","TX ISSUE",
AM697="BSS Hardware Issue","RAN ISSUE",
AM697="Sites strategiques, MLL, Pylone, etc.","ENVTECH",
AM697="AKTIVCO DEFAUT GE &amp; POWER Cabinet","POWER ISSUE",
AM697="AKTIVCO Coupure ENEO &amp; Baisse de tension","POWER ISSUE",
AM697="Coupure ENEO &amp; Baisse de tension","POWER ISSUE",
AM697="Defaut GE &amp; POWER Cabinet","POWER ISSUE",
AM697="Sharing","POWER ISSUE",
AM697="Sites strategiques &amp; DataCenter","POWER ISSUE",
AM697="Exclu","Exclu",
AM697="SAT","TX ISSUE",
AM697="SPARE-ISSUE","SPARE-ISSUE",
AM697="Fiber CAmtel","TX ISSUE",
AM697="Fiber AOF","TX ISSUE",
AM697="Projet OCM (HUAWEI)","TRAVAUX-HUAWEI",
AM697="Projet OCM (NOKIA)","TRAVAUX -NOKIA",
AM697="ACCESS-ISSUE","ACCESS-ISSUE",
AM697="Projet OCM (ZTE, NOKIA, autres projets)","TRAVAUX OCM",
AM697="No root CAuse","No root cause",
AM697="ODU HS","TX ISSUE",
AM697="IP &amp; VLAN","TX ISSUE",
AM697="Warehouse HUAWEI","SPARE-ISSUE",
AM697="SPARE-HS","SPARE-ISSUE",
AM697="Power Telco","RAN ISSUE",AM697="no impacts","no impacts"
),"")</f>
        <v>no impacts</v>
      </c>
      <c r="AM697" s="67" t="s">
        <v>5605</v>
      </c>
      <c r="AN697" s="48" t="str" cm="1">
        <f t="array" ref="AN697">IFERROR(_xlfn.IFS(
AM697="MPR ISSUE","ACTIVE",
AM697="BSS Hardware Issue","ACTIVE",
AM697="Sites strategiques, MLL, Pylone, etc.","PASSIVE",
AM697="AKTIVCO DEFAUT GE &amp; POWER Cabinet","PASSIVE",
AM697="AKTIVCO Coupure ENEO &amp; Baisse de tension","PASSIVE",
AM697="Coupure ENEO &amp; Baisse de tension","PASSIVE",
AM697="Defaut GE &amp; POWER Cabinet","PASSIVE",
AM697="Sharing","PASSIVE",
AM697="Sites strategiques &amp; DataCenter","PASSIVE",
AM697="Exclu","Exclu",
AM697="SAT","ACTIVE",
AM697="SPARE-ISSUE","SPARE-ISSUE",
AM697="Fiber CAmtel","ACTIVE",
AM697="Fiber AOF","ACTIVE",
AM697="Projet OCM (HUAWEI)","PLANNED WORKS",
AM697="Projet OCM (NOKIA)","PLANNED WORKS",
AM697="ACCESS-ISSUE","ACCESS-ISSUE",
AM697="Projet OCM (ZTE, NOKIA, autres projets)","PLANNED WORKS",
AM697="No root CAuse","No root cause",
AM697="ODU HS","ACTIVE",
AM697="IP &amp; VLAN","ACTIVE",
AM697="Warehouse HUAWEI","SPARE-ISSUE",
AM697="SPARE-HS","SPARE-ISSUE",
AM697="Power Telco","ACTIVE", AM697="no impacts","no impacts"
),"")</f>
        <v>no impacts</v>
      </c>
      <c r="AO697" s="93" t="s">
        <v>5537</v>
      </c>
      <c r="AP697" s="101" t="str">
        <f t="shared" si="26"/>
        <v>EXN_158</v>
      </c>
      <c r="AR697" s="17" t="s">
        <v>5537</v>
      </c>
      <c r="AS697" s="7" t="s">
        <v>5537</v>
      </c>
      <c r="AT697" s="6"/>
      <c r="AU697" s="7"/>
      <c r="AV697" s="3" t="s">
        <v>5537</v>
      </c>
      <c r="AW697" s="18" t="s">
        <v>5537</v>
      </c>
      <c r="AX697" s="18" t="s">
        <v>5537</v>
      </c>
      <c r="AY697" s="18" t="s">
        <v>5537</v>
      </c>
      <c r="AZ697" s="18" t="s">
        <v>5537</v>
      </c>
      <c r="BA697" s="18" t="s">
        <v>5537</v>
      </c>
      <c r="BB697" s="18" t="s">
        <v>5537</v>
      </c>
      <c r="BC697" s="18" t="s">
        <v>5537</v>
      </c>
      <c r="BD697" s="18" t="s">
        <v>5537</v>
      </c>
      <c r="BE697" s="18" t="s">
        <v>5537</v>
      </c>
      <c r="BF697" s="18" t="s">
        <v>5537</v>
      </c>
      <c r="BG697" s="18" t="s">
        <v>5537</v>
      </c>
      <c r="BH697" s="18" t="s">
        <v>5537</v>
      </c>
      <c r="BI697" s="9" t="s">
        <v>5537</v>
      </c>
      <c r="BJ697" s="14"/>
      <c r="BK697" s="14" t="s">
        <v>5537</v>
      </c>
      <c r="BL697" s="14" t="str">
        <f>_xlfn.XLOOKUP(B697,'[4]cell downs 18042026 17h'!$B:$B,'[4]cell downs 18042026 17h'!$B:$B,"")</f>
        <v/>
      </c>
      <c r="BM697" s="14" t="str">
        <f>_xlfn.XLOOKUP(B697,'[5]Cells Huawei 19042026 15h'!$B:$B,'[5]Cells Huawei 19042026 15h'!$B:$B,"")</f>
        <v/>
      </c>
      <c r="BN697" s="9" t="str">
        <f>_xlfn.XLOOKUP(B697,'[6]cells down 19042026 9H40'!$B:$B,'[6]cells down 19042026 9H40'!$B:$B,"")</f>
        <v/>
      </c>
      <c r="BO697" s="9" t="s">
        <v>271</v>
      </c>
      <c r="BP697" s="9" t="s">
        <v>12</v>
      </c>
      <c r="BQ697" s="115"/>
    </row>
    <row r="698" spans="1:69" s="9" customFormat="1" x14ac:dyDescent="0.3">
      <c r="A698" s="1" t="s">
        <v>2335</v>
      </c>
      <c r="B698" s="8" t="s">
        <v>2336</v>
      </c>
      <c r="C698" s="3" t="str">
        <f>_xlfn.XLOOKUP(B698,'[1]daily break down'!$D:$D,'[1]daily break down'!$E:$E,"")</f>
        <v>Douala</v>
      </c>
      <c r="D698" s="1" t="s">
        <v>21</v>
      </c>
      <c r="E698" s="1" t="s">
        <v>36</v>
      </c>
      <c r="F698" s="3" t="s">
        <v>31</v>
      </c>
      <c r="G698" s="1" t="s">
        <v>32</v>
      </c>
      <c r="H698" s="34" t="str">
        <f>_xlfn.XLOOKUP(B698,[2]CALCULATION!$B:$B,[2]CALCULATION!$H:$H,"")</f>
        <v>ZTE</v>
      </c>
      <c r="I698" s="28">
        <v>0</v>
      </c>
      <c r="J698" s="28">
        <v>0</v>
      </c>
      <c r="K698" s="28">
        <v>0</v>
      </c>
      <c r="L698" s="28">
        <v>0</v>
      </c>
      <c r="M698" s="28">
        <v>0</v>
      </c>
      <c r="N698" s="28">
        <v>0</v>
      </c>
      <c r="O698" s="28">
        <v>0</v>
      </c>
      <c r="P698" s="28">
        <v>0</v>
      </c>
      <c r="Q698" s="28">
        <v>0</v>
      </c>
      <c r="R698" s="28">
        <v>0</v>
      </c>
      <c r="S698" s="94">
        <v>5.2902587655842916</v>
      </c>
      <c r="T698" s="94">
        <f>_xlfn.XLOOKUP(B698,'[3]Nur des jours'!$B:$B,'[3]Nur des jours'!$U:$U,"")</f>
        <v>0</v>
      </c>
      <c r="U698" s="94">
        <v>0</v>
      </c>
      <c r="V698" s="94">
        <v>0</v>
      </c>
      <c r="W698" s="94">
        <v>0</v>
      </c>
      <c r="X698" s="94">
        <v>0</v>
      </c>
      <c r="Y698" s="94">
        <v>0</v>
      </c>
      <c r="Z698" s="94">
        <v>0</v>
      </c>
      <c r="AA698" s="94">
        <v>5.5937047880764661</v>
      </c>
      <c r="AB698" s="94">
        <v>0</v>
      </c>
      <c r="AC698" s="94">
        <f>_xlfn.XLOOKUP(B698,'[3]Nur des jours'!$B:$B,'[3]Nur des jours'!$N:$N,"")</f>
        <v>0</v>
      </c>
      <c r="AD698" s="94">
        <v>0</v>
      </c>
      <c r="AE698" s="94">
        <v>0</v>
      </c>
      <c r="AF698" s="94">
        <v>0</v>
      </c>
      <c r="AG698" s="94">
        <v>0</v>
      </c>
      <c r="AH698" s="94">
        <v>0</v>
      </c>
      <c r="AI698" s="49" t="s">
        <v>5559</v>
      </c>
      <c r="AJ698" s="49"/>
      <c r="AK698" s="48" t="str" cm="1">
        <f t="array" ref="AK698">IFERROR(_xlfn.IFS(
AM698="MPR ISSUE","PDH",
AM698="BSS Hardware Issue","BSS",
AM698="Sites strategiques, MLL, Pylone, etc.","ENVTECH",
AM698="AKTIVCO DEFAUT GE &amp; POWER Cabinet","AKTIVCO",
AM698="AKTIVCO Coupure ENEO &amp; Baisse de tension","AKTIVCO GRID ONLY",
AM698="Coupure ENEO &amp; Baisse de tension","IHS GRID ONLY",
AM698="Defaut GE &amp; POWER Cabinet","IHS",
AM698="Sharing","Partners",
AM698="Sites strategiques &amp; DataCenter","SST &amp; DC",
AM698="Exclu","Exclu",
AM698="SAT","SAT",
AM698="SPARE-ISSUE","SPARE-ISSUE",
AM698="Fiber CAmtel","TRANS_FO_CAMTEL",
AM698="Fiber AOF","Fiber AOF",
AM698="Projet OCM (HUAWEI)","TRAVAUX-HUAWEI",
AM698="Projet OCM (NOKIA)","TRAVAUX-NOKIA",
AM698="ACCESS-ISSUE","ACCESS-ISSUE",
AM698="Projet OCM (ZTE, NOKIA, autres projets)","TRAVAUX OCM",
AM698="No root CAuse","No root cause",
AM698="ODU HS","PDH",
AM698="IP &amp; VLAN","PDH",
AM698="Warehouse HUAWEI","SPARE-ISSUE",
AM698="SPARE-HS","SPARE-ISSUE",
AM698="Power Telco","BSS",AM698="no impacts","no impacts"
),"")</f>
        <v>no impacts</v>
      </c>
      <c r="AL698" s="48" t="str" cm="1">
        <f t="array" ref="AL698">IFERROR(_xlfn.IFS(
AM698="MPR ISSUE","TX ISSUE",
AM698="BSS Hardware Issue","RAN ISSUE",
AM698="Sites strategiques, MLL, Pylone, etc.","ENVTECH",
AM698="AKTIVCO DEFAUT GE &amp; POWER Cabinet","POWER ISSUE",
AM698="AKTIVCO Coupure ENEO &amp; Baisse de tension","POWER ISSUE",
AM698="Coupure ENEO &amp; Baisse de tension","POWER ISSUE",
AM698="Defaut GE &amp; POWER Cabinet","POWER ISSUE",
AM698="Sharing","POWER ISSUE",
AM698="Sites strategiques &amp; DataCenter","POWER ISSUE",
AM698="Exclu","Exclu",
AM698="SAT","TX ISSUE",
AM698="SPARE-ISSUE","SPARE-ISSUE",
AM698="Fiber CAmtel","TX ISSUE",
AM698="Fiber AOF","TX ISSUE",
AM698="Projet OCM (HUAWEI)","TRAVAUX-HUAWEI",
AM698="Projet OCM (NOKIA)","TRAVAUX -NOKIA",
AM698="ACCESS-ISSUE","ACCESS-ISSUE",
AM698="Projet OCM (ZTE, NOKIA, autres projets)","TRAVAUX OCM",
AM698="No root CAuse","No root cause",
AM698="ODU HS","TX ISSUE",
AM698="IP &amp; VLAN","TX ISSUE",
AM698="Warehouse HUAWEI","SPARE-ISSUE",
AM698="SPARE-HS","SPARE-ISSUE",
AM698="Power Telco","RAN ISSUE",AM698="no impacts","no impacts"
),"")</f>
        <v>no impacts</v>
      </c>
      <c r="AM698" s="67" t="s">
        <v>5605</v>
      </c>
      <c r="AN698" s="48" t="str" cm="1">
        <f t="array" ref="AN698">IFERROR(_xlfn.IFS(
AM698="MPR ISSUE","ACTIVE",
AM698="BSS Hardware Issue","ACTIVE",
AM698="Sites strategiques, MLL, Pylone, etc.","PASSIVE",
AM698="AKTIVCO DEFAUT GE &amp; POWER Cabinet","PASSIVE",
AM698="AKTIVCO Coupure ENEO &amp; Baisse de tension","PASSIVE",
AM698="Coupure ENEO &amp; Baisse de tension","PASSIVE",
AM698="Defaut GE &amp; POWER Cabinet","PASSIVE",
AM698="Sharing","PASSIVE",
AM698="Sites strategiques &amp; DataCenter","PASSIVE",
AM698="Exclu","Exclu",
AM698="SAT","ACTIVE",
AM698="SPARE-ISSUE","SPARE-ISSUE",
AM698="Fiber CAmtel","ACTIVE",
AM698="Fiber AOF","ACTIVE",
AM698="Projet OCM (HUAWEI)","PLANNED WORKS",
AM698="Projet OCM (NOKIA)","PLANNED WORKS",
AM698="ACCESS-ISSUE","ACCESS-ISSUE",
AM698="Projet OCM (ZTE, NOKIA, autres projets)","PLANNED WORKS",
AM698="No root CAuse","No root cause",
AM698="ODU HS","ACTIVE",
AM698="IP &amp; VLAN","ACTIVE",
AM698="Warehouse HUAWEI","SPARE-ISSUE",
AM698="SPARE-HS","SPARE-ISSUE",
AM698="Power Telco","ACTIVE", AM698="no impacts","no impacts"
),"")</f>
        <v>no impacts</v>
      </c>
      <c r="AO698" s="93" t="s">
        <v>5537</v>
      </c>
      <c r="AP698" s="101" t="str">
        <f t="shared" si="26"/>
        <v>LIT_729</v>
      </c>
      <c r="AR698" s="17" t="s">
        <v>5537</v>
      </c>
      <c r="AS698" s="7" t="s">
        <v>5537</v>
      </c>
      <c r="AT698" s="6"/>
      <c r="AU698" s="7"/>
      <c r="AV698" s="3" t="s">
        <v>5537</v>
      </c>
      <c r="AW698" s="18" t="s">
        <v>5537</v>
      </c>
      <c r="AX698" s="18" t="s">
        <v>5537</v>
      </c>
      <c r="AY698" s="18" t="s">
        <v>5537</v>
      </c>
      <c r="AZ698" s="18" t="s">
        <v>5537</v>
      </c>
      <c r="BA698" s="18" t="s">
        <v>5537</v>
      </c>
      <c r="BB698" s="18" t="s">
        <v>5537</v>
      </c>
      <c r="BC698" s="18" t="s">
        <v>5537</v>
      </c>
      <c r="BD698" s="18" t="s">
        <v>5537</v>
      </c>
      <c r="BE698" s="18" t="s">
        <v>5537</v>
      </c>
      <c r="BF698" s="18" t="s">
        <v>5537</v>
      </c>
      <c r="BG698" s="18" t="s">
        <v>5537</v>
      </c>
      <c r="BH698" s="18" t="s">
        <v>5537</v>
      </c>
      <c r="BI698" s="9" t="s">
        <v>5537</v>
      </c>
      <c r="BJ698" s="14"/>
      <c r="BK698" s="14" t="s">
        <v>5537</v>
      </c>
      <c r="BL698" s="14" t="str">
        <f>_xlfn.XLOOKUP(B698,'[4]cell downs 18042026 17h'!$B:$B,'[4]cell downs 18042026 17h'!$B:$B,"")</f>
        <v/>
      </c>
      <c r="BM698" s="14" t="str">
        <f>_xlfn.XLOOKUP(B698,'[5]Cells Huawei 19042026 15h'!$B:$B,'[5]Cells Huawei 19042026 15h'!$B:$B,"")</f>
        <v/>
      </c>
      <c r="BN698" s="9" t="str">
        <f>_xlfn.XLOOKUP(B698,'[6]cells down 19042026 9H40'!$B:$B,'[6]cells down 19042026 9H40'!$B:$B,"")</f>
        <v/>
      </c>
      <c r="BO698" s="9" t="s">
        <v>5537</v>
      </c>
      <c r="BP698" s="9" t="s">
        <v>12</v>
      </c>
      <c r="BQ698" s="115"/>
    </row>
    <row r="699" spans="1:69" s="9" customFormat="1" x14ac:dyDescent="0.3">
      <c r="A699" s="1" t="s">
        <v>2366</v>
      </c>
      <c r="B699" s="8" t="s">
        <v>2367</v>
      </c>
      <c r="C699" s="3" t="str">
        <f>_xlfn.XLOOKUP(B699,'[1]daily break down'!$D:$D,'[1]daily break down'!$E:$E,"")</f>
        <v>Yaounde</v>
      </c>
      <c r="D699" s="1" t="s">
        <v>21</v>
      </c>
      <c r="E699" s="1" t="s">
        <v>36</v>
      </c>
      <c r="F699" s="3" t="s">
        <v>37</v>
      </c>
      <c r="G699" s="1" t="s">
        <v>38</v>
      </c>
      <c r="H699" s="34" t="str">
        <f>_xlfn.XLOOKUP(B699,[2]CALCULATION!$B:$B,[2]CALCULATION!$H:$H,"")</f>
        <v>ZTE</v>
      </c>
      <c r="I699" s="28">
        <v>0</v>
      </c>
      <c r="J699" s="28">
        <v>0</v>
      </c>
      <c r="K699" s="28">
        <v>0</v>
      </c>
      <c r="L699" s="28">
        <v>0</v>
      </c>
      <c r="M699" s="28">
        <v>0</v>
      </c>
      <c r="N699" s="28">
        <v>0</v>
      </c>
      <c r="O699" s="28">
        <v>0</v>
      </c>
      <c r="P699" s="28">
        <v>0</v>
      </c>
      <c r="Q699" s="28">
        <v>0</v>
      </c>
      <c r="R699" s="28">
        <v>0</v>
      </c>
      <c r="S699" s="94">
        <v>0</v>
      </c>
      <c r="T699" s="94">
        <f>_xlfn.XLOOKUP(B699,'[3]Nur des jours'!$B:$B,'[3]Nur des jours'!$U:$U,"")</f>
        <v>0</v>
      </c>
      <c r="U699" s="94">
        <v>0</v>
      </c>
      <c r="V699" s="94">
        <v>0</v>
      </c>
      <c r="W699" s="94">
        <v>0</v>
      </c>
      <c r="X699" s="94">
        <v>0</v>
      </c>
      <c r="Y699" s="94">
        <v>1.4514186734696788</v>
      </c>
      <c r="Z699" s="94">
        <v>0</v>
      </c>
      <c r="AA699" s="94">
        <v>0</v>
      </c>
      <c r="AB699" s="94">
        <v>0</v>
      </c>
      <c r="AC699" s="94">
        <f>_xlfn.XLOOKUP(B699,'[3]Nur des jours'!$B:$B,'[3]Nur des jours'!$N:$N,"")</f>
        <v>0</v>
      </c>
      <c r="AD699" s="94">
        <v>0</v>
      </c>
      <c r="AE699" s="94">
        <v>0</v>
      </c>
      <c r="AF699" s="94">
        <v>0</v>
      </c>
      <c r="AG699" s="94">
        <v>0</v>
      </c>
      <c r="AH699" s="94">
        <v>0</v>
      </c>
      <c r="AI699" s="49" t="s">
        <v>5559</v>
      </c>
      <c r="AJ699" s="49"/>
      <c r="AK699" s="48" t="str" cm="1">
        <f t="array" ref="AK699">IFERROR(_xlfn.IFS(
AM699="MPR ISSUE","PDH",
AM699="BSS Hardware Issue","BSS",
AM699="Sites strategiques, MLL, Pylone, etc.","ENVTECH",
AM699="AKTIVCO DEFAUT GE &amp; POWER Cabinet","AKTIVCO",
AM699="AKTIVCO Coupure ENEO &amp; Baisse de tension","AKTIVCO GRID ONLY",
AM699="Coupure ENEO &amp; Baisse de tension","IHS GRID ONLY",
AM699="Defaut GE &amp; POWER Cabinet","IHS",
AM699="Sharing","Partners",
AM699="Sites strategiques &amp; DataCenter","SST &amp; DC",
AM699="Exclu","Exclu",
AM699="SAT","SAT",
AM699="SPARE-ISSUE","SPARE-ISSUE",
AM699="Fiber CAmtel","TRANS_FO_CAMTEL",
AM699="Fiber AOF","Fiber AOF",
AM699="Projet OCM (HUAWEI)","TRAVAUX-HUAWEI",
AM699="Projet OCM (NOKIA)","TRAVAUX-NOKIA",
AM699="ACCESS-ISSUE","ACCESS-ISSUE",
AM699="Projet OCM (ZTE, NOKIA, autres projets)","TRAVAUX OCM",
AM699="No root CAuse","No root cause",
AM699="ODU HS","PDH",
AM699="IP &amp; VLAN","PDH",
AM699="Warehouse HUAWEI","SPARE-ISSUE",
AM699="SPARE-HS","SPARE-ISSUE",
AM699="Power Telco","BSS",AM699="no impacts","no impacts"
),"")</f>
        <v>no impacts</v>
      </c>
      <c r="AL699" s="48" t="str" cm="1">
        <f t="array" ref="AL699">IFERROR(_xlfn.IFS(
AM699="MPR ISSUE","TX ISSUE",
AM699="BSS Hardware Issue","RAN ISSUE",
AM699="Sites strategiques, MLL, Pylone, etc.","ENVTECH",
AM699="AKTIVCO DEFAUT GE &amp; POWER Cabinet","POWER ISSUE",
AM699="AKTIVCO Coupure ENEO &amp; Baisse de tension","POWER ISSUE",
AM699="Coupure ENEO &amp; Baisse de tension","POWER ISSUE",
AM699="Defaut GE &amp; POWER Cabinet","POWER ISSUE",
AM699="Sharing","POWER ISSUE",
AM699="Sites strategiques &amp; DataCenter","POWER ISSUE",
AM699="Exclu","Exclu",
AM699="SAT","TX ISSUE",
AM699="SPARE-ISSUE","SPARE-ISSUE",
AM699="Fiber CAmtel","TX ISSUE",
AM699="Fiber AOF","TX ISSUE",
AM699="Projet OCM (HUAWEI)","TRAVAUX-HUAWEI",
AM699="Projet OCM (NOKIA)","TRAVAUX -NOKIA",
AM699="ACCESS-ISSUE","ACCESS-ISSUE",
AM699="Projet OCM (ZTE, NOKIA, autres projets)","TRAVAUX OCM",
AM699="No root CAuse","No root cause",
AM699="ODU HS","TX ISSUE",
AM699="IP &amp; VLAN","TX ISSUE",
AM699="Warehouse HUAWEI","SPARE-ISSUE",
AM699="SPARE-HS","SPARE-ISSUE",
AM699="Power Telco","RAN ISSUE",AM699="no impacts","no impacts"
),"")</f>
        <v>no impacts</v>
      </c>
      <c r="AM699" s="67" t="s">
        <v>5605</v>
      </c>
      <c r="AN699" s="48" t="str" cm="1">
        <f t="array" ref="AN699">IFERROR(_xlfn.IFS(
AM699="MPR ISSUE","ACTIVE",
AM699="BSS Hardware Issue","ACTIVE",
AM699="Sites strategiques, MLL, Pylone, etc.","PASSIVE",
AM699="AKTIVCO DEFAUT GE &amp; POWER Cabinet","PASSIVE",
AM699="AKTIVCO Coupure ENEO &amp; Baisse de tension","PASSIVE",
AM699="Coupure ENEO &amp; Baisse de tension","PASSIVE",
AM699="Defaut GE &amp; POWER Cabinet","PASSIVE",
AM699="Sharing","PASSIVE",
AM699="Sites strategiques &amp; DataCenter","PASSIVE",
AM699="Exclu","Exclu",
AM699="SAT","ACTIVE",
AM699="SPARE-ISSUE","SPARE-ISSUE",
AM699="Fiber CAmtel","ACTIVE",
AM699="Fiber AOF","ACTIVE",
AM699="Projet OCM (HUAWEI)","PLANNED WORKS",
AM699="Projet OCM (NOKIA)","PLANNED WORKS",
AM699="ACCESS-ISSUE","ACCESS-ISSUE",
AM699="Projet OCM (ZTE, NOKIA, autres projets)","PLANNED WORKS",
AM699="No root CAuse","No root cause",
AM699="ODU HS","ACTIVE",
AM699="IP &amp; VLAN","ACTIVE",
AM699="Warehouse HUAWEI","SPARE-ISSUE",
AM699="SPARE-HS","SPARE-ISSUE",
AM699="Power Telco","ACTIVE", AM699="no impacts","no impacts"
),"")</f>
        <v>no impacts</v>
      </c>
      <c r="AO699" s="93" t="s">
        <v>5537</v>
      </c>
      <c r="AP699" s="101" t="str">
        <f t="shared" si="26"/>
        <v>CTR_646</v>
      </c>
      <c r="AR699" s="17" t="s">
        <v>5537</v>
      </c>
      <c r="AS699" s="7" t="s">
        <v>5537</v>
      </c>
      <c r="AT699" s="6"/>
      <c r="AU699" s="7"/>
      <c r="AV699" s="3" t="s">
        <v>5537</v>
      </c>
      <c r="AW699" s="18" t="s">
        <v>5537</v>
      </c>
      <c r="AX699" s="18" t="s">
        <v>5537</v>
      </c>
      <c r="AY699" s="18" t="s">
        <v>5537</v>
      </c>
      <c r="AZ699" s="18" t="s">
        <v>5537</v>
      </c>
      <c r="BA699" s="18" t="s">
        <v>5537</v>
      </c>
      <c r="BB699" s="18" t="s">
        <v>5537</v>
      </c>
      <c r="BC699" s="18" t="s">
        <v>5537</v>
      </c>
      <c r="BD699" s="18" t="s">
        <v>5537</v>
      </c>
      <c r="BE699" s="18" t="s">
        <v>5537</v>
      </c>
      <c r="BF699" s="18" t="s">
        <v>5537</v>
      </c>
      <c r="BG699" s="18" t="s">
        <v>5537</v>
      </c>
      <c r="BH699" s="18" t="s">
        <v>5537</v>
      </c>
      <c r="BI699" s="9" t="s">
        <v>5537</v>
      </c>
      <c r="BJ699" s="14"/>
      <c r="BK699" s="14" t="s">
        <v>5537</v>
      </c>
      <c r="BL699" s="14" t="str">
        <f>_xlfn.XLOOKUP(B699,'[4]cell downs 18042026 17h'!$B:$B,'[4]cell downs 18042026 17h'!$B:$B,"")</f>
        <v/>
      </c>
      <c r="BM699" s="14" t="str">
        <f>_xlfn.XLOOKUP(B699,'[5]Cells Huawei 19042026 15h'!$B:$B,'[5]Cells Huawei 19042026 15h'!$B:$B,"")</f>
        <v/>
      </c>
      <c r="BN699" s="9" t="str">
        <f>_xlfn.XLOOKUP(B699,'[6]cells down 19042026 9H40'!$B:$B,'[6]cells down 19042026 9H40'!$B:$B,"")</f>
        <v/>
      </c>
      <c r="BO699" s="9" t="s">
        <v>5537</v>
      </c>
      <c r="BP699" s="9" t="s">
        <v>318</v>
      </c>
      <c r="BQ699" s="115"/>
    </row>
    <row r="700" spans="1:69" s="9" customFormat="1" x14ac:dyDescent="0.3">
      <c r="A700" s="1" t="s">
        <v>496</v>
      </c>
      <c r="B700" s="8" t="s">
        <v>497</v>
      </c>
      <c r="C700" s="3" t="str">
        <f>_xlfn.XLOOKUP(B700,'[1]daily break down'!$D:$D,'[1]daily break down'!$E:$E,"")</f>
        <v>SUD-OUEST</v>
      </c>
      <c r="D700" s="1" t="s">
        <v>21</v>
      </c>
      <c r="E700" s="1" t="s">
        <v>22</v>
      </c>
      <c r="F700" s="3" t="s">
        <v>13</v>
      </c>
      <c r="G700" s="1" t="s">
        <v>14</v>
      </c>
      <c r="H700" s="32" t="str">
        <f>_xlfn.XLOOKUP(B700,[2]CALCULATION!$B:$B,[2]CALCULATION!$H:$H,"")</f>
        <v>Huawei</v>
      </c>
      <c r="I700" s="28">
        <v>4.2103091033093349</v>
      </c>
      <c r="J700" s="28">
        <v>1.8048742555638311</v>
      </c>
      <c r="K700" s="28">
        <v>0</v>
      </c>
      <c r="L700" s="28">
        <v>2.8289109473137519</v>
      </c>
      <c r="M700" s="28">
        <v>4.2322819197963666</v>
      </c>
      <c r="N700" s="28">
        <v>2.8563591328442235</v>
      </c>
      <c r="O700" s="28">
        <v>0.83134650560877554</v>
      </c>
      <c r="P700" s="28">
        <v>1.8698474458741039</v>
      </c>
      <c r="Q700" s="28">
        <v>6.1185733078791094</v>
      </c>
      <c r="R700" s="28">
        <v>7.8626656165372548</v>
      </c>
      <c r="S700" s="94">
        <v>0</v>
      </c>
      <c r="T700" s="94">
        <f>_xlfn.XLOOKUP(B700,'[3]Nur des jours'!$B:$B,'[3]Nur des jours'!$U:$U,"")</f>
        <v>0.89086216195392554</v>
      </c>
      <c r="U700" s="94">
        <v>7.4907328933062805E-3</v>
      </c>
      <c r="V700" s="94">
        <v>0</v>
      </c>
      <c r="W700" s="94">
        <v>0.89086216195392554</v>
      </c>
      <c r="X700" s="94">
        <v>16.849030342462036</v>
      </c>
      <c r="Y700" s="94">
        <v>10.473649741890748</v>
      </c>
      <c r="Z700" s="94">
        <v>0</v>
      </c>
      <c r="AA700" s="94">
        <v>1.3861957920629622</v>
      </c>
      <c r="AB700" s="94">
        <v>0</v>
      </c>
      <c r="AC700" s="94">
        <f>_xlfn.XLOOKUP(B700,'[3]Nur des jours'!$B:$B,'[3]Nur des jours'!$N:$N,"")</f>
        <v>0</v>
      </c>
      <c r="AD700" s="94">
        <v>0</v>
      </c>
      <c r="AE700" s="94">
        <v>0</v>
      </c>
      <c r="AF700" s="94">
        <v>0</v>
      </c>
      <c r="AG700" s="94">
        <v>0</v>
      </c>
      <c r="AH700" s="94">
        <v>0</v>
      </c>
      <c r="AI700" s="49" t="s">
        <v>5559</v>
      </c>
      <c r="AJ700" s="49"/>
      <c r="AK700" s="48" t="str" cm="1">
        <f t="array" ref="AK700">IFERROR(_xlfn.IFS(
AM700="MPR ISSUE","PDH",
AM700="BSS Hardware Issue","BSS",
AM700="Sites strategiques, MLL, Pylone, etc.","ENVTECH",
AM700="AKTIVCO DEFAUT GE &amp; POWER Cabinet","AKTIVCO",
AM700="AKTIVCO Coupure ENEO &amp; Baisse de tension","AKTIVCO GRID ONLY",
AM700="Coupure ENEO &amp; Baisse de tension","IHS GRID ONLY",
AM700="Defaut GE &amp; POWER Cabinet","IHS",
AM700="Sharing","Partners",
AM700="Sites strategiques &amp; DataCenter","SST &amp; DC",
AM700="Exclu","Exclu",
AM700="SAT","SAT",
AM700="SPARE-ISSUE","SPARE-ISSUE",
AM700="Fiber CAmtel","TRANS_FO_CAMTEL",
AM700="Fiber AOF","Fiber AOF",
AM700="Projet OCM (HUAWEI)","TRAVAUX-HUAWEI",
AM700="Projet OCM (NOKIA)","TRAVAUX-NOKIA",
AM700="ACCESS-ISSUE","ACCESS-ISSUE",
AM700="Projet OCM (ZTE, NOKIA, autres projets)","TRAVAUX OCM",
AM700="No root CAuse","No root cause",
AM700="ODU HS","PDH",
AM700="IP &amp; VLAN","PDH",
AM700="Warehouse HUAWEI","SPARE-ISSUE",
AM700="SPARE-HS","SPARE-ISSUE",
AM700="Power Telco","BSS",AM700="no impacts","no impacts"
),"")</f>
        <v>no impacts</v>
      </c>
      <c r="AL700" s="48" t="str" cm="1">
        <f t="array" ref="AL700">IFERROR(_xlfn.IFS(
AM700="MPR ISSUE","TX ISSUE",
AM700="BSS Hardware Issue","RAN ISSUE",
AM700="Sites strategiques, MLL, Pylone, etc.","ENVTECH",
AM700="AKTIVCO DEFAUT GE &amp; POWER Cabinet","POWER ISSUE",
AM700="AKTIVCO Coupure ENEO &amp; Baisse de tension","POWER ISSUE",
AM700="Coupure ENEO &amp; Baisse de tension","POWER ISSUE",
AM700="Defaut GE &amp; POWER Cabinet","POWER ISSUE",
AM700="Sharing","POWER ISSUE",
AM700="Sites strategiques &amp; DataCenter","POWER ISSUE",
AM700="Exclu","Exclu",
AM700="SAT","TX ISSUE",
AM700="SPARE-ISSUE","SPARE-ISSUE",
AM700="Fiber CAmtel","TX ISSUE",
AM700="Fiber AOF","TX ISSUE",
AM700="Projet OCM (HUAWEI)","TRAVAUX-HUAWEI",
AM700="Projet OCM (NOKIA)","TRAVAUX -NOKIA",
AM700="ACCESS-ISSUE","ACCESS-ISSUE",
AM700="Projet OCM (ZTE, NOKIA, autres projets)","TRAVAUX OCM",
AM700="No root CAuse","No root cause",
AM700="ODU HS","TX ISSUE",
AM700="IP &amp; VLAN","TX ISSUE",
AM700="Warehouse HUAWEI","SPARE-ISSUE",
AM700="SPARE-HS","SPARE-ISSUE",
AM700="Power Telco","RAN ISSUE",AM700="no impacts","no impacts"
),"")</f>
        <v>no impacts</v>
      </c>
      <c r="AM700" s="67" t="s">
        <v>5605</v>
      </c>
      <c r="AN700" s="48" t="str" cm="1">
        <f t="array" ref="AN700">IFERROR(_xlfn.IFS(
AM700="MPR ISSUE","ACTIVE",
AM700="BSS Hardware Issue","ACTIVE",
AM700="Sites strategiques, MLL, Pylone, etc.","PASSIVE",
AM700="AKTIVCO DEFAUT GE &amp; POWER Cabinet","PASSIVE",
AM700="AKTIVCO Coupure ENEO &amp; Baisse de tension","PASSIVE",
AM700="Coupure ENEO &amp; Baisse de tension","PASSIVE",
AM700="Defaut GE &amp; POWER Cabinet","PASSIVE",
AM700="Sharing","PASSIVE",
AM700="Sites strategiques &amp; DataCenter","PASSIVE",
AM700="Exclu","Exclu",
AM700="SAT","ACTIVE",
AM700="SPARE-ISSUE","SPARE-ISSUE",
AM700="Fiber CAmtel","ACTIVE",
AM700="Fiber AOF","ACTIVE",
AM700="Projet OCM (HUAWEI)","PLANNED WORKS",
AM700="Projet OCM (NOKIA)","PLANNED WORKS",
AM700="ACCESS-ISSUE","ACCESS-ISSUE",
AM700="Projet OCM (ZTE, NOKIA, autres projets)","PLANNED WORKS",
AM700="No root CAuse","No root cause",
AM700="ODU HS","ACTIVE",
AM700="IP &amp; VLAN","ACTIVE",
AM700="Warehouse HUAWEI","SPARE-ISSUE",
AM700="SPARE-HS","SPARE-ISSUE",
AM700="Power Telco","ACTIVE", AM700="no impacts","no impacts"
),"")</f>
        <v>no impacts</v>
      </c>
      <c r="AO700" s="93" t="s">
        <v>5537</v>
      </c>
      <c r="AP700" s="101" t="str">
        <f t="shared" si="26"/>
        <v>SUO_241</v>
      </c>
      <c r="AR700" s="17" t="s">
        <v>5537</v>
      </c>
      <c r="AS700" s="7" t="s">
        <v>5537</v>
      </c>
      <c r="AT700" s="6"/>
      <c r="AU700" s="7"/>
      <c r="AV700" s="3" t="s">
        <v>5537</v>
      </c>
      <c r="AW700" s="18" t="s">
        <v>5537</v>
      </c>
      <c r="AX700" s="18" t="s">
        <v>5537</v>
      </c>
      <c r="AY700" s="18" t="s">
        <v>5537</v>
      </c>
      <c r="AZ700" s="18" t="s">
        <v>5537</v>
      </c>
      <c r="BA700" s="18" t="s">
        <v>5537</v>
      </c>
      <c r="BB700" s="18" t="s">
        <v>5537</v>
      </c>
      <c r="BC700" s="18" t="s">
        <v>5537</v>
      </c>
      <c r="BD700" s="18" t="s">
        <v>5537</v>
      </c>
      <c r="BE700" s="18" t="s">
        <v>5537</v>
      </c>
      <c r="BF700" s="18" t="s">
        <v>5537</v>
      </c>
      <c r="BG700" s="18" t="s">
        <v>5537</v>
      </c>
      <c r="BH700" s="18" t="s">
        <v>5537</v>
      </c>
      <c r="BI700" s="9" t="s">
        <v>5537</v>
      </c>
      <c r="BJ700" s="14"/>
      <c r="BK700" s="14" t="s">
        <v>5537</v>
      </c>
      <c r="BL700" s="14" t="str">
        <f>_xlfn.XLOOKUP(B700,'[4]cell downs 18042026 17h'!$B:$B,'[4]cell downs 18042026 17h'!$B:$B,"")</f>
        <v/>
      </c>
      <c r="BM700" s="14" t="str">
        <f>_xlfn.XLOOKUP(B700,'[5]Cells Huawei 19042026 15h'!$B:$B,'[5]Cells Huawei 19042026 15h'!$B:$B,"")</f>
        <v/>
      </c>
      <c r="BN700" s="9" t="str">
        <f>_xlfn.XLOOKUP(B700,'[6]cells down 19042026 9H40'!$B:$B,'[6]cells down 19042026 9H40'!$B:$B,"")</f>
        <v/>
      </c>
      <c r="BO700" s="9" t="s">
        <v>5537</v>
      </c>
      <c r="BP700" s="9" t="s">
        <v>594</v>
      </c>
      <c r="BQ700" s="115"/>
    </row>
    <row r="701" spans="1:69" s="9" customFormat="1" x14ac:dyDescent="0.3">
      <c r="A701" s="1" t="s">
        <v>3155</v>
      </c>
      <c r="B701" s="1" t="s">
        <v>3156</v>
      </c>
      <c r="C701" s="3" t="str">
        <f>_xlfn.XLOOKUP(B701,'[1]daily break down'!$D:$D,'[1]daily break down'!$E:$E,"")</f>
        <v>Douala</v>
      </c>
      <c r="D701" s="1" t="s">
        <v>21</v>
      </c>
      <c r="E701" s="1" t="s">
        <v>12</v>
      </c>
      <c r="F701" s="3" t="s">
        <v>31</v>
      </c>
      <c r="G701" s="1" t="s">
        <v>32</v>
      </c>
      <c r="H701" s="34" t="str">
        <f>_xlfn.XLOOKUP(B701,[2]CALCULATION!$B:$B,[2]CALCULATION!$H:$H,"")</f>
        <v>ZTE</v>
      </c>
      <c r="I701" s="28">
        <v>0</v>
      </c>
      <c r="J701" s="28">
        <v>31.170865757505716</v>
      </c>
      <c r="K701" s="28">
        <v>53.219071120585099</v>
      </c>
      <c r="L701" s="28">
        <v>22.29885955375207</v>
      </c>
      <c r="M701" s="28">
        <v>49.418023559425087</v>
      </c>
      <c r="N701" s="28">
        <v>20.376006255118671</v>
      </c>
      <c r="O701" s="28">
        <v>0</v>
      </c>
      <c r="P701" s="28">
        <v>0</v>
      </c>
      <c r="Q701" s="28">
        <v>12.850976506208037</v>
      </c>
      <c r="R701" s="28">
        <v>0</v>
      </c>
      <c r="S701" s="94">
        <v>0</v>
      </c>
      <c r="T701" s="94">
        <f>_xlfn.XLOOKUP(B701,'[3]Nur des jours'!$B:$B,'[3]Nur des jours'!$U:$U,"")</f>
        <v>0</v>
      </c>
      <c r="U701" s="94">
        <v>0</v>
      </c>
      <c r="V701" s="94">
        <v>0</v>
      </c>
      <c r="W701" s="94">
        <v>0</v>
      </c>
      <c r="X701" s="94">
        <v>0</v>
      </c>
      <c r="Y701" s="94">
        <v>0</v>
      </c>
      <c r="Z701" s="94">
        <v>0</v>
      </c>
      <c r="AA701" s="94">
        <v>0</v>
      </c>
      <c r="AB701" s="94">
        <v>0</v>
      </c>
      <c r="AC701" s="94">
        <f>_xlfn.XLOOKUP(B701,'[3]Nur des jours'!$B:$B,'[3]Nur des jours'!$N:$N,"")</f>
        <v>0</v>
      </c>
      <c r="AD701" s="94">
        <v>0</v>
      </c>
      <c r="AE701" s="94">
        <v>0</v>
      </c>
      <c r="AF701" s="94">
        <v>0</v>
      </c>
      <c r="AG701" s="94">
        <v>0</v>
      </c>
      <c r="AH701" s="94">
        <v>0</v>
      </c>
      <c r="AI701" s="49" t="s">
        <v>5559</v>
      </c>
      <c r="AJ701" s="49"/>
      <c r="AK701" s="48" t="str" cm="1">
        <f t="array" ref="AK701">IFERROR(_xlfn.IFS(
AM701="MPR ISSUE","PDH",
AM701="BSS Hardware Issue","BSS",
AM701="Sites strategiques, MLL, Pylone, etc.","ENVTECH",
AM701="AKTIVCO DEFAUT GE &amp; POWER Cabinet","AKTIVCO",
AM701="AKTIVCO Coupure ENEO &amp; Baisse de tension","AKTIVCO GRID ONLY",
AM701="Coupure ENEO &amp; Baisse de tension","IHS GRID ONLY",
AM701="Defaut GE &amp; POWER Cabinet","IHS",
AM701="Sharing","Partners",
AM701="Sites strategiques &amp; DataCenter","SST &amp; DC",
AM701="Exclu","Exclu",
AM701="SAT","SAT",
AM701="SPARE-ISSUE","SPARE-ISSUE",
AM701="Fiber CAmtel","TRANS_FO_CAMTEL",
AM701="Fiber AOF","Fiber AOF",
AM701="Projet OCM (HUAWEI)","TRAVAUX-HUAWEI",
AM701="Projet OCM (NOKIA)","TRAVAUX-NOKIA",
AM701="ACCESS-ISSUE","ACCESS-ISSUE",
AM701="Projet OCM (ZTE, NOKIA, autres projets)","TRAVAUX OCM",
AM701="No root CAuse","No root cause",
AM701="ODU HS","PDH",
AM701="IP &amp; VLAN","PDH",
AM701="Warehouse HUAWEI","SPARE-ISSUE",
AM701="SPARE-HS","SPARE-ISSUE",
AM701="Power Telco","BSS",AM701="no impacts","no impacts"
),"")</f>
        <v>no impacts</v>
      </c>
      <c r="AL701" s="48" t="str" cm="1">
        <f t="array" ref="AL701">IFERROR(_xlfn.IFS(
AM701="MPR ISSUE","TX ISSUE",
AM701="BSS Hardware Issue","RAN ISSUE",
AM701="Sites strategiques, MLL, Pylone, etc.","ENVTECH",
AM701="AKTIVCO DEFAUT GE &amp; POWER Cabinet","POWER ISSUE",
AM701="AKTIVCO Coupure ENEO &amp; Baisse de tension","POWER ISSUE",
AM701="Coupure ENEO &amp; Baisse de tension","POWER ISSUE",
AM701="Defaut GE &amp; POWER Cabinet","POWER ISSUE",
AM701="Sharing","POWER ISSUE",
AM701="Sites strategiques &amp; DataCenter","POWER ISSUE",
AM701="Exclu","Exclu",
AM701="SAT","TX ISSUE",
AM701="SPARE-ISSUE","SPARE-ISSUE",
AM701="Fiber CAmtel","TX ISSUE",
AM701="Fiber AOF","TX ISSUE",
AM701="Projet OCM (HUAWEI)","TRAVAUX-HUAWEI",
AM701="Projet OCM (NOKIA)","TRAVAUX -NOKIA",
AM701="ACCESS-ISSUE","ACCESS-ISSUE",
AM701="Projet OCM (ZTE, NOKIA, autres projets)","TRAVAUX OCM",
AM701="No root CAuse","No root cause",
AM701="ODU HS","TX ISSUE",
AM701="IP &amp; VLAN","TX ISSUE",
AM701="Warehouse HUAWEI","SPARE-ISSUE",
AM701="SPARE-HS","SPARE-ISSUE",
AM701="Power Telco","RAN ISSUE",AM701="no impacts","no impacts"
),"")</f>
        <v>no impacts</v>
      </c>
      <c r="AM701" s="67" t="s">
        <v>5605</v>
      </c>
      <c r="AN701" s="48" t="str" cm="1">
        <f t="array" ref="AN701">IFERROR(_xlfn.IFS(
AM701="MPR ISSUE","ACTIVE",
AM701="BSS Hardware Issue","ACTIVE",
AM701="Sites strategiques, MLL, Pylone, etc.","PASSIVE",
AM701="AKTIVCO DEFAUT GE &amp; POWER Cabinet","PASSIVE",
AM701="AKTIVCO Coupure ENEO &amp; Baisse de tension","PASSIVE",
AM701="Coupure ENEO &amp; Baisse de tension","PASSIVE",
AM701="Defaut GE &amp; POWER Cabinet","PASSIVE",
AM701="Sharing","PASSIVE",
AM701="Sites strategiques &amp; DataCenter","PASSIVE",
AM701="Exclu","Exclu",
AM701="SAT","ACTIVE",
AM701="SPARE-ISSUE","SPARE-ISSUE",
AM701="Fiber CAmtel","ACTIVE",
AM701="Fiber AOF","ACTIVE",
AM701="Projet OCM (HUAWEI)","PLANNED WORKS",
AM701="Projet OCM (NOKIA)","PLANNED WORKS",
AM701="ACCESS-ISSUE","ACCESS-ISSUE",
AM701="Projet OCM (ZTE, NOKIA, autres projets)","PLANNED WORKS",
AM701="No root CAuse","No root cause",
AM701="ODU HS","ACTIVE",
AM701="IP &amp; VLAN","ACTIVE",
AM701="Warehouse HUAWEI","SPARE-ISSUE",
AM701="SPARE-HS","SPARE-ISSUE",
AM701="Power Telco","ACTIVE", AM701="no impacts","no impacts"
),"")</f>
        <v>no impacts</v>
      </c>
      <c r="AO701" s="93" t="s">
        <v>5537</v>
      </c>
      <c r="AP701" s="101" t="str">
        <f t="shared" si="26"/>
        <v>LIT_371</v>
      </c>
      <c r="AR701" s="17" t="s">
        <v>5537</v>
      </c>
      <c r="AS701" s="7" t="s">
        <v>5537</v>
      </c>
      <c r="AT701" s="6"/>
      <c r="AU701" s="7"/>
      <c r="AV701" s="3" t="s">
        <v>5537</v>
      </c>
      <c r="AW701" s="18" t="s">
        <v>5537</v>
      </c>
      <c r="AX701" s="18" t="s">
        <v>5537</v>
      </c>
      <c r="AY701" s="18" t="s">
        <v>5537</v>
      </c>
      <c r="AZ701" s="18" t="s">
        <v>5537</v>
      </c>
      <c r="BA701" s="18" t="s">
        <v>5537</v>
      </c>
      <c r="BB701" s="18" t="s">
        <v>5537</v>
      </c>
      <c r="BC701" s="18" t="s">
        <v>5537</v>
      </c>
      <c r="BD701" s="18" t="s">
        <v>5537</v>
      </c>
      <c r="BE701" s="18" t="s">
        <v>5537</v>
      </c>
      <c r="BF701" s="18" t="s">
        <v>5537</v>
      </c>
      <c r="BG701" s="18" t="s">
        <v>5537</v>
      </c>
      <c r="BH701" s="18" t="s">
        <v>5537</v>
      </c>
      <c r="BI701" s="9" t="s">
        <v>5537</v>
      </c>
      <c r="BJ701" s="14"/>
      <c r="BK701" s="14" t="s">
        <v>5537</v>
      </c>
      <c r="BL701" s="14" t="str">
        <f>_xlfn.XLOOKUP(B701,'[4]cell downs 18042026 17h'!$B:$B,'[4]cell downs 18042026 17h'!$B:$B,"")</f>
        <v/>
      </c>
      <c r="BM701" s="14" t="str">
        <f>_xlfn.XLOOKUP(B701,'[5]Cells Huawei 19042026 15h'!$B:$B,'[5]Cells Huawei 19042026 15h'!$B:$B,"")</f>
        <v/>
      </c>
      <c r="BN701" s="9" t="str">
        <f>_xlfn.XLOOKUP(B701,'[6]cells down 19042026 9H40'!$B:$B,'[6]cells down 19042026 9H40'!$B:$B,"")</f>
        <v/>
      </c>
      <c r="BO701" s="9" t="s">
        <v>5537</v>
      </c>
      <c r="BP701" s="9" t="s">
        <v>1129</v>
      </c>
      <c r="BQ701" s="115"/>
    </row>
    <row r="702" spans="1:69" s="9" customFormat="1" x14ac:dyDescent="0.3">
      <c r="A702" s="1" t="s">
        <v>3343</v>
      </c>
      <c r="B702" s="8" t="s">
        <v>3344</v>
      </c>
      <c r="C702" s="3" t="str">
        <f>_xlfn.XLOOKUP(B702,'[1]daily break down'!$D:$D,'[1]daily break down'!$E:$E,"")</f>
        <v>Yaounde</v>
      </c>
      <c r="D702" s="1" t="s">
        <v>21</v>
      </c>
      <c r="E702" s="1" t="s">
        <v>36</v>
      </c>
      <c r="F702" s="3" t="s">
        <v>37</v>
      </c>
      <c r="G702" s="1" t="s">
        <v>38</v>
      </c>
      <c r="H702" s="34" t="str">
        <f>_xlfn.XLOOKUP(B702,[2]CALCULATION!$B:$B,[2]CALCULATION!$H:$H,"")</f>
        <v>ZTE</v>
      </c>
      <c r="I702" s="28">
        <v>1.1765622815202907</v>
      </c>
      <c r="J702" s="28">
        <v>2.7196532575413839</v>
      </c>
      <c r="K702" s="28">
        <v>1.5767279337277011</v>
      </c>
      <c r="L702" s="28">
        <v>0</v>
      </c>
      <c r="M702" s="28">
        <v>1.1134617744333453</v>
      </c>
      <c r="N702" s="28">
        <v>2.1990651565348997E-2</v>
      </c>
      <c r="O702" s="28">
        <v>0</v>
      </c>
      <c r="P702" s="28">
        <v>1.5674893631592912</v>
      </c>
      <c r="Q702" s="28">
        <v>4.1260740284162765</v>
      </c>
      <c r="R702" s="28">
        <v>1.0447075475197836</v>
      </c>
      <c r="S702" s="94">
        <v>5.5444978069987698</v>
      </c>
      <c r="T702" s="94">
        <f>_xlfn.XLOOKUP(B702,'[3]Nur des jours'!$B:$B,'[3]Nur des jours'!$U:$U,"")</f>
        <v>0</v>
      </c>
      <c r="U702" s="94">
        <v>2.0945872677516078</v>
      </c>
      <c r="V702" s="94">
        <v>2.5340435974922477</v>
      </c>
      <c r="W702" s="94">
        <v>0</v>
      </c>
      <c r="X702" s="94">
        <v>1.9838314314005787</v>
      </c>
      <c r="Y702" s="94">
        <v>0</v>
      </c>
      <c r="Z702" s="94">
        <v>2.1787866724880365</v>
      </c>
      <c r="AA702" s="94">
        <v>0</v>
      </c>
      <c r="AB702" s="94">
        <v>0</v>
      </c>
      <c r="AC702" s="94">
        <f>_xlfn.XLOOKUP(B702,'[3]Nur des jours'!$B:$B,'[3]Nur des jours'!$N:$N,"")</f>
        <v>0</v>
      </c>
      <c r="AD702" s="94">
        <v>0</v>
      </c>
      <c r="AE702" s="94">
        <v>0</v>
      </c>
      <c r="AF702" s="94">
        <v>0</v>
      </c>
      <c r="AG702" s="94">
        <v>0</v>
      </c>
      <c r="AH702" s="94">
        <v>0</v>
      </c>
      <c r="AI702" s="49" t="s">
        <v>5559</v>
      </c>
      <c r="AJ702" s="49"/>
      <c r="AK702" s="48" t="str" cm="1">
        <f t="array" ref="AK702">IFERROR(_xlfn.IFS(
AM702="MPR ISSUE","PDH",
AM702="BSS Hardware Issue","BSS",
AM702="Sites strategiques, MLL, Pylone, etc.","ENVTECH",
AM702="AKTIVCO DEFAUT GE &amp; POWER Cabinet","AKTIVCO",
AM702="AKTIVCO Coupure ENEO &amp; Baisse de tension","AKTIVCO GRID ONLY",
AM702="Coupure ENEO &amp; Baisse de tension","IHS GRID ONLY",
AM702="Defaut GE &amp; POWER Cabinet","IHS",
AM702="Sharing","Partners",
AM702="Sites strategiques &amp; DataCenter","SST &amp; DC",
AM702="Exclu","Exclu",
AM702="SAT","SAT",
AM702="SPARE-ISSUE","SPARE-ISSUE",
AM702="Fiber CAmtel","TRANS_FO_CAMTEL",
AM702="Fiber AOF","Fiber AOF",
AM702="Projet OCM (HUAWEI)","TRAVAUX-HUAWEI",
AM702="Projet OCM (NOKIA)","TRAVAUX-NOKIA",
AM702="ACCESS-ISSUE","ACCESS-ISSUE",
AM702="Projet OCM (ZTE, NOKIA, autres projets)","TRAVAUX OCM",
AM702="No root CAuse","No root cause",
AM702="ODU HS","PDH",
AM702="IP &amp; VLAN","PDH",
AM702="Warehouse HUAWEI","SPARE-ISSUE",
AM702="SPARE-HS","SPARE-ISSUE",
AM702="Power Telco","BSS",AM702="no impacts","no impacts"
),"")</f>
        <v>no impacts</v>
      </c>
      <c r="AL702" s="48" t="str" cm="1">
        <f t="array" ref="AL702">IFERROR(_xlfn.IFS(
AM702="MPR ISSUE","TX ISSUE",
AM702="BSS Hardware Issue","RAN ISSUE",
AM702="Sites strategiques, MLL, Pylone, etc.","ENVTECH",
AM702="AKTIVCO DEFAUT GE &amp; POWER Cabinet","POWER ISSUE",
AM702="AKTIVCO Coupure ENEO &amp; Baisse de tension","POWER ISSUE",
AM702="Coupure ENEO &amp; Baisse de tension","POWER ISSUE",
AM702="Defaut GE &amp; POWER Cabinet","POWER ISSUE",
AM702="Sharing","POWER ISSUE",
AM702="Sites strategiques &amp; DataCenter","POWER ISSUE",
AM702="Exclu","Exclu",
AM702="SAT","TX ISSUE",
AM702="SPARE-ISSUE","SPARE-ISSUE",
AM702="Fiber CAmtel","TX ISSUE",
AM702="Fiber AOF","TX ISSUE",
AM702="Projet OCM (HUAWEI)","TRAVAUX-HUAWEI",
AM702="Projet OCM (NOKIA)","TRAVAUX -NOKIA",
AM702="ACCESS-ISSUE","ACCESS-ISSUE",
AM702="Projet OCM (ZTE, NOKIA, autres projets)","TRAVAUX OCM",
AM702="No root CAuse","No root cause",
AM702="ODU HS","TX ISSUE",
AM702="IP &amp; VLAN","TX ISSUE",
AM702="Warehouse HUAWEI","SPARE-ISSUE",
AM702="SPARE-HS","SPARE-ISSUE",
AM702="Power Telco","RAN ISSUE",AM702="no impacts","no impacts"
),"")</f>
        <v>no impacts</v>
      </c>
      <c r="AM702" s="67" t="s">
        <v>5605</v>
      </c>
      <c r="AN702" s="48" t="str" cm="1">
        <f t="array" ref="AN702">IFERROR(_xlfn.IFS(
AM702="MPR ISSUE","ACTIVE",
AM702="BSS Hardware Issue","ACTIVE",
AM702="Sites strategiques, MLL, Pylone, etc.","PASSIVE",
AM702="AKTIVCO DEFAUT GE &amp; POWER Cabinet","PASSIVE",
AM702="AKTIVCO Coupure ENEO &amp; Baisse de tension","PASSIVE",
AM702="Coupure ENEO &amp; Baisse de tension","PASSIVE",
AM702="Defaut GE &amp; POWER Cabinet","PASSIVE",
AM702="Sharing","PASSIVE",
AM702="Sites strategiques &amp; DataCenter","PASSIVE",
AM702="Exclu","Exclu",
AM702="SAT","ACTIVE",
AM702="SPARE-ISSUE","SPARE-ISSUE",
AM702="Fiber CAmtel","ACTIVE",
AM702="Fiber AOF","ACTIVE",
AM702="Projet OCM (HUAWEI)","PLANNED WORKS",
AM702="Projet OCM (NOKIA)","PLANNED WORKS",
AM702="ACCESS-ISSUE","ACCESS-ISSUE",
AM702="Projet OCM (ZTE, NOKIA, autres projets)","PLANNED WORKS",
AM702="No root CAuse","No root cause",
AM702="ODU HS","ACTIVE",
AM702="IP &amp; VLAN","ACTIVE",
AM702="Warehouse HUAWEI","SPARE-ISSUE",
AM702="SPARE-HS","SPARE-ISSUE",
AM702="Power Telco","ACTIVE", AM702="no impacts","no impacts"
),"")</f>
        <v>no impacts</v>
      </c>
      <c r="AO702" s="93" t="s">
        <v>5537</v>
      </c>
      <c r="AP702" s="101" t="str">
        <f t="shared" si="26"/>
        <v>CTR_711</v>
      </c>
      <c r="AR702" s="17" t="s">
        <v>5537</v>
      </c>
      <c r="AS702" s="7" t="s">
        <v>5537</v>
      </c>
      <c r="AT702" s="6"/>
      <c r="AU702" s="7"/>
      <c r="AV702" s="3" t="s">
        <v>5537</v>
      </c>
      <c r="AW702" s="18" t="s">
        <v>5537</v>
      </c>
      <c r="AX702" s="18" t="s">
        <v>5537</v>
      </c>
      <c r="AY702" s="18" t="s">
        <v>5537</v>
      </c>
      <c r="AZ702" s="18" t="s">
        <v>5537</v>
      </c>
      <c r="BA702" s="18" t="s">
        <v>5537</v>
      </c>
      <c r="BB702" s="18" t="s">
        <v>5537</v>
      </c>
      <c r="BC702" s="18" t="s">
        <v>5537</v>
      </c>
      <c r="BD702" s="18" t="s">
        <v>5537</v>
      </c>
      <c r="BE702" s="18" t="s">
        <v>5537</v>
      </c>
      <c r="BF702" s="18" t="s">
        <v>5537</v>
      </c>
      <c r="BG702" s="18" t="s">
        <v>5537</v>
      </c>
      <c r="BH702" s="18" t="s">
        <v>5537</v>
      </c>
      <c r="BI702" s="9" t="s">
        <v>5537</v>
      </c>
      <c r="BJ702" s="14"/>
      <c r="BK702" s="14" t="s">
        <v>5537</v>
      </c>
      <c r="BL702" s="14" t="str">
        <f>_xlfn.XLOOKUP(B702,'[4]cell downs 18042026 17h'!$B:$B,'[4]cell downs 18042026 17h'!$B:$B,"")</f>
        <v/>
      </c>
      <c r="BM702" s="14" t="str">
        <f>_xlfn.XLOOKUP(B702,'[5]Cells Huawei 19042026 15h'!$B:$B,'[5]Cells Huawei 19042026 15h'!$B:$B,"")</f>
        <v/>
      </c>
      <c r="BN702" s="9" t="str">
        <f>_xlfn.XLOOKUP(B702,'[6]cells down 19042026 9H40'!$B:$B,'[6]cells down 19042026 9H40'!$B:$B,"")</f>
        <v/>
      </c>
      <c r="BO702" s="9" t="s">
        <v>5537</v>
      </c>
      <c r="BP702" s="9" t="s">
        <v>12</v>
      </c>
      <c r="BQ702" s="115"/>
    </row>
    <row r="703" spans="1:69" s="9" customFormat="1" x14ac:dyDescent="0.3">
      <c r="A703" s="1" t="s">
        <v>1529</v>
      </c>
      <c r="B703" s="8" t="s">
        <v>1530</v>
      </c>
      <c r="C703" s="3" t="str">
        <f>_xlfn.XLOOKUP(B703,'[1]daily break down'!$D:$D,'[1]daily break down'!$E:$E,"")</f>
        <v>Maroua</v>
      </c>
      <c r="D703" s="1" t="s">
        <v>11</v>
      </c>
      <c r="E703" s="1" t="s">
        <v>12</v>
      </c>
      <c r="F703" s="3" t="s">
        <v>55</v>
      </c>
      <c r="G703" s="1" t="s">
        <v>84</v>
      </c>
      <c r="H703" s="32" t="str">
        <f>_xlfn.XLOOKUP(B703,[2]CALCULATION!$B:$B,[2]CALCULATION!$H:$H,"")</f>
        <v>Huawei</v>
      </c>
      <c r="I703" s="28">
        <v>0</v>
      </c>
      <c r="J703" s="28">
        <v>0</v>
      </c>
      <c r="K703" s="28">
        <v>0</v>
      </c>
      <c r="L703" s="28">
        <v>0</v>
      </c>
      <c r="M703" s="28">
        <v>0</v>
      </c>
      <c r="N703" s="28">
        <v>0</v>
      </c>
      <c r="O703" s="28">
        <v>4.9046465372838757E-3</v>
      </c>
      <c r="P703" s="28">
        <v>0</v>
      </c>
      <c r="Q703" s="28">
        <v>0</v>
      </c>
      <c r="R703" s="28">
        <v>0</v>
      </c>
      <c r="S703" s="94">
        <v>1.2352575242628403</v>
      </c>
      <c r="T703" s="94">
        <f>_xlfn.XLOOKUP(B703,'[3]Nur des jours'!$B:$B,'[3]Nur des jours'!$U:$U,"")</f>
        <v>1.0732971780625684</v>
      </c>
      <c r="U703" s="94">
        <v>0</v>
      </c>
      <c r="V703" s="94">
        <v>0</v>
      </c>
      <c r="W703" s="94">
        <v>1.0732971780625684</v>
      </c>
      <c r="X703" s="94">
        <v>0</v>
      </c>
      <c r="Y703" s="94">
        <v>0</v>
      </c>
      <c r="Z703" s="94">
        <v>0.84161951071959551</v>
      </c>
      <c r="AA703" s="94">
        <v>0.25054718020277772</v>
      </c>
      <c r="AB703" s="94">
        <v>0.31295211923534599</v>
      </c>
      <c r="AC703" s="94">
        <f>_xlfn.XLOOKUP(B703,'[3]Nur des jours'!$B:$B,'[3]Nur des jours'!$N:$N,"")</f>
        <v>0</v>
      </c>
      <c r="AD703" s="94">
        <v>0</v>
      </c>
      <c r="AE703" s="94">
        <v>0</v>
      </c>
      <c r="AF703" s="94">
        <v>0</v>
      </c>
      <c r="AG703" s="94">
        <v>0</v>
      </c>
      <c r="AH703" s="94">
        <v>0</v>
      </c>
      <c r="AI703" s="49" t="s">
        <v>5559</v>
      </c>
      <c r="AJ703" s="49"/>
      <c r="AK703" s="48" t="str" cm="1">
        <f t="array" ref="AK703">IFERROR(_xlfn.IFS(
AM703="MPR ISSUE","PDH",
AM703="BSS Hardware Issue","BSS",
AM703="Sites strategiques, MLL, Pylone, etc.","ENVTECH",
AM703="AKTIVCO DEFAUT GE &amp; POWER Cabinet","AKTIVCO",
AM703="AKTIVCO Coupure ENEO &amp; Baisse de tension","AKTIVCO GRID ONLY",
AM703="Coupure ENEO &amp; Baisse de tension","IHS GRID ONLY",
AM703="Defaut GE &amp; POWER Cabinet","IHS",
AM703="Sharing","Partners",
AM703="Sites strategiques &amp; DataCenter","SST &amp; DC",
AM703="Exclu","Exclu",
AM703="SAT","SAT",
AM703="SPARE-ISSUE","SPARE-ISSUE",
AM703="Fiber CAmtel","TRANS_FO_CAMTEL",
AM703="Fiber AOF","Fiber AOF",
AM703="Projet OCM (HUAWEI)","TRAVAUX-HUAWEI",
AM703="Projet OCM (NOKIA)","TRAVAUX-NOKIA",
AM703="ACCESS-ISSUE","ACCESS-ISSUE",
AM703="Projet OCM (ZTE, NOKIA, autres projets)","TRAVAUX OCM",
AM703="No root CAuse","No root cause",
AM703="ODU HS","PDH",
AM703="IP &amp; VLAN","PDH",
AM703="Warehouse HUAWEI","SPARE-ISSUE",
AM703="SPARE-HS","SPARE-ISSUE",
AM703="Power Telco","BSS",AM703="no impacts","no impacts"
),"")</f>
        <v>no impacts</v>
      </c>
      <c r="AL703" s="48" t="str" cm="1">
        <f t="array" ref="AL703">IFERROR(_xlfn.IFS(
AM703="MPR ISSUE","TX ISSUE",
AM703="BSS Hardware Issue","RAN ISSUE",
AM703="Sites strategiques, MLL, Pylone, etc.","ENVTECH",
AM703="AKTIVCO DEFAUT GE &amp; POWER Cabinet","POWER ISSUE",
AM703="AKTIVCO Coupure ENEO &amp; Baisse de tension","POWER ISSUE",
AM703="Coupure ENEO &amp; Baisse de tension","POWER ISSUE",
AM703="Defaut GE &amp; POWER Cabinet","POWER ISSUE",
AM703="Sharing","POWER ISSUE",
AM703="Sites strategiques &amp; DataCenter","POWER ISSUE",
AM703="Exclu","Exclu",
AM703="SAT","TX ISSUE",
AM703="SPARE-ISSUE","SPARE-ISSUE",
AM703="Fiber CAmtel","TX ISSUE",
AM703="Fiber AOF","TX ISSUE",
AM703="Projet OCM (HUAWEI)","TRAVAUX-HUAWEI",
AM703="Projet OCM (NOKIA)","TRAVAUX -NOKIA",
AM703="ACCESS-ISSUE","ACCESS-ISSUE",
AM703="Projet OCM (ZTE, NOKIA, autres projets)","TRAVAUX OCM",
AM703="No root CAuse","No root cause",
AM703="ODU HS","TX ISSUE",
AM703="IP &amp; VLAN","TX ISSUE",
AM703="Warehouse HUAWEI","SPARE-ISSUE",
AM703="SPARE-HS","SPARE-ISSUE",
AM703="Power Telco","RAN ISSUE",AM703="no impacts","no impacts"
),"")</f>
        <v>no impacts</v>
      </c>
      <c r="AM703" s="67" t="s">
        <v>5605</v>
      </c>
      <c r="AN703" s="48" t="str" cm="1">
        <f t="array" ref="AN703">IFERROR(_xlfn.IFS(
AM703="MPR ISSUE","ACTIVE",
AM703="BSS Hardware Issue","ACTIVE",
AM703="Sites strategiques, MLL, Pylone, etc.","PASSIVE",
AM703="AKTIVCO DEFAUT GE &amp; POWER Cabinet","PASSIVE",
AM703="AKTIVCO Coupure ENEO &amp; Baisse de tension","PASSIVE",
AM703="Coupure ENEO &amp; Baisse de tension","PASSIVE",
AM703="Defaut GE &amp; POWER Cabinet","PASSIVE",
AM703="Sharing","PASSIVE",
AM703="Sites strategiques &amp; DataCenter","PASSIVE",
AM703="Exclu","Exclu",
AM703="SAT","ACTIVE",
AM703="SPARE-ISSUE","SPARE-ISSUE",
AM703="Fiber CAmtel","ACTIVE",
AM703="Fiber AOF","ACTIVE",
AM703="Projet OCM (HUAWEI)","PLANNED WORKS",
AM703="Projet OCM (NOKIA)","PLANNED WORKS",
AM703="ACCESS-ISSUE","ACCESS-ISSUE",
AM703="Projet OCM (ZTE, NOKIA, autres projets)","PLANNED WORKS",
AM703="No root CAuse","No root cause",
AM703="ODU HS","ACTIVE",
AM703="IP &amp; VLAN","ACTIVE",
AM703="Warehouse HUAWEI","SPARE-ISSUE",
AM703="SPARE-HS","SPARE-ISSUE",
AM703="Power Telco","ACTIVE", AM703="no impacts","no impacts"
),"")</f>
        <v>no impacts</v>
      </c>
      <c r="AO703" s="93" t="s">
        <v>5537</v>
      </c>
      <c r="AP703" s="101" t="str">
        <f t="shared" si="26"/>
        <v>EXN_084</v>
      </c>
      <c r="AR703" s="17" t="s">
        <v>5537</v>
      </c>
      <c r="AS703" s="7" t="s">
        <v>5537</v>
      </c>
      <c r="AT703" s="6"/>
      <c r="AU703" s="7"/>
      <c r="AV703" s="3" t="s">
        <v>5537</v>
      </c>
      <c r="AW703" s="18" t="s">
        <v>5537</v>
      </c>
      <c r="AX703" s="18" t="s">
        <v>5537</v>
      </c>
      <c r="AY703" s="18" t="s">
        <v>5537</v>
      </c>
      <c r="AZ703" s="18" t="s">
        <v>5537</v>
      </c>
      <c r="BA703" s="18" t="s">
        <v>5537</v>
      </c>
      <c r="BB703" s="18" t="s">
        <v>5537</v>
      </c>
      <c r="BC703" s="18" t="s">
        <v>5537</v>
      </c>
      <c r="BD703" s="18" t="s">
        <v>5537</v>
      </c>
      <c r="BE703" s="18" t="s">
        <v>5537</v>
      </c>
      <c r="BF703" s="18" t="s">
        <v>5537</v>
      </c>
      <c r="BG703" s="18" t="s">
        <v>5537</v>
      </c>
      <c r="BH703" s="18" t="s">
        <v>5537</v>
      </c>
      <c r="BI703" s="9" t="s">
        <v>5537</v>
      </c>
      <c r="BJ703" s="14"/>
      <c r="BK703" s="14" t="s">
        <v>5537</v>
      </c>
      <c r="BL703" s="14" t="str">
        <f>_xlfn.XLOOKUP(B703,'[4]cell downs 18042026 17h'!$B:$B,'[4]cell downs 18042026 17h'!$B:$B,"")</f>
        <v/>
      </c>
      <c r="BM703" s="14" t="str">
        <f>_xlfn.XLOOKUP(B703,'[5]Cells Huawei 19042026 15h'!$B:$B,'[5]Cells Huawei 19042026 15h'!$B:$B,"")</f>
        <v/>
      </c>
      <c r="BN703" s="9" t="str">
        <f>_xlfn.XLOOKUP(B703,'[6]cells down 19042026 9H40'!$B:$B,'[6]cells down 19042026 9H40'!$B:$B,"")</f>
        <v/>
      </c>
      <c r="BO703" s="9" t="s">
        <v>1530</v>
      </c>
      <c r="BP703" s="9" t="s">
        <v>594</v>
      </c>
      <c r="BQ703" s="115"/>
    </row>
    <row r="704" spans="1:69" s="9" customFormat="1" x14ac:dyDescent="0.3">
      <c r="A704" s="1" t="s">
        <v>380</v>
      </c>
      <c r="B704" s="8" t="s">
        <v>381</v>
      </c>
      <c r="C704" s="3" t="str">
        <f>_xlfn.XLOOKUP(B704,'[1]daily break down'!$D:$D,'[1]daily break down'!$E:$E,"")</f>
        <v>Yaounde</v>
      </c>
      <c r="D704" s="1"/>
      <c r="E704" s="1"/>
      <c r="F704" s="3" t="s">
        <v>37</v>
      </c>
      <c r="G704" s="1" t="s">
        <v>38</v>
      </c>
      <c r="H704" s="34" t="str">
        <f>_xlfn.XLOOKUP(B704,[2]CALCULATION!$B:$B,[2]CALCULATION!$H:$H,"")</f>
        <v>ZTE</v>
      </c>
      <c r="I704" s="28">
        <v>0</v>
      </c>
      <c r="J704" s="28">
        <v>0</v>
      </c>
      <c r="K704" s="28">
        <v>0</v>
      </c>
      <c r="L704" s="28">
        <v>0</v>
      </c>
      <c r="M704" s="28">
        <v>2.3434222804359179</v>
      </c>
      <c r="N704" s="28">
        <v>0</v>
      </c>
      <c r="O704" s="28">
        <v>0</v>
      </c>
      <c r="P704" s="28">
        <v>0.20583463886106595</v>
      </c>
      <c r="Q704" s="28">
        <v>0</v>
      </c>
      <c r="R704" s="28">
        <v>0</v>
      </c>
      <c r="S704" s="94">
        <v>1.3911361087568404E-2</v>
      </c>
      <c r="T704" s="94">
        <f>_xlfn.XLOOKUP(B704,'[3]Nur des jours'!$B:$B,'[3]Nur des jours'!$U:$U,"")</f>
        <v>0</v>
      </c>
      <c r="U704" s="94">
        <v>0</v>
      </c>
      <c r="V704" s="94">
        <v>0</v>
      </c>
      <c r="W704" s="94">
        <v>0</v>
      </c>
      <c r="X704" s="94">
        <v>0</v>
      </c>
      <c r="Y704" s="94">
        <v>1.2089686188229989</v>
      </c>
      <c r="Z704" s="94">
        <v>0</v>
      </c>
      <c r="AA704" s="94">
        <v>1.3101826882742205</v>
      </c>
      <c r="AB704" s="94">
        <v>0</v>
      </c>
      <c r="AC704" s="94">
        <f>_xlfn.XLOOKUP(B704,'[3]Nur des jours'!$B:$B,'[3]Nur des jours'!$N:$N,"")</f>
        <v>0</v>
      </c>
      <c r="AD704" s="94">
        <v>0</v>
      </c>
      <c r="AE704" s="94">
        <v>0</v>
      </c>
      <c r="AF704" s="94">
        <v>0</v>
      </c>
      <c r="AG704" s="94">
        <v>0</v>
      </c>
      <c r="AH704" s="94">
        <v>0</v>
      </c>
      <c r="AI704" s="49" t="s">
        <v>5559</v>
      </c>
      <c r="AJ704" s="49"/>
      <c r="AK704" s="48" t="str" cm="1">
        <f t="array" ref="AK704">IFERROR(_xlfn.IFS(
AM704="MPR ISSUE","PDH",
AM704="BSS Hardware Issue","BSS",
AM704="Sites strategiques, MLL, Pylone, etc.","ENVTECH",
AM704="AKTIVCO DEFAUT GE &amp; POWER Cabinet","AKTIVCO",
AM704="AKTIVCO Coupure ENEO &amp; Baisse de tension","AKTIVCO GRID ONLY",
AM704="Coupure ENEO &amp; Baisse de tension","IHS GRID ONLY",
AM704="Defaut GE &amp; POWER Cabinet","IHS",
AM704="Sharing","Partners",
AM704="Sites strategiques &amp; DataCenter","SST &amp; DC",
AM704="Exclu","Exclu",
AM704="SAT","SAT",
AM704="SPARE-ISSUE","SPARE-ISSUE",
AM704="Fiber CAmtel","TRANS_FO_CAMTEL",
AM704="Fiber AOF","Fiber AOF",
AM704="Projet OCM (HUAWEI)","TRAVAUX-HUAWEI",
AM704="Projet OCM (NOKIA)","TRAVAUX-NOKIA",
AM704="ACCESS-ISSUE","ACCESS-ISSUE",
AM704="Projet OCM (ZTE, NOKIA, autres projets)","TRAVAUX OCM",
AM704="No root CAuse","No root cause",
AM704="ODU HS","PDH",
AM704="IP &amp; VLAN","PDH",
AM704="Warehouse HUAWEI","SPARE-ISSUE",
AM704="SPARE-HS","SPARE-ISSUE",
AM704="Power Telco","BSS",AM704="no impacts","no impacts"
),"")</f>
        <v>no impacts</v>
      </c>
      <c r="AL704" s="48" t="str" cm="1">
        <f t="array" ref="AL704">IFERROR(_xlfn.IFS(
AM704="MPR ISSUE","TX ISSUE",
AM704="BSS Hardware Issue","RAN ISSUE",
AM704="Sites strategiques, MLL, Pylone, etc.","ENVTECH",
AM704="AKTIVCO DEFAUT GE &amp; POWER Cabinet","POWER ISSUE",
AM704="AKTIVCO Coupure ENEO &amp; Baisse de tension","POWER ISSUE",
AM704="Coupure ENEO &amp; Baisse de tension","POWER ISSUE",
AM704="Defaut GE &amp; POWER Cabinet","POWER ISSUE",
AM704="Sharing","POWER ISSUE",
AM704="Sites strategiques &amp; DataCenter","POWER ISSUE",
AM704="Exclu","Exclu",
AM704="SAT","TX ISSUE",
AM704="SPARE-ISSUE","SPARE-ISSUE",
AM704="Fiber CAmtel","TX ISSUE",
AM704="Fiber AOF","TX ISSUE",
AM704="Projet OCM (HUAWEI)","TRAVAUX-HUAWEI",
AM704="Projet OCM (NOKIA)","TRAVAUX -NOKIA",
AM704="ACCESS-ISSUE","ACCESS-ISSUE",
AM704="Projet OCM (ZTE, NOKIA, autres projets)","TRAVAUX OCM",
AM704="No root CAuse","No root cause",
AM704="ODU HS","TX ISSUE",
AM704="IP &amp; VLAN","TX ISSUE",
AM704="Warehouse HUAWEI","SPARE-ISSUE",
AM704="SPARE-HS","SPARE-ISSUE",
AM704="Power Telco","RAN ISSUE",AM704="no impacts","no impacts"
),"")</f>
        <v>no impacts</v>
      </c>
      <c r="AM704" s="67" t="s">
        <v>5605</v>
      </c>
      <c r="AN704" s="48" t="str" cm="1">
        <f t="array" ref="AN704">IFERROR(_xlfn.IFS(
AM704="MPR ISSUE","ACTIVE",
AM704="BSS Hardware Issue","ACTIVE",
AM704="Sites strategiques, MLL, Pylone, etc.","PASSIVE",
AM704="AKTIVCO DEFAUT GE &amp; POWER Cabinet","PASSIVE",
AM704="AKTIVCO Coupure ENEO &amp; Baisse de tension","PASSIVE",
AM704="Coupure ENEO &amp; Baisse de tension","PASSIVE",
AM704="Defaut GE &amp; POWER Cabinet","PASSIVE",
AM704="Sharing","PASSIVE",
AM704="Sites strategiques &amp; DataCenter","PASSIVE",
AM704="Exclu","Exclu",
AM704="SAT","ACTIVE",
AM704="SPARE-ISSUE","SPARE-ISSUE",
AM704="Fiber CAmtel","ACTIVE",
AM704="Fiber AOF","ACTIVE",
AM704="Projet OCM (HUAWEI)","PLANNED WORKS",
AM704="Projet OCM (NOKIA)","PLANNED WORKS",
AM704="ACCESS-ISSUE","ACCESS-ISSUE",
AM704="Projet OCM (ZTE, NOKIA, autres projets)","PLANNED WORKS",
AM704="No root CAuse","No root cause",
AM704="ODU HS","ACTIVE",
AM704="IP &amp; VLAN","ACTIVE",
AM704="Warehouse HUAWEI","SPARE-ISSUE",
AM704="SPARE-HS","SPARE-ISSUE",
AM704="Power Telco","ACTIVE", AM704="no impacts","no impacts"
),"")</f>
        <v>no impacts</v>
      </c>
      <c r="AO704" s="93" t="s">
        <v>5537</v>
      </c>
      <c r="AP704" s="101" t="str">
        <f t="shared" si="26"/>
        <v>CTR_724</v>
      </c>
      <c r="AR704" s="17" t="s">
        <v>5537</v>
      </c>
      <c r="AS704" s="7" t="s">
        <v>5537</v>
      </c>
      <c r="AT704" s="6"/>
      <c r="AU704" s="7"/>
      <c r="AV704" s="3" t="s">
        <v>5537</v>
      </c>
      <c r="AW704" s="18" t="s">
        <v>5537</v>
      </c>
      <c r="AX704" s="18" t="s">
        <v>5537</v>
      </c>
      <c r="AY704" s="18" t="s">
        <v>5537</v>
      </c>
      <c r="AZ704" s="18" t="s">
        <v>5537</v>
      </c>
      <c r="BA704" s="18" t="s">
        <v>5537</v>
      </c>
      <c r="BB704" s="18" t="s">
        <v>5537</v>
      </c>
      <c r="BC704" s="18" t="s">
        <v>5537</v>
      </c>
      <c r="BD704" s="18" t="s">
        <v>5537</v>
      </c>
      <c r="BE704" s="18" t="s">
        <v>5537</v>
      </c>
      <c r="BF704" s="18" t="s">
        <v>5537</v>
      </c>
      <c r="BG704" s="18" t="s">
        <v>5537</v>
      </c>
      <c r="BH704" s="18" t="s">
        <v>5537</v>
      </c>
      <c r="BI704" s="9" t="s">
        <v>5537</v>
      </c>
      <c r="BJ704" s="14"/>
      <c r="BK704" s="14" t="s">
        <v>5537</v>
      </c>
      <c r="BL704" s="14" t="str">
        <f>_xlfn.XLOOKUP(B704,'[4]cell downs 18042026 17h'!$B:$B,'[4]cell downs 18042026 17h'!$B:$B,"")</f>
        <v/>
      </c>
      <c r="BM704" s="14" t="str">
        <f>_xlfn.XLOOKUP(B704,'[5]Cells Huawei 19042026 15h'!$B:$B,'[5]Cells Huawei 19042026 15h'!$B:$B,"")</f>
        <v/>
      </c>
      <c r="BN704" s="9" t="str">
        <f>_xlfn.XLOOKUP(B704,'[6]cells down 19042026 9H40'!$B:$B,'[6]cells down 19042026 9H40'!$B:$B,"")</f>
        <v/>
      </c>
      <c r="BO704" s="9" t="s">
        <v>5537</v>
      </c>
      <c r="BP704" s="9" t="s">
        <v>5537</v>
      </c>
      <c r="BQ704" s="115"/>
    </row>
    <row r="705" spans="1:69" s="9" customFormat="1" x14ac:dyDescent="0.3">
      <c r="A705" s="1" t="s">
        <v>3477</v>
      </c>
      <c r="B705" s="8" t="s">
        <v>3478</v>
      </c>
      <c r="C705" s="3" t="str">
        <f>_xlfn.XLOOKUP(B705,'[1]daily break down'!$D:$D,'[1]daily break down'!$E:$E,"")</f>
        <v>Douala</v>
      </c>
      <c r="D705" s="1" t="s">
        <v>11</v>
      </c>
      <c r="E705" s="1" t="s">
        <v>12</v>
      </c>
      <c r="F705" s="3" t="s">
        <v>31</v>
      </c>
      <c r="G705" s="1" t="s">
        <v>32</v>
      </c>
      <c r="H705" s="34" t="str">
        <f>_xlfn.XLOOKUP(B705,[2]CALCULATION!$B:$B,[2]CALCULATION!$H:$H,"")</f>
        <v>ZTE</v>
      </c>
      <c r="I705" s="28">
        <v>0</v>
      </c>
      <c r="J705" s="28">
        <v>0</v>
      </c>
      <c r="K705" s="28">
        <v>0</v>
      </c>
      <c r="L705" s="28">
        <v>0</v>
      </c>
      <c r="M705" s="28">
        <v>3.7935211581101344E-2</v>
      </c>
      <c r="N705" s="28">
        <v>0</v>
      </c>
      <c r="O705" s="28">
        <v>0</v>
      </c>
      <c r="P705" s="28">
        <v>0</v>
      </c>
      <c r="Q705" s="28">
        <v>0</v>
      </c>
      <c r="R705" s="28">
        <v>0</v>
      </c>
      <c r="S705" s="94">
        <v>0</v>
      </c>
      <c r="T705" s="94">
        <f>_xlfn.XLOOKUP(B705,'[3]Nur des jours'!$B:$B,'[3]Nur des jours'!$U:$U,"")</f>
        <v>13.868556899607057</v>
      </c>
      <c r="U705" s="94">
        <v>12.535402630460029</v>
      </c>
      <c r="V705" s="94">
        <v>13.868556899607057</v>
      </c>
      <c r="W705" s="94">
        <v>13.868556899607057</v>
      </c>
      <c r="X705" s="94">
        <v>13.868556899607057</v>
      </c>
      <c r="Y705" s="94">
        <v>13.868556899607057</v>
      </c>
      <c r="Z705" s="94">
        <v>27.095532526902431</v>
      </c>
      <c r="AA705" s="94">
        <v>0</v>
      </c>
      <c r="AB705" s="94">
        <v>0</v>
      </c>
      <c r="AC705" s="94">
        <f>_xlfn.XLOOKUP(B705,'[3]Nur des jours'!$B:$B,'[3]Nur des jours'!$N:$N,"")</f>
        <v>0</v>
      </c>
      <c r="AD705" s="94">
        <v>0</v>
      </c>
      <c r="AE705" s="94">
        <v>0</v>
      </c>
      <c r="AF705" s="94">
        <v>0</v>
      </c>
      <c r="AG705" s="94">
        <v>0</v>
      </c>
      <c r="AH705" s="94">
        <v>0</v>
      </c>
      <c r="AI705" s="49" t="s">
        <v>5559</v>
      </c>
      <c r="AJ705" s="49"/>
      <c r="AK705" s="48" t="str" cm="1">
        <f t="array" ref="AK705">IFERROR(_xlfn.IFS(
AM705="MPR ISSUE","PDH",
AM705="BSS Hardware Issue","BSS",
AM705="Sites strategiques, MLL, Pylone, etc.","ENVTECH",
AM705="AKTIVCO DEFAUT GE &amp; POWER Cabinet","AKTIVCO",
AM705="AKTIVCO Coupure ENEO &amp; Baisse de tension","AKTIVCO GRID ONLY",
AM705="Coupure ENEO &amp; Baisse de tension","IHS GRID ONLY",
AM705="Defaut GE &amp; POWER Cabinet","IHS",
AM705="Sharing","Partners",
AM705="Sites strategiques &amp; DataCenter","SST &amp; DC",
AM705="Exclu","Exclu",
AM705="SAT","SAT",
AM705="SPARE-ISSUE","SPARE-ISSUE",
AM705="Fiber CAmtel","TRANS_FO_CAMTEL",
AM705="Fiber AOF","Fiber AOF",
AM705="Projet OCM (HUAWEI)","TRAVAUX-HUAWEI",
AM705="Projet OCM (NOKIA)","TRAVAUX-NOKIA",
AM705="ACCESS-ISSUE","ACCESS-ISSUE",
AM705="Projet OCM (ZTE, NOKIA, autres projets)","TRAVAUX OCM",
AM705="No root CAuse","No root cause",
AM705="ODU HS","PDH",
AM705="IP &amp; VLAN","PDH",
AM705="Warehouse HUAWEI","SPARE-ISSUE",
AM705="SPARE-HS","SPARE-ISSUE",
AM705="Power Telco","BSS",AM705="no impacts","no impacts"
),"")</f>
        <v>no impacts</v>
      </c>
      <c r="AL705" s="48" t="str" cm="1">
        <f t="array" ref="AL705">IFERROR(_xlfn.IFS(
AM705="MPR ISSUE","TX ISSUE",
AM705="BSS Hardware Issue","RAN ISSUE",
AM705="Sites strategiques, MLL, Pylone, etc.","ENVTECH",
AM705="AKTIVCO DEFAUT GE &amp; POWER Cabinet","POWER ISSUE",
AM705="AKTIVCO Coupure ENEO &amp; Baisse de tension","POWER ISSUE",
AM705="Coupure ENEO &amp; Baisse de tension","POWER ISSUE",
AM705="Defaut GE &amp; POWER Cabinet","POWER ISSUE",
AM705="Sharing","POWER ISSUE",
AM705="Sites strategiques &amp; DataCenter","POWER ISSUE",
AM705="Exclu","Exclu",
AM705="SAT","TX ISSUE",
AM705="SPARE-ISSUE","SPARE-ISSUE",
AM705="Fiber CAmtel","TX ISSUE",
AM705="Fiber AOF","TX ISSUE",
AM705="Projet OCM (HUAWEI)","TRAVAUX-HUAWEI",
AM705="Projet OCM (NOKIA)","TRAVAUX -NOKIA",
AM705="ACCESS-ISSUE","ACCESS-ISSUE",
AM705="Projet OCM (ZTE, NOKIA, autres projets)","TRAVAUX OCM",
AM705="No root CAuse","No root cause",
AM705="ODU HS","TX ISSUE",
AM705="IP &amp; VLAN","TX ISSUE",
AM705="Warehouse HUAWEI","SPARE-ISSUE",
AM705="SPARE-HS","SPARE-ISSUE",
AM705="Power Telco","RAN ISSUE",AM705="no impacts","no impacts"
),"")</f>
        <v>no impacts</v>
      </c>
      <c r="AM705" s="67" t="s">
        <v>5605</v>
      </c>
      <c r="AN705" s="48" t="str" cm="1">
        <f t="array" ref="AN705">IFERROR(_xlfn.IFS(
AM705="MPR ISSUE","ACTIVE",
AM705="BSS Hardware Issue","ACTIVE",
AM705="Sites strategiques, MLL, Pylone, etc.","PASSIVE",
AM705="AKTIVCO DEFAUT GE &amp; POWER Cabinet","PASSIVE",
AM705="AKTIVCO Coupure ENEO &amp; Baisse de tension","PASSIVE",
AM705="Coupure ENEO &amp; Baisse de tension","PASSIVE",
AM705="Defaut GE &amp; POWER Cabinet","PASSIVE",
AM705="Sharing","PASSIVE",
AM705="Sites strategiques &amp; DataCenter","PASSIVE",
AM705="Exclu","Exclu",
AM705="SAT","ACTIVE",
AM705="SPARE-ISSUE","SPARE-ISSUE",
AM705="Fiber CAmtel","ACTIVE",
AM705="Fiber AOF","ACTIVE",
AM705="Projet OCM (HUAWEI)","PLANNED WORKS",
AM705="Projet OCM (NOKIA)","PLANNED WORKS",
AM705="ACCESS-ISSUE","ACCESS-ISSUE",
AM705="Projet OCM (ZTE, NOKIA, autres projets)","PLANNED WORKS",
AM705="No root CAuse","No root cause",
AM705="ODU HS","ACTIVE",
AM705="IP &amp; VLAN","ACTIVE",
AM705="Warehouse HUAWEI","SPARE-ISSUE",
AM705="SPARE-HS","SPARE-ISSUE",
AM705="Power Telco","ACTIVE", AM705="no impacts","no impacts"
),"")</f>
        <v>no impacts</v>
      </c>
      <c r="AO705" s="93" t="s">
        <v>5537</v>
      </c>
      <c r="AP705" s="101" t="str">
        <f t="shared" si="26"/>
        <v>LIT_336</v>
      </c>
      <c r="AR705" s="17" t="s">
        <v>5537</v>
      </c>
      <c r="AS705" s="7" t="s">
        <v>5537</v>
      </c>
      <c r="AT705" s="6"/>
      <c r="AU705" s="7"/>
      <c r="AV705" s="3" t="s">
        <v>5537</v>
      </c>
      <c r="AW705" s="18" t="s">
        <v>5537</v>
      </c>
      <c r="AX705" s="18" t="s">
        <v>5537</v>
      </c>
      <c r="AY705" s="18" t="s">
        <v>5537</v>
      </c>
      <c r="AZ705" s="18" t="s">
        <v>5537</v>
      </c>
      <c r="BA705" s="18" t="s">
        <v>5537</v>
      </c>
      <c r="BB705" s="18" t="s">
        <v>5537</v>
      </c>
      <c r="BC705" s="18" t="s">
        <v>5537</v>
      </c>
      <c r="BD705" s="18" t="s">
        <v>5537</v>
      </c>
      <c r="BE705" s="18" t="s">
        <v>5537</v>
      </c>
      <c r="BF705" s="18" t="s">
        <v>5537</v>
      </c>
      <c r="BG705" s="18" t="s">
        <v>5537</v>
      </c>
      <c r="BH705" s="18" t="s">
        <v>5537</v>
      </c>
      <c r="BI705" s="9" t="s">
        <v>5537</v>
      </c>
      <c r="BJ705" s="14"/>
      <c r="BK705" s="14" t="s">
        <v>5537</v>
      </c>
      <c r="BL705" s="14" t="str">
        <f>_xlfn.XLOOKUP(B705,'[4]cell downs 18042026 17h'!$B:$B,'[4]cell downs 18042026 17h'!$B:$B,"")</f>
        <v/>
      </c>
      <c r="BM705" s="14" t="str">
        <f>_xlfn.XLOOKUP(B705,'[5]Cells Huawei 19042026 15h'!$B:$B,'[5]Cells Huawei 19042026 15h'!$B:$B,"")</f>
        <v/>
      </c>
      <c r="BN705" s="9" t="str">
        <f>_xlfn.XLOOKUP(B705,'[6]cells down 19042026 9H40'!$B:$B,'[6]cells down 19042026 9H40'!$B:$B,"")</f>
        <v/>
      </c>
      <c r="BO705" s="9" t="s">
        <v>3478</v>
      </c>
      <c r="BP705" s="9" t="s">
        <v>12</v>
      </c>
      <c r="BQ705" s="115"/>
    </row>
    <row r="706" spans="1:69" s="9" customFormat="1" x14ac:dyDescent="0.3">
      <c r="A706" s="3" t="s">
        <v>2341</v>
      </c>
      <c r="B706" s="25" t="s">
        <v>2342</v>
      </c>
      <c r="C706" s="3" t="str">
        <f>_xlfn.XLOOKUP(B706,'[1]daily break down'!$D:$D,'[1]daily break down'!$E:$E,"")</f>
        <v>Yaounde</v>
      </c>
      <c r="D706" s="1" t="s">
        <v>357</v>
      </c>
      <c r="E706" s="3" t="s">
        <v>36</v>
      </c>
      <c r="F706" s="3" t="s">
        <v>37</v>
      </c>
      <c r="G706" s="3" t="s">
        <v>115</v>
      </c>
      <c r="H706" s="34" t="str">
        <f>_xlfn.XLOOKUP(B706,[2]CALCULATION!$B:$B,[2]CALCULATION!$H:$H,"")</f>
        <v>ZTE</v>
      </c>
      <c r="I706" s="28">
        <v>0</v>
      </c>
      <c r="J706" s="28">
        <v>0</v>
      </c>
      <c r="K706" s="28">
        <v>0</v>
      </c>
      <c r="L706" s="28">
        <v>0</v>
      </c>
      <c r="M706" s="28">
        <v>0</v>
      </c>
      <c r="N706" s="28">
        <v>0</v>
      </c>
      <c r="O706" s="28">
        <v>0</v>
      </c>
      <c r="P706" s="28">
        <v>0</v>
      </c>
      <c r="Q706" s="28">
        <v>0</v>
      </c>
      <c r="R706" s="28">
        <v>0</v>
      </c>
      <c r="S706" s="94">
        <v>0</v>
      </c>
      <c r="T706" s="94">
        <f>_xlfn.XLOOKUP(B706,'[3]Nur des jours'!$B:$B,'[3]Nur des jours'!$U:$U,"")</f>
        <v>21.382832096292301</v>
      </c>
      <c r="U706" s="94">
        <v>0</v>
      </c>
      <c r="V706" s="94">
        <v>12.949872015477991</v>
      </c>
      <c r="W706" s="94">
        <v>21.382832096292301</v>
      </c>
      <c r="X706" s="94">
        <v>0</v>
      </c>
      <c r="Y706" s="94">
        <v>1.2388780451612715</v>
      </c>
      <c r="Z706" s="94">
        <v>0</v>
      </c>
      <c r="AA706" s="94">
        <v>0</v>
      </c>
      <c r="AB706" s="94">
        <v>0</v>
      </c>
      <c r="AC706" s="94">
        <f>_xlfn.XLOOKUP(B706,'[3]Nur des jours'!$B:$B,'[3]Nur des jours'!$N:$N,"")</f>
        <v>0</v>
      </c>
      <c r="AD706" s="94">
        <v>0</v>
      </c>
      <c r="AE706" s="94">
        <v>0</v>
      </c>
      <c r="AF706" s="94">
        <v>0</v>
      </c>
      <c r="AG706" s="94">
        <v>0</v>
      </c>
      <c r="AH706" s="94">
        <v>0</v>
      </c>
      <c r="AI706" s="49" t="s">
        <v>5559</v>
      </c>
      <c r="AJ706" s="49"/>
      <c r="AK706" s="48" t="str" cm="1">
        <f t="array" ref="AK706">IFERROR(_xlfn.IFS(
AM706="MPR ISSUE","PDH",
AM706="BSS Hardware Issue","BSS",
AM706="Sites strategiques, MLL, Pylone, etc.","ENVTECH",
AM706="AKTIVCO DEFAUT GE &amp; POWER Cabinet","AKTIVCO",
AM706="AKTIVCO Coupure ENEO &amp; Baisse de tension","AKTIVCO GRID ONLY",
AM706="Coupure ENEO &amp; Baisse de tension","IHS GRID ONLY",
AM706="Defaut GE &amp; POWER Cabinet","IHS",
AM706="Sharing","Partners",
AM706="Sites strategiques &amp; DataCenter","SST &amp; DC",
AM706="Exclu","Exclu",
AM706="SAT","SAT",
AM706="SPARE-ISSUE","SPARE-ISSUE",
AM706="Fiber CAmtel","TRANS_FO_CAMTEL",
AM706="Fiber AOF","Fiber AOF",
AM706="Projet OCM (HUAWEI)","TRAVAUX-HUAWEI",
AM706="Projet OCM (NOKIA)","TRAVAUX-NOKIA",
AM706="ACCESS-ISSUE","ACCESS-ISSUE",
AM706="Projet OCM (ZTE, NOKIA, autres projets)","TRAVAUX OCM",
AM706="No root CAuse","No root cause",
AM706="ODU HS","PDH",
AM706="IP &amp; VLAN","PDH",
AM706="Warehouse HUAWEI","SPARE-ISSUE",
AM706="SPARE-HS","SPARE-ISSUE",
AM706="Power Telco","BSS",AM706="no impacts","no impacts"
),"")</f>
        <v>no impacts</v>
      </c>
      <c r="AL706" s="48" t="str" cm="1">
        <f t="array" ref="AL706">IFERROR(_xlfn.IFS(
AM706="MPR ISSUE","TX ISSUE",
AM706="BSS Hardware Issue","RAN ISSUE",
AM706="Sites strategiques, MLL, Pylone, etc.","ENVTECH",
AM706="AKTIVCO DEFAUT GE &amp; POWER Cabinet","POWER ISSUE",
AM706="AKTIVCO Coupure ENEO &amp; Baisse de tension","POWER ISSUE",
AM706="Coupure ENEO &amp; Baisse de tension","POWER ISSUE",
AM706="Defaut GE &amp; POWER Cabinet","POWER ISSUE",
AM706="Sharing","POWER ISSUE",
AM706="Sites strategiques &amp; DataCenter","POWER ISSUE",
AM706="Exclu","Exclu",
AM706="SAT","TX ISSUE",
AM706="SPARE-ISSUE","SPARE-ISSUE",
AM706="Fiber CAmtel","TX ISSUE",
AM706="Fiber AOF","TX ISSUE",
AM706="Projet OCM (HUAWEI)","TRAVAUX-HUAWEI",
AM706="Projet OCM (NOKIA)","TRAVAUX -NOKIA",
AM706="ACCESS-ISSUE","ACCESS-ISSUE",
AM706="Projet OCM (ZTE, NOKIA, autres projets)","TRAVAUX OCM",
AM706="No root CAuse","No root cause",
AM706="ODU HS","TX ISSUE",
AM706="IP &amp; VLAN","TX ISSUE",
AM706="Warehouse HUAWEI","SPARE-ISSUE",
AM706="SPARE-HS","SPARE-ISSUE",
AM706="Power Telco","RAN ISSUE",AM706="no impacts","no impacts"
),"")</f>
        <v>no impacts</v>
      </c>
      <c r="AM706" s="67" t="s">
        <v>5605</v>
      </c>
      <c r="AN706" s="48" t="str" cm="1">
        <f t="array" ref="AN706">IFERROR(_xlfn.IFS(
AM706="MPR ISSUE","ACTIVE",
AM706="BSS Hardware Issue","ACTIVE",
AM706="Sites strategiques, MLL, Pylone, etc.","PASSIVE",
AM706="AKTIVCO DEFAUT GE &amp; POWER Cabinet","PASSIVE",
AM706="AKTIVCO Coupure ENEO &amp; Baisse de tension","PASSIVE",
AM706="Coupure ENEO &amp; Baisse de tension","PASSIVE",
AM706="Defaut GE &amp; POWER Cabinet","PASSIVE",
AM706="Sharing","PASSIVE",
AM706="Sites strategiques &amp; DataCenter","PASSIVE",
AM706="Exclu","Exclu",
AM706="SAT","ACTIVE",
AM706="SPARE-ISSUE","SPARE-ISSUE",
AM706="Fiber CAmtel","ACTIVE",
AM706="Fiber AOF","ACTIVE",
AM706="Projet OCM (HUAWEI)","PLANNED WORKS",
AM706="Projet OCM (NOKIA)","PLANNED WORKS",
AM706="ACCESS-ISSUE","ACCESS-ISSUE",
AM706="Projet OCM (ZTE, NOKIA, autres projets)","PLANNED WORKS",
AM706="No root CAuse","No root cause",
AM706="ODU HS","ACTIVE",
AM706="IP &amp; VLAN","ACTIVE",
AM706="Warehouse HUAWEI","SPARE-ISSUE",
AM706="SPARE-HS","SPARE-ISSUE",
AM706="Power Telco","ACTIVE", AM706="no impacts","no impacts"
),"")</f>
        <v>no impacts</v>
      </c>
      <c r="AO706" s="93" t="s">
        <v>5537</v>
      </c>
      <c r="AP706" s="101" t="str">
        <f t="shared" si="26"/>
        <v>CTR_936</v>
      </c>
      <c r="AR706" s="17" t="s">
        <v>5537</v>
      </c>
      <c r="AS706" s="7" t="s">
        <v>5537</v>
      </c>
      <c r="AT706" s="6"/>
      <c r="AU706" s="7"/>
      <c r="AV706" s="3" t="s">
        <v>5537</v>
      </c>
      <c r="AW706" s="18" t="s">
        <v>5537</v>
      </c>
      <c r="AX706" s="18" t="s">
        <v>5537</v>
      </c>
      <c r="AY706" s="18" t="s">
        <v>5537</v>
      </c>
      <c r="AZ706" s="18" t="s">
        <v>5537</v>
      </c>
      <c r="BA706" s="18" t="s">
        <v>5537</v>
      </c>
      <c r="BB706" s="18" t="s">
        <v>5537</v>
      </c>
      <c r="BC706" s="18" t="s">
        <v>5537</v>
      </c>
      <c r="BD706" s="18" t="s">
        <v>5537</v>
      </c>
      <c r="BE706" s="18" t="s">
        <v>5537</v>
      </c>
      <c r="BF706" s="18" t="s">
        <v>5537</v>
      </c>
      <c r="BG706" s="18" t="s">
        <v>5537</v>
      </c>
      <c r="BH706" s="18" t="s">
        <v>5537</v>
      </c>
      <c r="BI706" s="9" t="s">
        <v>5537</v>
      </c>
      <c r="BJ706" s="14"/>
      <c r="BK706" s="14" t="s">
        <v>5537</v>
      </c>
      <c r="BL706" s="14" t="str">
        <f>_xlfn.XLOOKUP(B706,'[4]cell downs 18042026 17h'!$B:$B,'[4]cell downs 18042026 17h'!$B:$B,"")</f>
        <v/>
      </c>
      <c r="BM706" s="14" t="str">
        <f>_xlfn.XLOOKUP(B706,'[5]Cells Huawei 19042026 15h'!$B:$B,'[5]Cells Huawei 19042026 15h'!$B:$B,"")</f>
        <v/>
      </c>
      <c r="BN706" s="9" t="str">
        <f>_xlfn.XLOOKUP(B706,'[6]cells down 19042026 9H40'!$B:$B,'[6]cells down 19042026 9H40'!$B:$B,"")</f>
        <v/>
      </c>
      <c r="BO706" s="9" t="s">
        <v>5537</v>
      </c>
      <c r="BP706" s="9" t="s">
        <v>12</v>
      </c>
      <c r="BQ706" s="115"/>
    </row>
    <row r="707" spans="1:69" s="9" customFormat="1" x14ac:dyDescent="0.3">
      <c r="A707" s="1" t="s">
        <v>2260</v>
      </c>
      <c r="B707" s="8" t="s">
        <v>2261</v>
      </c>
      <c r="C707" s="3" t="str">
        <f>_xlfn.XLOOKUP(B707,'[1]daily break down'!$D:$D,'[1]daily break down'!$E:$E,"")</f>
        <v>Maroua</v>
      </c>
      <c r="D707" s="1" t="s">
        <v>21</v>
      </c>
      <c r="E707" s="1" t="s">
        <v>22</v>
      </c>
      <c r="F707" s="3" t="s">
        <v>55</v>
      </c>
      <c r="G707" s="1" t="s">
        <v>84</v>
      </c>
      <c r="H707" s="32" t="str">
        <f>_xlfn.XLOOKUP(B707,[2]CALCULATION!$B:$B,[2]CALCULATION!$H:$H,"")</f>
        <v>Huawei</v>
      </c>
      <c r="I707" s="28">
        <v>0.18708997154948306</v>
      </c>
      <c r="J707" s="28">
        <v>6.9021753088322146E-2</v>
      </c>
      <c r="K707" s="28">
        <v>0</v>
      </c>
      <c r="L707" s="28">
        <v>0</v>
      </c>
      <c r="M707" s="28">
        <v>0</v>
      </c>
      <c r="N707" s="28">
        <v>0</v>
      </c>
      <c r="O707" s="28">
        <v>4.9046465372838757E-3</v>
      </c>
      <c r="P707" s="28">
        <v>0</v>
      </c>
      <c r="Q707" s="28">
        <v>0</v>
      </c>
      <c r="R707" s="28">
        <v>0</v>
      </c>
      <c r="S707" s="94">
        <v>0</v>
      </c>
      <c r="T707" s="94">
        <f>_xlfn.XLOOKUP(B707,'[3]Nur des jours'!$B:$B,'[3]Nur des jours'!$U:$U,"")</f>
        <v>8.9175391586979538E-4</v>
      </c>
      <c r="U707" s="94">
        <v>0</v>
      </c>
      <c r="V707" s="94">
        <v>0</v>
      </c>
      <c r="W707" s="94">
        <v>8.9175391586979538E-4</v>
      </c>
      <c r="X707" s="94">
        <v>0</v>
      </c>
      <c r="Y707" s="94">
        <v>0</v>
      </c>
      <c r="Z707" s="94">
        <v>0</v>
      </c>
      <c r="AA707" s="94">
        <v>1.3700193760290842</v>
      </c>
      <c r="AB707" s="94">
        <v>1.5105597931701633</v>
      </c>
      <c r="AC707" s="94">
        <f>_xlfn.XLOOKUP(B707,'[3]Nur des jours'!$B:$B,'[3]Nur des jours'!$N:$N,"")</f>
        <v>0</v>
      </c>
      <c r="AD707" s="94">
        <v>0</v>
      </c>
      <c r="AE707" s="94">
        <v>0</v>
      </c>
      <c r="AF707" s="94">
        <v>0</v>
      </c>
      <c r="AG707" s="94">
        <v>0</v>
      </c>
      <c r="AH707" s="94">
        <v>0</v>
      </c>
      <c r="AI707" s="49" t="s">
        <v>5559</v>
      </c>
      <c r="AJ707" s="49"/>
      <c r="AK707" s="48" t="str" cm="1">
        <f t="array" ref="AK707">IFERROR(_xlfn.IFS(
AM707="MPR ISSUE","PDH",
AM707="BSS Hardware Issue","BSS",
AM707="Sites strategiques, MLL, Pylone, etc.","ENVTECH",
AM707="AKTIVCO DEFAUT GE &amp; POWER Cabinet","AKTIVCO",
AM707="AKTIVCO Coupure ENEO &amp; Baisse de tension","AKTIVCO GRID ONLY",
AM707="Coupure ENEO &amp; Baisse de tension","IHS GRID ONLY",
AM707="Defaut GE &amp; POWER Cabinet","IHS",
AM707="Sharing","Partners",
AM707="Sites strategiques &amp; DataCenter","SST &amp; DC",
AM707="Exclu","Exclu",
AM707="SAT","SAT",
AM707="SPARE-ISSUE","SPARE-ISSUE",
AM707="Fiber CAmtel","TRANS_FO_CAMTEL",
AM707="Fiber AOF","Fiber AOF",
AM707="Projet OCM (HUAWEI)","TRAVAUX-HUAWEI",
AM707="Projet OCM (NOKIA)","TRAVAUX-NOKIA",
AM707="ACCESS-ISSUE","ACCESS-ISSUE",
AM707="Projet OCM (ZTE, NOKIA, autres projets)","TRAVAUX OCM",
AM707="No root CAuse","No root cause",
AM707="ODU HS","PDH",
AM707="IP &amp; VLAN","PDH",
AM707="Warehouse HUAWEI","SPARE-ISSUE",
AM707="SPARE-HS","SPARE-ISSUE",
AM707="Power Telco","BSS",AM707="no impacts","no impacts"
),"")</f>
        <v>no impacts</v>
      </c>
      <c r="AL707" s="48" t="str" cm="1">
        <f t="array" ref="AL707">IFERROR(_xlfn.IFS(
AM707="MPR ISSUE","TX ISSUE",
AM707="BSS Hardware Issue","RAN ISSUE",
AM707="Sites strategiques, MLL, Pylone, etc.","ENVTECH",
AM707="AKTIVCO DEFAUT GE &amp; POWER Cabinet","POWER ISSUE",
AM707="AKTIVCO Coupure ENEO &amp; Baisse de tension","POWER ISSUE",
AM707="Coupure ENEO &amp; Baisse de tension","POWER ISSUE",
AM707="Defaut GE &amp; POWER Cabinet","POWER ISSUE",
AM707="Sharing","POWER ISSUE",
AM707="Sites strategiques &amp; DataCenter","POWER ISSUE",
AM707="Exclu","Exclu",
AM707="SAT","TX ISSUE",
AM707="SPARE-ISSUE","SPARE-ISSUE",
AM707="Fiber CAmtel","TX ISSUE",
AM707="Fiber AOF","TX ISSUE",
AM707="Projet OCM (HUAWEI)","TRAVAUX-HUAWEI",
AM707="Projet OCM (NOKIA)","TRAVAUX -NOKIA",
AM707="ACCESS-ISSUE","ACCESS-ISSUE",
AM707="Projet OCM (ZTE, NOKIA, autres projets)","TRAVAUX OCM",
AM707="No root CAuse","No root cause",
AM707="ODU HS","TX ISSUE",
AM707="IP &amp; VLAN","TX ISSUE",
AM707="Warehouse HUAWEI","SPARE-ISSUE",
AM707="SPARE-HS","SPARE-ISSUE",
AM707="Power Telco","RAN ISSUE",AM707="no impacts","no impacts"
),"")</f>
        <v>no impacts</v>
      </c>
      <c r="AM707" s="67" t="s">
        <v>5605</v>
      </c>
      <c r="AN707" s="48" t="str" cm="1">
        <f t="array" ref="AN707">IFERROR(_xlfn.IFS(
AM707="MPR ISSUE","ACTIVE",
AM707="BSS Hardware Issue","ACTIVE",
AM707="Sites strategiques, MLL, Pylone, etc.","PASSIVE",
AM707="AKTIVCO DEFAUT GE &amp; POWER Cabinet","PASSIVE",
AM707="AKTIVCO Coupure ENEO &amp; Baisse de tension","PASSIVE",
AM707="Coupure ENEO &amp; Baisse de tension","PASSIVE",
AM707="Defaut GE &amp; POWER Cabinet","PASSIVE",
AM707="Sharing","PASSIVE",
AM707="Sites strategiques &amp; DataCenter","PASSIVE",
AM707="Exclu","Exclu",
AM707="SAT","ACTIVE",
AM707="SPARE-ISSUE","SPARE-ISSUE",
AM707="Fiber CAmtel","ACTIVE",
AM707="Fiber AOF","ACTIVE",
AM707="Projet OCM (HUAWEI)","PLANNED WORKS",
AM707="Projet OCM (NOKIA)","PLANNED WORKS",
AM707="ACCESS-ISSUE","ACCESS-ISSUE",
AM707="Projet OCM (ZTE, NOKIA, autres projets)","PLANNED WORKS",
AM707="No root CAuse","No root cause",
AM707="ODU HS","ACTIVE",
AM707="IP &amp; VLAN","ACTIVE",
AM707="Warehouse HUAWEI","SPARE-ISSUE",
AM707="SPARE-HS","SPARE-ISSUE",
AM707="Power Telco","ACTIVE", AM707="no impacts","no impacts"
),"")</f>
        <v>no impacts</v>
      </c>
      <c r="AO707" s="93" t="s">
        <v>5537</v>
      </c>
      <c r="AP707" s="101" t="str">
        <f t="shared" si="26"/>
        <v>EXN_249</v>
      </c>
      <c r="AR707" s="17" t="s">
        <v>5537</v>
      </c>
      <c r="AS707" s="7" t="s">
        <v>5537</v>
      </c>
      <c r="AT707" s="6"/>
      <c r="AU707" s="7"/>
      <c r="AV707" s="3" t="s">
        <v>5537</v>
      </c>
      <c r="AW707" s="18" t="s">
        <v>5537</v>
      </c>
      <c r="AX707" s="18" t="s">
        <v>5537</v>
      </c>
      <c r="AY707" s="18" t="s">
        <v>5537</v>
      </c>
      <c r="AZ707" s="18" t="s">
        <v>5537</v>
      </c>
      <c r="BA707" s="18" t="s">
        <v>5537</v>
      </c>
      <c r="BB707" s="18" t="s">
        <v>5537</v>
      </c>
      <c r="BC707" s="18" t="s">
        <v>5537</v>
      </c>
      <c r="BD707" s="18" t="s">
        <v>5537</v>
      </c>
      <c r="BE707" s="18" t="s">
        <v>5537</v>
      </c>
      <c r="BF707" s="18" t="s">
        <v>5537</v>
      </c>
      <c r="BG707" s="18" t="s">
        <v>5537</v>
      </c>
      <c r="BH707" s="18" t="s">
        <v>5537</v>
      </c>
      <c r="BI707" s="9" t="s">
        <v>5537</v>
      </c>
      <c r="BJ707" s="14"/>
      <c r="BK707" s="14" t="s">
        <v>5537</v>
      </c>
      <c r="BL707" s="14" t="str">
        <f>_xlfn.XLOOKUP(B707,'[4]cell downs 18042026 17h'!$B:$B,'[4]cell downs 18042026 17h'!$B:$B,"")</f>
        <v/>
      </c>
      <c r="BM707" s="14" t="str">
        <f>_xlfn.XLOOKUP(B707,'[5]Cells Huawei 19042026 15h'!$B:$B,'[5]Cells Huawei 19042026 15h'!$B:$B,"")</f>
        <v/>
      </c>
      <c r="BN707" s="9" t="str">
        <f>_xlfn.XLOOKUP(B707,'[6]cells down 19042026 9H40'!$B:$B,'[6]cells down 19042026 9H40'!$B:$B,"")</f>
        <v/>
      </c>
      <c r="BO707" s="9" t="s">
        <v>5537</v>
      </c>
      <c r="BP707" s="9" t="s">
        <v>12</v>
      </c>
      <c r="BQ707" s="115"/>
    </row>
    <row r="708" spans="1:69" s="9" customFormat="1" x14ac:dyDescent="0.3">
      <c r="A708" s="1" t="s">
        <v>3203</v>
      </c>
      <c r="B708" s="8" t="s">
        <v>3204</v>
      </c>
      <c r="C708" s="3" t="str">
        <f>_xlfn.XLOOKUP(B708,'[1]daily break down'!$D:$D,'[1]daily break down'!$E:$E,"")</f>
        <v>CENTRE</v>
      </c>
      <c r="D708" s="1" t="s">
        <v>21</v>
      </c>
      <c r="E708" s="1" t="s">
        <v>36</v>
      </c>
      <c r="F708" s="3" t="s">
        <v>69</v>
      </c>
      <c r="G708" s="1" t="s">
        <v>502</v>
      </c>
      <c r="H708" s="34" t="str">
        <f>_xlfn.XLOOKUP(B708,[2]CALCULATION!$B:$B,[2]CALCULATION!$H:$H,"")</f>
        <v>ZTE</v>
      </c>
      <c r="I708" s="28">
        <v>8.3055819514714635</v>
      </c>
      <c r="J708" s="28">
        <v>0</v>
      </c>
      <c r="K708" s="28">
        <v>0</v>
      </c>
      <c r="L708" s="28">
        <v>3.6798046987583928</v>
      </c>
      <c r="M708" s="28">
        <v>6.5126750334586063</v>
      </c>
      <c r="N708" s="28">
        <v>0</v>
      </c>
      <c r="O708" s="28">
        <v>0</v>
      </c>
      <c r="P708" s="28">
        <v>0</v>
      </c>
      <c r="Q708" s="28">
        <v>3.1175360197241697</v>
      </c>
      <c r="R708" s="28">
        <v>0</v>
      </c>
      <c r="S708" s="94">
        <v>0</v>
      </c>
      <c r="T708" s="94">
        <f>_xlfn.XLOOKUP(B708,'[3]Nur des jours'!$B:$B,'[3]Nur des jours'!$U:$U,"")</f>
        <v>1.0005478936059124E-2</v>
      </c>
      <c r="U708" s="94">
        <v>0.84515085622644037</v>
      </c>
      <c r="V708" s="94">
        <v>0</v>
      </c>
      <c r="W708" s="94">
        <v>1.0005478936059124E-2</v>
      </c>
      <c r="X708" s="94">
        <v>3.4047164507909178E-2</v>
      </c>
      <c r="Y708" s="94">
        <v>9.371334891405775</v>
      </c>
      <c r="Z708" s="94">
        <v>0</v>
      </c>
      <c r="AA708" s="94">
        <v>0</v>
      </c>
      <c r="AB708" s="94">
        <v>0</v>
      </c>
      <c r="AC708" s="94">
        <f>_xlfn.XLOOKUP(B708,'[3]Nur des jours'!$B:$B,'[3]Nur des jours'!$N:$N,"")</f>
        <v>0</v>
      </c>
      <c r="AD708" s="94">
        <v>0</v>
      </c>
      <c r="AE708" s="94">
        <v>0</v>
      </c>
      <c r="AF708" s="94">
        <v>0</v>
      </c>
      <c r="AG708" s="94">
        <v>0</v>
      </c>
      <c r="AH708" s="94">
        <v>0</v>
      </c>
      <c r="AI708" s="49" t="s">
        <v>5559</v>
      </c>
      <c r="AJ708" s="49"/>
      <c r="AK708" s="48" t="str" cm="1">
        <f t="array" ref="AK708">IFERROR(_xlfn.IFS(
AM708="MPR ISSUE","PDH",
AM708="BSS Hardware Issue","BSS",
AM708="Sites strategiques, MLL, Pylone, etc.","ENVTECH",
AM708="AKTIVCO DEFAUT GE &amp; POWER Cabinet","AKTIVCO",
AM708="AKTIVCO Coupure ENEO &amp; Baisse de tension","AKTIVCO GRID ONLY",
AM708="Coupure ENEO &amp; Baisse de tension","IHS GRID ONLY",
AM708="Defaut GE &amp; POWER Cabinet","IHS",
AM708="Sharing","Partners",
AM708="Sites strategiques &amp; DataCenter","SST &amp; DC",
AM708="Exclu","Exclu",
AM708="SAT","SAT",
AM708="SPARE-ISSUE","SPARE-ISSUE",
AM708="Fiber CAmtel","TRANS_FO_CAMTEL",
AM708="Fiber AOF","Fiber AOF",
AM708="Projet OCM (HUAWEI)","TRAVAUX-HUAWEI",
AM708="Projet OCM (NOKIA)","TRAVAUX-NOKIA",
AM708="ACCESS-ISSUE","ACCESS-ISSUE",
AM708="Projet OCM (ZTE, NOKIA, autres projets)","TRAVAUX OCM",
AM708="No root CAuse","No root cause",
AM708="ODU HS","PDH",
AM708="IP &amp; VLAN","PDH",
AM708="Warehouse HUAWEI","SPARE-ISSUE",
AM708="SPARE-HS","SPARE-ISSUE",
AM708="Power Telco","BSS",AM708="no impacts","no impacts"
),"")</f>
        <v>no impacts</v>
      </c>
      <c r="AL708" s="48" t="str" cm="1">
        <f t="array" ref="AL708">IFERROR(_xlfn.IFS(
AM708="MPR ISSUE","TX ISSUE",
AM708="BSS Hardware Issue","RAN ISSUE",
AM708="Sites strategiques, MLL, Pylone, etc.","ENVTECH",
AM708="AKTIVCO DEFAUT GE &amp; POWER Cabinet","POWER ISSUE",
AM708="AKTIVCO Coupure ENEO &amp; Baisse de tension","POWER ISSUE",
AM708="Coupure ENEO &amp; Baisse de tension","POWER ISSUE",
AM708="Defaut GE &amp; POWER Cabinet","POWER ISSUE",
AM708="Sharing","POWER ISSUE",
AM708="Sites strategiques &amp; DataCenter","POWER ISSUE",
AM708="Exclu","Exclu",
AM708="SAT","TX ISSUE",
AM708="SPARE-ISSUE","SPARE-ISSUE",
AM708="Fiber CAmtel","TX ISSUE",
AM708="Fiber AOF","TX ISSUE",
AM708="Projet OCM (HUAWEI)","TRAVAUX-HUAWEI",
AM708="Projet OCM (NOKIA)","TRAVAUX -NOKIA",
AM708="ACCESS-ISSUE","ACCESS-ISSUE",
AM708="Projet OCM (ZTE, NOKIA, autres projets)","TRAVAUX OCM",
AM708="No root CAuse","No root cause",
AM708="ODU HS","TX ISSUE",
AM708="IP &amp; VLAN","TX ISSUE",
AM708="Warehouse HUAWEI","SPARE-ISSUE",
AM708="SPARE-HS","SPARE-ISSUE",
AM708="Power Telco","RAN ISSUE",AM708="no impacts","no impacts"
),"")</f>
        <v>no impacts</v>
      </c>
      <c r="AM708" s="67" t="s">
        <v>5605</v>
      </c>
      <c r="AN708" s="48" t="str" cm="1">
        <f t="array" ref="AN708">IFERROR(_xlfn.IFS(
AM708="MPR ISSUE","ACTIVE",
AM708="BSS Hardware Issue","ACTIVE",
AM708="Sites strategiques, MLL, Pylone, etc.","PASSIVE",
AM708="AKTIVCO DEFAUT GE &amp; POWER Cabinet","PASSIVE",
AM708="AKTIVCO Coupure ENEO &amp; Baisse de tension","PASSIVE",
AM708="Coupure ENEO &amp; Baisse de tension","PASSIVE",
AM708="Defaut GE &amp; POWER Cabinet","PASSIVE",
AM708="Sharing","PASSIVE",
AM708="Sites strategiques &amp; DataCenter","PASSIVE",
AM708="Exclu","Exclu",
AM708="SAT","ACTIVE",
AM708="SPARE-ISSUE","SPARE-ISSUE",
AM708="Fiber CAmtel","ACTIVE",
AM708="Fiber AOF","ACTIVE",
AM708="Projet OCM (HUAWEI)","PLANNED WORKS",
AM708="Projet OCM (NOKIA)","PLANNED WORKS",
AM708="ACCESS-ISSUE","ACCESS-ISSUE",
AM708="Projet OCM (ZTE, NOKIA, autres projets)","PLANNED WORKS",
AM708="No root CAuse","No root cause",
AM708="ODU HS","ACTIVE",
AM708="IP &amp; VLAN","ACTIVE",
AM708="Warehouse HUAWEI","SPARE-ISSUE",
AM708="SPARE-HS","SPARE-ISSUE",
AM708="Power Telco","ACTIVE", AM708="no impacts","no impacts"
),"")</f>
        <v>no impacts</v>
      </c>
      <c r="AO708" s="93" t="s">
        <v>5537</v>
      </c>
      <c r="AP708" s="101" t="str">
        <f t="shared" si="26"/>
        <v>SUD_093</v>
      </c>
      <c r="AR708" s="17" t="s">
        <v>5537</v>
      </c>
      <c r="AS708" s="7" t="s">
        <v>5537</v>
      </c>
      <c r="AT708" s="6"/>
      <c r="AU708" s="7"/>
      <c r="AV708" s="3" t="s">
        <v>5537</v>
      </c>
      <c r="AW708" s="18" t="s">
        <v>5537</v>
      </c>
      <c r="AX708" s="18" t="s">
        <v>5537</v>
      </c>
      <c r="AY708" s="18" t="s">
        <v>5537</v>
      </c>
      <c r="AZ708" s="18" t="s">
        <v>5537</v>
      </c>
      <c r="BA708" s="18" t="s">
        <v>5537</v>
      </c>
      <c r="BB708" s="18" t="s">
        <v>5537</v>
      </c>
      <c r="BC708" s="18" t="s">
        <v>5537</v>
      </c>
      <c r="BD708" s="18" t="s">
        <v>5537</v>
      </c>
      <c r="BE708" s="18" t="s">
        <v>5537</v>
      </c>
      <c r="BF708" s="18" t="s">
        <v>5537</v>
      </c>
      <c r="BG708" s="18" t="s">
        <v>5537</v>
      </c>
      <c r="BH708" s="18" t="s">
        <v>5537</v>
      </c>
      <c r="BI708" s="9" t="s">
        <v>5537</v>
      </c>
      <c r="BJ708" s="14"/>
      <c r="BK708" s="14" t="s">
        <v>5537</v>
      </c>
      <c r="BL708" s="14" t="str">
        <f>_xlfn.XLOOKUP(B708,'[4]cell downs 18042026 17h'!$B:$B,'[4]cell downs 18042026 17h'!$B:$B,"")</f>
        <v/>
      </c>
      <c r="BM708" s="14" t="str">
        <f>_xlfn.XLOOKUP(B708,'[5]Cells Huawei 19042026 15h'!$B:$B,'[5]Cells Huawei 19042026 15h'!$B:$B,"")</f>
        <v/>
      </c>
      <c r="BN708" s="9" t="str">
        <f>_xlfn.XLOOKUP(B708,'[6]cells down 19042026 9H40'!$B:$B,'[6]cells down 19042026 9H40'!$B:$B,"")</f>
        <v/>
      </c>
      <c r="BO708" s="9" t="s">
        <v>5537</v>
      </c>
      <c r="BP708" s="9" t="s">
        <v>5537</v>
      </c>
      <c r="BQ708" s="115"/>
    </row>
    <row r="709" spans="1:69" s="9" customFormat="1" x14ac:dyDescent="0.3">
      <c r="A709" s="1" t="s">
        <v>647</v>
      </c>
      <c r="B709" s="8" t="s">
        <v>648</v>
      </c>
      <c r="C709" s="3" t="str">
        <f>_xlfn.XLOOKUP(B709,'[1]daily break down'!$D:$D,'[1]daily break down'!$E:$E,"")</f>
        <v>Douala</v>
      </c>
      <c r="D709" s="1" t="s">
        <v>11</v>
      </c>
      <c r="E709" s="1" t="s">
        <v>145</v>
      </c>
      <c r="F709" s="3" t="s">
        <v>31</v>
      </c>
      <c r="G709" s="1" t="s">
        <v>32</v>
      </c>
      <c r="H709" s="34" t="str">
        <f>_xlfn.XLOOKUP(B709,[2]CALCULATION!$B:$B,[2]CALCULATION!$H:$H,"")</f>
        <v>ZTE</v>
      </c>
      <c r="I709" s="28">
        <v>0</v>
      </c>
      <c r="J709" s="28">
        <v>0</v>
      </c>
      <c r="K709" s="28">
        <v>0</v>
      </c>
      <c r="L709" s="28">
        <v>1.3481714050902742</v>
      </c>
      <c r="M709" s="28">
        <v>0</v>
      </c>
      <c r="N709" s="28">
        <v>0.39581389309796733</v>
      </c>
      <c r="O709" s="28">
        <v>0</v>
      </c>
      <c r="P709" s="28">
        <v>0</v>
      </c>
      <c r="Q709" s="28">
        <v>0</v>
      </c>
      <c r="R709" s="28">
        <v>0</v>
      </c>
      <c r="S709" s="94">
        <v>0</v>
      </c>
      <c r="T709" s="94">
        <f>_xlfn.XLOOKUP(B709,'[3]Nur des jours'!$B:$B,'[3]Nur des jours'!$U:$U,"")</f>
        <v>0.48110123761175499</v>
      </c>
      <c r="U709" s="94">
        <v>0</v>
      </c>
      <c r="V709" s="94">
        <v>0</v>
      </c>
      <c r="W709" s="94">
        <v>0.48110123761175499</v>
      </c>
      <c r="X709" s="94">
        <v>0</v>
      </c>
      <c r="Y709" s="94">
        <v>0</v>
      </c>
      <c r="Z709" s="94">
        <v>0</v>
      </c>
      <c r="AA709" s="94">
        <v>0</v>
      </c>
      <c r="AB709" s="94">
        <v>0</v>
      </c>
      <c r="AC709" s="94">
        <f>_xlfn.XLOOKUP(B709,'[3]Nur des jours'!$B:$B,'[3]Nur des jours'!$N:$N,"")</f>
        <v>0</v>
      </c>
      <c r="AD709" s="94">
        <v>0</v>
      </c>
      <c r="AE709" s="94">
        <v>0</v>
      </c>
      <c r="AF709" s="94">
        <v>0</v>
      </c>
      <c r="AG709" s="94">
        <v>0</v>
      </c>
      <c r="AH709" s="94">
        <v>0</v>
      </c>
      <c r="AI709" s="49" t="s">
        <v>5559</v>
      </c>
      <c r="AJ709" s="49"/>
      <c r="AK709" s="48" t="str" cm="1">
        <f t="array" ref="AK709">IFERROR(_xlfn.IFS(
AM709="MPR ISSUE","PDH",
AM709="BSS Hardware Issue","BSS",
AM709="Sites strategiques, MLL, Pylone, etc.","ENVTECH",
AM709="AKTIVCO DEFAUT GE &amp; POWER Cabinet","AKTIVCO",
AM709="AKTIVCO Coupure ENEO &amp; Baisse de tension","AKTIVCO GRID ONLY",
AM709="Coupure ENEO &amp; Baisse de tension","IHS GRID ONLY",
AM709="Defaut GE &amp; POWER Cabinet","IHS",
AM709="Sharing","Partners",
AM709="Sites strategiques &amp; DataCenter","SST &amp; DC",
AM709="Exclu","Exclu",
AM709="SAT","SAT",
AM709="SPARE-ISSUE","SPARE-ISSUE",
AM709="Fiber CAmtel","TRANS_FO_CAMTEL",
AM709="Fiber AOF","Fiber AOF",
AM709="Projet OCM (HUAWEI)","TRAVAUX-HUAWEI",
AM709="Projet OCM (NOKIA)","TRAVAUX-NOKIA",
AM709="ACCESS-ISSUE","ACCESS-ISSUE",
AM709="Projet OCM (ZTE, NOKIA, autres projets)","TRAVAUX OCM",
AM709="No root CAuse","No root cause",
AM709="ODU HS","PDH",
AM709="IP &amp; VLAN","PDH",
AM709="Warehouse HUAWEI","SPARE-ISSUE",
AM709="SPARE-HS","SPARE-ISSUE",
AM709="Power Telco","BSS",AM709="no impacts","no impacts"
),"")</f>
        <v>no impacts</v>
      </c>
      <c r="AL709" s="48" t="str" cm="1">
        <f t="array" ref="AL709">IFERROR(_xlfn.IFS(
AM709="MPR ISSUE","TX ISSUE",
AM709="BSS Hardware Issue","RAN ISSUE",
AM709="Sites strategiques, MLL, Pylone, etc.","ENVTECH",
AM709="AKTIVCO DEFAUT GE &amp; POWER Cabinet","POWER ISSUE",
AM709="AKTIVCO Coupure ENEO &amp; Baisse de tension","POWER ISSUE",
AM709="Coupure ENEO &amp; Baisse de tension","POWER ISSUE",
AM709="Defaut GE &amp; POWER Cabinet","POWER ISSUE",
AM709="Sharing","POWER ISSUE",
AM709="Sites strategiques &amp; DataCenter","POWER ISSUE",
AM709="Exclu","Exclu",
AM709="SAT","TX ISSUE",
AM709="SPARE-ISSUE","SPARE-ISSUE",
AM709="Fiber CAmtel","TX ISSUE",
AM709="Fiber AOF","TX ISSUE",
AM709="Projet OCM (HUAWEI)","TRAVAUX-HUAWEI",
AM709="Projet OCM (NOKIA)","TRAVAUX -NOKIA",
AM709="ACCESS-ISSUE","ACCESS-ISSUE",
AM709="Projet OCM (ZTE, NOKIA, autres projets)","TRAVAUX OCM",
AM709="No root CAuse","No root cause",
AM709="ODU HS","TX ISSUE",
AM709="IP &amp; VLAN","TX ISSUE",
AM709="Warehouse HUAWEI","SPARE-ISSUE",
AM709="SPARE-HS","SPARE-ISSUE",
AM709="Power Telco","RAN ISSUE",AM709="no impacts","no impacts"
),"")</f>
        <v>no impacts</v>
      </c>
      <c r="AM709" s="67" t="s">
        <v>5605</v>
      </c>
      <c r="AN709" s="48" t="str" cm="1">
        <f t="array" ref="AN709">IFERROR(_xlfn.IFS(
AM709="MPR ISSUE","ACTIVE",
AM709="BSS Hardware Issue","ACTIVE",
AM709="Sites strategiques, MLL, Pylone, etc.","PASSIVE",
AM709="AKTIVCO DEFAUT GE &amp; POWER Cabinet","PASSIVE",
AM709="AKTIVCO Coupure ENEO &amp; Baisse de tension","PASSIVE",
AM709="Coupure ENEO &amp; Baisse de tension","PASSIVE",
AM709="Defaut GE &amp; POWER Cabinet","PASSIVE",
AM709="Sharing","PASSIVE",
AM709="Sites strategiques &amp; DataCenter","PASSIVE",
AM709="Exclu","Exclu",
AM709="SAT","ACTIVE",
AM709="SPARE-ISSUE","SPARE-ISSUE",
AM709="Fiber CAmtel","ACTIVE",
AM709="Fiber AOF","ACTIVE",
AM709="Projet OCM (HUAWEI)","PLANNED WORKS",
AM709="Projet OCM (NOKIA)","PLANNED WORKS",
AM709="ACCESS-ISSUE","ACCESS-ISSUE",
AM709="Projet OCM (ZTE, NOKIA, autres projets)","PLANNED WORKS",
AM709="No root CAuse","No root cause",
AM709="ODU HS","ACTIVE",
AM709="IP &amp; VLAN","ACTIVE",
AM709="Warehouse HUAWEI","SPARE-ISSUE",
AM709="SPARE-HS","SPARE-ISSUE",
AM709="Power Telco","ACTIVE", AM709="no impacts","no impacts"
),"")</f>
        <v>no impacts</v>
      </c>
      <c r="AO709" s="93" t="s">
        <v>5537</v>
      </c>
      <c r="AP709" s="101" t="str">
        <f t="shared" si="26"/>
        <v>LIT_366</v>
      </c>
      <c r="AR709" s="17" t="s">
        <v>5537</v>
      </c>
      <c r="AS709" s="7" t="s">
        <v>5537</v>
      </c>
      <c r="AT709" s="6"/>
      <c r="AU709" s="7"/>
      <c r="AV709" s="3" t="s">
        <v>5537</v>
      </c>
      <c r="AW709" s="18" t="s">
        <v>5537</v>
      </c>
      <c r="AX709" s="18" t="s">
        <v>5537</v>
      </c>
      <c r="AY709" s="18" t="s">
        <v>5537</v>
      </c>
      <c r="AZ709" s="18" t="s">
        <v>5537</v>
      </c>
      <c r="BA709" s="18" t="s">
        <v>5537</v>
      </c>
      <c r="BB709" s="18" t="s">
        <v>5537</v>
      </c>
      <c r="BC709" s="18" t="s">
        <v>5537</v>
      </c>
      <c r="BD709" s="18" t="s">
        <v>5537</v>
      </c>
      <c r="BE709" s="18" t="s">
        <v>5537</v>
      </c>
      <c r="BF709" s="18" t="s">
        <v>5537</v>
      </c>
      <c r="BG709" s="18" t="s">
        <v>5537</v>
      </c>
      <c r="BH709" s="18" t="s">
        <v>5537</v>
      </c>
      <c r="BI709" s="9" t="s">
        <v>5537</v>
      </c>
      <c r="BJ709" s="14"/>
      <c r="BK709" s="14" t="s">
        <v>5537</v>
      </c>
      <c r="BL709" s="14" t="str">
        <f>_xlfn.XLOOKUP(B709,'[4]cell downs 18042026 17h'!$B:$B,'[4]cell downs 18042026 17h'!$B:$B,"")</f>
        <v/>
      </c>
      <c r="BM709" s="14" t="str">
        <f>_xlfn.XLOOKUP(B709,'[5]Cells Huawei 19042026 15h'!$B:$B,'[5]Cells Huawei 19042026 15h'!$B:$B,"")</f>
        <v/>
      </c>
      <c r="BN709" s="9" t="str">
        <f>_xlfn.XLOOKUP(B709,'[6]cells down 19042026 9H40'!$B:$B,'[6]cells down 19042026 9H40'!$B:$B,"")</f>
        <v/>
      </c>
      <c r="BO709" s="9" t="s">
        <v>648</v>
      </c>
      <c r="BP709" s="9" t="s">
        <v>12</v>
      </c>
      <c r="BQ709" s="115"/>
    </row>
    <row r="710" spans="1:69" s="9" customFormat="1" ht="18.45" customHeight="1" x14ac:dyDescent="0.3">
      <c r="A710" s="1" t="s">
        <v>2230</v>
      </c>
      <c r="B710" s="1" t="s">
        <v>2231</v>
      </c>
      <c r="C710" s="3" t="str">
        <f>_xlfn.XLOOKUP(B710,'[1]daily break down'!$D:$D,'[1]daily break down'!$E:$E,"")</f>
        <v>Ngaoundere</v>
      </c>
      <c r="D710" s="1" t="s">
        <v>21</v>
      </c>
      <c r="E710" s="1" t="s">
        <v>122</v>
      </c>
      <c r="F710" s="3" t="s">
        <v>90</v>
      </c>
      <c r="G710" s="1" t="s">
        <v>91</v>
      </c>
      <c r="H710" s="32" t="str">
        <f>_xlfn.XLOOKUP(B710,[2]CALCULATION!$B:$B,[2]CALCULATION!$H:$H,"")</f>
        <v>Huawei</v>
      </c>
      <c r="I710" s="28">
        <v>2.2857436371574593</v>
      </c>
      <c r="J710" s="28">
        <v>17.624624393250635</v>
      </c>
      <c r="K710" s="28">
        <v>21.493142055685393</v>
      </c>
      <c r="L710" s="28">
        <v>0</v>
      </c>
      <c r="M710" s="28">
        <v>0</v>
      </c>
      <c r="N710" s="28">
        <v>0</v>
      </c>
      <c r="O710" s="28">
        <v>0.82635268367990466</v>
      </c>
      <c r="P710" s="28">
        <v>3.2250280367431148</v>
      </c>
      <c r="Q710" s="28">
        <v>0</v>
      </c>
      <c r="R710" s="28">
        <v>2.3044704693907248</v>
      </c>
      <c r="S710" s="94">
        <v>0</v>
      </c>
      <c r="T710" s="94">
        <f>_xlfn.XLOOKUP(B710,'[3]Nur des jours'!$B:$B,'[3]Nur des jours'!$U:$U,"")</f>
        <v>0.24842480588300758</v>
      </c>
      <c r="U710" s="94">
        <v>1.3225780677048109</v>
      </c>
      <c r="V710" s="94">
        <v>0.93414789703024548</v>
      </c>
      <c r="W710" s="94">
        <v>0.24842480588300758</v>
      </c>
      <c r="X710" s="94">
        <v>0.23727788193463517</v>
      </c>
      <c r="Y710" s="94">
        <v>0.51015458019079263</v>
      </c>
      <c r="Z710" s="94">
        <v>0.17155561833503125</v>
      </c>
      <c r="AA710" s="94">
        <v>0.25830543927084493</v>
      </c>
      <c r="AB710" s="94">
        <v>3.1036246586366008</v>
      </c>
      <c r="AC710" s="94">
        <f>_xlfn.XLOOKUP(B710,'[3]Nur des jours'!$B:$B,'[3]Nur des jours'!$N:$N,"")</f>
        <v>0</v>
      </c>
      <c r="AD710" s="94">
        <v>0</v>
      </c>
      <c r="AE710" s="94">
        <v>0</v>
      </c>
      <c r="AF710" s="94">
        <v>0</v>
      </c>
      <c r="AG710" s="94">
        <v>0</v>
      </c>
      <c r="AH710" s="94">
        <v>0</v>
      </c>
      <c r="AI710" s="49" t="s">
        <v>5559</v>
      </c>
      <c r="AJ710" s="49"/>
      <c r="AK710" s="48" t="str" cm="1">
        <f t="array" ref="AK710">IFERROR(_xlfn.IFS(
AM710="MPR ISSUE","PDH",
AM710="BSS Hardware Issue","BSS",
AM710="Sites strategiques, MLL, Pylone, etc.","ENVTECH",
AM710="AKTIVCO DEFAUT GE &amp; POWER Cabinet","AKTIVCO",
AM710="AKTIVCO Coupure ENEO &amp; Baisse de tension","AKTIVCO GRID ONLY",
AM710="Coupure ENEO &amp; Baisse de tension","IHS GRID ONLY",
AM710="Defaut GE &amp; POWER Cabinet","IHS",
AM710="Sharing","Partners",
AM710="Sites strategiques &amp; DataCenter","SST &amp; DC",
AM710="Exclu","Exclu",
AM710="SAT","SAT",
AM710="SPARE-ISSUE","SPARE-ISSUE",
AM710="Fiber CAmtel","TRANS_FO_CAMTEL",
AM710="Fiber AOF","Fiber AOF",
AM710="Projet OCM (HUAWEI)","TRAVAUX-HUAWEI",
AM710="Projet OCM (NOKIA)","TRAVAUX-NOKIA",
AM710="ACCESS-ISSUE","ACCESS-ISSUE",
AM710="Projet OCM (ZTE, NOKIA, autres projets)","TRAVAUX OCM",
AM710="No root CAuse","No root cause",
AM710="ODU HS","PDH",
AM710="IP &amp; VLAN","PDH",
AM710="Warehouse HUAWEI","SPARE-ISSUE",
AM710="SPARE-HS","SPARE-ISSUE",
AM710="Power Telco","BSS",AM710="no impacts","no impacts"
),"")</f>
        <v>no impacts</v>
      </c>
      <c r="AL710" s="48" t="str" cm="1">
        <f t="array" ref="AL710">IFERROR(_xlfn.IFS(
AM710="MPR ISSUE","TX ISSUE",
AM710="BSS Hardware Issue","RAN ISSUE",
AM710="Sites strategiques, MLL, Pylone, etc.","ENVTECH",
AM710="AKTIVCO DEFAUT GE &amp; POWER Cabinet","POWER ISSUE",
AM710="AKTIVCO Coupure ENEO &amp; Baisse de tension","POWER ISSUE",
AM710="Coupure ENEO &amp; Baisse de tension","POWER ISSUE",
AM710="Defaut GE &amp; POWER Cabinet","POWER ISSUE",
AM710="Sharing","POWER ISSUE",
AM710="Sites strategiques &amp; DataCenter","POWER ISSUE",
AM710="Exclu","Exclu",
AM710="SAT","TX ISSUE",
AM710="SPARE-ISSUE","SPARE-ISSUE",
AM710="Fiber CAmtel","TX ISSUE",
AM710="Fiber AOF","TX ISSUE",
AM710="Projet OCM (HUAWEI)","TRAVAUX-HUAWEI",
AM710="Projet OCM (NOKIA)","TRAVAUX -NOKIA",
AM710="ACCESS-ISSUE","ACCESS-ISSUE",
AM710="Projet OCM (ZTE, NOKIA, autres projets)","TRAVAUX OCM",
AM710="No root CAuse","No root cause",
AM710="ODU HS","TX ISSUE",
AM710="IP &amp; VLAN","TX ISSUE",
AM710="Warehouse HUAWEI","SPARE-ISSUE",
AM710="SPARE-HS","SPARE-ISSUE",
AM710="Power Telco","RAN ISSUE",AM710="no impacts","no impacts"
),"")</f>
        <v>no impacts</v>
      </c>
      <c r="AM710" s="67" t="s">
        <v>5605</v>
      </c>
      <c r="AN710" s="48" t="str" cm="1">
        <f t="array" ref="AN710">IFERROR(_xlfn.IFS(
AM710="MPR ISSUE","ACTIVE",
AM710="BSS Hardware Issue","ACTIVE",
AM710="Sites strategiques, MLL, Pylone, etc.","PASSIVE",
AM710="AKTIVCO DEFAUT GE &amp; POWER Cabinet","PASSIVE",
AM710="AKTIVCO Coupure ENEO &amp; Baisse de tension","PASSIVE",
AM710="Coupure ENEO &amp; Baisse de tension","PASSIVE",
AM710="Defaut GE &amp; POWER Cabinet","PASSIVE",
AM710="Sharing","PASSIVE",
AM710="Sites strategiques &amp; DataCenter","PASSIVE",
AM710="Exclu","Exclu",
AM710="SAT","ACTIVE",
AM710="SPARE-ISSUE","SPARE-ISSUE",
AM710="Fiber CAmtel","ACTIVE",
AM710="Fiber AOF","ACTIVE",
AM710="Projet OCM (HUAWEI)","PLANNED WORKS",
AM710="Projet OCM (NOKIA)","PLANNED WORKS",
AM710="ACCESS-ISSUE","ACCESS-ISSUE",
AM710="Projet OCM (ZTE, NOKIA, autres projets)","PLANNED WORKS",
AM710="No root CAuse","No root cause",
AM710="ODU HS","ACTIVE",
AM710="IP &amp; VLAN","ACTIVE",
AM710="Warehouse HUAWEI","SPARE-ISSUE",
AM710="SPARE-HS","SPARE-ISSUE",
AM710="Power Telco","ACTIVE", AM710="no impacts","no impacts"
),"")</f>
        <v>no impacts</v>
      </c>
      <c r="AO710" s="93" t="s">
        <v>5537</v>
      </c>
      <c r="AP710" s="101" t="str">
        <f t="shared" si="26"/>
        <v>ADM_172</v>
      </c>
      <c r="AR710" s="17" t="s">
        <v>5537</v>
      </c>
      <c r="AS710" s="7" t="s">
        <v>5537</v>
      </c>
      <c r="AT710" s="6"/>
      <c r="AU710" s="7"/>
      <c r="AV710" s="3" t="s">
        <v>5537</v>
      </c>
      <c r="AW710" s="18" t="s">
        <v>5537</v>
      </c>
      <c r="AX710" s="18" t="s">
        <v>5537</v>
      </c>
      <c r="AY710" s="18" t="s">
        <v>5537</v>
      </c>
      <c r="AZ710" s="18" t="s">
        <v>5537</v>
      </c>
      <c r="BA710" s="18" t="s">
        <v>5537</v>
      </c>
      <c r="BB710" s="18" t="s">
        <v>5537</v>
      </c>
      <c r="BC710" s="18" t="s">
        <v>5537</v>
      </c>
      <c r="BD710" s="18" t="s">
        <v>5537</v>
      </c>
      <c r="BE710" s="18" t="s">
        <v>5537</v>
      </c>
      <c r="BF710" s="18" t="s">
        <v>5537</v>
      </c>
      <c r="BG710" s="18" t="s">
        <v>5537</v>
      </c>
      <c r="BH710" s="18" t="s">
        <v>5537</v>
      </c>
      <c r="BI710" s="9" t="s">
        <v>5537</v>
      </c>
      <c r="BJ710" s="14"/>
      <c r="BK710" s="14" t="s">
        <v>5537</v>
      </c>
      <c r="BL710" s="14" t="str">
        <f>_xlfn.XLOOKUP(B710,'[4]cell downs 18042026 17h'!$B:$B,'[4]cell downs 18042026 17h'!$B:$B,"")</f>
        <v/>
      </c>
      <c r="BM710" s="14" t="str">
        <f>_xlfn.XLOOKUP(B710,'[5]Cells Huawei 19042026 15h'!$B:$B,'[5]Cells Huawei 19042026 15h'!$B:$B,"")</f>
        <v/>
      </c>
      <c r="BN710" s="9" t="str">
        <f>_xlfn.XLOOKUP(B710,'[6]cells down 19042026 9H40'!$B:$B,'[6]cells down 19042026 9H40'!$B:$B,"")</f>
        <v/>
      </c>
      <c r="BO710" s="9" t="s">
        <v>5537</v>
      </c>
      <c r="BP710" s="9" t="s">
        <v>5578</v>
      </c>
      <c r="BQ710" s="115"/>
    </row>
    <row r="711" spans="1:69" s="9" customFormat="1" x14ac:dyDescent="0.3">
      <c r="A711" s="1" t="s">
        <v>1703</v>
      </c>
      <c r="B711" s="8" t="s">
        <v>1704</v>
      </c>
      <c r="C711" s="3" t="str">
        <f>_xlfn.XLOOKUP(B711,'[1]daily break down'!$D:$D,'[1]daily break down'!$E:$E,"")</f>
        <v>Yaounde</v>
      </c>
      <c r="D711" s="1" t="s">
        <v>21</v>
      </c>
      <c r="E711" s="1" t="s">
        <v>30</v>
      </c>
      <c r="F711" s="3" t="s">
        <v>37</v>
      </c>
      <c r="G711" s="1" t="s">
        <v>38</v>
      </c>
      <c r="H711" s="34" t="str">
        <f>_xlfn.XLOOKUP(B711,[2]CALCULATION!$B:$B,[2]CALCULATION!$H:$H,"")</f>
        <v>ZTE</v>
      </c>
      <c r="I711" s="28">
        <v>0</v>
      </c>
      <c r="J711" s="28">
        <v>0.50014910125473355</v>
      </c>
      <c r="K711" s="28">
        <v>0.57794571287521435</v>
      </c>
      <c r="L711" s="28">
        <v>0</v>
      </c>
      <c r="M711" s="28">
        <v>5.1507349479073037</v>
      </c>
      <c r="N711" s="28">
        <v>1.470020660154723</v>
      </c>
      <c r="O711" s="28">
        <v>0</v>
      </c>
      <c r="P711" s="28">
        <v>0.495833012301923</v>
      </c>
      <c r="Q711" s="28">
        <v>0</v>
      </c>
      <c r="R711" s="28">
        <v>0</v>
      </c>
      <c r="S711" s="94">
        <v>0.79952872589054247</v>
      </c>
      <c r="T711" s="94">
        <f>_xlfn.XLOOKUP(B711,'[3]Nur des jours'!$B:$B,'[3]Nur des jours'!$U:$U,"")</f>
        <v>0</v>
      </c>
      <c r="U711" s="94">
        <v>0.56048517120248387</v>
      </c>
      <c r="V711" s="94">
        <v>0</v>
      </c>
      <c r="W711" s="94">
        <v>0</v>
      </c>
      <c r="X711" s="94">
        <v>0.49672476621779266</v>
      </c>
      <c r="Y711" s="94">
        <v>0</v>
      </c>
      <c r="Z711" s="94">
        <v>0</v>
      </c>
      <c r="AA711" s="94">
        <v>0</v>
      </c>
      <c r="AB711" s="94">
        <v>0</v>
      </c>
      <c r="AC711" s="94">
        <f>_xlfn.XLOOKUP(B711,'[3]Nur des jours'!$B:$B,'[3]Nur des jours'!$N:$N,"")</f>
        <v>0</v>
      </c>
      <c r="AD711" s="94">
        <v>0</v>
      </c>
      <c r="AE711" s="94">
        <v>0</v>
      </c>
      <c r="AF711" s="94">
        <v>0</v>
      </c>
      <c r="AG711" s="94">
        <v>0</v>
      </c>
      <c r="AH711" s="94">
        <v>0</v>
      </c>
      <c r="AI711" s="49" t="s">
        <v>5559</v>
      </c>
      <c r="AJ711" s="49"/>
      <c r="AK711" s="48" t="str" cm="1">
        <f t="array" ref="AK711">IFERROR(_xlfn.IFS(
AM711="MPR ISSUE","PDH",
AM711="BSS Hardware Issue","BSS",
AM711="Sites strategiques, MLL, Pylone, etc.","ENVTECH",
AM711="AKTIVCO DEFAUT GE &amp; POWER Cabinet","AKTIVCO",
AM711="AKTIVCO Coupure ENEO &amp; Baisse de tension","AKTIVCO GRID ONLY",
AM711="Coupure ENEO &amp; Baisse de tension","IHS GRID ONLY",
AM711="Defaut GE &amp; POWER Cabinet","IHS",
AM711="Sharing","Partners",
AM711="Sites strategiques &amp; DataCenter","SST &amp; DC",
AM711="Exclu","Exclu",
AM711="SAT","SAT",
AM711="SPARE-ISSUE","SPARE-ISSUE",
AM711="Fiber CAmtel","TRANS_FO_CAMTEL",
AM711="Fiber AOF","Fiber AOF",
AM711="Projet OCM (HUAWEI)","TRAVAUX-HUAWEI",
AM711="Projet OCM (NOKIA)","TRAVAUX-NOKIA",
AM711="ACCESS-ISSUE","ACCESS-ISSUE",
AM711="Projet OCM (ZTE, NOKIA, autres projets)","TRAVAUX OCM",
AM711="No root CAuse","No root cause",
AM711="ODU HS","PDH",
AM711="IP &amp; VLAN","PDH",
AM711="Warehouse HUAWEI","SPARE-ISSUE",
AM711="SPARE-HS","SPARE-ISSUE",
AM711="Power Telco","BSS",AM711="no impacts","no impacts"
),"")</f>
        <v>no impacts</v>
      </c>
      <c r="AL711" s="48" t="str" cm="1">
        <f t="array" ref="AL711">IFERROR(_xlfn.IFS(
AM711="MPR ISSUE","TX ISSUE",
AM711="BSS Hardware Issue","RAN ISSUE",
AM711="Sites strategiques, MLL, Pylone, etc.","ENVTECH",
AM711="AKTIVCO DEFAUT GE &amp; POWER Cabinet","POWER ISSUE",
AM711="AKTIVCO Coupure ENEO &amp; Baisse de tension","POWER ISSUE",
AM711="Coupure ENEO &amp; Baisse de tension","POWER ISSUE",
AM711="Defaut GE &amp; POWER Cabinet","POWER ISSUE",
AM711="Sharing","POWER ISSUE",
AM711="Sites strategiques &amp; DataCenter","POWER ISSUE",
AM711="Exclu","Exclu",
AM711="SAT","TX ISSUE",
AM711="SPARE-ISSUE","SPARE-ISSUE",
AM711="Fiber CAmtel","TX ISSUE",
AM711="Fiber AOF","TX ISSUE",
AM711="Projet OCM (HUAWEI)","TRAVAUX-HUAWEI",
AM711="Projet OCM (NOKIA)","TRAVAUX -NOKIA",
AM711="ACCESS-ISSUE","ACCESS-ISSUE",
AM711="Projet OCM (ZTE, NOKIA, autres projets)","TRAVAUX OCM",
AM711="No root CAuse","No root cause",
AM711="ODU HS","TX ISSUE",
AM711="IP &amp; VLAN","TX ISSUE",
AM711="Warehouse HUAWEI","SPARE-ISSUE",
AM711="SPARE-HS","SPARE-ISSUE",
AM711="Power Telco","RAN ISSUE",AM711="no impacts","no impacts"
),"")</f>
        <v>no impacts</v>
      </c>
      <c r="AM711" s="67" t="s">
        <v>5605</v>
      </c>
      <c r="AN711" s="48" t="str" cm="1">
        <f t="array" ref="AN711">IFERROR(_xlfn.IFS(
AM711="MPR ISSUE","ACTIVE",
AM711="BSS Hardware Issue","ACTIVE",
AM711="Sites strategiques, MLL, Pylone, etc.","PASSIVE",
AM711="AKTIVCO DEFAUT GE &amp; POWER Cabinet","PASSIVE",
AM711="AKTIVCO Coupure ENEO &amp; Baisse de tension","PASSIVE",
AM711="Coupure ENEO &amp; Baisse de tension","PASSIVE",
AM711="Defaut GE &amp; POWER Cabinet","PASSIVE",
AM711="Sharing","PASSIVE",
AM711="Sites strategiques &amp; DataCenter","PASSIVE",
AM711="Exclu","Exclu",
AM711="SAT","ACTIVE",
AM711="SPARE-ISSUE","SPARE-ISSUE",
AM711="Fiber CAmtel","ACTIVE",
AM711="Fiber AOF","ACTIVE",
AM711="Projet OCM (HUAWEI)","PLANNED WORKS",
AM711="Projet OCM (NOKIA)","PLANNED WORKS",
AM711="ACCESS-ISSUE","ACCESS-ISSUE",
AM711="Projet OCM (ZTE, NOKIA, autres projets)","PLANNED WORKS",
AM711="No root CAuse","No root cause",
AM711="ODU HS","ACTIVE",
AM711="IP &amp; VLAN","ACTIVE",
AM711="Warehouse HUAWEI","SPARE-ISSUE",
AM711="SPARE-HS","SPARE-ISSUE",
AM711="Power Telco","ACTIVE", AM711="no impacts","no impacts"
),"")</f>
        <v>no impacts</v>
      </c>
      <c r="AO711" s="93" t="s">
        <v>5537</v>
      </c>
      <c r="AP711" s="101" t="str">
        <f t="shared" si="26"/>
        <v>CTR_729</v>
      </c>
      <c r="AR711" s="17" t="s">
        <v>5537</v>
      </c>
      <c r="AS711" s="7" t="s">
        <v>5537</v>
      </c>
      <c r="AT711" s="6"/>
      <c r="AU711" s="7"/>
      <c r="AV711" s="3" t="s">
        <v>5537</v>
      </c>
      <c r="AW711" s="18" t="s">
        <v>5537</v>
      </c>
      <c r="AX711" s="18" t="s">
        <v>5537</v>
      </c>
      <c r="AY711" s="18" t="s">
        <v>5537</v>
      </c>
      <c r="AZ711" s="18" t="s">
        <v>5537</v>
      </c>
      <c r="BA711" s="18" t="s">
        <v>5537</v>
      </c>
      <c r="BB711" s="18" t="s">
        <v>5537</v>
      </c>
      <c r="BC711" s="18" t="s">
        <v>5537</v>
      </c>
      <c r="BD711" s="18" t="s">
        <v>5537</v>
      </c>
      <c r="BE711" s="18" t="s">
        <v>5537</v>
      </c>
      <c r="BF711" s="18" t="s">
        <v>5537</v>
      </c>
      <c r="BG711" s="18" t="s">
        <v>5537</v>
      </c>
      <c r="BH711" s="18" t="s">
        <v>5537</v>
      </c>
      <c r="BI711" s="9" t="s">
        <v>5537</v>
      </c>
      <c r="BJ711" s="14"/>
      <c r="BK711" s="14" t="s">
        <v>5537</v>
      </c>
      <c r="BL711" s="14" t="str">
        <f>_xlfn.XLOOKUP(B711,'[4]cell downs 18042026 17h'!$B:$B,'[4]cell downs 18042026 17h'!$B:$B,"")</f>
        <v/>
      </c>
      <c r="BM711" s="14" t="str">
        <f>_xlfn.XLOOKUP(B711,'[5]Cells Huawei 19042026 15h'!$B:$B,'[5]Cells Huawei 19042026 15h'!$B:$B,"")</f>
        <v/>
      </c>
      <c r="BN711" s="9" t="str">
        <f>_xlfn.XLOOKUP(B711,'[6]cells down 19042026 9H40'!$B:$B,'[6]cells down 19042026 9H40'!$B:$B,"")</f>
        <v/>
      </c>
      <c r="BO711" s="9" t="s">
        <v>5537</v>
      </c>
      <c r="BP711" s="9" t="s">
        <v>12</v>
      </c>
      <c r="BQ711" s="115"/>
    </row>
    <row r="712" spans="1:69" s="9" customFormat="1" x14ac:dyDescent="0.3">
      <c r="A712" s="1" t="s">
        <v>326</v>
      </c>
      <c r="B712" s="8" t="s">
        <v>327</v>
      </c>
      <c r="C712" s="3" t="str">
        <f>_xlfn.XLOOKUP(B712,'[1]daily break down'!$D:$D,'[1]daily break down'!$E:$E,"")</f>
        <v>Douala</v>
      </c>
      <c r="D712" s="1" t="s">
        <v>21</v>
      </c>
      <c r="E712" s="1" t="s">
        <v>125</v>
      </c>
      <c r="F712" s="3" t="s">
        <v>31</v>
      </c>
      <c r="G712" s="1" t="s">
        <v>32</v>
      </c>
      <c r="H712" s="34" t="str">
        <f>_xlfn.XLOOKUP(B712,[2]CALCULATION!$B:$B,[2]CALCULATION!$H:$H,"")</f>
        <v>ZTE</v>
      </c>
      <c r="I712" s="28">
        <v>0</v>
      </c>
      <c r="J712" s="28">
        <v>0</v>
      </c>
      <c r="K712" s="28">
        <v>0</v>
      </c>
      <c r="L712" s="28">
        <v>0</v>
      </c>
      <c r="M712" s="28">
        <v>0</v>
      </c>
      <c r="N712" s="28">
        <v>0</v>
      </c>
      <c r="O712" s="28">
        <v>0.11084501174261581</v>
      </c>
      <c r="P712" s="28">
        <v>1.8771776630625534</v>
      </c>
      <c r="Q712" s="28">
        <v>0.44414695533811016</v>
      </c>
      <c r="R712" s="28">
        <v>16.078768980090342</v>
      </c>
      <c r="S712" s="94">
        <v>0</v>
      </c>
      <c r="T712" s="94">
        <f>_xlfn.XLOOKUP(B712,'[3]Nur des jours'!$B:$B,'[3]Nur des jours'!$U:$U,"")</f>
        <v>2.5879412041674152</v>
      </c>
      <c r="U712" s="94">
        <v>0</v>
      </c>
      <c r="V712" s="94">
        <v>0</v>
      </c>
      <c r="W712" s="94">
        <v>2.5879412041674152</v>
      </c>
      <c r="X712" s="94">
        <v>3.8850329449566678</v>
      </c>
      <c r="Y712" s="94">
        <v>1.799488061911978</v>
      </c>
      <c r="Z712" s="94">
        <v>0.69499733187228385</v>
      </c>
      <c r="AA712" s="94">
        <v>19.366077110317807</v>
      </c>
      <c r="AB712" s="94">
        <v>36.497026535742918</v>
      </c>
      <c r="AC712" s="94">
        <f>_xlfn.XLOOKUP(B712,'[3]Nur des jours'!$B:$B,'[3]Nur des jours'!$N:$N,"")</f>
        <v>0</v>
      </c>
      <c r="AD712" s="94">
        <v>0</v>
      </c>
      <c r="AE712" s="94">
        <v>0</v>
      </c>
      <c r="AF712" s="94">
        <v>0</v>
      </c>
      <c r="AG712" s="94">
        <v>0</v>
      </c>
      <c r="AH712" s="94">
        <v>0</v>
      </c>
      <c r="AI712" s="49" t="s">
        <v>5559</v>
      </c>
      <c r="AJ712" s="49"/>
      <c r="AK712" s="48" t="str" cm="1">
        <f t="array" ref="AK712">IFERROR(_xlfn.IFS(
AM712="MPR ISSUE","PDH",
AM712="BSS Hardware Issue","BSS",
AM712="Sites strategiques, MLL, Pylone, etc.","ENVTECH",
AM712="AKTIVCO DEFAUT GE &amp; POWER Cabinet","AKTIVCO",
AM712="AKTIVCO Coupure ENEO &amp; Baisse de tension","AKTIVCO GRID ONLY",
AM712="Coupure ENEO &amp; Baisse de tension","IHS GRID ONLY",
AM712="Defaut GE &amp; POWER Cabinet","IHS",
AM712="Sharing","Partners",
AM712="Sites strategiques &amp; DataCenter","SST &amp; DC",
AM712="Exclu","Exclu",
AM712="SAT","SAT",
AM712="SPARE-ISSUE","SPARE-ISSUE",
AM712="Fiber CAmtel","TRANS_FO_CAMTEL",
AM712="Fiber AOF","Fiber AOF",
AM712="Projet OCM (HUAWEI)","TRAVAUX-HUAWEI",
AM712="Projet OCM (NOKIA)","TRAVAUX-NOKIA",
AM712="ACCESS-ISSUE","ACCESS-ISSUE",
AM712="Projet OCM (ZTE, NOKIA, autres projets)","TRAVAUX OCM",
AM712="No root CAuse","No root cause",
AM712="ODU HS","PDH",
AM712="IP &amp; VLAN","PDH",
AM712="Warehouse HUAWEI","SPARE-ISSUE",
AM712="SPARE-HS","SPARE-ISSUE",
AM712="Power Telco","BSS",AM712="no impacts","no impacts"
),"")</f>
        <v>no impacts</v>
      </c>
      <c r="AL712" s="48" t="str" cm="1">
        <f t="array" ref="AL712">IFERROR(_xlfn.IFS(
AM712="MPR ISSUE","TX ISSUE",
AM712="BSS Hardware Issue","RAN ISSUE",
AM712="Sites strategiques, MLL, Pylone, etc.","ENVTECH",
AM712="AKTIVCO DEFAUT GE &amp; POWER Cabinet","POWER ISSUE",
AM712="AKTIVCO Coupure ENEO &amp; Baisse de tension","POWER ISSUE",
AM712="Coupure ENEO &amp; Baisse de tension","POWER ISSUE",
AM712="Defaut GE &amp; POWER Cabinet","POWER ISSUE",
AM712="Sharing","POWER ISSUE",
AM712="Sites strategiques &amp; DataCenter","POWER ISSUE",
AM712="Exclu","Exclu",
AM712="SAT","TX ISSUE",
AM712="SPARE-ISSUE","SPARE-ISSUE",
AM712="Fiber CAmtel","TX ISSUE",
AM712="Fiber AOF","TX ISSUE",
AM712="Projet OCM (HUAWEI)","TRAVAUX-HUAWEI",
AM712="Projet OCM (NOKIA)","TRAVAUX -NOKIA",
AM712="ACCESS-ISSUE","ACCESS-ISSUE",
AM712="Projet OCM (ZTE, NOKIA, autres projets)","TRAVAUX OCM",
AM712="No root CAuse","No root cause",
AM712="ODU HS","TX ISSUE",
AM712="IP &amp; VLAN","TX ISSUE",
AM712="Warehouse HUAWEI","SPARE-ISSUE",
AM712="SPARE-HS","SPARE-ISSUE",
AM712="Power Telco","RAN ISSUE",AM712="no impacts","no impacts"
),"")</f>
        <v>no impacts</v>
      </c>
      <c r="AM712" s="67" t="s">
        <v>5605</v>
      </c>
      <c r="AN712" s="48" t="str" cm="1">
        <f t="array" ref="AN712">IFERROR(_xlfn.IFS(
AM712="MPR ISSUE","ACTIVE",
AM712="BSS Hardware Issue","ACTIVE",
AM712="Sites strategiques, MLL, Pylone, etc.","PASSIVE",
AM712="AKTIVCO DEFAUT GE &amp; POWER Cabinet","PASSIVE",
AM712="AKTIVCO Coupure ENEO &amp; Baisse de tension","PASSIVE",
AM712="Coupure ENEO &amp; Baisse de tension","PASSIVE",
AM712="Defaut GE &amp; POWER Cabinet","PASSIVE",
AM712="Sharing","PASSIVE",
AM712="Sites strategiques &amp; DataCenter","PASSIVE",
AM712="Exclu","Exclu",
AM712="SAT","ACTIVE",
AM712="SPARE-ISSUE","SPARE-ISSUE",
AM712="Fiber CAmtel","ACTIVE",
AM712="Fiber AOF","ACTIVE",
AM712="Projet OCM (HUAWEI)","PLANNED WORKS",
AM712="Projet OCM (NOKIA)","PLANNED WORKS",
AM712="ACCESS-ISSUE","ACCESS-ISSUE",
AM712="Projet OCM (ZTE, NOKIA, autres projets)","PLANNED WORKS",
AM712="No root CAuse","No root cause",
AM712="ODU HS","ACTIVE",
AM712="IP &amp; VLAN","ACTIVE",
AM712="Warehouse HUAWEI","SPARE-ISSUE",
AM712="SPARE-HS","SPARE-ISSUE",
AM712="Power Telco","ACTIVE", AM712="no impacts","no impacts"
),"")</f>
        <v>no impacts</v>
      </c>
      <c r="AO712" s="93" t="s">
        <v>5537</v>
      </c>
      <c r="AP712" s="101" t="str">
        <f t="shared" si="26"/>
        <v>LIT_657</v>
      </c>
      <c r="AR712" s="17" t="s">
        <v>5537</v>
      </c>
      <c r="AS712" s="7" t="s">
        <v>5537</v>
      </c>
      <c r="AT712" s="6"/>
      <c r="AU712" s="7"/>
      <c r="AV712" s="3" t="s">
        <v>5537</v>
      </c>
      <c r="AW712" s="18" t="s">
        <v>5537</v>
      </c>
      <c r="AX712" s="18" t="s">
        <v>5537</v>
      </c>
      <c r="AY712" s="18" t="s">
        <v>5537</v>
      </c>
      <c r="AZ712" s="18" t="s">
        <v>5537</v>
      </c>
      <c r="BA712" s="18" t="s">
        <v>5537</v>
      </c>
      <c r="BB712" s="18" t="s">
        <v>5537</v>
      </c>
      <c r="BC712" s="18" t="s">
        <v>5537</v>
      </c>
      <c r="BD712" s="18" t="s">
        <v>5537</v>
      </c>
      <c r="BE712" s="18" t="s">
        <v>5537</v>
      </c>
      <c r="BF712" s="18" t="s">
        <v>5537</v>
      </c>
      <c r="BG712" s="18" t="s">
        <v>5537</v>
      </c>
      <c r="BH712" s="18" t="s">
        <v>5537</v>
      </c>
      <c r="BI712" s="9" t="s">
        <v>5537</v>
      </c>
      <c r="BJ712" s="14"/>
      <c r="BK712" s="14" t="s">
        <v>5537</v>
      </c>
      <c r="BL712" s="14" t="str">
        <f>_xlfn.XLOOKUP(B712,'[4]cell downs 18042026 17h'!$B:$B,'[4]cell downs 18042026 17h'!$B:$B,"")</f>
        <v/>
      </c>
      <c r="BM712" s="14" t="str">
        <f>_xlfn.XLOOKUP(B712,'[5]Cells Huawei 19042026 15h'!$B:$B,'[5]Cells Huawei 19042026 15h'!$B:$B,"")</f>
        <v/>
      </c>
      <c r="BN712" s="9" t="str">
        <f>_xlfn.XLOOKUP(B712,'[6]cells down 19042026 9H40'!$B:$B,'[6]cells down 19042026 9H40'!$B:$B,"")</f>
        <v/>
      </c>
      <c r="BO712" s="9" t="s">
        <v>5537</v>
      </c>
      <c r="BP712" s="9" t="s">
        <v>154</v>
      </c>
      <c r="BQ712" s="115"/>
    </row>
    <row r="713" spans="1:69" s="9" customFormat="1" x14ac:dyDescent="0.3">
      <c r="A713" s="1" t="s">
        <v>1807</v>
      </c>
      <c r="B713" s="8" t="s">
        <v>1808</v>
      </c>
      <c r="C713" s="3" t="str">
        <f>_xlfn.XLOOKUP(B713,'[1]daily break down'!$D:$D,'[1]daily break down'!$E:$E,"")</f>
        <v>Ngaoundere</v>
      </c>
      <c r="D713" s="1" t="s">
        <v>18</v>
      </c>
      <c r="E713" s="1"/>
      <c r="F713" s="3" t="s">
        <v>90</v>
      </c>
      <c r="G713" s="1" t="s">
        <v>91</v>
      </c>
      <c r="H713" s="32" t="str">
        <f>_xlfn.XLOOKUP(B713,[2]CALCULATION!$B:$B,[2]CALCULATION!$H:$H,"")</f>
        <v>Huawei</v>
      </c>
      <c r="I713" s="28">
        <v>5.8223504921054809</v>
      </c>
      <c r="J713" s="28">
        <v>3.4373546441117133</v>
      </c>
      <c r="K713" s="28">
        <v>0.18548481450091747</v>
      </c>
      <c r="L713" s="28">
        <v>0</v>
      </c>
      <c r="M713" s="28">
        <v>0</v>
      </c>
      <c r="N713" s="28">
        <v>0</v>
      </c>
      <c r="O713" s="28">
        <v>0.87561316999255212</v>
      </c>
      <c r="P713" s="28">
        <v>3.7206648631835471</v>
      </c>
      <c r="Q713" s="28">
        <v>0</v>
      </c>
      <c r="R713" s="28">
        <v>5.7375090245496283</v>
      </c>
      <c r="S713" s="94">
        <v>5.7100430039408394</v>
      </c>
      <c r="T713" s="94">
        <f>_xlfn.XLOOKUP(B713,'[3]Nur des jours'!$B:$B,'[3]Nur des jours'!$U:$U,"")</f>
        <v>0.18976523329709244</v>
      </c>
      <c r="U713" s="94">
        <v>1.2705353091746499</v>
      </c>
      <c r="V713" s="94">
        <v>0.88524411228394595</v>
      </c>
      <c r="W713" s="94">
        <v>0.18976523329709247</v>
      </c>
      <c r="X713" s="94">
        <v>0.20314154203513937</v>
      </c>
      <c r="Y713" s="94">
        <v>0.40130709721972541</v>
      </c>
      <c r="Z713" s="94">
        <v>0.14981465786612563</v>
      </c>
      <c r="AA713" s="94">
        <v>0.2468731540693942</v>
      </c>
      <c r="AB713" s="94">
        <v>2.8360806487973451</v>
      </c>
      <c r="AC713" s="94">
        <f>_xlfn.XLOOKUP(B713,'[3]Nur des jours'!$B:$B,'[3]Nur des jours'!$N:$N,"")</f>
        <v>0</v>
      </c>
      <c r="AD713" s="94">
        <v>0</v>
      </c>
      <c r="AE713" s="94">
        <v>0</v>
      </c>
      <c r="AF713" s="94">
        <v>0</v>
      </c>
      <c r="AG713" s="94">
        <v>0</v>
      </c>
      <c r="AH713" s="94">
        <v>0</v>
      </c>
      <c r="AI713" s="49" t="s">
        <v>5559</v>
      </c>
      <c r="AJ713" s="49"/>
      <c r="AK713" s="48" t="str" cm="1">
        <f t="array" ref="AK713">IFERROR(_xlfn.IFS(
AM713="MPR ISSUE","PDH",
AM713="BSS Hardware Issue","BSS",
AM713="Sites strategiques, MLL, Pylone, etc.","ENVTECH",
AM713="AKTIVCO DEFAUT GE &amp; POWER Cabinet","AKTIVCO",
AM713="AKTIVCO Coupure ENEO &amp; Baisse de tension","AKTIVCO GRID ONLY",
AM713="Coupure ENEO &amp; Baisse de tension","IHS GRID ONLY",
AM713="Defaut GE &amp; POWER Cabinet","IHS",
AM713="Sharing","Partners",
AM713="Sites strategiques &amp; DataCenter","SST &amp; DC",
AM713="Exclu","Exclu",
AM713="SAT","SAT",
AM713="SPARE-ISSUE","SPARE-ISSUE",
AM713="Fiber CAmtel","TRANS_FO_CAMTEL",
AM713="Fiber AOF","Fiber AOF",
AM713="Projet OCM (HUAWEI)","TRAVAUX-HUAWEI",
AM713="Projet OCM (NOKIA)","TRAVAUX-NOKIA",
AM713="ACCESS-ISSUE","ACCESS-ISSUE",
AM713="Projet OCM (ZTE, NOKIA, autres projets)","TRAVAUX OCM",
AM713="No root CAuse","No root cause",
AM713="ODU HS","PDH",
AM713="IP &amp; VLAN","PDH",
AM713="Warehouse HUAWEI","SPARE-ISSUE",
AM713="SPARE-HS","SPARE-ISSUE",
AM713="Power Telco","BSS",AM713="no impacts","no impacts"
),"")</f>
        <v>no impacts</v>
      </c>
      <c r="AL713" s="48" t="str" cm="1">
        <f t="array" ref="AL713">IFERROR(_xlfn.IFS(
AM713="MPR ISSUE","TX ISSUE",
AM713="BSS Hardware Issue","RAN ISSUE",
AM713="Sites strategiques, MLL, Pylone, etc.","ENVTECH",
AM713="AKTIVCO DEFAUT GE &amp; POWER Cabinet","POWER ISSUE",
AM713="AKTIVCO Coupure ENEO &amp; Baisse de tension","POWER ISSUE",
AM713="Coupure ENEO &amp; Baisse de tension","POWER ISSUE",
AM713="Defaut GE &amp; POWER Cabinet","POWER ISSUE",
AM713="Sharing","POWER ISSUE",
AM713="Sites strategiques &amp; DataCenter","POWER ISSUE",
AM713="Exclu","Exclu",
AM713="SAT","TX ISSUE",
AM713="SPARE-ISSUE","SPARE-ISSUE",
AM713="Fiber CAmtel","TX ISSUE",
AM713="Fiber AOF","TX ISSUE",
AM713="Projet OCM (HUAWEI)","TRAVAUX-HUAWEI",
AM713="Projet OCM (NOKIA)","TRAVAUX -NOKIA",
AM713="ACCESS-ISSUE","ACCESS-ISSUE",
AM713="Projet OCM (ZTE, NOKIA, autres projets)","TRAVAUX OCM",
AM713="No root CAuse","No root cause",
AM713="ODU HS","TX ISSUE",
AM713="IP &amp; VLAN","TX ISSUE",
AM713="Warehouse HUAWEI","SPARE-ISSUE",
AM713="SPARE-HS","SPARE-ISSUE",
AM713="Power Telco","RAN ISSUE",AM713="no impacts","no impacts"
),"")</f>
        <v>no impacts</v>
      </c>
      <c r="AM713" s="67" t="s">
        <v>5605</v>
      </c>
      <c r="AN713" s="48" t="str" cm="1">
        <f t="array" ref="AN713">IFERROR(_xlfn.IFS(
AM713="MPR ISSUE","ACTIVE",
AM713="BSS Hardware Issue","ACTIVE",
AM713="Sites strategiques, MLL, Pylone, etc.","PASSIVE",
AM713="AKTIVCO DEFAUT GE &amp; POWER Cabinet","PASSIVE",
AM713="AKTIVCO Coupure ENEO &amp; Baisse de tension","PASSIVE",
AM713="Coupure ENEO &amp; Baisse de tension","PASSIVE",
AM713="Defaut GE &amp; POWER Cabinet","PASSIVE",
AM713="Sharing","PASSIVE",
AM713="Sites strategiques &amp; DataCenter","PASSIVE",
AM713="Exclu","Exclu",
AM713="SAT","ACTIVE",
AM713="SPARE-ISSUE","SPARE-ISSUE",
AM713="Fiber CAmtel","ACTIVE",
AM713="Fiber AOF","ACTIVE",
AM713="Projet OCM (HUAWEI)","PLANNED WORKS",
AM713="Projet OCM (NOKIA)","PLANNED WORKS",
AM713="ACCESS-ISSUE","ACCESS-ISSUE",
AM713="Projet OCM (ZTE, NOKIA, autres projets)","PLANNED WORKS",
AM713="No root CAuse","No root cause",
AM713="ODU HS","ACTIVE",
AM713="IP &amp; VLAN","ACTIVE",
AM713="Warehouse HUAWEI","SPARE-ISSUE",
AM713="SPARE-HS","SPARE-ISSUE",
AM713="Power Telco","ACTIVE", AM713="no impacts","no impacts"
),"")</f>
        <v>no impacts</v>
      </c>
      <c r="AO713" s="93" t="s">
        <v>5537</v>
      </c>
      <c r="AP713" s="101" t="str">
        <f t="shared" si="26"/>
        <v>ADM_164</v>
      </c>
      <c r="AR713" s="17" t="s">
        <v>5537</v>
      </c>
      <c r="AS713" s="7" t="s">
        <v>5537</v>
      </c>
      <c r="AT713" s="6"/>
      <c r="AU713" s="7"/>
      <c r="AV713" s="3" t="s">
        <v>5537</v>
      </c>
      <c r="AW713" s="18" t="s">
        <v>5537</v>
      </c>
      <c r="AX713" s="18" t="s">
        <v>5537</v>
      </c>
      <c r="AY713" s="18" t="s">
        <v>5537</v>
      </c>
      <c r="AZ713" s="18" t="s">
        <v>5537</v>
      </c>
      <c r="BA713" s="18" t="s">
        <v>5537</v>
      </c>
      <c r="BB713" s="18" t="s">
        <v>5537</v>
      </c>
      <c r="BC713" s="18" t="s">
        <v>5537</v>
      </c>
      <c r="BD713" s="18" t="s">
        <v>5537</v>
      </c>
      <c r="BE713" s="18" t="s">
        <v>5537</v>
      </c>
      <c r="BF713" s="18" t="s">
        <v>5537</v>
      </c>
      <c r="BG713" s="18" t="s">
        <v>5537</v>
      </c>
      <c r="BH713" s="18" t="s">
        <v>5537</v>
      </c>
      <c r="BI713" s="9" t="s">
        <v>5537</v>
      </c>
      <c r="BJ713" s="14"/>
      <c r="BK713" s="14" t="s">
        <v>5537</v>
      </c>
      <c r="BL713" s="14" t="str">
        <f>_xlfn.XLOOKUP(B713,'[4]cell downs 18042026 17h'!$B:$B,'[4]cell downs 18042026 17h'!$B:$B,"")</f>
        <v/>
      </c>
      <c r="BM713" s="14" t="str">
        <f>_xlfn.XLOOKUP(B713,'[5]Cells Huawei 19042026 15h'!$B:$B,'[5]Cells Huawei 19042026 15h'!$B:$B,"")</f>
        <v/>
      </c>
      <c r="BN713" s="9" t="str">
        <f>_xlfn.XLOOKUP(B713,'[6]cells down 19042026 9H40'!$B:$B,'[6]cells down 19042026 9H40'!$B:$B,"")</f>
        <v/>
      </c>
      <c r="BO713" s="9" t="s">
        <v>5537</v>
      </c>
      <c r="BP713" s="9" t="s">
        <v>5459</v>
      </c>
      <c r="BQ713" s="115"/>
    </row>
    <row r="714" spans="1:69" s="9" customFormat="1" x14ac:dyDescent="0.3">
      <c r="A714" s="1" t="s">
        <v>87</v>
      </c>
      <c r="B714" s="1" t="s">
        <v>88</v>
      </c>
      <c r="C714" s="3" t="str">
        <f>_xlfn.XLOOKUP(B714,'[1]daily break down'!$D:$D,'[1]daily break down'!$E:$E,"")</f>
        <v>Ngaoundere</v>
      </c>
      <c r="D714" s="1" t="s">
        <v>21</v>
      </c>
      <c r="E714" s="1" t="s">
        <v>89</v>
      </c>
      <c r="F714" s="3" t="s">
        <v>90</v>
      </c>
      <c r="G714" s="1" t="s">
        <v>91</v>
      </c>
      <c r="H714" s="32" t="str">
        <f>_xlfn.XLOOKUP(B714,[2]CALCULATION!$B:$B,[2]CALCULATION!$H:$H,"")</f>
        <v>Huawei</v>
      </c>
      <c r="I714" s="28">
        <v>2.3106770766451787</v>
      </c>
      <c r="J714" s="28">
        <v>5.2020999734614044</v>
      </c>
      <c r="K714" s="28">
        <v>3.1062464151492586</v>
      </c>
      <c r="L714" s="28">
        <v>0</v>
      </c>
      <c r="M714" s="28">
        <v>4.897030958842346</v>
      </c>
      <c r="N714" s="28">
        <v>0</v>
      </c>
      <c r="O714" s="28">
        <v>1.1235207586043552</v>
      </c>
      <c r="P714" s="28">
        <v>1.8874328330950565</v>
      </c>
      <c r="Q714" s="28">
        <v>0.53400007990115095</v>
      </c>
      <c r="R714" s="28">
        <v>1.6279859488118984</v>
      </c>
      <c r="S714" s="94">
        <v>2.3414782568993218</v>
      </c>
      <c r="T714" s="94">
        <f>_xlfn.XLOOKUP(B714,'[3]Nur des jours'!$B:$B,'[3]Nur des jours'!$U:$U,"")</f>
        <v>0.51445283406528486</v>
      </c>
      <c r="U714" s="94">
        <v>3.5626995745263716</v>
      </c>
      <c r="V714" s="94">
        <v>2.9653136262851953</v>
      </c>
      <c r="W714" s="94">
        <v>0.51445283406528486</v>
      </c>
      <c r="X714" s="94">
        <v>1.1887079698544372</v>
      </c>
      <c r="Y714" s="94">
        <v>4.38833885507358</v>
      </c>
      <c r="Z714" s="94">
        <v>5.7021063940895989</v>
      </c>
      <c r="AA714" s="94">
        <v>3.7599020354818182</v>
      </c>
      <c r="AB714" s="94">
        <v>3.5481104804627424</v>
      </c>
      <c r="AC714" s="94">
        <f>_xlfn.XLOOKUP(B714,'[3]Nur des jours'!$B:$B,'[3]Nur des jours'!$N:$N,"")</f>
        <v>0</v>
      </c>
      <c r="AD714" s="94">
        <v>0</v>
      </c>
      <c r="AE714" s="94">
        <v>0</v>
      </c>
      <c r="AF714" s="94">
        <v>0</v>
      </c>
      <c r="AG714" s="94">
        <v>0</v>
      </c>
      <c r="AH714" s="94">
        <v>0</v>
      </c>
      <c r="AI714" s="49" t="s">
        <v>5559</v>
      </c>
      <c r="AJ714" s="49"/>
      <c r="AK714" s="48" t="str" cm="1">
        <f t="array" ref="AK714">IFERROR(_xlfn.IFS(
AM714="MPR ISSUE","PDH",
AM714="BSS Hardware Issue","BSS",
AM714="Sites strategiques, MLL, Pylone, etc.","ENVTECH",
AM714="AKTIVCO DEFAUT GE &amp; POWER Cabinet","AKTIVCO",
AM714="AKTIVCO Coupure ENEO &amp; Baisse de tension","AKTIVCO GRID ONLY",
AM714="Coupure ENEO &amp; Baisse de tension","IHS GRID ONLY",
AM714="Defaut GE &amp; POWER Cabinet","IHS",
AM714="Sharing","Partners",
AM714="Sites strategiques &amp; DataCenter","SST &amp; DC",
AM714="Exclu","Exclu",
AM714="SAT","SAT",
AM714="SPARE-ISSUE","SPARE-ISSUE",
AM714="Fiber CAmtel","TRANS_FO_CAMTEL",
AM714="Fiber AOF","Fiber AOF",
AM714="Projet OCM (HUAWEI)","TRAVAUX-HUAWEI",
AM714="Projet OCM (NOKIA)","TRAVAUX-NOKIA",
AM714="ACCESS-ISSUE","ACCESS-ISSUE",
AM714="Projet OCM (ZTE, NOKIA, autres projets)","TRAVAUX OCM",
AM714="No root CAuse","No root cause",
AM714="ODU HS","PDH",
AM714="IP &amp; VLAN","PDH",
AM714="Warehouse HUAWEI","SPARE-ISSUE",
AM714="SPARE-HS","SPARE-ISSUE",
AM714="Power Telco","BSS",AM714="no impacts","no impacts"
),"")</f>
        <v>no impacts</v>
      </c>
      <c r="AL714" s="48" t="str" cm="1">
        <f t="array" ref="AL714">IFERROR(_xlfn.IFS(
AM714="MPR ISSUE","TX ISSUE",
AM714="BSS Hardware Issue","RAN ISSUE",
AM714="Sites strategiques, MLL, Pylone, etc.","ENVTECH",
AM714="AKTIVCO DEFAUT GE &amp; POWER Cabinet","POWER ISSUE",
AM714="AKTIVCO Coupure ENEO &amp; Baisse de tension","POWER ISSUE",
AM714="Coupure ENEO &amp; Baisse de tension","POWER ISSUE",
AM714="Defaut GE &amp; POWER Cabinet","POWER ISSUE",
AM714="Sharing","POWER ISSUE",
AM714="Sites strategiques &amp; DataCenter","POWER ISSUE",
AM714="Exclu","Exclu",
AM714="SAT","TX ISSUE",
AM714="SPARE-ISSUE","SPARE-ISSUE",
AM714="Fiber CAmtel","TX ISSUE",
AM714="Fiber AOF","TX ISSUE",
AM714="Projet OCM (HUAWEI)","TRAVAUX-HUAWEI",
AM714="Projet OCM (NOKIA)","TRAVAUX -NOKIA",
AM714="ACCESS-ISSUE","ACCESS-ISSUE",
AM714="Projet OCM (ZTE, NOKIA, autres projets)","TRAVAUX OCM",
AM714="No root CAuse","No root cause",
AM714="ODU HS","TX ISSUE",
AM714="IP &amp; VLAN","TX ISSUE",
AM714="Warehouse HUAWEI","SPARE-ISSUE",
AM714="SPARE-HS","SPARE-ISSUE",
AM714="Power Telco","RAN ISSUE",AM714="no impacts","no impacts"
),"")</f>
        <v>no impacts</v>
      </c>
      <c r="AM714" s="67" t="s">
        <v>5605</v>
      </c>
      <c r="AN714" s="48" t="str" cm="1">
        <f t="array" ref="AN714">IFERROR(_xlfn.IFS(
AM714="MPR ISSUE","ACTIVE",
AM714="BSS Hardware Issue","ACTIVE",
AM714="Sites strategiques, MLL, Pylone, etc.","PASSIVE",
AM714="AKTIVCO DEFAUT GE &amp; POWER Cabinet","PASSIVE",
AM714="AKTIVCO Coupure ENEO &amp; Baisse de tension","PASSIVE",
AM714="Coupure ENEO &amp; Baisse de tension","PASSIVE",
AM714="Defaut GE &amp; POWER Cabinet","PASSIVE",
AM714="Sharing","PASSIVE",
AM714="Sites strategiques &amp; DataCenter","PASSIVE",
AM714="Exclu","Exclu",
AM714="SAT","ACTIVE",
AM714="SPARE-ISSUE","SPARE-ISSUE",
AM714="Fiber CAmtel","ACTIVE",
AM714="Fiber AOF","ACTIVE",
AM714="Projet OCM (HUAWEI)","PLANNED WORKS",
AM714="Projet OCM (NOKIA)","PLANNED WORKS",
AM714="ACCESS-ISSUE","ACCESS-ISSUE",
AM714="Projet OCM (ZTE, NOKIA, autres projets)","PLANNED WORKS",
AM714="No root CAuse","No root cause",
AM714="ODU HS","ACTIVE",
AM714="IP &amp; VLAN","ACTIVE",
AM714="Warehouse HUAWEI","SPARE-ISSUE",
AM714="SPARE-HS","SPARE-ISSUE",
AM714="Power Telco","ACTIVE", AM714="no impacts","no impacts"
),"")</f>
        <v>no impacts</v>
      </c>
      <c r="AO714" s="93" t="s">
        <v>5537</v>
      </c>
      <c r="AP714" s="101" t="str">
        <f t="shared" si="26"/>
        <v>ADM_007</v>
      </c>
      <c r="AR714" s="17" t="s">
        <v>5537</v>
      </c>
      <c r="AS714" s="7" t="s">
        <v>5537</v>
      </c>
      <c r="AT714" s="6"/>
      <c r="AU714" s="7"/>
      <c r="AV714" s="3" t="s">
        <v>5537</v>
      </c>
      <c r="AW714" s="18" t="s">
        <v>5537</v>
      </c>
      <c r="AX714" s="18" t="s">
        <v>5537</v>
      </c>
      <c r="AY714" s="18" t="s">
        <v>5537</v>
      </c>
      <c r="AZ714" s="18" t="s">
        <v>5537</v>
      </c>
      <c r="BA714" s="18" t="s">
        <v>5537</v>
      </c>
      <c r="BB714" s="18" t="s">
        <v>5537</v>
      </c>
      <c r="BC714" s="18" t="s">
        <v>5537</v>
      </c>
      <c r="BD714" s="18" t="s">
        <v>5537</v>
      </c>
      <c r="BE714" s="18" t="s">
        <v>5537</v>
      </c>
      <c r="BF714" s="18" t="s">
        <v>5537</v>
      </c>
      <c r="BG714" s="18" t="s">
        <v>5537</v>
      </c>
      <c r="BH714" s="18" t="s">
        <v>5537</v>
      </c>
      <c r="BI714" s="9" t="s">
        <v>5537</v>
      </c>
      <c r="BJ714" s="14"/>
      <c r="BK714" s="14" t="s">
        <v>5537</v>
      </c>
      <c r="BL714" s="14" t="str">
        <f>_xlfn.XLOOKUP(B714,'[4]cell downs 18042026 17h'!$B:$B,'[4]cell downs 18042026 17h'!$B:$B,"")</f>
        <v/>
      </c>
      <c r="BM714" s="14" t="str">
        <f>_xlfn.XLOOKUP(B714,'[5]Cells Huawei 19042026 15h'!$B:$B,'[5]Cells Huawei 19042026 15h'!$B:$B,"")</f>
        <v/>
      </c>
      <c r="BN714" s="9" t="str">
        <f>_xlfn.XLOOKUP(B714,'[6]cells down 19042026 9H40'!$B:$B,'[6]cells down 19042026 9H40'!$B:$B,"")</f>
        <v/>
      </c>
      <c r="BO714" s="9" t="s">
        <v>5537</v>
      </c>
      <c r="BP714" s="9" t="s">
        <v>5537</v>
      </c>
      <c r="BQ714" s="115"/>
    </row>
    <row r="715" spans="1:69" s="9" customFormat="1" x14ac:dyDescent="0.3">
      <c r="A715" s="1" t="s">
        <v>482</v>
      </c>
      <c r="B715" s="8" t="s">
        <v>483</v>
      </c>
      <c r="C715" s="3" t="str">
        <f>_xlfn.XLOOKUP(B715,'[1]daily break down'!$D:$D,'[1]daily break down'!$E:$E,"")</f>
        <v>LITTORAL</v>
      </c>
      <c r="D715" s="1" t="s">
        <v>21</v>
      </c>
      <c r="E715" s="1" t="s">
        <v>36</v>
      </c>
      <c r="F715" s="3" t="s">
        <v>31</v>
      </c>
      <c r="G715" s="1" t="s">
        <v>484</v>
      </c>
      <c r="H715" s="34" t="str">
        <f>_xlfn.XLOOKUP(B715,[2]CALCULATION!$B:$B,[2]CALCULATION!$H:$H,"")</f>
        <v>ZTE</v>
      </c>
      <c r="I715" s="28">
        <v>0</v>
      </c>
      <c r="J715" s="28">
        <v>0</v>
      </c>
      <c r="K715" s="28">
        <v>0</v>
      </c>
      <c r="L715" s="28">
        <v>0</v>
      </c>
      <c r="M715" s="28">
        <v>0</v>
      </c>
      <c r="N715" s="28">
        <v>1.9439343612045668</v>
      </c>
      <c r="O715" s="28">
        <v>1.4134121215753088</v>
      </c>
      <c r="P715" s="28">
        <v>3.7399802530012871</v>
      </c>
      <c r="Q715" s="28">
        <v>1.8795675635570852</v>
      </c>
      <c r="R715" s="28">
        <v>1.4064921111881596</v>
      </c>
      <c r="S715" s="94">
        <v>2.739039987672395</v>
      </c>
      <c r="T715" s="94">
        <f>_xlfn.XLOOKUP(B715,'[3]Nur des jours'!$B:$B,'[3]Nur des jours'!$U:$U,"")</f>
        <v>0</v>
      </c>
      <c r="U715" s="94">
        <v>1.467933955991588</v>
      </c>
      <c r="V715" s="94">
        <v>0</v>
      </c>
      <c r="W715" s="94">
        <v>0</v>
      </c>
      <c r="X715" s="94">
        <v>3.4318257698333205</v>
      </c>
      <c r="Y715" s="94">
        <v>0</v>
      </c>
      <c r="Z715" s="94">
        <v>0.85374736397542572</v>
      </c>
      <c r="AA715" s="94">
        <v>1.0140133777355458</v>
      </c>
      <c r="AB715" s="94">
        <v>2.1827282247961808</v>
      </c>
      <c r="AC715" s="94">
        <f>_xlfn.XLOOKUP(B715,'[3]Nur des jours'!$B:$B,'[3]Nur des jours'!$N:$N,"")</f>
        <v>0</v>
      </c>
      <c r="AD715" s="94">
        <v>0</v>
      </c>
      <c r="AE715" s="94">
        <v>0</v>
      </c>
      <c r="AF715" s="94">
        <v>0</v>
      </c>
      <c r="AG715" s="94">
        <v>0</v>
      </c>
      <c r="AH715" s="94">
        <v>0</v>
      </c>
      <c r="AI715" s="49" t="s">
        <v>5559</v>
      </c>
      <c r="AJ715" s="49"/>
      <c r="AK715" s="48" t="str" cm="1">
        <f t="array" ref="AK715">IFERROR(_xlfn.IFS(
AM715="MPR ISSUE","PDH",
AM715="BSS Hardware Issue","BSS",
AM715="Sites strategiques, MLL, Pylone, etc.","ENVTECH",
AM715="AKTIVCO DEFAUT GE &amp; POWER Cabinet","AKTIVCO",
AM715="AKTIVCO Coupure ENEO &amp; Baisse de tension","AKTIVCO GRID ONLY",
AM715="Coupure ENEO &amp; Baisse de tension","IHS GRID ONLY",
AM715="Defaut GE &amp; POWER Cabinet","IHS",
AM715="Sharing","Partners",
AM715="Sites strategiques &amp; DataCenter","SST &amp; DC",
AM715="Exclu","Exclu",
AM715="SAT","SAT",
AM715="SPARE-ISSUE","SPARE-ISSUE",
AM715="Fiber CAmtel","TRANS_FO_CAMTEL",
AM715="Fiber AOF","Fiber AOF",
AM715="Projet OCM (HUAWEI)","TRAVAUX-HUAWEI",
AM715="Projet OCM (NOKIA)","TRAVAUX-NOKIA",
AM715="ACCESS-ISSUE","ACCESS-ISSUE",
AM715="Projet OCM (ZTE, NOKIA, autres projets)","TRAVAUX OCM",
AM715="No root CAuse","No root cause",
AM715="ODU HS","PDH",
AM715="IP &amp; VLAN","PDH",
AM715="Warehouse HUAWEI","SPARE-ISSUE",
AM715="SPARE-HS","SPARE-ISSUE",
AM715="Power Telco","BSS",AM715="no impacts","no impacts"
),"")</f>
        <v>no impacts</v>
      </c>
      <c r="AL715" s="48" t="str" cm="1">
        <f t="array" ref="AL715">IFERROR(_xlfn.IFS(
AM715="MPR ISSUE","TX ISSUE",
AM715="BSS Hardware Issue","RAN ISSUE",
AM715="Sites strategiques, MLL, Pylone, etc.","ENVTECH",
AM715="AKTIVCO DEFAUT GE &amp; POWER Cabinet","POWER ISSUE",
AM715="AKTIVCO Coupure ENEO &amp; Baisse de tension","POWER ISSUE",
AM715="Coupure ENEO &amp; Baisse de tension","POWER ISSUE",
AM715="Defaut GE &amp; POWER Cabinet","POWER ISSUE",
AM715="Sharing","POWER ISSUE",
AM715="Sites strategiques &amp; DataCenter","POWER ISSUE",
AM715="Exclu","Exclu",
AM715="SAT","TX ISSUE",
AM715="SPARE-ISSUE","SPARE-ISSUE",
AM715="Fiber CAmtel","TX ISSUE",
AM715="Fiber AOF","TX ISSUE",
AM715="Projet OCM (HUAWEI)","TRAVAUX-HUAWEI",
AM715="Projet OCM (NOKIA)","TRAVAUX -NOKIA",
AM715="ACCESS-ISSUE","ACCESS-ISSUE",
AM715="Projet OCM (ZTE, NOKIA, autres projets)","TRAVAUX OCM",
AM715="No root CAuse","No root cause",
AM715="ODU HS","TX ISSUE",
AM715="IP &amp; VLAN","TX ISSUE",
AM715="Warehouse HUAWEI","SPARE-ISSUE",
AM715="SPARE-HS","SPARE-ISSUE",
AM715="Power Telco","RAN ISSUE",AM715="no impacts","no impacts"
),"")</f>
        <v>no impacts</v>
      </c>
      <c r="AM715" s="67" t="s">
        <v>5605</v>
      </c>
      <c r="AN715" s="48" t="str" cm="1">
        <f t="array" ref="AN715">IFERROR(_xlfn.IFS(
AM715="MPR ISSUE","ACTIVE",
AM715="BSS Hardware Issue","ACTIVE",
AM715="Sites strategiques, MLL, Pylone, etc.","PASSIVE",
AM715="AKTIVCO DEFAUT GE &amp; POWER Cabinet","PASSIVE",
AM715="AKTIVCO Coupure ENEO &amp; Baisse de tension","PASSIVE",
AM715="Coupure ENEO &amp; Baisse de tension","PASSIVE",
AM715="Defaut GE &amp; POWER Cabinet","PASSIVE",
AM715="Sharing","PASSIVE",
AM715="Sites strategiques &amp; DataCenter","PASSIVE",
AM715="Exclu","Exclu",
AM715="SAT","ACTIVE",
AM715="SPARE-ISSUE","SPARE-ISSUE",
AM715="Fiber CAmtel","ACTIVE",
AM715="Fiber AOF","ACTIVE",
AM715="Projet OCM (HUAWEI)","PLANNED WORKS",
AM715="Projet OCM (NOKIA)","PLANNED WORKS",
AM715="ACCESS-ISSUE","ACCESS-ISSUE",
AM715="Projet OCM (ZTE, NOKIA, autres projets)","PLANNED WORKS",
AM715="No root CAuse","No root cause",
AM715="ODU HS","ACTIVE",
AM715="IP &amp; VLAN","ACTIVE",
AM715="Warehouse HUAWEI","SPARE-ISSUE",
AM715="SPARE-HS","SPARE-ISSUE",
AM715="Power Telco","ACTIVE", AM715="no impacts","no impacts"
),"")</f>
        <v>no impacts</v>
      </c>
      <c r="AO715" s="93" t="s">
        <v>5537</v>
      </c>
      <c r="AP715" s="101" t="str">
        <f t="shared" ref="AP715:AP778" si="27">B715</f>
        <v>LIT_185</v>
      </c>
      <c r="AR715" s="17" t="s">
        <v>5537</v>
      </c>
      <c r="AS715" s="7" t="s">
        <v>5537</v>
      </c>
      <c r="AT715" s="6"/>
      <c r="AU715" s="7"/>
      <c r="AV715" s="3" t="s">
        <v>5537</v>
      </c>
      <c r="AW715" s="18" t="s">
        <v>5537</v>
      </c>
      <c r="AX715" s="18" t="s">
        <v>5537</v>
      </c>
      <c r="AY715" s="18" t="s">
        <v>5537</v>
      </c>
      <c r="AZ715" s="18" t="s">
        <v>5537</v>
      </c>
      <c r="BA715" s="18" t="s">
        <v>5537</v>
      </c>
      <c r="BB715" s="18" t="s">
        <v>5537</v>
      </c>
      <c r="BC715" s="18" t="s">
        <v>5537</v>
      </c>
      <c r="BD715" s="18" t="s">
        <v>5537</v>
      </c>
      <c r="BE715" s="18" t="s">
        <v>5537</v>
      </c>
      <c r="BF715" s="18" t="s">
        <v>5537</v>
      </c>
      <c r="BG715" s="18" t="s">
        <v>5537</v>
      </c>
      <c r="BH715" s="18" t="s">
        <v>5537</v>
      </c>
      <c r="BI715" s="9" t="s">
        <v>5537</v>
      </c>
      <c r="BJ715" s="14"/>
      <c r="BK715" s="14" t="s">
        <v>5537</v>
      </c>
      <c r="BL715" s="14" t="str">
        <f>_xlfn.XLOOKUP(B715,'[4]cell downs 18042026 17h'!$B:$B,'[4]cell downs 18042026 17h'!$B:$B,"")</f>
        <v/>
      </c>
      <c r="BM715" s="14" t="str">
        <f>_xlfn.XLOOKUP(B715,'[5]Cells Huawei 19042026 15h'!$B:$B,'[5]Cells Huawei 19042026 15h'!$B:$B,"")</f>
        <v/>
      </c>
      <c r="BN715" s="9" t="str">
        <f>_xlfn.XLOOKUP(B715,'[6]cells down 19042026 9H40'!$B:$B,'[6]cells down 19042026 9H40'!$B:$B,"")</f>
        <v/>
      </c>
      <c r="BO715" s="9" t="s">
        <v>5537</v>
      </c>
      <c r="BP715" s="9" t="s">
        <v>12</v>
      </c>
      <c r="BQ715" s="115"/>
    </row>
    <row r="716" spans="1:69" s="9" customFormat="1" x14ac:dyDescent="0.3">
      <c r="A716" s="1" t="s">
        <v>2153</v>
      </c>
      <c r="B716" s="8" t="s">
        <v>2154</v>
      </c>
      <c r="C716" s="3" t="str">
        <f>_xlfn.XLOOKUP(B716,'[1]daily break down'!$D:$D,'[1]daily break down'!$E:$E,"")</f>
        <v>CENTRE</v>
      </c>
      <c r="D716" s="1" t="s">
        <v>11</v>
      </c>
      <c r="E716" s="1" t="s">
        <v>12</v>
      </c>
      <c r="F716" s="3" t="s">
        <v>226</v>
      </c>
      <c r="G716" s="1" t="s">
        <v>489</v>
      </c>
      <c r="H716" s="34" t="str">
        <f>_xlfn.XLOOKUP(B716,[2]CALCULATION!$B:$B,[2]CALCULATION!$H:$H,"")</f>
        <v>ZTE</v>
      </c>
      <c r="I716" s="28">
        <v>0</v>
      </c>
      <c r="J716" s="28">
        <v>0</v>
      </c>
      <c r="K716" s="28">
        <v>0</v>
      </c>
      <c r="L716" s="28">
        <v>0</v>
      </c>
      <c r="M716" s="28">
        <v>0</v>
      </c>
      <c r="N716" s="28">
        <v>0</v>
      </c>
      <c r="O716" s="28">
        <v>0</v>
      </c>
      <c r="P716" s="28">
        <v>0</v>
      </c>
      <c r="Q716" s="28">
        <v>0</v>
      </c>
      <c r="R716" s="28">
        <v>0</v>
      </c>
      <c r="S716" s="94">
        <v>0</v>
      </c>
      <c r="T716" s="94">
        <f>_xlfn.XLOOKUP(B716,'[3]Nur des jours'!$B:$B,'[3]Nur des jours'!$U:$U,"")</f>
        <v>0</v>
      </c>
      <c r="U716" s="94">
        <v>4.0542521680321197</v>
      </c>
      <c r="V716" s="94">
        <v>0</v>
      </c>
      <c r="W716" s="94">
        <v>0</v>
      </c>
      <c r="X716" s="94">
        <v>0</v>
      </c>
      <c r="Y716" s="94">
        <v>0</v>
      </c>
      <c r="Z716" s="94">
        <v>1.2831447095450488</v>
      </c>
      <c r="AA716" s="94">
        <v>0</v>
      </c>
      <c r="AB716" s="94">
        <v>0</v>
      </c>
      <c r="AC716" s="94">
        <f>_xlfn.XLOOKUP(B716,'[3]Nur des jours'!$B:$B,'[3]Nur des jours'!$N:$N,"")</f>
        <v>0</v>
      </c>
      <c r="AD716" s="94">
        <v>0</v>
      </c>
      <c r="AE716" s="94">
        <v>0</v>
      </c>
      <c r="AF716" s="94">
        <v>0</v>
      </c>
      <c r="AG716" s="94">
        <v>0</v>
      </c>
      <c r="AH716" s="94">
        <v>0</v>
      </c>
      <c r="AI716" s="49" t="s">
        <v>5559</v>
      </c>
      <c r="AJ716" s="49"/>
      <c r="AK716" s="48" t="str" cm="1">
        <f t="array" ref="AK716">IFERROR(_xlfn.IFS(
AM716="MPR ISSUE","PDH",
AM716="BSS Hardware Issue","BSS",
AM716="Sites strategiques, MLL, Pylone, etc.","ENVTECH",
AM716="AKTIVCO DEFAUT GE &amp; POWER Cabinet","AKTIVCO",
AM716="AKTIVCO Coupure ENEO &amp; Baisse de tension","AKTIVCO GRID ONLY",
AM716="Coupure ENEO &amp; Baisse de tension","IHS GRID ONLY",
AM716="Defaut GE &amp; POWER Cabinet","IHS",
AM716="Sharing","Partners",
AM716="Sites strategiques &amp; DataCenter","SST &amp; DC",
AM716="Exclu","Exclu",
AM716="SAT","SAT",
AM716="SPARE-ISSUE","SPARE-ISSUE",
AM716="Fiber CAmtel","TRANS_FO_CAMTEL",
AM716="Fiber AOF","Fiber AOF",
AM716="Projet OCM (HUAWEI)","TRAVAUX-HUAWEI",
AM716="Projet OCM (NOKIA)","TRAVAUX-NOKIA",
AM716="ACCESS-ISSUE","ACCESS-ISSUE",
AM716="Projet OCM (ZTE, NOKIA, autres projets)","TRAVAUX OCM",
AM716="No root CAuse","No root cause",
AM716="ODU HS","PDH",
AM716="IP &amp; VLAN","PDH",
AM716="Warehouse HUAWEI","SPARE-ISSUE",
AM716="SPARE-HS","SPARE-ISSUE",
AM716="Power Telco","BSS",AM716="no impacts","no impacts"
),"")</f>
        <v>no impacts</v>
      </c>
      <c r="AL716" s="48" t="str" cm="1">
        <f t="array" ref="AL716">IFERROR(_xlfn.IFS(
AM716="MPR ISSUE","TX ISSUE",
AM716="BSS Hardware Issue","RAN ISSUE",
AM716="Sites strategiques, MLL, Pylone, etc.","ENVTECH",
AM716="AKTIVCO DEFAUT GE &amp; POWER Cabinet","POWER ISSUE",
AM716="AKTIVCO Coupure ENEO &amp; Baisse de tension","POWER ISSUE",
AM716="Coupure ENEO &amp; Baisse de tension","POWER ISSUE",
AM716="Defaut GE &amp; POWER Cabinet","POWER ISSUE",
AM716="Sharing","POWER ISSUE",
AM716="Sites strategiques &amp; DataCenter","POWER ISSUE",
AM716="Exclu","Exclu",
AM716="SAT","TX ISSUE",
AM716="SPARE-ISSUE","SPARE-ISSUE",
AM716="Fiber CAmtel","TX ISSUE",
AM716="Fiber AOF","TX ISSUE",
AM716="Projet OCM (HUAWEI)","TRAVAUX-HUAWEI",
AM716="Projet OCM (NOKIA)","TRAVAUX -NOKIA",
AM716="ACCESS-ISSUE","ACCESS-ISSUE",
AM716="Projet OCM (ZTE, NOKIA, autres projets)","TRAVAUX OCM",
AM716="No root CAuse","No root cause",
AM716="ODU HS","TX ISSUE",
AM716="IP &amp; VLAN","TX ISSUE",
AM716="Warehouse HUAWEI","SPARE-ISSUE",
AM716="SPARE-HS","SPARE-ISSUE",
AM716="Power Telco","RAN ISSUE",AM716="no impacts","no impacts"
),"")</f>
        <v>no impacts</v>
      </c>
      <c r="AM716" s="67" t="s">
        <v>5605</v>
      </c>
      <c r="AN716" s="48" t="str" cm="1">
        <f t="array" ref="AN716">IFERROR(_xlfn.IFS(
AM716="MPR ISSUE","ACTIVE",
AM716="BSS Hardware Issue","ACTIVE",
AM716="Sites strategiques, MLL, Pylone, etc.","PASSIVE",
AM716="AKTIVCO DEFAUT GE &amp; POWER Cabinet","PASSIVE",
AM716="AKTIVCO Coupure ENEO &amp; Baisse de tension","PASSIVE",
AM716="Coupure ENEO &amp; Baisse de tension","PASSIVE",
AM716="Defaut GE &amp; POWER Cabinet","PASSIVE",
AM716="Sharing","PASSIVE",
AM716="Sites strategiques &amp; DataCenter","PASSIVE",
AM716="Exclu","Exclu",
AM716="SAT","ACTIVE",
AM716="SPARE-ISSUE","SPARE-ISSUE",
AM716="Fiber CAmtel","ACTIVE",
AM716="Fiber AOF","ACTIVE",
AM716="Projet OCM (HUAWEI)","PLANNED WORKS",
AM716="Projet OCM (NOKIA)","PLANNED WORKS",
AM716="ACCESS-ISSUE","ACCESS-ISSUE",
AM716="Projet OCM (ZTE, NOKIA, autres projets)","PLANNED WORKS",
AM716="No root CAuse","No root cause",
AM716="ODU HS","ACTIVE",
AM716="IP &amp; VLAN","ACTIVE",
AM716="Warehouse HUAWEI","SPARE-ISSUE",
AM716="SPARE-HS","SPARE-ISSUE",
AM716="Power Telco","ACTIVE", AM716="no impacts","no impacts"
),"")</f>
        <v>no impacts</v>
      </c>
      <c r="AO716" s="93" t="s">
        <v>5537</v>
      </c>
      <c r="AP716" s="101" t="str">
        <f t="shared" si="27"/>
        <v>EST_127</v>
      </c>
      <c r="AR716" s="17" t="s">
        <v>5537</v>
      </c>
      <c r="AS716" s="7" t="s">
        <v>5537</v>
      </c>
      <c r="AT716" s="6"/>
      <c r="AU716" s="7"/>
      <c r="AV716" s="3" t="s">
        <v>5537</v>
      </c>
      <c r="AW716" s="18" t="s">
        <v>5537</v>
      </c>
      <c r="AX716" s="18" t="s">
        <v>5537</v>
      </c>
      <c r="AY716" s="18" t="s">
        <v>5537</v>
      </c>
      <c r="AZ716" s="18" t="s">
        <v>5537</v>
      </c>
      <c r="BA716" s="18" t="s">
        <v>5537</v>
      </c>
      <c r="BB716" s="18" t="s">
        <v>5537</v>
      </c>
      <c r="BC716" s="18" t="s">
        <v>5537</v>
      </c>
      <c r="BD716" s="18" t="s">
        <v>5537</v>
      </c>
      <c r="BE716" s="18" t="s">
        <v>5537</v>
      </c>
      <c r="BF716" s="18" t="s">
        <v>5537</v>
      </c>
      <c r="BG716" s="18" t="s">
        <v>5537</v>
      </c>
      <c r="BH716" s="18" t="s">
        <v>5537</v>
      </c>
      <c r="BI716" s="9" t="s">
        <v>5537</v>
      </c>
      <c r="BJ716" s="14"/>
      <c r="BK716" s="14" t="s">
        <v>5537</v>
      </c>
      <c r="BL716" s="14" t="str">
        <f>_xlfn.XLOOKUP(B716,'[4]cell downs 18042026 17h'!$B:$B,'[4]cell downs 18042026 17h'!$B:$B,"")</f>
        <v/>
      </c>
      <c r="BM716" s="14" t="str">
        <f>_xlfn.XLOOKUP(B716,'[5]Cells Huawei 19042026 15h'!$B:$B,'[5]Cells Huawei 19042026 15h'!$B:$B,"")</f>
        <v/>
      </c>
      <c r="BN716" s="9" t="str">
        <f>_xlfn.XLOOKUP(B716,'[6]cells down 19042026 9H40'!$B:$B,'[6]cells down 19042026 9H40'!$B:$B,"")</f>
        <v/>
      </c>
      <c r="BO716" s="9" t="s">
        <v>2154</v>
      </c>
      <c r="BP716" s="9" t="s">
        <v>5537</v>
      </c>
      <c r="BQ716" s="115"/>
    </row>
    <row r="717" spans="1:69" s="9" customFormat="1" x14ac:dyDescent="0.3">
      <c r="A717" s="1" t="s">
        <v>2339</v>
      </c>
      <c r="B717" s="8" t="s">
        <v>2340</v>
      </c>
      <c r="C717" s="3" t="str">
        <f>_xlfn.XLOOKUP(B717,'[1]daily break down'!$D:$D,'[1]daily break down'!$E:$E,"")</f>
        <v>Yaounde</v>
      </c>
      <c r="D717" s="1" t="s">
        <v>11</v>
      </c>
      <c r="E717" s="1" t="s">
        <v>12</v>
      </c>
      <c r="F717" s="3" t="s">
        <v>37</v>
      </c>
      <c r="G717" s="1" t="s">
        <v>38</v>
      </c>
      <c r="H717" s="34" t="str">
        <f>_xlfn.XLOOKUP(B717,[2]CALCULATION!$B:$B,[2]CALCULATION!$H:$H,"")</f>
        <v>ZTE</v>
      </c>
      <c r="I717" s="28">
        <v>0</v>
      </c>
      <c r="J717" s="28">
        <v>0</v>
      </c>
      <c r="K717" s="28">
        <v>0</v>
      </c>
      <c r="L717" s="28">
        <v>1.1129088870055419E-2</v>
      </c>
      <c r="M717" s="28">
        <v>0</v>
      </c>
      <c r="N717" s="28">
        <v>0</v>
      </c>
      <c r="O717" s="28">
        <v>1.1396615044815888E-2</v>
      </c>
      <c r="P717" s="28">
        <v>0</v>
      </c>
      <c r="Q717" s="28">
        <v>0</v>
      </c>
      <c r="R717" s="28">
        <v>0</v>
      </c>
      <c r="S717" s="94">
        <v>0</v>
      </c>
      <c r="T717" s="94">
        <f>_xlfn.XLOOKUP(B717,'[3]Nur des jours'!$B:$B,'[3]Nur des jours'!$U:$U,"")</f>
        <v>0</v>
      </c>
      <c r="U717" s="94">
        <v>0.14854836730559065</v>
      </c>
      <c r="V717" s="94">
        <v>0</v>
      </c>
      <c r="W717" s="94">
        <v>0</v>
      </c>
      <c r="X717" s="94">
        <v>0</v>
      </c>
      <c r="Y717" s="94">
        <v>10.039151563922346</v>
      </c>
      <c r="Z717" s="94">
        <v>0</v>
      </c>
      <c r="AA717" s="94">
        <v>0</v>
      </c>
      <c r="AB717" s="94">
        <v>0.44011622763837899</v>
      </c>
      <c r="AC717" s="94">
        <f>_xlfn.XLOOKUP(B717,'[3]Nur des jours'!$B:$B,'[3]Nur des jours'!$N:$N,"")</f>
        <v>0</v>
      </c>
      <c r="AD717" s="94">
        <v>0</v>
      </c>
      <c r="AE717" s="94">
        <v>0</v>
      </c>
      <c r="AF717" s="94">
        <v>0</v>
      </c>
      <c r="AG717" s="94">
        <v>0</v>
      </c>
      <c r="AH717" s="94">
        <v>0</v>
      </c>
      <c r="AI717" s="49" t="s">
        <v>5559</v>
      </c>
      <c r="AJ717" s="49"/>
      <c r="AK717" s="48" t="str" cm="1">
        <f t="array" ref="AK717">IFERROR(_xlfn.IFS(
AM717="MPR ISSUE","PDH",
AM717="BSS Hardware Issue","BSS",
AM717="Sites strategiques, MLL, Pylone, etc.","ENVTECH",
AM717="AKTIVCO DEFAUT GE &amp; POWER Cabinet","AKTIVCO",
AM717="AKTIVCO Coupure ENEO &amp; Baisse de tension","AKTIVCO GRID ONLY",
AM717="Coupure ENEO &amp; Baisse de tension","IHS GRID ONLY",
AM717="Defaut GE &amp; POWER Cabinet","IHS",
AM717="Sharing","Partners",
AM717="Sites strategiques &amp; DataCenter","SST &amp; DC",
AM717="Exclu","Exclu",
AM717="SAT","SAT",
AM717="SPARE-ISSUE","SPARE-ISSUE",
AM717="Fiber CAmtel","TRANS_FO_CAMTEL",
AM717="Fiber AOF","Fiber AOF",
AM717="Projet OCM (HUAWEI)","TRAVAUX-HUAWEI",
AM717="Projet OCM (NOKIA)","TRAVAUX-NOKIA",
AM717="ACCESS-ISSUE","ACCESS-ISSUE",
AM717="Projet OCM (ZTE, NOKIA, autres projets)","TRAVAUX OCM",
AM717="No root CAuse","No root cause",
AM717="ODU HS","PDH",
AM717="IP &amp; VLAN","PDH",
AM717="Warehouse HUAWEI","SPARE-ISSUE",
AM717="SPARE-HS","SPARE-ISSUE",
AM717="Power Telco","BSS",AM717="no impacts","no impacts"
),"")</f>
        <v>no impacts</v>
      </c>
      <c r="AL717" s="48" t="str" cm="1">
        <f t="array" ref="AL717">IFERROR(_xlfn.IFS(
AM717="MPR ISSUE","TX ISSUE",
AM717="BSS Hardware Issue","RAN ISSUE",
AM717="Sites strategiques, MLL, Pylone, etc.","ENVTECH",
AM717="AKTIVCO DEFAUT GE &amp; POWER Cabinet","POWER ISSUE",
AM717="AKTIVCO Coupure ENEO &amp; Baisse de tension","POWER ISSUE",
AM717="Coupure ENEO &amp; Baisse de tension","POWER ISSUE",
AM717="Defaut GE &amp; POWER Cabinet","POWER ISSUE",
AM717="Sharing","POWER ISSUE",
AM717="Sites strategiques &amp; DataCenter","POWER ISSUE",
AM717="Exclu","Exclu",
AM717="SAT","TX ISSUE",
AM717="SPARE-ISSUE","SPARE-ISSUE",
AM717="Fiber CAmtel","TX ISSUE",
AM717="Fiber AOF","TX ISSUE",
AM717="Projet OCM (HUAWEI)","TRAVAUX-HUAWEI",
AM717="Projet OCM (NOKIA)","TRAVAUX -NOKIA",
AM717="ACCESS-ISSUE","ACCESS-ISSUE",
AM717="Projet OCM (ZTE, NOKIA, autres projets)","TRAVAUX OCM",
AM717="No root CAuse","No root cause",
AM717="ODU HS","TX ISSUE",
AM717="IP &amp; VLAN","TX ISSUE",
AM717="Warehouse HUAWEI","SPARE-ISSUE",
AM717="SPARE-HS","SPARE-ISSUE",
AM717="Power Telco","RAN ISSUE",AM717="no impacts","no impacts"
),"")</f>
        <v>no impacts</v>
      </c>
      <c r="AM717" s="67" t="s">
        <v>5605</v>
      </c>
      <c r="AN717" s="48" t="str" cm="1">
        <f t="array" ref="AN717">IFERROR(_xlfn.IFS(
AM717="MPR ISSUE","ACTIVE",
AM717="BSS Hardware Issue","ACTIVE",
AM717="Sites strategiques, MLL, Pylone, etc.","PASSIVE",
AM717="AKTIVCO DEFAUT GE &amp; POWER Cabinet","PASSIVE",
AM717="AKTIVCO Coupure ENEO &amp; Baisse de tension","PASSIVE",
AM717="Coupure ENEO &amp; Baisse de tension","PASSIVE",
AM717="Defaut GE &amp; POWER Cabinet","PASSIVE",
AM717="Sharing","PASSIVE",
AM717="Sites strategiques &amp; DataCenter","PASSIVE",
AM717="Exclu","Exclu",
AM717="SAT","ACTIVE",
AM717="SPARE-ISSUE","SPARE-ISSUE",
AM717="Fiber CAmtel","ACTIVE",
AM717="Fiber AOF","ACTIVE",
AM717="Projet OCM (HUAWEI)","PLANNED WORKS",
AM717="Projet OCM (NOKIA)","PLANNED WORKS",
AM717="ACCESS-ISSUE","ACCESS-ISSUE",
AM717="Projet OCM (ZTE, NOKIA, autres projets)","PLANNED WORKS",
AM717="No root CAuse","No root cause",
AM717="ODU HS","ACTIVE",
AM717="IP &amp; VLAN","ACTIVE",
AM717="Warehouse HUAWEI","SPARE-ISSUE",
AM717="SPARE-HS","SPARE-ISSUE",
AM717="Power Telco","ACTIVE", AM717="no impacts","no impacts"
),"")</f>
        <v>no impacts</v>
      </c>
      <c r="AO717" s="93" t="s">
        <v>5537</v>
      </c>
      <c r="AP717" s="101" t="str">
        <f t="shared" si="27"/>
        <v>CTR_010</v>
      </c>
      <c r="AR717" s="17" t="s">
        <v>5537</v>
      </c>
      <c r="AS717" s="7" t="s">
        <v>5537</v>
      </c>
      <c r="AT717" s="6"/>
      <c r="AU717" s="7"/>
      <c r="AV717" s="3" t="s">
        <v>5537</v>
      </c>
      <c r="AW717" s="18" t="s">
        <v>5537</v>
      </c>
      <c r="AX717" s="18" t="s">
        <v>5537</v>
      </c>
      <c r="AY717" s="18" t="s">
        <v>5537</v>
      </c>
      <c r="AZ717" s="18" t="s">
        <v>5537</v>
      </c>
      <c r="BA717" s="18" t="s">
        <v>5537</v>
      </c>
      <c r="BB717" s="18" t="s">
        <v>5537</v>
      </c>
      <c r="BC717" s="18" t="s">
        <v>5537</v>
      </c>
      <c r="BD717" s="18" t="s">
        <v>5537</v>
      </c>
      <c r="BE717" s="18" t="s">
        <v>5537</v>
      </c>
      <c r="BF717" s="18" t="s">
        <v>5537</v>
      </c>
      <c r="BG717" s="18" t="s">
        <v>5537</v>
      </c>
      <c r="BH717" s="18" t="s">
        <v>5537</v>
      </c>
      <c r="BI717" s="9" t="s">
        <v>5537</v>
      </c>
      <c r="BJ717" s="14"/>
      <c r="BK717" s="14" t="s">
        <v>5537</v>
      </c>
      <c r="BL717" s="14" t="str">
        <f>_xlfn.XLOOKUP(B717,'[4]cell downs 18042026 17h'!$B:$B,'[4]cell downs 18042026 17h'!$B:$B,"")</f>
        <v/>
      </c>
      <c r="BM717" s="14" t="str">
        <f>_xlfn.XLOOKUP(B717,'[5]Cells Huawei 19042026 15h'!$B:$B,'[5]Cells Huawei 19042026 15h'!$B:$B,"")</f>
        <v/>
      </c>
      <c r="BN717" s="9" t="str">
        <f>_xlfn.XLOOKUP(B717,'[6]cells down 19042026 9H40'!$B:$B,'[6]cells down 19042026 9H40'!$B:$B,"")</f>
        <v/>
      </c>
      <c r="BO717" s="9" t="s">
        <v>2340</v>
      </c>
      <c r="BP717" s="9" t="s">
        <v>1129</v>
      </c>
      <c r="BQ717" s="115"/>
    </row>
    <row r="718" spans="1:69" s="9" customFormat="1" ht="25.05" customHeight="1" x14ac:dyDescent="0.3">
      <c r="A718" s="1" t="s">
        <v>1982</v>
      </c>
      <c r="B718" s="1" t="s">
        <v>1983</v>
      </c>
      <c r="C718" s="3" t="str">
        <f>_xlfn.XLOOKUP(B718,'[1]daily break down'!$D:$D,'[1]daily break down'!$E:$E,"")</f>
        <v>Yaounde</v>
      </c>
      <c r="D718" s="1" t="s">
        <v>21</v>
      </c>
      <c r="E718" s="1" t="s">
        <v>22</v>
      </c>
      <c r="F718" s="3" t="s">
        <v>37</v>
      </c>
      <c r="G718" s="1" t="s">
        <v>38</v>
      </c>
      <c r="H718" s="34" t="str">
        <f>_xlfn.XLOOKUP(B718,[2]CALCULATION!$B:$B,[2]CALCULATION!$H:$H,"")</f>
        <v>ZTE</v>
      </c>
      <c r="I718" s="28">
        <v>11.460642975975437</v>
      </c>
      <c r="J718" s="28">
        <v>16.720082726227268</v>
      </c>
      <c r="K718" s="28">
        <v>0</v>
      </c>
      <c r="L718" s="28">
        <v>0</v>
      </c>
      <c r="M718" s="28">
        <v>0</v>
      </c>
      <c r="N718" s="28">
        <v>0</v>
      </c>
      <c r="O718" s="28">
        <v>0.66077181658120143</v>
      </c>
      <c r="P718" s="28">
        <v>1.5149293873579259</v>
      </c>
      <c r="Q718" s="28">
        <v>0</v>
      </c>
      <c r="R718" s="28">
        <v>0</v>
      </c>
      <c r="S718" s="94">
        <v>8.0935585404342814E-2</v>
      </c>
      <c r="T718" s="94">
        <f>_xlfn.XLOOKUP(B718,'[3]Nur des jours'!$B:$B,'[3]Nur des jours'!$U:$U,"")</f>
        <v>0</v>
      </c>
      <c r="U718" s="94">
        <v>3.5267262215601849</v>
      </c>
      <c r="V718" s="94">
        <v>1.8591999041186189</v>
      </c>
      <c r="W718" s="94">
        <v>0</v>
      </c>
      <c r="X718" s="94">
        <v>9.7309435755194293</v>
      </c>
      <c r="Y718" s="94">
        <v>0.3443061869173269</v>
      </c>
      <c r="Z718" s="94">
        <v>6.4136725137187423</v>
      </c>
      <c r="AA718" s="94">
        <v>0.75440597774752971</v>
      </c>
      <c r="AB718" s="94">
        <v>0.60130966547100373</v>
      </c>
      <c r="AC718" s="94">
        <f>_xlfn.XLOOKUP(B718,'[3]Nur des jours'!$B:$B,'[3]Nur des jours'!$N:$N,"")</f>
        <v>0</v>
      </c>
      <c r="AD718" s="94">
        <v>0</v>
      </c>
      <c r="AE718" s="94">
        <v>0</v>
      </c>
      <c r="AF718" s="94">
        <v>0</v>
      </c>
      <c r="AG718" s="94">
        <v>0</v>
      </c>
      <c r="AH718" s="94">
        <v>0</v>
      </c>
      <c r="AI718" s="49" t="s">
        <v>5559</v>
      </c>
      <c r="AJ718" s="49"/>
      <c r="AK718" s="48" t="str" cm="1">
        <f t="array" ref="AK718">IFERROR(_xlfn.IFS(
AM718="MPR ISSUE","PDH",
AM718="BSS Hardware Issue","BSS",
AM718="Sites strategiques, MLL, Pylone, etc.","ENVTECH",
AM718="AKTIVCO DEFAUT GE &amp; POWER Cabinet","AKTIVCO",
AM718="AKTIVCO Coupure ENEO &amp; Baisse de tension","AKTIVCO GRID ONLY",
AM718="Coupure ENEO &amp; Baisse de tension","IHS GRID ONLY",
AM718="Defaut GE &amp; POWER Cabinet","IHS",
AM718="Sharing","Partners",
AM718="Sites strategiques &amp; DataCenter","SST &amp; DC",
AM718="Exclu","Exclu",
AM718="SAT","SAT",
AM718="SPARE-ISSUE","SPARE-ISSUE",
AM718="Fiber CAmtel","TRANS_FO_CAMTEL",
AM718="Fiber AOF","Fiber AOF",
AM718="Projet OCM (HUAWEI)","TRAVAUX-HUAWEI",
AM718="Projet OCM (NOKIA)","TRAVAUX-NOKIA",
AM718="ACCESS-ISSUE","ACCESS-ISSUE",
AM718="Projet OCM (ZTE, NOKIA, autres projets)","TRAVAUX OCM",
AM718="No root CAuse","No root cause",
AM718="ODU HS","PDH",
AM718="IP &amp; VLAN","PDH",
AM718="Warehouse HUAWEI","SPARE-ISSUE",
AM718="SPARE-HS","SPARE-ISSUE",
AM718="Power Telco","BSS",AM718="no impacts","no impacts"
),"")</f>
        <v>no impacts</v>
      </c>
      <c r="AL718" s="48" t="str" cm="1">
        <f t="array" ref="AL718">IFERROR(_xlfn.IFS(
AM718="MPR ISSUE","TX ISSUE",
AM718="BSS Hardware Issue","RAN ISSUE",
AM718="Sites strategiques, MLL, Pylone, etc.","ENVTECH",
AM718="AKTIVCO DEFAUT GE &amp; POWER Cabinet","POWER ISSUE",
AM718="AKTIVCO Coupure ENEO &amp; Baisse de tension","POWER ISSUE",
AM718="Coupure ENEO &amp; Baisse de tension","POWER ISSUE",
AM718="Defaut GE &amp; POWER Cabinet","POWER ISSUE",
AM718="Sharing","POWER ISSUE",
AM718="Sites strategiques &amp; DataCenter","POWER ISSUE",
AM718="Exclu","Exclu",
AM718="SAT","TX ISSUE",
AM718="SPARE-ISSUE","SPARE-ISSUE",
AM718="Fiber CAmtel","TX ISSUE",
AM718="Fiber AOF","TX ISSUE",
AM718="Projet OCM (HUAWEI)","TRAVAUX-HUAWEI",
AM718="Projet OCM (NOKIA)","TRAVAUX -NOKIA",
AM718="ACCESS-ISSUE","ACCESS-ISSUE",
AM718="Projet OCM (ZTE, NOKIA, autres projets)","TRAVAUX OCM",
AM718="No root CAuse","No root cause",
AM718="ODU HS","TX ISSUE",
AM718="IP &amp; VLAN","TX ISSUE",
AM718="Warehouse HUAWEI","SPARE-ISSUE",
AM718="SPARE-HS","SPARE-ISSUE",
AM718="Power Telco","RAN ISSUE",AM718="no impacts","no impacts"
),"")</f>
        <v>no impacts</v>
      </c>
      <c r="AM718" s="67" t="s">
        <v>5605</v>
      </c>
      <c r="AN718" s="48" t="str" cm="1">
        <f t="array" ref="AN718">IFERROR(_xlfn.IFS(
AM718="MPR ISSUE","ACTIVE",
AM718="BSS Hardware Issue","ACTIVE",
AM718="Sites strategiques, MLL, Pylone, etc.","PASSIVE",
AM718="AKTIVCO DEFAUT GE &amp; POWER Cabinet","PASSIVE",
AM718="AKTIVCO Coupure ENEO &amp; Baisse de tension","PASSIVE",
AM718="Coupure ENEO &amp; Baisse de tension","PASSIVE",
AM718="Defaut GE &amp; POWER Cabinet","PASSIVE",
AM718="Sharing","PASSIVE",
AM718="Sites strategiques &amp; DataCenter","PASSIVE",
AM718="Exclu","Exclu",
AM718="SAT","ACTIVE",
AM718="SPARE-ISSUE","SPARE-ISSUE",
AM718="Fiber CAmtel","ACTIVE",
AM718="Fiber AOF","ACTIVE",
AM718="Projet OCM (HUAWEI)","PLANNED WORKS",
AM718="Projet OCM (NOKIA)","PLANNED WORKS",
AM718="ACCESS-ISSUE","ACCESS-ISSUE",
AM718="Projet OCM (ZTE, NOKIA, autres projets)","PLANNED WORKS",
AM718="No root CAuse","No root cause",
AM718="ODU HS","ACTIVE",
AM718="IP &amp; VLAN","ACTIVE",
AM718="Warehouse HUAWEI","SPARE-ISSUE",
AM718="SPARE-HS","SPARE-ISSUE",
AM718="Power Telco","ACTIVE", AM718="no impacts","no impacts"
),"")</f>
        <v>no impacts</v>
      </c>
      <c r="AO718" s="93" t="s">
        <v>5537</v>
      </c>
      <c r="AP718" s="101" t="str">
        <f t="shared" si="27"/>
        <v>CTR_680</v>
      </c>
      <c r="AR718" s="17" t="s">
        <v>5537</v>
      </c>
      <c r="AS718" s="7" t="s">
        <v>5537</v>
      </c>
      <c r="AT718" s="6"/>
      <c r="AU718" s="7"/>
      <c r="AV718" s="3" t="s">
        <v>5537</v>
      </c>
      <c r="AW718" s="18" t="s">
        <v>5537</v>
      </c>
      <c r="AX718" s="18" t="s">
        <v>5537</v>
      </c>
      <c r="AY718" s="18" t="s">
        <v>5537</v>
      </c>
      <c r="AZ718" s="18" t="s">
        <v>5537</v>
      </c>
      <c r="BA718" s="18" t="s">
        <v>5537</v>
      </c>
      <c r="BB718" s="18" t="s">
        <v>5537</v>
      </c>
      <c r="BC718" s="18" t="s">
        <v>5537</v>
      </c>
      <c r="BD718" s="18" t="s">
        <v>5537</v>
      </c>
      <c r="BE718" s="18" t="s">
        <v>5537</v>
      </c>
      <c r="BF718" s="18" t="s">
        <v>5537</v>
      </c>
      <c r="BG718" s="18" t="s">
        <v>5537</v>
      </c>
      <c r="BH718" s="18" t="s">
        <v>5537</v>
      </c>
      <c r="BI718" s="9" t="s">
        <v>5537</v>
      </c>
      <c r="BJ718" s="14"/>
      <c r="BK718" s="14" t="s">
        <v>5537</v>
      </c>
      <c r="BL718" s="14" t="str">
        <f>_xlfn.XLOOKUP(B718,'[4]cell downs 18042026 17h'!$B:$B,'[4]cell downs 18042026 17h'!$B:$B,"")</f>
        <v/>
      </c>
      <c r="BM718" s="14" t="str">
        <f>_xlfn.XLOOKUP(B718,'[5]Cells Huawei 19042026 15h'!$B:$B,'[5]Cells Huawei 19042026 15h'!$B:$B,"")</f>
        <v/>
      </c>
      <c r="BN718" s="9" t="str">
        <f>_xlfn.XLOOKUP(B718,'[6]cells down 19042026 9H40'!$B:$B,'[6]cells down 19042026 9H40'!$B:$B,"")</f>
        <v/>
      </c>
      <c r="BO718" s="9" t="s">
        <v>5537</v>
      </c>
      <c r="BP718" s="9" t="s">
        <v>5577</v>
      </c>
      <c r="BQ718" s="115"/>
    </row>
    <row r="719" spans="1:69" s="9" customFormat="1" x14ac:dyDescent="0.3">
      <c r="A719" s="1" t="s">
        <v>19</v>
      </c>
      <c r="B719" s="8" t="s">
        <v>20</v>
      </c>
      <c r="C719" s="3" t="str">
        <f>_xlfn.XLOOKUP(B719,'[1]daily break down'!$D:$D,'[1]daily break down'!$E:$E,"")</f>
        <v>Garoua</v>
      </c>
      <c r="D719" s="1" t="s">
        <v>21</v>
      </c>
      <c r="E719" s="1" t="s">
        <v>22</v>
      </c>
      <c r="F719" s="3" t="s">
        <v>23</v>
      </c>
      <c r="G719" s="1" t="s">
        <v>24</v>
      </c>
      <c r="H719" s="32" t="str">
        <f>_xlfn.XLOOKUP(B719,[2]CALCULATION!$B:$B,[2]CALCULATION!$H:$H,"")</f>
        <v>Huawei</v>
      </c>
      <c r="I719" s="28">
        <v>0</v>
      </c>
      <c r="J719" s="28">
        <v>0</v>
      </c>
      <c r="K719" s="28">
        <v>2.9168378834185131</v>
      </c>
      <c r="L719" s="28">
        <v>0</v>
      </c>
      <c r="M719" s="28">
        <v>0</v>
      </c>
      <c r="N719" s="28">
        <v>0</v>
      </c>
      <c r="O719" s="28">
        <v>0</v>
      </c>
      <c r="P719" s="28">
        <v>0</v>
      </c>
      <c r="Q719" s="28">
        <v>1.9651581044022677</v>
      </c>
      <c r="R719" s="28">
        <v>0</v>
      </c>
      <c r="S719" s="94">
        <v>0</v>
      </c>
      <c r="T719" s="94">
        <f>_xlfn.XLOOKUP(B719,'[3]Nur des jours'!$B:$B,'[3]Nur des jours'!$U:$U,"")</f>
        <v>0</v>
      </c>
      <c r="U719" s="94">
        <v>0</v>
      </c>
      <c r="V719" s="94">
        <v>0</v>
      </c>
      <c r="W719" s="94">
        <v>0</v>
      </c>
      <c r="X719" s="94">
        <v>0</v>
      </c>
      <c r="Y719" s="94">
        <v>0</v>
      </c>
      <c r="Z719" s="94">
        <v>0</v>
      </c>
      <c r="AA719" s="94">
        <v>0</v>
      </c>
      <c r="AB719" s="94">
        <v>0.58864675986565196</v>
      </c>
      <c r="AC719" s="94">
        <f>_xlfn.XLOOKUP(B719,'[3]Nur des jours'!$B:$B,'[3]Nur des jours'!$N:$N,"")</f>
        <v>0</v>
      </c>
      <c r="AD719" s="94">
        <v>0</v>
      </c>
      <c r="AE719" s="94">
        <v>0</v>
      </c>
      <c r="AF719" s="94">
        <v>0</v>
      </c>
      <c r="AG719" s="94">
        <v>0</v>
      </c>
      <c r="AH719" s="94">
        <v>0</v>
      </c>
      <c r="AI719" s="49" t="s">
        <v>5559</v>
      </c>
      <c r="AJ719" s="49"/>
      <c r="AK719" s="48" t="str" cm="1">
        <f t="array" ref="AK719">IFERROR(_xlfn.IFS(
AM719="MPR ISSUE","PDH",
AM719="BSS Hardware Issue","BSS",
AM719="Sites strategiques, MLL, Pylone, etc.","ENVTECH",
AM719="AKTIVCO DEFAUT GE &amp; POWER Cabinet","AKTIVCO",
AM719="AKTIVCO Coupure ENEO &amp; Baisse de tension","AKTIVCO GRID ONLY",
AM719="Coupure ENEO &amp; Baisse de tension","IHS GRID ONLY",
AM719="Defaut GE &amp; POWER Cabinet","IHS",
AM719="Sharing","Partners",
AM719="Sites strategiques &amp; DataCenter","SST &amp; DC",
AM719="Exclu","Exclu",
AM719="SAT","SAT",
AM719="SPARE-ISSUE","SPARE-ISSUE",
AM719="Fiber CAmtel","TRANS_FO_CAMTEL",
AM719="Fiber AOF","Fiber AOF",
AM719="Projet OCM (HUAWEI)","TRAVAUX-HUAWEI",
AM719="Projet OCM (NOKIA)","TRAVAUX-NOKIA",
AM719="ACCESS-ISSUE","ACCESS-ISSUE",
AM719="Projet OCM (ZTE, NOKIA, autres projets)","TRAVAUX OCM",
AM719="No root CAuse","No root cause",
AM719="ODU HS","PDH",
AM719="IP &amp; VLAN","PDH",
AM719="Warehouse HUAWEI","SPARE-ISSUE",
AM719="SPARE-HS","SPARE-ISSUE",
AM719="Power Telco","BSS",AM719="no impacts","no impacts"
),"")</f>
        <v>no impacts</v>
      </c>
      <c r="AL719" s="48" t="str" cm="1">
        <f t="array" ref="AL719">IFERROR(_xlfn.IFS(
AM719="MPR ISSUE","TX ISSUE",
AM719="BSS Hardware Issue","RAN ISSUE",
AM719="Sites strategiques, MLL, Pylone, etc.","ENVTECH",
AM719="AKTIVCO DEFAUT GE &amp; POWER Cabinet","POWER ISSUE",
AM719="AKTIVCO Coupure ENEO &amp; Baisse de tension","POWER ISSUE",
AM719="Coupure ENEO &amp; Baisse de tension","POWER ISSUE",
AM719="Defaut GE &amp; POWER Cabinet","POWER ISSUE",
AM719="Sharing","POWER ISSUE",
AM719="Sites strategiques &amp; DataCenter","POWER ISSUE",
AM719="Exclu","Exclu",
AM719="SAT","TX ISSUE",
AM719="SPARE-ISSUE","SPARE-ISSUE",
AM719="Fiber CAmtel","TX ISSUE",
AM719="Fiber AOF","TX ISSUE",
AM719="Projet OCM (HUAWEI)","TRAVAUX-HUAWEI",
AM719="Projet OCM (NOKIA)","TRAVAUX -NOKIA",
AM719="ACCESS-ISSUE","ACCESS-ISSUE",
AM719="Projet OCM (ZTE, NOKIA, autres projets)","TRAVAUX OCM",
AM719="No root CAuse","No root cause",
AM719="ODU HS","TX ISSUE",
AM719="IP &amp; VLAN","TX ISSUE",
AM719="Warehouse HUAWEI","SPARE-ISSUE",
AM719="SPARE-HS","SPARE-ISSUE",
AM719="Power Telco","RAN ISSUE",AM719="no impacts","no impacts"
),"")</f>
        <v>no impacts</v>
      </c>
      <c r="AM719" s="67" t="s">
        <v>5605</v>
      </c>
      <c r="AN719" s="48" t="str" cm="1">
        <f t="array" ref="AN719">IFERROR(_xlfn.IFS(
AM719="MPR ISSUE","ACTIVE",
AM719="BSS Hardware Issue","ACTIVE",
AM719="Sites strategiques, MLL, Pylone, etc.","PASSIVE",
AM719="AKTIVCO DEFAUT GE &amp; POWER Cabinet","PASSIVE",
AM719="AKTIVCO Coupure ENEO &amp; Baisse de tension","PASSIVE",
AM719="Coupure ENEO &amp; Baisse de tension","PASSIVE",
AM719="Defaut GE &amp; POWER Cabinet","PASSIVE",
AM719="Sharing","PASSIVE",
AM719="Sites strategiques &amp; DataCenter","PASSIVE",
AM719="Exclu","Exclu",
AM719="SAT","ACTIVE",
AM719="SPARE-ISSUE","SPARE-ISSUE",
AM719="Fiber CAmtel","ACTIVE",
AM719="Fiber AOF","ACTIVE",
AM719="Projet OCM (HUAWEI)","PLANNED WORKS",
AM719="Projet OCM (NOKIA)","PLANNED WORKS",
AM719="ACCESS-ISSUE","ACCESS-ISSUE",
AM719="Projet OCM (ZTE, NOKIA, autres projets)","PLANNED WORKS",
AM719="No root CAuse","No root cause",
AM719="ODU HS","ACTIVE",
AM719="IP &amp; VLAN","ACTIVE",
AM719="Warehouse HUAWEI","SPARE-ISSUE",
AM719="SPARE-HS","SPARE-ISSUE",
AM719="Power Telco","ACTIVE", AM719="no impacts","no impacts"
),"")</f>
        <v>no impacts</v>
      </c>
      <c r="AO719" s="93" t="s">
        <v>5537</v>
      </c>
      <c r="AP719" s="101" t="str">
        <f t="shared" si="27"/>
        <v>NRD_163</v>
      </c>
      <c r="AR719" s="17" t="s">
        <v>5537</v>
      </c>
      <c r="AS719" s="7" t="s">
        <v>5537</v>
      </c>
      <c r="AT719" s="6"/>
      <c r="AU719" s="7"/>
      <c r="AV719" s="3" t="s">
        <v>5537</v>
      </c>
      <c r="AW719" s="18" t="s">
        <v>5537</v>
      </c>
      <c r="AX719" s="18" t="s">
        <v>5537</v>
      </c>
      <c r="AY719" s="18" t="s">
        <v>5537</v>
      </c>
      <c r="AZ719" s="18" t="s">
        <v>5537</v>
      </c>
      <c r="BA719" s="18" t="s">
        <v>5537</v>
      </c>
      <c r="BB719" s="18" t="s">
        <v>5537</v>
      </c>
      <c r="BC719" s="18" t="s">
        <v>5537</v>
      </c>
      <c r="BD719" s="18" t="s">
        <v>5537</v>
      </c>
      <c r="BE719" s="18" t="s">
        <v>5537</v>
      </c>
      <c r="BF719" s="18" t="s">
        <v>5537</v>
      </c>
      <c r="BG719" s="18" t="s">
        <v>5537</v>
      </c>
      <c r="BH719" s="18" t="s">
        <v>5537</v>
      </c>
      <c r="BI719" s="9" t="s">
        <v>5537</v>
      </c>
      <c r="BJ719" s="14"/>
      <c r="BK719" s="14" t="s">
        <v>5537</v>
      </c>
      <c r="BL719" s="14" t="str">
        <f>_xlfn.XLOOKUP(B719,'[4]cell downs 18042026 17h'!$B:$B,'[4]cell downs 18042026 17h'!$B:$B,"")</f>
        <v/>
      </c>
      <c r="BM719" s="14" t="str">
        <f>_xlfn.XLOOKUP(B719,'[5]Cells Huawei 19042026 15h'!$B:$B,'[5]Cells Huawei 19042026 15h'!$B:$B,"")</f>
        <v/>
      </c>
      <c r="BN719" s="9" t="str">
        <f>_xlfn.XLOOKUP(B719,'[6]cells down 19042026 9H40'!$B:$B,'[6]cells down 19042026 9H40'!$B:$B,"")</f>
        <v/>
      </c>
      <c r="BO719" s="9" t="s">
        <v>5537</v>
      </c>
      <c r="BP719" s="9" t="s">
        <v>12</v>
      </c>
      <c r="BQ719" s="115"/>
    </row>
    <row r="720" spans="1:69" s="9" customFormat="1" x14ac:dyDescent="0.3">
      <c r="A720" s="1" t="s">
        <v>3719</v>
      </c>
      <c r="B720" s="8" t="s">
        <v>3720</v>
      </c>
      <c r="C720" s="3" t="str">
        <f>_xlfn.XLOOKUP(B720,'[1]daily break down'!$D:$D,'[1]daily break down'!$E:$E,"")</f>
        <v>Maroua</v>
      </c>
      <c r="D720" s="1" t="s">
        <v>21</v>
      </c>
      <c r="E720" s="1" t="s">
        <v>22</v>
      </c>
      <c r="F720" s="3" t="s">
        <v>55</v>
      </c>
      <c r="G720" s="1" t="s">
        <v>84</v>
      </c>
      <c r="H720" s="32" t="str">
        <f>_xlfn.XLOOKUP(B720,[2]CALCULATION!$B:$B,[2]CALCULATION!$H:$H,"")</f>
        <v>Huawei</v>
      </c>
      <c r="I720" s="28">
        <v>0</v>
      </c>
      <c r="J720" s="28">
        <v>0</v>
      </c>
      <c r="K720" s="28">
        <v>0</v>
      </c>
      <c r="L720" s="28">
        <v>0</v>
      </c>
      <c r="M720" s="28">
        <v>0</v>
      </c>
      <c r="N720" s="28">
        <v>0</v>
      </c>
      <c r="O720" s="28">
        <v>4.9046465372838757E-3</v>
      </c>
      <c r="P720" s="28">
        <v>0</v>
      </c>
      <c r="Q720" s="28">
        <v>0</v>
      </c>
      <c r="R720" s="28">
        <v>0</v>
      </c>
      <c r="S720" s="94">
        <v>1.4078119069836461</v>
      </c>
      <c r="T720" s="94">
        <f>_xlfn.XLOOKUP(B720,'[3]Nur des jours'!$B:$B,'[3]Nur des jours'!$U:$U,"")</f>
        <v>0</v>
      </c>
      <c r="U720" s="94">
        <v>0</v>
      </c>
      <c r="V720" s="94">
        <v>0</v>
      </c>
      <c r="W720" s="94">
        <v>0</v>
      </c>
      <c r="X720" s="94">
        <v>0</v>
      </c>
      <c r="Y720" s="94">
        <v>0</v>
      </c>
      <c r="Z720" s="94">
        <v>0.94877266125051007</v>
      </c>
      <c r="AA720" s="94">
        <v>0.28152671124009443</v>
      </c>
      <c r="AB720" s="94">
        <v>0</v>
      </c>
      <c r="AC720" s="94">
        <f>_xlfn.XLOOKUP(B720,'[3]Nur des jours'!$B:$B,'[3]Nur des jours'!$N:$N,"")</f>
        <v>0</v>
      </c>
      <c r="AD720" s="94">
        <v>0</v>
      </c>
      <c r="AE720" s="94">
        <v>0</v>
      </c>
      <c r="AF720" s="94">
        <v>0</v>
      </c>
      <c r="AG720" s="94">
        <v>0</v>
      </c>
      <c r="AH720" s="94">
        <v>0</v>
      </c>
      <c r="AI720" s="49" t="s">
        <v>5559</v>
      </c>
      <c r="AJ720" s="49"/>
      <c r="AK720" s="48" t="str" cm="1">
        <f t="array" ref="AK720">IFERROR(_xlfn.IFS(
AM720="MPR ISSUE","PDH",
AM720="BSS Hardware Issue","BSS",
AM720="Sites strategiques, MLL, Pylone, etc.","ENVTECH",
AM720="AKTIVCO DEFAUT GE &amp; POWER Cabinet","AKTIVCO",
AM720="AKTIVCO Coupure ENEO &amp; Baisse de tension","AKTIVCO GRID ONLY",
AM720="Coupure ENEO &amp; Baisse de tension","IHS GRID ONLY",
AM720="Defaut GE &amp; POWER Cabinet","IHS",
AM720="Sharing","Partners",
AM720="Sites strategiques &amp; DataCenter","SST &amp; DC",
AM720="Exclu","Exclu",
AM720="SAT","SAT",
AM720="SPARE-ISSUE","SPARE-ISSUE",
AM720="Fiber CAmtel","TRANS_FO_CAMTEL",
AM720="Fiber AOF","Fiber AOF",
AM720="Projet OCM (HUAWEI)","TRAVAUX-HUAWEI",
AM720="Projet OCM (NOKIA)","TRAVAUX-NOKIA",
AM720="ACCESS-ISSUE","ACCESS-ISSUE",
AM720="Projet OCM (ZTE, NOKIA, autres projets)","TRAVAUX OCM",
AM720="No root CAuse","No root cause",
AM720="ODU HS","PDH",
AM720="IP &amp; VLAN","PDH",
AM720="Warehouse HUAWEI","SPARE-ISSUE",
AM720="SPARE-HS","SPARE-ISSUE",
AM720="Power Telco","BSS",AM720="no impacts","no impacts"
),"")</f>
        <v>no impacts</v>
      </c>
      <c r="AL720" s="48" t="str" cm="1">
        <f t="array" ref="AL720">IFERROR(_xlfn.IFS(
AM720="MPR ISSUE","TX ISSUE",
AM720="BSS Hardware Issue","RAN ISSUE",
AM720="Sites strategiques, MLL, Pylone, etc.","ENVTECH",
AM720="AKTIVCO DEFAUT GE &amp; POWER Cabinet","POWER ISSUE",
AM720="AKTIVCO Coupure ENEO &amp; Baisse de tension","POWER ISSUE",
AM720="Coupure ENEO &amp; Baisse de tension","POWER ISSUE",
AM720="Defaut GE &amp; POWER Cabinet","POWER ISSUE",
AM720="Sharing","POWER ISSUE",
AM720="Sites strategiques &amp; DataCenter","POWER ISSUE",
AM720="Exclu","Exclu",
AM720="SAT","TX ISSUE",
AM720="SPARE-ISSUE","SPARE-ISSUE",
AM720="Fiber CAmtel","TX ISSUE",
AM720="Fiber AOF","TX ISSUE",
AM720="Projet OCM (HUAWEI)","TRAVAUX-HUAWEI",
AM720="Projet OCM (NOKIA)","TRAVAUX -NOKIA",
AM720="ACCESS-ISSUE","ACCESS-ISSUE",
AM720="Projet OCM (ZTE, NOKIA, autres projets)","TRAVAUX OCM",
AM720="No root CAuse","No root cause",
AM720="ODU HS","TX ISSUE",
AM720="IP &amp; VLAN","TX ISSUE",
AM720="Warehouse HUAWEI","SPARE-ISSUE",
AM720="SPARE-HS","SPARE-ISSUE",
AM720="Power Telco","RAN ISSUE",AM720="no impacts","no impacts"
),"")</f>
        <v>no impacts</v>
      </c>
      <c r="AM720" s="67" t="s">
        <v>5605</v>
      </c>
      <c r="AN720" s="48" t="str" cm="1">
        <f t="array" ref="AN720">IFERROR(_xlfn.IFS(
AM720="MPR ISSUE","ACTIVE",
AM720="BSS Hardware Issue","ACTIVE",
AM720="Sites strategiques, MLL, Pylone, etc.","PASSIVE",
AM720="AKTIVCO DEFAUT GE &amp; POWER Cabinet","PASSIVE",
AM720="AKTIVCO Coupure ENEO &amp; Baisse de tension","PASSIVE",
AM720="Coupure ENEO &amp; Baisse de tension","PASSIVE",
AM720="Defaut GE &amp; POWER Cabinet","PASSIVE",
AM720="Sharing","PASSIVE",
AM720="Sites strategiques &amp; DataCenter","PASSIVE",
AM720="Exclu","Exclu",
AM720="SAT","ACTIVE",
AM720="SPARE-ISSUE","SPARE-ISSUE",
AM720="Fiber CAmtel","ACTIVE",
AM720="Fiber AOF","ACTIVE",
AM720="Projet OCM (HUAWEI)","PLANNED WORKS",
AM720="Projet OCM (NOKIA)","PLANNED WORKS",
AM720="ACCESS-ISSUE","ACCESS-ISSUE",
AM720="Projet OCM (ZTE, NOKIA, autres projets)","PLANNED WORKS",
AM720="No root CAuse","No root cause",
AM720="ODU HS","ACTIVE",
AM720="IP &amp; VLAN","ACTIVE",
AM720="Warehouse HUAWEI","SPARE-ISSUE",
AM720="SPARE-HS","SPARE-ISSUE",
AM720="Power Telco","ACTIVE", AM720="no impacts","no impacts"
),"")</f>
        <v>no impacts</v>
      </c>
      <c r="AO720" s="93" t="s">
        <v>5537</v>
      </c>
      <c r="AP720" s="101" t="str">
        <f t="shared" si="27"/>
        <v>EXN_247</v>
      </c>
      <c r="AR720" s="17" t="s">
        <v>5537</v>
      </c>
      <c r="AS720" s="7" t="s">
        <v>5537</v>
      </c>
      <c r="AT720" s="6"/>
      <c r="AU720" s="7"/>
      <c r="AV720" s="3" t="s">
        <v>5537</v>
      </c>
      <c r="AW720" s="18" t="s">
        <v>5537</v>
      </c>
      <c r="AX720" s="18" t="s">
        <v>5537</v>
      </c>
      <c r="AY720" s="18" t="s">
        <v>5537</v>
      </c>
      <c r="AZ720" s="18" t="s">
        <v>5537</v>
      </c>
      <c r="BA720" s="18" t="s">
        <v>5537</v>
      </c>
      <c r="BB720" s="18" t="s">
        <v>5537</v>
      </c>
      <c r="BC720" s="18" t="s">
        <v>5537</v>
      </c>
      <c r="BD720" s="18" t="s">
        <v>5537</v>
      </c>
      <c r="BE720" s="18" t="s">
        <v>5537</v>
      </c>
      <c r="BF720" s="18" t="s">
        <v>5537</v>
      </c>
      <c r="BG720" s="18" t="s">
        <v>5537</v>
      </c>
      <c r="BH720" s="18" t="s">
        <v>5537</v>
      </c>
      <c r="BI720" s="9" t="s">
        <v>5537</v>
      </c>
      <c r="BJ720" s="14"/>
      <c r="BK720" s="14" t="s">
        <v>5537</v>
      </c>
      <c r="BL720" s="14" t="str">
        <f>_xlfn.XLOOKUP(B720,'[4]cell downs 18042026 17h'!$B:$B,'[4]cell downs 18042026 17h'!$B:$B,"")</f>
        <v/>
      </c>
      <c r="BM720" s="14" t="str">
        <f>_xlfn.XLOOKUP(B720,'[5]Cells Huawei 19042026 15h'!$B:$B,'[5]Cells Huawei 19042026 15h'!$B:$B,"")</f>
        <v/>
      </c>
      <c r="BN720" s="9" t="str">
        <f>_xlfn.XLOOKUP(B720,'[6]cells down 19042026 9H40'!$B:$B,'[6]cells down 19042026 9H40'!$B:$B,"")</f>
        <v/>
      </c>
      <c r="BO720" s="9" t="s">
        <v>5537</v>
      </c>
      <c r="BP720" s="9" t="s">
        <v>12</v>
      </c>
      <c r="BQ720" s="115"/>
    </row>
    <row r="721" spans="1:69" s="9" customFormat="1" x14ac:dyDescent="0.3">
      <c r="A721" s="1" t="s">
        <v>3765</v>
      </c>
      <c r="B721" s="8" t="s">
        <v>3766</v>
      </c>
      <c r="C721" s="3" t="str">
        <f>_xlfn.XLOOKUP(B721,'[1]daily break down'!$D:$D,'[1]daily break down'!$E:$E,"")</f>
        <v>Garoua</v>
      </c>
      <c r="D721" s="1" t="s">
        <v>21</v>
      </c>
      <c r="E721" s="1" t="s">
        <v>22</v>
      </c>
      <c r="F721" s="3" t="s">
        <v>23</v>
      </c>
      <c r="G721" s="1" t="s">
        <v>24</v>
      </c>
      <c r="H721" s="32" t="str">
        <f>_xlfn.XLOOKUP(B721,[2]CALCULATION!$B:$B,[2]CALCULATION!$H:$H,"")</f>
        <v>Huawei</v>
      </c>
      <c r="I721" s="28">
        <v>0</v>
      </c>
      <c r="J721" s="28">
        <v>0</v>
      </c>
      <c r="K721" s="28">
        <v>0</v>
      </c>
      <c r="L721" s="28">
        <v>1.5567526460122192</v>
      </c>
      <c r="M721" s="28">
        <v>0</v>
      </c>
      <c r="N721" s="28">
        <v>8.1223086866819045</v>
      </c>
      <c r="O721" s="28">
        <v>4.1915109307627993</v>
      </c>
      <c r="P721" s="28">
        <v>0</v>
      </c>
      <c r="Q721" s="28">
        <v>0.86669563083385415</v>
      </c>
      <c r="R721" s="28">
        <v>0</v>
      </c>
      <c r="S721" s="94">
        <v>1.4492071237583217</v>
      </c>
      <c r="T721" s="94">
        <f>_xlfn.XLOOKUP(B721,'[3]Nur des jours'!$B:$B,'[3]Nur des jours'!$U:$U,"")</f>
        <v>0.3333376137521295</v>
      </c>
      <c r="U721" s="94">
        <v>0</v>
      </c>
      <c r="V721" s="94">
        <v>1.9723991461991308</v>
      </c>
      <c r="W721" s="94">
        <v>0.3333376137521295</v>
      </c>
      <c r="X721" s="94">
        <v>0</v>
      </c>
      <c r="Y721" s="94">
        <v>0</v>
      </c>
      <c r="Z721" s="94">
        <v>0.55966475759988354</v>
      </c>
      <c r="AA721" s="94">
        <v>1.3278572508867601</v>
      </c>
      <c r="AB721" s="94">
        <v>1.5944560015751941</v>
      </c>
      <c r="AC721" s="94">
        <f>_xlfn.XLOOKUP(B721,'[3]Nur des jours'!$B:$B,'[3]Nur des jours'!$N:$N,"")</f>
        <v>0</v>
      </c>
      <c r="AD721" s="94">
        <v>0</v>
      </c>
      <c r="AE721" s="94">
        <v>0</v>
      </c>
      <c r="AF721" s="94">
        <v>0</v>
      </c>
      <c r="AG721" s="94">
        <v>0</v>
      </c>
      <c r="AH721" s="94">
        <v>0</v>
      </c>
      <c r="AI721" s="49" t="s">
        <v>5559</v>
      </c>
      <c r="AJ721" s="49"/>
      <c r="AK721" s="48" t="str" cm="1">
        <f t="array" ref="AK721">IFERROR(_xlfn.IFS(
AM721="MPR ISSUE","PDH",
AM721="BSS Hardware Issue","BSS",
AM721="Sites strategiques, MLL, Pylone, etc.","ENVTECH",
AM721="AKTIVCO DEFAUT GE &amp; POWER Cabinet","AKTIVCO",
AM721="AKTIVCO Coupure ENEO &amp; Baisse de tension","AKTIVCO GRID ONLY",
AM721="Coupure ENEO &amp; Baisse de tension","IHS GRID ONLY",
AM721="Defaut GE &amp; POWER Cabinet","IHS",
AM721="Sharing","Partners",
AM721="Sites strategiques &amp; DataCenter","SST &amp; DC",
AM721="Exclu","Exclu",
AM721="SAT","SAT",
AM721="SPARE-ISSUE","SPARE-ISSUE",
AM721="Fiber CAmtel","TRANS_FO_CAMTEL",
AM721="Fiber AOF","Fiber AOF",
AM721="Projet OCM (HUAWEI)","TRAVAUX-HUAWEI",
AM721="Projet OCM (NOKIA)","TRAVAUX-NOKIA",
AM721="ACCESS-ISSUE","ACCESS-ISSUE",
AM721="Projet OCM (ZTE, NOKIA, autres projets)","TRAVAUX OCM",
AM721="No root CAuse","No root cause",
AM721="ODU HS","PDH",
AM721="IP &amp; VLAN","PDH",
AM721="Warehouse HUAWEI","SPARE-ISSUE",
AM721="SPARE-HS","SPARE-ISSUE",
AM721="Power Telco","BSS",AM721="no impacts","no impacts"
),"")</f>
        <v>no impacts</v>
      </c>
      <c r="AL721" s="48" t="str" cm="1">
        <f t="array" ref="AL721">IFERROR(_xlfn.IFS(
AM721="MPR ISSUE","TX ISSUE",
AM721="BSS Hardware Issue","RAN ISSUE",
AM721="Sites strategiques, MLL, Pylone, etc.","ENVTECH",
AM721="AKTIVCO DEFAUT GE &amp; POWER Cabinet","POWER ISSUE",
AM721="AKTIVCO Coupure ENEO &amp; Baisse de tension","POWER ISSUE",
AM721="Coupure ENEO &amp; Baisse de tension","POWER ISSUE",
AM721="Defaut GE &amp; POWER Cabinet","POWER ISSUE",
AM721="Sharing","POWER ISSUE",
AM721="Sites strategiques &amp; DataCenter","POWER ISSUE",
AM721="Exclu","Exclu",
AM721="SAT","TX ISSUE",
AM721="SPARE-ISSUE","SPARE-ISSUE",
AM721="Fiber CAmtel","TX ISSUE",
AM721="Fiber AOF","TX ISSUE",
AM721="Projet OCM (HUAWEI)","TRAVAUX-HUAWEI",
AM721="Projet OCM (NOKIA)","TRAVAUX -NOKIA",
AM721="ACCESS-ISSUE","ACCESS-ISSUE",
AM721="Projet OCM (ZTE, NOKIA, autres projets)","TRAVAUX OCM",
AM721="No root CAuse","No root cause",
AM721="ODU HS","TX ISSUE",
AM721="IP &amp; VLAN","TX ISSUE",
AM721="Warehouse HUAWEI","SPARE-ISSUE",
AM721="SPARE-HS","SPARE-ISSUE",
AM721="Power Telco","RAN ISSUE",AM721="no impacts","no impacts"
),"")</f>
        <v>no impacts</v>
      </c>
      <c r="AM721" s="67" t="s">
        <v>5605</v>
      </c>
      <c r="AN721" s="48" t="str" cm="1">
        <f t="array" ref="AN721">IFERROR(_xlfn.IFS(
AM721="MPR ISSUE","ACTIVE",
AM721="BSS Hardware Issue","ACTIVE",
AM721="Sites strategiques, MLL, Pylone, etc.","PASSIVE",
AM721="AKTIVCO DEFAUT GE &amp; POWER Cabinet","PASSIVE",
AM721="AKTIVCO Coupure ENEO &amp; Baisse de tension","PASSIVE",
AM721="Coupure ENEO &amp; Baisse de tension","PASSIVE",
AM721="Defaut GE &amp; POWER Cabinet","PASSIVE",
AM721="Sharing","PASSIVE",
AM721="Sites strategiques &amp; DataCenter","PASSIVE",
AM721="Exclu","Exclu",
AM721="SAT","ACTIVE",
AM721="SPARE-ISSUE","SPARE-ISSUE",
AM721="Fiber CAmtel","ACTIVE",
AM721="Fiber AOF","ACTIVE",
AM721="Projet OCM (HUAWEI)","PLANNED WORKS",
AM721="Projet OCM (NOKIA)","PLANNED WORKS",
AM721="ACCESS-ISSUE","ACCESS-ISSUE",
AM721="Projet OCM (ZTE, NOKIA, autres projets)","PLANNED WORKS",
AM721="No root CAuse","No root cause",
AM721="ODU HS","ACTIVE",
AM721="IP &amp; VLAN","ACTIVE",
AM721="Warehouse HUAWEI","SPARE-ISSUE",
AM721="SPARE-HS","SPARE-ISSUE",
AM721="Power Telco","ACTIVE", AM721="no impacts","no impacts"
),"")</f>
        <v>no impacts</v>
      </c>
      <c r="AO721" s="93" t="s">
        <v>5537</v>
      </c>
      <c r="AP721" s="101" t="str">
        <f t="shared" si="27"/>
        <v>NRD_174</v>
      </c>
      <c r="AR721" s="17" t="s">
        <v>5537</v>
      </c>
      <c r="AS721" s="7" t="s">
        <v>5537</v>
      </c>
      <c r="AT721" s="6"/>
      <c r="AU721" s="7"/>
      <c r="AV721" s="3" t="s">
        <v>5537</v>
      </c>
      <c r="AW721" s="18" t="s">
        <v>5537</v>
      </c>
      <c r="AX721" s="18" t="s">
        <v>5537</v>
      </c>
      <c r="AY721" s="18" t="s">
        <v>5537</v>
      </c>
      <c r="AZ721" s="18" t="s">
        <v>5537</v>
      </c>
      <c r="BA721" s="18" t="s">
        <v>5537</v>
      </c>
      <c r="BB721" s="18" t="s">
        <v>5537</v>
      </c>
      <c r="BC721" s="18" t="s">
        <v>5537</v>
      </c>
      <c r="BD721" s="18" t="s">
        <v>5537</v>
      </c>
      <c r="BE721" s="18" t="s">
        <v>5537</v>
      </c>
      <c r="BF721" s="18" t="s">
        <v>5537</v>
      </c>
      <c r="BG721" s="18" t="s">
        <v>5537</v>
      </c>
      <c r="BH721" s="18" t="s">
        <v>5537</v>
      </c>
      <c r="BI721" s="9" t="s">
        <v>5537</v>
      </c>
      <c r="BJ721" s="14"/>
      <c r="BK721" s="14" t="s">
        <v>5537</v>
      </c>
      <c r="BL721" s="14" t="str">
        <f>_xlfn.XLOOKUP(B721,'[4]cell downs 18042026 17h'!$B:$B,'[4]cell downs 18042026 17h'!$B:$B,"")</f>
        <v/>
      </c>
      <c r="BM721" s="14" t="str">
        <f>_xlfn.XLOOKUP(B721,'[5]Cells Huawei 19042026 15h'!$B:$B,'[5]Cells Huawei 19042026 15h'!$B:$B,"")</f>
        <v/>
      </c>
      <c r="BN721" s="9" t="str">
        <f>_xlfn.XLOOKUP(B721,'[6]cells down 19042026 9H40'!$B:$B,'[6]cells down 19042026 9H40'!$B:$B,"")</f>
        <v/>
      </c>
      <c r="BO721" s="9" t="s">
        <v>5537</v>
      </c>
      <c r="BP721" s="9" t="s">
        <v>5537</v>
      </c>
      <c r="BQ721" s="115"/>
    </row>
    <row r="722" spans="1:69" s="9" customFormat="1" x14ac:dyDescent="0.3">
      <c r="A722" s="1" t="s">
        <v>1646</v>
      </c>
      <c r="B722" s="1" t="s">
        <v>1647</v>
      </c>
      <c r="C722" s="3" t="str">
        <f>_xlfn.XLOOKUP(B722,'[1]daily break down'!$D:$D,'[1]daily break down'!$E:$E,"")</f>
        <v>Maroua</v>
      </c>
      <c r="D722" s="1" t="s">
        <v>11</v>
      </c>
      <c r="E722" s="1" t="s">
        <v>12</v>
      </c>
      <c r="F722" s="3" t="s">
        <v>55</v>
      </c>
      <c r="G722" s="1" t="s">
        <v>84</v>
      </c>
      <c r="H722" s="32" t="str">
        <f>_xlfn.XLOOKUP(B722,[2]CALCULATION!$B:$B,[2]CALCULATION!$H:$H,"")</f>
        <v>Huawei</v>
      </c>
      <c r="I722" s="28">
        <v>1.9289172252613196</v>
      </c>
      <c r="J722" s="28">
        <v>3.3094771325759846</v>
      </c>
      <c r="K722" s="28">
        <v>1.2299961761592086</v>
      </c>
      <c r="L722" s="28">
        <v>5.6715549049318982E-3</v>
      </c>
      <c r="M722" s="28">
        <v>3.929121258557271</v>
      </c>
      <c r="N722" s="28">
        <v>2.4000308190153326</v>
      </c>
      <c r="O722" s="28">
        <v>0.787311697243125</v>
      </c>
      <c r="P722" s="28">
        <v>3.388664880305222E-2</v>
      </c>
      <c r="Q722" s="28">
        <v>4.1734083262706424E-2</v>
      </c>
      <c r="R722" s="28">
        <v>0.64241952099260058</v>
      </c>
      <c r="S722" s="94">
        <v>0.13782948523683558</v>
      </c>
      <c r="T722" s="94">
        <f>_xlfn.XLOOKUP(B722,'[3]Nur des jours'!$B:$B,'[3]Nur des jours'!$U:$U,"")</f>
        <v>1.044582701971561</v>
      </c>
      <c r="U722" s="94">
        <v>0</v>
      </c>
      <c r="V722" s="94">
        <v>5.8231530706297635E-2</v>
      </c>
      <c r="W722" s="94">
        <v>1.0445827019715608</v>
      </c>
      <c r="X722" s="94">
        <v>1.1987847891037657</v>
      </c>
      <c r="Y722" s="94">
        <v>1.429089155416299</v>
      </c>
      <c r="Z722" s="94">
        <v>1.2998561779284488</v>
      </c>
      <c r="AA722" s="94">
        <v>1.9261884582787579E-2</v>
      </c>
      <c r="AB722" s="94">
        <v>1.1475981143328395</v>
      </c>
      <c r="AC722" s="94">
        <f>_xlfn.XLOOKUP(B722,'[3]Nur des jours'!$B:$B,'[3]Nur des jours'!$N:$N,"")</f>
        <v>0</v>
      </c>
      <c r="AD722" s="94">
        <v>0</v>
      </c>
      <c r="AE722" s="94">
        <v>0</v>
      </c>
      <c r="AF722" s="94">
        <v>0</v>
      </c>
      <c r="AG722" s="94">
        <v>0</v>
      </c>
      <c r="AH722" s="94">
        <v>0</v>
      </c>
      <c r="AI722" s="49" t="s">
        <v>5559</v>
      </c>
      <c r="AJ722" s="49"/>
      <c r="AK722" s="48" t="str" cm="1">
        <f t="array" ref="AK722">IFERROR(_xlfn.IFS(
AM722="MPR ISSUE","PDH",
AM722="BSS Hardware Issue","BSS",
AM722="Sites strategiques, MLL, Pylone, etc.","ENVTECH",
AM722="AKTIVCO DEFAUT GE &amp; POWER Cabinet","AKTIVCO",
AM722="AKTIVCO Coupure ENEO &amp; Baisse de tension","AKTIVCO GRID ONLY",
AM722="Coupure ENEO &amp; Baisse de tension","IHS GRID ONLY",
AM722="Defaut GE &amp; POWER Cabinet","IHS",
AM722="Sharing","Partners",
AM722="Sites strategiques &amp; DataCenter","SST &amp; DC",
AM722="Exclu","Exclu",
AM722="SAT","SAT",
AM722="SPARE-ISSUE","SPARE-ISSUE",
AM722="Fiber CAmtel","TRANS_FO_CAMTEL",
AM722="Fiber AOF","Fiber AOF",
AM722="Projet OCM (HUAWEI)","TRAVAUX-HUAWEI",
AM722="Projet OCM (NOKIA)","TRAVAUX-NOKIA",
AM722="ACCESS-ISSUE","ACCESS-ISSUE",
AM722="Projet OCM (ZTE, NOKIA, autres projets)","TRAVAUX OCM",
AM722="No root CAuse","No root cause",
AM722="ODU HS","PDH",
AM722="IP &amp; VLAN","PDH",
AM722="Warehouse HUAWEI","SPARE-ISSUE",
AM722="SPARE-HS","SPARE-ISSUE",
AM722="Power Telco","BSS",AM722="no impacts","no impacts"
),"")</f>
        <v>no impacts</v>
      </c>
      <c r="AL722" s="48" t="str" cm="1">
        <f t="array" ref="AL722">IFERROR(_xlfn.IFS(
AM722="MPR ISSUE","TX ISSUE",
AM722="BSS Hardware Issue","RAN ISSUE",
AM722="Sites strategiques, MLL, Pylone, etc.","ENVTECH",
AM722="AKTIVCO DEFAUT GE &amp; POWER Cabinet","POWER ISSUE",
AM722="AKTIVCO Coupure ENEO &amp; Baisse de tension","POWER ISSUE",
AM722="Coupure ENEO &amp; Baisse de tension","POWER ISSUE",
AM722="Defaut GE &amp; POWER Cabinet","POWER ISSUE",
AM722="Sharing","POWER ISSUE",
AM722="Sites strategiques &amp; DataCenter","POWER ISSUE",
AM722="Exclu","Exclu",
AM722="SAT","TX ISSUE",
AM722="SPARE-ISSUE","SPARE-ISSUE",
AM722="Fiber CAmtel","TX ISSUE",
AM722="Fiber AOF","TX ISSUE",
AM722="Projet OCM (HUAWEI)","TRAVAUX-HUAWEI",
AM722="Projet OCM (NOKIA)","TRAVAUX -NOKIA",
AM722="ACCESS-ISSUE","ACCESS-ISSUE",
AM722="Projet OCM (ZTE, NOKIA, autres projets)","TRAVAUX OCM",
AM722="No root CAuse","No root cause",
AM722="ODU HS","TX ISSUE",
AM722="IP &amp; VLAN","TX ISSUE",
AM722="Warehouse HUAWEI","SPARE-ISSUE",
AM722="SPARE-HS","SPARE-ISSUE",
AM722="Power Telco","RAN ISSUE",AM722="no impacts","no impacts"
),"")</f>
        <v>no impacts</v>
      </c>
      <c r="AM722" s="67" t="s">
        <v>5605</v>
      </c>
      <c r="AN722" s="48" t="str" cm="1">
        <f t="array" ref="AN722">IFERROR(_xlfn.IFS(
AM722="MPR ISSUE","ACTIVE",
AM722="BSS Hardware Issue","ACTIVE",
AM722="Sites strategiques, MLL, Pylone, etc.","PASSIVE",
AM722="AKTIVCO DEFAUT GE &amp; POWER Cabinet","PASSIVE",
AM722="AKTIVCO Coupure ENEO &amp; Baisse de tension","PASSIVE",
AM722="Coupure ENEO &amp; Baisse de tension","PASSIVE",
AM722="Defaut GE &amp; POWER Cabinet","PASSIVE",
AM722="Sharing","PASSIVE",
AM722="Sites strategiques &amp; DataCenter","PASSIVE",
AM722="Exclu","Exclu",
AM722="SAT","ACTIVE",
AM722="SPARE-ISSUE","SPARE-ISSUE",
AM722="Fiber CAmtel","ACTIVE",
AM722="Fiber AOF","ACTIVE",
AM722="Projet OCM (HUAWEI)","PLANNED WORKS",
AM722="Projet OCM (NOKIA)","PLANNED WORKS",
AM722="ACCESS-ISSUE","ACCESS-ISSUE",
AM722="Projet OCM (ZTE, NOKIA, autres projets)","PLANNED WORKS",
AM722="No root CAuse","No root cause",
AM722="ODU HS","ACTIVE",
AM722="IP &amp; VLAN","ACTIVE",
AM722="Warehouse HUAWEI","SPARE-ISSUE",
AM722="SPARE-HS","SPARE-ISSUE",
AM722="Power Telco","ACTIVE", AM722="no impacts","no impacts"
),"")</f>
        <v>no impacts</v>
      </c>
      <c r="AO722" s="93" t="s">
        <v>5537</v>
      </c>
      <c r="AP722" s="101" t="str">
        <f t="shared" si="27"/>
        <v>EXN_085</v>
      </c>
      <c r="AR722" s="17" t="s">
        <v>5537</v>
      </c>
      <c r="AS722" s="7" t="s">
        <v>5537</v>
      </c>
      <c r="AT722" s="6"/>
      <c r="AU722" s="7"/>
      <c r="AV722" s="3" t="s">
        <v>5537</v>
      </c>
      <c r="AW722" s="18" t="s">
        <v>5537</v>
      </c>
      <c r="AX722" s="18" t="s">
        <v>5537</v>
      </c>
      <c r="AY722" s="18" t="s">
        <v>5537</v>
      </c>
      <c r="AZ722" s="18" t="s">
        <v>5537</v>
      </c>
      <c r="BA722" s="18" t="s">
        <v>5537</v>
      </c>
      <c r="BB722" s="18" t="s">
        <v>5537</v>
      </c>
      <c r="BC722" s="18" t="s">
        <v>5537</v>
      </c>
      <c r="BD722" s="18" t="s">
        <v>5537</v>
      </c>
      <c r="BE722" s="18" t="s">
        <v>5537</v>
      </c>
      <c r="BF722" s="18" t="s">
        <v>5537</v>
      </c>
      <c r="BG722" s="18" t="s">
        <v>5537</v>
      </c>
      <c r="BH722" s="18" t="s">
        <v>5537</v>
      </c>
      <c r="BI722" s="9" t="s">
        <v>5537</v>
      </c>
      <c r="BJ722" s="14"/>
      <c r="BK722" s="14" t="s">
        <v>5537</v>
      </c>
      <c r="BL722" s="14" t="str">
        <f>_xlfn.XLOOKUP(B722,'[4]cell downs 18042026 17h'!$B:$B,'[4]cell downs 18042026 17h'!$B:$B,"")</f>
        <v/>
      </c>
      <c r="BM722" s="14" t="str">
        <f>_xlfn.XLOOKUP(B722,'[5]Cells Huawei 19042026 15h'!$B:$B,'[5]Cells Huawei 19042026 15h'!$B:$B,"")</f>
        <v/>
      </c>
      <c r="BN722" s="9" t="str">
        <f>_xlfn.XLOOKUP(B722,'[6]cells down 19042026 9H40'!$B:$B,'[6]cells down 19042026 9H40'!$B:$B,"")</f>
        <v/>
      </c>
      <c r="BO722" s="9" t="s">
        <v>1647</v>
      </c>
      <c r="BP722" s="9" t="s">
        <v>12</v>
      </c>
      <c r="BQ722" s="115"/>
    </row>
    <row r="723" spans="1:69" s="9" customFormat="1" x14ac:dyDescent="0.3">
      <c r="A723" s="1" t="s">
        <v>2901</v>
      </c>
      <c r="B723" s="8" t="s">
        <v>2902</v>
      </c>
      <c r="C723" s="3" t="str">
        <f>_xlfn.XLOOKUP(B723,'[1]daily break down'!$D:$D,'[1]daily break down'!$E:$E,"")</f>
        <v>Garoua</v>
      </c>
      <c r="D723" s="1" t="s">
        <v>21</v>
      </c>
      <c r="E723" s="1" t="s">
        <v>36</v>
      </c>
      <c r="F723" s="3" t="s">
        <v>23</v>
      </c>
      <c r="G723" s="1" t="s">
        <v>24</v>
      </c>
      <c r="H723" s="32" t="str">
        <f>_xlfn.XLOOKUP(B723,[2]CALCULATION!$B:$B,[2]CALCULATION!$H:$H,"")</f>
        <v>Huawei</v>
      </c>
      <c r="I723" s="28">
        <v>0</v>
      </c>
      <c r="J723" s="28">
        <v>0</v>
      </c>
      <c r="K723" s="28">
        <v>5.1936283112606398</v>
      </c>
      <c r="L723" s="28">
        <v>0</v>
      </c>
      <c r="M723" s="28">
        <v>0</v>
      </c>
      <c r="N723" s="28">
        <v>0.7853676737065286</v>
      </c>
      <c r="O723" s="28">
        <v>0</v>
      </c>
      <c r="P723" s="28">
        <v>0</v>
      </c>
      <c r="Q723" s="28">
        <v>0</v>
      </c>
      <c r="R723" s="28">
        <v>0</v>
      </c>
      <c r="S723" s="94">
        <v>0</v>
      </c>
      <c r="T723" s="94">
        <f>_xlfn.XLOOKUP(B723,'[3]Nur des jours'!$B:$B,'[3]Nur des jours'!$U:$U,"")</f>
        <v>8.9175391586979543E-5</v>
      </c>
      <c r="U723" s="94">
        <v>6.2890053162801447</v>
      </c>
      <c r="V723" s="94">
        <v>6.4536230891497093</v>
      </c>
      <c r="W723" s="94">
        <v>8.9175391586979543E-5</v>
      </c>
      <c r="X723" s="94">
        <v>0</v>
      </c>
      <c r="Y723" s="94">
        <v>1.8296115091900589</v>
      </c>
      <c r="Z723" s="94">
        <v>6.399119089811748</v>
      </c>
      <c r="AA723" s="94">
        <v>0</v>
      </c>
      <c r="AB723" s="94">
        <v>0</v>
      </c>
      <c r="AC723" s="94">
        <f>_xlfn.XLOOKUP(B723,'[3]Nur des jours'!$B:$B,'[3]Nur des jours'!$N:$N,"")</f>
        <v>0</v>
      </c>
      <c r="AD723" s="94">
        <v>0</v>
      </c>
      <c r="AE723" s="94">
        <v>0</v>
      </c>
      <c r="AF723" s="94">
        <v>0</v>
      </c>
      <c r="AG723" s="94">
        <v>0</v>
      </c>
      <c r="AH723" s="94">
        <v>0</v>
      </c>
      <c r="AI723" s="49" t="s">
        <v>5559</v>
      </c>
      <c r="AJ723" s="49"/>
      <c r="AK723" s="48" t="str" cm="1">
        <f t="array" ref="AK723">IFERROR(_xlfn.IFS(
AM723="MPR ISSUE","PDH",
AM723="BSS Hardware Issue","BSS",
AM723="Sites strategiques, MLL, Pylone, etc.","ENVTECH",
AM723="AKTIVCO DEFAUT GE &amp; POWER Cabinet","AKTIVCO",
AM723="AKTIVCO Coupure ENEO &amp; Baisse de tension","AKTIVCO GRID ONLY",
AM723="Coupure ENEO &amp; Baisse de tension","IHS GRID ONLY",
AM723="Defaut GE &amp; POWER Cabinet","IHS",
AM723="Sharing","Partners",
AM723="Sites strategiques &amp; DataCenter","SST &amp; DC",
AM723="Exclu","Exclu",
AM723="SAT","SAT",
AM723="SPARE-ISSUE","SPARE-ISSUE",
AM723="Fiber CAmtel","TRANS_FO_CAMTEL",
AM723="Fiber AOF","Fiber AOF",
AM723="Projet OCM (HUAWEI)","TRAVAUX-HUAWEI",
AM723="Projet OCM (NOKIA)","TRAVAUX-NOKIA",
AM723="ACCESS-ISSUE","ACCESS-ISSUE",
AM723="Projet OCM (ZTE, NOKIA, autres projets)","TRAVAUX OCM",
AM723="No root CAuse","No root cause",
AM723="ODU HS","PDH",
AM723="IP &amp; VLAN","PDH",
AM723="Warehouse HUAWEI","SPARE-ISSUE",
AM723="SPARE-HS","SPARE-ISSUE",
AM723="Power Telco","BSS",AM723="no impacts","no impacts"
),"")</f>
        <v>no impacts</v>
      </c>
      <c r="AL723" s="48" t="str" cm="1">
        <f t="array" ref="AL723">IFERROR(_xlfn.IFS(
AM723="MPR ISSUE","TX ISSUE",
AM723="BSS Hardware Issue","RAN ISSUE",
AM723="Sites strategiques, MLL, Pylone, etc.","ENVTECH",
AM723="AKTIVCO DEFAUT GE &amp; POWER Cabinet","POWER ISSUE",
AM723="AKTIVCO Coupure ENEO &amp; Baisse de tension","POWER ISSUE",
AM723="Coupure ENEO &amp; Baisse de tension","POWER ISSUE",
AM723="Defaut GE &amp; POWER Cabinet","POWER ISSUE",
AM723="Sharing","POWER ISSUE",
AM723="Sites strategiques &amp; DataCenter","POWER ISSUE",
AM723="Exclu","Exclu",
AM723="SAT","TX ISSUE",
AM723="SPARE-ISSUE","SPARE-ISSUE",
AM723="Fiber CAmtel","TX ISSUE",
AM723="Fiber AOF","TX ISSUE",
AM723="Projet OCM (HUAWEI)","TRAVAUX-HUAWEI",
AM723="Projet OCM (NOKIA)","TRAVAUX -NOKIA",
AM723="ACCESS-ISSUE","ACCESS-ISSUE",
AM723="Projet OCM (ZTE, NOKIA, autres projets)","TRAVAUX OCM",
AM723="No root CAuse","No root cause",
AM723="ODU HS","TX ISSUE",
AM723="IP &amp; VLAN","TX ISSUE",
AM723="Warehouse HUAWEI","SPARE-ISSUE",
AM723="SPARE-HS","SPARE-ISSUE",
AM723="Power Telco","RAN ISSUE",AM723="no impacts","no impacts"
),"")</f>
        <v>no impacts</v>
      </c>
      <c r="AM723" s="67" t="s">
        <v>5605</v>
      </c>
      <c r="AN723" s="48" t="str" cm="1">
        <f t="array" ref="AN723">IFERROR(_xlfn.IFS(
AM723="MPR ISSUE","ACTIVE",
AM723="BSS Hardware Issue","ACTIVE",
AM723="Sites strategiques, MLL, Pylone, etc.","PASSIVE",
AM723="AKTIVCO DEFAUT GE &amp; POWER Cabinet","PASSIVE",
AM723="AKTIVCO Coupure ENEO &amp; Baisse de tension","PASSIVE",
AM723="Coupure ENEO &amp; Baisse de tension","PASSIVE",
AM723="Defaut GE &amp; POWER Cabinet","PASSIVE",
AM723="Sharing","PASSIVE",
AM723="Sites strategiques &amp; DataCenter","PASSIVE",
AM723="Exclu","Exclu",
AM723="SAT","ACTIVE",
AM723="SPARE-ISSUE","SPARE-ISSUE",
AM723="Fiber CAmtel","ACTIVE",
AM723="Fiber AOF","ACTIVE",
AM723="Projet OCM (HUAWEI)","PLANNED WORKS",
AM723="Projet OCM (NOKIA)","PLANNED WORKS",
AM723="ACCESS-ISSUE","ACCESS-ISSUE",
AM723="Projet OCM (ZTE, NOKIA, autres projets)","PLANNED WORKS",
AM723="No root CAuse","No root cause",
AM723="ODU HS","ACTIVE",
AM723="IP &amp; VLAN","ACTIVE",
AM723="Warehouse HUAWEI","SPARE-ISSUE",
AM723="SPARE-HS","SPARE-ISSUE",
AM723="Power Telco","ACTIVE", AM723="no impacts","no impacts"
),"")</f>
        <v>no impacts</v>
      </c>
      <c r="AO723" s="93" t="s">
        <v>5537</v>
      </c>
      <c r="AP723" s="101" t="str">
        <f t="shared" si="27"/>
        <v>NRD_143</v>
      </c>
      <c r="AR723" s="17" t="s">
        <v>5537</v>
      </c>
      <c r="AS723" s="7" t="s">
        <v>5537</v>
      </c>
      <c r="AT723" s="6"/>
      <c r="AU723" s="7"/>
      <c r="AV723" s="3" t="s">
        <v>5537</v>
      </c>
      <c r="AW723" s="18" t="s">
        <v>5537</v>
      </c>
      <c r="AX723" s="18" t="s">
        <v>5537</v>
      </c>
      <c r="AY723" s="18" t="s">
        <v>5537</v>
      </c>
      <c r="AZ723" s="18" t="s">
        <v>5537</v>
      </c>
      <c r="BA723" s="18" t="s">
        <v>5537</v>
      </c>
      <c r="BB723" s="18" t="s">
        <v>5537</v>
      </c>
      <c r="BC723" s="18" t="s">
        <v>5537</v>
      </c>
      <c r="BD723" s="18" t="s">
        <v>5537</v>
      </c>
      <c r="BE723" s="18" t="s">
        <v>5537</v>
      </c>
      <c r="BF723" s="18" t="s">
        <v>5537</v>
      </c>
      <c r="BG723" s="18" t="s">
        <v>5537</v>
      </c>
      <c r="BH723" s="18" t="s">
        <v>5537</v>
      </c>
      <c r="BI723" s="9" t="s">
        <v>5537</v>
      </c>
      <c r="BJ723" s="14"/>
      <c r="BK723" s="14" t="s">
        <v>5537</v>
      </c>
      <c r="BL723" s="14" t="str">
        <f>_xlfn.XLOOKUP(B723,'[4]cell downs 18042026 17h'!$B:$B,'[4]cell downs 18042026 17h'!$B:$B,"")</f>
        <v/>
      </c>
      <c r="BM723" s="14" t="str">
        <f>_xlfn.XLOOKUP(B723,'[5]Cells Huawei 19042026 15h'!$B:$B,'[5]Cells Huawei 19042026 15h'!$B:$B,"")</f>
        <v/>
      </c>
      <c r="BN723" s="9" t="str">
        <f>_xlfn.XLOOKUP(B723,'[6]cells down 19042026 9H40'!$B:$B,'[6]cells down 19042026 9H40'!$B:$B,"")</f>
        <v/>
      </c>
      <c r="BO723" s="9" t="s">
        <v>5537</v>
      </c>
      <c r="BP723" s="9" t="s">
        <v>66</v>
      </c>
      <c r="BQ723" s="115"/>
    </row>
    <row r="724" spans="1:69" s="9" customFormat="1" x14ac:dyDescent="0.3">
      <c r="A724" s="1" t="s">
        <v>1692</v>
      </c>
      <c r="B724" s="8" t="s">
        <v>1693</v>
      </c>
      <c r="C724" s="3" t="str">
        <f>_xlfn.XLOOKUP(B724,'[1]daily break down'!$D:$D,'[1]daily break down'!$E:$E,"")</f>
        <v>OUEST</v>
      </c>
      <c r="D724" s="1" t="s">
        <v>11</v>
      </c>
      <c r="E724" s="1" t="s">
        <v>145</v>
      </c>
      <c r="F724" s="3" t="s">
        <v>102</v>
      </c>
      <c r="G724" s="1" t="s">
        <v>103</v>
      </c>
      <c r="H724" s="32" t="str">
        <f>_xlfn.XLOOKUP(B724,[2]CALCULATION!$B:$B,[2]CALCULATION!$H:$H,"")</f>
        <v>Huawei</v>
      </c>
      <c r="I724" s="28">
        <v>0</v>
      </c>
      <c r="J724" s="28">
        <v>0</v>
      </c>
      <c r="K724" s="28">
        <v>4.0236293385611512</v>
      </c>
      <c r="L724" s="28">
        <v>0</v>
      </c>
      <c r="M724" s="28">
        <v>0</v>
      </c>
      <c r="N724" s="28">
        <v>0</v>
      </c>
      <c r="O724" s="28">
        <v>0</v>
      </c>
      <c r="P724" s="28">
        <v>0</v>
      </c>
      <c r="Q724" s="28">
        <v>1.6598929039217194</v>
      </c>
      <c r="R724" s="28">
        <v>0</v>
      </c>
      <c r="S724" s="94">
        <v>0</v>
      </c>
      <c r="T724" s="94">
        <f>_xlfn.XLOOKUP(B724,'[3]Nur des jours'!$B:$B,'[3]Nur des jours'!$U:$U,"")</f>
        <v>0</v>
      </c>
      <c r="U724" s="94">
        <v>0</v>
      </c>
      <c r="V724" s="94">
        <v>0</v>
      </c>
      <c r="W724" s="94">
        <v>0</v>
      </c>
      <c r="X724" s="94">
        <v>0</v>
      </c>
      <c r="Y724" s="94">
        <v>0</v>
      </c>
      <c r="Z724" s="94">
        <v>0</v>
      </c>
      <c r="AA724" s="94">
        <v>0</v>
      </c>
      <c r="AB724" s="94">
        <v>0</v>
      </c>
      <c r="AC724" s="94">
        <f>_xlfn.XLOOKUP(B724,'[3]Nur des jours'!$B:$B,'[3]Nur des jours'!$N:$N,"")</f>
        <v>0</v>
      </c>
      <c r="AD724" s="94">
        <v>0</v>
      </c>
      <c r="AE724" s="94">
        <v>0</v>
      </c>
      <c r="AF724" s="94">
        <v>0</v>
      </c>
      <c r="AG724" s="94">
        <v>0</v>
      </c>
      <c r="AH724" s="94">
        <v>0</v>
      </c>
      <c r="AI724" s="49" t="s">
        <v>5559</v>
      </c>
      <c r="AJ724" s="49"/>
      <c r="AK724" s="48" t="str" cm="1">
        <f t="array" ref="AK724">IFERROR(_xlfn.IFS(
AM724="MPR ISSUE","PDH",
AM724="BSS Hardware Issue","BSS",
AM724="Sites strategiques, MLL, Pylone, etc.","ENVTECH",
AM724="AKTIVCO DEFAUT GE &amp; POWER Cabinet","AKTIVCO",
AM724="AKTIVCO Coupure ENEO &amp; Baisse de tension","AKTIVCO GRID ONLY",
AM724="Coupure ENEO &amp; Baisse de tension","IHS GRID ONLY",
AM724="Defaut GE &amp; POWER Cabinet","IHS",
AM724="Sharing","Partners",
AM724="Sites strategiques &amp; DataCenter","SST &amp; DC",
AM724="Exclu","Exclu",
AM724="SAT","SAT",
AM724="SPARE-ISSUE","SPARE-ISSUE",
AM724="Fiber CAmtel","TRANS_FO_CAMTEL",
AM724="Fiber AOF","Fiber AOF",
AM724="Projet OCM (HUAWEI)","TRAVAUX-HUAWEI",
AM724="Projet OCM (NOKIA)","TRAVAUX-NOKIA",
AM724="ACCESS-ISSUE","ACCESS-ISSUE",
AM724="Projet OCM (ZTE, NOKIA, autres projets)","TRAVAUX OCM",
AM724="No root CAuse","No root cause",
AM724="ODU HS","PDH",
AM724="IP &amp; VLAN","PDH",
AM724="Warehouse HUAWEI","SPARE-ISSUE",
AM724="SPARE-HS","SPARE-ISSUE",
AM724="Power Telco","BSS",AM724="no impacts","no impacts"
),"")</f>
        <v>no impacts</v>
      </c>
      <c r="AL724" s="48" t="str" cm="1">
        <f t="array" ref="AL724">IFERROR(_xlfn.IFS(
AM724="MPR ISSUE","TX ISSUE",
AM724="BSS Hardware Issue","RAN ISSUE",
AM724="Sites strategiques, MLL, Pylone, etc.","ENVTECH",
AM724="AKTIVCO DEFAUT GE &amp; POWER Cabinet","POWER ISSUE",
AM724="AKTIVCO Coupure ENEO &amp; Baisse de tension","POWER ISSUE",
AM724="Coupure ENEO &amp; Baisse de tension","POWER ISSUE",
AM724="Defaut GE &amp; POWER Cabinet","POWER ISSUE",
AM724="Sharing","POWER ISSUE",
AM724="Sites strategiques &amp; DataCenter","POWER ISSUE",
AM724="Exclu","Exclu",
AM724="SAT","TX ISSUE",
AM724="SPARE-ISSUE","SPARE-ISSUE",
AM724="Fiber CAmtel","TX ISSUE",
AM724="Fiber AOF","TX ISSUE",
AM724="Projet OCM (HUAWEI)","TRAVAUX-HUAWEI",
AM724="Projet OCM (NOKIA)","TRAVAUX -NOKIA",
AM724="ACCESS-ISSUE","ACCESS-ISSUE",
AM724="Projet OCM (ZTE, NOKIA, autres projets)","TRAVAUX OCM",
AM724="No root CAuse","No root cause",
AM724="ODU HS","TX ISSUE",
AM724="IP &amp; VLAN","TX ISSUE",
AM724="Warehouse HUAWEI","SPARE-ISSUE",
AM724="SPARE-HS","SPARE-ISSUE",
AM724="Power Telco","RAN ISSUE",AM724="no impacts","no impacts"
),"")</f>
        <v>no impacts</v>
      </c>
      <c r="AM724" s="67" t="s">
        <v>5605</v>
      </c>
      <c r="AN724" s="48" t="str" cm="1">
        <f t="array" ref="AN724">IFERROR(_xlfn.IFS(
AM724="MPR ISSUE","ACTIVE",
AM724="BSS Hardware Issue","ACTIVE",
AM724="Sites strategiques, MLL, Pylone, etc.","PASSIVE",
AM724="AKTIVCO DEFAUT GE &amp; POWER Cabinet","PASSIVE",
AM724="AKTIVCO Coupure ENEO &amp; Baisse de tension","PASSIVE",
AM724="Coupure ENEO &amp; Baisse de tension","PASSIVE",
AM724="Defaut GE &amp; POWER Cabinet","PASSIVE",
AM724="Sharing","PASSIVE",
AM724="Sites strategiques &amp; DataCenter","PASSIVE",
AM724="Exclu","Exclu",
AM724="SAT","ACTIVE",
AM724="SPARE-ISSUE","SPARE-ISSUE",
AM724="Fiber CAmtel","ACTIVE",
AM724="Fiber AOF","ACTIVE",
AM724="Projet OCM (HUAWEI)","PLANNED WORKS",
AM724="Projet OCM (NOKIA)","PLANNED WORKS",
AM724="ACCESS-ISSUE","ACCESS-ISSUE",
AM724="Projet OCM (ZTE, NOKIA, autres projets)","PLANNED WORKS",
AM724="No root CAuse","No root cause",
AM724="ODU HS","ACTIVE",
AM724="IP &amp; VLAN","ACTIVE",
AM724="Warehouse HUAWEI","SPARE-ISSUE",
AM724="SPARE-HS","SPARE-ISSUE",
AM724="Power Telco","ACTIVE", AM724="no impacts","no impacts"
),"")</f>
        <v>no impacts</v>
      </c>
      <c r="AO724" s="93" t="s">
        <v>5537</v>
      </c>
      <c r="AP724" s="101" t="str">
        <f t="shared" si="27"/>
        <v>OST_122</v>
      </c>
      <c r="AR724" s="17" t="s">
        <v>5537</v>
      </c>
      <c r="AS724" s="7" t="s">
        <v>5537</v>
      </c>
      <c r="AT724" s="6"/>
      <c r="AU724" s="7"/>
      <c r="AV724" s="3" t="s">
        <v>5537</v>
      </c>
      <c r="AW724" s="18" t="s">
        <v>5537</v>
      </c>
      <c r="AX724" s="18" t="s">
        <v>5537</v>
      </c>
      <c r="AY724" s="18" t="s">
        <v>5537</v>
      </c>
      <c r="AZ724" s="18" t="s">
        <v>5537</v>
      </c>
      <c r="BA724" s="18" t="s">
        <v>5537</v>
      </c>
      <c r="BB724" s="18" t="s">
        <v>5537</v>
      </c>
      <c r="BC724" s="18" t="s">
        <v>5537</v>
      </c>
      <c r="BD724" s="18" t="s">
        <v>5537</v>
      </c>
      <c r="BE724" s="18" t="s">
        <v>5537</v>
      </c>
      <c r="BF724" s="18" t="s">
        <v>5537</v>
      </c>
      <c r="BG724" s="18" t="s">
        <v>5537</v>
      </c>
      <c r="BH724" s="18" t="s">
        <v>5537</v>
      </c>
      <c r="BI724" s="9" t="s">
        <v>5537</v>
      </c>
      <c r="BJ724" s="14"/>
      <c r="BK724" s="14" t="s">
        <v>5537</v>
      </c>
      <c r="BL724" s="14" t="str">
        <f>_xlfn.XLOOKUP(B724,'[4]cell downs 18042026 17h'!$B:$B,'[4]cell downs 18042026 17h'!$B:$B,"")</f>
        <v/>
      </c>
      <c r="BM724" s="14" t="str">
        <f>_xlfn.XLOOKUP(B724,'[5]Cells Huawei 19042026 15h'!$B:$B,'[5]Cells Huawei 19042026 15h'!$B:$B,"")</f>
        <v/>
      </c>
      <c r="BN724" s="9" t="str">
        <f>_xlfn.XLOOKUP(B724,'[6]cells down 19042026 9H40'!$B:$B,'[6]cells down 19042026 9H40'!$B:$B,"")</f>
        <v/>
      </c>
      <c r="BO724" s="9" t="s">
        <v>1693</v>
      </c>
      <c r="BP724" s="9" t="s">
        <v>12</v>
      </c>
      <c r="BQ724" s="115"/>
    </row>
    <row r="725" spans="1:69" s="9" customFormat="1" x14ac:dyDescent="0.3">
      <c r="A725" s="1" t="s">
        <v>3395</v>
      </c>
      <c r="B725" s="8" t="s">
        <v>3396</v>
      </c>
      <c r="C725" s="3" t="str">
        <f>_xlfn.XLOOKUP(B725,'[1]daily break down'!$D:$D,'[1]daily break down'!$E:$E,"")</f>
        <v>LITTORAL</v>
      </c>
      <c r="D725" s="1"/>
      <c r="E725" s="1"/>
      <c r="F725" s="3" t="s">
        <v>31</v>
      </c>
      <c r="G725" s="1" t="s">
        <v>484</v>
      </c>
      <c r="H725" s="34" t="str">
        <f>_xlfn.XLOOKUP(B725,[2]CALCULATION!$B:$B,[2]CALCULATION!$H:$H,"")</f>
        <v>ZTE</v>
      </c>
      <c r="I725" s="28">
        <v>0</v>
      </c>
      <c r="J725" s="28">
        <v>0</v>
      </c>
      <c r="K725" s="28">
        <v>0</v>
      </c>
      <c r="L725" s="28">
        <v>0</v>
      </c>
      <c r="M725" s="28">
        <v>0</v>
      </c>
      <c r="N725" s="28">
        <v>1.9424005444692714</v>
      </c>
      <c r="O725" s="28">
        <v>0</v>
      </c>
      <c r="P725" s="28">
        <v>0</v>
      </c>
      <c r="Q725" s="28">
        <v>0</v>
      </c>
      <c r="R725" s="28">
        <v>0</v>
      </c>
      <c r="S725" s="94">
        <v>0</v>
      </c>
      <c r="T725" s="94">
        <f>_xlfn.XLOOKUP(B725,'[3]Nur des jours'!$B:$B,'[3]Nur des jours'!$U:$U,"")</f>
        <v>0</v>
      </c>
      <c r="U725" s="94">
        <v>0</v>
      </c>
      <c r="V725" s="94">
        <v>0</v>
      </c>
      <c r="W725" s="94">
        <v>0</v>
      </c>
      <c r="X725" s="94">
        <v>0</v>
      </c>
      <c r="Y725" s="94">
        <v>0</v>
      </c>
      <c r="Z725" s="94">
        <v>0</v>
      </c>
      <c r="AA725" s="94">
        <v>0</v>
      </c>
      <c r="AB725" s="94">
        <v>0</v>
      </c>
      <c r="AC725" s="94">
        <f>_xlfn.XLOOKUP(B725,'[3]Nur des jours'!$B:$B,'[3]Nur des jours'!$N:$N,"")</f>
        <v>0</v>
      </c>
      <c r="AD725" s="94">
        <v>0</v>
      </c>
      <c r="AE725" s="94">
        <v>0</v>
      </c>
      <c r="AF725" s="94">
        <v>0</v>
      </c>
      <c r="AG725" s="94">
        <v>0</v>
      </c>
      <c r="AH725" s="94">
        <v>0</v>
      </c>
      <c r="AI725" s="49" t="s">
        <v>5559</v>
      </c>
      <c r="AJ725" s="49"/>
      <c r="AK725" s="48" t="str" cm="1">
        <f t="array" ref="AK725">IFERROR(_xlfn.IFS(
AM725="MPR ISSUE","PDH",
AM725="BSS Hardware Issue","BSS",
AM725="Sites strategiques, MLL, Pylone, etc.","ENVTECH",
AM725="AKTIVCO DEFAUT GE &amp; POWER Cabinet","AKTIVCO",
AM725="AKTIVCO Coupure ENEO &amp; Baisse de tension","AKTIVCO GRID ONLY",
AM725="Coupure ENEO &amp; Baisse de tension","IHS GRID ONLY",
AM725="Defaut GE &amp; POWER Cabinet","IHS",
AM725="Sharing","Partners",
AM725="Sites strategiques &amp; DataCenter","SST &amp; DC",
AM725="Exclu","Exclu",
AM725="SAT","SAT",
AM725="SPARE-ISSUE","SPARE-ISSUE",
AM725="Fiber CAmtel","TRANS_FO_CAMTEL",
AM725="Fiber AOF","Fiber AOF",
AM725="Projet OCM (HUAWEI)","TRAVAUX-HUAWEI",
AM725="Projet OCM (NOKIA)","TRAVAUX-NOKIA",
AM725="ACCESS-ISSUE","ACCESS-ISSUE",
AM725="Projet OCM (ZTE, NOKIA, autres projets)","TRAVAUX OCM",
AM725="No root CAuse","No root cause",
AM725="ODU HS","PDH",
AM725="IP &amp; VLAN","PDH",
AM725="Warehouse HUAWEI","SPARE-ISSUE",
AM725="SPARE-HS","SPARE-ISSUE",
AM725="Power Telco","BSS",AM725="no impacts","no impacts"
),"")</f>
        <v>no impacts</v>
      </c>
      <c r="AL725" s="48" t="str" cm="1">
        <f t="array" ref="AL725">IFERROR(_xlfn.IFS(
AM725="MPR ISSUE","TX ISSUE",
AM725="BSS Hardware Issue","RAN ISSUE",
AM725="Sites strategiques, MLL, Pylone, etc.","ENVTECH",
AM725="AKTIVCO DEFAUT GE &amp; POWER Cabinet","POWER ISSUE",
AM725="AKTIVCO Coupure ENEO &amp; Baisse de tension","POWER ISSUE",
AM725="Coupure ENEO &amp; Baisse de tension","POWER ISSUE",
AM725="Defaut GE &amp; POWER Cabinet","POWER ISSUE",
AM725="Sharing","POWER ISSUE",
AM725="Sites strategiques &amp; DataCenter","POWER ISSUE",
AM725="Exclu","Exclu",
AM725="SAT","TX ISSUE",
AM725="SPARE-ISSUE","SPARE-ISSUE",
AM725="Fiber CAmtel","TX ISSUE",
AM725="Fiber AOF","TX ISSUE",
AM725="Projet OCM (HUAWEI)","TRAVAUX-HUAWEI",
AM725="Projet OCM (NOKIA)","TRAVAUX -NOKIA",
AM725="ACCESS-ISSUE","ACCESS-ISSUE",
AM725="Projet OCM (ZTE, NOKIA, autres projets)","TRAVAUX OCM",
AM725="No root CAuse","No root cause",
AM725="ODU HS","TX ISSUE",
AM725="IP &amp; VLAN","TX ISSUE",
AM725="Warehouse HUAWEI","SPARE-ISSUE",
AM725="SPARE-HS","SPARE-ISSUE",
AM725="Power Telco","RAN ISSUE",AM725="no impacts","no impacts"
),"")</f>
        <v>no impacts</v>
      </c>
      <c r="AM725" s="67" t="s">
        <v>5605</v>
      </c>
      <c r="AN725" s="48" t="str" cm="1">
        <f t="array" ref="AN725">IFERROR(_xlfn.IFS(
AM725="MPR ISSUE","ACTIVE",
AM725="BSS Hardware Issue","ACTIVE",
AM725="Sites strategiques, MLL, Pylone, etc.","PASSIVE",
AM725="AKTIVCO DEFAUT GE &amp; POWER Cabinet","PASSIVE",
AM725="AKTIVCO Coupure ENEO &amp; Baisse de tension","PASSIVE",
AM725="Coupure ENEO &amp; Baisse de tension","PASSIVE",
AM725="Defaut GE &amp; POWER Cabinet","PASSIVE",
AM725="Sharing","PASSIVE",
AM725="Sites strategiques &amp; DataCenter","PASSIVE",
AM725="Exclu","Exclu",
AM725="SAT","ACTIVE",
AM725="SPARE-ISSUE","SPARE-ISSUE",
AM725="Fiber CAmtel","ACTIVE",
AM725="Fiber AOF","ACTIVE",
AM725="Projet OCM (HUAWEI)","PLANNED WORKS",
AM725="Projet OCM (NOKIA)","PLANNED WORKS",
AM725="ACCESS-ISSUE","ACCESS-ISSUE",
AM725="Projet OCM (ZTE, NOKIA, autres projets)","PLANNED WORKS",
AM725="No root CAuse","No root cause",
AM725="ODU HS","ACTIVE",
AM725="IP &amp; VLAN","ACTIVE",
AM725="Warehouse HUAWEI","SPARE-ISSUE",
AM725="SPARE-HS","SPARE-ISSUE",
AM725="Power Telco","ACTIVE", AM725="no impacts","no impacts"
),"")</f>
        <v>no impacts</v>
      </c>
      <c r="AO725" s="93" t="s">
        <v>5537</v>
      </c>
      <c r="AP725" s="101" t="str">
        <f t="shared" si="27"/>
        <v>LIT_749</v>
      </c>
      <c r="AR725" s="17" t="s">
        <v>5537</v>
      </c>
      <c r="AS725" s="7" t="s">
        <v>5537</v>
      </c>
      <c r="AT725" s="6"/>
      <c r="AU725" s="7"/>
      <c r="AV725" s="3" t="s">
        <v>5537</v>
      </c>
      <c r="AW725" s="18" t="s">
        <v>5537</v>
      </c>
      <c r="AX725" s="18" t="s">
        <v>5537</v>
      </c>
      <c r="AY725" s="18" t="s">
        <v>5537</v>
      </c>
      <c r="AZ725" s="18" t="s">
        <v>5537</v>
      </c>
      <c r="BA725" s="18" t="s">
        <v>5537</v>
      </c>
      <c r="BB725" s="18" t="s">
        <v>5537</v>
      </c>
      <c r="BC725" s="18" t="s">
        <v>5537</v>
      </c>
      <c r="BD725" s="18" t="s">
        <v>5537</v>
      </c>
      <c r="BE725" s="18" t="s">
        <v>5537</v>
      </c>
      <c r="BF725" s="18" t="s">
        <v>5537</v>
      </c>
      <c r="BG725" s="18" t="s">
        <v>5537</v>
      </c>
      <c r="BH725" s="18" t="s">
        <v>5537</v>
      </c>
      <c r="BI725" s="9" t="s">
        <v>5537</v>
      </c>
      <c r="BJ725" s="14"/>
      <c r="BK725" s="14" t="s">
        <v>5537</v>
      </c>
      <c r="BL725" s="14" t="str">
        <f>_xlfn.XLOOKUP(B725,'[4]cell downs 18042026 17h'!$B:$B,'[4]cell downs 18042026 17h'!$B:$B,"")</f>
        <v/>
      </c>
      <c r="BM725" s="14" t="str">
        <f>_xlfn.XLOOKUP(B725,'[5]Cells Huawei 19042026 15h'!$B:$B,'[5]Cells Huawei 19042026 15h'!$B:$B,"")</f>
        <v/>
      </c>
      <c r="BN725" s="9" t="str">
        <f>_xlfn.XLOOKUP(B725,'[6]cells down 19042026 9H40'!$B:$B,'[6]cells down 19042026 9H40'!$B:$B,"")</f>
        <v/>
      </c>
      <c r="BO725" s="9" t="s">
        <v>5537</v>
      </c>
      <c r="BP725" s="9" t="s">
        <v>12</v>
      </c>
      <c r="BQ725" s="115"/>
    </row>
    <row r="726" spans="1:69" s="9" customFormat="1" x14ac:dyDescent="0.3">
      <c r="A726" s="1" t="s">
        <v>970</v>
      </c>
      <c r="B726" s="1" t="s">
        <v>971</v>
      </c>
      <c r="C726" s="3" t="str">
        <f>_xlfn.XLOOKUP(B726,'[1]daily break down'!$D:$D,'[1]daily break down'!$E:$E,"")</f>
        <v>Yaounde</v>
      </c>
      <c r="D726" s="1" t="s">
        <v>11</v>
      </c>
      <c r="E726" s="1" t="s">
        <v>12</v>
      </c>
      <c r="F726" s="3" t="s">
        <v>37</v>
      </c>
      <c r="G726" s="1" t="s">
        <v>38</v>
      </c>
      <c r="H726" s="34" t="str">
        <f>_xlfn.XLOOKUP(B726,[2]CALCULATION!$B:$B,[2]CALCULATION!$H:$H,"")</f>
        <v>ZTE</v>
      </c>
      <c r="I726" s="28">
        <v>3.258433138431597</v>
      </c>
      <c r="J726" s="28">
        <v>1.1160656958676838</v>
      </c>
      <c r="K726" s="28">
        <v>1.1616343209686306</v>
      </c>
      <c r="L726" s="28">
        <v>1.7835078317396417E-3</v>
      </c>
      <c r="M726" s="28">
        <v>0</v>
      </c>
      <c r="N726" s="28">
        <v>1.1788986767798694E-2</v>
      </c>
      <c r="O726" s="28">
        <v>0.20075164154060843</v>
      </c>
      <c r="P726" s="28">
        <v>3.4551897224291075</v>
      </c>
      <c r="Q726" s="28">
        <v>0.91394075329663726</v>
      </c>
      <c r="R726" s="28">
        <v>2.3096426421027699E-2</v>
      </c>
      <c r="S726" s="94">
        <v>0.42893363353337088</v>
      </c>
      <c r="T726" s="94">
        <f>_xlfn.XLOOKUP(B726,'[3]Nur des jours'!$B:$B,'[3]Nur des jours'!$U:$U,"")</f>
        <v>16.671749663987121</v>
      </c>
      <c r="U726" s="94">
        <v>1.8394208022646275</v>
      </c>
      <c r="V726" s="94">
        <v>0.41229350546324095</v>
      </c>
      <c r="W726" s="94">
        <v>16.671749663987121</v>
      </c>
      <c r="X726" s="94">
        <v>13.128151458338685</v>
      </c>
      <c r="Y726" s="94">
        <v>28.081776687697793</v>
      </c>
      <c r="Z726" s="94">
        <v>1.3609234860872126</v>
      </c>
      <c r="AA726" s="94">
        <v>0</v>
      </c>
      <c r="AB726" s="94">
        <v>0</v>
      </c>
      <c r="AC726" s="94">
        <f>_xlfn.XLOOKUP(B726,'[3]Nur des jours'!$B:$B,'[3]Nur des jours'!$N:$N,"")</f>
        <v>0</v>
      </c>
      <c r="AD726" s="94">
        <v>0</v>
      </c>
      <c r="AE726" s="94">
        <v>0</v>
      </c>
      <c r="AF726" s="94">
        <v>0</v>
      </c>
      <c r="AG726" s="94">
        <v>0</v>
      </c>
      <c r="AH726" s="94">
        <v>0</v>
      </c>
      <c r="AI726" s="49" t="s">
        <v>5559</v>
      </c>
      <c r="AJ726" s="49"/>
      <c r="AK726" s="48" t="str" cm="1">
        <f t="array" ref="AK726">IFERROR(_xlfn.IFS(
AM726="MPR ISSUE","PDH",
AM726="BSS Hardware Issue","BSS",
AM726="Sites strategiques, MLL, Pylone, etc.","ENVTECH",
AM726="AKTIVCO DEFAUT GE &amp; POWER Cabinet","AKTIVCO",
AM726="AKTIVCO Coupure ENEO &amp; Baisse de tension","AKTIVCO GRID ONLY",
AM726="Coupure ENEO &amp; Baisse de tension","IHS GRID ONLY",
AM726="Defaut GE &amp; POWER Cabinet","IHS",
AM726="Sharing","Partners",
AM726="Sites strategiques &amp; DataCenter","SST &amp; DC",
AM726="Exclu","Exclu",
AM726="SAT","SAT",
AM726="SPARE-ISSUE","SPARE-ISSUE",
AM726="Fiber CAmtel","TRANS_FO_CAMTEL",
AM726="Fiber AOF","Fiber AOF",
AM726="Projet OCM (HUAWEI)","TRAVAUX-HUAWEI",
AM726="Projet OCM (NOKIA)","TRAVAUX-NOKIA",
AM726="ACCESS-ISSUE","ACCESS-ISSUE",
AM726="Projet OCM (ZTE, NOKIA, autres projets)","TRAVAUX OCM",
AM726="No root CAuse","No root cause",
AM726="ODU HS","PDH",
AM726="IP &amp; VLAN","PDH",
AM726="Warehouse HUAWEI","SPARE-ISSUE",
AM726="SPARE-HS","SPARE-ISSUE",
AM726="Power Telco","BSS",AM726="no impacts","no impacts"
),"")</f>
        <v>no impacts</v>
      </c>
      <c r="AL726" s="48" t="str" cm="1">
        <f t="array" ref="AL726">IFERROR(_xlfn.IFS(
AM726="MPR ISSUE","TX ISSUE",
AM726="BSS Hardware Issue","RAN ISSUE",
AM726="Sites strategiques, MLL, Pylone, etc.","ENVTECH",
AM726="AKTIVCO DEFAUT GE &amp; POWER Cabinet","POWER ISSUE",
AM726="AKTIVCO Coupure ENEO &amp; Baisse de tension","POWER ISSUE",
AM726="Coupure ENEO &amp; Baisse de tension","POWER ISSUE",
AM726="Defaut GE &amp; POWER Cabinet","POWER ISSUE",
AM726="Sharing","POWER ISSUE",
AM726="Sites strategiques &amp; DataCenter","POWER ISSUE",
AM726="Exclu","Exclu",
AM726="SAT","TX ISSUE",
AM726="SPARE-ISSUE","SPARE-ISSUE",
AM726="Fiber CAmtel","TX ISSUE",
AM726="Fiber AOF","TX ISSUE",
AM726="Projet OCM (HUAWEI)","TRAVAUX-HUAWEI",
AM726="Projet OCM (NOKIA)","TRAVAUX -NOKIA",
AM726="ACCESS-ISSUE","ACCESS-ISSUE",
AM726="Projet OCM (ZTE, NOKIA, autres projets)","TRAVAUX OCM",
AM726="No root CAuse","No root cause",
AM726="ODU HS","TX ISSUE",
AM726="IP &amp; VLAN","TX ISSUE",
AM726="Warehouse HUAWEI","SPARE-ISSUE",
AM726="SPARE-HS","SPARE-ISSUE",
AM726="Power Telco","RAN ISSUE",AM726="no impacts","no impacts"
),"")</f>
        <v>no impacts</v>
      </c>
      <c r="AM726" s="67" t="s">
        <v>5605</v>
      </c>
      <c r="AN726" s="48" t="str" cm="1">
        <f t="array" ref="AN726">IFERROR(_xlfn.IFS(
AM726="MPR ISSUE","ACTIVE",
AM726="BSS Hardware Issue","ACTIVE",
AM726="Sites strategiques, MLL, Pylone, etc.","PASSIVE",
AM726="AKTIVCO DEFAUT GE &amp; POWER Cabinet","PASSIVE",
AM726="AKTIVCO Coupure ENEO &amp; Baisse de tension","PASSIVE",
AM726="Coupure ENEO &amp; Baisse de tension","PASSIVE",
AM726="Defaut GE &amp; POWER Cabinet","PASSIVE",
AM726="Sharing","PASSIVE",
AM726="Sites strategiques &amp; DataCenter","PASSIVE",
AM726="Exclu","Exclu",
AM726="SAT","ACTIVE",
AM726="SPARE-ISSUE","SPARE-ISSUE",
AM726="Fiber CAmtel","ACTIVE",
AM726="Fiber AOF","ACTIVE",
AM726="Projet OCM (HUAWEI)","PLANNED WORKS",
AM726="Projet OCM (NOKIA)","PLANNED WORKS",
AM726="ACCESS-ISSUE","ACCESS-ISSUE",
AM726="Projet OCM (ZTE, NOKIA, autres projets)","PLANNED WORKS",
AM726="No root CAuse","No root cause",
AM726="ODU HS","ACTIVE",
AM726="IP &amp; VLAN","ACTIVE",
AM726="Warehouse HUAWEI","SPARE-ISSUE",
AM726="SPARE-HS","SPARE-ISSUE",
AM726="Power Telco","ACTIVE", AM726="no impacts","no impacts"
),"")</f>
        <v>no impacts</v>
      </c>
      <c r="AO726" s="93" t="s">
        <v>5537</v>
      </c>
      <c r="AP726" s="101" t="str">
        <f t="shared" si="27"/>
        <v>CTR_599</v>
      </c>
      <c r="AR726" s="17" t="s">
        <v>5537</v>
      </c>
      <c r="AS726" s="7" t="s">
        <v>5537</v>
      </c>
      <c r="AT726" s="6"/>
      <c r="AU726" s="7"/>
      <c r="AV726" s="3" t="s">
        <v>5537</v>
      </c>
      <c r="AW726" s="18" t="s">
        <v>5537</v>
      </c>
      <c r="AX726" s="18" t="s">
        <v>5537</v>
      </c>
      <c r="AY726" s="18" t="s">
        <v>5537</v>
      </c>
      <c r="AZ726" s="18" t="s">
        <v>5537</v>
      </c>
      <c r="BA726" s="18" t="s">
        <v>5537</v>
      </c>
      <c r="BB726" s="18" t="s">
        <v>5537</v>
      </c>
      <c r="BC726" s="18" t="s">
        <v>5537</v>
      </c>
      <c r="BD726" s="18" t="s">
        <v>5537</v>
      </c>
      <c r="BE726" s="18" t="s">
        <v>5537</v>
      </c>
      <c r="BF726" s="18" t="s">
        <v>5537</v>
      </c>
      <c r="BG726" s="18" t="s">
        <v>5537</v>
      </c>
      <c r="BH726" s="18" t="s">
        <v>5537</v>
      </c>
      <c r="BI726" s="9" t="s">
        <v>5537</v>
      </c>
      <c r="BJ726" s="14"/>
      <c r="BK726" s="14" t="s">
        <v>5537</v>
      </c>
      <c r="BL726" s="14" t="str">
        <f>_xlfn.XLOOKUP(B726,'[4]cell downs 18042026 17h'!$B:$B,'[4]cell downs 18042026 17h'!$B:$B,"")</f>
        <v/>
      </c>
      <c r="BM726" s="14" t="str">
        <f>_xlfn.XLOOKUP(B726,'[5]Cells Huawei 19042026 15h'!$B:$B,'[5]Cells Huawei 19042026 15h'!$B:$B,"")</f>
        <v/>
      </c>
      <c r="BN726" s="9" t="str">
        <f>_xlfn.XLOOKUP(B726,'[6]cells down 19042026 9H40'!$B:$B,'[6]cells down 19042026 9H40'!$B:$B,"")</f>
        <v/>
      </c>
      <c r="BO726" s="9" t="s">
        <v>971</v>
      </c>
      <c r="BP726" s="9" t="s">
        <v>12</v>
      </c>
      <c r="BQ726" s="115"/>
    </row>
    <row r="727" spans="1:69" s="9" customFormat="1" x14ac:dyDescent="0.3">
      <c r="A727" s="1" t="s">
        <v>836</v>
      </c>
      <c r="B727" s="8" t="s">
        <v>837</v>
      </c>
      <c r="C727" s="3" t="str">
        <f>_xlfn.XLOOKUP(B727,'[1]daily break down'!$D:$D,'[1]daily break down'!$E:$E,"")</f>
        <v>LITTORAL</v>
      </c>
      <c r="D727" s="1" t="s">
        <v>11</v>
      </c>
      <c r="E727" s="1" t="s">
        <v>12</v>
      </c>
      <c r="F727" s="3" t="s">
        <v>69</v>
      </c>
      <c r="G727" s="1" t="s">
        <v>502</v>
      </c>
      <c r="H727" s="34" t="str">
        <f>_xlfn.XLOOKUP(B727,[2]CALCULATION!$B:$B,[2]CALCULATION!$H:$H,"")</f>
        <v>ZTE</v>
      </c>
      <c r="I727" s="28">
        <v>0</v>
      </c>
      <c r="J727" s="28">
        <v>8.0382697976503312E-2</v>
      </c>
      <c r="K727" s="28">
        <v>0</v>
      </c>
      <c r="L727" s="28">
        <v>0</v>
      </c>
      <c r="M727" s="28">
        <v>0</v>
      </c>
      <c r="N727" s="28">
        <v>0</v>
      </c>
      <c r="O727" s="28">
        <v>0</v>
      </c>
      <c r="P727" s="28">
        <v>0</v>
      </c>
      <c r="Q727" s="28">
        <v>0</v>
      </c>
      <c r="R727" s="28">
        <v>0</v>
      </c>
      <c r="S727" s="94">
        <v>0</v>
      </c>
      <c r="T727" s="94">
        <f>_xlfn.XLOOKUP(B727,'[3]Nur des jours'!$B:$B,'[3]Nur des jours'!$U:$U,"")</f>
        <v>1.1093418713420391E-2</v>
      </c>
      <c r="U727" s="94">
        <v>0.142805472087389</v>
      </c>
      <c r="V727" s="94">
        <v>0</v>
      </c>
      <c r="W727" s="94">
        <v>1.1093418713420391E-2</v>
      </c>
      <c r="X727" s="94">
        <v>0.1511879588965655</v>
      </c>
      <c r="Y727" s="94">
        <v>0</v>
      </c>
      <c r="Z727" s="94">
        <v>0</v>
      </c>
      <c r="AA727" s="94">
        <v>0</v>
      </c>
      <c r="AB727" s="94">
        <v>0</v>
      </c>
      <c r="AC727" s="94">
        <f>_xlfn.XLOOKUP(B727,'[3]Nur des jours'!$B:$B,'[3]Nur des jours'!$N:$N,"")</f>
        <v>0</v>
      </c>
      <c r="AD727" s="94">
        <v>0</v>
      </c>
      <c r="AE727" s="94">
        <v>0</v>
      </c>
      <c r="AF727" s="94">
        <v>0</v>
      </c>
      <c r="AG727" s="94">
        <v>0</v>
      </c>
      <c r="AH727" s="94">
        <v>0</v>
      </c>
      <c r="AI727" s="49" t="s">
        <v>5559</v>
      </c>
      <c r="AJ727" s="49"/>
      <c r="AK727" s="48" t="str" cm="1">
        <f t="array" ref="AK727">IFERROR(_xlfn.IFS(
AM727="MPR ISSUE","PDH",
AM727="BSS Hardware Issue","BSS",
AM727="Sites strategiques, MLL, Pylone, etc.","ENVTECH",
AM727="AKTIVCO DEFAUT GE &amp; POWER Cabinet","AKTIVCO",
AM727="AKTIVCO Coupure ENEO &amp; Baisse de tension","AKTIVCO GRID ONLY",
AM727="Coupure ENEO &amp; Baisse de tension","IHS GRID ONLY",
AM727="Defaut GE &amp; POWER Cabinet","IHS",
AM727="Sharing","Partners",
AM727="Sites strategiques &amp; DataCenter","SST &amp; DC",
AM727="Exclu","Exclu",
AM727="SAT","SAT",
AM727="SPARE-ISSUE","SPARE-ISSUE",
AM727="Fiber CAmtel","TRANS_FO_CAMTEL",
AM727="Fiber AOF","Fiber AOF",
AM727="Projet OCM (HUAWEI)","TRAVAUX-HUAWEI",
AM727="Projet OCM (NOKIA)","TRAVAUX-NOKIA",
AM727="ACCESS-ISSUE","ACCESS-ISSUE",
AM727="Projet OCM (ZTE, NOKIA, autres projets)","TRAVAUX OCM",
AM727="No root CAuse","No root cause",
AM727="ODU HS","PDH",
AM727="IP &amp; VLAN","PDH",
AM727="Warehouse HUAWEI","SPARE-ISSUE",
AM727="SPARE-HS","SPARE-ISSUE",
AM727="Power Telco","BSS",AM727="no impacts","no impacts"
),"")</f>
        <v>no impacts</v>
      </c>
      <c r="AL727" s="48" t="str" cm="1">
        <f t="array" ref="AL727">IFERROR(_xlfn.IFS(
AM727="MPR ISSUE","TX ISSUE",
AM727="BSS Hardware Issue","RAN ISSUE",
AM727="Sites strategiques, MLL, Pylone, etc.","ENVTECH",
AM727="AKTIVCO DEFAUT GE &amp; POWER Cabinet","POWER ISSUE",
AM727="AKTIVCO Coupure ENEO &amp; Baisse de tension","POWER ISSUE",
AM727="Coupure ENEO &amp; Baisse de tension","POWER ISSUE",
AM727="Defaut GE &amp; POWER Cabinet","POWER ISSUE",
AM727="Sharing","POWER ISSUE",
AM727="Sites strategiques &amp; DataCenter","POWER ISSUE",
AM727="Exclu","Exclu",
AM727="SAT","TX ISSUE",
AM727="SPARE-ISSUE","SPARE-ISSUE",
AM727="Fiber CAmtel","TX ISSUE",
AM727="Fiber AOF","TX ISSUE",
AM727="Projet OCM (HUAWEI)","TRAVAUX-HUAWEI",
AM727="Projet OCM (NOKIA)","TRAVAUX -NOKIA",
AM727="ACCESS-ISSUE","ACCESS-ISSUE",
AM727="Projet OCM (ZTE, NOKIA, autres projets)","TRAVAUX OCM",
AM727="No root CAuse","No root cause",
AM727="ODU HS","TX ISSUE",
AM727="IP &amp; VLAN","TX ISSUE",
AM727="Warehouse HUAWEI","SPARE-ISSUE",
AM727="SPARE-HS","SPARE-ISSUE",
AM727="Power Telco","RAN ISSUE",AM727="no impacts","no impacts"
),"")</f>
        <v>no impacts</v>
      </c>
      <c r="AM727" s="67" t="s">
        <v>5605</v>
      </c>
      <c r="AN727" s="48" t="str" cm="1">
        <f t="array" ref="AN727">IFERROR(_xlfn.IFS(
AM727="MPR ISSUE","ACTIVE",
AM727="BSS Hardware Issue","ACTIVE",
AM727="Sites strategiques, MLL, Pylone, etc.","PASSIVE",
AM727="AKTIVCO DEFAUT GE &amp; POWER Cabinet","PASSIVE",
AM727="AKTIVCO Coupure ENEO &amp; Baisse de tension","PASSIVE",
AM727="Coupure ENEO &amp; Baisse de tension","PASSIVE",
AM727="Defaut GE &amp; POWER Cabinet","PASSIVE",
AM727="Sharing","PASSIVE",
AM727="Sites strategiques &amp; DataCenter","PASSIVE",
AM727="Exclu","Exclu",
AM727="SAT","ACTIVE",
AM727="SPARE-ISSUE","SPARE-ISSUE",
AM727="Fiber CAmtel","ACTIVE",
AM727="Fiber AOF","ACTIVE",
AM727="Projet OCM (HUAWEI)","PLANNED WORKS",
AM727="Projet OCM (NOKIA)","PLANNED WORKS",
AM727="ACCESS-ISSUE","ACCESS-ISSUE",
AM727="Projet OCM (ZTE, NOKIA, autres projets)","PLANNED WORKS",
AM727="No root CAuse","No root cause",
AM727="ODU HS","ACTIVE",
AM727="IP &amp; VLAN","ACTIVE",
AM727="Warehouse HUAWEI","SPARE-ISSUE",
AM727="SPARE-HS","SPARE-ISSUE",
AM727="Power Telco","ACTIVE", AM727="no impacts","no impacts"
),"")</f>
        <v>no impacts</v>
      </c>
      <c r="AO727" s="93" t="s">
        <v>5537</v>
      </c>
      <c r="AP727" s="101" t="str">
        <f t="shared" si="27"/>
        <v>SUD_080</v>
      </c>
      <c r="AR727" s="17" t="s">
        <v>5537</v>
      </c>
      <c r="AS727" s="7" t="s">
        <v>5537</v>
      </c>
      <c r="AT727" s="6"/>
      <c r="AU727" s="7"/>
      <c r="AV727" s="3" t="s">
        <v>5537</v>
      </c>
      <c r="AW727" s="18" t="s">
        <v>5537</v>
      </c>
      <c r="AX727" s="18" t="s">
        <v>5537</v>
      </c>
      <c r="AY727" s="18" t="s">
        <v>5537</v>
      </c>
      <c r="AZ727" s="18" t="s">
        <v>5537</v>
      </c>
      <c r="BA727" s="18" t="s">
        <v>5537</v>
      </c>
      <c r="BB727" s="18" t="s">
        <v>5537</v>
      </c>
      <c r="BC727" s="18" t="s">
        <v>5537</v>
      </c>
      <c r="BD727" s="18" t="s">
        <v>5537</v>
      </c>
      <c r="BE727" s="18" t="s">
        <v>5537</v>
      </c>
      <c r="BF727" s="18" t="s">
        <v>5537</v>
      </c>
      <c r="BG727" s="18" t="s">
        <v>5537</v>
      </c>
      <c r="BH727" s="18" t="s">
        <v>5537</v>
      </c>
      <c r="BI727" s="9" t="s">
        <v>5537</v>
      </c>
      <c r="BJ727" s="14"/>
      <c r="BK727" s="14" t="s">
        <v>5537</v>
      </c>
      <c r="BL727" s="14" t="str">
        <f>_xlfn.XLOOKUP(B727,'[4]cell downs 18042026 17h'!$B:$B,'[4]cell downs 18042026 17h'!$B:$B,"")</f>
        <v/>
      </c>
      <c r="BM727" s="14" t="str">
        <f>_xlfn.XLOOKUP(B727,'[5]Cells Huawei 19042026 15h'!$B:$B,'[5]Cells Huawei 19042026 15h'!$B:$B,"")</f>
        <v/>
      </c>
      <c r="BN727" s="9" t="str">
        <f>_xlfn.XLOOKUP(B727,'[6]cells down 19042026 9H40'!$B:$B,'[6]cells down 19042026 9H40'!$B:$B,"")</f>
        <v/>
      </c>
      <c r="BO727" s="9" t="s">
        <v>837</v>
      </c>
      <c r="BP727" s="9" t="s">
        <v>12</v>
      </c>
      <c r="BQ727" s="115"/>
    </row>
    <row r="728" spans="1:69" s="9" customFormat="1" x14ac:dyDescent="0.3">
      <c r="A728" s="1" t="s">
        <v>1707</v>
      </c>
      <c r="B728" s="8" t="s">
        <v>1708</v>
      </c>
      <c r="C728" s="3" t="str">
        <f>_xlfn.XLOOKUP(B728,'[1]daily break down'!$D:$D,'[1]daily break down'!$E:$E,"")</f>
        <v>CENTRE</v>
      </c>
      <c r="D728" s="1" t="s">
        <v>21</v>
      </c>
      <c r="E728" s="1" t="s">
        <v>36</v>
      </c>
      <c r="F728" s="3" t="s">
        <v>37</v>
      </c>
      <c r="G728" s="1" t="s">
        <v>1709</v>
      </c>
      <c r="H728" s="34" t="str">
        <f>_xlfn.XLOOKUP(B728,[2]CALCULATION!$B:$B,[2]CALCULATION!$H:$H,"")</f>
        <v>ZTE</v>
      </c>
      <c r="I728" s="28">
        <v>0.60949596641868753</v>
      </c>
      <c r="J728" s="28">
        <v>0.98139301949302693</v>
      </c>
      <c r="K728" s="28">
        <v>4.0534139193512031</v>
      </c>
      <c r="L728" s="28">
        <v>0</v>
      </c>
      <c r="M728" s="28">
        <v>0.48424021139561618</v>
      </c>
      <c r="N728" s="28">
        <v>2.2383023288331375E-2</v>
      </c>
      <c r="O728" s="28">
        <v>0</v>
      </c>
      <c r="P728" s="28">
        <v>0.49174877936723937</v>
      </c>
      <c r="Q728" s="28">
        <v>1.4848237751581617</v>
      </c>
      <c r="R728" s="28">
        <v>0.45219057565925613</v>
      </c>
      <c r="S728" s="94">
        <v>1.8449140063863845</v>
      </c>
      <c r="T728" s="94">
        <f>_xlfn.XLOOKUP(B728,'[3]Nur des jours'!$B:$B,'[3]Nur des jours'!$U:$U,"")</f>
        <v>5.8795832584260053</v>
      </c>
      <c r="U728" s="94">
        <v>0.73698110623143298</v>
      </c>
      <c r="V728" s="94">
        <v>9.791012119292418</v>
      </c>
      <c r="W728" s="94">
        <v>5.8795832584260035</v>
      </c>
      <c r="X728" s="94">
        <v>0.67188307037293815</v>
      </c>
      <c r="Y728" s="94">
        <v>0</v>
      </c>
      <c r="Z728" s="94">
        <v>0.9256583997511646</v>
      </c>
      <c r="AA728" s="94">
        <v>0</v>
      </c>
      <c r="AB728" s="94">
        <v>0</v>
      </c>
      <c r="AC728" s="94">
        <f>_xlfn.XLOOKUP(B728,'[3]Nur des jours'!$B:$B,'[3]Nur des jours'!$N:$N,"")</f>
        <v>0</v>
      </c>
      <c r="AD728" s="94">
        <v>0</v>
      </c>
      <c r="AE728" s="94">
        <v>0</v>
      </c>
      <c r="AF728" s="94">
        <v>0</v>
      </c>
      <c r="AG728" s="94">
        <v>0</v>
      </c>
      <c r="AH728" s="94">
        <v>0</v>
      </c>
      <c r="AI728" s="49" t="s">
        <v>5559</v>
      </c>
      <c r="AJ728" s="49"/>
      <c r="AK728" s="48" t="str" cm="1">
        <f t="array" ref="AK728">IFERROR(_xlfn.IFS(
AM728="MPR ISSUE","PDH",
AM728="BSS Hardware Issue","BSS",
AM728="Sites strategiques, MLL, Pylone, etc.","ENVTECH",
AM728="AKTIVCO DEFAUT GE &amp; POWER Cabinet","AKTIVCO",
AM728="AKTIVCO Coupure ENEO &amp; Baisse de tension","AKTIVCO GRID ONLY",
AM728="Coupure ENEO &amp; Baisse de tension","IHS GRID ONLY",
AM728="Defaut GE &amp; POWER Cabinet","IHS",
AM728="Sharing","Partners",
AM728="Sites strategiques &amp; DataCenter","SST &amp; DC",
AM728="Exclu","Exclu",
AM728="SAT","SAT",
AM728="SPARE-ISSUE","SPARE-ISSUE",
AM728="Fiber CAmtel","TRANS_FO_CAMTEL",
AM728="Fiber AOF","Fiber AOF",
AM728="Projet OCM (HUAWEI)","TRAVAUX-HUAWEI",
AM728="Projet OCM (NOKIA)","TRAVAUX-NOKIA",
AM728="ACCESS-ISSUE","ACCESS-ISSUE",
AM728="Projet OCM (ZTE, NOKIA, autres projets)","TRAVAUX OCM",
AM728="No root CAuse","No root cause",
AM728="ODU HS","PDH",
AM728="IP &amp; VLAN","PDH",
AM728="Warehouse HUAWEI","SPARE-ISSUE",
AM728="SPARE-HS","SPARE-ISSUE",
AM728="Power Telco","BSS",AM728="no impacts","no impacts"
),"")</f>
        <v>no impacts</v>
      </c>
      <c r="AL728" s="48" t="str" cm="1">
        <f t="array" ref="AL728">IFERROR(_xlfn.IFS(
AM728="MPR ISSUE","TX ISSUE",
AM728="BSS Hardware Issue","RAN ISSUE",
AM728="Sites strategiques, MLL, Pylone, etc.","ENVTECH",
AM728="AKTIVCO DEFAUT GE &amp; POWER Cabinet","POWER ISSUE",
AM728="AKTIVCO Coupure ENEO &amp; Baisse de tension","POWER ISSUE",
AM728="Coupure ENEO &amp; Baisse de tension","POWER ISSUE",
AM728="Defaut GE &amp; POWER Cabinet","POWER ISSUE",
AM728="Sharing","POWER ISSUE",
AM728="Sites strategiques &amp; DataCenter","POWER ISSUE",
AM728="Exclu","Exclu",
AM728="SAT","TX ISSUE",
AM728="SPARE-ISSUE","SPARE-ISSUE",
AM728="Fiber CAmtel","TX ISSUE",
AM728="Fiber AOF","TX ISSUE",
AM728="Projet OCM (HUAWEI)","TRAVAUX-HUAWEI",
AM728="Projet OCM (NOKIA)","TRAVAUX -NOKIA",
AM728="ACCESS-ISSUE","ACCESS-ISSUE",
AM728="Projet OCM (ZTE, NOKIA, autres projets)","TRAVAUX OCM",
AM728="No root CAuse","No root cause",
AM728="ODU HS","TX ISSUE",
AM728="IP &amp; VLAN","TX ISSUE",
AM728="Warehouse HUAWEI","SPARE-ISSUE",
AM728="SPARE-HS","SPARE-ISSUE",
AM728="Power Telco","RAN ISSUE",AM728="no impacts","no impacts"
),"")</f>
        <v>no impacts</v>
      </c>
      <c r="AM728" s="67" t="s">
        <v>5605</v>
      </c>
      <c r="AN728" s="48" t="str" cm="1">
        <f t="array" ref="AN728">IFERROR(_xlfn.IFS(
AM728="MPR ISSUE","ACTIVE",
AM728="BSS Hardware Issue","ACTIVE",
AM728="Sites strategiques, MLL, Pylone, etc.","PASSIVE",
AM728="AKTIVCO DEFAUT GE &amp; POWER Cabinet","PASSIVE",
AM728="AKTIVCO Coupure ENEO &amp; Baisse de tension","PASSIVE",
AM728="Coupure ENEO &amp; Baisse de tension","PASSIVE",
AM728="Defaut GE &amp; POWER Cabinet","PASSIVE",
AM728="Sharing","PASSIVE",
AM728="Sites strategiques &amp; DataCenter","PASSIVE",
AM728="Exclu","Exclu",
AM728="SAT","ACTIVE",
AM728="SPARE-ISSUE","SPARE-ISSUE",
AM728="Fiber CAmtel","ACTIVE",
AM728="Fiber AOF","ACTIVE",
AM728="Projet OCM (HUAWEI)","PLANNED WORKS",
AM728="Projet OCM (NOKIA)","PLANNED WORKS",
AM728="ACCESS-ISSUE","ACCESS-ISSUE",
AM728="Projet OCM (ZTE, NOKIA, autres projets)","PLANNED WORKS",
AM728="No root CAuse","No root cause",
AM728="ODU HS","ACTIVE",
AM728="IP &amp; VLAN","ACTIVE",
AM728="Warehouse HUAWEI","SPARE-ISSUE",
AM728="SPARE-HS","SPARE-ISSUE",
AM728="Power Telco","ACTIVE", AM728="no impacts","no impacts"
),"")</f>
        <v>no impacts</v>
      </c>
      <c r="AO728" s="93" t="s">
        <v>5537</v>
      </c>
      <c r="AP728" s="101" t="str">
        <f t="shared" si="27"/>
        <v>CTR_875</v>
      </c>
      <c r="AR728" s="17" t="s">
        <v>5537</v>
      </c>
      <c r="AS728" s="7" t="s">
        <v>5537</v>
      </c>
      <c r="AT728" s="6"/>
      <c r="AU728" s="7"/>
      <c r="AV728" s="3" t="s">
        <v>5537</v>
      </c>
      <c r="AW728" s="18" t="s">
        <v>5537</v>
      </c>
      <c r="AX728" s="18" t="s">
        <v>5537</v>
      </c>
      <c r="AY728" s="18" t="s">
        <v>5537</v>
      </c>
      <c r="AZ728" s="18" t="s">
        <v>5537</v>
      </c>
      <c r="BA728" s="18" t="s">
        <v>5537</v>
      </c>
      <c r="BB728" s="18" t="s">
        <v>5537</v>
      </c>
      <c r="BC728" s="18" t="s">
        <v>5537</v>
      </c>
      <c r="BD728" s="18" t="s">
        <v>5537</v>
      </c>
      <c r="BE728" s="18" t="s">
        <v>5537</v>
      </c>
      <c r="BF728" s="18" t="s">
        <v>5537</v>
      </c>
      <c r="BG728" s="18" t="s">
        <v>5537</v>
      </c>
      <c r="BH728" s="18" t="s">
        <v>5537</v>
      </c>
      <c r="BI728" s="9" t="s">
        <v>5537</v>
      </c>
      <c r="BJ728" s="14"/>
      <c r="BK728" s="14" t="s">
        <v>5537</v>
      </c>
      <c r="BL728" s="14" t="str">
        <f>_xlfn.XLOOKUP(B728,'[4]cell downs 18042026 17h'!$B:$B,'[4]cell downs 18042026 17h'!$B:$B,"")</f>
        <v/>
      </c>
      <c r="BM728" s="14" t="str">
        <f>_xlfn.XLOOKUP(B728,'[5]Cells Huawei 19042026 15h'!$B:$B,'[5]Cells Huawei 19042026 15h'!$B:$B,"")</f>
        <v/>
      </c>
      <c r="BN728" s="9" t="str">
        <f>_xlfn.XLOOKUP(B728,'[6]cells down 19042026 9H40'!$B:$B,'[6]cells down 19042026 9H40'!$B:$B,"")</f>
        <v/>
      </c>
      <c r="BO728" s="9" t="s">
        <v>5537</v>
      </c>
      <c r="BP728" s="9" t="s">
        <v>5537</v>
      </c>
      <c r="BQ728" s="115"/>
    </row>
    <row r="729" spans="1:69" s="9" customFormat="1" x14ac:dyDescent="0.3">
      <c r="A729" s="1" t="s">
        <v>4274</v>
      </c>
      <c r="B729" s="8" t="s">
        <v>4275</v>
      </c>
      <c r="C729" s="3" t="str">
        <f>_xlfn.XLOOKUP(B729,'[1]daily break down'!$D:$D,'[1]daily break down'!$E:$E,"")</f>
        <v>SUD-OUEST</v>
      </c>
      <c r="D729" s="1"/>
      <c r="E729" s="1"/>
      <c r="F729" s="3" t="s">
        <v>13</v>
      </c>
      <c r="G729" s="1" t="s">
        <v>14</v>
      </c>
      <c r="H729" s="32" t="str">
        <f>_xlfn.XLOOKUP(B729,[2]CALCULATION!$B:$B,[2]CALCULATION!$H:$H,"")</f>
        <v>Huawei</v>
      </c>
      <c r="I729" s="28">
        <v>0</v>
      </c>
      <c r="J729" s="28">
        <v>0.62319330656644789</v>
      </c>
      <c r="K729" s="28">
        <v>0</v>
      </c>
      <c r="L729" s="28">
        <v>0</v>
      </c>
      <c r="M729" s="28">
        <v>0</v>
      </c>
      <c r="N729" s="28">
        <v>0</v>
      </c>
      <c r="O729" s="28">
        <v>0</v>
      </c>
      <c r="P729" s="28">
        <v>0</v>
      </c>
      <c r="Q729" s="28">
        <v>0</v>
      </c>
      <c r="R729" s="28">
        <v>0</v>
      </c>
      <c r="S729" s="94">
        <v>0</v>
      </c>
      <c r="T729" s="94">
        <f>_xlfn.XLOOKUP(B729,'[3]Nur des jours'!$B:$B,'[3]Nur des jours'!$U:$U,"")</f>
        <v>0</v>
      </c>
      <c r="U729" s="94">
        <v>0</v>
      </c>
      <c r="V729" s="94">
        <v>0</v>
      </c>
      <c r="W729" s="94">
        <v>0</v>
      </c>
      <c r="X729" s="94">
        <v>0</v>
      </c>
      <c r="Y729" s="94">
        <v>10.332574272400141</v>
      </c>
      <c r="Z729" s="94">
        <v>0</v>
      </c>
      <c r="AA729" s="94">
        <v>0</v>
      </c>
      <c r="AB729" s="94">
        <v>0</v>
      </c>
      <c r="AC729" s="94">
        <f>_xlfn.XLOOKUP(B729,'[3]Nur des jours'!$B:$B,'[3]Nur des jours'!$N:$N,"")</f>
        <v>0</v>
      </c>
      <c r="AD729" s="94">
        <v>0</v>
      </c>
      <c r="AE729" s="94">
        <v>0</v>
      </c>
      <c r="AF729" s="94">
        <v>0</v>
      </c>
      <c r="AG729" s="94">
        <v>0</v>
      </c>
      <c r="AH729" s="94">
        <v>0</v>
      </c>
      <c r="AI729" s="49" t="s">
        <v>5559</v>
      </c>
      <c r="AJ729" s="49"/>
      <c r="AK729" s="48" t="str" cm="1">
        <f t="array" ref="AK729">IFERROR(_xlfn.IFS(
AM729="MPR ISSUE","PDH",
AM729="BSS Hardware Issue","BSS",
AM729="Sites strategiques, MLL, Pylone, etc.","ENVTECH",
AM729="AKTIVCO DEFAUT GE &amp; POWER Cabinet","AKTIVCO",
AM729="AKTIVCO Coupure ENEO &amp; Baisse de tension","AKTIVCO GRID ONLY",
AM729="Coupure ENEO &amp; Baisse de tension","IHS GRID ONLY",
AM729="Defaut GE &amp; POWER Cabinet","IHS",
AM729="Sharing","Partners",
AM729="Sites strategiques &amp; DataCenter","SST &amp; DC",
AM729="Exclu","Exclu",
AM729="SAT","SAT",
AM729="SPARE-ISSUE","SPARE-ISSUE",
AM729="Fiber CAmtel","TRANS_FO_CAMTEL",
AM729="Fiber AOF","Fiber AOF",
AM729="Projet OCM (HUAWEI)","TRAVAUX-HUAWEI",
AM729="Projet OCM (NOKIA)","TRAVAUX-NOKIA",
AM729="ACCESS-ISSUE","ACCESS-ISSUE",
AM729="Projet OCM (ZTE, NOKIA, autres projets)","TRAVAUX OCM",
AM729="No root CAuse","No root cause",
AM729="ODU HS","PDH",
AM729="IP &amp; VLAN","PDH",
AM729="Warehouse HUAWEI","SPARE-ISSUE",
AM729="SPARE-HS","SPARE-ISSUE",
AM729="Power Telco","BSS",AM729="no impacts","no impacts"
),"")</f>
        <v>no impacts</v>
      </c>
      <c r="AL729" s="48" t="str" cm="1">
        <f t="array" ref="AL729">IFERROR(_xlfn.IFS(
AM729="MPR ISSUE","TX ISSUE",
AM729="BSS Hardware Issue","RAN ISSUE",
AM729="Sites strategiques, MLL, Pylone, etc.","ENVTECH",
AM729="AKTIVCO DEFAUT GE &amp; POWER Cabinet","POWER ISSUE",
AM729="AKTIVCO Coupure ENEO &amp; Baisse de tension","POWER ISSUE",
AM729="Coupure ENEO &amp; Baisse de tension","POWER ISSUE",
AM729="Defaut GE &amp; POWER Cabinet","POWER ISSUE",
AM729="Sharing","POWER ISSUE",
AM729="Sites strategiques &amp; DataCenter","POWER ISSUE",
AM729="Exclu","Exclu",
AM729="SAT","TX ISSUE",
AM729="SPARE-ISSUE","SPARE-ISSUE",
AM729="Fiber CAmtel","TX ISSUE",
AM729="Fiber AOF","TX ISSUE",
AM729="Projet OCM (HUAWEI)","TRAVAUX-HUAWEI",
AM729="Projet OCM (NOKIA)","TRAVAUX -NOKIA",
AM729="ACCESS-ISSUE","ACCESS-ISSUE",
AM729="Projet OCM (ZTE, NOKIA, autres projets)","TRAVAUX OCM",
AM729="No root CAuse","No root cause",
AM729="ODU HS","TX ISSUE",
AM729="IP &amp; VLAN","TX ISSUE",
AM729="Warehouse HUAWEI","SPARE-ISSUE",
AM729="SPARE-HS","SPARE-ISSUE",
AM729="Power Telco","RAN ISSUE",AM729="no impacts","no impacts"
),"")</f>
        <v>no impacts</v>
      </c>
      <c r="AM729" s="67" t="s">
        <v>5605</v>
      </c>
      <c r="AN729" s="48" t="str" cm="1">
        <f t="array" ref="AN729">IFERROR(_xlfn.IFS(
AM729="MPR ISSUE","ACTIVE",
AM729="BSS Hardware Issue","ACTIVE",
AM729="Sites strategiques, MLL, Pylone, etc.","PASSIVE",
AM729="AKTIVCO DEFAUT GE &amp; POWER Cabinet","PASSIVE",
AM729="AKTIVCO Coupure ENEO &amp; Baisse de tension","PASSIVE",
AM729="Coupure ENEO &amp; Baisse de tension","PASSIVE",
AM729="Defaut GE &amp; POWER Cabinet","PASSIVE",
AM729="Sharing","PASSIVE",
AM729="Sites strategiques &amp; DataCenter","PASSIVE",
AM729="Exclu","Exclu",
AM729="SAT","ACTIVE",
AM729="SPARE-ISSUE","SPARE-ISSUE",
AM729="Fiber CAmtel","ACTIVE",
AM729="Fiber AOF","ACTIVE",
AM729="Projet OCM (HUAWEI)","PLANNED WORKS",
AM729="Projet OCM (NOKIA)","PLANNED WORKS",
AM729="ACCESS-ISSUE","ACCESS-ISSUE",
AM729="Projet OCM (ZTE, NOKIA, autres projets)","PLANNED WORKS",
AM729="No root CAuse","No root cause",
AM729="ODU HS","ACTIVE",
AM729="IP &amp; VLAN","ACTIVE",
AM729="Warehouse HUAWEI","SPARE-ISSUE",
AM729="SPARE-HS","SPARE-ISSUE",
AM729="Power Telco","ACTIVE", AM729="no impacts","no impacts"
),"")</f>
        <v>no impacts</v>
      </c>
      <c r="AO729" s="93" t="s">
        <v>5537</v>
      </c>
      <c r="AP729" s="101" t="str">
        <f t="shared" si="27"/>
        <v>SUO_260</v>
      </c>
      <c r="AQ729" s="9" t="s">
        <v>6529</v>
      </c>
      <c r="AR729" s="17" t="s">
        <v>5537</v>
      </c>
      <c r="AS729" s="7" t="s">
        <v>5537</v>
      </c>
      <c r="AT729" s="6"/>
      <c r="AU729" s="7"/>
      <c r="AV729" s="3" t="s">
        <v>5537</v>
      </c>
      <c r="AW729" s="18" t="s">
        <v>5537</v>
      </c>
      <c r="AX729" s="18" t="s">
        <v>5537</v>
      </c>
      <c r="AY729" s="18" t="s">
        <v>5537</v>
      </c>
      <c r="AZ729" s="18" t="s">
        <v>5537</v>
      </c>
      <c r="BA729" s="18" t="s">
        <v>5537</v>
      </c>
      <c r="BB729" s="18" t="s">
        <v>5537</v>
      </c>
      <c r="BC729" s="18" t="s">
        <v>5537</v>
      </c>
      <c r="BD729" s="18" t="s">
        <v>5537</v>
      </c>
      <c r="BE729" s="18" t="s">
        <v>5537</v>
      </c>
      <c r="BF729" s="18" t="s">
        <v>5537</v>
      </c>
      <c r="BG729" s="18" t="s">
        <v>5537</v>
      </c>
      <c r="BH729" s="18" t="s">
        <v>5537</v>
      </c>
      <c r="BI729" s="9" t="s">
        <v>5537</v>
      </c>
      <c r="BJ729" s="14"/>
      <c r="BK729" s="14" t="s">
        <v>5537</v>
      </c>
      <c r="BL729" s="14" t="str">
        <f>_xlfn.XLOOKUP(B729,'[4]cell downs 18042026 17h'!$B:$B,'[4]cell downs 18042026 17h'!$B:$B,"")</f>
        <v/>
      </c>
      <c r="BM729" s="14" t="str">
        <f>_xlfn.XLOOKUP(B729,'[5]Cells Huawei 19042026 15h'!$B:$B,'[5]Cells Huawei 19042026 15h'!$B:$B,"")</f>
        <v/>
      </c>
      <c r="BN729" s="9" t="str">
        <f>_xlfn.XLOOKUP(B729,'[6]cells down 19042026 9H40'!$B:$B,'[6]cells down 19042026 9H40'!$B:$B,"")</f>
        <v/>
      </c>
      <c r="BO729" s="9" t="s">
        <v>5537</v>
      </c>
      <c r="BP729" s="9" t="s">
        <v>5537</v>
      </c>
      <c r="BQ729" s="115"/>
    </row>
    <row r="730" spans="1:69" s="9" customFormat="1" x14ac:dyDescent="0.3">
      <c r="A730" s="1" t="s">
        <v>2364</v>
      </c>
      <c r="B730" s="8" t="s">
        <v>2365</v>
      </c>
      <c r="C730" s="3" t="str">
        <f>_xlfn.XLOOKUP(B730,'[1]daily break down'!$D:$D,'[1]daily break down'!$E:$E,"")</f>
        <v>LITTORAL</v>
      </c>
      <c r="D730" s="1" t="s">
        <v>11</v>
      </c>
      <c r="E730" s="1" t="s">
        <v>12</v>
      </c>
      <c r="F730" s="3" t="s">
        <v>31</v>
      </c>
      <c r="G730" s="1" t="s">
        <v>484</v>
      </c>
      <c r="H730" s="34" t="str">
        <f>_xlfn.XLOOKUP(B730,[2]CALCULATION!$B:$B,[2]CALCULATION!$H:$H,"")</f>
        <v>ZTE</v>
      </c>
      <c r="I730" s="28">
        <v>34.712573444852524</v>
      </c>
      <c r="J730" s="28">
        <v>0</v>
      </c>
      <c r="K730" s="28">
        <v>4.6890917807398269</v>
      </c>
      <c r="L730" s="28">
        <v>31.989852553840535</v>
      </c>
      <c r="M730" s="28">
        <v>5.0959990925512155</v>
      </c>
      <c r="N730" s="28">
        <v>2.4286382846364352</v>
      </c>
      <c r="O730" s="28">
        <v>0</v>
      </c>
      <c r="P730" s="28">
        <v>0</v>
      </c>
      <c r="Q730" s="28">
        <v>0.18917667571261898</v>
      </c>
      <c r="R730" s="28">
        <v>0</v>
      </c>
      <c r="S730" s="94">
        <v>0</v>
      </c>
      <c r="T730" s="94">
        <f>_xlfn.XLOOKUP(B730,'[3]Nur des jours'!$B:$B,'[3]Nur des jours'!$U:$U,"")</f>
        <v>6.2567951648389286</v>
      </c>
      <c r="U730" s="94">
        <v>0</v>
      </c>
      <c r="V730" s="94">
        <v>0</v>
      </c>
      <c r="W730" s="94">
        <v>6.2567951648389286</v>
      </c>
      <c r="X730" s="94">
        <v>22.6619282430593</v>
      </c>
      <c r="Y730" s="94">
        <v>0</v>
      </c>
      <c r="Z730" s="94">
        <v>0</v>
      </c>
      <c r="AA730" s="94">
        <v>0</v>
      </c>
      <c r="AB730" s="94">
        <v>0</v>
      </c>
      <c r="AC730" s="94">
        <f>_xlfn.XLOOKUP(B730,'[3]Nur des jours'!$B:$B,'[3]Nur des jours'!$N:$N,"")</f>
        <v>0</v>
      </c>
      <c r="AD730" s="94">
        <v>0</v>
      </c>
      <c r="AE730" s="94">
        <v>0</v>
      </c>
      <c r="AF730" s="94">
        <v>0</v>
      </c>
      <c r="AG730" s="94">
        <v>0</v>
      </c>
      <c r="AH730" s="94">
        <v>0</v>
      </c>
      <c r="AI730" s="49" t="s">
        <v>5559</v>
      </c>
      <c r="AJ730" s="49"/>
      <c r="AK730" s="48" t="str" cm="1">
        <f t="array" ref="AK730">IFERROR(_xlfn.IFS(
AM730="MPR ISSUE","PDH",
AM730="BSS Hardware Issue","BSS",
AM730="Sites strategiques, MLL, Pylone, etc.","ENVTECH",
AM730="AKTIVCO DEFAUT GE &amp; POWER Cabinet","AKTIVCO",
AM730="AKTIVCO Coupure ENEO &amp; Baisse de tension","AKTIVCO GRID ONLY",
AM730="Coupure ENEO &amp; Baisse de tension","IHS GRID ONLY",
AM730="Defaut GE &amp; POWER Cabinet","IHS",
AM730="Sharing","Partners",
AM730="Sites strategiques &amp; DataCenter","SST &amp; DC",
AM730="Exclu","Exclu",
AM730="SAT","SAT",
AM730="SPARE-ISSUE","SPARE-ISSUE",
AM730="Fiber CAmtel","TRANS_FO_CAMTEL",
AM730="Fiber AOF","Fiber AOF",
AM730="Projet OCM (HUAWEI)","TRAVAUX-HUAWEI",
AM730="Projet OCM (NOKIA)","TRAVAUX-NOKIA",
AM730="ACCESS-ISSUE","ACCESS-ISSUE",
AM730="Projet OCM (ZTE, NOKIA, autres projets)","TRAVAUX OCM",
AM730="No root CAuse","No root cause",
AM730="ODU HS","PDH",
AM730="IP &amp; VLAN","PDH",
AM730="Warehouse HUAWEI","SPARE-ISSUE",
AM730="SPARE-HS","SPARE-ISSUE",
AM730="Power Telco","BSS",AM730="no impacts","no impacts"
),"")</f>
        <v>no impacts</v>
      </c>
      <c r="AL730" s="48" t="str" cm="1">
        <f t="array" ref="AL730">IFERROR(_xlfn.IFS(
AM730="MPR ISSUE","TX ISSUE",
AM730="BSS Hardware Issue","RAN ISSUE",
AM730="Sites strategiques, MLL, Pylone, etc.","ENVTECH",
AM730="AKTIVCO DEFAUT GE &amp; POWER Cabinet","POWER ISSUE",
AM730="AKTIVCO Coupure ENEO &amp; Baisse de tension","POWER ISSUE",
AM730="Coupure ENEO &amp; Baisse de tension","POWER ISSUE",
AM730="Defaut GE &amp; POWER Cabinet","POWER ISSUE",
AM730="Sharing","POWER ISSUE",
AM730="Sites strategiques &amp; DataCenter","POWER ISSUE",
AM730="Exclu","Exclu",
AM730="SAT","TX ISSUE",
AM730="SPARE-ISSUE","SPARE-ISSUE",
AM730="Fiber CAmtel","TX ISSUE",
AM730="Fiber AOF","TX ISSUE",
AM730="Projet OCM (HUAWEI)","TRAVAUX-HUAWEI",
AM730="Projet OCM (NOKIA)","TRAVAUX -NOKIA",
AM730="ACCESS-ISSUE","ACCESS-ISSUE",
AM730="Projet OCM (ZTE, NOKIA, autres projets)","TRAVAUX OCM",
AM730="No root CAuse","No root cause",
AM730="ODU HS","TX ISSUE",
AM730="IP &amp; VLAN","TX ISSUE",
AM730="Warehouse HUAWEI","SPARE-ISSUE",
AM730="SPARE-HS","SPARE-ISSUE",
AM730="Power Telco","RAN ISSUE",AM730="no impacts","no impacts"
),"")</f>
        <v>no impacts</v>
      </c>
      <c r="AM730" s="67" t="s">
        <v>5605</v>
      </c>
      <c r="AN730" s="48" t="str" cm="1">
        <f t="array" ref="AN730">IFERROR(_xlfn.IFS(
AM730="MPR ISSUE","ACTIVE",
AM730="BSS Hardware Issue","ACTIVE",
AM730="Sites strategiques, MLL, Pylone, etc.","PASSIVE",
AM730="AKTIVCO DEFAUT GE &amp; POWER Cabinet","PASSIVE",
AM730="AKTIVCO Coupure ENEO &amp; Baisse de tension","PASSIVE",
AM730="Coupure ENEO &amp; Baisse de tension","PASSIVE",
AM730="Defaut GE &amp; POWER Cabinet","PASSIVE",
AM730="Sharing","PASSIVE",
AM730="Sites strategiques &amp; DataCenter","PASSIVE",
AM730="Exclu","Exclu",
AM730="SAT","ACTIVE",
AM730="SPARE-ISSUE","SPARE-ISSUE",
AM730="Fiber CAmtel","ACTIVE",
AM730="Fiber AOF","ACTIVE",
AM730="Projet OCM (HUAWEI)","PLANNED WORKS",
AM730="Projet OCM (NOKIA)","PLANNED WORKS",
AM730="ACCESS-ISSUE","ACCESS-ISSUE",
AM730="Projet OCM (ZTE, NOKIA, autres projets)","PLANNED WORKS",
AM730="No root CAuse","No root cause",
AM730="ODU HS","ACTIVE",
AM730="IP &amp; VLAN","ACTIVE",
AM730="Warehouse HUAWEI","SPARE-ISSUE",
AM730="SPARE-HS","SPARE-ISSUE",
AM730="Power Telco","ACTIVE", AM730="no impacts","no impacts"
),"")</f>
        <v>no impacts</v>
      </c>
      <c r="AO730" s="93" t="s">
        <v>5537</v>
      </c>
      <c r="AP730" s="101" t="str">
        <f t="shared" si="27"/>
        <v>LIT_322</v>
      </c>
      <c r="AR730" s="17" t="s">
        <v>5537</v>
      </c>
      <c r="AS730" s="7" t="s">
        <v>5537</v>
      </c>
      <c r="AT730" s="6"/>
      <c r="AU730" s="7"/>
      <c r="AV730" s="3" t="s">
        <v>5537</v>
      </c>
      <c r="AW730" s="18" t="s">
        <v>5537</v>
      </c>
      <c r="AX730" s="18" t="s">
        <v>5537</v>
      </c>
      <c r="AY730" s="18" t="s">
        <v>5537</v>
      </c>
      <c r="AZ730" s="18" t="s">
        <v>5537</v>
      </c>
      <c r="BA730" s="18" t="s">
        <v>5537</v>
      </c>
      <c r="BB730" s="18" t="s">
        <v>5537</v>
      </c>
      <c r="BC730" s="18" t="s">
        <v>5537</v>
      </c>
      <c r="BD730" s="18" t="s">
        <v>5537</v>
      </c>
      <c r="BE730" s="18" t="s">
        <v>5537</v>
      </c>
      <c r="BF730" s="18" t="s">
        <v>5537</v>
      </c>
      <c r="BG730" s="18" t="s">
        <v>5537</v>
      </c>
      <c r="BH730" s="18" t="s">
        <v>5537</v>
      </c>
      <c r="BI730" s="9" t="s">
        <v>5537</v>
      </c>
      <c r="BJ730" s="14"/>
      <c r="BK730" s="14" t="s">
        <v>5537</v>
      </c>
      <c r="BL730" s="14" t="str">
        <f>_xlfn.XLOOKUP(B730,'[4]cell downs 18042026 17h'!$B:$B,'[4]cell downs 18042026 17h'!$B:$B,"")</f>
        <v/>
      </c>
      <c r="BM730" s="14" t="str">
        <f>_xlfn.XLOOKUP(B730,'[5]Cells Huawei 19042026 15h'!$B:$B,'[5]Cells Huawei 19042026 15h'!$B:$B,"")</f>
        <v/>
      </c>
      <c r="BN730" s="9" t="str">
        <f>_xlfn.XLOOKUP(B730,'[6]cells down 19042026 9H40'!$B:$B,'[6]cells down 19042026 9H40'!$B:$B,"")</f>
        <v/>
      </c>
      <c r="BO730" s="9" t="s">
        <v>2365</v>
      </c>
      <c r="BP730" s="9" t="s">
        <v>5537</v>
      </c>
      <c r="BQ730" s="115"/>
    </row>
    <row r="731" spans="1:69" s="9" customFormat="1" x14ac:dyDescent="0.3">
      <c r="A731" s="1" t="s">
        <v>2472</v>
      </c>
      <c r="B731" s="88" t="s">
        <v>2473</v>
      </c>
      <c r="C731" s="3" t="str">
        <f>_xlfn.XLOOKUP(B731,'[1]daily break down'!$D:$D,'[1]daily break down'!$E:$E,"")</f>
        <v>Yaounde</v>
      </c>
      <c r="D731" s="1" t="s">
        <v>11</v>
      </c>
      <c r="E731" s="1" t="s">
        <v>12</v>
      </c>
      <c r="F731" s="3" t="s">
        <v>37</v>
      </c>
      <c r="G731" s="1" t="s">
        <v>38</v>
      </c>
      <c r="H731" s="34" t="str">
        <f>_xlfn.XLOOKUP(B731,[2]CALCULATION!$B:$B,[2]CALCULATION!$H:$H,"")</f>
        <v>ZTE</v>
      </c>
      <c r="I731" s="28">
        <v>0</v>
      </c>
      <c r="J731" s="28">
        <v>0</v>
      </c>
      <c r="K731" s="28">
        <v>0</v>
      </c>
      <c r="L731" s="28">
        <v>0</v>
      </c>
      <c r="M731" s="28">
        <v>5.3483654507423681</v>
      </c>
      <c r="N731" s="28">
        <v>1.5304637405723776</v>
      </c>
      <c r="O731" s="28">
        <v>0</v>
      </c>
      <c r="P731" s="28">
        <v>3.605503762488123</v>
      </c>
      <c r="Q731" s="28">
        <v>20.041313175414405</v>
      </c>
      <c r="R731" s="28">
        <v>0</v>
      </c>
      <c r="S731" s="94">
        <v>0</v>
      </c>
      <c r="T731" s="94">
        <f>_xlfn.XLOOKUP(B731,'[3]Nur des jours'!$B:$B,'[3]Nur des jours'!$U:$U,"")</f>
        <v>0</v>
      </c>
      <c r="U731" s="94">
        <v>0.68129999172452416</v>
      </c>
      <c r="V731" s="94">
        <v>14.306211886437639</v>
      </c>
      <c r="W731" s="94">
        <v>0</v>
      </c>
      <c r="X731" s="94">
        <v>0.57746416576064219</v>
      </c>
      <c r="Y731" s="94">
        <v>0</v>
      </c>
      <c r="Z731" s="94">
        <v>0</v>
      </c>
      <c r="AA731" s="94">
        <v>0</v>
      </c>
      <c r="AB731" s="94">
        <v>0.22418693444966606</v>
      </c>
      <c r="AC731" s="94">
        <f>_xlfn.XLOOKUP(B731,'[3]Nur des jours'!$B:$B,'[3]Nur des jours'!$N:$N,"")</f>
        <v>0</v>
      </c>
      <c r="AD731" s="94">
        <v>0</v>
      </c>
      <c r="AE731" s="94">
        <v>0</v>
      </c>
      <c r="AF731" s="94">
        <v>0</v>
      </c>
      <c r="AG731" s="94">
        <v>0</v>
      </c>
      <c r="AH731" s="94">
        <v>0</v>
      </c>
      <c r="AI731" s="49" t="s">
        <v>5559</v>
      </c>
      <c r="AJ731" s="49"/>
      <c r="AK731" s="48" t="str" cm="1">
        <f t="array" ref="AK731">IFERROR(_xlfn.IFS(
AM731="MPR ISSUE","PDH",
AM731="BSS Hardware Issue","BSS",
AM731="Sites strategiques, MLL, Pylone, etc.","ENVTECH",
AM731="AKTIVCO DEFAUT GE &amp; POWER Cabinet","AKTIVCO",
AM731="AKTIVCO Coupure ENEO &amp; Baisse de tension","AKTIVCO GRID ONLY",
AM731="Coupure ENEO &amp; Baisse de tension","IHS GRID ONLY",
AM731="Defaut GE &amp; POWER Cabinet","IHS",
AM731="Sharing","Partners",
AM731="Sites strategiques &amp; DataCenter","SST &amp; DC",
AM731="Exclu","Exclu",
AM731="SAT","SAT",
AM731="SPARE-ISSUE","SPARE-ISSUE",
AM731="Fiber CAmtel","TRANS_FO_CAMTEL",
AM731="Fiber AOF","Fiber AOF",
AM731="Projet OCM (HUAWEI)","TRAVAUX-HUAWEI",
AM731="Projet OCM (NOKIA)","TRAVAUX-NOKIA",
AM731="ACCESS-ISSUE","ACCESS-ISSUE",
AM731="Projet OCM (ZTE, NOKIA, autres projets)","TRAVAUX OCM",
AM731="No root CAuse","No root cause",
AM731="ODU HS","PDH",
AM731="IP &amp; VLAN","PDH",
AM731="Warehouse HUAWEI","SPARE-ISSUE",
AM731="SPARE-HS","SPARE-ISSUE",
AM731="Power Telco","BSS",AM731="no impacts","no impacts"
),"")</f>
        <v>no impacts</v>
      </c>
      <c r="AL731" s="48" t="str" cm="1">
        <f t="array" ref="AL731">IFERROR(_xlfn.IFS(
AM731="MPR ISSUE","TX ISSUE",
AM731="BSS Hardware Issue","RAN ISSUE",
AM731="Sites strategiques, MLL, Pylone, etc.","ENVTECH",
AM731="AKTIVCO DEFAUT GE &amp; POWER Cabinet","POWER ISSUE",
AM731="AKTIVCO Coupure ENEO &amp; Baisse de tension","POWER ISSUE",
AM731="Coupure ENEO &amp; Baisse de tension","POWER ISSUE",
AM731="Defaut GE &amp; POWER Cabinet","POWER ISSUE",
AM731="Sharing","POWER ISSUE",
AM731="Sites strategiques &amp; DataCenter","POWER ISSUE",
AM731="Exclu","Exclu",
AM731="SAT","TX ISSUE",
AM731="SPARE-ISSUE","SPARE-ISSUE",
AM731="Fiber CAmtel","TX ISSUE",
AM731="Fiber AOF","TX ISSUE",
AM731="Projet OCM (HUAWEI)","TRAVAUX-HUAWEI",
AM731="Projet OCM (NOKIA)","TRAVAUX -NOKIA",
AM731="ACCESS-ISSUE","ACCESS-ISSUE",
AM731="Projet OCM (ZTE, NOKIA, autres projets)","TRAVAUX OCM",
AM731="No root CAuse","No root cause",
AM731="ODU HS","TX ISSUE",
AM731="IP &amp; VLAN","TX ISSUE",
AM731="Warehouse HUAWEI","SPARE-ISSUE",
AM731="SPARE-HS","SPARE-ISSUE",
AM731="Power Telco","RAN ISSUE",AM731="no impacts","no impacts"
),"")</f>
        <v>no impacts</v>
      </c>
      <c r="AM731" s="67" t="s">
        <v>5605</v>
      </c>
      <c r="AN731" s="48" t="str" cm="1">
        <f t="array" ref="AN731">IFERROR(_xlfn.IFS(
AM731="MPR ISSUE","ACTIVE",
AM731="BSS Hardware Issue","ACTIVE",
AM731="Sites strategiques, MLL, Pylone, etc.","PASSIVE",
AM731="AKTIVCO DEFAUT GE &amp; POWER Cabinet","PASSIVE",
AM731="AKTIVCO Coupure ENEO &amp; Baisse de tension","PASSIVE",
AM731="Coupure ENEO &amp; Baisse de tension","PASSIVE",
AM731="Defaut GE &amp; POWER Cabinet","PASSIVE",
AM731="Sharing","PASSIVE",
AM731="Sites strategiques &amp; DataCenter","PASSIVE",
AM731="Exclu","Exclu",
AM731="SAT","ACTIVE",
AM731="SPARE-ISSUE","SPARE-ISSUE",
AM731="Fiber CAmtel","ACTIVE",
AM731="Fiber AOF","ACTIVE",
AM731="Projet OCM (HUAWEI)","PLANNED WORKS",
AM731="Projet OCM (NOKIA)","PLANNED WORKS",
AM731="ACCESS-ISSUE","ACCESS-ISSUE",
AM731="Projet OCM (ZTE, NOKIA, autres projets)","PLANNED WORKS",
AM731="No root CAuse","No root cause",
AM731="ODU HS","ACTIVE",
AM731="IP &amp; VLAN","ACTIVE",
AM731="Warehouse HUAWEI","SPARE-ISSUE",
AM731="SPARE-HS","SPARE-ISSUE",
AM731="Power Telco","ACTIVE", AM731="no impacts","no impacts"
),"")</f>
        <v>no impacts</v>
      </c>
      <c r="AO731" s="93" t="s">
        <v>5537</v>
      </c>
      <c r="AP731" s="101" t="str">
        <f t="shared" si="27"/>
        <v>CTR_130</v>
      </c>
      <c r="AR731" s="17" t="s">
        <v>5537</v>
      </c>
      <c r="AS731" s="7" t="s">
        <v>5537</v>
      </c>
      <c r="AT731" s="6"/>
      <c r="AU731" s="7"/>
      <c r="AV731" s="3" t="s">
        <v>5537</v>
      </c>
      <c r="AW731" s="18" t="s">
        <v>5537</v>
      </c>
      <c r="AX731" s="18" t="s">
        <v>5537</v>
      </c>
      <c r="AY731" s="18" t="s">
        <v>5537</v>
      </c>
      <c r="AZ731" s="18" t="s">
        <v>5537</v>
      </c>
      <c r="BA731" s="18" t="s">
        <v>5537</v>
      </c>
      <c r="BB731" s="18" t="s">
        <v>5537</v>
      </c>
      <c r="BC731" s="18" t="s">
        <v>5537</v>
      </c>
      <c r="BD731" s="18" t="s">
        <v>5537</v>
      </c>
      <c r="BE731" s="18" t="s">
        <v>5537</v>
      </c>
      <c r="BF731" s="18" t="s">
        <v>5537</v>
      </c>
      <c r="BG731" s="18" t="s">
        <v>5537</v>
      </c>
      <c r="BH731" s="18" t="s">
        <v>5537</v>
      </c>
      <c r="BI731" s="9" t="s">
        <v>5537</v>
      </c>
      <c r="BJ731" s="14"/>
      <c r="BK731" s="14" t="s">
        <v>5537</v>
      </c>
      <c r="BL731" s="14" t="str">
        <f>_xlfn.XLOOKUP(B731,'[4]cell downs 18042026 17h'!$B:$B,'[4]cell downs 18042026 17h'!$B:$B,"")</f>
        <v/>
      </c>
      <c r="BM731" s="14" t="str">
        <f>_xlfn.XLOOKUP(B731,'[5]Cells Huawei 19042026 15h'!$B:$B,'[5]Cells Huawei 19042026 15h'!$B:$B,"")</f>
        <v/>
      </c>
      <c r="BN731" s="9" t="str">
        <f>_xlfn.XLOOKUP(B731,'[6]cells down 19042026 9H40'!$B:$B,'[6]cells down 19042026 9H40'!$B:$B,"")</f>
        <v/>
      </c>
      <c r="BO731" s="9" t="s">
        <v>2473</v>
      </c>
      <c r="BP731" s="9" t="s">
        <v>12</v>
      </c>
      <c r="BQ731" s="115"/>
    </row>
    <row r="732" spans="1:69" s="9" customFormat="1" x14ac:dyDescent="0.3">
      <c r="A732" s="1" t="s">
        <v>1592</v>
      </c>
      <c r="B732" s="8" t="s">
        <v>1593</v>
      </c>
      <c r="C732" s="3" t="str">
        <f>_xlfn.XLOOKUP(B732,'[1]daily break down'!$D:$D,'[1]daily break down'!$E:$E,"")</f>
        <v>NORD</v>
      </c>
      <c r="D732" s="1" t="s">
        <v>11</v>
      </c>
      <c r="E732" s="1" t="s">
        <v>12</v>
      </c>
      <c r="F732" s="3" t="s">
        <v>23</v>
      </c>
      <c r="G732" s="1" t="s">
        <v>24</v>
      </c>
      <c r="H732" s="32" t="str">
        <f>_xlfn.XLOOKUP(B732,[2]CALCULATION!$B:$B,[2]CALCULATION!$H:$H,"")</f>
        <v>Huawei</v>
      </c>
      <c r="I732" s="28">
        <v>0</v>
      </c>
      <c r="J732" s="28">
        <v>0</v>
      </c>
      <c r="K732" s="28">
        <v>5.649920954932897</v>
      </c>
      <c r="L732" s="28">
        <v>0</v>
      </c>
      <c r="M732" s="28">
        <v>0</v>
      </c>
      <c r="N732" s="28">
        <v>0</v>
      </c>
      <c r="O732" s="28">
        <v>0.30289313506433468</v>
      </c>
      <c r="P732" s="28">
        <v>0</v>
      </c>
      <c r="Q732" s="28">
        <v>0</v>
      </c>
      <c r="R732" s="28">
        <v>0</v>
      </c>
      <c r="S732" s="94">
        <v>0</v>
      </c>
      <c r="T732" s="94">
        <f>_xlfn.XLOOKUP(B732,'[3]Nur des jours'!$B:$B,'[3]Nur des jours'!$U:$U,"")</f>
        <v>0</v>
      </c>
      <c r="U732" s="94">
        <v>0</v>
      </c>
      <c r="V732" s="94">
        <v>0</v>
      </c>
      <c r="W732" s="94">
        <v>0</v>
      </c>
      <c r="X732" s="94">
        <v>0</v>
      </c>
      <c r="Y732" s="94">
        <v>3.4387992854554219</v>
      </c>
      <c r="Z732" s="94">
        <v>5.8998439073945648E-2</v>
      </c>
      <c r="AA732" s="94">
        <v>0</v>
      </c>
      <c r="AB732" s="94">
        <v>1.4606037388031377</v>
      </c>
      <c r="AC732" s="94">
        <f>_xlfn.XLOOKUP(B732,'[3]Nur des jours'!$B:$B,'[3]Nur des jours'!$N:$N,"")</f>
        <v>0</v>
      </c>
      <c r="AD732" s="94">
        <v>0</v>
      </c>
      <c r="AE732" s="94">
        <v>0</v>
      </c>
      <c r="AF732" s="94">
        <v>0</v>
      </c>
      <c r="AG732" s="94">
        <v>0</v>
      </c>
      <c r="AH732" s="94">
        <v>0</v>
      </c>
      <c r="AI732" s="49" t="s">
        <v>5559</v>
      </c>
      <c r="AJ732" s="49"/>
      <c r="AK732" s="48" t="str" cm="1">
        <f t="array" ref="AK732">IFERROR(_xlfn.IFS(
AM732="MPR ISSUE","PDH",
AM732="BSS Hardware Issue","BSS",
AM732="Sites strategiques, MLL, Pylone, etc.","ENVTECH",
AM732="AKTIVCO DEFAUT GE &amp; POWER Cabinet","AKTIVCO",
AM732="AKTIVCO Coupure ENEO &amp; Baisse de tension","AKTIVCO GRID ONLY",
AM732="Coupure ENEO &amp; Baisse de tension","IHS GRID ONLY",
AM732="Defaut GE &amp; POWER Cabinet","IHS",
AM732="Sharing","Partners",
AM732="Sites strategiques &amp; DataCenter","SST &amp; DC",
AM732="Exclu","Exclu",
AM732="SAT","SAT",
AM732="SPARE-ISSUE","SPARE-ISSUE",
AM732="Fiber CAmtel","TRANS_FO_CAMTEL",
AM732="Fiber AOF","Fiber AOF",
AM732="Projet OCM (HUAWEI)","TRAVAUX-HUAWEI",
AM732="Projet OCM (NOKIA)","TRAVAUX-NOKIA",
AM732="ACCESS-ISSUE","ACCESS-ISSUE",
AM732="Projet OCM (ZTE, NOKIA, autres projets)","TRAVAUX OCM",
AM732="No root CAuse","No root cause",
AM732="ODU HS","PDH",
AM732="IP &amp; VLAN","PDH",
AM732="Warehouse HUAWEI","SPARE-ISSUE",
AM732="SPARE-HS","SPARE-ISSUE",
AM732="Power Telco","BSS",AM732="no impacts","no impacts"
),"")</f>
        <v>no impacts</v>
      </c>
      <c r="AL732" s="48" t="str" cm="1">
        <f t="array" ref="AL732">IFERROR(_xlfn.IFS(
AM732="MPR ISSUE","TX ISSUE",
AM732="BSS Hardware Issue","RAN ISSUE",
AM732="Sites strategiques, MLL, Pylone, etc.","ENVTECH",
AM732="AKTIVCO DEFAUT GE &amp; POWER Cabinet","POWER ISSUE",
AM732="AKTIVCO Coupure ENEO &amp; Baisse de tension","POWER ISSUE",
AM732="Coupure ENEO &amp; Baisse de tension","POWER ISSUE",
AM732="Defaut GE &amp; POWER Cabinet","POWER ISSUE",
AM732="Sharing","POWER ISSUE",
AM732="Sites strategiques &amp; DataCenter","POWER ISSUE",
AM732="Exclu","Exclu",
AM732="SAT","TX ISSUE",
AM732="SPARE-ISSUE","SPARE-ISSUE",
AM732="Fiber CAmtel","TX ISSUE",
AM732="Fiber AOF","TX ISSUE",
AM732="Projet OCM (HUAWEI)","TRAVAUX-HUAWEI",
AM732="Projet OCM (NOKIA)","TRAVAUX -NOKIA",
AM732="ACCESS-ISSUE","ACCESS-ISSUE",
AM732="Projet OCM (ZTE, NOKIA, autres projets)","TRAVAUX OCM",
AM732="No root CAuse","No root cause",
AM732="ODU HS","TX ISSUE",
AM732="IP &amp; VLAN","TX ISSUE",
AM732="Warehouse HUAWEI","SPARE-ISSUE",
AM732="SPARE-HS","SPARE-ISSUE",
AM732="Power Telco","RAN ISSUE",AM732="no impacts","no impacts"
),"")</f>
        <v>no impacts</v>
      </c>
      <c r="AM732" s="67" t="s">
        <v>5605</v>
      </c>
      <c r="AN732" s="48" t="str" cm="1">
        <f t="array" ref="AN732">IFERROR(_xlfn.IFS(
AM732="MPR ISSUE","ACTIVE",
AM732="BSS Hardware Issue","ACTIVE",
AM732="Sites strategiques, MLL, Pylone, etc.","PASSIVE",
AM732="AKTIVCO DEFAUT GE &amp; POWER Cabinet","PASSIVE",
AM732="AKTIVCO Coupure ENEO &amp; Baisse de tension","PASSIVE",
AM732="Coupure ENEO &amp; Baisse de tension","PASSIVE",
AM732="Defaut GE &amp; POWER Cabinet","PASSIVE",
AM732="Sharing","PASSIVE",
AM732="Sites strategiques &amp; DataCenter","PASSIVE",
AM732="Exclu","Exclu",
AM732="SAT","ACTIVE",
AM732="SPARE-ISSUE","SPARE-ISSUE",
AM732="Fiber CAmtel","ACTIVE",
AM732="Fiber AOF","ACTIVE",
AM732="Projet OCM (HUAWEI)","PLANNED WORKS",
AM732="Projet OCM (NOKIA)","PLANNED WORKS",
AM732="ACCESS-ISSUE","ACCESS-ISSUE",
AM732="Projet OCM (ZTE, NOKIA, autres projets)","PLANNED WORKS",
AM732="No root CAuse","No root cause",
AM732="ODU HS","ACTIVE",
AM732="IP &amp; VLAN","ACTIVE",
AM732="Warehouse HUAWEI","SPARE-ISSUE",
AM732="SPARE-HS","SPARE-ISSUE",
AM732="Power Telco","ACTIVE", AM732="no impacts","no impacts"
),"")</f>
        <v>no impacts</v>
      </c>
      <c r="AO732" s="93" t="s">
        <v>5537</v>
      </c>
      <c r="AP732" s="101" t="str">
        <f t="shared" si="27"/>
        <v>NRD_096</v>
      </c>
      <c r="AR732" s="17" t="s">
        <v>5537</v>
      </c>
      <c r="AS732" s="7" t="s">
        <v>5537</v>
      </c>
      <c r="AT732" s="6"/>
      <c r="AU732" s="7"/>
      <c r="AV732" s="3" t="s">
        <v>5537</v>
      </c>
      <c r="AW732" s="18" t="s">
        <v>5537</v>
      </c>
      <c r="AX732" s="18" t="s">
        <v>5537</v>
      </c>
      <c r="AY732" s="18" t="s">
        <v>5537</v>
      </c>
      <c r="AZ732" s="18" t="s">
        <v>5537</v>
      </c>
      <c r="BA732" s="18" t="s">
        <v>5537</v>
      </c>
      <c r="BB732" s="18" t="s">
        <v>5537</v>
      </c>
      <c r="BC732" s="18" t="s">
        <v>5537</v>
      </c>
      <c r="BD732" s="18" t="s">
        <v>5537</v>
      </c>
      <c r="BE732" s="18" t="s">
        <v>5537</v>
      </c>
      <c r="BF732" s="18" t="s">
        <v>5537</v>
      </c>
      <c r="BG732" s="18" t="s">
        <v>5537</v>
      </c>
      <c r="BH732" s="18" t="s">
        <v>5537</v>
      </c>
      <c r="BI732" s="9" t="s">
        <v>5537</v>
      </c>
      <c r="BJ732" s="14"/>
      <c r="BK732" s="14" t="s">
        <v>5537</v>
      </c>
      <c r="BL732" s="14" t="str">
        <f>_xlfn.XLOOKUP(B732,'[4]cell downs 18042026 17h'!$B:$B,'[4]cell downs 18042026 17h'!$B:$B,"")</f>
        <v/>
      </c>
      <c r="BM732" s="14" t="str">
        <f>_xlfn.XLOOKUP(B732,'[5]Cells Huawei 19042026 15h'!$B:$B,'[5]Cells Huawei 19042026 15h'!$B:$B,"")</f>
        <v/>
      </c>
      <c r="BN732" s="9" t="str">
        <f>_xlfn.XLOOKUP(B732,'[6]cells down 19042026 9H40'!$B:$B,'[6]cells down 19042026 9H40'!$B:$B,"")</f>
        <v/>
      </c>
      <c r="BO732" s="9" t="s">
        <v>1593</v>
      </c>
      <c r="BP732" s="9" t="s">
        <v>5537</v>
      </c>
      <c r="BQ732" s="115"/>
    </row>
    <row r="733" spans="1:69" s="9" customFormat="1" x14ac:dyDescent="0.3">
      <c r="A733" s="1" t="s">
        <v>2107</v>
      </c>
      <c r="B733" s="1" t="s">
        <v>2108</v>
      </c>
      <c r="C733" s="3" t="str">
        <f>_xlfn.XLOOKUP(B733,'[1]daily break down'!$D:$D,'[1]daily break down'!$E:$E,"")</f>
        <v>Yaounde</v>
      </c>
      <c r="D733" s="1" t="s">
        <v>21</v>
      </c>
      <c r="E733" s="1" t="s">
        <v>36</v>
      </c>
      <c r="F733" s="3" t="s">
        <v>37</v>
      </c>
      <c r="G733" s="1" t="s">
        <v>38</v>
      </c>
      <c r="H733" s="34" t="str">
        <f>_xlfn.XLOOKUP(B733,[2]CALCULATION!$B:$B,[2]CALCULATION!$H:$H,"")</f>
        <v>ZTE</v>
      </c>
      <c r="I733" s="28">
        <v>0</v>
      </c>
      <c r="J733" s="28">
        <v>2.4202914679838914</v>
      </c>
      <c r="K733" s="28">
        <v>0</v>
      </c>
      <c r="L733" s="28">
        <v>0</v>
      </c>
      <c r="M733" s="28">
        <v>11.021686028427688</v>
      </c>
      <c r="N733" s="28">
        <v>0</v>
      </c>
      <c r="O733" s="28">
        <v>6.1107080383411372</v>
      </c>
      <c r="P733" s="28">
        <v>0</v>
      </c>
      <c r="Q733" s="28">
        <v>0.34664258217690724</v>
      </c>
      <c r="R733" s="28">
        <v>0</v>
      </c>
      <c r="S733" s="94">
        <v>0.69342784498035315</v>
      </c>
      <c r="T733" s="94">
        <f>_xlfn.XLOOKUP(B733,'[3]Nur des jours'!$B:$B,'[3]Nur des jours'!$U:$U,"")</f>
        <v>8.3218475428969083E-2</v>
      </c>
      <c r="U733" s="94">
        <v>3.0158582382366972</v>
      </c>
      <c r="V733" s="94">
        <v>0</v>
      </c>
      <c r="W733" s="94">
        <v>8.3218475428969083E-2</v>
      </c>
      <c r="X733" s="94">
        <v>0.22349136639528813</v>
      </c>
      <c r="Y733" s="94">
        <v>0.18584151606726565</v>
      </c>
      <c r="Z733" s="94">
        <v>0</v>
      </c>
      <c r="AA733" s="94">
        <v>0.53341152231667732</v>
      </c>
      <c r="AB733" s="94">
        <v>0</v>
      </c>
      <c r="AC733" s="94">
        <f>_xlfn.XLOOKUP(B733,'[3]Nur des jours'!$B:$B,'[3]Nur des jours'!$N:$N,"")</f>
        <v>0</v>
      </c>
      <c r="AD733" s="94">
        <v>0</v>
      </c>
      <c r="AE733" s="94">
        <v>0</v>
      </c>
      <c r="AF733" s="94">
        <v>0</v>
      </c>
      <c r="AG733" s="94">
        <v>0</v>
      </c>
      <c r="AH733" s="94">
        <v>0</v>
      </c>
      <c r="AI733" s="49" t="s">
        <v>5559</v>
      </c>
      <c r="AJ733" s="49"/>
      <c r="AK733" s="48" t="str" cm="1">
        <f t="array" ref="AK733">IFERROR(_xlfn.IFS(
AM733="MPR ISSUE","PDH",
AM733="BSS Hardware Issue","BSS",
AM733="Sites strategiques, MLL, Pylone, etc.","ENVTECH",
AM733="AKTIVCO DEFAUT GE &amp; POWER Cabinet","AKTIVCO",
AM733="AKTIVCO Coupure ENEO &amp; Baisse de tension","AKTIVCO GRID ONLY",
AM733="Coupure ENEO &amp; Baisse de tension","IHS GRID ONLY",
AM733="Defaut GE &amp; POWER Cabinet","IHS",
AM733="Sharing","Partners",
AM733="Sites strategiques &amp; DataCenter","SST &amp; DC",
AM733="Exclu","Exclu",
AM733="SAT","SAT",
AM733="SPARE-ISSUE","SPARE-ISSUE",
AM733="Fiber CAmtel","TRANS_FO_CAMTEL",
AM733="Fiber AOF","Fiber AOF",
AM733="Projet OCM (HUAWEI)","TRAVAUX-HUAWEI",
AM733="Projet OCM (NOKIA)","TRAVAUX-NOKIA",
AM733="ACCESS-ISSUE","ACCESS-ISSUE",
AM733="Projet OCM (ZTE, NOKIA, autres projets)","TRAVAUX OCM",
AM733="No root CAuse","No root cause",
AM733="ODU HS","PDH",
AM733="IP &amp; VLAN","PDH",
AM733="Warehouse HUAWEI","SPARE-ISSUE",
AM733="SPARE-HS","SPARE-ISSUE",
AM733="Power Telco","BSS",AM733="no impacts","no impacts"
),"")</f>
        <v>no impacts</v>
      </c>
      <c r="AL733" s="48" t="str" cm="1">
        <f t="array" ref="AL733">IFERROR(_xlfn.IFS(
AM733="MPR ISSUE","TX ISSUE",
AM733="BSS Hardware Issue","RAN ISSUE",
AM733="Sites strategiques, MLL, Pylone, etc.","ENVTECH",
AM733="AKTIVCO DEFAUT GE &amp; POWER Cabinet","POWER ISSUE",
AM733="AKTIVCO Coupure ENEO &amp; Baisse de tension","POWER ISSUE",
AM733="Coupure ENEO &amp; Baisse de tension","POWER ISSUE",
AM733="Defaut GE &amp; POWER Cabinet","POWER ISSUE",
AM733="Sharing","POWER ISSUE",
AM733="Sites strategiques &amp; DataCenter","POWER ISSUE",
AM733="Exclu","Exclu",
AM733="SAT","TX ISSUE",
AM733="SPARE-ISSUE","SPARE-ISSUE",
AM733="Fiber CAmtel","TX ISSUE",
AM733="Fiber AOF","TX ISSUE",
AM733="Projet OCM (HUAWEI)","TRAVAUX-HUAWEI",
AM733="Projet OCM (NOKIA)","TRAVAUX -NOKIA",
AM733="ACCESS-ISSUE","ACCESS-ISSUE",
AM733="Projet OCM (ZTE, NOKIA, autres projets)","TRAVAUX OCM",
AM733="No root CAuse","No root cause",
AM733="ODU HS","TX ISSUE",
AM733="IP &amp; VLAN","TX ISSUE",
AM733="Warehouse HUAWEI","SPARE-ISSUE",
AM733="SPARE-HS","SPARE-ISSUE",
AM733="Power Telco","RAN ISSUE",AM733="no impacts","no impacts"
),"")</f>
        <v>no impacts</v>
      </c>
      <c r="AM733" s="67" t="s">
        <v>5605</v>
      </c>
      <c r="AN733" s="48" t="str" cm="1">
        <f t="array" ref="AN733">IFERROR(_xlfn.IFS(
AM733="MPR ISSUE","ACTIVE",
AM733="BSS Hardware Issue","ACTIVE",
AM733="Sites strategiques, MLL, Pylone, etc.","PASSIVE",
AM733="AKTIVCO DEFAUT GE &amp; POWER Cabinet","PASSIVE",
AM733="AKTIVCO Coupure ENEO &amp; Baisse de tension","PASSIVE",
AM733="Coupure ENEO &amp; Baisse de tension","PASSIVE",
AM733="Defaut GE &amp; POWER Cabinet","PASSIVE",
AM733="Sharing","PASSIVE",
AM733="Sites strategiques &amp; DataCenter","PASSIVE",
AM733="Exclu","Exclu",
AM733="SAT","ACTIVE",
AM733="SPARE-ISSUE","SPARE-ISSUE",
AM733="Fiber CAmtel","ACTIVE",
AM733="Fiber AOF","ACTIVE",
AM733="Projet OCM (HUAWEI)","PLANNED WORKS",
AM733="Projet OCM (NOKIA)","PLANNED WORKS",
AM733="ACCESS-ISSUE","ACCESS-ISSUE",
AM733="Projet OCM (ZTE, NOKIA, autres projets)","PLANNED WORKS",
AM733="No root CAuse","No root cause",
AM733="ODU HS","ACTIVE",
AM733="IP &amp; VLAN","ACTIVE",
AM733="Warehouse HUAWEI","SPARE-ISSUE",
AM733="SPARE-HS","SPARE-ISSUE",
AM733="Power Telco","ACTIVE", AM733="no impacts","no impacts"
),"")</f>
        <v>no impacts</v>
      </c>
      <c r="AO733" s="93" t="s">
        <v>5537</v>
      </c>
      <c r="AP733" s="101" t="str">
        <f t="shared" si="27"/>
        <v>CTR_658</v>
      </c>
      <c r="AR733" s="17" t="s">
        <v>5537</v>
      </c>
      <c r="AS733" s="7" t="s">
        <v>5537</v>
      </c>
      <c r="AT733" s="6"/>
      <c r="AU733" s="7"/>
      <c r="AV733" s="3" t="s">
        <v>5537</v>
      </c>
      <c r="AW733" s="18" t="s">
        <v>5537</v>
      </c>
      <c r="AX733" s="18" t="s">
        <v>5537</v>
      </c>
      <c r="AY733" s="18" t="s">
        <v>5537</v>
      </c>
      <c r="AZ733" s="18" t="s">
        <v>5537</v>
      </c>
      <c r="BA733" s="18" t="s">
        <v>5537</v>
      </c>
      <c r="BB733" s="18" t="s">
        <v>5537</v>
      </c>
      <c r="BC733" s="18" t="s">
        <v>5537</v>
      </c>
      <c r="BD733" s="18" t="s">
        <v>5537</v>
      </c>
      <c r="BE733" s="18" t="s">
        <v>5537</v>
      </c>
      <c r="BF733" s="18" t="s">
        <v>5537</v>
      </c>
      <c r="BG733" s="18" t="s">
        <v>5537</v>
      </c>
      <c r="BH733" s="18" t="s">
        <v>5537</v>
      </c>
      <c r="BI733" s="9" t="s">
        <v>5537</v>
      </c>
      <c r="BJ733" s="14"/>
      <c r="BK733" s="14" t="s">
        <v>5537</v>
      </c>
      <c r="BL733" s="14" t="str">
        <f>_xlfn.XLOOKUP(B733,'[4]cell downs 18042026 17h'!$B:$B,'[4]cell downs 18042026 17h'!$B:$B,"")</f>
        <v/>
      </c>
      <c r="BM733" s="14" t="str">
        <f>_xlfn.XLOOKUP(B733,'[5]Cells Huawei 19042026 15h'!$B:$B,'[5]Cells Huawei 19042026 15h'!$B:$B,"")</f>
        <v/>
      </c>
      <c r="BN733" s="9" t="str">
        <f>_xlfn.XLOOKUP(B733,'[6]cells down 19042026 9H40'!$B:$B,'[6]cells down 19042026 9H40'!$B:$B,"")</f>
        <v/>
      </c>
      <c r="BO733" s="9" t="s">
        <v>5537</v>
      </c>
      <c r="BP733" s="9" t="s">
        <v>302</v>
      </c>
      <c r="BQ733" s="115"/>
    </row>
    <row r="734" spans="1:69" s="9" customFormat="1" x14ac:dyDescent="0.3">
      <c r="A734" s="1" t="s">
        <v>2408</v>
      </c>
      <c r="B734" s="8" t="s">
        <v>2409</v>
      </c>
      <c r="C734" s="3" t="str">
        <f>_xlfn.XLOOKUP(B734,'[1]daily break down'!$D:$D,'[1]daily break down'!$E:$E,"")</f>
        <v>Douala</v>
      </c>
      <c r="D734" s="1" t="s">
        <v>21</v>
      </c>
      <c r="E734" s="1" t="s">
        <v>36</v>
      </c>
      <c r="F734" s="3" t="s">
        <v>31</v>
      </c>
      <c r="G734" s="1" t="s">
        <v>32</v>
      </c>
      <c r="H734" s="34" t="str">
        <f>_xlfn.XLOOKUP(B734,[2]CALCULATION!$B:$B,[2]CALCULATION!$H:$H,"")</f>
        <v>ZTE</v>
      </c>
      <c r="I734" s="28">
        <v>0</v>
      </c>
      <c r="J734" s="28">
        <v>0</v>
      </c>
      <c r="K734" s="28">
        <v>0</v>
      </c>
      <c r="L734" s="28">
        <v>0</v>
      </c>
      <c r="M734" s="28">
        <v>0</v>
      </c>
      <c r="N734" s="28">
        <v>0</v>
      </c>
      <c r="O734" s="28">
        <v>0</v>
      </c>
      <c r="P734" s="28">
        <v>0</v>
      </c>
      <c r="Q734" s="28">
        <v>0</v>
      </c>
      <c r="R734" s="28">
        <v>0</v>
      </c>
      <c r="S734" s="94">
        <v>0</v>
      </c>
      <c r="T734" s="94">
        <f>_xlfn.XLOOKUP(B734,'[3]Nur des jours'!$B:$B,'[3]Nur des jours'!$U:$U,"")</f>
        <v>0</v>
      </c>
      <c r="U734" s="94">
        <v>0</v>
      </c>
      <c r="V734" s="94">
        <v>2.0331989281831093E-3</v>
      </c>
      <c r="W734" s="94">
        <v>0</v>
      </c>
      <c r="X734" s="94">
        <v>0</v>
      </c>
      <c r="Y734" s="94">
        <v>0</v>
      </c>
      <c r="Z734" s="94">
        <v>0</v>
      </c>
      <c r="AA734" s="94">
        <v>0</v>
      </c>
      <c r="AB734" s="94">
        <v>0</v>
      </c>
      <c r="AC734" s="94">
        <f>_xlfn.XLOOKUP(B734,'[3]Nur des jours'!$B:$B,'[3]Nur des jours'!$N:$N,"")</f>
        <v>0</v>
      </c>
      <c r="AD734" s="94">
        <v>0</v>
      </c>
      <c r="AE734" s="94">
        <v>0</v>
      </c>
      <c r="AF734" s="94">
        <v>0</v>
      </c>
      <c r="AG734" s="94">
        <v>0</v>
      </c>
      <c r="AH734" s="94">
        <v>0</v>
      </c>
      <c r="AI734" s="49" t="s">
        <v>5559</v>
      </c>
      <c r="AJ734" s="49"/>
      <c r="AK734" s="48" t="str" cm="1">
        <f t="array" ref="AK734">IFERROR(_xlfn.IFS(
AM734="MPR ISSUE","PDH",
AM734="BSS Hardware Issue","BSS",
AM734="Sites strategiques, MLL, Pylone, etc.","ENVTECH",
AM734="AKTIVCO DEFAUT GE &amp; POWER Cabinet","AKTIVCO",
AM734="AKTIVCO Coupure ENEO &amp; Baisse de tension","AKTIVCO GRID ONLY",
AM734="Coupure ENEO &amp; Baisse de tension","IHS GRID ONLY",
AM734="Defaut GE &amp; POWER Cabinet","IHS",
AM734="Sharing","Partners",
AM734="Sites strategiques &amp; DataCenter","SST &amp; DC",
AM734="Exclu","Exclu",
AM734="SAT","SAT",
AM734="SPARE-ISSUE","SPARE-ISSUE",
AM734="Fiber CAmtel","TRANS_FO_CAMTEL",
AM734="Fiber AOF","Fiber AOF",
AM734="Projet OCM (HUAWEI)","TRAVAUX-HUAWEI",
AM734="Projet OCM (NOKIA)","TRAVAUX-NOKIA",
AM734="ACCESS-ISSUE","ACCESS-ISSUE",
AM734="Projet OCM (ZTE, NOKIA, autres projets)","TRAVAUX OCM",
AM734="No root CAuse","No root cause",
AM734="ODU HS","PDH",
AM734="IP &amp; VLAN","PDH",
AM734="Warehouse HUAWEI","SPARE-ISSUE",
AM734="SPARE-HS","SPARE-ISSUE",
AM734="Power Telco","BSS",AM734="no impacts","no impacts"
),"")</f>
        <v>no impacts</v>
      </c>
      <c r="AL734" s="48" t="str" cm="1">
        <f t="array" ref="AL734">IFERROR(_xlfn.IFS(
AM734="MPR ISSUE","TX ISSUE",
AM734="BSS Hardware Issue","RAN ISSUE",
AM734="Sites strategiques, MLL, Pylone, etc.","ENVTECH",
AM734="AKTIVCO DEFAUT GE &amp; POWER Cabinet","POWER ISSUE",
AM734="AKTIVCO Coupure ENEO &amp; Baisse de tension","POWER ISSUE",
AM734="Coupure ENEO &amp; Baisse de tension","POWER ISSUE",
AM734="Defaut GE &amp; POWER Cabinet","POWER ISSUE",
AM734="Sharing","POWER ISSUE",
AM734="Sites strategiques &amp; DataCenter","POWER ISSUE",
AM734="Exclu","Exclu",
AM734="SAT","TX ISSUE",
AM734="SPARE-ISSUE","SPARE-ISSUE",
AM734="Fiber CAmtel","TX ISSUE",
AM734="Fiber AOF","TX ISSUE",
AM734="Projet OCM (HUAWEI)","TRAVAUX-HUAWEI",
AM734="Projet OCM (NOKIA)","TRAVAUX -NOKIA",
AM734="ACCESS-ISSUE","ACCESS-ISSUE",
AM734="Projet OCM (ZTE, NOKIA, autres projets)","TRAVAUX OCM",
AM734="No root CAuse","No root cause",
AM734="ODU HS","TX ISSUE",
AM734="IP &amp; VLAN","TX ISSUE",
AM734="Warehouse HUAWEI","SPARE-ISSUE",
AM734="SPARE-HS","SPARE-ISSUE",
AM734="Power Telco","RAN ISSUE",AM734="no impacts","no impacts"
),"")</f>
        <v>no impacts</v>
      </c>
      <c r="AM734" s="67" t="s">
        <v>5605</v>
      </c>
      <c r="AN734" s="48" t="str" cm="1">
        <f t="array" ref="AN734">IFERROR(_xlfn.IFS(
AM734="MPR ISSUE","ACTIVE",
AM734="BSS Hardware Issue","ACTIVE",
AM734="Sites strategiques, MLL, Pylone, etc.","PASSIVE",
AM734="AKTIVCO DEFAUT GE &amp; POWER Cabinet","PASSIVE",
AM734="AKTIVCO Coupure ENEO &amp; Baisse de tension","PASSIVE",
AM734="Coupure ENEO &amp; Baisse de tension","PASSIVE",
AM734="Defaut GE &amp; POWER Cabinet","PASSIVE",
AM734="Sharing","PASSIVE",
AM734="Sites strategiques &amp; DataCenter","PASSIVE",
AM734="Exclu","Exclu",
AM734="SAT","ACTIVE",
AM734="SPARE-ISSUE","SPARE-ISSUE",
AM734="Fiber CAmtel","ACTIVE",
AM734="Fiber AOF","ACTIVE",
AM734="Projet OCM (HUAWEI)","PLANNED WORKS",
AM734="Projet OCM (NOKIA)","PLANNED WORKS",
AM734="ACCESS-ISSUE","ACCESS-ISSUE",
AM734="Projet OCM (ZTE, NOKIA, autres projets)","PLANNED WORKS",
AM734="No root CAuse","No root cause",
AM734="ODU HS","ACTIVE",
AM734="IP &amp; VLAN","ACTIVE",
AM734="Warehouse HUAWEI","SPARE-ISSUE",
AM734="SPARE-HS","SPARE-ISSUE",
AM734="Power Telco","ACTIVE", AM734="no impacts","no impacts"
),"")</f>
        <v>no impacts</v>
      </c>
      <c r="AO734" s="93" t="s">
        <v>5537</v>
      </c>
      <c r="AP734" s="101" t="str">
        <f t="shared" si="27"/>
        <v>LIT_253</v>
      </c>
      <c r="AR734" s="17" t="s">
        <v>5537</v>
      </c>
      <c r="AS734" s="7" t="s">
        <v>5537</v>
      </c>
      <c r="AT734" s="6"/>
      <c r="AU734" s="7"/>
      <c r="AV734" s="3" t="s">
        <v>5537</v>
      </c>
      <c r="AW734" s="18" t="s">
        <v>5537</v>
      </c>
      <c r="AX734" s="18" t="s">
        <v>5537</v>
      </c>
      <c r="AY734" s="18" t="s">
        <v>5537</v>
      </c>
      <c r="AZ734" s="18" t="s">
        <v>5537</v>
      </c>
      <c r="BA734" s="18" t="s">
        <v>5537</v>
      </c>
      <c r="BB734" s="18" t="s">
        <v>5537</v>
      </c>
      <c r="BC734" s="18" t="s">
        <v>5537</v>
      </c>
      <c r="BD734" s="18" t="s">
        <v>5537</v>
      </c>
      <c r="BE734" s="18" t="s">
        <v>5537</v>
      </c>
      <c r="BF734" s="18" t="s">
        <v>5537</v>
      </c>
      <c r="BG734" s="18" t="s">
        <v>5537</v>
      </c>
      <c r="BH734" s="18" t="s">
        <v>5537</v>
      </c>
      <c r="BI734" s="9" t="s">
        <v>5537</v>
      </c>
      <c r="BJ734" s="14"/>
      <c r="BK734" s="14" t="s">
        <v>5537</v>
      </c>
      <c r="BL734" s="14" t="str">
        <f>_xlfn.XLOOKUP(B734,'[4]cell downs 18042026 17h'!$B:$B,'[4]cell downs 18042026 17h'!$B:$B,"")</f>
        <v/>
      </c>
      <c r="BM734" s="14" t="str">
        <f>_xlfn.XLOOKUP(B734,'[5]Cells Huawei 19042026 15h'!$B:$B,'[5]Cells Huawei 19042026 15h'!$B:$B,"")</f>
        <v/>
      </c>
      <c r="BN734" s="9" t="str">
        <f>_xlfn.XLOOKUP(B734,'[6]cells down 19042026 9H40'!$B:$B,'[6]cells down 19042026 9H40'!$B:$B,"")</f>
        <v/>
      </c>
      <c r="BO734" s="9" t="s">
        <v>5537</v>
      </c>
      <c r="BP734" s="9" t="s">
        <v>5537</v>
      </c>
      <c r="BQ734" s="115"/>
    </row>
    <row r="735" spans="1:69" s="9" customFormat="1" x14ac:dyDescent="0.3">
      <c r="A735" s="6" t="s">
        <v>2223</v>
      </c>
      <c r="B735" s="6" t="s">
        <v>2224</v>
      </c>
      <c r="C735" s="3" t="str">
        <f>_xlfn.XLOOKUP(B735,'[1]daily break down'!$D:$D,'[1]daily break down'!$E:$E,"")</f>
        <v>Ngaoundere</v>
      </c>
      <c r="D735" s="7" t="s">
        <v>11</v>
      </c>
      <c r="E735" s="8" t="s">
        <v>12</v>
      </c>
      <c r="F735" s="3" t="s">
        <v>90</v>
      </c>
      <c r="G735" s="8" t="s">
        <v>91</v>
      </c>
      <c r="H735" s="32" t="str">
        <f>_xlfn.XLOOKUP(B735,[2]CALCULATION!$B:$B,[2]CALCULATION!$H:$H,"")</f>
        <v>Huawei</v>
      </c>
      <c r="I735" s="28">
        <v>3.4416350629078885</v>
      </c>
      <c r="J735" s="28">
        <v>1.488693987153036</v>
      </c>
      <c r="K735" s="28">
        <v>0.23920407039291394</v>
      </c>
      <c r="L735" s="28">
        <v>0</v>
      </c>
      <c r="M735" s="28">
        <v>0</v>
      </c>
      <c r="N735" s="28">
        <v>0</v>
      </c>
      <c r="O735" s="28">
        <v>0.66248398409967091</v>
      </c>
      <c r="P735" s="28">
        <v>1.931628157165564</v>
      </c>
      <c r="Q735" s="28">
        <v>0</v>
      </c>
      <c r="R735" s="28">
        <v>1.7961529022666243</v>
      </c>
      <c r="S735" s="94">
        <v>0</v>
      </c>
      <c r="T735" s="94">
        <f>_xlfn.XLOOKUP(B735,'[3]Nur des jours'!$B:$B,'[3]Nur des jours'!$U:$U,"")</f>
        <v>9.9680252715925732E-2</v>
      </c>
      <c r="U735" s="94">
        <v>0.49142774795752686</v>
      </c>
      <c r="V735" s="94">
        <v>0.32725585204589752</v>
      </c>
      <c r="W735" s="94">
        <v>9.9680252715925718E-2</v>
      </c>
      <c r="X735" s="94">
        <v>0.10388933119883116</v>
      </c>
      <c r="Y735" s="94">
        <v>0.19203028824340171</v>
      </c>
      <c r="Z735" s="94">
        <v>5.3772761126948655E-2</v>
      </c>
      <c r="AA735" s="94">
        <v>0.10228417415026551</v>
      </c>
      <c r="AB735" s="94">
        <v>1.13170705955204</v>
      </c>
      <c r="AC735" s="94">
        <f>_xlfn.XLOOKUP(B735,'[3]Nur des jours'!$B:$B,'[3]Nur des jours'!$N:$N,"")</f>
        <v>0</v>
      </c>
      <c r="AD735" s="94">
        <v>0</v>
      </c>
      <c r="AE735" s="94">
        <v>0</v>
      </c>
      <c r="AF735" s="94">
        <v>0</v>
      </c>
      <c r="AG735" s="94">
        <v>0</v>
      </c>
      <c r="AH735" s="94">
        <v>0</v>
      </c>
      <c r="AI735" s="49" t="s">
        <v>5559</v>
      </c>
      <c r="AJ735" s="49"/>
      <c r="AK735" s="48" t="str" cm="1">
        <f t="array" ref="AK735">IFERROR(_xlfn.IFS(
AM735="MPR ISSUE","PDH",
AM735="BSS Hardware Issue","BSS",
AM735="Sites strategiques, MLL, Pylone, etc.","ENVTECH",
AM735="AKTIVCO DEFAUT GE &amp; POWER Cabinet","AKTIVCO",
AM735="AKTIVCO Coupure ENEO &amp; Baisse de tension","AKTIVCO GRID ONLY",
AM735="Coupure ENEO &amp; Baisse de tension","IHS GRID ONLY",
AM735="Defaut GE &amp; POWER Cabinet","IHS",
AM735="Sharing","Partners",
AM735="Sites strategiques &amp; DataCenter","SST &amp; DC",
AM735="Exclu","Exclu",
AM735="SAT","SAT",
AM735="SPARE-ISSUE","SPARE-ISSUE",
AM735="Fiber CAmtel","TRANS_FO_CAMTEL",
AM735="Fiber AOF","Fiber AOF",
AM735="Projet OCM (HUAWEI)","TRAVAUX-HUAWEI",
AM735="Projet OCM (NOKIA)","TRAVAUX-NOKIA",
AM735="ACCESS-ISSUE","ACCESS-ISSUE",
AM735="Projet OCM (ZTE, NOKIA, autres projets)","TRAVAUX OCM",
AM735="No root CAuse","No root cause",
AM735="ODU HS","PDH",
AM735="IP &amp; VLAN","PDH",
AM735="Warehouse HUAWEI","SPARE-ISSUE",
AM735="SPARE-HS","SPARE-ISSUE",
AM735="Power Telco","BSS",AM735="no impacts","no impacts"
),"")</f>
        <v>no impacts</v>
      </c>
      <c r="AL735" s="48" t="str" cm="1">
        <f t="array" ref="AL735">IFERROR(_xlfn.IFS(
AM735="MPR ISSUE","TX ISSUE",
AM735="BSS Hardware Issue","RAN ISSUE",
AM735="Sites strategiques, MLL, Pylone, etc.","ENVTECH",
AM735="AKTIVCO DEFAUT GE &amp; POWER Cabinet","POWER ISSUE",
AM735="AKTIVCO Coupure ENEO &amp; Baisse de tension","POWER ISSUE",
AM735="Coupure ENEO &amp; Baisse de tension","POWER ISSUE",
AM735="Defaut GE &amp; POWER Cabinet","POWER ISSUE",
AM735="Sharing","POWER ISSUE",
AM735="Sites strategiques &amp; DataCenter","POWER ISSUE",
AM735="Exclu","Exclu",
AM735="SAT","TX ISSUE",
AM735="SPARE-ISSUE","SPARE-ISSUE",
AM735="Fiber CAmtel","TX ISSUE",
AM735="Fiber AOF","TX ISSUE",
AM735="Projet OCM (HUAWEI)","TRAVAUX-HUAWEI",
AM735="Projet OCM (NOKIA)","TRAVAUX -NOKIA",
AM735="ACCESS-ISSUE","ACCESS-ISSUE",
AM735="Projet OCM (ZTE, NOKIA, autres projets)","TRAVAUX OCM",
AM735="No root CAuse","No root cause",
AM735="ODU HS","TX ISSUE",
AM735="IP &amp; VLAN","TX ISSUE",
AM735="Warehouse HUAWEI","SPARE-ISSUE",
AM735="SPARE-HS","SPARE-ISSUE",
AM735="Power Telco","RAN ISSUE",AM735="no impacts","no impacts"
),"")</f>
        <v>no impacts</v>
      </c>
      <c r="AM735" s="67" t="s">
        <v>5605</v>
      </c>
      <c r="AN735" s="48" t="str" cm="1">
        <f t="array" ref="AN735">IFERROR(_xlfn.IFS(
AM735="MPR ISSUE","ACTIVE",
AM735="BSS Hardware Issue","ACTIVE",
AM735="Sites strategiques, MLL, Pylone, etc.","PASSIVE",
AM735="AKTIVCO DEFAUT GE &amp; POWER Cabinet","PASSIVE",
AM735="AKTIVCO Coupure ENEO &amp; Baisse de tension","PASSIVE",
AM735="Coupure ENEO &amp; Baisse de tension","PASSIVE",
AM735="Defaut GE &amp; POWER Cabinet","PASSIVE",
AM735="Sharing","PASSIVE",
AM735="Sites strategiques &amp; DataCenter","PASSIVE",
AM735="Exclu","Exclu",
AM735="SAT","ACTIVE",
AM735="SPARE-ISSUE","SPARE-ISSUE",
AM735="Fiber CAmtel","ACTIVE",
AM735="Fiber AOF","ACTIVE",
AM735="Projet OCM (HUAWEI)","PLANNED WORKS",
AM735="Projet OCM (NOKIA)","PLANNED WORKS",
AM735="ACCESS-ISSUE","ACCESS-ISSUE",
AM735="Projet OCM (ZTE, NOKIA, autres projets)","PLANNED WORKS",
AM735="No root CAuse","No root cause",
AM735="ODU HS","ACTIVE",
AM735="IP &amp; VLAN","ACTIVE",
AM735="Warehouse HUAWEI","SPARE-ISSUE",
AM735="SPARE-HS","SPARE-ISSUE",
AM735="Power Telco","ACTIVE", AM735="no impacts","no impacts"
),"")</f>
        <v>no impacts</v>
      </c>
      <c r="AO735" s="93" t="s">
        <v>5537</v>
      </c>
      <c r="AP735" s="101" t="str">
        <f t="shared" si="27"/>
        <v>ADM_131</v>
      </c>
      <c r="AR735" s="17" t="s">
        <v>5537</v>
      </c>
      <c r="AS735" s="7" t="s">
        <v>5537</v>
      </c>
      <c r="AT735" s="6"/>
      <c r="AU735" s="7"/>
      <c r="AV735" s="3" t="s">
        <v>5537</v>
      </c>
      <c r="AW735" s="18" t="s">
        <v>5537</v>
      </c>
      <c r="AX735" s="18" t="s">
        <v>5537</v>
      </c>
      <c r="AY735" s="18" t="s">
        <v>5537</v>
      </c>
      <c r="AZ735" s="18" t="s">
        <v>5537</v>
      </c>
      <c r="BA735" s="18" t="s">
        <v>5537</v>
      </c>
      <c r="BB735" s="18" t="s">
        <v>5537</v>
      </c>
      <c r="BC735" s="18" t="s">
        <v>5537</v>
      </c>
      <c r="BD735" s="18" t="s">
        <v>5537</v>
      </c>
      <c r="BE735" s="18" t="s">
        <v>5537</v>
      </c>
      <c r="BF735" s="18" t="s">
        <v>5537</v>
      </c>
      <c r="BG735" s="18" t="s">
        <v>5537</v>
      </c>
      <c r="BH735" s="18" t="s">
        <v>5537</v>
      </c>
      <c r="BI735" s="9" t="s">
        <v>5537</v>
      </c>
      <c r="BJ735" s="14"/>
      <c r="BK735" s="14" t="s">
        <v>5537</v>
      </c>
      <c r="BL735" s="14" t="str">
        <f>_xlfn.XLOOKUP(B735,'[4]cell downs 18042026 17h'!$B:$B,'[4]cell downs 18042026 17h'!$B:$B,"")</f>
        <v/>
      </c>
      <c r="BM735" s="14" t="str">
        <f>_xlfn.XLOOKUP(B735,'[5]Cells Huawei 19042026 15h'!$B:$B,'[5]Cells Huawei 19042026 15h'!$B:$B,"")</f>
        <v/>
      </c>
      <c r="BN735" s="9" t="str">
        <f>_xlfn.XLOOKUP(B735,'[6]cells down 19042026 9H40'!$B:$B,'[6]cells down 19042026 9H40'!$B:$B,"")</f>
        <v/>
      </c>
      <c r="BO735" s="9" t="s">
        <v>2224</v>
      </c>
      <c r="BP735" s="9" t="s">
        <v>5537</v>
      </c>
      <c r="BQ735" s="115"/>
    </row>
    <row r="736" spans="1:69" s="9" customFormat="1" x14ac:dyDescent="0.3">
      <c r="A736" s="1" t="s">
        <v>3784</v>
      </c>
      <c r="B736" s="8" t="s">
        <v>3785</v>
      </c>
      <c r="C736" s="3" t="str">
        <f>_xlfn.XLOOKUP(B736,'[1]daily break down'!$D:$D,'[1]daily break down'!$E:$E,"")</f>
        <v>Maroua</v>
      </c>
      <c r="D736" s="1" t="s">
        <v>11</v>
      </c>
      <c r="E736" s="1" t="s">
        <v>12</v>
      </c>
      <c r="F736" s="3" t="s">
        <v>55</v>
      </c>
      <c r="G736" s="1" t="s">
        <v>84</v>
      </c>
      <c r="H736" s="32" t="str">
        <f>_xlfn.XLOOKUP(B736,[2]CALCULATION!$B:$B,[2]CALCULATION!$H:$H,"")</f>
        <v>Huawei</v>
      </c>
      <c r="I736" s="28">
        <v>0</v>
      </c>
      <c r="J736" s="28">
        <v>0</v>
      </c>
      <c r="K736" s="28">
        <v>0</v>
      </c>
      <c r="L736" s="28">
        <v>0</v>
      </c>
      <c r="M736" s="28">
        <v>0.23524468300645202</v>
      </c>
      <c r="N736" s="28">
        <v>0</v>
      </c>
      <c r="O736" s="28">
        <v>4.8154711456968955E-3</v>
      </c>
      <c r="P736" s="28">
        <v>0</v>
      </c>
      <c r="Q736" s="28">
        <v>0</v>
      </c>
      <c r="R736" s="28">
        <v>8.9175391586979543E-5</v>
      </c>
      <c r="S736" s="94">
        <v>0</v>
      </c>
      <c r="T736" s="94">
        <f>_xlfn.XLOOKUP(B736,'[3]Nur des jours'!$B:$B,'[3]Nur des jours'!$U:$U,"")</f>
        <v>0</v>
      </c>
      <c r="U736" s="94">
        <v>0</v>
      </c>
      <c r="V736" s="94">
        <v>0</v>
      </c>
      <c r="W736" s="94">
        <v>0</v>
      </c>
      <c r="X736" s="94">
        <v>0</v>
      </c>
      <c r="Y736" s="94">
        <v>0</v>
      </c>
      <c r="Z736" s="94">
        <v>0</v>
      </c>
      <c r="AA736" s="94">
        <v>0</v>
      </c>
      <c r="AB736" s="94">
        <v>0.2174096046890561</v>
      </c>
      <c r="AC736" s="94">
        <f>_xlfn.XLOOKUP(B736,'[3]Nur des jours'!$B:$B,'[3]Nur des jours'!$N:$N,"")</f>
        <v>0</v>
      </c>
      <c r="AD736" s="94">
        <v>0</v>
      </c>
      <c r="AE736" s="94">
        <v>0</v>
      </c>
      <c r="AF736" s="94">
        <v>0</v>
      </c>
      <c r="AG736" s="94">
        <v>0</v>
      </c>
      <c r="AH736" s="94">
        <v>0</v>
      </c>
      <c r="AI736" s="49" t="s">
        <v>5559</v>
      </c>
      <c r="AJ736" s="49"/>
      <c r="AK736" s="48" t="str" cm="1">
        <f t="array" ref="AK736">IFERROR(_xlfn.IFS(
AM736="MPR ISSUE","PDH",
AM736="BSS Hardware Issue","BSS",
AM736="Sites strategiques, MLL, Pylone, etc.","ENVTECH",
AM736="AKTIVCO DEFAUT GE &amp; POWER Cabinet","AKTIVCO",
AM736="AKTIVCO Coupure ENEO &amp; Baisse de tension","AKTIVCO GRID ONLY",
AM736="Coupure ENEO &amp; Baisse de tension","IHS GRID ONLY",
AM736="Defaut GE &amp; POWER Cabinet","IHS",
AM736="Sharing","Partners",
AM736="Sites strategiques &amp; DataCenter","SST &amp; DC",
AM736="Exclu","Exclu",
AM736="SAT","SAT",
AM736="SPARE-ISSUE","SPARE-ISSUE",
AM736="Fiber CAmtel","TRANS_FO_CAMTEL",
AM736="Fiber AOF","Fiber AOF",
AM736="Projet OCM (HUAWEI)","TRAVAUX-HUAWEI",
AM736="Projet OCM (NOKIA)","TRAVAUX-NOKIA",
AM736="ACCESS-ISSUE","ACCESS-ISSUE",
AM736="Projet OCM (ZTE, NOKIA, autres projets)","TRAVAUX OCM",
AM736="No root CAuse","No root cause",
AM736="ODU HS","PDH",
AM736="IP &amp; VLAN","PDH",
AM736="Warehouse HUAWEI","SPARE-ISSUE",
AM736="SPARE-HS","SPARE-ISSUE",
AM736="Power Telco","BSS",AM736="no impacts","no impacts"
),"")</f>
        <v>no impacts</v>
      </c>
      <c r="AL736" s="48" t="str" cm="1">
        <f t="array" ref="AL736">IFERROR(_xlfn.IFS(
AM736="MPR ISSUE","TX ISSUE",
AM736="BSS Hardware Issue","RAN ISSUE",
AM736="Sites strategiques, MLL, Pylone, etc.","ENVTECH",
AM736="AKTIVCO DEFAUT GE &amp; POWER Cabinet","POWER ISSUE",
AM736="AKTIVCO Coupure ENEO &amp; Baisse de tension","POWER ISSUE",
AM736="Coupure ENEO &amp; Baisse de tension","POWER ISSUE",
AM736="Defaut GE &amp; POWER Cabinet","POWER ISSUE",
AM736="Sharing","POWER ISSUE",
AM736="Sites strategiques &amp; DataCenter","POWER ISSUE",
AM736="Exclu","Exclu",
AM736="SAT","TX ISSUE",
AM736="SPARE-ISSUE","SPARE-ISSUE",
AM736="Fiber CAmtel","TX ISSUE",
AM736="Fiber AOF","TX ISSUE",
AM736="Projet OCM (HUAWEI)","TRAVAUX-HUAWEI",
AM736="Projet OCM (NOKIA)","TRAVAUX -NOKIA",
AM736="ACCESS-ISSUE","ACCESS-ISSUE",
AM736="Projet OCM (ZTE, NOKIA, autres projets)","TRAVAUX OCM",
AM736="No root CAuse","No root cause",
AM736="ODU HS","TX ISSUE",
AM736="IP &amp; VLAN","TX ISSUE",
AM736="Warehouse HUAWEI","SPARE-ISSUE",
AM736="SPARE-HS","SPARE-ISSUE",
AM736="Power Telco","RAN ISSUE",AM736="no impacts","no impacts"
),"")</f>
        <v>no impacts</v>
      </c>
      <c r="AM736" s="67" t="s">
        <v>5605</v>
      </c>
      <c r="AN736" s="48" t="str" cm="1">
        <f t="array" ref="AN736">IFERROR(_xlfn.IFS(
AM736="MPR ISSUE","ACTIVE",
AM736="BSS Hardware Issue","ACTIVE",
AM736="Sites strategiques, MLL, Pylone, etc.","PASSIVE",
AM736="AKTIVCO DEFAUT GE &amp; POWER Cabinet","PASSIVE",
AM736="AKTIVCO Coupure ENEO &amp; Baisse de tension","PASSIVE",
AM736="Coupure ENEO &amp; Baisse de tension","PASSIVE",
AM736="Defaut GE &amp; POWER Cabinet","PASSIVE",
AM736="Sharing","PASSIVE",
AM736="Sites strategiques &amp; DataCenter","PASSIVE",
AM736="Exclu","Exclu",
AM736="SAT","ACTIVE",
AM736="SPARE-ISSUE","SPARE-ISSUE",
AM736="Fiber CAmtel","ACTIVE",
AM736="Fiber AOF","ACTIVE",
AM736="Projet OCM (HUAWEI)","PLANNED WORKS",
AM736="Projet OCM (NOKIA)","PLANNED WORKS",
AM736="ACCESS-ISSUE","ACCESS-ISSUE",
AM736="Projet OCM (ZTE, NOKIA, autres projets)","PLANNED WORKS",
AM736="No root CAuse","No root cause",
AM736="ODU HS","ACTIVE",
AM736="IP &amp; VLAN","ACTIVE",
AM736="Warehouse HUAWEI","SPARE-ISSUE",
AM736="SPARE-HS","SPARE-ISSUE",
AM736="Power Telco","ACTIVE", AM736="no impacts","no impacts"
),"")</f>
        <v>no impacts</v>
      </c>
      <c r="AO736" s="93" t="s">
        <v>5537</v>
      </c>
      <c r="AP736" s="101" t="str">
        <f t="shared" si="27"/>
        <v>EXN_146</v>
      </c>
      <c r="AR736" s="17" t="s">
        <v>5537</v>
      </c>
      <c r="AS736" s="7" t="s">
        <v>5537</v>
      </c>
      <c r="AT736" s="6"/>
      <c r="AU736" s="7"/>
      <c r="AV736" s="3" t="s">
        <v>5537</v>
      </c>
      <c r="AW736" s="18" t="s">
        <v>5537</v>
      </c>
      <c r="AX736" s="18" t="s">
        <v>5537</v>
      </c>
      <c r="AY736" s="18" t="s">
        <v>5537</v>
      </c>
      <c r="AZ736" s="18" t="s">
        <v>5537</v>
      </c>
      <c r="BA736" s="18" t="s">
        <v>5537</v>
      </c>
      <c r="BB736" s="18" t="s">
        <v>5537</v>
      </c>
      <c r="BC736" s="18" t="s">
        <v>5537</v>
      </c>
      <c r="BD736" s="18" t="s">
        <v>5537</v>
      </c>
      <c r="BE736" s="18" t="s">
        <v>5537</v>
      </c>
      <c r="BF736" s="18" t="s">
        <v>5537</v>
      </c>
      <c r="BG736" s="18" t="s">
        <v>5537</v>
      </c>
      <c r="BH736" s="18" t="s">
        <v>5537</v>
      </c>
      <c r="BI736" s="9" t="s">
        <v>5537</v>
      </c>
      <c r="BJ736" s="14"/>
      <c r="BK736" s="14" t="s">
        <v>5537</v>
      </c>
      <c r="BL736" s="14" t="str">
        <f>_xlfn.XLOOKUP(B736,'[4]cell downs 18042026 17h'!$B:$B,'[4]cell downs 18042026 17h'!$B:$B,"")</f>
        <v/>
      </c>
      <c r="BM736" s="14" t="str">
        <f>_xlfn.XLOOKUP(B736,'[5]Cells Huawei 19042026 15h'!$B:$B,'[5]Cells Huawei 19042026 15h'!$B:$B,"")</f>
        <v/>
      </c>
      <c r="BN736" s="9" t="str">
        <f>_xlfn.XLOOKUP(B736,'[6]cells down 19042026 9H40'!$B:$B,'[6]cells down 19042026 9H40'!$B:$B,"")</f>
        <v/>
      </c>
      <c r="BO736" s="9" t="s">
        <v>3785</v>
      </c>
      <c r="BP736" s="9" t="s">
        <v>12</v>
      </c>
      <c r="BQ736" s="115"/>
    </row>
    <row r="737" spans="1:69" s="9" customFormat="1" x14ac:dyDescent="0.3">
      <c r="A737" s="1" t="s">
        <v>4491</v>
      </c>
      <c r="B737" s="1" t="s">
        <v>4492</v>
      </c>
      <c r="C737" s="3" t="str">
        <f>_xlfn.XLOOKUP(B737,'[1]daily break down'!$D:$D,'[1]daily break down'!$E:$E,"")</f>
        <v>Yaounde</v>
      </c>
      <c r="D737" s="1" t="s">
        <v>21</v>
      </c>
      <c r="E737" s="1" t="s">
        <v>22</v>
      </c>
      <c r="F737" s="3" t="s">
        <v>37</v>
      </c>
      <c r="G737" s="1" t="s">
        <v>38</v>
      </c>
      <c r="H737" s="34" t="str">
        <f>_xlfn.XLOOKUP(B737,[2]CALCULATION!$B:$B,[2]CALCULATION!$H:$H,"")</f>
        <v>ZTE</v>
      </c>
      <c r="I737" s="28">
        <v>0</v>
      </c>
      <c r="J737" s="28">
        <v>25.540135346842337</v>
      </c>
      <c r="K737" s="28">
        <v>0</v>
      </c>
      <c r="L737" s="28">
        <v>0.73241532618218019</v>
      </c>
      <c r="M737" s="28">
        <v>0</v>
      </c>
      <c r="N737" s="28">
        <v>0</v>
      </c>
      <c r="O737" s="28">
        <v>0</v>
      </c>
      <c r="P737" s="28">
        <v>3.0703444024963402</v>
      </c>
      <c r="Q737" s="28">
        <v>3.4680309788176342</v>
      </c>
      <c r="R737" s="28">
        <v>7.7279394349276345E-2</v>
      </c>
      <c r="S737" s="94">
        <v>0</v>
      </c>
      <c r="T737" s="94">
        <f>_xlfn.XLOOKUP(B737,'[3]Nur des jours'!$B:$B,'[3]Nur des jours'!$U:$U,"")</f>
        <v>13.868556899607057</v>
      </c>
      <c r="U737" s="94">
        <v>1.083035130823867</v>
      </c>
      <c r="V737" s="94">
        <v>7.4212117580250725</v>
      </c>
      <c r="W737" s="94">
        <v>13.868556899607057</v>
      </c>
      <c r="X737" s="94">
        <v>23.865849534718482</v>
      </c>
      <c r="Y737" s="94">
        <v>3.6561910550661622E-3</v>
      </c>
      <c r="Z737" s="94">
        <v>0</v>
      </c>
      <c r="AA737" s="94">
        <v>0.12293719484181012</v>
      </c>
      <c r="AB737" s="94">
        <v>1.373871752945641</v>
      </c>
      <c r="AC737" s="94">
        <f>_xlfn.XLOOKUP(B737,'[3]Nur des jours'!$B:$B,'[3]Nur des jours'!$N:$N,"")</f>
        <v>0</v>
      </c>
      <c r="AD737" s="94">
        <v>0</v>
      </c>
      <c r="AE737" s="94">
        <v>0</v>
      </c>
      <c r="AF737" s="94">
        <v>0</v>
      </c>
      <c r="AG737" s="94">
        <v>0</v>
      </c>
      <c r="AH737" s="94">
        <v>0</v>
      </c>
      <c r="AI737" s="49" t="s">
        <v>6588</v>
      </c>
      <c r="AJ737" s="49" t="s">
        <v>5536</v>
      </c>
      <c r="AK737" s="48" t="str" cm="1">
        <f t="array" ref="AK737">IFERROR(_xlfn.IFS(
AM737="MPR ISSUE","PDH",
AM737="BSS Hardware Issue","BSS",
AM737="Sites strategiques, MLL, Pylone, etc.","ENVTECH",
AM737="AKTIVCO DEFAUT GE &amp; POWER Cabinet","AKTIVCO",
AM737="AKTIVCO Coupure ENEO &amp; Baisse de tension","AKTIVCO GRID ONLY",
AM737="Coupure ENEO &amp; Baisse de tension","IHS GRID ONLY",
AM737="Defaut GE &amp; POWER Cabinet","IHS",
AM737="Sharing","Partners",
AM737="Sites strategiques &amp; DataCenter","SST &amp; DC",
AM737="Exclu","Exclu",
AM737="SAT","SAT",
AM737="SPARE-ISSUE","SPARE-ISSUE",
AM737="Fiber CAmtel","TRANS_FO_CAMTEL",
AM737="Fiber AOF","Fiber AOF",
AM737="Projet OCM (HUAWEI)","TRAVAUX-HUAWEI",
AM737="Projet OCM (NOKIA)","TRAVAUX-NOKIA",
AM737="ACCESS-ISSUE","ACCESS-ISSUE",
AM737="Projet OCM (ZTE, NOKIA, autres projets)","TRAVAUX OCM",
AM737="No root CAuse","No root cause",
AM737="ODU HS","PDH",
AM737="IP &amp; VLAN","PDH",
AM737="Warehouse HUAWEI","SPARE-ISSUE",
AM737="SPARE-HS","SPARE-ISSUE",
AM737="Power Telco","BSS",AM737="no impacts","no impacts"
),"")</f>
        <v>Exclu</v>
      </c>
      <c r="AL737" s="48" t="str" cm="1">
        <f t="array" ref="AL737">IFERROR(_xlfn.IFS(
AM737="MPR ISSUE","TX ISSUE",
AM737="BSS Hardware Issue","RAN ISSUE",
AM737="Sites strategiques, MLL, Pylone, etc.","ENVTECH",
AM737="AKTIVCO DEFAUT GE &amp; POWER Cabinet","POWER ISSUE",
AM737="AKTIVCO Coupure ENEO &amp; Baisse de tension","POWER ISSUE",
AM737="Coupure ENEO &amp; Baisse de tension","POWER ISSUE",
AM737="Defaut GE &amp; POWER Cabinet","POWER ISSUE",
AM737="Sharing","POWER ISSUE",
AM737="Sites strategiques &amp; DataCenter","POWER ISSUE",
AM737="Exclu","Exclu",
AM737="SAT","TX ISSUE",
AM737="SPARE-ISSUE","SPARE-ISSUE",
AM737="Fiber CAmtel","TX ISSUE",
AM737="Fiber AOF","TX ISSUE",
AM737="Projet OCM (HUAWEI)","TRAVAUX-HUAWEI",
AM737="Projet OCM (NOKIA)","TRAVAUX -NOKIA",
AM737="ACCESS-ISSUE","ACCESS-ISSUE",
AM737="Projet OCM (ZTE, NOKIA, autres projets)","TRAVAUX OCM",
AM737="No root CAuse","No root cause",
AM737="ODU HS","TX ISSUE",
AM737="IP &amp; VLAN","TX ISSUE",
AM737="Warehouse HUAWEI","SPARE-ISSUE",
AM737="SPARE-HS","SPARE-ISSUE",
AM737="Power Telco","RAN ISSUE",AM737="no impacts","no impacts"
),"")</f>
        <v>Exclu</v>
      </c>
      <c r="AM737" s="67" t="s">
        <v>6588</v>
      </c>
      <c r="AN737" s="48" t="str" cm="1">
        <f t="array" ref="AN737">IFERROR(_xlfn.IFS(
AM737="MPR ISSUE","ACTIVE",
AM737="BSS Hardware Issue","ACTIVE",
AM737="Sites strategiques, MLL, Pylone, etc.","PASSIVE",
AM737="AKTIVCO DEFAUT GE &amp; POWER Cabinet","PASSIVE",
AM737="AKTIVCO Coupure ENEO &amp; Baisse de tension","PASSIVE",
AM737="Coupure ENEO &amp; Baisse de tension","PASSIVE",
AM737="Defaut GE &amp; POWER Cabinet","PASSIVE",
AM737="Sharing","PASSIVE",
AM737="Sites strategiques &amp; DataCenter","PASSIVE",
AM737="Exclu","Exclu",
AM737="SAT","ACTIVE",
AM737="SPARE-ISSUE","SPARE-ISSUE",
AM737="Fiber CAmtel","ACTIVE",
AM737="Fiber AOF","ACTIVE",
AM737="Projet OCM (HUAWEI)","PLANNED WORKS",
AM737="Projet OCM (NOKIA)","PLANNED WORKS",
AM737="ACCESS-ISSUE","ACCESS-ISSUE",
AM737="Projet OCM (ZTE, NOKIA, autres projets)","PLANNED WORKS",
AM737="No root CAuse","No root cause",
AM737="ODU HS","ACTIVE",
AM737="IP &amp; VLAN","ACTIVE",
AM737="Warehouse HUAWEI","SPARE-ISSUE",
AM737="SPARE-HS","SPARE-ISSUE",
AM737="Power Telco","ACTIVE", AM737="no impacts","no impacts"
),"")</f>
        <v>Exclu</v>
      </c>
      <c r="AO737" s="93" t="s">
        <v>5537</v>
      </c>
      <c r="AP737" s="101" t="str">
        <f t="shared" si="27"/>
        <v>CTR_629</v>
      </c>
      <c r="AR737" s="17" t="s">
        <v>5537</v>
      </c>
      <c r="AS737" s="7" t="s">
        <v>5537</v>
      </c>
      <c r="AT737" s="6"/>
      <c r="AU737" s="7"/>
      <c r="AV737" s="3" t="s">
        <v>5537</v>
      </c>
      <c r="AW737" s="18" t="s">
        <v>5537</v>
      </c>
      <c r="AX737" s="18" t="s">
        <v>5537</v>
      </c>
      <c r="AY737" s="18" t="s">
        <v>5537</v>
      </c>
      <c r="AZ737" s="18" t="s">
        <v>5537</v>
      </c>
      <c r="BA737" s="18" t="s">
        <v>5537</v>
      </c>
      <c r="BB737" s="18" t="s">
        <v>5537</v>
      </c>
      <c r="BC737" s="18" t="s">
        <v>5537</v>
      </c>
      <c r="BD737" s="18" t="s">
        <v>5537</v>
      </c>
      <c r="BE737" s="18" t="s">
        <v>5537</v>
      </c>
      <c r="BF737" s="18" t="s">
        <v>5537</v>
      </c>
      <c r="BG737" s="18" t="s">
        <v>5537</v>
      </c>
      <c r="BH737" s="18" t="s">
        <v>5537</v>
      </c>
      <c r="BI737" s="9" t="s">
        <v>5537</v>
      </c>
      <c r="BJ737" s="14"/>
      <c r="BK737" s="14" t="s">
        <v>5537</v>
      </c>
      <c r="BL737" s="14" t="str">
        <f>_xlfn.XLOOKUP(B737,'[4]cell downs 18042026 17h'!$B:$B,'[4]cell downs 18042026 17h'!$B:$B,"")</f>
        <v/>
      </c>
      <c r="BM737" s="14" t="str">
        <f>_xlfn.XLOOKUP(B737,'[5]Cells Huawei 19042026 15h'!$B:$B,'[5]Cells Huawei 19042026 15h'!$B:$B,"")</f>
        <v/>
      </c>
      <c r="BN737" s="9" t="str">
        <f>_xlfn.XLOOKUP(B737,'[6]cells down 19042026 9H40'!$B:$B,'[6]cells down 19042026 9H40'!$B:$B,"")</f>
        <v/>
      </c>
      <c r="BO737" s="9" t="s">
        <v>5537</v>
      </c>
      <c r="BP737" s="9" t="s">
        <v>594</v>
      </c>
      <c r="BQ737" s="115"/>
    </row>
    <row r="738" spans="1:69" s="9" customFormat="1" x14ac:dyDescent="0.3">
      <c r="A738" s="1" t="s">
        <v>578</v>
      </c>
      <c r="B738" s="8" t="s">
        <v>579</v>
      </c>
      <c r="C738" s="3" t="str">
        <f>_xlfn.XLOOKUP(B738,'[1]daily break down'!$D:$D,'[1]daily break down'!$E:$E,"")</f>
        <v>Yaounde</v>
      </c>
      <c r="D738" s="1" t="s">
        <v>18</v>
      </c>
      <c r="E738" s="1"/>
      <c r="F738" s="3" t="s">
        <v>37</v>
      </c>
      <c r="G738" s="1" t="s">
        <v>38</v>
      </c>
      <c r="H738" s="34" t="str">
        <f>_xlfn.XLOOKUP(B738,[2]CALCULATION!$B:$B,[2]CALCULATION!$H:$H,"")</f>
        <v>ZTE</v>
      </c>
      <c r="I738" s="28">
        <v>0</v>
      </c>
      <c r="J738" s="28">
        <v>0.72784954613292663</v>
      </c>
      <c r="K738" s="28">
        <v>0</v>
      </c>
      <c r="L738" s="28">
        <v>0.67068812012567347</v>
      </c>
      <c r="M738" s="28">
        <v>1.144869347350278</v>
      </c>
      <c r="N738" s="28">
        <v>0.66341140817217603</v>
      </c>
      <c r="O738" s="28">
        <v>1.0529473537024199</v>
      </c>
      <c r="P738" s="28">
        <v>4.6018425776111265</v>
      </c>
      <c r="Q738" s="28">
        <v>14.614098843430842</v>
      </c>
      <c r="R738" s="28">
        <v>1.0113559510662526</v>
      </c>
      <c r="S738" s="94">
        <v>1.9703659472709474</v>
      </c>
      <c r="T738" s="94">
        <f>_xlfn.XLOOKUP(B738,'[3]Nur des jours'!$B:$B,'[3]Nur des jours'!$U:$U,"")</f>
        <v>0</v>
      </c>
      <c r="U738" s="94">
        <v>2.035303467424586</v>
      </c>
      <c r="V738" s="94">
        <v>0</v>
      </c>
      <c r="W738" s="94">
        <v>0</v>
      </c>
      <c r="X738" s="94">
        <v>4.3622283004169136</v>
      </c>
      <c r="Y738" s="94">
        <v>0</v>
      </c>
      <c r="Z738" s="94">
        <v>0</v>
      </c>
      <c r="AA738" s="94">
        <v>0</v>
      </c>
      <c r="AB738" s="94">
        <v>4.3561465387106812</v>
      </c>
      <c r="AC738" s="94">
        <f>_xlfn.XLOOKUP(B738,'[3]Nur des jours'!$B:$B,'[3]Nur des jours'!$N:$N,"")</f>
        <v>0</v>
      </c>
      <c r="AD738" s="94">
        <v>0</v>
      </c>
      <c r="AE738" s="94">
        <v>0</v>
      </c>
      <c r="AF738" s="94">
        <v>0</v>
      </c>
      <c r="AG738" s="94">
        <v>0</v>
      </c>
      <c r="AH738" s="94">
        <v>0</v>
      </c>
      <c r="AI738" s="49" t="s">
        <v>5559</v>
      </c>
      <c r="AJ738" s="49"/>
      <c r="AK738" s="48" t="str" cm="1">
        <f t="array" ref="AK738">IFERROR(_xlfn.IFS(
AM738="MPR ISSUE","PDH",
AM738="BSS Hardware Issue","BSS",
AM738="Sites strategiques, MLL, Pylone, etc.","ENVTECH",
AM738="AKTIVCO DEFAUT GE &amp; POWER Cabinet","AKTIVCO",
AM738="AKTIVCO Coupure ENEO &amp; Baisse de tension","AKTIVCO GRID ONLY",
AM738="Coupure ENEO &amp; Baisse de tension","IHS GRID ONLY",
AM738="Defaut GE &amp; POWER Cabinet","IHS",
AM738="Sharing","Partners",
AM738="Sites strategiques &amp; DataCenter","SST &amp; DC",
AM738="Exclu","Exclu",
AM738="SAT","SAT",
AM738="SPARE-ISSUE","SPARE-ISSUE",
AM738="Fiber CAmtel","TRANS_FO_CAMTEL",
AM738="Fiber AOF","Fiber AOF",
AM738="Projet OCM (HUAWEI)","TRAVAUX-HUAWEI",
AM738="Projet OCM (NOKIA)","TRAVAUX-NOKIA",
AM738="ACCESS-ISSUE","ACCESS-ISSUE",
AM738="Projet OCM (ZTE, NOKIA, autres projets)","TRAVAUX OCM",
AM738="No root CAuse","No root cause",
AM738="ODU HS","PDH",
AM738="IP &amp; VLAN","PDH",
AM738="Warehouse HUAWEI","SPARE-ISSUE",
AM738="SPARE-HS","SPARE-ISSUE",
AM738="Power Telco","BSS",AM738="no impacts","no impacts"
),"")</f>
        <v>no impacts</v>
      </c>
      <c r="AL738" s="48" t="str" cm="1">
        <f t="array" ref="AL738">IFERROR(_xlfn.IFS(
AM738="MPR ISSUE","TX ISSUE",
AM738="BSS Hardware Issue","RAN ISSUE",
AM738="Sites strategiques, MLL, Pylone, etc.","ENVTECH",
AM738="AKTIVCO DEFAUT GE &amp; POWER Cabinet","POWER ISSUE",
AM738="AKTIVCO Coupure ENEO &amp; Baisse de tension","POWER ISSUE",
AM738="Coupure ENEO &amp; Baisse de tension","POWER ISSUE",
AM738="Defaut GE &amp; POWER Cabinet","POWER ISSUE",
AM738="Sharing","POWER ISSUE",
AM738="Sites strategiques &amp; DataCenter","POWER ISSUE",
AM738="Exclu","Exclu",
AM738="SAT","TX ISSUE",
AM738="SPARE-ISSUE","SPARE-ISSUE",
AM738="Fiber CAmtel","TX ISSUE",
AM738="Fiber AOF","TX ISSUE",
AM738="Projet OCM (HUAWEI)","TRAVAUX-HUAWEI",
AM738="Projet OCM (NOKIA)","TRAVAUX -NOKIA",
AM738="ACCESS-ISSUE","ACCESS-ISSUE",
AM738="Projet OCM (ZTE, NOKIA, autres projets)","TRAVAUX OCM",
AM738="No root CAuse","No root cause",
AM738="ODU HS","TX ISSUE",
AM738="IP &amp; VLAN","TX ISSUE",
AM738="Warehouse HUAWEI","SPARE-ISSUE",
AM738="SPARE-HS","SPARE-ISSUE",
AM738="Power Telco","RAN ISSUE",AM738="no impacts","no impacts"
),"")</f>
        <v>no impacts</v>
      </c>
      <c r="AM738" s="67" t="s">
        <v>5605</v>
      </c>
      <c r="AN738" s="48" t="str" cm="1">
        <f t="array" ref="AN738">IFERROR(_xlfn.IFS(
AM738="MPR ISSUE","ACTIVE",
AM738="BSS Hardware Issue","ACTIVE",
AM738="Sites strategiques, MLL, Pylone, etc.","PASSIVE",
AM738="AKTIVCO DEFAUT GE &amp; POWER Cabinet","PASSIVE",
AM738="AKTIVCO Coupure ENEO &amp; Baisse de tension","PASSIVE",
AM738="Coupure ENEO &amp; Baisse de tension","PASSIVE",
AM738="Defaut GE &amp; POWER Cabinet","PASSIVE",
AM738="Sharing","PASSIVE",
AM738="Sites strategiques &amp; DataCenter","PASSIVE",
AM738="Exclu","Exclu",
AM738="SAT","ACTIVE",
AM738="SPARE-ISSUE","SPARE-ISSUE",
AM738="Fiber CAmtel","ACTIVE",
AM738="Fiber AOF","ACTIVE",
AM738="Projet OCM (HUAWEI)","PLANNED WORKS",
AM738="Projet OCM (NOKIA)","PLANNED WORKS",
AM738="ACCESS-ISSUE","ACCESS-ISSUE",
AM738="Projet OCM (ZTE, NOKIA, autres projets)","PLANNED WORKS",
AM738="No root CAuse","No root cause",
AM738="ODU HS","ACTIVE",
AM738="IP &amp; VLAN","ACTIVE",
AM738="Warehouse HUAWEI","SPARE-ISSUE",
AM738="SPARE-HS","SPARE-ISSUE",
AM738="Power Telco","ACTIVE", AM738="no impacts","no impacts"
),"")</f>
        <v>no impacts</v>
      </c>
      <c r="AO738" s="93" t="s">
        <v>5537</v>
      </c>
      <c r="AP738" s="101" t="str">
        <f t="shared" si="27"/>
        <v>CTR_746</v>
      </c>
      <c r="AR738" s="17" t="s">
        <v>5537</v>
      </c>
      <c r="AS738" s="7" t="s">
        <v>5537</v>
      </c>
      <c r="AT738" s="6"/>
      <c r="AU738" s="7"/>
      <c r="AV738" s="3" t="s">
        <v>5537</v>
      </c>
      <c r="AW738" s="18" t="s">
        <v>5537</v>
      </c>
      <c r="AX738" s="18" t="s">
        <v>5537</v>
      </c>
      <c r="AY738" s="18" t="s">
        <v>5537</v>
      </c>
      <c r="AZ738" s="18" t="s">
        <v>5537</v>
      </c>
      <c r="BA738" s="18" t="s">
        <v>5537</v>
      </c>
      <c r="BB738" s="18" t="s">
        <v>5537</v>
      </c>
      <c r="BC738" s="18" t="s">
        <v>5537</v>
      </c>
      <c r="BD738" s="18" t="s">
        <v>5537</v>
      </c>
      <c r="BE738" s="18" t="s">
        <v>5537</v>
      </c>
      <c r="BF738" s="18" t="s">
        <v>5537</v>
      </c>
      <c r="BG738" s="18" t="s">
        <v>5537</v>
      </c>
      <c r="BH738" s="18" t="s">
        <v>5537</v>
      </c>
      <c r="BI738" s="9" t="s">
        <v>5537</v>
      </c>
      <c r="BJ738" s="14"/>
      <c r="BK738" s="14" t="s">
        <v>5537</v>
      </c>
      <c r="BL738" s="14" t="str">
        <f>_xlfn.XLOOKUP(B738,'[4]cell downs 18042026 17h'!$B:$B,'[4]cell downs 18042026 17h'!$B:$B,"")</f>
        <v/>
      </c>
      <c r="BM738" s="14" t="str">
        <f>_xlfn.XLOOKUP(B738,'[5]Cells Huawei 19042026 15h'!$B:$B,'[5]Cells Huawei 19042026 15h'!$B:$B,"")</f>
        <v/>
      </c>
      <c r="BN738" s="9" t="str">
        <f>_xlfn.XLOOKUP(B738,'[6]cells down 19042026 9H40'!$B:$B,'[6]cells down 19042026 9H40'!$B:$B,"")</f>
        <v/>
      </c>
      <c r="BO738" s="9" t="s">
        <v>5537</v>
      </c>
      <c r="BP738" s="9" t="s">
        <v>5537</v>
      </c>
      <c r="BQ738" s="115"/>
    </row>
    <row r="739" spans="1:69" s="9" customFormat="1" x14ac:dyDescent="0.3">
      <c r="A739" s="1" t="s">
        <v>397</v>
      </c>
      <c r="B739" s="8" t="s">
        <v>398</v>
      </c>
      <c r="C739" s="3" t="str">
        <f>_xlfn.XLOOKUP(B739,'[1]daily break down'!$D:$D,'[1]daily break down'!$E:$E,"")</f>
        <v>Douala</v>
      </c>
      <c r="D739" s="1" t="s">
        <v>11</v>
      </c>
      <c r="E739" s="1" t="s">
        <v>12</v>
      </c>
      <c r="F739" s="3" t="s">
        <v>31</v>
      </c>
      <c r="G739" s="1" t="s">
        <v>32</v>
      </c>
      <c r="H739" s="34" t="str">
        <f>_xlfn.XLOOKUP(B739,[2]CALCULATION!$B:$B,[2]CALCULATION!$H:$H,"")</f>
        <v>ZTE</v>
      </c>
      <c r="I739" s="28">
        <v>0</v>
      </c>
      <c r="J739" s="28">
        <v>0</v>
      </c>
      <c r="K739" s="28">
        <v>18.783191080748672</v>
      </c>
      <c r="L739" s="28">
        <v>0</v>
      </c>
      <c r="M739" s="28">
        <v>0</v>
      </c>
      <c r="N739" s="28">
        <v>11.336368150259819</v>
      </c>
      <c r="O739" s="28">
        <v>4.393314841924135</v>
      </c>
      <c r="P739" s="28">
        <v>0</v>
      </c>
      <c r="Q739" s="28">
        <v>0</v>
      </c>
      <c r="R739" s="28">
        <v>0</v>
      </c>
      <c r="S739" s="94">
        <v>5.9700249405735182</v>
      </c>
      <c r="T739" s="94">
        <f>_xlfn.XLOOKUP(B739,'[3]Nur des jours'!$B:$B,'[3]Nur des jours'!$U:$U,"")</f>
        <v>3.0645836721998214</v>
      </c>
      <c r="U739" s="94">
        <v>0</v>
      </c>
      <c r="V739" s="94">
        <v>0</v>
      </c>
      <c r="W739" s="94">
        <v>3.0645836721998214</v>
      </c>
      <c r="X739" s="94">
        <v>0</v>
      </c>
      <c r="Y739" s="94">
        <v>0</v>
      </c>
      <c r="Z739" s="94">
        <v>0</v>
      </c>
      <c r="AA739" s="94">
        <v>0.59526357392140627</v>
      </c>
      <c r="AB739" s="94">
        <v>0</v>
      </c>
      <c r="AC739" s="94">
        <f>_xlfn.XLOOKUP(B739,'[3]Nur des jours'!$B:$B,'[3]Nur des jours'!$N:$N,"")</f>
        <v>0</v>
      </c>
      <c r="AD739" s="94">
        <v>0</v>
      </c>
      <c r="AE739" s="94">
        <v>0</v>
      </c>
      <c r="AF739" s="94">
        <v>0</v>
      </c>
      <c r="AG739" s="94">
        <v>0</v>
      </c>
      <c r="AH739" s="94">
        <v>0</v>
      </c>
      <c r="AI739" s="49" t="s">
        <v>5559</v>
      </c>
      <c r="AJ739" s="49"/>
      <c r="AK739" s="48" t="str" cm="1">
        <f t="array" ref="AK739">IFERROR(_xlfn.IFS(
AM739="MPR ISSUE","PDH",
AM739="BSS Hardware Issue","BSS",
AM739="Sites strategiques, MLL, Pylone, etc.","ENVTECH",
AM739="AKTIVCO DEFAUT GE &amp; POWER Cabinet","AKTIVCO",
AM739="AKTIVCO Coupure ENEO &amp; Baisse de tension","AKTIVCO GRID ONLY",
AM739="Coupure ENEO &amp; Baisse de tension","IHS GRID ONLY",
AM739="Defaut GE &amp; POWER Cabinet","IHS",
AM739="Sharing","Partners",
AM739="Sites strategiques &amp; DataCenter","SST &amp; DC",
AM739="Exclu","Exclu",
AM739="SAT","SAT",
AM739="SPARE-ISSUE","SPARE-ISSUE",
AM739="Fiber CAmtel","TRANS_FO_CAMTEL",
AM739="Fiber AOF","Fiber AOF",
AM739="Projet OCM (HUAWEI)","TRAVAUX-HUAWEI",
AM739="Projet OCM (NOKIA)","TRAVAUX-NOKIA",
AM739="ACCESS-ISSUE","ACCESS-ISSUE",
AM739="Projet OCM (ZTE, NOKIA, autres projets)","TRAVAUX OCM",
AM739="No root CAuse","No root cause",
AM739="ODU HS","PDH",
AM739="IP &amp; VLAN","PDH",
AM739="Warehouse HUAWEI","SPARE-ISSUE",
AM739="SPARE-HS","SPARE-ISSUE",
AM739="Power Telco","BSS",AM739="no impacts","no impacts"
),"")</f>
        <v>no impacts</v>
      </c>
      <c r="AL739" s="48" t="str" cm="1">
        <f t="array" ref="AL739">IFERROR(_xlfn.IFS(
AM739="MPR ISSUE","TX ISSUE",
AM739="BSS Hardware Issue","RAN ISSUE",
AM739="Sites strategiques, MLL, Pylone, etc.","ENVTECH",
AM739="AKTIVCO DEFAUT GE &amp; POWER Cabinet","POWER ISSUE",
AM739="AKTIVCO Coupure ENEO &amp; Baisse de tension","POWER ISSUE",
AM739="Coupure ENEO &amp; Baisse de tension","POWER ISSUE",
AM739="Defaut GE &amp; POWER Cabinet","POWER ISSUE",
AM739="Sharing","POWER ISSUE",
AM739="Sites strategiques &amp; DataCenter","POWER ISSUE",
AM739="Exclu","Exclu",
AM739="SAT","TX ISSUE",
AM739="SPARE-ISSUE","SPARE-ISSUE",
AM739="Fiber CAmtel","TX ISSUE",
AM739="Fiber AOF","TX ISSUE",
AM739="Projet OCM (HUAWEI)","TRAVAUX-HUAWEI",
AM739="Projet OCM (NOKIA)","TRAVAUX -NOKIA",
AM739="ACCESS-ISSUE","ACCESS-ISSUE",
AM739="Projet OCM (ZTE, NOKIA, autres projets)","TRAVAUX OCM",
AM739="No root CAuse","No root cause",
AM739="ODU HS","TX ISSUE",
AM739="IP &amp; VLAN","TX ISSUE",
AM739="Warehouse HUAWEI","SPARE-ISSUE",
AM739="SPARE-HS","SPARE-ISSUE",
AM739="Power Telco","RAN ISSUE",AM739="no impacts","no impacts"
),"")</f>
        <v>no impacts</v>
      </c>
      <c r="AM739" s="67" t="s">
        <v>5605</v>
      </c>
      <c r="AN739" s="48" t="str" cm="1">
        <f t="array" ref="AN739">IFERROR(_xlfn.IFS(
AM739="MPR ISSUE","ACTIVE",
AM739="BSS Hardware Issue","ACTIVE",
AM739="Sites strategiques, MLL, Pylone, etc.","PASSIVE",
AM739="AKTIVCO DEFAUT GE &amp; POWER Cabinet","PASSIVE",
AM739="AKTIVCO Coupure ENEO &amp; Baisse de tension","PASSIVE",
AM739="Coupure ENEO &amp; Baisse de tension","PASSIVE",
AM739="Defaut GE &amp; POWER Cabinet","PASSIVE",
AM739="Sharing","PASSIVE",
AM739="Sites strategiques &amp; DataCenter","PASSIVE",
AM739="Exclu","Exclu",
AM739="SAT","ACTIVE",
AM739="SPARE-ISSUE","SPARE-ISSUE",
AM739="Fiber CAmtel","ACTIVE",
AM739="Fiber AOF","ACTIVE",
AM739="Projet OCM (HUAWEI)","PLANNED WORKS",
AM739="Projet OCM (NOKIA)","PLANNED WORKS",
AM739="ACCESS-ISSUE","ACCESS-ISSUE",
AM739="Projet OCM (ZTE, NOKIA, autres projets)","PLANNED WORKS",
AM739="No root CAuse","No root cause",
AM739="ODU HS","ACTIVE",
AM739="IP &amp; VLAN","ACTIVE",
AM739="Warehouse HUAWEI","SPARE-ISSUE",
AM739="SPARE-HS","SPARE-ISSUE",
AM739="Power Telco","ACTIVE", AM739="no impacts","no impacts"
),"")</f>
        <v>no impacts</v>
      </c>
      <c r="AO739" s="93" t="s">
        <v>5537</v>
      </c>
      <c r="AP739" s="101" t="str">
        <f t="shared" si="27"/>
        <v>LIT_167</v>
      </c>
      <c r="AR739" s="17" t="s">
        <v>5537</v>
      </c>
      <c r="AS739" s="7" t="s">
        <v>5537</v>
      </c>
      <c r="AT739" s="6"/>
      <c r="AU739" s="7"/>
      <c r="AV739" s="3" t="s">
        <v>5537</v>
      </c>
      <c r="AW739" s="18" t="s">
        <v>5537</v>
      </c>
      <c r="AX739" s="18" t="s">
        <v>5537</v>
      </c>
      <c r="AY739" s="18" t="s">
        <v>5537</v>
      </c>
      <c r="AZ739" s="18" t="s">
        <v>5537</v>
      </c>
      <c r="BA739" s="18" t="s">
        <v>5537</v>
      </c>
      <c r="BB739" s="18" t="s">
        <v>5537</v>
      </c>
      <c r="BC739" s="18" t="s">
        <v>5537</v>
      </c>
      <c r="BD739" s="18" t="s">
        <v>5537</v>
      </c>
      <c r="BE739" s="18" t="s">
        <v>5537</v>
      </c>
      <c r="BF739" s="18" t="s">
        <v>5537</v>
      </c>
      <c r="BG739" s="18" t="s">
        <v>5537</v>
      </c>
      <c r="BH739" s="18" t="s">
        <v>5537</v>
      </c>
      <c r="BI739" s="9" t="s">
        <v>5537</v>
      </c>
      <c r="BJ739" s="14"/>
      <c r="BK739" s="14" t="s">
        <v>5537</v>
      </c>
      <c r="BL739" s="14" t="str">
        <f>_xlfn.XLOOKUP(B739,'[4]cell downs 18042026 17h'!$B:$B,'[4]cell downs 18042026 17h'!$B:$B,"")</f>
        <v/>
      </c>
      <c r="BM739" s="14" t="str">
        <f>_xlfn.XLOOKUP(B739,'[5]Cells Huawei 19042026 15h'!$B:$B,'[5]Cells Huawei 19042026 15h'!$B:$B,"")</f>
        <v/>
      </c>
      <c r="BN739" s="9" t="str">
        <f>_xlfn.XLOOKUP(B739,'[6]cells down 19042026 9H40'!$B:$B,'[6]cells down 19042026 9H40'!$B:$B,"")</f>
        <v/>
      </c>
      <c r="BO739" s="9" t="s">
        <v>398</v>
      </c>
      <c r="BP739" s="9" t="s">
        <v>12</v>
      </c>
      <c r="BQ739" s="115"/>
    </row>
    <row r="740" spans="1:69" s="9" customFormat="1" x14ac:dyDescent="0.3">
      <c r="A740" s="3" t="s">
        <v>3273</v>
      </c>
      <c r="B740" s="25" t="s">
        <v>3274</v>
      </c>
      <c r="C740" s="3" t="str">
        <f>_xlfn.XLOOKUP(B740,'[1]daily break down'!$D:$D,'[1]daily break down'!$E:$E,"")</f>
        <v>Yaounde</v>
      </c>
      <c r="D740" s="3" t="s">
        <v>357</v>
      </c>
      <c r="E740" s="3" t="s">
        <v>154</v>
      </c>
      <c r="F740" s="3" t="s">
        <v>37</v>
      </c>
      <c r="G740" s="3" t="s">
        <v>115</v>
      </c>
      <c r="H740" s="34" t="str">
        <f>_xlfn.XLOOKUP(B740,[2]CALCULATION!$B:$B,[2]CALCULATION!$H:$H,"")</f>
        <v>ZTE</v>
      </c>
      <c r="I740" s="28">
        <v>0.33702947496383051</v>
      </c>
      <c r="J740" s="28">
        <v>0.67279265936712584</v>
      </c>
      <c r="K740" s="28">
        <v>2.448203365550619</v>
      </c>
      <c r="L740" s="28">
        <v>0</v>
      </c>
      <c r="M740" s="28">
        <v>0.31493181292857692</v>
      </c>
      <c r="N740" s="28">
        <v>1.1378779966498713E-2</v>
      </c>
      <c r="O740" s="28">
        <v>0</v>
      </c>
      <c r="P740" s="28">
        <v>0.33963339639817031</v>
      </c>
      <c r="Q740" s="28">
        <v>1.0196670975621587</v>
      </c>
      <c r="R740" s="28">
        <v>0.29968282096720372</v>
      </c>
      <c r="S740" s="94">
        <v>1.2163701763247183</v>
      </c>
      <c r="T740" s="94">
        <f>_xlfn.XLOOKUP(B740,'[3]Nur des jours'!$B:$B,'[3]Nur des jours'!$U:$U,"")</f>
        <v>0</v>
      </c>
      <c r="U740" s="94">
        <v>0.5088526194736227</v>
      </c>
      <c r="V740" s="94">
        <v>0.48106556745511947</v>
      </c>
      <c r="W740" s="94">
        <v>0</v>
      </c>
      <c r="X740" s="94">
        <v>0.44323736634392336</v>
      </c>
      <c r="Y740" s="94">
        <v>0</v>
      </c>
      <c r="Z740" s="94">
        <v>0.60291482251956907</v>
      </c>
      <c r="AA740" s="94">
        <v>0</v>
      </c>
      <c r="AB740" s="94">
        <v>0</v>
      </c>
      <c r="AC740" s="94">
        <f>_xlfn.XLOOKUP(B740,'[3]Nur des jours'!$B:$B,'[3]Nur des jours'!$N:$N,"")</f>
        <v>0</v>
      </c>
      <c r="AD740" s="94">
        <v>0</v>
      </c>
      <c r="AE740" s="94">
        <v>0</v>
      </c>
      <c r="AF740" s="94">
        <v>0</v>
      </c>
      <c r="AG740" s="94">
        <v>0</v>
      </c>
      <c r="AH740" s="94">
        <v>0</v>
      </c>
      <c r="AI740" s="49" t="s">
        <v>5559</v>
      </c>
      <c r="AJ740" s="49"/>
      <c r="AK740" s="48" t="str" cm="1">
        <f t="array" ref="AK740">IFERROR(_xlfn.IFS(
AM740="MPR ISSUE","PDH",
AM740="BSS Hardware Issue","BSS",
AM740="Sites strategiques, MLL, Pylone, etc.","ENVTECH",
AM740="AKTIVCO DEFAUT GE &amp; POWER Cabinet","AKTIVCO",
AM740="AKTIVCO Coupure ENEO &amp; Baisse de tension","AKTIVCO GRID ONLY",
AM740="Coupure ENEO &amp; Baisse de tension","IHS GRID ONLY",
AM740="Defaut GE &amp; POWER Cabinet","IHS",
AM740="Sharing","Partners",
AM740="Sites strategiques &amp; DataCenter","SST &amp; DC",
AM740="Exclu","Exclu",
AM740="SAT","SAT",
AM740="SPARE-ISSUE","SPARE-ISSUE",
AM740="Fiber CAmtel","TRANS_FO_CAMTEL",
AM740="Fiber AOF","Fiber AOF",
AM740="Projet OCM (HUAWEI)","TRAVAUX-HUAWEI",
AM740="Projet OCM (NOKIA)","TRAVAUX-NOKIA",
AM740="ACCESS-ISSUE","ACCESS-ISSUE",
AM740="Projet OCM (ZTE, NOKIA, autres projets)","TRAVAUX OCM",
AM740="No root CAuse","No root cause",
AM740="ODU HS","PDH",
AM740="IP &amp; VLAN","PDH",
AM740="Warehouse HUAWEI","SPARE-ISSUE",
AM740="SPARE-HS","SPARE-ISSUE",
AM740="Power Telco","BSS",AM740="no impacts","no impacts"
),"")</f>
        <v>no impacts</v>
      </c>
      <c r="AL740" s="48" t="str" cm="1">
        <f t="array" ref="AL740">IFERROR(_xlfn.IFS(
AM740="MPR ISSUE","TX ISSUE",
AM740="BSS Hardware Issue","RAN ISSUE",
AM740="Sites strategiques, MLL, Pylone, etc.","ENVTECH",
AM740="AKTIVCO DEFAUT GE &amp; POWER Cabinet","POWER ISSUE",
AM740="AKTIVCO Coupure ENEO &amp; Baisse de tension","POWER ISSUE",
AM740="Coupure ENEO &amp; Baisse de tension","POWER ISSUE",
AM740="Defaut GE &amp; POWER Cabinet","POWER ISSUE",
AM740="Sharing","POWER ISSUE",
AM740="Sites strategiques &amp; DataCenter","POWER ISSUE",
AM740="Exclu","Exclu",
AM740="SAT","TX ISSUE",
AM740="SPARE-ISSUE","SPARE-ISSUE",
AM740="Fiber CAmtel","TX ISSUE",
AM740="Fiber AOF","TX ISSUE",
AM740="Projet OCM (HUAWEI)","TRAVAUX-HUAWEI",
AM740="Projet OCM (NOKIA)","TRAVAUX -NOKIA",
AM740="ACCESS-ISSUE","ACCESS-ISSUE",
AM740="Projet OCM (ZTE, NOKIA, autres projets)","TRAVAUX OCM",
AM740="No root CAuse","No root cause",
AM740="ODU HS","TX ISSUE",
AM740="IP &amp; VLAN","TX ISSUE",
AM740="Warehouse HUAWEI","SPARE-ISSUE",
AM740="SPARE-HS","SPARE-ISSUE",
AM740="Power Telco","RAN ISSUE",AM740="no impacts","no impacts"
),"")</f>
        <v>no impacts</v>
      </c>
      <c r="AM740" s="67" t="s">
        <v>5605</v>
      </c>
      <c r="AN740" s="48" t="str" cm="1">
        <f t="array" ref="AN740">IFERROR(_xlfn.IFS(
AM740="MPR ISSUE","ACTIVE",
AM740="BSS Hardware Issue","ACTIVE",
AM740="Sites strategiques, MLL, Pylone, etc.","PASSIVE",
AM740="AKTIVCO DEFAUT GE &amp; POWER Cabinet","PASSIVE",
AM740="AKTIVCO Coupure ENEO &amp; Baisse de tension","PASSIVE",
AM740="Coupure ENEO &amp; Baisse de tension","PASSIVE",
AM740="Defaut GE &amp; POWER Cabinet","PASSIVE",
AM740="Sharing","PASSIVE",
AM740="Sites strategiques &amp; DataCenter","PASSIVE",
AM740="Exclu","Exclu",
AM740="SAT","ACTIVE",
AM740="SPARE-ISSUE","SPARE-ISSUE",
AM740="Fiber CAmtel","ACTIVE",
AM740="Fiber AOF","ACTIVE",
AM740="Projet OCM (HUAWEI)","PLANNED WORKS",
AM740="Projet OCM (NOKIA)","PLANNED WORKS",
AM740="ACCESS-ISSUE","ACCESS-ISSUE",
AM740="Projet OCM (ZTE, NOKIA, autres projets)","PLANNED WORKS",
AM740="No root CAuse","No root cause",
AM740="ODU HS","ACTIVE",
AM740="IP &amp; VLAN","ACTIVE",
AM740="Warehouse HUAWEI","SPARE-ISSUE",
AM740="SPARE-HS","SPARE-ISSUE",
AM740="Power Telco","ACTIVE", AM740="no impacts","no impacts"
),"")</f>
        <v>no impacts</v>
      </c>
      <c r="AO740" s="93" t="s">
        <v>5537</v>
      </c>
      <c r="AP740" s="101" t="str">
        <f t="shared" si="27"/>
        <v>CTR_973</v>
      </c>
      <c r="AR740" s="17" t="s">
        <v>5537</v>
      </c>
      <c r="AS740" s="7" t="s">
        <v>5537</v>
      </c>
      <c r="AT740" s="6"/>
      <c r="AU740" s="7"/>
      <c r="AV740" s="3" t="s">
        <v>5537</v>
      </c>
      <c r="AW740" s="18" t="s">
        <v>5537</v>
      </c>
      <c r="AX740" s="18" t="s">
        <v>5537</v>
      </c>
      <c r="AY740" s="18" t="s">
        <v>5537</v>
      </c>
      <c r="AZ740" s="18" t="s">
        <v>5537</v>
      </c>
      <c r="BA740" s="18" t="s">
        <v>5537</v>
      </c>
      <c r="BB740" s="18" t="s">
        <v>5537</v>
      </c>
      <c r="BC740" s="18" t="s">
        <v>5537</v>
      </c>
      <c r="BD740" s="18" t="s">
        <v>5537</v>
      </c>
      <c r="BE740" s="18" t="s">
        <v>5537</v>
      </c>
      <c r="BF740" s="18" t="s">
        <v>5537</v>
      </c>
      <c r="BG740" s="18" t="s">
        <v>5537</v>
      </c>
      <c r="BH740" s="18" t="s">
        <v>5537</v>
      </c>
      <c r="BI740" s="9" t="s">
        <v>5537</v>
      </c>
      <c r="BJ740" s="14"/>
      <c r="BK740" s="14" t="s">
        <v>5537</v>
      </c>
      <c r="BL740" s="14" t="str">
        <f>_xlfn.XLOOKUP(B740,'[4]cell downs 18042026 17h'!$B:$B,'[4]cell downs 18042026 17h'!$B:$B,"")</f>
        <v/>
      </c>
      <c r="BM740" s="14" t="str">
        <f>_xlfn.XLOOKUP(B740,'[5]Cells Huawei 19042026 15h'!$B:$B,'[5]Cells Huawei 19042026 15h'!$B:$B,"")</f>
        <v/>
      </c>
      <c r="BN740" s="9" t="str">
        <f>_xlfn.XLOOKUP(B740,'[6]cells down 19042026 9H40'!$B:$B,'[6]cells down 19042026 9H40'!$B:$B,"")</f>
        <v/>
      </c>
      <c r="BO740" s="9" t="s">
        <v>3274</v>
      </c>
      <c r="BP740" s="9" t="s">
        <v>12</v>
      </c>
      <c r="BQ740" s="115"/>
    </row>
    <row r="741" spans="1:69" s="9" customFormat="1" x14ac:dyDescent="0.3">
      <c r="A741" s="1" t="s">
        <v>765</v>
      </c>
      <c r="B741" s="1" t="s">
        <v>766</v>
      </c>
      <c r="C741" s="3" t="str">
        <f>_xlfn.XLOOKUP(B741,'[1]daily break down'!$D:$D,'[1]daily break down'!$E:$E,"")</f>
        <v>Yaounde</v>
      </c>
      <c r="D741" s="1" t="s">
        <v>11</v>
      </c>
      <c r="E741" s="1" t="s">
        <v>302</v>
      </c>
      <c r="F741" s="3" t="s">
        <v>37</v>
      </c>
      <c r="G741" s="1" t="s">
        <v>38</v>
      </c>
      <c r="H741" s="34" t="str">
        <f>_xlfn.XLOOKUP(B741,[2]CALCULATION!$B:$B,[2]CALCULATION!$H:$H,"")</f>
        <v>ZTE</v>
      </c>
      <c r="I741" s="28">
        <v>10.116751989681337</v>
      </c>
      <c r="J741" s="28">
        <v>43.920806545045707</v>
      </c>
      <c r="K741" s="28">
        <v>19.444783310932472</v>
      </c>
      <c r="L741" s="28">
        <v>0</v>
      </c>
      <c r="M741" s="28">
        <v>5.0327915749943637</v>
      </c>
      <c r="N741" s="28">
        <v>2.8530418082771849</v>
      </c>
      <c r="O741" s="28">
        <v>13.868556899607057</v>
      </c>
      <c r="P741" s="28">
        <v>13.868556899607057</v>
      </c>
      <c r="Q741" s="28">
        <v>13.868556899607057</v>
      </c>
      <c r="R741" s="28">
        <v>13.868556899607057</v>
      </c>
      <c r="S741" s="94">
        <v>43.29199518880926</v>
      </c>
      <c r="T741" s="94">
        <f>_xlfn.XLOOKUP(B741,'[3]Nur des jours'!$B:$B,'[3]Nur des jours'!$U:$U,"")</f>
        <v>13.868556899607057</v>
      </c>
      <c r="U741" s="94">
        <v>13.868556899607057</v>
      </c>
      <c r="V741" s="94">
        <v>13.868556899607057</v>
      </c>
      <c r="W741" s="94">
        <v>13.868556899607057</v>
      </c>
      <c r="X741" s="94">
        <v>13.868556899607057</v>
      </c>
      <c r="Y741" s="94">
        <v>34.420666718031704</v>
      </c>
      <c r="Z741" s="94">
        <v>0.19504441647904239</v>
      </c>
      <c r="AA741" s="94">
        <v>0</v>
      </c>
      <c r="AB741" s="94">
        <v>0</v>
      </c>
      <c r="AC741" s="94">
        <f>_xlfn.XLOOKUP(B741,'[3]Nur des jours'!$B:$B,'[3]Nur des jours'!$N:$N,"")</f>
        <v>0</v>
      </c>
      <c r="AD741" s="94">
        <v>0</v>
      </c>
      <c r="AE741" s="94">
        <v>0</v>
      </c>
      <c r="AF741" s="94">
        <v>0</v>
      </c>
      <c r="AG741" s="94">
        <v>0</v>
      </c>
      <c r="AH741" s="94">
        <v>0</v>
      </c>
      <c r="AI741" s="49" t="s">
        <v>5559</v>
      </c>
      <c r="AJ741" s="49"/>
      <c r="AK741" s="48" t="str" cm="1">
        <f t="array" ref="AK741">IFERROR(_xlfn.IFS(
AM741="MPR ISSUE","PDH",
AM741="BSS Hardware Issue","BSS",
AM741="Sites strategiques, MLL, Pylone, etc.","ENVTECH",
AM741="AKTIVCO DEFAUT GE &amp; POWER Cabinet","AKTIVCO",
AM741="AKTIVCO Coupure ENEO &amp; Baisse de tension","AKTIVCO GRID ONLY",
AM741="Coupure ENEO &amp; Baisse de tension","IHS GRID ONLY",
AM741="Defaut GE &amp; POWER Cabinet","IHS",
AM741="Sharing","Partners",
AM741="Sites strategiques &amp; DataCenter","SST &amp; DC",
AM741="Exclu","Exclu",
AM741="SAT","SAT",
AM741="SPARE-ISSUE","SPARE-ISSUE",
AM741="Fiber CAmtel","TRANS_FO_CAMTEL",
AM741="Fiber AOF","Fiber AOF",
AM741="Projet OCM (HUAWEI)","TRAVAUX-HUAWEI",
AM741="Projet OCM (NOKIA)","TRAVAUX-NOKIA",
AM741="ACCESS-ISSUE","ACCESS-ISSUE",
AM741="Projet OCM (ZTE, NOKIA, autres projets)","TRAVAUX OCM",
AM741="No root CAuse","No root cause",
AM741="ODU HS","PDH",
AM741="IP &amp; VLAN","PDH",
AM741="Warehouse HUAWEI","SPARE-ISSUE",
AM741="SPARE-HS","SPARE-ISSUE",
AM741="Power Telco","BSS",AM741="no impacts","no impacts"
),"")</f>
        <v>no impacts</v>
      </c>
      <c r="AL741" s="48" t="str" cm="1">
        <f t="array" ref="AL741">IFERROR(_xlfn.IFS(
AM741="MPR ISSUE","TX ISSUE",
AM741="BSS Hardware Issue","RAN ISSUE",
AM741="Sites strategiques, MLL, Pylone, etc.","ENVTECH",
AM741="AKTIVCO DEFAUT GE &amp; POWER Cabinet","POWER ISSUE",
AM741="AKTIVCO Coupure ENEO &amp; Baisse de tension","POWER ISSUE",
AM741="Coupure ENEO &amp; Baisse de tension","POWER ISSUE",
AM741="Defaut GE &amp; POWER Cabinet","POWER ISSUE",
AM741="Sharing","POWER ISSUE",
AM741="Sites strategiques &amp; DataCenter","POWER ISSUE",
AM741="Exclu","Exclu",
AM741="SAT","TX ISSUE",
AM741="SPARE-ISSUE","SPARE-ISSUE",
AM741="Fiber CAmtel","TX ISSUE",
AM741="Fiber AOF","TX ISSUE",
AM741="Projet OCM (HUAWEI)","TRAVAUX-HUAWEI",
AM741="Projet OCM (NOKIA)","TRAVAUX -NOKIA",
AM741="ACCESS-ISSUE","ACCESS-ISSUE",
AM741="Projet OCM (ZTE, NOKIA, autres projets)","TRAVAUX OCM",
AM741="No root CAuse","No root cause",
AM741="ODU HS","TX ISSUE",
AM741="IP &amp; VLAN","TX ISSUE",
AM741="Warehouse HUAWEI","SPARE-ISSUE",
AM741="SPARE-HS","SPARE-ISSUE",
AM741="Power Telco","RAN ISSUE",AM741="no impacts","no impacts"
),"")</f>
        <v>no impacts</v>
      </c>
      <c r="AM741" s="67" t="s">
        <v>5605</v>
      </c>
      <c r="AN741" s="48" t="str" cm="1">
        <f t="array" ref="AN741">IFERROR(_xlfn.IFS(
AM741="MPR ISSUE","ACTIVE",
AM741="BSS Hardware Issue","ACTIVE",
AM741="Sites strategiques, MLL, Pylone, etc.","PASSIVE",
AM741="AKTIVCO DEFAUT GE &amp; POWER Cabinet","PASSIVE",
AM741="AKTIVCO Coupure ENEO &amp; Baisse de tension","PASSIVE",
AM741="Coupure ENEO &amp; Baisse de tension","PASSIVE",
AM741="Defaut GE &amp; POWER Cabinet","PASSIVE",
AM741="Sharing","PASSIVE",
AM741="Sites strategiques &amp; DataCenter","PASSIVE",
AM741="Exclu","Exclu",
AM741="SAT","ACTIVE",
AM741="SPARE-ISSUE","SPARE-ISSUE",
AM741="Fiber CAmtel","ACTIVE",
AM741="Fiber AOF","ACTIVE",
AM741="Projet OCM (HUAWEI)","PLANNED WORKS",
AM741="Projet OCM (NOKIA)","PLANNED WORKS",
AM741="ACCESS-ISSUE","ACCESS-ISSUE",
AM741="Projet OCM (ZTE, NOKIA, autres projets)","PLANNED WORKS",
AM741="No root CAuse","No root cause",
AM741="ODU HS","ACTIVE",
AM741="IP &amp; VLAN","ACTIVE",
AM741="Warehouse HUAWEI","SPARE-ISSUE",
AM741="SPARE-HS","SPARE-ISSUE",
AM741="Power Telco","ACTIVE", AM741="no impacts","no impacts"
),"")</f>
        <v>no impacts</v>
      </c>
      <c r="AO741" s="93" t="s">
        <v>5537</v>
      </c>
      <c r="AP741" s="101" t="str">
        <f t="shared" si="27"/>
        <v>CTR_321</v>
      </c>
      <c r="AR741" s="17" t="s">
        <v>5537</v>
      </c>
      <c r="AS741" s="7" t="s">
        <v>5537</v>
      </c>
      <c r="AT741" s="6"/>
      <c r="AU741" s="7"/>
      <c r="AV741" s="3" t="s">
        <v>5537</v>
      </c>
      <c r="AW741" s="18" t="s">
        <v>5537</v>
      </c>
      <c r="AX741" s="18" t="s">
        <v>5537</v>
      </c>
      <c r="AY741" s="18" t="s">
        <v>5537</v>
      </c>
      <c r="AZ741" s="18" t="s">
        <v>5537</v>
      </c>
      <c r="BA741" s="18" t="s">
        <v>5537</v>
      </c>
      <c r="BB741" s="18" t="s">
        <v>5537</v>
      </c>
      <c r="BC741" s="18" t="s">
        <v>5537</v>
      </c>
      <c r="BD741" s="18" t="s">
        <v>5537</v>
      </c>
      <c r="BE741" s="18" t="s">
        <v>5537</v>
      </c>
      <c r="BF741" s="18" t="s">
        <v>5537</v>
      </c>
      <c r="BG741" s="18" t="s">
        <v>5537</v>
      </c>
      <c r="BH741" s="18" t="s">
        <v>5537</v>
      </c>
      <c r="BI741" s="9" t="s">
        <v>5537</v>
      </c>
      <c r="BJ741" s="14"/>
      <c r="BK741" s="14" t="s">
        <v>5537</v>
      </c>
      <c r="BL741" s="14" t="str">
        <f>_xlfn.XLOOKUP(B741,'[4]cell downs 18042026 17h'!$B:$B,'[4]cell downs 18042026 17h'!$B:$B,"")</f>
        <v/>
      </c>
      <c r="BM741" s="14" t="str">
        <f>_xlfn.XLOOKUP(B741,'[5]Cells Huawei 19042026 15h'!$B:$B,'[5]Cells Huawei 19042026 15h'!$B:$B,"")</f>
        <v/>
      </c>
      <c r="BN741" s="9" t="str">
        <f>_xlfn.XLOOKUP(B741,'[6]cells down 19042026 9H40'!$B:$B,'[6]cells down 19042026 9H40'!$B:$B,"")</f>
        <v>CTR_321</v>
      </c>
      <c r="BO741" s="9" t="s">
        <v>766</v>
      </c>
      <c r="BP741" s="9" t="s">
        <v>302</v>
      </c>
      <c r="BQ741" s="115"/>
    </row>
    <row r="742" spans="1:69" s="9" customFormat="1" x14ac:dyDescent="0.3">
      <c r="A742" s="1" t="s">
        <v>2273</v>
      </c>
      <c r="B742" s="8" t="s">
        <v>2274</v>
      </c>
      <c r="C742" s="3" t="str">
        <f>_xlfn.XLOOKUP(B742,'[1]daily break down'!$D:$D,'[1]daily break down'!$E:$E,"")</f>
        <v>NORD-OUEST</v>
      </c>
      <c r="D742" s="1" t="s">
        <v>11</v>
      </c>
      <c r="E742" s="1" t="s">
        <v>12</v>
      </c>
      <c r="F742" s="3" t="s">
        <v>51</v>
      </c>
      <c r="G742" s="1" t="s">
        <v>52</v>
      </c>
      <c r="H742" s="32" t="str">
        <f>_xlfn.XLOOKUP(B742,[2]CALCULATION!$B:$B,[2]CALCULATION!$H:$H,"")</f>
        <v>Huawei</v>
      </c>
      <c r="I742" s="28">
        <v>0</v>
      </c>
      <c r="J742" s="28">
        <v>0</v>
      </c>
      <c r="K742" s="28">
        <v>0</v>
      </c>
      <c r="L742" s="28">
        <v>0</v>
      </c>
      <c r="M742" s="28">
        <v>0</v>
      </c>
      <c r="N742" s="28">
        <v>0</v>
      </c>
      <c r="O742" s="28">
        <v>0</v>
      </c>
      <c r="P742" s="28">
        <v>0</v>
      </c>
      <c r="Q742" s="28">
        <v>0</v>
      </c>
      <c r="R742" s="28">
        <v>0.19570431437678526</v>
      </c>
      <c r="S742" s="94">
        <v>0</v>
      </c>
      <c r="T742" s="94">
        <f>_xlfn.XLOOKUP(B742,'[3]Nur des jours'!$B:$B,'[3]Nur des jours'!$U:$U,"")</f>
        <v>0</v>
      </c>
      <c r="U742" s="94">
        <v>0</v>
      </c>
      <c r="V742" s="94">
        <v>2.6744770041634212</v>
      </c>
      <c r="W742" s="94">
        <v>0</v>
      </c>
      <c r="X742" s="94">
        <v>0</v>
      </c>
      <c r="Y742" s="94">
        <v>0</v>
      </c>
      <c r="Z742" s="94">
        <v>0.25999977171099753</v>
      </c>
      <c r="AA742" s="94">
        <v>0</v>
      </c>
      <c r="AB742" s="94">
        <v>0</v>
      </c>
      <c r="AC742" s="94">
        <f>_xlfn.XLOOKUP(B742,'[3]Nur des jours'!$B:$B,'[3]Nur des jours'!$N:$N,"")</f>
        <v>0</v>
      </c>
      <c r="AD742" s="94">
        <v>0</v>
      </c>
      <c r="AE742" s="94">
        <v>0</v>
      </c>
      <c r="AF742" s="94">
        <v>0</v>
      </c>
      <c r="AG742" s="94">
        <v>0</v>
      </c>
      <c r="AH742" s="94">
        <v>0</v>
      </c>
      <c r="AI742" s="49" t="s">
        <v>5559</v>
      </c>
      <c r="AJ742" s="49"/>
      <c r="AK742" s="48" t="str" cm="1">
        <f t="array" ref="AK742">IFERROR(_xlfn.IFS(
AM742="MPR ISSUE","PDH",
AM742="BSS Hardware Issue","BSS",
AM742="Sites strategiques, MLL, Pylone, etc.","ENVTECH",
AM742="AKTIVCO DEFAUT GE &amp; POWER Cabinet","AKTIVCO",
AM742="AKTIVCO Coupure ENEO &amp; Baisse de tension","AKTIVCO GRID ONLY",
AM742="Coupure ENEO &amp; Baisse de tension","IHS GRID ONLY",
AM742="Defaut GE &amp; POWER Cabinet","IHS",
AM742="Sharing","Partners",
AM742="Sites strategiques &amp; DataCenter","SST &amp; DC",
AM742="Exclu","Exclu",
AM742="SAT","SAT",
AM742="SPARE-ISSUE","SPARE-ISSUE",
AM742="Fiber CAmtel","TRANS_FO_CAMTEL",
AM742="Fiber AOF","Fiber AOF",
AM742="Projet OCM (HUAWEI)","TRAVAUX-HUAWEI",
AM742="Projet OCM (NOKIA)","TRAVAUX-NOKIA",
AM742="ACCESS-ISSUE","ACCESS-ISSUE",
AM742="Projet OCM (ZTE, NOKIA, autres projets)","TRAVAUX OCM",
AM742="No root CAuse","No root cause",
AM742="ODU HS","PDH",
AM742="IP &amp; VLAN","PDH",
AM742="Warehouse HUAWEI","SPARE-ISSUE",
AM742="SPARE-HS","SPARE-ISSUE",
AM742="Power Telco","BSS",AM742="no impacts","no impacts"
),"")</f>
        <v>no impacts</v>
      </c>
      <c r="AL742" s="48" t="str" cm="1">
        <f t="array" ref="AL742">IFERROR(_xlfn.IFS(
AM742="MPR ISSUE","TX ISSUE",
AM742="BSS Hardware Issue","RAN ISSUE",
AM742="Sites strategiques, MLL, Pylone, etc.","ENVTECH",
AM742="AKTIVCO DEFAUT GE &amp; POWER Cabinet","POWER ISSUE",
AM742="AKTIVCO Coupure ENEO &amp; Baisse de tension","POWER ISSUE",
AM742="Coupure ENEO &amp; Baisse de tension","POWER ISSUE",
AM742="Defaut GE &amp; POWER Cabinet","POWER ISSUE",
AM742="Sharing","POWER ISSUE",
AM742="Sites strategiques &amp; DataCenter","POWER ISSUE",
AM742="Exclu","Exclu",
AM742="SAT","TX ISSUE",
AM742="SPARE-ISSUE","SPARE-ISSUE",
AM742="Fiber CAmtel","TX ISSUE",
AM742="Fiber AOF","TX ISSUE",
AM742="Projet OCM (HUAWEI)","TRAVAUX-HUAWEI",
AM742="Projet OCM (NOKIA)","TRAVAUX -NOKIA",
AM742="ACCESS-ISSUE","ACCESS-ISSUE",
AM742="Projet OCM (ZTE, NOKIA, autres projets)","TRAVAUX OCM",
AM742="No root CAuse","No root cause",
AM742="ODU HS","TX ISSUE",
AM742="IP &amp; VLAN","TX ISSUE",
AM742="Warehouse HUAWEI","SPARE-ISSUE",
AM742="SPARE-HS","SPARE-ISSUE",
AM742="Power Telco","RAN ISSUE",AM742="no impacts","no impacts"
),"")</f>
        <v>no impacts</v>
      </c>
      <c r="AM742" s="67" t="s">
        <v>5605</v>
      </c>
      <c r="AN742" s="48" t="str" cm="1">
        <f t="array" ref="AN742">IFERROR(_xlfn.IFS(
AM742="MPR ISSUE","ACTIVE",
AM742="BSS Hardware Issue","ACTIVE",
AM742="Sites strategiques, MLL, Pylone, etc.","PASSIVE",
AM742="AKTIVCO DEFAUT GE &amp; POWER Cabinet","PASSIVE",
AM742="AKTIVCO Coupure ENEO &amp; Baisse de tension","PASSIVE",
AM742="Coupure ENEO &amp; Baisse de tension","PASSIVE",
AM742="Defaut GE &amp; POWER Cabinet","PASSIVE",
AM742="Sharing","PASSIVE",
AM742="Sites strategiques &amp; DataCenter","PASSIVE",
AM742="Exclu","Exclu",
AM742="SAT","ACTIVE",
AM742="SPARE-ISSUE","SPARE-ISSUE",
AM742="Fiber CAmtel","ACTIVE",
AM742="Fiber AOF","ACTIVE",
AM742="Projet OCM (HUAWEI)","PLANNED WORKS",
AM742="Projet OCM (NOKIA)","PLANNED WORKS",
AM742="ACCESS-ISSUE","ACCESS-ISSUE",
AM742="Projet OCM (ZTE, NOKIA, autres projets)","PLANNED WORKS",
AM742="No root CAuse","No root cause",
AM742="ODU HS","ACTIVE",
AM742="IP &amp; VLAN","ACTIVE",
AM742="Warehouse HUAWEI","SPARE-ISSUE",
AM742="SPARE-HS","SPARE-ISSUE",
AM742="Power Telco","ACTIVE", AM742="no impacts","no impacts"
),"")</f>
        <v>no impacts</v>
      </c>
      <c r="AO742" s="93" t="s">
        <v>5537</v>
      </c>
      <c r="AP742" s="101" t="str">
        <f t="shared" si="27"/>
        <v>NRO_118</v>
      </c>
      <c r="AR742" s="17" t="s">
        <v>5537</v>
      </c>
      <c r="AS742" s="7" t="s">
        <v>5537</v>
      </c>
      <c r="AT742" s="6"/>
      <c r="AU742" s="7"/>
      <c r="AV742" s="3" t="s">
        <v>5537</v>
      </c>
      <c r="AW742" s="18" t="s">
        <v>5537</v>
      </c>
      <c r="AX742" s="18" t="s">
        <v>5537</v>
      </c>
      <c r="AY742" s="18" t="s">
        <v>5537</v>
      </c>
      <c r="AZ742" s="18" t="s">
        <v>5537</v>
      </c>
      <c r="BA742" s="18" t="s">
        <v>5537</v>
      </c>
      <c r="BB742" s="18" t="s">
        <v>5537</v>
      </c>
      <c r="BC742" s="18" t="s">
        <v>5537</v>
      </c>
      <c r="BD742" s="18" t="s">
        <v>5537</v>
      </c>
      <c r="BE742" s="18" t="s">
        <v>5537</v>
      </c>
      <c r="BF742" s="18" t="s">
        <v>5537</v>
      </c>
      <c r="BG742" s="18" t="s">
        <v>5537</v>
      </c>
      <c r="BH742" s="18" t="s">
        <v>5537</v>
      </c>
      <c r="BI742" s="9" t="s">
        <v>5537</v>
      </c>
      <c r="BJ742" s="14"/>
      <c r="BK742" s="14" t="s">
        <v>5537</v>
      </c>
      <c r="BL742" s="14" t="str">
        <f>_xlfn.XLOOKUP(B742,'[4]cell downs 18042026 17h'!$B:$B,'[4]cell downs 18042026 17h'!$B:$B,"")</f>
        <v/>
      </c>
      <c r="BM742" s="14" t="str">
        <f>_xlfn.XLOOKUP(B742,'[5]Cells Huawei 19042026 15h'!$B:$B,'[5]Cells Huawei 19042026 15h'!$B:$B,"")</f>
        <v/>
      </c>
      <c r="BN742" s="9" t="str">
        <f>_xlfn.XLOOKUP(B742,'[6]cells down 19042026 9H40'!$B:$B,'[6]cells down 19042026 9H40'!$B:$B,"")</f>
        <v/>
      </c>
      <c r="BO742" s="9" t="s">
        <v>2274</v>
      </c>
      <c r="BP742" s="9" t="s">
        <v>318</v>
      </c>
      <c r="BQ742" s="115"/>
    </row>
    <row r="743" spans="1:69" s="9" customFormat="1" x14ac:dyDescent="0.3">
      <c r="A743" s="1" t="s">
        <v>1582</v>
      </c>
      <c r="B743" s="8" t="s">
        <v>1583</v>
      </c>
      <c r="C743" s="3" t="str">
        <f>_xlfn.XLOOKUP(B743,'[1]daily break down'!$D:$D,'[1]daily break down'!$E:$E,"")</f>
        <v>Yaounde</v>
      </c>
      <c r="D743" s="1" t="s">
        <v>21</v>
      </c>
      <c r="E743" s="1" t="s">
        <v>30</v>
      </c>
      <c r="F743" s="3" t="s">
        <v>37</v>
      </c>
      <c r="G743" s="1" t="s">
        <v>38</v>
      </c>
      <c r="H743" s="34" t="str">
        <f>_xlfn.XLOOKUP(B743,[2]CALCULATION!$B:$B,[2]CALCULATION!$H:$H,"")</f>
        <v>ZTE</v>
      </c>
      <c r="I743" s="28">
        <v>0</v>
      </c>
      <c r="J743" s="28">
        <v>0</v>
      </c>
      <c r="K743" s="28">
        <v>0.15489765518658405</v>
      </c>
      <c r="L743" s="28">
        <v>0</v>
      </c>
      <c r="M743" s="28">
        <v>5.4485450856511806</v>
      </c>
      <c r="N743" s="28">
        <v>18.446714493212689</v>
      </c>
      <c r="O743" s="28">
        <v>0</v>
      </c>
      <c r="P743" s="28">
        <v>0</v>
      </c>
      <c r="Q743" s="28">
        <v>0</v>
      </c>
      <c r="R743" s="28">
        <v>2.2454363601601302E-2</v>
      </c>
      <c r="S743" s="94">
        <v>2.7555196000376314E-2</v>
      </c>
      <c r="T743" s="94">
        <f>_xlfn.XLOOKUP(B743,'[3]Nur des jours'!$B:$B,'[3]Nur des jours'!$U:$U,"")</f>
        <v>0</v>
      </c>
      <c r="U743" s="94">
        <v>0</v>
      </c>
      <c r="V743" s="94">
        <v>0</v>
      </c>
      <c r="W743" s="94">
        <v>0</v>
      </c>
      <c r="X743" s="94">
        <v>0</v>
      </c>
      <c r="Y743" s="94">
        <v>3.4600051935748059E-3</v>
      </c>
      <c r="Z743" s="94">
        <v>0</v>
      </c>
      <c r="AA743" s="94">
        <v>0</v>
      </c>
      <c r="AB743" s="94">
        <v>0</v>
      </c>
      <c r="AC743" s="94">
        <f>_xlfn.XLOOKUP(B743,'[3]Nur des jours'!$B:$B,'[3]Nur des jours'!$N:$N,"")</f>
        <v>0</v>
      </c>
      <c r="AD743" s="94">
        <v>0</v>
      </c>
      <c r="AE743" s="94">
        <v>0</v>
      </c>
      <c r="AF743" s="94">
        <v>0</v>
      </c>
      <c r="AG743" s="94">
        <v>0</v>
      </c>
      <c r="AH743" s="94">
        <v>0</v>
      </c>
      <c r="AI743" s="49" t="s">
        <v>5559</v>
      </c>
      <c r="AJ743" s="49"/>
      <c r="AK743" s="48" t="str" cm="1">
        <f t="array" ref="AK743">IFERROR(_xlfn.IFS(
AM743="MPR ISSUE","PDH",
AM743="BSS Hardware Issue","BSS",
AM743="Sites strategiques, MLL, Pylone, etc.","ENVTECH",
AM743="AKTIVCO DEFAUT GE &amp; POWER Cabinet","AKTIVCO",
AM743="AKTIVCO Coupure ENEO &amp; Baisse de tension","AKTIVCO GRID ONLY",
AM743="Coupure ENEO &amp; Baisse de tension","IHS GRID ONLY",
AM743="Defaut GE &amp; POWER Cabinet","IHS",
AM743="Sharing","Partners",
AM743="Sites strategiques &amp; DataCenter","SST &amp; DC",
AM743="Exclu","Exclu",
AM743="SAT","SAT",
AM743="SPARE-ISSUE","SPARE-ISSUE",
AM743="Fiber CAmtel","TRANS_FO_CAMTEL",
AM743="Fiber AOF","Fiber AOF",
AM743="Projet OCM (HUAWEI)","TRAVAUX-HUAWEI",
AM743="Projet OCM (NOKIA)","TRAVAUX-NOKIA",
AM743="ACCESS-ISSUE","ACCESS-ISSUE",
AM743="Projet OCM (ZTE, NOKIA, autres projets)","TRAVAUX OCM",
AM743="No root CAuse","No root cause",
AM743="ODU HS","PDH",
AM743="IP &amp; VLAN","PDH",
AM743="Warehouse HUAWEI","SPARE-ISSUE",
AM743="SPARE-HS","SPARE-ISSUE",
AM743="Power Telco","BSS",AM743="no impacts","no impacts"
),"")</f>
        <v>no impacts</v>
      </c>
      <c r="AL743" s="48" t="str" cm="1">
        <f t="array" ref="AL743">IFERROR(_xlfn.IFS(
AM743="MPR ISSUE","TX ISSUE",
AM743="BSS Hardware Issue","RAN ISSUE",
AM743="Sites strategiques, MLL, Pylone, etc.","ENVTECH",
AM743="AKTIVCO DEFAUT GE &amp; POWER Cabinet","POWER ISSUE",
AM743="AKTIVCO Coupure ENEO &amp; Baisse de tension","POWER ISSUE",
AM743="Coupure ENEO &amp; Baisse de tension","POWER ISSUE",
AM743="Defaut GE &amp; POWER Cabinet","POWER ISSUE",
AM743="Sharing","POWER ISSUE",
AM743="Sites strategiques &amp; DataCenter","POWER ISSUE",
AM743="Exclu","Exclu",
AM743="SAT","TX ISSUE",
AM743="SPARE-ISSUE","SPARE-ISSUE",
AM743="Fiber CAmtel","TX ISSUE",
AM743="Fiber AOF","TX ISSUE",
AM743="Projet OCM (HUAWEI)","TRAVAUX-HUAWEI",
AM743="Projet OCM (NOKIA)","TRAVAUX -NOKIA",
AM743="ACCESS-ISSUE","ACCESS-ISSUE",
AM743="Projet OCM (ZTE, NOKIA, autres projets)","TRAVAUX OCM",
AM743="No root CAuse","No root cause",
AM743="ODU HS","TX ISSUE",
AM743="IP &amp; VLAN","TX ISSUE",
AM743="Warehouse HUAWEI","SPARE-ISSUE",
AM743="SPARE-HS","SPARE-ISSUE",
AM743="Power Telco","RAN ISSUE",AM743="no impacts","no impacts"
),"")</f>
        <v>no impacts</v>
      </c>
      <c r="AM743" s="67" t="s">
        <v>5605</v>
      </c>
      <c r="AN743" s="48" t="str" cm="1">
        <f t="array" ref="AN743">IFERROR(_xlfn.IFS(
AM743="MPR ISSUE","ACTIVE",
AM743="BSS Hardware Issue","ACTIVE",
AM743="Sites strategiques, MLL, Pylone, etc.","PASSIVE",
AM743="AKTIVCO DEFAUT GE &amp; POWER Cabinet","PASSIVE",
AM743="AKTIVCO Coupure ENEO &amp; Baisse de tension","PASSIVE",
AM743="Coupure ENEO &amp; Baisse de tension","PASSIVE",
AM743="Defaut GE &amp; POWER Cabinet","PASSIVE",
AM743="Sharing","PASSIVE",
AM743="Sites strategiques &amp; DataCenter","PASSIVE",
AM743="Exclu","Exclu",
AM743="SAT","ACTIVE",
AM743="SPARE-ISSUE","SPARE-ISSUE",
AM743="Fiber CAmtel","ACTIVE",
AM743="Fiber AOF","ACTIVE",
AM743="Projet OCM (HUAWEI)","PLANNED WORKS",
AM743="Projet OCM (NOKIA)","PLANNED WORKS",
AM743="ACCESS-ISSUE","ACCESS-ISSUE",
AM743="Projet OCM (ZTE, NOKIA, autres projets)","PLANNED WORKS",
AM743="No root CAuse","No root cause",
AM743="ODU HS","ACTIVE",
AM743="IP &amp; VLAN","ACTIVE",
AM743="Warehouse HUAWEI","SPARE-ISSUE",
AM743="SPARE-HS","SPARE-ISSUE",
AM743="Power Telco","ACTIVE", AM743="no impacts","no impacts"
),"")</f>
        <v>no impacts</v>
      </c>
      <c r="AO743" s="93" t="s">
        <v>5537</v>
      </c>
      <c r="AP743" s="101" t="str">
        <f t="shared" si="27"/>
        <v>CTR_721</v>
      </c>
      <c r="AR743" s="17" t="s">
        <v>5537</v>
      </c>
      <c r="AS743" s="7" t="s">
        <v>5537</v>
      </c>
      <c r="AT743" s="6"/>
      <c r="AU743" s="7"/>
      <c r="AV743" s="3" t="s">
        <v>5537</v>
      </c>
      <c r="AW743" s="18" t="s">
        <v>5537</v>
      </c>
      <c r="AX743" s="18" t="s">
        <v>5537</v>
      </c>
      <c r="AY743" s="18" t="s">
        <v>5537</v>
      </c>
      <c r="AZ743" s="18" t="s">
        <v>5537</v>
      </c>
      <c r="BA743" s="18" t="s">
        <v>5537</v>
      </c>
      <c r="BB743" s="18" t="s">
        <v>5537</v>
      </c>
      <c r="BC743" s="18" t="s">
        <v>5537</v>
      </c>
      <c r="BD743" s="18" t="s">
        <v>5537</v>
      </c>
      <c r="BE743" s="18" t="s">
        <v>5537</v>
      </c>
      <c r="BF743" s="18" t="s">
        <v>5537</v>
      </c>
      <c r="BG743" s="18" t="s">
        <v>5537</v>
      </c>
      <c r="BH743" s="18" t="s">
        <v>5537</v>
      </c>
      <c r="BI743" s="9" t="s">
        <v>5537</v>
      </c>
      <c r="BJ743" s="14"/>
      <c r="BK743" s="14" t="s">
        <v>5537</v>
      </c>
      <c r="BL743" s="14" t="str">
        <f>_xlfn.XLOOKUP(B743,'[4]cell downs 18042026 17h'!$B:$B,'[4]cell downs 18042026 17h'!$B:$B,"")</f>
        <v/>
      </c>
      <c r="BM743" s="14" t="str">
        <f>_xlfn.XLOOKUP(B743,'[5]Cells Huawei 19042026 15h'!$B:$B,'[5]Cells Huawei 19042026 15h'!$B:$B,"")</f>
        <v/>
      </c>
      <c r="BN743" s="9" t="str">
        <f>_xlfn.XLOOKUP(B743,'[6]cells down 19042026 9H40'!$B:$B,'[6]cells down 19042026 9H40'!$B:$B,"")</f>
        <v/>
      </c>
      <c r="BO743" s="9" t="s">
        <v>5537</v>
      </c>
      <c r="BP743" s="9" t="s">
        <v>5537</v>
      </c>
      <c r="BQ743" s="115"/>
    </row>
    <row r="744" spans="1:69" s="9" customFormat="1" x14ac:dyDescent="0.3">
      <c r="A744" s="1" t="s">
        <v>3665</v>
      </c>
      <c r="B744" s="8" t="s">
        <v>3666</v>
      </c>
      <c r="C744" s="3" t="str">
        <f>_xlfn.XLOOKUP(B744,'[1]daily break down'!$D:$D,'[1]daily break down'!$E:$E,"")</f>
        <v>Maroua</v>
      </c>
      <c r="D744" s="1" t="s">
        <v>11</v>
      </c>
      <c r="E744" s="1" t="s">
        <v>83</v>
      </c>
      <c r="F744" s="3" t="s">
        <v>55</v>
      </c>
      <c r="G744" s="1" t="s">
        <v>84</v>
      </c>
      <c r="H744" s="32" t="str">
        <f>_xlfn.XLOOKUP(B744,[2]CALCULATION!$B:$B,[2]CALCULATION!$H:$H,"")</f>
        <v>Huawei</v>
      </c>
      <c r="I744" s="28">
        <v>0</v>
      </c>
      <c r="J744" s="28">
        <v>0</v>
      </c>
      <c r="K744" s="28">
        <v>0</v>
      </c>
      <c r="L744" s="28">
        <v>0</v>
      </c>
      <c r="M744" s="28">
        <v>0</v>
      </c>
      <c r="N744" s="28">
        <v>0</v>
      </c>
      <c r="O744" s="28">
        <v>4.9046465372838757E-3</v>
      </c>
      <c r="P744" s="28">
        <v>0</v>
      </c>
      <c r="Q744" s="28">
        <v>0</v>
      </c>
      <c r="R744" s="28">
        <v>0</v>
      </c>
      <c r="S744" s="94">
        <v>0.69146598636543932</v>
      </c>
      <c r="T744" s="94">
        <f>_xlfn.XLOOKUP(B744,'[3]Nur des jours'!$B:$B,'[3]Nur des jours'!$U:$U,"")</f>
        <v>2.675261747609386E-4</v>
      </c>
      <c r="U744" s="94">
        <v>0</v>
      </c>
      <c r="V744" s="94">
        <v>0</v>
      </c>
      <c r="W744" s="94">
        <v>2.675261747609386E-4</v>
      </c>
      <c r="X744" s="94">
        <v>0</v>
      </c>
      <c r="Y744" s="94">
        <v>0</v>
      </c>
      <c r="Z744" s="94">
        <v>0.32381368193064014</v>
      </c>
      <c r="AA744" s="94">
        <v>0.13028524710857711</v>
      </c>
      <c r="AB744" s="94">
        <v>0</v>
      </c>
      <c r="AC744" s="94">
        <f>_xlfn.XLOOKUP(B744,'[3]Nur des jours'!$B:$B,'[3]Nur des jours'!$N:$N,"")</f>
        <v>0</v>
      </c>
      <c r="AD744" s="94">
        <v>0</v>
      </c>
      <c r="AE744" s="94">
        <v>0</v>
      </c>
      <c r="AF744" s="94">
        <v>0</v>
      </c>
      <c r="AG744" s="94">
        <v>0</v>
      </c>
      <c r="AH744" s="94">
        <v>0</v>
      </c>
      <c r="AI744" s="49" t="s">
        <v>5559</v>
      </c>
      <c r="AJ744" s="49"/>
      <c r="AK744" s="48" t="str" cm="1">
        <f t="array" ref="AK744">IFERROR(_xlfn.IFS(
AM744="MPR ISSUE","PDH",
AM744="BSS Hardware Issue","BSS",
AM744="Sites strategiques, MLL, Pylone, etc.","ENVTECH",
AM744="AKTIVCO DEFAUT GE &amp; POWER Cabinet","AKTIVCO",
AM744="AKTIVCO Coupure ENEO &amp; Baisse de tension","AKTIVCO GRID ONLY",
AM744="Coupure ENEO &amp; Baisse de tension","IHS GRID ONLY",
AM744="Defaut GE &amp; POWER Cabinet","IHS",
AM744="Sharing","Partners",
AM744="Sites strategiques &amp; DataCenter","SST &amp; DC",
AM744="Exclu","Exclu",
AM744="SAT","SAT",
AM744="SPARE-ISSUE","SPARE-ISSUE",
AM744="Fiber CAmtel","TRANS_FO_CAMTEL",
AM744="Fiber AOF","Fiber AOF",
AM744="Projet OCM (HUAWEI)","TRAVAUX-HUAWEI",
AM744="Projet OCM (NOKIA)","TRAVAUX-NOKIA",
AM744="ACCESS-ISSUE","ACCESS-ISSUE",
AM744="Projet OCM (ZTE, NOKIA, autres projets)","TRAVAUX OCM",
AM744="No root CAuse","No root cause",
AM744="ODU HS","PDH",
AM744="IP &amp; VLAN","PDH",
AM744="Warehouse HUAWEI","SPARE-ISSUE",
AM744="SPARE-HS","SPARE-ISSUE",
AM744="Power Telco","BSS",AM744="no impacts","no impacts"
),"")</f>
        <v>no impacts</v>
      </c>
      <c r="AL744" s="48" t="str" cm="1">
        <f t="array" ref="AL744">IFERROR(_xlfn.IFS(
AM744="MPR ISSUE","TX ISSUE",
AM744="BSS Hardware Issue","RAN ISSUE",
AM744="Sites strategiques, MLL, Pylone, etc.","ENVTECH",
AM744="AKTIVCO DEFAUT GE &amp; POWER Cabinet","POWER ISSUE",
AM744="AKTIVCO Coupure ENEO &amp; Baisse de tension","POWER ISSUE",
AM744="Coupure ENEO &amp; Baisse de tension","POWER ISSUE",
AM744="Defaut GE &amp; POWER Cabinet","POWER ISSUE",
AM744="Sharing","POWER ISSUE",
AM744="Sites strategiques &amp; DataCenter","POWER ISSUE",
AM744="Exclu","Exclu",
AM744="SAT","TX ISSUE",
AM744="SPARE-ISSUE","SPARE-ISSUE",
AM744="Fiber CAmtel","TX ISSUE",
AM744="Fiber AOF","TX ISSUE",
AM744="Projet OCM (HUAWEI)","TRAVAUX-HUAWEI",
AM744="Projet OCM (NOKIA)","TRAVAUX -NOKIA",
AM744="ACCESS-ISSUE","ACCESS-ISSUE",
AM744="Projet OCM (ZTE, NOKIA, autres projets)","TRAVAUX OCM",
AM744="No root CAuse","No root cause",
AM744="ODU HS","TX ISSUE",
AM744="IP &amp; VLAN","TX ISSUE",
AM744="Warehouse HUAWEI","SPARE-ISSUE",
AM744="SPARE-HS","SPARE-ISSUE",
AM744="Power Telco","RAN ISSUE",AM744="no impacts","no impacts"
),"")</f>
        <v>no impacts</v>
      </c>
      <c r="AM744" s="67" t="s">
        <v>5605</v>
      </c>
      <c r="AN744" s="48" t="str" cm="1">
        <f t="array" ref="AN744">IFERROR(_xlfn.IFS(
AM744="MPR ISSUE","ACTIVE",
AM744="BSS Hardware Issue","ACTIVE",
AM744="Sites strategiques, MLL, Pylone, etc.","PASSIVE",
AM744="AKTIVCO DEFAUT GE &amp; POWER Cabinet","PASSIVE",
AM744="AKTIVCO Coupure ENEO &amp; Baisse de tension","PASSIVE",
AM744="Coupure ENEO &amp; Baisse de tension","PASSIVE",
AM744="Defaut GE &amp; POWER Cabinet","PASSIVE",
AM744="Sharing","PASSIVE",
AM744="Sites strategiques &amp; DataCenter","PASSIVE",
AM744="Exclu","Exclu",
AM744="SAT","ACTIVE",
AM744="SPARE-ISSUE","SPARE-ISSUE",
AM744="Fiber CAmtel","ACTIVE",
AM744="Fiber AOF","ACTIVE",
AM744="Projet OCM (HUAWEI)","PLANNED WORKS",
AM744="Projet OCM (NOKIA)","PLANNED WORKS",
AM744="ACCESS-ISSUE","ACCESS-ISSUE",
AM744="Projet OCM (ZTE, NOKIA, autres projets)","PLANNED WORKS",
AM744="No root CAuse","No root cause",
AM744="ODU HS","ACTIVE",
AM744="IP &amp; VLAN","ACTIVE",
AM744="Warehouse HUAWEI","SPARE-ISSUE",
AM744="SPARE-HS","SPARE-ISSUE",
AM744="Power Telco","ACTIVE", AM744="no impacts","no impacts"
),"")</f>
        <v>no impacts</v>
      </c>
      <c r="AO744" s="93" t="s">
        <v>5537</v>
      </c>
      <c r="AP744" s="101" t="str">
        <f t="shared" si="27"/>
        <v>EXN_091</v>
      </c>
      <c r="AR744" s="17" t="s">
        <v>5537</v>
      </c>
      <c r="AS744" s="7" t="s">
        <v>5537</v>
      </c>
      <c r="AT744" s="6"/>
      <c r="AU744" s="7"/>
      <c r="AV744" s="3" t="s">
        <v>5537</v>
      </c>
      <c r="AW744" s="18" t="s">
        <v>5537</v>
      </c>
      <c r="AX744" s="18" t="s">
        <v>5537</v>
      </c>
      <c r="AY744" s="18" t="s">
        <v>5537</v>
      </c>
      <c r="AZ744" s="18" t="s">
        <v>5537</v>
      </c>
      <c r="BA744" s="18" t="s">
        <v>5537</v>
      </c>
      <c r="BB744" s="18" t="s">
        <v>5537</v>
      </c>
      <c r="BC744" s="18" t="s">
        <v>5537</v>
      </c>
      <c r="BD744" s="18" t="s">
        <v>5537</v>
      </c>
      <c r="BE744" s="18" t="s">
        <v>5537</v>
      </c>
      <c r="BF744" s="18" t="s">
        <v>5537</v>
      </c>
      <c r="BG744" s="18" t="s">
        <v>5537</v>
      </c>
      <c r="BH744" s="18" t="s">
        <v>5537</v>
      </c>
      <c r="BI744" s="9" t="s">
        <v>5537</v>
      </c>
      <c r="BJ744" s="14"/>
      <c r="BK744" s="14" t="s">
        <v>5537</v>
      </c>
      <c r="BL744" s="14" t="str">
        <f>_xlfn.XLOOKUP(B744,'[4]cell downs 18042026 17h'!$B:$B,'[4]cell downs 18042026 17h'!$B:$B,"")</f>
        <v/>
      </c>
      <c r="BM744" s="14" t="str">
        <f>_xlfn.XLOOKUP(B744,'[5]Cells Huawei 19042026 15h'!$B:$B,'[5]Cells Huawei 19042026 15h'!$B:$B,"")</f>
        <v/>
      </c>
      <c r="BN744" s="9" t="str">
        <f>_xlfn.XLOOKUP(B744,'[6]cells down 19042026 9H40'!$B:$B,'[6]cells down 19042026 9H40'!$B:$B,"")</f>
        <v/>
      </c>
      <c r="BO744" s="9" t="s">
        <v>3666</v>
      </c>
      <c r="BP744" s="9" t="s">
        <v>12</v>
      </c>
      <c r="BQ744" s="115"/>
    </row>
    <row r="745" spans="1:69" s="9" customFormat="1" x14ac:dyDescent="0.3">
      <c r="A745" s="1" t="s">
        <v>2838</v>
      </c>
      <c r="B745" s="1" t="s">
        <v>2839</v>
      </c>
      <c r="C745" s="3" t="str">
        <f>_xlfn.XLOOKUP(B745,'[1]daily break down'!$D:$D,'[1]daily break down'!$E:$E,"")</f>
        <v>Douala</v>
      </c>
      <c r="D745" s="1" t="s">
        <v>11</v>
      </c>
      <c r="E745" s="1" t="s">
        <v>12</v>
      </c>
      <c r="F745" s="3" t="s">
        <v>31</v>
      </c>
      <c r="G745" s="1" t="s">
        <v>32</v>
      </c>
      <c r="H745" s="34" t="str">
        <f>_xlfn.XLOOKUP(B745,[2]CALCULATION!$B:$B,[2]CALCULATION!$H:$H,"")</f>
        <v>ZTE</v>
      </c>
      <c r="I745" s="28">
        <v>22.520781433255426</v>
      </c>
      <c r="J745" s="28">
        <v>32.238437875428403</v>
      </c>
      <c r="K745" s="28">
        <v>0</v>
      </c>
      <c r="L745" s="28">
        <v>3.6401394845805034E-2</v>
      </c>
      <c r="M745" s="28">
        <v>0</v>
      </c>
      <c r="N745" s="28">
        <v>0</v>
      </c>
      <c r="O745" s="28">
        <v>3.6597580707296649E-2</v>
      </c>
      <c r="P745" s="28">
        <v>0</v>
      </c>
      <c r="Q745" s="28">
        <v>0</v>
      </c>
      <c r="R745" s="28">
        <v>0</v>
      </c>
      <c r="S745" s="94">
        <v>0.33490710064406037</v>
      </c>
      <c r="T745" s="94">
        <f>_xlfn.XLOOKUP(B745,'[3]Nur des jours'!$B:$B,'[3]Nur des jours'!$U:$U,"")</f>
        <v>0</v>
      </c>
      <c r="U745" s="94">
        <v>0</v>
      </c>
      <c r="V745" s="94">
        <v>0</v>
      </c>
      <c r="W745" s="94">
        <v>0</v>
      </c>
      <c r="X745" s="94">
        <v>0</v>
      </c>
      <c r="Y745" s="94">
        <v>0</v>
      </c>
      <c r="Z745" s="94">
        <v>0</v>
      </c>
      <c r="AA745" s="94">
        <v>0</v>
      </c>
      <c r="AB745" s="94">
        <v>0</v>
      </c>
      <c r="AC745" s="94">
        <f>_xlfn.XLOOKUP(B745,'[3]Nur des jours'!$B:$B,'[3]Nur des jours'!$N:$N,"")</f>
        <v>0</v>
      </c>
      <c r="AD745" s="94">
        <v>0</v>
      </c>
      <c r="AE745" s="94">
        <v>0</v>
      </c>
      <c r="AF745" s="94">
        <v>0</v>
      </c>
      <c r="AG745" s="94">
        <v>0</v>
      </c>
      <c r="AH745" s="94">
        <v>0</v>
      </c>
      <c r="AI745" s="49" t="s">
        <v>5559</v>
      </c>
      <c r="AJ745" s="49"/>
      <c r="AK745" s="48" t="str" cm="1">
        <f t="array" ref="AK745">IFERROR(_xlfn.IFS(
AM745="MPR ISSUE","PDH",
AM745="BSS Hardware Issue","BSS",
AM745="Sites strategiques, MLL, Pylone, etc.","ENVTECH",
AM745="AKTIVCO DEFAUT GE &amp; POWER Cabinet","AKTIVCO",
AM745="AKTIVCO Coupure ENEO &amp; Baisse de tension","AKTIVCO GRID ONLY",
AM745="Coupure ENEO &amp; Baisse de tension","IHS GRID ONLY",
AM745="Defaut GE &amp; POWER Cabinet","IHS",
AM745="Sharing","Partners",
AM745="Sites strategiques &amp; DataCenter","SST &amp; DC",
AM745="Exclu","Exclu",
AM745="SAT","SAT",
AM745="SPARE-ISSUE","SPARE-ISSUE",
AM745="Fiber CAmtel","TRANS_FO_CAMTEL",
AM745="Fiber AOF","Fiber AOF",
AM745="Projet OCM (HUAWEI)","TRAVAUX-HUAWEI",
AM745="Projet OCM (NOKIA)","TRAVAUX-NOKIA",
AM745="ACCESS-ISSUE","ACCESS-ISSUE",
AM745="Projet OCM (ZTE, NOKIA, autres projets)","TRAVAUX OCM",
AM745="No root CAuse","No root cause",
AM745="ODU HS","PDH",
AM745="IP &amp; VLAN","PDH",
AM745="Warehouse HUAWEI","SPARE-ISSUE",
AM745="SPARE-HS","SPARE-ISSUE",
AM745="Power Telco","BSS",AM745="no impacts","no impacts"
),"")</f>
        <v>no impacts</v>
      </c>
      <c r="AL745" s="48" t="str" cm="1">
        <f t="array" ref="AL745">IFERROR(_xlfn.IFS(
AM745="MPR ISSUE","TX ISSUE",
AM745="BSS Hardware Issue","RAN ISSUE",
AM745="Sites strategiques, MLL, Pylone, etc.","ENVTECH",
AM745="AKTIVCO DEFAUT GE &amp; POWER Cabinet","POWER ISSUE",
AM745="AKTIVCO Coupure ENEO &amp; Baisse de tension","POWER ISSUE",
AM745="Coupure ENEO &amp; Baisse de tension","POWER ISSUE",
AM745="Defaut GE &amp; POWER Cabinet","POWER ISSUE",
AM745="Sharing","POWER ISSUE",
AM745="Sites strategiques &amp; DataCenter","POWER ISSUE",
AM745="Exclu","Exclu",
AM745="SAT","TX ISSUE",
AM745="SPARE-ISSUE","SPARE-ISSUE",
AM745="Fiber CAmtel","TX ISSUE",
AM745="Fiber AOF","TX ISSUE",
AM745="Projet OCM (HUAWEI)","TRAVAUX-HUAWEI",
AM745="Projet OCM (NOKIA)","TRAVAUX -NOKIA",
AM745="ACCESS-ISSUE","ACCESS-ISSUE",
AM745="Projet OCM (ZTE, NOKIA, autres projets)","TRAVAUX OCM",
AM745="No root CAuse","No root cause",
AM745="ODU HS","TX ISSUE",
AM745="IP &amp; VLAN","TX ISSUE",
AM745="Warehouse HUAWEI","SPARE-ISSUE",
AM745="SPARE-HS","SPARE-ISSUE",
AM745="Power Telco","RAN ISSUE",AM745="no impacts","no impacts"
),"")</f>
        <v>no impacts</v>
      </c>
      <c r="AM745" s="67" t="s">
        <v>5605</v>
      </c>
      <c r="AN745" s="48" t="str" cm="1">
        <f t="array" ref="AN745">IFERROR(_xlfn.IFS(
AM745="MPR ISSUE","ACTIVE",
AM745="BSS Hardware Issue","ACTIVE",
AM745="Sites strategiques, MLL, Pylone, etc.","PASSIVE",
AM745="AKTIVCO DEFAUT GE &amp; POWER Cabinet","PASSIVE",
AM745="AKTIVCO Coupure ENEO &amp; Baisse de tension","PASSIVE",
AM745="Coupure ENEO &amp; Baisse de tension","PASSIVE",
AM745="Defaut GE &amp; POWER Cabinet","PASSIVE",
AM745="Sharing","PASSIVE",
AM745="Sites strategiques &amp; DataCenter","PASSIVE",
AM745="Exclu","Exclu",
AM745="SAT","ACTIVE",
AM745="SPARE-ISSUE","SPARE-ISSUE",
AM745="Fiber CAmtel","ACTIVE",
AM745="Fiber AOF","ACTIVE",
AM745="Projet OCM (HUAWEI)","PLANNED WORKS",
AM745="Projet OCM (NOKIA)","PLANNED WORKS",
AM745="ACCESS-ISSUE","ACCESS-ISSUE",
AM745="Projet OCM (ZTE, NOKIA, autres projets)","PLANNED WORKS",
AM745="No root CAuse","No root cause",
AM745="ODU HS","ACTIVE",
AM745="IP &amp; VLAN","ACTIVE",
AM745="Warehouse HUAWEI","SPARE-ISSUE",
AM745="SPARE-HS","SPARE-ISSUE",
AM745="Power Telco","ACTIVE", AM745="no impacts","no impacts"
),"")</f>
        <v>no impacts</v>
      </c>
      <c r="AO745" s="93" t="s">
        <v>5537</v>
      </c>
      <c r="AP745" s="101" t="str">
        <f t="shared" si="27"/>
        <v>LIT_073</v>
      </c>
      <c r="AR745" s="17" t="s">
        <v>5537</v>
      </c>
      <c r="AS745" s="7" t="s">
        <v>5537</v>
      </c>
      <c r="AT745" s="6"/>
      <c r="AU745" s="7"/>
      <c r="AV745" s="3" t="s">
        <v>5537</v>
      </c>
      <c r="AW745" s="18" t="s">
        <v>5537</v>
      </c>
      <c r="AX745" s="18" t="s">
        <v>5537</v>
      </c>
      <c r="AY745" s="18" t="s">
        <v>5537</v>
      </c>
      <c r="AZ745" s="18" t="s">
        <v>5537</v>
      </c>
      <c r="BA745" s="18" t="s">
        <v>5537</v>
      </c>
      <c r="BB745" s="18" t="s">
        <v>5537</v>
      </c>
      <c r="BC745" s="18" t="s">
        <v>5537</v>
      </c>
      <c r="BD745" s="18" t="s">
        <v>5537</v>
      </c>
      <c r="BE745" s="18" t="s">
        <v>5537</v>
      </c>
      <c r="BF745" s="18" t="s">
        <v>5537</v>
      </c>
      <c r="BG745" s="18" t="s">
        <v>5537</v>
      </c>
      <c r="BH745" s="18" t="s">
        <v>5537</v>
      </c>
      <c r="BI745" s="9" t="s">
        <v>5537</v>
      </c>
      <c r="BJ745" s="14"/>
      <c r="BK745" s="14" t="s">
        <v>5537</v>
      </c>
      <c r="BL745" s="14" t="str">
        <f>_xlfn.XLOOKUP(B745,'[4]cell downs 18042026 17h'!$B:$B,'[4]cell downs 18042026 17h'!$B:$B,"")</f>
        <v/>
      </c>
      <c r="BM745" s="14" t="str">
        <f>_xlfn.XLOOKUP(B745,'[5]Cells Huawei 19042026 15h'!$B:$B,'[5]Cells Huawei 19042026 15h'!$B:$B,"")</f>
        <v/>
      </c>
      <c r="BN745" s="9" t="str">
        <f>_xlfn.XLOOKUP(B745,'[6]cells down 19042026 9H40'!$B:$B,'[6]cells down 19042026 9H40'!$B:$B,"")</f>
        <v/>
      </c>
      <c r="BO745" s="9" t="s">
        <v>2839</v>
      </c>
      <c r="BP745" s="9" t="s">
        <v>5579</v>
      </c>
      <c r="BQ745" s="115"/>
    </row>
    <row r="746" spans="1:69" s="9" customFormat="1" x14ac:dyDescent="0.3">
      <c r="A746" s="1" t="s">
        <v>582</v>
      </c>
      <c r="B746" s="8" t="s">
        <v>583</v>
      </c>
      <c r="C746" s="3" t="str">
        <f>_xlfn.XLOOKUP(B746,'[1]daily break down'!$D:$D,'[1]daily break down'!$E:$E,"")</f>
        <v>OUEST</v>
      </c>
      <c r="D746" s="1" t="s">
        <v>11</v>
      </c>
      <c r="E746" s="1" t="s">
        <v>12</v>
      </c>
      <c r="F746" s="3" t="s">
        <v>102</v>
      </c>
      <c r="G746" s="1" t="s">
        <v>103</v>
      </c>
      <c r="H746" s="32" t="str">
        <f>_xlfn.XLOOKUP(B746,[2]CALCULATION!$B:$B,[2]CALCULATION!$H:$H,"")</f>
        <v>Huawei</v>
      </c>
      <c r="I746" s="28">
        <v>0</v>
      </c>
      <c r="J746" s="28">
        <v>0</v>
      </c>
      <c r="K746" s="28">
        <v>0</v>
      </c>
      <c r="L746" s="28">
        <v>0</v>
      </c>
      <c r="M746" s="28">
        <v>0</v>
      </c>
      <c r="N746" s="28">
        <v>0</v>
      </c>
      <c r="O746" s="28">
        <v>0</v>
      </c>
      <c r="P746" s="28">
        <v>0</v>
      </c>
      <c r="Q746" s="28">
        <v>0</v>
      </c>
      <c r="R746" s="28">
        <v>0</v>
      </c>
      <c r="S746" s="94">
        <v>0</v>
      </c>
      <c r="T746" s="94">
        <f>_xlfn.XLOOKUP(B746,'[3]Nur des jours'!$B:$B,'[3]Nur des jours'!$U:$U,"")</f>
        <v>0</v>
      </c>
      <c r="U746" s="94">
        <v>0</v>
      </c>
      <c r="V746" s="94">
        <v>0</v>
      </c>
      <c r="W746" s="94">
        <v>0</v>
      </c>
      <c r="X746" s="94">
        <v>0</v>
      </c>
      <c r="Y746" s="94">
        <v>3.4963174130290242</v>
      </c>
      <c r="Z746" s="94">
        <v>0</v>
      </c>
      <c r="AA746" s="94">
        <v>0</v>
      </c>
      <c r="AB746" s="94">
        <v>0.47209452306146976</v>
      </c>
      <c r="AC746" s="94">
        <f>_xlfn.XLOOKUP(B746,'[3]Nur des jours'!$B:$B,'[3]Nur des jours'!$N:$N,"")</f>
        <v>0</v>
      </c>
      <c r="AD746" s="94">
        <v>0</v>
      </c>
      <c r="AE746" s="94">
        <v>0</v>
      </c>
      <c r="AF746" s="94">
        <v>0</v>
      </c>
      <c r="AG746" s="94">
        <v>0</v>
      </c>
      <c r="AH746" s="94">
        <v>0</v>
      </c>
      <c r="AI746" s="49" t="s">
        <v>5559</v>
      </c>
      <c r="AJ746" s="49"/>
      <c r="AK746" s="48" t="str" cm="1">
        <f t="array" ref="AK746">IFERROR(_xlfn.IFS(
AM746="MPR ISSUE","PDH",
AM746="BSS Hardware Issue","BSS",
AM746="Sites strategiques, MLL, Pylone, etc.","ENVTECH",
AM746="AKTIVCO DEFAUT GE &amp; POWER Cabinet","AKTIVCO",
AM746="AKTIVCO Coupure ENEO &amp; Baisse de tension","AKTIVCO GRID ONLY",
AM746="Coupure ENEO &amp; Baisse de tension","IHS GRID ONLY",
AM746="Defaut GE &amp; POWER Cabinet","IHS",
AM746="Sharing","Partners",
AM746="Sites strategiques &amp; DataCenter","SST &amp; DC",
AM746="Exclu","Exclu",
AM746="SAT","SAT",
AM746="SPARE-ISSUE","SPARE-ISSUE",
AM746="Fiber CAmtel","TRANS_FO_CAMTEL",
AM746="Fiber AOF","Fiber AOF",
AM746="Projet OCM (HUAWEI)","TRAVAUX-HUAWEI",
AM746="Projet OCM (NOKIA)","TRAVAUX-NOKIA",
AM746="ACCESS-ISSUE","ACCESS-ISSUE",
AM746="Projet OCM (ZTE, NOKIA, autres projets)","TRAVAUX OCM",
AM746="No root CAuse","No root cause",
AM746="ODU HS","PDH",
AM746="IP &amp; VLAN","PDH",
AM746="Warehouse HUAWEI","SPARE-ISSUE",
AM746="SPARE-HS","SPARE-ISSUE",
AM746="Power Telco","BSS",AM746="no impacts","no impacts"
),"")</f>
        <v>no impacts</v>
      </c>
      <c r="AL746" s="48" t="str" cm="1">
        <f t="array" ref="AL746">IFERROR(_xlfn.IFS(
AM746="MPR ISSUE","TX ISSUE",
AM746="BSS Hardware Issue","RAN ISSUE",
AM746="Sites strategiques, MLL, Pylone, etc.","ENVTECH",
AM746="AKTIVCO DEFAUT GE &amp; POWER Cabinet","POWER ISSUE",
AM746="AKTIVCO Coupure ENEO &amp; Baisse de tension","POWER ISSUE",
AM746="Coupure ENEO &amp; Baisse de tension","POWER ISSUE",
AM746="Defaut GE &amp; POWER Cabinet","POWER ISSUE",
AM746="Sharing","POWER ISSUE",
AM746="Sites strategiques &amp; DataCenter","POWER ISSUE",
AM746="Exclu","Exclu",
AM746="SAT","TX ISSUE",
AM746="SPARE-ISSUE","SPARE-ISSUE",
AM746="Fiber CAmtel","TX ISSUE",
AM746="Fiber AOF","TX ISSUE",
AM746="Projet OCM (HUAWEI)","TRAVAUX-HUAWEI",
AM746="Projet OCM (NOKIA)","TRAVAUX -NOKIA",
AM746="ACCESS-ISSUE","ACCESS-ISSUE",
AM746="Projet OCM (ZTE, NOKIA, autres projets)","TRAVAUX OCM",
AM746="No root CAuse","No root cause",
AM746="ODU HS","TX ISSUE",
AM746="IP &amp; VLAN","TX ISSUE",
AM746="Warehouse HUAWEI","SPARE-ISSUE",
AM746="SPARE-HS","SPARE-ISSUE",
AM746="Power Telco","RAN ISSUE",AM746="no impacts","no impacts"
),"")</f>
        <v>no impacts</v>
      </c>
      <c r="AM746" s="67" t="s">
        <v>5605</v>
      </c>
      <c r="AN746" s="48" t="str" cm="1">
        <f t="array" ref="AN746">IFERROR(_xlfn.IFS(
AM746="MPR ISSUE","ACTIVE",
AM746="BSS Hardware Issue","ACTIVE",
AM746="Sites strategiques, MLL, Pylone, etc.","PASSIVE",
AM746="AKTIVCO DEFAUT GE &amp; POWER Cabinet","PASSIVE",
AM746="AKTIVCO Coupure ENEO &amp; Baisse de tension","PASSIVE",
AM746="Coupure ENEO &amp; Baisse de tension","PASSIVE",
AM746="Defaut GE &amp; POWER Cabinet","PASSIVE",
AM746="Sharing","PASSIVE",
AM746="Sites strategiques &amp; DataCenter","PASSIVE",
AM746="Exclu","Exclu",
AM746="SAT","ACTIVE",
AM746="SPARE-ISSUE","SPARE-ISSUE",
AM746="Fiber CAmtel","ACTIVE",
AM746="Fiber AOF","ACTIVE",
AM746="Projet OCM (HUAWEI)","PLANNED WORKS",
AM746="Projet OCM (NOKIA)","PLANNED WORKS",
AM746="ACCESS-ISSUE","ACCESS-ISSUE",
AM746="Projet OCM (ZTE, NOKIA, autres projets)","PLANNED WORKS",
AM746="No root CAuse","No root cause",
AM746="ODU HS","ACTIVE",
AM746="IP &amp; VLAN","ACTIVE",
AM746="Warehouse HUAWEI","SPARE-ISSUE",
AM746="SPARE-HS","SPARE-ISSUE",
AM746="Power Telco","ACTIVE", AM746="no impacts","no impacts"
),"")</f>
        <v>no impacts</v>
      </c>
      <c r="AO746" s="93" t="s">
        <v>5537</v>
      </c>
      <c r="AP746" s="101" t="str">
        <f t="shared" si="27"/>
        <v>OST_096</v>
      </c>
      <c r="AR746" s="17" t="s">
        <v>5537</v>
      </c>
      <c r="AS746" s="7" t="s">
        <v>5537</v>
      </c>
      <c r="AT746" s="6"/>
      <c r="AU746" s="7"/>
      <c r="AV746" s="3" t="s">
        <v>5537</v>
      </c>
      <c r="AW746" s="18" t="s">
        <v>5537</v>
      </c>
      <c r="AX746" s="18" t="s">
        <v>5537</v>
      </c>
      <c r="AY746" s="18" t="s">
        <v>5537</v>
      </c>
      <c r="AZ746" s="18" t="s">
        <v>5537</v>
      </c>
      <c r="BA746" s="18" t="s">
        <v>5537</v>
      </c>
      <c r="BB746" s="18" t="s">
        <v>5537</v>
      </c>
      <c r="BC746" s="18" t="s">
        <v>5537</v>
      </c>
      <c r="BD746" s="18" t="s">
        <v>5537</v>
      </c>
      <c r="BE746" s="18" t="s">
        <v>5537</v>
      </c>
      <c r="BF746" s="18" t="s">
        <v>5537</v>
      </c>
      <c r="BG746" s="18" t="s">
        <v>5537</v>
      </c>
      <c r="BH746" s="18" t="s">
        <v>5537</v>
      </c>
      <c r="BI746" s="9" t="s">
        <v>5537</v>
      </c>
      <c r="BJ746" s="14"/>
      <c r="BK746" s="14" t="s">
        <v>5537</v>
      </c>
      <c r="BL746" s="14" t="str">
        <f>_xlfn.XLOOKUP(B746,'[4]cell downs 18042026 17h'!$B:$B,'[4]cell downs 18042026 17h'!$B:$B,"")</f>
        <v/>
      </c>
      <c r="BM746" s="14" t="str">
        <f>_xlfn.XLOOKUP(B746,'[5]Cells Huawei 19042026 15h'!$B:$B,'[5]Cells Huawei 19042026 15h'!$B:$B,"")</f>
        <v/>
      </c>
      <c r="BN746" s="9" t="str">
        <f>_xlfn.XLOOKUP(B746,'[6]cells down 19042026 9H40'!$B:$B,'[6]cells down 19042026 9H40'!$B:$B,"")</f>
        <v/>
      </c>
      <c r="BO746" s="9" t="s">
        <v>5537</v>
      </c>
      <c r="BP746" s="9" t="s">
        <v>12</v>
      </c>
      <c r="BQ746" s="115"/>
    </row>
    <row r="747" spans="1:69" s="9" customFormat="1" x14ac:dyDescent="0.3">
      <c r="A747" s="1" t="s">
        <v>3159</v>
      </c>
      <c r="B747" s="8" t="s">
        <v>3160</v>
      </c>
      <c r="C747" s="3" t="str">
        <f>_xlfn.XLOOKUP(B747,'[1]daily break down'!$D:$D,'[1]daily break down'!$E:$E,"")</f>
        <v>Douala</v>
      </c>
      <c r="D747" s="1" t="s">
        <v>21</v>
      </c>
      <c r="E747" s="1" t="s">
        <v>30</v>
      </c>
      <c r="F747" s="3" t="s">
        <v>31</v>
      </c>
      <c r="G747" s="1" t="s">
        <v>32</v>
      </c>
      <c r="H747" s="34" t="str">
        <f>_xlfn.XLOOKUP(B747,[2]CALCULATION!$B:$B,[2]CALCULATION!$H:$H,"")</f>
        <v>ZTE</v>
      </c>
      <c r="I747" s="28">
        <v>0</v>
      </c>
      <c r="J747" s="28">
        <v>0</v>
      </c>
      <c r="K747" s="28">
        <v>0</v>
      </c>
      <c r="L747" s="28">
        <v>0</v>
      </c>
      <c r="M747" s="28">
        <v>0</v>
      </c>
      <c r="N747" s="28">
        <v>0</v>
      </c>
      <c r="O747" s="28">
        <v>12.766242049122086</v>
      </c>
      <c r="P747" s="28">
        <v>24.490790678960032</v>
      </c>
      <c r="Q747" s="28">
        <v>18.844490244925563</v>
      </c>
      <c r="R747" s="28">
        <v>0.33931236498845746</v>
      </c>
      <c r="S747" s="94">
        <v>0</v>
      </c>
      <c r="T747" s="94">
        <f>_xlfn.XLOOKUP(B747,'[3]Nur des jours'!$B:$B,'[3]Nur des jours'!$U:$U,"")</f>
        <v>0</v>
      </c>
      <c r="U747" s="94">
        <v>0</v>
      </c>
      <c r="V747" s="94">
        <v>0</v>
      </c>
      <c r="W747" s="94">
        <v>0</v>
      </c>
      <c r="X747" s="94">
        <v>0</v>
      </c>
      <c r="Y747" s="94">
        <v>0</v>
      </c>
      <c r="Z747" s="94">
        <v>0</v>
      </c>
      <c r="AA747" s="94">
        <v>0</v>
      </c>
      <c r="AB747" s="94">
        <v>0</v>
      </c>
      <c r="AC747" s="94">
        <f>_xlfn.XLOOKUP(B747,'[3]Nur des jours'!$B:$B,'[3]Nur des jours'!$N:$N,"")</f>
        <v>0</v>
      </c>
      <c r="AD747" s="94">
        <v>0</v>
      </c>
      <c r="AE747" s="94">
        <v>0</v>
      </c>
      <c r="AF747" s="94">
        <v>0</v>
      </c>
      <c r="AG747" s="94">
        <v>0</v>
      </c>
      <c r="AH747" s="94">
        <v>0</v>
      </c>
      <c r="AI747" s="49" t="s">
        <v>5559</v>
      </c>
      <c r="AJ747" s="49"/>
      <c r="AK747" s="48" t="str" cm="1">
        <f t="array" ref="AK747">IFERROR(_xlfn.IFS(
AM747="MPR ISSUE","PDH",
AM747="BSS Hardware Issue","BSS",
AM747="Sites strategiques, MLL, Pylone, etc.","ENVTECH",
AM747="AKTIVCO DEFAUT GE &amp; POWER Cabinet","AKTIVCO",
AM747="AKTIVCO Coupure ENEO &amp; Baisse de tension","AKTIVCO GRID ONLY",
AM747="Coupure ENEO &amp; Baisse de tension","IHS GRID ONLY",
AM747="Defaut GE &amp; POWER Cabinet","IHS",
AM747="Sharing","Partners",
AM747="Sites strategiques &amp; DataCenter","SST &amp; DC",
AM747="Exclu","Exclu",
AM747="SAT","SAT",
AM747="SPARE-ISSUE","SPARE-ISSUE",
AM747="Fiber CAmtel","TRANS_FO_CAMTEL",
AM747="Fiber AOF","Fiber AOF",
AM747="Projet OCM (HUAWEI)","TRAVAUX-HUAWEI",
AM747="Projet OCM (NOKIA)","TRAVAUX-NOKIA",
AM747="ACCESS-ISSUE","ACCESS-ISSUE",
AM747="Projet OCM (ZTE, NOKIA, autres projets)","TRAVAUX OCM",
AM747="No root CAuse","No root cause",
AM747="ODU HS","PDH",
AM747="IP &amp; VLAN","PDH",
AM747="Warehouse HUAWEI","SPARE-ISSUE",
AM747="SPARE-HS","SPARE-ISSUE",
AM747="Power Telco","BSS",AM747="no impacts","no impacts"
),"")</f>
        <v>no impacts</v>
      </c>
      <c r="AL747" s="48" t="str" cm="1">
        <f t="array" ref="AL747">IFERROR(_xlfn.IFS(
AM747="MPR ISSUE","TX ISSUE",
AM747="BSS Hardware Issue","RAN ISSUE",
AM747="Sites strategiques, MLL, Pylone, etc.","ENVTECH",
AM747="AKTIVCO DEFAUT GE &amp; POWER Cabinet","POWER ISSUE",
AM747="AKTIVCO Coupure ENEO &amp; Baisse de tension","POWER ISSUE",
AM747="Coupure ENEO &amp; Baisse de tension","POWER ISSUE",
AM747="Defaut GE &amp; POWER Cabinet","POWER ISSUE",
AM747="Sharing","POWER ISSUE",
AM747="Sites strategiques &amp; DataCenter","POWER ISSUE",
AM747="Exclu","Exclu",
AM747="SAT","TX ISSUE",
AM747="SPARE-ISSUE","SPARE-ISSUE",
AM747="Fiber CAmtel","TX ISSUE",
AM747="Fiber AOF","TX ISSUE",
AM747="Projet OCM (HUAWEI)","TRAVAUX-HUAWEI",
AM747="Projet OCM (NOKIA)","TRAVAUX -NOKIA",
AM747="ACCESS-ISSUE","ACCESS-ISSUE",
AM747="Projet OCM (ZTE, NOKIA, autres projets)","TRAVAUX OCM",
AM747="No root CAuse","No root cause",
AM747="ODU HS","TX ISSUE",
AM747="IP &amp; VLAN","TX ISSUE",
AM747="Warehouse HUAWEI","SPARE-ISSUE",
AM747="SPARE-HS","SPARE-ISSUE",
AM747="Power Telco","RAN ISSUE",AM747="no impacts","no impacts"
),"")</f>
        <v>no impacts</v>
      </c>
      <c r="AM747" s="67" t="s">
        <v>5605</v>
      </c>
      <c r="AN747" s="48" t="str" cm="1">
        <f t="array" ref="AN747">IFERROR(_xlfn.IFS(
AM747="MPR ISSUE","ACTIVE",
AM747="BSS Hardware Issue","ACTIVE",
AM747="Sites strategiques, MLL, Pylone, etc.","PASSIVE",
AM747="AKTIVCO DEFAUT GE &amp; POWER Cabinet","PASSIVE",
AM747="AKTIVCO Coupure ENEO &amp; Baisse de tension","PASSIVE",
AM747="Coupure ENEO &amp; Baisse de tension","PASSIVE",
AM747="Defaut GE &amp; POWER Cabinet","PASSIVE",
AM747="Sharing","PASSIVE",
AM747="Sites strategiques &amp; DataCenter","PASSIVE",
AM747="Exclu","Exclu",
AM747="SAT","ACTIVE",
AM747="SPARE-ISSUE","SPARE-ISSUE",
AM747="Fiber CAmtel","ACTIVE",
AM747="Fiber AOF","ACTIVE",
AM747="Projet OCM (HUAWEI)","PLANNED WORKS",
AM747="Projet OCM (NOKIA)","PLANNED WORKS",
AM747="ACCESS-ISSUE","ACCESS-ISSUE",
AM747="Projet OCM (ZTE, NOKIA, autres projets)","PLANNED WORKS",
AM747="No root CAuse","No root cause",
AM747="ODU HS","ACTIVE",
AM747="IP &amp; VLAN","ACTIVE",
AM747="Warehouse HUAWEI","SPARE-ISSUE",
AM747="SPARE-HS","SPARE-ISSUE",
AM747="Power Telco","ACTIVE", AM747="no impacts","no impacts"
),"")</f>
        <v>no impacts</v>
      </c>
      <c r="AO747" s="93" t="s">
        <v>5537</v>
      </c>
      <c r="AP747" s="101" t="str">
        <f t="shared" si="27"/>
        <v>LIT_644</v>
      </c>
      <c r="AR747" s="17" t="s">
        <v>5537</v>
      </c>
      <c r="AS747" s="7" t="s">
        <v>5537</v>
      </c>
      <c r="AT747" s="6"/>
      <c r="AU747" s="7"/>
      <c r="AV747" s="3" t="s">
        <v>5537</v>
      </c>
      <c r="AW747" s="18" t="s">
        <v>5537</v>
      </c>
      <c r="AX747" s="18" t="s">
        <v>5537</v>
      </c>
      <c r="AY747" s="18" t="s">
        <v>5537</v>
      </c>
      <c r="AZ747" s="18" t="s">
        <v>5537</v>
      </c>
      <c r="BA747" s="18" t="s">
        <v>5537</v>
      </c>
      <c r="BB747" s="18" t="s">
        <v>5537</v>
      </c>
      <c r="BC747" s="18" t="s">
        <v>5537</v>
      </c>
      <c r="BD747" s="18" t="s">
        <v>5537</v>
      </c>
      <c r="BE747" s="18" t="s">
        <v>5537</v>
      </c>
      <c r="BF747" s="18" t="s">
        <v>5537</v>
      </c>
      <c r="BG747" s="18" t="s">
        <v>5537</v>
      </c>
      <c r="BH747" s="18" t="s">
        <v>5537</v>
      </c>
      <c r="BI747" s="9" t="s">
        <v>5537</v>
      </c>
      <c r="BJ747" s="14"/>
      <c r="BK747" s="14" t="s">
        <v>5537</v>
      </c>
      <c r="BL747" s="14" t="str">
        <f>_xlfn.XLOOKUP(B747,'[4]cell downs 18042026 17h'!$B:$B,'[4]cell downs 18042026 17h'!$B:$B,"")</f>
        <v/>
      </c>
      <c r="BM747" s="14" t="str">
        <f>_xlfn.XLOOKUP(B747,'[5]Cells Huawei 19042026 15h'!$B:$B,'[5]Cells Huawei 19042026 15h'!$B:$B,"")</f>
        <v/>
      </c>
      <c r="BN747" s="9" t="str">
        <f>_xlfn.XLOOKUP(B747,'[6]cells down 19042026 9H40'!$B:$B,'[6]cells down 19042026 9H40'!$B:$B,"")</f>
        <v/>
      </c>
      <c r="BO747" s="9" t="s">
        <v>5537</v>
      </c>
      <c r="BP747" s="9" t="s">
        <v>12</v>
      </c>
      <c r="BQ747" s="115"/>
    </row>
    <row r="748" spans="1:69" s="9" customFormat="1" x14ac:dyDescent="0.3">
      <c r="A748" s="1" t="s">
        <v>539</v>
      </c>
      <c r="B748" s="8" t="s">
        <v>540</v>
      </c>
      <c r="C748" s="3" t="str">
        <f>_xlfn.XLOOKUP(B748,'[1]daily break down'!$D:$D,'[1]daily break down'!$E:$E,"")</f>
        <v>SUD-OUEST</v>
      </c>
      <c r="D748" s="1" t="s">
        <v>11</v>
      </c>
      <c r="E748" s="1" t="s">
        <v>12</v>
      </c>
      <c r="F748" s="3" t="s">
        <v>13</v>
      </c>
      <c r="G748" s="1" t="s">
        <v>14</v>
      </c>
      <c r="H748" s="32" t="str">
        <f>_xlfn.XLOOKUP(B748,[2]CALCULATION!$B:$B,[2]CALCULATION!$H:$H,"")</f>
        <v>Huawei</v>
      </c>
      <c r="I748" s="28">
        <v>0</v>
      </c>
      <c r="J748" s="28">
        <v>1.4268062653916727E-3</v>
      </c>
      <c r="K748" s="28">
        <v>3.4451842434930504</v>
      </c>
      <c r="L748" s="28">
        <v>0</v>
      </c>
      <c r="M748" s="28">
        <v>1.2744411913261593</v>
      </c>
      <c r="N748" s="28">
        <v>0</v>
      </c>
      <c r="O748" s="28">
        <v>0</v>
      </c>
      <c r="P748" s="28">
        <v>8.5049246218249994</v>
      </c>
      <c r="Q748" s="28">
        <v>4.2625837178576218E-3</v>
      </c>
      <c r="R748" s="28">
        <v>0</v>
      </c>
      <c r="S748" s="94">
        <v>0</v>
      </c>
      <c r="T748" s="94">
        <f>_xlfn.XLOOKUP(B748,'[3]Nur des jours'!$B:$B,'[3]Nur des jours'!$U:$U,"")</f>
        <v>0</v>
      </c>
      <c r="U748" s="94">
        <v>0</v>
      </c>
      <c r="V748" s="94">
        <v>0</v>
      </c>
      <c r="W748" s="94">
        <v>0</v>
      </c>
      <c r="X748" s="94">
        <v>0</v>
      </c>
      <c r="Y748" s="94">
        <v>1.7426655023927542</v>
      </c>
      <c r="Z748" s="94">
        <v>0</v>
      </c>
      <c r="AA748" s="94">
        <v>0</v>
      </c>
      <c r="AB748" s="94">
        <v>0</v>
      </c>
      <c r="AC748" s="94">
        <f>_xlfn.XLOOKUP(B748,'[3]Nur des jours'!$B:$B,'[3]Nur des jours'!$N:$N,"")</f>
        <v>0</v>
      </c>
      <c r="AD748" s="94">
        <v>0</v>
      </c>
      <c r="AE748" s="94">
        <v>0</v>
      </c>
      <c r="AF748" s="94">
        <v>0</v>
      </c>
      <c r="AG748" s="94">
        <v>0</v>
      </c>
      <c r="AH748" s="94">
        <v>0</v>
      </c>
      <c r="AI748" s="49" t="s">
        <v>5559</v>
      </c>
      <c r="AJ748" s="49"/>
      <c r="AK748" s="48" t="str" cm="1">
        <f t="array" ref="AK748">IFERROR(_xlfn.IFS(
AM748="MPR ISSUE","PDH",
AM748="BSS Hardware Issue","BSS",
AM748="Sites strategiques, MLL, Pylone, etc.","ENVTECH",
AM748="AKTIVCO DEFAUT GE &amp; POWER Cabinet","AKTIVCO",
AM748="AKTIVCO Coupure ENEO &amp; Baisse de tension","AKTIVCO GRID ONLY",
AM748="Coupure ENEO &amp; Baisse de tension","IHS GRID ONLY",
AM748="Defaut GE &amp; POWER Cabinet","IHS",
AM748="Sharing","Partners",
AM748="Sites strategiques &amp; DataCenter","SST &amp; DC",
AM748="Exclu","Exclu",
AM748="SAT","SAT",
AM748="SPARE-ISSUE","SPARE-ISSUE",
AM748="Fiber CAmtel","TRANS_FO_CAMTEL",
AM748="Fiber AOF","Fiber AOF",
AM748="Projet OCM (HUAWEI)","TRAVAUX-HUAWEI",
AM748="Projet OCM (NOKIA)","TRAVAUX-NOKIA",
AM748="ACCESS-ISSUE","ACCESS-ISSUE",
AM748="Projet OCM (ZTE, NOKIA, autres projets)","TRAVAUX OCM",
AM748="No root CAuse","No root cause",
AM748="ODU HS","PDH",
AM748="IP &amp; VLAN","PDH",
AM748="Warehouse HUAWEI","SPARE-ISSUE",
AM748="SPARE-HS","SPARE-ISSUE",
AM748="Power Telco","BSS",AM748="no impacts","no impacts"
),"")</f>
        <v>no impacts</v>
      </c>
      <c r="AL748" s="48" t="str" cm="1">
        <f t="array" ref="AL748">IFERROR(_xlfn.IFS(
AM748="MPR ISSUE","TX ISSUE",
AM748="BSS Hardware Issue","RAN ISSUE",
AM748="Sites strategiques, MLL, Pylone, etc.","ENVTECH",
AM748="AKTIVCO DEFAUT GE &amp; POWER Cabinet","POWER ISSUE",
AM748="AKTIVCO Coupure ENEO &amp; Baisse de tension","POWER ISSUE",
AM748="Coupure ENEO &amp; Baisse de tension","POWER ISSUE",
AM748="Defaut GE &amp; POWER Cabinet","POWER ISSUE",
AM748="Sharing","POWER ISSUE",
AM748="Sites strategiques &amp; DataCenter","POWER ISSUE",
AM748="Exclu","Exclu",
AM748="SAT","TX ISSUE",
AM748="SPARE-ISSUE","SPARE-ISSUE",
AM748="Fiber CAmtel","TX ISSUE",
AM748="Fiber AOF","TX ISSUE",
AM748="Projet OCM (HUAWEI)","TRAVAUX-HUAWEI",
AM748="Projet OCM (NOKIA)","TRAVAUX -NOKIA",
AM748="ACCESS-ISSUE","ACCESS-ISSUE",
AM748="Projet OCM (ZTE, NOKIA, autres projets)","TRAVAUX OCM",
AM748="No root CAuse","No root cause",
AM748="ODU HS","TX ISSUE",
AM748="IP &amp; VLAN","TX ISSUE",
AM748="Warehouse HUAWEI","SPARE-ISSUE",
AM748="SPARE-HS","SPARE-ISSUE",
AM748="Power Telco","RAN ISSUE",AM748="no impacts","no impacts"
),"")</f>
        <v>no impacts</v>
      </c>
      <c r="AM748" s="67" t="s">
        <v>5605</v>
      </c>
      <c r="AN748" s="48" t="str" cm="1">
        <f t="array" ref="AN748">IFERROR(_xlfn.IFS(
AM748="MPR ISSUE","ACTIVE",
AM748="BSS Hardware Issue","ACTIVE",
AM748="Sites strategiques, MLL, Pylone, etc.","PASSIVE",
AM748="AKTIVCO DEFAUT GE &amp; POWER Cabinet","PASSIVE",
AM748="AKTIVCO Coupure ENEO &amp; Baisse de tension","PASSIVE",
AM748="Coupure ENEO &amp; Baisse de tension","PASSIVE",
AM748="Defaut GE &amp; POWER Cabinet","PASSIVE",
AM748="Sharing","PASSIVE",
AM748="Sites strategiques &amp; DataCenter","PASSIVE",
AM748="Exclu","Exclu",
AM748="SAT","ACTIVE",
AM748="SPARE-ISSUE","SPARE-ISSUE",
AM748="Fiber CAmtel","ACTIVE",
AM748="Fiber AOF","ACTIVE",
AM748="Projet OCM (HUAWEI)","PLANNED WORKS",
AM748="Projet OCM (NOKIA)","PLANNED WORKS",
AM748="ACCESS-ISSUE","ACCESS-ISSUE",
AM748="Projet OCM (ZTE, NOKIA, autres projets)","PLANNED WORKS",
AM748="No root CAuse","No root cause",
AM748="ODU HS","ACTIVE",
AM748="IP &amp; VLAN","ACTIVE",
AM748="Warehouse HUAWEI","SPARE-ISSUE",
AM748="SPARE-HS","SPARE-ISSUE",
AM748="Power Telco","ACTIVE", AM748="no impacts","no impacts"
),"")</f>
        <v>no impacts</v>
      </c>
      <c r="AO748" s="93" t="s">
        <v>5537</v>
      </c>
      <c r="AP748" s="101" t="str">
        <f t="shared" si="27"/>
        <v>SUO_213</v>
      </c>
      <c r="AR748" s="17" t="s">
        <v>5537</v>
      </c>
      <c r="AS748" s="7" t="s">
        <v>5537</v>
      </c>
      <c r="AT748" s="6"/>
      <c r="AU748" s="7"/>
      <c r="AV748" s="3" t="s">
        <v>5537</v>
      </c>
      <c r="AW748" s="18" t="s">
        <v>5537</v>
      </c>
      <c r="AX748" s="18" t="s">
        <v>5537</v>
      </c>
      <c r="AY748" s="18" t="s">
        <v>5537</v>
      </c>
      <c r="AZ748" s="18" t="s">
        <v>5537</v>
      </c>
      <c r="BA748" s="18" t="s">
        <v>5537</v>
      </c>
      <c r="BB748" s="18" t="s">
        <v>5537</v>
      </c>
      <c r="BC748" s="18" t="s">
        <v>5537</v>
      </c>
      <c r="BD748" s="18" t="s">
        <v>5537</v>
      </c>
      <c r="BE748" s="18" t="s">
        <v>5537</v>
      </c>
      <c r="BF748" s="18" t="s">
        <v>5537</v>
      </c>
      <c r="BG748" s="18" t="s">
        <v>5537</v>
      </c>
      <c r="BH748" s="18" t="s">
        <v>5537</v>
      </c>
      <c r="BI748" s="9" t="s">
        <v>5537</v>
      </c>
      <c r="BJ748" s="14"/>
      <c r="BK748" s="14" t="s">
        <v>5537</v>
      </c>
      <c r="BL748" s="14" t="str">
        <f>_xlfn.XLOOKUP(B748,'[4]cell downs 18042026 17h'!$B:$B,'[4]cell downs 18042026 17h'!$B:$B,"")</f>
        <v/>
      </c>
      <c r="BM748" s="14" t="str">
        <f>_xlfn.XLOOKUP(B748,'[5]Cells Huawei 19042026 15h'!$B:$B,'[5]Cells Huawei 19042026 15h'!$B:$B,"")</f>
        <v/>
      </c>
      <c r="BN748" s="9" t="str">
        <f>_xlfn.XLOOKUP(B748,'[6]cells down 19042026 9H40'!$B:$B,'[6]cells down 19042026 9H40'!$B:$B,"")</f>
        <v/>
      </c>
      <c r="BO748" s="9" t="s">
        <v>540</v>
      </c>
      <c r="BP748" s="9" t="s">
        <v>594</v>
      </c>
      <c r="BQ748" s="115"/>
    </row>
    <row r="749" spans="1:69" s="9" customFormat="1" x14ac:dyDescent="0.3">
      <c r="A749" s="1" t="s">
        <v>1978</v>
      </c>
      <c r="B749" s="8" t="s">
        <v>1979</v>
      </c>
      <c r="C749" s="3" t="str">
        <f>_xlfn.XLOOKUP(B749,'[1]daily break down'!$D:$D,'[1]daily break down'!$E:$E,"")</f>
        <v>Yaounde</v>
      </c>
      <c r="D749" s="1" t="s">
        <v>11</v>
      </c>
      <c r="E749" s="1" t="s">
        <v>12</v>
      </c>
      <c r="F749" s="3" t="s">
        <v>37</v>
      </c>
      <c r="G749" s="1" t="s">
        <v>38</v>
      </c>
      <c r="H749" s="34" t="str">
        <f>_xlfn.XLOOKUP(B749,[2]CALCULATION!$B:$B,[2]CALCULATION!$H:$H,"")</f>
        <v>ZTE</v>
      </c>
      <c r="I749" s="28">
        <v>0</v>
      </c>
      <c r="J749" s="28">
        <v>0</v>
      </c>
      <c r="K749" s="28">
        <v>0</v>
      </c>
      <c r="L749" s="28">
        <v>1.1358091275650408</v>
      </c>
      <c r="M749" s="28">
        <v>0</v>
      </c>
      <c r="N749" s="28">
        <v>0</v>
      </c>
      <c r="O749" s="28">
        <v>0</v>
      </c>
      <c r="P749" s="28">
        <v>4.3962219596898686</v>
      </c>
      <c r="Q749" s="28">
        <v>3.4902534864011101</v>
      </c>
      <c r="R749" s="28">
        <v>8.0061666566790743E-2</v>
      </c>
      <c r="S749" s="94">
        <v>0</v>
      </c>
      <c r="T749" s="94">
        <f>_xlfn.XLOOKUP(B749,'[3]Nur des jours'!$B:$B,'[3]Nur des jours'!$U:$U,"")</f>
        <v>0</v>
      </c>
      <c r="U749" s="94">
        <v>1.8182327292235603</v>
      </c>
      <c r="V749" s="94">
        <v>0</v>
      </c>
      <c r="W749" s="94">
        <v>0</v>
      </c>
      <c r="X749" s="94">
        <v>0</v>
      </c>
      <c r="Y749" s="94">
        <v>0</v>
      </c>
      <c r="Z749" s="94">
        <v>0</v>
      </c>
      <c r="AA749" s="94">
        <v>0</v>
      </c>
      <c r="AB749" s="94">
        <v>1.4570902283746106</v>
      </c>
      <c r="AC749" s="94">
        <f>_xlfn.XLOOKUP(B749,'[3]Nur des jours'!$B:$B,'[3]Nur des jours'!$N:$N,"")</f>
        <v>0</v>
      </c>
      <c r="AD749" s="94">
        <v>0</v>
      </c>
      <c r="AE749" s="94">
        <v>0</v>
      </c>
      <c r="AF749" s="94">
        <v>0</v>
      </c>
      <c r="AG749" s="94">
        <v>0</v>
      </c>
      <c r="AH749" s="94">
        <v>0</v>
      </c>
      <c r="AI749" s="49" t="s">
        <v>5559</v>
      </c>
      <c r="AJ749" s="49"/>
      <c r="AK749" s="48" t="str" cm="1">
        <f t="array" ref="AK749">IFERROR(_xlfn.IFS(
AM749="MPR ISSUE","PDH",
AM749="BSS Hardware Issue","BSS",
AM749="Sites strategiques, MLL, Pylone, etc.","ENVTECH",
AM749="AKTIVCO DEFAUT GE &amp; POWER Cabinet","AKTIVCO",
AM749="AKTIVCO Coupure ENEO &amp; Baisse de tension","AKTIVCO GRID ONLY",
AM749="Coupure ENEO &amp; Baisse de tension","IHS GRID ONLY",
AM749="Defaut GE &amp; POWER Cabinet","IHS",
AM749="Sharing","Partners",
AM749="Sites strategiques &amp; DataCenter","SST &amp; DC",
AM749="Exclu","Exclu",
AM749="SAT","SAT",
AM749="SPARE-ISSUE","SPARE-ISSUE",
AM749="Fiber CAmtel","TRANS_FO_CAMTEL",
AM749="Fiber AOF","Fiber AOF",
AM749="Projet OCM (HUAWEI)","TRAVAUX-HUAWEI",
AM749="Projet OCM (NOKIA)","TRAVAUX-NOKIA",
AM749="ACCESS-ISSUE","ACCESS-ISSUE",
AM749="Projet OCM (ZTE, NOKIA, autres projets)","TRAVAUX OCM",
AM749="No root CAuse","No root cause",
AM749="ODU HS","PDH",
AM749="IP &amp; VLAN","PDH",
AM749="Warehouse HUAWEI","SPARE-ISSUE",
AM749="SPARE-HS","SPARE-ISSUE",
AM749="Power Telco","BSS",AM749="no impacts","no impacts"
),"")</f>
        <v>no impacts</v>
      </c>
      <c r="AL749" s="48" t="str" cm="1">
        <f t="array" ref="AL749">IFERROR(_xlfn.IFS(
AM749="MPR ISSUE","TX ISSUE",
AM749="BSS Hardware Issue","RAN ISSUE",
AM749="Sites strategiques, MLL, Pylone, etc.","ENVTECH",
AM749="AKTIVCO DEFAUT GE &amp; POWER Cabinet","POWER ISSUE",
AM749="AKTIVCO Coupure ENEO &amp; Baisse de tension","POWER ISSUE",
AM749="Coupure ENEO &amp; Baisse de tension","POWER ISSUE",
AM749="Defaut GE &amp; POWER Cabinet","POWER ISSUE",
AM749="Sharing","POWER ISSUE",
AM749="Sites strategiques &amp; DataCenter","POWER ISSUE",
AM749="Exclu","Exclu",
AM749="SAT","TX ISSUE",
AM749="SPARE-ISSUE","SPARE-ISSUE",
AM749="Fiber CAmtel","TX ISSUE",
AM749="Fiber AOF","TX ISSUE",
AM749="Projet OCM (HUAWEI)","TRAVAUX-HUAWEI",
AM749="Projet OCM (NOKIA)","TRAVAUX -NOKIA",
AM749="ACCESS-ISSUE","ACCESS-ISSUE",
AM749="Projet OCM (ZTE, NOKIA, autres projets)","TRAVAUX OCM",
AM749="No root CAuse","No root cause",
AM749="ODU HS","TX ISSUE",
AM749="IP &amp; VLAN","TX ISSUE",
AM749="Warehouse HUAWEI","SPARE-ISSUE",
AM749="SPARE-HS","SPARE-ISSUE",
AM749="Power Telco","RAN ISSUE",AM749="no impacts","no impacts"
),"")</f>
        <v>no impacts</v>
      </c>
      <c r="AM749" s="67" t="s">
        <v>5605</v>
      </c>
      <c r="AN749" s="48" t="str" cm="1">
        <f t="array" ref="AN749">IFERROR(_xlfn.IFS(
AM749="MPR ISSUE","ACTIVE",
AM749="BSS Hardware Issue","ACTIVE",
AM749="Sites strategiques, MLL, Pylone, etc.","PASSIVE",
AM749="AKTIVCO DEFAUT GE &amp; POWER Cabinet","PASSIVE",
AM749="AKTIVCO Coupure ENEO &amp; Baisse de tension","PASSIVE",
AM749="Coupure ENEO &amp; Baisse de tension","PASSIVE",
AM749="Defaut GE &amp; POWER Cabinet","PASSIVE",
AM749="Sharing","PASSIVE",
AM749="Sites strategiques &amp; DataCenter","PASSIVE",
AM749="Exclu","Exclu",
AM749="SAT","ACTIVE",
AM749="SPARE-ISSUE","SPARE-ISSUE",
AM749="Fiber CAmtel","ACTIVE",
AM749="Fiber AOF","ACTIVE",
AM749="Projet OCM (HUAWEI)","PLANNED WORKS",
AM749="Projet OCM (NOKIA)","PLANNED WORKS",
AM749="ACCESS-ISSUE","ACCESS-ISSUE",
AM749="Projet OCM (ZTE, NOKIA, autres projets)","PLANNED WORKS",
AM749="No root CAuse","No root cause",
AM749="ODU HS","ACTIVE",
AM749="IP &amp; VLAN","ACTIVE",
AM749="Warehouse HUAWEI","SPARE-ISSUE",
AM749="SPARE-HS","SPARE-ISSUE",
AM749="Power Telco","ACTIVE", AM749="no impacts","no impacts"
),"")</f>
        <v>no impacts</v>
      </c>
      <c r="AO749" s="93" t="s">
        <v>5537</v>
      </c>
      <c r="AP749" s="101" t="str">
        <f t="shared" si="27"/>
        <v>CTR_247</v>
      </c>
      <c r="AR749" s="17" t="s">
        <v>5537</v>
      </c>
      <c r="AS749" s="7" t="s">
        <v>5537</v>
      </c>
      <c r="AT749" s="6"/>
      <c r="AU749" s="7"/>
      <c r="AV749" s="3" t="s">
        <v>5537</v>
      </c>
      <c r="AW749" s="18" t="s">
        <v>5537</v>
      </c>
      <c r="AX749" s="18" t="s">
        <v>5537</v>
      </c>
      <c r="AY749" s="18" t="s">
        <v>5537</v>
      </c>
      <c r="AZ749" s="18" t="s">
        <v>5537</v>
      </c>
      <c r="BA749" s="18" t="s">
        <v>5537</v>
      </c>
      <c r="BB749" s="18" t="s">
        <v>5537</v>
      </c>
      <c r="BC749" s="18" t="s">
        <v>5537</v>
      </c>
      <c r="BD749" s="18" t="s">
        <v>5537</v>
      </c>
      <c r="BE749" s="18" t="s">
        <v>5537</v>
      </c>
      <c r="BF749" s="18" t="s">
        <v>5537</v>
      </c>
      <c r="BG749" s="18" t="s">
        <v>5537</v>
      </c>
      <c r="BH749" s="18" t="s">
        <v>5537</v>
      </c>
      <c r="BI749" s="9" t="s">
        <v>5537</v>
      </c>
      <c r="BJ749" s="14"/>
      <c r="BK749" s="14" t="s">
        <v>5537</v>
      </c>
      <c r="BL749" s="14" t="str">
        <f>_xlfn.XLOOKUP(B749,'[4]cell downs 18042026 17h'!$B:$B,'[4]cell downs 18042026 17h'!$B:$B,"")</f>
        <v/>
      </c>
      <c r="BM749" s="14" t="str">
        <f>_xlfn.XLOOKUP(B749,'[5]Cells Huawei 19042026 15h'!$B:$B,'[5]Cells Huawei 19042026 15h'!$B:$B,"")</f>
        <v/>
      </c>
      <c r="BN749" s="9" t="str">
        <f>_xlfn.XLOOKUP(B749,'[6]cells down 19042026 9H40'!$B:$B,'[6]cells down 19042026 9H40'!$B:$B,"")</f>
        <v/>
      </c>
      <c r="BO749" s="9" t="s">
        <v>1979</v>
      </c>
      <c r="BP749" s="9" t="s">
        <v>12</v>
      </c>
      <c r="BQ749" s="115"/>
    </row>
    <row r="750" spans="1:69" s="9" customFormat="1" x14ac:dyDescent="0.3">
      <c r="A750" s="1" t="s">
        <v>2021</v>
      </c>
      <c r="B750" s="8" t="s">
        <v>2022</v>
      </c>
      <c r="C750" s="3" t="str">
        <f>_xlfn.XLOOKUP(B750,'[1]daily break down'!$D:$D,'[1]daily break down'!$E:$E,"")</f>
        <v>Ngaoundere</v>
      </c>
      <c r="D750" s="1" t="s">
        <v>11</v>
      </c>
      <c r="E750" s="1" t="s">
        <v>12</v>
      </c>
      <c r="F750" s="3" t="s">
        <v>90</v>
      </c>
      <c r="G750" s="1" t="s">
        <v>91</v>
      </c>
      <c r="H750" s="32" t="str">
        <f>_xlfn.XLOOKUP(B750,[2]CALCULATION!$B:$B,[2]CALCULATION!$H:$H,"")</f>
        <v>Huawei</v>
      </c>
      <c r="I750" s="28">
        <v>1.4620305450685294</v>
      </c>
      <c r="J750" s="28">
        <v>0.82210793504036428</v>
      </c>
      <c r="K750" s="28">
        <v>0</v>
      </c>
      <c r="L750" s="28">
        <v>0</v>
      </c>
      <c r="M750" s="28">
        <v>0</v>
      </c>
      <c r="N750" s="28">
        <v>0</v>
      </c>
      <c r="O750" s="28">
        <v>0</v>
      </c>
      <c r="P750" s="28">
        <v>0</v>
      </c>
      <c r="Q750" s="28">
        <v>0</v>
      </c>
      <c r="R750" s="28">
        <v>0</v>
      </c>
      <c r="S750" s="94">
        <v>0</v>
      </c>
      <c r="T750" s="94">
        <f>_xlfn.XLOOKUP(B750,'[3]Nur des jours'!$B:$B,'[3]Nur des jours'!$U:$U,"")</f>
        <v>0</v>
      </c>
      <c r="U750" s="94">
        <v>0</v>
      </c>
      <c r="V750" s="94">
        <v>0.53774544634780408</v>
      </c>
      <c r="W750" s="94">
        <v>0</v>
      </c>
      <c r="X750" s="94">
        <v>0</v>
      </c>
      <c r="Y750" s="94">
        <v>0</v>
      </c>
      <c r="Z750" s="94">
        <v>0</v>
      </c>
      <c r="AA750" s="94">
        <v>0</v>
      </c>
      <c r="AB750" s="94">
        <v>0</v>
      </c>
      <c r="AC750" s="94">
        <f>_xlfn.XLOOKUP(B750,'[3]Nur des jours'!$B:$B,'[3]Nur des jours'!$N:$N,"")</f>
        <v>0</v>
      </c>
      <c r="AD750" s="94">
        <v>0</v>
      </c>
      <c r="AE750" s="94">
        <v>0</v>
      </c>
      <c r="AF750" s="94">
        <v>0</v>
      </c>
      <c r="AG750" s="94">
        <v>0</v>
      </c>
      <c r="AH750" s="94">
        <v>0</v>
      </c>
      <c r="AI750" s="49" t="s">
        <v>5559</v>
      </c>
      <c r="AJ750" s="49"/>
      <c r="AK750" s="48" t="str" cm="1">
        <f t="array" ref="AK750">IFERROR(_xlfn.IFS(
AM750="MPR ISSUE","PDH",
AM750="BSS Hardware Issue","BSS",
AM750="Sites strategiques, MLL, Pylone, etc.","ENVTECH",
AM750="AKTIVCO DEFAUT GE &amp; POWER Cabinet","AKTIVCO",
AM750="AKTIVCO Coupure ENEO &amp; Baisse de tension","AKTIVCO GRID ONLY",
AM750="Coupure ENEO &amp; Baisse de tension","IHS GRID ONLY",
AM750="Defaut GE &amp; POWER Cabinet","IHS",
AM750="Sharing","Partners",
AM750="Sites strategiques &amp; DataCenter","SST &amp; DC",
AM750="Exclu","Exclu",
AM750="SAT","SAT",
AM750="SPARE-ISSUE","SPARE-ISSUE",
AM750="Fiber CAmtel","TRANS_FO_CAMTEL",
AM750="Fiber AOF","Fiber AOF",
AM750="Projet OCM (HUAWEI)","TRAVAUX-HUAWEI",
AM750="Projet OCM (NOKIA)","TRAVAUX-NOKIA",
AM750="ACCESS-ISSUE","ACCESS-ISSUE",
AM750="Projet OCM (ZTE, NOKIA, autres projets)","TRAVAUX OCM",
AM750="No root CAuse","No root cause",
AM750="ODU HS","PDH",
AM750="IP &amp; VLAN","PDH",
AM750="Warehouse HUAWEI","SPARE-ISSUE",
AM750="SPARE-HS","SPARE-ISSUE",
AM750="Power Telco","BSS",AM750="no impacts","no impacts"
),"")</f>
        <v>no impacts</v>
      </c>
      <c r="AL750" s="48" t="str" cm="1">
        <f t="array" ref="AL750">IFERROR(_xlfn.IFS(
AM750="MPR ISSUE","TX ISSUE",
AM750="BSS Hardware Issue","RAN ISSUE",
AM750="Sites strategiques, MLL, Pylone, etc.","ENVTECH",
AM750="AKTIVCO DEFAUT GE &amp; POWER Cabinet","POWER ISSUE",
AM750="AKTIVCO Coupure ENEO &amp; Baisse de tension","POWER ISSUE",
AM750="Coupure ENEO &amp; Baisse de tension","POWER ISSUE",
AM750="Defaut GE &amp; POWER Cabinet","POWER ISSUE",
AM750="Sharing","POWER ISSUE",
AM750="Sites strategiques &amp; DataCenter","POWER ISSUE",
AM750="Exclu","Exclu",
AM750="SAT","TX ISSUE",
AM750="SPARE-ISSUE","SPARE-ISSUE",
AM750="Fiber CAmtel","TX ISSUE",
AM750="Fiber AOF","TX ISSUE",
AM750="Projet OCM (HUAWEI)","TRAVAUX-HUAWEI",
AM750="Projet OCM (NOKIA)","TRAVAUX -NOKIA",
AM750="ACCESS-ISSUE","ACCESS-ISSUE",
AM750="Projet OCM (ZTE, NOKIA, autres projets)","TRAVAUX OCM",
AM750="No root CAuse","No root cause",
AM750="ODU HS","TX ISSUE",
AM750="IP &amp; VLAN","TX ISSUE",
AM750="Warehouse HUAWEI","SPARE-ISSUE",
AM750="SPARE-HS","SPARE-ISSUE",
AM750="Power Telco","RAN ISSUE",AM750="no impacts","no impacts"
),"")</f>
        <v>no impacts</v>
      </c>
      <c r="AM750" s="67" t="s">
        <v>5605</v>
      </c>
      <c r="AN750" s="48" t="str" cm="1">
        <f t="array" ref="AN750">IFERROR(_xlfn.IFS(
AM750="MPR ISSUE","ACTIVE",
AM750="BSS Hardware Issue","ACTIVE",
AM750="Sites strategiques, MLL, Pylone, etc.","PASSIVE",
AM750="AKTIVCO DEFAUT GE &amp; POWER Cabinet","PASSIVE",
AM750="AKTIVCO Coupure ENEO &amp; Baisse de tension","PASSIVE",
AM750="Coupure ENEO &amp; Baisse de tension","PASSIVE",
AM750="Defaut GE &amp; POWER Cabinet","PASSIVE",
AM750="Sharing","PASSIVE",
AM750="Sites strategiques &amp; DataCenter","PASSIVE",
AM750="Exclu","Exclu",
AM750="SAT","ACTIVE",
AM750="SPARE-ISSUE","SPARE-ISSUE",
AM750="Fiber CAmtel","ACTIVE",
AM750="Fiber AOF","ACTIVE",
AM750="Projet OCM (HUAWEI)","PLANNED WORKS",
AM750="Projet OCM (NOKIA)","PLANNED WORKS",
AM750="ACCESS-ISSUE","ACCESS-ISSUE",
AM750="Projet OCM (ZTE, NOKIA, autres projets)","PLANNED WORKS",
AM750="No root CAuse","No root cause",
AM750="ODU HS","ACTIVE",
AM750="IP &amp; VLAN","ACTIVE",
AM750="Warehouse HUAWEI","SPARE-ISSUE",
AM750="SPARE-HS","SPARE-ISSUE",
AM750="Power Telco","ACTIVE", AM750="no impacts","no impacts"
),"")</f>
        <v>no impacts</v>
      </c>
      <c r="AO750" s="93" t="s">
        <v>5537</v>
      </c>
      <c r="AP750" s="101" t="str">
        <f t="shared" si="27"/>
        <v>ADM_048</v>
      </c>
      <c r="AR750" s="17" t="s">
        <v>5537</v>
      </c>
      <c r="AS750" s="7" t="s">
        <v>5537</v>
      </c>
      <c r="AT750" s="6"/>
      <c r="AU750" s="7"/>
      <c r="AV750" s="3" t="s">
        <v>5537</v>
      </c>
      <c r="AW750" s="18" t="s">
        <v>5537</v>
      </c>
      <c r="AX750" s="18" t="s">
        <v>5537</v>
      </c>
      <c r="AY750" s="18" t="s">
        <v>5537</v>
      </c>
      <c r="AZ750" s="18" t="s">
        <v>5537</v>
      </c>
      <c r="BA750" s="18" t="s">
        <v>5537</v>
      </c>
      <c r="BB750" s="18" t="s">
        <v>5537</v>
      </c>
      <c r="BC750" s="18" t="s">
        <v>5537</v>
      </c>
      <c r="BD750" s="18" t="s">
        <v>5537</v>
      </c>
      <c r="BE750" s="18" t="s">
        <v>5537</v>
      </c>
      <c r="BF750" s="18" t="s">
        <v>5537</v>
      </c>
      <c r="BG750" s="18" t="s">
        <v>5537</v>
      </c>
      <c r="BH750" s="18" t="s">
        <v>5537</v>
      </c>
      <c r="BI750" s="9" t="s">
        <v>5537</v>
      </c>
      <c r="BJ750" s="14"/>
      <c r="BK750" s="14" t="s">
        <v>5537</v>
      </c>
      <c r="BL750" s="14" t="str">
        <f>_xlfn.XLOOKUP(B750,'[4]cell downs 18042026 17h'!$B:$B,'[4]cell downs 18042026 17h'!$B:$B,"")</f>
        <v/>
      </c>
      <c r="BM750" s="14" t="str">
        <f>_xlfn.XLOOKUP(B750,'[5]Cells Huawei 19042026 15h'!$B:$B,'[5]Cells Huawei 19042026 15h'!$B:$B,"")</f>
        <v/>
      </c>
      <c r="BN750" s="9" t="str">
        <f>_xlfn.XLOOKUP(B750,'[6]cells down 19042026 9H40'!$B:$B,'[6]cells down 19042026 9H40'!$B:$B,"")</f>
        <v/>
      </c>
      <c r="BO750" s="9" t="s">
        <v>2022</v>
      </c>
      <c r="BP750" s="9" t="s">
        <v>12</v>
      </c>
      <c r="BQ750" s="115"/>
    </row>
    <row r="751" spans="1:69" s="9" customFormat="1" x14ac:dyDescent="0.3">
      <c r="A751" s="1" t="s">
        <v>1961</v>
      </c>
      <c r="B751" s="8" t="s">
        <v>1962</v>
      </c>
      <c r="C751" s="3" t="str">
        <f>_xlfn.XLOOKUP(B751,'[1]daily break down'!$D:$D,'[1]daily break down'!$E:$E,"")</f>
        <v>Ngaoundere</v>
      </c>
      <c r="D751" s="1" t="s">
        <v>11</v>
      </c>
      <c r="E751" s="1" t="s">
        <v>12</v>
      </c>
      <c r="F751" s="3" t="s">
        <v>90</v>
      </c>
      <c r="G751" s="1" t="s">
        <v>91</v>
      </c>
      <c r="H751" s="32" t="str">
        <f>_xlfn.XLOOKUP(B751,[2]CALCULATION!$B:$B,[2]CALCULATION!$H:$H,"")</f>
        <v>Huawei</v>
      </c>
      <c r="I751" s="28">
        <v>0</v>
      </c>
      <c r="J751" s="28">
        <v>0</v>
      </c>
      <c r="K751" s="28">
        <v>0</v>
      </c>
      <c r="L751" s="28">
        <v>0</v>
      </c>
      <c r="M751" s="28">
        <v>0.18769636421227451</v>
      </c>
      <c r="N751" s="28">
        <v>0</v>
      </c>
      <c r="O751" s="28">
        <v>0</v>
      </c>
      <c r="P751" s="28">
        <v>0</v>
      </c>
      <c r="Q751" s="28">
        <v>0.6686370861191725</v>
      </c>
      <c r="R751" s="28">
        <v>0</v>
      </c>
      <c r="S751" s="94">
        <v>0</v>
      </c>
      <c r="T751" s="94">
        <f>_xlfn.XLOOKUP(B751,'[3]Nur des jours'!$B:$B,'[3]Nur des jours'!$U:$U,"")</f>
        <v>0</v>
      </c>
      <c r="U751" s="94">
        <v>0</v>
      </c>
      <c r="V751" s="94">
        <v>1.678601901076668</v>
      </c>
      <c r="W751" s="94">
        <v>0</v>
      </c>
      <c r="X751" s="94">
        <v>0.99425211095986954</v>
      </c>
      <c r="Y751" s="94">
        <v>0.21723125390588213</v>
      </c>
      <c r="Z751" s="94">
        <v>0</v>
      </c>
      <c r="AA751" s="94">
        <v>0.37328818918309631</v>
      </c>
      <c r="AB751" s="94">
        <v>0</v>
      </c>
      <c r="AC751" s="94">
        <f>_xlfn.XLOOKUP(B751,'[3]Nur des jours'!$B:$B,'[3]Nur des jours'!$N:$N,"")</f>
        <v>0</v>
      </c>
      <c r="AD751" s="94">
        <v>0</v>
      </c>
      <c r="AE751" s="94">
        <v>0</v>
      </c>
      <c r="AF751" s="94">
        <v>0</v>
      </c>
      <c r="AG751" s="94">
        <v>0</v>
      </c>
      <c r="AH751" s="94">
        <v>0</v>
      </c>
      <c r="AI751" s="49" t="s">
        <v>5559</v>
      </c>
      <c r="AJ751" s="49"/>
      <c r="AK751" s="48" t="str" cm="1">
        <f t="array" ref="AK751">IFERROR(_xlfn.IFS(
AM751="MPR ISSUE","PDH",
AM751="BSS Hardware Issue","BSS",
AM751="Sites strategiques, MLL, Pylone, etc.","ENVTECH",
AM751="AKTIVCO DEFAUT GE &amp; POWER Cabinet","AKTIVCO",
AM751="AKTIVCO Coupure ENEO &amp; Baisse de tension","AKTIVCO GRID ONLY",
AM751="Coupure ENEO &amp; Baisse de tension","IHS GRID ONLY",
AM751="Defaut GE &amp; POWER Cabinet","IHS",
AM751="Sharing","Partners",
AM751="Sites strategiques &amp; DataCenter","SST &amp; DC",
AM751="Exclu","Exclu",
AM751="SAT","SAT",
AM751="SPARE-ISSUE","SPARE-ISSUE",
AM751="Fiber CAmtel","TRANS_FO_CAMTEL",
AM751="Fiber AOF","Fiber AOF",
AM751="Projet OCM (HUAWEI)","TRAVAUX-HUAWEI",
AM751="Projet OCM (NOKIA)","TRAVAUX-NOKIA",
AM751="ACCESS-ISSUE","ACCESS-ISSUE",
AM751="Projet OCM (ZTE, NOKIA, autres projets)","TRAVAUX OCM",
AM751="No root CAuse","No root cause",
AM751="ODU HS","PDH",
AM751="IP &amp; VLAN","PDH",
AM751="Warehouse HUAWEI","SPARE-ISSUE",
AM751="SPARE-HS","SPARE-ISSUE",
AM751="Power Telco","BSS",AM751="no impacts","no impacts"
),"")</f>
        <v>no impacts</v>
      </c>
      <c r="AL751" s="48" t="str" cm="1">
        <f t="array" ref="AL751">IFERROR(_xlfn.IFS(
AM751="MPR ISSUE","TX ISSUE",
AM751="BSS Hardware Issue","RAN ISSUE",
AM751="Sites strategiques, MLL, Pylone, etc.","ENVTECH",
AM751="AKTIVCO DEFAUT GE &amp; POWER Cabinet","POWER ISSUE",
AM751="AKTIVCO Coupure ENEO &amp; Baisse de tension","POWER ISSUE",
AM751="Coupure ENEO &amp; Baisse de tension","POWER ISSUE",
AM751="Defaut GE &amp; POWER Cabinet","POWER ISSUE",
AM751="Sharing","POWER ISSUE",
AM751="Sites strategiques &amp; DataCenter","POWER ISSUE",
AM751="Exclu","Exclu",
AM751="SAT","TX ISSUE",
AM751="SPARE-ISSUE","SPARE-ISSUE",
AM751="Fiber CAmtel","TX ISSUE",
AM751="Fiber AOF","TX ISSUE",
AM751="Projet OCM (HUAWEI)","TRAVAUX-HUAWEI",
AM751="Projet OCM (NOKIA)","TRAVAUX -NOKIA",
AM751="ACCESS-ISSUE","ACCESS-ISSUE",
AM751="Projet OCM (ZTE, NOKIA, autres projets)","TRAVAUX OCM",
AM751="No root CAuse","No root cause",
AM751="ODU HS","TX ISSUE",
AM751="IP &amp; VLAN","TX ISSUE",
AM751="Warehouse HUAWEI","SPARE-ISSUE",
AM751="SPARE-HS","SPARE-ISSUE",
AM751="Power Telco","RAN ISSUE",AM751="no impacts","no impacts"
),"")</f>
        <v>no impacts</v>
      </c>
      <c r="AM751" s="67" t="s">
        <v>5605</v>
      </c>
      <c r="AN751" s="48" t="str" cm="1">
        <f t="array" ref="AN751">IFERROR(_xlfn.IFS(
AM751="MPR ISSUE","ACTIVE",
AM751="BSS Hardware Issue","ACTIVE",
AM751="Sites strategiques, MLL, Pylone, etc.","PASSIVE",
AM751="AKTIVCO DEFAUT GE &amp; POWER Cabinet","PASSIVE",
AM751="AKTIVCO Coupure ENEO &amp; Baisse de tension","PASSIVE",
AM751="Coupure ENEO &amp; Baisse de tension","PASSIVE",
AM751="Defaut GE &amp; POWER Cabinet","PASSIVE",
AM751="Sharing","PASSIVE",
AM751="Sites strategiques &amp; DataCenter","PASSIVE",
AM751="Exclu","Exclu",
AM751="SAT","ACTIVE",
AM751="SPARE-ISSUE","SPARE-ISSUE",
AM751="Fiber CAmtel","ACTIVE",
AM751="Fiber AOF","ACTIVE",
AM751="Projet OCM (HUAWEI)","PLANNED WORKS",
AM751="Projet OCM (NOKIA)","PLANNED WORKS",
AM751="ACCESS-ISSUE","ACCESS-ISSUE",
AM751="Projet OCM (ZTE, NOKIA, autres projets)","PLANNED WORKS",
AM751="No root CAuse","No root cause",
AM751="ODU HS","ACTIVE",
AM751="IP &amp; VLAN","ACTIVE",
AM751="Warehouse HUAWEI","SPARE-ISSUE",
AM751="SPARE-HS","SPARE-ISSUE",
AM751="Power Telco","ACTIVE", AM751="no impacts","no impacts"
),"")</f>
        <v>no impacts</v>
      </c>
      <c r="AO751" s="93" t="s">
        <v>5537</v>
      </c>
      <c r="AP751" s="101" t="str">
        <f t="shared" si="27"/>
        <v>ADM_084</v>
      </c>
      <c r="AR751" s="17" t="s">
        <v>5537</v>
      </c>
      <c r="AS751" s="7" t="s">
        <v>5537</v>
      </c>
      <c r="AT751" s="6"/>
      <c r="AU751" s="7"/>
      <c r="AV751" s="3" t="s">
        <v>5537</v>
      </c>
      <c r="AW751" s="18" t="s">
        <v>5537</v>
      </c>
      <c r="AX751" s="18" t="s">
        <v>5537</v>
      </c>
      <c r="AY751" s="18" t="s">
        <v>5537</v>
      </c>
      <c r="AZ751" s="18" t="s">
        <v>5537</v>
      </c>
      <c r="BA751" s="18" t="s">
        <v>5537</v>
      </c>
      <c r="BB751" s="18" t="s">
        <v>5537</v>
      </c>
      <c r="BC751" s="18" t="s">
        <v>5537</v>
      </c>
      <c r="BD751" s="18" t="s">
        <v>5537</v>
      </c>
      <c r="BE751" s="18" t="s">
        <v>5537</v>
      </c>
      <c r="BF751" s="18" t="s">
        <v>5537</v>
      </c>
      <c r="BG751" s="18" t="s">
        <v>5537</v>
      </c>
      <c r="BH751" s="18" t="s">
        <v>5537</v>
      </c>
      <c r="BI751" s="9" t="s">
        <v>5537</v>
      </c>
      <c r="BJ751" s="14"/>
      <c r="BK751" s="14" t="s">
        <v>5537</v>
      </c>
      <c r="BL751" s="14" t="str">
        <f>_xlfn.XLOOKUP(B751,'[4]cell downs 18042026 17h'!$B:$B,'[4]cell downs 18042026 17h'!$B:$B,"")</f>
        <v/>
      </c>
      <c r="BM751" s="14" t="str">
        <f>_xlfn.XLOOKUP(B751,'[5]Cells Huawei 19042026 15h'!$B:$B,'[5]Cells Huawei 19042026 15h'!$B:$B,"")</f>
        <v/>
      </c>
      <c r="BN751" s="9" t="str">
        <f>_xlfn.XLOOKUP(B751,'[6]cells down 19042026 9H40'!$B:$B,'[6]cells down 19042026 9H40'!$B:$B,"")</f>
        <v/>
      </c>
      <c r="BO751" s="9" t="s">
        <v>1962</v>
      </c>
      <c r="BP751" s="9" t="s">
        <v>302</v>
      </c>
      <c r="BQ751" s="115"/>
    </row>
    <row r="752" spans="1:69" s="9" customFormat="1" x14ac:dyDescent="0.3">
      <c r="A752" s="1" t="s">
        <v>711</v>
      </c>
      <c r="B752" s="8" t="s">
        <v>712</v>
      </c>
      <c r="C752" s="3" t="str">
        <f>_xlfn.XLOOKUP(B752,'[1]daily break down'!$D:$D,'[1]daily break down'!$E:$E,"")</f>
        <v>Douala</v>
      </c>
      <c r="D752" s="1" t="s">
        <v>11</v>
      </c>
      <c r="E752" s="1" t="s">
        <v>145</v>
      </c>
      <c r="F752" s="3" t="s">
        <v>31</v>
      </c>
      <c r="G752" s="1" t="s">
        <v>32</v>
      </c>
      <c r="H752" s="34" t="str">
        <f>_xlfn.XLOOKUP(B752,[2]CALCULATION!$B:$B,[2]CALCULATION!$H:$H,"")</f>
        <v>ZTE</v>
      </c>
      <c r="I752" s="28">
        <v>0</v>
      </c>
      <c r="J752" s="28">
        <v>0</v>
      </c>
      <c r="K752" s="28">
        <v>0</v>
      </c>
      <c r="L752" s="28">
        <v>0</v>
      </c>
      <c r="M752" s="28">
        <v>0</v>
      </c>
      <c r="N752" s="28">
        <v>0</v>
      </c>
      <c r="O752" s="28">
        <v>0</v>
      </c>
      <c r="P752" s="28">
        <v>0</v>
      </c>
      <c r="Q752" s="28">
        <v>0</v>
      </c>
      <c r="R752" s="28">
        <v>0</v>
      </c>
      <c r="S752" s="94">
        <v>0</v>
      </c>
      <c r="T752" s="94">
        <f>_xlfn.XLOOKUP(B752,'[3]Nur des jours'!$B:$B,'[3]Nur des jours'!$U:$U,"")</f>
        <v>0</v>
      </c>
      <c r="U752" s="94">
        <v>0</v>
      </c>
      <c r="V752" s="94">
        <v>0</v>
      </c>
      <c r="W752" s="94">
        <v>0</v>
      </c>
      <c r="X752" s="94">
        <v>0</v>
      </c>
      <c r="Y752" s="94">
        <v>6.3475043731612099E-2</v>
      </c>
      <c r="Z752" s="94">
        <v>0</v>
      </c>
      <c r="AA752" s="94">
        <v>0</v>
      </c>
      <c r="AB752" s="94">
        <v>0</v>
      </c>
      <c r="AC752" s="94">
        <f>_xlfn.XLOOKUP(B752,'[3]Nur des jours'!$B:$B,'[3]Nur des jours'!$N:$N,"")</f>
        <v>0</v>
      </c>
      <c r="AD752" s="94">
        <v>0</v>
      </c>
      <c r="AE752" s="94">
        <v>0</v>
      </c>
      <c r="AF752" s="94">
        <v>0</v>
      </c>
      <c r="AG752" s="94">
        <v>0</v>
      </c>
      <c r="AH752" s="94">
        <v>0</v>
      </c>
      <c r="AI752" s="49" t="s">
        <v>5559</v>
      </c>
      <c r="AJ752" s="49"/>
      <c r="AK752" s="48" t="str" cm="1">
        <f t="array" ref="AK752">IFERROR(_xlfn.IFS(
AM752="MPR ISSUE","PDH",
AM752="BSS Hardware Issue","BSS",
AM752="Sites strategiques, MLL, Pylone, etc.","ENVTECH",
AM752="AKTIVCO DEFAUT GE &amp; POWER Cabinet","AKTIVCO",
AM752="AKTIVCO Coupure ENEO &amp; Baisse de tension","AKTIVCO GRID ONLY",
AM752="Coupure ENEO &amp; Baisse de tension","IHS GRID ONLY",
AM752="Defaut GE &amp; POWER Cabinet","IHS",
AM752="Sharing","Partners",
AM752="Sites strategiques &amp; DataCenter","SST &amp; DC",
AM752="Exclu","Exclu",
AM752="SAT","SAT",
AM752="SPARE-ISSUE","SPARE-ISSUE",
AM752="Fiber CAmtel","TRANS_FO_CAMTEL",
AM752="Fiber AOF","Fiber AOF",
AM752="Projet OCM (HUAWEI)","TRAVAUX-HUAWEI",
AM752="Projet OCM (NOKIA)","TRAVAUX-NOKIA",
AM752="ACCESS-ISSUE","ACCESS-ISSUE",
AM752="Projet OCM (ZTE, NOKIA, autres projets)","TRAVAUX OCM",
AM752="No root CAuse","No root cause",
AM752="ODU HS","PDH",
AM752="IP &amp; VLAN","PDH",
AM752="Warehouse HUAWEI","SPARE-ISSUE",
AM752="SPARE-HS","SPARE-ISSUE",
AM752="Power Telco","BSS",AM752="no impacts","no impacts"
),"")</f>
        <v>no impacts</v>
      </c>
      <c r="AL752" s="48" t="str" cm="1">
        <f t="array" ref="AL752">IFERROR(_xlfn.IFS(
AM752="MPR ISSUE","TX ISSUE",
AM752="BSS Hardware Issue","RAN ISSUE",
AM752="Sites strategiques, MLL, Pylone, etc.","ENVTECH",
AM752="AKTIVCO DEFAUT GE &amp; POWER Cabinet","POWER ISSUE",
AM752="AKTIVCO Coupure ENEO &amp; Baisse de tension","POWER ISSUE",
AM752="Coupure ENEO &amp; Baisse de tension","POWER ISSUE",
AM752="Defaut GE &amp; POWER Cabinet","POWER ISSUE",
AM752="Sharing","POWER ISSUE",
AM752="Sites strategiques &amp; DataCenter","POWER ISSUE",
AM752="Exclu","Exclu",
AM752="SAT","TX ISSUE",
AM752="SPARE-ISSUE","SPARE-ISSUE",
AM752="Fiber CAmtel","TX ISSUE",
AM752="Fiber AOF","TX ISSUE",
AM752="Projet OCM (HUAWEI)","TRAVAUX-HUAWEI",
AM752="Projet OCM (NOKIA)","TRAVAUX -NOKIA",
AM752="ACCESS-ISSUE","ACCESS-ISSUE",
AM752="Projet OCM (ZTE, NOKIA, autres projets)","TRAVAUX OCM",
AM752="No root CAuse","No root cause",
AM752="ODU HS","TX ISSUE",
AM752="IP &amp; VLAN","TX ISSUE",
AM752="Warehouse HUAWEI","SPARE-ISSUE",
AM752="SPARE-HS","SPARE-ISSUE",
AM752="Power Telco","RAN ISSUE",AM752="no impacts","no impacts"
),"")</f>
        <v>no impacts</v>
      </c>
      <c r="AM752" s="67" t="s">
        <v>5605</v>
      </c>
      <c r="AN752" s="48" t="str" cm="1">
        <f t="array" ref="AN752">IFERROR(_xlfn.IFS(
AM752="MPR ISSUE","ACTIVE",
AM752="BSS Hardware Issue","ACTIVE",
AM752="Sites strategiques, MLL, Pylone, etc.","PASSIVE",
AM752="AKTIVCO DEFAUT GE &amp; POWER Cabinet","PASSIVE",
AM752="AKTIVCO Coupure ENEO &amp; Baisse de tension","PASSIVE",
AM752="Coupure ENEO &amp; Baisse de tension","PASSIVE",
AM752="Defaut GE &amp; POWER Cabinet","PASSIVE",
AM752="Sharing","PASSIVE",
AM752="Sites strategiques &amp; DataCenter","PASSIVE",
AM752="Exclu","Exclu",
AM752="SAT","ACTIVE",
AM752="SPARE-ISSUE","SPARE-ISSUE",
AM752="Fiber CAmtel","ACTIVE",
AM752="Fiber AOF","ACTIVE",
AM752="Projet OCM (HUAWEI)","PLANNED WORKS",
AM752="Projet OCM (NOKIA)","PLANNED WORKS",
AM752="ACCESS-ISSUE","ACCESS-ISSUE",
AM752="Projet OCM (ZTE, NOKIA, autres projets)","PLANNED WORKS",
AM752="No root CAuse","No root cause",
AM752="ODU HS","ACTIVE",
AM752="IP &amp; VLAN","ACTIVE",
AM752="Warehouse HUAWEI","SPARE-ISSUE",
AM752="SPARE-HS","SPARE-ISSUE",
AM752="Power Telco","ACTIVE", AM752="no impacts","no impacts"
),"")</f>
        <v>no impacts</v>
      </c>
      <c r="AO752" s="93" t="s">
        <v>5537</v>
      </c>
      <c r="AP752" s="101" t="str">
        <f t="shared" si="27"/>
        <v>LIT_097</v>
      </c>
      <c r="AR752" s="17" t="s">
        <v>5537</v>
      </c>
      <c r="AS752" s="7" t="s">
        <v>5537</v>
      </c>
      <c r="AT752" s="6"/>
      <c r="AU752" s="7"/>
      <c r="AV752" s="3" t="s">
        <v>5537</v>
      </c>
      <c r="AW752" s="18" t="s">
        <v>5537</v>
      </c>
      <c r="AX752" s="18" t="s">
        <v>5537</v>
      </c>
      <c r="AY752" s="18" t="s">
        <v>5537</v>
      </c>
      <c r="AZ752" s="18" t="s">
        <v>5537</v>
      </c>
      <c r="BA752" s="18" t="s">
        <v>5537</v>
      </c>
      <c r="BB752" s="18" t="s">
        <v>5537</v>
      </c>
      <c r="BC752" s="18" t="s">
        <v>5537</v>
      </c>
      <c r="BD752" s="18" t="s">
        <v>5537</v>
      </c>
      <c r="BE752" s="18" t="s">
        <v>5537</v>
      </c>
      <c r="BF752" s="18" t="s">
        <v>5537</v>
      </c>
      <c r="BG752" s="18" t="s">
        <v>5537</v>
      </c>
      <c r="BH752" s="18" t="s">
        <v>5537</v>
      </c>
      <c r="BI752" s="9" t="s">
        <v>5537</v>
      </c>
      <c r="BJ752" s="14"/>
      <c r="BK752" s="14" t="s">
        <v>5537</v>
      </c>
      <c r="BL752" s="14" t="str">
        <f>_xlfn.XLOOKUP(B752,'[4]cell downs 18042026 17h'!$B:$B,'[4]cell downs 18042026 17h'!$B:$B,"")</f>
        <v/>
      </c>
      <c r="BM752" s="14" t="str">
        <f>_xlfn.XLOOKUP(B752,'[5]Cells Huawei 19042026 15h'!$B:$B,'[5]Cells Huawei 19042026 15h'!$B:$B,"")</f>
        <v/>
      </c>
      <c r="BN752" s="9" t="str">
        <f>_xlfn.XLOOKUP(B752,'[6]cells down 19042026 9H40'!$B:$B,'[6]cells down 19042026 9H40'!$B:$B,"")</f>
        <v/>
      </c>
      <c r="BO752" s="9" t="s">
        <v>712</v>
      </c>
      <c r="BP752" s="9" t="s">
        <v>5537</v>
      </c>
      <c r="BQ752" s="115"/>
    </row>
    <row r="753" spans="1:69" s="9" customFormat="1" x14ac:dyDescent="0.3">
      <c r="A753" s="1" t="s">
        <v>958</v>
      </c>
      <c r="B753" s="8" t="s">
        <v>959</v>
      </c>
      <c r="C753" s="3" t="str">
        <f>_xlfn.XLOOKUP(B753,'[1]daily break down'!$D:$D,'[1]daily break down'!$E:$E,"")</f>
        <v>Garoua</v>
      </c>
      <c r="D753" s="1" t="s">
        <v>11</v>
      </c>
      <c r="E753" s="1" t="s">
        <v>12</v>
      </c>
      <c r="F753" s="3" t="s">
        <v>23</v>
      </c>
      <c r="G753" s="1" t="s">
        <v>24</v>
      </c>
      <c r="H753" s="32" t="str">
        <f>_xlfn.XLOOKUP(B753,[2]CALCULATION!$B:$B,[2]CALCULATION!$H:$H,"")</f>
        <v>Huawei</v>
      </c>
      <c r="I753" s="28">
        <v>0</v>
      </c>
      <c r="J753" s="28">
        <v>0</v>
      </c>
      <c r="K753" s="28">
        <v>0.94445657229770019</v>
      </c>
      <c r="L753" s="28">
        <v>0</v>
      </c>
      <c r="M753" s="28">
        <v>0</v>
      </c>
      <c r="N753" s="28">
        <v>0</v>
      </c>
      <c r="O753" s="28">
        <v>0</v>
      </c>
      <c r="P753" s="28">
        <v>0</v>
      </c>
      <c r="Q753" s="28">
        <v>0</v>
      </c>
      <c r="R753" s="28">
        <v>6.97173211427006E-2</v>
      </c>
      <c r="S753" s="94">
        <v>1.4040130353020404</v>
      </c>
      <c r="T753" s="94">
        <f>_xlfn.XLOOKUP(B753,'[3]Nur des jours'!$B:$B,'[3]Nur des jours'!$U:$U,"")</f>
        <v>0</v>
      </c>
      <c r="U753" s="94">
        <v>0</v>
      </c>
      <c r="V753" s="94">
        <v>0</v>
      </c>
      <c r="W753" s="94">
        <v>0</v>
      </c>
      <c r="X753" s="94">
        <v>0</v>
      </c>
      <c r="Y753" s="94">
        <v>0</v>
      </c>
      <c r="Z753" s="94">
        <v>0.14669351916058135</v>
      </c>
      <c r="AA753" s="94">
        <v>0</v>
      </c>
      <c r="AB753" s="94">
        <v>0</v>
      </c>
      <c r="AC753" s="94">
        <f>_xlfn.XLOOKUP(B753,'[3]Nur des jours'!$B:$B,'[3]Nur des jours'!$N:$N,"")</f>
        <v>0</v>
      </c>
      <c r="AD753" s="94">
        <v>0</v>
      </c>
      <c r="AE753" s="94">
        <v>0</v>
      </c>
      <c r="AF753" s="94">
        <v>0</v>
      </c>
      <c r="AG753" s="94">
        <v>0</v>
      </c>
      <c r="AH753" s="94">
        <v>0</v>
      </c>
      <c r="AI753" s="49" t="s">
        <v>5559</v>
      </c>
      <c r="AJ753" s="49"/>
      <c r="AK753" s="48" t="str" cm="1">
        <f t="array" ref="AK753">IFERROR(_xlfn.IFS(
AM753="MPR ISSUE","PDH",
AM753="BSS Hardware Issue","BSS",
AM753="Sites strategiques, MLL, Pylone, etc.","ENVTECH",
AM753="AKTIVCO DEFAUT GE &amp; POWER Cabinet","AKTIVCO",
AM753="AKTIVCO Coupure ENEO &amp; Baisse de tension","AKTIVCO GRID ONLY",
AM753="Coupure ENEO &amp; Baisse de tension","IHS GRID ONLY",
AM753="Defaut GE &amp; POWER Cabinet","IHS",
AM753="Sharing","Partners",
AM753="Sites strategiques &amp; DataCenter","SST &amp; DC",
AM753="Exclu","Exclu",
AM753="SAT","SAT",
AM753="SPARE-ISSUE","SPARE-ISSUE",
AM753="Fiber CAmtel","TRANS_FO_CAMTEL",
AM753="Fiber AOF","Fiber AOF",
AM753="Projet OCM (HUAWEI)","TRAVAUX-HUAWEI",
AM753="Projet OCM (NOKIA)","TRAVAUX-NOKIA",
AM753="ACCESS-ISSUE","ACCESS-ISSUE",
AM753="Projet OCM (ZTE, NOKIA, autres projets)","TRAVAUX OCM",
AM753="No root CAuse","No root cause",
AM753="ODU HS","PDH",
AM753="IP &amp; VLAN","PDH",
AM753="Warehouse HUAWEI","SPARE-ISSUE",
AM753="SPARE-HS","SPARE-ISSUE",
AM753="Power Telco","BSS",AM753="no impacts","no impacts"
),"")</f>
        <v>no impacts</v>
      </c>
      <c r="AL753" s="48" t="str" cm="1">
        <f t="array" ref="AL753">IFERROR(_xlfn.IFS(
AM753="MPR ISSUE","TX ISSUE",
AM753="BSS Hardware Issue","RAN ISSUE",
AM753="Sites strategiques, MLL, Pylone, etc.","ENVTECH",
AM753="AKTIVCO DEFAUT GE &amp; POWER Cabinet","POWER ISSUE",
AM753="AKTIVCO Coupure ENEO &amp; Baisse de tension","POWER ISSUE",
AM753="Coupure ENEO &amp; Baisse de tension","POWER ISSUE",
AM753="Defaut GE &amp; POWER Cabinet","POWER ISSUE",
AM753="Sharing","POWER ISSUE",
AM753="Sites strategiques &amp; DataCenter","POWER ISSUE",
AM753="Exclu","Exclu",
AM753="SAT","TX ISSUE",
AM753="SPARE-ISSUE","SPARE-ISSUE",
AM753="Fiber CAmtel","TX ISSUE",
AM753="Fiber AOF","TX ISSUE",
AM753="Projet OCM (HUAWEI)","TRAVAUX-HUAWEI",
AM753="Projet OCM (NOKIA)","TRAVAUX -NOKIA",
AM753="ACCESS-ISSUE","ACCESS-ISSUE",
AM753="Projet OCM (ZTE, NOKIA, autres projets)","TRAVAUX OCM",
AM753="No root CAuse","No root cause",
AM753="ODU HS","TX ISSUE",
AM753="IP &amp; VLAN","TX ISSUE",
AM753="Warehouse HUAWEI","SPARE-ISSUE",
AM753="SPARE-HS","SPARE-ISSUE",
AM753="Power Telco","RAN ISSUE",AM753="no impacts","no impacts"
),"")</f>
        <v>no impacts</v>
      </c>
      <c r="AM753" s="67" t="s">
        <v>5605</v>
      </c>
      <c r="AN753" s="48" t="str" cm="1">
        <f t="array" ref="AN753">IFERROR(_xlfn.IFS(
AM753="MPR ISSUE","ACTIVE",
AM753="BSS Hardware Issue","ACTIVE",
AM753="Sites strategiques, MLL, Pylone, etc.","PASSIVE",
AM753="AKTIVCO DEFAUT GE &amp; POWER Cabinet","PASSIVE",
AM753="AKTIVCO Coupure ENEO &amp; Baisse de tension","PASSIVE",
AM753="Coupure ENEO &amp; Baisse de tension","PASSIVE",
AM753="Defaut GE &amp; POWER Cabinet","PASSIVE",
AM753="Sharing","PASSIVE",
AM753="Sites strategiques &amp; DataCenter","PASSIVE",
AM753="Exclu","Exclu",
AM753="SAT","ACTIVE",
AM753="SPARE-ISSUE","SPARE-ISSUE",
AM753="Fiber CAmtel","ACTIVE",
AM753="Fiber AOF","ACTIVE",
AM753="Projet OCM (HUAWEI)","PLANNED WORKS",
AM753="Projet OCM (NOKIA)","PLANNED WORKS",
AM753="ACCESS-ISSUE","ACCESS-ISSUE",
AM753="Projet OCM (ZTE, NOKIA, autres projets)","PLANNED WORKS",
AM753="No root CAuse","No root cause",
AM753="ODU HS","ACTIVE",
AM753="IP &amp; VLAN","ACTIVE",
AM753="Warehouse HUAWEI","SPARE-ISSUE",
AM753="SPARE-HS","SPARE-ISSUE",
AM753="Power Telco","ACTIVE", AM753="no impacts","no impacts"
),"")</f>
        <v>no impacts</v>
      </c>
      <c r="AO753" s="93" t="s">
        <v>5537</v>
      </c>
      <c r="AP753" s="101" t="str">
        <f t="shared" si="27"/>
        <v>NRD_053</v>
      </c>
      <c r="AR753" s="17" t="s">
        <v>5537</v>
      </c>
      <c r="AS753" s="7" t="s">
        <v>5537</v>
      </c>
      <c r="AT753" s="6"/>
      <c r="AU753" s="7"/>
      <c r="AV753" s="3" t="s">
        <v>5537</v>
      </c>
      <c r="AW753" s="18" t="s">
        <v>5537</v>
      </c>
      <c r="AX753" s="18" t="s">
        <v>5537</v>
      </c>
      <c r="AY753" s="18" t="s">
        <v>5537</v>
      </c>
      <c r="AZ753" s="18" t="s">
        <v>5537</v>
      </c>
      <c r="BA753" s="18" t="s">
        <v>5537</v>
      </c>
      <c r="BB753" s="18" t="s">
        <v>5537</v>
      </c>
      <c r="BC753" s="18" t="s">
        <v>5537</v>
      </c>
      <c r="BD753" s="18" t="s">
        <v>5537</v>
      </c>
      <c r="BE753" s="18" t="s">
        <v>5537</v>
      </c>
      <c r="BF753" s="18" t="s">
        <v>5537</v>
      </c>
      <c r="BG753" s="18" t="s">
        <v>5537</v>
      </c>
      <c r="BH753" s="18" t="s">
        <v>5537</v>
      </c>
      <c r="BI753" s="9" t="s">
        <v>5537</v>
      </c>
      <c r="BJ753" s="14"/>
      <c r="BK753" s="14" t="s">
        <v>5537</v>
      </c>
      <c r="BL753" s="14" t="str">
        <f>_xlfn.XLOOKUP(B753,'[4]cell downs 18042026 17h'!$B:$B,'[4]cell downs 18042026 17h'!$B:$B,"")</f>
        <v/>
      </c>
      <c r="BM753" s="14" t="str">
        <f>_xlfn.XLOOKUP(B753,'[5]Cells Huawei 19042026 15h'!$B:$B,'[5]Cells Huawei 19042026 15h'!$B:$B,"")</f>
        <v/>
      </c>
      <c r="BN753" s="9" t="str">
        <f>_xlfn.XLOOKUP(B753,'[6]cells down 19042026 9H40'!$B:$B,'[6]cells down 19042026 9H40'!$B:$B,"")</f>
        <v/>
      </c>
      <c r="BO753" s="9" t="s">
        <v>959</v>
      </c>
      <c r="BP753" s="9" t="s">
        <v>318</v>
      </c>
      <c r="BQ753" s="115"/>
    </row>
    <row r="754" spans="1:69" s="9" customFormat="1" x14ac:dyDescent="0.3">
      <c r="A754" s="59" t="s">
        <v>2053</v>
      </c>
      <c r="B754" s="60" t="s">
        <v>2054</v>
      </c>
      <c r="C754" s="61" t="str">
        <f>_xlfn.XLOOKUP(B754,'[1]daily break down'!$D:$D,'[1]daily break down'!$E:$E,"")</f>
        <v>OUEST</v>
      </c>
      <c r="D754" s="59" t="s">
        <v>11</v>
      </c>
      <c r="E754" s="59" t="s">
        <v>12</v>
      </c>
      <c r="F754" s="61" t="s">
        <v>102</v>
      </c>
      <c r="G754" s="59" t="s">
        <v>1176</v>
      </c>
      <c r="H754" s="62" t="str">
        <f>_xlfn.XLOOKUP(B754,[2]CALCULATION!$B:$B,[2]CALCULATION!$H:$H,"")</f>
        <v>Huawei</v>
      </c>
      <c r="I754" s="63">
        <v>2.7214546004514415</v>
      </c>
      <c r="J754" s="63">
        <v>1.9711328556385961</v>
      </c>
      <c r="K754" s="63">
        <v>2.5860863560224065E-3</v>
      </c>
      <c r="L754" s="63">
        <v>12.903358131226227</v>
      </c>
      <c r="M754" s="63">
        <v>0</v>
      </c>
      <c r="N754" s="63">
        <v>4.0829844792014445</v>
      </c>
      <c r="O754" s="63">
        <v>0</v>
      </c>
      <c r="P754" s="63">
        <v>0</v>
      </c>
      <c r="Q754" s="63">
        <v>0</v>
      </c>
      <c r="R754" s="63">
        <v>0</v>
      </c>
      <c r="S754" s="95">
        <v>1.9688142954573338</v>
      </c>
      <c r="T754" s="94">
        <f>_xlfn.XLOOKUP(B754,'[3]Nur des jours'!$B:$B,'[3]Nur des jours'!$U:$U,"")</f>
        <v>0</v>
      </c>
      <c r="U754" s="94">
        <v>0</v>
      </c>
      <c r="V754" s="94">
        <v>0</v>
      </c>
      <c r="W754" s="94">
        <v>0</v>
      </c>
      <c r="X754" s="94">
        <v>0.52934512446031057</v>
      </c>
      <c r="Y754" s="94">
        <v>0</v>
      </c>
      <c r="Z754" s="94">
        <v>4.1903338155938519</v>
      </c>
      <c r="AA754" s="94">
        <v>0</v>
      </c>
      <c r="AB754" s="94">
        <v>0</v>
      </c>
      <c r="AC754" s="94">
        <f>_xlfn.XLOOKUP(B754,'[3]Nur des jours'!$B:$B,'[3]Nur des jours'!$N:$N,"")</f>
        <v>0</v>
      </c>
      <c r="AD754" s="94">
        <v>0</v>
      </c>
      <c r="AE754" s="94">
        <v>0</v>
      </c>
      <c r="AF754" s="94">
        <v>0</v>
      </c>
      <c r="AG754" s="94">
        <v>0</v>
      </c>
      <c r="AH754" s="94">
        <v>0</v>
      </c>
      <c r="AI754" s="49" t="s">
        <v>5559</v>
      </c>
      <c r="AJ754" s="63"/>
      <c r="AK754" s="48" t="str" cm="1">
        <f t="array" ref="AK754">IFERROR(_xlfn.IFS(
AM754="MPR ISSUE","PDH",
AM754="BSS Hardware Issue","BSS",
AM754="Sites strategiques, MLL, Pylone, etc.","ENVTECH",
AM754="AKTIVCO DEFAUT GE &amp; POWER Cabinet","AKTIVCO",
AM754="AKTIVCO Coupure ENEO &amp; Baisse de tension","AKTIVCO GRID ONLY",
AM754="Coupure ENEO &amp; Baisse de tension","IHS GRID ONLY",
AM754="Defaut GE &amp; POWER Cabinet","IHS",
AM754="Sharing","Partners",
AM754="Sites strategiques &amp; DataCenter","SST &amp; DC",
AM754="Exclu","Exclu",
AM754="SAT","SAT",
AM754="SPARE-ISSUE","SPARE-ISSUE",
AM754="Fiber CAmtel","TRANS_FO_CAMTEL",
AM754="Fiber AOF","Fiber AOF",
AM754="Projet OCM (HUAWEI)","TRAVAUX-HUAWEI",
AM754="Projet OCM (NOKIA)","TRAVAUX-NOKIA",
AM754="ACCESS-ISSUE","ACCESS-ISSUE",
AM754="Projet OCM (ZTE, NOKIA, autres projets)","TRAVAUX OCM",
AM754="No root CAuse","No root cause",
AM754="ODU HS","PDH",
AM754="IP &amp; VLAN","PDH",
AM754="Warehouse HUAWEI","SPARE-ISSUE",
AM754="SPARE-HS","SPARE-ISSUE",
AM754="Power Telco","BSS",AM754="no impacts","no impacts"
),"")</f>
        <v>no impacts</v>
      </c>
      <c r="AL754" s="48" t="str" cm="1">
        <f t="array" ref="AL754">IFERROR(_xlfn.IFS(
AM754="MPR ISSUE","TX ISSUE",
AM754="BSS Hardware Issue","RAN ISSUE",
AM754="Sites strategiques, MLL, Pylone, etc.","ENVTECH",
AM754="AKTIVCO DEFAUT GE &amp; POWER Cabinet","POWER ISSUE",
AM754="AKTIVCO Coupure ENEO &amp; Baisse de tension","POWER ISSUE",
AM754="Coupure ENEO &amp; Baisse de tension","POWER ISSUE",
AM754="Defaut GE &amp; POWER Cabinet","POWER ISSUE",
AM754="Sharing","POWER ISSUE",
AM754="Sites strategiques &amp; DataCenter","POWER ISSUE",
AM754="Exclu","Exclu",
AM754="SAT","TX ISSUE",
AM754="SPARE-ISSUE","SPARE-ISSUE",
AM754="Fiber CAmtel","TX ISSUE",
AM754="Fiber AOF","TX ISSUE",
AM754="Projet OCM (HUAWEI)","TRAVAUX-HUAWEI",
AM754="Projet OCM (NOKIA)","TRAVAUX -NOKIA",
AM754="ACCESS-ISSUE","ACCESS-ISSUE",
AM754="Projet OCM (ZTE, NOKIA, autres projets)","TRAVAUX OCM",
AM754="No root CAuse","No root cause",
AM754="ODU HS","TX ISSUE",
AM754="IP &amp; VLAN","TX ISSUE",
AM754="Warehouse HUAWEI","SPARE-ISSUE",
AM754="SPARE-HS","SPARE-ISSUE",
AM754="Power Telco","RAN ISSUE",AM754="no impacts","no impacts"
),"")</f>
        <v>no impacts</v>
      </c>
      <c r="AM754" s="67" t="s">
        <v>5605</v>
      </c>
      <c r="AN754" s="48" t="str" cm="1">
        <f t="array" ref="AN754">IFERROR(_xlfn.IFS(
AM754="MPR ISSUE","ACTIVE",
AM754="BSS Hardware Issue","ACTIVE",
AM754="Sites strategiques, MLL, Pylone, etc.","PASSIVE",
AM754="AKTIVCO DEFAUT GE &amp; POWER Cabinet","PASSIVE",
AM754="AKTIVCO Coupure ENEO &amp; Baisse de tension","PASSIVE",
AM754="Coupure ENEO &amp; Baisse de tension","PASSIVE",
AM754="Defaut GE &amp; POWER Cabinet","PASSIVE",
AM754="Sharing","PASSIVE",
AM754="Sites strategiques &amp; DataCenter","PASSIVE",
AM754="Exclu","Exclu",
AM754="SAT","ACTIVE",
AM754="SPARE-ISSUE","SPARE-ISSUE",
AM754="Fiber CAmtel","ACTIVE",
AM754="Fiber AOF","ACTIVE",
AM754="Projet OCM (HUAWEI)","PLANNED WORKS",
AM754="Projet OCM (NOKIA)","PLANNED WORKS",
AM754="ACCESS-ISSUE","ACCESS-ISSUE",
AM754="Projet OCM (ZTE, NOKIA, autres projets)","PLANNED WORKS",
AM754="No root CAuse","No root cause",
AM754="ODU HS","ACTIVE",
AM754="IP &amp; VLAN","ACTIVE",
AM754="Warehouse HUAWEI","SPARE-ISSUE",
AM754="SPARE-HS","SPARE-ISSUE",
AM754="Power Telco","ACTIVE", AM754="no impacts","no impacts"
),"")</f>
        <v>no impacts</v>
      </c>
      <c r="AO754" s="93" t="s">
        <v>5537</v>
      </c>
      <c r="AP754" s="101" t="str">
        <f t="shared" si="27"/>
        <v>OST_125</v>
      </c>
      <c r="AR754" s="17" t="s">
        <v>5537</v>
      </c>
      <c r="AS754" s="7" t="s">
        <v>5537</v>
      </c>
      <c r="AT754" s="6"/>
      <c r="AU754" s="7"/>
      <c r="AV754" s="3" t="s">
        <v>5537</v>
      </c>
      <c r="AW754" s="18" t="s">
        <v>5537</v>
      </c>
      <c r="AX754" s="18" t="s">
        <v>5537</v>
      </c>
      <c r="AY754" s="18" t="s">
        <v>5537</v>
      </c>
      <c r="AZ754" s="18" t="s">
        <v>5537</v>
      </c>
      <c r="BA754" s="18" t="s">
        <v>5537</v>
      </c>
      <c r="BB754" s="18" t="s">
        <v>5537</v>
      </c>
      <c r="BC754" s="18" t="s">
        <v>5537</v>
      </c>
      <c r="BD754" s="18" t="s">
        <v>5537</v>
      </c>
      <c r="BE754" s="18" t="s">
        <v>5537</v>
      </c>
      <c r="BF754" s="18" t="s">
        <v>5537</v>
      </c>
      <c r="BG754" s="18" t="s">
        <v>5537</v>
      </c>
      <c r="BH754" s="18" t="s">
        <v>5537</v>
      </c>
      <c r="BI754" s="9" t="s">
        <v>5537</v>
      </c>
      <c r="BJ754" s="14"/>
      <c r="BK754" s="65" t="s">
        <v>5537</v>
      </c>
      <c r="BL754" s="65" t="str">
        <f>_xlfn.XLOOKUP(B754,'[4]cell downs 18042026 17h'!$B:$B,'[4]cell downs 18042026 17h'!$B:$B,"")</f>
        <v/>
      </c>
      <c r="BM754" s="65" t="str">
        <f>_xlfn.XLOOKUP(B754,'[5]Cells Huawei 19042026 15h'!$B:$B,'[5]Cells Huawei 19042026 15h'!$B:$B,"")</f>
        <v/>
      </c>
      <c r="BN754" s="64" t="str">
        <f>_xlfn.XLOOKUP(B754,'[6]cells down 19042026 9H40'!$B:$B,'[6]cells down 19042026 9H40'!$B:$B,"")</f>
        <v/>
      </c>
      <c r="BO754" s="9" t="s">
        <v>2054</v>
      </c>
      <c r="BP754" s="9" t="s">
        <v>1129</v>
      </c>
      <c r="BQ754" s="115"/>
    </row>
    <row r="755" spans="1:69" s="9" customFormat="1" x14ac:dyDescent="0.3">
      <c r="A755" s="1" t="s">
        <v>1792</v>
      </c>
      <c r="B755" s="1" t="s">
        <v>1793</v>
      </c>
      <c r="C755" s="3" t="str">
        <f>_xlfn.XLOOKUP(B755,'[1]daily break down'!$D:$D,'[1]daily break down'!$E:$E,"")</f>
        <v>NORD-OUEST</v>
      </c>
      <c r="D755" s="1" t="s">
        <v>11</v>
      </c>
      <c r="E755" s="1" t="s">
        <v>154</v>
      </c>
      <c r="F755" s="3" t="s">
        <v>51</v>
      </c>
      <c r="G755" s="1" t="s">
        <v>1792</v>
      </c>
      <c r="H755" s="33" t="str">
        <f>_xlfn.XLOOKUP(B755,[2]CALCULATION!$B:$B,[2]CALCULATION!$H:$H,"")</f>
        <v>NOKIA</v>
      </c>
      <c r="I755" s="28">
        <v>0.34504518467190876</v>
      </c>
      <c r="J755" s="28">
        <v>1.2278160713802364</v>
      </c>
      <c r="K755" s="28">
        <v>0.49575688236319138</v>
      </c>
      <c r="L755" s="28">
        <v>4.9046465372838428E-3</v>
      </c>
      <c r="M755" s="28">
        <v>2.069297702776022</v>
      </c>
      <c r="N755" s="28">
        <v>3.6561910550661622E-3</v>
      </c>
      <c r="O755" s="28">
        <v>5.6180496699797331E-3</v>
      </c>
      <c r="P755" s="28">
        <v>1.6051570485658829E-3</v>
      </c>
      <c r="Q755" s="28">
        <v>0.67816504465138205</v>
      </c>
      <c r="R755" s="28">
        <v>3.3423678934932357</v>
      </c>
      <c r="S755" s="94">
        <v>2.5435763106181177</v>
      </c>
      <c r="T755" s="94">
        <f>_xlfn.XLOOKUP(B755,'[3]Nur des jours'!$B:$B,'[3]Nur des jours'!$U:$U,"")</f>
        <v>2.6303886905628175</v>
      </c>
      <c r="U755" s="94">
        <v>4.6371203625230331E-3</v>
      </c>
      <c r="V755" s="94">
        <v>2.3402119663387868</v>
      </c>
      <c r="W755" s="94">
        <v>2.630388690562818</v>
      </c>
      <c r="X755" s="94">
        <v>0</v>
      </c>
      <c r="Y755" s="94">
        <v>1.515981656978832E-3</v>
      </c>
      <c r="Z755" s="94">
        <v>8.277259847103427E-2</v>
      </c>
      <c r="AA755" s="94">
        <v>0.20002040332959523</v>
      </c>
      <c r="AB755" s="94">
        <v>0</v>
      </c>
      <c r="AC755" s="94">
        <f>_xlfn.XLOOKUP(B755,'[3]Nur des jours'!$B:$B,'[3]Nur des jours'!$N:$N,"")</f>
        <v>0</v>
      </c>
      <c r="AD755" s="94">
        <v>0</v>
      </c>
      <c r="AE755" s="94">
        <v>0</v>
      </c>
      <c r="AF755" s="94">
        <v>0</v>
      </c>
      <c r="AG755" s="94">
        <v>0</v>
      </c>
      <c r="AH755" s="94">
        <v>0</v>
      </c>
      <c r="AI755" s="49" t="s">
        <v>6659</v>
      </c>
      <c r="AJ755" s="49"/>
      <c r="AK755" s="48" t="str" cm="1">
        <f t="array" ref="AK755">IFERROR(_xlfn.IFS(
AM755="MPR ISSUE","PDH",
AM755="BSS Hardware Issue","BSS",
AM755="Sites strategiques, MLL, Pylone, etc.","ENVTECH",
AM755="AKTIVCO DEFAUT GE &amp; POWER Cabinet","AKTIVCO",
AM755="AKTIVCO Coupure ENEO &amp; Baisse de tension","AKTIVCO GRID ONLY",
AM755="Coupure ENEO &amp; Baisse de tension","IHS GRID ONLY",
AM755="Defaut GE &amp; POWER Cabinet","IHS",
AM755="Sharing","Partners",
AM755="Sites strategiques &amp; DataCenter","SST &amp; DC",
AM755="Exclu","Exclu",
AM755="SAT","SAT",
AM755="SPARE-ISSUE","SPARE-ISSUE",
AM755="Fiber CAmtel","TRANS_FO_CAMTEL",
AM755="Fiber AOF","Fiber AOF",
AM755="Projet OCM (HUAWEI)","TRAVAUX-HUAWEI",
AM755="Projet OCM (NOKIA)","TRAVAUX-NOKIA",
AM755="ACCESS-ISSUE","ACCESS-ISSUE",
AM755="Projet OCM (ZTE, NOKIA, autres projets)","TRAVAUX OCM",
AM755="No root CAuse","No root cause",
AM755="ODU HS","PDH",
AM755="IP &amp; VLAN","PDH",
AM755="Warehouse HUAWEI","SPARE-ISSUE",
AM755="SPARE-HS","SPARE-ISSUE",
AM755="Power Telco","BSS",AM755="no impacts","no impacts"
),"")</f>
        <v>no impacts</v>
      </c>
      <c r="AL755" s="48" t="str" cm="1">
        <f t="array" ref="AL755">IFERROR(_xlfn.IFS(
AM755="MPR ISSUE","TX ISSUE",
AM755="BSS Hardware Issue","RAN ISSUE",
AM755="Sites strategiques, MLL, Pylone, etc.","ENVTECH",
AM755="AKTIVCO DEFAUT GE &amp; POWER Cabinet","POWER ISSUE",
AM755="AKTIVCO Coupure ENEO &amp; Baisse de tension","POWER ISSUE",
AM755="Coupure ENEO &amp; Baisse de tension","POWER ISSUE",
AM755="Defaut GE &amp; POWER Cabinet","POWER ISSUE",
AM755="Sharing","POWER ISSUE",
AM755="Sites strategiques &amp; DataCenter","POWER ISSUE",
AM755="Exclu","Exclu",
AM755="SAT","TX ISSUE",
AM755="SPARE-ISSUE","SPARE-ISSUE",
AM755="Fiber CAmtel","TX ISSUE",
AM755="Fiber AOF","TX ISSUE",
AM755="Projet OCM (HUAWEI)","TRAVAUX-HUAWEI",
AM755="Projet OCM (NOKIA)","TRAVAUX -NOKIA",
AM755="ACCESS-ISSUE","ACCESS-ISSUE",
AM755="Projet OCM (ZTE, NOKIA, autres projets)","TRAVAUX OCM",
AM755="No root CAuse","No root cause",
AM755="ODU HS","TX ISSUE",
AM755="IP &amp; VLAN","TX ISSUE",
AM755="Warehouse HUAWEI","SPARE-ISSUE",
AM755="SPARE-HS","SPARE-ISSUE",
AM755="Power Telco","RAN ISSUE",AM755="no impacts","no impacts"
),"")</f>
        <v>no impacts</v>
      </c>
      <c r="AM755" s="67" t="s">
        <v>5605</v>
      </c>
      <c r="AN755" s="48" t="str" cm="1">
        <f t="array" ref="AN755">IFERROR(_xlfn.IFS(
AM755="MPR ISSUE","ACTIVE",
AM755="BSS Hardware Issue","ACTIVE",
AM755="Sites strategiques, MLL, Pylone, etc.","PASSIVE",
AM755="AKTIVCO DEFAUT GE &amp; POWER Cabinet","PASSIVE",
AM755="AKTIVCO Coupure ENEO &amp; Baisse de tension","PASSIVE",
AM755="Coupure ENEO &amp; Baisse de tension","PASSIVE",
AM755="Defaut GE &amp; POWER Cabinet","PASSIVE",
AM755="Sharing","PASSIVE",
AM755="Sites strategiques &amp; DataCenter","PASSIVE",
AM755="Exclu","Exclu",
AM755="SAT","ACTIVE",
AM755="SPARE-ISSUE","SPARE-ISSUE",
AM755="Fiber CAmtel","ACTIVE",
AM755="Fiber AOF","ACTIVE",
AM755="Projet OCM (HUAWEI)","PLANNED WORKS",
AM755="Projet OCM (NOKIA)","PLANNED WORKS",
AM755="ACCESS-ISSUE","ACCESS-ISSUE",
AM755="Projet OCM (ZTE, NOKIA, autres projets)","PLANNED WORKS",
AM755="No root CAuse","No root cause",
AM755="ODU HS","ACTIVE",
AM755="IP &amp; VLAN","ACTIVE",
AM755="Warehouse HUAWEI","SPARE-ISSUE",
AM755="SPARE-HS","SPARE-ISSUE",
AM755="Power Telco","ACTIVE", AM755="no impacts","no impacts"
),"")</f>
        <v>no impacts</v>
      </c>
      <c r="AO755" s="93" t="s">
        <v>5537</v>
      </c>
      <c r="AP755" s="101" t="str">
        <f t="shared" si="27"/>
        <v>NRO_098</v>
      </c>
      <c r="AR755" s="17" t="s">
        <v>5537</v>
      </c>
      <c r="AS755" s="7" t="s">
        <v>5537</v>
      </c>
      <c r="AT755" s="6"/>
      <c r="AU755" s="7"/>
      <c r="AV755" s="3" t="s">
        <v>5537</v>
      </c>
      <c r="AW755" s="18" t="s">
        <v>5537</v>
      </c>
      <c r="AX755" s="18" t="s">
        <v>5537</v>
      </c>
      <c r="AY755" s="18" t="s">
        <v>5537</v>
      </c>
      <c r="AZ755" s="18" t="s">
        <v>5537</v>
      </c>
      <c r="BA755" s="18" t="s">
        <v>5537</v>
      </c>
      <c r="BB755" s="18" t="s">
        <v>5537</v>
      </c>
      <c r="BC755" s="18" t="s">
        <v>5537</v>
      </c>
      <c r="BD755" s="18" t="s">
        <v>5537</v>
      </c>
      <c r="BE755" s="18" t="s">
        <v>5537</v>
      </c>
      <c r="BF755" s="18" t="s">
        <v>5537</v>
      </c>
      <c r="BG755" s="18" t="s">
        <v>5537</v>
      </c>
      <c r="BH755" s="18" t="s">
        <v>5537</v>
      </c>
      <c r="BI755" s="9" t="s">
        <v>5537</v>
      </c>
      <c r="BJ755" s="14"/>
      <c r="BK755" s="14" t="s">
        <v>5537</v>
      </c>
      <c r="BL755" s="14" t="str">
        <f>_xlfn.XLOOKUP(B755,'[4]cell downs 18042026 17h'!$B:$B,'[4]cell downs 18042026 17h'!$B:$B,"")</f>
        <v/>
      </c>
      <c r="BM755" s="14" t="str">
        <f>_xlfn.XLOOKUP(B755,'[5]Cells Huawei 19042026 15h'!$B:$B,'[5]Cells Huawei 19042026 15h'!$B:$B,"")</f>
        <v/>
      </c>
      <c r="BN755" s="9" t="str">
        <f>_xlfn.XLOOKUP(B755,'[6]cells down 19042026 9H40'!$B:$B,'[6]cells down 19042026 9H40'!$B:$B,"")</f>
        <v/>
      </c>
      <c r="BO755" s="9" t="s">
        <v>1793</v>
      </c>
      <c r="BP755" s="9" t="s">
        <v>5537</v>
      </c>
      <c r="BQ755" s="115"/>
    </row>
    <row r="756" spans="1:69" s="9" customFormat="1" x14ac:dyDescent="0.3">
      <c r="A756" s="1" t="s">
        <v>4866</v>
      </c>
      <c r="B756" s="1" t="s">
        <v>4867</v>
      </c>
      <c r="C756" s="3" t="str">
        <f>_xlfn.XLOOKUP(B756,'[1]daily break down'!$D:$D,'[1]daily break down'!$E:$E,"")</f>
        <v>SUD-OUEST</v>
      </c>
      <c r="D756" s="1" t="s">
        <v>18</v>
      </c>
      <c r="E756" s="1" t="e">
        <v>#N/A</v>
      </c>
      <c r="F756" s="3" t="s">
        <v>13</v>
      </c>
      <c r="G756" s="1" t="s">
        <v>1431</v>
      </c>
      <c r="H756" s="32" t="str">
        <f>_xlfn.XLOOKUP(B756,[2]CALCULATION!$B:$B,[2]CALCULATION!$H:$H,"")</f>
        <v>Huawei</v>
      </c>
      <c r="I756" s="28">
        <v>15.514841638772607</v>
      </c>
      <c r="J756" s="28">
        <v>18.155414159054661</v>
      </c>
      <c r="K756" s="28">
        <v>16.708293739459474</v>
      </c>
      <c r="L756" s="28">
        <v>17.428438531759276</v>
      </c>
      <c r="M756" s="28">
        <v>21.325973866616444</v>
      </c>
      <c r="N756" s="28">
        <v>35.009259972662399</v>
      </c>
      <c r="O756" s="28">
        <v>11.537066286565478</v>
      </c>
      <c r="P756" s="28">
        <v>12.278256471279807</v>
      </c>
      <c r="Q756" s="28">
        <v>11.320173899147624</v>
      </c>
      <c r="R756" s="28">
        <v>1.4136974828283866</v>
      </c>
      <c r="S756" s="94">
        <v>0</v>
      </c>
      <c r="T756" s="94">
        <f>_xlfn.XLOOKUP(B756,'[3]Nur des jours'!$B:$B,'[3]Nur des jours'!$U:$U,"")</f>
        <v>17.373559995776656</v>
      </c>
      <c r="U756" s="94">
        <v>0</v>
      </c>
      <c r="V756" s="94">
        <v>0</v>
      </c>
      <c r="W756" s="94">
        <v>17.373559995776656</v>
      </c>
      <c r="X756" s="94">
        <v>19.838528334945622</v>
      </c>
      <c r="Y756" s="94">
        <v>1.2388958802395893</v>
      </c>
      <c r="Z756" s="94">
        <v>2.041313888817549</v>
      </c>
      <c r="AA756" s="94">
        <v>0</v>
      </c>
      <c r="AB756" s="94">
        <v>0</v>
      </c>
      <c r="AC756" s="94">
        <f>_xlfn.XLOOKUP(B756,'[3]Nur des jours'!$B:$B,'[3]Nur des jours'!$N:$N,"")</f>
        <v>0</v>
      </c>
      <c r="AD756" s="94">
        <v>0</v>
      </c>
      <c r="AE756" s="94">
        <v>0</v>
      </c>
      <c r="AF756" s="94">
        <v>0</v>
      </c>
      <c r="AG756" s="94">
        <v>0</v>
      </c>
      <c r="AH756" s="94">
        <v>0</v>
      </c>
      <c r="AI756" s="49" t="s">
        <v>6659</v>
      </c>
      <c r="AJ756" s="49"/>
      <c r="AK756" s="48" t="str" cm="1">
        <f t="array" ref="AK756">IFERROR(_xlfn.IFS(
AM756="MPR ISSUE","PDH",
AM756="BSS Hardware Issue","BSS",
AM756="Sites strategiques, MLL, Pylone, etc.","ENVTECH",
AM756="AKTIVCO DEFAUT GE &amp; POWER Cabinet","AKTIVCO",
AM756="AKTIVCO Coupure ENEO &amp; Baisse de tension","AKTIVCO GRID ONLY",
AM756="Coupure ENEO &amp; Baisse de tension","IHS GRID ONLY",
AM756="Defaut GE &amp; POWER Cabinet","IHS",
AM756="Sharing","Partners",
AM756="Sites strategiques &amp; DataCenter","SST &amp; DC",
AM756="Exclu","Exclu",
AM756="SAT","SAT",
AM756="SPARE-ISSUE","SPARE-ISSUE",
AM756="Fiber CAmtel","TRANS_FO_CAMTEL",
AM756="Fiber AOF","Fiber AOF",
AM756="Projet OCM (HUAWEI)","TRAVAUX-HUAWEI",
AM756="Projet OCM (NOKIA)","TRAVAUX-NOKIA",
AM756="ACCESS-ISSUE","ACCESS-ISSUE",
AM756="Projet OCM (ZTE, NOKIA, autres projets)","TRAVAUX OCM",
AM756="No root CAuse","No root cause",
AM756="ODU HS","PDH",
AM756="IP &amp; VLAN","PDH",
AM756="Warehouse HUAWEI","SPARE-ISSUE",
AM756="SPARE-HS","SPARE-ISSUE",
AM756="Power Telco","BSS",AM756="no impacts","no impacts"
),"")</f>
        <v>no impacts</v>
      </c>
      <c r="AL756" s="48" t="str" cm="1">
        <f t="array" ref="AL756">IFERROR(_xlfn.IFS(
AM756="MPR ISSUE","TX ISSUE",
AM756="BSS Hardware Issue","RAN ISSUE",
AM756="Sites strategiques, MLL, Pylone, etc.","ENVTECH",
AM756="AKTIVCO DEFAUT GE &amp; POWER Cabinet","POWER ISSUE",
AM756="AKTIVCO Coupure ENEO &amp; Baisse de tension","POWER ISSUE",
AM756="Coupure ENEO &amp; Baisse de tension","POWER ISSUE",
AM756="Defaut GE &amp; POWER Cabinet","POWER ISSUE",
AM756="Sharing","POWER ISSUE",
AM756="Sites strategiques &amp; DataCenter","POWER ISSUE",
AM756="Exclu","Exclu",
AM756="SAT","TX ISSUE",
AM756="SPARE-ISSUE","SPARE-ISSUE",
AM756="Fiber CAmtel","TX ISSUE",
AM756="Fiber AOF","TX ISSUE",
AM756="Projet OCM (HUAWEI)","TRAVAUX-HUAWEI",
AM756="Projet OCM (NOKIA)","TRAVAUX -NOKIA",
AM756="ACCESS-ISSUE","ACCESS-ISSUE",
AM756="Projet OCM (ZTE, NOKIA, autres projets)","TRAVAUX OCM",
AM756="No root CAuse","No root cause",
AM756="ODU HS","TX ISSUE",
AM756="IP &amp; VLAN","TX ISSUE",
AM756="Warehouse HUAWEI","SPARE-ISSUE",
AM756="SPARE-HS","SPARE-ISSUE",
AM756="Power Telco","RAN ISSUE",AM756="no impacts","no impacts"
),"")</f>
        <v>no impacts</v>
      </c>
      <c r="AM756" s="67" t="s">
        <v>5605</v>
      </c>
      <c r="AN756" s="48" t="str" cm="1">
        <f t="array" ref="AN756">IFERROR(_xlfn.IFS(
AM756="MPR ISSUE","ACTIVE",
AM756="BSS Hardware Issue","ACTIVE",
AM756="Sites strategiques, MLL, Pylone, etc.","PASSIVE",
AM756="AKTIVCO DEFAUT GE &amp; POWER Cabinet","PASSIVE",
AM756="AKTIVCO Coupure ENEO &amp; Baisse de tension","PASSIVE",
AM756="Coupure ENEO &amp; Baisse de tension","PASSIVE",
AM756="Defaut GE &amp; POWER Cabinet","PASSIVE",
AM756="Sharing","PASSIVE",
AM756="Sites strategiques &amp; DataCenter","PASSIVE",
AM756="Exclu","Exclu",
AM756="SAT","ACTIVE",
AM756="SPARE-ISSUE","SPARE-ISSUE",
AM756="Fiber CAmtel","ACTIVE",
AM756="Fiber AOF","ACTIVE",
AM756="Projet OCM (HUAWEI)","PLANNED WORKS",
AM756="Projet OCM (NOKIA)","PLANNED WORKS",
AM756="ACCESS-ISSUE","ACCESS-ISSUE",
AM756="Projet OCM (ZTE, NOKIA, autres projets)","PLANNED WORKS",
AM756="No root CAuse","No root cause",
AM756="ODU HS","ACTIVE",
AM756="IP &amp; VLAN","ACTIVE",
AM756="Warehouse HUAWEI","SPARE-ISSUE",
AM756="SPARE-HS","SPARE-ISSUE",
AM756="Power Telco","ACTIVE", AM756="no impacts","no impacts"
),"")</f>
        <v>no impacts</v>
      </c>
      <c r="AO756" s="93" t="s">
        <v>5537</v>
      </c>
      <c r="AP756" s="101" t="str">
        <f t="shared" si="27"/>
        <v>SUO_225</v>
      </c>
      <c r="AR756" s="17" t="s">
        <v>5537</v>
      </c>
      <c r="AS756" s="7" t="s">
        <v>5537</v>
      </c>
      <c r="AT756" s="6"/>
      <c r="AU756" s="7"/>
      <c r="AV756" s="3" t="s">
        <v>5537</v>
      </c>
      <c r="AW756" s="18" t="s">
        <v>5537</v>
      </c>
      <c r="AX756" s="18" t="s">
        <v>5537</v>
      </c>
      <c r="AY756" s="18" t="s">
        <v>5537</v>
      </c>
      <c r="AZ756" s="18" t="s">
        <v>5537</v>
      </c>
      <c r="BA756" s="18" t="s">
        <v>5537</v>
      </c>
      <c r="BB756" s="18" t="s">
        <v>5537</v>
      </c>
      <c r="BC756" s="18" t="s">
        <v>5537</v>
      </c>
      <c r="BD756" s="18" t="s">
        <v>5537</v>
      </c>
      <c r="BE756" s="18" t="s">
        <v>5537</v>
      </c>
      <c r="BF756" s="18" t="s">
        <v>5537</v>
      </c>
      <c r="BG756" s="18" t="s">
        <v>5537</v>
      </c>
      <c r="BH756" s="18" t="s">
        <v>5537</v>
      </c>
      <c r="BI756" s="9" t="s">
        <v>5537</v>
      </c>
      <c r="BJ756" s="14"/>
      <c r="BK756" s="14" t="s">
        <v>5537</v>
      </c>
      <c r="BL756" s="14" t="str">
        <f>_xlfn.XLOOKUP(B756,'[4]cell downs 18042026 17h'!$B:$B,'[4]cell downs 18042026 17h'!$B:$B,"")</f>
        <v/>
      </c>
      <c r="BM756" s="14" t="str">
        <f>_xlfn.XLOOKUP(B756,'[5]Cells Huawei 19042026 15h'!$B:$B,'[5]Cells Huawei 19042026 15h'!$B:$B,"")</f>
        <v/>
      </c>
      <c r="BN756" s="9" t="str">
        <f>_xlfn.XLOOKUP(B756,'[6]cells down 19042026 9H40'!$B:$B,'[6]cells down 19042026 9H40'!$B:$B,"")</f>
        <v/>
      </c>
      <c r="BO756" s="9" t="s">
        <v>5537</v>
      </c>
      <c r="BP756" s="9" t="s">
        <v>12</v>
      </c>
      <c r="BQ756" s="115"/>
    </row>
    <row r="757" spans="1:69" s="9" customFormat="1" x14ac:dyDescent="0.3">
      <c r="A757" s="1" t="s">
        <v>264</v>
      </c>
      <c r="B757" s="8" t="s">
        <v>265</v>
      </c>
      <c r="C757" s="3" t="str">
        <f>_xlfn.XLOOKUP(B757,'[1]daily break down'!$D:$D,'[1]daily break down'!$E:$E,"")</f>
        <v>Douala</v>
      </c>
      <c r="D757" s="1" t="s">
        <v>21</v>
      </c>
      <c r="E757" s="1" t="s">
        <v>12</v>
      </c>
      <c r="F757" s="3" t="s">
        <v>31</v>
      </c>
      <c r="G757" s="1" t="s">
        <v>32</v>
      </c>
      <c r="H757" s="34" t="str">
        <f>_xlfn.XLOOKUP(B757,[2]CALCULATION!$B:$B,[2]CALCULATION!$H:$H,"")</f>
        <v>ZTE</v>
      </c>
      <c r="I757" s="28">
        <v>0</v>
      </c>
      <c r="J757" s="28">
        <v>0</v>
      </c>
      <c r="K757" s="28">
        <v>0</v>
      </c>
      <c r="L757" s="28">
        <v>0</v>
      </c>
      <c r="M757" s="28">
        <v>0</v>
      </c>
      <c r="N757" s="28">
        <v>0</v>
      </c>
      <c r="O757" s="28">
        <v>0</v>
      </c>
      <c r="P757" s="28">
        <v>4.684900537335241</v>
      </c>
      <c r="Q757" s="28">
        <v>0</v>
      </c>
      <c r="R757" s="28">
        <v>0</v>
      </c>
      <c r="S757" s="94">
        <v>0</v>
      </c>
      <c r="T757" s="94">
        <f>_xlfn.XLOOKUP(B757,'[3]Nur des jours'!$B:$B,'[3]Nur des jours'!$U:$U,"")</f>
        <v>0</v>
      </c>
      <c r="U757" s="94">
        <v>0</v>
      </c>
      <c r="V757" s="94">
        <v>0</v>
      </c>
      <c r="W757" s="94">
        <v>0</v>
      </c>
      <c r="X757" s="94">
        <v>0</v>
      </c>
      <c r="Y757" s="94">
        <v>0</v>
      </c>
      <c r="Z757" s="94">
        <v>0</v>
      </c>
      <c r="AA757" s="94">
        <v>0</v>
      </c>
      <c r="AB757" s="94">
        <v>0</v>
      </c>
      <c r="AC757" s="94">
        <f>_xlfn.XLOOKUP(B757,'[3]Nur des jours'!$B:$B,'[3]Nur des jours'!$N:$N,"")</f>
        <v>0</v>
      </c>
      <c r="AD757" s="94">
        <v>0</v>
      </c>
      <c r="AE757" s="94">
        <v>0</v>
      </c>
      <c r="AF757" s="94">
        <v>0</v>
      </c>
      <c r="AG757" s="94">
        <v>0</v>
      </c>
      <c r="AH757" s="94">
        <v>0</v>
      </c>
      <c r="AI757" s="49" t="s">
        <v>5559</v>
      </c>
      <c r="AJ757" s="49"/>
      <c r="AK757" s="48" t="str" cm="1">
        <f t="array" ref="AK757">IFERROR(_xlfn.IFS(
AM757="MPR ISSUE","PDH",
AM757="BSS Hardware Issue","BSS",
AM757="Sites strategiques, MLL, Pylone, etc.","ENVTECH",
AM757="AKTIVCO DEFAUT GE &amp; POWER Cabinet","AKTIVCO",
AM757="AKTIVCO Coupure ENEO &amp; Baisse de tension","AKTIVCO GRID ONLY",
AM757="Coupure ENEO &amp; Baisse de tension","IHS GRID ONLY",
AM757="Defaut GE &amp; POWER Cabinet","IHS",
AM757="Sharing","Partners",
AM757="Sites strategiques &amp; DataCenter","SST &amp; DC",
AM757="Exclu","Exclu",
AM757="SAT","SAT",
AM757="SPARE-ISSUE","SPARE-ISSUE",
AM757="Fiber CAmtel","TRANS_FO_CAMTEL",
AM757="Fiber AOF","Fiber AOF",
AM757="Projet OCM (HUAWEI)","TRAVAUX-HUAWEI",
AM757="Projet OCM (NOKIA)","TRAVAUX-NOKIA",
AM757="ACCESS-ISSUE","ACCESS-ISSUE",
AM757="Projet OCM (ZTE, NOKIA, autres projets)","TRAVAUX OCM",
AM757="No root CAuse","No root cause",
AM757="ODU HS","PDH",
AM757="IP &amp; VLAN","PDH",
AM757="Warehouse HUAWEI","SPARE-ISSUE",
AM757="SPARE-HS","SPARE-ISSUE",
AM757="Power Telco","BSS",AM757="no impacts","no impacts"
),"")</f>
        <v>no impacts</v>
      </c>
      <c r="AL757" s="48" t="str" cm="1">
        <f t="array" ref="AL757">IFERROR(_xlfn.IFS(
AM757="MPR ISSUE","TX ISSUE",
AM757="BSS Hardware Issue","RAN ISSUE",
AM757="Sites strategiques, MLL, Pylone, etc.","ENVTECH",
AM757="AKTIVCO DEFAUT GE &amp; POWER Cabinet","POWER ISSUE",
AM757="AKTIVCO Coupure ENEO &amp; Baisse de tension","POWER ISSUE",
AM757="Coupure ENEO &amp; Baisse de tension","POWER ISSUE",
AM757="Defaut GE &amp; POWER Cabinet","POWER ISSUE",
AM757="Sharing","POWER ISSUE",
AM757="Sites strategiques &amp; DataCenter","POWER ISSUE",
AM757="Exclu","Exclu",
AM757="SAT","TX ISSUE",
AM757="SPARE-ISSUE","SPARE-ISSUE",
AM757="Fiber CAmtel","TX ISSUE",
AM757="Fiber AOF","TX ISSUE",
AM757="Projet OCM (HUAWEI)","TRAVAUX-HUAWEI",
AM757="Projet OCM (NOKIA)","TRAVAUX -NOKIA",
AM757="ACCESS-ISSUE","ACCESS-ISSUE",
AM757="Projet OCM (ZTE, NOKIA, autres projets)","TRAVAUX OCM",
AM757="No root CAuse","No root cause",
AM757="ODU HS","TX ISSUE",
AM757="IP &amp; VLAN","TX ISSUE",
AM757="Warehouse HUAWEI","SPARE-ISSUE",
AM757="SPARE-HS","SPARE-ISSUE",
AM757="Power Telco","RAN ISSUE",AM757="no impacts","no impacts"
),"")</f>
        <v>no impacts</v>
      </c>
      <c r="AM757" s="67" t="s">
        <v>5605</v>
      </c>
      <c r="AN757" s="48" t="str" cm="1">
        <f t="array" ref="AN757">IFERROR(_xlfn.IFS(
AM757="MPR ISSUE","ACTIVE",
AM757="BSS Hardware Issue","ACTIVE",
AM757="Sites strategiques, MLL, Pylone, etc.","PASSIVE",
AM757="AKTIVCO DEFAUT GE &amp; POWER Cabinet","PASSIVE",
AM757="AKTIVCO Coupure ENEO &amp; Baisse de tension","PASSIVE",
AM757="Coupure ENEO &amp; Baisse de tension","PASSIVE",
AM757="Defaut GE &amp; POWER Cabinet","PASSIVE",
AM757="Sharing","PASSIVE",
AM757="Sites strategiques &amp; DataCenter","PASSIVE",
AM757="Exclu","Exclu",
AM757="SAT","ACTIVE",
AM757="SPARE-ISSUE","SPARE-ISSUE",
AM757="Fiber CAmtel","ACTIVE",
AM757="Fiber AOF","ACTIVE",
AM757="Projet OCM (HUAWEI)","PLANNED WORKS",
AM757="Projet OCM (NOKIA)","PLANNED WORKS",
AM757="ACCESS-ISSUE","ACCESS-ISSUE",
AM757="Projet OCM (ZTE, NOKIA, autres projets)","PLANNED WORKS",
AM757="No root CAuse","No root cause",
AM757="ODU HS","ACTIVE",
AM757="IP &amp; VLAN","ACTIVE",
AM757="Warehouse HUAWEI","SPARE-ISSUE",
AM757="SPARE-HS","SPARE-ISSUE",
AM757="Power Telco","ACTIVE", AM757="no impacts","no impacts"
),"")</f>
        <v>no impacts</v>
      </c>
      <c r="AO757" s="93" t="s">
        <v>5537</v>
      </c>
      <c r="AP757" s="101" t="str">
        <f t="shared" si="27"/>
        <v>LIT_405</v>
      </c>
      <c r="AR757" s="17" t="s">
        <v>5537</v>
      </c>
      <c r="AS757" s="7" t="s">
        <v>5537</v>
      </c>
      <c r="AT757" s="6"/>
      <c r="AU757" s="7"/>
      <c r="AV757" s="3" t="s">
        <v>5537</v>
      </c>
      <c r="AW757" s="18" t="s">
        <v>5537</v>
      </c>
      <c r="AX757" s="18" t="s">
        <v>5537</v>
      </c>
      <c r="AY757" s="18" t="s">
        <v>5537</v>
      </c>
      <c r="AZ757" s="18" t="s">
        <v>5537</v>
      </c>
      <c r="BA757" s="18" t="s">
        <v>5537</v>
      </c>
      <c r="BB757" s="18" t="s">
        <v>5537</v>
      </c>
      <c r="BC757" s="18" t="s">
        <v>5537</v>
      </c>
      <c r="BD757" s="18" t="s">
        <v>5537</v>
      </c>
      <c r="BE757" s="18" t="s">
        <v>5537</v>
      </c>
      <c r="BF757" s="18" t="s">
        <v>5537</v>
      </c>
      <c r="BG757" s="18" t="s">
        <v>5537</v>
      </c>
      <c r="BH757" s="18" t="s">
        <v>5537</v>
      </c>
      <c r="BI757" s="9" t="s">
        <v>5537</v>
      </c>
      <c r="BJ757" s="14"/>
      <c r="BK757" s="14" t="s">
        <v>5537</v>
      </c>
      <c r="BL757" s="14" t="str">
        <f>_xlfn.XLOOKUP(B757,'[4]cell downs 18042026 17h'!$B:$B,'[4]cell downs 18042026 17h'!$B:$B,"")</f>
        <v/>
      </c>
      <c r="BM757" s="14" t="str">
        <f>_xlfn.XLOOKUP(B757,'[5]Cells Huawei 19042026 15h'!$B:$B,'[5]Cells Huawei 19042026 15h'!$B:$B,"")</f>
        <v/>
      </c>
      <c r="BN757" s="9" t="str">
        <f>_xlfn.XLOOKUP(B757,'[6]cells down 19042026 9H40'!$B:$B,'[6]cells down 19042026 9H40'!$B:$B,"")</f>
        <v/>
      </c>
      <c r="BO757" s="9" t="s">
        <v>265</v>
      </c>
      <c r="BP757" s="9" t="s">
        <v>5537</v>
      </c>
      <c r="BQ757" s="115"/>
    </row>
    <row r="758" spans="1:69" s="9" customFormat="1" x14ac:dyDescent="0.3">
      <c r="A758" s="1" t="s">
        <v>923</v>
      </c>
      <c r="B758" s="8" t="s">
        <v>924</v>
      </c>
      <c r="C758" s="3" t="str">
        <f>_xlfn.XLOOKUP(B758,'[1]daily break down'!$D:$D,'[1]daily break down'!$E:$E,"")</f>
        <v>Yaounde</v>
      </c>
      <c r="D758" s="1" t="s">
        <v>18</v>
      </c>
      <c r="E758" s="1"/>
      <c r="F758" s="3" t="s">
        <v>37</v>
      </c>
      <c r="G758" s="1" t="s">
        <v>38</v>
      </c>
      <c r="H758" s="34" t="str">
        <f>_xlfn.XLOOKUP(B758,[2]CALCULATION!$B:$B,[2]CALCULATION!$H:$H,"")</f>
        <v>ZTE</v>
      </c>
      <c r="I758" s="28">
        <v>0</v>
      </c>
      <c r="J758" s="28">
        <v>0</v>
      </c>
      <c r="K758" s="28">
        <v>0.67396977453607387</v>
      </c>
      <c r="L758" s="28">
        <v>0</v>
      </c>
      <c r="M758" s="28">
        <v>0</v>
      </c>
      <c r="N758" s="28">
        <v>0</v>
      </c>
      <c r="O758" s="28">
        <v>0</v>
      </c>
      <c r="P758" s="28">
        <v>0.56934920512623077</v>
      </c>
      <c r="Q758" s="28">
        <v>0</v>
      </c>
      <c r="R758" s="28">
        <v>0</v>
      </c>
      <c r="S758" s="94">
        <v>0.35024526799701955</v>
      </c>
      <c r="T758" s="94">
        <f>_xlfn.XLOOKUP(B758,'[3]Nur des jours'!$B:$B,'[3]Nur des jours'!$U:$U,"")</f>
        <v>0</v>
      </c>
      <c r="U758" s="94">
        <v>10.245342904349759</v>
      </c>
      <c r="V758" s="94">
        <v>0.92002251500286858</v>
      </c>
      <c r="W758" s="94">
        <v>0</v>
      </c>
      <c r="X758" s="94">
        <v>5.7165171373700536</v>
      </c>
      <c r="Y758" s="94">
        <v>0</v>
      </c>
      <c r="Z758" s="94">
        <v>0</v>
      </c>
      <c r="AA758" s="94">
        <v>0</v>
      </c>
      <c r="AB758" s="94">
        <v>1.0861562695294437E-2</v>
      </c>
      <c r="AC758" s="94">
        <f>_xlfn.XLOOKUP(B758,'[3]Nur des jours'!$B:$B,'[3]Nur des jours'!$N:$N,"")</f>
        <v>0</v>
      </c>
      <c r="AD758" s="94">
        <v>0</v>
      </c>
      <c r="AE758" s="94">
        <v>0</v>
      </c>
      <c r="AF758" s="94">
        <v>0</v>
      </c>
      <c r="AG758" s="94">
        <v>0</v>
      </c>
      <c r="AH758" s="94">
        <v>0</v>
      </c>
      <c r="AI758" s="49" t="s">
        <v>5559</v>
      </c>
      <c r="AJ758" s="49"/>
      <c r="AK758" s="48" t="str" cm="1">
        <f t="array" ref="AK758">IFERROR(_xlfn.IFS(
AM758="MPR ISSUE","PDH",
AM758="BSS Hardware Issue","BSS",
AM758="Sites strategiques, MLL, Pylone, etc.","ENVTECH",
AM758="AKTIVCO DEFAUT GE &amp; POWER Cabinet","AKTIVCO",
AM758="AKTIVCO Coupure ENEO &amp; Baisse de tension","AKTIVCO GRID ONLY",
AM758="Coupure ENEO &amp; Baisse de tension","IHS GRID ONLY",
AM758="Defaut GE &amp; POWER Cabinet","IHS",
AM758="Sharing","Partners",
AM758="Sites strategiques &amp; DataCenter","SST &amp; DC",
AM758="Exclu","Exclu",
AM758="SAT","SAT",
AM758="SPARE-ISSUE","SPARE-ISSUE",
AM758="Fiber CAmtel","TRANS_FO_CAMTEL",
AM758="Fiber AOF","Fiber AOF",
AM758="Projet OCM (HUAWEI)","TRAVAUX-HUAWEI",
AM758="Projet OCM (NOKIA)","TRAVAUX-NOKIA",
AM758="ACCESS-ISSUE","ACCESS-ISSUE",
AM758="Projet OCM (ZTE, NOKIA, autres projets)","TRAVAUX OCM",
AM758="No root CAuse","No root cause",
AM758="ODU HS","PDH",
AM758="IP &amp; VLAN","PDH",
AM758="Warehouse HUAWEI","SPARE-ISSUE",
AM758="SPARE-HS","SPARE-ISSUE",
AM758="Power Telco","BSS",AM758="no impacts","no impacts"
),"")</f>
        <v>no impacts</v>
      </c>
      <c r="AL758" s="48" t="str" cm="1">
        <f t="array" ref="AL758">IFERROR(_xlfn.IFS(
AM758="MPR ISSUE","TX ISSUE",
AM758="BSS Hardware Issue","RAN ISSUE",
AM758="Sites strategiques, MLL, Pylone, etc.","ENVTECH",
AM758="AKTIVCO DEFAUT GE &amp; POWER Cabinet","POWER ISSUE",
AM758="AKTIVCO Coupure ENEO &amp; Baisse de tension","POWER ISSUE",
AM758="Coupure ENEO &amp; Baisse de tension","POWER ISSUE",
AM758="Defaut GE &amp; POWER Cabinet","POWER ISSUE",
AM758="Sharing","POWER ISSUE",
AM758="Sites strategiques &amp; DataCenter","POWER ISSUE",
AM758="Exclu","Exclu",
AM758="SAT","TX ISSUE",
AM758="SPARE-ISSUE","SPARE-ISSUE",
AM758="Fiber CAmtel","TX ISSUE",
AM758="Fiber AOF","TX ISSUE",
AM758="Projet OCM (HUAWEI)","TRAVAUX-HUAWEI",
AM758="Projet OCM (NOKIA)","TRAVAUX -NOKIA",
AM758="ACCESS-ISSUE","ACCESS-ISSUE",
AM758="Projet OCM (ZTE, NOKIA, autres projets)","TRAVAUX OCM",
AM758="No root CAuse","No root cause",
AM758="ODU HS","TX ISSUE",
AM758="IP &amp; VLAN","TX ISSUE",
AM758="Warehouse HUAWEI","SPARE-ISSUE",
AM758="SPARE-HS","SPARE-ISSUE",
AM758="Power Telco","RAN ISSUE",AM758="no impacts","no impacts"
),"")</f>
        <v>no impacts</v>
      </c>
      <c r="AM758" s="67" t="s">
        <v>5605</v>
      </c>
      <c r="AN758" s="48" t="str" cm="1">
        <f t="array" ref="AN758">IFERROR(_xlfn.IFS(
AM758="MPR ISSUE","ACTIVE",
AM758="BSS Hardware Issue","ACTIVE",
AM758="Sites strategiques, MLL, Pylone, etc.","PASSIVE",
AM758="AKTIVCO DEFAUT GE &amp; POWER Cabinet","PASSIVE",
AM758="AKTIVCO Coupure ENEO &amp; Baisse de tension","PASSIVE",
AM758="Coupure ENEO &amp; Baisse de tension","PASSIVE",
AM758="Defaut GE &amp; POWER Cabinet","PASSIVE",
AM758="Sharing","PASSIVE",
AM758="Sites strategiques &amp; DataCenter","PASSIVE",
AM758="Exclu","Exclu",
AM758="SAT","ACTIVE",
AM758="SPARE-ISSUE","SPARE-ISSUE",
AM758="Fiber CAmtel","ACTIVE",
AM758="Fiber AOF","ACTIVE",
AM758="Projet OCM (HUAWEI)","PLANNED WORKS",
AM758="Projet OCM (NOKIA)","PLANNED WORKS",
AM758="ACCESS-ISSUE","ACCESS-ISSUE",
AM758="Projet OCM (ZTE, NOKIA, autres projets)","PLANNED WORKS",
AM758="No root CAuse","No root cause",
AM758="ODU HS","ACTIVE",
AM758="IP &amp; VLAN","ACTIVE",
AM758="Warehouse HUAWEI","SPARE-ISSUE",
AM758="SPARE-HS","SPARE-ISSUE",
AM758="Power Telco","ACTIVE", AM758="no impacts","no impacts"
),"")</f>
        <v>no impacts</v>
      </c>
      <c r="AO758" s="93" t="s">
        <v>5537</v>
      </c>
      <c r="AP758" s="101" t="str">
        <f t="shared" si="27"/>
        <v>CTR_836</v>
      </c>
      <c r="AR758" s="17" t="s">
        <v>5537</v>
      </c>
      <c r="AS758" s="7" t="s">
        <v>5537</v>
      </c>
      <c r="AT758" s="6"/>
      <c r="AU758" s="7"/>
      <c r="AV758" s="3" t="s">
        <v>5537</v>
      </c>
      <c r="AW758" s="18" t="s">
        <v>5537</v>
      </c>
      <c r="AX758" s="18" t="s">
        <v>5537</v>
      </c>
      <c r="AY758" s="18" t="s">
        <v>5537</v>
      </c>
      <c r="AZ758" s="18" t="s">
        <v>5537</v>
      </c>
      <c r="BA758" s="18" t="s">
        <v>5537</v>
      </c>
      <c r="BB758" s="18" t="s">
        <v>5537</v>
      </c>
      <c r="BC758" s="18" t="s">
        <v>5537</v>
      </c>
      <c r="BD758" s="18" t="s">
        <v>5537</v>
      </c>
      <c r="BE758" s="18" t="s">
        <v>5537</v>
      </c>
      <c r="BF758" s="18" t="s">
        <v>5537</v>
      </c>
      <c r="BG758" s="18" t="s">
        <v>5537</v>
      </c>
      <c r="BH758" s="18" t="s">
        <v>5537</v>
      </c>
      <c r="BI758" s="9" t="s">
        <v>5537</v>
      </c>
      <c r="BJ758" s="14"/>
      <c r="BK758" s="14" t="s">
        <v>5537</v>
      </c>
      <c r="BL758" s="14" t="str">
        <f>_xlfn.XLOOKUP(B758,'[4]cell downs 18042026 17h'!$B:$B,'[4]cell downs 18042026 17h'!$B:$B,"")</f>
        <v/>
      </c>
      <c r="BM758" s="14" t="str">
        <f>_xlfn.XLOOKUP(B758,'[5]Cells Huawei 19042026 15h'!$B:$B,'[5]Cells Huawei 19042026 15h'!$B:$B,"")</f>
        <v/>
      </c>
      <c r="BN758" s="9" t="str">
        <f>_xlfn.XLOOKUP(B758,'[6]cells down 19042026 9H40'!$B:$B,'[6]cells down 19042026 9H40'!$B:$B,"")</f>
        <v/>
      </c>
      <c r="BO758" s="9" t="s">
        <v>5537</v>
      </c>
      <c r="BP758" s="9" t="s">
        <v>12</v>
      </c>
      <c r="BQ758" s="115"/>
    </row>
    <row r="759" spans="1:69" s="9" customFormat="1" x14ac:dyDescent="0.3">
      <c r="A759" s="1" t="s">
        <v>3874</v>
      </c>
      <c r="B759" s="8" t="s">
        <v>3875</v>
      </c>
      <c r="C759" s="3" t="str">
        <f>_xlfn.XLOOKUP(B759,'[1]daily break down'!$D:$D,'[1]daily break down'!$E:$E,"")</f>
        <v>Maroua</v>
      </c>
      <c r="D759" s="1" t="s">
        <v>11</v>
      </c>
      <c r="E759" s="1" t="s">
        <v>12</v>
      </c>
      <c r="F759" s="3" t="s">
        <v>55</v>
      </c>
      <c r="G759" s="1" t="s">
        <v>84</v>
      </c>
      <c r="H759" s="32" t="str">
        <f>_xlfn.XLOOKUP(B759,[2]CALCULATION!$B:$B,[2]CALCULATION!$H:$H,"")</f>
        <v>Huawei</v>
      </c>
      <c r="I759" s="28">
        <v>0</v>
      </c>
      <c r="J759" s="28">
        <v>0</v>
      </c>
      <c r="K759" s="28">
        <v>0</v>
      </c>
      <c r="L759" s="28">
        <v>0</v>
      </c>
      <c r="M759" s="28">
        <v>0</v>
      </c>
      <c r="N759" s="28">
        <v>0</v>
      </c>
      <c r="O759" s="28">
        <v>0</v>
      </c>
      <c r="P759" s="28">
        <v>0</v>
      </c>
      <c r="Q759" s="28">
        <v>0.90372125342076792</v>
      </c>
      <c r="R759" s="28">
        <v>0</v>
      </c>
      <c r="S759" s="94">
        <v>0</v>
      </c>
      <c r="T759" s="94">
        <f>_xlfn.XLOOKUP(B759,'[3]Nur des jours'!$B:$B,'[3]Nur des jours'!$U:$U,"")</f>
        <v>0.25004779800989063</v>
      </c>
      <c r="U759" s="94">
        <v>0</v>
      </c>
      <c r="V759" s="94">
        <v>0.20795701318083623</v>
      </c>
      <c r="W759" s="94">
        <v>0.25004779800989063</v>
      </c>
      <c r="X759" s="94">
        <v>0</v>
      </c>
      <c r="Y759" s="94">
        <v>0</v>
      </c>
      <c r="Z759" s="94">
        <v>0</v>
      </c>
      <c r="AA759" s="94">
        <v>0</v>
      </c>
      <c r="AB759" s="94">
        <v>0</v>
      </c>
      <c r="AC759" s="94">
        <f>_xlfn.XLOOKUP(B759,'[3]Nur des jours'!$B:$B,'[3]Nur des jours'!$N:$N,"")</f>
        <v>0</v>
      </c>
      <c r="AD759" s="94">
        <v>0</v>
      </c>
      <c r="AE759" s="94">
        <v>0</v>
      </c>
      <c r="AF759" s="94">
        <v>0</v>
      </c>
      <c r="AG759" s="94">
        <v>0</v>
      </c>
      <c r="AH759" s="94">
        <v>0</v>
      </c>
      <c r="AI759" s="49" t="s">
        <v>5559</v>
      </c>
      <c r="AJ759" s="49"/>
      <c r="AK759" s="48" t="str" cm="1">
        <f t="array" ref="AK759">IFERROR(_xlfn.IFS(
AM759="MPR ISSUE","PDH",
AM759="BSS Hardware Issue","BSS",
AM759="Sites strategiques, MLL, Pylone, etc.","ENVTECH",
AM759="AKTIVCO DEFAUT GE &amp; POWER Cabinet","AKTIVCO",
AM759="AKTIVCO Coupure ENEO &amp; Baisse de tension","AKTIVCO GRID ONLY",
AM759="Coupure ENEO &amp; Baisse de tension","IHS GRID ONLY",
AM759="Defaut GE &amp; POWER Cabinet","IHS",
AM759="Sharing","Partners",
AM759="Sites strategiques &amp; DataCenter","SST &amp; DC",
AM759="Exclu","Exclu",
AM759="SAT","SAT",
AM759="SPARE-ISSUE","SPARE-ISSUE",
AM759="Fiber CAmtel","TRANS_FO_CAMTEL",
AM759="Fiber AOF","Fiber AOF",
AM759="Projet OCM (HUAWEI)","TRAVAUX-HUAWEI",
AM759="Projet OCM (NOKIA)","TRAVAUX-NOKIA",
AM759="ACCESS-ISSUE","ACCESS-ISSUE",
AM759="Projet OCM (ZTE, NOKIA, autres projets)","TRAVAUX OCM",
AM759="No root CAuse","No root cause",
AM759="ODU HS","PDH",
AM759="IP &amp; VLAN","PDH",
AM759="Warehouse HUAWEI","SPARE-ISSUE",
AM759="SPARE-HS","SPARE-ISSUE",
AM759="Power Telco","BSS",AM759="no impacts","no impacts"
),"")</f>
        <v>no impacts</v>
      </c>
      <c r="AL759" s="48" t="str" cm="1">
        <f t="array" ref="AL759">IFERROR(_xlfn.IFS(
AM759="MPR ISSUE","TX ISSUE",
AM759="BSS Hardware Issue","RAN ISSUE",
AM759="Sites strategiques, MLL, Pylone, etc.","ENVTECH",
AM759="AKTIVCO DEFAUT GE &amp; POWER Cabinet","POWER ISSUE",
AM759="AKTIVCO Coupure ENEO &amp; Baisse de tension","POWER ISSUE",
AM759="Coupure ENEO &amp; Baisse de tension","POWER ISSUE",
AM759="Defaut GE &amp; POWER Cabinet","POWER ISSUE",
AM759="Sharing","POWER ISSUE",
AM759="Sites strategiques &amp; DataCenter","POWER ISSUE",
AM759="Exclu","Exclu",
AM759="SAT","TX ISSUE",
AM759="SPARE-ISSUE","SPARE-ISSUE",
AM759="Fiber CAmtel","TX ISSUE",
AM759="Fiber AOF","TX ISSUE",
AM759="Projet OCM (HUAWEI)","TRAVAUX-HUAWEI",
AM759="Projet OCM (NOKIA)","TRAVAUX -NOKIA",
AM759="ACCESS-ISSUE","ACCESS-ISSUE",
AM759="Projet OCM (ZTE, NOKIA, autres projets)","TRAVAUX OCM",
AM759="No root CAuse","No root cause",
AM759="ODU HS","TX ISSUE",
AM759="IP &amp; VLAN","TX ISSUE",
AM759="Warehouse HUAWEI","SPARE-ISSUE",
AM759="SPARE-HS","SPARE-ISSUE",
AM759="Power Telco","RAN ISSUE",AM759="no impacts","no impacts"
),"")</f>
        <v>no impacts</v>
      </c>
      <c r="AM759" s="67" t="s">
        <v>5605</v>
      </c>
      <c r="AN759" s="48" t="str" cm="1">
        <f t="array" ref="AN759">IFERROR(_xlfn.IFS(
AM759="MPR ISSUE","ACTIVE",
AM759="BSS Hardware Issue","ACTIVE",
AM759="Sites strategiques, MLL, Pylone, etc.","PASSIVE",
AM759="AKTIVCO DEFAUT GE &amp; POWER Cabinet","PASSIVE",
AM759="AKTIVCO Coupure ENEO &amp; Baisse de tension","PASSIVE",
AM759="Coupure ENEO &amp; Baisse de tension","PASSIVE",
AM759="Defaut GE &amp; POWER Cabinet","PASSIVE",
AM759="Sharing","PASSIVE",
AM759="Sites strategiques &amp; DataCenter","PASSIVE",
AM759="Exclu","Exclu",
AM759="SAT","ACTIVE",
AM759="SPARE-ISSUE","SPARE-ISSUE",
AM759="Fiber CAmtel","ACTIVE",
AM759="Fiber AOF","ACTIVE",
AM759="Projet OCM (HUAWEI)","PLANNED WORKS",
AM759="Projet OCM (NOKIA)","PLANNED WORKS",
AM759="ACCESS-ISSUE","ACCESS-ISSUE",
AM759="Projet OCM (ZTE, NOKIA, autres projets)","PLANNED WORKS",
AM759="No root CAuse","No root cause",
AM759="ODU HS","ACTIVE",
AM759="IP &amp; VLAN","ACTIVE",
AM759="Warehouse HUAWEI","SPARE-ISSUE",
AM759="SPARE-HS","SPARE-ISSUE",
AM759="Power Telco","ACTIVE", AM759="no impacts","no impacts"
),"")</f>
        <v>no impacts</v>
      </c>
      <c r="AO759" s="93" t="s">
        <v>5537</v>
      </c>
      <c r="AP759" s="101" t="str">
        <f t="shared" si="27"/>
        <v>EXN_055</v>
      </c>
      <c r="AR759" s="17" t="s">
        <v>5537</v>
      </c>
      <c r="AS759" s="7" t="s">
        <v>5537</v>
      </c>
      <c r="AT759" s="6"/>
      <c r="AU759" s="7"/>
      <c r="AV759" s="3" t="s">
        <v>5537</v>
      </c>
      <c r="AW759" s="18" t="s">
        <v>5537</v>
      </c>
      <c r="AX759" s="18" t="s">
        <v>5537</v>
      </c>
      <c r="AY759" s="18" t="s">
        <v>5537</v>
      </c>
      <c r="AZ759" s="18" t="s">
        <v>5537</v>
      </c>
      <c r="BA759" s="18" t="s">
        <v>5537</v>
      </c>
      <c r="BB759" s="18" t="s">
        <v>5537</v>
      </c>
      <c r="BC759" s="18" t="s">
        <v>5537</v>
      </c>
      <c r="BD759" s="18" t="s">
        <v>5537</v>
      </c>
      <c r="BE759" s="18" t="s">
        <v>5537</v>
      </c>
      <c r="BF759" s="18" t="s">
        <v>5537</v>
      </c>
      <c r="BG759" s="18" t="s">
        <v>5537</v>
      </c>
      <c r="BH759" s="18" t="s">
        <v>5537</v>
      </c>
      <c r="BI759" s="9" t="s">
        <v>5537</v>
      </c>
      <c r="BJ759" s="14"/>
      <c r="BK759" s="14" t="s">
        <v>5537</v>
      </c>
      <c r="BL759" s="14" t="str">
        <f>_xlfn.XLOOKUP(B759,'[4]cell downs 18042026 17h'!$B:$B,'[4]cell downs 18042026 17h'!$B:$B,"")</f>
        <v/>
      </c>
      <c r="BM759" s="14" t="str">
        <f>_xlfn.XLOOKUP(B759,'[5]Cells Huawei 19042026 15h'!$B:$B,'[5]Cells Huawei 19042026 15h'!$B:$B,"")</f>
        <v/>
      </c>
      <c r="BN759" s="9" t="str">
        <f>_xlfn.XLOOKUP(B759,'[6]cells down 19042026 9H40'!$B:$B,'[6]cells down 19042026 9H40'!$B:$B,"")</f>
        <v/>
      </c>
      <c r="BO759" s="9" t="s">
        <v>3875</v>
      </c>
      <c r="BP759" s="9" t="s">
        <v>12</v>
      </c>
      <c r="BQ759" s="115"/>
    </row>
    <row r="760" spans="1:69" s="9" customFormat="1" x14ac:dyDescent="0.3">
      <c r="A760" s="1" t="s">
        <v>1371</v>
      </c>
      <c r="B760" s="8" t="s">
        <v>1372</v>
      </c>
      <c r="C760" s="3" t="str">
        <f>_xlfn.XLOOKUP(B760,'[1]daily break down'!$D:$D,'[1]daily break down'!$E:$E,"")</f>
        <v>Douala</v>
      </c>
      <c r="D760" s="1"/>
      <c r="E760" s="1"/>
      <c r="F760" s="3" t="s">
        <v>31</v>
      </c>
      <c r="G760" s="1" t="s">
        <v>32</v>
      </c>
      <c r="H760" s="34" t="str">
        <f>_xlfn.XLOOKUP(B760,[2]CALCULATION!$B:$B,[2]CALCULATION!$H:$H,"")</f>
        <v>ZTE</v>
      </c>
      <c r="I760" s="28">
        <v>0.36485219713896794</v>
      </c>
      <c r="J760" s="28">
        <v>0</v>
      </c>
      <c r="K760" s="28">
        <v>4.9599352800677725E-2</v>
      </c>
      <c r="L760" s="28">
        <v>0.30517602508896147</v>
      </c>
      <c r="M760" s="28">
        <v>0.31038386795764072</v>
      </c>
      <c r="N760" s="28">
        <v>2.8179423741485372E-3</v>
      </c>
      <c r="O760" s="28">
        <v>0</v>
      </c>
      <c r="P760" s="28">
        <v>0</v>
      </c>
      <c r="Q760" s="28">
        <v>0</v>
      </c>
      <c r="R760" s="28">
        <v>7.2624438908435979E-2</v>
      </c>
      <c r="S760" s="94">
        <v>0</v>
      </c>
      <c r="T760" s="94">
        <f>_xlfn.XLOOKUP(B760,'[3]Nur des jours'!$B:$B,'[3]Nur des jours'!$U:$U,"")</f>
        <v>0</v>
      </c>
      <c r="U760" s="94">
        <v>0</v>
      </c>
      <c r="V760" s="94">
        <v>0</v>
      </c>
      <c r="W760" s="94">
        <v>0</v>
      </c>
      <c r="X760" s="94">
        <v>0</v>
      </c>
      <c r="Y760" s="94">
        <v>0</v>
      </c>
      <c r="Z760" s="94">
        <v>0</v>
      </c>
      <c r="AA760" s="94">
        <v>0</v>
      </c>
      <c r="AB760" s="94">
        <v>0</v>
      </c>
      <c r="AC760" s="94">
        <f>_xlfn.XLOOKUP(B760,'[3]Nur des jours'!$B:$B,'[3]Nur des jours'!$N:$N,"")</f>
        <v>0</v>
      </c>
      <c r="AD760" s="94">
        <v>0</v>
      </c>
      <c r="AE760" s="94">
        <v>0</v>
      </c>
      <c r="AF760" s="94">
        <v>0</v>
      </c>
      <c r="AG760" s="94">
        <v>0</v>
      </c>
      <c r="AH760" s="94">
        <v>0</v>
      </c>
      <c r="AI760" s="49" t="s">
        <v>5559</v>
      </c>
      <c r="AJ760" s="49"/>
      <c r="AK760" s="48" t="str" cm="1">
        <f t="array" ref="AK760">IFERROR(_xlfn.IFS(
AM760="MPR ISSUE","PDH",
AM760="BSS Hardware Issue","BSS",
AM760="Sites strategiques, MLL, Pylone, etc.","ENVTECH",
AM760="AKTIVCO DEFAUT GE &amp; POWER Cabinet","AKTIVCO",
AM760="AKTIVCO Coupure ENEO &amp; Baisse de tension","AKTIVCO GRID ONLY",
AM760="Coupure ENEO &amp; Baisse de tension","IHS GRID ONLY",
AM760="Defaut GE &amp; POWER Cabinet","IHS",
AM760="Sharing","Partners",
AM760="Sites strategiques &amp; DataCenter","SST &amp; DC",
AM760="Exclu","Exclu",
AM760="SAT","SAT",
AM760="SPARE-ISSUE","SPARE-ISSUE",
AM760="Fiber CAmtel","TRANS_FO_CAMTEL",
AM760="Fiber AOF","Fiber AOF",
AM760="Projet OCM (HUAWEI)","TRAVAUX-HUAWEI",
AM760="Projet OCM (NOKIA)","TRAVAUX-NOKIA",
AM760="ACCESS-ISSUE","ACCESS-ISSUE",
AM760="Projet OCM (ZTE, NOKIA, autres projets)","TRAVAUX OCM",
AM760="No root CAuse","No root cause",
AM760="ODU HS","PDH",
AM760="IP &amp; VLAN","PDH",
AM760="Warehouse HUAWEI","SPARE-ISSUE",
AM760="SPARE-HS","SPARE-ISSUE",
AM760="Power Telco","BSS",AM760="no impacts","no impacts"
),"")</f>
        <v>no impacts</v>
      </c>
      <c r="AL760" s="48" t="str" cm="1">
        <f t="array" ref="AL760">IFERROR(_xlfn.IFS(
AM760="MPR ISSUE","TX ISSUE",
AM760="BSS Hardware Issue","RAN ISSUE",
AM760="Sites strategiques, MLL, Pylone, etc.","ENVTECH",
AM760="AKTIVCO DEFAUT GE &amp; POWER Cabinet","POWER ISSUE",
AM760="AKTIVCO Coupure ENEO &amp; Baisse de tension","POWER ISSUE",
AM760="Coupure ENEO &amp; Baisse de tension","POWER ISSUE",
AM760="Defaut GE &amp; POWER Cabinet","POWER ISSUE",
AM760="Sharing","POWER ISSUE",
AM760="Sites strategiques &amp; DataCenter","POWER ISSUE",
AM760="Exclu","Exclu",
AM760="SAT","TX ISSUE",
AM760="SPARE-ISSUE","SPARE-ISSUE",
AM760="Fiber CAmtel","TX ISSUE",
AM760="Fiber AOF","TX ISSUE",
AM760="Projet OCM (HUAWEI)","TRAVAUX-HUAWEI",
AM760="Projet OCM (NOKIA)","TRAVAUX -NOKIA",
AM760="ACCESS-ISSUE","ACCESS-ISSUE",
AM760="Projet OCM (ZTE, NOKIA, autres projets)","TRAVAUX OCM",
AM760="No root CAuse","No root cause",
AM760="ODU HS","TX ISSUE",
AM760="IP &amp; VLAN","TX ISSUE",
AM760="Warehouse HUAWEI","SPARE-ISSUE",
AM760="SPARE-HS","SPARE-ISSUE",
AM760="Power Telco","RAN ISSUE",AM760="no impacts","no impacts"
),"")</f>
        <v>no impacts</v>
      </c>
      <c r="AM760" s="67" t="s">
        <v>5605</v>
      </c>
      <c r="AN760" s="48" t="str" cm="1">
        <f t="array" ref="AN760">IFERROR(_xlfn.IFS(
AM760="MPR ISSUE","ACTIVE",
AM760="BSS Hardware Issue","ACTIVE",
AM760="Sites strategiques, MLL, Pylone, etc.","PASSIVE",
AM760="AKTIVCO DEFAUT GE &amp; POWER Cabinet","PASSIVE",
AM760="AKTIVCO Coupure ENEO &amp; Baisse de tension","PASSIVE",
AM760="Coupure ENEO &amp; Baisse de tension","PASSIVE",
AM760="Defaut GE &amp; POWER Cabinet","PASSIVE",
AM760="Sharing","PASSIVE",
AM760="Sites strategiques &amp; DataCenter","PASSIVE",
AM760="Exclu","Exclu",
AM760="SAT","ACTIVE",
AM760="SPARE-ISSUE","SPARE-ISSUE",
AM760="Fiber CAmtel","ACTIVE",
AM760="Fiber AOF","ACTIVE",
AM760="Projet OCM (HUAWEI)","PLANNED WORKS",
AM760="Projet OCM (NOKIA)","PLANNED WORKS",
AM760="ACCESS-ISSUE","ACCESS-ISSUE",
AM760="Projet OCM (ZTE, NOKIA, autres projets)","PLANNED WORKS",
AM760="No root CAuse","No root cause",
AM760="ODU HS","ACTIVE",
AM760="IP &amp; VLAN","ACTIVE",
AM760="Warehouse HUAWEI","SPARE-ISSUE",
AM760="SPARE-HS","SPARE-ISSUE",
AM760="Power Telco","ACTIVE", AM760="no impacts","no impacts"
),"")</f>
        <v>no impacts</v>
      </c>
      <c r="AO760" s="93" t="s">
        <v>5537</v>
      </c>
      <c r="AP760" s="101" t="str">
        <f t="shared" si="27"/>
        <v>LIT_778</v>
      </c>
      <c r="AR760" s="17" t="s">
        <v>5537</v>
      </c>
      <c r="AS760" s="7" t="s">
        <v>5537</v>
      </c>
      <c r="AT760" s="6"/>
      <c r="AU760" s="7"/>
      <c r="AV760" s="3" t="s">
        <v>5537</v>
      </c>
      <c r="AW760" s="18" t="s">
        <v>5537</v>
      </c>
      <c r="AX760" s="18" t="s">
        <v>5537</v>
      </c>
      <c r="AY760" s="18" t="s">
        <v>5537</v>
      </c>
      <c r="AZ760" s="18" t="s">
        <v>5537</v>
      </c>
      <c r="BA760" s="18" t="s">
        <v>5537</v>
      </c>
      <c r="BB760" s="18" t="s">
        <v>5537</v>
      </c>
      <c r="BC760" s="18" t="s">
        <v>5537</v>
      </c>
      <c r="BD760" s="18" t="s">
        <v>5537</v>
      </c>
      <c r="BE760" s="18" t="s">
        <v>5537</v>
      </c>
      <c r="BF760" s="18" t="s">
        <v>5537</v>
      </c>
      <c r="BG760" s="18" t="s">
        <v>5537</v>
      </c>
      <c r="BH760" s="18" t="s">
        <v>5537</v>
      </c>
      <c r="BI760" s="9" t="s">
        <v>5537</v>
      </c>
      <c r="BJ760" s="14"/>
      <c r="BK760" s="14" t="s">
        <v>5537</v>
      </c>
      <c r="BL760" s="14" t="str">
        <f>_xlfn.XLOOKUP(B760,'[4]cell downs 18042026 17h'!$B:$B,'[4]cell downs 18042026 17h'!$B:$B,"")</f>
        <v/>
      </c>
      <c r="BM760" s="14" t="str">
        <f>_xlfn.XLOOKUP(B760,'[5]Cells Huawei 19042026 15h'!$B:$B,'[5]Cells Huawei 19042026 15h'!$B:$B,"")</f>
        <v/>
      </c>
      <c r="BN760" s="9" t="str">
        <f>_xlfn.XLOOKUP(B760,'[6]cells down 19042026 9H40'!$B:$B,'[6]cells down 19042026 9H40'!$B:$B,"")</f>
        <v/>
      </c>
      <c r="BO760" s="9" t="s">
        <v>5537</v>
      </c>
      <c r="BP760" s="9" t="s">
        <v>594</v>
      </c>
      <c r="BQ760" s="115"/>
    </row>
    <row r="761" spans="1:69" s="9" customFormat="1" x14ac:dyDescent="0.3">
      <c r="A761" s="1" t="s">
        <v>261</v>
      </c>
      <c r="B761" s="8" t="s">
        <v>262</v>
      </c>
      <c r="C761" s="3" t="str">
        <f>_xlfn.XLOOKUP(B761,'[1]daily break down'!$D:$D,'[1]daily break down'!$E:$E,"")</f>
        <v>Douala</v>
      </c>
      <c r="D761" s="1" t="s">
        <v>21</v>
      </c>
      <c r="E761" s="1" t="s">
        <v>263</v>
      </c>
      <c r="F761" s="3" t="s">
        <v>31</v>
      </c>
      <c r="G761" s="1" t="s">
        <v>32</v>
      </c>
      <c r="H761" s="34" t="str">
        <f>_xlfn.XLOOKUP(B761,[2]CALCULATION!$B:$B,[2]CALCULATION!$H:$H,"")</f>
        <v>ZTE</v>
      </c>
      <c r="I761" s="28">
        <v>0</v>
      </c>
      <c r="J761" s="28">
        <v>0</v>
      </c>
      <c r="K761" s="28">
        <v>0</v>
      </c>
      <c r="L761" s="28">
        <v>0</v>
      </c>
      <c r="M761" s="28">
        <v>0</v>
      </c>
      <c r="N761" s="28">
        <v>0</v>
      </c>
      <c r="O761" s="28">
        <v>0</v>
      </c>
      <c r="P761" s="28">
        <v>0</v>
      </c>
      <c r="Q761" s="28">
        <v>0</v>
      </c>
      <c r="R761" s="28">
        <v>0</v>
      </c>
      <c r="S761" s="94">
        <v>0</v>
      </c>
      <c r="T761" s="94">
        <f>_xlfn.XLOOKUP(B761,'[3]Nur des jours'!$B:$B,'[3]Nur des jours'!$U:$U,"")</f>
        <v>0</v>
      </c>
      <c r="U761" s="94">
        <v>0</v>
      </c>
      <c r="V761" s="94">
        <v>0</v>
      </c>
      <c r="W761" s="94">
        <v>0</v>
      </c>
      <c r="X761" s="94">
        <v>0</v>
      </c>
      <c r="Y761" s="94">
        <v>0</v>
      </c>
      <c r="Z761" s="94">
        <v>0</v>
      </c>
      <c r="AA761" s="94">
        <v>0</v>
      </c>
      <c r="AB761" s="94">
        <v>0</v>
      </c>
      <c r="AC761" s="94">
        <f>_xlfn.XLOOKUP(B761,'[3]Nur des jours'!$B:$B,'[3]Nur des jours'!$N:$N,"")</f>
        <v>0</v>
      </c>
      <c r="AD761" s="94">
        <v>0</v>
      </c>
      <c r="AE761" s="94">
        <v>0</v>
      </c>
      <c r="AF761" s="94">
        <v>0</v>
      </c>
      <c r="AG761" s="94">
        <v>0</v>
      </c>
      <c r="AH761" s="94">
        <v>0</v>
      </c>
      <c r="AI761" s="49" t="s">
        <v>5559</v>
      </c>
      <c r="AJ761" s="49"/>
      <c r="AK761" s="48" t="str" cm="1">
        <f t="array" ref="AK761">IFERROR(_xlfn.IFS(
AM761="MPR ISSUE","PDH",
AM761="BSS Hardware Issue","BSS",
AM761="Sites strategiques, MLL, Pylone, etc.","ENVTECH",
AM761="AKTIVCO DEFAUT GE &amp; POWER Cabinet","AKTIVCO",
AM761="AKTIVCO Coupure ENEO &amp; Baisse de tension","AKTIVCO GRID ONLY",
AM761="Coupure ENEO &amp; Baisse de tension","IHS GRID ONLY",
AM761="Defaut GE &amp; POWER Cabinet","IHS",
AM761="Sharing","Partners",
AM761="Sites strategiques &amp; DataCenter","SST &amp; DC",
AM761="Exclu","Exclu",
AM761="SAT","SAT",
AM761="SPARE-ISSUE","SPARE-ISSUE",
AM761="Fiber CAmtel","TRANS_FO_CAMTEL",
AM761="Fiber AOF","Fiber AOF",
AM761="Projet OCM (HUAWEI)","TRAVAUX-HUAWEI",
AM761="Projet OCM (NOKIA)","TRAVAUX-NOKIA",
AM761="ACCESS-ISSUE","ACCESS-ISSUE",
AM761="Projet OCM (ZTE, NOKIA, autres projets)","TRAVAUX OCM",
AM761="No root CAuse","No root cause",
AM761="ODU HS","PDH",
AM761="IP &amp; VLAN","PDH",
AM761="Warehouse HUAWEI","SPARE-ISSUE",
AM761="SPARE-HS","SPARE-ISSUE",
AM761="Power Telco","BSS",AM761="no impacts","no impacts"
),"")</f>
        <v>no impacts</v>
      </c>
      <c r="AL761" s="48" t="str" cm="1">
        <f t="array" ref="AL761">IFERROR(_xlfn.IFS(
AM761="MPR ISSUE","TX ISSUE",
AM761="BSS Hardware Issue","RAN ISSUE",
AM761="Sites strategiques, MLL, Pylone, etc.","ENVTECH",
AM761="AKTIVCO DEFAUT GE &amp; POWER Cabinet","POWER ISSUE",
AM761="AKTIVCO Coupure ENEO &amp; Baisse de tension","POWER ISSUE",
AM761="Coupure ENEO &amp; Baisse de tension","POWER ISSUE",
AM761="Defaut GE &amp; POWER Cabinet","POWER ISSUE",
AM761="Sharing","POWER ISSUE",
AM761="Sites strategiques &amp; DataCenter","POWER ISSUE",
AM761="Exclu","Exclu",
AM761="SAT","TX ISSUE",
AM761="SPARE-ISSUE","SPARE-ISSUE",
AM761="Fiber CAmtel","TX ISSUE",
AM761="Fiber AOF","TX ISSUE",
AM761="Projet OCM (HUAWEI)","TRAVAUX-HUAWEI",
AM761="Projet OCM (NOKIA)","TRAVAUX -NOKIA",
AM761="ACCESS-ISSUE","ACCESS-ISSUE",
AM761="Projet OCM (ZTE, NOKIA, autres projets)","TRAVAUX OCM",
AM761="No root CAuse","No root cause",
AM761="ODU HS","TX ISSUE",
AM761="IP &amp; VLAN","TX ISSUE",
AM761="Warehouse HUAWEI","SPARE-ISSUE",
AM761="SPARE-HS","SPARE-ISSUE",
AM761="Power Telco","RAN ISSUE",AM761="no impacts","no impacts"
),"")</f>
        <v>no impacts</v>
      </c>
      <c r="AM761" s="67" t="s">
        <v>5605</v>
      </c>
      <c r="AN761" s="48" t="str" cm="1">
        <f t="array" ref="AN761">IFERROR(_xlfn.IFS(
AM761="MPR ISSUE","ACTIVE",
AM761="BSS Hardware Issue","ACTIVE",
AM761="Sites strategiques, MLL, Pylone, etc.","PASSIVE",
AM761="AKTIVCO DEFAUT GE &amp; POWER Cabinet","PASSIVE",
AM761="AKTIVCO Coupure ENEO &amp; Baisse de tension","PASSIVE",
AM761="Coupure ENEO &amp; Baisse de tension","PASSIVE",
AM761="Defaut GE &amp; POWER Cabinet","PASSIVE",
AM761="Sharing","PASSIVE",
AM761="Sites strategiques &amp; DataCenter","PASSIVE",
AM761="Exclu","Exclu",
AM761="SAT","ACTIVE",
AM761="SPARE-ISSUE","SPARE-ISSUE",
AM761="Fiber CAmtel","ACTIVE",
AM761="Fiber AOF","ACTIVE",
AM761="Projet OCM (HUAWEI)","PLANNED WORKS",
AM761="Projet OCM (NOKIA)","PLANNED WORKS",
AM761="ACCESS-ISSUE","ACCESS-ISSUE",
AM761="Projet OCM (ZTE, NOKIA, autres projets)","PLANNED WORKS",
AM761="No root CAuse","No root cause",
AM761="ODU HS","ACTIVE",
AM761="IP &amp; VLAN","ACTIVE",
AM761="Warehouse HUAWEI","SPARE-ISSUE",
AM761="SPARE-HS","SPARE-ISSUE",
AM761="Power Telco","ACTIVE", AM761="no impacts","no impacts"
),"")</f>
        <v>no impacts</v>
      </c>
      <c r="AO761" s="93" t="s">
        <v>5537</v>
      </c>
      <c r="AP761" s="101" t="str">
        <f t="shared" si="27"/>
        <v>LIT_022</v>
      </c>
      <c r="AR761" s="17" t="s">
        <v>5537</v>
      </c>
      <c r="AS761" s="7" t="s">
        <v>5537</v>
      </c>
      <c r="AT761" s="6"/>
      <c r="AU761" s="7"/>
      <c r="AV761" s="3" t="s">
        <v>5537</v>
      </c>
      <c r="AW761" s="18" t="s">
        <v>5537</v>
      </c>
      <c r="AX761" s="18" t="s">
        <v>5537</v>
      </c>
      <c r="AY761" s="18" t="s">
        <v>5537</v>
      </c>
      <c r="AZ761" s="18" t="s">
        <v>5537</v>
      </c>
      <c r="BA761" s="18" t="s">
        <v>5537</v>
      </c>
      <c r="BB761" s="18" t="s">
        <v>5537</v>
      </c>
      <c r="BC761" s="18" t="s">
        <v>5537</v>
      </c>
      <c r="BD761" s="18" t="s">
        <v>5537</v>
      </c>
      <c r="BE761" s="18" t="s">
        <v>5537</v>
      </c>
      <c r="BF761" s="18" t="s">
        <v>5537</v>
      </c>
      <c r="BG761" s="18" t="s">
        <v>5537</v>
      </c>
      <c r="BH761" s="18" t="s">
        <v>5537</v>
      </c>
      <c r="BI761" s="9" t="s">
        <v>5537</v>
      </c>
      <c r="BJ761" s="14"/>
      <c r="BK761" s="14" t="s">
        <v>5537</v>
      </c>
      <c r="BL761" s="14" t="str">
        <f>_xlfn.XLOOKUP(B761,'[4]cell downs 18042026 17h'!$B:$B,'[4]cell downs 18042026 17h'!$B:$B,"")</f>
        <v/>
      </c>
      <c r="BM761" s="14" t="str">
        <f>_xlfn.XLOOKUP(B761,'[5]Cells Huawei 19042026 15h'!$B:$B,'[5]Cells Huawei 19042026 15h'!$B:$B,"")</f>
        <v/>
      </c>
      <c r="BN761" s="9" t="str">
        <f>_xlfn.XLOOKUP(B761,'[6]cells down 19042026 9H40'!$B:$B,'[6]cells down 19042026 9H40'!$B:$B,"")</f>
        <v/>
      </c>
      <c r="BO761" s="9" t="s">
        <v>5537</v>
      </c>
      <c r="BP761" s="9" t="s">
        <v>5537</v>
      </c>
      <c r="BQ761" s="115"/>
    </row>
    <row r="762" spans="1:69" s="9" customFormat="1" x14ac:dyDescent="0.3">
      <c r="A762" s="1" t="s">
        <v>1005</v>
      </c>
      <c r="B762" s="8" t="s">
        <v>1006</v>
      </c>
      <c r="C762" s="3" t="str">
        <f>_xlfn.XLOOKUP(B762,'[1]daily break down'!$D:$D,'[1]daily break down'!$E:$E,"")</f>
        <v>Maroua</v>
      </c>
      <c r="D762" s="1" t="s">
        <v>11</v>
      </c>
      <c r="E762" s="1" t="s">
        <v>12</v>
      </c>
      <c r="F762" s="3" t="s">
        <v>55</v>
      </c>
      <c r="G762" s="1" t="s">
        <v>84</v>
      </c>
      <c r="H762" s="32" t="str">
        <f>_xlfn.XLOOKUP(B762,[2]CALCULATION!$B:$B,[2]CALCULATION!$H:$H,"")</f>
        <v>Huawei</v>
      </c>
      <c r="I762" s="28">
        <v>0</v>
      </c>
      <c r="J762" s="28">
        <v>1.4914049190572807</v>
      </c>
      <c r="K762" s="28">
        <v>0</v>
      </c>
      <c r="L762" s="28">
        <v>0</v>
      </c>
      <c r="M762" s="28">
        <v>0</v>
      </c>
      <c r="N762" s="28">
        <v>0</v>
      </c>
      <c r="O762" s="28">
        <v>4.9046465372838757E-3</v>
      </c>
      <c r="P762" s="28">
        <v>0</v>
      </c>
      <c r="Q762" s="28">
        <v>0</v>
      </c>
      <c r="R762" s="28">
        <v>0.44015189779501362</v>
      </c>
      <c r="S762" s="94">
        <v>0</v>
      </c>
      <c r="T762" s="94">
        <f>_xlfn.XLOOKUP(B762,'[3]Nur des jours'!$B:$B,'[3]Nur des jours'!$U:$U,"")</f>
        <v>5.3505234952187721E-4</v>
      </c>
      <c r="U762" s="94">
        <v>0</v>
      </c>
      <c r="V762" s="94">
        <v>0</v>
      </c>
      <c r="W762" s="94">
        <v>5.3505234952187721E-4</v>
      </c>
      <c r="X762" s="94">
        <v>0</v>
      </c>
      <c r="Y762" s="94">
        <v>0</v>
      </c>
      <c r="Z762" s="94">
        <v>6.4830509683734105E-2</v>
      </c>
      <c r="AA762" s="94">
        <v>0</v>
      </c>
      <c r="AB762" s="94">
        <v>0</v>
      </c>
      <c r="AC762" s="94">
        <f>_xlfn.XLOOKUP(B762,'[3]Nur des jours'!$B:$B,'[3]Nur des jours'!$N:$N,"")</f>
        <v>0</v>
      </c>
      <c r="AD762" s="94">
        <v>0</v>
      </c>
      <c r="AE762" s="94">
        <v>0</v>
      </c>
      <c r="AF762" s="94">
        <v>0</v>
      </c>
      <c r="AG762" s="94">
        <v>0</v>
      </c>
      <c r="AH762" s="94">
        <v>0</v>
      </c>
      <c r="AI762" s="49" t="s">
        <v>5559</v>
      </c>
      <c r="AJ762" s="49"/>
      <c r="AK762" s="48" t="str" cm="1">
        <f t="array" ref="AK762">IFERROR(_xlfn.IFS(
AM762="MPR ISSUE","PDH",
AM762="BSS Hardware Issue","BSS",
AM762="Sites strategiques, MLL, Pylone, etc.","ENVTECH",
AM762="AKTIVCO DEFAUT GE &amp; POWER Cabinet","AKTIVCO",
AM762="AKTIVCO Coupure ENEO &amp; Baisse de tension","AKTIVCO GRID ONLY",
AM762="Coupure ENEO &amp; Baisse de tension","IHS GRID ONLY",
AM762="Defaut GE &amp; POWER Cabinet","IHS",
AM762="Sharing","Partners",
AM762="Sites strategiques &amp; DataCenter","SST &amp; DC",
AM762="Exclu","Exclu",
AM762="SAT","SAT",
AM762="SPARE-ISSUE","SPARE-ISSUE",
AM762="Fiber CAmtel","TRANS_FO_CAMTEL",
AM762="Fiber AOF","Fiber AOF",
AM762="Projet OCM (HUAWEI)","TRAVAUX-HUAWEI",
AM762="Projet OCM (NOKIA)","TRAVAUX-NOKIA",
AM762="ACCESS-ISSUE","ACCESS-ISSUE",
AM762="Projet OCM (ZTE, NOKIA, autres projets)","TRAVAUX OCM",
AM762="No root CAuse","No root cause",
AM762="ODU HS","PDH",
AM762="IP &amp; VLAN","PDH",
AM762="Warehouse HUAWEI","SPARE-ISSUE",
AM762="SPARE-HS","SPARE-ISSUE",
AM762="Power Telco","BSS",AM762="no impacts","no impacts"
),"")</f>
        <v>no impacts</v>
      </c>
      <c r="AL762" s="48" t="str" cm="1">
        <f t="array" ref="AL762">IFERROR(_xlfn.IFS(
AM762="MPR ISSUE","TX ISSUE",
AM762="BSS Hardware Issue","RAN ISSUE",
AM762="Sites strategiques, MLL, Pylone, etc.","ENVTECH",
AM762="AKTIVCO DEFAUT GE &amp; POWER Cabinet","POWER ISSUE",
AM762="AKTIVCO Coupure ENEO &amp; Baisse de tension","POWER ISSUE",
AM762="Coupure ENEO &amp; Baisse de tension","POWER ISSUE",
AM762="Defaut GE &amp; POWER Cabinet","POWER ISSUE",
AM762="Sharing","POWER ISSUE",
AM762="Sites strategiques &amp; DataCenter","POWER ISSUE",
AM762="Exclu","Exclu",
AM762="SAT","TX ISSUE",
AM762="SPARE-ISSUE","SPARE-ISSUE",
AM762="Fiber CAmtel","TX ISSUE",
AM762="Fiber AOF","TX ISSUE",
AM762="Projet OCM (HUAWEI)","TRAVAUX-HUAWEI",
AM762="Projet OCM (NOKIA)","TRAVAUX -NOKIA",
AM762="ACCESS-ISSUE","ACCESS-ISSUE",
AM762="Projet OCM (ZTE, NOKIA, autres projets)","TRAVAUX OCM",
AM762="No root CAuse","No root cause",
AM762="ODU HS","TX ISSUE",
AM762="IP &amp; VLAN","TX ISSUE",
AM762="Warehouse HUAWEI","SPARE-ISSUE",
AM762="SPARE-HS","SPARE-ISSUE",
AM762="Power Telco","RAN ISSUE",AM762="no impacts","no impacts"
),"")</f>
        <v>no impacts</v>
      </c>
      <c r="AM762" s="67" t="s">
        <v>5605</v>
      </c>
      <c r="AN762" s="48" t="str" cm="1">
        <f t="array" ref="AN762">IFERROR(_xlfn.IFS(
AM762="MPR ISSUE","ACTIVE",
AM762="BSS Hardware Issue","ACTIVE",
AM762="Sites strategiques, MLL, Pylone, etc.","PASSIVE",
AM762="AKTIVCO DEFAUT GE &amp; POWER Cabinet","PASSIVE",
AM762="AKTIVCO Coupure ENEO &amp; Baisse de tension","PASSIVE",
AM762="Coupure ENEO &amp; Baisse de tension","PASSIVE",
AM762="Defaut GE &amp; POWER Cabinet","PASSIVE",
AM762="Sharing","PASSIVE",
AM762="Sites strategiques &amp; DataCenter","PASSIVE",
AM762="Exclu","Exclu",
AM762="SAT","ACTIVE",
AM762="SPARE-ISSUE","SPARE-ISSUE",
AM762="Fiber CAmtel","ACTIVE",
AM762="Fiber AOF","ACTIVE",
AM762="Projet OCM (HUAWEI)","PLANNED WORKS",
AM762="Projet OCM (NOKIA)","PLANNED WORKS",
AM762="ACCESS-ISSUE","ACCESS-ISSUE",
AM762="Projet OCM (ZTE, NOKIA, autres projets)","PLANNED WORKS",
AM762="No root CAuse","No root cause",
AM762="ODU HS","ACTIVE",
AM762="IP &amp; VLAN","ACTIVE",
AM762="Warehouse HUAWEI","SPARE-ISSUE",
AM762="SPARE-HS","SPARE-ISSUE",
AM762="Power Telco","ACTIVE", AM762="no impacts","no impacts"
),"")</f>
        <v>no impacts</v>
      </c>
      <c r="AO762" s="93" t="s">
        <v>5537</v>
      </c>
      <c r="AP762" s="101" t="str">
        <f t="shared" si="27"/>
        <v>EXN_066</v>
      </c>
      <c r="AR762" s="17" t="s">
        <v>5537</v>
      </c>
      <c r="AS762" s="7" t="s">
        <v>5537</v>
      </c>
      <c r="AT762" s="6"/>
      <c r="AU762" s="7"/>
      <c r="AV762" s="3" t="s">
        <v>5537</v>
      </c>
      <c r="AW762" s="18" t="s">
        <v>5537</v>
      </c>
      <c r="AX762" s="18" t="s">
        <v>5537</v>
      </c>
      <c r="AY762" s="18" t="s">
        <v>5537</v>
      </c>
      <c r="AZ762" s="18" t="s">
        <v>5537</v>
      </c>
      <c r="BA762" s="18" t="s">
        <v>5537</v>
      </c>
      <c r="BB762" s="18" t="s">
        <v>5537</v>
      </c>
      <c r="BC762" s="18" t="s">
        <v>5537</v>
      </c>
      <c r="BD762" s="18" t="s">
        <v>5537</v>
      </c>
      <c r="BE762" s="18" t="s">
        <v>5537</v>
      </c>
      <c r="BF762" s="18" t="s">
        <v>5537</v>
      </c>
      <c r="BG762" s="18" t="s">
        <v>5537</v>
      </c>
      <c r="BH762" s="18" t="s">
        <v>5537</v>
      </c>
      <c r="BI762" s="9" t="s">
        <v>5537</v>
      </c>
      <c r="BJ762" s="14"/>
      <c r="BK762" s="14" t="s">
        <v>5537</v>
      </c>
      <c r="BL762" s="14" t="str">
        <f>_xlfn.XLOOKUP(B762,'[4]cell downs 18042026 17h'!$B:$B,'[4]cell downs 18042026 17h'!$B:$B,"")</f>
        <v/>
      </c>
      <c r="BM762" s="14" t="str">
        <f>_xlfn.XLOOKUP(B762,'[5]Cells Huawei 19042026 15h'!$B:$B,'[5]Cells Huawei 19042026 15h'!$B:$B,"")</f>
        <v/>
      </c>
      <c r="BN762" s="9" t="str">
        <f>_xlfn.XLOOKUP(B762,'[6]cells down 19042026 9H40'!$B:$B,'[6]cells down 19042026 9H40'!$B:$B,"")</f>
        <v/>
      </c>
      <c r="BO762" s="9" t="s">
        <v>1006</v>
      </c>
      <c r="BP762" s="9" t="s">
        <v>5537</v>
      </c>
      <c r="BQ762" s="115"/>
    </row>
    <row r="763" spans="1:69" s="9" customFormat="1" x14ac:dyDescent="0.3">
      <c r="A763" s="1" t="s">
        <v>272</v>
      </c>
      <c r="B763" s="8" t="s">
        <v>273</v>
      </c>
      <c r="C763" s="3" t="str">
        <f>_xlfn.XLOOKUP(B763,'[1]daily break down'!$D:$D,'[1]daily break down'!$E:$E,"")</f>
        <v>Douala</v>
      </c>
      <c r="D763" s="1" t="s">
        <v>11</v>
      </c>
      <c r="E763" s="1" t="s">
        <v>145</v>
      </c>
      <c r="F763" s="3" t="s">
        <v>31</v>
      </c>
      <c r="G763" s="1" t="s">
        <v>32</v>
      </c>
      <c r="H763" s="34" t="str">
        <f>_xlfn.XLOOKUP(B763,[2]CALCULATION!$B:$B,[2]CALCULATION!$H:$H,"")</f>
        <v>ZTE</v>
      </c>
      <c r="I763" s="28">
        <v>0</v>
      </c>
      <c r="J763" s="28">
        <v>0</v>
      </c>
      <c r="K763" s="28">
        <v>0</v>
      </c>
      <c r="L763" s="28">
        <v>0</v>
      </c>
      <c r="M763" s="28">
        <v>0</v>
      </c>
      <c r="N763" s="28">
        <v>0</v>
      </c>
      <c r="O763" s="28">
        <v>0</v>
      </c>
      <c r="P763" s="28">
        <v>0</v>
      </c>
      <c r="Q763" s="28">
        <v>0</v>
      </c>
      <c r="R763" s="28">
        <v>0</v>
      </c>
      <c r="S763" s="94">
        <v>0</v>
      </c>
      <c r="T763" s="94">
        <f>_xlfn.XLOOKUP(B763,'[3]Nur des jours'!$B:$B,'[3]Nur des jours'!$U:$U,"")</f>
        <v>0</v>
      </c>
      <c r="U763" s="94">
        <v>0</v>
      </c>
      <c r="V763" s="94">
        <v>0</v>
      </c>
      <c r="W763" s="94">
        <v>0</v>
      </c>
      <c r="X763" s="94">
        <v>0</v>
      </c>
      <c r="Y763" s="94">
        <v>0</v>
      </c>
      <c r="Z763" s="94">
        <v>0</v>
      </c>
      <c r="AA763" s="94">
        <v>0</v>
      </c>
      <c r="AB763" s="94">
        <v>0</v>
      </c>
      <c r="AC763" s="94">
        <f>_xlfn.XLOOKUP(B763,'[3]Nur des jours'!$B:$B,'[3]Nur des jours'!$N:$N,"")</f>
        <v>0</v>
      </c>
      <c r="AD763" s="94">
        <v>0</v>
      </c>
      <c r="AE763" s="94">
        <v>0</v>
      </c>
      <c r="AF763" s="94">
        <v>0</v>
      </c>
      <c r="AG763" s="94">
        <v>0</v>
      </c>
      <c r="AH763" s="94">
        <v>0</v>
      </c>
      <c r="AI763" s="49" t="s">
        <v>5559</v>
      </c>
      <c r="AJ763" s="49"/>
      <c r="AK763" s="48" t="str" cm="1">
        <f t="array" ref="AK763">IFERROR(_xlfn.IFS(
AM763="MPR ISSUE","PDH",
AM763="BSS Hardware Issue","BSS",
AM763="Sites strategiques, MLL, Pylone, etc.","ENVTECH",
AM763="AKTIVCO DEFAUT GE &amp; POWER Cabinet","AKTIVCO",
AM763="AKTIVCO Coupure ENEO &amp; Baisse de tension","AKTIVCO GRID ONLY",
AM763="Coupure ENEO &amp; Baisse de tension","IHS GRID ONLY",
AM763="Defaut GE &amp; POWER Cabinet","IHS",
AM763="Sharing","Partners",
AM763="Sites strategiques &amp; DataCenter","SST &amp; DC",
AM763="Exclu","Exclu",
AM763="SAT","SAT",
AM763="SPARE-ISSUE","SPARE-ISSUE",
AM763="Fiber CAmtel","TRANS_FO_CAMTEL",
AM763="Fiber AOF","Fiber AOF",
AM763="Projet OCM (HUAWEI)","TRAVAUX-HUAWEI",
AM763="Projet OCM (NOKIA)","TRAVAUX-NOKIA",
AM763="ACCESS-ISSUE","ACCESS-ISSUE",
AM763="Projet OCM (ZTE, NOKIA, autres projets)","TRAVAUX OCM",
AM763="No root CAuse","No root cause",
AM763="ODU HS","PDH",
AM763="IP &amp; VLAN","PDH",
AM763="Warehouse HUAWEI","SPARE-ISSUE",
AM763="SPARE-HS","SPARE-ISSUE",
AM763="Power Telco","BSS",AM763="no impacts","no impacts"
),"")</f>
        <v>no impacts</v>
      </c>
      <c r="AL763" s="48" t="str" cm="1">
        <f t="array" ref="AL763">IFERROR(_xlfn.IFS(
AM763="MPR ISSUE","TX ISSUE",
AM763="BSS Hardware Issue","RAN ISSUE",
AM763="Sites strategiques, MLL, Pylone, etc.","ENVTECH",
AM763="AKTIVCO DEFAUT GE &amp; POWER Cabinet","POWER ISSUE",
AM763="AKTIVCO Coupure ENEO &amp; Baisse de tension","POWER ISSUE",
AM763="Coupure ENEO &amp; Baisse de tension","POWER ISSUE",
AM763="Defaut GE &amp; POWER Cabinet","POWER ISSUE",
AM763="Sharing","POWER ISSUE",
AM763="Sites strategiques &amp; DataCenter","POWER ISSUE",
AM763="Exclu","Exclu",
AM763="SAT","TX ISSUE",
AM763="SPARE-ISSUE","SPARE-ISSUE",
AM763="Fiber CAmtel","TX ISSUE",
AM763="Fiber AOF","TX ISSUE",
AM763="Projet OCM (HUAWEI)","TRAVAUX-HUAWEI",
AM763="Projet OCM (NOKIA)","TRAVAUX -NOKIA",
AM763="ACCESS-ISSUE","ACCESS-ISSUE",
AM763="Projet OCM (ZTE, NOKIA, autres projets)","TRAVAUX OCM",
AM763="No root CAuse","No root cause",
AM763="ODU HS","TX ISSUE",
AM763="IP &amp; VLAN","TX ISSUE",
AM763="Warehouse HUAWEI","SPARE-ISSUE",
AM763="SPARE-HS","SPARE-ISSUE",
AM763="Power Telco","RAN ISSUE",AM763="no impacts","no impacts"
),"")</f>
        <v>no impacts</v>
      </c>
      <c r="AM763" s="67" t="s">
        <v>5605</v>
      </c>
      <c r="AN763" s="48" t="str" cm="1">
        <f t="array" ref="AN763">IFERROR(_xlfn.IFS(
AM763="MPR ISSUE","ACTIVE",
AM763="BSS Hardware Issue","ACTIVE",
AM763="Sites strategiques, MLL, Pylone, etc.","PASSIVE",
AM763="AKTIVCO DEFAUT GE &amp; POWER Cabinet","PASSIVE",
AM763="AKTIVCO Coupure ENEO &amp; Baisse de tension","PASSIVE",
AM763="Coupure ENEO &amp; Baisse de tension","PASSIVE",
AM763="Defaut GE &amp; POWER Cabinet","PASSIVE",
AM763="Sharing","PASSIVE",
AM763="Sites strategiques &amp; DataCenter","PASSIVE",
AM763="Exclu","Exclu",
AM763="SAT","ACTIVE",
AM763="SPARE-ISSUE","SPARE-ISSUE",
AM763="Fiber CAmtel","ACTIVE",
AM763="Fiber AOF","ACTIVE",
AM763="Projet OCM (HUAWEI)","PLANNED WORKS",
AM763="Projet OCM (NOKIA)","PLANNED WORKS",
AM763="ACCESS-ISSUE","ACCESS-ISSUE",
AM763="Projet OCM (ZTE, NOKIA, autres projets)","PLANNED WORKS",
AM763="No root CAuse","No root cause",
AM763="ODU HS","ACTIVE",
AM763="IP &amp; VLAN","ACTIVE",
AM763="Warehouse HUAWEI","SPARE-ISSUE",
AM763="SPARE-HS","SPARE-ISSUE",
AM763="Power Telco","ACTIVE", AM763="no impacts","no impacts"
),"")</f>
        <v>no impacts</v>
      </c>
      <c r="AO763" s="93" t="s">
        <v>5537</v>
      </c>
      <c r="AP763" s="101" t="str">
        <f t="shared" si="27"/>
        <v>LIT_102</v>
      </c>
      <c r="AR763" s="17" t="s">
        <v>5537</v>
      </c>
      <c r="AS763" s="7" t="s">
        <v>5537</v>
      </c>
      <c r="AT763" s="6"/>
      <c r="AU763" s="7"/>
      <c r="AV763" s="3" t="s">
        <v>5537</v>
      </c>
      <c r="AW763" s="18" t="s">
        <v>5537</v>
      </c>
      <c r="AX763" s="18" t="s">
        <v>5537</v>
      </c>
      <c r="AY763" s="18" t="s">
        <v>5537</v>
      </c>
      <c r="AZ763" s="18" t="s">
        <v>5537</v>
      </c>
      <c r="BA763" s="18" t="s">
        <v>5537</v>
      </c>
      <c r="BB763" s="18" t="s">
        <v>5537</v>
      </c>
      <c r="BC763" s="18" t="s">
        <v>5537</v>
      </c>
      <c r="BD763" s="18" t="s">
        <v>5537</v>
      </c>
      <c r="BE763" s="18" t="s">
        <v>5537</v>
      </c>
      <c r="BF763" s="18" t="s">
        <v>5537</v>
      </c>
      <c r="BG763" s="18" t="s">
        <v>5537</v>
      </c>
      <c r="BH763" s="18" t="s">
        <v>5537</v>
      </c>
      <c r="BI763" s="9" t="s">
        <v>5537</v>
      </c>
      <c r="BJ763" s="14"/>
      <c r="BK763" s="14" t="s">
        <v>5537</v>
      </c>
      <c r="BL763" s="14" t="str">
        <f>_xlfn.XLOOKUP(B763,'[4]cell downs 18042026 17h'!$B:$B,'[4]cell downs 18042026 17h'!$B:$B,"")</f>
        <v/>
      </c>
      <c r="BM763" s="14" t="str">
        <f>_xlfn.XLOOKUP(B763,'[5]Cells Huawei 19042026 15h'!$B:$B,'[5]Cells Huawei 19042026 15h'!$B:$B,"")</f>
        <v/>
      </c>
      <c r="BN763" s="9" t="str">
        <f>_xlfn.XLOOKUP(B763,'[6]cells down 19042026 9H40'!$B:$B,'[6]cells down 19042026 9H40'!$B:$B,"")</f>
        <v/>
      </c>
      <c r="BO763" s="9" t="s">
        <v>273</v>
      </c>
      <c r="BP763" s="9" t="s">
        <v>12</v>
      </c>
      <c r="BQ763" s="115"/>
    </row>
    <row r="764" spans="1:69" s="9" customFormat="1" x14ac:dyDescent="0.3">
      <c r="A764" s="1" t="s">
        <v>3387</v>
      </c>
      <c r="B764" s="8" t="s">
        <v>3388</v>
      </c>
      <c r="C764" s="3" t="str">
        <f>_xlfn.XLOOKUP(B764,'[1]daily break down'!$D:$D,'[1]daily break down'!$E:$E,"")</f>
        <v>Yaounde</v>
      </c>
      <c r="D764" s="1" t="s">
        <v>21</v>
      </c>
      <c r="E764" s="1" t="s">
        <v>36</v>
      </c>
      <c r="F764" s="3" t="s">
        <v>37</v>
      </c>
      <c r="G764" s="1" t="s">
        <v>38</v>
      </c>
      <c r="H764" s="34" t="str">
        <f>_xlfn.XLOOKUP(B764,[2]CALCULATION!$B:$B,[2]CALCULATION!$H:$H,"")</f>
        <v>ZTE</v>
      </c>
      <c r="I764" s="28">
        <v>4.4699343383756664</v>
      </c>
      <c r="J764" s="28">
        <v>0</v>
      </c>
      <c r="K764" s="28">
        <v>0</v>
      </c>
      <c r="L764" s="28">
        <v>0.65504675644131638</v>
      </c>
      <c r="M764" s="28">
        <v>0</v>
      </c>
      <c r="N764" s="28">
        <v>0</v>
      </c>
      <c r="O764" s="28">
        <v>0</v>
      </c>
      <c r="P764" s="28">
        <v>2.7657926051484885</v>
      </c>
      <c r="Q764" s="28">
        <v>3.4638397354130461</v>
      </c>
      <c r="R764" s="28">
        <v>0.10626139661504487</v>
      </c>
      <c r="S764" s="94">
        <v>0</v>
      </c>
      <c r="T764" s="94">
        <f>_xlfn.XLOOKUP(B764,'[3]Nur des jours'!$B:$B,'[3]Nur des jours'!$U:$U,"")</f>
        <v>0</v>
      </c>
      <c r="U764" s="94">
        <v>0.97531125778679517</v>
      </c>
      <c r="V764" s="94">
        <v>0</v>
      </c>
      <c r="W764" s="94">
        <v>0</v>
      </c>
      <c r="X764" s="94">
        <v>0</v>
      </c>
      <c r="Y764" s="94">
        <v>0</v>
      </c>
      <c r="Z764" s="94">
        <v>9.8449632312026334E-3</v>
      </c>
      <c r="AA764" s="94">
        <v>14.316181695217063</v>
      </c>
      <c r="AB764" s="94">
        <v>17.524783624829848</v>
      </c>
      <c r="AC764" s="94">
        <f>_xlfn.XLOOKUP(B764,'[3]Nur des jours'!$B:$B,'[3]Nur des jours'!$N:$N,"")</f>
        <v>0</v>
      </c>
      <c r="AD764" s="94">
        <v>0</v>
      </c>
      <c r="AE764" s="94">
        <v>0</v>
      </c>
      <c r="AF764" s="94">
        <v>0</v>
      </c>
      <c r="AG764" s="94">
        <v>0</v>
      </c>
      <c r="AH764" s="94">
        <v>0</v>
      </c>
      <c r="AI764" s="49" t="s">
        <v>5559</v>
      </c>
      <c r="AJ764" s="49"/>
      <c r="AK764" s="48" t="str" cm="1">
        <f t="array" ref="AK764">IFERROR(_xlfn.IFS(
AM764="MPR ISSUE","PDH",
AM764="BSS Hardware Issue","BSS",
AM764="Sites strategiques, MLL, Pylone, etc.","ENVTECH",
AM764="AKTIVCO DEFAUT GE &amp; POWER Cabinet","AKTIVCO",
AM764="AKTIVCO Coupure ENEO &amp; Baisse de tension","AKTIVCO GRID ONLY",
AM764="Coupure ENEO &amp; Baisse de tension","IHS GRID ONLY",
AM764="Defaut GE &amp; POWER Cabinet","IHS",
AM764="Sharing","Partners",
AM764="Sites strategiques &amp; DataCenter","SST &amp; DC",
AM764="Exclu","Exclu",
AM764="SAT","SAT",
AM764="SPARE-ISSUE","SPARE-ISSUE",
AM764="Fiber CAmtel","TRANS_FO_CAMTEL",
AM764="Fiber AOF","Fiber AOF",
AM764="Projet OCM (HUAWEI)","TRAVAUX-HUAWEI",
AM764="Projet OCM (NOKIA)","TRAVAUX-NOKIA",
AM764="ACCESS-ISSUE","ACCESS-ISSUE",
AM764="Projet OCM (ZTE, NOKIA, autres projets)","TRAVAUX OCM",
AM764="No root CAuse","No root cause",
AM764="ODU HS","PDH",
AM764="IP &amp; VLAN","PDH",
AM764="Warehouse HUAWEI","SPARE-ISSUE",
AM764="SPARE-HS","SPARE-ISSUE",
AM764="Power Telco","BSS",AM764="no impacts","no impacts"
),"")</f>
        <v>no impacts</v>
      </c>
      <c r="AL764" s="48" t="str" cm="1">
        <f t="array" ref="AL764">IFERROR(_xlfn.IFS(
AM764="MPR ISSUE","TX ISSUE",
AM764="BSS Hardware Issue","RAN ISSUE",
AM764="Sites strategiques, MLL, Pylone, etc.","ENVTECH",
AM764="AKTIVCO DEFAUT GE &amp; POWER Cabinet","POWER ISSUE",
AM764="AKTIVCO Coupure ENEO &amp; Baisse de tension","POWER ISSUE",
AM764="Coupure ENEO &amp; Baisse de tension","POWER ISSUE",
AM764="Defaut GE &amp; POWER Cabinet","POWER ISSUE",
AM764="Sharing","POWER ISSUE",
AM764="Sites strategiques &amp; DataCenter","POWER ISSUE",
AM764="Exclu","Exclu",
AM764="SAT","TX ISSUE",
AM764="SPARE-ISSUE","SPARE-ISSUE",
AM764="Fiber CAmtel","TX ISSUE",
AM764="Fiber AOF","TX ISSUE",
AM764="Projet OCM (HUAWEI)","TRAVAUX-HUAWEI",
AM764="Projet OCM (NOKIA)","TRAVAUX -NOKIA",
AM764="ACCESS-ISSUE","ACCESS-ISSUE",
AM764="Projet OCM (ZTE, NOKIA, autres projets)","TRAVAUX OCM",
AM764="No root CAuse","No root cause",
AM764="ODU HS","TX ISSUE",
AM764="IP &amp; VLAN","TX ISSUE",
AM764="Warehouse HUAWEI","SPARE-ISSUE",
AM764="SPARE-HS","SPARE-ISSUE",
AM764="Power Telco","RAN ISSUE",AM764="no impacts","no impacts"
),"")</f>
        <v>no impacts</v>
      </c>
      <c r="AM764" s="67" t="s">
        <v>5605</v>
      </c>
      <c r="AN764" s="48" t="str" cm="1">
        <f t="array" ref="AN764">IFERROR(_xlfn.IFS(
AM764="MPR ISSUE","ACTIVE",
AM764="BSS Hardware Issue","ACTIVE",
AM764="Sites strategiques, MLL, Pylone, etc.","PASSIVE",
AM764="AKTIVCO DEFAUT GE &amp; POWER Cabinet","PASSIVE",
AM764="AKTIVCO Coupure ENEO &amp; Baisse de tension","PASSIVE",
AM764="Coupure ENEO &amp; Baisse de tension","PASSIVE",
AM764="Defaut GE &amp; POWER Cabinet","PASSIVE",
AM764="Sharing","PASSIVE",
AM764="Sites strategiques &amp; DataCenter","PASSIVE",
AM764="Exclu","Exclu",
AM764="SAT","ACTIVE",
AM764="SPARE-ISSUE","SPARE-ISSUE",
AM764="Fiber CAmtel","ACTIVE",
AM764="Fiber AOF","ACTIVE",
AM764="Projet OCM (HUAWEI)","PLANNED WORKS",
AM764="Projet OCM (NOKIA)","PLANNED WORKS",
AM764="ACCESS-ISSUE","ACCESS-ISSUE",
AM764="Projet OCM (ZTE, NOKIA, autres projets)","PLANNED WORKS",
AM764="No root CAuse","No root cause",
AM764="ODU HS","ACTIVE",
AM764="IP &amp; VLAN","ACTIVE",
AM764="Warehouse HUAWEI","SPARE-ISSUE",
AM764="SPARE-HS","SPARE-ISSUE",
AM764="Power Telco","ACTIVE", AM764="no impacts","no impacts"
),"")</f>
        <v>no impacts</v>
      </c>
      <c r="AO764" s="93" t="s">
        <v>5537</v>
      </c>
      <c r="AP764" s="101" t="str">
        <f t="shared" si="27"/>
        <v>CTR_777</v>
      </c>
      <c r="AR764" s="17" t="s">
        <v>5537</v>
      </c>
      <c r="AS764" s="7" t="s">
        <v>5537</v>
      </c>
      <c r="AT764" s="6"/>
      <c r="AU764" s="7"/>
      <c r="AV764" s="3" t="s">
        <v>5537</v>
      </c>
      <c r="AW764" s="18" t="s">
        <v>5537</v>
      </c>
      <c r="AX764" s="18" t="s">
        <v>5537</v>
      </c>
      <c r="AY764" s="18" t="s">
        <v>5537</v>
      </c>
      <c r="AZ764" s="18" t="s">
        <v>5537</v>
      </c>
      <c r="BA764" s="18" t="s">
        <v>5537</v>
      </c>
      <c r="BB764" s="18" t="s">
        <v>5537</v>
      </c>
      <c r="BC764" s="18" t="s">
        <v>5537</v>
      </c>
      <c r="BD764" s="18" t="s">
        <v>5537</v>
      </c>
      <c r="BE764" s="18" t="s">
        <v>5537</v>
      </c>
      <c r="BF764" s="18" t="s">
        <v>5537</v>
      </c>
      <c r="BG764" s="18" t="s">
        <v>5537</v>
      </c>
      <c r="BH764" s="18" t="s">
        <v>5537</v>
      </c>
      <c r="BI764" s="9" t="s">
        <v>5537</v>
      </c>
      <c r="BJ764" s="14"/>
      <c r="BK764" s="14" t="s">
        <v>5537</v>
      </c>
      <c r="BL764" s="14" t="str">
        <f>_xlfn.XLOOKUP(B764,'[4]cell downs 18042026 17h'!$B:$B,'[4]cell downs 18042026 17h'!$B:$B,"")</f>
        <v/>
      </c>
      <c r="BM764" s="14" t="str">
        <f>_xlfn.XLOOKUP(B764,'[5]Cells Huawei 19042026 15h'!$B:$B,'[5]Cells Huawei 19042026 15h'!$B:$B,"")</f>
        <v/>
      </c>
      <c r="BN764" s="9" t="str">
        <f>_xlfn.XLOOKUP(B764,'[6]cells down 19042026 9H40'!$B:$B,'[6]cells down 19042026 9H40'!$B:$B,"")</f>
        <v/>
      </c>
      <c r="BO764" s="9" t="s">
        <v>5537</v>
      </c>
      <c r="BP764" s="9" t="s">
        <v>318</v>
      </c>
      <c r="BQ764" s="115"/>
    </row>
    <row r="765" spans="1:69" s="9" customFormat="1" x14ac:dyDescent="0.3">
      <c r="A765" s="1" t="s">
        <v>164</v>
      </c>
      <c r="B765" s="1" t="s">
        <v>165</v>
      </c>
      <c r="C765" s="3" t="str">
        <f>_xlfn.XLOOKUP(B765,'[1]daily break down'!$D:$D,'[1]daily break down'!$E:$E,"")</f>
        <v>Douala</v>
      </c>
      <c r="D765" s="1" t="s">
        <v>11</v>
      </c>
      <c r="E765" s="1" t="s">
        <v>12</v>
      </c>
      <c r="F765" s="3" t="s">
        <v>31</v>
      </c>
      <c r="G765" s="1" t="s">
        <v>32</v>
      </c>
      <c r="H765" s="34" t="str">
        <f>_xlfn.XLOOKUP(B765,[2]CALCULATION!$B:$B,[2]CALCULATION!$H:$H,"")</f>
        <v>ZTE</v>
      </c>
      <c r="I765" s="28">
        <v>12.442802903836112</v>
      </c>
      <c r="J765" s="28">
        <v>24.172595046699371</v>
      </c>
      <c r="K765" s="28">
        <v>10.089928031891974</v>
      </c>
      <c r="L765" s="28">
        <v>1.2955935942105905</v>
      </c>
      <c r="M765" s="28">
        <v>19.172120633616128</v>
      </c>
      <c r="N765" s="28">
        <v>0</v>
      </c>
      <c r="O765" s="28">
        <v>0</v>
      </c>
      <c r="P765" s="28">
        <v>0</v>
      </c>
      <c r="Q765" s="28">
        <v>0</v>
      </c>
      <c r="R765" s="28">
        <v>0</v>
      </c>
      <c r="S765" s="94">
        <v>0</v>
      </c>
      <c r="T765" s="94">
        <f>_xlfn.XLOOKUP(B765,'[3]Nur des jours'!$B:$B,'[3]Nur des jours'!$U:$U,"")</f>
        <v>0</v>
      </c>
      <c r="U765" s="94">
        <v>0.18619821763361358</v>
      </c>
      <c r="V765" s="94">
        <v>8.3610847151951773E-2</v>
      </c>
      <c r="W765" s="94">
        <v>0</v>
      </c>
      <c r="X765" s="94">
        <v>0.36276549297583316</v>
      </c>
      <c r="Y765" s="94">
        <v>0</v>
      </c>
      <c r="Z765" s="94">
        <v>0</v>
      </c>
      <c r="AA765" s="94">
        <v>0</v>
      </c>
      <c r="AB765" s="94">
        <v>0</v>
      </c>
      <c r="AC765" s="94">
        <f>_xlfn.XLOOKUP(B765,'[3]Nur des jours'!$B:$B,'[3]Nur des jours'!$N:$N,"")</f>
        <v>0</v>
      </c>
      <c r="AD765" s="94">
        <v>0</v>
      </c>
      <c r="AE765" s="94">
        <v>0</v>
      </c>
      <c r="AF765" s="94">
        <v>0</v>
      </c>
      <c r="AG765" s="94">
        <v>0</v>
      </c>
      <c r="AH765" s="94">
        <v>0</v>
      </c>
      <c r="AI765" s="49" t="s">
        <v>5559</v>
      </c>
      <c r="AJ765" s="49"/>
      <c r="AK765" s="48" t="str" cm="1">
        <f t="array" ref="AK765">IFERROR(_xlfn.IFS(
AM765="MPR ISSUE","PDH",
AM765="BSS Hardware Issue","BSS",
AM765="Sites strategiques, MLL, Pylone, etc.","ENVTECH",
AM765="AKTIVCO DEFAUT GE &amp; POWER Cabinet","AKTIVCO",
AM765="AKTIVCO Coupure ENEO &amp; Baisse de tension","AKTIVCO GRID ONLY",
AM765="Coupure ENEO &amp; Baisse de tension","IHS GRID ONLY",
AM765="Defaut GE &amp; POWER Cabinet","IHS",
AM765="Sharing","Partners",
AM765="Sites strategiques &amp; DataCenter","SST &amp; DC",
AM765="Exclu","Exclu",
AM765="SAT","SAT",
AM765="SPARE-ISSUE","SPARE-ISSUE",
AM765="Fiber CAmtel","TRANS_FO_CAMTEL",
AM765="Fiber AOF","Fiber AOF",
AM765="Projet OCM (HUAWEI)","TRAVAUX-HUAWEI",
AM765="Projet OCM (NOKIA)","TRAVAUX-NOKIA",
AM765="ACCESS-ISSUE","ACCESS-ISSUE",
AM765="Projet OCM (ZTE, NOKIA, autres projets)","TRAVAUX OCM",
AM765="No root CAuse","No root cause",
AM765="ODU HS","PDH",
AM765="IP &amp; VLAN","PDH",
AM765="Warehouse HUAWEI","SPARE-ISSUE",
AM765="SPARE-HS","SPARE-ISSUE",
AM765="Power Telco","BSS",AM765="no impacts","no impacts"
),"")</f>
        <v>no impacts</v>
      </c>
      <c r="AL765" s="48" t="str" cm="1">
        <f t="array" ref="AL765">IFERROR(_xlfn.IFS(
AM765="MPR ISSUE","TX ISSUE",
AM765="BSS Hardware Issue","RAN ISSUE",
AM765="Sites strategiques, MLL, Pylone, etc.","ENVTECH",
AM765="AKTIVCO DEFAUT GE &amp; POWER Cabinet","POWER ISSUE",
AM765="AKTIVCO Coupure ENEO &amp; Baisse de tension","POWER ISSUE",
AM765="Coupure ENEO &amp; Baisse de tension","POWER ISSUE",
AM765="Defaut GE &amp; POWER Cabinet","POWER ISSUE",
AM765="Sharing","POWER ISSUE",
AM765="Sites strategiques &amp; DataCenter","POWER ISSUE",
AM765="Exclu","Exclu",
AM765="SAT","TX ISSUE",
AM765="SPARE-ISSUE","SPARE-ISSUE",
AM765="Fiber CAmtel","TX ISSUE",
AM765="Fiber AOF","TX ISSUE",
AM765="Projet OCM (HUAWEI)","TRAVAUX-HUAWEI",
AM765="Projet OCM (NOKIA)","TRAVAUX -NOKIA",
AM765="ACCESS-ISSUE","ACCESS-ISSUE",
AM765="Projet OCM (ZTE, NOKIA, autres projets)","TRAVAUX OCM",
AM765="No root CAuse","No root cause",
AM765="ODU HS","TX ISSUE",
AM765="IP &amp; VLAN","TX ISSUE",
AM765="Warehouse HUAWEI","SPARE-ISSUE",
AM765="SPARE-HS","SPARE-ISSUE",
AM765="Power Telco","RAN ISSUE",AM765="no impacts","no impacts"
),"")</f>
        <v>no impacts</v>
      </c>
      <c r="AM765" s="67" t="s">
        <v>5605</v>
      </c>
      <c r="AN765" s="48" t="str" cm="1">
        <f t="array" ref="AN765">IFERROR(_xlfn.IFS(
AM765="MPR ISSUE","ACTIVE",
AM765="BSS Hardware Issue","ACTIVE",
AM765="Sites strategiques, MLL, Pylone, etc.","PASSIVE",
AM765="AKTIVCO DEFAUT GE &amp; POWER Cabinet","PASSIVE",
AM765="AKTIVCO Coupure ENEO &amp; Baisse de tension","PASSIVE",
AM765="Coupure ENEO &amp; Baisse de tension","PASSIVE",
AM765="Defaut GE &amp; POWER Cabinet","PASSIVE",
AM765="Sharing","PASSIVE",
AM765="Sites strategiques &amp; DataCenter","PASSIVE",
AM765="Exclu","Exclu",
AM765="SAT","ACTIVE",
AM765="SPARE-ISSUE","SPARE-ISSUE",
AM765="Fiber CAmtel","ACTIVE",
AM765="Fiber AOF","ACTIVE",
AM765="Projet OCM (HUAWEI)","PLANNED WORKS",
AM765="Projet OCM (NOKIA)","PLANNED WORKS",
AM765="ACCESS-ISSUE","ACCESS-ISSUE",
AM765="Projet OCM (ZTE, NOKIA, autres projets)","PLANNED WORKS",
AM765="No root CAuse","No root cause",
AM765="ODU HS","ACTIVE",
AM765="IP &amp; VLAN","ACTIVE",
AM765="Warehouse HUAWEI","SPARE-ISSUE",
AM765="SPARE-HS","SPARE-ISSUE",
AM765="Power Telco","ACTIVE", AM765="no impacts","no impacts"
),"")</f>
        <v>no impacts</v>
      </c>
      <c r="AO765" s="93" t="s">
        <v>5537</v>
      </c>
      <c r="AP765" s="101" t="str">
        <f t="shared" si="27"/>
        <v>LIT_632</v>
      </c>
      <c r="AR765" s="17" t="s">
        <v>5537</v>
      </c>
      <c r="AS765" s="7" t="s">
        <v>5537</v>
      </c>
      <c r="AT765" s="6"/>
      <c r="AU765" s="7"/>
      <c r="AV765" s="3" t="s">
        <v>5537</v>
      </c>
      <c r="AW765" s="18" t="s">
        <v>5537</v>
      </c>
      <c r="AX765" s="18" t="s">
        <v>5537</v>
      </c>
      <c r="AY765" s="18" t="s">
        <v>5537</v>
      </c>
      <c r="AZ765" s="18" t="s">
        <v>5537</v>
      </c>
      <c r="BA765" s="18" t="s">
        <v>5537</v>
      </c>
      <c r="BB765" s="18" t="s">
        <v>5537</v>
      </c>
      <c r="BC765" s="18" t="s">
        <v>5537</v>
      </c>
      <c r="BD765" s="18" t="s">
        <v>5537</v>
      </c>
      <c r="BE765" s="18" t="s">
        <v>5537</v>
      </c>
      <c r="BF765" s="18" t="s">
        <v>5537</v>
      </c>
      <c r="BG765" s="18" t="s">
        <v>5537</v>
      </c>
      <c r="BH765" s="18" t="s">
        <v>5537</v>
      </c>
      <c r="BI765" s="9" t="s">
        <v>5537</v>
      </c>
      <c r="BJ765" s="14"/>
      <c r="BK765" s="14" t="s">
        <v>5537</v>
      </c>
      <c r="BL765" s="14" t="str">
        <f>_xlfn.XLOOKUP(B765,'[4]cell downs 18042026 17h'!$B:$B,'[4]cell downs 18042026 17h'!$B:$B,"")</f>
        <v/>
      </c>
      <c r="BM765" s="14" t="str">
        <f>_xlfn.XLOOKUP(B765,'[5]Cells Huawei 19042026 15h'!$B:$B,'[5]Cells Huawei 19042026 15h'!$B:$B,"")</f>
        <v/>
      </c>
      <c r="BN765" s="9" t="str">
        <f>_xlfn.XLOOKUP(B765,'[6]cells down 19042026 9H40'!$B:$B,'[6]cells down 19042026 9H40'!$B:$B,"")</f>
        <v/>
      </c>
      <c r="BO765" s="9" t="s">
        <v>165</v>
      </c>
      <c r="BP765" s="9" t="s">
        <v>5537</v>
      </c>
      <c r="BQ765" s="115"/>
    </row>
    <row r="766" spans="1:69" s="9" customFormat="1" x14ac:dyDescent="0.3">
      <c r="A766" s="1" t="s">
        <v>2362</v>
      </c>
      <c r="B766" s="8" t="s">
        <v>2363</v>
      </c>
      <c r="C766" s="3" t="str">
        <f>_xlfn.XLOOKUP(B766,'[1]daily break down'!$D:$D,'[1]daily break down'!$E:$E,"")</f>
        <v>Yaounde</v>
      </c>
      <c r="D766" s="1" t="s">
        <v>21</v>
      </c>
      <c r="E766" s="1" t="s">
        <v>36</v>
      </c>
      <c r="F766" s="3" t="s">
        <v>37</v>
      </c>
      <c r="G766" s="1" t="s">
        <v>38</v>
      </c>
      <c r="H766" s="34" t="str">
        <f>_xlfn.XLOOKUP(B766,[2]CALCULATION!$B:$B,[2]CALCULATION!$H:$H,"")</f>
        <v>ZTE</v>
      </c>
      <c r="I766" s="28">
        <v>0</v>
      </c>
      <c r="J766" s="28">
        <v>0</v>
      </c>
      <c r="K766" s="28">
        <v>0</v>
      </c>
      <c r="L766" s="28">
        <v>0</v>
      </c>
      <c r="M766" s="28">
        <v>9.2742407250458962E-3</v>
      </c>
      <c r="N766" s="28">
        <v>0</v>
      </c>
      <c r="O766" s="28">
        <v>9.3099108816805769E-3</v>
      </c>
      <c r="P766" s="28">
        <v>1.6408272052003906E-2</v>
      </c>
      <c r="Q766" s="28">
        <v>0</v>
      </c>
      <c r="R766" s="28">
        <v>0</v>
      </c>
      <c r="S766" s="94">
        <v>0</v>
      </c>
      <c r="T766" s="94">
        <f>_xlfn.XLOOKUP(B766,'[3]Nur des jours'!$B:$B,'[3]Nur des jours'!$U:$U,"")</f>
        <v>0</v>
      </c>
      <c r="U766" s="94">
        <v>0</v>
      </c>
      <c r="V766" s="94">
        <v>0</v>
      </c>
      <c r="W766" s="94">
        <v>0</v>
      </c>
      <c r="X766" s="94">
        <v>0</v>
      </c>
      <c r="Y766" s="94">
        <v>1.541860355617193</v>
      </c>
      <c r="Z766" s="94">
        <v>0</v>
      </c>
      <c r="AA766" s="94">
        <v>0</v>
      </c>
      <c r="AB766" s="94">
        <v>0</v>
      </c>
      <c r="AC766" s="94">
        <f>_xlfn.XLOOKUP(B766,'[3]Nur des jours'!$B:$B,'[3]Nur des jours'!$N:$N,"")</f>
        <v>0</v>
      </c>
      <c r="AD766" s="94">
        <v>0</v>
      </c>
      <c r="AE766" s="94">
        <v>0</v>
      </c>
      <c r="AF766" s="94">
        <v>0</v>
      </c>
      <c r="AG766" s="94">
        <v>0</v>
      </c>
      <c r="AH766" s="94">
        <v>0</v>
      </c>
      <c r="AI766" s="49" t="s">
        <v>5559</v>
      </c>
      <c r="AJ766" s="49"/>
      <c r="AK766" s="48" t="str" cm="1">
        <f t="array" ref="AK766">IFERROR(_xlfn.IFS(
AM766="MPR ISSUE","PDH",
AM766="BSS Hardware Issue","BSS",
AM766="Sites strategiques, MLL, Pylone, etc.","ENVTECH",
AM766="AKTIVCO DEFAUT GE &amp; POWER Cabinet","AKTIVCO",
AM766="AKTIVCO Coupure ENEO &amp; Baisse de tension","AKTIVCO GRID ONLY",
AM766="Coupure ENEO &amp; Baisse de tension","IHS GRID ONLY",
AM766="Defaut GE &amp; POWER Cabinet","IHS",
AM766="Sharing","Partners",
AM766="Sites strategiques &amp; DataCenter","SST &amp; DC",
AM766="Exclu","Exclu",
AM766="SAT","SAT",
AM766="SPARE-ISSUE","SPARE-ISSUE",
AM766="Fiber CAmtel","TRANS_FO_CAMTEL",
AM766="Fiber AOF","Fiber AOF",
AM766="Projet OCM (HUAWEI)","TRAVAUX-HUAWEI",
AM766="Projet OCM (NOKIA)","TRAVAUX-NOKIA",
AM766="ACCESS-ISSUE","ACCESS-ISSUE",
AM766="Projet OCM (ZTE, NOKIA, autres projets)","TRAVAUX OCM",
AM766="No root CAuse","No root cause",
AM766="ODU HS","PDH",
AM766="IP &amp; VLAN","PDH",
AM766="Warehouse HUAWEI","SPARE-ISSUE",
AM766="SPARE-HS","SPARE-ISSUE",
AM766="Power Telco","BSS",AM766="no impacts","no impacts"
),"")</f>
        <v>no impacts</v>
      </c>
      <c r="AL766" s="48" t="str" cm="1">
        <f t="array" ref="AL766">IFERROR(_xlfn.IFS(
AM766="MPR ISSUE","TX ISSUE",
AM766="BSS Hardware Issue","RAN ISSUE",
AM766="Sites strategiques, MLL, Pylone, etc.","ENVTECH",
AM766="AKTIVCO DEFAUT GE &amp; POWER Cabinet","POWER ISSUE",
AM766="AKTIVCO Coupure ENEO &amp; Baisse de tension","POWER ISSUE",
AM766="Coupure ENEO &amp; Baisse de tension","POWER ISSUE",
AM766="Defaut GE &amp; POWER Cabinet","POWER ISSUE",
AM766="Sharing","POWER ISSUE",
AM766="Sites strategiques &amp; DataCenter","POWER ISSUE",
AM766="Exclu","Exclu",
AM766="SAT","TX ISSUE",
AM766="SPARE-ISSUE","SPARE-ISSUE",
AM766="Fiber CAmtel","TX ISSUE",
AM766="Fiber AOF","TX ISSUE",
AM766="Projet OCM (HUAWEI)","TRAVAUX-HUAWEI",
AM766="Projet OCM (NOKIA)","TRAVAUX -NOKIA",
AM766="ACCESS-ISSUE","ACCESS-ISSUE",
AM766="Projet OCM (ZTE, NOKIA, autres projets)","TRAVAUX OCM",
AM766="No root CAuse","No root cause",
AM766="ODU HS","TX ISSUE",
AM766="IP &amp; VLAN","TX ISSUE",
AM766="Warehouse HUAWEI","SPARE-ISSUE",
AM766="SPARE-HS","SPARE-ISSUE",
AM766="Power Telco","RAN ISSUE",AM766="no impacts","no impacts"
),"")</f>
        <v>no impacts</v>
      </c>
      <c r="AM766" s="67" t="s">
        <v>5605</v>
      </c>
      <c r="AN766" s="48" t="str" cm="1">
        <f t="array" ref="AN766">IFERROR(_xlfn.IFS(
AM766="MPR ISSUE","ACTIVE",
AM766="BSS Hardware Issue","ACTIVE",
AM766="Sites strategiques, MLL, Pylone, etc.","PASSIVE",
AM766="AKTIVCO DEFAUT GE &amp; POWER Cabinet","PASSIVE",
AM766="AKTIVCO Coupure ENEO &amp; Baisse de tension","PASSIVE",
AM766="Coupure ENEO &amp; Baisse de tension","PASSIVE",
AM766="Defaut GE &amp; POWER Cabinet","PASSIVE",
AM766="Sharing","PASSIVE",
AM766="Sites strategiques &amp; DataCenter","PASSIVE",
AM766="Exclu","Exclu",
AM766="SAT","ACTIVE",
AM766="SPARE-ISSUE","SPARE-ISSUE",
AM766="Fiber CAmtel","ACTIVE",
AM766="Fiber AOF","ACTIVE",
AM766="Projet OCM (HUAWEI)","PLANNED WORKS",
AM766="Projet OCM (NOKIA)","PLANNED WORKS",
AM766="ACCESS-ISSUE","ACCESS-ISSUE",
AM766="Projet OCM (ZTE, NOKIA, autres projets)","PLANNED WORKS",
AM766="No root CAuse","No root cause",
AM766="ODU HS","ACTIVE",
AM766="IP &amp; VLAN","ACTIVE",
AM766="Warehouse HUAWEI","SPARE-ISSUE",
AM766="SPARE-HS","SPARE-ISSUE",
AM766="Power Telco","ACTIVE", AM766="no impacts","no impacts"
),"")</f>
        <v>no impacts</v>
      </c>
      <c r="AO766" s="93" t="s">
        <v>5537</v>
      </c>
      <c r="AP766" s="101" t="str">
        <f t="shared" si="27"/>
        <v>CTR_730</v>
      </c>
      <c r="AR766" s="17" t="s">
        <v>5537</v>
      </c>
      <c r="AS766" s="7" t="s">
        <v>5537</v>
      </c>
      <c r="AT766" s="6"/>
      <c r="AU766" s="7"/>
      <c r="AV766" s="3" t="s">
        <v>5537</v>
      </c>
      <c r="AW766" s="18" t="s">
        <v>5537</v>
      </c>
      <c r="AX766" s="18" t="s">
        <v>5537</v>
      </c>
      <c r="AY766" s="18" t="s">
        <v>5537</v>
      </c>
      <c r="AZ766" s="18" t="s">
        <v>5537</v>
      </c>
      <c r="BA766" s="18" t="s">
        <v>5537</v>
      </c>
      <c r="BB766" s="18" t="s">
        <v>5537</v>
      </c>
      <c r="BC766" s="18" t="s">
        <v>5537</v>
      </c>
      <c r="BD766" s="18" t="s">
        <v>5537</v>
      </c>
      <c r="BE766" s="18" t="s">
        <v>5537</v>
      </c>
      <c r="BF766" s="18" t="s">
        <v>5537</v>
      </c>
      <c r="BG766" s="18" t="s">
        <v>5537</v>
      </c>
      <c r="BH766" s="18" t="s">
        <v>5537</v>
      </c>
      <c r="BI766" s="9" t="s">
        <v>5537</v>
      </c>
      <c r="BJ766" s="14"/>
      <c r="BK766" s="14" t="s">
        <v>5537</v>
      </c>
      <c r="BL766" s="14" t="str">
        <f>_xlfn.XLOOKUP(B766,'[4]cell downs 18042026 17h'!$B:$B,'[4]cell downs 18042026 17h'!$B:$B,"")</f>
        <v/>
      </c>
      <c r="BM766" s="14" t="str">
        <f>_xlfn.XLOOKUP(B766,'[5]Cells Huawei 19042026 15h'!$B:$B,'[5]Cells Huawei 19042026 15h'!$B:$B,"")</f>
        <v/>
      </c>
      <c r="BN766" s="9" t="str">
        <f>_xlfn.XLOOKUP(B766,'[6]cells down 19042026 9H40'!$B:$B,'[6]cells down 19042026 9H40'!$B:$B,"")</f>
        <v/>
      </c>
      <c r="BO766" s="9" t="s">
        <v>5537</v>
      </c>
      <c r="BP766" s="9" t="s">
        <v>318</v>
      </c>
      <c r="BQ766" s="115"/>
    </row>
    <row r="767" spans="1:69" s="9" customFormat="1" x14ac:dyDescent="0.3">
      <c r="A767" s="1" t="s">
        <v>833</v>
      </c>
      <c r="B767" s="8" t="s">
        <v>834</v>
      </c>
      <c r="C767" s="3" t="str">
        <f>_xlfn.XLOOKUP(B767,'[1]daily break down'!$D:$D,'[1]daily break down'!$E:$E,"")</f>
        <v>CENTRE</v>
      </c>
      <c r="D767" s="1" t="s">
        <v>21</v>
      </c>
      <c r="E767" s="1" t="s">
        <v>36</v>
      </c>
      <c r="F767" s="3" t="s">
        <v>37</v>
      </c>
      <c r="G767" s="1" t="s">
        <v>835</v>
      </c>
      <c r="H767" s="34" t="str">
        <f>_xlfn.XLOOKUP(B767,[2]CALCULATION!$B:$B,[2]CALCULATION!$H:$H,"")</f>
        <v>ZTE</v>
      </c>
      <c r="I767" s="28">
        <v>0.79178830190079152</v>
      </c>
      <c r="J767" s="28">
        <v>1.2778476912847825</v>
      </c>
      <c r="K767" s="28">
        <v>1.8862913880827434</v>
      </c>
      <c r="L767" s="28">
        <v>1.1732271218749371</v>
      </c>
      <c r="M767" s="28">
        <v>3.2448606438320589</v>
      </c>
      <c r="N767" s="28">
        <v>6.9076685129539737</v>
      </c>
      <c r="O767" s="28">
        <v>1.7326600234566949</v>
      </c>
      <c r="P767" s="28">
        <v>1.6636561054466903</v>
      </c>
      <c r="Q767" s="28">
        <v>1.7577361435709538</v>
      </c>
      <c r="R767" s="28">
        <v>0.68060442367014484</v>
      </c>
      <c r="S767" s="94">
        <v>1.6562188777883358</v>
      </c>
      <c r="T767" s="94">
        <f>_xlfn.XLOOKUP(B767,'[3]Nur des jours'!$B:$B,'[3]Nur des jours'!$U:$U,"")</f>
        <v>1.5483166539680908</v>
      </c>
      <c r="U767" s="94">
        <v>0.56431971304072437</v>
      </c>
      <c r="V767" s="94">
        <v>4.9969965728113506</v>
      </c>
      <c r="W767" s="94">
        <v>1.5483166539680908</v>
      </c>
      <c r="X767" s="94">
        <v>1.7931209389526677</v>
      </c>
      <c r="Y767" s="94">
        <v>0</v>
      </c>
      <c r="Z767" s="94">
        <v>4.3830953420482661</v>
      </c>
      <c r="AA767" s="94">
        <v>0.15712703997625832</v>
      </c>
      <c r="AB767" s="94">
        <v>0.95059183923888435</v>
      </c>
      <c r="AC767" s="94">
        <f>_xlfn.XLOOKUP(B767,'[3]Nur des jours'!$B:$B,'[3]Nur des jours'!$N:$N,"")</f>
        <v>0</v>
      </c>
      <c r="AD767" s="94">
        <v>0</v>
      </c>
      <c r="AE767" s="94">
        <v>0</v>
      </c>
      <c r="AF767" s="94">
        <v>0</v>
      </c>
      <c r="AG767" s="94">
        <v>0</v>
      </c>
      <c r="AH767" s="94">
        <v>0</v>
      </c>
      <c r="AI767" s="49" t="s">
        <v>5559</v>
      </c>
      <c r="AJ767" s="49"/>
      <c r="AK767" s="48" t="str" cm="1">
        <f t="array" ref="AK767">IFERROR(_xlfn.IFS(
AM767="MPR ISSUE","PDH",
AM767="BSS Hardware Issue","BSS",
AM767="Sites strategiques, MLL, Pylone, etc.","ENVTECH",
AM767="AKTIVCO DEFAUT GE &amp; POWER Cabinet","AKTIVCO",
AM767="AKTIVCO Coupure ENEO &amp; Baisse de tension","AKTIVCO GRID ONLY",
AM767="Coupure ENEO &amp; Baisse de tension","IHS GRID ONLY",
AM767="Defaut GE &amp; POWER Cabinet","IHS",
AM767="Sharing","Partners",
AM767="Sites strategiques &amp; DataCenter","SST &amp; DC",
AM767="Exclu","Exclu",
AM767="SAT","SAT",
AM767="SPARE-ISSUE","SPARE-ISSUE",
AM767="Fiber CAmtel","TRANS_FO_CAMTEL",
AM767="Fiber AOF","Fiber AOF",
AM767="Projet OCM (HUAWEI)","TRAVAUX-HUAWEI",
AM767="Projet OCM (NOKIA)","TRAVAUX-NOKIA",
AM767="ACCESS-ISSUE","ACCESS-ISSUE",
AM767="Projet OCM (ZTE, NOKIA, autres projets)","TRAVAUX OCM",
AM767="No root CAuse","No root cause",
AM767="ODU HS","PDH",
AM767="IP &amp; VLAN","PDH",
AM767="Warehouse HUAWEI","SPARE-ISSUE",
AM767="SPARE-HS","SPARE-ISSUE",
AM767="Power Telco","BSS",AM767="no impacts","no impacts"
),"")</f>
        <v>no impacts</v>
      </c>
      <c r="AL767" s="48" t="str" cm="1">
        <f t="array" ref="AL767">IFERROR(_xlfn.IFS(
AM767="MPR ISSUE","TX ISSUE",
AM767="BSS Hardware Issue","RAN ISSUE",
AM767="Sites strategiques, MLL, Pylone, etc.","ENVTECH",
AM767="AKTIVCO DEFAUT GE &amp; POWER Cabinet","POWER ISSUE",
AM767="AKTIVCO Coupure ENEO &amp; Baisse de tension","POWER ISSUE",
AM767="Coupure ENEO &amp; Baisse de tension","POWER ISSUE",
AM767="Defaut GE &amp; POWER Cabinet","POWER ISSUE",
AM767="Sharing","POWER ISSUE",
AM767="Sites strategiques &amp; DataCenter","POWER ISSUE",
AM767="Exclu","Exclu",
AM767="SAT","TX ISSUE",
AM767="SPARE-ISSUE","SPARE-ISSUE",
AM767="Fiber CAmtel","TX ISSUE",
AM767="Fiber AOF","TX ISSUE",
AM767="Projet OCM (HUAWEI)","TRAVAUX-HUAWEI",
AM767="Projet OCM (NOKIA)","TRAVAUX -NOKIA",
AM767="ACCESS-ISSUE","ACCESS-ISSUE",
AM767="Projet OCM (ZTE, NOKIA, autres projets)","TRAVAUX OCM",
AM767="No root CAuse","No root cause",
AM767="ODU HS","TX ISSUE",
AM767="IP &amp; VLAN","TX ISSUE",
AM767="Warehouse HUAWEI","SPARE-ISSUE",
AM767="SPARE-HS","SPARE-ISSUE",
AM767="Power Telco","RAN ISSUE",AM767="no impacts","no impacts"
),"")</f>
        <v>no impacts</v>
      </c>
      <c r="AM767" s="67" t="s">
        <v>5605</v>
      </c>
      <c r="AN767" s="48" t="str" cm="1">
        <f t="array" ref="AN767">IFERROR(_xlfn.IFS(
AM767="MPR ISSUE","ACTIVE",
AM767="BSS Hardware Issue","ACTIVE",
AM767="Sites strategiques, MLL, Pylone, etc.","PASSIVE",
AM767="AKTIVCO DEFAUT GE &amp; POWER Cabinet","PASSIVE",
AM767="AKTIVCO Coupure ENEO &amp; Baisse de tension","PASSIVE",
AM767="Coupure ENEO &amp; Baisse de tension","PASSIVE",
AM767="Defaut GE &amp; POWER Cabinet","PASSIVE",
AM767="Sharing","PASSIVE",
AM767="Sites strategiques &amp; DataCenter","PASSIVE",
AM767="Exclu","Exclu",
AM767="SAT","ACTIVE",
AM767="SPARE-ISSUE","SPARE-ISSUE",
AM767="Fiber CAmtel","ACTIVE",
AM767="Fiber AOF","ACTIVE",
AM767="Projet OCM (HUAWEI)","PLANNED WORKS",
AM767="Projet OCM (NOKIA)","PLANNED WORKS",
AM767="ACCESS-ISSUE","ACCESS-ISSUE",
AM767="Projet OCM (ZTE, NOKIA, autres projets)","PLANNED WORKS",
AM767="No root CAuse","No root cause",
AM767="ODU HS","ACTIVE",
AM767="IP &amp; VLAN","ACTIVE",
AM767="Warehouse HUAWEI","SPARE-ISSUE",
AM767="SPARE-HS","SPARE-ISSUE",
AM767="Power Telco","ACTIVE", AM767="no impacts","no impacts"
),"")</f>
        <v>no impacts</v>
      </c>
      <c r="AO767" s="93" t="s">
        <v>5537</v>
      </c>
      <c r="AP767" s="101" t="str">
        <f t="shared" si="27"/>
        <v>CTR_717</v>
      </c>
      <c r="AR767" s="17" t="s">
        <v>5537</v>
      </c>
      <c r="AS767" s="7" t="s">
        <v>5537</v>
      </c>
      <c r="AT767" s="6"/>
      <c r="AU767" s="7"/>
      <c r="AV767" s="3" t="s">
        <v>5537</v>
      </c>
      <c r="AW767" s="18" t="s">
        <v>5537</v>
      </c>
      <c r="AX767" s="18" t="s">
        <v>5537</v>
      </c>
      <c r="AY767" s="18" t="s">
        <v>5537</v>
      </c>
      <c r="AZ767" s="18" t="s">
        <v>5537</v>
      </c>
      <c r="BA767" s="18" t="s">
        <v>5537</v>
      </c>
      <c r="BB767" s="18" t="s">
        <v>5537</v>
      </c>
      <c r="BC767" s="18" t="s">
        <v>5537</v>
      </c>
      <c r="BD767" s="18" t="s">
        <v>5537</v>
      </c>
      <c r="BE767" s="18" t="s">
        <v>5537</v>
      </c>
      <c r="BF767" s="18" t="s">
        <v>5537</v>
      </c>
      <c r="BG767" s="18" t="s">
        <v>5537</v>
      </c>
      <c r="BH767" s="18" t="s">
        <v>5537</v>
      </c>
      <c r="BI767" s="9" t="s">
        <v>5537</v>
      </c>
      <c r="BJ767" s="14"/>
      <c r="BK767" s="14" t="s">
        <v>5537</v>
      </c>
      <c r="BL767" s="14" t="str">
        <f>_xlfn.XLOOKUP(B767,'[4]cell downs 18042026 17h'!$B:$B,'[4]cell downs 18042026 17h'!$B:$B,"")</f>
        <v/>
      </c>
      <c r="BM767" s="14" t="str">
        <f>_xlfn.XLOOKUP(B767,'[5]Cells Huawei 19042026 15h'!$B:$B,'[5]Cells Huawei 19042026 15h'!$B:$B,"")</f>
        <v/>
      </c>
      <c r="BN767" s="9" t="str">
        <f>_xlfn.XLOOKUP(B767,'[6]cells down 19042026 9H40'!$B:$B,'[6]cells down 19042026 9H40'!$B:$B,"")</f>
        <v/>
      </c>
      <c r="BO767" s="9" t="s">
        <v>5537</v>
      </c>
      <c r="BP767" s="9" t="s">
        <v>302</v>
      </c>
      <c r="BQ767" s="115"/>
    </row>
    <row r="768" spans="1:69" s="9" customFormat="1" x14ac:dyDescent="0.3">
      <c r="A768" s="1" t="s">
        <v>1699</v>
      </c>
      <c r="B768" s="8" t="s">
        <v>1700</v>
      </c>
      <c r="C768" s="3" t="str">
        <f>_xlfn.XLOOKUP(B768,'[1]daily break down'!$D:$D,'[1]daily break down'!$E:$E,"")</f>
        <v>Ngaoundere</v>
      </c>
      <c r="D768" s="1" t="s">
        <v>11</v>
      </c>
      <c r="E768" s="1" t="s">
        <v>12</v>
      </c>
      <c r="F768" s="3" t="s">
        <v>90</v>
      </c>
      <c r="G768" s="1" t="s">
        <v>91</v>
      </c>
      <c r="H768" s="32" t="str">
        <f>_xlfn.XLOOKUP(B768,[2]CALCULATION!$B:$B,[2]CALCULATION!$H:$H,"")</f>
        <v>Huawei</v>
      </c>
      <c r="I768" s="28">
        <v>2.9447319459069194</v>
      </c>
      <c r="J768" s="28">
        <v>2.3069673803551596</v>
      </c>
      <c r="K768" s="28">
        <v>1.5409507666230065</v>
      </c>
      <c r="L768" s="28">
        <v>1.5409507666230065</v>
      </c>
      <c r="M768" s="28">
        <v>1.5409507666230065</v>
      </c>
      <c r="N768" s="28">
        <v>1.5409507666230065</v>
      </c>
      <c r="O768" s="28">
        <v>1.5409507666230065</v>
      </c>
      <c r="P768" s="28">
        <v>1.5408615912314194</v>
      </c>
      <c r="Q768" s="28">
        <v>1.5409507666230065</v>
      </c>
      <c r="R768" s="28">
        <v>0</v>
      </c>
      <c r="S768" s="94">
        <v>0</v>
      </c>
      <c r="T768" s="94">
        <f>_xlfn.XLOOKUP(B768,'[3]Nur des jours'!$B:$B,'[3]Nur des jours'!$U:$U,"")</f>
        <v>0</v>
      </c>
      <c r="U768" s="94">
        <v>0</v>
      </c>
      <c r="V768" s="94">
        <v>0</v>
      </c>
      <c r="W768" s="94">
        <v>0</v>
      </c>
      <c r="X768" s="94">
        <v>0</v>
      </c>
      <c r="Y768" s="94">
        <v>0</v>
      </c>
      <c r="Z768" s="94">
        <v>0</v>
      </c>
      <c r="AA768" s="94">
        <v>0</v>
      </c>
      <c r="AB768" s="94">
        <v>0</v>
      </c>
      <c r="AC768" s="94">
        <f>_xlfn.XLOOKUP(B768,'[3]Nur des jours'!$B:$B,'[3]Nur des jours'!$N:$N,"")</f>
        <v>0</v>
      </c>
      <c r="AD768" s="94">
        <v>0</v>
      </c>
      <c r="AE768" s="94">
        <v>0</v>
      </c>
      <c r="AF768" s="94">
        <v>0</v>
      </c>
      <c r="AG768" s="94">
        <v>0</v>
      </c>
      <c r="AH768" s="94">
        <v>0</v>
      </c>
      <c r="AI768" s="49" t="s">
        <v>5559</v>
      </c>
      <c r="AJ768" s="49"/>
      <c r="AK768" s="48" t="str" cm="1">
        <f t="array" ref="AK768">IFERROR(_xlfn.IFS(
AM768="MPR ISSUE","PDH",
AM768="BSS Hardware Issue","BSS",
AM768="Sites strategiques, MLL, Pylone, etc.","ENVTECH",
AM768="AKTIVCO DEFAUT GE &amp; POWER Cabinet","AKTIVCO",
AM768="AKTIVCO Coupure ENEO &amp; Baisse de tension","AKTIVCO GRID ONLY",
AM768="Coupure ENEO &amp; Baisse de tension","IHS GRID ONLY",
AM768="Defaut GE &amp; POWER Cabinet","IHS",
AM768="Sharing","Partners",
AM768="Sites strategiques &amp; DataCenter","SST &amp; DC",
AM768="Exclu","Exclu",
AM768="SAT","SAT",
AM768="SPARE-ISSUE","SPARE-ISSUE",
AM768="Fiber CAmtel","TRANS_FO_CAMTEL",
AM768="Fiber AOF","Fiber AOF",
AM768="Projet OCM (HUAWEI)","TRAVAUX-HUAWEI",
AM768="Projet OCM (NOKIA)","TRAVAUX-NOKIA",
AM768="ACCESS-ISSUE","ACCESS-ISSUE",
AM768="Projet OCM (ZTE, NOKIA, autres projets)","TRAVAUX OCM",
AM768="No root CAuse","No root cause",
AM768="ODU HS","PDH",
AM768="IP &amp; VLAN","PDH",
AM768="Warehouse HUAWEI","SPARE-ISSUE",
AM768="SPARE-HS","SPARE-ISSUE",
AM768="Power Telco","BSS",AM768="no impacts","no impacts"
),"")</f>
        <v>no impacts</v>
      </c>
      <c r="AL768" s="48" t="str" cm="1">
        <f t="array" ref="AL768">IFERROR(_xlfn.IFS(
AM768="MPR ISSUE","TX ISSUE",
AM768="BSS Hardware Issue","RAN ISSUE",
AM768="Sites strategiques, MLL, Pylone, etc.","ENVTECH",
AM768="AKTIVCO DEFAUT GE &amp; POWER Cabinet","POWER ISSUE",
AM768="AKTIVCO Coupure ENEO &amp; Baisse de tension","POWER ISSUE",
AM768="Coupure ENEO &amp; Baisse de tension","POWER ISSUE",
AM768="Defaut GE &amp; POWER Cabinet","POWER ISSUE",
AM768="Sharing","POWER ISSUE",
AM768="Sites strategiques &amp; DataCenter","POWER ISSUE",
AM768="Exclu","Exclu",
AM768="SAT","TX ISSUE",
AM768="SPARE-ISSUE","SPARE-ISSUE",
AM768="Fiber CAmtel","TX ISSUE",
AM768="Fiber AOF","TX ISSUE",
AM768="Projet OCM (HUAWEI)","TRAVAUX-HUAWEI",
AM768="Projet OCM (NOKIA)","TRAVAUX -NOKIA",
AM768="ACCESS-ISSUE","ACCESS-ISSUE",
AM768="Projet OCM (ZTE, NOKIA, autres projets)","TRAVAUX OCM",
AM768="No root CAuse","No root cause",
AM768="ODU HS","TX ISSUE",
AM768="IP &amp; VLAN","TX ISSUE",
AM768="Warehouse HUAWEI","SPARE-ISSUE",
AM768="SPARE-HS","SPARE-ISSUE",
AM768="Power Telco","RAN ISSUE",AM768="no impacts","no impacts"
),"")</f>
        <v>no impacts</v>
      </c>
      <c r="AM768" s="67" t="s">
        <v>5605</v>
      </c>
      <c r="AN768" s="48" t="str" cm="1">
        <f t="array" ref="AN768">IFERROR(_xlfn.IFS(
AM768="MPR ISSUE","ACTIVE",
AM768="BSS Hardware Issue","ACTIVE",
AM768="Sites strategiques, MLL, Pylone, etc.","PASSIVE",
AM768="AKTIVCO DEFAUT GE &amp; POWER Cabinet","PASSIVE",
AM768="AKTIVCO Coupure ENEO &amp; Baisse de tension","PASSIVE",
AM768="Coupure ENEO &amp; Baisse de tension","PASSIVE",
AM768="Defaut GE &amp; POWER Cabinet","PASSIVE",
AM768="Sharing","PASSIVE",
AM768="Sites strategiques &amp; DataCenter","PASSIVE",
AM768="Exclu","Exclu",
AM768="SAT","ACTIVE",
AM768="SPARE-ISSUE","SPARE-ISSUE",
AM768="Fiber CAmtel","ACTIVE",
AM768="Fiber AOF","ACTIVE",
AM768="Projet OCM (HUAWEI)","PLANNED WORKS",
AM768="Projet OCM (NOKIA)","PLANNED WORKS",
AM768="ACCESS-ISSUE","ACCESS-ISSUE",
AM768="Projet OCM (ZTE, NOKIA, autres projets)","PLANNED WORKS",
AM768="No root CAuse","No root cause",
AM768="ODU HS","ACTIVE",
AM768="IP &amp; VLAN","ACTIVE",
AM768="Warehouse HUAWEI","SPARE-ISSUE",
AM768="SPARE-HS","SPARE-ISSUE",
AM768="Power Telco","ACTIVE", AM768="no impacts","no impacts"
),"")</f>
        <v>no impacts</v>
      </c>
      <c r="AO768" s="93" t="s">
        <v>5537</v>
      </c>
      <c r="AP768" s="101" t="str">
        <f t="shared" si="27"/>
        <v>ADM_071</v>
      </c>
      <c r="AR768" s="17" t="s">
        <v>5537</v>
      </c>
      <c r="AS768" s="7" t="s">
        <v>5537</v>
      </c>
      <c r="AT768" s="6"/>
      <c r="AU768" s="7"/>
      <c r="AV768" s="3" t="s">
        <v>5537</v>
      </c>
      <c r="AW768" s="18" t="s">
        <v>5537</v>
      </c>
      <c r="AX768" s="18" t="s">
        <v>5537</v>
      </c>
      <c r="AY768" s="18" t="s">
        <v>5537</v>
      </c>
      <c r="AZ768" s="18" t="s">
        <v>5537</v>
      </c>
      <c r="BA768" s="18" t="s">
        <v>5537</v>
      </c>
      <c r="BB768" s="18" t="s">
        <v>5537</v>
      </c>
      <c r="BC768" s="18" t="s">
        <v>5537</v>
      </c>
      <c r="BD768" s="18" t="s">
        <v>5537</v>
      </c>
      <c r="BE768" s="18" t="s">
        <v>5537</v>
      </c>
      <c r="BF768" s="18" t="s">
        <v>5537</v>
      </c>
      <c r="BG768" s="18" t="s">
        <v>5537</v>
      </c>
      <c r="BH768" s="18" t="s">
        <v>5537</v>
      </c>
      <c r="BI768" s="9" t="s">
        <v>5537</v>
      </c>
      <c r="BJ768" s="14"/>
      <c r="BK768" s="14" t="s">
        <v>5537</v>
      </c>
      <c r="BL768" s="14" t="str">
        <f>_xlfn.XLOOKUP(B768,'[4]cell downs 18042026 17h'!$B:$B,'[4]cell downs 18042026 17h'!$B:$B,"")</f>
        <v/>
      </c>
      <c r="BM768" s="14" t="str">
        <f>_xlfn.XLOOKUP(B768,'[5]Cells Huawei 19042026 15h'!$B:$B,'[5]Cells Huawei 19042026 15h'!$B:$B,"")</f>
        <v/>
      </c>
      <c r="BN768" s="9" t="str">
        <f>_xlfn.XLOOKUP(B768,'[6]cells down 19042026 9H40'!$B:$B,'[6]cells down 19042026 9H40'!$B:$B,"")</f>
        <v/>
      </c>
      <c r="BO768" s="9" t="s">
        <v>1700</v>
      </c>
      <c r="BP768" s="9" t="s">
        <v>5537</v>
      </c>
      <c r="BQ768" s="115"/>
    </row>
    <row r="769" spans="1:69" s="9" customFormat="1" x14ac:dyDescent="0.3">
      <c r="A769" s="1" t="s">
        <v>57</v>
      </c>
      <c r="B769" s="8" t="s">
        <v>58</v>
      </c>
      <c r="C769" s="3" t="str">
        <f>_xlfn.XLOOKUP(B769,'[1]daily break down'!$D:$D,'[1]daily break down'!$E:$E,"")</f>
        <v>Yaounde</v>
      </c>
      <c r="D769" s="1" t="s">
        <v>18</v>
      </c>
      <c r="E769" s="1" t="s">
        <v>5530</v>
      </c>
      <c r="F769" s="3" t="s">
        <v>37</v>
      </c>
      <c r="G769" s="1" t="s">
        <v>38</v>
      </c>
      <c r="H769" s="34" t="str">
        <f>_xlfn.XLOOKUP(B769,[2]CALCULATION!$B:$B,[2]CALCULATION!$H:$H,"")</f>
        <v>ZTE</v>
      </c>
      <c r="I769" s="28">
        <v>0</v>
      </c>
      <c r="J769" s="28">
        <v>0</v>
      </c>
      <c r="K769" s="28">
        <v>0</v>
      </c>
      <c r="L769" s="28">
        <v>2.9179793284308273</v>
      </c>
      <c r="M769" s="28">
        <v>0</v>
      </c>
      <c r="N769" s="28">
        <v>0</v>
      </c>
      <c r="O769" s="28">
        <v>9.5417668998068767E-3</v>
      </c>
      <c r="P769" s="28">
        <v>2.9917095421949425</v>
      </c>
      <c r="Q769" s="28">
        <v>15.80209341015258</v>
      </c>
      <c r="R769" s="28">
        <v>0</v>
      </c>
      <c r="S769" s="94">
        <v>0</v>
      </c>
      <c r="T769" s="94">
        <f>_xlfn.XLOOKUP(B769,'[3]Nur des jours'!$B:$B,'[3]Nur des jours'!$U:$U,"")</f>
        <v>0</v>
      </c>
      <c r="U769" s="94">
        <v>3.3558840063578486</v>
      </c>
      <c r="V769" s="94">
        <v>0</v>
      </c>
      <c r="W769" s="94">
        <v>0</v>
      </c>
      <c r="X769" s="94">
        <v>0</v>
      </c>
      <c r="Y769" s="94">
        <v>1.5368843687666398</v>
      </c>
      <c r="Z769" s="94">
        <v>0</v>
      </c>
      <c r="AA769" s="94">
        <v>0</v>
      </c>
      <c r="AB769" s="94">
        <v>0</v>
      </c>
      <c r="AC769" s="94">
        <f>_xlfn.XLOOKUP(B769,'[3]Nur des jours'!$B:$B,'[3]Nur des jours'!$N:$N,"")</f>
        <v>0</v>
      </c>
      <c r="AD769" s="94">
        <v>0</v>
      </c>
      <c r="AE769" s="94">
        <v>0</v>
      </c>
      <c r="AF769" s="94">
        <v>0</v>
      </c>
      <c r="AG769" s="94">
        <v>0</v>
      </c>
      <c r="AH769" s="94">
        <v>0</v>
      </c>
      <c r="AI769" s="49" t="s">
        <v>5559</v>
      </c>
      <c r="AJ769" s="49"/>
      <c r="AK769" s="48" t="str" cm="1">
        <f t="array" ref="AK769">IFERROR(_xlfn.IFS(
AM769="MPR ISSUE","PDH",
AM769="BSS Hardware Issue","BSS",
AM769="Sites strategiques, MLL, Pylone, etc.","ENVTECH",
AM769="AKTIVCO DEFAUT GE &amp; POWER Cabinet","AKTIVCO",
AM769="AKTIVCO Coupure ENEO &amp; Baisse de tension","AKTIVCO GRID ONLY",
AM769="Coupure ENEO &amp; Baisse de tension","IHS GRID ONLY",
AM769="Defaut GE &amp; POWER Cabinet","IHS",
AM769="Sharing","Partners",
AM769="Sites strategiques &amp; DataCenter","SST &amp; DC",
AM769="Exclu","Exclu",
AM769="SAT","SAT",
AM769="SPARE-ISSUE","SPARE-ISSUE",
AM769="Fiber CAmtel","TRANS_FO_CAMTEL",
AM769="Fiber AOF","Fiber AOF",
AM769="Projet OCM (HUAWEI)","TRAVAUX-HUAWEI",
AM769="Projet OCM (NOKIA)","TRAVAUX-NOKIA",
AM769="ACCESS-ISSUE","ACCESS-ISSUE",
AM769="Projet OCM (ZTE, NOKIA, autres projets)","TRAVAUX OCM",
AM769="No root CAuse","No root cause",
AM769="ODU HS","PDH",
AM769="IP &amp; VLAN","PDH",
AM769="Warehouse HUAWEI","SPARE-ISSUE",
AM769="SPARE-HS","SPARE-ISSUE",
AM769="Power Telco","BSS",AM769="no impacts","no impacts"
),"")</f>
        <v>no impacts</v>
      </c>
      <c r="AL769" s="48" t="str" cm="1">
        <f t="array" ref="AL769">IFERROR(_xlfn.IFS(
AM769="MPR ISSUE","TX ISSUE",
AM769="BSS Hardware Issue","RAN ISSUE",
AM769="Sites strategiques, MLL, Pylone, etc.","ENVTECH",
AM769="AKTIVCO DEFAUT GE &amp; POWER Cabinet","POWER ISSUE",
AM769="AKTIVCO Coupure ENEO &amp; Baisse de tension","POWER ISSUE",
AM769="Coupure ENEO &amp; Baisse de tension","POWER ISSUE",
AM769="Defaut GE &amp; POWER Cabinet","POWER ISSUE",
AM769="Sharing","POWER ISSUE",
AM769="Sites strategiques &amp; DataCenter","POWER ISSUE",
AM769="Exclu","Exclu",
AM769="SAT","TX ISSUE",
AM769="SPARE-ISSUE","SPARE-ISSUE",
AM769="Fiber CAmtel","TX ISSUE",
AM769="Fiber AOF","TX ISSUE",
AM769="Projet OCM (HUAWEI)","TRAVAUX-HUAWEI",
AM769="Projet OCM (NOKIA)","TRAVAUX -NOKIA",
AM769="ACCESS-ISSUE","ACCESS-ISSUE",
AM769="Projet OCM (ZTE, NOKIA, autres projets)","TRAVAUX OCM",
AM769="No root CAuse","No root cause",
AM769="ODU HS","TX ISSUE",
AM769="IP &amp; VLAN","TX ISSUE",
AM769="Warehouse HUAWEI","SPARE-ISSUE",
AM769="SPARE-HS","SPARE-ISSUE",
AM769="Power Telco","RAN ISSUE",AM769="no impacts","no impacts"
),"")</f>
        <v>no impacts</v>
      </c>
      <c r="AM769" s="67" t="s">
        <v>5605</v>
      </c>
      <c r="AN769" s="48" t="str" cm="1">
        <f t="array" ref="AN769">IFERROR(_xlfn.IFS(
AM769="MPR ISSUE","ACTIVE",
AM769="BSS Hardware Issue","ACTIVE",
AM769="Sites strategiques, MLL, Pylone, etc.","PASSIVE",
AM769="AKTIVCO DEFAUT GE &amp; POWER Cabinet","PASSIVE",
AM769="AKTIVCO Coupure ENEO &amp; Baisse de tension","PASSIVE",
AM769="Coupure ENEO &amp; Baisse de tension","PASSIVE",
AM769="Defaut GE &amp; POWER Cabinet","PASSIVE",
AM769="Sharing","PASSIVE",
AM769="Sites strategiques &amp; DataCenter","PASSIVE",
AM769="Exclu","Exclu",
AM769="SAT","ACTIVE",
AM769="SPARE-ISSUE","SPARE-ISSUE",
AM769="Fiber CAmtel","ACTIVE",
AM769="Fiber AOF","ACTIVE",
AM769="Projet OCM (HUAWEI)","PLANNED WORKS",
AM769="Projet OCM (NOKIA)","PLANNED WORKS",
AM769="ACCESS-ISSUE","ACCESS-ISSUE",
AM769="Projet OCM (ZTE, NOKIA, autres projets)","PLANNED WORKS",
AM769="No root CAuse","No root cause",
AM769="ODU HS","ACTIVE",
AM769="IP &amp; VLAN","ACTIVE",
AM769="Warehouse HUAWEI","SPARE-ISSUE",
AM769="SPARE-HS","SPARE-ISSUE",
AM769="Power Telco","ACTIVE", AM769="no impacts","no impacts"
),"")</f>
        <v>no impacts</v>
      </c>
      <c r="AO769" s="93" t="s">
        <v>5537</v>
      </c>
      <c r="AP769" s="101" t="str">
        <f t="shared" si="27"/>
        <v>CTR_725</v>
      </c>
      <c r="AR769" s="17" t="s">
        <v>5537</v>
      </c>
      <c r="AS769" s="7" t="s">
        <v>5537</v>
      </c>
      <c r="AT769" s="6"/>
      <c r="AU769" s="7"/>
      <c r="AV769" s="3" t="s">
        <v>5537</v>
      </c>
      <c r="AW769" s="18" t="s">
        <v>5537</v>
      </c>
      <c r="AX769" s="18" t="s">
        <v>5537</v>
      </c>
      <c r="AY769" s="18" t="s">
        <v>5537</v>
      </c>
      <c r="AZ769" s="18" t="s">
        <v>5537</v>
      </c>
      <c r="BA769" s="18" t="s">
        <v>5537</v>
      </c>
      <c r="BB769" s="18" t="s">
        <v>5537</v>
      </c>
      <c r="BC769" s="18" t="s">
        <v>5537</v>
      </c>
      <c r="BD769" s="18" t="s">
        <v>5537</v>
      </c>
      <c r="BE769" s="18" t="s">
        <v>5537</v>
      </c>
      <c r="BF769" s="18" t="s">
        <v>5537</v>
      </c>
      <c r="BG769" s="18" t="s">
        <v>5537</v>
      </c>
      <c r="BH769" s="18" t="s">
        <v>5537</v>
      </c>
      <c r="BI769" s="9" t="s">
        <v>5537</v>
      </c>
      <c r="BJ769" s="14"/>
      <c r="BK769" s="14" t="s">
        <v>5537</v>
      </c>
      <c r="BL769" s="14" t="str">
        <f>_xlfn.XLOOKUP(B769,'[4]cell downs 18042026 17h'!$B:$B,'[4]cell downs 18042026 17h'!$B:$B,"")</f>
        <v/>
      </c>
      <c r="BM769" s="14" t="str">
        <f>_xlfn.XLOOKUP(B769,'[5]Cells Huawei 19042026 15h'!$B:$B,'[5]Cells Huawei 19042026 15h'!$B:$B,"")</f>
        <v/>
      </c>
      <c r="BN769" s="9" t="str">
        <f>_xlfn.XLOOKUP(B769,'[6]cells down 19042026 9H40'!$B:$B,'[6]cells down 19042026 9H40'!$B:$B,"")</f>
        <v/>
      </c>
      <c r="BO769" s="9" t="s">
        <v>5537</v>
      </c>
      <c r="BP769" s="9" t="s">
        <v>594</v>
      </c>
      <c r="BQ769" s="115"/>
    </row>
    <row r="770" spans="1:69" s="9" customFormat="1" x14ac:dyDescent="0.3">
      <c r="A770" s="1" t="s">
        <v>126</v>
      </c>
      <c r="B770" s="1" t="s">
        <v>127</v>
      </c>
      <c r="C770" s="3" t="str">
        <f>_xlfn.XLOOKUP(B770,'[1]daily break down'!$D:$D,'[1]daily break down'!$E:$E,"")</f>
        <v>Yaounde</v>
      </c>
      <c r="D770" s="1" t="s">
        <v>21</v>
      </c>
      <c r="E770" s="1" t="s">
        <v>30</v>
      </c>
      <c r="F770" s="3" t="s">
        <v>37</v>
      </c>
      <c r="G770" s="1" t="s">
        <v>38</v>
      </c>
      <c r="H770" s="34" t="str">
        <f>_xlfn.XLOOKUP(B770,[2]CALCULATION!$B:$B,[2]CALCULATION!$H:$H,"")</f>
        <v>ZTE</v>
      </c>
      <c r="I770" s="28">
        <v>67.128149318129317</v>
      </c>
      <c r="J770" s="28">
        <v>13.868556899607057</v>
      </c>
      <c r="K770" s="28">
        <v>36.80441411054322</v>
      </c>
      <c r="L770" s="28">
        <v>38.957429094862633</v>
      </c>
      <c r="M770" s="28">
        <v>49.231629155929944</v>
      </c>
      <c r="N770" s="28">
        <v>1.5045672068555187</v>
      </c>
      <c r="O770" s="28">
        <v>9.2821773348971099</v>
      </c>
      <c r="P770" s="28">
        <v>19.285159359991788</v>
      </c>
      <c r="Q770" s="28">
        <v>46.030963836168389</v>
      </c>
      <c r="R770" s="28">
        <v>9.3119084104522116</v>
      </c>
      <c r="S770" s="94">
        <v>12.948694900309047</v>
      </c>
      <c r="T770" s="94">
        <f>_xlfn.XLOOKUP(B770,'[3]Nur des jours'!$B:$B,'[3]Nur des jours'!$U:$U,"")</f>
        <v>57.190300999049718</v>
      </c>
      <c r="U770" s="94">
        <v>13.868556899607057</v>
      </c>
      <c r="V770" s="94">
        <v>13.868556899607057</v>
      </c>
      <c r="W770" s="94">
        <v>57.190300999049718</v>
      </c>
      <c r="X770" s="94">
        <v>36.73847782600383</v>
      </c>
      <c r="Y770" s="94">
        <v>4.410686208205278</v>
      </c>
      <c r="Z770" s="94">
        <v>13.868556899607057</v>
      </c>
      <c r="AA770" s="94">
        <v>13.868556899607057</v>
      </c>
      <c r="AB770" s="94">
        <v>40.563870269067138</v>
      </c>
      <c r="AC770" s="94">
        <f>_xlfn.XLOOKUP(B770,'[3]Nur des jours'!$B:$B,'[3]Nur des jours'!$N:$N,"")</f>
        <v>0</v>
      </c>
      <c r="AD770" s="94">
        <v>0</v>
      </c>
      <c r="AE770" s="94">
        <v>0</v>
      </c>
      <c r="AF770" s="94">
        <v>0</v>
      </c>
      <c r="AG770" s="94">
        <v>0</v>
      </c>
      <c r="AH770" s="94">
        <v>0</v>
      </c>
      <c r="AI770" s="49" t="s">
        <v>5559</v>
      </c>
      <c r="AJ770" s="49"/>
      <c r="AK770" s="48" t="str" cm="1">
        <f t="array" ref="AK770">IFERROR(_xlfn.IFS(
AM770="MPR ISSUE","PDH",
AM770="BSS Hardware Issue","BSS",
AM770="Sites strategiques, MLL, Pylone, etc.","ENVTECH",
AM770="AKTIVCO DEFAUT GE &amp; POWER Cabinet","AKTIVCO",
AM770="AKTIVCO Coupure ENEO &amp; Baisse de tension","AKTIVCO GRID ONLY",
AM770="Coupure ENEO &amp; Baisse de tension","IHS GRID ONLY",
AM770="Defaut GE &amp; POWER Cabinet","IHS",
AM770="Sharing","Partners",
AM770="Sites strategiques &amp; DataCenter","SST &amp; DC",
AM770="Exclu","Exclu",
AM770="SAT","SAT",
AM770="SPARE-ISSUE","SPARE-ISSUE",
AM770="Fiber CAmtel","TRANS_FO_CAMTEL",
AM770="Fiber AOF","Fiber AOF",
AM770="Projet OCM (HUAWEI)","TRAVAUX-HUAWEI",
AM770="Projet OCM (NOKIA)","TRAVAUX-NOKIA",
AM770="ACCESS-ISSUE","ACCESS-ISSUE",
AM770="Projet OCM (ZTE, NOKIA, autres projets)","TRAVAUX OCM",
AM770="No root CAuse","No root cause",
AM770="ODU HS","PDH",
AM770="IP &amp; VLAN","PDH",
AM770="Warehouse HUAWEI","SPARE-ISSUE",
AM770="SPARE-HS","SPARE-ISSUE",
AM770="Power Telco","BSS",AM770="no impacts","no impacts"
),"")</f>
        <v>no impacts</v>
      </c>
      <c r="AL770" s="48" t="str" cm="1">
        <f t="array" ref="AL770">IFERROR(_xlfn.IFS(
AM770="MPR ISSUE","TX ISSUE",
AM770="BSS Hardware Issue","RAN ISSUE",
AM770="Sites strategiques, MLL, Pylone, etc.","ENVTECH",
AM770="AKTIVCO DEFAUT GE &amp; POWER Cabinet","POWER ISSUE",
AM770="AKTIVCO Coupure ENEO &amp; Baisse de tension","POWER ISSUE",
AM770="Coupure ENEO &amp; Baisse de tension","POWER ISSUE",
AM770="Defaut GE &amp; POWER Cabinet","POWER ISSUE",
AM770="Sharing","POWER ISSUE",
AM770="Sites strategiques &amp; DataCenter","POWER ISSUE",
AM770="Exclu","Exclu",
AM770="SAT","TX ISSUE",
AM770="SPARE-ISSUE","SPARE-ISSUE",
AM770="Fiber CAmtel","TX ISSUE",
AM770="Fiber AOF","TX ISSUE",
AM770="Projet OCM (HUAWEI)","TRAVAUX-HUAWEI",
AM770="Projet OCM (NOKIA)","TRAVAUX -NOKIA",
AM770="ACCESS-ISSUE","ACCESS-ISSUE",
AM770="Projet OCM (ZTE, NOKIA, autres projets)","TRAVAUX OCM",
AM770="No root CAuse","No root cause",
AM770="ODU HS","TX ISSUE",
AM770="IP &amp; VLAN","TX ISSUE",
AM770="Warehouse HUAWEI","SPARE-ISSUE",
AM770="SPARE-HS","SPARE-ISSUE",
AM770="Power Telco","RAN ISSUE",AM770="no impacts","no impacts"
),"")</f>
        <v>no impacts</v>
      </c>
      <c r="AM770" s="67" t="s">
        <v>5605</v>
      </c>
      <c r="AN770" s="48" t="str" cm="1">
        <f t="array" ref="AN770">IFERROR(_xlfn.IFS(
AM770="MPR ISSUE","ACTIVE",
AM770="BSS Hardware Issue","ACTIVE",
AM770="Sites strategiques, MLL, Pylone, etc.","PASSIVE",
AM770="AKTIVCO DEFAUT GE &amp; POWER Cabinet","PASSIVE",
AM770="AKTIVCO Coupure ENEO &amp; Baisse de tension","PASSIVE",
AM770="Coupure ENEO &amp; Baisse de tension","PASSIVE",
AM770="Defaut GE &amp; POWER Cabinet","PASSIVE",
AM770="Sharing","PASSIVE",
AM770="Sites strategiques &amp; DataCenter","PASSIVE",
AM770="Exclu","Exclu",
AM770="SAT","ACTIVE",
AM770="SPARE-ISSUE","SPARE-ISSUE",
AM770="Fiber CAmtel","ACTIVE",
AM770="Fiber AOF","ACTIVE",
AM770="Projet OCM (HUAWEI)","PLANNED WORKS",
AM770="Projet OCM (NOKIA)","PLANNED WORKS",
AM770="ACCESS-ISSUE","ACCESS-ISSUE",
AM770="Projet OCM (ZTE, NOKIA, autres projets)","PLANNED WORKS",
AM770="No root CAuse","No root cause",
AM770="ODU HS","ACTIVE",
AM770="IP &amp; VLAN","ACTIVE",
AM770="Warehouse HUAWEI","SPARE-ISSUE",
AM770="SPARE-HS","SPARE-ISSUE",
AM770="Power Telco","ACTIVE", AM770="no impacts","no impacts"
),"")</f>
        <v>no impacts</v>
      </c>
      <c r="AO770" s="93" t="s">
        <v>5537</v>
      </c>
      <c r="AP770" s="101" t="str">
        <f t="shared" si="27"/>
        <v>CTR_868</v>
      </c>
      <c r="AR770" s="17" t="s">
        <v>5537</v>
      </c>
      <c r="AS770" s="7" t="s">
        <v>5537</v>
      </c>
      <c r="AT770" s="6"/>
      <c r="AU770" s="7"/>
      <c r="AV770" s="3" t="s">
        <v>5537</v>
      </c>
      <c r="AW770" s="18" t="s">
        <v>5537</v>
      </c>
      <c r="AX770" s="18" t="s">
        <v>5537</v>
      </c>
      <c r="AY770" s="18" t="s">
        <v>5537</v>
      </c>
      <c r="AZ770" s="18" t="s">
        <v>5537</v>
      </c>
      <c r="BA770" s="18" t="s">
        <v>5537</v>
      </c>
      <c r="BB770" s="18" t="s">
        <v>5537</v>
      </c>
      <c r="BC770" s="18" t="s">
        <v>5537</v>
      </c>
      <c r="BD770" s="18" t="s">
        <v>5537</v>
      </c>
      <c r="BE770" s="18" t="s">
        <v>5537</v>
      </c>
      <c r="BF770" s="18" t="s">
        <v>5537</v>
      </c>
      <c r="BG770" s="18" t="s">
        <v>5537</v>
      </c>
      <c r="BH770" s="18" t="s">
        <v>5537</v>
      </c>
      <c r="BI770" s="9" t="s">
        <v>5537</v>
      </c>
      <c r="BJ770" s="14"/>
      <c r="BK770" s="14" t="s">
        <v>5537</v>
      </c>
      <c r="BL770" s="14" t="str">
        <f>_xlfn.XLOOKUP(B770,'[4]cell downs 18042026 17h'!$B:$B,'[4]cell downs 18042026 17h'!$B:$B,"")</f>
        <v/>
      </c>
      <c r="BM770" s="14" t="str">
        <f>_xlfn.XLOOKUP(B770,'[5]Cells Huawei 19042026 15h'!$B:$B,'[5]Cells Huawei 19042026 15h'!$B:$B,"")</f>
        <v/>
      </c>
      <c r="BN770" s="9" t="str">
        <f>_xlfn.XLOOKUP(B770,'[6]cells down 19042026 9H40'!$B:$B,'[6]cells down 19042026 9H40'!$B:$B,"")</f>
        <v>CTR_868</v>
      </c>
      <c r="BO770" s="9" t="s">
        <v>5537</v>
      </c>
      <c r="BP770" s="9" t="s">
        <v>12</v>
      </c>
      <c r="BQ770" s="115"/>
    </row>
    <row r="771" spans="1:69" s="9" customFormat="1" x14ac:dyDescent="0.3">
      <c r="A771" s="1" t="s">
        <v>1557</v>
      </c>
      <c r="B771" s="8" t="s">
        <v>1558</v>
      </c>
      <c r="C771" s="3" t="str">
        <f>_xlfn.XLOOKUP(B771,'[1]daily break down'!$D:$D,'[1]daily break down'!$E:$E,"")</f>
        <v>Maroua</v>
      </c>
      <c r="D771" s="1" t="s">
        <v>11</v>
      </c>
      <c r="E771" s="1" t="s">
        <v>12</v>
      </c>
      <c r="F771" s="3" t="s">
        <v>55</v>
      </c>
      <c r="G771" s="1" t="s">
        <v>84</v>
      </c>
      <c r="H771" s="32" t="str">
        <f>_xlfn.XLOOKUP(B771,[2]CALCULATION!$B:$B,[2]CALCULATION!$H:$H,"")</f>
        <v>Huawei</v>
      </c>
      <c r="I771" s="28">
        <v>3.049495195943305</v>
      </c>
      <c r="J771" s="28">
        <v>1.5487982010826613</v>
      </c>
      <c r="K771" s="28">
        <v>1.5409507666230065</v>
      </c>
      <c r="L771" s="28">
        <v>1.9409023978906097</v>
      </c>
      <c r="M771" s="28">
        <v>1.7827409233719427</v>
      </c>
      <c r="N771" s="28">
        <v>1.5409507666230065</v>
      </c>
      <c r="O771" s="28">
        <v>1.5409507666230065</v>
      </c>
      <c r="P771" s="28">
        <v>2.6094324735398771</v>
      </c>
      <c r="Q771" s="28">
        <v>1.93993930366147</v>
      </c>
      <c r="R771" s="28">
        <v>0.40102173596664697</v>
      </c>
      <c r="S771" s="94">
        <v>0</v>
      </c>
      <c r="T771" s="94">
        <f>_xlfn.XLOOKUP(B771,'[3]Nur des jours'!$B:$B,'[3]Nur des jours'!$U:$U,"")</f>
        <v>1.2312803017980611</v>
      </c>
      <c r="U771" s="94">
        <v>0.55713217647881341</v>
      </c>
      <c r="V771" s="94">
        <v>0</v>
      </c>
      <c r="W771" s="94">
        <v>1.2312803017980611</v>
      </c>
      <c r="X771" s="94">
        <v>0</v>
      </c>
      <c r="Y771" s="94">
        <v>0.29914776861768155</v>
      </c>
      <c r="Z771" s="94">
        <v>1.9861321565035257</v>
      </c>
      <c r="AA771" s="94">
        <v>0</v>
      </c>
      <c r="AB771" s="94">
        <v>0</v>
      </c>
      <c r="AC771" s="94">
        <f>_xlfn.XLOOKUP(B771,'[3]Nur des jours'!$B:$B,'[3]Nur des jours'!$N:$N,"")</f>
        <v>0</v>
      </c>
      <c r="AD771" s="94">
        <v>0</v>
      </c>
      <c r="AE771" s="94">
        <v>0</v>
      </c>
      <c r="AF771" s="94">
        <v>0</v>
      </c>
      <c r="AG771" s="94">
        <v>0</v>
      </c>
      <c r="AH771" s="94">
        <v>0</v>
      </c>
      <c r="AI771" s="49" t="s">
        <v>5559</v>
      </c>
      <c r="AJ771" s="49"/>
      <c r="AK771" s="48" t="str" cm="1">
        <f t="array" ref="AK771">IFERROR(_xlfn.IFS(
AM771="MPR ISSUE","PDH",
AM771="BSS Hardware Issue","BSS",
AM771="Sites strategiques, MLL, Pylone, etc.","ENVTECH",
AM771="AKTIVCO DEFAUT GE &amp; POWER Cabinet","AKTIVCO",
AM771="AKTIVCO Coupure ENEO &amp; Baisse de tension","AKTIVCO GRID ONLY",
AM771="Coupure ENEO &amp; Baisse de tension","IHS GRID ONLY",
AM771="Defaut GE &amp; POWER Cabinet","IHS",
AM771="Sharing","Partners",
AM771="Sites strategiques &amp; DataCenter","SST &amp; DC",
AM771="Exclu","Exclu",
AM771="SAT","SAT",
AM771="SPARE-ISSUE","SPARE-ISSUE",
AM771="Fiber CAmtel","TRANS_FO_CAMTEL",
AM771="Fiber AOF","Fiber AOF",
AM771="Projet OCM (HUAWEI)","TRAVAUX-HUAWEI",
AM771="Projet OCM (NOKIA)","TRAVAUX-NOKIA",
AM771="ACCESS-ISSUE","ACCESS-ISSUE",
AM771="Projet OCM (ZTE, NOKIA, autres projets)","TRAVAUX OCM",
AM771="No root CAuse","No root cause",
AM771="ODU HS","PDH",
AM771="IP &amp; VLAN","PDH",
AM771="Warehouse HUAWEI","SPARE-ISSUE",
AM771="SPARE-HS","SPARE-ISSUE",
AM771="Power Telco","BSS",AM771="no impacts","no impacts"
),"")</f>
        <v>no impacts</v>
      </c>
      <c r="AL771" s="48" t="str" cm="1">
        <f t="array" ref="AL771">IFERROR(_xlfn.IFS(
AM771="MPR ISSUE","TX ISSUE",
AM771="BSS Hardware Issue","RAN ISSUE",
AM771="Sites strategiques, MLL, Pylone, etc.","ENVTECH",
AM771="AKTIVCO DEFAUT GE &amp; POWER Cabinet","POWER ISSUE",
AM771="AKTIVCO Coupure ENEO &amp; Baisse de tension","POWER ISSUE",
AM771="Coupure ENEO &amp; Baisse de tension","POWER ISSUE",
AM771="Defaut GE &amp; POWER Cabinet","POWER ISSUE",
AM771="Sharing","POWER ISSUE",
AM771="Sites strategiques &amp; DataCenter","POWER ISSUE",
AM771="Exclu","Exclu",
AM771="SAT","TX ISSUE",
AM771="SPARE-ISSUE","SPARE-ISSUE",
AM771="Fiber CAmtel","TX ISSUE",
AM771="Fiber AOF","TX ISSUE",
AM771="Projet OCM (HUAWEI)","TRAVAUX-HUAWEI",
AM771="Projet OCM (NOKIA)","TRAVAUX -NOKIA",
AM771="ACCESS-ISSUE","ACCESS-ISSUE",
AM771="Projet OCM (ZTE, NOKIA, autres projets)","TRAVAUX OCM",
AM771="No root CAuse","No root cause",
AM771="ODU HS","TX ISSUE",
AM771="IP &amp; VLAN","TX ISSUE",
AM771="Warehouse HUAWEI","SPARE-ISSUE",
AM771="SPARE-HS","SPARE-ISSUE",
AM771="Power Telco","RAN ISSUE",AM771="no impacts","no impacts"
),"")</f>
        <v>no impacts</v>
      </c>
      <c r="AM771" s="67" t="s">
        <v>5605</v>
      </c>
      <c r="AN771" s="48" t="str" cm="1">
        <f t="array" ref="AN771">IFERROR(_xlfn.IFS(
AM771="MPR ISSUE","ACTIVE",
AM771="BSS Hardware Issue","ACTIVE",
AM771="Sites strategiques, MLL, Pylone, etc.","PASSIVE",
AM771="AKTIVCO DEFAUT GE &amp; POWER Cabinet","PASSIVE",
AM771="AKTIVCO Coupure ENEO &amp; Baisse de tension","PASSIVE",
AM771="Coupure ENEO &amp; Baisse de tension","PASSIVE",
AM771="Defaut GE &amp; POWER Cabinet","PASSIVE",
AM771="Sharing","PASSIVE",
AM771="Sites strategiques &amp; DataCenter","PASSIVE",
AM771="Exclu","Exclu",
AM771="SAT","ACTIVE",
AM771="SPARE-ISSUE","SPARE-ISSUE",
AM771="Fiber CAmtel","ACTIVE",
AM771="Fiber AOF","ACTIVE",
AM771="Projet OCM (HUAWEI)","PLANNED WORKS",
AM771="Projet OCM (NOKIA)","PLANNED WORKS",
AM771="ACCESS-ISSUE","ACCESS-ISSUE",
AM771="Projet OCM (ZTE, NOKIA, autres projets)","PLANNED WORKS",
AM771="No root CAuse","No root cause",
AM771="ODU HS","ACTIVE",
AM771="IP &amp; VLAN","ACTIVE",
AM771="Warehouse HUAWEI","SPARE-ISSUE",
AM771="SPARE-HS","SPARE-ISSUE",
AM771="Power Telco","ACTIVE", AM771="no impacts","no impacts"
),"")</f>
        <v>no impacts</v>
      </c>
      <c r="AO771" s="93" t="s">
        <v>5537</v>
      </c>
      <c r="AP771" s="101" t="str">
        <f t="shared" si="27"/>
        <v>EXN_145</v>
      </c>
      <c r="AR771" s="17" t="s">
        <v>5537</v>
      </c>
      <c r="AS771" s="7" t="s">
        <v>5537</v>
      </c>
      <c r="AT771" s="6"/>
      <c r="AU771" s="7"/>
      <c r="AV771" s="3" t="s">
        <v>5537</v>
      </c>
      <c r="AW771" s="18" t="s">
        <v>5537</v>
      </c>
      <c r="AX771" s="18" t="s">
        <v>5537</v>
      </c>
      <c r="AY771" s="18" t="s">
        <v>5537</v>
      </c>
      <c r="AZ771" s="18" t="s">
        <v>5537</v>
      </c>
      <c r="BA771" s="18" t="s">
        <v>5537</v>
      </c>
      <c r="BB771" s="18" t="s">
        <v>5537</v>
      </c>
      <c r="BC771" s="18" t="s">
        <v>5537</v>
      </c>
      <c r="BD771" s="18" t="s">
        <v>5537</v>
      </c>
      <c r="BE771" s="18" t="s">
        <v>5537</v>
      </c>
      <c r="BF771" s="18" t="s">
        <v>5537</v>
      </c>
      <c r="BG771" s="18" t="s">
        <v>5537</v>
      </c>
      <c r="BH771" s="18" t="s">
        <v>5537</v>
      </c>
      <c r="BI771" s="9" t="s">
        <v>5537</v>
      </c>
      <c r="BJ771" s="14"/>
      <c r="BK771" s="14" t="s">
        <v>5537</v>
      </c>
      <c r="BL771" s="14" t="str">
        <f>_xlfn.XLOOKUP(B771,'[4]cell downs 18042026 17h'!$B:$B,'[4]cell downs 18042026 17h'!$B:$B,"")</f>
        <v/>
      </c>
      <c r="BM771" s="14" t="str">
        <f>_xlfn.XLOOKUP(B771,'[5]Cells Huawei 19042026 15h'!$B:$B,'[5]Cells Huawei 19042026 15h'!$B:$B,"")</f>
        <v/>
      </c>
      <c r="BN771" s="9" t="str">
        <f>_xlfn.XLOOKUP(B771,'[6]cells down 19042026 9H40'!$B:$B,'[6]cells down 19042026 9H40'!$B:$B,"")</f>
        <v/>
      </c>
      <c r="BO771" s="9" t="s">
        <v>1558</v>
      </c>
      <c r="BP771" s="9" t="s">
        <v>594</v>
      </c>
      <c r="BQ771" s="115"/>
    </row>
    <row r="772" spans="1:69" s="9" customFormat="1" ht="22.05" customHeight="1" x14ac:dyDescent="0.3">
      <c r="A772" s="1" t="s">
        <v>603</v>
      </c>
      <c r="B772" s="8" t="s">
        <v>604</v>
      </c>
      <c r="C772" s="3" t="str">
        <f>_xlfn.XLOOKUP(B772,'[1]daily break down'!$D:$D,'[1]daily break down'!$E:$E,"")</f>
        <v>Maroua</v>
      </c>
      <c r="D772" s="1" t="s">
        <v>11</v>
      </c>
      <c r="E772" s="1" t="s">
        <v>12</v>
      </c>
      <c r="F772" s="3" t="s">
        <v>55</v>
      </c>
      <c r="G772" s="1" t="s">
        <v>84</v>
      </c>
      <c r="H772" s="32" t="str">
        <f>_xlfn.XLOOKUP(B772,[2]CALCULATION!$B:$B,[2]CALCULATION!$H:$H,"")</f>
        <v>Huawei</v>
      </c>
      <c r="I772" s="28">
        <v>0</v>
      </c>
      <c r="J772" s="28">
        <v>0</v>
      </c>
      <c r="K772" s="28">
        <v>0</v>
      </c>
      <c r="L772" s="28">
        <v>0</v>
      </c>
      <c r="M772" s="28">
        <v>0</v>
      </c>
      <c r="N772" s="28">
        <v>0</v>
      </c>
      <c r="O772" s="28">
        <v>0</v>
      </c>
      <c r="P772" s="28">
        <v>1.0170631761278193</v>
      </c>
      <c r="Q772" s="28">
        <v>0</v>
      </c>
      <c r="R772" s="28">
        <v>0</v>
      </c>
      <c r="S772" s="94">
        <v>0</v>
      </c>
      <c r="T772" s="94">
        <f>_xlfn.XLOOKUP(B772,'[3]Nur des jours'!$B:$B,'[3]Nur des jours'!$U:$U,"")</f>
        <v>0</v>
      </c>
      <c r="U772" s="94">
        <v>0</v>
      </c>
      <c r="V772" s="94">
        <v>0</v>
      </c>
      <c r="W772" s="94">
        <v>0</v>
      </c>
      <c r="X772" s="94">
        <v>0</v>
      </c>
      <c r="Y772" s="94">
        <v>0</v>
      </c>
      <c r="Z772" s="94">
        <v>1.7775865857382154</v>
      </c>
      <c r="AA772" s="94">
        <v>0</v>
      </c>
      <c r="AB772" s="94">
        <v>0</v>
      </c>
      <c r="AC772" s="94">
        <f>_xlfn.XLOOKUP(B772,'[3]Nur des jours'!$B:$B,'[3]Nur des jours'!$N:$N,"")</f>
        <v>0</v>
      </c>
      <c r="AD772" s="94">
        <v>0</v>
      </c>
      <c r="AE772" s="94">
        <v>0</v>
      </c>
      <c r="AF772" s="94">
        <v>0</v>
      </c>
      <c r="AG772" s="94">
        <v>0</v>
      </c>
      <c r="AH772" s="94">
        <v>0</v>
      </c>
      <c r="AI772" s="49" t="s">
        <v>5559</v>
      </c>
      <c r="AJ772" s="49"/>
      <c r="AK772" s="48" t="str" cm="1">
        <f t="array" ref="AK772">IFERROR(_xlfn.IFS(
AM772="MPR ISSUE","PDH",
AM772="BSS Hardware Issue","BSS",
AM772="Sites strategiques, MLL, Pylone, etc.","ENVTECH",
AM772="AKTIVCO DEFAUT GE &amp; POWER Cabinet","AKTIVCO",
AM772="AKTIVCO Coupure ENEO &amp; Baisse de tension","AKTIVCO GRID ONLY",
AM772="Coupure ENEO &amp; Baisse de tension","IHS GRID ONLY",
AM772="Defaut GE &amp; POWER Cabinet","IHS",
AM772="Sharing","Partners",
AM772="Sites strategiques &amp; DataCenter","SST &amp; DC",
AM772="Exclu","Exclu",
AM772="SAT","SAT",
AM772="SPARE-ISSUE","SPARE-ISSUE",
AM772="Fiber CAmtel","TRANS_FO_CAMTEL",
AM772="Fiber AOF","Fiber AOF",
AM772="Projet OCM (HUAWEI)","TRAVAUX-HUAWEI",
AM772="Projet OCM (NOKIA)","TRAVAUX-NOKIA",
AM772="ACCESS-ISSUE","ACCESS-ISSUE",
AM772="Projet OCM (ZTE, NOKIA, autres projets)","TRAVAUX OCM",
AM772="No root CAuse","No root cause",
AM772="ODU HS","PDH",
AM772="IP &amp; VLAN","PDH",
AM772="Warehouse HUAWEI","SPARE-ISSUE",
AM772="SPARE-HS","SPARE-ISSUE",
AM772="Power Telco","BSS",AM772="no impacts","no impacts"
),"")</f>
        <v>no impacts</v>
      </c>
      <c r="AL772" s="48" t="str" cm="1">
        <f t="array" ref="AL772">IFERROR(_xlfn.IFS(
AM772="MPR ISSUE","TX ISSUE",
AM772="BSS Hardware Issue","RAN ISSUE",
AM772="Sites strategiques, MLL, Pylone, etc.","ENVTECH",
AM772="AKTIVCO DEFAUT GE &amp; POWER Cabinet","POWER ISSUE",
AM772="AKTIVCO Coupure ENEO &amp; Baisse de tension","POWER ISSUE",
AM772="Coupure ENEO &amp; Baisse de tension","POWER ISSUE",
AM772="Defaut GE &amp; POWER Cabinet","POWER ISSUE",
AM772="Sharing","POWER ISSUE",
AM772="Sites strategiques &amp; DataCenter","POWER ISSUE",
AM772="Exclu","Exclu",
AM772="SAT","TX ISSUE",
AM772="SPARE-ISSUE","SPARE-ISSUE",
AM772="Fiber CAmtel","TX ISSUE",
AM772="Fiber AOF","TX ISSUE",
AM772="Projet OCM (HUAWEI)","TRAVAUX-HUAWEI",
AM772="Projet OCM (NOKIA)","TRAVAUX -NOKIA",
AM772="ACCESS-ISSUE","ACCESS-ISSUE",
AM772="Projet OCM (ZTE, NOKIA, autres projets)","TRAVAUX OCM",
AM772="No root CAuse","No root cause",
AM772="ODU HS","TX ISSUE",
AM772="IP &amp; VLAN","TX ISSUE",
AM772="Warehouse HUAWEI","SPARE-ISSUE",
AM772="SPARE-HS","SPARE-ISSUE",
AM772="Power Telco","RAN ISSUE",AM772="no impacts","no impacts"
),"")</f>
        <v>no impacts</v>
      </c>
      <c r="AM772" s="67" t="s">
        <v>5605</v>
      </c>
      <c r="AN772" s="48" t="str" cm="1">
        <f t="array" ref="AN772">IFERROR(_xlfn.IFS(
AM772="MPR ISSUE","ACTIVE",
AM772="BSS Hardware Issue","ACTIVE",
AM772="Sites strategiques, MLL, Pylone, etc.","PASSIVE",
AM772="AKTIVCO DEFAUT GE &amp; POWER Cabinet","PASSIVE",
AM772="AKTIVCO Coupure ENEO &amp; Baisse de tension","PASSIVE",
AM772="Coupure ENEO &amp; Baisse de tension","PASSIVE",
AM772="Defaut GE &amp; POWER Cabinet","PASSIVE",
AM772="Sharing","PASSIVE",
AM772="Sites strategiques &amp; DataCenter","PASSIVE",
AM772="Exclu","Exclu",
AM772="SAT","ACTIVE",
AM772="SPARE-ISSUE","SPARE-ISSUE",
AM772="Fiber CAmtel","ACTIVE",
AM772="Fiber AOF","ACTIVE",
AM772="Projet OCM (HUAWEI)","PLANNED WORKS",
AM772="Projet OCM (NOKIA)","PLANNED WORKS",
AM772="ACCESS-ISSUE","ACCESS-ISSUE",
AM772="Projet OCM (ZTE, NOKIA, autres projets)","PLANNED WORKS",
AM772="No root CAuse","No root cause",
AM772="ODU HS","ACTIVE",
AM772="IP &amp; VLAN","ACTIVE",
AM772="Warehouse HUAWEI","SPARE-ISSUE",
AM772="SPARE-HS","SPARE-ISSUE",
AM772="Power Telco","ACTIVE", AM772="no impacts","no impacts"
),"")</f>
        <v>no impacts</v>
      </c>
      <c r="AO772" s="93" t="s">
        <v>5537</v>
      </c>
      <c r="AP772" s="101" t="str">
        <f t="shared" si="27"/>
        <v>EXN_116</v>
      </c>
      <c r="AR772" s="17" t="s">
        <v>5537</v>
      </c>
      <c r="AS772" s="7" t="s">
        <v>5537</v>
      </c>
      <c r="AT772" s="6"/>
      <c r="AU772" s="7"/>
      <c r="AV772" s="3" t="s">
        <v>5537</v>
      </c>
      <c r="AW772" s="18" t="s">
        <v>5537</v>
      </c>
      <c r="AX772" s="18" t="s">
        <v>5537</v>
      </c>
      <c r="AY772" s="18" t="s">
        <v>5537</v>
      </c>
      <c r="AZ772" s="18" t="s">
        <v>5537</v>
      </c>
      <c r="BA772" s="18" t="s">
        <v>5537</v>
      </c>
      <c r="BB772" s="18" t="s">
        <v>5537</v>
      </c>
      <c r="BC772" s="18" t="s">
        <v>5537</v>
      </c>
      <c r="BD772" s="18" t="s">
        <v>5537</v>
      </c>
      <c r="BE772" s="18" t="s">
        <v>5537</v>
      </c>
      <c r="BF772" s="18" t="s">
        <v>5537</v>
      </c>
      <c r="BG772" s="18" t="s">
        <v>5537</v>
      </c>
      <c r="BH772" s="18" t="s">
        <v>5537</v>
      </c>
      <c r="BI772" s="9" t="s">
        <v>5537</v>
      </c>
      <c r="BJ772" s="14"/>
      <c r="BK772" s="14" t="s">
        <v>5537</v>
      </c>
      <c r="BL772" s="14" t="str">
        <f>_xlfn.XLOOKUP(B772,'[4]cell downs 18042026 17h'!$B:$B,'[4]cell downs 18042026 17h'!$B:$B,"")</f>
        <v/>
      </c>
      <c r="BM772" s="14" t="str">
        <f>_xlfn.XLOOKUP(B772,'[5]Cells Huawei 19042026 15h'!$B:$B,'[5]Cells Huawei 19042026 15h'!$B:$B,"")</f>
        <v/>
      </c>
      <c r="BN772" s="9" t="str">
        <f>_xlfn.XLOOKUP(B772,'[6]cells down 19042026 9H40'!$B:$B,'[6]cells down 19042026 9H40'!$B:$B,"")</f>
        <v/>
      </c>
      <c r="BO772" s="9" t="s">
        <v>604</v>
      </c>
      <c r="BP772" s="9" t="s">
        <v>594</v>
      </c>
      <c r="BQ772" s="115"/>
    </row>
    <row r="773" spans="1:69" s="9" customFormat="1" x14ac:dyDescent="0.3">
      <c r="A773" s="1" t="s">
        <v>2033</v>
      </c>
      <c r="B773" s="8" t="s">
        <v>2034</v>
      </c>
      <c r="C773" s="3" t="str">
        <f>_xlfn.XLOOKUP(B773,'[1]daily break down'!$D:$D,'[1]daily break down'!$E:$E,"")</f>
        <v>CENTRE</v>
      </c>
      <c r="D773" s="1" t="s">
        <v>21</v>
      </c>
      <c r="E773" s="1" t="s">
        <v>36</v>
      </c>
      <c r="F773" s="3" t="s">
        <v>37</v>
      </c>
      <c r="G773" s="1" t="s">
        <v>2035</v>
      </c>
      <c r="H773" s="33" t="str">
        <f>_xlfn.XLOOKUP(B773,[2]CALCULATION!$B:$B,[2]CALCULATION!$H:$H,"")</f>
        <v>NOKIA</v>
      </c>
      <c r="I773" s="28">
        <v>0</v>
      </c>
      <c r="J773" s="28">
        <v>2.7557132383088576</v>
      </c>
      <c r="K773" s="28">
        <v>13.868556899607057</v>
      </c>
      <c r="L773" s="28">
        <v>15.277168942620083</v>
      </c>
      <c r="M773" s="28">
        <v>13.868556899607057</v>
      </c>
      <c r="N773" s="28">
        <v>16.475857390383077</v>
      </c>
      <c r="O773" s="28">
        <v>11.797636780782634</v>
      </c>
      <c r="P773" s="28">
        <v>0</v>
      </c>
      <c r="Q773" s="28">
        <v>3.2995751239518789</v>
      </c>
      <c r="R773" s="28">
        <v>9.0302263954605291</v>
      </c>
      <c r="S773" s="94">
        <v>0</v>
      </c>
      <c r="T773" s="94">
        <f>_xlfn.XLOOKUP(B773,'[3]Nur des jours'!$B:$B,'[3]Nur des jours'!$U:$U,"")</f>
        <v>0</v>
      </c>
      <c r="U773" s="94">
        <v>0</v>
      </c>
      <c r="V773" s="94">
        <v>0</v>
      </c>
      <c r="W773" s="94">
        <v>0</v>
      </c>
      <c r="X773" s="94">
        <v>0</v>
      </c>
      <c r="Y773" s="94">
        <v>0</v>
      </c>
      <c r="Z773" s="94">
        <v>0</v>
      </c>
      <c r="AA773" s="94">
        <v>0</v>
      </c>
      <c r="AB773" s="94">
        <v>0</v>
      </c>
      <c r="AC773" s="94">
        <f>_xlfn.XLOOKUP(B773,'[3]Nur des jours'!$B:$B,'[3]Nur des jours'!$N:$N,"")</f>
        <v>0</v>
      </c>
      <c r="AD773" s="94">
        <v>0</v>
      </c>
      <c r="AE773" s="94">
        <v>0</v>
      </c>
      <c r="AF773" s="94">
        <v>0</v>
      </c>
      <c r="AG773" s="94">
        <v>0</v>
      </c>
      <c r="AH773" s="94">
        <v>0</v>
      </c>
      <c r="AI773" s="49" t="s">
        <v>5559</v>
      </c>
      <c r="AJ773" s="49"/>
      <c r="AK773" s="48" t="str" cm="1">
        <f t="array" ref="AK773">IFERROR(_xlfn.IFS(
AM773="MPR ISSUE","PDH",
AM773="BSS Hardware Issue","BSS",
AM773="Sites strategiques, MLL, Pylone, etc.","ENVTECH",
AM773="AKTIVCO DEFAUT GE &amp; POWER Cabinet","AKTIVCO",
AM773="AKTIVCO Coupure ENEO &amp; Baisse de tension","AKTIVCO GRID ONLY",
AM773="Coupure ENEO &amp; Baisse de tension","IHS GRID ONLY",
AM773="Defaut GE &amp; POWER Cabinet","IHS",
AM773="Sharing","Partners",
AM773="Sites strategiques &amp; DataCenter","SST &amp; DC",
AM773="Exclu","Exclu",
AM773="SAT","SAT",
AM773="SPARE-ISSUE","SPARE-ISSUE",
AM773="Fiber CAmtel","TRANS_FO_CAMTEL",
AM773="Fiber AOF","Fiber AOF",
AM773="Projet OCM (HUAWEI)","TRAVAUX-HUAWEI",
AM773="Projet OCM (NOKIA)","TRAVAUX-NOKIA",
AM773="ACCESS-ISSUE","ACCESS-ISSUE",
AM773="Projet OCM (ZTE, NOKIA, autres projets)","TRAVAUX OCM",
AM773="No root CAuse","No root cause",
AM773="ODU HS","PDH",
AM773="IP &amp; VLAN","PDH",
AM773="Warehouse HUAWEI","SPARE-ISSUE",
AM773="SPARE-HS","SPARE-ISSUE",
AM773="Power Telco","BSS",AM773="no impacts","no impacts"
),"")</f>
        <v>no impacts</v>
      </c>
      <c r="AL773" s="48" t="str" cm="1">
        <f t="array" ref="AL773">IFERROR(_xlfn.IFS(
AM773="MPR ISSUE","TX ISSUE",
AM773="BSS Hardware Issue","RAN ISSUE",
AM773="Sites strategiques, MLL, Pylone, etc.","ENVTECH",
AM773="AKTIVCO DEFAUT GE &amp; POWER Cabinet","POWER ISSUE",
AM773="AKTIVCO Coupure ENEO &amp; Baisse de tension","POWER ISSUE",
AM773="Coupure ENEO &amp; Baisse de tension","POWER ISSUE",
AM773="Defaut GE &amp; POWER Cabinet","POWER ISSUE",
AM773="Sharing","POWER ISSUE",
AM773="Sites strategiques &amp; DataCenter","POWER ISSUE",
AM773="Exclu","Exclu",
AM773="SAT","TX ISSUE",
AM773="SPARE-ISSUE","SPARE-ISSUE",
AM773="Fiber CAmtel","TX ISSUE",
AM773="Fiber AOF","TX ISSUE",
AM773="Projet OCM (HUAWEI)","TRAVAUX-HUAWEI",
AM773="Projet OCM (NOKIA)","TRAVAUX -NOKIA",
AM773="ACCESS-ISSUE","ACCESS-ISSUE",
AM773="Projet OCM (ZTE, NOKIA, autres projets)","TRAVAUX OCM",
AM773="No root CAuse","No root cause",
AM773="ODU HS","TX ISSUE",
AM773="IP &amp; VLAN","TX ISSUE",
AM773="Warehouse HUAWEI","SPARE-ISSUE",
AM773="SPARE-HS","SPARE-ISSUE",
AM773="Power Telco","RAN ISSUE",AM773="no impacts","no impacts"
),"")</f>
        <v>no impacts</v>
      </c>
      <c r="AM773" s="67" t="s">
        <v>5605</v>
      </c>
      <c r="AN773" s="48" t="str" cm="1">
        <f t="array" ref="AN773">IFERROR(_xlfn.IFS(
AM773="MPR ISSUE","ACTIVE",
AM773="BSS Hardware Issue","ACTIVE",
AM773="Sites strategiques, MLL, Pylone, etc.","PASSIVE",
AM773="AKTIVCO DEFAUT GE &amp; POWER Cabinet","PASSIVE",
AM773="AKTIVCO Coupure ENEO &amp; Baisse de tension","PASSIVE",
AM773="Coupure ENEO &amp; Baisse de tension","PASSIVE",
AM773="Defaut GE &amp; POWER Cabinet","PASSIVE",
AM773="Sharing","PASSIVE",
AM773="Sites strategiques &amp; DataCenter","PASSIVE",
AM773="Exclu","Exclu",
AM773="SAT","ACTIVE",
AM773="SPARE-ISSUE","SPARE-ISSUE",
AM773="Fiber CAmtel","ACTIVE",
AM773="Fiber AOF","ACTIVE",
AM773="Projet OCM (HUAWEI)","PLANNED WORKS",
AM773="Projet OCM (NOKIA)","PLANNED WORKS",
AM773="ACCESS-ISSUE","ACCESS-ISSUE",
AM773="Projet OCM (ZTE, NOKIA, autres projets)","PLANNED WORKS",
AM773="No root CAuse","No root cause",
AM773="ODU HS","ACTIVE",
AM773="IP &amp; VLAN","ACTIVE",
AM773="Warehouse HUAWEI","SPARE-ISSUE",
AM773="SPARE-HS","SPARE-ISSUE",
AM773="Power Telco","ACTIVE", AM773="no impacts","no impacts"
),"")</f>
        <v>no impacts</v>
      </c>
      <c r="AO773" s="93" t="s">
        <v>5537</v>
      </c>
      <c r="AP773" s="101" t="str">
        <f t="shared" si="27"/>
        <v>CTR_144</v>
      </c>
      <c r="AR773" s="17" t="s">
        <v>5537</v>
      </c>
      <c r="AS773" s="7" t="s">
        <v>5537</v>
      </c>
      <c r="AT773" s="6"/>
      <c r="AU773" s="7"/>
      <c r="AV773" s="3" t="s">
        <v>5537</v>
      </c>
      <c r="AW773" s="18" t="s">
        <v>5537</v>
      </c>
      <c r="AX773" s="18" t="s">
        <v>5537</v>
      </c>
      <c r="AY773" s="18" t="s">
        <v>5537</v>
      </c>
      <c r="AZ773" s="18" t="s">
        <v>5537</v>
      </c>
      <c r="BA773" s="18" t="s">
        <v>5537</v>
      </c>
      <c r="BB773" s="18" t="s">
        <v>5537</v>
      </c>
      <c r="BC773" s="18" t="s">
        <v>5537</v>
      </c>
      <c r="BD773" s="18" t="s">
        <v>5537</v>
      </c>
      <c r="BE773" s="18" t="s">
        <v>5537</v>
      </c>
      <c r="BF773" s="18" t="s">
        <v>5537</v>
      </c>
      <c r="BG773" s="18" t="s">
        <v>5537</v>
      </c>
      <c r="BH773" s="18" t="s">
        <v>5537</v>
      </c>
      <c r="BI773" s="9" t="s">
        <v>5537</v>
      </c>
      <c r="BJ773" s="14"/>
      <c r="BK773" s="14" t="s">
        <v>5537</v>
      </c>
      <c r="BL773" s="14" t="str">
        <f>_xlfn.XLOOKUP(B773,'[4]cell downs 18042026 17h'!$B:$B,'[4]cell downs 18042026 17h'!$B:$B,"")</f>
        <v/>
      </c>
      <c r="BM773" s="14" t="str">
        <f>_xlfn.XLOOKUP(B773,'[5]Cells Huawei 19042026 15h'!$B:$B,'[5]Cells Huawei 19042026 15h'!$B:$B,"")</f>
        <v/>
      </c>
      <c r="BN773" s="9" t="str">
        <f>_xlfn.XLOOKUP(B773,'[6]cells down 19042026 9H40'!$B:$B,'[6]cells down 19042026 9H40'!$B:$B,"")</f>
        <v/>
      </c>
      <c r="BO773" s="9" t="s">
        <v>5537</v>
      </c>
      <c r="BP773" s="9" t="s">
        <v>5537</v>
      </c>
      <c r="BQ773" s="115"/>
    </row>
    <row r="774" spans="1:69" s="9" customFormat="1" x14ac:dyDescent="0.3">
      <c r="A774" s="1" t="s">
        <v>1588</v>
      </c>
      <c r="B774" s="8" t="s">
        <v>1589</v>
      </c>
      <c r="C774" s="3" t="str">
        <f>_xlfn.XLOOKUP(B774,'[1]daily break down'!$D:$D,'[1]daily break down'!$E:$E,"")</f>
        <v>Yaounde</v>
      </c>
      <c r="D774" s="1" t="s">
        <v>11</v>
      </c>
      <c r="E774" s="1" t="s">
        <v>302</v>
      </c>
      <c r="F774" s="3" t="s">
        <v>37</v>
      </c>
      <c r="G774" s="1" t="s">
        <v>38</v>
      </c>
      <c r="H774" s="34" t="str">
        <f>_xlfn.XLOOKUP(B774,[2]CALCULATION!$B:$B,[2]CALCULATION!$H:$H,"")</f>
        <v>ZTE</v>
      </c>
      <c r="I774" s="28">
        <v>0</v>
      </c>
      <c r="J774" s="28">
        <v>0</v>
      </c>
      <c r="K774" s="28">
        <v>0</v>
      </c>
      <c r="L774" s="28">
        <v>0</v>
      </c>
      <c r="M774" s="28">
        <v>0</v>
      </c>
      <c r="N774" s="28">
        <v>0</v>
      </c>
      <c r="O774" s="28">
        <v>1.1331873710523839</v>
      </c>
      <c r="P774" s="28">
        <v>1.8005224964543862</v>
      </c>
      <c r="Q774" s="28">
        <v>36.075494459711273</v>
      </c>
      <c r="R774" s="28">
        <v>5.5752454820179966E-2</v>
      </c>
      <c r="S774" s="94">
        <v>0.52600996481495754</v>
      </c>
      <c r="T774" s="94">
        <f>_xlfn.XLOOKUP(B774,'[3]Nur des jours'!$B:$B,'[3]Nur des jours'!$U:$U,"")</f>
        <v>0</v>
      </c>
      <c r="U774" s="94">
        <v>0.38730656074056991</v>
      </c>
      <c r="V774" s="94">
        <v>0</v>
      </c>
      <c r="W774" s="94">
        <v>0</v>
      </c>
      <c r="X774" s="94">
        <v>0</v>
      </c>
      <c r="Y774" s="94">
        <v>0</v>
      </c>
      <c r="Z774" s="94">
        <v>0</v>
      </c>
      <c r="AA774" s="94">
        <v>26.167823093144762</v>
      </c>
      <c r="AB774" s="94">
        <v>3.4600051935748913E-3</v>
      </c>
      <c r="AC774" s="94">
        <f>_xlfn.XLOOKUP(B774,'[3]Nur des jours'!$B:$B,'[3]Nur des jours'!$N:$N,"")</f>
        <v>0</v>
      </c>
      <c r="AD774" s="94">
        <v>0</v>
      </c>
      <c r="AE774" s="94">
        <v>0</v>
      </c>
      <c r="AF774" s="94">
        <v>0</v>
      </c>
      <c r="AG774" s="94">
        <v>0</v>
      </c>
      <c r="AH774" s="94">
        <v>0</v>
      </c>
      <c r="AI774" s="49" t="s">
        <v>5559</v>
      </c>
      <c r="AJ774" s="49"/>
      <c r="AK774" s="48" t="str" cm="1">
        <f t="array" ref="AK774">IFERROR(_xlfn.IFS(
AM774="MPR ISSUE","PDH",
AM774="BSS Hardware Issue","BSS",
AM774="Sites strategiques, MLL, Pylone, etc.","ENVTECH",
AM774="AKTIVCO DEFAUT GE &amp; POWER Cabinet","AKTIVCO",
AM774="AKTIVCO Coupure ENEO &amp; Baisse de tension","AKTIVCO GRID ONLY",
AM774="Coupure ENEO &amp; Baisse de tension","IHS GRID ONLY",
AM774="Defaut GE &amp; POWER Cabinet","IHS",
AM774="Sharing","Partners",
AM774="Sites strategiques &amp; DataCenter","SST &amp; DC",
AM774="Exclu","Exclu",
AM774="SAT","SAT",
AM774="SPARE-ISSUE","SPARE-ISSUE",
AM774="Fiber CAmtel","TRANS_FO_CAMTEL",
AM774="Fiber AOF","Fiber AOF",
AM774="Projet OCM (HUAWEI)","TRAVAUX-HUAWEI",
AM774="Projet OCM (NOKIA)","TRAVAUX-NOKIA",
AM774="ACCESS-ISSUE","ACCESS-ISSUE",
AM774="Projet OCM (ZTE, NOKIA, autres projets)","TRAVAUX OCM",
AM774="No root CAuse","No root cause",
AM774="ODU HS","PDH",
AM774="IP &amp; VLAN","PDH",
AM774="Warehouse HUAWEI","SPARE-ISSUE",
AM774="SPARE-HS","SPARE-ISSUE",
AM774="Power Telco","BSS",AM774="no impacts","no impacts"
),"")</f>
        <v>no impacts</v>
      </c>
      <c r="AL774" s="48" t="str" cm="1">
        <f t="array" ref="AL774">IFERROR(_xlfn.IFS(
AM774="MPR ISSUE","TX ISSUE",
AM774="BSS Hardware Issue","RAN ISSUE",
AM774="Sites strategiques, MLL, Pylone, etc.","ENVTECH",
AM774="AKTIVCO DEFAUT GE &amp; POWER Cabinet","POWER ISSUE",
AM774="AKTIVCO Coupure ENEO &amp; Baisse de tension","POWER ISSUE",
AM774="Coupure ENEO &amp; Baisse de tension","POWER ISSUE",
AM774="Defaut GE &amp; POWER Cabinet","POWER ISSUE",
AM774="Sharing","POWER ISSUE",
AM774="Sites strategiques &amp; DataCenter","POWER ISSUE",
AM774="Exclu","Exclu",
AM774="SAT","TX ISSUE",
AM774="SPARE-ISSUE","SPARE-ISSUE",
AM774="Fiber CAmtel","TX ISSUE",
AM774="Fiber AOF","TX ISSUE",
AM774="Projet OCM (HUAWEI)","TRAVAUX-HUAWEI",
AM774="Projet OCM (NOKIA)","TRAVAUX -NOKIA",
AM774="ACCESS-ISSUE","ACCESS-ISSUE",
AM774="Projet OCM (ZTE, NOKIA, autres projets)","TRAVAUX OCM",
AM774="No root CAuse","No root cause",
AM774="ODU HS","TX ISSUE",
AM774="IP &amp; VLAN","TX ISSUE",
AM774="Warehouse HUAWEI","SPARE-ISSUE",
AM774="SPARE-HS","SPARE-ISSUE",
AM774="Power Telco","RAN ISSUE",AM774="no impacts","no impacts"
),"")</f>
        <v>no impacts</v>
      </c>
      <c r="AM774" s="67" t="s">
        <v>5605</v>
      </c>
      <c r="AN774" s="48" t="str" cm="1">
        <f t="array" ref="AN774">IFERROR(_xlfn.IFS(
AM774="MPR ISSUE","ACTIVE",
AM774="BSS Hardware Issue","ACTIVE",
AM774="Sites strategiques, MLL, Pylone, etc.","PASSIVE",
AM774="AKTIVCO DEFAUT GE &amp; POWER Cabinet","PASSIVE",
AM774="AKTIVCO Coupure ENEO &amp; Baisse de tension","PASSIVE",
AM774="Coupure ENEO &amp; Baisse de tension","PASSIVE",
AM774="Defaut GE &amp; POWER Cabinet","PASSIVE",
AM774="Sharing","PASSIVE",
AM774="Sites strategiques &amp; DataCenter","PASSIVE",
AM774="Exclu","Exclu",
AM774="SAT","ACTIVE",
AM774="SPARE-ISSUE","SPARE-ISSUE",
AM774="Fiber CAmtel","ACTIVE",
AM774="Fiber AOF","ACTIVE",
AM774="Projet OCM (HUAWEI)","PLANNED WORKS",
AM774="Projet OCM (NOKIA)","PLANNED WORKS",
AM774="ACCESS-ISSUE","ACCESS-ISSUE",
AM774="Projet OCM (ZTE, NOKIA, autres projets)","PLANNED WORKS",
AM774="No root CAuse","No root cause",
AM774="ODU HS","ACTIVE",
AM774="IP &amp; VLAN","ACTIVE",
AM774="Warehouse HUAWEI","SPARE-ISSUE",
AM774="SPARE-HS","SPARE-ISSUE",
AM774="Power Telco","ACTIVE", AM774="no impacts","no impacts"
),"")</f>
        <v>no impacts</v>
      </c>
      <c r="AO774" s="93" t="s">
        <v>5537</v>
      </c>
      <c r="AP774" s="101" t="str">
        <f t="shared" si="27"/>
        <v>CTR_090</v>
      </c>
      <c r="AR774" s="17" t="s">
        <v>5537</v>
      </c>
      <c r="AS774" s="7" t="s">
        <v>5537</v>
      </c>
      <c r="AT774" s="6"/>
      <c r="AU774" s="7"/>
      <c r="AV774" s="3" t="s">
        <v>5537</v>
      </c>
      <c r="AW774" s="18" t="s">
        <v>5537</v>
      </c>
      <c r="AX774" s="18" t="s">
        <v>5537</v>
      </c>
      <c r="AY774" s="18" t="s">
        <v>5537</v>
      </c>
      <c r="AZ774" s="18" t="s">
        <v>5537</v>
      </c>
      <c r="BA774" s="18" t="s">
        <v>5537</v>
      </c>
      <c r="BB774" s="18" t="s">
        <v>5537</v>
      </c>
      <c r="BC774" s="18" t="s">
        <v>5537</v>
      </c>
      <c r="BD774" s="18" t="s">
        <v>5537</v>
      </c>
      <c r="BE774" s="18" t="s">
        <v>5537</v>
      </c>
      <c r="BF774" s="18" t="s">
        <v>5537</v>
      </c>
      <c r="BG774" s="18" t="s">
        <v>5537</v>
      </c>
      <c r="BH774" s="18" t="s">
        <v>5537</v>
      </c>
      <c r="BI774" s="9" t="s">
        <v>5537</v>
      </c>
      <c r="BJ774" s="14"/>
      <c r="BK774" s="14" t="s">
        <v>5537</v>
      </c>
      <c r="BL774" s="14" t="str">
        <f>_xlfn.XLOOKUP(B774,'[4]cell downs 18042026 17h'!$B:$B,'[4]cell downs 18042026 17h'!$B:$B,"")</f>
        <v/>
      </c>
      <c r="BM774" s="14" t="str">
        <f>_xlfn.XLOOKUP(B774,'[5]Cells Huawei 19042026 15h'!$B:$B,'[5]Cells Huawei 19042026 15h'!$B:$B,"")</f>
        <v/>
      </c>
      <c r="BN774" s="9" t="str">
        <f>_xlfn.XLOOKUP(B774,'[6]cells down 19042026 9H40'!$B:$B,'[6]cells down 19042026 9H40'!$B:$B,"")</f>
        <v>CTR_090</v>
      </c>
      <c r="BO774" s="9" t="s">
        <v>1589</v>
      </c>
      <c r="BP774" s="9" t="s">
        <v>12</v>
      </c>
      <c r="BQ774" s="115"/>
    </row>
    <row r="775" spans="1:69" s="9" customFormat="1" x14ac:dyDescent="0.3">
      <c r="A775" s="1" t="s">
        <v>5590</v>
      </c>
      <c r="B775" s="8" t="s">
        <v>2568</v>
      </c>
      <c r="C775" s="3" t="str">
        <f>_xlfn.XLOOKUP(B775,'[1]daily break down'!$D:$D,'[1]daily break down'!$E:$E,"")</f>
        <v>Yaounde</v>
      </c>
      <c r="D775" s="1" t="s">
        <v>11</v>
      </c>
      <c r="E775" s="1" t="s">
        <v>12</v>
      </c>
      <c r="F775" s="3" t="s">
        <v>37</v>
      </c>
      <c r="G775" s="1" t="s">
        <v>38</v>
      </c>
      <c r="H775" s="34" t="str">
        <f>_xlfn.XLOOKUP(B775,[2]CALCULATION!$B:$B,[2]CALCULATION!$H:$H,"")</f>
        <v>ZTE</v>
      </c>
      <c r="I775" s="28">
        <v>0</v>
      </c>
      <c r="J775" s="28">
        <v>0</v>
      </c>
      <c r="K775" s="28">
        <v>0.17203716544960049</v>
      </c>
      <c r="L775" s="28">
        <v>0.28441599392751243</v>
      </c>
      <c r="M775" s="28">
        <v>4.7407956727819585</v>
      </c>
      <c r="N775" s="28">
        <v>4.3603912873502209</v>
      </c>
      <c r="O775" s="28">
        <v>2.6021022563514284</v>
      </c>
      <c r="P775" s="28">
        <v>3.589238171062656</v>
      </c>
      <c r="Q775" s="28">
        <v>9.1043794391509927</v>
      </c>
      <c r="R775" s="28">
        <v>11.071891773891156</v>
      </c>
      <c r="S775" s="94">
        <v>6.0526191882613789</v>
      </c>
      <c r="T775" s="94">
        <f>_xlfn.XLOOKUP(B775,'[3]Nur des jours'!$B:$B,'[3]Nur des jours'!$U:$U,"")</f>
        <v>0</v>
      </c>
      <c r="U775" s="94">
        <v>0</v>
      </c>
      <c r="V775" s="94">
        <v>0</v>
      </c>
      <c r="W775" s="94">
        <v>0</v>
      </c>
      <c r="X775" s="94">
        <v>4.7207490447532043</v>
      </c>
      <c r="Y775" s="94">
        <v>11.97407921057663</v>
      </c>
      <c r="Z775" s="94">
        <v>0</v>
      </c>
      <c r="AA775" s="94">
        <v>0</v>
      </c>
      <c r="AB775" s="94">
        <v>0</v>
      </c>
      <c r="AC775" s="94">
        <f>_xlfn.XLOOKUP(B775,'[3]Nur des jours'!$B:$B,'[3]Nur des jours'!$N:$N,"")</f>
        <v>0</v>
      </c>
      <c r="AD775" s="94">
        <v>0</v>
      </c>
      <c r="AE775" s="94">
        <v>0</v>
      </c>
      <c r="AF775" s="94">
        <v>0</v>
      </c>
      <c r="AG775" s="94">
        <v>0</v>
      </c>
      <c r="AH775" s="94">
        <v>0</v>
      </c>
      <c r="AI775" s="49" t="s">
        <v>5559</v>
      </c>
      <c r="AJ775" s="49"/>
      <c r="AK775" s="48" t="str" cm="1">
        <f t="array" ref="AK775">IFERROR(_xlfn.IFS(
AM775="MPR ISSUE","PDH",
AM775="BSS Hardware Issue","BSS",
AM775="Sites strategiques, MLL, Pylone, etc.","ENVTECH",
AM775="AKTIVCO DEFAUT GE &amp; POWER Cabinet","AKTIVCO",
AM775="AKTIVCO Coupure ENEO &amp; Baisse de tension","AKTIVCO GRID ONLY",
AM775="Coupure ENEO &amp; Baisse de tension","IHS GRID ONLY",
AM775="Defaut GE &amp; POWER Cabinet","IHS",
AM775="Sharing","Partners",
AM775="Sites strategiques &amp; DataCenter","SST &amp; DC",
AM775="Exclu","Exclu",
AM775="SAT","SAT",
AM775="SPARE-ISSUE","SPARE-ISSUE",
AM775="Fiber CAmtel","TRANS_FO_CAMTEL",
AM775="Fiber AOF","Fiber AOF",
AM775="Projet OCM (HUAWEI)","TRAVAUX-HUAWEI",
AM775="Projet OCM (NOKIA)","TRAVAUX-NOKIA",
AM775="ACCESS-ISSUE","ACCESS-ISSUE",
AM775="Projet OCM (ZTE, NOKIA, autres projets)","TRAVAUX OCM",
AM775="No root CAuse","No root cause",
AM775="ODU HS","PDH",
AM775="IP &amp; VLAN","PDH",
AM775="Warehouse HUAWEI","SPARE-ISSUE",
AM775="SPARE-HS","SPARE-ISSUE",
AM775="Power Telco","BSS",AM775="no impacts","no impacts"
),"")</f>
        <v>no impacts</v>
      </c>
      <c r="AL775" s="48" t="str" cm="1">
        <f t="array" ref="AL775">IFERROR(_xlfn.IFS(
AM775="MPR ISSUE","TX ISSUE",
AM775="BSS Hardware Issue","RAN ISSUE",
AM775="Sites strategiques, MLL, Pylone, etc.","ENVTECH",
AM775="AKTIVCO DEFAUT GE &amp; POWER Cabinet","POWER ISSUE",
AM775="AKTIVCO Coupure ENEO &amp; Baisse de tension","POWER ISSUE",
AM775="Coupure ENEO &amp; Baisse de tension","POWER ISSUE",
AM775="Defaut GE &amp; POWER Cabinet","POWER ISSUE",
AM775="Sharing","POWER ISSUE",
AM775="Sites strategiques &amp; DataCenter","POWER ISSUE",
AM775="Exclu","Exclu",
AM775="SAT","TX ISSUE",
AM775="SPARE-ISSUE","SPARE-ISSUE",
AM775="Fiber CAmtel","TX ISSUE",
AM775="Fiber AOF","TX ISSUE",
AM775="Projet OCM (HUAWEI)","TRAVAUX-HUAWEI",
AM775="Projet OCM (NOKIA)","TRAVAUX -NOKIA",
AM775="ACCESS-ISSUE","ACCESS-ISSUE",
AM775="Projet OCM (ZTE, NOKIA, autres projets)","TRAVAUX OCM",
AM775="No root CAuse","No root cause",
AM775="ODU HS","TX ISSUE",
AM775="IP &amp; VLAN","TX ISSUE",
AM775="Warehouse HUAWEI","SPARE-ISSUE",
AM775="SPARE-HS","SPARE-ISSUE",
AM775="Power Telco","RAN ISSUE",AM775="no impacts","no impacts"
),"")</f>
        <v>no impacts</v>
      </c>
      <c r="AM775" s="67" t="s">
        <v>5605</v>
      </c>
      <c r="AN775" s="48" t="str" cm="1">
        <f t="array" ref="AN775">IFERROR(_xlfn.IFS(
AM775="MPR ISSUE","ACTIVE",
AM775="BSS Hardware Issue","ACTIVE",
AM775="Sites strategiques, MLL, Pylone, etc.","PASSIVE",
AM775="AKTIVCO DEFAUT GE &amp; POWER Cabinet","PASSIVE",
AM775="AKTIVCO Coupure ENEO &amp; Baisse de tension","PASSIVE",
AM775="Coupure ENEO &amp; Baisse de tension","PASSIVE",
AM775="Defaut GE &amp; POWER Cabinet","PASSIVE",
AM775="Sharing","PASSIVE",
AM775="Sites strategiques &amp; DataCenter","PASSIVE",
AM775="Exclu","Exclu",
AM775="SAT","ACTIVE",
AM775="SPARE-ISSUE","SPARE-ISSUE",
AM775="Fiber CAmtel","ACTIVE",
AM775="Fiber AOF","ACTIVE",
AM775="Projet OCM (HUAWEI)","PLANNED WORKS",
AM775="Projet OCM (NOKIA)","PLANNED WORKS",
AM775="ACCESS-ISSUE","ACCESS-ISSUE",
AM775="Projet OCM (ZTE, NOKIA, autres projets)","PLANNED WORKS",
AM775="No root CAuse","No root cause",
AM775="ODU HS","ACTIVE",
AM775="IP &amp; VLAN","ACTIVE",
AM775="Warehouse HUAWEI","SPARE-ISSUE",
AM775="SPARE-HS","SPARE-ISSUE",
AM775="Power Telco","ACTIVE", AM775="no impacts","no impacts"
),"")</f>
        <v>no impacts</v>
      </c>
      <c r="AO775" s="93" t="s">
        <v>5537</v>
      </c>
      <c r="AP775" s="101" t="str">
        <f t="shared" si="27"/>
        <v>CTR_604</v>
      </c>
      <c r="AR775" s="17" t="s">
        <v>5537</v>
      </c>
      <c r="AS775" s="7" t="s">
        <v>5537</v>
      </c>
      <c r="AT775" s="6"/>
      <c r="AU775" s="7"/>
      <c r="AV775" s="3" t="s">
        <v>5537</v>
      </c>
      <c r="AW775" s="18" t="s">
        <v>5537</v>
      </c>
      <c r="AX775" s="18" t="s">
        <v>5537</v>
      </c>
      <c r="AY775" s="18" t="s">
        <v>5537</v>
      </c>
      <c r="AZ775" s="18" t="s">
        <v>5537</v>
      </c>
      <c r="BA775" s="18" t="s">
        <v>5537</v>
      </c>
      <c r="BB775" s="18" t="s">
        <v>5537</v>
      </c>
      <c r="BC775" s="18" t="s">
        <v>5537</v>
      </c>
      <c r="BD775" s="18" t="s">
        <v>5537</v>
      </c>
      <c r="BE775" s="18" t="s">
        <v>5537</v>
      </c>
      <c r="BF775" s="18" t="s">
        <v>5537</v>
      </c>
      <c r="BG775" s="18" t="s">
        <v>5537</v>
      </c>
      <c r="BH775" s="18" t="s">
        <v>5537</v>
      </c>
      <c r="BI775" s="9" t="s">
        <v>5537</v>
      </c>
      <c r="BJ775" s="14"/>
      <c r="BK775" s="14" t="s">
        <v>5537</v>
      </c>
      <c r="BL775" s="14" t="str">
        <f>_xlfn.XLOOKUP(B775,'[4]cell downs 18042026 17h'!$B:$B,'[4]cell downs 18042026 17h'!$B:$B,"")</f>
        <v/>
      </c>
      <c r="BM775" s="14" t="str">
        <f>_xlfn.XLOOKUP(B775,'[5]Cells Huawei 19042026 15h'!$B:$B,'[5]Cells Huawei 19042026 15h'!$B:$B,"")</f>
        <v/>
      </c>
      <c r="BN775" s="9" t="str">
        <f>_xlfn.XLOOKUP(B775,'[6]cells down 19042026 9H40'!$B:$B,'[6]cells down 19042026 9H40'!$B:$B,"")</f>
        <v/>
      </c>
      <c r="BO775" s="9" t="s">
        <v>2568</v>
      </c>
      <c r="BP775" s="9" t="s">
        <v>5459</v>
      </c>
      <c r="BQ775" s="115"/>
    </row>
    <row r="776" spans="1:69" s="9" customFormat="1" x14ac:dyDescent="0.3">
      <c r="A776" s="1" t="s">
        <v>1883</v>
      </c>
      <c r="B776" s="8" t="s">
        <v>1884</v>
      </c>
      <c r="C776" s="3" t="str">
        <f>_xlfn.XLOOKUP(B776,'[1]daily break down'!$D:$D,'[1]daily break down'!$E:$E,"")</f>
        <v>Douala</v>
      </c>
      <c r="D776" s="1" t="s">
        <v>11</v>
      </c>
      <c r="E776" s="1" t="s">
        <v>145</v>
      </c>
      <c r="F776" s="3" t="s">
        <v>31</v>
      </c>
      <c r="G776" s="1" t="s">
        <v>32</v>
      </c>
      <c r="H776" s="34" t="str">
        <f>_xlfn.XLOOKUP(B776,[2]CALCULATION!$B:$B,[2]CALCULATION!$H:$H,"")</f>
        <v>ZTE</v>
      </c>
      <c r="I776" s="28">
        <v>0</v>
      </c>
      <c r="J776" s="28">
        <v>0</v>
      </c>
      <c r="K776" s="28">
        <v>4.2804187961750177E-4</v>
      </c>
      <c r="L776" s="28">
        <v>0</v>
      </c>
      <c r="M776" s="28">
        <v>8.7946554690910954</v>
      </c>
      <c r="N776" s="28">
        <v>0</v>
      </c>
      <c r="O776" s="28">
        <v>4.2804187961750177E-4</v>
      </c>
      <c r="P776" s="28">
        <v>2.6968243572951183</v>
      </c>
      <c r="Q776" s="28">
        <v>4.2804187961750177E-4</v>
      </c>
      <c r="R776" s="28">
        <v>0</v>
      </c>
      <c r="S776" s="94">
        <v>0</v>
      </c>
      <c r="T776" s="94">
        <f>_xlfn.XLOOKUP(B776,'[3]Nur des jours'!$B:$B,'[3]Nur des jours'!$U:$U,"")</f>
        <v>0</v>
      </c>
      <c r="U776" s="94">
        <v>9.6309422913952957E-4</v>
      </c>
      <c r="V776" s="94">
        <v>8.0257852428281592E-4</v>
      </c>
      <c r="W776" s="94">
        <v>0</v>
      </c>
      <c r="X776" s="94">
        <v>3.7453664466531404E-4</v>
      </c>
      <c r="Y776" s="94">
        <v>4.2804187961750177E-4</v>
      </c>
      <c r="Z776" s="94">
        <v>0</v>
      </c>
      <c r="AA776" s="94">
        <v>4.2804187961750177E-4</v>
      </c>
      <c r="AB776" s="94">
        <v>8.5608375923500353E-4</v>
      </c>
      <c r="AC776" s="94">
        <f>_xlfn.XLOOKUP(B776,'[3]Nur des jours'!$B:$B,'[3]Nur des jours'!$N:$N,"")</f>
        <v>0</v>
      </c>
      <c r="AD776" s="94">
        <v>0</v>
      </c>
      <c r="AE776" s="94">
        <v>0</v>
      </c>
      <c r="AF776" s="94">
        <v>0</v>
      </c>
      <c r="AG776" s="94">
        <v>0</v>
      </c>
      <c r="AH776" s="94">
        <v>0</v>
      </c>
      <c r="AI776" s="49" t="s">
        <v>5559</v>
      </c>
      <c r="AJ776" s="49"/>
      <c r="AK776" s="48" t="str" cm="1">
        <f t="array" ref="AK776">IFERROR(_xlfn.IFS(
AM776="MPR ISSUE","PDH",
AM776="BSS Hardware Issue","BSS",
AM776="Sites strategiques, MLL, Pylone, etc.","ENVTECH",
AM776="AKTIVCO DEFAUT GE &amp; POWER Cabinet","AKTIVCO",
AM776="AKTIVCO Coupure ENEO &amp; Baisse de tension","AKTIVCO GRID ONLY",
AM776="Coupure ENEO &amp; Baisse de tension","IHS GRID ONLY",
AM776="Defaut GE &amp; POWER Cabinet","IHS",
AM776="Sharing","Partners",
AM776="Sites strategiques &amp; DataCenter","SST &amp; DC",
AM776="Exclu","Exclu",
AM776="SAT","SAT",
AM776="SPARE-ISSUE","SPARE-ISSUE",
AM776="Fiber CAmtel","TRANS_FO_CAMTEL",
AM776="Fiber AOF","Fiber AOF",
AM776="Projet OCM (HUAWEI)","TRAVAUX-HUAWEI",
AM776="Projet OCM (NOKIA)","TRAVAUX-NOKIA",
AM776="ACCESS-ISSUE","ACCESS-ISSUE",
AM776="Projet OCM (ZTE, NOKIA, autres projets)","TRAVAUX OCM",
AM776="No root CAuse","No root cause",
AM776="ODU HS","PDH",
AM776="IP &amp; VLAN","PDH",
AM776="Warehouse HUAWEI","SPARE-ISSUE",
AM776="SPARE-HS","SPARE-ISSUE",
AM776="Power Telco","BSS",AM776="no impacts","no impacts"
),"")</f>
        <v>no impacts</v>
      </c>
      <c r="AL776" s="48" t="str" cm="1">
        <f t="array" ref="AL776">IFERROR(_xlfn.IFS(
AM776="MPR ISSUE","TX ISSUE",
AM776="BSS Hardware Issue","RAN ISSUE",
AM776="Sites strategiques, MLL, Pylone, etc.","ENVTECH",
AM776="AKTIVCO DEFAUT GE &amp; POWER Cabinet","POWER ISSUE",
AM776="AKTIVCO Coupure ENEO &amp; Baisse de tension","POWER ISSUE",
AM776="Coupure ENEO &amp; Baisse de tension","POWER ISSUE",
AM776="Defaut GE &amp; POWER Cabinet","POWER ISSUE",
AM776="Sharing","POWER ISSUE",
AM776="Sites strategiques &amp; DataCenter","POWER ISSUE",
AM776="Exclu","Exclu",
AM776="SAT","TX ISSUE",
AM776="SPARE-ISSUE","SPARE-ISSUE",
AM776="Fiber CAmtel","TX ISSUE",
AM776="Fiber AOF","TX ISSUE",
AM776="Projet OCM (HUAWEI)","TRAVAUX-HUAWEI",
AM776="Projet OCM (NOKIA)","TRAVAUX -NOKIA",
AM776="ACCESS-ISSUE","ACCESS-ISSUE",
AM776="Projet OCM (ZTE, NOKIA, autres projets)","TRAVAUX OCM",
AM776="No root CAuse","No root cause",
AM776="ODU HS","TX ISSUE",
AM776="IP &amp; VLAN","TX ISSUE",
AM776="Warehouse HUAWEI","SPARE-ISSUE",
AM776="SPARE-HS","SPARE-ISSUE",
AM776="Power Telco","RAN ISSUE",AM776="no impacts","no impacts"
),"")</f>
        <v>no impacts</v>
      </c>
      <c r="AM776" s="67" t="s">
        <v>5605</v>
      </c>
      <c r="AN776" s="48" t="str" cm="1">
        <f t="array" ref="AN776">IFERROR(_xlfn.IFS(
AM776="MPR ISSUE","ACTIVE",
AM776="BSS Hardware Issue","ACTIVE",
AM776="Sites strategiques, MLL, Pylone, etc.","PASSIVE",
AM776="AKTIVCO DEFAUT GE &amp; POWER Cabinet","PASSIVE",
AM776="AKTIVCO Coupure ENEO &amp; Baisse de tension","PASSIVE",
AM776="Coupure ENEO &amp; Baisse de tension","PASSIVE",
AM776="Defaut GE &amp; POWER Cabinet","PASSIVE",
AM776="Sharing","PASSIVE",
AM776="Sites strategiques &amp; DataCenter","PASSIVE",
AM776="Exclu","Exclu",
AM776="SAT","ACTIVE",
AM776="SPARE-ISSUE","SPARE-ISSUE",
AM776="Fiber CAmtel","ACTIVE",
AM776="Fiber AOF","ACTIVE",
AM776="Projet OCM (HUAWEI)","PLANNED WORKS",
AM776="Projet OCM (NOKIA)","PLANNED WORKS",
AM776="ACCESS-ISSUE","ACCESS-ISSUE",
AM776="Projet OCM (ZTE, NOKIA, autres projets)","PLANNED WORKS",
AM776="No root CAuse","No root cause",
AM776="ODU HS","ACTIVE",
AM776="IP &amp; VLAN","ACTIVE",
AM776="Warehouse HUAWEI","SPARE-ISSUE",
AM776="SPARE-HS","SPARE-ISSUE",
AM776="Power Telco","ACTIVE", AM776="no impacts","no impacts"
),"")</f>
        <v>no impacts</v>
      </c>
      <c r="AO776" s="93" t="s">
        <v>5537</v>
      </c>
      <c r="AP776" s="101" t="str">
        <f t="shared" si="27"/>
        <v>LIT_120</v>
      </c>
      <c r="AR776" s="17" t="s">
        <v>5537</v>
      </c>
      <c r="AS776" s="7" t="s">
        <v>5537</v>
      </c>
      <c r="AT776" s="6"/>
      <c r="AU776" s="7"/>
      <c r="AV776" s="3" t="s">
        <v>5537</v>
      </c>
      <c r="AW776" s="18" t="s">
        <v>5537</v>
      </c>
      <c r="AX776" s="18" t="s">
        <v>5537</v>
      </c>
      <c r="AY776" s="18" t="s">
        <v>5537</v>
      </c>
      <c r="AZ776" s="18" t="s">
        <v>5537</v>
      </c>
      <c r="BA776" s="18" t="s">
        <v>5537</v>
      </c>
      <c r="BB776" s="18" t="s">
        <v>5537</v>
      </c>
      <c r="BC776" s="18" t="s">
        <v>5537</v>
      </c>
      <c r="BD776" s="18" t="s">
        <v>5537</v>
      </c>
      <c r="BE776" s="18" t="s">
        <v>5537</v>
      </c>
      <c r="BF776" s="18" t="s">
        <v>5537</v>
      </c>
      <c r="BG776" s="18" t="s">
        <v>5537</v>
      </c>
      <c r="BH776" s="18" t="s">
        <v>5537</v>
      </c>
      <c r="BI776" s="9" t="s">
        <v>5537</v>
      </c>
      <c r="BJ776" s="14"/>
      <c r="BK776" s="14" t="s">
        <v>5537</v>
      </c>
      <c r="BL776" s="14" t="str">
        <f>_xlfn.XLOOKUP(B776,'[4]cell downs 18042026 17h'!$B:$B,'[4]cell downs 18042026 17h'!$B:$B,"")</f>
        <v/>
      </c>
      <c r="BM776" s="14" t="str">
        <f>_xlfn.XLOOKUP(B776,'[5]Cells Huawei 19042026 15h'!$B:$B,'[5]Cells Huawei 19042026 15h'!$B:$B,"")</f>
        <v/>
      </c>
      <c r="BN776" s="9" t="str">
        <f>_xlfn.XLOOKUP(B776,'[6]cells down 19042026 9H40'!$B:$B,'[6]cells down 19042026 9H40'!$B:$B,"")</f>
        <v/>
      </c>
      <c r="BO776" s="9" t="s">
        <v>1884</v>
      </c>
      <c r="BP776" s="9" t="s">
        <v>12</v>
      </c>
      <c r="BQ776" s="115"/>
    </row>
    <row r="777" spans="1:69" s="9" customFormat="1" x14ac:dyDescent="0.3">
      <c r="A777" s="1" t="s">
        <v>5223</v>
      </c>
      <c r="B777" s="8" t="s">
        <v>5224</v>
      </c>
      <c r="C777" s="3" t="str">
        <f>_xlfn.XLOOKUP(B777,'[1]daily break down'!$D:$D,'[1]daily break down'!$E:$E,"")</f>
        <v>SUD-OUEST</v>
      </c>
      <c r="D777" s="1" t="s">
        <v>21</v>
      </c>
      <c r="E777" s="1" t="s">
        <v>30</v>
      </c>
      <c r="F777" s="3" t="s">
        <v>13</v>
      </c>
      <c r="G777" s="1" t="s">
        <v>63</v>
      </c>
      <c r="H777" s="32" t="str">
        <f>_xlfn.XLOOKUP(B777,[2]CALCULATION!$B:$B,[2]CALCULATION!$H:$H,"")</f>
        <v>Huawei</v>
      </c>
      <c r="I777" s="28">
        <v>0</v>
      </c>
      <c r="J777" s="28">
        <v>0</v>
      </c>
      <c r="K777" s="28">
        <v>0</v>
      </c>
      <c r="L777" s="28">
        <v>0</v>
      </c>
      <c r="M777" s="28">
        <v>0</v>
      </c>
      <c r="N777" s="28">
        <v>0</v>
      </c>
      <c r="O777" s="28">
        <v>0</v>
      </c>
      <c r="P777" s="28">
        <v>3.7542839858118383E-2</v>
      </c>
      <c r="Q777" s="28">
        <v>0</v>
      </c>
      <c r="R777" s="28">
        <v>0</v>
      </c>
      <c r="S777" s="94">
        <v>0</v>
      </c>
      <c r="T777" s="94">
        <f>_xlfn.XLOOKUP(B777,'[3]Nur des jours'!$B:$B,'[3]Nur des jours'!$U:$U,"")</f>
        <v>0</v>
      </c>
      <c r="U777" s="94">
        <v>0</v>
      </c>
      <c r="V777" s="94">
        <v>0</v>
      </c>
      <c r="W777" s="94">
        <v>0</v>
      </c>
      <c r="X777" s="94">
        <v>0</v>
      </c>
      <c r="Y777" s="94">
        <v>0</v>
      </c>
      <c r="Z777" s="94">
        <v>0</v>
      </c>
      <c r="AA777" s="94">
        <v>0</v>
      </c>
      <c r="AB777" s="94">
        <v>0</v>
      </c>
      <c r="AC777" s="94">
        <f>_xlfn.XLOOKUP(B777,'[3]Nur des jours'!$B:$B,'[3]Nur des jours'!$N:$N,"")</f>
        <v>0</v>
      </c>
      <c r="AD777" s="94">
        <v>0</v>
      </c>
      <c r="AE777" s="94">
        <v>0</v>
      </c>
      <c r="AF777" s="94">
        <v>0</v>
      </c>
      <c r="AG777" s="94">
        <v>0</v>
      </c>
      <c r="AH777" s="94">
        <v>0</v>
      </c>
      <c r="AI777" s="49" t="s">
        <v>5559</v>
      </c>
      <c r="AJ777" s="49"/>
      <c r="AK777" s="48" t="str" cm="1">
        <f t="array" ref="AK777">IFERROR(_xlfn.IFS(
AM777="MPR ISSUE","PDH",
AM777="BSS Hardware Issue","BSS",
AM777="Sites strategiques, MLL, Pylone, etc.","ENVTECH",
AM777="AKTIVCO DEFAUT GE &amp; POWER Cabinet","AKTIVCO",
AM777="AKTIVCO Coupure ENEO &amp; Baisse de tension","AKTIVCO GRID ONLY",
AM777="Coupure ENEO &amp; Baisse de tension","IHS GRID ONLY",
AM777="Defaut GE &amp; POWER Cabinet","IHS",
AM777="Sharing","Partners",
AM777="Sites strategiques &amp; DataCenter","SST &amp; DC",
AM777="Exclu","Exclu",
AM777="SAT","SAT",
AM777="SPARE-ISSUE","SPARE-ISSUE",
AM777="Fiber CAmtel","TRANS_FO_CAMTEL",
AM777="Fiber AOF","Fiber AOF",
AM777="Projet OCM (HUAWEI)","TRAVAUX-HUAWEI",
AM777="Projet OCM (NOKIA)","TRAVAUX-NOKIA",
AM777="ACCESS-ISSUE","ACCESS-ISSUE",
AM777="Projet OCM (ZTE, NOKIA, autres projets)","TRAVAUX OCM",
AM777="No root CAuse","No root cause",
AM777="ODU HS","PDH",
AM777="IP &amp; VLAN","PDH",
AM777="Warehouse HUAWEI","SPARE-ISSUE",
AM777="SPARE-HS","SPARE-ISSUE",
AM777="Power Telco","BSS",AM777="no impacts","no impacts"
),"")</f>
        <v>no impacts</v>
      </c>
      <c r="AL777" s="48" t="str" cm="1">
        <f t="array" ref="AL777">IFERROR(_xlfn.IFS(
AM777="MPR ISSUE","TX ISSUE",
AM777="BSS Hardware Issue","RAN ISSUE",
AM777="Sites strategiques, MLL, Pylone, etc.","ENVTECH",
AM777="AKTIVCO DEFAUT GE &amp; POWER Cabinet","POWER ISSUE",
AM777="AKTIVCO Coupure ENEO &amp; Baisse de tension","POWER ISSUE",
AM777="Coupure ENEO &amp; Baisse de tension","POWER ISSUE",
AM777="Defaut GE &amp; POWER Cabinet","POWER ISSUE",
AM777="Sharing","POWER ISSUE",
AM777="Sites strategiques &amp; DataCenter","POWER ISSUE",
AM777="Exclu","Exclu",
AM777="SAT","TX ISSUE",
AM777="SPARE-ISSUE","SPARE-ISSUE",
AM777="Fiber CAmtel","TX ISSUE",
AM777="Fiber AOF","TX ISSUE",
AM777="Projet OCM (HUAWEI)","TRAVAUX-HUAWEI",
AM777="Projet OCM (NOKIA)","TRAVAUX -NOKIA",
AM777="ACCESS-ISSUE","ACCESS-ISSUE",
AM777="Projet OCM (ZTE, NOKIA, autres projets)","TRAVAUX OCM",
AM777="No root CAuse","No root cause",
AM777="ODU HS","TX ISSUE",
AM777="IP &amp; VLAN","TX ISSUE",
AM777="Warehouse HUAWEI","SPARE-ISSUE",
AM777="SPARE-HS","SPARE-ISSUE",
AM777="Power Telco","RAN ISSUE",AM777="no impacts","no impacts"
),"")</f>
        <v>no impacts</v>
      </c>
      <c r="AM777" s="67" t="s">
        <v>5605</v>
      </c>
      <c r="AN777" s="48" t="str" cm="1">
        <f t="array" ref="AN777">IFERROR(_xlfn.IFS(
AM777="MPR ISSUE","ACTIVE",
AM777="BSS Hardware Issue","ACTIVE",
AM777="Sites strategiques, MLL, Pylone, etc.","PASSIVE",
AM777="AKTIVCO DEFAUT GE &amp; POWER Cabinet","PASSIVE",
AM777="AKTIVCO Coupure ENEO &amp; Baisse de tension","PASSIVE",
AM777="Coupure ENEO &amp; Baisse de tension","PASSIVE",
AM777="Defaut GE &amp; POWER Cabinet","PASSIVE",
AM777="Sharing","PASSIVE",
AM777="Sites strategiques &amp; DataCenter","PASSIVE",
AM777="Exclu","Exclu",
AM777="SAT","ACTIVE",
AM777="SPARE-ISSUE","SPARE-ISSUE",
AM777="Fiber CAmtel","ACTIVE",
AM777="Fiber AOF","ACTIVE",
AM777="Projet OCM (HUAWEI)","PLANNED WORKS",
AM777="Projet OCM (NOKIA)","PLANNED WORKS",
AM777="ACCESS-ISSUE","ACCESS-ISSUE",
AM777="Projet OCM (ZTE, NOKIA, autres projets)","PLANNED WORKS",
AM777="No root CAuse","No root cause",
AM777="ODU HS","ACTIVE",
AM777="IP &amp; VLAN","ACTIVE",
AM777="Warehouse HUAWEI","SPARE-ISSUE",
AM777="SPARE-HS","SPARE-ISSUE",
AM777="Power Telco","ACTIVE", AM777="no impacts","no impacts"
),"")</f>
        <v>no impacts</v>
      </c>
      <c r="AO777" s="93" t="s">
        <v>5537</v>
      </c>
      <c r="AP777" s="101" t="str">
        <f t="shared" si="27"/>
        <v>SUO_227</v>
      </c>
      <c r="AR777" s="17" t="s">
        <v>5537</v>
      </c>
      <c r="AS777" s="7" t="s">
        <v>5537</v>
      </c>
      <c r="AT777" s="6"/>
      <c r="AU777" s="7"/>
      <c r="AV777" s="3" t="s">
        <v>5537</v>
      </c>
      <c r="AW777" s="18" t="s">
        <v>5537</v>
      </c>
      <c r="AX777" s="18" t="s">
        <v>5537</v>
      </c>
      <c r="AY777" s="18" t="s">
        <v>5537</v>
      </c>
      <c r="AZ777" s="18" t="s">
        <v>5537</v>
      </c>
      <c r="BA777" s="18" t="s">
        <v>5537</v>
      </c>
      <c r="BB777" s="18" t="s">
        <v>5537</v>
      </c>
      <c r="BC777" s="18" t="s">
        <v>5537</v>
      </c>
      <c r="BD777" s="18" t="s">
        <v>5537</v>
      </c>
      <c r="BE777" s="18" t="s">
        <v>5537</v>
      </c>
      <c r="BF777" s="18" t="s">
        <v>5537</v>
      </c>
      <c r="BG777" s="18" t="s">
        <v>5537</v>
      </c>
      <c r="BH777" s="18" t="s">
        <v>5537</v>
      </c>
      <c r="BI777" s="9" t="s">
        <v>5537</v>
      </c>
      <c r="BJ777" s="14"/>
      <c r="BK777" s="14" t="s">
        <v>5537</v>
      </c>
      <c r="BL777" s="14" t="str">
        <f>_xlfn.XLOOKUP(B777,'[4]cell downs 18042026 17h'!$B:$B,'[4]cell downs 18042026 17h'!$B:$B,"")</f>
        <v/>
      </c>
      <c r="BM777" s="14" t="str">
        <f>_xlfn.XLOOKUP(B777,'[5]Cells Huawei 19042026 15h'!$B:$B,'[5]Cells Huawei 19042026 15h'!$B:$B,"")</f>
        <v/>
      </c>
      <c r="BN777" s="9" t="str">
        <f>_xlfn.XLOOKUP(B777,'[6]cells down 19042026 9H40'!$B:$B,'[6]cells down 19042026 9H40'!$B:$B,"")</f>
        <v/>
      </c>
      <c r="BO777" s="9" t="s">
        <v>5537</v>
      </c>
      <c r="BP777" s="9" t="s">
        <v>5537</v>
      </c>
      <c r="BQ777" s="115"/>
    </row>
    <row r="778" spans="1:69" s="9" customFormat="1" x14ac:dyDescent="0.3">
      <c r="A778" s="1" t="s">
        <v>2311</v>
      </c>
      <c r="B778" s="8" t="s">
        <v>2312</v>
      </c>
      <c r="C778" s="3" t="str">
        <f>_xlfn.XLOOKUP(B778,'[1]daily break down'!$D:$D,'[1]daily break down'!$E:$E,"")</f>
        <v>Yaounde</v>
      </c>
      <c r="D778" s="1" t="s">
        <v>11</v>
      </c>
      <c r="E778" s="1" t="s">
        <v>12</v>
      </c>
      <c r="F778" s="3" t="s">
        <v>37</v>
      </c>
      <c r="G778" s="1" t="s">
        <v>38</v>
      </c>
      <c r="H778" s="34" t="str">
        <f>_xlfn.XLOOKUP(B778,[2]CALCULATION!$B:$B,[2]CALCULATION!$H:$H,"")</f>
        <v>ZTE</v>
      </c>
      <c r="I778" s="28">
        <v>0</v>
      </c>
      <c r="J778" s="28">
        <v>0</v>
      </c>
      <c r="K778" s="28">
        <v>0</v>
      </c>
      <c r="L778" s="28">
        <v>0</v>
      </c>
      <c r="M778" s="28">
        <v>0</v>
      </c>
      <c r="N778" s="28">
        <v>0</v>
      </c>
      <c r="O778" s="28">
        <v>0</v>
      </c>
      <c r="P778" s="28">
        <v>0</v>
      </c>
      <c r="Q778" s="28">
        <v>11.548855273333279</v>
      </c>
      <c r="R778" s="28">
        <v>0</v>
      </c>
      <c r="S778" s="94">
        <v>0</v>
      </c>
      <c r="T778" s="94">
        <f>_xlfn.XLOOKUP(B778,'[3]Nur des jours'!$B:$B,'[3]Nur des jours'!$U:$U,"")</f>
        <v>0</v>
      </c>
      <c r="U778" s="94">
        <v>0</v>
      </c>
      <c r="V778" s="94">
        <v>0</v>
      </c>
      <c r="W778" s="94">
        <v>0</v>
      </c>
      <c r="X778" s="94">
        <v>1.9815842115325903</v>
      </c>
      <c r="Y778" s="94">
        <v>0</v>
      </c>
      <c r="Z778" s="94">
        <v>0</v>
      </c>
      <c r="AA778" s="94">
        <v>0</v>
      </c>
      <c r="AB778" s="94">
        <v>0.36404961861468516</v>
      </c>
      <c r="AC778" s="94">
        <f>_xlfn.XLOOKUP(B778,'[3]Nur des jours'!$B:$B,'[3]Nur des jours'!$N:$N,"")</f>
        <v>0</v>
      </c>
      <c r="AD778" s="94">
        <v>0</v>
      </c>
      <c r="AE778" s="94">
        <v>0</v>
      </c>
      <c r="AF778" s="94">
        <v>0</v>
      </c>
      <c r="AG778" s="94">
        <v>0</v>
      </c>
      <c r="AH778" s="94">
        <v>0</v>
      </c>
      <c r="AI778" s="49" t="s">
        <v>5559</v>
      </c>
      <c r="AJ778" s="49"/>
      <c r="AK778" s="48" t="str" cm="1">
        <f t="array" ref="AK778">IFERROR(_xlfn.IFS(
AM778="MPR ISSUE","PDH",
AM778="BSS Hardware Issue","BSS",
AM778="Sites strategiques, MLL, Pylone, etc.","ENVTECH",
AM778="AKTIVCO DEFAUT GE &amp; POWER Cabinet","AKTIVCO",
AM778="AKTIVCO Coupure ENEO &amp; Baisse de tension","AKTIVCO GRID ONLY",
AM778="Coupure ENEO &amp; Baisse de tension","IHS GRID ONLY",
AM778="Defaut GE &amp; POWER Cabinet","IHS",
AM778="Sharing","Partners",
AM778="Sites strategiques &amp; DataCenter","SST &amp; DC",
AM778="Exclu","Exclu",
AM778="SAT","SAT",
AM778="SPARE-ISSUE","SPARE-ISSUE",
AM778="Fiber CAmtel","TRANS_FO_CAMTEL",
AM778="Fiber AOF","Fiber AOF",
AM778="Projet OCM (HUAWEI)","TRAVAUX-HUAWEI",
AM778="Projet OCM (NOKIA)","TRAVAUX-NOKIA",
AM778="ACCESS-ISSUE","ACCESS-ISSUE",
AM778="Projet OCM (ZTE, NOKIA, autres projets)","TRAVAUX OCM",
AM778="No root CAuse","No root cause",
AM778="ODU HS","PDH",
AM778="IP &amp; VLAN","PDH",
AM778="Warehouse HUAWEI","SPARE-ISSUE",
AM778="SPARE-HS","SPARE-ISSUE",
AM778="Power Telco","BSS",AM778="no impacts","no impacts"
),"")</f>
        <v>no impacts</v>
      </c>
      <c r="AL778" s="48" t="str" cm="1">
        <f t="array" ref="AL778">IFERROR(_xlfn.IFS(
AM778="MPR ISSUE","TX ISSUE",
AM778="BSS Hardware Issue","RAN ISSUE",
AM778="Sites strategiques, MLL, Pylone, etc.","ENVTECH",
AM778="AKTIVCO DEFAUT GE &amp; POWER Cabinet","POWER ISSUE",
AM778="AKTIVCO Coupure ENEO &amp; Baisse de tension","POWER ISSUE",
AM778="Coupure ENEO &amp; Baisse de tension","POWER ISSUE",
AM778="Defaut GE &amp; POWER Cabinet","POWER ISSUE",
AM778="Sharing","POWER ISSUE",
AM778="Sites strategiques &amp; DataCenter","POWER ISSUE",
AM778="Exclu","Exclu",
AM778="SAT","TX ISSUE",
AM778="SPARE-ISSUE","SPARE-ISSUE",
AM778="Fiber CAmtel","TX ISSUE",
AM778="Fiber AOF","TX ISSUE",
AM778="Projet OCM (HUAWEI)","TRAVAUX-HUAWEI",
AM778="Projet OCM (NOKIA)","TRAVAUX -NOKIA",
AM778="ACCESS-ISSUE","ACCESS-ISSUE",
AM778="Projet OCM (ZTE, NOKIA, autres projets)","TRAVAUX OCM",
AM778="No root CAuse","No root cause",
AM778="ODU HS","TX ISSUE",
AM778="IP &amp; VLAN","TX ISSUE",
AM778="Warehouse HUAWEI","SPARE-ISSUE",
AM778="SPARE-HS","SPARE-ISSUE",
AM778="Power Telco","RAN ISSUE",AM778="no impacts","no impacts"
),"")</f>
        <v>no impacts</v>
      </c>
      <c r="AM778" s="67" t="s">
        <v>5605</v>
      </c>
      <c r="AN778" s="48" t="str" cm="1">
        <f t="array" ref="AN778">IFERROR(_xlfn.IFS(
AM778="MPR ISSUE","ACTIVE",
AM778="BSS Hardware Issue","ACTIVE",
AM778="Sites strategiques, MLL, Pylone, etc.","PASSIVE",
AM778="AKTIVCO DEFAUT GE &amp; POWER Cabinet","PASSIVE",
AM778="AKTIVCO Coupure ENEO &amp; Baisse de tension","PASSIVE",
AM778="Coupure ENEO &amp; Baisse de tension","PASSIVE",
AM778="Defaut GE &amp; POWER Cabinet","PASSIVE",
AM778="Sharing","PASSIVE",
AM778="Sites strategiques &amp; DataCenter","PASSIVE",
AM778="Exclu","Exclu",
AM778="SAT","ACTIVE",
AM778="SPARE-ISSUE","SPARE-ISSUE",
AM778="Fiber CAmtel","ACTIVE",
AM778="Fiber AOF","ACTIVE",
AM778="Projet OCM (HUAWEI)","PLANNED WORKS",
AM778="Projet OCM (NOKIA)","PLANNED WORKS",
AM778="ACCESS-ISSUE","ACCESS-ISSUE",
AM778="Projet OCM (ZTE, NOKIA, autres projets)","PLANNED WORKS",
AM778="No root CAuse","No root cause",
AM778="ODU HS","ACTIVE",
AM778="IP &amp; VLAN","ACTIVE",
AM778="Warehouse HUAWEI","SPARE-ISSUE",
AM778="SPARE-HS","SPARE-ISSUE",
AM778="Power Telco","ACTIVE", AM778="no impacts","no impacts"
),"")</f>
        <v>no impacts</v>
      </c>
      <c r="AO778" s="93" t="s">
        <v>5537</v>
      </c>
      <c r="AP778" s="101" t="str">
        <f t="shared" si="27"/>
        <v>CTR_621</v>
      </c>
      <c r="AR778" s="17" t="s">
        <v>5537</v>
      </c>
      <c r="AS778" s="7" t="s">
        <v>5537</v>
      </c>
      <c r="AT778" s="6"/>
      <c r="AU778" s="7"/>
      <c r="AV778" s="3" t="s">
        <v>5537</v>
      </c>
      <c r="AW778" s="18" t="s">
        <v>5537</v>
      </c>
      <c r="AX778" s="18" t="s">
        <v>5537</v>
      </c>
      <c r="AY778" s="18" t="s">
        <v>5537</v>
      </c>
      <c r="AZ778" s="18" t="s">
        <v>5537</v>
      </c>
      <c r="BA778" s="18" t="s">
        <v>5537</v>
      </c>
      <c r="BB778" s="18" t="s">
        <v>5537</v>
      </c>
      <c r="BC778" s="18" t="s">
        <v>5537</v>
      </c>
      <c r="BD778" s="18" t="s">
        <v>5537</v>
      </c>
      <c r="BE778" s="18" t="s">
        <v>5537</v>
      </c>
      <c r="BF778" s="18" t="s">
        <v>5537</v>
      </c>
      <c r="BG778" s="18" t="s">
        <v>5537</v>
      </c>
      <c r="BH778" s="18" t="s">
        <v>5537</v>
      </c>
      <c r="BI778" s="9" t="s">
        <v>5537</v>
      </c>
      <c r="BJ778" s="14"/>
      <c r="BK778" s="14" t="s">
        <v>5537</v>
      </c>
      <c r="BL778" s="14" t="str">
        <f>_xlfn.XLOOKUP(B778,'[4]cell downs 18042026 17h'!$B:$B,'[4]cell downs 18042026 17h'!$B:$B,"")</f>
        <v/>
      </c>
      <c r="BM778" s="14" t="str">
        <f>_xlfn.XLOOKUP(B778,'[5]Cells Huawei 19042026 15h'!$B:$B,'[5]Cells Huawei 19042026 15h'!$B:$B,"")</f>
        <v/>
      </c>
      <c r="BN778" s="9" t="str">
        <f>_xlfn.XLOOKUP(B778,'[6]cells down 19042026 9H40'!$B:$B,'[6]cells down 19042026 9H40'!$B:$B,"")</f>
        <v/>
      </c>
      <c r="BO778" s="9" t="s">
        <v>2312</v>
      </c>
      <c r="BP778" s="9" t="s">
        <v>318</v>
      </c>
      <c r="BQ778" s="115"/>
    </row>
    <row r="779" spans="1:69" s="9" customFormat="1" x14ac:dyDescent="0.3">
      <c r="A779" s="1" t="s">
        <v>5211</v>
      </c>
      <c r="B779" s="8" t="s">
        <v>5212</v>
      </c>
      <c r="C779" s="3" t="str">
        <f>_xlfn.XLOOKUP(B779,'[1]daily break down'!$D:$D,'[1]daily break down'!$E:$E,"")</f>
        <v>SUD-OUEST</v>
      </c>
      <c r="D779" s="1" t="s">
        <v>11</v>
      </c>
      <c r="E779" s="1" t="s">
        <v>12</v>
      </c>
      <c r="F779" s="3" t="s">
        <v>13</v>
      </c>
      <c r="G779" s="1" t="s">
        <v>63</v>
      </c>
      <c r="H779" s="32" t="str">
        <f>_xlfn.XLOOKUP(B779,[2]CALCULATION!$B:$B,[2]CALCULATION!$H:$H,"")</f>
        <v>Huawei</v>
      </c>
      <c r="I779" s="28">
        <v>0</v>
      </c>
      <c r="J779" s="28">
        <v>0</v>
      </c>
      <c r="K779" s="28">
        <v>0</v>
      </c>
      <c r="L779" s="28">
        <v>0</v>
      </c>
      <c r="M779" s="28">
        <v>0</v>
      </c>
      <c r="N779" s="28">
        <v>0</v>
      </c>
      <c r="O779" s="28">
        <v>0</v>
      </c>
      <c r="P779" s="28">
        <v>3.7453664466531408E-2</v>
      </c>
      <c r="Q779" s="28">
        <v>0</v>
      </c>
      <c r="R779" s="28">
        <v>0</v>
      </c>
      <c r="S779" s="94">
        <v>0</v>
      </c>
      <c r="T779" s="94">
        <f>_xlfn.XLOOKUP(B779,'[3]Nur des jours'!$B:$B,'[3]Nur des jours'!$U:$U,"")</f>
        <v>0</v>
      </c>
      <c r="U779" s="94">
        <v>0</v>
      </c>
      <c r="V779" s="94">
        <v>0</v>
      </c>
      <c r="W779" s="94">
        <v>0</v>
      </c>
      <c r="X779" s="94">
        <v>0</v>
      </c>
      <c r="Y779" s="94">
        <v>0</v>
      </c>
      <c r="Z779" s="94">
        <v>0</v>
      </c>
      <c r="AA779" s="94">
        <v>0</v>
      </c>
      <c r="AB779" s="94">
        <v>0</v>
      </c>
      <c r="AC779" s="94">
        <f>_xlfn.XLOOKUP(B779,'[3]Nur des jours'!$B:$B,'[3]Nur des jours'!$N:$N,"")</f>
        <v>0</v>
      </c>
      <c r="AD779" s="94">
        <v>0</v>
      </c>
      <c r="AE779" s="94">
        <v>0</v>
      </c>
      <c r="AF779" s="94">
        <v>0</v>
      </c>
      <c r="AG779" s="94">
        <v>0</v>
      </c>
      <c r="AH779" s="94">
        <v>0</v>
      </c>
      <c r="AI779" s="49" t="s">
        <v>5559</v>
      </c>
      <c r="AJ779" s="49"/>
      <c r="AK779" s="48" t="str" cm="1">
        <f t="array" ref="AK779">IFERROR(_xlfn.IFS(
AM779="MPR ISSUE","PDH",
AM779="BSS Hardware Issue","BSS",
AM779="Sites strategiques, MLL, Pylone, etc.","ENVTECH",
AM779="AKTIVCO DEFAUT GE &amp; POWER Cabinet","AKTIVCO",
AM779="AKTIVCO Coupure ENEO &amp; Baisse de tension","AKTIVCO GRID ONLY",
AM779="Coupure ENEO &amp; Baisse de tension","IHS GRID ONLY",
AM779="Defaut GE &amp; POWER Cabinet","IHS",
AM779="Sharing","Partners",
AM779="Sites strategiques &amp; DataCenter","SST &amp; DC",
AM779="Exclu","Exclu",
AM779="SAT","SAT",
AM779="SPARE-ISSUE","SPARE-ISSUE",
AM779="Fiber CAmtel","TRANS_FO_CAMTEL",
AM779="Fiber AOF","Fiber AOF",
AM779="Projet OCM (HUAWEI)","TRAVAUX-HUAWEI",
AM779="Projet OCM (NOKIA)","TRAVAUX-NOKIA",
AM779="ACCESS-ISSUE","ACCESS-ISSUE",
AM779="Projet OCM (ZTE, NOKIA, autres projets)","TRAVAUX OCM",
AM779="No root CAuse","No root cause",
AM779="ODU HS","PDH",
AM779="IP &amp; VLAN","PDH",
AM779="Warehouse HUAWEI","SPARE-ISSUE",
AM779="SPARE-HS","SPARE-ISSUE",
AM779="Power Telco","BSS",AM779="no impacts","no impacts"
),"")</f>
        <v>no impacts</v>
      </c>
      <c r="AL779" s="48" t="str" cm="1">
        <f t="array" ref="AL779">IFERROR(_xlfn.IFS(
AM779="MPR ISSUE","TX ISSUE",
AM779="BSS Hardware Issue","RAN ISSUE",
AM779="Sites strategiques, MLL, Pylone, etc.","ENVTECH",
AM779="AKTIVCO DEFAUT GE &amp; POWER Cabinet","POWER ISSUE",
AM779="AKTIVCO Coupure ENEO &amp; Baisse de tension","POWER ISSUE",
AM779="Coupure ENEO &amp; Baisse de tension","POWER ISSUE",
AM779="Defaut GE &amp; POWER Cabinet","POWER ISSUE",
AM779="Sharing","POWER ISSUE",
AM779="Sites strategiques &amp; DataCenter","POWER ISSUE",
AM779="Exclu","Exclu",
AM779="SAT","TX ISSUE",
AM779="SPARE-ISSUE","SPARE-ISSUE",
AM779="Fiber CAmtel","TX ISSUE",
AM779="Fiber AOF","TX ISSUE",
AM779="Projet OCM (HUAWEI)","TRAVAUX-HUAWEI",
AM779="Projet OCM (NOKIA)","TRAVAUX -NOKIA",
AM779="ACCESS-ISSUE","ACCESS-ISSUE",
AM779="Projet OCM (ZTE, NOKIA, autres projets)","TRAVAUX OCM",
AM779="No root CAuse","No root cause",
AM779="ODU HS","TX ISSUE",
AM779="IP &amp; VLAN","TX ISSUE",
AM779="Warehouse HUAWEI","SPARE-ISSUE",
AM779="SPARE-HS","SPARE-ISSUE",
AM779="Power Telco","RAN ISSUE",AM779="no impacts","no impacts"
),"")</f>
        <v>no impacts</v>
      </c>
      <c r="AM779" s="67" t="s">
        <v>5605</v>
      </c>
      <c r="AN779" s="48" t="str" cm="1">
        <f t="array" ref="AN779">IFERROR(_xlfn.IFS(
AM779="MPR ISSUE","ACTIVE",
AM779="BSS Hardware Issue","ACTIVE",
AM779="Sites strategiques, MLL, Pylone, etc.","PASSIVE",
AM779="AKTIVCO DEFAUT GE &amp; POWER Cabinet","PASSIVE",
AM779="AKTIVCO Coupure ENEO &amp; Baisse de tension","PASSIVE",
AM779="Coupure ENEO &amp; Baisse de tension","PASSIVE",
AM779="Defaut GE &amp; POWER Cabinet","PASSIVE",
AM779="Sharing","PASSIVE",
AM779="Sites strategiques &amp; DataCenter","PASSIVE",
AM779="Exclu","Exclu",
AM779="SAT","ACTIVE",
AM779="SPARE-ISSUE","SPARE-ISSUE",
AM779="Fiber CAmtel","ACTIVE",
AM779="Fiber AOF","ACTIVE",
AM779="Projet OCM (HUAWEI)","PLANNED WORKS",
AM779="Projet OCM (NOKIA)","PLANNED WORKS",
AM779="ACCESS-ISSUE","ACCESS-ISSUE",
AM779="Projet OCM (ZTE, NOKIA, autres projets)","PLANNED WORKS",
AM779="No root CAuse","No root cause",
AM779="ODU HS","ACTIVE",
AM779="IP &amp; VLAN","ACTIVE",
AM779="Warehouse HUAWEI","SPARE-ISSUE",
AM779="SPARE-HS","SPARE-ISSUE",
AM779="Power Telco","ACTIVE", AM779="no impacts","no impacts"
),"")</f>
        <v>no impacts</v>
      </c>
      <c r="AO779" s="93" t="s">
        <v>5537</v>
      </c>
      <c r="AP779" s="101" t="str">
        <f t="shared" ref="AP779:AP842" si="28">B779</f>
        <v>SUO_011</v>
      </c>
      <c r="AR779" s="17" t="s">
        <v>5537</v>
      </c>
      <c r="AS779" s="7" t="s">
        <v>5537</v>
      </c>
      <c r="AT779" s="6"/>
      <c r="AU779" s="7"/>
      <c r="AV779" s="3" t="s">
        <v>5537</v>
      </c>
      <c r="AW779" s="18" t="s">
        <v>5537</v>
      </c>
      <c r="AX779" s="18" t="s">
        <v>5537</v>
      </c>
      <c r="AY779" s="18" t="s">
        <v>5537</v>
      </c>
      <c r="AZ779" s="18" t="s">
        <v>5537</v>
      </c>
      <c r="BA779" s="18" t="s">
        <v>5537</v>
      </c>
      <c r="BB779" s="18" t="s">
        <v>5537</v>
      </c>
      <c r="BC779" s="18" t="s">
        <v>5537</v>
      </c>
      <c r="BD779" s="18" t="s">
        <v>5537</v>
      </c>
      <c r="BE779" s="18" t="s">
        <v>5537</v>
      </c>
      <c r="BF779" s="18" t="s">
        <v>5537</v>
      </c>
      <c r="BG779" s="18" t="s">
        <v>5537</v>
      </c>
      <c r="BH779" s="18" t="s">
        <v>5537</v>
      </c>
      <c r="BI779" s="9" t="s">
        <v>5537</v>
      </c>
      <c r="BJ779" s="14"/>
      <c r="BK779" s="14" t="s">
        <v>5537</v>
      </c>
      <c r="BL779" s="14" t="str">
        <f>_xlfn.XLOOKUP(B779,'[4]cell downs 18042026 17h'!$B:$B,'[4]cell downs 18042026 17h'!$B:$B,"")</f>
        <v/>
      </c>
      <c r="BM779" s="14" t="str">
        <f>_xlfn.XLOOKUP(B779,'[5]Cells Huawei 19042026 15h'!$B:$B,'[5]Cells Huawei 19042026 15h'!$B:$B,"")</f>
        <v/>
      </c>
      <c r="BN779" s="9" t="str">
        <f>_xlfn.XLOOKUP(B779,'[6]cells down 19042026 9H40'!$B:$B,'[6]cells down 19042026 9H40'!$B:$B,"")</f>
        <v/>
      </c>
      <c r="BO779" s="9" t="s">
        <v>5212</v>
      </c>
      <c r="BP779" s="9" t="s">
        <v>594</v>
      </c>
      <c r="BQ779" s="115"/>
    </row>
    <row r="780" spans="1:69" s="9" customFormat="1" x14ac:dyDescent="0.3">
      <c r="A780" s="1" t="s">
        <v>1146</v>
      </c>
      <c r="B780" s="8" t="s">
        <v>1147</v>
      </c>
      <c r="C780" s="3" t="str">
        <f>_xlfn.XLOOKUP(B780,'[1]daily break down'!$D:$D,'[1]daily break down'!$E:$E,"")</f>
        <v>Douala</v>
      </c>
      <c r="D780" s="1" t="s">
        <v>21</v>
      </c>
      <c r="E780" s="1" t="s">
        <v>30</v>
      </c>
      <c r="F780" s="3" t="s">
        <v>31</v>
      </c>
      <c r="G780" s="1" t="s">
        <v>32</v>
      </c>
      <c r="H780" s="34" t="str">
        <f>_xlfn.XLOOKUP(B780,[2]CALCULATION!$B:$B,[2]CALCULATION!$H:$H,"")</f>
        <v>ZTE</v>
      </c>
      <c r="I780" s="28">
        <v>0</v>
      </c>
      <c r="J780" s="28">
        <v>2.3542303378962601E-2</v>
      </c>
      <c r="K780" s="28">
        <v>0</v>
      </c>
      <c r="L780" s="28">
        <v>0</v>
      </c>
      <c r="M780" s="28">
        <v>0</v>
      </c>
      <c r="N780" s="28">
        <v>0</v>
      </c>
      <c r="O780" s="28">
        <v>0</v>
      </c>
      <c r="P780" s="28">
        <v>2.3845499710358289E-2</v>
      </c>
      <c r="Q780" s="28">
        <v>0</v>
      </c>
      <c r="R780" s="28">
        <v>2.3916840023627997E-2</v>
      </c>
      <c r="S780" s="94">
        <v>0</v>
      </c>
      <c r="T780" s="94">
        <f>_xlfn.XLOOKUP(B780,'[3]Nur des jours'!$B:$B,'[3]Nur des jours'!$U:$U,"")</f>
        <v>2.4023850493532388E-2</v>
      </c>
      <c r="U780" s="94">
        <v>0</v>
      </c>
      <c r="V780" s="94">
        <v>2.377415939708875E-2</v>
      </c>
      <c r="W780" s="94">
        <v>2.4023850493532388E-2</v>
      </c>
      <c r="X780" s="94">
        <v>2.4059520650167074E-2</v>
      </c>
      <c r="Y780" s="94">
        <v>0</v>
      </c>
      <c r="Z780" s="94">
        <v>7.1429488661170576E-2</v>
      </c>
      <c r="AA780" s="94">
        <v>0</v>
      </c>
      <c r="AB780" s="94">
        <v>0</v>
      </c>
      <c r="AC780" s="94">
        <f>_xlfn.XLOOKUP(B780,'[3]Nur des jours'!$B:$B,'[3]Nur des jours'!$N:$N,"")</f>
        <v>0</v>
      </c>
      <c r="AD780" s="94">
        <v>0</v>
      </c>
      <c r="AE780" s="94">
        <v>0</v>
      </c>
      <c r="AF780" s="94">
        <v>0</v>
      </c>
      <c r="AG780" s="94">
        <v>0</v>
      </c>
      <c r="AH780" s="94">
        <v>0</v>
      </c>
      <c r="AI780" s="49" t="s">
        <v>5559</v>
      </c>
      <c r="AJ780" s="49"/>
      <c r="AK780" s="48" t="str" cm="1">
        <f t="array" ref="AK780">IFERROR(_xlfn.IFS(
AM780="MPR ISSUE","PDH",
AM780="BSS Hardware Issue","BSS",
AM780="Sites strategiques, MLL, Pylone, etc.","ENVTECH",
AM780="AKTIVCO DEFAUT GE &amp; POWER Cabinet","AKTIVCO",
AM780="AKTIVCO Coupure ENEO &amp; Baisse de tension","AKTIVCO GRID ONLY",
AM780="Coupure ENEO &amp; Baisse de tension","IHS GRID ONLY",
AM780="Defaut GE &amp; POWER Cabinet","IHS",
AM780="Sharing","Partners",
AM780="Sites strategiques &amp; DataCenter","SST &amp; DC",
AM780="Exclu","Exclu",
AM780="SAT","SAT",
AM780="SPARE-ISSUE","SPARE-ISSUE",
AM780="Fiber CAmtel","TRANS_FO_CAMTEL",
AM780="Fiber AOF","Fiber AOF",
AM780="Projet OCM (HUAWEI)","TRAVAUX-HUAWEI",
AM780="Projet OCM (NOKIA)","TRAVAUX-NOKIA",
AM780="ACCESS-ISSUE","ACCESS-ISSUE",
AM780="Projet OCM (ZTE, NOKIA, autres projets)","TRAVAUX OCM",
AM780="No root CAuse","No root cause",
AM780="ODU HS","PDH",
AM780="IP &amp; VLAN","PDH",
AM780="Warehouse HUAWEI","SPARE-ISSUE",
AM780="SPARE-HS","SPARE-ISSUE",
AM780="Power Telco","BSS",AM780="no impacts","no impacts"
),"")</f>
        <v>no impacts</v>
      </c>
      <c r="AL780" s="48" t="str" cm="1">
        <f t="array" ref="AL780">IFERROR(_xlfn.IFS(
AM780="MPR ISSUE","TX ISSUE",
AM780="BSS Hardware Issue","RAN ISSUE",
AM780="Sites strategiques, MLL, Pylone, etc.","ENVTECH",
AM780="AKTIVCO DEFAUT GE &amp; POWER Cabinet","POWER ISSUE",
AM780="AKTIVCO Coupure ENEO &amp; Baisse de tension","POWER ISSUE",
AM780="Coupure ENEO &amp; Baisse de tension","POWER ISSUE",
AM780="Defaut GE &amp; POWER Cabinet","POWER ISSUE",
AM780="Sharing","POWER ISSUE",
AM780="Sites strategiques &amp; DataCenter","POWER ISSUE",
AM780="Exclu","Exclu",
AM780="SAT","TX ISSUE",
AM780="SPARE-ISSUE","SPARE-ISSUE",
AM780="Fiber CAmtel","TX ISSUE",
AM780="Fiber AOF","TX ISSUE",
AM780="Projet OCM (HUAWEI)","TRAVAUX-HUAWEI",
AM780="Projet OCM (NOKIA)","TRAVAUX -NOKIA",
AM780="ACCESS-ISSUE","ACCESS-ISSUE",
AM780="Projet OCM (ZTE, NOKIA, autres projets)","TRAVAUX OCM",
AM780="No root CAuse","No root cause",
AM780="ODU HS","TX ISSUE",
AM780="IP &amp; VLAN","TX ISSUE",
AM780="Warehouse HUAWEI","SPARE-ISSUE",
AM780="SPARE-HS","SPARE-ISSUE",
AM780="Power Telco","RAN ISSUE",AM780="no impacts","no impacts"
),"")</f>
        <v>no impacts</v>
      </c>
      <c r="AM780" s="67" t="s">
        <v>5605</v>
      </c>
      <c r="AN780" s="48" t="str" cm="1">
        <f t="array" ref="AN780">IFERROR(_xlfn.IFS(
AM780="MPR ISSUE","ACTIVE",
AM780="BSS Hardware Issue","ACTIVE",
AM780="Sites strategiques, MLL, Pylone, etc.","PASSIVE",
AM780="AKTIVCO DEFAUT GE &amp; POWER Cabinet","PASSIVE",
AM780="AKTIVCO Coupure ENEO &amp; Baisse de tension","PASSIVE",
AM780="Coupure ENEO &amp; Baisse de tension","PASSIVE",
AM780="Defaut GE &amp; POWER Cabinet","PASSIVE",
AM780="Sharing","PASSIVE",
AM780="Sites strategiques &amp; DataCenter","PASSIVE",
AM780="Exclu","Exclu",
AM780="SAT","ACTIVE",
AM780="SPARE-ISSUE","SPARE-ISSUE",
AM780="Fiber CAmtel","ACTIVE",
AM780="Fiber AOF","ACTIVE",
AM780="Projet OCM (HUAWEI)","PLANNED WORKS",
AM780="Projet OCM (NOKIA)","PLANNED WORKS",
AM780="ACCESS-ISSUE","ACCESS-ISSUE",
AM780="Projet OCM (ZTE, NOKIA, autres projets)","PLANNED WORKS",
AM780="No root CAuse","No root cause",
AM780="ODU HS","ACTIVE",
AM780="IP &amp; VLAN","ACTIVE",
AM780="Warehouse HUAWEI","SPARE-ISSUE",
AM780="SPARE-HS","SPARE-ISSUE",
AM780="Power Telco","ACTIVE", AM780="no impacts","no impacts"
),"")</f>
        <v>no impacts</v>
      </c>
      <c r="AO780" s="93" t="s">
        <v>5537</v>
      </c>
      <c r="AP780" s="101" t="str">
        <f t="shared" si="28"/>
        <v>LIT_705</v>
      </c>
      <c r="AR780" s="17" t="s">
        <v>5537</v>
      </c>
      <c r="AS780" s="7" t="s">
        <v>5537</v>
      </c>
      <c r="AT780" s="6"/>
      <c r="AU780" s="7"/>
      <c r="AV780" s="3" t="s">
        <v>5537</v>
      </c>
      <c r="AW780" s="18" t="s">
        <v>5537</v>
      </c>
      <c r="AX780" s="18" t="s">
        <v>5537</v>
      </c>
      <c r="AY780" s="18" t="s">
        <v>5537</v>
      </c>
      <c r="AZ780" s="18" t="s">
        <v>5537</v>
      </c>
      <c r="BA780" s="18" t="s">
        <v>5537</v>
      </c>
      <c r="BB780" s="18" t="s">
        <v>5537</v>
      </c>
      <c r="BC780" s="18" t="s">
        <v>5537</v>
      </c>
      <c r="BD780" s="18" t="s">
        <v>5537</v>
      </c>
      <c r="BE780" s="18" t="s">
        <v>5537</v>
      </c>
      <c r="BF780" s="18" t="s">
        <v>5537</v>
      </c>
      <c r="BG780" s="18" t="s">
        <v>5537</v>
      </c>
      <c r="BH780" s="18" t="s">
        <v>5537</v>
      </c>
      <c r="BI780" s="9" t="s">
        <v>5537</v>
      </c>
      <c r="BJ780" s="14"/>
      <c r="BK780" s="14" t="s">
        <v>5537</v>
      </c>
      <c r="BL780" s="14" t="str">
        <f>_xlfn.XLOOKUP(B780,'[4]cell downs 18042026 17h'!$B:$B,'[4]cell downs 18042026 17h'!$B:$B,"")</f>
        <v/>
      </c>
      <c r="BM780" s="14" t="str">
        <f>_xlfn.XLOOKUP(B780,'[5]Cells Huawei 19042026 15h'!$B:$B,'[5]Cells Huawei 19042026 15h'!$B:$B,"")</f>
        <v/>
      </c>
      <c r="BN780" s="9" t="str">
        <f>_xlfn.XLOOKUP(B780,'[6]cells down 19042026 9H40'!$B:$B,'[6]cells down 19042026 9H40'!$B:$B,"")</f>
        <v/>
      </c>
      <c r="BO780" s="9" t="s">
        <v>5537</v>
      </c>
      <c r="BP780" s="9" t="s">
        <v>12</v>
      </c>
      <c r="BQ780" s="115"/>
    </row>
    <row r="781" spans="1:69" s="9" customFormat="1" x14ac:dyDescent="0.3">
      <c r="A781" s="1" t="s">
        <v>3744</v>
      </c>
      <c r="B781" s="8" t="s">
        <v>3745</v>
      </c>
      <c r="C781" s="3" t="str">
        <f>_xlfn.XLOOKUP(B781,'[1]daily break down'!$D:$D,'[1]daily break down'!$E:$E,"")</f>
        <v>NORD</v>
      </c>
      <c r="D781" s="1" t="s">
        <v>21</v>
      </c>
      <c r="E781" s="1" t="s">
        <v>36</v>
      </c>
      <c r="F781" s="3" t="s">
        <v>23</v>
      </c>
      <c r="G781" s="1" t="s">
        <v>2918</v>
      </c>
      <c r="H781" s="32" t="str">
        <f>_xlfn.XLOOKUP(B781,[2]CALCULATION!$B:$B,[2]CALCULATION!$H:$H,"")</f>
        <v>Huawei</v>
      </c>
      <c r="I781" s="28">
        <v>0</v>
      </c>
      <c r="J781" s="28">
        <v>0</v>
      </c>
      <c r="K781" s="28">
        <v>6.6218970530743402</v>
      </c>
      <c r="L781" s="28">
        <v>0</v>
      </c>
      <c r="M781" s="28">
        <v>0</v>
      </c>
      <c r="N781" s="28">
        <v>0</v>
      </c>
      <c r="O781" s="28">
        <v>0</v>
      </c>
      <c r="P781" s="28">
        <v>0</v>
      </c>
      <c r="Q781" s="28">
        <v>0</v>
      </c>
      <c r="R781" s="28">
        <v>0</v>
      </c>
      <c r="S781" s="94">
        <v>1.802858891713965</v>
      </c>
      <c r="T781" s="94">
        <f>_xlfn.XLOOKUP(B781,'[3]Nur des jours'!$B:$B,'[3]Nur des jours'!$U:$U,"")</f>
        <v>0</v>
      </c>
      <c r="U781" s="94">
        <v>0</v>
      </c>
      <c r="V781" s="94">
        <v>0</v>
      </c>
      <c r="W781" s="94">
        <v>0</v>
      </c>
      <c r="X781" s="94">
        <v>7.0448559353713846E-3</v>
      </c>
      <c r="Y781" s="94">
        <v>0.75683154839869549</v>
      </c>
      <c r="Z781" s="94">
        <v>0.96238082600668295</v>
      </c>
      <c r="AA781" s="94">
        <v>2.4258560124189223</v>
      </c>
      <c r="AB781" s="94">
        <v>0</v>
      </c>
      <c r="AC781" s="94">
        <f>_xlfn.XLOOKUP(B781,'[3]Nur des jours'!$B:$B,'[3]Nur des jours'!$N:$N,"")</f>
        <v>0</v>
      </c>
      <c r="AD781" s="94">
        <v>0</v>
      </c>
      <c r="AE781" s="94">
        <v>0</v>
      </c>
      <c r="AF781" s="94">
        <v>0</v>
      </c>
      <c r="AG781" s="94">
        <v>0</v>
      </c>
      <c r="AH781" s="94">
        <v>0</v>
      </c>
      <c r="AI781" s="49" t="s">
        <v>5559</v>
      </c>
      <c r="AJ781" s="49"/>
      <c r="AK781" s="48" t="str" cm="1">
        <f t="array" ref="AK781">IFERROR(_xlfn.IFS(
AM781="MPR ISSUE","PDH",
AM781="BSS Hardware Issue","BSS",
AM781="Sites strategiques, MLL, Pylone, etc.","ENVTECH",
AM781="AKTIVCO DEFAUT GE &amp; POWER Cabinet","AKTIVCO",
AM781="AKTIVCO Coupure ENEO &amp; Baisse de tension","AKTIVCO GRID ONLY",
AM781="Coupure ENEO &amp; Baisse de tension","IHS GRID ONLY",
AM781="Defaut GE &amp; POWER Cabinet","IHS",
AM781="Sharing","Partners",
AM781="Sites strategiques &amp; DataCenter","SST &amp; DC",
AM781="Exclu","Exclu",
AM781="SAT","SAT",
AM781="SPARE-ISSUE","SPARE-ISSUE",
AM781="Fiber CAmtel","TRANS_FO_CAMTEL",
AM781="Fiber AOF","Fiber AOF",
AM781="Projet OCM (HUAWEI)","TRAVAUX-HUAWEI",
AM781="Projet OCM (NOKIA)","TRAVAUX-NOKIA",
AM781="ACCESS-ISSUE","ACCESS-ISSUE",
AM781="Projet OCM (ZTE, NOKIA, autres projets)","TRAVAUX OCM",
AM781="No root CAuse","No root cause",
AM781="ODU HS","PDH",
AM781="IP &amp; VLAN","PDH",
AM781="Warehouse HUAWEI","SPARE-ISSUE",
AM781="SPARE-HS","SPARE-ISSUE",
AM781="Power Telco","BSS",AM781="no impacts","no impacts"
),"")</f>
        <v>no impacts</v>
      </c>
      <c r="AL781" s="48" t="str" cm="1">
        <f t="array" ref="AL781">IFERROR(_xlfn.IFS(
AM781="MPR ISSUE","TX ISSUE",
AM781="BSS Hardware Issue","RAN ISSUE",
AM781="Sites strategiques, MLL, Pylone, etc.","ENVTECH",
AM781="AKTIVCO DEFAUT GE &amp; POWER Cabinet","POWER ISSUE",
AM781="AKTIVCO Coupure ENEO &amp; Baisse de tension","POWER ISSUE",
AM781="Coupure ENEO &amp; Baisse de tension","POWER ISSUE",
AM781="Defaut GE &amp; POWER Cabinet","POWER ISSUE",
AM781="Sharing","POWER ISSUE",
AM781="Sites strategiques &amp; DataCenter","POWER ISSUE",
AM781="Exclu","Exclu",
AM781="SAT","TX ISSUE",
AM781="SPARE-ISSUE","SPARE-ISSUE",
AM781="Fiber CAmtel","TX ISSUE",
AM781="Fiber AOF","TX ISSUE",
AM781="Projet OCM (HUAWEI)","TRAVAUX-HUAWEI",
AM781="Projet OCM (NOKIA)","TRAVAUX -NOKIA",
AM781="ACCESS-ISSUE","ACCESS-ISSUE",
AM781="Projet OCM (ZTE, NOKIA, autres projets)","TRAVAUX OCM",
AM781="No root CAuse","No root cause",
AM781="ODU HS","TX ISSUE",
AM781="IP &amp; VLAN","TX ISSUE",
AM781="Warehouse HUAWEI","SPARE-ISSUE",
AM781="SPARE-HS","SPARE-ISSUE",
AM781="Power Telco","RAN ISSUE",AM781="no impacts","no impacts"
),"")</f>
        <v>no impacts</v>
      </c>
      <c r="AM781" s="67" t="s">
        <v>5605</v>
      </c>
      <c r="AN781" s="48" t="str" cm="1">
        <f t="array" ref="AN781">IFERROR(_xlfn.IFS(
AM781="MPR ISSUE","ACTIVE",
AM781="BSS Hardware Issue","ACTIVE",
AM781="Sites strategiques, MLL, Pylone, etc.","PASSIVE",
AM781="AKTIVCO DEFAUT GE &amp; POWER Cabinet","PASSIVE",
AM781="AKTIVCO Coupure ENEO &amp; Baisse de tension","PASSIVE",
AM781="Coupure ENEO &amp; Baisse de tension","PASSIVE",
AM781="Defaut GE &amp; POWER Cabinet","PASSIVE",
AM781="Sharing","PASSIVE",
AM781="Sites strategiques &amp; DataCenter","PASSIVE",
AM781="Exclu","Exclu",
AM781="SAT","ACTIVE",
AM781="SPARE-ISSUE","SPARE-ISSUE",
AM781="Fiber CAmtel","ACTIVE",
AM781="Fiber AOF","ACTIVE",
AM781="Projet OCM (HUAWEI)","PLANNED WORKS",
AM781="Projet OCM (NOKIA)","PLANNED WORKS",
AM781="ACCESS-ISSUE","ACCESS-ISSUE",
AM781="Projet OCM (ZTE, NOKIA, autres projets)","PLANNED WORKS",
AM781="No root CAuse","No root cause",
AM781="ODU HS","ACTIVE",
AM781="IP &amp; VLAN","ACTIVE",
AM781="Warehouse HUAWEI","SPARE-ISSUE",
AM781="SPARE-HS","SPARE-ISSUE",
AM781="Power Telco","ACTIVE", AM781="no impacts","no impacts"
),"")</f>
        <v>no impacts</v>
      </c>
      <c r="AO781" s="93" t="s">
        <v>5537</v>
      </c>
      <c r="AP781" s="101" t="str">
        <f t="shared" si="28"/>
        <v>NRD_132</v>
      </c>
      <c r="AR781" s="17" t="s">
        <v>5537</v>
      </c>
      <c r="AS781" s="7" t="s">
        <v>5537</v>
      </c>
      <c r="AT781" s="6"/>
      <c r="AU781" s="7"/>
      <c r="AV781" s="3" t="s">
        <v>5537</v>
      </c>
      <c r="AW781" s="18" t="s">
        <v>5537</v>
      </c>
      <c r="AX781" s="18" t="s">
        <v>5537</v>
      </c>
      <c r="AY781" s="18" t="s">
        <v>5537</v>
      </c>
      <c r="AZ781" s="18" t="s">
        <v>5537</v>
      </c>
      <c r="BA781" s="18" t="s">
        <v>5537</v>
      </c>
      <c r="BB781" s="18" t="s">
        <v>5537</v>
      </c>
      <c r="BC781" s="18" t="s">
        <v>5537</v>
      </c>
      <c r="BD781" s="18" t="s">
        <v>5537</v>
      </c>
      <c r="BE781" s="18" t="s">
        <v>5537</v>
      </c>
      <c r="BF781" s="18" t="s">
        <v>5537</v>
      </c>
      <c r="BG781" s="18" t="s">
        <v>5537</v>
      </c>
      <c r="BH781" s="18" t="s">
        <v>5537</v>
      </c>
      <c r="BI781" s="9" t="s">
        <v>5537</v>
      </c>
      <c r="BJ781" s="14"/>
      <c r="BK781" s="14" t="s">
        <v>5537</v>
      </c>
      <c r="BL781" s="14" t="str">
        <f>_xlfn.XLOOKUP(B781,'[4]cell downs 18042026 17h'!$B:$B,'[4]cell downs 18042026 17h'!$B:$B,"")</f>
        <v/>
      </c>
      <c r="BM781" s="14" t="str">
        <f>_xlfn.XLOOKUP(B781,'[5]Cells Huawei 19042026 15h'!$B:$B,'[5]Cells Huawei 19042026 15h'!$B:$B,"")</f>
        <v/>
      </c>
      <c r="BN781" s="9" t="str">
        <f>_xlfn.XLOOKUP(B781,'[6]cells down 19042026 9H40'!$B:$B,'[6]cells down 19042026 9H40'!$B:$B,"")</f>
        <v/>
      </c>
      <c r="BO781" s="9" t="s">
        <v>5537</v>
      </c>
      <c r="BP781" s="9" t="s">
        <v>12</v>
      </c>
      <c r="BQ781" s="115"/>
    </row>
    <row r="782" spans="1:69" s="9" customFormat="1" x14ac:dyDescent="0.3">
      <c r="A782" s="1" t="s">
        <v>1229</v>
      </c>
      <c r="B782" s="8" t="s">
        <v>1230</v>
      </c>
      <c r="C782" s="3" t="str">
        <f>_xlfn.XLOOKUP(B782,'[1]daily break down'!$D:$D,'[1]daily break down'!$E:$E,"")</f>
        <v>ADAMAOUA</v>
      </c>
      <c r="D782" s="1" t="s">
        <v>21</v>
      </c>
      <c r="E782" s="1" t="s">
        <v>122</v>
      </c>
      <c r="F782" s="3" t="s">
        <v>90</v>
      </c>
      <c r="G782" s="1" t="s">
        <v>1229</v>
      </c>
      <c r="H782" s="33" t="str">
        <f>_xlfn.XLOOKUP(B782,[2]CALCULATION!$B:$B,[2]CALCULATION!$H:$H,"")</f>
        <v>NOKIA</v>
      </c>
      <c r="I782" s="28">
        <v>2.485297144449479E-2</v>
      </c>
      <c r="J782" s="28">
        <v>4.9781292092498194E-2</v>
      </c>
      <c r="K782" s="28">
        <v>5.2619571264475307E-3</v>
      </c>
      <c r="L782" s="28">
        <v>4.6434926596300448E-2</v>
      </c>
      <c r="M782" s="28">
        <v>1.2932677036542007E-2</v>
      </c>
      <c r="N782" s="28">
        <v>0</v>
      </c>
      <c r="O782" s="28">
        <v>4.6962133582099601E-2</v>
      </c>
      <c r="P782" s="28">
        <v>8.7426465248208393E-2</v>
      </c>
      <c r="Q782" s="28">
        <v>9.6417707710545517E-2</v>
      </c>
      <c r="R782" s="28">
        <v>1.8532741823156521E-2</v>
      </c>
      <c r="S782" s="94">
        <v>0.20802998515092078</v>
      </c>
      <c r="T782" s="94">
        <f>_xlfn.XLOOKUP(B782,'[3]Nur des jours'!$B:$B,'[3]Nur des jours'!$U:$U,"")</f>
        <v>3.4965916285194933</v>
      </c>
      <c r="U782" s="94">
        <v>1.4270540178252754E-3</v>
      </c>
      <c r="V782" s="94">
        <v>1.1294070312528155</v>
      </c>
      <c r="W782" s="94">
        <v>3.4965916285194933</v>
      </c>
      <c r="X782" s="94">
        <v>4.1919711773619811E-3</v>
      </c>
      <c r="Y782" s="94">
        <v>4.6336834168871237E-2</v>
      </c>
      <c r="Z782" s="94">
        <v>1.5875612588393706</v>
      </c>
      <c r="AA782" s="94">
        <v>4.6927918173086463</v>
      </c>
      <c r="AB782" s="94">
        <v>2.2238084181576596</v>
      </c>
      <c r="AC782" s="94">
        <f>_xlfn.XLOOKUP(B782,'[3]Nur des jours'!$B:$B,'[3]Nur des jours'!$N:$N,"")</f>
        <v>0</v>
      </c>
      <c r="AD782" s="94">
        <v>0</v>
      </c>
      <c r="AE782" s="94">
        <v>0</v>
      </c>
      <c r="AF782" s="94">
        <v>0</v>
      </c>
      <c r="AG782" s="94">
        <v>0</v>
      </c>
      <c r="AH782" s="94">
        <v>0</v>
      </c>
      <c r="AI782" s="49" t="s">
        <v>5559</v>
      </c>
      <c r="AJ782" s="49"/>
      <c r="AK782" s="48" t="str" cm="1">
        <f t="array" ref="AK782">IFERROR(_xlfn.IFS(
AM782="MPR ISSUE","PDH",
AM782="BSS Hardware Issue","BSS",
AM782="Sites strategiques, MLL, Pylone, etc.","ENVTECH",
AM782="AKTIVCO DEFAUT GE &amp; POWER Cabinet","AKTIVCO",
AM782="AKTIVCO Coupure ENEO &amp; Baisse de tension","AKTIVCO GRID ONLY",
AM782="Coupure ENEO &amp; Baisse de tension","IHS GRID ONLY",
AM782="Defaut GE &amp; POWER Cabinet","IHS",
AM782="Sharing","Partners",
AM782="Sites strategiques &amp; DataCenter","SST &amp; DC",
AM782="Exclu","Exclu",
AM782="SAT","SAT",
AM782="SPARE-ISSUE","SPARE-ISSUE",
AM782="Fiber CAmtel","TRANS_FO_CAMTEL",
AM782="Fiber AOF","Fiber AOF",
AM782="Projet OCM (HUAWEI)","TRAVAUX-HUAWEI",
AM782="Projet OCM (NOKIA)","TRAVAUX-NOKIA",
AM782="ACCESS-ISSUE","ACCESS-ISSUE",
AM782="Projet OCM (ZTE, NOKIA, autres projets)","TRAVAUX OCM",
AM782="No root CAuse","No root cause",
AM782="ODU HS","PDH",
AM782="IP &amp; VLAN","PDH",
AM782="Warehouse HUAWEI","SPARE-ISSUE",
AM782="SPARE-HS","SPARE-ISSUE",
AM782="Power Telco","BSS",AM782="no impacts","no impacts"
),"")</f>
        <v>no impacts</v>
      </c>
      <c r="AL782" s="48" t="str" cm="1">
        <f t="array" ref="AL782">IFERROR(_xlfn.IFS(
AM782="MPR ISSUE","TX ISSUE",
AM782="BSS Hardware Issue","RAN ISSUE",
AM782="Sites strategiques, MLL, Pylone, etc.","ENVTECH",
AM782="AKTIVCO DEFAUT GE &amp; POWER Cabinet","POWER ISSUE",
AM782="AKTIVCO Coupure ENEO &amp; Baisse de tension","POWER ISSUE",
AM782="Coupure ENEO &amp; Baisse de tension","POWER ISSUE",
AM782="Defaut GE &amp; POWER Cabinet","POWER ISSUE",
AM782="Sharing","POWER ISSUE",
AM782="Sites strategiques &amp; DataCenter","POWER ISSUE",
AM782="Exclu","Exclu",
AM782="SAT","TX ISSUE",
AM782="SPARE-ISSUE","SPARE-ISSUE",
AM782="Fiber CAmtel","TX ISSUE",
AM782="Fiber AOF","TX ISSUE",
AM782="Projet OCM (HUAWEI)","TRAVAUX-HUAWEI",
AM782="Projet OCM (NOKIA)","TRAVAUX -NOKIA",
AM782="ACCESS-ISSUE","ACCESS-ISSUE",
AM782="Projet OCM (ZTE, NOKIA, autres projets)","TRAVAUX OCM",
AM782="No root CAuse","No root cause",
AM782="ODU HS","TX ISSUE",
AM782="IP &amp; VLAN","TX ISSUE",
AM782="Warehouse HUAWEI","SPARE-ISSUE",
AM782="SPARE-HS","SPARE-ISSUE",
AM782="Power Telco","RAN ISSUE",AM782="no impacts","no impacts"
),"")</f>
        <v>no impacts</v>
      </c>
      <c r="AM782" s="67" t="s">
        <v>5605</v>
      </c>
      <c r="AN782" s="48" t="str" cm="1">
        <f t="array" ref="AN782">IFERROR(_xlfn.IFS(
AM782="MPR ISSUE","ACTIVE",
AM782="BSS Hardware Issue","ACTIVE",
AM782="Sites strategiques, MLL, Pylone, etc.","PASSIVE",
AM782="AKTIVCO DEFAUT GE &amp; POWER Cabinet","PASSIVE",
AM782="AKTIVCO Coupure ENEO &amp; Baisse de tension","PASSIVE",
AM782="Coupure ENEO &amp; Baisse de tension","PASSIVE",
AM782="Defaut GE &amp; POWER Cabinet","PASSIVE",
AM782="Sharing","PASSIVE",
AM782="Sites strategiques &amp; DataCenter","PASSIVE",
AM782="Exclu","Exclu",
AM782="SAT","ACTIVE",
AM782="SPARE-ISSUE","SPARE-ISSUE",
AM782="Fiber CAmtel","ACTIVE",
AM782="Fiber AOF","ACTIVE",
AM782="Projet OCM (HUAWEI)","PLANNED WORKS",
AM782="Projet OCM (NOKIA)","PLANNED WORKS",
AM782="ACCESS-ISSUE","ACCESS-ISSUE",
AM782="Projet OCM (ZTE, NOKIA, autres projets)","PLANNED WORKS",
AM782="No root CAuse","No root cause",
AM782="ODU HS","ACTIVE",
AM782="IP &amp; VLAN","ACTIVE",
AM782="Warehouse HUAWEI","SPARE-ISSUE",
AM782="SPARE-HS","SPARE-ISSUE",
AM782="Power Telco","ACTIVE", AM782="no impacts","no impacts"
),"")</f>
        <v>no impacts</v>
      </c>
      <c r="AO782" s="93" t="s">
        <v>5537</v>
      </c>
      <c r="AP782" s="101" t="str">
        <f t="shared" si="28"/>
        <v>ADM_015</v>
      </c>
      <c r="AR782" s="17" t="s">
        <v>5537</v>
      </c>
      <c r="AS782" s="7" t="s">
        <v>5537</v>
      </c>
      <c r="AT782" s="6"/>
      <c r="AU782" s="7"/>
      <c r="AV782" s="3" t="s">
        <v>5537</v>
      </c>
      <c r="AW782" s="18" t="s">
        <v>5537</v>
      </c>
      <c r="AX782" s="18" t="s">
        <v>5537</v>
      </c>
      <c r="AY782" s="18" t="s">
        <v>5537</v>
      </c>
      <c r="AZ782" s="18" t="s">
        <v>5537</v>
      </c>
      <c r="BA782" s="18" t="s">
        <v>5537</v>
      </c>
      <c r="BB782" s="18" t="s">
        <v>5537</v>
      </c>
      <c r="BC782" s="18" t="s">
        <v>5537</v>
      </c>
      <c r="BD782" s="18" t="s">
        <v>5537</v>
      </c>
      <c r="BE782" s="18" t="s">
        <v>5537</v>
      </c>
      <c r="BF782" s="18" t="s">
        <v>5537</v>
      </c>
      <c r="BG782" s="18" t="s">
        <v>5537</v>
      </c>
      <c r="BH782" s="18" t="s">
        <v>5537</v>
      </c>
      <c r="BI782" s="9" t="s">
        <v>5537</v>
      </c>
      <c r="BJ782" s="14"/>
      <c r="BK782" s="14" t="s">
        <v>5537</v>
      </c>
      <c r="BL782" s="14" t="str">
        <f>_xlfn.XLOOKUP(B782,'[4]cell downs 18042026 17h'!$B:$B,'[4]cell downs 18042026 17h'!$B:$B,"")</f>
        <v/>
      </c>
      <c r="BM782" s="14" t="str">
        <f>_xlfn.XLOOKUP(B782,'[5]Cells Huawei 19042026 15h'!$B:$B,'[5]Cells Huawei 19042026 15h'!$B:$B,"")</f>
        <v/>
      </c>
      <c r="BN782" s="9" t="str">
        <f>_xlfn.XLOOKUP(B782,'[6]cells down 19042026 9H40'!$B:$B,'[6]cells down 19042026 9H40'!$B:$B,"")</f>
        <v/>
      </c>
      <c r="BO782" s="9" t="s">
        <v>5537</v>
      </c>
      <c r="BP782" s="9" t="s">
        <v>1129</v>
      </c>
      <c r="BQ782" s="115"/>
    </row>
    <row r="783" spans="1:69" s="9" customFormat="1" x14ac:dyDescent="0.3">
      <c r="A783" s="1" t="s">
        <v>1630</v>
      </c>
      <c r="B783" s="8" t="s">
        <v>1631</v>
      </c>
      <c r="C783" s="3" t="str">
        <f>_xlfn.XLOOKUP(B783,'[1]daily break down'!$D:$D,'[1]daily break down'!$E:$E,"")</f>
        <v>Yaounde</v>
      </c>
      <c r="D783" s="1" t="s">
        <v>11</v>
      </c>
      <c r="E783" s="1" t="s">
        <v>12</v>
      </c>
      <c r="F783" s="3" t="s">
        <v>37</v>
      </c>
      <c r="G783" s="1" t="s">
        <v>38</v>
      </c>
      <c r="H783" s="34" t="str">
        <f>_xlfn.XLOOKUP(B783,[2]CALCULATION!$B:$B,[2]CALCULATION!$H:$H,"")</f>
        <v>ZTE</v>
      </c>
      <c r="I783" s="28">
        <v>0</v>
      </c>
      <c r="J783" s="28">
        <v>0</v>
      </c>
      <c r="K783" s="28">
        <v>0.17599655283606258</v>
      </c>
      <c r="L783" s="28">
        <v>0</v>
      </c>
      <c r="M783" s="28">
        <v>0</v>
      </c>
      <c r="N783" s="28">
        <v>0</v>
      </c>
      <c r="O783" s="28">
        <v>0</v>
      </c>
      <c r="P783" s="28">
        <v>0</v>
      </c>
      <c r="Q783" s="28">
        <v>0</v>
      </c>
      <c r="R783" s="28">
        <v>2.1526939529097084E-2</v>
      </c>
      <c r="S783" s="94">
        <v>0</v>
      </c>
      <c r="T783" s="94">
        <f>_xlfn.XLOOKUP(B783,'[3]Nur des jours'!$B:$B,'[3]Nur des jours'!$U:$U,"")</f>
        <v>0</v>
      </c>
      <c r="U783" s="94">
        <v>0</v>
      </c>
      <c r="V783" s="94">
        <v>0</v>
      </c>
      <c r="W783" s="94">
        <v>0</v>
      </c>
      <c r="X783" s="94">
        <v>0</v>
      </c>
      <c r="Y783" s="94">
        <v>0</v>
      </c>
      <c r="Z783" s="94">
        <v>0</v>
      </c>
      <c r="AA783" s="94">
        <v>0</v>
      </c>
      <c r="AB783" s="94">
        <v>0</v>
      </c>
      <c r="AC783" s="94">
        <f>_xlfn.XLOOKUP(B783,'[3]Nur des jours'!$B:$B,'[3]Nur des jours'!$N:$N,"")</f>
        <v>0</v>
      </c>
      <c r="AD783" s="94">
        <v>0</v>
      </c>
      <c r="AE783" s="94">
        <v>0</v>
      </c>
      <c r="AF783" s="94">
        <v>0</v>
      </c>
      <c r="AG783" s="94">
        <v>0</v>
      </c>
      <c r="AH783" s="94">
        <v>0</v>
      </c>
      <c r="AI783" s="49" t="s">
        <v>5559</v>
      </c>
      <c r="AJ783" s="49"/>
      <c r="AK783" s="48" t="str" cm="1">
        <f t="array" ref="AK783">IFERROR(_xlfn.IFS(
AM783="MPR ISSUE","PDH",
AM783="BSS Hardware Issue","BSS",
AM783="Sites strategiques, MLL, Pylone, etc.","ENVTECH",
AM783="AKTIVCO DEFAUT GE &amp; POWER Cabinet","AKTIVCO",
AM783="AKTIVCO Coupure ENEO &amp; Baisse de tension","AKTIVCO GRID ONLY",
AM783="Coupure ENEO &amp; Baisse de tension","IHS GRID ONLY",
AM783="Defaut GE &amp; POWER Cabinet","IHS",
AM783="Sharing","Partners",
AM783="Sites strategiques &amp; DataCenter","SST &amp; DC",
AM783="Exclu","Exclu",
AM783="SAT","SAT",
AM783="SPARE-ISSUE","SPARE-ISSUE",
AM783="Fiber CAmtel","TRANS_FO_CAMTEL",
AM783="Fiber AOF","Fiber AOF",
AM783="Projet OCM (HUAWEI)","TRAVAUX-HUAWEI",
AM783="Projet OCM (NOKIA)","TRAVAUX-NOKIA",
AM783="ACCESS-ISSUE","ACCESS-ISSUE",
AM783="Projet OCM (ZTE, NOKIA, autres projets)","TRAVAUX OCM",
AM783="No root CAuse","No root cause",
AM783="ODU HS","PDH",
AM783="IP &amp; VLAN","PDH",
AM783="Warehouse HUAWEI","SPARE-ISSUE",
AM783="SPARE-HS","SPARE-ISSUE",
AM783="Power Telco","BSS",AM783="no impacts","no impacts"
),"")</f>
        <v>no impacts</v>
      </c>
      <c r="AL783" s="48" t="str" cm="1">
        <f t="array" ref="AL783">IFERROR(_xlfn.IFS(
AM783="MPR ISSUE","TX ISSUE",
AM783="BSS Hardware Issue","RAN ISSUE",
AM783="Sites strategiques, MLL, Pylone, etc.","ENVTECH",
AM783="AKTIVCO DEFAUT GE &amp; POWER Cabinet","POWER ISSUE",
AM783="AKTIVCO Coupure ENEO &amp; Baisse de tension","POWER ISSUE",
AM783="Coupure ENEO &amp; Baisse de tension","POWER ISSUE",
AM783="Defaut GE &amp; POWER Cabinet","POWER ISSUE",
AM783="Sharing","POWER ISSUE",
AM783="Sites strategiques &amp; DataCenter","POWER ISSUE",
AM783="Exclu","Exclu",
AM783="SAT","TX ISSUE",
AM783="SPARE-ISSUE","SPARE-ISSUE",
AM783="Fiber CAmtel","TX ISSUE",
AM783="Fiber AOF","TX ISSUE",
AM783="Projet OCM (HUAWEI)","TRAVAUX-HUAWEI",
AM783="Projet OCM (NOKIA)","TRAVAUX -NOKIA",
AM783="ACCESS-ISSUE","ACCESS-ISSUE",
AM783="Projet OCM (ZTE, NOKIA, autres projets)","TRAVAUX OCM",
AM783="No root CAuse","No root cause",
AM783="ODU HS","TX ISSUE",
AM783="IP &amp; VLAN","TX ISSUE",
AM783="Warehouse HUAWEI","SPARE-ISSUE",
AM783="SPARE-HS","SPARE-ISSUE",
AM783="Power Telco","RAN ISSUE",AM783="no impacts","no impacts"
),"")</f>
        <v>no impacts</v>
      </c>
      <c r="AM783" s="67" t="s">
        <v>5605</v>
      </c>
      <c r="AN783" s="48" t="str" cm="1">
        <f t="array" ref="AN783">IFERROR(_xlfn.IFS(
AM783="MPR ISSUE","ACTIVE",
AM783="BSS Hardware Issue","ACTIVE",
AM783="Sites strategiques, MLL, Pylone, etc.","PASSIVE",
AM783="AKTIVCO DEFAUT GE &amp; POWER Cabinet","PASSIVE",
AM783="AKTIVCO Coupure ENEO &amp; Baisse de tension","PASSIVE",
AM783="Coupure ENEO &amp; Baisse de tension","PASSIVE",
AM783="Defaut GE &amp; POWER Cabinet","PASSIVE",
AM783="Sharing","PASSIVE",
AM783="Sites strategiques &amp; DataCenter","PASSIVE",
AM783="Exclu","Exclu",
AM783="SAT","ACTIVE",
AM783="SPARE-ISSUE","SPARE-ISSUE",
AM783="Fiber CAmtel","ACTIVE",
AM783="Fiber AOF","ACTIVE",
AM783="Projet OCM (HUAWEI)","PLANNED WORKS",
AM783="Projet OCM (NOKIA)","PLANNED WORKS",
AM783="ACCESS-ISSUE","ACCESS-ISSUE",
AM783="Projet OCM (ZTE, NOKIA, autres projets)","PLANNED WORKS",
AM783="No root CAuse","No root cause",
AM783="ODU HS","ACTIVE",
AM783="IP &amp; VLAN","ACTIVE",
AM783="Warehouse HUAWEI","SPARE-ISSUE",
AM783="SPARE-HS","SPARE-ISSUE",
AM783="Power Telco","ACTIVE", AM783="no impacts","no impacts"
),"")</f>
        <v>no impacts</v>
      </c>
      <c r="AO783" s="93" t="s">
        <v>5537</v>
      </c>
      <c r="AP783" s="101" t="str">
        <f t="shared" si="28"/>
        <v>CTR_109</v>
      </c>
      <c r="AR783" s="17" t="s">
        <v>5537</v>
      </c>
      <c r="AS783" s="7" t="s">
        <v>5537</v>
      </c>
      <c r="AT783" s="6"/>
      <c r="AU783" s="7"/>
      <c r="AV783" s="3" t="s">
        <v>5537</v>
      </c>
      <c r="AW783" s="18" t="s">
        <v>5537</v>
      </c>
      <c r="AX783" s="18" t="s">
        <v>5537</v>
      </c>
      <c r="AY783" s="18" t="s">
        <v>5537</v>
      </c>
      <c r="AZ783" s="18" t="s">
        <v>5537</v>
      </c>
      <c r="BA783" s="18" t="s">
        <v>5537</v>
      </c>
      <c r="BB783" s="18" t="s">
        <v>5537</v>
      </c>
      <c r="BC783" s="18" t="s">
        <v>5537</v>
      </c>
      <c r="BD783" s="18" t="s">
        <v>5537</v>
      </c>
      <c r="BE783" s="18" t="s">
        <v>5537</v>
      </c>
      <c r="BF783" s="18" t="s">
        <v>5537</v>
      </c>
      <c r="BG783" s="18" t="s">
        <v>5537</v>
      </c>
      <c r="BH783" s="18" t="s">
        <v>5537</v>
      </c>
      <c r="BI783" s="9" t="s">
        <v>5537</v>
      </c>
      <c r="BJ783" s="14"/>
      <c r="BK783" s="14" t="s">
        <v>5537</v>
      </c>
      <c r="BL783" s="14" t="str">
        <f>_xlfn.XLOOKUP(B783,'[4]cell downs 18042026 17h'!$B:$B,'[4]cell downs 18042026 17h'!$B:$B,"")</f>
        <v/>
      </c>
      <c r="BM783" s="14" t="str">
        <f>_xlfn.XLOOKUP(B783,'[5]Cells Huawei 19042026 15h'!$B:$B,'[5]Cells Huawei 19042026 15h'!$B:$B,"")</f>
        <v/>
      </c>
      <c r="BN783" s="9" t="str">
        <f>_xlfn.XLOOKUP(B783,'[6]cells down 19042026 9H40'!$B:$B,'[6]cells down 19042026 9H40'!$B:$B,"")</f>
        <v/>
      </c>
      <c r="BO783" s="9" t="s">
        <v>1631</v>
      </c>
      <c r="BP783" s="9" t="s">
        <v>12</v>
      </c>
      <c r="BQ783" s="115"/>
    </row>
    <row r="784" spans="1:69" s="9" customFormat="1" x14ac:dyDescent="0.3">
      <c r="A784" s="1" t="s">
        <v>3376</v>
      </c>
      <c r="B784" s="8" t="s">
        <v>3377</v>
      </c>
      <c r="C784" s="3" t="str">
        <f>_xlfn.XLOOKUP(B784,'[1]daily break down'!$D:$D,'[1]daily break down'!$E:$E,"")</f>
        <v>EXTREME-NORD</v>
      </c>
      <c r="D784" s="1" t="s">
        <v>11</v>
      </c>
      <c r="E784" s="1" t="s">
        <v>12</v>
      </c>
      <c r="F784" s="3" t="s">
        <v>55</v>
      </c>
      <c r="G784" s="1" t="s">
        <v>3378</v>
      </c>
      <c r="H784" s="33" t="str">
        <f>_xlfn.XLOOKUP(B784,[2]CALCULATION!$B:$B,[2]CALCULATION!$H:$H,"")</f>
        <v>NOKIA</v>
      </c>
      <c r="I784" s="28">
        <v>0</v>
      </c>
      <c r="J784" s="28">
        <v>0</v>
      </c>
      <c r="K784" s="28">
        <v>0</v>
      </c>
      <c r="L784" s="28">
        <v>1.7140465031664064E-2</v>
      </c>
      <c r="M784" s="28">
        <v>0</v>
      </c>
      <c r="N784" s="28">
        <v>0</v>
      </c>
      <c r="O784" s="28">
        <v>0</v>
      </c>
      <c r="P784" s="28">
        <v>0</v>
      </c>
      <c r="Q784" s="28">
        <v>0</v>
      </c>
      <c r="R784" s="28">
        <v>5.7075553599091585E-3</v>
      </c>
      <c r="S784" s="94">
        <v>0</v>
      </c>
      <c r="T784" s="94">
        <f>_xlfn.XLOOKUP(B784,'[3]Nur des jours'!$B:$B,'[3]Nur des jours'!$U:$U,"")</f>
        <v>0</v>
      </c>
      <c r="U784" s="94">
        <v>0.8317615017804213</v>
      </c>
      <c r="V784" s="94">
        <v>0.44588539602536847</v>
      </c>
      <c r="W784" s="94">
        <v>0</v>
      </c>
      <c r="X784" s="94">
        <v>0</v>
      </c>
      <c r="Y784" s="94">
        <v>0</v>
      </c>
      <c r="Z784" s="94">
        <v>0</v>
      </c>
      <c r="AA784" s="94">
        <v>0</v>
      </c>
      <c r="AB784" s="94">
        <v>0</v>
      </c>
      <c r="AC784" s="94">
        <f>_xlfn.XLOOKUP(B784,'[3]Nur des jours'!$B:$B,'[3]Nur des jours'!$N:$N,"")</f>
        <v>0</v>
      </c>
      <c r="AD784" s="94">
        <v>0</v>
      </c>
      <c r="AE784" s="94">
        <v>0</v>
      </c>
      <c r="AF784" s="94">
        <v>0</v>
      </c>
      <c r="AG784" s="94">
        <v>0</v>
      </c>
      <c r="AH784" s="94">
        <v>0</v>
      </c>
      <c r="AI784" s="49" t="s">
        <v>6659</v>
      </c>
      <c r="AJ784" s="49"/>
      <c r="AK784" s="48" t="str" cm="1">
        <f t="array" ref="AK784">IFERROR(_xlfn.IFS(
AM784="MPR ISSUE","PDH",
AM784="BSS Hardware Issue","BSS",
AM784="Sites strategiques, MLL, Pylone, etc.","ENVTECH",
AM784="AKTIVCO DEFAUT GE &amp; POWER Cabinet","AKTIVCO",
AM784="AKTIVCO Coupure ENEO &amp; Baisse de tension","AKTIVCO GRID ONLY",
AM784="Coupure ENEO &amp; Baisse de tension","IHS GRID ONLY",
AM784="Defaut GE &amp; POWER Cabinet","IHS",
AM784="Sharing","Partners",
AM784="Sites strategiques &amp; DataCenter","SST &amp; DC",
AM784="Exclu","Exclu",
AM784="SAT","SAT",
AM784="SPARE-ISSUE","SPARE-ISSUE",
AM784="Fiber CAmtel","TRANS_FO_CAMTEL",
AM784="Fiber AOF","Fiber AOF",
AM784="Projet OCM (HUAWEI)","TRAVAUX-HUAWEI",
AM784="Projet OCM (NOKIA)","TRAVAUX-NOKIA",
AM784="ACCESS-ISSUE","ACCESS-ISSUE",
AM784="Projet OCM (ZTE, NOKIA, autres projets)","TRAVAUX OCM",
AM784="No root CAuse","No root cause",
AM784="ODU HS","PDH",
AM784="IP &amp; VLAN","PDH",
AM784="Warehouse HUAWEI","SPARE-ISSUE",
AM784="SPARE-HS","SPARE-ISSUE",
AM784="Power Telco","BSS",AM784="no impacts","no impacts"
),"")</f>
        <v>no impacts</v>
      </c>
      <c r="AL784" s="48" t="str" cm="1">
        <f t="array" ref="AL784">IFERROR(_xlfn.IFS(
AM784="MPR ISSUE","TX ISSUE",
AM784="BSS Hardware Issue","RAN ISSUE",
AM784="Sites strategiques, MLL, Pylone, etc.","ENVTECH",
AM784="AKTIVCO DEFAUT GE &amp; POWER Cabinet","POWER ISSUE",
AM784="AKTIVCO Coupure ENEO &amp; Baisse de tension","POWER ISSUE",
AM784="Coupure ENEO &amp; Baisse de tension","POWER ISSUE",
AM784="Defaut GE &amp; POWER Cabinet","POWER ISSUE",
AM784="Sharing","POWER ISSUE",
AM784="Sites strategiques &amp; DataCenter","POWER ISSUE",
AM784="Exclu","Exclu",
AM784="SAT","TX ISSUE",
AM784="SPARE-ISSUE","SPARE-ISSUE",
AM784="Fiber CAmtel","TX ISSUE",
AM784="Fiber AOF","TX ISSUE",
AM784="Projet OCM (HUAWEI)","TRAVAUX-HUAWEI",
AM784="Projet OCM (NOKIA)","TRAVAUX -NOKIA",
AM784="ACCESS-ISSUE","ACCESS-ISSUE",
AM784="Projet OCM (ZTE, NOKIA, autres projets)","TRAVAUX OCM",
AM784="No root CAuse","No root cause",
AM784="ODU HS","TX ISSUE",
AM784="IP &amp; VLAN","TX ISSUE",
AM784="Warehouse HUAWEI","SPARE-ISSUE",
AM784="SPARE-HS","SPARE-ISSUE",
AM784="Power Telco","RAN ISSUE",AM784="no impacts","no impacts"
),"")</f>
        <v>no impacts</v>
      </c>
      <c r="AM784" s="67" t="s">
        <v>5605</v>
      </c>
      <c r="AN784" s="48" t="str" cm="1">
        <f t="array" ref="AN784">IFERROR(_xlfn.IFS(
AM784="MPR ISSUE","ACTIVE",
AM784="BSS Hardware Issue","ACTIVE",
AM784="Sites strategiques, MLL, Pylone, etc.","PASSIVE",
AM784="AKTIVCO DEFAUT GE &amp; POWER Cabinet","PASSIVE",
AM784="AKTIVCO Coupure ENEO &amp; Baisse de tension","PASSIVE",
AM784="Coupure ENEO &amp; Baisse de tension","PASSIVE",
AM784="Defaut GE &amp; POWER Cabinet","PASSIVE",
AM784="Sharing","PASSIVE",
AM784="Sites strategiques &amp; DataCenter","PASSIVE",
AM784="Exclu","Exclu",
AM784="SAT","ACTIVE",
AM784="SPARE-ISSUE","SPARE-ISSUE",
AM784="Fiber CAmtel","ACTIVE",
AM784="Fiber AOF","ACTIVE",
AM784="Projet OCM (HUAWEI)","PLANNED WORKS",
AM784="Projet OCM (NOKIA)","PLANNED WORKS",
AM784="ACCESS-ISSUE","ACCESS-ISSUE",
AM784="Projet OCM (ZTE, NOKIA, autres projets)","PLANNED WORKS",
AM784="No root CAuse","No root cause",
AM784="ODU HS","ACTIVE",
AM784="IP &amp; VLAN","ACTIVE",
AM784="Warehouse HUAWEI","SPARE-ISSUE",
AM784="SPARE-HS","SPARE-ISSUE",
AM784="Power Telco","ACTIVE", AM784="no impacts","no impacts"
),"")</f>
        <v>no impacts</v>
      </c>
      <c r="AO784" s="93" t="s">
        <v>5537</v>
      </c>
      <c r="AP784" s="101" t="str">
        <f t="shared" si="28"/>
        <v>EXN_029</v>
      </c>
      <c r="AR784" s="17" t="s">
        <v>5537</v>
      </c>
      <c r="AS784" s="7" t="s">
        <v>5537</v>
      </c>
      <c r="AT784" s="6"/>
      <c r="AU784" s="7"/>
      <c r="AV784" s="3" t="s">
        <v>5537</v>
      </c>
      <c r="AW784" s="18" t="s">
        <v>5537</v>
      </c>
      <c r="AX784" s="18" t="s">
        <v>5537</v>
      </c>
      <c r="AY784" s="18" t="s">
        <v>5537</v>
      </c>
      <c r="AZ784" s="18" t="s">
        <v>5537</v>
      </c>
      <c r="BA784" s="18" t="s">
        <v>5537</v>
      </c>
      <c r="BB784" s="18" t="s">
        <v>5537</v>
      </c>
      <c r="BC784" s="18" t="s">
        <v>5537</v>
      </c>
      <c r="BD784" s="18" t="s">
        <v>5537</v>
      </c>
      <c r="BE784" s="18" t="s">
        <v>5537</v>
      </c>
      <c r="BF784" s="18" t="s">
        <v>5537</v>
      </c>
      <c r="BG784" s="18" t="s">
        <v>5537</v>
      </c>
      <c r="BH784" s="18" t="s">
        <v>5537</v>
      </c>
      <c r="BI784" s="9" t="s">
        <v>5537</v>
      </c>
      <c r="BJ784" s="14"/>
      <c r="BK784" s="14" t="s">
        <v>5537</v>
      </c>
      <c r="BL784" s="14" t="str">
        <f>_xlfn.XLOOKUP(B784,'[4]cell downs 18042026 17h'!$B:$B,'[4]cell downs 18042026 17h'!$B:$B,"")</f>
        <v/>
      </c>
      <c r="BM784" s="14" t="str">
        <f>_xlfn.XLOOKUP(B784,'[5]Cells Huawei 19042026 15h'!$B:$B,'[5]Cells Huawei 19042026 15h'!$B:$B,"")</f>
        <v/>
      </c>
      <c r="BN784" s="9" t="str">
        <f>_xlfn.XLOOKUP(B784,'[6]cells down 19042026 9H40'!$B:$B,'[6]cells down 19042026 9H40'!$B:$B,"")</f>
        <v/>
      </c>
      <c r="BO784" s="9" t="s">
        <v>3377</v>
      </c>
      <c r="BP784" s="9" t="s">
        <v>12</v>
      </c>
      <c r="BQ784" s="115"/>
    </row>
    <row r="785" spans="1:69" s="9" customFormat="1" x14ac:dyDescent="0.3">
      <c r="A785" s="1" t="s">
        <v>2484</v>
      </c>
      <c r="B785" s="8" t="s">
        <v>2485</v>
      </c>
      <c r="C785" s="3" t="str">
        <f>_xlfn.XLOOKUP(B785,'[1]daily break down'!$D:$D,'[1]daily break down'!$E:$E,"")</f>
        <v>NORD-OUEST</v>
      </c>
      <c r="D785" s="1" t="s">
        <v>11</v>
      </c>
      <c r="E785" s="1" t="s">
        <v>12</v>
      </c>
      <c r="F785" s="3" t="s">
        <v>51</v>
      </c>
      <c r="G785" s="1" t="s">
        <v>52</v>
      </c>
      <c r="H785" s="32" t="str">
        <f>_xlfn.XLOOKUP(B785,[2]CALCULATION!$B:$B,[2]CALCULATION!$H:$H,"")</f>
        <v>Huawei</v>
      </c>
      <c r="I785" s="28">
        <v>1.1942011739761949</v>
      </c>
      <c r="J785" s="28">
        <v>3.3582382366957448</v>
      </c>
      <c r="K785" s="28">
        <v>2.8243630023428161</v>
      </c>
      <c r="L785" s="28">
        <v>5.1436900919719317</v>
      </c>
      <c r="M785" s="28">
        <v>12.183141998613147</v>
      </c>
      <c r="N785" s="28">
        <v>0</v>
      </c>
      <c r="O785" s="28">
        <v>0</v>
      </c>
      <c r="P785" s="28">
        <v>0</v>
      </c>
      <c r="Q785" s="28">
        <v>3.4976015386678774</v>
      </c>
      <c r="R785" s="28">
        <v>0</v>
      </c>
      <c r="S785" s="94">
        <v>3.8971251280558628</v>
      </c>
      <c r="T785" s="94">
        <f>_xlfn.XLOOKUP(B785,'[3]Nur des jours'!$B:$B,'[3]Nur des jours'!$U:$U,"")</f>
        <v>0</v>
      </c>
      <c r="U785" s="94">
        <v>6.313617724358153E-3</v>
      </c>
      <c r="V785" s="94">
        <v>0</v>
      </c>
      <c r="W785" s="94">
        <v>0</v>
      </c>
      <c r="X785" s="94">
        <v>0</v>
      </c>
      <c r="Y785" s="94">
        <v>0</v>
      </c>
      <c r="Z785" s="94">
        <v>6.7391448579329003</v>
      </c>
      <c r="AA785" s="94">
        <v>0</v>
      </c>
      <c r="AB785" s="94">
        <v>0</v>
      </c>
      <c r="AC785" s="94">
        <f>_xlfn.XLOOKUP(B785,'[3]Nur des jours'!$B:$B,'[3]Nur des jours'!$N:$N,"")</f>
        <v>0</v>
      </c>
      <c r="AD785" s="94">
        <v>0</v>
      </c>
      <c r="AE785" s="94">
        <v>0</v>
      </c>
      <c r="AF785" s="94">
        <v>0</v>
      </c>
      <c r="AG785" s="94">
        <v>0</v>
      </c>
      <c r="AH785" s="94">
        <v>0</v>
      </c>
      <c r="AI785" s="49" t="s">
        <v>6659</v>
      </c>
      <c r="AJ785" s="49"/>
      <c r="AK785" s="48" t="str" cm="1">
        <f t="array" ref="AK785">IFERROR(_xlfn.IFS(
AM785="MPR ISSUE","PDH",
AM785="BSS Hardware Issue","BSS",
AM785="Sites strategiques, MLL, Pylone, etc.","ENVTECH",
AM785="AKTIVCO DEFAUT GE &amp; POWER Cabinet","AKTIVCO",
AM785="AKTIVCO Coupure ENEO &amp; Baisse de tension","AKTIVCO GRID ONLY",
AM785="Coupure ENEO &amp; Baisse de tension","IHS GRID ONLY",
AM785="Defaut GE &amp; POWER Cabinet","IHS",
AM785="Sharing","Partners",
AM785="Sites strategiques &amp; DataCenter","SST &amp; DC",
AM785="Exclu","Exclu",
AM785="SAT","SAT",
AM785="SPARE-ISSUE","SPARE-ISSUE",
AM785="Fiber CAmtel","TRANS_FO_CAMTEL",
AM785="Fiber AOF","Fiber AOF",
AM785="Projet OCM (HUAWEI)","TRAVAUX-HUAWEI",
AM785="Projet OCM (NOKIA)","TRAVAUX-NOKIA",
AM785="ACCESS-ISSUE","ACCESS-ISSUE",
AM785="Projet OCM (ZTE, NOKIA, autres projets)","TRAVAUX OCM",
AM785="No root CAuse","No root cause",
AM785="ODU HS","PDH",
AM785="IP &amp; VLAN","PDH",
AM785="Warehouse HUAWEI","SPARE-ISSUE",
AM785="SPARE-HS","SPARE-ISSUE",
AM785="Power Telco","BSS",AM785="no impacts","no impacts"
),"")</f>
        <v>no impacts</v>
      </c>
      <c r="AL785" s="48" t="str" cm="1">
        <f t="array" ref="AL785">IFERROR(_xlfn.IFS(
AM785="MPR ISSUE","TX ISSUE",
AM785="BSS Hardware Issue","RAN ISSUE",
AM785="Sites strategiques, MLL, Pylone, etc.","ENVTECH",
AM785="AKTIVCO DEFAUT GE &amp; POWER Cabinet","POWER ISSUE",
AM785="AKTIVCO Coupure ENEO &amp; Baisse de tension","POWER ISSUE",
AM785="Coupure ENEO &amp; Baisse de tension","POWER ISSUE",
AM785="Defaut GE &amp; POWER Cabinet","POWER ISSUE",
AM785="Sharing","POWER ISSUE",
AM785="Sites strategiques &amp; DataCenter","POWER ISSUE",
AM785="Exclu","Exclu",
AM785="SAT","TX ISSUE",
AM785="SPARE-ISSUE","SPARE-ISSUE",
AM785="Fiber CAmtel","TX ISSUE",
AM785="Fiber AOF","TX ISSUE",
AM785="Projet OCM (HUAWEI)","TRAVAUX-HUAWEI",
AM785="Projet OCM (NOKIA)","TRAVAUX -NOKIA",
AM785="ACCESS-ISSUE","ACCESS-ISSUE",
AM785="Projet OCM (ZTE, NOKIA, autres projets)","TRAVAUX OCM",
AM785="No root CAuse","No root cause",
AM785="ODU HS","TX ISSUE",
AM785="IP &amp; VLAN","TX ISSUE",
AM785="Warehouse HUAWEI","SPARE-ISSUE",
AM785="SPARE-HS","SPARE-ISSUE",
AM785="Power Telco","RAN ISSUE",AM785="no impacts","no impacts"
),"")</f>
        <v>no impacts</v>
      </c>
      <c r="AM785" s="67" t="s">
        <v>5605</v>
      </c>
      <c r="AN785" s="48" t="str" cm="1">
        <f t="array" ref="AN785">IFERROR(_xlfn.IFS(
AM785="MPR ISSUE","ACTIVE",
AM785="BSS Hardware Issue","ACTIVE",
AM785="Sites strategiques, MLL, Pylone, etc.","PASSIVE",
AM785="AKTIVCO DEFAUT GE &amp; POWER Cabinet","PASSIVE",
AM785="AKTIVCO Coupure ENEO &amp; Baisse de tension","PASSIVE",
AM785="Coupure ENEO &amp; Baisse de tension","PASSIVE",
AM785="Defaut GE &amp; POWER Cabinet","PASSIVE",
AM785="Sharing","PASSIVE",
AM785="Sites strategiques &amp; DataCenter","PASSIVE",
AM785="Exclu","Exclu",
AM785="SAT","ACTIVE",
AM785="SPARE-ISSUE","SPARE-ISSUE",
AM785="Fiber CAmtel","ACTIVE",
AM785="Fiber AOF","ACTIVE",
AM785="Projet OCM (HUAWEI)","PLANNED WORKS",
AM785="Projet OCM (NOKIA)","PLANNED WORKS",
AM785="ACCESS-ISSUE","ACCESS-ISSUE",
AM785="Projet OCM (ZTE, NOKIA, autres projets)","PLANNED WORKS",
AM785="No root CAuse","No root cause",
AM785="ODU HS","ACTIVE",
AM785="IP &amp; VLAN","ACTIVE",
AM785="Warehouse HUAWEI","SPARE-ISSUE",
AM785="SPARE-HS","SPARE-ISSUE",
AM785="Power Telco","ACTIVE", AM785="no impacts","no impacts"
),"")</f>
        <v>no impacts</v>
      </c>
      <c r="AO785" s="93" t="s">
        <v>5537</v>
      </c>
      <c r="AP785" s="101" t="str">
        <f t="shared" si="28"/>
        <v>NRO_068</v>
      </c>
      <c r="AR785" s="17" t="s">
        <v>5537</v>
      </c>
      <c r="AS785" s="7" t="s">
        <v>5537</v>
      </c>
      <c r="AT785" s="6"/>
      <c r="AU785" s="7"/>
      <c r="AV785" s="3" t="s">
        <v>5537</v>
      </c>
      <c r="AW785" s="18" t="s">
        <v>5537</v>
      </c>
      <c r="AX785" s="18" t="s">
        <v>5537</v>
      </c>
      <c r="AY785" s="18" t="s">
        <v>5537</v>
      </c>
      <c r="AZ785" s="18" t="s">
        <v>5537</v>
      </c>
      <c r="BA785" s="18" t="s">
        <v>5537</v>
      </c>
      <c r="BB785" s="18" t="s">
        <v>5537</v>
      </c>
      <c r="BC785" s="18" t="s">
        <v>5537</v>
      </c>
      <c r="BD785" s="18" t="s">
        <v>5537</v>
      </c>
      <c r="BE785" s="18" t="s">
        <v>5537</v>
      </c>
      <c r="BF785" s="18" t="s">
        <v>5537</v>
      </c>
      <c r="BG785" s="18" t="s">
        <v>5537</v>
      </c>
      <c r="BH785" s="18" t="s">
        <v>5537</v>
      </c>
      <c r="BI785" s="9" t="s">
        <v>5537</v>
      </c>
      <c r="BJ785" s="14"/>
      <c r="BK785" s="14" t="s">
        <v>5537</v>
      </c>
      <c r="BL785" s="14" t="str">
        <f>_xlfn.XLOOKUP(B785,'[4]cell downs 18042026 17h'!$B:$B,'[4]cell downs 18042026 17h'!$B:$B,"")</f>
        <v/>
      </c>
      <c r="BM785" s="14" t="str">
        <f>_xlfn.XLOOKUP(B785,'[5]Cells Huawei 19042026 15h'!$B:$B,'[5]Cells Huawei 19042026 15h'!$B:$B,"")</f>
        <v/>
      </c>
      <c r="BN785" s="9" t="str">
        <f>_xlfn.XLOOKUP(B785,'[6]cells down 19042026 9H40'!$B:$B,'[6]cells down 19042026 9H40'!$B:$B,"")</f>
        <v/>
      </c>
      <c r="BO785" s="9" t="s">
        <v>2485</v>
      </c>
      <c r="BP785" s="9" t="s">
        <v>12</v>
      </c>
      <c r="BQ785" s="115"/>
    </row>
    <row r="786" spans="1:69" s="9" customFormat="1" x14ac:dyDescent="0.3">
      <c r="A786" s="1" t="s">
        <v>490</v>
      </c>
      <c r="B786" s="8" t="s">
        <v>491</v>
      </c>
      <c r="C786" s="3" t="str">
        <f>_xlfn.XLOOKUP(B786,'[1]daily break down'!$D:$D,'[1]daily break down'!$E:$E,"")</f>
        <v>CENTRE</v>
      </c>
      <c r="D786" s="1" t="s">
        <v>11</v>
      </c>
      <c r="E786" s="1" t="s">
        <v>12</v>
      </c>
      <c r="F786" s="3" t="s">
        <v>37</v>
      </c>
      <c r="G786" s="1" t="s">
        <v>490</v>
      </c>
      <c r="H786" s="33" t="str">
        <f>_xlfn.XLOOKUP(B786,[2]CALCULATION!$B:$B,[2]CALCULATION!$H:$H,"")</f>
        <v>NOKIA</v>
      </c>
      <c r="I786" s="28">
        <v>0</v>
      </c>
      <c r="J786" s="28">
        <v>0</v>
      </c>
      <c r="K786" s="28">
        <v>3.1782563028780554E-2</v>
      </c>
      <c r="L786" s="28">
        <v>0</v>
      </c>
      <c r="M786" s="28">
        <v>0</v>
      </c>
      <c r="N786" s="28">
        <v>0</v>
      </c>
      <c r="O786" s="28">
        <v>0</v>
      </c>
      <c r="P786" s="28">
        <v>0</v>
      </c>
      <c r="Q786" s="28">
        <v>1.4652044552874499</v>
      </c>
      <c r="R786" s="28">
        <v>3.6198121058727168</v>
      </c>
      <c r="S786" s="94">
        <v>0</v>
      </c>
      <c r="T786" s="94">
        <f>_xlfn.XLOOKUP(B786,'[3]Nur des jours'!$B:$B,'[3]Nur des jours'!$U:$U,"")</f>
        <v>1.6051570485658829E-3</v>
      </c>
      <c r="U786" s="94">
        <v>0</v>
      </c>
      <c r="V786" s="94">
        <v>0</v>
      </c>
      <c r="W786" s="94">
        <v>1.6051570485658825E-3</v>
      </c>
      <c r="X786" s="94">
        <v>0</v>
      </c>
      <c r="Y786" s="94">
        <v>0</v>
      </c>
      <c r="Z786" s="94">
        <v>0</v>
      </c>
      <c r="AA786" s="94">
        <v>0</v>
      </c>
      <c r="AB786" s="94">
        <v>0</v>
      </c>
      <c r="AC786" s="94">
        <f>_xlfn.XLOOKUP(B786,'[3]Nur des jours'!$B:$B,'[3]Nur des jours'!$N:$N,"")</f>
        <v>0</v>
      </c>
      <c r="AD786" s="94">
        <v>0</v>
      </c>
      <c r="AE786" s="94">
        <v>0</v>
      </c>
      <c r="AF786" s="94">
        <v>0</v>
      </c>
      <c r="AG786" s="94">
        <v>0</v>
      </c>
      <c r="AH786" s="94">
        <v>0</v>
      </c>
      <c r="AI786" s="49" t="s">
        <v>5559</v>
      </c>
      <c r="AJ786" s="49"/>
      <c r="AK786" s="48" t="str" cm="1">
        <f t="array" ref="AK786">IFERROR(_xlfn.IFS(
AM786="MPR ISSUE","PDH",
AM786="BSS Hardware Issue","BSS",
AM786="Sites strategiques, MLL, Pylone, etc.","ENVTECH",
AM786="AKTIVCO DEFAUT GE &amp; POWER Cabinet","AKTIVCO",
AM786="AKTIVCO Coupure ENEO &amp; Baisse de tension","AKTIVCO GRID ONLY",
AM786="Coupure ENEO &amp; Baisse de tension","IHS GRID ONLY",
AM786="Defaut GE &amp; POWER Cabinet","IHS",
AM786="Sharing","Partners",
AM786="Sites strategiques &amp; DataCenter","SST &amp; DC",
AM786="Exclu","Exclu",
AM786="SAT","SAT",
AM786="SPARE-ISSUE","SPARE-ISSUE",
AM786="Fiber CAmtel","TRANS_FO_CAMTEL",
AM786="Fiber AOF","Fiber AOF",
AM786="Projet OCM (HUAWEI)","TRAVAUX-HUAWEI",
AM786="Projet OCM (NOKIA)","TRAVAUX-NOKIA",
AM786="ACCESS-ISSUE","ACCESS-ISSUE",
AM786="Projet OCM (ZTE, NOKIA, autres projets)","TRAVAUX OCM",
AM786="No root CAuse","No root cause",
AM786="ODU HS","PDH",
AM786="IP &amp; VLAN","PDH",
AM786="Warehouse HUAWEI","SPARE-ISSUE",
AM786="SPARE-HS","SPARE-ISSUE",
AM786="Power Telco","BSS",AM786="no impacts","no impacts"
),"")</f>
        <v>no impacts</v>
      </c>
      <c r="AL786" s="48" t="str" cm="1">
        <f t="array" ref="AL786">IFERROR(_xlfn.IFS(
AM786="MPR ISSUE","TX ISSUE",
AM786="BSS Hardware Issue","RAN ISSUE",
AM786="Sites strategiques, MLL, Pylone, etc.","ENVTECH",
AM786="AKTIVCO DEFAUT GE &amp; POWER Cabinet","POWER ISSUE",
AM786="AKTIVCO Coupure ENEO &amp; Baisse de tension","POWER ISSUE",
AM786="Coupure ENEO &amp; Baisse de tension","POWER ISSUE",
AM786="Defaut GE &amp; POWER Cabinet","POWER ISSUE",
AM786="Sharing","POWER ISSUE",
AM786="Sites strategiques &amp; DataCenter","POWER ISSUE",
AM786="Exclu","Exclu",
AM786="SAT","TX ISSUE",
AM786="SPARE-ISSUE","SPARE-ISSUE",
AM786="Fiber CAmtel","TX ISSUE",
AM786="Fiber AOF","TX ISSUE",
AM786="Projet OCM (HUAWEI)","TRAVAUX-HUAWEI",
AM786="Projet OCM (NOKIA)","TRAVAUX -NOKIA",
AM786="ACCESS-ISSUE","ACCESS-ISSUE",
AM786="Projet OCM (ZTE, NOKIA, autres projets)","TRAVAUX OCM",
AM786="No root CAuse","No root cause",
AM786="ODU HS","TX ISSUE",
AM786="IP &amp; VLAN","TX ISSUE",
AM786="Warehouse HUAWEI","SPARE-ISSUE",
AM786="SPARE-HS","SPARE-ISSUE",
AM786="Power Telco","RAN ISSUE",AM786="no impacts","no impacts"
),"")</f>
        <v>no impacts</v>
      </c>
      <c r="AM786" s="67" t="s">
        <v>5605</v>
      </c>
      <c r="AN786" s="48" t="str" cm="1">
        <f t="array" ref="AN786">IFERROR(_xlfn.IFS(
AM786="MPR ISSUE","ACTIVE",
AM786="BSS Hardware Issue","ACTIVE",
AM786="Sites strategiques, MLL, Pylone, etc.","PASSIVE",
AM786="AKTIVCO DEFAUT GE &amp; POWER Cabinet","PASSIVE",
AM786="AKTIVCO Coupure ENEO &amp; Baisse de tension","PASSIVE",
AM786="Coupure ENEO &amp; Baisse de tension","PASSIVE",
AM786="Defaut GE &amp; POWER Cabinet","PASSIVE",
AM786="Sharing","PASSIVE",
AM786="Sites strategiques &amp; DataCenter","PASSIVE",
AM786="Exclu","Exclu",
AM786="SAT","ACTIVE",
AM786="SPARE-ISSUE","SPARE-ISSUE",
AM786="Fiber CAmtel","ACTIVE",
AM786="Fiber AOF","ACTIVE",
AM786="Projet OCM (HUAWEI)","PLANNED WORKS",
AM786="Projet OCM (NOKIA)","PLANNED WORKS",
AM786="ACCESS-ISSUE","ACCESS-ISSUE",
AM786="Projet OCM (ZTE, NOKIA, autres projets)","PLANNED WORKS",
AM786="No root CAuse","No root cause",
AM786="ODU HS","ACTIVE",
AM786="IP &amp; VLAN","ACTIVE",
AM786="Warehouse HUAWEI","SPARE-ISSUE",
AM786="SPARE-HS","SPARE-ISSUE",
AM786="Power Telco","ACTIVE", AM786="no impacts","no impacts"
),"")</f>
        <v>no impacts</v>
      </c>
      <c r="AO786" s="93" t="s">
        <v>5537</v>
      </c>
      <c r="AP786" s="101" t="str">
        <f t="shared" si="28"/>
        <v>CTR_385</v>
      </c>
      <c r="AR786" s="17" t="s">
        <v>5537</v>
      </c>
      <c r="AS786" s="7" t="s">
        <v>5537</v>
      </c>
      <c r="AT786" s="6"/>
      <c r="AU786" s="7"/>
      <c r="AV786" s="3" t="s">
        <v>5537</v>
      </c>
      <c r="AW786" s="18" t="s">
        <v>5537</v>
      </c>
      <c r="AX786" s="18" t="s">
        <v>5537</v>
      </c>
      <c r="AY786" s="18" t="s">
        <v>5537</v>
      </c>
      <c r="AZ786" s="18" t="s">
        <v>5537</v>
      </c>
      <c r="BA786" s="18" t="s">
        <v>5537</v>
      </c>
      <c r="BB786" s="18" t="s">
        <v>5537</v>
      </c>
      <c r="BC786" s="18" t="s">
        <v>5537</v>
      </c>
      <c r="BD786" s="18" t="s">
        <v>5537</v>
      </c>
      <c r="BE786" s="18" t="s">
        <v>5537</v>
      </c>
      <c r="BF786" s="18" t="s">
        <v>5537</v>
      </c>
      <c r="BG786" s="18" t="s">
        <v>5537</v>
      </c>
      <c r="BH786" s="18" t="s">
        <v>5537</v>
      </c>
      <c r="BI786" s="9" t="s">
        <v>5537</v>
      </c>
      <c r="BJ786" s="14"/>
      <c r="BK786" s="14" t="s">
        <v>5537</v>
      </c>
      <c r="BL786" s="14" t="str">
        <f>_xlfn.XLOOKUP(B786,'[4]cell downs 18042026 17h'!$B:$B,'[4]cell downs 18042026 17h'!$B:$B,"")</f>
        <v/>
      </c>
      <c r="BM786" s="14" t="str">
        <f>_xlfn.XLOOKUP(B786,'[5]Cells Huawei 19042026 15h'!$B:$B,'[5]Cells Huawei 19042026 15h'!$B:$B,"")</f>
        <v/>
      </c>
      <c r="BN786" s="9" t="str">
        <f>_xlfn.XLOOKUP(B786,'[6]cells down 19042026 9H40'!$B:$B,'[6]cells down 19042026 9H40'!$B:$B,"")</f>
        <v/>
      </c>
      <c r="BO786" s="9" t="s">
        <v>5537</v>
      </c>
      <c r="BP786" s="9" t="s">
        <v>5537</v>
      </c>
      <c r="BQ786" s="115"/>
    </row>
    <row r="787" spans="1:69" s="9" customFormat="1" x14ac:dyDescent="0.3">
      <c r="A787" s="1" t="s">
        <v>3372</v>
      </c>
      <c r="B787" s="8" t="s">
        <v>3373</v>
      </c>
      <c r="C787" s="3" t="str">
        <f>_xlfn.XLOOKUP(B787,'[1]daily break down'!$D:$D,'[1]daily break down'!$E:$E,"")</f>
        <v>Yaounde</v>
      </c>
      <c r="D787" s="1" t="s">
        <v>11</v>
      </c>
      <c r="E787" s="1" t="s">
        <v>12</v>
      </c>
      <c r="F787" s="3" t="s">
        <v>37</v>
      </c>
      <c r="G787" s="1" t="s">
        <v>38</v>
      </c>
      <c r="H787" s="34" t="str">
        <f>_xlfn.XLOOKUP(B787,[2]CALCULATION!$B:$B,[2]CALCULATION!$H:$H,"")</f>
        <v>ZTE</v>
      </c>
      <c r="I787" s="28">
        <v>0.16584839327346426</v>
      </c>
      <c r="J787" s="28">
        <v>0</v>
      </c>
      <c r="K787" s="28">
        <v>0</v>
      </c>
      <c r="L787" s="28">
        <v>0</v>
      </c>
      <c r="M787" s="28">
        <v>0</v>
      </c>
      <c r="N787" s="28">
        <v>0</v>
      </c>
      <c r="O787" s="28">
        <v>0.33171462162524651</v>
      </c>
      <c r="P787" s="28">
        <v>0</v>
      </c>
      <c r="Q787" s="28">
        <v>0</v>
      </c>
      <c r="R787" s="28">
        <v>0</v>
      </c>
      <c r="S787" s="94">
        <v>0</v>
      </c>
      <c r="T787" s="94">
        <f>_xlfn.XLOOKUP(B787,'[3]Nur des jours'!$B:$B,'[3]Nur des jours'!$U:$U,"")</f>
        <v>0</v>
      </c>
      <c r="U787" s="94">
        <v>0</v>
      </c>
      <c r="V787" s="94">
        <v>0</v>
      </c>
      <c r="W787" s="94">
        <v>0</v>
      </c>
      <c r="X787" s="94">
        <v>0</v>
      </c>
      <c r="Y787" s="94">
        <v>0</v>
      </c>
      <c r="Z787" s="94">
        <v>0</v>
      </c>
      <c r="AA787" s="94">
        <v>0</v>
      </c>
      <c r="AB787" s="94">
        <v>0</v>
      </c>
      <c r="AC787" s="94">
        <f>_xlfn.XLOOKUP(B787,'[3]Nur des jours'!$B:$B,'[3]Nur des jours'!$N:$N,"")</f>
        <v>0</v>
      </c>
      <c r="AD787" s="94">
        <v>0</v>
      </c>
      <c r="AE787" s="94">
        <v>0</v>
      </c>
      <c r="AF787" s="94">
        <v>0</v>
      </c>
      <c r="AG787" s="94">
        <v>0</v>
      </c>
      <c r="AH787" s="94">
        <v>0</v>
      </c>
      <c r="AI787" s="49" t="s">
        <v>5559</v>
      </c>
      <c r="AJ787" s="49"/>
      <c r="AK787" s="48" t="str" cm="1">
        <f t="array" ref="AK787">IFERROR(_xlfn.IFS(
AM787="MPR ISSUE","PDH",
AM787="BSS Hardware Issue","BSS",
AM787="Sites strategiques, MLL, Pylone, etc.","ENVTECH",
AM787="AKTIVCO DEFAUT GE &amp; POWER Cabinet","AKTIVCO",
AM787="AKTIVCO Coupure ENEO &amp; Baisse de tension","AKTIVCO GRID ONLY",
AM787="Coupure ENEO &amp; Baisse de tension","IHS GRID ONLY",
AM787="Defaut GE &amp; POWER Cabinet","IHS",
AM787="Sharing","Partners",
AM787="Sites strategiques &amp; DataCenter","SST &amp; DC",
AM787="Exclu","Exclu",
AM787="SAT","SAT",
AM787="SPARE-ISSUE","SPARE-ISSUE",
AM787="Fiber CAmtel","TRANS_FO_CAMTEL",
AM787="Fiber AOF","Fiber AOF",
AM787="Projet OCM (HUAWEI)","TRAVAUX-HUAWEI",
AM787="Projet OCM (NOKIA)","TRAVAUX-NOKIA",
AM787="ACCESS-ISSUE","ACCESS-ISSUE",
AM787="Projet OCM (ZTE, NOKIA, autres projets)","TRAVAUX OCM",
AM787="No root CAuse","No root cause",
AM787="ODU HS","PDH",
AM787="IP &amp; VLAN","PDH",
AM787="Warehouse HUAWEI","SPARE-ISSUE",
AM787="SPARE-HS","SPARE-ISSUE",
AM787="Power Telco","BSS",AM787="no impacts","no impacts"
),"")</f>
        <v>no impacts</v>
      </c>
      <c r="AL787" s="48" t="str" cm="1">
        <f t="array" ref="AL787">IFERROR(_xlfn.IFS(
AM787="MPR ISSUE","TX ISSUE",
AM787="BSS Hardware Issue","RAN ISSUE",
AM787="Sites strategiques, MLL, Pylone, etc.","ENVTECH",
AM787="AKTIVCO DEFAUT GE &amp; POWER Cabinet","POWER ISSUE",
AM787="AKTIVCO Coupure ENEO &amp; Baisse de tension","POWER ISSUE",
AM787="Coupure ENEO &amp; Baisse de tension","POWER ISSUE",
AM787="Defaut GE &amp; POWER Cabinet","POWER ISSUE",
AM787="Sharing","POWER ISSUE",
AM787="Sites strategiques &amp; DataCenter","POWER ISSUE",
AM787="Exclu","Exclu",
AM787="SAT","TX ISSUE",
AM787="SPARE-ISSUE","SPARE-ISSUE",
AM787="Fiber CAmtel","TX ISSUE",
AM787="Fiber AOF","TX ISSUE",
AM787="Projet OCM (HUAWEI)","TRAVAUX-HUAWEI",
AM787="Projet OCM (NOKIA)","TRAVAUX -NOKIA",
AM787="ACCESS-ISSUE","ACCESS-ISSUE",
AM787="Projet OCM (ZTE, NOKIA, autres projets)","TRAVAUX OCM",
AM787="No root CAuse","No root cause",
AM787="ODU HS","TX ISSUE",
AM787="IP &amp; VLAN","TX ISSUE",
AM787="Warehouse HUAWEI","SPARE-ISSUE",
AM787="SPARE-HS","SPARE-ISSUE",
AM787="Power Telco","RAN ISSUE",AM787="no impacts","no impacts"
),"")</f>
        <v>no impacts</v>
      </c>
      <c r="AM787" s="67" t="s">
        <v>5605</v>
      </c>
      <c r="AN787" s="48" t="str" cm="1">
        <f t="array" ref="AN787">IFERROR(_xlfn.IFS(
AM787="MPR ISSUE","ACTIVE",
AM787="BSS Hardware Issue","ACTIVE",
AM787="Sites strategiques, MLL, Pylone, etc.","PASSIVE",
AM787="AKTIVCO DEFAUT GE &amp; POWER Cabinet","PASSIVE",
AM787="AKTIVCO Coupure ENEO &amp; Baisse de tension","PASSIVE",
AM787="Coupure ENEO &amp; Baisse de tension","PASSIVE",
AM787="Defaut GE &amp; POWER Cabinet","PASSIVE",
AM787="Sharing","PASSIVE",
AM787="Sites strategiques &amp; DataCenter","PASSIVE",
AM787="Exclu","Exclu",
AM787="SAT","ACTIVE",
AM787="SPARE-ISSUE","SPARE-ISSUE",
AM787="Fiber CAmtel","ACTIVE",
AM787="Fiber AOF","ACTIVE",
AM787="Projet OCM (HUAWEI)","PLANNED WORKS",
AM787="Projet OCM (NOKIA)","PLANNED WORKS",
AM787="ACCESS-ISSUE","ACCESS-ISSUE",
AM787="Projet OCM (ZTE, NOKIA, autres projets)","PLANNED WORKS",
AM787="No root CAuse","No root cause",
AM787="ODU HS","ACTIVE",
AM787="IP &amp; VLAN","ACTIVE",
AM787="Warehouse HUAWEI","SPARE-ISSUE",
AM787="SPARE-HS","SPARE-ISSUE",
AM787="Power Telco","ACTIVE", AM787="no impacts","no impacts"
),"")</f>
        <v>no impacts</v>
      </c>
      <c r="AO787" s="93" t="s">
        <v>5537</v>
      </c>
      <c r="AP787" s="101" t="str">
        <f t="shared" si="28"/>
        <v>CTR_553</v>
      </c>
      <c r="AR787" s="17" t="s">
        <v>5537</v>
      </c>
      <c r="AS787" s="7" t="s">
        <v>5537</v>
      </c>
      <c r="AT787" s="6"/>
      <c r="AU787" s="7"/>
      <c r="AV787" s="3" t="s">
        <v>5537</v>
      </c>
      <c r="AW787" s="18" t="s">
        <v>5537</v>
      </c>
      <c r="AX787" s="18" t="s">
        <v>5537</v>
      </c>
      <c r="AY787" s="18" t="s">
        <v>5537</v>
      </c>
      <c r="AZ787" s="18" t="s">
        <v>5537</v>
      </c>
      <c r="BA787" s="18" t="s">
        <v>5537</v>
      </c>
      <c r="BB787" s="18" t="s">
        <v>5537</v>
      </c>
      <c r="BC787" s="18" t="s">
        <v>5537</v>
      </c>
      <c r="BD787" s="18" t="s">
        <v>5537</v>
      </c>
      <c r="BE787" s="18" t="s">
        <v>5537</v>
      </c>
      <c r="BF787" s="18" t="s">
        <v>5537</v>
      </c>
      <c r="BG787" s="18" t="s">
        <v>5537</v>
      </c>
      <c r="BH787" s="18" t="s">
        <v>5537</v>
      </c>
      <c r="BI787" s="9" t="s">
        <v>5537</v>
      </c>
      <c r="BJ787" s="14"/>
      <c r="BK787" s="14" t="s">
        <v>5537</v>
      </c>
      <c r="BL787" s="14" t="str">
        <f>_xlfn.XLOOKUP(B787,'[4]cell downs 18042026 17h'!$B:$B,'[4]cell downs 18042026 17h'!$B:$B,"")</f>
        <v/>
      </c>
      <c r="BM787" s="14" t="str">
        <f>_xlfn.XLOOKUP(B787,'[5]Cells Huawei 19042026 15h'!$B:$B,'[5]Cells Huawei 19042026 15h'!$B:$B,"")</f>
        <v/>
      </c>
      <c r="BN787" s="9" t="str">
        <f>_xlfn.XLOOKUP(B787,'[6]cells down 19042026 9H40'!$B:$B,'[6]cells down 19042026 9H40'!$B:$B,"")</f>
        <v/>
      </c>
      <c r="BO787" s="9" t="s">
        <v>3373</v>
      </c>
      <c r="BP787" s="9" t="s">
        <v>12</v>
      </c>
      <c r="BQ787" s="115"/>
    </row>
    <row r="788" spans="1:69" s="9" customFormat="1" x14ac:dyDescent="0.3">
      <c r="A788" s="1" t="s">
        <v>871</v>
      </c>
      <c r="B788" s="1" t="s">
        <v>872</v>
      </c>
      <c r="C788" s="3" t="str">
        <f>_xlfn.XLOOKUP(B788,'[1]daily break down'!$D:$D,'[1]daily break down'!$E:$E,"")</f>
        <v>NORD-OUEST</v>
      </c>
      <c r="D788" s="1" t="s">
        <v>11</v>
      </c>
      <c r="E788" s="1" t="s">
        <v>66</v>
      </c>
      <c r="F788" s="3" t="s">
        <v>51</v>
      </c>
      <c r="G788" s="1" t="s">
        <v>871</v>
      </c>
      <c r="H788" s="33" t="str">
        <f>_xlfn.XLOOKUP(B788,[2]CALCULATION!$B:$B,[2]CALCULATION!$H:$H,"")</f>
        <v>NOKIA</v>
      </c>
      <c r="I788" s="28">
        <v>0.30575978526312858</v>
      </c>
      <c r="J788" s="28">
        <v>1.2469147038853921</v>
      </c>
      <c r="K788" s="28">
        <v>0.51493066391669584</v>
      </c>
      <c r="L788" s="28">
        <v>3.3886648803053529E-3</v>
      </c>
      <c r="M788" s="28">
        <v>2.0669360495890747</v>
      </c>
      <c r="N788" s="28">
        <v>1.8726832233265207E-3</v>
      </c>
      <c r="O788" s="28">
        <v>4.8154711456969632E-3</v>
      </c>
      <c r="P788" s="28">
        <v>3.8345418382400923E-3</v>
      </c>
      <c r="Q788" s="28">
        <v>0.68488828531371693</v>
      </c>
      <c r="R788" s="28">
        <v>1.3668808849055698</v>
      </c>
      <c r="S788" s="94">
        <v>2.578640403499791</v>
      </c>
      <c r="T788" s="94">
        <f>_xlfn.XLOOKUP(B788,'[3]Nur des jours'!$B:$B,'[3]Nur des jours'!$U:$U,"")</f>
        <v>6.1531020195015234E-3</v>
      </c>
      <c r="U788" s="94">
        <v>4.7262957541099127E-3</v>
      </c>
      <c r="V788" s="94">
        <v>1.2418029980053247</v>
      </c>
      <c r="W788" s="94">
        <v>6.1531020195015234E-3</v>
      </c>
      <c r="X788" s="94">
        <v>0</v>
      </c>
      <c r="Y788" s="94">
        <v>2.9427879223702718E-3</v>
      </c>
      <c r="Z788" s="94">
        <v>9.1155085280210421E-2</v>
      </c>
      <c r="AA788" s="94">
        <v>4.1912434045879516E-3</v>
      </c>
      <c r="AB788" s="94">
        <v>0</v>
      </c>
      <c r="AC788" s="94">
        <f>_xlfn.XLOOKUP(B788,'[3]Nur des jours'!$B:$B,'[3]Nur des jours'!$N:$N,"")</f>
        <v>0</v>
      </c>
      <c r="AD788" s="94">
        <v>0</v>
      </c>
      <c r="AE788" s="94">
        <v>0</v>
      </c>
      <c r="AF788" s="94">
        <v>0</v>
      </c>
      <c r="AG788" s="94">
        <v>0</v>
      </c>
      <c r="AH788" s="94">
        <v>0</v>
      </c>
      <c r="AI788" s="49" t="s">
        <v>6659</v>
      </c>
      <c r="AJ788" s="49"/>
      <c r="AK788" s="48" t="str" cm="1">
        <f t="array" ref="AK788">IFERROR(_xlfn.IFS(
AM788="MPR ISSUE","PDH",
AM788="BSS Hardware Issue","BSS",
AM788="Sites strategiques, MLL, Pylone, etc.","ENVTECH",
AM788="AKTIVCO DEFAUT GE &amp; POWER Cabinet","AKTIVCO",
AM788="AKTIVCO Coupure ENEO &amp; Baisse de tension","AKTIVCO GRID ONLY",
AM788="Coupure ENEO &amp; Baisse de tension","IHS GRID ONLY",
AM788="Defaut GE &amp; POWER Cabinet","IHS",
AM788="Sharing","Partners",
AM788="Sites strategiques &amp; DataCenter","SST &amp; DC",
AM788="Exclu","Exclu",
AM788="SAT","SAT",
AM788="SPARE-ISSUE","SPARE-ISSUE",
AM788="Fiber CAmtel","TRANS_FO_CAMTEL",
AM788="Fiber AOF","Fiber AOF",
AM788="Projet OCM (HUAWEI)","TRAVAUX-HUAWEI",
AM788="Projet OCM (NOKIA)","TRAVAUX-NOKIA",
AM788="ACCESS-ISSUE","ACCESS-ISSUE",
AM788="Projet OCM (ZTE, NOKIA, autres projets)","TRAVAUX OCM",
AM788="No root CAuse","No root cause",
AM788="ODU HS","PDH",
AM788="IP &amp; VLAN","PDH",
AM788="Warehouse HUAWEI","SPARE-ISSUE",
AM788="SPARE-HS","SPARE-ISSUE",
AM788="Power Telco","BSS",AM788="no impacts","no impacts"
),"")</f>
        <v>no impacts</v>
      </c>
      <c r="AL788" s="48" t="str" cm="1">
        <f t="array" ref="AL788">IFERROR(_xlfn.IFS(
AM788="MPR ISSUE","TX ISSUE",
AM788="BSS Hardware Issue","RAN ISSUE",
AM788="Sites strategiques, MLL, Pylone, etc.","ENVTECH",
AM788="AKTIVCO DEFAUT GE &amp; POWER Cabinet","POWER ISSUE",
AM788="AKTIVCO Coupure ENEO &amp; Baisse de tension","POWER ISSUE",
AM788="Coupure ENEO &amp; Baisse de tension","POWER ISSUE",
AM788="Defaut GE &amp; POWER Cabinet","POWER ISSUE",
AM788="Sharing","POWER ISSUE",
AM788="Sites strategiques &amp; DataCenter","POWER ISSUE",
AM788="Exclu","Exclu",
AM788="SAT","TX ISSUE",
AM788="SPARE-ISSUE","SPARE-ISSUE",
AM788="Fiber CAmtel","TX ISSUE",
AM788="Fiber AOF","TX ISSUE",
AM788="Projet OCM (HUAWEI)","TRAVAUX-HUAWEI",
AM788="Projet OCM (NOKIA)","TRAVAUX -NOKIA",
AM788="ACCESS-ISSUE","ACCESS-ISSUE",
AM788="Projet OCM (ZTE, NOKIA, autres projets)","TRAVAUX OCM",
AM788="No root CAuse","No root cause",
AM788="ODU HS","TX ISSUE",
AM788="IP &amp; VLAN","TX ISSUE",
AM788="Warehouse HUAWEI","SPARE-ISSUE",
AM788="SPARE-HS","SPARE-ISSUE",
AM788="Power Telco","RAN ISSUE",AM788="no impacts","no impacts"
),"")</f>
        <v>no impacts</v>
      </c>
      <c r="AM788" s="67" t="s">
        <v>5605</v>
      </c>
      <c r="AN788" s="48" t="str" cm="1">
        <f t="array" ref="AN788">IFERROR(_xlfn.IFS(
AM788="MPR ISSUE","ACTIVE",
AM788="BSS Hardware Issue","ACTIVE",
AM788="Sites strategiques, MLL, Pylone, etc.","PASSIVE",
AM788="AKTIVCO DEFAUT GE &amp; POWER Cabinet","PASSIVE",
AM788="AKTIVCO Coupure ENEO &amp; Baisse de tension","PASSIVE",
AM788="Coupure ENEO &amp; Baisse de tension","PASSIVE",
AM788="Defaut GE &amp; POWER Cabinet","PASSIVE",
AM788="Sharing","PASSIVE",
AM788="Sites strategiques &amp; DataCenter","PASSIVE",
AM788="Exclu","Exclu",
AM788="SAT","ACTIVE",
AM788="SPARE-ISSUE","SPARE-ISSUE",
AM788="Fiber CAmtel","ACTIVE",
AM788="Fiber AOF","ACTIVE",
AM788="Projet OCM (HUAWEI)","PLANNED WORKS",
AM788="Projet OCM (NOKIA)","PLANNED WORKS",
AM788="ACCESS-ISSUE","ACCESS-ISSUE",
AM788="Projet OCM (ZTE, NOKIA, autres projets)","PLANNED WORKS",
AM788="No root CAuse","No root cause",
AM788="ODU HS","ACTIVE",
AM788="IP &amp; VLAN","ACTIVE",
AM788="Warehouse HUAWEI","SPARE-ISSUE",
AM788="SPARE-HS","SPARE-ISSUE",
AM788="Power Telco","ACTIVE", AM788="no impacts","no impacts"
),"")</f>
        <v>no impacts</v>
      </c>
      <c r="AO788" s="93" t="s">
        <v>5537</v>
      </c>
      <c r="AP788" s="101" t="str">
        <f t="shared" si="28"/>
        <v>NRO_246</v>
      </c>
      <c r="AR788" s="17" t="s">
        <v>5537</v>
      </c>
      <c r="AS788" s="7" t="s">
        <v>5537</v>
      </c>
      <c r="AT788" s="6"/>
      <c r="AU788" s="7"/>
      <c r="AV788" s="3" t="s">
        <v>5537</v>
      </c>
      <c r="AW788" s="18" t="s">
        <v>5537</v>
      </c>
      <c r="AX788" s="18" t="s">
        <v>5537</v>
      </c>
      <c r="AY788" s="18" t="s">
        <v>5537</v>
      </c>
      <c r="AZ788" s="18" t="s">
        <v>5537</v>
      </c>
      <c r="BA788" s="18" t="s">
        <v>5537</v>
      </c>
      <c r="BB788" s="18" t="s">
        <v>5537</v>
      </c>
      <c r="BC788" s="18" t="s">
        <v>5537</v>
      </c>
      <c r="BD788" s="18" t="s">
        <v>5537</v>
      </c>
      <c r="BE788" s="18" t="s">
        <v>5537</v>
      </c>
      <c r="BF788" s="18" t="s">
        <v>5537</v>
      </c>
      <c r="BG788" s="18" t="s">
        <v>5537</v>
      </c>
      <c r="BH788" s="18" t="s">
        <v>5537</v>
      </c>
      <c r="BI788" s="9" t="s">
        <v>5537</v>
      </c>
      <c r="BJ788" s="14"/>
      <c r="BK788" s="14" t="s">
        <v>5537</v>
      </c>
      <c r="BL788" s="14" t="str">
        <f>_xlfn.XLOOKUP(B788,'[4]cell downs 18042026 17h'!$B:$B,'[4]cell downs 18042026 17h'!$B:$B,"")</f>
        <v/>
      </c>
      <c r="BM788" s="14" t="str">
        <f>_xlfn.XLOOKUP(B788,'[5]Cells Huawei 19042026 15h'!$B:$B,'[5]Cells Huawei 19042026 15h'!$B:$B,"")</f>
        <v/>
      </c>
      <c r="BN788" s="9" t="str">
        <f>_xlfn.XLOOKUP(B788,'[6]cells down 19042026 9H40'!$B:$B,'[6]cells down 19042026 9H40'!$B:$B,"")</f>
        <v/>
      </c>
      <c r="BO788" s="9" t="s">
        <v>872</v>
      </c>
      <c r="BP788" s="9" t="s">
        <v>12</v>
      </c>
      <c r="BQ788" s="115"/>
    </row>
    <row r="789" spans="1:69" s="9" customFormat="1" x14ac:dyDescent="0.3">
      <c r="A789" s="1" t="s">
        <v>1527</v>
      </c>
      <c r="B789" s="1" t="s">
        <v>1528</v>
      </c>
      <c r="C789" s="3" t="str">
        <f>_xlfn.XLOOKUP(B789,'[1]daily break down'!$D:$D,'[1]daily break down'!$E:$E,"")</f>
        <v>NORD-OUEST</v>
      </c>
      <c r="D789" s="1" t="s">
        <v>11</v>
      </c>
      <c r="E789" s="1" t="s">
        <v>12</v>
      </c>
      <c r="F789" s="3" t="s">
        <v>51</v>
      </c>
      <c r="G789" s="1" t="s">
        <v>1527</v>
      </c>
      <c r="H789" s="33" t="str">
        <f>_xlfn.XLOOKUP(B789,[2]CALCULATION!$B:$B,[2]CALCULATION!$H:$H,"")</f>
        <v>NOKIA</v>
      </c>
      <c r="I789" s="28">
        <v>0.26912864019958349</v>
      </c>
      <c r="J789" s="28">
        <v>1.2270245356576095</v>
      </c>
      <c r="K789" s="28">
        <v>0.46642915126913215</v>
      </c>
      <c r="L789" s="28">
        <v>1.6051570485658829E-3</v>
      </c>
      <c r="M789" s="28">
        <v>2.0622267695584182</v>
      </c>
      <c r="N789" s="28">
        <v>0</v>
      </c>
      <c r="O789" s="28">
        <v>4.9046465372840136E-3</v>
      </c>
      <c r="P789" s="28">
        <v>1.3376308738047311E-3</v>
      </c>
      <c r="Q789" s="28">
        <v>0.68205771397588411</v>
      </c>
      <c r="R789" s="28">
        <v>1.3516819319772186</v>
      </c>
      <c r="S789" s="94">
        <v>2.5690154399688283</v>
      </c>
      <c r="T789" s="94">
        <f>_xlfn.XLOOKUP(B789,'[3]Nur des jours'!$B:$B,'[3]Nur des jours'!$U:$U,"")</f>
        <v>5.7072250615666127E-3</v>
      </c>
      <c r="U789" s="94">
        <v>3.210314097131252E-3</v>
      </c>
      <c r="V789" s="94">
        <v>1.2824848116473049</v>
      </c>
      <c r="W789" s="94">
        <v>5.7072250615666127E-3</v>
      </c>
      <c r="X789" s="94">
        <v>1.6051570485658825E-3</v>
      </c>
      <c r="Y789" s="94">
        <v>1.3376308738047311E-3</v>
      </c>
      <c r="Z789" s="94">
        <v>5.7428952182014728E-2</v>
      </c>
      <c r="AA789" s="94">
        <v>4.8154711456969632E-3</v>
      </c>
      <c r="AB789" s="94">
        <v>1.6943324401527621E-3</v>
      </c>
      <c r="AC789" s="94">
        <f>_xlfn.XLOOKUP(B789,'[3]Nur des jours'!$B:$B,'[3]Nur des jours'!$N:$N,"")</f>
        <v>0</v>
      </c>
      <c r="AD789" s="94">
        <v>0</v>
      </c>
      <c r="AE789" s="94">
        <v>0</v>
      </c>
      <c r="AF789" s="94">
        <v>0</v>
      </c>
      <c r="AG789" s="94">
        <v>0</v>
      </c>
      <c r="AH789" s="94">
        <v>0</v>
      </c>
      <c r="AI789" s="49" t="s">
        <v>6659</v>
      </c>
      <c r="AJ789" s="49"/>
      <c r="AK789" s="48" t="str" cm="1">
        <f t="array" ref="AK789">IFERROR(_xlfn.IFS(
AM789="MPR ISSUE","PDH",
AM789="BSS Hardware Issue","BSS",
AM789="Sites strategiques, MLL, Pylone, etc.","ENVTECH",
AM789="AKTIVCO DEFAUT GE &amp; POWER Cabinet","AKTIVCO",
AM789="AKTIVCO Coupure ENEO &amp; Baisse de tension","AKTIVCO GRID ONLY",
AM789="Coupure ENEO &amp; Baisse de tension","IHS GRID ONLY",
AM789="Defaut GE &amp; POWER Cabinet","IHS",
AM789="Sharing","Partners",
AM789="Sites strategiques &amp; DataCenter","SST &amp; DC",
AM789="Exclu","Exclu",
AM789="SAT","SAT",
AM789="SPARE-ISSUE","SPARE-ISSUE",
AM789="Fiber CAmtel","TRANS_FO_CAMTEL",
AM789="Fiber AOF","Fiber AOF",
AM789="Projet OCM (HUAWEI)","TRAVAUX-HUAWEI",
AM789="Projet OCM (NOKIA)","TRAVAUX-NOKIA",
AM789="ACCESS-ISSUE","ACCESS-ISSUE",
AM789="Projet OCM (ZTE, NOKIA, autres projets)","TRAVAUX OCM",
AM789="No root CAuse","No root cause",
AM789="ODU HS","PDH",
AM789="IP &amp; VLAN","PDH",
AM789="Warehouse HUAWEI","SPARE-ISSUE",
AM789="SPARE-HS","SPARE-ISSUE",
AM789="Power Telco","BSS",AM789="no impacts","no impacts"
),"")</f>
        <v>no impacts</v>
      </c>
      <c r="AL789" s="48" t="str" cm="1">
        <f t="array" ref="AL789">IFERROR(_xlfn.IFS(
AM789="MPR ISSUE","TX ISSUE",
AM789="BSS Hardware Issue","RAN ISSUE",
AM789="Sites strategiques, MLL, Pylone, etc.","ENVTECH",
AM789="AKTIVCO DEFAUT GE &amp; POWER Cabinet","POWER ISSUE",
AM789="AKTIVCO Coupure ENEO &amp; Baisse de tension","POWER ISSUE",
AM789="Coupure ENEO &amp; Baisse de tension","POWER ISSUE",
AM789="Defaut GE &amp; POWER Cabinet","POWER ISSUE",
AM789="Sharing","POWER ISSUE",
AM789="Sites strategiques &amp; DataCenter","POWER ISSUE",
AM789="Exclu","Exclu",
AM789="SAT","TX ISSUE",
AM789="SPARE-ISSUE","SPARE-ISSUE",
AM789="Fiber CAmtel","TX ISSUE",
AM789="Fiber AOF","TX ISSUE",
AM789="Projet OCM (HUAWEI)","TRAVAUX-HUAWEI",
AM789="Projet OCM (NOKIA)","TRAVAUX -NOKIA",
AM789="ACCESS-ISSUE","ACCESS-ISSUE",
AM789="Projet OCM (ZTE, NOKIA, autres projets)","TRAVAUX OCM",
AM789="No root CAuse","No root cause",
AM789="ODU HS","TX ISSUE",
AM789="IP &amp; VLAN","TX ISSUE",
AM789="Warehouse HUAWEI","SPARE-ISSUE",
AM789="SPARE-HS","SPARE-ISSUE",
AM789="Power Telco","RAN ISSUE",AM789="no impacts","no impacts"
),"")</f>
        <v>no impacts</v>
      </c>
      <c r="AM789" s="67" t="s">
        <v>5605</v>
      </c>
      <c r="AN789" s="48" t="str" cm="1">
        <f t="array" ref="AN789">IFERROR(_xlfn.IFS(
AM789="MPR ISSUE","ACTIVE",
AM789="BSS Hardware Issue","ACTIVE",
AM789="Sites strategiques, MLL, Pylone, etc.","PASSIVE",
AM789="AKTIVCO DEFAUT GE &amp; POWER Cabinet","PASSIVE",
AM789="AKTIVCO Coupure ENEO &amp; Baisse de tension","PASSIVE",
AM789="Coupure ENEO &amp; Baisse de tension","PASSIVE",
AM789="Defaut GE &amp; POWER Cabinet","PASSIVE",
AM789="Sharing","PASSIVE",
AM789="Sites strategiques &amp; DataCenter","PASSIVE",
AM789="Exclu","Exclu",
AM789="SAT","ACTIVE",
AM789="SPARE-ISSUE","SPARE-ISSUE",
AM789="Fiber CAmtel","ACTIVE",
AM789="Fiber AOF","ACTIVE",
AM789="Projet OCM (HUAWEI)","PLANNED WORKS",
AM789="Projet OCM (NOKIA)","PLANNED WORKS",
AM789="ACCESS-ISSUE","ACCESS-ISSUE",
AM789="Projet OCM (ZTE, NOKIA, autres projets)","PLANNED WORKS",
AM789="No root CAuse","No root cause",
AM789="ODU HS","ACTIVE",
AM789="IP &amp; VLAN","ACTIVE",
AM789="Warehouse HUAWEI","SPARE-ISSUE",
AM789="SPARE-HS","SPARE-ISSUE",
AM789="Power Telco","ACTIVE", AM789="no impacts","no impacts"
),"")</f>
        <v>no impacts</v>
      </c>
      <c r="AO789" s="93" t="s">
        <v>5537</v>
      </c>
      <c r="AP789" s="101" t="str">
        <f t="shared" si="28"/>
        <v>NRO_021</v>
      </c>
      <c r="AR789" s="17" t="s">
        <v>5537</v>
      </c>
      <c r="AS789" s="7" t="s">
        <v>5537</v>
      </c>
      <c r="AT789" s="6"/>
      <c r="AU789" s="7"/>
      <c r="AV789" s="3" t="s">
        <v>5537</v>
      </c>
      <c r="AW789" s="18" t="s">
        <v>5537</v>
      </c>
      <c r="AX789" s="18" t="s">
        <v>5537</v>
      </c>
      <c r="AY789" s="18" t="s">
        <v>5537</v>
      </c>
      <c r="AZ789" s="18" t="s">
        <v>5537</v>
      </c>
      <c r="BA789" s="18" t="s">
        <v>5537</v>
      </c>
      <c r="BB789" s="18" t="s">
        <v>5537</v>
      </c>
      <c r="BC789" s="18" t="s">
        <v>5537</v>
      </c>
      <c r="BD789" s="18" t="s">
        <v>5537</v>
      </c>
      <c r="BE789" s="18" t="s">
        <v>5537</v>
      </c>
      <c r="BF789" s="18" t="s">
        <v>5537</v>
      </c>
      <c r="BG789" s="18" t="s">
        <v>5537</v>
      </c>
      <c r="BH789" s="18" t="s">
        <v>5537</v>
      </c>
      <c r="BI789" s="9" t="s">
        <v>5537</v>
      </c>
      <c r="BJ789" s="14"/>
      <c r="BK789" s="14" t="s">
        <v>5537</v>
      </c>
      <c r="BL789" s="14" t="str">
        <f>_xlfn.XLOOKUP(B789,'[4]cell downs 18042026 17h'!$B:$B,'[4]cell downs 18042026 17h'!$B:$B,"")</f>
        <v/>
      </c>
      <c r="BM789" s="14" t="str">
        <f>_xlfn.XLOOKUP(B789,'[5]Cells Huawei 19042026 15h'!$B:$B,'[5]Cells Huawei 19042026 15h'!$B:$B,"")</f>
        <v/>
      </c>
      <c r="BN789" s="9" t="str">
        <f>_xlfn.XLOOKUP(B789,'[6]cells down 19042026 9H40'!$B:$B,'[6]cells down 19042026 9H40'!$B:$B,"")</f>
        <v/>
      </c>
      <c r="BO789" s="9" t="s">
        <v>1528</v>
      </c>
      <c r="BP789" s="9" t="s">
        <v>12</v>
      </c>
      <c r="BQ789" s="115"/>
    </row>
    <row r="790" spans="1:69" s="9" customFormat="1" x14ac:dyDescent="0.3">
      <c r="A790" s="1" t="s">
        <v>2664</v>
      </c>
      <c r="B790" s="8" t="s">
        <v>2665</v>
      </c>
      <c r="C790" s="3" t="str">
        <f>_xlfn.XLOOKUP(B790,'[1]daily break down'!$D:$D,'[1]daily break down'!$E:$E,"")</f>
        <v>NORD-OUEST</v>
      </c>
      <c r="D790" s="1" t="s">
        <v>11</v>
      </c>
      <c r="E790" s="1" t="s">
        <v>96</v>
      </c>
      <c r="F790" s="3" t="s">
        <v>51</v>
      </c>
      <c r="G790" s="1" t="s">
        <v>2666</v>
      </c>
      <c r="H790" s="33" t="str">
        <f>_xlfn.XLOOKUP(B790,[2]CALCULATION!$B:$B,[2]CALCULATION!$H:$H,"")</f>
        <v>NOKIA</v>
      </c>
      <c r="I790" s="28">
        <v>0.35081454641455784</v>
      </c>
      <c r="J790" s="28">
        <v>1.2496430641098382</v>
      </c>
      <c r="K790" s="28">
        <v>0.49341021110912137</v>
      </c>
      <c r="L790" s="28">
        <v>3.210314097131252E-3</v>
      </c>
      <c r="M790" s="28">
        <v>2.0729178227549707</v>
      </c>
      <c r="N790" s="28">
        <v>3.4778402718922321E-3</v>
      </c>
      <c r="O790" s="28">
        <v>9.8092930745676855E-3</v>
      </c>
      <c r="P790" s="28">
        <v>1.3376308738047311E-3</v>
      </c>
      <c r="Q790" s="28">
        <v>0.69206443070218904</v>
      </c>
      <c r="R790" s="28">
        <v>3.3468687654568314</v>
      </c>
      <c r="S790" s="94">
        <v>2.5390984856861061</v>
      </c>
      <c r="T790" s="94">
        <f>_xlfn.XLOOKUP(B790,'[3]Nur des jours'!$B:$B,'[3]Nur des jours'!$U:$U,"")</f>
        <v>7.3123821101323244E-3</v>
      </c>
      <c r="U790" s="94">
        <v>5.3505234952187534E-3</v>
      </c>
      <c r="V790" s="94">
        <v>1.2825383168822571</v>
      </c>
      <c r="W790" s="94">
        <v>7.3123821101323235E-3</v>
      </c>
      <c r="X790" s="94">
        <v>0</v>
      </c>
      <c r="Y790" s="94">
        <v>2.2293847896745519E-3</v>
      </c>
      <c r="Z790" s="94">
        <v>7.5317535734363034E-2</v>
      </c>
      <c r="AA790" s="94">
        <v>6.3314528026756243E-3</v>
      </c>
      <c r="AB790" s="94">
        <v>0</v>
      </c>
      <c r="AC790" s="94">
        <f>_xlfn.XLOOKUP(B790,'[3]Nur des jours'!$B:$B,'[3]Nur des jours'!$N:$N,"")</f>
        <v>0</v>
      </c>
      <c r="AD790" s="94">
        <v>0</v>
      </c>
      <c r="AE790" s="94">
        <v>0</v>
      </c>
      <c r="AF790" s="94">
        <v>0</v>
      </c>
      <c r="AG790" s="94">
        <v>0</v>
      </c>
      <c r="AH790" s="94">
        <v>0</v>
      </c>
      <c r="AI790" s="49" t="s">
        <v>6659</v>
      </c>
      <c r="AJ790" s="49"/>
      <c r="AK790" s="48" t="str" cm="1">
        <f t="array" ref="AK790">IFERROR(_xlfn.IFS(
AM790="MPR ISSUE","PDH",
AM790="BSS Hardware Issue","BSS",
AM790="Sites strategiques, MLL, Pylone, etc.","ENVTECH",
AM790="AKTIVCO DEFAUT GE &amp; POWER Cabinet","AKTIVCO",
AM790="AKTIVCO Coupure ENEO &amp; Baisse de tension","AKTIVCO GRID ONLY",
AM790="Coupure ENEO &amp; Baisse de tension","IHS GRID ONLY",
AM790="Defaut GE &amp; POWER Cabinet","IHS",
AM790="Sharing","Partners",
AM790="Sites strategiques &amp; DataCenter","SST &amp; DC",
AM790="Exclu","Exclu",
AM790="SAT","SAT",
AM790="SPARE-ISSUE","SPARE-ISSUE",
AM790="Fiber CAmtel","TRANS_FO_CAMTEL",
AM790="Fiber AOF","Fiber AOF",
AM790="Projet OCM (HUAWEI)","TRAVAUX-HUAWEI",
AM790="Projet OCM (NOKIA)","TRAVAUX-NOKIA",
AM790="ACCESS-ISSUE","ACCESS-ISSUE",
AM790="Projet OCM (ZTE, NOKIA, autres projets)","TRAVAUX OCM",
AM790="No root CAuse","No root cause",
AM790="ODU HS","PDH",
AM790="IP &amp; VLAN","PDH",
AM790="Warehouse HUAWEI","SPARE-ISSUE",
AM790="SPARE-HS","SPARE-ISSUE",
AM790="Power Telco","BSS",AM790="no impacts","no impacts"
),"")</f>
        <v>no impacts</v>
      </c>
      <c r="AL790" s="48" t="str" cm="1">
        <f t="array" ref="AL790">IFERROR(_xlfn.IFS(
AM790="MPR ISSUE","TX ISSUE",
AM790="BSS Hardware Issue","RAN ISSUE",
AM790="Sites strategiques, MLL, Pylone, etc.","ENVTECH",
AM790="AKTIVCO DEFAUT GE &amp; POWER Cabinet","POWER ISSUE",
AM790="AKTIVCO Coupure ENEO &amp; Baisse de tension","POWER ISSUE",
AM790="Coupure ENEO &amp; Baisse de tension","POWER ISSUE",
AM790="Defaut GE &amp; POWER Cabinet","POWER ISSUE",
AM790="Sharing","POWER ISSUE",
AM790="Sites strategiques &amp; DataCenter","POWER ISSUE",
AM790="Exclu","Exclu",
AM790="SAT","TX ISSUE",
AM790="SPARE-ISSUE","SPARE-ISSUE",
AM790="Fiber CAmtel","TX ISSUE",
AM790="Fiber AOF","TX ISSUE",
AM790="Projet OCM (HUAWEI)","TRAVAUX-HUAWEI",
AM790="Projet OCM (NOKIA)","TRAVAUX -NOKIA",
AM790="ACCESS-ISSUE","ACCESS-ISSUE",
AM790="Projet OCM (ZTE, NOKIA, autres projets)","TRAVAUX OCM",
AM790="No root CAuse","No root cause",
AM790="ODU HS","TX ISSUE",
AM790="IP &amp; VLAN","TX ISSUE",
AM790="Warehouse HUAWEI","SPARE-ISSUE",
AM790="SPARE-HS","SPARE-ISSUE",
AM790="Power Telco","RAN ISSUE",AM790="no impacts","no impacts"
),"")</f>
        <v>no impacts</v>
      </c>
      <c r="AM790" s="67" t="s">
        <v>5605</v>
      </c>
      <c r="AN790" s="48" t="str" cm="1">
        <f t="array" ref="AN790">IFERROR(_xlfn.IFS(
AM790="MPR ISSUE","ACTIVE",
AM790="BSS Hardware Issue","ACTIVE",
AM790="Sites strategiques, MLL, Pylone, etc.","PASSIVE",
AM790="AKTIVCO DEFAUT GE &amp; POWER Cabinet","PASSIVE",
AM790="AKTIVCO Coupure ENEO &amp; Baisse de tension","PASSIVE",
AM790="Coupure ENEO &amp; Baisse de tension","PASSIVE",
AM790="Defaut GE &amp; POWER Cabinet","PASSIVE",
AM790="Sharing","PASSIVE",
AM790="Sites strategiques &amp; DataCenter","PASSIVE",
AM790="Exclu","Exclu",
AM790="SAT","ACTIVE",
AM790="SPARE-ISSUE","SPARE-ISSUE",
AM790="Fiber CAmtel","ACTIVE",
AM790="Fiber AOF","ACTIVE",
AM790="Projet OCM (HUAWEI)","PLANNED WORKS",
AM790="Projet OCM (NOKIA)","PLANNED WORKS",
AM790="ACCESS-ISSUE","ACCESS-ISSUE",
AM790="Projet OCM (ZTE, NOKIA, autres projets)","PLANNED WORKS",
AM790="No root CAuse","No root cause",
AM790="ODU HS","ACTIVE",
AM790="IP &amp; VLAN","ACTIVE",
AM790="Warehouse HUAWEI","SPARE-ISSUE",
AM790="SPARE-HS","SPARE-ISSUE",
AM790="Power Telco","ACTIVE", AM790="no impacts","no impacts"
),"")</f>
        <v>no impacts</v>
      </c>
      <c r="AO790" s="93" t="s">
        <v>5537</v>
      </c>
      <c r="AP790" s="101" t="str">
        <f t="shared" si="28"/>
        <v>NRO_018</v>
      </c>
      <c r="AR790" s="17" t="s">
        <v>5537</v>
      </c>
      <c r="AS790" s="7" t="s">
        <v>5537</v>
      </c>
      <c r="AT790" s="6"/>
      <c r="AU790" s="7"/>
      <c r="AV790" s="3" t="s">
        <v>5537</v>
      </c>
      <c r="AW790" s="18" t="s">
        <v>5537</v>
      </c>
      <c r="AX790" s="18" t="s">
        <v>5537</v>
      </c>
      <c r="AY790" s="18" t="s">
        <v>5537</v>
      </c>
      <c r="AZ790" s="18" t="s">
        <v>5537</v>
      </c>
      <c r="BA790" s="18" t="s">
        <v>5537</v>
      </c>
      <c r="BB790" s="18" t="s">
        <v>5537</v>
      </c>
      <c r="BC790" s="18" t="s">
        <v>5537</v>
      </c>
      <c r="BD790" s="18" t="s">
        <v>5537</v>
      </c>
      <c r="BE790" s="18" t="s">
        <v>5537</v>
      </c>
      <c r="BF790" s="18" t="s">
        <v>5537</v>
      </c>
      <c r="BG790" s="18" t="s">
        <v>5537</v>
      </c>
      <c r="BH790" s="18" t="s">
        <v>5537</v>
      </c>
      <c r="BI790" s="9" t="s">
        <v>5537</v>
      </c>
      <c r="BJ790" s="14"/>
      <c r="BK790" s="14" t="s">
        <v>5537</v>
      </c>
      <c r="BL790" s="14" t="str">
        <f>_xlfn.XLOOKUP(B790,'[4]cell downs 18042026 17h'!$B:$B,'[4]cell downs 18042026 17h'!$B:$B,"")</f>
        <v/>
      </c>
      <c r="BM790" s="14" t="str">
        <f>_xlfn.XLOOKUP(B790,'[5]Cells Huawei 19042026 15h'!$B:$B,'[5]Cells Huawei 19042026 15h'!$B:$B,"")</f>
        <v/>
      </c>
      <c r="BN790" s="9" t="str">
        <f>_xlfn.XLOOKUP(B790,'[6]cells down 19042026 9H40'!$B:$B,'[6]cells down 19042026 9H40'!$B:$B,"")</f>
        <v/>
      </c>
      <c r="BO790" s="9" t="s">
        <v>2665</v>
      </c>
      <c r="BP790" s="9" t="s">
        <v>12</v>
      </c>
      <c r="BQ790" s="115"/>
    </row>
    <row r="791" spans="1:69" s="9" customFormat="1" ht="30.45" customHeight="1" x14ac:dyDescent="0.3">
      <c r="A791" s="1" t="s">
        <v>2401</v>
      </c>
      <c r="B791" s="8" t="s">
        <v>2402</v>
      </c>
      <c r="C791" s="3" t="str">
        <f>_xlfn.XLOOKUP(B791,'[1]daily break down'!$D:$D,'[1]daily break down'!$E:$E,"")</f>
        <v>NORD-OUEST</v>
      </c>
      <c r="D791" s="1" t="s">
        <v>11</v>
      </c>
      <c r="E791" s="1" t="s">
        <v>12</v>
      </c>
      <c r="F791" s="3" t="s">
        <v>51</v>
      </c>
      <c r="G791" s="1" t="s">
        <v>2403</v>
      </c>
      <c r="H791" s="33" t="str">
        <f>_xlfn.XLOOKUP(B791,[2]CALCULATION!$B:$B,[2]CALCULATION!$H:$H,"")</f>
        <v>NOKIA</v>
      </c>
      <c r="I791" s="28">
        <v>0.25379316445654371</v>
      </c>
      <c r="J791" s="28">
        <v>0.41252536148136731</v>
      </c>
      <c r="K791" s="28">
        <v>0.17942088787300275</v>
      </c>
      <c r="L791" s="28">
        <v>0.23577973535597402</v>
      </c>
      <c r="M791" s="28">
        <v>0.75174855107823757</v>
      </c>
      <c r="N791" s="28">
        <v>0</v>
      </c>
      <c r="O791" s="28">
        <v>0.98182106137264458</v>
      </c>
      <c r="P791" s="28">
        <v>0.10264087571661334</v>
      </c>
      <c r="Q791" s="28">
        <v>0.22686219619727602</v>
      </c>
      <c r="R791" s="28">
        <v>0.45408109396089991</v>
      </c>
      <c r="S791" s="94">
        <v>1.2266966866704905</v>
      </c>
      <c r="T791" s="94">
        <f>_xlfn.XLOOKUP(B791,'[3]Nur des jours'!$B:$B,'[3]Nur des jours'!$U:$U,"")</f>
        <v>3.7453664466530413E-3</v>
      </c>
      <c r="U791" s="94">
        <v>3.4778402718922325E-3</v>
      </c>
      <c r="V791" s="94">
        <v>0.44694706263394141</v>
      </c>
      <c r="W791" s="94">
        <v>3.7453664466530413E-3</v>
      </c>
      <c r="X791" s="94">
        <v>0</v>
      </c>
      <c r="Y791" s="94">
        <v>1.0701046990439218E-3</v>
      </c>
      <c r="Z791" s="94">
        <v>0.12769916075255469</v>
      </c>
      <c r="AA791" s="94">
        <v>1.1592800906308012E-3</v>
      </c>
      <c r="AB791" s="94">
        <v>0</v>
      </c>
      <c r="AC791" s="94">
        <f>_xlfn.XLOOKUP(B791,'[3]Nur des jours'!$B:$B,'[3]Nur des jours'!$N:$N,"")</f>
        <v>0</v>
      </c>
      <c r="AD791" s="94">
        <v>0</v>
      </c>
      <c r="AE791" s="94">
        <v>0</v>
      </c>
      <c r="AF791" s="94">
        <v>0</v>
      </c>
      <c r="AG791" s="94">
        <v>0</v>
      </c>
      <c r="AH791" s="94">
        <v>0</v>
      </c>
      <c r="AI791" s="49" t="s">
        <v>6659</v>
      </c>
      <c r="AJ791" s="49"/>
      <c r="AK791" s="48" t="str" cm="1">
        <f t="array" ref="AK791">IFERROR(_xlfn.IFS(
AM791="MPR ISSUE","PDH",
AM791="BSS Hardware Issue","BSS",
AM791="Sites strategiques, MLL, Pylone, etc.","ENVTECH",
AM791="AKTIVCO DEFAUT GE &amp; POWER Cabinet","AKTIVCO",
AM791="AKTIVCO Coupure ENEO &amp; Baisse de tension","AKTIVCO GRID ONLY",
AM791="Coupure ENEO &amp; Baisse de tension","IHS GRID ONLY",
AM791="Defaut GE &amp; POWER Cabinet","IHS",
AM791="Sharing","Partners",
AM791="Sites strategiques &amp; DataCenter","SST &amp; DC",
AM791="Exclu","Exclu",
AM791="SAT","SAT",
AM791="SPARE-ISSUE","SPARE-ISSUE",
AM791="Fiber CAmtel","TRANS_FO_CAMTEL",
AM791="Fiber AOF","Fiber AOF",
AM791="Projet OCM (HUAWEI)","TRAVAUX-HUAWEI",
AM791="Projet OCM (NOKIA)","TRAVAUX-NOKIA",
AM791="ACCESS-ISSUE","ACCESS-ISSUE",
AM791="Projet OCM (ZTE, NOKIA, autres projets)","TRAVAUX OCM",
AM791="No root CAuse","No root cause",
AM791="ODU HS","PDH",
AM791="IP &amp; VLAN","PDH",
AM791="Warehouse HUAWEI","SPARE-ISSUE",
AM791="SPARE-HS","SPARE-ISSUE",
AM791="Power Telco","BSS",AM791="no impacts","no impacts"
),"")</f>
        <v>no impacts</v>
      </c>
      <c r="AL791" s="48" t="str" cm="1">
        <f t="array" ref="AL791">IFERROR(_xlfn.IFS(
AM791="MPR ISSUE","TX ISSUE",
AM791="BSS Hardware Issue","RAN ISSUE",
AM791="Sites strategiques, MLL, Pylone, etc.","ENVTECH",
AM791="AKTIVCO DEFAUT GE &amp; POWER Cabinet","POWER ISSUE",
AM791="AKTIVCO Coupure ENEO &amp; Baisse de tension","POWER ISSUE",
AM791="Coupure ENEO &amp; Baisse de tension","POWER ISSUE",
AM791="Defaut GE &amp; POWER Cabinet","POWER ISSUE",
AM791="Sharing","POWER ISSUE",
AM791="Sites strategiques &amp; DataCenter","POWER ISSUE",
AM791="Exclu","Exclu",
AM791="SAT","TX ISSUE",
AM791="SPARE-ISSUE","SPARE-ISSUE",
AM791="Fiber CAmtel","TX ISSUE",
AM791="Fiber AOF","TX ISSUE",
AM791="Projet OCM (HUAWEI)","TRAVAUX-HUAWEI",
AM791="Projet OCM (NOKIA)","TRAVAUX -NOKIA",
AM791="ACCESS-ISSUE","ACCESS-ISSUE",
AM791="Projet OCM (ZTE, NOKIA, autres projets)","TRAVAUX OCM",
AM791="No root CAuse","No root cause",
AM791="ODU HS","TX ISSUE",
AM791="IP &amp; VLAN","TX ISSUE",
AM791="Warehouse HUAWEI","SPARE-ISSUE",
AM791="SPARE-HS","SPARE-ISSUE",
AM791="Power Telco","RAN ISSUE",AM791="no impacts","no impacts"
),"")</f>
        <v>no impacts</v>
      </c>
      <c r="AM791" s="67" t="s">
        <v>5605</v>
      </c>
      <c r="AN791" s="48" t="str" cm="1">
        <f t="array" ref="AN791">IFERROR(_xlfn.IFS(
AM791="MPR ISSUE","ACTIVE",
AM791="BSS Hardware Issue","ACTIVE",
AM791="Sites strategiques, MLL, Pylone, etc.","PASSIVE",
AM791="AKTIVCO DEFAUT GE &amp; POWER Cabinet","PASSIVE",
AM791="AKTIVCO Coupure ENEO &amp; Baisse de tension","PASSIVE",
AM791="Coupure ENEO &amp; Baisse de tension","PASSIVE",
AM791="Defaut GE &amp; POWER Cabinet","PASSIVE",
AM791="Sharing","PASSIVE",
AM791="Sites strategiques &amp; DataCenter","PASSIVE",
AM791="Exclu","Exclu",
AM791="SAT","ACTIVE",
AM791="SPARE-ISSUE","SPARE-ISSUE",
AM791="Fiber CAmtel","ACTIVE",
AM791="Fiber AOF","ACTIVE",
AM791="Projet OCM (HUAWEI)","PLANNED WORKS",
AM791="Projet OCM (NOKIA)","PLANNED WORKS",
AM791="ACCESS-ISSUE","ACCESS-ISSUE",
AM791="Projet OCM (ZTE, NOKIA, autres projets)","PLANNED WORKS",
AM791="No root CAuse","No root cause",
AM791="ODU HS","ACTIVE",
AM791="IP &amp; VLAN","ACTIVE",
AM791="Warehouse HUAWEI","SPARE-ISSUE",
AM791="SPARE-HS","SPARE-ISSUE",
AM791="Power Telco","ACTIVE", AM791="no impacts","no impacts"
),"")</f>
        <v>no impacts</v>
      </c>
      <c r="AO791" s="93" t="s">
        <v>5537</v>
      </c>
      <c r="AP791" s="101" t="str">
        <f t="shared" si="28"/>
        <v>NRO_258</v>
      </c>
      <c r="AR791" s="17" t="s">
        <v>5537</v>
      </c>
      <c r="AS791" s="7" t="s">
        <v>5537</v>
      </c>
      <c r="AT791" s="6"/>
      <c r="AU791" s="7"/>
      <c r="AV791" s="3" t="s">
        <v>5537</v>
      </c>
      <c r="AW791" s="18" t="s">
        <v>5537</v>
      </c>
      <c r="AX791" s="18" t="s">
        <v>5537</v>
      </c>
      <c r="AY791" s="18" t="s">
        <v>5537</v>
      </c>
      <c r="AZ791" s="18" t="s">
        <v>5537</v>
      </c>
      <c r="BA791" s="18" t="s">
        <v>5537</v>
      </c>
      <c r="BB791" s="18" t="s">
        <v>5537</v>
      </c>
      <c r="BC791" s="18" t="s">
        <v>5537</v>
      </c>
      <c r="BD791" s="18" t="s">
        <v>5537</v>
      </c>
      <c r="BE791" s="18" t="s">
        <v>5537</v>
      </c>
      <c r="BF791" s="18" t="s">
        <v>5537</v>
      </c>
      <c r="BG791" s="18" t="s">
        <v>5537</v>
      </c>
      <c r="BH791" s="18" t="s">
        <v>5537</v>
      </c>
      <c r="BI791" s="9" t="s">
        <v>5537</v>
      </c>
      <c r="BJ791" s="14"/>
      <c r="BK791" s="14" t="s">
        <v>5537</v>
      </c>
      <c r="BL791" s="14" t="str">
        <f>_xlfn.XLOOKUP(B791,'[4]cell downs 18042026 17h'!$B:$B,'[4]cell downs 18042026 17h'!$B:$B,"")</f>
        <v/>
      </c>
      <c r="BM791" s="14" t="str">
        <f>_xlfn.XLOOKUP(B791,'[5]Cells Huawei 19042026 15h'!$B:$B,'[5]Cells Huawei 19042026 15h'!$B:$B,"")</f>
        <v/>
      </c>
      <c r="BN791" s="9" t="str">
        <f>_xlfn.XLOOKUP(B791,'[6]cells down 19042026 9H40'!$B:$B,'[6]cells down 19042026 9H40'!$B:$B,"")</f>
        <v/>
      </c>
      <c r="BO791" s="9" t="s">
        <v>2402</v>
      </c>
      <c r="BP791" s="9" t="s">
        <v>12</v>
      </c>
      <c r="BQ791" s="115"/>
    </row>
    <row r="792" spans="1:69" s="9" customFormat="1" ht="13.95" customHeight="1" x14ac:dyDescent="0.3">
      <c r="A792" s="1" t="s">
        <v>3021</v>
      </c>
      <c r="B792" s="8" t="s">
        <v>3022</v>
      </c>
      <c r="C792" s="3" t="str">
        <f>_xlfn.XLOOKUP(B792,'[1]daily break down'!$D:$D,'[1]daily break down'!$E:$E,"")</f>
        <v>NORD-OUEST</v>
      </c>
      <c r="D792" s="1" t="s">
        <v>11</v>
      </c>
      <c r="E792" s="1" t="s">
        <v>96</v>
      </c>
      <c r="F792" s="3" t="s">
        <v>51</v>
      </c>
      <c r="G792" s="1" t="s">
        <v>3023</v>
      </c>
      <c r="H792" s="33" t="str">
        <f>_xlfn.XLOOKUP(B792,[2]CALCULATION!$B:$B,[2]CALCULATION!$H:$H,"")</f>
        <v>NOKIA</v>
      </c>
      <c r="I792" s="28">
        <v>0</v>
      </c>
      <c r="J792" s="28">
        <v>0</v>
      </c>
      <c r="K792" s="28">
        <v>0</v>
      </c>
      <c r="L792" s="28">
        <v>0</v>
      </c>
      <c r="M792" s="28">
        <v>0</v>
      </c>
      <c r="N792" s="28">
        <v>0</v>
      </c>
      <c r="O792" s="28">
        <v>0.22508903247741516</v>
      </c>
      <c r="P792" s="28">
        <v>0</v>
      </c>
      <c r="Q792" s="28">
        <v>0</v>
      </c>
      <c r="R792" s="28">
        <v>0.28793583732688693</v>
      </c>
      <c r="S792" s="94">
        <v>0</v>
      </c>
      <c r="T792" s="94">
        <f>_xlfn.XLOOKUP(B792,'[3]Nur des jours'!$B:$B,'[3]Nur des jours'!$U:$U,"")</f>
        <v>4.6215681742301671</v>
      </c>
      <c r="U792" s="94">
        <v>4.6735670126149351</v>
      </c>
      <c r="V792" s="94">
        <v>4.6214611637602614</v>
      </c>
      <c r="W792" s="94">
        <v>4.6215681742301671</v>
      </c>
      <c r="X792" s="94">
        <v>4.6215146689952142</v>
      </c>
      <c r="Y792" s="94">
        <v>2.2217157059980082</v>
      </c>
      <c r="Z792" s="94">
        <v>0.2330509683734123</v>
      </c>
      <c r="AA792" s="94">
        <v>0.11294955098406807</v>
      </c>
      <c r="AB792" s="94">
        <v>0</v>
      </c>
      <c r="AC792" s="94">
        <f>_xlfn.XLOOKUP(B792,'[3]Nur des jours'!$B:$B,'[3]Nur des jours'!$N:$N,"")</f>
        <v>0</v>
      </c>
      <c r="AD792" s="94">
        <v>0</v>
      </c>
      <c r="AE792" s="94">
        <v>0</v>
      </c>
      <c r="AF792" s="94">
        <v>0</v>
      </c>
      <c r="AG792" s="94">
        <v>0</v>
      </c>
      <c r="AH792" s="94">
        <v>0</v>
      </c>
      <c r="AI792" s="49" t="s">
        <v>6659</v>
      </c>
      <c r="AJ792" s="49"/>
      <c r="AK792" s="48" t="str" cm="1">
        <f t="array" ref="AK792">IFERROR(_xlfn.IFS(
AM792="MPR ISSUE","PDH",
AM792="BSS Hardware Issue","BSS",
AM792="Sites strategiques, MLL, Pylone, etc.","ENVTECH",
AM792="AKTIVCO DEFAUT GE &amp; POWER Cabinet","AKTIVCO",
AM792="AKTIVCO Coupure ENEO &amp; Baisse de tension","AKTIVCO GRID ONLY",
AM792="Coupure ENEO &amp; Baisse de tension","IHS GRID ONLY",
AM792="Defaut GE &amp; POWER Cabinet","IHS",
AM792="Sharing","Partners",
AM792="Sites strategiques &amp; DataCenter","SST &amp; DC",
AM792="Exclu","Exclu",
AM792="SAT","SAT",
AM792="SPARE-ISSUE","SPARE-ISSUE",
AM792="Fiber CAmtel","TRANS_FO_CAMTEL",
AM792="Fiber AOF","Fiber AOF",
AM792="Projet OCM (HUAWEI)","TRAVAUX-HUAWEI",
AM792="Projet OCM (NOKIA)","TRAVAUX-NOKIA",
AM792="ACCESS-ISSUE","ACCESS-ISSUE",
AM792="Projet OCM (ZTE, NOKIA, autres projets)","TRAVAUX OCM",
AM792="No root CAuse","No root cause",
AM792="ODU HS","PDH",
AM792="IP &amp; VLAN","PDH",
AM792="Warehouse HUAWEI","SPARE-ISSUE",
AM792="SPARE-HS","SPARE-ISSUE",
AM792="Power Telco","BSS",AM792="no impacts","no impacts"
),"")</f>
        <v>no impacts</v>
      </c>
      <c r="AL792" s="48" t="str" cm="1">
        <f t="array" ref="AL792">IFERROR(_xlfn.IFS(
AM792="MPR ISSUE","TX ISSUE",
AM792="BSS Hardware Issue","RAN ISSUE",
AM792="Sites strategiques, MLL, Pylone, etc.","ENVTECH",
AM792="AKTIVCO DEFAUT GE &amp; POWER Cabinet","POWER ISSUE",
AM792="AKTIVCO Coupure ENEO &amp; Baisse de tension","POWER ISSUE",
AM792="Coupure ENEO &amp; Baisse de tension","POWER ISSUE",
AM792="Defaut GE &amp; POWER Cabinet","POWER ISSUE",
AM792="Sharing","POWER ISSUE",
AM792="Sites strategiques &amp; DataCenter","POWER ISSUE",
AM792="Exclu","Exclu",
AM792="SAT","TX ISSUE",
AM792="SPARE-ISSUE","SPARE-ISSUE",
AM792="Fiber CAmtel","TX ISSUE",
AM792="Fiber AOF","TX ISSUE",
AM792="Projet OCM (HUAWEI)","TRAVAUX-HUAWEI",
AM792="Projet OCM (NOKIA)","TRAVAUX -NOKIA",
AM792="ACCESS-ISSUE","ACCESS-ISSUE",
AM792="Projet OCM (ZTE, NOKIA, autres projets)","TRAVAUX OCM",
AM792="No root CAuse","No root cause",
AM792="ODU HS","TX ISSUE",
AM792="IP &amp; VLAN","TX ISSUE",
AM792="Warehouse HUAWEI","SPARE-ISSUE",
AM792="SPARE-HS","SPARE-ISSUE",
AM792="Power Telco","RAN ISSUE",AM792="no impacts","no impacts"
),"")</f>
        <v>no impacts</v>
      </c>
      <c r="AM792" s="67" t="s">
        <v>5605</v>
      </c>
      <c r="AN792" s="48" t="str" cm="1">
        <f t="array" ref="AN792">IFERROR(_xlfn.IFS(
AM792="MPR ISSUE","ACTIVE",
AM792="BSS Hardware Issue","ACTIVE",
AM792="Sites strategiques, MLL, Pylone, etc.","PASSIVE",
AM792="AKTIVCO DEFAUT GE &amp; POWER Cabinet","PASSIVE",
AM792="AKTIVCO Coupure ENEO &amp; Baisse de tension","PASSIVE",
AM792="Coupure ENEO &amp; Baisse de tension","PASSIVE",
AM792="Defaut GE &amp; POWER Cabinet","PASSIVE",
AM792="Sharing","PASSIVE",
AM792="Sites strategiques &amp; DataCenter","PASSIVE",
AM792="Exclu","Exclu",
AM792="SAT","ACTIVE",
AM792="SPARE-ISSUE","SPARE-ISSUE",
AM792="Fiber CAmtel","ACTIVE",
AM792="Fiber AOF","ACTIVE",
AM792="Projet OCM (HUAWEI)","PLANNED WORKS",
AM792="Projet OCM (NOKIA)","PLANNED WORKS",
AM792="ACCESS-ISSUE","ACCESS-ISSUE",
AM792="Projet OCM (ZTE, NOKIA, autres projets)","PLANNED WORKS",
AM792="No root CAuse","No root cause",
AM792="ODU HS","ACTIVE",
AM792="IP &amp; VLAN","ACTIVE",
AM792="Warehouse HUAWEI","SPARE-ISSUE",
AM792="SPARE-HS","SPARE-ISSUE",
AM792="Power Telco","ACTIVE", AM792="no impacts","no impacts"
),"")</f>
        <v>no impacts</v>
      </c>
      <c r="AO792" s="93" t="s">
        <v>5537</v>
      </c>
      <c r="AP792" s="101" t="str">
        <f t="shared" si="28"/>
        <v>NRO_088</v>
      </c>
      <c r="AR792" s="17" t="s">
        <v>5537</v>
      </c>
      <c r="AS792" s="7" t="s">
        <v>5537</v>
      </c>
      <c r="AT792" s="6"/>
      <c r="AU792" s="7"/>
      <c r="AV792" s="3" t="s">
        <v>5537</v>
      </c>
      <c r="AW792" s="18" t="s">
        <v>5537</v>
      </c>
      <c r="AX792" s="18" t="s">
        <v>5537</v>
      </c>
      <c r="AY792" s="18" t="s">
        <v>5537</v>
      </c>
      <c r="AZ792" s="18" t="s">
        <v>5537</v>
      </c>
      <c r="BA792" s="18" t="s">
        <v>5537</v>
      </c>
      <c r="BB792" s="18" t="s">
        <v>5537</v>
      </c>
      <c r="BC792" s="18" t="s">
        <v>5537</v>
      </c>
      <c r="BD792" s="18" t="s">
        <v>5537</v>
      </c>
      <c r="BE792" s="18" t="s">
        <v>5537</v>
      </c>
      <c r="BF792" s="18" t="s">
        <v>5537</v>
      </c>
      <c r="BG792" s="18" t="s">
        <v>5537</v>
      </c>
      <c r="BH792" s="18" t="s">
        <v>5537</v>
      </c>
      <c r="BI792" s="9" t="s">
        <v>5537</v>
      </c>
      <c r="BJ792" s="14"/>
      <c r="BK792" s="14" t="s">
        <v>5537</v>
      </c>
      <c r="BL792" s="14" t="str">
        <f>_xlfn.XLOOKUP(B792,'[4]cell downs 18042026 17h'!$B:$B,'[4]cell downs 18042026 17h'!$B:$B,"")</f>
        <v/>
      </c>
      <c r="BM792" s="14" t="str">
        <f>_xlfn.XLOOKUP(B792,'[5]Cells Huawei 19042026 15h'!$B:$B,'[5]Cells Huawei 19042026 15h'!$B:$B,"")</f>
        <v/>
      </c>
      <c r="BN792" s="9" t="str">
        <f>_xlfn.XLOOKUP(B792,'[6]cells down 19042026 9H40'!$B:$B,'[6]cells down 19042026 9H40'!$B:$B,"")</f>
        <v/>
      </c>
      <c r="BO792" s="9" t="s">
        <v>3022</v>
      </c>
      <c r="BP792" s="9" t="s">
        <v>12</v>
      </c>
      <c r="BQ792" s="115"/>
    </row>
    <row r="793" spans="1:69" s="9" customFormat="1" x14ac:dyDescent="0.3">
      <c r="A793" s="1" t="s">
        <v>3028</v>
      </c>
      <c r="B793" s="8" t="s">
        <v>3029</v>
      </c>
      <c r="C793" s="3" t="str">
        <f>_xlfn.XLOOKUP(B793,'[1]daily break down'!$D:$D,'[1]daily break down'!$E:$E,"")</f>
        <v>NORD-OUEST</v>
      </c>
      <c r="D793" s="1" t="s">
        <v>11</v>
      </c>
      <c r="E793" s="1" t="s">
        <v>12</v>
      </c>
      <c r="F793" s="3" t="s">
        <v>51</v>
      </c>
      <c r="G793" s="1" t="s">
        <v>52</v>
      </c>
      <c r="H793" s="32" t="str">
        <f>_xlfn.XLOOKUP(B793,[2]CALCULATION!$B:$B,[2]CALCULATION!$H:$H,"")</f>
        <v>Huawei</v>
      </c>
      <c r="I793" s="28">
        <v>1.3286241592544079</v>
      </c>
      <c r="J793" s="28">
        <v>3.0426108557127893</v>
      </c>
      <c r="K793" s="28">
        <v>1.4962738954379295</v>
      </c>
      <c r="L793" s="28">
        <v>0.15133063952310424</v>
      </c>
      <c r="M793" s="28">
        <v>14.415112874643656</v>
      </c>
      <c r="N793" s="28">
        <v>0</v>
      </c>
      <c r="O793" s="28">
        <v>0</v>
      </c>
      <c r="P793" s="28">
        <v>0</v>
      </c>
      <c r="Q793" s="28">
        <v>4.8962997206313323</v>
      </c>
      <c r="R793" s="28">
        <v>0</v>
      </c>
      <c r="S793" s="94">
        <v>4.5170011100552729</v>
      </c>
      <c r="T793" s="94">
        <f>_xlfn.XLOOKUP(B793,'[3]Nur des jours'!$B:$B,'[3]Nur des jours'!$U:$U,"")</f>
        <v>0</v>
      </c>
      <c r="U793" s="94">
        <v>4.7084606757925203E-3</v>
      </c>
      <c r="V793" s="94">
        <v>0</v>
      </c>
      <c r="W793" s="94">
        <v>0</v>
      </c>
      <c r="X793" s="94">
        <v>0</v>
      </c>
      <c r="Y793" s="94">
        <v>0</v>
      </c>
      <c r="Z793" s="94">
        <v>0.12215245139584457</v>
      </c>
      <c r="AA793" s="94">
        <v>0</v>
      </c>
      <c r="AB793" s="94">
        <v>0</v>
      </c>
      <c r="AC793" s="94">
        <f>_xlfn.XLOOKUP(B793,'[3]Nur des jours'!$B:$B,'[3]Nur des jours'!$N:$N,"")</f>
        <v>0</v>
      </c>
      <c r="AD793" s="94">
        <v>0</v>
      </c>
      <c r="AE793" s="94">
        <v>0</v>
      </c>
      <c r="AF793" s="94">
        <v>0</v>
      </c>
      <c r="AG793" s="94">
        <v>0</v>
      </c>
      <c r="AH793" s="94">
        <v>0</v>
      </c>
      <c r="AI793" s="49" t="s">
        <v>6659</v>
      </c>
      <c r="AJ793" s="49"/>
      <c r="AK793" s="48" t="str" cm="1">
        <f t="array" ref="AK793">IFERROR(_xlfn.IFS(
AM793="MPR ISSUE","PDH",
AM793="BSS Hardware Issue","BSS",
AM793="Sites strategiques, MLL, Pylone, etc.","ENVTECH",
AM793="AKTIVCO DEFAUT GE &amp; POWER Cabinet","AKTIVCO",
AM793="AKTIVCO Coupure ENEO &amp; Baisse de tension","AKTIVCO GRID ONLY",
AM793="Coupure ENEO &amp; Baisse de tension","IHS GRID ONLY",
AM793="Defaut GE &amp; POWER Cabinet","IHS",
AM793="Sharing","Partners",
AM793="Sites strategiques &amp; DataCenter","SST &amp; DC",
AM793="Exclu","Exclu",
AM793="SAT","SAT",
AM793="SPARE-ISSUE","SPARE-ISSUE",
AM793="Fiber CAmtel","TRANS_FO_CAMTEL",
AM793="Fiber AOF","Fiber AOF",
AM793="Projet OCM (HUAWEI)","TRAVAUX-HUAWEI",
AM793="Projet OCM (NOKIA)","TRAVAUX-NOKIA",
AM793="ACCESS-ISSUE","ACCESS-ISSUE",
AM793="Projet OCM (ZTE, NOKIA, autres projets)","TRAVAUX OCM",
AM793="No root CAuse","No root cause",
AM793="ODU HS","PDH",
AM793="IP &amp; VLAN","PDH",
AM793="Warehouse HUAWEI","SPARE-ISSUE",
AM793="SPARE-HS","SPARE-ISSUE",
AM793="Power Telco","BSS",AM793="no impacts","no impacts"
),"")</f>
        <v>no impacts</v>
      </c>
      <c r="AL793" s="48" t="str" cm="1">
        <f t="array" ref="AL793">IFERROR(_xlfn.IFS(
AM793="MPR ISSUE","TX ISSUE",
AM793="BSS Hardware Issue","RAN ISSUE",
AM793="Sites strategiques, MLL, Pylone, etc.","ENVTECH",
AM793="AKTIVCO DEFAUT GE &amp; POWER Cabinet","POWER ISSUE",
AM793="AKTIVCO Coupure ENEO &amp; Baisse de tension","POWER ISSUE",
AM793="Coupure ENEO &amp; Baisse de tension","POWER ISSUE",
AM793="Defaut GE &amp; POWER Cabinet","POWER ISSUE",
AM793="Sharing","POWER ISSUE",
AM793="Sites strategiques &amp; DataCenter","POWER ISSUE",
AM793="Exclu","Exclu",
AM793="SAT","TX ISSUE",
AM793="SPARE-ISSUE","SPARE-ISSUE",
AM793="Fiber CAmtel","TX ISSUE",
AM793="Fiber AOF","TX ISSUE",
AM793="Projet OCM (HUAWEI)","TRAVAUX-HUAWEI",
AM793="Projet OCM (NOKIA)","TRAVAUX -NOKIA",
AM793="ACCESS-ISSUE","ACCESS-ISSUE",
AM793="Projet OCM (ZTE, NOKIA, autres projets)","TRAVAUX OCM",
AM793="No root CAuse","No root cause",
AM793="ODU HS","TX ISSUE",
AM793="IP &amp; VLAN","TX ISSUE",
AM793="Warehouse HUAWEI","SPARE-ISSUE",
AM793="SPARE-HS","SPARE-ISSUE",
AM793="Power Telco","RAN ISSUE",AM793="no impacts","no impacts"
),"")</f>
        <v>no impacts</v>
      </c>
      <c r="AM793" s="67" t="s">
        <v>5605</v>
      </c>
      <c r="AN793" s="48" t="str" cm="1">
        <f t="array" ref="AN793">IFERROR(_xlfn.IFS(
AM793="MPR ISSUE","ACTIVE",
AM793="BSS Hardware Issue","ACTIVE",
AM793="Sites strategiques, MLL, Pylone, etc.","PASSIVE",
AM793="AKTIVCO DEFAUT GE &amp; POWER Cabinet","PASSIVE",
AM793="AKTIVCO Coupure ENEO &amp; Baisse de tension","PASSIVE",
AM793="Coupure ENEO &amp; Baisse de tension","PASSIVE",
AM793="Defaut GE &amp; POWER Cabinet","PASSIVE",
AM793="Sharing","PASSIVE",
AM793="Sites strategiques &amp; DataCenter","PASSIVE",
AM793="Exclu","Exclu",
AM793="SAT","ACTIVE",
AM793="SPARE-ISSUE","SPARE-ISSUE",
AM793="Fiber CAmtel","ACTIVE",
AM793="Fiber AOF","ACTIVE",
AM793="Projet OCM (HUAWEI)","PLANNED WORKS",
AM793="Projet OCM (NOKIA)","PLANNED WORKS",
AM793="ACCESS-ISSUE","ACCESS-ISSUE",
AM793="Projet OCM (ZTE, NOKIA, autres projets)","PLANNED WORKS",
AM793="No root CAuse","No root cause",
AM793="ODU HS","ACTIVE",
AM793="IP &amp; VLAN","ACTIVE",
AM793="Warehouse HUAWEI","SPARE-ISSUE",
AM793="SPARE-HS","SPARE-ISSUE",
AM793="Power Telco","ACTIVE", AM793="no impacts","no impacts"
),"")</f>
        <v>no impacts</v>
      </c>
      <c r="AO793" s="93" t="s">
        <v>5537</v>
      </c>
      <c r="AP793" s="101" t="str">
        <f t="shared" si="28"/>
        <v>NRO_061</v>
      </c>
      <c r="AR793" s="17" t="s">
        <v>5537</v>
      </c>
      <c r="AS793" s="7" t="s">
        <v>5537</v>
      </c>
      <c r="AT793" s="6"/>
      <c r="AU793" s="7"/>
      <c r="AV793" s="3" t="s">
        <v>5537</v>
      </c>
      <c r="AW793" s="18" t="s">
        <v>5537</v>
      </c>
      <c r="AX793" s="18" t="s">
        <v>5537</v>
      </c>
      <c r="AY793" s="18" t="s">
        <v>5537</v>
      </c>
      <c r="AZ793" s="18" t="s">
        <v>5537</v>
      </c>
      <c r="BA793" s="18" t="s">
        <v>5537</v>
      </c>
      <c r="BB793" s="18" t="s">
        <v>5537</v>
      </c>
      <c r="BC793" s="18" t="s">
        <v>5537</v>
      </c>
      <c r="BD793" s="18" t="s">
        <v>5537</v>
      </c>
      <c r="BE793" s="18" t="s">
        <v>5537</v>
      </c>
      <c r="BF793" s="18" t="s">
        <v>5537</v>
      </c>
      <c r="BG793" s="18" t="s">
        <v>5537</v>
      </c>
      <c r="BH793" s="18" t="s">
        <v>5537</v>
      </c>
      <c r="BI793" s="9" t="s">
        <v>5537</v>
      </c>
      <c r="BJ793" s="14"/>
      <c r="BK793" s="14" t="s">
        <v>5537</v>
      </c>
      <c r="BL793" s="14" t="str">
        <f>_xlfn.XLOOKUP(B793,'[4]cell downs 18042026 17h'!$B:$B,'[4]cell downs 18042026 17h'!$B:$B,"")</f>
        <v/>
      </c>
      <c r="BM793" s="14" t="str">
        <f>_xlfn.XLOOKUP(B793,'[5]Cells Huawei 19042026 15h'!$B:$B,'[5]Cells Huawei 19042026 15h'!$B:$B,"")</f>
        <v/>
      </c>
      <c r="BN793" s="9" t="str">
        <f>_xlfn.XLOOKUP(B793,'[6]cells down 19042026 9H40'!$B:$B,'[6]cells down 19042026 9H40'!$B:$B,"")</f>
        <v/>
      </c>
      <c r="BO793" s="9" t="s">
        <v>3029</v>
      </c>
      <c r="BP793" s="9" t="s">
        <v>12</v>
      </c>
      <c r="BQ793" s="115"/>
    </row>
    <row r="794" spans="1:69" s="9" customFormat="1" x14ac:dyDescent="0.3">
      <c r="A794" s="1" t="s">
        <v>1755</v>
      </c>
      <c r="B794" s="8" t="s">
        <v>1756</v>
      </c>
      <c r="C794" s="3" t="str">
        <f>_xlfn.XLOOKUP(B794,'[1]daily break down'!$D:$D,'[1]daily break down'!$E:$E,"")</f>
        <v>CENTRE</v>
      </c>
      <c r="D794" s="1" t="s">
        <v>11</v>
      </c>
      <c r="E794" s="56" t="s">
        <v>96</v>
      </c>
      <c r="F794" s="3" t="s">
        <v>37</v>
      </c>
      <c r="G794" s="1" t="s">
        <v>1755</v>
      </c>
      <c r="H794" s="33" t="str">
        <f>_xlfn.XLOOKUP(B794,[2]CALCULATION!$B:$B,[2]CALCULATION!$H:$H,"")</f>
        <v>NOKIA</v>
      </c>
      <c r="I794" s="28">
        <v>1.2484554822176806E-3</v>
      </c>
      <c r="J794" s="28">
        <v>0</v>
      </c>
      <c r="K794" s="28">
        <v>0</v>
      </c>
      <c r="L794" s="28">
        <v>0</v>
      </c>
      <c r="M794" s="28">
        <v>4.4924352663456109</v>
      </c>
      <c r="N794" s="28">
        <v>9.2966357389406529</v>
      </c>
      <c r="O794" s="28">
        <v>9.2964734190981293</v>
      </c>
      <c r="P794" s="28">
        <v>9.29679805878318</v>
      </c>
      <c r="Q794" s="28">
        <v>9.2964734190981293</v>
      </c>
      <c r="R794" s="28">
        <v>9.2967439521690061</v>
      </c>
      <c r="S794" s="94">
        <v>9.2967439521690061</v>
      </c>
      <c r="T794" s="94">
        <f>_xlfn.XLOOKUP(B794,'[3]Nur des jours'!$B:$B,'[3]Nur des jours'!$U:$U,"")</f>
        <v>4.6228522998690194</v>
      </c>
      <c r="U794" s="94">
        <v>4.6228522998690194</v>
      </c>
      <c r="V794" s="94">
        <v>4.6228522998690194</v>
      </c>
      <c r="W794" s="94">
        <v>4.6228522998690194</v>
      </c>
      <c r="X794" s="94">
        <v>4.6228522998690194</v>
      </c>
      <c r="Y794" s="94">
        <v>4.6228522998690194</v>
      </c>
      <c r="Z794" s="94">
        <v>4.6228522998690194</v>
      </c>
      <c r="AA794" s="94">
        <v>4.6228522998690194</v>
      </c>
      <c r="AB794" s="94">
        <v>2.4238344044566831</v>
      </c>
      <c r="AC794" s="94">
        <f>_xlfn.XLOOKUP(B794,'[3]Nur des jours'!$B:$B,'[3]Nur des jours'!$N:$N,"")</f>
        <v>0</v>
      </c>
      <c r="AD794" s="94">
        <v>0</v>
      </c>
      <c r="AE794" s="94">
        <v>0</v>
      </c>
      <c r="AF794" s="94">
        <v>0</v>
      </c>
      <c r="AG794" s="94">
        <v>0</v>
      </c>
      <c r="AH794" s="94">
        <v>0</v>
      </c>
      <c r="AI794" s="49" t="s">
        <v>5559</v>
      </c>
      <c r="AJ794" s="49"/>
      <c r="AK794" s="48" t="str" cm="1">
        <f t="array" ref="AK794">IFERROR(_xlfn.IFS(
AM794="MPR ISSUE","PDH",
AM794="BSS Hardware Issue","BSS",
AM794="Sites strategiques, MLL, Pylone, etc.","ENVTECH",
AM794="AKTIVCO DEFAUT GE &amp; POWER Cabinet","AKTIVCO",
AM794="AKTIVCO Coupure ENEO &amp; Baisse de tension","AKTIVCO GRID ONLY",
AM794="Coupure ENEO &amp; Baisse de tension","IHS GRID ONLY",
AM794="Defaut GE &amp; POWER Cabinet","IHS",
AM794="Sharing","Partners",
AM794="Sites strategiques &amp; DataCenter","SST &amp; DC",
AM794="Exclu","Exclu",
AM794="SAT","SAT",
AM794="SPARE-ISSUE","SPARE-ISSUE",
AM794="Fiber CAmtel","TRANS_FO_CAMTEL",
AM794="Fiber AOF","Fiber AOF",
AM794="Projet OCM (HUAWEI)","TRAVAUX-HUAWEI",
AM794="Projet OCM (NOKIA)","TRAVAUX-NOKIA",
AM794="ACCESS-ISSUE","ACCESS-ISSUE",
AM794="Projet OCM (ZTE, NOKIA, autres projets)","TRAVAUX OCM",
AM794="No root CAuse","No root cause",
AM794="ODU HS","PDH",
AM794="IP &amp; VLAN","PDH",
AM794="Warehouse HUAWEI","SPARE-ISSUE",
AM794="SPARE-HS","SPARE-ISSUE",
AM794="Power Telco","BSS",AM794="no impacts","no impacts"
),"")</f>
        <v>no impacts</v>
      </c>
      <c r="AL794" s="48" t="str" cm="1">
        <f t="array" ref="AL794">IFERROR(_xlfn.IFS(
AM794="MPR ISSUE","TX ISSUE",
AM794="BSS Hardware Issue","RAN ISSUE",
AM794="Sites strategiques, MLL, Pylone, etc.","ENVTECH",
AM794="AKTIVCO DEFAUT GE &amp; POWER Cabinet","POWER ISSUE",
AM794="AKTIVCO Coupure ENEO &amp; Baisse de tension","POWER ISSUE",
AM794="Coupure ENEO &amp; Baisse de tension","POWER ISSUE",
AM794="Defaut GE &amp; POWER Cabinet","POWER ISSUE",
AM794="Sharing","POWER ISSUE",
AM794="Sites strategiques &amp; DataCenter","POWER ISSUE",
AM794="Exclu","Exclu",
AM794="SAT","TX ISSUE",
AM794="SPARE-ISSUE","SPARE-ISSUE",
AM794="Fiber CAmtel","TX ISSUE",
AM794="Fiber AOF","TX ISSUE",
AM794="Projet OCM (HUAWEI)","TRAVAUX-HUAWEI",
AM794="Projet OCM (NOKIA)","TRAVAUX -NOKIA",
AM794="ACCESS-ISSUE","ACCESS-ISSUE",
AM794="Projet OCM (ZTE, NOKIA, autres projets)","TRAVAUX OCM",
AM794="No root CAuse","No root cause",
AM794="ODU HS","TX ISSUE",
AM794="IP &amp; VLAN","TX ISSUE",
AM794="Warehouse HUAWEI","SPARE-ISSUE",
AM794="SPARE-HS","SPARE-ISSUE",
AM794="Power Telco","RAN ISSUE",AM794="no impacts","no impacts"
),"")</f>
        <v>no impacts</v>
      </c>
      <c r="AM794" s="67" t="s">
        <v>5605</v>
      </c>
      <c r="AN794" s="48" t="str" cm="1">
        <f t="array" ref="AN794">IFERROR(_xlfn.IFS(
AM794="MPR ISSUE","ACTIVE",
AM794="BSS Hardware Issue","ACTIVE",
AM794="Sites strategiques, MLL, Pylone, etc.","PASSIVE",
AM794="AKTIVCO DEFAUT GE &amp; POWER Cabinet","PASSIVE",
AM794="AKTIVCO Coupure ENEO &amp; Baisse de tension","PASSIVE",
AM794="Coupure ENEO &amp; Baisse de tension","PASSIVE",
AM794="Defaut GE &amp; POWER Cabinet","PASSIVE",
AM794="Sharing","PASSIVE",
AM794="Sites strategiques &amp; DataCenter","PASSIVE",
AM794="Exclu","Exclu",
AM794="SAT","ACTIVE",
AM794="SPARE-ISSUE","SPARE-ISSUE",
AM794="Fiber CAmtel","ACTIVE",
AM794="Fiber AOF","ACTIVE",
AM794="Projet OCM (HUAWEI)","PLANNED WORKS",
AM794="Projet OCM (NOKIA)","PLANNED WORKS",
AM794="ACCESS-ISSUE","ACCESS-ISSUE",
AM794="Projet OCM (ZTE, NOKIA, autres projets)","PLANNED WORKS",
AM794="No root CAuse","No root cause",
AM794="ODU HS","ACTIVE",
AM794="IP &amp; VLAN","ACTIVE",
AM794="Warehouse HUAWEI","SPARE-ISSUE",
AM794="SPARE-HS","SPARE-ISSUE",
AM794="Power Telco","ACTIVE", AM794="no impacts","no impacts"
),"")</f>
        <v>no impacts</v>
      </c>
      <c r="AO794" s="93" t="s">
        <v>5537</v>
      </c>
      <c r="AP794" s="101" t="str">
        <f t="shared" si="28"/>
        <v>CTR_303</v>
      </c>
      <c r="AR794" s="17" t="s">
        <v>5537</v>
      </c>
      <c r="AS794" s="7" t="s">
        <v>5537</v>
      </c>
      <c r="AT794" s="6"/>
      <c r="AU794" s="7"/>
      <c r="AV794" s="3" t="s">
        <v>5537</v>
      </c>
      <c r="AW794" s="18" t="s">
        <v>5537</v>
      </c>
      <c r="AX794" s="18" t="s">
        <v>5537</v>
      </c>
      <c r="AY794" s="18" t="s">
        <v>5537</v>
      </c>
      <c r="AZ794" s="18" t="s">
        <v>5537</v>
      </c>
      <c r="BA794" s="18" t="s">
        <v>5537</v>
      </c>
      <c r="BB794" s="18" t="s">
        <v>5537</v>
      </c>
      <c r="BC794" s="18" t="s">
        <v>5537</v>
      </c>
      <c r="BD794" s="18" t="s">
        <v>5537</v>
      </c>
      <c r="BE794" s="18" t="s">
        <v>5537</v>
      </c>
      <c r="BF794" s="18" t="s">
        <v>5537</v>
      </c>
      <c r="BG794" s="18" t="s">
        <v>5537</v>
      </c>
      <c r="BH794" s="18" t="s">
        <v>5537</v>
      </c>
      <c r="BI794" s="9" t="s">
        <v>5537</v>
      </c>
      <c r="BJ794" s="14"/>
      <c r="BK794" s="14" t="s">
        <v>5537</v>
      </c>
      <c r="BL794" s="14" t="str">
        <f>_xlfn.XLOOKUP(B794,'[4]cell downs 18042026 17h'!$B:$B,'[4]cell downs 18042026 17h'!$B:$B,"")</f>
        <v/>
      </c>
      <c r="BM794" s="14" t="str">
        <f>_xlfn.XLOOKUP(B794,'[5]Cells Huawei 19042026 15h'!$B:$B,'[5]Cells Huawei 19042026 15h'!$B:$B,"")</f>
        <v/>
      </c>
      <c r="BN794" s="9" t="str">
        <f>_xlfn.XLOOKUP(B794,'[6]cells down 19042026 9H40'!$B:$B,'[6]cells down 19042026 9H40'!$B:$B,"")</f>
        <v/>
      </c>
      <c r="BO794" s="9" t="s">
        <v>1756</v>
      </c>
      <c r="BP794" s="9" t="s">
        <v>12</v>
      </c>
      <c r="BQ794" s="115"/>
    </row>
    <row r="795" spans="1:69" s="9" customFormat="1" x14ac:dyDescent="0.3">
      <c r="A795" s="1" t="s">
        <v>2199</v>
      </c>
      <c r="B795" s="8" t="s">
        <v>2200</v>
      </c>
      <c r="C795" s="3" t="str">
        <f>_xlfn.XLOOKUP(B795,'[1]daily break down'!$D:$D,'[1]daily break down'!$E:$E,"")</f>
        <v>OUEST</v>
      </c>
      <c r="D795" s="1" t="s">
        <v>11</v>
      </c>
      <c r="E795" s="1" t="s">
        <v>12</v>
      </c>
      <c r="F795" s="3" t="s">
        <v>102</v>
      </c>
      <c r="G795" s="1" t="s">
        <v>103</v>
      </c>
      <c r="H795" s="32" t="str">
        <f>_xlfn.XLOOKUP(B795,[2]CALCULATION!$B:$B,[2]CALCULATION!$H:$H,"")</f>
        <v>Huawei</v>
      </c>
      <c r="I795" s="28">
        <v>0</v>
      </c>
      <c r="J795" s="28">
        <v>0</v>
      </c>
      <c r="K795" s="28">
        <v>0</v>
      </c>
      <c r="L795" s="28">
        <v>0</v>
      </c>
      <c r="M795" s="28">
        <v>0</v>
      </c>
      <c r="N795" s="28">
        <v>0</v>
      </c>
      <c r="O795" s="28">
        <v>0</v>
      </c>
      <c r="P795" s="28">
        <v>0</v>
      </c>
      <c r="Q795" s="28">
        <v>0</v>
      </c>
      <c r="R795" s="28">
        <v>0</v>
      </c>
      <c r="S795" s="94">
        <v>0</v>
      </c>
      <c r="T795" s="94">
        <f>_xlfn.XLOOKUP(B795,'[3]Nur des jours'!$B:$B,'[3]Nur des jours'!$U:$U,"")</f>
        <v>0</v>
      </c>
      <c r="U795" s="94">
        <v>11.317694823261506</v>
      </c>
      <c r="V795" s="94">
        <v>14.276569986274124</v>
      </c>
      <c r="W795" s="94">
        <v>0</v>
      </c>
      <c r="X795" s="94">
        <v>6.1531020195015875E-3</v>
      </c>
      <c r="Y795" s="94">
        <v>0</v>
      </c>
      <c r="Z795" s="94">
        <v>0</v>
      </c>
      <c r="AA795" s="94">
        <v>0</v>
      </c>
      <c r="AB795" s="94">
        <v>0</v>
      </c>
      <c r="AC795" s="94">
        <f>_xlfn.XLOOKUP(B795,'[3]Nur des jours'!$B:$B,'[3]Nur des jours'!$N:$N,"")</f>
        <v>0</v>
      </c>
      <c r="AD795" s="94">
        <v>0</v>
      </c>
      <c r="AE795" s="94">
        <v>0</v>
      </c>
      <c r="AF795" s="94">
        <v>0</v>
      </c>
      <c r="AG795" s="94">
        <v>0</v>
      </c>
      <c r="AH795" s="94">
        <v>0</v>
      </c>
      <c r="AI795" s="49" t="s">
        <v>5559</v>
      </c>
      <c r="AJ795" s="49"/>
      <c r="AK795" s="48" t="str" cm="1">
        <f t="array" ref="AK795">IFERROR(_xlfn.IFS(
AM795="MPR ISSUE","PDH",
AM795="BSS Hardware Issue","BSS",
AM795="Sites strategiques, MLL, Pylone, etc.","ENVTECH",
AM795="AKTIVCO DEFAUT GE &amp; POWER Cabinet","AKTIVCO",
AM795="AKTIVCO Coupure ENEO &amp; Baisse de tension","AKTIVCO GRID ONLY",
AM795="Coupure ENEO &amp; Baisse de tension","IHS GRID ONLY",
AM795="Defaut GE &amp; POWER Cabinet","IHS",
AM795="Sharing","Partners",
AM795="Sites strategiques &amp; DataCenter","SST &amp; DC",
AM795="Exclu","Exclu",
AM795="SAT","SAT",
AM795="SPARE-ISSUE","SPARE-ISSUE",
AM795="Fiber CAmtel","TRANS_FO_CAMTEL",
AM795="Fiber AOF","Fiber AOF",
AM795="Projet OCM (HUAWEI)","TRAVAUX-HUAWEI",
AM795="Projet OCM (NOKIA)","TRAVAUX-NOKIA",
AM795="ACCESS-ISSUE","ACCESS-ISSUE",
AM795="Projet OCM (ZTE, NOKIA, autres projets)","TRAVAUX OCM",
AM795="No root CAuse","No root cause",
AM795="ODU HS","PDH",
AM795="IP &amp; VLAN","PDH",
AM795="Warehouse HUAWEI","SPARE-ISSUE",
AM795="SPARE-HS","SPARE-ISSUE",
AM795="Power Telco","BSS",AM795="no impacts","no impacts"
),"")</f>
        <v>no impacts</v>
      </c>
      <c r="AL795" s="48" t="str" cm="1">
        <f t="array" ref="AL795">IFERROR(_xlfn.IFS(
AM795="MPR ISSUE","TX ISSUE",
AM795="BSS Hardware Issue","RAN ISSUE",
AM795="Sites strategiques, MLL, Pylone, etc.","ENVTECH",
AM795="AKTIVCO DEFAUT GE &amp; POWER Cabinet","POWER ISSUE",
AM795="AKTIVCO Coupure ENEO &amp; Baisse de tension","POWER ISSUE",
AM795="Coupure ENEO &amp; Baisse de tension","POWER ISSUE",
AM795="Defaut GE &amp; POWER Cabinet","POWER ISSUE",
AM795="Sharing","POWER ISSUE",
AM795="Sites strategiques &amp; DataCenter","POWER ISSUE",
AM795="Exclu","Exclu",
AM795="SAT","TX ISSUE",
AM795="SPARE-ISSUE","SPARE-ISSUE",
AM795="Fiber CAmtel","TX ISSUE",
AM795="Fiber AOF","TX ISSUE",
AM795="Projet OCM (HUAWEI)","TRAVAUX-HUAWEI",
AM795="Projet OCM (NOKIA)","TRAVAUX -NOKIA",
AM795="ACCESS-ISSUE","ACCESS-ISSUE",
AM795="Projet OCM (ZTE, NOKIA, autres projets)","TRAVAUX OCM",
AM795="No root CAuse","No root cause",
AM795="ODU HS","TX ISSUE",
AM795="IP &amp; VLAN","TX ISSUE",
AM795="Warehouse HUAWEI","SPARE-ISSUE",
AM795="SPARE-HS","SPARE-ISSUE",
AM795="Power Telco","RAN ISSUE",AM795="no impacts","no impacts"
),"")</f>
        <v>no impacts</v>
      </c>
      <c r="AM795" s="67" t="s">
        <v>5605</v>
      </c>
      <c r="AN795" s="48" t="str" cm="1">
        <f t="array" ref="AN795">IFERROR(_xlfn.IFS(
AM795="MPR ISSUE","ACTIVE",
AM795="BSS Hardware Issue","ACTIVE",
AM795="Sites strategiques, MLL, Pylone, etc.","PASSIVE",
AM795="AKTIVCO DEFAUT GE &amp; POWER Cabinet","PASSIVE",
AM795="AKTIVCO Coupure ENEO &amp; Baisse de tension","PASSIVE",
AM795="Coupure ENEO &amp; Baisse de tension","PASSIVE",
AM795="Defaut GE &amp; POWER Cabinet","PASSIVE",
AM795="Sharing","PASSIVE",
AM795="Sites strategiques &amp; DataCenter","PASSIVE",
AM795="Exclu","Exclu",
AM795="SAT","ACTIVE",
AM795="SPARE-ISSUE","SPARE-ISSUE",
AM795="Fiber CAmtel","ACTIVE",
AM795="Fiber AOF","ACTIVE",
AM795="Projet OCM (HUAWEI)","PLANNED WORKS",
AM795="Projet OCM (NOKIA)","PLANNED WORKS",
AM795="ACCESS-ISSUE","ACCESS-ISSUE",
AM795="Projet OCM (ZTE, NOKIA, autres projets)","PLANNED WORKS",
AM795="No root CAuse","No root cause",
AM795="ODU HS","ACTIVE",
AM795="IP &amp; VLAN","ACTIVE",
AM795="Warehouse HUAWEI","SPARE-ISSUE",
AM795="SPARE-HS","SPARE-ISSUE",
AM795="Power Telco","ACTIVE", AM795="no impacts","no impacts"
),"")</f>
        <v>no impacts</v>
      </c>
      <c r="AO795" s="93" t="s">
        <v>5537</v>
      </c>
      <c r="AP795" s="101" t="str">
        <f t="shared" si="28"/>
        <v>OST_105</v>
      </c>
      <c r="AR795" s="17" t="s">
        <v>5537</v>
      </c>
      <c r="AS795" s="7" t="s">
        <v>5537</v>
      </c>
      <c r="AT795" s="6"/>
      <c r="AU795" s="7"/>
      <c r="AV795" s="3" t="s">
        <v>5537</v>
      </c>
      <c r="AW795" s="18" t="s">
        <v>5537</v>
      </c>
      <c r="AX795" s="18" t="s">
        <v>5537</v>
      </c>
      <c r="AY795" s="18" t="s">
        <v>5537</v>
      </c>
      <c r="AZ795" s="18" t="s">
        <v>5537</v>
      </c>
      <c r="BA795" s="18" t="s">
        <v>5537</v>
      </c>
      <c r="BB795" s="18" t="s">
        <v>5537</v>
      </c>
      <c r="BC795" s="18" t="s">
        <v>5537</v>
      </c>
      <c r="BD795" s="18" t="s">
        <v>5537</v>
      </c>
      <c r="BE795" s="18" t="s">
        <v>5537</v>
      </c>
      <c r="BF795" s="18" t="s">
        <v>5537</v>
      </c>
      <c r="BG795" s="18" t="s">
        <v>5537</v>
      </c>
      <c r="BH795" s="18" t="s">
        <v>5537</v>
      </c>
      <c r="BI795" s="9" t="s">
        <v>5537</v>
      </c>
      <c r="BJ795" s="14"/>
      <c r="BK795" s="14" t="s">
        <v>5537</v>
      </c>
      <c r="BL795" s="14" t="str">
        <f>_xlfn.XLOOKUP(B795,'[4]cell downs 18042026 17h'!$B:$B,'[4]cell downs 18042026 17h'!$B:$B,"")</f>
        <v/>
      </c>
      <c r="BM795" s="14" t="str">
        <f>_xlfn.XLOOKUP(B795,'[5]Cells Huawei 19042026 15h'!$B:$B,'[5]Cells Huawei 19042026 15h'!$B:$B,"")</f>
        <v/>
      </c>
      <c r="BN795" s="9" t="str">
        <f>_xlfn.XLOOKUP(B795,'[6]cells down 19042026 9H40'!$B:$B,'[6]cells down 19042026 9H40'!$B:$B,"")</f>
        <v/>
      </c>
      <c r="BO795" s="9" t="s">
        <v>2200</v>
      </c>
      <c r="BP795" s="9" t="s">
        <v>12</v>
      </c>
      <c r="BQ795" s="115"/>
    </row>
    <row r="796" spans="1:69" s="9" customFormat="1" x14ac:dyDescent="0.3">
      <c r="A796" s="1" t="s">
        <v>2759</v>
      </c>
      <c r="B796" s="8" t="s">
        <v>2760</v>
      </c>
      <c r="C796" s="3" t="str">
        <f>_xlfn.XLOOKUP(B796,'[1]daily break down'!$D:$D,'[1]daily break down'!$E:$E,"")</f>
        <v>Yaounde</v>
      </c>
      <c r="D796" s="1" t="s">
        <v>11</v>
      </c>
      <c r="E796" s="1" t="s">
        <v>12</v>
      </c>
      <c r="F796" s="3" t="s">
        <v>37</v>
      </c>
      <c r="G796" s="1" t="s">
        <v>38</v>
      </c>
      <c r="H796" s="34" t="str">
        <f>_xlfn.XLOOKUP(B796,[2]CALCULATION!$B:$B,[2]CALCULATION!$H:$H,"")</f>
        <v>ZTE</v>
      </c>
      <c r="I796" s="28">
        <v>2.8127880365148257</v>
      </c>
      <c r="J796" s="28">
        <v>0</v>
      </c>
      <c r="K796" s="28">
        <v>0</v>
      </c>
      <c r="L796" s="28">
        <v>0</v>
      </c>
      <c r="M796" s="28">
        <v>0</v>
      </c>
      <c r="N796" s="28">
        <v>0</v>
      </c>
      <c r="O796" s="28">
        <v>0</v>
      </c>
      <c r="P796" s="28">
        <v>1.3124834133771648</v>
      </c>
      <c r="Q796" s="28">
        <v>0</v>
      </c>
      <c r="R796" s="28">
        <v>2.6569094520207854</v>
      </c>
      <c r="S796" s="94">
        <v>0</v>
      </c>
      <c r="T796" s="94">
        <f>_xlfn.XLOOKUP(B796,'[3]Nur des jours'!$B:$B,'[3]Nur des jours'!$U:$U,"")</f>
        <v>0</v>
      </c>
      <c r="U796" s="94">
        <v>4.2416096657563642</v>
      </c>
      <c r="V796" s="94">
        <v>0</v>
      </c>
      <c r="W796" s="94">
        <v>0</v>
      </c>
      <c r="X796" s="94">
        <v>0</v>
      </c>
      <c r="Y796" s="94">
        <v>0</v>
      </c>
      <c r="Z796" s="94">
        <v>0</v>
      </c>
      <c r="AA796" s="94">
        <v>0</v>
      </c>
      <c r="AB796" s="94">
        <v>0</v>
      </c>
      <c r="AC796" s="94">
        <f>_xlfn.XLOOKUP(B796,'[3]Nur des jours'!$B:$B,'[3]Nur des jours'!$N:$N,"")</f>
        <v>0</v>
      </c>
      <c r="AD796" s="94">
        <v>0</v>
      </c>
      <c r="AE796" s="94">
        <v>0</v>
      </c>
      <c r="AF796" s="94">
        <v>0</v>
      </c>
      <c r="AG796" s="94">
        <v>0</v>
      </c>
      <c r="AH796" s="94">
        <v>0</v>
      </c>
      <c r="AI796" s="49" t="s">
        <v>5559</v>
      </c>
      <c r="AJ796" s="49"/>
      <c r="AK796" s="48" t="str" cm="1">
        <f t="array" ref="AK796">IFERROR(_xlfn.IFS(
AM796="MPR ISSUE","PDH",
AM796="BSS Hardware Issue","BSS",
AM796="Sites strategiques, MLL, Pylone, etc.","ENVTECH",
AM796="AKTIVCO DEFAUT GE &amp; POWER Cabinet","AKTIVCO",
AM796="AKTIVCO Coupure ENEO &amp; Baisse de tension","AKTIVCO GRID ONLY",
AM796="Coupure ENEO &amp; Baisse de tension","IHS GRID ONLY",
AM796="Defaut GE &amp; POWER Cabinet","IHS",
AM796="Sharing","Partners",
AM796="Sites strategiques &amp; DataCenter","SST &amp; DC",
AM796="Exclu","Exclu",
AM796="SAT","SAT",
AM796="SPARE-ISSUE","SPARE-ISSUE",
AM796="Fiber CAmtel","TRANS_FO_CAMTEL",
AM796="Fiber AOF","Fiber AOF",
AM796="Projet OCM (HUAWEI)","TRAVAUX-HUAWEI",
AM796="Projet OCM (NOKIA)","TRAVAUX-NOKIA",
AM796="ACCESS-ISSUE","ACCESS-ISSUE",
AM796="Projet OCM (ZTE, NOKIA, autres projets)","TRAVAUX OCM",
AM796="No root CAuse","No root cause",
AM796="ODU HS","PDH",
AM796="IP &amp; VLAN","PDH",
AM796="Warehouse HUAWEI","SPARE-ISSUE",
AM796="SPARE-HS","SPARE-ISSUE",
AM796="Power Telco","BSS",AM796="no impacts","no impacts"
),"")</f>
        <v>no impacts</v>
      </c>
      <c r="AL796" s="48" t="str" cm="1">
        <f t="array" ref="AL796">IFERROR(_xlfn.IFS(
AM796="MPR ISSUE","TX ISSUE",
AM796="BSS Hardware Issue","RAN ISSUE",
AM796="Sites strategiques, MLL, Pylone, etc.","ENVTECH",
AM796="AKTIVCO DEFAUT GE &amp; POWER Cabinet","POWER ISSUE",
AM796="AKTIVCO Coupure ENEO &amp; Baisse de tension","POWER ISSUE",
AM796="Coupure ENEO &amp; Baisse de tension","POWER ISSUE",
AM796="Defaut GE &amp; POWER Cabinet","POWER ISSUE",
AM796="Sharing","POWER ISSUE",
AM796="Sites strategiques &amp; DataCenter","POWER ISSUE",
AM796="Exclu","Exclu",
AM796="SAT","TX ISSUE",
AM796="SPARE-ISSUE","SPARE-ISSUE",
AM796="Fiber CAmtel","TX ISSUE",
AM796="Fiber AOF","TX ISSUE",
AM796="Projet OCM (HUAWEI)","TRAVAUX-HUAWEI",
AM796="Projet OCM (NOKIA)","TRAVAUX -NOKIA",
AM796="ACCESS-ISSUE","ACCESS-ISSUE",
AM796="Projet OCM (ZTE, NOKIA, autres projets)","TRAVAUX OCM",
AM796="No root CAuse","No root cause",
AM796="ODU HS","TX ISSUE",
AM796="IP &amp; VLAN","TX ISSUE",
AM796="Warehouse HUAWEI","SPARE-ISSUE",
AM796="SPARE-HS","SPARE-ISSUE",
AM796="Power Telco","RAN ISSUE",AM796="no impacts","no impacts"
),"")</f>
        <v>no impacts</v>
      </c>
      <c r="AM796" s="67" t="s">
        <v>5605</v>
      </c>
      <c r="AN796" s="48" t="str" cm="1">
        <f t="array" ref="AN796">IFERROR(_xlfn.IFS(
AM796="MPR ISSUE","ACTIVE",
AM796="BSS Hardware Issue","ACTIVE",
AM796="Sites strategiques, MLL, Pylone, etc.","PASSIVE",
AM796="AKTIVCO DEFAUT GE &amp; POWER Cabinet","PASSIVE",
AM796="AKTIVCO Coupure ENEO &amp; Baisse de tension","PASSIVE",
AM796="Coupure ENEO &amp; Baisse de tension","PASSIVE",
AM796="Defaut GE &amp; POWER Cabinet","PASSIVE",
AM796="Sharing","PASSIVE",
AM796="Sites strategiques &amp; DataCenter","PASSIVE",
AM796="Exclu","Exclu",
AM796="SAT","ACTIVE",
AM796="SPARE-ISSUE","SPARE-ISSUE",
AM796="Fiber CAmtel","ACTIVE",
AM796="Fiber AOF","ACTIVE",
AM796="Projet OCM (HUAWEI)","PLANNED WORKS",
AM796="Projet OCM (NOKIA)","PLANNED WORKS",
AM796="ACCESS-ISSUE","ACCESS-ISSUE",
AM796="Projet OCM (ZTE, NOKIA, autres projets)","PLANNED WORKS",
AM796="No root CAuse","No root cause",
AM796="ODU HS","ACTIVE",
AM796="IP &amp; VLAN","ACTIVE",
AM796="Warehouse HUAWEI","SPARE-ISSUE",
AM796="SPARE-HS","SPARE-ISSUE",
AM796="Power Telco","ACTIVE", AM796="no impacts","no impacts"
),"")</f>
        <v>no impacts</v>
      </c>
      <c r="AO796" s="93" t="s">
        <v>5537</v>
      </c>
      <c r="AP796" s="101" t="str">
        <f t="shared" si="28"/>
        <v>CTR_199</v>
      </c>
      <c r="AR796" s="17" t="s">
        <v>5537</v>
      </c>
      <c r="AS796" s="7" t="s">
        <v>5537</v>
      </c>
      <c r="AT796" s="6"/>
      <c r="AU796" s="7"/>
      <c r="AV796" s="3" t="s">
        <v>5537</v>
      </c>
      <c r="AW796" s="18" t="s">
        <v>5537</v>
      </c>
      <c r="AX796" s="18" t="s">
        <v>5537</v>
      </c>
      <c r="AY796" s="18" t="s">
        <v>5537</v>
      </c>
      <c r="AZ796" s="18" t="s">
        <v>5537</v>
      </c>
      <c r="BA796" s="18" t="s">
        <v>5537</v>
      </c>
      <c r="BB796" s="18" t="s">
        <v>5537</v>
      </c>
      <c r="BC796" s="18" t="s">
        <v>5537</v>
      </c>
      <c r="BD796" s="18" t="s">
        <v>5537</v>
      </c>
      <c r="BE796" s="18" t="s">
        <v>5537</v>
      </c>
      <c r="BF796" s="18" t="s">
        <v>5537</v>
      </c>
      <c r="BG796" s="18" t="s">
        <v>5537</v>
      </c>
      <c r="BH796" s="18" t="s">
        <v>5537</v>
      </c>
      <c r="BI796" s="9" t="s">
        <v>5537</v>
      </c>
      <c r="BJ796" s="14"/>
      <c r="BK796" s="14" t="s">
        <v>5537</v>
      </c>
      <c r="BL796" s="14" t="str">
        <f>_xlfn.XLOOKUP(B796,'[4]cell downs 18042026 17h'!$B:$B,'[4]cell downs 18042026 17h'!$B:$B,"")</f>
        <v/>
      </c>
      <c r="BM796" s="14" t="str">
        <f>_xlfn.XLOOKUP(B796,'[5]Cells Huawei 19042026 15h'!$B:$B,'[5]Cells Huawei 19042026 15h'!$B:$B,"")</f>
        <v/>
      </c>
      <c r="BN796" s="9" t="str">
        <f>_xlfn.XLOOKUP(B796,'[6]cells down 19042026 9H40'!$B:$B,'[6]cells down 19042026 9H40'!$B:$B,"")</f>
        <v/>
      </c>
      <c r="BO796" s="9" t="s">
        <v>2760</v>
      </c>
      <c r="BP796" s="9" t="s">
        <v>12</v>
      </c>
      <c r="BQ796" s="115"/>
    </row>
    <row r="797" spans="1:69" s="9" customFormat="1" x14ac:dyDescent="0.3">
      <c r="A797" s="1" t="s">
        <v>2193</v>
      </c>
      <c r="B797" s="8" t="s">
        <v>2194</v>
      </c>
      <c r="C797" s="3" t="str">
        <f>_xlfn.XLOOKUP(B797,'[1]daily break down'!$D:$D,'[1]daily break down'!$E:$E,"")</f>
        <v>OUEST</v>
      </c>
      <c r="D797" s="1" t="s">
        <v>11</v>
      </c>
      <c r="E797" s="1" t="s">
        <v>12</v>
      </c>
      <c r="F797" s="3" t="s">
        <v>102</v>
      </c>
      <c r="G797" s="1" t="s">
        <v>103</v>
      </c>
      <c r="H797" s="32" t="str">
        <f>_xlfn.XLOOKUP(B797,[2]CALCULATION!$B:$B,[2]CALCULATION!$H:$H,"")</f>
        <v>Huawei</v>
      </c>
      <c r="I797" s="28">
        <v>2.7614051758824076</v>
      </c>
      <c r="J797" s="28">
        <v>2.5325811210702192E-2</v>
      </c>
      <c r="K797" s="28">
        <v>2.4540889413953595</v>
      </c>
      <c r="L797" s="28">
        <v>0</v>
      </c>
      <c r="M797" s="28">
        <v>0</v>
      </c>
      <c r="N797" s="28">
        <v>2.675261747609386E-4</v>
      </c>
      <c r="O797" s="28">
        <v>0</v>
      </c>
      <c r="P797" s="28">
        <v>0</v>
      </c>
      <c r="Q797" s="28">
        <v>0</v>
      </c>
      <c r="R797" s="28">
        <v>0</v>
      </c>
      <c r="S797" s="94">
        <v>0</v>
      </c>
      <c r="T797" s="94">
        <f>_xlfn.XLOOKUP(B797,'[3]Nur des jours'!$B:$B,'[3]Nur des jours'!$U:$U,"")</f>
        <v>0</v>
      </c>
      <c r="U797" s="94">
        <v>20.505524593859597</v>
      </c>
      <c r="V797" s="94">
        <v>21.570653306052801</v>
      </c>
      <c r="W797" s="94">
        <v>0</v>
      </c>
      <c r="X797" s="94">
        <v>5.4396988868057501E-3</v>
      </c>
      <c r="Y797" s="94">
        <v>3.8077892207640254E-2</v>
      </c>
      <c r="Z797" s="94">
        <v>0</v>
      </c>
      <c r="AA797" s="94">
        <v>0</v>
      </c>
      <c r="AB797" s="94">
        <v>0</v>
      </c>
      <c r="AC797" s="94">
        <f>_xlfn.XLOOKUP(B797,'[3]Nur des jours'!$B:$B,'[3]Nur des jours'!$N:$N,"")</f>
        <v>0</v>
      </c>
      <c r="AD797" s="94">
        <v>0</v>
      </c>
      <c r="AE797" s="94">
        <v>0</v>
      </c>
      <c r="AF797" s="94">
        <v>0</v>
      </c>
      <c r="AG797" s="94">
        <v>0</v>
      </c>
      <c r="AH797" s="94">
        <v>0</v>
      </c>
      <c r="AI797" s="49" t="s">
        <v>5559</v>
      </c>
      <c r="AJ797" s="49"/>
      <c r="AK797" s="48" t="str" cm="1">
        <f t="array" ref="AK797">IFERROR(_xlfn.IFS(
AM797="MPR ISSUE","PDH",
AM797="BSS Hardware Issue","BSS",
AM797="Sites strategiques, MLL, Pylone, etc.","ENVTECH",
AM797="AKTIVCO DEFAUT GE &amp; POWER Cabinet","AKTIVCO",
AM797="AKTIVCO Coupure ENEO &amp; Baisse de tension","AKTIVCO GRID ONLY",
AM797="Coupure ENEO &amp; Baisse de tension","IHS GRID ONLY",
AM797="Defaut GE &amp; POWER Cabinet","IHS",
AM797="Sharing","Partners",
AM797="Sites strategiques &amp; DataCenter","SST &amp; DC",
AM797="Exclu","Exclu",
AM797="SAT","SAT",
AM797="SPARE-ISSUE","SPARE-ISSUE",
AM797="Fiber CAmtel","TRANS_FO_CAMTEL",
AM797="Fiber AOF","Fiber AOF",
AM797="Projet OCM (HUAWEI)","TRAVAUX-HUAWEI",
AM797="Projet OCM (NOKIA)","TRAVAUX-NOKIA",
AM797="ACCESS-ISSUE","ACCESS-ISSUE",
AM797="Projet OCM (ZTE, NOKIA, autres projets)","TRAVAUX OCM",
AM797="No root CAuse","No root cause",
AM797="ODU HS","PDH",
AM797="IP &amp; VLAN","PDH",
AM797="Warehouse HUAWEI","SPARE-ISSUE",
AM797="SPARE-HS","SPARE-ISSUE",
AM797="Power Telco","BSS",AM797="no impacts","no impacts"
),"")</f>
        <v>no impacts</v>
      </c>
      <c r="AL797" s="48" t="str" cm="1">
        <f t="array" ref="AL797">IFERROR(_xlfn.IFS(
AM797="MPR ISSUE","TX ISSUE",
AM797="BSS Hardware Issue","RAN ISSUE",
AM797="Sites strategiques, MLL, Pylone, etc.","ENVTECH",
AM797="AKTIVCO DEFAUT GE &amp; POWER Cabinet","POWER ISSUE",
AM797="AKTIVCO Coupure ENEO &amp; Baisse de tension","POWER ISSUE",
AM797="Coupure ENEO &amp; Baisse de tension","POWER ISSUE",
AM797="Defaut GE &amp; POWER Cabinet","POWER ISSUE",
AM797="Sharing","POWER ISSUE",
AM797="Sites strategiques &amp; DataCenter","POWER ISSUE",
AM797="Exclu","Exclu",
AM797="SAT","TX ISSUE",
AM797="SPARE-ISSUE","SPARE-ISSUE",
AM797="Fiber CAmtel","TX ISSUE",
AM797="Fiber AOF","TX ISSUE",
AM797="Projet OCM (HUAWEI)","TRAVAUX-HUAWEI",
AM797="Projet OCM (NOKIA)","TRAVAUX -NOKIA",
AM797="ACCESS-ISSUE","ACCESS-ISSUE",
AM797="Projet OCM (ZTE, NOKIA, autres projets)","TRAVAUX OCM",
AM797="No root CAuse","No root cause",
AM797="ODU HS","TX ISSUE",
AM797="IP &amp; VLAN","TX ISSUE",
AM797="Warehouse HUAWEI","SPARE-ISSUE",
AM797="SPARE-HS","SPARE-ISSUE",
AM797="Power Telco","RAN ISSUE",AM797="no impacts","no impacts"
),"")</f>
        <v>no impacts</v>
      </c>
      <c r="AM797" s="67" t="s">
        <v>5605</v>
      </c>
      <c r="AN797" s="48" t="str" cm="1">
        <f t="array" ref="AN797">IFERROR(_xlfn.IFS(
AM797="MPR ISSUE","ACTIVE",
AM797="BSS Hardware Issue","ACTIVE",
AM797="Sites strategiques, MLL, Pylone, etc.","PASSIVE",
AM797="AKTIVCO DEFAUT GE &amp; POWER Cabinet","PASSIVE",
AM797="AKTIVCO Coupure ENEO &amp; Baisse de tension","PASSIVE",
AM797="Coupure ENEO &amp; Baisse de tension","PASSIVE",
AM797="Defaut GE &amp; POWER Cabinet","PASSIVE",
AM797="Sharing","PASSIVE",
AM797="Sites strategiques &amp; DataCenter","PASSIVE",
AM797="Exclu","Exclu",
AM797="SAT","ACTIVE",
AM797="SPARE-ISSUE","SPARE-ISSUE",
AM797="Fiber CAmtel","ACTIVE",
AM797="Fiber AOF","ACTIVE",
AM797="Projet OCM (HUAWEI)","PLANNED WORKS",
AM797="Projet OCM (NOKIA)","PLANNED WORKS",
AM797="ACCESS-ISSUE","ACCESS-ISSUE",
AM797="Projet OCM (ZTE, NOKIA, autres projets)","PLANNED WORKS",
AM797="No root CAuse","No root cause",
AM797="ODU HS","ACTIVE",
AM797="IP &amp; VLAN","ACTIVE",
AM797="Warehouse HUAWEI","SPARE-ISSUE",
AM797="SPARE-HS","SPARE-ISSUE",
AM797="Power Telco","ACTIVE", AM797="no impacts","no impacts"
),"")</f>
        <v>no impacts</v>
      </c>
      <c r="AO797" s="93" t="s">
        <v>5537</v>
      </c>
      <c r="AP797" s="101" t="str">
        <f t="shared" si="28"/>
        <v>OST_123</v>
      </c>
      <c r="AR797" s="17" t="s">
        <v>5537</v>
      </c>
      <c r="AS797" s="7" t="s">
        <v>5537</v>
      </c>
      <c r="AT797" s="6"/>
      <c r="AU797" s="7"/>
      <c r="AV797" s="3" t="s">
        <v>5537</v>
      </c>
      <c r="AW797" s="18" t="s">
        <v>5537</v>
      </c>
      <c r="AX797" s="18" t="s">
        <v>5537</v>
      </c>
      <c r="AY797" s="18" t="s">
        <v>5537</v>
      </c>
      <c r="AZ797" s="18" t="s">
        <v>5537</v>
      </c>
      <c r="BA797" s="18" t="s">
        <v>5537</v>
      </c>
      <c r="BB797" s="18" t="s">
        <v>5537</v>
      </c>
      <c r="BC797" s="18" t="s">
        <v>5537</v>
      </c>
      <c r="BD797" s="18" t="s">
        <v>5537</v>
      </c>
      <c r="BE797" s="18" t="s">
        <v>5537</v>
      </c>
      <c r="BF797" s="18" t="s">
        <v>5537</v>
      </c>
      <c r="BG797" s="18" t="s">
        <v>5537</v>
      </c>
      <c r="BH797" s="18" t="s">
        <v>5537</v>
      </c>
      <c r="BI797" s="9" t="s">
        <v>5537</v>
      </c>
      <c r="BJ797" s="14"/>
      <c r="BK797" s="14" t="s">
        <v>5537</v>
      </c>
      <c r="BL797" s="14" t="str">
        <f>_xlfn.XLOOKUP(B797,'[4]cell downs 18042026 17h'!$B:$B,'[4]cell downs 18042026 17h'!$B:$B,"")</f>
        <v/>
      </c>
      <c r="BM797" s="14" t="str">
        <f>_xlfn.XLOOKUP(B797,'[5]Cells Huawei 19042026 15h'!$B:$B,'[5]Cells Huawei 19042026 15h'!$B:$B,"")</f>
        <v/>
      </c>
      <c r="BN797" s="9" t="str">
        <f>_xlfn.XLOOKUP(B797,'[6]cells down 19042026 9H40'!$B:$B,'[6]cells down 19042026 9H40'!$B:$B,"")</f>
        <v/>
      </c>
      <c r="BO797" s="9" t="s">
        <v>5537</v>
      </c>
      <c r="BP797" s="9" t="s">
        <v>12</v>
      </c>
      <c r="BQ797" s="115"/>
    </row>
    <row r="798" spans="1:69" s="9" customFormat="1" x14ac:dyDescent="0.3">
      <c r="A798" s="1" t="s">
        <v>2641</v>
      </c>
      <c r="B798" s="8" t="s">
        <v>2642</v>
      </c>
      <c r="C798" s="3" t="str">
        <f>_xlfn.XLOOKUP(B798,'[1]daily break down'!$D:$D,'[1]daily break down'!$E:$E,"")</f>
        <v>LITTORAL</v>
      </c>
      <c r="D798" s="1" t="s">
        <v>11</v>
      </c>
      <c r="E798" s="1" t="s">
        <v>96</v>
      </c>
      <c r="F798" s="3" t="s">
        <v>31</v>
      </c>
      <c r="G798" s="1" t="s">
        <v>2641</v>
      </c>
      <c r="H798" s="33" t="str">
        <f>_xlfn.XLOOKUP(B798,[2]CALCULATION!$B:$B,[2]CALCULATION!$H:$H,"")</f>
        <v>NOKIA</v>
      </c>
      <c r="I798" s="28">
        <v>0</v>
      </c>
      <c r="J798" s="28">
        <v>0</v>
      </c>
      <c r="K798" s="28">
        <v>0</v>
      </c>
      <c r="L798" s="28">
        <v>0</v>
      </c>
      <c r="M798" s="28">
        <v>0</v>
      </c>
      <c r="N798" s="28">
        <v>0.99515808584008514</v>
      </c>
      <c r="O798" s="28">
        <v>0</v>
      </c>
      <c r="P798" s="28">
        <v>2.9527112634140436E-2</v>
      </c>
      <c r="Q798" s="28">
        <v>3.178654886906819E-2</v>
      </c>
      <c r="R798" s="28">
        <v>1.212863683933338</v>
      </c>
      <c r="S798" s="94">
        <v>1.1638421709327282</v>
      </c>
      <c r="T798" s="94">
        <f>_xlfn.XLOOKUP(B798,'[3]Nur des jours'!$B:$B,'[3]Nur des jours'!$U:$U,"")</f>
        <v>0</v>
      </c>
      <c r="U798" s="94">
        <v>0</v>
      </c>
      <c r="V798" s="94">
        <v>0</v>
      </c>
      <c r="W798" s="94">
        <v>0</v>
      </c>
      <c r="X798" s="94">
        <v>4.4046044464990448</v>
      </c>
      <c r="Y798" s="94">
        <v>9.2444739793341402</v>
      </c>
      <c r="Z798" s="94">
        <v>0</v>
      </c>
      <c r="AA798" s="94">
        <v>0</v>
      </c>
      <c r="AB798" s="94">
        <v>0.28566444940973013</v>
      </c>
      <c r="AC798" s="94">
        <f>_xlfn.XLOOKUP(B798,'[3]Nur des jours'!$B:$B,'[3]Nur des jours'!$N:$N,"")</f>
        <v>0</v>
      </c>
      <c r="AD798" s="94">
        <v>0</v>
      </c>
      <c r="AE798" s="94">
        <v>0</v>
      </c>
      <c r="AF798" s="94">
        <v>0</v>
      </c>
      <c r="AG798" s="94">
        <v>0</v>
      </c>
      <c r="AH798" s="94">
        <v>0</v>
      </c>
      <c r="AI798" s="49" t="s">
        <v>5559</v>
      </c>
      <c r="AJ798" s="49"/>
      <c r="AK798" s="48" t="str" cm="1">
        <f t="array" ref="AK798">IFERROR(_xlfn.IFS(
AM798="MPR ISSUE","PDH",
AM798="BSS Hardware Issue","BSS",
AM798="Sites strategiques, MLL, Pylone, etc.","ENVTECH",
AM798="AKTIVCO DEFAUT GE &amp; POWER Cabinet","AKTIVCO",
AM798="AKTIVCO Coupure ENEO &amp; Baisse de tension","AKTIVCO GRID ONLY",
AM798="Coupure ENEO &amp; Baisse de tension","IHS GRID ONLY",
AM798="Defaut GE &amp; POWER Cabinet","IHS",
AM798="Sharing","Partners",
AM798="Sites strategiques &amp; DataCenter","SST &amp; DC",
AM798="Exclu","Exclu",
AM798="SAT","SAT",
AM798="SPARE-ISSUE","SPARE-ISSUE",
AM798="Fiber CAmtel","TRANS_FO_CAMTEL",
AM798="Fiber AOF","Fiber AOF",
AM798="Projet OCM (HUAWEI)","TRAVAUX-HUAWEI",
AM798="Projet OCM (NOKIA)","TRAVAUX-NOKIA",
AM798="ACCESS-ISSUE","ACCESS-ISSUE",
AM798="Projet OCM (ZTE, NOKIA, autres projets)","TRAVAUX OCM",
AM798="No root CAuse","No root cause",
AM798="ODU HS","PDH",
AM798="IP &amp; VLAN","PDH",
AM798="Warehouse HUAWEI","SPARE-ISSUE",
AM798="SPARE-HS","SPARE-ISSUE",
AM798="Power Telco","BSS",AM798="no impacts","no impacts"
),"")</f>
        <v>no impacts</v>
      </c>
      <c r="AL798" s="48" t="str" cm="1">
        <f t="array" ref="AL798">IFERROR(_xlfn.IFS(
AM798="MPR ISSUE","TX ISSUE",
AM798="BSS Hardware Issue","RAN ISSUE",
AM798="Sites strategiques, MLL, Pylone, etc.","ENVTECH",
AM798="AKTIVCO DEFAUT GE &amp; POWER Cabinet","POWER ISSUE",
AM798="AKTIVCO Coupure ENEO &amp; Baisse de tension","POWER ISSUE",
AM798="Coupure ENEO &amp; Baisse de tension","POWER ISSUE",
AM798="Defaut GE &amp; POWER Cabinet","POWER ISSUE",
AM798="Sharing","POWER ISSUE",
AM798="Sites strategiques &amp; DataCenter","POWER ISSUE",
AM798="Exclu","Exclu",
AM798="SAT","TX ISSUE",
AM798="SPARE-ISSUE","SPARE-ISSUE",
AM798="Fiber CAmtel","TX ISSUE",
AM798="Fiber AOF","TX ISSUE",
AM798="Projet OCM (HUAWEI)","TRAVAUX-HUAWEI",
AM798="Projet OCM (NOKIA)","TRAVAUX -NOKIA",
AM798="ACCESS-ISSUE","ACCESS-ISSUE",
AM798="Projet OCM (ZTE, NOKIA, autres projets)","TRAVAUX OCM",
AM798="No root CAuse","No root cause",
AM798="ODU HS","TX ISSUE",
AM798="IP &amp; VLAN","TX ISSUE",
AM798="Warehouse HUAWEI","SPARE-ISSUE",
AM798="SPARE-HS","SPARE-ISSUE",
AM798="Power Telco","RAN ISSUE",AM798="no impacts","no impacts"
),"")</f>
        <v>no impacts</v>
      </c>
      <c r="AM798" s="67" t="s">
        <v>5605</v>
      </c>
      <c r="AN798" s="48" t="str" cm="1">
        <f t="array" ref="AN798">IFERROR(_xlfn.IFS(
AM798="MPR ISSUE","ACTIVE",
AM798="BSS Hardware Issue","ACTIVE",
AM798="Sites strategiques, MLL, Pylone, etc.","PASSIVE",
AM798="AKTIVCO DEFAUT GE &amp; POWER Cabinet","PASSIVE",
AM798="AKTIVCO Coupure ENEO &amp; Baisse de tension","PASSIVE",
AM798="Coupure ENEO &amp; Baisse de tension","PASSIVE",
AM798="Defaut GE &amp; POWER Cabinet","PASSIVE",
AM798="Sharing","PASSIVE",
AM798="Sites strategiques &amp; DataCenter","PASSIVE",
AM798="Exclu","Exclu",
AM798="SAT","ACTIVE",
AM798="SPARE-ISSUE","SPARE-ISSUE",
AM798="Fiber CAmtel","ACTIVE",
AM798="Fiber AOF","ACTIVE",
AM798="Projet OCM (HUAWEI)","PLANNED WORKS",
AM798="Projet OCM (NOKIA)","PLANNED WORKS",
AM798="ACCESS-ISSUE","ACCESS-ISSUE",
AM798="Projet OCM (ZTE, NOKIA, autres projets)","PLANNED WORKS",
AM798="No root CAuse","No root cause",
AM798="ODU HS","ACTIVE",
AM798="IP &amp; VLAN","ACTIVE",
AM798="Warehouse HUAWEI","SPARE-ISSUE",
AM798="SPARE-HS","SPARE-ISSUE",
AM798="Power Telco","ACTIVE", AM798="no impacts","no impacts"
),"")</f>
        <v>no impacts</v>
      </c>
      <c r="AO798" s="93" t="s">
        <v>5537</v>
      </c>
      <c r="AP798" s="101" t="str">
        <f t="shared" si="28"/>
        <v>LIT_515</v>
      </c>
      <c r="AR798" s="17" t="s">
        <v>5537</v>
      </c>
      <c r="AS798" s="7" t="s">
        <v>5537</v>
      </c>
      <c r="AT798" s="6"/>
      <c r="AU798" s="7"/>
      <c r="AV798" s="3" t="s">
        <v>5537</v>
      </c>
      <c r="AW798" s="18" t="s">
        <v>5537</v>
      </c>
      <c r="AX798" s="18" t="s">
        <v>5537</v>
      </c>
      <c r="AY798" s="18" t="s">
        <v>5537</v>
      </c>
      <c r="AZ798" s="18" t="s">
        <v>5537</v>
      </c>
      <c r="BA798" s="18" t="s">
        <v>5537</v>
      </c>
      <c r="BB798" s="18" t="s">
        <v>5537</v>
      </c>
      <c r="BC798" s="18" t="s">
        <v>5537</v>
      </c>
      <c r="BD798" s="18" t="s">
        <v>5537</v>
      </c>
      <c r="BE798" s="18" t="s">
        <v>5537</v>
      </c>
      <c r="BF798" s="18" t="s">
        <v>5537</v>
      </c>
      <c r="BG798" s="18" t="s">
        <v>5537</v>
      </c>
      <c r="BH798" s="18" t="s">
        <v>5537</v>
      </c>
      <c r="BI798" s="9" t="s">
        <v>5537</v>
      </c>
      <c r="BJ798" s="14"/>
      <c r="BK798" s="14" t="s">
        <v>5537</v>
      </c>
      <c r="BL798" s="14" t="str">
        <f>_xlfn.XLOOKUP(B798,'[4]cell downs 18042026 17h'!$B:$B,'[4]cell downs 18042026 17h'!$B:$B,"")</f>
        <v/>
      </c>
      <c r="BM798" s="14" t="str">
        <f>_xlfn.XLOOKUP(B798,'[5]Cells Huawei 19042026 15h'!$B:$B,'[5]Cells Huawei 19042026 15h'!$B:$B,"")</f>
        <v/>
      </c>
      <c r="BN798" s="9" t="str">
        <f>_xlfn.XLOOKUP(B798,'[6]cells down 19042026 9H40'!$B:$B,'[6]cells down 19042026 9H40'!$B:$B,"")</f>
        <v/>
      </c>
      <c r="BO798" s="9" t="s">
        <v>2642</v>
      </c>
      <c r="BP798" s="9" t="s">
        <v>12</v>
      </c>
      <c r="BQ798" s="115"/>
    </row>
    <row r="799" spans="1:69" s="9" customFormat="1" x14ac:dyDescent="0.3">
      <c r="A799" s="1" t="s">
        <v>2476</v>
      </c>
      <c r="B799" s="8" t="s">
        <v>2477</v>
      </c>
      <c r="C799" s="3" t="str">
        <f>_xlfn.XLOOKUP(B799,'[1]daily break down'!$D:$D,'[1]daily break down'!$E:$E,"")</f>
        <v>Yaounde</v>
      </c>
      <c r="D799" s="1" t="s">
        <v>11</v>
      </c>
      <c r="E799" s="1" t="s">
        <v>12</v>
      </c>
      <c r="F799" s="3" t="s">
        <v>37</v>
      </c>
      <c r="G799" s="1" t="s">
        <v>38</v>
      </c>
      <c r="H799" s="34" t="str">
        <f>_xlfn.XLOOKUP(B799,[2]CALCULATION!$B:$B,[2]CALCULATION!$H:$H,"")</f>
        <v>ZTE</v>
      </c>
      <c r="I799" s="28">
        <v>0</v>
      </c>
      <c r="J799" s="28">
        <v>0</v>
      </c>
      <c r="K799" s="28">
        <v>0</v>
      </c>
      <c r="L799" s="28">
        <v>0</v>
      </c>
      <c r="M799" s="28">
        <v>0</v>
      </c>
      <c r="N799" s="28">
        <v>0.50708694672020049</v>
      </c>
      <c r="O799" s="28">
        <v>0</v>
      </c>
      <c r="P799" s="28">
        <v>0</v>
      </c>
      <c r="Q799" s="28">
        <v>2.19526628485331</v>
      </c>
      <c r="R799" s="28">
        <v>0</v>
      </c>
      <c r="S799" s="94">
        <v>0</v>
      </c>
      <c r="T799" s="94">
        <f>_xlfn.XLOOKUP(B799,'[3]Nur des jours'!$B:$B,'[3]Nur des jours'!$U:$U,"")</f>
        <v>0</v>
      </c>
      <c r="U799" s="94">
        <v>0</v>
      </c>
      <c r="V799" s="94">
        <v>0</v>
      </c>
      <c r="W799" s="94">
        <v>0</v>
      </c>
      <c r="X799" s="94">
        <v>0</v>
      </c>
      <c r="Y799" s="94">
        <v>0</v>
      </c>
      <c r="Z799" s="94">
        <v>0</v>
      </c>
      <c r="AA799" s="94">
        <v>0</v>
      </c>
      <c r="AB799" s="94">
        <v>0.22468631664255365</v>
      </c>
      <c r="AC799" s="94">
        <f>_xlfn.XLOOKUP(B799,'[3]Nur des jours'!$B:$B,'[3]Nur des jours'!$N:$N,"")</f>
        <v>0</v>
      </c>
      <c r="AD799" s="94">
        <v>0</v>
      </c>
      <c r="AE799" s="94">
        <v>0</v>
      </c>
      <c r="AF799" s="94">
        <v>0</v>
      </c>
      <c r="AG799" s="94">
        <v>0</v>
      </c>
      <c r="AH799" s="94">
        <v>0</v>
      </c>
      <c r="AI799" s="49" t="s">
        <v>5559</v>
      </c>
      <c r="AJ799" s="49"/>
      <c r="AK799" s="48" t="str" cm="1">
        <f t="array" ref="AK799">IFERROR(_xlfn.IFS(
AM799="MPR ISSUE","PDH",
AM799="BSS Hardware Issue","BSS",
AM799="Sites strategiques, MLL, Pylone, etc.","ENVTECH",
AM799="AKTIVCO DEFAUT GE &amp; POWER Cabinet","AKTIVCO",
AM799="AKTIVCO Coupure ENEO &amp; Baisse de tension","AKTIVCO GRID ONLY",
AM799="Coupure ENEO &amp; Baisse de tension","IHS GRID ONLY",
AM799="Defaut GE &amp; POWER Cabinet","IHS",
AM799="Sharing","Partners",
AM799="Sites strategiques &amp; DataCenter","SST &amp; DC",
AM799="Exclu","Exclu",
AM799="SAT","SAT",
AM799="SPARE-ISSUE","SPARE-ISSUE",
AM799="Fiber CAmtel","TRANS_FO_CAMTEL",
AM799="Fiber AOF","Fiber AOF",
AM799="Projet OCM (HUAWEI)","TRAVAUX-HUAWEI",
AM799="Projet OCM (NOKIA)","TRAVAUX-NOKIA",
AM799="ACCESS-ISSUE","ACCESS-ISSUE",
AM799="Projet OCM (ZTE, NOKIA, autres projets)","TRAVAUX OCM",
AM799="No root CAuse","No root cause",
AM799="ODU HS","PDH",
AM799="IP &amp; VLAN","PDH",
AM799="Warehouse HUAWEI","SPARE-ISSUE",
AM799="SPARE-HS","SPARE-ISSUE",
AM799="Power Telco","BSS",AM799="no impacts","no impacts"
),"")</f>
        <v>no impacts</v>
      </c>
      <c r="AL799" s="48" t="str" cm="1">
        <f t="array" ref="AL799">IFERROR(_xlfn.IFS(
AM799="MPR ISSUE","TX ISSUE",
AM799="BSS Hardware Issue","RAN ISSUE",
AM799="Sites strategiques, MLL, Pylone, etc.","ENVTECH",
AM799="AKTIVCO DEFAUT GE &amp; POWER Cabinet","POWER ISSUE",
AM799="AKTIVCO Coupure ENEO &amp; Baisse de tension","POWER ISSUE",
AM799="Coupure ENEO &amp; Baisse de tension","POWER ISSUE",
AM799="Defaut GE &amp; POWER Cabinet","POWER ISSUE",
AM799="Sharing","POWER ISSUE",
AM799="Sites strategiques &amp; DataCenter","POWER ISSUE",
AM799="Exclu","Exclu",
AM799="SAT","TX ISSUE",
AM799="SPARE-ISSUE","SPARE-ISSUE",
AM799="Fiber CAmtel","TX ISSUE",
AM799="Fiber AOF","TX ISSUE",
AM799="Projet OCM (HUAWEI)","TRAVAUX-HUAWEI",
AM799="Projet OCM (NOKIA)","TRAVAUX -NOKIA",
AM799="ACCESS-ISSUE","ACCESS-ISSUE",
AM799="Projet OCM (ZTE, NOKIA, autres projets)","TRAVAUX OCM",
AM799="No root CAuse","No root cause",
AM799="ODU HS","TX ISSUE",
AM799="IP &amp; VLAN","TX ISSUE",
AM799="Warehouse HUAWEI","SPARE-ISSUE",
AM799="SPARE-HS","SPARE-ISSUE",
AM799="Power Telco","RAN ISSUE",AM799="no impacts","no impacts"
),"")</f>
        <v>no impacts</v>
      </c>
      <c r="AM799" s="67" t="s">
        <v>5605</v>
      </c>
      <c r="AN799" s="48" t="str" cm="1">
        <f t="array" ref="AN799">IFERROR(_xlfn.IFS(
AM799="MPR ISSUE","ACTIVE",
AM799="BSS Hardware Issue","ACTIVE",
AM799="Sites strategiques, MLL, Pylone, etc.","PASSIVE",
AM799="AKTIVCO DEFAUT GE &amp; POWER Cabinet","PASSIVE",
AM799="AKTIVCO Coupure ENEO &amp; Baisse de tension","PASSIVE",
AM799="Coupure ENEO &amp; Baisse de tension","PASSIVE",
AM799="Defaut GE &amp; POWER Cabinet","PASSIVE",
AM799="Sharing","PASSIVE",
AM799="Sites strategiques &amp; DataCenter","PASSIVE",
AM799="Exclu","Exclu",
AM799="SAT","ACTIVE",
AM799="SPARE-ISSUE","SPARE-ISSUE",
AM799="Fiber CAmtel","ACTIVE",
AM799="Fiber AOF","ACTIVE",
AM799="Projet OCM (HUAWEI)","PLANNED WORKS",
AM799="Projet OCM (NOKIA)","PLANNED WORKS",
AM799="ACCESS-ISSUE","ACCESS-ISSUE",
AM799="Projet OCM (ZTE, NOKIA, autres projets)","PLANNED WORKS",
AM799="No root CAuse","No root cause",
AM799="ODU HS","ACTIVE",
AM799="IP &amp; VLAN","ACTIVE",
AM799="Warehouse HUAWEI","SPARE-ISSUE",
AM799="SPARE-HS","SPARE-ISSUE",
AM799="Power Telco","ACTIVE", AM799="no impacts","no impacts"
),"")</f>
        <v>no impacts</v>
      </c>
      <c r="AO799" s="93" t="s">
        <v>5537</v>
      </c>
      <c r="AP799" s="101" t="str">
        <f t="shared" si="28"/>
        <v>CTR_214</v>
      </c>
      <c r="AR799" s="17" t="s">
        <v>5537</v>
      </c>
      <c r="AS799" s="7" t="s">
        <v>5537</v>
      </c>
      <c r="AT799" s="6"/>
      <c r="AU799" s="7"/>
      <c r="AV799" s="3" t="s">
        <v>5537</v>
      </c>
      <c r="AW799" s="18" t="s">
        <v>5537</v>
      </c>
      <c r="AX799" s="18" t="s">
        <v>5537</v>
      </c>
      <c r="AY799" s="18" t="s">
        <v>5537</v>
      </c>
      <c r="AZ799" s="18" t="s">
        <v>5537</v>
      </c>
      <c r="BA799" s="18" t="s">
        <v>5537</v>
      </c>
      <c r="BB799" s="18" t="s">
        <v>5537</v>
      </c>
      <c r="BC799" s="18" t="s">
        <v>5537</v>
      </c>
      <c r="BD799" s="18" t="s">
        <v>5537</v>
      </c>
      <c r="BE799" s="18" t="s">
        <v>5537</v>
      </c>
      <c r="BF799" s="18" t="s">
        <v>5537</v>
      </c>
      <c r="BG799" s="18" t="s">
        <v>5537</v>
      </c>
      <c r="BH799" s="18" t="s">
        <v>5537</v>
      </c>
      <c r="BI799" s="9" t="s">
        <v>5537</v>
      </c>
      <c r="BJ799" s="14"/>
      <c r="BK799" s="14" t="s">
        <v>5537</v>
      </c>
      <c r="BL799" s="14" t="str">
        <f>_xlfn.XLOOKUP(B799,'[4]cell downs 18042026 17h'!$B:$B,'[4]cell downs 18042026 17h'!$B:$B,"")</f>
        <v/>
      </c>
      <c r="BM799" s="14" t="str">
        <f>_xlfn.XLOOKUP(B799,'[5]Cells Huawei 19042026 15h'!$B:$B,'[5]Cells Huawei 19042026 15h'!$B:$B,"")</f>
        <v/>
      </c>
      <c r="BN799" s="9" t="str">
        <f>_xlfn.XLOOKUP(B799,'[6]cells down 19042026 9H40'!$B:$B,'[6]cells down 19042026 9H40'!$B:$B,"")</f>
        <v/>
      </c>
      <c r="BO799" s="9" t="s">
        <v>2477</v>
      </c>
      <c r="BP799" s="9" t="s">
        <v>5537</v>
      </c>
      <c r="BQ799" s="115"/>
    </row>
    <row r="800" spans="1:69" s="9" customFormat="1" x14ac:dyDescent="0.3">
      <c r="A800" s="1" t="s">
        <v>1821</v>
      </c>
      <c r="B800" s="8" t="s">
        <v>1822</v>
      </c>
      <c r="C800" s="3" t="str">
        <f>_xlfn.XLOOKUP(B800,'[1]daily break down'!$D:$D,'[1]daily break down'!$E:$E,"")</f>
        <v>CENTRE</v>
      </c>
      <c r="D800" s="1" t="s">
        <v>21</v>
      </c>
      <c r="E800" s="1" t="s">
        <v>122</v>
      </c>
      <c r="F800" s="3" t="s">
        <v>226</v>
      </c>
      <c r="G800" s="1" t="s">
        <v>1823</v>
      </c>
      <c r="H800" s="33" t="str">
        <f>_xlfn.XLOOKUP(B800,[2]CALCULATION!$B:$B,[2]CALCULATION!$H:$H,"")</f>
        <v>NOKIA</v>
      </c>
      <c r="I800" s="28">
        <v>4.3695941877618816E-3</v>
      </c>
      <c r="J800" s="28">
        <v>0</v>
      </c>
      <c r="K800" s="28">
        <v>5.8588232272645639E-2</v>
      </c>
      <c r="L800" s="28">
        <v>0</v>
      </c>
      <c r="M800" s="28">
        <v>1.0451355893993923E-2</v>
      </c>
      <c r="N800" s="28">
        <v>0</v>
      </c>
      <c r="O800" s="28">
        <v>0</v>
      </c>
      <c r="P800" s="28">
        <v>1.6051570485658829E-3</v>
      </c>
      <c r="Q800" s="28">
        <v>0</v>
      </c>
      <c r="R800" s="28">
        <v>0</v>
      </c>
      <c r="S800" s="94">
        <v>0.76475032317161906</v>
      </c>
      <c r="T800" s="94">
        <f>_xlfn.XLOOKUP(B800,'[3]Nur des jours'!$B:$B,'[3]Nur des jours'!$U:$U,"")</f>
        <v>3.176427448328191E-2</v>
      </c>
      <c r="U800" s="94">
        <v>0</v>
      </c>
      <c r="V800" s="94">
        <v>0</v>
      </c>
      <c r="W800" s="94">
        <v>3.176427448328191E-2</v>
      </c>
      <c r="X800" s="94">
        <v>6.5989789774367254E-3</v>
      </c>
      <c r="Y800" s="94">
        <v>1.6943324401527619E-3</v>
      </c>
      <c r="Z800" s="94">
        <v>1.081929355968188</v>
      </c>
      <c r="AA800" s="94">
        <v>8.443126075455222E-2</v>
      </c>
      <c r="AB800" s="94">
        <v>3.6009023122822378E-2</v>
      </c>
      <c r="AC800" s="94">
        <f>_xlfn.XLOOKUP(B800,'[3]Nur des jours'!$B:$B,'[3]Nur des jours'!$N:$N,"")</f>
        <v>0</v>
      </c>
      <c r="AD800" s="94">
        <v>0</v>
      </c>
      <c r="AE800" s="94">
        <v>0</v>
      </c>
      <c r="AF800" s="94">
        <v>0</v>
      </c>
      <c r="AG800" s="94">
        <v>0</v>
      </c>
      <c r="AH800" s="94">
        <v>0</v>
      </c>
      <c r="AI800" s="49" t="s">
        <v>5559</v>
      </c>
      <c r="AJ800" s="49"/>
      <c r="AK800" s="48" t="str" cm="1">
        <f t="array" ref="AK800">IFERROR(_xlfn.IFS(
AM800="MPR ISSUE","PDH",
AM800="BSS Hardware Issue","BSS",
AM800="Sites strategiques, MLL, Pylone, etc.","ENVTECH",
AM800="AKTIVCO DEFAUT GE &amp; POWER Cabinet","AKTIVCO",
AM800="AKTIVCO Coupure ENEO &amp; Baisse de tension","AKTIVCO GRID ONLY",
AM800="Coupure ENEO &amp; Baisse de tension","IHS GRID ONLY",
AM800="Defaut GE &amp; POWER Cabinet","IHS",
AM800="Sharing","Partners",
AM800="Sites strategiques &amp; DataCenter","SST &amp; DC",
AM800="Exclu","Exclu",
AM800="SAT","SAT",
AM800="SPARE-ISSUE","SPARE-ISSUE",
AM800="Fiber CAmtel","TRANS_FO_CAMTEL",
AM800="Fiber AOF","Fiber AOF",
AM800="Projet OCM (HUAWEI)","TRAVAUX-HUAWEI",
AM800="Projet OCM (NOKIA)","TRAVAUX-NOKIA",
AM800="ACCESS-ISSUE","ACCESS-ISSUE",
AM800="Projet OCM (ZTE, NOKIA, autres projets)","TRAVAUX OCM",
AM800="No root CAuse","No root cause",
AM800="ODU HS","PDH",
AM800="IP &amp; VLAN","PDH",
AM800="Warehouse HUAWEI","SPARE-ISSUE",
AM800="SPARE-HS","SPARE-ISSUE",
AM800="Power Telco","BSS",AM800="no impacts","no impacts"
),"")</f>
        <v>no impacts</v>
      </c>
      <c r="AL800" s="48" t="str" cm="1">
        <f t="array" ref="AL800">IFERROR(_xlfn.IFS(
AM800="MPR ISSUE","TX ISSUE",
AM800="BSS Hardware Issue","RAN ISSUE",
AM800="Sites strategiques, MLL, Pylone, etc.","ENVTECH",
AM800="AKTIVCO DEFAUT GE &amp; POWER Cabinet","POWER ISSUE",
AM800="AKTIVCO Coupure ENEO &amp; Baisse de tension","POWER ISSUE",
AM800="Coupure ENEO &amp; Baisse de tension","POWER ISSUE",
AM800="Defaut GE &amp; POWER Cabinet","POWER ISSUE",
AM800="Sharing","POWER ISSUE",
AM800="Sites strategiques &amp; DataCenter","POWER ISSUE",
AM800="Exclu","Exclu",
AM800="SAT","TX ISSUE",
AM800="SPARE-ISSUE","SPARE-ISSUE",
AM800="Fiber CAmtel","TX ISSUE",
AM800="Fiber AOF","TX ISSUE",
AM800="Projet OCM (HUAWEI)","TRAVAUX-HUAWEI",
AM800="Projet OCM (NOKIA)","TRAVAUX -NOKIA",
AM800="ACCESS-ISSUE","ACCESS-ISSUE",
AM800="Projet OCM (ZTE, NOKIA, autres projets)","TRAVAUX OCM",
AM800="No root CAuse","No root cause",
AM800="ODU HS","TX ISSUE",
AM800="IP &amp; VLAN","TX ISSUE",
AM800="Warehouse HUAWEI","SPARE-ISSUE",
AM800="SPARE-HS","SPARE-ISSUE",
AM800="Power Telco","RAN ISSUE",AM800="no impacts","no impacts"
),"")</f>
        <v>no impacts</v>
      </c>
      <c r="AM800" s="67" t="s">
        <v>5605</v>
      </c>
      <c r="AN800" s="48" t="str" cm="1">
        <f t="array" ref="AN800">IFERROR(_xlfn.IFS(
AM800="MPR ISSUE","ACTIVE",
AM800="BSS Hardware Issue","ACTIVE",
AM800="Sites strategiques, MLL, Pylone, etc.","PASSIVE",
AM800="AKTIVCO DEFAUT GE &amp; POWER Cabinet","PASSIVE",
AM800="AKTIVCO Coupure ENEO &amp; Baisse de tension","PASSIVE",
AM800="Coupure ENEO &amp; Baisse de tension","PASSIVE",
AM800="Defaut GE &amp; POWER Cabinet","PASSIVE",
AM800="Sharing","PASSIVE",
AM800="Sites strategiques &amp; DataCenter","PASSIVE",
AM800="Exclu","Exclu",
AM800="SAT","ACTIVE",
AM800="SPARE-ISSUE","SPARE-ISSUE",
AM800="Fiber CAmtel","ACTIVE",
AM800="Fiber AOF","ACTIVE",
AM800="Projet OCM (HUAWEI)","PLANNED WORKS",
AM800="Projet OCM (NOKIA)","PLANNED WORKS",
AM800="ACCESS-ISSUE","ACCESS-ISSUE",
AM800="Projet OCM (ZTE, NOKIA, autres projets)","PLANNED WORKS",
AM800="No root CAuse","No root cause",
AM800="ODU HS","ACTIVE",
AM800="IP &amp; VLAN","ACTIVE",
AM800="Warehouse HUAWEI","SPARE-ISSUE",
AM800="SPARE-HS","SPARE-ISSUE",
AM800="Power Telco","ACTIVE", AM800="no impacts","no impacts"
),"")</f>
        <v>no impacts</v>
      </c>
      <c r="AO800" s="93" t="s">
        <v>5537</v>
      </c>
      <c r="AP800" s="101" t="str">
        <f t="shared" si="28"/>
        <v>EST_104</v>
      </c>
      <c r="AR800" s="17" t="s">
        <v>5537</v>
      </c>
      <c r="AS800" s="7" t="s">
        <v>5537</v>
      </c>
      <c r="AT800" s="6"/>
      <c r="AU800" s="7"/>
      <c r="AV800" s="3" t="s">
        <v>5537</v>
      </c>
      <c r="AW800" s="18" t="s">
        <v>5537</v>
      </c>
      <c r="AX800" s="18" t="s">
        <v>5537</v>
      </c>
      <c r="AY800" s="18" t="s">
        <v>5537</v>
      </c>
      <c r="AZ800" s="18" t="s">
        <v>5537</v>
      </c>
      <c r="BA800" s="18" t="s">
        <v>5537</v>
      </c>
      <c r="BB800" s="18" t="s">
        <v>5537</v>
      </c>
      <c r="BC800" s="18" t="s">
        <v>5537</v>
      </c>
      <c r="BD800" s="18" t="s">
        <v>5537</v>
      </c>
      <c r="BE800" s="18" t="s">
        <v>5537</v>
      </c>
      <c r="BF800" s="18" t="s">
        <v>5537</v>
      </c>
      <c r="BG800" s="18" t="s">
        <v>5537</v>
      </c>
      <c r="BH800" s="18" t="s">
        <v>5537</v>
      </c>
      <c r="BI800" s="9" t="s">
        <v>5537</v>
      </c>
      <c r="BJ800" s="14"/>
      <c r="BK800" s="14" t="s">
        <v>5537</v>
      </c>
      <c r="BL800" s="14" t="str">
        <f>_xlfn.XLOOKUP(B800,'[4]cell downs 18042026 17h'!$B:$B,'[4]cell downs 18042026 17h'!$B:$B,"")</f>
        <v/>
      </c>
      <c r="BM800" s="14" t="str">
        <f>_xlfn.XLOOKUP(B800,'[5]Cells Huawei 19042026 15h'!$B:$B,'[5]Cells Huawei 19042026 15h'!$B:$B,"")</f>
        <v/>
      </c>
      <c r="BN800" s="9" t="str">
        <f>_xlfn.XLOOKUP(B800,'[6]cells down 19042026 9H40'!$B:$B,'[6]cells down 19042026 9H40'!$B:$B,"")</f>
        <v/>
      </c>
      <c r="BO800" s="9" t="s">
        <v>5537</v>
      </c>
      <c r="BP800" s="9" t="s">
        <v>12</v>
      </c>
      <c r="BQ800" s="115"/>
    </row>
    <row r="801" spans="1:69" s="9" customFormat="1" x14ac:dyDescent="0.3">
      <c r="A801" s="1" t="s">
        <v>1786</v>
      </c>
      <c r="B801" s="8" t="s">
        <v>1787</v>
      </c>
      <c r="C801" s="3" t="str">
        <f>_xlfn.XLOOKUP(B801,'[1]daily break down'!$D:$D,'[1]daily break down'!$E:$E,"")</f>
        <v>CENTRE</v>
      </c>
      <c r="D801" s="1" t="s">
        <v>11</v>
      </c>
      <c r="E801" s="1" t="s">
        <v>66</v>
      </c>
      <c r="F801" s="3" t="s">
        <v>37</v>
      </c>
      <c r="G801" s="1" t="s">
        <v>1788</v>
      </c>
      <c r="H801" s="33" t="str">
        <f>_xlfn.XLOOKUP(B801,[2]CALCULATION!$B:$B,[2]CALCULATION!$H:$H,"")</f>
        <v>NOKIA</v>
      </c>
      <c r="I801" s="28">
        <v>1.2484554822176806E-3</v>
      </c>
      <c r="J801" s="28">
        <v>0</v>
      </c>
      <c r="K801" s="28">
        <v>3.299489488718302E-3</v>
      </c>
      <c r="L801" s="28">
        <v>3.7706197031148157E-2</v>
      </c>
      <c r="M801" s="28">
        <v>9.7488618582528455E-2</v>
      </c>
      <c r="N801" s="28">
        <v>0</v>
      </c>
      <c r="O801" s="28">
        <v>6.5504227780409985E-2</v>
      </c>
      <c r="P801" s="28">
        <v>0.1401116084542976</v>
      </c>
      <c r="Q801" s="28">
        <v>0.34117550593886886</v>
      </c>
      <c r="R801" s="28">
        <v>0</v>
      </c>
      <c r="S801" s="94">
        <v>1.5086990810911771</v>
      </c>
      <c r="T801" s="94">
        <f>_xlfn.XLOOKUP(B801,'[3]Nur des jours'!$B:$B,'[3]Nur des jours'!$U:$U,"")</f>
        <v>1.2484554822176806E-3</v>
      </c>
      <c r="U801" s="94">
        <v>1.2306204039001678E-3</v>
      </c>
      <c r="V801" s="94">
        <v>0</v>
      </c>
      <c r="W801" s="94">
        <v>1.2484554822176804E-3</v>
      </c>
      <c r="X801" s="94">
        <v>3.388664880305182E-3</v>
      </c>
      <c r="Y801" s="94">
        <v>2.364829620028063</v>
      </c>
      <c r="Z801" s="94">
        <v>0</v>
      </c>
      <c r="AA801" s="94">
        <v>0</v>
      </c>
      <c r="AB801" s="94">
        <v>0</v>
      </c>
      <c r="AC801" s="94">
        <f>_xlfn.XLOOKUP(B801,'[3]Nur des jours'!$B:$B,'[3]Nur des jours'!$N:$N,"")</f>
        <v>0</v>
      </c>
      <c r="AD801" s="94">
        <v>0</v>
      </c>
      <c r="AE801" s="94">
        <v>0</v>
      </c>
      <c r="AF801" s="94">
        <v>0</v>
      </c>
      <c r="AG801" s="94">
        <v>0</v>
      </c>
      <c r="AH801" s="94">
        <v>0</v>
      </c>
      <c r="AI801" s="49" t="s">
        <v>5559</v>
      </c>
      <c r="AJ801" s="49"/>
      <c r="AK801" s="48" t="str" cm="1">
        <f t="array" ref="AK801">IFERROR(_xlfn.IFS(
AM801="MPR ISSUE","PDH",
AM801="BSS Hardware Issue","BSS",
AM801="Sites strategiques, MLL, Pylone, etc.","ENVTECH",
AM801="AKTIVCO DEFAUT GE &amp; POWER Cabinet","AKTIVCO",
AM801="AKTIVCO Coupure ENEO &amp; Baisse de tension","AKTIVCO GRID ONLY",
AM801="Coupure ENEO &amp; Baisse de tension","IHS GRID ONLY",
AM801="Defaut GE &amp; POWER Cabinet","IHS",
AM801="Sharing","Partners",
AM801="Sites strategiques &amp; DataCenter","SST &amp; DC",
AM801="Exclu","Exclu",
AM801="SAT","SAT",
AM801="SPARE-ISSUE","SPARE-ISSUE",
AM801="Fiber CAmtel","TRANS_FO_CAMTEL",
AM801="Fiber AOF","Fiber AOF",
AM801="Projet OCM (HUAWEI)","TRAVAUX-HUAWEI",
AM801="Projet OCM (NOKIA)","TRAVAUX-NOKIA",
AM801="ACCESS-ISSUE","ACCESS-ISSUE",
AM801="Projet OCM (ZTE, NOKIA, autres projets)","TRAVAUX OCM",
AM801="No root CAuse","No root cause",
AM801="ODU HS","PDH",
AM801="IP &amp; VLAN","PDH",
AM801="Warehouse HUAWEI","SPARE-ISSUE",
AM801="SPARE-HS","SPARE-ISSUE",
AM801="Power Telco","BSS",AM801="no impacts","no impacts"
),"")</f>
        <v>no impacts</v>
      </c>
      <c r="AL801" s="48" t="str" cm="1">
        <f t="array" ref="AL801">IFERROR(_xlfn.IFS(
AM801="MPR ISSUE","TX ISSUE",
AM801="BSS Hardware Issue","RAN ISSUE",
AM801="Sites strategiques, MLL, Pylone, etc.","ENVTECH",
AM801="AKTIVCO DEFAUT GE &amp; POWER Cabinet","POWER ISSUE",
AM801="AKTIVCO Coupure ENEO &amp; Baisse de tension","POWER ISSUE",
AM801="Coupure ENEO &amp; Baisse de tension","POWER ISSUE",
AM801="Defaut GE &amp; POWER Cabinet","POWER ISSUE",
AM801="Sharing","POWER ISSUE",
AM801="Sites strategiques &amp; DataCenter","POWER ISSUE",
AM801="Exclu","Exclu",
AM801="SAT","TX ISSUE",
AM801="SPARE-ISSUE","SPARE-ISSUE",
AM801="Fiber CAmtel","TX ISSUE",
AM801="Fiber AOF","TX ISSUE",
AM801="Projet OCM (HUAWEI)","TRAVAUX-HUAWEI",
AM801="Projet OCM (NOKIA)","TRAVAUX -NOKIA",
AM801="ACCESS-ISSUE","ACCESS-ISSUE",
AM801="Projet OCM (ZTE, NOKIA, autres projets)","TRAVAUX OCM",
AM801="No root CAuse","No root cause",
AM801="ODU HS","TX ISSUE",
AM801="IP &amp; VLAN","TX ISSUE",
AM801="Warehouse HUAWEI","SPARE-ISSUE",
AM801="SPARE-HS","SPARE-ISSUE",
AM801="Power Telco","RAN ISSUE",AM801="no impacts","no impacts"
),"")</f>
        <v>no impacts</v>
      </c>
      <c r="AM801" s="67" t="s">
        <v>5605</v>
      </c>
      <c r="AN801" s="48" t="str" cm="1">
        <f t="array" ref="AN801">IFERROR(_xlfn.IFS(
AM801="MPR ISSUE","ACTIVE",
AM801="BSS Hardware Issue","ACTIVE",
AM801="Sites strategiques, MLL, Pylone, etc.","PASSIVE",
AM801="AKTIVCO DEFAUT GE &amp; POWER Cabinet","PASSIVE",
AM801="AKTIVCO Coupure ENEO &amp; Baisse de tension","PASSIVE",
AM801="Coupure ENEO &amp; Baisse de tension","PASSIVE",
AM801="Defaut GE &amp; POWER Cabinet","PASSIVE",
AM801="Sharing","PASSIVE",
AM801="Sites strategiques &amp; DataCenter","PASSIVE",
AM801="Exclu","Exclu",
AM801="SAT","ACTIVE",
AM801="SPARE-ISSUE","SPARE-ISSUE",
AM801="Fiber CAmtel","ACTIVE",
AM801="Fiber AOF","ACTIVE",
AM801="Projet OCM (HUAWEI)","PLANNED WORKS",
AM801="Projet OCM (NOKIA)","PLANNED WORKS",
AM801="ACCESS-ISSUE","ACCESS-ISSUE",
AM801="Projet OCM (ZTE, NOKIA, autres projets)","PLANNED WORKS",
AM801="No root CAuse","No root cause",
AM801="ODU HS","ACTIVE",
AM801="IP &amp; VLAN","ACTIVE",
AM801="Warehouse HUAWEI","SPARE-ISSUE",
AM801="SPARE-HS","SPARE-ISSUE",
AM801="Power Telco","ACTIVE", AM801="no impacts","no impacts"
),"")</f>
        <v>no impacts</v>
      </c>
      <c r="AO801" s="93" t="s">
        <v>5537</v>
      </c>
      <c r="AP801" s="101" t="str">
        <f t="shared" si="28"/>
        <v>CTR_406</v>
      </c>
      <c r="AR801" s="17" t="s">
        <v>5537</v>
      </c>
      <c r="AS801" s="7" t="s">
        <v>5537</v>
      </c>
      <c r="AT801" s="6"/>
      <c r="AU801" s="7"/>
      <c r="AV801" s="3" t="s">
        <v>5537</v>
      </c>
      <c r="AW801" s="18" t="s">
        <v>5537</v>
      </c>
      <c r="AX801" s="18" t="s">
        <v>5537</v>
      </c>
      <c r="AY801" s="18" t="s">
        <v>5537</v>
      </c>
      <c r="AZ801" s="18" t="s">
        <v>5537</v>
      </c>
      <c r="BA801" s="18" t="s">
        <v>5537</v>
      </c>
      <c r="BB801" s="18" t="s">
        <v>5537</v>
      </c>
      <c r="BC801" s="18" t="s">
        <v>5537</v>
      </c>
      <c r="BD801" s="18" t="s">
        <v>5537</v>
      </c>
      <c r="BE801" s="18" t="s">
        <v>5537</v>
      </c>
      <c r="BF801" s="18" t="s">
        <v>5537</v>
      </c>
      <c r="BG801" s="18" t="s">
        <v>5537</v>
      </c>
      <c r="BH801" s="18" t="s">
        <v>5537</v>
      </c>
      <c r="BI801" s="9" t="s">
        <v>5537</v>
      </c>
      <c r="BJ801" s="14"/>
      <c r="BK801" s="14" t="s">
        <v>5537</v>
      </c>
      <c r="BL801" s="14" t="str">
        <f>_xlfn.XLOOKUP(B801,'[4]cell downs 18042026 17h'!$B:$B,'[4]cell downs 18042026 17h'!$B:$B,"")</f>
        <v/>
      </c>
      <c r="BM801" s="14" t="str">
        <f>_xlfn.XLOOKUP(B801,'[5]Cells Huawei 19042026 15h'!$B:$B,'[5]Cells Huawei 19042026 15h'!$B:$B,"")</f>
        <v/>
      </c>
      <c r="BN801" s="9" t="str">
        <f>_xlfn.XLOOKUP(B801,'[6]cells down 19042026 9H40'!$B:$B,'[6]cells down 19042026 9H40'!$B:$B,"")</f>
        <v/>
      </c>
      <c r="BO801" s="9" t="s">
        <v>1787</v>
      </c>
      <c r="BP801" s="9" t="s">
        <v>302</v>
      </c>
      <c r="BQ801" s="115"/>
    </row>
    <row r="802" spans="1:69" s="9" customFormat="1" x14ac:dyDescent="0.3">
      <c r="A802" s="1" t="s">
        <v>2201</v>
      </c>
      <c r="B802" s="8" t="s">
        <v>2202</v>
      </c>
      <c r="C802" s="3" t="str">
        <f>_xlfn.XLOOKUP(B802,'[1]daily break down'!$D:$D,'[1]daily break down'!$E:$E,"")</f>
        <v>Yaounde</v>
      </c>
      <c r="D802" s="1" t="s">
        <v>21</v>
      </c>
      <c r="E802" s="1" t="s">
        <v>22</v>
      </c>
      <c r="F802" s="3" t="s">
        <v>37</v>
      </c>
      <c r="G802" s="1" t="s">
        <v>38</v>
      </c>
      <c r="H802" s="34" t="str">
        <f>_xlfn.XLOOKUP(B802,[2]CALCULATION!$B:$B,[2]CALCULATION!$H:$H,"")</f>
        <v>ZTE</v>
      </c>
      <c r="I802" s="28">
        <v>0</v>
      </c>
      <c r="J802" s="28">
        <v>0</v>
      </c>
      <c r="K802" s="28">
        <v>0</v>
      </c>
      <c r="L802" s="28">
        <v>0</v>
      </c>
      <c r="M802" s="28">
        <v>0</v>
      </c>
      <c r="N802" s="28">
        <v>0</v>
      </c>
      <c r="O802" s="28">
        <v>0</v>
      </c>
      <c r="P802" s="28">
        <v>0.51894727380126937</v>
      </c>
      <c r="Q802" s="28">
        <v>11.41191754201231</v>
      </c>
      <c r="R802" s="28">
        <v>0</v>
      </c>
      <c r="S802" s="94">
        <v>0</v>
      </c>
      <c r="T802" s="94">
        <f>_xlfn.XLOOKUP(B802,'[3]Nur des jours'!$B:$B,'[3]Nur des jours'!$U:$U,"")</f>
        <v>0</v>
      </c>
      <c r="U802" s="94">
        <v>0</v>
      </c>
      <c r="V802" s="94">
        <v>0</v>
      </c>
      <c r="W802" s="94">
        <v>0</v>
      </c>
      <c r="X802" s="94">
        <v>0</v>
      </c>
      <c r="Y802" s="94">
        <v>8.0444764049047883</v>
      </c>
      <c r="Z802" s="94">
        <v>21.601490156463576</v>
      </c>
      <c r="AA802" s="94">
        <v>0</v>
      </c>
      <c r="AB802" s="94">
        <v>0.16459993779124668</v>
      </c>
      <c r="AC802" s="94">
        <f>_xlfn.XLOOKUP(B802,'[3]Nur des jours'!$B:$B,'[3]Nur des jours'!$N:$N,"")</f>
        <v>0</v>
      </c>
      <c r="AD802" s="94">
        <v>0</v>
      </c>
      <c r="AE802" s="94">
        <v>0</v>
      </c>
      <c r="AF802" s="94">
        <v>0</v>
      </c>
      <c r="AG802" s="94">
        <v>0</v>
      </c>
      <c r="AH802" s="94">
        <v>0</v>
      </c>
      <c r="AI802" s="49" t="s">
        <v>5559</v>
      </c>
      <c r="AJ802" s="49"/>
      <c r="AK802" s="48" t="str" cm="1">
        <f t="array" ref="AK802">IFERROR(_xlfn.IFS(
AM802="MPR ISSUE","PDH",
AM802="BSS Hardware Issue","BSS",
AM802="Sites strategiques, MLL, Pylone, etc.","ENVTECH",
AM802="AKTIVCO DEFAUT GE &amp; POWER Cabinet","AKTIVCO",
AM802="AKTIVCO Coupure ENEO &amp; Baisse de tension","AKTIVCO GRID ONLY",
AM802="Coupure ENEO &amp; Baisse de tension","IHS GRID ONLY",
AM802="Defaut GE &amp; POWER Cabinet","IHS",
AM802="Sharing","Partners",
AM802="Sites strategiques &amp; DataCenter","SST &amp; DC",
AM802="Exclu","Exclu",
AM802="SAT","SAT",
AM802="SPARE-ISSUE","SPARE-ISSUE",
AM802="Fiber CAmtel","TRANS_FO_CAMTEL",
AM802="Fiber AOF","Fiber AOF",
AM802="Projet OCM (HUAWEI)","TRAVAUX-HUAWEI",
AM802="Projet OCM (NOKIA)","TRAVAUX-NOKIA",
AM802="ACCESS-ISSUE","ACCESS-ISSUE",
AM802="Projet OCM (ZTE, NOKIA, autres projets)","TRAVAUX OCM",
AM802="No root CAuse","No root cause",
AM802="ODU HS","PDH",
AM802="IP &amp; VLAN","PDH",
AM802="Warehouse HUAWEI","SPARE-ISSUE",
AM802="SPARE-HS","SPARE-ISSUE",
AM802="Power Telco","BSS",AM802="no impacts","no impacts"
),"")</f>
        <v>no impacts</v>
      </c>
      <c r="AL802" s="48" t="str" cm="1">
        <f t="array" ref="AL802">IFERROR(_xlfn.IFS(
AM802="MPR ISSUE","TX ISSUE",
AM802="BSS Hardware Issue","RAN ISSUE",
AM802="Sites strategiques, MLL, Pylone, etc.","ENVTECH",
AM802="AKTIVCO DEFAUT GE &amp; POWER Cabinet","POWER ISSUE",
AM802="AKTIVCO Coupure ENEO &amp; Baisse de tension","POWER ISSUE",
AM802="Coupure ENEO &amp; Baisse de tension","POWER ISSUE",
AM802="Defaut GE &amp; POWER Cabinet","POWER ISSUE",
AM802="Sharing","POWER ISSUE",
AM802="Sites strategiques &amp; DataCenter","POWER ISSUE",
AM802="Exclu","Exclu",
AM802="SAT","TX ISSUE",
AM802="SPARE-ISSUE","SPARE-ISSUE",
AM802="Fiber CAmtel","TX ISSUE",
AM802="Fiber AOF","TX ISSUE",
AM802="Projet OCM (HUAWEI)","TRAVAUX-HUAWEI",
AM802="Projet OCM (NOKIA)","TRAVAUX -NOKIA",
AM802="ACCESS-ISSUE","ACCESS-ISSUE",
AM802="Projet OCM (ZTE, NOKIA, autres projets)","TRAVAUX OCM",
AM802="No root CAuse","No root cause",
AM802="ODU HS","TX ISSUE",
AM802="IP &amp; VLAN","TX ISSUE",
AM802="Warehouse HUAWEI","SPARE-ISSUE",
AM802="SPARE-HS","SPARE-ISSUE",
AM802="Power Telco","RAN ISSUE",AM802="no impacts","no impacts"
),"")</f>
        <v>no impacts</v>
      </c>
      <c r="AM802" s="67" t="s">
        <v>5605</v>
      </c>
      <c r="AN802" s="48" t="str" cm="1">
        <f t="array" ref="AN802">IFERROR(_xlfn.IFS(
AM802="MPR ISSUE","ACTIVE",
AM802="BSS Hardware Issue","ACTIVE",
AM802="Sites strategiques, MLL, Pylone, etc.","PASSIVE",
AM802="AKTIVCO DEFAUT GE &amp; POWER Cabinet","PASSIVE",
AM802="AKTIVCO Coupure ENEO &amp; Baisse de tension","PASSIVE",
AM802="Coupure ENEO &amp; Baisse de tension","PASSIVE",
AM802="Defaut GE &amp; POWER Cabinet","PASSIVE",
AM802="Sharing","PASSIVE",
AM802="Sites strategiques &amp; DataCenter","PASSIVE",
AM802="Exclu","Exclu",
AM802="SAT","ACTIVE",
AM802="SPARE-ISSUE","SPARE-ISSUE",
AM802="Fiber CAmtel","ACTIVE",
AM802="Fiber AOF","ACTIVE",
AM802="Projet OCM (HUAWEI)","PLANNED WORKS",
AM802="Projet OCM (NOKIA)","PLANNED WORKS",
AM802="ACCESS-ISSUE","ACCESS-ISSUE",
AM802="Projet OCM (ZTE, NOKIA, autres projets)","PLANNED WORKS",
AM802="No root CAuse","No root cause",
AM802="ODU HS","ACTIVE",
AM802="IP &amp; VLAN","ACTIVE",
AM802="Warehouse HUAWEI","SPARE-ISSUE",
AM802="SPARE-HS","SPARE-ISSUE",
AM802="Power Telco","ACTIVE", AM802="no impacts","no impacts"
),"")</f>
        <v>no impacts</v>
      </c>
      <c r="AO802" s="93" t="s">
        <v>5537</v>
      </c>
      <c r="AP802" s="101" t="str">
        <f t="shared" si="28"/>
        <v>CTR_712</v>
      </c>
      <c r="AR802" s="17" t="s">
        <v>5537</v>
      </c>
      <c r="AS802" s="7" t="s">
        <v>5537</v>
      </c>
      <c r="AT802" s="6"/>
      <c r="AU802" s="7"/>
      <c r="AV802" s="3" t="s">
        <v>5537</v>
      </c>
      <c r="AW802" s="18" t="s">
        <v>5537</v>
      </c>
      <c r="AX802" s="18" t="s">
        <v>5537</v>
      </c>
      <c r="AY802" s="18" t="s">
        <v>5537</v>
      </c>
      <c r="AZ802" s="18" t="s">
        <v>5537</v>
      </c>
      <c r="BA802" s="18" t="s">
        <v>5537</v>
      </c>
      <c r="BB802" s="18" t="s">
        <v>5537</v>
      </c>
      <c r="BC802" s="18" t="s">
        <v>5537</v>
      </c>
      <c r="BD802" s="18" t="s">
        <v>5537</v>
      </c>
      <c r="BE802" s="18" t="s">
        <v>5537</v>
      </c>
      <c r="BF802" s="18" t="s">
        <v>5537</v>
      </c>
      <c r="BG802" s="18" t="s">
        <v>5537</v>
      </c>
      <c r="BH802" s="18" t="s">
        <v>5537</v>
      </c>
      <c r="BI802" s="9" t="s">
        <v>5537</v>
      </c>
      <c r="BJ802" s="14"/>
      <c r="BK802" s="14" t="s">
        <v>5537</v>
      </c>
      <c r="BL802" s="14" t="str">
        <f>_xlfn.XLOOKUP(B802,'[4]cell downs 18042026 17h'!$B:$B,'[4]cell downs 18042026 17h'!$B:$B,"")</f>
        <v/>
      </c>
      <c r="BM802" s="14" t="str">
        <f>_xlfn.XLOOKUP(B802,'[5]Cells Huawei 19042026 15h'!$B:$B,'[5]Cells Huawei 19042026 15h'!$B:$B,"")</f>
        <v/>
      </c>
      <c r="BN802" s="9" t="str">
        <f>_xlfn.XLOOKUP(B802,'[6]cells down 19042026 9H40'!$B:$B,'[6]cells down 19042026 9H40'!$B:$B,"")</f>
        <v/>
      </c>
      <c r="BO802" s="9" t="s">
        <v>5537</v>
      </c>
      <c r="BP802" s="9" t="s">
        <v>594</v>
      </c>
      <c r="BQ802" s="115"/>
    </row>
    <row r="803" spans="1:69" s="9" customFormat="1" x14ac:dyDescent="0.3">
      <c r="A803" s="1" t="s">
        <v>2478</v>
      </c>
      <c r="B803" s="8" t="s">
        <v>2479</v>
      </c>
      <c r="C803" s="3" t="str">
        <f>_xlfn.XLOOKUP(B803,'[1]daily break down'!$D:$D,'[1]daily break down'!$E:$E,"")</f>
        <v>NORD-OUEST</v>
      </c>
      <c r="D803" s="1" t="s">
        <v>11</v>
      </c>
      <c r="E803" s="1" t="s">
        <v>12</v>
      </c>
      <c r="F803" s="3" t="s">
        <v>51</v>
      </c>
      <c r="G803" s="1" t="s">
        <v>52</v>
      </c>
      <c r="H803" s="32" t="str">
        <f>_xlfn.XLOOKUP(B803,[2]CALCULATION!$B:$B,[2]CALCULATION!$H:$H,"")</f>
        <v>Huawei</v>
      </c>
      <c r="I803" s="28">
        <v>0</v>
      </c>
      <c r="J803" s="28">
        <v>0</v>
      </c>
      <c r="K803" s="28">
        <v>0</v>
      </c>
      <c r="L803" s="28">
        <v>0</v>
      </c>
      <c r="M803" s="28">
        <v>0</v>
      </c>
      <c r="N803" s="28">
        <v>0</v>
      </c>
      <c r="O803" s="28">
        <v>0</v>
      </c>
      <c r="P803" s="28">
        <v>0</v>
      </c>
      <c r="Q803" s="28">
        <v>0</v>
      </c>
      <c r="R803" s="28">
        <v>0</v>
      </c>
      <c r="S803" s="94">
        <v>8.0257852428281603E-4</v>
      </c>
      <c r="T803" s="94">
        <f>_xlfn.XLOOKUP(B803,'[3]Nur des jours'!$B:$B,'[3]Nur des jours'!$U:$U,"")</f>
        <v>0</v>
      </c>
      <c r="U803" s="94">
        <v>0</v>
      </c>
      <c r="V803" s="94">
        <v>0</v>
      </c>
      <c r="W803" s="94">
        <v>0</v>
      </c>
      <c r="X803" s="94">
        <v>0</v>
      </c>
      <c r="Y803" s="94">
        <v>0</v>
      </c>
      <c r="Z803" s="94">
        <v>0.26024946280744105</v>
      </c>
      <c r="AA803" s="94">
        <v>1.2373977336609281</v>
      </c>
      <c r="AB803" s="94">
        <v>0</v>
      </c>
      <c r="AC803" s="94">
        <f>_xlfn.XLOOKUP(B803,'[3]Nur des jours'!$B:$B,'[3]Nur des jours'!$N:$N,"")</f>
        <v>0</v>
      </c>
      <c r="AD803" s="94">
        <v>0</v>
      </c>
      <c r="AE803" s="94">
        <v>0</v>
      </c>
      <c r="AF803" s="94">
        <v>0</v>
      </c>
      <c r="AG803" s="94">
        <v>0</v>
      </c>
      <c r="AH803" s="94">
        <v>0</v>
      </c>
      <c r="AI803" s="49" t="s">
        <v>5559</v>
      </c>
      <c r="AJ803" s="49"/>
      <c r="AK803" s="48" t="str" cm="1">
        <f t="array" ref="AK803">IFERROR(_xlfn.IFS(
AM803="MPR ISSUE","PDH",
AM803="BSS Hardware Issue","BSS",
AM803="Sites strategiques, MLL, Pylone, etc.","ENVTECH",
AM803="AKTIVCO DEFAUT GE &amp; POWER Cabinet","AKTIVCO",
AM803="AKTIVCO Coupure ENEO &amp; Baisse de tension","AKTIVCO GRID ONLY",
AM803="Coupure ENEO &amp; Baisse de tension","IHS GRID ONLY",
AM803="Defaut GE &amp; POWER Cabinet","IHS",
AM803="Sharing","Partners",
AM803="Sites strategiques &amp; DataCenter","SST &amp; DC",
AM803="Exclu","Exclu",
AM803="SAT","SAT",
AM803="SPARE-ISSUE","SPARE-ISSUE",
AM803="Fiber CAmtel","TRANS_FO_CAMTEL",
AM803="Fiber AOF","Fiber AOF",
AM803="Projet OCM (HUAWEI)","TRAVAUX-HUAWEI",
AM803="Projet OCM (NOKIA)","TRAVAUX-NOKIA",
AM803="ACCESS-ISSUE","ACCESS-ISSUE",
AM803="Projet OCM (ZTE, NOKIA, autres projets)","TRAVAUX OCM",
AM803="No root CAuse","No root cause",
AM803="ODU HS","PDH",
AM803="IP &amp; VLAN","PDH",
AM803="Warehouse HUAWEI","SPARE-ISSUE",
AM803="SPARE-HS","SPARE-ISSUE",
AM803="Power Telco","BSS",AM803="no impacts","no impacts"
),"")</f>
        <v>no impacts</v>
      </c>
      <c r="AL803" s="48" t="str" cm="1">
        <f t="array" ref="AL803">IFERROR(_xlfn.IFS(
AM803="MPR ISSUE","TX ISSUE",
AM803="BSS Hardware Issue","RAN ISSUE",
AM803="Sites strategiques, MLL, Pylone, etc.","ENVTECH",
AM803="AKTIVCO DEFAUT GE &amp; POWER Cabinet","POWER ISSUE",
AM803="AKTIVCO Coupure ENEO &amp; Baisse de tension","POWER ISSUE",
AM803="Coupure ENEO &amp; Baisse de tension","POWER ISSUE",
AM803="Defaut GE &amp; POWER Cabinet","POWER ISSUE",
AM803="Sharing","POWER ISSUE",
AM803="Sites strategiques &amp; DataCenter","POWER ISSUE",
AM803="Exclu","Exclu",
AM803="SAT","TX ISSUE",
AM803="SPARE-ISSUE","SPARE-ISSUE",
AM803="Fiber CAmtel","TX ISSUE",
AM803="Fiber AOF","TX ISSUE",
AM803="Projet OCM (HUAWEI)","TRAVAUX-HUAWEI",
AM803="Projet OCM (NOKIA)","TRAVAUX -NOKIA",
AM803="ACCESS-ISSUE","ACCESS-ISSUE",
AM803="Projet OCM (ZTE, NOKIA, autres projets)","TRAVAUX OCM",
AM803="No root CAuse","No root cause",
AM803="ODU HS","TX ISSUE",
AM803="IP &amp; VLAN","TX ISSUE",
AM803="Warehouse HUAWEI","SPARE-ISSUE",
AM803="SPARE-HS","SPARE-ISSUE",
AM803="Power Telco","RAN ISSUE",AM803="no impacts","no impacts"
),"")</f>
        <v>no impacts</v>
      </c>
      <c r="AM803" s="67" t="s">
        <v>5605</v>
      </c>
      <c r="AN803" s="48" t="str" cm="1">
        <f t="array" ref="AN803">IFERROR(_xlfn.IFS(
AM803="MPR ISSUE","ACTIVE",
AM803="BSS Hardware Issue","ACTIVE",
AM803="Sites strategiques, MLL, Pylone, etc.","PASSIVE",
AM803="AKTIVCO DEFAUT GE &amp; POWER Cabinet","PASSIVE",
AM803="AKTIVCO Coupure ENEO &amp; Baisse de tension","PASSIVE",
AM803="Coupure ENEO &amp; Baisse de tension","PASSIVE",
AM803="Defaut GE &amp; POWER Cabinet","PASSIVE",
AM803="Sharing","PASSIVE",
AM803="Sites strategiques &amp; DataCenter","PASSIVE",
AM803="Exclu","Exclu",
AM803="SAT","ACTIVE",
AM803="SPARE-ISSUE","SPARE-ISSUE",
AM803="Fiber CAmtel","ACTIVE",
AM803="Fiber AOF","ACTIVE",
AM803="Projet OCM (HUAWEI)","PLANNED WORKS",
AM803="Projet OCM (NOKIA)","PLANNED WORKS",
AM803="ACCESS-ISSUE","ACCESS-ISSUE",
AM803="Projet OCM (ZTE, NOKIA, autres projets)","PLANNED WORKS",
AM803="No root CAuse","No root cause",
AM803="ODU HS","ACTIVE",
AM803="IP &amp; VLAN","ACTIVE",
AM803="Warehouse HUAWEI","SPARE-ISSUE",
AM803="SPARE-HS","SPARE-ISSUE",
AM803="Power Telco","ACTIVE", AM803="no impacts","no impacts"
),"")</f>
        <v>no impacts</v>
      </c>
      <c r="AO803" s="93" t="s">
        <v>5537</v>
      </c>
      <c r="AP803" s="101" t="str">
        <f t="shared" si="28"/>
        <v>NRO_120</v>
      </c>
      <c r="AR803" s="17" t="s">
        <v>5537</v>
      </c>
      <c r="AS803" s="7" t="s">
        <v>5537</v>
      </c>
      <c r="AT803" s="6"/>
      <c r="AU803" s="7"/>
      <c r="AV803" s="3" t="s">
        <v>5537</v>
      </c>
      <c r="AW803" s="18" t="s">
        <v>5537</v>
      </c>
      <c r="AX803" s="18" t="s">
        <v>5537</v>
      </c>
      <c r="AY803" s="18" t="s">
        <v>5537</v>
      </c>
      <c r="AZ803" s="18" t="s">
        <v>5537</v>
      </c>
      <c r="BA803" s="18" t="s">
        <v>5537</v>
      </c>
      <c r="BB803" s="18" t="s">
        <v>5537</v>
      </c>
      <c r="BC803" s="18" t="s">
        <v>5537</v>
      </c>
      <c r="BD803" s="18" t="s">
        <v>5537</v>
      </c>
      <c r="BE803" s="18" t="s">
        <v>5537</v>
      </c>
      <c r="BF803" s="18" t="s">
        <v>5537</v>
      </c>
      <c r="BG803" s="18" t="s">
        <v>5537</v>
      </c>
      <c r="BH803" s="18" t="s">
        <v>5537</v>
      </c>
      <c r="BI803" s="9" t="s">
        <v>5537</v>
      </c>
      <c r="BJ803" s="14"/>
      <c r="BK803" s="14" t="s">
        <v>5537</v>
      </c>
      <c r="BL803" s="14" t="str">
        <f>_xlfn.XLOOKUP(B803,'[4]cell downs 18042026 17h'!$B:$B,'[4]cell downs 18042026 17h'!$B:$B,"")</f>
        <v/>
      </c>
      <c r="BM803" s="14" t="str">
        <f>_xlfn.XLOOKUP(B803,'[5]Cells Huawei 19042026 15h'!$B:$B,'[5]Cells Huawei 19042026 15h'!$B:$B,"")</f>
        <v/>
      </c>
      <c r="BN803" s="9" t="str">
        <f>_xlfn.XLOOKUP(B803,'[6]cells down 19042026 9H40'!$B:$B,'[6]cells down 19042026 9H40'!$B:$B,"")</f>
        <v/>
      </c>
      <c r="BO803" s="9" t="s">
        <v>2479</v>
      </c>
      <c r="BP803" s="9" t="s">
        <v>12</v>
      </c>
      <c r="BQ803" s="115"/>
    </row>
    <row r="804" spans="1:69" s="9" customFormat="1" x14ac:dyDescent="0.3">
      <c r="A804" s="3" t="s">
        <v>1497</v>
      </c>
      <c r="B804" s="25" t="s">
        <v>1498</v>
      </c>
      <c r="C804" s="3" t="str">
        <f>_xlfn.XLOOKUP(B804,'[1]daily break down'!$D:$D,'[1]daily break down'!$E:$E,"")</f>
        <v>CENTRE</v>
      </c>
      <c r="D804" s="3" t="s">
        <v>11</v>
      </c>
      <c r="E804" s="3" t="s">
        <v>66</v>
      </c>
      <c r="F804" s="3" t="s">
        <v>37</v>
      </c>
      <c r="G804" s="3" t="s">
        <v>1497</v>
      </c>
      <c r="H804" s="33" t="str">
        <f>_xlfn.XLOOKUP(B804,[2]CALCULATION!$B:$B,[2]CALCULATION!$H:$H,"")</f>
        <v>NOKIA</v>
      </c>
      <c r="I804" s="28">
        <v>2.1281934908928771E-3</v>
      </c>
      <c r="J804" s="28">
        <v>0</v>
      </c>
      <c r="K804" s="28">
        <v>0</v>
      </c>
      <c r="L804" s="28">
        <v>0</v>
      </c>
      <c r="M804" s="28">
        <v>0</v>
      </c>
      <c r="N804" s="28">
        <v>0</v>
      </c>
      <c r="O804" s="28">
        <v>0.866668152279646</v>
      </c>
      <c r="P804" s="28">
        <v>0</v>
      </c>
      <c r="Q804" s="28">
        <v>0.44487279086717141</v>
      </c>
      <c r="R804" s="28">
        <v>0</v>
      </c>
      <c r="S804" s="94">
        <v>0</v>
      </c>
      <c r="T804" s="94">
        <f>_xlfn.XLOOKUP(B804,'[3]Nur des jours'!$B:$B,'[3]Nur des jours'!$U:$U,"")</f>
        <v>2.051034006500451E-3</v>
      </c>
      <c r="U804" s="94">
        <v>0.26193866114277026</v>
      </c>
      <c r="V804" s="94">
        <v>3.8089663359329746</v>
      </c>
      <c r="W804" s="94">
        <v>2.0510340065004505E-3</v>
      </c>
      <c r="X804" s="94">
        <v>0</v>
      </c>
      <c r="Y804" s="94">
        <v>0</v>
      </c>
      <c r="Z804" s="94">
        <v>0</v>
      </c>
      <c r="AA804" s="94">
        <v>0</v>
      </c>
      <c r="AB804" s="94">
        <v>0</v>
      </c>
      <c r="AC804" s="94">
        <f>_xlfn.XLOOKUP(B804,'[3]Nur des jours'!$B:$B,'[3]Nur des jours'!$N:$N,"")</f>
        <v>0</v>
      </c>
      <c r="AD804" s="94">
        <v>0</v>
      </c>
      <c r="AE804" s="94">
        <v>0</v>
      </c>
      <c r="AF804" s="94">
        <v>0</v>
      </c>
      <c r="AG804" s="94">
        <v>0</v>
      </c>
      <c r="AH804" s="94">
        <v>0</v>
      </c>
      <c r="AI804" s="49" t="s">
        <v>5559</v>
      </c>
      <c r="AJ804" s="49"/>
      <c r="AK804" s="48" t="str" cm="1">
        <f t="array" ref="AK804">IFERROR(_xlfn.IFS(
AM804="MPR ISSUE","PDH",
AM804="BSS Hardware Issue","BSS",
AM804="Sites strategiques, MLL, Pylone, etc.","ENVTECH",
AM804="AKTIVCO DEFAUT GE &amp; POWER Cabinet","AKTIVCO",
AM804="AKTIVCO Coupure ENEO &amp; Baisse de tension","AKTIVCO GRID ONLY",
AM804="Coupure ENEO &amp; Baisse de tension","IHS GRID ONLY",
AM804="Defaut GE &amp; POWER Cabinet","IHS",
AM804="Sharing","Partners",
AM804="Sites strategiques &amp; DataCenter","SST &amp; DC",
AM804="Exclu","Exclu",
AM804="SAT","SAT",
AM804="SPARE-ISSUE","SPARE-ISSUE",
AM804="Fiber CAmtel","TRANS_FO_CAMTEL",
AM804="Fiber AOF","Fiber AOF",
AM804="Projet OCM (HUAWEI)","TRAVAUX-HUAWEI",
AM804="Projet OCM (NOKIA)","TRAVAUX-NOKIA",
AM804="ACCESS-ISSUE","ACCESS-ISSUE",
AM804="Projet OCM (ZTE, NOKIA, autres projets)","TRAVAUX OCM",
AM804="No root CAuse","No root cause",
AM804="ODU HS","PDH",
AM804="IP &amp; VLAN","PDH",
AM804="Warehouse HUAWEI","SPARE-ISSUE",
AM804="SPARE-HS","SPARE-ISSUE",
AM804="Power Telco","BSS",AM804="no impacts","no impacts"
),"")</f>
        <v>no impacts</v>
      </c>
      <c r="AL804" s="48" t="str" cm="1">
        <f t="array" ref="AL804">IFERROR(_xlfn.IFS(
AM804="MPR ISSUE","TX ISSUE",
AM804="BSS Hardware Issue","RAN ISSUE",
AM804="Sites strategiques, MLL, Pylone, etc.","ENVTECH",
AM804="AKTIVCO DEFAUT GE &amp; POWER Cabinet","POWER ISSUE",
AM804="AKTIVCO Coupure ENEO &amp; Baisse de tension","POWER ISSUE",
AM804="Coupure ENEO &amp; Baisse de tension","POWER ISSUE",
AM804="Defaut GE &amp; POWER Cabinet","POWER ISSUE",
AM804="Sharing","POWER ISSUE",
AM804="Sites strategiques &amp; DataCenter","POWER ISSUE",
AM804="Exclu","Exclu",
AM804="SAT","TX ISSUE",
AM804="SPARE-ISSUE","SPARE-ISSUE",
AM804="Fiber CAmtel","TX ISSUE",
AM804="Fiber AOF","TX ISSUE",
AM804="Projet OCM (HUAWEI)","TRAVAUX-HUAWEI",
AM804="Projet OCM (NOKIA)","TRAVAUX -NOKIA",
AM804="ACCESS-ISSUE","ACCESS-ISSUE",
AM804="Projet OCM (ZTE, NOKIA, autres projets)","TRAVAUX OCM",
AM804="No root CAuse","No root cause",
AM804="ODU HS","TX ISSUE",
AM804="IP &amp; VLAN","TX ISSUE",
AM804="Warehouse HUAWEI","SPARE-ISSUE",
AM804="SPARE-HS","SPARE-ISSUE",
AM804="Power Telco","RAN ISSUE",AM804="no impacts","no impacts"
),"")</f>
        <v>no impacts</v>
      </c>
      <c r="AM804" s="67" t="s">
        <v>5605</v>
      </c>
      <c r="AN804" s="48" t="str" cm="1">
        <f t="array" ref="AN804">IFERROR(_xlfn.IFS(
AM804="MPR ISSUE","ACTIVE",
AM804="BSS Hardware Issue","ACTIVE",
AM804="Sites strategiques, MLL, Pylone, etc.","PASSIVE",
AM804="AKTIVCO DEFAUT GE &amp; POWER Cabinet","PASSIVE",
AM804="AKTIVCO Coupure ENEO &amp; Baisse de tension","PASSIVE",
AM804="Coupure ENEO &amp; Baisse de tension","PASSIVE",
AM804="Defaut GE &amp; POWER Cabinet","PASSIVE",
AM804="Sharing","PASSIVE",
AM804="Sites strategiques &amp; DataCenter","PASSIVE",
AM804="Exclu","Exclu",
AM804="SAT","ACTIVE",
AM804="SPARE-ISSUE","SPARE-ISSUE",
AM804="Fiber CAmtel","ACTIVE",
AM804="Fiber AOF","ACTIVE",
AM804="Projet OCM (HUAWEI)","PLANNED WORKS",
AM804="Projet OCM (NOKIA)","PLANNED WORKS",
AM804="ACCESS-ISSUE","ACCESS-ISSUE",
AM804="Projet OCM (ZTE, NOKIA, autres projets)","PLANNED WORKS",
AM804="No root CAuse","No root cause",
AM804="ODU HS","ACTIVE",
AM804="IP &amp; VLAN","ACTIVE",
AM804="Warehouse HUAWEI","SPARE-ISSUE",
AM804="SPARE-HS","SPARE-ISSUE",
AM804="Power Telco","ACTIVE", AM804="no impacts","no impacts"
),"")</f>
        <v>no impacts</v>
      </c>
      <c r="AO804" s="93" t="s">
        <v>5537</v>
      </c>
      <c r="AP804" s="101" t="str">
        <f t="shared" si="28"/>
        <v>CTR_311</v>
      </c>
      <c r="AR804" s="17" t="s">
        <v>5537</v>
      </c>
      <c r="AS804" s="7" t="s">
        <v>5537</v>
      </c>
      <c r="AT804" s="6"/>
      <c r="AU804" s="7"/>
      <c r="AV804" s="3" t="s">
        <v>5537</v>
      </c>
      <c r="AW804" s="18" t="s">
        <v>5537</v>
      </c>
      <c r="AX804" s="18" t="s">
        <v>5537</v>
      </c>
      <c r="AY804" s="18" t="s">
        <v>5537</v>
      </c>
      <c r="AZ804" s="18" t="s">
        <v>5537</v>
      </c>
      <c r="BA804" s="18" t="s">
        <v>5537</v>
      </c>
      <c r="BB804" s="18" t="s">
        <v>5537</v>
      </c>
      <c r="BC804" s="18" t="s">
        <v>5537</v>
      </c>
      <c r="BD804" s="18" t="s">
        <v>5537</v>
      </c>
      <c r="BE804" s="18" t="s">
        <v>5537</v>
      </c>
      <c r="BF804" s="18" t="s">
        <v>5537</v>
      </c>
      <c r="BG804" s="18" t="s">
        <v>5537</v>
      </c>
      <c r="BH804" s="18" t="s">
        <v>5537</v>
      </c>
      <c r="BI804" s="9" t="s">
        <v>5537</v>
      </c>
      <c r="BJ804" s="14"/>
      <c r="BK804" s="14" t="s">
        <v>5537</v>
      </c>
      <c r="BL804" s="14" t="str">
        <f>_xlfn.XLOOKUP(B804,'[4]cell downs 18042026 17h'!$B:$B,'[4]cell downs 18042026 17h'!$B:$B,"")</f>
        <v/>
      </c>
      <c r="BM804" s="14" t="str">
        <f>_xlfn.XLOOKUP(B804,'[5]Cells Huawei 19042026 15h'!$B:$B,'[5]Cells Huawei 19042026 15h'!$B:$B,"")</f>
        <v/>
      </c>
      <c r="BN804" s="9" t="str">
        <f>_xlfn.XLOOKUP(B804,'[6]cells down 19042026 9H40'!$B:$B,'[6]cells down 19042026 9H40'!$B:$B,"")</f>
        <v/>
      </c>
      <c r="BO804" s="9" t="s">
        <v>1498</v>
      </c>
      <c r="BP804" s="9" t="s">
        <v>12</v>
      </c>
      <c r="BQ804" s="115"/>
    </row>
    <row r="805" spans="1:69" s="9" customFormat="1" x14ac:dyDescent="0.3">
      <c r="A805" s="1" t="s">
        <v>1762</v>
      </c>
      <c r="B805" s="8" t="s">
        <v>1763</v>
      </c>
      <c r="C805" s="3" t="str">
        <f>_xlfn.XLOOKUP(B805,'[1]daily break down'!$D:$D,'[1]daily break down'!$E:$E,"")</f>
        <v>ADAMAOUA</v>
      </c>
      <c r="D805" s="1" t="s">
        <v>11</v>
      </c>
      <c r="E805" s="1" t="s">
        <v>66</v>
      </c>
      <c r="F805" s="3" t="s">
        <v>90</v>
      </c>
      <c r="G805" s="1" t="s">
        <v>1764</v>
      </c>
      <c r="H805" s="33" t="str">
        <f>_xlfn.XLOOKUP(B805,[2]CALCULATION!$B:$B,[2]CALCULATION!$H:$H,"")</f>
        <v>NOKIA</v>
      </c>
      <c r="I805" s="28">
        <v>2.140581026737913E-3</v>
      </c>
      <c r="J805" s="28">
        <v>0</v>
      </c>
      <c r="K805" s="28">
        <v>0</v>
      </c>
      <c r="L805" s="28">
        <v>0</v>
      </c>
      <c r="M805" s="28">
        <v>0</v>
      </c>
      <c r="N805" s="28">
        <v>0</v>
      </c>
      <c r="O805" s="28">
        <v>4.2520841359271908E-2</v>
      </c>
      <c r="P805" s="28">
        <v>0.15637465449112825</v>
      </c>
      <c r="Q805" s="28">
        <v>0.4906753068881366</v>
      </c>
      <c r="R805" s="28">
        <v>4.4592857003779572E-4</v>
      </c>
      <c r="S805" s="94">
        <v>0</v>
      </c>
      <c r="T805" s="94">
        <f>_xlfn.XLOOKUP(B805,'[3]Nur des jours'!$B:$B,'[3]Nur des jours'!$U:$U,"")</f>
        <v>0</v>
      </c>
      <c r="U805" s="94">
        <v>0</v>
      </c>
      <c r="V805" s="94">
        <v>0</v>
      </c>
      <c r="W805" s="94">
        <v>0</v>
      </c>
      <c r="X805" s="94">
        <v>1.3378631417112596E-3</v>
      </c>
      <c r="Y805" s="94">
        <v>0.78390370147918442</v>
      </c>
      <c r="Z805" s="94">
        <v>0</v>
      </c>
      <c r="AA805" s="94">
        <v>0</v>
      </c>
      <c r="AB805" s="94">
        <v>0</v>
      </c>
      <c r="AC805" s="94">
        <f>_xlfn.XLOOKUP(B805,'[3]Nur des jours'!$B:$B,'[3]Nur des jours'!$N:$N,"")</f>
        <v>0</v>
      </c>
      <c r="AD805" s="94">
        <v>0</v>
      </c>
      <c r="AE805" s="94">
        <v>0</v>
      </c>
      <c r="AF805" s="94">
        <v>0</v>
      </c>
      <c r="AG805" s="94">
        <v>0</v>
      </c>
      <c r="AH805" s="94">
        <v>0</v>
      </c>
      <c r="AI805" s="49" t="s">
        <v>5559</v>
      </c>
      <c r="AJ805" s="49"/>
      <c r="AK805" s="48" t="str" cm="1">
        <f t="array" ref="AK805">IFERROR(_xlfn.IFS(
AM805="MPR ISSUE","PDH",
AM805="BSS Hardware Issue","BSS",
AM805="Sites strategiques, MLL, Pylone, etc.","ENVTECH",
AM805="AKTIVCO DEFAUT GE &amp; POWER Cabinet","AKTIVCO",
AM805="AKTIVCO Coupure ENEO &amp; Baisse de tension","AKTIVCO GRID ONLY",
AM805="Coupure ENEO &amp; Baisse de tension","IHS GRID ONLY",
AM805="Defaut GE &amp; POWER Cabinet","IHS",
AM805="Sharing","Partners",
AM805="Sites strategiques &amp; DataCenter","SST &amp; DC",
AM805="Exclu","Exclu",
AM805="SAT","SAT",
AM805="SPARE-ISSUE","SPARE-ISSUE",
AM805="Fiber CAmtel","TRANS_FO_CAMTEL",
AM805="Fiber AOF","Fiber AOF",
AM805="Projet OCM (HUAWEI)","TRAVAUX-HUAWEI",
AM805="Projet OCM (NOKIA)","TRAVAUX-NOKIA",
AM805="ACCESS-ISSUE","ACCESS-ISSUE",
AM805="Projet OCM (ZTE, NOKIA, autres projets)","TRAVAUX OCM",
AM805="No root CAuse","No root cause",
AM805="ODU HS","PDH",
AM805="IP &amp; VLAN","PDH",
AM805="Warehouse HUAWEI","SPARE-ISSUE",
AM805="SPARE-HS","SPARE-ISSUE",
AM805="Power Telco","BSS",AM805="no impacts","no impacts"
),"")</f>
        <v>no impacts</v>
      </c>
      <c r="AL805" s="48" t="str" cm="1">
        <f t="array" ref="AL805">IFERROR(_xlfn.IFS(
AM805="MPR ISSUE","TX ISSUE",
AM805="BSS Hardware Issue","RAN ISSUE",
AM805="Sites strategiques, MLL, Pylone, etc.","ENVTECH",
AM805="AKTIVCO DEFAUT GE &amp; POWER Cabinet","POWER ISSUE",
AM805="AKTIVCO Coupure ENEO &amp; Baisse de tension","POWER ISSUE",
AM805="Coupure ENEO &amp; Baisse de tension","POWER ISSUE",
AM805="Defaut GE &amp; POWER Cabinet","POWER ISSUE",
AM805="Sharing","POWER ISSUE",
AM805="Sites strategiques &amp; DataCenter","POWER ISSUE",
AM805="Exclu","Exclu",
AM805="SAT","TX ISSUE",
AM805="SPARE-ISSUE","SPARE-ISSUE",
AM805="Fiber CAmtel","TX ISSUE",
AM805="Fiber AOF","TX ISSUE",
AM805="Projet OCM (HUAWEI)","TRAVAUX-HUAWEI",
AM805="Projet OCM (NOKIA)","TRAVAUX -NOKIA",
AM805="ACCESS-ISSUE","ACCESS-ISSUE",
AM805="Projet OCM (ZTE, NOKIA, autres projets)","TRAVAUX OCM",
AM805="No root CAuse","No root cause",
AM805="ODU HS","TX ISSUE",
AM805="IP &amp; VLAN","TX ISSUE",
AM805="Warehouse HUAWEI","SPARE-ISSUE",
AM805="SPARE-HS","SPARE-ISSUE",
AM805="Power Telco","RAN ISSUE",AM805="no impacts","no impacts"
),"")</f>
        <v>no impacts</v>
      </c>
      <c r="AM805" s="67" t="s">
        <v>5605</v>
      </c>
      <c r="AN805" s="48" t="str" cm="1">
        <f t="array" ref="AN805">IFERROR(_xlfn.IFS(
AM805="MPR ISSUE","ACTIVE",
AM805="BSS Hardware Issue","ACTIVE",
AM805="Sites strategiques, MLL, Pylone, etc.","PASSIVE",
AM805="AKTIVCO DEFAUT GE &amp; POWER Cabinet","PASSIVE",
AM805="AKTIVCO Coupure ENEO &amp; Baisse de tension","PASSIVE",
AM805="Coupure ENEO &amp; Baisse de tension","PASSIVE",
AM805="Defaut GE &amp; POWER Cabinet","PASSIVE",
AM805="Sharing","PASSIVE",
AM805="Sites strategiques &amp; DataCenter","PASSIVE",
AM805="Exclu","Exclu",
AM805="SAT","ACTIVE",
AM805="SPARE-ISSUE","SPARE-ISSUE",
AM805="Fiber CAmtel","ACTIVE",
AM805="Fiber AOF","ACTIVE",
AM805="Projet OCM (HUAWEI)","PLANNED WORKS",
AM805="Projet OCM (NOKIA)","PLANNED WORKS",
AM805="ACCESS-ISSUE","ACCESS-ISSUE",
AM805="Projet OCM (ZTE, NOKIA, autres projets)","PLANNED WORKS",
AM805="No root CAuse","No root cause",
AM805="ODU HS","ACTIVE",
AM805="IP &amp; VLAN","ACTIVE",
AM805="Warehouse HUAWEI","SPARE-ISSUE",
AM805="SPARE-HS","SPARE-ISSUE",
AM805="Power Telco","ACTIVE", AM805="no impacts","no impacts"
),"")</f>
        <v>no impacts</v>
      </c>
      <c r="AO805" s="93" t="s">
        <v>5537</v>
      </c>
      <c r="AP805" s="101" t="str">
        <f t="shared" si="28"/>
        <v>ADM_055</v>
      </c>
      <c r="AR805" s="17" t="s">
        <v>5537</v>
      </c>
      <c r="AS805" s="7" t="s">
        <v>5537</v>
      </c>
      <c r="AT805" s="6"/>
      <c r="AU805" s="7"/>
      <c r="AV805" s="3" t="s">
        <v>5537</v>
      </c>
      <c r="AW805" s="18" t="s">
        <v>5537</v>
      </c>
      <c r="AX805" s="18" t="s">
        <v>5537</v>
      </c>
      <c r="AY805" s="18" t="s">
        <v>5537</v>
      </c>
      <c r="AZ805" s="18" t="s">
        <v>5537</v>
      </c>
      <c r="BA805" s="18" t="s">
        <v>5537</v>
      </c>
      <c r="BB805" s="18" t="s">
        <v>5537</v>
      </c>
      <c r="BC805" s="18" t="s">
        <v>5537</v>
      </c>
      <c r="BD805" s="18" t="s">
        <v>5537</v>
      </c>
      <c r="BE805" s="18" t="s">
        <v>5537</v>
      </c>
      <c r="BF805" s="18" t="s">
        <v>5537</v>
      </c>
      <c r="BG805" s="18" t="s">
        <v>5537</v>
      </c>
      <c r="BH805" s="18" t="s">
        <v>5537</v>
      </c>
      <c r="BI805" s="9" t="s">
        <v>5537</v>
      </c>
      <c r="BJ805" s="14"/>
      <c r="BK805" s="14" t="s">
        <v>5537</v>
      </c>
      <c r="BL805" s="14" t="str">
        <f>_xlfn.XLOOKUP(B805,'[4]cell downs 18042026 17h'!$B:$B,'[4]cell downs 18042026 17h'!$B:$B,"")</f>
        <v/>
      </c>
      <c r="BM805" s="14" t="str">
        <f>_xlfn.XLOOKUP(B805,'[5]Cells Huawei 19042026 15h'!$B:$B,'[5]Cells Huawei 19042026 15h'!$B:$B,"")</f>
        <v/>
      </c>
      <c r="BN805" s="9" t="str">
        <f>_xlfn.XLOOKUP(B805,'[6]cells down 19042026 9H40'!$B:$B,'[6]cells down 19042026 9H40'!$B:$B,"")</f>
        <v/>
      </c>
      <c r="BO805" s="9" t="s">
        <v>1763</v>
      </c>
      <c r="BP805" s="9" t="s">
        <v>12</v>
      </c>
      <c r="BQ805" s="115"/>
    </row>
    <row r="806" spans="1:69" s="9" customFormat="1" x14ac:dyDescent="0.3">
      <c r="A806" s="1" t="s">
        <v>901</v>
      </c>
      <c r="B806" s="1" t="s">
        <v>902</v>
      </c>
      <c r="C806" s="3" t="str">
        <f>_xlfn.XLOOKUP(B806,'[1]daily break down'!$D:$D,'[1]daily break down'!$E:$E,"")</f>
        <v>NORD-OUEST</v>
      </c>
      <c r="D806" s="1" t="s">
        <v>11</v>
      </c>
      <c r="E806" s="1" t="s">
        <v>12</v>
      </c>
      <c r="F806" s="3" t="s">
        <v>51</v>
      </c>
      <c r="G806" s="1" t="s">
        <v>903</v>
      </c>
      <c r="H806" s="33" t="str">
        <f>_xlfn.XLOOKUP(B806,[2]CALCULATION!$B:$B,[2]CALCULATION!$H:$H,"")</f>
        <v>NOKIA</v>
      </c>
      <c r="I806" s="28">
        <v>0.57265618558138631</v>
      </c>
      <c r="J806" s="28">
        <v>1.1432736800269281</v>
      </c>
      <c r="K806" s="28">
        <v>0.96975906011484536</v>
      </c>
      <c r="L806" s="28">
        <v>2.1402093980875015E-3</v>
      </c>
      <c r="M806" s="28">
        <v>1.3767092508487002</v>
      </c>
      <c r="N806" s="28">
        <v>1.9618586149134005E-3</v>
      </c>
      <c r="O806" s="28">
        <v>4.0128926214140223E-3</v>
      </c>
      <c r="P806" s="28">
        <v>1.9618586149134005E-3</v>
      </c>
      <c r="Q806" s="28">
        <v>0.45347171581031492</v>
      </c>
      <c r="R806" s="28">
        <v>0.91012470240984622</v>
      </c>
      <c r="S806" s="94">
        <v>1.7030426436065527</v>
      </c>
      <c r="T806" s="94">
        <f>_xlfn.XLOOKUP(B806,'[3]Nur des jours'!$B:$B,'[3]Nur des jours'!$U:$U,"")</f>
        <v>0.15448744838528342</v>
      </c>
      <c r="U806" s="94">
        <v>1.0685285424864597</v>
      </c>
      <c r="V806" s="94">
        <v>0.85030519386016734</v>
      </c>
      <c r="W806" s="94">
        <v>0.15448744838528342</v>
      </c>
      <c r="X806" s="94">
        <v>0</v>
      </c>
      <c r="Y806" s="94">
        <v>8.9175391586982075E-4</v>
      </c>
      <c r="Z806" s="94">
        <v>4.0360782232266974E-2</v>
      </c>
      <c r="AA806" s="94">
        <v>3.6561910550661622E-3</v>
      </c>
      <c r="AB806" s="94">
        <v>0</v>
      </c>
      <c r="AC806" s="94">
        <f>_xlfn.XLOOKUP(B806,'[3]Nur des jours'!$B:$B,'[3]Nur des jours'!$N:$N,"")</f>
        <v>0</v>
      </c>
      <c r="AD806" s="94">
        <v>0</v>
      </c>
      <c r="AE806" s="94">
        <v>0</v>
      </c>
      <c r="AF806" s="94">
        <v>0</v>
      </c>
      <c r="AG806" s="94">
        <v>0</v>
      </c>
      <c r="AH806" s="94">
        <v>0</v>
      </c>
      <c r="AI806" s="49" t="s">
        <v>6659</v>
      </c>
      <c r="AJ806" s="49"/>
      <c r="AK806" s="48" t="str" cm="1">
        <f t="array" ref="AK806">IFERROR(_xlfn.IFS(
AM806="MPR ISSUE","PDH",
AM806="BSS Hardware Issue","BSS",
AM806="Sites strategiques, MLL, Pylone, etc.","ENVTECH",
AM806="AKTIVCO DEFAUT GE &amp; POWER Cabinet","AKTIVCO",
AM806="AKTIVCO Coupure ENEO &amp; Baisse de tension","AKTIVCO GRID ONLY",
AM806="Coupure ENEO &amp; Baisse de tension","IHS GRID ONLY",
AM806="Defaut GE &amp; POWER Cabinet","IHS",
AM806="Sharing","Partners",
AM806="Sites strategiques &amp; DataCenter","SST &amp; DC",
AM806="Exclu","Exclu",
AM806="SAT","SAT",
AM806="SPARE-ISSUE","SPARE-ISSUE",
AM806="Fiber CAmtel","TRANS_FO_CAMTEL",
AM806="Fiber AOF","Fiber AOF",
AM806="Projet OCM (HUAWEI)","TRAVAUX-HUAWEI",
AM806="Projet OCM (NOKIA)","TRAVAUX-NOKIA",
AM806="ACCESS-ISSUE","ACCESS-ISSUE",
AM806="Projet OCM (ZTE, NOKIA, autres projets)","TRAVAUX OCM",
AM806="No root CAuse","No root cause",
AM806="ODU HS","PDH",
AM806="IP &amp; VLAN","PDH",
AM806="Warehouse HUAWEI","SPARE-ISSUE",
AM806="SPARE-HS","SPARE-ISSUE",
AM806="Power Telco","BSS",AM806="no impacts","no impacts"
),"")</f>
        <v>no impacts</v>
      </c>
      <c r="AL806" s="48" t="str" cm="1">
        <f t="array" ref="AL806">IFERROR(_xlfn.IFS(
AM806="MPR ISSUE","TX ISSUE",
AM806="BSS Hardware Issue","RAN ISSUE",
AM806="Sites strategiques, MLL, Pylone, etc.","ENVTECH",
AM806="AKTIVCO DEFAUT GE &amp; POWER Cabinet","POWER ISSUE",
AM806="AKTIVCO Coupure ENEO &amp; Baisse de tension","POWER ISSUE",
AM806="Coupure ENEO &amp; Baisse de tension","POWER ISSUE",
AM806="Defaut GE &amp; POWER Cabinet","POWER ISSUE",
AM806="Sharing","POWER ISSUE",
AM806="Sites strategiques &amp; DataCenter","POWER ISSUE",
AM806="Exclu","Exclu",
AM806="SAT","TX ISSUE",
AM806="SPARE-ISSUE","SPARE-ISSUE",
AM806="Fiber CAmtel","TX ISSUE",
AM806="Fiber AOF","TX ISSUE",
AM806="Projet OCM (HUAWEI)","TRAVAUX-HUAWEI",
AM806="Projet OCM (NOKIA)","TRAVAUX -NOKIA",
AM806="ACCESS-ISSUE","ACCESS-ISSUE",
AM806="Projet OCM (ZTE, NOKIA, autres projets)","TRAVAUX OCM",
AM806="No root CAuse","No root cause",
AM806="ODU HS","TX ISSUE",
AM806="IP &amp; VLAN","TX ISSUE",
AM806="Warehouse HUAWEI","SPARE-ISSUE",
AM806="SPARE-HS","SPARE-ISSUE",
AM806="Power Telco","RAN ISSUE",AM806="no impacts","no impacts"
),"")</f>
        <v>no impacts</v>
      </c>
      <c r="AM806" s="67" t="s">
        <v>5605</v>
      </c>
      <c r="AN806" s="48" t="str" cm="1">
        <f t="array" ref="AN806">IFERROR(_xlfn.IFS(
AM806="MPR ISSUE","ACTIVE",
AM806="BSS Hardware Issue","ACTIVE",
AM806="Sites strategiques, MLL, Pylone, etc.","PASSIVE",
AM806="AKTIVCO DEFAUT GE &amp; POWER Cabinet","PASSIVE",
AM806="AKTIVCO Coupure ENEO &amp; Baisse de tension","PASSIVE",
AM806="Coupure ENEO &amp; Baisse de tension","PASSIVE",
AM806="Defaut GE &amp; POWER Cabinet","PASSIVE",
AM806="Sharing","PASSIVE",
AM806="Sites strategiques &amp; DataCenter","PASSIVE",
AM806="Exclu","Exclu",
AM806="SAT","ACTIVE",
AM806="SPARE-ISSUE","SPARE-ISSUE",
AM806="Fiber CAmtel","ACTIVE",
AM806="Fiber AOF","ACTIVE",
AM806="Projet OCM (HUAWEI)","PLANNED WORKS",
AM806="Projet OCM (NOKIA)","PLANNED WORKS",
AM806="ACCESS-ISSUE","ACCESS-ISSUE",
AM806="Projet OCM (ZTE, NOKIA, autres projets)","PLANNED WORKS",
AM806="No root CAuse","No root cause",
AM806="ODU HS","ACTIVE",
AM806="IP &amp; VLAN","ACTIVE",
AM806="Warehouse HUAWEI","SPARE-ISSUE",
AM806="SPARE-HS","SPARE-ISSUE",
AM806="Power Telco","ACTIVE", AM806="no impacts","no impacts"
),"")</f>
        <v>no impacts</v>
      </c>
      <c r="AO806" s="93" t="s">
        <v>5537</v>
      </c>
      <c r="AP806" s="101" t="str">
        <f t="shared" si="28"/>
        <v>NRO_009</v>
      </c>
      <c r="AR806" s="17" t="s">
        <v>5537</v>
      </c>
      <c r="AS806" s="7" t="s">
        <v>5537</v>
      </c>
      <c r="AT806" s="6"/>
      <c r="AU806" s="7"/>
      <c r="AV806" s="3" t="s">
        <v>5537</v>
      </c>
      <c r="AW806" s="18" t="s">
        <v>5537</v>
      </c>
      <c r="AX806" s="18" t="s">
        <v>5537</v>
      </c>
      <c r="AY806" s="18" t="s">
        <v>5537</v>
      </c>
      <c r="AZ806" s="18" t="s">
        <v>5537</v>
      </c>
      <c r="BA806" s="18" t="s">
        <v>5537</v>
      </c>
      <c r="BB806" s="18" t="s">
        <v>5537</v>
      </c>
      <c r="BC806" s="18" t="s">
        <v>5537</v>
      </c>
      <c r="BD806" s="18" t="s">
        <v>5537</v>
      </c>
      <c r="BE806" s="18" t="s">
        <v>5537</v>
      </c>
      <c r="BF806" s="18" t="s">
        <v>5537</v>
      </c>
      <c r="BG806" s="18" t="s">
        <v>5537</v>
      </c>
      <c r="BH806" s="18" t="s">
        <v>5537</v>
      </c>
      <c r="BI806" s="9" t="s">
        <v>5537</v>
      </c>
      <c r="BJ806" s="14"/>
      <c r="BK806" s="14" t="s">
        <v>5537</v>
      </c>
      <c r="BL806" s="14" t="str">
        <f>_xlfn.XLOOKUP(B806,'[4]cell downs 18042026 17h'!$B:$B,'[4]cell downs 18042026 17h'!$B:$B,"")</f>
        <v/>
      </c>
      <c r="BM806" s="14" t="str">
        <f>_xlfn.XLOOKUP(B806,'[5]Cells Huawei 19042026 15h'!$B:$B,'[5]Cells Huawei 19042026 15h'!$B:$B,"")</f>
        <v/>
      </c>
      <c r="BN806" s="9" t="str">
        <f>_xlfn.XLOOKUP(B806,'[6]cells down 19042026 9H40'!$B:$B,'[6]cells down 19042026 9H40'!$B:$B,"")</f>
        <v/>
      </c>
      <c r="BO806" s="9" t="s">
        <v>902</v>
      </c>
      <c r="BP806" s="9" t="s">
        <v>12</v>
      </c>
      <c r="BQ806" s="115"/>
    </row>
    <row r="807" spans="1:69" s="9" customFormat="1" x14ac:dyDescent="0.3">
      <c r="A807" s="1" t="s">
        <v>914</v>
      </c>
      <c r="B807" s="8" t="s">
        <v>915</v>
      </c>
      <c r="C807" s="3" t="str">
        <f>_xlfn.XLOOKUP(B807,'[1]daily break down'!$D:$D,'[1]daily break down'!$E:$E,"")</f>
        <v>LITTORAL</v>
      </c>
      <c r="D807" s="1" t="s">
        <v>11</v>
      </c>
      <c r="E807" s="1" t="s">
        <v>5483</v>
      </c>
      <c r="F807" s="3" t="s">
        <v>31</v>
      </c>
      <c r="G807" s="1" t="s">
        <v>916</v>
      </c>
      <c r="H807" s="33" t="str">
        <f>_xlfn.XLOOKUP(B807,[2]CALCULATION!$B:$B,[2]CALCULATION!$H:$H,"")</f>
        <v>NOKIA</v>
      </c>
      <c r="I807" s="28">
        <v>7.3887391716972659E-2</v>
      </c>
      <c r="J807" s="28">
        <v>5.6466134314848419E-2</v>
      </c>
      <c r="K807" s="28">
        <v>2.0725793416167426E-2</v>
      </c>
      <c r="L807" s="28">
        <v>3.7965734009434919E-2</v>
      </c>
      <c r="M807" s="28">
        <v>0.10852362566286917</v>
      </c>
      <c r="N807" s="28">
        <v>1.0165994640915717E-2</v>
      </c>
      <c r="O807" s="28">
        <v>1.3197957954873038E-2</v>
      </c>
      <c r="P807" s="28">
        <v>2.0961257709631829E-2</v>
      </c>
      <c r="Q807" s="28">
        <v>2.8536125307833927E-3</v>
      </c>
      <c r="R807" s="28">
        <v>1.9283958508832459E-2</v>
      </c>
      <c r="S807" s="94">
        <v>6.0639266279146446E-3</v>
      </c>
      <c r="T807" s="94">
        <f>_xlfn.XLOOKUP(B807,'[3]Nur des jours'!$B:$B,'[3]Nur des jours'!$U:$U,"")</f>
        <v>9.1850653334588448E-3</v>
      </c>
      <c r="U807" s="94">
        <v>1.4268062653917818E-3</v>
      </c>
      <c r="V807" s="94">
        <v>0</v>
      </c>
      <c r="W807" s="94">
        <v>9.1850653334588448E-3</v>
      </c>
      <c r="X807" s="94">
        <v>1.230620403900322E-2</v>
      </c>
      <c r="Y807" s="94">
        <v>1.4731774690169015E-2</v>
      </c>
      <c r="Z807" s="94">
        <v>5.7072250615666136E-3</v>
      </c>
      <c r="AA807" s="94">
        <v>0</v>
      </c>
      <c r="AB807" s="94">
        <v>0</v>
      </c>
      <c r="AC807" s="94">
        <f>_xlfn.XLOOKUP(B807,'[3]Nur des jours'!$B:$B,'[3]Nur des jours'!$N:$N,"")</f>
        <v>0</v>
      </c>
      <c r="AD807" s="94">
        <v>0</v>
      </c>
      <c r="AE807" s="94">
        <v>0</v>
      </c>
      <c r="AF807" s="94">
        <v>0</v>
      </c>
      <c r="AG807" s="94">
        <v>0</v>
      </c>
      <c r="AH807" s="94">
        <v>0</v>
      </c>
      <c r="AI807" s="49" t="s">
        <v>5559</v>
      </c>
      <c r="AJ807" s="49"/>
      <c r="AK807" s="48" t="str" cm="1">
        <f t="array" ref="AK807">IFERROR(_xlfn.IFS(
AM807="MPR ISSUE","PDH",
AM807="BSS Hardware Issue","BSS",
AM807="Sites strategiques, MLL, Pylone, etc.","ENVTECH",
AM807="AKTIVCO DEFAUT GE &amp; POWER Cabinet","AKTIVCO",
AM807="AKTIVCO Coupure ENEO &amp; Baisse de tension","AKTIVCO GRID ONLY",
AM807="Coupure ENEO &amp; Baisse de tension","IHS GRID ONLY",
AM807="Defaut GE &amp; POWER Cabinet","IHS",
AM807="Sharing","Partners",
AM807="Sites strategiques &amp; DataCenter","SST &amp; DC",
AM807="Exclu","Exclu",
AM807="SAT","SAT",
AM807="SPARE-ISSUE","SPARE-ISSUE",
AM807="Fiber CAmtel","TRANS_FO_CAMTEL",
AM807="Fiber AOF","Fiber AOF",
AM807="Projet OCM (HUAWEI)","TRAVAUX-HUAWEI",
AM807="Projet OCM (NOKIA)","TRAVAUX-NOKIA",
AM807="ACCESS-ISSUE","ACCESS-ISSUE",
AM807="Projet OCM (ZTE, NOKIA, autres projets)","TRAVAUX OCM",
AM807="No root CAuse","No root cause",
AM807="ODU HS","PDH",
AM807="IP &amp; VLAN","PDH",
AM807="Warehouse HUAWEI","SPARE-ISSUE",
AM807="SPARE-HS","SPARE-ISSUE",
AM807="Power Telco","BSS",AM807="no impacts","no impacts"
),"")</f>
        <v>no impacts</v>
      </c>
      <c r="AL807" s="48" t="str" cm="1">
        <f t="array" ref="AL807">IFERROR(_xlfn.IFS(
AM807="MPR ISSUE","TX ISSUE",
AM807="BSS Hardware Issue","RAN ISSUE",
AM807="Sites strategiques, MLL, Pylone, etc.","ENVTECH",
AM807="AKTIVCO DEFAUT GE &amp; POWER Cabinet","POWER ISSUE",
AM807="AKTIVCO Coupure ENEO &amp; Baisse de tension","POWER ISSUE",
AM807="Coupure ENEO &amp; Baisse de tension","POWER ISSUE",
AM807="Defaut GE &amp; POWER Cabinet","POWER ISSUE",
AM807="Sharing","POWER ISSUE",
AM807="Sites strategiques &amp; DataCenter","POWER ISSUE",
AM807="Exclu","Exclu",
AM807="SAT","TX ISSUE",
AM807="SPARE-ISSUE","SPARE-ISSUE",
AM807="Fiber CAmtel","TX ISSUE",
AM807="Fiber AOF","TX ISSUE",
AM807="Projet OCM (HUAWEI)","TRAVAUX-HUAWEI",
AM807="Projet OCM (NOKIA)","TRAVAUX -NOKIA",
AM807="ACCESS-ISSUE","ACCESS-ISSUE",
AM807="Projet OCM (ZTE, NOKIA, autres projets)","TRAVAUX OCM",
AM807="No root CAuse","No root cause",
AM807="ODU HS","TX ISSUE",
AM807="IP &amp; VLAN","TX ISSUE",
AM807="Warehouse HUAWEI","SPARE-ISSUE",
AM807="SPARE-HS","SPARE-ISSUE",
AM807="Power Telco","RAN ISSUE",AM807="no impacts","no impacts"
),"")</f>
        <v>no impacts</v>
      </c>
      <c r="AM807" s="67" t="s">
        <v>5605</v>
      </c>
      <c r="AN807" s="48" t="str" cm="1">
        <f t="array" ref="AN807">IFERROR(_xlfn.IFS(
AM807="MPR ISSUE","ACTIVE",
AM807="BSS Hardware Issue","ACTIVE",
AM807="Sites strategiques, MLL, Pylone, etc.","PASSIVE",
AM807="AKTIVCO DEFAUT GE &amp; POWER Cabinet","PASSIVE",
AM807="AKTIVCO Coupure ENEO &amp; Baisse de tension","PASSIVE",
AM807="Coupure ENEO &amp; Baisse de tension","PASSIVE",
AM807="Defaut GE &amp; POWER Cabinet","PASSIVE",
AM807="Sharing","PASSIVE",
AM807="Sites strategiques &amp; DataCenter","PASSIVE",
AM807="Exclu","Exclu",
AM807="SAT","ACTIVE",
AM807="SPARE-ISSUE","SPARE-ISSUE",
AM807="Fiber CAmtel","ACTIVE",
AM807="Fiber AOF","ACTIVE",
AM807="Projet OCM (HUAWEI)","PLANNED WORKS",
AM807="Projet OCM (NOKIA)","PLANNED WORKS",
AM807="ACCESS-ISSUE","ACCESS-ISSUE",
AM807="Projet OCM (ZTE, NOKIA, autres projets)","PLANNED WORKS",
AM807="No root CAuse","No root cause",
AM807="ODU HS","ACTIVE",
AM807="IP &amp; VLAN","ACTIVE",
AM807="Warehouse HUAWEI","SPARE-ISSUE",
AM807="SPARE-HS","SPARE-ISSUE",
AM807="Power Telco","ACTIVE", AM807="no impacts","no impacts"
),"")</f>
        <v>no impacts</v>
      </c>
      <c r="AO807" s="93" t="s">
        <v>5537</v>
      </c>
      <c r="AP807" s="101" t="str">
        <f t="shared" si="28"/>
        <v>LIT_462</v>
      </c>
      <c r="AR807" s="17" t="s">
        <v>5537</v>
      </c>
      <c r="AS807" s="7" t="s">
        <v>5537</v>
      </c>
      <c r="AT807" s="6"/>
      <c r="AU807" s="7"/>
      <c r="AV807" s="3" t="s">
        <v>5537</v>
      </c>
      <c r="AW807" s="18" t="s">
        <v>5537</v>
      </c>
      <c r="AX807" s="18" t="s">
        <v>5537</v>
      </c>
      <c r="AY807" s="18" t="s">
        <v>5537</v>
      </c>
      <c r="AZ807" s="18" t="s">
        <v>5537</v>
      </c>
      <c r="BA807" s="18" t="s">
        <v>5537</v>
      </c>
      <c r="BB807" s="18" t="s">
        <v>5537</v>
      </c>
      <c r="BC807" s="18" t="s">
        <v>5537</v>
      </c>
      <c r="BD807" s="18" t="s">
        <v>5537</v>
      </c>
      <c r="BE807" s="18" t="s">
        <v>5537</v>
      </c>
      <c r="BF807" s="18" t="s">
        <v>5537</v>
      </c>
      <c r="BG807" s="18" t="s">
        <v>5537</v>
      </c>
      <c r="BH807" s="18" t="s">
        <v>5537</v>
      </c>
      <c r="BI807" s="9" t="s">
        <v>5537</v>
      </c>
      <c r="BJ807" s="14"/>
      <c r="BK807" s="14" t="s">
        <v>5537</v>
      </c>
      <c r="BL807" s="14" t="str">
        <f>_xlfn.XLOOKUP(B807,'[4]cell downs 18042026 17h'!$B:$B,'[4]cell downs 18042026 17h'!$B:$B,"")</f>
        <v/>
      </c>
      <c r="BM807" s="14" t="str">
        <f>_xlfn.XLOOKUP(B807,'[5]Cells Huawei 19042026 15h'!$B:$B,'[5]Cells Huawei 19042026 15h'!$B:$B,"")</f>
        <v/>
      </c>
      <c r="BN807" s="9" t="str">
        <f>_xlfn.XLOOKUP(B807,'[6]cells down 19042026 9H40'!$B:$B,'[6]cells down 19042026 9H40'!$B:$B,"")</f>
        <v/>
      </c>
      <c r="BO807" s="9" t="s">
        <v>915</v>
      </c>
      <c r="BP807" s="9" t="s">
        <v>12</v>
      </c>
      <c r="BQ807" s="115"/>
    </row>
    <row r="808" spans="1:69" s="9" customFormat="1" x14ac:dyDescent="0.3">
      <c r="A808" s="1" t="s">
        <v>196</v>
      </c>
      <c r="B808" s="8" t="s">
        <v>197</v>
      </c>
      <c r="C808" s="3" t="str">
        <f>_xlfn.XLOOKUP(B808,'[1]daily break down'!$D:$D,'[1]daily break down'!$E:$E,"")</f>
        <v>Douala</v>
      </c>
      <c r="D808" s="1" t="s">
        <v>11</v>
      </c>
      <c r="E808" s="1" t="s">
        <v>12</v>
      </c>
      <c r="F808" s="3" t="s">
        <v>31</v>
      </c>
      <c r="G808" s="1" t="s">
        <v>32</v>
      </c>
      <c r="H808" s="34" t="str">
        <f>_xlfn.XLOOKUP(B808,[2]CALCULATION!$B:$B,[2]CALCULATION!$H:$H,"")</f>
        <v>ZTE</v>
      </c>
      <c r="I808" s="28">
        <v>0</v>
      </c>
      <c r="J808" s="28">
        <v>0</v>
      </c>
      <c r="K808" s="28">
        <v>0</v>
      </c>
      <c r="L808" s="28">
        <v>0</v>
      </c>
      <c r="M808" s="28">
        <v>26.782633912902032</v>
      </c>
      <c r="N808" s="28">
        <v>43.476499074002732</v>
      </c>
      <c r="O808" s="28">
        <v>0</v>
      </c>
      <c r="P808" s="28">
        <v>0</v>
      </c>
      <c r="Q808" s="28">
        <v>0</v>
      </c>
      <c r="R808" s="28">
        <v>0</v>
      </c>
      <c r="S808" s="94">
        <v>0</v>
      </c>
      <c r="T808" s="94">
        <f>_xlfn.XLOOKUP(B808,'[3]Nur des jours'!$B:$B,'[3]Nur des jours'!$U:$U,"")</f>
        <v>0</v>
      </c>
      <c r="U808" s="94">
        <v>0</v>
      </c>
      <c r="V808" s="94">
        <v>0</v>
      </c>
      <c r="W808" s="94">
        <v>0</v>
      </c>
      <c r="X808" s="94">
        <v>0</v>
      </c>
      <c r="Y808" s="94">
        <v>0</v>
      </c>
      <c r="Z808" s="94">
        <v>0</v>
      </c>
      <c r="AA808" s="94">
        <v>0</v>
      </c>
      <c r="AB808" s="94">
        <v>0</v>
      </c>
      <c r="AC808" s="94">
        <f>_xlfn.XLOOKUP(B808,'[3]Nur des jours'!$B:$B,'[3]Nur des jours'!$N:$N,"")</f>
        <v>0</v>
      </c>
      <c r="AD808" s="94">
        <v>0</v>
      </c>
      <c r="AE808" s="94">
        <v>0</v>
      </c>
      <c r="AF808" s="94">
        <v>0</v>
      </c>
      <c r="AG808" s="94">
        <v>0</v>
      </c>
      <c r="AH808" s="94">
        <v>0</v>
      </c>
      <c r="AI808" s="49" t="s">
        <v>5559</v>
      </c>
      <c r="AJ808" s="49"/>
      <c r="AK808" s="48" t="str" cm="1">
        <f t="array" ref="AK808">IFERROR(_xlfn.IFS(
AM808="MPR ISSUE","PDH",
AM808="BSS Hardware Issue","BSS",
AM808="Sites strategiques, MLL, Pylone, etc.","ENVTECH",
AM808="AKTIVCO DEFAUT GE &amp; POWER Cabinet","AKTIVCO",
AM808="AKTIVCO Coupure ENEO &amp; Baisse de tension","AKTIVCO GRID ONLY",
AM808="Coupure ENEO &amp; Baisse de tension","IHS GRID ONLY",
AM808="Defaut GE &amp; POWER Cabinet","IHS",
AM808="Sharing","Partners",
AM808="Sites strategiques &amp; DataCenter","SST &amp; DC",
AM808="Exclu","Exclu",
AM808="SAT","SAT",
AM808="SPARE-ISSUE","SPARE-ISSUE",
AM808="Fiber CAmtel","TRANS_FO_CAMTEL",
AM808="Fiber AOF","Fiber AOF",
AM808="Projet OCM (HUAWEI)","TRAVAUX-HUAWEI",
AM808="Projet OCM (NOKIA)","TRAVAUX-NOKIA",
AM808="ACCESS-ISSUE","ACCESS-ISSUE",
AM808="Projet OCM (ZTE, NOKIA, autres projets)","TRAVAUX OCM",
AM808="No root CAuse","No root cause",
AM808="ODU HS","PDH",
AM808="IP &amp; VLAN","PDH",
AM808="Warehouse HUAWEI","SPARE-ISSUE",
AM808="SPARE-HS","SPARE-ISSUE",
AM808="Power Telco","BSS",AM808="no impacts","no impacts"
),"")</f>
        <v>no impacts</v>
      </c>
      <c r="AL808" s="48" t="str" cm="1">
        <f t="array" ref="AL808">IFERROR(_xlfn.IFS(
AM808="MPR ISSUE","TX ISSUE",
AM808="BSS Hardware Issue","RAN ISSUE",
AM808="Sites strategiques, MLL, Pylone, etc.","ENVTECH",
AM808="AKTIVCO DEFAUT GE &amp; POWER Cabinet","POWER ISSUE",
AM808="AKTIVCO Coupure ENEO &amp; Baisse de tension","POWER ISSUE",
AM808="Coupure ENEO &amp; Baisse de tension","POWER ISSUE",
AM808="Defaut GE &amp; POWER Cabinet","POWER ISSUE",
AM808="Sharing","POWER ISSUE",
AM808="Sites strategiques &amp; DataCenter","POWER ISSUE",
AM808="Exclu","Exclu",
AM808="SAT","TX ISSUE",
AM808="SPARE-ISSUE","SPARE-ISSUE",
AM808="Fiber CAmtel","TX ISSUE",
AM808="Fiber AOF","TX ISSUE",
AM808="Projet OCM (HUAWEI)","TRAVAUX-HUAWEI",
AM808="Projet OCM (NOKIA)","TRAVAUX -NOKIA",
AM808="ACCESS-ISSUE","ACCESS-ISSUE",
AM808="Projet OCM (ZTE, NOKIA, autres projets)","TRAVAUX OCM",
AM808="No root CAuse","No root cause",
AM808="ODU HS","TX ISSUE",
AM808="IP &amp; VLAN","TX ISSUE",
AM808="Warehouse HUAWEI","SPARE-ISSUE",
AM808="SPARE-HS","SPARE-ISSUE",
AM808="Power Telco","RAN ISSUE",AM808="no impacts","no impacts"
),"")</f>
        <v>no impacts</v>
      </c>
      <c r="AM808" s="67" t="s">
        <v>5605</v>
      </c>
      <c r="AN808" s="48" t="str" cm="1">
        <f t="array" ref="AN808">IFERROR(_xlfn.IFS(
AM808="MPR ISSUE","ACTIVE",
AM808="BSS Hardware Issue","ACTIVE",
AM808="Sites strategiques, MLL, Pylone, etc.","PASSIVE",
AM808="AKTIVCO DEFAUT GE &amp; POWER Cabinet","PASSIVE",
AM808="AKTIVCO Coupure ENEO &amp; Baisse de tension","PASSIVE",
AM808="Coupure ENEO &amp; Baisse de tension","PASSIVE",
AM808="Defaut GE &amp; POWER Cabinet","PASSIVE",
AM808="Sharing","PASSIVE",
AM808="Sites strategiques &amp; DataCenter","PASSIVE",
AM808="Exclu","Exclu",
AM808="SAT","ACTIVE",
AM808="SPARE-ISSUE","SPARE-ISSUE",
AM808="Fiber CAmtel","ACTIVE",
AM808="Fiber AOF","ACTIVE",
AM808="Projet OCM (HUAWEI)","PLANNED WORKS",
AM808="Projet OCM (NOKIA)","PLANNED WORKS",
AM808="ACCESS-ISSUE","ACCESS-ISSUE",
AM808="Projet OCM (ZTE, NOKIA, autres projets)","PLANNED WORKS",
AM808="No root CAuse","No root cause",
AM808="ODU HS","ACTIVE",
AM808="IP &amp; VLAN","ACTIVE",
AM808="Warehouse HUAWEI","SPARE-ISSUE",
AM808="SPARE-HS","SPARE-ISSUE",
AM808="Power Telco","ACTIVE", AM808="no impacts","no impacts"
),"")</f>
        <v>no impacts</v>
      </c>
      <c r="AO808" s="93" t="s">
        <v>5537</v>
      </c>
      <c r="AP808" s="101" t="str">
        <f t="shared" si="28"/>
        <v>LIT_074</v>
      </c>
      <c r="AR808" s="17" t="s">
        <v>5537</v>
      </c>
      <c r="AS808" s="7" t="s">
        <v>5537</v>
      </c>
      <c r="AT808" s="6"/>
      <c r="AU808" s="7"/>
      <c r="AV808" s="3" t="s">
        <v>5537</v>
      </c>
      <c r="AW808" s="18" t="s">
        <v>5537</v>
      </c>
      <c r="AX808" s="18" t="s">
        <v>5537</v>
      </c>
      <c r="AY808" s="18" t="s">
        <v>5537</v>
      </c>
      <c r="AZ808" s="18" t="s">
        <v>5537</v>
      </c>
      <c r="BA808" s="18" t="s">
        <v>5537</v>
      </c>
      <c r="BB808" s="18" t="s">
        <v>5537</v>
      </c>
      <c r="BC808" s="18" t="s">
        <v>5537</v>
      </c>
      <c r="BD808" s="18" t="s">
        <v>5537</v>
      </c>
      <c r="BE808" s="18" t="s">
        <v>5537</v>
      </c>
      <c r="BF808" s="18" t="s">
        <v>5537</v>
      </c>
      <c r="BG808" s="18" t="s">
        <v>5537</v>
      </c>
      <c r="BH808" s="18" t="s">
        <v>5537</v>
      </c>
      <c r="BI808" s="9" t="s">
        <v>5537</v>
      </c>
      <c r="BJ808" s="14"/>
      <c r="BK808" s="14" t="s">
        <v>5537</v>
      </c>
      <c r="BL808" s="14" t="str">
        <f>_xlfn.XLOOKUP(B808,'[4]cell downs 18042026 17h'!$B:$B,'[4]cell downs 18042026 17h'!$B:$B,"")</f>
        <v/>
      </c>
      <c r="BM808" s="14" t="str">
        <f>_xlfn.XLOOKUP(B808,'[5]Cells Huawei 19042026 15h'!$B:$B,'[5]Cells Huawei 19042026 15h'!$B:$B,"")</f>
        <v/>
      </c>
      <c r="BN808" s="9" t="str">
        <f>_xlfn.XLOOKUP(B808,'[6]cells down 19042026 9H40'!$B:$B,'[6]cells down 19042026 9H40'!$B:$B,"")</f>
        <v/>
      </c>
      <c r="BO808" s="9" t="s">
        <v>197</v>
      </c>
      <c r="BP808" s="9" t="s">
        <v>12</v>
      </c>
      <c r="BQ808" s="115"/>
    </row>
    <row r="809" spans="1:69" s="9" customFormat="1" x14ac:dyDescent="0.3">
      <c r="A809" s="1" t="s">
        <v>1789</v>
      </c>
      <c r="B809" s="8" t="s">
        <v>1790</v>
      </c>
      <c r="C809" s="3" t="str">
        <f>_xlfn.XLOOKUP(B809,'[1]daily break down'!$D:$D,'[1]daily break down'!$E:$E,"")</f>
        <v>ADAMAOUA</v>
      </c>
      <c r="D809" s="1" t="s">
        <v>11</v>
      </c>
      <c r="E809" s="1" t="s">
        <v>96</v>
      </c>
      <c r="F809" s="3" t="s">
        <v>90</v>
      </c>
      <c r="G809" s="1" t="s">
        <v>1791</v>
      </c>
      <c r="H809" s="33" t="str">
        <f>_xlfn.XLOOKUP(B809,[2]CALCULATION!$B:$B,[2]CALCULATION!$H:$H,"")</f>
        <v>NOKIA</v>
      </c>
      <c r="I809" s="28">
        <v>1.4270540178252754E-3</v>
      </c>
      <c r="J809" s="28">
        <v>0</v>
      </c>
      <c r="K809" s="28">
        <v>0</v>
      </c>
      <c r="L809" s="28">
        <v>0</v>
      </c>
      <c r="M809" s="28">
        <v>0</v>
      </c>
      <c r="N809" s="28">
        <v>0</v>
      </c>
      <c r="O809" s="28">
        <v>2.6346821338865109E-2</v>
      </c>
      <c r="P809" s="28">
        <v>9.1842287416797633E-2</v>
      </c>
      <c r="Q809" s="28">
        <v>7.8361715817266683E-2</v>
      </c>
      <c r="R809" s="28">
        <v>8.9185714007593373E-4</v>
      </c>
      <c r="S809" s="94">
        <v>0</v>
      </c>
      <c r="T809" s="94">
        <f>_xlfn.XLOOKUP(B809,'[3]Nur des jours'!$B:$B,'[3]Nur des jours'!$U:$U,"")</f>
        <v>0</v>
      </c>
      <c r="U809" s="94">
        <v>0</v>
      </c>
      <c r="V809" s="94">
        <v>0</v>
      </c>
      <c r="W809" s="94">
        <v>0</v>
      </c>
      <c r="X809" s="94">
        <v>1.2486722655972442E-3</v>
      </c>
      <c r="Y809" s="94">
        <v>0.38886292294732783</v>
      </c>
      <c r="Z809" s="94">
        <v>0</v>
      </c>
      <c r="AA809" s="94">
        <v>0</v>
      </c>
      <c r="AB809" s="94">
        <v>0</v>
      </c>
      <c r="AC809" s="94">
        <f>_xlfn.XLOOKUP(B809,'[3]Nur des jours'!$B:$B,'[3]Nur des jours'!$N:$N,"")</f>
        <v>0</v>
      </c>
      <c r="AD809" s="94">
        <v>0</v>
      </c>
      <c r="AE809" s="94">
        <v>0</v>
      </c>
      <c r="AF809" s="94">
        <v>0</v>
      </c>
      <c r="AG809" s="94">
        <v>0</v>
      </c>
      <c r="AH809" s="94">
        <v>0</v>
      </c>
      <c r="AI809" s="49" t="s">
        <v>5559</v>
      </c>
      <c r="AJ809" s="49"/>
      <c r="AK809" s="48" t="str" cm="1">
        <f t="array" ref="AK809">IFERROR(_xlfn.IFS(
AM809="MPR ISSUE","PDH",
AM809="BSS Hardware Issue","BSS",
AM809="Sites strategiques, MLL, Pylone, etc.","ENVTECH",
AM809="AKTIVCO DEFAUT GE &amp; POWER Cabinet","AKTIVCO",
AM809="AKTIVCO Coupure ENEO &amp; Baisse de tension","AKTIVCO GRID ONLY",
AM809="Coupure ENEO &amp; Baisse de tension","IHS GRID ONLY",
AM809="Defaut GE &amp; POWER Cabinet","IHS",
AM809="Sharing","Partners",
AM809="Sites strategiques &amp; DataCenter","SST &amp; DC",
AM809="Exclu","Exclu",
AM809="SAT","SAT",
AM809="SPARE-ISSUE","SPARE-ISSUE",
AM809="Fiber CAmtel","TRANS_FO_CAMTEL",
AM809="Fiber AOF","Fiber AOF",
AM809="Projet OCM (HUAWEI)","TRAVAUX-HUAWEI",
AM809="Projet OCM (NOKIA)","TRAVAUX-NOKIA",
AM809="ACCESS-ISSUE","ACCESS-ISSUE",
AM809="Projet OCM (ZTE, NOKIA, autres projets)","TRAVAUX OCM",
AM809="No root CAuse","No root cause",
AM809="ODU HS","PDH",
AM809="IP &amp; VLAN","PDH",
AM809="Warehouse HUAWEI","SPARE-ISSUE",
AM809="SPARE-HS","SPARE-ISSUE",
AM809="Power Telco","BSS",AM809="no impacts","no impacts"
),"")</f>
        <v>no impacts</v>
      </c>
      <c r="AL809" s="48" t="str" cm="1">
        <f t="array" ref="AL809">IFERROR(_xlfn.IFS(
AM809="MPR ISSUE","TX ISSUE",
AM809="BSS Hardware Issue","RAN ISSUE",
AM809="Sites strategiques, MLL, Pylone, etc.","ENVTECH",
AM809="AKTIVCO DEFAUT GE &amp; POWER Cabinet","POWER ISSUE",
AM809="AKTIVCO Coupure ENEO &amp; Baisse de tension","POWER ISSUE",
AM809="Coupure ENEO &amp; Baisse de tension","POWER ISSUE",
AM809="Defaut GE &amp; POWER Cabinet","POWER ISSUE",
AM809="Sharing","POWER ISSUE",
AM809="Sites strategiques &amp; DataCenter","POWER ISSUE",
AM809="Exclu","Exclu",
AM809="SAT","TX ISSUE",
AM809="SPARE-ISSUE","SPARE-ISSUE",
AM809="Fiber CAmtel","TX ISSUE",
AM809="Fiber AOF","TX ISSUE",
AM809="Projet OCM (HUAWEI)","TRAVAUX-HUAWEI",
AM809="Projet OCM (NOKIA)","TRAVAUX -NOKIA",
AM809="ACCESS-ISSUE","ACCESS-ISSUE",
AM809="Projet OCM (ZTE, NOKIA, autres projets)","TRAVAUX OCM",
AM809="No root CAuse","No root cause",
AM809="ODU HS","TX ISSUE",
AM809="IP &amp; VLAN","TX ISSUE",
AM809="Warehouse HUAWEI","SPARE-ISSUE",
AM809="SPARE-HS","SPARE-ISSUE",
AM809="Power Telco","RAN ISSUE",AM809="no impacts","no impacts"
),"")</f>
        <v>no impacts</v>
      </c>
      <c r="AM809" s="67" t="s">
        <v>5605</v>
      </c>
      <c r="AN809" s="48" t="str" cm="1">
        <f t="array" ref="AN809">IFERROR(_xlfn.IFS(
AM809="MPR ISSUE","ACTIVE",
AM809="BSS Hardware Issue","ACTIVE",
AM809="Sites strategiques, MLL, Pylone, etc.","PASSIVE",
AM809="AKTIVCO DEFAUT GE &amp; POWER Cabinet","PASSIVE",
AM809="AKTIVCO Coupure ENEO &amp; Baisse de tension","PASSIVE",
AM809="Coupure ENEO &amp; Baisse de tension","PASSIVE",
AM809="Defaut GE &amp; POWER Cabinet","PASSIVE",
AM809="Sharing","PASSIVE",
AM809="Sites strategiques &amp; DataCenter","PASSIVE",
AM809="Exclu","Exclu",
AM809="SAT","ACTIVE",
AM809="SPARE-ISSUE","SPARE-ISSUE",
AM809="Fiber CAmtel","ACTIVE",
AM809="Fiber AOF","ACTIVE",
AM809="Projet OCM (HUAWEI)","PLANNED WORKS",
AM809="Projet OCM (NOKIA)","PLANNED WORKS",
AM809="ACCESS-ISSUE","ACCESS-ISSUE",
AM809="Projet OCM (ZTE, NOKIA, autres projets)","PLANNED WORKS",
AM809="No root CAuse","No root cause",
AM809="ODU HS","ACTIVE",
AM809="IP &amp; VLAN","ACTIVE",
AM809="Warehouse HUAWEI","SPARE-ISSUE",
AM809="SPARE-HS","SPARE-ISSUE",
AM809="Power Telco","ACTIVE", AM809="no impacts","no impacts"
),"")</f>
        <v>no impacts</v>
      </c>
      <c r="AO809" s="93" t="s">
        <v>5537</v>
      </c>
      <c r="AP809" s="101" t="str">
        <f t="shared" si="28"/>
        <v>ADM_054</v>
      </c>
      <c r="AR809" s="17" t="s">
        <v>5537</v>
      </c>
      <c r="AS809" s="7" t="s">
        <v>5537</v>
      </c>
      <c r="AT809" s="6"/>
      <c r="AU809" s="7"/>
      <c r="AV809" s="3" t="s">
        <v>5537</v>
      </c>
      <c r="AW809" s="18" t="s">
        <v>5537</v>
      </c>
      <c r="AX809" s="18" t="s">
        <v>5537</v>
      </c>
      <c r="AY809" s="18" t="s">
        <v>5537</v>
      </c>
      <c r="AZ809" s="18" t="s">
        <v>5537</v>
      </c>
      <c r="BA809" s="18" t="s">
        <v>5537</v>
      </c>
      <c r="BB809" s="18" t="s">
        <v>5537</v>
      </c>
      <c r="BC809" s="18" t="s">
        <v>5537</v>
      </c>
      <c r="BD809" s="18" t="s">
        <v>5537</v>
      </c>
      <c r="BE809" s="18" t="s">
        <v>5537</v>
      </c>
      <c r="BF809" s="18" t="s">
        <v>5537</v>
      </c>
      <c r="BG809" s="18" t="s">
        <v>5537</v>
      </c>
      <c r="BH809" s="18" t="s">
        <v>5537</v>
      </c>
      <c r="BI809" s="9" t="s">
        <v>5537</v>
      </c>
      <c r="BJ809" s="14"/>
      <c r="BK809" s="14" t="s">
        <v>5537</v>
      </c>
      <c r="BL809" s="14" t="str">
        <f>_xlfn.XLOOKUP(B809,'[4]cell downs 18042026 17h'!$B:$B,'[4]cell downs 18042026 17h'!$B:$B,"")</f>
        <v/>
      </c>
      <c r="BM809" s="14" t="str">
        <f>_xlfn.XLOOKUP(B809,'[5]Cells Huawei 19042026 15h'!$B:$B,'[5]Cells Huawei 19042026 15h'!$B:$B,"")</f>
        <v/>
      </c>
      <c r="BN809" s="9" t="str">
        <f>_xlfn.XLOOKUP(B809,'[6]cells down 19042026 9H40'!$B:$B,'[6]cells down 19042026 9H40'!$B:$B,"")</f>
        <v/>
      </c>
      <c r="BO809" s="9" t="s">
        <v>1790</v>
      </c>
      <c r="BP809" s="9" t="s">
        <v>12</v>
      </c>
      <c r="BQ809" s="115"/>
    </row>
    <row r="810" spans="1:69" s="9" customFormat="1" x14ac:dyDescent="0.3">
      <c r="A810" s="1" t="s">
        <v>4671</v>
      </c>
      <c r="B810" s="8" t="s">
        <v>4672</v>
      </c>
      <c r="C810" s="3" t="str">
        <f>_xlfn.XLOOKUP(B810,'[1]daily break down'!$D:$D,'[1]daily break down'!$E:$E,"")</f>
        <v>Bafoussam</v>
      </c>
      <c r="D810" s="1" t="s">
        <v>21</v>
      </c>
      <c r="E810" s="1" t="s">
        <v>36</v>
      </c>
      <c r="F810" s="3" t="s">
        <v>102</v>
      </c>
      <c r="G810" s="1" t="s">
        <v>299</v>
      </c>
      <c r="H810" s="32" t="str">
        <f>_xlfn.XLOOKUP(B810,[2]CALCULATION!$B:$B,[2]CALCULATION!$H:$H,"")</f>
        <v>Huawei</v>
      </c>
      <c r="I810" s="28">
        <v>0</v>
      </c>
      <c r="J810" s="28">
        <v>0</v>
      </c>
      <c r="K810" s="28">
        <v>0</v>
      </c>
      <c r="L810" s="28">
        <v>0</v>
      </c>
      <c r="M810" s="28">
        <v>0</v>
      </c>
      <c r="N810" s="28">
        <v>0</v>
      </c>
      <c r="O810" s="28">
        <v>0</v>
      </c>
      <c r="P810" s="28">
        <v>0</v>
      </c>
      <c r="Q810" s="28">
        <v>0.51935748060256892</v>
      </c>
      <c r="R810" s="28">
        <v>0.11138006409213744</v>
      </c>
      <c r="S810" s="94">
        <v>0.54691267660294551</v>
      </c>
      <c r="T810" s="94">
        <f>_xlfn.XLOOKUP(B810,'[3]Nur des jours'!$B:$B,'[3]Nur des jours'!$U:$U,"")</f>
        <v>5.8053179923123671E-2</v>
      </c>
      <c r="U810" s="94">
        <v>0</v>
      </c>
      <c r="V810" s="94">
        <v>0</v>
      </c>
      <c r="W810" s="94">
        <v>5.8053179923123671E-2</v>
      </c>
      <c r="X810" s="94">
        <v>0.21999569104507849</v>
      </c>
      <c r="Y810" s="94">
        <v>2.8892826874181363E-2</v>
      </c>
      <c r="Z810" s="94">
        <v>0.21839053399651284</v>
      </c>
      <c r="AA810" s="94">
        <v>6.0853287218954832E-2</v>
      </c>
      <c r="AB810" s="94">
        <v>0.17852913395713302</v>
      </c>
      <c r="AC810" s="94">
        <f>_xlfn.XLOOKUP(B810,'[3]Nur des jours'!$B:$B,'[3]Nur des jours'!$N:$N,"")</f>
        <v>0</v>
      </c>
      <c r="AD810" s="94">
        <v>0</v>
      </c>
      <c r="AE810" s="94">
        <v>0</v>
      </c>
      <c r="AF810" s="94">
        <v>0</v>
      </c>
      <c r="AG810" s="94">
        <v>0</v>
      </c>
      <c r="AH810" s="94">
        <v>0</v>
      </c>
      <c r="AI810" s="49" t="s">
        <v>5559</v>
      </c>
      <c r="AJ810" s="49"/>
      <c r="AK810" s="48" t="str" cm="1">
        <f t="array" ref="AK810">IFERROR(_xlfn.IFS(
AM810="MPR ISSUE","PDH",
AM810="BSS Hardware Issue","BSS",
AM810="Sites strategiques, MLL, Pylone, etc.","ENVTECH",
AM810="AKTIVCO DEFAUT GE &amp; POWER Cabinet","AKTIVCO",
AM810="AKTIVCO Coupure ENEO &amp; Baisse de tension","AKTIVCO GRID ONLY",
AM810="Coupure ENEO &amp; Baisse de tension","IHS GRID ONLY",
AM810="Defaut GE &amp; POWER Cabinet","IHS",
AM810="Sharing","Partners",
AM810="Sites strategiques &amp; DataCenter","SST &amp; DC",
AM810="Exclu","Exclu",
AM810="SAT","SAT",
AM810="SPARE-ISSUE","SPARE-ISSUE",
AM810="Fiber CAmtel","TRANS_FO_CAMTEL",
AM810="Fiber AOF","Fiber AOF",
AM810="Projet OCM (HUAWEI)","TRAVAUX-HUAWEI",
AM810="Projet OCM (NOKIA)","TRAVAUX-NOKIA",
AM810="ACCESS-ISSUE","ACCESS-ISSUE",
AM810="Projet OCM (ZTE, NOKIA, autres projets)","TRAVAUX OCM",
AM810="No root CAuse","No root cause",
AM810="ODU HS","PDH",
AM810="IP &amp; VLAN","PDH",
AM810="Warehouse HUAWEI","SPARE-ISSUE",
AM810="SPARE-HS","SPARE-ISSUE",
AM810="Power Telco","BSS",AM810="no impacts","no impacts"
),"")</f>
        <v>no impacts</v>
      </c>
      <c r="AL810" s="48" t="str" cm="1">
        <f t="array" ref="AL810">IFERROR(_xlfn.IFS(
AM810="MPR ISSUE","TX ISSUE",
AM810="BSS Hardware Issue","RAN ISSUE",
AM810="Sites strategiques, MLL, Pylone, etc.","ENVTECH",
AM810="AKTIVCO DEFAUT GE &amp; POWER Cabinet","POWER ISSUE",
AM810="AKTIVCO Coupure ENEO &amp; Baisse de tension","POWER ISSUE",
AM810="Coupure ENEO &amp; Baisse de tension","POWER ISSUE",
AM810="Defaut GE &amp; POWER Cabinet","POWER ISSUE",
AM810="Sharing","POWER ISSUE",
AM810="Sites strategiques &amp; DataCenter","POWER ISSUE",
AM810="Exclu","Exclu",
AM810="SAT","TX ISSUE",
AM810="SPARE-ISSUE","SPARE-ISSUE",
AM810="Fiber CAmtel","TX ISSUE",
AM810="Fiber AOF","TX ISSUE",
AM810="Projet OCM (HUAWEI)","TRAVAUX-HUAWEI",
AM810="Projet OCM (NOKIA)","TRAVAUX -NOKIA",
AM810="ACCESS-ISSUE","ACCESS-ISSUE",
AM810="Projet OCM (ZTE, NOKIA, autres projets)","TRAVAUX OCM",
AM810="No root CAuse","No root cause",
AM810="ODU HS","TX ISSUE",
AM810="IP &amp; VLAN","TX ISSUE",
AM810="Warehouse HUAWEI","SPARE-ISSUE",
AM810="SPARE-HS","SPARE-ISSUE",
AM810="Power Telco","RAN ISSUE",AM810="no impacts","no impacts"
),"")</f>
        <v>no impacts</v>
      </c>
      <c r="AM810" s="67" t="s">
        <v>5605</v>
      </c>
      <c r="AN810" s="48" t="str" cm="1">
        <f t="array" ref="AN810">IFERROR(_xlfn.IFS(
AM810="MPR ISSUE","ACTIVE",
AM810="BSS Hardware Issue","ACTIVE",
AM810="Sites strategiques, MLL, Pylone, etc.","PASSIVE",
AM810="AKTIVCO DEFAUT GE &amp; POWER Cabinet","PASSIVE",
AM810="AKTIVCO Coupure ENEO &amp; Baisse de tension","PASSIVE",
AM810="Coupure ENEO &amp; Baisse de tension","PASSIVE",
AM810="Defaut GE &amp; POWER Cabinet","PASSIVE",
AM810="Sharing","PASSIVE",
AM810="Sites strategiques &amp; DataCenter","PASSIVE",
AM810="Exclu","Exclu",
AM810="SAT","ACTIVE",
AM810="SPARE-ISSUE","SPARE-ISSUE",
AM810="Fiber CAmtel","ACTIVE",
AM810="Fiber AOF","ACTIVE",
AM810="Projet OCM (HUAWEI)","PLANNED WORKS",
AM810="Projet OCM (NOKIA)","PLANNED WORKS",
AM810="ACCESS-ISSUE","ACCESS-ISSUE",
AM810="Projet OCM (ZTE, NOKIA, autres projets)","PLANNED WORKS",
AM810="No root CAuse","No root cause",
AM810="ODU HS","ACTIVE",
AM810="IP &amp; VLAN","ACTIVE",
AM810="Warehouse HUAWEI","SPARE-ISSUE",
AM810="SPARE-HS","SPARE-ISSUE",
AM810="Power Telco","ACTIVE", AM810="no impacts","no impacts"
),"")</f>
        <v>no impacts</v>
      </c>
      <c r="AO810" s="93" t="s">
        <v>5537</v>
      </c>
      <c r="AP810" s="101" t="str">
        <f t="shared" si="28"/>
        <v>OST_268</v>
      </c>
      <c r="AR810" s="17" t="s">
        <v>5537</v>
      </c>
      <c r="AS810" s="7" t="s">
        <v>5537</v>
      </c>
      <c r="AT810" s="6"/>
      <c r="AU810" s="7"/>
      <c r="AV810" s="3" t="s">
        <v>5537</v>
      </c>
      <c r="AW810" s="18" t="s">
        <v>5537</v>
      </c>
      <c r="AX810" s="18" t="s">
        <v>5537</v>
      </c>
      <c r="AY810" s="18" t="s">
        <v>5537</v>
      </c>
      <c r="AZ810" s="18" t="s">
        <v>5537</v>
      </c>
      <c r="BA810" s="18" t="s">
        <v>5537</v>
      </c>
      <c r="BB810" s="18" t="s">
        <v>5537</v>
      </c>
      <c r="BC810" s="18" t="s">
        <v>5537</v>
      </c>
      <c r="BD810" s="18" t="s">
        <v>5537</v>
      </c>
      <c r="BE810" s="18" t="s">
        <v>5537</v>
      </c>
      <c r="BF810" s="18" t="s">
        <v>5537</v>
      </c>
      <c r="BG810" s="18" t="s">
        <v>5537</v>
      </c>
      <c r="BH810" s="18" t="s">
        <v>5537</v>
      </c>
      <c r="BI810" s="9" t="s">
        <v>5537</v>
      </c>
      <c r="BJ810" s="14"/>
      <c r="BK810" s="14" t="s">
        <v>5537</v>
      </c>
      <c r="BL810" s="14" t="str">
        <f>_xlfn.XLOOKUP(B810,'[4]cell downs 18042026 17h'!$B:$B,'[4]cell downs 18042026 17h'!$B:$B,"")</f>
        <v/>
      </c>
      <c r="BM810" s="14" t="str">
        <f>_xlfn.XLOOKUP(B810,'[5]Cells Huawei 19042026 15h'!$B:$B,'[5]Cells Huawei 19042026 15h'!$B:$B,"")</f>
        <v/>
      </c>
      <c r="BN810" s="9" t="str">
        <f>_xlfn.XLOOKUP(B810,'[6]cells down 19042026 9H40'!$B:$B,'[6]cells down 19042026 9H40'!$B:$B,"")</f>
        <v/>
      </c>
      <c r="BO810" s="9" t="s">
        <v>5537</v>
      </c>
      <c r="BP810" s="9" t="s">
        <v>318</v>
      </c>
      <c r="BQ810" s="115"/>
    </row>
    <row r="811" spans="1:69" s="9" customFormat="1" x14ac:dyDescent="0.3">
      <c r="A811" s="1" t="s">
        <v>1466</v>
      </c>
      <c r="B811" s="8" t="s">
        <v>1467</v>
      </c>
      <c r="C811" s="3" t="str">
        <f>_xlfn.XLOOKUP(B811,'[1]daily break down'!$D:$D,'[1]daily break down'!$E:$E,"")</f>
        <v>ADAMAOUA</v>
      </c>
      <c r="D811" s="1" t="s">
        <v>11</v>
      </c>
      <c r="E811" s="1" t="s">
        <v>66</v>
      </c>
      <c r="F811" s="3" t="s">
        <v>90</v>
      </c>
      <c r="G811" s="1" t="s">
        <v>1468</v>
      </c>
      <c r="H811" s="33" t="str">
        <f>_xlfn.XLOOKUP(B811,[2]CALCULATION!$B:$B,[2]CALCULATION!$H:$H,"")</f>
        <v>NOKIA</v>
      </c>
      <c r="I811" s="28">
        <v>1.4270540178252754E-3</v>
      </c>
      <c r="J811" s="28">
        <v>1.0434850602975347E-2</v>
      </c>
      <c r="K811" s="28">
        <v>0</v>
      </c>
      <c r="L811" s="28">
        <v>0</v>
      </c>
      <c r="M811" s="28">
        <v>0</v>
      </c>
      <c r="N811" s="28">
        <v>0</v>
      </c>
      <c r="O811" s="28">
        <v>2.3601082232077852E-2</v>
      </c>
      <c r="P811" s="28">
        <v>7.2865247448749559E-2</v>
      </c>
      <c r="Q811" s="28">
        <v>1.448375582586303E-2</v>
      </c>
      <c r="R811" s="28">
        <v>1.2485999961061704E-3</v>
      </c>
      <c r="S811" s="94">
        <v>1.9071934099086151E-2</v>
      </c>
      <c r="T811" s="94">
        <f>_xlfn.XLOOKUP(B811,'[3]Nur des jours'!$B:$B,'[3]Nur des jours'!$U:$U,"")</f>
        <v>0</v>
      </c>
      <c r="U811" s="94">
        <v>0</v>
      </c>
      <c r="V811" s="94">
        <v>0</v>
      </c>
      <c r="W811" s="94">
        <v>0</v>
      </c>
      <c r="X811" s="94">
        <v>3.2765795114880834E-2</v>
      </c>
      <c r="Y811" s="94">
        <v>0.38898795430987454</v>
      </c>
      <c r="Z811" s="94">
        <v>0</v>
      </c>
      <c r="AA811" s="94">
        <v>1.1058987247257355E-3</v>
      </c>
      <c r="AB811" s="94">
        <v>0</v>
      </c>
      <c r="AC811" s="94">
        <f>_xlfn.XLOOKUP(B811,'[3]Nur des jours'!$B:$B,'[3]Nur des jours'!$N:$N,"")</f>
        <v>0</v>
      </c>
      <c r="AD811" s="94">
        <v>0</v>
      </c>
      <c r="AE811" s="94">
        <v>0</v>
      </c>
      <c r="AF811" s="94">
        <v>0</v>
      </c>
      <c r="AG811" s="94">
        <v>0</v>
      </c>
      <c r="AH811" s="94">
        <v>0</v>
      </c>
      <c r="AI811" s="49" t="s">
        <v>5559</v>
      </c>
      <c r="AJ811" s="49"/>
      <c r="AK811" s="48" t="str" cm="1">
        <f t="array" ref="AK811">IFERROR(_xlfn.IFS(
AM811="MPR ISSUE","PDH",
AM811="BSS Hardware Issue","BSS",
AM811="Sites strategiques, MLL, Pylone, etc.","ENVTECH",
AM811="AKTIVCO DEFAUT GE &amp; POWER Cabinet","AKTIVCO",
AM811="AKTIVCO Coupure ENEO &amp; Baisse de tension","AKTIVCO GRID ONLY",
AM811="Coupure ENEO &amp; Baisse de tension","IHS GRID ONLY",
AM811="Defaut GE &amp; POWER Cabinet","IHS",
AM811="Sharing","Partners",
AM811="Sites strategiques &amp; DataCenter","SST &amp; DC",
AM811="Exclu","Exclu",
AM811="SAT","SAT",
AM811="SPARE-ISSUE","SPARE-ISSUE",
AM811="Fiber CAmtel","TRANS_FO_CAMTEL",
AM811="Fiber AOF","Fiber AOF",
AM811="Projet OCM (HUAWEI)","TRAVAUX-HUAWEI",
AM811="Projet OCM (NOKIA)","TRAVAUX-NOKIA",
AM811="ACCESS-ISSUE","ACCESS-ISSUE",
AM811="Projet OCM (ZTE, NOKIA, autres projets)","TRAVAUX OCM",
AM811="No root CAuse","No root cause",
AM811="ODU HS","PDH",
AM811="IP &amp; VLAN","PDH",
AM811="Warehouse HUAWEI","SPARE-ISSUE",
AM811="SPARE-HS","SPARE-ISSUE",
AM811="Power Telco","BSS",AM811="no impacts","no impacts"
),"")</f>
        <v>no impacts</v>
      </c>
      <c r="AL811" s="48" t="str" cm="1">
        <f t="array" ref="AL811">IFERROR(_xlfn.IFS(
AM811="MPR ISSUE","TX ISSUE",
AM811="BSS Hardware Issue","RAN ISSUE",
AM811="Sites strategiques, MLL, Pylone, etc.","ENVTECH",
AM811="AKTIVCO DEFAUT GE &amp; POWER Cabinet","POWER ISSUE",
AM811="AKTIVCO Coupure ENEO &amp; Baisse de tension","POWER ISSUE",
AM811="Coupure ENEO &amp; Baisse de tension","POWER ISSUE",
AM811="Defaut GE &amp; POWER Cabinet","POWER ISSUE",
AM811="Sharing","POWER ISSUE",
AM811="Sites strategiques &amp; DataCenter","POWER ISSUE",
AM811="Exclu","Exclu",
AM811="SAT","TX ISSUE",
AM811="SPARE-ISSUE","SPARE-ISSUE",
AM811="Fiber CAmtel","TX ISSUE",
AM811="Fiber AOF","TX ISSUE",
AM811="Projet OCM (HUAWEI)","TRAVAUX-HUAWEI",
AM811="Projet OCM (NOKIA)","TRAVAUX -NOKIA",
AM811="ACCESS-ISSUE","ACCESS-ISSUE",
AM811="Projet OCM (ZTE, NOKIA, autres projets)","TRAVAUX OCM",
AM811="No root CAuse","No root cause",
AM811="ODU HS","TX ISSUE",
AM811="IP &amp; VLAN","TX ISSUE",
AM811="Warehouse HUAWEI","SPARE-ISSUE",
AM811="SPARE-HS","SPARE-ISSUE",
AM811="Power Telco","RAN ISSUE",AM811="no impacts","no impacts"
),"")</f>
        <v>no impacts</v>
      </c>
      <c r="AM811" s="67" t="s">
        <v>5605</v>
      </c>
      <c r="AN811" s="48" t="str" cm="1">
        <f t="array" ref="AN811">IFERROR(_xlfn.IFS(
AM811="MPR ISSUE","ACTIVE",
AM811="BSS Hardware Issue","ACTIVE",
AM811="Sites strategiques, MLL, Pylone, etc.","PASSIVE",
AM811="AKTIVCO DEFAUT GE &amp; POWER Cabinet","PASSIVE",
AM811="AKTIVCO Coupure ENEO &amp; Baisse de tension","PASSIVE",
AM811="Coupure ENEO &amp; Baisse de tension","PASSIVE",
AM811="Defaut GE &amp; POWER Cabinet","PASSIVE",
AM811="Sharing","PASSIVE",
AM811="Sites strategiques &amp; DataCenter","PASSIVE",
AM811="Exclu","Exclu",
AM811="SAT","ACTIVE",
AM811="SPARE-ISSUE","SPARE-ISSUE",
AM811="Fiber CAmtel","ACTIVE",
AM811="Fiber AOF","ACTIVE",
AM811="Projet OCM (HUAWEI)","PLANNED WORKS",
AM811="Projet OCM (NOKIA)","PLANNED WORKS",
AM811="ACCESS-ISSUE","ACCESS-ISSUE",
AM811="Projet OCM (ZTE, NOKIA, autres projets)","PLANNED WORKS",
AM811="No root CAuse","No root cause",
AM811="ODU HS","ACTIVE",
AM811="IP &amp; VLAN","ACTIVE",
AM811="Warehouse HUAWEI","SPARE-ISSUE",
AM811="SPARE-HS","SPARE-ISSUE",
AM811="Power Telco","ACTIVE", AM811="no impacts","no impacts"
),"")</f>
        <v>no impacts</v>
      </c>
      <c r="AO811" s="93" t="s">
        <v>5537</v>
      </c>
      <c r="AP811" s="101" t="str">
        <f t="shared" si="28"/>
        <v>ADM_099</v>
      </c>
      <c r="AR811" s="17" t="s">
        <v>5537</v>
      </c>
      <c r="AS811" s="7" t="s">
        <v>5537</v>
      </c>
      <c r="AT811" s="6"/>
      <c r="AU811" s="7"/>
      <c r="AV811" s="3" t="s">
        <v>5537</v>
      </c>
      <c r="AW811" s="18" t="s">
        <v>5537</v>
      </c>
      <c r="AX811" s="18" t="s">
        <v>5537</v>
      </c>
      <c r="AY811" s="18" t="s">
        <v>5537</v>
      </c>
      <c r="AZ811" s="18" t="s">
        <v>5537</v>
      </c>
      <c r="BA811" s="18" t="s">
        <v>5537</v>
      </c>
      <c r="BB811" s="18" t="s">
        <v>5537</v>
      </c>
      <c r="BC811" s="18" t="s">
        <v>5537</v>
      </c>
      <c r="BD811" s="18" t="s">
        <v>5537</v>
      </c>
      <c r="BE811" s="18" t="s">
        <v>5537</v>
      </c>
      <c r="BF811" s="18" t="s">
        <v>5537</v>
      </c>
      <c r="BG811" s="18" t="s">
        <v>5537</v>
      </c>
      <c r="BH811" s="18" t="s">
        <v>5537</v>
      </c>
      <c r="BI811" s="9" t="s">
        <v>5537</v>
      </c>
      <c r="BJ811" s="14"/>
      <c r="BK811" s="14" t="s">
        <v>5537</v>
      </c>
      <c r="BL811" s="14" t="str">
        <f>_xlfn.XLOOKUP(B811,'[4]cell downs 18042026 17h'!$B:$B,'[4]cell downs 18042026 17h'!$B:$B,"")</f>
        <v/>
      </c>
      <c r="BM811" s="14" t="str">
        <f>_xlfn.XLOOKUP(B811,'[5]Cells Huawei 19042026 15h'!$B:$B,'[5]Cells Huawei 19042026 15h'!$B:$B,"")</f>
        <v/>
      </c>
      <c r="BN811" s="9" t="str">
        <f>_xlfn.XLOOKUP(B811,'[6]cells down 19042026 9H40'!$B:$B,'[6]cells down 19042026 9H40'!$B:$B,"")</f>
        <v/>
      </c>
      <c r="BO811" s="9" t="s">
        <v>1467</v>
      </c>
      <c r="BP811" s="9" t="s">
        <v>12</v>
      </c>
      <c r="BQ811" s="115"/>
    </row>
    <row r="812" spans="1:69" s="9" customFormat="1" x14ac:dyDescent="0.3">
      <c r="A812" s="1" t="s">
        <v>4249</v>
      </c>
      <c r="B812" s="8" t="s">
        <v>4250</v>
      </c>
      <c r="C812" s="3" t="str">
        <f>_xlfn.XLOOKUP(B812,'[1]daily break down'!$D:$D,'[1]daily break down'!$E:$E,"")</f>
        <v>LITTORAL</v>
      </c>
      <c r="D812" s="1" t="s">
        <v>11</v>
      </c>
      <c r="E812" s="1" t="s">
        <v>5521</v>
      </c>
      <c r="F812" s="3" t="s">
        <v>31</v>
      </c>
      <c r="G812" s="1" t="s">
        <v>4251</v>
      </c>
      <c r="H812" s="33" t="str">
        <f>_xlfn.XLOOKUP(B812,[2]CALCULATION!$B:$B,[2]CALCULATION!$H:$H,"")</f>
        <v>NOKIA</v>
      </c>
      <c r="I812" s="28">
        <v>3.0587159314334027E-2</v>
      </c>
      <c r="J812" s="28">
        <v>3.3529947236704299E-2</v>
      </c>
      <c r="K812" s="28">
        <v>1.0433520815676698E-2</v>
      </c>
      <c r="L812" s="28">
        <v>0</v>
      </c>
      <c r="M812" s="28">
        <v>5.7428952182014839E-2</v>
      </c>
      <c r="N812" s="28">
        <v>1.3376308738047311E-3</v>
      </c>
      <c r="O812" s="28">
        <v>1.6051570485658829E-3</v>
      </c>
      <c r="P812" s="28">
        <v>1.0076819249328668E-2</v>
      </c>
      <c r="Q812" s="28">
        <v>2.4077355728483103E-3</v>
      </c>
      <c r="R812" s="28">
        <v>1.0344345424089647E-2</v>
      </c>
      <c r="S812" s="94">
        <v>0</v>
      </c>
      <c r="T812" s="94">
        <f>_xlfn.XLOOKUP(B812,'[3]Nur des jours'!$B:$B,'[3]Nur des jours'!$U:$U,"")</f>
        <v>1.8726832233265207E-3</v>
      </c>
      <c r="U812" s="94">
        <v>0</v>
      </c>
      <c r="V812" s="94">
        <v>0</v>
      </c>
      <c r="W812" s="94">
        <v>1.8726832233265207E-3</v>
      </c>
      <c r="X812" s="94">
        <v>0.28937414569974862</v>
      </c>
      <c r="Y812" s="94">
        <v>5.0829973204577729E-3</v>
      </c>
      <c r="Z812" s="94">
        <v>0</v>
      </c>
      <c r="AA812" s="94">
        <v>0</v>
      </c>
      <c r="AB812" s="94">
        <v>0</v>
      </c>
      <c r="AC812" s="94">
        <f>_xlfn.XLOOKUP(B812,'[3]Nur des jours'!$B:$B,'[3]Nur des jours'!$N:$N,"")</f>
        <v>0</v>
      </c>
      <c r="AD812" s="94">
        <v>0</v>
      </c>
      <c r="AE812" s="94">
        <v>0</v>
      </c>
      <c r="AF812" s="94">
        <v>0</v>
      </c>
      <c r="AG812" s="94">
        <v>0</v>
      </c>
      <c r="AH812" s="94">
        <v>0</v>
      </c>
      <c r="AI812" s="49" t="s">
        <v>5559</v>
      </c>
      <c r="AJ812" s="49"/>
      <c r="AK812" s="48" t="str" cm="1">
        <f t="array" ref="AK812">IFERROR(_xlfn.IFS(
AM812="MPR ISSUE","PDH",
AM812="BSS Hardware Issue","BSS",
AM812="Sites strategiques, MLL, Pylone, etc.","ENVTECH",
AM812="AKTIVCO DEFAUT GE &amp; POWER Cabinet","AKTIVCO",
AM812="AKTIVCO Coupure ENEO &amp; Baisse de tension","AKTIVCO GRID ONLY",
AM812="Coupure ENEO &amp; Baisse de tension","IHS GRID ONLY",
AM812="Defaut GE &amp; POWER Cabinet","IHS",
AM812="Sharing","Partners",
AM812="Sites strategiques &amp; DataCenter","SST &amp; DC",
AM812="Exclu","Exclu",
AM812="SAT","SAT",
AM812="SPARE-ISSUE","SPARE-ISSUE",
AM812="Fiber CAmtel","TRANS_FO_CAMTEL",
AM812="Fiber AOF","Fiber AOF",
AM812="Projet OCM (HUAWEI)","TRAVAUX-HUAWEI",
AM812="Projet OCM (NOKIA)","TRAVAUX-NOKIA",
AM812="ACCESS-ISSUE","ACCESS-ISSUE",
AM812="Projet OCM (ZTE, NOKIA, autres projets)","TRAVAUX OCM",
AM812="No root CAuse","No root cause",
AM812="ODU HS","PDH",
AM812="IP &amp; VLAN","PDH",
AM812="Warehouse HUAWEI","SPARE-ISSUE",
AM812="SPARE-HS","SPARE-ISSUE",
AM812="Power Telco","BSS",AM812="no impacts","no impacts"
),"")</f>
        <v>no impacts</v>
      </c>
      <c r="AL812" s="48" t="str" cm="1">
        <f t="array" ref="AL812">IFERROR(_xlfn.IFS(
AM812="MPR ISSUE","TX ISSUE",
AM812="BSS Hardware Issue","RAN ISSUE",
AM812="Sites strategiques, MLL, Pylone, etc.","ENVTECH",
AM812="AKTIVCO DEFAUT GE &amp; POWER Cabinet","POWER ISSUE",
AM812="AKTIVCO Coupure ENEO &amp; Baisse de tension","POWER ISSUE",
AM812="Coupure ENEO &amp; Baisse de tension","POWER ISSUE",
AM812="Defaut GE &amp; POWER Cabinet","POWER ISSUE",
AM812="Sharing","POWER ISSUE",
AM812="Sites strategiques &amp; DataCenter","POWER ISSUE",
AM812="Exclu","Exclu",
AM812="SAT","TX ISSUE",
AM812="SPARE-ISSUE","SPARE-ISSUE",
AM812="Fiber CAmtel","TX ISSUE",
AM812="Fiber AOF","TX ISSUE",
AM812="Projet OCM (HUAWEI)","TRAVAUX-HUAWEI",
AM812="Projet OCM (NOKIA)","TRAVAUX -NOKIA",
AM812="ACCESS-ISSUE","ACCESS-ISSUE",
AM812="Projet OCM (ZTE, NOKIA, autres projets)","TRAVAUX OCM",
AM812="No root CAuse","No root cause",
AM812="ODU HS","TX ISSUE",
AM812="IP &amp; VLAN","TX ISSUE",
AM812="Warehouse HUAWEI","SPARE-ISSUE",
AM812="SPARE-HS","SPARE-ISSUE",
AM812="Power Telco","RAN ISSUE",AM812="no impacts","no impacts"
),"")</f>
        <v>no impacts</v>
      </c>
      <c r="AM812" s="67" t="s">
        <v>5605</v>
      </c>
      <c r="AN812" s="48" t="str" cm="1">
        <f t="array" ref="AN812">IFERROR(_xlfn.IFS(
AM812="MPR ISSUE","ACTIVE",
AM812="BSS Hardware Issue","ACTIVE",
AM812="Sites strategiques, MLL, Pylone, etc.","PASSIVE",
AM812="AKTIVCO DEFAUT GE &amp; POWER Cabinet","PASSIVE",
AM812="AKTIVCO Coupure ENEO &amp; Baisse de tension","PASSIVE",
AM812="Coupure ENEO &amp; Baisse de tension","PASSIVE",
AM812="Defaut GE &amp; POWER Cabinet","PASSIVE",
AM812="Sharing","PASSIVE",
AM812="Sites strategiques &amp; DataCenter","PASSIVE",
AM812="Exclu","Exclu",
AM812="SAT","ACTIVE",
AM812="SPARE-ISSUE","SPARE-ISSUE",
AM812="Fiber CAmtel","ACTIVE",
AM812="Fiber AOF","ACTIVE",
AM812="Projet OCM (HUAWEI)","PLANNED WORKS",
AM812="Projet OCM (NOKIA)","PLANNED WORKS",
AM812="ACCESS-ISSUE","ACCESS-ISSUE",
AM812="Projet OCM (ZTE, NOKIA, autres projets)","PLANNED WORKS",
AM812="No root CAuse","No root cause",
AM812="ODU HS","ACTIVE",
AM812="IP &amp; VLAN","ACTIVE",
AM812="Warehouse HUAWEI","SPARE-ISSUE",
AM812="SPARE-HS","SPARE-ISSUE",
AM812="Power Telco","ACTIVE", AM812="no impacts","no impacts"
),"")</f>
        <v>no impacts</v>
      </c>
      <c r="AO812" s="93" t="s">
        <v>5537</v>
      </c>
      <c r="AP812" s="101" t="str">
        <f t="shared" si="28"/>
        <v>LIT_175</v>
      </c>
      <c r="AR812" s="17" t="s">
        <v>5537</v>
      </c>
      <c r="AS812" s="7" t="s">
        <v>5537</v>
      </c>
      <c r="AT812" s="6"/>
      <c r="AU812" s="7"/>
      <c r="AV812" s="3" t="s">
        <v>5537</v>
      </c>
      <c r="AW812" s="18" t="s">
        <v>5537</v>
      </c>
      <c r="AX812" s="18" t="s">
        <v>5537</v>
      </c>
      <c r="AY812" s="18" t="s">
        <v>5537</v>
      </c>
      <c r="AZ812" s="18" t="s">
        <v>5537</v>
      </c>
      <c r="BA812" s="18" t="s">
        <v>5537</v>
      </c>
      <c r="BB812" s="18" t="s">
        <v>5537</v>
      </c>
      <c r="BC812" s="18" t="s">
        <v>5537</v>
      </c>
      <c r="BD812" s="18" t="s">
        <v>5537</v>
      </c>
      <c r="BE812" s="18" t="s">
        <v>5537</v>
      </c>
      <c r="BF812" s="18" t="s">
        <v>5537</v>
      </c>
      <c r="BG812" s="18" t="s">
        <v>5537</v>
      </c>
      <c r="BH812" s="18" t="s">
        <v>5537</v>
      </c>
      <c r="BI812" s="9" t="s">
        <v>5537</v>
      </c>
      <c r="BJ812" s="14"/>
      <c r="BK812" s="14" t="s">
        <v>5537</v>
      </c>
      <c r="BL812" s="14" t="str">
        <f>_xlfn.XLOOKUP(B812,'[4]cell downs 18042026 17h'!$B:$B,'[4]cell downs 18042026 17h'!$B:$B,"")</f>
        <v/>
      </c>
      <c r="BM812" s="14" t="str">
        <f>_xlfn.XLOOKUP(B812,'[5]Cells Huawei 19042026 15h'!$B:$B,'[5]Cells Huawei 19042026 15h'!$B:$B,"")</f>
        <v/>
      </c>
      <c r="BN812" s="9" t="str">
        <f>_xlfn.XLOOKUP(B812,'[6]cells down 19042026 9H40'!$B:$B,'[6]cells down 19042026 9H40'!$B:$B,"")</f>
        <v/>
      </c>
      <c r="BO812" s="9" t="s">
        <v>4250</v>
      </c>
      <c r="BP812" s="9" t="s">
        <v>12</v>
      </c>
      <c r="BQ812" s="115"/>
    </row>
    <row r="813" spans="1:69" s="9" customFormat="1" x14ac:dyDescent="0.3">
      <c r="A813" s="1" t="s">
        <v>1009</v>
      </c>
      <c r="B813" s="8" t="s">
        <v>1010</v>
      </c>
      <c r="C813" s="3" t="str">
        <f>_xlfn.XLOOKUP(B813,'[1]daily break down'!$D:$D,'[1]daily break down'!$E:$E,"")</f>
        <v>CENTRE</v>
      </c>
      <c r="D813" s="1" t="s">
        <v>11</v>
      </c>
      <c r="E813" s="1" t="str">
        <f>BP813</f>
        <v>Grid-Gen-Lithium</v>
      </c>
      <c r="F813" s="3" t="s">
        <v>37</v>
      </c>
      <c r="G813" s="1" t="s">
        <v>1011</v>
      </c>
      <c r="H813" s="33" t="str">
        <f>_xlfn.XLOOKUP(B813,[2]CALCULATION!$B:$B,[2]CALCULATION!$H:$H,"")</f>
        <v>NOKIA</v>
      </c>
      <c r="I813" s="28">
        <v>0</v>
      </c>
      <c r="J813" s="28">
        <v>0</v>
      </c>
      <c r="K813" s="28">
        <v>0</v>
      </c>
      <c r="L813" s="28">
        <v>0</v>
      </c>
      <c r="M813" s="28">
        <v>0</v>
      </c>
      <c r="N813" s="28">
        <v>0</v>
      </c>
      <c r="O813" s="28">
        <v>0</v>
      </c>
      <c r="P813" s="28">
        <v>0</v>
      </c>
      <c r="Q813" s="28">
        <v>0</v>
      </c>
      <c r="R813" s="28">
        <v>2.1989113169365972</v>
      </c>
      <c r="S813" s="94">
        <v>0</v>
      </c>
      <c r="T813" s="94">
        <f>_xlfn.XLOOKUP(B813,'[3]Nur des jours'!$B:$B,'[3]Nur des jours'!$U:$U,"")</f>
        <v>0</v>
      </c>
      <c r="U813" s="94">
        <v>0</v>
      </c>
      <c r="V813" s="94">
        <v>0</v>
      </c>
      <c r="W813" s="94">
        <v>0</v>
      </c>
      <c r="X813" s="94">
        <v>0</v>
      </c>
      <c r="Y813" s="94">
        <v>0</v>
      </c>
      <c r="Z813" s="94">
        <v>0</v>
      </c>
      <c r="AA813" s="94">
        <v>0</v>
      </c>
      <c r="AB813" s="94">
        <v>1.2972241848396264</v>
      </c>
      <c r="AC813" s="94">
        <f>_xlfn.XLOOKUP(B813,'[3]Nur des jours'!$B:$B,'[3]Nur des jours'!$N:$N,"")</f>
        <v>0</v>
      </c>
      <c r="AD813" s="94">
        <v>0</v>
      </c>
      <c r="AE813" s="94">
        <v>0</v>
      </c>
      <c r="AF813" s="94">
        <v>0</v>
      </c>
      <c r="AG813" s="94">
        <v>0</v>
      </c>
      <c r="AH813" s="94">
        <v>0</v>
      </c>
      <c r="AI813" s="49" t="s">
        <v>5559</v>
      </c>
      <c r="AJ813" s="49"/>
      <c r="AK813" s="48" t="str" cm="1">
        <f t="array" ref="AK813">IFERROR(_xlfn.IFS(
AM813="MPR ISSUE","PDH",
AM813="BSS Hardware Issue","BSS",
AM813="Sites strategiques, MLL, Pylone, etc.","ENVTECH",
AM813="AKTIVCO DEFAUT GE &amp; POWER Cabinet","AKTIVCO",
AM813="AKTIVCO Coupure ENEO &amp; Baisse de tension","AKTIVCO GRID ONLY",
AM813="Coupure ENEO &amp; Baisse de tension","IHS GRID ONLY",
AM813="Defaut GE &amp; POWER Cabinet","IHS",
AM813="Sharing","Partners",
AM813="Sites strategiques &amp; DataCenter","SST &amp; DC",
AM813="Exclu","Exclu",
AM813="SAT","SAT",
AM813="SPARE-ISSUE","SPARE-ISSUE",
AM813="Fiber CAmtel","TRANS_FO_CAMTEL",
AM813="Fiber AOF","Fiber AOF",
AM813="Projet OCM (HUAWEI)","TRAVAUX-HUAWEI",
AM813="Projet OCM (NOKIA)","TRAVAUX-NOKIA",
AM813="ACCESS-ISSUE","ACCESS-ISSUE",
AM813="Projet OCM (ZTE, NOKIA, autres projets)","TRAVAUX OCM",
AM813="No root CAuse","No root cause",
AM813="ODU HS","PDH",
AM813="IP &amp; VLAN","PDH",
AM813="Warehouse HUAWEI","SPARE-ISSUE",
AM813="SPARE-HS","SPARE-ISSUE",
AM813="Power Telco","BSS",AM813="no impacts","no impacts"
),"")</f>
        <v>no impacts</v>
      </c>
      <c r="AL813" s="48" t="str" cm="1">
        <f t="array" ref="AL813">IFERROR(_xlfn.IFS(
AM813="MPR ISSUE","TX ISSUE",
AM813="BSS Hardware Issue","RAN ISSUE",
AM813="Sites strategiques, MLL, Pylone, etc.","ENVTECH",
AM813="AKTIVCO DEFAUT GE &amp; POWER Cabinet","POWER ISSUE",
AM813="AKTIVCO Coupure ENEO &amp; Baisse de tension","POWER ISSUE",
AM813="Coupure ENEO &amp; Baisse de tension","POWER ISSUE",
AM813="Defaut GE &amp; POWER Cabinet","POWER ISSUE",
AM813="Sharing","POWER ISSUE",
AM813="Sites strategiques &amp; DataCenter","POWER ISSUE",
AM813="Exclu","Exclu",
AM813="SAT","TX ISSUE",
AM813="SPARE-ISSUE","SPARE-ISSUE",
AM813="Fiber CAmtel","TX ISSUE",
AM813="Fiber AOF","TX ISSUE",
AM813="Projet OCM (HUAWEI)","TRAVAUX-HUAWEI",
AM813="Projet OCM (NOKIA)","TRAVAUX -NOKIA",
AM813="ACCESS-ISSUE","ACCESS-ISSUE",
AM813="Projet OCM (ZTE, NOKIA, autres projets)","TRAVAUX OCM",
AM813="No root CAuse","No root cause",
AM813="ODU HS","TX ISSUE",
AM813="IP &amp; VLAN","TX ISSUE",
AM813="Warehouse HUAWEI","SPARE-ISSUE",
AM813="SPARE-HS","SPARE-ISSUE",
AM813="Power Telco","RAN ISSUE",AM813="no impacts","no impacts"
),"")</f>
        <v>no impacts</v>
      </c>
      <c r="AM813" s="67" t="s">
        <v>5605</v>
      </c>
      <c r="AN813" s="48" t="str" cm="1">
        <f t="array" ref="AN813">IFERROR(_xlfn.IFS(
AM813="MPR ISSUE","ACTIVE",
AM813="BSS Hardware Issue","ACTIVE",
AM813="Sites strategiques, MLL, Pylone, etc.","PASSIVE",
AM813="AKTIVCO DEFAUT GE &amp; POWER Cabinet","PASSIVE",
AM813="AKTIVCO Coupure ENEO &amp; Baisse de tension","PASSIVE",
AM813="Coupure ENEO &amp; Baisse de tension","PASSIVE",
AM813="Defaut GE &amp; POWER Cabinet","PASSIVE",
AM813="Sharing","PASSIVE",
AM813="Sites strategiques &amp; DataCenter","PASSIVE",
AM813="Exclu","Exclu",
AM813="SAT","ACTIVE",
AM813="SPARE-ISSUE","SPARE-ISSUE",
AM813="Fiber CAmtel","ACTIVE",
AM813="Fiber AOF","ACTIVE",
AM813="Projet OCM (HUAWEI)","PLANNED WORKS",
AM813="Projet OCM (NOKIA)","PLANNED WORKS",
AM813="ACCESS-ISSUE","ACCESS-ISSUE",
AM813="Projet OCM (ZTE, NOKIA, autres projets)","PLANNED WORKS",
AM813="No root CAuse","No root cause",
AM813="ODU HS","ACTIVE",
AM813="IP &amp; VLAN","ACTIVE",
AM813="Warehouse HUAWEI","SPARE-ISSUE",
AM813="SPARE-HS","SPARE-ISSUE",
AM813="Power Telco","ACTIVE", AM813="no impacts","no impacts"
),"")</f>
        <v>no impacts</v>
      </c>
      <c r="AO813" s="93" t="s">
        <v>5537</v>
      </c>
      <c r="AP813" s="101" t="str">
        <f t="shared" si="28"/>
        <v>CTR_363</v>
      </c>
      <c r="AR813" s="17" t="s">
        <v>5537</v>
      </c>
      <c r="AS813" s="7" t="s">
        <v>5537</v>
      </c>
      <c r="AT813" s="6"/>
      <c r="AU813" s="7"/>
      <c r="AV813" s="3" t="s">
        <v>5537</v>
      </c>
      <c r="AW813" s="18" t="s">
        <v>5537</v>
      </c>
      <c r="AX813" s="18" t="s">
        <v>5537</v>
      </c>
      <c r="AY813" s="18" t="s">
        <v>5537</v>
      </c>
      <c r="AZ813" s="18" t="s">
        <v>5537</v>
      </c>
      <c r="BA813" s="18" t="s">
        <v>5537</v>
      </c>
      <c r="BB813" s="18" t="s">
        <v>5537</v>
      </c>
      <c r="BC813" s="18" t="s">
        <v>5537</v>
      </c>
      <c r="BD813" s="18" t="s">
        <v>5537</v>
      </c>
      <c r="BE813" s="18" t="s">
        <v>5537</v>
      </c>
      <c r="BF813" s="18" t="s">
        <v>5537</v>
      </c>
      <c r="BG813" s="18" t="s">
        <v>5537</v>
      </c>
      <c r="BH813" s="18" t="s">
        <v>5537</v>
      </c>
      <c r="BI813" s="9" t="s">
        <v>5537</v>
      </c>
      <c r="BJ813" s="14"/>
      <c r="BK813" s="14" t="s">
        <v>5537</v>
      </c>
      <c r="BL813" s="14" t="str">
        <f>_xlfn.XLOOKUP(B813,'[4]cell downs 18042026 17h'!$B:$B,'[4]cell downs 18042026 17h'!$B:$B,"")</f>
        <v/>
      </c>
      <c r="BM813" s="14" t="str">
        <f>_xlfn.XLOOKUP(B813,'[5]Cells Huawei 19042026 15h'!$B:$B,'[5]Cells Huawei 19042026 15h'!$B:$B,"")</f>
        <v/>
      </c>
      <c r="BN813" s="9" t="str">
        <f>_xlfn.XLOOKUP(B813,'[6]cells down 19042026 9H40'!$B:$B,'[6]cells down 19042026 9H40'!$B:$B,"")</f>
        <v/>
      </c>
      <c r="BO813" s="9" t="s">
        <v>1010</v>
      </c>
      <c r="BP813" s="9" t="s">
        <v>594</v>
      </c>
      <c r="BQ813" s="115"/>
    </row>
    <row r="814" spans="1:69" s="9" customFormat="1" x14ac:dyDescent="0.3">
      <c r="A814" s="1" t="s">
        <v>4301</v>
      </c>
      <c r="B814" s="8" t="s">
        <v>4302</v>
      </c>
      <c r="C814" s="3" t="str">
        <f>_xlfn.XLOOKUP(B814,'[1]daily break down'!$D:$D,'[1]daily break down'!$E:$E,"")</f>
        <v>LITTORAL</v>
      </c>
      <c r="D814" s="1" t="s">
        <v>11</v>
      </c>
      <c r="E814" s="1" t="str">
        <f>BP814</f>
        <v>Grid-Gen</v>
      </c>
      <c r="F814" s="3" t="s">
        <v>31</v>
      </c>
      <c r="G814" s="1" t="s">
        <v>4251</v>
      </c>
      <c r="H814" s="33" t="str">
        <f>_xlfn.XLOOKUP(B814,[2]CALCULATION!$B:$B,[2]CALCULATION!$H:$H,"")</f>
        <v>NOKIA</v>
      </c>
      <c r="I814" s="28">
        <v>1.8558568662108227E-2</v>
      </c>
      <c r="J814" s="28">
        <v>1.1127926982041573E-2</v>
      </c>
      <c r="K814" s="28">
        <v>0</v>
      </c>
      <c r="L814" s="28">
        <v>0</v>
      </c>
      <c r="M814" s="28">
        <v>4.0904600316483436E-2</v>
      </c>
      <c r="N814" s="28">
        <v>0</v>
      </c>
      <c r="O814" s="28">
        <v>0</v>
      </c>
      <c r="P814" s="28">
        <v>0</v>
      </c>
      <c r="Q814" s="28">
        <v>0</v>
      </c>
      <c r="R814" s="28">
        <v>0</v>
      </c>
      <c r="S814" s="94">
        <v>0</v>
      </c>
      <c r="T814" s="94">
        <f>_xlfn.XLOOKUP(B814,'[3]Nur des jours'!$B:$B,'[3]Nur des jours'!$U:$U,"")</f>
        <v>0</v>
      </c>
      <c r="U814" s="94">
        <v>0</v>
      </c>
      <c r="V814" s="94">
        <v>0</v>
      </c>
      <c r="W814" s="94">
        <v>0</v>
      </c>
      <c r="X814" s="94">
        <v>0</v>
      </c>
      <c r="Y814" s="94">
        <v>1.6229921268830277E-3</v>
      </c>
      <c r="Z814" s="94">
        <v>0</v>
      </c>
      <c r="AA814" s="94">
        <v>0</v>
      </c>
      <c r="AB814" s="94">
        <v>0</v>
      </c>
      <c r="AC814" s="94">
        <f>_xlfn.XLOOKUP(B814,'[3]Nur des jours'!$B:$B,'[3]Nur des jours'!$N:$N,"")</f>
        <v>0</v>
      </c>
      <c r="AD814" s="94">
        <v>0</v>
      </c>
      <c r="AE814" s="94">
        <v>0</v>
      </c>
      <c r="AF814" s="94">
        <v>0</v>
      </c>
      <c r="AG814" s="94">
        <v>0</v>
      </c>
      <c r="AH814" s="94">
        <v>0</v>
      </c>
      <c r="AI814" s="49" t="s">
        <v>5559</v>
      </c>
      <c r="AJ814" s="49"/>
      <c r="AK814" s="48" t="str" cm="1">
        <f t="array" ref="AK814">IFERROR(_xlfn.IFS(
AM814="MPR ISSUE","PDH",
AM814="BSS Hardware Issue","BSS",
AM814="Sites strategiques, MLL, Pylone, etc.","ENVTECH",
AM814="AKTIVCO DEFAUT GE &amp; POWER Cabinet","AKTIVCO",
AM814="AKTIVCO Coupure ENEO &amp; Baisse de tension","AKTIVCO GRID ONLY",
AM814="Coupure ENEO &amp; Baisse de tension","IHS GRID ONLY",
AM814="Defaut GE &amp; POWER Cabinet","IHS",
AM814="Sharing","Partners",
AM814="Sites strategiques &amp; DataCenter","SST &amp; DC",
AM814="Exclu","Exclu",
AM814="SAT","SAT",
AM814="SPARE-ISSUE","SPARE-ISSUE",
AM814="Fiber CAmtel","TRANS_FO_CAMTEL",
AM814="Fiber AOF","Fiber AOF",
AM814="Projet OCM (HUAWEI)","TRAVAUX-HUAWEI",
AM814="Projet OCM (NOKIA)","TRAVAUX-NOKIA",
AM814="ACCESS-ISSUE","ACCESS-ISSUE",
AM814="Projet OCM (ZTE, NOKIA, autres projets)","TRAVAUX OCM",
AM814="No root CAuse","No root cause",
AM814="ODU HS","PDH",
AM814="IP &amp; VLAN","PDH",
AM814="Warehouse HUAWEI","SPARE-ISSUE",
AM814="SPARE-HS","SPARE-ISSUE",
AM814="Power Telco","BSS",AM814="no impacts","no impacts"
),"")</f>
        <v>no impacts</v>
      </c>
      <c r="AL814" s="48" t="str" cm="1">
        <f t="array" ref="AL814">IFERROR(_xlfn.IFS(
AM814="MPR ISSUE","TX ISSUE",
AM814="BSS Hardware Issue","RAN ISSUE",
AM814="Sites strategiques, MLL, Pylone, etc.","ENVTECH",
AM814="AKTIVCO DEFAUT GE &amp; POWER Cabinet","POWER ISSUE",
AM814="AKTIVCO Coupure ENEO &amp; Baisse de tension","POWER ISSUE",
AM814="Coupure ENEO &amp; Baisse de tension","POWER ISSUE",
AM814="Defaut GE &amp; POWER Cabinet","POWER ISSUE",
AM814="Sharing","POWER ISSUE",
AM814="Sites strategiques &amp; DataCenter","POWER ISSUE",
AM814="Exclu","Exclu",
AM814="SAT","TX ISSUE",
AM814="SPARE-ISSUE","SPARE-ISSUE",
AM814="Fiber CAmtel","TX ISSUE",
AM814="Fiber AOF","TX ISSUE",
AM814="Projet OCM (HUAWEI)","TRAVAUX-HUAWEI",
AM814="Projet OCM (NOKIA)","TRAVAUX -NOKIA",
AM814="ACCESS-ISSUE","ACCESS-ISSUE",
AM814="Projet OCM (ZTE, NOKIA, autres projets)","TRAVAUX OCM",
AM814="No root CAuse","No root cause",
AM814="ODU HS","TX ISSUE",
AM814="IP &amp; VLAN","TX ISSUE",
AM814="Warehouse HUAWEI","SPARE-ISSUE",
AM814="SPARE-HS","SPARE-ISSUE",
AM814="Power Telco","RAN ISSUE",AM814="no impacts","no impacts"
),"")</f>
        <v>no impacts</v>
      </c>
      <c r="AM814" s="67" t="s">
        <v>5605</v>
      </c>
      <c r="AN814" s="48" t="str" cm="1">
        <f t="array" ref="AN814">IFERROR(_xlfn.IFS(
AM814="MPR ISSUE","ACTIVE",
AM814="BSS Hardware Issue","ACTIVE",
AM814="Sites strategiques, MLL, Pylone, etc.","PASSIVE",
AM814="AKTIVCO DEFAUT GE &amp; POWER Cabinet","PASSIVE",
AM814="AKTIVCO Coupure ENEO &amp; Baisse de tension","PASSIVE",
AM814="Coupure ENEO &amp; Baisse de tension","PASSIVE",
AM814="Defaut GE &amp; POWER Cabinet","PASSIVE",
AM814="Sharing","PASSIVE",
AM814="Sites strategiques &amp; DataCenter","PASSIVE",
AM814="Exclu","Exclu",
AM814="SAT","ACTIVE",
AM814="SPARE-ISSUE","SPARE-ISSUE",
AM814="Fiber CAmtel","ACTIVE",
AM814="Fiber AOF","ACTIVE",
AM814="Projet OCM (HUAWEI)","PLANNED WORKS",
AM814="Projet OCM (NOKIA)","PLANNED WORKS",
AM814="ACCESS-ISSUE","ACCESS-ISSUE",
AM814="Projet OCM (ZTE, NOKIA, autres projets)","PLANNED WORKS",
AM814="No root CAuse","No root cause",
AM814="ODU HS","ACTIVE",
AM814="IP &amp; VLAN","ACTIVE",
AM814="Warehouse HUAWEI","SPARE-ISSUE",
AM814="SPARE-HS","SPARE-ISSUE",
AM814="Power Telco","ACTIVE", AM814="no impacts","no impacts"
),"")</f>
        <v>no impacts</v>
      </c>
      <c r="AO814" s="93" t="s">
        <v>5537</v>
      </c>
      <c r="AP814" s="101" t="str">
        <f t="shared" si="28"/>
        <v>LIT_176</v>
      </c>
      <c r="AR814" s="17" t="s">
        <v>5537</v>
      </c>
      <c r="AS814" s="7" t="s">
        <v>5537</v>
      </c>
      <c r="AT814" s="6"/>
      <c r="AU814" s="7"/>
      <c r="AV814" s="3" t="s">
        <v>5537</v>
      </c>
      <c r="AW814" s="18" t="s">
        <v>5537</v>
      </c>
      <c r="AX814" s="18" t="s">
        <v>5537</v>
      </c>
      <c r="AY814" s="18" t="s">
        <v>5537</v>
      </c>
      <c r="AZ814" s="18" t="s">
        <v>5537</v>
      </c>
      <c r="BA814" s="18" t="s">
        <v>5537</v>
      </c>
      <c r="BB814" s="18" t="s">
        <v>5537</v>
      </c>
      <c r="BC814" s="18" t="s">
        <v>5537</v>
      </c>
      <c r="BD814" s="18" t="s">
        <v>5537</v>
      </c>
      <c r="BE814" s="18" t="s">
        <v>5537</v>
      </c>
      <c r="BF814" s="18" t="s">
        <v>5537</v>
      </c>
      <c r="BG814" s="18" t="s">
        <v>5537</v>
      </c>
      <c r="BH814" s="18" t="s">
        <v>5537</v>
      </c>
      <c r="BI814" s="9" t="s">
        <v>5537</v>
      </c>
      <c r="BJ814" s="14"/>
      <c r="BK814" s="14" t="s">
        <v>5537</v>
      </c>
      <c r="BL814" s="14" t="str">
        <f>_xlfn.XLOOKUP(B814,'[4]cell downs 18042026 17h'!$B:$B,'[4]cell downs 18042026 17h'!$B:$B,"")</f>
        <v/>
      </c>
      <c r="BM814" s="14" t="str">
        <f>_xlfn.XLOOKUP(B814,'[5]Cells Huawei 19042026 15h'!$B:$B,'[5]Cells Huawei 19042026 15h'!$B:$B,"")</f>
        <v/>
      </c>
      <c r="BN814" s="9" t="str">
        <f>_xlfn.XLOOKUP(B814,'[6]cells down 19042026 9H40'!$B:$B,'[6]cells down 19042026 9H40'!$B:$B,"")</f>
        <v/>
      </c>
      <c r="BO814" s="9" t="s">
        <v>4302</v>
      </c>
      <c r="BP814" s="9" t="s">
        <v>12</v>
      </c>
      <c r="BQ814" s="115"/>
    </row>
    <row r="815" spans="1:69" s="9" customFormat="1" x14ac:dyDescent="0.3">
      <c r="A815" s="1" t="s">
        <v>4769</v>
      </c>
      <c r="B815" s="8" t="s">
        <v>4770</v>
      </c>
      <c r="C815" s="3" t="str">
        <f>_xlfn.XLOOKUP(B815,'[1]daily break down'!$D:$D,'[1]daily break down'!$E:$E,"")</f>
        <v>CENTRE</v>
      </c>
      <c r="D815" s="1" t="s">
        <v>21</v>
      </c>
      <c r="E815" s="1" t="s">
        <v>188</v>
      </c>
      <c r="F815" s="3" t="s">
        <v>37</v>
      </c>
      <c r="G815" s="1" t="s">
        <v>4769</v>
      </c>
      <c r="H815" s="33" t="str">
        <f>_xlfn.XLOOKUP(B815,[2]CALCULATION!$B:$B,[2]CALCULATION!$H:$H,"")</f>
        <v>NOKIA</v>
      </c>
      <c r="I815" s="28">
        <v>0</v>
      </c>
      <c r="J815" s="28">
        <v>0</v>
      </c>
      <c r="K815" s="28">
        <v>0</v>
      </c>
      <c r="L815" s="28">
        <v>0</v>
      </c>
      <c r="M815" s="28">
        <v>0</v>
      </c>
      <c r="N815" s="28">
        <v>0</v>
      </c>
      <c r="O815" s="28">
        <v>0</v>
      </c>
      <c r="P815" s="28">
        <v>0</v>
      </c>
      <c r="Q815" s="28">
        <v>0</v>
      </c>
      <c r="R815" s="28">
        <v>0</v>
      </c>
      <c r="S815" s="94">
        <v>0</v>
      </c>
      <c r="T815" s="94">
        <f>_xlfn.XLOOKUP(B815,'[3]Nur des jours'!$B:$B,'[3]Nur des jours'!$U:$U,"")</f>
        <v>0</v>
      </c>
      <c r="U815" s="94">
        <v>0</v>
      </c>
      <c r="V815" s="94">
        <v>0</v>
      </c>
      <c r="W815" s="94">
        <v>0</v>
      </c>
      <c r="X815" s="94">
        <v>0</v>
      </c>
      <c r="Y815" s="94">
        <v>0</v>
      </c>
      <c r="Z815" s="94">
        <v>0</v>
      </c>
      <c r="AA815" s="94">
        <v>0</v>
      </c>
      <c r="AB815" s="94">
        <v>0</v>
      </c>
      <c r="AC815" s="94">
        <f>_xlfn.XLOOKUP(B815,'[3]Nur des jours'!$B:$B,'[3]Nur des jours'!$N:$N,"")</f>
        <v>0</v>
      </c>
      <c r="AD815" s="94">
        <v>0</v>
      </c>
      <c r="AE815" s="94">
        <v>0</v>
      </c>
      <c r="AF815" s="94">
        <v>0</v>
      </c>
      <c r="AG815" s="94">
        <v>0</v>
      </c>
      <c r="AH815" s="94">
        <v>0</v>
      </c>
      <c r="AI815" s="49" t="s">
        <v>5559</v>
      </c>
      <c r="AJ815" s="49"/>
      <c r="AK815" s="48" t="str" cm="1">
        <f t="array" ref="AK815">IFERROR(_xlfn.IFS(
AM815="MPR ISSUE","PDH",
AM815="BSS Hardware Issue","BSS",
AM815="Sites strategiques, MLL, Pylone, etc.","ENVTECH",
AM815="AKTIVCO DEFAUT GE &amp; POWER Cabinet","AKTIVCO",
AM815="AKTIVCO Coupure ENEO &amp; Baisse de tension","AKTIVCO GRID ONLY",
AM815="Coupure ENEO &amp; Baisse de tension","IHS GRID ONLY",
AM815="Defaut GE &amp; POWER Cabinet","IHS",
AM815="Sharing","Partners",
AM815="Sites strategiques &amp; DataCenter","SST &amp; DC",
AM815="Exclu","Exclu",
AM815="SAT","SAT",
AM815="SPARE-ISSUE","SPARE-ISSUE",
AM815="Fiber CAmtel","TRANS_FO_CAMTEL",
AM815="Fiber AOF","Fiber AOF",
AM815="Projet OCM (HUAWEI)","TRAVAUX-HUAWEI",
AM815="Projet OCM (NOKIA)","TRAVAUX-NOKIA",
AM815="ACCESS-ISSUE","ACCESS-ISSUE",
AM815="Projet OCM (ZTE, NOKIA, autres projets)","TRAVAUX OCM",
AM815="No root CAuse","No root cause",
AM815="ODU HS","PDH",
AM815="IP &amp; VLAN","PDH",
AM815="Warehouse HUAWEI","SPARE-ISSUE",
AM815="SPARE-HS","SPARE-ISSUE",
AM815="Power Telco","BSS",AM815="no impacts","no impacts"
),"")</f>
        <v>no impacts</v>
      </c>
      <c r="AL815" s="48" t="str" cm="1">
        <f t="array" ref="AL815">IFERROR(_xlfn.IFS(
AM815="MPR ISSUE","TX ISSUE",
AM815="BSS Hardware Issue","RAN ISSUE",
AM815="Sites strategiques, MLL, Pylone, etc.","ENVTECH",
AM815="AKTIVCO DEFAUT GE &amp; POWER Cabinet","POWER ISSUE",
AM815="AKTIVCO Coupure ENEO &amp; Baisse de tension","POWER ISSUE",
AM815="Coupure ENEO &amp; Baisse de tension","POWER ISSUE",
AM815="Defaut GE &amp; POWER Cabinet","POWER ISSUE",
AM815="Sharing","POWER ISSUE",
AM815="Sites strategiques &amp; DataCenter","POWER ISSUE",
AM815="Exclu","Exclu",
AM815="SAT","TX ISSUE",
AM815="SPARE-ISSUE","SPARE-ISSUE",
AM815="Fiber CAmtel","TX ISSUE",
AM815="Fiber AOF","TX ISSUE",
AM815="Projet OCM (HUAWEI)","TRAVAUX-HUAWEI",
AM815="Projet OCM (NOKIA)","TRAVAUX -NOKIA",
AM815="ACCESS-ISSUE","ACCESS-ISSUE",
AM815="Projet OCM (ZTE, NOKIA, autres projets)","TRAVAUX OCM",
AM815="No root CAuse","No root cause",
AM815="ODU HS","TX ISSUE",
AM815="IP &amp; VLAN","TX ISSUE",
AM815="Warehouse HUAWEI","SPARE-ISSUE",
AM815="SPARE-HS","SPARE-ISSUE",
AM815="Power Telco","RAN ISSUE",AM815="no impacts","no impacts"
),"")</f>
        <v>no impacts</v>
      </c>
      <c r="AM815" s="67" t="s">
        <v>5605</v>
      </c>
      <c r="AN815" s="48" t="str" cm="1">
        <f t="array" ref="AN815">IFERROR(_xlfn.IFS(
AM815="MPR ISSUE","ACTIVE",
AM815="BSS Hardware Issue","ACTIVE",
AM815="Sites strategiques, MLL, Pylone, etc.","PASSIVE",
AM815="AKTIVCO DEFAUT GE &amp; POWER Cabinet","PASSIVE",
AM815="AKTIVCO Coupure ENEO &amp; Baisse de tension","PASSIVE",
AM815="Coupure ENEO &amp; Baisse de tension","PASSIVE",
AM815="Defaut GE &amp; POWER Cabinet","PASSIVE",
AM815="Sharing","PASSIVE",
AM815="Sites strategiques &amp; DataCenter","PASSIVE",
AM815="Exclu","Exclu",
AM815="SAT","ACTIVE",
AM815="SPARE-ISSUE","SPARE-ISSUE",
AM815="Fiber CAmtel","ACTIVE",
AM815="Fiber AOF","ACTIVE",
AM815="Projet OCM (HUAWEI)","PLANNED WORKS",
AM815="Projet OCM (NOKIA)","PLANNED WORKS",
AM815="ACCESS-ISSUE","ACCESS-ISSUE",
AM815="Projet OCM (ZTE, NOKIA, autres projets)","PLANNED WORKS",
AM815="No root CAuse","No root cause",
AM815="ODU HS","ACTIVE",
AM815="IP &amp; VLAN","ACTIVE",
AM815="Warehouse HUAWEI","SPARE-ISSUE",
AM815="SPARE-HS","SPARE-ISSUE",
AM815="Power Telco","ACTIVE", AM815="no impacts","no impacts"
),"")</f>
        <v>no impacts</v>
      </c>
      <c r="AO815" s="93" t="s">
        <v>5537</v>
      </c>
      <c r="AP815" s="101" t="str">
        <f t="shared" si="28"/>
        <v>CTR_033</v>
      </c>
      <c r="AR815" s="17" t="s">
        <v>5537</v>
      </c>
      <c r="AS815" s="7" t="s">
        <v>5537</v>
      </c>
      <c r="AT815" s="6"/>
      <c r="AU815" s="7"/>
      <c r="AV815" s="3" t="s">
        <v>5537</v>
      </c>
      <c r="AW815" s="18" t="s">
        <v>5537</v>
      </c>
      <c r="AX815" s="18" t="s">
        <v>5537</v>
      </c>
      <c r="AY815" s="18" t="s">
        <v>5537</v>
      </c>
      <c r="AZ815" s="18" t="s">
        <v>5537</v>
      </c>
      <c r="BA815" s="18" t="s">
        <v>5537</v>
      </c>
      <c r="BB815" s="18" t="s">
        <v>5537</v>
      </c>
      <c r="BC815" s="18" t="s">
        <v>5537</v>
      </c>
      <c r="BD815" s="18" t="s">
        <v>5537</v>
      </c>
      <c r="BE815" s="18" t="s">
        <v>5537</v>
      </c>
      <c r="BF815" s="18" t="s">
        <v>5537</v>
      </c>
      <c r="BG815" s="18" t="s">
        <v>5537</v>
      </c>
      <c r="BH815" s="18" t="s">
        <v>5537</v>
      </c>
      <c r="BI815" s="9" t="s">
        <v>5537</v>
      </c>
      <c r="BJ815" s="14"/>
      <c r="BK815" s="14" t="s">
        <v>5537</v>
      </c>
      <c r="BL815" s="14" t="str">
        <f>_xlfn.XLOOKUP(B815,'[4]cell downs 18042026 17h'!$B:$B,'[4]cell downs 18042026 17h'!$B:$B,"")</f>
        <v/>
      </c>
      <c r="BM815" s="14" t="str">
        <f>_xlfn.XLOOKUP(B815,'[5]Cells Huawei 19042026 15h'!$B:$B,'[5]Cells Huawei 19042026 15h'!$B:$B,"")</f>
        <v/>
      </c>
      <c r="BN815" s="9" t="str">
        <f>_xlfn.XLOOKUP(B815,'[6]cells down 19042026 9H40'!$B:$B,'[6]cells down 19042026 9H40'!$B:$B,"")</f>
        <v/>
      </c>
      <c r="BO815" s="9" t="s">
        <v>5537</v>
      </c>
      <c r="BP815" s="9" t="s">
        <v>302</v>
      </c>
      <c r="BQ815" s="115"/>
    </row>
    <row r="816" spans="1:69" s="9" customFormat="1" x14ac:dyDescent="0.3">
      <c r="A816" s="1" t="s">
        <v>2159</v>
      </c>
      <c r="B816" s="8" t="s">
        <v>2160</v>
      </c>
      <c r="C816" s="3" t="str">
        <f>_xlfn.XLOOKUP(B816,'[1]daily break down'!$D:$D,'[1]daily break down'!$E:$E,"")</f>
        <v>CENTRE</v>
      </c>
      <c r="D816" s="1" t="s">
        <v>11</v>
      </c>
      <c r="E816" s="1" t="s">
        <v>12</v>
      </c>
      <c r="F816" s="3" t="s">
        <v>226</v>
      </c>
      <c r="G816" s="1" t="s">
        <v>489</v>
      </c>
      <c r="H816" s="34" t="str">
        <f>_xlfn.XLOOKUP(B816,[2]CALCULATION!$B:$B,[2]CALCULATION!$H:$H,"")</f>
        <v>ZTE</v>
      </c>
      <c r="I816" s="28">
        <v>0</v>
      </c>
      <c r="J816" s="28">
        <v>0</v>
      </c>
      <c r="K816" s="28">
        <v>0</v>
      </c>
      <c r="L816" s="28">
        <v>1.4246660559935846</v>
      </c>
      <c r="M816" s="28">
        <v>0</v>
      </c>
      <c r="N816" s="28">
        <v>0</v>
      </c>
      <c r="O816" s="28">
        <v>0</v>
      </c>
      <c r="P816" s="28">
        <v>0</v>
      </c>
      <c r="Q816" s="28">
        <v>0</v>
      </c>
      <c r="R816" s="28">
        <v>4.7084606757925203E-3</v>
      </c>
      <c r="S816" s="94">
        <v>0</v>
      </c>
      <c r="T816" s="94">
        <f>_xlfn.XLOOKUP(B816,'[3]Nur des jours'!$B:$B,'[3]Nur des jours'!$U:$U,"")</f>
        <v>0</v>
      </c>
      <c r="U816" s="94">
        <v>2.0229437581506313</v>
      </c>
      <c r="V816" s="94">
        <v>0</v>
      </c>
      <c r="W816" s="94">
        <v>0</v>
      </c>
      <c r="X816" s="94">
        <v>0</v>
      </c>
      <c r="Y816" s="94">
        <v>0</v>
      </c>
      <c r="Z816" s="94">
        <v>0</v>
      </c>
      <c r="AA816" s="94">
        <v>0</v>
      </c>
      <c r="AB816" s="94">
        <v>2.6850710406839546</v>
      </c>
      <c r="AC816" s="94">
        <f>_xlfn.XLOOKUP(B816,'[3]Nur des jours'!$B:$B,'[3]Nur des jours'!$N:$N,"")</f>
        <v>0</v>
      </c>
      <c r="AD816" s="94">
        <v>0</v>
      </c>
      <c r="AE816" s="94">
        <v>0</v>
      </c>
      <c r="AF816" s="94">
        <v>0</v>
      </c>
      <c r="AG816" s="94">
        <v>0</v>
      </c>
      <c r="AH816" s="94">
        <v>0</v>
      </c>
      <c r="AI816" s="49" t="s">
        <v>5559</v>
      </c>
      <c r="AJ816" s="49"/>
      <c r="AK816" s="48" t="str" cm="1">
        <f t="array" ref="AK816">IFERROR(_xlfn.IFS(
AM816="MPR ISSUE","PDH",
AM816="BSS Hardware Issue","BSS",
AM816="Sites strategiques, MLL, Pylone, etc.","ENVTECH",
AM816="AKTIVCO DEFAUT GE &amp; POWER Cabinet","AKTIVCO",
AM816="AKTIVCO Coupure ENEO &amp; Baisse de tension","AKTIVCO GRID ONLY",
AM816="Coupure ENEO &amp; Baisse de tension","IHS GRID ONLY",
AM816="Defaut GE &amp; POWER Cabinet","IHS",
AM816="Sharing","Partners",
AM816="Sites strategiques &amp; DataCenter","SST &amp; DC",
AM816="Exclu","Exclu",
AM816="SAT","SAT",
AM816="SPARE-ISSUE","SPARE-ISSUE",
AM816="Fiber CAmtel","TRANS_FO_CAMTEL",
AM816="Fiber AOF","Fiber AOF",
AM816="Projet OCM (HUAWEI)","TRAVAUX-HUAWEI",
AM816="Projet OCM (NOKIA)","TRAVAUX-NOKIA",
AM816="ACCESS-ISSUE","ACCESS-ISSUE",
AM816="Projet OCM (ZTE, NOKIA, autres projets)","TRAVAUX OCM",
AM816="No root CAuse","No root cause",
AM816="ODU HS","PDH",
AM816="IP &amp; VLAN","PDH",
AM816="Warehouse HUAWEI","SPARE-ISSUE",
AM816="SPARE-HS","SPARE-ISSUE",
AM816="Power Telco","BSS",AM816="no impacts","no impacts"
),"")</f>
        <v>no impacts</v>
      </c>
      <c r="AL816" s="48" t="str" cm="1">
        <f t="array" ref="AL816">IFERROR(_xlfn.IFS(
AM816="MPR ISSUE","TX ISSUE",
AM816="BSS Hardware Issue","RAN ISSUE",
AM816="Sites strategiques, MLL, Pylone, etc.","ENVTECH",
AM816="AKTIVCO DEFAUT GE &amp; POWER Cabinet","POWER ISSUE",
AM816="AKTIVCO Coupure ENEO &amp; Baisse de tension","POWER ISSUE",
AM816="Coupure ENEO &amp; Baisse de tension","POWER ISSUE",
AM816="Defaut GE &amp; POWER Cabinet","POWER ISSUE",
AM816="Sharing","POWER ISSUE",
AM816="Sites strategiques &amp; DataCenter","POWER ISSUE",
AM816="Exclu","Exclu",
AM816="SAT","TX ISSUE",
AM816="SPARE-ISSUE","SPARE-ISSUE",
AM816="Fiber CAmtel","TX ISSUE",
AM816="Fiber AOF","TX ISSUE",
AM816="Projet OCM (HUAWEI)","TRAVAUX-HUAWEI",
AM816="Projet OCM (NOKIA)","TRAVAUX -NOKIA",
AM816="ACCESS-ISSUE","ACCESS-ISSUE",
AM816="Projet OCM (ZTE, NOKIA, autres projets)","TRAVAUX OCM",
AM816="No root CAuse","No root cause",
AM816="ODU HS","TX ISSUE",
AM816="IP &amp; VLAN","TX ISSUE",
AM816="Warehouse HUAWEI","SPARE-ISSUE",
AM816="SPARE-HS","SPARE-ISSUE",
AM816="Power Telco","RAN ISSUE",AM816="no impacts","no impacts"
),"")</f>
        <v>no impacts</v>
      </c>
      <c r="AM816" s="67" t="s">
        <v>5605</v>
      </c>
      <c r="AN816" s="48" t="str" cm="1">
        <f t="array" ref="AN816">IFERROR(_xlfn.IFS(
AM816="MPR ISSUE","ACTIVE",
AM816="BSS Hardware Issue","ACTIVE",
AM816="Sites strategiques, MLL, Pylone, etc.","PASSIVE",
AM816="AKTIVCO DEFAUT GE &amp; POWER Cabinet","PASSIVE",
AM816="AKTIVCO Coupure ENEO &amp; Baisse de tension","PASSIVE",
AM816="Coupure ENEO &amp; Baisse de tension","PASSIVE",
AM816="Defaut GE &amp; POWER Cabinet","PASSIVE",
AM816="Sharing","PASSIVE",
AM816="Sites strategiques &amp; DataCenter","PASSIVE",
AM816="Exclu","Exclu",
AM816="SAT","ACTIVE",
AM816="SPARE-ISSUE","SPARE-ISSUE",
AM816="Fiber CAmtel","ACTIVE",
AM816="Fiber AOF","ACTIVE",
AM816="Projet OCM (HUAWEI)","PLANNED WORKS",
AM816="Projet OCM (NOKIA)","PLANNED WORKS",
AM816="ACCESS-ISSUE","ACCESS-ISSUE",
AM816="Projet OCM (ZTE, NOKIA, autres projets)","PLANNED WORKS",
AM816="No root CAuse","No root cause",
AM816="ODU HS","ACTIVE",
AM816="IP &amp; VLAN","ACTIVE",
AM816="Warehouse HUAWEI","SPARE-ISSUE",
AM816="SPARE-HS","SPARE-ISSUE",
AM816="Power Telco","ACTIVE", AM816="no impacts","no impacts"
),"")</f>
        <v>no impacts</v>
      </c>
      <c r="AO816" s="93" t="s">
        <v>5537</v>
      </c>
      <c r="AP816" s="101" t="str">
        <f t="shared" si="28"/>
        <v>EST_025</v>
      </c>
      <c r="AR816" s="17" t="s">
        <v>5537</v>
      </c>
      <c r="AS816" s="7" t="s">
        <v>5537</v>
      </c>
      <c r="AT816" s="6"/>
      <c r="AU816" s="7"/>
      <c r="AV816" s="3" t="s">
        <v>5537</v>
      </c>
      <c r="AW816" s="18" t="s">
        <v>5537</v>
      </c>
      <c r="AX816" s="18" t="s">
        <v>5537</v>
      </c>
      <c r="AY816" s="18" t="s">
        <v>5537</v>
      </c>
      <c r="AZ816" s="18" t="s">
        <v>5537</v>
      </c>
      <c r="BA816" s="18" t="s">
        <v>5537</v>
      </c>
      <c r="BB816" s="18" t="s">
        <v>5537</v>
      </c>
      <c r="BC816" s="18" t="s">
        <v>5537</v>
      </c>
      <c r="BD816" s="18" t="s">
        <v>5537</v>
      </c>
      <c r="BE816" s="18" t="s">
        <v>5537</v>
      </c>
      <c r="BF816" s="18" t="s">
        <v>5537</v>
      </c>
      <c r="BG816" s="18" t="s">
        <v>5537</v>
      </c>
      <c r="BH816" s="18" t="s">
        <v>5537</v>
      </c>
      <c r="BI816" s="9" t="s">
        <v>5537</v>
      </c>
      <c r="BJ816" s="14"/>
      <c r="BK816" s="14" t="s">
        <v>5537</v>
      </c>
      <c r="BL816" s="14" t="str">
        <f>_xlfn.XLOOKUP(B816,'[4]cell downs 18042026 17h'!$B:$B,'[4]cell downs 18042026 17h'!$B:$B,"")</f>
        <v/>
      </c>
      <c r="BM816" s="14" t="str">
        <f>_xlfn.XLOOKUP(B816,'[5]Cells Huawei 19042026 15h'!$B:$B,'[5]Cells Huawei 19042026 15h'!$B:$B,"")</f>
        <v/>
      </c>
      <c r="BN816" s="9" t="str">
        <f>_xlfn.XLOOKUP(B816,'[6]cells down 19042026 9H40'!$B:$B,'[6]cells down 19042026 9H40'!$B:$B,"")</f>
        <v/>
      </c>
      <c r="BO816" s="9" t="s">
        <v>2160</v>
      </c>
      <c r="BP816" s="9" t="s">
        <v>12</v>
      </c>
      <c r="BQ816" s="115"/>
    </row>
    <row r="817" spans="1:69" s="9" customFormat="1" ht="28.5" customHeight="1" x14ac:dyDescent="0.3">
      <c r="A817" s="1" t="s">
        <v>1048</v>
      </c>
      <c r="B817" s="8" t="s">
        <v>1049</v>
      </c>
      <c r="C817" s="3" t="str">
        <f>_xlfn.XLOOKUP(B817,'[1]daily break down'!$D:$D,'[1]daily break down'!$E:$E,"")</f>
        <v>CENTRE</v>
      </c>
      <c r="D817" s="1" t="s">
        <v>11</v>
      </c>
      <c r="E817" s="1" t="s">
        <v>96</v>
      </c>
      <c r="F817" s="3" t="s">
        <v>37</v>
      </c>
      <c r="G817" s="1" t="s">
        <v>1050</v>
      </c>
      <c r="H817" s="33" t="str">
        <f>_xlfn.XLOOKUP(B817,[2]CALCULATION!$B:$B,[2]CALCULATION!$H:$H,"")</f>
        <v>NOKIA</v>
      </c>
      <c r="I817" s="28">
        <v>1.7121675184699329E-3</v>
      </c>
      <c r="J817" s="28">
        <v>0</v>
      </c>
      <c r="K817" s="28">
        <v>0</v>
      </c>
      <c r="L817" s="28">
        <v>0</v>
      </c>
      <c r="M817" s="28">
        <v>2.6731191638337946E-2</v>
      </c>
      <c r="N817" s="28">
        <v>0</v>
      </c>
      <c r="O817" s="28">
        <v>2.4951504218943453E-2</v>
      </c>
      <c r="P817" s="28">
        <v>9.6363076401558712E-3</v>
      </c>
      <c r="Q817" s="28">
        <v>2.6752617476094621E-3</v>
      </c>
      <c r="R817" s="28">
        <v>0</v>
      </c>
      <c r="S817" s="94">
        <v>3.7453664466535548E-3</v>
      </c>
      <c r="T817" s="94">
        <f>_xlfn.XLOOKUP(B817,'[3]Nur des jours'!$B:$B,'[3]Nur des jours'!$U:$U,"")</f>
        <v>0</v>
      </c>
      <c r="U817" s="94">
        <v>0</v>
      </c>
      <c r="V817" s="94">
        <v>0</v>
      </c>
      <c r="W817" s="94">
        <v>0</v>
      </c>
      <c r="X817" s="94">
        <v>0</v>
      </c>
      <c r="Y817" s="94">
        <v>1.6586622835179075E-3</v>
      </c>
      <c r="Z817" s="94">
        <v>0</v>
      </c>
      <c r="AA817" s="94">
        <v>0</v>
      </c>
      <c r="AB817" s="94">
        <v>0</v>
      </c>
      <c r="AC817" s="94">
        <f>_xlfn.XLOOKUP(B817,'[3]Nur des jours'!$B:$B,'[3]Nur des jours'!$N:$N,"")</f>
        <v>0</v>
      </c>
      <c r="AD817" s="94">
        <v>0</v>
      </c>
      <c r="AE817" s="94">
        <v>0</v>
      </c>
      <c r="AF817" s="94">
        <v>0</v>
      </c>
      <c r="AG817" s="94">
        <v>0</v>
      </c>
      <c r="AH817" s="94">
        <v>0</v>
      </c>
      <c r="AI817" s="49" t="s">
        <v>5559</v>
      </c>
      <c r="AJ817" s="49"/>
      <c r="AK817" s="48" t="str" cm="1">
        <f t="array" ref="AK817">IFERROR(_xlfn.IFS(
AM817="MPR ISSUE","PDH",
AM817="BSS Hardware Issue","BSS",
AM817="Sites strategiques, MLL, Pylone, etc.","ENVTECH",
AM817="AKTIVCO DEFAUT GE &amp; POWER Cabinet","AKTIVCO",
AM817="AKTIVCO Coupure ENEO &amp; Baisse de tension","AKTIVCO GRID ONLY",
AM817="Coupure ENEO &amp; Baisse de tension","IHS GRID ONLY",
AM817="Defaut GE &amp; POWER Cabinet","IHS",
AM817="Sharing","Partners",
AM817="Sites strategiques &amp; DataCenter","SST &amp; DC",
AM817="Exclu","Exclu",
AM817="SAT","SAT",
AM817="SPARE-ISSUE","SPARE-ISSUE",
AM817="Fiber CAmtel","TRANS_FO_CAMTEL",
AM817="Fiber AOF","Fiber AOF",
AM817="Projet OCM (HUAWEI)","TRAVAUX-HUAWEI",
AM817="Projet OCM (NOKIA)","TRAVAUX-NOKIA",
AM817="ACCESS-ISSUE","ACCESS-ISSUE",
AM817="Projet OCM (ZTE, NOKIA, autres projets)","TRAVAUX OCM",
AM817="No root CAuse","No root cause",
AM817="ODU HS","PDH",
AM817="IP &amp; VLAN","PDH",
AM817="Warehouse HUAWEI","SPARE-ISSUE",
AM817="SPARE-HS","SPARE-ISSUE",
AM817="Power Telco","BSS",AM817="no impacts","no impacts"
),"")</f>
        <v>no impacts</v>
      </c>
      <c r="AL817" s="48" t="str" cm="1">
        <f t="array" ref="AL817">IFERROR(_xlfn.IFS(
AM817="MPR ISSUE","TX ISSUE",
AM817="BSS Hardware Issue","RAN ISSUE",
AM817="Sites strategiques, MLL, Pylone, etc.","ENVTECH",
AM817="AKTIVCO DEFAUT GE &amp; POWER Cabinet","POWER ISSUE",
AM817="AKTIVCO Coupure ENEO &amp; Baisse de tension","POWER ISSUE",
AM817="Coupure ENEO &amp; Baisse de tension","POWER ISSUE",
AM817="Defaut GE &amp; POWER Cabinet","POWER ISSUE",
AM817="Sharing","POWER ISSUE",
AM817="Sites strategiques &amp; DataCenter","POWER ISSUE",
AM817="Exclu","Exclu",
AM817="SAT","TX ISSUE",
AM817="SPARE-ISSUE","SPARE-ISSUE",
AM817="Fiber CAmtel","TX ISSUE",
AM817="Fiber AOF","TX ISSUE",
AM817="Projet OCM (HUAWEI)","TRAVAUX-HUAWEI",
AM817="Projet OCM (NOKIA)","TRAVAUX -NOKIA",
AM817="ACCESS-ISSUE","ACCESS-ISSUE",
AM817="Projet OCM (ZTE, NOKIA, autres projets)","TRAVAUX OCM",
AM817="No root CAuse","No root cause",
AM817="ODU HS","TX ISSUE",
AM817="IP &amp; VLAN","TX ISSUE",
AM817="Warehouse HUAWEI","SPARE-ISSUE",
AM817="SPARE-HS","SPARE-ISSUE",
AM817="Power Telco","RAN ISSUE",AM817="no impacts","no impacts"
),"")</f>
        <v>no impacts</v>
      </c>
      <c r="AM817" s="67" t="s">
        <v>5605</v>
      </c>
      <c r="AN817" s="48" t="str" cm="1">
        <f t="array" ref="AN817">IFERROR(_xlfn.IFS(
AM817="MPR ISSUE","ACTIVE",
AM817="BSS Hardware Issue","ACTIVE",
AM817="Sites strategiques, MLL, Pylone, etc.","PASSIVE",
AM817="AKTIVCO DEFAUT GE &amp; POWER Cabinet","PASSIVE",
AM817="AKTIVCO Coupure ENEO &amp; Baisse de tension","PASSIVE",
AM817="Coupure ENEO &amp; Baisse de tension","PASSIVE",
AM817="Defaut GE &amp; POWER Cabinet","PASSIVE",
AM817="Sharing","PASSIVE",
AM817="Sites strategiques &amp; DataCenter","PASSIVE",
AM817="Exclu","Exclu",
AM817="SAT","ACTIVE",
AM817="SPARE-ISSUE","SPARE-ISSUE",
AM817="Fiber CAmtel","ACTIVE",
AM817="Fiber AOF","ACTIVE",
AM817="Projet OCM (HUAWEI)","PLANNED WORKS",
AM817="Projet OCM (NOKIA)","PLANNED WORKS",
AM817="ACCESS-ISSUE","ACCESS-ISSUE",
AM817="Projet OCM (ZTE, NOKIA, autres projets)","PLANNED WORKS",
AM817="No root CAuse","No root cause",
AM817="ODU HS","ACTIVE",
AM817="IP &amp; VLAN","ACTIVE",
AM817="Warehouse HUAWEI","SPARE-ISSUE",
AM817="SPARE-HS","SPARE-ISSUE",
AM817="Power Telco","ACTIVE", AM817="no impacts","no impacts"
),"")</f>
        <v>no impacts</v>
      </c>
      <c r="AO817" s="93" t="s">
        <v>5537</v>
      </c>
      <c r="AP817" s="101" t="str">
        <f t="shared" si="28"/>
        <v>CTR_167</v>
      </c>
      <c r="AR817" s="17" t="s">
        <v>5537</v>
      </c>
      <c r="AS817" s="7" t="s">
        <v>5537</v>
      </c>
      <c r="AT817" s="6"/>
      <c r="AU817" s="7"/>
      <c r="AV817" s="3" t="s">
        <v>5537</v>
      </c>
      <c r="AW817" s="18" t="s">
        <v>5537</v>
      </c>
      <c r="AX817" s="18" t="s">
        <v>5537</v>
      </c>
      <c r="AY817" s="18" t="s">
        <v>5537</v>
      </c>
      <c r="AZ817" s="18" t="s">
        <v>5537</v>
      </c>
      <c r="BA817" s="18" t="s">
        <v>5537</v>
      </c>
      <c r="BB817" s="18" t="s">
        <v>5537</v>
      </c>
      <c r="BC817" s="18" t="s">
        <v>5537</v>
      </c>
      <c r="BD817" s="18" t="s">
        <v>5537</v>
      </c>
      <c r="BE817" s="18" t="s">
        <v>5537</v>
      </c>
      <c r="BF817" s="18" t="s">
        <v>5537</v>
      </c>
      <c r="BG817" s="18" t="s">
        <v>5537</v>
      </c>
      <c r="BH817" s="18" t="s">
        <v>5537</v>
      </c>
      <c r="BI817" s="9" t="s">
        <v>5537</v>
      </c>
      <c r="BJ817" s="14"/>
      <c r="BK817" s="14" t="s">
        <v>5537</v>
      </c>
      <c r="BL817" s="14" t="str">
        <f>_xlfn.XLOOKUP(B817,'[4]cell downs 18042026 17h'!$B:$B,'[4]cell downs 18042026 17h'!$B:$B,"")</f>
        <v/>
      </c>
      <c r="BM817" s="14" t="str">
        <f>_xlfn.XLOOKUP(B817,'[5]Cells Huawei 19042026 15h'!$B:$B,'[5]Cells Huawei 19042026 15h'!$B:$B,"")</f>
        <v/>
      </c>
      <c r="BN817" s="9" t="str">
        <f>_xlfn.XLOOKUP(B817,'[6]cells down 19042026 9H40'!$B:$B,'[6]cells down 19042026 9H40'!$B:$B,"")</f>
        <v/>
      </c>
      <c r="BO817" s="9" t="s">
        <v>1049</v>
      </c>
      <c r="BP817" s="9" t="s">
        <v>12</v>
      </c>
      <c r="BQ817" s="115"/>
    </row>
    <row r="818" spans="1:69" s="9" customFormat="1" x14ac:dyDescent="0.3">
      <c r="A818" s="1" t="s">
        <v>4783</v>
      </c>
      <c r="B818" s="8" t="s">
        <v>4784</v>
      </c>
      <c r="C818" s="3" t="str">
        <f>_xlfn.XLOOKUP(B818,'[1]daily break down'!$D:$D,'[1]daily break down'!$E:$E,"")</f>
        <v>CENTRE</v>
      </c>
      <c r="D818" s="1" t="s">
        <v>11</v>
      </c>
      <c r="E818" s="1" t="s">
        <v>12</v>
      </c>
      <c r="F818" s="3" t="s">
        <v>37</v>
      </c>
      <c r="G818" s="1" t="s">
        <v>4769</v>
      </c>
      <c r="H818" s="33" t="str">
        <f>_xlfn.XLOOKUP(B818,[2]CALCULATION!$B:$B,[2]CALCULATION!$H:$H,"")</f>
        <v>NOKIA</v>
      </c>
      <c r="I818" s="28">
        <v>0</v>
      </c>
      <c r="J818" s="28">
        <v>0</v>
      </c>
      <c r="K818" s="28">
        <v>0</v>
      </c>
      <c r="L818" s="28">
        <v>0</v>
      </c>
      <c r="M818" s="28">
        <v>0</v>
      </c>
      <c r="N818" s="28">
        <v>0</v>
      </c>
      <c r="O818" s="28">
        <v>0</v>
      </c>
      <c r="P818" s="28">
        <v>0</v>
      </c>
      <c r="Q818" s="28">
        <v>0</v>
      </c>
      <c r="R818" s="28">
        <v>0</v>
      </c>
      <c r="S818" s="94">
        <v>0</v>
      </c>
      <c r="T818" s="94">
        <f>_xlfn.XLOOKUP(B818,'[3]Nur des jours'!$B:$B,'[3]Nur des jours'!$U:$U,"")</f>
        <v>0</v>
      </c>
      <c r="U818" s="94">
        <v>0</v>
      </c>
      <c r="V818" s="94">
        <v>0</v>
      </c>
      <c r="W818" s="94">
        <v>0</v>
      </c>
      <c r="X818" s="94">
        <v>0</v>
      </c>
      <c r="Y818" s="94">
        <v>0</v>
      </c>
      <c r="Z818" s="94">
        <v>0</v>
      </c>
      <c r="AA818" s="94">
        <v>0</v>
      </c>
      <c r="AB818" s="94">
        <v>0</v>
      </c>
      <c r="AC818" s="94">
        <f>_xlfn.XLOOKUP(B818,'[3]Nur des jours'!$B:$B,'[3]Nur des jours'!$N:$N,"")</f>
        <v>0</v>
      </c>
      <c r="AD818" s="94">
        <v>0</v>
      </c>
      <c r="AE818" s="94">
        <v>0</v>
      </c>
      <c r="AF818" s="94">
        <v>0</v>
      </c>
      <c r="AG818" s="94">
        <v>0</v>
      </c>
      <c r="AH818" s="94">
        <v>0</v>
      </c>
      <c r="AI818" s="49" t="s">
        <v>5559</v>
      </c>
      <c r="AJ818" s="49"/>
      <c r="AK818" s="48" t="str" cm="1">
        <f t="array" ref="AK818">IFERROR(_xlfn.IFS(
AM818="MPR ISSUE","PDH",
AM818="BSS Hardware Issue","BSS",
AM818="Sites strategiques, MLL, Pylone, etc.","ENVTECH",
AM818="AKTIVCO DEFAUT GE &amp; POWER Cabinet","AKTIVCO",
AM818="AKTIVCO Coupure ENEO &amp; Baisse de tension","AKTIVCO GRID ONLY",
AM818="Coupure ENEO &amp; Baisse de tension","IHS GRID ONLY",
AM818="Defaut GE &amp; POWER Cabinet","IHS",
AM818="Sharing","Partners",
AM818="Sites strategiques &amp; DataCenter","SST &amp; DC",
AM818="Exclu","Exclu",
AM818="SAT","SAT",
AM818="SPARE-ISSUE","SPARE-ISSUE",
AM818="Fiber CAmtel","TRANS_FO_CAMTEL",
AM818="Fiber AOF","Fiber AOF",
AM818="Projet OCM (HUAWEI)","TRAVAUX-HUAWEI",
AM818="Projet OCM (NOKIA)","TRAVAUX-NOKIA",
AM818="ACCESS-ISSUE","ACCESS-ISSUE",
AM818="Projet OCM (ZTE, NOKIA, autres projets)","TRAVAUX OCM",
AM818="No root CAuse","No root cause",
AM818="ODU HS","PDH",
AM818="IP &amp; VLAN","PDH",
AM818="Warehouse HUAWEI","SPARE-ISSUE",
AM818="SPARE-HS","SPARE-ISSUE",
AM818="Power Telco","BSS",AM818="no impacts","no impacts"
),"")</f>
        <v>no impacts</v>
      </c>
      <c r="AL818" s="48" t="str" cm="1">
        <f t="array" ref="AL818">IFERROR(_xlfn.IFS(
AM818="MPR ISSUE","TX ISSUE",
AM818="BSS Hardware Issue","RAN ISSUE",
AM818="Sites strategiques, MLL, Pylone, etc.","ENVTECH",
AM818="AKTIVCO DEFAUT GE &amp; POWER Cabinet","POWER ISSUE",
AM818="AKTIVCO Coupure ENEO &amp; Baisse de tension","POWER ISSUE",
AM818="Coupure ENEO &amp; Baisse de tension","POWER ISSUE",
AM818="Defaut GE &amp; POWER Cabinet","POWER ISSUE",
AM818="Sharing","POWER ISSUE",
AM818="Sites strategiques &amp; DataCenter","POWER ISSUE",
AM818="Exclu","Exclu",
AM818="SAT","TX ISSUE",
AM818="SPARE-ISSUE","SPARE-ISSUE",
AM818="Fiber CAmtel","TX ISSUE",
AM818="Fiber AOF","TX ISSUE",
AM818="Projet OCM (HUAWEI)","TRAVAUX-HUAWEI",
AM818="Projet OCM (NOKIA)","TRAVAUX -NOKIA",
AM818="ACCESS-ISSUE","ACCESS-ISSUE",
AM818="Projet OCM (ZTE, NOKIA, autres projets)","TRAVAUX OCM",
AM818="No root CAuse","No root cause",
AM818="ODU HS","TX ISSUE",
AM818="IP &amp; VLAN","TX ISSUE",
AM818="Warehouse HUAWEI","SPARE-ISSUE",
AM818="SPARE-HS","SPARE-ISSUE",
AM818="Power Telco","RAN ISSUE",AM818="no impacts","no impacts"
),"")</f>
        <v>no impacts</v>
      </c>
      <c r="AM818" s="67" t="s">
        <v>5605</v>
      </c>
      <c r="AN818" s="48" t="str" cm="1">
        <f t="array" ref="AN818">IFERROR(_xlfn.IFS(
AM818="MPR ISSUE","ACTIVE",
AM818="BSS Hardware Issue","ACTIVE",
AM818="Sites strategiques, MLL, Pylone, etc.","PASSIVE",
AM818="AKTIVCO DEFAUT GE &amp; POWER Cabinet","PASSIVE",
AM818="AKTIVCO Coupure ENEO &amp; Baisse de tension","PASSIVE",
AM818="Coupure ENEO &amp; Baisse de tension","PASSIVE",
AM818="Defaut GE &amp; POWER Cabinet","PASSIVE",
AM818="Sharing","PASSIVE",
AM818="Sites strategiques &amp; DataCenter","PASSIVE",
AM818="Exclu","Exclu",
AM818="SAT","ACTIVE",
AM818="SPARE-ISSUE","SPARE-ISSUE",
AM818="Fiber CAmtel","ACTIVE",
AM818="Fiber AOF","ACTIVE",
AM818="Projet OCM (HUAWEI)","PLANNED WORKS",
AM818="Projet OCM (NOKIA)","PLANNED WORKS",
AM818="ACCESS-ISSUE","ACCESS-ISSUE",
AM818="Projet OCM (ZTE, NOKIA, autres projets)","PLANNED WORKS",
AM818="No root CAuse","No root cause",
AM818="ODU HS","ACTIVE",
AM818="IP &amp; VLAN","ACTIVE",
AM818="Warehouse HUAWEI","SPARE-ISSUE",
AM818="SPARE-HS","SPARE-ISSUE",
AM818="Power Telco","ACTIVE", AM818="no impacts","no impacts"
),"")</f>
        <v>no impacts</v>
      </c>
      <c r="AO818" s="93" t="s">
        <v>5537</v>
      </c>
      <c r="AP818" s="101" t="str">
        <f t="shared" si="28"/>
        <v>CTR_138</v>
      </c>
      <c r="AR818" s="17" t="s">
        <v>5537</v>
      </c>
      <c r="AS818" s="7" t="s">
        <v>5537</v>
      </c>
      <c r="AT818" s="6"/>
      <c r="AU818" s="7"/>
      <c r="AV818" s="3" t="s">
        <v>5537</v>
      </c>
      <c r="AW818" s="18" t="s">
        <v>5537</v>
      </c>
      <c r="AX818" s="18" t="s">
        <v>5537</v>
      </c>
      <c r="AY818" s="18" t="s">
        <v>5537</v>
      </c>
      <c r="AZ818" s="18" t="s">
        <v>5537</v>
      </c>
      <c r="BA818" s="18" t="s">
        <v>5537</v>
      </c>
      <c r="BB818" s="18" t="s">
        <v>5537</v>
      </c>
      <c r="BC818" s="18" t="s">
        <v>5537</v>
      </c>
      <c r="BD818" s="18" t="s">
        <v>5537</v>
      </c>
      <c r="BE818" s="18" t="s">
        <v>5537</v>
      </c>
      <c r="BF818" s="18" t="s">
        <v>5537</v>
      </c>
      <c r="BG818" s="18" t="s">
        <v>5537</v>
      </c>
      <c r="BH818" s="18" t="s">
        <v>5537</v>
      </c>
      <c r="BI818" s="9" t="s">
        <v>5537</v>
      </c>
      <c r="BJ818" s="14"/>
      <c r="BK818" s="14" t="s">
        <v>5537</v>
      </c>
      <c r="BL818" s="14" t="str">
        <f>_xlfn.XLOOKUP(B818,'[4]cell downs 18042026 17h'!$B:$B,'[4]cell downs 18042026 17h'!$B:$B,"")</f>
        <v/>
      </c>
      <c r="BM818" s="14" t="str">
        <f>_xlfn.XLOOKUP(B818,'[5]Cells Huawei 19042026 15h'!$B:$B,'[5]Cells Huawei 19042026 15h'!$B:$B,"")</f>
        <v/>
      </c>
      <c r="BN818" s="9" t="str">
        <f>_xlfn.XLOOKUP(B818,'[6]cells down 19042026 9H40'!$B:$B,'[6]cells down 19042026 9H40'!$B:$B,"")</f>
        <v/>
      </c>
      <c r="BO818" s="9" t="s">
        <v>4784</v>
      </c>
      <c r="BP818" s="9" t="s">
        <v>12</v>
      </c>
      <c r="BQ818" s="115"/>
    </row>
    <row r="819" spans="1:69" s="9" customFormat="1" x14ac:dyDescent="0.3">
      <c r="A819" s="1" t="s">
        <v>4204</v>
      </c>
      <c r="B819" s="8" t="s">
        <v>4205</v>
      </c>
      <c r="C819" s="3" t="str">
        <f>_xlfn.XLOOKUP(B819,'[1]daily break down'!$D:$D,'[1]daily break down'!$E:$E,"")</f>
        <v>Douala</v>
      </c>
      <c r="D819" s="1" t="s">
        <v>11</v>
      </c>
      <c r="E819" s="1" t="s">
        <v>12</v>
      </c>
      <c r="F819" s="3" t="s">
        <v>31</v>
      </c>
      <c r="G819" s="1" t="s">
        <v>32</v>
      </c>
      <c r="H819" s="34" t="str">
        <f>_xlfn.XLOOKUP(B819,[2]CALCULATION!$B:$B,[2]CALCULATION!$H:$H,"")</f>
        <v>ZTE</v>
      </c>
      <c r="I819" s="28">
        <v>0</v>
      </c>
      <c r="J819" s="28">
        <v>0</v>
      </c>
      <c r="K819" s="28">
        <v>0</v>
      </c>
      <c r="L819" s="28">
        <v>0</v>
      </c>
      <c r="M819" s="28">
        <v>0</v>
      </c>
      <c r="N819" s="28">
        <v>0</v>
      </c>
      <c r="O819" s="28">
        <v>0</v>
      </c>
      <c r="P819" s="28">
        <v>4.9882038792008743</v>
      </c>
      <c r="Q819" s="28">
        <v>0</v>
      </c>
      <c r="R819" s="28">
        <v>0</v>
      </c>
      <c r="S819" s="94">
        <v>0</v>
      </c>
      <c r="T819" s="94">
        <f>_xlfn.XLOOKUP(B819,'[3]Nur des jours'!$B:$B,'[3]Nur des jours'!$U:$U,"")</f>
        <v>0</v>
      </c>
      <c r="U819" s="94">
        <v>0</v>
      </c>
      <c r="V819" s="94">
        <v>0</v>
      </c>
      <c r="W819" s="94">
        <v>0</v>
      </c>
      <c r="X819" s="94">
        <v>0</v>
      </c>
      <c r="Y819" s="94">
        <v>0</v>
      </c>
      <c r="Z819" s="94">
        <v>0</v>
      </c>
      <c r="AA819" s="94">
        <v>0</v>
      </c>
      <c r="AB819" s="94">
        <v>0</v>
      </c>
      <c r="AC819" s="94">
        <f>_xlfn.XLOOKUP(B819,'[3]Nur des jours'!$B:$B,'[3]Nur des jours'!$N:$N,"")</f>
        <v>0</v>
      </c>
      <c r="AD819" s="94">
        <v>0</v>
      </c>
      <c r="AE819" s="94">
        <v>0</v>
      </c>
      <c r="AF819" s="94">
        <v>0</v>
      </c>
      <c r="AG819" s="94">
        <v>0</v>
      </c>
      <c r="AH819" s="94">
        <v>0</v>
      </c>
      <c r="AI819" s="49" t="s">
        <v>5559</v>
      </c>
      <c r="AJ819" s="49"/>
      <c r="AK819" s="48" t="str" cm="1">
        <f t="array" ref="AK819">IFERROR(_xlfn.IFS(
AM819="MPR ISSUE","PDH",
AM819="BSS Hardware Issue","BSS",
AM819="Sites strategiques, MLL, Pylone, etc.","ENVTECH",
AM819="AKTIVCO DEFAUT GE &amp; POWER Cabinet","AKTIVCO",
AM819="AKTIVCO Coupure ENEO &amp; Baisse de tension","AKTIVCO GRID ONLY",
AM819="Coupure ENEO &amp; Baisse de tension","IHS GRID ONLY",
AM819="Defaut GE &amp; POWER Cabinet","IHS",
AM819="Sharing","Partners",
AM819="Sites strategiques &amp; DataCenter","SST &amp; DC",
AM819="Exclu","Exclu",
AM819="SAT","SAT",
AM819="SPARE-ISSUE","SPARE-ISSUE",
AM819="Fiber CAmtel","TRANS_FO_CAMTEL",
AM819="Fiber AOF","Fiber AOF",
AM819="Projet OCM (HUAWEI)","TRAVAUX-HUAWEI",
AM819="Projet OCM (NOKIA)","TRAVAUX-NOKIA",
AM819="ACCESS-ISSUE","ACCESS-ISSUE",
AM819="Projet OCM (ZTE, NOKIA, autres projets)","TRAVAUX OCM",
AM819="No root CAuse","No root cause",
AM819="ODU HS","PDH",
AM819="IP &amp; VLAN","PDH",
AM819="Warehouse HUAWEI","SPARE-ISSUE",
AM819="SPARE-HS","SPARE-ISSUE",
AM819="Power Telco","BSS",AM819="no impacts","no impacts"
),"")</f>
        <v>no impacts</v>
      </c>
      <c r="AL819" s="48" t="str" cm="1">
        <f t="array" ref="AL819">IFERROR(_xlfn.IFS(
AM819="MPR ISSUE","TX ISSUE",
AM819="BSS Hardware Issue","RAN ISSUE",
AM819="Sites strategiques, MLL, Pylone, etc.","ENVTECH",
AM819="AKTIVCO DEFAUT GE &amp; POWER Cabinet","POWER ISSUE",
AM819="AKTIVCO Coupure ENEO &amp; Baisse de tension","POWER ISSUE",
AM819="Coupure ENEO &amp; Baisse de tension","POWER ISSUE",
AM819="Defaut GE &amp; POWER Cabinet","POWER ISSUE",
AM819="Sharing","POWER ISSUE",
AM819="Sites strategiques &amp; DataCenter","POWER ISSUE",
AM819="Exclu","Exclu",
AM819="SAT","TX ISSUE",
AM819="SPARE-ISSUE","SPARE-ISSUE",
AM819="Fiber CAmtel","TX ISSUE",
AM819="Fiber AOF","TX ISSUE",
AM819="Projet OCM (HUAWEI)","TRAVAUX-HUAWEI",
AM819="Projet OCM (NOKIA)","TRAVAUX -NOKIA",
AM819="ACCESS-ISSUE","ACCESS-ISSUE",
AM819="Projet OCM (ZTE, NOKIA, autres projets)","TRAVAUX OCM",
AM819="No root CAuse","No root cause",
AM819="ODU HS","TX ISSUE",
AM819="IP &amp; VLAN","TX ISSUE",
AM819="Warehouse HUAWEI","SPARE-ISSUE",
AM819="SPARE-HS","SPARE-ISSUE",
AM819="Power Telco","RAN ISSUE",AM819="no impacts","no impacts"
),"")</f>
        <v>no impacts</v>
      </c>
      <c r="AM819" s="67" t="s">
        <v>5605</v>
      </c>
      <c r="AN819" s="48" t="str" cm="1">
        <f t="array" ref="AN819">IFERROR(_xlfn.IFS(
AM819="MPR ISSUE","ACTIVE",
AM819="BSS Hardware Issue","ACTIVE",
AM819="Sites strategiques, MLL, Pylone, etc.","PASSIVE",
AM819="AKTIVCO DEFAUT GE &amp; POWER Cabinet","PASSIVE",
AM819="AKTIVCO Coupure ENEO &amp; Baisse de tension","PASSIVE",
AM819="Coupure ENEO &amp; Baisse de tension","PASSIVE",
AM819="Defaut GE &amp; POWER Cabinet","PASSIVE",
AM819="Sharing","PASSIVE",
AM819="Sites strategiques &amp; DataCenter","PASSIVE",
AM819="Exclu","Exclu",
AM819="SAT","ACTIVE",
AM819="SPARE-ISSUE","SPARE-ISSUE",
AM819="Fiber CAmtel","ACTIVE",
AM819="Fiber AOF","ACTIVE",
AM819="Projet OCM (HUAWEI)","PLANNED WORKS",
AM819="Projet OCM (NOKIA)","PLANNED WORKS",
AM819="ACCESS-ISSUE","ACCESS-ISSUE",
AM819="Projet OCM (ZTE, NOKIA, autres projets)","PLANNED WORKS",
AM819="No root CAuse","No root cause",
AM819="ODU HS","ACTIVE",
AM819="IP &amp; VLAN","ACTIVE",
AM819="Warehouse HUAWEI","SPARE-ISSUE",
AM819="SPARE-HS","SPARE-ISSUE",
AM819="Power Telco","ACTIVE", AM819="no impacts","no impacts"
),"")</f>
        <v>no impacts</v>
      </c>
      <c r="AO819" s="93" t="s">
        <v>5537</v>
      </c>
      <c r="AP819" s="101" t="str">
        <f t="shared" si="28"/>
        <v>LIT_488</v>
      </c>
      <c r="AR819" s="17" t="s">
        <v>5537</v>
      </c>
      <c r="AS819" s="7" t="s">
        <v>5537</v>
      </c>
      <c r="AT819" s="6"/>
      <c r="AU819" s="7"/>
      <c r="AV819" s="3" t="s">
        <v>5537</v>
      </c>
      <c r="AW819" s="18" t="s">
        <v>5537</v>
      </c>
      <c r="AX819" s="18" t="s">
        <v>5537</v>
      </c>
      <c r="AY819" s="18" t="s">
        <v>5537</v>
      </c>
      <c r="AZ819" s="18" t="s">
        <v>5537</v>
      </c>
      <c r="BA819" s="18" t="s">
        <v>5537</v>
      </c>
      <c r="BB819" s="18" t="s">
        <v>5537</v>
      </c>
      <c r="BC819" s="18" t="s">
        <v>5537</v>
      </c>
      <c r="BD819" s="18" t="s">
        <v>5537</v>
      </c>
      <c r="BE819" s="18" t="s">
        <v>5537</v>
      </c>
      <c r="BF819" s="18" t="s">
        <v>5537</v>
      </c>
      <c r="BG819" s="18" t="s">
        <v>5537</v>
      </c>
      <c r="BH819" s="18" t="s">
        <v>5537</v>
      </c>
      <c r="BI819" s="9" t="s">
        <v>5537</v>
      </c>
      <c r="BJ819" s="14"/>
      <c r="BK819" s="14" t="s">
        <v>5537</v>
      </c>
      <c r="BL819" s="14" t="str">
        <f>_xlfn.XLOOKUP(B819,'[4]cell downs 18042026 17h'!$B:$B,'[4]cell downs 18042026 17h'!$B:$B,"")</f>
        <v/>
      </c>
      <c r="BM819" s="14" t="str">
        <f>_xlfn.XLOOKUP(B819,'[5]Cells Huawei 19042026 15h'!$B:$B,'[5]Cells Huawei 19042026 15h'!$B:$B,"")</f>
        <v/>
      </c>
      <c r="BN819" s="9" t="str">
        <f>_xlfn.XLOOKUP(B819,'[6]cells down 19042026 9H40'!$B:$B,'[6]cells down 19042026 9H40'!$B:$B,"")</f>
        <v>LIT_488</v>
      </c>
      <c r="BO819" s="9" t="s">
        <v>4205</v>
      </c>
      <c r="BP819" s="9" t="s">
        <v>12</v>
      </c>
      <c r="BQ819" s="115"/>
    </row>
    <row r="820" spans="1:69" s="9" customFormat="1" x14ac:dyDescent="0.3">
      <c r="A820" s="1" t="s">
        <v>1535</v>
      </c>
      <c r="B820" s="8" t="s">
        <v>1536</v>
      </c>
      <c r="C820" s="3" t="str">
        <f>_xlfn.XLOOKUP(B820,'[1]daily break down'!$D:$D,'[1]daily break down'!$E:$E,"")</f>
        <v>CENTRE</v>
      </c>
      <c r="D820" s="1" t="s">
        <v>11</v>
      </c>
      <c r="E820" s="1" t="s">
        <v>96</v>
      </c>
      <c r="F820" s="3" t="s">
        <v>37</v>
      </c>
      <c r="G820" s="1" t="s">
        <v>1537</v>
      </c>
      <c r="H820" s="33" t="str">
        <f>_xlfn.XLOOKUP(B820,[2]CALCULATION!$B:$B,[2]CALCULATION!$H:$H,"")</f>
        <v>NOKIA</v>
      </c>
      <c r="I820" s="28">
        <v>0</v>
      </c>
      <c r="J820" s="28">
        <v>0</v>
      </c>
      <c r="K820" s="28">
        <v>0</v>
      </c>
      <c r="L820" s="28">
        <v>0</v>
      </c>
      <c r="M820" s="28">
        <v>0</v>
      </c>
      <c r="N820" s="28">
        <v>0</v>
      </c>
      <c r="O820" s="28">
        <v>0</v>
      </c>
      <c r="P820" s="28">
        <v>0</v>
      </c>
      <c r="Q820" s="28">
        <v>0</v>
      </c>
      <c r="R820" s="28">
        <v>0</v>
      </c>
      <c r="S820" s="94">
        <v>0</v>
      </c>
      <c r="T820" s="94">
        <f>_xlfn.XLOOKUP(B820,'[3]Nur des jours'!$B:$B,'[3]Nur des jours'!$U:$U,"")</f>
        <v>0</v>
      </c>
      <c r="U820" s="94">
        <v>0.57666213792550824</v>
      </c>
      <c r="V820" s="94">
        <v>0</v>
      </c>
      <c r="W820" s="94">
        <v>0</v>
      </c>
      <c r="X820" s="94">
        <v>0</v>
      </c>
      <c r="Y820" s="94">
        <v>1.5216710469619013</v>
      </c>
      <c r="Z820" s="94">
        <v>6.1628399722628862</v>
      </c>
      <c r="AA820" s="94">
        <v>3.1365780115917339</v>
      </c>
      <c r="AB820" s="94">
        <v>0</v>
      </c>
      <c r="AC820" s="94">
        <f>_xlfn.XLOOKUP(B820,'[3]Nur des jours'!$B:$B,'[3]Nur des jours'!$N:$N,"")</f>
        <v>0</v>
      </c>
      <c r="AD820" s="94">
        <v>0</v>
      </c>
      <c r="AE820" s="94">
        <v>0</v>
      </c>
      <c r="AF820" s="94">
        <v>0</v>
      </c>
      <c r="AG820" s="94">
        <v>0</v>
      </c>
      <c r="AH820" s="94">
        <v>0</v>
      </c>
      <c r="AI820" s="49" t="s">
        <v>5559</v>
      </c>
      <c r="AJ820" s="49"/>
      <c r="AK820" s="48" t="str" cm="1">
        <f t="array" ref="AK820">IFERROR(_xlfn.IFS(
AM820="MPR ISSUE","PDH",
AM820="BSS Hardware Issue","BSS",
AM820="Sites strategiques, MLL, Pylone, etc.","ENVTECH",
AM820="AKTIVCO DEFAUT GE &amp; POWER Cabinet","AKTIVCO",
AM820="AKTIVCO Coupure ENEO &amp; Baisse de tension","AKTIVCO GRID ONLY",
AM820="Coupure ENEO &amp; Baisse de tension","IHS GRID ONLY",
AM820="Defaut GE &amp; POWER Cabinet","IHS",
AM820="Sharing","Partners",
AM820="Sites strategiques &amp; DataCenter","SST &amp; DC",
AM820="Exclu","Exclu",
AM820="SAT","SAT",
AM820="SPARE-ISSUE","SPARE-ISSUE",
AM820="Fiber CAmtel","TRANS_FO_CAMTEL",
AM820="Fiber AOF","Fiber AOF",
AM820="Projet OCM (HUAWEI)","TRAVAUX-HUAWEI",
AM820="Projet OCM (NOKIA)","TRAVAUX-NOKIA",
AM820="ACCESS-ISSUE","ACCESS-ISSUE",
AM820="Projet OCM (ZTE, NOKIA, autres projets)","TRAVAUX OCM",
AM820="No root CAuse","No root cause",
AM820="ODU HS","PDH",
AM820="IP &amp; VLAN","PDH",
AM820="Warehouse HUAWEI","SPARE-ISSUE",
AM820="SPARE-HS","SPARE-ISSUE",
AM820="Power Telco","BSS",AM820="no impacts","no impacts"
),"")</f>
        <v>no impacts</v>
      </c>
      <c r="AL820" s="48" t="str" cm="1">
        <f t="array" ref="AL820">IFERROR(_xlfn.IFS(
AM820="MPR ISSUE","TX ISSUE",
AM820="BSS Hardware Issue","RAN ISSUE",
AM820="Sites strategiques, MLL, Pylone, etc.","ENVTECH",
AM820="AKTIVCO DEFAUT GE &amp; POWER Cabinet","POWER ISSUE",
AM820="AKTIVCO Coupure ENEO &amp; Baisse de tension","POWER ISSUE",
AM820="Coupure ENEO &amp; Baisse de tension","POWER ISSUE",
AM820="Defaut GE &amp; POWER Cabinet","POWER ISSUE",
AM820="Sharing","POWER ISSUE",
AM820="Sites strategiques &amp; DataCenter","POWER ISSUE",
AM820="Exclu","Exclu",
AM820="SAT","TX ISSUE",
AM820="SPARE-ISSUE","SPARE-ISSUE",
AM820="Fiber CAmtel","TX ISSUE",
AM820="Fiber AOF","TX ISSUE",
AM820="Projet OCM (HUAWEI)","TRAVAUX-HUAWEI",
AM820="Projet OCM (NOKIA)","TRAVAUX -NOKIA",
AM820="ACCESS-ISSUE","ACCESS-ISSUE",
AM820="Projet OCM (ZTE, NOKIA, autres projets)","TRAVAUX OCM",
AM820="No root CAuse","No root cause",
AM820="ODU HS","TX ISSUE",
AM820="IP &amp; VLAN","TX ISSUE",
AM820="Warehouse HUAWEI","SPARE-ISSUE",
AM820="SPARE-HS","SPARE-ISSUE",
AM820="Power Telco","RAN ISSUE",AM820="no impacts","no impacts"
),"")</f>
        <v>no impacts</v>
      </c>
      <c r="AM820" s="67" t="s">
        <v>5605</v>
      </c>
      <c r="AN820" s="48" t="str" cm="1">
        <f t="array" ref="AN820">IFERROR(_xlfn.IFS(
AM820="MPR ISSUE","ACTIVE",
AM820="BSS Hardware Issue","ACTIVE",
AM820="Sites strategiques, MLL, Pylone, etc.","PASSIVE",
AM820="AKTIVCO DEFAUT GE &amp; POWER Cabinet","PASSIVE",
AM820="AKTIVCO Coupure ENEO &amp; Baisse de tension","PASSIVE",
AM820="Coupure ENEO &amp; Baisse de tension","PASSIVE",
AM820="Defaut GE &amp; POWER Cabinet","PASSIVE",
AM820="Sharing","PASSIVE",
AM820="Sites strategiques &amp; DataCenter","PASSIVE",
AM820="Exclu","Exclu",
AM820="SAT","ACTIVE",
AM820="SPARE-ISSUE","SPARE-ISSUE",
AM820="Fiber CAmtel","ACTIVE",
AM820="Fiber AOF","ACTIVE",
AM820="Projet OCM (HUAWEI)","PLANNED WORKS",
AM820="Projet OCM (NOKIA)","PLANNED WORKS",
AM820="ACCESS-ISSUE","ACCESS-ISSUE",
AM820="Projet OCM (ZTE, NOKIA, autres projets)","PLANNED WORKS",
AM820="No root CAuse","No root cause",
AM820="ODU HS","ACTIVE",
AM820="IP &amp; VLAN","ACTIVE",
AM820="Warehouse HUAWEI","SPARE-ISSUE",
AM820="SPARE-HS","SPARE-ISSUE",
AM820="Power Telco","ACTIVE", AM820="no impacts","no impacts"
),"")</f>
        <v>no impacts</v>
      </c>
      <c r="AO820" s="93" t="s">
        <v>5537</v>
      </c>
      <c r="AP820" s="101" t="str">
        <f t="shared" si="28"/>
        <v>CTR_166</v>
      </c>
      <c r="AR820" s="17" t="s">
        <v>5537</v>
      </c>
      <c r="AS820" s="7" t="s">
        <v>5537</v>
      </c>
      <c r="AT820" s="6"/>
      <c r="AU820" s="7"/>
      <c r="AV820" s="3" t="s">
        <v>5537</v>
      </c>
      <c r="AW820" s="18" t="s">
        <v>5537</v>
      </c>
      <c r="AX820" s="18" t="s">
        <v>5537</v>
      </c>
      <c r="AY820" s="18" t="s">
        <v>5537</v>
      </c>
      <c r="AZ820" s="18" t="s">
        <v>5537</v>
      </c>
      <c r="BA820" s="18" t="s">
        <v>5537</v>
      </c>
      <c r="BB820" s="18" t="s">
        <v>5537</v>
      </c>
      <c r="BC820" s="18" t="s">
        <v>5537</v>
      </c>
      <c r="BD820" s="18" t="s">
        <v>5537</v>
      </c>
      <c r="BE820" s="18" t="s">
        <v>5537</v>
      </c>
      <c r="BF820" s="18" t="s">
        <v>5537</v>
      </c>
      <c r="BG820" s="18" t="s">
        <v>5537</v>
      </c>
      <c r="BH820" s="18" t="s">
        <v>5537</v>
      </c>
      <c r="BI820" s="9" t="s">
        <v>5537</v>
      </c>
      <c r="BJ820" s="14"/>
      <c r="BK820" s="14" t="s">
        <v>5537</v>
      </c>
      <c r="BL820" s="14" t="str">
        <f>_xlfn.XLOOKUP(B820,'[4]cell downs 18042026 17h'!$B:$B,'[4]cell downs 18042026 17h'!$B:$B,"")</f>
        <v/>
      </c>
      <c r="BM820" s="14" t="str">
        <f>_xlfn.XLOOKUP(B820,'[5]Cells Huawei 19042026 15h'!$B:$B,'[5]Cells Huawei 19042026 15h'!$B:$B,"")</f>
        <v/>
      </c>
      <c r="BN820" s="9" t="str">
        <f>_xlfn.XLOOKUP(B820,'[6]cells down 19042026 9H40'!$B:$B,'[6]cells down 19042026 9H40'!$B:$B,"")</f>
        <v/>
      </c>
      <c r="BO820" s="9" t="s">
        <v>1536</v>
      </c>
      <c r="BP820" s="9" t="s">
        <v>5537</v>
      </c>
      <c r="BQ820" s="115"/>
    </row>
    <row r="821" spans="1:69" s="9" customFormat="1" x14ac:dyDescent="0.3">
      <c r="A821" s="1" t="s">
        <v>4800</v>
      </c>
      <c r="B821" s="8" t="s">
        <v>4801</v>
      </c>
      <c r="C821" s="3" t="str">
        <f>_xlfn.XLOOKUP(B821,'[1]daily break down'!$D:$D,'[1]daily break down'!$E:$E,"")</f>
        <v>CENTRE</v>
      </c>
      <c r="D821" s="1" t="s">
        <v>21</v>
      </c>
      <c r="E821" s="1" t="s">
        <v>122</v>
      </c>
      <c r="F821" s="3" t="s">
        <v>37</v>
      </c>
      <c r="G821" s="1" t="s">
        <v>4802</v>
      </c>
      <c r="H821" s="33" t="str">
        <f>_xlfn.XLOOKUP(B821,[2]CALCULATION!$B:$B,[2]CALCULATION!$H:$H,"")</f>
        <v>NOKIA</v>
      </c>
      <c r="I821" s="28">
        <v>0</v>
      </c>
      <c r="J821" s="28">
        <v>0</v>
      </c>
      <c r="K821" s="28">
        <v>0</v>
      </c>
      <c r="L821" s="28">
        <v>0</v>
      </c>
      <c r="M821" s="28">
        <v>0</v>
      </c>
      <c r="N821" s="28">
        <v>0</v>
      </c>
      <c r="O821" s="28">
        <v>0</v>
      </c>
      <c r="P821" s="28">
        <v>0</v>
      </c>
      <c r="Q821" s="28">
        <v>0</v>
      </c>
      <c r="R821" s="28">
        <v>0</v>
      </c>
      <c r="S821" s="94">
        <v>0</v>
      </c>
      <c r="T821" s="94">
        <f>_xlfn.XLOOKUP(B821,'[3]Nur des jours'!$B:$B,'[3]Nur des jours'!$U:$U,"")</f>
        <v>0</v>
      </c>
      <c r="U821" s="94">
        <v>0</v>
      </c>
      <c r="V821" s="94">
        <v>0</v>
      </c>
      <c r="W821" s="94">
        <v>0</v>
      </c>
      <c r="X821" s="94">
        <v>0</v>
      </c>
      <c r="Y821" s="94">
        <v>0</v>
      </c>
      <c r="Z821" s="94">
        <v>0</v>
      </c>
      <c r="AA821" s="94">
        <v>0</v>
      </c>
      <c r="AB821" s="94">
        <v>0</v>
      </c>
      <c r="AC821" s="94">
        <f>_xlfn.XLOOKUP(B821,'[3]Nur des jours'!$B:$B,'[3]Nur des jours'!$N:$N,"")</f>
        <v>0</v>
      </c>
      <c r="AD821" s="94">
        <v>0</v>
      </c>
      <c r="AE821" s="94">
        <v>0</v>
      </c>
      <c r="AF821" s="94">
        <v>0</v>
      </c>
      <c r="AG821" s="94">
        <v>0</v>
      </c>
      <c r="AH821" s="94">
        <v>0</v>
      </c>
      <c r="AI821" s="49" t="s">
        <v>5559</v>
      </c>
      <c r="AJ821" s="49"/>
      <c r="AK821" s="48" t="str" cm="1">
        <f t="array" ref="AK821">IFERROR(_xlfn.IFS(
AM821="MPR ISSUE","PDH",
AM821="BSS Hardware Issue","BSS",
AM821="Sites strategiques, MLL, Pylone, etc.","ENVTECH",
AM821="AKTIVCO DEFAUT GE &amp; POWER Cabinet","AKTIVCO",
AM821="AKTIVCO Coupure ENEO &amp; Baisse de tension","AKTIVCO GRID ONLY",
AM821="Coupure ENEO &amp; Baisse de tension","IHS GRID ONLY",
AM821="Defaut GE &amp; POWER Cabinet","IHS",
AM821="Sharing","Partners",
AM821="Sites strategiques &amp; DataCenter","SST &amp; DC",
AM821="Exclu","Exclu",
AM821="SAT","SAT",
AM821="SPARE-ISSUE","SPARE-ISSUE",
AM821="Fiber CAmtel","TRANS_FO_CAMTEL",
AM821="Fiber AOF","Fiber AOF",
AM821="Projet OCM (HUAWEI)","TRAVAUX-HUAWEI",
AM821="Projet OCM (NOKIA)","TRAVAUX-NOKIA",
AM821="ACCESS-ISSUE","ACCESS-ISSUE",
AM821="Projet OCM (ZTE, NOKIA, autres projets)","TRAVAUX OCM",
AM821="No root CAuse","No root cause",
AM821="ODU HS","PDH",
AM821="IP &amp; VLAN","PDH",
AM821="Warehouse HUAWEI","SPARE-ISSUE",
AM821="SPARE-HS","SPARE-ISSUE",
AM821="Power Telco","BSS",AM821="no impacts","no impacts"
),"")</f>
        <v>no impacts</v>
      </c>
      <c r="AL821" s="48" t="str" cm="1">
        <f t="array" ref="AL821">IFERROR(_xlfn.IFS(
AM821="MPR ISSUE","TX ISSUE",
AM821="BSS Hardware Issue","RAN ISSUE",
AM821="Sites strategiques, MLL, Pylone, etc.","ENVTECH",
AM821="AKTIVCO DEFAUT GE &amp; POWER Cabinet","POWER ISSUE",
AM821="AKTIVCO Coupure ENEO &amp; Baisse de tension","POWER ISSUE",
AM821="Coupure ENEO &amp; Baisse de tension","POWER ISSUE",
AM821="Defaut GE &amp; POWER Cabinet","POWER ISSUE",
AM821="Sharing","POWER ISSUE",
AM821="Sites strategiques &amp; DataCenter","POWER ISSUE",
AM821="Exclu","Exclu",
AM821="SAT","TX ISSUE",
AM821="SPARE-ISSUE","SPARE-ISSUE",
AM821="Fiber CAmtel","TX ISSUE",
AM821="Fiber AOF","TX ISSUE",
AM821="Projet OCM (HUAWEI)","TRAVAUX-HUAWEI",
AM821="Projet OCM (NOKIA)","TRAVAUX -NOKIA",
AM821="ACCESS-ISSUE","ACCESS-ISSUE",
AM821="Projet OCM (ZTE, NOKIA, autres projets)","TRAVAUX OCM",
AM821="No root CAuse","No root cause",
AM821="ODU HS","TX ISSUE",
AM821="IP &amp; VLAN","TX ISSUE",
AM821="Warehouse HUAWEI","SPARE-ISSUE",
AM821="SPARE-HS","SPARE-ISSUE",
AM821="Power Telco","RAN ISSUE",AM821="no impacts","no impacts"
),"")</f>
        <v>no impacts</v>
      </c>
      <c r="AM821" s="67" t="s">
        <v>5605</v>
      </c>
      <c r="AN821" s="48" t="str" cm="1">
        <f t="array" ref="AN821">IFERROR(_xlfn.IFS(
AM821="MPR ISSUE","ACTIVE",
AM821="BSS Hardware Issue","ACTIVE",
AM821="Sites strategiques, MLL, Pylone, etc.","PASSIVE",
AM821="AKTIVCO DEFAUT GE &amp; POWER Cabinet","PASSIVE",
AM821="AKTIVCO Coupure ENEO &amp; Baisse de tension","PASSIVE",
AM821="Coupure ENEO &amp; Baisse de tension","PASSIVE",
AM821="Defaut GE &amp; POWER Cabinet","PASSIVE",
AM821="Sharing","PASSIVE",
AM821="Sites strategiques &amp; DataCenter","PASSIVE",
AM821="Exclu","Exclu",
AM821="SAT","ACTIVE",
AM821="SPARE-ISSUE","SPARE-ISSUE",
AM821="Fiber CAmtel","ACTIVE",
AM821="Fiber AOF","ACTIVE",
AM821="Projet OCM (HUAWEI)","PLANNED WORKS",
AM821="Projet OCM (NOKIA)","PLANNED WORKS",
AM821="ACCESS-ISSUE","ACCESS-ISSUE",
AM821="Projet OCM (ZTE, NOKIA, autres projets)","PLANNED WORKS",
AM821="No root CAuse","No root cause",
AM821="ODU HS","ACTIVE",
AM821="IP &amp; VLAN","ACTIVE",
AM821="Warehouse HUAWEI","SPARE-ISSUE",
AM821="SPARE-HS","SPARE-ISSUE",
AM821="Power Telco","ACTIVE", AM821="no impacts","no impacts"
),"")</f>
        <v>no impacts</v>
      </c>
      <c r="AO821" s="93" t="s">
        <v>5537</v>
      </c>
      <c r="AP821" s="101" t="str">
        <f t="shared" si="28"/>
        <v>CTR_454</v>
      </c>
      <c r="AR821" s="17" t="s">
        <v>5537</v>
      </c>
      <c r="AS821" s="7" t="s">
        <v>5537</v>
      </c>
      <c r="AT821" s="6"/>
      <c r="AU821" s="7"/>
      <c r="AV821" s="3" t="s">
        <v>5537</v>
      </c>
      <c r="AW821" s="18" t="s">
        <v>5537</v>
      </c>
      <c r="AX821" s="18" t="s">
        <v>5537</v>
      </c>
      <c r="AY821" s="18" t="s">
        <v>5537</v>
      </c>
      <c r="AZ821" s="18" t="s">
        <v>5537</v>
      </c>
      <c r="BA821" s="18" t="s">
        <v>5537</v>
      </c>
      <c r="BB821" s="18" t="s">
        <v>5537</v>
      </c>
      <c r="BC821" s="18" t="s">
        <v>5537</v>
      </c>
      <c r="BD821" s="18" t="s">
        <v>5537</v>
      </c>
      <c r="BE821" s="18" t="s">
        <v>5537</v>
      </c>
      <c r="BF821" s="18" t="s">
        <v>5537</v>
      </c>
      <c r="BG821" s="18" t="s">
        <v>5537</v>
      </c>
      <c r="BH821" s="18" t="s">
        <v>5537</v>
      </c>
      <c r="BI821" s="9" t="s">
        <v>5537</v>
      </c>
      <c r="BJ821" s="14"/>
      <c r="BK821" s="14" t="s">
        <v>5537</v>
      </c>
      <c r="BL821" s="14" t="str">
        <f>_xlfn.XLOOKUP(B821,'[4]cell downs 18042026 17h'!$B:$B,'[4]cell downs 18042026 17h'!$B:$B,"")</f>
        <v/>
      </c>
      <c r="BM821" s="14" t="str">
        <f>_xlfn.XLOOKUP(B821,'[5]Cells Huawei 19042026 15h'!$B:$B,'[5]Cells Huawei 19042026 15h'!$B:$B,"")</f>
        <v/>
      </c>
      <c r="BN821" s="9" t="str">
        <f>_xlfn.XLOOKUP(B821,'[6]cells down 19042026 9H40'!$B:$B,'[6]cells down 19042026 9H40'!$B:$B,"")</f>
        <v/>
      </c>
      <c r="BO821" s="9" t="s">
        <v>5537</v>
      </c>
      <c r="BP821" s="9" t="s">
        <v>5537</v>
      </c>
      <c r="BQ821" s="115"/>
    </row>
    <row r="822" spans="1:69" s="9" customFormat="1" x14ac:dyDescent="0.3">
      <c r="A822" s="1" t="s">
        <v>4252</v>
      </c>
      <c r="B822" s="8" t="s">
        <v>4253</v>
      </c>
      <c r="C822" s="3" t="str">
        <f>_xlfn.XLOOKUP(B822,'[1]daily break down'!$D:$D,'[1]daily break down'!$E:$E,"")</f>
        <v>CENTRE</v>
      </c>
      <c r="D822" s="1" t="s">
        <v>357</v>
      </c>
      <c r="E822" s="1" t="s">
        <v>563</v>
      </c>
      <c r="F822" s="3" t="s">
        <v>37</v>
      </c>
      <c r="G822" s="1" t="s">
        <v>4252</v>
      </c>
      <c r="H822" s="33" t="str">
        <f>_xlfn.XLOOKUP(B822,[2]CALCULATION!$B:$B,[2]CALCULATION!$H:$H,"")</f>
        <v>NOKIA</v>
      </c>
      <c r="I822" s="28">
        <v>0</v>
      </c>
      <c r="J822" s="28">
        <v>0</v>
      </c>
      <c r="K822" s="28">
        <v>0</v>
      </c>
      <c r="L822" s="28">
        <v>0</v>
      </c>
      <c r="M822" s="28">
        <v>0</v>
      </c>
      <c r="N822" s="28">
        <v>0</v>
      </c>
      <c r="O822" s="28">
        <v>0</v>
      </c>
      <c r="P822" s="28">
        <v>0</v>
      </c>
      <c r="Q822" s="28">
        <v>0.57584290947145478</v>
      </c>
      <c r="R822" s="28">
        <v>0</v>
      </c>
      <c r="S822" s="94">
        <v>0</v>
      </c>
      <c r="T822" s="94">
        <f>_xlfn.XLOOKUP(B822,'[3]Nur des jours'!$B:$B,'[3]Nur des jours'!$U:$U,"")</f>
        <v>0</v>
      </c>
      <c r="U822" s="94">
        <v>0</v>
      </c>
      <c r="V822" s="94">
        <v>0</v>
      </c>
      <c r="W822" s="94">
        <v>0</v>
      </c>
      <c r="X822" s="94">
        <v>6.2288480019810235</v>
      </c>
      <c r="Y822" s="94">
        <v>8.6392049264766726</v>
      </c>
      <c r="Z822" s="94">
        <v>0</v>
      </c>
      <c r="AA822" s="94">
        <v>0</v>
      </c>
      <c r="AB822" s="94">
        <v>4.7655329264081406E-2</v>
      </c>
      <c r="AC822" s="94">
        <f>_xlfn.XLOOKUP(B822,'[3]Nur des jours'!$B:$B,'[3]Nur des jours'!$N:$N,"")</f>
        <v>0</v>
      </c>
      <c r="AD822" s="94">
        <v>0</v>
      </c>
      <c r="AE822" s="94">
        <v>0</v>
      </c>
      <c r="AF822" s="94">
        <v>0</v>
      </c>
      <c r="AG822" s="94">
        <v>0</v>
      </c>
      <c r="AH822" s="94">
        <v>0</v>
      </c>
      <c r="AI822" s="49" t="s">
        <v>5559</v>
      </c>
      <c r="AJ822" s="49"/>
      <c r="AK822" s="48" t="str" cm="1">
        <f t="array" ref="AK822">IFERROR(_xlfn.IFS(
AM822="MPR ISSUE","PDH",
AM822="BSS Hardware Issue","BSS",
AM822="Sites strategiques, MLL, Pylone, etc.","ENVTECH",
AM822="AKTIVCO DEFAUT GE &amp; POWER Cabinet","AKTIVCO",
AM822="AKTIVCO Coupure ENEO &amp; Baisse de tension","AKTIVCO GRID ONLY",
AM822="Coupure ENEO &amp; Baisse de tension","IHS GRID ONLY",
AM822="Defaut GE &amp; POWER Cabinet","IHS",
AM822="Sharing","Partners",
AM822="Sites strategiques &amp; DataCenter","SST &amp; DC",
AM822="Exclu","Exclu",
AM822="SAT","SAT",
AM822="SPARE-ISSUE","SPARE-ISSUE",
AM822="Fiber CAmtel","TRANS_FO_CAMTEL",
AM822="Fiber AOF","Fiber AOF",
AM822="Projet OCM (HUAWEI)","TRAVAUX-HUAWEI",
AM822="Projet OCM (NOKIA)","TRAVAUX-NOKIA",
AM822="ACCESS-ISSUE","ACCESS-ISSUE",
AM822="Projet OCM (ZTE, NOKIA, autres projets)","TRAVAUX OCM",
AM822="No root CAuse","No root cause",
AM822="ODU HS","PDH",
AM822="IP &amp; VLAN","PDH",
AM822="Warehouse HUAWEI","SPARE-ISSUE",
AM822="SPARE-HS","SPARE-ISSUE",
AM822="Power Telco","BSS",AM822="no impacts","no impacts"
),"")</f>
        <v>no impacts</v>
      </c>
      <c r="AL822" s="48" t="str" cm="1">
        <f t="array" ref="AL822">IFERROR(_xlfn.IFS(
AM822="MPR ISSUE","TX ISSUE",
AM822="BSS Hardware Issue","RAN ISSUE",
AM822="Sites strategiques, MLL, Pylone, etc.","ENVTECH",
AM822="AKTIVCO DEFAUT GE &amp; POWER Cabinet","POWER ISSUE",
AM822="AKTIVCO Coupure ENEO &amp; Baisse de tension","POWER ISSUE",
AM822="Coupure ENEO &amp; Baisse de tension","POWER ISSUE",
AM822="Defaut GE &amp; POWER Cabinet","POWER ISSUE",
AM822="Sharing","POWER ISSUE",
AM822="Sites strategiques &amp; DataCenter","POWER ISSUE",
AM822="Exclu","Exclu",
AM822="SAT","TX ISSUE",
AM822="SPARE-ISSUE","SPARE-ISSUE",
AM822="Fiber CAmtel","TX ISSUE",
AM822="Fiber AOF","TX ISSUE",
AM822="Projet OCM (HUAWEI)","TRAVAUX-HUAWEI",
AM822="Projet OCM (NOKIA)","TRAVAUX -NOKIA",
AM822="ACCESS-ISSUE","ACCESS-ISSUE",
AM822="Projet OCM (ZTE, NOKIA, autres projets)","TRAVAUX OCM",
AM822="No root CAuse","No root cause",
AM822="ODU HS","TX ISSUE",
AM822="IP &amp; VLAN","TX ISSUE",
AM822="Warehouse HUAWEI","SPARE-ISSUE",
AM822="SPARE-HS","SPARE-ISSUE",
AM822="Power Telco","RAN ISSUE",AM822="no impacts","no impacts"
),"")</f>
        <v>no impacts</v>
      </c>
      <c r="AM822" s="67" t="s">
        <v>5605</v>
      </c>
      <c r="AN822" s="48" t="str" cm="1">
        <f t="array" ref="AN822">IFERROR(_xlfn.IFS(
AM822="MPR ISSUE","ACTIVE",
AM822="BSS Hardware Issue","ACTIVE",
AM822="Sites strategiques, MLL, Pylone, etc.","PASSIVE",
AM822="AKTIVCO DEFAUT GE &amp; POWER Cabinet","PASSIVE",
AM822="AKTIVCO Coupure ENEO &amp; Baisse de tension","PASSIVE",
AM822="Coupure ENEO &amp; Baisse de tension","PASSIVE",
AM822="Defaut GE &amp; POWER Cabinet","PASSIVE",
AM822="Sharing","PASSIVE",
AM822="Sites strategiques &amp; DataCenter","PASSIVE",
AM822="Exclu","Exclu",
AM822="SAT","ACTIVE",
AM822="SPARE-ISSUE","SPARE-ISSUE",
AM822="Fiber CAmtel","ACTIVE",
AM822="Fiber AOF","ACTIVE",
AM822="Projet OCM (HUAWEI)","PLANNED WORKS",
AM822="Projet OCM (NOKIA)","PLANNED WORKS",
AM822="ACCESS-ISSUE","ACCESS-ISSUE",
AM822="Projet OCM (ZTE, NOKIA, autres projets)","PLANNED WORKS",
AM822="No root CAuse","No root cause",
AM822="ODU HS","ACTIVE",
AM822="IP &amp; VLAN","ACTIVE",
AM822="Warehouse HUAWEI","SPARE-ISSUE",
AM822="SPARE-HS","SPARE-ISSUE",
AM822="Power Telco","ACTIVE", AM822="no impacts","no impacts"
),"")</f>
        <v>no impacts</v>
      </c>
      <c r="AO822" s="93" t="s">
        <v>5537</v>
      </c>
      <c r="AP822" s="101" t="str">
        <f t="shared" si="28"/>
        <v>CTR_891</v>
      </c>
      <c r="AR822" s="17" t="s">
        <v>5537</v>
      </c>
      <c r="AS822" s="7" t="s">
        <v>5537</v>
      </c>
      <c r="AT822" s="6"/>
      <c r="AU822" s="7"/>
      <c r="AV822" s="3" t="s">
        <v>5537</v>
      </c>
      <c r="AW822" s="18" t="s">
        <v>5537</v>
      </c>
      <c r="AX822" s="18" t="s">
        <v>5537</v>
      </c>
      <c r="AY822" s="18" t="s">
        <v>5537</v>
      </c>
      <c r="AZ822" s="18" t="s">
        <v>5537</v>
      </c>
      <c r="BA822" s="18" t="s">
        <v>5537</v>
      </c>
      <c r="BB822" s="18" t="s">
        <v>5537</v>
      </c>
      <c r="BC822" s="18" t="s">
        <v>5537</v>
      </c>
      <c r="BD822" s="18" t="s">
        <v>5537</v>
      </c>
      <c r="BE822" s="18" t="s">
        <v>5537</v>
      </c>
      <c r="BF822" s="18" t="s">
        <v>5537</v>
      </c>
      <c r="BG822" s="18" t="s">
        <v>5537</v>
      </c>
      <c r="BH822" s="18" t="s">
        <v>5537</v>
      </c>
      <c r="BI822" s="9" t="s">
        <v>5537</v>
      </c>
      <c r="BJ822" s="14"/>
      <c r="BK822" s="14" t="s">
        <v>5537</v>
      </c>
      <c r="BL822" s="14" t="str">
        <f>_xlfn.XLOOKUP(B822,'[4]cell downs 18042026 17h'!$B:$B,'[4]cell downs 18042026 17h'!$B:$B,"")</f>
        <v/>
      </c>
      <c r="BM822" s="14" t="str">
        <f>_xlfn.XLOOKUP(B822,'[5]Cells Huawei 19042026 15h'!$B:$B,'[5]Cells Huawei 19042026 15h'!$B:$B,"")</f>
        <v/>
      </c>
      <c r="BN822" s="9" t="str">
        <f>_xlfn.XLOOKUP(B822,'[6]cells down 19042026 9H40'!$B:$B,'[6]cells down 19042026 9H40'!$B:$B,"")</f>
        <v/>
      </c>
      <c r="BO822" s="9" t="s">
        <v>5537</v>
      </c>
      <c r="BP822" s="9" t="s">
        <v>12</v>
      </c>
      <c r="BQ822" s="115"/>
    </row>
    <row r="823" spans="1:69" s="9" customFormat="1" x14ac:dyDescent="0.3">
      <c r="A823" s="1" t="s">
        <v>1117</v>
      </c>
      <c r="B823" s="8" t="s">
        <v>1118</v>
      </c>
      <c r="C823" s="3" t="str">
        <f>_xlfn.XLOOKUP(B823,'[1]daily break down'!$D:$D,'[1]daily break down'!$E:$E,"")</f>
        <v>EXTREME-NORD</v>
      </c>
      <c r="D823" s="1" t="s">
        <v>11</v>
      </c>
      <c r="E823" s="1" t="s">
        <v>83</v>
      </c>
      <c r="F823" s="3" t="s">
        <v>55</v>
      </c>
      <c r="G823" s="1" t="s">
        <v>1117</v>
      </c>
      <c r="H823" s="33" t="str">
        <f>_xlfn.XLOOKUP(B823,[2]CALCULATION!$B:$B,[2]CALCULATION!$H:$H,"")</f>
        <v>NOKIA</v>
      </c>
      <c r="I823" s="28">
        <v>0</v>
      </c>
      <c r="J823" s="28">
        <v>0</v>
      </c>
      <c r="K823" s="28">
        <v>0</v>
      </c>
      <c r="L823" s="28">
        <v>0</v>
      </c>
      <c r="M823" s="28">
        <v>0</v>
      </c>
      <c r="N823" s="28">
        <v>4.815749834923679E-3</v>
      </c>
      <c r="O823" s="28">
        <v>0</v>
      </c>
      <c r="P823" s="28">
        <v>0</v>
      </c>
      <c r="Q823" s="28">
        <v>0</v>
      </c>
      <c r="R823" s="28">
        <v>2.9429582324530077E-3</v>
      </c>
      <c r="S823" s="94">
        <v>0</v>
      </c>
      <c r="T823" s="94">
        <f>_xlfn.XLOOKUP(B823,'[3]Nur des jours'!$B:$B,'[3]Nur des jours'!$U:$U,"")</f>
        <v>5.4917540281116915E-2</v>
      </c>
      <c r="U823" s="94">
        <v>0</v>
      </c>
      <c r="V823" s="94">
        <v>1.689687742539673</v>
      </c>
      <c r="W823" s="94">
        <v>5.4917540281116915E-2</v>
      </c>
      <c r="X823" s="94">
        <v>0</v>
      </c>
      <c r="Y823" s="94">
        <v>0</v>
      </c>
      <c r="Z823" s="94">
        <v>0</v>
      </c>
      <c r="AA823" s="94">
        <v>0</v>
      </c>
      <c r="AB823" s="94">
        <v>0</v>
      </c>
      <c r="AC823" s="94">
        <f>_xlfn.XLOOKUP(B823,'[3]Nur des jours'!$B:$B,'[3]Nur des jours'!$N:$N,"")</f>
        <v>0</v>
      </c>
      <c r="AD823" s="94">
        <v>0</v>
      </c>
      <c r="AE823" s="94">
        <v>0</v>
      </c>
      <c r="AF823" s="94">
        <v>0</v>
      </c>
      <c r="AG823" s="94">
        <v>0</v>
      </c>
      <c r="AH823" s="94">
        <v>0</v>
      </c>
      <c r="AI823" s="49" t="s">
        <v>6659</v>
      </c>
      <c r="AJ823" s="49"/>
      <c r="AK823" s="48" t="str" cm="1">
        <f t="array" ref="AK823">IFERROR(_xlfn.IFS(
AM823="MPR ISSUE","PDH",
AM823="BSS Hardware Issue","BSS",
AM823="Sites strategiques, MLL, Pylone, etc.","ENVTECH",
AM823="AKTIVCO DEFAUT GE &amp; POWER Cabinet","AKTIVCO",
AM823="AKTIVCO Coupure ENEO &amp; Baisse de tension","AKTIVCO GRID ONLY",
AM823="Coupure ENEO &amp; Baisse de tension","IHS GRID ONLY",
AM823="Defaut GE &amp; POWER Cabinet","IHS",
AM823="Sharing","Partners",
AM823="Sites strategiques &amp; DataCenter","SST &amp; DC",
AM823="Exclu","Exclu",
AM823="SAT","SAT",
AM823="SPARE-ISSUE","SPARE-ISSUE",
AM823="Fiber CAmtel","TRANS_FO_CAMTEL",
AM823="Fiber AOF","Fiber AOF",
AM823="Projet OCM (HUAWEI)","TRAVAUX-HUAWEI",
AM823="Projet OCM (NOKIA)","TRAVAUX-NOKIA",
AM823="ACCESS-ISSUE","ACCESS-ISSUE",
AM823="Projet OCM (ZTE, NOKIA, autres projets)","TRAVAUX OCM",
AM823="No root CAuse","No root cause",
AM823="ODU HS","PDH",
AM823="IP &amp; VLAN","PDH",
AM823="Warehouse HUAWEI","SPARE-ISSUE",
AM823="SPARE-HS","SPARE-ISSUE",
AM823="Power Telco","BSS",AM823="no impacts","no impacts"
),"")</f>
        <v>no impacts</v>
      </c>
      <c r="AL823" s="48" t="str" cm="1">
        <f t="array" ref="AL823">IFERROR(_xlfn.IFS(
AM823="MPR ISSUE","TX ISSUE",
AM823="BSS Hardware Issue","RAN ISSUE",
AM823="Sites strategiques, MLL, Pylone, etc.","ENVTECH",
AM823="AKTIVCO DEFAUT GE &amp; POWER Cabinet","POWER ISSUE",
AM823="AKTIVCO Coupure ENEO &amp; Baisse de tension","POWER ISSUE",
AM823="Coupure ENEO &amp; Baisse de tension","POWER ISSUE",
AM823="Defaut GE &amp; POWER Cabinet","POWER ISSUE",
AM823="Sharing","POWER ISSUE",
AM823="Sites strategiques &amp; DataCenter","POWER ISSUE",
AM823="Exclu","Exclu",
AM823="SAT","TX ISSUE",
AM823="SPARE-ISSUE","SPARE-ISSUE",
AM823="Fiber CAmtel","TX ISSUE",
AM823="Fiber AOF","TX ISSUE",
AM823="Projet OCM (HUAWEI)","TRAVAUX-HUAWEI",
AM823="Projet OCM (NOKIA)","TRAVAUX -NOKIA",
AM823="ACCESS-ISSUE","ACCESS-ISSUE",
AM823="Projet OCM (ZTE, NOKIA, autres projets)","TRAVAUX OCM",
AM823="No root CAuse","No root cause",
AM823="ODU HS","TX ISSUE",
AM823="IP &amp; VLAN","TX ISSUE",
AM823="Warehouse HUAWEI","SPARE-ISSUE",
AM823="SPARE-HS","SPARE-ISSUE",
AM823="Power Telco","RAN ISSUE",AM823="no impacts","no impacts"
),"")</f>
        <v>no impacts</v>
      </c>
      <c r="AM823" s="67" t="s">
        <v>5605</v>
      </c>
      <c r="AN823" s="48" t="str" cm="1">
        <f t="array" ref="AN823">IFERROR(_xlfn.IFS(
AM823="MPR ISSUE","ACTIVE",
AM823="BSS Hardware Issue","ACTIVE",
AM823="Sites strategiques, MLL, Pylone, etc.","PASSIVE",
AM823="AKTIVCO DEFAUT GE &amp; POWER Cabinet","PASSIVE",
AM823="AKTIVCO Coupure ENEO &amp; Baisse de tension","PASSIVE",
AM823="Coupure ENEO &amp; Baisse de tension","PASSIVE",
AM823="Defaut GE &amp; POWER Cabinet","PASSIVE",
AM823="Sharing","PASSIVE",
AM823="Sites strategiques &amp; DataCenter","PASSIVE",
AM823="Exclu","Exclu",
AM823="SAT","ACTIVE",
AM823="SPARE-ISSUE","SPARE-ISSUE",
AM823="Fiber CAmtel","ACTIVE",
AM823="Fiber AOF","ACTIVE",
AM823="Projet OCM (HUAWEI)","PLANNED WORKS",
AM823="Projet OCM (NOKIA)","PLANNED WORKS",
AM823="ACCESS-ISSUE","ACCESS-ISSUE",
AM823="Projet OCM (ZTE, NOKIA, autres projets)","PLANNED WORKS",
AM823="No root CAuse","No root cause",
AM823="ODU HS","ACTIVE",
AM823="IP &amp; VLAN","ACTIVE",
AM823="Warehouse HUAWEI","SPARE-ISSUE",
AM823="SPARE-HS","SPARE-ISSUE",
AM823="Power Telco","ACTIVE", AM823="no impacts","no impacts"
),"")</f>
        <v>no impacts</v>
      </c>
      <c r="AO823" s="93" t="s">
        <v>5537</v>
      </c>
      <c r="AP823" s="101" t="str">
        <f t="shared" si="28"/>
        <v>EXN_052</v>
      </c>
      <c r="AR823" s="17" t="s">
        <v>5537</v>
      </c>
      <c r="AS823" s="7" t="s">
        <v>5537</v>
      </c>
      <c r="AT823" s="6"/>
      <c r="AU823" s="7"/>
      <c r="AV823" s="3" t="s">
        <v>5537</v>
      </c>
      <c r="AW823" s="18" t="s">
        <v>5537</v>
      </c>
      <c r="AX823" s="18" t="s">
        <v>5537</v>
      </c>
      <c r="AY823" s="18" t="s">
        <v>5537</v>
      </c>
      <c r="AZ823" s="18" t="s">
        <v>5537</v>
      </c>
      <c r="BA823" s="18" t="s">
        <v>5537</v>
      </c>
      <c r="BB823" s="18" t="s">
        <v>5537</v>
      </c>
      <c r="BC823" s="18" t="s">
        <v>5537</v>
      </c>
      <c r="BD823" s="18" t="s">
        <v>5537</v>
      </c>
      <c r="BE823" s="18" t="s">
        <v>5537</v>
      </c>
      <c r="BF823" s="18" t="s">
        <v>5537</v>
      </c>
      <c r="BG823" s="18" t="s">
        <v>5537</v>
      </c>
      <c r="BH823" s="18" t="s">
        <v>5537</v>
      </c>
      <c r="BI823" s="9" t="s">
        <v>5537</v>
      </c>
      <c r="BJ823" s="14"/>
      <c r="BK823" s="14" t="s">
        <v>5537</v>
      </c>
      <c r="BL823" s="14" t="str">
        <f>_xlfn.XLOOKUP(B823,'[4]cell downs 18042026 17h'!$B:$B,'[4]cell downs 18042026 17h'!$B:$B,"")</f>
        <v/>
      </c>
      <c r="BM823" s="14" t="str">
        <f>_xlfn.XLOOKUP(B823,'[5]Cells Huawei 19042026 15h'!$B:$B,'[5]Cells Huawei 19042026 15h'!$B:$B,"")</f>
        <v/>
      </c>
      <c r="BN823" s="9" t="str">
        <f>_xlfn.XLOOKUP(B823,'[6]cells down 19042026 9H40'!$B:$B,'[6]cells down 19042026 9H40'!$B:$B,"")</f>
        <v/>
      </c>
      <c r="BO823" s="9" t="s">
        <v>1118</v>
      </c>
      <c r="BP823" s="9" t="s">
        <v>1713</v>
      </c>
      <c r="BQ823" s="115"/>
    </row>
    <row r="824" spans="1:69" s="9" customFormat="1" x14ac:dyDescent="0.3">
      <c r="A824" s="3" t="s">
        <v>2451</v>
      </c>
      <c r="B824" s="25" t="s">
        <v>2452</v>
      </c>
      <c r="C824" s="3" t="str">
        <f>_xlfn.XLOOKUP(B824,'[1]daily break down'!$D:$D,'[1]daily break down'!$E:$E,"")</f>
        <v>Douala</v>
      </c>
      <c r="D824" s="3" t="s">
        <v>357</v>
      </c>
      <c r="E824" s="3" t="s">
        <v>12</v>
      </c>
      <c r="F824" s="3" t="s">
        <v>31</v>
      </c>
      <c r="G824" s="3" t="s">
        <v>32</v>
      </c>
      <c r="H824" s="34" t="str">
        <f>_xlfn.XLOOKUP(B824,[2]CALCULATION!$B:$B,[2]CALCULATION!$H:$H,"")</f>
        <v>ZTE</v>
      </c>
      <c r="I824" s="28">
        <v>0</v>
      </c>
      <c r="J824" s="28">
        <v>0</v>
      </c>
      <c r="K824" s="28">
        <v>0</v>
      </c>
      <c r="L824" s="28">
        <v>0</v>
      </c>
      <c r="M824" s="28">
        <v>0.22379456272668369</v>
      </c>
      <c r="N824" s="28">
        <v>0</v>
      </c>
      <c r="O824" s="28">
        <v>0</v>
      </c>
      <c r="P824" s="28">
        <v>0</v>
      </c>
      <c r="Q824" s="28">
        <v>0</v>
      </c>
      <c r="R824" s="28">
        <v>0.98326570271635383</v>
      </c>
      <c r="S824" s="94">
        <v>0</v>
      </c>
      <c r="T824" s="94">
        <f>_xlfn.XLOOKUP(B824,'[3]Nur des jours'!$B:$B,'[3]Nur des jours'!$U:$U,"")</f>
        <v>0</v>
      </c>
      <c r="U824" s="94">
        <v>0</v>
      </c>
      <c r="V824" s="94">
        <v>0</v>
      </c>
      <c r="W824" s="94">
        <v>0</v>
      </c>
      <c r="X824" s="94">
        <v>3.4064999586228654E-3</v>
      </c>
      <c r="Y824" s="94">
        <v>0</v>
      </c>
      <c r="Z824" s="94">
        <v>0</v>
      </c>
      <c r="AA824" s="94">
        <v>0</v>
      </c>
      <c r="AB824" s="94">
        <v>0</v>
      </c>
      <c r="AC824" s="94">
        <f>_xlfn.XLOOKUP(B824,'[3]Nur des jours'!$B:$B,'[3]Nur des jours'!$N:$N,"")</f>
        <v>0</v>
      </c>
      <c r="AD824" s="94">
        <v>0</v>
      </c>
      <c r="AE824" s="94">
        <v>0</v>
      </c>
      <c r="AF824" s="94">
        <v>0</v>
      </c>
      <c r="AG824" s="94">
        <v>0</v>
      </c>
      <c r="AH824" s="94">
        <v>0</v>
      </c>
      <c r="AI824" s="49" t="s">
        <v>5559</v>
      </c>
      <c r="AJ824" s="49"/>
      <c r="AK824" s="48" t="str" cm="1">
        <f t="array" ref="AK824">IFERROR(_xlfn.IFS(
AM824="MPR ISSUE","PDH",
AM824="BSS Hardware Issue","BSS",
AM824="Sites strategiques, MLL, Pylone, etc.","ENVTECH",
AM824="AKTIVCO DEFAUT GE &amp; POWER Cabinet","AKTIVCO",
AM824="AKTIVCO Coupure ENEO &amp; Baisse de tension","AKTIVCO GRID ONLY",
AM824="Coupure ENEO &amp; Baisse de tension","IHS GRID ONLY",
AM824="Defaut GE &amp; POWER Cabinet","IHS",
AM824="Sharing","Partners",
AM824="Sites strategiques &amp; DataCenter","SST &amp; DC",
AM824="Exclu","Exclu",
AM824="SAT","SAT",
AM824="SPARE-ISSUE","SPARE-ISSUE",
AM824="Fiber CAmtel","TRANS_FO_CAMTEL",
AM824="Fiber AOF","Fiber AOF",
AM824="Projet OCM (HUAWEI)","TRAVAUX-HUAWEI",
AM824="Projet OCM (NOKIA)","TRAVAUX-NOKIA",
AM824="ACCESS-ISSUE","ACCESS-ISSUE",
AM824="Projet OCM (ZTE, NOKIA, autres projets)","TRAVAUX OCM",
AM824="No root CAuse","No root cause",
AM824="ODU HS","PDH",
AM824="IP &amp; VLAN","PDH",
AM824="Warehouse HUAWEI","SPARE-ISSUE",
AM824="SPARE-HS","SPARE-ISSUE",
AM824="Power Telco","BSS",AM824="no impacts","no impacts"
),"")</f>
        <v>no impacts</v>
      </c>
      <c r="AL824" s="48" t="str" cm="1">
        <f t="array" ref="AL824">IFERROR(_xlfn.IFS(
AM824="MPR ISSUE","TX ISSUE",
AM824="BSS Hardware Issue","RAN ISSUE",
AM824="Sites strategiques, MLL, Pylone, etc.","ENVTECH",
AM824="AKTIVCO DEFAUT GE &amp; POWER Cabinet","POWER ISSUE",
AM824="AKTIVCO Coupure ENEO &amp; Baisse de tension","POWER ISSUE",
AM824="Coupure ENEO &amp; Baisse de tension","POWER ISSUE",
AM824="Defaut GE &amp; POWER Cabinet","POWER ISSUE",
AM824="Sharing","POWER ISSUE",
AM824="Sites strategiques &amp; DataCenter","POWER ISSUE",
AM824="Exclu","Exclu",
AM824="SAT","TX ISSUE",
AM824="SPARE-ISSUE","SPARE-ISSUE",
AM824="Fiber CAmtel","TX ISSUE",
AM824="Fiber AOF","TX ISSUE",
AM824="Projet OCM (HUAWEI)","TRAVAUX-HUAWEI",
AM824="Projet OCM (NOKIA)","TRAVAUX -NOKIA",
AM824="ACCESS-ISSUE","ACCESS-ISSUE",
AM824="Projet OCM (ZTE, NOKIA, autres projets)","TRAVAUX OCM",
AM824="No root CAuse","No root cause",
AM824="ODU HS","TX ISSUE",
AM824="IP &amp; VLAN","TX ISSUE",
AM824="Warehouse HUAWEI","SPARE-ISSUE",
AM824="SPARE-HS","SPARE-ISSUE",
AM824="Power Telco","RAN ISSUE",AM824="no impacts","no impacts"
),"")</f>
        <v>no impacts</v>
      </c>
      <c r="AM824" s="67" t="s">
        <v>5605</v>
      </c>
      <c r="AN824" s="48" t="str" cm="1">
        <f t="array" ref="AN824">IFERROR(_xlfn.IFS(
AM824="MPR ISSUE","ACTIVE",
AM824="BSS Hardware Issue","ACTIVE",
AM824="Sites strategiques, MLL, Pylone, etc.","PASSIVE",
AM824="AKTIVCO DEFAUT GE &amp; POWER Cabinet","PASSIVE",
AM824="AKTIVCO Coupure ENEO &amp; Baisse de tension","PASSIVE",
AM824="Coupure ENEO &amp; Baisse de tension","PASSIVE",
AM824="Defaut GE &amp; POWER Cabinet","PASSIVE",
AM824="Sharing","PASSIVE",
AM824="Sites strategiques &amp; DataCenter","PASSIVE",
AM824="Exclu","Exclu",
AM824="SAT","ACTIVE",
AM824="SPARE-ISSUE","SPARE-ISSUE",
AM824="Fiber CAmtel","ACTIVE",
AM824="Fiber AOF","ACTIVE",
AM824="Projet OCM (HUAWEI)","PLANNED WORKS",
AM824="Projet OCM (NOKIA)","PLANNED WORKS",
AM824="ACCESS-ISSUE","ACCESS-ISSUE",
AM824="Projet OCM (ZTE, NOKIA, autres projets)","PLANNED WORKS",
AM824="No root CAuse","No root cause",
AM824="ODU HS","ACTIVE",
AM824="IP &amp; VLAN","ACTIVE",
AM824="Warehouse HUAWEI","SPARE-ISSUE",
AM824="SPARE-HS","SPARE-ISSUE",
AM824="Power Telco","ACTIVE", AM824="no impacts","no impacts"
),"")</f>
        <v>no impacts</v>
      </c>
      <c r="AO824" s="93" t="s">
        <v>5537</v>
      </c>
      <c r="AP824" s="101" t="str">
        <f t="shared" si="28"/>
        <v>LIT_834</v>
      </c>
      <c r="AR824" s="17" t="s">
        <v>5537</v>
      </c>
      <c r="AS824" s="7" t="s">
        <v>5537</v>
      </c>
      <c r="AT824" s="6"/>
      <c r="AU824" s="7"/>
      <c r="AV824" s="3" t="s">
        <v>5537</v>
      </c>
      <c r="AW824" s="18" t="s">
        <v>5537</v>
      </c>
      <c r="AX824" s="18" t="s">
        <v>5537</v>
      </c>
      <c r="AY824" s="18" t="s">
        <v>5537</v>
      </c>
      <c r="AZ824" s="18" t="s">
        <v>5537</v>
      </c>
      <c r="BA824" s="18" t="s">
        <v>5537</v>
      </c>
      <c r="BB824" s="18" t="s">
        <v>5537</v>
      </c>
      <c r="BC824" s="18" t="s">
        <v>5537</v>
      </c>
      <c r="BD824" s="18" t="s">
        <v>5537</v>
      </c>
      <c r="BE824" s="18" t="s">
        <v>5537</v>
      </c>
      <c r="BF824" s="18" t="s">
        <v>5537</v>
      </c>
      <c r="BG824" s="18" t="s">
        <v>5537</v>
      </c>
      <c r="BH824" s="18" t="s">
        <v>5537</v>
      </c>
      <c r="BI824" s="9" t="s">
        <v>5537</v>
      </c>
      <c r="BJ824" s="14"/>
      <c r="BK824" s="14" t="s">
        <v>5537</v>
      </c>
      <c r="BL824" s="14" t="str">
        <f>_xlfn.XLOOKUP(B824,'[4]cell downs 18042026 17h'!$B:$B,'[4]cell downs 18042026 17h'!$B:$B,"")</f>
        <v/>
      </c>
      <c r="BM824" s="14" t="str">
        <f>_xlfn.XLOOKUP(B824,'[5]Cells Huawei 19042026 15h'!$B:$B,'[5]Cells Huawei 19042026 15h'!$B:$B,"")</f>
        <v/>
      </c>
      <c r="BN824" s="9" t="str">
        <f>_xlfn.XLOOKUP(B824,'[6]cells down 19042026 9H40'!$B:$B,'[6]cells down 19042026 9H40'!$B:$B,"")</f>
        <v/>
      </c>
      <c r="BO824" s="9" t="s">
        <v>2452</v>
      </c>
      <c r="BP824" s="9" t="s">
        <v>5537</v>
      </c>
      <c r="BQ824" s="115"/>
    </row>
    <row r="825" spans="1:69" s="9" customFormat="1" x14ac:dyDescent="0.3">
      <c r="A825" s="1" t="s">
        <v>1502</v>
      </c>
      <c r="B825" s="1" t="s">
        <v>1503</v>
      </c>
      <c r="C825" s="3" t="str">
        <f>_xlfn.XLOOKUP(B825,'[1]daily break down'!$D:$D,'[1]daily break down'!$E:$E,"")</f>
        <v>EXTREME-NORD</v>
      </c>
      <c r="D825" s="1" t="s">
        <v>11</v>
      </c>
      <c r="E825" s="1" t="s">
        <v>96</v>
      </c>
      <c r="F825" s="3" t="s">
        <v>55</v>
      </c>
      <c r="G825" s="1" t="s">
        <v>1504</v>
      </c>
      <c r="H825" s="33" t="str">
        <f>_xlfn.XLOOKUP(B825,[2]CALCULATION!$B:$B,[2]CALCULATION!$H:$H,"")</f>
        <v>NOKIA</v>
      </c>
      <c r="I825" s="28">
        <v>6.7531955450733885E-2</v>
      </c>
      <c r="J825" s="28">
        <v>0.31171101427214959</v>
      </c>
      <c r="K825" s="28">
        <v>1.1592800906306299E-3</v>
      </c>
      <c r="L825" s="28">
        <v>0</v>
      </c>
      <c r="M825" s="28">
        <v>3.8967604161864373E-3</v>
      </c>
      <c r="N825" s="28">
        <v>5.1003987335793838E-2</v>
      </c>
      <c r="O825" s="28">
        <v>2.1613538137216649E-2</v>
      </c>
      <c r="P825" s="28">
        <v>0.10639938298046415</v>
      </c>
      <c r="Q825" s="28">
        <v>9.8092930745670003E-4</v>
      </c>
      <c r="R825" s="28">
        <v>0</v>
      </c>
      <c r="S825" s="94">
        <v>1.1592800906306299E-3</v>
      </c>
      <c r="T825" s="94">
        <f>_xlfn.XLOOKUP(B825,'[3]Nur des jours'!$B:$B,'[3]Nur des jours'!$U:$U,"")</f>
        <v>10.023866841934298</v>
      </c>
      <c r="U825" s="94">
        <v>0</v>
      </c>
      <c r="V825" s="94">
        <v>9.5385926295163223E-2</v>
      </c>
      <c r="W825" s="94">
        <v>10.023866841934298</v>
      </c>
      <c r="X825" s="94">
        <v>11.805587312709013</v>
      </c>
      <c r="Y825" s="94">
        <v>2.2295138124645555E-3</v>
      </c>
      <c r="Z825" s="94">
        <v>1.2217735692305798E-2</v>
      </c>
      <c r="AA825" s="94">
        <v>3.1213193374503775E-3</v>
      </c>
      <c r="AB825" s="94">
        <v>0.26193485241996817</v>
      </c>
      <c r="AC825" s="94">
        <f>_xlfn.XLOOKUP(B825,'[3]Nur des jours'!$B:$B,'[3]Nur des jours'!$N:$N,"")</f>
        <v>0</v>
      </c>
      <c r="AD825" s="94">
        <v>0</v>
      </c>
      <c r="AE825" s="94">
        <v>0</v>
      </c>
      <c r="AF825" s="94">
        <v>0</v>
      </c>
      <c r="AG825" s="94">
        <v>0</v>
      </c>
      <c r="AH825" s="94">
        <v>0</v>
      </c>
      <c r="AI825" s="49" t="s">
        <v>6659</v>
      </c>
      <c r="AJ825" s="49"/>
      <c r="AK825" s="48" t="str" cm="1">
        <f t="array" ref="AK825">IFERROR(_xlfn.IFS(
AM825="MPR ISSUE","PDH",
AM825="BSS Hardware Issue","BSS",
AM825="Sites strategiques, MLL, Pylone, etc.","ENVTECH",
AM825="AKTIVCO DEFAUT GE &amp; POWER Cabinet","AKTIVCO",
AM825="AKTIVCO Coupure ENEO &amp; Baisse de tension","AKTIVCO GRID ONLY",
AM825="Coupure ENEO &amp; Baisse de tension","IHS GRID ONLY",
AM825="Defaut GE &amp; POWER Cabinet","IHS",
AM825="Sharing","Partners",
AM825="Sites strategiques &amp; DataCenter","SST &amp; DC",
AM825="Exclu","Exclu",
AM825="SAT","SAT",
AM825="SPARE-ISSUE","SPARE-ISSUE",
AM825="Fiber CAmtel","TRANS_FO_CAMTEL",
AM825="Fiber AOF","Fiber AOF",
AM825="Projet OCM (HUAWEI)","TRAVAUX-HUAWEI",
AM825="Projet OCM (NOKIA)","TRAVAUX-NOKIA",
AM825="ACCESS-ISSUE","ACCESS-ISSUE",
AM825="Projet OCM (ZTE, NOKIA, autres projets)","TRAVAUX OCM",
AM825="No root CAuse","No root cause",
AM825="ODU HS","PDH",
AM825="IP &amp; VLAN","PDH",
AM825="Warehouse HUAWEI","SPARE-ISSUE",
AM825="SPARE-HS","SPARE-ISSUE",
AM825="Power Telco","BSS",AM825="no impacts","no impacts"
),"")</f>
        <v>IHS</v>
      </c>
      <c r="AL825" s="48" t="str" cm="1">
        <f t="array" ref="AL825">IFERROR(_xlfn.IFS(
AM825="MPR ISSUE","TX ISSUE",
AM825="BSS Hardware Issue","RAN ISSUE",
AM825="Sites strategiques, MLL, Pylone, etc.","ENVTECH",
AM825="AKTIVCO DEFAUT GE &amp; POWER Cabinet","POWER ISSUE",
AM825="AKTIVCO Coupure ENEO &amp; Baisse de tension","POWER ISSUE",
AM825="Coupure ENEO &amp; Baisse de tension","POWER ISSUE",
AM825="Defaut GE &amp; POWER Cabinet","POWER ISSUE",
AM825="Sharing","POWER ISSUE",
AM825="Sites strategiques &amp; DataCenter","POWER ISSUE",
AM825="Exclu","Exclu",
AM825="SAT","TX ISSUE",
AM825="SPARE-ISSUE","SPARE-ISSUE",
AM825="Fiber CAmtel","TX ISSUE",
AM825="Fiber AOF","TX ISSUE",
AM825="Projet OCM (HUAWEI)","TRAVAUX-HUAWEI",
AM825="Projet OCM (NOKIA)","TRAVAUX -NOKIA",
AM825="ACCESS-ISSUE","ACCESS-ISSUE",
AM825="Projet OCM (ZTE, NOKIA, autres projets)","TRAVAUX OCM",
AM825="No root CAuse","No root cause",
AM825="ODU HS","TX ISSUE",
AM825="IP &amp; VLAN","TX ISSUE",
AM825="Warehouse HUAWEI","SPARE-ISSUE",
AM825="SPARE-HS","SPARE-ISSUE",
AM825="Power Telco","RAN ISSUE",AM825="no impacts","no impacts"
),"")</f>
        <v>POWER ISSUE</v>
      </c>
      <c r="AM825" s="67" t="s">
        <v>5330</v>
      </c>
      <c r="AN825" s="48" t="str" cm="1">
        <f t="array" ref="AN825">IFERROR(_xlfn.IFS(
AM825="MPR ISSUE","ACTIVE",
AM825="BSS Hardware Issue","ACTIVE",
AM825="Sites strategiques, MLL, Pylone, etc.","PASSIVE",
AM825="AKTIVCO DEFAUT GE &amp; POWER Cabinet","PASSIVE",
AM825="AKTIVCO Coupure ENEO &amp; Baisse de tension","PASSIVE",
AM825="Coupure ENEO &amp; Baisse de tension","PASSIVE",
AM825="Defaut GE &amp; POWER Cabinet","PASSIVE",
AM825="Sharing","PASSIVE",
AM825="Sites strategiques &amp; DataCenter","PASSIVE",
AM825="Exclu","Exclu",
AM825="SAT","ACTIVE",
AM825="SPARE-ISSUE","SPARE-ISSUE",
AM825="Fiber CAmtel","ACTIVE",
AM825="Fiber AOF","ACTIVE",
AM825="Projet OCM (HUAWEI)","PLANNED WORKS",
AM825="Projet OCM (NOKIA)","PLANNED WORKS",
AM825="ACCESS-ISSUE","ACCESS-ISSUE",
AM825="Projet OCM (ZTE, NOKIA, autres projets)","PLANNED WORKS",
AM825="No root CAuse","No root cause",
AM825="ODU HS","ACTIVE",
AM825="IP &amp; VLAN","ACTIVE",
AM825="Warehouse HUAWEI","SPARE-ISSUE",
AM825="SPARE-HS","SPARE-ISSUE",
AM825="Power Telco","ACTIVE", AM825="no impacts","no impacts"
),"")</f>
        <v>PASSIVE</v>
      </c>
      <c r="AO825" s="93" t="s">
        <v>6259</v>
      </c>
      <c r="AP825" s="101" t="str">
        <f t="shared" si="28"/>
        <v>EXN_226</v>
      </c>
      <c r="AR825" s="17" t="s">
        <v>5537</v>
      </c>
      <c r="AS825" s="7" t="s">
        <v>5537</v>
      </c>
      <c r="AT825" s="6"/>
      <c r="AU825" s="7"/>
      <c r="AV825" s="3" t="s">
        <v>5537</v>
      </c>
      <c r="AW825" s="18" t="s">
        <v>5537</v>
      </c>
      <c r="AX825" s="18" t="s">
        <v>5537</v>
      </c>
      <c r="AY825" s="18" t="s">
        <v>5537</v>
      </c>
      <c r="AZ825" s="18" t="s">
        <v>5537</v>
      </c>
      <c r="BA825" s="18" t="s">
        <v>5537</v>
      </c>
      <c r="BB825" s="18" t="s">
        <v>5537</v>
      </c>
      <c r="BC825" s="18" t="s">
        <v>5537</v>
      </c>
      <c r="BD825" s="18" t="s">
        <v>5537</v>
      </c>
      <c r="BE825" s="18" t="s">
        <v>5537</v>
      </c>
      <c r="BF825" s="18" t="s">
        <v>5537</v>
      </c>
      <c r="BG825" s="18" t="s">
        <v>5537</v>
      </c>
      <c r="BH825" s="18" t="s">
        <v>5537</v>
      </c>
      <c r="BI825" s="9" t="s">
        <v>6259</v>
      </c>
      <c r="BJ825" s="14"/>
      <c r="BK825" s="14" t="s">
        <v>5537</v>
      </c>
      <c r="BL825" s="14" t="str">
        <f>_xlfn.XLOOKUP(B825,'[4]cell downs 18042026 17h'!$B:$B,'[4]cell downs 18042026 17h'!$B:$B,"")</f>
        <v/>
      </c>
      <c r="BM825" s="14" t="str">
        <f>_xlfn.XLOOKUP(B825,'[5]Cells Huawei 19042026 15h'!$B:$B,'[5]Cells Huawei 19042026 15h'!$B:$B,"")</f>
        <v/>
      </c>
      <c r="BN825" s="9" t="str">
        <f>_xlfn.XLOOKUP(B825,'[6]cells down 19042026 9H40'!$B:$B,'[6]cells down 19042026 9H40'!$B:$B,"")</f>
        <v/>
      </c>
      <c r="BO825" s="9" t="s">
        <v>1503</v>
      </c>
      <c r="BP825" s="9" t="s">
        <v>12</v>
      </c>
      <c r="BQ825" s="115"/>
    </row>
    <row r="826" spans="1:69" s="9" customFormat="1" x14ac:dyDescent="0.3">
      <c r="A826" s="1" t="s">
        <v>53</v>
      </c>
      <c r="B826" s="8" t="s">
        <v>54</v>
      </c>
      <c r="C826" s="3" t="str">
        <f>_xlfn.XLOOKUP(B826,'[1]daily break down'!$D:$D,'[1]daily break down'!$E:$E,"")</f>
        <v>EXTREME-NORD</v>
      </c>
      <c r="D826" s="1"/>
      <c r="E826" s="1"/>
      <c r="F826" s="3" t="s">
        <v>55</v>
      </c>
      <c r="G826" s="1" t="s">
        <v>56</v>
      </c>
      <c r="H826" s="33" t="str">
        <f>_xlfn.XLOOKUP(B826,[2]CALCULATION!$B:$B,[2]CALCULATION!$H:$H,"")</f>
        <v>NOKIA</v>
      </c>
      <c r="I826" s="28">
        <v>0</v>
      </c>
      <c r="J826" s="28">
        <v>0.81668465357338604</v>
      </c>
      <c r="K826" s="28">
        <v>0.16739040939603173</v>
      </c>
      <c r="L826" s="28">
        <v>0</v>
      </c>
      <c r="M826" s="28">
        <v>0</v>
      </c>
      <c r="N826" s="28">
        <v>5.083291492419221E-3</v>
      </c>
      <c r="O826" s="28">
        <v>0.14911644101847027</v>
      </c>
      <c r="P826" s="28">
        <v>1.0654501347913408</v>
      </c>
      <c r="Q826" s="28">
        <v>0.45632201199742134</v>
      </c>
      <c r="R826" s="28">
        <v>0</v>
      </c>
      <c r="S826" s="94">
        <v>0</v>
      </c>
      <c r="T826" s="94">
        <f>_xlfn.XLOOKUP(B826,'[3]Nur des jours'!$B:$B,'[3]Nur des jours'!$U:$U,"")</f>
        <v>0</v>
      </c>
      <c r="U826" s="94">
        <v>1.7224099388344294</v>
      </c>
      <c r="V826" s="94">
        <v>1.5486508137047401</v>
      </c>
      <c r="W826" s="94">
        <v>0</v>
      </c>
      <c r="X826" s="94">
        <v>0.59560796877794564</v>
      </c>
      <c r="Y826" s="94">
        <v>0.51101347251812157</v>
      </c>
      <c r="Z826" s="94">
        <v>0</v>
      </c>
      <c r="AA826" s="94">
        <v>0</v>
      </c>
      <c r="AB826" s="94">
        <v>0</v>
      </c>
      <c r="AC826" s="94">
        <f>_xlfn.XLOOKUP(B826,'[3]Nur des jours'!$B:$B,'[3]Nur des jours'!$N:$N,"")</f>
        <v>0</v>
      </c>
      <c r="AD826" s="94">
        <v>0</v>
      </c>
      <c r="AE826" s="94">
        <v>0</v>
      </c>
      <c r="AF826" s="94">
        <v>0</v>
      </c>
      <c r="AG826" s="94">
        <v>0</v>
      </c>
      <c r="AH826" s="94">
        <v>0</v>
      </c>
      <c r="AI826" s="49" t="s">
        <v>6659</v>
      </c>
      <c r="AJ826" s="49"/>
      <c r="AK826" s="48" t="str" cm="1">
        <f t="array" ref="AK826">IFERROR(_xlfn.IFS(
AM826="MPR ISSUE","PDH",
AM826="BSS Hardware Issue","BSS",
AM826="Sites strategiques, MLL, Pylone, etc.","ENVTECH",
AM826="AKTIVCO DEFAUT GE &amp; POWER Cabinet","AKTIVCO",
AM826="AKTIVCO Coupure ENEO &amp; Baisse de tension","AKTIVCO GRID ONLY",
AM826="Coupure ENEO &amp; Baisse de tension","IHS GRID ONLY",
AM826="Defaut GE &amp; POWER Cabinet","IHS",
AM826="Sharing","Partners",
AM826="Sites strategiques &amp; DataCenter","SST &amp; DC",
AM826="Exclu","Exclu",
AM826="SAT","SAT",
AM826="SPARE-ISSUE","SPARE-ISSUE",
AM826="Fiber CAmtel","TRANS_FO_CAMTEL",
AM826="Fiber AOF","Fiber AOF",
AM826="Projet OCM (HUAWEI)","TRAVAUX-HUAWEI",
AM826="Projet OCM (NOKIA)","TRAVAUX-NOKIA",
AM826="ACCESS-ISSUE","ACCESS-ISSUE",
AM826="Projet OCM (ZTE, NOKIA, autres projets)","TRAVAUX OCM",
AM826="No root CAuse","No root cause",
AM826="ODU HS","PDH",
AM826="IP &amp; VLAN","PDH",
AM826="Warehouse HUAWEI","SPARE-ISSUE",
AM826="SPARE-HS","SPARE-ISSUE",
AM826="Power Telco","BSS",AM826="no impacts","no impacts"
),"")</f>
        <v>no impacts</v>
      </c>
      <c r="AL826" s="48" t="str" cm="1">
        <f t="array" ref="AL826">IFERROR(_xlfn.IFS(
AM826="MPR ISSUE","TX ISSUE",
AM826="BSS Hardware Issue","RAN ISSUE",
AM826="Sites strategiques, MLL, Pylone, etc.","ENVTECH",
AM826="AKTIVCO DEFAUT GE &amp; POWER Cabinet","POWER ISSUE",
AM826="AKTIVCO Coupure ENEO &amp; Baisse de tension","POWER ISSUE",
AM826="Coupure ENEO &amp; Baisse de tension","POWER ISSUE",
AM826="Defaut GE &amp; POWER Cabinet","POWER ISSUE",
AM826="Sharing","POWER ISSUE",
AM826="Sites strategiques &amp; DataCenter","POWER ISSUE",
AM826="Exclu","Exclu",
AM826="SAT","TX ISSUE",
AM826="SPARE-ISSUE","SPARE-ISSUE",
AM826="Fiber CAmtel","TX ISSUE",
AM826="Fiber AOF","TX ISSUE",
AM826="Projet OCM (HUAWEI)","TRAVAUX-HUAWEI",
AM826="Projet OCM (NOKIA)","TRAVAUX -NOKIA",
AM826="ACCESS-ISSUE","ACCESS-ISSUE",
AM826="Projet OCM (ZTE, NOKIA, autres projets)","TRAVAUX OCM",
AM826="No root CAuse","No root cause",
AM826="ODU HS","TX ISSUE",
AM826="IP &amp; VLAN","TX ISSUE",
AM826="Warehouse HUAWEI","SPARE-ISSUE",
AM826="SPARE-HS","SPARE-ISSUE",
AM826="Power Telco","RAN ISSUE",AM826="no impacts","no impacts"
),"")</f>
        <v>no impacts</v>
      </c>
      <c r="AM826" s="67" t="s">
        <v>5605</v>
      </c>
      <c r="AN826" s="48" t="str" cm="1">
        <f t="array" ref="AN826">IFERROR(_xlfn.IFS(
AM826="MPR ISSUE","ACTIVE",
AM826="BSS Hardware Issue","ACTIVE",
AM826="Sites strategiques, MLL, Pylone, etc.","PASSIVE",
AM826="AKTIVCO DEFAUT GE &amp; POWER Cabinet","PASSIVE",
AM826="AKTIVCO Coupure ENEO &amp; Baisse de tension","PASSIVE",
AM826="Coupure ENEO &amp; Baisse de tension","PASSIVE",
AM826="Defaut GE &amp; POWER Cabinet","PASSIVE",
AM826="Sharing","PASSIVE",
AM826="Sites strategiques &amp; DataCenter","PASSIVE",
AM826="Exclu","Exclu",
AM826="SAT","ACTIVE",
AM826="SPARE-ISSUE","SPARE-ISSUE",
AM826="Fiber CAmtel","ACTIVE",
AM826="Fiber AOF","ACTIVE",
AM826="Projet OCM (HUAWEI)","PLANNED WORKS",
AM826="Projet OCM (NOKIA)","PLANNED WORKS",
AM826="ACCESS-ISSUE","ACCESS-ISSUE",
AM826="Projet OCM (ZTE, NOKIA, autres projets)","PLANNED WORKS",
AM826="No root CAuse","No root cause",
AM826="ODU HS","ACTIVE",
AM826="IP &amp; VLAN","ACTIVE",
AM826="Warehouse HUAWEI","SPARE-ISSUE",
AM826="SPARE-HS","SPARE-ISSUE",
AM826="Power Telco","ACTIVE", AM826="no impacts","no impacts"
),"")</f>
        <v>no impacts</v>
      </c>
      <c r="AO826" s="93" t="s">
        <v>5537</v>
      </c>
      <c r="AP826" s="101" t="str">
        <f t="shared" si="28"/>
        <v>EXN_140</v>
      </c>
      <c r="AR826" s="17" t="s">
        <v>5537</v>
      </c>
      <c r="AS826" s="7" t="s">
        <v>5537</v>
      </c>
      <c r="AT826" s="6"/>
      <c r="AU826" s="7"/>
      <c r="AV826" s="3" t="s">
        <v>5537</v>
      </c>
      <c r="AW826" s="18" t="s">
        <v>5537</v>
      </c>
      <c r="AX826" s="18" t="s">
        <v>5537</v>
      </c>
      <c r="AY826" s="18" t="s">
        <v>5537</v>
      </c>
      <c r="AZ826" s="18" t="s">
        <v>5537</v>
      </c>
      <c r="BA826" s="18" t="s">
        <v>5537</v>
      </c>
      <c r="BB826" s="18" t="s">
        <v>5537</v>
      </c>
      <c r="BC826" s="18" t="s">
        <v>5537</v>
      </c>
      <c r="BD826" s="18" t="s">
        <v>5537</v>
      </c>
      <c r="BE826" s="18" t="s">
        <v>5537</v>
      </c>
      <c r="BF826" s="18" t="s">
        <v>5537</v>
      </c>
      <c r="BG826" s="18" t="s">
        <v>5537</v>
      </c>
      <c r="BH826" s="18" t="s">
        <v>5537</v>
      </c>
      <c r="BI826" s="9" t="s">
        <v>5537</v>
      </c>
      <c r="BJ826" s="14"/>
      <c r="BK826" s="14" t="s">
        <v>5537</v>
      </c>
      <c r="BL826" s="14" t="str">
        <f>_xlfn.XLOOKUP(B826,'[4]cell downs 18042026 17h'!$B:$B,'[4]cell downs 18042026 17h'!$B:$B,"")</f>
        <v/>
      </c>
      <c r="BM826" s="14" t="str">
        <f>_xlfn.XLOOKUP(B826,'[5]Cells Huawei 19042026 15h'!$B:$B,'[5]Cells Huawei 19042026 15h'!$B:$B,"")</f>
        <v/>
      </c>
      <c r="BN826" s="9" t="str">
        <f>_xlfn.XLOOKUP(B826,'[6]cells down 19042026 9H40'!$B:$B,'[6]cells down 19042026 9H40'!$B:$B,"")</f>
        <v/>
      </c>
      <c r="BO826" s="9" t="s">
        <v>54</v>
      </c>
      <c r="BP826" s="9" t="s">
        <v>154</v>
      </c>
      <c r="BQ826" s="115"/>
    </row>
    <row r="827" spans="1:69" s="9" customFormat="1" x14ac:dyDescent="0.3">
      <c r="A827" s="1" t="s">
        <v>1121</v>
      </c>
      <c r="B827" s="8" t="s">
        <v>1122</v>
      </c>
      <c r="C827" s="3" t="str">
        <f>_xlfn.XLOOKUP(B827,'[1]daily break down'!$D:$D,'[1]daily break down'!$E:$E,"")</f>
        <v>Maroua</v>
      </c>
      <c r="D827" s="1" t="s">
        <v>11</v>
      </c>
      <c r="E827" s="1" t="s">
        <v>12</v>
      </c>
      <c r="F827" s="3" t="s">
        <v>55</v>
      </c>
      <c r="G827" s="1" t="s">
        <v>84</v>
      </c>
      <c r="H827" s="33" t="str">
        <f>_xlfn.XLOOKUP(B827,[2]CALCULATION!$B:$B,[2]CALCULATION!$H:$H,"")</f>
        <v>NOKIA</v>
      </c>
      <c r="I827" s="28">
        <v>0</v>
      </c>
      <c r="J827" s="28">
        <v>1.0120809815603458</v>
      </c>
      <c r="K827" s="28">
        <v>0.21697413022933226</v>
      </c>
      <c r="L827" s="28">
        <v>0</v>
      </c>
      <c r="M827" s="28">
        <v>0</v>
      </c>
      <c r="N827" s="28">
        <v>5.4088412574883112E-3</v>
      </c>
      <c r="O827" s="28">
        <v>0.20581716577800915</v>
      </c>
      <c r="P827" s="28">
        <v>1.2208052176986062</v>
      </c>
      <c r="Q827" s="28">
        <v>0.48638450978317849</v>
      </c>
      <c r="R827" s="28">
        <v>0.74344988774519372</v>
      </c>
      <c r="S827" s="94">
        <v>0</v>
      </c>
      <c r="T827" s="94">
        <f>_xlfn.XLOOKUP(B827,'[3]Nur des jours'!$B:$B,'[3]Nur des jours'!$U:$U,"")</f>
        <v>2.6485091301332923E-2</v>
      </c>
      <c r="U827" s="94">
        <v>1.6727625801242836</v>
      </c>
      <c r="V827" s="94">
        <v>1.4637670628001243</v>
      </c>
      <c r="W827" s="94">
        <v>2.6485091301332923E-2</v>
      </c>
      <c r="X827" s="94">
        <v>0.80588371245012635</v>
      </c>
      <c r="Y827" s="94">
        <v>0.86793306467325249</v>
      </c>
      <c r="Z827" s="94">
        <v>0</v>
      </c>
      <c r="AA827" s="94">
        <v>0</v>
      </c>
      <c r="AB827" s="94">
        <v>0</v>
      </c>
      <c r="AC827" s="94">
        <f>_xlfn.XLOOKUP(B827,'[3]Nur des jours'!$B:$B,'[3]Nur des jours'!$N:$N,"")</f>
        <v>0</v>
      </c>
      <c r="AD827" s="94">
        <v>0</v>
      </c>
      <c r="AE827" s="94">
        <v>0</v>
      </c>
      <c r="AF827" s="94">
        <v>0</v>
      </c>
      <c r="AG827" s="94">
        <v>0</v>
      </c>
      <c r="AH827" s="94">
        <v>0</v>
      </c>
      <c r="AI827" s="49" t="s">
        <v>5559</v>
      </c>
      <c r="AJ827" s="49"/>
      <c r="AK827" s="48" t="str" cm="1">
        <f t="array" ref="AK827">IFERROR(_xlfn.IFS(
AM827="MPR ISSUE","PDH",
AM827="BSS Hardware Issue","BSS",
AM827="Sites strategiques, MLL, Pylone, etc.","ENVTECH",
AM827="AKTIVCO DEFAUT GE &amp; POWER Cabinet","AKTIVCO",
AM827="AKTIVCO Coupure ENEO &amp; Baisse de tension","AKTIVCO GRID ONLY",
AM827="Coupure ENEO &amp; Baisse de tension","IHS GRID ONLY",
AM827="Defaut GE &amp; POWER Cabinet","IHS",
AM827="Sharing","Partners",
AM827="Sites strategiques &amp; DataCenter","SST &amp; DC",
AM827="Exclu","Exclu",
AM827="SAT","SAT",
AM827="SPARE-ISSUE","SPARE-ISSUE",
AM827="Fiber CAmtel","TRANS_FO_CAMTEL",
AM827="Fiber AOF","Fiber AOF",
AM827="Projet OCM (HUAWEI)","TRAVAUX-HUAWEI",
AM827="Projet OCM (NOKIA)","TRAVAUX-NOKIA",
AM827="ACCESS-ISSUE","ACCESS-ISSUE",
AM827="Projet OCM (ZTE, NOKIA, autres projets)","TRAVAUX OCM",
AM827="No root CAuse","No root cause",
AM827="ODU HS","PDH",
AM827="IP &amp; VLAN","PDH",
AM827="Warehouse HUAWEI","SPARE-ISSUE",
AM827="SPARE-HS","SPARE-ISSUE",
AM827="Power Telco","BSS",AM827="no impacts","no impacts"
),"")</f>
        <v>no impacts</v>
      </c>
      <c r="AL827" s="48" t="str" cm="1">
        <f t="array" ref="AL827">IFERROR(_xlfn.IFS(
AM827="MPR ISSUE","TX ISSUE",
AM827="BSS Hardware Issue","RAN ISSUE",
AM827="Sites strategiques, MLL, Pylone, etc.","ENVTECH",
AM827="AKTIVCO DEFAUT GE &amp; POWER Cabinet","POWER ISSUE",
AM827="AKTIVCO Coupure ENEO &amp; Baisse de tension","POWER ISSUE",
AM827="Coupure ENEO &amp; Baisse de tension","POWER ISSUE",
AM827="Defaut GE &amp; POWER Cabinet","POWER ISSUE",
AM827="Sharing","POWER ISSUE",
AM827="Sites strategiques &amp; DataCenter","POWER ISSUE",
AM827="Exclu","Exclu",
AM827="SAT","TX ISSUE",
AM827="SPARE-ISSUE","SPARE-ISSUE",
AM827="Fiber CAmtel","TX ISSUE",
AM827="Fiber AOF","TX ISSUE",
AM827="Projet OCM (HUAWEI)","TRAVAUX-HUAWEI",
AM827="Projet OCM (NOKIA)","TRAVAUX -NOKIA",
AM827="ACCESS-ISSUE","ACCESS-ISSUE",
AM827="Projet OCM (ZTE, NOKIA, autres projets)","TRAVAUX OCM",
AM827="No root CAuse","No root cause",
AM827="ODU HS","TX ISSUE",
AM827="IP &amp; VLAN","TX ISSUE",
AM827="Warehouse HUAWEI","SPARE-ISSUE",
AM827="SPARE-HS","SPARE-ISSUE",
AM827="Power Telco","RAN ISSUE",AM827="no impacts","no impacts"
),"")</f>
        <v>no impacts</v>
      </c>
      <c r="AM827" s="67" t="s">
        <v>5605</v>
      </c>
      <c r="AN827" s="48" t="str" cm="1">
        <f t="array" ref="AN827">IFERROR(_xlfn.IFS(
AM827="MPR ISSUE","ACTIVE",
AM827="BSS Hardware Issue","ACTIVE",
AM827="Sites strategiques, MLL, Pylone, etc.","PASSIVE",
AM827="AKTIVCO DEFAUT GE &amp; POWER Cabinet","PASSIVE",
AM827="AKTIVCO Coupure ENEO &amp; Baisse de tension","PASSIVE",
AM827="Coupure ENEO &amp; Baisse de tension","PASSIVE",
AM827="Defaut GE &amp; POWER Cabinet","PASSIVE",
AM827="Sharing","PASSIVE",
AM827="Sites strategiques &amp; DataCenter","PASSIVE",
AM827="Exclu","Exclu",
AM827="SAT","ACTIVE",
AM827="SPARE-ISSUE","SPARE-ISSUE",
AM827="Fiber CAmtel","ACTIVE",
AM827="Fiber AOF","ACTIVE",
AM827="Projet OCM (HUAWEI)","PLANNED WORKS",
AM827="Projet OCM (NOKIA)","PLANNED WORKS",
AM827="ACCESS-ISSUE","ACCESS-ISSUE",
AM827="Projet OCM (ZTE, NOKIA, autres projets)","PLANNED WORKS",
AM827="No root CAuse","No root cause",
AM827="ODU HS","ACTIVE",
AM827="IP &amp; VLAN","ACTIVE",
AM827="Warehouse HUAWEI","SPARE-ISSUE",
AM827="SPARE-HS","SPARE-ISSUE",
AM827="Power Telco","ACTIVE", AM827="no impacts","no impacts"
),"")</f>
        <v>no impacts</v>
      </c>
      <c r="AO827" s="93" t="s">
        <v>5537</v>
      </c>
      <c r="AP827" s="101" t="str">
        <f t="shared" si="28"/>
        <v>EXN_156</v>
      </c>
      <c r="AR827" s="17" t="s">
        <v>5537</v>
      </c>
      <c r="AS827" s="7" t="s">
        <v>5537</v>
      </c>
      <c r="AT827" s="6"/>
      <c r="AU827" s="7"/>
      <c r="AV827" s="3" t="s">
        <v>5537</v>
      </c>
      <c r="AW827" s="18" t="s">
        <v>5537</v>
      </c>
      <c r="AX827" s="18" t="s">
        <v>5537</v>
      </c>
      <c r="AY827" s="18" t="s">
        <v>5537</v>
      </c>
      <c r="AZ827" s="18" t="s">
        <v>5537</v>
      </c>
      <c r="BA827" s="18" t="s">
        <v>5537</v>
      </c>
      <c r="BB827" s="18" t="s">
        <v>5537</v>
      </c>
      <c r="BC827" s="18" t="s">
        <v>5537</v>
      </c>
      <c r="BD827" s="18" t="s">
        <v>5537</v>
      </c>
      <c r="BE827" s="18" t="s">
        <v>5537</v>
      </c>
      <c r="BF827" s="18" t="s">
        <v>5537</v>
      </c>
      <c r="BG827" s="18" t="s">
        <v>5537</v>
      </c>
      <c r="BH827" s="18" t="s">
        <v>5537</v>
      </c>
      <c r="BI827" s="9" t="s">
        <v>5537</v>
      </c>
      <c r="BJ827" s="14"/>
      <c r="BK827" s="14" t="s">
        <v>5537</v>
      </c>
      <c r="BL827" s="14" t="str">
        <f>_xlfn.XLOOKUP(B827,'[4]cell downs 18042026 17h'!$B:$B,'[4]cell downs 18042026 17h'!$B:$B,"")</f>
        <v/>
      </c>
      <c r="BM827" s="14" t="str">
        <f>_xlfn.XLOOKUP(B827,'[5]Cells Huawei 19042026 15h'!$B:$B,'[5]Cells Huawei 19042026 15h'!$B:$B,"")</f>
        <v/>
      </c>
      <c r="BN827" s="9" t="str">
        <f>_xlfn.XLOOKUP(B827,'[6]cells down 19042026 9H40'!$B:$B,'[6]cells down 19042026 9H40'!$B:$B,"")</f>
        <v/>
      </c>
      <c r="BO827" s="9" t="s">
        <v>1122</v>
      </c>
      <c r="BP827" s="9" t="s">
        <v>12</v>
      </c>
      <c r="BQ827" s="115"/>
    </row>
    <row r="828" spans="1:69" s="9" customFormat="1" x14ac:dyDescent="0.3">
      <c r="A828" s="1" t="s">
        <v>2447</v>
      </c>
      <c r="B828" s="8" t="s">
        <v>2448</v>
      </c>
      <c r="C828" s="3" t="str">
        <f>_xlfn.XLOOKUP(B828,'[1]daily break down'!$D:$D,'[1]daily break down'!$E:$E,"")</f>
        <v>Douala</v>
      </c>
      <c r="D828" s="1" t="s">
        <v>21</v>
      </c>
      <c r="E828" s="1" t="s">
        <v>36</v>
      </c>
      <c r="F828" s="3" t="s">
        <v>31</v>
      </c>
      <c r="G828" s="1" t="s">
        <v>32</v>
      </c>
      <c r="H828" s="34" t="str">
        <f>_xlfn.XLOOKUP(B828,[2]CALCULATION!$B:$B,[2]CALCULATION!$H:$H,"")</f>
        <v>ZTE</v>
      </c>
      <c r="I828" s="28">
        <v>0</v>
      </c>
      <c r="J828" s="28">
        <v>0</v>
      </c>
      <c r="K828" s="28">
        <v>0</v>
      </c>
      <c r="L828" s="28">
        <v>0</v>
      </c>
      <c r="M828" s="28">
        <v>8.7160027737113829E-2</v>
      </c>
      <c r="N828" s="28">
        <v>0</v>
      </c>
      <c r="O828" s="28">
        <v>0</v>
      </c>
      <c r="P828" s="28">
        <v>0</v>
      </c>
      <c r="Q828" s="28">
        <v>0</v>
      </c>
      <c r="R828" s="28">
        <v>0</v>
      </c>
      <c r="S828" s="94">
        <v>0</v>
      </c>
      <c r="T828" s="94">
        <f>_xlfn.XLOOKUP(B828,'[3]Nur des jours'!$B:$B,'[3]Nur des jours'!$U:$U,"")</f>
        <v>0</v>
      </c>
      <c r="U828" s="94">
        <v>0</v>
      </c>
      <c r="V828" s="94">
        <v>0</v>
      </c>
      <c r="W828" s="94">
        <v>0</v>
      </c>
      <c r="X828" s="94">
        <v>3.0854685489093473E-3</v>
      </c>
      <c r="Y828" s="94">
        <v>0</v>
      </c>
      <c r="Z828" s="94">
        <v>0</v>
      </c>
      <c r="AA828" s="94">
        <v>0</v>
      </c>
      <c r="AB828" s="94">
        <v>0</v>
      </c>
      <c r="AC828" s="94">
        <f>_xlfn.XLOOKUP(B828,'[3]Nur des jours'!$B:$B,'[3]Nur des jours'!$N:$N,"")</f>
        <v>0</v>
      </c>
      <c r="AD828" s="94">
        <v>0</v>
      </c>
      <c r="AE828" s="94">
        <v>0</v>
      </c>
      <c r="AF828" s="94">
        <v>0</v>
      </c>
      <c r="AG828" s="94">
        <v>0</v>
      </c>
      <c r="AH828" s="94">
        <v>0</v>
      </c>
      <c r="AI828" s="49" t="s">
        <v>5559</v>
      </c>
      <c r="AJ828" s="49"/>
      <c r="AK828" s="48" t="str" cm="1">
        <f t="array" ref="AK828">IFERROR(_xlfn.IFS(
AM828="MPR ISSUE","PDH",
AM828="BSS Hardware Issue","BSS",
AM828="Sites strategiques, MLL, Pylone, etc.","ENVTECH",
AM828="AKTIVCO DEFAUT GE &amp; POWER Cabinet","AKTIVCO",
AM828="AKTIVCO Coupure ENEO &amp; Baisse de tension","AKTIVCO GRID ONLY",
AM828="Coupure ENEO &amp; Baisse de tension","IHS GRID ONLY",
AM828="Defaut GE &amp; POWER Cabinet","IHS",
AM828="Sharing","Partners",
AM828="Sites strategiques &amp; DataCenter","SST &amp; DC",
AM828="Exclu","Exclu",
AM828="SAT","SAT",
AM828="SPARE-ISSUE","SPARE-ISSUE",
AM828="Fiber CAmtel","TRANS_FO_CAMTEL",
AM828="Fiber AOF","Fiber AOF",
AM828="Projet OCM (HUAWEI)","TRAVAUX-HUAWEI",
AM828="Projet OCM (NOKIA)","TRAVAUX-NOKIA",
AM828="ACCESS-ISSUE","ACCESS-ISSUE",
AM828="Projet OCM (ZTE, NOKIA, autres projets)","TRAVAUX OCM",
AM828="No root CAuse","No root cause",
AM828="ODU HS","PDH",
AM828="IP &amp; VLAN","PDH",
AM828="Warehouse HUAWEI","SPARE-ISSUE",
AM828="SPARE-HS","SPARE-ISSUE",
AM828="Power Telco","BSS",AM828="no impacts","no impacts"
),"")</f>
        <v>no impacts</v>
      </c>
      <c r="AL828" s="48" t="str" cm="1">
        <f t="array" ref="AL828">IFERROR(_xlfn.IFS(
AM828="MPR ISSUE","TX ISSUE",
AM828="BSS Hardware Issue","RAN ISSUE",
AM828="Sites strategiques, MLL, Pylone, etc.","ENVTECH",
AM828="AKTIVCO DEFAUT GE &amp; POWER Cabinet","POWER ISSUE",
AM828="AKTIVCO Coupure ENEO &amp; Baisse de tension","POWER ISSUE",
AM828="Coupure ENEO &amp; Baisse de tension","POWER ISSUE",
AM828="Defaut GE &amp; POWER Cabinet","POWER ISSUE",
AM828="Sharing","POWER ISSUE",
AM828="Sites strategiques &amp; DataCenter","POWER ISSUE",
AM828="Exclu","Exclu",
AM828="SAT","TX ISSUE",
AM828="SPARE-ISSUE","SPARE-ISSUE",
AM828="Fiber CAmtel","TX ISSUE",
AM828="Fiber AOF","TX ISSUE",
AM828="Projet OCM (HUAWEI)","TRAVAUX-HUAWEI",
AM828="Projet OCM (NOKIA)","TRAVAUX -NOKIA",
AM828="ACCESS-ISSUE","ACCESS-ISSUE",
AM828="Projet OCM (ZTE, NOKIA, autres projets)","TRAVAUX OCM",
AM828="No root CAuse","No root cause",
AM828="ODU HS","TX ISSUE",
AM828="IP &amp; VLAN","TX ISSUE",
AM828="Warehouse HUAWEI","SPARE-ISSUE",
AM828="SPARE-HS","SPARE-ISSUE",
AM828="Power Telco","RAN ISSUE",AM828="no impacts","no impacts"
),"")</f>
        <v>no impacts</v>
      </c>
      <c r="AM828" s="67" t="s">
        <v>5605</v>
      </c>
      <c r="AN828" s="48" t="str" cm="1">
        <f t="array" ref="AN828">IFERROR(_xlfn.IFS(
AM828="MPR ISSUE","ACTIVE",
AM828="BSS Hardware Issue","ACTIVE",
AM828="Sites strategiques, MLL, Pylone, etc.","PASSIVE",
AM828="AKTIVCO DEFAUT GE &amp; POWER Cabinet","PASSIVE",
AM828="AKTIVCO Coupure ENEO &amp; Baisse de tension","PASSIVE",
AM828="Coupure ENEO &amp; Baisse de tension","PASSIVE",
AM828="Defaut GE &amp; POWER Cabinet","PASSIVE",
AM828="Sharing","PASSIVE",
AM828="Sites strategiques &amp; DataCenter","PASSIVE",
AM828="Exclu","Exclu",
AM828="SAT","ACTIVE",
AM828="SPARE-ISSUE","SPARE-ISSUE",
AM828="Fiber CAmtel","ACTIVE",
AM828="Fiber AOF","ACTIVE",
AM828="Projet OCM (HUAWEI)","PLANNED WORKS",
AM828="Projet OCM (NOKIA)","PLANNED WORKS",
AM828="ACCESS-ISSUE","ACCESS-ISSUE",
AM828="Projet OCM (ZTE, NOKIA, autres projets)","PLANNED WORKS",
AM828="No root CAuse","No root cause",
AM828="ODU HS","ACTIVE",
AM828="IP &amp; VLAN","ACTIVE",
AM828="Warehouse HUAWEI","SPARE-ISSUE",
AM828="SPARE-HS","SPARE-ISSUE",
AM828="Power Telco","ACTIVE", AM828="no impacts","no impacts"
),"")</f>
        <v>no impacts</v>
      </c>
      <c r="AO828" s="93" t="s">
        <v>5537</v>
      </c>
      <c r="AP828" s="101" t="str">
        <f t="shared" si="28"/>
        <v>LIT_757</v>
      </c>
      <c r="AR828" s="17" t="s">
        <v>5537</v>
      </c>
      <c r="AS828" s="7" t="s">
        <v>5537</v>
      </c>
      <c r="AT828" s="6"/>
      <c r="AU828" s="7"/>
      <c r="AV828" s="3" t="s">
        <v>5537</v>
      </c>
      <c r="AW828" s="18" t="s">
        <v>5537</v>
      </c>
      <c r="AX828" s="18" t="s">
        <v>5537</v>
      </c>
      <c r="AY828" s="18" t="s">
        <v>5537</v>
      </c>
      <c r="AZ828" s="18" t="s">
        <v>5537</v>
      </c>
      <c r="BA828" s="18" t="s">
        <v>5537</v>
      </c>
      <c r="BB828" s="18" t="s">
        <v>5537</v>
      </c>
      <c r="BC828" s="18" t="s">
        <v>5537</v>
      </c>
      <c r="BD828" s="18" t="s">
        <v>5537</v>
      </c>
      <c r="BE828" s="18" t="s">
        <v>5537</v>
      </c>
      <c r="BF828" s="18" t="s">
        <v>5537</v>
      </c>
      <c r="BG828" s="18" t="s">
        <v>5537</v>
      </c>
      <c r="BH828" s="18" t="s">
        <v>5537</v>
      </c>
      <c r="BI828" s="9" t="s">
        <v>5537</v>
      </c>
      <c r="BJ828" s="14"/>
      <c r="BK828" s="14" t="s">
        <v>5537</v>
      </c>
      <c r="BL828" s="14" t="str">
        <f>_xlfn.XLOOKUP(B828,'[4]cell downs 18042026 17h'!$B:$B,'[4]cell downs 18042026 17h'!$B:$B,"")</f>
        <v/>
      </c>
      <c r="BM828" s="14" t="str">
        <f>_xlfn.XLOOKUP(B828,'[5]Cells Huawei 19042026 15h'!$B:$B,'[5]Cells Huawei 19042026 15h'!$B:$B,"")</f>
        <v/>
      </c>
      <c r="BN828" s="9" t="str">
        <f>_xlfn.XLOOKUP(B828,'[6]cells down 19042026 9H40'!$B:$B,'[6]cells down 19042026 9H40'!$B:$B,"")</f>
        <v/>
      </c>
      <c r="BO828" s="9" t="s">
        <v>5537</v>
      </c>
      <c r="BP828" s="9" t="s">
        <v>5537</v>
      </c>
      <c r="BQ828" s="115"/>
    </row>
    <row r="829" spans="1:69" s="9" customFormat="1" x14ac:dyDescent="0.3">
      <c r="A829" s="1" t="s">
        <v>649</v>
      </c>
      <c r="B829" s="8" t="s">
        <v>650</v>
      </c>
      <c r="C829" s="3" t="str">
        <f>_xlfn.XLOOKUP(B829,'[1]daily break down'!$D:$D,'[1]daily break down'!$E:$E,"")</f>
        <v>Douala</v>
      </c>
      <c r="D829" s="1" t="s">
        <v>11</v>
      </c>
      <c r="E829" s="1" t="s">
        <v>12</v>
      </c>
      <c r="F829" s="3" t="s">
        <v>31</v>
      </c>
      <c r="G829" s="1" t="s">
        <v>32</v>
      </c>
      <c r="H829" s="34" t="str">
        <f>_xlfn.XLOOKUP(B829,[2]CALCULATION!$B:$B,[2]CALCULATION!$H:$H,"")</f>
        <v>ZTE</v>
      </c>
      <c r="I829" s="28">
        <v>0</v>
      </c>
      <c r="J829" s="28">
        <v>0</v>
      </c>
      <c r="K829" s="28">
        <v>4.6287557107920785</v>
      </c>
      <c r="L829" s="28">
        <v>0</v>
      </c>
      <c r="M829" s="28">
        <v>0</v>
      </c>
      <c r="N829" s="28">
        <v>0</v>
      </c>
      <c r="O829" s="28">
        <v>0</v>
      </c>
      <c r="P829" s="28">
        <v>0</v>
      </c>
      <c r="Q829" s="28">
        <v>0.42349393464656548</v>
      </c>
      <c r="R829" s="28">
        <v>0</v>
      </c>
      <c r="S829" s="94">
        <v>0</v>
      </c>
      <c r="T829" s="94">
        <f>_xlfn.XLOOKUP(B829,'[3]Nur des jours'!$B:$B,'[3]Nur des jours'!$U:$U,"")</f>
        <v>7.776094146384748E-3</v>
      </c>
      <c r="U829" s="94">
        <v>0</v>
      </c>
      <c r="V829" s="94">
        <v>0</v>
      </c>
      <c r="W829" s="94">
        <v>7.776094146384748E-3</v>
      </c>
      <c r="X829" s="94">
        <v>0</v>
      </c>
      <c r="Y829" s="94">
        <v>0</v>
      </c>
      <c r="Z829" s="94">
        <v>0</v>
      </c>
      <c r="AA829" s="94">
        <v>0</v>
      </c>
      <c r="AB829" s="94">
        <v>0</v>
      </c>
      <c r="AC829" s="94">
        <f>_xlfn.XLOOKUP(B829,'[3]Nur des jours'!$B:$B,'[3]Nur des jours'!$N:$N,"")</f>
        <v>0</v>
      </c>
      <c r="AD829" s="94">
        <v>0</v>
      </c>
      <c r="AE829" s="94">
        <v>0</v>
      </c>
      <c r="AF829" s="94">
        <v>0</v>
      </c>
      <c r="AG829" s="94">
        <v>0</v>
      </c>
      <c r="AH829" s="94">
        <v>0</v>
      </c>
      <c r="AI829" s="49" t="s">
        <v>5559</v>
      </c>
      <c r="AJ829" s="49"/>
      <c r="AK829" s="48" t="str" cm="1">
        <f t="array" ref="AK829">IFERROR(_xlfn.IFS(
AM829="MPR ISSUE","PDH",
AM829="BSS Hardware Issue","BSS",
AM829="Sites strategiques, MLL, Pylone, etc.","ENVTECH",
AM829="AKTIVCO DEFAUT GE &amp; POWER Cabinet","AKTIVCO",
AM829="AKTIVCO Coupure ENEO &amp; Baisse de tension","AKTIVCO GRID ONLY",
AM829="Coupure ENEO &amp; Baisse de tension","IHS GRID ONLY",
AM829="Defaut GE &amp; POWER Cabinet","IHS",
AM829="Sharing","Partners",
AM829="Sites strategiques &amp; DataCenter","SST &amp; DC",
AM829="Exclu","Exclu",
AM829="SAT","SAT",
AM829="SPARE-ISSUE","SPARE-ISSUE",
AM829="Fiber CAmtel","TRANS_FO_CAMTEL",
AM829="Fiber AOF","Fiber AOF",
AM829="Projet OCM (HUAWEI)","TRAVAUX-HUAWEI",
AM829="Projet OCM (NOKIA)","TRAVAUX-NOKIA",
AM829="ACCESS-ISSUE","ACCESS-ISSUE",
AM829="Projet OCM (ZTE, NOKIA, autres projets)","TRAVAUX OCM",
AM829="No root CAuse","No root cause",
AM829="ODU HS","PDH",
AM829="IP &amp; VLAN","PDH",
AM829="Warehouse HUAWEI","SPARE-ISSUE",
AM829="SPARE-HS","SPARE-ISSUE",
AM829="Power Telco","BSS",AM829="no impacts","no impacts"
),"")</f>
        <v>no impacts</v>
      </c>
      <c r="AL829" s="48" t="str" cm="1">
        <f t="array" ref="AL829">IFERROR(_xlfn.IFS(
AM829="MPR ISSUE","TX ISSUE",
AM829="BSS Hardware Issue","RAN ISSUE",
AM829="Sites strategiques, MLL, Pylone, etc.","ENVTECH",
AM829="AKTIVCO DEFAUT GE &amp; POWER Cabinet","POWER ISSUE",
AM829="AKTIVCO Coupure ENEO &amp; Baisse de tension","POWER ISSUE",
AM829="Coupure ENEO &amp; Baisse de tension","POWER ISSUE",
AM829="Defaut GE &amp; POWER Cabinet","POWER ISSUE",
AM829="Sharing","POWER ISSUE",
AM829="Sites strategiques &amp; DataCenter","POWER ISSUE",
AM829="Exclu","Exclu",
AM829="SAT","TX ISSUE",
AM829="SPARE-ISSUE","SPARE-ISSUE",
AM829="Fiber CAmtel","TX ISSUE",
AM829="Fiber AOF","TX ISSUE",
AM829="Projet OCM (HUAWEI)","TRAVAUX-HUAWEI",
AM829="Projet OCM (NOKIA)","TRAVAUX -NOKIA",
AM829="ACCESS-ISSUE","ACCESS-ISSUE",
AM829="Projet OCM (ZTE, NOKIA, autres projets)","TRAVAUX OCM",
AM829="No root CAuse","No root cause",
AM829="ODU HS","TX ISSUE",
AM829="IP &amp; VLAN","TX ISSUE",
AM829="Warehouse HUAWEI","SPARE-ISSUE",
AM829="SPARE-HS","SPARE-ISSUE",
AM829="Power Telco","RAN ISSUE",AM829="no impacts","no impacts"
),"")</f>
        <v>no impacts</v>
      </c>
      <c r="AM829" s="67" t="s">
        <v>5605</v>
      </c>
      <c r="AN829" s="48" t="str" cm="1">
        <f t="array" ref="AN829">IFERROR(_xlfn.IFS(
AM829="MPR ISSUE","ACTIVE",
AM829="BSS Hardware Issue","ACTIVE",
AM829="Sites strategiques, MLL, Pylone, etc.","PASSIVE",
AM829="AKTIVCO DEFAUT GE &amp; POWER Cabinet","PASSIVE",
AM829="AKTIVCO Coupure ENEO &amp; Baisse de tension","PASSIVE",
AM829="Coupure ENEO &amp; Baisse de tension","PASSIVE",
AM829="Defaut GE &amp; POWER Cabinet","PASSIVE",
AM829="Sharing","PASSIVE",
AM829="Sites strategiques &amp; DataCenter","PASSIVE",
AM829="Exclu","Exclu",
AM829="SAT","ACTIVE",
AM829="SPARE-ISSUE","SPARE-ISSUE",
AM829="Fiber CAmtel","ACTIVE",
AM829="Fiber AOF","ACTIVE",
AM829="Projet OCM (HUAWEI)","PLANNED WORKS",
AM829="Projet OCM (NOKIA)","PLANNED WORKS",
AM829="ACCESS-ISSUE","ACCESS-ISSUE",
AM829="Projet OCM (ZTE, NOKIA, autres projets)","PLANNED WORKS",
AM829="No root CAuse","No root cause",
AM829="ODU HS","ACTIVE",
AM829="IP &amp; VLAN","ACTIVE",
AM829="Warehouse HUAWEI","SPARE-ISSUE",
AM829="SPARE-HS","SPARE-ISSUE",
AM829="Power Telco","ACTIVE", AM829="no impacts","no impacts"
),"")</f>
        <v>no impacts</v>
      </c>
      <c r="AO829" s="93" t="s">
        <v>5537</v>
      </c>
      <c r="AP829" s="101" t="str">
        <f t="shared" si="28"/>
        <v>LIT_436</v>
      </c>
      <c r="AR829" s="17" t="s">
        <v>5537</v>
      </c>
      <c r="AS829" s="7" t="s">
        <v>5537</v>
      </c>
      <c r="AT829" s="6"/>
      <c r="AU829" s="7"/>
      <c r="AV829" s="3" t="s">
        <v>5537</v>
      </c>
      <c r="AW829" s="18" t="s">
        <v>5537</v>
      </c>
      <c r="AX829" s="18" t="s">
        <v>5537</v>
      </c>
      <c r="AY829" s="18" t="s">
        <v>5537</v>
      </c>
      <c r="AZ829" s="18" t="s">
        <v>5537</v>
      </c>
      <c r="BA829" s="18" t="s">
        <v>5537</v>
      </c>
      <c r="BB829" s="18" t="s">
        <v>5537</v>
      </c>
      <c r="BC829" s="18" t="s">
        <v>5537</v>
      </c>
      <c r="BD829" s="18" t="s">
        <v>5537</v>
      </c>
      <c r="BE829" s="18" t="s">
        <v>5537</v>
      </c>
      <c r="BF829" s="18" t="s">
        <v>5537</v>
      </c>
      <c r="BG829" s="18" t="s">
        <v>5537</v>
      </c>
      <c r="BH829" s="18" t="s">
        <v>5537</v>
      </c>
      <c r="BI829" s="9" t="s">
        <v>5537</v>
      </c>
      <c r="BJ829" s="14"/>
      <c r="BK829" s="14" t="s">
        <v>5537</v>
      </c>
      <c r="BL829" s="14" t="str">
        <f>_xlfn.XLOOKUP(B829,'[4]cell downs 18042026 17h'!$B:$B,'[4]cell downs 18042026 17h'!$B:$B,"")</f>
        <v/>
      </c>
      <c r="BM829" s="14" t="str">
        <f>_xlfn.XLOOKUP(B829,'[5]Cells Huawei 19042026 15h'!$B:$B,'[5]Cells Huawei 19042026 15h'!$B:$B,"")</f>
        <v/>
      </c>
      <c r="BN829" s="9" t="str">
        <f>_xlfn.XLOOKUP(B829,'[6]cells down 19042026 9H40'!$B:$B,'[6]cells down 19042026 9H40'!$B:$B,"")</f>
        <v/>
      </c>
      <c r="BO829" s="9" t="s">
        <v>650</v>
      </c>
      <c r="BP829" s="9" t="s">
        <v>5537</v>
      </c>
      <c r="BQ829" s="115"/>
    </row>
    <row r="830" spans="1:69" s="9" customFormat="1" x14ac:dyDescent="0.3">
      <c r="A830" s="1" t="s">
        <v>2453</v>
      </c>
      <c r="B830" s="8" t="s">
        <v>2454</v>
      </c>
      <c r="C830" s="3" t="str">
        <f>_xlfn.XLOOKUP(B830,'[1]daily break down'!$D:$D,'[1]daily break down'!$E:$E,"")</f>
        <v>Douala</v>
      </c>
      <c r="D830" s="1" t="s">
        <v>11</v>
      </c>
      <c r="E830" s="1" t="s">
        <v>12</v>
      </c>
      <c r="F830" s="3" t="s">
        <v>31</v>
      </c>
      <c r="G830" s="1" t="s">
        <v>32</v>
      </c>
      <c r="H830" s="34" t="str">
        <f>_xlfn.XLOOKUP(B830,[2]CALCULATION!$B:$B,[2]CALCULATION!$H:$H,"")</f>
        <v>ZTE</v>
      </c>
      <c r="I830" s="28">
        <v>0</v>
      </c>
      <c r="J830" s="28">
        <v>0</v>
      </c>
      <c r="K830" s="28">
        <v>0</v>
      </c>
      <c r="L830" s="28">
        <v>0</v>
      </c>
      <c r="M830" s="28">
        <v>0.30986665068643598</v>
      </c>
      <c r="N830" s="28">
        <v>0</v>
      </c>
      <c r="O830" s="28">
        <v>0</v>
      </c>
      <c r="P830" s="28">
        <v>0</v>
      </c>
      <c r="Q830" s="28">
        <v>0</v>
      </c>
      <c r="R830" s="28">
        <v>0</v>
      </c>
      <c r="S830" s="94">
        <v>0</v>
      </c>
      <c r="T830" s="94">
        <f>_xlfn.XLOOKUP(B830,'[3]Nur des jours'!$B:$B,'[3]Nur des jours'!$U:$U,"")</f>
        <v>0</v>
      </c>
      <c r="U830" s="94">
        <v>0</v>
      </c>
      <c r="V830" s="94">
        <v>0</v>
      </c>
      <c r="W830" s="94">
        <v>0</v>
      </c>
      <c r="X830" s="94">
        <v>3.3708298019880113E-3</v>
      </c>
      <c r="Y830" s="94">
        <v>0</v>
      </c>
      <c r="Z830" s="94">
        <v>0</v>
      </c>
      <c r="AA830" s="94">
        <v>0</v>
      </c>
      <c r="AB830" s="94">
        <v>0</v>
      </c>
      <c r="AC830" s="94">
        <f>_xlfn.XLOOKUP(B830,'[3]Nur des jours'!$B:$B,'[3]Nur des jours'!$N:$N,"")</f>
        <v>0</v>
      </c>
      <c r="AD830" s="94">
        <v>0</v>
      </c>
      <c r="AE830" s="94">
        <v>0</v>
      </c>
      <c r="AF830" s="94">
        <v>0</v>
      </c>
      <c r="AG830" s="94">
        <v>0</v>
      </c>
      <c r="AH830" s="94">
        <v>0</v>
      </c>
      <c r="AI830" s="49" t="s">
        <v>5559</v>
      </c>
      <c r="AJ830" s="49"/>
      <c r="AK830" s="48" t="str" cm="1">
        <f t="array" ref="AK830">IFERROR(_xlfn.IFS(
AM830="MPR ISSUE","PDH",
AM830="BSS Hardware Issue","BSS",
AM830="Sites strategiques, MLL, Pylone, etc.","ENVTECH",
AM830="AKTIVCO DEFAUT GE &amp; POWER Cabinet","AKTIVCO",
AM830="AKTIVCO Coupure ENEO &amp; Baisse de tension","AKTIVCO GRID ONLY",
AM830="Coupure ENEO &amp; Baisse de tension","IHS GRID ONLY",
AM830="Defaut GE &amp; POWER Cabinet","IHS",
AM830="Sharing","Partners",
AM830="Sites strategiques &amp; DataCenter","SST &amp; DC",
AM830="Exclu","Exclu",
AM830="SAT","SAT",
AM830="SPARE-ISSUE","SPARE-ISSUE",
AM830="Fiber CAmtel","TRANS_FO_CAMTEL",
AM830="Fiber AOF","Fiber AOF",
AM830="Projet OCM (HUAWEI)","TRAVAUX-HUAWEI",
AM830="Projet OCM (NOKIA)","TRAVAUX-NOKIA",
AM830="ACCESS-ISSUE","ACCESS-ISSUE",
AM830="Projet OCM (ZTE, NOKIA, autres projets)","TRAVAUX OCM",
AM830="No root CAuse","No root cause",
AM830="ODU HS","PDH",
AM830="IP &amp; VLAN","PDH",
AM830="Warehouse HUAWEI","SPARE-ISSUE",
AM830="SPARE-HS","SPARE-ISSUE",
AM830="Power Telco","BSS",AM830="no impacts","no impacts"
),"")</f>
        <v>no impacts</v>
      </c>
      <c r="AL830" s="48" t="str" cm="1">
        <f t="array" ref="AL830">IFERROR(_xlfn.IFS(
AM830="MPR ISSUE","TX ISSUE",
AM830="BSS Hardware Issue","RAN ISSUE",
AM830="Sites strategiques, MLL, Pylone, etc.","ENVTECH",
AM830="AKTIVCO DEFAUT GE &amp; POWER Cabinet","POWER ISSUE",
AM830="AKTIVCO Coupure ENEO &amp; Baisse de tension","POWER ISSUE",
AM830="Coupure ENEO &amp; Baisse de tension","POWER ISSUE",
AM830="Defaut GE &amp; POWER Cabinet","POWER ISSUE",
AM830="Sharing","POWER ISSUE",
AM830="Sites strategiques &amp; DataCenter","POWER ISSUE",
AM830="Exclu","Exclu",
AM830="SAT","TX ISSUE",
AM830="SPARE-ISSUE","SPARE-ISSUE",
AM830="Fiber CAmtel","TX ISSUE",
AM830="Fiber AOF","TX ISSUE",
AM830="Projet OCM (HUAWEI)","TRAVAUX-HUAWEI",
AM830="Projet OCM (NOKIA)","TRAVAUX -NOKIA",
AM830="ACCESS-ISSUE","ACCESS-ISSUE",
AM830="Projet OCM (ZTE, NOKIA, autres projets)","TRAVAUX OCM",
AM830="No root CAuse","No root cause",
AM830="ODU HS","TX ISSUE",
AM830="IP &amp; VLAN","TX ISSUE",
AM830="Warehouse HUAWEI","SPARE-ISSUE",
AM830="SPARE-HS","SPARE-ISSUE",
AM830="Power Telco","RAN ISSUE",AM830="no impacts","no impacts"
),"")</f>
        <v>no impacts</v>
      </c>
      <c r="AM830" s="67" t="s">
        <v>5605</v>
      </c>
      <c r="AN830" s="48" t="str" cm="1">
        <f t="array" ref="AN830">IFERROR(_xlfn.IFS(
AM830="MPR ISSUE","ACTIVE",
AM830="BSS Hardware Issue","ACTIVE",
AM830="Sites strategiques, MLL, Pylone, etc.","PASSIVE",
AM830="AKTIVCO DEFAUT GE &amp; POWER Cabinet","PASSIVE",
AM830="AKTIVCO Coupure ENEO &amp; Baisse de tension","PASSIVE",
AM830="Coupure ENEO &amp; Baisse de tension","PASSIVE",
AM830="Defaut GE &amp; POWER Cabinet","PASSIVE",
AM830="Sharing","PASSIVE",
AM830="Sites strategiques &amp; DataCenter","PASSIVE",
AM830="Exclu","Exclu",
AM830="SAT","ACTIVE",
AM830="SPARE-ISSUE","SPARE-ISSUE",
AM830="Fiber CAmtel","ACTIVE",
AM830="Fiber AOF","ACTIVE",
AM830="Projet OCM (HUAWEI)","PLANNED WORKS",
AM830="Projet OCM (NOKIA)","PLANNED WORKS",
AM830="ACCESS-ISSUE","ACCESS-ISSUE",
AM830="Projet OCM (ZTE, NOKIA, autres projets)","PLANNED WORKS",
AM830="No root CAuse","No root cause",
AM830="ODU HS","ACTIVE",
AM830="IP &amp; VLAN","ACTIVE",
AM830="Warehouse HUAWEI","SPARE-ISSUE",
AM830="SPARE-HS","SPARE-ISSUE",
AM830="Power Telco","ACTIVE", AM830="no impacts","no impacts"
),"")</f>
        <v>no impacts</v>
      </c>
      <c r="AO830" s="93" t="s">
        <v>5537</v>
      </c>
      <c r="AP830" s="101" t="str">
        <f t="shared" si="28"/>
        <v>LIT_482</v>
      </c>
      <c r="AR830" s="17" t="s">
        <v>5537</v>
      </c>
      <c r="AS830" s="7" t="s">
        <v>5537</v>
      </c>
      <c r="AT830" s="6"/>
      <c r="AU830" s="7"/>
      <c r="AV830" s="3" t="s">
        <v>5537</v>
      </c>
      <c r="AW830" s="18" t="s">
        <v>5537</v>
      </c>
      <c r="AX830" s="18" t="s">
        <v>5537</v>
      </c>
      <c r="AY830" s="18" t="s">
        <v>5537</v>
      </c>
      <c r="AZ830" s="18" t="s">
        <v>5537</v>
      </c>
      <c r="BA830" s="18" t="s">
        <v>5537</v>
      </c>
      <c r="BB830" s="18" t="s">
        <v>5537</v>
      </c>
      <c r="BC830" s="18" t="s">
        <v>5537</v>
      </c>
      <c r="BD830" s="18" t="s">
        <v>5537</v>
      </c>
      <c r="BE830" s="18" t="s">
        <v>5537</v>
      </c>
      <c r="BF830" s="18" t="s">
        <v>5537</v>
      </c>
      <c r="BG830" s="18" t="s">
        <v>5537</v>
      </c>
      <c r="BH830" s="18" t="s">
        <v>5537</v>
      </c>
      <c r="BI830" s="9" t="s">
        <v>5537</v>
      </c>
      <c r="BJ830" s="14"/>
      <c r="BK830" s="14" t="s">
        <v>5537</v>
      </c>
      <c r="BL830" s="14" t="str">
        <f>_xlfn.XLOOKUP(B830,'[4]cell downs 18042026 17h'!$B:$B,'[4]cell downs 18042026 17h'!$B:$B,"")</f>
        <v/>
      </c>
      <c r="BM830" s="14" t="str">
        <f>_xlfn.XLOOKUP(B830,'[5]Cells Huawei 19042026 15h'!$B:$B,'[5]Cells Huawei 19042026 15h'!$B:$B,"")</f>
        <v/>
      </c>
      <c r="BN830" s="9" t="str">
        <f>_xlfn.XLOOKUP(B830,'[6]cells down 19042026 9H40'!$B:$B,'[6]cells down 19042026 9H40'!$B:$B,"")</f>
        <v/>
      </c>
      <c r="BO830" s="9" t="s">
        <v>2454</v>
      </c>
      <c r="BP830" s="9" t="s">
        <v>5537</v>
      </c>
      <c r="BQ830" s="115"/>
    </row>
    <row r="831" spans="1:69" s="9" customFormat="1" x14ac:dyDescent="0.3">
      <c r="A831" s="1" t="s">
        <v>1248</v>
      </c>
      <c r="B831" s="8" t="s">
        <v>1249</v>
      </c>
      <c r="C831" s="3" t="str">
        <f>_xlfn.XLOOKUP(B831,'[1]daily break down'!$D:$D,'[1]daily break down'!$E:$E,"")</f>
        <v>EXTREME-NORD</v>
      </c>
      <c r="D831" s="1" t="s">
        <v>11</v>
      </c>
      <c r="E831" s="1" t="s">
        <v>12</v>
      </c>
      <c r="F831" s="3" t="s">
        <v>55</v>
      </c>
      <c r="G831" s="1" t="s">
        <v>1250</v>
      </c>
      <c r="H831" s="33" t="str">
        <f>_xlfn.XLOOKUP(B831,[2]CALCULATION!$B:$B,[2]CALCULATION!$H:$H,"")</f>
        <v>NOKIA</v>
      </c>
      <c r="I831" s="28">
        <v>3.6339227178753548E-2</v>
      </c>
      <c r="J831" s="28">
        <v>4.3313171696150184E-2</v>
      </c>
      <c r="K831" s="28">
        <v>0.64635082260699817</v>
      </c>
      <c r="L831" s="28">
        <v>0</v>
      </c>
      <c r="M831" s="28">
        <v>0</v>
      </c>
      <c r="N831" s="28">
        <v>1.9619721549688431E-3</v>
      </c>
      <c r="O831" s="28">
        <v>0</v>
      </c>
      <c r="P831" s="28">
        <v>0</v>
      </c>
      <c r="Q831" s="28">
        <v>0.17304173343680915</v>
      </c>
      <c r="R831" s="28">
        <v>1.4268888399772469E-3</v>
      </c>
      <c r="S831" s="94">
        <v>0</v>
      </c>
      <c r="T831" s="94">
        <f>_xlfn.XLOOKUP(B831,'[3]Nur des jours'!$B:$B,'[3]Nur des jours'!$U:$U,"")</f>
        <v>0</v>
      </c>
      <c r="U831" s="94">
        <v>0</v>
      </c>
      <c r="V831" s="94">
        <v>0</v>
      </c>
      <c r="W831" s="94">
        <v>0</v>
      </c>
      <c r="X831" s="94">
        <v>0</v>
      </c>
      <c r="Y831" s="94">
        <v>0</v>
      </c>
      <c r="Z831" s="94">
        <v>0</v>
      </c>
      <c r="AA831" s="94">
        <v>0</v>
      </c>
      <c r="AB831" s="94">
        <v>0</v>
      </c>
      <c r="AC831" s="94">
        <f>_xlfn.XLOOKUP(B831,'[3]Nur des jours'!$B:$B,'[3]Nur des jours'!$N:$N,"")</f>
        <v>0</v>
      </c>
      <c r="AD831" s="94">
        <v>0</v>
      </c>
      <c r="AE831" s="94">
        <v>0</v>
      </c>
      <c r="AF831" s="94">
        <v>0</v>
      </c>
      <c r="AG831" s="94">
        <v>0</v>
      </c>
      <c r="AH831" s="94">
        <v>0</v>
      </c>
      <c r="AI831" s="49" t="s">
        <v>6659</v>
      </c>
      <c r="AJ831" s="49"/>
      <c r="AK831" s="48" t="str" cm="1">
        <f t="array" ref="AK831">IFERROR(_xlfn.IFS(
AM831="MPR ISSUE","PDH",
AM831="BSS Hardware Issue","BSS",
AM831="Sites strategiques, MLL, Pylone, etc.","ENVTECH",
AM831="AKTIVCO DEFAUT GE &amp; POWER Cabinet","AKTIVCO",
AM831="AKTIVCO Coupure ENEO &amp; Baisse de tension","AKTIVCO GRID ONLY",
AM831="Coupure ENEO &amp; Baisse de tension","IHS GRID ONLY",
AM831="Defaut GE &amp; POWER Cabinet","IHS",
AM831="Sharing","Partners",
AM831="Sites strategiques &amp; DataCenter","SST &amp; DC",
AM831="Exclu","Exclu",
AM831="SAT","SAT",
AM831="SPARE-ISSUE","SPARE-ISSUE",
AM831="Fiber CAmtel","TRANS_FO_CAMTEL",
AM831="Fiber AOF","Fiber AOF",
AM831="Projet OCM (HUAWEI)","TRAVAUX-HUAWEI",
AM831="Projet OCM (NOKIA)","TRAVAUX-NOKIA",
AM831="ACCESS-ISSUE","ACCESS-ISSUE",
AM831="Projet OCM (ZTE, NOKIA, autres projets)","TRAVAUX OCM",
AM831="No root CAuse","No root cause",
AM831="ODU HS","PDH",
AM831="IP &amp; VLAN","PDH",
AM831="Warehouse HUAWEI","SPARE-ISSUE",
AM831="SPARE-HS","SPARE-ISSUE",
AM831="Power Telco","BSS",AM831="no impacts","no impacts"
),"")</f>
        <v>no impacts</v>
      </c>
      <c r="AL831" s="48" t="str" cm="1">
        <f t="array" ref="AL831">IFERROR(_xlfn.IFS(
AM831="MPR ISSUE","TX ISSUE",
AM831="BSS Hardware Issue","RAN ISSUE",
AM831="Sites strategiques, MLL, Pylone, etc.","ENVTECH",
AM831="AKTIVCO DEFAUT GE &amp; POWER Cabinet","POWER ISSUE",
AM831="AKTIVCO Coupure ENEO &amp; Baisse de tension","POWER ISSUE",
AM831="Coupure ENEO &amp; Baisse de tension","POWER ISSUE",
AM831="Defaut GE &amp; POWER Cabinet","POWER ISSUE",
AM831="Sharing","POWER ISSUE",
AM831="Sites strategiques &amp; DataCenter","POWER ISSUE",
AM831="Exclu","Exclu",
AM831="SAT","TX ISSUE",
AM831="SPARE-ISSUE","SPARE-ISSUE",
AM831="Fiber CAmtel","TX ISSUE",
AM831="Fiber AOF","TX ISSUE",
AM831="Projet OCM (HUAWEI)","TRAVAUX-HUAWEI",
AM831="Projet OCM (NOKIA)","TRAVAUX -NOKIA",
AM831="ACCESS-ISSUE","ACCESS-ISSUE",
AM831="Projet OCM (ZTE, NOKIA, autres projets)","TRAVAUX OCM",
AM831="No root CAuse","No root cause",
AM831="ODU HS","TX ISSUE",
AM831="IP &amp; VLAN","TX ISSUE",
AM831="Warehouse HUAWEI","SPARE-ISSUE",
AM831="SPARE-HS","SPARE-ISSUE",
AM831="Power Telco","RAN ISSUE",AM831="no impacts","no impacts"
),"")</f>
        <v>no impacts</v>
      </c>
      <c r="AM831" s="67" t="s">
        <v>5605</v>
      </c>
      <c r="AN831" s="48" t="str" cm="1">
        <f t="array" ref="AN831">IFERROR(_xlfn.IFS(
AM831="MPR ISSUE","ACTIVE",
AM831="BSS Hardware Issue","ACTIVE",
AM831="Sites strategiques, MLL, Pylone, etc.","PASSIVE",
AM831="AKTIVCO DEFAUT GE &amp; POWER Cabinet","PASSIVE",
AM831="AKTIVCO Coupure ENEO &amp; Baisse de tension","PASSIVE",
AM831="Coupure ENEO &amp; Baisse de tension","PASSIVE",
AM831="Defaut GE &amp; POWER Cabinet","PASSIVE",
AM831="Sharing","PASSIVE",
AM831="Sites strategiques &amp; DataCenter","PASSIVE",
AM831="Exclu","Exclu",
AM831="SAT","ACTIVE",
AM831="SPARE-ISSUE","SPARE-ISSUE",
AM831="Fiber CAmtel","ACTIVE",
AM831="Fiber AOF","ACTIVE",
AM831="Projet OCM (HUAWEI)","PLANNED WORKS",
AM831="Projet OCM (NOKIA)","PLANNED WORKS",
AM831="ACCESS-ISSUE","ACCESS-ISSUE",
AM831="Projet OCM (ZTE, NOKIA, autres projets)","PLANNED WORKS",
AM831="No root CAuse","No root cause",
AM831="ODU HS","ACTIVE",
AM831="IP &amp; VLAN","ACTIVE",
AM831="Warehouse HUAWEI","SPARE-ISSUE",
AM831="SPARE-HS","SPARE-ISSUE",
AM831="Power Telco","ACTIVE", AM831="no impacts","no impacts"
),"")</f>
        <v>no impacts</v>
      </c>
      <c r="AO831" s="93" t="s">
        <v>5537</v>
      </c>
      <c r="AP831" s="101" t="str">
        <f t="shared" si="28"/>
        <v>EXN_131</v>
      </c>
      <c r="AR831" s="17" t="s">
        <v>5537</v>
      </c>
      <c r="AS831" s="7" t="s">
        <v>5537</v>
      </c>
      <c r="AT831" s="6"/>
      <c r="AU831" s="7"/>
      <c r="AV831" s="3" t="s">
        <v>5537</v>
      </c>
      <c r="AW831" s="18" t="s">
        <v>5537</v>
      </c>
      <c r="AX831" s="18" t="s">
        <v>5537</v>
      </c>
      <c r="AY831" s="18" t="s">
        <v>5537</v>
      </c>
      <c r="AZ831" s="18" t="s">
        <v>5537</v>
      </c>
      <c r="BA831" s="18" t="s">
        <v>5537</v>
      </c>
      <c r="BB831" s="18" t="s">
        <v>5537</v>
      </c>
      <c r="BC831" s="18" t="s">
        <v>5537</v>
      </c>
      <c r="BD831" s="18" t="s">
        <v>5537</v>
      </c>
      <c r="BE831" s="18" t="s">
        <v>5537</v>
      </c>
      <c r="BF831" s="18" t="s">
        <v>5537</v>
      </c>
      <c r="BG831" s="18" t="s">
        <v>5537</v>
      </c>
      <c r="BH831" s="18" t="s">
        <v>5537</v>
      </c>
      <c r="BI831" s="9" t="s">
        <v>5537</v>
      </c>
      <c r="BJ831" s="14"/>
      <c r="BK831" s="14" t="s">
        <v>5537</v>
      </c>
      <c r="BL831" s="14" t="str">
        <f>_xlfn.XLOOKUP(B831,'[4]cell downs 18042026 17h'!$B:$B,'[4]cell downs 18042026 17h'!$B:$B,"")</f>
        <v/>
      </c>
      <c r="BM831" s="14" t="str">
        <f>_xlfn.XLOOKUP(B831,'[5]Cells Huawei 19042026 15h'!$B:$B,'[5]Cells Huawei 19042026 15h'!$B:$B,"")</f>
        <v/>
      </c>
      <c r="BN831" s="9" t="str">
        <f>_xlfn.XLOOKUP(B831,'[6]cells down 19042026 9H40'!$B:$B,'[6]cells down 19042026 9H40'!$B:$B,"")</f>
        <v/>
      </c>
      <c r="BO831" s="9" t="s">
        <v>1249</v>
      </c>
      <c r="BP831" s="9" t="s">
        <v>5537</v>
      </c>
      <c r="BQ831" s="115"/>
    </row>
    <row r="832" spans="1:69" s="9" customFormat="1" x14ac:dyDescent="0.3">
      <c r="A832" s="1" t="s">
        <v>2464</v>
      </c>
      <c r="B832" s="8" t="s">
        <v>2465</v>
      </c>
      <c r="C832" s="3" t="str">
        <f>_xlfn.XLOOKUP(B832,'[1]daily break down'!$D:$D,'[1]daily break down'!$E:$E,"")</f>
        <v>Douala</v>
      </c>
      <c r="D832" s="1" t="s">
        <v>21</v>
      </c>
      <c r="E832" s="1" t="s">
        <v>22</v>
      </c>
      <c r="F832" s="3" t="s">
        <v>31</v>
      </c>
      <c r="G832" s="1" t="s">
        <v>32</v>
      </c>
      <c r="H832" s="34" t="str">
        <f>_xlfn.XLOOKUP(B832,[2]CALCULATION!$B:$B,[2]CALCULATION!$H:$H,"")</f>
        <v>ZTE</v>
      </c>
      <c r="I832" s="28">
        <v>14.823232971780627</v>
      </c>
      <c r="J832" s="28">
        <v>0</v>
      </c>
      <c r="K832" s="28">
        <v>0</v>
      </c>
      <c r="L832" s="28">
        <v>0</v>
      </c>
      <c r="M832" s="28">
        <v>7.7422074975815713E-2</v>
      </c>
      <c r="N832" s="28">
        <v>0</v>
      </c>
      <c r="O832" s="28">
        <v>0</v>
      </c>
      <c r="P832" s="28">
        <v>0</v>
      </c>
      <c r="Q832" s="28">
        <v>0</v>
      </c>
      <c r="R832" s="28">
        <v>0</v>
      </c>
      <c r="S832" s="94">
        <v>0</v>
      </c>
      <c r="T832" s="94">
        <f>_xlfn.XLOOKUP(B832,'[3]Nur des jours'!$B:$B,'[3]Nur des jours'!$U:$U,"")</f>
        <v>0</v>
      </c>
      <c r="U832" s="94">
        <v>0</v>
      </c>
      <c r="V832" s="94">
        <v>0</v>
      </c>
      <c r="W832" s="94">
        <v>0</v>
      </c>
      <c r="X832" s="94">
        <v>4.0307276997313627E-3</v>
      </c>
      <c r="Y832" s="94">
        <v>0</v>
      </c>
      <c r="Z832" s="94">
        <v>0</v>
      </c>
      <c r="AA832" s="94">
        <v>0</v>
      </c>
      <c r="AB832" s="94">
        <v>0</v>
      </c>
      <c r="AC832" s="94">
        <f>_xlfn.XLOOKUP(B832,'[3]Nur des jours'!$B:$B,'[3]Nur des jours'!$N:$N,"")</f>
        <v>0</v>
      </c>
      <c r="AD832" s="94">
        <v>0</v>
      </c>
      <c r="AE832" s="94">
        <v>0</v>
      </c>
      <c r="AF832" s="94">
        <v>0</v>
      </c>
      <c r="AG832" s="94">
        <v>0</v>
      </c>
      <c r="AH832" s="94">
        <v>0</v>
      </c>
      <c r="AI832" s="49" t="s">
        <v>5559</v>
      </c>
      <c r="AJ832" s="49"/>
      <c r="AK832" s="48" t="str" cm="1">
        <f t="array" ref="AK832">IFERROR(_xlfn.IFS(
AM832="MPR ISSUE","PDH",
AM832="BSS Hardware Issue","BSS",
AM832="Sites strategiques, MLL, Pylone, etc.","ENVTECH",
AM832="AKTIVCO DEFAUT GE &amp; POWER Cabinet","AKTIVCO",
AM832="AKTIVCO Coupure ENEO &amp; Baisse de tension","AKTIVCO GRID ONLY",
AM832="Coupure ENEO &amp; Baisse de tension","IHS GRID ONLY",
AM832="Defaut GE &amp; POWER Cabinet","IHS",
AM832="Sharing","Partners",
AM832="Sites strategiques &amp; DataCenter","SST &amp; DC",
AM832="Exclu","Exclu",
AM832="SAT","SAT",
AM832="SPARE-ISSUE","SPARE-ISSUE",
AM832="Fiber CAmtel","TRANS_FO_CAMTEL",
AM832="Fiber AOF","Fiber AOF",
AM832="Projet OCM (HUAWEI)","TRAVAUX-HUAWEI",
AM832="Projet OCM (NOKIA)","TRAVAUX-NOKIA",
AM832="ACCESS-ISSUE","ACCESS-ISSUE",
AM832="Projet OCM (ZTE, NOKIA, autres projets)","TRAVAUX OCM",
AM832="No root CAuse","No root cause",
AM832="ODU HS","PDH",
AM832="IP &amp; VLAN","PDH",
AM832="Warehouse HUAWEI","SPARE-ISSUE",
AM832="SPARE-HS","SPARE-ISSUE",
AM832="Power Telco","BSS",AM832="no impacts","no impacts"
),"")</f>
        <v>no impacts</v>
      </c>
      <c r="AL832" s="48" t="str" cm="1">
        <f t="array" ref="AL832">IFERROR(_xlfn.IFS(
AM832="MPR ISSUE","TX ISSUE",
AM832="BSS Hardware Issue","RAN ISSUE",
AM832="Sites strategiques, MLL, Pylone, etc.","ENVTECH",
AM832="AKTIVCO DEFAUT GE &amp; POWER Cabinet","POWER ISSUE",
AM832="AKTIVCO Coupure ENEO &amp; Baisse de tension","POWER ISSUE",
AM832="Coupure ENEO &amp; Baisse de tension","POWER ISSUE",
AM832="Defaut GE &amp; POWER Cabinet","POWER ISSUE",
AM832="Sharing","POWER ISSUE",
AM832="Sites strategiques &amp; DataCenter","POWER ISSUE",
AM832="Exclu","Exclu",
AM832="SAT","TX ISSUE",
AM832="SPARE-ISSUE","SPARE-ISSUE",
AM832="Fiber CAmtel","TX ISSUE",
AM832="Fiber AOF","TX ISSUE",
AM832="Projet OCM (HUAWEI)","TRAVAUX-HUAWEI",
AM832="Projet OCM (NOKIA)","TRAVAUX -NOKIA",
AM832="ACCESS-ISSUE","ACCESS-ISSUE",
AM832="Projet OCM (ZTE, NOKIA, autres projets)","TRAVAUX OCM",
AM832="No root CAuse","No root cause",
AM832="ODU HS","TX ISSUE",
AM832="IP &amp; VLAN","TX ISSUE",
AM832="Warehouse HUAWEI","SPARE-ISSUE",
AM832="SPARE-HS","SPARE-ISSUE",
AM832="Power Telco","RAN ISSUE",AM832="no impacts","no impacts"
),"")</f>
        <v>no impacts</v>
      </c>
      <c r="AM832" s="67" t="s">
        <v>5605</v>
      </c>
      <c r="AN832" s="48" t="str" cm="1">
        <f t="array" ref="AN832">IFERROR(_xlfn.IFS(
AM832="MPR ISSUE","ACTIVE",
AM832="BSS Hardware Issue","ACTIVE",
AM832="Sites strategiques, MLL, Pylone, etc.","PASSIVE",
AM832="AKTIVCO DEFAUT GE &amp; POWER Cabinet","PASSIVE",
AM832="AKTIVCO Coupure ENEO &amp; Baisse de tension","PASSIVE",
AM832="Coupure ENEO &amp; Baisse de tension","PASSIVE",
AM832="Defaut GE &amp; POWER Cabinet","PASSIVE",
AM832="Sharing","PASSIVE",
AM832="Sites strategiques &amp; DataCenter","PASSIVE",
AM832="Exclu","Exclu",
AM832="SAT","ACTIVE",
AM832="SPARE-ISSUE","SPARE-ISSUE",
AM832="Fiber CAmtel","ACTIVE",
AM832="Fiber AOF","ACTIVE",
AM832="Projet OCM (HUAWEI)","PLANNED WORKS",
AM832="Projet OCM (NOKIA)","PLANNED WORKS",
AM832="ACCESS-ISSUE","ACCESS-ISSUE",
AM832="Projet OCM (ZTE, NOKIA, autres projets)","PLANNED WORKS",
AM832="No root CAuse","No root cause",
AM832="ODU HS","ACTIVE",
AM832="IP &amp; VLAN","ACTIVE",
AM832="Warehouse HUAWEI","SPARE-ISSUE",
AM832="SPARE-HS","SPARE-ISSUE",
AM832="Power Telco","ACTIVE", AM832="no impacts","no impacts"
),"")</f>
        <v>no impacts</v>
      </c>
      <c r="AO832" s="93" t="s">
        <v>5537</v>
      </c>
      <c r="AP832" s="101" t="str">
        <f t="shared" si="28"/>
        <v>LIT_758</v>
      </c>
      <c r="AR832" s="17" t="s">
        <v>5537</v>
      </c>
      <c r="AS832" s="7" t="s">
        <v>5537</v>
      </c>
      <c r="AT832" s="6"/>
      <c r="AU832" s="7"/>
      <c r="AV832" s="3" t="s">
        <v>5537</v>
      </c>
      <c r="AW832" s="18" t="s">
        <v>5537</v>
      </c>
      <c r="AX832" s="18" t="s">
        <v>5537</v>
      </c>
      <c r="AY832" s="18" t="s">
        <v>5537</v>
      </c>
      <c r="AZ832" s="18" t="s">
        <v>5537</v>
      </c>
      <c r="BA832" s="18" t="s">
        <v>5537</v>
      </c>
      <c r="BB832" s="18" t="s">
        <v>5537</v>
      </c>
      <c r="BC832" s="18" t="s">
        <v>5537</v>
      </c>
      <c r="BD832" s="18" t="s">
        <v>5537</v>
      </c>
      <c r="BE832" s="18" t="s">
        <v>5537</v>
      </c>
      <c r="BF832" s="18" t="s">
        <v>5537</v>
      </c>
      <c r="BG832" s="18" t="s">
        <v>5537</v>
      </c>
      <c r="BH832" s="18" t="s">
        <v>5537</v>
      </c>
      <c r="BI832" s="9" t="s">
        <v>5537</v>
      </c>
      <c r="BJ832" s="14"/>
      <c r="BK832" s="14" t="s">
        <v>5537</v>
      </c>
      <c r="BL832" s="14" t="str">
        <f>_xlfn.XLOOKUP(B832,'[4]cell downs 18042026 17h'!$B:$B,'[4]cell downs 18042026 17h'!$B:$B,"")</f>
        <v/>
      </c>
      <c r="BM832" s="14" t="str">
        <f>_xlfn.XLOOKUP(B832,'[5]Cells Huawei 19042026 15h'!$B:$B,'[5]Cells Huawei 19042026 15h'!$B:$B,"")</f>
        <v/>
      </c>
      <c r="BN832" s="9" t="str">
        <f>_xlfn.XLOOKUP(B832,'[6]cells down 19042026 9H40'!$B:$B,'[6]cells down 19042026 9H40'!$B:$B,"")</f>
        <v/>
      </c>
      <c r="BO832" s="9" t="s">
        <v>5537</v>
      </c>
      <c r="BP832" s="9" t="s">
        <v>318</v>
      </c>
      <c r="BQ832" s="115"/>
    </row>
    <row r="833" spans="1:69" s="9" customFormat="1" x14ac:dyDescent="0.3">
      <c r="A833" s="1" t="s">
        <v>243</v>
      </c>
      <c r="B833" s="8" t="s">
        <v>244</v>
      </c>
      <c r="C833" s="3" t="str">
        <f>_xlfn.XLOOKUP(B833,'[1]daily break down'!$D:$D,'[1]daily break down'!$E:$E,"")</f>
        <v>EXTREME-NORD</v>
      </c>
      <c r="D833" s="1" t="s">
        <v>11</v>
      </c>
      <c r="E833" s="1" t="s">
        <v>66</v>
      </c>
      <c r="F833" s="3" t="s">
        <v>55</v>
      </c>
      <c r="G833" s="1" t="s">
        <v>245</v>
      </c>
      <c r="H833" s="33" t="str">
        <f>_xlfn.XLOOKUP(B833,[2]CALCULATION!$B:$B,[2]CALCULATION!$H:$H,"")</f>
        <v>NOKIA</v>
      </c>
      <c r="I833" s="28">
        <v>0.44258307486857673</v>
      </c>
      <c r="J833" s="28">
        <v>0</v>
      </c>
      <c r="K833" s="28">
        <v>0.48675141533420735</v>
      </c>
      <c r="L833" s="28">
        <v>0</v>
      </c>
      <c r="M833" s="28">
        <v>0</v>
      </c>
      <c r="N833" s="28">
        <v>2.5862360224589527E-3</v>
      </c>
      <c r="O833" s="28">
        <v>0</v>
      </c>
      <c r="P833" s="28">
        <v>0</v>
      </c>
      <c r="Q833" s="28">
        <v>0</v>
      </c>
      <c r="R833" s="28">
        <v>9.8098607748450719E-4</v>
      </c>
      <c r="S833" s="94">
        <v>0</v>
      </c>
      <c r="T833" s="94">
        <f>_xlfn.XLOOKUP(B833,'[3]Nur des jours'!$B:$B,'[3]Nur des jours'!$U:$U,"")</f>
        <v>0.38209586062586709</v>
      </c>
      <c r="U833" s="94">
        <v>0</v>
      </c>
      <c r="V833" s="94">
        <v>0</v>
      </c>
      <c r="W833" s="94">
        <v>0.38209586062586709</v>
      </c>
      <c r="X833" s="94">
        <v>2.7645971274559804E-3</v>
      </c>
      <c r="Y833" s="94">
        <v>0</v>
      </c>
      <c r="Z833" s="94">
        <v>0</v>
      </c>
      <c r="AA833" s="94">
        <v>0</v>
      </c>
      <c r="AB833" s="94">
        <v>0</v>
      </c>
      <c r="AC833" s="94">
        <f>_xlfn.XLOOKUP(B833,'[3]Nur des jours'!$B:$B,'[3]Nur des jours'!$N:$N,"")</f>
        <v>0</v>
      </c>
      <c r="AD833" s="94">
        <v>0</v>
      </c>
      <c r="AE833" s="94">
        <v>0</v>
      </c>
      <c r="AF833" s="94">
        <v>0</v>
      </c>
      <c r="AG833" s="94">
        <v>0</v>
      </c>
      <c r="AH833" s="94">
        <v>0</v>
      </c>
      <c r="AI833" s="49" t="s">
        <v>6659</v>
      </c>
      <c r="AJ833" s="49"/>
      <c r="AK833" s="48" t="str" cm="1">
        <f t="array" ref="AK833">IFERROR(_xlfn.IFS(
AM833="MPR ISSUE","PDH",
AM833="BSS Hardware Issue","BSS",
AM833="Sites strategiques, MLL, Pylone, etc.","ENVTECH",
AM833="AKTIVCO DEFAUT GE &amp; POWER Cabinet","AKTIVCO",
AM833="AKTIVCO Coupure ENEO &amp; Baisse de tension","AKTIVCO GRID ONLY",
AM833="Coupure ENEO &amp; Baisse de tension","IHS GRID ONLY",
AM833="Defaut GE &amp; POWER Cabinet","IHS",
AM833="Sharing","Partners",
AM833="Sites strategiques &amp; DataCenter","SST &amp; DC",
AM833="Exclu","Exclu",
AM833="SAT","SAT",
AM833="SPARE-ISSUE","SPARE-ISSUE",
AM833="Fiber CAmtel","TRANS_FO_CAMTEL",
AM833="Fiber AOF","Fiber AOF",
AM833="Projet OCM (HUAWEI)","TRAVAUX-HUAWEI",
AM833="Projet OCM (NOKIA)","TRAVAUX-NOKIA",
AM833="ACCESS-ISSUE","ACCESS-ISSUE",
AM833="Projet OCM (ZTE, NOKIA, autres projets)","TRAVAUX OCM",
AM833="No root CAuse","No root cause",
AM833="ODU HS","PDH",
AM833="IP &amp; VLAN","PDH",
AM833="Warehouse HUAWEI","SPARE-ISSUE",
AM833="SPARE-HS","SPARE-ISSUE",
AM833="Power Telco","BSS",AM833="no impacts","no impacts"
),"")</f>
        <v>no impacts</v>
      </c>
      <c r="AL833" s="48" t="str" cm="1">
        <f t="array" ref="AL833">IFERROR(_xlfn.IFS(
AM833="MPR ISSUE","TX ISSUE",
AM833="BSS Hardware Issue","RAN ISSUE",
AM833="Sites strategiques, MLL, Pylone, etc.","ENVTECH",
AM833="AKTIVCO DEFAUT GE &amp; POWER Cabinet","POWER ISSUE",
AM833="AKTIVCO Coupure ENEO &amp; Baisse de tension","POWER ISSUE",
AM833="Coupure ENEO &amp; Baisse de tension","POWER ISSUE",
AM833="Defaut GE &amp; POWER Cabinet","POWER ISSUE",
AM833="Sharing","POWER ISSUE",
AM833="Sites strategiques &amp; DataCenter","POWER ISSUE",
AM833="Exclu","Exclu",
AM833="SAT","TX ISSUE",
AM833="SPARE-ISSUE","SPARE-ISSUE",
AM833="Fiber CAmtel","TX ISSUE",
AM833="Fiber AOF","TX ISSUE",
AM833="Projet OCM (HUAWEI)","TRAVAUX-HUAWEI",
AM833="Projet OCM (NOKIA)","TRAVAUX -NOKIA",
AM833="ACCESS-ISSUE","ACCESS-ISSUE",
AM833="Projet OCM (ZTE, NOKIA, autres projets)","TRAVAUX OCM",
AM833="No root CAuse","No root cause",
AM833="ODU HS","TX ISSUE",
AM833="IP &amp; VLAN","TX ISSUE",
AM833="Warehouse HUAWEI","SPARE-ISSUE",
AM833="SPARE-HS","SPARE-ISSUE",
AM833="Power Telco","RAN ISSUE",AM833="no impacts","no impacts"
),"")</f>
        <v>no impacts</v>
      </c>
      <c r="AM833" s="67" t="s">
        <v>5605</v>
      </c>
      <c r="AN833" s="48" t="str" cm="1">
        <f t="array" ref="AN833">IFERROR(_xlfn.IFS(
AM833="MPR ISSUE","ACTIVE",
AM833="BSS Hardware Issue","ACTIVE",
AM833="Sites strategiques, MLL, Pylone, etc.","PASSIVE",
AM833="AKTIVCO DEFAUT GE &amp; POWER Cabinet","PASSIVE",
AM833="AKTIVCO Coupure ENEO &amp; Baisse de tension","PASSIVE",
AM833="Coupure ENEO &amp; Baisse de tension","PASSIVE",
AM833="Defaut GE &amp; POWER Cabinet","PASSIVE",
AM833="Sharing","PASSIVE",
AM833="Sites strategiques &amp; DataCenter","PASSIVE",
AM833="Exclu","Exclu",
AM833="SAT","ACTIVE",
AM833="SPARE-ISSUE","SPARE-ISSUE",
AM833="Fiber CAmtel","ACTIVE",
AM833="Fiber AOF","ACTIVE",
AM833="Projet OCM (HUAWEI)","PLANNED WORKS",
AM833="Projet OCM (NOKIA)","PLANNED WORKS",
AM833="ACCESS-ISSUE","ACCESS-ISSUE",
AM833="Projet OCM (ZTE, NOKIA, autres projets)","PLANNED WORKS",
AM833="No root CAuse","No root cause",
AM833="ODU HS","ACTIVE",
AM833="IP &amp; VLAN","ACTIVE",
AM833="Warehouse HUAWEI","SPARE-ISSUE",
AM833="SPARE-HS","SPARE-ISSUE",
AM833="Power Telco","ACTIVE", AM833="no impacts","no impacts"
),"")</f>
        <v>no impacts</v>
      </c>
      <c r="AO833" s="93" t="s">
        <v>5537</v>
      </c>
      <c r="AP833" s="101" t="str">
        <f t="shared" si="28"/>
        <v>EXN_167</v>
      </c>
      <c r="AR833" s="17" t="s">
        <v>5537</v>
      </c>
      <c r="AS833" s="7" t="s">
        <v>5537</v>
      </c>
      <c r="AT833" s="6"/>
      <c r="AU833" s="7"/>
      <c r="AV833" s="3" t="s">
        <v>5537</v>
      </c>
      <c r="AW833" s="18" t="s">
        <v>5537</v>
      </c>
      <c r="AX833" s="18" t="s">
        <v>5537</v>
      </c>
      <c r="AY833" s="18" t="s">
        <v>5537</v>
      </c>
      <c r="AZ833" s="18" t="s">
        <v>5537</v>
      </c>
      <c r="BA833" s="18" t="s">
        <v>5537</v>
      </c>
      <c r="BB833" s="18" t="s">
        <v>5537</v>
      </c>
      <c r="BC833" s="18" t="s">
        <v>5537</v>
      </c>
      <c r="BD833" s="18" t="s">
        <v>5537</v>
      </c>
      <c r="BE833" s="18" t="s">
        <v>5537</v>
      </c>
      <c r="BF833" s="18" t="s">
        <v>5537</v>
      </c>
      <c r="BG833" s="18" t="s">
        <v>5537</v>
      </c>
      <c r="BH833" s="18" t="s">
        <v>5537</v>
      </c>
      <c r="BI833" s="9" t="s">
        <v>5537</v>
      </c>
      <c r="BJ833" s="14"/>
      <c r="BK833" s="14" t="s">
        <v>5537</v>
      </c>
      <c r="BL833" s="14" t="str">
        <f>_xlfn.XLOOKUP(B833,'[4]cell downs 18042026 17h'!$B:$B,'[4]cell downs 18042026 17h'!$B:$B,"")</f>
        <v/>
      </c>
      <c r="BM833" s="14" t="str">
        <f>_xlfn.XLOOKUP(B833,'[5]Cells Huawei 19042026 15h'!$B:$B,'[5]Cells Huawei 19042026 15h'!$B:$B,"")</f>
        <v/>
      </c>
      <c r="BN833" s="9" t="str">
        <f>_xlfn.XLOOKUP(B833,'[6]cells down 19042026 9H40'!$B:$B,'[6]cells down 19042026 9H40'!$B:$B,"")</f>
        <v/>
      </c>
      <c r="BO833" s="9" t="s">
        <v>244</v>
      </c>
      <c r="BP833" s="9" t="s">
        <v>12</v>
      </c>
      <c r="BQ833" s="115"/>
    </row>
    <row r="834" spans="1:69" s="9" customFormat="1" x14ac:dyDescent="0.3">
      <c r="A834" s="1" t="s">
        <v>1369</v>
      </c>
      <c r="B834" s="8" t="s">
        <v>1370</v>
      </c>
      <c r="C834" s="3" t="str">
        <f>_xlfn.XLOOKUP(B834,'[1]daily break down'!$D:$D,'[1]daily break down'!$E:$E,"")</f>
        <v>Douala</v>
      </c>
      <c r="D834" s="1" t="s">
        <v>11</v>
      </c>
      <c r="E834" s="1" t="s">
        <v>12</v>
      </c>
      <c r="F834" s="3" t="s">
        <v>31</v>
      </c>
      <c r="G834" s="1" t="s">
        <v>32</v>
      </c>
      <c r="H834" s="34" t="str">
        <f>_xlfn.XLOOKUP(B834,[2]CALCULATION!$B:$B,[2]CALCULATION!$H:$H,"")</f>
        <v>ZTE</v>
      </c>
      <c r="I834" s="28">
        <v>0</v>
      </c>
      <c r="J834" s="28">
        <v>0</v>
      </c>
      <c r="K834" s="28">
        <v>0</v>
      </c>
      <c r="L834" s="28">
        <v>0</v>
      </c>
      <c r="M834" s="28">
        <v>0</v>
      </c>
      <c r="N834" s="28">
        <v>0</v>
      </c>
      <c r="O834" s="28">
        <v>0</v>
      </c>
      <c r="P834" s="28">
        <v>0</v>
      </c>
      <c r="Q834" s="28">
        <v>0</v>
      </c>
      <c r="R834" s="28">
        <v>0</v>
      </c>
      <c r="S834" s="94">
        <v>0</v>
      </c>
      <c r="T834" s="94">
        <f>_xlfn.XLOOKUP(B834,'[3]Nur des jours'!$B:$B,'[3]Nur des jours'!$U:$U,"")</f>
        <v>0</v>
      </c>
      <c r="U834" s="94">
        <v>0</v>
      </c>
      <c r="V834" s="94">
        <v>0</v>
      </c>
      <c r="W834" s="94">
        <v>0</v>
      </c>
      <c r="X834" s="94">
        <v>0</v>
      </c>
      <c r="Y834" s="94">
        <v>0</v>
      </c>
      <c r="Z834" s="94">
        <v>0</v>
      </c>
      <c r="AA834" s="94">
        <v>0</v>
      </c>
      <c r="AB834" s="94">
        <v>0</v>
      </c>
      <c r="AC834" s="94">
        <f>_xlfn.XLOOKUP(B834,'[3]Nur des jours'!$B:$B,'[3]Nur des jours'!$N:$N,"")</f>
        <v>0</v>
      </c>
      <c r="AD834" s="94">
        <v>0</v>
      </c>
      <c r="AE834" s="94">
        <v>0</v>
      </c>
      <c r="AF834" s="94">
        <v>0</v>
      </c>
      <c r="AG834" s="94">
        <v>0</v>
      </c>
      <c r="AH834" s="94">
        <v>0</v>
      </c>
      <c r="AI834" s="49" t="s">
        <v>5559</v>
      </c>
      <c r="AJ834" s="49"/>
      <c r="AK834" s="48" t="str" cm="1">
        <f t="array" ref="AK834">IFERROR(_xlfn.IFS(
AM834="MPR ISSUE","PDH",
AM834="BSS Hardware Issue","BSS",
AM834="Sites strategiques, MLL, Pylone, etc.","ENVTECH",
AM834="AKTIVCO DEFAUT GE &amp; POWER Cabinet","AKTIVCO",
AM834="AKTIVCO Coupure ENEO &amp; Baisse de tension","AKTIVCO GRID ONLY",
AM834="Coupure ENEO &amp; Baisse de tension","IHS GRID ONLY",
AM834="Defaut GE &amp; POWER Cabinet","IHS",
AM834="Sharing","Partners",
AM834="Sites strategiques &amp; DataCenter","SST &amp; DC",
AM834="Exclu","Exclu",
AM834="SAT","SAT",
AM834="SPARE-ISSUE","SPARE-ISSUE",
AM834="Fiber CAmtel","TRANS_FO_CAMTEL",
AM834="Fiber AOF","Fiber AOF",
AM834="Projet OCM (HUAWEI)","TRAVAUX-HUAWEI",
AM834="Projet OCM (NOKIA)","TRAVAUX-NOKIA",
AM834="ACCESS-ISSUE","ACCESS-ISSUE",
AM834="Projet OCM (ZTE, NOKIA, autres projets)","TRAVAUX OCM",
AM834="No root CAuse","No root cause",
AM834="ODU HS","PDH",
AM834="IP &amp; VLAN","PDH",
AM834="Warehouse HUAWEI","SPARE-ISSUE",
AM834="SPARE-HS","SPARE-ISSUE",
AM834="Power Telco","BSS",AM834="no impacts","no impacts"
),"")</f>
        <v>no impacts</v>
      </c>
      <c r="AL834" s="48" t="str" cm="1">
        <f t="array" ref="AL834">IFERROR(_xlfn.IFS(
AM834="MPR ISSUE","TX ISSUE",
AM834="BSS Hardware Issue","RAN ISSUE",
AM834="Sites strategiques, MLL, Pylone, etc.","ENVTECH",
AM834="AKTIVCO DEFAUT GE &amp; POWER Cabinet","POWER ISSUE",
AM834="AKTIVCO Coupure ENEO &amp; Baisse de tension","POWER ISSUE",
AM834="Coupure ENEO &amp; Baisse de tension","POWER ISSUE",
AM834="Defaut GE &amp; POWER Cabinet","POWER ISSUE",
AM834="Sharing","POWER ISSUE",
AM834="Sites strategiques &amp; DataCenter","POWER ISSUE",
AM834="Exclu","Exclu",
AM834="SAT","TX ISSUE",
AM834="SPARE-ISSUE","SPARE-ISSUE",
AM834="Fiber CAmtel","TX ISSUE",
AM834="Fiber AOF","TX ISSUE",
AM834="Projet OCM (HUAWEI)","TRAVAUX-HUAWEI",
AM834="Projet OCM (NOKIA)","TRAVAUX -NOKIA",
AM834="ACCESS-ISSUE","ACCESS-ISSUE",
AM834="Projet OCM (ZTE, NOKIA, autres projets)","TRAVAUX OCM",
AM834="No root CAuse","No root cause",
AM834="ODU HS","TX ISSUE",
AM834="IP &amp; VLAN","TX ISSUE",
AM834="Warehouse HUAWEI","SPARE-ISSUE",
AM834="SPARE-HS","SPARE-ISSUE",
AM834="Power Telco","RAN ISSUE",AM834="no impacts","no impacts"
),"")</f>
        <v>no impacts</v>
      </c>
      <c r="AM834" s="67" t="s">
        <v>5605</v>
      </c>
      <c r="AN834" s="48" t="str" cm="1">
        <f t="array" ref="AN834">IFERROR(_xlfn.IFS(
AM834="MPR ISSUE","ACTIVE",
AM834="BSS Hardware Issue","ACTIVE",
AM834="Sites strategiques, MLL, Pylone, etc.","PASSIVE",
AM834="AKTIVCO DEFAUT GE &amp; POWER Cabinet","PASSIVE",
AM834="AKTIVCO Coupure ENEO &amp; Baisse de tension","PASSIVE",
AM834="Coupure ENEO &amp; Baisse de tension","PASSIVE",
AM834="Defaut GE &amp; POWER Cabinet","PASSIVE",
AM834="Sharing","PASSIVE",
AM834="Sites strategiques &amp; DataCenter","PASSIVE",
AM834="Exclu","Exclu",
AM834="SAT","ACTIVE",
AM834="SPARE-ISSUE","SPARE-ISSUE",
AM834="Fiber CAmtel","ACTIVE",
AM834="Fiber AOF","ACTIVE",
AM834="Projet OCM (HUAWEI)","PLANNED WORKS",
AM834="Projet OCM (NOKIA)","PLANNED WORKS",
AM834="ACCESS-ISSUE","ACCESS-ISSUE",
AM834="Projet OCM (ZTE, NOKIA, autres projets)","PLANNED WORKS",
AM834="No root CAuse","No root cause",
AM834="ODU HS","ACTIVE",
AM834="IP &amp; VLAN","ACTIVE",
AM834="Warehouse HUAWEI","SPARE-ISSUE",
AM834="SPARE-HS","SPARE-ISSUE",
AM834="Power Telco","ACTIVE", AM834="no impacts","no impacts"
),"")</f>
        <v>no impacts</v>
      </c>
      <c r="AO834" s="93" t="s">
        <v>5537</v>
      </c>
      <c r="AP834" s="101" t="str">
        <f t="shared" si="28"/>
        <v>LIT_345</v>
      </c>
      <c r="AR834" s="17" t="s">
        <v>5537</v>
      </c>
      <c r="AS834" s="7" t="s">
        <v>5537</v>
      </c>
      <c r="AT834" s="6"/>
      <c r="AU834" s="7"/>
      <c r="AV834" s="3" t="s">
        <v>5537</v>
      </c>
      <c r="AW834" s="18" t="s">
        <v>5537</v>
      </c>
      <c r="AX834" s="18" t="s">
        <v>5537</v>
      </c>
      <c r="AY834" s="18" t="s">
        <v>5537</v>
      </c>
      <c r="AZ834" s="18" t="s">
        <v>5537</v>
      </c>
      <c r="BA834" s="18" t="s">
        <v>5537</v>
      </c>
      <c r="BB834" s="18" t="s">
        <v>5537</v>
      </c>
      <c r="BC834" s="18" t="s">
        <v>5537</v>
      </c>
      <c r="BD834" s="18" t="s">
        <v>5537</v>
      </c>
      <c r="BE834" s="18" t="s">
        <v>5537</v>
      </c>
      <c r="BF834" s="18" t="s">
        <v>5537</v>
      </c>
      <c r="BG834" s="18" t="s">
        <v>5537</v>
      </c>
      <c r="BH834" s="18" t="s">
        <v>5537</v>
      </c>
      <c r="BI834" s="9" t="s">
        <v>5537</v>
      </c>
      <c r="BJ834" s="14"/>
      <c r="BK834" s="14" t="s">
        <v>5537</v>
      </c>
      <c r="BL834" s="14" t="str">
        <f>_xlfn.XLOOKUP(B834,'[4]cell downs 18042026 17h'!$B:$B,'[4]cell downs 18042026 17h'!$B:$B,"")</f>
        <v/>
      </c>
      <c r="BM834" s="14" t="str">
        <f>_xlfn.XLOOKUP(B834,'[5]Cells Huawei 19042026 15h'!$B:$B,'[5]Cells Huawei 19042026 15h'!$B:$B,"")</f>
        <v/>
      </c>
      <c r="BN834" s="9" t="str">
        <f>_xlfn.XLOOKUP(B834,'[6]cells down 19042026 9H40'!$B:$B,'[6]cells down 19042026 9H40'!$B:$B,"")</f>
        <v/>
      </c>
      <c r="BO834" s="9" t="s">
        <v>1370</v>
      </c>
      <c r="BP834" s="9" t="s">
        <v>5537</v>
      </c>
      <c r="BQ834" s="115"/>
    </row>
    <row r="835" spans="1:69" s="9" customFormat="1" x14ac:dyDescent="0.3">
      <c r="A835" s="1" t="s">
        <v>2523</v>
      </c>
      <c r="B835" s="1" t="s">
        <v>2524</v>
      </c>
      <c r="C835" s="3" t="str">
        <f>_xlfn.XLOOKUP(B835,'[1]daily break down'!$D:$D,'[1]daily break down'!$E:$E,"")</f>
        <v>Douala</v>
      </c>
      <c r="D835" s="1" t="s">
        <v>21</v>
      </c>
      <c r="E835" s="1" t="s">
        <v>125</v>
      </c>
      <c r="F835" s="3" t="s">
        <v>31</v>
      </c>
      <c r="G835" s="1" t="s">
        <v>32</v>
      </c>
      <c r="H835" s="34" t="str">
        <f>_xlfn.XLOOKUP(B835,[2]CALCULATION!$B:$B,[2]CALCULATION!$H:$H,"")</f>
        <v>ZTE</v>
      </c>
      <c r="I835" s="28">
        <v>0</v>
      </c>
      <c r="J835" s="28">
        <v>4.9197171784620712</v>
      </c>
      <c r="K835" s="28">
        <v>5.0473093287447215</v>
      </c>
      <c r="L835" s="28">
        <v>0</v>
      </c>
      <c r="M835" s="28">
        <v>12.9598239891791</v>
      </c>
      <c r="N835" s="28">
        <v>27.407628562378534</v>
      </c>
      <c r="O835" s="28">
        <v>0</v>
      </c>
      <c r="P835" s="28">
        <v>1.37615464297027</v>
      </c>
      <c r="Q835" s="28">
        <v>0</v>
      </c>
      <c r="R835" s="28">
        <v>0</v>
      </c>
      <c r="S835" s="94">
        <v>0</v>
      </c>
      <c r="T835" s="94">
        <f>_xlfn.XLOOKUP(B835,'[3]Nur des jours'!$B:$B,'[3]Nur des jours'!$U:$U,"")</f>
        <v>22.302890281451802</v>
      </c>
      <c r="U835" s="94">
        <v>0</v>
      </c>
      <c r="V835" s="94">
        <v>0</v>
      </c>
      <c r="W835" s="94">
        <v>22.302890281451802</v>
      </c>
      <c r="X835" s="94">
        <v>0</v>
      </c>
      <c r="Y835" s="94">
        <v>0</v>
      </c>
      <c r="Z835" s="94">
        <v>0</v>
      </c>
      <c r="AA835" s="94">
        <v>50.535694412341336</v>
      </c>
      <c r="AB835" s="94">
        <v>54.497239843279608</v>
      </c>
      <c r="AC835" s="94">
        <f>_xlfn.XLOOKUP(B835,'[3]Nur des jours'!$B:$B,'[3]Nur des jours'!$N:$N,"")</f>
        <v>0</v>
      </c>
      <c r="AD835" s="94">
        <v>0</v>
      </c>
      <c r="AE835" s="94">
        <v>0</v>
      </c>
      <c r="AF835" s="94">
        <v>0</v>
      </c>
      <c r="AG835" s="94">
        <v>0</v>
      </c>
      <c r="AH835" s="94">
        <v>0</v>
      </c>
      <c r="AI835" s="49" t="s">
        <v>5559</v>
      </c>
      <c r="AJ835" s="49"/>
      <c r="AK835" s="48" t="str" cm="1">
        <f t="array" ref="AK835">IFERROR(_xlfn.IFS(
AM835="MPR ISSUE","PDH",
AM835="BSS Hardware Issue","BSS",
AM835="Sites strategiques, MLL, Pylone, etc.","ENVTECH",
AM835="AKTIVCO DEFAUT GE &amp; POWER Cabinet","AKTIVCO",
AM835="AKTIVCO Coupure ENEO &amp; Baisse de tension","AKTIVCO GRID ONLY",
AM835="Coupure ENEO &amp; Baisse de tension","IHS GRID ONLY",
AM835="Defaut GE &amp; POWER Cabinet","IHS",
AM835="Sharing","Partners",
AM835="Sites strategiques &amp; DataCenter","SST &amp; DC",
AM835="Exclu","Exclu",
AM835="SAT","SAT",
AM835="SPARE-ISSUE","SPARE-ISSUE",
AM835="Fiber CAmtel","TRANS_FO_CAMTEL",
AM835="Fiber AOF","Fiber AOF",
AM835="Projet OCM (HUAWEI)","TRAVAUX-HUAWEI",
AM835="Projet OCM (NOKIA)","TRAVAUX-NOKIA",
AM835="ACCESS-ISSUE","ACCESS-ISSUE",
AM835="Projet OCM (ZTE, NOKIA, autres projets)","TRAVAUX OCM",
AM835="No root CAuse","No root cause",
AM835="ODU HS","PDH",
AM835="IP &amp; VLAN","PDH",
AM835="Warehouse HUAWEI","SPARE-ISSUE",
AM835="SPARE-HS","SPARE-ISSUE",
AM835="Power Telco","BSS",AM835="no impacts","no impacts"
),"")</f>
        <v>no impacts</v>
      </c>
      <c r="AL835" s="48" t="str" cm="1">
        <f t="array" ref="AL835">IFERROR(_xlfn.IFS(
AM835="MPR ISSUE","TX ISSUE",
AM835="BSS Hardware Issue","RAN ISSUE",
AM835="Sites strategiques, MLL, Pylone, etc.","ENVTECH",
AM835="AKTIVCO DEFAUT GE &amp; POWER Cabinet","POWER ISSUE",
AM835="AKTIVCO Coupure ENEO &amp; Baisse de tension","POWER ISSUE",
AM835="Coupure ENEO &amp; Baisse de tension","POWER ISSUE",
AM835="Defaut GE &amp; POWER Cabinet","POWER ISSUE",
AM835="Sharing","POWER ISSUE",
AM835="Sites strategiques &amp; DataCenter","POWER ISSUE",
AM835="Exclu","Exclu",
AM835="SAT","TX ISSUE",
AM835="SPARE-ISSUE","SPARE-ISSUE",
AM835="Fiber CAmtel","TX ISSUE",
AM835="Fiber AOF","TX ISSUE",
AM835="Projet OCM (HUAWEI)","TRAVAUX-HUAWEI",
AM835="Projet OCM (NOKIA)","TRAVAUX -NOKIA",
AM835="ACCESS-ISSUE","ACCESS-ISSUE",
AM835="Projet OCM (ZTE, NOKIA, autres projets)","TRAVAUX OCM",
AM835="No root CAuse","No root cause",
AM835="ODU HS","TX ISSUE",
AM835="IP &amp; VLAN","TX ISSUE",
AM835="Warehouse HUAWEI","SPARE-ISSUE",
AM835="SPARE-HS","SPARE-ISSUE",
AM835="Power Telco","RAN ISSUE",AM835="no impacts","no impacts"
),"")</f>
        <v>no impacts</v>
      </c>
      <c r="AM835" s="67" t="s">
        <v>5605</v>
      </c>
      <c r="AN835" s="48" t="str" cm="1">
        <f t="array" ref="AN835">IFERROR(_xlfn.IFS(
AM835="MPR ISSUE","ACTIVE",
AM835="BSS Hardware Issue","ACTIVE",
AM835="Sites strategiques, MLL, Pylone, etc.","PASSIVE",
AM835="AKTIVCO DEFAUT GE &amp; POWER Cabinet","PASSIVE",
AM835="AKTIVCO Coupure ENEO &amp; Baisse de tension","PASSIVE",
AM835="Coupure ENEO &amp; Baisse de tension","PASSIVE",
AM835="Defaut GE &amp; POWER Cabinet","PASSIVE",
AM835="Sharing","PASSIVE",
AM835="Sites strategiques &amp; DataCenter","PASSIVE",
AM835="Exclu","Exclu",
AM835="SAT","ACTIVE",
AM835="SPARE-ISSUE","SPARE-ISSUE",
AM835="Fiber CAmtel","ACTIVE",
AM835="Fiber AOF","ACTIVE",
AM835="Projet OCM (HUAWEI)","PLANNED WORKS",
AM835="Projet OCM (NOKIA)","PLANNED WORKS",
AM835="ACCESS-ISSUE","ACCESS-ISSUE",
AM835="Projet OCM (ZTE, NOKIA, autres projets)","PLANNED WORKS",
AM835="No root CAuse","No root cause",
AM835="ODU HS","ACTIVE",
AM835="IP &amp; VLAN","ACTIVE",
AM835="Warehouse HUAWEI","SPARE-ISSUE",
AM835="SPARE-HS","SPARE-ISSUE",
AM835="Power Telco","ACTIVE", AM835="no impacts","no impacts"
),"")</f>
        <v>no impacts</v>
      </c>
      <c r="AO835" s="93" t="s">
        <v>5537</v>
      </c>
      <c r="AP835" s="101" t="str">
        <f t="shared" si="28"/>
        <v>LIT_648</v>
      </c>
      <c r="AR835" s="17" t="s">
        <v>5537</v>
      </c>
      <c r="AS835" s="7" t="s">
        <v>5537</v>
      </c>
      <c r="AT835" s="6"/>
      <c r="AU835" s="7"/>
      <c r="AV835" s="3" t="s">
        <v>5537</v>
      </c>
      <c r="AW835" s="18" t="s">
        <v>5537</v>
      </c>
      <c r="AX835" s="18" t="s">
        <v>5537</v>
      </c>
      <c r="AY835" s="18" t="s">
        <v>5537</v>
      </c>
      <c r="AZ835" s="18" t="s">
        <v>5537</v>
      </c>
      <c r="BA835" s="18" t="s">
        <v>5537</v>
      </c>
      <c r="BB835" s="18" t="s">
        <v>5537</v>
      </c>
      <c r="BC835" s="18" t="s">
        <v>5537</v>
      </c>
      <c r="BD835" s="18" t="s">
        <v>5537</v>
      </c>
      <c r="BE835" s="18" t="s">
        <v>5537</v>
      </c>
      <c r="BF835" s="18" t="s">
        <v>5537</v>
      </c>
      <c r="BG835" s="18" t="s">
        <v>5537</v>
      </c>
      <c r="BH835" s="18" t="s">
        <v>5537</v>
      </c>
      <c r="BI835" s="9" t="s">
        <v>5537</v>
      </c>
      <c r="BJ835" s="14"/>
      <c r="BK835" s="14" t="s">
        <v>5537</v>
      </c>
      <c r="BL835" s="14" t="str">
        <f>_xlfn.XLOOKUP(B835,'[4]cell downs 18042026 17h'!$B:$B,'[4]cell downs 18042026 17h'!$B:$B,"")</f>
        <v/>
      </c>
      <c r="BM835" s="14" t="str">
        <f>_xlfn.XLOOKUP(B835,'[5]Cells Huawei 19042026 15h'!$B:$B,'[5]Cells Huawei 19042026 15h'!$B:$B,"")</f>
        <v/>
      </c>
      <c r="BN835" s="9" t="str">
        <f>_xlfn.XLOOKUP(B835,'[6]cells down 19042026 9H40'!$B:$B,'[6]cells down 19042026 9H40'!$B:$B,"")</f>
        <v/>
      </c>
      <c r="BO835" s="9" t="s">
        <v>5537</v>
      </c>
      <c r="BP835" s="9" t="s">
        <v>1713</v>
      </c>
      <c r="BQ835" s="115"/>
    </row>
    <row r="836" spans="1:69" s="9" customFormat="1" x14ac:dyDescent="0.3">
      <c r="A836" s="1" t="s">
        <v>3032</v>
      </c>
      <c r="B836" s="8" t="s">
        <v>3033</v>
      </c>
      <c r="C836" s="3" t="str">
        <f>_xlfn.XLOOKUP(B836,'[1]daily break down'!$D:$D,'[1]daily break down'!$E:$E,"")</f>
        <v>EXTREME-NORD</v>
      </c>
      <c r="D836" s="1" t="s">
        <v>11</v>
      </c>
      <c r="E836" s="1" t="e">
        <v>#N/A</v>
      </c>
      <c r="F836" s="3" t="s">
        <v>55</v>
      </c>
      <c r="G836" s="1" t="s">
        <v>3034</v>
      </c>
      <c r="H836" s="33" t="str">
        <f>_xlfn.XLOOKUP(B836,[2]CALCULATION!$B:$B,[2]CALCULATION!$H:$H,"")</f>
        <v>NOKIA</v>
      </c>
      <c r="I836" s="28">
        <v>0</v>
      </c>
      <c r="J836" s="28">
        <v>0</v>
      </c>
      <c r="K836" s="28">
        <v>0.4083459218469665</v>
      </c>
      <c r="L836" s="28">
        <v>0</v>
      </c>
      <c r="M836" s="28">
        <v>0</v>
      </c>
      <c r="N836" s="28">
        <v>2.6754165749574661E-3</v>
      </c>
      <c r="O836" s="28">
        <v>0</v>
      </c>
      <c r="P836" s="28">
        <v>0</v>
      </c>
      <c r="Q836" s="28">
        <v>0</v>
      </c>
      <c r="R836" s="28">
        <v>1.1593471824817056E-3</v>
      </c>
      <c r="S836" s="94">
        <v>0</v>
      </c>
      <c r="T836" s="94">
        <f>_xlfn.XLOOKUP(B836,'[3]Nur des jours'!$B:$B,'[3]Nur des jours'!$U:$U,"")</f>
        <v>0</v>
      </c>
      <c r="U836" s="94">
        <v>0</v>
      </c>
      <c r="V836" s="94">
        <v>0</v>
      </c>
      <c r="W836" s="94">
        <v>0</v>
      </c>
      <c r="X836" s="94">
        <v>0</v>
      </c>
      <c r="Y836" s="94">
        <v>0</v>
      </c>
      <c r="Z836" s="94">
        <v>0</v>
      </c>
      <c r="AA836" s="94">
        <v>0</v>
      </c>
      <c r="AB836" s="94">
        <v>0.21850393883589339</v>
      </c>
      <c r="AC836" s="94">
        <f>_xlfn.XLOOKUP(B836,'[3]Nur des jours'!$B:$B,'[3]Nur des jours'!$N:$N,"")</f>
        <v>0</v>
      </c>
      <c r="AD836" s="94">
        <v>0</v>
      </c>
      <c r="AE836" s="94">
        <v>0</v>
      </c>
      <c r="AF836" s="94">
        <v>0</v>
      </c>
      <c r="AG836" s="94">
        <v>0</v>
      </c>
      <c r="AH836" s="94">
        <v>0</v>
      </c>
      <c r="AI836" s="49" t="s">
        <v>6659</v>
      </c>
      <c r="AJ836" s="49"/>
      <c r="AK836" s="48" t="str" cm="1">
        <f t="array" ref="AK836">IFERROR(_xlfn.IFS(
AM836="MPR ISSUE","PDH",
AM836="BSS Hardware Issue","BSS",
AM836="Sites strategiques, MLL, Pylone, etc.","ENVTECH",
AM836="AKTIVCO DEFAUT GE &amp; POWER Cabinet","AKTIVCO",
AM836="AKTIVCO Coupure ENEO &amp; Baisse de tension","AKTIVCO GRID ONLY",
AM836="Coupure ENEO &amp; Baisse de tension","IHS GRID ONLY",
AM836="Defaut GE &amp; POWER Cabinet","IHS",
AM836="Sharing","Partners",
AM836="Sites strategiques &amp; DataCenter","SST &amp; DC",
AM836="Exclu","Exclu",
AM836="SAT","SAT",
AM836="SPARE-ISSUE","SPARE-ISSUE",
AM836="Fiber CAmtel","TRANS_FO_CAMTEL",
AM836="Fiber AOF","Fiber AOF",
AM836="Projet OCM (HUAWEI)","TRAVAUX-HUAWEI",
AM836="Projet OCM (NOKIA)","TRAVAUX-NOKIA",
AM836="ACCESS-ISSUE","ACCESS-ISSUE",
AM836="Projet OCM (ZTE, NOKIA, autres projets)","TRAVAUX OCM",
AM836="No root CAuse","No root cause",
AM836="ODU HS","PDH",
AM836="IP &amp; VLAN","PDH",
AM836="Warehouse HUAWEI","SPARE-ISSUE",
AM836="SPARE-HS","SPARE-ISSUE",
AM836="Power Telco","BSS",AM836="no impacts","no impacts"
),"")</f>
        <v>no impacts</v>
      </c>
      <c r="AL836" s="48" t="str" cm="1">
        <f t="array" ref="AL836">IFERROR(_xlfn.IFS(
AM836="MPR ISSUE","TX ISSUE",
AM836="BSS Hardware Issue","RAN ISSUE",
AM836="Sites strategiques, MLL, Pylone, etc.","ENVTECH",
AM836="AKTIVCO DEFAUT GE &amp; POWER Cabinet","POWER ISSUE",
AM836="AKTIVCO Coupure ENEO &amp; Baisse de tension","POWER ISSUE",
AM836="Coupure ENEO &amp; Baisse de tension","POWER ISSUE",
AM836="Defaut GE &amp; POWER Cabinet","POWER ISSUE",
AM836="Sharing","POWER ISSUE",
AM836="Sites strategiques &amp; DataCenter","POWER ISSUE",
AM836="Exclu","Exclu",
AM836="SAT","TX ISSUE",
AM836="SPARE-ISSUE","SPARE-ISSUE",
AM836="Fiber CAmtel","TX ISSUE",
AM836="Fiber AOF","TX ISSUE",
AM836="Projet OCM (HUAWEI)","TRAVAUX-HUAWEI",
AM836="Projet OCM (NOKIA)","TRAVAUX -NOKIA",
AM836="ACCESS-ISSUE","ACCESS-ISSUE",
AM836="Projet OCM (ZTE, NOKIA, autres projets)","TRAVAUX OCM",
AM836="No root CAuse","No root cause",
AM836="ODU HS","TX ISSUE",
AM836="IP &amp; VLAN","TX ISSUE",
AM836="Warehouse HUAWEI","SPARE-ISSUE",
AM836="SPARE-HS","SPARE-ISSUE",
AM836="Power Telco","RAN ISSUE",AM836="no impacts","no impacts"
),"")</f>
        <v>no impacts</v>
      </c>
      <c r="AM836" s="67" t="s">
        <v>5605</v>
      </c>
      <c r="AN836" s="48" t="str" cm="1">
        <f t="array" ref="AN836">IFERROR(_xlfn.IFS(
AM836="MPR ISSUE","ACTIVE",
AM836="BSS Hardware Issue","ACTIVE",
AM836="Sites strategiques, MLL, Pylone, etc.","PASSIVE",
AM836="AKTIVCO DEFAUT GE &amp; POWER Cabinet","PASSIVE",
AM836="AKTIVCO Coupure ENEO &amp; Baisse de tension","PASSIVE",
AM836="Coupure ENEO &amp; Baisse de tension","PASSIVE",
AM836="Defaut GE &amp; POWER Cabinet","PASSIVE",
AM836="Sharing","PASSIVE",
AM836="Sites strategiques &amp; DataCenter","PASSIVE",
AM836="Exclu","Exclu",
AM836="SAT","ACTIVE",
AM836="SPARE-ISSUE","SPARE-ISSUE",
AM836="Fiber CAmtel","ACTIVE",
AM836="Fiber AOF","ACTIVE",
AM836="Projet OCM (HUAWEI)","PLANNED WORKS",
AM836="Projet OCM (NOKIA)","PLANNED WORKS",
AM836="ACCESS-ISSUE","ACCESS-ISSUE",
AM836="Projet OCM (ZTE, NOKIA, autres projets)","PLANNED WORKS",
AM836="No root CAuse","No root cause",
AM836="ODU HS","ACTIVE",
AM836="IP &amp; VLAN","ACTIVE",
AM836="Warehouse HUAWEI","SPARE-ISSUE",
AM836="SPARE-HS","SPARE-ISSUE",
AM836="Power Telco","ACTIVE", AM836="no impacts","no impacts"
),"")</f>
        <v>no impacts</v>
      </c>
      <c r="AO836" s="93" t="s">
        <v>5537</v>
      </c>
      <c r="AP836" s="101" t="str">
        <f t="shared" si="28"/>
        <v>EXN_185</v>
      </c>
      <c r="AR836" s="17" t="s">
        <v>5537</v>
      </c>
      <c r="AS836" s="7" t="s">
        <v>5537</v>
      </c>
      <c r="AT836" s="6"/>
      <c r="AU836" s="7"/>
      <c r="AV836" s="3" t="s">
        <v>5537</v>
      </c>
      <c r="AW836" s="18" t="s">
        <v>5537</v>
      </c>
      <c r="AX836" s="18" t="s">
        <v>5537</v>
      </c>
      <c r="AY836" s="18" t="s">
        <v>5537</v>
      </c>
      <c r="AZ836" s="18" t="s">
        <v>5537</v>
      </c>
      <c r="BA836" s="18" t="s">
        <v>5537</v>
      </c>
      <c r="BB836" s="18" t="s">
        <v>5537</v>
      </c>
      <c r="BC836" s="18" t="s">
        <v>5537</v>
      </c>
      <c r="BD836" s="18" t="s">
        <v>5537</v>
      </c>
      <c r="BE836" s="18" t="s">
        <v>5537</v>
      </c>
      <c r="BF836" s="18" t="s">
        <v>5537</v>
      </c>
      <c r="BG836" s="18" t="s">
        <v>5537</v>
      </c>
      <c r="BH836" s="18" t="s">
        <v>5537</v>
      </c>
      <c r="BI836" s="9" t="s">
        <v>5537</v>
      </c>
      <c r="BJ836" s="14"/>
      <c r="BK836" s="14" t="s">
        <v>5537</v>
      </c>
      <c r="BL836" s="14" t="str">
        <f>_xlfn.XLOOKUP(B836,'[4]cell downs 18042026 17h'!$B:$B,'[4]cell downs 18042026 17h'!$B:$B,"")</f>
        <v/>
      </c>
      <c r="BM836" s="14" t="str">
        <f>_xlfn.XLOOKUP(B836,'[5]Cells Huawei 19042026 15h'!$B:$B,'[5]Cells Huawei 19042026 15h'!$B:$B,"")</f>
        <v/>
      </c>
      <c r="BN836" s="9" t="str">
        <f>_xlfn.XLOOKUP(B836,'[6]cells down 19042026 9H40'!$B:$B,'[6]cells down 19042026 9H40'!$B:$B,"")</f>
        <v/>
      </c>
      <c r="BO836" s="9" t="s">
        <v>5537</v>
      </c>
      <c r="BP836" s="9" t="s">
        <v>12</v>
      </c>
      <c r="BQ836" s="115"/>
    </row>
    <row r="837" spans="1:69" s="9" customFormat="1" x14ac:dyDescent="0.3">
      <c r="A837" s="1" t="s">
        <v>2165</v>
      </c>
      <c r="B837" s="8" t="s">
        <v>2166</v>
      </c>
      <c r="C837" s="3" t="str">
        <f>_xlfn.XLOOKUP(B837,'[1]daily break down'!$D:$D,'[1]daily break down'!$E:$E,"")</f>
        <v>Douala</v>
      </c>
      <c r="D837" s="1" t="s">
        <v>11</v>
      </c>
      <c r="E837" s="1" t="s">
        <v>12</v>
      </c>
      <c r="F837" s="3" t="s">
        <v>31</v>
      </c>
      <c r="G837" s="1" t="s">
        <v>32</v>
      </c>
      <c r="H837" s="34" t="str">
        <f>_xlfn.XLOOKUP(B837,[2]CALCULATION!$B:$B,[2]CALCULATION!$H:$H,"")</f>
        <v>ZTE</v>
      </c>
      <c r="I837" s="28">
        <v>0</v>
      </c>
      <c r="J837" s="28">
        <v>0</v>
      </c>
      <c r="K837" s="28">
        <v>0</v>
      </c>
      <c r="L837" s="28">
        <v>0.92453478981716974</v>
      </c>
      <c r="M837" s="28">
        <v>0</v>
      </c>
      <c r="N837" s="28">
        <v>0</v>
      </c>
      <c r="O837" s="28">
        <v>0</v>
      </c>
      <c r="P837" s="28">
        <v>0</v>
      </c>
      <c r="Q837" s="28">
        <v>0</v>
      </c>
      <c r="R837" s="28">
        <v>0</v>
      </c>
      <c r="S837" s="94">
        <v>0</v>
      </c>
      <c r="T837" s="94">
        <f>_xlfn.XLOOKUP(B837,'[3]Nur des jours'!$B:$B,'[3]Nur des jours'!$U:$U,"")</f>
        <v>0</v>
      </c>
      <c r="U837" s="94">
        <v>0</v>
      </c>
      <c r="V837" s="94">
        <v>0</v>
      </c>
      <c r="W837" s="94">
        <v>0</v>
      </c>
      <c r="X837" s="94">
        <v>0</v>
      </c>
      <c r="Y837" s="94">
        <v>0</v>
      </c>
      <c r="Z837" s="94">
        <v>26.778799371063798</v>
      </c>
      <c r="AA837" s="94">
        <v>0</v>
      </c>
      <c r="AB837" s="94">
        <v>0</v>
      </c>
      <c r="AC837" s="94">
        <f>_xlfn.XLOOKUP(B837,'[3]Nur des jours'!$B:$B,'[3]Nur des jours'!$N:$N,"")</f>
        <v>0</v>
      </c>
      <c r="AD837" s="94">
        <v>0</v>
      </c>
      <c r="AE837" s="94">
        <v>0</v>
      </c>
      <c r="AF837" s="94">
        <v>0</v>
      </c>
      <c r="AG837" s="94">
        <v>0</v>
      </c>
      <c r="AH837" s="94">
        <v>0</v>
      </c>
      <c r="AI837" s="49" t="s">
        <v>5559</v>
      </c>
      <c r="AJ837" s="49"/>
      <c r="AK837" s="48" t="str" cm="1">
        <f t="array" ref="AK837">IFERROR(_xlfn.IFS(
AM837="MPR ISSUE","PDH",
AM837="BSS Hardware Issue","BSS",
AM837="Sites strategiques, MLL, Pylone, etc.","ENVTECH",
AM837="AKTIVCO DEFAUT GE &amp; POWER Cabinet","AKTIVCO",
AM837="AKTIVCO Coupure ENEO &amp; Baisse de tension","AKTIVCO GRID ONLY",
AM837="Coupure ENEO &amp; Baisse de tension","IHS GRID ONLY",
AM837="Defaut GE &amp; POWER Cabinet","IHS",
AM837="Sharing","Partners",
AM837="Sites strategiques &amp; DataCenter","SST &amp; DC",
AM837="Exclu","Exclu",
AM837="SAT","SAT",
AM837="SPARE-ISSUE","SPARE-ISSUE",
AM837="Fiber CAmtel","TRANS_FO_CAMTEL",
AM837="Fiber AOF","Fiber AOF",
AM837="Projet OCM (HUAWEI)","TRAVAUX-HUAWEI",
AM837="Projet OCM (NOKIA)","TRAVAUX-NOKIA",
AM837="ACCESS-ISSUE","ACCESS-ISSUE",
AM837="Projet OCM (ZTE, NOKIA, autres projets)","TRAVAUX OCM",
AM837="No root CAuse","No root cause",
AM837="ODU HS","PDH",
AM837="IP &amp; VLAN","PDH",
AM837="Warehouse HUAWEI","SPARE-ISSUE",
AM837="SPARE-HS","SPARE-ISSUE",
AM837="Power Telco","BSS",AM837="no impacts","no impacts"
),"")</f>
        <v>no impacts</v>
      </c>
      <c r="AL837" s="48" t="str" cm="1">
        <f t="array" ref="AL837">IFERROR(_xlfn.IFS(
AM837="MPR ISSUE","TX ISSUE",
AM837="BSS Hardware Issue","RAN ISSUE",
AM837="Sites strategiques, MLL, Pylone, etc.","ENVTECH",
AM837="AKTIVCO DEFAUT GE &amp; POWER Cabinet","POWER ISSUE",
AM837="AKTIVCO Coupure ENEO &amp; Baisse de tension","POWER ISSUE",
AM837="Coupure ENEO &amp; Baisse de tension","POWER ISSUE",
AM837="Defaut GE &amp; POWER Cabinet","POWER ISSUE",
AM837="Sharing","POWER ISSUE",
AM837="Sites strategiques &amp; DataCenter","POWER ISSUE",
AM837="Exclu","Exclu",
AM837="SAT","TX ISSUE",
AM837="SPARE-ISSUE","SPARE-ISSUE",
AM837="Fiber CAmtel","TX ISSUE",
AM837="Fiber AOF","TX ISSUE",
AM837="Projet OCM (HUAWEI)","TRAVAUX-HUAWEI",
AM837="Projet OCM (NOKIA)","TRAVAUX -NOKIA",
AM837="ACCESS-ISSUE","ACCESS-ISSUE",
AM837="Projet OCM (ZTE, NOKIA, autres projets)","TRAVAUX OCM",
AM837="No root CAuse","No root cause",
AM837="ODU HS","TX ISSUE",
AM837="IP &amp; VLAN","TX ISSUE",
AM837="Warehouse HUAWEI","SPARE-ISSUE",
AM837="SPARE-HS","SPARE-ISSUE",
AM837="Power Telco","RAN ISSUE",AM837="no impacts","no impacts"
),"")</f>
        <v>no impacts</v>
      </c>
      <c r="AM837" s="67" t="s">
        <v>5605</v>
      </c>
      <c r="AN837" s="48" t="str" cm="1">
        <f t="array" ref="AN837">IFERROR(_xlfn.IFS(
AM837="MPR ISSUE","ACTIVE",
AM837="BSS Hardware Issue","ACTIVE",
AM837="Sites strategiques, MLL, Pylone, etc.","PASSIVE",
AM837="AKTIVCO DEFAUT GE &amp; POWER Cabinet","PASSIVE",
AM837="AKTIVCO Coupure ENEO &amp; Baisse de tension","PASSIVE",
AM837="Coupure ENEO &amp; Baisse de tension","PASSIVE",
AM837="Defaut GE &amp; POWER Cabinet","PASSIVE",
AM837="Sharing","PASSIVE",
AM837="Sites strategiques &amp; DataCenter","PASSIVE",
AM837="Exclu","Exclu",
AM837="SAT","ACTIVE",
AM837="SPARE-ISSUE","SPARE-ISSUE",
AM837="Fiber CAmtel","ACTIVE",
AM837="Fiber AOF","ACTIVE",
AM837="Projet OCM (HUAWEI)","PLANNED WORKS",
AM837="Projet OCM (NOKIA)","PLANNED WORKS",
AM837="ACCESS-ISSUE","ACCESS-ISSUE",
AM837="Projet OCM (ZTE, NOKIA, autres projets)","PLANNED WORKS",
AM837="No root CAuse","No root cause",
AM837="ODU HS","ACTIVE",
AM837="IP &amp; VLAN","ACTIVE",
AM837="Warehouse HUAWEI","SPARE-ISSUE",
AM837="SPARE-HS","SPARE-ISSUE",
AM837="Power Telco","ACTIVE", AM837="no impacts","no impacts"
),"")</f>
        <v>no impacts</v>
      </c>
      <c r="AO837" s="93" t="s">
        <v>5537</v>
      </c>
      <c r="AP837" s="101" t="str">
        <f t="shared" si="28"/>
        <v>LIT_267</v>
      </c>
      <c r="AR837" s="17" t="s">
        <v>5537</v>
      </c>
      <c r="AS837" s="7" t="s">
        <v>5537</v>
      </c>
      <c r="AT837" s="6"/>
      <c r="AU837" s="7"/>
      <c r="AV837" s="3" t="s">
        <v>5537</v>
      </c>
      <c r="AW837" s="18" t="s">
        <v>5537</v>
      </c>
      <c r="AX837" s="18" t="s">
        <v>5537</v>
      </c>
      <c r="AY837" s="18" t="s">
        <v>5537</v>
      </c>
      <c r="AZ837" s="18" t="s">
        <v>5537</v>
      </c>
      <c r="BA837" s="18" t="s">
        <v>5537</v>
      </c>
      <c r="BB837" s="18" t="s">
        <v>5537</v>
      </c>
      <c r="BC837" s="18" t="s">
        <v>5537</v>
      </c>
      <c r="BD837" s="18" t="s">
        <v>5537</v>
      </c>
      <c r="BE837" s="18" t="s">
        <v>5537</v>
      </c>
      <c r="BF837" s="18" t="s">
        <v>5537</v>
      </c>
      <c r="BG837" s="18" t="s">
        <v>5537</v>
      </c>
      <c r="BH837" s="18" t="s">
        <v>5537</v>
      </c>
      <c r="BI837" s="9" t="s">
        <v>5537</v>
      </c>
      <c r="BJ837" s="14"/>
      <c r="BK837" s="14" t="s">
        <v>5537</v>
      </c>
      <c r="BL837" s="14" t="str">
        <f>_xlfn.XLOOKUP(B837,'[4]cell downs 18042026 17h'!$B:$B,'[4]cell downs 18042026 17h'!$B:$B,"")</f>
        <v/>
      </c>
      <c r="BM837" s="14" t="str">
        <f>_xlfn.XLOOKUP(B837,'[5]Cells Huawei 19042026 15h'!$B:$B,'[5]Cells Huawei 19042026 15h'!$B:$B,"")</f>
        <v/>
      </c>
      <c r="BN837" s="9" t="str">
        <f>_xlfn.XLOOKUP(B837,'[6]cells down 19042026 9H40'!$B:$B,'[6]cells down 19042026 9H40'!$B:$B,"")</f>
        <v/>
      </c>
      <c r="BO837" s="9" t="s">
        <v>2166</v>
      </c>
      <c r="BP837" s="9" t="s">
        <v>5459</v>
      </c>
      <c r="BQ837" s="115"/>
    </row>
    <row r="838" spans="1:69" s="9" customFormat="1" x14ac:dyDescent="0.3">
      <c r="A838" s="1" t="s">
        <v>4725</v>
      </c>
      <c r="B838" s="1" t="s">
        <v>4726</v>
      </c>
      <c r="C838" s="3" t="str">
        <f>_xlfn.XLOOKUP(B838,'[1]daily break down'!$D:$D,'[1]daily break down'!$E:$E,"")</f>
        <v>Douala</v>
      </c>
      <c r="D838" s="1" t="s">
        <v>21</v>
      </c>
      <c r="E838" s="1" t="s">
        <v>125</v>
      </c>
      <c r="F838" s="3" t="s">
        <v>31</v>
      </c>
      <c r="G838" s="1" t="s">
        <v>32</v>
      </c>
      <c r="H838" s="34" t="str">
        <f>_xlfn.XLOOKUP(B838,[2]CALCULATION!$B:$B,[2]CALCULATION!$H:$H,"")</f>
        <v>ZTE</v>
      </c>
      <c r="I838" s="28">
        <v>12.964211418445181</v>
      </c>
      <c r="J838" s="28">
        <v>13.150623657018603</v>
      </c>
      <c r="K838" s="28">
        <v>12.904945453196474</v>
      </c>
      <c r="L838" s="28">
        <v>40.110645258865453</v>
      </c>
      <c r="M838" s="28">
        <v>3.3216228209101342</v>
      </c>
      <c r="N838" s="28">
        <v>6.3904512417494912</v>
      </c>
      <c r="O838" s="28">
        <v>5.6338515493689245</v>
      </c>
      <c r="P838" s="28">
        <v>15.940440112660621</v>
      </c>
      <c r="Q838" s="28">
        <v>12.639238456423907</v>
      </c>
      <c r="R838" s="28">
        <v>2.0669964015945985</v>
      </c>
      <c r="S838" s="94">
        <v>8.4491543319265041</v>
      </c>
      <c r="T838" s="94">
        <f>_xlfn.XLOOKUP(B838,'[3]Nur des jours'!$B:$B,'[3]Nur des jours'!$U:$U,"")</f>
        <v>49.477307359752089</v>
      </c>
      <c r="U838" s="94">
        <v>1.4785814977470741</v>
      </c>
      <c r="V838" s="94">
        <v>3.8880827433489444</v>
      </c>
      <c r="W838" s="94">
        <v>49.477307359752082</v>
      </c>
      <c r="X838" s="94">
        <v>0</v>
      </c>
      <c r="Y838" s="94">
        <v>0</v>
      </c>
      <c r="Z838" s="94">
        <v>0</v>
      </c>
      <c r="AA838" s="94">
        <v>0</v>
      </c>
      <c r="AB838" s="94">
        <v>0</v>
      </c>
      <c r="AC838" s="94">
        <f>_xlfn.XLOOKUP(B838,'[3]Nur des jours'!$B:$B,'[3]Nur des jours'!$N:$N,"")</f>
        <v>0</v>
      </c>
      <c r="AD838" s="94">
        <v>0</v>
      </c>
      <c r="AE838" s="94">
        <v>0</v>
      </c>
      <c r="AF838" s="94">
        <v>0</v>
      </c>
      <c r="AG838" s="94">
        <v>0</v>
      </c>
      <c r="AH838" s="94">
        <v>0</v>
      </c>
      <c r="AI838" s="49" t="s">
        <v>5559</v>
      </c>
      <c r="AJ838" s="49"/>
      <c r="AK838" s="48" t="str" cm="1">
        <f t="array" ref="AK838">IFERROR(_xlfn.IFS(
AM838="MPR ISSUE","PDH",
AM838="BSS Hardware Issue","BSS",
AM838="Sites strategiques, MLL, Pylone, etc.","ENVTECH",
AM838="AKTIVCO DEFAUT GE &amp; POWER Cabinet","AKTIVCO",
AM838="AKTIVCO Coupure ENEO &amp; Baisse de tension","AKTIVCO GRID ONLY",
AM838="Coupure ENEO &amp; Baisse de tension","IHS GRID ONLY",
AM838="Defaut GE &amp; POWER Cabinet","IHS",
AM838="Sharing","Partners",
AM838="Sites strategiques &amp; DataCenter","SST &amp; DC",
AM838="Exclu","Exclu",
AM838="SAT","SAT",
AM838="SPARE-ISSUE","SPARE-ISSUE",
AM838="Fiber CAmtel","TRANS_FO_CAMTEL",
AM838="Fiber AOF","Fiber AOF",
AM838="Projet OCM (HUAWEI)","TRAVAUX-HUAWEI",
AM838="Projet OCM (NOKIA)","TRAVAUX-NOKIA",
AM838="ACCESS-ISSUE","ACCESS-ISSUE",
AM838="Projet OCM (ZTE, NOKIA, autres projets)","TRAVAUX OCM",
AM838="No root CAuse","No root cause",
AM838="ODU HS","PDH",
AM838="IP &amp; VLAN","PDH",
AM838="Warehouse HUAWEI","SPARE-ISSUE",
AM838="SPARE-HS","SPARE-ISSUE",
AM838="Power Telco","BSS",AM838="no impacts","no impacts"
),"")</f>
        <v>no impacts</v>
      </c>
      <c r="AL838" s="48" t="str" cm="1">
        <f t="array" ref="AL838">IFERROR(_xlfn.IFS(
AM838="MPR ISSUE","TX ISSUE",
AM838="BSS Hardware Issue","RAN ISSUE",
AM838="Sites strategiques, MLL, Pylone, etc.","ENVTECH",
AM838="AKTIVCO DEFAUT GE &amp; POWER Cabinet","POWER ISSUE",
AM838="AKTIVCO Coupure ENEO &amp; Baisse de tension","POWER ISSUE",
AM838="Coupure ENEO &amp; Baisse de tension","POWER ISSUE",
AM838="Defaut GE &amp; POWER Cabinet","POWER ISSUE",
AM838="Sharing","POWER ISSUE",
AM838="Sites strategiques &amp; DataCenter","POWER ISSUE",
AM838="Exclu","Exclu",
AM838="SAT","TX ISSUE",
AM838="SPARE-ISSUE","SPARE-ISSUE",
AM838="Fiber CAmtel","TX ISSUE",
AM838="Fiber AOF","TX ISSUE",
AM838="Projet OCM (HUAWEI)","TRAVAUX-HUAWEI",
AM838="Projet OCM (NOKIA)","TRAVAUX -NOKIA",
AM838="ACCESS-ISSUE","ACCESS-ISSUE",
AM838="Projet OCM (ZTE, NOKIA, autres projets)","TRAVAUX OCM",
AM838="No root CAuse","No root cause",
AM838="ODU HS","TX ISSUE",
AM838="IP &amp; VLAN","TX ISSUE",
AM838="Warehouse HUAWEI","SPARE-ISSUE",
AM838="SPARE-HS","SPARE-ISSUE",
AM838="Power Telco","RAN ISSUE",AM838="no impacts","no impacts"
),"")</f>
        <v>no impacts</v>
      </c>
      <c r="AM838" s="67" t="s">
        <v>5605</v>
      </c>
      <c r="AN838" s="48" t="str" cm="1">
        <f t="array" ref="AN838">IFERROR(_xlfn.IFS(
AM838="MPR ISSUE","ACTIVE",
AM838="BSS Hardware Issue","ACTIVE",
AM838="Sites strategiques, MLL, Pylone, etc.","PASSIVE",
AM838="AKTIVCO DEFAUT GE &amp; POWER Cabinet","PASSIVE",
AM838="AKTIVCO Coupure ENEO &amp; Baisse de tension","PASSIVE",
AM838="Coupure ENEO &amp; Baisse de tension","PASSIVE",
AM838="Defaut GE &amp; POWER Cabinet","PASSIVE",
AM838="Sharing","PASSIVE",
AM838="Sites strategiques &amp; DataCenter","PASSIVE",
AM838="Exclu","Exclu",
AM838="SAT","ACTIVE",
AM838="SPARE-ISSUE","SPARE-ISSUE",
AM838="Fiber CAmtel","ACTIVE",
AM838="Fiber AOF","ACTIVE",
AM838="Projet OCM (HUAWEI)","PLANNED WORKS",
AM838="Projet OCM (NOKIA)","PLANNED WORKS",
AM838="ACCESS-ISSUE","ACCESS-ISSUE",
AM838="Projet OCM (ZTE, NOKIA, autres projets)","PLANNED WORKS",
AM838="No root CAuse","No root cause",
AM838="ODU HS","ACTIVE",
AM838="IP &amp; VLAN","ACTIVE",
AM838="Warehouse HUAWEI","SPARE-ISSUE",
AM838="SPARE-HS","SPARE-ISSUE",
AM838="Power Telco","ACTIVE", AM838="no impacts","no impacts"
),"")</f>
        <v>no impacts</v>
      </c>
      <c r="AO838" s="93" t="s">
        <v>5537</v>
      </c>
      <c r="AP838" s="101" t="str">
        <f t="shared" si="28"/>
        <v>LIT_539</v>
      </c>
      <c r="AR838" s="17" t="s">
        <v>5537</v>
      </c>
      <c r="AS838" s="7" t="s">
        <v>5537</v>
      </c>
      <c r="AT838" s="6"/>
      <c r="AU838" s="7"/>
      <c r="AV838" s="3" t="s">
        <v>5537</v>
      </c>
      <c r="AW838" s="18" t="s">
        <v>5537</v>
      </c>
      <c r="AX838" s="18" t="s">
        <v>5537</v>
      </c>
      <c r="AY838" s="18" t="s">
        <v>5537</v>
      </c>
      <c r="AZ838" s="18" t="s">
        <v>5537</v>
      </c>
      <c r="BA838" s="18" t="s">
        <v>5537</v>
      </c>
      <c r="BB838" s="18" t="s">
        <v>5537</v>
      </c>
      <c r="BC838" s="18" t="s">
        <v>5537</v>
      </c>
      <c r="BD838" s="18" t="s">
        <v>5537</v>
      </c>
      <c r="BE838" s="18" t="s">
        <v>5537</v>
      </c>
      <c r="BF838" s="18" t="s">
        <v>5537</v>
      </c>
      <c r="BG838" s="18" t="s">
        <v>5537</v>
      </c>
      <c r="BH838" s="18" t="s">
        <v>5537</v>
      </c>
      <c r="BI838" s="9" t="s">
        <v>5537</v>
      </c>
      <c r="BJ838" s="14"/>
      <c r="BK838" s="14" t="s">
        <v>5537</v>
      </c>
      <c r="BL838" s="14" t="str">
        <f>_xlfn.XLOOKUP(B838,'[4]cell downs 18042026 17h'!$B:$B,'[4]cell downs 18042026 17h'!$B:$B,"")</f>
        <v/>
      </c>
      <c r="BM838" s="14" t="str">
        <f>_xlfn.XLOOKUP(B838,'[5]Cells Huawei 19042026 15h'!$B:$B,'[5]Cells Huawei 19042026 15h'!$B:$B,"")</f>
        <v/>
      </c>
      <c r="BN838" s="9" t="str">
        <f>_xlfn.XLOOKUP(B838,'[6]cells down 19042026 9H40'!$B:$B,'[6]cells down 19042026 9H40'!$B:$B,"")</f>
        <v/>
      </c>
      <c r="BO838" s="9" t="s">
        <v>5537</v>
      </c>
      <c r="BP838" s="9" t="s">
        <v>12</v>
      </c>
      <c r="BQ838" s="115"/>
    </row>
    <row r="839" spans="1:69" s="9" customFormat="1" x14ac:dyDescent="0.3">
      <c r="A839" s="2" t="s">
        <v>2076</v>
      </c>
      <c r="B839" s="8" t="s">
        <v>2077</v>
      </c>
      <c r="C839" s="3" t="str">
        <f>_xlfn.XLOOKUP(B839,'[1]daily break down'!$D:$D,'[1]daily break down'!$E:$E,"")</f>
        <v>EXTREME-NORD</v>
      </c>
      <c r="D839" s="1" t="s">
        <v>11</v>
      </c>
      <c r="E839" s="1" t="s">
        <v>12</v>
      </c>
      <c r="F839" s="3" t="s">
        <v>55</v>
      </c>
      <c r="G839" s="1" t="s">
        <v>2078</v>
      </c>
      <c r="H839" s="33" t="str">
        <f>_xlfn.XLOOKUP(B839,[2]CALCULATION!$B:$B,[2]CALCULATION!$H:$H,"")</f>
        <v>NOKIA</v>
      </c>
      <c r="I839" s="28">
        <v>0</v>
      </c>
      <c r="J839" s="28">
        <v>0.36431854782121542</v>
      </c>
      <c r="K839" s="28">
        <v>0.78966301920085269</v>
      </c>
      <c r="L839" s="28">
        <v>0</v>
      </c>
      <c r="M839" s="28">
        <v>0</v>
      </c>
      <c r="N839" s="28">
        <v>0</v>
      </c>
      <c r="O839" s="28">
        <v>0</v>
      </c>
      <c r="P839" s="28">
        <v>0</v>
      </c>
      <c r="Q839" s="28">
        <v>0</v>
      </c>
      <c r="R839" s="28">
        <v>0</v>
      </c>
      <c r="S839" s="94">
        <v>0</v>
      </c>
      <c r="T839" s="94">
        <f>_xlfn.XLOOKUP(B839,'[3]Nur des jours'!$B:$B,'[3]Nur des jours'!$U:$U,"")</f>
        <v>0</v>
      </c>
      <c r="U839" s="94">
        <v>1.6660458533815097</v>
      </c>
      <c r="V839" s="94">
        <v>0</v>
      </c>
      <c r="W839" s="94">
        <v>0</v>
      </c>
      <c r="X839" s="94">
        <v>0</v>
      </c>
      <c r="Y839" s="94">
        <v>0</v>
      </c>
      <c r="Z839" s="94">
        <v>0</v>
      </c>
      <c r="AA839" s="94">
        <v>0</v>
      </c>
      <c r="AB839" s="94">
        <v>0</v>
      </c>
      <c r="AC839" s="94">
        <f>_xlfn.XLOOKUP(B839,'[3]Nur des jours'!$B:$B,'[3]Nur des jours'!$N:$N,"")</f>
        <v>0</v>
      </c>
      <c r="AD839" s="94">
        <v>0</v>
      </c>
      <c r="AE839" s="94">
        <v>0</v>
      </c>
      <c r="AF839" s="94">
        <v>0</v>
      </c>
      <c r="AG839" s="94">
        <v>0</v>
      </c>
      <c r="AH839" s="94">
        <v>0</v>
      </c>
      <c r="AI839" s="49" t="s">
        <v>6659</v>
      </c>
      <c r="AJ839" s="49"/>
      <c r="AK839" s="48" t="str" cm="1">
        <f t="array" ref="AK839">IFERROR(_xlfn.IFS(
AM839="MPR ISSUE","PDH",
AM839="BSS Hardware Issue","BSS",
AM839="Sites strategiques, MLL, Pylone, etc.","ENVTECH",
AM839="AKTIVCO DEFAUT GE &amp; POWER Cabinet","AKTIVCO",
AM839="AKTIVCO Coupure ENEO &amp; Baisse de tension","AKTIVCO GRID ONLY",
AM839="Coupure ENEO &amp; Baisse de tension","IHS GRID ONLY",
AM839="Defaut GE &amp; POWER Cabinet","IHS",
AM839="Sharing","Partners",
AM839="Sites strategiques &amp; DataCenter","SST &amp; DC",
AM839="Exclu","Exclu",
AM839="SAT","SAT",
AM839="SPARE-ISSUE","SPARE-ISSUE",
AM839="Fiber CAmtel","TRANS_FO_CAMTEL",
AM839="Fiber AOF","Fiber AOF",
AM839="Projet OCM (HUAWEI)","TRAVAUX-HUAWEI",
AM839="Projet OCM (NOKIA)","TRAVAUX-NOKIA",
AM839="ACCESS-ISSUE","ACCESS-ISSUE",
AM839="Projet OCM (ZTE, NOKIA, autres projets)","TRAVAUX OCM",
AM839="No root CAuse","No root cause",
AM839="ODU HS","PDH",
AM839="IP &amp; VLAN","PDH",
AM839="Warehouse HUAWEI","SPARE-ISSUE",
AM839="SPARE-HS","SPARE-ISSUE",
AM839="Power Telco","BSS",AM839="no impacts","no impacts"
),"")</f>
        <v>no impacts</v>
      </c>
      <c r="AL839" s="48" t="str" cm="1">
        <f t="array" ref="AL839">IFERROR(_xlfn.IFS(
AM839="MPR ISSUE","TX ISSUE",
AM839="BSS Hardware Issue","RAN ISSUE",
AM839="Sites strategiques, MLL, Pylone, etc.","ENVTECH",
AM839="AKTIVCO DEFAUT GE &amp; POWER Cabinet","POWER ISSUE",
AM839="AKTIVCO Coupure ENEO &amp; Baisse de tension","POWER ISSUE",
AM839="Coupure ENEO &amp; Baisse de tension","POWER ISSUE",
AM839="Defaut GE &amp; POWER Cabinet","POWER ISSUE",
AM839="Sharing","POWER ISSUE",
AM839="Sites strategiques &amp; DataCenter","POWER ISSUE",
AM839="Exclu","Exclu",
AM839="SAT","TX ISSUE",
AM839="SPARE-ISSUE","SPARE-ISSUE",
AM839="Fiber CAmtel","TX ISSUE",
AM839="Fiber AOF","TX ISSUE",
AM839="Projet OCM (HUAWEI)","TRAVAUX-HUAWEI",
AM839="Projet OCM (NOKIA)","TRAVAUX -NOKIA",
AM839="ACCESS-ISSUE","ACCESS-ISSUE",
AM839="Projet OCM (ZTE, NOKIA, autres projets)","TRAVAUX OCM",
AM839="No root CAuse","No root cause",
AM839="ODU HS","TX ISSUE",
AM839="IP &amp; VLAN","TX ISSUE",
AM839="Warehouse HUAWEI","SPARE-ISSUE",
AM839="SPARE-HS","SPARE-ISSUE",
AM839="Power Telco","RAN ISSUE",AM839="no impacts","no impacts"
),"")</f>
        <v>no impacts</v>
      </c>
      <c r="AM839" s="67" t="s">
        <v>5605</v>
      </c>
      <c r="AN839" s="48" t="str" cm="1">
        <f t="array" ref="AN839">IFERROR(_xlfn.IFS(
AM839="MPR ISSUE","ACTIVE",
AM839="BSS Hardware Issue","ACTIVE",
AM839="Sites strategiques, MLL, Pylone, etc.","PASSIVE",
AM839="AKTIVCO DEFAUT GE &amp; POWER Cabinet","PASSIVE",
AM839="AKTIVCO Coupure ENEO &amp; Baisse de tension","PASSIVE",
AM839="Coupure ENEO &amp; Baisse de tension","PASSIVE",
AM839="Defaut GE &amp; POWER Cabinet","PASSIVE",
AM839="Sharing","PASSIVE",
AM839="Sites strategiques &amp; DataCenter","PASSIVE",
AM839="Exclu","Exclu",
AM839="SAT","ACTIVE",
AM839="SPARE-ISSUE","SPARE-ISSUE",
AM839="Fiber CAmtel","ACTIVE",
AM839="Fiber AOF","ACTIVE",
AM839="Projet OCM (HUAWEI)","PLANNED WORKS",
AM839="Projet OCM (NOKIA)","PLANNED WORKS",
AM839="ACCESS-ISSUE","ACCESS-ISSUE",
AM839="Projet OCM (ZTE, NOKIA, autres projets)","PLANNED WORKS",
AM839="No root CAuse","No root cause",
AM839="ODU HS","ACTIVE",
AM839="IP &amp; VLAN","ACTIVE",
AM839="Warehouse HUAWEI","SPARE-ISSUE",
AM839="SPARE-HS","SPARE-ISSUE",
AM839="Power Telco","ACTIVE", AM839="no impacts","no impacts"
),"")</f>
        <v>no impacts</v>
      </c>
      <c r="AO839" s="93" t="s">
        <v>5537</v>
      </c>
      <c r="AP839" s="101" t="str">
        <f t="shared" si="28"/>
        <v>EXN_168</v>
      </c>
      <c r="AR839" s="17" t="s">
        <v>5537</v>
      </c>
      <c r="AS839" s="7" t="s">
        <v>5537</v>
      </c>
      <c r="AT839" s="6"/>
      <c r="AU839" s="7"/>
      <c r="AV839" s="3" t="s">
        <v>5537</v>
      </c>
      <c r="AW839" s="18" t="s">
        <v>5537</v>
      </c>
      <c r="AX839" s="18" t="s">
        <v>5537</v>
      </c>
      <c r="AY839" s="18" t="s">
        <v>5537</v>
      </c>
      <c r="AZ839" s="18" t="s">
        <v>5537</v>
      </c>
      <c r="BA839" s="18" t="s">
        <v>5537</v>
      </c>
      <c r="BB839" s="18" t="s">
        <v>5537</v>
      </c>
      <c r="BC839" s="18" t="s">
        <v>5537</v>
      </c>
      <c r="BD839" s="18" t="s">
        <v>5537</v>
      </c>
      <c r="BE839" s="18" t="s">
        <v>5537</v>
      </c>
      <c r="BF839" s="18" t="s">
        <v>5537</v>
      </c>
      <c r="BG839" s="18" t="s">
        <v>5537</v>
      </c>
      <c r="BH839" s="18" t="s">
        <v>5537</v>
      </c>
      <c r="BI839" s="9" t="s">
        <v>5537</v>
      </c>
      <c r="BJ839" s="14"/>
      <c r="BK839" s="14" t="s">
        <v>5537</v>
      </c>
      <c r="BL839" s="14" t="str">
        <f>_xlfn.XLOOKUP(B839,'[4]cell downs 18042026 17h'!$B:$B,'[4]cell downs 18042026 17h'!$B:$B,"")</f>
        <v/>
      </c>
      <c r="BM839" s="14" t="str">
        <f>_xlfn.XLOOKUP(B839,'[5]Cells Huawei 19042026 15h'!$B:$B,'[5]Cells Huawei 19042026 15h'!$B:$B,"")</f>
        <v/>
      </c>
      <c r="BN839" s="9" t="str">
        <f>_xlfn.XLOOKUP(B839,'[6]cells down 19042026 9H40'!$B:$B,'[6]cells down 19042026 9H40'!$B:$B,"")</f>
        <v/>
      </c>
      <c r="BO839" s="9" t="s">
        <v>2077</v>
      </c>
      <c r="BP839" s="9" t="s">
        <v>12</v>
      </c>
      <c r="BQ839" s="115"/>
    </row>
    <row r="840" spans="1:69" s="9" customFormat="1" x14ac:dyDescent="0.3">
      <c r="A840" s="1" t="s">
        <v>4898</v>
      </c>
      <c r="B840" s="8" t="s">
        <v>4899</v>
      </c>
      <c r="C840" s="3" t="str">
        <f>_xlfn.XLOOKUP(B840,'[1]daily break down'!$D:$D,'[1]daily break down'!$E:$E,"")</f>
        <v>Douala</v>
      </c>
      <c r="D840" s="1"/>
      <c r="E840" s="1"/>
      <c r="F840" s="3" t="s">
        <v>31</v>
      </c>
      <c r="G840" s="1" t="s">
        <v>32</v>
      </c>
      <c r="H840" s="34" t="str">
        <f>_xlfn.XLOOKUP(B840,[2]CALCULATION!$B:$B,[2]CALCULATION!$H:$H,"")</f>
        <v>ZTE</v>
      </c>
      <c r="I840" s="28">
        <v>0</v>
      </c>
      <c r="J840" s="28">
        <v>0</v>
      </c>
      <c r="K840" s="28">
        <v>0</v>
      </c>
      <c r="L840" s="28">
        <v>0</v>
      </c>
      <c r="M840" s="28">
        <v>0</v>
      </c>
      <c r="N840" s="28">
        <v>0</v>
      </c>
      <c r="O840" s="28">
        <v>0</v>
      </c>
      <c r="P840" s="28">
        <v>0</v>
      </c>
      <c r="Q840" s="28">
        <v>0</v>
      </c>
      <c r="R840" s="28">
        <v>0</v>
      </c>
      <c r="S840" s="94">
        <v>0.14239526528608842</v>
      </c>
      <c r="T840" s="94">
        <f>_xlfn.XLOOKUP(B840,'[3]Nur des jours'!$B:$B,'[3]Nur des jours'!$U:$U,"")</f>
        <v>0</v>
      </c>
      <c r="U840" s="94">
        <v>0</v>
      </c>
      <c r="V840" s="94">
        <v>0</v>
      </c>
      <c r="W840" s="94">
        <v>0</v>
      </c>
      <c r="X840" s="94">
        <v>0</v>
      </c>
      <c r="Y840" s="94">
        <v>0</v>
      </c>
      <c r="Z840" s="94">
        <v>0</v>
      </c>
      <c r="AA840" s="94">
        <v>0</v>
      </c>
      <c r="AB840" s="94">
        <v>0</v>
      </c>
      <c r="AC840" s="94">
        <f>_xlfn.XLOOKUP(B840,'[3]Nur des jours'!$B:$B,'[3]Nur des jours'!$N:$N,"")</f>
        <v>0</v>
      </c>
      <c r="AD840" s="94">
        <v>0</v>
      </c>
      <c r="AE840" s="94">
        <v>0</v>
      </c>
      <c r="AF840" s="94">
        <v>0</v>
      </c>
      <c r="AG840" s="94">
        <v>0</v>
      </c>
      <c r="AH840" s="94">
        <v>0</v>
      </c>
      <c r="AI840" s="49" t="s">
        <v>5559</v>
      </c>
      <c r="AJ840" s="49"/>
      <c r="AK840" s="48" t="str" cm="1">
        <f t="array" ref="AK840">IFERROR(_xlfn.IFS(
AM840="MPR ISSUE","PDH",
AM840="BSS Hardware Issue","BSS",
AM840="Sites strategiques, MLL, Pylone, etc.","ENVTECH",
AM840="AKTIVCO DEFAUT GE &amp; POWER Cabinet","AKTIVCO",
AM840="AKTIVCO Coupure ENEO &amp; Baisse de tension","AKTIVCO GRID ONLY",
AM840="Coupure ENEO &amp; Baisse de tension","IHS GRID ONLY",
AM840="Defaut GE &amp; POWER Cabinet","IHS",
AM840="Sharing","Partners",
AM840="Sites strategiques &amp; DataCenter","SST &amp; DC",
AM840="Exclu","Exclu",
AM840="SAT","SAT",
AM840="SPARE-ISSUE","SPARE-ISSUE",
AM840="Fiber CAmtel","TRANS_FO_CAMTEL",
AM840="Fiber AOF","Fiber AOF",
AM840="Projet OCM (HUAWEI)","TRAVAUX-HUAWEI",
AM840="Projet OCM (NOKIA)","TRAVAUX-NOKIA",
AM840="ACCESS-ISSUE","ACCESS-ISSUE",
AM840="Projet OCM (ZTE, NOKIA, autres projets)","TRAVAUX OCM",
AM840="No root CAuse","No root cause",
AM840="ODU HS","PDH",
AM840="IP &amp; VLAN","PDH",
AM840="Warehouse HUAWEI","SPARE-ISSUE",
AM840="SPARE-HS","SPARE-ISSUE",
AM840="Power Telco","BSS",AM840="no impacts","no impacts"
),"")</f>
        <v>no impacts</v>
      </c>
      <c r="AL840" s="48" t="str" cm="1">
        <f t="array" ref="AL840">IFERROR(_xlfn.IFS(
AM840="MPR ISSUE","TX ISSUE",
AM840="BSS Hardware Issue","RAN ISSUE",
AM840="Sites strategiques, MLL, Pylone, etc.","ENVTECH",
AM840="AKTIVCO DEFAUT GE &amp; POWER Cabinet","POWER ISSUE",
AM840="AKTIVCO Coupure ENEO &amp; Baisse de tension","POWER ISSUE",
AM840="Coupure ENEO &amp; Baisse de tension","POWER ISSUE",
AM840="Defaut GE &amp; POWER Cabinet","POWER ISSUE",
AM840="Sharing","POWER ISSUE",
AM840="Sites strategiques &amp; DataCenter","POWER ISSUE",
AM840="Exclu","Exclu",
AM840="SAT","TX ISSUE",
AM840="SPARE-ISSUE","SPARE-ISSUE",
AM840="Fiber CAmtel","TX ISSUE",
AM840="Fiber AOF","TX ISSUE",
AM840="Projet OCM (HUAWEI)","TRAVAUX-HUAWEI",
AM840="Projet OCM (NOKIA)","TRAVAUX -NOKIA",
AM840="ACCESS-ISSUE","ACCESS-ISSUE",
AM840="Projet OCM (ZTE, NOKIA, autres projets)","TRAVAUX OCM",
AM840="No root CAuse","No root cause",
AM840="ODU HS","TX ISSUE",
AM840="IP &amp; VLAN","TX ISSUE",
AM840="Warehouse HUAWEI","SPARE-ISSUE",
AM840="SPARE-HS","SPARE-ISSUE",
AM840="Power Telco","RAN ISSUE",AM840="no impacts","no impacts"
),"")</f>
        <v>no impacts</v>
      </c>
      <c r="AM840" s="67" t="s">
        <v>5605</v>
      </c>
      <c r="AN840" s="48" t="str" cm="1">
        <f t="array" ref="AN840">IFERROR(_xlfn.IFS(
AM840="MPR ISSUE","ACTIVE",
AM840="BSS Hardware Issue","ACTIVE",
AM840="Sites strategiques, MLL, Pylone, etc.","PASSIVE",
AM840="AKTIVCO DEFAUT GE &amp; POWER Cabinet","PASSIVE",
AM840="AKTIVCO Coupure ENEO &amp; Baisse de tension","PASSIVE",
AM840="Coupure ENEO &amp; Baisse de tension","PASSIVE",
AM840="Defaut GE &amp; POWER Cabinet","PASSIVE",
AM840="Sharing","PASSIVE",
AM840="Sites strategiques &amp; DataCenter","PASSIVE",
AM840="Exclu","Exclu",
AM840="SAT","ACTIVE",
AM840="SPARE-ISSUE","SPARE-ISSUE",
AM840="Fiber CAmtel","ACTIVE",
AM840="Fiber AOF","ACTIVE",
AM840="Projet OCM (HUAWEI)","PLANNED WORKS",
AM840="Projet OCM (NOKIA)","PLANNED WORKS",
AM840="ACCESS-ISSUE","ACCESS-ISSUE",
AM840="Projet OCM (ZTE, NOKIA, autres projets)","PLANNED WORKS",
AM840="No root CAuse","No root cause",
AM840="ODU HS","ACTIVE",
AM840="IP &amp; VLAN","ACTIVE",
AM840="Warehouse HUAWEI","SPARE-ISSUE",
AM840="SPARE-HS","SPARE-ISSUE",
AM840="Power Telco","ACTIVE", AM840="no impacts","no impacts"
),"")</f>
        <v>no impacts</v>
      </c>
      <c r="AO840" s="93" t="s">
        <v>5537</v>
      </c>
      <c r="AP840" s="101" t="str">
        <f t="shared" si="28"/>
        <v>LIT_100</v>
      </c>
      <c r="AR840" s="17" t="s">
        <v>5537</v>
      </c>
      <c r="AS840" s="7" t="s">
        <v>5537</v>
      </c>
      <c r="AT840" s="6"/>
      <c r="AU840" s="7"/>
      <c r="AV840" s="3" t="s">
        <v>5537</v>
      </c>
      <c r="AW840" s="18" t="s">
        <v>5537</v>
      </c>
      <c r="AX840" s="18" t="s">
        <v>5537</v>
      </c>
      <c r="AY840" s="18" t="s">
        <v>5537</v>
      </c>
      <c r="AZ840" s="18" t="s">
        <v>5537</v>
      </c>
      <c r="BA840" s="18" t="s">
        <v>5537</v>
      </c>
      <c r="BB840" s="18" t="s">
        <v>5537</v>
      </c>
      <c r="BC840" s="18" t="s">
        <v>5537</v>
      </c>
      <c r="BD840" s="18" t="s">
        <v>5537</v>
      </c>
      <c r="BE840" s="18" t="s">
        <v>5537</v>
      </c>
      <c r="BF840" s="18" t="s">
        <v>5537</v>
      </c>
      <c r="BG840" s="18" t="s">
        <v>5537</v>
      </c>
      <c r="BH840" s="18" t="s">
        <v>5537</v>
      </c>
      <c r="BI840" s="9" t="s">
        <v>5537</v>
      </c>
      <c r="BJ840" s="14"/>
      <c r="BK840" s="14" t="s">
        <v>5537</v>
      </c>
      <c r="BL840" s="14" t="str">
        <f>_xlfn.XLOOKUP(B840,'[4]cell downs 18042026 17h'!$B:$B,'[4]cell downs 18042026 17h'!$B:$B,"")</f>
        <v/>
      </c>
      <c r="BM840" s="14" t="str">
        <f>_xlfn.XLOOKUP(B840,'[5]Cells Huawei 19042026 15h'!$B:$B,'[5]Cells Huawei 19042026 15h'!$B:$B,"")</f>
        <v/>
      </c>
      <c r="BN840" s="9" t="str">
        <f>_xlfn.XLOOKUP(B840,'[6]cells down 19042026 9H40'!$B:$B,'[6]cells down 19042026 9H40'!$B:$B,"")</f>
        <v/>
      </c>
      <c r="BO840" s="9" t="s">
        <v>5537</v>
      </c>
      <c r="BP840" s="9" t="s">
        <v>12</v>
      </c>
      <c r="BQ840" s="115"/>
    </row>
    <row r="841" spans="1:69" s="9" customFormat="1" x14ac:dyDescent="0.3">
      <c r="A841" s="1" t="s">
        <v>1310</v>
      </c>
      <c r="B841" s="8" t="s">
        <v>1311</v>
      </c>
      <c r="C841" s="3" t="str">
        <f>_xlfn.XLOOKUP(B841,'[1]daily break down'!$D:$D,'[1]daily break down'!$E:$E,"")</f>
        <v>Douala</v>
      </c>
      <c r="D841" s="1" t="s">
        <v>11</v>
      </c>
      <c r="E841" s="1" t="s">
        <v>145</v>
      </c>
      <c r="F841" s="3" t="s">
        <v>31</v>
      </c>
      <c r="G841" s="1" t="s">
        <v>32</v>
      </c>
      <c r="H841" s="34" t="str">
        <f>_xlfn.XLOOKUP(B841,[2]CALCULATION!$B:$B,[2]CALCULATION!$H:$H,"")</f>
        <v>ZTE</v>
      </c>
      <c r="I841" s="28">
        <v>6.6359510947884477</v>
      </c>
      <c r="J841" s="28">
        <v>0</v>
      </c>
      <c r="K841" s="28">
        <v>2.2494670878598737</v>
      </c>
      <c r="L841" s="28">
        <v>13.743996712638364</v>
      </c>
      <c r="M841" s="28">
        <v>4.5519756986356894</v>
      </c>
      <c r="N841" s="28">
        <v>0</v>
      </c>
      <c r="O841" s="28">
        <v>0</v>
      </c>
      <c r="P841" s="28">
        <v>6.6356657335353688</v>
      </c>
      <c r="Q841" s="28">
        <v>0</v>
      </c>
      <c r="R841" s="28">
        <v>0</v>
      </c>
      <c r="S841" s="94">
        <v>0</v>
      </c>
      <c r="T841" s="94">
        <f>_xlfn.XLOOKUP(B841,'[3]Nur des jours'!$B:$B,'[3]Nur des jours'!$U:$U,"")</f>
        <v>24.264392194799004</v>
      </c>
      <c r="U841" s="94">
        <v>0</v>
      </c>
      <c r="V841" s="94">
        <v>6.8692695893366231</v>
      </c>
      <c r="W841" s="94">
        <v>24.264392194799008</v>
      </c>
      <c r="X841" s="94">
        <v>0</v>
      </c>
      <c r="Y841" s="94">
        <v>0</v>
      </c>
      <c r="Z841" s="94">
        <v>0</v>
      </c>
      <c r="AA841" s="94">
        <v>0</v>
      </c>
      <c r="AB841" s="94">
        <v>47.917968627383857</v>
      </c>
      <c r="AC841" s="94">
        <f>_xlfn.XLOOKUP(B841,'[3]Nur des jours'!$B:$B,'[3]Nur des jours'!$N:$N,"")</f>
        <v>0</v>
      </c>
      <c r="AD841" s="94">
        <v>0</v>
      </c>
      <c r="AE841" s="94">
        <v>0</v>
      </c>
      <c r="AF841" s="94">
        <v>0</v>
      </c>
      <c r="AG841" s="94">
        <v>0</v>
      </c>
      <c r="AH841" s="94">
        <v>0</v>
      </c>
      <c r="AI841" s="49" t="s">
        <v>5559</v>
      </c>
      <c r="AJ841" s="49"/>
      <c r="AK841" s="48" t="str" cm="1">
        <f t="array" ref="AK841">IFERROR(_xlfn.IFS(
AM841="MPR ISSUE","PDH",
AM841="BSS Hardware Issue","BSS",
AM841="Sites strategiques, MLL, Pylone, etc.","ENVTECH",
AM841="AKTIVCO DEFAUT GE &amp; POWER Cabinet","AKTIVCO",
AM841="AKTIVCO Coupure ENEO &amp; Baisse de tension","AKTIVCO GRID ONLY",
AM841="Coupure ENEO &amp; Baisse de tension","IHS GRID ONLY",
AM841="Defaut GE &amp; POWER Cabinet","IHS",
AM841="Sharing","Partners",
AM841="Sites strategiques &amp; DataCenter","SST &amp; DC",
AM841="Exclu","Exclu",
AM841="SAT","SAT",
AM841="SPARE-ISSUE","SPARE-ISSUE",
AM841="Fiber CAmtel","TRANS_FO_CAMTEL",
AM841="Fiber AOF","Fiber AOF",
AM841="Projet OCM (HUAWEI)","TRAVAUX-HUAWEI",
AM841="Projet OCM (NOKIA)","TRAVAUX-NOKIA",
AM841="ACCESS-ISSUE","ACCESS-ISSUE",
AM841="Projet OCM (ZTE, NOKIA, autres projets)","TRAVAUX OCM",
AM841="No root CAuse","No root cause",
AM841="ODU HS","PDH",
AM841="IP &amp; VLAN","PDH",
AM841="Warehouse HUAWEI","SPARE-ISSUE",
AM841="SPARE-HS","SPARE-ISSUE",
AM841="Power Telco","BSS",AM841="no impacts","no impacts"
),"")</f>
        <v>no impacts</v>
      </c>
      <c r="AL841" s="48" t="str" cm="1">
        <f t="array" ref="AL841">IFERROR(_xlfn.IFS(
AM841="MPR ISSUE","TX ISSUE",
AM841="BSS Hardware Issue","RAN ISSUE",
AM841="Sites strategiques, MLL, Pylone, etc.","ENVTECH",
AM841="AKTIVCO DEFAUT GE &amp; POWER Cabinet","POWER ISSUE",
AM841="AKTIVCO Coupure ENEO &amp; Baisse de tension","POWER ISSUE",
AM841="Coupure ENEO &amp; Baisse de tension","POWER ISSUE",
AM841="Defaut GE &amp; POWER Cabinet","POWER ISSUE",
AM841="Sharing","POWER ISSUE",
AM841="Sites strategiques &amp; DataCenter","POWER ISSUE",
AM841="Exclu","Exclu",
AM841="SAT","TX ISSUE",
AM841="SPARE-ISSUE","SPARE-ISSUE",
AM841="Fiber CAmtel","TX ISSUE",
AM841="Fiber AOF","TX ISSUE",
AM841="Projet OCM (HUAWEI)","TRAVAUX-HUAWEI",
AM841="Projet OCM (NOKIA)","TRAVAUX -NOKIA",
AM841="ACCESS-ISSUE","ACCESS-ISSUE",
AM841="Projet OCM (ZTE, NOKIA, autres projets)","TRAVAUX OCM",
AM841="No root CAuse","No root cause",
AM841="ODU HS","TX ISSUE",
AM841="IP &amp; VLAN","TX ISSUE",
AM841="Warehouse HUAWEI","SPARE-ISSUE",
AM841="SPARE-HS","SPARE-ISSUE",
AM841="Power Telco","RAN ISSUE",AM841="no impacts","no impacts"
),"")</f>
        <v>no impacts</v>
      </c>
      <c r="AM841" s="67" t="s">
        <v>5605</v>
      </c>
      <c r="AN841" s="48" t="str" cm="1">
        <f t="array" ref="AN841">IFERROR(_xlfn.IFS(
AM841="MPR ISSUE","ACTIVE",
AM841="BSS Hardware Issue","ACTIVE",
AM841="Sites strategiques, MLL, Pylone, etc.","PASSIVE",
AM841="AKTIVCO DEFAUT GE &amp; POWER Cabinet","PASSIVE",
AM841="AKTIVCO Coupure ENEO &amp; Baisse de tension","PASSIVE",
AM841="Coupure ENEO &amp; Baisse de tension","PASSIVE",
AM841="Defaut GE &amp; POWER Cabinet","PASSIVE",
AM841="Sharing","PASSIVE",
AM841="Sites strategiques &amp; DataCenter","PASSIVE",
AM841="Exclu","Exclu",
AM841="SAT","ACTIVE",
AM841="SPARE-ISSUE","SPARE-ISSUE",
AM841="Fiber CAmtel","ACTIVE",
AM841="Fiber AOF","ACTIVE",
AM841="Projet OCM (HUAWEI)","PLANNED WORKS",
AM841="Projet OCM (NOKIA)","PLANNED WORKS",
AM841="ACCESS-ISSUE","ACCESS-ISSUE",
AM841="Projet OCM (ZTE, NOKIA, autres projets)","PLANNED WORKS",
AM841="No root CAuse","No root cause",
AM841="ODU HS","ACTIVE",
AM841="IP &amp; VLAN","ACTIVE",
AM841="Warehouse HUAWEI","SPARE-ISSUE",
AM841="SPARE-HS","SPARE-ISSUE",
AM841="Power Telco","ACTIVE", AM841="no impacts","no impacts"
),"")</f>
        <v>no impacts</v>
      </c>
      <c r="AO841" s="93" t="s">
        <v>5537</v>
      </c>
      <c r="AP841" s="101" t="str">
        <f t="shared" si="28"/>
        <v>LIT_092</v>
      </c>
      <c r="AR841" s="17" t="s">
        <v>5537</v>
      </c>
      <c r="AS841" s="7" t="s">
        <v>5537</v>
      </c>
      <c r="AT841" s="6"/>
      <c r="AU841" s="7"/>
      <c r="AV841" s="3" t="s">
        <v>5537</v>
      </c>
      <c r="AW841" s="18" t="s">
        <v>5537</v>
      </c>
      <c r="AX841" s="18" t="s">
        <v>5537</v>
      </c>
      <c r="AY841" s="18" t="s">
        <v>5537</v>
      </c>
      <c r="AZ841" s="18" t="s">
        <v>5537</v>
      </c>
      <c r="BA841" s="18" t="s">
        <v>5537</v>
      </c>
      <c r="BB841" s="18" t="s">
        <v>5537</v>
      </c>
      <c r="BC841" s="18" t="s">
        <v>5537</v>
      </c>
      <c r="BD841" s="18" t="s">
        <v>5537</v>
      </c>
      <c r="BE841" s="18" t="s">
        <v>5537</v>
      </c>
      <c r="BF841" s="18" t="s">
        <v>5537</v>
      </c>
      <c r="BG841" s="18" t="s">
        <v>5537</v>
      </c>
      <c r="BH841" s="18" t="s">
        <v>5537</v>
      </c>
      <c r="BI841" s="9" t="s">
        <v>5537</v>
      </c>
      <c r="BJ841" s="14"/>
      <c r="BK841" s="14" t="s">
        <v>5537</v>
      </c>
      <c r="BL841" s="14" t="str">
        <f>_xlfn.XLOOKUP(B841,'[4]cell downs 18042026 17h'!$B:$B,'[4]cell downs 18042026 17h'!$B:$B,"")</f>
        <v/>
      </c>
      <c r="BM841" s="14" t="str">
        <f>_xlfn.XLOOKUP(B841,'[5]Cells Huawei 19042026 15h'!$B:$B,'[5]Cells Huawei 19042026 15h'!$B:$B,"")</f>
        <v/>
      </c>
      <c r="BN841" s="9" t="str">
        <f>_xlfn.XLOOKUP(B841,'[6]cells down 19042026 9H40'!$B:$B,'[6]cells down 19042026 9H40'!$B:$B,"")</f>
        <v/>
      </c>
      <c r="BO841" s="9" t="s">
        <v>1311</v>
      </c>
      <c r="BP841" s="9" t="s">
        <v>5537</v>
      </c>
      <c r="BQ841" s="115"/>
    </row>
    <row r="842" spans="1:69" s="9" customFormat="1" x14ac:dyDescent="0.3">
      <c r="A842" s="1" t="s">
        <v>1002</v>
      </c>
      <c r="B842" s="8" t="s">
        <v>1003</v>
      </c>
      <c r="C842" s="3" t="str">
        <f>_xlfn.XLOOKUP(B842,'[1]daily break down'!$D:$D,'[1]daily break down'!$E:$E,"")</f>
        <v>NORD</v>
      </c>
      <c r="D842" s="1" t="s">
        <v>11</v>
      </c>
      <c r="E842" s="1" t="s">
        <v>66</v>
      </c>
      <c r="F842" s="3" t="s">
        <v>23</v>
      </c>
      <c r="G842" s="1" t="s">
        <v>1004</v>
      </c>
      <c r="H842" s="33" t="str">
        <f>_xlfn.XLOOKUP(B842,[2]CALCULATION!$B:$B,[2]CALCULATION!$H:$H,"")</f>
        <v>NOKIA</v>
      </c>
      <c r="I842" s="28">
        <v>1.2485277349802194E-3</v>
      </c>
      <c r="J842" s="28">
        <v>1.4268888399772469E-3</v>
      </c>
      <c r="K842" s="28">
        <v>9.8092930745687112E-4</v>
      </c>
      <c r="L842" s="28">
        <v>6.1865158338410389</v>
      </c>
      <c r="M842" s="28">
        <v>9.3064014739979974</v>
      </c>
      <c r="N842" s="28">
        <v>9.248290835760498</v>
      </c>
      <c r="O842" s="28">
        <v>0</v>
      </c>
      <c r="P842" s="28">
        <v>0</v>
      </c>
      <c r="Q842" s="28">
        <v>0</v>
      </c>
      <c r="R842" s="28">
        <v>0</v>
      </c>
      <c r="S842" s="94">
        <v>0</v>
      </c>
      <c r="T842" s="94">
        <f>_xlfn.XLOOKUP(B842,'[3]Nur des jours'!$B:$B,'[3]Nur des jours'!$U:$U,"")</f>
        <v>0</v>
      </c>
      <c r="U842" s="94">
        <v>0</v>
      </c>
      <c r="V842" s="94">
        <v>0</v>
      </c>
      <c r="W842" s="94">
        <v>0</v>
      </c>
      <c r="X842" s="94">
        <v>2.4078749174617545E-3</v>
      </c>
      <c r="Y842" s="94">
        <v>0</v>
      </c>
      <c r="Z842" s="94">
        <v>0.22073257013247377</v>
      </c>
      <c r="AA842" s="94">
        <v>0.21957520990095947</v>
      </c>
      <c r="AB842" s="94">
        <v>0</v>
      </c>
      <c r="AC842" s="94">
        <f>_xlfn.XLOOKUP(B842,'[3]Nur des jours'!$B:$B,'[3]Nur des jours'!$N:$N,"")</f>
        <v>0</v>
      </c>
      <c r="AD842" s="94">
        <v>0</v>
      </c>
      <c r="AE842" s="94">
        <v>0</v>
      </c>
      <c r="AF842" s="94">
        <v>0</v>
      </c>
      <c r="AG842" s="94">
        <v>0</v>
      </c>
      <c r="AH842" s="94">
        <v>0</v>
      </c>
      <c r="AI842" s="49" t="s">
        <v>5559</v>
      </c>
      <c r="AJ842" s="49"/>
      <c r="AK842" s="48" t="str" cm="1">
        <f t="array" ref="AK842">IFERROR(_xlfn.IFS(
AM842="MPR ISSUE","PDH",
AM842="BSS Hardware Issue","BSS",
AM842="Sites strategiques, MLL, Pylone, etc.","ENVTECH",
AM842="AKTIVCO DEFAUT GE &amp; POWER Cabinet","AKTIVCO",
AM842="AKTIVCO Coupure ENEO &amp; Baisse de tension","AKTIVCO GRID ONLY",
AM842="Coupure ENEO &amp; Baisse de tension","IHS GRID ONLY",
AM842="Defaut GE &amp; POWER Cabinet","IHS",
AM842="Sharing","Partners",
AM842="Sites strategiques &amp; DataCenter","SST &amp; DC",
AM842="Exclu","Exclu",
AM842="SAT","SAT",
AM842="SPARE-ISSUE","SPARE-ISSUE",
AM842="Fiber CAmtel","TRANS_FO_CAMTEL",
AM842="Fiber AOF","Fiber AOF",
AM842="Projet OCM (HUAWEI)","TRAVAUX-HUAWEI",
AM842="Projet OCM (NOKIA)","TRAVAUX-NOKIA",
AM842="ACCESS-ISSUE","ACCESS-ISSUE",
AM842="Projet OCM (ZTE, NOKIA, autres projets)","TRAVAUX OCM",
AM842="No root CAuse","No root cause",
AM842="ODU HS","PDH",
AM842="IP &amp; VLAN","PDH",
AM842="Warehouse HUAWEI","SPARE-ISSUE",
AM842="SPARE-HS","SPARE-ISSUE",
AM842="Power Telco","BSS",AM842="no impacts","no impacts"
),"")</f>
        <v>no impacts</v>
      </c>
      <c r="AL842" s="48" t="str" cm="1">
        <f t="array" ref="AL842">IFERROR(_xlfn.IFS(
AM842="MPR ISSUE","TX ISSUE",
AM842="BSS Hardware Issue","RAN ISSUE",
AM842="Sites strategiques, MLL, Pylone, etc.","ENVTECH",
AM842="AKTIVCO DEFAUT GE &amp; POWER Cabinet","POWER ISSUE",
AM842="AKTIVCO Coupure ENEO &amp; Baisse de tension","POWER ISSUE",
AM842="Coupure ENEO &amp; Baisse de tension","POWER ISSUE",
AM842="Defaut GE &amp; POWER Cabinet","POWER ISSUE",
AM842="Sharing","POWER ISSUE",
AM842="Sites strategiques &amp; DataCenter","POWER ISSUE",
AM842="Exclu","Exclu",
AM842="SAT","TX ISSUE",
AM842="SPARE-ISSUE","SPARE-ISSUE",
AM842="Fiber CAmtel","TX ISSUE",
AM842="Fiber AOF","TX ISSUE",
AM842="Projet OCM (HUAWEI)","TRAVAUX-HUAWEI",
AM842="Projet OCM (NOKIA)","TRAVAUX -NOKIA",
AM842="ACCESS-ISSUE","ACCESS-ISSUE",
AM842="Projet OCM (ZTE, NOKIA, autres projets)","TRAVAUX OCM",
AM842="No root CAuse","No root cause",
AM842="ODU HS","TX ISSUE",
AM842="IP &amp; VLAN","TX ISSUE",
AM842="Warehouse HUAWEI","SPARE-ISSUE",
AM842="SPARE-HS","SPARE-ISSUE",
AM842="Power Telco","RAN ISSUE",AM842="no impacts","no impacts"
),"")</f>
        <v>no impacts</v>
      </c>
      <c r="AM842" s="67" t="s">
        <v>5605</v>
      </c>
      <c r="AN842" s="48" t="str" cm="1">
        <f t="array" ref="AN842">IFERROR(_xlfn.IFS(
AM842="MPR ISSUE","ACTIVE",
AM842="BSS Hardware Issue","ACTIVE",
AM842="Sites strategiques, MLL, Pylone, etc.","PASSIVE",
AM842="AKTIVCO DEFAUT GE &amp; POWER Cabinet","PASSIVE",
AM842="AKTIVCO Coupure ENEO &amp; Baisse de tension","PASSIVE",
AM842="Coupure ENEO &amp; Baisse de tension","PASSIVE",
AM842="Defaut GE &amp; POWER Cabinet","PASSIVE",
AM842="Sharing","PASSIVE",
AM842="Sites strategiques &amp; DataCenter","PASSIVE",
AM842="Exclu","Exclu",
AM842="SAT","ACTIVE",
AM842="SPARE-ISSUE","SPARE-ISSUE",
AM842="Fiber CAmtel","ACTIVE",
AM842="Fiber AOF","ACTIVE",
AM842="Projet OCM (HUAWEI)","PLANNED WORKS",
AM842="Projet OCM (NOKIA)","PLANNED WORKS",
AM842="ACCESS-ISSUE","ACCESS-ISSUE",
AM842="Projet OCM (ZTE, NOKIA, autres projets)","PLANNED WORKS",
AM842="No root CAuse","No root cause",
AM842="ODU HS","ACTIVE",
AM842="IP &amp; VLAN","ACTIVE",
AM842="Warehouse HUAWEI","SPARE-ISSUE",
AM842="SPARE-HS","SPARE-ISSUE",
AM842="Power Telco","ACTIVE", AM842="no impacts","no impacts"
),"")</f>
        <v>no impacts</v>
      </c>
      <c r="AO842" s="93" t="s">
        <v>5537</v>
      </c>
      <c r="AP842" s="101" t="str">
        <f t="shared" si="28"/>
        <v>NRD_111</v>
      </c>
      <c r="AR842" s="17" t="s">
        <v>5537</v>
      </c>
      <c r="AS842" s="7" t="s">
        <v>5537</v>
      </c>
      <c r="AT842" s="6"/>
      <c r="AU842" s="7"/>
      <c r="AV842" s="3" t="s">
        <v>5537</v>
      </c>
      <c r="AW842" s="18" t="s">
        <v>5537</v>
      </c>
      <c r="AX842" s="18" t="s">
        <v>5537</v>
      </c>
      <c r="AY842" s="18" t="s">
        <v>5537</v>
      </c>
      <c r="AZ842" s="18" t="s">
        <v>5537</v>
      </c>
      <c r="BA842" s="18" t="s">
        <v>5537</v>
      </c>
      <c r="BB842" s="18" t="s">
        <v>5537</v>
      </c>
      <c r="BC842" s="18" t="s">
        <v>5537</v>
      </c>
      <c r="BD842" s="18" t="s">
        <v>5537</v>
      </c>
      <c r="BE842" s="18" t="s">
        <v>5537</v>
      </c>
      <c r="BF842" s="18" t="s">
        <v>5537</v>
      </c>
      <c r="BG842" s="18" t="s">
        <v>5537</v>
      </c>
      <c r="BH842" s="18" t="s">
        <v>5537</v>
      </c>
      <c r="BI842" s="9" t="s">
        <v>5537</v>
      </c>
      <c r="BJ842" s="14"/>
      <c r="BK842" s="14" t="s">
        <v>5537</v>
      </c>
      <c r="BL842" s="14" t="str">
        <f>_xlfn.XLOOKUP(B842,'[4]cell downs 18042026 17h'!$B:$B,'[4]cell downs 18042026 17h'!$B:$B,"")</f>
        <v/>
      </c>
      <c r="BM842" s="14" t="str">
        <f>_xlfn.XLOOKUP(B842,'[5]Cells Huawei 19042026 15h'!$B:$B,'[5]Cells Huawei 19042026 15h'!$B:$B,"")</f>
        <v/>
      </c>
      <c r="BN842" s="9" t="str">
        <f>_xlfn.XLOOKUP(B842,'[6]cells down 19042026 9H40'!$B:$B,'[6]cells down 19042026 9H40'!$B:$B,"")</f>
        <v/>
      </c>
      <c r="BO842" s="9" t="s">
        <v>1003</v>
      </c>
      <c r="BP842" s="9" t="s">
        <v>12</v>
      </c>
      <c r="BQ842" s="115"/>
    </row>
    <row r="843" spans="1:69" s="9" customFormat="1" x14ac:dyDescent="0.3">
      <c r="A843" s="1" t="s">
        <v>1839</v>
      </c>
      <c r="B843" s="8" t="s">
        <v>1840</v>
      </c>
      <c r="C843" s="3" t="str">
        <f>_xlfn.XLOOKUP(B843,'[1]daily break down'!$D:$D,'[1]daily break down'!$E:$E,"")</f>
        <v>Douala</v>
      </c>
      <c r="D843" s="1" t="s">
        <v>11</v>
      </c>
      <c r="E843" s="1" t="s">
        <v>12</v>
      </c>
      <c r="F843" s="3" t="s">
        <v>31</v>
      </c>
      <c r="G843" s="1" t="s">
        <v>32</v>
      </c>
      <c r="H843" s="34" t="str">
        <f>_xlfn.XLOOKUP(B843,[2]CALCULATION!$B:$B,[2]CALCULATION!$H:$H,"")</f>
        <v>ZTE</v>
      </c>
      <c r="I843" s="28">
        <v>0</v>
      </c>
      <c r="J843" s="28">
        <v>0</v>
      </c>
      <c r="K843" s="28">
        <v>0</v>
      </c>
      <c r="L843" s="28">
        <v>0</v>
      </c>
      <c r="M843" s="28">
        <v>0</v>
      </c>
      <c r="N843" s="28">
        <v>0</v>
      </c>
      <c r="O843" s="28">
        <v>0</v>
      </c>
      <c r="P843" s="28">
        <v>0</v>
      </c>
      <c r="Q843" s="28">
        <v>0</v>
      </c>
      <c r="R843" s="28">
        <v>0</v>
      </c>
      <c r="S843" s="94">
        <v>0</v>
      </c>
      <c r="T843" s="94">
        <f>_xlfn.XLOOKUP(B843,'[3]Nur des jours'!$B:$B,'[3]Nur des jours'!$U:$U,"")</f>
        <v>0</v>
      </c>
      <c r="U843" s="94">
        <v>0</v>
      </c>
      <c r="V843" s="94">
        <v>0</v>
      </c>
      <c r="W843" s="94">
        <v>0</v>
      </c>
      <c r="X843" s="94">
        <v>0</v>
      </c>
      <c r="Y843" s="94">
        <v>0</v>
      </c>
      <c r="Z843" s="94">
        <v>0</v>
      </c>
      <c r="AA843" s="94">
        <v>0</v>
      </c>
      <c r="AB843" s="94">
        <v>0.16340498754398139</v>
      </c>
      <c r="AC843" s="94">
        <f>_xlfn.XLOOKUP(B843,'[3]Nur des jours'!$B:$B,'[3]Nur des jours'!$N:$N,"")</f>
        <v>0</v>
      </c>
      <c r="AD843" s="94">
        <v>0</v>
      </c>
      <c r="AE843" s="94">
        <v>0</v>
      </c>
      <c r="AF843" s="94">
        <v>0</v>
      </c>
      <c r="AG843" s="94">
        <v>0</v>
      </c>
      <c r="AH843" s="94">
        <v>0</v>
      </c>
      <c r="AI843" s="49" t="s">
        <v>5559</v>
      </c>
      <c r="AJ843" s="49"/>
      <c r="AK843" s="48" t="str" cm="1">
        <f t="array" ref="AK843">IFERROR(_xlfn.IFS(
AM843="MPR ISSUE","PDH",
AM843="BSS Hardware Issue","BSS",
AM843="Sites strategiques, MLL, Pylone, etc.","ENVTECH",
AM843="AKTIVCO DEFAUT GE &amp; POWER Cabinet","AKTIVCO",
AM843="AKTIVCO Coupure ENEO &amp; Baisse de tension","AKTIVCO GRID ONLY",
AM843="Coupure ENEO &amp; Baisse de tension","IHS GRID ONLY",
AM843="Defaut GE &amp; POWER Cabinet","IHS",
AM843="Sharing","Partners",
AM843="Sites strategiques &amp; DataCenter","SST &amp; DC",
AM843="Exclu","Exclu",
AM843="SAT","SAT",
AM843="SPARE-ISSUE","SPARE-ISSUE",
AM843="Fiber CAmtel","TRANS_FO_CAMTEL",
AM843="Fiber AOF","Fiber AOF",
AM843="Projet OCM (HUAWEI)","TRAVAUX-HUAWEI",
AM843="Projet OCM (NOKIA)","TRAVAUX-NOKIA",
AM843="ACCESS-ISSUE","ACCESS-ISSUE",
AM843="Projet OCM (ZTE, NOKIA, autres projets)","TRAVAUX OCM",
AM843="No root CAuse","No root cause",
AM843="ODU HS","PDH",
AM843="IP &amp; VLAN","PDH",
AM843="Warehouse HUAWEI","SPARE-ISSUE",
AM843="SPARE-HS","SPARE-ISSUE",
AM843="Power Telco","BSS",AM843="no impacts","no impacts"
),"")</f>
        <v>no impacts</v>
      </c>
      <c r="AL843" s="48" t="str" cm="1">
        <f t="array" ref="AL843">IFERROR(_xlfn.IFS(
AM843="MPR ISSUE","TX ISSUE",
AM843="BSS Hardware Issue","RAN ISSUE",
AM843="Sites strategiques, MLL, Pylone, etc.","ENVTECH",
AM843="AKTIVCO DEFAUT GE &amp; POWER Cabinet","POWER ISSUE",
AM843="AKTIVCO Coupure ENEO &amp; Baisse de tension","POWER ISSUE",
AM843="Coupure ENEO &amp; Baisse de tension","POWER ISSUE",
AM843="Defaut GE &amp; POWER Cabinet","POWER ISSUE",
AM843="Sharing","POWER ISSUE",
AM843="Sites strategiques &amp; DataCenter","POWER ISSUE",
AM843="Exclu","Exclu",
AM843="SAT","TX ISSUE",
AM843="SPARE-ISSUE","SPARE-ISSUE",
AM843="Fiber CAmtel","TX ISSUE",
AM843="Fiber AOF","TX ISSUE",
AM843="Projet OCM (HUAWEI)","TRAVAUX-HUAWEI",
AM843="Projet OCM (NOKIA)","TRAVAUX -NOKIA",
AM843="ACCESS-ISSUE","ACCESS-ISSUE",
AM843="Projet OCM (ZTE, NOKIA, autres projets)","TRAVAUX OCM",
AM843="No root CAuse","No root cause",
AM843="ODU HS","TX ISSUE",
AM843="IP &amp; VLAN","TX ISSUE",
AM843="Warehouse HUAWEI","SPARE-ISSUE",
AM843="SPARE-HS","SPARE-ISSUE",
AM843="Power Telco","RAN ISSUE",AM843="no impacts","no impacts"
),"")</f>
        <v>no impacts</v>
      </c>
      <c r="AM843" s="67" t="s">
        <v>5605</v>
      </c>
      <c r="AN843" s="48" t="str" cm="1">
        <f t="array" ref="AN843">IFERROR(_xlfn.IFS(
AM843="MPR ISSUE","ACTIVE",
AM843="BSS Hardware Issue","ACTIVE",
AM843="Sites strategiques, MLL, Pylone, etc.","PASSIVE",
AM843="AKTIVCO DEFAUT GE &amp; POWER Cabinet","PASSIVE",
AM843="AKTIVCO Coupure ENEO &amp; Baisse de tension","PASSIVE",
AM843="Coupure ENEO &amp; Baisse de tension","PASSIVE",
AM843="Defaut GE &amp; POWER Cabinet","PASSIVE",
AM843="Sharing","PASSIVE",
AM843="Sites strategiques &amp; DataCenter","PASSIVE",
AM843="Exclu","Exclu",
AM843="SAT","ACTIVE",
AM843="SPARE-ISSUE","SPARE-ISSUE",
AM843="Fiber CAmtel","ACTIVE",
AM843="Fiber AOF","ACTIVE",
AM843="Projet OCM (HUAWEI)","PLANNED WORKS",
AM843="Projet OCM (NOKIA)","PLANNED WORKS",
AM843="ACCESS-ISSUE","ACCESS-ISSUE",
AM843="Projet OCM (ZTE, NOKIA, autres projets)","PLANNED WORKS",
AM843="No root CAuse","No root cause",
AM843="ODU HS","ACTIVE",
AM843="IP &amp; VLAN","ACTIVE",
AM843="Warehouse HUAWEI","SPARE-ISSUE",
AM843="SPARE-HS","SPARE-ISSUE",
AM843="Power Telco","ACTIVE", AM843="no impacts","no impacts"
),"")</f>
        <v>no impacts</v>
      </c>
      <c r="AO843" s="93" t="s">
        <v>5537</v>
      </c>
      <c r="AP843" s="101" t="str">
        <f t="shared" ref="AP843:AP906" si="29">B843</f>
        <v>LIT_311</v>
      </c>
      <c r="AR843" s="17" t="s">
        <v>5537</v>
      </c>
      <c r="AS843" s="7" t="s">
        <v>5537</v>
      </c>
      <c r="AT843" s="6"/>
      <c r="AU843" s="7"/>
      <c r="AV843" s="3" t="s">
        <v>5537</v>
      </c>
      <c r="AW843" s="18" t="s">
        <v>5537</v>
      </c>
      <c r="AX843" s="18" t="s">
        <v>5537</v>
      </c>
      <c r="AY843" s="18" t="s">
        <v>5537</v>
      </c>
      <c r="AZ843" s="18" t="s">
        <v>5537</v>
      </c>
      <c r="BA843" s="18" t="s">
        <v>5537</v>
      </c>
      <c r="BB843" s="18" t="s">
        <v>5537</v>
      </c>
      <c r="BC843" s="18" t="s">
        <v>5537</v>
      </c>
      <c r="BD843" s="18" t="s">
        <v>5537</v>
      </c>
      <c r="BE843" s="18" t="s">
        <v>5537</v>
      </c>
      <c r="BF843" s="18" t="s">
        <v>5537</v>
      </c>
      <c r="BG843" s="18" t="s">
        <v>5537</v>
      </c>
      <c r="BH843" s="18" t="s">
        <v>5537</v>
      </c>
      <c r="BI843" s="9" t="s">
        <v>5537</v>
      </c>
      <c r="BJ843" s="14"/>
      <c r="BK843" s="14" t="s">
        <v>5537</v>
      </c>
      <c r="BL843" s="14" t="str">
        <f>_xlfn.XLOOKUP(B843,'[4]cell downs 18042026 17h'!$B:$B,'[4]cell downs 18042026 17h'!$B:$B,"")</f>
        <v/>
      </c>
      <c r="BM843" s="14" t="str">
        <f>_xlfn.XLOOKUP(B843,'[5]Cells Huawei 19042026 15h'!$B:$B,'[5]Cells Huawei 19042026 15h'!$B:$B,"")</f>
        <v/>
      </c>
      <c r="BN843" s="9" t="str">
        <f>_xlfn.XLOOKUP(B843,'[6]cells down 19042026 9H40'!$B:$B,'[6]cells down 19042026 9H40'!$B:$B,"")</f>
        <v/>
      </c>
      <c r="BO843" s="9" t="s">
        <v>1840</v>
      </c>
      <c r="BP843" s="9" t="s">
        <v>1713</v>
      </c>
      <c r="BQ843" s="115"/>
    </row>
    <row r="844" spans="1:69" s="9" customFormat="1" x14ac:dyDescent="0.3">
      <c r="A844" s="1" t="s">
        <v>1841</v>
      </c>
      <c r="B844" s="8" t="s">
        <v>1842</v>
      </c>
      <c r="C844" s="3" t="str">
        <f>_xlfn.XLOOKUP(B844,'[1]daily break down'!$D:$D,'[1]daily break down'!$E:$E,"")</f>
        <v>Douala</v>
      </c>
      <c r="D844" s="1" t="s">
        <v>21</v>
      </c>
      <c r="E844" s="1" t="s">
        <v>36</v>
      </c>
      <c r="F844" s="3" t="s">
        <v>31</v>
      </c>
      <c r="G844" s="1" t="s">
        <v>32</v>
      </c>
      <c r="H844" s="34" t="str">
        <f>_xlfn.XLOOKUP(B844,[2]CALCULATION!$B:$B,[2]CALCULATION!$H:$H,"")</f>
        <v>ZTE</v>
      </c>
      <c r="I844" s="28">
        <v>0</v>
      </c>
      <c r="J844" s="28">
        <v>0</v>
      </c>
      <c r="K844" s="28">
        <v>0</v>
      </c>
      <c r="L844" s="28">
        <v>0</v>
      </c>
      <c r="M844" s="28">
        <v>0</v>
      </c>
      <c r="N844" s="28">
        <v>0</v>
      </c>
      <c r="O844" s="28">
        <v>0</v>
      </c>
      <c r="P844" s="28">
        <v>0</v>
      </c>
      <c r="Q844" s="28">
        <v>0</v>
      </c>
      <c r="R844" s="28">
        <v>0</v>
      </c>
      <c r="S844" s="94">
        <v>0</v>
      </c>
      <c r="T844" s="94">
        <f>_xlfn.XLOOKUP(B844,'[3]Nur des jours'!$B:$B,'[3]Nur des jours'!$U:$U,"")</f>
        <v>0</v>
      </c>
      <c r="U844" s="94">
        <v>0</v>
      </c>
      <c r="V844" s="94">
        <v>0</v>
      </c>
      <c r="W844" s="94">
        <v>0</v>
      </c>
      <c r="X844" s="94">
        <v>3.2145766808491221</v>
      </c>
      <c r="Y844" s="94">
        <v>0</v>
      </c>
      <c r="Z844" s="94">
        <v>0</v>
      </c>
      <c r="AA844" s="94">
        <v>0</v>
      </c>
      <c r="AB844" s="94">
        <v>0.11683759805726082</v>
      </c>
      <c r="AC844" s="94">
        <f>_xlfn.XLOOKUP(B844,'[3]Nur des jours'!$B:$B,'[3]Nur des jours'!$N:$N,"")</f>
        <v>0</v>
      </c>
      <c r="AD844" s="94">
        <v>0</v>
      </c>
      <c r="AE844" s="94">
        <v>0</v>
      </c>
      <c r="AF844" s="94">
        <v>0</v>
      </c>
      <c r="AG844" s="94">
        <v>0</v>
      </c>
      <c r="AH844" s="94">
        <v>0</v>
      </c>
      <c r="AI844" s="49" t="s">
        <v>5559</v>
      </c>
      <c r="AJ844" s="49"/>
      <c r="AK844" s="48" t="str" cm="1">
        <f t="array" ref="AK844">IFERROR(_xlfn.IFS(
AM844="MPR ISSUE","PDH",
AM844="BSS Hardware Issue","BSS",
AM844="Sites strategiques, MLL, Pylone, etc.","ENVTECH",
AM844="AKTIVCO DEFAUT GE &amp; POWER Cabinet","AKTIVCO",
AM844="AKTIVCO Coupure ENEO &amp; Baisse de tension","AKTIVCO GRID ONLY",
AM844="Coupure ENEO &amp; Baisse de tension","IHS GRID ONLY",
AM844="Defaut GE &amp; POWER Cabinet","IHS",
AM844="Sharing","Partners",
AM844="Sites strategiques &amp; DataCenter","SST &amp; DC",
AM844="Exclu","Exclu",
AM844="SAT","SAT",
AM844="SPARE-ISSUE","SPARE-ISSUE",
AM844="Fiber CAmtel","TRANS_FO_CAMTEL",
AM844="Fiber AOF","Fiber AOF",
AM844="Projet OCM (HUAWEI)","TRAVAUX-HUAWEI",
AM844="Projet OCM (NOKIA)","TRAVAUX-NOKIA",
AM844="ACCESS-ISSUE","ACCESS-ISSUE",
AM844="Projet OCM (ZTE, NOKIA, autres projets)","TRAVAUX OCM",
AM844="No root CAuse","No root cause",
AM844="ODU HS","PDH",
AM844="IP &amp; VLAN","PDH",
AM844="Warehouse HUAWEI","SPARE-ISSUE",
AM844="SPARE-HS","SPARE-ISSUE",
AM844="Power Telco","BSS",AM844="no impacts","no impacts"
),"")</f>
        <v>no impacts</v>
      </c>
      <c r="AL844" s="48" t="str" cm="1">
        <f t="array" ref="AL844">IFERROR(_xlfn.IFS(
AM844="MPR ISSUE","TX ISSUE",
AM844="BSS Hardware Issue","RAN ISSUE",
AM844="Sites strategiques, MLL, Pylone, etc.","ENVTECH",
AM844="AKTIVCO DEFAUT GE &amp; POWER Cabinet","POWER ISSUE",
AM844="AKTIVCO Coupure ENEO &amp; Baisse de tension","POWER ISSUE",
AM844="Coupure ENEO &amp; Baisse de tension","POWER ISSUE",
AM844="Defaut GE &amp; POWER Cabinet","POWER ISSUE",
AM844="Sharing","POWER ISSUE",
AM844="Sites strategiques &amp; DataCenter","POWER ISSUE",
AM844="Exclu","Exclu",
AM844="SAT","TX ISSUE",
AM844="SPARE-ISSUE","SPARE-ISSUE",
AM844="Fiber CAmtel","TX ISSUE",
AM844="Fiber AOF","TX ISSUE",
AM844="Projet OCM (HUAWEI)","TRAVAUX-HUAWEI",
AM844="Projet OCM (NOKIA)","TRAVAUX -NOKIA",
AM844="ACCESS-ISSUE","ACCESS-ISSUE",
AM844="Projet OCM (ZTE, NOKIA, autres projets)","TRAVAUX OCM",
AM844="No root CAuse","No root cause",
AM844="ODU HS","TX ISSUE",
AM844="IP &amp; VLAN","TX ISSUE",
AM844="Warehouse HUAWEI","SPARE-ISSUE",
AM844="SPARE-HS","SPARE-ISSUE",
AM844="Power Telco","RAN ISSUE",AM844="no impacts","no impacts"
),"")</f>
        <v>no impacts</v>
      </c>
      <c r="AM844" s="67" t="s">
        <v>5605</v>
      </c>
      <c r="AN844" s="48" t="str" cm="1">
        <f t="array" ref="AN844">IFERROR(_xlfn.IFS(
AM844="MPR ISSUE","ACTIVE",
AM844="BSS Hardware Issue","ACTIVE",
AM844="Sites strategiques, MLL, Pylone, etc.","PASSIVE",
AM844="AKTIVCO DEFAUT GE &amp; POWER Cabinet","PASSIVE",
AM844="AKTIVCO Coupure ENEO &amp; Baisse de tension","PASSIVE",
AM844="Coupure ENEO &amp; Baisse de tension","PASSIVE",
AM844="Defaut GE &amp; POWER Cabinet","PASSIVE",
AM844="Sharing","PASSIVE",
AM844="Sites strategiques &amp; DataCenter","PASSIVE",
AM844="Exclu","Exclu",
AM844="SAT","ACTIVE",
AM844="SPARE-ISSUE","SPARE-ISSUE",
AM844="Fiber CAmtel","ACTIVE",
AM844="Fiber AOF","ACTIVE",
AM844="Projet OCM (HUAWEI)","PLANNED WORKS",
AM844="Projet OCM (NOKIA)","PLANNED WORKS",
AM844="ACCESS-ISSUE","ACCESS-ISSUE",
AM844="Projet OCM (ZTE, NOKIA, autres projets)","PLANNED WORKS",
AM844="No root CAuse","No root cause",
AM844="ODU HS","ACTIVE",
AM844="IP &amp; VLAN","ACTIVE",
AM844="Warehouse HUAWEI","SPARE-ISSUE",
AM844="SPARE-HS","SPARE-ISSUE",
AM844="Power Telco","ACTIVE", AM844="no impacts","no impacts"
),"")</f>
        <v>no impacts</v>
      </c>
      <c r="AO844" s="93" t="s">
        <v>5537</v>
      </c>
      <c r="AP844" s="101" t="str">
        <f t="shared" si="29"/>
        <v>LIT_640</v>
      </c>
      <c r="AR844" s="17" t="s">
        <v>5537</v>
      </c>
      <c r="AS844" s="7" t="s">
        <v>5537</v>
      </c>
      <c r="AT844" s="6"/>
      <c r="AU844" s="7"/>
      <c r="AV844" s="3" t="s">
        <v>5537</v>
      </c>
      <c r="AW844" s="18" t="s">
        <v>5537</v>
      </c>
      <c r="AX844" s="18" t="s">
        <v>5537</v>
      </c>
      <c r="AY844" s="18" t="s">
        <v>5537</v>
      </c>
      <c r="AZ844" s="18" t="s">
        <v>5537</v>
      </c>
      <c r="BA844" s="18" t="s">
        <v>5537</v>
      </c>
      <c r="BB844" s="18" t="s">
        <v>5537</v>
      </c>
      <c r="BC844" s="18" t="s">
        <v>5537</v>
      </c>
      <c r="BD844" s="18" t="s">
        <v>5537</v>
      </c>
      <c r="BE844" s="18" t="s">
        <v>5537</v>
      </c>
      <c r="BF844" s="18" t="s">
        <v>5537</v>
      </c>
      <c r="BG844" s="18" t="s">
        <v>5537</v>
      </c>
      <c r="BH844" s="18" t="s">
        <v>5537</v>
      </c>
      <c r="BI844" s="9" t="s">
        <v>5537</v>
      </c>
      <c r="BJ844" s="14"/>
      <c r="BK844" s="14" t="s">
        <v>5537</v>
      </c>
      <c r="BL844" s="14" t="str">
        <f>_xlfn.XLOOKUP(B844,'[4]cell downs 18042026 17h'!$B:$B,'[4]cell downs 18042026 17h'!$B:$B,"")</f>
        <v/>
      </c>
      <c r="BM844" s="14" t="str">
        <f>_xlfn.XLOOKUP(B844,'[5]Cells Huawei 19042026 15h'!$B:$B,'[5]Cells Huawei 19042026 15h'!$B:$B,"")</f>
        <v/>
      </c>
      <c r="BN844" s="9" t="str">
        <f>_xlfn.XLOOKUP(B844,'[6]cells down 19042026 9H40'!$B:$B,'[6]cells down 19042026 9H40'!$B:$B,"")</f>
        <v/>
      </c>
      <c r="BO844" s="9" t="s">
        <v>5537</v>
      </c>
      <c r="BP844" s="9" t="s">
        <v>12</v>
      </c>
      <c r="BQ844" s="115"/>
    </row>
    <row r="845" spans="1:69" s="9" customFormat="1" x14ac:dyDescent="0.3">
      <c r="A845" s="1" t="s">
        <v>56</v>
      </c>
      <c r="B845" s="8" t="s">
        <v>3207</v>
      </c>
      <c r="C845" s="3" t="str">
        <f>_xlfn.XLOOKUP(B845,'[1]daily break down'!$D:$D,'[1]daily break down'!$E:$E,"")</f>
        <v>EXTREME-NORD</v>
      </c>
      <c r="D845" s="1" t="s">
        <v>21</v>
      </c>
      <c r="E845" s="1" t="s">
        <v>22</v>
      </c>
      <c r="F845" s="3" t="s">
        <v>55</v>
      </c>
      <c r="G845" s="1" t="s">
        <v>56</v>
      </c>
      <c r="H845" s="33" t="str">
        <f>_xlfn.XLOOKUP(B845,[2]CALCULATION!$B:$B,[2]CALCULATION!$H:$H,"")</f>
        <v>NOKIA</v>
      </c>
      <c r="I845" s="28">
        <v>0</v>
      </c>
      <c r="J845" s="28">
        <v>1.2857737472321866</v>
      </c>
      <c r="K845" s="28">
        <v>0.23670939562500687</v>
      </c>
      <c r="L845" s="28">
        <v>0</v>
      </c>
      <c r="M845" s="28">
        <v>0</v>
      </c>
      <c r="N845" s="28">
        <v>1.9619721549688431E-3</v>
      </c>
      <c r="O845" s="28">
        <v>0.19196505319428347</v>
      </c>
      <c r="P845" s="28">
        <v>1.6412769823653586</v>
      </c>
      <c r="Q845" s="28">
        <v>0.47819269716572094</v>
      </c>
      <c r="R845" s="28">
        <v>1.6052499449744453E-3</v>
      </c>
      <c r="S845" s="94">
        <v>0</v>
      </c>
      <c r="T845" s="94">
        <f>_xlfn.XLOOKUP(B845,'[3]Nur des jours'!$B:$B,'[3]Nur des jours'!$U:$U,"")</f>
        <v>0</v>
      </c>
      <c r="U845" s="94">
        <v>2.1728241177459782</v>
      </c>
      <c r="V845" s="94">
        <v>2.0540578713119992</v>
      </c>
      <c r="W845" s="94">
        <v>0</v>
      </c>
      <c r="X845" s="94">
        <v>0.90764101429576038</v>
      </c>
      <c r="Y845" s="94">
        <v>0.82257702061777804</v>
      </c>
      <c r="Z845" s="94">
        <v>0</v>
      </c>
      <c r="AA845" s="94">
        <v>0</v>
      </c>
      <c r="AB845" s="94">
        <v>0</v>
      </c>
      <c r="AC845" s="94">
        <f>_xlfn.XLOOKUP(B845,'[3]Nur des jours'!$B:$B,'[3]Nur des jours'!$N:$N,"")</f>
        <v>0</v>
      </c>
      <c r="AD845" s="94">
        <v>0</v>
      </c>
      <c r="AE845" s="94">
        <v>0</v>
      </c>
      <c r="AF845" s="94">
        <v>0</v>
      </c>
      <c r="AG845" s="94">
        <v>0</v>
      </c>
      <c r="AH845" s="94">
        <v>0</v>
      </c>
      <c r="AI845" s="49" t="s">
        <v>6659</v>
      </c>
      <c r="AJ845" s="49"/>
      <c r="AK845" s="48" t="str" cm="1">
        <f t="array" ref="AK845">IFERROR(_xlfn.IFS(
AM845="MPR ISSUE","PDH",
AM845="BSS Hardware Issue","BSS",
AM845="Sites strategiques, MLL, Pylone, etc.","ENVTECH",
AM845="AKTIVCO DEFAUT GE &amp; POWER Cabinet","AKTIVCO",
AM845="AKTIVCO Coupure ENEO &amp; Baisse de tension","AKTIVCO GRID ONLY",
AM845="Coupure ENEO &amp; Baisse de tension","IHS GRID ONLY",
AM845="Defaut GE &amp; POWER Cabinet","IHS",
AM845="Sharing","Partners",
AM845="Sites strategiques &amp; DataCenter","SST &amp; DC",
AM845="Exclu","Exclu",
AM845="SAT","SAT",
AM845="SPARE-ISSUE","SPARE-ISSUE",
AM845="Fiber CAmtel","TRANS_FO_CAMTEL",
AM845="Fiber AOF","Fiber AOF",
AM845="Projet OCM (HUAWEI)","TRAVAUX-HUAWEI",
AM845="Projet OCM (NOKIA)","TRAVAUX-NOKIA",
AM845="ACCESS-ISSUE","ACCESS-ISSUE",
AM845="Projet OCM (ZTE, NOKIA, autres projets)","TRAVAUX OCM",
AM845="No root CAuse","No root cause",
AM845="ODU HS","PDH",
AM845="IP &amp; VLAN","PDH",
AM845="Warehouse HUAWEI","SPARE-ISSUE",
AM845="SPARE-HS","SPARE-ISSUE",
AM845="Power Telco","BSS",AM845="no impacts","no impacts"
),"")</f>
        <v>no impacts</v>
      </c>
      <c r="AL845" s="48" t="str" cm="1">
        <f t="array" ref="AL845">IFERROR(_xlfn.IFS(
AM845="MPR ISSUE","TX ISSUE",
AM845="BSS Hardware Issue","RAN ISSUE",
AM845="Sites strategiques, MLL, Pylone, etc.","ENVTECH",
AM845="AKTIVCO DEFAUT GE &amp; POWER Cabinet","POWER ISSUE",
AM845="AKTIVCO Coupure ENEO &amp; Baisse de tension","POWER ISSUE",
AM845="Coupure ENEO &amp; Baisse de tension","POWER ISSUE",
AM845="Defaut GE &amp; POWER Cabinet","POWER ISSUE",
AM845="Sharing","POWER ISSUE",
AM845="Sites strategiques &amp; DataCenter","POWER ISSUE",
AM845="Exclu","Exclu",
AM845="SAT","TX ISSUE",
AM845="SPARE-ISSUE","SPARE-ISSUE",
AM845="Fiber CAmtel","TX ISSUE",
AM845="Fiber AOF","TX ISSUE",
AM845="Projet OCM (HUAWEI)","TRAVAUX-HUAWEI",
AM845="Projet OCM (NOKIA)","TRAVAUX -NOKIA",
AM845="ACCESS-ISSUE","ACCESS-ISSUE",
AM845="Projet OCM (ZTE, NOKIA, autres projets)","TRAVAUX OCM",
AM845="No root CAuse","No root cause",
AM845="ODU HS","TX ISSUE",
AM845="IP &amp; VLAN","TX ISSUE",
AM845="Warehouse HUAWEI","SPARE-ISSUE",
AM845="SPARE-HS","SPARE-ISSUE",
AM845="Power Telco","RAN ISSUE",AM845="no impacts","no impacts"
),"")</f>
        <v>no impacts</v>
      </c>
      <c r="AM845" s="67" t="s">
        <v>5605</v>
      </c>
      <c r="AN845" s="48" t="str" cm="1">
        <f t="array" ref="AN845">IFERROR(_xlfn.IFS(
AM845="MPR ISSUE","ACTIVE",
AM845="BSS Hardware Issue","ACTIVE",
AM845="Sites strategiques, MLL, Pylone, etc.","PASSIVE",
AM845="AKTIVCO DEFAUT GE &amp; POWER Cabinet","PASSIVE",
AM845="AKTIVCO Coupure ENEO &amp; Baisse de tension","PASSIVE",
AM845="Coupure ENEO &amp; Baisse de tension","PASSIVE",
AM845="Defaut GE &amp; POWER Cabinet","PASSIVE",
AM845="Sharing","PASSIVE",
AM845="Sites strategiques &amp; DataCenter","PASSIVE",
AM845="Exclu","Exclu",
AM845="SAT","ACTIVE",
AM845="SPARE-ISSUE","SPARE-ISSUE",
AM845="Fiber CAmtel","ACTIVE",
AM845="Fiber AOF","ACTIVE",
AM845="Projet OCM (HUAWEI)","PLANNED WORKS",
AM845="Projet OCM (NOKIA)","PLANNED WORKS",
AM845="ACCESS-ISSUE","ACCESS-ISSUE",
AM845="Projet OCM (ZTE, NOKIA, autres projets)","PLANNED WORKS",
AM845="No root CAuse","No root cause",
AM845="ODU HS","ACTIVE",
AM845="IP &amp; VLAN","ACTIVE",
AM845="Warehouse HUAWEI","SPARE-ISSUE",
AM845="SPARE-HS","SPARE-ISSUE",
AM845="Power Telco","ACTIVE", AM845="no impacts","no impacts"
),"")</f>
        <v>no impacts</v>
      </c>
      <c r="AO845" s="93" t="s">
        <v>5537</v>
      </c>
      <c r="AP845" s="101" t="str">
        <f t="shared" si="29"/>
        <v>EXN_012</v>
      </c>
      <c r="AR845" s="17" t="s">
        <v>5537</v>
      </c>
      <c r="AS845" s="7" t="s">
        <v>5537</v>
      </c>
      <c r="AT845" s="6"/>
      <c r="AU845" s="7"/>
      <c r="AV845" s="3" t="s">
        <v>5537</v>
      </c>
      <c r="AW845" s="18" t="s">
        <v>5537</v>
      </c>
      <c r="AX845" s="18" t="s">
        <v>5537</v>
      </c>
      <c r="AY845" s="18" t="s">
        <v>5537</v>
      </c>
      <c r="AZ845" s="18" t="s">
        <v>5537</v>
      </c>
      <c r="BA845" s="18" t="s">
        <v>5537</v>
      </c>
      <c r="BB845" s="18" t="s">
        <v>5537</v>
      </c>
      <c r="BC845" s="18" t="s">
        <v>5537</v>
      </c>
      <c r="BD845" s="18" t="s">
        <v>5537</v>
      </c>
      <c r="BE845" s="18" t="s">
        <v>5537</v>
      </c>
      <c r="BF845" s="18" t="s">
        <v>5537</v>
      </c>
      <c r="BG845" s="18" t="s">
        <v>5537</v>
      </c>
      <c r="BH845" s="18" t="s">
        <v>5537</v>
      </c>
      <c r="BI845" s="9" t="s">
        <v>5537</v>
      </c>
      <c r="BJ845" s="14"/>
      <c r="BK845" s="14" t="s">
        <v>5537</v>
      </c>
      <c r="BL845" s="14" t="str">
        <f>_xlfn.XLOOKUP(B845,'[4]cell downs 18042026 17h'!$B:$B,'[4]cell downs 18042026 17h'!$B:$B,"")</f>
        <v/>
      </c>
      <c r="BM845" s="14" t="str">
        <f>_xlfn.XLOOKUP(B845,'[5]Cells Huawei 19042026 15h'!$B:$B,'[5]Cells Huawei 19042026 15h'!$B:$B,"")</f>
        <v/>
      </c>
      <c r="BN845" s="9" t="str">
        <f>_xlfn.XLOOKUP(B845,'[6]cells down 19042026 9H40'!$B:$B,'[6]cells down 19042026 9H40'!$B:$B,"")</f>
        <v/>
      </c>
      <c r="BO845" s="9" t="s">
        <v>5537</v>
      </c>
      <c r="BP845" s="9" t="s">
        <v>12</v>
      </c>
      <c r="BQ845" s="115"/>
    </row>
    <row r="846" spans="1:69" s="9" customFormat="1" x14ac:dyDescent="0.3">
      <c r="A846" s="1" t="s">
        <v>2744</v>
      </c>
      <c r="B846" s="8" t="s">
        <v>2745</v>
      </c>
      <c r="C846" s="3" t="str">
        <f>_xlfn.XLOOKUP(B846,'[1]daily break down'!$D:$D,'[1]daily break down'!$E:$E,"")</f>
        <v>Douala</v>
      </c>
      <c r="D846" s="1" t="s">
        <v>11</v>
      </c>
      <c r="E846" s="1" t="s">
        <v>12</v>
      </c>
      <c r="F846" s="3" t="s">
        <v>31</v>
      </c>
      <c r="G846" s="1" t="s">
        <v>32</v>
      </c>
      <c r="H846" s="34" t="str">
        <f>_xlfn.XLOOKUP(B846,[2]CALCULATION!$B:$B,[2]CALCULATION!$H:$H,"")</f>
        <v>ZTE</v>
      </c>
      <c r="I846" s="28">
        <v>0</v>
      </c>
      <c r="J846" s="28">
        <v>0</v>
      </c>
      <c r="K846" s="28">
        <v>0</v>
      </c>
      <c r="L846" s="28">
        <v>0</v>
      </c>
      <c r="M846" s="28">
        <v>0</v>
      </c>
      <c r="N846" s="28">
        <v>0</v>
      </c>
      <c r="O846" s="28">
        <v>0</v>
      </c>
      <c r="P846" s="28">
        <v>0</v>
      </c>
      <c r="Q846" s="28">
        <v>0</v>
      </c>
      <c r="R846" s="28">
        <v>0</v>
      </c>
      <c r="S846" s="94">
        <v>0</v>
      </c>
      <c r="T846" s="94">
        <f>_xlfn.XLOOKUP(B846,'[3]Nur des jours'!$B:$B,'[3]Nur des jours'!$U:$U,"")</f>
        <v>15.525471345449771</v>
      </c>
      <c r="U846" s="94">
        <v>0</v>
      </c>
      <c r="V846" s="94">
        <v>4.5082975918363859</v>
      </c>
      <c r="W846" s="94">
        <v>15.525471345449773</v>
      </c>
      <c r="X846" s="94">
        <v>0</v>
      </c>
      <c r="Y846" s="94">
        <v>4.4052643443967483E-2</v>
      </c>
      <c r="Z846" s="94">
        <v>0</v>
      </c>
      <c r="AA846" s="94">
        <v>0</v>
      </c>
      <c r="AB846" s="94">
        <v>0</v>
      </c>
      <c r="AC846" s="94">
        <f>_xlfn.XLOOKUP(B846,'[3]Nur des jours'!$B:$B,'[3]Nur des jours'!$N:$N,"")</f>
        <v>0</v>
      </c>
      <c r="AD846" s="94">
        <v>0</v>
      </c>
      <c r="AE846" s="94">
        <v>0</v>
      </c>
      <c r="AF846" s="94">
        <v>0</v>
      </c>
      <c r="AG846" s="94">
        <v>0</v>
      </c>
      <c r="AH846" s="94">
        <v>0</v>
      </c>
      <c r="AI846" s="49" t="s">
        <v>5559</v>
      </c>
      <c r="AJ846" s="49"/>
      <c r="AK846" s="48" t="str" cm="1">
        <f t="array" ref="AK846">IFERROR(_xlfn.IFS(
AM846="MPR ISSUE","PDH",
AM846="BSS Hardware Issue","BSS",
AM846="Sites strategiques, MLL, Pylone, etc.","ENVTECH",
AM846="AKTIVCO DEFAUT GE &amp; POWER Cabinet","AKTIVCO",
AM846="AKTIVCO Coupure ENEO &amp; Baisse de tension","AKTIVCO GRID ONLY",
AM846="Coupure ENEO &amp; Baisse de tension","IHS GRID ONLY",
AM846="Defaut GE &amp; POWER Cabinet","IHS",
AM846="Sharing","Partners",
AM846="Sites strategiques &amp; DataCenter","SST &amp; DC",
AM846="Exclu","Exclu",
AM846="SAT","SAT",
AM846="SPARE-ISSUE","SPARE-ISSUE",
AM846="Fiber CAmtel","TRANS_FO_CAMTEL",
AM846="Fiber AOF","Fiber AOF",
AM846="Projet OCM (HUAWEI)","TRAVAUX-HUAWEI",
AM846="Projet OCM (NOKIA)","TRAVAUX-NOKIA",
AM846="ACCESS-ISSUE","ACCESS-ISSUE",
AM846="Projet OCM (ZTE, NOKIA, autres projets)","TRAVAUX OCM",
AM846="No root CAuse","No root cause",
AM846="ODU HS","PDH",
AM846="IP &amp; VLAN","PDH",
AM846="Warehouse HUAWEI","SPARE-ISSUE",
AM846="SPARE-HS","SPARE-ISSUE",
AM846="Power Telco","BSS",AM846="no impacts","no impacts"
),"")</f>
        <v>no impacts</v>
      </c>
      <c r="AL846" s="48" t="str" cm="1">
        <f t="array" ref="AL846">IFERROR(_xlfn.IFS(
AM846="MPR ISSUE","TX ISSUE",
AM846="BSS Hardware Issue","RAN ISSUE",
AM846="Sites strategiques, MLL, Pylone, etc.","ENVTECH",
AM846="AKTIVCO DEFAUT GE &amp; POWER Cabinet","POWER ISSUE",
AM846="AKTIVCO Coupure ENEO &amp; Baisse de tension","POWER ISSUE",
AM846="Coupure ENEO &amp; Baisse de tension","POWER ISSUE",
AM846="Defaut GE &amp; POWER Cabinet","POWER ISSUE",
AM846="Sharing","POWER ISSUE",
AM846="Sites strategiques &amp; DataCenter","POWER ISSUE",
AM846="Exclu","Exclu",
AM846="SAT","TX ISSUE",
AM846="SPARE-ISSUE","SPARE-ISSUE",
AM846="Fiber CAmtel","TX ISSUE",
AM846="Fiber AOF","TX ISSUE",
AM846="Projet OCM (HUAWEI)","TRAVAUX-HUAWEI",
AM846="Projet OCM (NOKIA)","TRAVAUX -NOKIA",
AM846="ACCESS-ISSUE","ACCESS-ISSUE",
AM846="Projet OCM (ZTE, NOKIA, autres projets)","TRAVAUX OCM",
AM846="No root CAuse","No root cause",
AM846="ODU HS","TX ISSUE",
AM846="IP &amp; VLAN","TX ISSUE",
AM846="Warehouse HUAWEI","SPARE-ISSUE",
AM846="SPARE-HS","SPARE-ISSUE",
AM846="Power Telco","RAN ISSUE",AM846="no impacts","no impacts"
),"")</f>
        <v>no impacts</v>
      </c>
      <c r="AM846" s="67" t="s">
        <v>5605</v>
      </c>
      <c r="AN846" s="48" t="str" cm="1">
        <f t="array" ref="AN846">IFERROR(_xlfn.IFS(
AM846="MPR ISSUE","ACTIVE",
AM846="BSS Hardware Issue","ACTIVE",
AM846="Sites strategiques, MLL, Pylone, etc.","PASSIVE",
AM846="AKTIVCO DEFAUT GE &amp; POWER Cabinet","PASSIVE",
AM846="AKTIVCO Coupure ENEO &amp; Baisse de tension","PASSIVE",
AM846="Coupure ENEO &amp; Baisse de tension","PASSIVE",
AM846="Defaut GE &amp; POWER Cabinet","PASSIVE",
AM846="Sharing","PASSIVE",
AM846="Sites strategiques &amp; DataCenter","PASSIVE",
AM846="Exclu","Exclu",
AM846="SAT","ACTIVE",
AM846="SPARE-ISSUE","SPARE-ISSUE",
AM846="Fiber CAmtel","ACTIVE",
AM846="Fiber AOF","ACTIVE",
AM846="Projet OCM (HUAWEI)","PLANNED WORKS",
AM846="Projet OCM (NOKIA)","PLANNED WORKS",
AM846="ACCESS-ISSUE","ACCESS-ISSUE",
AM846="Projet OCM (ZTE, NOKIA, autres projets)","PLANNED WORKS",
AM846="No root CAuse","No root cause",
AM846="ODU HS","ACTIVE",
AM846="IP &amp; VLAN","ACTIVE",
AM846="Warehouse HUAWEI","SPARE-ISSUE",
AM846="SPARE-HS","SPARE-ISSUE",
AM846="Power Telco","ACTIVE", AM846="no impacts","no impacts"
),"")</f>
        <v>no impacts</v>
      </c>
      <c r="AO846" s="93" t="s">
        <v>5537</v>
      </c>
      <c r="AP846" s="101" t="str">
        <f t="shared" si="29"/>
        <v>LIT_429</v>
      </c>
      <c r="AR846" s="17" t="s">
        <v>5537</v>
      </c>
      <c r="AS846" s="7" t="s">
        <v>5537</v>
      </c>
      <c r="AT846" s="6"/>
      <c r="AU846" s="7"/>
      <c r="AV846" s="3" t="s">
        <v>5537</v>
      </c>
      <c r="AW846" s="18" t="s">
        <v>5537</v>
      </c>
      <c r="AX846" s="18" t="s">
        <v>5537</v>
      </c>
      <c r="AY846" s="18" t="s">
        <v>5537</v>
      </c>
      <c r="AZ846" s="18" t="s">
        <v>5537</v>
      </c>
      <c r="BA846" s="18" t="s">
        <v>5537</v>
      </c>
      <c r="BB846" s="18" t="s">
        <v>5537</v>
      </c>
      <c r="BC846" s="18" t="s">
        <v>5537</v>
      </c>
      <c r="BD846" s="18" t="s">
        <v>5537</v>
      </c>
      <c r="BE846" s="18" t="s">
        <v>5537</v>
      </c>
      <c r="BF846" s="18" t="s">
        <v>5537</v>
      </c>
      <c r="BG846" s="18" t="s">
        <v>5537</v>
      </c>
      <c r="BH846" s="18" t="s">
        <v>5537</v>
      </c>
      <c r="BI846" s="9" t="s">
        <v>5537</v>
      </c>
      <c r="BJ846" s="14"/>
      <c r="BK846" s="14" t="s">
        <v>5537</v>
      </c>
      <c r="BL846" s="14" t="str">
        <f>_xlfn.XLOOKUP(B846,'[4]cell downs 18042026 17h'!$B:$B,'[4]cell downs 18042026 17h'!$B:$B,"")</f>
        <v/>
      </c>
      <c r="BM846" s="14" t="str">
        <f>_xlfn.XLOOKUP(B846,'[5]Cells Huawei 19042026 15h'!$B:$B,'[5]Cells Huawei 19042026 15h'!$B:$B,"")</f>
        <v/>
      </c>
      <c r="BN846" s="9" t="str">
        <f>_xlfn.XLOOKUP(B846,'[6]cells down 19042026 9H40'!$B:$B,'[6]cells down 19042026 9H40'!$B:$B,"")</f>
        <v/>
      </c>
      <c r="BO846" s="9" t="s">
        <v>2745</v>
      </c>
      <c r="BP846" s="9" t="s">
        <v>12</v>
      </c>
      <c r="BQ846" s="115"/>
    </row>
    <row r="847" spans="1:69" s="9" customFormat="1" x14ac:dyDescent="0.3">
      <c r="A847" s="1" t="s">
        <v>547</v>
      </c>
      <c r="B847" s="8" t="s">
        <v>548</v>
      </c>
      <c r="C847" s="3" t="str">
        <f>_xlfn.XLOOKUP(B847,'[1]daily break down'!$D:$D,'[1]daily break down'!$E:$E,"")</f>
        <v>Douala</v>
      </c>
      <c r="D847" s="1" t="s">
        <v>11</v>
      </c>
      <c r="E847" s="1" t="s">
        <v>12</v>
      </c>
      <c r="F847" s="3" t="s">
        <v>31</v>
      </c>
      <c r="G847" s="1" t="s">
        <v>32</v>
      </c>
      <c r="H847" s="34" t="str">
        <f>_xlfn.XLOOKUP(B847,[2]CALCULATION!$B:$B,[2]CALCULATION!$H:$H,"")</f>
        <v>ZTE</v>
      </c>
      <c r="I847" s="28">
        <v>0</v>
      </c>
      <c r="J847" s="28">
        <v>0</v>
      </c>
      <c r="K847" s="28">
        <v>5.7788150659327178</v>
      </c>
      <c r="L847" s="28">
        <v>0</v>
      </c>
      <c r="M847" s="28">
        <v>0</v>
      </c>
      <c r="N847" s="28">
        <v>0</v>
      </c>
      <c r="O847" s="28">
        <v>0</v>
      </c>
      <c r="P847" s="28">
        <v>0</v>
      </c>
      <c r="Q847" s="28">
        <v>0.58784418134136884</v>
      </c>
      <c r="R847" s="28">
        <v>0</v>
      </c>
      <c r="S847" s="94">
        <v>0</v>
      </c>
      <c r="T847" s="94">
        <f>_xlfn.XLOOKUP(B847,'[3]Nur des jours'!$B:$B,'[3]Nur des jours'!$U:$U,"")</f>
        <v>1.4874455316708116E-2</v>
      </c>
      <c r="U847" s="94">
        <v>0</v>
      </c>
      <c r="V847" s="94">
        <v>0</v>
      </c>
      <c r="W847" s="94">
        <v>1.4874455316708116E-2</v>
      </c>
      <c r="X847" s="94">
        <v>0</v>
      </c>
      <c r="Y847" s="94">
        <v>0</v>
      </c>
      <c r="Z847" s="94">
        <v>0</v>
      </c>
      <c r="AA847" s="94">
        <v>0</v>
      </c>
      <c r="AB847" s="94">
        <v>0</v>
      </c>
      <c r="AC847" s="94">
        <f>_xlfn.XLOOKUP(B847,'[3]Nur des jours'!$B:$B,'[3]Nur des jours'!$N:$N,"")</f>
        <v>0</v>
      </c>
      <c r="AD847" s="94">
        <v>0</v>
      </c>
      <c r="AE847" s="94">
        <v>0</v>
      </c>
      <c r="AF847" s="94">
        <v>0</v>
      </c>
      <c r="AG847" s="94">
        <v>0</v>
      </c>
      <c r="AH847" s="94">
        <v>0</v>
      </c>
      <c r="AI847" s="49" t="s">
        <v>5559</v>
      </c>
      <c r="AJ847" s="49"/>
      <c r="AK847" s="48" t="str" cm="1">
        <f t="array" ref="AK847">IFERROR(_xlfn.IFS(
AM847="MPR ISSUE","PDH",
AM847="BSS Hardware Issue","BSS",
AM847="Sites strategiques, MLL, Pylone, etc.","ENVTECH",
AM847="AKTIVCO DEFAUT GE &amp; POWER Cabinet","AKTIVCO",
AM847="AKTIVCO Coupure ENEO &amp; Baisse de tension","AKTIVCO GRID ONLY",
AM847="Coupure ENEO &amp; Baisse de tension","IHS GRID ONLY",
AM847="Defaut GE &amp; POWER Cabinet","IHS",
AM847="Sharing","Partners",
AM847="Sites strategiques &amp; DataCenter","SST &amp; DC",
AM847="Exclu","Exclu",
AM847="SAT","SAT",
AM847="SPARE-ISSUE","SPARE-ISSUE",
AM847="Fiber CAmtel","TRANS_FO_CAMTEL",
AM847="Fiber AOF","Fiber AOF",
AM847="Projet OCM (HUAWEI)","TRAVAUX-HUAWEI",
AM847="Projet OCM (NOKIA)","TRAVAUX-NOKIA",
AM847="ACCESS-ISSUE","ACCESS-ISSUE",
AM847="Projet OCM (ZTE, NOKIA, autres projets)","TRAVAUX OCM",
AM847="No root CAuse","No root cause",
AM847="ODU HS","PDH",
AM847="IP &amp; VLAN","PDH",
AM847="Warehouse HUAWEI","SPARE-ISSUE",
AM847="SPARE-HS","SPARE-ISSUE",
AM847="Power Telco","BSS",AM847="no impacts","no impacts"
),"")</f>
        <v>no impacts</v>
      </c>
      <c r="AL847" s="48" t="str" cm="1">
        <f t="array" ref="AL847">IFERROR(_xlfn.IFS(
AM847="MPR ISSUE","TX ISSUE",
AM847="BSS Hardware Issue","RAN ISSUE",
AM847="Sites strategiques, MLL, Pylone, etc.","ENVTECH",
AM847="AKTIVCO DEFAUT GE &amp; POWER Cabinet","POWER ISSUE",
AM847="AKTIVCO Coupure ENEO &amp; Baisse de tension","POWER ISSUE",
AM847="Coupure ENEO &amp; Baisse de tension","POWER ISSUE",
AM847="Defaut GE &amp; POWER Cabinet","POWER ISSUE",
AM847="Sharing","POWER ISSUE",
AM847="Sites strategiques &amp; DataCenter","POWER ISSUE",
AM847="Exclu","Exclu",
AM847="SAT","TX ISSUE",
AM847="SPARE-ISSUE","SPARE-ISSUE",
AM847="Fiber CAmtel","TX ISSUE",
AM847="Fiber AOF","TX ISSUE",
AM847="Projet OCM (HUAWEI)","TRAVAUX-HUAWEI",
AM847="Projet OCM (NOKIA)","TRAVAUX -NOKIA",
AM847="ACCESS-ISSUE","ACCESS-ISSUE",
AM847="Projet OCM (ZTE, NOKIA, autres projets)","TRAVAUX OCM",
AM847="No root CAuse","No root cause",
AM847="ODU HS","TX ISSUE",
AM847="IP &amp; VLAN","TX ISSUE",
AM847="Warehouse HUAWEI","SPARE-ISSUE",
AM847="SPARE-HS","SPARE-ISSUE",
AM847="Power Telco","RAN ISSUE",AM847="no impacts","no impacts"
),"")</f>
        <v>no impacts</v>
      </c>
      <c r="AM847" s="67" t="s">
        <v>5605</v>
      </c>
      <c r="AN847" s="48" t="str" cm="1">
        <f t="array" ref="AN847">IFERROR(_xlfn.IFS(
AM847="MPR ISSUE","ACTIVE",
AM847="BSS Hardware Issue","ACTIVE",
AM847="Sites strategiques, MLL, Pylone, etc.","PASSIVE",
AM847="AKTIVCO DEFAUT GE &amp; POWER Cabinet","PASSIVE",
AM847="AKTIVCO Coupure ENEO &amp; Baisse de tension","PASSIVE",
AM847="Coupure ENEO &amp; Baisse de tension","PASSIVE",
AM847="Defaut GE &amp; POWER Cabinet","PASSIVE",
AM847="Sharing","PASSIVE",
AM847="Sites strategiques &amp; DataCenter","PASSIVE",
AM847="Exclu","Exclu",
AM847="SAT","ACTIVE",
AM847="SPARE-ISSUE","SPARE-ISSUE",
AM847="Fiber CAmtel","ACTIVE",
AM847="Fiber AOF","ACTIVE",
AM847="Projet OCM (HUAWEI)","PLANNED WORKS",
AM847="Projet OCM (NOKIA)","PLANNED WORKS",
AM847="ACCESS-ISSUE","ACCESS-ISSUE",
AM847="Projet OCM (ZTE, NOKIA, autres projets)","PLANNED WORKS",
AM847="No root CAuse","No root cause",
AM847="ODU HS","ACTIVE",
AM847="IP &amp; VLAN","ACTIVE",
AM847="Warehouse HUAWEI","SPARE-ISSUE",
AM847="SPARE-HS","SPARE-ISSUE",
AM847="Power Telco","ACTIVE", AM847="no impacts","no impacts"
),"")</f>
        <v>no impacts</v>
      </c>
      <c r="AO847" s="93" t="s">
        <v>5537</v>
      </c>
      <c r="AP847" s="101" t="str">
        <f t="shared" si="29"/>
        <v>LIT_527</v>
      </c>
      <c r="AR847" s="17" t="s">
        <v>5537</v>
      </c>
      <c r="AS847" s="7" t="s">
        <v>5537</v>
      </c>
      <c r="AT847" s="6"/>
      <c r="AU847" s="7"/>
      <c r="AV847" s="3" t="s">
        <v>5537</v>
      </c>
      <c r="AW847" s="18" t="s">
        <v>5537</v>
      </c>
      <c r="AX847" s="18" t="s">
        <v>5537</v>
      </c>
      <c r="AY847" s="18" t="s">
        <v>5537</v>
      </c>
      <c r="AZ847" s="18" t="s">
        <v>5537</v>
      </c>
      <c r="BA847" s="18" t="s">
        <v>5537</v>
      </c>
      <c r="BB847" s="18" t="s">
        <v>5537</v>
      </c>
      <c r="BC847" s="18" t="s">
        <v>5537</v>
      </c>
      <c r="BD847" s="18" t="s">
        <v>5537</v>
      </c>
      <c r="BE847" s="18" t="s">
        <v>5537</v>
      </c>
      <c r="BF847" s="18" t="s">
        <v>5537</v>
      </c>
      <c r="BG847" s="18" t="s">
        <v>5537</v>
      </c>
      <c r="BH847" s="18" t="s">
        <v>5537</v>
      </c>
      <c r="BI847" s="9" t="s">
        <v>5537</v>
      </c>
      <c r="BJ847" s="14"/>
      <c r="BK847" s="14" t="s">
        <v>5537</v>
      </c>
      <c r="BL847" s="14" t="str">
        <f>_xlfn.XLOOKUP(B847,'[4]cell downs 18042026 17h'!$B:$B,'[4]cell downs 18042026 17h'!$B:$B,"")</f>
        <v/>
      </c>
      <c r="BM847" s="14" t="str">
        <f>_xlfn.XLOOKUP(B847,'[5]Cells Huawei 19042026 15h'!$B:$B,'[5]Cells Huawei 19042026 15h'!$B:$B,"")</f>
        <v/>
      </c>
      <c r="BN847" s="9" t="str">
        <f>_xlfn.XLOOKUP(B847,'[6]cells down 19042026 9H40'!$B:$B,'[6]cells down 19042026 9H40'!$B:$B,"")</f>
        <v/>
      </c>
      <c r="BO847" s="9" t="s">
        <v>548</v>
      </c>
      <c r="BP847" s="9" t="s">
        <v>12</v>
      </c>
      <c r="BQ847" s="115"/>
    </row>
    <row r="848" spans="1:69" s="9" customFormat="1" x14ac:dyDescent="0.3">
      <c r="A848" s="1" t="s">
        <v>193</v>
      </c>
      <c r="B848" s="8" t="s">
        <v>194</v>
      </c>
      <c r="C848" s="3" t="str">
        <f>_xlfn.XLOOKUP(B848,'[1]daily break down'!$D:$D,'[1]daily break down'!$E:$E,"")</f>
        <v>Douala</v>
      </c>
      <c r="D848" s="1" t="s">
        <v>11</v>
      </c>
      <c r="E848" s="1" t="s">
        <v>195</v>
      </c>
      <c r="F848" s="3" t="s">
        <v>31</v>
      </c>
      <c r="G848" s="1" t="s">
        <v>32</v>
      </c>
      <c r="H848" s="34" t="str">
        <f>_xlfn.XLOOKUP(B848,[2]CALCULATION!$B:$B,[2]CALCULATION!$H:$H,"")</f>
        <v>ZTE</v>
      </c>
      <c r="I848" s="28">
        <v>0</v>
      </c>
      <c r="J848" s="28">
        <v>0</v>
      </c>
      <c r="K848" s="28">
        <v>0</v>
      </c>
      <c r="L848" s="28">
        <v>0</v>
      </c>
      <c r="M848" s="28">
        <v>0</v>
      </c>
      <c r="N848" s="28">
        <v>0</v>
      </c>
      <c r="O848" s="28">
        <v>0</v>
      </c>
      <c r="P848" s="28">
        <v>0</v>
      </c>
      <c r="Q848" s="28">
        <v>0</v>
      </c>
      <c r="R848" s="28">
        <v>0.32286842277981803</v>
      </c>
      <c r="S848" s="94">
        <v>0</v>
      </c>
      <c r="T848" s="94">
        <f>_xlfn.XLOOKUP(B848,'[3]Nur des jours'!$B:$B,'[3]Nur des jours'!$U:$U,"")</f>
        <v>0</v>
      </c>
      <c r="U848" s="94">
        <v>0</v>
      </c>
      <c r="V848" s="94">
        <v>0</v>
      </c>
      <c r="W848" s="94">
        <v>0</v>
      </c>
      <c r="X848" s="94">
        <v>0</v>
      </c>
      <c r="Y848" s="94">
        <v>0</v>
      </c>
      <c r="Z848" s="94">
        <v>0</v>
      </c>
      <c r="AA848" s="94">
        <v>0.67081296567389526</v>
      </c>
      <c r="AB848" s="94">
        <v>0</v>
      </c>
      <c r="AC848" s="94">
        <f>_xlfn.XLOOKUP(B848,'[3]Nur des jours'!$B:$B,'[3]Nur des jours'!$N:$N,"")</f>
        <v>0</v>
      </c>
      <c r="AD848" s="94">
        <v>0</v>
      </c>
      <c r="AE848" s="94">
        <v>0</v>
      </c>
      <c r="AF848" s="94">
        <v>0</v>
      </c>
      <c r="AG848" s="94">
        <v>0</v>
      </c>
      <c r="AH848" s="94">
        <v>0</v>
      </c>
      <c r="AI848" s="49" t="s">
        <v>5559</v>
      </c>
      <c r="AJ848" s="49"/>
      <c r="AK848" s="48" t="str" cm="1">
        <f t="array" ref="AK848">IFERROR(_xlfn.IFS(
AM848="MPR ISSUE","PDH",
AM848="BSS Hardware Issue","BSS",
AM848="Sites strategiques, MLL, Pylone, etc.","ENVTECH",
AM848="AKTIVCO DEFAUT GE &amp; POWER Cabinet","AKTIVCO",
AM848="AKTIVCO Coupure ENEO &amp; Baisse de tension","AKTIVCO GRID ONLY",
AM848="Coupure ENEO &amp; Baisse de tension","IHS GRID ONLY",
AM848="Defaut GE &amp; POWER Cabinet","IHS",
AM848="Sharing","Partners",
AM848="Sites strategiques &amp; DataCenter","SST &amp; DC",
AM848="Exclu","Exclu",
AM848="SAT","SAT",
AM848="SPARE-ISSUE","SPARE-ISSUE",
AM848="Fiber CAmtel","TRANS_FO_CAMTEL",
AM848="Fiber AOF","Fiber AOF",
AM848="Projet OCM (HUAWEI)","TRAVAUX-HUAWEI",
AM848="Projet OCM (NOKIA)","TRAVAUX-NOKIA",
AM848="ACCESS-ISSUE","ACCESS-ISSUE",
AM848="Projet OCM (ZTE, NOKIA, autres projets)","TRAVAUX OCM",
AM848="No root CAuse","No root cause",
AM848="ODU HS","PDH",
AM848="IP &amp; VLAN","PDH",
AM848="Warehouse HUAWEI","SPARE-ISSUE",
AM848="SPARE-HS","SPARE-ISSUE",
AM848="Power Telco","BSS",AM848="no impacts","no impacts"
),"")</f>
        <v>no impacts</v>
      </c>
      <c r="AL848" s="48" t="str" cm="1">
        <f t="array" ref="AL848">IFERROR(_xlfn.IFS(
AM848="MPR ISSUE","TX ISSUE",
AM848="BSS Hardware Issue","RAN ISSUE",
AM848="Sites strategiques, MLL, Pylone, etc.","ENVTECH",
AM848="AKTIVCO DEFAUT GE &amp; POWER Cabinet","POWER ISSUE",
AM848="AKTIVCO Coupure ENEO &amp; Baisse de tension","POWER ISSUE",
AM848="Coupure ENEO &amp; Baisse de tension","POWER ISSUE",
AM848="Defaut GE &amp; POWER Cabinet","POWER ISSUE",
AM848="Sharing","POWER ISSUE",
AM848="Sites strategiques &amp; DataCenter","POWER ISSUE",
AM848="Exclu","Exclu",
AM848="SAT","TX ISSUE",
AM848="SPARE-ISSUE","SPARE-ISSUE",
AM848="Fiber CAmtel","TX ISSUE",
AM848="Fiber AOF","TX ISSUE",
AM848="Projet OCM (HUAWEI)","TRAVAUX-HUAWEI",
AM848="Projet OCM (NOKIA)","TRAVAUX -NOKIA",
AM848="ACCESS-ISSUE","ACCESS-ISSUE",
AM848="Projet OCM (ZTE, NOKIA, autres projets)","TRAVAUX OCM",
AM848="No root CAuse","No root cause",
AM848="ODU HS","TX ISSUE",
AM848="IP &amp; VLAN","TX ISSUE",
AM848="Warehouse HUAWEI","SPARE-ISSUE",
AM848="SPARE-HS","SPARE-ISSUE",
AM848="Power Telco","RAN ISSUE",AM848="no impacts","no impacts"
),"")</f>
        <v>no impacts</v>
      </c>
      <c r="AM848" s="67" t="s">
        <v>5605</v>
      </c>
      <c r="AN848" s="48" t="str" cm="1">
        <f t="array" ref="AN848">IFERROR(_xlfn.IFS(
AM848="MPR ISSUE","ACTIVE",
AM848="BSS Hardware Issue","ACTIVE",
AM848="Sites strategiques, MLL, Pylone, etc.","PASSIVE",
AM848="AKTIVCO DEFAUT GE &amp; POWER Cabinet","PASSIVE",
AM848="AKTIVCO Coupure ENEO &amp; Baisse de tension","PASSIVE",
AM848="Coupure ENEO &amp; Baisse de tension","PASSIVE",
AM848="Defaut GE &amp; POWER Cabinet","PASSIVE",
AM848="Sharing","PASSIVE",
AM848="Sites strategiques &amp; DataCenter","PASSIVE",
AM848="Exclu","Exclu",
AM848="SAT","ACTIVE",
AM848="SPARE-ISSUE","SPARE-ISSUE",
AM848="Fiber CAmtel","ACTIVE",
AM848="Fiber AOF","ACTIVE",
AM848="Projet OCM (HUAWEI)","PLANNED WORKS",
AM848="Projet OCM (NOKIA)","PLANNED WORKS",
AM848="ACCESS-ISSUE","ACCESS-ISSUE",
AM848="Projet OCM (ZTE, NOKIA, autres projets)","PLANNED WORKS",
AM848="No root CAuse","No root cause",
AM848="ODU HS","ACTIVE",
AM848="IP &amp; VLAN","ACTIVE",
AM848="Warehouse HUAWEI","SPARE-ISSUE",
AM848="SPARE-HS","SPARE-ISSUE",
AM848="Power Telco","ACTIVE", AM848="no impacts","no impacts"
),"")</f>
        <v>no impacts</v>
      </c>
      <c r="AO848" s="93" t="s">
        <v>5537</v>
      </c>
      <c r="AP848" s="101" t="str">
        <f t="shared" si="29"/>
        <v>LIT_245</v>
      </c>
      <c r="AR848" s="17" t="s">
        <v>5537</v>
      </c>
      <c r="AS848" s="7" t="s">
        <v>5537</v>
      </c>
      <c r="AT848" s="6"/>
      <c r="AU848" s="7"/>
      <c r="AV848" s="3" t="s">
        <v>5537</v>
      </c>
      <c r="AW848" s="18" t="s">
        <v>5537</v>
      </c>
      <c r="AX848" s="18" t="s">
        <v>5537</v>
      </c>
      <c r="AY848" s="18" t="s">
        <v>5537</v>
      </c>
      <c r="AZ848" s="18" t="s">
        <v>5537</v>
      </c>
      <c r="BA848" s="18" t="s">
        <v>5537</v>
      </c>
      <c r="BB848" s="18" t="s">
        <v>5537</v>
      </c>
      <c r="BC848" s="18" t="s">
        <v>5537</v>
      </c>
      <c r="BD848" s="18" t="s">
        <v>5537</v>
      </c>
      <c r="BE848" s="18" t="s">
        <v>5537</v>
      </c>
      <c r="BF848" s="18" t="s">
        <v>5537</v>
      </c>
      <c r="BG848" s="18" t="s">
        <v>5537</v>
      </c>
      <c r="BH848" s="18" t="s">
        <v>5537</v>
      </c>
      <c r="BI848" s="9" t="s">
        <v>5537</v>
      </c>
      <c r="BJ848" s="14"/>
      <c r="BK848" s="14" t="s">
        <v>5537</v>
      </c>
      <c r="BL848" s="14" t="str">
        <f>_xlfn.XLOOKUP(B848,'[4]cell downs 18042026 17h'!$B:$B,'[4]cell downs 18042026 17h'!$B:$B,"")</f>
        <v/>
      </c>
      <c r="BM848" s="14" t="str">
        <f>_xlfn.XLOOKUP(B848,'[5]Cells Huawei 19042026 15h'!$B:$B,'[5]Cells Huawei 19042026 15h'!$B:$B,"")</f>
        <v/>
      </c>
      <c r="BN848" s="9" t="str">
        <f>_xlfn.XLOOKUP(B848,'[6]cells down 19042026 9H40'!$B:$B,'[6]cells down 19042026 9H40'!$B:$B,"")</f>
        <v/>
      </c>
      <c r="BO848" s="9" t="s">
        <v>194</v>
      </c>
      <c r="BP848" s="9" t="s">
        <v>5537</v>
      </c>
      <c r="BQ848" s="115"/>
    </row>
    <row r="849" spans="1:69" s="9" customFormat="1" x14ac:dyDescent="0.3">
      <c r="A849" s="1" t="s">
        <v>332</v>
      </c>
      <c r="B849" s="8" t="s">
        <v>333</v>
      </c>
      <c r="C849" s="3" t="str">
        <f>_xlfn.XLOOKUP(B849,'[1]daily break down'!$D:$D,'[1]daily break down'!$E:$E,"")</f>
        <v>Douala</v>
      </c>
      <c r="D849" s="1" t="s">
        <v>11</v>
      </c>
      <c r="E849" s="1" t="s">
        <v>12</v>
      </c>
      <c r="F849" s="3" t="s">
        <v>31</v>
      </c>
      <c r="G849" s="1" t="s">
        <v>32</v>
      </c>
      <c r="H849" s="34" t="str">
        <f>_xlfn.XLOOKUP(B849,[2]CALCULATION!$B:$B,[2]CALCULATION!$H:$H,"")</f>
        <v>ZTE</v>
      </c>
      <c r="I849" s="28">
        <v>0</v>
      </c>
      <c r="J849" s="28">
        <v>0</v>
      </c>
      <c r="K849" s="28">
        <v>0</v>
      </c>
      <c r="L849" s="28">
        <v>0</v>
      </c>
      <c r="M849" s="28">
        <v>0</v>
      </c>
      <c r="N849" s="28">
        <v>0</v>
      </c>
      <c r="O849" s="28">
        <v>0</v>
      </c>
      <c r="P849" s="28">
        <v>0</v>
      </c>
      <c r="Q849" s="28">
        <v>0</v>
      </c>
      <c r="R849" s="28">
        <v>0</v>
      </c>
      <c r="S849" s="94">
        <v>0</v>
      </c>
      <c r="T849" s="94">
        <f>_xlfn.XLOOKUP(B849,'[3]Nur des jours'!$B:$B,'[3]Nur des jours'!$U:$U,"")</f>
        <v>0</v>
      </c>
      <c r="U849" s="94">
        <v>0</v>
      </c>
      <c r="V849" s="94">
        <v>0</v>
      </c>
      <c r="W849" s="94">
        <v>0</v>
      </c>
      <c r="X849" s="94">
        <v>0</v>
      </c>
      <c r="Y849" s="94">
        <v>0</v>
      </c>
      <c r="Z849" s="94">
        <v>0</v>
      </c>
      <c r="AA849" s="94">
        <v>0.12805586231890273</v>
      </c>
      <c r="AB849" s="94">
        <v>0</v>
      </c>
      <c r="AC849" s="94">
        <f>_xlfn.XLOOKUP(B849,'[3]Nur des jours'!$B:$B,'[3]Nur des jours'!$N:$N,"")</f>
        <v>0</v>
      </c>
      <c r="AD849" s="94">
        <v>0</v>
      </c>
      <c r="AE849" s="94">
        <v>0</v>
      </c>
      <c r="AF849" s="94">
        <v>0</v>
      </c>
      <c r="AG849" s="94">
        <v>0</v>
      </c>
      <c r="AH849" s="94">
        <v>0</v>
      </c>
      <c r="AI849" s="49" t="s">
        <v>5559</v>
      </c>
      <c r="AJ849" s="49"/>
      <c r="AK849" s="48" t="str" cm="1">
        <f t="array" ref="AK849">IFERROR(_xlfn.IFS(
AM849="MPR ISSUE","PDH",
AM849="BSS Hardware Issue","BSS",
AM849="Sites strategiques, MLL, Pylone, etc.","ENVTECH",
AM849="AKTIVCO DEFAUT GE &amp; POWER Cabinet","AKTIVCO",
AM849="AKTIVCO Coupure ENEO &amp; Baisse de tension","AKTIVCO GRID ONLY",
AM849="Coupure ENEO &amp; Baisse de tension","IHS GRID ONLY",
AM849="Defaut GE &amp; POWER Cabinet","IHS",
AM849="Sharing","Partners",
AM849="Sites strategiques &amp; DataCenter","SST &amp; DC",
AM849="Exclu","Exclu",
AM849="SAT","SAT",
AM849="SPARE-ISSUE","SPARE-ISSUE",
AM849="Fiber CAmtel","TRANS_FO_CAMTEL",
AM849="Fiber AOF","Fiber AOF",
AM849="Projet OCM (HUAWEI)","TRAVAUX-HUAWEI",
AM849="Projet OCM (NOKIA)","TRAVAUX-NOKIA",
AM849="ACCESS-ISSUE","ACCESS-ISSUE",
AM849="Projet OCM (ZTE, NOKIA, autres projets)","TRAVAUX OCM",
AM849="No root CAuse","No root cause",
AM849="ODU HS","PDH",
AM849="IP &amp; VLAN","PDH",
AM849="Warehouse HUAWEI","SPARE-ISSUE",
AM849="SPARE-HS","SPARE-ISSUE",
AM849="Power Telco","BSS",AM849="no impacts","no impacts"
),"")</f>
        <v>no impacts</v>
      </c>
      <c r="AL849" s="48" t="str" cm="1">
        <f t="array" ref="AL849">IFERROR(_xlfn.IFS(
AM849="MPR ISSUE","TX ISSUE",
AM849="BSS Hardware Issue","RAN ISSUE",
AM849="Sites strategiques, MLL, Pylone, etc.","ENVTECH",
AM849="AKTIVCO DEFAUT GE &amp; POWER Cabinet","POWER ISSUE",
AM849="AKTIVCO Coupure ENEO &amp; Baisse de tension","POWER ISSUE",
AM849="Coupure ENEO &amp; Baisse de tension","POWER ISSUE",
AM849="Defaut GE &amp; POWER Cabinet","POWER ISSUE",
AM849="Sharing","POWER ISSUE",
AM849="Sites strategiques &amp; DataCenter","POWER ISSUE",
AM849="Exclu","Exclu",
AM849="SAT","TX ISSUE",
AM849="SPARE-ISSUE","SPARE-ISSUE",
AM849="Fiber CAmtel","TX ISSUE",
AM849="Fiber AOF","TX ISSUE",
AM849="Projet OCM (HUAWEI)","TRAVAUX-HUAWEI",
AM849="Projet OCM (NOKIA)","TRAVAUX -NOKIA",
AM849="ACCESS-ISSUE","ACCESS-ISSUE",
AM849="Projet OCM (ZTE, NOKIA, autres projets)","TRAVAUX OCM",
AM849="No root CAuse","No root cause",
AM849="ODU HS","TX ISSUE",
AM849="IP &amp; VLAN","TX ISSUE",
AM849="Warehouse HUAWEI","SPARE-ISSUE",
AM849="SPARE-HS","SPARE-ISSUE",
AM849="Power Telco","RAN ISSUE",AM849="no impacts","no impacts"
),"")</f>
        <v>no impacts</v>
      </c>
      <c r="AM849" s="67" t="s">
        <v>5605</v>
      </c>
      <c r="AN849" s="48" t="str" cm="1">
        <f t="array" ref="AN849">IFERROR(_xlfn.IFS(
AM849="MPR ISSUE","ACTIVE",
AM849="BSS Hardware Issue","ACTIVE",
AM849="Sites strategiques, MLL, Pylone, etc.","PASSIVE",
AM849="AKTIVCO DEFAUT GE &amp; POWER Cabinet","PASSIVE",
AM849="AKTIVCO Coupure ENEO &amp; Baisse de tension","PASSIVE",
AM849="Coupure ENEO &amp; Baisse de tension","PASSIVE",
AM849="Defaut GE &amp; POWER Cabinet","PASSIVE",
AM849="Sharing","PASSIVE",
AM849="Sites strategiques &amp; DataCenter","PASSIVE",
AM849="Exclu","Exclu",
AM849="SAT","ACTIVE",
AM849="SPARE-ISSUE","SPARE-ISSUE",
AM849="Fiber CAmtel","ACTIVE",
AM849="Fiber AOF","ACTIVE",
AM849="Projet OCM (HUAWEI)","PLANNED WORKS",
AM849="Projet OCM (NOKIA)","PLANNED WORKS",
AM849="ACCESS-ISSUE","ACCESS-ISSUE",
AM849="Projet OCM (ZTE, NOKIA, autres projets)","PLANNED WORKS",
AM849="No root CAuse","No root cause",
AM849="ODU HS","ACTIVE",
AM849="IP &amp; VLAN","ACTIVE",
AM849="Warehouse HUAWEI","SPARE-ISSUE",
AM849="SPARE-HS","SPARE-ISSUE",
AM849="Power Telco","ACTIVE", AM849="no impacts","no impacts"
),"")</f>
        <v>no impacts</v>
      </c>
      <c r="AO849" s="93" t="s">
        <v>5537</v>
      </c>
      <c r="AP849" s="101" t="str">
        <f t="shared" si="29"/>
        <v>LIT_151</v>
      </c>
      <c r="AR849" s="17" t="s">
        <v>5537</v>
      </c>
      <c r="AS849" s="7" t="s">
        <v>5537</v>
      </c>
      <c r="AT849" s="6"/>
      <c r="AU849" s="7"/>
      <c r="AV849" s="3" t="s">
        <v>5537</v>
      </c>
      <c r="AW849" s="18" t="s">
        <v>5537</v>
      </c>
      <c r="AX849" s="18" t="s">
        <v>5537</v>
      </c>
      <c r="AY849" s="18" t="s">
        <v>5537</v>
      </c>
      <c r="AZ849" s="18" t="s">
        <v>5537</v>
      </c>
      <c r="BA849" s="18" t="s">
        <v>5537</v>
      </c>
      <c r="BB849" s="18" t="s">
        <v>5537</v>
      </c>
      <c r="BC849" s="18" t="s">
        <v>5537</v>
      </c>
      <c r="BD849" s="18" t="s">
        <v>5537</v>
      </c>
      <c r="BE849" s="18" t="s">
        <v>5537</v>
      </c>
      <c r="BF849" s="18" t="s">
        <v>5537</v>
      </c>
      <c r="BG849" s="18" t="s">
        <v>5537</v>
      </c>
      <c r="BH849" s="18" t="s">
        <v>5537</v>
      </c>
      <c r="BI849" s="9" t="s">
        <v>5537</v>
      </c>
      <c r="BJ849" s="14"/>
      <c r="BK849" s="14" t="s">
        <v>5537</v>
      </c>
      <c r="BL849" s="14" t="str">
        <f>_xlfn.XLOOKUP(B849,'[4]cell downs 18042026 17h'!$B:$B,'[4]cell downs 18042026 17h'!$B:$B,"")</f>
        <v/>
      </c>
      <c r="BM849" s="14" t="str">
        <f>_xlfn.XLOOKUP(B849,'[5]Cells Huawei 19042026 15h'!$B:$B,'[5]Cells Huawei 19042026 15h'!$B:$B,"")</f>
        <v/>
      </c>
      <c r="BN849" s="9" t="str">
        <f>_xlfn.XLOOKUP(B849,'[6]cells down 19042026 9H40'!$B:$B,'[6]cells down 19042026 9H40'!$B:$B,"")</f>
        <v/>
      </c>
      <c r="BO849" s="9" t="s">
        <v>333</v>
      </c>
      <c r="BP849" s="9" t="s">
        <v>5537</v>
      </c>
      <c r="BQ849" s="115"/>
    </row>
    <row r="850" spans="1:69" s="9" customFormat="1" x14ac:dyDescent="0.3">
      <c r="A850" s="1" t="s">
        <v>1471</v>
      </c>
      <c r="B850" s="1" t="s">
        <v>1472</v>
      </c>
      <c r="C850" s="3" t="str">
        <f>_xlfn.XLOOKUP(B850,'[1]daily break down'!$D:$D,'[1]daily break down'!$E:$E,"")</f>
        <v>Douala</v>
      </c>
      <c r="D850" s="1" t="s">
        <v>21</v>
      </c>
      <c r="E850" s="1" t="s">
        <v>30</v>
      </c>
      <c r="F850" s="3" t="s">
        <v>31</v>
      </c>
      <c r="G850" s="1" t="s">
        <v>32</v>
      </c>
      <c r="H850" s="34" t="str">
        <f>_xlfn.XLOOKUP(B850,[2]CALCULATION!$B:$B,[2]CALCULATION!$H:$H,"")</f>
        <v>ZTE</v>
      </c>
      <c r="I850" s="28">
        <v>0</v>
      </c>
      <c r="J850" s="28">
        <v>14.407943173160062</v>
      </c>
      <c r="K850" s="28">
        <v>23.615016993262621</v>
      </c>
      <c r="L850" s="28">
        <v>0</v>
      </c>
      <c r="M850" s="28">
        <v>0</v>
      </c>
      <c r="N850" s="28">
        <v>2.4985161214839926</v>
      </c>
      <c r="O850" s="28">
        <v>0</v>
      </c>
      <c r="P850" s="28">
        <v>0</v>
      </c>
      <c r="Q850" s="28">
        <v>0</v>
      </c>
      <c r="R850" s="28">
        <v>0.33927669483182271</v>
      </c>
      <c r="S850" s="94">
        <v>0</v>
      </c>
      <c r="T850" s="94">
        <f>_xlfn.XLOOKUP(B850,'[3]Nur des jours'!$B:$B,'[3]Nur des jours'!$U:$U,"")</f>
        <v>0</v>
      </c>
      <c r="U850" s="94">
        <v>0</v>
      </c>
      <c r="V850" s="94">
        <v>0</v>
      </c>
      <c r="W850" s="94">
        <v>0</v>
      </c>
      <c r="X850" s="94">
        <v>0</v>
      </c>
      <c r="Y850" s="94">
        <v>0</v>
      </c>
      <c r="Z850" s="94">
        <v>0</v>
      </c>
      <c r="AA850" s="94">
        <v>2.0581680378274732E-2</v>
      </c>
      <c r="AB850" s="94">
        <v>0</v>
      </c>
      <c r="AC850" s="94">
        <f>_xlfn.XLOOKUP(B850,'[3]Nur des jours'!$B:$B,'[3]Nur des jours'!$N:$N,"")</f>
        <v>0</v>
      </c>
      <c r="AD850" s="94">
        <v>0</v>
      </c>
      <c r="AE850" s="94">
        <v>0</v>
      </c>
      <c r="AF850" s="94">
        <v>0</v>
      </c>
      <c r="AG850" s="94">
        <v>0</v>
      </c>
      <c r="AH850" s="94">
        <v>0</v>
      </c>
      <c r="AI850" s="49" t="s">
        <v>5559</v>
      </c>
      <c r="AJ850" s="49"/>
      <c r="AK850" s="48" t="str" cm="1">
        <f t="array" ref="AK850">IFERROR(_xlfn.IFS(
AM850="MPR ISSUE","PDH",
AM850="BSS Hardware Issue","BSS",
AM850="Sites strategiques, MLL, Pylone, etc.","ENVTECH",
AM850="AKTIVCO DEFAUT GE &amp; POWER Cabinet","AKTIVCO",
AM850="AKTIVCO Coupure ENEO &amp; Baisse de tension","AKTIVCO GRID ONLY",
AM850="Coupure ENEO &amp; Baisse de tension","IHS GRID ONLY",
AM850="Defaut GE &amp; POWER Cabinet","IHS",
AM850="Sharing","Partners",
AM850="Sites strategiques &amp; DataCenter","SST &amp; DC",
AM850="Exclu","Exclu",
AM850="SAT","SAT",
AM850="SPARE-ISSUE","SPARE-ISSUE",
AM850="Fiber CAmtel","TRANS_FO_CAMTEL",
AM850="Fiber AOF","Fiber AOF",
AM850="Projet OCM (HUAWEI)","TRAVAUX-HUAWEI",
AM850="Projet OCM (NOKIA)","TRAVAUX-NOKIA",
AM850="ACCESS-ISSUE","ACCESS-ISSUE",
AM850="Projet OCM (ZTE, NOKIA, autres projets)","TRAVAUX OCM",
AM850="No root CAuse","No root cause",
AM850="ODU HS","PDH",
AM850="IP &amp; VLAN","PDH",
AM850="Warehouse HUAWEI","SPARE-ISSUE",
AM850="SPARE-HS","SPARE-ISSUE",
AM850="Power Telco","BSS",AM850="no impacts","no impacts"
),"")</f>
        <v>no impacts</v>
      </c>
      <c r="AL850" s="48" t="str" cm="1">
        <f t="array" ref="AL850">IFERROR(_xlfn.IFS(
AM850="MPR ISSUE","TX ISSUE",
AM850="BSS Hardware Issue","RAN ISSUE",
AM850="Sites strategiques, MLL, Pylone, etc.","ENVTECH",
AM850="AKTIVCO DEFAUT GE &amp; POWER Cabinet","POWER ISSUE",
AM850="AKTIVCO Coupure ENEO &amp; Baisse de tension","POWER ISSUE",
AM850="Coupure ENEO &amp; Baisse de tension","POWER ISSUE",
AM850="Defaut GE &amp; POWER Cabinet","POWER ISSUE",
AM850="Sharing","POWER ISSUE",
AM850="Sites strategiques &amp; DataCenter","POWER ISSUE",
AM850="Exclu","Exclu",
AM850="SAT","TX ISSUE",
AM850="SPARE-ISSUE","SPARE-ISSUE",
AM850="Fiber CAmtel","TX ISSUE",
AM850="Fiber AOF","TX ISSUE",
AM850="Projet OCM (HUAWEI)","TRAVAUX-HUAWEI",
AM850="Projet OCM (NOKIA)","TRAVAUX -NOKIA",
AM850="ACCESS-ISSUE","ACCESS-ISSUE",
AM850="Projet OCM (ZTE, NOKIA, autres projets)","TRAVAUX OCM",
AM850="No root CAuse","No root cause",
AM850="ODU HS","TX ISSUE",
AM850="IP &amp; VLAN","TX ISSUE",
AM850="Warehouse HUAWEI","SPARE-ISSUE",
AM850="SPARE-HS","SPARE-ISSUE",
AM850="Power Telco","RAN ISSUE",AM850="no impacts","no impacts"
),"")</f>
        <v>no impacts</v>
      </c>
      <c r="AM850" s="67" t="s">
        <v>5605</v>
      </c>
      <c r="AN850" s="48" t="str" cm="1">
        <f t="array" ref="AN850">IFERROR(_xlfn.IFS(
AM850="MPR ISSUE","ACTIVE",
AM850="BSS Hardware Issue","ACTIVE",
AM850="Sites strategiques, MLL, Pylone, etc.","PASSIVE",
AM850="AKTIVCO DEFAUT GE &amp; POWER Cabinet","PASSIVE",
AM850="AKTIVCO Coupure ENEO &amp; Baisse de tension","PASSIVE",
AM850="Coupure ENEO &amp; Baisse de tension","PASSIVE",
AM850="Defaut GE &amp; POWER Cabinet","PASSIVE",
AM850="Sharing","PASSIVE",
AM850="Sites strategiques &amp; DataCenter","PASSIVE",
AM850="Exclu","Exclu",
AM850="SAT","ACTIVE",
AM850="SPARE-ISSUE","SPARE-ISSUE",
AM850="Fiber CAmtel","ACTIVE",
AM850="Fiber AOF","ACTIVE",
AM850="Projet OCM (HUAWEI)","PLANNED WORKS",
AM850="Projet OCM (NOKIA)","PLANNED WORKS",
AM850="ACCESS-ISSUE","ACCESS-ISSUE",
AM850="Projet OCM (ZTE, NOKIA, autres projets)","PLANNED WORKS",
AM850="No root CAuse","No root cause",
AM850="ODU HS","ACTIVE",
AM850="IP &amp; VLAN","ACTIVE",
AM850="Warehouse HUAWEI","SPARE-ISSUE",
AM850="SPARE-HS","SPARE-ISSUE",
AM850="Power Telco","ACTIVE", AM850="no impacts","no impacts"
),"")</f>
        <v>no impacts</v>
      </c>
      <c r="AO850" s="93" t="s">
        <v>5537</v>
      </c>
      <c r="AP850" s="101" t="str">
        <f t="shared" si="29"/>
        <v>LIT_626</v>
      </c>
      <c r="AR850" s="17" t="s">
        <v>5537</v>
      </c>
      <c r="AS850" s="7" t="s">
        <v>5537</v>
      </c>
      <c r="AT850" s="6"/>
      <c r="AU850" s="7"/>
      <c r="AV850" s="3" t="s">
        <v>5537</v>
      </c>
      <c r="AW850" s="18" t="s">
        <v>5537</v>
      </c>
      <c r="AX850" s="18" t="s">
        <v>5537</v>
      </c>
      <c r="AY850" s="18" t="s">
        <v>5537</v>
      </c>
      <c r="AZ850" s="18" t="s">
        <v>5537</v>
      </c>
      <c r="BA850" s="18" t="s">
        <v>5537</v>
      </c>
      <c r="BB850" s="18" t="s">
        <v>5537</v>
      </c>
      <c r="BC850" s="18" t="s">
        <v>5537</v>
      </c>
      <c r="BD850" s="18" t="s">
        <v>5537</v>
      </c>
      <c r="BE850" s="18" t="s">
        <v>5537</v>
      </c>
      <c r="BF850" s="18" t="s">
        <v>5537</v>
      </c>
      <c r="BG850" s="18" t="s">
        <v>5537</v>
      </c>
      <c r="BH850" s="18" t="s">
        <v>5537</v>
      </c>
      <c r="BI850" s="9" t="s">
        <v>5537</v>
      </c>
      <c r="BJ850" s="14"/>
      <c r="BK850" s="14" t="s">
        <v>5537</v>
      </c>
      <c r="BL850" s="14" t="str">
        <f>_xlfn.XLOOKUP(B850,'[4]cell downs 18042026 17h'!$B:$B,'[4]cell downs 18042026 17h'!$B:$B,"")</f>
        <v/>
      </c>
      <c r="BM850" s="14" t="str">
        <f>_xlfn.XLOOKUP(B850,'[5]Cells Huawei 19042026 15h'!$B:$B,'[5]Cells Huawei 19042026 15h'!$B:$B,"")</f>
        <v/>
      </c>
      <c r="BN850" s="9" t="str">
        <f>_xlfn.XLOOKUP(B850,'[6]cells down 19042026 9H40'!$B:$B,'[6]cells down 19042026 9H40'!$B:$B,"")</f>
        <v/>
      </c>
      <c r="BO850" s="9" t="s">
        <v>5537</v>
      </c>
      <c r="BP850" s="9" t="s">
        <v>5537</v>
      </c>
      <c r="BQ850" s="115"/>
    </row>
    <row r="851" spans="1:69" s="9" customFormat="1" x14ac:dyDescent="0.3">
      <c r="A851" s="1" t="s">
        <v>3183</v>
      </c>
      <c r="B851" s="1" t="s">
        <v>3184</v>
      </c>
      <c r="C851" s="3" t="str">
        <f>_xlfn.XLOOKUP(B851,'[1]daily break down'!$D:$D,'[1]daily break down'!$E:$E,"")</f>
        <v>Douala</v>
      </c>
      <c r="D851" s="1" t="s">
        <v>11</v>
      </c>
      <c r="E851" s="1" t="s">
        <v>757</v>
      </c>
      <c r="F851" s="3" t="s">
        <v>31</v>
      </c>
      <c r="G851" s="1" t="s">
        <v>32</v>
      </c>
      <c r="H851" s="34" t="str">
        <f>_xlfn.XLOOKUP(B851,[2]CALCULATION!$B:$B,[2]CALCULATION!$H:$H,"")</f>
        <v>ZTE</v>
      </c>
      <c r="I851" s="28">
        <v>1.5409507666230065</v>
      </c>
      <c r="J851" s="28">
        <v>1.5409507666230065</v>
      </c>
      <c r="K851" s="28">
        <v>1.5409507666230065</v>
      </c>
      <c r="L851" s="28">
        <v>1.5409507666230065</v>
      </c>
      <c r="M851" s="28">
        <v>1.5409507666230065</v>
      </c>
      <c r="N851" s="28">
        <v>1.5409507666230065</v>
      </c>
      <c r="O851" s="28">
        <v>1.5409507666230065</v>
      </c>
      <c r="P851" s="28">
        <v>1.5409507666230065</v>
      </c>
      <c r="Q851" s="28">
        <v>1.5409507666230065</v>
      </c>
      <c r="R851" s="28">
        <v>1.5409507666230065</v>
      </c>
      <c r="S851" s="94">
        <v>1.5409507666230065</v>
      </c>
      <c r="T851" s="94">
        <f>_xlfn.XLOOKUP(B851,'[3]Nur des jours'!$B:$B,'[3]Nur des jours'!$U:$U,"")</f>
        <v>1.5409507666230065</v>
      </c>
      <c r="U851" s="94">
        <v>1.5409507666230065</v>
      </c>
      <c r="V851" s="94">
        <v>1.5409507666230065</v>
      </c>
      <c r="W851" s="94">
        <v>1.5409507666230065</v>
      </c>
      <c r="X851" s="94">
        <v>1.5409507666230065</v>
      </c>
      <c r="Y851" s="94">
        <v>1.5409507666230065</v>
      </c>
      <c r="Z851" s="94">
        <v>1.0310458775286575</v>
      </c>
      <c r="AA851" s="94">
        <v>0</v>
      </c>
      <c r="AB851" s="94">
        <v>0</v>
      </c>
      <c r="AC851" s="94">
        <f>_xlfn.XLOOKUP(B851,'[3]Nur des jours'!$B:$B,'[3]Nur des jours'!$N:$N,"")</f>
        <v>0</v>
      </c>
      <c r="AD851" s="94">
        <v>0</v>
      </c>
      <c r="AE851" s="94">
        <v>0</v>
      </c>
      <c r="AF851" s="94">
        <v>0</v>
      </c>
      <c r="AG851" s="94">
        <v>0</v>
      </c>
      <c r="AH851" s="94">
        <v>0</v>
      </c>
      <c r="AI851" s="49" t="s">
        <v>6588</v>
      </c>
      <c r="AJ851" s="49"/>
      <c r="AK851" s="48" t="str" cm="1">
        <f t="array" ref="AK851">IFERROR(_xlfn.IFS(
AM851="MPR ISSUE","PDH",
AM851="BSS Hardware Issue","BSS",
AM851="Sites strategiques, MLL, Pylone, etc.","ENVTECH",
AM851="AKTIVCO DEFAUT GE &amp; POWER Cabinet","AKTIVCO",
AM851="AKTIVCO Coupure ENEO &amp; Baisse de tension","AKTIVCO GRID ONLY",
AM851="Coupure ENEO &amp; Baisse de tension","IHS GRID ONLY",
AM851="Defaut GE &amp; POWER Cabinet","IHS",
AM851="Sharing","Partners",
AM851="Sites strategiques &amp; DataCenter","SST &amp; DC",
AM851="Exclu","Exclu",
AM851="SAT","SAT",
AM851="SPARE-ISSUE","SPARE-ISSUE",
AM851="Fiber CAmtel","TRANS_FO_CAMTEL",
AM851="Fiber AOF","Fiber AOF",
AM851="Projet OCM (HUAWEI)","TRAVAUX-HUAWEI",
AM851="Projet OCM (NOKIA)","TRAVAUX-NOKIA",
AM851="ACCESS-ISSUE","ACCESS-ISSUE",
AM851="Projet OCM (ZTE, NOKIA, autres projets)","TRAVAUX OCM",
AM851="No root CAuse","No root cause",
AM851="ODU HS","PDH",
AM851="IP &amp; VLAN","PDH",
AM851="Warehouse HUAWEI","SPARE-ISSUE",
AM851="SPARE-HS","SPARE-ISSUE",
AM851="Power Telco","BSS",AM851="no impacts","no impacts"
),"")</f>
        <v>Exclu</v>
      </c>
      <c r="AL851" s="48" t="str" cm="1">
        <f t="array" ref="AL851">IFERROR(_xlfn.IFS(
AM851="MPR ISSUE","TX ISSUE",
AM851="BSS Hardware Issue","RAN ISSUE",
AM851="Sites strategiques, MLL, Pylone, etc.","ENVTECH",
AM851="AKTIVCO DEFAUT GE &amp; POWER Cabinet","POWER ISSUE",
AM851="AKTIVCO Coupure ENEO &amp; Baisse de tension","POWER ISSUE",
AM851="Coupure ENEO &amp; Baisse de tension","POWER ISSUE",
AM851="Defaut GE &amp; POWER Cabinet","POWER ISSUE",
AM851="Sharing","POWER ISSUE",
AM851="Sites strategiques &amp; DataCenter","POWER ISSUE",
AM851="Exclu","Exclu",
AM851="SAT","TX ISSUE",
AM851="SPARE-ISSUE","SPARE-ISSUE",
AM851="Fiber CAmtel","TX ISSUE",
AM851="Fiber AOF","TX ISSUE",
AM851="Projet OCM (HUAWEI)","TRAVAUX-HUAWEI",
AM851="Projet OCM (NOKIA)","TRAVAUX -NOKIA",
AM851="ACCESS-ISSUE","ACCESS-ISSUE",
AM851="Projet OCM (ZTE, NOKIA, autres projets)","TRAVAUX OCM",
AM851="No root CAuse","No root cause",
AM851="ODU HS","TX ISSUE",
AM851="IP &amp; VLAN","TX ISSUE",
AM851="Warehouse HUAWEI","SPARE-ISSUE",
AM851="SPARE-HS","SPARE-ISSUE",
AM851="Power Telco","RAN ISSUE",AM851="no impacts","no impacts"
),"")</f>
        <v>Exclu</v>
      </c>
      <c r="AM851" s="67" t="s">
        <v>6588</v>
      </c>
      <c r="AN851" s="48" t="str" cm="1">
        <f t="array" ref="AN851">IFERROR(_xlfn.IFS(
AM851="MPR ISSUE","ACTIVE",
AM851="BSS Hardware Issue","ACTIVE",
AM851="Sites strategiques, MLL, Pylone, etc.","PASSIVE",
AM851="AKTIVCO DEFAUT GE &amp; POWER Cabinet","PASSIVE",
AM851="AKTIVCO Coupure ENEO &amp; Baisse de tension","PASSIVE",
AM851="Coupure ENEO &amp; Baisse de tension","PASSIVE",
AM851="Defaut GE &amp; POWER Cabinet","PASSIVE",
AM851="Sharing","PASSIVE",
AM851="Sites strategiques &amp; DataCenter","PASSIVE",
AM851="Exclu","Exclu",
AM851="SAT","ACTIVE",
AM851="SPARE-ISSUE","SPARE-ISSUE",
AM851="Fiber CAmtel","ACTIVE",
AM851="Fiber AOF","ACTIVE",
AM851="Projet OCM (HUAWEI)","PLANNED WORKS",
AM851="Projet OCM (NOKIA)","PLANNED WORKS",
AM851="ACCESS-ISSUE","ACCESS-ISSUE",
AM851="Projet OCM (ZTE, NOKIA, autres projets)","PLANNED WORKS",
AM851="No root CAuse","No root cause",
AM851="ODU HS","ACTIVE",
AM851="IP &amp; VLAN","ACTIVE",
AM851="Warehouse HUAWEI","SPARE-ISSUE",
AM851="SPARE-HS","SPARE-ISSUE",
AM851="Power Telco","ACTIVE", AM851="no impacts","no impacts"
),"")</f>
        <v>Exclu</v>
      </c>
      <c r="AO851" s="93" t="s">
        <v>5537</v>
      </c>
      <c r="AP851" s="101" t="str">
        <f t="shared" si="29"/>
        <v>LIT_041</v>
      </c>
      <c r="AR851" s="17" t="s">
        <v>5537</v>
      </c>
      <c r="AS851" s="7" t="s">
        <v>5537</v>
      </c>
      <c r="AT851" s="6"/>
      <c r="AU851" s="7"/>
      <c r="AV851" s="3" t="s">
        <v>5537</v>
      </c>
      <c r="AW851" s="18" t="s">
        <v>5537</v>
      </c>
      <c r="AX851" s="18" t="s">
        <v>5537</v>
      </c>
      <c r="AY851" s="18" t="s">
        <v>5537</v>
      </c>
      <c r="AZ851" s="18" t="s">
        <v>5537</v>
      </c>
      <c r="BA851" s="18" t="s">
        <v>5537</v>
      </c>
      <c r="BB851" s="18" t="s">
        <v>5537</v>
      </c>
      <c r="BC851" s="18" t="s">
        <v>5537</v>
      </c>
      <c r="BD851" s="18" t="s">
        <v>5537</v>
      </c>
      <c r="BE851" s="18" t="s">
        <v>5537</v>
      </c>
      <c r="BF851" s="18" t="s">
        <v>5537</v>
      </c>
      <c r="BG851" s="18" t="s">
        <v>5537</v>
      </c>
      <c r="BH851" s="18" t="s">
        <v>5537</v>
      </c>
      <c r="BI851" s="9" t="s">
        <v>5537</v>
      </c>
      <c r="BJ851" s="14"/>
      <c r="BK851" s="14" t="s">
        <v>5537</v>
      </c>
      <c r="BL851" s="14" t="str">
        <f>_xlfn.XLOOKUP(B851,'[4]cell downs 18042026 17h'!$B:$B,'[4]cell downs 18042026 17h'!$B:$B,"")</f>
        <v/>
      </c>
      <c r="BM851" s="14" t="str">
        <f>_xlfn.XLOOKUP(B851,'[5]Cells Huawei 19042026 15h'!$B:$B,'[5]Cells Huawei 19042026 15h'!$B:$B,"")</f>
        <v/>
      </c>
      <c r="BN851" s="9" t="str">
        <f>_xlfn.XLOOKUP(B851,'[6]cells down 19042026 9H40'!$B:$B,'[6]cells down 19042026 9H40'!$B:$B,"")</f>
        <v>LIT_041</v>
      </c>
      <c r="BO851" s="9" t="s">
        <v>3184</v>
      </c>
      <c r="BP851" s="9" t="s">
        <v>12</v>
      </c>
      <c r="BQ851" s="115"/>
    </row>
    <row r="852" spans="1:69" s="9" customFormat="1" x14ac:dyDescent="0.3">
      <c r="A852" s="1" t="s">
        <v>2093</v>
      </c>
      <c r="B852" s="8" t="s">
        <v>2094</v>
      </c>
      <c r="C852" s="3" t="str">
        <f>_xlfn.XLOOKUP(B852,'[1]daily break down'!$D:$D,'[1]daily break down'!$E:$E,"")</f>
        <v>Douala</v>
      </c>
      <c r="D852" s="1" t="s">
        <v>11</v>
      </c>
      <c r="E852" s="1" t="s">
        <v>12</v>
      </c>
      <c r="F852" s="3" t="s">
        <v>31</v>
      </c>
      <c r="G852" s="1" t="s">
        <v>32</v>
      </c>
      <c r="H852" s="34" t="str">
        <f>_xlfn.XLOOKUP(B852,[2]CALCULATION!$B:$B,[2]CALCULATION!$H:$H,"")</f>
        <v>ZTE</v>
      </c>
      <c r="I852" s="28">
        <v>0</v>
      </c>
      <c r="J852" s="28">
        <v>0</v>
      </c>
      <c r="K852" s="28">
        <v>0</v>
      </c>
      <c r="L852" s="28">
        <v>0</v>
      </c>
      <c r="M852" s="28">
        <v>0</v>
      </c>
      <c r="N852" s="28">
        <v>0</v>
      </c>
      <c r="O852" s="28">
        <v>0</v>
      </c>
      <c r="P852" s="28">
        <v>0</v>
      </c>
      <c r="Q852" s="28">
        <v>31.061750748359888</v>
      </c>
      <c r="R852" s="28">
        <v>1.847232566567645</v>
      </c>
      <c r="S852" s="94">
        <v>0</v>
      </c>
      <c r="T852" s="94">
        <f>_xlfn.XLOOKUP(B852,'[3]Nur des jours'!$B:$B,'[3]Nur des jours'!$U:$U,"")</f>
        <v>19.523685697408634</v>
      </c>
      <c r="U852" s="94">
        <v>16.767434859159952</v>
      </c>
      <c r="V852" s="94">
        <v>6.6002452679970203</v>
      </c>
      <c r="W852" s="94">
        <v>19.523685697408634</v>
      </c>
      <c r="X852" s="94">
        <v>0</v>
      </c>
      <c r="Y852" s="94">
        <v>0</v>
      </c>
      <c r="Z852" s="94">
        <v>0</v>
      </c>
      <c r="AA852" s="94">
        <v>0</v>
      </c>
      <c r="AB852" s="94">
        <v>0</v>
      </c>
      <c r="AC852" s="94">
        <f>_xlfn.XLOOKUP(B852,'[3]Nur des jours'!$B:$B,'[3]Nur des jours'!$N:$N,"")</f>
        <v>0</v>
      </c>
      <c r="AD852" s="94">
        <v>0</v>
      </c>
      <c r="AE852" s="94">
        <v>0</v>
      </c>
      <c r="AF852" s="94">
        <v>0</v>
      </c>
      <c r="AG852" s="94">
        <v>0</v>
      </c>
      <c r="AH852" s="94">
        <v>0</v>
      </c>
      <c r="AI852" s="49" t="s">
        <v>5559</v>
      </c>
      <c r="AJ852" s="49"/>
      <c r="AK852" s="48" t="str" cm="1">
        <f t="array" ref="AK852">IFERROR(_xlfn.IFS(
AM852="MPR ISSUE","PDH",
AM852="BSS Hardware Issue","BSS",
AM852="Sites strategiques, MLL, Pylone, etc.","ENVTECH",
AM852="AKTIVCO DEFAUT GE &amp; POWER Cabinet","AKTIVCO",
AM852="AKTIVCO Coupure ENEO &amp; Baisse de tension","AKTIVCO GRID ONLY",
AM852="Coupure ENEO &amp; Baisse de tension","IHS GRID ONLY",
AM852="Defaut GE &amp; POWER Cabinet","IHS",
AM852="Sharing","Partners",
AM852="Sites strategiques &amp; DataCenter","SST &amp; DC",
AM852="Exclu","Exclu",
AM852="SAT","SAT",
AM852="SPARE-ISSUE","SPARE-ISSUE",
AM852="Fiber CAmtel","TRANS_FO_CAMTEL",
AM852="Fiber AOF","Fiber AOF",
AM852="Projet OCM (HUAWEI)","TRAVAUX-HUAWEI",
AM852="Projet OCM (NOKIA)","TRAVAUX-NOKIA",
AM852="ACCESS-ISSUE","ACCESS-ISSUE",
AM852="Projet OCM (ZTE, NOKIA, autres projets)","TRAVAUX OCM",
AM852="No root CAuse","No root cause",
AM852="ODU HS","PDH",
AM852="IP &amp; VLAN","PDH",
AM852="Warehouse HUAWEI","SPARE-ISSUE",
AM852="SPARE-HS","SPARE-ISSUE",
AM852="Power Telco","BSS",AM852="no impacts","no impacts"
),"")</f>
        <v>no impacts</v>
      </c>
      <c r="AL852" s="48" t="str" cm="1">
        <f t="array" ref="AL852">IFERROR(_xlfn.IFS(
AM852="MPR ISSUE","TX ISSUE",
AM852="BSS Hardware Issue","RAN ISSUE",
AM852="Sites strategiques, MLL, Pylone, etc.","ENVTECH",
AM852="AKTIVCO DEFAUT GE &amp; POWER Cabinet","POWER ISSUE",
AM852="AKTIVCO Coupure ENEO &amp; Baisse de tension","POWER ISSUE",
AM852="Coupure ENEO &amp; Baisse de tension","POWER ISSUE",
AM852="Defaut GE &amp; POWER Cabinet","POWER ISSUE",
AM852="Sharing","POWER ISSUE",
AM852="Sites strategiques &amp; DataCenter","POWER ISSUE",
AM852="Exclu","Exclu",
AM852="SAT","TX ISSUE",
AM852="SPARE-ISSUE","SPARE-ISSUE",
AM852="Fiber CAmtel","TX ISSUE",
AM852="Fiber AOF","TX ISSUE",
AM852="Projet OCM (HUAWEI)","TRAVAUX-HUAWEI",
AM852="Projet OCM (NOKIA)","TRAVAUX -NOKIA",
AM852="ACCESS-ISSUE","ACCESS-ISSUE",
AM852="Projet OCM (ZTE, NOKIA, autres projets)","TRAVAUX OCM",
AM852="No root CAuse","No root cause",
AM852="ODU HS","TX ISSUE",
AM852="IP &amp; VLAN","TX ISSUE",
AM852="Warehouse HUAWEI","SPARE-ISSUE",
AM852="SPARE-HS","SPARE-ISSUE",
AM852="Power Telco","RAN ISSUE",AM852="no impacts","no impacts"
),"")</f>
        <v>no impacts</v>
      </c>
      <c r="AM852" s="67" t="s">
        <v>5605</v>
      </c>
      <c r="AN852" s="48" t="str" cm="1">
        <f t="array" ref="AN852">IFERROR(_xlfn.IFS(
AM852="MPR ISSUE","ACTIVE",
AM852="BSS Hardware Issue","ACTIVE",
AM852="Sites strategiques, MLL, Pylone, etc.","PASSIVE",
AM852="AKTIVCO DEFAUT GE &amp; POWER Cabinet","PASSIVE",
AM852="AKTIVCO Coupure ENEO &amp; Baisse de tension","PASSIVE",
AM852="Coupure ENEO &amp; Baisse de tension","PASSIVE",
AM852="Defaut GE &amp; POWER Cabinet","PASSIVE",
AM852="Sharing","PASSIVE",
AM852="Sites strategiques &amp; DataCenter","PASSIVE",
AM852="Exclu","Exclu",
AM852="SAT","ACTIVE",
AM852="SPARE-ISSUE","SPARE-ISSUE",
AM852="Fiber CAmtel","ACTIVE",
AM852="Fiber AOF","ACTIVE",
AM852="Projet OCM (HUAWEI)","PLANNED WORKS",
AM852="Projet OCM (NOKIA)","PLANNED WORKS",
AM852="ACCESS-ISSUE","ACCESS-ISSUE",
AM852="Projet OCM (ZTE, NOKIA, autres projets)","PLANNED WORKS",
AM852="No root CAuse","No root cause",
AM852="ODU HS","ACTIVE",
AM852="IP &amp; VLAN","ACTIVE",
AM852="Warehouse HUAWEI","SPARE-ISSUE",
AM852="SPARE-HS","SPARE-ISSUE",
AM852="Power Telco","ACTIVE", AM852="no impacts","no impacts"
),"")</f>
        <v>no impacts</v>
      </c>
      <c r="AO852" s="93" t="s">
        <v>5537</v>
      </c>
      <c r="AP852" s="101" t="str">
        <f t="shared" si="29"/>
        <v>LIT_236</v>
      </c>
      <c r="AR852" s="17" t="s">
        <v>5537</v>
      </c>
      <c r="AS852" s="7" t="s">
        <v>5537</v>
      </c>
      <c r="AT852" s="6"/>
      <c r="AU852" s="7"/>
      <c r="AV852" s="3" t="s">
        <v>5537</v>
      </c>
      <c r="AW852" s="18" t="s">
        <v>5537</v>
      </c>
      <c r="AX852" s="18" t="s">
        <v>5537</v>
      </c>
      <c r="AY852" s="18" t="s">
        <v>5537</v>
      </c>
      <c r="AZ852" s="18" t="s">
        <v>5537</v>
      </c>
      <c r="BA852" s="18" t="s">
        <v>5537</v>
      </c>
      <c r="BB852" s="18" t="s">
        <v>5537</v>
      </c>
      <c r="BC852" s="18" t="s">
        <v>5537</v>
      </c>
      <c r="BD852" s="18" t="s">
        <v>5537</v>
      </c>
      <c r="BE852" s="18" t="s">
        <v>5537</v>
      </c>
      <c r="BF852" s="18" t="s">
        <v>5537</v>
      </c>
      <c r="BG852" s="18" t="s">
        <v>5537</v>
      </c>
      <c r="BH852" s="18" t="s">
        <v>5537</v>
      </c>
      <c r="BI852" s="9" t="s">
        <v>5537</v>
      </c>
      <c r="BJ852" s="14"/>
      <c r="BK852" s="14" t="s">
        <v>5537</v>
      </c>
      <c r="BL852" s="14" t="str">
        <f>_xlfn.XLOOKUP(B852,'[4]cell downs 18042026 17h'!$B:$B,'[4]cell downs 18042026 17h'!$B:$B,"")</f>
        <v/>
      </c>
      <c r="BM852" s="14" t="str">
        <f>_xlfn.XLOOKUP(B852,'[5]Cells Huawei 19042026 15h'!$B:$B,'[5]Cells Huawei 19042026 15h'!$B:$B,"")</f>
        <v/>
      </c>
      <c r="BN852" s="9" t="str">
        <f>_xlfn.XLOOKUP(B852,'[6]cells down 19042026 9H40'!$B:$B,'[6]cells down 19042026 9H40'!$B:$B,"")</f>
        <v/>
      </c>
      <c r="BO852" s="9" t="s">
        <v>2094</v>
      </c>
      <c r="BP852" s="9" t="s">
        <v>12</v>
      </c>
      <c r="BQ852" s="115"/>
    </row>
    <row r="853" spans="1:69" s="9" customFormat="1" x14ac:dyDescent="0.3">
      <c r="A853" s="1" t="s">
        <v>4517</v>
      </c>
      <c r="B853" s="8" t="s">
        <v>4518</v>
      </c>
      <c r="C853" s="3" t="str">
        <f>_xlfn.XLOOKUP(B853,'[1]daily break down'!$D:$D,'[1]daily break down'!$E:$E,"")</f>
        <v>Douala</v>
      </c>
      <c r="D853" s="1" t="s">
        <v>11</v>
      </c>
      <c r="E853" s="1" t="s">
        <v>12</v>
      </c>
      <c r="F853" s="3" t="s">
        <v>31</v>
      </c>
      <c r="G853" s="1" t="s">
        <v>32</v>
      </c>
      <c r="H853" s="34" t="str">
        <f>_xlfn.XLOOKUP(B853,[2]CALCULATION!$B:$B,[2]CALCULATION!$H:$H,"")</f>
        <v>ZTE</v>
      </c>
      <c r="I853" s="28">
        <v>0</v>
      </c>
      <c r="J853" s="28">
        <v>0</v>
      </c>
      <c r="K853" s="28">
        <v>0</v>
      </c>
      <c r="L853" s="28">
        <v>0</v>
      </c>
      <c r="M853" s="28">
        <v>0</v>
      </c>
      <c r="N853" s="28">
        <v>0</v>
      </c>
      <c r="O853" s="28">
        <v>0</v>
      </c>
      <c r="P853" s="28">
        <v>0</v>
      </c>
      <c r="Q853" s="28">
        <v>0</v>
      </c>
      <c r="R853" s="28">
        <v>0</v>
      </c>
      <c r="S853" s="94">
        <v>0</v>
      </c>
      <c r="T853" s="94">
        <f>_xlfn.XLOOKUP(B853,'[3]Nur des jours'!$B:$B,'[3]Nur des jours'!$U:$U,"")</f>
        <v>11.299039331341511</v>
      </c>
      <c r="U853" s="94">
        <v>0</v>
      </c>
      <c r="V853" s="94">
        <v>0</v>
      </c>
      <c r="W853" s="94">
        <v>11.299039331341511</v>
      </c>
      <c r="X853" s="94">
        <v>0</v>
      </c>
      <c r="Y853" s="94">
        <v>0.11393048029152522</v>
      </c>
      <c r="Z853" s="94">
        <v>0</v>
      </c>
      <c r="AA853" s="94">
        <v>0</v>
      </c>
      <c r="AB853" s="94">
        <v>0</v>
      </c>
      <c r="AC853" s="94">
        <f>_xlfn.XLOOKUP(B853,'[3]Nur des jours'!$B:$B,'[3]Nur des jours'!$N:$N,"")</f>
        <v>0</v>
      </c>
      <c r="AD853" s="94">
        <v>0</v>
      </c>
      <c r="AE853" s="94">
        <v>0</v>
      </c>
      <c r="AF853" s="94">
        <v>0</v>
      </c>
      <c r="AG853" s="94">
        <v>0</v>
      </c>
      <c r="AH853" s="94">
        <v>0</v>
      </c>
      <c r="AI853" s="49" t="s">
        <v>5559</v>
      </c>
      <c r="AJ853" s="49"/>
      <c r="AK853" s="48" t="str" cm="1">
        <f t="array" ref="AK853">IFERROR(_xlfn.IFS(
AM853="MPR ISSUE","PDH",
AM853="BSS Hardware Issue","BSS",
AM853="Sites strategiques, MLL, Pylone, etc.","ENVTECH",
AM853="AKTIVCO DEFAUT GE &amp; POWER Cabinet","AKTIVCO",
AM853="AKTIVCO Coupure ENEO &amp; Baisse de tension","AKTIVCO GRID ONLY",
AM853="Coupure ENEO &amp; Baisse de tension","IHS GRID ONLY",
AM853="Defaut GE &amp; POWER Cabinet","IHS",
AM853="Sharing","Partners",
AM853="Sites strategiques &amp; DataCenter","SST &amp; DC",
AM853="Exclu","Exclu",
AM853="SAT","SAT",
AM853="SPARE-ISSUE","SPARE-ISSUE",
AM853="Fiber CAmtel","TRANS_FO_CAMTEL",
AM853="Fiber AOF","Fiber AOF",
AM853="Projet OCM (HUAWEI)","TRAVAUX-HUAWEI",
AM853="Projet OCM (NOKIA)","TRAVAUX-NOKIA",
AM853="ACCESS-ISSUE","ACCESS-ISSUE",
AM853="Projet OCM (ZTE, NOKIA, autres projets)","TRAVAUX OCM",
AM853="No root CAuse","No root cause",
AM853="ODU HS","PDH",
AM853="IP &amp; VLAN","PDH",
AM853="Warehouse HUAWEI","SPARE-ISSUE",
AM853="SPARE-HS","SPARE-ISSUE",
AM853="Power Telco","BSS",AM853="no impacts","no impacts"
),"")</f>
        <v>no impacts</v>
      </c>
      <c r="AL853" s="48" t="str" cm="1">
        <f t="array" ref="AL853">IFERROR(_xlfn.IFS(
AM853="MPR ISSUE","TX ISSUE",
AM853="BSS Hardware Issue","RAN ISSUE",
AM853="Sites strategiques, MLL, Pylone, etc.","ENVTECH",
AM853="AKTIVCO DEFAUT GE &amp; POWER Cabinet","POWER ISSUE",
AM853="AKTIVCO Coupure ENEO &amp; Baisse de tension","POWER ISSUE",
AM853="Coupure ENEO &amp; Baisse de tension","POWER ISSUE",
AM853="Defaut GE &amp; POWER Cabinet","POWER ISSUE",
AM853="Sharing","POWER ISSUE",
AM853="Sites strategiques &amp; DataCenter","POWER ISSUE",
AM853="Exclu","Exclu",
AM853="SAT","TX ISSUE",
AM853="SPARE-ISSUE","SPARE-ISSUE",
AM853="Fiber CAmtel","TX ISSUE",
AM853="Fiber AOF","TX ISSUE",
AM853="Projet OCM (HUAWEI)","TRAVAUX-HUAWEI",
AM853="Projet OCM (NOKIA)","TRAVAUX -NOKIA",
AM853="ACCESS-ISSUE","ACCESS-ISSUE",
AM853="Projet OCM (ZTE, NOKIA, autres projets)","TRAVAUX OCM",
AM853="No root CAuse","No root cause",
AM853="ODU HS","TX ISSUE",
AM853="IP &amp; VLAN","TX ISSUE",
AM853="Warehouse HUAWEI","SPARE-ISSUE",
AM853="SPARE-HS","SPARE-ISSUE",
AM853="Power Telco","RAN ISSUE",AM853="no impacts","no impacts"
),"")</f>
        <v>no impacts</v>
      </c>
      <c r="AM853" s="67" t="s">
        <v>5605</v>
      </c>
      <c r="AN853" s="48" t="str" cm="1">
        <f t="array" ref="AN853">IFERROR(_xlfn.IFS(
AM853="MPR ISSUE","ACTIVE",
AM853="BSS Hardware Issue","ACTIVE",
AM853="Sites strategiques, MLL, Pylone, etc.","PASSIVE",
AM853="AKTIVCO DEFAUT GE &amp; POWER Cabinet","PASSIVE",
AM853="AKTIVCO Coupure ENEO &amp; Baisse de tension","PASSIVE",
AM853="Coupure ENEO &amp; Baisse de tension","PASSIVE",
AM853="Defaut GE &amp; POWER Cabinet","PASSIVE",
AM853="Sharing","PASSIVE",
AM853="Sites strategiques &amp; DataCenter","PASSIVE",
AM853="Exclu","Exclu",
AM853="SAT","ACTIVE",
AM853="SPARE-ISSUE","SPARE-ISSUE",
AM853="Fiber CAmtel","ACTIVE",
AM853="Fiber AOF","ACTIVE",
AM853="Projet OCM (HUAWEI)","PLANNED WORKS",
AM853="Projet OCM (NOKIA)","PLANNED WORKS",
AM853="ACCESS-ISSUE","ACCESS-ISSUE",
AM853="Projet OCM (ZTE, NOKIA, autres projets)","PLANNED WORKS",
AM853="No root CAuse","No root cause",
AM853="ODU HS","ACTIVE",
AM853="IP &amp; VLAN","ACTIVE",
AM853="Warehouse HUAWEI","SPARE-ISSUE",
AM853="SPARE-HS","SPARE-ISSUE",
AM853="Power Telco","ACTIVE", AM853="no impacts","no impacts"
),"")</f>
        <v>no impacts</v>
      </c>
      <c r="AO853" s="93" t="s">
        <v>5537</v>
      </c>
      <c r="AP853" s="101" t="str">
        <f t="shared" si="29"/>
        <v>LIT_023</v>
      </c>
      <c r="AR853" s="17" t="s">
        <v>5537</v>
      </c>
      <c r="AS853" s="7" t="s">
        <v>5537</v>
      </c>
      <c r="AT853" s="6"/>
      <c r="AU853" s="7"/>
      <c r="AV853" s="3" t="s">
        <v>5537</v>
      </c>
      <c r="AW853" s="18" t="s">
        <v>5537</v>
      </c>
      <c r="AX853" s="18" t="s">
        <v>5537</v>
      </c>
      <c r="AY853" s="18" t="s">
        <v>5537</v>
      </c>
      <c r="AZ853" s="18" t="s">
        <v>5537</v>
      </c>
      <c r="BA853" s="18" t="s">
        <v>5537</v>
      </c>
      <c r="BB853" s="18" t="s">
        <v>5537</v>
      </c>
      <c r="BC853" s="18" t="s">
        <v>5537</v>
      </c>
      <c r="BD853" s="18" t="s">
        <v>5537</v>
      </c>
      <c r="BE853" s="18" t="s">
        <v>5537</v>
      </c>
      <c r="BF853" s="18" t="s">
        <v>5537</v>
      </c>
      <c r="BG853" s="18" t="s">
        <v>5537</v>
      </c>
      <c r="BH853" s="18" t="s">
        <v>5537</v>
      </c>
      <c r="BI853" s="9" t="s">
        <v>5537</v>
      </c>
      <c r="BJ853" s="14"/>
      <c r="BK853" s="14" t="s">
        <v>5537</v>
      </c>
      <c r="BL853" s="14" t="str">
        <f>_xlfn.XLOOKUP(B853,'[4]cell downs 18042026 17h'!$B:$B,'[4]cell downs 18042026 17h'!$B:$B,"")</f>
        <v/>
      </c>
      <c r="BM853" s="14" t="str">
        <f>_xlfn.XLOOKUP(B853,'[5]Cells Huawei 19042026 15h'!$B:$B,'[5]Cells Huawei 19042026 15h'!$B:$B,"")</f>
        <v/>
      </c>
      <c r="BN853" s="9" t="str">
        <f>_xlfn.XLOOKUP(B853,'[6]cells down 19042026 9H40'!$B:$B,'[6]cells down 19042026 9H40'!$B:$B,"")</f>
        <v/>
      </c>
      <c r="BO853" s="9" t="s">
        <v>4518</v>
      </c>
      <c r="BP853" s="9" t="s">
        <v>5537</v>
      </c>
      <c r="BQ853" s="115"/>
    </row>
    <row r="854" spans="1:69" s="9" customFormat="1" x14ac:dyDescent="0.3">
      <c r="A854" s="1" t="s">
        <v>2719</v>
      </c>
      <c r="B854" s="8" t="s">
        <v>2720</v>
      </c>
      <c r="C854" s="3" t="str">
        <f>_xlfn.XLOOKUP(B854,'[1]daily break down'!$D:$D,'[1]daily break down'!$E:$E,"")</f>
        <v>Douala</v>
      </c>
      <c r="D854" s="1" t="s">
        <v>11</v>
      </c>
      <c r="E854" s="1" t="s">
        <v>12</v>
      </c>
      <c r="F854" s="3" t="s">
        <v>31</v>
      </c>
      <c r="G854" s="1" t="s">
        <v>32</v>
      </c>
      <c r="H854" s="34" t="str">
        <f>_xlfn.XLOOKUP(B854,[2]CALCULATION!$B:$B,[2]CALCULATION!$H:$H,"")</f>
        <v>ZTE</v>
      </c>
      <c r="I854" s="28">
        <v>0</v>
      </c>
      <c r="J854" s="28">
        <v>0</v>
      </c>
      <c r="K854" s="28">
        <v>0</v>
      </c>
      <c r="L854" s="28">
        <v>0</v>
      </c>
      <c r="M854" s="28">
        <v>0</v>
      </c>
      <c r="N854" s="28">
        <v>0</v>
      </c>
      <c r="O854" s="28">
        <v>0</v>
      </c>
      <c r="P854" s="28">
        <v>0</v>
      </c>
      <c r="Q854" s="28">
        <v>0</v>
      </c>
      <c r="R854" s="28">
        <v>0</v>
      </c>
      <c r="S854" s="94">
        <v>0</v>
      </c>
      <c r="T854" s="94">
        <f>_xlfn.XLOOKUP(B854,'[3]Nur des jours'!$B:$B,'[3]Nur des jours'!$U:$U,"")</f>
        <v>0</v>
      </c>
      <c r="U854" s="94">
        <v>0</v>
      </c>
      <c r="V854" s="94">
        <v>0</v>
      </c>
      <c r="W854" s="94">
        <v>0</v>
      </c>
      <c r="X854" s="94">
        <v>0</v>
      </c>
      <c r="Y854" s="94">
        <v>0</v>
      </c>
      <c r="Z854" s="94">
        <v>0</v>
      </c>
      <c r="AA854" s="94">
        <v>0</v>
      </c>
      <c r="AB854" s="94">
        <v>0</v>
      </c>
      <c r="AC854" s="94">
        <f>_xlfn.XLOOKUP(B854,'[3]Nur des jours'!$B:$B,'[3]Nur des jours'!$N:$N,"")</f>
        <v>0</v>
      </c>
      <c r="AD854" s="94">
        <v>0</v>
      </c>
      <c r="AE854" s="94">
        <v>0</v>
      </c>
      <c r="AF854" s="94">
        <v>0</v>
      </c>
      <c r="AG854" s="94">
        <v>0</v>
      </c>
      <c r="AH854" s="94">
        <v>0</v>
      </c>
      <c r="AI854" s="49" t="s">
        <v>5559</v>
      </c>
      <c r="AJ854" s="49"/>
      <c r="AK854" s="48" t="str" cm="1">
        <f t="array" ref="AK854">IFERROR(_xlfn.IFS(
AM854="MPR ISSUE","PDH",
AM854="BSS Hardware Issue","BSS",
AM854="Sites strategiques, MLL, Pylone, etc.","ENVTECH",
AM854="AKTIVCO DEFAUT GE &amp; POWER Cabinet","AKTIVCO",
AM854="AKTIVCO Coupure ENEO &amp; Baisse de tension","AKTIVCO GRID ONLY",
AM854="Coupure ENEO &amp; Baisse de tension","IHS GRID ONLY",
AM854="Defaut GE &amp; POWER Cabinet","IHS",
AM854="Sharing","Partners",
AM854="Sites strategiques &amp; DataCenter","SST &amp; DC",
AM854="Exclu","Exclu",
AM854="SAT","SAT",
AM854="SPARE-ISSUE","SPARE-ISSUE",
AM854="Fiber CAmtel","TRANS_FO_CAMTEL",
AM854="Fiber AOF","Fiber AOF",
AM854="Projet OCM (HUAWEI)","TRAVAUX-HUAWEI",
AM854="Projet OCM (NOKIA)","TRAVAUX-NOKIA",
AM854="ACCESS-ISSUE","ACCESS-ISSUE",
AM854="Projet OCM (ZTE, NOKIA, autres projets)","TRAVAUX OCM",
AM854="No root CAuse","No root cause",
AM854="ODU HS","PDH",
AM854="IP &amp; VLAN","PDH",
AM854="Warehouse HUAWEI","SPARE-ISSUE",
AM854="SPARE-HS","SPARE-ISSUE",
AM854="Power Telco","BSS",AM854="no impacts","no impacts"
),"")</f>
        <v>no impacts</v>
      </c>
      <c r="AL854" s="48" t="str" cm="1">
        <f t="array" ref="AL854">IFERROR(_xlfn.IFS(
AM854="MPR ISSUE","TX ISSUE",
AM854="BSS Hardware Issue","RAN ISSUE",
AM854="Sites strategiques, MLL, Pylone, etc.","ENVTECH",
AM854="AKTIVCO DEFAUT GE &amp; POWER Cabinet","POWER ISSUE",
AM854="AKTIVCO Coupure ENEO &amp; Baisse de tension","POWER ISSUE",
AM854="Coupure ENEO &amp; Baisse de tension","POWER ISSUE",
AM854="Defaut GE &amp; POWER Cabinet","POWER ISSUE",
AM854="Sharing","POWER ISSUE",
AM854="Sites strategiques &amp; DataCenter","POWER ISSUE",
AM854="Exclu","Exclu",
AM854="SAT","TX ISSUE",
AM854="SPARE-ISSUE","SPARE-ISSUE",
AM854="Fiber CAmtel","TX ISSUE",
AM854="Fiber AOF","TX ISSUE",
AM854="Projet OCM (HUAWEI)","TRAVAUX-HUAWEI",
AM854="Projet OCM (NOKIA)","TRAVAUX -NOKIA",
AM854="ACCESS-ISSUE","ACCESS-ISSUE",
AM854="Projet OCM (ZTE, NOKIA, autres projets)","TRAVAUX OCM",
AM854="No root CAuse","No root cause",
AM854="ODU HS","TX ISSUE",
AM854="IP &amp; VLAN","TX ISSUE",
AM854="Warehouse HUAWEI","SPARE-ISSUE",
AM854="SPARE-HS","SPARE-ISSUE",
AM854="Power Telco","RAN ISSUE",AM854="no impacts","no impacts"
),"")</f>
        <v>no impacts</v>
      </c>
      <c r="AM854" s="67" t="s">
        <v>5605</v>
      </c>
      <c r="AN854" s="48" t="str" cm="1">
        <f t="array" ref="AN854">IFERROR(_xlfn.IFS(
AM854="MPR ISSUE","ACTIVE",
AM854="BSS Hardware Issue","ACTIVE",
AM854="Sites strategiques, MLL, Pylone, etc.","PASSIVE",
AM854="AKTIVCO DEFAUT GE &amp; POWER Cabinet","PASSIVE",
AM854="AKTIVCO Coupure ENEO &amp; Baisse de tension","PASSIVE",
AM854="Coupure ENEO &amp; Baisse de tension","PASSIVE",
AM854="Defaut GE &amp; POWER Cabinet","PASSIVE",
AM854="Sharing","PASSIVE",
AM854="Sites strategiques &amp; DataCenter","PASSIVE",
AM854="Exclu","Exclu",
AM854="SAT","ACTIVE",
AM854="SPARE-ISSUE","SPARE-ISSUE",
AM854="Fiber CAmtel","ACTIVE",
AM854="Fiber AOF","ACTIVE",
AM854="Projet OCM (HUAWEI)","PLANNED WORKS",
AM854="Projet OCM (NOKIA)","PLANNED WORKS",
AM854="ACCESS-ISSUE","ACCESS-ISSUE",
AM854="Projet OCM (ZTE, NOKIA, autres projets)","PLANNED WORKS",
AM854="No root CAuse","No root cause",
AM854="ODU HS","ACTIVE",
AM854="IP &amp; VLAN","ACTIVE",
AM854="Warehouse HUAWEI","SPARE-ISSUE",
AM854="SPARE-HS","SPARE-ISSUE",
AM854="Power Telco","ACTIVE", AM854="no impacts","no impacts"
),"")</f>
        <v>no impacts</v>
      </c>
      <c r="AO854" s="93" t="s">
        <v>5537</v>
      </c>
      <c r="AP854" s="101" t="str">
        <f t="shared" si="29"/>
        <v>LIT_060</v>
      </c>
      <c r="AR854" s="17" t="s">
        <v>5537</v>
      </c>
      <c r="AS854" s="7" t="s">
        <v>5537</v>
      </c>
      <c r="AT854" s="6"/>
      <c r="AU854" s="7"/>
      <c r="AV854" s="3" t="s">
        <v>5537</v>
      </c>
      <c r="AW854" s="18" t="s">
        <v>5537</v>
      </c>
      <c r="AX854" s="18" t="s">
        <v>5537</v>
      </c>
      <c r="AY854" s="18" t="s">
        <v>5537</v>
      </c>
      <c r="AZ854" s="18" t="s">
        <v>5537</v>
      </c>
      <c r="BA854" s="18" t="s">
        <v>5537</v>
      </c>
      <c r="BB854" s="18" t="s">
        <v>5537</v>
      </c>
      <c r="BC854" s="18" t="s">
        <v>5537</v>
      </c>
      <c r="BD854" s="18" t="s">
        <v>5537</v>
      </c>
      <c r="BE854" s="18" t="s">
        <v>5537</v>
      </c>
      <c r="BF854" s="18" t="s">
        <v>5537</v>
      </c>
      <c r="BG854" s="18" t="s">
        <v>5537</v>
      </c>
      <c r="BH854" s="18" t="s">
        <v>5537</v>
      </c>
      <c r="BI854" s="9" t="s">
        <v>5537</v>
      </c>
      <c r="BJ854" s="14"/>
      <c r="BK854" s="14" t="s">
        <v>5537</v>
      </c>
      <c r="BL854" s="14" t="str">
        <f>_xlfn.XLOOKUP(B854,'[4]cell downs 18042026 17h'!$B:$B,'[4]cell downs 18042026 17h'!$B:$B,"")</f>
        <v/>
      </c>
      <c r="BM854" s="14" t="str">
        <f>_xlfn.XLOOKUP(B854,'[5]Cells Huawei 19042026 15h'!$B:$B,'[5]Cells Huawei 19042026 15h'!$B:$B,"")</f>
        <v/>
      </c>
      <c r="BN854" s="9" t="str">
        <f>_xlfn.XLOOKUP(B854,'[6]cells down 19042026 9H40'!$B:$B,'[6]cells down 19042026 9H40'!$B:$B,"")</f>
        <v/>
      </c>
      <c r="BO854" s="9" t="s">
        <v>2720</v>
      </c>
      <c r="BP854" s="9" t="s">
        <v>302</v>
      </c>
      <c r="BQ854" s="115"/>
    </row>
    <row r="855" spans="1:69" s="9" customFormat="1" x14ac:dyDescent="0.3">
      <c r="A855" s="1" t="s">
        <v>2772</v>
      </c>
      <c r="B855" s="1" t="s">
        <v>2773</v>
      </c>
      <c r="C855" s="3" t="str">
        <f>_xlfn.XLOOKUP(B855,'[1]daily break down'!$D:$D,'[1]daily break down'!$E:$E,"")</f>
        <v>Douala</v>
      </c>
      <c r="D855" s="1" t="s">
        <v>11</v>
      </c>
      <c r="E855" s="1" t="s">
        <v>12</v>
      </c>
      <c r="F855" s="3" t="s">
        <v>31</v>
      </c>
      <c r="G855" s="1" t="s">
        <v>32</v>
      </c>
      <c r="H855" s="34" t="str">
        <f>_xlfn.XLOOKUP(B855,[2]CALCULATION!$B:$B,[2]CALCULATION!$H:$H,"")</f>
        <v>ZTE</v>
      </c>
      <c r="I855" s="28">
        <v>1.5409507666230065</v>
      </c>
      <c r="J855" s="28">
        <v>1.5409507666230065</v>
      </c>
      <c r="K855" s="28">
        <v>1.5409507666230065</v>
      </c>
      <c r="L855" s="28">
        <v>1.5409507666230065</v>
      </c>
      <c r="M855" s="28">
        <v>1.5409507666230065</v>
      </c>
      <c r="N855" s="28">
        <v>1.5409507666230065</v>
      </c>
      <c r="O855" s="28">
        <v>1.5409507666230065</v>
      </c>
      <c r="P855" s="28">
        <v>1.5409507666230065</v>
      </c>
      <c r="Q855" s="28">
        <v>2.3149753305196716</v>
      </c>
      <c r="R855" s="28">
        <v>14.731400153524353</v>
      </c>
      <c r="S855" s="94">
        <v>1.5409507666230065</v>
      </c>
      <c r="T855" s="94">
        <f>_xlfn.XLOOKUP(B855,'[3]Nur des jours'!$B:$B,'[3]Nur des jours'!$U:$U,"")</f>
        <v>1.5409507666230065</v>
      </c>
      <c r="U855" s="94">
        <v>1.5409507666230065</v>
      </c>
      <c r="V855" s="94">
        <v>1.5409507666230065</v>
      </c>
      <c r="W855" s="94">
        <v>1.5409507666230065</v>
      </c>
      <c r="X855" s="94">
        <v>1.5409507666230065</v>
      </c>
      <c r="Y855" s="94">
        <v>1.5409507666230065</v>
      </c>
      <c r="Z855" s="94">
        <v>1.5409507666230065</v>
      </c>
      <c r="AA855" s="94">
        <v>1.5409507666230065</v>
      </c>
      <c r="AB855" s="94">
        <v>1.1179918843259626</v>
      </c>
      <c r="AC855" s="94">
        <f>_xlfn.XLOOKUP(B855,'[3]Nur des jours'!$B:$B,'[3]Nur des jours'!$N:$N,"")</f>
        <v>0</v>
      </c>
      <c r="AD855" s="94">
        <v>0</v>
      </c>
      <c r="AE855" s="94">
        <v>0</v>
      </c>
      <c r="AF855" s="94">
        <v>0</v>
      </c>
      <c r="AG855" s="94">
        <v>0</v>
      </c>
      <c r="AH855" s="94">
        <v>0</v>
      </c>
      <c r="AI855" s="49" t="s">
        <v>6588</v>
      </c>
      <c r="AJ855" s="49"/>
      <c r="AK855" s="48" t="str" cm="1">
        <f t="array" ref="AK855">IFERROR(_xlfn.IFS(
AM855="MPR ISSUE","PDH",
AM855="BSS Hardware Issue","BSS",
AM855="Sites strategiques, MLL, Pylone, etc.","ENVTECH",
AM855="AKTIVCO DEFAUT GE &amp; POWER Cabinet","AKTIVCO",
AM855="AKTIVCO Coupure ENEO &amp; Baisse de tension","AKTIVCO GRID ONLY",
AM855="Coupure ENEO &amp; Baisse de tension","IHS GRID ONLY",
AM855="Defaut GE &amp; POWER Cabinet","IHS",
AM855="Sharing","Partners",
AM855="Sites strategiques &amp; DataCenter","SST &amp; DC",
AM855="Exclu","Exclu",
AM855="SAT","SAT",
AM855="SPARE-ISSUE","SPARE-ISSUE",
AM855="Fiber CAmtel","TRANS_FO_CAMTEL",
AM855="Fiber AOF","Fiber AOF",
AM855="Projet OCM (HUAWEI)","TRAVAUX-HUAWEI",
AM855="Projet OCM (NOKIA)","TRAVAUX-NOKIA",
AM855="ACCESS-ISSUE","ACCESS-ISSUE",
AM855="Projet OCM (ZTE, NOKIA, autres projets)","TRAVAUX OCM",
AM855="No root CAuse","No root cause",
AM855="ODU HS","PDH",
AM855="IP &amp; VLAN","PDH",
AM855="Warehouse HUAWEI","SPARE-ISSUE",
AM855="SPARE-HS","SPARE-ISSUE",
AM855="Power Telco","BSS",AM855="no impacts","no impacts"
),"")</f>
        <v>Exclu</v>
      </c>
      <c r="AL855" s="48" t="str" cm="1">
        <f t="array" ref="AL855">IFERROR(_xlfn.IFS(
AM855="MPR ISSUE","TX ISSUE",
AM855="BSS Hardware Issue","RAN ISSUE",
AM855="Sites strategiques, MLL, Pylone, etc.","ENVTECH",
AM855="AKTIVCO DEFAUT GE &amp; POWER Cabinet","POWER ISSUE",
AM855="AKTIVCO Coupure ENEO &amp; Baisse de tension","POWER ISSUE",
AM855="Coupure ENEO &amp; Baisse de tension","POWER ISSUE",
AM855="Defaut GE &amp; POWER Cabinet","POWER ISSUE",
AM855="Sharing","POWER ISSUE",
AM855="Sites strategiques &amp; DataCenter","POWER ISSUE",
AM855="Exclu","Exclu",
AM855="SAT","TX ISSUE",
AM855="SPARE-ISSUE","SPARE-ISSUE",
AM855="Fiber CAmtel","TX ISSUE",
AM855="Fiber AOF","TX ISSUE",
AM855="Projet OCM (HUAWEI)","TRAVAUX-HUAWEI",
AM855="Projet OCM (NOKIA)","TRAVAUX -NOKIA",
AM855="ACCESS-ISSUE","ACCESS-ISSUE",
AM855="Projet OCM (ZTE, NOKIA, autres projets)","TRAVAUX OCM",
AM855="No root CAuse","No root cause",
AM855="ODU HS","TX ISSUE",
AM855="IP &amp; VLAN","TX ISSUE",
AM855="Warehouse HUAWEI","SPARE-ISSUE",
AM855="SPARE-HS","SPARE-ISSUE",
AM855="Power Telco","RAN ISSUE",AM855="no impacts","no impacts"
),"")</f>
        <v>Exclu</v>
      </c>
      <c r="AM855" s="67" t="s">
        <v>6588</v>
      </c>
      <c r="AN855" s="48" t="str" cm="1">
        <f t="array" ref="AN855">IFERROR(_xlfn.IFS(
AM855="MPR ISSUE","ACTIVE",
AM855="BSS Hardware Issue","ACTIVE",
AM855="Sites strategiques, MLL, Pylone, etc.","PASSIVE",
AM855="AKTIVCO DEFAUT GE &amp; POWER Cabinet","PASSIVE",
AM855="AKTIVCO Coupure ENEO &amp; Baisse de tension","PASSIVE",
AM855="Coupure ENEO &amp; Baisse de tension","PASSIVE",
AM855="Defaut GE &amp; POWER Cabinet","PASSIVE",
AM855="Sharing","PASSIVE",
AM855="Sites strategiques &amp; DataCenter","PASSIVE",
AM855="Exclu","Exclu",
AM855="SAT","ACTIVE",
AM855="SPARE-ISSUE","SPARE-ISSUE",
AM855="Fiber CAmtel","ACTIVE",
AM855="Fiber AOF","ACTIVE",
AM855="Projet OCM (HUAWEI)","PLANNED WORKS",
AM855="Projet OCM (NOKIA)","PLANNED WORKS",
AM855="ACCESS-ISSUE","ACCESS-ISSUE",
AM855="Projet OCM (ZTE, NOKIA, autres projets)","PLANNED WORKS",
AM855="No root CAuse","No root cause",
AM855="ODU HS","ACTIVE",
AM855="IP &amp; VLAN","ACTIVE",
AM855="Warehouse HUAWEI","SPARE-ISSUE",
AM855="SPARE-HS","SPARE-ISSUE",
AM855="Power Telco","ACTIVE", AM855="no impacts","no impacts"
),"")</f>
        <v>Exclu</v>
      </c>
      <c r="AO855" s="93" t="s">
        <v>5537</v>
      </c>
      <c r="AP855" s="101" t="str">
        <f t="shared" si="29"/>
        <v>LIT_087</v>
      </c>
      <c r="AR855" s="17" t="s">
        <v>5537</v>
      </c>
      <c r="AS855" s="7" t="s">
        <v>5537</v>
      </c>
      <c r="AT855" s="6"/>
      <c r="AU855" s="7"/>
      <c r="AV855" s="3" t="s">
        <v>5537</v>
      </c>
      <c r="AW855" s="18" t="s">
        <v>5537</v>
      </c>
      <c r="AX855" s="18" t="s">
        <v>5537</v>
      </c>
      <c r="AY855" s="18" t="s">
        <v>5537</v>
      </c>
      <c r="AZ855" s="18" t="s">
        <v>5537</v>
      </c>
      <c r="BA855" s="18" t="s">
        <v>5537</v>
      </c>
      <c r="BB855" s="18" t="s">
        <v>5537</v>
      </c>
      <c r="BC855" s="18" t="s">
        <v>5537</v>
      </c>
      <c r="BD855" s="18" t="s">
        <v>5537</v>
      </c>
      <c r="BE855" s="18" t="s">
        <v>5537</v>
      </c>
      <c r="BF855" s="18" t="s">
        <v>5537</v>
      </c>
      <c r="BG855" s="18" t="s">
        <v>5537</v>
      </c>
      <c r="BH855" s="18" t="s">
        <v>5537</v>
      </c>
      <c r="BI855" s="9" t="s">
        <v>5537</v>
      </c>
      <c r="BJ855" s="14"/>
      <c r="BK855" s="14" t="s">
        <v>5537</v>
      </c>
      <c r="BL855" s="14" t="str">
        <f>_xlfn.XLOOKUP(B855,'[4]cell downs 18042026 17h'!$B:$B,'[4]cell downs 18042026 17h'!$B:$B,"")</f>
        <v/>
      </c>
      <c r="BM855" s="14" t="str">
        <f>_xlfn.XLOOKUP(B855,'[5]Cells Huawei 19042026 15h'!$B:$B,'[5]Cells Huawei 19042026 15h'!$B:$B,"")</f>
        <v/>
      </c>
      <c r="BN855" s="9" t="str">
        <f>_xlfn.XLOOKUP(B855,'[6]cells down 19042026 9H40'!$B:$B,'[6]cells down 19042026 9H40'!$B:$B,"")</f>
        <v>LIT_087</v>
      </c>
      <c r="BO855" s="9" t="s">
        <v>2773</v>
      </c>
      <c r="BP855" s="9" t="s">
        <v>12</v>
      </c>
      <c r="BQ855" s="115"/>
    </row>
    <row r="856" spans="1:69" s="9" customFormat="1" x14ac:dyDescent="0.3">
      <c r="A856" s="1" t="s">
        <v>2843</v>
      </c>
      <c r="B856" s="8" t="s">
        <v>2844</v>
      </c>
      <c r="C856" s="3" t="str">
        <f>_xlfn.XLOOKUP(B856,'[1]daily break down'!$D:$D,'[1]daily break down'!$E:$E,"")</f>
        <v>Douala</v>
      </c>
      <c r="D856" s="1" t="s">
        <v>11</v>
      </c>
      <c r="E856" s="1" t="s">
        <v>12</v>
      </c>
      <c r="F856" s="3" t="s">
        <v>31</v>
      </c>
      <c r="G856" s="1" t="s">
        <v>32</v>
      </c>
      <c r="H856" s="34" t="str">
        <f>_xlfn.XLOOKUP(B856,[2]CALCULATION!$B:$B,[2]CALCULATION!$H:$H,"")</f>
        <v>ZTE</v>
      </c>
      <c r="I856" s="28">
        <v>0</v>
      </c>
      <c r="J856" s="28">
        <v>0</v>
      </c>
      <c r="K856" s="28">
        <v>0</v>
      </c>
      <c r="L856" s="28">
        <v>2.211549711357039E-3</v>
      </c>
      <c r="M856" s="28">
        <v>0</v>
      </c>
      <c r="N856" s="28">
        <v>0</v>
      </c>
      <c r="O856" s="28">
        <v>0</v>
      </c>
      <c r="P856" s="28">
        <v>0</v>
      </c>
      <c r="Q856" s="28">
        <v>0</v>
      </c>
      <c r="R856" s="28">
        <v>0</v>
      </c>
      <c r="S856" s="94">
        <v>0</v>
      </c>
      <c r="T856" s="94">
        <f>_xlfn.XLOOKUP(B856,'[3]Nur des jours'!$B:$B,'[3]Nur des jours'!$U:$U,"")</f>
        <v>0</v>
      </c>
      <c r="U856" s="94">
        <v>0</v>
      </c>
      <c r="V856" s="94">
        <v>0</v>
      </c>
      <c r="W856" s="94">
        <v>0</v>
      </c>
      <c r="X856" s="94">
        <v>0</v>
      </c>
      <c r="Y856" s="94">
        <v>0</v>
      </c>
      <c r="Z856" s="94">
        <v>0</v>
      </c>
      <c r="AA856" s="94">
        <v>0</v>
      </c>
      <c r="AB856" s="94">
        <v>2.1453637357212365</v>
      </c>
      <c r="AC856" s="94">
        <f>_xlfn.XLOOKUP(B856,'[3]Nur des jours'!$B:$B,'[3]Nur des jours'!$N:$N,"")</f>
        <v>0</v>
      </c>
      <c r="AD856" s="94">
        <v>0</v>
      </c>
      <c r="AE856" s="94">
        <v>0</v>
      </c>
      <c r="AF856" s="94">
        <v>0</v>
      </c>
      <c r="AG856" s="94">
        <v>0</v>
      </c>
      <c r="AH856" s="94">
        <v>0</v>
      </c>
      <c r="AI856" s="49" t="s">
        <v>5559</v>
      </c>
      <c r="AJ856" s="49"/>
      <c r="AK856" s="48" t="str" cm="1">
        <f t="array" ref="AK856">IFERROR(_xlfn.IFS(
AM856="MPR ISSUE","PDH",
AM856="BSS Hardware Issue","BSS",
AM856="Sites strategiques, MLL, Pylone, etc.","ENVTECH",
AM856="AKTIVCO DEFAUT GE &amp; POWER Cabinet","AKTIVCO",
AM856="AKTIVCO Coupure ENEO &amp; Baisse de tension","AKTIVCO GRID ONLY",
AM856="Coupure ENEO &amp; Baisse de tension","IHS GRID ONLY",
AM856="Defaut GE &amp; POWER Cabinet","IHS",
AM856="Sharing","Partners",
AM856="Sites strategiques &amp; DataCenter","SST &amp; DC",
AM856="Exclu","Exclu",
AM856="SAT","SAT",
AM856="SPARE-ISSUE","SPARE-ISSUE",
AM856="Fiber CAmtel","TRANS_FO_CAMTEL",
AM856="Fiber AOF","Fiber AOF",
AM856="Projet OCM (HUAWEI)","TRAVAUX-HUAWEI",
AM856="Projet OCM (NOKIA)","TRAVAUX-NOKIA",
AM856="ACCESS-ISSUE","ACCESS-ISSUE",
AM856="Projet OCM (ZTE, NOKIA, autres projets)","TRAVAUX OCM",
AM856="No root CAuse","No root cause",
AM856="ODU HS","PDH",
AM856="IP &amp; VLAN","PDH",
AM856="Warehouse HUAWEI","SPARE-ISSUE",
AM856="SPARE-HS","SPARE-ISSUE",
AM856="Power Telco","BSS",AM856="no impacts","no impacts"
),"")</f>
        <v>no impacts</v>
      </c>
      <c r="AL856" s="48" t="str" cm="1">
        <f t="array" ref="AL856">IFERROR(_xlfn.IFS(
AM856="MPR ISSUE","TX ISSUE",
AM856="BSS Hardware Issue","RAN ISSUE",
AM856="Sites strategiques, MLL, Pylone, etc.","ENVTECH",
AM856="AKTIVCO DEFAUT GE &amp; POWER Cabinet","POWER ISSUE",
AM856="AKTIVCO Coupure ENEO &amp; Baisse de tension","POWER ISSUE",
AM856="Coupure ENEO &amp; Baisse de tension","POWER ISSUE",
AM856="Defaut GE &amp; POWER Cabinet","POWER ISSUE",
AM856="Sharing","POWER ISSUE",
AM856="Sites strategiques &amp; DataCenter","POWER ISSUE",
AM856="Exclu","Exclu",
AM856="SAT","TX ISSUE",
AM856="SPARE-ISSUE","SPARE-ISSUE",
AM856="Fiber CAmtel","TX ISSUE",
AM856="Fiber AOF","TX ISSUE",
AM856="Projet OCM (HUAWEI)","TRAVAUX-HUAWEI",
AM856="Projet OCM (NOKIA)","TRAVAUX -NOKIA",
AM856="ACCESS-ISSUE","ACCESS-ISSUE",
AM856="Projet OCM (ZTE, NOKIA, autres projets)","TRAVAUX OCM",
AM856="No root CAuse","No root cause",
AM856="ODU HS","TX ISSUE",
AM856="IP &amp; VLAN","TX ISSUE",
AM856="Warehouse HUAWEI","SPARE-ISSUE",
AM856="SPARE-HS","SPARE-ISSUE",
AM856="Power Telco","RAN ISSUE",AM856="no impacts","no impacts"
),"")</f>
        <v>no impacts</v>
      </c>
      <c r="AM856" s="67" t="s">
        <v>5605</v>
      </c>
      <c r="AN856" s="48" t="str" cm="1">
        <f t="array" ref="AN856">IFERROR(_xlfn.IFS(
AM856="MPR ISSUE","ACTIVE",
AM856="BSS Hardware Issue","ACTIVE",
AM856="Sites strategiques, MLL, Pylone, etc.","PASSIVE",
AM856="AKTIVCO DEFAUT GE &amp; POWER Cabinet","PASSIVE",
AM856="AKTIVCO Coupure ENEO &amp; Baisse de tension","PASSIVE",
AM856="Coupure ENEO &amp; Baisse de tension","PASSIVE",
AM856="Defaut GE &amp; POWER Cabinet","PASSIVE",
AM856="Sharing","PASSIVE",
AM856="Sites strategiques &amp; DataCenter","PASSIVE",
AM856="Exclu","Exclu",
AM856="SAT","ACTIVE",
AM856="SPARE-ISSUE","SPARE-ISSUE",
AM856="Fiber CAmtel","ACTIVE",
AM856="Fiber AOF","ACTIVE",
AM856="Projet OCM (HUAWEI)","PLANNED WORKS",
AM856="Projet OCM (NOKIA)","PLANNED WORKS",
AM856="ACCESS-ISSUE","ACCESS-ISSUE",
AM856="Projet OCM (ZTE, NOKIA, autres projets)","PLANNED WORKS",
AM856="No root CAuse","No root cause",
AM856="ODU HS","ACTIVE",
AM856="IP &amp; VLAN","ACTIVE",
AM856="Warehouse HUAWEI","SPARE-ISSUE",
AM856="SPARE-HS","SPARE-ISSUE",
AM856="Power Telco","ACTIVE", AM856="no impacts","no impacts"
),"")</f>
        <v>no impacts</v>
      </c>
      <c r="AO856" s="93" t="s">
        <v>5537</v>
      </c>
      <c r="AP856" s="101" t="str">
        <f t="shared" si="29"/>
        <v>LIT_160</v>
      </c>
      <c r="AR856" s="17" t="s">
        <v>5537</v>
      </c>
      <c r="AS856" s="7" t="s">
        <v>5537</v>
      </c>
      <c r="AT856" s="6"/>
      <c r="AU856" s="7"/>
      <c r="AV856" s="3" t="s">
        <v>5537</v>
      </c>
      <c r="AW856" s="18" t="s">
        <v>5537</v>
      </c>
      <c r="AX856" s="18" t="s">
        <v>5537</v>
      </c>
      <c r="AY856" s="18" t="s">
        <v>5537</v>
      </c>
      <c r="AZ856" s="18" t="s">
        <v>5537</v>
      </c>
      <c r="BA856" s="18" t="s">
        <v>5537</v>
      </c>
      <c r="BB856" s="18" t="s">
        <v>5537</v>
      </c>
      <c r="BC856" s="18" t="s">
        <v>5537</v>
      </c>
      <c r="BD856" s="18" t="s">
        <v>5537</v>
      </c>
      <c r="BE856" s="18" t="s">
        <v>5537</v>
      </c>
      <c r="BF856" s="18" t="s">
        <v>5537</v>
      </c>
      <c r="BG856" s="18" t="s">
        <v>5537</v>
      </c>
      <c r="BH856" s="18" t="s">
        <v>5537</v>
      </c>
      <c r="BI856" s="9" t="s">
        <v>5537</v>
      </c>
      <c r="BJ856" s="14"/>
      <c r="BK856" s="14" t="s">
        <v>5537</v>
      </c>
      <c r="BL856" s="14" t="str">
        <f>_xlfn.XLOOKUP(B856,'[4]cell downs 18042026 17h'!$B:$B,'[4]cell downs 18042026 17h'!$B:$B,"")</f>
        <v/>
      </c>
      <c r="BM856" s="14" t="str">
        <f>_xlfn.XLOOKUP(B856,'[5]Cells Huawei 19042026 15h'!$B:$B,'[5]Cells Huawei 19042026 15h'!$B:$B,"")</f>
        <v/>
      </c>
      <c r="BN856" s="9" t="str">
        <f>_xlfn.XLOOKUP(B856,'[6]cells down 19042026 9H40'!$B:$B,'[6]cells down 19042026 9H40'!$B:$B,"")</f>
        <v/>
      </c>
      <c r="BO856" s="9" t="s">
        <v>2844</v>
      </c>
      <c r="BP856" s="9" t="s">
        <v>1713</v>
      </c>
      <c r="BQ856" s="115"/>
    </row>
    <row r="857" spans="1:69" s="9" customFormat="1" x14ac:dyDescent="0.3">
      <c r="A857" s="1" t="s">
        <v>4916</v>
      </c>
      <c r="B857" s="8" t="s">
        <v>4917</v>
      </c>
      <c r="C857" s="3" t="str">
        <f>_xlfn.XLOOKUP(B857,'[1]daily break down'!$D:$D,'[1]daily break down'!$E:$E,"")</f>
        <v>CENTRE</v>
      </c>
      <c r="D857" s="1" t="s">
        <v>21</v>
      </c>
      <c r="E857" s="1" t="s">
        <v>122</v>
      </c>
      <c r="F857" s="3" t="s">
        <v>69</v>
      </c>
      <c r="G857" s="1" t="s">
        <v>4915</v>
      </c>
      <c r="H857" s="33" t="str">
        <f>_xlfn.XLOOKUP(B857,[2]CALCULATION!$B:$B,[2]CALCULATION!$H:$H,"")</f>
        <v>NOKIA</v>
      </c>
      <c r="I857" s="28">
        <v>7.2127137215191275E-2</v>
      </c>
      <c r="J857" s="28">
        <v>0</v>
      </c>
      <c r="K857" s="28">
        <v>4.399779337716108E-2</v>
      </c>
      <c r="L857" s="28">
        <v>0</v>
      </c>
      <c r="M857" s="28">
        <v>0</v>
      </c>
      <c r="N857" s="28">
        <v>9.2742407250450407E-4</v>
      </c>
      <c r="O857" s="28">
        <v>0</v>
      </c>
      <c r="P857" s="28">
        <v>8.7632028686346439E-2</v>
      </c>
      <c r="Q857" s="28">
        <v>0</v>
      </c>
      <c r="R857" s="28">
        <v>0</v>
      </c>
      <c r="S857" s="94">
        <v>8.9175391586982075E-4</v>
      </c>
      <c r="T857" s="94">
        <f>_xlfn.XLOOKUP(B857,'[3]Nur des jours'!$B:$B,'[3]Nur des jours'!$U:$U,"")</f>
        <v>0</v>
      </c>
      <c r="U857" s="94">
        <v>8.9175391586982075E-4</v>
      </c>
      <c r="V857" s="94">
        <v>2.3347098090675707E-2</v>
      </c>
      <c r="W857" s="94">
        <v>0</v>
      </c>
      <c r="X857" s="94">
        <v>2.860843587248443E-2</v>
      </c>
      <c r="Y857" s="94">
        <v>0.11384130489993814</v>
      </c>
      <c r="Z857" s="94">
        <v>0</v>
      </c>
      <c r="AA857" s="94">
        <v>7.9528353444478478E-2</v>
      </c>
      <c r="AB857" s="94">
        <v>0</v>
      </c>
      <c r="AC857" s="94">
        <f>_xlfn.XLOOKUP(B857,'[3]Nur des jours'!$B:$B,'[3]Nur des jours'!$N:$N,"")</f>
        <v>0</v>
      </c>
      <c r="AD857" s="94">
        <v>0</v>
      </c>
      <c r="AE857" s="94">
        <v>0</v>
      </c>
      <c r="AF857" s="94">
        <v>0</v>
      </c>
      <c r="AG857" s="94">
        <v>0</v>
      </c>
      <c r="AH857" s="94">
        <v>0</v>
      </c>
      <c r="AI857" s="49" t="s">
        <v>5559</v>
      </c>
      <c r="AJ857" s="49"/>
      <c r="AK857" s="48" t="str" cm="1">
        <f t="array" ref="AK857">IFERROR(_xlfn.IFS(
AM857="MPR ISSUE","PDH",
AM857="BSS Hardware Issue","BSS",
AM857="Sites strategiques, MLL, Pylone, etc.","ENVTECH",
AM857="AKTIVCO DEFAUT GE &amp; POWER Cabinet","AKTIVCO",
AM857="AKTIVCO Coupure ENEO &amp; Baisse de tension","AKTIVCO GRID ONLY",
AM857="Coupure ENEO &amp; Baisse de tension","IHS GRID ONLY",
AM857="Defaut GE &amp; POWER Cabinet","IHS",
AM857="Sharing","Partners",
AM857="Sites strategiques &amp; DataCenter","SST &amp; DC",
AM857="Exclu","Exclu",
AM857="SAT","SAT",
AM857="SPARE-ISSUE","SPARE-ISSUE",
AM857="Fiber CAmtel","TRANS_FO_CAMTEL",
AM857="Fiber AOF","Fiber AOF",
AM857="Projet OCM (HUAWEI)","TRAVAUX-HUAWEI",
AM857="Projet OCM (NOKIA)","TRAVAUX-NOKIA",
AM857="ACCESS-ISSUE","ACCESS-ISSUE",
AM857="Projet OCM (ZTE, NOKIA, autres projets)","TRAVAUX OCM",
AM857="No root CAuse","No root cause",
AM857="ODU HS","PDH",
AM857="IP &amp; VLAN","PDH",
AM857="Warehouse HUAWEI","SPARE-ISSUE",
AM857="SPARE-HS","SPARE-ISSUE",
AM857="Power Telco","BSS",AM857="no impacts","no impacts"
),"")</f>
        <v>no impacts</v>
      </c>
      <c r="AL857" s="48" t="str" cm="1">
        <f t="array" ref="AL857">IFERROR(_xlfn.IFS(
AM857="MPR ISSUE","TX ISSUE",
AM857="BSS Hardware Issue","RAN ISSUE",
AM857="Sites strategiques, MLL, Pylone, etc.","ENVTECH",
AM857="AKTIVCO DEFAUT GE &amp; POWER Cabinet","POWER ISSUE",
AM857="AKTIVCO Coupure ENEO &amp; Baisse de tension","POWER ISSUE",
AM857="Coupure ENEO &amp; Baisse de tension","POWER ISSUE",
AM857="Defaut GE &amp; POWER Cabinet","POWER ISSUE",
AM857="Sharing","POWER ISSUE",
AM857="Sites strategiques &amp; DataCenter","POWER ISSUE",
AM857="Exclu","Exclu",
AM857="SAT","TX ISSUE",
AM857="SPARE-ISSUE","SPARE-ISSUE",
AM857="Fiber CAmtel","TX ISSUE",
AM857="Fiber AOF","TX ISSUE",
AM857="Projet OCM (HUAWEI)","TRAVAUX-HUAWEI",
AM857="Projet OCM (NOKIA)","TRAVAUX -NOKIA",
AM857="ACCESS-ISSUE","ACCESS-ISSUE",
AM857="Projet OCM (ZTE, NOKIA, autres projets)","TRAVAUX OCM",
AM857="No root CAuse","No root cause",
AM857="ODU HS","TX ISSUE",
AM857="IP &amp; VLAN","TX ISSUE",
AM857="Warehouse HUAWEI","SPARE-ISSUE",
AM857="SPARE-HS","SPARE-ISSUE",
AM857="Power Telco","RAN ISSUE",AM857="no impacts","no impacts"
),"")</f>
        <v>no impacts</v>
      </c>
      <c r="AM857" s="67" t="s">
        <v>5605</v>
      </c>
      <c r="AN857" s="48" t="str" cm="1">
        <f t="array" ref="AN857">IFERROR(_xlfn.IFS(
AM857="MPR ISSUE","ACTIVE",
AM857="BSS Hardware Issue","ACTIVE",
AM857="Sites strategiques, MLL, Pylone, etc.","PASSIVE",
AM857="AKTIVCO DEFAUT GE &amp; POWER Cabinet","PASSIVE",
AM857="AKTIVCO Coupure ENEO &amp; Baisse de tension","PASSIVE",
AM857="Coupure ENEO &amp; Baisse de tension","PASSIVE",
AM857="Defaut GE &amp; POWER Cabinet","PASSIVE",
AM857="Sharing","PASSIVE",
AM857="Sites strategiques &amp; DataCenter","PASSIVE",
AM857="Exclu","Exclu",
AM857="SAT","ACTIVE",
AM857="SPARE-ISSUE","SPARE-ISSUE",
AM857="Fiber CAmtel","ACTIVE",
AM857="Fiber AOF","ACTIVE",
AM857="Projet OCM (HUAWEI)","PLANNED WORKS",
AM857="Projet OCM (NOKIA)","PLANNED WORKS",
AM857="ACCESS-ISSUE","ACCESS-ISSUE",
AM857="Projet OCM (ZTE, NOKIA, autres projets)","PLANNED WORKS",
AM857="No root CAuse","No root cause",
AM857="ODU HS","ACTIVE",
AM857="IP &amp; VLAN","ACTIVE",
AM857="Warehouse HUAWEI","SPARE-ISSUE",
AM857="SPARE-HS","SPARE-ISSUE",
AM857="Power Telco","ACTIVE", AM857="no impacts","no impacts"
),"")</f>
        <v>no impacts</v>
      </c>
      <c r="AO857" s="93" t="s">
        <v>5537</v>
      </c>
      <c r="AP857" s="101" t="str">
        <f t="shared" si="29"/>
        <v>SUD_127</v>
      </c>
      <c r="AR857" s="17" t="s">
        <v>5537</v>
      </c>
      <c r="AS857" s="7" t="s">
        <v>5537</v>
      </c>
      <c r="AT857" s="6"/>
      <c r="AU857" s="7"/>
      <c r="AV857" s="3" t="s">
        <v>5537</v>
      </c>
      <c r="AW857" s="18" t="s">
        <v>5537</v>
      </c>
      <c r="AX857" s="18" t="s">
        <v>5537</v>
      </c>
      <c r="AY857" s="18" t="s">
        <v>5537</v>
      </c>
      <c r="AZ857" s="18" t="s">
        <v>5537</v>
      </c>
      <c r="BA857" s="18" t="s">
        <v>5537</v>
      </c>
      <c r="BB857" s="18" t="s">
        <v>5537</v>
      </c>
      <c r="BC857" s="18" t="s">
        <v>5537</v>
      </c>
      <c r="BD857" s="18" t="s">
        <v>5537</v>
      </c>
      <c r="BE857" s="18" t="s">
        <v>5537</v>
      </c>
      <c r="BF857" s="18" t="s">
        <v>5537</v>
      </c>
      <c r="BG857" s="18" t="s">
        <v>5537</v>
      </c>
      <c r="BH857" s="18" t="s">
        <v>5537</v>
      </c>
      <c r="BI857" s="9" t="s">
        <v>5537</v>
      </c>
      <c r="BJ857" s="14"/>
      <c r="BK857" s="14" t="s">
        <v>5537</v>
      </c>
      <c r="BL857" s="14" t="str">
        <f>_xlfn.XLOOKUP(B857,'[4]cell downs 18042026 17h'!$B:$B,'[4]cell downs 18042026 17h'!$B:$B,"")</f>
        <v/>
      </c>
      <c r="BM857" s="14" t="str">
        <f>_xlfn.XLOOKUP(B857,'[5]Cells Huawei 19042026 15h'!$B:$B,'[5]Cells Huawei 19042026 15h'!$B:$B,"")</f>
        <v/>
      </c>
      <c r="BN857" s="9" t="str">
        <f>_xlfn.XLOOKUP(B857,'[6]cells down 19042026 9H40'!$B:$B,'[6]cells down 19042026 9H40'!$B:$B,"")</f>
        <v/>
      </c>
      <c r="BO857" s="9" t="s">
        <v>5537</v>
      </c>
      <c r="BP857" s="9" t="s">
        <v>594</v>
      </c>
      <c r="BQ857" s="115"/>
    </row>
    <row r="858" spans="1:69" s="9" customFormat="1" x14ac:dyDescent="0.3">
      <c r="A858" s="1" t="s">
        <v>1623</v>
      </c>
      <c r="B858" s="8" t="s">
        <v>1624</v>
      </c>
      <c r="C858" s="3" t="str">
        <f>_xlfn.XLOOKUP(B858,'[1]daily break down'!$D:$D,'[1]daily break down'!$E:$E,"")</f>
        <v>EXTREME-NORD</v>
      </c>
      <c r="D858" s="1" t="s">
        <v>11</v>
      </c>
      <c r="E858" s="1" t="s">
        <v>12</v>
      </c>
      <c r="F858" s="3" t="s">
        <v>55</v>
      </c>
      <c r="G858" s="1" t="s">
        <v>1625</v>
      </c>
      <c r="H858" s="32" t="str">
        <f>_xlfn.XLOOKUP(B858,[2]CALCULATION!$B:$B,[2]CALCULATION!$H:$H,"")</f>
        <v>Huawei</v>
      </c>
      <c r="I858" s="28">
        <v>0</v>
      </c>
      <c r="J858" s="28">
        <v>0</v>
      </c>
      <c r="K858" s="28">
        <v>1.9974752663133892</v>
      </c>
      <c r="L858" s="28">
        <v>0</v>
      </c>
      <c r="M858" s="28">
        <v>1.1213270439713157</v>
      </c>
      <c r="N858" s="28">
        <v>0</v>
      </c>
      <c r="O858" s="28">
        <v>0</v>
      </c>
      <c r="P858" s="28">
        <v>0</v>
      </c>
      <c r="Q858" s="28">
        <v>0</v>
      </c>
      <c r="R858" s="28">
        <v>0</v>
      </c>
      <c r="S858" s="94">
        <v>0</v>
      </c>
      <c r="T858" s="94">
        <f>_xlfn.XLOOKUP(B858,'[3]Nur des jours'!$B:$B,'[3]Nur des jours'!$U:$U,"")</f>
        <v>2.9687736314787707</v>
      </c>
      <c r="U858" s="94">
        <v>1.3516849155188011</v>
      </c>
      <c r="V858" s="94">
        <v>3.871478285435447</v>
      </c>
      <c r="W858" s="94">
        <v>2.9687736314787707</v>
      </c>
      <c r="X858" s="94">
        <v>0.27198494434028758</v>
      </c>
      <c r="Y858" s="94">
        <v>4.2982538744924137E-2</v>
      </c>
      <c r="Z858" s="94">
        <v>1.4235602811379067</v>
      </c>
      <c r="AA858" s="94">
        <v>1.0372524847831113</v>
      </c>
      <c r="AB858" s="94">
        <v>0</v>
      </c>
      <c r="AC858" s="94">
        <f>_xlfn.XLOOKUP(B858,'[3]Nur des jours'!$B:$B,'[3]Nur des jours'!$N:$N,"")</f>
        <v>0</v>
      </c>
      <c r="AD858" s="94">
        <v>0</v>
      </c>
      <c r="AE858" s="94">
        <v>0</v>
      </c>
      <c r="AF858" s="94">
        <v>0</v>
      </c>
      <c r="AG858" s="94">
        <v>0</v>
      </c>
      <c r="AH858" s="94">
        <v>0</v>
      </c>
      <c r="AI858" s="49" t="s">
        <v>6659</v>
      </c>
      <c r="AJ858" s="49"/>
      <c r="AK858" s="48" t="str" cm="1">
        <f t="array" ref="AK858">IFERROR(_xlfn.IFS(
AM858="MPR ISSUE","PDH",
AM858="BSS Hardware Issue","BSS",
AM858="Sites strategiques, MLL, Pylone, etc.","ENVTECH",
AM858="AKTIVCO DEFAUT GE &amp; POWER Cabinet","AKTIVCO",
AM858="AKTIVCO Coupure ENEO &amp; Baisse de tension","AKTIVCO GRID ONLY",
AM858="Coupure ENEO &amp; Baisse de tension","IHS GRID ONLY",
AM858="Defaut GE &amp; POWER Cabinet","IHS",
AM858="Sharing","Partners",
AM858="Sites strategiques &amp; DataCenter","SST &amp; DC",
AM858="Exclu","Exclu",
AM858="SAT","SAT",
AM858="SPARE-ISSUE","SPARE-ISSUE",
AM858="Fiber CAmtel","TRANS_FO_CAMTEL",
AM858="Fiber AOF","Fiber AOF",
AM858="Projet OCM (HUAWEI)","TRAVAUX-HUAWEI",
AM858="Projet OCM (NOKIA)","TRAVAUX-NOKIA",
AM858="ACCESS-ISSUE","ACCESS-ISSUE",
AM858="Projet OCM (ZTE, NOKIA, autres projets)","TRAVAUX OCM",
AM858="No root CAuse","No root cause",
AM858="ODU HS","PDH",
AM858="IP &amp; VLAN","PDH",
AM858="Warehouse HUAWEI","SPARE-ISSUE",
AM858="SPARE-HS","SPARE-ISSUE",
AM858="Power Telco","BSS",AM858="no impacts","no impacts"
),"")</f>
        <v>no impacts</v>
      </c>
      <c r="AL858" s="48" t="str" cm="1">
        <f t="array" ref="AL858">IFERROR(_xlfn.IFS(
AM858="MPR ISSUE","TX ISSUE",
AM858="BSS Hardware Issue","RAN ISSUE",
AM858="Sites strategiques, MLL, Pylone, etc.","ENVTECH",
AM858="AKTIVCO DEFAUT GE &amp; POWER Cabinet","POWER ISSUE",
AM858="AKTIVCO Coupure ENEO &amp; Baisse de tension","POWER ISSUE",
AM858="Coupure ENEO &amp; Baisse de tension","POWER ISSUE",
AM858="Defaut GE &amp; POWER Cabinet","POWER ISSUE",
AM858="Sharing","POWER ISSUE",
AM858="Sites strategiques &amp; DataCenter","POWER ISSUE",
AM858="Exclu","Exclu",
AM858="SAT","TX ISSUE",
AM858="SPARE-ISSUE","SPARE-ISSUE",
AM858="Fiber CAmtel","TX ISSUE",
AM858="Fiber AOF","TX ISSUE",
AM858="Projet OCM (HUAWEI)","TRAVAUX-HUAWEI",
AM858="Projet OCM (NOKIA)","TRAVAUX -NOKIA",
AM858="ACCESS-ISSUE","ACCESS-ISSUE",
AM858="Projet OCM (ZTE, NOKIA, autres projets)","TRAVAUX OCM",
AM858="No root CAuse","No root cause",
AM858="ODU HS","TX ISSUE",
AM858="IP &amp; VLAN","TX ISSUE",
AM858="Warehouse HUAWEI","SPARE-ISSUE",
AM858="SPARE-HS","SPARE-ISSUE",
AM858="Power Telco","RAN ISSUE",AM858="no impacts","no impacts"
),"")</f>
        <v>no impacts</v>
      </c>
      <c r="AM858" s="67" t="s">
        <v>5605</v>
      </c>
      <c r="AN858" s="48" t="str" cm="1">
        <f t="array" ref="AN858">IFERROR(_xlfn.IFS(
AM858="MPR ISSUE","ACTIVE",
AM858="BSS Hardware Issue","ACTIVE",
AM858="Sites strategiques, MLL, Pylone, etc.","PASSIVE",
AM858="AKTIVCO DEFAUT GE &amp; POWER Cabinet","PASSIVE",
AM858="AKTIVCO Coupure ENEO &amp; Baisse de tension","PASSIVE",
AM858="Coupure ENEO &amp; Baisse de tension","PASSIVE",
AM858="Defaut GE &amp; POWER Cabinet","PASSIVE",
AM858="Sharing","PASSIVE",
AM858="Sites strategiques &amp; DataCenter","PASSIVE",
AM858="Exclu","Exclu",
AM858="SAT","ACTIVE",
AM858="SPARE-ISSUE","SPARE-ISSUE",
AM858="Fiber CAmtel","ACTIVE",
AM858="Fiber AOF","ACTIVE",
AM858="Projet OCM (HUAWEI)","PLANNED WORKS",
AM858="Projet OCM (NOKIA)","PLANNED WORKS",
AM858="ACCESS-ISSUE","ACCESS-ISSUE",
AM858="Projet OCM (ZTE, NOKIA, autres projets)","PLANNED WORKS",
AM858="No root CAuse","No root cause",
AM858="ODU HS","ACTIVE",
AM858="IP &amp; VLAN","ACTIVE",
AM858="Warehouse HUAWEI","SPARE-ISSUE",
AM858="SPARE-HS","SPARE-ISSUE",
AM858="Power Telco","ACTIVE", AM858="no impacts","no impacts"
),"")</f>
        <v>no impacts</v>
      </c>
      <c r="AO858" s="93" t="s">
        <v>5537</v>
      </c>
      <c r="AP858" s="101" t="str">
        <f t="shared" si="29"/>
        <v>EXN_134</v>
      </c>
      <c r="AR858" s="17" t="s">
        <v>5537</v>
      </c>
      <c r="AS858" s="7" t="s">
        <v>5537</v>
      </c>
      <c r="AT858" s="6"/>
      <c r="AU858" s="7"/>
      <c r="AV858" s="3" t="s">
        <v>5537</v>
      </c>
      <c r="AW858" s="18" t="s">
        <v>5537</v>
      </c>
      <c r="AX858" s="18" t="s">
        <v>5537</v>
      </c>
      <c r="AY858" s="18" t="s">
        <v>5537</v>
      </c>
      <c r="AZ858" s="18" t="s">
        <v>5537</v>
      </c>
      <c r="BA858" s="18" t="s">
        <v>5537</v>
      </c>
      <c r="BB858" s="18" t="s">
        <v>5537</v>
      </c>
      <c r="BC858" s="18" t="s">
        <v>5537</v>
      </c>
      <c r="BD858" s="18" t="s">
        <v>5537</v>
      </c>
      <c r="BE858" s="18" t="s">
        <v>5537</v>
      </c>
      <c r="BF858" s="18" t="s">
        <v>5537</v>
      </c>
      <c r="BG858" s="18" t="s">
        <v>5537</v>
      </c>
      <c r="BH858" s="18" t="s">
        <v>5537</v>
      </c>
      <c r="BI858" s="9" t="s">
        <v>5537</v>
      </c>
      <c r="BJ858" s="14"/>
      <c r="BK858" s="14" t="s">
        <v>5537</v>
      </c>
      <c r="BL858" s="14" t="str">
        <f>_xlfn.XLOOKUP(B858,'[4]cell downs 18042026 17h'!$B:$B,'[4]cell downs 18042026 17h'!$B:$B,"")</f>
        <v/>
      </c>
      <c r="BM858" s="14" t="str">
        <f>_xlfn.XLOOKUP(B858,'[5]Cells Huawei 19042026 15h'!$B:$B,'[5]Cells Huawei 19042026 15h'!$B:$B,"")</f>
        <v/>
      </c>
      <c r="BN858" s="9" t="str">
        <f>_xlfn.XLOOKUP(B858,'[6]cells down 19042026 9H40'!$B:$B,'[6]cells down 19042026 9H40'!$B:$B,"")</f>
        <v/>
      </c>
      <c r="BO858" s="9" t="s">
        <v>1624</v>
      </c>
      <c r="BP858" s="9" t="s">
        <v>1129</v>
      </c>
      <c r="BQ858" s="115"/>
    </row>
    <row r="859" spans="1:69" s="9" customFormat="1" x14ac:dyDescent="0.3">
      <c r="A859" s="1" t="s">
        <v>2685</v>
      </c>
      <c r="B859" s="8" t="s">
        <v>2686</v>
      </c>
      <c r="C859" s="3" t="str">
        <f>_xlfn.XLOOKUP(B859,'[1]daily break down'!$D:$D,'[1]daily break down'!$E:$E,"")</f>
        <v>Douala</v>
      </c>
      <c r="D859" s="1" t="s">
        <v>21</v>
      </c>
      <c r="E859" s="1" t="s">
        <v>30</v>
      </c>
      <c r="F859" s="3" t="s">
        <v>31</v>
      </c>
      <c r="G859" s="1" t="s">
        <v>32</v>
      </c>
      <c r="H859" s="34" t="str">
        <f>_xlfn.XLOOKUP(B859,[2]CALCULATION!$B:$B,[2]CALCULATION!$H:$H,"")</f>
        <v>ZTE</v>
      </c>
      <c r="I859" s="28">
        <v>0</v>
      </c>
      <c r="J859" s="28">
        <v>0</v>
      </c>
      <c r="K859" s="28">
        <v>0</v>
      </c>
      <c r="L859" s="28">
        <v>0</v>
      </c>
      <c r="M859" s="28">
        <v>0</v>
      </c>
      <c r="N859" s="28">
        <v>0</v>
      </c>
      <c r="O859" s="28">
        <v>0</v>
      </c>
      <c r="P859" s="28">
        <v>0</v>
      </c>
      <c r="Q859" s="28">
        <v>0</v>
      </c>
      <c r="R859" s="28">
        <v>0</v>
      </c>
      <c r="S859" s="94">
        <v>0</v>
      </c>
      <c r="T859" s="94">
        <f>_xlfn.XLOOKUP(B859,'[3]Nur des jours'!$B:$B,'[3]Nur des jours'!$U:$U,"")</f>
        <v>0</v>
      </c>
      <c r="U859" s="94">
        <v>0</v>
      </c>
      <c r="V859" s="94">
        <v>0</v>
      </c>
      <c r="W859" s="94">
        <v>0</v>
      </c>
      <c r="X859" s="94">
        <v>0</v>
      </c>
      <c r="Y859" s="94">
        <v>0</v>
      </c>
      <c r="Z859" s="94">
        <v>0</v>
      </c>
      <c r="AA859" s="94">
        <v>0.23922190547123134</v>
      </c>
      <c r="AB859" s="94">
        <v>0</v>
      </c>
      <c r="AC859" s="94">
        <f>_xlfn.XLOOKUP(B859,'[3]Nur des jours'!$B:$B,'[3]Nur des jours'!$N:$N,"")</f>
        <v>0</v>
      </c>
      <c r="AD859" s="94">
        <v>0</v>
      </c>
      <c r="AE859" s="94">
        <v>0</v>
      </c>
      <c r="AF859" s="94">
        <v>0</v>
      </c>
      <c r="AG859" s="94">
        <v>0</v>
      </c>
      <c r="AH859" s="94">
        <v>0</v>
      </c>
      <c r="AI859" s="49" t="s">
        <v>5559</v>
      </c>
      <c r="AJ859" s="49"/>
      <c r="AK859" s="48" t="str" cm="1">
        <f t="array" ref="AK859">IFERROR(_xlfn.IFS(
AM859="MPR ISSUE","PDH",
AM859="BSS Hardware Issue","BSS",
AM859="Sites strategiques, MLL, Pylone, etc.","ENVTECH",
AM859="AKTIVCO DEFAUT GE &amp; POWER Cabinet","AKTIVCO",
AM859="AKTIVCO Coupure ENEO &amp; Baisse de tension","AKTIVCO GRID ONLY",
AM859="Coupure ENEO &amp; Baisse de tension","IHS GRID ONLY",
AM859="Defaut GE &amp; POWER Cabinet","IHS",
AM859="Sharing","Partners",
AM859="Sites strategiques &amp; DataCenter","SST &amp; DC",
AM859="Exclu","Exclu",
AM859="SAT","SAT",
AM859="SPARE-ISSUE","SPARE-ISSUE",
AM859="Fiber CAmtel","TRANS_FO_CAMTEL",
AM859="Fiber AOF","Fiber AOF",
AM859="Projet OCM (HUAWEI)","TRAVAUX-HUAWEI",
AM859="Projet OCM (NOKIA)","TRAVAUX-NOKIA",
AM859="ACCESS-ISSUE","ACCESS-ISSUE",
AM859="Projet OCM (ZTE, NOKIA, autres projets)","TRAVAUX OCM",
AM859="No root CAuse","No root cause",
AM859="ODU HS","PDH",
AM859="IP &amp; VLAN","PDH",
AM859="Warehouse HUAWEI","SPARE-ISSUE",
AM859="SPARE-HS","SPARE-ISSUE",
AM859="Power Telco","BSS",AM859="no impacts","no impacts"
),"")</f>
        <v>no impacts</v>
      </c>
      <c r="AL859" s="48" t="str" cm="1">
        <f t="array" ref="AL859">IFERROR(_xlfn.IFS(
AM859="MPR ISSUE","TX ISSUE",
AM859="BSS Hardware Issue","RAN ISSUE",
AM859="Sites strategiques, MLL, Pylone, etc.","ENVTECH",
AM859="AKTIVCO DEFAUT GE &amp; POWER Cabinet","POWER ISSUE",
AM859="AKTIVCO Coupure ENEO &amp; Baisse de tension","POWER ISSUE",
AM859="Coupure ENEO &amp; Baisse de tension","POWER ISSUE",
AM859="Defaut GE &amp; POWER Cabinet","POWER ISSUE",
AM859="Sharing","POWER ISSUE",
AM859="Sites strategiques &amp; DataCenter","POWER ISSUE",
AM859="Exclu","Exclu",
AM859="SAT","TX ISSUE",
AM859="SPARE-ISSUE","SPARE-ISSUE",
AM859="Fiber CAmtel","TX ISSUE",
AM859="Fiber AOF","TX ISSUE",
AM859="Projet OCM (HUAWEI)","TRAVAUX-HUAWEI",
AM859="Projet OCM (NOKIA)","TRAVAUX -NOKIA",
AM859="ACCESS-ISSUE","ACCESS-ISSUE",
AM859="Projet OCM (ZTE, NOKIA, autres projets)","TRAVAUX OCM",
AM859="No root CAuse","No root cause",
AM859="ODU HS","TX ISSUE",
AM859="IP &amp; VLAN","TX ISSUE",
AM859="Warehouse HUAWEI","SPARE-ISSUE",
AM859="SPARE-HS","SPARE-ISSUE",
AM859="Power Telco","RAN ISSUE",AM859="no impacts","no impacts"
),"")</f>
        <v>no impacts</v>
      </c>
      <c r="AM859" s="67" t="s">
        <v>5605</v>
      </c>
      <c r="AN859" s="48" t="str" cm="1">
        <f t="array" ref="AN859">IFERROR(_xlfn.IFS(
AM859="MPR ISSUE","ACTIVE",
AM859="BSS Hardware Issue","ACTIVE",
AM859="Sites strategiques, MLL, Pylone, etc.","PASSIVE",
AM859="AKTIVCO DEFAUT GE &amp; POWER Cabinet","PASSIVE",
AM859="AKTIVCO Coupure ENEO &amp; Baisse de tension","PASSIVE",
AM859="Coupure ENEO &amp; Baisse de tension","PASSIVE",
AM859="Defaut GE &amp; POWER Cabinet","PASSIVE",
AM859="Sharing","PASSIVE",
AM859="Sites strategiques &amp; DataCenter","PASSIVE",
AM859="Exclu","Exclu",
AM859="SAT","ACTIVE",
AM859="SPARE-ISSUE","SPARE-ISSUE",
AM859="Fiber CAmtel","ACTIVE",
AM859="Fiber AOF","ACTIVE",
AM859="Projet OCM (HUAWEI)","PLANNED WORKS",
AM859="Projet OCM (NOKIA)","PLANNED WORKS",
AM859="ACCESS-ISSUE","ACCESS-ISSUE",
AM859="Projet OCM (ZTE, NOKIA, autres projets)","PLANNED WORKS",
AM859="No root CAuse","No root cause",
AM859="ODU HS","ACTIVE",
AM859="IP &amp; VLAN","ACTIVE",
AM859="Warehouse HUAWEI","SPARE-ISSUE",
AM859="SPARE-HS","SPARE-ISSUE",
AM859="Power Telco","ACTIVE", AM859="no impacts","no impacts"
),"")</f>
        <v>no impacts</v>
      </c>
      <c r="AO859" s="93" t="s">
        <v>5537</v>
      </c>
      <c r="AP859" s="101" t="str">
        <f t="shared" si="29"/>
        <v>LIT_700</v>
      </c>
      <c r="AR859" s="17" t="s">
        <v>5537</v>
      </c>
      <c r="AS859" s="7" t="s">
        <v>5537</v>
      </c>
      <c r="AT859" s="6"/>
      <c r="AU859" s="7"/>
      <c r="AV859" s="3" t="s">
        <v>5537</v>
      </c>
      <c r="AW859" s="18" t="s">
        <v>5537</v>
      </c>
      <c r="AX859" s="18" t="s">
        <v>5537</v>
      </c>
      <c r="AY859" s="18" t="s">
        <v>5537</v>
      </c>
      <c r="AZ859" s="18" t="s">
        <v>5537</v>
      </c>
      <c r="BA859" s="18" t="s">
        <v>5537</v>
      </c>
      <c r="BB859" s="18" t="s">
        <v>5537</v>
      </c>
      <c r="BC859" s="18" t="s">
        <v>5537</v>
      </c>
      <c r="BD859" s="18" t="s">
        <v>5537</v>
      </c>
      <c r="BE859" s="18" t="s">
        <v>5537</v>
      </c>
      <c r="BF859" s="18" t="s">
        <v>5537</v>
      </c>
      <c r="BG859" s="18" t="s">
        <v>5537</v>
      </c>
      <c r="BH859" s="18" t="s">
        <v>5537</v>
      </c>
      <c r="BI859" s="9" t="s">
        <v>5537</v>
      </c>
      <c r="BJ859" s="14"/>
      <c r="BK859" s="14" t="s">
        <v>5537</v>
      </c>
      <c r="BL859" s="14" t="str">
        <f>_xlfn.XLOOKUP(B859,'[4]cell downs 18042026 17h'!$B:$B,'[4]cell downs 18042026 17h'!$B:$B,"")</f>
        <v/>
      </c>
      <c r="BM859" s="14" t="str">
        <f>_xlfn.XLOOKUP(B859,'[5]Cells Huawei 19042026 15h'!$B:$B,'[5]Cells Huawei 19042026 15h'!$B:$B,"")</f>
        <v/>
      </c>
      <c r="BN859" s="9" t="str">
        <f>_xlfn.XLOOKUP(B859,'[6]cells down 19042026 9H40'!$B:$B,'[6]cells down 19042026 9H40'!$B:$B,"")</f>
        <v/>
      </c>
      <c r="BO859" s="9" t="s">
        <v>5537</v>
      </c>
      <c r="BP859" s="9" t="s">
        <v>318</v>
      </c>
      <c r="BQ859" s="115"/>
    </row>
    <row r="860" spans="1:69" s="9" customFormat="1" x14ac:dyDescent="0.3">
      <c r="A860" s="1" t="s">
        <v>26</v>
      </c>
      <c r="B860" s="8" t="s">
        <v>27</v>
      </c>
      <c r="C860" s="3" t="str">
        <f>_xlfn.XLOOKUP(B860,'[1]daily break down'!$D:$D,'[1]daily break down'!$E:$E,"")</f>
        <v>Garoua</v>
      </c>
      <c r="D860" s="1" t="s">
        <v>11</v>
      </c>
      <c r="E860" s="1" t="s">
        <v>12</v>
      </c>
      <c r="F860" s="3" t="s">
        <v>23</v>
      </c>
      <c r="G860" s="1" t="s">
        <v>24</v>
      </c>
      <c r="H860" s="32" t="str">
        <f>_xlfn.XLOOKUP(B860,[2]CALCULATION!$B:$B,[2]CALCULATION!$H:$H,"")</f>
        <v>Huawei</v>
      </c>
      <c r="I860" s="28">
        <v>0</v>
      </c>
      <c r="J860" s="28">
        <v>0</v>
      </c>
      <c r="K860" s="28">
        <v>0</v>
      </c>
      <c r="L860" s="28">
        <v>0</v>
      </c>
      <c r="M860" s="28">
        <v>0</v>
      </c>
      <c r="N860" s="28">
        <v>0</v>
      </c>
      <c r="O860" s="28">
        <v>0</v>
      </c>
      <c r="P860" s="28">
        <v>0</v>
      </c>
      <c r="Q860" s="28">
        <v>0</v>
      </c>
      <c r="R860" s="28">
        <v>0</v>
      </c>
      <c r="S860" s="94">
        <v>0</v>
      </c>
      <c r="T860" s="94">
        <f>_xlfn.XLOOKUP(B860,'[3]Nur des jours'!$B:$B,'[3]Nur des jours'!$U:$U,"")</f>
        <v>0</v>
      </c>
      <c r="U860" s="94">
        <v>0</v>
      </c>
      <c r="V860" s="94">
        <v>0</v>
      </c>
      <c r="W860" s="94">
        <v>0</v>
      </c>
      <c r="X860" s="94">
        <v>0</v>
      </c>
      <c r="Y860" s="94">
        <v>0</v>
      </c>
      <c r="Z860" s="94">
        <v>0</v>
      </c>
      <c r="AA860" s="94">
        <v>0</v>
      </c>
      <c r="AB860" s="94">
        <v>0</v>
      </c>
      <c r="AC860" s="94">
        <f>_xlfn.XLOOKUP(B860,'[3]Nur des jours'!$B:$B,'[3]Nur des jours'!$N:$N,"")</f>
        <v>0</v>
      </c>
      <c r="AD860" s="94">
        <v>0</v>
      </c>
      <c r="AE860" s="94">
        <v>0</v>
      </c>
      <c r="AF860" s="94">
        <v>0</v>
      </c>
      <c r="AG860" s="94">
        <v>0</v>
      </c>
      <c r="AH860" s="94">
        <v>0</v>
      </c>
      <c r="AI860" s="49" t="s">
        <v>5559</v>
      </c>
      <c r="AJ860" s="49"/>
      <c r="AK860" s="48" t="str" cm="1">
        <f t="array" ref="AK860">IFERROR(_xlfn.IFS(
AM860="MPR ISSUE","PDH",
AM860="BSS Hardware Issue","BSS",
AM860="Sites strategiques, MLL, Pylone, etc.","ENVTECH",
AM860="AKTIVCO DEFAUT GE &amp; POWER Cabinet","AKTIVCO",
AM860="AKTIVCO Coupure ENEO &amp; Baisse de tension","AKTIVCO GRID ONLY",
AM860="Coupure ENEO &amp; Baisse de tension","IHS GRID ONLY",
AM860="Defaut GE &amp; POWER Cabinet","IHS",
AM860="Sharing","Partners",
AM860="Sites strategiques &amp; DataCenter","SST &amp; DC",
AM860="Exclu","Exclu",
AM860="SAT","SAT",
AM860="SPARE-ISSUE","SPARE-ISSUE",
AM860="Fiber CAmtel","TRANS_FO_CAMTEL",
AM860="Fiber AOF","Fiber AOF",
AM860="Projet OCM (HUAWEI)","TRAVAUX-HUAWEI",
AM860="Projet OCM (NOKIA)","TRAVAUX-NOKIA",
AM860="ACCESS-ISSUE","ACCESS-ISSUE",
AM860="Projet OCM (ZTE, NOKIA, autres projets)","TRAVAUX OCM",
AM860="No root CAuse","No root cause",
AM860="ODU HS","PDH",
AM860="IP &amp; VLAN","PDH",
AM860="Warehouse HUAWEI","SPARE-ISSUE",
AM860="SPARE-HS","SPARE-ISSUE",
AM860="Power Telco","BSS",AM860="no impacts","no impacts"
),"")</f>
        <v>no impacts</v>
      </c>
      <c r="AL860" s="48" t="str" cm="1">
        <f t="array" ref="AL860">IFERROR(_xlfn.IFS(
AM860="MPR ISSUE","TX ISSUE",
AM860="BSS Hardware Issue","RAN ISSUE",
AM860="Sites strategiques, MLL, Pylone, etc.","ENVTECH",
AM860="AKTIVCO DEFAUT GE &amp; POWER Cabinet","POWER ISSUE",
AM860="AKTIVCO Coupure ENEO &amp; Baisse de tension","POWER ISSUE",
AM860="Coupure ENEO &amp; Baisse de tension","POWER ISSUE",
AM860="Defaut GE &amp; POWER Cabinet","POWER ISSUE",
AM860="Sharing","POWER ISSUE",
AM860="Sites strategiques &amp; DataCenter","POWER ISSUE",
AM860="Exclu","Exclu",
AM860="SAT","TX ISSUE",
AM860="SPARE-ISSUE","SPARE-ISSUE",
AM860="Fiber CAmtel","TX ISSUE",
AM860="Fiber AOF","TX ISSUE",
AM860="Projet OCM (HUAWEI)","TRAVAUX-HUAWEI",
AM860="Projet OCM (NOKIA)","TRAVAUX -NOKIA",
AM860="ACCESS-ISSUE","ACCESS-ISSUE",
AM860="Projet OCM (ZTE, NOKIA, autres projets)","TRAVAUX OCM",
AM860="No root CAuse","No root cause",
AM860="ODU HS","TX ISSUE",
AM860="IP &amp; VLAN","TX ISSUE",
AM860="Warehouse HUAWEI","SPARE-ISSUE",
AM860="SPARE-HS","SPARE-ISSUE",
AM860="Power Telco","RAN ISSUE",AM860="no impacts","no impacts"
),"")</f>
        <v>no impacts</v>
      </c>
      <c r="AM860" s="67" t="s">
        <v>5605</v>
      </c>
      <c r="AN860" s="48" t="str" cm="1">
        <f t="array" ref="AN860">IFERROR(_xlfn.IFS(
AM860="MPR ISSUE","ACTIVE",
AM860="BSS Hardware Issue","ACTIVE",
AM860="Sites strategiques, MLL, Pylone, etc.","PASSIVE",
AM860="AKTIVCO DEFAUT GE &amp; POWER Cabinet","PASSIVE",
AM860="AKTIVCO Coupure ENEO &amp; Baisse de tension","PASSIVE",
AM860="Coupure ENEO &amp; Baisse de tension","PASSIVE",
AM860="Defaut GE &amp; POWER Cabinet","PASSIVE",
AM860="Sharing","PASSIVE",
AM860="Sites strategiques &amp; DataCenter","PASSIVE",
AM860="Exclu","Exclu",
AM860="SAT","ACTIVE",
AM860="SPARE-ISSUE","SPARE-ISSUE",
AM860="Fiber CAmtel","ACTIVE",
AM860="Fiber AOF","ACTIVE",
AM860="Projet OCM (HUAWEI)","PLANNED WORKS",
AM860="Projet OCM (NOKIA)","PLANNED WORKS",
AM860="ACCESS-ISSUE","ACCESS-ISSUE",
AM860="Projet OCM (ZTE, NOKIA, autres projets)","PLANNED WORKS",
AM860="No root CAuse","No root cause",
AM860="ODU HS","ACTIVE",
AM860="IP &amp; VLAN","ACTIVE",
AM860="Warehouse HUAWEI","SPARE-ISSUE",
AM860="SPARE-HS","SPARE-ISSUE",
AM860="Power Telco","ACTIVE", AM860="no impacts","no impacts"
),"")</f>
        <v>no impacts</v>
      </c>
      <c r="AO860" s="93" t="s">
        <v>5537</v>
      </c>
      <c r="AP860" s="101" t="str">
        <f t="shared" si="29"/>
        <v>NRD_073</v>
      </c>
      <c r="AR860" s="17" t="s">
        <v>5537</v>
      </c>
      <c r="AS860" s="7" t="s">
        <v>5537</v>
      </c>
      <c r="AT860" s="6"/>
      <c r="AU860" s="7"/>
      <c r="AV860" s="3" t="s">
        <v>5537</v>
      </c>
      <c r="AW860" s="18" t="s">
        <v>5537</v>
      </c>
      <c r="AX860" s="18" t="s">
        <v>5537</v>
      </c>
      <c r="AY860" s="18" t="s">
        <v>5537</v>
      </c>
      <c r="AZ860" s="18" t="s">
        <v>5537</v>
      </c>
      <c r="BA860" s="18" t="s">
        <v>5537</v>
      </c>
      <c r="BB860" s="18" t="s">
        <v>5537</v>
      </c>
      <c r="BC860" s="18" t="s">
        <v>5537</v>
      </c>
      <c r="BD860" s="18" t="s">
        <v>5537</v>
      </c>
      <c r="BE860" s="18" t="s">
        <v>5537</v>
      </c>
      <c r="BF860" s="18" t="s">
        <v>5537</v>
      </c>
      <c r="BG860" s="18" t="s">
        <v>5537</v>
      </c>
      <c r="BH860" s="18" t="s">
        <v>5537</v>
      </c>
      <c r="BI860" s="9" t="s">
        <v>5537</v>
      </c>
      <c r="BJ860" s="14"/>
      <c r="BK860" s="14" t="s">
        <v>5537</v>
      </c>
      <c r="BL860" s="14" t="str">
        <f>_xlfn.XLOOKUP(B860,'[4]cell downs 18042026 17h'!$B:$B,'[4]cell downs 18042026 17h'!$B:$B,"")</f>
        <v/>
      </c>
      <c r="BM860" s="14" t="str">
        <f>_xlfn.XLOOKUP(B860,'[5]Cells Huawei 19042026 15h'!$B:$B,'[5]Cells Huawei 19042026 15h'!$B:$B,"")</f>
        <v/>
      </c>
      <c r="BN860" s="9" t="str">
        <f>_xlfn.XLOOKUP(B860,'[6]cells down 19042026 9H40'!$B:$B,'[6]cells down 19042026 9H40'!$B:$B,"")</f>
        <v/>
      </c>
      <c r="BO860" s="9" t="s">
        <v>27</v>
      </c>
      <c r="BP860" s="9" t="s">
        <v>5537</v>
      </c>
      <c r="BQ860" s="115"/>
    </row>
    <row r="861" spans="1:69" s="9" customFormat="1" x14ac:dyDescent="0.3">
      <c r="A861" s="1" t="s">
        <v>1891</v>
      </c>
      <c r="B861" s="8" t="s">
        <v>1892</v>
      </c>
      <c r="C861" s="3" t="str">
        <f>_xlfn.XLOOKUP(B861,'[1]daily break down'!$D:$D,'[1]daily break down'!$E:$E,"")</f>
        <v>Yaounde</v>
      </c>
      <c r="D861" s="1" t="s">
        <v>11</v>
      </c>
      <c r="E861" s="1" t="s">
        <v>145</v>
      </c>
      <c r="F861" s="3" t="s">
        <v>37</v>
      </c>
      <c r="G861" s="1" t="s">
        <v>38</v>
      </c>
      <c r="H861" s="34" t="str">
        <f>_xlfn.XLOOKUP(B861,[2]CALCULATION!$B:$B,[2]CALCULATION!$H:$H,"")</f>
        <v>ZTE</v>
      </c>
      <c r="I861" s="28">
        <v>0</v>
      </c>
      <c r="J861" s="28">
        <v>7.5989629361531663E-17</v>
      </c>
      <c r="K861" s="28">
        <v>0</v>
      </c>
      <c r="L861" s="28">
        <v>0.38814480942148699</v>
      </c>
      <c r="M861" s="28">
        <v>0</v>
      </c>
      <c r="N861" s="28">
        <v>0</v>
      </c>
      <c r="O861" s="28">
        <v>3.4756287221808466</v>
      </c>
      <c r="P861" s="28">
        <v>0</v>
      </c>
      <c r="Q861" s="28">
        <v>1.1579372093185777E-16</v>
      </c>
      <c r="R861" s="28">
        <v>1.5921636628130443E-16</v>
      </c>
      <c r="S861" s="94">
        <v>0</v>
      </c>
      <c r="T861" s="94">
        <f>_xlfn.XLOOKUP(B861,'[3]Nur des jours'!$B:$B,'[3]Nur des jours'!$U:$U,"")</f>
        <v>7.2371075582411097E-17</v>
      </c>
      <c r="U861" s="94">
        <v>0.23146364640316341</v>
      </c>
      <c r="V861" s="94">
        <v>0</v>
      </c>
      <c r="W861" s="94">
        <v>5.7896860465928885E-17</v>
      </c>
      <c r="X861" s="94">
        <v>0</v>
      </c>
      <c r="Y861" s="94">
        <v>0</v>
      </c>
      <c r="Z861" s="94">
        <v>0</v>
      </c>
      <c r="AA861" s="94">
        <v>0</v>
      </c>
      <c r="AB861" s="94">
        <v>0</v>
      </c>
      <c r="AC861" s="94">
        <f>_xlfn.XLOOKUP(B861,'[3]Nur des jours'!$B:$B,'[3]Nur des jours'!$N:$N,"")</f>
        <v>0</v>
      </c>
      <c r="AD861" s="94">
        <v>0</v>
      </c>
      <c r="AE861" s="94">
        <v>0</v>
      </c>
      <c r="AF861" s="94">
        <v>0</v>
      </c>
      <c r="AG861" s="94">
        <v>0</v>
      </c>
      <c r="AH861" s="94">
        <v>0</v>
      </c>
      <c r="AI861" s="49" t="s">
        <v>5559</v>
      </c>
      <c r="AJ861" s="49"/>
      <c r="AK861" s="48" t="str" cm="1">
        <f t="array" ref="AK861">IFERROR(_xlfn.IFS(
AM861="MPR ISSUE","PDH",
AM861="BSS Hardware Issue","BSS",
AM861="Sites strategiques, MLL, Pylone, etc.","ENVTECH",
AM861="AKTIVCO DEFAUT GE &amp; POWER Cabinet","AKTIVCO",
AM861="AKTIVCO Coupure ENEO &amp; Baisse de tension","AKTIVCO GRID ONLY",
AM861="Coupure ENEO &amp; Baisse de tension","IHS GRID ONLY",
AM861="Defaut GE &amp; POWER Cabinet","IHS",
AM861="Sharing","Partners",
AM861="Sites strategiques &amp; DataCenter","SST &amp; DC",
AM861="Exclu","Exclu",
AM861="SAT","SAT",
AM861="SPARE-ISSUE","SPARE-ISSUE",
AM861="Fiber CAmtel","TRANS_FO_CAMTEL",
AM861="Fiber AOF","Fiber AOF",
AM861="Projet OCM (HUAWEI)","TRAVAUX-HUAWEI",
AM861="Projet OCM (NOKIA)","TRAVAUX-NOKIA",
AM861="ACCESS-ISSUE","ACCESS-ISSUE",
AM861="Projet OCM (ZTE, NOKIA, autres projets)","TRAVAUX OCM",
AM861="No root CAuse","No root cause",
AM861="ODU HS","PDH",
AM861="IP &amp; VLAN","PDH",
AM861="Warehouse HUAWEI","SPARE-ISSUE",
AM861="SPARE-HS","SPARE-ISSUE",
AM861="Power Telco","BSS",AM861="no impacts","no impacts"
),"")</f>
        <v>no impacts</v>
      </c>
      <c r="AL861" s="48" t="str" cm="1">
        <f t="array" ref="AL861">IFERROR(_xlfn.IFS(
AM861="MPR ISSUE","TX ISSUE",
AM861="BSS Hardware Issue","RAN ISSUE",
AM861="Sites strategiques, MLL, Pylone, etc.","ENVTECH",
AM861="AKTIVCO DEFAUT GE &amp; POWER Cabinet","POWER ISSUE",
AM861="AKTIVCO Coupure ENEO &amp; Baisse de tension","POWER ISSUE",
AM861="Coupure ENEO &amp; Baisse de tension","POWER ISSUE",
AM861="Defaut GE &amp; POWER Cabinet","POWER ISSUE",
AM861="Sharing","POWER ISSUE",
AM861="Sites strategiques &amp; DataCenter","POWER ISSUE",
AM861="Exclu","Exclu",
AM861="SAT","TX ISSUE",
AM861="SPARE-ISSUE","SPARE-ISSUE",
AM861="Fiber CAmtel","TX ISSUE",
AM861="Fiber AOF","TX ISSUE",
AM861="Projet OCM (HUAWEI)","TRAVAUX-HUAWEI",
AM861="Projet OCM (NOKIA)","TRAVAUX -NOKIA",
AM861="ACCESS-ISSUE","ACCESS-ISSUE",
AM861="Projet OCM (ZTE, NOKIA, autres projets)","TRAVAUX OCM",
AM861="No root CAuse","No root cause",
AM861="ODU HS","TX ISSUE",
AM861="IP &amp; VLAN","TX ISSUE",
AM861="Warehouse HUAWEI","SPARE-ISSUE",
AM861="SPARE-HS","SPARE-ISSUE",
AM861="Power Telco","RAN ISSUE",AM861="no impacts","no impacts"
),"")</f>
        <v>no impacts</v>
      </c>
      <c r="AM861" s="67" t="s">
        <v>5605</v>
      </c>
      <c r="AN861" s="48" t="str" cm="1">
        <f t="array" ref="AN861">IFERROR(_xlfn.IFS(
AM861="MPR ISSUE","ACTIVE",
AM861="BSS Hardware Issue","ACTIVE",
AM861="Sites strategiques, MLL, Pylone, etc.","PASSIVE",
AM861="AKTIVCO DEFAUT GE &amp; POWER Cabinet","PASSIVE",
AM861="AKTIVCO Coupure ENEO &amp; Baisse de tension","PASSIVE",
AM861="Coupure ENEO &amp; Baisse de tension","PASSIVE",
AM861="Defaut GE &amp; POWER Cabinet","PASSIVE",
AM861="Sharing","PASSIVE",
AM861="Sites strategiques &amp; DataCenter","PASSIVE",
AM861="Exclu","Exclu",
AM861="SAT","ACTIVE",
AM861="SPARE-ISSUE","SPARE-ISSUE",
AM861="Fiber CAmtel","ACTIVE",
AM861="Fiber AOF","ACTIVE",
AM861="Projet OCM (HUAWEI)","PLANNED WORKS",
AM861="Projet OCM (NOKIA)","PLANNED WORKS",
AM861="ACCESS-ISSUE","ACCESS-ISSUE",
AM861="Projet OCM (ZTE, NOKIA, autres projets)","PLANNED WORKS",
AM861="No root CAuse","No root cause",
AM861="ODU HS","ACTIVE",
AM861="IP &amp; VLAN","ACTIVE",
AM861="Warehouse HUAWEI","SPARE-ISSUE",
AM861="SPARE-HS","SPARE-ISSUE",
AM861="Power Telco","ACTIVE", AM861="no impacts","no impacts"
),"")</f>
        <v>no impacts</v>
      </c>
      <c r="AO861" s="93" t="s">
        <v>5537</v>
      </c>
      <c r="AP861" s="101" t="str">
        <f t="shared" si="29"/>
        <v>CTR_427</v>
      </c>
      <c r="AR861" s="17" t="s">
        <v>5537</v>
      </c>
      <c r="AS861" s="7" t="s">
        <v>5537</v>
      </c>
      <c r="AT861" s="6"/>
      <c r="AU861" s="7"/>
      <c r="AV861" s="3" t="s">
        <v>5537</v>
      </c>
      <c r="AW861" s="18" t="s">
        <v>5537</v>
      </c>
      <c r="AX861" s="18" t="s">
        <v>5537</v>
      </c>
      <c r="AY861" s="18" t="s">
        <v>5537</v>
      </c>
      <c r="AZ861" s="18" t="s">
        <v>5537</v>
      </c>
      <c r="BA861" s="18" t="s">
        <v>5537</v>
      </c>
      <c r="BB861" s="18" t="s">
        <v>5537</v>
      </c>
      <c r="BC861" s="18" t="s">
        <v>5537</v>
      </c>
      <c r="BD861" s="18" t="s">
        <v>5537</v>
      </c>
      <c r="BE861" s="18" t="s">
        <v>5537</v>
      </c>
      <c r="BF861" s="18" t="s">
        <v>5537</v>
      </c>
      <c r="BG861" s="18" t="s">
        <v>5537</v>
      </c>
      <c r="BH861" s="18" t="s">
        <v>5537</v>
      </c>
      <c r="BI861" s="9" t="s">
        <v>5537</v>
      </c>
      <c r="BJ861" s="14"/>
      <c r="BK861" s="14" t="s">
        <v>5537</v>
      </c>
      <c r="BL861" s="14" t="str">
        <f>_xlfn.XLOOKUP(B861,'[4]cell downs 18042026 17h'!$B:$B,'[4]cell downs 18042026 17h'!$B:$B,"")</f>
        <v/>
      </c>
      <c r="BM861" s="14" t="str">
        <f>_xlfn.XLOOKUP(B861,'[5]Cells Huawei 19042026 15h'!$B:$B,'[5]Cells Huawei 19042026 15h'!$B:$B,"")</f>
        <v/>
      </c>
      <c r="BN861" s="9" t="str">
        <f>_xlfn.XLOOKUP(B861,'[6]cells down 19042026 9H40'!$B:$B,'[6]cells down 19042026 9H40'!$B:$B,"")</f>
        <v/>
      </c>
      <c r="BO861" s="9" t="s">
        <v>1892</v>
      </c>
      <c r="BP861" s="9" t="s">
        <v>318</v>
      </c>
      <c r="BQ861" s="115"/>
    </row>
    <row r="862" spans="1:69" s="9" customFormat="1" x14ac:dyDescent="0.3">
      <c r="A862" s="1" t="s">
        <v>1403</v>
      </c>
      <c r="B862" s="8" t="s">
        <v>1404</v>
      </c>
      <c r="C862" s="3" t="str">
        <f>_xlfn.XLOOKUP(B862,'[1]daily break down'!$D:$D,'[1]daily break down'!$E:$E,"")</f>
        <v>Douala</v>
      </c>
      <c r="D862" s="1" t="s">
        <v>21</v>
      </c>
      <c r="E862" s="1" t="s">
        <v>30</v>
      </c>
      <c r="F862" s="3" t="s">
        <v>31</v>
      </c>
      <c r="G862" s="1" t="s">
        <v>32</v>
      </c>
      <c r="H862" s="34" t="str">
        <f>_xlfn.XLOOKUP(B862,[2]CALCULATION!$B:$B,[2]CALCULATION!$H:$H,"")</f>
        <v>ZTE</v>
      </c>
      <c r="I862" s="28">
        <v>2.1355901128033032</v>
      </c>
      <c r="J862" s="28">
        <v>0</v>
      </c>
      <c r="K862" s="28">
        <v>1.5400946828637718</v>
      </c>
      <c r="L862" s="28">
        <v>12.605637168873933</v>
      </c>
      <c r="M862" s="28">
        <v>3.6391763903513659</v>
      </c>
      <c r="N862" s="28">
        <v>0</v>
      </c>
      <c r="O862" s="28">
        <v>0</v>
      </c>
      <c r="P862" s="28">
        <v>5.7912104453633084</v>
      </c>
      <c r="Q862" s="28">
        <v>0</v>
      </c>
      <c r="R862" s="28">
        <v>0</v>
      </c>
      <c r="S862" s="94">
        <v>0</v>
      </c>
      <c r="T862" s="94">
        <f>_xlfn.XLOOKUP(B862,'[3]Nur des jours'!$B:$B,'[3]Nur des jours'!$U:$U,"")</f>
        <v>22.107185967075022</v>
      </c>
      <c r="U862" s="94">
        <v>0</v>
      </c>
      <c r="V862" s="94">
        <v>6.2912525361481393</v>
      </c>
      <c r="W862" s="94">
        <v>22.107185967075022</v>
      </c>
      <c r="X862" s="94">
        <v>0</v>
      </c>
      <c r="Y862" s="94">
        <v>0</v>
      </c>
      <c r="Z862" s="94">
        <v>0</v>
      </c>
      <c r="AA862" s="94">
        <v>0</v>
      </c>
      <c r="AB862" s="94">
        <v>43.513328510728158</v>
      </c>
      <c r="AC862" s="94">
        <f>_xlfn.XLOOKUP(B862,'[3]Nur des jours'!$B:$B,'[3]Nur des jours'!$N:$N,"")</f>
        <v>0</v>
      </c>
      <c r="AD862" s="94">
        <v>0</v>
      </c>
      <c r="AE862" s="94">
        <v>0</v>
      </c>
      <c r="AF862" s="94">
        <v>0</v>
      </c>
      <c r="AG862" s="94">
        <v>0</v>
      </c>
      <c r="AH862" s="94">
        <v>0</v>
      </c>
      <c r="AI862" s="49" t="s">
        <v>5559</v>
      </c>
      <c r="AJ862" s="49"/>
      <c r="AK862" s="48" t="str" cm="1">
        <f t="array" ref="AK862">IFERROR(_xlfn.IFS(
AM862="MPR ISSUE","PDH",
AM862="BSS Hardware Issue","BSS",
AM862="Sites strategiques, MLL, Pylone, etc.","ENVTECH",
AM862="AKTIVCO DEFAUT GE &amp; POWER Cabinet","AKTIVCO",
AM862="AKTIVCO Coupure ENEO &amp; Baisse de tension","AKTIVCO GRID ONLY",
AM862="Coupure ENEO &amp; Baisse de tension","IHS GRID ONLY",
AM862="Defaut GE &amp; POWER Cabinet","IHS",
AM862="Sharing","Partners",
AM862="Sites strategiques &amp; DataCenter","SST &amp; DC",
AM862="Exclu","Exclu",
AM862="SAT","SAT",
AM862="SPARE-ISSUE","SPARE-ISSUE",
AM862="Fiber CAmtel","TRANS_FO_CAMTEL",
AM862="Fiber AOF","Fiber AOF",
AM862="Projet OCM (HUAWEI)","TRAVAUX-HUAWEI",
AM862="Projet OCM (NOKIA)","TRAVAUX-NOKIA",
AM862="ACCESS-ISSUE","ACCESS-ISSUE",
AM862="Projet OCM (ZTE, NOKIA, autres projets)","TRAVAUX OCM",
AM862="No root CAuse","No root cause",
AM862="ODU HS","PDH",
AM862="IP &amp; VLAN","PDH",
AM862="Warehouse HUAWEI","SPARE-ISSUE",
AM862="SPARE-HS","SPARE-ISSUE",
AM862="Power Telco","BSS",AM862="no impacts","no impacts"
),"")</f>
        <v>no impacts</v>
      </c>
      <c r="AL862" s="48" t="str" cm="1">
        <f t="array" ref="AL862">IFERROR(_xlfn.IFS(
AM862="MPR ISSUE","TX ISSUE",
AM862="BSS Hardware Issue","RAN ISSUE",
AM862="Sites strategiques, MLL, Pylone, etc.","ENVTECH",
AM862="AKTIVCO DEFAUT GE &amp; POWER Cabinet","POWER ISSUE",
AM862="AKTIVCO Coupure ENEO &amp; Baisse de tension","POWER ISSUE",
AM862="Coupure ENEO &amp; Baisse de tension","POWER ISSUE",
AM862="Defaut GE &amp; POWER Cabinet","POWER ISSUE",
AM862="Sharing","POWER ISSUE",
AM862="Sites strategiques &amp; DataCenter","POWER ISSUE",
AM862="Exclu","Exclu",
AM862="SAT","TX ISSUE",
AM862="SPARE-ISSUE","SPARE-ISSUE",
AM862="Fiber CAmtel","TX ISSUE",
AM862="Fiber AOF","TX ISSUE",
AM862="Projet OCM (HUAWEI)","TRAVAUX-HUAWEI",
AM862="Projet OCM (NOKIA)","TRAVAUX -NOKIA",
AM862="ACCESS-ISSUE","ACCESS-ISSUE",
AM862="Projet OCM (ZTE, NOKIA, autres projets)","TRAVAUX OCM",
AM862="No root CAuse","No root cause",
AM862="ODU HS","TX ISSUE",
AM862="IP &amp; VLAN","TX ISSUE",
AM862="Warehouse HUAWEI","SPARE-ISSUE",
AM862="SPARE-HS","SPARE-ISSUE",
AM862="Power Telco","RAN ISSUE",AM862="no impacts","no impacts"
),"")</f>
        <v>no impacts</v>
      </c>
      <c r="AM862" s="67" t="s">
        <v>5605</v>
      </c>
      <c r="AN862" s="48" t="str" cm="1">
        <f t="array" ref="AN862">IFERROR(_xlfn.IFS(
AM862="MPR ISSUE","ACTIVE",
AM862="BSS Hardware Issue","ACTIVE",
AM862="Sites strategiques, MLL, Pylone, etc.","PASSIVE",
AM862="AKTIVCO DEFAUT GE &amp; POWER Cabinet","PASSIVE",
AM862="AKTIVCO Coupure ENEO &amp; Baisse de tension","PASSIVE",
AM862="Coupure ENEO &amp; Baisse de tension","PASSIVE",
AM862="Defaut GE &amp; POWER Cabinet","PASSIVE",
AM862="Sharing","PASSIVE",
AM862="Sites strategiques &amp; DataCenter","PASSIVE",
AM862="Exclu","Exclu",
AM862="SAT","ACTIVE",
AM862="SPARE-ISSUE","SPARE-ISSUE",
AM862="Fiber CAmtel","ACTIVE",
AM862="Fiber AOF","ACTIVE",
AM862="Projet OCM (HUAWEI)","PLANNED WORKS",
AM862="Projet OCM (NOKIA)","PLANNED WORKS",
AM862="ACCESS-ISSUE","ACCESS-ISSUE",
AM862="Projet OCM (ZTE, NOKIA, autres projets)","PLANNED WORKS",
AM862="No root CAuse","No root cause",
AM862="ODU HS","ACTIVE",
AM862="IP &amp; VLAN","ACTIVE",
AM862="Warehouse HUAWEI","SPARE-ISSUE",
AM862="SPARE-HS","SPARE-ISSUE",
AM862="Power Telco","ACTIVE", AM862="no impacts","no impacts"
),"")</f>
        <v>no impacts</v>
      </c>
      <c r="AO862" s="93" t="s">
        <v>5537</v>
      </c>
      <c r="AP862" s="101" t="str">
        <f t="shared" si="29"/>
        <v>LIT_687</v>
      </c>
      <c r="AR862" s="17" t="s">
        <v>5537</v>
      </c>
      <c r="AS862" s="7" t="s">
        <v>5537</v>
      </c>
      <c r="AT862" s="6"/>
      <c r="AU862" s="7"/>
      <c r="AV862" s="3" t="s">
        <v>5537</v>
      </c>
      <c r="AW862" s="18" t="s">
        <v>5537</v>
      </c>
      <c r="AX862" s="18" t="s">
        <v>5537</v>
      </c>
      <c r="AY862" s="18" t="s">
        <v>5537</v>
      </c>
      <c r="AZ862" s="18" t="s">
        <v>5537</v>
      </c>
      <c r="BA862" s="18" t="s">
        <v>5537</v>
      </c>
      <c r="BB862" s="18" t="s">
        <v>5537</v>
      </c>
      <c r="BC862" s="18" t="s">
        <v>5537</v>
      </c>
      <c r="BD862" s="18" t="s">
        <v>5537</v>
      </c>
      <c r="BE862" s="18" t="s">
        <v>5537</v>
      </c>
      <c r="BF862" s="18" t="s">
        <v>5537</v>
      </c>
      <c r="BG862" s="18" t="s">
        <v>5537</v>
      </c>
      <c r="BH862" s="18" t="s">
        <v>5537</v>
      </c>
      <c r="BI862" s="9" t="s">
        <v>5537</v>
      </c>
      <c r="BJ862" s="14"/>
      <c r="BK862" s="14" t="s">
        <v>5537</v>
      </c>
      <c r="BL862" s="14" t="str">
        <f>_xlfn.XLOOKUP(B862,'[4]cell downs 18042026 17h'!$B:$B,'[4]cell downs 18042026 17h'!$B:$B,"")</f>
        <v/>
      </c>
      <c r="BM862" s="14" t="str">
        <f>_xlfn.XLOOKUP(B862,'[5]Cells Huawei 19042026 15h'!$B:$B,'[5]Cells Huawei 19042026 15h'!$B:$B,"")</f>
        <v/>
      </c>
      <c r="BN862" s="9" t="str">
        <f>_xlfn.XLOOKUP(B862,'[6]cells down 19042026 9H40'!$B:$B,'[6]cells down 19042026 9H40'!$B:$B,"")</f>
        <v/>
      </c>
      <c r="BO862" s="9" t="s">
        <v>5537</v>
      </c>
      <c r="BP862" s="9" t="s">
        <v>318</v>
      </c>
      <c r="BQ862" s="115"/>
    </row>
    <row r="863" spans="1:69" s="9" customFormat="1" x14ac:dyDescent="0.3">
      <c r="A863" s="1" t="s">
        <v>143</v>
      </c>
      <c r="B863" s="1" t="s">
        <v>144</v>
      </c>
      <c r="C863" s="3" t="str">
        <f>_xlfn.XLOOKUP(B863,'[1]daily break down'!$D:$D,'[1]daily break down'!$E:$E,"")</f>
        <v>Douala</v>
      </c>
      <c r="D863" s="1" t="s">
        <v>11</v>
      </c>
      <c r="E863" s="1" t="s">
        <v>145</v>
      </c>
      <c r="F863" s="3" t="s">
        <v>31</v>
      </c>
      <c r="G863" s="1" t="s">
        <v>32</v>
      </c>
      <c r="H863" s="34" t="str">
        <f>_xlfn.XLOOKUP(B863,[2]CALCULATION!$B:$B,[2]CALCULATION!$H:$H,"")</f>
        <v>ZTE</v>
      </c>
      <c r="I863" s="28">
        <v>1.6895526391635487</v>
      </c>
      <c r="J863" s="28">
        <v>6.3224995933602157</v>
      </c>
      <c r="K863" s="28">
        <v>6.4643419712184658</v>
      </c>
      <c r="L863" s="28">
        <v>0</v>
      </c>
      <c r="M863" s="28">
        <v>12.078325243341807</v>
      </c>
      <c r="N863" s="28">
        <v>14.232178476342126</v>
      </c>
      <c r="O863" s="28">
        <v>0</v>
      </c>
      <c r="P863" s="28">
        <v>4.2477270976192312</v>
      </c>
      <c r="Q863" s="28">
        <v>1.1615808157336787</v>
      </c>
      <c r="R863" s="28">
        <v>0</v>
      </c>
      <c r="S863" s="94">
        <v>0</v>
      </c>
      <c r="T863" s="94">
        <f>_xlfn.XLOOKUP(B863,'[3]Nur des jours'!$B:$B,'[3]Nur des jours'!$U:$U,"")</f>
        <v>15.989789774364855</v>
      </c>
      <c r="U863" s="94">
        <v>21.193566245188094</v>
      </c>
      <c r="V863" s="94">
        <v>23.220647741508362</v>
      </c>
      <c r="W863" s="94">
        <v>15.989789774364855</v>
      </c>
      <c r="X863" s="94">
        <v>0</v>
      </c>
      <c r="Y863" s="94">
        <v>0</v>
      </c>
      <c r="Z863" s="94">
        <v>5.4018171804596031</v>
      </c>
      <c r="AA863" s="94">
        <v>30.310608589944451</v>
      </c>
      <c r="AB863" s="94">
        <v>32.739443060442362</v>
      </c>
      <c r="AC863" s="94">
        <f>_xlfn.XLOOKUP(B863,'[3]Nur des jours'!$B:$B,'[3]Nur des jours'!$N:$N,"")</f>
        <v>0</v>
      </c>
      <c r="AD863" s="94">
        <v>0</v>
      </c>
      <c r="AE863" s="94">
        <v>0</v>
      </c>
      <c r="AF863" s="94">
        <v>0</v>
      </c>
      <c r="AG863" s="94">
        <v>0</v>
      </c>
      <c r="AH863" s="94">
        <v>0</v>
      </c>
      <c r="AI863" s="49" t="s">
        <v>5559</v>
      </c>
      <c r="AJ863" s="49"/>
      <c r="AK863" s="48" t="str" cm="1">
        <f t="array" ref="AK863">IFERROR(_xlfn.IFS(
AM863="MPR ISSUE","PDH",
AM863="BSS Hardware Issue","BSS",
AM863="Sites strategiques, MLL, Pylone, etc.","ENVTECH",
AM863="AKTIVCO DEFAUT GE &amp; POWER Cabinet","AKTIVCO",
AM863="AKTIVCO Coupure ENEO &amp; Baisse de tension","AKTIVCO GRID ONLY",
AM863="Coupure ENEO &amp; Baisse de tension","IHS GRID ONLY",
AM863="Defaut GE &amp; POWER Cabinet","IHS",
AM863="Sharing","Partners",
AM863="Sites strategiques &amp; DataCenter","SST &amp; DC",
AM863="Exclu","Exclu",
AM863="SAT","SAT",
AM863="SPARE-ISSUE","SPARE-ISSUE",
AM863="Fiber CAmtel","TRANS_FO_CAMTEL",
AM863="Fiber AOF","Fiber AOF",
AM863="Projet OCM (HUAWEI)","TRAVAUX-HUAWEI",
AM863="Projet OCM (NOKIA)","TRAVAUX-NOKIA",
AM863="ACCESS-ISSUE","ACCESS-ISSUE",
AM863="Projet OCM (ZTE, NOKIA, autres projets)","TRAVAUX OCM",
AM863="No root CAuse","No root cause",
AM863="ODU HS","PDH",
AM863="IP &amp; VLAN","PDH",
AM863="Warehouse HUAWEI","SPARE-ISSUE",
AM863="SPARE-HS","SPARE-ISSUE",
AM863="Power Telco","BSS",AM863="no impacts","no impacts"
),"")</f>
        <v>no impacts</v>
      </c>
      <c r="AL863" s="48" t="str" cm="1">
        <f t="array" ref="AL863">IFERROR(_xlfn.IFS(
AM863="MPR ISSUE","TX ISSUE",
AM863="BSS Hardware Issue","RAN ISSUE",
AM863="Sites strategiques, MLL, Pylone, etc.","ENVTECH",
AM863="AKTIVCO DEFAUT GE &amp; POWER Cabinet","POWER ISSUE",
AM863="AKTIVCO Coupure ENEO &amp; Baisse de tension","POWER ISSUE",
AM863="Coupure ENEO &amp; Baisse de tension","POWER ISSUE",
AM863="Defaut GE &amp; POWER Cabinet","POWER ISSUE",
AM863="Sharing","POWER ISSUE",
AM863="Sites strategiques &amp; DataCenter","POWER ISSUE",
AM863="Exclu","Exclu",
AM863="SAT","TX ISSUE",
AM863="SPARE-ISSUE","SPARE-ISSUE",
AM863="Fiber CAmtel","TX ISSUE",
AM863="Fiber AOF","TX ISSUE",
AM863="Projet OCM (HUAWEI)","TRAVAUX-HUAWEI",
AM863="Projet OCM (NOKIA)","TRAVAUX -NOKIA",
AM863="ACCESS-ISSUE","ACCESS-ISSUE",
AM863="Projet OCM (ZTE, NOKIA, autres projets)","TRAVAUX OCM",
AM863="No root CAuse","No root cause",
AM863="ODU HS","TX ISSUE",
AM863="IP &amp; VLAN","TX ISSUE",
AM863="Warehouse HUAWEI","SPARE-ISSUE",
AM863="SPARE-HS","SPARE-ISSUE",
AM863="Power Telco","RAN ISSUE",AM863="no impacts","no impacts"
),"")</f>
        <v>no impacts</v>
      </c>
      <c r="AM863" s="67" t="s">
        <v>5605</v>
      </c>
      <c r="AN863" s="48" t="str" cm="1">
        <f t="array" ref="AN863">IFERROR(_xlfn.IFS(
AM863="MPR ISSUE","ACTIVE",
AM863="BSS Hardware Issue","ACTIVE",
AM863="Sites strategiques, MLL, Pylone, etc.","PASSIVE",
AM863="AKTIVCO DEFAUT GE &amp; POWER Cabinet","PASSIVE",
AM863="AKTIVCO Coupure ENEO &amp; Baisse de tension","PASSIVE",
AM863="Coupure ENEO &amp; Baisse de tension","PASSIVE",
AM863="Defaut GE &amp; POWER Cabinet","PASSIVE",
AM863="Sharing","PASSIVE",
AM863="Sites strategiques &amp; DataCenter","PASSIVE",
AM863="Exclu","Exclu",
AM863="SAT","ACTIVE",
AM863="SPARE-ISSUE","SPARE-ISSUE",
AM863="Fiber CAmtel","ACTIVE",
AM863="Fiber AOF","ACTIVE",
AM863="Projet OCM (HUAWEI)","PLANNED WORKS",
AM863="Projet OCM (NOKIA)","PLANNED WORKS",
AM863="ACCESS-ISSUE","ACCESS-ISSUE",
AM863="Projet OCM (ZTE, NOKIA, autres projets)","PLANNED WORKS",
AM863="No root CAuse","No root cause",
AM863="ODU HS","ACTIVE",
AM863="IP &amp; VLAN","ACTIVE",
AM863="Warehouse HUAWEI","SPARE-ISSUE",
AM863="SPARE-HS","SPARE-ISSUE",
AM863="Power Telco","ACTIVE", AM863="no impacts","no impacts"
),"")</f>
        <v>no impacts</v>
      </c>
      <c r="AO863" s="93" t="s">
        <v>5537</v>
      </c>
      <c r="AP863" s="101" t="str">
        <f t="shared" si="29"/>
        <v>LIT_528</v>
      </c>
      <c r="AR863" s="17" t="s">
        <v>5537</v>
      </c>
      <c r="AS863" s="7" t="s">
        <v>5537</v>
      </c>
      <c r="AT863" s="6"/>
      <c r="AU863" s="7"/>
      <c r="AV863" s="3" t="s">
        <v>5537</v>
      </c>
      <c r="AW863" s="18" t="s">
        <v>5537</v>
      </c>
      <c r="AX863" s="18" t="s">
        <v>5537</v>
      </c>
      <c r="AY863" s="18" t="s">
        <v>5537</v>
      </c>
      <c r="AZ863" s="18" t="s">
        <v>5537</v>
      </c>
      <c r="BA863" s="18" t="s">
        <v>5537</v>
      </c>
      <c r="BB863" s="18" t="s">
        <v>5537</v>
      </c>
      <c r="BC863" s="18" t="s">
        <v>5537</v>
      </c>
      <c r="BD863" s="18" t="s">
        <v>5537</v>
      </c>
      <c r="BE863" s="18" t="s">
        <v>5537</v>
      </c>
      <c r="BF863" s="18" t="s">
        <v>5537</v>
      </c>
      <c r="BG863" s="18" t="s">
        <v>5537</v>
      </c>
      <c r="BH863" s="18" t="s">
        <v>5537</v>
      </c>
      <c r="BI863" s="9" t="s">
        <v>5537</v>
      </c>
      <c r="BJ863" s="14"/>
      <c r="BK863" s="14" t="s">
        <v>5537</v>
      </c>
      <c r="BL863" s="14" t="str">
        <f>_xlfn.XLOOKUP(B863,'[4]cell downs 18042026 17h'!$B:$B,'[4]cell downs 18042026 17h'!$B:$B,"")</f>
        <v/>
      </c>
      <c r="BM863" s="14" t="str">
        <f>_xlfn.XLOOKUP(B863,'[5]Cells Huawei 19042026 15h'!$B:$B,'[5]Cells Huawei 19042026 15h'!$B:$B,"")</f>
        <v/>
      </c>
      <c r="BN863" s="9" t="str">
        <f>_xlfn.XLOOKUP(B863,'[6]cells down 19042026 9H40'!$B:$B,'[6]cells down 19042026 9H40'!$B:$B,"")</f>
        <v/>
      </c>
      <c r="BO863" s="9" t="s">
        <v>144</v>
      </c>
      <c r="BP863" s="9" t="s">
        <v>5537</v>
      </c>
      <c r="BQ863" s="115"/>
    </row>
    <row r="864" spans="1:69" s="9" customFormat="1" x14ac:dyDescent="0.3">
      <c r="A864" s="1" t="s">
        <v>1903</v>
      </c>
      <c r="B864" s="8" t="s">
        <v>1904</v>
      </c>
      <c r="C864" s="3" t="str">
        <f>_xlfn.XLOOKUP(B864,'[1]daily break down'!$D:$D,'[1]daily break down'!$E:$E,"")</f>
        <v>Yaounde</v>
      </c>
      <c r="D864" s="1" t="s">
        <v>11</v>
      </c>
      <c r="E864" s="1" t="s">
        <v>145</v>
      </c>
      <c r="F864" s="3" t="s">
        <v>37</v>
      </c>
      <c r="G864" s="1" t="s">
        <v>38</v>
      </c>
      <c r="H864" s="34" t="str">
        <f>_xlfn.XLOOKUP(B864,[2]CALCULATION!$B:$B,[2]CALCULATION!$H:$H,"")</f>
        <v>ZTE</v>
      </c>
      <c r="I864" s="28">
        <v>0</v>
      </c>
      <c r="J864" s="28">
        <v>0</v>
      </c>
      <c r="K864" s="28">
        <v>0</v>
      </c>
      <c r="L864" s="28">
        <v>0</v>
      </c>
      <c r="M864" s="28">
        <v>0</v>
      </c>
      <c r="N864" s="28">
        <v>0</v>
      </c>
      <c r="O864" s="28">
        <v>0</v>
      </c>
      <c r="P864" s="28">
        <v>0</v>
      </c>
      <c r="Q864" s="28">
        <v>0</v>
      </c>
      <c r="R864" s="28">
        <v>0</v>
      </c>
      <c r="S864" s="94">
        <v>0</v>
      </c>
      <c r="T864" s="94">
        <f>_xlfn.XLOOKUP(B864,'[3]Nur des jours'!$B:$B,'[3]Nur des jours'!$U:$U,"")</f>
        <v>12.750083468166519</v>
      </c>
      <c r="U864" s="94">
        <v>16.384141191040801</v>
      </c>
      <c r="V864" s="94">
        <v>37.422542254867551</v>
      </c>
      <c r="W864" s="94">
        <v>12.750083468166519</v>
      </c>
      <c r="X864" s="94">
        <v>49.147019544392215</v>
      </c>
      <c r="Y864" s="94">
        <v>17.51977196782266</v>
      </c>
      <c r="Z864" s="94">
        <v>30.377169102224943</v>
      </c>
      <c r="AA864" s="94">
        <v>28.931190127642076</v>
      </c>
      <c r="AB864" s="94">
        <v>30.968009576723652</v>
      </c>
      <c r="AC864" s="94">
        <f>_xlfn.XLOOKUP(B864,'[3]Nur des jours'!$B:$B,'[3]Nur des jours'!$N:$N,"")</f>
        <v>0</v>
      </c>
      <c r="AD864" s="94">
        <v>0</v>
      </c>
      <c r="AE864" s="94">
        <v>0</v>
      </c>
      <c r="AF864" s="94">
        <v>0</v>
      </c>
      <c r="AG864" s="94">
        <v>0</v>
      </c>
      <c r="AH864" s="94">
        <v>0</v>
      </c>
      <c r="AI864" s="49" t="s">
        <v>5559</v>
      </c>
      <c r="AJ864" s="49"/>
      <c r="AK864" s="48" t="str" cm="1">
        <f t="array" ref="AK864">IFERROR(_xlfn.IFS(
AM864="MPR ISSUE","PDH",
AM864="BSS Hardware Issue","BSS",
AM864="Sites strategiques, MLL, Pylone, etc.","ENVTECH",
AM864="AKTIVCO DEFAUT GE &amp; POWER Cabinet","AKTIVCO",
AM864="AKTIVCO Coupure ENEO &amp; Baisse de tension","AKTIVCO GRID ONLY",
AM864="Coupure ENEO &amp; Baisse de tension","IHS GRID ONLY",
AM864="Defaut GE &amp; POWER Cabinet","IHS",
AM864="Sharing","Partners",
AM864="Sites strategiques &amp; DataCenter","SST &amp; DC",
AM864="Exclu","Exclu",
AM864="SAT","SAT",
AM864="SPARE-ISSUE","SPARE-ISSUE",
AM864="Fiber CAmtel","TRANS_FO_CAMTEL",
AM864="Fiber AOF","Fiber AOF",
AM864="Projet OCM (HUAWEI)","TRAVAUX-HUAWEI",
AM864="Projet OCM (NOKIA)","TRAVAUX-NOKIA",
AM864="ACCESS-ISSUE","ACCESS-ISSUE",
AM864="Projet OCM (ZTE, NOKIA, autres projets)","TRAVAUX OCM",
AM864="No root CAuse","No root cause",
AM864="ODU HS","PDH",
AM864="IP &amp; VLAN","PDH",
AM864="Warehouse HUAWEI","SPARE-ISSUE",
AM864="SPARE-HS","SPARE-ISSUE",
AM864="Power Telco","BSS",AM864="no impacts","no impacts"
),"")</f>
        <v>no impacts</v>
      </c>
      <c r="AL864" s="48" t="str" cm="1">
        <f t="array" ref="AL864">IFERROR(_xlfn.IFS(
AM864="MPR ISSUE","TX ISSUE",
AM864="BSS Hardware Issue","RAN ISSUE",
AM864="Sites strategiques, MLL, Pylone, etc.","ENVTECH",
AM864="AKTIVCO DEFAUT GE &amp; POWER Cabinet","POWER ISSUE",
AM864="AKTIVCO Coupure ENEO &amp; Baisse de tension","POWER ISSUE",
AM864="Coupure ENEO &amp; Baisse de tension","POWER ISSUE",
AM864="Defaut GE &amp; POWER Cabinet","POWER ISSUE",
AM864="Sharing","POWER ISSUE",
AM864="Sites strategiques &amp; DataCenter","POWER ISSUE",
AM864="Exclu","Exclu",
AM864="SAT","TX ISSUE",
AM864="SPARE-ISSUE","SPARE-ISSUE",
AM864="Fiber CAmtel","TX ISSUE",
AM864="Fiber AOF","TX ISSUE",
AM864="Projet OCM (HUAWEI)","TRAVAUX-HUAWEI",
AM864="Projet OCM (NOKIA)","TRAVAUX -NOKIA",
AM864="ACCESS-ISSUE","ACCESS-ISSUE",
AM864="Projet OCM (ZTE, NOKIA, autres projets)","TRAVAUX OCM",
AM864="No root CAuse","No root cause",
AM864="ODU HS","TX ISSUE",
AM864="IP &amp; VLAN","TX ISSUE",
AM864="Warehouse HUAWEI","SPARE-ISSUE",
AM864="SPARE-HS","SPARE-ISSUE",
AM864="Power Telco","RAN ISSUE",AM864="no impacts","no impacts"
),"")</f>
        <v>no impacts</v>
      </c>
      <c r="AM864" s="67" t="s">
        <v>5605</v>
      </c>
      <c r="AN864" s="48" t="str" cm="1">
        <f t="array" ref="AN864">IFERROR(_xlfn.IFS(
AM864="MPR ISSUE","ACTIVE",
AM864="BSS Hardware Issue","ACTIVE",
AM864="Sites strategiques, MLL, Pylone, etc.","PASSIVE",
AM864="AKTIVCO DEFAUT GE &amp; POWER Cabinet","PASSIVE",
AM864="AKTIVCO Coupure ENEO &amp; Baisse de tension","PASSIVE",
AM864="Coupure ENEO &amp; Baisse de tension","PASSIVE",
AM864="Defaut GE &amp; POWER Cabinet","PASSIVE",
AM864="Sharing","PASSIVE",
AM864="Sites strategiques &amp; DataCenter","PASSIVE",
AM864="Exclu","Exclu",
AM864="SAT","ACTIVE",
AM864="SPARE-ISSUE","SPARE-ISSUE",
AM864="Fiber CAmtel","ACTIVE",
AM864="Fiber AOF","ACTIVE",
AM864="Projet OCM (HUAWEI)","PLANNED WORKS",
AM864="Projet OCM (NOKIA)","PLANNED WORKS",
AM864="ACCESS-ISSUE","ACCESS-ISSUE",
AM864="Projet OCM (ZTE, NOKIA, autres projets)","PLANNED WORKS",
AM864="No root CAuse","No root cause",
AM864="ODU HS","ACTIVE",
AM864="IP &amp; VLAN","ACTIVE",
AM864="Warehouse HUAWEI","SPARE-ISSUE",
AM864="SPARE-HS","SPARE-ISSUE",
AM864="Power Telco","ACTIVE", AM864="no impacts","no impacts"
),"")</f>
        <v>no impacts</v>
      </c>
      <c r="AO864" s="93" t="s">
        <v>5537</v>
      </c>
      <c r="AP864" s="101" t="str">
        <f t="shared" si="29"/>
        <v>CTR_409</v>
      </c>
      <c r="AR864" s="17" t="s">
        <v>5537</v>
      </c>
      <c r="AS864" s="7" t="s">
        <v>5537</v>
      </c>
      <c r="AT864" s="6"/>
      <c r="AU864" s="7"/>
      <c r="AV864" s="3" t="s">
        <v>5537</v>
      </c>
      <c r="AW864" s="18" t="s">
        <v>5537</v>
      </c>
      <c r="AX864" s="18" t="s">
        <v>5537</v>
      </c>
      <c r="AY864" s="18" t="s">
        <v>5537</v>
      </c>
      <c r="AZ864" s="18" t="s">
        <v>5537</v>
      </c>
      <c r="BA864" s="18" t="s">
        <v>5537</v>
      </c>
      <c r="BB864" s="18" t="s">
        <v>5537</v>
      </c>
      <c r="BC864" s="18" t="s">
        <v>5537</v>
      </c>
      <c r="BD864" s="18" t="s">
        <v>5537</v>
      </c>
      <c r="BE864" s="18" t="s">
        <v>5537</v>
      </c>
      <c r="BF864" s="18" t="s">
        <v>5537</v>
      </c>
      <c r="BG864" s="18" t="s">
        <v>5537</v>
      </c>
      <c r="BH864" s="18" t="s">
        <v>5537</v>
      </c>
      <c r="BI864" s="9" t="s">
        <v>5537</v>
      </c>
      <c r="BJ864" s="14"/>
      <c r="BK864" s="14" t="s">
        <v>5537</v>
      </c>
      <c r="BL864" s="14" t="str">
        <f>_xlfn.XLOOKUP(B864,'[4]cell downs 18042026 17h'!$B:$B,'[4]cell downs 18042026 17h'!$B:$B,"")</f>
        <v/>
      </c>
      <c r="BM864" s="14" t="str">
        <f>_xlfn.XLOOKUP(B864,'[5]Cells Huawei 19042026 15h'!$B:$B,'[5]Cells Huawei 19042026 15h'!$B:$B,"")</f>
        <v/>
      </c>
      <c r="BN864" s="9" t="str">
        <f>_xlfn.XLOOKUP(B864,'[6]cells down 19042026 9H40'!$B:$B,'[6]cells down 19042026 9H40'!$B:$B,"")</f>
        <v/>
      </c>
      <c r="BO864" s="9" t="s">
        <v>1904</v>
      </c>
      <c r="BP864" s="9" t="s">
        <v>5537</v>
      </c>
      <c r="BQ864" s="115"/>
    </row>
    <row r="865" spans="1:69" s="9" customFormat="1" x14ac:dyDescent="0.3">
      <c r="A865" s="1" t="s">
        <v>1899</v>
      </c>
      <c r="B865" s="8" t="s">
        <v>1900</v>
      </c>
      <c r="C865" s="3" t="str">
        <f>_xlfn.XLOOKUP(B865,'[1]daily break down'!$D:$D,'[1]daily break down'!$E:$E,"")</f>
        <v>Yaounde</v>
      </c>
      <c r="D865" s="1" t="s">
        <v>11</v>
      </c>
      <c r="E865" s="1" t="s">
        <v>302</v>
      </c>
      <c r="F865" s="3" t="s">
        <v>37</v>
      </c>
      <c r="G865" s="1" t="s">
        <v>38</v>
      </c>
      <c r="H865" s="34" t="str">
        <f>_xlfn.XLOOKUP(B865,[2]CALCULATION!$B:$B,[2]CALCULATION!$H:$H,"")</f>
        <v>ZTE</v>
      </c>
      <c r="I865" s="28">
        <v>0</v>
      </c>
      <c r="J865" s="28">
        <v>0</v>
      </c>
      <c r="K865" s="28">
        <v>0</v>
      </c>
      <c r="L865" s="28">
        <v>0</v>
      </c>
      <c r="M865" s="28">
        <v>0</v>
      </c>
      <c r="N865" s="28">
        <v>0</v>
      </c>
      <c r="O865" s="28">
        <v>0</v>
      </c>
      <c r="P865" s="28">
        <v>0</v>
      </c>
      <c r="Q865" s="28">
        <v>0</v>
      </c>
      <c r="R865" s="28">
        <v>0</v>
      </c>
      <c r="S865" s="94">
        <v>0</v>
      </c>
      <c r="T865" s="94">
        <f>_xlfn.XLOOKUP(B865,'[3]Nur des jours'!$B:$B,'[3]Nur des jours'!$U:$U,"")</f>
        <v>0</v>
      </c>
      <c r="U865" s="94">
        <v>0.14999300864929954</v>
      </c>
      <c r="V865" s="94">
        <v>0</v>
      </c>
      <c r="W865" s="94">
        <v>0</v>
      </c>
      <c r="X865" s="94">
        <v>0</v>
      </c>
      <c r="Y865" s="94">
        <v>0</v>
      </c>
      <c r="Z865" s="94">
        <v>28.570957215787327</v>
      </c>
      <c r="AA865" s="94">
        <v>26.860484029757462</v>
      </c>
      <c r="AB865" s="94">
        <v>28.764681836470885</v>
      </c>
      <c r="AC865" s="94">
        <f>_xlfn.XLOOKUP(B865,'[3]Nur des jours'!$B:$B,'[3]Nur des jours'!$N:$N,"")</f>
        <v>0</v>
      </c>
      <c r="AD865" s="94">
        <v>0</v>
      </c>
      <c r="AE865" s="94">
        <v>0</v>
      </c>
      <c r="AF865" s="94">
        <v>0</v>
      </c>
      <c r="AG865" s="94">
        <v>0</v>
      </c>
      <c r="AH865" s="94">
        <v>0</v>
      </c>
      <c r="AI865" s="49" t="s">
        <v>5559</v>
      </c>
      <c r="AJ865" s="49"/>
      <c r="AK865" s="48" t="str" cm="1">
        <f t="array" ref="AK865">IFERROR(_xlfn.IFS(
AM865="MPR ISSUE","PDH",
AM865="BSS Hardware Issue","BSS",
AM865="Sites strategiques, MLL, Pylone, etc.","ENVTECH",
AM865="AKTIVCO DEFAUT GE &amp; POWER Cabinet","AKTIVCO",
AM865="AKTIVCO Coupure ENEO &amp; Baisse de tension","AKTIVCO GRID ONLY",
AM865="Coupure ENEO &amp; Baisse de tension","IHS GRID ONLY",
AM865="Defaut GE &amp; POWER Cabinet","IHS",
AM865="Sharing","Partners",
AM865="Sites strategiques &amp; DataCenter","SST &amp; DC",
AM865="Exclu","Exclu",
AM865="SAT","SAT",
AM865="SPARE-ISSUE","SPARE-ISSUE",
AM865="Fiber CAmtel","TRANS_FO_CAMTEL",
AM865="Fiber AOF","Fiber AOF",
AM865="Projet OCM (HUAWEI)","TRAVAUX-HUAWEI",
AM865="Projet OCM (NOKIA)","TRAVAUX-NOKIA",
AM865="ACCESS-ISSUE","ACCESS-ISSUE",
AM865="Projet OCM (ZTE, NOKIA, autres projets)","TRAVAUX OCM",
AM865="No root CAuse","No root cause",
AM865="ODU HS","PDH",
AM865="IP &amp; VLAN","PDH",
AM865="Warehouse HUAWEI","SPARE-ISSUE",
AM865="SPARE-HS","SPARE-ISSUE",
AM865="Power Telco","BSS",AM865="no impacts","no impacts"
),"")</f>
        <v>no impacts</v>
      </c>
      <c r="AL865" s="48" t="str" cm="1">
        <f t="array" ref="AL865">IFERROR(_xlfn.IFS(
AM865="MPR ISSUE","TX ISSUE",
AM865="BSS Hardware Issue","RAN ISSUE",
AM865="Sites strategiques, MLL, Pylone, etc.","ENVTECH",
AM865="AKTIVCO DEFAUT GE &amp; POWER Cabinet","POWER ISSUE",
AM865="AKTIVCO Coupure ENEO &amp; Baisse de tension","POWER ISSUE",
AM865="Coupure ENEO &amp; Baisse de tension","POWER ISSUE",
AM865="Defaut GE &amp; POWER Cabinet","POWER ISSUE",
AM865="Sharing","POWER ISSUE",
AM865="Sites strategiques &amp; DataCenter","POWER ISSUE",
AM865="Exclu","Exclu",
AM865="SAT","TX ISSUE",
AM865="SPARE-ISSUE","SPARE-ISSUE",
AM865="Fiber CAmtel","TX ISSUE",
AM865="Fiber AOF","TX ISSUE",
AM865="Projet OCM (HUAWEI)","TRAVAUX-HUAWEI",
AM865="Projet OCM (NOKIA)","TRAVAUX -NOKIA",
AM865="ACCESS-ISSUE","ACCESS-ISSUE",
AM865="Projet OCM (ZTE, NOKIA, autres projets)","TRAVAUX OCM",
AM865="No root CAuse","No root cause",
AM865="ODU HS","TX ISSUE",
AM865="IP &amp; VLAN","TX ISSUE",
AM865="Warehouse HUAWEI","SPARE-ISSUE",
AM865="SPARE-HS","SPARE-ISSUE",
AM865="Power Telco","RAN ISSUE",AM865="no impacts","no impacts"
),"")</f>
        <v>no impacts</v>
      </c>
      <c r="AM865" s="67" t="s">
        <v>5605</v>
      </c>
      <c r="AN865" s="48" t="str" cm="1">
        <f t="array" ref="AN865">IFERROR(_xlfn.IFS(
AM865="MPR ISSUE","ACTIVE",
AM865="BSS Hardware Issue","ACTIVE",
AM865="Sites strategiques, MLL, Pylone, etc.","PASSIVE",
AM865="AKTIVCO DEFAUT GE &amp; POWER Cabinet","PASSIVE",
AM865="AKTIVCO Coupure ENEO &amp; Baisse de tension","PASSIVE",
AM865="Coupure ENEO &amp; Baisse de tension","PASSIVE",
AM865="Defaut GE &amp; POWER Cabinet","PASSIVE",
AM865="Sharing","PASSIVE",
AM865="Sites strategiques &amp; DataCenter","PASSIVE",
AM865="Exclu","Exclu",
AM865="SAT","ACTIVE",
AM865="SPARE-ISSUE","SPARE-ISSUE",
AM865="Fiber CAmtel","ACTIVE",
AM865="Fiber AOF","ACTIVE",
AM865="Projet OCM (HUAWEI)","PLANNED WORKS",
AM865="Projet OCM (NOKIA)","PLANNED WORKS",
AM865="ACCESS-ISSUE","ACCESS-ISSUE",
AM865="Projet OCM (ZTE, NOKIA, autres projets)","PLANNED WORKS",
AM865="No root CAuse","No root cause",
AM865="ODU HS","ACTIVE",
AM865="IP &amp; VLAN","ACTIVE",
AM865="Warehouse HUAWEI","SPARE-ISSUE",
AM865="SPARE-HS","SPARE-ISSUE",
AM865="Power Telco","ACTIVE", AM865="no impacts","no impacts"
),"")</f>
        <v>no impacts</v>
      </c>
      <c r="AO865" s="93" t="s">
        <v>5537</v>
      </c>
      <c r="AP865" s="101" t="str">
        <f t="shared" si="29"/>
        <v>CTR_217</v>
      </c>
      <c r="AR865" s="17" t="s">
        <v>5537</v>
      </c>
      <c r="AS865" s="7" t="s">
        <v>5537</v>
      </c>
      <c r="AT865" s="6"/>
      <c r="AU865" s="7"/>
      <c r="AV865" s="3" t="s">
        <v>5537</v>
      </c>
      <c r="AW865" s="18" t="s">
        <v>5537</v>
      </c>
      <c r="AX865" s="18" t="s">
        <v>5537</v>
      </c>
      <c r="AY865" s="18" t="s">
        <v>5537</v>
      </c>
      <c r="AZ865" s="18" t="s">
        <v>5537</v>
      </c>
      <c r="BA865" s="18" t="s">
        <v>5537</v>
      </c>
      <c r="BB865" s="18" t="s">
        <v>5537</v>
      </c>
      <c r="BC865" s="18" t="s">
        <v>5537</v>
      </c>
      <c r="BD865" s="18" t="s">
        <v>5537</v>
      </c>
      <c r="BE865" s="18" t="s">
        <v>5537</v>
      </c>
      <c r="BF865" s="18" t="s">
        <v>5537</v>
      </c>
      <c r="BG865" s="18" t="s">
        <v>5537</v>
      </c>
      <c r="BH865" s="18" t="s">
        <v>5537</v>
      </c>
      <c r="BI865" s="9" t="s">
        <v>5537</v>
      </c>
      <c r="BJ865" s="14"/>
      <c r="BK865" s="14" t="s">
        <v>5537</v>
      </c>
      <c r="BL865" s="14" t="str">
        <f>_xlfn.XLOOKUP(B865,'[4]cell downs 18042026 17h'!$B:$B,'[4]cell downs 18042026 17h'!$B:$B,"")</f>
        <v/>
      </c>
      <c r="BM865" s="14" t="str">
        <f>_xlfn.XLOOKUP(B865,'[5]Cells Huawei 19042026 15h'!$B:$B,'[5]Cells Huawei 19042026 15h'!$B:$B,"")</f>
        <v/>
      </c>
      <c r="BN865" s="9" t="str">
        <f>_xlfn.XLOOKUP(B865,'[6]cells down 19042026 9H40'!$B:$B,'[6]cells down 19042026 9H40'!$B:$B,"")</f>
        <v/>
      </c>
      <c r="BO865" s="9" t="s">
        <v>1900</v>
      </c>
      <c r="BP865" s="9" t="s">
        <v>83</v>
      </c>
      <c r="BQ865" s="115"/>
    </row>
    <row r="866" spans="1:69" s="9" customFormat="1" x14ac:dyDescent="0.3">
      <c r="A866" s="1" t="s">
        <v>2776</v>
      </c>
      <c r="B866" s="8" t="s">
        <v>2777</v>
      </c>
      <c r="C866" s="3" t="str">
        <f>_xlfn.XLOOKUP(B866,'[1]daily break down'!$D:$D,'[1]daily break down'!$E:$E,"")</f>
        <v>Yaounde</v>
      </c>
      <c r="D866" s="1" t="s">
        <v>21</v>
      </c>
      <c r="E866" s="1" t="s">
        <v>30</v>
      </c>
      <c r="F866" s="3" t="s">
        <v>37</v>
      </c>
      <c r="G866" s="1" t="s">
        <v>2778</v>
      </c>
      <c r="H866" s="34" t="str">
        <f>_xlfn.XLOOKUP(B866,[2]CALCULATION!$B:$B,[2]CALCULATION!$H:$H,"")</f>
        <v>ZTE</v>
      </c>
      <c r="I866" s="28">
        <v>8.6820626196733777</v>
      </c>
      <c r="J866" s="28">
        <v>0</v>
      </c>
      <c r="K866" s="28">
        <v>0</v>
      </c>
      <c r="L866" s="28">
        <v>0</v>
      </c>
      <c r="M866" s="28">
        <v>0</v>
      </c>
      <c r="N866" s="28">
        <v>0.5078716901661654</v>
      </c>
      <c r="O866" s="28">
        <v>0</v>
      </c>
      <c r="P866" s="28">
        <v>0</v>
      </c>
      <c r="Q866" s="28">
        <v>0</v>
      </c>
      <c r="R866" s="28">
        <v>0</v>
      </c>
      <c r="S866" s="94">
        <v>5.3505234952230308E-4</v>
      </c>
      <c r="T866" s="94">
        <f>_xlfn.XLOOKUP(B866,'[3]Nur des jours'!$B:$B,'[3]Nur des jours'!$U:$U,"")</f>
        <v>0</v>
      </c>
      <c r="U866" s="94">
        <v>0</v>
      </c>
      <c r="V866" s="94">
        <v>0</v>
      </c>
      <c r="W866" s="94">
        <v>0</v>
      </c>
      <c r="X866" s="94">
        <v>0</v>
      </c>
      <c r="Y866" s="94">
        <v>7.2204779515627804</v>
      </c>
      <c r="Z866" s="94">
        <v>13.868556899607057</v>
      </c>
      <c r="AA866" s="94">
        <v>13.868556899607057</v>
      </c>
      <c r="AB866" s="94">
        <v>26.38266444655612</v>
      </c>
      <c r="AC866" s="94">
        <f>_xlfn.XLOOKUP(B866,'[3]Nur des jours'!$B:$B,'[3]Nur des jours'!$N:$N,"")</f>
        <v>0</v>
      </c>
      <c r="AD866" s="94">
        <v>0</v>
      </c>
      <c r="AE866" s="94">
        <v>0</v>
      </c>
      <c r="AF866" s="94">
        <v>0</v>
      </c>
      <c r="AG866" s="94">
        <v>0</v>
      </c>
      <c r="AH866" s="94">
        <v>0</v>
      </c>
      <c r="AI866" s="49" t="s">
        <v>5559</v>
      </c>
      <c r="AJ866" s="49"/>
      <c r="AK866" s="48" t="str" cm="1">
        <f t="array" ref="AK866">IFERROR(_xlfn.IFS(
AM866="MPR ISSUE","PDH",
AM866="BSS Hardware Issue","BSS",
AM866="Sites strategiques, MLL, Pylone, etc.","ENVTECH",
AM866="AKTIVCO DEFAUT GE &amp; POWER Cabinet","AKTIVCO",
AM866="AKTIVCO Coupure ENEO &amp; Baisse de tension","AKTIVCO GRID ONLY",
AM866="Coupure ENEO &amp; Baisse de tension","IHS GRID ONLY",
AM866="Defaut GE &amp; POWER Cabinet","IHS",
AM866="Sharing","Partners",
AM866="Sites strategiques &amp; DataCenter","SST &amp; DC",
AM866="Exclu","Exclu",
AM866="SAT","SAT",
AM866="SPARE-ISSUE","SPARE-ISSUE",
AM866="Fiber CAmtel","TRANS_FO_CAMTEL",
AM866="Fiber AOF","Fiber AOF",
AM866="Projet OCM (HUAWEI)","TRAVAUX-HUAWEI",
AM866="Projet OCM (NOKIA)","TRAVAUX-NOKIA",
AM866="ACCESS-ISSUE","ACCESS-ISSUE",
AM866="Projet OCM (ZTE, NOKIA, autres projets)","TRAVAUX OCM",
AM866="No root CAuse","No root cause",
AM866="ODU HS","PDH",
AM866="IP &amp; VLAN","PDH",
AM866="Warehouse HUAWEI","SPARE-ISSUE",
AM866="SPARE-HS","SPARE-ISSUE",
AM866="Power Telco","BSS",AM866="no impacts","no impacts"
),"")</f>
        <v>no impacts</v>
      </c>
      <c r="AL866" s="48" t="str" cm="1">
        <f t="array" ref="AL866">IFERROR(_xlfn.IFS(
AM866="MPR ISSUE","TX ISSUE",
AM866="BSS Hardware Issue","RAN ISSUE",
AM866="Sites strategiques, MLL, Pylone, etc.","ENVTECH",
AM866="AKTIVCO DEFAUT GE &amp; POWER Cabinet","POWER ISSUE",
AM866="AKTIVCO Coupure ENEO &amp; Baisse de tension","POWER ISSUE",
AM866="Coupure ENEO &amp; Baisse de tension","POWER ISSUE",
AM866="Defaut GE &amp; POWER Cabinet","POWER ISSUE",
AM866="Sharing","POWER ISSUE",
AM866="Sites strategiques &amp; DataCenter","POWER ISSUE",
AM866="Exclu","Exclu",
AM866="SAT","TX ISSUE",
AM866="SPARE-ISSUE","SPARE-ISSUE",
AM866="Fiber CAmtel","TX ISSUE",
AM866="Fiber AOF","TX ISSUE",
AM866="Projet OCM (HUAWEI)","TRAVAUX-HUAWEI",
AM866="Projet OCM (NOKIA)","TRAVAUX -NOKIA",
AM866="ACCESS-ISSUE","ACCESS-ISSUE",
AM866="Projet OCM (ZTE, NOKIA, autres projets)","TRAVAUX OCM",
AM866="No root CAuse","No root cause",
AM866="ODU HS","TX ISSUE",
AM866="IP &amp; VLAN","TX ISSUE",
AM866="Warehouse HUAWEI","SPARE-ISSUE",
AM866="SPARE-HS","SPARE-ISSUE",
AM866="Power Telco","RAN ISSUE",AM866="no impacts","no impacts"
),"")</f>
        <v>no impacts</v>
      </c>
      <c r="AM866" s="67" t="s">
        <v>5605</v>
      </c>
      <c r="AN866" s="48" t="str" cm="1">
        <f t="array" ref="AN866">IFERROR(_xlfn.IFS(
AM866="MPR ISSUE","ACTIVE",
AM866="BSS Hardware Issue","ACTIVE",
AM866="Sites strategiques, MLL, Pylone, etc.","PASSIVE",
AM866="AKTIVCO DEFAUT GE &amp; POWER Cabinet","PASSIVE",
AM866="AKTIVCO Coupure ENEO &amp; Baisse de tension","PASSIVE",
AM866="Coupure ENEO &amp; Baisse de tension","PASSIVE",
AM866="Defaut GE &amp; POWER Cabinet","PASSIVE",
AM866="Sharing","PASSIVE",
AM866="Sites strategiques &amp; DataCenter","PASSIVE",
AM866="Exclu","Exclu",
AM866="SAT","ACTIVE",
AM866="SPARE-ISSUE","SPARE-ISSUE",
AM866="Fiber CAmtel","ACTIVE",
AM866="Fiber AOF","ACTIVE",
AM866="Projet OCM (HUAWEI)","PLANNED WORKS",
AM866="Projet OCM (NOKIA)","PLANNED WORKS",
AM866="ACCESS-ISSUE","ACCESS-ISSUE",
AM866="Projet OCM (ZTE, NOKIA, autres projets)","PLANNED WORKS",
AM866="No root CAuse","No root cause",
AM866="ODU HS","ACTIVE",
AM866="IP &amp; VLAN","ACTIVE",
AM866="Warehouse HUAWEI","SPARE-ISSUE",
AM866="SPARE-HS","SPARE-ISSUE",
AM866="Power Telco","ACTIVE", AM866="no impacts","no impacts"
),"")</f>
        <v>no impacts</v>
      </c>
      <c r="AO866" s="93" t="s">
        <v>5537</v>
      </c>
      <c r="AP866" s="101" t="str">
        <f t="shared" si="29"/>
        <v>CTR_850</v>
      </c>
      <c r="AR866" s="17" t="s">
        <v>5537</v>
      </c>
      <c r="AS866" s="7" t="s">
        <v>5537</v>
      </c>
      <c r="AT866" s="6"/>
      <c r="AU866" s="7"/>
      <c r="AV866" s="3" t="s">
        <v>5537</v>
      </c>
      <c r="AW866" s="18" t="s">
        <v>5537</v>
      </c>
      <c r="AX866" s="18" t="s">
        <v>5537</v>
      </c>
      <c r="AY866" s="18" t="s">
        <v>5537</v>
      </c>
      <c r="AZ866" s="18" t="s">
        <v>5537</v>
      </c>
      <c r="BA866" s="18" t="s">
        <v>5537</v>
      </c>
      <c r="BB866" s="18" t="s">
        <v>5537</v>
      </c>
      <c r="BC866" s="18" t="s">
        <v>5537</v>
      </c>
      <c r="BD866" s="18" t="s">
        <v>5537</v>
      </c>
      <c r="BE866" s="18" t="s">
        <v>5537</v>
      </c>
      <c r="BF866" s="18" t="s">
        <v>5537</v>
      </c>
      <c r="BG866" s="18" t="s">
        <v>5537</v>
      </c>
      <c r="BH866" s="18" t="s">
        <v>5537</v>
      </c>
      <c r="BI866" s="9" t="s">
        <v>5537</v>
      </c>
      <c r="BJ866" s="14"/>
      <c r="BK866" s="14" t="s">
        <v>5537</v>
      </c>
      <c r="BL866" s="14" t="str">
        <f>_xlfn.XLOOKUP(B866,'[4]cell downs 18042026 17h'!$B:$B,'[4]cell downs 18042026 17h'!$B:$B,"")</f>
        <v/>
      </c>
      <c r="BM866" s="14" t="str">
        <f>_xlfn.XLOOKUP(B866,'[5]Cells Huawei 19042026 15h'!$B:$B,'[5]Cells Huawei 19042026 15h'!$B:$B,"")</f>
        <v/>
      </c>
      <c r="BN866" s="9" t="str">
        <f>_xlfn.XLOOKUP(B866,'[6]cells down 19042026 9H40'!$B:$B,'[6]cells down 19042026 9H40'!$B:$B,"")</f>
        <v/>
      </c>
      <c r="BO866" s="9" t="s">
        <v>5537</v>
      </c>
      <c r="BP866" s="9" t="s">
        <v>12</v>
      </c>
      <c r="BQ866" s="115"/>
    </row>
    <row r="867" spans="1:69" s="9" customFormat="1" x14ac:dyDescent="0.3">
      <c r="A867" s="1" t="s">
        <v>3311</v>
      </c>
      <c r="B867" s="8" t="s">
        <v>3312</v>
      </c>
      <c r="C867" s="3" t="str">
        <f>_xlfn.XLOOKUP(B867,'[1]daily break down'!$D:$D,'[1]daily break down'!$E:$E,"")</f>
        <v>Yaounde</v>
      </c>
      <c r="D867" s="1" t="s">
        <v>21</v>
      </c>
      <c r="E867" s="1" t="s">
        <v>36</v>
      </c>
      <c r="F867" s="3" t="s">
        <v>37</v>
      </c>
      <c r="G867" s="1" t="s">
        <v>38</v>
      </c>
      <c r="H867" s="34" t="str">
        <f>_xlfn.XLOOKUP(B867,[2]CALCULATION!$B:$B,[2]CALCULATION!$H:$H,"")</f>
        <v>ZTE</v>
      </c>
      <c r="I867" s="28">
        <v>0</v>
      </c>
      <c r="J867" s="28">
        <v>0</v>
      </c>
      <c r="K867" s="28">
        <v>0</v>
      </c>
      <c r="L867" s="28">
        <v>0</v>
      </c>
      <c r="M867" s="28">
        <v>0</v>
      </c>
      <c r="N867" s="28">
        <v>0</v>
      </c>
      <c r="O867" s="28">
        <v>0</v>
      </c>
      <c r="P867" s="28">
        <v>0.2020536022577781</v>
      </c>
      <c r="Q867" s="28">
        <v>0</v>
      </c>
      <c r="R867" s="28">
        <v>0</v>
      </c>
      <c r="S867" s="94">
        <v>4.9063230346457072</v>
      </c>
      <c r="T867" s="94">
        <f>_xlfn.XLOOKUP(B867,'[3]Nur des jours'!$B:$B,'[3]Nur des jours'!$U:$U,"")</f>
        <v>0</v>
      </c>
      <c r="U867" s="94">
        <v>0</v>
      </c>
      <c r="V867" s="94">
        <v>0</v>
      </c>
      <c r="W867" s="94">
        <v>0</v>
      </c>
      <c r="X867" s="94">
        <v>22.891822402570515</v>
      </c>
      <c r="Y867" s="94">
        <v>0.87852028775828761</v>
      </c>
      <c r="Z867" s="94">
        <v>53.017820096851615</v>
      </c>
      <c r="AA867" s="94">
        <v>19.214086572896953</v>
      </c>
      <c r="AB867" s="94">
        <v>21.568049384618448</v>
      </c>
      <c r="AC867" s="94">
        <f>_xlfn.XLOOKUP(B867,'[3]Nur des jours'!$B:$B,'[3]Nur des jours'!$N:$N,"")</f>
        <v>0</v>
      </c>
      <c r="AD867" s="94">
        <v>0</v>
      </c>
      <c r="AE867" s="94">
        <v>0</v>
      </c>
      <c r="AF867" s="94">
        <v>0</v>
      </c>
      <c r="AG867" s="94">
        <v>0</v>
      </c>
      <c r="AH867" s="94">
        <v>0</v>
      </c>
      <c r="AI867" s="49" t="s">
        <v>5559</v>
      </c>
      <c r="AJ867" s="49"/>
      <c r="AK867" s="48" t="str" cm="1">
        <f t="array" ref="AK867">IFERROR(_xlfn.IFS(
AM867="MPR ISSUE","PDH",
AM867="BSS Hardware Issue","BSS",
AM867="Sites strategiques, MLL, Pylone, etc.","ENVTECH",
AM867="AKTIVCO DEFAUT GE &amp; POWER Cabinet","AKTIVCO",
AM867="AKTIVCO Coupure ENEO &amp; Baisse de tension","AKTIVCO GRID ONLY",
AM867="Coupure ENEO &amp; Baisse de tension","IHS GRID ONLY",
AM867="Defaut GE &amp; POWER Cabinet","IHS",
AM867="Sharing","Partners",
AM867="Sites strategiques &amp; DataCenter","SST &amp; DC",
AM867="Exclu","Exclu",
AM867="SAT","SAT",
AM867="SPARE-ISSUE","SPARE-ISSUE",
AM867="Fiber CAmtel","TRANS_FO_CAMTEL",
AM867="Fiber AOF","Fiber AOF",
AM867="Projet OCM (HUAWEI)","TRAVAUX-HUAWEI",
AM867="Projet OCM (NOKIA)","TRAVAUX-NOKIA",
AM867="ACCESS-ISSUE","ACCESS-ISSUE",
AM867="Projet OCM (ZTE, NOKIA, autres projets)","TRAVAUX OCM",
AM867="No root CAuse","No root cause",
AM867="ODU HS","PDH",
AM867="IP &amp; VLAN","PDH",
AM867="Warehouse HUAWEI","SPARE-ISSUE",
AM867="SPARE-HS","SPARE-ISSUE",
AM867="Power Telco","BSS",AM867="no impacts","no impacts"
),"")</f>
        <v>no impacts</v>
      </c>
      <c r="AL867" s="48" t="str" cm="1">
        <f t="array" ref="AL867">IFERROR(_xlfn.IFS(
AM867="MPR ISSUE","TX ISSUE",
AM867="BSS Hardware Issue","RAN ISSUE",
AM867="Sites strategiques, MLL, Pylone, etc.","ENVTECH",
AM867="AKTIVCO DEFAUT GE &amp; POWER Cabinet","POWER ISSUE",
AM867="AKTIVCO Coupure ENEO &amp; Baisse de tension","POWER ISSUE",
AM867="Coupure ENEO &amp; Baisse de tension","POWER ISSUE",
AM867="Defaut GE &amp; POWER Cabinet","POWER ISSUE",
AM867="Sharing","POWER ISSUE",
AM867="Sites strategiques &amp; DataCenter","POWER ISSUE",
AM867="Exclu","Exclu",
AM867="SAT","TX ISSUE",
AM867="SPARE-ISSUE","SPARE-ISSUE",
AM867="Fiber CAmtel","TX ISSUE",
AM867="Fiber AOF","TX ISSUE",
AM867="Projet OCM (HUAWEI)","TRAVAUX-HUAWEI",
AM867="Projet OCM (NOKIA)","TRAVAUX -NOKIA",
AM867="ACCESS-ISSUE","ACCESS-ISSUE",
AM867="Projet OCM (ZTE, NOKIA, autres projets)","TRAVAUX OCM",
AM867="No root CAuse","No root cause",
AM867="ODU HS","TX ISSUE",
AM867="IP &amp; VLAN","TX ISSUE",
AM867="Warehouse HUAWEI","SPARE-ISSUE",
AM867="SPARE-HS","SPARE-ISSUE",
AM867="Power Telco","RAN ISSUE",AM867="no impacts","no impacts"
),"")</f>
        <v>no impacts</v>
      </c>
      <c r="AM867" s="67" t="s">
        <v>5605</v>
      </c>
      <c r="AN867" s="48" t="str" cm="1">
        <f t="array" ref="AN867">IFERROR(_xlfn.IFS(
AM867="MPR ISSUE","ACTIVE",
AM867="BSS Hardware Issue","ACTIVE",
AM867="Sites strategiques, MLL, Pylone, etc.","PASSIVE",
AM867="AKTIVCO DEFAUT GE &amp; POWER Cabinet","PASSIVE",
AM867="AKTIVCO Coupure ENEO &amp; Baisse de tension","PASSIVE",
AM867="Coupure ENEO &amp; Baisse de tension","PASSIVE",
AM867="Defaut GE &amp; POWER Cabinet","PASSIVE",
AM867="Sharing","PASSIVE",
AM867="Sites strategiques &amp; DataCenter","PASSIVE",
AM867="Exclu","Exclu",
AM867="SAT","ACTIVE",
AM867="SPARE-ISSUE","SPARE-ISSUE",
AM867="Fiber CAmtel","ACTIVE",
AM867="Fiber AOF","ACTIVE",
AM867="Projet OCM (HUAWEI)","PLANNED WORKS",
AM867="Projet OCM (NOKIA)","PLANNED WORKS",
AM867="ACCESS-ISSUE","ACCESS-ISSUE",
AM867="Projet OCM (ZTE, NOKIA, autres projets)","PLANNED WORKS",
AM867="No root CAuse","No root cause",
AM867="ODU HS","ACTIVE",
AM867="IP &amp; VLAN","ACTIVE",
AM867="Warehouse HUAWEI","SPARE-ISSUE",
AM867="SPARE-HS","SPARE-ISSUE",
AM867="Power Telco","ACTIVE", AM867="no impacts","no impacts"
),"")</f>
        <v>no impacts</v>
      </c>
      <c r="AO867" s="93" t="s">
        <v>5537</v>
      </c>
      <c r="AP867" s="101" t="str">
        <f t="shared" si="29"/>
        <v>CTR_657</v>
      </c>
      <c r="AR867" s="17" t="s">
        <v>5537</v>
      </c>
      <c r="AS867" s="7" t="s">
        <v>5537</v>
      </c>
      <c r="AT867" s="6"/>
      <c r="AU867" s="7"/>
      <c r="AV867" s="3" t="s">
        <v>5537</v>
      </c>
      <c r="AW867" s="18" t="s">
        <v>5537</v>
      </c>
      <c r="AX867" s="18" t="s">
        <v>5537</v>
      </c>
      <c r="AY867" s="18" t="s">
        <v>5537</v>
      </c>
      <c r="AZ867" s="18" t="s">
        <v>5537</v>
      </c>
      <c r="BA867" s="18" t="s">
        <v>5537</v>
      </c>
      <c r="BB867" s="18" t="s">
        <v>5537</v>
      </c>
      <c r="BC867" s="18" t="s">
        <v>5537</v>
      </c>
      <c r="BD867" s="18" t="s">
        <v>5537</v>
      </c>
      <c r="BE867" s="18" t="s">
        <v>5537</v>
      </c>
      <c r="BF867" s="18" t="s">
        <v>5537</v>
      </c>
      <c r="BG867" s="18" t="s">
        <v>5537</v>
      </c>
      <c r="BH867" s="18" t="s">
        <v>5537</v>
      </c>
      <c r="BI867" s="9" t="s">
        <v>5537</v>
      </c>
      <c r="BJ867" s="14"/>
      <c r="BK867" s="14" t="s">
        <v>5537</v>
      </c>
      <c r="BL867" s="14" t="str">
        <f>_xlfn.XLOOKUP(B867,'[4]cell downs 18042026 17h'!$B:$B,'[4]cell downs 18042026 17h'!$B:$B,"")</f>
        <v/>
      </c>
      <c r="BM867" s="14" t="str">
        <f>_xlfn.XLOOKUP(B867,'[5]Cells Huawei 19042026 15h'!$B:$B,'[5]Cells Huawei 19042026 15h'!$B:$B,"")</f>
        <v/>
      </c>
      <c r="BN867" s="9" t="str">
        <f>_xlfn.XLOOKUP(B867,'[6]cells down 19042026 9H40'!$B:$B,'[6]cells down 19042026 9H40'!$B:$B,"")</f>
        <v/>
      </c>
      <c r="BO867" s="9" t="s">
        <v>5537</v>
      </c>
      <c r="BP867" s="9" t="s">
        <v>12</v>
      </c>
      <c r="BQ867" s="115"/>
    </row>
    <row r="868" spans="1:69" s="9" customFormat="1" x14ac:dyDescent="0.3">
      <c r="A868" s="1" t="s">
        <v>1602</v>
      </c>
      <c r="B868" s="8" t="s">
        <v>1603</v>
      </c>
      <c r="C868" s="3" t="str">
        <f>_xlfn.XLOOKUP(B868,'[1]daily break down'!$D:$D,'[1]daily break down'!$E:$E,"")</f>
        <v>Maroua</v>
      </c>
      <c r="D868" s="1" t="s">
        <v>21</v>
      </c>
      <c r="E868" s="1" t="s">
        <v>22</v>
      </c>
      <c r="F868" s="3" t="s">
        <v>55</v>
      </c>
      <c r="G868" s="1" t="s">
        <v>84</v>
      </c>
      <c r="H868" s="32" t="str">
        <f>_xlfn.XLOOKUP(B868,[2]CALCULATION!$B:$B,[2]CALCULATION!$H:$H,"")</f>
        <v>Huawei</v>
      </c>
      <c r="I868" s="28">
        <v>2.4969109644354268E-4</v>
      </c>
      <c r="J868" s="28">
        <v>0.11530378132196452</v>
      </c>
      <c r="K868" s="28">
        <v>1.0243755582379515</v>
      </c>
      <c r="L868" s="28">
        <v>9.9486563765398799</v>
      </c>
      <c r="M868" s="28">
        <v>5.0742938022389454</v>
      </c>
      <c r="N868" s="28">
        <v>0.51571912462582004</v>
      </c>
      <c r="O868" s="28">
        <v>20.000131979579546</v>
      </c>
      <c r="P868" s="28">
        <v>2.8464071591431166</v>
      </c>
      <c r="Q868" s="28">
        <v>3.1160735433021438</v>
      </c>
      <c r="R868" s="28">
        <v>2.6063113348343334</v>
      </c>
      <c r="S868" s="94">
        <v>3.3976715948555078</v>
      </c>
      <c r="T868" s="94">
        <f>_xlfn.XLOOKUP(B868,'[3]Nur des jours'!$B:$B,'[3]Nur des jours'!$U:$U,"")</f>
        <v>1.9664065598844858</v>
      </c>
      <c r="U868" s="94">
        <v>1.1839816741003271</v>
      </c>
      <c r="V868" s="94">
        <v>13.37136842135301</v>
      </c>
      <c r="W868" s="94">
        <v>1.9664065598844855</v>
      </c>
      <c r="X868" s="94">
        <v>2.001737850031247</v>
      </c>
      <c r="Y868" s="94">
        <v>0</v>
      </c>
      <c r="Z868" s="94">
        <v>0.36763446935648175</v>
      </c>
      <c r="AA868" s="94">
        <v>0</v>
      </c>
      <c r="AB868" s="94">
        <v>15.990770703672311</v>
      </c>
      <c r="AC868" s="94">
        <f>_xlfn.XLOOKUP(B868,'[3]Nur des jours'!$B:$B,'[3]Nur des jours'!$N:$N,"")</f>
        <v>0</v>
      </c>
      <c r="AD868" s="94">
        <v>0</v>
      </c>
      <c r="AE868" s="94">
        <v>0</v>
      </c>
      <c r="AF868" s="94">
        <v>0</v>
      </c>
      <c r="AG868" s="94">
        <v>0</v>
      </c>
      <c r="AH868" s="94">
        <v>0</v>
      </c>
      <c r="AI868" s="49" t="s">
        <v>5559</v>
      </c>
      <c r="AJ868" s="49"/>
      <c r="AK868" s="48" t="str" cm="1">
        <f t="array" ref="AK868">IFERROR(_xlfn.IFS(
AM868="MPR ISSUE","PDH",
AM868="BSS Hardware Issue","BSS",
AM868="Sites strategiques, MLL, Pylone, etc.","ENVTECH",
AM868="AKTIVCO DEFAUT GE &amp; POWER Cabinet","AKTIVCO",
AM868="AKTIVCO Coupure ENEO &amp; Baisse de tension","AKTIVCO GRID ONLY",
AM868="Coupure ENEO &amp; Baisse de tension","IHS GRID ONLY",
AM868="Defaut GE &amp; POWER Cabinet","IHS",
AM868="Sharing","Partners",
AM868="Sites strategiques &amp; DataCenter","SST &amp; DC",
AM868="Exclu","Exclu",
AM868="SAT","SAT",
AM868="SPARE-ISSUE","SPARE-ISSUE",
AM868="Fiber CAmtel","TRANS_FO_CAMTEL",
AM868="Fiber AOF","Fiber AOF",
AM868="Projet OCM (HUAWEI)","TRAVAUX-HUAWEI",
AM868="Projet OCM (NOKIA)","TRAVAUX-NOKIA",
AM868="ACCESS-ISSUE","ACCESS-ISSUE",
AM868="Projet OCM (ZTE, NOKIA, autres projets)","TRAVAUX OCM",
AM868="No root CAuse","No root cause",
AM868="ODU HS","PDH",
AM868="IP &amp; VLAN","PDH",
AM868="Warehouse HUAWEI","SPARE-ISSUE",
AM868="SPARE-HS","SPARE-ISSUE",
AM868="Power Telco","BSS",AM868="no impacts","no impacts"
),"")</f>
        <v>no impacts</v>
      </c>
      <c r="AL868" s="48" t="str" cm="1">
        <f t="array" ref="AL868">IFERROR(_xlfn.IFS(
AM868="MPR ISSUE","TX ISSUE",
AM868="BSS Hardware Issue","RAN ISSUE",
AM868="Sites strategiques, MLL, Pylone, etc.","ENVTECH",
AM868="AKTIVCO DEFAUT GE &amp; POWER Cabinet","POWER ISSUE",
AM868="AKTIVCO Coupure ENEO &amp; Baisse de tension","POWER ISSUE",
AM868="Coupure ENEO &amp; Baisse de tension","POWER ISSUE",
AM868="Defaut GE &amp; POWER Cabinet","POWER ISSUE",
AM868="Sharing","POWER ISSUE",
AM868="Sites strategiques &amp; DataCenter","POWER ISSUE",
AM868="Exclu","Exclu",
AM868="SAT","TX ISSUE",
AM868="SPARE-ISSUE","SPARE-ISSUE",
AM868="Fiber CAmtel","TX ISSUE",
AM868="Fiber AOF","TX ISSUE",
AM868="Projet OCM (HUAWEI)","TRAVAUX-HUAWEI",
AM868="Projet OCM (NOKIA)","TRAVAUX -NOKIA",
AM868="ACCESS-ISSUE","ACCESS-ISSUE",
AM868="Projet OCM (ZTE, NOKIA, autres projets)","TRAVAUX OCM",
AM868="No root CAuse","No root cause",
AM868="ODU HS","TX ISSUE",
AM868="IP &amp; VLAN","TX ISSUE",
AM868="Warehouse HUAWEI","SPARE-ISSUE",
AM868="SPARE-HS","SPARE-ISSUE",
AM868="Power Telco","RAN ISSUE",AM868="no impacts","no impacts"
),"")</f>
        <v>no impacts</v>
      </c>
      <c r="AM868" s="67" t="s">
        <v>5605</v>
      </c>
      <c r="AN868" s="48" t="str" cm="1">
        <f t="array" ref="AN868">IFERROR(_xlfn.IFS(
AM868="MPR ISSUE","ACTIVE",
AM868="BSS Hardware Issue","ACTIVE",
AM868="Sites strategiques, MLL, Pylone, etc.","PASSIVE",
AM868="AKTIVCO DEFAUT GE &amp; POWER Cabinet","PASSIVE",
AM868="AKTIVCO Coupure ENEO &amp; Baisse de tension","PASSIVE",
AM868="Coupure ENEO &amp; Baisse de tension","PASSIVE",
AM868="Defaut GE &amp; POWER Cabinet","PASSIVE",
AM868="Sharing","PASSIVE",
AM868="Sites strategiques &amp; DataCenter","PASSIVE",
AM868="Exclu","Exclu",
AM868="SAT","ACTIVE",
AM868="SPARE-ISSUE","SPARE-ISSUE",
AM868="Fiber CAmtel","ACTIVE",
AM868="Fiber AOF","ACTIVE",
AM868="Projet OCM (HUAWEI)","PLANNED WORKS",
AM868="Projet OCM (NOKIA)","PLANNED WORKS",
AM868="ACCESS-ISSUE","ACCESS-ISSUE",
AM868="Projet OCM (ZTE, NOKIA, autres projets)","PLANNED WORKS",
AM868="No root CAuse","No root cause",
AM868="ODU HS","ACTIVE",
AM868="IP &amp; VLAN","ACTIVE",
AM868="Warehouse HUAWEI","SPARE-ISSUE",
AM868="SPARE-HS","SPARE-ISSUE",
AM868="Power Telco","ACTIVE", AM868="no impacts","no impacts"
),"")</f>
        <v>no impacts</v>
      </c>
      <c r="AO868" s="93" t="s">
        <v>5537</v>
      </c>
      <c r="AP868" s="101" t="str">
        <f t="shared" si="29"/>
        <v>EXN_237</v>
      </c>
      <c r="AR868" s="17" t="s">
        <v>5537</v>
      </c>
      <c r="AS868" s="7" t="s">
        <v>5537</v>
      </c>
      <c r="AT868" s="6"/>
      <c r="AU868" s="7"/>
      <c r="AV868" s="3" t="s">
        <v>5537</v>
      </c>
      <c r="AW868" s="18" t="s">
        <v>5537</v>
      </c>
      <c r="AX868" s="18" t="s">
        <v>5537</v>
      </c>
      <c r="AY868" s="18" t="s">
        <v>5537</v>
      </c>
      <c r="AZ868" s="18" t="s">
        <v>5537</v>
      </c>
      <c r="BA868" s="18" t="s">
        <v>5537</v>
      </c>
      <c r="BB868" s="18" t="s">
        <v>5537</v>
      </c>
      <c r="BC868" s="18" t="s">
        <v>5537</v>
      </c>
      <c r="BD868" s="18" t="s">
        <v>5537</v>
      </c>
      <c r="BE868" s="18" t="s">
        <v>5537</v>
      </c>
      <c r="BF868" s="18" t="s">
        <v>5537</v>
      </c>
      <c r="BG868" s="18" t="s">
        <v>5537</v>
      </c>
      <c r="BH868" s="18" t="s">
        <v>5537</v>
      </c>
      <c r="BI868" s="9" t="s">
        <v>5537</v>
      </c>
      <c r="BJ868" s="14"/>
      <c r="BK868" s="14" t="s">
        <v>5537</v>
      </c>
      <c r="BL868" s="14" t="str">
        <f>_xlfn.XLOOKUP(B868,'[4]cell downs 18042026 17h'!$B:$B,'[4]cell downs 18042026 17h'!$B:$B,"")</f>
        <v/>
      </c>
      <c r="BM868" s="14" t="str">
        <f>_xlfn.XLOOKUP(B868,'[5]Cells Huawei 19042026 15h'!$B:$B,'[5]Cells Huawei 19042026 15h'!$B:$B,"")</f>
        <v/>
      </c>
      <c r="BN868" s="9" t="str">
        <f>_xlfn.XLOOKUP(B868,'[6]cells down 19042026 9H40'!$B:$B,'[6]cells down 19042026 9H40'!$B:$B,"")</f>
        <v/>
      </c>
      <c r="BO868" s="9" t="s">
        <v>5537</v>
      </c>
      <c r="BP868" s="9" t="s">
        <v>302</v>
      </c>
      <c r="BQ868" s="115"/>
    </row>
    <row r="869" spans="1:69" s="9" customFormat="1" x14ac:dyDescent="0.3">
      <c r="A869" s="1" t="s">
        <v>2823</v>
      </c>
      <c r="B869" s="8" t="s">
        <v>2824</v>
      </c>
      <c r="C869" s="3" t="str">
        <f>_xlfn.XLOOKUP(B869,'[1]daily break down'!$D:$D,'[1]daily break down'!$E:$E,"")</f>
        <v>NORD</v>
      </c>
      <c r="D869" s="1" t="s">
        <v>11</v>
      </c>
      <c r="E869" s="1" t="s">
        <v>12</v>
      </c>
      <c r="F869" s="3" t="s">
        <v>23</v>
      </c>
      <c r="G869" s="1" t="s">
        <v>24</v>
      </c>
      <c r="H869" s="32" t="str">
        <f>_xlfn.XLOOKUP(B869,[2]CALCULATION!$B:$B,[2]CALCULATION!$H:$H,"")</f>
        <v>Huawei</v>
      </c>
      <c r="I869" s="28">
        <v>0</v>
      </c>
      <c r="J869" s="28">
        <v>0</v>
      </c>
      <c r="K869" s="28">
        <v>9.7629218709425203E-2</v>
      </c>
      <c r="L869" s="28">
        <v>7.0687014350817412</v>
      </c>
      <c r="M869" s="28">
        <v>0</v>
      </c>
      <c r="N869" s="28">
        <v>0</v>
      </c>
      <c r="O869" s="28">
        <v>0</v>
      </c>
      <c r="P869" s="28">
        <v>0</v>
      </c>
      <c r="Q869" s="28">
        <v>9.1048074810306107E-2</v>
      </c>
      <c r="R869" s="28">
        <v>0.66121769353913606</v>
      </c>
      <c r="S869" s="94">
        <v>0</v>
      </c>
      <c r="T869" s="94">
        <f>_xlfn.XLOOKUP(B869,'[3]Nur des jours'!$B:$B,'[3]Nur des jours'!$U:$U,"")</f>
        <v>3.0478008635031517</v>
      </c>
      <c r="U869" s="94">
        <v>5.2663419255606625</v>
      </c>
      <c r="V869" s="94">
        <v>2.2271554048848139</v>
      </c>
      <c r="W869" s="94">
        <v>3.0478008635031522</v>
      </c>
      <c r="X869" s="94">
        <v>1.8552048465755222</v>
      </c>
      <c r="Y869" s="94">
        <v>0</v>
      </c>
      <c r="Z869" s="94">
        <v>1.2399838200169504</v>
      </c>
      <c r="AA869" s="94">
        <v>4.6809768201054114</v>
      </c>
      <c r="AB869" s="94">
        <v>12.709472994837819</v>
      </c>
      <c r="AC869" s="94">
        <f>_xlfn.XLOOKUP(B869,'[3]Nur des jours'!$B:$B,'[3]Nur des jours'!$N:$N,"")</f>
        <v>0</v>
      </c>
      <c r="AD869" s="94">
        <v>0</v>
      </c>
      <c r="AE869" s="94">
        <v>0</v>
      </c>
      <c r="AF869" s="94">
        <v>0</v>
      </c>
      <c r="AG869" s="94">
        <v>0</v>
      </c>
      <c r="AH869" s="94">
        <v>0</v>
      </c>
      <c r="AI869" s="49" t="s">
        <v>5559</v>
      </c>
      <c r="AJ869" s="49"/>
      <c r="AK869" s="48" t="str" cm="1">
        <f t="array" ref="AK869">IFERROR(_xlfn.IFS(
AM869="MPR ISSUE","PDH",
AM869="BSS Hardware Issue","BSS",
AM869="Sites strategiques, MLL, Pylone, etc.","ENVTECH",
AM869="AKTIVCO DEFAUT GE &amp; POWER Cabinet","AKTIVCO",
AM869="AKTIVCO Coupure ENEO &amp; Baisse de tension","AKTIVCO GRID ONLY",
AM869="Coupure ENEO &amp; Baisse de tension","IHS GRID ONLY",
AM869="Defaut GE &amp; POWER Cabinet","IHS",
AM869="Sharing","Partners",
AM869="Sites strategiques &amp; DataCenter","SST &amp; DC",
AM869="Exclu","Exclu",
AM869="SAT","SAT",
AM869="SPARE-ISSUE","SPARE-ISSUE",
AM869="Fiber CAmtel","TRANS_FO_CAMTEL",
AM869="Fiber AOF","Fiber AOF",
AM869="Projet OCM (HUAWEI)","TRAVAUX-HUAWEI",
AM869="Projet OCM (NOKIA)","TRAVAUX-NOKIA",
AM869="ACCESS-ISSUE","ACCESS-ISSUE",
AM869="Projet OCM (ZTE, NOKIA, autres projets)","TRAVAUX OCM",
AM869="No root CAuse","No root cause",
AM869="ODU HS","PDH",
AM869="IP &amp; VLAN","PDH",
AM869="Warehouse HUAWEI","SPARE-ISSUE",
AM869="SPARE-HS","SPARE-ISSUE",
AM869="Power Telco","BSS",AM869="no impacts","no impacts"
),"")</f>
        <v>no impacts</v>
      </c>
      <c r="AL869" s="48" t="str" cm="1">
        <f t="array" ref="AL869">IFERROR(_xlfn.IFS(
AM869="MPR ISSUE","TX ISSUE",
AM869="BSS Hardware Issue","RAN ISSUE",
AM869="Sites strategiques, MLL, Pylone, etc.","ENVTECH",
AM869="AKTIVCO DEFAUT GE &amp; POWER Cabinet","POWER ISSUE",
AM869="AKTIVCO Coupure ENEO &amp; Baisse de tension","POWER ISSUE",
AM869="Coupure ENEO &amp; Baisse de tension","POWER ISSUE",
AM869="Defaut GE &amp; POWER Cabinet","POWER ISSUE",
AM869="Sharing","POWER ISSUE",
AM869="Sites strategiques &amp; DataCenter","POWER ISSUE",
AM869="Exclu","Exclu",
AM869="SAT","TX ISSUE",
AM869="SPARE-ISSUE","SPARE-ISSUE",
AM869="Fiber CAmtel","TX ISSUE",
AM869="Fiber AOF","TX ISSUE",
AM869="Projet OCM (HUAWEI)","TRAVAUX-HUAWEI",
AM869="Projet OCM (NOKIA)","TRAVAUX -NOKIA",
AM869="ACCESS-ISSUE","ACCESS-ISSUE",
AM869="Projet OCM (ZTE, NOKIA, autres projets)","TRAVAUX OCM",
AM869="No root CAuse","No root cause",
AM869="ODU HS","TX ISSUE",
AM869="IP &amp; VLAN","TX ISSUE",
AM869="Warehouse HUAWEI","SPARE-ISSUE",
AM869="SPARE-HS","SPARE-ISSUE",
AM869="Power Telco","RAN ISSUE",AM869="no impacts","no impacts"
),"")</f>
        <v>no impacts</v>
      </c>
      <c r="AM869" s="67" t="s">
        <v>5605</v>
      </c>
      <c r="AN869" s="48" t="str" cm="1">
        <f t="array" ref="AN869">IFERROR(_xlfn.IFS(
AM869="MPR ISSUE","ACTIVE",
AM869="BSS Hardware Issue","ACTIVE",
AM869="Sites strategiques, MLL, Pylone, etc.","PASSIVE",
AM869="AKTIVCO DEFAUT GE &amp; POWER Cabinet","PASSIVE",
AM869="AKTIVCO Coupure ENEO &amp; Baisse de tension","PASSIVE",
AM869="Coupure ENEO &amp; Baisse de tension","PASSIVE",
AM869="Defaut GE &amp; POWER Cabinet","PASSIVE",
AM869="Sharing","PASSIVE",
AM869="Sites strategiques &amp; DataCenter","PASSIVE",
AM869="Exclu","Exclu",
AM869="SAT","ACTIVE",
AM869="SPARE-ISSUE","SPARE-ISSUE",
AM869="Fiber CAmtel","ACTIVE",
AM869="Fiber AOF","ACTIVE",
AM869="Projet OCM (HUAWEI)","PLANNED WORKS",
AM869="Projet OCM (NOKIA)","PLANNED WORKS",
AM869="ACCESS-ISSUE","ACCESS-ISSUE",
AM869="Projet OCM (ZTE, NOKIA, autres projets)","PLANNED WORKS",
AM869="No root CAuse","No root cause",
AM869="ODU HS","ACTIVE",
AM869="IP &amp; VLAN","ACTIVE",
AM869="Warehouse HUAWEI","SPARE-ISSUE",
AM869="SPARE-HS","SPARE-ISSUE",
AM869="Power Telco","ACTIVE", AM869="no impacts","no impacts"
),"")</f>
        <v>no impacts</v>
      </c>
      <c r="AO869" s="93" t="s">
        <v>5537</v>
      </c>
      <c r="AP869" s="101" t="str">
        <f t="shared" si="29"/>
        <v>NRD_166</v>
      </c>
      <c r="AR869" s="17" t="s">
        <v>5537</v>
      </c>
      <c r="AS869" s="7" t="s">
        <v>5537</v>
      </c>
      <c r="AT869" s="6"/>
      <c r="AU869" s="7"/>
      <c r="AV869" s="3" t="s">
        <v>5537</v>
      </c>
      <c r="AW869" s="18" t="s">
        <v>5537</v>
      </c>
      <c r="AX869" s="18" t="s">
        <v>5537</v>
      </c>
      <c r="AY869" s="18" t="s">
        <v>5537</v>
      </c>
      <c r="AZ869" s="18" t="s">
        <v>5537</v>
      </c>
      <c r="BA869" s="18" t="s">
        <v>5537</v>
      </c>
      <c r="BB869" s="18" t="s">
        <v>5537</v>
      </c>
      <c r="BC869" s="18" t="s">
        <v>5537</v>
      </c>
      <c r="BD869" s="18" t="s">
        <v>5537</v>
      </c>
      <c r="BE869" s="18" t="s">
        <v>5537</v>
      </c>
      <c r="BF869" s="18" t="s">
        <v>5537</v>
      </c>
      <c r="BG869" s="18" t="s">
        <v>5537</v>
      </c>
      <c r="BH869" s="18" t="s">
        <v>5537</v>
      </c>
      <c r="BI869" s="9" t="s">
        <v>5537</v>
      </c>
      <c r="BJ869" s="14"/>
      <c r="BK869" s="14" t="s">
        <v>5537</v>
      </c>
      <c r="BL869" s="14" t="str">
        <f>_xlfn.XLOOKUP(B869,'[4]cell downs 18042026 17h'!$B:$B,'[4]cell downs 18042026 17h'!$B:$B,"")</f>
        <v/>
      </c>
      <c r="BM869" s="14" t="str">
        <f>_xlfn.XLOOKUP(B869,'[5]Cells Huawei 19042026 15h'!$B:$B,'[5]Cells Huawei 19042026 15h'!$B:$B,"")</f>
        <v/>
      </c>
      <c r="BN869" s="9" t="str">
        <f>_xlfn.XLOOKUP(B869,'[6]cells down 19042026 9H40'!$B:$B,'[6]cells down 19042026 9H40'!$B:$B,"")</f>
        <v/>
      </c>
      <c r="BO869" s="9" t="s">
        <v>2824</v>
      </c>
      <c r="BP869" s="9" t="s">
        <v>594</v>
      </c>
      <c r="BQ869" s="115"/>
    </row>
    <row r="870" spans="1:69" s="9" customFormat="1" x14ac:dyDescent="0.3">
      <c r="A870" s="1" t="s">
        <v>904</v>
      </c>
      <c r="B870" s="8" t="s">
        <v>905</v>
      </c>
      <c r="C870" s="3" t="str">
        <f>_xlfn.XLOOKUP(B870,'[1]daily break down'!$D:$D,'[1]daily break down'!$E:$E,"")</f>
        <v>Douala</v>
      </c>
      <c r="D870" s="1" t="s">
        <v>11</v>
      </c>
      <c r="E870" s="1" t="s">
        <v>12</v>
      </c>
      <c r="F870" s="3" t="s">
        <v>31</v>
      </c>
      <c r="G870" s="1" t="s">
        <v>32</v>
      </c>
      <c r="H870" s="34" t="str">
        <f>_xlfn.XLOOKUP(B870,[2]CALCULATION!$B:$B,[2]CALCULATION!$H:$H,"")</f>
        <v>ZTE</v>
      </c>
      <c r="I870" s="28">
        <v>1.675980144564011</v>
      </c>
      <c r="J870" s="28">
        <v>0</v>
      </c>
      <c r="K870" s="28">
        <v>0</v>
      </c>
      <c r="L870" s="28">
        <v>0</v>
      </c>
      <c r="M870" s="28">
        <v>0</v>
      </c>
      <c r="N870" s="28">
        <v>0</v>
      </c>
      <c r="O870" s="28">
        <v>0</v>
      </c>
      <c r="P870" s="28">
        <v>0</v>
      </c>
      <c r="Q870" s="28">
        <v>0</v>
      </c>
      <c r="R870" s="28">
        <v>0</v>
      </c>
      <c r="S870" s="94">
        <v>5.5323699537429398</v>
      </c>
      <c r="T870" s="94">
        <f>_xlfn.XLOOKUP(B870,'[3]Nur des jours'!$B:$B,'[3]Nur des jours'!$U:$U,"")</f>
        <v>0.52945213493021526</v>
      </c>
      <c r="U870" s="94">
        <v>2.2129230123875328</v>
      </c>
      <c r="V870" s="94">
        <v>2.3783255287030625</v>
      </c>
      <c r="W870" s="94">
        <v>0.52945213493021526</v>
      </c>
      <c r="X870" s="94">
        <v>2.3179537885986732</v>
      </c>
      <c r="Y870" s="94">
        <v>0</v>
      </c>
      <c r="Z870" s="94">
        <v>2.9875539689469877</v>
      </c>
      <c r="AA870" s="94">
        <v>5.6865542057968286</v>
      </c>
      <c r="AB870" s="94">
        <v>12.174456315472572</v>
      </c>
      <c r="AC870" s="94">
        <f>_xlfn.XLOOKUP(B870,'[3]Nur des jours'!$B:$B,'[3]Nur des jours'!$N:$N,"")</f>
        <v>0</v>
      </c>
      <c r="AD870" s="94">
        <v>0</v>
      </c>
      <c r="AE870" s="94">
        <v>0</v>
      </c>
      <c r="AF870" s="94">
        <v>0</v>
      </c>
      <c r="AG870" s="94">
        <v>0</v>
      </c>
      <c r="AH870" s="94">
        <v>0</v>
      </c>
      <c r="AI870" s="49" t="s">
        <v>5559</v>
      </c>
      <c r="AJ870" s="49"/>
      <c r="AK870" s="48" t="str" cm="1">
        <f t="array" ref="AK870">IFERROR(_xlfn.IFS(
AM870="MPR ISSUE","PDH",
AM870="BSS Hardware Issue","BSS",
AM870="Sites strategiques, MLL, Pylone, etc.","ENVTECH",
AM870="AKTIVCO DEFAUT GE &amp; POWER Cabinet","AKTIVCO",
AM870="AKTIVCO Coupure ENEO &amp; Baisse de tension","AKTIVCO GRID ONLY",
AM870="Coupure ENEO &amp; Baisse de tension","IHS GRID ONLY",
AM870="Defaut GE &amp; POWER Cabinet","IHS",
AM870="Sharing","Partners",
AM870="Sites strategiques &amp; DataCenter","SST &amp; DC",
AM870="Exclu","Exclu",
AM870="SAT","SAT",
AM870="SPARE-ISSUE","SPARE-ISSUE",
AM870="Fiber CAmtel","TRANS_FO_CAMTEL",
AM870="Fiber AOF","Fiber AOF",
AM870="Projet OCM (HUAWEI)","TRAVAUX-HUAWEI",
AM870="Projet OCM (NOKIA)","TRAVAUX-NOKIA",
AM870="ACCESS-ISSUE","ACCESS-ISSUE",
AM870="Projet OCM (ZTE, NOKIA, autres projets)","TRAVAUX OCM",
AM870="No root CAuse","No root cause",
AM870="ODU HS","PDH",
AM870="IP &amp; VLAN","PDH",
AM870="Warehouse HUAWEI","SPARE-ISSUE",
AM870="SPARE-HS","SPARE-ISSUE",
AM870="Power Telco","BSS",AM870="no impacts","no impacts"
),"")</f>
        <v>no impacts</v>
      </c>
      <c r="AL870" s="48" t="str" cm="1">
        <f t="array" ref="AL870">IFERROR(_xlfn.IFS(
AM870="MPR ISSUE","TX ISSUE",
AM870="BSS Hardware Issue","RAN ISSUE",
AM870="Sites strategiques, MLL, Pylone, etc.","ENVTECH",
AM870="AKTIVCO DEFAUT GE &amp; POWER Cabinet","POWER ISSUE",
AM870="AKTIVCO Coupure ENEO &amp; Baisse de tension","POWER ISSUE",
AM870="Coupure ENEO &amp; Baisse de tension","POWER ISSUE",
AM870="Defaut GE &amp; POWER Cabinet","POWER ISSUE",
AM870="Sharing","POWER ISSUE",
AM870="Sites strategiques &amp; DataCenter","POWER ISSUE",
AM870="Exclu","Exclu",
AM870="SAT","TX ISSUE",
AM870="SPARE-ISSUE","SPARE-ISSUE",
AM870="Fiber CAmtel","TX ISSUE",
AM870="Fiber AOF","TX ISSUE",
AM870="Projet OCM (HUAWEI)","TRAVAUX-HUAWEI",
AM870="Projet OCM (NOKIA)","TRAVAUX -NOKIA",
AM870="ACCESS-ISSUE","ACCESS-ISSUE",
AM870="Projet OCM (ZTE, NOKIA, autres projets)","TRAVAUX OCM",
AM870="No root CAuse","No root cause",
AM870="ODU HS","TX ISSUE",
AM870="IP &amp; VLAN","TX ISSUE",
AM870="Warehouse HUAWEI","SPARE-ISSUE",
AM870="SPARE-HS","SPARE-ISSUE",
AM870="Power Telco","RAN ISSUE",AM870="no impacts","no impacts"
),"")</f>
        <v>no impacts</v>
      </c>
      <c r="AM870" s="67" t="s">
        <v>5605</v>
      </c>
      <c r="AN870" s="48" t="str" cm="1">
        <f t="array" ref="AN870">IFERROR(_xlfn.IFS(
AM870="MPR ISSUE","ACTIVE",
AM870="BSS Hardware Issue","ACTIVE",
AM870="Sites strategiques, MLL, Pylone, etc.","PASSIVE",
AM870="AKTIVCO DEFAUT GE &amp; POWER Cabinet","PASSIVE",
AM870="AKTIVCO Coupure ENEO &amp; Baisse de tension","PASSIVE",
AM870="Coupure ENEO &amp; Baisse de tension","PASSIVE",
AM870="Defaut GE &amp; POWER Cabinet","PASSIVE",
AM870="Sharing","PASSIVE",
AM870="Sites strategiques &amp; DataCenter","PASSIVE",
AM870="Exclu","Exclu",
AM870="SAT","ACTIVE",
AM870="SPARE-ISSUE","SPARE-ISSUE",
AM870="Fiber CAmtel","ACTIVE",
AM870="Fiber AOF","ACTIVE",
AM870="Projet OCM (HUAWEI)","PLANNED WORKS",
AM870="Projet OCM (NOKIA)","PLANNED WORKS",
AM870="ACCESS-ISSUE","ACCESS-ISSUE",
AM870="Projet OCM (ZTE, NOKIA, autres projets)","PLANNED WORKS",
AM870="No root CAuse","No root cause",
AM870="ODU HS","ACTIVE",
AM870="IP &amp; VLAN","ACTIVE",
AM870="Warehouse HUAWEI","SPARE-ISSUE",
AM870="SPARE-HS","SPARE-ISSUE",
AM870="Power Telco","ACTIVE", AM870="no impacts","no impacts"
),"")</f>
        <v>no impacts</v>
      </c>
      <c r="AO870" s="93" t="s">
        <v>5537</v>
      </c>
      <c r="AP870" s="101" t="str">
        <f t="shared" si="29"/>
        <v>LIT_017</v>
      </c>
      <c r="AR870" s="17" t="s">
        <v>5537</v>
      </c>
      <c r="AS870" s="7" t="s">
        <v>5537</v>
      </c>
      <c r="AT870" s="6"/>
      <c r="AU870" s="7"/>
      <c r="AV870" s="3" t="s">
        <v>5537</v>
      </c>
      <c r="AW870" s="18" t="s">
        <v>5537</v>
      </c>
      <c r="AX870" s="18" t="s">
        <v>5537</v>
      </c>
      <c r="AY870" s="18" t="s">
        <v>5537</v>
      </c>
      <c r="AZ870" s="18" t="s">
        <v>5537</v>
      </c>
      <c r="BA870" s="18" t="s">
        <v>5537</v>
      </c>
      <c r="BB870" s="18" t="s">
        <v>5537</v>
      </c>
      <c r="BC870" s="18" t="s">
        <v>5537</v>
      </c>
      <c r="BD870" s="18" t="s">
        <v>5537</v>
      </c>
      <c r="BE870" s="18" t="s">
        <v>5537</v>
      </c>
      <c r="BF870" s="18" t="s">
        <v>5537</v>
      </c>
      <c r="BG870" s="18" t="s">
        <v>5537</v>
      </c>
      <c r="BH870" s="18" t="s">
        <v>5537</v>
      </c>
      <c r="BI870" s="9" t="s">
        <v>5537</v>
      </c>
      <c r="BJ870" s="14"/>
      <c r="BK870" s="14" t="s">
        <v>5537</v>
      </c>
      <c r="BL870" s="14" t="str">
        <f>_xlfn.XLOOKUP(B870,'[4]cell downs 18042026 17h'!$B:$B,'[4]cell downs 18042026 17h'!$B:$B,"")</f>
        <v/>
      </c>
      <c r="BM870" s="14" t="str">
        <f>_xlfn.XLOOKUP(B870,'[5]Cells Huawei 19042026 15h'!$B:$B,'[5]Cells Huawei 19042026 15h'!$B:$B,"")</f>
        <v/>
      </c>
      <c r="BN870" s="9" t="str">
        <f>_xlfn.XLOOKUP(B870,'[6]cells down 19042026 9H40'!$B:$B,'[6]cells down 19042026 9H40'!$B:$B,"")</f>
        <v/>
      </c>
      <c r="BO870" s="9" t="s">
        <v>905</v>
      </c>
      <c r="BP870" s="9" t="s">
        <v>12</v>
      </c>
      <c r="BQ870" s="115"/>
    </row>
    <row r="871" spans="1:69" s="9" customFormat="1" x14ac:dyDescent="0.3">
      <c r="A871" s="1" t="s">
        <v>1640</v>
      </c>
      <c r="B871" s="8" t="s">
        <v>1641</v>
      </c>
      <c r="C871" s="3" t="str">
        <f>_xlfn.XLOOKUP(B871,'[1]daily break down'!$D:$D,'[1]daily break down'!$E:$E,"")</f>
        <v>Douala</v>
      </c>
      <c r="D871" s="1" t="s">
        <v>21</v>
      </c>
      <c r="E871" s="1" t="s">
        <v>36</v>
      </c>
      <c r="F871" s="3" t="s">
        <v>31</v>
      </c>
      <c r="G871" s="1" t="s">
        <v>32</v>
      </c>
      <c r="H871" s="34" t="str">
        <f>_xlfn.XLOOKUP(B871,[2]CALCULATION!$B:$B,[2]CALCULATION!$H:$H,"")</f>
        <v>ZTE</v>
      </c>
      <c r="I871" s="28">
        <v>1.7690079130675482</v>
      </c>
      <c r="J871" s="28">
        <v>0</v>
      </c>
      <c r="K871" s="28">
        <v>0</v>
      </c>
      <c r="L871" s="28">
        <v>0</v>
      </c>
      <c r="M871" s="28">
        <v>0</v>
      </c>
      <c r="N871" s="28">
        <v>0</v>
      </c>
      <c r="O871" s="28">
        <v>0</v>
      </c>
      <c r="P871" s="28">
        <v>4.2900497384664105</v>
      </c>
      <c r="Q871" s="28">
        <v>56.485333858398036</v>
      </c>
      <c r="R871" s="28">
        <v>29.798224624963972</v>
      </c>
      <c r="S871" s="94">
        <v>0</v>
      </c>
      <c r="T871" s="94">
        <f>_xlfn.XLOOKUP(B871,'[3]Nur des jours'!$B:$B,'[3]Nur des jours'!$U:$U,"")</f>
        <v>0</v>
      </c>
      <c r="U871" s="94">
        <v>0</v>
      </c>
      <c r="V871" s="94">
        <v>0</v>
      </c>
      <c r="W871" s="94">
        <v>0</v>
      </c>
      <c r="X871" s="94">
        <v>0</v>
      </c>
      <c r="Y871" s="94">
        <v>0</v>
      </c>
      <c r="Z871" s="94">
        <v>0</v>
      </c>
      <c r="AA871" s="94">
        <v>0</v>
      </c>
      <c r="AB871" s="94">
        <v>8.6547927849260748</v>
      </c>
      <c r="AC871" s="94">
        <f>_xlfn.XLOOKUP(B871,'[3]Nur des jours'!$B:$B,'[3]Nur des jours'!$N:$N,"")</f>
        <v>0</v>
      </c>
      <c r="AD871" s="94">
        <v>0</v>
      </c>
      <c r="AE871" s="94">
        <v>0</v>
      </c>
      <c r="AF871" s="94">
        <v>0</v>
      </c>
      <c r="AG871" s="94">
        <v>0</v>
      </c>
      <c r="AH871" s="94">
        <v>0</v>
      </c>
      <c r="AI871" s="49" t="s">
        <v>5559</v>
      </c>
      <c r="AJ871" s="49"/>
      <c r="AK871" s="48" t="str" cm="1">
        <f t="array" ref="AK871">IFERROR(_xlfn.IFS(
AM871="MPR ISSUE","PDH",
AM871="BSS Hardware Issue","BSS",
AM871="Sites strategiques, MLL, Pylone, etc.","ENVTECH",
AM871="AKTIVCO DEFAUT GE &amp; POWER Cabinet","AKTIVCO",
AM871="AKTIVCO Coupure ENEO &amp; Baisse de tension","AKTIVCO GRID ONLY",
AM871="Coupure ENEO &amp; Baisse de tension","IHS GRID ONLY",
AM871="Defaut GE &amp; POWER Cabinet","IHS",
AM871="Sharing","Partners",
AM871="Sites strategiques &amp; DataCenter","SST &amp; DC",
AM871="Exclu","Exclu",
AM871="SAT","SAT",
AM871="SPARE-ISSUE","SPARE-ISSUE",
AM871="Fiber CAmtel","TRANS_FO_CAMTEL",
AM871="Fiber AOF","Fiber AOF",
AM871="Projet OCM (HUAWEI)","TRAVAUX-HUAWEI",
AM871="Projet OCM (NOKIA)","TRAVAUX-NOKIA",
AM871="ACCESS-ISSUE","ACCESS-ISSUE",
AM871="Projet OCM (ZTE, NOKIA, autres projets)","TRAVAUX OCM",
AM871="No root CAuse","No root cause",
AM871="ODU HS","PDH",
AM871="IP &amp; VLAN","PDH",
AM871="Warehouse HUAWEI","SPARE-ISSUE",
AM871="SPARE-HS","SPARE-ISSUE",
AM871="Power Telco","BSS",AM871="no impacts","no impacts"
),"")</f>
        <v>no impacts</v>
      </c>
      <c r="AL871" s="48" t="str" cm="1">
        <f t="array" ref="AL871">IFERROR(_xlfn.IFS(
AM871="MPR ISSUE","TX ISSUE",
AM871="BSS Hardware Issue","RAN ISSUE",
AM871="Sites strategiques, MLL, Pylone, etc.","ENVTECH",
AM871="AKTIVCO DEFAUT GE &amp; POWER Cabinet","POWER ISSUE",
AM871="AKTIVCO Coupure ENEO &amp; Baisse de tension","POWER ISSUE",
AM871="Coupure ENEO &amp; Baisse de tension","POWER ISSUE",
AM871="Defaut GE &amp; POWER Cabinet","POWER ISSUE",
AM871="Sharing","POWER ISSUE",
AM871="Sites strategiques &amp; DataCenter","POWER ISSUE",
AM871="Exclu","Exclu",
AM871="SAT","TX ISSUE",
AM871="SPARE-ISSUE","SPARE-ISSUE",
AM871="Fiber CAmtel","TX ISSUE",
AM871="Fiber AOF","TX ISSUE",
AM871="Projet OCM (HUAWEI)","TRAVAUX-HUAWEI",
AM871="Projet OCM (NOKIA)","TRAVAUX -NOKIA",
AM871="ACCESS-ISSUE","ACCESS-ISSUE",
AM871="Projet OCM (ZTE, NOKIA, autres projets)","TRAVAUX OCM",
AM871="No root CAuse","No root cause",
AM871="ODU HS","TX ISSUE",
AM871="IP &amp; VLAN","TX ISSUE",
AM871="Warehouse HUAWEI","SPARE-ISSUE",
AM871="SPARE-HS","SPARE-ISSUE",
AM871="Power Telco","RAN ISSUE",AM871="no impacts","no impacts"
),"")</f>
        <v>no impacts</v>
      </c>
      <c r="AM871" s="67" t="s">
        <v>5605</v>
      </c>
      <c r="AN871" s="48" t="str" cm="1">
        <f t="array" ref="AN871">IFERROR(_xlfn.IFS(
AM871="MPR ISSUE","ACTIVE",
AM871="BSS Hardware Issue","ACTIVE",
AM871="Sites strategiques, MLL, Pylone, etc.","PASSIVE",
AM871="AKTIVCO DEFAUT GE &amp; POWER Cabinet","PASSIVE",
AM871="AKTIVCO Coupure ENEO &amp; Baisse de tension","PASSIVE",
AM871="Coupure ENEO &amp; Baisse de tension","PASSIVE",
AM871="Defaut GE &amp; POWER Cabinet","PASSIVE",
AM871="Sharing","PASSIVE",
AM871="Sites strategiques &amp; DataCenter","PASSIVE",
AM871="Exclu","Exclu",
AM871="SAT","ACTIVE",
AM871="SPARE-ISSUE","SPARE-ISSUE",
AM871="Fiber CAmtel","ACTIVE",
AM871="Fiber AOF","ACTIVE",
AM871="Projet OCM (HUAWEI)","PLANNED WORKS",
AM871="Projet OCM (NOKIA)","PLANNED WORKS",
AM871="ACCESS-ISSUE","ACCESS-ISSUE",
AM871="Projet OCM (ZTE, NOKIA, autres projets)","PLANNED WORKS",
AM871="No root CAuse","No root cause",
AM871="ODU HS","ACTIVE",
AM871="IP &amp; VLAN","ACTIVE",
AM871="Warehouse HUAWEI","SPARE-ISSUE",
AM871="SPARE-HS","SPARE-ISSUE",
AM871="Power Telco","ACTIVE", AM871="no impacts","no impacts"
),"")</f>
        <v>no impacts</v>
      </c>
      <c r="AO871" s="93" t="s">
        <v>5537</v>
      </c>
      <c r="AP871" s="101" t="str">
        <f t="shared" si="29"/>
        <v>LIT_774</v>
      </c>
      <c r="AR871" s="17" t="s">
        <v>5537</v>
      </c>
      <c r="AS871" s="7" t="s">
        <v>5537</v>
      </c>
      <c r="AT871" s="6"/>
      <c r="AU871" s="7"/>
      <c r="AV871" s="3" t="s">
        <v>5537</v>
      </c>
      <c r="AW871" s="18" t="s">
        <v>5537</v>
      </c>
      <c r="AX871" s="18" t="s">
        <v>5537</v>
      </c>
      <c r="AY871" s="18" t="s">
        <v>5537</v>
      </c>
      <c r="AZ871" s="18" t="s">
        <v>5537</v>
      </c>
      <c r="BA871" s="18" t="s">
        <v>5537</v>
      </c>
      <c r="BB871" s="18" t="s">
        <v>5537</v>
      </c>
      <c r="BC871" s="18" t="s">
        <v>5537</v>
      </c>
      <c r="BD871" s="18" t="s">
        <v>5537</v>
      </c>
      <c r="BE871" s="18" t="s">
        <v>5537</v>
      </c>
      <c r="BF871" s="18" t="s">
        <v>5537</v>
      </c>
      <c r="BG871" s="18" t="s">
        <v>5537</v>
      </c>
      <c r="BH871" s="18" t="s">
        <v>5537</v>
      </c>
      <c r="BI871" s="9" t="s">
        <v>5537</v>
      </c>
      <c r="BJ871" s="14"/>
      <c r="BK871" s="14" t="s">
        <v>5537</v>
      </c>
      <c r="BL871" s="14" t="str">
        <f>_xlfn.XLOOKUP(B871,'[4]cell downs 18042026 17h'!$B:$B,'[4]cell downs 18042026 17h'!$B:$B,"")</f>
        <v/>
      </c>
      <c r="BM871" s="14" t="str">
        <f>_xlfn.XLOOKUP(B871,'[5]Cells Huawei 19042026 15h'!$B:$B,'[5]Cells Huawei 19042026 15h'!$B:$B,"")</f>
        <v/>
      </c>
      <c r="BN871" s="9" t="str">
        <f>_xlfn.XLOOKUP(B871,'[6]cells down 19042026 9H40'!$B:$B,'[6]cells down 19042026 9H40'!$B:$B,"")</f>
        <v/>
      </c>
      <c r="BO871" s="9" t="s">
        <v>5537</v>
      </c>
      <c r="BP871" s="9" t="s">
        <v>12</v>
      </c>
      <c r="BQ871" s="115"/>
    </row>
    <row r="872" spans="1:69" s="9" customFormat="1" x14ac:dyDescent="0.3">
      <c r="A872" s="1" t="s">
        <v>545</v>
      </c>
      <c r="B872" s="8" t="s">
        <v>546</v>
      </c>
      <c r="C872" s="3" t="str">
        <f>_xlfn.XLOOKUP(B872,'[1]daily break down'!$D:$D,'[1]daily break down'!$E:$E,"")</f>
        <v>Douala</v>
      </c>
      <c r="D872" s="1" t="s">
        <v>11</v>
      </c>
      <c r="E872" s="1" t="s">
        <v>12</v>
      </c>
      <c r="F872" s="3" t="s">
        <v>31</v>
      </c>
      <c r="G872" s="1" t="s">
        <v>32</v>
      </c>
      <c r="H872" s="34" t="str">
        <f>_xlfn.XLOOKUP(B872,[2]CALCULATION!$B:$B,[2]CALCULATION!$H:$H,"")</f>
        <v>ZTE</v>
      </c>
      <c r="I872" s="28">
        <v>1.0565143693658992</v>
      </c>
      <c r="J872" s="28">
        <v>0</v>
      </c>
      <c r="K872" s="28">
        <v>0</v>
      </c>
      <c r="L872" s="28">
        <v>0</v>
      </c>
      <c r="M872" s="28">
        <v>0</v>
      </c>
      <c r="N872" s="28">
        <v>0</v>
      </c>
      <c r="O872" s="28">
        <v>0</v>
      </c>
      <c r="P872" s="28">
        <v>0</v>
      </c>
      <c r="Q872" s="28">
        <v>0</v>
      </c>
      <c r="R872" s="28">
        <v>0</v>
      </c>
      <c r="S872" s="94">
        <v>4.2248625272163292</v>
      </c>
      <c r="T872" s="94">
        <f>_xlfn.XLOOKUP(B872,'[3]Nur des jours'!$B:$B,'[3]Nur des jours'!$U:$U,"")</f>
        <v>0.7668548624130721</v>
      </c>
      <c r="U872" s="94">
        <v>2.0389596584796528</v>
      </c>
      <c r="V872" s="94">
        <v>2.0869360191534465</v>
      </c>
      <c r="W872" s="94">
        <v>0.7668548624130721</v>
      </c>
      <c r="X872" s="94">
        <v>0</v>
      </c>
      <c r="Y872" s="94">
        <v>0</v>
      </c>
      <c r="Z872" s="94">
        <v>1.9925884548544233</v>
      </c>
      <c r="AA872" s="94">
        <v>4.0940778979148664</v>
      </c>
      <c r="AB872" s="94">
        <v>8.6377246149763316</v>
      </c>
      <c r="AC872" s="94">
        <f>_xlfn.XLOOKUP(B872,'[3]Nur des jours'!$B:$B,'[3]Nur des jours'!$N:$N,"")</f>
        <v>0</v>
      </c>
      <c r="AD872" s="94">
        <v>0</v>
      </c>
      <c r="AE872" s="94">
        <v>0</v>
      </c>
      <c r="AF872" s="94">
        <v>0</v>
      </c>
      <c r="AG872" s="94">
        <v>0</v>
      </c>
      <c r="AH872" s="94">
        <v>0</v>
      </c>
      <c r="AI872" s="49" t="s">
        <v>5559</v>
      </c>
      <c r="AJ872" s="49"/>
      <c r="AK872" s="48" t="str" cm="1">
        <f t="array" ref="AK872">IFERROR(_xlfn.IFS(
AM872="MPR ISSUE","PDH",
AM872="BSS Hardware Issue","BSS",
AM872="Sites strategiques, MLL, Pylone, etc.","ENVTECH",
AM872="AKTIVCO DEFAUT GE &amp; POWER Cabinet","AKTIVCO",
AM872="AKTIVCO Coupure ENEO &amp; Baisse de tension","AKTIVCO GRID ONLY",
AM872="Coupure ENEO &amp; Baisse de tension","IHS GRID ONLY",
AM872="Defaut GE &amp; POWER Cabinet","IHS",
AM872="Sharing","Partners",
AM872="Sites strategiques &amp; DataCenter","SST &amp; DC",
AM872="Exclu","Exclu",
AM872="SAT","SAT",
AM872="SPARE-ISSUE","SPARE-ISSUE",
AM872="Fiber CAmtel","TRANS_FO_CAMTEL",
AM872="Fiber AOF","Fiber AOF",
AM872="Projet OCM (HUAWEI)","TRAVAUX-HUAWEI",
AM872="Projet OCM (NOKIA)","TRAVAUX-NOKIA",
AM872="ACCESS-ISSUE","ACCESS-ISSUE",
AM872="Projet OCM (ZTE, NOKIA, autres projets)","TRAVAUX OCM",
AM872="No root CAuse","No root cause",
AM872="ODU HS","PDH",
AM872="IP &amp; VLAN","PDH",
AM872="Warehouse HUAWEI","SPARE-ISSUE",
AM872="SPARE-HS","SPARE-ISSUE",
AM872="Power Telco","BSS",AM872="no impacts","no impacts"
),"")</f>
        <v>no impacts</v>
      </c>
      <c r="AL872" s="48" t="str" cm="1">
        <f t="array" ref="AL872">IFERROR(_xlfn.IFS(
AM872="MPR ISSUE","TX ISSUE",
AM872="BSS Hardware Issue","RAN ISSUE",
AM872="Sites strategiques, MLL, Pylone, etc.","ENVTECH",
AM872="AKTIVCO DEFAUT GE &amp; POWER Cabinet","POWER ISSUE",
AM872="AKTIVCO Coupure ENEO &amp; Baisse de tension","POWER ISSUE",
AM872="Coupure ENEO &amp; Baisse de tension","POWER ISSUE",
AM872="Defaut GE &amp; POWER Cabinet","POWER ISSUE",
AM872="Sharing","POWER ISSUE",
AM872="Sites strategiques &amp; DataCenter","POWER ISSUE",
AM872="Exclu","Exclu",
AM872="SAT","TX ISSUE",
AM872="SPARE-ISSUE","SPARE-ISSUE",
AM872="Fiber CAmtel","TX ISSUE",
AM872="Fiber AOF","TX ISSUE",
AM872="Projet OCM (HUAWEI)","TRAVAUX-HUAWEI",
AM872="Projet OCM (NOKIA)","TRAVAUX -NOKIA",
AM872="ACCESS-ISSUE","ACCESS-ISSUE",
AM872="Projet OCM (ZTE, NOKIA, autres projets)","TRAVAUX OCM",
AM872="No root CAuse","No root cause",
AM872="ODU HS","TX ISSUE",
AM872="IP &amp; VLAN","TX ISSUE",
AM872="Warehouse HUAWEI","SPARE-ISSUE",
AM872="SPARE-HS","SPARE-ISSUE",
AM872="Power Telco","RAN ISSUE",AM872="no impacts","no impacts"
),"")</f>
        <v>no impacts</v>
      </c>
      <c r="AM872" s="67" t="s">
        <v>5605</v>
      </c>
      <c r="AN872" s="48" t="str" cm="1">
        <f t="array" ref="AN872">IFERROR(_xlfn.IFS(
AM872="MPR ISSUE","ACTIVE",
AM872="BSS Hardware Issue","ACTIVE",
AM872="Sites strategiques, MLL, Pylone, etc.","PASSIVE",
AM872="AKTIVCO DEFAUT GE &amp; POWER Cabinet","PASSIVE",
AM872="AKTIVCO Coupure ENEO &amp; Baisse de tension","PASSIVE",
AM872="Coupure ENEO &amp; Baisse de tension","PASSIVE",
AM872="Defaut GE &amp; POWER Cabinet","PASSIVE",
AM872="Sharing","PASSIVE",
AM872="Sites strategiques &amp; DataCenter","PASSIVE",
AM872="Exclu","Exclu",
AM872="SAT","ACTIVE",
AM872="SPARE-ISSUE","SPARE-ISSUE",
AM872="Fiber CAmtel","ACTIVE",
AM872="Fiber AOF","ACTIVE",
AM872="Projet OCM (HUAWEI)","PLANNED WORKS",
AM872="Projet OCM (NOKIA)","PLANNED WORKS",
AM872="ACCESS-ISSUE","ACCESS-ISSUE",
AM872="Projet OCM (ZTE, NOKIA, autres projets)","PLANNED WORKS",
AM872="No root CAuse","No root cause",
AM872="ODU HS","ACTIVE",
AM872="IP &amp; VLAN","ACTIVE",
AM872="Warehouse HUAWEI","SPARE-ISSUE",
AM872="SPARE-HS","SPARE-ISSUE",
AM872="Power Telco","ACTIVE", AM872="no impacts","no impacts"
),"")</f>
        <v>no impacts</v>
      </c>
      <c r="AO872" s="93" t="s">
        <v>5537</v>
      </c>
      <c r="AP872" s="101" t="str">
        <f t="shared" si="29"/>
        <v>LIT_260</v>
      </c>
      <c r="AR872" s="17" t="s">
        <v>5537</v>
      </c>
      <c r="AS872" s="7" t="s">
        <v>5537</v>
      </c>
      <c r="AT872" s="6"/>
      <c r="AU872" s="7"/>
      <c r="AV872" s="3" t="s">
        <v>5537</v>
      </c>
      <c r="AW872" s="18" t="s">
        <v>5537</v>
      </c>
      <c r="AX872" s="18" t="s">
        <v>5537</v>
      </c>
      <c r="AY872" s="18" t="s">
        <v>5537</v>
      </c>
      <c r="AZ872" s="18" t="s">
        <v>5537</v>
      </c>
      <c r="BA872" s="18" t="s">
        <v>5537</v>
      </c>
      <c r="BB872" s="18" t="s">
        <v>5537</v>
      </c>
      <c r="BC872" s="18" t="s">
        <v>5537</v>
      </c>
      <c r="BD872" s="18" t="s">
        <v>5537</v>
      </c>
      <c r="BE872" s="18" t="s">
        <v>5537</v>
      </c>
      <c r="BF872" s="18" t="s">
        <v>5537</v>
      </c>
      <c r="BG872" s="18" t="s">
        <v>5537</v>
      </c>
      <c r="BH872" s="18" t="s">
        <v>5537</v>
      </c>
      <c r="BI872" s="9" t="s">
        <v>5537</v>
      </c>
      <c r="BJ872" s="14"/>
      <c r="BK872" s="14" t="s">
        <v>5537</v>
      </c>
      <c r="BL872" s="14" t="str">
        <f>_xlfn.XLOOKUP(B872,'[4]cell downs 18042026 17h'!$B:$B,'[4]cell downs 18042026 17h'!$B:$B,"")</f>
        <v/>
      </c>
      <c r="BM872" s="14" t="str">
        <f>_xlfn.XLOOKUP(B872,'[5]Cells Huawei 19042026 15h'!$B:$B,'[5]Cells Huawei 19042026 15h'!$B:$B,"")</f>
        <v/>
      </c>
      <c r="BN872" s="9" t="str">
        <f>_xlfn.XLOOKUP(B872,'[6]cells down 19042026 9H40'!$B:$B,'[6]cells down 19042026 9H40'!$B:$B,"")</f>
        <v/>
      </c>
      <c r="BO872" s="9" t="s">
        <v>546</v>
      </c>
      <c r="BP872" s="9" t="s">
        <v>5537</v>
      </c>
      <c r="BQ872" s="115"/>
    </row>
    <row r="873" spans="1:69" s="9" customFormat="1" x14ac:dyDescent="0.3">
      <c r="A873" s="1" t="s">
        <v>1664</v>
      </c>
      <c r="B873" s="8" t="s">
        <v>1665</v>
      </c>
      <c r="C873" s="3" t="str">
        <f>_xlfn.XLOOKUP(B873,'[1]daily break down'!$D:$D,'[1]daily break down'!$E:$E,"")</f>
        <v>Douala</v>
      </c>
      <c r="D873" s="1" t="s">
        <v>21</v>
      </c>
      <c r="E873" s="1" t="s">
        <v>36</v>
      </c>
      <c r="F873" s="3" t="s">
        <v>31</v>
      </c>
      <c r="G873" s="1" t="s">
        <v>32</v>
      </c>
      <c r="H873" s="34" t="str">
        <f>_xlfn.XLOOKUP(B873,[2]CALCULATION!$B:$B,[2]CALCULATION!$H:$H,"")</f>
        <v>ZTE</v>
      </c>
      <c r="I873" s="28">
        <v>0.46107244466131936</v>
      </c>
      <c r="J873" s="28">
        <v>0</v>
      </c>
      <c r="K873" s="28">
        <v>0</v>
      </c>
      <c r="L873" s="28">
        <v>0</v>
      </c>
      <c r="M873" s="28">
        <v>0</v>
      </c>
      <c r="N873" s="28">
        <v>0</v>
      </c>
      <c r="O873" s="28">
        <v>0</v>
      </c>
      <c r="P873" s="28">
        <v>4.2905312855809798</v>
      </c>
      <c r="Q873" s="28">
        <v>13.868556899607057</v>
      </c>
      <c r="R873" s="28">
        <v>29.798884522861723</v>
      </c>
      <c r="S873" s="94">
        <v>0</v>
      </c>
      <c r="T873" s="94">
        <f>_xlfn.XLOOKUP(B873,'[3]Nur des jours'!$B:$B,'[3]Nur des jours'!$U:$U,"")</f>
        <v>0</v>
      </c>
      <c r="U873" s="94">
        <v>0</v>
      </c>
      <c r="V873" s="94">
        <v>0</v>
      </c>
      <c r="W873" s="94">
        <v>0</v>
      </c>
      <c r="X873" s="94">
        <v>0</v>
      </c>
      <c r="Y873" s="94">
        <v>0</v>
      </c>
      <c r="Z873" s="94">
        <v>0</v>
      </c>
      <c r="AA873" s="94">
        <v>0</v>
      </c>
      <c r="AB873" s="94">
        <v>7.8805542000896027</v>
      </c>
      <c r="AC873" s="94">
        <f>_xlfn.XLOOKUP(B873,'[3]Nur des jours'!$B:$B,'[3]Nur des jours'!$N:$N,"")</f>
        <v>0</v>
      </c>
      <c r="AD873" s="94">
        <v>0</v>
      </c>
      <c r="AE873" s="94">
        <v>0</v>
      </c>
      <c r="AF873" s="94">
        <v>0</v>
      </c>
      <c r="AG873" s="94">
        <v>0</v>
      </c>
      <c r="AH873" s="94">
        <v>0</v>
      </c>
      <c r="AI873" s="49" t="s">
        <v>5559</v>
      </c>
      <c r="AJ873" s="49"/>
      <c r="AK873" s="48" t="str" cm="1">
        <f t="array" ref="AK873">IFERROR(_xlfn.IFS(
AM873="MPR ISSUE","PDH",
AM873="BSS Hardware Issue","BSS",
AM873="Sites strategiques, MLL, Pylone, etc.","ENVTECH",
AM873="AKTIVCO DEFAUT GE &amp; POWER Cabinet","AKTIVCO",
AM873="AKTIVCO Coupure ENEO &amp; Baisse de tension","AKTIVCO GRID ONLY",
AM873="Coupure ENEO &amp; Baisse de tension","IHS GRID ONLY",
AM873="Defaut GE &amp; POWER Cabinet","IHS",
AM873="Sharing","Partners",
AM873="Sites strategiques &amp; DataCenter","SST &amp; DC",
AM873="Exclu","Exclu",
AM873="SAT","SAT",
AM873="SPARE-ISSUE","SPARE-ISSUE",
AM873="Fiber CAmtel","TRANS_FO_CAMTEL",
AM873="Fiber AOF","Fiber AOF",
AM873="Projet OCM (HUAWEI)","TRAVAUX-HUAWEI",
AM873="Projet OCM (NOKIA)","TRAVAUX-NOKIA",
AM873="ACCESS-ISSUE","ACCESS-ISSUE",
AM873="Projet OCM (ZTE, NOKIA, autres projets)","TRAVAUX OCM",
AM873="No root CAuse","No root cause",
AM873="ODU HS","PDH",
AM873="IP &amp; VLAN","PDH",
AM873="Warehouse HUAWEI","SPARE-ISSUE",
AM873="SPARE-HS","SPARE-ISSUE",
AM873="Power Telco","BSS",AM873="no impacts","no impacts"
),"")</f>
        <v>no impacts</v>
      </c>
      <c r="AL873" s="48" t="str" cm="1">
        <f t="array" ref="AL873">IFERROR(_xlfn.IFS(
AM873="MPR ISSUE","TX ISSUE",
AM873="BSS Hardware Issue","RAN ISSUE",
AM873="Sites strategiques, MLL, Pylone, etc.","ENVTECH",
AM873="AKTIVCO DEFAUT GE &amp; POWER Cabinet","POWER ISSUE",
AM873="AKTIVCO Coupure ENEO &amp; Baisse de tension","POWER ISSUE",
AM873="Coupure ENEO &amp; Baisse de tension","POWER ISSUE",
AM873="Defaut GE &amp; POWER Cabinet","POWER ISSUE",
AM873="Sharing","POWER ISSUE",
AM873="Sites strategiques &amp; DataCenter","POWER ISSUE",
AM873="Exclu","Exclu",
AM873="SAT","TX ISSUE",
AM873="SPARE-ISSUE","SPARE-ISSUE",
AM873="Fiber CAmtel","TX ISSUE",
AM873="Fiber AOF","TX ISSUE",
AM873="Projet OCM (HUAWEI)","TRAVAUX-HUAWEI",
AM873="Projet OCM (NOKIA)","TRAVAUX -NOKIA",
AM873="ACCESS-ISSUE","ACCESS-ISSUE",
AM873="Projet OCM (ZTE, NOKIA, autres projets)","TRAVAUX OCM",
AM873="No root CAuse","No root cause",
AM873="ODU HS","TX ISSUE",
AM873="IP &amp; VLAN","TX ISSUE",
AM873="Warehouse HUAWEI","SPARE-ISSUE",
AM873="SPARE-HS","SPARE-ISSUE",
AM873="Power Telco","RAN ISSUE",AM873="no impacts","no impacts"
),"")</f>
        <v>no impacts</v>
      </c>
      <c r="AM873" s="67" t="s">
        <v>5605</v>
      </c>
      <c r="AN873" s="48" t="str" cm="1">
        <f t="array" ref="AN873">IFERROR(_xlfn.IFS(
AM873="MPR ISSUE","ACTIVE",
AM873="BSS Hardware Issue","ACTIVE",
AM873="Sites strategiques, MLL, Pylone, etc.","PASSIVE",
AM873="AKTIVCO DEFAUT GE &amp; POWER Cabinet","PASSIVE",
AM873="AKTIVCO Coupure ENEO &amp; Baisse de tension","PASSIVE",
AM873="Coupure ENEO &amp; Baisse de tension","PASSIVE",
AM873="Defaut GE &amp; POWER Cabinet","PASSIVE",
AM873="Sharing","PASSIVE",
AM873="Sites strategiques &amp; DataCenter","PASSIVE",
AM873="Exclu","Exclu",
AM873="SAT","ACTIVE",
AM873="SPARE-ISSUE","SPARE-ISSUE",
AM873="Fiber CAmtel","ACTIVE",
AM873="Fiber AOF","ACTIVE",
AM873="Projet OCM (HUAWEI)","PLANNED WORKS",
AM873="Projet OCM (NOKIA)","PLANNED WORKS",
AM873="ACCESS-ISSUE","ACCESS-ISSUE",
AM873="Projet OCM (ZTE, NOKIA, autres projets)","PLANNED WORKS",
AM873="No root CAuse","No root cause",
AM873="ODU HS","ACTIVE",
AM873="IP &amp; VLAN","ACTIVE",
AM873="Warehouse HUAWEI","SPARE-ISSUE",
AM873="SPARE-HS","SPARE-ISSUE",
AM873="Power Telco","ACTIVE", AM873="no impacts","no impacts"
),"")</f>
        <v>no impacts</v>
      </c>
      <c r="AO873" s="93" t="s">
        <v>5537</v>
      </c>
      <c r="AP873" s="101" t="str">
        <f t="shared" si="29"/>
        <v>LIT_582</v>
      </c>
      <c r="AR873" s="17" t="s">
        <v>5537</v>
      </c>
      <c r="AS873" s="7" t="s">
        <v>5537</v>
      </c>
      <c r="AT873" s="6"/>
      <c r="AU873" s="7"/>
      <c r="AV873" s="3" t="s">
        <v>5537</v>
      </c>
      <c r="AW873" s="18" t="s">
        <v>5537</v>
      </c>
      <c r="AX873" s="18" t="s">
        <v>5537</v>
      </c>
      <c r="AY873" s="18" t="s">
        <v>5537</v>
      </c>
      <c r="AZ873" s="18" t="s">
        <v>5537</v>
      </c>
      <c r="BA873" s="18" t="s">
        <v>5537</v>
      </c>
      <c r="BB873" s="18" t="s">
        <v>5537</v>
      </c>
      <c r="BC873" s="18" t="s">
        <v>5537</v>
      </c>
      <c r="BD873" s="18" t="s">
        <v>5537</v>
      </c>
      <c r="BE873" s="18" t="s">
        <v>5537</v>
      </c>
      <c r="BF873" s="18" t="s">
        <v>5537</v>
      </c>
      <c r="BG873" s="18" t="s">
        <v>5537</v>
      </c>
      <c r="BH873" s="18" t="s">
        <v>5537</v>
      </c>
      <c r="BI873" s="9" t="s">
        <v>5537</v>
      </c>
      <c r="BJ873" s="14"/>
      <c r="BK873" s="14" t="s">
        <v>5537</v>
      </c>
      <c r="BL873" s="14" t="str">
        <f>_xlfn.XLOOKUP(B873,'[4]cell downs 18042026 17h'!$B:$B,'[4]cell downs 18042026 17h'!$B:$B,"")</f>
        <v/>
      </c>
      <c r="BM873" s="14" t="str">
        <f>_xlfn.XLOOKUP(B873,'[5]Cells Huawei 19042026 15h'!$B:$B,'[5]Cells Huawei 19042026 15h'!$B:$B,"")</f>
        <v/>
      </c>
      <c r="BN873" s="9" t="str">
        <f>_xlfn.XLOOKUP(B873,'[6]cells down 19042026 9H40'!$B:$B,'[6]cells down 19042026 9H40'!$B:$B,"")</f>
        <v/>
      </c>
      <c r="BO873" s="9" t="s">
        <v>5537</v>
      </c>
      <c r="BP873" s="9" t="s">
        <v>12</v>
      </c>
      <c r="BQ873" s="115"/>
    </row>
    <row r="874" spans="1:69" s="9" customFormat="1" ht="37.049999999999997" customHeight="1" x14ac:dyDescent="0.3">
      <c r="A874" s="1" t="s">
        <v>1231</v>
      </c>
      <c r="B874" s="8" t="s">
        <v>1232</v>
      </c>
      <c r="C874" s="3" t="str">
        <f>_xlfn.XLOOKUP(B874,'[1]daily break down'!$D:$D,'[1]daily break down'!$E:$E,"")</f>
        <v>OUEST</v>
      </c>
      <c r="D874" s="1" t="s">
        <v>11</v>
      </c>
      <c r="E874" s="1" t="s">
        <v>12</v>
      </c>
      <c r="F874" s="3" t="s">
        <v>102</v>
      </c>
      <c r="G874" s="1" t="s">
        <v>1233</v>
      </c>
      <c r="H874" s="33" t="str">
        <f>_xlfn.XLOOKUP(B874,[2]CALCULATION!$B:$B,[2]CALCULATION!$H:$H,"")</f>
        <v>NOKIA</v>
      </c>
      <c r="I874" s="28">
        <v>1.6051570485657116E-3</v>
      </c>
      <c r="J874" s="28">
        <v>0</v>
      </c>
      <c r="K874" s="28">
        <v>1.0433520815676698E-2</v>
      </c>
      <c r="L874" s="28">
        <v>0</v>
      </c>
      <c r="M874" s="28">
        <v>1.5159816569788325E-3</v>
      </c>
      <c r="N874" s="28">
        <v>0</v>
      </c>
      <c r="O874" s="28">
        <v>1.4268062653917818E-3</v>
      </c>
      <c r="P874" s="28">
        <v>7.134031326958566E-3</v>
      </c>
      <c r="Q874" s="28">
        <v>0.75803090876026336</v>
      </c>
      <c r="R874" s="28">
        <v>4.8154711456967923E-3</v>
      </c>
      <c r="S874" s="94">
        <v>0</v>
      </c>
      <c r="T874" s="94">
        <f>_xlfn.XLOOKUP(B874,'[3]Nur des jours'!$B:$B,'[3]Nur des jours'!$U:$U,"")</f>
        <v>4.5479449709359835E-3</v>
      </c>
      <c r="U874" s="94">
        <v>5.4396988868056322E-3</v>
      </c>
      <c r="V874" s="94">
        <v>1.6943324401527619E-3</v>
      </c>
      <c r="W874" s="94">
        <v>4.5479449709359835E-3</v>
      </c>
      <c r="X874" s="94">
        <v>1.4268062653917815E-3</v>
      </c>
      <c r="Y874" s="94">
        <v>1.3376308738047309E-3</v>
      </c>
      <c r="Z874" s="94">
        <v>0</v>
      </c>
      <c r="AA874" s="94">
        <v>0.77299012935425593</v>
      </c>
      <c r="AB874" s="94">
        <v>7.7758801254448056</v>
      </c>
      <c r="AC874" s="94">
        <f>_xlfn.XLOOKUP(B874,'[3]Nur des jours'!$B:$B,'[3]Nur des jours'!$N:$N,"")</f>
        <v>0</v>
      </c>
      <c r="AD874" s="94">
        <v>0</v>
      </c>
      <c r="AE874" s="94">
        <v>0</v>
      </c>
      <c r="AF874" s="94">
        <v>0</v>
      </c>
      <c r="AG874" s="94">
        <v>0</v>
      </c>
      <c r="AH874" s="94">
        <v>0</v>
      </c>
      <c r="AI874" s="49" t="s">
        <v>5559</v>
      </c>
      <c r="AJ874" s="49"/>
      <c r="AK874" s="48" t="str" cm="1">
        <f t="array" ref="AK874">IFERROR(_xlfn.IFS(
AM874="MPR ISSUE","PDH",
AM874="BSS Hardware Issue","BSS",
AM874="Sites strategiques, MLL, Pylone, etc.","ENVTECH",
AM874="AKTIVCO DEFAUT GE &amp; POWER Cabinet","AKTIVCO",
AM874="AKTIVCO Coupure ENEO &amp; Baisse de tension","AKTIVCO GRID ONLY",
AM874="Coupure ENEO &amp; Baisse de tension","IHS GRID ONLY",
AM874="Defaut GE &amp; POWER Cabinet","IHS",
AM874="Sharing","Partners",
AM874="Sites strategiques &amp; DataCenter","SST &amp; DC",
AM874="Exclu","Exclu",
AM874="SAT","SAT",
AM874="SPARE-ISSUE","SPARE-ISSUE",
AM874="Fiber CAmtel","TRANS_FO_CAMTEL",
AM874="Fiber AOF","Fiber AOF",
AM874="Projet OCM (HUAWEI)","TRAVAUX-HUAWEI",
AM874="Projet OCM (NOKIA)","TRAVAUX-NOKIA",
AM874="ACCESS-ISSUE","ACCESS-ISSUE",
AM874="Projet OCM (ZTE, NOKIA, autres projets)","TRAVAUX OCM",
AM874="No root CAuse","No root cause",
AM874="ODU HS","PDH",
AM874="IP &amp; VLAN","PDH",
AM874="Warehouse HUAWEI","SPARE-ISSUE",
AM874="SPARE-HS","SPARE-ISSUE",
AM874="Power Telco","BSS",AM874="no impacts","no impacts"
),"")</f>
        <v>no impacts</v>
      </c>
      <c r="AL874" s="48" t="str" cm="1">
        <f t="array" ref="AL874">IFERROR(_xlfn.IFS(
AM874="MPR ISSUE","TX ISSUE",
AM874="BSS Hardware Issue","RAN ISSUE",
AM874="Sites strategiques, MLL, Pylone, etc.","ENVTECH",
AM874="AKTIVCO DEFAUT GE &amp; POWER Cabinet","POWER ISSUE",
AM874="AKTIVCO Coupure ENEO &amp; Baisse de tension","POWER ISSUE",
AM874="Coupure ENEO &amp; Baisse de tension","POWER ISSUE",
AM874="Defaut GE &amp; POWER Cabinet","POWER ISSUE",
AM874="Sharing","POWER ISSUE",
AM874="Sites strategiques &amp; DataCenter","POWER ISSUE",
AM874="Exclu","Exclu",
AM874="SAT","TX ISSUE",
AM874="SPARE-ISSUE","SPARE-ISSUE",
AM874="Fiber CAmtel","TX ISSUE",
AM874="Fiber AOF","TX ISSUE",
AM874="Projet OCM (HUAWEI)","TRAVAUX-HUAWEI",
AM874="Projet OCM (NOKIA)","TRAVAUX -NOKIA",
AM874="ACCESS-ISSUE","ACCESS-ISSUE",
AM874="Projet OCM (ZTE, NOKIA, autres projets)","TRAVAUX OCM",
AM874="No root CAuse","No root cause",
AM874="ODU HS","TX ISSUE",
AM874="IP &amp; VLAN","TX ISSUE",
AM874="Warehouse HUAWEI","SPARE-ISSUE",
AM874="SPARE-HS","SPARE-ISSUE",
AM874="Power Telco","RAN ISSUE",AM874="no impacts","no impacts"
),"")</f>
        <v>no impacts</v>
      </c>
      <c r="AM874" s="67" t="s">
        <v>5605</v>
      </c>
      <c r="AN874" s="48" t="str" cm="1">
        <f t="array" ref="AN874">IFERROR(_xlfn.IFS(
AM874="MPR ISSUE","ACTIVE",
AM874="BSS Hardware Issue","ACTIVE",
AM874="Sites strategiques, MLL, Pylone, etc.","PASSIVE",
AM874="AKTIVCO DEFAUT GE &amp; POWER Cabinet","PASSIVE",
AM874="AKTIVCO Coupure ENEO &amp; Baisse de tension","PASSIVE",
AM874="Coupure ENEO &amp; Baisse de tension","PASSIVE",
AM874="Defaut GE &amp; POWER Cabinet","PASSIVE",
AM874="Sharing","PASSIVE",
AM874="Sites strategiques &amp; DataCenter","PASSIVE",
AM874="Exclu","Exclu",
AM874="SAT","ACTIVE",
AM874="SPARE-ISSUE","SPARE-ISSUE",
AM874="Fiber CAmtel","ACTIVE",
AM874="Fiber AOF","ACTIVE",
AM874="Projet OCM (HUAWEI)","PLANNED WORKS",
AM874="Projet OCM (NOKIA)","PLANNED WORKS",
AM874="ACCESS-ISSUE","ACCESS-ISSUE",
AM874="Projet OCM (ZTE, NOKIA, autres projets)","PLANNED WORKS",
AM874="No root CAuse","No root cause",
AM874="ODU HS","ACTIVE",
AM874="IP &amp; VLAN","ACTIVE",
AM874="Warehouse HUAWEI","SPARE-ISSUE",
AM874="SPARE-HS","SPARE-ISSUE",
AM874="Power Telco","ACTIVE", AM874="no impacts","no impacts"
),"")</f>
        <v>no impacts</v>
      </c>
      <c r="AO874" s="93" t="s">
        <v>5537</v>
      </c>
      <c r="AP874" s="101" t="str">
        <f t="shared" si="29"/>
        <v>OST_208</v>
      </c>
      <c r="AR874" s="17" t="s">
        <v>5537</v>
      </c>
      <c r="AS874" s="7" t="s">
        <v>5537</v>
      </c>
      <c r="AT874" s="6"/>
      <c r="AU874" s="7"/>
      <c r="AV874" s="3" t="s">
        <v>5537</v>
      </c>
      <c r="AW874" s="18" t="s">
        <v>5537</v>
      </c>
      <c r="AX874" s="18" t="s">
        <v>5537</v>
      </c>
      <c r="AY874" s="18" t="s">
        <v>5537</v>
      </c>
      <c r="AZ874" s="18" t="s">
        <v>5537</v>
      </c>
      <c r="BA874" s="18" t="s">
        <v>5537</v>
      </c>
      <c r="BB874" s="18" t="s">
        <v>5537</v>
      </c>
      <c r="BC874" s="18" t="s">
        <v>5537</v>
      </c>
      <c r="BD874" s="18" t="s">
        <v>5537</v>
      </c>
      <c r="BE874" s="18" t="s">
        <v>5537</v>
      </c>
      <c r="BF874" s="18" t="s">
        <v>5537</v>
      </c>
      <c r="BG874" s="18" t="s">
        <v>5537</v>
      </c>
      <c r="BH874" s="18" t="s">
        <v>5537</v>
      </c>
      <c r="BI874" s="9" t="s">
        <v>5537</v>
      </c>
      <c r="BJ874" s="14"/>
      <c r="BK874" s="14" t="s">
        <v>5537</v>
      </c>
      <c r="BL874" s="14" t="str">
        <f>_xlfn.XLOOKUP(B874,'[4]cell downs 18042026 17h'!$B:$B,'[4]cell downs 18042026 17h'!$B:$B,"")</f>
        <v/>
      </c>
      <c r="BM874" s="14" t="str">
        <f>_xlfn.XLOOKUP(B874,'[5]Cells Huawei 19042026 15h'!$B:$B,'[5]Cells Huawei 19042026 15h'!$B:$B,"")</f>
        <v/>
      </c>
      <c r="BN874" s="9" t="str">
        <f>_xlfn.XLOOKUP(B874,'[6]cells down 19042026 9H40'!$B:$B,'[6]cells down 19042026 9H40'!$B:$B,"")</f>
        <v/>
      </c>
      <c r="BO874" s="9" t="s">
        <v>1232</v>
      </c>
      <c r="BP874" s="9" t="s">
        <v>12</v>
      </c>
      <c r="BQ874" s="115"/>
    </row>
    <row r="875" spans="1:69" s="9" customFormat="1" x14ac:dyDescent="0.3">
      <c r="A875" s="1" t="s">
        <v>2825</v>
      </c>
      <c r="B875" s="8" t="s">
        <v>2826</v>
      </c>
      <c r="C875" s="3" t="str">
        <f>_xlfn.XLOOKUP(B875,'[1]daily break down'!$D:$D,'[1]daily break down'!$E:$E,"")</f>
        <v>Garoua</v>
      </c>
      <c r="D875" s="1" t="s">
        <v>11</v>
      </c>
      <c r="E875" s="1" t="s">
        <v>12</v>
      </c>
      <c r="F875" s="3" t="s">
        <v>23</v>
      </c>
      <c r="G875" s="1" t="s">
        <v>24</v>
      </c>
      <c r="H875" s="32" t="str">
        <f>_xlfn.XLOOKUP(B875,[2]CALCULATION!$B:$B,[2]CALCULATION!$H:$H,"")</f>
        <v>Huawei</v>
      </c>
      <c r="I875" s="28">
        <v>0</v>
      </c>
      <c r="J875" s="28">
        <v>0</v>
      </c>
      <c r="K875" s="28">
        <v>9.9270045914625613E-2</v>
      </c>
      <c r="L875" s="28">
        <v>7.0431259327745961</v>
      </c>
      <c r="M875" s="28">
        <v>0</v>
      </c>
      <c r="N875" s="28">
        <v>0</v>
      </c>
      <c r="O875" s="28">
        <v>0</v>
      </c>
      <c r="P875" s="28">
        <v>0</v>
      </c>
      <c r="Q875" s="28">
        <v>6.9110928479909142E-2</v>
      </c>
      <c r="R875" s="28">
        <v>0.37168303213453069</v>
      </c>
      <c r="S875" s="94">
        <v>0</v>
      </c>
      <c r="T875" s="94">
        <f>_xlfn.XLOOKUP(B875,'[3]Nur des jours'!$B:$B,'[3]Nur des jours'!$U:$U,"")</f>
        <v>1.5058691675726885</v>
      </c>
      <c r="U875" s="94">
        <v>1.9458962198194809</v>
      </c>
      <c r="V875" s="94">
        <v>0</v>
      </c>
      <c r="W875" s="94">
        <v>1.5058691675726885</v>
      </c>
      <c r="X875" s="94">
        <v>1.8776770452554412</v>
      </c>
      <c r="Y875" s="94">
        <v>0</v>
      </c>
      <c r="Z875" s="94">
        <v>1.2405188723664722</v>
      </c>
      <c r="AA875" s="94">
        <v>2.4737610327794468</v>
      </c>
      <c r="AB875" s="94">
        <v>6.4009739379567554</v>
      </c>
      <c r="AC875" s="94">
        <f>_xlfn.XLOOKUP(B875,'[3]Nur des jours'!$B:$B,'[3]Nur des jours'!$N:$N,"")</f>
        <v>0</v>
      </c>
      <c r="AD875" s="94">
        <v>0</v>
      </c>
      <c r="AE875" s="94">
        <v>0</v>
      </c>
      <c r="AF875" s="94">
        <v>0</v>
      </c>
      <c r="AG875" s="94">
        <v>0</v>
      </c>
      <c r="AH875" s="94">
        <v>0</v>
      </c>
      <c r="AI875" s="49" t="s">
        <v>5559</v>
      </c>
      <c r="AJ875" s="49"/>
      <c r="AK875" s="48" t="str" cm="1">
        <f t="array" ref="AK875">IFERROR(_xlfn.IFS(
AM875="MPR ISSUE","PDH",
AM875="BSS Hardware Issue","BSS",
AM875="Sites strategiques, MLL, Pylone, etc.","ENVTECH",
AM875="AKTIVCO DEFAUT GE &amp; POWER Cabinet","AKTIVCO",
AM875="AKTIVCO Coupure ENEO &amp; Baisse de tension","AKTIVCO GRID ONLY",
AM875="Coupure ENEO &amp; Baisse de tension","IHS GRID ONLY",
AM875="Defaut GE &amp; POWER Cabinet","IHS",
AM875="Sharing","Partners",
AM875="Sites strategiques &amp; DataCenter","SST &amp; DC",
AM875="Exclu","Exclu",
AM875="SAT","SAT",
AM875="SPARE-ISSUE","SPARE-ISSUE",
AM875="Fiber CAmtel","TRANS_FO_CAMTEL",
AM875="Fiber AOF","Fiber AOF",
AM875="Projet OCM (HUAWEI)","TRAVAUX-HUAWEI",
AM875="Projet OCM (NOKIA)","TRAVAUX-NOKIA",
AM875="ACCESS-ISSUE","ACCESS-ISSUE",
AM875="Projet OCM (ZTE, NOKIA, autres projets)","TRAVAUX OCM",
AM875="No root CAuse","No root cause",
AM875="ODU HS","PDH",
AM875="IP &amp; VLAN","PDH",
AM875="Warehouse HUAWEI","SPARE-ISSUE",
AM875="SPARE-HS","SPARE-ISSUE",
AM875="Power Telco","BSS",AM875="no impacts","no impacts"
),"")</f>
        <v>no impacts</v>
      </c>
      <c r="AL875" s="48" t="str" cm="1">
        <f t="array" ref="AL875">IFERROR(_xlfn.IFS(
AM875="MPR ISSUE","TX ISSUE",
AM875="BSS Hardware Issue","RAN ISSUE",
AM875="Sites strategiques, MLL, Pylone, etc.","ENVTECH",
AM875="AKTIVCO DEFAUT GE &amp; POWER Cabinet","POWER ISSUE",
AM875="AKTIVCO Coupure ENEO &amp; Baisse de tension","POWER ISSUE",
AM875="Coupure ENEO &amp; Baisse de tension","POWER ISSUE",
AM875="Defaut GE &amp; POWER Cabinet","POWER ISSUE",
AM875="Sharing","POWER ISSUE",
AM875="Sites strategiques &amp; DataCenter","POWER ISSUE",
AM875="Exclu","Exclu",
AM875="SAT","TX ISSUE",
AM875="SPARE-ISSUE","SPARE-ISSUE",
AM875="Fiber CAmtel","TX ISSUE",
AM875="Fiber AOF","TX ISSUE",
AM875="Projet OCM (HUAWEI)","TRAVAUX-HUAWEI",
AM875="Projet OCM (NOKIA)","TRAVAUX -NOKIA",
AM875="ACCESS-ISSUE","ACCESS-ISSUE",
AM875="Projet OCM (ZTE, NOKIA, autres projets)","TRAVAUX OCM",
AM875="No root CAuse","No root cause",
AM875="ODU HS","TX ISSUE",
AM875="IP &amp; VLAN","TX ISSUE",
AM875="Warehouse HUAWEI","SPARE-ISSUE",
AM875="SPARE-HS","SPARE-ISSUE",
AM875="Power Telco","RAN ISSUE",AM875="no impacts","no impacts"
),"")</f>
        <v>no impacts</v>
      </c>
      <c r="AM875" s="67" t="s">
        <v>5605</v>
      </c>
      <c r="AN875" s="48" t="str" cm="1">
        <f t="array" ref="AN875">IFERROR(_xlfn.IFS(
AM875="MPR ISSUE","ACTIVE",
AM875="BSS Hardware Issue","ACTIVE",
AM875="Sites strategiques, MLL, Pylone, etc.","PASSIVE",
AM875="AKTIVCO DEFAUT GE &amp; POWER Cabinet","PASSIVE",
AM875="AKTIVCO Coupure ENEO &amp; Baisse de tension","PASSIVE",
AM875="Coupure ENEO &amp; Baisse de tension","PASSIVE",
AM875="Defaut GE &amp; POWER Cabinet","PASSIVE",
AM875="Sharing","PASSIVE",
AM875="Sites strategiques &amp; DataCenter","PASSIVE",
AM875="Exclu","Exclu",
AM875="SAT","ACTIVE",
AM875="SPARE-ISSUE","SPARE-ISSUE",
AM875="Fiber CAmtel","ACTIVE",
AM875="Fiber AOF","ACTIVE",
AM875="Projet OCM (HUAWEI)","PLANNED WORKS",
AM875="Projet OCM (NOKIA)","PLANNED WORKS",
AM875="ACCESS-ISSUE","ACCESS-ISSUE",
AM875="Projet OCM (ZTE, NOKIA, autres projets)","PLANNED WORKS",
AM875="No root CAuse","No root cause",
AM875="ODU HS","ACTIVE",
AM875="IP &amp; VLAN","ACTIVE",
AM875="Warehouse HUAWEI","SPARE-ISSUE",
AM875="SPARE-HS","SPARE-ISSUE",
AM875="Power Telco","ACTIVE", AM875="no impacts","no impacts"
),"")</f>
        <v>no impacts</v>
      </c>
      <c r="AO875" s="93" t="s">
        <v>5537</v>
      </c>
      <c r="AP875" s="101" t="str">
        <f t="shared" si="29"/>
        <v>NRD_094</v>
      </c>
      <c r="AR875" s="17" t="s">
        <v>5537</v>
      </c>
      <c r="AS875" s="7" t="s">
        <v>5537</v>
      </c>
      <c r="AT875" s="6"/>
      <c r="AU875" s="7"/>
      <c r="AV875" s="3" t="s">
        <v>5537</v>
      </c>
      <c r="AW875" s="18" t="s">
        <v>5537</v>
      </c>
      <c r="AX875" s="18" t="s">
        <v>5537</v>
      </c>
      <c r="AY875" s="18" t="s">
        <v>5537</v>
      </c>
      <c r="AZ875" s="18" t="s">
        <v>5537</v>
      </c>
      <c r="BA875" s="18" t="s">
        <v>5537</v>
      </c>
      <c r="BB875" s="18" t="s">
        <v>5537</v>
      </c>
      <c r="BC875" s="18" t="s">
        <v>5537</v>
      </c>
      <c r="BD875" s="18" t="s">
        <v>5537</v>
      </c>
      <c r="BE875" s="18" t="s">
        <v>5537</v>
      </c>
      <c r="BF875" s="18" t="s">
        <v>5537</v>
      </c>
      <c r="BG875" s="18" t="s">
        <v>5537</v>
      </c>
      <c r="BH875" s="18" t="s">
        <v>5537</v>
      </c>
      <c r="BI875" s="9" t="s">
        <v>5537</v>
      </c>
      <c r="BJ875" s="14"/>
      <c r="BK875" s="14" t="s">
        <v>5537</v>
      </c>
      <c r="BL875" s="14" t="str">
        <f>_xlfn.XLOOKUP(B875,'[4]cell downs 18042026 17h'!$B:$B,'[4]cell downs 18042026 17h'!$B:$B,"")</f>
        <v/>
      </c>
      <c r="BM875" s="14" t="str">
        <f>_xlfn.XLOOKUP(B875,'[5]Cells Huawei 19042026 15h'!$B:$B,'[5]Cells Huawei 19042026 15h'!$B:$B,"")</f>
        <v/>
      </c>
      <c r="BN875" s="9" t="str">
        <f>_xlfn.XLOOKUP(B875,'[6]cells down 19042026 9H40'!$B:$B,'[6]cells down 19042026 9H40'!$B:$B,"")</f>
        <v/>
      </c>
      <c r="BO875" s="9" t="s">
        <v>2826</v>
      </c>
      <c r="BP875" s="9" t="s">
        <v>5537</v>
      </c>
      <c r="BQ875" s="115"/>
    </row>
    <row r="876" spans="1:69" s="9" customFormat="1" x14ac:dyDescent="0.3">
      <c r="A876" s="3" t="s">
        <v>573</v>
      </c>
      <c r="B876" s="25" t="s">
        <v>574</v>
      </c>
      <c r="C876" s="3" t="str">
        <f>_xlfn.XLOOKUP(B876,'[1]daily break down'!$D:$D,'[1]daily break down'!$E:$E,"")</f>
        <v>CENTRE</v>
      </c>
      <c r="D876" s="3" t="s">
        <v>11</v>
      </c>
      <c r="E876" s="3" t="s">
        <v>12</v>
      </c>
      <c r="F876" s="3" t="s">
        <v>226</v>
      </c>
      <c r="G876" s="3" t="s">
        <v>575</v>
      </c>
      <c r="H876" s="33" t="str">
        <f>_xlfn.XLOOKUP(B876,[2]CALCULATION!$B:$B,[2]CALCULATION!$H:$H,"")</f>
        <v>NOKIA</v>
      </c>
      <c r="I876" s="28">
        <v>0</v>
      </c>
      <c r="J876" s="28">
        <v>0</v>
      </c>
      <c r="K876" s="28">
        <v>0</v>
      </c>
      <c r="L876" s="28">
        <v>0</v>
      </c>
      <c r="M876" s="28">
        <v>0</v>
      </c>
      <c r="N876" s="28">
        <v>0.37895974408802824</v>
      </c>
      <c r="O876" s="28">
        <v>0</v>
      </c>
      <c r="P876" s="28">
        <v>0</v>
      </c>
      <c r="Q876" s="28">
        <v>2.1924840126357958</v>
      </c>
      <c r="R876" s="28">
        <v>0</v>
      </c>
      <c r="S876" s="94">
        <v>0</v>
      </c>
      <c r="T876" s="94">
        <f>_xlfn.XLOOKUP(B876,'[3]Nur des jours'!$B:$B,'[3]Nur des jours'!$U:$U,"")</f>
        <v>0</v>
      </c>
      <c r="U876" s="94">
        <v>0.38095727285957653</v>
      </c>
      <c r="V876" s="94">
        <v>0</v>
      </c>
      <c r="W876" s="94">
        <v>0</v>
      </c>
      <c r="X876" s="94">
        <v>1.0101074955840346</v>
      </c>
      <c r="Y876" s="94">
        <v>1.6675263174415651</v>
      </c>
      <c r="Z876" s="94">
        <v>2.9619963017181599</v>
      </c>
      <c r="AA876" s="94">
        <v>9.7888005695810598</v>
      </c>
      <c r="AB876" s="94">
        <v>5.1851388139815606</v>
      </c>
      <c r="AC876" s="94">
        <f>_xlfn.XLOOKUP(B876,'[3]Nur des jours'!$B:$B,'[3]Nur des jours'!$N:$N,"")</f>
        <v>0</v>
      </c>
      <c r="AD876" s="94">
        <v>0</v>
      </c>
      <c r="AE876" s="94">
        <v>0</v>
      </c>
      <c r="AF876" s="94">
        <v>0</v>
      </c>
      <c r="AG876" s="94">
        <v>0</v>
      </c>
      <c r="AH876" s="94">
        <v>0</v>
      </c>
      <c r="AI876" s="49" t="s">
        <v>5559</v>
      </c>
      <c r="AJ876" s="49"/>
      <c r="AK876" s="48" t="str" cm="1">
        <f t="array" ref="AK876">IFERROR(_xlfn.IFS(
AM876="MPR ISSUE","PDH",
AM876="BSS Hardware Issue","BSS",
AM876="Sites strategiques, MLL, Pylone, etc.","ENVTECH",
AM876="AKTIVCO DEFAUT GE &amp; POWER Cabinet","AKTIVCO",
AM876="AKTIVCO Coupure ENEO &amp; Baisse de tension","AKTIVCO GRID ONLY",
AM876="Coupure ENEO &amp; Baisse de tension","IHS GRID ONLY",
AM876="Defaut GE &amp; POWER Cabinet","IHS",
AM876="Sharing","Partners",
AM876="Sites strategiques &amp; DataCenter","SST &amp; DC",
AM876="Exclu","Exclu",
AM876="SAT","SAT",
AM876="SPARE-ISSUE","SPARE-ISSUE",
AM876="Fiber CAmtel","TRANS_FO_CAMTEL",
AM876="Fiber AOF","Fiber AOF",
AM876="Projet OCM (HUAWEI)","TRAVAUX-HUAWEI",
AM876="Projet OCM (NOKIA)","TRAVAUX-NOKIA",
AM876="ACCESS-ISSUE","ACCESS-ISSUE",
AM876="Projet OCM (ZTE, NOKIA, autres projets)","TRAVAUX OCM",
AM876="No root CAuse","No root cause",
AM876="ODU HS","PDH",
AM876="IP &amp; VLAN","PDH",
AM876="Warehouse HUAWEI","SPARE-ISSUE",
AM876="SPARE-HS","SPARE-ISSUE",
AM876="Power Telco","BSS",AM876="no impacts","no impacts"
),"")</f>
        <v>no impacts</v>
      </c>
      <c r="AL876" s="48" t="str" cm="1">
        <f t="array" ref="AL876">IFERROR(_xlfn.IFS(
AM876="MPR ISSUE","TX ISSUE",
AM876="BSS Hardware Issue","RAN ISSUE",
AM876="Sites strategiques, MLL, Pylone, etc.","ENVTECH",
AM876="AKTIVCO DEFAUT GE &amp; POWER Cabinet","POWER ISSUE",
AM876="AKTIVCO Coupure ENEO &amp; Baisse de tension","POWER ISSUE",
AM876="Coupure ENEO &amp; Baisse de tension","POWER ISSUE",
AM876="Defaut GE &amp; POWER Cabinet","POWER ISSUE",
AM876="Sharing","POWER ISSUE",
AM876="Sites strategiques &amp; DataCenter","POWER ISSUE",
AM876="Exclu","Exclu",
AM876="SAT","TX ISSUE",
AM876="SPARE-ISSUE","SPARE-ISSUE",
AM876="Fiber CAmtel","TX ISSUE",
AM876="Fiber AOF","TX ISSUE",
AM876="Projet OCM (HUAWEI)","TRAVAUX-HUAWEI",
AM876="Projet OCM (NOKIA)","TRAVAUX -NOKIA",
AM876="ACCESS-ISSUE","ACCESS-ISSUE",
AM876="Projet OCM (ZTE, NOKIA, autres projets)","TRAVAUX OCM",
AM876="No root CAuse","No root cause",
AM876="ODU HS","TX ISSUE",
AM876="IP &amp; VLAN","TX ISSUE",
AM876="Warehouse HUAWEI","SPARE-ISSUE",
AM876="SPARE-HS","SPARE-ISSUE",
AM876="Power Telco","RAN ISSUE",AM876="no impacts","no impacts"
),"")</f>
        <v>no impacts</v>
      </c>
      <c r="AM876" s="67" t="s">
        <v>5605</v>
      </c>
      <c r="AN876" s="48" t="str" cm="1">
        <f t="array" ref="AN876">IFERROR(_xlfn.IFS(
AM876="MPR ISSUE","ACTIVE",
AM876="BSS Hardware Issue","ACTIVE",
AM876="Sites strategiques, MLL, Pylone, etc.","PASSIVE",
AM876="AKTIVCO DEFAUT GE &amp; POWER Cabinet","PASSIVE",
AM876="AKTIVCO Coupure ENEO &amp; Baisse de tension","PASSIVE",
AM876="Coupure ENEO &amp; Baisse de tension","PASSIVE",
AM876="Defaut GE &amp; POWER Cabinet","PASSIVE",
AM876="Sharing","PASSIVE",
AM876="Sites strategiques &amp; DataCenter","PASSIVE",
AM876="Exclu","Exclu",
AM876="SAT","ACTIVE",
AM876="SPARE-ISSUE","SPARE-ISSUE",
AM876="Fiber CAmtel","ACTIVE",
AM876="Fiber AOF","ACTIVE",
AM876="Projet OCM (HUAWEI)","PLANNED WORKS",
AM876="Projet OCM (NOKIA)","PLANNED WORKS",
AM876="ACCESS-ISSUE","ACCESS-ISSUE",
AM876="Projet OCM (ZTE, NOKIA, autres projets)","PLANNED WORKS",
AM876="No root CAuse","No root cause",
AM876="ODU HS","ACTIVE",
AM876="IP &amp; VLAN","ACTIVE",
AM876="Warehouse HUAWEI","SPARE-ISSUE",
AM876="SPARE-HS","SPARE-ISSUE",
AM876="Power Telco","ACTIVE", AM876="no impacts","no impacts"
),"")</f>
        <v>no impacts</v>
      </c>
      <c r="AO876" s="93" t="s">
        <v>5537</v>
      </c>
      <c r="AP876" s="101" t="str">
        <f t="shared" si="29"/>
        <v>EST_076</v>
      </c>
      <c r="AR876" s="17" t="s">
        <v>5537</v>
      </c>
      <c r="AS876" s="7" t="s">
        <v>5537</v>
      </c>
      <c r="AT876" s="6"/>
      <c r="AU876" s="7"/>
      <c r="AV876" s="3" t="s">
        <v>5537</v>
      </c>
      <c r="AW876" s="18" t="s">
        <v>5537</v>
      </c>
      <c r="AX876" s="18" t="s">
        <v>5537</v>
      </c>
      <c r="AY876" s="18" t="s">
        <v>5537</v>
      </c>
      <c r="AZ876" s="18" t="s">
        <v>5537</v>
      </c>
      <c r="BA876" s="18" t="s">
        <v>5537</v>
      </c>
      <c r="BB876" s="18" t="s">
        <v>5537</v>
      </c>
      <c r="BC876" s="18" t="s">
        <v>5537</v>
      </c>
      <c r="BD876" s="18" t="s">
        <v>5537</v>
      </c>
      <c r="BE876" s="18" t="s">
        <v>5537</v>
      </c>
      <c r="BF876" s="18" t="s">
        <v>5537</v>
      </c>
      <c r="BG876" s="18" t="s">
        <v>5537</v>
      </c>
      <c r="BH876" s="18" t="s">
        <v>5537</v>
      </c>
      <c r="BI876" s="9" t="s">
        <v>5537</v>
      </c>
      <c r="BJ876" s="14"/>
      <c r="BK876" s="14" t="s">
        <v>5537</v>
      </c>
      <c r="BL876" s="14" t="str">
        <f>_xlfn.XLOOKUP(B876,'[4]cell downs 18042026 17h'!$B:$B,'[4]cell downs 18042026 17h'!$B:$B,"")</f>
        <v/>
      </c>
      <c r="BM876" s="14" t="str">
        <f>_xlfn.XLOOKUP(B876,'[5]Cells Huawei 19042026 15h'!$B:$B,'[5]Cells Huawei 19042026 15h'!$B:$B,"")</f>
        <v/>
      </c>
      <c r="BN876" s="9" t="str">
        <f>_xlfn.XLOOKUP(B876,'[6]cells down 19042026 9H40'!$B:$B,'[6]cells down 19042026 9H40'!$B:$B,"")</f>
        <v/>
      </c>
      <c r="BO876" s="9" t="s">
        <v>574</v>
      </c>
      <c r="BP876" s="9" t="s">
        <v>5537</v>
      </c>
      <c r="BQ876" s="115"/>
    </row>
    <row r="877" spans="1:69" s="9" customFormat="1" x14ac:dyDescent="0.3">
      <c r="A877" s="1" t="s">
        <v>3487</v>
      </c>
      <c r="B877" s="8" t="s">
        <v>3488</v>
      </c>
      <c r="C877" s="3" t="str">
        <f>_xlfn.XLOOKUP(B877,'[1]daily break down'!$D:$D,'[1]daily break down'!$E:$E,"")</f>
        <v>CENTRE</v>
      </c>
      <c r="D877" s="1" t="s">
        <v>21</v>
      </c>
      <c r="E877" s="1" t="s">
        <v>36</v>
      </c>
      <c r="F877" s="3" t="s">
        <v>69</v>
      </c>
      <c r="G877" s="1" t="s">
        <v>502</v>
      </c>
      <c r="H877" s="34" t="str">
        <f>_xlfn.XLOOKUP(B877,[2]CALCULATION!$B:$B,[2]CALCULATION!$H:$H,"")</f>
        <v>ZTE</v>
      </c>
      <c r="I877" s="28">
        <v>0</v>
      </c>
      <c r="J877" s="28">
        <v>0</v>
      </c>
      <c r="K877" s="28">
        <v>2.6030653505805676</v>
      </c>
      <c r="L877" s="28">
        <v>0</v>
      </c>
      <c r="M877" s="28">
        <v>0</v>
      </c>
      <c r="N877" s="28">
        <v>0</v>
      </c>
      <c r="O877" s="28">
        <v>0</v>
      </c>
      <c r="P877" s="28">
        <v>0</v>
      </c>
      <c r="Q877" s="28">
        <v>0</v>
      </c>
      <c r="R877" s="28">
        <v>0</v>
      </c>
      <c r="S877" s="94">
        <v>0</v>
      </c>
      <c r="T877" s="94">
        <f>_xlfn.XLOOKUP(B877,'[3]Nur des jours'!$B:$B,'[3]Nur des jours'!$U:$U,"")</f>
        <v>6.557797781601618</v>
      </c>
      <c r="U877" s="94">
        <v>0</v>
      </c>
      <c r="V877" s="94">
        <v>2.7969148168123441</v>
      </c>
      <c r="W877" s="94">
        <v>6.5577977816016171</v>
      </c>
      <c r="X877" s="94">
        <v>0</v>
      </c>
      <c r="Y877" s="94">
        <v>0</v>
      </c>
      <c r="Z877" s="94">
        <v>0</v>
      </c>
      <c r="AA877" s="94">
        <v>0</v>
      </c>
      <c r="AB877" s="94">
        <v>4.7277403954536235</v>
      </c>
      <c r="AC877" s="94">
        <f>_xlfn.XLOOKUP(B877,'[3]Nur des jours'!$B:$B,'[3]Nur des jours'!$N:$N,"")</f>
        <v>0</v>
      </c>
      <c r="AD877" s="94">
        <v>0</v>
      </c>
      <c r="AE877" s="94">
        <v>0</v>
      </c>
      <c r="AF877" s="94">
        <v>0</v>
      </c>
      <c r="AG877" s="94">
        <v>0</v>
      </c>
      <c r="AH877" s="94">
        <v>0</v>
      </c>
      <c r="AI877" s="49" t="s">
        <v>5559</v>
      </c>
      <c r="AJ877" s="49"/>
      <c r="AK877" s="48" t="str" cm="1">
        <f t="array" ref="AK877">IFERROR(_xlfn.IFS(
AM877="MPR ISSUE","PDH",
AM877="BSS Hardware Issue","BSS",
AM877="Sites strategiques, MLL, Pylone, etc.","ENVTECH",
AM877="AKTIVCO DEFAUT GE &amp; POWER Cabinet","AKTIVCO",
AM877="AKTIVCO Coupure ENEO &amp; Baisse de tension","AKTIVCO GRID ONLY",
AM877="Coupure ENEO &amp; Baisse de tension","IHS GRID ONLY",
AM877="Defaut GE &amp; POWER Cabinet","IHS",
AM877="Sharing","Partners",
AM877="Sites strategiques &amp; DataCenter","SST &amp; DC",
AM877="Exclu","Exclu",
AM877="SAT","SAT",
AM877="SPARE-ISSUE","SPARE-ISSUE",
AM877="Fiber CAmtel","TRANS_FO_CAMTEL",
AM877="Fiber AOF","Fiber AOF",
AM877="Projet OCM (HUAWEI)","TRAVAUX-HUAWEI",
AM877="Projet OCM (NOKIA)","TRAVAUX-NOKIA",
AM877="ACCESS-ISSUE","ACCESS-ISSUE",
AM877="Projet OCM (ZTE, NOKIA, autres projets)","TRAVAUX OCM",
AM877="No root CAuse","No root cause",
AM877="ODU HS","PDH",
AM877="IP &amp; VLAN","PDH",
AM877="Warehouse HUAWEI","SPARE-ISSUE",
AM877="SPARE-HS","SPARE-ISSUE",
AM877="Power Telco","BSS",AM877="no impacts","no impacts"
),"")</f>
        <v>no impacts</v>
      </c>
      <c r="AL877" s="48" t="str" cm="1">
        <f t="array" ref="AL877">IFERROR(_xlfn.IFS(
AM877="MPR ISSUE","TX ISSUE",
AM877="BSS Hardware Issue","RAN ISSUE",
AM877="Sites strategiques, MLL, Pylone, etc.","ENVTECH",
AM877="AKTIVCO DEFAUT GE &amp; POWER Cabinet","POWER ISSUE",
AM877="AKTIVCO Coupure ENEO &amp; Baisse de tension","POWER ISSUE",
AM877="Coupure ENEO &amp; Baisse de tension","POWER ISSUE",
AM877="Defaut GE &amp; POWER Cabinet","POWER ISSUE",
AM877="Sharing","POWER ISSUE",
AM877="Sites strategiques &amp; DataCenter","POWER ISSUE",
AM877="Exclu","Exclu",
AM877="SAT","TX ISSUE",
AM877="SPARE-ISSUE","SPARE-ISSUE",
AM877="Fiber CAmtel","TX ISSUE",
AM877="Fiber AOF","TX ISSUE",
AM877="Projet OCM (HUAWEI)","TRAVAUX-HUAWEI",
AM877="Projet OCM (NOKIA)","TRAVAUX -NOKIA",
AM877="ACCESS-ISSUE","ACCESS-ISSUE",
AM877="Projet OCM (ZTE, NOKIA, autres projets)","TRAVAUX OCM",
AM877="No root CAuse","No root cause",
AM877="ODU HS","TX ISSUE",
AM877="IP &amp; VLAN","TX ISSUE",
AM877="Warehouse HUAWEI","SPARE-ISSUE",
AM877="SPARE-HS","SPARE-ISSUE",
AM877="Power Telco","RAN ISSUE",AM877="no impacts","no impacts"
),"")</f>
        <v>no impacts</v>
      </c>
      <c r="AM877" s="67" t="s">
        <v>5605</v>
      </c>
      <c r="AN877" s="48" t="str" cm="1">
        <f t="array" ref="AN877">IFERROR(_xlfn.IFS(
AM877="MPR ISSUE","ACTIVE",
AM877="BSS Hardware Issue","ACTIVE",
AM877="Sites strategiques, MLL, Pylone, etc.","PASSIVE",
AM877="AKTIVCO DEFAUT GE &amp; POWER Cabinet","PASSIVE",
AM877="AKTIVCO Coupure ENEO &amp; Baisse de tension","PASSIVE",
AM877="Coupure ENEO &amp; Baisse de tension","PASSIVE",
AM877="Defaut GE &amp; POWER Cabinet","PASSIVE",
AM877="Sharing","PASSIVE",
AM877="Sites strategiques &amp; DataCenter","PASSIVE",
AM877="Exclu","Exclu",
AM877="SAT","ACTIVE",
AM877="SPARE-ISSUE","SPARE-ISSUE",
AM877="Fiber CAmtel","ACTIVE",
AM877="Fiber AOF","ACTIVE",
AM877="Projet OCM (HUAWEI)","PLANNED WORKS",
AM877="Projet OCM (NOKIA)","PLANNED WORKS",
AM877="ACCESS-ISSUE","ACCESS-ISSUE",
AM877="Projet OCM (ZTE, NOKIA, autres projets)","PLANNED WORKS",
AM877="No root CAuse","No root cause",
AM877="ODU HS","ACTIVE",
AM877="IP &amp; VLAN","ACTIVE",
AM877="Warehouse HUAWEI","SPARE-ISSUE",
AM877="SPARE-HS","SPARE-ISSUE",
AM877="Power Telco","ACTIVE", AM877="no impacts","no impacts"
),"")</f>
        <v>no impacts</v>
      </c>
      <c r="AO877" s="93" t="s">
        <v>5537</v>
      </c>
      <c r="AP877" s="101" t="str">
        <f t="shared" si="29"/>
        <v>SUD_095</v>
      </c>
      <c r="AR877" s="17" t="s">
        <v>5537</v>
      </c>
      <c r="AS877" s="7" t="s">
        <v>5537</v>
      </c>
      <c r="AT877" s="6"/>
      <c r="AU877" s="7"/>
      <c r="AV877" s="3" t="s">
        <v>5537</v>
      </c>
      <c r="AW877" s="18" t="s">
        <v>5537</v>
      </c>
      <c r="AX877" s="18" t="s">
        <v>5537</v>
      </c>
      <c r="AY877" s="18" t="s">
        <v>5537</v>
      </c>
      <c r="AZ877" s="18" t="s">
        <v>5537</v>
      </c>
      <c r="BA877" s="18" t="s">
        <v>5537</v>
      </c>
      <c r="BB877" s="18" t="s">
        <v>5537</v>
      </c>
      <c r="BC877" s="18" t="s">
        <v>5537</v>
      </c>
      <c r="BD877" s="18" t="s">
        <v>5537</v>
      </c>
      <c r="BE877" s="18" t="s">
        <v>5537</v>
      </c>
      <c r="BF877" s="18" t="s">
        <v>5537</v>
      </c>
      <c r="BG877" s="18" t="s">
        <v>5537</v>
      </c>
      <c r="BH877" s="18" t="s">
        <v>5537</v>
      </c>
      <c r="BI877" s="9" t="s">
        <v>5537</v>
      </c>
      <c r="BJ877" s="14"/>
      <c r="BK877" s="14" t="s">
        <v>5537</v>
      </c>
      <c r="BL877" s="14" t="str">
        <f>_xlfn.XLOOKUP(B877,'[4]cell downs 18042026 17h'!$B:$B,'[4]cell downs 18042026 17h'!$B:$B,"")</f>
        <v/>
      </c>
      <c r="BM877" s="14" t="str">
        <f>_xlfn.XLOOKUP(B877,'[5]Cells Huawei 19042026 15h'!$B:$B,'[5]Cells Huawei 19042026 15h'!$B:$B,"")</f>
        <v/>
      </c>
      <c r="BN877" s="9" t="str">
        <f>_xlfn.XLOOKUP(B877,'[6]cells down 19042026 9H40'!$B:$B,'[6]cells down 19042026 9H40'!$B:$B,"")</f>
        <v/>
      </c>
      <c r="BO877" s="9" t="s">
        <v>5537</v>
      </c>
      <c r="BP877" s="9" t="s">
        <v>12</v>
      </c>
      <c r="BQ877" s="115"/>
    </row>
    <row r="878" spans="1:69" s="9" customFormat="1" x14ac:dyDescent="0.3">
      <c r="A878" s="1" t="s">
        <v>1170</v>
      </c>
      <c r="B878" s="8" t="s">
        <v>1171</v>
      </c>
      <c r="C878" s="3" t="str">
        <f>_xlfn.XLOOKUP(B878,'[1]daily break down'!$D:$D,'[1]daily break down'!$E:$E,"")</f>
        <v>Yaounde</v>
      </c>
      <c r="D878" s="1" t="s">
        <v>11</v>
      </c>
      <c r="E878" s="1" t="s">
        <v>12</v>
      </c>
      <c r="F878" s="3" t="s">
        <v>37</v>
      </c>
      <c r="G878" s="1" t="s">
        <v>38</v>
      </c>
      <c r="H878" s="34" t="str">
        <f>_xlfn.XLOOKUP(B878,[2]CALCULATION!$B:$B,[2]CALCULATION!$H:$H,"")</f>
        <v>ZTE</v>
      </c>
      <c r="I878" s="28">
        <v>0</v>
      </c>
      <c r="J878" s="28">
        <v>0</v>
      </c>
      <c r="K878" s="28">
        <v>0</v>
      </c>
      <c r="L878" s="28">
        <v>0</v>
      </c>
      <c r="M878" s="28">
        <v>0</v>
      </c>
      <c r="N878" s="28">
        <v>0</v>
      </c>
      <c r="O878" s="28">
        <v>0</v>
      </c>
      <c r="P878" s="28">
        <v>0</v>
      </c>
      <c r="Q878" s="28">
        <v>1.0701046990437546E-3</v>
      </c>
      <c r="R878" s="28">
        <v>2.6651670932817404</v>
      </c>
      <c r="S878" s="94">
        <v>0</v>
      </c>
      <c r="T878" s="94">
        <f>_xlfn.XLOOKUP(B878,'[3]Nur des jours'!$B:$B,'[3]Nur des jours'!$U:$U,"")</f>
        <v>0</v>
      </c>
      <c r="U878" s="94">
        <v>0</v>
      </c>
      <c r="V878" s="94">
        <v>0</v>
      </c>
      <c r="W878" s="94">
        <v>0</v>
      </c>
      <c r="X878" s="94">
        <v>0</v>
      </c>
      <c r="Y878" s="94">
        <v>0</v>
      </c>
      <c r="Z878" s="94">
        <v>0</v>
      </c>
      <c r="AA878" s="94">
        <v>0</v>
      </c>
      <c r="AB878" s="94">
        <v>4.5509947693282315</v>
      </c>
      <c r="AC878" s="94">
        <f>_xlfn.XLOOKUP(B878,'[3]Nur des jours'!$B:$B,'[3]Nur des jours'!$N:$N,"")</f>
        <v>0</v>
      </c>
      <c r="AD878" s="94">
        <v>0</v>
      </c>
      <c r="AE878" s="94">
        <v>0</v>
      </c>
      <c r="AF878" s="94">
        <v>0</v>
      </c>
      <c r="AG878" s="94">
        <v>0</v>
      </c>
      <c r="AH878" s="94">
        <v>0</v>
      </c>
      <c r="AI878" s="49" t="s">
        <v>5559</v>
      </c>
      <c r="AJ878" s="49"/>
      <c r="AK878" s="48" t="str" cm="1">
        <f t="array" ref="AK878">IFERROR(_xlfn.IFS(
AM878="MPR ISSUE","PDH",
AM878="BSS Hardware Issue","BSS",
AM878="Sites strategiques, MLL, Pylone, etc.","ENVTECH",
AM878="AKTIVCO DEFAUT GE &amp; POWER Cabinet","AKTIVCO",
AM878="AKTIVCO Coupure ENEO &amp; Baisse de tension","AKTIVCO GRID ONLY",
AM878="Coupure ENEO &amp; Baisse de tension","IHS GRID ONLY",
AM878="Defaut GE &amp; POWER Cabinet","IHS",
AM878="Sharing","Partners",
AM878="Sites strategiques &amp; DataCenter","SST &amp; DC",
AM878="Exclu","Exclu",
AM878="SAT","SAT",
AM878="SPARE-ISSUE","SPARE-ISSUE",
AM878="Fiber CAmtel","TRANS_FO_CAMTEL",
AM878="Fiber AOF","Fiber AOF",
AM878="Projet OCM (HUAWEI)","TRAVAUX-HUAWEI",
AM878="Projet OCM (NOKIA)","TRAVAUX-NOKIA",
AM878="ACCESS-ISSUE","ACCESS-ISSUE",
AM878="Projet OCM (ZTE, NOKIA, autres projets)","TRAVAUX OCM",
AM878="No root CAuse","No root cause",
AM878="ODU HS","PDH",
AM878="IP &amp; VLAN","PDH",
AM878="Warehouse HUAWEI","SPARE-ISSUE",
AM878="SPARE-HS","SPARE-ISSUE",
AM878="Power Telco","BSS",AM878="no impacts","no impacts"
),"")</f>
        <v>no impacts</v>
      </c>
      <c r="AL878" s="48" t="str" cm="1">
        <f t="array" ref="AL878">IFERROR(_xlfn.IFS(
AM878="MPR ISSUE","TX ISSUE",
AM878="BSS Hardware Issue","RAN ISSUE",
AM878="Sites strategiques, MLL, Pylone, etc.","ENVTECH",
AM878="AKTIVCO DEFAUT GE &amp; POWER Cabinet","POWER ISSUE",
AM878="AKTIVCO Coupure ENEO &amp; Baisse de tension","POWER ISSUE",
AM878="Coupure ENEO &amp; Baisse de tension","POWER ISSUE",
AM878="Defaut GE &amp; POWER Cabinet","POWER ISSUE",
AM878="Sharing","POWER ISSUE",
AM878="Sites strategiques &amp; DataCenter","POWER ISSUE",
AM878="Exclu","Exclu",
AM878="SAT","TX ISSUE",
AM878="SPARE-ISSUE","SPARE-ISSUE",
AM878="Fiber CAmtel","TX ISSUE",
AM878="Fiber AOF","TX ISSUE",
AM878="Projet OCM (HUAWEI)","TRAVAUX-HUAWEI",
AM878="Projet OCM (NOKIA)","TRAVAUX -NOKIA",
AM878="ACCESS-ISSUE","ACCESS-ISSUE",
AM878="Projet OCM (ZTE, NOKIA, autres projets)","TRAVAUX OCM",
AM878="No root CAuse","No root cause",
AM878="ODU HS","TX ISSUE",
AM878="IP &amp; VLAN","TX ISSUE",
AM878="Warehouse HUAWEI","SPARE-ISSUE",
AM878="SPARE-HS","SPARE-ISSUE",
AM878="Power Telco","RAN ISSUE",AM878="no impacts","no impacts"
),"")</f>
        <v>no impacts</v>
      </c>
      <c r="AM878" s="67" t="s">
        <v>5605</v>
      </c>
      <c r="AN878" s="48" t="str" cm="1">
        <f t="array" ref="AN878">IFERROR(_xlfn.IFS(
AM878="MPR ISSUE","ACTIVE",
AM878="BSS Hardware Issue","ACTIVE",
AM878="Sites strategiques, MLL, Pylone, etc.","PASSIVE",
AM878="AKTIVCO DEFAUT GE &amp; POWER Cabinet","PASSIVE",
AM878="AKTIVCO Coupure ENEO &amp; Baisse de tension","PASSIVE",
AM878="Coupure ENEO &amp; Baisse de tension","PASSIVE",
AM878="Defaut GE &amp; POWER Cabinet","PASSIVE",
AM878="Sharing","PASSIVE",
AM878="Sites strategiques &amp; DataCenter","PASSIVE",
AM878="Exclu","Exclu",
AM878="SAT","ACTIVE",
AM878="SPARE-ISSUE","SPARE-ISSUE",
AM878="Fiber CAmtel","ACTIVE",
AM878="Fiber AOF","ACTIVE",
AM878="Projet OCM (HUAWEI)","PLANNED WORKS",
AM878="Projet OCM (NOKIA)","PLANNED WORKS",
AM878="ACCESS-ISSUE","ACCESS-ISSUE",
AM878="Projet OCM (ZTE, NOKIA, autres projets)","PLANNED WORKS",
AM878="No root CAuse","No root cause",
AM878="ODU HS","ACTIVE",
AM878="IP &amp; VLAN","ACTIVE",
AM878="Warehouse HUAWEI","SPARE-ISSUE",
AM878="SPARE-HS","SPARE-ISSUE",
AM878="Power Telco","ACTIVE", AM878="no impacts","no impacts"
),"")</f>
        <v>no impacts</v>
      </c>
      <c r="AO878" s="93" t="s">
        <v>5537</v>
      </c>
      <c r="AP878" s="101" t="str">
        <f t="shared" si="29"/>
        <v>CTR_513</v>
      </c>
      <c r="AR878" s="17" t="s">
        <v>5537</v>
      </c>
      <c r="AS878" s="7" t="s">
        <v>5537</v>
      </c>
      <c r="AT878" s="6"/>
      <c r="AU878" s="7"/>
      <c r="AV878" s="3" t="s">
        <v>5537</v>
      </c>
      <c r="AW878" s="18" t="s">
        <v>5537</v>
      </c>
      <c r="AX878" s="18" t="s">
        <v>5537</v>
      </c>
      <c r="AY878" s="18" t="s">
        <v>5537</v>
      </c>
      <c r="AZ878" s="18" t="s">
        <v>5537</v>
      </c>
      <c r="BA878" s="18" t="s">
        <v>5537</v>
      </c>
      <c r="BB878" s="18" t="s">
        <v>5537</v>
      </c>
      <c r="BC878" s="18" t="s">
        <v>5537</v>
      </c>
      <c r="BD878" s="18" t="s">
        <v>5537</v>
      </c>
      <c r="BE878" s="18" t="s">
        <v>5537</v>
      </c>
      <c r="BF878" s="18" t="s">
        <v>5537</v>
      </c>
      <c r="BG878" s="18" t="s">
        <v>5537</v>
      </c>
      <c r="BH878" s="18" t="s">
        <v>5537</v>
      </c>
      <c r="BI878" s="9" t="s">
        <v>5537</v>
      </c>
      <c r="BJ878" s="14"/>
      <c r="BK878" s="14" t="s">
        <v>5537</v>
      </c>
      <c r="BL878" s="14" t="str">
        <f>_xlfn.XLOOKUP(B878,'[4]cell downs 18042026 17h'!$B:$B,'[4]cell downs 18042026 17h'!$B:$B,"")</f>
        <v/>
      </c>
      <c r="BM878" s="14" t="str">
        <f>_xlfn.XLOOKUP(B878,'[5]Cells Huawei 19042026 15h'!$B:$B,'[5]Cells Huawei 19042026 15h'!$B:$B,"")</f>
        <v/>
      </c>
      <c r="BN878" s="9" t="str">
        <f>_xlfn.XLOOKUP(B878,'[6]cells down 19042026 9H40'!$B:$B,'[6]cells down 19042026 9H40'!$B:$B,"")</f>
        <v/>
      </c>
      <c r="BO878" s="9" t="s">
        <v>1171</v>
      </c>
      <c r="BP878" s="9" t="s">
        <v>12</v>
      </c>
      <c r="BQ878" s="115"/>
    </row>
    <row r="879" spans="1:69" s="9" customFormat="1" x14ac:dyDescent="0.3">
      <c r="A879" s="1" t="s">
        <v>2582</v>
      </c>
      <c r="B879" s="8" t="s">
        <v>2583</v>
      </c>
      <c r="C879" s="3" t="str">
        <f>_xlfn.XLOOKUP(B879,'[1]daily break down'!$D:$D,'[1]daily break down'!$E:$E,"")</f>
        <v>Yaounde</v>
      </c>
      <c r="D879" s="1" t="s">
        <v>11</v>
      </c>
      <c r="E879" s="1" t="s">
        <v>12</v>
      </c>
      <c r="F879" s="3" t="s">
        <v>37</v>
      </c>
      <c r="G879" s="1" t="s">
        <v>38</v>
      </c>
      <c r="H879" s="34" t="str">
        <f>_xlfn.XLOOKUP(B879,[2]CALCULATION!$B:$B,[2]CALCULATION!$H:$H,"")</f>
        <v>ZTE</v>
      </c>
      <c r="I879" s="28">
        <v>0</v>
      </c>
      <c r="J879" s="28">
        <v>0</v>
      </c>
      <c r="K879" s="28">
        <v>0</v>
      </c>
      <c r="L879" s="28">
        <v>0</v>
      </c>
      <c r="M879" s="28">
        <v>0</v>
      </c>
      <c r="N879" s="28">
        <v>0</v>
      </c>
      <c r="O879" s="28">
        <v>0</v>
      </c>
      <c r="P879" s="28">
        <v>0</v>
      </c>
      <c r="Q879" s="28">
        <v>0</v>
      </c>
      <c r="R879" s="28">
        <v>0</v>
      </c>
      <c r="S879" s="94">
        <v>0</v>
      </c>
      <c r="T879" s="94">
        <f>_xlfn.XLOOKUP(B879,'[3]Nur des jours'!$B:$B,'[3]Nur des jours'!$U:$U,"")</f>
        <v>0</v>
      </c>
      <c r="U879" s="94">
        <v>0</v>
      </c>
      <c r="V879" s="94">
        <v>0</v>
      </c>
      <c r="W879" s="94">
        <v>0</v>
      </c>
      <c r="X879" s="94">
        <v>0</v>
      </c>
      <c r="Y879" s="94">
        <v>0</v>
      </c>
      <c r="Z879" s="94">
        <v>0</v>
      </c>
      <c r="AA879" s="94">
        <v>0</v>
      </c>
      <c r="AB879" s="94">
        <v>4.2014093992289547</v>
      </c>
      <c r="AC879" s="94">
        <f>_xlfn.XLOOKUP(B879,'[3]Nur des jours'!$B:$B,'[3]Nur des jours'!$N:$N,"")</f>
        <v>0</v>
      </c>
      <c r="AD879" s="94">
        <v>0</v>
      </c>
      <c r="AE879" s="94">
        <v>0</v>
      </c>
      <c r="AF879" s="94">
        <v>0</v>
      </c>
      <c r="AG879" s="94">
        <v>0</v>
      </c>
      <c r="AH879" s="94">
        <v>0</v>
      </c>
      <c r="AI879" s="49" t="s">
        <v>5559</v>
      </c>
      <c r="AJ879" s="49"/>
      <c r="AK879" s="48" t="str" cm="1">
        <f t="array" ref="AK879">IFERROR(_xlfn.IFS(
AM879="MPR ISSUE","PDH",
AM879="BSS Hardware Issue","BSS",
AM879="Sites strategiques, MLL, Pylone, etc.","ENVTECH",
AM879="AKTIVCO DEFAUT GE &amp; POWER Cabinet","AKTIVCO",
AM879="AKTIVCO Coupure ENEO &amp; Baisse de tension","AKTIVCO GRID ONLY",
AM879="Coupure ENEO &amp; Baisse de tension","IHS GRID ONLY",
AM879="Defaut GE &amp; POWER Cabinet","IHS",
AM879="Sharing","Partners",
AM879="Sites strategiques &amp; DataCenter","SST &amp; DC",
AM879="Exclu","Exclu",
AM879="SAT","SAT",
AM879="SPARE-ISSUE","SPARE-ISSUE",
AM879="Fiber CAmtel","TRANS_FO_CAMTEL",
AM879="Fiber AOF","Fiber AOF",
AM879="Projet OCM (HUAWEI)","TRAVAUX-HUAWEI",
AM879="Projet OCM (NOKIA)","TRAVAUX-NOKIA",
AM879="ACCESS-ISSUE","ACCESS-ISSUE",
AM879="Projet OCM (ZTE, NOKIA, autres projets)","TRAVAUX OCM",
AM879="No root CAuse","No root cause",
AM879="ODU HS","PDH",
AM879="IP &amp; VLAN","PDH",
AM879="Warehouse HUAWEI","SPARE-ISSUE",
AM879="SPARE-HS","SPARE-ISSUE",
AM879="Power Telco","BSS",AM879="no impacts","no impacts"
),"")</f>
        <v>no impacts</v>
      </c>
      <c r="AL879" s="48" t="str" cm="1">
        <f t="array" ref="AL879">IFERROR(_xlfn.IFS(
AM879="MPR ISSUE","TX ISSUE",
AM879="BSS Hardware Issue","RAN ISSUE",
AM879="Sites strategiques, MLL, Pylone, etc.","ENVTECH",
AM879="AKTIVCO DEFAUT GE &amp; POWER Cabinet","POWER ISSUE",
AM879="AKTIVCO Coupure ENEO &amp; Baisse de tension","POWER ISSUE",
AM879="Coupure ENEO &amp; Baisse de tension","POWER ISSUE",
AM879="Defaut GE &amp; POWER Cabinet","POWER ISSUE",
AM879="Sharing","POWER ISSUE",
AM879="Sites strategiques &amp; DataCenter","POWER ISSUE",
AM879="Exclu","Exclu",
AM879="SAT","TX ISSUE",
AM879="SPARE-ISSUE","SPARE-ISSUE",
AM879="Fiber CAmtel","TX ISSUE",
AM879="Fiber AOF","TX ISSUE",
AM879="Projet OCM (HUAWEI)","TRAVAUX-HUAWEI",
AM879="Projet OCM (NOKIA)","TRAVAUX -NOKIA",
AM879="ACCESS-ISSUE","ACCESS-ISSUE",
AM879="Projet OCM (ZTE, NOKIA, autres projets)","TRAVAUX OCM",
AM879="No root CAuse","No root cause",
AM879="ODU HS","TX ISSUE",
AM879="IP &amp; VLAN","TX ISSUE",
AM879="Warehouse HUAWEI","SPARE-ISSUE",
AM879="SPARE-HS","SPARE-ISSUE",
AM879="Power Telco","RAN ISSUE",AM879="no impacts","no impacts"
),"")</f>
        <v>no impacts</v>
      </c>
      <c r="AM879" s="67" t="s">
        <v>5605</v>
      </c>
      <c r="AN879" s="48" t="str" cm="1">
        <f t="array" ref="AN879">IFERROR(_xlfn.IFS(
AM879="MPR ISSUE","ACTIVE",
AM879="BSS Hardware Issue","ACTIVE",
AM879="Sites strategiques, MLL, Pylone, etc.","PASSIVE",
AM879="AKTIVCO DEFAUT GE &amp; POWER Cabinet","PASSIVE",
AM879="AKTIVCO Coupure ENEO &amp; Baisse de tension","PASSIVE",
AM879="Coupure ENEO &amp; Baisse de tension","PASSIVE",
AM879="Defaut GE &amp; POWER Cabinet","PASSIVE",
AM879="Sharing","PASSIVE",
AM879="Sites strategiques &amp; DataCenter","PASSIVE",
AM879="Exclu","Exclu",
AM879="SAT","ACTIVE",
AM879="SPARE-ISSUE","SPARE-ISSUE",
AM879="Fiber CAmtel","ACTIVE",
AM879="Fiber AOF","ACTIVE",
AM879="Projet OCM (HUAWEI)","PLANNED WORKS",
AM879="Projet OCM (NOKIA)","PLANNED WORKS",
AM879="ACCESS-ISSUE","ACCESS-ISSUE",
AM879="Projet OCM (ZTE, NOKIA, autres projets)","PLANNED WORKS",
AM879="No root CAuse","No root cause",
AM879="ODU HS","ACTIVE",
AM879="IP &amp; VLAN","ACTIVE",
AM879="Warehouse HUAWEI","SPARE-ISSUE",
AM879="SPARE-HS","SPARE-ISSUE",
AM879="Power Telco","ACTIVE", AM879="no impacts","no impacts"
),"")</f>
        <v>no impacts</v>
      </c>
      <c r="AO879" s="93" t="s">
        <v>5537</v>
      </c>
      <c r="AP879" s="101" t="str">
        <f t="shared" si="29"/>
        <v>CTR_069</v>
      </c>
      <c r="AR879" s="17" t="s">
        <v>5537</v>
      </c>
      <c r="AS879" s="7" t="s">
        <v>5537</v>
      </c>
      <c r="AT879" s="6"/>
      <c r="AU879" s="7"/>
      <c r="AV879" s="3" t="s">
        <v>5537</v>
      </c>
      <c r="AW879" s="18" t="s">
        <v>5537</v>
      </c>
      <c r="AX879" s="18" t="s">
        <v>5537</v>
      </c>
      <c r="AY879" s="18" t="s">
        <v>5537</v>
      </c>
      <c r="AZ879" s="18" t="s">
        <v>5537</v>
      </c>
      <c r="BA879" s="18" t="s">
        <v>5537</v>
      </c>
      <c r="BB879" s="18" t="s">
        <v>5537</v>
      </c>
      <c r="BC879" s="18" t="s">
        <v>5537</v>
      </c>
      <c r="BD879" s="18" t="s">
        <v>5537</v>
      </c>
      <c r="BE879" s="18" t="s">
        <v>5537</v>
      </c>
      <c r="BF879" s="18" t="s">
        <v>5537</v>
      </c>
      <c r="BG879" s="18" t="s">
        <v>5537</v>
      </c>
      <c r="BH879" s="18" t="s">
        <v>5537</v>
      </c>
      <c r="BI879" s="9" t="s">
        <v>5537</v>
      </c>
      <c r="BJ879" s="14"/>
      <c r="BK879" s="14" t="s">
        <v>5537</v>
      </c>
      <c r="BL879" s="14" t="str">
        <f>_xlfn.XLOOKUP(B879,'[4]cell downs 18042026 17h'!$B:$B,'[4]cell downs 18042026 17h'!$B:$B,"")</f>
        <v/>
      </c>
      <c r="BM879" s="14" t="str">
        <f>_xlfn.XLOOKUP(B879,'[5]Cells Huawei 19042026 15h'!$B:$B,'[5]Cells Huawei 19042026 15h'!$B:$B,"")</f>
        <v/>
      </c>
      <c r="BN879" s="9" t="str">
        <f>_xlfn.XLOOKUP(B879,'[6]cells down 19042026 9H40'!$B:$B,'[6]cells down 19042026 9H40'!$B:$B,"")</f>
        <v/>
      </c>
      <c r="BO879" s="9" t="s">
        <v>2583</v>
      </c>
      <c r="BP879" s="9" t="s">
        <v>12</v>
      </c>
      <c r="BQ879" s="115"/>
    </row>
    <row r="880" spans="1:69" s="9" customFormat="1" x14ac:dyDescent="0.3">
      <c r="A880" s="1" t="s">
        <v>1686</v>
      </c>
      <c r="B880" s="8" t="s">
        <v>1687</v>
      </c>
      <c r="C880" s="3" t="str">
        <f>_xlfn.XLOOKUP(B880,'[1]daily break down'!$D:$D,'[1]daily break down'!$E:$E,"")</f>
        <v>NORD-OUEST</v>
      </c>
      <c r="D880" s="1" t="s">
        <v>11</v>
      </c>
      <c r="E880" s="1" t="s">
        <v>12</v>
      </c>
      <c r="F880" s="3" t="s">
        <v>51</v>
      </c>
      <c r="G880" s="1" t="s">
        <v>52</v>
      </c>
      <c r="H880" s="32" t="str">
        <f>_xlfn.XLOOKUP(B880,[2]CALCULATION!$B:$B,[2]CALCULATION!$H:$H,"")</f>
        <v>Huawei</v>
      </c>
      <c r="I880" s="28">
        <v>0</v>
      </c>
      <c r="J880" s="28">
        <v>0</v>
      </c>
      <c r="K880" s="28">
        <v>0.90241929270359811</v>
      </c>
      <c r="L880" s="28">
        <v>1.4098629409901466</v>
      </c>
      <c r="M880" s="28">
        <v>0</v>
      </c>
      <c r="N880" s="28">
        <v>7.7582590680672185E-3</v>
      </c>
      <c r="O880" s="28">
        <v>0</v>
      </c>
      <c r="P880" s="28">
        <v>0</v>
      </c>
      <c r="Q880" s="28">
        <v>0</v>
      </c>
      <c r="R880" s="28">
        <v>0</v>
      </c>
      <c r="S880" s="94">
        <v>11.653386667351532</v>
      </c>
      <c r="T880" s="94">
        <f>_xlfn.XLOOKUP(B880,'[3]Nur des jours'!$B:$B,'[3]Nur des jours'!$U:$U,"")</f>
        <v>23.114261499345094</v>
      </c>
      <c r="U880" s="94">
        <v>23.114261499345094</v>
      </c>
      <c r="V880" s="94">
        <v>23.113993973170334</v>
      </c>
      <c r="W880" s="94">
        <v>23.114261499345094</v>
      </c>
      <c r="X880" s="94">
        <v>23.114261499345094</v>
      </c>
      <c r="Y880" s="94">
        <v>23.113993973170334</v>
      </c>
      <c r="Z880" s="94">
        <v>19.149987301424236</v>
      </c>
      <c r="AA880" s="94">
        <v>4.6228522998690194</v>
      </c>
      <c r="AB880" s="94">
        <v>3.4781077980669632</v>
      </c>
      <c r="AC880" s="94">
        <f>_xlfn.XLOOKUP(B880,'[3]Nur des jours'!$B:$B,'[3]Nur des jours'!$N:$N,"")</f>
        <v>0</v>
      </c>
      <c r="AD880" s="94">
        <v>0</v>
      </c>
      <c r="AE880" s="94">
        <v>0</v>
      </c>
      <c r="AF880" s="94">
        <v>0</v>
      </c>
      <c r="AG880" s="94">
        <v>0</v>
      </c>
      <c r="AH880" s="94">
        <v>0</v>
      </c>
      <c r="AI880" s="49" t="s">
        <v>5559</v>
      </c>
      <c r="AJ880" s="49"/>
      <c r="AK880" s="48" t="str" cm="1">
        <f t="array" ref="AK880">IFERROR(_xlfn.IFS(
AM880="MPR ISSUE","PDH",
AM880="BSS Hardware Issue","BSS",
AM880="Sites strategiques, MLL, Pylone, etc.","ENVTECH",
AM880="AKTIVCO DEFAUT GE &amp; POWER Cabinet","AKTIVCO",
AM880="AKTIVCO Coupure ENEO &amp; Baisse de tension","AKTIVCO GRID ONLY",
AM880="Coupure ENEO &amp; Baisse de tension","IHS GRID ONLY",
AM880="Defaut GE &amp; POWER Cabinet","IHS",
AM880="Sharing","Partners",
AM880="Sites strategiques &amp; DataCenter","SST &amp; DC",
AM880="Exclu","Exclu",
AM880="SAT","SAT",
AM880="SPARE-ISSUE","SPARE-ISSUE",
AM880="Fiber CAmtel","TRANS_FO_CAMTEL",
AM880="Fiber AOF","Fiber AOF",
AM880="Projet OCM (HUAWEI)","TRAVAUX-HUAWEI",
AM880="Projet OCM (NOKIA)","TRAVAUX-NOKIA",
AM880="ACCESS-ISSUE","ACCESS-ISSUE",
AM880="Projet OCM (ZTE, NOKIA, autres projets)","TRAVAUX OCM",
AM880="No root CAuse","No root cause",
AM880="ODU HS","PDH",
AM880="IP &amp; VLAN","PDH",
AM880="Warehouse HUAWEI","SPARE-ISSUE",
AM880="SPARE-HS","SPARE-ISSUE",
AM880="Power Telco","BSS",AM880="no impacts","no impacts"
),"")</f>
        <v>no impacts</v>
      </c>
      <c r="AL880" s="48" t="str" cm="1">
        <f t="array" ref="AL880">IFERROR(_xlfn.IFS(
AM880="MPR ISSUE","TX ISSUE",
AM880="BSS Hardware Issue","RAN ISSUE",
AM880="Sites strategiques, MLL, Pylone, etc.","ENVTECH",
AM880="AKTIVCO DEFAUT GE &amp; POWER Cabinet","POWER ISSUE",
AM880="AKTIVCO Coupure ENEO &amp; Baisse de tension","POWER ISSUE",
AM880="Coupure ENEO &amp; Baisse de tension","POWER ISSUE",
AM880="Defaut GE &amp; POWER Cabinet","POWER ISSUE",
AM880="Sharing","POWER ISSUE",
AM880="Sites strategiques &amp; DataCenter","POWER ISSUE",
AM880="Exclu","Exclu",
AM880="SAT","TX ISSUE",
AM880="SPARE-ISSUE","SPARE-ISSUE",
AM880="Fiber CAmtel","TX ISSUE",
AM880="Fiber AOF","TX ISSUE",
AM880="Projet OCM (HUAWEI)","TRAVAUX-HUAWEI",
AM880="Projet OCM (NOKIA)","TRAVAUX -NOKIA",
AM880="ACCESS-ISSUE","ACCESS-ISSUE",
AM880="Projet OCM (ZTE, NOKIA, autres projets)","TRAVAUX OCM",
AM880="No root CAuse","No root cause",
AM880="ODU HS","TX ISSUE",
AM880="IP &amp; VLAN","TX ISSUE",
AM880="Warehouse HUAWEI","SPARE-ISSUE",
AM880="SPARE-HS","SPARE-ISSUE",
AM880="Power Telco","RAN ISSUE",AM880="no impacts","no impacts"
),"")</f>
        <v>no impacts</v>
      </c>
      <c r="AM880" s="67" t="s">
        <v>5605</v>
      </c>
      <c r="AN880" s="48" t="str" cm="1">
        <f t="array" ref="AN880">IFERROR(_xlfn.IFS(
AM880="MPR ISSUE","ACTIVE",
AM880="BSS Hardware Issue","ACTIVE",
AM880="Sites strategiques, MLL, Pylone, etc.","PASSIVE",
AM880="AKTIVCO DEFAUT GE &amp; POWER Cabinet","PASSIVE",
AM880="AKTIVCO Coupure ENEO &amp; Baisse de tension","PASSIVE",
AM880="Coupure ENEO &amp; Baisse de tension","PASSIVE",
AM880="Defaut GE &amp; POWER Cabinet","PASSIVE",
AM880="Sharing","PASSIVE",
AM880="Sites strategiques &amp; DataCenter","PASSIVE",
AM880="Exclu","Exclu",
AM880="SAT","ACTIVE",
AM880="SPARE-ISSUE","SPARE-ISSUE",
AM880="Fiber CAmtel","ACTIVE",
AM880="Fiber AOF","ACTIVE",
AM880="Projet OCM (HUAWEI)","PLANNED WORKS",
AM880="Projet OCM (NOKIA)","PLANNED WORKS",
AM880="ACCESS-ISSUE","ACCESS-ISSUE",
AM880="Projet OCM (ZTE, NOKIA, autres projets)","PLANNED WORKS",
AM880="No root CAuse","No root cause",
AM880="ODU HS","ACTIVE",
AM880="IP &amp; VLAN","ACTIVE",
AM880="Warehouse HUAWEI","SPARE-ISSUE",
AM880="SPARE-HS","SPARE-ISSUE",
AM880="Power Telco","ACTIVE", AM880="no impacts","no impacts"
),"")</f>
        <v>no impacts</v>
      </c>
      <c r="AO880" s="93" t="s">
        <v>5537</v>
      </c>
      <c r="AP880" s="101" t="str">
        <f t="shared" si="29"/>
        <v>NRO_059</v>
      </c>
      <c r="AR880" s="17" t="s">
        <v>5537</v>
      </c>
      <c r="AS880" s="7" t="s">
        <v>5537</v>
      </c>
      <c r="AT880" s="6"/>
      <c r="AU880" s="7"/>
      <c r="AV880" s="3" t="s">
        <v>5537</v>
      </c>
      <c r="AW880" s="18" t="s">
        <v>5537</v>
      </c>
      <c r="AX880" s="18" t="s">
        <v>5537</v>
      </c>
      <c r="AY880" s="18" t="s">
        <v>5537</v>
      </c>
      <c r="AZ880" s="18" t="s">
        <v>5537</v>
      </c>
      <c r="BA880" s="18" t="s">
        <v>5537</v>
      </c>
      <c r="BB880" s="18" t="s">
        <v>5537</v>
      </c>
      <c r="BC880" s="18" t="s">
        <v>5537</v>
      </c>
      <c r="BD880" s="18" t="s">
        <v>5537</v>
      </c>
      <c r="BE880" s="18" t="s">
        <v>5537</v>
      </c>
      <c r="BF880" s="18" t="s">
        <v>5537</v>
      </c>
      <c r="BG880" s="18" t="s">
        <v>5537</v>
      </c>
      <c r="BH880" s="18" t="s">
        <v>5537</v>
      </c>
      <c r="BI880" s="9" t="s">
        <v>5537</v>
      </c>
      <c r="BJ880" s="14"/>
      <c r="BK880" s="14" t="s">
        <v>5537</v>
      </c>
      <c r="BL880" s="14" t="str">
        <f>_xlfn.XLOOKUP(B880,'[4]cell downs 18042026 17h'!$B:$B,'[4]cell downs 18042026 17h'!$B:$B,"")</f>
        <v/>
      </c>
      <c r="BM880" s="14" t="str">
        <f>_xlfn.XLOOKUP(B880,'[5]Cells Huawei 19042026 15h'!$B:$B,'[5]Cells Huawei 19042026 15h'!$B:$B,"")</f>
        <v/>
      </c>
      <c r="BN880" s="9" t="str">
        <f>_xlfn.XLOOKUP(B880,'[6]cells down 19042026 9H40'!$B:$B,'[6]cells down 19042026 9H40'!$B:$B,"")</f>
        <v/>
      </c>
      <c r="BO880" s="9" t="s">
        <v>1687</v>
      </c>
      <c r="BP880" s="9" t="s">
        <v>302</v>
      </c>
      <c r="BQ880" s="115"/>
    </row>
    <row r="881" spans="1:69" s="9" customFormat="1" x14ac:dyDescent="0.3">
      <c r="A881" s="1" t="s">
        <v>2895</v>
      </c>
      <c r="B881" s="8" t="s">
        <v>2896</v>
      </c>
      <c r="C881" s="3" t="str">
        <f>_xlfn.XLOOKUP(B881,'[1]daily break down'!$D:$D,'[1]daily break down'!$E:$E,"")</f>
        <v>Garoua</v>
      </c>
      <c r="D881" s="1" t="s">
        <v>21</v>
      </c>
      <c r="E881" s="1" t="s">
        <v>122</v>
      </c>
      <c r="F881" s="3" t="s">
        <v>23</v>
      </c>
      <c r="G881" s="1" t="s">
        <v>24</v>
      </c>
      <c r="H881" s="32" t="str">
        <f>_xlfn.XLOOKUP(B881,[2]CALCULATION!$B:$B,[2]CALCULATION!$H:$H,"")</f>
        <v>Huawei</v>
      </c>
      <c r="I881" s="28">
        <v>0</v>
      </c>
      <c r="J881" s="28">
        <v>0</v>
      </c>
      <c r="K881" s="28">
        <v>4.2541298907351761</v>
      </c>
      <c r="L881" s="28">
        <v>0</v>
      </c>
      <c r="M881" s="28">
        <v>0</v>
      </c>
      <c r="N881" s="28">
        <v>0</v>
      </c>
      <c r="O881" s="28">
        <v>0</v>
      </c>
      <c r="P881" s="28">
        <v>0</v>
      </c>
      <c r="Q881" s="28">
        <v>0.87926936104761821</v>
      </c>
      <c r="R881" s="28">
        <v>7.6676568702148487</v>
      </c>
      <c r="S881" s="94">
        <v>0</v>
      </c>
      <c r="T881" s="94">
        <f>_xlfn.XLOOKUP(B881,'[3]Nur des jours'!$B:$B,'[3]Nur des jours'!$U:$U,"")</f>
        <v>0</v>
      </c>
      <c r="U881" s="94">
        <v>0</v>
      </c>
      <c r="V881" s="94">
        <v>3.4559923009533917</v>
      </c>
      <c r="W881" s="94">
        <v>0</v>
      </c>
      <c r="X881" s="94">
        <v>0</v>
      </c>
      <c r="Y881" s="94">
        <v>1.6338536895783218</v>
      </c>
      <c r="Z881" s="94">
        <v>0.8021326473248811</v>
      </c>
      <c r="AA881" s="94">
        <v>5.2169387586214757</v>
      </c>
      <c r="AB881" s="94">
        <v>3.1712552756161667</v>
      </c>
      <c r="AC881" s="94">
        <f>_xlfn.XLOOKUP(B881,'[3]Nur des jours'!$B:$B,'[3]Nur des jours'!$N:$N,"")</f>
        <v>0</v>
      </c>
      <c r="AD881" s="94">
        <v>0</v>
      </c>
      <c r="AE881" s="94">
        <v>0</v>
      </c>
      <c r="AF881" s="94">
        <v>0</v>
      </c>
      <c r="AG881" s="94">
        <v>0</v>
      </c>
      <c r="AH881" s="94">
        <v>0</v>
      </c>
      <c r="AI881" s="49" t="s">
        <v>5559</v>
      </c>
      <c r="AJ881" s="49"/>
      <c r="AK881" s="48" t="str" cm="1">
        <f t="array" ref="AK881">IFERROR(_xlfn.IFS(
AM881="MPR ISSUE","PDH",
AM881="BSS Hardware Issue","BSS",
AM881="Sites strategiques, MLL, Pylone, etc.","ENVTECH",
AM881="AKTIVCO DEFAUT GE &amp; POWER Cabinet","AKTIVCO",
AM881="AKTIVCO Coupure ENEO &amp; Baisse de tension","AKTIVCO GRID ONLY",
AM881="Coupure ENEO &amp; Baisse de tension","IHS GRID ONLY",
AM881="Defaut GE &amp; POWER Cabinet","IHS",
AM881="Sharing","Partners",
AM881="Sites strategiques &amp; DataCenter","SST &amp; DC",
AM881="Exclu","Exclu",
AM881="SAT","SAT",
AM881="SPARE-ISSUE","SPARE-ISSUE",
AM881="Fiber CAmtel","TRANS_FO_CAMTEL",
AM881="Fiber AOF","Fiber AOF",
AM881="Projet OCM (HUAWEI)","TRAVAUX-HUAWEI",
AM881="Projet OCM (NOKIA)","TRAVAUX-NOKIA",
AM881="ACCESS-ISSUE","ACCESS-ISSUE",
AM881="Projet OCM (ZTE, NOKIA, autres projets)","TRAVAUX OCM",
AM881="No root CAuse","No root cause",
AM881="ODU HS","PDH",
AM881="IP &amp; VLAN","PDH",
AM881="Warehouse HUAWEI","SPARE-ISSUE",
AM881="SPARE-HS","SPARE-ISSUE",
AM881="Power Telco","BSS",AM881="no impacts","no impacts"
),"")</f>
        <v>no impacts</v>
      </c>
      <c r="AL881" s="48" t="str" cm="1">
        <f t="array" ref="AL881">IFERROR(_xlfn.IFS(
AM881="MPR ISSUE","TX ISSUE",
AM881="BSS Hardware Issue","RAN ISSUE",
AM881="Sites strategiques, MLL, Pylone, etc.","ENVTECH",
AM881="AKTIVCO DEFAUT GE &amp; POWER Cabinet","POWER ISSUE",
AM881="AKTIVCO Coupure ENEO &amp; Baisse de tension","POWER ISSUE",
AM881="Coupure ENEO &amp; Baisse de tension","POWER ISSUE",
AM881="Defaut GE &amp; POWER Cabinet","POWER ISSUE",
AM881="Sharing","POWER ISSUE",
AM881="Sites strategiques &amp; DataCenter","POWER ISSUE",
AM881="Exclu","Exclu",
AM881="SAT","TX ISSUE",
AM881="SPARE-ISSUE","SPARE-ISSUE",
AM881="Fiber CAmtel","TX ISSUE",
AM881="Fiber AOF","TX ISSUE",
AM881="Projet OCM (HUAWEI)","TRAVAUX-HUAWEI",
AM881="Projet OCM (NOKIA)","TRAVAUX -NOKIA",
AM881="ACCESS-ISSUE","ACCESS-ISSUE",
AM881="Projet OCM (ZTE, NOKIA, autres projets)","TRAVAUX OCM",
AM881="No root CAuse","No root cause",
AM881="ODU HS","TX ISSUE",
AM881="IP &amp; VLAN","TX ISSUE",
AM881="Warehouse HUAWEI","SPARE-ISSUE",
AM881="SPARE-HS","SPARE-ISSUE",
AM881="Power Telco","RAN ISSUE",AM881="no impacts","no impacts"
),"")</f>
        <v>no impacts</v>
      </c>
      <c r="AM881" s="67" t="s">
        <v>5605</v>
      </c>
      <c r="AN881" s="48" t="str" cm="1">
        <f t="array" ref="AN881">IFERROR(_xlfn.IFS(
AM881="MPR ISSUE","ACTIVE",
AM881="BSS Hardware Issue","ACTIVE",
AM881="Sites strategiques, MLL, Pylone, etc.","PASSIVE",
AM881="AKTIVCO DEFAUT GE &amp; POWER Cabinet","PASSIVE",
AM881="AKTIVCO Coupure ENEO &amp; Baisse de tension","PASSIVE",
AM881="Coupure ENEO &amp; Baisse de tension","PASSIVE",
AM881="Defaut GE &amp; POWER Cabinet","PASSIVE",
AM881="Sharing","PASSIVE",
AM881="Sites strategiques &amp; DataCenter","PASSIVE",
AM881="Exclu","Exclu",
AM881="SAT","ACTIVE",
AM881="SPARE-ISSUE","SPARE-ISSUE",
AM881="Fiber CAmtel","ACTIVE",
AM881="Fiber AOF","ACTIVE",
AM881="Projet OCM (HUAWEI)","PLANNED WORKS",
AM881="Projet OCM (NOKIA)","PLANNED WORKS",
AM881="ACCESS-ISSUE","ACCESS-ISSUE",
AM881="Projet OCM (ZTE, NOKIA, autres projets)","PLANNED WORKS",
AM881="No root CAuse","No root cause",
AM881="ODU HS","ACTIVE",
AM881="IP &amp; VLAN","ACTIVE",
AM881="Warehouse HUAWEI","SPARE-ISSUE",
AM881="SPARE-HS","SPARE-ISSUE",
AM881="Power Telco","ACTIVE", AM881="no impacts","no impacts"
),"")</f>
        <v>no impacts</v>
      </c>
      <c r="AO881" s="93" t="s">
        <v>5537</v>
      </c>
      <c r="AP881" s="101" t="str">
        <f t="shared" si="29"/>
        <v>NRD_146</v>
      </c>
      <c r="AR881" s="17" t="s">
        <v>5537</v>
      </c>
      <c r="AS881" s="7" t="s">
        <v>5537</v>
      </c>
      <c r="AT881" s="6"/>
      <c r="AU881" s="7"/>
      <c r="AV881" s="3" t="s">
        <v>5537</v>
      </c>
      <c r="AW881" s="18" t="s">
        <v>5537</v>
      </c>
      <c r="AX881" s="18" t="s">
        <v>5537</v>
      </c>
      <c r="AY881" s="18" t="s">
        <v>5537</v>
      </c>
      <c r="AZ881" s="18" t="s">
        <v>5537</v>
      </c>
      <c r="BA881" s="18" t="s">
        <v>5537</v>
      </c>
      <c r="BB881" s="18" t="s">
        <v>5537</v>
      </c>
      <c r="BC881" s="18" t="s">
        <v>5537</v>
      </c>
      <c r="BD881" s="18" t="s">
        <v>5537</v>
      </c>
      <c r="BE881" s="18" t="s">
        <v>5537</v>
      </c>
      <c r="BF881" s="18" t="s">
        <v>5537</v>
      </c>
      <c r="BG881" s="18" t="s">
        <v>5537</v>
      </c>
      <c r="BH881" s="18" t="s">
        <v>5537</v>
      </c>
      <c r="BI881" s="9" t="s">
        <v>5537</v>
      </c>
      <c r="BJ881" s="14"/>
      <c r="BK881" s="14" t="s">
        <v>5537</v>
      </c>
      <c r="BL881" s="14" t="str">
        <f>_xlfn.XLOOKUP(B881,'[4]cell downs 18042026 17h'!$B:$B,'[4]cell downs 18042026 17h'!$B:$B,"")</f>
        <v/>
      </c>
      <c r="BM881" s="14" t="str">
        <f>_xlfn.XLOOKUP(B881,'[5]Cells Huawei 19042026 15h'!$B:$B,'[5]Cells Huawei 19042026 15h'!$B:$B,"")</f>
        <v/>
      </c>
      <c r="BN881" s="9" t="str">
        <f>_xlfn.XLOOKUP(B881,'[6]cells down 19042026 9H40'!$B:$B,'[6]cells down 19042026 9H40'!$B:$B,"")</f>
        <v/>
      </c>
      <c r="BO881" s="9" t="s">
        <v>5537</v>
      </c>
      <c r="BP881" s="9" t="s">
        <v>12</v>
      </c>
      <c r="BQ881" s="115"/>
    </row>
    <row r="882" spans="1:69" s="9" customFormat="1" x14ac:dyDescent="0.3">
      <c r="A882" s="1" t="s">
        <v>2551</v>
      </c>
      <c r="B882" s="8" t="s">
        <v>2552</v>
      </c>
      <c r="C882" s="3" t="str">
        <f>_xlfn.XLOOKUP(B882,'[1]daily break down'!$D:$D,'[1]daily break down'!$E:$E,"")</f>
        <v>CENTRE</v>
      </c>
      <c r="D882" s="1" t="s">
        <v>21</v>
      </c>
      <c r="E882" s="1" t="s">
        <v>263</v>
      </c>
      <c r="F882" s="3" t="s">
        <v>37</v>
      </c>
      <c r="G882" s="1" t="s">
        <v>2551</v>
      </c>
      <c r="H882" s="34" t="str">
        <f>_xlfn.XLOOKUP(B882,[2]CALCULATION!$B:$B,[2]CALCULATION!$H:$H,"")</f>
        <v>ZTE</v>
      </c>
      <c r="I882" s="28">
        <v>0</v>
      </c>
      <c r="J882" s="28">
        <v>0</v>
      </c>
      <c r="K882" s="28">
        <v>0</v>
      </c>
      <c r="L882" s="28">
        <v>0</v>
      </c>
      <c r="M882" s="28">
        <v>0</v>
      </c>
      <c r="N882" s="28">
        <v>0</v>
      </c>
      <c r="O882" s="28">
        <v>0</v>
      </c>
      <c r="P882" s="28">
        <v>8.4431260754552068E-2</v>
      </c>
      <c r="Q882" s="28">
        <v>0</v>
      </c>
      <c r="R882" s="28">
        <v>0</v>
      </c>
      <c r="S882" s="94">
        <v>0</v>
      </c>
      <c r="T882" s="94">
        <f>_xlfn.XLOOKUP(B882,'[3]Nur des jours'!$B:$B,'[3]Nur des jours'!$U:$U,"")</f>
        <v>0</v>
      </c>
      <c r="U882" s="94">
        <v>0</v>
      </c>
      <c r="V882" s="94">
        <v>0</v>
      </c>
      <c r="W882" s="94">
        <v>0</v>
      </c>
      <c r="X882" s="94">
        <v>0</v>
      </c>
      <c r="Y882" s="94">
        <v>0</v>
      </c>
      <c r="Z882" s="94">
        <v>0</v>
      </c>
      <c r="AA882" s="94">
        <v>0</v>
      </c>
      <c r="AB882" s="94">
        <v>3.1438784303989635</v>
      </c>
      <c r="AC882" s="94">
        <f>_xlfn.XLOOKUP(B882,'[3]Nur des jours'!$B:$B,'[3]Nur des jours'!$N:$N,"")</f>
        <v>0</v>
      </c>
      <c r="AD882" s="94">
        <v>0</v>
      </c>
      <c r="AE882" s="94">
        <v>0</v>
      </c>
      <c r="AF882" s="94">
        <v>0</v>
      </c>
      <c r="AG882" s="94">
        <v>0</v>
      </c>
      <c r="AH882" s="94">
        <v>0</v>
      </c>
      <c r="AI882" s="49" t="s">
        <v>5559</v>
      </c>
      <c r="AJ882" s="49"/>
      <c r="AK882" s="48" t="str" cm="1">
        <f t="array" ref="AK882">IFERROR(_xlfn.IFS(
AM882="MPR ISSUE","PDH",
AM882="BSS Hardware Issue","BSS",
AM882="Sites strategiques, MLL, Pylone, etc.","ENVTECH",
AM882="AKTIVCO DEFAUT GE &amp; POWER Cabinet","AKTIVCO",
AM882="AKTIVCO Coupure ENEO &amp; Baisse de tension","AKTIVCO GRID ONLY",
AM882="Coupure ENEO &amp; Baisse de tension","IHS GRID ONLY",
AM882="Defaut GE &amp; POWER Cabinet","IHS",
AM882="Sharing","Partners",
AM882="Sites strategiques &amp; DataCenter","SST &amp; DC",
AM882="Exclu","Exclu",
AM882="SAT","SAT",
AM882="SPARE-ISSUE","SPARE-ISSUE",
AM882="Fiber CAmtel","TRANS_FO_CAMTEL",
AM882="Fiber AOF","Fiber AOF",
AM882="Projet OCM (HUAWEI)","TRAVAUX-HUAWEI",
AM882="Projet OCM (NOKIA)","TRAVAUX-NOKIA",
AM882="ACCESS-ISSUE","ACCESS-ISSUE",
AM882="Projet OCM (ZTE, NOKIA, autres projets)","TRAVAUX OCM",
AM882="No root CAuse","No root cause",
AM882="ODU HS","PDH",
AM882="IP &amp; VLAN","PDH",
AM882="Warehouse HUAWEI","SPARE-ISSUE",
AM882="SPARE-HS","SPARE-ISSUE",
AM882="Power Telco","BSS",AM882="no impacts","no impacts"
),"")</f>
        <v>no impacts</v>
      </c>
      <c r="AL882" s="48" t="str" cm="1">
        <f t="array" ref="AL882">IFERROR(_xlfn.IFS(
AM882="MPR ISSUE","TX ISSUE",
AM882="BSS Hardware Issue","RAN ISSUE",
AM882="Sites strategiques, MLL, Pylone, etc.","ENVTECH",
AM882="AKTIVCO DEFAUT GE &amp; POWER Cabinet","POWER ISSUE",
AM882="AKTIVCO Coupure ENEO &amp; Baisse de tension","POWER ISSUE",
AM882="Coupure ENEO &amp; Baisse de tension","POWER ISSUE",
AM882="Defaut GE &amp; POWER Cabinet","POWER ISSUE",
AM882="Sharing","POWER ISSUE",
AM882="Sites strategiques &amp; DataCenter","POWER ISSUE",
AM882="Exclu","Exclu",
AM882="SAT","TX ISSUE",
AM882="SPARE-ISSUE","SPARE-ISSUE",
AM882="Fiber CAmtel","TX ISSUE",
AM882="Fiber AOF","TX ISSUE",
AM882="Projet OCM (HUAWEI)","TRAVAUX-HUAWEI",
AM882="Projet OCM (NOKIA)","TRAVAUX -NOKIA",
AM882="ACCESS-ISSUE","ACCESS-ISSUE",
AM882="Projet OCM (ZTE, NOKIA, autres projets)","TRAVAUX OCM",
AM882="No root CAuse","No root cause",
AM882="ODU HS","TX ISSUE",
AM882="IP &amp; VLAN","TX ISSUE",
AM882="Warehouse HUAWEI","SPARE-ISSUE",
AM882="SPARE-HS","SPARE-ISSUE",
AM882="Power Telco","RAN ISSUE",AM882="no impacts","no impacts"
),"")</f>
        <v>no impacts</v>
      </c>
      <c r="AM882" s="67" t="s">
        <v>5605</v>
      </c>
      <c r="AN882" s="48" t="str" cm="1">
        <f t="array" ref="AN882">IFERROR(_xlfn.IFS(
AM882="MPR ISSUE","ACTIVE",
AM882="BSS Hardware Issue","ACTIVE",
AM882="Sites strategiques, MLL, Pylone, etc.","PASSIVE",
AM882="AKTIVCO DEFAUT GE &amp; POWER Cabinet","PASSIVE",
AM882="AKTIVCO Coupure ENEO &amp; Baisse de tension","PASSIVE",
AM882="Coupure ENEO &amp; Baisse de tension","PASSIVE",
AM882="Defaut GE &amp; POWER Cabinet","PASSIVE",
AM882="Sharing","PASSIVE",
AM882="Sites strategiques &amp; DataCenter","PASSIVE",
AM882="Exclu","Exclu",
AM882="SAT","ACTIVE",
AM882="SPARE-ISSUE","SPARE-ISSUE",
AM882="Fiber CAmtel","ACTIVE",
AM882="Fiber AOF","ACTIVE",
AM882="Projet OCM (HUAWEI)","PLANNED WORKS",
AM882="Projet OCM (NOKIA)","PLANNED WORKS",
AM882="ACCESS-ISSUE","ACCESS-ISSUE",
AM882="Projet OCM (ZTE, NOKIA, autres projets)","PLANNED WORKS",
AM882="No root CAuse","No root cause",
AM882="ODU HS","ACTIVE",
AM882="IP &amp; VLAN","ACTIVE",
AM882="Warehouse HUAWEI","SPARE-ISSUE",
AM882="SPARE-HS","SPARE-ISSUE",
AM882="Power Telco","ACTIVE", AM882="no impacts","no impacts"
),"")</f>
        <v>no impacts</v>
      </c>
      <c r="AO882" s="93" t="s">
        <v>5537</v>
      </c>
      <c r="AP882" s="101" t="str">
        <f t="shared" si="29"/>
        <v>CTR_100</v>
      </c>
      <c r="AR882" s="17" t="s">
        <v>5537</v>
      </c>
      <c r="AS882" s="7" t="s">
        <v>5537</v>
      </c>
      <c r="AT882" s="6"/>
      <c r="AU882" s="7"/>
      <c r="AV882" s="3" t="s">
        <v>5537</v>
      </c>
      <c r="AW882" s="18" t="s">
        <v>5537</v>
      </c>
      <c r="AX882" s="18" t="s">
        <v>5537</v>
      </c>
      <c r="AY882" s="18" t="s">
        <v>5537</v>
      </c>
      <c r="AZ882" s="18" t="s">
        <v>5537</v>
      </c>
      <c r="BA882" s="18" t="s">
        <v>5537</v>
      </c>
      <c r="BB882" s="18" t="s">
        <v>5537</v>
      </c>
      <c r="BC882" s="18" t="s">
        <v>5537</v>
      </c>
      <c r="BD882" s="18" t="s">
        <v>5537</v>
      </c>
      <c r="BE882" s="18" t="s">
        <v>5537</v>
      </c>
      <c r="BF882" s="18" t="s">
        <v>5537</v>
      </c>
      <c r="BG882" s="18" t="s">
        <v>5537</v>
      </c>
      <c r="BH882" s="18" t="s">
        <v>5537</v>
      </c>
      <c r="BI882" s="9" t="s">
        <v>5537</v>
      </c>
      <c r="BJ882" s="14"/>
      <c r="BK882" s="14" t="s">
        <v>5537</v>
      </c>
      <c r="BL882" s="14" t="str">
        <f>_xlfn.XLOOKUP(B882,'[4]cell downs 18042026 17h'!$B:$B,'[4]cell downs 18042026 17h'!$B:$B,"")</f>
        <v/>
      </c>
      <c r="BM882" s="14" t="str">
        <f>_xlfn.XLOOKUP(B882,'[5]Cells Huawei 19042026 15h'!$B:$B,'[5]Cells Huawei 19042026 15h'!$B:$B,"")</f>
        <v/>
      </c>
      <c r="BN882" s="9" t="str">
        <f>_xlfn.XLOOKUP(B882,'[6]cells down 19042026 9H40'!$B:$B,'[6]cells down 19042026 9H40'!$B:$B,"")</f>
        <v/>
      </c>
      <c r="BO882" s="9" t="s">
        <v>5537</v>
      </c>
      <c r="BP882" s="9" t="s">
        <v>12</v>
      </c>
      <c r="BQ882" s="115"/>
    </row>
    <row r="883" spans="1:69" s="9" customFormat="1" x14ac:dyDescent="0.3">
      <c r="A883" s="1" t="s">
        <v>2889</v>
      </c>
      <c r="B883" s="1" t="s">
        <v>2890</v>
      </c>
      <c r="C883" s="3" t="str">
        <f>_xlfn.XLOOKUP(B883,'[1]daily break down'!$D:$D,'[1]daily break down'!$E:$E,"")</f>
        <v>Garoua</v>
      </c>
      <c r="D883" s="1" t="s">
        <v>11</v>
      </c>
      <c r="E883" s="1" t="s">
        <v>12</v>
      </c>
      <c r="F883" s="3" t="s">
        <v>23</v>
      </c>
      <c r="G883" s="1" t="s">
        <v>24</v>
      </c>
      <c r="H883" s="32" t="str">
        <f>_xlfn.XLOOKUP(B883,[2]CALCULATION!$B:$B,[2]CALCULATION!$H:$H,"")</f>
        <v>Huawei</v>
      </c>
      <c r="I883" s="28">
        <v>3.910965148830162</v>
      </c>
      <c r="J883" s="28">
        <v>17.69355697094737</v>
      </c>
      <c r="K883" s="28">
        <v>13.9381137050449</v>
      </c>
      <c r="L883" s="28">
        <v>0</v>
      </c>
      <c r="M883" s="28">
        <v>0</v>
      </c>
      <c r="N883" s="28">
        <v>0</v>
      </c>
      <c r="O883" s="28">
        <v>0</v>
      </c>
      <c r="P883" s="28">
        <v>0.54165132849931374</v>
      </c>
      <c r="Q883" s="28">
        <v>0.8795368872223791</v>
      </c>
      <c r="R883" s="28">
        <v>7.612653488683998</v>
      </c>
      <c r="S883" s="94">
        <v>2.8418592141721817</v>
      </c>
      <c r="T883" s="94">
        <f>_xlfn.XLOOKUP(B883,'[3]Nur des jours'!$B:$B,'[3]Nur des jours'!$U:$U,"")</f>
        <v>0</v>
      </c>
      <c r="U883" s="94">
        <v>0</v>
      </c>
      <c r="V883" s="94">
        <v>3.8896700653191911</v>
      </c>
      <c r="W883" s="94">
        <v>0</v>
      </c>
      <c r="X883" s="94">
        <v>0</v>
      </c>
      <c r="Y883" s="94">
        <v>1.6484962888769039</v>
      </c>
      <c r="Z883" s="94">
        <v>0.8032919274155117</v>
      </c>
      <c r="AA883" s="94">
        <v>5.1638794006272244</v>
      </c>
      <c r="AB883" s="94">
        <v>3.1395980116027888</v>
      </c>
      <c r="AC883" s="94">
        <f>_xlfn.XLOOKUP(B883,'[3]Nur des jours'!$B:$B,'[3]Nur des jours'!$N:$N,"")</f>
        <v>0</v>
      </c>
      <c r="AD883" s="94">
        <v>0</v>
      </c>
      <c r="AE883" s="94">
        <v>0</v>
      </c>
      <c r="AF883" s="94">
        <v>0</v>
      </c>
      <c r="AG883" s="94">
        <v>0</v>
      </c>
      <c r="AH883" s="94">
        <v>0</v>
      </c>
      <c r="AI883" s="49" t="s">
        <v>5559</v>
      </c>
      <c r="AJ883" s="49"/>
      <c r="AK883" s="48" t="str" cm="1">
        <f t="array" ref="AK883">IFERROR(_xlfn.IFS(
AM883="MPR ISSUE","PDH",
AM883="BSS Hardware Issue","BSS",
AM883="Sites strategiques, MLL, Pylone, etc.","ENVTECH",
AM883="AKTIVCO DEFAUT GE &amp; POWER Cabinet","AKTIVCO",
AM883="AKTIVCO Coupure ENEO &amp; Baisse de tension","AKTIVCO GRID ONLY",
AM883="Coupure ENEO &amp; Baisse de tension","IHS GRID ONLY",
AM883="Defaut GE &amp; POWER Cabinet","IHS",
AM883="Sharing","Partners",
AM883="Sites strategiques &amp; DataCenter","SST &amp; DC",
AM883="Exclu","Exclu",
AM883="SAT","SAT",
AM883="SPARE-ISSUE","SPARE-ISSUE",
AM883="Fiber CAmtel","TRANS_FO_CAMTEL",
AM883="Fiber AOF","Fiber AOF",
AM883="Projet OCM (HUAWEI)","TRAVAUX-HUAWEI",
AM883="Projet OCM (NOKIA)","TRAVAUX-NOKIA",
AM883="ACCESS-ISSUE","ACCESS-ISSUE",
AM883="Projet OCM (ZTE, NOKIA, autres projets)","TRAVAUX OCM",
AM883="No root CAuse","No root cause",
AM883="ODU HS","PDH",
AM883="IP &amp; VLAN","PDH",
AM883="Warehouse HUAWEI","SPARE-ISSUE",
AM883="SPARE-HS","SPARE-ISSUE",
AM883="Power Telco","BSS",AM883="no impacts","no impacts"
),"")</f>
        <v>no impacts</v>
      </c>
      <c r="AL883" s="48" t="str" cm="1">
        <f t="array" ref="AL883">IFERROR(_xlfn.IFS(
AM883="MPR ISSUE","TX ISSUE",
AM883="BSS Hardware Issue","RAN ISSUE",
AM883="Sites strategiques, MLL, Pylone, etc.","ENVTECH",
AM883="AKTIVCO DEFAUT GE &amp; POWER Cabinet","POWER ISSUE",
AM883="AKTIVCO Coupure ENEO &amp; Baisse de tension","POWER ISSUE",
AM883="Coupure ENEO &amp; Baisse de tension","POWER ISSUE",
AM883="Defaut GE &amp; POWER Cabinet","POWER ISSUE",
AM883="Sharing","POWER ISSUE",
AM883="Sites strategiques &amp; DataCenter","POWER ISSUE",
AM883="Exclu","Exclu",
AM883="SAT","TX ISSUE",
AM883="SPARE-ISSUE","SPARE-ISSUE",
AM883="Fiber CAmtel","TX ISSUE",
AM883="Fiber AOF","TX ISSUE",
AM883="Projet OCM (HUAWEI)","TRAVAUX-HUAWEI",
AM883="Projet OCM (NOKIA)","TRAVAUX -NOKIA",
AM883="ACCESS-ISSUE","ACCESS-ISSUE",
AM883="Projet OCM (ZTE, NOKIA, autres projets)","TRAVAUX OCM",
AM883="No root CAuse","No root cause",
AM883="ODU HS","TX ISSUE",
AM883="IP &amp; VLAN","TX ISSUE",
AM883="Warehouse HUAWEI","SPARE-ISSUE",
AM883="SPARE-HS","SPARE-ISSUE",
AM883="Power Telco","RAN ISSUE",AM883="no impacts","no impacts"
),"")</f>
        <v>no impacts</v>
      </c>
      <c r="AM883" s="67" t="s">
        <v>5605</v>
      </c>
      <c r="AN883" s="48" t="str" cm="1">
        <f t="array" ref="AN883">IFERROR(_xlfn.IFS(
AM883="MPR ISSUE","ACTIVE",
AM883="BSS Hardware Issue","ACTIVE",
AM883="Sites strategiques, MLL, Pylone, etc.","PASSIVE",
AM883="AKTIVCO DEFAUT GE &amp; POWER Cabinet","PASSIVE",
AM883="AKTIVCO Coupure ENEO &amp; Baisse de tension","PASSIVE",
AM883="Coupure ENEO &amp; Baisse de tension","PASSIVE",
AM883="Defaut GE &amp; POWER Cabinet","PASSIVE",
AM883="Sharing","PASSIVE",
AM883="Sites strategiques &amp; DataCenter","PASSIVE",
AM883="Exclu","Exclu",
AM883="SAT","ACTIVE",
AM883="SPARE-ISSUE","SPARE-ISSUE",
AM883="Fiber CAmtel","ACTIVE",
AM883="Fiber AOF","ACTIVE",
AM883="Projet OCM (HUAWEI)","PLANNED WORKS",
AM883="Projet OCM (NOKIA)","PLANNED WORKS",
AM883="ACCESS-ISSUE","ACCESS-ISSUE",
AM883="Projet OCM (ZTE, NOKIA, autres projets)","PLANNED WORKS",
AM883="No root CAuse","No root cause",
AM883="ODU HS","ACTIVE",
AM883="IP &amp; VLAN","ACTIVE",
AM883="Warehouse HUAWEI","SPARE-ISSUE",
AM883="SPARE-HS","SPARE-ISSUE",
AM883="Power Telco","ACTIVE", AM883="no impacts","no impacts"
),"")</f>
        <v>no impacts</v>
      </c>
      <c r="AO883" s="93" t="s">
        <v>5537</v>
      </c>
      <c r="AP883" s="101" t="str">
        <f t="shared" si="29"/>
        <v>NRD_083</v>
      </c>
      <c r="AR883" s="17" t="s">
        <v>5537</v>
      </c>
      <c r="AS883" s="7" t="s">
        <v>5537</v>
      </c>
      <c r="AT883" s="6"/>
      <c r="AU883" s="7"/>
      <c r="AV883" s="3" t="s">
        <v>5537</v>
      </c>
      <c r="AW883" s="18" t="s">
        <v>5537</v>
      </c>
      <c r="AX883" s="18" t="s">
        <v>5537</v>
      </c>
      <c r="AY883" s="18" t="s">
        <v>5537</v>
      </c>
      <c r="AZ883" s="18" t="s">
        <v>5537</v>
      </c>
      <c r="BA883" s="18" t="s">
        <v>5537</v>
      </c>
      <c r="BB883" s="18" t="s">
        <v>5537</v>
      </c>
      <c r="BC883" s="18" t="s">
        <v>5537</v>
      </c>
      <c r="BD883" s="18" t="s">
        <v>5537</v>
      </c>
      <c r="BE883" s="18" t="s">
        <v>5537</v>
      </c>
      <c r="BF883" s="18" t="s">
        <v>5537</v>
      </c>
      <c r="BG883" s="18" t="s">
        <v>5537</v>
      </c>
      <c r="BH883" s="18" t="s">
        <v>5537</v>
      </c>
      <c r="BI883" s="9" t="s">
        <v>5537</v>
      </c>
      <c r="BJ883" s="14"/>
      <c r="BK883" s="14" t="s">
        <v>5537</v>
      </c>
      <c r="BL883" s="14" t="str">
        <f>_xlfn.XLOOKUP(B883,'[4]cell downs 18042026 17h'!$B:$B,'[4]cell downs 18042026 17h'!$B:$B,"")</f>
        <v/>
      </c>
      <c r="BM883" s="14" t="str">
        <f>_xlfn.XLOOKUP(B883,'[5]Cells Huawei 19042026 15h'!$B:$B,'[5]Cells Huawei 19042026 15h'!$B:$B,"")</f>
        <v/>
      </c>
      <c r="BN883" s="9" t="str">
        <f>_xlfn.XLOOKUP(B883,'[6]cells down 19042026 9H40'!$B:$B,'[6]cells down 19042026 9H40'!$B:$B,"")</f>
        <v/>
      </c>
      <c r="BO883" s="9" t="s">
        <v>2890</v>
      </c>
      <c r="BP883" s="9" t="s">
        <v>12</v>
      </c>
      <c r="BQ883" s="115"/>
    </row>
    <row r="884" spans="1:69" s="9" customFormat="1" x14ac:dyDescent="0.3">
      <c r="A884" s="1" t="s">
        <v>3257</v>
      </c>
      <c r="B884" s="8" t="s">
        <v>3258</v>
      </c>
      <c r="C884" s="3" t="str">
        <f>_xlfn.XLOOKUP(B884,'[1]daily break down'!$D:$D,'[1]daily break down'!$E:$E,"")</f>
        <v>Yaounde</v>
      </c>
      <c r="D884" s="1" t="s">
        <v>11</v>
      </c>
      <c r="E884" s="1" t="s">
        <v>12</v>
      </c>
      <c r="F884" s="3" t="s">
        <v>37</v>
      </c>
      <c r="G884" s="1" t="s">
        <v>38</v>
      </c>
      <c r="H884" s="34" t="str">
        <f>_xlfn.XLOOKUP(B884,[2]CALCULATION!$B:$B,[2]CALCULATION!$H:$H,"")</f>
        <v>ZTE</v>
      </c>
      <c r="I884" s="28">
        <v>2.7883896493766271</v>
      </c>
      <c r="J884" s="28">
        <v>0</v>
      </c>
      <c r="K884" s="28">
        <v>0</v>
      </c>
      <c r="L884" s="28">
        <v>0</v>
      </c>
      <c r="M884" s="28">
        <v>0</v>
      </c>
      <c r="N884" s="28">
        <v>0</v>
      </c>
      <c r="O884" s="28">
        <v>0</v>
      </c>
      <c r="P884" s="28">
        <v>0</v>
      </c>
      <c r="Q884" s="28">
        <v>0</v>
      </c>
      <c r="R884" s="28">
        <v>0</v>
      </c>
      <c r="S884" s="94">
        <v>0</v>
      </c>
      <c r="T884" s="94">
        <f>_xlfn.XLOOKUP(B884,'[3]Nur des jours'!$B:$B,'[3]Nur des jours'!$U:$U,"")</f>
        <v>0</v>
      </c>
      <c r="U884" s="94">
        <v>0</v>
      </c>
      <c r="V884" s="94">
        <v>0</v>
      </c>
      <c r="W884" s="94">
        <v>0</v>
      </c>
      <c r="X884" s="94">
        <v>0</v>
      </c>
      <c r="Y884" s="94">
        <v>0</v>
      </c>
      <c r="Z884" s="94">
        <v>55.356088039653791</v>
      </c>
      <c r="AA884" s="94">
        <v>3.9897070196014961E-2</v>
      </c>
      <c r="AB884" s="94">
        <v>3.0934229938390514</v>
      </c>
      <c r="AC884" s="94">
        <f>_xlfn.XLOOKUP(B884,'[3]Nur des jours'!$B:$B,'[3]Nur des jours'!$N:$N,"")</f>
        <v>0</v>
      </c>
      <c r="AD884" s="94">
        <v>0</v>
      </c>
      <c r="AE884" s="94">
        <v>0</v>
      </c>
      <c r="AF884" s="94">
        <v>0</v>
      </c>
      <c r="AG884" s="94">
        <v>0</v>
      </c>
      <c r="AH884" s="94">
        <v>0</v>
      </c>
      <c r="AI884" s="49" t="s">
        <v>5559</v>
      </c>
      <c r="AJ884" s="49"/>
      <c r="AK884" s="48" t="str" cm="1">
        <f t="array" ref="AK884">IFERROR(_xlfn.IFS(
AM884="MPR ISSUE","PDH",
AM884="BSS Hardware Issue","BSS",
AM884="Sites strategiques, MLL, Pylone, etc.","ENVTECH",
AM884="AKTIVCO DEFAUT GE &amp; POWER Cabinet","AKTIVCO",
AM884="AKTIVCO Coupure ENEO &amp; Baisse de tension","AKTIVCO GRID ONLY",
AM884="Coupure ENEO &amp; Baisse de tension","IHS GRID ONLY",
AM884="Defaut GE &amp; POWER Cabinet","IHS",
AM884="Sharing","Partners",
AM884="Sites strategiques &amp; DataCenter","SST &amp; DC",
AM884="Exclu","Exclu",
AM884="SAT","SAT",
AM884="SPARE-ISSUE","SPARE-ISSUE",
AM884="Fiber CAmtel","TRANS_FO_CAMTEL",
AM884="Fiber AOF","Fiber AOF",
AM884="Projet OCM (HUAWEI)","TRAVAUX-HUAWEI",
AM884="Projet OCM (NOKIA)","TRAVAUX-NOKIA",
AM884="ACCESS-ISSUE","ACCESS-ISSUE",
AM884="Projet OCM (ZTE, NOKIA, autres projets)","TRAVAUX OCM",
AM884="No root CAuse","No root cause",
AM884="ODU HS","PDH",
AM884="IP &amp; VLAN","PDH",
AM884="Warehouse HUAWEI","SPARE-ISSUE",
AM884="SPARE-HS","SPARE-ISSUE",
AM884="Power Telco","BSS",AM884="no impacts","no impacts"
),"")</f>
        <v>no impacts</v>
      </c>
      <c r="AL884" s="48" t="str" cm="1">
        <f t="array" ref="AL884">IFERROR(_xlfn.IFS(
AM884="MPR ISSUE","TX ISSUE",
AM884="BSS Hardware Issue","RAN ISSUE",
AM884="Sites strategiques, MLL, Pylone, etc.","ENVTECH",
AM884="AKTIVCO DEFAUT GE &amp; POWER Cabinet","POWER ISSUE",
AM884="AKTIVCO Coupure ENEO &amp; Baisse de tension","POWER ISSUE",
AM884="Coupure ENEO &amp; Baisse de tension","POWER ISSUE",
AM884="Defaut GE &amp; POWER Cabinet","POWER ISSUE",
AM884="Sharing","POWER ISSUE",
AM884="Sites strategiques &amp; DataCenter","POWER ISSUE",
AM884="Exclu","Exclu",
AM884="SAT","TX ISSUE",
AM884="SPARE-ISSUE","SPARE-ISSUE",
AM884="Fiber CAmtel","TX ISSUE",
AM884="Fiber AOF","TX ISSUE",
AM884="Projet OCM (HUAWEI)","TRAVAUX-HUAWEI",
AM884="Projet OCM (NOKIA)","TRAVAUX -NOKIA",
AM884="ACCESS-ISSUE","ACCESS-ISSUE",
AM884="Projet OCM (ZTE, NOKIA, autres projets)","TRAVAUX OCM",
AM884="No root CAuse","No root cause",
AM884="ODU HS","TX ISSUE",
AM884="IP &amp; VLAN","TX ISSUE",
AM884="Warehouse HUAWEI","SPARE-ISSUE",
AM884="SPARE-HS","SPARE-ISSUE",
AM884="Power Telco","RAN ISSUE",AM884="no impacts","no impacts"
),"")</f>
        <v>no impacts</v>
      </c>
      <c r="AM884" s="67" t="s">
        <v>5605</v>
      </c>
      <c r="AN884" s="48" t="str" cm="1">
        <f t="array" ref="AN884">IFERROR(_xlfn.IFS(
AM884="MPR ISSUE","ACTIVE",
AM884="BSS Hardware Issue","ACTIVE",
AM884="Sites strategiques, MLL, Pylone, etc.","PASSIVE",
AM884="AKTIVCO DEFAUT GE &amp; POWER Cabinet","PASSIVE",
AM884="AKTIVCO Coupure ENEO &amp; Baisse de tension","PASSIVE",
AM884="Coupure ENEO &amp; Baisse de tension","PASSIVE",
AM884="Defaut GE &amp; POWER Cabinet","PASSIVE",
AM884="Sharing","PASSIVE",
AM884="Sites strategiques &amp; DataCenter","PASSIVE",
AM884="Exclu","Exclu",
AM884="SAT","ACTIVE",
AM884="SPARE-ISSUE","SPARE-ISSUE",
AM884="Fiber CAmtel","ACTIVE",
AM884="Fiber AOF","ACTIVE",
AM884="Projet OCM (HUAWEI)","PLANNED WORKS",
AM884="Projet OCM (NOKIA)","PLANNED WORKS",
AM884="ACCESS-ISSUE","ACCESS-ISSUE",
AM884="Projet OCM (ZTE, NOKIA, autres projets)","PLANNED WORKS",
AM884="No root CAuse","No root cause",
AM884="ODU HS","ACTIVE",
AM884="IP &amp; VLAN","ACTIVE",
AM884="Warehouse HUAWEI","SPARE-ISSUE",
AM884="SPARE-HS","SPARE-ISSUE",
AM884="Power Telco","ACTIVE", AM884="no impacts","no impacts"
),"")</f>
        <v>no impacts</v>
      </c>
      <c r="AO884" s="93" t="s">
        <v>5537</v>
      </c>
      <c r="AP884" s="101" t="str">
        <f t="shared" si="29"/>
        <v>CTR_255</v>
      </c>
      <c r="AR884" s="17" t="s">
        <v>5537</v>
      </c>
      <c r="AS884" s="7" t="s">
        <v>5537</v>
      </c>
      <c r="AT884" s="6"/>
      <c r="AU884" s="7"/>
      <c r="AV884" s="3" t="s">
        <v>5537</v>
      </c>
      <c r="AW884" s="18" t="s">
        <v>5537</v>
      </c>
      <c r="AX884" s="18" t="s">
        <v>5537</v>
      </c>
      <c r="AY884" s="18" t="s">
        <v>5537</v>
      </c>
      <c r="AZ884" s="18" t="s">
        <v>5537</v>
      </c>
      <c r="BA884" s="18" t="s">
        <v>5537</v>
      </c>
      <c r="BB884" s="18" t="s">
        <v>5537</v>
      </c>
      <c r="BC884" s="18" t="s">
        <v>5537</v>
      </c>
      <c r="BD884" s="18" t="s">
        <v>5537</v>
      </c>
      <c r="BE884" s="18" t="s">
        <v>5537</v>
      </c>
      <c r="BF884" s="18" t="s">
        <v>5537</v>
      </c>
      <c r="BG884" s="18" t="s">
        <v>5537</v>
      </c>
      <c r="BH884" s="18" t="s">
        <v>5537</v>
      </c>
      <c r="BI884" s="9" t="s">
        <v>5537</v>
      </c>
      <c r="BJ884" s="14"/>
      <c r="BK884" s="14" t="s">
        <v>5537</v>
      </c>
      <c r="BL884" s="14" t="str">
        <f>_xlfn.XLOOKUP(B884,'[4]cell downs 18042026 17h'!$B:$B,'[4]cell downs 18042026 17h'!$B:$B,"")</f>
        <v/>
      </c>
      <c r="BM884" s="14" t="str">
        <f>_xlfn.XLOOKUP(B884,'[5]Cells Huawei 19042026 15h'!$B:$B,'[5]Cells Huawei 19042026 15h'!$B:$B,"")</f>
        <v/>
      </c>
      <c r="BN884" s="9" t="str">
        <f>_xlfn.XLOOKUP(B884,'[6]cells down 19042026 9H40'!$B:$B,'[6]cells down 19042026 9H40'!$B:$B,"")</f>
        <v/>
      </c>
      <c r="BO884" s="9" t="s">
        <v>3258</v>
      </c>
      <c r="BP884" s="9" t="s">
        <v>12</v>
      </c>
      <c r="BQ884" s="115"/>
    </row>
    <row r="885" spans="1:69" s="9" customFormat="1" x14ac:dyDescent="0.3">
      <c r="A885" s="1" t="s">
        <v>3245</v>
      </c>
      <c r="B885" s="8" t="s">
        <v>3246</v>
      </c>
      <c r="C885" s="3" t="str">
        <f>_xlfn.XLOOKUP(B885,'[1]daily break down'!$D:$D,'[1]daily break down'!$E:$E,"")</f>
        <v>Yaounde</v>
      </c>
      <c r="D885" s="1" t="s">
        <v>11</v>
      </c>
      <c r="E885" s="1" t="s">
        <v>12</v>
      </c>
      <c r="F885" s="3" t="s">
        <v>37</v>
      </c>
      <c r="G885" s="1" t="s">
        <v>38</v>
      </c>
      <c r="H885" s="34" t="str">
        <f>_xlfn.XLOOKUP(B885,[2]CALCULATION!$B:$B,[2]CALCULATION!$H:$H,"")</f>
        <v>ZTE</v>
      </c>
      <c r="I885" s="28">
        <v>2.0295427371280677</v>
      </c>
      <c r="J885" s="28">
        <v>0</v>
      </c>
      <c r="K885" s="28">
        <v>0</v>
      </c>
      <c r="L885" s="28">
        <v>0</v>
      </c>
      <c r="M885" s="28">
        <v>0</v>
      </c>
      <c r="N885" s="28">
        <v>0</v>
      </c>
      <c r="O885" s="28">
        <v>0</v>
      </c>
      <c r="P885" s="28">
        <v>0</v>
      </c>
      <c r="Q885" s="28">
        <v>0</v>
      </c>
      <c r="R885" s="28">
        <v>0</v>
      </c>
      <c r="S885" s="94">
        <v>0</v>
      </c>
      <c r="T885" s="94">
        <f>_xlfn.XLOOKUP(B885,'[3]Nur des jours'!$B:$B,'[3]Nur des jours'!$U:$U,"")</f>
        <v>0</v>
      </c>
      <c r="U885" s="94">
        <v>0</v>
      </c>
      <c r="V885" s="94">
        <v>0</v>
      </c>
      <c r="W885" s="94">
        <v>0</v>
      </c>
      <c r="X885" s="94">
        <v>0</v>
      </c>
      <c r="Y885" s="94">
        <v>0</v>
      </c>
      <c r="Z885" s="94">
        <v>24.154117905562547</v>
      </c>
      <c r="AA885" s="94">
        <v>0</v>
      </c>
      <c r="AB885" s="94">
        <v>2.9967033641238139</v>
      </c>
      <c r="AC885" s="94">
        <f>_xlfn.XLOOKUP(B885,'[3]Nur des jours'!$B:$B,'[3]Nur des jours'!$N:$N,"")</f>
        <v>0</v>
      </c>
      <c r="AD885" s="94">
        <v>0</v>
      </c>
      <c r="AE885" s="94">
        <v>0</v>
      </c>
      <c r="AF885" s="94">
        <v>0</v>
      </c>
      <c r="AG885" s="94">
        <v>0</v>
      </c>
      <c r="AH885" s="94">
        <v>0</v>
      </c>
      <c r="AI885" s="49" t="s">
        <v>5559</v>
      </c>
      <c r="AJ885" s="49"/>
      <c r="AK885" s="48" t="str" cm="1">
        <f t="array" ref="AK885">IFERROR(_xlfn.IFS(
AM885="MPR ISSUE","PDH",
AM885="BSS Hardware Issue","BSS",
AM885="Sites strategiques, MLL, Pylone, etc.","ENVTECH",
AM885="AKTIVCO DEFAUT GE &amp; POWER Cabinet","AKTIVCO",
AM885="AKTIVCO Coupure ENEO &amp; Baisse de tension","AKTIVCO GRID ONLY",
AM885="Coupure ENEO &amp; Baisse de tension","IHS GRID ONLY",
AM885="Defaut GE &amp; POWER Cabinet","IHS",
AM885="Sharing","Partners",
AM885="Sites strategiques &amp; DataCenter","SST &amp; DC",
AM885="Exclu","Exclu",
AM885="SAT","SAT",
AM885="SPARE-ISSUE","SPARE-ISSUE",
AM885="Fiber CAmtel","TRANS_FO_CAMTEL",
AM885="Fiber AOF","Fiber AOF",
AM885="Projet OCM (HUAWEI)","TRAVAUX-HUAWEI",
AM885="Projet OCM (NOKIA)","TRAVAUX-NOKIA",
AM885="ACCESS-ISSUE","ACCESS-ISSUE",
AM885="Projet OCM (ZTE, NOKIA, autres projets)","TRAVAUX OCM",
AM885="No root CAuse","No root cause",
AM885="ODU HS","PDH",
AM885="IP &amp; VLAN","PDH",
AM885="Warehouse HUAWEI","SPARE-ISSUE",
AM885="SPARE-HS","SPARE-ISSUE",
AM885="Power Telco","BSS",AM885="no impacts","no impacts"
),"")</f>
        <v>no impacts</v>
      </c>
      <c r="AL885" s="48" t="str" cm="1">
        <f t="array" ref="AL885">IFERROR(_xlfn.IFS(
AM885="MPR ISSUE","TX ISSUE",
AM885="BSS Hardware Issue","RAN ISSUE",
AM885="Sites strategiques, MLL, Pylone, etc.","ENVTECH",
AM885="AKTIVCO DEFAUT GE &amp; POWER Cabinet","POWER ISSUE",
AM885="AKTIVCO Coupure ENEO &amp; Baisse de tension","POWER ISSUE",
AM885="Coupure ENEO &amp; Baisse de tension","POWER ISSUE",
AM885="Defaut GE &amp; POWER Cabinet","POWER ISSUE",
AM885="Sharing","POWER ISSUE",
AM885="Sites strategiques &amp; DataCenter","POWER ISSUE",
AM885="Exclu","Exclu",
AM885="SAT","TX ISSUE",
AM885="SPARE-ISSUE","SPARE-ISSUE",
AM885="Fiber CAmtel","TX ISSUE",
AM885="Fiber AOF","TX ISSUE",
AM885="Projet OCM (HUAWEI)","TRAVAUX-HUAWEI",
AM885="Projet OCM (NOKIA)","TRAVAUX -NOKIA",
AM885="ACCESS-ISSUE","ACCESS-ISSUE",
AM885="Projet OCM (ZTE, NOKIA, autres projets)","TRAVAUX OCM",
AM885="No root CAuse","No root cause",
AM885="ODU HS","TX ISSUE",
AM885="IP &amp; VLAN","TX ISSUE",
AM885="Warehouse HUAWEI","SPARE-ISSUE",
AM885="SPARE-HS","SPARE-ISSUE",
AM885="Power Telco","RAN ISSUE",AM885="no impacts","no impacts"
),"")</f>
        <v>no impacts</v>
      </c>
      <c r="AM885" s="67" t="s">
        <v>5605</v>
      </c>
      <c r="AN885" s="48" t="str" cm="1">
        <f t="array" ref="AN885">IFERROR(_xlfn.IFS(
AM885="MPR ISSUE","ACTIVE",
AM885="BSS Hardware Issue","ACTIVE",
AM885="Sites strategiques, MLL, Pylone, etc.","PASSIVE",
AM885="AKTIVCO DEFAUT GE &amp; POWER Cabinet","PASSIVE",
AM885="AKTIVCO Coupure ENEO &amp; Baisse de tension","PASSIVE",
AM885="Coupure ENEO &amp; Baisse de tension","PASSIVE",
AM885="Defaut GE &amp; POWER Cabinet","PASSIVE",
AM885="Sharing","PASSIVE",
AM885="Sites strategiques &amp; DataCenter","PASSIVE",
AM885="Exclu","Exclu",
AM885="SAT","ACTIVE",
AM885="SPARE-ISSUE","SPARE-ISSUE",
AM885="Fiber CAmtel","ACTIVE",
AM885="Fiber AOF","ACTIVE",
AM885="Projet OCM (HUAWEI)","PLANNED WORKS",
AM885="Projet OCM (NOKIA)","PLANNED WORKS",
AM885="ACCESS-ISSUE","ACCESS-ISSUE",
AM885="Projet OCM (ZTE, NOKIA, autres projets)","PLANNED WORKS",
AM885="No root CAuse","No root cause",
AM885="ODU HS","ACTIVE",
AM885="IP &amp; VLAN","ACTIVE",
AM885="Warehouse HUAWEI","SPARE-ISSUE",
AM885="SPARE-HS","SPARE-ISSUE",
AM885="Power Telco","ACTIVE", AM885="no impacts","no impacts"
),"")</f>
        <v>no impacts</v>
      </c>
      <c r="AO885" s="93" t="s">
        <v>5537</v>
      </c>
      <c r="AP885" s="101" t="str">
        <f t="shared" si="29"/>
        <v>CTR_333</v>
      </c>
      <c r="AR885" s="17" t="s">
        <v>5537</v>
      </c>
      <c r="AS885" s="7" t="s">
        <v>5537</v>
      </c>
      <c r="AT885" s="6"/>
      <c r="AU885" s="7"/>
      <c r="AV885" s="3" t="s">
        <v>5537</v>
      </c>
      <c r="AW885" s="18" t="s">
        <v>5537</v>
      </c>
      <c r="AX885" s="18" t="s">
        <v>5537</v>
      </c>
      <c r="AY885" s="18" t="s">
        <v>5537</v>
      </c>
      <c r="AZ885" s="18" t="s">
        <v>5537</v>
      </c>
      <c r="BA885" s="18" t="s">
        <v>5537</v>
      </c>
      <c r="BB885" s="18" t="s">
        <v>5537</v>
      </c>
      <c r="BC885" s="18" t="s">
        <v>5537</v>
      </c>
      <c r="BD885" s="18" t="s">
        <v>5537</v>
      </c>
      <c r="BE885" s="18" t="s">
        <v>5537</v>
      </c>
      <c r="BF885" s="18" t="s">
        <v>5537</v>
      </c>
      <c r="BG885" s="18" t="s">
        <v>5537</v>
      </c>
      <c r="BH885" s="18" t="s">
        <v>5537</v>
      </c>
      <c r="BI885" s="9" t="s">
        <v>5537</v>
      </c>
      <c r="BJ885" s="14"/>
      <c r="BK885" s="14" t="s">
        <v>5537</v>
      </c>
      <c r="BL885" s="14" t="str">
        <f>_xlfn.XLOOKUP(B885,'[4]cell downs 18042026 17h'!$B:$B,'[4]cell downs 18042026 17h'!$B:$B,"")</f>
        <v/>
      </c>
      <c r="BM885" s="14" t="str">
        <f>_xlfn.XLOOKUP(B885,'[5]Cells Huawei 19042026 15h'!$B:$B,'[5]Cells Huawei 19042026 15h'!$B:$B,"")</f>
        <v/>
      </c>
      <c r="BN885" s="9" t="str">
        <f>_xlfn.XLOOKUP(B885,'[6]cells down 19042026 9H40'!$B:$B,'[6]cells down 19042026 9H40'!$B:$B,"")</f>
        <v/>
      </c>
      <c r="BO885" s="9" t="s">
        <v>3246</v>
      </c>
      <c r="BP885" s="9" t="s">
        <v>5537</v>
      </c>
      <c r="BQ885" s="115"/>
    </row>
    <row r="886" spans="1:69" s="9" customFormat="1" x14ac:dyDescent="0.3">
      <c r="A886" s="1" t="s">
        <v>1976</v>
      </c>
      <c r="B886" s="8" t="s">
        <v>1977</v>
      </c>
      <c r="C886" s="3" t="str">
        <f>_xlfn.XLOOKUP(B886,'[1]daily break down'!$D:$D,'[1]daily break down'!$E:$E,"")</f>
        <v>Yaounde</v>
      </c>
      <c r="D886" s="1" t="s">
        <v>18</v>
      </c>
      <c r="E886" s="1" t="s">
        <v>5490</v>
      </c>
      <c r="F886" s="3" t="s">
        <v>37</v>
      </c>
      <c r="G886" s="1" t="s">
        <v>38</v>
      </c>
      <c r="H886" s="34" t="str">
        <f>_xlfn.XLOOKUP(B886,[2]CALCULATION!$B:$B,[2]CALCULATION!$H:$H,"")</f>
        <v>ZTE</v>
      </c>
      <c r="I886" s="28">
        <v>0.33315926296895554</v>
      </c>
      <c r="J886" s="28">
        <v>0</v>
      </c>
      <c r="K886" s="28">
        <v>0</v>
      </c>
      <c r="L886" s="28">
        <v>13.464003818133564</v>
      </c>
      <c r="M886" s="28">
        <v>17.063889530951705</v>
      </c>
      <c r="N886" s="28">
        <v>0.81181709485122677</v>
      </c>
      <c r="O886" s="28">
        <v>0</v>
      </c>
      <c r="P886" s="28">
        <v>2.2088922846878001</v>
      </c>
      <c r="Q886" s="28">
        <v>7.6820676134953043</v>
      </c>
      <c r="R886" s="28">
        <v>23.988340852602352</v>
      </c>
      <c r="S886" s="94">
        <v>1.2530212622669672</v>
      </c>
      <c r="T886" s="94">
        <f>_xlfn.XLOOKUP(B886,'[3]Nur des jours'!$B:$B,'[3]Nur des jours'!$U:$U,"")</f>
        <v>0</v>
      </c>
      <c r="U886" s="94">
        <v>1.1949502472654912E-2</v>
      </c>
      <c r="V886" s="94">
        <v>0</v>
      </c>
      <c r="W886" s="94">
        <v>0</v>
      </c>
      <c r="X886" s="94">
        <v>1.6729481812500535</v>
      </c>
      <c r="Y886" s="94">
        <v>0</v>
      </c>
      <c r="Z886" s="94">
        <v>0</v>
      </c>
      <c r="AA886" s="94">
        <v>2.5137651134453662</v>
      </c>
      <c r="AB886" s="94">
        <v>2.753201039856406</v>
      </c>
      <c r="AC886" s="94">
        <f>_xlfn.XLOOKUP(B886,'[3]Nur des jours'!$B:$B,'[3]Nur des jours'!$N:$N,"")</f>
        <v>0</v>
      </c>
      <c r="AD886" s="94">
        <v>0</v>
      </c>
      <c r="AE886" s="94">
        <v>0</v>
      </c>
      <c r="AF886" s="94">
        <v>0</v>
      </c>
      <c r="AG886" s="94">
        <v>0</v>
      </c>
      <c r="AH886" s="94">
        <v>0</v>
      </c>
      <c r="AI886" s="49" t="s">
        <v>5559</v>
      </c>
      <c r="AJ886" s="49"/>
      <c r="AK886" s="48" t="str" cm="1">
        <f t="array" ref="AK886">IFERROR(_xlfn.IFS(
AM886="MPR ISSUE","PDH",
AM886="BSS Hardware Issue","BSS",
AM886="Sites strategiques, MLL, Pylone, etc.","ENVTECH",
AM886="AKTIVCO DEFAUT GE &amp; POWER Cabinet","AKTIVCO",
AM886="AKTIVCO Coupure ENEO &amp; Baisse de tension","AKTIVCO GRID ONLY",
AM886="Coupure ENEO &amp; Baisse de tension","IHS GRID ONLY",
AM886="Defaut GE &amp; POWER Cabinet","IHS",
AM886="Sharing","Partners",
AM886="Sites strategiques &amp; DataCenter","SST &amp; DC",
AM886="Exclu","Exclu",
AM886="SAT","SAT",
AM886="SPARE-ISSUE","SPARE-ISSUE",
AM886="Fiber CAmtel","TRANS_FO_CAMTEL",
AM886="Fiber AOF","Fiber AOF",
AM886="Projet OCM (HUAWEI)","TRAVAUX-HUAWEI",
AM886="Projet OCM (NOKIA)","TRAVAUX-NOKIA",
AM886="ACCESS-ISSUE","ACCESS-ISSUE",
AM886="Projet OCM (ZTE, NOKIA, autres projets)","TRAVAUX OCM",
AM886="No root CAuse","No root cause",
AM886="ODU HS","PDH",
AM886="IP &amp; VLAN","PDH",
AM886="Warehouse HUAWEI","SPARE-ISSUE",
AM886="SPARE-HS","SPARE-ISSUE",
AM886="Power Telco","BSS",AM886="no impacts","no impacts"
),"")</f>
        <v>no impacts</v>
      </c>
      <c r="AL886" s="48" t="str" cm="1">
        <f t="array" ref="AL886">IFERROR(_xlfn.IFS(
AM886="MPR ISSUE","TX ISSUE",
AM886="BSS Hardware Issue","RAN ISSUE",
AM886="Sites strategiques, MLL, Pylone, etc.","ENVTECH",
AM886="AKTIVCO DEFAUT GE &amp; POWER Cabinet","POWER ISSUE",
AM886="AKTIVCO Coupure ENEO &amp; Baisse de tension","POWER ISSUE",
AM886="Coupure ENEO &amp; Baisse de tension","POWER ISSUE",
AM886="Defaut GE &amp; POWER Cabinet","POWER ISSUE",
AM886="Sharing","POWER ISSUE",
AM886="Sites strategiques &amp; DataCenter","POWER ISSUE",
AM886="Exclu","Exclu",
AM886="SAT","TX ISSUE",
AM886="SPARE-ISSUE","SPARE-ISSUE",
AM886="Fiber CAmtel","TX ISSUE",
AM886="Fiber AOF","TX ISSUE",
AM886="Projet OCM (HUAWEI)","TRAVAUX-HUAWEI",
AM886="Projet OCM (NOKIA)","TRAVAUX -NOKIA",
AM886="ACCESS-ISSUE","ACCESS-ISSUE",
AM886="Projet OCM (ZTE, NOKIA, autres projets)","TRAVAUX OCM",
AM886="No root CAuse","No root cause",
AM886="ODU HS","TX ISSUE",
AM886="IP &amp; VLAN","TX ISSUE",
AM886="Warehouse HUAWEI","SPARE-ISSUE",
AM886="SPARE-HS","SPARE-ISSUE",
AM886="Power Telco","RAN ISSUE",AM886="no impacts","no impacts"
),"")</f>
        <v>no impacts</v>
      </c>
      <c r="AM886" s="67" t="s">
        <v>5605</v>
      </c>
      <c r="AN886" s="48" t="str" cm="1">
        <f t="array" ref="AN886">IFERROR(_xlfn.IFS(
AM886="MPR ISSUE","ACTIVE",
AM886="BSS Hardware Issue","ACTIVE",
AM886="Sites strategiques, MLL, Pylone, etc.","PASSIVE",
AM886="AKTIVCO DEFAUT GE &amp; POWER Cabinet","PASSIVE",
AM886="AKTIVCO Coupure ENEO &amp; Baisse de tension","PASSIVE",
AM886="Coupure ENEO &amp; Baisse de tension","PASSIVE",
AM886="Defaut GE &amp; POWER Cabinet","PASSIVE",
AM886="Sharing","PASSIVE",
AM886="Sites strategiques &amp; DataCenter","PASSIVE",
AM886="Exclu","Exclu",
AM886="SAT","ACTIVE",
AM886="SPARE-ISSUE","SPARE-ISSUE",
AM886="Fiber CAmtel","ACTIVE",
AM886="Fiber AOF","ACTIVE",
AM886="Projet OCM (HUAWEI)","PLANNED WORKS",
AM886="Projet OCM (NOKIA)","PLANNED WORKS",
AM886="ACCESS-ISSUE","ACCESS-ISSUE",
AM886="Projet OCM (ZTE, NOKIA, autres projets)","PLANNED WORKS",
AM886="No root CAuse","No root cause",
AM886="ODU HS","ACTIVE",
AM886="IP &amp; VLAN","ACTIVE",
AM886="Warehouse HUAWEI","SPARE-ISSUE",
AM886="SPARE-HS","SPARE-ISSUE",
AM886="Power Telco","ACTIVE", AM886="no impacts","no impacts"
),"")</f>
        <v>no impacts</v>
      </c>
      <c r="AO886" s="93" t="s">
        <v>5537</v>
      </c>
      <c r="AP886" s="101" t="str">
        <f t="shared" si="29"/>
        <v>CTR_747</v>
      </c>
      <c r="AR886" s="17" t="s">
        <v>5537</v>
      </c>
      <c r="AS886" s="7" t="s">
        <v>5537</v>
      </c>
      <c r="AT886" s="6"/>
      <c r="AU886" s="7"/>
      <c r="AV886" s="3" t="s">
        <v>5537</v>
      </c>
      <c r="AW886" s="18" t="s">
        <v>5537</v>
      </c>
      <c r="AX886" s="18" t="s">
        <v>5537</v>
      </c>
      <c r="AY886" s="18" t="s">
        <v>5537</v>
      </c>
      <c r="AZ886" s="18" t="s">
        <v>5537</v>
      </c>
      <c r="BA886" s="18" t="s">
        <v>5537</v>
      </c>
      <c r="BB886" s="18" t="s">
        <v>5537</v>
      </c>
      <c r="BC886" s="18" t="s">
        <v>5537</v>
      </c>
      <c r="BD886" s="18" t="s">
        <v>5537</v>
      </c>
      <c r="BE886" s="18" t="s">
        <v>5537</v>
      </c>
      <c r="BF886" s="18" t="s">
        <v>5537</v>
      </c>
      <c r="BG886" s="18" t="s">
        <v>5537</v>
      </c>
      <c r="BH886" s="18" t="s">
        <v>5537</v>
      </c>
      <c r="BI886" s="9" t="s">
        <v>5537</v>
      </c>
      <c r="BJ886" s="14"/>
      <c r="BK886" s="14" t="s">
        <v>5537</v>
      </c>
      <c r="BL886" s="14" t="str">
        <f>_xlfn.XLOOKUP(B886,'[4]cell downs 18042026 17h'!$B:$B,'[4]cell downs 18042026 17h'!$B:$B,"")</f>
        <v/>
      </c>
      <c r="BM886" s="14" t="str">
        <f>_xlfn.XLOOKUP(B886,'[5]Cells Huawei 19042026 15h'!$B:$B,'[5]Cells Huawei 19042026 15h'!$B:$B,"")</f>
        <v/>
      </c>
      <c r="BN886" s="9" t="str">
        <f>_xlfn.XLOOKUP(B886,'[6]cells down 19042026 9H40'!$B:$B,'[6]cells down 19042026 9H40'!$B:$B,"")</f>
        <v/>
      </c>
      <c r="BO886" s="9" t="s">
        <v>5537</v>
      </c>
      <c r="BP886" s="9" t="s">
        <v>12</v>
      </c>
      <c r="BQ886" s="115"/>
    </row>
    <row r="887" spans="1:69" s="9" customFormat="1" x14ac:dyDescent="0.3">
      <c r="A887" s="1" t="s">
        <v>1774</v>
      </c>
      <c r="B887" s="8" t="s">
        <v>1775</v>
      </c>
      <c r="C887" s="3" t="str">
        <f>_xlfn.XLOOKUP(B887,'[1]daily break down'!$D:$D,'[1]daily break down'!$E:$E,"")</f>
        <v>CENTRE</v>
      </c>
      <c r="D887" s="1" t="s">
        <v>21</v>
      </c>
      <c r="E887" s="1" t="s">
        <v>36</v>
      </c>
      <c r="F887" s="3" t="s">
        <v>226</v>
      </c>
      <c r="G887" s="1" t="s">
        <v>489</v>
      </c>
      <c r="H887" s="34" t="str">
        <f>_xlfn.XLOOKUP(B887,[2]CALCULATION!$B:$B,[2]CALCULATION!$H:$H,"")</f>
        <v>ZTE</v>
      </c>
      <c r="I887" s="28">
        <v>0</v>
      </c>
      <c r="J887" s="28">
        <v>0.90760930049395938</v>
      </c>
      <c r="K887" s="28">
        <v>0</v>
      </c>
      <c r="L887" s="28">
        <v>0.11840708494919165</v>
      </c>
      <c r="M887" s="28">
        <v>0</v>
      </c>
      <c r="N887" s="28">
        <v>5.86898922190547</v>
      </c>
      <c r="O887" s="28">
        <v>0</v>
      </c>
      <c r="P887" s="28">
        <v>0</v>
      </c>
      <c r="Q887" s="28">
        <v>0.90550476125250778</v>
      </c>
      <c r="R887" s="28">
        <v>0</v>
      </c>
      <c r="S887" s="94">
        <v>1.9380666204381434</v>
      </c>
      <c r="T887" s="94">
        <f>_xlfn.XLOOKUP(B887,'[3]Nur des jours'!$B:$B,'[3]Nur des jours'!$U:$U,"")</f>
        <v>1.88261736194936</v>
      </c>
      <c r="U887" s="94">
        <v>1.3120553714975469</v>
      </c>
      <c r="V887" s="94">
        <v>0.29187105666418423</v>
      </c>
      <c r="W887" s="94">
        <v>1.88261736194936</v>
      </c>
      <c r="X887" s="94">
        <v>0.7378906952256209</v>
      </c>
      <c r="Y887" s="94">
        <v>0.67454049704223096</v>
      </c>
      <c r="Z887" s="94">
        <v>0</v>
      </c>
      <c r="AA887" s="94">
        <v>3.1934777831996413</v>
      </c>
      <c r="AB887" s="94">
        <v>2.7482607231624874</v>
      </c>
      <c r="AC887" s="94">
        <f>_xlfn.XLOOKUP(B887,'[3]Nur des jours'!$B:$B,'[3]Nur des jours'!$N:$N,"")</f>
        <v>0</v>
      </c>
      <c r="AD887" s="94">
        <v>0</v>
      </c>
      <c r="AE887" s="94">
        <v>0</v>
      </c>
      <c r="AF887" s="94">
        <v>0</v>
      </c>
      <c r="AG887" s="94">
        <v>0</v>
      </c>
      <c r="AH887" s="94">
        <v>0</v>
      </c>
      <c r="AI887" s="49" t="s">
        <v>5559</v>
      </c>
      <c r="AJ887" s="49"/>
      <c r="AK887" s="48" t="str" cm="1">
        <f t="array" ref="AK887">IFERROR(_xlfn.IFS(
AM887="MPR ISSUE","PDH",
AM887="BSS Hardware Issue","BSS",
AM887="Sites strategiques, MLL, Pylone, etc.","ENVTECH",
AM887="AKTIVCO DEFAUT GE &amp; POWER Cabinet","AKTIVCO",
AM887="AKTIVCO Coupure ENEO &amp; Baisse de tension","AKTIVCO GRID ONLY",
AM887="Coupure ENEO &amp; Baisse de tension","IHS GRID ONLY",
AM887="Defaut GE &amp; POWER Cabinet","IHS",
AM887="Sharing","Partners",
AM887="Sites strategiques &amp; DataCenter","SST &amp; DC",
AM887="Exclu","Exclu",
AM887="SAT","SAT",
AM887="SPARE-ISSUE","SPARE-ISSUE",
AM887="Fiber CAmtel","TRANS_FO_CAMTEL",
AM887="Fiber AOF","Fiber AOF",
AM887="Projet OCM (HUAWEI)","TRAVAUX-HUAWEI",
AM887="Projet OCM (NOKIA)","TRAVAUX-NOKIA",
AM887="ACCESS-ISSUE","ACCESS-ISSUE",
AM887="Projet OCM (ZTE, NOKIA, autres projets)","TRAVAUX OCM",
AM887="No root CAuse","No root cause",
AM887="ODU HS","PDH",
AM887="IP &amp; VLAN","PDH",
AM887="Warehouse HUAWEI","SPARE-ISSUE",
AM887="SPARE-HS","SPARE-ISSUE",
AM887="Power Telco","BSS",AM887="no impacts","no impacts"
),"")</f>
        <v>no impacts</v>
      </c>
      <c r="AL887" s="48" t="str" cm="1">
        <f t="array" ref="AL887">IFERROR(_xlfn.IFS(
AM887="MPR ISSUE","TX ISSUE",
AM887="BSS Hardware Issue","RAN ISSUE",
AM887="Sites strategiques, MLL, Pylone, etc.","ENVTECH",
AM887="AKTIVCO DEFAUT GE &amp; POWER Cabinet","POWER ISSUE",
AM887="AKTIVCO Coupure ENEO &amp; Baisse de tension","POWER ISSUE",
AM887="Coupure ENEO &amp; Baisse de tension","POWER ISSUE",
AM887="Defaut GE &amp; POWER Cabinet","POWER ISSUE",
AM887="Sharing","POWER ISSUE",
AM887="Sites strategiques &amp; DataCenter","POWER ISSUE",
AM887="Exclu","Exclu",
AM887="SAT","TX ISSUE",
AM887="SPARE-ISSUE","SPARE-ISSUE",
AM887="Fiber CAmtel","TX ISSUE",
AM887="Fiber AOF","TX ISSUE",
AM887="Projet OCM (HUAWEI)","TRAVAUX-HUAWEI",
AM887="Projet OCM (NOKIA)","TRAVAUX -NOKIA",
AM887="ACCESS-ISSUE","ACCESS-ISSUE",
AM887="Projet OCM (ZTE, NOKIA, autres projets)","TRAVAUX OCM",
AM887="No root CAuse","No root cause",
AM887="ODU HS","TX ISSUE",
AM887="IP &amp; VLAN","TX ISSUE",
AM887="Warehouse HUAWEI","SPARE-ISSUE",
AM887="SPARE-HS","SPARE-ISSUE",
AM887="Power Telco","RAN ISSUE",AM887="no impacts","no impacts"
),"")</f>
        <v>no impacts</v>
      </c>
      <c r="AM887" s="67" t="s">
        <v>5605</v>
      </c>
      <c r="AN887" s="48" t="str" cm="1">
        <f t="array" ref="AN887">IFERROR(_xlfn.IFS(
AM887="MPR ISSUE","ACTIVE",
AM887="BSS Hardware Issue","ACTIVE",
AM887="Sites strategiques, MLL, Pylone, etc.","PASSIVE",
AM887="AKTIVCO DEFAUT GE &amp; POWER Cabinet","PASSIVE",
AM887="AKTIVCO Coupure ENEO &amp; Baisse de tension","PASSIVE",
AM887="Coupure ENEO &amp; Baisse de tension","PASSIVE",
AM887="Defaut GE &amp; POWER Cabinet","PASSIVE",
AM887="Sharing","PASSIVE",
AM887="Sites strategiques &amp; DataCenter","PASSIVE",
AM887="Exclu","Exclu",
AM887="SAT","ACTIVE",
AM887="SPARE-ISSUE","SPARE-ISSUE",
AM887="Fiber CAmtel","ACTIVE",
AM887="Fiber AOF","ACTIVE",
AM887="Projet OCM (HUAWEI)","PLANNED WORKS",
AM887="Projet OCM (NOKIA)","PLANNED WORKS",
AM887="ACCESS-ISSUE","ACCESS-ISSUE",
AM887="Projet OCM (ZTE, NOKIA, autres projets)","PLANNED WORKS",
AM887="No root CAuse","No root cause",
AM887="ODU HS","ACTIVE",
AM887="IP &amp; VLAN","ACTIVE",
AM887="Warehouse HUAWEI","SPARE-ISSUE",
AM887="SPARE-HS","SPARE-ISSUE",
AM887="Power Telco","ACTIVE", AM887="no impacts","no impacts"
),"")</f>
        <v>no impacts</v>
      </c>
      <c r="AO887" s="93" t="s">
        <v>5537</v>
      </c>
      <c r="AP887" s="101" t="str">
        <f t="shared" si="29"/>
        <v>EST_124</v>
      </c>
      <c r="AR887" s="17" t="s">
        <v>5537</v>
      </c>
      <c r="AS887" s="7" t="s">
        <v>5537</v>
      </c>
      <c r="AT887" s="6"/>
      <c r="AU887" s="7"/>
      <c r="AV887" s="3" t="s">
        <v>5537</v>
      </c>
      <c r="AW887" s="18" t="s">
        <v>5537</v>
      </c>
      <c r="AX887" s="18" t="s">
        <v>5537</v>
      </c>
      <c r="AY887" s="18" t="s">
        <v>5537</v>
      </c>
      <c r="AZ887" s="18" t="s">
        <v>5537</v>
      </c>
      <c r="BA887" s="18" t="s">
        <v>5537</v>
      </c>
      <c r="BB887" s="18" t="s">
        <v>5537</v>
      </c>
      <c r="BC887" s="18" t="s">
        <v>5537</v>
      </c>
      <c r="BD887" s="18" t="s">
        <v>5537</v>
      </c>
      <c r="BE887" s="18" t="s">
        <v>5537</v>
      </c>
      <c r="BF887" s="18" t="s">
        <v>5537</v>
      </c>
      <c r="BG887" s="18" t="s">
        <v>5537</v>
      </c>
      <c r="BH887" s="18" t="s">
        <v>5537</v>
      </c>
      <c r="BI887" s="9" t="s">
        <v>5537</v>
      </c>
      <c r="BJ887" s="14"/>
      <c r="BK887" s="14" t="s">
        <v>5537</v>
      </c>
      <c r="BL887" s="14" t="str">
        <f>_xlfn.XLOOKUP(B887,'[4]cell downs 18042026 17h'!$B:$B,'[4]cell downs 18042026 17h'!$B:$B,"")</f>
        <v/>
      </c>
      <c r="BM887" s="14" t="str">
        <f>_xlfn.XLOOKUP(B887,'[5]Cells Huawei 19042026 15h'!$B:$B,'[5]Cells Huawei 19042026 15h'!$B:$B,"")</f>
        <v/>
      </c>
      <c r="BN887" s="9" t="str">
        <f>_xlfn.XLOOKUP(B887,'[6]cells down 19042026 9H40'!$B:$B,'[6]cells down 19042026 9H40'!$B:$B,"")</f>
        <v/>
      </c>
      <c r="BO887" s="9" t="s">
        <v>5537</v>
      </c>
      <c r="BP887" s="9" t="s">
        <v>12</v>
      </c>
      <c r="BQ887" s="115"/>
    </row>
    <row r="888" spans="1:69" s="9" customFormat="1" x14ac:dyDescent="0.3">
      <c r="A888" s="1" t="s">
        <v>3169</v>
      </c>
      <c r="B888" s="8" t="s">
        <v>3170</v>
      </c>
      <c r="C888" s="3" t="str">
        <f>_xlfn.XLOOKUP(B888,'[1]daily break down'!$D:$D,'[1]daily break down'!$E:$E,"")</f>
        <v>Yaounde</v>
      </c>
      <c r="D888" s="1" t="s">
        <v>11</v>
      </c>
      <c r="E888" s="1" t="s">
        <v>12</v>
      </c>
      <c r="F888" s="3" t="s">
        <v>37</v>
      </c>
      <c r="G888" s="1" t="s">
        <v>38</v>
      </c>
      <c r="H888" s="34" t="str">
        <f>_xlfn.XLOOKUP(B888,[2]CALCULATION!$B:$B,[2]CALCULATION!$H:$H,"")</f>
        <v>ZTE</v>
      </c>
      <c r="I888" s="28">
        <v>0</v>
      </c>
      <c r="J888" s="28">
        <v>0</v>
      </c>
      <c r="K888" s="28">
        <v>0</v>
      </c>
      <c r="L888" s="28">
        <v>1.3353301487017499</v>
      </c>
      <c r="M888" s="28">
        <v>0</v>
      </c>
      <c r="N888" s="28">
        <v>0</v>
      </c>
      <c r="O888" s="28">
        <v>0</v>
      </c>
      <c r="P888" s="28">
        <v>0</v>
      </c>
      <c r="Q888" s="28">
        <v>0</v>
      </c>
      <c r="R888" s="28">
        <v>0</v>
      </c>
      <c r="S888" s="94">
        <v>0</v>
      </c>
      <c r="T888" s="94">
        <f>_xlfn.XLOOKUP(B888,'[3]Nur des jours'!$B:$B,'[3]Nur des jours'!$U:$U,"")</f>
        <v>0</v>
      </c>
      <c r="U888" s="94">
        <v>0.23190952336109938</v>
      </c>
      <c r="V888" s="94">
        <v>0</v>
      </c>
      <c r="W888" s="94">
        <v>0</v>
      </c>
      <c r="X888" s="94">
        <v>0</v>
      </c>
      <c r="Y888" s="94">
        <v>0</v>
      </c>
      <c r="Z888" s="94">
        <v>1.3027632956941861</v>
      </c>
      <c r="AA888" s="94">
        <v>2.1090693513453354</v>
      </c>
      <c r="AB888" s="94">
        <v>2.7295695610858575</v>
      </c>
      <c r="AC888" s="94">
        <f>_xlfn.XLOOKUP(B888,'[3]Nur des jours'!$B:$B,'[3]Nur des jours'!$N:$N,"")</f>
        <v>0</v>
      </c>
      <c r="AD888" s="94">
        <v>0</v>
      </c>
      <c r="AE888" s="94">
        <v>0</v>
      </c>
      <c r="AF888" s="94">
        <v>0</v>
      </c>
      <c r="AG888" s="94">
        <v>0</v>
      </c>
      <c r="AH888" s="94">
        <v>0</v>
      </c>
      <c r="AI888" s="49" t="s">
        <v>5559</v>
      </c>
      <c r="AJ888" s="49"/>
      <c r="AK888" s="48" t="str" cm="1">
        <f t="array" ref="AK888">IFERROR(_xlfn.IFS(
AM888="MPR ISSUE","PDH",
AM888="BSS Hardware Issue","BSS",
AM888="Sites strategiques, MLL, Pylone, etc.","ENVTECH",
AM888="AKTIVCO DEFAUT GE &amp; POWER Cabinet","AKTIVCO",
AM888="AKTIVCO Coupure ENEO &amp; Baisse de tension","AKTIVCO GRID ONLY",
AM888="Coupure ENEO &amp; Baisse de tension","IHS GRID ONLY",
AM888="Defaut GE &amp; POWER Cabinet","IHS",
AM888="Sharing","Partners",
AM888="Sites strategiques &amp; DataCenter","SST &amp; DC",
AM888="Exclu","Exclu",
AM888="SAT","SAT",
AM888="SPARE-ISSUE","SPARE-ISSUE",
AM888="Fiber CAmtel","TRANS_FO_CAMTEL",
AM888="Fiber AOF","Fiber AOF",
AM888="Projet OCM (HUAWEI)","TRAVAUX-HUAWEI",
AM888="Projet OCM (NOKIA)","TRAVAUX-NOKIA",
AM888="ACCESS-ISSUE","ACCESS-ISSUE",
AM888="Projet OCM (ZTE, NOKIA, autres projets)","TRAVAUX OCM",
AM888="No root CAuse","No root cause",
AM888="ODU HS","PDH",
AM888="IP &amp; VLAN","PDH",
AM888="Warehouse HUAWEI","SPARE-ISSUE",
AM888="SPARE-HS","SPARE-ISSUE",
AM888="Power Telco","BSS",AM888="no impacts","no impacts"
),"")</f>
        <v>no impacts</v>
      </c>
      <c r="AL888" s="48" t="str" cm="1">
        <f t="array" ref="AL888">IFERROR(_xlfn.IFS(
AM888="MPR ISSUE","TX ISSUE",
AM888="BSS Hardware Issue","RAN ISSUE",
AM888="Sites strategiques, MLL, Pylone, etc.","ENVTECH",
AM888="AKTIVCO DEFAUT GE &amp; POWER Cabinet","POWER ISSUE",
AM888="AKTIVCO Coupure ENEO &amp; Baisse de tension","POWER ISSUE",
AM888="Coupure ENEO &amp; Baisse de tension","POWER ISSUE",
AM888="Defaut GE &amp; POWER Cabinet","POWER ISSUE",
AM888="Sharing","POWER ISSUE",
AM888="Sites strategiques &amp; DataCenter","POWER ISSUE",
AM888="Exclu","Exclu",
AM888="SAT","TX ISSUE",
AM888="SPARE-ISSUE","SPARE-ISSUE",
AM888="Fiber CAmtel","TX ISSUE",
AM888="Fiber AOF","TX ISSUE",
AM888="Projet OCM (HUAWEI)","TRAVAUX-HUAWEI",
AM888="Projet OCM (NOKIA)","TRAVAUX -NOKIA",
AM888="ACCESS-ISSUE","ACCESS-ISSUE",
AM888="Projet OCM (ZTE, NOKIA, autres projets)","TRAVAUX OCM",
AM888="No root CAuse","No root cause",
AM888="ODU HS","TX ISSUE",
AM888="IP &amp; VLAN","TX ISSUE",
AM888="Warehouse HUAWEI","SPARE-ISSUE",
AM888="SPARE-HS","SPARE-ISSUE",
AM888="Power Telco","RAN ISSUE",AM888="no impacts","no impacts"
),"")</f>
        <v>no impacts</v>
      </c>
      <c r="AM888" s="67" t="s">
        <v>5605</v>
      </c>
      <c r="AN888" s="48" t="str" cm="1">
        <f t="array" ref="AN888">IFERROR(_xlfn.IFS(
AM888="MPR ISSUE","ACTIVE",
AM888="BSS Hardware Issue","ACTIVE",
AM888="Sites strategiques, MLL, Pylone, etc.","PASSIVE",
AM888="AKTIVCO DEFAUT GE &amp; POWER Cabinet","PASSIVE",
AM888="AKTIVCO Coupure ENEO &amp; Baisse de tension","PASSIVE",
AM888="Coupure ENEO &amp; Baisse de tension","PASSIVE",
AM888="Defaut GE &amp; POWER Cabinet","PASSIVE",
AM888="Sharing","PASSIVE",
AM888="Sites strategiques &amp; DataCenter","PASSIVE",
AM888="Exclu","Exclu",
AM888="SAT","ACTIVE",
AM888="SPARE-ISSUE","SPARE-ISSUE",
AM888="Fiber CAmtel","ACTIVE",
AM888="Fiber AOF","ACTIVE",
AM888="Projet OCM (HUAWEI)","PLANNED WORKS",
AM888="Projet OCM (NOKIA)","PLANNED WORKS",
AM888="ACCESS-ISSUE","ACCESS-ISSUE",
AM888="Projet OCM (ZTE, NOKIA, autres projets)","PLANNED WORKS",
AM888="No root CAuse","No root cause",
AM888="ODU HS","ACTIVE",
AM888="IP &amp; VLAN","ACTIVE",
AM888="Warehouse HUAWEI","SPARE-ISSUE",
AM888="SPARE-HS","SPARE-ISSUE",
AM888="Power Telco","ACTIVE", AM888="no impacts","no impacts"
),"")</f>
        <v>no impacts</v>
      </c>
      <c r="AO888" s="93" t="s">
        <v>5537</v>
      </c>
      <c r="AP888" s="101" t="str">
        <f t="shared" si="29"/>
        <v>CTR_122</v>
      </c>
      <c r="AR888" s="17" t="s">
        <v>5537</v>
      </c>
      <c r="AS888" s="7" t="s">
        <v>5537</v>
      </c>
      <c r="AT888" s="6"/>
      <c r="AU888" s="7"/>
      <c r="AV888" s="3" t="s">
        <v>5537</v>
      </c>
      <c r="AW888" s="18" t="s">
        <v>5537</v>
      </c>
      <c r="AX888" s="18" t="s">
        <v>5537</v>
      </c>
      <c r="AY888" s="18" t="s">
        <v>5537</v>
      </c>
      <c r="AZ888" s="18" t="s">
        <v>5537</v>
      </c>
      <c r="BA888" s="18" t="s">
        <v>5537</v>
      </c>
      <c r="BB888" s="18" t="s">
        <v>5537</v>
      </c>
      <c r="BC888" s="18" t="s">
        <v>5537</v>
      </c>
      <c r="BD888" s="18" t="s">
        <v>5537</v>
      </c>
      <c r="BE888" s="18" t="s">
        <v>5537</v>
      </c>
      <c r="BF888" s="18" t="s">
        <v>5537</v>
      </c>
      <c r="BG888" s="18" t="s">
        <v>5537</v>
      </c>
      <c r="BH888" s="18" t="s">
        <v>5537</v>
      </c>
      <c r="BI888" s="9" t="s">
        <v>5537</v>
      </c>
      <c r="BJ888" s="14"/>
      <c r="BK888" s="14" t="s">
        <v>5537</v>
      </c>
      <c r="BL888" s="14" t="str">
        <f>_xlfn.XLOOKUP(B888,'[4]cell downs 18042026 17h'!$B:$B,'[4]cell downs 18042026 17h'!$B:$B,"")</f>
        <v/>
      </c>
      <c r="BM888" s="14" t="str">
        <f>_xlfn.XLOOKUP(B888,'[5]Cells Huawei 19042026 15h'!$B:$B,'[5]Cells Huawei 19042026 15h'!$B:$B,"")</f>
        <v/>
      </c>
      <c r="BN888" s="9" t="str">
        <f>_xlfn.XLOOKUP(B888,'[6]cells down 19042026 9H40'!$B:$B,'[6]cells down 19042026 9H40'!$B:$B,"")</f>
        <v/>
      </c>
      <c r="BO888" s="9" t="s">
        <v>3170</v>
      </c>
      <c r="BP888" s="9" t="s">
        <v>12</v>
      </c>
      <c r="BQ888" s="115"/>
    </row>
    <row r="889" spans="1:69" s="9" customFormat="1" x14ac:dyDescent="0.3">
      <c r="A889" s="1" t="s">
        <v>2543</v>
      </c>
      <c r="B889" s="8" t="s">
        <v>2544</v>
      </c>
      <c r="C889" s="3" t="str">
        <f>_xlfn.XLOOKUP(B889,'[1]daily break down'!$D:$D,'[1]daily break down'!$E:$E,"")</f>
        <v>Yaounde</v>
      </c>
      <c r="D889" s="1" t="s">
        <v>21</v>
      </c>
      <c r="E889" s="1" t="s">
        <v>36</v>
      </c>
      <c r="F889" s="3" t="s">
        <v>37</v>
      </c>
      <c r="G889" s="1" t="s">
        <v>38</v>
      </c>
      <c r="H889" s="34" t="str">
        <f>_xlfn.XLOOKUP(B889,[2]CALCULATION!$B:$B,[2]CALCULATION!$H:$H,"")</f>
        <v>ZTE</v>
      </c>
      <c r="I889" s="28">
        <v>0</v>
      </c>
      <c r="J889" s="28">
        <v>0</v>
      </c>
      <c r="K889" s="28">
        <v>0</v>
      </c>
      <c r="L889" s="28">
        <v>0</v>
      </c>
      <c r="M889" s="28">
        <v>0</v>
      </c>
      <c r="N889" s="28">
        <v>0</v>
      </c>
      <c r="O889" s="28">
        <v>0</v>
      </c>
      <c r="P889" s="28">
        <v>0</v>
      </c>
      <c r="Q889" s="28">
        <v>0</v>
      </c>
      <c r="R889" s="28">
        <v>0</v>
      </c>
      <c r="S889" s="94">
        <v>0</v>
      </c>
      <c r="T889" s="94">
        <f>_xlfn.XLOOKUP(B889,'[3]Nur des jours'!$B:$B,'[3]Nur des jours'!$U:$U,"")</f>
        <v>0</v>
      </c>
      <c r="U889" s="94">
        <v>0</v>
      </c>
      <c r="V889" s="94">
        <v>0</v>
      </c>
      <c r="W889" s="94">
        <v>0</v>
      </c>
      <c r="X889" s="94">
        <v>0</v>
      </c>
      <c r="Y889" s="94">
        <v>0</v>
      </c>
      <c r="Z889" s="94">
        <v>0</v>
      </c>
      <c r="AA889" s="94">
        <v>0</v>
      </c>
      <c r="AB889" s="94">
        <v>2.4477218184360492</v>
      </c>
      <c r="AC889" s="94">
        <f>_xlfn.XLOOKUP(B889,'[3]Nur des jours'!$B:$B,'[3]Nur des jours'!$N:$N,"")</f>
        <v>0</v>
      </c>
      <c r="AD889" s="94">
        <v>0</v>
      </c>
      <c r="AE889" s="94">
        <v>0</v>
      </c>
      <c r="AF889" s="94">
        <v>0</v>
      </c>
      <c r="AG889" s="94">
        <v>0</v>
      </c>
      <c r="AH889" s="94">
        <v>0</v>
      </c>
      <c r="AI889" s="49" t="s">
        <v>5559</v>
      </c>
      <c r="AJ889" s="49"/>
      <c r="AK889" s="48" t="str" cm="1">
        <f t="array" ref="AK889">IFERROR(_xlfn.IFS(
AM889="MPR ISSUE","PDH",
AM889="BSS Hardware Issue","BSS",
AM889="Sites strategiques, MLL, Pylone, etc.","ENVTECH",
AM889="AKTIVCO DEFAUT GE &amp; POWER Cabinet","AKTIVCO",
AM889="AKTIVCO Coupure ENEO &amp; Baisse de tension","AKTIVCO GRID ONLY",
AM889="Coupure ENEO &amp; Baisse de tension","IHS GRID ONLY",
AM889="Defaut GE &amp; POWER Cabinet","IHS",
AM889="Sharing","Partners",
AM889="Sites strategiques &amp; DataCenter","SST &amp; DC",
AM889="Exclu","Exclu",
AM889="SAT","SAT",
AM889="SPARE-ISSUE","SPARE-ISSUE",
AM889="Fiber CAmtel","TRANS_FO_CAMTEL",
AM889="Fiber AOF","Fiber AOF",
AM889="Projet OCM (HUAWEI)","TRAVAUX-HUAWEI",
AM889="Projet OCM (NOKIA)","TRAVAUX-NOKIA",
AM889="ACCESS-ISSUE","ACCESS-ISSUE",
AM889="Projet OCM (ZTE, NOKIA, autres projets)","TRAVAUX OCM",
AM889="No root CAuse","No root cause",
AM889="ODU HS","PDH",
AM889="IP &amp; VLAN","PDH",
AM889="Warehouse HUAWEI","SPARE-ISSUE",
AM889="SPARE-HS","SPARE-ISSUE",
AM889="Power Telco","BSS",AM889="no impacts","no impacts"
),"")</f>
        <v>no impacts</v>
      </c>
      <c r="AL889" s="48" t="str" cm="1">
        <f t="array" ref="AL889">IFERROR(_xlfn.IFS(
AM889="MPR ISSUE","TX ISSUE",
AM889="BSS Hardware Issue","RAN ISSUE",
AM889="Sites strategiques, MLL, Pylone, etc.","ENVTECH",
AM889="AKTIVCO DEFAUT GE &amp; POWER Cabinet","POWER ISSUE",
AM889="AKTIVCO Coupure ENEO &amp; Baisse de tension","POWER ISSUE",
AM889="Coupure ENEO &amp; Baisse de tension","POWER ISSUE",
AM889="Defaut GE &amp; POWER Cabinet","POWER ISSUE",
AM889="Sharing","POWER ISSUE",
AM889="Sites strategiques &amp; DataCenter","POWER ISSUE",
AM889="Exclu","Exclu",
AM889="SAT","TX ISSUE",
AM889="SPARE-ISSUE","SPARE-ISSUE",
AM889="Fiber CAmtel","TX ISSUE",
AM889="Fiber AOF","TX ISSUE",
AM889="Projet OCM (HUAWEI)","TRAVAUX-HUAWEI",
AM889="Projet OCM (NOKIA)","TRAVAUX -NOKIA",
AM889="ACCESS-ISSUE","ACCESS-ISSUE",
AM889="Projet OCM (ZTE, NOKIA, autres projets)","TRAVAUX OCM",
AM889="No root CAuse","No root cause",
AM889="ODU HS","TX ISSUE",
AM889="IP &amp; VLAN","TX ISSUE",
AM889="Warehouse HUAWEI","SPARE-ISSUE",
AM889="SPARE-HS","SPARE-ISSUE",
AM889="Power Telco","RAN ISSUE",AM889="no impacts","no impacts"
),"")</f>
        <v>no impacts</v>
      </c>
      <c r="AM889" s="67" t="s">
        <v>5605</v>
      </c>
      <c r="AN889" s="48" t="str" cm="1">
        <f t="array" ref="AN889">IFERROR(_xlfn.IFS(
AM889="MPR ISSUE","ACTIVE",
AM889="BSS Hardware Issue","ACTIVE",
AM889="Sites strategiques, MLL, Pylone, etc.","PASSIVE",
AM889="AKTIVCO DEFAUT GE &amp; POWER Cabinet","PASSIVE",
AM889="AKTIVCO Coupure ENEO &amp; Baisse de tension","PASSIVE",
AM889="Coupure ENEO &amp; Baisse de tension","PASSIVE",
AM889="Defaut GE &amp; POWER Cabinet","PASSIVE",
AM889="Sharing","PASSIVE",
AM889="Sites strategiques &amp; DataCenter","PASSIVE",
AM889="Exclu","Exclu",
AM889="SAT","ACTIVE",
AM889="SPARE-ISSUE","SPARE-ISSUE",
AM889="Fiber CAmtel","ACTIVE",
AM889="Fiber AOF","ACTIVE",
AM889="Projet OCM (HUAWEI)","PLANNED WORKS",
AM889="Projet OCM (NOKIA)","PLANNED WORKS",
AM889="ACCESS-ISSUE","ACCESS-ISSUE",
AM889="Projet OCM (ZTE, NOKIA, autres projets)","PLANNED WORKS",
AM889="No root CAuse","No root cause",
AM889="ODU HS","ACTIVE",
AM889="IP &amp; VLAN","ACTIVE",
AM889="Warehouse HUAWEI","SPARE-ISSUE",
AM889="SPARE-HS","SPARE-ISSUE",
AM889="Power Telco","ACTIVE", AM889="no impacts","no impacts"
),"")</f>
        <v>no impacts</v>
      </c>
      <c r="AO889" s="93" t="s">
        <v>5537</v>
      </c>
      <c r="AP889" s="101" t="str">
        <f t="shared" si="29"/>
        <v>CTR_597</v>
      </c>
      <c r="AR889" s="17" t="s">
        <v>5537</v>
      </c>
      <c r="AS889" s="7" t="s">
        <v>5537</v>
      </c>
      <c r="AT889" s="6"/>
      <c r="AU889" s="7"/>
      <c r="AV889" s="3" t="s">
        <v>5537</v>
      </c>
      <c r="AW889" s="18" t="s">
        <v>5537</v>
      </c>
      <c r="AX889" s="18" t="s">
        <v>5537</v>
      </c>
      <c r="AY889" s="18" t="s">
        <v>5537</v>
      </c>
      <c r="AZ889" s="18" t="s">
        <v>5537</v>
      </c>
      <c r="BA889" s="18" t="s">
        <v>5537</v>
      </c>
      <c r="BB889" s="18" t="s">
        <v>5537</v>
      </c>
      <c r="BC889" s="18" t="s">
        <v>5537</v>
      </c>
      <c r="BD889" s="18" t="s">
        <v>5537</v>
      </c>
      <c r="BE889" s="18" t="s">
        <v>5537</v>
      </c>
      <c r="BF889" s="18" t="s">
        <v>5537</v>
      </c>
      <c r="BG889" s="18" t="s">
        <v>5537</v>
      </c>
      <c r="BH889" s="18" t="s">
        <v>5537</v>
      </c>
      <c r="BI889" s="9" t="s">
        <v>5537</v>
      </c>
      <c r="BJ889" s="14"/>
      <c r="BK889" s="14" t="s">
        <v>5537</v>
      </c>
      <c r="BL889" s="14" t="str">
        <f>_xlfn.XLOOKUP(B889,'[4]cell downs 18042026 17h'!$B:$B,'[4]cell downs 18042026 17h'!$B:$B,"")</f>
        <v/>
      </c>
      <c r="BM889" s="14" t="str">
        <f>_xlfn.XLOOKUP(B889,'[5]Cells Huawei 19042026 15h'!$B:$B,'[5]Cells Huawei 19042026 15h'!$B:$B,"")</f>
        <v/>
      </c>
      <c r="BN889" s="9" t="str">
        <f>_xlfn.XLOOKUP(B889,'[6]cells down 19042026 9H40'!$B:$B,'[6]cells down 19042026 9H40'!$B:$B,"")</f>
        <v/>
      </c>
      <c r="BO889" s="9" t="s">
        <v>5537</v>
      </c>
      <c r="BP889" s="9" t="s">
        <v>12</v>
      </c>
      <c r="BQ889" s="115"/>
    </row>
    <row r="890" spans="1:69" s="9" customFormat="1" x14ac:dyDescent="0.3">
      <c r="A890" s="1" t="s">
        <v>2241</v>
      </c>
      <c r="B890" s="1" t="s">
        <v>2242</v>
      </c>
      <c r="C890" s="3" t="str">
        <f>_xlfn.XLOOKUP(B890,'[1]daily break down'!$D:$D,'[1]daily break down'!$E:$E,"")</f>
        <v>Yaounde</v>
      </c>
      <c r="D890" s="1" t="s">
        <v>11</v>
      </c>
      <c r="E890" s="1" t="s">
        <v>12</v>
      </c>
      <c r="F890" s="3" t="s">
        <v>37</v>
      </c>
      <c r="G890" s="1" t="s">
        <v>38</v>
      </c>
      <c r="H890" s="34" t="str">
        <f>_xlfn.XLOOKUP(B890,[2]CALCULATION!$B:$B,[2]CALCULATION!$H:$H,"")</f>
        <v>ZTE</v>
      </c>
      <c r="I890" s="28">
        <v>0</v>
      </c>
      <c r="J890" s="28">
        <v>8.4354748268570585</v>
      </c>
      <c r="K890" s="28">
        <v>0</v>
      </c>
      <c r="L890" s="28">
        <v>0</v>
      </c>
      <c r="M890" s="28">
        <v>0</v>
      </c>
      <c r="N890" s="28">
        <v>1.8487485482246264</v>
      </c>
      <c r="O890" s="28">
        <v>0</v>
      </c>
      <c r="P890" s="28">
        <v>0</v>
      </c>
      <c r="Q890" s="28">
        <v>0</v>
      </c>
      <c r="R890" s="28">
        <v>0</v>
      </c>
      <c r="S890" s="94">
        <v>0</v>
      </c>
      <c r="T890" s="94">
        <f>_xlfn.XLOOKUP(B890,'[3]Nur des jours'!$B:$B,'[3]Nur des jours'!$U:$U,"")</f>
        <v>0</v>
      </c>
      <c r="U890" s="94">
        <v>0.79558717358239628</v>
      </c>
      <c r="V890" s="94">
        <v>0</v>
      </c>
      <c r="W890" s="94">
        <v>0</v>
      </c>
      <c r="X890" s="94">
        <v>0.11434068709282549</v>
      </c>
      <c r="Y890" s="94">
        <v>0</v>
      </c>
      <c r="Z890" s="94">
        <v>0</v>
      </c>
      <c r="AA890" s="94">
        <v>0</v>
      </c>
      <c r="AB890" s="94">
        <v>2.1281707202232663</v>
      </c>
      <c r="AC890" s="94">
        <f>_xlfn.XLOOKUP(B890,'[3]Nur des jours'!$B:$B,'[3]Nur des jours'!$N:$N,"")</f>
        <v>0</v>
      </c>
      <c r="AD890" s="94">
        <v>0</v>
      </c>
      <c r="AE890" s="94">
        <v>0</v>
      </c>
      <c r="AF890" s="94">
        <v>0</v>
      </c>
      <c r="AG890" s="94">
        <v>0</v>
      </c>
      <c r="AH890" s="94">
        <v>0</v>
      </c>
      <c r="AI890" s="49" t="s">
        <v>5559</v>
      </c>
      <c r="AJ890" s="49"/>
      <c r="AK890" s="48" t="str" cm="1">
        <f t="array" ref="AK890">IFERROR(_xlfn.IFS(
AM890="MPR ISSUE","PDH",
AM890="BSS Hardware Issue","BSS",
AM890="Sites strategiques, MLL, Pylone, etc.","ENVTECH",
AM890="AKTIVCO DEFAUT GE &amp; POWER Cabinet","AKTIVCO",
AM890="AKTIVCO Coupure ENEO &amp; Baisse de tension","AKTIVCO GRID ONLY",
AM890="Coupure ENEO &amp; Baisse de tension","IHS GRID ONLY",
AM890="Defaut GE &amp; POWER Cabinet","IHS",
AM890="Sharing","Partners",
AM890="Sites strategiques &amp; DataCenter","SST &amp; DC",
AM890="Exclu","Exclu",
AM890="SAT","SAT",
AM890="SPARE-ISSUE","SPARE-ISSUE",
AM890="Fiber CAmtel","TRANS_FO_CAMTEL",
AM890="Fiber AOF","Fiber AOF",
AM890="Projet OCM (HUAWEI)","TRAVAUX-HUAWEI",
AM890="Projet OCM (NOKIA)","TRAVAUX-NOKIA",
AM890="ACCESS-ISSUE","ACCESS-ISSUE",
AM890="Projet OCM (ZTE, NOKIA, autres projets)","TRAVAUX OCM",
AM890="No root CAuse","No root cause",
AM890="ODU HS","PDH",
AM890="IP &amp; VLAN","PDH",
AM890="Warehouse HUAWEI","SPARE-ISSUE",
AM890="SPARE-HS","SPARE-ISSUE",
AM890="Power Telco","BSS",AM890="no impacts","no impacts"
),"")</f>
        <v>no impacts</v>
      </c>
      <c r="AL890" s="48" t="str" cm="1">
        <f t="array" ref="AL890">IFERROR(_xlfn.IFS(
AM890="MPR ISSUE","TX ISSUE",
AM890="BSS Hardware Issue","RAN ISSUE",
AM890="Sites strategiques, MLL, Pylone, etc.","ENVTECH",
AM890="AKTIVCO DEFAUT GE &amp; POWER Cabinet","POWER ISSUE",
AM890="AKTIVCO Coupure ENEO &amp; Baisse de tension","POWER ISSUE",
AM890="Coupure ENEO &amp; Baisse de tension","POWER ISSUE",
AM890="Defaut GE &amp; POWER Cabinet","POWER ISSUE",
AM890="Sharing","POWER ISSUE",
AM890="Sites strategiques &amp; DataCenter","POWER ISSUE",
AM890="Exclu","Exclu",
AM890="SAT","TX ISSUE",
AM890="SPARE-ISSUE","SPARE-ISSUE",
AM890="Fiber CAmtel","TX ISSUE",
AM890="Fiber AOF","TX ISSUE",
AM890="Projet OCM (HUAWEI)","TRAVAUX-HUAWEI",
AM890="Projet OCM (NOKIA)","TRAVAUX -NOKIA",
AM890="ACCESS-ISSUE","ACCESS-ISSUE",
AM890="Projet OCM (ZTE, NOKIA, autres projets)","TRAVAUX OCM",
AM890="No root CAuse","No root cause",
AM890="ODU HS","TX ISSUE",
AM890="IP &amp; VLAN","TX ISSUE",
AM890="Warehouse HUAWEI","SPARE-ISSUE",
AM890="SPARE-HS","SPARE-ISSUE",
AM890="Power Telco","RAN ISSUE",AM890="no impacts","no impacts"
),"")</f>
        <v>no impacts</v>
      </c>
      <c r="AM890" s="67" t="s">
        <v>5605</v>
      </c>
      <c r="AN890" s="48" t="str" cm="1">
        <f t="array" ref="AN890">IFERROR(_xlfn.IFS(
AM890="MPR ISSUE","ACTIVE",
AM890="BSS Hardware Issue","ACTIVE",
AM890="Sites strategiques, MLL, Pylone, etc.","PASSIVE",
AM890="AKTIVCO DEFAUT GE &amp; POWER Cabinet","PASSIVE",
AM890="AKTIVCO Coupure ENEO &amp; Baisse de tension","PASSIVE",
AM890="Coupure ENEO &amp; Baisse de tension","PASSIVE",
AM890="Defaut GE &amp; POWER Cabinet","PASSIVE",
AM890="Sharing","PASSIVE",
AM890="Sites strategiques &amp; DataCenter","PASSIVE",
AM890="Exclu","Exclu",
AM890="SAT","ACTIVE",
AM890="SPARE-ISSUE","SPARE-ISSUE",
AM890="Fiber CAmtel","ACTIVE",
AM890="Fiber AOF","ACTIVE",
AM890="Projet OCM (HUAWEI)","PLANNED WORKS",
AM890="Projet OCM (NOKIA)","PLANNED WORKS",
AM890="ACCESS-ISSUE","ACCESS-ISSUE",
AM890="Projet OCM (ZTE, NOKIA, autres projets)","PLANNED WORKS",
AM890="No root CAuse","No root cause",
AM890="ODU HS","ACTIVE",
AM890="IP &amp; VLAN","ACTIVE",
AM890="Warehouse HUAWEI","SPARE-ISSUE",
AM890="SPARE-HS","SPARE-ISSUE",
AM890="Power Telco","ACTIVE", AM890="no impacts","no impacts"
),"")</f>
        <v>no impacts</v>
      </c>
      <c r="AO890" s="93" t="s">
        <v>5537</v>
      </c>
      <c r="AP890" s="101" t="str">
        <f t="shared" si="29"/>
        <v>CTR_471</v>
      </c>
      <c r="AR890" s="17" t="s">
        <v>5537</v>
      </c>
      <c r="AS890" s="7" t="s">
        <v>5537</v>
      </c>
      <c r="AT890" s="6"/>
      <c r="AU890" s="7"/>
      <c r="AV890" s="3" t="s">
        <v>5537</v>
      </c>
      <c r="AW890" s="18" t="s">
        <v>5537</v>
      </c>
      <c r="AX890" s="18" t="s">
        <v>5537</v>
      </c>
      <c r="AY890" s="18" t="s">
        <v>5537</v>
      </c>
      <c r="AZ890" s="18" t="s">
        <v>5537</v>
      </c>
      <c r="BA890" s="18" t="s">
        <v>5537</v>
      </c>
      <c r="BB890" s="18" t="s">
        <v>5537</v>
      </c>
      <c r="BC890" s="18" t="s">
        <v>5537</v>
      </c>
      <c r="BD890" s="18" t="s">
        <v>5537</v>
      </c>
      <c r="BE890" s="18" t="s">
        <v>5537</v>
      </c>
      <c r="BF890" s="18" t="s">
        <v>5537</v>
      </c>
      <c r="BG890" s="18" t="s">
        <v>5537</v>
      </c>
      <c r="BH890" s="18" t="s">
        <v>5537</v>
      </c>
      <c r="BI890" s="9" t="s">
        <v>5537</v>
      </c>
      <c r="BJ890" s="14"/>
      <c r="BK890" s="14" t="s">
        <v>5537</v>
      </c>
      <c r="BL890" s="14" t="str">
        <f>_xlfn.XLOOKUP(B890,'[4]cell downs 18042026 17h'!$B:$B,'[4]cell downs 18042026 17h'!$B:$B,"")</f>
        <v/>
      </c>
      <c r="BM890" s="14" t="str">
        <f>_xlfn.XLOOKUP(B890,'[5]Cells Huawei 19042026 15h'!$B:$B,'[5]Cells Huawei 19042026 15h'!$B:$B,"")</f>
        <v/>
      </c>
      <c r="BN890" s="9" t="str">
        <f>_xlfn.XLOOKUP(B890,'[6]cells down 19042026 9H40'!$B:$B,'[6]cells down 19042026 9H40'!$B:$B,"")</f>
        <v/>
      </c>
      <c r="BO890" s="9" t="s">
        <v>2242</v>
      </c>
      <c r="BP890" s="9" t="s">
        <v>12</v>
      </c>
      <c r="BQ890" s="115"/>
    </row>
    <row r="891" spans="1:69" s="9" customFormat="1" x14ac:dyDescent="0.3">
      <c r="A891" s="1" t="s">
        <v>1765</v>
      </c>
      <c r="B891" s="8" t="s">
        <v>1766</v>
      </c>
      <c r="C891" s="3" t="str">
        <f>_xlfn.XLOOKUP(B891,'[1]daily break down'!$D:$D,'[1]daily break down'!$E:$E,"")</f>
        <v>Garoua</v>
      </c>
      <c r="D891" s="1" t="s">
        <v>21</v>
      </c>
      <c r="E891" s="1" t="s">
        <v>22</v>
      </c>
      <c r="F891" s="3" t="s">
        <v>23</v>
      </c>
      <c r="G891" s="1" t="s">
        <v>24</v>
      </c>
      <c r="H891" s="32" t="str">
        <f>_xlfn.XLOOKUP(B891,[2]CALCULATION!$B:$B,[2]CALCULATION!$H:$H,"")</f>
        <v>Huawei</v>
      </c>
      <c r="I891" s="28">
        <v>0</v>
      </c>
      <c r="J891" s="28">
        <v>0</v>
      </c>
      <c r="K891" s="28">
        <v>5.0805717498066683</v>
      </c>
      <c r="L891" s="28">
        <v>0</v>
      </c>
      <c r="M891" s="28">
        <v>0</v>
      </c>
      <c r="N891" s="28">
        <v>0</v>
      </c>
      <c r="O891" s="28">
        <v>2.0636077367142933</v>
      </c>
      <c r="P891" s="28">
        <v>0.73792636538225576</v>
      </c>
      <c r="Q891" s="28">
        <v>0.85158931949901973</v>
      </c>
      <c r="R891" s="28">
        <v>1.0968573165198483</v>
      </c>
      <c r="S891" s="94">
        <v>4.594316174561186E-2</v>
      </c>
      <c r="T891" s="94">
        <f>_xlfn.XLOOKUP(B891,'[3]Nur des jours'!$B:$B,'[3]Nur des jours'!$U:$U,"")</f>
        <v>0</v>
      </c>
      <c r="U891" s="94">
        <v>0</v>
      </c>
      <c r="V891" s="94">
        <v>0</v>
      </c>
      <c r="W891" s="94">
        <v>0</v>
      </c>
      <c r="X891" s="94">
        <v>0</v>
      </c>
      <c r="Y891" s="94">
        <v>1.9921782480531229</v>
      </c>
      <c r="Z891" s="94">
        <v>5.2864955640593223</v>
      </c>
      <c r="AA891" s="94">
        <v>0</v>
      </c>
      <c r="AB891" s="94">
        <v>2.1255846338672444</v>
      </c>
      <c r="AC891" s="94">
        <f>_xlfn.XLOOKUP(B891,'[3]Nur des jours'!$B:$B,'[3]Nur des jours'!$N:$N,"")</f>
        <v>0</v>
      </c>
      <c r="AD891" s="94">
        <v>0</v>
      </c>
      <c r="AE891" s="94">
        <v>0</v>
      </c>
      <c r="AF891" s="94">
        <v>0</v>
      </c>
      <c r="AG891" s="94">
        <v>0</v>
      </c>
      <c r="AH891" s="94">
        <v>0</v>
      </c>
      <c r="AI891" s="49" t="s">
        <v>5559</v>
      </c>
      <c r="AJ891" s="49"/>
      <c r="AK891" s="48" t="str" cm="1">
        <f t="array" ref="AK891">IFERROR(_xlfn.IFS(
AM891="MPR ISSUE","PDH",
AM891="BSS Hardware Issue","BSS",
AM891="Sites strategiques, MLL, Pylone, etc.","ENVTECH",
AM891="AKTIVCO DEFAUT GE &amp; POWER Cabinet","AKTIVCO",
AM891="AKTIVCO Coupure ENEO &amp; Baisse de tension","AKTIVCO GRID ONLY",
AM891="Coupure ENEO &amp; Baisse de tension","IHS GRID ONLY",
AM891="Defaut GE &amp; POWER Cabinet","IHS",
AM891="Sharing","Partners",
AM891="Sites strategiques &amp; DataCenter","SST &amp; DC",
AM891="Exclu","Exclu",
AM891="SAT","SAT",
AM891="SPARE-ISSUE","SPARE-ISSUE",
AM891="Fiber CAmtel","TRANS_FO_CAMTEL",
AM891="Fiber AOF","Fiber AOF",
AM891="Projet OCM (HUAWEI)","TRAVAUX-HUAWEI",
AM891="Projet OCM (NOKIA)","TRAVAUX-NOKIA",
AM891="ACCESS-ISSUE","ACCESS-ISSUE",
AM891="Projet OCM (ZTE, NOKIA, autres projets)","TRAVAUX OCM",
AM891="No root CAuse","No root cause",
AM891="ODU HS","PDH",
AM891="IP &amp; VLAN","PDH",
AM891="Warehouse HUAWEI","SPARE-ISSUE",
AM891="SPARE-HS","SPARE-ISSUE",
AM891="Power Telco","BSS",AM891="no impacts","no impacts"
),"")</f>
        <v>no impacts</v>
      </c>
      <c r="AL891" s="48" t="str" cm="1">
        <f t="array" ref="AL891">IFERROR(_xlfn.IFS(
AM891="MPR ISSUE","TX ISSUE",
AM891="BSS Hardware Issue","RAN ISSUE",
AM891="Sites strategiques, MLL, Pylone, etc.","ENVTECH",
AM891="AKTIVCO DEFAUT GE &amp; POWER Cabinet","POWER ISSUE",
AM891="AKTIVCO Coupure ENEO &amp; Baisse de tension","POWER ISSUE",
AM891="Coupure ENEO &amp; Baisse de tension","POWER ISSUE",
AM891="Defaut GE &amp; POWER Cabinet","POWER ISSUE",
AM891="Sharing","POWER ISSUE",
AM891="Sites strategiques &amp; DataCenter","POWER ISSUE",
AM891="Exclu","Exclu",
AM891="SAT","TX ISSUE",
AM891="SPARE-ISSUE","SPARE-ISSUE",
AM891="Fiber CAmtel","TX ISSUE",
AM891="Fiber AOF","TX ISSUE",
AM891="Projet OCM (HUAWEI)","TRAVAUX-HUAWEI",
AM891="Projet OCM (NOKIA)","TRAVAUX -NOKIA",
AM891="ACCESS-ISSUE","ACCESS-ISSUE",
AM891="Projet OCM (ZTE, NOKIA, autres projets)","TRAVAUX OCM",
AM891="No root CAuse","No root cause",
AM891="ODU HS","TX ISSUE",
AM891="IP &amp; VLAN","TX ISSUE",
AM891="Warehouse HUAWEI","SPARE-ISSUE",
AM891="SPARE-HS","SPARE-ISSUE",
AM891="Power Telco","RAN ISSUE",AM891="no impacts","no impacts"
),"")</f>
        <v>no impacts</v>
      </c>
      <c r="AM891" s="67" t="s">
        <v>5605</v>
      </c>
      <c r="AN891" s="48" t="str" cm="1">
        <f t="array" ref="AN891">IFERROR(_xlfn.IFS(
AM891="MPR ISSUE","ACTIVE",
AM891="BSS Hardware Issue","ACTIVE",
AM891="Sites strategiques, MLL, Pylone, etc.","PASSIVE",
AM891="AKTIVCO DEFAUT GE &amp; POWER Cabinet","PASSIVE",
AM891="AKTIVCO Coupure ENEO &amp; Baisse de tension","PASSIVE",
AM891="Coupure ENEO &amp; Baisse de tension","PASSIVE",
AM891="Defaut GE &amp; POWER Cabinet","PASSIVE",
AM891="Sharing","PASSIVE",
AM891="Sites strategiques &amp; DataCenter","PASSIVE",
AM891="Exclu","Exclu",
AM891="SAT","ACTIVE",
AM891="SPARE-ISSUE","SPARE-ISSUE",
AM891="Fiber CAmtel","ACTIVE",
AM891="Fiber AOF","ACTIVE",
AM891="Projet OCM (HUAWEI)","PLANNED WORKS",
AM891="Projet OCM (NOKIA)","PLANNED WORKS",
AM891="ACCESS-ISSUE","ACCESS-ISSUE",
AM891="Projet OCM (ZTE, NOKIA, autres projets)","PLANNED WORKS",
AM891="No root CAuse","No root cause",
AM891="ODU HS","ACTIVE",
AM891="IP &amp; VLAN","ACTIVE",
AM891="Warehouse HUAWEI","SPARE-ISSUE",
AM891="SPARE-HS","SPARE-ISSUE",
AM891="Power Telco","ACTIVE", AM891="no impacts","no impacts"
),"")</f>
        <v>no impacts</v>
      </c>
      <c r="AO891" s="93" t="s">
        <v>5537</v>
      </c>
      <c r="AP891" s="101" t="str">
        <f t="shared" si="29"/>
        <v>NRD_145</v>
      </c>
      <c r="AR891" s="17" t="s">
        <v>5537</v>
      </c>
      <c r="AS891" s="7" t="s">
        <v>5537</v>
      </c>
      <c r="AT891" s="6"/>
      <c r="AU891" s="7"/>
      <c r="AV891" s="3" t="s">
        <v>5537</v>
      </c>
      <c r="AW891" s="18" t="s">
        <v>5537</v>
      </c>
      <c r="AX891" s="18" t="s">
        <v>5537</v>
      </c>
      <c r="AY891" s="18" t="s">
        <v>5537</v>
      </c>
      <c r="AZ891" s="18" t="s">
        <v>5537</v>
      </c>
      <c r="BA891" s="18" t="s">
        <v>5537</v>
      </c>
      <c r="BB891" s="18" t="s">
        <v>5537</v>
      </c>
      <c r="BC891" s="18" t="s">
        <v>5537</v>
      </c>
      <c r="BD891" s="18" t="s">
        <v>5537</v>
      </c>
      <c r="BE891" s="18" t="s">
        <v>5537</v>
      </c>
      <c r="BF891" s="18" t="s">
        <v>5537</v>
      </c>
      <c r="BG891" s="18" t="s">
        <v>5537</v>
      </c>
      <c r="BH891" s="18" t="s">
        <v>5537</v>
      </c>
      <c r="BI891" s="9" t="s">
        <v>5537</v>
      </c>
      <c r="BJ891" s="14"/>
      <c r="BK891" s="14" t="s">
        <v>5537</v>
      </c>
      <c r="BL891" s="14" t="str">
        <f>_xlfn.XLOOKUP(B891,'[4]cell downs 18042026 17h'!$B:$B,'[4]cell downs 18042026 17h'!$B:$B,"")</f>
        <v/>
      </c>
      <c r="BM891" s="14" t="str">
        <f>_xlfn.XLOOKUP(B891,'[5]Cells Huawei 19042026 15h'!$B:$B,'[5]Cells Huawei 19042026 15h'!$B:$B,"")</f>
        <v/>
      </c>
      <c r="BN891" s="9" t="str">
        <f>_xlfn.XLOOKUP(B891,'[6]cells down 19042026 9H40'!$B:$B,'[6]cells down 19042026 9H40'!$B:$B,"")</f>
        <v/>
      </c>
      <c r="BO891" s="9" t="s">
        <v>5537</v>
      </c>
      <c r="BP891" s="9" t="s">
        <v>12</v>
      </c>
      <c r="BQ891" s="115"/>
    </row>
    <row r="892" spans="1:69" s="9" customFormat="1" x14ac:dyDescent="0.3">
      <c r="A892" s="1" t="s">
        <v>1974</v>
      </c>
      <c r="B892" s="8" t="s">
        <v>1975</v>
      </c>
      <c r="C892" s="3" t="str">
        <f>_xlfn.XLOOKUP(B892,'[1]daily break down'!$D:$D,'[1]daily break down'!$E:$E,"")</f>
        <v>Douala</v>
      </c>
      <c r="D892" s="1" t="s">
        <v>11</v>
      </c>
      <c r="E892" s="1" t="s">
        <v>302</v>
      </c>
      <c r="F892" s="3" t="s">
        <v>31</v>
      </c>
      <c r="G892" s="1" t="s">
        <v>32</v>
      </c>
      <c r="H892" s="34" t="str">
        <f>_xlfn.XLOOKUP(B892,[2]CALCULATION!$B:$B,[2]CALCULATION!$H:$H,"")</f>
        <v>ZTE</v>
      </c>
      <c r="I892" s="28">
        <v>0</v>
      </c>
      <c r="J892" s="28">
        <v>0</v>
      </c>
      <c r="K892" s="28">
        <v>0</v>
      </c>
      <c r="L892" s="28">
        <v>0</v>
      </c>
      <c r="M892" s="28">
        <v>0</v>
      </c>
      <c r="N892" s="28">
        <v>0</v>
      </c>
      <c r="O892" s="28">
        <v>0</v>
      </c>
      <c r="P892" s="28">
        <v>3.051778085967932</v>
      </c>
      <c r="Q892" s="28">
        <v>16.237893548838148</v>
      </c>
      <c r="R892" s="28">
        <v>0.38777027277682186</v>
      </c>
      <c r="S892" s="94">
        <v>0.33228534413140237</v>
      </c>
      <c r="T892" s="94">
        <f>_xlfn.XLOOKUP(B892,'[3]Nur des jours'!$B:$B,'[3]Nur des jours'!$U:$U,"")</f>
        <v>0.81458153199042371</v>
      </c>
      <c r="U892" s="94">
        <v>0</v>
      </c>
      <c r="V892" s="94">
        <v>0</v>
      </c>
      <c r="W892" s="94">
        <v>0.8145815319904236</v>
      </c>
      <c r="X892" s="94">
        <v>0.97641703264247359</v>
      </c>
      <c r="Y892" s="94">
        <v>0.65786469881546528</v>
      </c>
      <c r="Z892" s="94">
        <v>0</v>
      </c>
      <c r="AA892" s="94">
        <v>0.36167755319847145</v>
      </c>
      <c r="AB892" s="94">
        <v>2.1174518381545115</v>
      </c>
      <c r="AC892" s="94">
        <f>_xlfn.XLOOKUP(B892,'[3]Nur des jours'!$B:$B,'[3]Nur des jours'!$N:$N,"")</f>
        <v>0</v>
      </c>
      <c r="AD892" s="94">
        <v>0</v>
      </c>
      <c r="AE892" s="94">
        <v>0</v>
      </c>
      <c r="AF892" s="94">
        <v>0</v>
      </c>
      <c r="AG892" s="94">
        <v>0</v>
      </c>
      <c r="AH892" s="94">
        <v>0</v>
      </c>
      <c r="AI892" s="49" t="s">
        <v>5559</v>
      </c>
      <c r="AJ892" s="49"/>
      <c r="AK892" s="48" t="str" cm="1">
        <f t="array" ref="AK892">IFERROR(_xlfn.IFS(
AM892="MPR ISSUE","PDH",
AM892="BSS Hardware Issue","BSS",
AM892="Sites strategiques, MLL, Pylone, etc.","ENVTECH",
AM892="AKTIVCO DEFAUT GE &amp; POWER Cabinet","AKTIVCO",
AM892="AKTIVCO Coupure ENEO &amp; Baisse de tension","AKTIVCO GRID ONLY",
AM892="Coupure ENEO &amp; Baisse de tension","IHS GRID ONLY",
AM892="Defaut GE &amp; POWER Cabinet","IHS",
AM892="Sharing","Partners",
AM892="Sites strategiques &amp; DataCenter","SST &amp; DC",
AM892="Exclu","Exclu",
AM892="SAT","SAT",
AM892="SPARE-ISSUE","SPARE-ISSUE",
AM892="Fiber CAmtel","TRANS_FO_CAMTEL",
AM892="Fiber AOF","Fiber AOF",
AM892="Projet OCM (HUAWEI)","TRAVAUX-HUAWEI",
AM892="Projet OCM (NOKIA)","TRAVAUX-NOKIA",
AM892="ACCESS-ISSUE","ACCESS-ISSUE",
AM892="Projet OCM (ZTE, NOKIA, autres projets)","TRAVAUX OCM",
AM892="No root CAuse","No root cause",
AM892="ODU HS","PDH",
AM892="IP &amp; VLAN","PDH",
AM892="Warehouse HUAWEI","SPARE-ISSUE",
AM892="SPARE-HS","SPARE-ISSUE",
AM892="Power Telco","BSS",AM892="no impacts","no impacts"
),"")</f>
        <v>no impacts</v>
      </c>
      <c r="AL892" s="48" t="str" cm="1">
        <f t="array" ref="AL892">IFERROR(_xlfn.IFS(
AM892="MPR ISSUE","TX ISSUE",
AM892="BSS Hardware Issue","RAN ISSUE",
AM892="Sites strategiques, MLL, Pylone, etc.","ENVTECH",
AM892="AKTIVCO DEFAUT GE &amp; POWER Cabinet","POWER ISSUE",
AM892="AKTIVCO Coupure ENEO &amp; Baisse de tension","POWER ISSUE",
AM892="Coupure ENEO &amp; Baisse de tension","POWER ISSUE",
AM892="Defaut GE &amp; POWER Cabinet","POWER ISSUE",
AM892="Sharing","POWER ISSUE",
AM892="Sites strategiques &amp; DataCenter","POWER ISSUE",
AM892="Exclu","Exclu",
AM892="SAT","TX ISSUE",
AM892="SPARE-ISSUE","SPARE-ISSUE",
AM892="Fiber CAmtel","TX ISSUE",
AM892="Fiber AOF","TX ISSUE",
AM892="Projet OCM (HUAWEI)","TRAVAUX-HUAWEI",
AM892="Projet OCM (NOKIA)","TRAVAUX -NOKIA",
AM892="ACCESS-ISSUE","ACCESS-ISSUE",
AM892="Projet OCM (ZTE, NOKIA, autres projets)","TRAVAUX OCM",
AM892="No root CAuse","No root cause",
AM892="ODU HS","TX ISSUE",
AM892="IP &amp; VLAN","TX ISSUE",
AM892="Warehouse HUAWEI","SPARE-ISSUE",
AM892="SPARE-HS","SPARE-ISSUE",
AM892="Power Telco","RAN ISSUE",AM892="no impacts","no impacts"
),"")</f>
        <v>no impacts</v>
      </c>
      <c r="AM892" s="67" t="s">
        <v>5605</v>
      </c>
      <c r="AN892" s="48" t="str" cm="1">
        <f t="array" ref="AN892">IFERROR(_xlfn.IFS(
AM892="MPR ISSUE","ACTIVE",
AM892="BSS Hardware Issue","ACTIVE",
AM892="Sites strategiques, MLL, Pylone, etc.","PASSIVE",
AM892="AKTIVCO DEFAUT GE &amp; POWER Cabinet","PASSIVE",
AM892="AKTIVCO Coupure ENEO &amp; Baisse de tension","PASSIVE",
AM892="Coupure ENEO &amp; Baisse de tension","PASSIVE",
AM892="Defaut GE &amp; POWER Cabinet","PASSIVE",
AM892="Sharing","PASSIVE",
AM892="Sites strategiques &amp; DataCenter","PASSIVE",
AM892="Exclu","Exclu",
AM892="SAT","ACTIVE",
AM892="SPARE-ISSUE","SPARE-ISSUE",
AM892="Fiber CAmtel","ACTIVE",
AM892="Fiber AOF","ACTIVE",
AM892="Projet OCM (HUAWEI)","PLANNED WORKS",
AM892="Projet OCM (NOKIA)","PLANNED WORKS",
AM892="ACCESS-ISSUE","ACCESS-ISSUE",
AM892="Projet OCM (ZTE, NOKIA, autres projets)","PLANNED WORKS",
AM892="No root CAuse","No root cause",
AM892="ODU HS","ACTIVE",
AM892="IP &amp; VLAN","ACTIVE",
AM892="Warehouse HUAWEI","SPARE-ISSUE",
AM892="SPARE-HS","SPARE-ISSUE",
AM892="Power Telco","ACTIVE", AM892="no impacts","no impacts"
),"")</f>
        <v>no impacts</v>
      </c>
      <c r="AO892" s="93" t="s">
        <v>5537</v>
      </c>
      <c r="AP892" s="101" t="str">
        <f t="shared" si="29"/>
        <v>LIT_411</v>
      </c>
      <c r="AR892" s="17" t="s">
        <v>5537</v>
      </c>
      <c r="AS892" s="7" t="s">
        <v>5537</v>
      </c>
      <c r="AT892" s="6"/>
      <c r="AU892" s="7"/>
      <c r="AV892" s="3" t="s">
        <v>5537</v>
      </c>
      <c r="AW892" s="18" t="s">
        <v>5537</v>
      </c>
      <c r="AX892" s="18" t="s">
        <v>5537</v>
      </c>
      <c r="AY892" s="18" t="s">
        <v>5537</v>
      </c>
      <c r="AZ892" s="18" t="s">
        <v>5537</v>
      </c>
      <c r="BA892" s="18" t="s">
        <v>5537</v>
      </c>
      <c r="BB892" s="18" t="s">
        <v>5537</v>
      </c>
      <c r="BC892" s="18" t="s">
        <v>5537</v>
      </c>
      <c r="BD892" s="18" t="s">
        <v>5537</v>
      </c>
      <c r="BE892" s="18" t="s">
        <v>5537</v>
      </c>
      <c r="BF892" s="18" t="s">
        <v>5537</v>
      </c>
      <c r="BG892" s="18" t="s">
        <v>5537</v>
      </c>
      <c r="BH892" s="18" t="s">
        <v>5537</v>
      </c>
      <c r="BI892" s="9" t="s">
        <v>5537</v>
      </c>
      <c r="BJ892" s="14"/>
      <c r="BK892" s="14" t="s">
        <v>5537</v>
      </c>
      <c r="BL892" s="14" t="str">
        <f>_xlfn.XLOOKUP(B892,'[4]cell downs 18042026 17h'!$B:$B,'[4]cell downs 18042026 17h'!$B:$B,"")</f>
        <v/>
      </c>
      <c r="BM892" s="14" t="str">
        <f>_xlfn.XLOOKUP(B892,'[5]Cells Huawei 19042026 15h'!$B:$B,'[5]Cells Huawei 19042026 15h'!$B:$B,"")</f>
        <v/>
      </c>
      <c r="BN892" s="9" t="str">
        <f>_xlfn.XLOOKUP(B892,'[6]cells down 19042026 9H40'!$B:$B,'[6]cells down 19042026 9H40'!$B:$B,"")</f>
        <v/>
      </c>
      <c r="BO892" s="9" t="s">
        <v>1975</v>
      </c>
      <c r="BP892" s="9" t="s">
        <v>12</v>
      </c>
      <c r="BQ892" s="115"/>
    </row>
    <row r="893" spans="1:69" s="9" customFormat="1" x14ac:dyDescent="0.3">
      <c r="A893" s="1" t="s">
        <v>1739</v>
      </c>
      <c r="B893" s="8" t="s">
        <v>1740</v>
      </c>
      <c r="C893" s="3" t="str">
        <f>_xlfn.XLOOKUP(B893,'[1]daily break down'!$D:$D,'[1]daily break down'!$E:$E,"")</f>
        <v>NORD-OUEST</v>
      </c>
      <c r="D893" s="1" t="s">
        <v>11</v>
      </c>
      <c r="E893" s="1" t="s">
        <v>96</v>
      </c>
      <c r="F893" s="3" t="s">
        <v>51</v>
      </c>
      <c r="G893" s="1" t="s">
        <v>52</v>
      </c>
      <c r="H893" s="32" t="str">
        <f>_xlfn.XLOOKUP(B893,[2]CALCULATION!$B:$B,[2]CALCULATION!$H:$H,"")</f>
        <v>Huawei</v>
      </c>
      <c r="I893" s="28">
        <v>0</v>
      </c>
      <c r="J893" s="28">
        <v>0</v>
      </c>
      <c r="K893" s="28">
        <v>0</v>
      </c>
      <c r="L893" s="28">
        <v>0</v>
      </c>
      <c r="M893" s="28">
        <v>0</v>
      </c>
      <c r="N893" s="28">
        <v>0</v>
      </c>
      <c r="O893" s="28">
        <v>1.0677147985492235</v>
      </c>
      <c r="P893" s="28">
        <v>0.38525552673406904</v>
      </c>
      <c r="Q893" s="28">
        <v>0</v>
      </c>
      <c r="R893" s="28">
        <v>1.6682040504176263</v>
      </c>
      <c r="S893" s="94">
        <v>0</v>
      </c>
      <c r="T893" s="94">
        <f>_xlfn.XLOOKUP(B893,'[3]Nur des jours'!$B:$B,'[3]Nur des jours'!$U:$U,"")</f>
        <v>0</v>
      </c>
      <c r="U893" s="94">
        <v>4.6969392151994809</v>
      </c>
      <c r="V893" s="94">
        <v>0.19912864941372527</v>
      </c>
      <c r="W893" s="94">
        <v>0</v>
      </c>
      <c r="X893" s="94">
        <v>0.30961695958999291</v>
      </c>
      <c r="Y893" s="94">
        <v>2.286457040290155E-2</v>
      </c>
      <c r="Z893" s="94">
        <v>19.310485171202483</v>
      </c>
      <c r="AA893" s="94">
        <v>0</v>
      </c>
      <c r="AB893" s="94">
        <v>2.0748616711325703</v>
      </c>
      <c r="AC893" s="94">
        <f>_xlfn.XLOOKUP(B893,'[3]Nur des jours'!$B:$B,'[3]Nur des jours'!$N:$N,"")</f>
        <v>0</v>
      </c>
      <c r="AD893" s="94">
        <v>0</v>
      </c>
      <c r="AE893" s="94">
        <v>0</v>
      </c>
      <c r="AF893" s="94">
        <v>0</v>
      </c>
      <c r="AG893" s="94">
        <v>0</v>
      </c>
      <c r="AH893" s="94">
        <v>0</v>
      </c>
      <c r="AI893" s="49" t="s">
        <v>6659</v>
      </c>
      <c r="AJ893" s="49"/>
      <c r="AK893" s="48" t="str" cm="1">
        <f t="array" ref="AK893">IFERROR(_xlfn.IFS(
AM893="MPR ISSUE","PDH",
AM893="BSS Hardware Issue","BSS",
AM893="Sites strategiques, MLL, Pylone, etc.","ENVTECH",
AM893="AKTIVCO DEFAUT GE &amp; POWER Cabinet","AKTIVCO",
AM893="AKTIVCO Coupure ENEO &amp; Baisse de tension","AKTIVCO GRID ONLY",
AM893="Coupure ENEO &amp; Baisse de tension","IHS GRID ONLY",
AM893="Defaut GE &amp; POWER Cabinet","IHS",
AM893="Sharing","Partners",
AM893="Sites strategiques &amp; DataCenter","SST &amp; DC",
AM893="Exclu","Exclu",
AM893="SAT","SAT",
AM893="SPARE-ISSUE","SPARE-ISSUE",
AM893="Fiber CAmtel","TRANS_FO_CAMTEL",
AM893="Fiber AOF","Fiber AOF",
AM893="Projet OCM (HUAWEI)","TRAVAUX-HUAWEI",
AM893="Projet OCM (NOKIA)","TRAVAUX-NOKIA",
AM893="ACCESS-ISSUE","ACCESS-ISSUE",
AM893="Projet OCM (ZTE, NOKIA, autres projets)","TRAVAUX OCM",
AM893="No root CAuse","No root cause",
AM893="ODU HS","PDH",
AM893="IP &amp; VLAN","PDH",
AM893="Warehouse HUAWEI","SPARE-ISSUE",
AM893="SPARE-HS","SPARE-ISSUE",
AM893="Power Telco","BSS",AM893="no impacts","no impacts"
),"")</f>
        <v>no impacts</v>
      </c>
      <c r="AL893" s="48" t="str" cm="1">
        <f t="array" ref="AL893">IFERROR(_xlfn.IFS(
AM893="MPR ISSUE","TX ISSUE",
AM893="BSS Hardware Issue","RAN ISSUE",
AM893="Sites strategiques, MLL, Pylone, etc.","ENVTECH",
AM893="AKTIVCO DEFAUT GE &amp; POWER Cabinet","POWER ISSUE",
AM893="AKTIVCO Coupure ENEO &amp; Baisse de tension","POWER ISSUE",
AM893="Coupure ENEO &amp; Baisse de tension","POWER ISSUE",
AM893="Defaut GE &amp; POWER Cabinet","POWER ISSUE",
AM893="Sharing","POWER ISSUE",
AM893="Sites strategiques &amp; DataCenter","POWER ISSUE",
AM893="Exclu","Exclu",
AM893="SAT","TX ISSUE",
AM893="SPARE-ISSUE","SPARE-ISSUE",
AM893="Fiber CAmtel","TX ISSUE",
AM893="Fiber AOF","TX ISSUE",
AM893="Projet OCM (HUAWEI)","TRAVAUX-HUAWEI",
AM893="Projet OCM (NOKIA)","TRAVAUX -NOKIA",
AM893="ACCESS-ISSUE","ACCESS-ISSUE",
AM893="Projet OCM (ZTE, NOKIA, autres projets)","TRAVAUX OCM",
AM893="No root CAuse","No root cause",
AM893="ODU HS","TX ISSUE",
AM893="IP &amp; VLAN","TX ISSUE",
AM893="Warehouse HUAWEI","SPARE-ISSUE",
AM893="SPARE-HS","SPARE-ISSUE",
AM893="Power Telco","RAN ISSUE",AM893="no impacts","no impacts"
),"")</f>
        <v>no impacts</v>
      </c>
      <c r="AM893" s="67" t="s">
        <v>5605</v>
      </c>
      <c r="AN893" s="48" t="str" cm="1">
        <f t="array" ref="AN893">IFERROR(_xlfn.IFS(
AM893="MPR ISSUE","ACTIVE",
AM893="BSS Hardware Issue","ACTIVE",
AM893="Sites strategiques, MLL, Pylone, etc.","PASSIVE",
AM893="AKTIVCO DEFAUT GE &amp; POWER Cabinet","PASSIVE",
AM893="AKTIVCO Coupure ENEO &amp; Baisse de tension","PASSIVE",
AM893="Coupure ENEO &amp; Baisse de tension","PASSIVE",
AM893="Defaut GE &amp; POWER Cabinet","PASSIVE",
AM893="Sharing","PASSIVE",
AM893="Sites strategiques &amp; DataCenter","PASSIVE",
AM893="Exclu","Exclu",
AM893="SAT","ACTIVE",
AM893="SPARE-ISSUE","SPARE-ISSUE",
AM893="Fiber CAmtel","ACTIVE",
AM893="Fiber AOF","ACTIVE",
AM893="Projet OCM (HUAWEI)","PLANNED WORKS",
AM893="Projet OCM (NOKIA)","PLANNED WORKS",
AM893="ACCESS-ISSUE","ACCESS-ISSUE",
AM893="Projet OCM (ZTE, NOKIA, autres projets)","PLANNED WORKS",
AM893="No root CAuse","No root cause",
AM893="ODU HS","ACTIVE",
AM893="IP &amp; VLAN","ACTIVE",
AM893="Warehouse HUAWEI","SPARE-ISSUE",
AM893="SPARE-HS","SPARE-ISSUE",
AM893="Power Telco","ACTIVE", AM893="no impacts","no impacts"
),"")</f>
        <v>no impacts</v>
      </c>
      <c r="AO893" s="93" t="s">
        <v>5537</v>
      </c>
      <c r="AP893" s="101" t="str">
        <f t="shared" si="29"/>
        <v>NRO_067</v>
      </c>
      <c r="AR893" s="17" t="s">
        <v>5537</v>
      </c>
      <c r="AS893" s="7" t="s">
        <v>5537</v>
      </c>
      <c r="AT893" s="6"/>
      <c r="AU893" s="7"/>
      <c r="AV893" s="3" t="s">
        <v>5537</v>
      </c>
      <c r="AW893" s="18" t="s">
        <v>5537</v>
      </c>
      <c r="AX893" s="18" t="s">
        <v>5537</v>
      </c>
      <c r="AY893" s="18" t="s">
        <v>5537</v>
      </c>
      <c r="AZ893" s="18" t="s">
        <v>5537</v>
      </c>
      <c r="BA893" s="18" t="s">
        <v>5537</v>
      </c>
      <c r="BB893" s="18" t="s">
        <v>5537</v>
      </c>
      <c r="BC893" s="18" t="s">
        <v>5537</v>
      </c>
      <c r="BD893" s="18" t="s">
        <v>5537</v>
      </c>
      <c r="BE893" s="18" t="s">
        <v>5537</v>
      </c>
      <c r="BF893" s="18" t="s">
        <v>5537</v>
      </c>
      <c r="BG893" s="18" t="s">
        <v>5537</v>
      </c>
      <c r="BH893" s="18" t="s">
        <v>5537</v>
      </c>
      <c r="BI893" s="9" t="s">
        <v>5537</v>
      </c>
      <c r="BJ893" s="14"/>
      <c r="BK893" s="14" t="s">
        <v>5537</v>
      </c>
      <c r="BL893" s="14" t="str">
        <f>_xlfn.XLOOKUP(B893,'[4]cell downs 18042026 17h'!$B:$B,'[4]cell downs 18042026 17h'!$B:$B,"")</f>
        <v/>
      </c>
      <c r="BM893" s="14" t="str">
        <f>_xlfn.XLOOKUP(B893,'[5]Cells Huawei 19042026 15h'!$B:$B,'[5]Cells Huawei 19042026 15h'!$B:$B,"")</f>
        <v/>
      </c>
      <c r="BN893" s="9" t="str">
        <f>_xlfn.XLOOKUP(B893,'[6]cells down 19042026 9H40'!$B:$B,'[6]cells down 19042026 9H40'!$B:$B,"")</f>
        <v/>
      </c>
      <c r="BO893" s="9" t="s">
        <v>1740</v>
      </c>
      <c r="BP893" s="9" t="s">
        <v>12</v>
      </c>
      <c r="BQ893" s="115"/>
    </row>
    <row r="894" spans="1:69" s="9" customFormat="1" x14ac:dyDescent="0.3">
      <c r="A894" s="19" t="s">
        <v>5457</v>
      </c>
      <c r="B894" s="26" t="s">
        <v>5458</v>
      </c>
      <c r="C894" s="3" t="str">
        <f>_xlfn.XLOOKUP(B894,'[1]daily break down'!$D:$D,'[1]daily break down'!$E:$E,"")</f>
        <v>NORD-OUEST</v>
      </c>
      <c r="D894" s="19" t="s">
        <v>11</v>
      </c>
      <c r="E894" s="19" t="s">
        <v>5459</v>
      </c>
      <c r="F894" s="19" t="s">
        <v>5460</v>
      </c>
      <c r="G894" s="19" t="s">
        <v>2214</v>
      </c>
      <c r="H894" s="32" t="str">
        <f>_xlfn.XLOOKUP(B894,[2]CALCULATION!$B:$B,[2]CALCULATION!$H:$H,"")</f>
        <v>Huawei</v>
      </c>
      <c r="I894" s="28">
        <v>0</v>
      </c>
      <c r="J894" s="28">
        <v>0</v>
      </c>
      <c r="K894" s="28">
        <v>0</v>
      </c>
      <c r="L894" s="28">
        <v>0</v>
      </c>
      <c r="M894" s="28">
        <v>0</v>
      </c>
      <c r="N894" s="28">
        <v>8.9175391586979543E-5</v>
      </c>
      <c r="O894" s="28">
        <v>0</v>
      </c>
      <c r="P894" s="28">
        <v>0</v>
      </c>
      <c r="Q894" s="28">
        <v>0</v>
      </c>
      <c r="R894" s="28">
        <v>0</v>
      </c>
      <c r="S894" s="94">
        <v>0</v>
      </c>
      <c r="T894" s="94">
        <f>_xlfn.XLOOKUP(B894,'[3]Nur des jours'!$B:$B,'[3]Nur des jours'!$U:$U,"")</f>
        <v>0</v>
      </c>
      <c r="U894" s="94">
        <v>0</v>
      </c>
      <c r="V894" s="94" t="s">
        <v>5537</v>
      </c>
      <c r="W894" s="94">
        <v>0</v>
      </c>
      <c r="X894" s="94">
        <v>0</v>
      </c>
      <c r="Y894" s="94">
        <v>0</v>
      </c>
      <c r="Z894" s="94">
        <v>16.440410863132179</v>
      </c>
      <c r="AA894" s="94">
        <v>0</v>
      </c>
      <c r="AB894" s="94">
        <v>1.7792987532566855</v>
      </c>
      <c r="AC894" s="94">
        <f>_xlfn.XLOOKUP(B894,'[3]Nur des jours'!$B:$B,'[3]Nur des jours'!$N:$N,"")</f>
        <v>0</v>
      </c>
      <c r="AD894" s="94">
        <v>0</v>
      </c>
      <c r="AE894" s="94">
        <v>0</v>
      </c>
      <c r="AF894" s="94">
        <v>0</v>
      </c>
      <c r="AG894" s="94">
        <v>0</v>
      </c>
      <c r="AH894" s="94">
        <v>0</v>
      </c>
      <c r="AI894" s="49" t="s">
        <v>6659</v>
      </c>
      <c r="AJ894" s="49"/>
      <c r="AK894" s="48" t="str" cm="1">
        <f t="array" ref="AK894">IFERROR(_xlfn.IFS(
AM894="MPR ISSUE","PDH",
AM894="BSS Hardware Issue","BSS",
AM894="Sites strategiques, MLL, Pylone, etc.","ENVTECH",
AM894="AKTIVCO DEFAUT GE &amp; POWER Cabinet","AKTIVCO",
AM894="AKTIVCO Coupure ENEO &amp; Baisse de tension","AKTIVCO GRID ONLY",
AM894="Coupure ENEO &amp; Baisse de tension","IHS GRID ONLY",
AM894="Defaut GE &amp; POWER Cabinet","IHS",
AM894="Sharing","Partners",
AM894="Sites strategiques &amp; DataCenter","SST &amp; DC",
AM894="Exclu","Exclu",
AM894="SAT","SAT",
AM894="SPARE-ISSUE","SPARE-ISSUE",
AM894="Fiber CAmtel","TRANS_FO_CAMTEL",
AM894="Fiber AOF","Fiber AOF",
AM894="Projet OCM (HUAWEI)","TRAVAUX-HUAWEI",
AM894="Projet OCM (NOKIA)","TRAVAUX-NOKIA",
AM894="ACCESS-ISSUE","ACCESS-ISSUE",
AM894="Projet OCM (ZTE, NOKIA, autres projets)","TRAVAUX OCM",
AM894="No root CAuse","No root cause",
AM894="ODU HS","PDH",
AM894="IP &amp; VLAN","PDH",
AM894="Warehouse HUAWEI","SPARE-ISSUE",
AM894="SPARE-HS","SPARE-ISSUE",
AM894="Power Telco","BSS",AM894="no impacts","no impacts"
),"")</f>
        <v>no impacts</v>
      </c>
      <c r="AL894" s="48" t="str" cm="1">
        <f t="array" ref="AL894">IFERROR(_xlfn.IFS(
AM894="MPR ISSUE","TX ISSUE",
AM894="BSS Hardware Issue","RAN ISSUE",
AM894="Sites strategiques, MLL, Pylone, etc.","ENVTECH",
AM894="AKTIVCO DEFAUT GE &amp; POWER Cabinet","POWER ISSUE",
AM894="AKTIVCO Coupure ENEO &amp; Baisse de tension","POWER ISSUE",
AM894="Coupure ENEO &amp; Baisse de tension","POWER ISSUE",
AM894="Defaut GE &amp; POWER Cabinet","POWER ISSUE",
AM894="Sharing","POWER ISSUE",
AM894="Sites strategiques &amp; DataCenter","POWER ISSUE",
AM894="Exclu","Exclu",
AM894="SAT","TX ISSUE",
AM894="SPARE-ISSUE","SPARE-ISSUE",
AM894="Fiber CAmtel","TX ISSUE",
AM894="Fiber AOF","TX ISSUE",
AM894="Projet OCM (HUAWEI)","TRAVAUX-HUAWEI",
AM894="Projet OCM (NOKIA)","TRAVAUX -NOKIA",
AM894="ACCESS-ISSUE","ACCESS-ISSUE",
AM894="Projet OCM (ZTE, NOKIA, autres projets)","TRAVAUX OCM",
AM894="No root CAuse","No root cause",
AM894="ODU HS","TX ISSUE",
AM894="IP &amp; VLAN","TX ISSUE",
AM894="Warehouse HUAWEI","SPARE-ISSUE",
AM894="SPARE-HS","SPARE-ISSUE",
AM894="Power Telco","RAN ISSUE",AM894="no impacts","no impacts"
),"")</f>
        <v>no impacts</v>
      </c>
      <c r="AM894" s="67" t="s">
        <v>5605</v>
      </c>
      <c r="AN894" s="48" t="str" cm="1">
        <f t="array" ref="AN894">IFERROR(_xlfn.IFS(
AM894="MPR ISSUE","ACTIVE",
AM894="BSS Hardware Issue","ACTIVE",
AM894="Sites strategiques, MLL, Pylone, etc.","PASSIVE",
AM894="AKTIVCO DEFAUT GE &amp; POWER Cabinet","PASSIVE",
AM894="AKTIVCO Coupure ENEO &amp; Baisse de tension","PASSIVE",
AM894="Coupure ENEO &amp; Baisse de tension","PASSIVE",
AM894="Defaut GE &amp; POWER Cabinet","PASSIVE",
AM894="Sharing","PASSIVE",
AM894="Sites strategiques &amp; DataCenter","PASSIVE",
AM894="Exclu","Exclu",
AM894="SAT","ACTIVE",
AM894="SPARE-ISSUE","SPARE-ISSUE",
AM894="Fiber CAmtel","ACTIVE",
AM894="Fiber AOF","ACTIVE",
AM894="Projet OCM (HUAWEI)","PLANNED WORKS",
AM894="Projet OCM (NOKIA)","PLANNED WORKS",
AM894="ACCESS-ISSUE","ACCESS-ISSUE",
AM894="Projet OCM (ZTE, NOKIA, autres projets)","PLANNED WORKS",
AM894="No root CAuse","No root cause",
AM894="ODU HS","ACTIVE",
AM894="IP &amp; VLAN","ACTIVE",
AM894="Warehouse HUAWEI","SPARE-ISSUE",
AM894="SPARE-HS","SPARE-ISSUE",
AM894="Power Telco","ACTIVE", AM894="no impacts","no impacts"
),"")</f>
        <v>no impacts</v>
      </c>
      <c r="AO894" s="93" t="s">
        <v>5537</v>
      </c>
      <c r="AP894" s="101" t="str">
        <f t="shared" si="29"/>
        <v>NRO_147</v>
      </c>
      <c r="AR894" s="17" t="s">
        <v>5537</v>
      </c>
      <c r="AS894" s="7" t="s">
        <v>5537</v>
      </c>
      <c r="AT894" s="6"/>
      <c r="AU894" s="7"/>
      <c r="AV894" s="3" t="s">
        <v>5537</v>
      </c>
      <c r="AW894" s="18" t="s">
        <v>5537</v>
      </c>
      <c r="AX894" s="18" t="s">
        <v>5537</v>
      </c>
      <c r="AY894" s="18" t="s">
        <v>5537</v>
      </c>
      <c r="AZ894" s="18" t="s">
        <v>5537</v>
      </c>
      <c r="BA894" s="18" t="s">
        <v>5537</v>
      </c>
      <c r="BB894" s="18" t="s">
        <v>5537</v>
      </c>
      <c r="BC894" s="18" t="s">
        <v>5537</v>
      </c>
      <c r="BD894" s="18" t="s">
        <v>5537</v>
      </c>
      <c r="BE894" s="18" t="s">
        <v>5537</v>
      </c>
      <c r="BF894" s="18" t="s">
        <v>5537</v>
      </c>
      <c r="BG894" s="18" t="s">
        <v>5537</v>
      </c>
      <c r="BH894" s="18" t="s">
        <v>5537</v>
      </c>
      <c r="BI894" s="9" t="s">
        <v>5537</v>
      </c>
      <c r="BJ894" s="14"/>
      <c r="BK894" s="14" t="s">
        <v>5537</v>
      </c>
      <c r="BL894" s="14" t="str">
        <f>_xlfn.XLOOKUP(B894,'[4]cell downs 18042026 17h'!$B:$B,'[4]cell downs 18042026 17h'!$B:$B,"")</f>
        <v/>
      </c>
      <c r="BM894" s="14" t="str">
        <f>_xlfn.XLOOKUP(B894,'[5]Cells Huawei 19042026 15h'!$B:$B,'[5]Cells Huawei 19042026 15h'!$B:$B,"")</f>
        <v/>
      </c>
      <c r="BN894" s="9" t="str">
        <f>_xlfn.XLOOKUP(B894,'[6]cells down 19042026 9H40'!$B:$B,'[6]cells down 19042026 9H40'!$B:$B,"")</f>
        <v/>
      </c>
      <c r="BO894" s="9" t="s">
        <v>5537</v>
      </c>
      <c r="BP894" s="9" t="s">
        <v>12</v>
      </c>
      <c r="BQ894" s="115"/>
    </row>
    <row r="895" spans="1:69" s="9" customFormat="1" x14ac:dyDescent="0.3">
      <c r="A895" s="1" t="s">
        <v>706</v>
      </c>
      <c r="B895" s="8" t="s">
        <v>707</v>
      </c>
      <c r="C895" s="3" t="str">
        <f>_xlfn.XLOOKUP(B895,'[1]daily break down'!$D:$D,'[1]daily break down'!$E:$E,"")</f>
        <v>Douala</v>
      </c>
      <c r="D895" s="1" t="s">
        <v>21</v>
      </c>
      <c r="E895" s="1" t="s">
        <v>36</v>
      </c>
      <c r="F895" s="3" t="s">
        <v>31</v>
      </c>
      <c r="G895" s="1" t="s">
        <v>32</v>
      </c>
      <c r="H895" s="34" t="str">
        <f>_xlfn.XLOOKUP(B895,[2]CALCULATION!$B:$B,[2]CALCULATION!$H:$H,"")</f>
        <v>ZTE</v>
      </c>
      <c r="I895" s="28">
        <v>0</v>
      </c>
      <c r="J895" s="28">
        <v>0.81272668384541424</v>
      </c>
      <c r="K895" s="28">
        <v>0.58138788299047162</v>
      </c>
      <c r="L895" s="28">
        <v>0.79385717098560893</v>
      </c>
      <c r="M895" s="28">
        <v>1.1803433181235783</v>
      </c>
      <c r="N895" s="28">
        <v>0.97705909546189995</v>
      </c>
      <c r="O895" s="28">
        <v>0</v>
      </c>
      <c r="P895" s="28">
        <v>0</v>
      </c>
      <c r="Q895" s="28">
        <v>0.75212308772290237</v>
      </c>
      <c r="R895" s="28">
        <v>1.467684264895144</v>
      </c>
      <c r="S895" s="94">
        <v>0.54853566872982873</v>
      </c>
      <c r="T895" s="94">
        <f>_xlfn.XLOOKUP(B895,'[3]Nur des jours'!$B:$B,'[3]Nur des jours'!$U:$U,"")</f>
        <v>0.50389446770138668</v>
      </c>
      <c r="U895" s="94">
        <v>1.0509676600091886</v>
      </c>
      <c r="V895" s="94">
        <v>0</v>
      </c>
      <c r="W895" s="94">
        <v>0.50389446770138679</v>
      </c>
      <c r="X895" s="94">
        <v>1.2179753333732837</v>
      </c>
      <c r="Y895" s="94">
        <v>0.89751464616631427</v>
      </c>
      <c r="Z895" s="94">
        <v>0.23831231647704376</v>
      </c>
      <c r="AA895" s="94">
        <v>0</v>
      </c>
      <c r="AB895" s="94">
        <v>1.6992370866898947</v>
      </c>
      <c r="AC895" s="94">
        <f>_xlfn.XLOOKUP(B895,'[3]Nur des jours'!$B:$B,'[3]Nur des jours'!$N:$N,"")</f>
        <v>0</v>
      </c>
      <c r="AD895" s="94">
        <v>0</v>
      </c>
      <c r="AE895" s="94">
        <v>0</v>
      </c>
      <c r="AF895" s="94">
        <v>0</v>
      </c>
      <c r="AG895" s="94">
        <v>0</v>
      </c>
      <c r="AH895" s="94">
        <v>0</v>
      </c>
      <c r="AI895" s="49" t="s">
        <v>5559</v>
      </c>
      <c r="AJ895" s="49"/>
      <c r="AK895" s="48" t="str" cm="1">
        <f t="array" ref="AK895">IFERROR(_xlfn.IFS(
AM895="MPR ISSUE","PDH",
AM895="BSS Hardware Issue","BSS",
AM895="Sites strategiques, MLL, Pylone, etc.","ENVTECH",
AM895="AKTIVCO DEFAUT GE &amp; POWER Cabinet","AKTIVCO",
AM895="AKTIVCO Coupure ENEO &amp; Baisse de tension","AKTIVCO GRID ONLY",
AM895="Coupure ENEO &amp; Baisse de tension","IHS GRID ONLY",
AM895="Defaut GE &amp; POWER Cabinet","IHS",
AM895="Sharing","Partners",
AM895="Sites strategiques &amp; DataCenter","SST &amp; DC",
AM895="Exclu","Exclu",
AM895="SAT","SAT",
AM895="SPARE-ISSUE","SPARE-ISSUE",
AM895="Fiber CAmtel","TRANS_FO_CAMTEL",
AM895="Fiber AOF","Fiber AOF",
AM895="Projet OCM (HUAWEI)","TRAVAUX-HUAWEI",
AM895="Projet OCM (NOKIA)","TRAVAUX-NOKIA",
AM895="ACCESS-ISSUE","ACCESS-ISSUE",
AM895="Projet OCM (ZTE, NOKIA, autres projets)","TRAVAUX OCM",
AM895="No root CAuse","No root cause",
AM895="ODU HS","PDH",
AM895="IP &amp; VLAN","PDH",
AM895="Warehouse HUAWEI","SPARE-ISSUE",
AM895="SPARE-HS","SPARE-ISSUE",
AM895="Power Telco","BSS",AM895="no impacts","no impacts"
),"")</f>
        <v>no impacts</v>
      </c>
      <c r="AL895" s="48" t="str" cm="1">
        <f t="array" ref="AL895">IFERROR(_xlfn.IFS(
AM895="MPR ISSUE","TX ISSUE",
AM895="BSS Hardware Issue","RAN ISSUE",
AM895="Sites strategiques, MLL, Pylone, etc.","ENVTECH",
AM895="AKTIVCO DEFAUT GE &amp; POWER Cabinet","POWER ISSUE",
AM895="AKTIVCO Coupure ENEO &amp; Baisse de tension","POWER ISSUE",
AM895="Coupure ENEO &amp; Baisse de tension","POWER ISSUE",
AM895="Defaut GE &amp; POWER Cabinet","POWER ISSUE",
AM895="Sharing","POWER ISSUE",
AM895="Sites strategiques &amp; DataCenter","POWER ISSUE",
AM895="Exclu","Exclu",
AM895="SAT","TX ISSUE",
AM895="SPARE-ISSUE","SPARE-ISSUE",
AM895="Fiber CAmtel","TX ISSUE",
AM895="Fiber AOF","TX ISSUE",
AM895="Projet OCM (HUAWEI)","TRAVAUX-HUAWEI",
AM895="Projet OCM (NOKIA)","TRAVAUX -NOKIA",
AM895="ACCESS-ISSUE","ACCESS-ISSUE",
AM895="Projet OCM (ZTE, NOKIA, autres projets)","TRAVAUX OCM",
AM895="No root CAuse","No root cause",
AM895="ODU HS","TX ISSUE",
AM895="IP &amp; VLAN","TX ISSUE",
AM895="Warehouse HUAWEI","SPARE-ISSUE",
AM895="SPARE-HS","SPARE-ISSUE",
AM895="Power Telco","RAN ISSUE",AM895="no impacts","no impacts"
),"")</f>
        <v>no impacts</v>
      </c>
      <c r="AM895" s="67" t="s">
        <v>5605</v>
      </c>
      <c r="AN895" s="48" t="str" cm="1">
        <f t="array" ref="AN895">IFERROR(_xlfn.IFS(
AM895="MPR ISSUE","ACTIVE",
AM895="BSS Hardware Issue","ACTIVE",
AM895="Sites strategiques, MLL, Pylone, etc.","PASSIVE",
AM895="AKTIVCO DEFAUT GE &amp; POWER Cabinet","PASSIVE",
AM895="AKTIVCO Coupure ENEO &amp; Baisse de tension","PASSIVE",
AM895="Coupure ENEO &amp; Baisse de tension","PASSIVE",
AM895="Defaut GE &amp; POWER Cabinet","PASSIVE",
AM895="Sharing","PASSIVE",
AM895="Sites strategiques &amp; DataCenter","PASSIVE",
AM895="Exclu","Exclu",
AM895="SAT","ACTIVE",
AM895="SPARE-ISSUE","SPARE-ISSUE",
AM895="Fiber CAmtel","ACTIVE",
AM895="Fiber AOF","ACTIVE",
AM895="Projet OCM (HUAWEI)","PLANNED WORKS",
AM895="Projet OCM (NOKIA)","PLANNED WORKS",
AM895="ACCESS-ISSUE","ACCESS-ISSUE",
AM895="Projet OCM (ZTE, NOKIA, autres projets)","PLANNED WORKS",
AM895="No root CAuse","No root cause",
AM895="ODU HS","ACTIVE",
AM895="IP &amp; VLAN","ACTIVE",
AM895="Warehouse HUAWEI","SPARE-ISSUE",
AM895="SPARE-HS","SPARE-ISSUE",
AM895="Power Telco","ACTIVE", AM895="no impacts","no impacts"
),"")</f>
        <v>no impacts</v>
      </c>
      <c r="AO895" s="93" t="s">
        <v>5537</v>
      </c>
      <c r="AP895" s="101" t="str">
        <f t="shared" si="29"/>
        <v>LIT_763</v>
      </c>
      <c r="AR895" s="17" t="s">
        <v>5537</v>
      </c>
      <c r="AS895" s="7" t="s">
        <v>5537</v>
      </c>
      <c r="AT895" s="6"/>
      <c r="AU895" s="7"/>
      <c r="AV895" s="3" t="s">
        <v>5537</v>
      </c>
      <c r="AW895" s="18" t="s">
        <v>5537</v>
      </c>
      <c r="AX895" s="18" t="s">
        <v>5537</v>
      </c>
      <c r="AY895" s="18" t="s">
        <v>5537</v>
      </c>
      <c r="AZ895" s="18" t="s">
        <v>5537</v>
      </c>
      <c r="BA895" s="18" t="s">
        <v>5537</v>
      </c>
      <c r="BB895" s="18" t="s">
        <v>5537</v>
      </c>
      <c r="BC895" s="18" t="s">
        <v>5537</v>
      </c>
      <c r="BD895" s="18" t="s">
        <v>5537</v>
      </c>
      <c r="BE895" s="18" t="s">
        <v>5537</v>
      </c>
      <c r="BF895" s="18" t="s">
        <v>5537</v>
      </c>
      <c r="BG895" s="18" t="s">
        <v>5537</v>
      </c>
      <c r="BH895" s="18" t="s">
        <v>5537</v>
      </c>
      <c r="BI895" s="9" t="s">
        <v>5537</v>
      </c>
      <c r="BJ895" s="14"/>
      <c r="BK895" s="14" t="s">
        <v>5537</v>
      </c>
      <c r="BL895" s="14" t="str">
        <f>_xlfn.XLOOKUP(B895,'[4]cell downs 18042026 17h'!$B:$B,'[4]cell downs 18042026 17h'!$B:$B,"")</f>
        <v/>
      </c>
      <c r="BM895" s="14" t="str">
        <f>_xlfn.XLOOKUP(B895,'[5]Cells Huawei 19042026 15h'!$B:$B,'[5]Cells Huawei 19042026 15h'!$B:$B,"")</f>
        <v/>
      </c>
      <c r="BN895" s="9" t="str">
        <f>_xlfn.XLOOKUP(B895,'[6]cells down 19042026 9H40'!$B:$B,'[6]cells down 19042026 9H40'!$B:$B,"")</f>
        <v/>
      </c>
      <c r="BO895" s="9" t="s">
        <v>5537</v>
      </c>
      <c r="BP895" s="9" t="s">
        <v>12</v>
      </c>
      <c r="BQ895" s="115"/>
    </row>
    <row r="896" spans="1:69" s="9" customFormat="1" x14ac:dyDescent="0.3">
      <c r="A896" s="1" t="s">
        <v>2793</v>
      </c>
      <c r="B896" s="8" t="s">
        <v>2794</v>
      </c>
      <c r="C896" s="3" t="str">
        <f>_xlfn.XLOOKUP(B896,'[1]daily break down'!$D:$D,'[1]daily break down'!$E:$E,"")</f>
        <v>Yaounde</v>
      </c>
      <c r="D896" s="1" t="s">
        <v>11</v>
      </c>
      <c r="E896" s="1" t="s">
        <v>12</v>
      </c>
      <c r="F896" s="3" t="s">
        <v>37</v>
      </c>
      <c r="G896" s="1" t="s">
        <v>38</v>
      </c>
      <c r="H896" s="34" t="str">
        <f>_xlfn.XLOOKUP(B896,[2]CALCULATION!$B:$B,[2]CALCULATION!$H:$H,"")</f>
        <v>ZTE</v>
      </c>
      <c r="I896" s="28">
        <v>1.468754369594188</v>
      </c>
      <c r="J896" s="28">
        <v>0</v>
      </c>
      <c r="K896" s="28">
        <v>0</v>
      </c>
      <c r="L896" s="28">
        <v>9.7736229179330014E-3</v>
      </c>
      <c r="M896" s="28">
        <v>0</v>
      </c>
      <c r="N896" s="28">
        <v>0</v>
      </c>
      <c r="O896" s="28">
        <v>9.0067145502849173E-3</v>
      </c>
      <c r="P896" s="28">
        <v>0</v>
      </c>
      <c r="Q896" s="28">
        <v>0</v>
      </c>
      <c r="R896" s="28">
        <v>0</v>
      </c>
      <c r="S896" s="94">
        <v>0</v>
      </c>
      <c r="T896" s="94">
        <f>_xlfn.XLOOKUP(B896,'[3]Nur des jours'!$B:$B,'[3]Nur des jours'!$U:$U,"")</f>
        <v>0</v>
      </c>
      <c r="U896" s="94">
        <v>0</v>
      </c>
      <c r="V896" s="94">
        <v>0</v>
      </c>
      <c r="W896" s="94">
        <v>0</v>
      </c>
      <c r="X896" s="94">
        <v>0</v>
      </c>
      <c r="Y896" s="94">
        <v>0</v>
      </c>
      <c r="Z896" s="94">
        <v>17.352389757813906</v>
      </c>
      <c r="AA896" s="94">
        <v>0</v>
      </c>
      <c r="AB896" s="94">
        <v>1.694813987267181</v>
      </c>
      <c r="AC896" s="94">
        <f>_xlfn.XLOOKUP(B896,'[3]Nur des jours'!$B:$B,'[3]Nur des jours'!$N:$N,"")</f>
        <v>0</v>
      </c>
      <c r="AD896" s="94">
        <v>0</v>
      </c>
      <c r="AE896" s="94">
        <v>0</v>
      </c>
      <c r="AF896" s="94">
        <v>0</v>
      </c>
      <c r="AG896" s="94">
        <v>0</v>
      </c>
      <c r="AH896" s="94">
        <v>0</v>
      </c>
      <c r="AI896" s="49" t="s">
        <v>5559</v>
      </c>
      <c r="AJ896" s="49"/>
      <c r="AK896" s="48" t="str" cm="1">
        <f t="array" ref="AK896">IFERROR(_xlfn.IFS(
AM896="MPR ISSUE","PDH",
AM896="BSS Hardware Issue","BSS",
AM896="Sites strategiques, MLL, Pylone, etc.","ENVTECH",
AM896="AKTIVCO DEFAUT GE &amp; POWER Cabinet","AKTIVCO",
AM896="AKTIVCO Coupure ENEO &amp; Baisse de tension","AKTIVCO GRID ONLY",
AM896="Coupure ENEO &amp; Baisse de tension","IHS GRID ONLY",
AM896="Defaut GE &amp; POWER Cabinet","IHS",
AM896="Sharing","Partners",
AM896="Sites strategiques &amp; DataCenter","SST &amp; DC",
AM896="Exclu","Exclu",
AM896="SAT","SAT",
AM896="SPARE-ISSUE","SPARE-ISSUE",
AM896="Fiber CAmtel","TRANS_FO_CAMTEL",
AM896="Fiber AOF","Fiber AOF",
AM896="Projet OCM (HUAWEI)","TRAVAUX-HUAWEI",
AM896="Projet OCM (NOKIA)","TRAVAUX-NOKIA",
AM896="ACCESS-ISSUE","ACCESS-ISSUE",
AM896="Projet OCM (ZTE, NOKIA, autres projets)","TRAVAUX OCM",
AM896="No root CAuse","No root cause",
AM896="ODU HS","PDH",
AM896="IP &amp; VLAN","PDH",
AM896="Warehouse HUAWEI","SPARE-ISSUE",
AM896="SPARE-HS","SPARE-ISSUE",
AM896="Power Telco","BSS",AM896="no impacts","no impacts"
),"")</f>
        <v>no impacts</v>
      </c>
      <c r="AL896" s="48" t="str" cm="1">
        <f t="array" ref="AL896">IFERROR(_xlfn.IFS(
AM896="MPR ISSUE","TX ISSUE",
AM896="BSS Hardware Issue","RAN ISSUE",
AM896="Sites strategiques, MLL, Pylone, etc.","ENVTECH",
AM896="AKTIVCO DEFAUT GE &amp; POWER Cabinet","POWER ISSUE",
AM896="AKTIVCO Coupure ENEO &amp; Baisse de tension","POWER ISSUE",
AM896="Coupure ENEO &amp; Baisse de tension","POWER ISSUE",
AM896="Defaut GE &amp; POWER Cabinet","POWER ISSUE",
AM896="Sharing","POWER ISSUE",
AM896="Sites strategiques &amp; DataCenter","POWER ISSUE",
AM896="Exclu","Exclu",
AM896="SAT","TX ISSUE",
AM896="SPARE-ISSUE","SPARE-ISSUE",
AM896="Fiber CAmtel","TX ISSUE",
AM896="Fiber AOF","TX ISSUE",
AM896="Projet OCM (HUAWEI)","TRAVAUX-HUAWEI",
AM896="Projet OCM (NOKIA)","TRAVAUX -NOKIA",
AM896="ACCESS-ISSUE","ACCESS-ISSUE",
AM896="Projet OCM (ZTE, NOKIA, autres projets)","TRAVAUX OCM",
AM896="No root CAuse","No root cause",
AM896="ODU HS","TX ISSUE",
AM896="IP &amp; VLAN","TX ISSUE",
AM896="Warehouse HUAWEI","SPARE-ISSUE",
AM896="SPARE-HS","SPARE-ISSUE",
AM896="Power Telco","RAN ISSUE",AM896="no impacts","no impacts"
),"")</f>
        <v>no impacts</v>
      </c>
      <c r="AM896" s="67" t="s">
        <v>5605</v>
      </c>
      <c r="AN896" s="48" t="str" cm="1">
        <f t="array" ref="AN896">IFERROR(_xlfn.IFS(
AM896="MPR ISSUE","ACTIVE",
AM896="BSS Hardware Issue","ACTIVE",
AM896="Sites strategiques, MLL, Pylone, etc.","PASSIVE",
AM896="AKTIVCO DEFAUT GE &amp; POWER Cabinet","PASSIVE",
AM896="AKTIVCO Coupure ENEO &amp; Baisse de tension","PASSIVE",
AM896="Coupure ENEO &amp; Baisse de tension","PASSIVE",
AM896="Defaut GE &amp; POWER Cabinet","PASSIVE",
AM896="Sharing","PASSIVE",
AM896="Sites strategiques &amp; DataCenter","PASSIVE",
AM896="Exclu","Exclu",
AM896="SAT","ACTIVE",
AM896="SPARE-ISSUE","SPARE-ISSUE",
AM896="Fiber CAmtel","ACTIVE",
AM896="Fiber AOF","ACTIVE",
AM896="Projet OCM (HUAWEI)","PLANNED WORKS",
AM896="Projet OCM (NOKIA)","PLANNED WORKS",
AM896="ACCESS-ISSUE","ACCESS-ISSUE",
AM896="Projet OCM (ZTE, NOKIA, autres projets)","PLANNED WORKS",
AM896="No root CAuse","No root cause",
AM896="ODU HS","ACTIVE",
AM896="IP &amp; VLAN","ACTIVE",
AM896="Warehouse HUAWEI","SPARE-ISSUE",
AM896="SPARE-HS","SPARE-ISSUE",
AM896="Power Telco","ACTIVE", AM896="no impacts","no impacts"
),"")</f>
        <v>no impacts</v>
      </c>
      <c r="AO896" s="93" t="s">
        <v>5537</v>
      </c>
      <c r="AP896" s="101" t="str">
        <f t="shared" si="29"/>
        <v>CTR_466</v>
      </c>
      <c r="AR896" s="17" t="s">
        <v>5537</v>
      </c>
      <c r="AS896" s="7" t="s">
        <v>5537</v>
      </c>
      <c r="AT896" s="6"/>
      <c r="AU896" s="7"/>
      <c r="AV896" s="3" t="s">
        <v>5537</v>
      </c>
      <c r="AW896" s="18" t="s">
        <v>5537</v>
      </c>
      <c r="AX896" s="18" t="s">
        <v>5537</v>
      </c>
      <c r="AY896" s="18" t="s">
        <v>5537</v>
      </c>
      <c r="AZ896" s="18" t="s">
        <v>5537</v>
      </c>
      <c r="BA896" s="18" t="s">
        <v>5537</v>
      </c>
      <c r="BB896" s="18" t="s">
        <v>5537</v>
      </c>
      <c r="BC896" s="18" t="s">
        <v>5537</v>
      </c>
      <c r="BD896" s="18" t="s">
        <v>5537</v>
      </c>
      <c r="BE896" s="18" t="s">
        <v>5537</v>
      </c>
      <c r="BF896" s="18" t="s">
        <v>5537</v>
      </c>
      <c r="BG896" s="18" t="s">
        <v>5537</v>
      </c>
      <c r="BH896" s="18" t="s">
        <v>5537</v>
      </c>
      <c r="BI896" s="9" t="s">
        <v>5537</v>
      </c>
      <c r="BJ896" s="14"/>
      <c r="BK896" s="14" t="s">
        <v>5537</v>
      </c>
      <c r="BL896" s="14" t="str">
        <f>_xlfn.XLOOKUP(B896,'[4]cell downs 18042026 17h'!$B:$B,'[4]cell downs 18042026 17h'!$B:$B,"")</f>
        <v/>
      </c>
      <c r="BM896" s="14" t="str">
        <f>_xlfn.XLOOKUP(B896,'[5]Cells Huawei 19042026 15h'!$B:$B,'[5]Cells Huawei 19042026 15h'!$B:$B,"")</f>
        <v/>
      </c>
      <c r="BN896" s="9" t="str">
        <f>_xlfn.XLOOKUP(B896,'[6]cells down 19042026 9H40'!$B:$B,'[6]cells down 19042026 9H40'!$B:$B,"")</f>
        <v/>
      </c>
      <c r="BO896" s="9" t="s">
        <v>2794</v>
      </c>
      <c r="BP896" s="9" t="s">
        <v>12</v>
      </c>
      <c r="BQ896" s="115"/>
    </row>
    <row r="897" spans="1:69" s="9" customFormat="1" x14ac:dyDescent="0.3">
      <c r="A897" s="1" t="s">
        <v>4703</v>
      </c>
      <c r="B897" s="8" t="s">
        <v>4704</v>
      </c>
      <c r="C897" s="3" t="str">
        <f>_xlfn.XLOOKUP(B897,'[1]daily break down'!$D:$D,'[1]daily break down'!$E:$E,"")</f>
        <v>CENTRE</v>
      </c>
      <c r="D897" s="1" t="s">
        <v>11</v>
      </c>
      <c r="E897" s="1" t="s">
        <v>12</v>
      </c>
      <c r="F897" s="3" t="s">
        <v>37</v>
      </c>
      <c r="G897" s="1" t="s">
        <v>1515</v>
      </c>
      <c r="H897" s="34" t="str">
        <f>_xlfn.XLOOKUP(B897,[2]CALCULATION!$B:$B,[2]CALCULATION!$H:$H,"")</f>
        <v>ZTE</v>
      </c>
      <c r="I897" s="28">
        <v>0</v>
      </c>
      <c r="J897" s="28">
        <v>8.4609611537726184E-2</v>
      </c>
      <c r="K897" s="28">
        <v>0</v>
      </c>
      <c r="L897" s="28">
        <v>0</v>
      </c>
      <c r="M897" s="28">
        <v>0</v>
      </c>
      <c r="N897" s="28">
        <v>0</v>
      </c>
      <c r="O897" s="28">
        <v>0</v>
      </c>
      <c r="P897" s="28">
        <v>0.41680578027754239</v>
      </c>
      <c r="Q897" s="28">
        <v>0.10340778408426146</v>
      </c>
      <c r="R897" s="28">
        <v>0</v>
      </c>
      <c r="S897" s="94">
        <v>0</v>
      </c>
      <c r="T897" s="94">
        <f>_xlfn.XLOOKUP(B897,'[3]Nur des jours'!$B:$B,'[3]Nur des jours'!$U:$U,"")</f>
        <v>0</v>
      </c>
      <c r="U897" s="94">
        <v>0.24701583469593336</v>
      </c>
      <c r="V897" s="94">
        <v>0</v>
      </c>
      <c r="W897" s="94">
        <v>0</v>
      </c>
      <c r="X897" s="94">
        <v>0</v>
      </c>
      <c r="Y897" s="94">
        <v>0</v>
      </c>
      <c r="Z897" s="94">
        <v>0</v>
      </c>
      <c r="AA897" s="94">
        <v>0</v>
      </c>
      <c r="AB897" s="94">
        <v>1.5250953819988413</v>
      </c>
      <c r="AC897" s="94">
        <f>_xlfn.XLOOKUP(B897,'[3]Nur des jours'!$B:$B,'[3]Nur des jours'!$N:$N,"")</f>
        <v>0</v>
      </c>
      <c r="AD897" s="94">
        <v>0</v>
      </c>
      <c r="AE897" s="94">
        <v>0</v>
      </c>
      <c r="AF897" s="94">
        <v>0</v>
      </c>
      <c r="AG897" s="94">
        <v>0</v>
      </c>
      <c r="AH897" s="94">
        <v>0</v>
      </c>
      <c r="AI897" s="49" t="s">
        <v>5559</v>
      </c>
      <c r="AJ897" s="49"/>
      <c r="AK897" s="48" t="str" cm="1">
        <f t="array" ref="AK897">IFERROR(_xlfn.IFS(
AM897="MPR ISSUE","PDH",
AM897="BSS Hardware Issue","BSS",
AM897="Sites strategiques, MLL, Pylone, etc.","ENVTECH",
AM897="AKTIVCO DEFAUT GE &amp; POWER Cabinet","AKTIVCO",
AM897="AKTIVCO Coupure ENEO &amp; Baisse de tension","AKTIVCO GRID ONLY",
AM897="Coupure ENEO &amp; Baisse de tension","IHS GRID ONLY",
AM897="Defaut GE &amp; POWER Cabinet","IHS",
AM897="Sharing","Partners",
AM897="Sites strategiques &amp; DataCenter","SST &amp; DC",
AM897="Exclu","Exclu",
AM897="SAT","SAT",
AM897="SPARE-ISSUE","SPARE-ISSUE",
AM897="Fiber CAmtel","TRANS_FO_CAMTEL",
AM897="Fiber AOF","Fiber AOF",
AM897="Projet OCM (HUAWEI)","TRAVAUX-HUAWEI",
AM897="Projet OCM (NOKIA)","TRAVAUX-NOKIA",
AM897="ACCESS-ISSUE","ACCESS-ISSUE",
AM897="Projet OCM (ZTE, NOKIA, autres projets)","TRAVAUX OCM",
AM897="No root CAuse","No root cause",
AM897="ODU HS","PDH",
AM897="IP &amp; VLAN","PDH",
AM897="Warehouse HUAWEI","SPARE-ISSUE",
AM897="SPARE-HS","SPARE-ISSUE",
AM897="Power Telco","BSS",AM897="no impacts","no impacts"
),"")</f>
        <v>no impacts</v>
      </c>
      <c r="AL897" s="48" t="str" cm="1">
        <f t="array" ref="AL897">IFERROR(_xlfn.IFS(
AM897="MPR ISSUE","TX ISSUE",
AM897="BSS Hardware Issue","RAN ISSUE",
AM897="Sites strategiques, MLL, Pylone, etc.","ENVTECH",
AM897="AKTIVCO DEFAUT GE &amp; POWER Cabinet","POWER ISSUE",
AM897="AKTIVCO Coupure ENEO &amp; Baisse de tension","POWER ISSUE",
AM897="Coupure ENEO &amp; Baisse de tension","POWER ISSUE",
AM897="Defaut GE &amp; POWER Cabinet","POWER ISSUE",
AM897="Sharing","POWER ISSUE",
AM897="Sites strategiques &amp; DataCenter","POWER ISSUE",
AM897="Exclu","Exclu",
AM897="SAT","TX ISSUE",
AM897="SPARE-ISSUE","SPARE-ISSUE",
AM897="Fiber CAmtel","TX ISSUE",
AM897="Fiber AOF","TX ISSUE",
AM897="Projet OCM (HUAWEI)","TRAVAUX-HUAWEI",
AM897="Projet OCM (NOKIA)","TRAVAUX -NOKIA",
AM897="ACCESS-ISSUE","ACCESS-ISSUE",
AM897="Projet OCM (ZTE, NOKIA, autres projets)","TRAVAUX OCM",
AM897="No root CAuse","No root cause",
AM897="ODU HS","TX ISSUE",
AM897="IP &amp; VLAN","TX ISSUE",
AM897="Warehouse HUAWEI","SPARE-ISSUE",
AM897="SPARE-HS","SPARE-ISSUE",
AM897="Power Telco","RAN ISSUE",AM897="no impacts","no impacts"
),"")</f>
        <v>no impacts</v>
      </c>
      <c r="AM897" s="67" t="s">
        <v>5605</v>
      </c>
      <c r="AN897" s="48" t="str" cm="1">
        <f t="array" ref="AN897">IFERROR(_xlfn.IFS(
AM897="MPR ISSUE","ACTIVE",
AM897="BSS Hardware Issue","ACTIVE",
AM897="Sites strategiques, MLL, Pylone, etc.","PASSIVE",
AM897="AKTIVCO DEFAUT GE &amp; POWER Cabinet","PASSIVE",
AM897="AKTIVCO Coupure ENEO &amp; Baisse de tension","PASSIVE",
AM897="Coupure ENEO &amp; Baisse de tension","PASSIVE",
AM897="Defaut GE &amp; POWER Cabinet","PASSIVE",
AM897="Sharing","PASSIVE",
AM897="Sites strategiques &amp; DataCenter","PASSIVE",
AM897="Exclu","Exclu",
AM897="SAT","ACTIVE",
AM897="SPARE-ISSUE","SPARE-ISSUE",
AM897="Fiber CAmtel","ACTIVE",
AM897="Fiber AOF","ACTIVE",
AM897="Projet OCM (HUAWEI)","PLANNED WORKS",
AM897="Projet OCM (NOKIA)","PLANNED WORKS",
AM897="ACCESS-ISSUE","ACCESS-ISSUE",
AM897="Projet OCM (ZTE, NOKIA, autres projets)","PLANNED WORKS",
AM897="No root CAuse","No root cause",
AM897="ODU HS","ACTIVE",
AM897="IP &amp; VLAN","ACTIVE",
AM897="Warehouse HUAWEI","SPARE-ISSUE",
AM897="SPARE-HS","SPARE-ISSUE",
AM897="Power Telco","ACTIVE", AM897="no impacts","no impacts"
),"")</f>
        <v>no impacts</v>
      </c>
      <c r="AO897" s="93" t="s">
        <v>5537</v>
      </c>
      <c r="AP897" s="101" t="str">
        <f t="shared" si="29"/>
        <v>CTR_464</v>
      </c>
      <c r="AR897" s="17" t="s">
        <v>5537</v>
      </c>
      <c r="AS897" s="7" t="s">
        <v>5537</v>
      </c>
      <c r="AT897" s="6"/>
      <c r="AU897" s="7"/>
      <c r="AV897" s="3" t="s">
        <v>5537</v>
      </c>
      <c r="AW897" s="18" t="s">
        <v>5537</v>
      </c>
      <c r="AX897" s="18" t="s">
        <v>5537</v>
      </c>
      <c r="AY897" s="18" t="s">
        <v>5537</v>
      </c>
      <c r="AZ897" s="18" t="s">
        <v>5537</v>
      </c>
      <c r="BA897" s="18" t="s">
        <v>5537</v>
      </c>
      <c r="BB897" s="18" t="s">
        <v>5537</v>
      </c>
      <c r="BC897" s="18" t="s">
        <v>5537</v>
      </c>
      <c r="BD897" s="18" t="s">
        <v>5537</v>
      </c>
      <c r="BE897" s="18" t="s">
        <v>5537</v>
      </c>
      <c r="BF897" s="18" t="s">
        <v>5537</v>
      </c>
      <c r="BG897" s="18" t="s">
        <v>5537</v>
      </c>
      <c r="BH897" s="18" t="s">
        <v>5537</v>
      </c>
      <c r="BI897" s="9" t="s">
        <v>5537</v>
      </c>
      <c r="BJ897" s="14"/>
      <c r="BK897" s="14" t="s">
        <v>5537</v>
      </c>
      <c r="BL897" s="14" t="str">
        <f>_xlfn.XLOOKUP(B897,'[4]cell downs 18042026 17h'!$B:$B,'[4]cell downs 18042026 17h'!$B:$B,"")</f>
        <v/>
      </c>
      <c r="BM897" s="14" t="str">
        <f>_xlfn.XLOOKUP(B897,'[5]Cells Huawei 19042026 15h'!$B:$B,'[5]Cells Huawei 19042026 15h'!$B:$B,"")</f>
        <v/>
      </c>
      <c r="BN897" s="9" t="str">
        <f>_xlfn.XLOOKUP(B897,'[6]cells down 19042026 9H40'!$B:$B,'[6]cells down 19042026 9H40'!$B:$B,"")</f>
        <v/>
      </c>
      <c r="BO897" s="9" t="s">
        <v>4704</v>
      </c>
      <c r="BP897" s="9" t="s">
        <v>594</v>
      </c>
      <c r="BQ897" s="115"/>
    </row>
    <row r="898" spans="1:69" s="9" customFormat="1" x14ac:dyDescent="0.3">
      <c r="A898" s="1" t="s">
        <v>2591</v>
      </c>
      <c r="B898" s="8" t="s">
        <v>2592</v>
      </c>
      <c r="C898" s="3" t="str">
        <f>_xlfn.XLOOKUP(B898,'[1]daily break down'!$D:$D,'[1]daily break down'!$E:$E,"")</f>
        <v>NORD</v>
      </c>
      <c r="D898" s="1" t="s">
        <v>21</v>
      </c>
      <c r="E898" s="1" t="s">
        <v>22</v>
      </c>
      <c r="F898" s="3" t="s">
        <v>23</v>
      </c>
      <c r="G898" s="1" t="s">
        <v>24</v>
      </c>
      <c r="H898" s="32" t="str">
        <f>_xlfn.XLOOKUP(B898,[2]CALCULATION!$B:$B,[2]CALCULATION!$H:$H,"")</f>
        <v>Huawei</v>
      </c>
      <c r="I898" s="28">
        <v>0</v>
      </c>
      <c r="J898" s="28">
        <v>0</v>
      </c>
      <c r="K898" s="28">
        <v>5.6381498032434161</v>
      </c>
      <c r="L898" s="28">
        <v>0</v>
      </c>
      <c r="M898" s="28">
        <v>0</v>
      </c>
      <c r="N898" s="28">
        <v>0</v>
      </c>
      <c r="O898" s="28">
        <v>8.9175391586979543E-5</v>
      </c>
      <c r="P898" s="28">
        <v>0</v>
      </c>
      <c r="Q898" s="28">
        <v>0</v>
      </c>
      <c r="R898" s="28">
        <v>0</v>
      </c>
      <c r="S898" s="94">
        <v>0</v>
      </c>
      <c r="T898" s="94">
        <f>_xlfn.XLOOKUP(B898,'[3]Nur des jours'!$B:$B,'[3]Nur des jours'!$U:$U,"")</f>
        <v>0</v>
      </c>
      <c r="U898" s="94">
        <v>0</v>
      </c>
      <c r="V898" s="94">
        <v>0</v>
      </c>
      <c r="W898" s="94">
        <v>0</v>
      </c>
      <c r="X898" s="94">
        <v>0</v>
      </c>
      <c r="Y898" s="94">
        <v>3.3590586502983455</v>
      </c>
      <c r="Z898" s="94">
        <v>0</v>
      </c>
      <c r="AA898" s="94">
        <v>0</v>
      </c>
      <c r="AB898" s="94">
        <v>1.459266107929333</v>
      </c>
      <c r="AC898" s="94">
        <f>_xlfn.XLOOKUP(B898,'[3]Nur des jours'!$B:$B,'[3]Nur des jours'!$N:$N,"")</f>
        <v>0</v>
      </c>
      <c r="AD898" s="94">
        <v>0</v>
      </c>
      <c r="AE898" s="94">
        <v>0</v>
      </c>
      <c r="AF898" s="94">
        <v>0</v>
      </c>
      <c r="AG898" s="94">
        <v>0</v>
      </c>
      <c r="AH898" s="94">
        <v>0</v>
      </c>
      <c r="AI898" s="49" t="s">
        <v>5559</v>
      </c>
      <c r="AJ898" s="49"/>
      <c r="AK898" s="48" t="str" cm="1">
        <f t="array" ref="AK898">IFERROR(_xlfn.IFS(
AM898="MPR ISSUE","PDH",
AM898="BSS Hardware Issue","BSS",
AM898="Sites strategiques, MLL, Pylone, etc.","ENVTECH",
AM898="AKTIVCO DEFAUT GE &amp; POWER Cabinet","AKTIVCO",
AM898="AKTIVCO Coupure ENEO &amp; Baisse de tension","AKTIVCO GRID ONLY",
AM898="Coupure ENEO &amp; Baisse de tension","IHS GRID ONLY",
AM898="Defaut GE &amp; POWER Cabinet","IHS",
AM898="Sharing","Partners",
AM898="Sites strategiques &amp; DataCenter","SST &amp; DC",
AM898="Exclu","Exclu",
AM898="SAT","SAT",
AM898="SPARE-ISSUE","SPARE-ISSUE",
AM898="Fiber CAmtel","TRANS_FO_CAMTEL",
AM898="Fiber AOF","Fiber AOF",
AM898="Projet OCM (HUAWEI)","TRAVAUX-HUAWEI",
AM898="Projet OCM (NOKIA)","TRAVAUX-NOKIA",
AM898="ACCESS-ISSUE","ACCESS-ISSUE",
AM898="Projet OCM (ZTE, NOKIA, autres projets)","TRAVAUX OCM",
AM898="No root CAuse","No root cause",
AM898="ODU HS","PDH",
AM898="IP &amp; VLAN","PDH",
AM898="Warehouse HUAWEI","SPARE-ISSUE",
AM898="SPARE-HS","SPARE-ISSUE",
AM898="Power Telco","BSS",AM898="no impacts","no impacts"
),"")</f>
        <v>no impacts</v>
      </c>
      <c r="AL898" s="48" t="str" cm="1">
        <f t="array" ref="AL898">IFERROR(_xlfn.IFS(
AM898="MPR ISSUE","TX ISSUE",
AM898="BSS Hardware Issue","RAN ISSUE",
AM898="Sites strategiques, MLL, Pylone, etc.","ENVTECH",
AM898="AKTIVCO DEFAUT GE &amp; POWER Cabinet","POWER ISSUE",
AM898="AKTIVCO Coupure ENEO &amp; Baisse de tension","POWER ISSUE",
AM898="Coupure ENEO &amp; Baisse de tension","POWER ISSUE",
AM898="Defaut GE &amp; POWER Cabinet","POWER ISSUE",
AM898="Sharing","POWER ISSUE",
AM898="Sites strategiques &amp; DataCenter","POWER ISSUE",
AM898="Exclu","Exclu",
AM898="SAT","TX ISSUE",
AM898="SPARE-ISSUE","SPARE-ISSUE",
AM898="Fiber CAmtel","TX ISSUE",
AM898="Fiber AOF","TX ISSUE",
AM898="Projet OCM (HUAWEI)","TRAVAUX-HUAWEI",
AM898="Projet OCM (NOKIA)","TRAVAUX -NOKIA",
AM898="ACCESS-ISSUE","ACCESS-ISSUE",
AM898="Projet OCM (ZTE, NOKIA, autres projets)","TRAVAUX OCM",
AM898="No root CAuse","No root cause",
AM898="ODU HS","TX ISSUE",
AM898="IP &amp; VLAN","TX ISSUE",
AM898="Warehouse HUAWEI","SPARE-ISSUE",
AM898="SPARE-HS","SPARE-ISSUE",
AM898="Power Telco","RAN ISSUE",AM898="no impacts","no impacts"
),"")</f>
        <v>no impacts</v>
      </c>
      <c r="AM898" s="67" t="s">
        <v>5605</v>
      </c>
      <c r="AN898" s="48" t="str" cm="1">
        <f t="array" ref="AN898">IFERROR(_xlfn.IFS(
AM898="MPR ISSUE","ACTIVE",
AM898="BSS Hardware Issue","ACTIVE",
AM898="Sites strategiques, MLL, Pylone, etc.","PASSIVE",
AM898="AKTIVCO DEFAUT GE &amp; POWER Cabinet","PASSIVE",
AM898="AKTIVCO Coupure ENEO &amp; Baisse de tension","PASSIVE",
AM898="Coupure ENEO &amp; Baisse de tension","PASSIVE",
AM898="Defaut GE &amp; POWER Cabinet","PASSIVE",
AM898="Sharing","PASSIVE",
AM898="Sites strategiques &amp; DataCenter","PASSIVE",
AM898="Exclu","Exclu",
AM898="SAT","ACTIVE",
AM898="SPARE-ISSUE","SPARE-ISSUE",
AM898="Fiber CAmtel","ACTIVE",
AM898="Fiber AOF","ACTIVE",
AM898="Projet OCM (HUAWEI)","PLANNED WORKS",
AM898="Projet OCM (NOKIA)","PLANNED WORKS",
AM898="ACCESS-ISSUE","ACCESS-ISSUE",
AM898="Projet OCM (ZTE, NOKIA, autres projets)","PLANNED WORKS",
AM898="No root CAuse","No root cause",
AM898="ODU HS","ACTIVE",
AM898="IP &amp; VLAN","ACTIVE",
AM898="Warehouse HUAWEI","SPARE-ISSUE",
AM898="SPARE-HS","SPARE-ISSUE",
AM898="Power Telco","ACTIVE", AM898="no impacts","no impacts"
),"")</f>
        <v>no impacts</v>
      </c>
      <c r="AO898" s="93" t="s">
        <v>5537</v>
      </c>
      <c r="AP898" s="101" t="str">
        <f t="shared" si="29"/>
        <v>NRD_133</v>
      </c>
      <c r="AR898" s="17" t="s">
        <v>5537</v>
      </c>
      <c r="AS898" s="7" t="s">
        <v>5537</v>
      </c>
      <c r="AT898" s="6"/>
      <c r="AU898" s="7"/>
      <c r="AV898" s="3" t="s">
        <v>5537</v>
      </c>
      <c r="AW898" s="18" t="s">
        <v>5537</v>
      </c>
      <c r="AX898" s="18" t="s">
        <v>5537</v>
      </c>
      <c r="AY898" s="18" t="s">
        <v>5537</v>
      </c>
      <c r="AZ898" s="18" t="s">
        <v>5537</v>
      </c>
      <c r="BA898" s="18" t="s">
        <v>5537</v>
      </c>
      <c r="BB898" s="18" t="s">
        <v>5537</v>
      </c>
      <c r="BC898" s="18" t="s">
        <v>5537</v>
      </c>
      <c r="BD898" s="18" t="s">
        <v>5537</v>
      </c>
      <c r="BE898" s="18" t="s">
        <v>5537</v>
      </c>
      <c r="BF898" s="18" t="s">
        <v>5537</v>
      </c>
      <c r="BG898" s="18" t="s">
        <v>5537</v>
      </c>
      <c r="BH898" s="18" t="s">
        <v>5537</v>
      </c>
      <c r="BI898" s="9" t="s">
        <v>5537</v>
      </c>
      <c r="BJ898" s="14"/>
      <c r="BK898" s="14" t="s">
        <v>5537</v>
      </c>
      <c r="BL898" s="14" t="str">
        <f>_xlfn.XLOOKUP(B898,'[4]cell downs 18042026 17h'!$B:$B,'[4]cell downs 18042026 17h'!$B:$B,"")</f>
        <v/>
      </c>
      <c r="BM898" s="14" t="str">
        <f>_xlfn.XLOOKUP(B898,'[5]Cells Huawei 19042026 15h'!$B:$B,'[5]Cells Huawei 19042026 15h'!$B:$B,"")</f>
        <v/>
      </c>
      <c r="BN898" s="9" t="str">
        <f>_xlfn.XLOOKUP(B898,'[6]cells down 19042026 9H40'!$B:$B,'[6]cells down 19042026 9H40'!$B:$B,"")</f>
        <v/>
      </c>
      <c r="BO898" s="9" t="s">
        <v>5537</v>
      </c>
      <c r="BP898" s="9" t="s">
        <v>12</v>
      </c>
      <c r="BQ898" s="115"/>
    </row>
    <row r="899" spans="1:69" s="9" customFormat="1" x14ac:dyDescent="0.3">
      <c r="A899" s="1" t="s">
        <v>2891</v>
      </c>
      <c r="B899" s="8" t="s">
        <v>2892</v>
      </c>
      <c r="C899" s="3" t="str">
        <f>_xlfn.XLOOKUP(B899,'[1]daily break down'!$D:$D,'[1]daily break down'!$E:$E,"")</f>
        <v>Garoua</v>
      </c>
      <c r="D899" s="1" t="s">
        <v>11</v>
      </c>
      <c r="E899" s="1" t="s">
        <v>12</v>
      </c>
      <c r="F899" s="3" t="s">
        <v>23</v>
      </c>
      <c r="G899" s="1" t="s">
        <v>24</v>
      </c>
      <c r="H899" s="32" t="str">
        <f>_xlfn.XLOOKUP(B899,[2]CALCULATION!$B:$B,[2]CALCULATION!$H:$H,"")</f>
        <v>Huawei</v>
      </c>
      <c r="I899" s="28">
        <v>0</v>
      </c>
      <c r="J899" s="28">
        <v>0</v>
      </c>
      <c r="K899" s="28">
        <v>4.2670424874369699</v>
      </c>
      <c r="L899" s="28">
        <v>0</v>
      </c>
      <c r="M899" s="28">
        <v>0</v>
      </c>
      <c r="N899" s="28">
        <v>0</v>
      </c>
      <c r="O899" s="28">
        <v>0</v>
      </c>
      <c r="P899" s="28">
        <v>0</v>
      </c>
      <c r="Q899" s="28">
        <v>0.41306041383088932</v>
      </c>
      <c r="R899" s="28">
        <v>3.4209463720597091</v>
      </c>
      <c r="S899" s="94">
        <v>0</v>
      </c>
      <c r="T899" s="94">
        <f>_xlfn.XLOOKUP(B899,'[3]Nur des jours'!$B:$B,'[3]Nur des jours'!$U:$U,"")</f>
        <v>0</v>
      </c>
      <c r="U899" s="94">
        <v>0</v>
      </c>
      <c r="V899" s="94">
        <v>1.5573590386750107</v>
      </c>
      <c r="W899" s="94">
        <v>0</v>
      </c>
      <c r="X899" s="94">
        <v>0</v>
      </c>
      <c r="Y899" s="94">
        <v>1.63030450899316</v>
      </c>
      <c r="Z899" s="94">
        <v>0.37917376502783701</v>
      </c>
      <c r="AA899" s="94">
        <v>2.3115153253260967</v>
      </c>
      <c r="AB899" s="94">
        <v>1.4260928622589768</v>
      </c>
      <c r="AC899" s="94">
        <f>_xlfn.XLOOKUP(B899,'[3]Nur des jours'!$B:$B,'[3]Nur des jours'!$N:$N,"")</f>
        <v>0</v>
      </c>
      <c r="AD899" s="94">
        <v>0</v>
      </c>
      <c r="AE899" s="94">
        <v>0</v>
      </c>
      <c r="AF899" s="94">
        <v>0</v>
      </c>
      <c r="AG899" s="94">
        <v>0</v>
      </c>
      <c r="AH899" s="94">
        <v>0</v>
      </c>
      <c r="AI899" s="49" t="s">
        <v>5559</v>
      </c>
      <c r="AJ899" s="49"/>
      <c r="AK899" s="48" t="str" cm="1">
        <f t="array" ref="AK899">IFERROR(_xlfn.IFS(
AM899="MPR ISSUE","PDH",
AM899="BSS Hardware Issue","BSS",
AM899="Sites strategiques, MLL, Pylone, etc.","ENVTECH",
AM899="AKTIVCO DEFAUT GE &amp; POWER Cabinet","AKTIVCO",
AM899="AKTIVCO Coupure ENEO &amp; Baisse de tension","AKTIVCO GRID ONLY",
AM899="Coupure ENEO &amp; Baisse de tension","IHS GRID ONLY",
AM899="Defaut GE &amp; POWER Cabinet","IHS",
AM899="Sharing","Partners",
AM899="Sites strategiques &amp; DataCenter","SST &amp; DC",
AM899="Exclu","Exclu",
AM899="SAT","SAT",
AM899="SPARE-ISSUE","SPARE-ISSUE",
AM899="Fiber CAmtel","TRANS_FO_CAMTEL",
AM899="Fiber AOF","Fiber AOF",
AM899="Projet OCM (HUAWEI)","TRAVAUX-HUAWEI",
AM899="Projet OCM (NOKIA)","TRAVAUX-NOKIA",
AM899="ACCESS-ISSUE","ACCESS-ISSUE",
AM899="Projet OCM (ZTE, NOKIA, autres projets)","TRAVAUX OCM",
AM899="No root CAuse","No root cause",
AM899="ODU HS","PDH",
AM899="IP &amp; VLAN","PDH",
AM899="Warehouse HUAWEI","SPARE-ISSUE",
AM899="SPARE-HS","SPARE-ISSUE",
AM899="Power Telco","BSS",AM899="no impacts","no impacts"
),"")</f>
        <v>no impacts</v>
      </c>
      <c r="AL899" s="48" t="str" cm="1">
        <f t="array" ref="AL899">IFERROR(_xlfn.IFS(
AM899="MPR ISSUE","TX ISSUE",
AM899="BSS Hardware Issue","RAN ISSUE",
AM899="Sites strategiques, MLL, Pylone, etc.","ENVTECH",
AM899="AKTIVCO DEFAUT GE &amp; POWER Cabinet","POWER ISSUE",
AM899="AKTIVCO Coupure ENEO &amp; Baisse de tension","POWER ISSUE",
AM899="Coupure ENEO &amp; Baisse de tension","POWER ISSUE",
AM899="Defaut GE &amp; POWER Cabinet","POWER ISSUE",
AM899="Sharing","POWER ISSUE",
AM899="Sites strategiques &amp; DataCenter","POWER ISSUE",
AM899="Exclu","Exclu",
AM899="SAT","TX ISSUE",
AM899="SPARE-ISSUE","SPARE-ISSUE",
AM899="Fiber CAmtel","TX ISSUE",
AM899="Fiber AOF","TX ISSUE",
AM899="Projet OCM (HUAWEI)","TRAVAUX-HUAWEI",
AM899="Projet OCM (NOKIA)","TRAVAUX -NOKIA",
AM899="ACCESS-ISSUE","ACCESS-ISSUE",
AM899="Projet OCM (ZTE, NOKIA, autres projets)","TRAVAUX OCM",
AM899="No root CAuse","No root cause",
AM899="ODU HS","TX ISSUE",
AM899="IP &amp; VLAN","TX ISSUE",
AM899="Warehouse HUAWEI","SPARE-ISSUE",
AM899="SPARE-HS","SPARE-ISSUE",
AM899="Power Telco","RAN ISSUE",AM899="no impacts","no impacts"
),"")</f>
        <v>no impacts</v>
      </c>
      <c r="AM899" s="67" t="s">
        <v>5605</v>
      </c>
      <c r="AN899" s="48" t="str" cm="1">
        <f t="array" ref="AN899">IFERROR(_xlfn.IFS(
AM899="MPR ISSUE","ACTIVE",
AM899="BSS Hardware Issue","ACTIVE",
AM899="Sites strategiques, MLL, Pylone, etc.","PASSIVE",
AM899="AKTIVCO DEFAUT GE &amp; POWER Cabinet","PASSIVE",
AM899="AKTIVCO Coupure ENEO &amp; Baisse de tension","PASSIVE",
AM899="Coupure ENEO &amp; Baisse de tension","PASSIVE",
AM899="Defaut GE &amp; POWER Cabinet","PASSIVE",
AM899="Sharing","PASSIVE",
AM899="Sites strategiques &amp; DataCenter","PASSIVE",
AM899="Exclu","Exclu",
AM899="SAT","ACTIVE",
AM899="SPARE-ISSUE","SPARE-ISSUE",
AM899="Fiber CAmtel","ACTIVE",
AM899="Fiber AOF","ACTIVE",
AM899="Projet OCM (HUAWEI)","PLANNED WORKS",
AM899="Projet OCM (NOKIA)","PLANNED WORKS",
AM899="ACCESS-ISSUE","ACCESS-ISSUE",
AM899="Projet OCM (ZTE, NOKIA, autres projets)","PLANNED WORKS",
AM899="No root CAuse","No root cause",
AM899="ODU HS","ACTIVE",
AM899="IP &amp; VLAN","ACTIVE",
AM899="Warehouse HUAWEI","SPARE-ISSUE",
AM899="SPARE-HS","SPARE-ISSUE",
AM899="Power Telco","ACTIVE", AM899="no impacts","no impacts"
),"")</f>
        <v>no impacts</v>
      </c>
      <c r="AO899" s="93" t="s">
        <v>5537</v>
      </c>
      <c r="AP899" s="101" t="str">
        <f t="shared" si="29"/>
        <v>NRD_054</v>
      </c>
      <c r="AR899" s="17" t="s">
        <v>5537</v>
      </c>
      <c r="AS899" s="7" t="s">
        <v>5537</v>
      </c>
      <c r="AT899" s="6"/>
      <c r="AU899" s="7"/>
      <c r="AV899" s="3" t="s">
        <v>5537</v>
      </c>
      <c r="AW899" s="18" t="s">
        <v>5537</v>
      </c>
      <c r="AX899" s="18" t="s">
        <v>5537</v>
      </c>
      <c r="AY899" s="18" t="s">
        <v>5537</v>
      </c>
      <c r="AZ899" s="18" t="s">
        <v>5537</v>
      </c>
      <c r="BA899" s="18" t="s">
        <v>5537</v>
      </c>
      <c r="BB899" s="18" t="s">
        <v>5537</v>
      </c>
      <c r="BC899" s="18" t="s">
        <v>5537</v>
      </c>
      <c r="BD899" s="18" t="s">
        <v>5537</v>
      </c>
      <c r="BE899" s="18" t="s">
        <v>5537</v>
      </c>
      <c r="BF899" s="18" t="s">
        <v>5537</v>
      </c>
      <c r="BG899" s="18" t="s">
        <v>5537</v>
      </c>
      <c r="BH899" s="18" t="s">
        <v>5537</v>
      </c>
      <c r="BI899" s="9" t="s">
        <v>5537</v>
      </c>
      <c r="BJ899" s="14"/>
      <c r="BK899" s="14" t="s">
        <v>5537</v>
      </c>
      <c r="BL899" s="14" t="str">
        <f>_xlfn.XLOOKUP(B899,'[4]cell downs 18042026 17h'!$B:$B,'[4]cell downs 18042026 17h'!$B:$B,"")</f>
        <v/>
      </c>
      <c r="BM899" s="14" t="str">
        <f>_xlfn.XLOOKUP(B899,'[5]Cells Huawei 19042026 15h'!$B:$B,'[5]Cells Huawei 19042026 15h'!$B:$B,"")</f>
        <v/>
      </c>
      <c r="BN899" s="9" t="str">
        <f>_xlfn.XLOOKUP(B899,'[6]cells down 19042026 9H40'!$B:$B,'[6]cells down 19042026 9H40'!$B:$B,"")</f>
        <v/>
      </c>
      <c r="BO899" s="9" t="s">
        <v>2892</v>
      </c>
      <c r="BP899" s="9" t="s">
        <v>5537</v>
      </c>
      <c r="BQ899" s="115"/>
    </row>
    <row r="900" spans="1:69" s="9" customFormat="1" x14ac:dyDescent="0.3">
      <c r="A900" s="1" t="s">
        <v>908</v>
      </c>
      <c r="B900" s="8" t="s">
        <v>909</v>
      </c>
      <c r="C900" s="3" t="str">
        <f>_xlfn.XLOOKUP(B900,'[1]daily break down'!$D:$D,'[1]daily break down'!$E:$E,"")</f>
        <v>Yaounde</v>
      </c>
      <c r="D900" s="1" t="s">
        <v>11</v>
      </c>
      <c r="E900" s="1" t="s">
        <v>12</v>
      </c>
      <c r="F900" s="3" t="s">
        <v>37</v>
      </c>
      <c r="G900" s="1" t="s">
        <v>38</v>
      </c>
      <c r="H900" s="34" t="str">
        <f>_xlfn.XLOOKUP(B900,[2]CALCULATION!$B:$B,[2]CALCULATION!$H:$H,"")</f>
        <v>ZTE</v>
      </c>
      <c r="I900" s="28">
        <v>0</v>
      </c>
      <c r="J900" s="28">
        <v>0</v>
      </c>
      <c r="K900" s="28">
        <v>15.787272460070835</v>
      </c>
      <c r="L900" s="28">
        <v>3.5955517887870124E-2</v>
      </c>
      <c r="M900" s="28">
        <v>0</v>
      </c>
      <c r="N900" s="28">
        <v>0</v>
      </c>
      <c r="O900" s="28">
        <v>7.7065373409467647E-2</v>
      </c>
      <c r="P900" s="28">
        <v>3.2398489868248732</v>
      </c>
      <c r="Q900" s="28">
        <v>3.748006038244116</v>
      </c>
      <c r="R900" s="28">
        <v>7.7238730370712814</v>
      </c>
      <c r="S900" s="94">
        <v>0</v>
      </c>
      <c r="T900" s="94">
        <f>_xlfn.XLOOKUP(B900,'[3]Nur des jours'!$B:$B,'[3]Nur des jours'!$U:$U,"")</f>
        <v>0</v>
      </c>
      <c r="U900" s="94">
        <v>20.20464682264512</v>
      </c>
      <c r="V900" s="94">
        <v>30.134576366951745</v>
      </c>
      <c r="W900" s="94">
        <v>0</v>
      </c>
      <c r="X900" s="94">
        <v>0</v>
      </c>
      <c r="Y900" s="94">
        <v>1.2578902386476183</v>
      </c>
      <c r="Z900" s="94">
        <v>3.6900777038691802E-2</v>
      </c>
      <c r="AA900" s="94">
        <v>0</v>
      </c>
      <c r="AB900" s="94">
        <v>1.2322077258705675</v>
      </c>
      <c r="AC900" s="94">
        <f>_xlfn.XLOOKUP(B900,'[3]Nur des jours'!$B:$B,'[3]Nur des jours'!$N:$N,"")</f>
        <v>0</v>
      </c>
      <c r="AD900" s="94">
        <v>0</v>
      </c>
      <c r="AE900" s="94">
        <v>0</v>
      </c>
      <c r="AF900" s="94">
        <v>0</v>
      </c>
      <c r="AG900" s="94">
        <v>0</v>
      </c>
      <c r="AH900" s="94">
        <v>0</v>
      </c>
      <c r="AI900" s="49" t="s">
        <v>5559</v>
      </c>
      <c r="AJ900" s="49"/>
      <c r="AK900" s="48" t="str" cm="1">
        <f t="array" ref="AK900">IFERROR(_xlfn.IFS(
AM900="MPR ISSUE","PDH",
AM900="BSS Hardware Issue","BSS",
AM900="Sites strategiques, MLL, Pylone, etc.","ENVTECH",
AM900="AKTIVCO DEFAUT GE &amp; POWER Cabinet","AKTIVCO",
AM900="AKTIVCO Coupure ENEO &amp; Baisse de tension","AKTIVCO GRID ONLY",
AM900="Coupure ENEO &amp; Baisse de tension","IHS GRID ONLY",
AM900="Defaut GE &amp; POWER Cabinet","IHS",
AM900="Sharing","Partners",
AM900="Sites strategiques &amp; DataCenter","SST &amp; DC",
AM900="Exclu","Exclu",
AM900="SAT","SAT",
AM900="SPARE-ISSUE","SPARE-ISSUE",
AM900="Fiber CAmtel","TRANS_FO_CAMTEL",
AM900="Fiber AOF","Fiber AOF",
AM900="Projet OCM (HUAWEI)","TRAVAUX-HUAWEI",
AM900="Projet OCM (NOKIA)","TRAVAUX-NOKIA",
AM900="ACCESS-ISSUE","ACCESS-ISSUE",
AM900="Projet OCM (ZTE, NOKIA, autres projets)","TRAVAUX OCM",
AM900="No root CAuse","No root cause",
AM900="ODU HS","PDH",
AM900="IP &amp; VLAN","PDH",
AM900="Warehouse HUAWEI","SPARE-ISSUE",
AM900="SPARE-HS","SPARE-ISSUE",
AM900="Power Telco","BSS",AM900="no impacts","no impacts"
),"")</f>
        <v>no impacts</v>
      </c>
      <c r="AL900" s="48" t="str" cm="1">
        <f t="array" ref="AL900">IFERROR(_xlfn.IFS(
AM900="MPR ISSUE","TX ISSUE",
AM900="BSS Hardware Issue","RAN ISSUE",
AM900="Sites strategiques, MLL, Pylone, etc.","ENVTECH",
AM900="AKTIVCO DEFAUT GE &amp; POWER Cabinet","POWER ISSUE",
AM900="AKTIVCO Coupure ENEO &amp; Baisse de tension","POWER ISSUE",
AM900="Coupure ENEO &amp; Baisse de tension","POWER ISSUE",
AM900="Defaut GE &amp; POWER Cabinet","POWER ISSUE",
AM900="Sharing","POWER ISSUE",
AM900="Sites strategiques &amp; DataCenter","POWER ISSUE",
AM900="Exclu","Exclu",
AM900="SAT","TX ISSUE",
AM900="SPARE-ISSUE","SPARE-ISSUE",
AM900="Fiber CAmtel","TX ISSUE",
AM900="Fiber AOF","TX ISSUE",
AM900="Projet OCM (HUAWEI)","TRAVAUX-HUAWEI",
AM900="Projet OCM (NOKIA)","TRAVAUX -NOKIA",
AM900="ACCESS-ISSUE","ACCESS-ISSUE",
AM900="Projet OCM (ZTE, NOKIA, autres projets)","TRAVAUX OCM",
AM900="No root CAuse","No root cause",
AM900="ODU HS","TX ISSUE",
AM900="IP &amp; VLAN","TX ISSUE",
AM900="Warehouse HUAWEI","SPARE-ISSUE",
AM900="SPARE-HS","SPARE-ISSUE",
AM900="Power Telco","RAN ISSUE",AM900="no impacts","no impacts"
),"")</f>
        <v>no impacts</v>
      </c>
      <c r="AM900" s="67" t="s">
        <v>5605</v>
      </c>
      <c r="AN900" s="48" t="str" cm="1">
        <f t="array" ref="AN900">IFERROR(_xlfn.IFS(
AM900="MPR ISSUE","ACTIVE",
AM900="BSS Hardware Issue","ACTIVE",
AM900="Sites strategiques, MLL, Pylone, etc.","PASSIVE",
AM900="AKTIVCO DEFAUT GE &amp; POWER Cabinet","PASSIVE",
AM900="AKTIVCO Coupure ENEO &amp; Baisse de tension","PASSIVE",
AM900="Coupure ENEO &amp; Baisse de tension","PASSIVE",
AM900="Defaut GE &amp; POWER Cabinet","PASSIVE",
AM900="Sharing","PASSIVE",
AM900="Sites strategiques &amp; DataCenter","PASSIVE",
AM900="Exclu","Exclu",
AM900="SAT","ACTIVE",
AM900="SPARE-ISSUE","SPARE-ISSUE",
AM900="Fiber CAmtel","ACTIVE",
AM900="Fiber AOF","ACTIVE",
AM900="Projet OCM (HUAWEI)","PLANNED WORKS",
AM900="Projet OCM (NOKIA)","PLANNED WORKS",
AM900="ACCESS-ISSUE","ACCESS-ISSUE",
AM900="Projet OCM (ZTE, NOKIA, autres projets)","PLANNED WORKS",
AM900="No root CAuse","No root cause",
AM900="ODU HS","ACTIVE",
AM900="IP &amp; VLAN","ACTIVE",
AM900="Warehouse HUAWEI","SPARE-ISSUE",
AM900="SPARE-HS","SPARE-ISSUE",
AM900="Power Telco","ACTIVE", AM900="no impacts","no impacts"
),"")</f>
        <v>no impacts</v>
      </c>
      <c r="AO900" s="93" t="s">
        <v>5537</v>
      </c>
      <c r="AP900" s="101" t="str">
        <f t="shared" si="29"/>
        <v>CTR_487</v>
      </c>
      <c r="AR900" s="17" t="s">
        <v>5537</v>
      </c>
      <c r="AS900" s="7" t="s">
        <v>5537</v>
      </c>
      <c r="AT900" s="6"/>
      <c r="AU900" s="7"/>
      <c r="AV900" s="3" t="s">
        <v>5537</v>
      </c>
      <c r="AW900" s="18" t="s">
        <v>5537</v>
      </c>
      <c r="AX900" s="18" t="s">
        <v>5537</v>
      </c>
      <c r="AY900" s="18" t="s">
        <v>5537</v>
      </c>
      <c r="AZ900" s="18" t="s">
        <v>5537</v>
      </c>
      <c r="BA900" s="18" t="s">
        <v>5537</v>
      </c>
      <c r="BB900" s="18" t="s">
        <v>5537</v>
      </c>
      <c r="BC900" s="18" t="s">
        <v>5537</v>
      </c>
      <c r="BD900" s="18" t="s">
        <v>5537</v>
      </c>
      <c r="BE900" s="18" t="s">
        <v>5537</v>
      </c>
      <c r="BF900" s="18" t="s">
        <v>5537</v>
      </c>
      <c r="BG900" s="18" t="s">
        <v>5537</v>
      </c>
      <c r="BH900" s="18" t="s">
        <v>5537</v>
      </c>
      <c r="BI900" s="9" t="s">
        <v>5537</v>
      </c>
      <c r="BJ900" s="14"/>
      <c r="BK900" s="14" t="s">
        <v>5537</v>
      </c>
      <c r="BL900" s="14" t="str">
        <f>_xlfn.XLOOKUP(B900,'[4]cell downs 18042026 17h'!$B:$B,'[4]cell downs 18042026 17h'!$B:$B,"")</f>
        <v/>
      </c>
      <c r="BM900" s="14" t="str">
        <f>_xlfn.XLOOKUP(B900,'[5]Cells Huawei 19042026 15h'!$B:$B,'[5]Cells Huawei 19042026 15h'!$B:$B,"")</f>
        <v/>
      </c>
      <c r="BN900" s="9" t="str">
        <f>_xlfn.XLOOKUP(B900,'[6]cells down 19042026 9H40'!$B:$B,'[6]cells down 19042026 9H40'!$B:$B,"")</f>
        <v/>
      </c>
      <c r="BO900" s="9" t="s">
        <v>909</v>
      </c>
      <c r="BP900" s="9" t="s">
        <v>12</v>
      </c>
      <c r="BQ900" s="115"/>
    </row>
    <row r="901" spans="1:69" s="9" customFormat="1" x14ac:dyDescent="0.3">
      <c r="A901" s="3" t="s">
        <v>2331</v>
      </c>
      <c r="B901" s="25" t="s">
        <v>2332</v>
      </c>
      <c r="C901" s="3" t="str">
        <f>_xlfn.XLOOKUP(B901,'[1]daily break down'!$D:$D,'[1]daily break down'!$E:$E,"")</f>
        <v>Douala</v>
      </c>
      <c r="D901" s="3" t="s">
        <v>11</v>
      </c>
      <c r="E901" s="3" t="s">
        <v>12</v>
      </c>
      <c r="F901" s="3" t="s">
        <v>31</v>
      </c>
      <c r="G901" s="3" t="s">
        <v>32</v>
      </c>
      <c r="H901" s="34" t="str">
        <f>_xlfn.XLOOKUP(B901,[2]CALCULATION!$B:$B,[2]CALCULATION!$H:$H,"")</f>
        <v>ZTE</v>
      </c>
      <c r="I901" s="28">
        <v>0</v>
      </c>
      <c r="J901" s="28">
        <v>5.1418530789052438E-2</v>
      </c>
      <c r="K901" s="28">
        <v>0</v>
      </c>
      <c r="L901" s="28">
        <v>9.5217737770130082</v>
      </c>
      <c r="M901" s="28">
        <v>5.3525388590686376</v>
      </c>
      <c r="N901" s="28">
        <v>0</v>
      </c>
      <c r="O901" s="28">
        <v>17.012809866650688</v>
      </c>
      <c r="P901" s="28">
        <v>0</v>
      </c>
      <c r="Q901" s="28">
        <v>0</v>
      </c>
      <c r="R901" s="28">
        <v>0</v>
      </c>
      <c r="S901" s="94">
        <v>0</v>
      </c>
      <c r="T901" s="94">
        <f>_xlfn.XLOOKUP(B901,'[3]Nur des jours'!$B:$B,'[3]Nur des jours'!$U:$U,"")</f>
        <v>0</v>
      </c>
      <c r="U901" s="94">
        <v>0</v>
      </c>
      <c r="V901" s="94">
        <v>0</v>
      </c>
      <c r="W901" s="94">
        <v>0</v>
      </c>
      <c r="X901" s="94">
        <v>0</v>
      </c>
      <c r="Y901" s="94">
        <v>0</v>
      </c>
      <c r="Z901" s="94">
        <v>0</v>
      </c>
      <c r="AA901" s="94">
        <v>0</v>
      </c>
      <c r="AB901" s="94">
        <v>1.1590482346126085</v>
      </c>
      <c r="AC901" s="94">
        <f>_xlfn.XLOOKUP(B901,'[3]Nur des jours'!$B:$B,'[3]Nur des jours'!$N:$N,"")</f>
        <v>0</v>
      </c>
      <c r="AD901" s="94">
        <v>0</v>
      </c>
      <c r="AE901" s="94">
        <v>0</v>
      </c>
      <c r="AF901" s="94">
        <v>0</v>
      </c>
      <c r="AG901" s="94">
        <v>0</v>
      </c>
      <c r="AH901" s="94">
        <v>0</v>
      </c>
      <c r="AI901" s="49" t="s">
        <v>5559</v>
      </c>
      <c r="AJ901" s="49"/>
      <c r="AK901" s="48" t="str" cm="1">
        <f t="array" ref="AK901">IFERROR(_xlfn.IFS(
AM901="MPR ISSUE","PDH",
AM901="BSS Hardware Issue","BSS",
AM901="Sites strategiques, MLL, Pylone, etc.","ENVTECH",
AM901="AKTIVCO DEFAUT GE &amp; POWER Cabinet","AKTIVCO",
AM901="AKTIVCO Coupure ENEO &amp; Baisse de tension","AKTIVCO GRID ONLY",
AM901="Coupure ENEO &amp; Baisse de tension","IHS GRID ONLY",
AM901="Defaut GE &amp; POWER Cabinet","IHS",
AM901="Sharing","Partners",
AM901="Sites strategiques &amp; DataCenter","SST &amp; DC",
AM901="Exclu","Exclu",
AM901="SAT","SAT",
AM901="SPARE-ISSUE","SPARE-ISSUE",
AM901="Fiber CAmtel","TRANS_FO_CAMTEL",
AM901="Fiber AOF","Fiber AOF",
AM901="Projet OCM (HUAWEI)","TRAVAUX-HUAWEI",
AM901="Projet OCM (NOKIA)","TRAVAUX-NOKIA",
AM901="ACCESS-ISSUE","ACCESS-ISSUE",
AM901="Projet OCM (ZTE, NOKIA, autres projets)","TRAVAUX OCM",
AM901="No root CAuse","No root cause",
AM901="ODU HS","PDH",
AM901="IP &amp; VLAN","PDH",
AM901="Warehouse HUAWEI","SPARE-ISSUE",
AM901="SPARE-HS","SPARE-ISSUE",
AM901="Power Telco","BSS",AM901="no impacts","no impacts"
),"")</f>
        <v>no impacts</v>
      </c>
      <c r="AL901" s="48" t="str" cm="1">
        <f t="array" ref="AL901">IFERROR(_xlfn.IFS(
AM901="MPR ISSUE","TX ISSUE",
AM901="BSS Hardware Issue","RAN ISSUE",
AM901="Sites strategiques, MLL, Pylone, etc.","ENVTECH",
AM901="AKTIVCO DEFAUT GE &amp; POWER Cabinet","POWER ISSUE",
AM901="AKTIVCO Coupure ENEO &amp; Baisse de tension","POWER ISSUE",
AM901="Coupure ENEO &amp; Baisse de tension","POWER ISSUE",
AM901="Defaut GE &amp; POWER Cabinet","POWER ISSUE",
AM901="Sharing","POWER ISSUE",
AM901="Sites strategiques &amp; DataCenter","POWER ISSUE",
AM901="Exclu","Exclu",
AM901="SAT","TX ISSUE",
AM901="SPARE-ISSUE","SPARE-ISSUE",
AM901="Fiber CAmtel","TX ISSUE",
AM901="Fiber AOF","TX ISSUE",
AM901="Projet OCM (HUAWEI)","TRAVAUX-HUAWEI",
AM901="Projet OCM (NOKIA)","TRAVAUX -NOKIA",
AM901="ACCESS-ISSUE","ACCESS-ISSUE",
AM901="Projet OCM (ZTE, NOKIA, autres projets)","TRAVAUX OCM",
AM901="No root CAuse","No root cause",
AM901="ODU HS","TX ISSUE",
AM901="IP &amp; VLAN","TX ISSUE",
AM901="Warehouse HUAWEI","SPARE-ISSUE",
AM901="SPARE-HS","SPARE-ISSUE",
AM901="Power Telco","RAN ISSUE",AM901="no impacts","no impacts"
),"")</f>
        <v>no impacts</v>
      </c>
      <c r="AM901" s="67" t="s">
        <v>5605</v>
      </c>
      <c r="AN901" s="48" t="str" cm="1">
        <f t="array" ref="AN901">IFERROR(_xlfn.IFS(
AM901="MPR ISSUE","ACTIVE",
AM901="BSS Hardware Issue","ACTIVE",
AM901="Sites strategiques, MLL, Pylone, etc.","PASSIVE",
AM901="AKTIVCO DEFAUT GE &amp; POWER Cabinet","PASSIVE",
AM901="AKTIVCO Coupure ENEO &amp; Baisse de tension","PASSIVE",
AM901="Coupure ENEO &amp; Baisse de tension","PASSIVE",
AM901="Defaut GE &amp; POWER Cabinet","PASSIVE",
AM901="Sharing","PASSIVE",
AM901="Sites strategiques &amp; DataCenter","PASSIVE",
AM901="Exclu","Exclu",
AM901="SAT","ACTIVE",
AM901="SPARE-ISSUE","SPARE-ISSUE",
AM901="Fiber CAmtel","ACTIVE",
AM901="Fiber AOF","ACTIVE",
AM901="Projet OCM (HUAWEI)","PLANNED WORKS",
AM901="Projet OCM (NOKIA)","PLANNED WORKS",
AM901="ACCESS-ISSUE","ACCESS-ISSUE",
AM901="Projet OCM (ZTE, NOKIA, autres projets)","PLANNED WORKS",
AM901="No root CAuse","No root cause",
AM901="ODU HS","ACTIVE",
AM901="IP &amp; VLAN","ACTIVE",
AM901="Warehouse HUAWEI","SPARE-ISSUE",
AM901="SPARE-HS","SPARE-ISSUE",
AM901="Power Telco","ACTIVE", AM901="no impacts","no impacts"
),"")</f>
        <v>no impacts</v>
      </c>
      <c r="AO901" s="93" t="s">
        <v>5537</v>
      </c>
      <c r="AP901" s="101" t="str">
        <f t="shared" si="29"/>
        <v>LIT_858</v>
      </c>
      <c r="AR901" s="17" t="s">
        <v>5537</v>
      </c>
      <c r="AS901" s="7" t="s">
        <v>5537</v>
      </c>
      <c r="AT901" s="6"/>
      <c r="AU901" s="7"/>
      <c r="AV901" s="3" t="s">
        <v>5537</v>
      </c>
      <c r="AW901" s="18" t="s">
        <v>5537</v>
      </c>
      <c r="AX901" s="18" t="s">
        <v>5537</v>
      </c>
      <c r="AY901" s="18" t="s">
        <v>5537</v>
      </c>
      <c r="AZ901" s="18" t="s">
        <v>5537</v>
      </c>
      <c r="BA901" s="18" t="s">
        <v>5537</v>
      </c>
      <c r="BB901" s="18" t="s">
        <v>5537</v>
      </c>
      <c r="BC901" s="18" t="s">
        <v>5537</v>
      </c>
      <c r="BD901" s="18" t="s">
        <v>5537</v>
      </c>
      <c r="BE901" s="18" t="s">
        <v>5537</v>
      </c>
      <c r="BF901" s="18" t="s">
        <v>5537</v>
      </c>
      <c r="BG901" s="18" t="s">
        <v>5537</v>
      </c>
      <c r="BH901" s="18" t="s">
        <v>5537</v>
      </c>
      <c r="BI901" s="9" t="s">
        <v>5537</v>
      </c>
      <c r="BJ901" s="14"/>
      <c r="BK901" s="14" t="s">
        <v>5537</v>
      </c>
      <c r="BL901" s="14" t="str">
        <f>_xlfn.XLOOKUP(B901,'[4]cell downs 18042026 17h'!$B:$B,'[4]cell downs 18042026 17h'!$B:$B,"")</f>
        <v/>
      </c>
      <c r="BM901" s="14" t="str">
        <f>_xlfn.XLOOKUP(B901,'[5]Cells Huawei 19042026 15h'!$B:$B,'[5]Cells Huawei 19042026 15h'!$B:$B,"")</f>
        <v/>
      </c>
      <c r="BN901" s="9" t="str">
        <f>_xlfn.XLOOKUP(B901,'[6]cells down 19042026 9H40'!$B:$B,'[6]cells down 19042026 9H40'!$B:$B,"")</f>
        <v/>
      </c>
      <c r="BO901" s="9" t="s">
        <v>5537</v>
      </c>
      <c r="BP901" s="9" t="s">
        <v>302</v>
      </c>
      <c r="BQ901" s="115"/>
    </row>
    <row r="902" spans="1:69" s="9" customFormat="1" ht="15.45" customHeight="1" x14ac:dyDescent="0.3">
      <c r="A902" s="1" t="s">
        <v>34</v>
      </c>
      <c r="B902" s="8" t="s">
        <v>35</v>
      </c>
      <c r="C902" s="3" t="str">
        <f>_xlfn.XLOOKUP(B902,'[1]daily break down'!$D:$D,'[1]daily break down'!$E:$E,"")</f>
        <v>Yaounde</v>
      </c>
      <c r="D902" s="1" t="s">
        <v>21</v>
      </c>
      <c r="E902" s="1" t="s">
        <v>36</v>
      </c>
      <c r="F902" s="3" t="s">
        <v>37</v>
      </c>
      <c r="G902" s="1" t="s">
        <v>38</v>
      </c>
      <c r="H902" s="34" t="str">
        <f>_xlfn.XLOOKUP(B902,[2]CALCULATION!$B:$B,[2]CALCULATION!$H:$H,"")</f>
        <v>ZTE</v>
      </c>
      <c r="I902" s="28">
        <v>0</v>
      </c>
      <c r="J902" s="28">
        <v>0</v>
      </c>
      <c r="K902" s="28">
        <v>0</v>
      </c>
      <c r="L902" s="28">
        <v>8.6031245630405806</v>
      </c>
      <c r="M902" s="28">
        <v>34.664400898317226</v>
      </c>
      <c r="N902" s="28">
        <v>0</v>
      </c>
      <c r="O902" s="28">
        <v>0</v>
      </c>
      <c r="P902" s="28">
        <v>16.030043546127221</v>
      </c>
      <c r="Q902" s="28">
        <v>0</v>
      </c>
      <c r="R902" s="28">
        <v>0</v>
      </c>
      <c r="S902" s="94">
        <v>3.6143321262552348</v>
      </c>
      <c r="T902" s="94">
        <f>_xlfn.XLOOKUP(B902,'[3]Nur des jours'!$B:$B,'[3]Nur des jours'!$U:$U,"")</f>
        <v>1.066573353536912</v>
      </c>
      <c r="U902" s="94">
        <v>0</v>
      </c>
      <c r="V902" s="94">
        <v>0</v>
      </c>
      <c r="W902" s="94">
        <v>1.0665733535369122</v>
      </c>
      <c r="X902" s="94">
        <v>6.7494000279654065</v>
      </c>
      <c r="Y902" s="94">
        <v>0</v>
      </c>
      <c r="Z902" s="94">
        <v>16.094035807130037</v>
      </c>
      <c r="AA902" s="94">
        <v>0</v>
      </c>
      <c r="AB902" s="94">
        <v>1.1113037299569399</v>
      </c>
      <c r="AC902" s="94">
        <f>_xlfn.XLOOKUP(B902,'[3]Nur des jours'!$B:$B,'[3]Nur des jours'!$N:$N,"")</f>
        <v>0</v>
      </c>
      <c r="AD902" s="94">
        <v>0</v>
      </c>
      <c r="AE902" s="94">
        <v>0</v>
      </c>
      <c r="AF902" s="94">
        <v>0</v>
      </c>
      <c r="AG902" s="94">
        <v>0</v>
      </c>
      <c r="AH902" s="94">
        <v>0</v>
      </c>
      <c r="AI902" s="49" t="s">
        <v>5559</v>
      </c>
      <c r="AJ902" s="49"/>
      <c r="AK902" s="48" t="str" cm="1">
        <f t="array" ref="AK902">IFERROR(_xlfn.IFS(
AM902="MPR ISSUE","PDH",
AM902="BSS Hardware Issue","BSS",
AM902="Sites strategiques, MLL, Pylone, etc.","ENVTECH",
AM902="AKTIVCO DEFAUT GE &amp; POWER Cabinet","AKTIVCO",
AM902="AKTIVCO Coupure ENEO &amp; Baisse de tension","AKTIVCO GRID ONLY",
AM902="Coupure ENEO &amp; Baisse de tension","IHS GRID ONLY",
AM902="Defaut GE &amp; POWER Cabinet","IHS",
AM902="Sharing","Partners",
AM902="Sites strategiques &amp; DataCenter","SST &amp; DC",
AM902="Exclu","Exclu",
AM902="SAT","SAT",
AM902="SPARE-ISSUE","SPARE-ISSUE",
AM902="Fiber CAmtel","TRANS_FO_CAMTEL",
AM902="Fiber AOF","Fiber AOF",
AM902="Projet OCM (HUAWEI)","TRAVAUX-HUAWEI",
AM902="Projet OCM (NOKIA)","TRAVAUX-NOKIA",
AM902="ACCESS-ISSUE","ACCESS-ISSUE",
AM902="Projet OCM (ZTE, NOKIA, autres projets)","TRAVAUX OCM",
AM902="No root CAuse","No root cause",
AM902="ODU HS","PDH",
AM902="IP &amp; VLAN","PDH",
AM902="Warehouse HUAWEI","SPARE-ISSUE",
AM902="SPARE-HS","SPARE-ISSUE",
AM902="Power Telco","BSS",AM902="no impacts","no impacts"
),"")</f>
        <v>no impacts</v>
      </c>
      <c r="AL902" s="48" t="str" cm="1">
        <f t="array" ref="AL902">IFERROR(_xlfn.IFS(
AM902="MPR ISSUE","TX ISSUE",
AM902="BSS Hardware Issue","RAN ISSUE",
AM902="Sites strategiques, MLL, Pylone, etc.","ENVTECH",
AM902="AKTIVCO DEFAUT GE &amp; POWER Cabinet","POWER ISSUE",
AM902="AKTIVCO Coupure ENEO &amp; Baisse de tension","POWER ISSUE",
AM902="Coupure ENEO &amp; Baisse de tension","POWER ISSUE",
AM902="Defaut GE &amp; POWER Cabinet","POWER ISSUE",
AM902="Sharing","POWER ISSUE",
AM902="Sites strategiques &amp; DataCenter","POWER ISSUE",
AM902="Exclu","Exclu",
AM902="SAT","TX ISSUE",
AM902="SPARE-ISSUE","SPARE-ISSUE",
AM902="Fiber CAmtel","TX ISSUE",
AM902="Fiber AOF","TX ISSUE",
AM902="Projet OCM (HUAWEI)","TRAVAUX-HUAWEI",
AM902="Projet OCM (NOKIA)","TRAVAUX -NOKIA",
AM902="ACCESS-ISSUE","ACCESS-ISSUE",
AM902="Projet OCM (ZTE, NOKIA, autres projets)","TRAVAUX OCM",
AM902="No root CAuse","No root cause",
AM902="ODU HS","TX ISSUE",
AM902="IP &amp; VLAN","TX ISSUE",
AM902="Warehouse HUAWEI","SPARE-ISSUE",
AM902="SPARE-HS","SPARE-ISSUE",
AM902="Power Telco","RAN ISSUE",AM902="no impacts","no impacts"
),"")</f>
        <v>no impacts</v>
      </c>
      <c r="AM902" s="67" t="s">
        <v>5605</v>
      </c>
      <c r="AN902" s="48" t="str" cm="1">
        <f t="array" ref="AN902">IFERROR(_xlfn.IFS(
AM902="MPR ISSUE","ACTIVE",
AM902="BSS Hardware Issue","ACTIVE",
AM902="Sites strategiques, MLL, Pylone, etc.","PASSIVE",
AM902="AKTIVCO DEFAUT GE &amp; POWER Cabinet","PASSIVE",
AM902="AKTIVCO Coupure ENEO &amp; Baisse de tension","PASSIVE",
AM902="Coupure ENEO &amp; Baisse de tension","PASSIVE",
AM902="Defaut GE &amp; POWER Cabinet","PASSIVE",
AM902="Sharing","PASSIVE",
AM902="Sites strategiques &amp; DataCenter","PASSIVE",
AM902="Exclu","Exclu",
AM902="SAT","ACTIVE",
AM902="SPARE-ISSUE","SPARE-ISSUE",
AM902="Fiber CAmtel","ACTIVE",
AM902="Fiber AOF","ACTIVE",
AM902="Projet OCM (HUAWEI)","PLANNED WORKS",
AM902="Projet OCM (NOKIA)","PLANNED WORKS",
AM902="ACCESS-ISSUE","ACCESS-ISSUE",
AM902="Projet OCM (ZTE, NOKIA, autres projets)","PLANNED WORKS",
AM902="No root CAuse","No root cause",
AM902="ODU HS","ACTIVE",
AM902="IP &amp; VLAN","ACTIVE",
AM902="Warehouse HUAWEI","SPARE-ISSUE",
AM902="SPARE-HS","SPARE-ISSUE",
AM902="Power Telco","ACTIVE", AM902="no impacts","no impacts"
),"")</f>
        <v>no impacts</v>
      </c>
      <c r="AO902" s="93" t="s">
        <v>5537</v>
      </c>
      <c r="AP902" s="101" t="str">
        <f t="shared" si="29"/>
        <v>CTR_865</v>
      </c>
      <c r="AR902" s="17" t="s">
        <v>5537</v>
      </c>
      <c r="AS902" s="7" t="s">
        <v>5537</v>
      </c>
      <c r="AT902" s="6"/>
      <c r="AU902" s="7"/>
      <c r="AV902" s="3" t="s">
        <v>5537</v>
      </c>
      <c r="AW902" s="18" t="s">
        <v>5537</v>
      </c>
      <c r="AX902" s="18" t="s">
        <v>5537</v>
      </c>
      <c r="AY902" s="18" t="s">
        <v>5537</v>
      </c>
      <c r="AZ902" s="18" t="s">
        <v>5537</v>
      </c>
      <c r="BA902" s="18" t="s">
        <v>5537</v>
      </c>
      <c r="BB902" s="18" t="s">
        <v>5537</v>
      </c>
      <c r="BC902" s="18" t="s">
        <v>5537</v>
      </c>
      <c r="BD902" s="18" t="s">
        <v>5537</v>
      </c>
      <c r="BE902" s="18" t="s">
        <v>5537</v>
      </c>
      <c r="BF902" s="18" t="s">
        <v>5537</v>
      </c>
      <c r="BG902" s="18" t="s">
        <v>5537</v>
      </c>
      <c r="BH902" s="18" t="s">
        <v>5537</v>
      </c>
      <c r="BI902" s="9" t="s">
        <v>5537</v>
      </c>
      <c r="BJ902" s="14"/>
      <c r="BK902" s="14" t="s">
        <v>5537</v>
      </c>
      <c r="BL902" s="14" t="str">
        <f>_xlfn.XLOOKUP(B902,'[4]cell downs 18042026 17h'!$B:$B,'[4]cell downs 18042026 17h'!$B:$B,"")</f>
        <v/>
      </c>
      <c r="BM902" s="14" t="str">
        <f>_xlfn.XLOOKUP(B902,'[5]Cells Huawei 19042026 15h'!$B:$B,'[5]Cells Huawei 19042026 15h'!$B:$B,"")</f>
        <v/>
      </c>
      <c r="BN902" s="9" t="str">
        <f>_xlfn.XLOOKUP(B902,'[6]cells down 19042026 9H40'!$B:$B,'[6]cells down 19042026 9H40'!$B:$B,"")</f>
        <v/>
      </c>
      <c r="BO902" s="9" t="s">
        <v>5537</v>
      </c>
      <c r="BP902" s="9" t="s">
        <v>5537</v>
      </c>
      <c r="BQ902" s="115"/>
    </row>
    <row r="903" spans="1:69" s="9" customFormat="1" x14ac:dyDescent="0.3">
      <c r="A903" s="1" t="s">
        <v>3341</v>
      </c>
      <c r="B903" s="1" t="s">
        <v>3342</v>
      </c>
      <c r="C903" s="3" t="str">
        <f>_xlfn.XLOOKUP(B903,'[1]daily break down'!$D:$D,'[1]daily break down'!$E:$E,"")</f>
        <v>Douala</v>
      </c>
      <c r="D903" s="1" t="s">
        <v>11</v>
      </c>
      <c r="E903" s="1" t="s">
        <v>12</v>
      </c>
      <c r="F903" s="3" t="s">
        <v>31</v>
      </c>
      <c r="G903" s="1" t="s">
        <v>32</v>
      </c>
      <c r="H903" s="34" t="str">
        <f>_xlfn.XLOOKUP(B903,[2]CALCULATION!$B:$B,[2]CALCULATION!$H:$H,"")</f>
        <v>ZTE</v>
      </c>
      <c r="I903" s="28">
        <v>1.5409507666230065</v>
      </c>
      <c r="J903" s="28">
        <v>1.5409507666230065</v>
      </c>
      <c r="K903" s="28">
        <v>1.5409507666230065</v>
      </c>
      <c r="L903" s="28">
        <v>1.5409507666230065</v>
      </c>
      <c r="M903" s="28">
        <v>1.5409507666230065</v>
      </c>
      <c r="N903" s="28">
        <v>2.1053953252119531</v>
      </c>
      <c r="O903" s="28">
        <v>1.5409507666230065</v>
      </c>
      <c r="P903" s="28">
        <v>1.5409507666230065</v>
      </c>
      <c r="Q903" s="28">
        <v>1.5409507666230065</v>
      </c>
      <c r="R903" s="28">
        <v>1.5409507666230065</v>
      </c>
      <c r="S903" s="94">
        <v>1.5409507666230065</v>
      </c>
      <c r="T903" s="94">
        <f>_xlfn.XLOOKUP(B903,'[3]Nur des jours'!$B:$B,'[3]Nur des jours'!$U:$U,"")</f>
        <v>1.5409507666230065</v>
      </c>
      <c r="U903" s="94">
        <v>1.5409507666230065</v>
      </c>
      <c r="V903" s="94">
        <v>1.5409507666230065</v>
      </c>
      <c r="W903" s="94">
        <v>1.5409507666230065</v>
      </c>
      <c r="X903" s="94">
        <v>1.5409507666230065</v>
      </c>
      <c r="Y903" s="94">
        <v>1.5409507666230065</v>
      </c>
      <c r="Z903" s="94">
        <v>1.5409507666230065</v>
      </c>
      <c r="AA903" s="94">
        <v>1.5409507666230065</v>
      </c>
      <c r="AB903" s="94">
        <v>1.1109291933122738</v>
      </c>
      <c r="AC903" s="94">
        <f>_xlfn.XLOOKUP(B903,'[3]Nur des jours'!$B:$B,'[3]Nur des jours'!$N:$N,"")</f>
        <v>0</v>
      </c>
      <c r="AD903" s="94">
        <v>0</v>
      </c>
      <c r="AE903" s="94">
        <v>0</v>
      </c>
      <c r="AF903" s="94">
        <v>0</v>
      </c>
      <c r="AG903" s="94">
        <v>0</v>
      </c>
      <c r="AH903" s="94">
        <v>0</v>
      </c>
      <c r="AI903" s="49" t="s">
        <v>6588</v>
      </c>
      <c r="AJ903" s="49"/>
      <c r="AK903" s="48" t="str" cm="1">
        <f t="array" ref="AK903">IFERROR(_xlfn.IFS(
AM903="MPR ISSUE","PDH",
AM903="BSS Hardware Issue","BSS",
AM903="Sites strategiques, MLL, Pylone, etc.","ENVTECH",
AM903="AKTIVCO DEFAUT GE &amp; POWER Cabinet","AKTIVCO",
AM903="AKTIVCO Coupure ENEO &amp; Baisse de tension","AKTIVCO GRID ONLY",
AM903="Coupure ENEO &amp; Baisse de tension","IHS GRID ONLY",
AM903="Defaut GE &amp; POWER Cabinet","IHS",
AM903="Sharing","Partners",
AM903="Sites strategiques &amp; DataCenter","SST &amp; DC",
AM903="Exclu","Exclu",
AM903="SAT","SAT",
AM903="SPARE-ISSUE","SPARE-ISSUE",
AM903="Fiber CAmtel","TRANS_FO_CAMTEL",
AM903="Fiber AOF","Fiber AOF",
AM903="Projet OCM (HUAWEI)","TRAVAUX-HUAWEI",
AM903="Projet OCM (NOKIA)","TRAVAUX-NOKIA",
AM903="ACCESS-ISSUE","ACCESS-ISSUE",
AM903="Projet OCM (ZTE, NOKIA, autres projets)","TRAVAUX OCM",
AM903="No root CAuse","No root cause",
AM903="ODU HS","PDH",
AM903="IP &amp; VLAN","PDH",
AM903="Warehouse HUAWEI","SPARE-ISSUE",
AM903="SPARE-HS","SPARE-ISSUE",
AM903="Power Telco","BSS",AM903="no impacts","no impacts"
),"")</f>
        <v>Exclu</v>
      </c>
      <c r="AL903" s="48" t="str" cm="1">
        <f t="array" ref="AL903">IFERROR(_xlfn.IFS(
AM903="MPR ISSUE","TX ISSUE",
AM903="BSS Hardware Issue","RAN ISSUE",
AM903="Sites strategiques, MLL, Pylone, etc.","ENVTECH",
AM903="AKTIVCO DEFAUT GE &amp; POWER Cabinet","POWER ISSUE",
AM903="AKTIVCO Coupure ENEO &amp; Baisse de tension","POWER ISSUE",
AM903="Coupure ENEO &amp; Baisse de tension","POWER ISSUE",
AM903="Defaut GE &amp; POWER Cabinet","POWER ISSUE",
AM903="Sharing","POWER ISSUE",
AM903="Sites strategiques &amp; DataCenter","POWER ISSUE",
AM903="Exclu","Exclu",
AM903="SAT","TX ISSUE",
AM903="SPARE-ISSUE","SPARE-ISSUE",
AM903="Fiber CAmtel","TX ISSUE",
AM903="Fiber AOF","TX ISSUE",
AM903="Projet OCM (HUAWEI)","TRAVAUX-HUAWEI",
AM903="Projet OCM (NOKIA)","TRAVAUX -NOKIA",
AM903="ACCESS-ISSUE","ACCESS-ISSUE",
AM903="Projet OCM (ZTE, NOKIA, autres projets)","TRAVAUX OCM",
AM903="No root CAuse","No root cause",
AM903="ODU HS","TX ISSUE",
AM903="IP &amp; VLAN","TX ISSUE",
AM903="Warehouse HUAWEI","SPARE-ISSUE",
AM903="SPARE-HS","SPARE-ISSUE",
AM903="Power Telco","RAN ISSUE",AM903="no impacts","no impacts"
),"")</f>
        <v>Exclu</v>
      </c>
      <c r="AM903" s="67" t="s">
        <v>6588</v>
      </c>
      <c r="AN903" s="48" t="str" cm="1">
        <f t="array" ref="AN903">IFERROR(_xlfn.IFS(
AM903="MPR ISSUE","ACTIVE",
AM903="BSS Hardware Issue","ACTIVE",
AM903="Sites strategiques, MLL, Pylone, etc.","PASSIVE",
AM903="AKTIVCO DEFAUT GE &amp; POWER Cabinet","PASSIVE",
AM903="AKTIVCO Coupure ENEO &amp; Baisse de tension","PASSIVE",
AM903="Coupure ENEO &amp; Baisse de tension","PASSIVE",
AM903="Defaut GE &amp; POWER Cabinet","PASSIVE",
AM903="Sharing","PASSIVE",
AM903="Sites strategiques &amp; DataCenter","PASSIVE",
AM903="Exclu","Exclu",
AM903="SAT","ACTIVE",
AM903="SPARE-ISSUE","SPARE-ISSUE",
AM903="Fiber CAmtel","ACTIVE",
AM903="Fiber AOF","ACTIVE",
AM903="Projet OCM (HUAWEI)","PLANNED WORKS",
AM903="Projet OCM (NOKIA)","PLANNED WORKS",
AM903="ACCESS-ISSUE","ACCESS-ISSUE",
AM903="Projet OCM (ZTE, NOKIA, autres projets)","PLANNED WORKS",
AM903="No root CAuse","No root cause",
AM903="ODU HS","ACTIVE",
AM903="IP &amp; VLAN","ACTIVE",
AM903="Warehouse HUAWEI","SPARE-ISSUE",
AM903="SPARE-HS","SPARE-ISSUE",
AM903="Power Telco","ACTIVE", AM903="no impacts","no impacts"
),"")</f>
        <v>Exclu</v>
      </c>
      <c r="AO903" s="93" t="s">
        <v>5537</v>
      </c>
      <c r="AP903" s="101" t="str">
        <f t="shared" si="29"/>
        <v>LIT_025</v>
      </c>
      <c r="AR903" s="17" t="s">
        <v>5537</v>
      </c>
      <c r="AS903" s="7" t="s">
        <v>5537</v>
      </c>
      <c r="AT903" s="6"/>
      <c r="AU903" s="7"/>
      <c r="AV903" s="3" t="s">
        <v>5537</v>
      </c>
      <c r="AW903" s="18" t="s">
        <v>5537</v>
      </c>
      <c r="AX903" s="18" t="s">
        <v>5537</v>
      </c>
      <c r="AY903" s="18" t="s">
        <v>5537</v>
      </c>
      <c r="AZ903" s="18" t="s">
        <v>5537</v>
      </c>
      <c r="BA903" s="18" t="s">
        <v>5537</v>
      </c>
      <c r="BB903" s="18" t="s">
        <v>5537</v>
      </c>
      <c r="BC903" s="18" t="s">
        <v>5537</v>
      </c>
      <c r="BD903" s="18" t="s">
        <v>5537</v>
      </c>
      <c r="BE903" s="18" t="s">
        <v>5537</v>
      </c>
      <c r="BF903" s="18" t="s">
        <v>5537</v>
      </c>
      <c r="BG903" s="18" t="s">
        <v>5537</v>
      </c>
      <c r="BH903" s="18" t="s">
        <v>5537</v>
      </c>
      <c r="BI903" s="9" t="s">
        <v>5537</v>
      </c>
      <c r="BJ903" s="14"/>
      <c r="BK903" s="14" t="s">
        <v>5537</v>
      </c>
      <c r="BL903" s="14" t="str">
        <f>_xlfn.XLOOKUP(B903,'[4]cell downs 18042026 17h'!$B:$B,'[4]cell downs 18042026 17h'!$B:$B,"")</f>
        <v/>
      </c>
      <c r="BM903" s="14" t="str">
        <f>_xlfn.XLOOKUP(B903,'[5]Cells Huawei 19042026 15h'!$B:$B,'[5]Cells Huawei 19042026 15h'!$B:$B,"")</f>
        <v/>
      </c>
      <c r="BN903" s="9" t="str">
        <f>_xlfn.XLOOKUP(B903,'[6]cells down 19042026 9H40'!$B:$B,'[6]cells down 19042026 9H40'!$B:$B,"")</f>
        <v>LIT_025</v>
      </c>
      <c r="BO903" s="9" t="s">
        <v>3342</v>
      </c>
      <c r="BP903" s="9" t="s">
        <v>12</v>
      </c>
      <c r="BQ903" s="115"/>
    </row>
    <row r="904" spans="1:69" s="9" customFormat="1" x14ac:dyDescent="0.3">
      <c r="A904" s="1" t="s">
        <v>2117</v>
      </c>
      <c r="B904" s="1" t="s">
        <v>2118</v>
      </c>
      <c r="C904" s="3" t="str">
        <f>_xlfn.XLOOKUP(B904,'[1]daily break down'!$D:$D,'[1]daily break down'!$E:$E,"")</f>
        <v>Douala</v>
      </c>
      <c r="D904" s="1" t="s">
        <v>11</v>
      </c>
      <c r="E904" s="1" t="s">
        <v>12</v>
      </c>
      <c r="F904" s="3" t="s">
        <v>31</v>
      </c>
      <c r="G904" s="1" t="s">
        <v>32</v>
      </c>
      <c r="H904" s="34" t="str">
        <f>_xlfn.XLOOKUP(B904,[2]CALCULATION!$B:$B,[2]CALCULATION!$H:$H,"")</f>
        <v>ZTE</v>
      </c>
      <c r="I904" s="28">
        <v>0</v>
      </c>
      <c r="J904" s="28">
        <v>3.4996169025177419</v>
      </c>
      <c r="K904" s="28">
        <v>8.3842703170078581E-2</v>
      </c>
      <c r="L904" s="28">
        <v>0</v>
      </c>
      <c r="M904" s="28">
        <v>2.1355722777249864</v>
      </c>
      <c r="N904" s="28">
        <v>0</v>
      </c>
      <c r="O904" s="28">
        <v>0</v>
      </c>
      <c r="P904" s="28">
        <v>0</v>
      </c>
      <c r="Q904" s="28">
        <v>0</v>
      </c>
      <c r="R904" s="28">
        <v>0</v>
      </c>
      <c r="S904" s="94">
        <v>0</v>
      </c>
      <c r="T904" s="94">
        <f>_xlfn.XLOOKUP(B904,'[3]Nur des jours'!$B:$B,'[3]Nur des jours'!$U:$U,"")</f>
        <v>5.6030682041930984</v>
      </c>
      <c r="U904" s="94">
        <v>0</v>
      </c>
      <c r="V904" s="94">
        <v>0</v>
      </c>
      <c r="W904" s="94">
        <v>5.6030682041930984</v>
      </c>
      <c r="X904" s="94">
        <v>0</v>
      </c>
      <c r="Y904" s="94">
        <v>0</v>
      </c>
      <c r="Z904" s="94">
        <v>9.4953956961816216E-2</v>
      </c>
      <c r="AA904" s="94">
        <v>1.8184645852416865</v>
      </c>
      <c r="AB904" s="94">
        <v>1.067197581278019</v>
      </c>
      <c r="AC904" s="94">
        <f>_xlfn.XLOOKUP(B904,'[3]Nur des jours'!$B:$B,'[3]Nur des jours'!$N:$N,"")</f>
        <v>0</v>
      </c>
      <c r="AD904" s="94">
        <v>0</v>
      </c>
      <c r="AE904" s="94">
        <v>0</v>
      </c>
      <c r="AF904" s="94">
        <v>0</v>
      </c>
      <c r="AG904" s="94">
        <v>0</v>
      </c>
      <c r="AH904" s="94">
        <v>0</v>
      </c>
      <c r="AI904" s="49" t="s">
        <v>5559</v>
      </c>
      <c r="AJ904" s="49"/>
      <c r="AK904" s="48" t="str" cm="1">
        <f t="array" ref="AK904">IFERROR(_xlfn.IFS(
AM904="MPR ISSUE","PDH",
AM904="BSS Hardware Issue","BSS",
AM904="Sites strategiques, MLL, Pylone, etc.","ENVTECH",
AM904="AKTIVCO DEFAUT GE &amp; POWER Cabinet","AKTIVCO",
AM904="AKTIVCO Coupure ENEO &amp; Baisse de tension","AKTIVCO GRID ONLY",
AM904="Coupure ENEO &amp; Baisse de tension","IHS GRID ONLY",
AM904="Defaut GE &amp; POWER Cabinet","IHS",
AM904="Sharing","Partners",
AM904="Sites strategiques &amp; DataCenter","SST &amp; DC",
AM904="Exclu","Exclu",
AM904="SAT","SAT",
AM904="SPARE-ISSUE","SPARE-ISSUE",
AM904="Fiber CAmtel","TRANS_FO_CAMTEL",
AM904="Fiber AOF","Fiber AOF",
AM904="Projet OCM (HUAWEI)","TRAVAUX-HUAWEI",
AM904="Projet OCM (NOKIA)","TRAVAUX-NOKIA",
AM904="ACCESS-ISSUE","ACCESS-ISSUE",
AM904="Projet OCM (ZTE, NOKIA, autres projets)","TRAVAUX OCM",
AM904="No root CAuse","No root cause",
AM904="ODU HS","PDH",
AM904="IP &amp; VLAN","PDH",
AM904="Warehouse HUAWEI","SPARE-ISSUE",
AM904="SPARE-HS","SPARE-ISSUE",
AM904="Power Telco","BSS",AM904="no impacts","no impacts"
),"")</f>
        <v>no impacts</v>
      </c>
      <c r="AL904" s="48" t="str" cm="1">
        <f t="array" ref="AL904">IFERROR(_xlfn.IFS(
AM904="MPR ISSUE","TX ISSUE",
AM904="BSS Hardware Issue","RAN ISSUE",
AM904="Sites strategiques, MLL, Pylone, etc.","ENVTECH",
AM904="AKTIVCO DEFAUT GE &amp; POWER Cabinet","POWER ISSUE",
AM904="AKTIVCO Coupure ENEO &amp; Baisse de tension","POWER ISSUE",
AM904="Coupure ENEO &amp; Baisse de tension","POWER ISSUE",
AM904="Defaut GE &amp; POWER Cabinet","POWER ISSUE",
AM904="Sharing","POWER ISSUE",
AM904="Sites strategiques &amp; DataCenter","POWER ISSUE",
AM904="Exclu","Exclu",
AM904="SAT","TX ISSUE",
AM904="SPARE-ISSUE","SPARE-ISSUE",
AM904="Fiber CAmtel","TX ISSUE",
AM904="Fiber AOF","TX ISSUE",
AM904="Projet OCM (HUAWEI)","TRAVAUX-HUAWEI",
AM904="Projet OCM (NOKIA)","TRAVAUX -NOKIA",
AM904="ACCESS-ISSUE","ACCESS-ISSUE",
AM904="Projet OCM (ZTE, NOKIA, autres projets)","TRAVAUX OCM",
AM904="No root CAuse","No root cause",
AM904="ODU HS","TX ISSUE",
AM904="IP &amp; VLAN","TX ISSUE",
AM904="Warehouse HUAWEI","SPARE-ISSUE",
AM904="SPARE-HS","SPARE-ISSUE",
AM904="Power Telco","RAN ISSUE",AM904="no impacts","no impacts"
),"")</f>
        <v>no impacts</v>
      </c>
      <c r="AM904" s="67" t="s">
        <v>5605</v>
      </c>
      <c r="AN904" s="48" t="str" cm="1">
        <f t="array" ref="AN904">IFERROR(_xlfn.IFS(
AM904="MPR ISSUE","ACTIVE",
AM904="BSS Hardware Issue","ACTIVE",
AM904="Sites strategiques, MLL, Pylone, etc.","PASSIVE",
AM904="AKTIVCO DEFAUT GE &amp; POWER Cabinet","PASSIVE",
AM904="AKTIVCO Coupure ENEO &amp; Baisse de tension","PASSIVE",
AM904="Coupure ENEO &amp; Baisse de tension","PASSIVE",
AM904="Defaut GE &amp; POWER Cabinet","PASSIVE",
AM904="Sharing","PASSIVE",
AM904="Sites strategiques &amp; DataCenter","PASSIVE",
AM904="Exclu","Exclu",
AM904="SAT","ACTIVE",
AM904="SPARE-ISSUE","SPARE-ISSUE",
AM904="Fiber CAmtel","ACTIVE",
AM904="Fiber AOF","ACTIVE",
AM904="Projet OCM (HUAWEI)","PLANNED WORKS",
AM904="Projet OCM (NOKIA)","PLANNED WORKS",
AM904="ACCESS-ISSUE","ACCESS-ISSUE",
AM904="Projet OCM (ZTE, NOKIA, autres projets)","PLANNED WORKS",
AM904="No root CAuse","No root cause",
AM904="ODU HS","ACTIVE",
AM904="IP &amp; VLAN","ACTIVE",
AM904="Warehouse HUAWEI","SPARE-ISSUE",
AM904="SPARE-HS","SPARE-ISSUE",
AM904="Power Telco","ACTIVE", AM904="no impacts","no impacts"
),"")</f>
        <v>no impacts</v>
      </c>
      <c r="AO904" s="93" t="s">
        <v>5537</v>
      </c>
      <c r="AP904" s="101" t="str">
        <f t="shared" si="29"/>
        <v>LIT_489</v>
      </c>
      <c r="AR904" s="17" t="s">
        <v>5537</v>
      </c>
      <c r="AS904" s="7" t="s">
        <v>5537</v>
      </c>
      <c r="AT904" s="6"/>
      <c r="AU904" s="7"/>
      <c r="AV904" s="3" t="s">
        <v>5537</v>
      </c>
      <c r="AW904" s="18" t="s">
        <v>5537</v>
      </c>
      <c r="AX904" s="18" t="s">
        <v>5537</v>
      </c>
      <c r="AY904" s="18" t="s">
        <v>5537</v>
      </c>
      <c r="AZ904" s="18" t="s">
        <v>5537</v>
      </c>
      <c r="BA904" s="18" t="s">
        <v>5537</v>
      </c>
      <c r="BB904" s="18" t="s">
        <v>5537</v>
      </c>
      <c r="BC904" s="18" t="s">
        <v>5537</v>
      </c>
      <c r="BD904" s="18" t="s">
        <v>5537</v>
      </c>
      <c r="BE904" s="18" t="s">
        <v>5537</v>
      </c>
      <c r="BF904" s="18" t="s">
        <v>5537</v>
      </c>
      <c r="BG904" s="18" t="s">
        <v>5537</v>
      </c>
      <c r="BH904" s="18" t="s">
        <v>5537</v>
      </c>
      <c r="BI904" s="9" t="s">
        <v>5537</v>
      </c>
      <c r="BJ904" s="14"/>
      <c r="BK904" s="14" t="s">
        <v>5537</v>
      </c>
      <c r="BL904" s="14" t="str">
        <f>_xlfn.XLOOKUP(B904,'[4]cell downs 18042026 17h'!$B:$B,'[4]cell downs 18042026 17h'!$B:$B,"")</f>
        <v/>
      </c>
      <c r="BM904" s="14" t="str">
        <f>_xlfn.XLOOKUP(B904,'[5]Cells Huawei 19042026 15h'!$B:$B,'[5]Cells Huawei 19042026 15h'!$B:$B,"")</f>
        <v/>
      </c>
      <c r="BN904" s="9" t="str">
        <f>_xlfn.XLOOKUP(B904,'[6]cells down 19042026 9H40'!$B:$B,'[6]cells down 19042026 9H40'!$B:$B,"")</f>
        <v/>
      </c>
      <c r="BO904" s="9" t="s">
        <v>2118</v>
      </c>
      <c r="BP904" s="9" t="s">
        <v>5537</v>
      </c>
      <c r="BQ904" s="115"/>
    </row>
    <row r="905" spans="1:69" s="9" customFormat="1" x14ac:dyDescent="0.3">
      <c r="A905" s="1" t="s">
        <v>1909</v>
      </c>
      <c r="B905" s="8" t="s">
        <v>1910</v>
      </c>
      <c r="C905" s="3" t="str">
        <f>_xlfn.XLOOKUP(B905,'[1]daily break down'!$D:$D,'[1]daily break down'!$E:$E,"")</f>
        <v>Yaounde</v>
      </c>
      <c r="D905" s="1" t="s">
        <v>21</v>
      </c>
      <c r="E905" s="1" t="s">
        <v>36</v>
      </c>
      <c r="F905" s="3" t="s">
        <v>37</v>
      </c>
      <c r="G905" s="1" t="s">
        <v>38</v>
      </c>
      <c r="H905" s="34" t="str">
        <f>_xlfn.XLOOKUP(B905,[2]CALCULATION!$B:$B,[2]CALCULATION!$H:$H,"")</f>
        <v>ZTE</v>
      </c>
      <c r="I905" s="28">
        <v>0</v>
      </c>
      <c r="J905" s="28">
        <v>0</v>
      </c>
      <c r="K905" s="28">
        <v>0</v>
      </c>
      <c r="L905" s="28">
        <v>0.75479834947051272</v>
      </c>
      <c r="M905" s="28">
        <v>0</v>
      </c>
      <c r="N905" s="28">
        <v>0</v>
      </c>
      <c r="O905" s="28">
        <v>0</v>
      </c>
      <c r="P905" s="28">
        <v>3.0678296564535885</v>
      </c>
      <c r="Q905" s="28">
        <v>4.0241465558323561</v>
      </c>
      <c r="R905" s="28">
        <v>0.35994755060168376</v>
      </c>
      <c r="S905" s="94">
        <v>0</v>
      </c>
      <c r="T905" s="94">
        <f>_xlfn.XLOOKUP(B905,'[3]Nur des jours'!$B:$B,'[3]Nur des jours'!$U:$U,"")</f>
        <v>0</v>
      </c>
      <c r="U905" s="94">
        <v>1.0569424112455164</v>
      </c>
      <c r="V905" s="94">
        <v>0</v>
      </c>
      <c r="W905" s="94">
        <v>0</v>
      </c>
      <c r="X905" s="94">
        <v>0</v>
      </c>
      <c r="Y905" s="94">
        <v>0</v>
      </c>
      <c r="Z905" s="94">
        <v>0</v>
      </c>
      <c r="AA905" s="94">
        <v>0</v>
      </c>
      <c r="AB905" s="94">
        <v>0.93996213256171612</v>
      </c>
      <c r="AC905" s="94">
        <f>_xlfn.XLOOKUP(B905,'[3]Nur des jours'!$B:$B,'[3]Nur des jours'!$N:$N,"")</f>
        <v>0</v>
      </c>
      <c r="AD905" s="94">
        <v>0</v>
      </c>
      <c r="AE905" s="94">
        <v>0</v>
      </c>
      <c r="AF905" s="94">
        <v>0</v>
      </c>
      <c r="AG905" s="94">
        <v>0</v>
      </c>
      <c r="AH905" s="94">
        <v>0</v>
      </c>
      <c r="AI905" s="49" t="s">
        <v>5559</v>
      </c>
      <c r="AJ905" s="49"/>
      <c r="AK905" s="48" t="str" cm="1">
        <f t="array" ref="AK905">IFERROR(_xlfn.IFS(
AM905="MPR ISSUE","PDH",
AM905="BSS Hardware Issue","BSS",
AM905="Sites strategiques, MLL, Pylone, etc.","ENVTECH",
AM905="AKTIVCO DEFAUT GE &amp; POWER Cabinet","AKTIVCO",
AM905="AKTIVCO Coupure ENEO &amp; Baisse de tension","AKTIVCO GRID ONLY",
AM905="Coupure ENEO &amp; Baisse de tension","IHS GRID ONLY",
AM905="Defaut GE &amp; POWER Cabinet","IHS",
AM905="Sharing","Partners",
AM905="Sites strategiques &amp; DataCenter","SST &amp; DC",
AM905="Exclu","Exclu",
AM905="SAT","SAT",
AM905="SPARE-ISSUE","SPARE-ISSUE",
AM905="Fiber CAmtel","TRANS_FO_CAMTEL",
AM905="Fiber AOF","Fiber AOF",
AM905="Projet OCM (HUAWEI)","TRAVAUX-HUAWEI",
AM905="Projet OCM (NOKIA)","TRAVAUX-NOKIA",
AM905="ACCESS-ISSUE","ACCESS-ISSUE",
AM905="Projet OCM (ZTE, NOKIA, autres projets)","TRAVAUX OCM",
AM905="No root CAuse","No root cause",
AM905="ODU HS","PDH",
AM905="IP &amp; VLAN","PDH",
AM905="Warehouse HUAWEI","SPARE-ISSUE",
AM905="SPARE-HS","SPARE-ISSUE",
AM905="Power Telco","BSS",AM905="no impacts","no impacts"
),"")</f>
        <v>no impacts</v>
      </c>
      <c r="AL905" s="48" t="str" cm="1">
        <f t="array" ref="AL905">IFERROR(_xlfn.IFS(
AM905="MPR ISSUE","TX ISSUE",
AM905="BSS Hardware Issue","RAN ISSUE",
AM905="Sites strategiques, MLL, Pylone, etc.","ENVTECH",
AM905="AKTIVCO DEFAUT GE &amp; POWER Cabinet","POWER ISSUE",
AM905="AKTIVCO Coupure ENEO &amp; Baisse de tension","POWER ISSUE",
AM905="Coupure ENEO &amp; Baisse de tension","POWER ISSUE",
AM905="Defaut GE &amp; POWER Cabinet","POWER ISSUE",
AM905="Sharing","POWER ISSUE",
AM905="Sites strategiques &amp; DataCenter","POWER ISSUE",
AM905="Exclu","Exclu",
AM905="SAT","TX ISSUE",
AM905="SPARE-ISSUE","SPARE-ISSUE",
AM905="Fiber CAmtel","TX ISSUE",
AM905="Fiber AOF","TX ISSUE",
AM905="Projet OCM (HUAWEI)","TRAVAUX-HUAWEI",
AM905="Projet OCM (NOKIA)","TRAVAUX -NOKIA",
AM905="ACCESS-ISSUE","ACCESS-ISSUE",
AM905="Projet OCM (ZTE, NOKIA, autres projets)","TRAVAUX OCM",
AM905="No root CAuse","No root cause",
AM905="ODU HS","TX ISSUE",
AM905="IP &amp; VLAN","TX ISSUE",
AM905="Warehouse HUAWEI","SPARE-ISSUE",
AM905="SPARE-HS","SPARE-ISSUE",
AM905="Power Telco","RAN ISSUE",AM905="no impacts","no impacts"
),"")</f>
        <v>no impacts</v>
      </c>
      <c r="AM905" s="67" t="s">
        <v>5605</v>
      </c>
      <c r="AN905" s="48" t="str" cm="1">
        <f t="array" ref="AN905">IFERROR(_xlfn.IFS(
AM905="MPR ISSUE","ACTIVE",
AM905="BSS Hardware Issue","ACTIVE",
AM905="Sites strategiques, MLL, Pylone, etc.","PASSIVE",
AM905="AKTIVCO DEFAUT GE &amp; POWER Cabinet","PASSIVE",
AM905="AKTIVCO Coupure ENEO &amp; Baisse de tension","PASSIVE",
AM905="Coupure ENEO &amp; Baisse de tension","PASSIVE",
AM905="Defaut GE &amp; POWER Cabinet","PASSIVE",
AM905="Sharing","PASSIVE",
AM905="Sites strategiques &amp; DataCenter","PASSIVE",
AM905="Exclu","Exclu",
AM905="SAT","ACTIVE",
AM905="SPARE-ISSUE","SPARE-ISSUE",
AM905="Fiber CAmtel","ACTIVE",
AM905="Fiber AOF","ACTIVE",
AM905="Projet OCM (HUAWEI)","PLANNED WORKS",
AM905="Projet OCM (NOKIA)","PLANNED WORKS",
AM905="ACCESS-ISSUE","ACCESS-ISSUE",
AM905="Projet OCM (ZTE, NOKIA, autres projets)","PLANNED WORKS",
AM905="No root CAuse","No root cause",
AM905="ODU HS","ACTIVE",
AM905="IP &amp; VLAN","ACTIVE",
AM905="Warehouse HUAWEI","SPARE-ISSUE",
AM905="SPARE-HS","SPARE-ISSUE",
AM905="Power Telco","ACTIVE", AM905="no impacts","no impacts"
),"")</f>
        <v>no impacts</v>
      </c>
      <c r="AO905" s="93" t="s">
        <v>5537</v>
      </c>
      <c r="AP905" s="101" t="str">
        <f t="shared" si="29"/>
        <v>CTR_670</v>
      </c>
      <c r="AR905" s="17" t="s">
        <v>5537</v>
      </c>
      <c r="AS905" s="7" t="s">
        <v>5537</v>
      </c>
      <c r="AT905" s="6"/>
      <c r="AU905" s="7"/>
      <c r="AV905" s="3" t="s">
        <v>5537</v>
      </c>
      <c r="AW905" s="18" t="s">
        <v>5537</v>
      </c>
      <c r="AX905" s="18" t="s">
        <v>5537</v>
      </c>
      <c r="AY905" s="18" t="s">
        <v>5537</v>
      </c>
      <c r="AZ905" s="18" t="s">
        <v>5537</v>
      </c>
      <c r="BA905" s="18" t="s">
        <v>5537</v>
      </c>
      <c r="BB905" s="18" t="s">
        <v>5537</v>
      </c>
      <c r="BC905" s="18" t="s">
        <v>5537</v>
      </c>
      <c r="BD905" s="18" t="s">
        <v>5537</v>
      </c>
      <c r="BE905" s="18" t="s">
        <v>5537</v>
      </c>
      <c r="BF905" s="18" t="s">
        <v>5537</v>
      </c>
      <c r="BG905" s="18" t="s">
        <v>5537</v>
      </c>
      <c r="BH905" s="18" t="s">
        <v>5537</v>
      </c>
      <c r="BI905" s="9" t="s">
        <v>5537</v>
      </c>
      <c r="BJ905" s="14"/>
      <c r="BK905" s="14" t="s">
        <v>5537</v>
      </c>
      <c r="BL905" s="14" t="str">
        <f>_xlfn.XLOOKUP(B905,'[4]cell downs 18042026 17h'!$B:$B,'[4]cell downs 18042026 17h'!$B:$B,"")</f>
        <v/>
      </c>
      <c r="BM905" s="14" t="str">
        <f>_xlfn.XLOOKUP(B905,'[5]Cells Huawei 19042026 15h'!$B:$B,'[5]Cells Huawei 19042026 15h'!$B:$B,"")</f>
        <v/>
      </c>
      <c r="BN905" s="9" t="str">
        <f>_xlfn.XLOOKUP(B905,'[6]cells down 19042026 9H40'!$B:$B,'[6]cells down 19042026 9H40'!$B:$B,"")</f>
        <v/>
      </c>
      <c r="BO905" s="9" t="s">
        <v>5537</v>
      </c>
      <c r="BP905" s="9" t="s">
        <v>66</v>
      </c>
      <c r="BQ905" s="115"/>
    </row>
    <row r="906" spans="1:69" s="9" customFormat="1" x14ac:dyDescent="0.3">
      <c r="A906" s="1" t="s">
        <v>2961</v>
      </c>
      <c r="B906" s="8" t="s">
        <v>2962</v>
      </c>
      <c r="C906" s="3" t="str">
        <f>_xlfn.XLOOKUP(B906,'[1]daily break down'!$D:$D,'[1]daily break down'!$E:$E,"")</f>
        <v>Ngaoundere</v>
      </c>
      <c r="D906" s="1" t="s">
        <v>11</v>
      </c>
      <c r="E906" s="1" t="s">
        <v>12</v>
      </c>
      <c r="F906" s="3" t="s">
        <v>90</v>
      </c>
      <c r="G906" s="1" t="s">
        <v>91</v>
      </c>
      <c r="H906" s="32" t="str">
        <f>_xlfn.XLOOKUP(B906,[2]CALCULATION!$B:$B,[2]CALCULATION!$H:$H,"")</f>
        <v>Huawei</v>
      </c>
      <c r="I906" s="28">
        <v>1.4398615427200063</v>
      </c>
      <c r="J906" s="28">
        <v>0.9918443753870213</v>
      </c>
      <c r="K906" s="28">
        <v>1.1598508131368905</v>
      </c>
      <c r="L906" s="28">
        <v>0</v>
      </c>
      <c r="M906" s="28">
        <v>0.66828038455282468</v>
      </c>
      <c r="N906" s="28">
        <v>0.19832607088944246</v>
      </c>
      <c r="O906" s="28">
        <v>0</v>
      </c>
      <c r="P906" s="28">
        <v>0.18593069145885235</v>
      </c>
      <c r="Q906" s="28">
        <v>0.47157730579026519</v>
      </c>
      <c r="R906" s="28">
        <v>0.25463141313746135</v>
      </c>
      <c r="S906" s="94">
        <v>1.115673324144701</v>
      </c>
      <c r="T906" s="94">
        <f>_xlfn.XLOOKUP(B906,'[3]Nur des jours'!$B:$B,'[3]Nur des jours'!$U:$U,"")</f>
        <v>0.43510457063119051</v>
      </c>
      <c r="U906" s="94">
        <v>0</v>
      </c>
      <c r="V906" s="94">
        <v>0</v>
      </c>
      <c r="W906" s="94">
        <v>0.43510457063119051</v>
      </c>
      <c r="X906" s="94">
        <v>0</v>
      </c>
      <c r="Y906" s="94">
        <v>1.1461534729891307</v>
      </c>
      <c r="Z906" s="94">
        <v>0</v>
      </c>
      <c r="AA906" s="94">
        <v>0.91640199410443657</v>
      </c>
      <c r="AB906" s="94">
        <v>0.81044379382078746</v>
      </c>
      <c r="AC906" s="94">
        <f>_xlfn.XLOOKUP(B906,'[3]Nur des jours'!$B:$B,'[3]Nur des jours'!$N:$N,"")</f>
        <v>0</v>
      </c>
      <c r="AD906" s="94">
        <v>0</v>
      </c>
      <c r="AE906" s="94">
        <v>0</v>
      </c>
      <c r="AF906" s="94">
        <v>0</v>
      </c>
      <c r="AG906" s="94">
        <v>0</v>
      </c>
      <c r="AH906" s="94">
        <v>0</v>
      </c>
      <c r="AI906" s="49" t="s">
        <v>5559</v>
      </c>
      <c r="AJ906" s="49"/>
      <c r="AK906" s="48" t="str" cm="1">
        <f t="array" ref="AK906">IFERROR(_xlfn.IFS(
AM906="MPR ISSUE","PDH",
AM906="BSS Hardware Issue","BSS",
AM906="Sites strategiques, MLL, Pylone, etc.","ENVTECH",
AM906="AKTIVCO DEFAUT GE &amp; POWER Cabinet","AKTIVCO",
AM906="AKTIVCO Coupure ENEO &amp; Baisse de tension","AKTIVCO GRID ONLY",
AM906="Coupure ENEO &amp; Baisse de tension","IHS GRID ONLY",
AM906="Defaut GE &amp; POWER Cabinet","IHS",
AM906="Sharing","Partners",
AM906="Sites strategiques &amp; DataCenter","SST &amp; DC",
AM906="Exclu","Exclu",
AM906="SAT","SAT",
AM906="SPARE-ISSUE","SPARE-ISSUE",
AM906="Fiber CAmtel","TRANS_FO_CAMTEL",
AM906="Fiber AOF","Fiber AOF",
AM906="Projet OCM (HUAWEI)","TRAVAUX-HUAWEI",
AM906="Projet OCM (NOKIA)","TRAVAUX-NOKIA",
AM906="ACCESS-ISSUE","ACCESS-ISSUE",
AM906="Projet OCM (ZTE, NOKIA, autres projets)","TRAVAUX OCM",
AM906="No root CAuse","No root cause",
AM906="ODU HS","PDH",
AM906="IP &amp; VLAN","PDH",
AM906="Warehouse HUAWEI","SPARE-ISSUE",
AM906="SPARE-HS","SPARE-ISSUE",
AM906="Power Telco","BSS",AM906="no impacts","no impacts"
),"")</f>
        <v>no impacts</v>
      </c>
      <c r="AL906" s="48" t="str" cm="1">
        <f t="array" ref="AL906">IFERROR(_xlfn.IFS(
AM906="MPR ISSUE","TX ISSUE",
AM906="BSS Hardware Issue","RAN ISSUE",
AM906="Sites strategiques, MLL, Pylone, etc.","ENVTECH",
AM906="AKTIVCO DEFAUT GE &amp; POWER Cabinet","POWER ISSUE",
AM906="AKTIVCO Coupure ENEO &amp; Baisse de tension","POWER ISSUE",
AM906="Coupure ENEO &amp; Baisse de tension","POWER ISSUE",
AM906="Defaut GE &amp; POWER Cabinet","POWER ISSUE",
AM906="Sharing","POWER ISSUE",
AM906="Sites strategiques &amp; DataCenter","POWER ISSUE",
AM906="Exclu","Exclu",
AM906="SAT","TX ISSUE",
AM906="SPARE-ISSUE","SPARE-ISSUE",
AM906="Fiber CAmtel","TX ISSUE",
AM906="Fiber AOF","TX ISSUE",
AM906="Projet OCM (HUAWEI)","TRAVAUX-HUAWEI",
AM906="Projet OCM (NOKIA)","TRAVAUX -NOKIA",
AM906="ACCESS-ISSUE","ACCESS-ISSUE",
AM906="Projet OCM (ZTE, NOKIA, autres projets)","TRAVAUX OCM",
AM906="No root CAuse","No root cause",
AM906="ODU HS","TX ISSUE",
AM906="IP &amp; VLAN","TX ISSUE",
AM906="Warehouse HUAWEI","SPARE-ISSUE",
AM906="SPARE-HS","SPARE-ISSUE",
AM906="Power Telco","RAN ISSUE",AM906="no impacts","no impacts"
),"")</f>
        <v>no impacts</v>
      </c>
      <c r="AM906" s="67" t="s">
        <v>5605</v>
      </c>
      <c r="AN906" s="48" t="str" cm="1">
        <f t="array" ref="AN906">IFERROR(_xlfn.IFS(
AM906="MPR ISSUE","ACTIVE",
AM906="BSS Hardware Issue","ACTIVE",
AM906="Sites strategiques, MLL, Pylone, etc.","PASSIVE",
AM906="AKTIVCO DEFAUT GE &amp; POWER Cabinet","PASSIVE",
AM906="AKTIVCO Coupure ENEO &amp; Baisse de tension","PASSIVE",
AM906="Coupure ENEO &amp; Baisse de tension","PASSIVE",
AM906="Defaut GE &amp; POWER Cabinet","PASSIVE",
AM906="Sharing","PASSIVE",
AM906="Sites strategiques &amp; DataCenter","PASSIVE",
AM906="Exclu","Exclu",
AM906="SAT","ACTIVE",
AM906="SPARE-ISSUE","SPARE-ISSUE",
AM906="Fiber CAmtel","ACTIVE",
AM906="Fiber AOF","ACTIVE",
AM906="Projet OCM (HUAWEI)","PLANNED WORKS",
AM906="Projet OCM (NOKIA)","PLANNED WORKS",
AM906="ACCESS-ISSUE","ACCESS-ISSUE",
AM906="Projet OCM (ZTE, NOKIA, autres projets)","PLANNED WORKS",
AM906="No root CAuse","No root cause",
AM906="ODU HS","ACTIVE",
AM906="IP &amp; VLAN","ACTIVE",
AM906="Warehouse HUAWEI","SPARE-ISSUE",
AM906="SPARE-HS","SPARE-ISSUE",
AM906="Power Telco","ACTIVE", AM906="no impacts","no impacts"
),"")</f>
        <v>no impacts</v>
      </c>
      <c r="AO906" s="93" t="s">
        <v>5537</v>
      </c>
      <c r="AP906" s="101" t="str">
        <f t="shared" si="29"/>
        <v>ADM_077</v>
      </c>
      <c r="AR906" s="17" t="s">
        <v>5537</v>
      </c>
      <c r="AS906" s="7" t="s">
        <v>5537</v>
      </c>
      <c r="AT906" s="6"/>
      <c r="AU906" s="7"/>
      <c r="AV906" s="3" t="s">
        <v>5537</v>
      </c>
      <c r="AW906" s="18" t="s">
        <v>5537</v>
      </c>
      <c r="AX906" s="18" t="s">
        <v>5537</v>
      </c>
      <c r="AY906" s="18" t="s">
        <v>5537</v>
      </c>
      <c r="AZ906" s="18" t="s">
        <v>5537</v>
      </c>
      <c r="BA906" s="18" t="s">
        <v>5537</v>
      </c>
      <c r="BB906" s="18" t="s">
        <v>5537</v>
      </c>
      <c r="BC906" s="18" t="s">
        <v>5537</v>
      </c>
      <c r="BD906" s="18" t="s">
        <v>5537</v>
      </c>
      <c r="BE906" s="18" t="s">
        <v>5537</v>
      </c>
      <c r="BF906" s="18" t="s">
        <v>5537</v>
      </c>
      <c r="BG906" s="18" t="s">
        <v>5537</v>
      </c>
      <c r="BH906" s="18" t="s">
        <v>5537</v>
      </c>
      <c r="BI906" s="9" t="s">
        <v>5537</v>
      </c>
      <c r="BJ906" s="14"/>
      <c r="BK906" s="14" t="s">
        <v>5537</v>
      </c>
      <c r="BL906" s="14" t="str">
        <f>_xlfn.XLOOKUP(B906,'[4]cell downs 18042026 17h'!$B:$B,'[4]cell downs 18042026 17h'!$B:$B,"")</f>
        <v/>
      </c>
      <c r="BM906" s="14" t="str">
        <f>_xlfn.XLOOKUP(B906,'[5]Cells Huawei 19042026 15h'!$B:$B,'[5]Cells Huawei 19042026 15h'!$B:$B,"")</f>
        <v/>
      </c>
      <c r="BN906" s="9" t="str">
        <f>_xlfn.XLOOKUP(B906,'[6]cells down 19042026 9H40'!$B:$B,'[6]cells down 19042026 9H40'!$B:$B,"")</f>
        <v/>
      </c>
      <c r="BO906" s="9" t="s">
        <v>2962</v>
      </c>
      <c r="BP906" s="9" t="s">
        <v>5537</v>
      </c>
      <c r="BQ906" s="115"/>
    </row>
    <row r="907" spans="1:69" s="9" customFormat="1" x14ac:dyDescent="0.3">
      <c r="A907" s="1" t="s">
        <v>2715</v>
      </c>
      <c r="B907" s="8" t="s">
        <v>2716</v>
      </c>
      <c r="C907" s="3" t="str">
        <f>_xlfn.XLOOKUP(B907,'[1]daily break down'!$D:$D,'[1]daily break down'!$E:$E,"")</f>
        <v>Yaounde</v>
      </c>
      <c r="D907" s="1" t="s">
        <v>11</v>
      </c>
      <c r="E907" s="1" t="s">
        <v>12</v>
      </c>
      <c r="F907" s="3" t="s">
        <v>37</v>
      </c>
      <c r="G907" s="1" t="s">
        <v>38</v>
      </c>
      <c r="H907" s="34" t="str">
        <f>_xlfn.XLOOKUP(B907,[2]CALCULATION!$B:$B,[2]CALCULATION!$H:$H,"")</f>
        <v>ZTE</v>
      </c>
      <c r="I907" s="28">
        <v>0.23223055477081209</v>
      </c>
      <c r="J907" s="28">
        <v>0</v>
      </c>
      <c r="K907" s="28">
        <v>0</v>
      </c>
      <c r="L907" s="28">
        <v>0</v>
      </c>
      <c r="M907" s="28">
        <v>0</v>
      </c>
      <c r="N907" s="28">
        <v>0</v>
      </c>
      <c r="O907" s="28">
        <v>0.23544086886794377</v>
      </c>
      <c r="P907" s="28">
        <v>0.8779495652521303</v>
      </c>
      <c r="Q907" s="28">
        <v>0</v>
      </c>
      <c r="R907" s="28">
        <v>0</v>
      </c>
      <c r="S907" s="94">
        <v>5.9355140640293569E-2</v>
      </c>
      <c r="T907" s="94">
        <f>_xlfn.XLOOKUP(B907,'[3]Nur des jours'!$B:$B,'[3]Nur des jours'!$U:$U,"")</f>
        <v>0</v>
      </c>
      <c r="U907" s="94">
        <v>0</v>
      </c>
      <c r="V907" s="94">
        <v>2.9427879223703837E-3</v>
      </c>
      <c r="W907" s="94">
        <v>0</v>
      </c>
      <c r="X907" s="94">
        <v>0</v>
      </c>
      <c r="Y907" s="94">
        <v>0</v>
      </c>
      <c r="Z907" s="94">
        <v>0</v>
      </c>
      <c r="AA907" s="94">
        <v>0</v>
      </c>
      <c r="AB907" s="94">
        <v>0.79783439345038787</v>
      </c>
      <c r="AC907" s="94">
        <f>_xlfn.XLOOKUP(B907,'[3]Nur des jours'!$B:$B,'[3]Nur des jours'!$N:$N,"")</f>
        <v>0</v>
      </c>
      <c r="AD907" s="94">
        <v>0</v>
      </c>
      <c r="AE907" s="94">
        <v>0</v>
      </c>
      <c r="AF907" s="94">
        <v>0</v>
      </c>
      <c r="AG907" s="94">
        <v>0</v>
      </c>
      <c r="AH907" s="94">
        <v>0</v>
      </c>
      <c r="AI907" s="49" t="s">
        <v>5559</v>
      </c>
      <c r="AJ907" s="49"/>
      <c r="AK907" s="48" t="str" cm="1">
        <f t="array" ref="AK907">IFERROR(_xlfn.IFS(
AM907="MPR ISSUE","PDH",
AM907="BSS Hardware Issue","BSS",
AM907="Sites strategiques, MLL, Pylone, etc.","ENVTECH",
AM907="AKTIVCO DEFAUT GE &amp; POWER Cabinet","AKTIVCO",
AM907="AKTIVCO Coupure ENEO &amp; Baisse de tension","AKTIVCO GRID ONLY",
AM907="Coupure ENEO &amp; Baisse de tension","IHS GRID ONLY",
AM907="Defaut GE &amp; POWER Cabinet","IHS",
AM907="Sharing","Partners",
AM907="Sites strategiques &amp; DataCenter","SST &amp; DC",
AM907="Exclu","Exclu",
AM907="SAT","SAT",
AM907="SPARE-ISSUE","SPARE-ISSUE",
AM907="Fiber CAmtel","TRANS_FO_CAMTEL",
AM907="Fiber AOF","Fiber AOF",
AM907="Projet OCM (HUAWEI)","TRAVAUX-HUAWEI",
AM907="Projet OCM (NOKIA)","TRAVAUX-NOKIA",
AM907="ACCESS-ISSUE","ACCESS-ISSUE",
AM907="Projet OCM (ZTE, NOKIA, autres projets)","TRAVAUX OCM",
AM907="No root CAuse","No root cause",
AM907="ODU HS","PDH",
AM907="IP &amp; VLAN","PDH",
AM907="Warehouse HUAWEI","SPARE-ISSUE",
AM907="SPARE-HS","SPARE-ISSUE",
AM907="Power Telco","BSS",AM907="no impacts","no impacts"
),"")</f>
        <v>no impacts</v>
      </c>
      <c r="AL907" s="48" t="str" cm="1">
        <f t="array" ref="AL907">IFERROR(_xlfn.IFS(
AM907="MPR ISSUE","TX ISSUE",
AM907="BSS Hardware Issue","RAN ISSUE",
AM907="Sites strategiques, MLL, Pylone, etc.","ENVTECH",
AM907="AKTIVCO DEFAUT GE &amp; POWER Cabinet","POWER ISSUE",
AM907="AKTIVCO Coupure ENEO &amp; Baisse de tension","POWER ISSUE",
AM907="Coupure ENEO &amp; Baisse de tension","POWER ISSUE",
AM907="Defaut GE &amp; POWER Cabinet","POWER ISSUE",
AM907="Sharing","POWER ISSUE",
AM907="Sites strategiques &amp; DataCenter","POWER ISSUE",
AM907="Exclu","Exclu",
AM907="SAT","TX ISSUE",
AM907="SPARE-ISSUE","SPARE-ISSUE",
AM907="Fiber CAmtel","TX ISSUE",
AM907="Fiber AOF","TX ISSUE",
AM907="Projet OCM (HUAWEI)","TRAVAUX-HUAWEI",
AM907="Projet OCM (NOKIA)","TRAVAUX -NOKIA",
AM907="ACCESS-ISSUE","ACCESS-ISSUE",
AM907="Projet OCM (ZTE, NOKIA, autres projets)","TRAVAUX OCM",
AM907="No root CAuse","No root cause",
AM907="ODU HS","TX ISSUE",
AM907="IP &amp; VLAN","TX ISSUE",
AM907="Warehouse HUAWEI","SPARE-ISSUE",
AM907="SPARE-HS","SPARE-ISSUE",
AM907="Power Telco","RAN ISSUE",AM907="no impacts","no impacts"
),"")</f>
        <v>no impacts</v>
      </c>
      <c r="AM907" s="67" t="s">
        <v>5605</v>
      </c>
      <c r="AN907" s="48" t="str" cm="1">
        <f t="array" ref="AN907">IFERROR(_xlfn.IFS(
AM907="MPR ISSUE","ACTIVE",
AM907="BSS Hardware Issue","ACTIVE",
AM907="Sites strategiques, MLL, Pylone, etc.","PASSIVE",
AM907="AKTIVCO DEFAUT GE &amp; POWER Cabinet","PASSIVE",
AM907="AKTIVCO Coupure ENEO &amp; Baisse de tension","PASSIVE",
AM907="Coupure ENEO &amp; Baisse de tension","PASSIVE",
AM907="Defaut GE &amp; POWER Cabinet","PASSIVE",
AM907="Sharing","PASSIVE",
AM907="Sites strategiques &amp; DataCenter","PASSIVE",
AM907="Exclu","Exclu",
AM907="SAT","ACTIVE",
AM907="SPARE-ISSUE","SPARE-ISSUE",
AM907="Fiber CAmtel","ACTIVE",
AM907="Fiber AOF","ACTIVE",
AM907="Projet OCM (HUAWEI)","PLANNED WORKS",
AM907="Projet OCM (NOKIA)","PLANNED WORKS",
AM907="ACCESS-ISSUE","ACCESS-ISSUE",
AM907="Projet OCM (ZTE, NOKIA, autres projets)","PLANNED WORKS",
AM907="No root CAuse","No root cause",
AM907="ODU HS","ACTIVE",
AM907="IP &amp; VLAN","ACTIVE",
AM907="Warehouse HUAWEI","SPARE-ISSUE",
AM907="SPARE-HS","SPARE-ISSUE",
AM907="Power Telco","ACTIVE", AM907="no impacts","no impacts"
),"")</f>
        <v>no impacts</v>
      </c>
      <c r="AO907" s="93" t="s">
        <v>5537</v>
      </c>
      <c r="AP907" s="101" t="str">
        <f t="shared" ref="AP907:AP970" si="30">B907</f>
        <v>CTR_591</v>
      </c>
      <c r="AR907" s="17" t="s">
        <v>5537</v>
      </c>
      <c r="AS907" s="7" t="s">
        <v>5537</v>
      </c>
      <c r="AT907" s="6"/>
      <c r="AU907" s="7"/>
      <c r="AV907" s="3" t="s">
        <v>5537</v>
      </c>
      <c r="AW907" s="18" t="s">
        <v>5537</v>
      </c>
      <c r="AX907" s="18" t="s">
        <v>5537</v>
      </c>
      <c r="AY907" s="18" t="s">
        <v>5537</v>
      </c>
      <c r="AZ907" s="18" t="s">
        <v>5537</v>
      </c>
      <c r="BA907" s="18" t="s">
        <v>5537</v>
      </c>
      <c r="BB907" s="18" t="s">
        <v>5537</v>
      </c>
      <c r="BC907" s="18" t="s">
        <v>5537</v>
      </c>
      <c r="BD907" s="18" t="s">
        <v>5537</v>
      </c>
      <c r="BE907" s="18" t="s">
        <v>5537</v>
      </c>
      <c r="BF907" s="18" t="s">
        <v>5537</v>
      </c>
      <c r="BG907" s="18" t="s">
        <v>5537</v>
      </c>
      <c r="BH907" s="18" t="s">
        <v>5537</v>
      </c>
      <c r="BI907" s="9" t="s">
        <v>5537</v>
      </c>
      <c r="BJ907" s="14"/>
      <c r="BK907" s="14" t="s">
        <v>5537</v>
      </c>
      <c r="BL907" s="14" t="str">
        <f>_xlfn.XLOOKUP(B907,'[4]cell downs 18042026 17h'!$B:$B,'[4]cell downs 18042026 17h'!$B:$B,"")</f>
        <v/>
      </c>
      <c r="BM907" s="14" t="str">
        <f>_xlfn.XLOOKUP(B907,'[5]Cells Huawei 19042026 15h'!$B:$B,'[5]Cells Huawei 19042026 15h'!$B:$B,"")</f>
        <v/>
      </c>
      <c r="BN907" s="9" t="str">
        <f>_xlfn.XLOOKUP(B907,'[6]cells down 19042026 9H40'!$B:$B,'[6]cells down 19042026 9H40'!$B:$B,"")</f>
        <v/>
      </c>
      <c r="BO907" s="9" t="s">
        <v>2716</v>
      </c>
      <c r="BP907" s="9" t="s">
        <v>12</v>
      </c>
      <c r="BQ907" s="115"/>
    </row>
    <row r="908" spans="1:69" s="9" customFormat="1" x14ac:dyDescent="0.3">
      <c r="A908" s="1" t="s">
        <v>2877</v>
      </c>
      <c r="B908" s="8" t="s">
        <v>2878</v>
      </c>
      <c r="C908" s="3" t="str">
        <f>_xlfn.XLOOKUP(B908,'[1]daily break down'!$D:$D,'[1]daily break down'!$E:$E,"")</f>
        <v>NORD</v>
      </c>
      <c r="D908" s="1" t="s">
        <v>11</v>
      </c>
      <c r="E908" s="1" t="s">
        <v>12</v>
      </c>
      <c r="F908" s="3" t="s">
        <v>23</v>
      </c>
      <c r="G908" s="1" t="s">
        <v>24</v>
      </c>
      <c r="H908" s="32" t="str">
        <f>_xlfn.XLOOKUP(B908,[2]CALCULATION!$B:$B,[2]CALCULATION!$H:$H,"")</f>
        <v>Huawei</v>
      </c>
      <c r="I908" s="28">
        <v>0</v>
      </c>
      <c r="J908" s="28">
        <v>0</v>
      </c>
      <c r="K908" s="28">
        <v>5.6528459077769506</v>
      </c>
      <c r="L908" s="28">
        <v>0</v>
      </c>
      <c r="M908" s="28">
        <v>0</v>
      </c>
      <c r="N908" s="28">
        <v>0</v>
      </c>
      <c r="O908" s="28">
        <v>0</v>
      </c>
      <c r="P908" s="28">
        <v>0</v>
      </c>
      <c r="Q908" s="28">
        <v>0</v>
      </c>
      <c r="R908" s="28">
        <v>0</v>
      </c>
      <c r="S908" s="94">
        <v>0</v>
      </c>
      <c r="T908" s="94">
        <f>_xlfn.XLOOKUP(B908,'[3]Nur des jours'!$B:$B,'[3]Nur des jours'!$U:$U,"")</f>
        <v>0</v>
      </c>
      <c r="U908" s="94">
        <v>0</v>
      </c>
      <c r="V908" s="94">
        <v>0</v>
      </c>
      <c r="W908" s="94">
        <v>0</v>
      </c>
      <c r="X908" s="94">
        <v>0</v>
      </c>
      <c r="Y908" s="94">
        <v>3.3134365199624467</v>
      </c>
      <c r="Z908" s="94">
        <v>0</v>
      </c>
      <c r="AA908" s="94">
        <v>0</v>
      </c>
      <c r="AB908" s="94">
        <v>0.79027232024381266</v>
      </c>
      <c r="AC908" s="94">
        <f>_xlfn.XLOOKUP(B908,'[3]Nur des jours'!$B:$B,'[3]Nur des jours'!$N:$N,"")</f>
        <v>0</v>
      </c>
      <c r="AD908" s="94">
        <v>0</v>
      </c>
      <c r="AE908" s="94">
        <v>0</v>
      </c>
      <c r="AF908" s="94">
        <v>0</v>
      </c>
      <c r="AG908" s="94">
        <v>0</v>
      </c>
      <c r="AH908" s="94">
        <v>0</v>
      </c>
      <c r="AI908" s="49" t="s">
        <v>5559</v>
      </c>
      <c r="AJ908" s="49"/>
      <c r="AK908" s="48" t="str" cm="1">
        <f t="array" ref="AK908">IFERROR(_xlfn.IFS(
AM908="MPR ISSUE","PDH",
AM908="BSS Hardware Issue","BSS",
AM908="Sites strategiques, MLL, Pylone, etc.","ENVTECH",
AM908="AKTIVCO DEFAUT GE &amp; POWER Cabinet","AKTIVCO",
AM908="AKTIVCO Coupure ENEO &amp; Baisse de tension","AKTIVCO GRID ONLY",
AM908="Coupure ENEO &amp; Baisse de tension","IHS GRID ONLY",
AM908="Defaut GE &amp; POWER Cabinet","IHS",
AM908="Sharing","Partners",
AM908="Sites strategiques &amp; DataCenter","SST &amp; DC",
AM908="Exclu","Exclu",
AM908="SAT","SAT",
AM908="SPARE-ISSUE","SPARE-ISSUE",
AM908="Fiber CAmtel","TRANS_FO_CAMTEL",
AM908="Fiber AOF","Fiber AOF",
AM908="Projet OCM (HUAWEI)","TRAVAUX-HUAWEI",
AM908="Projet OCM (NOKIA)","TRAVAUX-NOKIA",
AM908="ACCESS-ISSUE","ACCESS-ISSUE",
AM908="Projet OCM (ZTE, NOKIA, autres projets)","TRAVAUX OCM",
AM908="No root CAuse","No root cause",
AM908="ODU HS","PDH",
AM908="IP &amp; VLAN","PDH",
AM908="Warehouse HUAWEI","SPARE-ISSUE",
AM908="SPARE-HS","SPARE-ISSUE",
AM908="Power Telco","BSS",AM908="no impacts","no impacts"
),"")</f>
        <v>no impacts</v>
      </c>
      <c r="AL908" s="48" t="str" cm="1">
        <f t="array" ref="AL908">IFERROR(_xlfn.IFS(
AM908="MPR ISSUE","TX ISSUE",
AM908="BSS Hardware Issue","RAN ISSUE",
AM908="Sites strategiques, MLL, Pylone, etc.","ENVTECH",
AM908="AKTIVCO DEFAUT GE &amp; POWER Cabinet","POWER ISSUE",
AM908="AKTIVCO Coupure ENEO &amp; Baisse de tension","POWER ISSUE",
AM908="Coupure ENEO &amp; Baisse de tension","POWER ISSUE",
AM908="Defaut GE &amp; POWER Cabinet","POWER ISSUE",
AM908="Sharing","POWER ISSUE",
AM908="Sites strategiques &amp; DataCenter","POWER ISSUE",
AM908="Exclu","Exclu",
AM908="SAT","TX ISSUE",
AM908="SPARE-ISSUE","SPARE-ISSUE",
AM908="Fiber CAmtel","TX ISSUE",
AM908="Fiber AOF","TX ISSUE",
AM908="Projet OCM (HUAWEI)","TRAVAUX-HUAWEI",
AM908="Projet OCM (NOKIA)","TRAVAUX -NOKIA",
AM908="ACCESS-ISSUE","ACCESS-ISSUE",
AM908="Projet OCM (ZTE, NOKIA, autres projets)","TRAVAUX OCM",
AM908="No root CAuse","No root cause",
AM908="ODU HS","TX ISSUE",
AM908="IP &amp; VLAN","TX ISSUE",
AM908="Warehouse HUAWEI","SPARE-ISSUE",
AM908="SPARE-HS","SPARE-ISSUE",
AM908="Power Telco","RAN ISSUE",AM908="no impacts","no impacts"
),"")</f>
        <v>no impacts</v>
      </c>
      <c r="AM908" s="67" t="s">
        <v>5605</v>
      </c>
      <c r="AN908" s="48" t="str" cm="1">
        <f t="array" ref="AN908">IFERROR(_xlfn.IFS(
AM908="MPR ISSUE","ACTIVE",
AM908="BSS Hardware Issue","ACTIVE",
AM908="Sites strategiques, MLL, Pylone, etc.","PASSIVE",
AM908="AKTIVCO DEFAUT GE &amp; POWER Cabinet","PASSIVE",
AM908="AKTIVCO Coupure ENEO &amp; Baisse de tension","PASSIVE",
AM908="Coupure ENEO &amp; Baisse de tension","PASSIVE",
AM908="Defaut GE &amp; POWER Cabinet","PASSIVE",
AM908="Sharing","PASSIVE",
AM908="Sites strategiques &amp; DataCenter","PASSIVE",
AM908="Exclu","Exclu",
AM908="SAT","ACTIVE",
AM908="SPARE-ISSUE","SPARE-ISSUE",
AM908="Fiber CAmtel","ACTIVE",
AM908="Fiber AOF","ACTIVE",
AM908="Projet OCM (HUAWEI)","PLANNED WORKS",
AM908="Projet OCM (NOKIA)","PLANNED WORKS",
AM908="ACCESS-ISSUE","ACCESS-ISSUE",
AM908="Projet OCM (ZTE, NOKIA, autres projets)","PLANNED WORKS",
AM908="No root CAuse","No root cause",
AM908="ODU HS","ACTIVE",
AM908="IP &amp; VLAN","ACTIVE",
AM908="Warehouse HUAWEI","SPARE-ISSUE",
AM908="SPARE-HS","SPARE-ISSUE",
AM908="Power Telco","ACTIVE", AM908="no impacts","no impacts"
),"")</f>
        <v>no impacts</v>
      </c>
      <c r="AO908" s="93" t="s">
        <v>5537</v>
      </c>
      <c r="AP908" s="101" t="str">
        <f t="shared" si="30"/>
        <v>NRD_013</v>
      </c>
      <c r="AR908" s="17" t="s">
        <v>5537</v>
      </c>
      <c r="AS908" s="7" t="s">
        <v>5537</v>
      </c>
      <c r="AT908" s="6"/>
      <c r="AU908" s="7"/>
      <c r="AV908" s="3" t="s">
        <v>5537</v>
      </c>
      <c r="AW908" s="18" t="s">
        <v>5537</v>
      </c>
      <c r="AX908" s="18" t="s">
        <v>5537</v>
      </c>
      <c r="AY908" s="18" t="s">
        <v>5537</v>
      </c>
      <c r="AZ908" s="18" t="s">
        <v>5537</v>
      </c>
      <c r="BA908" s="18" t="s">
        <v>5537</v>
      </c>
      <c r="BB908" s="18" t="s">
        <v>5537</v>
      </c>
      <c r="BC908" s="18" t="s">
        <v>5537</v>
      </c>
      <c r="BD908" s="18" t="s">
        <v>5537</v>
      </c>
      <c r="BE908" s="18" t="s">
        <v>5537</v>
      </c>
      <c r="BF908" s="18" t="s">
        <v>5537</v>
      </c>
      <c r="BG908" s="18" t="s">
        <v>5537</v>
      </c>
      <c r="BH908" s="18" t="s">
        <v>5537</v>
      </c>
      <c r="BI908" s="9" t="s">
        <v>5537</v>
      </c>
      <c r="BJ908" s="14"/>
      <c r="BK908" s="14" t="s">
        <v>5537</v>
      </c>
      <c r="BL908" s="14" t="str">
        <f>_xlfn.XLOOKUP(B908,'[4]cell downs 18042026 17h'!$B:$B,'[4]cell downs 18042026 17h'!$B:$B,"")</f>
        <v/>
      </c>
      <c r="BM908" s="14" t="str">
        <f>_xlfn.XLOOKUP(B908,'[5]Cells Huawei 19042026 15h'!$B:$B,'[5]Cells Huawei 19042026 15h'!$B:$B,"")</f>
        <v/>
      </c>
      <c r="BN908" s="9" t="str">
        <f>_xlfn.XLOOKUP(B908,'[6]cells down 19042026 9H40'!$B:$B,'[6]cells down 19042026 9H40'!$B:$B,"")</f>
        <v/>
      </c>
      <c r="BO908" s="9" t="s">
        <v>2878</v>
      </c>
      <c r="BP908" s="9" t="s">
        <v>5537</v>
      </c>
      <c r="BQ908" s="115"/>
    </row>
    <row r="909" spans="1:69" s="9" customFormat="1" x14ac:dyDescent="0.3">
      <c r="A909" s="1" t="s">
        <v>3345</v>
      </c>
      <c r="B909" s="8" t="s">
        <v>3346</v>
      </c>
      <c r="C909" s="3" t="str">
        <f>_xlfn.XLOOKUP(B909,'[1]daily break down'!$D:$D,'[1]daily break down'!$E:$E,"")</f>
        <v>SUD-OUEST</v>
      </c>
      <c r="D909" s="1" t="s">
        <v>11</v>
      </c>
      <c r="E909" s="1" t="s">
        <v>12</v>
      </c>
      <c r="F909" s="3" t="s">
        <v>13</v>
      </c>
      <c r="G909" s="1" t="s">
        <v>63</v>
      </c>
      <c r="H909" s="32" t="str">
        <f>_xlfn.XLOOKUP(B909,[2]CALCULATION!$B:$B,[2]CALCULATION!$H:$H,"")</f>
        <v>Huawei</v>
      </c>
      <c r="I909" s="28">
        <v>0</v>
      </c>
      <c r="J909" s="28">
        <v>0</v>
      </c>
      <c r="K909" s="28">
        <v>0</v>
      </c>
      <c r="L909" s="28">
        <v>0</v>
      </c>
      <c r="M909" s="28">
        <v>0</v>
      </c>
      <c r="N909" s="28">
        <v>0</v>
      </c>
      <c r="O909" s="28">
        <v>0.5275437815502535</v>
      </c>
      <c r="P909" s="28">
        <v>0</v>
      </c>
      <c r="Q909" s="28">
        <v>0</v>
      </c>
      <c r="R909" s="28">
        <v>0</v>
      </c>
      <c r="S909" s="94">
        <v>0</v>
      </c>
      <c r="T909" s="94">
        <f>_xlfn.XLOOKUP(B909,'[3]Nur des jours'!$B:$B,'[3]Nur des jours'!$U:$U,"")</f>
        <v>0</v>
      </c>
      <c r="U909" s="94">
        <v>7.4907328933062805E-3</v>
      </c>
      <c r="V909" s="94">
        <v>0</v>
      </c>
      <c r="W909" s="94">
        <v>0</v>
      </c>
      <c r="X909" s="94">
        <v>0.73942451196091696</v>
      </c>
      <c r="Y909" s="94">
        <v>0.68893340524436908</v>
      </c>
      <c r="Z909" s="94">
        <v>3.1942625266456075E-2</v>
      </c>
      <c r="AA909" s="94">
        <v>0</v>
      </c>
      <c r="AB909" s="94">
        <v>0.66105717783427931</v>
      </c>
      <c r="AC909" s="94">
        <f>_xlfn.XLOOKUP(B909,'[3]Nur des jours'!$B:$B,'[3]Nur des jours'!$N:$N,"")</f>
        <v>0</v>
      </c>
      <c r="AD909" s="94">
        <v>0</v>
      </c>
      <c r="AE909" s="94">
        <v>0</v>
      </c>
      <c r="AF909" s="94">
        <v>0</v>
      </c>
      <c r="AG909" s="94">
        <v>0</v>
      </c>
      <c r="AH909" s="94">
        <v>0</v>
      </c>
      <c r="AI909" s="49" t="s">
        <v>5559</v>
      </c>
      <c r="AJ909" s="49"/>
      <c r="AK909" s="48" t="str" cm="1">
        <f t="array" ref="AK909">IFERROR(_xlfn.IFS(
AM909="MPR ISSUE","PDH",
AM909="BSS Hardware Issue","BSS",
AM909="Sites strategiques, MLL, Pylone, etc.","ENVTECH",
AM909="AKTIVCO DEFAUT GE &amp; POWER Cabinet","AKTIVCO",
AM909="AKTIVCO Coupure ENEO &amp; Baisse de tension","AKTIVCO GRID ONLY",
AM909="Coupure ENEO &amp; Baisse de tension","IHS GRID ONLY",
AM909="Defaut GE &amp; POWER Cabinet","IHS",
AM909="Sharing","Partners",
AM909="Sites strategiques &amp; DataCenter","SST &amp; DC",
AM909="Exclu","Exclu",
AM909="SAT","SAT",
AM909="SPARE-ISSUE","SPARE-ISSUE",
AM909="Fiber CAmtel","TRANS_FO_CAMTEL",
AM909="Fiber AOF","Fiber AOF",
AM909="Projet OCM (HUAWEI)","TRAVAUX-HUAWEI",
AM909="Projet OCM (NOKIA)","TRAVAUX-NOKIA",
AM909="ACCESS-ISSUE","ACCESS-ISSUE",
AM909="Projet OCM (ZTE, NOKIA, autres projets)","TRAVAUX OCM",
AM909="No root CAuse","No root cause",
AM909="ODU HS","PDH",
AM909="IP &amp; VLAN","PDH",
AM909="Warehouse HUAWEI","SPARE-ISSUE",
AM909="SPARE-HS","SPARE-ISSUE",
AM909="Power Telco","BSS",AM909="no impacts","no impacts"
),"")</f>
        <v>no impacts</v>
      </c>
      <c r="AL909" s="48" t="str" cm="1">
        <f t="array" ref="AL909">IFERROR(_xlfn.IFS(
AM909="MPR ISSUE","TX ISSUE",
AM909="BSS Hardware Issue","RAN ISSUE",
AM909="Sites strategiques, MLL, Pylone, etc.","ENVTECH",
AM909="AKTIVCO DEFAUT GE &amp; POWER Cabinet","POWER ISSUE",
AM909="AKTIVCO Coupure ENEO &amp; Baisse de tension","POWER ISSUE",
AM909="Coupure ENEO &amp; Baisse de tension","POWER ISSUE",
AM909="Defaut GE &amp; POWER Cabinet","POWER ISSUE",
AM909="Sharing","POWER ISSUE",
AM909="Sites strategiques &amp; DataCenter","POWER ISSUE",
AM909="Exclu","Exclu",
AM909="SAT","TX ISSUE",
AM909="SPARE-ISSUE","SPARE-ISSUE",
AM909="Fiber CAmtel","TX ISSUE",
AM909="Fiber AOF","TX ISSUE",
AM909="Projet OCM (HUAWEI)","TRAVAUX-HUAWEI",
AM909="Projet OCM (NOKIA)","TRAVAUX -NOKIA",
AM909="ACCESS-ISSUE","ACCESS-ISSUE",
AM909="Projet OCM (ZTE, NOKIA, autres projets)","TRAVAUX OCM",
AM909="No root CAuse","No root cause",
AM909="ODU HS","TX ISSUE",
AM909="IP &amp; VLAN","TX ISSUE",
AM909="Warehouse HUAWEI","SPARE-ISSUE",
AM909="SPARE-HS","SPARE-ISSUE",
AM909="Power Telco","RAN ISSUE",AM909="no impacts","no impacts"
),"")</f>
        <v>no impacts</v>
      </c>
      <c r="AM909" s="67" t="s">
        <v>5605</v>
      </c>
      <c r="AN909" s="48" t="str" cm="1">
        <f t="array" ref="AN909">IFERROR(_xlfn.IFS(
AM909="MPR ISSUE","ACTIVE",
AM909="BSS Hardware Issue","ACTIVE",
AM909="Sites strategiques, MLL, Pylone, etc.","PASSIVE",
AM909="AKTIVCO DEFAUT GE &amp; POWER Cabinet","PASSIVE",
AM909="AKTIVCO Coupure ENEO &amp; Baisse de tension","PASSIVE",
AM909="Coupure ENEO &amp; Baisse de tension","PASSIVE",
AM909="Defaut GE &amp; POWER Cabinet","PASSIVE",
AM909="Sharing","PASSIVE",
AM909="Sites strategiques &amp; DataCenter","PASSIVE",
AM909="Exclu","Exclu",
AM909="SAT","ACTIVE",
AM909="SPARE-ISSUE","SPARE-ISSUE",
AM909="Fiber CAmtel","ACTIVE",
AM909="Fiber AOF","ACTIVE",
AM909="Projet OCM (HUAWEI)","PLANNED WORKS",
AM909="Projet OCM (NOKIA)","PLANNED WORKS",
AM909="ACCESS-ISSUE","ACCESS-ISSUE",
AM909="Projet OCM (ZTE, NOKIA, autres projets)","PLANNED WORKS",
AM909="No root CAuse","No root cause",
AM909="ODU HS","ACTIVE",
AM909="IP &amp; VLAN","ACTIVE",
AM909="Warehouse HUAWEI","SPARE-ISSUE",
AM909="SPARE-HS","SPARE-ISSUE",
AM909="Power Telco","ACTIVE", AM909="no impacts","no impacts"
),"")</f>
        <v>no impacts</v>
      </c>
      <c r="AO909" s="93" t="s">
        <v>5537</v>
      </c>
      <c r="AP909" s="101" t="str">
        <f t="shared" si="30"/>
        <v>SUO_187</v>
      </c>
      <c r="AR909" s="17" t="s">
        <v>5537</v>
      </c>
      <c r="AS909" s="7" t="s">
        <v>5537</v>
      </c>
      <c r="AT909" s="6"/>
      <c r="AU909" s="7"/>
      <c r="AV909" s="3" t="s">
        <v>5537</v>
      </c>
      <c r="AW909" s="18" t="s">
        <v>5537</v>
      </c>
      <c r="AX909" s="18" t="s">
        <v>5537</v>
      </c>
      <c r="AY909" s="18" t="s">
        <v>5537</v>
      </c>
      <c r="AZ909" s="18" t="s">
        <v>5537</v>
      </c>
      <c r="BA909" s="18" t="s">
        <v>5537</v>
      </c>
      <c r="BB909" s="18" t="s">
        <v>5537</v>
      </c>
      <c r="BC909" s="18" t="s">
        <v>5537</v>
      </c>
      <c r="BD909" s="18" t="s">
        <v>5537</v>
      </c>
      <c r="BE909" s="18" t="s">
        <v>5537</v>
      </c>
      <c r="BF909" s="18" t="s">
        <v>5537</v>
      </c>
      <c r="BG909" s="18" t="s">
        <v>5537</v>
      </c>
      <c r="BH909" s="18" t="s">
        <v>5537</v>
      </c>
      <c r="BI909" s="9" t="s">
        <v>5537</v>
      </c>
      <c r="BJ909" s="14"/>
      <c r="BK909" s="14" t="s">
        <v>5537</v>
      </c>
      <c r="BL909" s="14" t="str">
        <f>_xlfn.XLOOKUP(B909,'[4]cell downs 18042026 17h'!$B:$B,'[4]cell downs 18042026 17h'!$B:$B,"")</f>
        <v/>
      </c>
      <c r="BM909" s="14" t="str">
        <f>_xlfn.XLOOKUP(B909,'[5]Cells Huawei 19042026 15h'!$B:$B,'[5]Cells Huawei 19042026 15h'!$B:$B,"")</f>
        <v/>
      </c>
      <c r="BN909" s="9" t="str">
        <f>_xlfn.XLOOKUP(B909,'[6]cells down 19042026 9H40'!$B:$B,'[6]cells down 19042026 9H40'!$B:$B,"")</f>
        <v/>
      </c>
      <c r="BO909" s="9" t="s">
        <v>3346</v>
      </c>
      <c r="BP909" s="9" t="s">
        <v>5537</v>
      </c>
      <c r="BQ909" s="115"/>
    </row>
    <row r="910" spans="1:69" s="9" customFormat="1" x14ac:dyDescent="0.3">
      <c r="A910" s="1" t="s">
        <v>4878</v>
      </c>
      <c r="B910" s="8" t="s">
        <v>4879</v>
      </c>
      <c r="C910" s="3" t="str">
        <f>_xlfn.XLOOKUP(B910,'[1]daily break down'!$D:$D,'[1]daily break down'!$E:$E,"")</f>
        <v>SUD-OUEST</v>
      </c>
      <c r="D910" s="1" t="s">
        <v>11</v>
      </c>
      <c r="E910" s="1" t="s">
        <v>12</v>
      </c>
      <c r="F910" s="3" t="s">
        <v>13</v>
      </c>
      <c r="G910" s="1" t="s">
        <v>63</v>
      </c>
      <c r="H910" s="32" t="str">
        <f>_xlfn.XLOOKUP(B910,[2]CALCULATION!$B:$B,[2]CALCULATION!$H:$H,"")</f>
        <v>Huawei</v>
      </c>
      <c r="I910" s="28">
        <v>4.3220637040461369</v>
      </c>
      <c r="J910" s="28">
        <v>0.15391672587912658</v>
      </c>
      <c r="K910" s="28">
        <v>0</v>
      </c>
      <c r="L910" s="28">
        <v>0</v>
      </c>
      <c r="M910" s="28">
        <v>0</v>
      </c>
      <c r="N910" s="28">
        <v>0</v>
      </c>
      <c r="O910" s="28">
        <v>0</v>
      </c>
      <c r="P910" s="28">
        <v>0</v>
      </c>
      <c r="Q910" s="28">
        <v>0</v>
      </c>
      <c r="R910" s="28">
        <v>0</v>
      </c>
      <c r="S910" s="94">
        <v>0</v>
      </c>
      <c r="T910" s="94">
        <f>_xlfn.XLOOKUP(B910,'[3]Nur des jours'!$B:$B,'[3]Nur des jours'!$U:$U,"")</f>
        <v>0</v>
      </c>
      <c r="U910" s="94">
        <v>0</v>
      </c>
      <c r="V910" s="94">
        <v>0</v>
      </c>
      <c r="W910" s="94">
        <v>0</v>
      </c>
      <c r="X910" s="94">
        <v>0</v>
      </c>
      <c r="Y910" s="94">
        <v>0</v>
      </c>
      <c r="Z910" s="94">
        <v>0</v>
      </c>
      <c r="AA910" s="94">
        <v>0</v>
      </c>
      <c r="AB910" s="94">
        <v>0.64705664135512342</v>
      </c>
      <c r="AC910" s="94">
        <f>_xlfn.XLOOKUP(B910,'[3]Nur des jours'!$B:$B,'[3]Nur des jours'!$N:$N,"")</f>
        <v>0</v>
      </c>
      <c r="AD910" s="94">
        <v>0</v>
      </c>
      <c r="AE910" s="94">
        <v>0</v>
      </c>
      <c r="AF910" s="94">
        <v>0</v>
      </c>
      <c r="AG910" s="94">
        <v>0</v>
      </c>
      <c r="AH910" s="94">
        <v>0</v>
      </c>
      <c r="AI910" s="49" t="s">
        <v>5559</v>
      </c>
      <c r="AJ910" s="49"/>
      <c r="AK910" s="48" t="str" cm="1">
        <f t="array" ref="AK910">IFERROR(_xlfn.IFS(
AM910="MPR ISSUE","PDH",
AM910="BSS Hardware Issue","BSS",
AM910="Sites strategiques, MLL, Pylone, etc.","ENVTECH",
AM910="AKTIVCO DEFAUT GE &amp; POWER Cabinet","AKTIVCO",
AM910="AKTIVCO Coupure ENEO &amp; Baisse de tension","AKTIVCO GRID ONLY",
AM910="Coupure ENEO &amp; Baisse de tension","IHS GRID ONLY",
AM910="Defaut GE &amp; POWER Cabinet","IHS",
AM910="Sharing","Partners",
AM910="Sites strategiques &amp; DataCenter","SST &amp; DC",
AM910="Exclu","Exclu",
AM910="SAT","SAT",
AM910="SPARE-ISSUE","SPARE-ISSUE",
AM910="Fiber CAmtel","TRANS_FO_CAMTEL",
AM910="Fiber AOF","Fiber AOF",
AM910="Projet OCM (HUAWEI)","TRAVAUX-HUAWEI",
AM910="Projet OCM (NOKIA)","TRAVAUX-NOKIA",
AM910="ACCESS-ISSUE","ACCESS-ISSUE",
AM910="Projet OCM (ZTE, NOKIA, autres projets)","TRAVAUX OCM",
AM910="No root CAuse","No root cause",
AM910="ODU HS","PDH",
AM910="IP &amp; VLAN","PDH",
AM910="Warehouse HUAWEI","SPARE-ISSUE",
AM910="SPARE-HS","SPARE-ISSUE",
AM910="Power Telco","BSS",AM910="no impacts","no impacts"
),"")</f>
        <v>no impacts</v>
      </c>
      <c r="AL910" s="48" t="str" cm="1">
        <f t="array" ref="AL910">IFERROR(_xlfn.IFS(
AM910="MPR ISSUE","TX ISSUE",
AM910="BSS Hardware Issue","RAN ISSUE",
AM910="Sites strategiques, MLL, Pylone, etc.","ENVTECH",
AM910="AKTIVCO DEFAUT GE &amp; POWER Cabinet","POWER ISSUE",
AM910="AKTIVCO Coupure ENEO &amp; Baisse de tension","POWER ISSUE",
AM910="Coupure ENEO &amp; Baisse de tension","POWER ISSUE",
AM910="Defaut GE &amp; POWER Cabinet","POWER ISSUE",
AM910="Sharing","POWER ISSUE",
AM910="Sites strategiques &amp; DataCenter","POWER ISSUE",
AM910="Exclu","Exclu",
AM910="SAT","TX ISSUE",
AM910="SPARE-ISSUE","SPARE-ISSUE",
AM910="Fiber CAmtel","TX ISSUE",
AM910="Fiber AOF","TX ISSUE",
AM910="Projet OCM (HUAWEI)","TRAVAUX-HUAWEI",
AM910="Projet OCM (NOKIA)","TRAVAUX -NOKIA",
AM910="ACCESS-ISSUE","ACCESS-ISSUE",
AM910="Projet OCM (ZTE, NOKIA, autres projets)","TRAVAUX OCM",
AM910="No root CAuse","No root cause",
AM910="ODU HS","TX ISSUE",
AM910="IP &amp; VLAN","TX ISSUE",
AM910="Warehouse HUAWEI","SPARE-ISSUE",
AM910="SPARE-HS","SPARE-ISSUE",
AM910="Power Telco","RAN ISSUE",AM910="no impacts","no impacts"
),"")</f>
        <v>no impacts</v>
      </c>
      <c r="AM910" s="67" t="s">
        <v>5605</v>
      </c>
      <c r="AN910" s="48" t="str" cm="1">
        <f t="array" ref="AN910">IFERROR(_xlfn.IFS(
AM910="MPR ISSUE","ACTIVE",
AM910="BSS Hardware Issue","ACTIVE",
AM910="Sites strategiques, MLL, Pylone, etc.","PASSIVE",
AM910="AKTIVCO DEFAUT GE &amp; POWER Cabinet","PASSIVE",
AM910="AKTIVCO Coupure ENEO &amp; Baisse de tension","PASSIVE",
AM910="Coupure ENEO &amp; Baisse de tension","PASSIVE",
AM910="Defaut GE &amp; POWER Cabinet","PASSIVE",
AM910="Sharing","PASSIVE",
AM910="Sites strategiques &amp; DataCenter","PASSIVE",
AM910="Exclu","Exclu",
AM910="SAT","ACTIVE",
AM910="SPARE-ISSUE","SPARE-ISSUE",
AM910="Fiber CAmtel","ACTIVE",
AM910="Fiber AOF","ACTIVE",
AM910="Projet OCM (HUAWEI)","PLANNED WORKS",
AM910="Projet OCM (NOKIA)","PLANNED WORKS",
AM910="ACCESS-ISSUE","ACCESS-ISSUE",
AM910="Projet OCM (ZTE, NOKIA, autres projets)","PLANNED WORKS",
AM910="No root CAuse","No root cause",
AM910="ODU HS","ACTIVE",
AM910="IP &amp; VLAN","ACTIVE",
AM910="Warehouse HUAWEI","SPARE-ISSUE",
AM910="SPARE-HS","SPARE-ISSUE",
AM910="Power Telco","ACTIVE", AM910="no impacts","no impacts"
),"")</f>
        <v>no impacts</v>
      </c>
      <c r="AO910" s="93" t="s">
        <v>5537</v>
      </c>
      <c r="AP910" s="101" t="str">
        <f t="shared" si="30"/>
        <v>SUO_065</v>
      </c>
      <c r="AR910" s="17" t="s">
        <v>5537</v>
      </c>
      <c r="AS910" s="7" t="s">
        <v>5537</v>
      </c>
      <c r="AT910" s="6"/>
      <c r="AU910" s="7"/>
      <c r="AV910" s="3" t="s">
        <v>5537</v>
      </c>
      <c r="AW910" s="18" t="s">
        <v>5537</v>
      </c>
      <c r="AX910" s="18" t="s">
        <v>5537</v>
      </c>
      <c r="AY910" s="18" t="s">
        <v>5537</v>
      </c>
      <c r="AZ910" s="18" t="s">
        <v>5537</v>
      </c>
      <c r="BA910" s="18" t="s">
        <v>5537</v>
      </c>
      <c r="BB910" s="18" t="s">
        <v>5537</v>
      </c>
      <c r="BC910" s="18" t="s">
        <v>5537</v>
      </c>
      <c r="BD910" s="18" t="s">
        <v>5537</v>
      </c>
      <c r="BE910" s="18" t="s">
        <v>5537</v>
      </c>
      <c r="BF910" s="18" t="s">
        <v>5537</v>
      </c>
      <c r="BG910" s="18" t="s">
        <v>5537</v>
      </c>
      <c r="BH910" s="18" t="s">
        <v>5537</v>
      </c>
      <c r="BI910" s="9" t="s">
        <v>5537</v>
      </c>
      <c r="BJ910" s="14"/>
      <c r="BK910" s="14" t="s">
        <v>5537</v>
      </c>
      <c r="BL910" s="14" t="str">
        <f>_xlfn.XLOOKUP(B910,'[4]cell downs 18042026 17h'!$B:$B,'[4]cell downs 18042026 17h'!$B:$B,"")</f>
        <v/>
      </c>
      <c r="BM910" s="14" t="str">
        <f>_xlfn.XLOOKUP(B910,'[5]Cells Huawei 19042026 15h'!$B:$B,'[5]Cells Huawei 19042026 15h'!$B:$B,"")</f>
        <v/>
      </c>
      <c r="BN910" s="9" t="str">
        <f>_xlfn.XLOOKUP(B910,'[6]cells down 19042026 9H40'!$B:$B,'[6]cells down 19042026 9H40'!$B:$B,"")</f>
        <v/>
      </c>
      <c r="BO910" s="9" t="s">
        <v>4879</v>
      </c>
      <c r="BP910" s="9" t="s">
        <v>12</v>
      </c>
      <c r="BQ910" s="115"/>
    </row>
    <row r="911" spans="1:69" s="9" customFormat="1" x14ac:dyDescent="0.3">
      <c r="A911" s="1" t="s">
        <v>2803</v>
      </c>
      <c r="B911" s="8" t="s">
        <v>2804</v>
      </c>
      <c r="C911" s="3" t="str">
        <f>_xlfn.XLOOKUP(B911,'[1]daily break down'!$D:$D,'[1]daily break down'!$E:$E,"")</f>
        <v>Yaounde</v>
      </c>
      <c r="D911" s="1" t="s">
        <v>11</v>
      </c>
      <c r="E911" s="1" t="s">
        <v>12</v>
      </c>
      <c r="F911" s="3" t="s">
        <v>37</v>
      </c>
      <c r="G911" s="1" t="s">
        <v>38</v>
      </c>
      <c r="H911" s="34" t="str">
        <f>_xlfn.XLOOKUP(B911,[2]CALCULATION!$B:$B,[2]CALCULATION!$H:$H,"")</f>
        <v>ZTE</v>
      </c>
      <c r="I911" s="28">
        <v>0</v>
      </c>
      <c r="J911" s="28">
        <v>0</v>
      </c>
      <c r="K911" s="28">
        <v>0</v>
      </c>
      <c r="L911" s="28">
        <v>0</v>
      </c>
      <c r="M911" s="28">
        <v>0</v>
      </c>
      <c r="N911" s="28">
        <v>0</v>
      </c>
      <c r="O911" s="28">
        <v>0</v>
      </c>
      <c r="P911" s="28">
        <v>0</v>
      </c>
      <c r="Q911" s="28">
        <v>16.632441151375581</v>
      </c>
      <c r="R911" s="28">
        <v>6.0377447329446685</v>
      </c>
      <c r="S911" s="94">
        <v>0</v>
      </c>
      <c r="T911" s="94">
        <f>_xlfn.XLOOKUP(B911,'[3]Nur des jours'!$B:$B,'[3]Nur des jours'!$U:$U,"")</f>
        <v>0</v>
      </c>
      <c r="U911" s="94">
        <v>0</v>
      </c>
      <c r="V911" s="94">
        <v>0</v>
      </c>
      <c r="W911" s="94">
        <v>0</v>
      </c>
      <c r="X911" s="94">
        <v>0</v>
      </c>
      <c r="Y911" s="94">
        <v>0</v>
      </c>
      <c r="Z911" s="94">
        <v>0</v>
      </c>
      <c r="AA911" s="94">
        <v>0</v>
      </c>
      <c r="AB911" s="94">
        <v>0.63633775928636727</v>
      </c>
      <c r="AC911" s="94">
        <f>_xlfn.XLOOKUP(B911,'[3]Nur des jours'!$B:$B,'[3]Nur des jours'!$N:$N,"")</f>
        <v>0</v>
      </c>
      <c r="AD911" s="94">
        <v>0</v>
      </c>
      <c r="AE911" s="94">
        <v>0</v>
      </c>
      <c r="AF911" s="94">
        <v>0</v>
      </c>
      <c r="AG911" s="94">
        <v>0</v>
      </c>
      <c r="AH911" s="94">
        <v>0</v>
      </c>
      <c r="AI911" s="49" t="s">
        <v>5559</v>
      </c>
      <c r="AJ911" s="49"/>
      <c r="AK911" s="48" t="str" cm="1">
        <f t="array" ref="AK911">IFERROR(_xlfn.IFS(
AM911="MPR ISSUE","PDH",
AM911="BSS Hardware Issue","BSS",
AM911="Sites strategiques, MLL, Pylone, etc.","ENVTECH",
AM911="AKTIVCO DEFAUT GE &amp; POWER Cabinet","AKTIVCO",
AM911="AKTIVCO Coupure ENEO &amp; Baisse de tension","AKTIVCO GRID ONLY",
AM911="Coupure ENEO &amp; Baisse de tension","IHS GRID ONLY",
AM911="Defaut GE &amp; POWER Cabinet","IHS",
AM911="Sharing","Partners",
AM911="Sites strategiques &amp; DataCenter","SST &amp; DC",
AM911="Exclu","Exclu",
AM911="SAT","SAT",
AM911="SPARE-ISSUE","SPARE-ISSUE",
AM911="Fiber CAmtel","TRANS_FO_CAMTEL",
AM911="Fiber AOF","Fiber AOF",
AM911="Projet OCM (HUAWEI)","TRAVAUX-HUAWEI",
AM911="Projet OCM (NOKIA)","TRAVAUX-NOKIA",
AM911="ACCESS-ISSUE","ACCESS-ISSUE",
AM911="Projet OCM (ZTE, NOKIA, autres projets)","TRAVAUX OCM",
AM911="No root CAuse","No root cause",
AM911="ODU HS","PDH",
AM911="IP &amp; VLAN","PDH",
AM911="Warehouse HUAWEI","SPARE-ISSUE",
AM911="SPARE-HS","SPARE-ISSUE",
AM911="Power Telco","BSS",AM911="no impacts","no impacts"
),"")</f>
        <v>no impacts</v>
      </c>
      <c r="AL911" s="48" t="str" cm="1">
        <f t="array" ref="AL911">IFERROR(_xlfn.IFS(
AM911="MPR ISSUE","TX ISSUE",
AM911="BSS Hardware Issue","RAN ISSUE",
AM911="Sites strategiques, MLL, Pylone, etc.","ENVTECH",
AM911="AKTIVCO DEFAUT GE &amp; POWER Cabinet","POWER ISSUE",
AM911="AKTIVCO Coupure ENEO &amp; Baisse de tension","POWER ISSUE",
AM911="Coupure ENEO &amp; Baisse de tension","POWER ISSUE",
AM911="Defaut GE &amp; POWER Cabinet","POWER ISSUE",
AM911="Sharing","POWER ISSUE",
AM911="Sites strategiques &amp; DataCenter","POWER ISSUE",
AM911="Exclu","Exclu",
AM911="SAT","TX ISSUE",
AM911="SPARE-ISSUE","SPARE-ISSUE",
AM911="Fiber CAmtel","TX ISSUE",
AM911="Fiber AOF","TX ISSUE",
AM911="Projet OCM (HUAWEI)","TRAVAUX-HUAWEI",
AM911="Projet OCM (NOKIA)","TRAVAUX -NOKIA",
AM911="ACCESS-ISSUE","ACCESS-ISSUE",
AM911="Projet OCM (ZTE, NOKIA, autres projets)","TRAVAUX OCM",
AM911="No root CAuse","No root cause",
AM911="ODU HS","TX ISSUE",
AM911="IP &amp; VLAN","TX ISSUE",
AM911="Warehouse HUAWEI","SPARE-ISSUE",
AM911="SPARE-HS","SPARE-ISSUE",
AM911="Power Telco","RAN ISSUE",AM911="no impacts","no impacts"
),"")</f>
        <v>no impacts</v>
      </c>
      <c r="AM911" s="67" t="s">
        <v>5605</v>
      </c>
      <c r="AN911" s="48" t="str" cm="1">
        <f t="array" ref="AN911">IFERROR(_xlfn.IFS(
AM911="MPR ISSUE","ACTIVE",
AM911="BSS Hardware Issue","ACTIVE",
AM911="Sites strategiques, MLL, Pylone, etc.","PASSIVE",
AM911="AKTIVCO DEFAUT GE &amp; POWER Cabinet","PASSIVE",
AM911="AKTIVCO Coupure ENEO &amp; Baisse de tension","PASSIVE",
AM911="Coupure ENEO &amp; Baisse de tension","PASSIVE",
AM911="Defaut GE &amp; POWER Cabinet","PASSIVE",
AM911="Sharing","PASSIVE",
AM911="Sites strategiques &amp; DataCenter","PASSIVE",
AM911="Exclu","Exclu",
AM911="SAT","ACTIVE",
AM911="SPARE-ISSUE","SPARE-ISSUE",
AM911="Fiber CAmtel","ACTIVE",
AM911="Fiber AOF","ACTIVE",
AM911="Projet OCM (HUAWEI)","PLANNED WORKS",
AM911="Projet OCM (NOKIA)","PLANNED WORKS",
AM911="ACCESS-ISSUE","ACCESS-ISSUE",
AM911="Projet OCM (ZTE, NOKIA, autres projets)","PLANNED WORKS",
AM911="No root CAuse","No root cause",
AM911="ODU HS","ACTIVE",
AM911="IP &amp; VLAN","ACTIVE",
AM911="Warehouse HUAWEI","SPARE-ISSUE",
AM911="SPARE-HS","SPARE-ISSUE",
AM911="Power Telco","ACTIVE", AM911="no impacts","no impacts"
),"")</f>
        <v>no impacts</v>
      </c>
      <c r="AO911" s="93" t="s">
        <v>5537</v>
      </c>
      <c r="AP911" s="101" t="str">
        <f t="shared" si="30"/>
        <v>CTR_425</v>
      </c>
      <c r="AR911" s="17" t="s">
        <v>5537</v>
      </c>
      <c r="AS911" s="7" t="s">
        <v>5537</v>
      </c>
      <c r="AT911" s="6"/>
      <c r="AU911" s="7"/>
      <c r="AV911" s="3" t="s">
        <v>5537</v>
      </c>
      <c r="AW911" s="18" t="s">
        <v>5537</v>
      </c>
      <c r="AX911" s="18" t="s">
        <v>5537</v>
      </c>
      <c r="AY911" s="18" t="s">
        <v>5537</v>
      </c>
      <c r="AZ911" s="18" t="s">
        <v>5537</v>
      </c>
      <c r="BA911" s="18" t="s">
        <v>5537</v>
      </c>
      <c r="BB911" s="18" t="s">
        <v>5537</v>
      </c>
      <c r="BC911" s="18" t="s">
        <v>5537</v>
      </c>
      <c r="BD911" s="18" t="s">
        <v>5537</v>
      </c>
      <c r="BE911" s="18" t="s">
        <v>5537</v>
      </c>
      <c r="BF911" s="18" t="s">
        <v>5537</v>
      </c>
      <c r="BG911" s="18" t="s">
        <v>5537</v>
      </c>
      <c r="BH911" s="18" t="s">
        <v>5537</v>
      </c>
      <c r="BI911" s="9" t="s">
        <v>5537</v>
      </c>
      <c r="BJ911" s="14"/>
      <c r="BK911" s="14" t="s">
        <v>5537</v>
      </c>
      <c r="BL911" s="14" t="str">
        <f>_xlfn.XLOOKUP(B911,'[4]cell downs 18042026 17h'!$B:$B,'[4]cell downs 18042026 17h'!$B:$B,"")</f>
        <v/>
      </c>
      <c r="BM911" s="14" t="str">
        <f>_xlfn.XLOOKUP(B911,'[5]Cells Huawei 19042026 15h'!$B:$B,'[5]Cells Huawei 19042026 15h'!$B:$B,"")</f>
        <v/>
      </c>
      <c r="BN911" s="9" t="str">
        <f>_xlfn.XLOOKUP(B911,'[6]cells down 19042026 9H40'!$B:$B,'[6]cells down 19042026 9H40'!$B:$B,"")</f>
        <v/>
      </c>
      <c r="BO911" s="9" t="s">
        <v>2804</v>
      </c>
      <c r="BP911" s="9" t="s">
        <v>5537</v>
      </c>
      <c r="BQ911" s="115"/>
    </row>
    <row r="912" spans="1:69" s="9" customFormat="1" x14ac:dyDescent="0.3">
      <c r="A912" s="1" t="s">
        <v>634</v>
      </c>
      <c r="B912" s="8" t="s">
        <v>635</v>
      </c>
      <c r="C912" s="3" t="str">
        <f>_xlfn.XLOOKUP(B912,'[1]daily break down'!$D:$D,'[1]daily break down'!$E:$E,"")</f>
        <v>Yaounde</v>
      </c>
      <c r="D912" s="1" t="s">
        <v>21</v>
      </c>
      <c r="E912" s="1" t="s">
        <v>30</v>
      </c>
      <c r="F912" s="3" t="s">
        <v>37</v>
      </c>
      <c r="G912" s="1" t="s">
        <v>38</v>
      </c>
      <c r="H912" s="34" t="str">
        <f>_xlfn.XLOOKUP(B912,[2]CALCULATION!$B:$B,[2]CALCULATION!$H:$H,"")</f>
        <v>ZTE</v>
      </c>
      <c r="I912" s="28">
        <v>0</v>
      </c>
      <c r="J912" s="28">
        <v>0</v>
      </c>
      <c r="K912" s="28">
        <v>0</v>
      </c>
      <c r="L912" s="28">
        <v>0</v>
      </c>
      <c r="M912" s="28">
        <v>0</v>
      </c>
      <c r="N912" s="28">
        <v>0</v>
      </c>
      <c r="O912" s="28">
        <v>0</v>
      </c>
      <c r="P912" s="28">
        <v>1.2873181178713191</v>
      </c>
      <c r="Q912" s="28">
        <v>0</v>
      </c>
      <c r="R912" s="28">
        <v>0</v>
      </c>
      <c r="S912" s="94">
        <v>0</v>
      </c>
      <c r="T912" s="94">
        <f>_xlfn.XLOOKUP(B912,'[3]Nur des jours'!$B:$B,'[3]Nur des jours'!$U:$U,"")</f>
        <v>0</v>
      </c>
      <c r="U912" s="94">
        <v>0</v>
      </c>
      <c r="V912" s="94">
        <v>0</v>
      </c>
      <c r="W912" s="94">
        <v>0</v>
      </c>
      <c r="X912" s="94">
        <v>0</v>
      </c>
      <c r="Y912" s="94">
        <v>0</v>
      </c>
      <c r="Z912" s="94">
        <v>0</v>
      </c>
      <c r="AA912" s="94">
        <v>0</v>
      </c>
      <c r="AB912" s="94">
        <v>0.55566970005678706</v>
      </c>
      <c r="AC912" s="94">
        <f>_xlfn.XLOOKUP(B912,'[3]Nur des jours'!$B:$B,'[3]Nur des jours'!$N:$N,"")</f>
        <v>0</v>
      </c>
      <c r="AD912" s="94">
        <v>0</v>
      </c>
      <c r="AE912" s="94">
        <v>0</v>
      </c>
      <c r="AF912" s="94">
        <v>0</v>
      </c>
      <c r="AG912" s="94">
        <v>0</v>
      </c>
      <c r="AH912" s="94">
        <v>0</v>
      </c>
      <c r="AI912" s="49" t="s">
        <v>5559</v>
      </c>
      <c r="AJ912" s="49"/>
      <c r="AK912" s="48" t="str" cm="1">
        <f t="array" ref="AK912">IFERROR(_xlfn.IFS(
AM912="MPR ISSUE","PDH",
AM912="BSS Hardware Issue","BSS",
AM912="Sites strategiques, MLL, Pylone, etc.","ENVTECH",
AM912="AKTIVCO DEFAUT GE &amp; POWER Cabinet","AKTIVCO",
AM912="AKTIVCO Coupure ENEO &amp; Baisse de tension","AKTIVCO GRID ONLY",
AM912="Coupure ENEO &amp; Baisse de tension","IHS GRID ONLY",
AM912="Defaut GE &amp; POWER Cabinet","IHS",
AM912="Sharing","Partners",
AM912="Sites strategiques &amp; DataCenter","SST &amp; DC",
AM912="Exclu","Exclu",
AM912="SAT","SAT",
AM912="SPARE-ISSUE","SPARE-ISSUE",
AM912="Fiber CAmtel","TRANS_FO_CAMTEL",
AM912="Fiber AOF","Fiber AOF",
AM912="Projet OCM (HUAWEI)","TRAVAUX-HUAWEI",
AM912="Projet OCM (NOKIA)","TRAVAUX-NOKIA",
AM912="ACCESS-ISSUE","ACCESS-ISSUE",
AM912="Projet OCM (ZTE, NOKIA, autres projets)","TRAVAUX OCM",
AM912="No root CAuse","No root cause",
AM912="ODU HS","PDH",
AM912="IP &amp; VLAN","PDH",
AM912="Warehouse HUAWEI","SPARE-ISSUE",
AM912="SPARE-HS","SPARE-ISSUE",
AM912="Power Telco","BSS",AM912="no impacts","no impacts"
),"")</f>
        <v>no impacts</v>
      </c>
      <c r="AL912" s="48" t="str" cm="1">
        <f t="array" ref="AL912">IFERROR(_xlfn.IFS(
AM912="MPR ISSUE","TX ISSUE",
AM912="BSS Hardware Issue","RAN ISSUE",
AM912="Sites strategiques, MLL, Pylone, etc.","ENVTECH",
AM912="AKTIVCO DEFAUT GE &amp; POWER Cabinet","POWER ISSUE",
AM912="AKTIVCO Coupure ENEO &amp; Baisse de tension","POWER ISSUE",
AM912="Coupure ENEO &amp; Baisse de tension","POWER ISSUE",
AM912="Defaut GE &amp; POWER Cabinet","POWER ISSUE",
AM912="Sharing","POWER ISSUE",
AM912="Sites strategiques &amp; DataCenter","POWER ISSUE",
AM912="Exclu","Exclu",
AM912="SAT","TX ISSUE",
AM912="SPARE-ISSUE","SPARE-ISSUE",
AM912="Fiber CAmtel","TX ISSUE",
AM912="Fiber AOF","TX ISSUE",
AM912="Projet OCM (HUAWEI)","TRAVAUX-HUAWEI",
AM912="Projet OCM (NOKIA)","TRAVAUX -NOKIA",
AM912="ACCESS-ISSUE","ACCESS-ISSUE",
AM912="Projet OCM (ZTE, NOKIA, autres projets)","TRAVAUX OCM",
AM912="No root CAuse","No root cause",
AM912="ODU HS","TX ISSUE",
AM912="IP &amp; VLAN","TX ISSUE",
AM912="Warehouse HUAWEI","SPARE-ISSUE",
AM912="SPARE-HS","SPARE-ISSUE",
AM912="Power Telco","RAN ISSUE",AM912="no impacts","no impacts"
),"")</f>
        <v>no impacts</v>
      </c>
      <c r="AM912" s="67" t="s">
        <v>5605</v>
      </c>
      <c r="AN912" s="48" t="str" cm="1">
        <f t="array" ref="AN912">IFERROR(_xlfn.IFS(
AM912="MPR ISSUE","ACTIVE",
AM912="BSS Hardware Issue","ACTIVE",
AM912="Sites strategiques, MLL, Pylone, etc.","PASSIVE",
AM912="AKTIVCO DEFAUT GE &amp; POWER Cabinet","PASSIVE",
AM912="AKTIVCO Coupure ENEO &amp; Baisse de tension","PASSIVE",
AM912="Coupure ENEO &amp; Baisse de tension","PASSIVE",
AM912="Defaut GE &amp; POWER Cabinet","PASSIVE",
AM912="Sharing","PASSIVE",
AM912="Sites strategiques &amp; DataCenter","PASSIVE",
AM912="Exclu","Exclu",
AM912="SAT","ACTIVE",
AM912="SPARE-ISSUE","SPARE-ISSUE",
AM912="Fiber CAmtel","ACTIVE",
AM912="Fiber AOF","ACTIVE",
AM912="Projet OCM (HUAWEI)","PLANNED WORKS",
AM912="Projet OCM (NOKIA)","PLANNED WORKS",
AM912="ACCESS-ISSUE","ACCESS-ISSUE",
AM912="Projet OCM (ZTE, NOKIA, autres projets)","PLANNED WORKS",
AM912="No root CAuse","No root cause",
AM912="ODU HS","ACTIVE",
AM912="IP &amp; VLAN","ACTIVE",
AM912="Warehouse HUAWEI","SPARE-ISSUE",
AM912="SPARE-HS","SPARE-ISSUE",
AM912="Power Telco","ACTIVE", AM912="no impacts","no impacts"
),"")</f>
        <v>no impacts</v>
      </c>
      <c r="AO912" s="93" t="s">
        <v>5537</v>
      </c>
      <c r="AP912" s="101" t="str">
        <f t="shared" si="30"/>
        <v>CTR_767</v>
      </c>
      <c r="AR912" s="17" t="s">
        <v>5537</v>
      </c>
      <c r="AS912" s="7" t="s">
        <v>5537</v>
      </c>
      <c r="AT912" s="6"/>
      <c r="AU912" s="7"/>
      <c r="AV912" s="3" t="s">
        <v>5537</v>
      </c>
      <c r="AW912" s="18" t="s">
        <v>5537</v>
      </c>
      <c r="AX912" s="18" t="s">
        <v>5537</v>
      </c>
      <c r="AY912" s="18" t="s">
        <v>5537</v>
      </c>
      <c r="AZ912" s="18" t="s">
        <v>5537</v>
      </c>
      <c r="BA912" s="18" t="s">
        <v>5537</v>
      </c>
      <c r="BB912" s="18" t="s">
        <v>5537</v>
      </c>
      <c r="BC912" s="18" t="s">
        <v>5537</v>
      </c>
      <c r="BD912" s="18" t="s">
        <v>5537</v>
      </c>
      <c r="BE912" s="18" t="s">
        <v>5537</v>
      </c>
      <c r="BF912" s="18" t="s">
        <v>5537</v>
      </c>
      <c r="BG912" s="18" t="s">
        <v>5537</v>
      </c>
      <c r="BH912" s="18" t="s">
        <v>5537</v>
      </c>
      <c r="BI912" s="9" t="s">
        <v>5537</v>
      </c>
      <c r="BJ912" s="14"/>
      <c r="BK912" s="14" t="s">
        <v>5537</v>
      </c>
      <c r="BL912" s="14" t="str">
        <f>_xlfn.XLOOKUP(B912,'[4]cell downs 18042026 17h'!$B:$B,'[4]cell downs 18042026 17h'!$B:$B,"")</f>
        <v/>
      </c>
      <c r="BM912" s="14" t="str">
        <f>_xlfn.XLOOKUP(B912,'[5]Cells Huawei 19042026 15h'!$B:$B,'[5]Cells Huawei 19042026 15h'!$B:$B,"")</f>
        <v/>
      </c>
      <c r="BN912" s="9" t="str">
        <f>_xlfn.XLOOKUP(B912,'[6]cells down 19042026 9H40'!$B:$B,'[6]cells down 19042026 9H40'!$B:$B,"")</f>
        <v/>
      </c>
      <c r="BO912" s="9" t="s">
        <v>5537</v>
      </c>
      <c r="BP912" s="9" t="s">
        <v>5537</v>
      </c>
      <c r="BQ912" s="115"/>
    </row>
    <row r="913" spans="1:69" s="9" customFormat="1" x14ac:dyDescent="0.3">
      <c r="A913" s="1" t="s">
        <v>4935</v>
      </c>
      <c r="B913" s="8" t="s">
        <v>4936</v>
      </c>
      <c r="C913" s="3" t="str">
        <f>_xlfn.XLOOKUP(B913,'[1]daily break down'!$D:$D,'[1]daily break down'!$E:$E,"")</f>
        <v>LITTORAL</v>
      </c>
      <c r="D913" s="1" t="s">
        <v>11</v>
      </c>
      <c r="E913" s="1" t="s">
        <v>12</v>
      </c>
      <c r="F913" s="3" t="s">
        <v>31</v>
      </c>
      <c r="G913" s="1" t="s">
        <v>4935</v>
      </c>
      <c r="H913" s="33" t="str">
        <f>_xlfn.XLOOKUP(B913,[2]CALCULATION!$B:$B,[2]CALCULATION!$H:$H,"")</f>
        <v>NOKIA</v>
      </c>
      <c r="I913" s="28">
        <v>0</v>
      </c>
      <c r="J913" s="28">
        <v>0</v>
      </c>
      <c r="K913" s="28">
        <v>0</v>
      </c>
      <c r="L913" s="28">
        <v>0</v>
      </c>
      <c r="M913" s="28">
        <v>0</v>
      </c>
      <c r="N913" s="28">
        <v>1.3304858288692452</v>
      </c>
      <c r="O913" s="28">
        <v>0</v>
      </c>
      <c r="P913" s="28">
        <v>0</v>
      </c>
      <c r="Q913" s="28">
        <v>3.2994894887184733E-3</v>
      </c>
      <c r="R913" s="28">
        <v>1.6281743481602859</v>
      </c>
      <c r="S913" s="94">
        <v>1.5158702052550677</v>
      </c>
      <c r="T913" s="94">
        <f>_xlfn.XLOOKUP(B913,'[3]Nur des jours'!$B:$B,'[3]Nur des jours'!$U:$U,"")</f>
        <v>0</v>
      </c>
      <c r="U913" s="94">
        <v>0</v>
      </c>
      <c r="V913" s="94">
        <v>0</v>
      </c>
      <c r="W913" s="94">
        <v>0</v>
      </c>
      <c r="X913" s="94">
        <v>0</v>
      </c>
      <c r="Y913" s="94">
        <v>0</v>
      </c>
      <c r="Z913" s="94">
        <v>0</v>
      </c>
      <c r="AA913" s="94">
        <v>0</v>
      </c>
      <c r="AB913" s="94">
        <v>0.51573695970413735</v>
      </c>
      <c r="AC913" s="94">
        <f>_xlfn.XLOOKUP(B913,'[3]Nur des jours'!$B:$B,'[3]Nur des jours'!$N:$N,"")</f>
        <v>0</v>
      </c>
      <c r="AD913" s="94">
        <v>0</v>
      </c>
      <c r="AE913" s="94">
        <v>0</v>
      </c>
      <c r="AF913" s="94">
        <v>0</v>
      </c>
      <c r="AG913" s="94">
        <v>0</v>
      </c>
      <c r="AH913" s="94">
        <v>0</v>
      </c>
      <c r="AI913" s="49" t="s">
        <v>5559</v>
      </c>
      <c r="AJ913" s="49"/>
      <c r="AK913" s="48" t="str" cm="1">
        <f t="array" ref="AK913">IFERROR(_xlfn.IFS(
AM913="MPR ISSUE","PDH",
AM913="BSS Hardware Issue","BSS",
AM913="Sites strategiques, MLL, Pylone, etc.","ENVTECH",
AM913="AKTIVCO DEFAUT GE &amp; POWER Cabinet","AKTIVCO",
AM913="AKTIVCO Coupure ENEO &amp; Baisse de tension","AKTIVCO GRID ONLY",
AM913="Coupure ENEO &amp; Baisse de tension","IHS GRID ONLY",
AM913="Defaut GE &amp; POWER Cabinet","IHS",
AM913="Sharing","Partners",
AM913="Sites strategiques &amp; DataCenter","SST &amp; DC",
AM913="Exclu","Exclu",
AM913="SAT","SAT",
AM913="SPARE-ISSUE","SPARE-ISSUE",
AM913="Fiber CAmtel","TRANS_FO_CAMTEL",
AM913="Fiber AOF","Fiber AOF",
AM913="Projet OCM (HUAWEI)","TRAVAUX-HUAWEI",
AM913="Projet OCM (NOKIA)","TRAVAUX-NOKIA",
AM913="ACCESS-ISSUE","ACCESS-ISSUE",
AM913="Projet OCM (ZTE, NOKIA, autres projets)","TRAVAUX OCM",
AM913="No root CAuse","No root cause",
AM913="ODU HS","PDH",
AM913="IP &amp; VLAN","PDH",
AM913="Warehouse HUAWEI","SPARE-ISSUE",
AM913="SPARE-HS","SPARE-ISSUE",
AM913="Power Telco","BSS",AM913="no impacts","no impacts"
),"")</f>
        <v>no impacts</v>
      </c>
      <c r="AL913" s="48" t="str" cm="1">
        <f t="array" ref="AL913">IFERROR(_xlfn.IFS(
AM913="MPR ISSUE","TX ISSUE",
AM913="BSS Hardware Issue","RAN ISSUE",
AM913="Sites strategiques, MLL, Pylone, etc.","ENVTECH",
AM913="AKTIVCO DEFAUT GE &amp; POWER Cabinet","POWER ISSUE",
AM913="AKTIVCO Coupure ENEO &amp; Baisse de tension","POWER ISSUE",
AM913="Coupure ENEO &amp; Baisse de tension","POWER ISSUE",
AM913="Defaut GE &amp; POWER Cabinet","POWER ISSUE",
AM913="Sharing","POWER ISSUE",
AM913="Sites strategiques &amp; DataCenter","POWER ISSUE",
AM913="Exclu","Exclu",
AM913="SAT","TX ISSUE",
AM913="SPARE-ISSUE","SPARE-ISSUE",
AM913="Fiber CAmtel","TX ISSUE",
AM913="Fiber AOF","TX ISSUE",
AM913="Projet OCM (HUAWEI)","TRAVAUX-HUAWEI",
AM913="Projet OCM (NOKIA)","TRAVAUX -NOKIA",
AM913="ACCESS-ISSUE","ACCESS-ISSUE",
AM913="Projet OCM (ZTE, NOKIA, autres projets)","TRAVAUX OCM",
AM913="No root CAuse","No root cause",
AM913="ODU HS","TX ISSUE",
AM913="IP &amp; VLAN","TX ISSUE",
AM913="Warehouse HUAWEI","SPARE-ISSUE",
AM913="SPARE-HS","SPARE-ISSUE",
AM913="Power Telco","RAN ISSUE",AM913="no impacts","no impacts"
),"")</f>
        <v>no impacts</v>
      </c>
      <c r="AM913" s="67" t="s">
        <v>5605</v>
      </c>
      <c r="AN913" s="48" t="str" cm="1">
        <f t="array" ref="AN913">IFERROR(_xlfn.IFS(
AM913="MPR ISSUE","ACTIVE",
AM913="BSS Hardware Issue","ACTIVE",
AM913="Sites strategiques, MLL, Pylone, etc.","PASSIVE",
AM913="AKTIVCO DEFAUT GE &amp; POWER Cabinet","PASSIVE",
AM913="AKTIVCO Coupure ENEO &amp; Baisse de tension","PASSIVE",
AM913="Coupure ENEO &amp; Baisse de tension","PASSIVE",
AM913="Defaut GE &amp; POWER Cabinet","PASSIVE",
AM913="Sharing","PASSIVE",
AM913="Sites strategiques &amp; DataCenter","PASSIVE",
AM913="Exclu","Exclu",
AM913="SAT","ACTIVE",
AM913="SPARE-ISSUE","SPARE-ISSUE",
AM913="Fiber CAmtel","ACTIVE",
AM913="Fiber AOF","ACTIVE",
AM913="Projet OCM (HUAWEI)","PLANNED WORKS",
AM913="Projet OCM (NOKIA)","PLANNED WORKS",
AM913="ACCESS-ISSUE","ACCESS-ISSUE",
AM913="Projet OCM (ZTE, NOKIA, autres projets)","PLANNED WORKS",
AM913="No root CAuse","No root cause",
AM913="ODU HS","ACTIVE",
AM913="IP &amp; VLAN","ACTIVE",
AM913="Warehouse HUAWEI","SPARE-ISSUE",
AM913="SPARE-HS","SPARE-ISSUE",
AM913="Power Telco","ACTIVE", AM913="no impacts","no impacts"
),"")</f>
        <v>no impacts</v>
      </c>
      <c r="AO913" s="93" t="s">
        <v>5537</v>
      </c>
      <c r="AP913" s="101" t="str">
        <f t="shared" si="30"/>
        <v>LIT_135</v>
      </c>
      <c r="AQ913" s="98"/>
      <c r="AR913" s="17" t="s">
        <v>5537</v>
      </c>
      <c r="AS913" s="7" t="s">
        <v>5537</v>
      </c>
      <c r="AT913" s="6"/>
      <c r="AU913" s="7"/>
      <c r="AV913" s="3" t="s">
        <v>5537</v>
      </c>
      <c r="AW913" s="18" t="s">
        <v>5537</v>
      </c>
      <c r="AX913" s="18" t="s">
        <v>5537</v>
      </c>
      <c r="AY913" s="18" t="s">
        <v>5537</v>
      </c>
      <c r="AZ913" s="18" t="s">
        <v>5537</v>
      </c>
      <c r="BA913" s="18" t="s">
        <v>5537</v>
      </c>
      <c r="BB913" s="18" t="s">
        <v>5537</v>
      </c>
      <c r="BC913" s="18" t="s">
        <v>5537</v>
      </c>
      <c r="BD913" s="18" t="s">
        <v>5537</v>
      </c>
      <c r="BE913" s="18" t="s">
        <v>5537</v>
      </c>
      <c r="BF913" s="18" t="s">
        <v>5537</v>
      </c>
      <c r="BG913" s="18" t="s">
        <v>5537</v>
      </c>
      <c r="BH913" s="18" t="s">
        <v>5537</v>
      </c>
      <c r="BI913" s="9" t="s">
        <v>5537</v>
      </c>
      <c r="BJ913" s="14"/>
      <c r="BK913" s="14" t="s">
        <v>5537</v>
      </c>
      <c r="BL913" s="14" t="str">
        <f>_xlfn.XLOOKUP(B913,'[4]cell downs 18042026 17h'!$B:$B,'[4]cell downs 18042026 17h'!$B:$B,"")</f>
        <v/>
      </c>
      <c r="BM913" s="14" t="str">
        <f>_xlfn.XLOOKUP(B913,'[5]Cells Huawei 19042026 15h'!$B:$B,'[5]Cells Huawei 19042026 15h'!$B:$B,"")</f>
        <v/>
      </c>
      <c r="BN913" s="9" t="str">
        <f>_xlfn.XLOOKUP(B913,'[6]cells down 19042026 9H40'!$B:$B,'[6]cells down 19042026 9H40'!$B:$B,"")</f>
        <v/>
      </c>
      <c r="BO913" s="9" t="s">
        <v>4936</v>
      </c>
      <c r="BP913" s="9" t="s">
        <v>12</v>
      </c>
      <c r="BQ913" s="115"/>
    </row>
    <row r="914" spans="1:69" s="9" customFormat="1" x14ac:dyDescent="0.3">
      <c r="A914" s="1" t="s">
        <v>1168</v>
      </c>
      <c r="B914" s="8" t="s">
        <v>1169</v>
      </c>
      <c r="C914" s="3" t="str">
        <f>_xlfn.XLOOKUP(B914,'[1]daily break down'!$D:$D,'[1]daily break down'!$E:$E,"")</f>
        <v>Yaounde</v>
      </c>
      <c r="D914" s="1" t="s">
        <v>11</v>
      </c>
      <c r="E914" s="1" t="s">
        <v>12</v>
      </c>
      <c r="F914" s="3" t="s">
        <v>37</v>
      </c>
      <c r="G914" s="1" t="s">
        <v>38</v>
      </c>
      <c r="H914" s="34" t="str">
        <f>_xlfn.XLOOKUP(B914,[2]CALCULATION!$B:$B,[2]CALCULATION!$H:$H,"")</f>
        <v>ZTE</v>
      </c>
      <c r="I914" s="28">
        <v>0</v>
      </c>
      <c r="J914" s="28">
        <v>0</v>
      </c>
      <c r="K914" s="28">
        <v>0</v>
      </c>
      <c r="L914" s="28">
        <v>0</v>
      </c>
      <c r="M914" s="28">
        <v>0</v>
      </c>
      <c r="N914" s="28">
        <v>0</v>
      </c>
      <c r="O914" s="28">
        <v>0</v>
      </c>
      <c r="P914" s="28">
        <v>0</v>
      </c>
      <c r="Q914" s="28">
        <v>0</v>
      </c>
      <c r="R914" s="28">
        <v>0</v>
      </c>
      <c r="S914" s="94">
        <v>0</v>
      </c>
      <c r="T914" s="94">
        <f>_xlfn.XLOOKUP(B914,'[3]Nur des jours'!$B:$B,'[3]Nur des jours'!$U:$U,"")</f>
        <v>0</v>
      </c>
      <c r="U914" s="94">
        <v>0</v>
      </c>
      <c r="V914" s="94">
        <v>0</v>
      </c>
      <c r="W914" s="94">
        <v>0</v>
      </c>
      <c r="X914" s="94">
        <v>0.24548201796063734</v>
      </c>
      <c r="Y914" s="94">
        <v>0</v>
      </c>
      <c r="Z914" s="94">
        <v>0</v>
      </c>
      <c r="AA914" s="94">
        <v>0</v>
      </c>
      <c r="AB914" s="94">
        <v>0.51365025554100086</v>
      </c>
      <c r="AC914" s="94">
        <f>_xlfn.XLOOKUP(B914,'[3]Nur des jours'!$B:$B,'[3]Nur des jours'!$N:$N,"")</f>
        <v>0</v>
      </c>
      <c r="AD914" s="94">
        <v>0</v>
      </c>
      <c r="AE914" s="94">
        <v>0</v>
      </c>
      <c r="AF914" s="94">
        <v>0</v>
      </c>
      <c r="AG914" s="94">
        <v>0</v>
      </c>
      <c r="AH914" s="94">
        <v>0</v>
      </c>
      <c r="AI914" s="49" t="s">
        <v>5559</v>
      </c>
      <c r="AJ914" s="49"/>
      <c r="AK914" s="48" t="str" cm="1">
        <f t="array" ref="AK914">IFERROR(_xlfn.IFS(
AM914="MPR ISSUE","PDH",
AM914="BSS Hardware Issue","BSS",
AM914="Sites strategiques, MLL, Pylone, etc.","ENVTECH",
AM914="AKTIVCO DEFAUT GE &amp; POWER Cabinet","AKTIVCO",
AM914="AKTIVCO Coupure ENEO &amp; Baisse de tension","AKTIVCO GRID ONLY",
AM914="Coupure ENEO &amp; Baisse de tension","IHS GRID ONLY",
AM914="Defaut GE &amp; POWER Cabinet","IHS",
AM914="Sharing","Partners",
AM914="Sites strategiques &amp; DataCenter","SST &amp; DC",
AM914="Exclu","Exclu",
AM914="SAT","SAT",
AM914="SPARE-ISSUE","SPARE-ISSUE",
AM914="Fiber CAmtel","TRANS_FO_CAMTEL",
AM914="Fiber AOF","Fiber AOF",
AM914="Projet OCM (HUAWEI)","TRAVAUX-HUAWEI",
AM914="Projet OCM (NOKIA)","TRAVAUX-NOKIA",
AM914="ACCESS-ISSUE","ACCESS-ISSUE",
AM914="Projet OCM (ZTE, NOKIA, autres projets)","TRAVAUX OCM",
AM914="No root CAuse","No root cause",
AM914="ODU HS","PDH",
AM914="IP &amp; VLAN","PDH",
AM914="Warehouse HUAWEI","SPARE-ISSUE",
AM914="SPARE-HS","SPARE-ISSUE",
AM914="Power Telco","BSS",AM914="no impacts","no impacts"
),"")</f>
        <v>no impacts</v>
      </c>
      <c r="AL914" s="48" t="str" cm="1">
        <f t="array" ref="AL914">IFERROR(_xlfn.IFS(
AM914="MPR ISSUE","TX ISSUE",
AM914="BSS Hardware Issue","RAN ISSUE",
AM914="Sites strategiques, MLL, Pylone, etc.","ENVTECH",
AM914="AKTIVCO DEFAUT GE &amp; POWER Cabinet","POWER ISSUE",
AM914="AKTIVCO Coupure ENEO &amp; Baisse de tension","POWER ISSUE",
AM914="Coupure ENEO &amp; Baisse de tension","POWER ISSUE",
AM914="Defaut GE &amp; POWER Cabinet","POWER ISSUE",
AM914="Sharing","POWER ISSUE",
AM914="Sites strategiques &amp; DataCenter","POWER ISSUE",
AM914="Exclu","Exclu",
AM914="SAT","TX ISSUE",
AM914="SPARE-ISSUE","SPARE-ISSUE",
AM914="Fiber CAmtel","TX ISSUE",
AM914="Fiber AOF","TX ISSUE",
AM914="Projet OCM (HUAWEI)","TRAVAUX-HUAWEI",
AM914="Projet OCM (NOKIA)","TRAVAUX -NOKIA",
AM914="ACCESS-ISSUE","ACCESS-ISSUE",
AM914="Projet OCM (ZTE, NOKIA, autres projets)","TRAVAUX OCM",
AM914="No root CAuse","No root cause",
AM914="ODU HS","TX ISSUE",
AM914="IP &amp; VLAN","TX ISSUE",
AM914="Warehouse HUAWEI","SPARE-ISSUE",
AM914="SPARE-HS","SPARE-ISSUE",
AM914="Power Telco","RAN ISSUE",AM914="no impacts","no impacts"
),"")</f>
        <v>no impacts</v>
      </c>
      <c r="AM914" s="67" t="s">
        <v>5605</v>
      </c>
      <c r="AN914" s="48" t="str" cm="1">
        <f t="array" ref="AN914">IFERROR(_xlfn.IFS(
AM914="MPR ISSUE","ACTIVE",
AM914="BSS Hardware Issue","ACTIVE",
AM914="Sites strategiques, MLL, Pylone, etc.","PASSIVE",
AM914="AKTIVCO DEFAUT GE &amp; POWER Cabinet","PASSIVE",
AM914="AKTIVCO Coupure ENEO &amp; Baisse de tension","PASSIVE",
AM914="Coupure ENEO &amp; Baisse de tension","PASSIVE",
AM914="Defaut GE &amp; POWER Cabinet","PASSIVE",
AM914="Sharing","PASSIVE",
AM914="Sites strategiques &amp; DataCenter","PASSIVE",
AM914="Exclu","Exclu",
AM914="SAT","ACTIVE",
AM914="SPARE-ISSUE","SPARE-ISSUE",
AM914="Fiber CAmtel","ACTIVE",
AM914="Fiber AOF","ACTIVE",
AM914="Projet OCM (HUAWEI)","PLANNED WORKS",
AM914="Projet OCM (NOKIA)","PLANNED WORKS",
AM914="ACCESS-ISSUE","ACCESS-ISSUE",
AM914="Projet OCM (ZTE, NOKIA, autres projets)","PLANNED WORKS",
AM914="No root CAuse","No root cause",
AM914="ODU HS","ACTIVE",
AM914="IP &amp; VLAN","ACTIVE",
AM914="Warehouse HUAWEI","SPARE-ISSUE",
AM914="SPARE-HS","SPARE-ISSUE",
AM914="Power Telco","ACTIVE", AM914="no impacts","no impacts"
),"")</f>
        <v>no impacts</v>
      </c>
      <c r="AO914" s="93" t="s">
        <v>5537</v>
      </c>
      <c r="AP914" s="101" t="str">
        <f t="shared" si="30"/>
        <v>CTR_623</v>
      </c>
      <c r="AR914" s="17" t="s">
        <v>5537</v>
      </c>
      <c r="AS914" s="7" t="s">
        <v>5537</v>
      </c>
      <c r="AT914" s="6"/>
      <c r="AU914" s="7"/>
      <c r="AV914" s="3" t="s">
        <v>5537</v>
      </c>
      <c r="AW914" s="18" t="s">
        <v>5537</v>
      </c>
      <c r="AX914" s="18" t="s">
        <v>5537</v>
      </c>
      <c r="AY914" s="18" t="s">
        <v>5537</v>
      </c>
      <c r="AZ914" s="18" t="s">
        <v>5537</v>
      </c>
      <c r="BA914" s="18" t="s">
        <v>5537</v>
      </c>
      <c r="BB914" s="18" t="s">
        <v>5537</v>
      </c>
      <c r="BC914" s="18" t="s">
        <v>5537</v>
      </c>
      <c r="BD914" s="18" t="s">
        <v>5537</v>
      </c>
      <c r="BE914" s="18" t="s">
        <v>5537</v>
      </c>
      <c r="BF914" s="18" t="s">
        <v>5537</v>
      </c>
      <c r="BG914" s="18" t="s">
        <v>5537</v>
      </c>
      <c r="BH914" s="18" t="s">
        <v>5537</v>
      </c>
      <c r="BI914" s="9" t="s">
        <v>5537</v>
      </c>
      <c r="BJ914" s="14"/>
      <c r="BK914" s="14" t="s">
        <v>5537</v>
      </c>
      <c r="BL914" s="14" t="str">
        <f>_xlfn.XLOOKUP(B914,'[4]cell downs 18042026 17h'!$B:$B,'[4]cell downs 18042026 17h'!$B:$B,"")</f>
        <v/>
      </c>
      <c r="BM914" s="14" t="str">
        <f>_xlfn.XLOOKUP(B914,'[5]Cells Huawei 19042026 15h'!$B:$B,'[5]Cells Huawei 19042026 15h'!$B:$B,"")</f>
        <v/>
      </c>
      <c r="BN914" s="9" t="str">
        <f>_xlfn.XLOOKUP(B914,'[6]cells down 19042026 9H40'!$B:$B,'[6]cells down 19042026 9H40'!$B:$B,"")</f>
        <v/>
      </c>
      <c r="BO914" s="9" t="s">
        <v>1169</v>
      </c>
      <c r="BP914" s="9" t="s">
        <v>1713</v>
      </c>
      <c r="BQ914" s="115"/>
    </row>
    <row r="915" spans="1:69" s="9" customFormat="1" x14ac:dyDescent="0.3">
      <c r="A915" s="1" t="s">
        <v>1920</v>
      </c>
      <c r="B915" s="8" t="s">
        <v>1921</v>
      </c>
      <c r="C915" s="3" t="str">
        <f>_xlfn.XLOOKUP(B915,'[1]daily break down'!$D:$D,'[1]daily break down'!$E:$E,"")</f>
        <v>CENTRE</v>
      </c>
      <c r="D915" s="1" t="s">
        <v>21</v>
      </c>
      <c r="E915" s="1" t="s">
        <v>563</v>
      </c>
      <c r="F915" s="3" t="s">
        <v>69</v>
      </c>
      <c r="G915" s="1" t="s">
        <v>502</v>
      </c>
      <c r="H915" s="34" t="str">
        <f>_xlfn.XLOOKUP(B915,[2]CALCULATION!$B:$B,[2]CALCULATION!$H:$H,"")</f>
        <v>ZTE</v>
      </c>
      <c r="I915" s="28">
        <v>0</v>
      </c>
      <c r="J915" s="28">
        <v>0</v>
      </c>
      <c r="K915" s="28">
        <v>0.55561619482183611</v>
      </c>
      <c r="L915" s="28">
        <v>0</v>
      </c>
      <c r="M915" s="28">
        <v>0</v>
      </c>
      <c r="N915" s="28">
        <v>0</v>
      </c>
      <c r="O915" s="28">
        <v>0</v>
      </c>
      <c r="P915" s="28">
        <v>0</v>
      </c>
      <c r="Q915" s="28">
        <v>14.424940002796541</v>
      </c>
      <c r="R915" s="28">
        <v>0</v>
      </c>
      <c r="S915" s="94">
        <v>0</v>
      </c>
      <c r="T915" s="94">
        <f>_xlfn.XLOOKUP(B915,'[3]Nur des jours'!$B:$B,'[3]Nur des jours'!$U:$U,"")</f>
        <v>9.2207354900940407E-3</v>
      </c>
      <c r="U915" s="94">
        <v>0</v>
      </c>
      <c r="V915" s="94">
        <v>0</v>
      </c>
      <c r="W915" s="94">
        <v>9.2207354900940407E-3</v>
      </c>
      <c r="X915" s="94">
        <v>0</v>
      </c>
      <c r="Y915" s="94">
        <v>0</v>
      </c>
      <c r="Z915" s="94">
        <v>1.9126516338358519</v>
      </c>
      <c r="AA915" s="94">
        <v>0</v>
      </c>
      <c r="AB915" s="94">
        <v>0.51029726081733107</v>
      </c>
      <c r="AC915" s="94">
        <f>_xlfn.XLOOKUP(B915,'[3]Nur des jours'!$B:$B,'[3]Nur des jours'!$N:$N,"")</f>
        <v>0</v>
      </c>
      <c r="AD915" s="94">
        <v>0</v>
      </c>
      <c r="AE915" s="94">
        <v>0</v>
      </c>
      <c r="AF915" s="94">
        <v>0</v>
      </c>
      <c r="AG915" s="94">
        <v>0</v>
      </c>
      <c r="AH915" s="94">
        <v>0</v>
      </c>
      <c r="AI915" s="49" t="s">
        <v>5559</v>
      </c>
      <c r="AJ915" s="49"/>
      <c r="AK915" s="48" t="str" cm="1">
        <f t="array" ref="AK915">IFERROR(_xlfn.IFS(
AM915="MPR ISSUE","PDH",
AM915="BSS Hardware Issue","BSS",
AM915="Sites strategiques, MLL, Pylone, etc.","ENVTECH",
AM915="AKTIVCO DEFAUT GE &amp; POWER Cabinet","AKTIVCO",
AM915="AKTIVCO Coupure ENEO &amp; Baisse de tension","AKTIVCO GRID ONLY",
AM915="Coupure ENEO &amp; Baisse de tension","IHS GRID ONLY",
AM915="Defaut GE &amp; POWER Cabinet","IHS",
AM915="Sharing","Partners",
AM915="Sites strategiques &amp; DataCenter","SST &amp; DC",
AM915="Exclu","Exclu",
AM915="SAT","SAT",
AM915="SPARE-ISSUE","SPARE-ISSUE",
AM915="Fiber CAmtel","TRANS_FO_CAMTEL",
AM915="Fiber AOF","Fiber AOF",
AM915="Projet OCM (HUAWEI)","TRAVAUX-HUAWEI",
AM915="Projet OCM (NOKIA)","TRAVAUX-NOKIA",
AM915="ACCESS-ISSUE","ACCESS-ISSUE",
AM915="Projet OCM (ZTE, NOKIA, autres projets)","TRAVAUX OCM",
AM915="No root CAuse","No root cause",
AM915="ODU HS","PDH",
AM915="IP &amp; VLAN","PDH",
AM915="Warehouse HUAWEI","SPARE-ISSUE",
AM915="SPARE-HS","SPARE-ISSUE",
AM915="Power Telco","BSS",AM915="no impacts","no impacts"
),"")</f>
        <v>no impacts</v>
      </c>
      <c r="AL915" s="48" t="str" cm="1">
        <f t="array" ref="AL915">IFERROR(_xlfn.IFS(
AM915="MPR ISSUE","TX ISSUE",
AM915="BSS Hardware Issue","RAN ISSUE",
AM915="Sites strategiques, MLL, Pylone, etc.","ENVTECH",
AM915="AKTIVCO DEFAUT GE &amp; POWER Cabinet","POWER ISSUE",
AM915="AKTIVCO Coupure ENEO &amp; Baisse de tension","POWER ISSUE",
AM915="Coupure ENEO &amp; Baisse de tension","POWER ISSUE",
AM915="Defaut GE &amp; POWER Cabinet","POWER ISSUE",
AM915="Sharing","POWER ISSUE",
AM915="Sites strategiques &amp; DataCenter","POWER ISSUE",
AM915="Exclu","Exclu",
AM915="SAT","TX ISSUE",
AM915="SPARE-ISSUE","SPARE-ISSUE",
AM915="Fiber CAmtel","TX ISSUE",
AM915="Fiber AOF","TX ISSUE",
AM915="Projet OCM (HUAWEI)","TRAVAUX-HUAWEI",
AM915="Projet OCM (NOKIA)","TRAVAUX -NOKIA",
AM915="ACCESS-ISSUE","ACCESS-ISSUE",
AM915="Projet OCM (ZTE, NOKIA, autres projets)","TRAVAUX OCM",
AM915="No root CAuse","No root cause",
AM915="ODU HS","TX ISSUE",
AM915="IP &amp; VLAN","TX ISSUE",
AM915="Warehouse HUAWEI","SPARE-ISSUE",
AM915="SPARE-HS","SPARE-ISSUE",
AM915="Power Telco","RAN ISSUE",AM915="no impacts","no impacts"
),"")</f>
        <v>no impacts</v>
      </c>
      <c r="AM915" s="67" t="s">
        <v>5605</v>
      </c>
      <c r="AN915" s="48" t="str" cm="1">
        <f t="array" ref="AN915">IFERROR(_xlfn.IFS(
AM915="MPR ISSUE","ACTIVE",
AM915="BSS Hardware Issue","ACTIVE",
AM915="Sites strategiques, MLL, Pylone, etc.","PASSIVE",
AM915="AKTIVCO DEFAUT GE &amp; POWER Cabinet","PASSIVE",
AM915="AKTIVCO Coupure ENEO &amp; Baisse de tension","PASSIVE",
AM915="Coupure ENEO &amp; Baisse de tension","PASSIVE",
AM915="Defaut GE &amp; POWER Cabinet","PASSIVE",
AM915="Sharing","PASSIVE",
AM915="Sites strategiques &amp; DataCenter","PASSIVE",
AM915="Exclu","Exclu",
AM915="SAT","ACTIVE",
AM915="SPARE-ISSUE","SPARE-ISSUE",
AM915="Fiber CAmtel","ACTIVE",
AM915="Fiber AOF","ACTIVE",
AM915="Projet OCM (HUAWEI)","PLANNED WORKS",
AM915="Projet OCM (NOKIA)","PLANNED WORKS",
AM915="ACCESS-ISSUE","ACCESS-ISSUE",
AM915="Projet OCM (ZTE, NOKIA, autres projets)","PLANNED WORKS",
AM915="No root CAuse","No root cause",
AM915="ODU HS","ACTIVE",
AM915="IP &amp; VLAN","ACTIVE",
AM915="Warehouse HUAWEI","SPARE-ISSUE",
AM915="SPARE-HS","SPARE-ISSUE",
AM915="Power Telco","ACTIVE", AM915="no impacts","no impacts"
),"")</f>
        <v>no impacts</v>
      </c>
      <c r="AO915" s="93" t="s">
        <v>5537</v>
      </c>
      <c r="AP915" s="101" t="str">
        <f t="shared" si="30"/>
        <v>SUD_090</v>
      </c>
      <c r="AR915" s="17" t="s">
        <v>5537</v>
      </c>
      <c r="AS915" s="7" t="s">
        <v>5537</v>
      </c>
      <c r="AT915" s="6"/>
      <c r="AU915" s="7"/>
      <c r="AV915" s="3" t="s">
        <v>5537</v>
      </c>
      <c r="AW915" s="18" t="s">
        <v>5537</v>
      </c>
      <c r="AX915" s="18" t="s">
        <v>5537</v>
      </c>
      <c r="AY915" s="18" t="s">
        <v>5537</v>
      </c>
      <c r="AZ915" s="18" t="s">
        <v>5537</v>
      </c>
      <c r="BA915" s="18" t="s">
        <v>5537</v>
      </c>
      <c r="BB915" s="18" t="s">
        <v>5537</v>
      </c>
      <c r="BC915" s="18" t="s">
        <v>5537</v>
      </c>
      <c r="BD915" s="18" t="s">
        <v>5537</v>
      </c>
      <c r="BE915" s="18" t="s">
        <v>5537</v>
      </c>
      <c r="BF915" s="18" t="s">
        <v>5537</v>
      </c>
      <c r="BG915" s="18" t="s">
        <v>5537</v>
      </c>
      <c r="BH915" s="18" t="s">
        <v>5537</v>
      </c>
      <c r="BI915" s="9" t="s">
        <v>5537</v>
      </c>
      <c r="BJ915" s="14"/>
      <c r="BK915" s="14" t="s">
        <v>5537</v>
      </c>
      <c r="BL915" s="14" t="str">
        <f>_xlfn.XLOOKUP(B915,'[4]cell downs 18042026 17h'!$B:$B,'[4]cell downs 18042026 17h'!$B:$B,"")</f>
        <v/>
      </c>
      <c r="BM915" s="14" t="str">
        <f>_xlfn.XLOOKUP(B915,'[5]Cells Huawei 19042026 15h'!$B:$B,'[5]Cells Huawei 19042026 15h'!$B:$B,"")</f>
        <v/>
      </c>
      <c r="BN915" s="9" t="str">
        <f>_xlfn.XLOOKUP(B915,'[6]cells down 19042026 9H40'!$B:$B,'[6]cells down 19042026 9H40'!$B:$B,"")</f>
        <v/>
      </c>
      <c r="BO915" s="9" t="s">
        <v>5537</v>
      </c>
      <c r="BP915" s="9" t="s">
        <v>5537</v>
      </c>
      <c r="BQ915" s="115"/>
    </row>
    <row r="916" spans="1:69" s="9" customFormat="1" x14ac:dyDescent="0.3">
      <c r="A916" s="1" t="s">
        <v>2119</v>
      </c>
      <c r="B916" s="8" t="s">
        <v>2120</v>
      </c>
      <c r="C916" s="3" t="str">
        <f>_xlfn.XLOOKUP(B916,'[1]daily break down'!$D:$D,'[1]daily break down'!$E:$E,"")</f>
        <v>Yaounde</v>
      </c>
      <c r="D916" s="1" t="s">
        <v>11</v>
      </c>
      <c r="E916" s="1" t="s">
        <v>12</v>
      </c>
      <c r="F916" s="3" t="s">
        <v>37</v>
      </c>
      <c r="G916" s="1" t="s">
        <v>38</v>
      </c>
      <c r="H916" s="34" t="str">
        <f>_xlfn.XLOOKUP(B916,[2]CALCULATION!$B:$B,[2]CALCULATION!$H:$H,"")</f>
        <v>ZTE</v>
      </c>
      <c r="I916" s="28">
        <v>0</v>
      </c>
      <c r="J916" s="28">
        <v>0</v>
      </c>
      <c r="K916" s="28">
        <v>0</v>
      </c>
      <c r="L916" s="28">
        <v>0</v>
      </c>
      <c r="M916" s="28">
        <v>0</v>
      </c>
      <c r="N916" s="28">
        <v>0</v>
      </c>
      <c r="O916" s="28">
        <v>0</v>
      </c>
      <c r="P916" s="28">
        <v>0</v>
      </c>
      <c r="Q916" s="28">
        <v>0</v>
      </c>
      <c r="R916" s="28">
        <v>0</v>
      </c>
      <c r="S916" s="94">
        <v>0</v>
      </c>
      <c r="T916" s="94">
        <f>_xlfn.XLOOKUP(B916,'[3]Nur des jours'!$B:$B,'[3]Nur des jours'!$U:$U,"")</f>
        <v>0</v>
      </c>
      <c r="U916" s="94">
        <v>0</v>
      </c>
      <c r="V916" s="94">
        <v>0</v>
      </c>
      <c r="W916" s="94">
        <v>0</v>
      </c>
      <c r="X916" s="94">
        <v>0</v>
      </c>
      <c r="Y916" s="94">
        <v>0</v>
      </c>
      <c r="Z916" s="94">
        <v>0</v>
      </c>
      <c r="AA916" s="94">
        <v>0</v>
      </c>
      <c r="AB916" s="94">
        <v>0.45597161226254368</v>
      </c>
      <c r="AC916" s="94">
        <f>_xlfn.XLOOKUP(B916,'[3]Nur des jours'!$B:$B,'[3]Nur des jours'!$N:$N,"")</f>
        <v>0</v>
      </c>
      <c r="AD916" s="94">
        <v>0</v>
      </c>
      <c r="AE916" s="94">
        <v>0</v>
      </c>
      <c r="AF916" s="94">
        <v>0</v>
      </c>
      <c r="AG916" s="94">
        <v>0</v>
      </c>
      <c r="AH916" s="94">
        <v>0</v>
      </c>
      <c r="AI916" s="49" t="s">
        <v>5559</v>
      </c>
      <c r="AJ916" s="49"/>
      <c r="AK916" s="48" t="str" cm="1">
        <f t="array" ref="AK916">IFERROR(_xlfn.IFS(
AM916="MPR ISSUE","PDH",
AM916="BSS Hardware Issue","BSS",
AM916="Sites strategiques, MLL, Pylone, etc.","ENVTECH",
AM916="AKTIVCO DEFAUT GE &amp; POWER Cabinet","AKTIVCO",
AM916="AKTIVCO Coupure ENEO &amp; Baisse de tension","AKTIVCO GRID ONLY",
AM916="Coupure ENEO &amp; Baisse de tension","IHS GRID ONLY",
AM916="Defaut GE &amp; POWER Cabinet","IHS",
AM916="Sharing","Partners",
AM916="Sites strategiques &amp; DataCenter","SST &amp; DC",
AM916="Exclu","Exclu",
AM916="SAT","SAT",
AM916="SPARE-ISSUE","SPARE-ISSUE",
AM916="Fiber CAmtel","TRANS_FO_CAMTEL",
AM916="Fiber AOF","Fiber AOF",
AM916="Projet OCM (HUAWEI)","TRAVAUX-HUAWEI",
AM916="Projet OCM (NOKIA)","TRAVAUX-NOKIA",
AM916="ACCESS-ISSUE","ACCESS-ISSUE",
AM916="Projet OCM (ZTE, NOKIA, autres projets)","TRAVAUX OCM",
AM916="No root CAuse","No root cause",
AM916="ODU HS","PDH",
AM916="IP &amp; VLAN","PDH",
AM916="Warehouse HUAWEI","SPARE-ISSUE",
AM916="SPARE-HS","SPARE-ISSUE",
AM916="Power Telco","BSS",AM916="no impacts","no impacts"
),"")</f>
        <v>no impacts</v>
      </c>
      <c r="AL916" s="48" t="str" cm="1">
        <f t="array" ref="AL916">IFERROR(_xlfn.IFS(
AM916="MPR ISSUE","TX ISSUE",
AM916="BSS Hardware Issue","RAN ISSUE",
AM916="Sites strategiques, MLL, Pylone, etc.","ENVTECH",
AM916="AKTIVCO DEFAUT GE &amp; POWER Cabinet","POWER ISSUE",
AM916="AKTIVCO Coupure ENEO &amp; Baisse de tension","POWER ISSUE",
AM916="Coupure ENEO &amp; Baisse de tension","POWER ISSUE",
AM916="Defaut GE &amp; POWER Cabinet","POWER ISSUE",
AM916="Sharing","POWER ISSUE",
AM916="Sites strategiques &amp; DataCenter","POWER ISSUE",
AM916="Exclu","Exclu",
AM916="SAT","TX ISSUE",
AM916="SPARE-ISSUE","SPARE-ISSUE",
AM916="Fiber CAmtel","TX ISSUE",
AM916="Fiber AOF","TX ISSUE",
AM916="Projet OCM (HUAWEI)","TRAVAUX-HUAWEI",
AM916="Projet OCM (NOKIA)","TRAVAUX -NOKIA",
AM916="ACCESS-ISSUE","ACCESS-ISSUE",
AM916="Projet OCM (ZTE, NOKIA, autres projets)","TRAVAUX OCM",
AM916="No root CAuse","No root cause",
AM916="ODU HS","TX ISSUE",
AM916="IP &amp; VLAN","TX ISSUE",
AM916="Warehouse HUAWEI","SPARE-ISSUE",
AM916="SPARE-HS","SPARE-ISSUE",
AM916="Power Telco","RAN ISSUE",AM916="no impacts","no impacts"
),"")</f>
        <v>no impacts</v>
      </c>
      <c r="AM916" s="67" t="s">
        <v>5605</v>
      </c>
      <c r="AN916" s="48" t="str" cm="1">
        <f t="array" ref="AN916">IFERROR(_xlfn.IFS(
AM916="MPR ISSUE","ACTIVE",
AM916="BSS Hardware Issue","ACTIVE",
AM916="Sites strategiques, MLL, Pylone, etc.","PASSIVE",
AM916="AKTIVCO DEFAUT GE &amp; POWER Cabinet","PASSIVE",
AM916="AKTIVCO Coupure ENEO &amp; Baisse de tension","PASSIVE",
AM916="Coupure ENEO &amp; Baisse de tension","PASSIVE",
AM916="Defaut GE &amp; POWER Cabinet","PASSIVE",
AM916="Sharing","PASSIVE",
AM916="Sites strategiques &amp; DataCenter","PASSIVE",
AM916="Exclu","Exclu",
AM916="SAT","ACTIVE",
AM916="SPARE-ISSUE","SPARE-ISSUE",
AM916="Fiber CAmtel","ACTIVE",
AM916="Fiber AOF","ACTIVE",
AM916="Projet OCM (HUAWEI)","PLANNED WORKS",
AM916="Projet OCM (NOKIA)","PLANNED WORKS",
AM916="ACCESS-ISSUE","ACCESS-ISSUE",
AM916="Projet OCM (ZTE, NOKIA, autres projets)","PLANNED WORKS",
AM916="No root CAuse","No root cause",
AM916="ODU HS","ACTIVE",
AM916="IP &amp; VLAN","ACTIVE",
AM916="Warehouse HUAWEI","SPARE-ISSUE",
AM916="SPARE-HS","SPARE-ISSUE",
AM916="Power Telco","ACTIVE", AM916="no impacts","no impacts"
),"")</f>
        <v>no impacts</v>
      </c>
      <c r="AO916" s="93" t="s">
        <v>5537</v>
      </c>
      <c r="AP916" s="101" t="str">
        <f t="shared" si="30"/>
        <v>CTR_538</v>
      </c>
      <c r="AR916" s="17" t="s">
        <v>5537</v>
      </c>
      <c r="AS916" s="7" t="s">
        <v>5537</v>
      </c>
      <c r="AT916" s="6"/>
      <c r="AU916" s="7"/>
      <c r="AV916" s="3" t="s">
        <v>5537</v>
      </c>
      <c r="AW916" s="18" t="s">
        <v>5537</v>
      </c>
      <c r="AX916" s="18" t="s">
        <v>5537</v>
      </c>
      <c r="AY916" s="18" t="s">
        <v>5537</v>
      </c>
      <c r="AZ916" s="18" t="s">
        <v>5537</v>
      </c>
      <c r="BA916" s="18" t="s">
        <v>5537</v>
      </c>
      <c r="BB916" s="18" t="s">
        <v>5537</v>
      </c>
      <c r="BC916" s="18" t="s">
        <v>5537</v>
      </c>
      <c r="BD916" s="18" t="s">
        <v>5537</v>
      </c>
      <c r="BE916" s="18" t="s">
        <v>5537</v>
      </c>
      <c r="BF916" s="18" t="s">
        <v>5537</v>
      </c>
      <c r="BG916" s="18" t="s">
        <v>5537</v>
      </c>
      <c r="BH916" s="18" t="s">
        <v>5537</v>
      </c>
      <c r="BI916" s="9" t="s">
        <v>5537</v>
      </c>
      <c r="BJ916" s="14"/>
      <c r="BK916" s="14" t="s">
        <v>5537</v>
      </c>
      <c r="BL916" s="14" t="str">
        <f>_xlfn.XLOOKUP(B916,'[4]cell downs 18042026 17h'!$B:$B,'[4]cell downs 18042026 17h'!$B:$B,"")</f>
        <v/>
      </c>
      <c r="BM916" s="14" t="str">
        <f>_xlfn.XLOOKUP(B916,'[5]Cells Huawei 19042026 15h'!$B:$B,'[5]Cells Huawei 19042026 15h'!$B:$B,"")</f>
        <v/>
      </c>
      <c r="BN916" s="9" t="str">
        <f>_xlfn.XLOOKUP(B916,'[6]cells down 19042026 9H40'!$B:$B,'[6]cells down 19042026 9H40'!$B:$B,"")</f>
        <v/>
      </c>
      <c r="BO916" s="9" t="s">
        <v>2120</v>
      </c>
      <c r="BP916" s="9" t="s">
        <v>5537</v>
      </c>
      <c r="BQ916" s="115"/>
    </row>
    <row r="917" spans="1:69" s="9" customFormat="1" x14ac:dyDescent="0.3">
      <c r="A917" s="1" t="s">
        <v>3287</v>
      </c>
      <c r="B917" s="8" t="s">
        <v>3288</v>
      </c>
      <c r="C917" s="3" t="str">
        <f>_xlfn.XLOOKUP(B917,'[1]daily break down'!$D:$D,'[1]daily break down'!$E:$E,"")</f>
        <v>LITTORAL</v>
      </c>
      <c r="D917" s="1" t="s">
        <v>11</v>
      </c>
      <c r="E917" s="1" t="s">
        <v>96</v>
      </c>
      <c r="F917" s="3" t="s">
        <v>31</v>
      </c>
      <c r="G917" s="1" t="s">
        <v>3287</v>
      </c>
      <c r="H917" s="33" t="str">
        <f>_xlfn.XLOOKUP(B917,[2]CALCULATION!$B:$B,[2]CALCULATION!$H:$H,"")</f>
        <v>NOKIA</v>
      </c>
      <c r="I917" s="28">
        <v>0</v>
      </c>
      <c r="J917" s="28">
        <v>0</v>
      </c>
      <c r="K917" s="28">
        <v>0</v>
      </c>
      <c r="L917" s="28">
        <v>0</v>
      </c>
      <c r="M917" s="28">
        <v>0</v>
      </c>
      <c r="N917" s="28">
        <v>0.99298681685940637</v>
      </c>
      <c r="O917" s="28">
        <v>0</v>
      </c>
      <c r="P917" s="28">
        <v>0</v>
      </c>
      <c r="Q917" s="28">
        <v>1.2955775048836102</v>
      </c>
      <c r="R917" s="28">
        <v>7.0526930887202379</v>
      </c>
      <c r="S917" s="94">
        <v>1.4685480284032921</v>
      </c>
      <c r="T917" s="94">
        <f>_xlfn.XLOOKUP(B917,'[3]Nur des jours'!$B:$B,'[3]Nur des jours'!$U:$U,"")</f>
        <v>3.6992270990460372</v>
      </c>
      <c r="U917" s="94">
        <v>0</v>
      </c>
      <c r="V917" s="94">
        <v>0.27980548219303192</v>
      </c>
      <c r="W917" s="94">
        <v>3.6992270990460372</v>
      </c>
      <c r="X917" s="94">
        <v>0</v>
      </c>
      <c r="Y917" s="94">
        <v>0</v>
      </c>
      <c r="Z917" s="94">
        <v>0</v>
      </c>
      <c r="AA917" s="94">
        <v>0</v>
      </c>
      <c r="AB917" s="94">
        <v>0.3798693330822156</v>
      </c>
      <c r="AC917" s="94">
        <f>_xlfn.XLOOKUP(B917,'[3]Nur des jours'!$B:$B,'[3]Nur des jours'!$N:$N,"")</f>
        <v>0</v>
      </c>
      <c r="AD917" s="94">
        <v>0</v>
      </c>
      <c r="AE917" s="94">
        <v>0</v>
      </c>
      <c r="AF917" s="94">
        <v>0</v>
      </c>
      <c r="AG917" s="94">
        <v>0</v>
      </c>
      <c r="AH917" s="94">
        <v>0</v>
      </c>
      <c r="AI917" s="49" t="s">
        <v>5559</v>
      </c>
      <c r="AJ917" s="49"/>
      <c r="AK917" s="48" t="str" cm="1">
        <f t="array" ref="AK917">IFERROR(_xlfn.IFS(
AM917="MPR ISSUE","PDH",
AM917="BSS Hardware Issue","BSS",
AM917="Sites strategiques, MLL, Pylone, etc.","ENVTECH",
AM917="AKTIVCO DEFAUT GE &amp; POWER Cabinet","AKTIVCO",
AM917="AKTIVCO Coupure ENEO &amp; Baisse de tension","AKTIVCO GRID ONLY",
AM917="Coupure ENEO &amp; Baisse de tension","IHS GRID ONLY",
AM917="Defaut GE &amp; POWER Cabinet","IHS",
AM917="Sharing","Partners",
AM917="Sites strategiques &amp; DataCenter","SST &amp; DC",
AM917="Exclu","Exclu",
AM917="SAT","SAT",
AM917="SPARE-ISSUE","SPARE-ISSUE",
AM917="Fiber CAmtel","TRANS_FO_CAMTEL",
AM917="Fiber AOF","Fiber AOF",
AM917="Projet OCM (HUAWEI)","TRAVAUX-HUAWEI",
AM917="Projet OCM (NOKIA)","TRAVAUX-NOKIA",
AM917="ACCESS-ISSUE","ACCESS-ISSUE",
AM917="Projet OCM (ZTE, NOKIA, autres projets)","TRAVAUX OCM",
AM917="No root CAuse","No root cause",
AM917="ODU HS","PDH",
AM917="IP &amp; VLAN","PDH",
AM917="Warehouse HUAWEI","SPARE-ISSUE",
AM917="SPARE-HS","SPARE-ISSUE",
AM917="Power Telco","BSS",AM917="no impacts","no impacts"
),"")</f>
        <v>no impacts</v>
      </c>
      <c r="AL917" s="48" t="str" cm="1">
        <f t="array" ref="AL917">IFERROR(_xlfn.IFS(
AM917="MPR ISSUE","TX ISSUE",
AM917="BSS Hardware Issue","RAN ISSUE",
AM917="Sites strategiques, MLL, Pylone, etc.","ENVTECH",
AM917="AKTIVCO DEFAUT GE &amp; POWER Cabinet","POWER ISSUE",
AM917="AKTIVCO Coupure ENEO &amp; Baisse de tension","POWER ISSUE",
AM917="Coupure ENEO &amp; Baisse de tension","POWER ISSUE",
AM917="Defaut GE &amp; POWER Cabinet","POWER ISSUE",
AM917="Sharing","POWER ISSUE",
AM917="Sites strategiques &amp; DataCenter","POWER ISSUE",
AM917="Exclu","Exclu",
AM917="SAT","TX ISSUE",
AM917="SPARE-ISSUE","SPARE-ISSUE",
AM917="Fiber CAmtel","TX ISSUE",
AM917="Fiber AOF","TX ISSUE",
AM917="Projet OCM (HUAWEI)","TRAVAUX-HUAWEI",
AM917="Projet OCM (NOKIA)","TRAVAUX -NOKIA",
AM917="ACCESS-ISSUE","ACCESS-ISSUE",
AM917="Projet OCM (ZTE, NOKIA, autres projets)","TRAVAUX OCM",
AM917="No root CAuse","No root cause",
AM917="ODU HS","TX ISSUE",
AM917="IP &amp; VLAN","TX ISSUE",
AM917="Warehouse HUAWEI","SPARE-ISSUE",
AM917="SPARE-HS","SPARE-ISSUE",
AM917="Power Telco","RAN ISSUE",AM917="no impacts","no impacts"
),"")</f>
        <v>no impacts</v>
      </c>
      <c r="AM917" s="67" t="s">
        <v>5605</v>
      </c>
      <c r="AN917" s="48" t="str" cm="1">
        <f t="array" ref="AN917">IFERROR(_xlfn.IFS(
AM917="MPR ISSUE","ACTIVE",
AM917="BSS Hardware Issue","ACTIVE",
AM917="Sites strategiques, MLL, Pylone, etc.","PASSIVE",
AM917="AKTIVCO DEFAUT GE &amp; POWER Cabinet","PASSIVE",
AM917="AKTIVCO Coupure ENEO &amp; Baisse de tension","PASSIVE",
AM917="Coupure ENEO &amp; Baisse de tension","PASSIVE",
AM917="Defaut GE &amp; POWER Cabinet","PASSIVE",
AM917="Sharing","PASSIVE",
AM917="Sites strategiques &amp; DataCenter","PASSIVE",
AM917="Exclu","Exclu",
AM917="SAT","ACTIVE",
AM917="SPARE-ISSUE","SPARE-ISSUE",
AM917="Fiber CAmtel","ACTIVE",
AM917="Fiber AOF","ACTIVE",
AM917="Projet OCM (HUAWEI)","PLANNED WORKS",
AM917="Projet OCM (NOKIA)","PLANNED WORKS",
AM917="ACCESS-ISSUE","ACCESS-ISSUE",
AM917="Projet OCM (ZTE, NOKIA, autres projets)","PLANNED WORKS",
AM917="No root CAuse","No root cause",
AM917="ODU HS","ACTIVE",
AM917="IP &amp; VLAN","ACTIVE",
AM917="Warehouse HUAWEI","SPARE-ISSUE",
AM917="SPARE-HS","SPARE-ISSUE",
AM917="Power Telco","ACTIVE", AM917="no impacts","no impacts"
),"")</f>
        <v>no impacts</v>
      </c>
      <c r="AO917" s="93" t="s">
        <v>5537</v>
      </c>
      <c r="AP917" s="101" t="str">
        <f t="shared" si="30"/>
        <v>LIT_514</v>
      </c>
      <c r="AR917" s="17" t="s">
        <v>5537</v>
      </c>
      <c r="AS917" s="7" t="s">
        <v>5537</v>
      </c>
      <c r="AT917" s="6"/>
      <c r="AU917" s="7"/>
      <c r="AV917" s="3" t="s">
        <v>5537</v>
      </c>
      <c r="AW917" s="18" t="s">
        <v>5537</v>
      </c>
      <c r="AX917" s="18" t="s">
        <v>5537</v>
      </c>
      <c r="AY917" s="18" t="s">
        <v>5537</v>
      </c>
      <c r="AZ917" s="18" t="s">
        <v>5537</v>
      </c>
      <c r="BA917" s="18" t="s">
        <v>5537</v>
      </c>
      <c r="BB917" s="18" t="s">
        <v>5537</v>
      </c>
      <c r="BC917" s="18" t="s">
        <v>5537</v>
      </c>
      <c r="BD917" s="18" t="s">
        <v>5537</v>
      </c>
      <c r="BE917" s="18" t="s">
        <v>5537</v>
      </c>
      <c r="BF917" s="18" t="s">
        <v>5537</v>
      </c>
      <c r="BG917" s="18" t="s">
        <v>5537</v>
      </c>
      <c r="BH917" s="18" t="s">
        <v>5537</v>
      </c>
      <c r="BI917" s="9" t="s">
        <v>5537</v>
      </c>
      <c r="BJ917" s="14"/>
      <c r="BK917" s="14" t="s">
        <v>5537</v>
      </c>
      <c r="BL917" s="14" t="str">
        <f>_xlfn.XLOOKUP(B917,'[4]cell downs 18042026 17h'!$B:$B,'[4]cell downs 18042026 17h'!$B:$B,"")</f>
        <v/>
      </c>
      <c r="BM917" s="14" t="str">
        <f>_xlfn.XLOOKUP(B917,'[5]Cells Huawei 19042026 15h'!$B:$B,'[5]Cells Huawei 19042026 15h'!$B:$B,"")</f>
        <v/>
      </c>
      <c r="BN917" s="9" t="str">
        <f>_xlfn.XLOOKUP(B917,'[6]cells down 19042026 9H40'!$B:$B,'[6]cells down 19042026 9H40'!$B:$B,"")</f>
        <v/>
      </c>
      <c r="BO917" s="9" t="s">
        <v>3288</v>
      </c>
      <c r="BP917" s="9" t="s">
        <v>5537</v>
      </c>
      <c r="BQ917" s="115"/>
    </row>
    <row r="918" spans="1:69" s="9" customFormat="1" x14ac:dyDescent="0.3">
      <c r="A918" s="1" t="s">
        <v>2432</v>
      </c>
      <c r="B918" s="8" t="s">
        <v>2433</v>
      </c>
      <c r="C918" s="3" t="str">
        <f>_xlfn.XLOOKUP(B918,'[1]daily break down'!$D:$D,'[1]daily break down'!$E:$E,"")</f>
        <v>LITTORAL</v>
      </c>
      <c r="D918" s="1" t="s">
        <v>11</v>
      </c>
      <c r="E918" s="56" t="s">
        <v>12</v>
      </c>
      <c r="F918" s="3" t="s">
        <v>31</v>
      </c>
      <c r="G918" s="1" t="s">
        <v>2432</v>
      </c>
      <c r="H918" s="33" t="str">
        <f>_xlfn.XLOOKUP(B918,[2]CALCULATION!$B:$B,[2]CALCULATION!$H:$H,"")</f>
        <v>NOKIA</v>
      </c>
      <c r="I918" s="28">
        <v>0</v>
      </c>
      <c r="J918" s="28">
        <v>0</v>
      </c>
      <c r="K918" s="28">
        <v>0</v>
      </c>
      <c r="L918" s="28">
        <v>0</v>
      </c>
      <c r="M918" s="28">
        <v>0</v>
      </c>
      <c r="N918" s="28">
        <v>0.9954296212096666</v>
      </c>
      <c r="O918" s="28">
        <v>0</v>
      </c>
      <c r="P918" s="28">
        <v>0</v>
      </c>
      <c r="Q918" s="28">
        <v>6.8354455696060315E-3</v>
      </c>
      <c r="R918" s="28">
        <v>1.281353583207814</v>
      </c>
      <c r="S918" s="94">
        <v>1.1940305905214328</v>
      </c>
      <c r="T918" s="94">
        <f>_xlfn.XLOOKUP(B918,'[3]Nur des jours'!$B:$B,'[3]Nur des jours'!$U:$U,"")</f>
        <v>0.85693984299423831</v>
      </c>
      <c r="U918" s="94">
        <v>4.3904425846911996E-2</v>
      </c>
      <c r="V918" s="94">
        <v>0</v>
      </c>
      <c r="W918" s="94">
        <v>0.85693984299423831</v>
      </c>
      <c r="X918" s="94">
        <v>0</v>
      </c>
      <c r="Y918" s="94">
        <v>0</v>
      </c>
      <c r="Z918" s="94">
        <v>0</v>
      </c>
      <c r="AA918" s="94">
        <v>0</v>
      </c>
      <c r="AB918" s="94">
        <v>0.37956613675081963</v>
      </c>
      <c r="AC918" s="94">
        <f>_xlfn.XLOOKUP(B918,'[3]Nur des jours'!$B:$B,'[3]Nur des jours'!$N:$N,"")</f>
        <v>0</v>
      </c>
      <c r="AD918" s="94">
        <v>0</v>
      </c>
      <c r="AE918" s="94">
        <v>0</v>
      </c>
      <c r="AF918" s="94">
        <v>0</v>
      </c>
      <c r="AG918" s="94">
        <v>0</v>
      </c>
      <c r="AH918" s="94">
        <v>0</v>
      </c>
      <c r="AI918" s="49" t="s">
        <v>5559</v>
      </c>
      <c r="AJ918" s="49"/>
      <c r="AK918" s="48" t="str" cm="1">
        <f t="array" ref="AK918">IFERROR(_xlfn.IFS(
AM918="MPR ISSUE","PDH",
AM918="BSS Hardware Issue","BSS",
AM918="Sites strategiques, MLL, Pylone, etc.","ENVTECH",
AM918="AKTIVCO DEFAUT GE &amp; POWER Cabinet","AKTIVCO",
AM918="AKTIVCO Coupure ENEO &amp; Baisse de tension","AKTIVCO GRID ONLY",
AM918="Coupure ENEO &amp; Baisse de tension","IHS GRID ONLY",
AM918="Defaut GE &amp; POWER Cabinet","IHS",
AM918="Sharing","Partners",
AM918="Sites strategiques &amp; DataCenter","SST &amp; DC",
AM918="Exclu","Exclu",
AM918="SAT","SAT",
AM918="SPARE-ISSUE","SPARE-ISSUE",
AM918="Fiber CAmtel","TRANS_FO_CAMTEL",
AM918="Fiber AOF","Fiber AOF",
AM918="Projet OCM (HUAWEI)","TRAVAUX-HUAWEI",
AM918="Projet OCM (NOKIA)","TRAVAUX-NOKIA",
AM918="ACCESS-ISSUE","ACCESS-ISSUE",
AM918="Projet OCM (ZTE, NOKIA, autres projets)","TRAVAUX OCM",
AM918="No root CAuse","No root cause",
AM918="ODU HS","PDH",
AM918="IP &amp; VLAN","PDH",
AM918="Warehouse HUAWEI","SPARE-ISSUE",
AM918="SPARE-HS","SPARE-ISSUE",
AM918="Power Telco","BSS",AM918="no impacts","no impacts"
),"")</f>
        <v>no impacts</v>
      </c>
      <c r="AL918" s="48" t="str" cm="1">
        <f t="array" ref="AL918">IFERROR(_xlfn.IFS(
AM918="MPR ISSUE","TX ISSUE",
AM918="BSS Hardware Issue","RAN ISSUE",
AM918="Sites strategiques, MLL, Pylone, etc.","ENVTECH",
AM918="AKTIVCO DEFAUT GE &amp; POWER Cabinet","POWER ISSUE",
AM918="AKTIVCO Coupure ENEO &amp; Baisse de tension","POWER ISSUE",
AM918="Coupure ENEO &amp; Baisse de tension","POWER ISSUE",
AM918="Defaut GE &amp; POWER Cabinet","POWER ISSUE",
AM918="Sharing","POWER ISSUE",
AM918="Sites strategiques &amp; DataCenter","POWER ISSUE",
AM918="Exclu","Exclu",
AM918="SAT","TX ISSUE",
AM918="SPARE-ISSUE","SPARE-ISSUE",
AM918="Fiber CAmtel","TX ISSUE",
AM918="Fiber AOF","TX ISSUE",
AM918="Projet OCM (HUAWEI)","TRAVAUX-HUAWEI",
AM918="Projet OCM (NOKIA)","TRAVAUX -NOKIA",
AM918="ACCESS-ISSUE","ACCESS-ISSUE",
AM918="Projet OCM (ZTE, NOKIA, autres projets)","TRAVAUX OCM",
AM918="No root CAuse","No root cause",
AM918="ODU HS","TX ISSUE",
AM918="IP &amp; VLAN","TX ISSUE",
AM918="Warehouse HUAWEI","SPARE-ISSUE",
AM918="SPARE-HS","SPARE-ISSUE",
AM918="Power Telco","RAN ISSUE",AM918="no impacts","no impacts"
),"")</f>
        <v>no impacts</v>
      </c>
      <c r="AM918" s="67" t="s">
        <v>5605</v>
      </c>
      <c r="AN918" s="48" t="str" cm="1">
        <f t="array" ref="AN918">IFERROR(_xlfn.IFS(
AM918="MPR ISSUE","ACTIVE",
AM918="BSS Hardware Issue","ACTIVE",
AM918="Sites strategiques, MLL, Pylone, etc.","PASSIVE",
AM918="AKTIVCO DEFAUT GE &amp; POWER Cabinet","PASSIVE",
AM918="AKTIVCO Coupure ENEO &amp; Baisse de tension","PASSIVE",
AM918="Coupure ENEO &amp; Baisse de tension","PASSIVE",
AM918="Defaut GE &amp; POWER Cabinet","PASSIVE",
AM918="Sharing","PASSIVE",
AM918="Sites strategiques &amp; DataCenter","PASSIVE",
AM918="Exclu","Exclu",
AM918="SAT","ACTIVE",
AM918="SPARE-ISSUE","SPARE-ISSUE",
AM918="Fiber CAmtel","ACTIVE",
AM918="Fiber AOF","ACTIVE",
AM918="Projet OCM (HUAWEI)","PLANNED WORKS",
AM918="Projet OCM (NOKIA)","PLANNED WORKS",
AM918="ACCESS-ISSUE","ACCESS-ISSUE",
AM918="Projet OCM (ZTE, NOKIA, autres projets)","PLANNED WORKS",
AM918="No root CAuse","No root cause",
AM918="ODU HS","ACTIVE",
AM918="IP &amp; VLAN","ACTIVE",
AM918="Warehouse HUAWEI","SPARE-ISSUE",
AM918="SPARE-HS","SPARE-ISSUE",
AM918="Power Telco","ACTIVE", AM918="no impacts","no impacts"
),"")</f>
        <v>no impacts</v>
      </c>
      <c r="AO918" s="93" t="s">
        <v>5537</v>
      </c>
      <c r="AP918" s="101" t="str">
        <f t="shared" si="30"/>
        <v>LIT_508</v>
      </c>
      <c r="AQ918" s="98"/>
      <c r="AR918" s="17" t="s">
        <v>5537</v>
      </c>
      <c r="AS918" s="7" t="s">
        <v>5537</v>
      </c>
      <c r="AT918" s="6"/>
      <c r="AU918" s="7"/>
      <c r="AV918" s="3" t="s">
        <v>5537</v>
      </c>
      <c r="AW918" s="18" t="s">
        <v>5537</v>
      </c>
      <c r="AX918" s="18" t="s">
        <v>5537</v>
      </c>
      <c r="AY918" s="18" t="s">
        <v>5537</v>
      </c>
      <c r="AZ918" s="18" t="s">
        <v>5537</v>
      </c>
      <c r="BA918" s="18" t="s">
        <v>5537</v>
      </c>
      <c r="BB918" s="18" t="s">
        <v>5537</v>
      </c>
      <c r="BC918" s="18" t="s">
        <v>5537</v>
      </c>
      <c r="BD918" s="18" t="s">
        <v>5537</v>
      </c>
      <c r="BE918" s="18" t="s">
        <v>5537</v>
      </c>
      <c r="BF918" s="18" t="s">
        <v>5537</v>
      </c>
      <c r="BG918" s="18" t="s">
        <v>5537</v>
      </c>
      <c r="BH918" s="18" t="s">
        <v>5537</v>
      </c>
      <c r="BI918" s="9" t="s">
        <v>5537</v>
      </c>
      <c r="BJ918" s="14"/>
      <c r="BK918" s="14" t="s">
        <v>5537</v>
      </c>
      <c r="BL918" s="14" t="str">
        <f>_xlfn.XLOOKUP(B918,'[4]cell downs 18042026 17h'!$B:$B,'[4]cell downs 18042026 17h'!$B:$B,"")</f>
        <v/>
      </c>
      <c r="BM918" s="14" t="str">
        <f>_xlfn.XLOOKUP(B918,'[5]Cells Huawei 19042026 15h'!$B:$B,'[5]Cells Huawei 19042026 15h'!$B:$B,"")</f>
        <v/>
      </c>
      <c r="BN918" s="9" t="str">
        <f>_xlfn.XLOOKUP(B918,'[6]cells down 19042026 9H40'!$B:$B,'[6]cells down 19042026 9H40'!$B:$B,"")</f>
        <v/>
      </c>
      <c r="BO918" s="9" t="s">
        <v>2433</v>
      </c>
      <c r="BP918" s="9" t="s">
        <v>5537</v>
      </c>
      <c r="BQ918" s="115"/>
    </row>
    <row r="919" spans="1:69" s="9" customFormat="1" x14ac:dyDescent="0.3">
      <c r="A919" s="3" t="s">
        <v>1379</v>
      </c>
      <c r="B919" s="25" t="s">
        <v>1380</v>
      </c>
      <c r="C919" s="3" t="str">
        <f>_xlfn.XLOOKUP(B919,'[1]daily break down'!$D:$D,'[1]daily break down'!$E:$E,"")</f>
        <v>LITTORAL</v>
      </c>
      <c r="D919" s="3" t="s">
        <v>11</v>
      </c>
      <c r="E919" s="3" t="s">
        <v>12</v>
      </c>
      <c r="F919" s="3" t="s">
        <v>31</v>
      </c>
      <c r="G919" s="3" t="s">
        <v>1381</v>
      </c>
      <c r="H919" s="33" t="str">
        <f>_xlfn.XLOOKUP(B919,[2]CALCULATION!$B:$B,[2]CALCULATION!$H:$H,"")</f>
        <v>NOKIA</v>
      </c>
      <c r="I919" s="28">
        <v>0</v>
      </c>
      <c r="J919" s="28">
        <v>0</v>
      </c>
      <c r="K919" s="28">
        <v>0</v>
      </c>
      <c r="L919" s="28">
        <v>0</v>
      </c>
      <c r="M919" s="28">
        <v>0</v>
      </c>
      <c r="N919" s="28">
        <v>0.99426933882033042</v>
      </c>
      <c r="O919" s="28">
        <v>0</v>
      </c>
      <c r="P919" s="28">
        <v>0</v>
      </c>
      <c r="Q919" s="28">
        <v>6.2402786523116866E-3</v>
      </c>
      <c r="R919" s="28">
        <v>1.9455260434439701</v>
      </c>
      <c r="S919" s="94">
        <v>9.2972309116965803</v>
      </c>
      <c r="T919" s="94">
        <f>_xlfn.XLOOKUP(B919,'[3]Nur des jours'!$B:$B,'[3]Nur des jours'!$U:$U,"")</f>
        <v>9.2451160421535636</v>
      </c>
      <c r="U919" s="94">
        <v>9.2971226984682325</v>
      </c>
      <c r="V919" s="94">
        <v>9.2449555264487078</v>
      </c>
      <c r="W919" s="94">
        <v>9.2451160421535636</v>
      </c>
      <c r="X919" s="94">
        <v>9.2451160421535636</v>
      </c>
      <c r="Y919" s="94">
        <v>9.2452230526234693</v>
      </c>
      <c r="Z919" s="94">
        <v>9.2453300630933732</v>
      </c>
      <c r="AA919" s="94">
        <v>6.2771306687015613</v>
      </c>
      <c r="AB919" s="94">
        <v>0.37837118650355428</v>
      </c>
      <c r="AC919" s="94">
        <f>_xlfn.XLOOKUP(B919,'[3]Nur des jours'!$B:$B,'[3]Nur des jours'!$N:$N,"")</f>
        <v>0</v>
      </c>
      <c r="AD919" s="94">
        <v>0</v>
      </c>
      <c r="AE919" s="94">
        <v>0</v>
      </c>
      <c r="AF919" s="94">
        <v>0</v>
      </c>
      <c r="AG919" s="94">
        <v>0</v>
      </c>
      <c r="AH919" s="94">
        <v>0</v>
      </c>
      <c r="AI919" s="49" t="s">
        <v>5559</v>
      </c>
      <c r="AJ919" s="49"/>
      <c r="AK919" s="48" t="str" cm="1">
        <f t="array" ref="AK919">IFERROR(_xlfn.IFS(
AM919="MPR ISSUE","PDH",
AM919="BSS Hardware Issue","BSS",
AM919="Sites strategiques, MLL, Pylone, etc.","ENVTECH",
AM919="AKTIVCO DEFAUT GE &amp; POWER Cabinet","AKTIVCO",
AM919="AKTIVCO Coupure ENEO &amp; Baisse de tension","AKTIVCO GRID ONLY",
AM919="Coupure ENEO &amp; Baisse de tension","IHS GRID ONLY",
AM919="Defaut GE &amp; POWER Cabinet","IHS",
AM919="Sharing","Partners",
AM919="Sites strategiques &amp; DataCenter","SST &amp; DC",
AM919="Exclu","Exclu",
AM919="SAT","SAT",
AM919="SPARE-ISSUE","SPARE-ISSUE",
AM919="Fiber CAmtel","TRANS_FO_CAMTEL",
AM919="Fiber AOF","Fiber AOF",
AM919="Projet OCM (HUAWEI)","TRAVAUX-HUAWEI",
AM919="Projet OCM (NOKIA)","TRAVAUX-NOKIA",
AM919="ACCESS-ISSUE","ACCESS-ISSUE",
AM919="Projet OCM (ZTE, NOKIA, autres projets)","TRAVAUX OCM",
AM919="No root CAuse","No root cause",
AM919="ODU HS","PDH",
AM919="IP &amp; VLAN","PDH",
AM919="Warehouse HUAWEI","SPARE-ISSUE",
AM919="SPARE-HS","SPARE-ISSUE",
AM919="Power Telco","BSS",AM919="no impacts","no impacts"
),"")</f>
        <v>no impacts</v>
      </c>
      <c r="AL919" s="48" t="str" cm="1">
        <f t="array" ref="AL919">IFERROR(_xlfn.IFS(
AM919="MPR ISSUE","TX ISSUE",
AM919="BSS Hardware Issue","RAN ISSUE",
AM919="Sites strategiques, MLL, Pylone, etc.","ENVTECH",
AM919="AKTIVCO DEFAUT GE &amp; POWER Cabinet","POWER ISSUE",
AM919="AKTIVCO Coupure ENEO &amp; Baisse de tension","POWER ISSUE",
AM919="Coupure ENEO &amp; Baisse de tension","POWER ISSUE",
AM919="Defaut GE &amp; POWER Cabinet","POWER ISSUE",
AM919="Sharing","POWER ISSUE",
AM919="Sites strategiques &amp; DataCenter","POWER ISSUE",
AM919="Exclu","Exclu",
AM919="SAT","TX ISSUE",
AM919="SPARE-ISSUE","SPARE-ISSUE",
AM919="Fiber CAmtel","TX ISSUE",
AM919="Fiber AOF","TX ISSUE",
AM919="Projet OCM (HUAWEI)","TRAVAUX-HUAWEI",
AM919="Projet OCM (NOKIA)","TRAVAUX -NOKIA",
AM919="ACCESS-ISSUE","ACCESS-ISSUE",
AM919="Projet OCM (ZTE, NOKIA, autres projets)","TRAVAUX OCM",
AM919="No root CAuse","No root cause",
AM919="ODU HS","TX ISSUE",
AM919="IP &amp; VLAN","TX ISSUE",
AM919="Warehouse HUAWEI","SPARE-ISSUE",
AM919="SPARE-HS","SPARE-ISSUE",
AM919="Power Telco","RAN ISSUE",AM919="no impacts","no impacts"
),"")</f>
        <v>no impacts</v>
      </c>
      <c r="AM919" s="67" t="s">
        <v>5605</v>
      </c>
      <c r="AN919" s="48" t="str" cm="1">
        <f t="array" ref="AN919">IFERROR(_xlfn.IFS(
AM919="MPR ISSUE","ACTIVE",
AM919="BSS Hardware Issue","ACTIVE",
AM919="Sites strategiques, MLL, Pylone, etc.","PASSIVE",
AM919="AKTIVCO DEFAUT GE &amp; POWER Cabinet","PASSIVE",
AM919="AKTIVCO Coupure ENEO &amp; Baisse de tension","PASSIVE",
AM919="Coupure ENEO &amp; Baisse de tension","PASSIVE",
AM919="Defaut GE &amp; POWER Cabinet","PASSIVE",
AM919="Sharing","PASSIVE",
AM919="Sites strategiques &amp; DataCenter","PASSIVE",
AM919="Exclu","Exclu",
AM919="SAT","ACTIVE",
AM919="SPARE-ISSUE","SPARE-ISSUE",
AM919="Fiber CAmtel","ACTIVE",
AM919="Fiber AOF","ACTIVE",
AM919="Projet OCM (HUAWEI)","PLANNED WORKS",
AM919="Projet OCM (NOKIA)","PLANNED WORKS",
AM919="ACCESS-ISSUE","ACCESS-ISSUE",
AM919="Projet OCM (ZTE, NOKIA, autres projets)","PLANNED WORKS",
AM919="No root CAuse","No root cause",
AM919="ODU HS","ACTIVE",
AM919="IP &amp; VLAN","ACTIVE",
AM919="Warehouse HUAWEI","SPARE-ISSUE",
AM919="SPARE-HS","SPARE-ISSUE",
AM919="Power Telco","ACTIVE", AM919="no impacts","no impacts"
),"")</f>
        <v>no impacts</v>
      </c>
      <c r="AO919" s="93" t="s">
        <v>5537</v>
      </c>
      <c r="AP919" s="101" t="str">
        <f t="shared" si="30"/>
        <v>LIT_200</v>
      </c>
      <c r="AR919" s="17" t="s">
        <v>5537</v>
      </c>
      <c r="AS919" s="7" t="s">
        <v>5537</v>
      </c>
      <c r="AT919" s="6"/>
      <c r="AU919" s="7"/>
      <c r="AV919" s="3" t="s">
        <v>5537</v>
      </c>
      <c r="AW919" s="18" t="s">
        <v>5537</v>
      </c>
      <c r="AX919" s="18" t="s">
        <v>5537</v>
      </c>
      <c r="AY919" s="18" t="s">
        <v>5537</v>
      </c>
      <c r="AZ919" s="18" t="s">
        <v>5537</v>
      </c>
      <c r="BA919" s="18" t="s">
        <v>5537</v>
      </c>
      <c r="BB919" s="18" t="s">
        <v>5537</v>
      </c>
      <c r="BC919" s="18" t="s">
        <v>5537</v>
      </c>
      <c r="BD919" s="18" t="s">
        <v>5537</v>
      </c>
      <c r="BE919" s="18" t="s">
        <v>5537</v>
      </c>
      <c r="BF919" s="18" t="s">
        <v>5537</v>
      </c>
      <c r="BG919" s="18" t="s">
        <v>5537</v>
      </c>
      <c r="BH919" s="18" t="s">
        <v>5537</v>
      </c>
      <c r="BI919" s="9" t="s">
        <v>5537</v>
      </c>
      <c r="BJ919" s="14"/>
      <c r="BK919" s="14" t="s">
        <v>5537</v>
      </c>
      <c r="BL919" s="14" t="str">
        <f>_xlfn.XLOOKUP(B919,'[4]cell downs 18042026 17h'!$B:$B,'[4]cell downs 18042026 17h'!$B:$B,"")</f>
        <v/>
      </c>
      <c r="BM919" s="14" t="str">
        <f>_xlfn.XLOOKUP(B919,'[5]Cells Huawei 19042026 15h'!$B:$B,'[5]Cells Huawei 19042026 15h'!$B:$B,"")</f>
        <v/>
      </c>
      <c r="BN919" s="9" t="str">
        <f>_xlfn.XLOOKUP(B919,'[6]cells down 19042026 9H40'!$B:$B,'[6]cells down 19042026 9H40'!$B:$B,"")</f>
        <v/>
      </c>
      <c r="BO919" s="9" t="s">
        <v>1380</v>
      </c>
      <c r="BP919" s="9" t="s">
        <v>12</v>
      </c>
      <c r="BQ919" s="115"/>
    </row>
    <row r="920" spans="1:69" s="9" customFormat="1" x14ac:dyDescent="0.3">
      <c r="A920" s="1" t="s">
        <v>5366</v>
      </c>
      <c r="B920" s="1" t="s">
        <v>176</v>
      </c>
      <c r="C920" s="3" t="str">
        <f>_xlfn.XLOOKUP(B920,'[1]daily break down'!$D:$D,'[1]daily break down'!$E:$E,"")</f>
        <v>LITTORAL</v>
      </c>
      <c r="D920" s="1" t="s">
        <v>11</v>
      </c>
      <c r="E920" s="1" t="s">
        <v>12</v>
      </c>
      <c r="F920" s="3" t="s">
        <v>31</v>
      </c>
      <c r="G920" s="1" t="s">
        <v>177</v>
      </c>
      <c r="H920" s="34" t="str">
        <f>_xlfn.XLOOKUP(B920,[2]CALCULATION!$B:$B,[2]CALCULATION!$H:$H,"")</f>
        <v>ZTE</v>
      </c>
      <c r="I920" s="28">
        <v>2.746423710095796</v>
      </c>
      <c r="J920" s="28">
        <v>7.9030977390827921</v>
      </c>
      <c r="K920" s="28">
        <v>0</v>
      </c>
      <c r="L920" s="28">
        <v>0</v>
      </c>
      <c r="M920" s="28">
        <v>0.37444746927372707</v>
      </c>
      <c r="N920" s="28">
        <v>0</v>
      </c>
      <c r="O920" s="28">
        <v>0.73312872931487572</v>
      </c>
      <c r="P920" s="28">
        <v>0</v>
      </c>
      <c r="Q920" s="28">
        <v>5.8106685158075551E-2</v>
      </c>
      <c r="R920" s="28">
        <v>2.1993505177879937</v>
      </c>
      <c r="S920" s="94">
        <v>0</v>
      </c>
      <c r="T920" s="94">
        <f>_xlfn.XLOOKUP(B920,'[3]Nur des jours'!$B:$B,'[3]Nur des jours'!$U:$U,"")</f>
        <v>1.3237908530303939</v>
      </c>
      <c r="U920" s="94">
        <v>0</v>
      </c>
      <c r="V920" s="94">
        <v>0</v>
      </c>
      <c r="W920" s="94">
        <v>1.3237908530303939</v>
      </c>
      <c r="X920" s="94">
        <v>0.54266792796340579</v>
      </c>
      <c r="Y920" s="94">
        <v>2.0237463366749138</v>
      </c>
      <c r="Z920" s="94">
        <v>0.82747629361390052</v>
      </c>
      <c r="AA920" s="94">
        <v>0.8572608744039516</v>
      </c>
      <c r="AB920" s="94">
        <v>0.36986385414615663</v>
      </c>
      <c r="AC920" s="94">
        <f>_xlfn.XLOOKUP(B920,'[3]Nur des jours'!$B:$B,'[3]Nur des jours'!$N:$N,"")</f>
        <v>0</v>
      </c>
      <c r="AD920" s="94">
        <v>0</v>
      </c>
      <c r="AE920" s="94">
        <v>0</v>
      </c>
      <c r="AF920" s="94">
        <v>0</v>
      </c>
      <c r="AG920" s="94">
        <v>0</v>
      </c>
      <c r="AH920" s="94">
        <v>0</v>
      </c>
      <c r="AI920" s="49" t="s">
        <v>5559</v>
      </c>
      <c r="AJ920" s="49"/>
      <c r="AK920" s="48" t="str" cm="1">
        <f t="array" ref="AK920">IFERROR(_xlfn.IFS(
AM920="MPR ISSUE","PDH",
AM920="BSS Hardware Issue","BSS",
AM920="Sites strategiques, MLL, Pylone, etc.","ENVTECH",
AM920="AKTIVCO DEFAUT GE &amp; POWER Cabinet","AKTIVCO",
AM920="AKTIVCO Coupure ENEO &amp; Baisse de tension","AKTIVCO GRID ONLY",
AM920="Coupure ENEO &amp; Baisse de tension","IHS GRID ONLY",
AM920="Defaut GE &amp; POWER Cabinet","IHS",
AM920="Sharing","Partners",
AM920="Sites strategiques &amp; DataCenter","SST &amp; DC",
AM920="Exclu","Exclu",
AM920="SAT","SAT",
AM920="SPARE-ISSUE","SPARE-ISSUE",
AM920="Fiber CAmtel","TRANS_FO_CAMTEL",
AM920="Fiber AOF","Fiber AOF",
AM920="Projet OCM (HUAWEI)","TRAVAUX-HUAWEI",
AM920="Projet OCM (NOKIA)","TRAVAUX-NOKIA",
AM920="ACCESS-ISSUE","ACCESS-ISSUE",
AM920="Projet OCM (ZTE, NOKIA, autres projets)","TRAVAUX OCM",
AM920="No root CAuse","No root cause",
AM920="ODU HS","PDH",
AM920="IP &amp; VLAN","PDH",
AM920="Warehouse HUAWEI","SPARE-ISSUE",
AM920="SPARE-HS","SPARE-ISSUE",
AM920="Power Telco","BSS",AM920="no impacts","no impacts"
),"")</f>
        <v>no impacts</v>
      </c>
      <c r="AL920" s="48" t="str" cm="1">
        <f t="array" ref="AL920">IFERROR(_xlfn.IFS(
AM920="MPR ISSUE","TX ISSUE",
AM920="BSS Hardware Issue","RAN ISSUE",
AM920="Sites strategiques, MLL, Pylone, etc.","ENVTECH",
AM920="AKTIVCO DEFAUT GE &amp; POWER Cabinet","POWER ISSUE",
AM920="AKTIVCO Coupure ENEO &amp; Baisse de tension","POWER ISSUE",
AM920="Coupure ENEO &amp; Baisse de tension","POWER ISSUE",
AM920="Defaut GE &amp; POWER Cabinet","POWER ISSUE",
AM920="Sharing","POWER ISSUE",
AM920="Sites strategiques &amp; DataCenter","POWER ISSUE",
AM920="Exclu","Exclu",
AM920="SAT","TX ISSUE",
AM920="SPARE-ISSUE","SPARE-ISSUE",
AM920="Fiber CAmtel","TX ISSUE",
AM920="Fiber AOF","TX ISSUE",
AM920="Projet OCM (HUAWEI)","TRAVAUX-HUAWEI",
AM920="Projet OCM (NOKIA)","TRAVAUX -NOKIA",
AM920="ACCESS-ISSUE","ACCESS-ISSUE",
AM920="Projet OCM (ZTE, NOKIA, autres projets)","TRAVAUX OCM",
AM920="No root CAuse","No root cause",
AM920="ODU HS","TX ISSUE",
AM920="IP &amp; VLAN","TX ISSUE",
AM920="Warehouse HUAWEI","SPARE-ISSUE",
AM920="SPARE-HS","SPARE-ISSUE",
AM920="Power Telco","RAN ISSUE",AM920="no impacts","no impacts"
),"")</f>
        <v>no impacts</v>
      </c>
      <c r="AM920" s="67" t="s">
        <v>5605</v>
      </c>
      <c r="AN920" s="48" t="str" cm="1">
        <f t="array" ref="AN920">IFERROR(_xlfn.IFS(
AM920="MPR ISSUE","ACTIVE",
AM920="BSS Hardware Issue","ACTIVE",
AM920="Sites strategiques, MLL, Pylone, etc.","PASSIVE",
AM920="AKTIVCO DEFAUT GE &amp; POWER Cabinet","PASSIVE",
AM920="AKTIVCO Coupure ENEO &amp; Baisse de tension","PASSIVE",
AM920="Coupure ENEO &amp; Baisse de tension","PASSIVE",
AM920="Defaut GE &amp; POWER Cabinet","PASSIVE",
AM920="Sharing","PASSIVE",
AM920="Sites strategiques &amp; DataCenter","PASSIVE",
AM920="Exclu","Exclu",
AM920="SAT","ACTIVE",
AM920="SPARE-ISSUE","SPARE-ISSUE",
AM920="Fiber CAmtel","ACTIVE",
AM920="Fiber AOF","ACTIVE",
AM920="Projet OCM (HUAWEI)","PLANNED WORKS",
AM920="Projet OCM (NOKIA)","PLANNED WORKS",
AM920="ACCESS-ISSUE","ACCESS-ISSUE",
AM920="Projet OCM (ZTE, NOKIA, autres projets)","PLANNED WORKS",
AM920="No root CAuse","No root cause",
AM920="ODU HS","ACTIVE",
AM920="IP &amp; VLAN","ACTIVE",
AM920="Warehouse HUAWEI","SPARE-ISSUE",
AM920="SPARE-HS","SPARE-ISSUE",
AM920="Power Telco","ACTIVE", AM920="no impacts","no impacts"
),"")</f>
        <v>no impacts</v>
      </c>
      <c r="AO920" s="93" t="s">
        <v>5537</v>
      </c>
      <c r="AP920" s="101" t="str">
        <f t="shared" si="30"/>
        <v>LIT_477</v>
      </c>
      <c r="AR920" s="17" t="s">
        <v>5537</v>
      </c>
      <c r="AS920" s="7" t="s">
        <v>5537</v>
      </c>
      <c r="AT920" s="6"/>
      <c r="AU920" s="7"/>
      <c r="AV920" s="3" t="s">
        <v>5537</v>
      </c>
      <c r="AW920" s="18" t="s">
        <v>5537</v>
      </c>
      <c r="AX920" s="18" t="s">
        <v>5537</v>
      </c>
      <c r="AY920" s="18" t="s">
        <v>5537</v>
      </c>
      <c r="AZ920" s="18" t="s">
        <v>5537</v>
      </c>
      <c r="BA920" s="18" t="s">
        <v>5537</v>
      </c>
      <c r="BB920" s="18" t="s">
        <v>5537</v>
      </c>
      <c r="BC920" s="18" t="s">
        <v>5537</v>
      </c>
      <c r="BD920" s="18" t="s">
        <v>5537</v>
      </c>
      <c r="BE920" s="18" t="s">
        <v>5537</v>
      </c>
      <c r="BF920" s="18" t="s">
        <v>5537</v>
      </c>
      <c r="BG920" s="18" t="s">
        <v>5537</v>
      </c>
      <c r="BH920" s="18" t="s">
        <v>5537</v>
      </c>
      <c r="BI920" s="9" t="s">
        <v>5537</v>
      </c>
      <c r="BJ920" s="14"/>
      <c r="BK920" s="14" t="s">
        <v>5537</v>
      </c>
      <c r="BL920" s="14" t="str">
        <f>_xlfn.XLOOKUP(B920,'[4]cell downs 18042026 17h'!$B:$B,'[4]cell downs 18042026 17h'!$B:$B,"")</f>
        <v/>
      </c>
      <c r="BM920" s="14" t="str">
        <f>_xlfn.XLOOKUP(B920,'[5]Cells Huawei 19042026 15h'!$B:$B,'[5]Cells Huawei 19042026 15h'!$B:$B,"")</f>
        <v/>
      </c>
      <c r="BN920" s="9" t="str">
        <f>_xlfn.XLOOKUP(B920,'[6]cells down 19042026 9H40'!$B:$B,'[6]cells down 19042026 9H40'!$B:$B,"")</f>
        <v/>
      </c>
      <c r="BO920" s="9" t="s">
        <v>176</v>
      </c>
      <c r="BP920" s="9" t="s">
        <v>5537</v>
      </c>
      <c r="BQ920" s="115"/>
    </row>
    <row r="921" spans="1:69" s="9" customFormat="1" x14ac:dyDescent="0.3">
      <c r="A921" s="1" t="s">
        <v>3062</v>
      </c>
      <c r="B921" s="1" t="s">
        <v>3063</v>
      </c>
      <c r="C921" s="3" t="str">
        <f>_xlfn.XLOOKUP(B921,'[1]daily break down'!$D:$D,'[1]daily break down'!$E:$E,"")</f>
        <v>EXTREME-NORD</v>
      </c>
      <c r="D921" s="1" t="s">
        <v>21</v>
      </c>
      <c r="E921" s="1" t="s">
        <v>122</v>
      </c>
      <c r="F921" s="3" t="s">
        <v>55</v>
      </c>
      <c r="G921" s="1" t="s">
        <v>3062</v>
      </c>
      <c r="H921" s="33" t="str">
        <f>_xlfn.XLOOKUP(B921,[2]CALCULATION!$B:$B,[2]CALCULATION!$H:$H,"")</f>
        <v>NOKIA</v>
      </c>
      <c r="I921" s="28">
        <v>6.6661176877187159E-2</v>
      </c>
      <c r="J921" s="28">
        <v>6.6951234561534845</v>
      </c>
      <c r="K921" s="28">
        <v>9.2457045997380387</v>
      </c>
      <c r="L921" s="28">
        <v>9.2457045997380387</v>
      </c>
      <c r="M921" s="28">
        <v>9.2490042801804879</v>
      </c>
      <c r="N921" s="28">
        <v>9.2947796945816012</v>
      </c>
      <c r="O921" s="28">
        <v>9.2457045997380387</v>
      </c>
      <c r="P921" s="28">
        <v>9.2457045997380387</v>
      </c>
      <c r="Q921" s="28">
        <v>5.1925938767182318</v>
      </c>
      <c r="R921" s="28">
        <v>0</v>
      </c>
      <c r="S921" s="94">
        <v>0</v>
      </c>
      <c r="T921" s="94">
        <f>_xlfn.XLOOKUP(B921,'[3]Nur des jours'!$B:$B,'[3]Nur des jours'!$U:$U,"")</f>
        <v>4.9052142704169507E-3</v>
      </c>
      <c r="U921" s="94">
        <v>0</v>
      </c>
      <c r="V921" s="94">
        <v>0</v>
      </c>
      <c r="W921" s="94">
        <v>4.9052142704169507E-3</v>
      </c>
      <c r="X921" s="94">
        <v>2.2295138124645555E-3</v>
      </c>
      <c r="Y921" s="94">
        <v>0</v>
      </c>
      <c r="Z921" s="94">
        <v>0</v>
      </c>
      <c r="AA921" s="94">
        <v>0</v>
      </c>
      <c r="AB921" s="94">
        <v>0.3372711521967372</v>
      </c>
      <c r="AC921" s="94">
        <f>_xlfn.XLOOKUP(B921,'[3]Nur des jours'!$B:$B,'[3]Nur des jours'!$N:$N,"")</f>
        <v>0</v>
      </c>
      <c r="AD921" s="94">
        <v>0</v>
      </c>
      <c r="AE921" s="94">
        <v>0</v>
      </c>
      <c r="AF921" s="94">
        <v>0</v>
      </c>
      <c r="AG921" s="94">
        <v>0</v>
      </c>
      <c r="AH921" s="94">
        <v>0</v>
      </c>
      <c r="AI921" s="49" t="s">
        <v>6659</v>
      </c>
      <c r="AJ921" s="49"/>
      <c r="AK921" s="48" t="str" cm="1">
        <f t="array" ref="AK921">IFERROR(_xlfn.IFS(
AM921="MPR ISSUE","PDH",
AM921="BSS Hardware Issue","BSS",
AM921="Sites strategiques, MLL, Pylone, etc.","ENVTECH",
AM921="AKTIVCO DEFAUT GE &amp; POWER Cabinet","AKTIVCO",
AM921="AKTIVCO Coupure ENEO &amp; Baisse de tension","AKTIVCO GRID ONLY",
AM921="Coupure ENEO &amp; Baisse de tension","IHS GRID ONLY",
AM921="Defaut GE &amp; POWER Cabinet","IHS",
AM921="Sharing","Partners",
AM921="Sites strategiques &amp; DataCenter","SST &amp; DC",
AM921="Exclu","Exclu",
AM921="SAT","SAT",
AM921="SPARE-ISSUE","SPARE-ISSUE",
AM921="Fiber CAmtel","TRANS_FO_CAMTEL",
AM921="Fiber AOF","Fiber AOF",
AM921="Projet OCM (HUAWEI)","TRAVAUX-HUAWEI",
AM921="Projet OCM (NOKIA)","TRAVAUX-NOKIA",
AM921="ACCESS-ISSUE","ACCESS-ISSUE",
AM921="Projet OCM (ZTE, NOKIA, autres projets)","TRAVAUX OCM",
AM921="No root CAuse","No root cause",
AM921="ODU HS","PDH",
AM921="IP &amp; VLAN","PDH",
AM921="Warehouse HUAWEI","SPARE-ISSUE",
AM921="SPARE-HS","SPARE-ISSUE",
AM921="Power Telco","BSS",AM921="no impacts","no impacts"
),"")</f>
        <v>no impacts</v>
      </c>
      <c r="AL921" s="48" t="str" cm="1">
        <f t="array" ref="AL921">IFERROR(_xlfn.IFS(
AM921="MPR ISSUE","TX ISSUE",
AM921="BSS Hardware Issue","RAN ISSUE",
AM921="Sites strategiques, MLL, Pylone, etc.","ENVTECH",
AM921="AKTIVCO DEFAUT GE &amp; POWER Cabinet","POWER ISSUE",
AM921="AKTIVCO Coupure ENEO &amp; Baisse de tension","POWER ISSUE",
AM921="Coupure ENEO &amp; Baisse de tension","POWER ISSUE",
AM921="Defaut GE &amp; POWER Cabinet","POWER ISSUE",
AM921="Sharing","POWER ISSUE",
AM921="Sites strategiques &amp; DataCenter","POWER ISSUE",
AM921="Exclu","Exclu",
AM921="SAT","TX ISSUE",
AM921="SPARE-ISSUE","SPARE-ISSUE",
AM921="Fiber CAmtel","TX ISSUE",
AM921="Fiber AOF","TX ISSUE",
AM921="Projet OCM (HUAWEI)","TRAVAUX-HUAWEI",
AM921="Projet OCM (NOKIA)","TRAVAUX -NOKIA",
AM921="ACCESS-ISSUE","ACCESS-ISSUE",
AM921="Projet OCM (ZTE, NOKIA, autres projets)","TRAVAUX OCM",
AM921="No root CAuse","No root cause",
AM921="ODU HS","TX ISSUE",
AM921="IP &amp; VLAN","TX ISSUE",
AM921="Warehouse HUAWEI","SPARE-ISSUE",
AM921="SPARE-HS","SPARE-ISSUE",
AM921="Power Telco","RAN ISSUE",AM921="no impacts","no impacts"
),"")</f>
        <v>no impacts</v>
      </c>
      <c r="AM921" s="67" t="s">
        <v>5605</v>
      </c>
      <c r="AN921" s="48" t="str" cm="1">
        <f t="array" ref="AN921">IFERROR(_xlfn.IFS(
AM921="MPR ISSUE","ACTIVE",
AM921="BSS Hardware Issue","ACTIVE",
AM921="Sites strategiques, MLL, Pylone, etc.","PASSIVE",
AM921="AKTIVCO DEFAUT GE &amp; POWER Cabinet","PASSIVE",
AM921="AKTIVCO Coupure ENEO &amp; Baisse de tension","PASSIVE",
AM921="Coupure ENEO &amp; Baisse de tension","PASSIVE",
AM921="Defaut GE &amp; POWER Cabinet","PASSIVE",
AM921="Sharing","PASSIVE",
AM921="Sites strategiques &amp; DataCenter","PASSIVE",
AM921="Exclu","Exclu",
AM921="SAT","ACTIVE",
AM921="SPARE-ISSUE","SPARE-ISSUE",
AM921="Fiber CAmtel","ACTIVE",
AM921="Fiber AOF","ACTIVE",
AM921="Projet OCM (HUAWEI)","PLANNED WORKS",
AM921="Projet OCM (NOKIA)","PLANNED WORKS",
AM921="ACCESS-ISSUE","ACCESS-ISSUE",
AM921="Projet OCM (ZTE, NOKIA, autres projets)","PLANNED WORKS",
AM921="No root CAuse","No root cause",
AM921="ODU HS","ACTIVE",
AM921="IP &amp; VLAN","ACTIVE",
AM921="Warehouse HUAWEI","SPARE-ISSUE",
AM921="SPARE-HS","SPARE-ISSUE",
AM921="Power Telco","ACTIVE", AM921="no impacts","no impacts"
),"")</f>
        <v>no impacts</v>
      </c>
      <c r="AO921" s="93" t="s">
        <v>5537</v>
      </c>
      <c r="AP921" s="101" t="str">
        <f t="shared" si="30"/>
        <v>EXN_229</v>
      </c>
      <c r="AR921" s="17" t="s">
        <v>5537</v>
      </c>
      <c r="AS921" s="7" t="s">
        <v>5537</v>
      </c>
      <c r="AT921" s="6"/>
      <c r="AU921" s="7"/>
      <c r="AV921" s="3" t="s">
        <v>5537</v>
      </c>
      <c r="AW921" s="18" t="s">
        <v>5537</v>
      </c>
      <c r="AX921" s="18" t="s">
        <v>5537</v>
      </c>
      <c r="AY921" s="18" t="s">
        <v>5537</v>
      </c>
      <c r="AZ921" s="18" t="s">
        <v>5537</v>
      </c>
      <c r="BA921" s="18" t="s">
        <v>5537</v>
      </c>
      <c r="BB921" s="18" t="s">
        <v>5537</v>
      </c>
      <c r="BC921" s="18" t="s">
        <v>5537</v>
      </c>
      <c r="BD921" s="18" t="s">
        <v>5537</v>
      </c>
      <c r="BE921" s="18" t="s">
        <v>5537</v>
      </c>
      <c r="BF921" s="18" t="s">
        <v>5537</v>
      </c>
      <c r="BG921" s="18" t="s">
        <v>5537</v>
      </c>
      <c r="BH921" s="18" t="s">
        <v>5537</v>
      </c>
      <c r="BI921" s="9" t="s">
        <v>5537</v>
      </c>
      <c r="BJ921" s="14"/>
      <c r="BK921" s="14" t="s">
        <v>5537</v>
      </c>
      <c r="BL921" s="14" t="str">
        <f>_xlfn.XLOOKUP(B921,'[4]cell downs 18042026 17h'!$B:$B,'[4]cell downs 18042026 17h'!$B:$B,"")</f>
        <v>EXN_229</v>
      </c>
      <c r="BM921" s="14" t="str">
        <f>_xlfn.XLOOKUP(B921,'[5]Cells Huawei 19042026 15h'!$B:$B,'[5]Cells Huawei 19042026 15h'!$B:$B,"")</f>
        <v/>
      </c>
      <c r="BN921" s="9" t="str">
        <f>_xlfn.XLOOKUP(B921,'[6]cells down 19042026 9H40'!$B:$B,'[6]cells down 19042026 9H40'!$B:$B,"")</f>
        <v/>
      </c>
      <c r="BO921" s="9" t="s">
        <v>5537</v>
      </c>
      <c r="BP921" s="9" t="s">
        <v>12</v>
      </c>
      <c r="BQ921" s="115"/>
    </row>
    <row r="922" spans="1:69" s="9" customFormat="1" x14ac:dyDescent="0.3">
      <c r="A922" s="1" t="s">
        <v>935</v>
      </c>
      <c r="B922" s="8" t="s">
        <v>936</v>
      </c>
      <c r="C922" s="3" t="str">
        <f>_xlfn.XLOOKUP(B922,'[1]daily break down'!$D:$D,'[1]daily break down'!$E:$E,"")</f>
        <v>Garoua</v>
      </c>
      <c r="D922" s="1" t="s">
        <v>21</v>
      </c>
      <c r="E922" s="1" t="s">
        <v>80</v>
      </c>
      <c r="F922" s="3" t="s">
        <v>23</v>
      </c>
      <c r="G922" s="1" t="s">
        <v>24</v>
      </c>
      <c r="H922" s="32" t="str">
        <f>_xlfn.XLOOKUP(B922,[2]CALCULATION!$B:$B,[2]CALCULATION!$H:$H,"")</f>
        <v>Huawei</v>
      </c>
      <c r="I922" s="28">
        <v>0</v>
      </c>
      <c r="J922" s="28">
        <v>0</v>
      </c>
      <c r="K922" s="28">
        <v>0</v>
      </c>
      <c r="L922" s="28">
        <v>0</v>
      </c>
      <c r="M922" s="28">
        <v>0</v>
      </c>
      <c r="N922" s="28">
        <v>0.70002682395778937</v>
      </c>
      <c r="O922" s="28">
        <v>0</v>
      </c>
      <c r="P922" s="28">
        <v>2.0571871085200306</v>
      </c>
      <c r="Q922" s="28">
        <v>0</v>
      </c>
      <c r="R922" s="28">
        <v>0</v>
      </c>
      <c r="S922" s="94">
        <v>1.8583794905160189</v>
      </c>
      <c r="T922" s="94">
        <f>_xlfn.XLOOKUP(B922,'[3]Nur des jours'!$B:$B,'[3]Nur des jours'!$U:$U,"")</f>
        <v>0.96202412444033514</v>
      </c>
      <c r="U922" s="94">
        <v>2.5703201467898289</v>
      </c>
      <c r="V922" s="94">
        <v>1.2845536807321229</v>
      </c>
      <c r="W922" s="94">
        <v>0.96202412444033514</v>
      </c>
      <c r="X922" s="94">
        <v>0.68540205973752477</v>
      </c>
      <c r="Y922" s="94">
        <v>2.9553616525840893</v>
      </c>
      <c r="Z922" s="94">
        <v>1.7265247565155106</v>
      </c>
      <c r="AA922" s="94">
        <v>0</v>
      </c>
      <c r="AB922" s="94">
        <v>0.26410183972399859</v>
      </c>
      <c r="AC922" s="94">
        <f>_xlfn.XLOOKUP(B922,'[3]Nur des jours'!$B:$B,'[3]Nur des jours'!$N:$N,"")</f>
        <v>0</v>
      </c>
      <c r="AD922" s="94">
        <v>0</v>
      </c>
      <c r="AE922" s="94">
        <v>0</v>
      </c>
      <c r="AF922" s="94">
        <v>0</v>
      </c>
      <c r="AG922" s="94">
        <v>0</v>
      </c>
      <c r="AH922" s="94">
        <v>0</v>
      </c>
      <c r="AI922" s="49" t="s">
        <v>5559</v>
      </c>
      <c r="AJ922" s="49"/>
      <c r="AK922" s="48" t="str" cm="1">
        <f t="array" ref="AK922">IFERROR(_xlfn.IFS(
AM922="MPR ISSUE","PDH",
AM922="BSS Hardware Issue","BSS",
AM922="Sites strategiques, MLL, Pylone, etc.","ENVTECH",
AM922="AKTIVCO DEFAUT GE &amp; POWER Cabinet","AKTIVCO",
AM922="AKTIVCO Coupure ENEO &amp; Baisse de tension","AKTIVCO GRID ONLY",
AM922="Coupure ENEO &amp; Baisse de tension","IHS GRID ONLY",
AM922="Defaut GE &amp; POWER Cabinet","IHS",
AM922="Sharing","Partners",
AM922="Sites strategiques &amp; DataCenter","SST &amp; DC",
AM922="Exclu","Exclu",
AM922="SAT","SAT",
AM922="SPARE-ISSUE","SPARE-ISSUE",
AM922="Fiber CAmtel","TRANS_FO_CAMTEL",
AM922="Fiber AOF","Fiber AOF",
AM922="Projet OCM (HUAWEI)","TRAVAUX-HUAWEI",
AM922="Projet OCM (NOKIA)","TRAVAUX-NOKIA",
AM922="ACCESS-ISSUE","ACCESS-ISSUE",
AM922="Projet OCM (ZTE, NOKIA, autres projets)","TRAVAUX OCM",
AM922="No root CAuse","No root cause",
AM922="ODU HS","PDH",
AM922="IP &amp; VLAN","PDH",
AM922="Warehouse HUAWEI","SPARE-ISSUE",
AM922="SPARE-HS","SPARE-ISSUE",
AM922="Power Telco","BSS",AM922="no impacts","no impacts"
),"")</f>
        <v>no impacts</v>
      </c>
      <c r="AL922" s="48" t="str" cm="1">
        <f t="array" ref="AL922">IFERROR(_xlfn.IFS(
AM922="MPR ISSUE","TX ISSUE",
AM922="BSS Hardware Issue","RAN ISSUE",
AM922="Sites strategiques, MLL, Pylone, etc.","ENVTECH",
AM922="AKTIVCO DEFAUT GE &amp; POWER Cabinet","POWER ISSUE",
AM922="AKTIVCO Coupure ENEO &amp; Baisse de tension","POWER ISSUE",
AM922="Coupure ENEO &amp; Baisse de tension","POWER ISSUE",
AM922="Defaut GE &amp; POWER Cabinet","POWER ISSUE",
AM922="Sharing","POWER ISSUE",
AM922="Sites strategiques &amp; DataCenter","POWER ISSUE",
AM922="Exclu","Exclu",
AM922="SAT","TX ISSUE",
AM922="SPARE-ISSUE","SPARE-ISSUE",
AM922="Fiber CAmtel","TX ISSUE",
AM922="Fiber AOF","TX ISSUE",
AM922="Projet OCM (HUAWEI)","TRAVAUX-HUAWEI",
AM922="Projet OCM (NOKIA)","TRAVAUX -NOKIA",
AM922="ACCESS-ISSUE","ACCESS-ISSUE",
AM922="Projet OCM (ZTE, NOKIA, autres projets)","TRAVAUX OCM",
AM922="No root CAuse","No root cause",
AM922="ODU HS","TX ISSUE",
AM922="IP &amp; VLAN","TX ISSUE",
AM922="Warehouse HUAWEI","SPARE-ISSUE",
AM922="SPARE-HS","SPARE-ISSUE",
AM922="Power Telco","RAN ISSUE",AM922="no impacts","no impacts"
),"")</f>
        <v>no impacts</v>
      </c>
      <c r="AM922" s="67" t="s">
        <v>5605</v>
      </c>
      <c r="AN922" s="48" t="str" cm="1">
        <f t="array" ref="AN922">IFERROR(_xlfn.IFS(
AM922="MPR ISSUE","ACTIVE",
AM922="BSS Hardware Issue","ACTIVE",
AM922="Sites strategiques, MLL, Pylone, etc.","PASSIVE",
AM922="AKTIVCO DEFAUT GE &amp; POWER Cabinet","PASSIVE",
AM922="AKTIVCO Coupure ENEO &amp; Baisse de tension","PASSIVE",
AM922="Coupure ENEO &amp; Baisse de tension","PASSIVE",
AM922="Defaut GE &amp; POWER Cabinet","PASSIVE",
AM922="Sharing","PASSIVE",
AM922="Sites strategiques &amp; DataCenter","PASSIVE",
AM922="Exclu","Exclu",
AM922="SAT","ACTIVE",
AM922="SPARE-ISSUE","SPARE-ISSUE",
AM922="Fiber CAmtel","ACTIVE",
AM922="Fiber AOF","ACTIVE",
AM922="Projet OCM (HUAWEI)","PLANNED WORKS",
AM922="Projet OCM (NOKIA)","PLANNED WORKS",
AM922="ACCESS-ISSUE","ACCESS-ISSUE",
AM922="Projet OCM (ZTE, NOKIA, autres projets)","PLANNED WORKS",
AM922="No root CAuse","No root cause",
AM922="ODU HS","ACTIVE",
AM922="IP &amp; VLAN","ACTIVE",
AM922="Warehouse HUAWEI","SPARE-ISSUE",
AM922="SPARE-HS","SPARE-ISSUE",
AM922="Power Telco","ACTIVE", AM922="no impacts","no impacts"
),"")</f>
        <v>no impacts</v>
      </c>
      <c r="AO922" s="93" t="s">
        <v>5537</v>
      </c>
      <c r="AP922" s="101" t="str">
        <f t="shared" si="30"/>
        <v>NRD_142</v>
      </c>
      <c r="AR922" s="17" t="s">
        <v>5537</v>
      </c>
      <c r="AS922" s="7" t="s">
        <v>5537</v>
      </c>
      <c r="AT922" s="6"/>
      <c r="AU922" s="7"/>
      <c r="AV922" s="3" t="s">
        <v>5537</v>
      </c>
      <c r="AW922" s="18" t="s">
        <v>5537</v>
      </c>
      <c r="AX922" s="18" t="s">
        <v>5537</v>
      </c>
      <c r="AY922" s="18" t="s">
        <v>5537</v>
      </c>
      <c r="AZ922" s="18" t="s">
        <v>5537</v>
      </c>
      <c r="BA922" s="18" t="s">
        <v>5537</v>
      </c>
      <c r="BB922" s="18" t="s">
        <v>5537</v>
      </c>
      <c r="BC922" s="18" t="s">
        <v>5537</v>
      </c>
      <c r="BD922" s="18" t="s">
        <v>5537</v>
      </c>
      <c r="BE922" s="18" t="s">
        <v>5537</v>
      </c>
      <c r="BF922" s="18" t="s">
        <v>5537</v>
      </c>
      <c r="BG922" s="18" t="s">
        <v>5537</v>
      </c>
      <c r="BH922" s="18" t="s">
        <v>5537</v>
      </c>
      <c r="BI922" s="9" t="s">
        <v>5537</v>
      </c>
      <c r="BJ922" s="14"/>
      <c r="BK922" s="14" t="s">
        <v>5537</v>
      </c>
      <c r="BL922" s="14" t="str">
        <f>_xlfn.XLOOKUP(B922,'[4]cell downs 18042026 17h'!$B:$B,'[4]cell downs 18042026 17h'!$B:$B,"")</f>
        <v/>
      </c>
      <c r="BM922" s="14" t="str">
        <f>_xlfn.XLOOKUP(B922,'[5]Cells Huawei 19042026 15h'!$B:$B,'[5]Cells Huawei 19042026 15h'!$B:$B,"")</f>
        <v/>
      </c>
      <c r="BN922" s="9" t="str">
        <f>_xlfn.XLOOKUP(B922,'[6]cells down 19042026 9H40'!$B:$B,'[6]cells down 19042026 9H40'!$B:$B,"")</f>
        <v/>
      </c>
      <c r="BO922" s="9" t="s">
        <v>5537</v>
      </c>
      <c r="BP922" s="9" t="s">
        <v>12</v>
      </c>
      <c r="BQ922" s="115"/>
    </row>
    <row r="923" spans="1:69" s="9" customFormat="1" x14ac:dyDescent="0.3">
      <c r="A923" s="3" t="s">
        <v>3047</v>
      </c>
      <c r="B923" s="25" t="s">
        <v>3048</v>
      </c>
      <c r="C923" s="3" t="str">
        <f>_xlfn.XLOOKUP(B923,'[1]daily break down'!$D:$D,'[1]daily break down'!$E:$E,"")</f>
        <v>LITTORAL</v>
      </c>
      <c r="D923" s="3" t="s">
        <v>11</v>
      </c>
      <c r="E923" s="3" t="s">
        <v>96</v>
      </c>
      <c r="F923" s="3" t="s">
        <v>31</v>
      </c>
      <c r="G923" s="3" t="s">
        <v>3049</v>
      </c>
      <c r="H923" s="33" t="str">
        <f>_xlfn.XLOOKUP(B923,[2]CALCULATION!$B:$B,[2]CALCULATION!$H:$H,"")</f>
        <v>NOKIA</v>
      </c>
      <c r="I923" s="28">
        <v>0</v>
      </c>
      <c r="J923" s="28">
        <v>0</v>
      </c>
      <c r="K923" s="28">
        <v>0</v>
      </c>
      <c r="L923" s="28">
        <v>1.2705632801202602</v>
      </c>
      <c r="M923" s="28">
        <v>0</v>
      </c>
      <c r="N923" s="28">
        <v>0.9958905268095446</v>
      </c>
      <c r="O923" s="28">
        <v>0</v>
      </c>
      <c r="P923" s="28">
        <v>0</v>
      </c>
      <c r="Q923" s="28">
        <v>1.8891180027734621E-2</v>
      </c>
      <c r="R923" s="28">
        <v>0.99864276455131518</v>
      </c>
      <c r="S923" s="94">
        <v>0.96401178981414082</v>
      </c>
      <c r="T923" s="94">
        <f>_xlfn.XLOOKUP(B923,'[3]Nur des jours'!$B:$B,'[3]Nur des jours'!$U:$U,"")</f>
        <v>0</v>
      </c>
      <c r="U923" s="94">
        <v>0</v>
      </c>
      <c r="V923" s="94">
        <v>0</v>
      </c>
      <c r="W923" s="94">
        <v>0</v>
      </c>
      <c r="X923" s="94">
        <v>0</v>
      </c>
      <c r="Y923" s="94">
        <v>0</v>
      </c>
      <c r="Z923" s="94">
        <v>0</v>
      </c>
      <c r="AA923" s="94">
        <v>0</v>
      </c>
      <c r="AB923" s="94">
        <v>0.25955389475306273</v>
      </c>
      <c r="AC923" s="94">
        <f>_xlfn.XLOOKUP(B923,'[3]Nur des jours'!$B:$B,'[3]Nur des jours'!$N:$N,"")</f>
        <v>0</v>
      </c>
      <c r="AD923" s="94">
        <v>0</v>
      </c>
      <c r="AE923" s="94">
        <v>0</v>
      </c>
      <c r="AF923" s="94">
        <v>0</v>
      </c>
      <c r="AG923" s="94">
        <v>0</v>
      </c>
      <c r="AH923" s="94">
        <v>0</v>
      </c>
      <c r="AI923" s="49" t="s">
        <v>5559</v>
      </c>
      <c r="AJ923" s="49"/>
      <c r="AK923" s="48" t="str" cm="1">
        <f t="array" ref="AK923">IFERROR(_xlfn.IFS(
AM923="MPR ISSUE","PDH",
AM923="BSS Hardware Issue","BSS",
AM923="Sites strategiques, MLL, Pylone, etc.","ENVTECH",
AM923="AKTIVCO DEFAUT GE &amp; POWER Cabinet","AKTIVCO",
AM923="AKTIVCO Coupure ENEO &amp; Baisse de tension","AKTIVCO GRID ONLY",
AM923="Coupure ENEO &amp; Baisse de tension","IHS GRID ONLY",
AM923="Defaut GE &amp; POWER Cabinet","IHS",
AM923="Sharing","Partners",
AM923="Sites strategiques &amp; DataCenter","SST &amp; DC",
AM923="Exclu","Exclu",
AM923="SAT","SAT",
AM923="SPARE-ISSUE","SPARE-ISSUE",
AM923="Fiber CAmtel","TRANS_FO_CAMTEL",
AM923="Fiber AOF","Fiber AOF",
AM923="Projet OCM (HUAWEI)","TRAVAUX-HUAWEI",
AM923="Projet OCM (NOKIA)","TRAVAUX-NOKIA",
AM923="ACCESS-ISSUE","ACCESS-ISSUE",
AM923="Projet OCM (ZTE, NOKIA, autres projets)","TRAVAUX OCM",
AM923="No root CAuse","No root cause",
AM923="ODU HS","PDH",
AM923="IP &amp; VLAN","PDH",
AM923="Warehouse HUAWEI","SPARE-ISSUE",
AM923="SPARE-HS","SPARE-ISSUE",
AM923="Power Telco","BSS",AM923="no impacts","no impacts"
),"")</f>
        <v>BSS</v>
      </c>
      <c r="AL923" s="48" t="str" cm="1">
        <f t="array" ref="AL923">IFERROR(_xlfn.IFS(
AM923="MPR ISSUE","TX ISSUE",
AM923="BSS Hardware Issue","RAN ISSUE",
AM923="Sites strategiques, MLL, Pylone, etc.","ENVTECH",
AM923="AKTIVCO DEFAUT GE &amp; POWER Cabinet","POWER ISSUE",
AM923="AKTIVCO Coupure ENEO &amp; Baisse de tension","POWER ISSUE",
AM923="Coupure ENEO &amp; Baisse de tension","POWER ISSUE",
AM923="Defaut GE &amp; POWER Cabinet","POWER ISSUE",
AM923="Sharing","POWER ISSUE",
AM923="Sites strategiques &amp; DataCenter","POWER ISSUE",
AM923="Exclu","Exclu",
AM923="SAT","TX ISSUE",
AM923="SPARE-ISSUE","SPARE-ISSUE",
AM923="Fiber CAmtel","TX ISSUE",
AM923="Fiber AOF","TX ISSUE",
AM923="Projet OCM (HUAWEI)","TRAVAUX-HUAWEI",
AM923="Projet OCM (NOKIA)","TRAVAUX -NOKIA",
AM923="ACCESS-ISSUE","ACCESS-ISSUE",
AM923="Projet OCM (ZTE, NOKIA, autres projets)","TRAVAUX OCM",
AM923="No root CAuse","No root cause",
AM923="ODU HS","TX ISSUE",
AM923="IP &amp; VLAN","TX ISSUE",
AM923="Warehouse HUAWEI","SPARE-ISSUE",
AM923="SPARE-HS","SPARE-ISSUE",
AM923="Power Telco","RAN ISSUE",AM923="no impacts","no impacts"
),"")</f>
        <v>RAN ISSUE</v>
      </c>
      <c r="AM923" s="67" t="s">
        <v>5320</v>
      </c>
      <c r="AN923" s="48" t="str" cm="1">
        <f t="array" ref="AN923">IFERROR(_xlfn.IFS(
AM923="MPR ISSUE","ACTIVE",
AM923="BSS Hardware Issue","ACTIVE",
AM923="Sites strategiques, MLL, Pylone, etc.","PASSIVE",
AM923="AKTIVCO DEFAUT GE &amp; POWER Cabinet","PASSIVE",
AM923="AKTIVCO Coupure ENEO &amp; Baisse de tension","PASSIVE",
AM923="Coupure ENEO &amp; Baisse de tension","PASSIVE",
AM923="Defaut GE &amp; POWER Cabinet","PASSIVE",
AM923="Sharing","PASSIVE",
AM923="Sites strategiques &amp; DataCenter","PASSIVE",
AM923="Exclu","Exclu",
AM923="SAT","ACTIVE",
AM923="SPARE-ISSUE","SPARE-ISSUE",
AM923="Fiber CAmtel","ACTIVE",
AM923="Fiber AOF","ACTIVE",
AM923="Projet OCM (HUAWEI)","PLANNED WORKS",
AM923="Projet OCM (NOKIA)","PLANNED WORKS",
AM923="ACCESS-ISSUE","ACCESS-ISSUE",
AM923="Projet OCM (ZTE, NOKIA, autres projets)","PLANNED WORKS",
AM923="No root CAuse","No root cause",
AM923="ODU HS","ACTIVE",
AM923="IP &amp; VLAN","ACTIVE",
AM923="Warehouse HUAWEI","SPARE-ISSUE",
AM923="SPARE-HS","SPARE-ISSUE",
AM923="Power Telco","ACTIVE", AM923="no impacts","no impacts"
),"")</f>
        <v>ACTIVE</v>
      </c>
      <c r="AO923" s="93" t="s">
        <v>6299</v>
      </c>
      <c r="AP923" s="101" t="str">
        <f t="shared" si="30"/>
        <v>LIT_519</v>
      </c>
      <c r="AR923" s="17" t="s">
        <v>5537</v>
      </c>
      <c r="AS923" s="7" t="s">
        <v>5537</v>
      </c>
      <c r="AT923" s="6"/>
      <c r="AU923" s="7"/>
      <c r="AV923" s="3" t="s">
        <v>5537</v>
      </c>
      <c r="AW923" s="18" t="s">
        <v>5537</v>
      </c>
      <c r="AX923" s="18" t="s">
        <v>5537</v>
      </c>
      <c r="AY923" s="18" t="s">
        <v>5537</v>
      </c>
      <c r="AZ923" s="18" t="s">
        <v>5537</v>
      </c>
      <c r="BA923" s="18" t="s">
        <v>5537</v>
      </c>
      <c r="BB923" s="18" t="s">
        <v>5537</v>
      </c>
      <c r="BC923" s="18" t="s">
        <v>6300</v>
      </c>
      <c r="BD923" s="18" t="s">
        <v>6300</v>
      </c>
      <c r="BE923" s="18" t="s">
        <v>6300</v>
      </c>
      <c r="BF923" s="18" t="s">
        <v>5537</v>
      </c>
      <c r="BG923" s="18" t="s">
        <v>5537</v>
      </c>
      <c r="BH923" s="18" t="s">
        <v>5537</v>
      </c>
      <c r="BI923" s="9" t="s">
        <v>5537</v>
      </c>
      <c r="BJ923" s="14"/>
      <c r="BK923" s="14" t="s">
        <v>5537</v>
      </c>
      <c r="BL923" s="14" t="str">
        <f>_xlfn.XLOOKUP(B923,'[4]cell downs 18042026 17h'!$B:$B,'[4]cell downs 18042026 17h'!$B:$B,"")</f>
        <v/>
      </c>
      <c r="BM923" s="14" t="str">
        <f>_xlfn.XLOOKUP(B923,'[5]Cells Huawei 19042026 15h'!$B:$B,'[5]Cells Huawei 19042026 15h'!$B:$B,"")</f>
        <v/>
      </c>
      <c r="BN923" s="9" t="str">
        <f>_xlfn.XLOOKUP(B923,'[6]cells down 19042026 9H40'!$B:$B,'[6]cells down 19042026 9H40'!$B:$B,"")</f>
        <v/>
      </c>
      <c r="BO923" s="9" t="s">
        <v>3048</v>
      </c>
      <c r="BP923" s="9" t="s">
        <v>318</v>
      </c>
      <c r="BQ923" s="115"/>
    </row>
    <row r="924" spans="1:69" s="9" customFormat="1" x14ac:dyDescent="0.3">
      <c r="A924" s="1" t="s">
        <v>3045</v>
      </c>
      <c r="B924" s="8" t="s">
        <v>3046</v>
      </c>
      <c r="C924" s="3" t="str">
        <f>_xlfn.XLOOKUP(B924,'[1]daily break down'!$D:$D,'[1]daily break down'!$E:$E,"")</f>
        <v>LITTORAL</v>
      </c>
      <c r="D924" s="1" t="s">
        <v>357</v>
      </c>
      <c r="E924" s="1" t="s">
        <v>987</v>
      </c>
      <c r="F924" s="3" t="s">
        <v>31</v>
      </c>
      <c r="G924" s="1" t="s">
        <v>3045</v>
      </c>
      <c r="H924" s="33" t="str">
        <f>_xlfn.XLOOKUP(B924,[2]CALCULATION!$B:$B,[2]CALCULATION!$H:$H,"")</f>
        <v>NOKIA</v>
      </c>
      <c r="I924" s="28">
        <v>0</v>
      </c>
      <c r="J924" s="28">
        <v>0</v>
      </c>
      <c r="K924" s="28">
        <v>0</v>
      </c>
      <c r="L924" s="28">
        <v>0</v>
      </c>
      <c r="M924" s="28">
        <v>0</v>
      </c>
      <c r="N924" s="28">
        <v>0.99390963035786761</v>
      </c>
      <c r="O924" s="28">
        <v>0</v>
      </c>
      <c r="P924" s="28">
        <v>0</v>
      </c>
      <c r="Q924" s="28">
        <v>1.5898294686009187E-2</v>
      </c>
      <c r="R924" s="28">
        <v>0.99671486919687635</v>
      </c>
      <c r="S924" s="94">
        <v>0.96768300951115027</v>
      </c>
      <c r="T924" s="94">
        <f>_xlfn.XLOOKUP(B924,'[3]Nur des jours'!$B:$B,'[3]Nur des jours'!$U:$U,"")</f>
        <v>0</v>
      </c>
      <c r="U924" s="94">
        <v>0</v>
      </c>
      <c r="V924" s="94">
        <v>0</v>
      </c>
      <c r="W924" s="94">
        <v>0</v>
      </c>
      <c r="X924" s="94">
        <v>0</v>
      </c>
      <c r="Y924" s="94">
        <v>0</v>
      </c>
      <c r="Z924" s="94">
        <v>0</v>
      </c>
      <c r="AA924" s="94">
        <v>0</v>
      </c>
      <c r="AB924" s="94">
        <v>0.25723533457180126</v>
      </c>
      <c r="AC924" s="94">
        <f>_xlfn.XLOOKUP(B924,'[3]Nur des jours'!$B:$B,'[3]Nur des jours'!$N:$N,"")</f>
        <v>0</v>
      </c>
      <c r="AD924" s="94">
        <v>0</v>
      </c>
      <c r="AE924" s="94">
        <v>0</v>
      </c>
      <c r="AF924" s="94">
        <v>0</v>
      </c>
      <c r="AG924" s="94">
        <v>0</v>
      </c>
      <c r="AH924" s="94">
        <v>0</v>
      </c>
      <c r="AI924" s="49" t="s">
        <v>5559</v>
      </c>
      <c r="AJ924" s="49"/>
      <c r="AK924" s="48" t="str" cm="1">
        <f t="array" ref="AK924">IFERROR(_xlfn.IFS(
AM924="MPR ISSUE","PDH",
AM924="BSS Hardware Issue","BSS",
AM924="Sites strategiques, MLL, Pylone, etc.","ENVTECH",
AM924="AKTIVCO DEFAUT GE &amp; POWER Cabinet","AKTIVCO",
AM924="AKTIVCO Coupure ENEO &amp; Baisse de tension","AKTIVCO GRID ONLY",
AM924="Coupure ENEO &amp; Baisse de tension","IHS GRID ONLY",
AM924="Defaut GE &amp; POWER Cabinet","IHS",
AM924="Sharing","Partners",
AM924="Sites strategiques &amp; DataCenter","SST &amp; DC",
AM924="Exclu","Exclu",
AM924="SAT","SAT",
AM924="SPARE-ISSUE","SPARE-ISSUE",
AM924="Fiber CAmtel","TRANS_FO_CAMTEL",
AM924="Fiber AOF","Fiber AOF",
AM924="Projet OCM (HUAWEI)","TRAVAUX-HUAWEI",
AM924="Projet OCM (NOKIA)","TRAVAUX-NOKIA",
AM924="ACCESS-ISSUE","ACCESS-ISSUE",
AM924="Projet OCM (ZTE, NOKIA, autres projets)","TRAVAUX OCM",
AM924="No root CAuse","No root cause",
AM924="ODU HS","PDH",
AM924="IP &amp; VLAN","PDH",
AM924="Warehouse HUAWEI","SPARE-ISSUE",
AM924="SPARE-HS","SPARE-ISSUE",
AM924="Power Telco","BSS",AM924="no impacts","no impacts"
),"")</f>
        <v>no impacts</v>
      </c>
      <c r="AL924" s="48" t="str" cm="1">
        <f t="array" ref="AL924">IFERROR(_xlfn.IFS(
AM924="MPR ISSUE","TX ISSUE",
AM924="BSS Hardware Issue","RAN ISSUE",
AM924="Sites strategiques, MLL, Pylone, etc.","ENVTECH",
AM924="AKTIVCO DEFAUT GE &amp; POWER Cabinet","POWER ISSUE",
AM924="AKTIVCO Coupure ENEO &amp; Baisse de tension","POWER ISSUE",
AM924="Coupure ENEO &amp; Baisse de tension","POWER ISSUE",
AM924="Defaut GE &amp; POWER Cabinet","POWER ISSUE",
AM924="Sharing","POWER ISSUE",
AM924="Sites strategiques &amp; DataCenter","POWER ISSUE",
AM924="Exclu","Exclu",
AM924="SAT","TX ISSUE",
AM924="SPARE-ISSUE","SPARE-ISSUE",
AM924="Fiber CAmtel","TX ISSUE",
AM924="Fiber AOF","TX ISSUE",
AM924="Projet OCM (HUAWEI)","TRAVAUX-HUAWEI",
AM924="Projet OCM (NOKIA)","TRAVAUX -NOKIA",
AM924="ACCESS-ISSUE","ACCESS-ISSUE",
AM924="Projet OCM (ZTE, NOKIA, autres projets)","TRAVAUX OCM",
AM924="No root CAuse","No root cause",
AM924="ODU HS","TX ISSUE",
AM924="IP &amp; VLAN","TX ISSUE",
AM924="Warehouse HUAWEI","SPARE-ISSUE",
AM924="SPARE-HS","SPARE-ISSUE",
AM924="Power Telco","RAN ISSUE",AM924="no impacts","no impacts"
),"")</f>
        <v>no impacts</v>
      </c>
      <c r="AM924" s="67" t="s">
        <v>5605</v>
      </c>
      <c r="AN924" s="48" t="str" cm="1">
        <f t="array" ref="AN924">IFERROR(_xlfn.IFS(
AM924="MPR ISSUE","ACTIVE",
AM924="BSS Hardware Issue","ACTIVE",
AM924="Sites strategiques, MLL, Pylone, etc.","PASSIVE",
AM924="AKTIVCO DEFAUT GE &amp; POWER Cabinet","PASSIVE",
AM924="AKTIVCO Coupure ENEO &amp; Baisse de tension","PASSIVE",
AM924="Coupure ENEO &amp; Baisse de tension","PASSIVE",
AM924="Defaut GE &amp; POWER Cabinet","PASSIVE",
AM924="Sharing","PASSIVE",
AM924="Sites strategiques &amp; DataCenter","PASSIVE",
AM924="Exclu","Exclu",
AM924="SAT","ACTIVE",
AM924="SPARE-ISSUE","SPARE-ISSUE",
AM924="Fiber CAmtel","ACTIVE",
AM924="Fiber AOF","ACTIVE",
AM924="Projet OCM (HUAWEI)","PLANNED WORKS",
AM924="Projet OCM (NOKIA)","PLANNED WORKS",
AM924="ACCESS-ISSUE","ACCESS-ISSUE",
AM924="Projet OCM (ZTE, NOKIA, autres projets)","PLANNED WORKS",
AM924="No root CAuse","No root cause",
AM924="ODU HS","ACTIVE",
AM924="IP &amp; VLAN","ACTIVE",
AM924="Warehouse HUAWEI","SPARE-ISSUE",
AM924="SPARE-HS","SPARE-ISSUE",
AM924="Power Telco","ACTIVE", AM924="no impacts","no impacts"
),"")</f>
        <v>no impacts</v>
      </c>
      <c r="AO924" s="93" t="s">
        <v>5537</v>
      </c>
      <c r="AP924" s="101" t="str">
        <f t="shared" si="30"/>
        <v>LIT_114</v>
      </c>
      <c r="AR924" s="17" t="s">
        <v>5537</v>
      </c>
      <c r="AS924" s="7" t="s">
        <v>5537</v>
      </c>
      <c r="AT924" s="6"/>
      <c r="AU924" s="7"/>
      <c r="AV924" s="3" t="s">
        <v>5537</v>
      </c>
      <c r="AW924" s="18" t="s">
        <v>5537</v>
      </c>
      <c r="AX924" s="18" t="s">
        <v>5537</v>
      </c>
      <c r="AY924" s="18" t="s">
        <v>5537</v>
      </c>
      <c r="AZ924" s="18" t="s">
        <v>5537</v>
      </c>
      <c r="BA924" s="18" t="s">
        <v>5537</v>
      </c>
      <c r="BB924" s="18" t="s">
        <v>5537</v>
      </c>
      <c r="BC924" s="18" t="s">
        <v>5537</v>
      </c>
      <c r="BD924" s="18" t="s">
        <v>5537</v>
      </c>
      <c r="BE924" s="18" t="s">
        <v>5537</v>
      </c>
      <c r="BF924" s="18" t="s">
        <v>5537</v>
      </c>
      <c r="BG924" s="18" t="s">
        <v>5537</v>
      </c>
      <c r="BH924" s="18" t="s">
        <v>5537</v>
      </c>
      <c r="BI924" s="9" t="s">
        <v>5537</v>
      </c>
      <c r="BJ924" s="14"/>
      <c r="BK924" s="14" t="s">
        <v>5537</v>
      </c>
      <c r="BL924" s="14" t="str">
        <f>_xlfn.XLOOKUP(B924,'[4]cell downs 18042026 17h'!$B:$B,'[4]cell downs 18042026 17h'!$B:$B,"")</f>
        <v/>
      </c>
      <c r="BM924" s="14" t="str">
        <f>_xlfn.XLOOKUP(B924,'[5]Cells Huawei 19042026 15h'!$B:$B,'[5]Cells Huawei 19042026 15h'!$B:$B,"")</f>
        <v/>
      </c>
      <c r="BN924" s="9" t="str">
        <f>_xlfn.XLOOKUP(B924,'[6]cells down 19042026 9H40'!$B:$B,'[6]cells down 19042026 9H40'!$B:$B,"")</f>
        <v/>
      </c>
      <c r="BO924" s="9" t="s">
        <v>5537</v>
      </c>
      <c r="BP924" s="9" t="s">
        <v>12</v>
      </c>
      <c r="BQ924" s="115"/>
    </row>
    <row r="925" spans="1:69" s="9" customFormat="1" x14ac:dyDescent="0.3">
      <c r="A925" s="1" t="s">
        <v>1544</v>
      </c>
      <c r="B925" s="8" t="s">
        <v>1545</v>
      </c>
      <c r="C925" s="3" t="str">
        <f>_xlfn.XLOOKUP(B925,'[1]daily break down'!$D:$D,'[1]daily break down'!$E:$E,"")</f>
        <v>Yaounde</v>
      </c>
      <c r="D925" s="1" t="s">
        <v>21</v>
      </c>
      <c r="E925" s="1" t="s">
        <v>30</v>
      </c>
      <c r="F925" s="3" t="s">
        <v>37</v>
      </c>
      <c r="G925" s="1" t="s">
        <v>38</v>
      </c>
      <c r="H925" s="34" t="str">
        <f>_xlfn.XLOOKUP(B925,[2]CALCULATION!$B:$B,[2]CALCULATION!$H:$H,"")</f>
        <v>ZTE</v>
      </c>
      <c r="I925" s="28">
        <v>1.521439190943775</v>
      </c>
      <c r="J925" s="28">
        <v>0.13560010044716156</v>
      </c>
      <c r="K925" s="28">
        <v>1.0701046990437544E-4</v>
      </c>
      <c r="L925" s="28">
        <v>17.19997117851344</v>
      </c>
      <c r="M925" s="28">
        <v>13.868556899607057</v>
      </c>
      <c r="N925" s="28">
        <v>13.868556899607057</v>
      </c>
      <c r="O925" s="28">
        <v>36.982818398952162</v>
      </c>
      <c r="P925" s="28">
        <v>14.899745457762256</v>
      </c>
      <c r="Q925" s="28">
        <v>0</v>
      </c>
      <c r="R925" s="28">
        <v>0</v>
      </c>
      <c r="S925" s="94">
        <v>4.2804187961750177E-4</v>
      </c>
      <c r="T925" s="94">
        <f>_xlfn.XLOOKUP(B925,'[3]Nur des jours'!$B:$B,'[3]Nur des jours'!$U:$U,"")</f>
        <v>0</v>
      </c>
      <c r="U925" s="94">
        <v>0</v>
      </c>
      <c r="V925" s="94">
        <v>0</v>
      </c>
      <c r="W925" s="94">
        <v>0</v>
      </c>
      <c r="X925" s="94">
        <v>0</v>
      </c>
      <c r="Y925" s="94">
        <v>0</v>
      </c>
      <c r="Z925" s="94">
        <v>0</v>
      </c>
      <c r="AA925" s="94">
        <v>1.7862901039571049</v>
      </c>
      <c r="AB925" s="94">
        <v>0.23563705472943458</v>
      </c>
      <c r="AC925" s="94">
        <f>_xlfn.XLOOKUP(B925,'[3]Nur des jours'!$B:$B,'[3]Nur des jours'!$N:$N,"")</f>
        <v>0</v>
      </c>
      <c r="AD925" s="94">
        <v>0</v>
      </c>
      <c r="AE925" s="94">
        <v>0</v>
      </c>
      <c r="AF925" s="94">
        <v>0</v>
      </c>
      <c r="AG925" s="94">
        <v>0</v>
      </c>
      <c r="AH925" s="94">
        <v>0</v>
      </c>
      <c r="AI925" s="49" t="s">
        <v>5559</v>
      </c>
      <c r="AJ925" s="49"/>
      <c r="AK925" s="48" t="str" cm="1">
        <f t="array" ref="AK925">IFERROR(_xlfn.IFS(
AM925="MPR ISSUE","PDH",
AM925="BSS Hardware Issue","BSS",
AM925="Sites strategiques, MLL, Pylone, etc.","ENVTECH",
AM925="AKTIVCO DEFAUT GE &amp; POWER Cabinet","AKTIVCO",
AM925="AKTIVCO Coupure ENEO &amp; Baisse de tension","AKTIVCO GRID ONLY",
AM925="Coupure ENEO &amp; Baisse de tension","IHS GRID ONLY",
AM925="Defaut GE &amp; POWER Cabinet","IHS",
AM925="Sharing","Partners",
AM925="Sites strategiques &amp; DataCenter","SST &amp; DC",
AM925="Exclu","Exclu",
AM925="SAT","SAT",
AM925="SPARE-ISSUE","SPARE-ISSUE",
AM925="Fiber CAmtel","TRANS_FO_CAMTEL",
AM925="Fiber AOF","Fiber AOF",
AM925="Projet OCM (HUAWEI)","TRAVAUX-HUAWEI",
AM925="Projet OCM (NOKIA)","TRAVAUX-NOKIA",
AM925="ACCESS-ISSUE","ACCESS-ISSUE",
AM925="Projet OCM (ZTE, NOKIA, autres projets)","TRAVAUX OCM",
AM925="No root CAuse","No root cause",
AM925="ODU HS","PDH",
AM925="IP &amp; VLAN","PDH",
AM925="Warehouse HUAWEI","SPARE-ISSUE",
AM925="SPARE-HS","SPARE-ISSUE",
AM925="Power Telco","BSS",AM925="no impacts","no impacts"
),"")</f>
        <v>no impacts</v>
      </c>
      <c r="AL925" s="48" t="str" cm="1">
        <f t="array" ref="AL925">IFERROR(_xlfn.IFS(
AM925="MPR ISSUE","TX ISSUE",
AM925="BSS Hardware Issue","RAN ISSUE",
AM925="Sites strategiques, MLL, Pylone, etc.","ENVTECH",
AM925="AKTIVCO DEFAUT GE &amp; POWER Cabinet","POWER ISSUE",
AM925="AKTIVCO Coupure ENEO &amp; Baisse de tension","POWER ISSUE",
AM925="Coupure ENEO &amp; Baisse de tension","POWER ISSUE",
AM925="Defaut GE &amp; POWER Cabinet","POWER ISSUE",
AM925="Sharing","POWER ISSUE",
AM925="Sites strategiques &amp; DataCenter","POWER ISSUE",
AM925="Exclu","Exclu",
AM925="SAT","TX ISSUE",
AM925="SPARE-ISSUE","SPARE-ISSUE",
AM925="Fiber CAmtel","TX ISSUE",
AM925="Fiber AOF","TX ISSUE",
AM925="Projet OCM (HUAWEI)","TRAVAUX-HUAWEI",
AM925="Projet OCM (NOKIA)","TRAVAUX -NOKIA",
AM925="ACCESS-ISSUE","ACCESS-ISSUE",
AM925="Projet OCM (ZTE, NOKIA, autres projets)","TRAVAUX OCM",
AM925="No root CAuse","No root cause",
AM925="ODU HS","TX ISSUE",
AM925="IP &amp; VLAN","TX ISSUE",
AM925="Warehouse HUAWEI","SPARE-ISSUE",
AM925="SPARE-HS","SPARE-ISSUE",
AM925="Power Telco","RAN ISSUE",AM925="no impacts","no impacts"
),"")</f>
        <v>no impacts</v>
      </c>
      <c r="AM925" s="67" t="s">
        <v>5605</v>
      </c>
      <c r="AN925" s="48" t="str" cm="1">
        <f t="array" ref="AN925">IFERROR(_xlfn.IFS(
AM925="MPR ISSUE","ACTIVE",
AM925="BSS Hardware Issue","ACTIVE",
AM925="Sites strategiques, MLL, Pylone, etc.","PASSIVE",
AM925="AKTIVCO DEFAUT GE &amp; POWER Cabinet","PASSIVE",
AM925="AKTIVCO Coupure ENEO &amp; Baisse de tension","PASSIVE",
AM925="Coupure ENEO &amp; Baisse de tension","PASSIVE",
AM925="Defaut GE &amp; POWER Cabinet","PASSIVE",
AM925="Sharing","PASSIVE",
AM925="Sites strategiques &amp; DataCenter","PASSIVE",
AM925="Exclu","Exclu",
AM925="SAT","ACTIVE",
AM925="SPARE-ISSUE","SPARE-ISSUE",
AM925="Fiber CAmtel","ACTIVE",
AM925="Fiber AOF","ACTIVE",
AM925="Projet OCM (HUAWEI)","PLANNED WORKS",
AM925="Projet OCM (NOKIA)","PLANNED WORKS",
AM925="ACCESS-ISSUE","ACCESS-ISSUE",
AM925="Projet OCM (ZTE, NOKIA, autres projets)","PLANNED WORKS",
AM925="No root CAuse","No root cause",
AM925="ODU HS","ACTIVE",
AM925="IP &amp; VLAN","ACTIVE",
AM925="Warehouse HUAWEI","SPARE-ISSUE",
AM925="SPARE-HS","SPARE-ISSUE",
AM925="Power Telco","ACTIVE", AM925="no impacts","no impacts"
),"")</f>
        <v>no impacts</v>
      </c>
      <c r="AO925" s="93" t="s">
        <v>5537</v>
      </c>
      <c r="AP925" s="101" t="str">
        <f t="shared" si="30"/>
        <v>CTR_583</v>
      </c>
      <c r="AR925" s="17" t="s">
        <v>5537</v>
      </c>
      <c r="AS925" s="7" t="s">
        <v>5537</v>
      </c>
      <c r="AT925" s="6"/>
      <c r="AU925" s="7"/>
      <c r="AV925" s="3" t="s">
        <v>5537</v>
      </c>
      <c r="AW925" s="18" t="s">
        <v>5537</v>
      </c>
      <c r="AX925" s="18" t="s">
        <v>5537</v>
      </c>
      <c r="AY925" s="18" t="s">
        <v>5537</v>
      </c>
      <c r="AZ925" s="18" t="s">
        <v>5537</v>
      </c>
      <c r="BA925" s="18" t="s">
        <v>5537</v>
      </c>
      <c r="BB925" s="18" t="s">
        <v>5537</v>
      </c>
      <c r="BC925" s="18" t="s">
        <v>5537</v>
      </c>
      <c r="BD925" s="18" t="s">
        <v>5537</v>
      </c>
      <c r="BE925" s="18" t="s">
        <v>5537</v>
      </c>
      <c r="BF925" s="18" t="s">
        <v>5537</v>
      </c>
      <c r="BG925" s="18" t="s">
        <v>5537</v>
      </c>
      <c r="BH925" s="18" t="s">
        <v>5537</v>
      </c>
      <c r="BI925" s="9" t="s">
        <v>5537</v>
      </c>
      <c r="BJ925" s="14"/>
      <c r="BK925" s="14" t="s">
        <v>5537</v>
      </c>
      <c r="BL925" s="14" t="str">
        <f>_xlfn.XLOOKUP(B925,'[4]cell downs 18042026 17h'!$B:$B,'[4]cell downs 18042026 17h'!$B:$B,"")</f>
        <v/>
      </c>
      <c r="BM925" s="14" t="str">
        <f>_xlfn.XLOOKUP(B925,'[5]Cells Huawei 19042026 15h'!$B:$B,'[5]Cells Huawei 19042026 15h'!$B:$B,"")</f>
        <v/>
      </c>
      <c r="BN925" s="9" t="str">
        <f>_xlfn.XLOOKUP(B925,'[6]cells down 19042026 9H40'!$B:$B,'[6]cells down 19042026 9H40'!$B:$B,"")</f>
        <v/>
      </c>
      <c r="BO925" s="9" t="s">
        <v>5537</v>
      </c>
      <c r="BP925" s="9" t="s">
        <v>12</v>
      </c>
      <c r="BQ925" s="115"/>
    </row>
    <row r="926" spans="1:69" s="9" customFormat="1" x14ac:dyDescent="0.3">
      <c r="A926" s="1" t="s">
        <v>2042</v>
      </c>
      <c r="B926" s="8" t="s">
        <v>2043</v>
      </c>
      <c r="C926" s="3" t="str">
        <f>_xlfn.XLOOKUP(B926,'[1]daily break down'!$D:$D,'[1]daily break down'!$E:$E,"")</f>
        <v>CENTRE</v>
      </c>
      <c r="D926" s="1" t="s">
        <v>11</v>
      </c>
      <c r="E926" s="1" t="s">
        <v>2044</v>
      </c>
      <c r="F926" s="3" t="s">
        <v>226</v>
      </c>
      <c r="G926" s="1" t="s">
        <v>2045</v>
      </c>
      <c r="H926" s="33" t="str">
        <f>_xlfn.XLOOKUP(B926,[2]CALCULATION!$B:$B,[2]CALCULATION!$H:$H,"")</f>
        <v>NOKIA</v>
      </c>
      <c r="I926" s="28">
        <v>0</v>
      </c>
      <c r="J926" s="28">
        <v>0</v>
      </c>
      <c r="K926" s="28">
        <v>0</v>
      </c>
      <c r="L926" s="28">
        <v>0</v>
      </c>
      <c r="M926" s="28">
        <v>0</v>
      </c>
      <c r="N926" s="28">
        <v>0</v>
      </c>
      <c r="O926" s="28">
        <v>0</v>
      </c>
      <c r="P926" s="28">
        <v>0</v>
      </c>
      <c r="Q926" s="28">
        <v>0</v>
      </c>
      <c r="R926" s="28">
        <v>0</v>
      </c>
      <c r="S926" s="94">
        <v>0</v>
      </c>
      <c r="T926" s="94">
        <f>_xlfn.XLOOKUP(B926,'[3]Nur des jours'!$B:$B,'[3]Nur des jours'!$U:$U,"")</f>
        <v>0</v>
      </c>
      <c r="U926" s="94">
        <v>0</v>
      </c>
      <c r="V926" s="94">
        <v>0</v>
      </c>
      <c r="W926" s="94">
        <v>0</v>
      </c>
      <c r="X926" s="94">
        <v>0</v>
      </c>
      <c r="Y926" s="94">
        <v>0</v>
      </c>
      <c r="Z926" s="94">
        <v>0</v>
      </c>
      <c r="AA926" s="94">
        <v>0</v>
      </c>
      <c r="AB926" s="94">
        <v>0.22366971717846207</v>
      </c>
      <c r="AC926" s="94">
        <f>_xlfn.XLOOKUP(B926,'[3]Nur des jours'!$B:$B,'[3]Nur des jours'!$N:$N,"")</f>
        <v>0</v>
      </c>
      <c r="AD926" s="94">
        <v>0</v>
      </c>
      <c r="AE926" s="94">
        <v>0</v>
      </c>
      <c r="AF926" s="94">
        <v>0</v>
      </c>
      <c r="AG926" s="94">
        <v>0</v>
      </c>
      <c r="AH926" s="94">
        <v>0</v>
      </c>
      <c r="AI926" s="49" t="s">
        <v>5559</v>
      </c>
      <c r="AJ926" s="49"/>
      <c r="AK926" s="48" t="str" cm="1">
        <f t="array" ref="AK926">IFERROR(_xlfn.IFS(
AM926="MPR ISSUE","PDH",
AM926="BSS Hardware Issue","BSS",
AM926="Sites strategiques, MLL, Pylone, etc.","ENVTECH",
AM926="AKTIVCO DEFAUT GE &amp; POWER Cabinet","AKTIVCO",
AM926="AKTIVCO Coupure ENEO &amp; Baisse de tension","AKTIVCO GRID ONLY",
AM926="Coupure ENEO &amp; Baisse de tension","IHS GRID ONLY",
AM926="Defaut GE &amp; POWER Cabinet","IHS",
AM926="Sharing","Partners",
AM926="Sites strategiques &amp; DataCenter","SST &amp; DC",
AM926="Exclu","Exclu",
AM926="SAT","SAT",
AM926="SPARE-ISSUE","SPARE-ISSUE",
AM926="Fiber CAmtel","TRANS_FO_CAMTEL",
AM926="Fiber AOF","Fiber AOF",
AM926="Projet OCM (HUAWEI)","TRAVAUX-HUAWEI",
AM926="Projet OCM (NOKIA)","TRAVAUX-NOKIA",
AM926="ACCESS-ISSUE","ACCESS-ISSUE",
AM926="Projet OCM (ZTE, NOKIA, autres projets)","TRAVAUX OCM",
AM926="No root CAuse","No root cause",
AM926="ODU HS","PDH",
AM926="IP &amp; VLAN","PDH",
AM926="Warehouse HUAWEI","SPARE-ISSUE",
AM926="SPARE-HS","SPARE-ISSUE",
AM926="Power Telco","BSS",AM926="no impacts","no impacts"
),"")</f>
        <v>no impacts</v>
      </c>
      <c r="AL926" s="48" t="str" cm="1">
        <f t="array" ref="AL926">IFERROR(_xlfn.IFS(
AM926="MPR ISSUE","TX ISSUE",
AM926="BSS Hardware Issue","RAN ISSUE",
AM926="Sites strategiques, MLL, Pylone, etc.","ENVTECH",
AM926="AKTIVCO DEFAUT GE &amp; POWER Cabinet","POWER ISSUE",
AM926="AKTIVCO Coupure ENEO &amp; Baisse de tension","POWER ISSUE",
AM926="Coupure ENEO &amp; Baisse de tension","POWER ISSUE",
AM926="Defaut GE &amp; POWER Cabinet","POWER ISSUE",
AM926="Sharing","POWER ISSUE",
AM926="Sites strategiques &amp; DataCenter","POWER ISSUE",
AM926="Exclu","Exclu",
AM926="SAT","TX ISSUE",
AM926="SPARE-ISSUE","SPARE-ISSUE",
AM926="Fiber CAmtel","TX ISSUE",
AM926="Fiber AOF","TX ISSUE",
AM926="Projet OCM (HUAWEI)","TRAVAUX-HUAWEI",
AM926="Projet OCM (NOKIA)","TRAVAUX -NOKIA",
AM926="ACCESS-ISSUE","ACCESS-ISSUE",
AM926="Projet OCM (ZTE, NOKIA, autres projets)","TRAVAUX OCM",
AM926="No root CAuse","No root cause",
AM926="ODU HS","TX ISSUE",
AM926="IP &amp; VLAN","TX ISSUE",
AM926="Warehouse HUAWEI","SPARE-ISSUE",
AM926="SPARE-HS","SPARE-ISSUE",
AM926="Power Telco","RAN ISSUE",AM926="no impacts","no impacts"
),"")</f>
        <v>no impacts</v>
      </c>
      <c r="AM926" s="67" t="s">
        <v>5605</v>
      </c>
      <c r="AN926" s="48" t="str" cm="1">
        <f t="array" ref="AN926">IFERROR(_xlfn.IFS(
AM926="MPR ISSUE","ACTIVE",
AM926="BSS Hardware Issue","ACTIVE",
AM926="Sites strategiques, MLL, Pylone, etc.","PASSIVE",
AM926="AKTIVCO DEFAUT GE &amp; POWER Cabinet","PASSIVE",
AM926="AKTIVCO Coupure ENEO &amp; Baisse de tension","PASSIVE",
AM926="Coupure ENEO &amp; Baisse de tension","PASSIVE",
AM926="Defaut GE &amp; POWER Cabinet","PASSIVE",
AM926="Sharing","PASSIVE",
AM926="Sites strategiques &amp; DataCenter","PASSIVE",
AM926="Exclu","Exclu",
AM926="SAT","ACTIVE",
AM926="SPARE-ISSUE","SPARE-ISSUE",
AM926="Fiber CAmtel","ACTIVE",
AM926="Fiber AOF","ACTIVE",
AM926="Projet OCM (HUAWEI)","PLANNED WORKS",
AM926="Projet OCM (NOKIA)","PLANNED WORKS",
AM926="ACCESS-ISSUE","ACCESS-ISSUE",
AM926="Projet OCM (ZTE, NOKIA, autres projets)","PLANNED WORKS",
AM926="No root CAuse","No root cause",
AM926="ODU HS","ACTIVE",
AM926="IP &amp; VLAN","ACTIVE",
AM926="Warehouse HUAWEI","SPARE-ISSUE",
AM926="SPARE-HS","SPARE-ISSUE",
AM926="Power Telco","ACTIVE", AM926="no impacts","no impacts"
),"")</f>
        <v>no impacts</v>
      </c>
      <c r="AO926" s="93" t="s">
        <v>5537</v>
      </c>
      <c r="AP926" s="101" t="str">
        <f t="shared" si="30"/>
        <v>EST_074</v>
      </c>
      <c r="AR926" s="17" t="s">
        <v>5537</v>
      </c>
      <c r="AS926" s="7" t="s">
        <v>5537</v>
      </c>
      <c r="AT926" s="6"/>
      <c r="AU926" s="7"/>
      <c r="AV926" s="3" t="s">
        <v>5537</v>
      </c>
      <c r="AW926" s="18" t="s">
        <v>5537</v>
      </c>
      <c r="AX926" s="18" t="s">
        <v>5537</v>
      </c>
      <c r="AY926" s="18" t="s">
        <v>5537</v>
      </c>
      <c r="AZ926" s="18" t="s">
        <v>5537</v>
      </c>
      <c r="BA926" s="18" t="s">
        <v>5537</v>
      </c>
      <c r="BB926" s="18" t="s">
        <v>5537</v>
      </c>
      <c r="BC926" s="18" t="s">
        <v>5537</v>
      </c>
      <c r="BD926" s="18" t="s">
        <v>5537</v>
      </c>
      <c r="BE926" s="18" t="s">
        <v>5537</v>
      </c>
      <c r="BF926" s="18" t="s">
        <v>5537</v>
      </c>
      <c r="BG926" s="18" t="s">
        <v>5537</v>
      </c>
      <c r="BH926" s="18" t="s">
        <v>5537</v>
      </c>
      <c r="BI926" s="9" t="s">
        <v>5537</v>
      </c>
      <c r="BJ926" s="14"/>
      <c r="BK926" s="14" t="s">
        <v>5537</v>
      </c>
      <c r="BL926" s="14" t="str">
        <f>_xlfn.XLOOKUP(B926,'[4]cell downs 18042026 17h'!$B:$B,'[4]cell downs 18042026 17h'!$B:$B,"")</f>
        <v/>
      </c>
      <c r="BM926" s="14" t="str">
        <f>_xlfn.XLOOKUP(B926,'[5]Cells Huawei 19042026 15h'!$B:$B,'[5]Cells Huawei 19042026 15h'!$B:$B,"")</f>
        <v/>
      </c>
      <c r="BN926" s="9" t="str">
        <f>_xlfn.XLOOKUP(B926,'[6]cells down 19042026 9H40'!$B:$B,'[6]cells down 19042026 9H40'!$B:$B,"")</f>
        <v/>
      </c>
      <c r="BO926" s="9" t="s">
        <v>2043</v>
      </c>
      <c r="BP926" s="9" t="s">
        <v>12</v>
      </c>
      <c r="BQ926" s="115"/>
    </row>
    <row r="927" spans="1:69" s="9" customFormat="1" x14ac:dyDescent="0.3">
      <c r="A927" s="1" t="s">
        <v>3333</v>
      </c>
      <c r="B927" s="1" t="s">
        <v>3334</v>
      </c>
      <c r="C927" s="3" t="str">
        <f>_xlfn.XLOOKUP(B927,'[1]daily break down'!$D:$D,'[1]daily break down'!$E:$E,"")</f>
        <v>Bafoussam</v>
      </c>
      <c r="D927" s="1" t="s">
        <v>21</v>
      </c>
      <c r="E927" s="1" t="s">
        <v>30</v>
      </c>
      <c r="F927" s="3" t="s">
        <v>102</v>
      </c>
      <c r="G927" s="1" t="s">
        <v>299</v>
      </c>
      <c r="H927" s="32" t="str">
        <f>_xlfn.XLOOKUP(B927,[2]CALCULATION!$B:$B,[2]CALCULATION!$H:$H,"")</f>
        <v>Huawei</v>
      </c>
      <c r="I927" s="28">
        <v>12.451470751898363</v>
      </c>
      <c r="J927" s="28">
        <v>17.214720788281923</v>
      </c>
      <c r="K927" s="28">
        <v>6.5562282947096886</v>
      </c>
      <c r="L927" s="28">
        <v>0</v>
      </c>
      <c r="M927" s="28">
        <v>0</v>
      </c>
      <c r="N927" s="28">
        <v>0</v>
      </c>
      <c r="O927" s="28">
        <v>0</v>
      </c>
      <c r="P927" s="28">
        <v>0.22133332191888322</v>
      </c>
      <c r="Q927" s="28">
        <v>3.162605262632229</v>
      </c>
      <c r="R927" s="28">
        <v>8.0339893788541588</v>
      </c>
      <c r="S927" s="94">
        <v>6.580501836299665</v>
      </c>
      <c r="T927" s="94">
        <f>_xlfn.XLOOKUP(B927,'[3]Nur des jours'!$B:$B,'[3]Nur des jours'!$U:$U,"")</f>
        <v>0</v>
      </c>
      <c r="U927" s="94">
        <v>0</v>
      </c>
      <c r="V927" s="94">
        <v>0</v>
      </c>
      <c r="W927" s="94">
        <v>0</v>
      </c>
      <c r="X927" s="94">
        <v>0.30273261935947815</v>
      </c>
      <c r="Y927" s="94">
        <v>0</v>
      </c>
      <c r="Z927" s="94">
        <v>0.45944945253443603</v>
      </c>
      <c r="AA927" s="94">
        <v>0</v>
      </c>
      <c r="AB927" s="94">
        <v>0.20965134562098886</v>
      </c>
      <c r="AC927" s="94">
        <f>_xlfn.XLOOKUP(B927,'[3]Nur des jours'!$B:$B,'[3]Nur des jours'!$N:$N,"")</f>
        <v>0</v>
      </c>
      <c r="AD927" s="94">
        <v>0</v>
      </c>
      <c r="AE927" s="94">
        <v>0</v>
      </c>
      <c r="AF927" s="94">
        <v>0</v>
      </c>
      <c r="AG927" s="94">
        <v>0</v>
      </c>
      <c r="AH927" s="94">
        <v>0</v>
      </c>
      <c r="AI927" s="49" t="s">
        <v>5559</v>
      </c>
      <c r="AJ927" s="49"/>
      <c r="AK927" s="48" t="str" cm="1">
        <f t="array" ref="AK927">IFERROR(_xlfn.IFS(
AM927="MPR ISSUE","PDH",
AM927="BSS Hardware Issue","BSS",
AM927="Sites strategiques, MLL, Pylone, etc.","ENVTECH",
AM927="AKTIVCO DEFAUT GE &amp; POWER Cabinet","AKTIVCO",
AM927="AKTIVCO Coupure ENEO &amp; Baisse de tension","AKTIVCO GRID ONLY",
AM927="Coupure ENEO &amp; Baisse de tension","IHS GRID ONLY",
AM927="Defaut GE &amp; POWER Cabinet","IHS",
AM927="Sharing","Partners",
AM927="Sites strategiques &amp; DataCenter","SST &amp; DC",
AM927="Exclu","Exclu",
AM927="SAT","SAT",
AM927="SPARE-ISSUE","SPARE-ISSUE",
AM927="Fiber CAmtel","TRANS_FO_CAMTEL",
AM927="Fiber AOF","Fiber AOF",
AM927="Projet OCM (HUAWEI)","TRAVAUX-HUAWEI",
AM927="Projet OCM (NOKIA)","TRAVAUX-NOKIA",
AM927="ACCESS-ISSUE","ACCESS-ISSUE",
AM927="Projet OCM (ZTE, NOKIA, autres projets)","TRAVAUX OCM",
AM927="No root CAuse","No root cause",
AM927="ODU HS","PDH",
AM927="IP &amp; VLAN","PDH",
AM927="Warehouse HUAWEI","SPARE-ISSUE",
AM927="SPARE-HS","SPARE-ISSUE",
AM927="Power Telco","BSS",AM927="no impacts","no impacts"
),"")</f>
        <v>no impacts</v>
      </c>
      <c r="AL927" s="48" t="str" cm="1">
        <f t="array" ref="AL927">IFERROR(_xlfn.IFS(
AM927="MPR ISSUE","TX ISSUE",
AM927="BSS Hardware Issue","RAN ISSUE",
AM927="Sites strategiques, MLL, Pylone, etc.","ENVTECH",
AM927="AKTIVCO DEFAUT GE &amp; POWER Cabinet","POWER ISSUE",
AM927="AKTIVCO Coupure ENEO &amp; Baisse de tension","POWER ISSUE",
AM927="Coupure ENEO &amp; Baisse de tension","POWER ISSUE",
AM927="Defaut GE &amp; POWER Cabinet","POWER ISSUE",
AM927="Sharing","POWER ISSUE",
AM927="Sites strategiques &amp; DataCenter","POWER ISSUE",
AM927="Exclu","Exclu",
AM927="SAT","TX ISSUE",
AM927="SPARE-ISSUE","SPARE-ISSUE",
AM927="Fiber CAmtel","TX ISSUE",
AM927="Fiber AOF","TX ISSUE",
AM927="Projet OCM (HUAWEI)","TRAVAUX-HUAWEI",
AM927="Projet OCM (NOKIA)","TRAVAUX -NOKIA",
AM927="ACCESS-ISSUE","ACCESS-ISSUE",
AM927="Projet OCM (ZTE, NOKIA, autres projets)","TRAVAUX OCM",
AM927="No root CAuse","No root cause",
AM927="ODU HS","TX ISSUE",
AM927="IP &amp; VLAN","TX ISSUE",
AM927="Warehouse HUAWEI","SPARE-ISSUE",
AM927="SPARE-HS","SPARE-ISSUE",
AM927="Power Telco","RAN ISSUE",AM927="no impacts","no impacts"
),"")</f>
        <v>no impacts</v>
      </c>
      <c r="AM927" s="67" t="s">
        <v>5605</v>
      </c>
      <c r="AN927" s="48" t="str" cm="1">
        <f t="array" ref="AN927">IFERROR(_xlfn.IFS(
AM927="MPR ISSUE","ACTIVE",
AM927="BSS Hardware Issue","ACTIVE",
AM927="Sites strategiques, MLL, Pylone, etc.","PASSIVE",
AM927="AKTIVCO DEFAUT GE &amp; POWER Cabinet","PASSIVE",
AM927="AKTIVCO Coupure ENEO &amp; Baisse de tension","PASSIVE",
AM927="Coupure ENEO &amp; Baisse de tension","PASSIVE",
AM927="Defaut GE &amp; POWER Cabinet","PASSIVE",
AM927="Sharing","PASSIVE",
AM927="Sites strategiques &amp; DataCenter","PASSIVE",
AM927="Exclu","Exclu",
AM927="SAT","ACTIVE",
AM927="SPARE-ISSUE","SPARE-ISSUE",
AM927="Fiber CAmtel","ACTIVE",
AM927="Fiber AOF","ACTIVE",
AM927="Projet OCM (HUAWEI)","PLANNED WORKS",
AM927="Projet OCM (NOKIA)","PLANNED WORKS",
AM927="ACCESS-ISSUE","ACCESS-ISSUE",
AM927="Projet OCM (ZTE, NOKIA, autres projets)","PLANNED WORKS",
AM927="No root CAuse","No root cause",
AM927="ODU HS","ACTIVE",
AM927="IP &amp; VLAN","ACTIVE",
AM927="Warehouse HUAWEI","SPARE-ISSUE",
AM927="SPARE-HS","SPARE-ISSUE",
AM927="Power Telco","ACTIVE", AM927="no impacts","no impacts"
),"")</f>
        <v>no impacts</v>
      </c>
      <c r="AO927" s="93" t="s">
        <v>5537</v>
      </c>
      <c r="AP927" s="101" t="str">
        <f t="shared" si="30"/>
        <v>OST_270</v>
      </c>
      <c r="AR927" s="17" t="s">
        <v>5537</v>
      </c>
      <c r="AS927" s="7" t="s">
        <v>5537</v>
      </c>
      <c r="AT927" s="6"/>
      <c r="AU927" s="7"/>
      <c r="AV927" s="3" t="s">
        <v>5537</v>
      </c>
      <c r="AW927" s="18" t="s">
        <v>5537</v>
      </c>
      <c r="AX927" s="18" t="s">
        <v>5537</v>
      </c>
      <c r="AY927" s="18" t="s">
        <v>5537</v>
      </c>
      <c r="AZ927" s="18" t="s">
        <v>5537</v>
      </c>
      <c r="BA927" s="18" t="s">
        <v>5537</v>
      </c>
      <c r="BB927" s="18" t="s">
        <v>5537</v>
      </c>
      <c r="BC927" s="18" t="s">
        <v>5537</v>
      </c>
      <c r="BD927" s="18" t="s">
        <v>5537</v>
      </c>
      <c r="BE927" s="18" t="s">
        <v>5537</v>
      </c>
      <c r="BF927" s="18" t="s">
        <v>5537</v>
      </c>
      <c r="BG927" s="18" t="s">
        <v>5537</v>
      </c>
      <c r="BH927" s="18" t="s">
        <v>5537</v>
      </c>
      <c r="BI927" s="9" t="s">
        <v>5537</v>
      </c>
      <c r="BJ927" s="14"/>
      <c r="BK927" s="14" t="s">
        <v>5537</v>
      </c>
      <c r="BL927" s="14" t="str">
        <f>_xlfn.XLOOKUP(B927,'[4]cell downs 18042026 17h'!$B:$B,'[4]cell downs 18042026 17h'!$B:$B,"")</f>
        <v/>
      </c>
      <c r="BM927" s="14" t="str">
        <f>_xlfn.XLOOKUP(B927,'[5]Cells Huawei 19042026 15h'!$B:$B,'[5]Cells Huawei 19042026 15h'!$B:$B,"")</f>
        <v/>
      </c>
      <c r="BN927" s="9" t="str">
        <f>_xlfn.XLOOKUP(B927,'[6]cells down 19042026 9H40'!$B:$B,'[6]cells down 19042026 9H40'!$B:$B,"")</f>
        <v/>
      </c>
      <c r="BO927" s="9" t="s">
        <v>5537</v>
      </c>
      <c r="BP927" s="9" t="s">
        <v>66</v>
      </c>
      <c r="BQ927" s="115"/>
    </row>
    <row r="928" spans="1:69" s="9" customFormat="1" x14ac:dyDescent="0.3">
      <c r="A928" s="1" t="s">
        <v>2809</v>
      </c>
      <c r="B928" s="8" t="s">
        <v>2810</v>
      </c>
      <c r="C928" s="3" t="str">
        <f>_xlfn.XLOOKUP(B928,'[1]daily break down'!$D:$D,'[1]daily break down'!$E:$E,"")</f>
        <v>NORD</v>
      </c>
      <c r="D928" s="1" t="s">
        <v>11</v>
      </c>
      <c r="E928" s="1" t="s">
        <v>66</v>
      </c>
      <c r="F928" s="3" t="s">
        <v>23</v>
      </c>
      <c r="G928" s="1" t="s">
        <v>2811</v>
      </c>
      <c r="H928" s="33" t="str">
        <f>_xlfn.XLOOKUP(B928,[2]CALCULATION!$B:$B,[2]CALCULATION!$H:$H,"")</f>
        <v>NOKIA</v>
      </c>
      <c r="I928" s="28">
        <v>0</v>
      </c>
      <c r="J928" s="28">
        <v>0</v>
      </c>
      <c r="K928" s="28">
        <v>0</v>
      </c>
      <c r="L928" s="28">
        <v>0</v>
      </c>
      <c r="M928" s="28">
        <v>0</v>
      </c>
      <c r="N928" s="28">
        <v>0</v>
      </c>
      <c r="O928" s="28">
        <v>0</v>
      </c>
      <c r="P928" s="28">
        <v>0</v>
      </c>
      <c r="Q928" s="28">
        <v>2.2293847896745519E-3</v>
      </c>
      <c r="R928" s="28">
        <v>0</v>
      </c>
      <c r="S928" s="94">
        <v>0</v>
      </c>
      <c r="T928" s="94">
        <f>_xlfn.XLOOKUP(B928,'[3]Nur des jours'!$B:$B,'[3]Nur des jours'!$U:$U,"")</f>
        <v>0</v>
      </c>
      <c r="U928" s="94">
        <v>0</v>
      </c>
      <c r="V928" s="94">
        <v>6.5479167879821514</v>
      </c>
      <c r="W928" s="94">
        <v>0</v>
      </c>
      <c r="X928" s="94">
        <v>0</v>
      </c>
      <c r="Y928" s="94">
        <v>5.3114530203652817E-2</v>
      </c>
      <c r="Z928" s="94">
        <v>0</v>
      </c>
      <c r="AA928" s="94">
        <v>0.10574770424646508</v>
      </c>
      <c r="AB928" s="94">
        <v>0.18914673416786293</v>
      </c>
      <c r="AC928" s="94">
        <f>_xlfn.XLOOKUP(B928,'[3]Nur des jours'!$B:$B,'[3]Nur des jours'!$N:$N,"")</f>
        <v>0</v>
      </c>
      <c r="AD928" s="94">
        <v>0</v>
      </c>
      <c r="AE928" s="94">
        <v>0</v>
      </c>
      <c r="AF928" s="94">
        <v>0</v>
      </c>
      <c r="AG928" s="94">
        <v>0</v>
      </c>
      <c r="AH928" s="94">
        <v>0</v>
      </c>
      <c r="AI928" s="49" t="s">
        <v>5559</v>
      </c>
      <c r="AJ928" s="49"/>
      <c r="AK928" s="48" t="str" cm="1">
        <f t="array" ref="AK928">IFERROR(_xlfn.IFS(
AM928="MPR ISSUE","PDH",
AM928="BSS Hardware Issue","BSS",
AM928="Sites strategiques, MLL, Pylone, etc.","ENVTECH",
AM928="AKTIVCO DEFAUT GE &amp; POWER Cabinet","AKTIVCO",
AM928="AKTIVCO Coupure ENEO &amp; Baisse de tension","AKTIVCO GRID ONLY",
AM928="Coupure ENEO &amp; Baisse de tension","IHS GRID ONLY",
AM928="Defaut GE &amp; POWER Cabinet","IHS",
AM928="Sharing","Partners",
AM928="Sites strategiques &amp; DataCenter","SST &amp; DC",
AM928="Exclu","Exclu",
AM928="SAT","SAT",
AM928="SPARE-ISSUE","SPARE-ISSUE",
AM928="Fiber CAmtel","TRANS_FO_CAMTEL",
AM928="Fiber AOF","Fiber AOF",
AM928="Projet OCM (HUAWEI)","TRAVAUX-HUAWEI",
AM928="Projet OCM (NOKIA)","TRAVAUX-NOKIA",
AM928="ACCESS-ISSUE","ACCESS-ISSUE",
AM928="Projet OCM (ZTE, NOKIA, autres projets)","TRAVAUX OCM",
AM928="No root CAuse","No root cause",
AM928="ODU HS","PDH",
AM928="IP &amp; VLAN","PDH",
AM928="Warehouse HUAWEI","SPARE-ISSUE",
AM928="SPARE-HS","SPARE-ISSUE",
AM928="Power Telco","BSS",AM928="no impacts","no impacts"
),"")</f>
        <v>no impacts</v>
      </c>
      <c r="AL928" s="48" t="str" cm="1">
        <f t="array" ref="AL928">IFERROR(_xlfn.IFS(
AM928="MPR ISSUE","TX ISSUE",
AM928="BSS Hardware Issue","RAN ISSUE",
AM928="Sites strategiques, MLL, Pylone, etc.","ENVTECH",
AM928="AKTIVCO DEFAUT GE &amp; POWER Cabinet","POWER ISSUE",
AM928="AKTIVCO Coupure ENEO &amp; Baisse de tension","POWER ISSUE",
AM928="Coupure ENEO &amp; Baisse de tension","POWER ISSUE",
AM928="Defaut GE &amp; POWER Cabinet","POWER ISSUE",
AM928="Sharing","POWER ISSUE",
AM928="Sites strategiques &amp; DataCenter","POWER ISSUE",
AM928="Exclu","Exclu",
AM928="SAT","TX ISSUE",
AM928="SPARE-ISSUE","SPARE-ISSUE",
AM928="Fiber CAmtel","TX ISSUE",
AM928="Fiber AOF","TX ISSUE",
AM928="Projet OCM (HUAWEI)","TRAVAUX-HUAWEI",
AM928="Projet OCM (NOKIA)","TRAVAUX -NOKIA",
AM928="ACCESS-ISSUE","ACCESS-ISSUE",
AM928="Projet OCM (ZTE, NOKIA, autres projets)","TRAVAUX OCM",
AM928="No root CAuse","No root cause",
AM928="ODU HS","TX ISSUE",
AM928="IP &amp; VLAN","TX ISSUE",
AM928="Warehouse HUAWEI","SPARE-ISSUE",
AM928="SPARE-HS","SPARE-ISSUE",
AM928="Power Telco","RAN ISSUE",AM928="no impacts","no impacts"
),"")</f>
        <v>no impacts</v>
      </c>
      <c r="AM928" s="67" t="s">
        <v>5605</v>
      </c>
      <c r="AN928" s="48" t="str" cm="1">
        <f t="array" ref="AN928">IFERROR(_xlfn.IFS(
AM928="MPR ISSUE","ACTIVE",
AM928="BSS Hardware Issue","ACTIVE",
AM928="Sites strategiques, MLL, Pylone, etc.","PASSIVE",
AM928="AKTIVCO DEFAUT GE &amp; POWER Cabinet","PASSIVE",
AM928="AKTIVCO Coupure ENEO &amp; Baisse de tension","PASSIVE",
AM928="Coupure ENEO &amp; Baisse de tension","PASSIVE",
AM928="Defaut GE &amp; POWER Cabinet","PASSIVE",
AM928="Sharing","PASSIVE",
AM928="Sites strategiques &amp; DataCenter","PASSIVE",
AM928="Exclu","Exclu",
AM928="SAT","ACTIVE",
AM928="SPARE-ISSUE","SPARE-ISSUE",
AM928="Fiber CAmtel","ACTIVE",
AM928="Fiber AOF","ACTIVE",
AM928="Projet OCM (HUAWEI)","PLANNED WORKS",
AM928="Projet OCM (NOKIA)","PLANNED WORKS",
AM928="ACCESS-ISSUE","ACCESS-ISSUE",
AM928="Projet OCM (ZTE, NOKIA, autres projets)","PLANNED WORKS",
AM928="No root CAuse","No root cause",
AM928="ODU HS","ACTIVE",
AM928="IP &amp; VLAN","ACTIVE",
AM928="Warehouse HUAWEI","SPARE-ISSUE",
AM928="SPARE-HS","SPARE-ISSUE",
AM928="Power Telco","ACTIVE", AM928="no impacts","no impacts"
),"")</f>
        <v>no impacts</v>
      </c>
      <c r="AO928" s="93" t="s">
        <v>5537</v>
      </c>
      <c r="AP928" s="101" t="str">
        <f t="shared" si="30"/>
        <v>NRD_125</v>
      </c>
      <c r="AR928" s="17" t="s">
        <v>5537</v>
      </c>
      <c r="AS928" s="7" t="s">
        <v>5537</v>
      </c>
      <c r="AT928" s="6"/>
      <c r="AU928" s="7"/>
      <c r="AV928" s="3" t="s">
        <v>5537</v>
      </c>
      <c r="AW928" s="18" t="s">
        <v>5537</v>
      </c>
      <c r="AX928" s="18" t="s">
        <v>5537</v>
      </c>
      <c r="AY928" s="18" t="s">
        <v>5537</v>
      </c>
      <c r="AZ928" s="18" t="s">
        <v>5537</v>
      </c>
      <c r="BA928" s="18" t="s">
        <v>5537</v>
      </c>
      <c r="BB928" s="18" t="s">
        <v>5537</v>
      </c>
      <c r="BC928" s="18" t="s">
        <v>5537</v>
      </c>
      <c r="BD928" s="18" t="s">
        <v>5537</v>
      </c>
      <c r="BE928" s="18" t="s">
        <v>5537</v>
      </c>
      <c r="BF928" s="18" t="s">
        <v>5537</v>
      </c>
      <c r="BG928" s="18" t="s">
        <v>5537</v>
      </c>
      <c r="BH928" s="18" t="s">
        <v>5537</v>
      </c>
      <c r="BI928" s="9" t="s">
        <v>5537</v>
      </c>
      <c r="BJ928" s="14"/>
      <c r="BK928" s="14" t="s">
        <v>5537</v>
      </c>
      <c r="BL928" s="14" t="str">
        <f>_xlfn.XLOOKUP(B928,'[4]cell downs 18042026 17h'!$B:$B,'[4]cell downs 18042026 17h'!$B:$B,"")</f>
        <v/>
      </c>
      <c r="BM928" s="14" t="str">
        <f>_xlfn.XLOOKUP(B928,'[5]Cells Huawei 19042026 15h'!$B:$B,'[5]Cells Huawei 19042026 15h'!$B:$B,"")</f>
        <v/>
      </c>
      <c r="BN928" s="9" t="str">
        <f>_xlfn.XLOOKUP(B928,'[6]cells down 19042026 9H40'!$B:$B,'[6]cells down 19042026 9H40'!$B:$B,"")</f>
        <v/>
      </c>
      <c r="BO928" s="9" t="s">
        <v>2810</v>
      </c>
      <c r="BP928" s="9" t="s">
        <v>5459</v>
      </c>
      <c r="BQ928" s="115"/>
    </row>
    <row r="929" spans="1:69" s="9" customFormat="1" x14ac:dyDescent="0.3">
      <c r="A929" s="1" t="s">
        <v>2721</v>
      </c>
      <c r="B929" s="8" t="s">
        <v>2722</v>
      </c>
      <c r="C929" s="3" t="str">
        <f>_xlfn.XLOOKUP(B929,'[1]daily break down'!$D:$D,'[1]daily break down'!$E:$E,"")</f>
        <v>Yaounde</v>
      </c>
      <c r="D929" s="1" t="s">
        <v>11</v>
      </c>
      <c r="E929" s="1" t="s">
        <v>12</v>
      </c>
      <c r="F929" s="3" t="s">
        <v>37</v>
      </c>
      <c r="G929" s="1" t="s">
        <v>38</v>
      </c>
      <c r="H929" s="34" t="str">
        <f>_xlfn.XLOOKUP(B929,[2]CALCULATION!$B:$B,[2]CALCULATION!$H:$H,"")</f>
        <v>ZTE</v>
      </c>
      <c r="I929" s="28">
        <v>2.2004206224870373</v>
      </c>
      <c r="J929" s="28">
        <v>0.59893760005479013</v>
      </c>
      <c r="K929" s="28">
        <v>0</v>
      </c>
      <c r="L929" s="28">
        <v>0</v>
      </c>
      <c r="M929" s="28">
        <v>0</v>
      </c>
      <c r="N929" s="28">
        <v>0</v>
      </c>
      <c r="O929" s="28">
        <v>0</v>
      </c>
      <c r="P929" s="28">
        <v>0</v>
      </c>
      <c r="Q929" s="28">
        <v>0</v>
      </c>
      <c r="R929" s="28">
        <v>0</v>
      </c>
      <c r="S929" s="94">
        <v>9.3063438660171929E-2</v>
      </c>
      <c r="T929" s="94">
        <f>_xlfn.XLOOKUP(B929,'[3]Nur des jours'!$B:$B,'[3]Nur des jours'!$U:$U,"")</f>
        <v>0</v>
      </c>
      <c r="U929" s="94">
        <v>0</v>
      </c>
      <c r="V929" s="94">
        <v>0</v>
      </c>
      <c r="W929" s="94">
        <v>0</v>
      </c>
      <c r="X929" s="94">
        <v>0</v>
      </c>
      <c r="Y929" s="94">
        <v>0</v>
      </c>
      <c r="Z929" s="94">
        <v>0</v>
      </c>
      <c r="AA929" s="94">
        <v>0</v>
      </c>
      <c r="AB929" s="94">
        <v>0.17578253189625409</v>
      </c>
      <c r="AC929" s="94">
        <f>_xlfn.XLOOKUP(B929,'[3]Nur des jours'!$B:$B,'[3]Nur des jours'!$N:$N,"")</f>
        <v>0</v>
      </c>
      <c r="AD929" s="94">
        <v>0</v>
      </c>
      <c r="AE929" s="94">
        <v>0</v>
      </c>
      <c r="AF929" s="94">
        <v>0</v>
      </c>
      <c r="AG929" s="94">
        <v>0</v>
      </c>
      <c r="AH929" s="94">
        <v>0</v>
      </c>
      <c r="AI929" s="49" t="s">
        <v>5559</v>
      </c>
      <c r="AJ929" s="49"/>
      <c r="AK929" s="48" t="str" cm="1">
        <f t="array" ref="AK929">IFERROR(_xlfn.IFS(
AM929="MPR ISSUE","PDH",
AM929="BSS Hardware Issue","BSS",
AM929="Sites strategiques, MLL, Pylone, etc.","ENVTECH",
AM929="AKTIVCO DEFAUT GE &amp; POWER Cabinet","AKTIVCO",
AM929="AKTIVCO Coupure ENEO &amp; Baisse de tension","AKTIVCO GRID ONLY",
AM929="Coupure ENEO &amp; Baisse de tension","IHS GRID ONLY",
AM929="Defaut GE &amp; POWER Cabinet","IHS",
AM929="Sharing","Partners",
AM929="Sites strategiques &amp; DataCenter","SST &amp; DC",
AM929="Exclu","Exclu",
AM929="SAT","SAT",
AM929="SPARE-ISSUE","SPARE-ISSUE",
AM929="Fiber CAmtel","TRANS_FO_CAMTEL",
AM929="Fiber AOF","Fiber AOF",
AM929="Projet OCM (HUAWEI)","TRAVAUX-HUAWEI",
AM929="Projet OCM (NOKIA)","TRAVAUX-NOKIA",
AM929="ACCESS-ISSUE","ACCESS-ISSUE",
AM929="Projet OCM (ZTE, NOKIA, autres projets)","TRAVAUX OCM",
AM929="No root CAuse","No root cause",
AM929="ODU HS","PDH",
AM929="IP &amp; VLAN","PDH",
AM929="Warehouse HUAWEI","SPARE-ISSUE",
AM929="SPARE-HS","SPARE-ISSUE",
AM929="Power Telco","BSS",AM929="no impacts","no impacts"
),"")</f>
        <v>no impacts</v>
      </c>
      <c r="AL929" s="48" t="str" cm="1">
        <f t="array" ref="AL929">IFERROR(_xlfn.IFS(
AM929="MPR ISSUE","TX ISSUE",
AM929="BSS Hardware Issue","RAN ISSUE",
AM929="Sites strategiques, MLL, Pylone, etc.","ENVTECH",
AM929="AKTIVCO DEFAUT GE &amp; POWER Cabinet","POWER ISSUE",
AM929="AKTIVCO Coupure ENEO &amp; Baisse de tension","POWER ISSUE",
AM929="Coupure ENEO &amp; Baisse de tension","POWER ISSUE",
AM929="Defaut GE &amp; POWER Cabinet","POWER ISSUE",
AM929="Sharing","POWER ISSUE",
AM929="Sites strategiques &amp; DataCenter","POWER ISSUE",
AM929="Exclu","Exclu",
AM929="SAT","TX ISSUE",
AM929="SPARE-ISSUE","SPARE-ISSUE",
AM929="Fiber CAmtel","TX ISSUE",
AM929="Fiber AOF","TX ISSUE",
AM929="Projet OCM (HUAWEI)","TRAVAUX-HUAWEI",
AM929="Projet OCM (NOKIA)","TRAVAUX -NOKIA",
AM929="ACCESS-ISSUE","ACCESS-ISSUE",
AM929="Projet OCM (ZTE, NOKIA, autres projets)","TRAVAUX OCM",
AM929="No root CAuse","No root cause",
AM929="ODU HS","TX ISSUE",
AM929="IP &amp; VLAN","TX ISSUE",
AM929="Warehouse HUAWEI","SPARE-ISSUE",
AM929="SPARE-HS","SPARE-ISSUE",
AM929="Power Telco","RAN ISSUE",AM929="no impacts","no impacts"
),"")</f>
        <v>no impacts</v>
      </c>
      <c r="AM929" s="67" t="s">
        <v>5605</v>
      </c>
      <c r="AN929" s="48" t="str" cm="1">
        <f t="array" ref="AN929">IFERROR(_xlfn.IFS(
AM929="MPR ISSUE","ACTIVE",
AM929="BSS Hardware Issue","ACTIVE",
AM929="Sites strategiques, MLL, Pylone, etc.","PASSIVE",
AM929="AKTIVCO DEFAUT GE &amp; POWER Cabinet","PASSIVE",
AM929="AKTIVCO Coupure ENEO &amp; Baisse de tension","PASSIVE",
AM929="Coupure ENEO &amp; Baisse de tension","PASSIVE",
AM929="Defaut GE &amp; POWER Cabinet","PASSIVE",
AM929="Sharing","PASSIVE",
AM929="Sites strategiques &amp; DataCenter","PASSIVE",
AM929="Exclu","Exclu",
AM929="SAT","ACTIVE",
AM929="SPARE-ISSUE","SPARE-ISSUE",
AM929="Fiber CAmtel","ACTIVE",
AM929="Fiber AOF","ACTIVE",
AM929="Projet OCM (HUAWEI)","PLANNED WORKS",
AM929="Projet OCM (NOKIA)","PLANNED WORKS",
AM929="ACCESS-ISSUE","ACCESS-ISSUE",
AM929="Projet OCM (ZTE, NOKIA, autres projets)","PLANNED WORKS",
AM929="No root CAuse","No root cause",
AM929="ODU HS","ACTIVE",
AM929="IP &amp; VLAN","ACTIVE",
AM929="Warehouse HUAWEI","SPARE-ISSUE",
AM929="SPARE-HS","SPARE-ISSUE",
AM929="Power Telco","ACTIVE", AM929="no impacts","no impacts"
),"")</f>
        <v>no impacts</v>
      </c>
      <c r="AO929" s="93" t="s">
        <v>5537</v>
      </c>
      <c r="AP929" s="101" t="str">
        <f t="shared" si="30"/>
        <v>CTR_157</v>
      </c>
      <c r="AR929" s="17" t="s">
        <v>5537</v>
      </c>
      <c r="AS929" s="7" t="s">
        <v>5537</v>
      </c>
      <c r="AT929" s="6"/>
      <c r="AU929" s="7"/>
      <c r="AV929" s="3" t="s">
        <v>5537</v>
      </c>
      <c r="AW929" s="18" t="s">
        <v>5537</v>
      </c>
      <c r="AX929" s="18" t="s">
        <v>5537</v>
      </c>
      <c r="AY929" s="18" t="s">
        <v>5537</v>
      </c>
      <c r="AZ929" s="18" t="s">
        <v>5537</v>
      </c>
      <c r="BA929" s="18" t="s">
        <v>5537</v>
      </c>
      <c r="BB929" s="18" t="s">
        <v>5537</v>
      </c>
      <c r="BC929" s="18" t="s">
        <v>5537</v>
      </c>
      <c r="BD929" s="18" t="s">
        <v>5537</v>
      </c>
      <c r="BE929" s="18" t="s">
        <v>5537</v>
      </c>
      <c r="BF929" s="18" t="s">
        <v>5537</v>
      </c>
      <c r="BG929" s="18" t="s">
        <v>5537</v>
      </c>
      <c r="BH929" s="18" t="s">
        <v>5537</v>
      </c>
      <c r="BI929" s="9" t="s">
        <v>5537</v>
      </c>
      <c r="BJ929" s="14"/>
      <c r="BK929" s="14" t="s">
        <v>5537</v>
      </c>
      <c r="BL929" s="14" t="str">
        <f>_xlfn.XLOOKUP(B929,'[4]cell downs 18042026 17h'!$B:$B,'[4]cell downs 18042026 17h'!$B:$B,"")</f>
        <v/>
      </c>
      <c r="BM929" s="14" t="str">
        <f>_xlfn.XLOOKUP(B929,'[5]Cells Huawei 19042026 15h'!$B:$B,'[5]Cells Huawei 19042026 15h'!$B:$B,"")</f>
        <v/>
      </c>
      <c r="BN929" s="9" t="str">
        <f>_xlfn.XLOOKUP(B929,'[6]cells down 19042026 9H40'!$B:$B,'[6]cells down 19042026 9H40'!$B:$B,"")</f>
        <v/>
      </c>
      <c r="BO929" s="9" t="s">
        <v>2722</v>
      </c>
      <c r="BP929" s="9" t="s">
        <v>66</v>
      </c>
      <c r="BQ929" s="115"/>
    </row>
    <row r="930" spans="1:69" s="9" customFormat="1" x14ac:dyDescent="0.3">
      <c r="A930" s="1" t="s">
        <v>1023</v>
      </c>
      <c r="B930" s="8" t="s">
        <v>1024</v>
      </c>
      <c r="C930" s="3" t="str">
        <f>_xlfn.XLOOKUP(B930,'[1]daily break down'!$D:$D,'[1]daily break down'!$E:$E,"")</f>
        <v>OUEST</v>
      </c>
      <c r="D930" s="1" t="s">
        <v>11</v>
      </c>
      <c r="E930" s="1" t="s">
        <v>12</v>
      </c>
      <c r="F930" s="3" t="s">
        <v>102</v>
      </c>
      <c r="G930" s="1" t="s">
        <v>1018</v>
      </c>
      <c r="H930" s="33" t="str">
        <f>_xlfn.XLOOKUP(B930,[2]CALCULATION!$B:$B,[2]CALCULATION!$H:$H,"")</f>
        <v>NOKIA</v>
      </c>
      <c r="I930" s="28">
        <v>0</v>
      </c>
      <c r="J930" s="28">
        <v>0</v>
      </c>
      <c r="K930" s="28">
        <v>0</v>
      </c>
      <c r="L930" s="28">
        <v>0.30997021247031109</v>
      </c>
      <c r="M930" s="28">
        <v>0</v>
      </c>
      <c r="N930" s="28">
        <v>0</v>
      </c>
      <c r="O930" s="28">
        <v>0</v>
      </c>
      <c r="P930" s="28">
        <v>0</v>
      </c>
      <c r="Q930" s="28">
        <v>0</v>
      </c>
      <c r="R930" s="28">
        <v>0</v>
      </c>
      <c r="S930" s="94">
        <v>0</v>
      </c>
      <c r="T930" s="94">
        <f>_xlfn.XLOOKUP(B930,'[3]Nur des jours'!$B:$B,'[3]Nur des jours'!$U:$U,"")</f>
        <v>0</v>
      </c>
      <c r="U930" s="94">
        <v>6.6434101200108735</v>
      </c>
      <c r="V930" s="94">
        <v>7.6085335855926814</v>
      </c>
      <c r="W930" s="94">
        <v>0</v>
      </c>
      <c r="X930" s="94">
        <v>0</v>
      </c>
      <c r="Y930" s="94">
        <v>0</v>
      </c>
      <c r="Z930" s="94">
        <v>0</v>
      </c>
      <c r="AA930" s="94">
        <v>0</v>
      </c>
      <c r="AB930" s="94">
        <v>0.15181218663767393</v>
      </c>
      <c r="AC930" s="94">
        <f>_xlfn.XLOOKUP(B930,'[3]Nur des jours'!$B:$B,'[3]Nur des jours'!$N:$N,"")</f>
        <v>0</v>
      </c>
      <c r="AD930" s="94">
        <v>0</v>
      </c>
      <c r="AE930" s="94">
        <v>0</v>
      </c>
      <c r="AF930" s="94">
        <v>0</v>
      </c>
      <c r="AG930" s="94">
        <v>0</v>
      </c>
      <c r="AH930" s="94">
        <v>0</v>
      </c>
      <c r="AI930" s="49" t="s">
        <v>5559</v>
      </c>
      <c r="AJ930" s="49"/>
      <c r="AK930" s="48" t="str" cm="1">
        <f t="array" ref="AK930">IFERROR(_xlfn.IFS(
AM930="MPR ISSUE","PDH",
AM930="BSS Hardware Issue","BSS",
AM930="Sites strategiques, MLL, Pylone, etc.","ENVTECH",
AM930="AKTIVCO DEFAUT GE &amp; POWER Cabinet","AKTIVCO",
AM930="AKTIVCO Coupure ENEO &amp; Baisse de tension","AKTIVCO GRID ONLY",
AM930="Coupure ENEO &amp; Baisse de tension","IHS GRID ONLY",
AM930="Defaut GE &amp; POWER Cabinet","IHS",
AM930="Sharing","Partners",
AM930="Sites strategiques &amp; DataCenter","SST &amp; DC",
AM930="Exclu","Exclu",
AM930="SAT","SAT",
AM930="SPARE-ISSUE","SPARE-ISSUE",
AM930="Fiber CAmtel","TRANS_FO_CAMTEL",
AM930="Fiber AOF","Fiber AOF",
AM930="Projet OCM (HUAWEI)","TRAVAUX-HUAWEI",
AM930="Projet OCM (NOKIA)","TRAVAUX-NOKIA",
AM930="ACCESS-ISSUE","ACCESS-ISSUE",
AM930="Projet OCM (ZTE, NOKIA, autres projets)","TRAVAUX OCM",
AM930="No root CAuse","No root cause",
AM930="ODU HS","PDH",
AM930="IP &amp; VLAN","PDH",
AM930="Warehouse HUAWEI","SPARE-ISSUE",
AM930="SPARE-HS","SPARE-ISSUE",
AM930="Power Telco","BSS",AM930="no impacts","no impacts"
),"")</f>
        <v>no impacts</v>
      </c>
      <c r="AL930" s="48" t="str" cm="1">
        <f t="array" ref="AL930">IFERROR(_xlfn.IFS(
AM930="MPR ISSUE","TX ISSUE",
AM930="BSS Hardware Issue","RAN ISSUE",
AM930="Sites strategiques, MLL, Pylone, etc.","ENVTECH",
AM930="AKTIVCO DEFAUT GE &amp; POWER Cabinet","POWER ISSUE",
AM930="AKTIVCO Coupure ENEO &amp; Baisse de tension","POWER ISSUE",
AM930="Coupure ENEO &amp; Baisse de tension","POWER ISSUE",
AM930="Defaut GE &amp; POWER Cabinet","POWER ISSUE",
AM930="Sharing","POWER ISSUE",
AM930="Sites strategiques &amp; DataCenter","POWER ISSUE",
AM930="Exclu","Exclu",
AM930="SAT","TX ISSUE",
AM930="SPARE-ISSUE","SPARE-ISSUE",
AM930="Fiber CAmtel","TX ISSUE",
AM930="Fiber AOF","TX ISSUE",
AM930="Projet OCM (HUAWEI)","TRAVAUX-HUAWEI",
AM930="Projet OCM (NOKIA)","TRAVAUX -NOKIA",
AM930="ACCESS-ISSUE","ACCESS-ISSUE",
AM930="Projet OCM (ZTE, NOKIA, autres projets)","TRAVAUX OCM",
AM930="No root CAuse","No root cause",
AM930="ODU HS","TX ISSUE",
AM930="IP &amp; VLAN","TX ISSUE",
AM930="Warehouse HUAWEI","SPARE-ISSUE",
AM930="SPARE-HS","SPARE-ISSUE",
AM930="Power Telco","RAN ISSUE",AM930="no impacts","no impacts"
),"")</f>
        <v>no impacts</v>
      </c>
      <c r="AM930" s="67" t="s">
        <v>5605</v>
      </c>
      <c r="AN930" s="48" t="str" cm="1">
        <f t="array" ref="AN930">IFERROR(_xlfn.IFS(
AM930="MPR ISSUE","ACTIVE",
AM930="BSS Hardware Issue","ACTIVE",
AM930="Sites strategiques, MLL, Pylone, etc.","PASSIVE",
AM930="AKTIVCO DEFAUT GE &amp; POWER Cabinet","PASSIVE",
AM930="AKTIVCO Coupure ENEO &amp; Baisse de tension","PASSIVE",
AM930="Coupure ENEO &amp; Baisse de tension","PASSIVE",
AM930="Defaut GE &amp; POWER Cabinet","PASSIVE",
AM930="Sharing","PASSIVE",
AM930="Sites strategiques &amp; DataCenter","PASSIVE",
AM930="Exclu","Exclu",
AM930="SAT","ACTIVE",
AM930="SPARE-ISSUE","SPARE-ISSUE",
AM930="Fiber CAmtel","ACTIVE",
AM930="Fiber AOF","ACTIVE",
AM930="Projet OCM (HUAWEI)","PLANNED WORKS",
AM930="Projet OCM (NOKIA)","PLANNED WORKS",
AM930="ACCESS-ISSUE","ACCESS-ISSUE",
AM930="Projet OCM (ZTE, NOKIA, autres projets)","PLANNED WORKS",
AM930="No root CAuse","No root cause",
AM930="ODU HS","ACTIVE",
AM930="IP &amp; VLAN","ACTIVE",
AM930="Warehouse HUAWEI","SPARE-ISSUE",
AM930="SPARE-HS","SPARE-ISSUE",
AM930="Power Telco","ACTIVE", AM930="no impacts","no impacts"
),"")</f>
        <v>no impacts</v>
      </c>
      <c r="AO930" s="93" t="s">
        <v>5537</v>
      </c>
      <c r="AP930" s="101" t="str">
        <f t="shared" si="30"/>
        <v>OST_263</v>
      </c>
      <c r="AR930" s="17" t="s">
        <v>5537</v>
      </c>
      <c r="AS930" s="7" t="s">
        <v>5537</v>
      </c>
      <c r="AT930" s="6"/>
      <c r="AU930" s="7"/>
      <c r="AV930" s="3" t="s">
        <v>5537</v>
      </c>
      <c r="AW930" s="18" t="s">
        <v>5537</v>
      </c>
      <c r="AX930" s="18" t="s">
        <v>5537</v>
      </c>
      <c r="AY930" s="18" t="s">
        <v>5537</v>
      </c>
      <c r="AZ930" s="18" t="s">
        <v>5537</v>
      </c>
      <c r="BA930" s="18" t="s">
        <v>5537</v>
      </c>
      <c r="BB930" s="18" t="s">
        <v>5537</v>
      </c>
      <c r="BC930" s="18" t="s">
        <v>5537</v>
      </c>
      <c r="BD930" s="18" t="s">
        <v>5537</v>
      </c>
      <c r="BE930" s="18" t="s">
        <v>5537</v>
      </c>
      <c r="BF930" s="18" t="s">
        <v>5537</v>
      </c>
      <c r="BG930" s="18" t="s">
        <v>5537</v>
      </c>
      <c r="BH930" s="18" t="s">
        <v>5537</v>
      </c>
      <c r="BI930" s="9" t="s">
        <v>5537</v>
      </c>
      <c r="BJ930" s="14"/>
      <c r="BK930" s="14" t="s">
        <v>5537</v>
      </c>
      <c r="BL930" s="14" t="str">
        <f>_xlfn.XLOOKUP(B930,'[4]cell downs 18042026 17h'!$B:$B,'[4]cell downs 18042026 17h'!$B:$B,"")</f>
        <v/>
      </c>
      <c r="BM930" s="14" t="str">
        <f>_xlfn.XLOOKUP(B930,'[5]Cells Huawei 19042026 15h'!$B:$B,'[5]Cells Huawei 19042026 15h'!$B:$B,"")</f>
        <v/>
      </c>
      <c r="BN930" s="9" t="str">
        <f>_xlfn.XLOOKUP(B930,'[6]cells down 19042026 9H40'!$B:$B,'[6]cells down 19042026 9H40'!$B:$B,"")</f>
        <v/>
      </c>
      <c r="BO930" s="9" t="s">
        <v>1024</v>
      </c>
      <c r="BP930" s="9" t="s">
        <v>594</v>
      </c>
      <c r="BQ930" s="115"/>
    </row>
    <row r="931" spans="1:69" s="9" customFormat="1" x14ac:dyDescent="0.3">
      <c r="A931" s="1" t="s">
        <v>2847</v>
      </c>
      <c r="B931" s="8" t="s">
        <v>2848</v>
      </c>
      <c r="C931" s="3" t="str">
        <f>_xlfn.XLOOKUP(B931,'[1]daily break down'!$D:$D,'[1]daily break down'!$E:$E,"")</f>
        <v>Bafoussam</v>
      </c>
      <c r="D931" s="1" t="s">
        <v>21</v>
      </c>
      <c r="E931" s="1" t="s">
        <v>36</v>
      </c>
      <c r="F931" s="3" t="s">
        <v>102</v>
      </c>
      <c r="G931" s="1" t="s">
        <v>299</v>
      </c>
      <c r="H931" s="32" t="str">
        <f>_xlfn.XLOOKUP(B931,[2]CALCULATION!$B:$B,[2]CALCULATION!$H:$H,"")</f>
        <v>Huawei</v>
      </c>
      <c r="I931" s="28">
        <v>0.46809946551837295</v>
      </c>
      <c r="J931" s="28">
        <v>0.79803057931187982</v>
      </c>
      <c r="K931" s="28">
        <v>0.43656704705321703</v>
      </c>
      <c r="L931" s="28">
        <v>0</v>
      </c>
      <c r="M931" s="28">
        <v>0</v>
      </c>
      <c r="N931" s="28">
        <v>0</v>
      </c>
      <c r="O931" s="28">
        <v>0</v>
      </c>
      <c r="P931" s="28">
        <v>0.1358141213869698</v>
      </c>
      <c r="Q931" s="28">
        <v>0.35358042764237391</v>
      </c>
      <c r="R931" s="28">
        <v>0.14687186994375528</v>
      </c>
      <c r="S931" s="94">
        <v>0.56469424968538917</v>
      </c>
      <c r="T931" s="94">
        <f>_xlfn.XLOOKUP(B931,'[3]Nur des jours'!$B:$B,'[3]Nur des jours'!$U:$U,"")</f>
        <v>0.15079558717358238</v>
      </c>
      <c r="U931" s="94">
        <v>0</v>
      </c>
      <c r="V931" s="94">
        <v>0.24350232426740637</v>
      </c>
      <c r="W931" s="94">
        <v>0.15079558717358238</v>
      </c>
      <c r="X931" s="94">
        <v>0.14530238305182441</v>
      </c>
      <c r="Y931" s="94">
        <v>1.7988103289359163</v>
      </c>
      <c r="Z931" s="94">
        <v>0</v>
      </c>
      <c r="AA931" s="94">
        <v>0.29352971894770186</v>
      </c>
      <c r="AB931" s="94">
        <v>0.14524887781687223</v>
      </c>
      <c r="AC931" s="94">
        <f>_xlfn.XLOOKUP(B931,'[3]Nur des jours'!$B:$B,'[3]Nur des jours'!$N:$N,"")</f>
        <v>0</v>
      </c>
      <c r="AD931" s="94">
        <v>0</v>
      </c>
      <c r="AE931" s="94">
        <v>0</v>
      </c>
      <c r="AF931" s="94">
        <v>0</v>
      </c>
      <c r="AG931" s="94">
        <v>0</v>
      </c>
      <c r="AH931" s="94">
        <v>0</v>
      </c>
      <c r="AI931" s="49" t="s">
        <v>5559</v>
      </c>
      <c r="AJ931" s="49"/>
      <c r="AK931" s="48" t="str" cm="1">
        <f t="array" ref="AK931">IFERROR(_xlfn.IFS(
AM931="MPR ISSUE","PDH",
AM931="BSS Hardware Issue","BSS",
AM931="Sites strategiques, MLL, Pylone, etc.","ENVTECH",
AM931="AKTIVCO DEFAUT GE &amp; POWER Cabinet","AKTIVCO",
AM931="AKTIVCO Coupure ENEO &amp; Baisse de tension","AKTIVCO GRID ONLY",
AM931="Coupure ENEO &amp; Baisse de tension","IHS GRID ONLY",
AM931="Defaut GE &amp; POWER Cabinet","IHS",
AM931="Sharing","Partners",
AM931="Sites strategiques &amp; DataCenter","SST &amp; DC",
AM931="Exclu","Exclu",
AM931="SAT","SAT",
AM931="SPARE-ISSUE","SPARE-ISSUE",
AM931="Fiber CAmtel","TRANS_FO_CAMTEL",
AM931="Fiber AOF","Fiber AOF",
AM931="Projet OCM (HUAWEI)","TRAVAUX-HUAWEI",
AM931="Projet OCM (NOKIA)","TRAVAUX-NOKIA",
AM931="ACCESS-ISSUE","ACCESS-ISSUE",
AM931="Projet OCM (ZTE, NOKIA, autres projets)","TRAVAUX OCM",
AM931="No root CAuse","No root cause",
AM931="ODU HS","PDH",
AM931="IP &amp; VLAN","PDH",
AM931="Warehouse HUAWEI","SPARE-ISSUE",
AM931="SPARE-HS","SPARE-ISSUE",
AM931="Power Telco","BSS",AM931="no impacts","no impacts"
),"")</f>
        <v>no impacts</v>
      </c>
      <c r="AL931" s="48" t="str" cm="1">
        <f t="array" ref="AL931">IFERROR(_xlfn.IFS(
AM931="MPR ISSUE","TX ISSUE",
AM931="BSS Hardware Issue","RAN ISSUE",
AM931="Sites strategiques, MLL, Pylone, etc.","ENVTECH",
AM931="AKTIVCO DEFAUT GE &amp; POWER Cabinet","POWER ISSUE",
AM931="AKTIVCO Coupure ENEO &amp; Baisse de tension","POWER ISSUE",
AM931="Coupure ENEO &amp; Baisse de tension","POWER ISSUE",
AM931="Defaut GE &amp; POWER Cabinet","POWER ISSUE",
AM931="Sharing","POWER ISSUE",
AM931="Sites strategiques &amp; DataCenter","POWER ISSUE",
AM931="Exclu","Exclu",
AM931="SAT","TX ISSUE",
AM931="SPARE-ISSUE","SPARE-ISSUE",
AM931="Fiber CAmtel","TX ISSUE",
AM931="Fiber AOF","TX ISSUE",
AM931="Projet OCM (HUAWEI)","TRAVAUX-HUAWEI",
AM931="Projet OCM (NOKIA)","TRAVAUX -NOKIA",
AM931="ACCESS-ISSUE","ACCESS-ISSUE",
AM931="Projet OCM (ZTE, NOKIA, autres projets)","TRAVAUX OCM",
AM931="No root CAuse","No root cause",
AM931="ODU HS","TX ISSUE",
AM931="IP &amp; VLAN","TX ISSUE",
AM931="Warehouse HUAWEI","SPARE-ISSUE",
AM931="SPARE-HS","SPARE-ISSUE",
AM931="Power Telco","RAN ISSUE",AM931="no impacts","no impacts"
),"")</f>
        <v>no impacts</v>
      </c>
      <c r="AM931" s="67" t="s">
        <v>5605</v>
      </c>
      <c r="AN931" s="48" t="str" cm="1">
        <f t="array" ref="AN931">IFERROR(_xlfn.IFS(
AM931="MPR ISSUE","ACTIVE",
AM931="BSS Hardware Issue","ACTIVE",
AM931="Sites strategiques, MLL, Pylone, etc.","PASSIVE",
AM931="AKTIVCO DEFAUT GE &amp; POWER Cabinet","PASSIVE",
AM931="AKTIVCO Coupure ENEO &amp; Baisse de tension","PASSIVE",
AM931="Coupure ENEO &amp; Baisse de tension","PASSIVE",
AM931="Defaut GE &amp; POWER Cabinet","PASSIVE",
AM931="Sharing","PASSIVE",
AM931="Sites strategiques &amp; DataCenter","PASSIVE",
AM931="Exclu","Exclu",
AM931="SAT","ACTIVE",
AM931="SPARE-ISSUE","SPARE-ISSUE",
AM931="Fiber CAmtel","ACTIVE",
AM931="Fiber AOF","ACTIVE",
AM931="Projet OCM (HUAWEI)","PLANNED WORKS",
AM931="Projet OCM (NOKIA)","PLANNED WORKS",
AM931="ACCESS-ISSUE","ACCESS-ISSUE",
AM931="Projet OCM (ZTE, NOKIA, autres projets)","PLANNED WORKS",
AM931="No root CAuse","No root cause",
AM931="ODU HS","ACTIVE",
AM931="IP &amp; VLAN","ACTIVE",
AM931="Warehouse HUAWEI","SPARE-ISSUE",
AM931="SPARE-HS","SPARE-ISSUE",
AM931="Power Telco","ACTIVE", AM931="no impacts","no impacts"
),"")</f>
        <v>no impacts</v>
      </c>
      <c r="AO931" s="93" t="s">
        <v>5537</v>
      </c>
      <c r="AP931" s="101" t="str">
        <f t="shared" si="30"/>
        <v>OST_231</v>
      </c>
      <c r="AR931" s="17" t="s">
        <v>5537</v>
      </c>
      <c r="AS931" s="7" t="s">
        <v>5537</v>
      </c>
      <c r="AT931" s="6"/>
      <c r="AU931" s="7"/>
      <c r="AV931" s="3" t="s">
        <v>5537</v>
      </c>
      <c r="AW931" s="18" t="s">
        <v>5537</v>
      </c>
      <c r="AX931" s="18" t="s">
        <v>5537</v>
      </c>
      <c r="AY931" s="18" t="s">
        <v>5537</v>
      </c>
      <c r="AZ931" s="18" t="s">
        <v>5537</v>
      </c>
      <c r="BA931" s="18" t="s">
        <v>5537</v>
      </c>
      <c r="BB931" s="18" t="s">
        <v>5537</v>
      </c>
      <c r="BC931" s="18" t="s">
        <v>5537</v>
      </c>
      <c r="BD931" s="18" t="s">
        <v>5537</v>
      </c>
      <c r="BE931" s="18" t="s">
        <v>5537</v>
      </c>
      <c r="BF931" s="18" t="s">
        <v>5537</v>
      </c>
      <c r="BG931" s="18" t="s">
        <v>5537</v>
      </c>
      <c r="BH931" s="18" t="s">
        <v>5537</v>
      </c>
      <c r="BI931" s="9" t="s">
        <v>5537</v>
      </c>
      <c r="BJ931" s="14"/>
      <c r="BK931" s="14" t="s">
        <v>5537</v>
      </c>
      <c r="BL931" s="14" t="str">
        <f>_xlfn.XLOOKUP(B931,'[4]cell downs 18042026 17h'!$B:$B,'[4]cell downs 18042026 17h'!$B:$B,"")</f>
        <v/>
      </c>
      <c r="BM931" s="14" t="str">
        <f>_xlfn.XLOOKUP(B931,'[5]Cells Huawei 19042026 15h'!$B:$B,'[5]Cells Huawei 19042026 15h'!$B:$B,"")</f>
        <v/>
      </c>
      <c r="BN931" s="9" t="str">
        <f>_xlfn.XLOOKUP(B931,'[6]cells down 19042026 9H40'!$B:$B,'[6]cells down 19042026 9H40'!$B:$B,"")</f>
        <v/>
      </c>
      <c r="BO931" s="9" t="s">
        <v>5537</v>
      </c>
      <c r="BP931" s="9" t="s">
        <v>5537</v>
      </c>
      <c r="BQ931" s="115"/>
    </row>
    <row r="932" spans="1:69" s="9" customFormat="1" x14ac:dyDescent="0.3">
      <c r="A932" s="1" t="s">
        <v>2056</v>
      </c>
      <c r="B932" s="8" t="s">
        <v>2057</v>
      </c>
      <c r="C932" s="3" t="str">
        <f>_xlfn.XLOOKUP(B932,'[1]daily break down'!$D:$D,'[1]daily break down'!$E:$E,"")</f>
        <v>CENTRE</v>
      </c>
      <c r="D932" s="1" t="s">
        <v>11</v>
      </c>
      <c r="E932" s="1" t="s">
        <v>154</v>
      </c>
      <c r="F932" s="3" t="s">
        <v>226</v>
      </c>
      <c r="G932" s="1" t="s">
        <v>2056</v>
      </c>
      <c r="H932" s="33" t="str">
        <f>_xlfn.XLOOKUP(B932,[2]CALCULATION!$B:$B,[2]CALCULATION!$H:$H,"")</f>
        <v>NOKIA</v>
      </c>
      <c r="I932" s="28">
        <v>0</v>
      </c>
      <c r="J932" s="28">
        <v>0</v>
      </c>
      <c r="K932" s="28">
        <v>0</v>
      </c>
      <c r="L932" s="28">
        <v>0</v>
      </c>
      <c r="M932" s="28">
        <v>1.0341135109992494</v>
      </c>
      <c r="N932" s="28">
        <v>0</v>
      </c>
      <c r="O932" s="28">
        <v>0</v>
      </c>
      <c r="P932" s="28">
        <v>0</v>
      </c>
      <c r="Q932" s="28">
        <v>0</v>
      </c>
      <c r="R932" s="28">
        <v>0</v>
      </c>
      <c r="S932" s="94">
        <v>0</v>
      </c>
      <c r="T932" s="94">
        <f>_xlfn.XLOOKUP(B932,'[3]Nur des jours'!$B:$B,'[3]Nur des jours'!$U:$U,"")</f>
        <v>0</v>
      </c>
      <c r="U932" s="94">
        <v>0</v>
      </c>
      <c r="V932" s="94">
        <v>0</v>
      </c>
      <c r="W932" s="94">
        <v>0</v>
      </c>
      <c r="X932" s="94">
        <v>0</v>
      </c>
      <c r="Y932" s="94">
        <v>0</v>
      </c>
      <c r="Z932" s="94">
        <v>0</v>
      </c>
      <c r="AA932" s="94">
        <v>0</v>
      </c>
      <c r="AB932" s="94">
        <v>0.14009454018314482</v>
      </c>
      <c r="AC932" s="94">
        <f>_xlfn.XLOOKUP(B932,'[3]Nur des jours'!$B:$B,'[3]Nur des jours'!$N:$N,"")</f>
        <v>0</v>
      </c>
      <c r="AD932" s="94">
        <v>0</v>
      </c>
      <c r="AE932" s="94">
        <v>0</v>
      </c>
      <c r="AF932" s="94">
        <v>0</v>
      </c>
      <c r="AG932" s="94">
        <v>0</v>
      </c>
      <c r="AH932" s="94">
        <v>0</v>
      </c>
      <c r="AI932" s="49" t="s">
        <v>5559</v>
      </c>
      <c r="AJ932" s="49"/>
      <c r="AK932" s="48" t="str" cm="1">
        <f t="array" ref="AK932">IFERROR(_xlfn.IFS(
AM932="MPR ISSUE","PDH",
AM932="BSS Hardware Issue","BSS",
AM932="Sites strategiques, MLL, Pylone, etc.","ENVTECH",
AM932="AKTIVCO DEFAUT GE &amp; POWER Cabinet","AKTIVCO",
AM932="AKTIVCO Coupure ENEO &amp; Baisse de tension","AKTIVCO GRID ONLY",
AM932="Coupure ENEO &amp; Baisse de tension","IHS GRID ONLY",
AM932="Defaut GE &amp; POWER Cabinet","IHS",
AM932="Sharing","Partners",
AM932="Sites strategiques &amp; DataCenter","SST &amp; DC",
AM932="Exclu","Exclu",
AM932="SAT","SAT",
AM932="SPARE-ISSUE","SPARE-ISSUE",
AM932="Fiber CAmtel","TRANS_FO_CAMTEL",
AM932="Fiber AOF","Fiber AOF",
AM932="Projet OCM (HUAWEI)","TRAVAUX-HUAWEI",
AM932="Projet OCM (NOKIA)","TRAVAUX-NOKIA",
AM932="ACCESS-ISSUE","ACCESS-ISSUE",
AM932="Projet OCM (ZTE, NOKIA, autres projets)","TRAVAUX OCM",
AM932="No root CAuse","No root cause",
AM932="ODU HS","PDH",
AM932="IP &amp; VLAN","PDH",
AM932="Warehouse HUAWEI","SPARE-ISSUE",
AM932="SPARE-HS","SPARE-ISSUE",
AM932="Power Telco","BSS",AM932="no impacts","no impacts"
),"")</f>
        <v>no impacts</v>
      </c>
      <c r="AL932" s="48" t="str" cm="1">
        <f t="array" ref="AL932">IFERROR(_xlfn.IFS(
AM932="MPR ISSUE","TX ISSUE",
AM932="BSS Hardware Issue","RAN ISSUE",
AM932="Sites strategiques, MLL, Pylone, etc.","ENVTECH",
AM932="AKTIVCO DEFAUT GE &amp; POWER Cabinet","POWER ISSUE",
AM932="AKTIVCO Coupure ENEO &amp; Baisse de tension","POWER ISSUE",
AM932="Coupure ENEO &amp; Baisse de tension","POWER ISSUE",
AM932="Defaut GE &amp; POWER Cabinet","POWER ISSUE",
AM932="Sharing","POWER ISSUE",
AM932="Sites strategiques &amp; DataCenter","POWER ISSUE",
AM932="Exclu","Exclu",
AM932="SAT","TX ISSUE",
AM932="SPARE-ISSUE","SPARE-ISSUE",
AM932="Fiber CAmtel","TX ISSUE",
AM932="Fiber AOF","TX ISSUE",
AM932="Projet OCM (HUAWEI)","TRAVAUX-HUAWEI",
AM932="Projet OCM (NOKIA)","TRAVAUX -NOKIA",
AM932="ACCESS-ISSUE","ACCESS-ISSUE",
AM932="Projet OCM (ZTE, NOKIA, autres projets)","TRAVAUX OCM",
AM932="No root CAuse","No root cause",
AM932="ODU HS","TX ISSUE",
AM932="IP &amp; VLAN","TX ISSUE",
AM932="Warehouse HUAWEI","SPARE-ISSUE",
AM932="SPARE-HS","SPARE-ISSUE",
AM932="Power Telco","RAN ISSUE",AM932="no impacts","no impacts"
),"")</f>
        <v>no impacts</v>
      </c>
      <c r="AM932" s="67" t="s">
        <v>5605</v>
      </c>
      <c r="AN932" s="48" t="str" cm="1">
        <f t="array" ref="AN932">IFERROR(_xlfn.IFS(
AM932="MPR ISSUE","ACTIVE",
AM932="BSS Hardware Issue","ACTIVE",
AM932="Sites strategiques, MLL, Pylone, etc.","PASSIVE",
AM932="AKTIVCO DEFAUT GE &amp; POWER Cabinet","PASSIVE",
AM932="AKTIVCO Coupure ENEO &amp; Baisse de tension","PASSIVE",
AM932="Coupure ENEO &amp; Baisse de tension","PASSIVE",
AM932="Defaut GE &amp; POWER Cabinet","PASSIVE",
AM932="Sharing","PASSIVE",
AM932="Sites strategiques &amp; DataCenter","PASSIVE",
AM932="Exclu","Exclu",
AM932="SAT","ACTIVE",
AM932="SPARE-ISSUE","SPARE-ISSUE",
AM932="Fiber CAmtel","ACTIVE",
AM932="Fiber AOF","ACTIVE",
AM932="Projet OCM (HUAWEI)","PLANNED WORKS",
AM932="Projet OCM (NOKIA)","PLANNED WORKS",
AM932="ACCESS-ISSUE","ACCESS-ISSUE",
AM932="Projet OCM (ZTE, NOKIA, autres projets)","PLANNED WORKS",
AM932="No root CAuse","No root cause",
AM932="ODU HS","ACTIVE",
AM932="IP &amp; VLAN","ACTIVE",
AM932="Warehouse HUAWEI","SPARE-ISSUE",
AM932="SPARE-HS","SPARE-ISSUE",
AM932="Power Telco","ACTIVE", AM932="no impacts","no impacts"
),"")</f>
        <v>no impacts</v>
      </c>
      <c r="AO932" s="93" t="s">
        <v>5537</v>
      </c>
      <c r="AP932" s="101" t="str">
        <f t="shared" si="30"/>
        <v>EST_071</v>
      </c>
      <c r="AR932" s="17" t="s">
        <v>5537</v>
      </c>
      <c r="AS932" s="7" t="s">
        <v>5537</v>
      </c>
      <c r="AT932" s="6"/>
      <c r="AU932" s="7"/>
      <c r="AV932" s="3" t="s">
        <v>5537</v>
      </c>
      <c r="AW932" s="18" t="s">
        <v>5537</v>
      </c>
      <c r="AX932" s="18" t="s">
        <v>5537</v>
      </c>
      <c r="AY932" s="18" t="s">
        <v>5537</v>
      </c>
      <c r="AZ932" s="18" t="s">
        <v>5537</v>
      </c>
      <c r="BA932" s="18" t="s">
        <v>5537</v>
      </c>
      <c r="BB932" s="18" t="s">
        <v>5537</v>
      </c>
      <c r="BC932" s="18" t="s">
        <v>5537</v>
      </c>
      <c r="BD932" s="18" t="s">
        <v>5537</v>
      </c>
      <c r="BE932" s="18" t="s">
        <v>5537</v>
      </c>
      <c r="BF932" s="18" t="s">
        <v>5537</v>
      </c>
      <c r="BG932" s="18" t="s">
        <v>5537</v>
      </c>
      <c r="BH932" s="18" t="s">
        <v>5537</v>
      </c>
      <c r="BI932" s="9" t="s">
        <v>5537</v>
      </c>
      <c r="BJ932" s="14"/>
      <c r="BK932" s="14" t="s">
        <v>5537</v>
      </c>
      <c r="BL932" s="14" t="str">
        <f>_xlfn.XLOOKUP(B932,'[4]cell downs 18042026 17h'!$B:$B,'[4]cell downs 18042026 17h'!$B:$B,"")</f>
        <v/>
      </c>
      <c r="BM932" s="14" t="str">
        <f>_xlfn.XLOOKUP(B932,'[5]Cells Huawei 19042026 15h'!$B:$B,'[5]Cells Huawei 19042026 15h'!$B:$B,"")</f>
        <v/>
      </c>
      <c r="BN932" s="9" t="str">
        <f>_xlfn.XLOOKUP(B932,'[6]cells down 19042026 9H40'!$B:$B,'[6]cells down 19042026 9H40'!$B:$B,"")</f>
        <v/>
      </c>
      <c r="BO932" s="9" t="s">
        <v>2057</v>
      </c>
      <c r="BP932" s="9" t="s">
        <v>12</v>
      </c>
      <c r="BQ932" s="115"/>
    </row>
    <row r="933" spans="1:69" s="9" customFormat="1" x14ac:dyDescent="0.3">
      <c r="A933" s="1" t="s">
        <v>2833</v>
      </c>
      <c r="B933" s="8" t="s">
        <v>2834</v>
      </c>
      <c r="C933" s="3" t="str">
        <f>_xlfn.XLOOKUP(B933,'[1]daily break down'!$D:$D,'[1]daily break down'!$E:$E,"")</f>
        <v>NORD-OUEST</v>
      </c>
      <c r="D933" s="1" t="s">
        <v>11</v>
      </c>
      <c r="E933" s="1" t="s">
        <v>12</v>
      </c>
      <c r="F933" s="3" t="s">
        <v>51</v>
      </c>
      <c r="G933" s="1" t="s">
        <v>52</v>
      </c>
      <c r="H933" s="32" t="str">
        <f>_xlfn.XLOOKUP(B933,[2]CALCULATION!$B:$B,[2]CALCULATION!$H:$H,"")</f>
        <v>Huawei</v>
      </c>
      <c r="I933" s="28">
        <v>0</v>
      </c>
      <c r="J933" s="28">
        <v>0</v>
      </c>
      <c r="K933" s="28">
        <v>0</v>
      </c>
      <c r="L933" s="28">
        <v>0</v>
      </c>
      <c r="M933" s="28">
        <v>0</v>
      </c>
      <c r="N933" s="28">
        <v>0</v>
      </c>
      <c r="O933" s="28">
        <v>0</v>
      </c>
      <c r="P933" s="28">
        <v>0</v>
      </c>
      <c r="Q933" s="28">
        <v>0</v>
      </c>
      <c r="R933" s="28">
        <v>0</v>
      </c>
      <c r="S933" s="94">
        <v>0</v>
      </c>
      <c r="T933" s="94">
        <f>_xlfn.XLOOKUP(B933,'[3]Nur des jours'!$B:$B,'[3]Nur des jours'!$U:$U,"")</f>
        <v>0</v>
      </c>
      <c r="U933" s="94">
        <v>0</v>
      </c>
      <c r="V933" s="94">
        <v>0</v>
      </c>
      <c r="W933" s="94">
        <v>0</v>
      </c>
      <c r="X933" s="94">
        <v>0</v>
      </c>
      <c r="Y933" s="94">
        <v>0</v>
      </c>
      <c r="Z933" s="94">
        <v>0.93946275036882965</v>
      </c>
      <c r="AA933" s="94">
        <v>0</v>
      </c>
      <c r="AB933" s="94">
        <v>0.13545741982062195</v>
      </c>
      <c r="AC933" s="94">
        <f>_xlfn.XLOOKUP(B933,'[3]Nur des jours'!$B:$B,'[3]Nur des jours'!$N:$N,"")</f>
        <v>0</v>
      </c>
      <c r="AD933" s="94">
        <v>0</v>
      </c>
      <c r="AE933" s="94">
        <v>0</v>
      </c>
      <c r="AF933" s="94">
        <v>0</v>
      </c>
      <c r="AG933" s="94">
        <v>0</v>
      </c>
      <c r="AH933" s="94">
        <v>0</v>
      </c>
      <c r="AI933" s="49" t="s">
        <v>5559</v>
      </c>
      <c r="AJ933" s="49"/>
      <c r="AK933" s="48" t="str" cm="1">
        <f t="array" ref="AK933">IFERROR(_xlfn.IFS(
AM933="MPR ISSUE","PDH",
AM933="BSS Hardware Issue","BSS",
AM933="Sites strategiques, MLL, Pylone, etc.","ENVTECH",
AM933="AKTIVCO DEFAUT GE &amp; POWER Cabinet","AKTIVCO",
AM933="AKTIVCO Coupure ENEO &amp; Baisse de tension","AKTIVCO GRID ONLY",
AM933="Coupure ENEO &amp; Baisse de tension","IHS GRID ONLY",
AM933="Defaut GE &amp; POWER Cabinet","IHS",
AM933="Sharing","Partners",
AM933="Sites strategiques &amp; DataCenter","SST &amp; DC",
AM933="Exclu","Exclu",
AM933="SAT","SAT",
AM933="SPARE-ISSUE","SPARE-ISSUE",
AM933="Fiber CAmtel","TRANS_FO_CAMTEL",
AM933="Fiber AOF","Fiber AOF",
AM933="Projet OCM (HUAWEI)","TRAVAUX-HUAWEI",
AM933="Projet OCM (NOKIA)","TRAVAUX-NOKIA",
AM933="ACCESS-ISSUE","ACCESS-ISSUE",
AM933="Projet OCM (ZTE, NOKIA, autres projets)","TRAVAUX OCM",
AM933="No root CAuse","No root cause",
AM933="ODU HS","PDH",
AM933="IP &amp; VLAN","PDH",
AM933="Warehouse HUAWEI","SPARE-ISSUE",
AM933="SPARE-HS","SPARE-ISSUE",
AM933="Power Telco","BSS",AM933="no impacts","no impacts"
),"")</f>
        <v>no impacts</v>
      </c>
      <c r="AL933" s="48" t="str" cm="1">
        <f t="array" ref="AL933">IFERROR(_xlfn.IFS(
AM933="MPR ISSUE","TX ISSUE",
AM933="BSS Hardware Issue","RAN ISSUE",
AM933="Sites strategiques, MLL, Pylone, etc.","ENVTECH",
AM933="AKTIVCO DEFAUT GE &amp; POWER Cabinet","POWER ISSUE",
AM933="AKTIVCO Coupure ENEO &amp; Baisse de tension","POWER ISSUE",
AM933="Coupure ENEO &amp; Baisse de tension","POWER ISSUE",
AM933="Defaut GE &amp; POWER Cabinet","POWER ISSUE",
AM933="Sharing","POWER ISSUE",
AM933="Sites strategiques &amp; DataCenter","POWER ISSUE",
AM933="Exclu","Exclu",
AM933="SAT","TX ISSUE",
AM933="SPARE-ISSUE","SPARE-ISSUE",
AM933="Fiber CAmtel","TX ISSUE",
AM933="Fiber AOF","TX ISSUE",
AM933="Projet OCM (HUAWEI)","TRAVAUX-HUAWEI",
AM933="Projet OCM (NOKIA)","TRAVAUX -NOKIA",
AM933="ACCESS-ISSUE","ACCESS-ISSUE",
AM933="Projet OCM (ZTE, NOKIA, autres projets)","TRAVAUX OCM",
AM933="No root CAuse","No root cause",
AM933="ODU HS","TX ISSUE",
AM933="IP &amp; VLAN","TX ISSUE",
AM933="Warehouse HUAWEI","SPARE-ISSUE",
AM933="SPARE-HS","SPARE-ISSUE",
AM933="Power Telco","RAN ISSUE",AM933="no impacts","no impacts"
),"")</f>
        <v>no impacts</v>
      </c>
      <c r="AM933" s="67" t="s">
        <v>5605</v>
      </c>
      <c r="AN933" s="48" t="str" cm="1">
        <f t="array" ref="AN933">IFERROR(_xlfn.IFS(
AM933="MPR ISSUE","ACTIVE",
AM933="BSS Hardware Issue","ACTIVE",
AM933="Sites strategiques, MLL, Pylone, etc.","PASSIVE",
AM933="AKTIVCO DEFAUT GE &amp; POWER Cabinet","PASSIVE",
AM933="AKTIVCO Coupure ENEO &amp; Baisse de tension","PASSIVE",
AM933="Coupure ENEO &amp; Baisse de tension","PASSIVE",
AM933="Defaut GE &amp; POWER Cabinet","PASSIVE",
AM933="Sharing","PASSIVE",
AM933="Sites strategiques &amp; DataCenter","PASSIVE",
AM933="Exclu","Exclu",
AM933="SAT","ACTIVE",
AM933="SPARE-ISSUE","SPARE-ISSUE",
AM933="Fiber CAmtel","ACTIVE",
AM933="Fiber AOF","ACTIVE",
AM933="Projet OCM (HUAWEI)","PLANNED WORKS",
AM933="Projet OCM (NOKIA)","PLANNED WORKS",
AM933="ACCESS-ISSUE","ACCESS-ISSUE",
AM933="Projet OCM (ZTE, NOKIA, autres projets)","PLANNED WORKS",
AM933="No root CAuse","No root cause",
AM933="ODU HS","ACTIVE",
AM933="IP &amp; VLAN","ACTIVE",
AM933="Warehouse HUAWEI","SPARE-ISSUE",
AM933="SPARE-HS","SPARE-ISSUE",
AM933="Power Telco","ACTIVE", AM933="no impacts","no impacts"
),"")</f>
        <v>no impacts</v>
      </c>
      <c r="AO933" s="93" t="s">
        <v>5537</v>
      </c>
      <c r="AP933" s="101" t="str">
        <f t="shared" si="30"/>
        <v>NRO_254</v>
      </c>
      <c r="AR933" s="17" t="s">
        <v>5537</v>
      </c>
      <c r="AS933" s="7" t="s">
        <v>5537</v>
      </c>
      <c r="AT933" s="6"/>
      <c r="AU933" s="7"/>
      <c r="AV933" s="3" t="s">
        <v>5537</v>
      </c>
      <c r="AW933" s="18" t="s">
        <v>5537</v>
      </c>
      <c r="AX933" s="18" t="s">
        <v>5537</v>
      </c>
      <c r="AY933" s="18" t="s">
        <v>5537</v>
      </c>
      <c r="AZ933" s="18" t="s">
        <v>5537</v>
      </c>
      <c r="BA933" s="18" t="s">
        <v>5537</v>
      </c>
      <c r="BB933" s="18" t="s">
        <v>5537</v>
      </c>
      <c r="BC933" s="18" t="s">
        <v>5537</v>
      </c>
      <c r="BD933" s="18" t="s">
        <v>5537</v>
      </c>
      <c r="BE933" s="18" t="s">
        <v>5537</v>
      </c>
      <c r="BF933" s="18" t="s">
        <v>5537</v>
      </c>
      <c r="BG933" s="18" t="s">
        <v>5537</v>
      </c>
      <c r="BH933" s="18" t="s">
        <v>5537</v>
      </c>
      <c r="BI933" s="9" t="s">
        <v>5537</v>
      </c>
      <c r="BJ933" s="14"/>
      <c r="BK933" s="14" t="s">
        <v>5537</v>
      </c>
      <c r="BL933" s="14" t="str">
        <f>_xlfn.XLOOKUP(B933,'[4]cell downs 18042026 17h'!$B:$B,'[4]cell downs 18042026 17h'!$B:$B,"")</f>
        <v/>
      </c>
      <c r="BM933" s="14" t="str">
        <f>_xlfn.XLOOKUP(B933,'[5]Cells Huawei 19042026 15h'!$B:$B,'[5]Cells Huawei 19042026 15h'!$B:$B,"")</f>
        <v/>
      </c>
      <c r="BN933" s="9" t="str">
        <f>_xlfn.XLOOKUP(B933,'[6]cells down 19042026 9H40'!$B:$B,'[6]cells down 19042026 9H40'!$B:$B,"")</f>
        <v/>
      </c>
      <c r="BO933" s="9" t="s">
        <v>2834</v>
      </c>
      <c r="BP933" s="9" t="s">
        <v>5537</v>
      </c>
      <c r="BQ933" s="115"/>
    </row>
    <row r="934" spans="1:69" s="9" customFormat="1" x14ac:dyDescent="0.3">
      <c r="A934" s="1" t="s">
        <v>174</v>
      </c>
      <c r="B934" s="8" t="s">
        <v>175</v>
      </c>
      <c r="C934" s="3" t="str">
        <f>_xlfn.XLOOKUP(B934,'[1]daily break down'!$D:$D,'[1]daily break down'!$E:$E,"")</f>
        <v>Douala</v>
      </c>
      <c r="D934" s="1" t="s">
        <v>11</v>
      </c>
      <c r="E934" s="1" t="s">
        <v>12</v>
      </c>
      <c r="F934" s="3" t="s">
        <v>31</v>
      </c>
      <c r="G934" s="1" t="s">
        <v>32</v>
      </c>
      <c r="H934" s="34" t="str">
        <f>_xlfn.XLOOKUP(B934,[2]CALCULATION!$B:$B,[2]CALCULATION!$H:$H,"")</f>
        <v>ZTE</v>
      </c>
      <c r="I934" s="28">
        <v>0</v>
      </c>
      <c r="J934" s="28">
        <v>0</v>
      </c>
      <c r="K934" s="28">
        <v>0</v>
      </c>
      <c r="L934" s="28">
        <v>0</v>
      </c>
      <c r="M934" s="28">
        <v>4.4837386889933481E-2</v>
      </c>
      <c r="N934" s="28">
        <v>0</v>
      </c>
      <c r="O934" s="28">
        <v>0</v>
      </c>
      <c r="P934" s="28">
        <v>2.6874074359435327</v>
      </c>
      <c r="Q934" s="28">
        <v>0</v>
      </c>
      <c r="R934" s="28">
        <v>0</v>
      </c>
      <c r="S934" s="94">
        <v>0</v>
      </c>
      <c r="T934" s="94">
        <f>_xlfn.XLOOKUP(B934,'[3]Nur des jours'!$B:$B,'[3]Nur des jours'!$U:$U,"")</f>
        <v>0</v>
      </c>
      <c r="U934" s="94">
        <v>0</v>
      </c>
      <c r="V934" s="94">
        <v>0</v>
      </c>
      <c r="W934" s="94">
        <v>0</v>
      </c>
      <c r="X934" s="94">
        <v>0</v>
      </c>
      <c r="Y934" s="94">
        <v>0</v>
      </c>
      <c r="Z934" s="94">
        <v>0</v>
      </c>
      <c r="AA934" s="94">
        <v>0</v>
      </c>
      <c r="AB934" s="94">
        <v>0.11979822105794852</v>
      </c>
      <c r="AC934" s="94">
        <f>_xlfn.XLOOKUP(B934,'[3]Nur des jours'!$B:$B,'[3]Nur des jours'!$N:$N,"")</f>
        <v>0</v>
      </c>
      <c r="AD934" s="94">
        <v>0</v>
      </c>
      <c r="AE934" s="94">
        <v>0</v>
      </c>
      <c r="AF934" s="94">
        <v>0</v>
      </c>
      <c r="AG934" s="94">
        <v>0</v>
      </c>
      <c r="AH934" s="94">
        <v>0</v>
      </c>
      <c r="AI934" s="49" t="s">
        <v>5559</v>
      </c>
      <c r="AJ934" s="49"/>
      <c r="AK934" s="48" t="str" cm="1">
        <f t="array" ref="AK934">IFERROR(_xlfn.IFS(
AM934="MPR ISSUE","PDH",
AM934="BSS Hardware Issue","BSS",
AM934="Sites strategiques, MLL, Pylone, etc.","ENVTECH",
AM934="AKTIVCO DEFAUT GE &amp; POWER Cabinet","AKTIVCO",
AM934="AKTIVCO Coupure ENEO &amp; Baisse de tension","AKTIVCO GRID ONLY",
AM934="Coupure ENEO &amp; Baisse de tension","IHS GRID ONLY",
AM934="Defaut GE &amp; POWER Cabinet","IHS",
AM934="Sharing","Partners",
AM934="Sites strategiques &amp; DataCenter","SST &amp; DC",
AM934="Exclu","Exclu",
AM934="SAT","SAT",
AM934="SPARE-ISSUE","SPARE-ISSUE",
AM934="Fiber CAmtel","TRANS_FO_CAMTEL",
AM934="Fiber AOF","Fiber AOF",
AM934="Projet OCM (HUAWEI)","TRAVAUX-HUAWEI",
AM934="Projet OCM (NOKIA)","TRAVAUX-NOKIA",
AM934="ACCESS-ISSUE","ACCESS-ISSUE",
AM934="Projet OCM (ZTE, NOKIA, autres projets)","TRAVAUX OCM",
AM934="No root CAuse","No root cause",
AM934="ODU HS","PDH",
AM934="IP &amp; VLAN","PDH",
AM934="Warehouse HUAWEI","SPARE-ISSUE",
AM934="SPARE-HS","SPARE-ISSUE",
AM934="Power Telco","BSS",AM934="no impacts","no impacts"
),"")</f>
        <v>no impacts</v>
      </c>
      <c r="AL934" s="48" t="str" cm="1">
        <f t="array" ref="AL934">IFERROR(_xlfn.IFS(
AM934="MPR ISSUE","TX ISSUE",
AM934="BSS Hardware Issue","RAN ISSUE",
AM934="Sites strategiques, MLL, Pylone, etc.","ENVTECH",
AM934="AKTIVCO DEFAUT GE &amp; POWER Cabinet","POWER ISSUE",
AM934="AKTIVCO Coupure ENEO &amp; Baisse de tension","POWER ISSUE",
AM934="Coupure ENEO &amp; Baisse de tension","POWER ISSUE",
AM934="Defaut GE &amp; POWER Cabinet","POWER ISSUE",
AM934="Sharing","POWER ISSUE",
AM934="Sites strategiques &amp; DataCenter","POWER ISSUE",
AM934="Exclu","Exclu",
AM934="SAT","TX ISSUE",
AM934="SPARE-ISSUE","SPARE-ISSUE",
AM934="Fiber CAmtel","TX ISSUE",
AM934="Fiber AOF","TX ISSUE",
AM934="Projet OCM (HUAWEI)","TRAVAUX-HUAWEI",
AM934="Projet OCM (NOKIA)","TRAVAUX -NOKIA",
AM934="ACCESS-ISSUE","ACCESS-ISSUE",
AM934="Projet OCM (ZTE, NOKIA, autres projets)","TRAVAUX OCM",
AM934="No root CAuse","No root cause",
AM934="ODU HS","TX ISSUE",
AM934="IP &amp; VLAN","TX ISSUE",
AM934="Warehouse HUAWEI","SPARE-ISSUE",
AM934="SPARE-HS","SPARE-ISSUE",
AM934="Power Telco","RAN ISSUE",AM934="no impacts","no impacts"
),"")</f>
        <v>no impacts</v>
      </c>
      <c r="AM934" s="67" t="s">
        <v>5605</v>
      </c>
      <c r="AN934" s="48" t="str" cm="1">
        <f t="array" ref="AN934">IFERROR(_xlfn.IFS(
AM934="MPR ISSUE","ACTIVE",
AM934="BSS Hardware Issue","ACTIVE",
AM934="Sites strategiques, MLL, Pylone, etc.","PASSIVE",
AM934="AKTIVCO DEFAUT GE &amp; POWER Cabinet","PASSIVE",
AM934="AKTIVCO Coupure ENEO &amp; Baisse de tension","PASSIVE",
AM934="Coupure ENEO &amp; Baisse de tension","PASSIVE",
AM934="Defaut GE &amp; POWER Cabinet","PASSIVE",
AM934="Sharing","PASSIVE",
AM934="Sites strategiques &amp; DataCenter","PASSIVE",
AM934="Exclu","Exclu",
AM934="SAT","ACTIVE",
AM934="SPARE-ISSUE","SPARE-ISSUE",
AM934="Fiber CAmtel","ACTIVE",
AM934="Fiber AOF","ACTIVE",
AM934="Projet OCM (HUAWEI)","PLANNED WORKS",
AM934="Projet OCM (NOKIA)","PLANNED WORKS",
AM934="ACCESS-ISSUE","ACCESS-ISSUE",
AM934="Projet OCM (ZTE, NOKIA, autres projets)","PLANNED WORKS",
AM934="No root CAuse","No root cause",
AM934="ODU HS","ACTIVE",
AM934="IP &amp; VLAN","ACTIVE",
AM934="Warehouse HUAWEI","SPARE-ISSUE",
AM934="SPARE-HS","SPARE-ISSUE",
AM934="Power Telco","ACTIVE", AM934="no impacts","no impacts"
),"")</f>
        <v>no impacts</v>
      </c>
      <c r="AO934" s="93" t="s">
        <v>5537</v>
      </c>
      <c r="AP934" s="101" t="str">
        <f t="shared" si="30"/>
        <v>LIT_360</v>
      </c>
      <c r="AR934" s="17" t="s">
        <v>5537</v>
      </c>
      <c r="AS934" s="7" t="s">
        <v>5537</v>
      </c>
      <c r="AT934" s="6"/>
      <c r="AU934" s="7"/>
      <c r="AV934" s="3" t="s">
        <v>5537</v>
      </c>
      <c r="AW934" s="18" t="s">
        <v>5537</v>
      </c>
      <c r="AX934" s="18" t="s">
        <v>5537</v>
      </c>
      <c r="AY934" s="18" t="s">
        <v>5537</v>
      </c>
      <c r="AZ934" s="18" t="s">
        <v>5537</v>
      </c>
      <c r="BA934" s="18" t="s">
        <v>5537</v>
      </c>
      <c r="BB934" s="18" t="s">
        <v>5537</v>
      </c>
      <c r="BC934" s="18" t="s">
        <v>5537</v>
      </c>
      <c r="BD934" s="18" t="s">
        <v>5537</v>
      </c>
      <c r="BE934" s="18" t="s">
        <v>5537</v>
      </c>
      <c r="BF934" s="18" t="s">
        <v>5537</v>
      </c>
      <c r="BG934" s="18" t="s">
        <v>5537</v>
      </c>
      <c r="BH934" s="18" t="s">
        <v>5537</v>
      </c>
      <c r="BI934" s="9" t="s">
        <v>5537</v>
      </c>
      <c r="BJ934" s="14"/>
      <c r="BK934" s="14" t="s">
        <v>5537</v>
      </c>
      <c r="BL934" s="14" t="str">
        <f>_xlfn.XLOOKUP(B934,'[4]cell downs 18042026 17h'!$B:$B,'[4]cell downs 18042026 17h'!$B:$B,"")</f>
        <v/>
      </c>
      <c r="BM934" s="14" t="str">
        <f>_xlfn.XLOOKUP(B934,'[5]Cells Huawei 19042026 15h'!$B:$B,'[5]Cells Huawei 19042026 15h'!$B:$B,"")</f>
        <v/>
      </c>
      <c r="BN934" s="9" t="str">
        <f>_xlfn.XLOOKUP(B934,'[6]cells down 19042026 9H40'!$B:$B,'[6]cells down 19042026 9H40'!$B:$B,"")</f>
        <v/>
      </c>
      <c r="BO934" s="9" t="s">
        <v>175</v>
      </c>
      <c r="BP934" s="9" t="s">
        <v>154</v>
      </c>
      <c r="BQ934" s="115"/>
    </row>
    <row r="935" spans="1:69" s="9" customFormat="1" x14ac:dyDescent="0.3">
      <c r="A935" s="1" t="s">
        <v>2434</v>
      </c>
      <c r="B935" s="1" t="s">
        <v>2435</v>
      </c>
      <c r="C935" s="3" t="str">
        <f>_xlfn.XLOOKUP(B935,'[1]daily break down'!$D:$D,'[1]daily break down'!$E:$E,"")</f>
        <v>OUEST</v>
      </c>
      <c r="D935" s="1" t="s">
        <v>21</v>
      </c>
      <c r="E935" s="1" t="s">
        <v>122</v>
      </c>
      <c r="F935" s="3" t="s">
        <v>102</v>
      </c>
      <c r="G935" s="1" t="s">
        <v>1475</v>
      </c>
      <c r="H935" s="32" t="str">
        <f>_xlfn.XLOOKUP(B935,[2]CALCULATION!$B:$B,[2]CALCULATION!$H:$H,"")</f>
        <v>Huawei</v>
      </c>
      <c r="I935" s="28">
        <v>4.6303430327623261</v>
      </c>
      <c r="J935" s="28">
        <v>4.6264193155324991</v>
      </c>
      <c r="K935" s="28">
        <v>4.6228522998690194</v>
      </c>
      <c r="L935" s="28">
        <v>4.6228522998690194</v>
      </c>
      <c r="M935" s="28">
        <v>4.6225847736942578</v>
      </c>
      <c r="N935" s="28">
        <v>2.5789523246954484</v>
      </c>
      <c r="O935" s="28">
        <v>0</v>
      </c>
      <c r="P935" s="28">
        <v>0.15195486726421312</v>
      </c>
      <c r="Q935" s="28">
        <v>0</v>
      </c>
      <c r="R935" s="28">
        <v>0</v>
      </c>
      <c r="S935" s="94">
        <v>0</v>
      </c>
      <c r="T935" s="94">
        <f>_xlfn.XLOOKUP(B935,'[3]Nur des jours'!$B:$B,'[3]Nur des jours'!$U:$U,"")</f>
        <v>3.3101905357086805E-2</v>
      </c>
      <c r="U935" s="94">
        <v>0</v>
      </c>
      <c r="V935" s="94">
        <v>0</v>
      </c>
      <c r="W935" s="94">
        <v>3.3101905357086799E-2</v>
      </c>
      <c r="X935" s="94">
        <v>0</v>
      </c>
      <c r="Y935" s="94">
        <v>0</v>
      </c>
      <c r="Z935" s="94">
        <v>0</v>
      </c>
      <c r="AA935" s="94">
        <v>0</v>
      </c>
      <c r="AB935" s="94">
        <v>0.11369862427339891</v>
      </c>
      <c r="AC935" s="94">
        <f>_xlfn.XLOOKUP(B935,'[3]Nur des jours'!$B:$B,'[3]Nur des jours'!$N:$N,"")</f>
        <v>0</v>
      </c>
      <c r="AD935" s="94">
        <v>0</v>
      </c>
      <c r="AE935" s="94">
        <v>0</v>
      </c>
      <c r="AF935" s="94">
        <v>0</v>
      </c>
      <c r="AG935" s="94">
        <v>0</v>
      </c>
      <c r="AH935" s="94">
        <v>0</v>
      </c>
      <c r="AI935" s="49" t="s">
        <v>5559</v>
      </c>
      <c r="AJ935" s="49"/>
      <c r="AK935" s="48" t="str" cm="1">
        <f t="array" ref="AK935">IFERROR(_xlfn.IFS(
AM935="MPR ISSUE","PDH",
AM935="BSS Hardware Issue","BSS",
AM935="Sites strategiques, MLL, Pylone, etc.","ENVTECH",
AM935="AKTIVCO DEFAUT GE &amp; POWER Cabinet","AKTIVCO",
AM935="AKTIVCO Coupure ENEO &amp; Baisse de tension","AKTIVCO GRID ONLY",
AM935="Coupure ENEO &amp; Baisse de tension","IHS GRID ONLY",
AM935="Defaut GE &amp; POWER Cabinet","IHS",
AM935="Sharing","Partners",
AM935="Sites strategiques &amp; DataCenter","SST &amp; DC",
AM935="Exclu","Exclu",
AM935="SAT","SAT",
AM935="SPARE-ISSUE","SPARE-ISSUE",
AM935="Fiber CAmtel","TRANS_FO_CAMTEL",
AM935="Fiber AOF","Fiber AOF",
AM935="Projet OCM (HUAWEI)","TRAVAUX-HUAWEI",
AM935="Projet OCM (NOKIA)","TRAVAUX-NOKIA",
AM935="ACCESS-ISSUE","ACCESS-ISSUE",
AM935="Projet OCM (ZTE, NOKIA, autres projets)","TRAVAUX OCM",
AM935="No root CAuse","No root cause",
AM935="ODU HS","PDH",
AM935="IP &amp; VLAN","PDH",
AM935="Warehouse HUAWEI","SPARE-ISSUE",
AM935="SPARE-HS","SPARE-ISSUE",
AM935="Power Telco","BSS",AM935="no impacts","no impacts"
),"")</f>
        <v>no impacts</v>
      </c>
      <c r="AL935" s="48" t="str" cm="1">
        <f t="array" ref="AL935">IFERROR(_xlfn.IFS(
AM935="MPR ISSUE","TX ISSUE",
AM935="BSS Hardware Issue","RAN ISSUE",
AM935="Sites strategiques, MLL, Pylone, etc.","ENVTECH",
AM935="AKTIVCO DEFAUT GE &amp; POWER Cabinet","POWER ISSUE",
AM935="AKTIVCO Coupure ENEO &amp; Baisse de tension","POWER ISSUE",
AM935="Coupure ENEO &amp; Baisse de tension","POWER ISSUE",
AM935="Defaut GE &amp; POWER Cabinet","POWER ISSUE",
AM935="Sharing","POWER ISSUE",
AM935="Sites strategiques &amp; DataCenter","POWER ISSUE",
AM935="Exclu","Exclu",
AM935="SAT","TX ISSUE",
AM935="SPARE-ISSUE","SPARE-ISSUE",
AM935="Fiber CAmtel","TX ISSUE",
AM935="Fiber AOF","TX ISSUE",
AM935="Projet OCM (HUAWEI)","TRAVAUX-HUAWEI",
AM935="Projet OCM (NOKIA)","TRAVAUX -NOKIA",
AM935="ACCESS-ISSUE","ACCESS-ISSUE",
AM935="Projet OCM (ZTE, NOKIA, autres projets)","TRAVAUX OCM",
AM935="No root CAuse","No root cause",
AM935="ODU HS","TX ISSUE",
AM935="IP &amp; VLAN","TX ISSUE",
AM935="Warehouse HUAWEI","SPARE-ISSUE",
AM935="SPARE-HS","SPARE-ISSUE",
AM935="Power Telco","RAN ISSUE",AM935="no impacts","no impacts"
),"")</f>
        <v>no impacts</v>
      </c>
      <c r="AM935" s="67" t="s">
        <v>5605</v>
      </c>
      <c r="AN935" s="48" t="str" cm="1">
        <f t="array" ref="AN935">IFERROR(_xlfn.IFS(
AM935="MPR ISSUE","ACTIVE",
AM935="BSS Hardware Issue","ACTIVE",
AM935="Sites strategiques, MLL, Pylone, etc.","PASSIVE",
AM935="AKTIVCO DEFAUT GE &amp; POWER Cabinet","PASSIVE",
AM935="AKTIVCO Coupure ENEO &amp; Baisse de tension","PASSIVE",
AM935="Coupure ENEO &amp; Baisse de tension","PASSIVE",
AM935="Defaut GE &amp; POWER Cabinet","PASSIVE",
AM935="Sharing","PASSIVE",
AM935="Sites strategiques &amp; DataCenter","PASSIVE",
AM935="Exclu","Exclu",
AM935="SAT","ACTIVE",
AM935="SPARE-ISSUE","SPARE-ISSUE",
AM935="Fiber CAmtel","ACTIVE",
AM935="Fiber AOF","ACTIVE",
AM935="Projet OCM (HUAWEI)","PLANNED WORKS",
AM935="Projet OCM (NOKIA)","PLANNED WORKS",
AM935="ACCESS-ISSUE","ACCESS-ISSUE",
AM935="Projet OCM (ZTE, NOKIA, autres projets)","PLANNED WORKS",
AM935="No root CAuse","No root cause",
AM935="ODU HS","ACTIVE",
AM935="IP &amp; VLAN","ACTIVE",
AM935="Warehouse HUAWEI","SPARE-ISSUE",
AM935="SPARE-HS","SPARE-ISSUE",
AM935="Power Telco","ACTIVE", AM935="no impacts","no impacts"
),"")</f>
        <v>no impacts</v>
      </c>
      <c r="AO935" s="93" t="s">
        <v>5537</v>
      </c>
      <c r="AP935" s="101" t="str">
        <f t="shared" si="30"/>
        <v>OST_261</v>
      </c>
      <c r="AR935" s="17" t="s">
        <v>5537</v>
      </c>
      <c r="AS935" s="7" t="s">
        <v>5537</v>
      </c>
      <c r="AT935" s="6"/>
      <c r="AU935" s="7"/>
      <c r="AV935" s="3" t="s">
        <v>5537</v>
      </c>
      <c r="AW935" s="18" t="s">
        <v>5537</v>
      </c>
      <c r="AX935" s="18" t="s">
        <v>5537</v>
      </c>
      <c r="AY935" s="18" t="s">
        <v>5537</v>
      </c>
      <c r="AZ935" s="18" t="s">
        <v>5537</v>
      </c>
      <c r="BA935" s="18" t="s">
        <v>5537</v>
      </c>
      <c r="BB935" s="18" t="s">
        <v>5537</v>
      </c>
      <c r="BC935" s="18" t="s">
        <v>5537</v>
      </c>
      <c r="BD935" s="18" t="s">
        <v>5537</v>
      </c>
      <c r="BE935" s="18" t="s">
        <v>5537</v>
      </c>
      <c r="BF935" s="18" t="s">
        <v>5537</v>
      </c>
      <c r="BG935" s="18" t="s">
        <v>5537</v>
      </c>
      <c r="BH935" s="18" t="s">
        <v>5537</v>
      </c>
      <c r="BI935" s="9" t="s">
        <v>5537</v>
      </c>
      <c r="BJ935" s="14"/>
      <c r="BK935" s="14" t="s">
        <v>5537</v>
      </c>
      <c r="BL935" s="14" t="str">
        <f>_xlfn.XLOOKUP(B935,'[4]cell downs 18042026 17h'!$B:$B,'[4]cell downs 18042026 17h'!$B:$B,"")</f>
        <v/>
      </c>
      <c r="BM935" s="14" t="str">
        <f>_xlfn.XLOOKUP(B935,'[5]Cells Huawei 19042026 15h'!$B:$B,'[5]Cells Huawei 19042026 15h'!$B:$B,"")</f>
        <v/>
      </c>
      <c r="BN935" s="9" t="str">
        <f>_xlfn.XLOOKUP(B935,'[6]cells down 19042026 9H40'!$B:$B,'[6]cells down 19042026 9H40'!$B:$B,"")</f>
        <v/>
      </c>
      <c r="BO935" s="9" t="s">
        <v>5537</v>
      </c>
      <c r="BP935" s="9" t="s">
        <v>12</v>
      </c>
      <c r="BQ935" s="115"/>
    </row>
    <row r="936" spans="1:69" s="9" customFormat="1" x14ac:dyDescent="0.3">
      <c r="A936" s="19" t="s">
        <v>5408</v>
      </c>
      <c r="B936" s="26" t="s">
        <v>5409</v>
      </c>
      <c r="C936" s="3" t="str">
        <f>_xlfn.XLOOKUP(B936,'[1]daily break down'!$D:$D,'[1]daily break down'!$E:$E,"")</f>
        <v>OUEST</v>
      </c>
      <c r="D936" s="19" t="s">
        <v>357</v>
      </c>
      <c r="E936" s="19" t="s">
        <v>987</v>
      </c>
      <c r="F936" s="19" t="s">
        <v>5376</v>
      </c>
      <c r="G936" s="19" t="s">
        <v>1475</v>
      </c>
      <c r="H936" s="32" t="str">
        <f>_xlfn.XLOOKUP(B936,[2]CALCULATION!$B:$B,[2]CALCULATION!$H:$H,"")</f>
        <v>Huawei</v>
      </c>
      <c r="I936" s="28">
        <v>0</v>
      </c>
      <c r="J936" s="28">
        <v>0</v>
      </c>
      <c r="K936" s="28">
        <v>0</v>
      </c>
      <c r="L936" s="28">
        <v>0</v>
      </c>
      <c r="M936" s="28">
        <v>0</v>
      </c>
      <c r="N936" s="28">
        <v>0</v>
      </c>
      <c r="O936" s="28">
        <v>0</v>
      </c>
      <c r="P936" s="28">
        <v>0.12288368960685779</v>
      </c>
      <c r="Q936" s="28">
        <v>0</v>
      </c>
      <c r="R936" s="28">
        <v>0</v>
      </c>
      <c r="S936" s="94">
        <v>0</v>
      </c>
      <c r="T936" s="94">
        <f>_xlfn.XLOOKUP(B936,'[3]Nur des jours'!$B:$B,'[3]Nur des jours'!$U:$U,"")</f>
        <v>3.3369431531847737E-2</v>
      </c>
      <c r="U936" s="94">
        <v>0</v>
      </c>
      <c r="V936" s="94" t="s">
        <v>5537</v>
      </c>
      <c r="W936" s="94">
        <v>3.3369431531847737E-2</v>
      </c>
      <c r="X936" s="94">
        <v>0</v>
      </c>
      <c r="Y936" s="94">
        <v>0</v>
      </c>
      <c r="Z936" s="94">
        <v>0</v>
      </c>
      <c r="AA936" s="94">
        <v>0</v>
      </c>
      <c r="AB936" s="94">
        <v>0.11271769496594215</v>
      </c>
      <c r="AC936" s="94">
        <f>_xlfn.XLOOKUP(B936,'[3]Nur des jours'!$B:$B,'[3]Nur des jours'!$N:$N,"")</f>
        <v>0</v>
      </c>
      <c r="AD936" s="94">
        <v>0</v>
      </c>
      <c r="AE936" s="94">
        <v>0</v>
      </c>
      <c r="AF936" s="94">
        <v>0</v>
      </c>
      <c r="AG936" s="94">
        <v>0</v>
      </c>
      <c r="AH936" s="94">
        <v>0</v>
      </c>
      <c r="AI936" s="49" t="s">
        <v>5559</v>
      </c>
      <c r="AJ936" s="49"/>
      <c r="AK936" s="48" t="str" cm="1">
        <f t="array" ref="AK936">IFERROR(_xlfn.IFS(
AM936="MPR ISSUE","PDH",
AM936="BSS Hardware Issue","BSS",
AM936="Sites strategiques, MLL, Pylone, etc.","ENVTECH",
AM936="AKTIVCO DEFAUT GE &amp; POWER Cabinet","AKTIVCO",
AM936="AKTIVCO Coupure ENEO &amp; Baisse de tension","AKTIVCO GRID ONLY",
AM936="Coupure ENEO &amp; Baisse de tension","IHS GRID ONLY",
AM936="Defaut GE &amp; POWER Cabinet","IHS",
AM936="Sharing","Partners",
AM936="Sites strategiques &amp; DataCenter","SST &amp; DC",
AM936="Exclu","Exclu",
AM936="SAT","SAT",
AM936="SPARE-ISSUE","SPARE-ISSUE",
AM936="Fiber CAmtel","TRANS_FO_CAMTEL",
AM936="Fiber AOF","Fiber AOF",
AM936="Projet OCM (HUAWEI)","TRAVAUX-HUAWEI",
AM936="Projet OCM (NOKIA)","TRAVAUX-NOKIA",
AM936="ACCESS-ISSUE","ACCESS-ISSUE",
AM936="Projet OCM (ZTE, NOKIA, autres projets)","TRAVAUX OCM",
AM936="No root CAuse","No root cause",
AM936="ODU HS","PDH",
AM936="IP &amp; VLAN","PDH",
AM936="Warehouse HUAWEI","SPARE-ISSUE",
AM936="SPARE-HS","SPARE-ISSUE",
AM936="Power Telco","BSS",AM936="no impacts","no impacts"
),"")</f>
        <v>no impacts</v>
      </c>
      <c r="AL936" s="48" t="str" cm="1">
        <f t="array" ref="AL936">IFERROR(_xlfn.IFS(
AM936="MPR ISSUE","TX ISSUE",
AM936="BSS Hardware Issue","RAN ISSUE",
AM936="Sites strategiques, MLL, Pylone, etc.","ENVTECH",
AM936="AKTIVCO DEFAUT GE &amp; POWER Cabinet","POWER ISSUE",
AM936="AKTIVCO Coupure ENEO &amp; Baisse de tension","POWER ISSUE",
AM936="Coupure ENEO &amp; Baisse de tension","POWER ISSUE",
AM936="Defaut GE &amp; POWER Cabinet","POWER ISSUE",
AM936="Sharing","POWER ISSUE",
AM936="Sites strategiques &amp; DataCenter","POWER ISSUE",
AM936="Exclu","Exclu",
AM936="SAT","TX ISSUE",
AM936="SPARE-ISSUE","SPARE-ISSUE",
AM936="Fiber CAmtel","TX ISSUE",
AM936="Fiber AOF","TX ISSUE",
AM936="Projet OCM (HUAWEI)","TRAVAUX-HUAWEI",
AM936="Projet OCM (NOKIA)","TRAVAUX -NOKIA",
AM936="ACCESS-ISSUE","ACCESS-ISSUE",
AM936="Projet OCM (ZTE, NOKIA, autres projets)","TRAVAUX OCM",
AM936="No root CAuse","No root cause",
AM936="ODU HS","TX ISSUE",
AM936="IP &amp; VLAN","TX ISSUE",
AM936="Warehouse HUAWEI","SPARE-ISSUE",
AM936="SPARE-HS","SPARE-ISSUE",
AM936="Power Telco","RAN ISSUE",AM936="no impacts","no impacts"
),"")</f>
        <v>no impacts</v>
      </c>
      <c r="AM936" s="67" t="s">
        <v>5605</v>
      </c>
      <c r="AN936" s="48" t="str" cm="1">
        <f t="array" ref="AN936">IFERROR(_xlfn.IFS(
AM936="MPR ISSUE","ACTIVE",
AM936="BSS Hardware Issue","ACTIVE",
AM936="Sites strategiques, MLL, Pylone, etc.","PASSIVE",
AM936="AKTIVCO DEFAUT GE &amp; POWER Cabinet","PASSIVE",
AM936="AKTIVCO Coupure ENEO &amp; Baisse de tension","PASSIVE",
AM936="Coupure ENEO &amp; Baisse de tension","PASSIVE",
AM936="Defaut GE &amp; POWER Cabinet","PASSIVE",
AM936="Sharing","PASSIVE",
AM936="Sites strategiques &amp; DataCenter","PASSIVE",
AM936="Exclu","Exclu",
AM936="SAT","ACTIVE",
AM936="SPARE-ISSUE","SPARE-ISSUE",
AM936="Fiber CAmtel","ACTIVE",
AM936="Fiber AOF","ACTIVE",
AM936="Projet OCM (HUAWEI)","PLANNED WORKS",
AM936="Projet OCM (NOKIA)","PLANNED WORKS",
AM936="ACCESS-ISSUE","ACCESS-ISSUE",
AM936="Projet OCM (ZTE, NOKIA, autres projets)","PLANNED WORKS",
AM936="No root CAuse","No root cause",
AM936="ODU HS","ACTIVE",
AM936="IP &amp; VLAN","ACTIVE",
AM936="Warehouse HUAWEI","SPARE-ISSUE",
AM936="SPARE-HS","SPARE-ISSUE",
AM936="Power Telco","ACTIVE", AM936="no impacts","no impacts"
),"")</f>
        <v>no impacts</v>
      </c>
      <c r="AO936" s="93" t="s">
        <v>5537</v>
      </c>
      <c r="AP936" s="101" t="str">
        <f t="shared" si="30"/>
        <v>OST_360</v>
      </c>
      <c r="AR936" s="17" t="s">
        <v>5537</v>
      </c>
      <c r="AS936" s="7" t="s">
        <v>5537</v>
      </c>
      <c r="AT936" s="6"/>
      <c r="AU936" s="7"/>
      <c r="AV936" s="3" t="s">
        <v>5537</v>
      </c>
      <c r="AW936" s="18" t="s">
        <v>5537</v>
      </c>
      <c r="AX936" s="18" t="s">
        <v>5537</v>
      </c>
      <c r="AY936" s="18" t="s">
        <v>5537</v>
      </c>
      <c r="AZ936" s="18" t="s">
        <v>5537</v>
      </c>
      <c r="BA936" s="18" t="s">
        <v>5537</v>
      </c>
      <c r="BB936" s="18" t="s">
        <v>5537</v>
      </c>
      <c r="BC936" s="18" t="s">
        <v>5537</v>
      </c>
      <c r="BD936" s="18" t="s">
        <v>5537</v>
      </c>
      <c r="BE936" s="18" t="s">
        <v>5537</v>
      </c>
      <c r="BF936" s="18" t="s">
        <v>5537</v>
      </c>
      <c r="BG936" s="18" t="s">
        <v>5537</v>
      </c>
      <c r="BH936" s="18" t="s">
        <v>5537</v>
      </c>
      <c r="BI936" s="9" t="s">
        <v>5537</v>
      </c>
      <c r="BJ936" s="14"/>
      <c r="BK936" s="14" t="s">
        <v>5537</v>
      </c>
      <c r="BL936" s="14" t="str">
        <f>_xlfn.XLOOKUP(B936,'[4]cell downs 18042026 17h'!$B:$B,'[4]cell downs 18042026 17h'!$B:$B,"")</f>
        <v/>
      </c>
      <c r="BM936" s="14" t="str">
        <f>_xlfn.XLOOKUP(B936,'[5]Cells Huawei 19042026 15h'!$B:$B,'[5]Cells Huawei 19042026 15h'!$B:$B,"")</f>
        <v/>
      </c>
      <c r="BN936" s="9" t="str">
        <f>_xlfn.XLOOKUP(B936,'[6]cells down 19042026 9H40'!$B:$B,'[6]cells down 19042026 9H40'!$B:$B,"")</f>
        <v/>
      </c>
      <c r="BO936" s="9" t="s">
        <v>5537</v>
      </c>
      <c r="BP936" s="9" t="s">
        <v>5537</v>
      </c>
      <c r="BQ936" s="115"/>
    </row>
    <row r="937" spans="1:69" s="9" customFormat="1" x14ac:dyDescent="0.3">
      <c r="A937" s="1" t="s">
        <v>1475</v>
      </c>
      <c r="B937" s="8" t="s">
        <v>1917</v>
      </c>
      <c r="C937" s="3" t="str">
        <f>_xlfn.XLOOKUP(B937,'[1]daily break down'!$D:$D,'[1]daily break down'!$E:$E,"")</f>
        <v>OUEST</v>
      </c>
      <c r="D937" s="1" t="s">
        <v>11</v>
      </c>
      <c r="E937" s="1" t="s">
        <v>12</v>
      </c>
      <c r="F937" s="3" t="s">
        <v>102</v>
      </c>
      <c r="G937" s="1" t="s">
        <v>1475</v>
      </c>
      <c r="H937" s="32" t="str">
        <f>_xlfn.XLOOKUP(B937,[2]CALCULATION!$B:$B,[2]CALCULATION!$H:$H,"")</f>
        <v>Huawei</v>
      </c>
      <c r="I937" s="28">
        <v>0</v>
      </c>
      <c r="J937" s="28">
        <v>0</v>
      </c>
      <c r="K937" s="28">
        <v>0</v>
      </c>
      <c r="L937" s="28">
        <v>0</v>
      </c>
      <c r="M937" s="28">
        <v>0</v>
      </c>
      <c r="N937" s="28">
        <v>0</v>
      </c>
      <c r="O937" s="28">
        <v>6.5580474726980613</v>
      </c>
      <c r="P937" s="28">
        <v>0</v>
      </c>
      <c r="Q937" s="28">
        <v>0</v>
      </c>
      <c r="R937" s="28">
        <v>8.9175391586979543E-5</v>
      </c>
      <c r="S937" s="94">
        <v>0</v>
      </c>
      <c r="T937" s="94">
        <f>_xlfn.XLOOKUP(B937,'[3]Nur des jours'!$B:$B,'[3]Nur des jours'!$U:$U,"")</f>
        <v>3.2673863477469305E-2</v>
      </c>
      <c r="U937" s="94">
        <v>0</v>
      </c>
      <c r="V937" s="94">
        <v>0</v>
      </c>
      <c r="W937" s="94">
        <v>3.2673863477469305E-2</v>
      </c>
      <c r="X937" s="94">
        <v>0</v>
      </c>
      <c r="Y937" s="94">
        <v>0</v>
      </c>
      <c r="Z937" s="94">
        <v>0</v>
      </c>
      <c r="AA937" s="94">
        <v>0</v>
      </c>
      <c r="AB937" s="94">
        <v>0.11218264261642028</v>
      </c>
      <c r="AC937" s="94">
        <f>_xlfn.XLOOKUP(B937,'[3]Nur des jours'!$B:$B,'[3]Nur des jours'!$N:$N,"")</f>
        <v>0</v>
      </c>
      <c r="AD937" s="94">
        <v>0</v>
      </c>
      <c r="AE937" s="94">
        <v>0</v>
      </c>
      <c r="AF937" s="94">
        <v>0</v>
      </c>
      <c r="AG937" s="94">
        <v>0</v>
      </c>
      <c r="AH937" s="94">
        <v>0</v>
      </c>
      <c r="AI937" s="49" t="s">
        <v>5559</v>
      </c>
      <c r="AJ937" s="49"/>
      <c r="AK937" s="48" t="str" cm="1">
        <f t="array" ref="AK937">IFERROR(_xlfn.IFS(
AM937="MPR ISSUE","PDH",
AM937="BSS Hardware Issue","BSS",
AM937="Sites strategiques, MLL, Pylone, etc.","ENVTECH",
AM937="AKTIVCO DEFAUT GE &amp; POWER Cabinet","AKTIVCO",
AM937="AKTIVCO Coupure ENEO &amp; Baisse de tension","AKTIVCO GRID ONLY",
AM937="Coupure ENEO &amp; Baisse de tension","IHS GRID ONLY",
AM937="Defaut GE &amp; POWER Cabinet","IHS",
AM937="Sharing","Partners",
AM937="Sites strategiques &amp; DataCenter","SST &amp; DC",
AM937="Exclu","Exclu",
AM937="SAT","SAT",
AM937="SPARE-ISSUE","SPARE-ISSUE",
AM937="Fiber CAmtel","TRANS_FO_CAMTEL",
AM937="Fiber AOF","Fiber AOF",
AM937="Projet OCM (HUAWEI)","TRAVAUX-HUAWEI",
AM937="Projet OCM (NOKIA)","TRAVAUX-NOKIA",
AM937="ACCESS-ISSUE","ACCESS-ISSUE",
AM937="Projet OCM (ZTE, NOKIA, autres projets)","TRAVAUX OCM",
AM937="No root CAuse","No root cause",
AM937="ODU HS","PDH",
AM937="IP &amp; VLAN","PDH",
AM937="Warehouse HUAWEI","SPARE-ISSUE",
AM937="SPARE-HS","SPARE-ISSUE",
AM937="Power Telco","BSS",AM937="no impacts","no impacts"
),"")</f>
        <v>no impacts</v>
      </c>
      <c r="AL937" s="48" t="str" cm="1">
        <f t="array" ref="AL937">IFERROR(_xlfn.IFS(
AM937="MPR ISSUE","TX ISSUE",
AM937="BSS Hardware Issue","RAN ISSUE",
AM937="Sites strategiques, MLL, Pylone, etc.","ENVTECH",
AM937="AKTIVCO DEFAUT GE &amp; POWER Cabinet","POWER ISSUE",
AM937="AKTIVCO Coupure ENEO &amp; Baisse de tension","POWER ISSUE",
AM937="Coupure ENEO &amp; Baisse de tension","POWER ISSUE",
AM937="Defaut GE &amp; POWER Cabinet","POWER ISSUE",
AM937="Sharing","POWER ISSUE",
AM937="Sites strategiques &amp; DataCenter","POWER ISSUE",
AM937="Exclu","Exclu",
AM937="SAT","TX ISSUE",
AM937="SPARE-ISSUE","SPARE-ISSUE",
AM937="Fiber CAmtel","TX ISSUE",
AM937="Fiber AOF","TX ISSUE",
AM937="Projet OCM (HUAWEI)","TRAVAUX-HUAWEI",
AM937="Projet OCM (NOKIA)","TRAVAUX -NOKIA",
AM937="ACCESS-ISSUE","ACCESS-ISSUE",
AM937="Projet OCM (ZTE, NOKIA, autres projets)","TRAVAUX OCM",
AM937="No root CAuse","No root cause",
AM937="ODU HS","TX ISSUE",
AM937="IP &amp; VLAN","TX ISSUE",
AM937="Warehouse HUAWEI","SPARE-ISSUE",
AM937="SPARE-HS","SPARE-ISSUE",
AM937="Power Telco","RAN ISSUE",AM937="no impacts","no impacts"
),"")</f>
        <v>no impacts</v>
      </c>
      <c r="AM937" s="67" t="s">
        <v>5605</v>
      </c>
      <c r="AN937" s="48" t="str" cm="1">
        <f t="array" ref="AN937">IFERROR(_xlfn.IFS(
AM937="MPR ISSUE","ACTIVE",
AM937="BSS Hardware Issue","ACTIVE",
AM937="Sites strategiques, MLL, Pylone, etc.","PASSIVE",
AM937="AKTIVCO DEFAUT GE &amp; POWER Cabinet","PASSIVE",
AM937="AKTIVCO Coupure ENEO &amp; Baisse de tension","PASSIVE",
AM937="Coupure ENEO &amp; Baisse de tension","PASSIVE",
AM937="Defaut GE &amp; POWER Cabinet","PASSIVE",
AM937="Sharing","PASSIVE",
AM937="Sites strategiques &amp; DataCenter","PASSIVE",
AM937="Exclu","Exclu",
AM937="SAT","ACTIVE",
AM937="SPARE-ISSUE","SPARE-ISSUE",
AM937="Fiber CAmtel","ACTIVE",
AM937="Fiber AOF","ACTIVE",
AM937="Projet OCM (HUAWEI)","PLANNED WORKS",
AM937="Projet OCM (NOKIA)","PLANNED WORKS",
AM937="ACCESS-ISSUE","ACCESS-ISSUE",
AM937="Projet OCM (ZTE, NOKIA, autres projets)","PLANNED WORKS",
AM937="No root CAuse","No root cause",
AM937="ODU HS","ACTIVE",
AM937="IP &amp; VLAN","ACTIVE",
AM937="Warehouse HUAWEI","SPARE-ISSUE",
AM937="SPARE-HS","SPARE-ISSUE",
AM937="Power Telco","ACTIVE", AM937="no impacts","no impacts"
),"")</f>
        <v>no impacts</v>
      </c>
      <c r="AO937" s="93" t="s">
        <v>5537</v>
      </c>
      <c r="AP937" s="101" t="str">
        <f t="shared" si="30"/>
        <v>OST_009</v>
      </c>
      <c r="AR937" s="17" t="s">
        <v>5537</v>
      </c>
      <c r="AS937" s="7" t="s">
        <v>5537</v>
      </c>
      <c r="AT937" s="6"/>
      <c r="AU937" s="7"/>
      <c r="AV937" s="3" t="s">
        <v>5537</v>
      </c>
      <c r="AW937" s="18" t="s">
        <v>5537</v>
      </c>
      <c r="AX937" s="18" t="s">
        <v>5537</v>
      </c>
      <c r="AY937" s="18" t="s">
        <v>5537</v>
      </c>
      <c r="AZ937" s="18" t="s">
        <v>5537</v>
      </c>
      <c r="BA937" s="18" t="s">
        <v>5537</v>
      </c>
      <c r="BB937" s="18" t="s">
        <v>5537</v>
      </c>
      <c r="BC937" s="18" t="s">
        <v>5537</v>
      </c>
      <c r="BD937" s="18" t="s">
        <v>5537</v>
      </c>
      <c r="BE937" s="18" t="s">
        <v>5537</v>
      </c>
      <c r="BF937" s="18" t="s">
        <v>5537</v>
      </c>
      <c r="BG937" s="18" t="s">
        <v>5537</v>
      </c>
      <c r="BH937" s="18" t="s">
        <v>5537</v>
      </c>
      <c r="BI937" s="9" t="s">
        <v>5537</v>
      </c>
      <c r="BJ937" s="14"/>
      <c r="BK937" s="14" t="s">
        <v>5537</v>
      </c>
      <c r="BL937" s="14" t="str">
        <f>_xlfn.XLOOKUP(B937,'[4]cell downs 18042026 17h'!$B:$B,'[4]cell downs 18042026 17h'!$B:$B,"")</f>
        <v/>
      </c>
      <c r="BM937" s="14" t="str">
        <f>_xlfn.XLOOKUP(B937,'[5]Cells Huawei 19042026 15h'!$B:$B,'[5]Cells Huawei 19042026 15h'!$B:$B,"")</f>
        <v/>
      </c>
      <c r="BN937" s="9" t="str">
        <f>_xlfn.XLOOKUP(B937,'[6]cells down 19042026 9H40'!$B:$B,'[6]cells down 19042026 9H40'!$B:$B,"")</f>
        <v/>
      </c>
      <c r="BO937" s="9" t="s">
        <v>1917</v>
      </c>
      <c r="BP937" s="9" t="s">
        <v>594</v>
      </c>
      <c r="BQ937" s="115"/>
    </row>
    <row r="938" spans="1:69" s="9" customFormat="1" x14ac:dyDescent="0.3">
      <c r="A938" s="1" t="s">
        <v>1642</v>
      </c>
      <c r="B938" s="8" t="s">
        <v>1643</v>
      </c>
      <c r="C938" s="3" t="str">
        <f>_xlfn.XLOOKUP(B938,'[1]daily break down'!$D:$D,'[1]daily break down'!$E:$E,"")</f>
        <v>OUEST</v>
      </c>
      <c r="D938" s="1" t="s">
        <v>11</v>
      </c>
      <c r="E938" s="1" t="s">
        <v>12</v>
      </c>
      <c r="F938" s="3" t="s">
        <v>102</v>
      </c>
      <c r="G938" s="1" t="s">
        <v>1475</v>
      </c>
      <c r="H938" s="32" t="str">
        <f>_xlfn.XLOOKUP(B938,[2]CALCULATION!$B:$B,[2]CALCULATION!$H:$H,"")</f>
        <v>Huawei</v>
      </c>
      <c r="I938" s="28">
        <v>0</v>
      </c>
      <c r="J938" s="28">
        <v>0</v>
      </c>
      <c r="K938" s="28">
        <v>0</v>
      </c>
      <c r="L938" s="28">
        <v>0</v>
      </c>
      <c r="M938" s="28">
        <v>0</v>
      </c>
      <c r="N938" s="28">
        <v>0</v>
      </c>
      <c r="O938" s="28">
        <v>6.5929685560435241</v>
      </c>
      <c r="P938" s="28">
        <v>0</v>
      </c>
      <c r="Q938" s="28">
        <v>0</v>
      </c>
      <c r="R938" s="28">
        <v>0</v>
      </c>
      <c r="S938" s="94">
        <v>0</v>
      </c>
      <c r="T938" s="94">
        <f>_xlfn.XLOOKUP(B938,'[3]Nur des jours'!$B:$B,'[3]Nur des jours'!$U:$U,"")</f>
        <v>3.3494277080069509E-2</v>
      </c>
      <c r="U938" s="94">
        <v>0</v>
      </c>
      <c r="V938" s="94">
        <v>0</v>
      </c>
      <c r="W938" s="94">
        <v>3.3494277080069509E-2</v>
      </c>
      <c r="X938" s="94">
        <v>0</v>
      </c>
      <c r="Y938" s="94">
        <v>0</v>
      </c>
      <c r="Z938" s="94">
        <v>0</v>
      </c>
      <c r="AA938" s="94">
        <v>0</v>
      </c>
      <c r="AB938" s="94">
        <v>0.11146923948372443</v>
      </c>
      <c r="AC938" s="94">
        <f>_xlfn.XLOOKUP(B938,'[3]Nur des jours'!$B:$B,'[3]Nur des jours'!$N:$N,"")</f>
        <v>0</v>
      </c>
      <c r="AD938" s="94">
        <v>0</v>
      </c>
      <c r="AE938" s="94">
        <v>0</v>
      </c>
      <c r="AF938" s="94">
        <v>0</v>
      </c>
      <c r="AG938" s="94">
        <v>0</v>
      </c>
      <c r="AH938" s="94">
        <v>0</v>
      </c>
      <c r="AI938" s="49" t="s">
        <v>5559</v>
      </c>
      <c r="AJ938" s="49"/>
      <c r="AK938" s="48" t="str" cm="1">
        <f t="array" ref="AK938">IFERROR(_xlfn.IFS(
AM938="MPR ISSUE","PDH",
AM938="BSS Hardware Issue","BSS",
AM938="Sites strategiques, MLL, Pylone, etc.","ENVTECH",
AM938="AKTIVCO DEFAUT GE &amp; POWER Cabinet","AKTIVCO",
AM938="AKTIVCO Coupure ENEO &amp; Baisse de tension","AKTIVCO GRID ONLY",
AM938="Coupure ENEO &amp; Baisse de tension","IHS GRID ONLY",
AM938="Defaut GE &amp; POWER Cabinet","IHS",
AM938="Sharing","Partners",
AM938="Sites strategiques &amp; DataCenter","SST &amp; DC",
AM938="Exclu","Exclu",
AM938="SAT","SAT",
AM938="SPARE-ISSUE","SPARE-ISSUE",
AM938="Fiber CAmtel","TRANS_FO_CAMTEL",
AM938="Fiber AOF","Fiber AOF",
AM938="Projet OCM (HUAWEI)","TRAVAUX-HUAWEI",
AM938="Projet OCM (NOKIA)","TRAVAUX-NOKIA",
AM938="ACCESS-ISSUE","ACCESS-ISSUE",
AM938="Projet OCM (ZTE, NOKIA, autres projets)","TRAVAUX OCM",
AM938="No root CAuse","No root cause",
AM938="ODU HS","PDH",
AM938="IP &amp; VLAN","PDH",
AM938="Warehouse HUAWEI","SPARE-ISSUE",
AM938="SPARE-HS","SPARE-ISSUE",
AM938="Power Telco","BSS",AM938="no impacts","no impacts"
),"")</f>
        <v>no impacts</v>
      </c>
      <c r="AL938" s="48" t="str" cm="1">
        <f t="array" ref="AL938">IFERROR(_xlfn.IFS(
AM938="MPR ISSUE","TX ISSUE",
AM938="BSS Hardware Issue","RAN ISSUE",
AM938="Sites strategiques, MLL, Pylone, etc.","ENVTECH",
AM938="AKTIVCO DEFAUT GE &amp; POWER Cabinet","POWER ISSUE",
AM938="AKTIVCO Coupure ENEO &amp; Baisse de tension","POWER ISSUE",
AM938="Coupure ENEO &amp; Baisse de tension","POWER ISSUE",
AM938="Defaut GE &amp; POWER Cabinet","POWER ISSUE",
AM938="Sharing","POWER ISSUE",
AM938="Sites strategiques &amp; DataCenter","POWER ISSUE",
AM938="Exclu","Exclu",
AM938="SAT","TX ISSUE",
AM938="SPARE-ISSUE","SPARE-ISSUE",
AM938="Fiber CAmtel","TX ISSUE",
AM938="Fiber AOF","TX ISSUE",
AM938="Projet OCM (HUAWEI)","TRAVAUX-HUAWEI",
AM938="Projet OCM (NOKIA)","TRAVAUX -NOKIA",
AM938="ACCESS-ISSUE","ACCESS-ISSUE",
AM938="Projet OCM (ZTE, NOKIA, autres projets)","TRAVAUX OCM",
AM938="No root CAuse","No root cause",
AM938="ODU HS","TX ISSUE",
AM938="IP &amp; VLAN","TX ISSUE",
AM938="Warehouse HUAWEI","SPARE-ISSUE",
AM938="SPARE-HS","SPARE-ISSUE",
AM938="Power Telco","RAN ISSUE",AM938="no impacts","no impacts"
),"")</f>
        <v>no impacts</v>
      </c>
      <c r="AM938" s="67" t="s">
        <v>5605</v>
      </c>
      <c r="AN938" s="48" t="str" cm="1">
        <f t="array" ref="AN938">IFERROR(_xlfn.IFS(
AM938="MPR ISSUE","ACTIVE",
AM938="BSS Hardware Issue","ACTIVE",
AM938="Sites strategiques, MLL, Pylone, etc.","PASSIVE",
AM938="AKTIVCO DEFAUT GE &amp; POWER Cabinet","PASSIVE",
AM938="AKTIVCO Coupure ENEO &amp; Baisse de tension","PASSIVE",
AM938="Coupure ENEO &amp; Baisse de tension","PASSIVE",
AM938="Defaut GE &amp; POWER Cabinet","PASSIVE",
AM938="Sharing","PASSIVE",
AM938="Sites strategiques &amp; DataCenter","PASSIVE",
AM938="Exclu","Exclu",
AM938="SAT","ACTIVE",
AM938="SPARE-ISSUE","SPARE-ISSUE",
AM938="Fiber CAmtel","ACTIVE",
AM938="Fiber AOF","ACTIVE",
AM938="Projet OCM (HUAWEI)","PLANNED WORKS",
AM938="Projet OCM (NOKIA)","PLANNED WORKS",
AM938="ACCESS-ISSUE","ACCESS-ISSUE",
AM938="Projet OCM (ZTE, NOKIA, autres projets)","PLANNED WORKS",
AM938="No root CAuse","No root cause",
AM938="ODU HS","ACTIVE",
AM938="IP &amp; VLAN","ACTIVE",
AM938="Warehouse HUAWEI","SPARE-ISSUE",
AM938="SPARE-HS","SPARE-ISSUE",
AM938="Power Telco","ACTIVE", AM938="no impacts","no impacts"
),"")</f>
        <v>no impacts</v>
      </c>
      <c r="AO938" s="93" t="s">
        <v>5537</v>
      </c>
      <c r="AP938" s="101" t="str">
        <f t="shared" si="30"/>
        <v>OST_165</v>
      </c>
      <c r="AR938" s="17" t="s">
        <v>5537</v>
      </c>
      <c r="AS938" s="7" t="s">
        <v>5537</v>
      </c>
      <c r="AT938" s="6"/>
      <c r="AU938" s="7"/>
      <c r="AV938" s="3" t="s">
        <v>5537</v>
      </c>
      <c r="AW938" s="18" t="s">
        <v>5537</v>
      </c>
      <c r="AX938" s="18" t="s">
        <v>5537</v>
      </c>
      <c r="AY938" s="18" t="s">
        <v>5537</v>
      </c>
      <c r="AZ938" s="18" t="s">
        <v>5537</v>
      </c>
      <c r="BA938" s="18" t="s">
        <v>5537</v>
      </c>
      <c r="BB938" s="18" t="s">
        <v>5537</v>
      </c>
      <c r="BC938" s="18" t="s">
        <v>5537</v>
      </c>
      <c r="BD938" s="18" t="s">
        <v>5537</v>
      </c>
      <c r="BE938" s="18" t="s">
        <v>5537</v>
      </c>
      <c r="BF938" s="18" t="s">
        <v>5537</v>
      </c>
      <c r="BG938" s="18" t="s">
        <v>5537</v>
      </c>
      <c r="BH938" s="18" t="s">
        <v>5537</v>
      </c>
      <c r="BI938" s="9" t="s">
        <v>5537</v>
      </c>
      <c r="BJ938" s="14"/>
      <c r="BK938" s="14" t="s">
        <v>5537</v>
      </c>
      <c r="BL938" s="14" t="str">
        <f>_xlfn.XLOOKUP(B938,'[4]cell downs 18042026 17h'!$B:$B,'[4]cell downs 18042026 17h'!$B:$B,"")</f>
        <v/>
      </c>
      <c r="BM938" s="14" t="str">
        <f>_xlfn.XLOOKUP(B938,'[5]Cells Huawei 19042026 15h'!$B:$B,'[5]Cells Huawei 19042026 15h'!$B:$B,"")</f>
        <v/>
      </c>
      <c r="BN938" s="9" t="str">
        <f>_xlfn.XLOOKUP(B938,'[6]cells down 19042026 9H40'!$B:$B,'[6]cells down 19042026 9H40'!$B:$B,"")</f>
        <v/>
      </c>
      <c r="BO938" s="9" t="s">
        <v>1643</v>
      </c>
      <c r="BP938" s="9" t="s">
        <v>594</v>
      </c>
      <c r="BQ938" s="115"/>
    </row>
    <row r="939" spans="1:69" s="9" customFormat="1" x14ac:dyDescent="0.3">
      <c r="A939" s="1" t="s">
        <v>1473</v>
      </c>
      <c r="B939" s="8" t="s">
        <v>1474</v>
      </c>
      <c r="C939" s="3" t="str">
        <f>_xlfn.XLOOKUP(B939,'[1]daily break down'!$D:$D,'[1]daily break down'!$E:$E,"")</f>
        <v>OUEST</v>
      </c>
      <c r="D939" s="1" t="s">
        <v>11</v>
      </c>
      <c r="E939" s="1" t="s">
        <v>12</v>
      </c>
      <c r="F939" s="3" t="s">
        <v>102</v>
      </c>
      <c r="G939" s="1" t="s">
        <v>1475</v>
      </c>
      <c r="H939" s="32" t="str">
        <f>_xlfn.XLOOKUP(B939,[2]CALCULATION!$B:$B,[2]CALCULATION!$H:$H,"")</f>
        <v>Huawei</v>
      </c>
      <c r="I939" s="28">
        <v>0.67407678500597834</v>
      </c>
      <c r="J939" s="28">
        <v>8.8372813062696703E-2</v>
      </c>
      <c r="K939" s="28">
        <v>0</v>
      </c>
      <c r="L939" s="28">
        <v>0</v>
      </c>
      <c r="M939" s="28">
        <v>7.7404239897498235E-3</v>
      </c>
      <c r="N939" s="28">
        <v>7.6512485981628442E-3</v>
      </c>
      <c r="O939" s="28">
        <v>6.4323101705604211</v>
      </c>
      <c r="P939" s="28">
        <v>0</v>
      </c>
      <c r="Q939" s="28">
        <v>7.66908367648024E-3</v>
      </c>
      <c r="R939" s="28">
        <v>7.8474344596541987E-3</v>
      </c>
      <c r="S939" s="94">
        <v>0</v>
      </c>
      <c r="T939" s="94">
        <f>_xlfn.XLOOKUP(B939,'[3]Nur des jours'!$B:$B,'[3]Nur des jours'!$U:$U,"")</f>
        <v>3.287004933896065E-2</v>
      </c>
      <c r="U939" s="94">
        <v>7.7582590680672194E-3</v>
      </c>
      <c r="V939" s="94">
        <v>0</v>
      </c>
      <c r="W939" s="94">
        <v>3.287004933896065E-2</v>
      </c>
      <c r="X939" s="94">
        <v>0</v>
      </c>
      <c r="Y939" s="94">
        <v>0</v>
      </c>
      <c r="Z939" s="94">
        <v>0</v>
      </c>
      <c r="AA939" s="94">
        <v>0</v>
      </c>
      <c r="AB939" s="94">
        <v>0.11102336252578951</v>
      </c>
      <c r="AC939" s="94">
        <f>_xlfn.XLOOKUP(B939,'[3]Nur des jours'!$B:$B,'[3]Nur des jours'!$N:$N,"")</f>
        <v>0</v>
      </c>
      <c r="AD939" s="94">
        <v>0</v>
      </c>
      <c r="AE939" s="94">
        <v>0</v>
      </c>
      <c r="AF939" s="94">
        <v>0</v>
      </c>
      <c r="AG939" s="94">
        <v>0</v>
      </c>
      <c r="AH939" s="94">
        <v>0</v>
      </c>
      <c r="AI939" s="49" t="s">
        <v>5559</v>
      </c>
      <c r="AJ939" s="49"/>
      <c r="AK939" s="48" t="str" cm="1">
        <f t="array" ref="AK939">IFERROR(_xlfn.IFS(
AM939="MPR ISSUE","PDH",
AM939="BSS Hardware Issue","BSS",
AM939="Sites strategiques, MLL, Pylone, etc.","ENVTECH",
AM939="AKTIVCO DEFAUT GE &amp; POWER Cabinet","AKTIVCO",
AM939="AKTIVCO Coupure ENEO &amp; Baisse de tension","AKTIVCO GRID ONLY",
AM939="Coupure ENEO &amp; Baisse de tension","IHS GRID ONLY",
AM939="Defaut GE &amp; POWER Cabinet","IHS",
AM939="Sharing","Partners",
AM939="Sites strategiques &amp; DataCenter","SST &amp; DC",
AM939="Exclu","Exclu",
AM939="SAT","SAT",
AM939="SPARE-ISSUE","SPARE-ISSUE",
AM939="Fiber CAmtel","TRANS_FO_CAMTEL",
AM939="Fiber AOF","Fiber AOF",
AM939="Projet OCM (HUAWEI)","TRAVAUX-HUAWEI",
AM939="Projet OCM (NOKIA)","TRAVAUX-NOKIA",
AM939="ACCESS-ISSUE","ACCESS-ISSUE",
AM939="Projet OCM (ZTE, NOKIA, autres projets)","TRAVAUX OCM",
AM939="No root CAuse","No root cause",
AM939="ODU HS","PDH",
AM939="IP &amp; VLAN","PDH",
AM939="Warehouse HUAWEI","SPARE-ISSUE",
AM939="SPARE-HS","SPARE-ISSUE",
AM939="Power Telco","BSS",AM939="no impacts","no impacts"
),"")</f>
        <v>no impacts</v>
      </c>
      <c r="AL939" s="48" t="str" cm="1">
        <f t="array" ref="AL939">IFERROR(_xlfn.IFS(
AM939="MPR ISSUE","TX ISSUE",
AM939="BSS Hardware Issue","RAN ISSUE",
AM939="Sites strategiques, MLL, Pylone, etc.","ENVTECH",
AM939="AKTIVCO DEFAUT GE &amp; POWER Cabinet","POWER ISSUE",
AM939="AKTIVCO Coupure ENEO &amp; Baisse de tension","POWER ISSUE",
AM939="Coupure ENEO &amp; Baisse de tension","POWER ISSUE",
AM939="Defaut GE &amp; POWER Cabinet","POWER ISSUE",
AM939="Sharing","POWER ISSUE",
AM939="Sites strategiques &amp; DataCenter","POWER ISSUE",
AM939="Exclu","Exclu",
AM939="SAT","TX ISSUE",
AM939="SPARE-ISSUE","SPARE-ISSUE",
AM939="Fiber CAmtel","TX ISSUE",
AM939="Fiber AOF","TX ISSUE",
AM939="Projet OCM (HUAWEI)","TRAVAUX-HUAWEI",
AM939="Projet OCM (NOKIA)","TRAVAUX -NOKIA",
AM939="ACCESS-ISSUE","ACCESS-ISSUE",
AM939="Projet OCM (ZTE, NOKIA, autres projets)","TRAVAUX OCM",
AM939="No root CAuse","No root cause",
AM939="ODU HS","TX ISSUE",
AM939="IP &amp; VLAN","TX ISSUE",
AM939="Warehouse HUAWEI","SPARE-ISSUE",
AM939="SPARE-HS","SPARE-ISSUE",
AM939="Power Telco","RAN ISSUE",AM939="no impacts","no impacts"
),"")</f>
        <v>no impacts</v>
      </c>
      <c r="AM939" s="67" t="s">
        <v>5605</v>
      </c>
      <c r="AN939" s="48" t="str" cm="1">
        <f t="array" ref="AN939">IFERROR(_xlfn.IFS(
AM939="MPR ISSUE","ACTIVE",
AM939="BSS Hardware Issue","ACTIVE",
AM939="Sites strategiques, MLL, Pylone, etc.","PASSIVE",
AM939="AKTIVCO DEFAUT GE &amp; POWER Cabinet","PASSIVE",
AM939="AKTIVCO Coupure ENEO &amp; Baisse de tension","PASSIVE",
AM939="Coupure ENEO &amp; Baisse de tension","PASSIVE",
AM939="Defaut GE &amp; POWER Cabinet","PASSIVE",
AM939="Sharing","PASSIVE",
AM939="Sites strategiques &amp; DataCenter","PASSIVE",
AM939="Exclu","Exclu",
AM939="SAT","ACTIVE",
AM939="SPARE-ISSUE","SPARE-ISSUE",
AM939="Fiber CAmtel","ACTIVE",
AM939="Fiber AOF","ACTIVE",
AM939="Projet OCM (HUAWEI)","PLANNED WORKS",
AM939="Projet OCM (NOKIA)","PLANNED WORKS",
AM939="ACCESS-ISSUE","ACCESS-ISSUE",
AM939="Projet OCM (ZTE, NOKIA, autres projets)","PLANNED WORKS",
AM939="No root CAuse","No root cause",
AM939="ODU HS","ACTIVE",
AM939="IP &amp; VLAN","ACTIVE",
AM939="Warehouse HUAWEI","SPARE-ISSUE",
AM939="SPARE-HS","SPARE-ISSUE",
AM939="Power Telco","ACTIVE", AM939="no impacts","no impacts"
),"")</f>
        <v>no impacts</v>
      </c>
      <c r="AO939" s="93" t="s">
        <v>5537</v>
      </c>
      <c r="AP939" s="101" t="str">
        <f t="shared" si="30"/>
        <v>OST_067</v>
      </c>
      <c r="AR939" s="17" t="s">
        <v>5537</v>
      </c>
      <c r="AS939" s="7" t="s">
        <v>5537</v>
      </c>
      <c r="AT939" s="6"/>
      <c r="AU939" s="7"/>
      <c r="AV939" s="3" t="s">
        <v>5537</v>
      </c>
      <c r="AW939" s="18" t="s">
        <v>5537</v>
      </c>
      <c r="AX939" s="18" t="s">
        <v>5537</v>
      </c>
      <c r="AY939" s="18" t="s">
        <v>5537</v>
      </c>
      <c r="AZ939" s="18" t="s">
        <v>5537</v>
      </c>
      <c r="BA939" s="18" t="s">
        <v>5537</v>
      </c>
      <c r="BB939" s="18" t="s">
        <v>5537</v>
      </c>
      <c r="BC939" s="18" t="s">
        <v>5537</v>
      </c>
      <c r="BD939" s="18" t="s">
        <v>5537</v>
      </c>
      <c r="BE939" s="18" t="s">
        <v>5537</v>
      </c>
      <c r="BF939" s="18" t="s">
        <v>5537</v>
      </c>
      <c r="BG939" s="18" t="s">
        <v>5537</v>
      </c>
      <c r="BH939" s="18" t="s">
        <v>5537</v>
      </c>
      <c r="BI939" s="9" t="s">
        <v>5537</v>
      </c>
      <c r="BJ939" s="14"/>
      <c r="BK939" s="14" t="s">
        <v>5537</v>
      </c>
      <c r="BL939" s="14" t="str">
        <f>_xlfn.XLOOKUP(B939,'[4]cell downs 18042026 17h'!$B:$B,'[4]cell downs 18042026 17h'!$B:$B,"")</f>
        <v/>
      </c>
      <c r="BM939" s="14" t="str">
        <f>_xlfn.XLOOKUP(B939,'[5]Cells Huawei 19042026 15h'!$B:$B,'[5]Cells Huawei 19042026 15h'!$B:$B,"")</f>
        <v/>
      </c>
      <c r="BN939" s="9" t="str">
        <f>_xlfn.XLOOKUP(B939,'[6]cells down 19042026 9H40'!$B:$B,'[6]cells down 19042026 9H40'!$B:$B,"")</f>
        <v/>
      </c>
      <c r="BO939" s="9" t="s">
        <v>1474</v>
      </c>
      <c r="BP939" s="9" t="s">
        <v>5537</v>
      </c>
      <c r="BQ939" s="115"/>
    </row>
    <row r="940" spans="1:69" s="9" customFormat="1" x14ac:dyDescent="0.3">
      <c r="A940" s="1" t="s">
        <v>3067</v>
      </c>
      <c r="B940" s="1" t="s">
        <v>3068</v>
      </c>
      <c r="C940" s="3" t="str">
        <f>_xlfn.XLOOKUP(B940,'[1]daily break down'!$D:$D,'[1]daily break down'!$E:$E,"")</f>
        <v>EXTREME-NORD</v>
      </c>
      <c r="D940" s="1" t="s">
        <v>11</v>
      </c>
      <c r="E940" s="1" t="s">
        <v>154</v>
      </c>
      <c r="F940" s="3" t="s">
        <v>23</v>
      </c>
      <c r="G940" s="1" t="s">
        <v>3069</v>
      </c>
      <c r="H940" s="33" t="str">
        <f>_xlfn.XLOOKUP(B940,[2]CALCULATION!$B:$B,[2]CALCULATION!$H:$H,"")</f>
        <v>NOKIA</v>
      </c>
      <c r="I940" s="28">
        <v>0</v>
      </c>
      <c r="J940" s="28">
        <v>0.35019604248022884</v>
      </c>
      <c r="K940" s="28">
        <v>0.37284867828159707</v>
      </c>
      <c r="L940" s="28">
        <v>2.6259743413051099E-2</v>
      </c>
      <c r="M940" s="28">
        <v>2.4203692074391877E-2</v>
      </c>
      <c r="N940" s="28">
        <v>0</v>
      </c>
      <c r="O940" s="28">
        <v>0.24411100762063639</v>
      </c>
      <c r="P940" s="28">
        <v>7.5027838323003145E-3</v>
      </c>
      <c r="Q940" s="28">
        <v>2.4726722678085889E-2</v>
      </c>
      <c r="R940" s="28">
        <v>0</v>
      </c>
      <c r="S940" s="94">
        <v>0</v>
      </c>
      <c r="T940" s="94">
        <f>_xlfn.XLOOKUP(B940,'[3]Nur des jours'!$B:$B,'[3]Nur des jours'!$U:$U,"")</f>
        <v>0.65570665433906061</v>
      </c>
      <c r="U940" s="94">
        <v>0.44315120563329574</v>
      </c>
      <c r="V940" s="94">
        <v>0.87481059146826923</v>
      </c>
      <c r="W940" s="94">
        <v>0.65570665433906061</v>
      </c>
      <c r="X940" s="94">
        <v>0</v>
      </c>
      <c r="Y940" s="94">
        <v>0</v>
      </c>
      <c r="Z940" s="94">
        <v>0</v>
      </c>
      <c r="AA940" s="94">
        <v>0</v>
      </c>
      <c r="AB940" s="94">
        <v>0.10207015321045679</v>
      </c>
      <c r="AC940" s="94">
        <f>_xlfn.XLOOKUP(B940,'[3]Nur des jours'!$B:$B,'[3]Nur des jours'!$N:$N,"")</f>
        <v>0</v>
      </c>
      <c r="AD940" s="94">
        <v>0</v>
      </c>
      <c r="AE940" s="94">
        <v>0</v>
      </c>
      <c r="AF940" s="94">
        <v>0</v>
      </c>
      <c r="AG940" s="94">
        <v>0</v>
      </c>
      <c r="AH940" s="94">
        <v>0</v>
      </c>
      <c r="AI940" s="49" t="s">
        <v>5559</v>
      </c>
      <c r="AJ940" s="49"/>
      <c r="AK940" s="48" t="str" cm="1">
        <f t="array" ref="AK940">IFERROR(_xlfn.IFS(
AM940="MPR ISSUE","PDH",
AM940="BSS Hardware Issue","BSS",
AM940="Sites strategiques, MLL, Pylone, etc.","ENVTECH",
AM940="AKTIVCO DEFAUT GE &amp; POWER Cabinet","AKTIVCO",
AM940="AKTIVCO Coupure ENEO &amp; Baisse de tension","AKTIVCO GRID ONLY",
AM940="Coupure ENEO &amp; Baisse de tension","IHS GRID ONLY",
AM940="Defaut GE &amp; POWER Cabinet","IHS",
AM940="Sharing","Partners",
AM940="Sites strategiques &amp; DataCenter","SST &amp; DC",
AM940="Exclu","Exclu",
AM940="SAT","SAT",
AM940="SPARE-ISSUE","SPARE-ISSUE",
AM940="Fiber CAmtel","TRANS_FO_CAMTEL",
AM940="Fiber AOF","Fiber AOF",
AM940="Projet OCM (HUAWEI)","TRAVAUX-HUAWEI",
AM940="Projet OCM (NOKIA)","TRAVAUX-NOKIA",
AM940="ACCESS-ISSUE","ACCESS-ISSUE",
AM940="Projet OCM (ZTE, NOKIA, autres projets)","TRAVAUX OCM",
AM940="No root CAuse","No root cause",
AM940="ODU HS","PDH",
AM940="IP &amp; VLAN","PDH",
AM940="Warehouse HUAWEI","SPARE-ISSUE",
AM940="SPARE-HS","SPARE-ISSUE",
AM940="Power Telco","BSS",AM940="no impacts","no impacts"
),"")</f>
        <v>IHS</v>
      </c>
      <c r="AL940" s="48" t="str" cm="1">
        <f t="array" ref="AL940">IFERROR(_xlfn.IFS(
AM940="MPR ISSUE","TX ISSUE",
AM940="BSS Hardware Issue","RAN ISSUE",
AM940="Sites strategiques, MLL, Pylone, etc.","ENVTECH",
AM940="AKTIVCO DEFAUT GE &amp; POWER Cabinet","POWER ISSUE",
AM940="AKTIVCO Coupure ENEO &amp; Baisse de tension","POWER ISSUE",
AM940="Coupure ENEO &amp; Baisse de tension","POWER ISSUE",
AM940="Defaut GE &amp; POWER Cabinet","POWER ISSUE",
AM940="Sharing","POWER ISSUE",
AM940="Sites strategiques &amp; DataCenter","POWER ISSUE",
AM940="Exclu","Exclu",
AM940="SAT","TX ISSUE",
AM940="SPARE-ISSUE","SPARE-ISSUE",
AM940="Fiber CAmtel","TX ISSUE",
AM940="Fiber AOF","TX ISSUE",
AM940="Projet OCM (HUAWEI)","TRAVAUX-HUAWEI",
AM940="Projet OCM (NOKIA)","TRAVAUX -NOKIA",
AM940="ACCESS-ISSUE","ACCESS-ISSUE",
AM940="Projet OCM (ZTE, NOKIA, autres projets)","TRAVAUX OCM",
AM940="No root CAuse","No root cause",
AM940="ODU HS","TX ISSUE",
AM940="IP &amp; VLAN","TX ISSUE",
AM940="Warehouse HUAWEI","SPARE-ISSUE",
AM940="SPARE-HS","SPARE-ISSUE",
AM940="Power Telco","RAN ISSUE",AM940="no impacts","no impacts"
),"")</f>
        <v>POWER ISSUE</v>
      </c>
      <c r="AM940" s="67" t="s">
        <v>5330</v>
      </c>
      <c r="AN940" s="48" t="str" cm="1">
        <f t="array" ref="AN940">IFERROR(_xlfn.IFS(
AM940="MPR ISSUE","ACTIVE",
AM940="BSS Hardware Issue","ACTIVE",
AM940="Sites strategiques, MLL, Pylone, etc.","PASSIVE",
AM940="AKTIVCO DEFAUT GE &amp; POWER Cabinet","PASSIVE",
AM940="AKTIVCO Coupure ENEO &amp; Baisse de tension","PASSIVE",
AM940="Coupure ENEO &amp; Baisse de tension","PASSIVE",
AM940="Defaut GE &amp; POWER Cabinet","PASSIVE",
AM940="Sharing","PASSIVE",
AM940="Sites strategiques &amp; DataCenter","PASSIVE",
AM940="Exclu","Exclu",
AM940="SAT","ACTIVE",
AM940="SPARE-ISSUE","SPARE-ISSUE",
AM940="Fiber CAmtel","ACTIVE",
AM940="Fiber AOF","ACTIVE",
AM940="Projet OCM (HUAWEI)","PLANNED WORKS",
AM940="Projet OCM (NOKIA)","PLANNED WORKS",
AM940="ACCESS-ISSUE","ACCESS-ISSUE",
AM940="Projet OCM (ZTE, NOKIA, autres projets)","PLANNED WORKS",
AM940="No root CAuse","No root cause",
AM940="ODU HS","ACTIVE",
AM940="IP &amp; VLAN","ACTIVE",
AM940="Warehouse HUAWEI","SPARE-ISSUE",
AM940="SPARE-HS","SPARE-ISSUE",
AM940="Power Telco","ACTIVE", AM940="no impacts","no impacts"
),"")</f>
        <v>PASSIVE</v>
      </c>
      <c r="AO940" s="93" t="s">
        <v>6307</v>
      </c>
      <c r="AP940" s="101" t="str">
        <f t="shared" si="30"/>
        <v>NRD_152</v>
      </c>
      <c r="AR940" s="17" t="s">
        <v>5537</v>
      </c>
      <c r="AS940" s="7" t="s">
        <v>5537</v>
      </c>
      <c r="AT940" s="6"/>
      <c r="AU940" s="7"/>
      <c r="AV940" s="3" t="s">
        <v>5537</v>
      </c>
      <c r="AW940" s="18" t="s">
        <v>5537</v>
      </c>
      <c r="AX940" s="18" t="s">
        <v>5537</v>
      </c>
      <c r="AY940" s="18" t="s">
        <v>5537</v>
      </c>
      <c r="AZ940" s="18" t="s">
        <v>5537</v>
      </c>
      <c r="BA940" s="18" t="s">
        <v>5537</v>
      </c>
      <c r="BB940" s="18" t="s">
        <v>5537</v>
      </c>
      <c r="BC940" s="18" t="s">
        <v>5537</v>
      </c>
      <c r="BD940" s="18" t="s">
        <v>5537</v>
      </c>
      <c r="BE940" s="18" t="s">
        <v>5537</v>
      </c>
      <c r="BF940" s="18" t="s">
        <v>5537</v>
      </c>
      <c r="BG940" s="18" t="s">
        <v>5537</v>
      </c>
      <c r="BH940" s="18" t="s">
        <v>5537</v>
      </c>
      <c r="BI940" s="9" t="s">
        <v>6307</v>
      </c>
      <c r="BJ940" s="14"/>
      <c r="BK940" s="14" t="s">
        <v>5537</v>
      </c>
      <c r="BL940" s="14" t="str">
        <f>_xlfn.XLOOKUP(B940,'[4]cell downs 18042026 17h'!$B:$B,'[4]cell downs 18042026 17h'!$B:$B,"")</f>
        <v/>
      </c>
      <c r="BM940" s="14" t="str">
        <f>_xlfn.XLOOKUP(B940,'[5]Cells Huawei 19042026 15h'!$B:$B,'[5]Cells Huawei 19042026 15h'!$B:$B,"")</f>
        <v/>
      </c>
      <c r="BN940" s="9" t="str">
        <f>_xlfn.XLOOKUP(B940,'[6]cells down 19042026 9H40'!$B:$B,'[6]cells down 19042026 9H40'!$B:$B,"")</f>
        <v/>
      </c>
      <c r="BO940" s="9" t="s">
        <v>3068</v>
      </c>
      <c r="BP940" s="9" t="s">
        <v>12</v>
      </c>
      <c r="BQ940" s="115"/>
    </row>
    <row r="941" spans="1:69" s="9" customFormat="1" x14ac:dyDescent="0.3">
      <c r="A941" s="1" t="s">
        <v>2656</v>
      </c>
      <c r="B941" s="8" t="s">
        <v>2657</v>
      </c>
      <c r="C941" s="3" t="str">
        <f>_xlfn.XLOOKUP(B941,'[1]daily break down'!$D:$D,'[1]daily break down'!$E:$E,"")</f>
        <v>Bafoussam</v>
      </c>
      <c r="D941" s="1" t="s">
        <v>11</v>
      </c>
      <c r="E941" s="1" t="s">
        <v>12</v>
      </c>
      <c r="F941" s="3" t="s">
        <v>102</v>
      </c>
      <c r="G941" s="1" t="s">
        <v>299</v>
      </c>
      <c r="H941" s="32" t="str">
        <f>_xlfn.XLOOKUP(B941,[2]CALCULATION!$B:$B,[2]CALCULATION!$H:$H,"")</f>
        <v>Huawei</v>
      </c>
      <c r="I941" s="28">
        <v>0</v>
      </c>
      <c r="J941" s="28">
        <v>0</v>
      </c>
      <c r="K941" s="28">
        <v>0</v>
      </c>
      <c r="L941" s="28">
        <v>6.9384696932081207</v>
      </c>
      <c r="M941" s="28">
        <v>0</v>
      </c>
      <c r="N941" s="28">
        <v>8.9175391586979543E-5</v>
      </c>
      <c r="O941" s="28">
        <v>0</v>
      </c>
      <c r="P941" s="28">
        <v>0</v>
      </c>
      <c r="Q941" s="28">
        <v>0</v>
      </c>
      <c r="R941" s="28">
        <v>0</v>
      </c>
      <c r="S941" s="94">
        <v>0</v>
      </c>
      <c r="T941" s="94">
        <f>_xlfn.XLOOKUP(B941,'[3]Nur des jours'!$B:$B,'[3]Nur des jours'!$U:$U,"")</f>
        <v>1.9440235365961536E-2</v>
      </c>
      <c r="U941" s="94">
        <v>0</v>
      </c>
      <c r="V941" s="94">
        <v>0</v>
      </c>
      <c r="W941" s="94">
        <v>1.9440235365961536E-2</v>
      </c>
      <c r="X941" s="94">
        <v>0</v>
      </c>
      <c r="Y941" s="94">
        <v>0</v>
      </c>
      <c r="Z941" s="94">
        <v>0</v>
      </c>
      <c r="AA941" s="94">
        <v>0</v>
      </c>
      <c r="AB941" s="94">
        <v>9.6844475263459753E-2</v>
      </c>
      <c r="AC941" s="94">
        <f>_xlfn.XLOOKUP(B941,'[3]Nur des jours'!$B:$B,'[3]Nur des jours'!$N:$N,"")</f>
        <v>0</v>
      </c>
      <c r="AD941" s="94">
        <v>0</v>
      </c>
      <c r="AE941" s="94">
        <v>0</v>
      </c>
      <c r="AF941" s="94">
        <v>0</v>
      </c>
      <c r="AG941" s="94">
        <v>0</v>
      </c>
      <c r="AH941" s="94">
        <v>0</v>
      </c>
      <c r="AI941" s="49" t="s">
        <v>5559</v>
      </c>
      <c r="AJ941" s="49"/>
      <c r="AK941" s="48" t="str" cm="1">
        <f t="array" ref="AK941">IFERROR(_xlfn.IFS(
AM941="MPR ISSUE","PDH",
AM941="BSS Hardware Issue","BSS",
AM941="Sites strategiques, MLL, Pylone, etc.","ENVTECH",
AM941="AKTIVCO DEFAUT GE &amp; POWER Cabinet","AKTIVCO",
AM941="AKTIVCO Coupure ENEO &amp; Baisse de tension","AKTIVCO GRID ONLY",
AM941="Coupure ENEO &amp; Baisse de tension","IHS GRID ONLY",
AM941="Defaut GE &amp; POWER Cabinet","IHS",
AM941="Sharing","Partners",
AM941="Sites strategiques &amp; DataCenter","SST &amp; DC",
AM941="Exclu","Exclu",
AM941="SAT","SAT",
AM941="SPARE-ISSUE","SPARE-ISSUE",
AM941="Fiber CAmtel","TRANS_FO_CAMTEL",
AM941="Fiber AOF","Fiber AOF",
AM941="Projet OCM (HUAWEI)","TRAVAUX-HUAWEI",
AM941="Projet OCM (NOKIA)","TRAVAUX-NOKIA",
AM941="ACCESS-ISSUE","ACCESS-ISSUE",
AM941="Projet OCM (ZTE, NOKIA, autres projets)","TRAVAUX OCM",
AM941="No root CAuse","No root cause",
AM941="ODU HS","PDH",
AM941="IP &amp; VLAN","PDH",
AM941="Warehouse HUAWEI","SPARE-ISSUE",
AM941="SPARE-HS","SPARE-ISSUE",
AM941="Power Telco","BSS",AM941="no impacts","no impacts"
),"")</f>
        <v>no impacts</v>
      </c>
      <c r="AL941" s="48" t="str" cm="1">
        <f t="array" ref="AL941">IFERROR(_xlfn.IFS(
AM941="MPR ISSUE","TX ISSUE",
AM941="BSS Hardware Issue","RAN ISSUE",
AM941="Sites strategiques, MLL, Pylone, etc.","ENVTECH",
AM941="AKTIVCO DEFAUT GE &amp; POWER Cabinet","POWER ISSUE",
AM941="AKTIVCO Coupure ENEO &amp; Baisse de tension","POWER ISSUE",
AM941="Coupure ENEO &amp; Baisse de tension","POWER ISSUE",
AM941="Defaut GE &amp; POWER Cabinet","POWER ISSUE",
AM941="Sharing","POWER ISSUE",
AM941="Sites strategiques &amp; DataCenter","POWER ISSUE",
AM941="Exclu","Exclu",
AM941="SAT","TX ISSUE",
AM941="SPARE-ISSUE","SPARE-ISSUE",
AM941="Fiber CAmtel","TX ISSUE",
AM941="Fiber AOF","TX ISSUE",
AM941="Projet OCM (HUAWEI)","TRAVAUX-HUAWEI",
AM941="Projet OCM (NOKIA)","TRAVAUX -NOKIA",
AM941="ACCESS-ISSUE","ACCESS-ISSUE",
AM941="Projet OCM (ZTE, NOKIA, autres projets)","TRAVAUX OCM",
AM941="No root CAuse","No root cause",
AM941="ODU HS","TX ISSUE",
AM941="IP &amp; VLAN","TX ISSUE",
AM941="Warehouse HUAWEI","SPARE-ISSUE",
AM941="SPARE-HS","SPARE-ISSUE",
AM941="Power Telco","RAN ISSUE",AM941="no impacts","no impacts"
),"")</f>
        <v>no impacts</v>
      </c>
      <c r="AM941" s="67" t="s">
        <v>5605</v>
      </c>
      <c r="AN941" s="48" t="str" cm="1">
        <f t="array" ref="AN941">IFERROR(_xlfn.IFS(
AM941="MPR ISSUE","ACTIVE",
AM941="BSS Hardware Issue","ACTIVE",
AM941="Sites strategiques, MLL, Pylone, etc.","PASSIVE",
AM941="AKTIVCO DEFAUT GE &amp; POWER Cabinet","PASSIVE",
AM941="AKTIVCO Coupure ENEO &amp; Baisse de tension","PASSIVE",
AM941="Coupure ENEO &amp; Baisse de tension","PASSIVE",
AM941="Defaut GE &amp; POWER Cabinet","PASSIVE",
AM941="Sharing","PASSIVE",
AM941="Sites strategiques &amp; DataCenter","PASSIVE",
AM941="Exclu","Exclu",
AM941="SAT","ACTIVE",
AM941="SPARE-ISSUE","SPARE-ISSUE",
AM941="Fiber CAmtel","ACTIVE",
AM941="Fiber AOF","ACTIVE",
AM941="Projet OCM (HUAWEI)","PLANNED WORKS",
AM941="Projet OCM (NOKIA)","PLANNED WORKS",
AM941="ACCESS-ISSUE","ACCESS-ISSUE",
AM941="Projet OCM (ZTE, NOKIA, autres projets)","PLANNED WORKS",
AM941="No root CAuse","No root cause",
AM941="ODU HS","ACTIVE",
AM941="IP &amp; VLAN","ACTIVE",
AM941="Warehouse HUAWEI","SPARE-ISSUE",
AM941="SPARE-HS","SPARE-ISSUE",
AM941="Power Telco","ACTIVE", AM941="no impacts","no impacts"
),"")</f>
        <v>no impacts</v>
      </c>
      <c r="AO941" s="93" t="s">
        <v>5537</v>
      </c>
      <c r="AP941" s="101" t="str">
        <f t="shared" si="30"/>
        <v>OST_111</v>
      </c>
      <c r="AR941" s="17" t="s">
        <v>5537</v>
      </c>
      <c r="AS941" s="7" t="s">
        <v>5537</v>
      </c>
      <c r="AT941" s="6"/>
      <c r="AU941" s="7"/>
      <c r="AV941" s="3" t="s">
        <v>5537</v>
      </c>
      <c r="AW941" s="18" t="s">
        <v>5537</v>
      </c>
      <c r="AX941" s="18" t="s">
        <v>5537</v>
      </c>
      <c r="AY941" s="18" t="s">
        <v>5537</v>
      </c>
      <c r="AZ941" s="18" t="s">
        <v>5537</v>
      </c>
      <c r="BA941" s="18" t="s">
        <v>5537</v>
      </c>
      <c r="BB941" s="18" t="s">
        <v>5537</v>
      </c>
      <c r="BC941" s="18" t="s">
        <v>5537</v>
      </c>
      <c r="BD941" s="18" t="s">
        <v>5537</v>
      </c>
      <c r="BE941" s="18" t="s">
        <v>5537</v>
      </c>
      <c r="BF941" s="18" t="s">
        <v>5537</v>
      </c>
      <c r="BG941" s="18" t="s">
        <v>5537</v>
      </c>
      <c r="BH941" s="18" t="s">
        <v>5537</v>
      </c>
      <c r="BI941" s="9" t="s">
        <v>5537</v>
      </c>
      <c r="BJ941" s="14"/>
      <c r="BK941" s="14" t="s">
        <v>5537</v>
      </c>
      <c r="BL941" s="14" t="str">
        <f>_xlfn.XLOOKUP(B941,'[4]cell downs 18042026 17h'!$B:$B,'[4]cell downs 18042026 17h'!$B:$B,"")</f>
        <v/>
      </c>
      <c r="BM941" s="14" t="str">
        <f>_xlfn.XLOOKUP(B941,'[5]Cells Huawei 19042026 15h'!$B:$B,'[5]Cells Huawei 19042026 15h'!$B:$B,"")</f>
        <v/>
      </c>
      <c r="BN941" s="9" t="str">
        <f>_xlfn.XLOOKUP(B941,'[6]cells down 19042026 9H40'!$B:$B,'[6]cells down 19042026 9H40'!$B:$B,"")</f>
        <v/>
      </c>
      <c r="BO941" s="9" t="s">
        <v>2657</v>
      </c>
      <c r="BP941" s="9" t="s">
        <v>12</v>
      </c>
      <c r="BQ941" s="115"/>
    </row>
    <row r="942" spans="1:69" s="9" customFormat="1" x14ac:dyDescent="0.3">
      <c r="A942" s="1" t="s">
        <v>2633</v>
      </c>
      <c r="B942" s="8" t="s">
        <v>2634</v>
      </c>
      <c r="C942" s="3" t="str">
        <f>_xlfn.XLOOKUP(B942,'[1]daily break down'!$D:$D,'[1]daily break down'!$E:$E,"")</f>
        <v>Bafoussam</v>
      </c>
      <c r="D942" s="1" t="s">
        <v>11</v>
      </c>
      <c r="E942" s="1" t="s">
        <v>12</v>
      </c>
      <c r="F942" s="3" t="s">
        <v>102</v>
      </c>
      <c r="G942" s="1" t="s">
        <v>299</v>
      </c>
      <c r="H942" s="32" t="str">
        <f>_xlfn.XLOOKUP(B942,[2]CALCULATION!$B:$B,[2]CALCULATION!$H:$H,"")</f>
        <v>Huawei</v>
      </c>
      <c r="I942" s="28">
        <v>0</v>
      </c>
      <c r="J942" s="28">
        <v>0</v>
      </c>
      <c r="K942" s="28">
        <v>0</v>
      </c>
      <c r="L942" s="28">
        <v>0</v>
      </c>
      <c r="M942" s="28">
        <v>0</v>
      </c>
      <c r="N942" s="28">
        <v>0</v>
      </c>
      <c r="O942" s="28">
        <v>0</v>
      </c>
      <c r="P942" s="28">
        <v>0</v>
      </c>
      <c r="Q942" s="28">
        <v>0</v>
      </c>
      <c r="R942" s="28">
        <v>0</v>
      </c>
      <c r="S942" s="94">
        <v>0</v>
      </c>
      <c r="T942" s="94">
        <f>_xlfn.XLOOKUP(B942,'[3]Nur des jours'!$B:$B,'[3]Nur des jours'!$U:$U,"")</f>
        <v>2.1134567806114151E-2</v>
      </c>
      <c r="U942" s="94">
        <v>0</v>
      </c>
      <c r="V942" s="94">
        <v>8.9175391586979543E-5</v>
      </c>
      <c r="W942" s="94">
        <v>2.1134567806114151E-2</v>
      </c>
      <c r="X942" s="94">
        <v>0</v>
      </c>
      <c r="Y942" s="94">
        <v>0</v>
      </c>
      <c r="Z942" s="94">
        <v>0</v>
      </c>
      <c r="AA942" s="94">
        <v>0</v>
      </c>
      <c r="AB942" s="94">
        <v>9.6755299871872785E-2</v>
      </c>
      <c r="AC942" s="94">
        <f>_xlfn.XLOOKUP(B942,'[3]Nur des jours'!$B:$B,'[3]Nur des jours'!$N:$N,"")</f>
        <v>0</v>
      </c>
      <c r="AD942" s="94">
        <v>0</v>
      </c>
      <c r="AE942" s="94">
        <v>0</v>
      </c>
      <c r="AF942" s="94">
        <v>0</v>
      </c>
      <c r="AG942" s="94">
        <v>0</v>
      </c>
      <c r="AH942" s="94">
        <v>0</v>
      </c>
      <c r="AI942" s="49" t="s">
        <v>5559</v>
      </c>
      <c r="AJ942" s="49"/>
      <c r="AK942" s="48" t="str" cm="1">
        <f t="array" ref="AK942">IFERROR(_xlfn.IFS(
AM942="MPR ISSUE","PDH",
AM942="BSS Hardware Issue","BSS",
AM942="Sites strategiques, MLL, Pylone, etc.","ENVTECH",
AM942="AKTIVCO DEFAUT GE &amp; POWER Cabinet","AKTIVCO",
AM942="AKTIVCO Coupure ENEO &amp; Baisse de tension","AKTIVCO GRID ONLY",
AM942="Coupure ENEO &amp; Baisse de tension","IHS GRID ONLY",
AM942="Defaut GE &amp; POWER Cabinet","IHS",
AM942="Sharing","Partners",
AM942="Sites strategiques &amp; DataCenter","SST &amp; DC",
AM942="Exclu","Exclu",
AM942="SAT","SAT",
AM942="SPARE-ISSUE","SPARE-ISSUE",
AM942="Fiber CAmtel","TRANS_FO_CAMTEL",
AM942="Fiber AOF","Fiber AOF",
AM942="Projet OCM (HUAWEI)","TRAVAUX-HUAWEI",
AM942="Projet OCM (NOKIA)","TRAVAUX-NOKIA",
AM942="ACCESS-ISSUE","ACCESS-ISSUE",
AM942="Projet OCM (ZTE, NOKIA, autres projets)","TRAVAUX OCM",
AM942="No root CAuse","No root cause",
AM942="ODU HS","PDH",
AM942="IP &amp; VLAN","PDH",
AM942="Warehouse HUAWEI","SPARE-ISSUE",
AM942="SPARE-HS","SPARE-ISSUE",
AM942="Power Telco","BSS",AM942="no impacts","no impacts"
),"")</f>
        <v>no impacts</v>
      </c>
      <c r="AL942" s="48" t="str" cm="1">
        <f t="array" ref="AL942">IFERROR(_xlfn.IFS(
AM942="MPR ISSUE","TX ISSUE",
AM942="BSS Hardware Issue","RAN ISSUE",
AM942="Sites strategiques, MLL, Pylone, etc.","ENVTECH",
AM942="AKTIVCO DEFAUT GE &amp; POWER Cabinet","POWER ISSUE",
AM942="AKTIVCO Coupure ENEO &amp; Baisse de tension","POWER ISSUE",
AM942="Coupure ENEO &amp; Baisse de tension","POWER ISSUE",
AM942="Defaut GE &amp; POWER Cabinet","POWER ISSUE",
AM942="Sharing","POWER ISSUE",
AM942="Sites strategiques &amp; DataCenter","POWER ISSUE",
AM942="Exclu","Exclu",
AM942="SAT","TX ISSUE",
AM942="SPARE-ISSUE","SPARE-ISSUE",
AM942="Fiber CAmtel","TX ISSUE",
AM942="Fiber AOF","TX ISSUE",
AM942="Projet OCM (HUAWEI)","TRAVAUX-HUAWEI",
AM942="Projet OCM (NOKIA)","TRAVAUX -NOKIA",
AM942="ACCESS-ISSUE","ACCESS-ISSUE",
AM942="Projet OCM (ZTE, NOKIA, autres projets)","TRAVAUX OCM",
AM942="No root CAuse","No root cause",
AM942="ODU HS","TX ISSUE",
AM942="IP &amp; VLAN","TX ISSUE",
AM942="Warehouse HUAWEI","SPARE-ISSUE",
AM942="SPARE-HS","SPARE-ISSUE",
AM942="Power Telco","RAN ISSUE",AM942="no impacts","no impacts"
),"")</f>
        <v>no impacts</v>
      </c>
      <c r="AM942" s="67" t="s">
        <v>5605</v>
      </c>
      <c r="AN942" s="48" t="str" cm="1">
        <f t="array" ref="AN942">IFERROR(_xlfn.IFS(
AM942="MPR ISSUE","ACTIVE",
AM942="BSS Hardware Issue","ACTIVE",
AM942="Sites strategiques, MLL, Pylone, etc.","PASSIVE",
AM942="AKTIVCO DEFAUT GE &amp; POWER Cabinet","PASSIVE",
AM942="AKTIVCO Coupure ENEO &amp; Baisse de tension","PASSIVE",
AM942="Coupure ENEO &amp; Baisse de tension","PASSIVE",
AM942="Defaut GE &amp; POWER Cabinet","PASSIVE",
AM942="Sharing","PASSIVE",
AM942="Sites strategiques &amp; DataCenter","PASSIVE",
AM942="Exclu","Exclu",
AM942="SAT","ACTIVE",
AM942="SPARE-ISSUE","SPARE-ISSUE",
AM942="Fiber CAmtel","ACTIVE",
AM942="Fiber AOF","ACTIVE",
AM942="Projet OCM (HUAWEI)","PLANNED WORKS",
AM942="Projet OCM (NOKIA)","PLANNED WORKS",
AM942="ACCESS-ISSUE","ACCESS-ISSUE",
AM942="Projet OCM (ZTE, NOKIA, autres projets)","PLANNED WORKS",
AM942="No root CAuse","No root cause",
AM942="ODU HS","ACTIVE",
AM942="IP &amp; VLAN","ACTIVE",
AM942="Warehouse HUAWEI","SPARE-ISSUE",
AM942="SPARE-HS","SPARE-ISSUE",
AM942="Power Telco","ACTIVE", AM942="no impacts","no impacts"
),"")</f>
        <v>no impacts</v>
      </c>
      <c r="AO942" s="93" t="s">
        <v>5537</v>
      </c>
      <c r="AP942" s="101" t="str">
        <f t="shared" si="30"/>
        <v>OST_065</v>
      </c>
      <c r="AR942" s="17" t="s">
        <v>5537</v>
      </c>
      <c r="AS942" s="7" t="s">
        <v>5537</v>
      </c>
      <c r="AT942" s="6"/>
      <c r="AU942" s="7"/>
      <c r="AV942" s="3" t="s">
        <v>5537</v>
      </c>
      <c r="AW942" s="18" t="s">
        <v>5537</v>
      </c>
      <c r="AX942" s="18" t="s">
        <v>5537</v>
      </c>
      <c r="AY942" s="18" t="s">
        <v>5537</v>
      </c>
      <c r="AZ942" s="18" t="s">
        <v>5537</v>
      </c>
      <c r="BA942" s="18" t="s">
        <v>5537</v>
      </c>
      <c r="BB942" s="18" t="s">
        <v>5537</v>
      </c>
      <c r="BC942" s="18" t="s">
        <v>5537</v>
      </c>
      <c r="BD942" s="18" t="s">
        <v>5537</v>
      </c>
      <c r="BE942" s="18" t="s">
        <v>5537</v>
      </c>
      <c r="BF942" s="18" t="s">
        <v>5537</v>
      </c>
      <c r="BG942" s="18" t="s">
        <v>5537</v>
      </c>
      <c r="BH942" s="18" t="s">
        <v>5537</v>
      </c>
      <c r="BI942" s="9" t="s">
        <v>5537</v>
      </c>
      <c r="BJ942" s="14"/>
      <c r="BK942" s="14" t="s">
        <v>5537</v>
      </c>
      <c r="BL942" s="14" t="str">
        <f>_xlfn.XLOOKUP(B942,'[4]cell downs 18042026 17h'!$B:$B,'[4]cell downs 18042026 17h'!$B:$B,"")</f>
        <v/>
      </c>
      <c r="BM942" s="14" t="str">
        <f>_xlfn.XLOOKUP(B942,'[5]Cells Huawei 19042026 15h'!$B:$B,'[5]Cells Huawei 19042026 15h'!$B:$B,"")</f>
        <v/>
      </c>
      <c r="BN942" s="9" t="str">
        <f>_xlfn.XLOOKUP(B942,'[6]cells down 19042026 9H40'!$B:$B,'[6]cells down 19042026 9H40'!$B:$B,"")</f>
        <v/>
      </c>
      <c r="BO942" s="9" t="s">
        <v>2634</v>
      </c>
      <c r="BP942" s="9" t="s">
        <v>12</v>
      </c>
      <c r="BQ942" s="115"/>
    </row>
    <row r="943" spans="1:69" s="9" customFormat="1" x14ac:dyDescent="0.3">
      <c r="A943" s="1" t="s">
        <v>2650</v>
      </c>
      <c r="B943" s="8" t="s">
        <v>2651</v>
      </c>
      <c r="C943" s="3" t="str">
        <f>_xlfn.XLOOKUP(B943,'[1]daily break down'!$D:$D,'[1]daily break down'!$E:$E,"")</f>
        <v>Bafoussam</v>
      </c>
      <c r="D943" s="1" t="s">
        <v>11</v>
      </c>
      <c r="E943" s="1" t="s">
        <v>12</v>
      </c>
      <c r="F943" s="3" t="s">
        <v>102</v>
      </c>
      <c r="G943" s="1" t="s">
        <v>299</v>
      </c>
      <c r="H943" s="32" t="str">
        <f>_xlfn.XLOOKUP(B943,[2]CALCULATION!$B:$B,[2]CALCULATION!$H:$H,"")</f>
        <v>Huawei</v>
      </c>
      <c r="I943" s="28">
        <v>0</v>
      </c>
      <c r="J943" s="28">
        <v>0</v>
      </c>
      <c r="K943" s="28">
        <v>0</v>
      </c>
      <c r="L943" s="28">
        <v>0</v>
      </c>
      <c r="M943" s="28">
        <v>0</v>
      </c>
      <c r="N943" s="28">
        <v>0</v>
      </c>
      <c r="O943" s="28">
        <v>0</v>
      </c>
      <c r="P943" s="28">
        <v>0</v>
      </c>
      <c r="Q943" s="28">
        <v>0</v>
      </c>
      <c r="R943" s="28">
        <v>0</v>
      </c>
      <c r="S943" s="94">
        <v>1.8635873333846986</v>
      </c>
      <c r="T943" s="94">
        <f>_xlfn.XLOOKUP(B943,'[3]Nur des jours'!$B:$B,'[3]Nur des jours'!$U:$U,"")</f>
        <v>2.7466020608789693E-2</v>
      </c>
      <c r="U943" s="94">
        <v>0</v>
      </c>
      <c r="V943" s="94">
        <v>0</v>
      </c>
      <c r="W943" s="94">
        <v>2.7466020608789693E-2</v>
      </c>
      <c r="X943" s="94">
        <v>0</v>
      </c>
      <c r="Y943" s="94">
        <v>0</v>
      </c>
      <c r="Z943" s="94">
        <v>0</v>
      </c>
      <c r="AA943" s="94">
        <v>0</v>
      </c>
      <c r="AB943" s="94">
        <v>9.6666124480285817E-2</v>
      </c>
      <c r="AC943" s="94">
        <f>_xlfn.XLOOKUP(B943,'[3]Nur des jours'!$B:$B,'[3]Nur des jours'!$N:$N,"")</f>
        <v>0</v>
      </c>
      <c r="AD943" s="94">
        <v>0</v>
      </c>
      <c r="AE943" s="94">
        <v>0</v>
      </c>
      <c r="AF943" s="94">
        <v>0</v>
      </c>
      <c r="AG943" s="94">
        <v>0</v>
      </c>
      <c r="AH943" s="94">
        <v>0</v>
      </c>
      <c r="AI943" s="49" t="s">
        <v>5559</v>
      </c>
      <c r="AJ943" s="49"/>
      <c r="AK943" s="48" t="str" cm="1">
        <f t="array" ref="AK943">IFERROR(_xlfn.IFS(
AM943="MPR ISSUE","PDH",
AM943="BSS Hardware Issue","BSS",
AM943="Sites strategiques, MLL, Pylone, etc.","ENVTECH",
AM943="AKTIVCO DEFAUT GE &amp; POWER Cabinet","AKTIVCO",
AM943="AKTIVCO Coupure ENEO &amp; Baisse de tension","AKTIVCO GRID ONLY",
AM943="Coupure ENEO &amp; Baisse de tension","IHS GRID ONLY",
AM943="Defaut GE &amp; POWER Cabinet","IHS",
AM943="Sharing","Partners",
AM943="Sites strategiques &amp; DataCenter","SST &amp; DC",
AM943="Exclu","Exclu",
AM943="SAT","SAT",
AM943="SPARE-ISSUE","SPARE-ISSUE",
AM943="Fiber CAmtel","TRANS_FO_CAMTEL",
AM943="Fiber AOF","Fiber AOF",
AM943="Projet OCM (HUAWEI)","TRAVAUX-HUAWEI",
AM943="Projet OCM (NOKIA)","TRAVAUX-NOKIA",
AM943="ACCESS-ISSUE","ACCESS-ISSUE",
AM943="Projet OCM (ZTE, NOKIA, autres projets)","TRAVAUX OCM",
AM943="No root CAuse","No root cause",
AM943="ODU HS","PDH",
AM943="IP &amp; VLAN","PDH",
AM943="Warehouse HUAWEI","SPARE-ISSUE",
AM943="SPARE-HS","SPARE-ISSUE",
AM943="Power Telco","BSS",AM943="no impacts","no impacts"
),"")</f>
        <v>no impacts</v>
      </c>
      <c r="AL943" s="48" t="str" cm="1">
        <f t="array" ref="AL943">IFERROR(_xlfn.IFS(
AM943="MPR ISSUE","TX ISSUE",
AM943="BSS Hardware Issue","RAN ISSUE",
AM943="Sites strategiques, MLL, Pylone, etc.","ENVTECH",
AM943="AKTIVCO DEFAUT GE &amp; POWER Cabinet","POWER ISSUE",
AM943="AKTIVCO Coupure ENEO &amp; Baisse de tension","POWER ISSUE",
AM943="Coupure ENEO &amp; Baisse de tension","POWER ISSUE",
AM943="Defaut GE &amp; POWER Cabinet","POWER ISSUE",
AM943="Sharing","POWER ISSUE",
AM943="Sites strategiques &amp; DataCenter","POWER ISSUE",
AM943="Exclu","Exclu",
AM943="SAT","TX ISSUE",
AM943="SPARE-ISSUE","SPARE-ISSUE",
AM943="Fiber CAmtel","TX ISSUE",
AM943="Fiber AOF","TX ISSUE",
AM943="Projet OCM (HUAWEI)","TRAVAUX-HUAWEI",
AM943="Projet OCM (NOKIA)","TRAVAUX -NOKIA",
AM943="ACCESS-ISSUE","ACCESS-ISSUE",
AM943="Projet OCM (ZTE, NOKIA, autres projets)","TRAVAUX OCM",
AM943="No root CAuse","No root cause",
AM943="ODU HS","TX ISSUE",
AM943="IP &amp; VLAN","TX ISSUE",
AM943="Warehouse HUAWEI","SPARE-ISSUE",
AM943="SPARE-HS","SPARE-ISSUE",
AM943="Power Telco","RAN ISSUE",AM943="no impacts","no impacts"
),"")</f>
        <v>no impacts</v>
      </c>
      <c r="AM943" s="67" t="s">
        <v>5605</v>
      </c>
      <c r="AN943" s="48" t="str" cm="1">
        <f t="array" ref="AN943">IFERROR(_xlfn.IFS(
AM943="MPR ISSUE","ACTIVE",
AM943="BSS Hardware Issue","ACTIVE",
AM943="Sites strategiques, MLL, Pylone, etc.","PASSIVE",
AM943="AKTIVCO DEFAUT GE &amp; POWER Cabinet","PASSIVE",
AM943="AKTIVCO Coupure ENEO &amp; Baisse de tension","PASSIVE",
AM943="Coupure ENEO &amp; Baisse de tension","PASSIVE",
AM943="Defaut GE &amp; POWER Cabinet","PASSIVE",
AM943="Sharing","PASSIVE",
AM943="Sites strategiques &amp; DataCenter","PASSIVE",
AM943="Exclu","Exclu",
AM943="SAT","ACTIVE",
AM943="SPARE-ISSUE","SPARE-ISSUE",
AM943="Fiber CAmtel","ACTIVE",
AM943="Fiber AOF","ACTIVE",
AM943="Projet OCM (HUAWEI)","PLANNED WORKS",
AM943="Projet OCM (NOKIA)","PLANNED WORKS",
AM943="ACCESS-ISSUE","ACCESS-ISSUE",
AM943="Projet OCM (ZTE, NOKIA, autres projets)","PLANNED WORKS",
AM943="No root CAuse","No root cause",
AM943="ODU HS","ACTIVE",
AM943="IP &amp; VLAN","ACTIVE",
AM943="Warehouse HUAWEI","SPARE-ISSUE",
AM943="SPARE-HS","SPARE-ISSUE",
AM943="Power Telco","ACTIVE", AM943="no impacts","no impacts"
),"")</f>
        <v>no impacts</v>
      </c>
      <c r="AO943" s="93" t="s">
        <v>5537</v>
      </c>
      <c r="AP943" s="101" t="str">
        <f t="shared" si="30"/>
        <v>OST_107</v>
      </c>
      <c r="AR943" s="17" t="s">
        <v>5537</v>
      </c>
      <c r="AS943" s="7" t="s">
        <v>5537</v>
      </c>
      <c r="AT943" s="6"/>
      <c r="AU943" s="7"/>
      <c r="AV943" s="3" t="s">
        <v>5537</v>
      </c>
      <c r="AW943" s="18" t="s">
        <v>5537</v>
      </c>
      <c r="AX943" s="18" t="s">
        <v>5537</v>
      </c>
      <c r="AY943" s="18" t="s">
        <v>5537</v>
      </c>
      <c r="AZ943" s="18" t="s">
        <v>5537</v>
      </c>
      <c r="BA943" s="18" t="s">
        <v>5537</v>
      </c>
      <c r="BB943" s="18" t="s">
        <v>5537</v>
      </c>
      <c r="BC943" s="18" t="s">
        <v>5537</v>
      </c>
      <c r="BD943" s="18" t="s">
        <v>5537</v>
      </c>
      <c r="BE943" s="18" t="s">
        <v>5537</v>
      </c>
      <c r="BF943" s="18" t="s">
        <v>5537</v>
      </c>
      <c r="BG943" s="18" t="s">
        <v>5537</v>
      </c>
      <c r="BH943" s="18" t="s">
        <v>5537</v>
      </c>
      <c r="BI943" s="9" t="s">
        <v>5537</v>
      </c>
      <c r="BJ943" s="14"/>
      <c r="BK943" s="14" t="s">
        <v>5537</v>
      </c>
      <c r="BL943" s="14" t="str">
        <f>_xlfn.XLOOKUP(B943,'[4]cell downs 18042026 17h'!$B:$B,'[4]cell downs 18042026 17h'!$B:$B,"")</f>
        <v/>
      </c>
      <c r="BM943" s="14" t="str">
        <f>_xlfn.XLOOKUP(B943,'[5]Cells Huawei 19042026 15h'!$B:$B,'[5]Cells Huawei 19042026 15h'!$B:$B,"")</f>
        <v/>
      </c>
      <c r="BN943" s="9" t="str">
        <f>_xlfn.XLOOKUP(B943,'[6]cells down 19042026 9H40'!$B:$B,'[6]cells down 19042026 9H40'!$B:$B,"")</f>
        <v/>
      </c>
      <c r="BO943" s="9" t="s">
        <v>2651</v>
      </c>
      <c r="BP943" s="9" t="s">
        <v>12</v>
      </c>
      <c r="BQ943" s="115"/>
    </row>
    <row r="944" spans="1:69" s="9" customFormat="1" ht="21" customHeight="1" x14ac:dyDescent="0.3">
      <c r="A944" s="1" t="s">
        <v>2654</v>
      </c>
      <c r="B944" s="8" t="s">
        <v>2655</v>
      </c>
      <c r="C944" s="3" t="str">
        <f>_xlfn.XLOOKUP(B944,'[1]daily break down'!$D:$D,'[1]daily break down'!$E:$E,"")</f>
        <v>Bafoussam</v>
      </c>
      <c r="D944" s="1" t="s">
        <v>11</v>
      </c>
      <c r="E944" s="1" t="s">
        <v>12</v>
      </c>
      <c r="F944" s="3" t="s">
        <v>102</v>
      </c>
      <c r="G944" s="1" t="s">
        <v>299</v>
      </c>
      <c r="H944" s="32" t="str">
        <f>_xlfn.XLOOKUP(B944,[2]CALCULATION!$B:$B,[2]CALCULATION!$H:$H,"")</f>
        <v>Huawei</v>
      </c>
      <c r="I944" s="28">
        <v>0</v>
      </c>
      <c r="J944" s="28">
        <v>0</v>
      </c>
      <c r="K944" s="28">
        <v>0</v>
      </c>
      <c r="L944" s="28">
        <v>0</v>
      </c>
      <c r="M944" s="28">
        <v>0</v>
      </c>
      <c r="N944" s="28">
        <v>0</v>
      </c>
      <c r="O944" s="28">
        <v>0</v>
      </c>
      <c r="P944" s="28">
        <v>0</v>
      </c>
      <c r="Q944" s="28">
        <v>0</v>
      </c>
      <c r="R944" s="28">
        <v>0</v>
      </c>
      <c r="S944" s="94">
        <v>0</v>
      </c>
      <c r="T944" s="94">
        <f>_xlfn.XLOOKUP(B944,'[3]Nur des jours'!$B:$B,'[3]Nur des jours'!$U:$U,"")</f>
        <v>2.6895298102633029E-2</v>
      </c>
      <c r="U944" s="94">
        <v>0</v>
      </c>
      <c r="V944" s="94">
        <v>0</v>
      </c>
      <c r="W944" s="94">
        <v>2.6895298102633029E-2</v>
      </c>
      <c r="X944" s="94">
        <v>0</v>
      </c>
      <c r="Y944" s="94">
        <v>0</v>
      </c>
      <c r="Z944" s="94">
        <v>0</v>
      </c>
      <c r="AA944" s="94">
        <v>0</v>
      </c>
      <c r="AB944" s="94">
        <v>9.5685195172829057E-2</v>
      </c>
      <c r="AC944" s="94">
        <f>_xlfn.XLOOKUP(B944,'[3]Nur des jours'!$B:$B,'[3]Nur des jours'!$N:$N,"")</f>
        <v>0</v>
      </c>
      <c r="AD944" s="94">
        <v>0</v>
      </c>
      <c r="AE944" s="94">
        <v>0</v>
      </c>
      <c r="AF944" s="94">
        <v>0</v>
      </c>
      <c r="AG944" s="94">
        <v>0</v>
      </c>
      <c r="AH944" s="94">
        <v>0</v>
      </c>
      <c r="AI944" s="49" t="s">
        <v>5559</v>
      </c>
      <c r="AJ944" s="49"/>
      <c r="AK944" s="48" t="str" cm="1">
        <f t="array" ref="AK944">IFERROR(_xlfn.IFS(
AM944="MPR ISSUE","PDH",
AM944="BSS Hardware Issue","BSS",
AM944="Sites strategiques, MLL, Pylone, etc.","ENVTECH",
AM944="AKTIVCO DEFAUT GE &amp; POWER Cabinet","AKTIVCO",
AM944="AKTIVCO Coupure ENEO &amp; Baisse de tension","AKTIVCO GRID ONLY",
AM944="Coupure ENEO &amp; Baisse de tension","IHS GRID ONLY",
AM944="Defaut GE &amp; POWER Cabinet","IHS",
AM944="Sharing","Partners",
AM944="Sites strategiques &amp; DataCenter","SST &amp; DC",
AM944="Exclu","Exclu",
AM944="SAT","SAT",
AM944="SPARE-ISSUE","SPARE-ISSUE",
AM944="Fiber CAmtel","TRANS_FO_CAMTEL",
AM944="Fiber AOF","Fiber AOF",
AM944="Projet OCM (HUAWEI)","TRAVAUX-HUAWEI",
AM944="Projet OCM (NOKIA)","TRAVAUX-NOKIA",
AM944="ACCESS-ISSUE","ACCESS-ISSUE",
AM944="Projet OCM (ZTE, NOKIA, autres projets)","TRAVAUX OCM",
AM944="No root CAuse","No root cause",
AM944="ODU HS","PDH",
AM944="IP &amp; VLAN","PDH",
AM944="Warehouse HUAWEI","SPARE-ISSUE",
AM944="SPARE-HS","SPARE-ISSUE",
AM944="Power Telco","BSS",AM944="no impacts","no impacts"
),"")</f>
        <v>no impacts</v>
      </c>
      <c r="AL944" s="48" t="str" cm="1">
        <f t="array" ref="AL944">IFERROR(_xlfn.IFS(
AM944="MPR ISSUE","TX ISSUE",
AM944="BSS Hardware Issue","RAN ISSUE",
AM944="Sites strategiques, MLL, Pylone, etc.","ENVTECH",
AM944="AKTIVCO DEFAUT GE &amp; POWER Cabinet","POWER ISSUE",
AM944="AKTIVCO Coupure ENEO &amp; Baisse de tension","POWER ISSUE",
AM944="Coupure ENEO &amp; Baisse de tension","POWER ISSUE",
AM944="Defaut GE &amp; POWER Cabinet","POWER ISSUE",
AM944="Sharing","POWER ISSUE",
AM944="Sites strategiques &amp; DataCenter","POWER ISSUE",
AM944="Exclu","Exclu",
AM944="SAT","TX ISSUE",
AM944="SPARE-ISSUE","SPARE-ISSUE",
AM944="Fiber CAmtel","TX ISSUE",
AM944="Fiber AOF","TX ISSUE",
AM944="Projet OCM (HUAWEI)","TRAVAUX-HUAWEI",
AM944="Projet OCM (NOKIA)","TRAVAUX -NOKIA",
AM944="ACCESS-ISSUE","ACCESS-ISSUE",
AM944="Projet OCM (ZTE, NOKIA, autres projets)","TRAVAUX OCM",
AM944="No root CAuse","No root cause",
AM944="ODU HS","TX ISSUE",
AM944="IP &amp; VLAN","TX ISSUE",
AM944="Warehouse HUAWEI","SPARE-ISSUE",
AM944="SPARE-HS","SPARE-ISSUE",
AM944="Power Telco","RAN ISSUE",AM944="no impacts","no impacts"
),"")</f>
        <v>no impacts</v>
      </c>
      <c r="AM944" s="67" t="s">
        <v>5605</v>
      </c>
      <c r="AN944" s="48" t="str" cm="1">
        <f t="array" ref="AN944">IFERROR(_xlfn.IFS(
AM944="MPR ISSUE","ACTIVE",
AM944="BSS Hardware Issue","ACTIVE",
AM944="Sites strategiques, MLL, Pylone, etc.","PASSIVE",
AM944="AKTIVCO DEFAUT GE &amp; POWER Cabinet","PASSIVE",
AM944="AKTIVCO Coupure ENEO &amp; Baisse de tension","PASSIVE",
AM944="Coupure ENEO &amp; Baisse de tension","PASSIVE",
AM944="Defaut GE &amp; POWER Cabinet","PASSIVE",
AM944="Sharing","PASSIVE",
AM944="Sites strategiques &amp; DataCenter","PASSIVE",
AM944="Exclu","Exclu",
AM944="SAT","ACTIVE",
AM944="SPARE-ISSUE","SPARE-ISSUE",
AM944="Fiber CAmtel","ACTIVE",
AM944="Fiber AOF","ACTIVE",
AM944="Projet OCM (HUAWEI)","PLANNED WORKS",
AM944="Projet OCM (NOKIA)","PLANNED WORKS",
AM944="ACCESS-ISSUE","ACCESS-ISSUE",
AM944="Projet OCM (ZTE, NOKIA, autres projets)","PLANNED WORKS",
AM944="No root CAuse","No root cause",
AM944="ODU HS","ACTIVE",
AM944="IP &amp; VLAN","ACTIVE",
AM944="Warehouse HUAWEI","SPARE-ISSUE",
AM944="SPARE-HS","SPARE-ISSUE",
AM944="Power Telco","ACTIVE", AM944="no impacts","no impacts"
),"")</f>
        <v>no impacts</v>
      </c>
      <c r="AO944" s="93" t="s">
        <v>5537</v>
      </c>
      <c r="AP944" s="101" t="str">
        <f t="shared" si="30"/>
        <v>OST_045</v>
      </c>
      <c r="AR944" s="17" t="s">
        <v>5537</v>
      </c>
      <c r="AS944" s="7" t="s">
        <v>5537</v>
      </c>
      <c r="AT944" s="6"/>
      <c r="AU944" s="7"/>
      <c r="AV944" s="3" t="s">
        <v>5537</v>
      </c>
      <c r="AW944" s="18" t="s">
        <v>5537</v>
      </c>
      <c r="AX944" s="18" t="s">
        <v>5537</v>
      </c>
      <c r="AY944" s="18" t="s">
        <v>5537</v>
      </c>
      <c r="AZ944" s="18" t="s">
        <v>5537</v>
      </c>
      <c r="BA944" s="18" t="s">
        <v>5537</v>
      </c>
      <c r="BB944" s="18" t="s">
        <v>5537</v>
      </c>
      <c r="BC944" s="18" t="s">
        <v>5537</v>
      </c>
      <c r="BD944" s="18" t="s">
        <v>5537</v>
      </c>
      <c r="BE944" s="18" t="s">
        <v>5537</v>
      </c>
      <c r="BF944" s="18" t="s">
        <v>5537</v>
      </c>
      <c r="BG944" s="18" t="s">
        <v>5537</v>
      </c>
      <c r="BH944" s="18" t="s">
        <v>5537</v>
      </c>
      <c r="BI944" s="9" t="s">
        <v>5537</v>
      </c>
      <c r="BJ944" s="14"/>
      <c r="BK944" s="14" t="s">
        <v>5537</v>
      </c>
      <c r="BL944" s="14" t="str">
        <f>_xlfn.XLOOKUP(B944,'[4]cell downs 18042026 17h'!$B:$B,'[4]cell downs 18042026 17h'!$B:$B,"")</f>
        <v/>
      </c>
      <c r="BM944" s="14" t="str">
        <f>_xlfn.XLOOKUP(B944,'[5]Cells Huawei 19042026 15h'!$B:$B,'[5]Cells Huawei 19042026 15h'!$B:$B,"")</f>
        <v/>
      </c>
      <c r="BN944" s="9" t="str">
        <f>_xlfn.XLOOKUP(B944,'[6]cells down 19042026 9H40'!$B:$B,'[6]cells down 19042026 9H40'!$B:$B,"")</f>
        <v/>
      </c>
      <c r="BO944" s="9" t="s">
        <v>2655</v>
      </c>
      <c r="BP944" s="9" t="s">
        <v>12</v>
      </c>
      <c r="BQ944" s="115"/>
    </row>
    <row r="945" spans="1:69" s="9" customFormat="1" x14ac:dyDescent="0.3">
      <c r="A945" s="1" t="s">
        <v>2530</v>
      </c>
      <c r="B945" s="8" t="s">
        <v>2531</v>
      </c>
      <c r="C945" s="3" t="str">
        <f>_xlfn.XLOOKUP(B945,'[1]daily break down'!$D:$D,'[1]daily break down'!$E:$E,"")</f>
        <v>Bafoussam</v>
      </c>
      <c r="D945" s="1" t="s">
        <v>11</v>
      </c>
      <c r="E945" s="1" t="s">
        <v>12</v>
      </c>
      <c r="F945" s="3" t="s">
        <v>102</v>
      </c>
      <c r="G945" s="1" t="s">
        <v>299</v>
      </c>
      <c r="H945" s="32" t="str">
        <f>_xlfn.XLOOKUP(B945,[2]CALCULATION!$B:$B,[2]CALCULATION!$H:$H,"")</f>
        <v>Huawei</v>
      </c>
      <c r="I945" s="28">
        <v>0</v>
      </c>
      <c r="J945" s="28">
        <v>0</v>
      </c>
      <c r="K945" s="28">
        <v>0</v>
      </c>
      <c r="L945" s="28">
        <v>0</v>
      </c>
      <c r="M945" s="28">
        <v>0</v>
      </c>
      <c r="N945" s="28">
        <v>0</v>
      </c>
      <c r="O945" s="28">
        <v>0</v>
      </c>
      <c r="P945" s="28">
        <v>0</v>
      </c>
      <c r="Q945" s="28">
        <v>0</v>
      </c>
      <c r="R945" s="28">
        <v>0</v>
      </c>
      <c r="S945" s="94">
        <v>0</v>
      </c>
      <c r="T945" s="94">
        <f>_xlfn.XLOOKUP(B945,'[3]Nur des jours'!$B:$B,'[3]Nur des jours'!$U:$U,"")</f>
        <v>2.5914368795176255E-2</v>
      </c>
      <c r="U945" s="94">
        <v>0</v>
      </c>
      <c r="V945" s="94">
        <v>0</v>
      </c>
      <c r="W945" s="94">
        <v>2.5914368795176251E-2</v>
      </c>
      <c r="X945" s="94">
        <v>0</v>
      </c>
      <c r="Y945" s="94">
        <v>0</v>
      </c>
      <c r="Z945" s="94">
        <v>0</v>
      </c>
      <c r="AA945" s="94">
        <v>0</v>
      </c>
      <c r="AB945" s="94">
        <v>9.5417668998068098E-2</v>
      </c>
      <c r="AC945" s="94">
        <f>_xlfn.XLOOKUP(B945,'[3]Nur des jours'!$B:$B,'[3]Nur des jours'!$N:$N,"")</f>
        <v>0</v>
      </c>
      <c r="AD945" s="94">
        <v>0</v>
      </c>
      <c r="AE945" s="94">
        <v>0</v>
      </c>
      <c r="AF945" s="94">
        <v>0</v>
      </c>
      <c r="AG945" s="94">
        <v>0</v>
      </c>
      <c r="AH945" s="94">
        <v>0</v>
      </c>
      <c r="AI945" s="49" t="s">
        <v>5559</v>
      </c>
      <c r="AJ945" s="49"/>
      <c r="AK945" s="48" t="str" cm="1">
        <f t="array" ref="AK945">IFERROR(_xlfn.IFS(
AM945="MPR ISSUE","PDH",
AM945="BSS Hardware Issue","BSS",
AM945="Sites strategiques, MLL, Pylone, etc.","ENVTECH",
AM945="AKTIVCO DEFAUT GE &amp; POWER Cabinet","AKTIVCO",
AM945="AKTIVCO Coupure ENEO &amp; Baisse de tension","AKTIVCO GRID ONLY",
AM945="Coupure ENEO &amp; Baisse de tension","IHS GRID ONLY",
AM945="Defaut GE &amp; POWER Cabinet","IHS",
AM945="Sharing","Partners",
AM945="Sites strategiques &amp; DataCenter","SST &amp; DC",
AM945="Exclu","Exclu",
AM945="SAT","SAT",
AM945="SPARE-ISSUE","SPARE-ISSUE",
AM945="Fiber CAmtel","TRANS_FO_CAMTEL",
AM945="Fiber AOF","Fiber AOF",
AM945="Projet OCM (HUAWEI)","TRAVAUX-HUAWEI",
AM945="Projet OCM (NOKIA)","TRAVAUX-NOKIA",
AM945="ACCESS-ISSUE","ACCESS-ISSUE",
AM945="Projet OCM (ZTE, NOKIA, autres projets)","TRAVAUX OCM",
AM945="No root CAuse","No root cause",
AM945="ODU HS","PDH",
AM945="IP &amp; VLAN","PDH",
AM945="Warehouse HUAWEI","SPARE-ISSUE",
AM945="SPARE-HS","SPARE-ISSUE",
AM945="Power Telco","BSS",AM945="no impacts","no impacts"
),"")</f>
        <v>no impacts</v>
      </c>
      <c r="AL945" s="48" t="str" cm="1">
        <f t="array" ref="AL945">IFERROR(_xlfn.IFS(
AM945="MPR ISSUE","TX ISSUE",
AM945="BSS Hardware Issue","RAN ISSUE",
AM945="Sites strategiques, MLL, Pylone, etc.","ENVTECH",
AM945="AKTIVCO DEFAUT GE &amp; POWER Cabinet","POWER ISSUE",
AM945="AKTIVCO Coupure ENEO &amp; Baisse de tension","POWER ISSUE",
AM945="Coupure ENEO &amp; Baisse de tension","POWER ISSUE",
AM945="Defaut GE &amp; POWER Cabinet","POWER ISSUE",
AM945="Sharing","POWER ISSUE",
AM945="Sites strategiques &amp; DataCenter","POWER ISSUE",
AM945="Exclu","Exclu",
AM945="SAT","TX ISSUE",
AM945="SPARE-ISSUE","SPARE-ISSUE",
AM945="Fiber CAmtel","TX ISSUE",
AM945="Fiber AOF","TX ISSUE",
AM945="Projet OCM (HUAWEI)","TRAVAUX-HUAWEI",
AM945="Projet OCM (NOKIA)","TRAVAUX -NOKIA",
AM945="ACCESS-ISSUE","ACCESS-ISSUE",
AM945="Projet OCM (ZTE, NOKIA, autres projets)","TRAVAUX OCM",
AM945="No root CAuse","No root cause",
AM945="ODU HS","TX ISSUE",
AM945="IP &amp; VLAN","TX ISSUE",
AM945="Warehouse HUAWEI","SPARE-ISSUE",
AM945="SPARE-HS","SPARE-ISSUE",
AM945="Power Telco","RAN ISSUE",AM945="no impacts","no impacts"
),"")</f>
        <v>no impacts</v>
      </c>
      <c r="AM945" s="67" t="s">
        <v>5605</v>
      </c>
      <c r="AN945" s="48" t="str" cm="1">
        <f t="array" ref="AN945">IFERROR(_xlfn.IFS(
AM945="MPR ISSUE","ACTIVE",
AM945="BSS Hardware Issue","ACTIVE",
AM945="Sites strategiques, MLL, Pylone, etc.","PASSIVE",
AM945="AKTIVCO DEFAUT GE &amp; POWER Cabinet","PASSIVE",
AM945="AKTIVCO Coupure ENEO &amp; Baisse de tension","PASSIVE",
AM945="Coupure ENEO &amp; Baisse de tension","PASSIVE",
AM945="Defaut GE &amp; POWER Cabinet","PASSIVE",
AM945="Sharing","PASSIVE",
AM945="Sites strategiques &amp; DataCenter","PASSIVE",
AM945="Exclu","Exclu",
AM945="SAT","ACTIVE",
AM945="SPARE-ISSUE","SPARE-ISSUE",
AM945="Fiber CAmtel","ACTIVE",
AM945="Fiber AOF","ACTIVE",
AM945="Projet OCM (HUAWEI)","PLANNED WORKS",
AM945="Projet OCM (NOKIA)","PLANNED WORKS",
AM945="ACCESS-ISSUE","ACCESS-ISSUE",
AM945="Projet OCM (ZTE, NOKIA, autres projets)","PLANNED WORKS",
AM945="No root CAuse","No root cause",
AM945="ODU HS","ACTIVE",
AM945="IP &amp; VLAN","ACTIVE",
AM945="Warehouse HUAWEI","SPARE-ISSUE",
AM945="SPARE-HS","SPARE-ISSUE",
AM945="Power Telco","ACTIVE", AM945="no impacts","no impacts"
),"")</f>
        <v>no impacts</v>
      </c>
      <c r="AO945" s="93" t="s">
        <v>5537</v>
      </c>
      <c r="AP945" s="101" t="str">
        <f t="shared" si="30"/>
        <v>OST_134</v>
      </c>
      <c r="AR945" s="17" t="s">
        <v>5537</v>
      </c>
      <c r="AS945" s="7" t="s">
        <v>5537</v>
      </c>
      <c r="AT945" s="6"/>
      <c r="AU945" s="7"/>
      <c r="AV945" s="3" t="s">
        <v>5537</v>
      </c>
      <c r="AW945" s="18" t="s">
        <v>5537</v>
      </c>
      <c r="AX945" s="18" t="s">
        <v>5537</v>
      </c>
      <c r="AY945" s="18" t="s">
        <v>5537</v>
      </c>
      <c r="AZ945" s="18" t="s">
        <v>5537</v>
      </c>
      <c r="BA945" s="18" t="s">
        <v>5537</v>
      </c>
      <c r="BB945" s="18" t="s">
        <v>5537</v>
      </c>
      <c r="BC945" s="18" t="s">
        <v>5537</v>
      </c>
      <c r="BD945" s="18" t="s">
        <v>5537</v>
      </c>
      <c r="BE945" s="18" t="s">
        <v>5537</v>
      </c>
      <c r="BF945" s="18" t="s">
        <v>5537</v>
      </c>
      <c r="BG945" s="18" t="s">
        <v>5537</v>
      </c>
      <c r="BH945" s="18" t="s">
        <v>5537</v>
      </c>
      <c r="BI945" s="9" t="s">
        <v>5537</v>
      </c>
      <c r="BJ945" s="14"/>
      <c r="BK945" s="14" t="s">
        <v>5537</v>
      </c>
      <c r="BL945" s="14" t="str">
        <f>_xlfn.XLOOKUP(B945,'[4]cell downs 18042026 17h'!$B:$B,'[4]cell downs 18042026 17h'!$B:$B,"")</f>
        <v/>
      </c>
      <c r="BM945" s="14" t="str">
        <f>_xlfn.XLOOKUP(B945,'[5]Cells Huawei 19042026 15h'!$B:$B,'[5]Cells Huawei 19042026 15h'!$B:$B,"")</f>
        <v/>
      </c>
      <c r="BN945" s="9" t="str">
        <f>_xlfn.XLOOKUP(B945,'[6]cells down 19042026 9H40'!$B:$B,'[6]cells down 19042026 9H40'!$B:$B,"")</f>
        <v/>
      </c>
      <c r="BO945" s="9" t="s">
        <v>2531</v>
      </c>
      <c r="BP945" s="9" t="s">
        <v>12</v>
      </c>
      <c r="BQ945" s="115"/>
    </row>
    <row r="946" spans="1:69" s="9" customFormat="1" x14ac:dyDescent="0.3">
      <c r="A946" s="1" t="s">
        <v>2658</v>
      </c>
      <c r="B946" s="8" t="s">
        <v>2659</v>
      </c>
      <c r="C946" s="3" t="str">
        <f>_xlfn.XLOOKUP(B946,'[1]daily break down'!$D:$D,'[1]daily break down'!$E:$E,"")</f>
        <v>Bafoussam</v>
      </c>
      <c r="D946" s="1" t="s">
        <v>11</v>
      </c>
      <c r="E946" s="1" t="s">
        <v>12</v>
      </c>
      <c r="F946" s="3" t="s">
        <v>102</v>
      </c>
      <c r="G946" s="1" t="s">
        <v>299</v>
      </c>
      <c r="H946" s="32" t="str">
        <f>_xlfn.XLOOKUP(B946,[2]CALCULATION!$B:$B,[2]CALCULATION!$H:$H,"")</f>
        <v>Huawei</v>
      </c>
      <c r="I946" s="28">
        <v>0</v>
      </c>
      <c r="J946" s="28">
        <v>0</v>
      </c>
      <c r="K946" s="28">
        <v>0</v>
      </c>
      <c r="L946" s="28">
        <v>0</v>
      </c>
      <c r="M946" s="28">
        <v>0</v>
      </c>
      <c r="N946" s="28">
        <v>0</v>
      </c>
      <c r="O946" s="28">
        <v>0</v>
      </c>
      <c r="P946" s="28">
        <v>0</v>
      </c>
      <c r="Q946" s="28">
        <v>0</v>
      </c>
      <c r="R946" s="28">
        <v>0</v>
      </c>
      <c r="S946" s="94">
        <v>0</v>
      </c>
      <c r="T946" s="94">
        <f>_xlfn.XLOOKUP(B946,'[3]Nur des jours'!$B:$B,'[3]Nur des jours'!$U:$U,"")</f>
        <v>2.0278484046879149E-2</v>
      </c>
      <c r="U946" s="94">
        <v>0</v>
      </c>
      <c r="V946" s="94">
        <v>0</v>
      </c>
      <c r="W946" s="94">
        <v>2.0278484046879149E-2</v>
      </c>
      <c r="X946" s="94">
        <v>0</v>
      </c>
      <c r="Y946" s="94">
        <v>0</v>
      </c>
      <c r="Z946" s="94">
        <v>0</v>
      </c>
      <c r="AA946" s="94">
        <v>0</v>
      </c>
      <c r="AB946" s="94">
        <v>9.4793441256959238E-2</v>
      </c>
      <c r="AC946" s="94">
        <f>_xlfn.XLOOKUP(B946,'[3]Nur des jours'!$B:$B,'[3]Nur des jours'!$N:$N,"")</f>
        <v>0</v>
      </c>
      <c r="AD946" s="94">
        <v>0</v>
      </c>
      <c r="AE946" s="94">
        <v>0</v>
      </c>
      <c r="AF946" s="94">
        <v>0</v>
      </c>
      <c r="AG946" s="94">
        <v>0</v>
      </c>
      <c r="AH946" s="94">
        <v>0</v>
      </c>
      <c r="AI946" s="49" t="s">
        <v>5559</v>
      </c>
      <c r="AJ946" s="49"/>
      <c r="AK946" s="48" t="str" cm="1">
        <f t="array" ref="AK946">IFERROR(_xlfn.IFS(
AM946="MPR ISSUE","PDH",
AM946="BSS Hardware Issue","BSS",
AM946="Sites strategiques, MLL, Pylone, etc.","ENVTECH",
AM946="AKTIVCO DEFAUT GE &amp; POWER Cabinet","AKTIVCO",
AM946="AKTIVCO Coupure ENEO &amp; Baisse de tension","AKTIVCO GRID ONLY",
AM946="Coupure ENEO &amp; Baisse de tension","IHS GRID ONLY",
AM946="Defaut GE &amp; POWER Cabinet","IHS",
AM946="Sharing","Partners",
AM946="Sites strategiques &amp; DataCenter","SST &amp; DC",
AM946="Exclu","Exclu",
AM946="SAT","SAT",
AM946="SPARE-ISSUE","SPARE-ISSUE",
AM946="Fiber CAmtel","TRANS_FO_CAMTEL",
AM946="Fiber AOF","Fiber AOF",
AM946="Projet OCM (HUAWEI)","TRAVAUX-HUAWEI",
AM946="Projet OCM (NOKIA)","TRAVAUX-NOKIA",
AM946="ACCESS-ISSUE","ACCESS-ISSUE",
AM946="Projet OCM (ZTE, NOKIA, autres projets)","TRAVAUX OCM",
AM946="No root CAuse","No root cause",
AM946="ODU HS","PDH",
AM946="IP &amp; VLAN","PDH",
AM946="Warehouse HUAWEI","SPARE-ISSUE",
AM946="SPARE-HS","SPARE-ISSUE",
AM946="Power Telco","BSS",AM946="no impacts","no impacts"
),"")</f>
        <v>no impacts</v>
      </c>
      <c r="AL946" s="48" t="str" cm="1">
        <f t="array" ref="AL946">IFERROR(_xlfn.IFS(
AM946="MPR ISSUE","TX ISSUE",
AM946="BSS Hardware Issue","RAN ISSUE",
AM946="Sites strategiques, MLL, Pylone, etc.","ENVTECH",
AM946="AKTIVCO DEFAUT GE &amp; POWER Cabinet","POWER ISSUE",
AM946="AKTIVCO Coupure ENEO &amp; Baisse de tension","POWER ISSUE",
AM946="Coupure ENEO &amp; Baisse de tension","POWER ISSUE",
AM946="Defaut GE &amp; POWER Cabinet","POWER ISSUE",
AM946="Sharing","POWER ISSUE",
AM946="Sites strategiques &amp; DataCenter","POWER ISSUE",
AM946="Exclu","Exclu",
AM946="SAT","TX ISSUE",
AM946="SPARE-ISSUE","SPARE-ISSUE",
AM946="Fiber CAmtel","TX ISSUE",
AM946="Fiber AOF","TX ISSUE",
AM946="Projet OCM (HUAWEI)","TRAVAUX-HUAWEI",
AM946="Projet OCM (NOKIA)","TRAVAUX -NOKIA",
AM946="ACCESS-ISSUE","ACCESS-ISSUE",
AM946="Projet OCM (ZTE, NOKIA, autres projets)","TRAVAUX OCM",
AM946="No root CAuse","No root cause",
AM946="ODU HS","TX ISSUE",
AM946="IP &amp; VLAN","TX ISSUE",
AM946="Warehouse HUAWEI","SPARE-ISSUE",
AM946="SPARE-HS","SPARE-ISSUE",
AM946="Power Telco","RAN ISSUE",AM946="no impacts","no impacts"
),"")</f>
        <v>no impacts</v>
      </c>
      <c r="AM946" s="67" t="s">
        <v>5605</v>
      </c>
      <c r="AN946" s="48" t="str" cm="1">
        <f t="array" ref="AN946">IFERROR(_xlfn.IFS(
AM946="MPR ISSUE","ACTIVE",
AM946="BSS Hardware Issue","ACTIVE",
AM946="Sites strategiques, MLL, Pylone, etc.","PASSIVE",
AM946="AKTIVCO DEFAUT GE &amp; POWER Cabinet","PASSIVE",
AM946="AKTIVCO Coupure ENEO &amp; Baisse de tension","PASSIVE",
AM946="Coupure ENEO &amp; Baisse de tension","PASSIVE",
AM946="Defaut GE &amp; POWER Cabinet","PASSIVE",
AM946="Sharing","PASSIVE",
AM946="Sites strategiques &amp; DataCenter","PASSIVE",
AM946="Exclu","Exclu",
AM946="SAT","ACTIVE",
AM946="SPARE-ISSUE","SPARE-ISSUE",
AM946="Fiber CAmtel","ACTIVE",
AM946="Fiber AOF","ACTIVE",
AM946="Projet OCM (HUAWEI)","PLANNED WORKS",
AM946="Projet OCM (NOKIA)","PLANNED WORKS",
AM946="ACCESS-ISSUE","ACCESS-ISSUE",
AM946="Projet OCM (ZTE, NOKIA, autres projets)","PLANNED WORKS",
AM946="No root CAuse","No root cause",
AM946="ODU HS","ACTIVE",
AM946="IP &amp; VLAN","ACTIVE",
AM946="Warehouse HUAWEI","SPARE-ISSUE",
AM946="SPARE-HS","SPARE-ISSUE",
AM946="Power Telco","ACTIVE", AM946="no impacts","no impacts"
),"")</f>
        <v>no impacts</v>
      </c>
      <c r="AO946" s="93" t="s">
        <v>5537</v>
      </c>
      <c r="AP946" s="101" t="str">
        <f t="shared" si="30"/>
        <v>OST_002</v>
      </c>
      <c r="AR946" s="17" t="s">
        <v>5537</v>
      </c>
      <c r="AS946" s="7" t="s">
        <v>5537</v>
      </c>
      <c r="AT946" s="6"/>
      <c r="AU946" s="7"/>
      <c r="AV946" s="3" t="s">
        <v>5537</v>
      </c>
      <c r="AW946" s="18" t="s">
        <v>5537</v>
      </c>
      <c r="AX946" s="18" t="s">
        <v>5537</v>
      </c>
      <c r="AY946" s="18" t="s">
        <v>5537</v>
      </c>
      <c r="AZ946" s="18" t="s">
        <v>5537</v>
      </c>
      <c r="BA946" s="18" t="s">
        <v>5537</v>
      </c>
      <c r="BB946" s="18" t="s">
        <v>5537</v>
      </c>
      <c r="BC946" s="18" t="s">
        <v>5537</v>
      </c>
      <c r="BD946" s="18" t="s">
        <v>5537</v>
      </c>
      <c r="BE946" s="18" t="s">
        <v>5537</v>
      </c>
      <c r="BF946" s="18" t="s">
        <v>5537</v>
      </c>
      <c r="BG946" s="18" t="s">
        <v>5537</v>
      </c>
      <c r="BH946" s="18" t="s">
        <v>5537</v>
      </c>
      <c r="BI946" s="9" t="s">
        <v>5537</v>
      </c>
      <c r="BJ946" s="14"/>
      <c r="BK946" s="14" t="s">
        <v>5537</v>
      </c>
      <c r="BL946" s="14" t="str">
        <f>_xlfn.XLOOKUP(B946,'[4]cell downs 18042026 17h'!$B:$B,'[4]cell downs 18042026 17h'!$B:$B,"")</f>
        <v/>
      </c>
      <c r="BM946" s="14" t="str">
        <f>_xlfn.XLOOKUP(B946,'[5]Cells Huawei 19042026 15h'!$B:$B,'[5]Cells Huawei 19042026 15h'!$B:$B,"")</f>
        <v/>
      </c>
      <c r="BN946" s="9" t="str">
        <f>_xlfn.XLOOKUP(B946,'[6]cells down 19042026 9H40'!$B:$B,'[6]cells down 19042026 9H40'!$B:$B,"")</f>
        <v/>
      </c>
      <c r="BO946" s="9" t="s">
        <v>2659</v>
      </c>
      <c r="BP946" s="9" t="s">
        <v>66</v>
      </c>
      <c r="BQ946" s="115"/>
    </row>
    <row r="947" spans="1:69" s="9" customFormat="1" x14ac:dyDescent="0.3">
      <c r="A947" s="1" t="s">
        <v>1119</v>
      </c>
      <c r="B947" s="8" t="s">
        <v>1120</v>
      </c>
      <c r="C947" s="3" t="str">
        <f>_xlfn.XLOOKUP(B947,'[1]daily break down'!$D:$D,'[1]daily break down'!$E:$E,"")</f>
        <v>Bafoussam</v>
      </c>
      <c r="D947" s="1" t="s">
        <v>11</v>
      </c>
      <c r="E947" s="1" t="s">
        <v>12</v>
      </c>
      <c r="F947" s="3" t="s">
        <v>102</v>
      </c>
      <c r="G947" s="1" t="s">
        <v>299</v>
      </c>
      <c r="H947" s="32" t="str">
        <f>_xlfn.XLOOKUP(B947,[2]CALCULATION!$B:$B,[2]CALCULATION!$H:$H,"")</f>
        <v>Huawei</v>
      </c>
      <c r="I947" s="28">
        <v>0.11450120279768171</v>
      </c>
      <c r="J947" s="28">
        <v>0.16078323103132411</v>
      </c>
      <c r="K947" s="28">
        <v>7.8545684909811578E-2</v>
      </c>
      <c r="L947" s="28">
        <v>5.3059357994252827E-2</v>
      </c>
      <c r="M947" s="28">
        <v>0</v>
      </c>
      <c r="N947" s="28">
        <v>0.10335427884930927</v>
      </c>
      <c r="O947" s="28">
        <v>0</v>
      </c>
      <c r="P947" s="28">
        <v>6.0229059477845966E-2</v>
      </c>
      <c r="Q947" s="28">
        <v>0.96864093849608901</v>
      </c>
      <c r="R947" s="28">
        <v>0</v>
      </c>
      <c r="S947" s="94">
        <v>0.45254727722560373</v>
      </c>
      <c r="T947" s="94">
        <f>_xlfn.XLOOKUP(B947,'[3]Nur des jours'!$B:$B,'[3]Nur des jours'!$U:$U,"")</f>
        <v>2.6485091301332923E-2</v>
      </c>
      <c r="U947" s="94">
        <v>0</v>
      </c>
      <c r="V947" s="94">
        <v>0</v>
      </c>
      <c r="W947" s="94">
        <v>2.6485091301332923E-2</v>
      </c>
      <c r="X947" s="94">
        <v>0</v>
      </c>
      <c r="Y947" s="94">
        <v>0</v>
      </c>
      <c r="Z947" s="94">
        <v>0</v>
      </c>
      <c r="AA947" s="94">
        <v>0</v>
      </c>
      <c r="AB947" s="94">
        <v>9.1761477943001934E-2</v>
      </c>
      <c r="AC947" s="94">
        <f>_xlfn.XLOOKUP(B947,'[3]Nur des jours'!$B:$B,'[3]Nur des jours'!$N:$N,"")</f>
        <v>0</v>
      </c>
      <c r="AD947" s="94">
        <v>0</v>
      </c>
      <c r="AE947" s="94">
        <v>0</v>
      </c>
      <c r="AF947" s="94">
        <v>0</v>
      </c>
      <c r="AG947" s="94">
        <v>0</v>
      </c>
      <c r="AH947" s="94">
        <v>0</v>
      </c>
      <c r="AI947" s="49" t="s">
        <v>5559</v>
      </c>
      <c r="AJ947" s="49"/>
      <c r="AK947" s="48" t="str" cm="1">
        <f t="array" ref="AK947">IFERROR(_xlfn.IFS(
AM947="MPR ISSUE","PDH",
AM947="BSS Hardware Issue","BSS",
AM947="Sites strategiques, MLL, Pylone, etc.","ENVTECH",
AM947="AKTIVCO DEFAUT GE &amp; POWER Cabinet","AKTIVCO",
AM947="AKTIVCO Coupure ENEO &amp; Baisse de tension","AKTIVCO GRID ONLY",
AM947="Coupure ENEO &amp; Baisse de tension","IHS GRID ONLY",
AM947="Defaut GE &amp; POWER Cabinet","IHS",
AM947="Sharing","Partners",
AM947="Sites strategiques &amp; DataCenter","SST &amp; DC",
AM947="Exclu","Exclu",
AM947="SAT","SAT",
AM947="SPARE-ISSUE","SPARE-ISSUE",
AM947="Fiber CAmtel","TRANS_FO_CAMTEL",
AM947="Fiber AOF","Fiber AOF",
AM947="Projet OCM (HUAWEI)","TRAVAUX-HUAWEI",
AM947="Projet OCM (NOKIA)","TRAVAUX-NOKIA",
AM947="ACCESS-ISSUE","ACCESS-ISSUE",
AM947="Projet OCM (ZTE, NOKIA, autres projets)","TRAVAUX OCM",
AM947="No root CAuse","No root cause",
AM947="ODU HS","PDH",
AM947="IP &amp; VLAN","PDH",
AM947="Warehouse HUAWEI","SPARE-ISSUE",
AM947="SPARE-HS","SPARE-ISSUE",
AM947="Power Telco","BSS",AM947="no impacts","no impacts"
),"")</f>
        <v>no impacts</v>
      </c>
      <c r="AL947" s="48" t="str" cm="1">
        <f t="array" ref="AL947">IFERROR(_xlfn.IFS(
AM947="MPR ISSUE","TX ISSUE",
AM947="BSS Hardware Issue","RAN ISSUE",
AM947="Sites strategiques, MLL, Pylone, etc.","ENVTECH",
AM947="AKTIVCO DEFAUT GE &amp; POWER Cabinet","POWER ISSUE",
AM947="AKTIVCO Coupure ENEO &amp; Baisse de tension","POWER ISSUE",
AM947="Coupure ENEO &amp; Baisse de tension","POWER ISSUE",
AM947="Defaut GE &amp; POWER Cabinet","POWER ISSUE",
AM947="Sharing","POWER ISSUE",
AM947="Sites strategiques &amp; DataCenter","POWER ISSUE",
AM947="Exclu","Exclu",
AM947="SAT","TX ISSUE",
AM947="SPARE-ISSUE","SPARE-ISSUE",
AM947="Fiber CAmtel","TX ISSUE",
AM947="Fiber AOF","TX ISSUE",
AM947="Projet OCM (HUAWEI)","TRAVAUX-HUAWEI",
AM947="Projet OCM (NOKIA)","TRAVAUX -NOKIA",
AM947="ACCESS-ISSUE","ACCESS-ISSUE",
AM947="Projet OCM (ZTE, NOKIA, autres projets)","TRAVAUX OCM",
AM947="No root CAuse","No root cause",
AM947="ODU HS","TX ISSUE",
AM947="IP &amp; VLAN","TX ISSUE",
AM947="Warehouse HUAWEI","SPARE-ISSUE",
AM947="SPARE-HS","SPARE-ISSUE",
AM947="Power Telco","RAN ISSUE",AM947="no impacts","no impacts"
),"")</f>
        <v>no impacts</v>
      </c>
      <c r="AM947" s="67" t="s">
        <v>5605</v>
      </c>
      <c r="AN947" s="48" t="str" cm="1">
        <f t="array" ref="AN947">IFERROR(_xlfn.IFS(
AM947="MPR ISSUE","ACTIVE",
AM947="BSS Hardware Issue","ACTIVE",
AM947="Sites strategiques, MLL, Pylone, etc.","PASSIVE",
AM947="AKTIVCO DEFAUT GE &amp; POWER Cabinet","PASSIVE",
AM947="AKTIVCO Coupure ENEO &amp; Baisse de tension","PASSIVE",
AM947="Coupure ENEO &amp; Baisse de tension","PASSIVE",
AM947="Defaut GE &amp; POWER Cabinet","PASSIVE",
AM947="Sharing","PASSIVE",
AM947="Sites strategiques &amp; DataCenter","PASSIVE",
AM947="Exclu","Exclu",
AM947="SAT","ACTIVE",
AM947="SPARE-ISSUE","SPARE-ISSUE",
AM947="Fiber CAmtel","ACTIVE",
AM947="Fiber AOF","ACTIVE",
AM947="Projet OCM (HUAWEI)","PLANNED WORKS",
AM947="Projet OCM (NOKIA)","PLANNED WORKS",
AM947="ACCESS-ISSUE","ACCESS-ISSUE",
AM947="Projet OCM (ZTE, NOKIA, autres projets)","PLANNED WORKS",
AM947="No root CAuse","No root cause",
AM947="ODU HS","ACTIVE",
AM947="IP &amp; VLAN","ACTIVE",
AM947="Warehouse HUAWEI","SPARE-ISSUE",
AM947="SPARE-HS","SPARE-ISSUE",
AM947="Power Telco","ACTIVE", AM947="no impacts","no impacts"
),"")</f>
        <v>no impacts</v>
      </c>
      <c r="AO947" s="93" t="s">
        <v>5537</v>
      </c>
      <c r="AP947" s="101" t="str">
        <f t="shared" si="30"/>
        <v>OST_214</v>
      </c>
      <c r="AR947" s="17" t="s">
        <v>5537</v>
      </c>
      <c r="AS947" s="7" t="s">
        <v>5537</v>
      </c>
      <c r="AT947" s="6"/>
      <c r="AU947" s="7"/>
      <c r="AV947" s="3" t="s">
        <v>5537</v>
      </c>
      <c r="AW947" s="18" t="s">
        <v>5537</v>
      </c>
      <c r="AX947" s="18" t="s">
        <v>5537</v>
      </c>
      <c r="AY947" s="18" t="s">
        <v>5537</v>
      </c>
      <c r="AZ947" s="18" t="s">
        <v>5537</v>
      </c>
      <c r="BA947" s="18" t="s">
        <v>5537</v>
      </c>
      <c r="BB947" s="18" t="s">
        <v>5537</v>
      </c>
      <c r="BC947" s="18" t="s">
        <v>5537</v>
      </c>
      <c r="BD947" s="18" t="s">
        <v>5537</v>
      </c>
      <c r="BE947" s="18" t="s">
        <v>5537</v>
      </c>
      <c r="BF947" s="18" t="s">
        <v>5537</v>
      </c>
      <c r="BG947" s="18" t="s">
        <v>5537</v>
      </c>
      <c r="BH947" s="18" t="s">
        <v>5537</v>
      </c>
      <c r="BI947" s="9" t="s">
        <v>5537</v>
      </c>
      <c r="BJ947" s="14"/>
      <c r="BK947" s="14" t="s">
        <v>5537</v>
      </c>
      <c r="BL947" s="14" t="str">
        <f>_xlfn.XLOOKUP(B947,'[4]cell downs 18042026 17h'!$B:$B,'[4]cell downs 18042026 17h'!$B:$B,"")</f>
        <v/>
      </c>
      <c r="BM947" s="14" t="str">
        <f>_xlfn.XLOOKUP(B947,'[5]Cells Huawei 19042026 15h'!$B:$B,'[5]Cells Huawei 19042026 15h'!$B:$B,"")</f>
        <v/>
      </c>
      <c r="BN947" s="9" t="str">
        <f>_xlfn.XLOOKUP(B947,'[6]cells down 19042026 9H40'!$B:$B,'[6]cells down 19042026 9H40'!$B:$B,"")</f>
        <v/>
      </c>
      <c r="BO947" s="9" t="s">
        <v>1120</v>
      </c>
      <c r="BP947" s="9" t="s">
        <v>5537</v>
      </c>
      <c r="BQ947" s="115"/>
    </row>
    <row r="948" spans="1:69" s="9" customFormat="1" x14ac:dyDescent="0.3">
      <c r="A948" s="1" t="s">
        <v>2652</v>
      </c>
      <c r="B948" s="8" t="s">
        <v>2653</v>
      </c>
      <c r="C948" s="3" t="str">
        <f>_xlfn.XLOOKUP(B948,'[1]daily break down'!$D:$D,'[1]daily break down'!$E:$E,"")</f>
        <v>Bafoussam</v>
      </c>
      <c r="D948" s="1" t="s">
        <v>21</v>
      </c>
      <c r="E948" s="1" t="s">
        <v>30</v>
      </c>
      <c r="F948" s="3" t="s">
        <v>102</v>
      </c>
      <c r="G948" s="1" t="s">
        <v>299</v>
      </c>
      <c r="H948" s="32" t="str">
        <f>_xlfn.XLOOKUP(B948,[2]CALCULATION!$B:$B,[2]CALCULATION!$H:$H,"")</f>
        <v>Huawei</v>
      </c>
      <c r="I948" s="28">
        <v>0</v>
      </c>
      <c r="J948" s="28">
        <v>0</v>
      </c>
      <c r="K948" s="28">
        <v>0</v>
      </c>
      <c r="L948" s="28">
        <v>0</v>
      </c>
      <c r="M948" s="28">
        <v>0</v>
      </c>
      <c r="N948" s="28">
        <v>0</v>
      </c>
      <c r="O948" s="28">
        <v>0</v>
      </c>
      <c r="P948" s="28">
        <v>0</v>
      </c>
      <c r="Q948" s="28">
        <v>0</v>
      </c>
      <c r="R948" s="28">
        <v>0</v>
      </c>
      <c r="S948" s="94">
        <v>0</v>
      </c>
      <c r="T948" s="94">
        <f>_xlfn.XLOOKUP(B948,'[3]Nur des jours'!$B:$B,'[3]Nur des jours'!$U:$U,"")</f>
        <v>2.6342410674793756E-2</v>
      </c>
      <c r="U948" s="94">
        <v>0</v>
      </c>
      <c r="V948" s="94">
        <v>0</v>
      </c>
      <c r="W948" s="94">
        <v>2.6342410674793756E-2</v>
      </c>
      <c r="X948" s="94">
        <v>0</v>
      </c>
      <c r="Y948" s="94">
        <v>0</v>
      </c>
      <c r="Z948" s="94">
        <v>0</v>
      </c>
      <c r="AA948" s="94">
        <v>0</v>
      </c>
      <c r="AB948" s="94">
        <v>9.1315600985067039E-2</v>
      </c>
      <c r="AC948" s="94">
        <f>_xlfn.XLOOKUP(B948,'[3]Nur des jours'!$B:$B,'[3]Nur des jours'!$N:$N,"")</f>
        <v>0</v>
      </c>
      <c r="AD948" s="94">
        <v>0</v>
      </c>
      <c r="AE948" s="94">
        <v>0</v>
      </c>
      <c r="AF948" s="94">
        <v>0</v>
      </c>
      <c r="AG948" s="94">
        <v>0</v>
      </c>
      <c r="AH948" s="94">
        <v>0</v>
      </c>
      <c r="AI948" s="49" t="s">
        <v>5559</v>
      </c>
      <c r="AJ948" s="49"/>
      <c r="AK948" s="48" t="str" cm="1">
        <f t="array" ref="AK948">IFERROR(_xlfn.IFS(
AM948="MPR ISSUE","PDH",
AM948="BSS Hardware Issue","BSS",
AM948="Sites strategiques, MLL, Pylone, etc.","ENVTECH",
AM948="AKTIVCO DEFAUT GE &amp; POWER Cabinet","AKTIVCO",
AM948="AKTIVCO Coupure ENEO &amp; Baisse de tension","AKTIVCO GRID ONLY",
AM948="Coupure ENEO &amp; Baisse de tension","IHS GRID ONLY",
AM948="Defaut GE &amp; POWER Cabinet","IHS",
AM948="Sharing","Partners",
AM948="Sites strategiques &amp; DataCenter","SST &amp; DC",
AM948="Exclu","Exclu",
AM948="SAT","SAT",
AM948="SPARE-ISSUE","SPARE-ISSUE",
AM948="Fiber CAmtel","TRANS_FO_CAMTEL",
AM948="Fiber AOF","Fiber AOF",
AM948="Projet OCM (HUAWEI)","TRAVAUX-HUAWEI",
AM948="Projet OCM (NOKIA)","TRAVAUX-NOKIA",
AM948="ACCESS-ISSUE","ACCESS-ISSUE",
AM948="Projet OCM (ZTE, NOKIA, autres projets)","TRAVAUX OCM",
AM948="No root CAuse","No root cause",
AM948="ODU HS","PDH",
AM948="IP &amp; VLAN","PDH",
AM948="Warehouse HUAWEI","SPARE-ISSUE",
AM948="SPARE-HS","SPARE-ISSUE",
AM948="Power Telco","BSS",AM948="no impacts","no impacts"
),"")</f>
        <v>no impacts</v>
      </c>
      <c r="AL948" s="48" t="str" cm="1">
        <f t="array" ref="AL948">IFERROR(_xlfn.IFS(
AM948="MPR ISSUE","TX ISSUE",
AM948="BSS Hardware Issue","RAN ISSUE",
AM948="Sites strategiques, MLL, Pylone, etc.","ENVTECH",
AM948="AKTIVCO DEFAUT GE &amp; POWER Cabinet","POWER ISSUE",
AM948="AKTIVCO Coupure ENEO &amp; Baisse de tension","POWER ISSUE",
AM948="Coupure ENEO &amp; Baisse de tension","POWER ISSUE",
AM948="Defaut GE &amp; POWER Cabinet","POWER ISSUE",
AM948="Sharing","POWER ISSUE",
AM948="Sites strategiques &amp; DataCenter","POWER ISSUE",
AM948="Exclu","Exclu",
AM948="SAT","TX ISSUE",
AM948="SPARE-ISSUE","SPARE-ISSUE",
AM948="Fiber CAmtel","TX ISSUE",
AM948="Fiber AOF","TX ISSUE",
AM948="Projet OCM (HUAWEI)","TRAVAUX-HUAWEI",
AM948="Projet OCM (NOKIA)","TRAVAUX -NOKIA",
AM948="ACCESS-ISSUE","ACCESS-ISSUE",
AM948="Projet OCM (ZTE, NOKIA, autres projets)","TRAVAUX OCM",
AM948="No root CAuse","No root cause",
AM948="ODU HS","TX ISSUE",
AM948="IP &amp; VLAN","TX ISSUE",
AM948="Warehouse HUAWEI","SPARE-ISSUE",
AM948="SPARE-HS","SPARE-ISSUE",
AM948="Power Telco","RAN ISSUE",AM948="no impacts","no impacts"
),"")</f>
        <v>no impacts</v>
      </c>
      <c r="AM948" s="67" t="s">
        <v>5605</v>
      </c>
      <c r="AN948" s="48" t="str" cm="1">
        <f t="array" ref="AN948">IFERROR(_xlfn.IFS(
AM948="MPR ISSUE","ACTIVE",
AM948="BSS Hardware Issue","ACTIVE",
AM948="Sites strategiques, MLL, Pylone, etc.","PASSIVE",
AM948="AKTIVCO DEFAUT GE &amp; POWER Cabinet","PASSIVE",
AM948="AKTIVCO Coupure ENEO &amp; Baisse de tension","PASSIVE",
AM948="Coupure ENEO &amp; Baisse de tension","PASSIVE",
AM948="Defaut GE &amp; POWER Cabinet","PASSIVE",
AM948="Sharing","PASSIVE",
AM948="Sites strategiques &amp; DataCenter","PASSIVE",
AM948="Exclu","Exclu",
AM948="SAT","ACTIVE",
AM948="SPARE-ISSUE","SPARE-ISSUE",
AM948="Fiber CAmtel","ACTIVE",
AM948="Fiber AOF","ACTIVE",
AM948="Projet OCM (HUAWEI)","PLANNED WORKS",
AM948="Projet OCM (NOKIA)","PLANNED WORKS",
AM948="ACCESS-ISSUE","ACCESS-ISSUE",
AM948="Projet OCM (ZTE, NOKIA, autres projets)","PLANNED WORKS",
AM948="No root CAuse","No root cause",
AM948="ODU HS","ACTIVE",
AM948="IP &amp; VLAN","ACTIVE",
AM948="Warehouse HUAWEI","SPARE-ISSUE",
AM948="SPARE-HS","SPARE-ISSUE",
AM948="Power Telco","ACTIVE", AM948="no impacts","no impacts"
),"")</f>
        <v>no impacts</v>
      </c>
      <c r="AO948" s="93" t="s">
        <v>5537</v>
      </c>
      <c r="AP948" s="101" t="str">
        <f t="shared" si="30"/>
        <v>OST_238</v>
      </c>
      <c r="AR948" s="17" t="s">
        <v>5537</v>
      </c>
      <c r="AS948" s="7" t="s">
        <v>5537</v>
      </c>
      <c r="AT948" s="6"/>
      <c r="AU948" s="7"/>
      <c r="AV948" s="3" t="s">
        <v>5537</v>
      </c>
      <c r="AW948" s="18" t="s">
        <v>5537</v>
      </c>
      <c r="AX948" s="18" t="s">
        <v>5537</v>
      </c>
      <c r="AY948" s="18" t="s">
        <v>5537</v>
      </c>
      <c r="AZ948" s="18" t="s">
        <v>5537</v>
      </c>
      <c r="BA948" s="18" t="s">
        <v>5537</v>
      </c>
      <c r="BB948" s="18" t="s">
        <v>5537</v>
      </c>
      <c r="BC948" s="18" t="s">
        <v>5537</v>
      </c>
      <c r="BD948" s="18" t="s">
        <v>5537</v>
      </c>
      <c r="BE948" s="18" t="s">
        <v>5537</v>
      </c>
      <c r="BF948" s="18" t="s">
        <v>5537</v>
      </c>
      <c r="BG948" s="18" t="s">
        <v>5537</v>
      </c>
      <c r="BH948" s="18" t="s">
        <v>5537</v>
      </c>
      <c r="BI948" s="9" t="s">
        <v>5537</v>
      </c>
      <c r="BJ948" s="14"/>
      <c r="BK948" s="14" t="s">
        <v>5537</v>
      </c>
      <c r="BL948" s="14" t="str">
        <f>_xlfn.XLOOKUP(B948,'[4]cell downs 18042026 17h'!$B:$B,'[4]cell downs 18042026 17h'!$B:$B,"")</f>
        <v/>
      </c>
      <c r="BM948" s="14" t="str">
        <f>_xlfn.XLOOKUP(B948,'[5]Cells Huawei 19042026 15h'!$B:$B,'[5]Cells Huawei 19042026 15h'!$B:$B,"")</f>
        <v/>
      </c>
      <c r="BN948" s="9" t="str">
        <f>_xlfn.XLOOKUP(B948,'[6]cells down 19042026 9H40'!$B:$B,'[6]cells down 19042026 9H40'!$B:$B,"")</f>
        <v/>
      </c>
      <c r="BO948" s="9" t="s">
        <v>5537</v>
      </c>
      <c r="BP948" s="9" t="s">
        <v>5459</v>
      </c>
      <c r="BQ948" s="115"/>
    </row>
    <row r="949" spans="1:69" s="9" customFormat="1" x14ac:dyDescent="0.3">
      <c r="A949" s="1" t="s">
        <v>1680</v>
      </c>
      <c r="B949" s="8" t="s">
        <v>1681</v>
      </c>
      <c r="C949" s="3" t="str">
        <f>_xlfn.XLOOKUP(B949,'[1]daily break down'!$D:$D,'[1]daily break down'!$E:$E,"")</f>
        <v>Maroua</v>
      </c>
      <c r="D949" s="1" t="s">
        <v>11</v>
      </c>
      <c r="E949" s="1" t="s">
        <v>12</v>
      </c>
      <c r="F949" s="3" t="s">
        <v>55</v>
      </c>
      <c r="G949" s="1" t="s">
        <v>84</v>
      </c>
      <c r="H949" s="32" t="str">
        <f>_xlfn.XLOOKUP(B949,[2]CALCULATION!$B:$B,[2]CALCULATION!$H:$H,"")</f>
        <v>Huawei</v>
      </c>
      <c r="I949" s="28">
        <v>0</v>
      </c>
      <c r="J949" s="28">
        <v>0</v>
      </c>
      <c r="K949" s="28">
        <v>0</v>
      </c>
      <c r="L949" s="28">
        <v>0</v>
      </c>
      <c r="M949" s="28">
        <v>0</v>
      </c>
      <c r="N949" s="28">
        <v>0</v>
      </c>
      <c r="O949" s="28">
        <v>3.2103140971312641E-3</v>
      </c>
      <c r="P949" s="28">
        <v>0</v>
      </c>
      <c r="Q949" s="28">
        <v>0</v>
      </c>
      <c r="R949" s="28">
        <v>0</v>
      </c>
      <c r="S949" s="94">
        <v>0</v>
      </c>
      <c r="T949" s="94">
        <f>_xlfn.XLOOKUP(B949,'[3]Nur des jours'!$B:$B,'[3]Nur des jours'!$U:$U,"")</f>
        <v>6.2422774110885678E-4</v>
      </c>
      <c r="U949" s="94">
        <v>0</v>
      </c>
      <c r="V949" s="94">
        <v>0</v>
      </c>
      <c r="W949" s="94">
        <v>6.2422774110885678E-4</v>
      </c>
      <c r="X949" s="94">
        <v>0</v>
      </c>
      <c r="Y949" s="94">
        <v>0</v>
      </c>
      <c r="Z949" s="94">
        <v>0</v>
      </c>
      <c r="AA949" s="94">
        <v>0</v>
      </c>
      <c r="AB949" s="94">
        <v>8.6357449212830978E-2</v>
      </c>
      <c r="AC949" s="94">
        <f>_xlfn.XLOOKUP(B949,'[3]Nur des jours'!$B:$B,'[3]Nur des jours'!$N:$N,"")</f>
        <v>0</v>
      </c>
      <c r="AD949" s="94">
        <v>0</v>
      </c>
      <c r="AE949" s="94">
        <v>0</v>
      </c>
      <c r="AF949" s="94">
        <v>0</v>
      </c>
      <c r="AG949" s="94">
        <v>0</v>
      </c>
      <c r="AH949" s="94">
        <v>0</v>
      </c>
      <c r="AI949" s="49" t="s">
        <v>5559</v>
      </c>
      <c r="AJ949" s="49"/>
      <c r="AK949" s="48" t="str" cm="1">
        <f t="array" ref="AK949">IFERROR(_xlfn.IFS(
AM949="MPR ISSUE","PDH",
AM949="BSS Hardware Issue","BSS",
AM949="Sites strategiques, MLL, Pylone, etc.","ENVTECH",
AM949="AKTIVCO DEFAUT GE &amp; POWER Cabinet","AKTIVCO",
AM949="AKTIVCO Coupure ENEO &amp; Baisse de tension","AKTIVCO GRID ONLY",
AM949="Coupure ENEO &amp; Baisse de tension","IHS GRID ONLY",
AM949="Defaut GE &amp; POWER Cabinet","IHS",
AM949="Sharing","Partners",
AM949="Sites strategiques &amp; DataCenter","SST &amp; DC",
AM949="Exclu","Exclu",
AM949="SAT","SAT",
AM949="SPARE-ISSUE","SPARE-ISSUE",
AM949="Fiber CAmtel","TRANS_FO_CAMTEL",
AM949="Fiber AOF","Fiber AOF",
AM949="Projet OCM (HUAWEI)","TRAVAUX-HUAWEI",
AM949="Projet OCM (NOKIA)","TRAVAUX-NOKIA",
AM949="ACCESS-ISSUE","ACCESS-ISSUE",
AM949="Projet OCM (ZTE, NOKIA, autres projets)","TRAVAUX OCM",
AM949="No root CAuse","No root cause",
AM949="ODU HS","PDH",
AM949="IP &amp; VLAN","PDH",
AM949="Warehouse HUAWEI","SPARE-ISSUE",
AM949="SPARE-HS","SPARE-ISSUE",
AM949="Power Telco","BSS",AM949="no impacts","no impacts"
),"")</f>
        <v>no impacts</v>
      </c>
      <c r="AL949" s="48" t="str" cm="1">
        <f t="array" ref="AL949">IFERROR(_xlfn.IFS(
AM949="MPR ISSUE","TX ISSUE",
AM949="BSS Hardware Issue","RAN ISSUE",
AM949="Sites strategiques, MLL, Pylone, etc.","ENVTECH",
AM949="AKTIVCO DEFAUT GE &amp; POWER Cabinet","POWER ISSUE",
AM949="AKTIVCO Coupure ENEO &amp; Baisse de tension","POWER ISSUE",
AM949="Coupure ENEO &amp; Baisse de tension","POWER ISSUE",
AM949="Defaut GE &amp; POWER Cabinet","POWER ISSUE",
AM949="Sharing","POWER ISSUE",
AM949="Sites strategiques &amp; DataCenter","POWER ISSUE",
AM949="Exclu","Exclu",
AM949="SAT","TX ISSUE",
AM949="SPARE-ISSUE","SPARE-ISSUE",
AM949="Fiber CAmtel","TX ISSUE",
AM949="Fiber AOF","TX ISSUE",
AM949="Projet OCM (HUAWEI)","TRAVAUX-HUAWEI",
AM949="Projet OCM (NOKIA)","TRAVAUX -NOKIA",
AM949="ACCESS-ISSUE","ACCESS-ISSUE",
AM949="Projet OCM (ZTE, NOKIA, autres projets)","TRAVAUX OCM",
AM949="No root CAuse","No root cause",
AM949="ODU HS","TX ISSUE",
AM949="IP &amp; VLAN","TX ISSUE",
AM949="Warehouse HUAWEI","SPARE-ISSUE",
AM949="SPARE-HS","SPARE-ISSUE",
AM949="Power Telco","RAN ISSUE",AM949="no impacts","no impacts"
),"")</f>
        <v>no impacts</v>
      </c>
      <c r="AM949" s="67" t="s">
        <v>5605</v>
      </c>
      <c r="AN949" s="48" t="str" cm="1">
        <f t="array" ref="AN949">IFERROR(_xlfn.IFS(
AM949="MPR ISSUE","ACTIVE",
AM949="BSS Hardware Issue","ACTIVE",
AM949="Sites strategiques, MLL, Pylone, etc.","PASSIVE",
AM949="AKTIVCO DEFAUT GE &amp; POWER Cabinet","PASSIVE",
AM949="AKTIVCO Coupure ENEO &amp; Baisse de tension","PASSIVE",
AM949="Coupure ENEO &amp; Baisse de tension","PASSIVE",
AM949="Defaut GE &amp; POWER Cabinet","PASSIVE",
AM949="Sharing","PASSIVE",
AM949="Sites strategiques &amp; DataCenter","PASSIVE",
AM949="Exclu","Exclu",
AM949="SAT","ACTIVE",
AM949="SPARE-ISSUE","SPARE-ISSUE",
AM949="Fiber CAmtel","ACTIVE",
AM949="Fiber AOF","ACTIVE",
AM949="Projet OCM (HUAWEI)","PLANNED WORKS",
AM949="Projet OCM (NOKIA)","PLANNED WORKS",
AM949="ACCESS-ISSUE","ACCESS-ISSUE",
AM949="Projet OCM (ZTE, NOKIA, autres projets)","PLANNED WORKS",
AM949="No root CAuse","No root cause",
AM949="ODU HS","ACTIVE",
AM949="IP &amp; VLAN","ACTIVE",
AM949="Warehouse HUAWEI","SPARE-ISSUE",
AM949="SPARE-HS","SPARE-ISSUE",
AM949="Power Telco","ACTIVE", AM949="no impacts","no impacts"
),"")</f>
        <v>no impacts</v>
      </c>
      <c r="AO949" s="93" t="s">
        <v>5537</v>
      </c>
      <c r="AP949" s="101" t="str">
        <f t="shared" si="30"/>
        <v>EXN_089</v>
      </c>
      <c r="AR949" s="17" t="s">
        <v>5537</v>
      </c>
      <c r="AS949" s="7" t="s">
        <v>5537</v>
      </c>
      <c r="AT949" s="6"/>
      <c r="AU949" s="7"/>
      <c r="AV949" s="3" t="s">
        <v>5537</v>
      </c>
      <c r="AW949" s="18" t="s">
        <v>5537</v>
      </c>
      <c r="AX949" s="18" t="s">
        <v>5537</v>
      </c>
      <c r="AY949" s="18" t="s">
        <v>5537</v>
      </c>
      <c r="AZ949" s="18" t="s">
        <v>5537</v>
      </c>
      <c r="BA949" s="18" t="s">
        <v>5537</v>
      </c>
      <c r="BB949" s="18" t="s">
        <v>5537</v>
      </c>
      <c r="BC949" s="18" t="s">
        <v>5537</v>
      </c>
      <c r="BD949" s="18" t="s">
        <v>5537</v>
      </c>
      <c r="BE949" s="18" t="s">
        <v>5537</v>
      </c>
      <c r="BF949" s="18" t="s">
        <v>5537</v>
      </c>
      <c r="BG949" s="18" t="s">
        <v>5537</v>
      </c>
      <c r="BH949" s="18" t="s">
        <v>5537</v>
      </c>
      <c r="BI949" s="9" t="s">
        <v>5537</v>
      </c>
      <c r="BJ949" s="14"/>
      <c r="BK949" s="14" t="s">
        <v>5537</v>
      </c>
      <c r="BL949" s="14" t="str">
        <f>_xlfn.XLOOKUP(B949,'[4]cell downs 18042026 17h'!$B:$B,'[4]cell downs 18042026 17h'!$B:$B,"")</f>
        <v/>
      </c>
      <c r="BM949" s="14" t="str">
        <f>_xlfn.XLOOKUP(B949,'[5]Cells Huawei 19042026 15h'!$B:$B,'[5]Cells Huawei 19042026 15h'!$B:$B,"")</f>
        <v/>
      </c>
      <c r="BN949" s="9" t="str">
        <f>_xlfn.XLOOKUP(B949,'[6]cells down 19042026 9H40'!$B:$B,'[6]cells down 19042026 9H40'!$B:$B,"")</f>
        <v/>
      </c>
      <c r="BO949" s="9" t="s">
        <v>1681</v>
      </c>
      <c r="BP949" s="9" t="s">
        <v>1713</v>
      </c>
      <c r="BQ949" s="115"/>
    </row>
    <row r="950" spans="1:69" s="9" customFormat="1" ht="23.55" customHeight="1" x14ac:dyDescent="0.3">
      <c r="A950" s="1" t="s">
        <v>521</v>
      </c>
      <c r="B950" s="8" t="s">
        <v>522</v>
      </c>
      <c r="C950" s="3" t="str">
        <f>_xlfn.XLOOKUP(B950,'[1]daily break down'!$D:$D,'[1]daily break down'!$E:$E,"")</f>
        <v>Bafoussam</v>
      </c>
      <c r="D950" s="1" t="s">
        <v>11</v>
      </c>
      <c r="E950" s="1" t="s">
        <v>12</v>
      </c>
      <c r="F950" s="3" t="s">
        <v>102</v>
      </c>
      <c r="G950" s="1" t="s">
        <v>299</v>
      </c>
      <c r="H950" s="32" t="str">
        <f>_xlfn.XLOOKUP(B950,[2]CALCULATION!$B:$B,[2]CALCULATION!$H:$H,"")</f>
        <v>Huawei</v>
      </c>
      <c r="I950" s="28">
        <v>0</v>
      </c>
      <c r="J950" s="28">
        <v>0</v>
      </c>
      <c r="K950" s="28">
        <v>0</v>
      </c>
      <c r="L950" s="28">
        <v>0</v>
      </c>
      <c r="M950" s="28">
        <v>0</v>
      </c>
      <c r="N950" s="28">
        <v>0</v>
      </c>
      <c r="O950" s="28">
        <v>0</v>
      </c>
      <c r="P950" s="28">
        <v>0</v>
      </c>
      <c r="Q950" s="28">
        <v>0</v>
      </c>
      <c r="R950" s="28">
        <v>0</v>
      </c>
      <c r="S950" s="94">
        <v>0</v>
      </c>
      <c r="T950" s="94">
        <f>_xlfn.XLOOKUP(B950,'[3]Nur des jours'!$B:$B,'[3]Nur des jours'!$U:$U,"")</f>
        <v>2.6645607006189485E-2</v>
      </c>
      <c r="U950" s="94">
        <v>0</v>
      </c>
      <c r="V950" s="94">
        <v>0</v>
      </c>
      <c r="W950" s="94">
        <v>2.6645607006189488E-2</v>
      </c>
      <c r="X950" s="94">
        <v>0</v>
      </c>
      <c r="Y950" s="94">
        <v>0</v>
      </c>
      <c r="Z950" s="94">
        <v>0</v>
      </c>
      <c r="AA950" s="94">
        <v>0</v>
      </c>
      <c r="AB950" s="94">
        <v>8.5786726706674296E-2</v>
      </c>
      <c r="AC950" s="94">
        <f>_xlfn.XLOOKUP(B950,'[3]Nur des jours'!$B:$B,'[3]Nur des jours'!$N:$N,"")</f>
        <v>0</v>
      </c>
      <c r="AD950" s="94">
        <v>0</v>
      </c>
      <c r="AE950" s="94">
        <v>0</v>
      </c>
      <c r="AF950" s="94">
        <v>0</v>
      </c>
      <c r="AG950" s="94">
        <v>0</v>
      </c>
      <c r="AH950" s="94">
        <v>0</v>
      </c>
      <c r="AI950" s="49" t="s">
        <v>5559</v>
      </c>
      <c r="AJ950" s="49"/>
      <c r="AK950" s="48" t="str" cm="1">
        <f t="array" ref="AK950">IFERROR(_xlfn.IFS(
AM950="MPR ISSUE","PDH",
AM950="BSS Hardware Issue","BSS",
AM950="Sites strategiques, MLL, Pylone, etc.","ENVTECH",
AM950="AKTIVCO DEFAUT GE &amp; POWER Cabinet","AKTIVCO",
AM950="AKTIVCO Coupure ENEO &amp; Baisse de tension","AKTIVCO GRID ONLY",
AM950="Coupure ENEO &amp; Baisse de tension","IHS GRID ONLY",
AM950="Defaut GE &amp; POWER Cabinet","IHS",
AM950="Sharing","Partners",
AM950="Sites strategiques &amp; DataCenter","SST &amp; DC",
AM950="Exclu","Exclu",
AM950="SAT","SAT",
AM950="SPARE-ISSUE","SPARE-ISSUE",
AM950="Fiber CAmtel","TRANS_FO_CAMTEL",
AM950="Fiber AOF","Fiber AOF",
AM950="Projet OCM (HUAWEI)","TRAVAUX-HUAWEI",
AM950="Projet OCM (NOKIA)","TRAVAUX-NOKIA",
AM950="ACCESS-ISSUE","ACCESS-ISSUE",
AM950="Projet OCM (ZTE, NOKIA, autres projets)","TRAVAUX OCM",
AM950="No root CAuse","No root cause",
AM950="ODU HS","PDH",
AM950="IP &amp; VLAN","PDH",
AM950="Warehouse HUAWEI","SPARE-ISSUE",
AM950="SPARE-HS","SPARE-ISSUE",
AM950="Power Telco","BSS",AM950="no impacts","no impacts"
),"")</f>
        <v>no impacts</v>
      </c>
      <c r="AL950" s="48" t="str" cm="1">
        <f t="array" ref="AL950">IFERROR(_xlfn.IFS(
AM950="MPR ISSUE","TX ISSUE",
AM950="BSS Hardware Issue","RAN ISSUE",
AM950="Sites strategiques, MLL, Pylone, etc.","ENVTECH",
AM950="AKTIVCO DEFAUT GE &amp; POWER Cabinet","POWER ISSUE",
AM950="AKTIVCO Coupure ENEO &amp; Baisse de tension","POWER ISSUE",
AM950="Coupure ENEO &amp; Baisse de tension","POWER ISSUE",
AM950="Defaut GE &amp; POWER Cabinet","POWER ISSUE",
AM950="Sharing","POWER ISSUE",
AM950="Sites strategiques &amp; DataCenter","POWER ISSUE",
AM950="Exclu","Exclu",
AM950="SAT","TX ISSUE",
AM950="SPARE-ISSUE","SPARE-ISSUE",
AM950="Fiber CAmtel","TX ISSUE",
AM950="Fiber AOF","TX ISSUE",
AM950="Projet OCM (HUAWEI)","TRAVAUX-HUAWEI",
AM950="Projet OCM (NOKIA)","TRAVAUX -NOKIA",
AM950="ACCESS-ISSUE","ACCESS-ISSUE",
AM950="Projet OCM (ZTE, NOKIA, autres projets)","TRAVAUX OCM",
AM950="No root CAuse","No root cause",
AM950="ODU HS","TX ISSUE",
AM950="IP &amp; VLAN","TX ISSUE",
AM950="Warehouse HUAWEI","SPARE-ISSUE",
AM950="SPARE-HS","SPARE-ISSUE",
AM950="Power Telco","RAN ISSUE",AM950="no impacts","no impacts"
),"")</f>
        <v>no impacts</v>
      </c>
      <c r="AM950" s="67" t="s">
        <v>5605</v>
      </c>
      <c r="AN950" s="48" t="str" cm="1">
        <f t="array" ref="AN950">IFERROR(_xlfn.IFS(
AM950="MPR ISSUE","ACTIVE",
AM950="BSS Hardware Issue","ACTIVE",
AM950="Sites strategiques, MLL, Pylone, etc.","PASSIVE",
AM950="AKTIVCO DEFAUT GE &amp; POWER Cabinet","PASSIVE",
AM950="AKTIVCO Coupure ENEO &amp; Baisse de tension","PASSIVE",
AM950="Coupure ENEO &amp; Baisse de tension","PASSIVE",
AM950="Defaut GE &amp; POWER Cabinet","PASSIVE",
AM950="Sharing","PASSIVE",
AM950="Sites strategiques &amp; DataCenter","PASSIVE",
AM950="Exclu","Exclu",
AM950="SAT","ACTIVE",
AM950="SPARE-ISSUE","SPARE-ISSUE",
AM950="Fiber CAmtel","ACTIVE",
AM950="Fiber AOF","ACTIVE",
AM950="Projet OCM (HUAWEI)","PLANNED WORKS",
AM950="Projet OCM (NOKIA)","PLANNED WORKS",
AM950="ACCESS-ISSUE","ACCESS-ISSUE",
AM950="Projet OCM (ZTE, NOKIA, autres projets)","PLANNED WORKS",
AM950="No root CAuse","No root cause",
AM950="ODU HS","ACTIVE",
AM950="IP &amp; VLAN","ACTIVE",
AM950="Warehouse HUAWEI","SPARE-ISSUE",
AM950="SPARE-HS","SPARE-ISSUE",
AM950="Power Telco","ACTIVE", AM950="no impacts","no impacts"
),"")</f>
        <v>no impacts</v>
      </c>
      <c r="AO950" s="93" t="s">
        <v>5537</v>
      </c>
      <c r="AP950" s="101" t="str">
        <f t="shared" si="30"/>
        <v>OST_118</v>
      </c>
      <c r="AR950" s="17" t="s">
        <v>5537</v>
      </c>
      <c r="AS950" s="7" t="s">
        <v>5537</v>
      </c>
      <c r="AT950" s="6"/>
      <c r="AU950" s="7"/>
      <c r="AV950" s="3" t="s">
        <v>5537</v>
      </c>
      <c r="AW950" s="18" t="s">
        <v>5537</v>
      </c>
      <c r="AX950" s="18" t="s">
        <v>5537</v>
      </c>
      <c r="AY950" s="18" t="s">
        <v>5537</v>
      </c>
      <c r="AZ950" s="18" t="s">
        <v>5537</v>
      </c>
      <c r="BA950" s="18" t="s">
        <v>5537</v>
      </c>
      <c r="BB950" s="18" t="s">
        <v>5537</v>
      </c>
      <c r="BC950" s="18" t="s">
        <v>5537</v>
      </c>
      <c r="BD950" s="18" t="s">
        <v>5537</v>
      </c>
      <c r="BE950" s="18" t="s">
        <v>5537</v>
      </c>
      <c r="BF950" s="18" t="s">
        <v>5537</v>
      </c>
      <c r="BG950" s="18" t="s">
        <v>5537</v>
      </c>
      <c r="BH950" s="18" t="s">
        <v>5537</v>
      </c>
      <c r="BI950" s="9" t="s">
        <v>5537</v>
      </c>
      <c r="BJ950" s="14"/>
      <c r="BK950" s="14" t="s">
        <v>5537</v>
      </c>
      <c r="BL950" s="14" t="str">
        <f>_xlfn.XLOOKUP(B950,'[4]cell downs 18042026 17h'!$B:$B,'[4]cell downs 18042026 17h'!$B:$B,"")</f>
        <v/>
      </c>
      <c r="BM950" s="14" t="str">
        <f>_xlfn.XLOOKUP(B950,'[5]Cells Huawei 19042026 15h'!$B:$B,'[5]Cells Huawei 19042026 15h'!$B:$B,"")</f>
        <v/>
      </c>
      <c r="BN950" s="9" t="str">
        <f>_xlfn.XLOOKUP(B950,'[6]cells down 19042026 9H40'!$B:$B,'[6]cells down 19042026 9H40'!$B:$B,"")</f>
        <v/>
      </c>
      <c r="BO950" s="9" t="s">
        <v>522</v>
      </c>
      <c r="BP950" s="9" t="s">
        <v>5537</v>
      </c>
      <c r="BQ950" s="115"/>
    </row>
    <row r="951" spans="1:69" s="9" customFormat="1" x14ac:dyDescent="0.3">
      <c r="A951" s="1" t="s">
        <v>1694</v>
      </c>
      <c r="B951" s="8" t="s">
        <v>1695</v>
      </c>
      <c r="C951" s="3" t="str">
        <f>_xlfn.XLOOKUP(B951,'[1]daily break down'!$D:$D,'[1]daily break down'!$E:$E,"")</f>
        <v>Bafoussam</v>
      </c>
      <c r="D951" s="1" t="s">
        <v>11</v>
      </c>
      <c r="E951" s="1" t="s">
        <v>12</v>
      </c>
      <c r="F951" s="3" t="s">
        <v>102</v>
      </c>
      <c r="G951" s="1" t="s">
        <v>299</v>
      </c>
      <c r="H951" s="32" t="str">
        <f>_xlfn.XLOOKUP(B951,[2]CALCULATION!$B:$B,[2]CALCULATION!$H:$H,"")</f>
        <v>Huawei</v>
      </c>
      <c r="I951" s="28">
        <v>0</v>
      </c>
      <c r="J951" s="28">
        <v>0</v>
      </c>
      <c r="K951" s="28">
        <v>0</v>
      </c>
      <c r="L951" s="28">
        <v>0</v>
      </c>
      <c r="M951" s="28">
        <v>0</v>
      </c>
      <c r="N951" s="28">
        <v>0</v>
      </c>
      <c r="O951" s="28">
        <v>0</v>
      </c>
      <c r="P951" s="28">
        <v>0</v>
      </c>
      <c r="Q951" s="28">
        <v>0</v>
      </c>
      <c r="R951" s="28">
        <v>0</v>
      </c>
      <c r="S951" s="94">
        <v>1.537562101742701</v>
      </c>
      <c r="T951" s="94">
        <f>_xlfn.XLOOKUP(B951,'[3]Nur des jours'!$B:$B,'[3]Nur des jours'!$U:$U,"")</f>
        <v>2.6146224813302397E-2</v>
      </c>
      <c r="U951" s="94">
        <v>0</v>
      </c>
      <c r="V951" s="94">
        <v>0</v>
      </c>
      <c r="W951" s="94">
        <v>2.6146224813302397E-2</v>
      </c>
      <c r="X951" s="94">
        <v>0</v>
      </c>
      <c r="Y951" s="94">
        <v>0</v>
      </c>
      <c r="Z951" s="94">
        <v>0</v>
      </c>
      <c r="AA951" s="94">
        <v>0</v>
      </c>
      <c r="AB951" s="94">
        <v>8.5697551315087328E-2</v>
      </c>
      <c r="AC951" s="94">
        <f>_xlfn.XLOOKUP(B951,'[3]Nur des jours'!$B:$B,'[3]Nur des jours'!$N:$N,"")</f>
        <v>0</v>
      </c>
      <c r="AD951" s="94">
        <v>0</v>
      </c>
      <c r="AE951" s="94">
        <v>0</v>
      </c>
      <c r="AF951" s="94">
        <v>0</v>
      </c>
      <c r="AG951" s="94">
        <v>0</v>
      </c>
      <c r="AH951" s="94">
        <v>0</v>
      </c>
      <c r="AI951" s="49" t="s">
        <v>5559</v>
      </c>
      <c r="AJ951" s="49"/>
      <c r="AK951" s="48" t="str" cm="1">
        <f t="array" ref="AK951">IFERROR(_xlfn.IFS(
AM951="MPR ISSUE","PDH",
AM951="BSS Hardware Issue","BSS",
AM951="Sites strategiques, MLL, Pylone, etc.","ENVTECH",
AM951="AKTIVCO DEFAUT GE &amp; POWER Cabinet","AKTIVCO",
AM951="AKTIVCO Coupure ENEO &amp; Baisse de tension","AKTIVCO GRID ONLY",
AM951="Coupure ENEO &amp; Baisse de tension","IHS GRID ONLY",
AM951="Defaut GE &amp; POWER Cabinet","IHS",
AM951="Sharing","Partners",
AM951="Sites strategiques &amp; DataCenter","SST &amp; DC",
AM951="Exclu","Exclu",
AM951="SAT","SAT",
AM951="SPARE-ISSUE","SPARE-ISSUE",
AM951="Fiber CAmtel","TRANS_FO_CAMTEL",
AM951="Fiber AOF","Fiber AOF",
AM951="Projet OCM (HUAWEI)","TRAVAUX-HUAWEI",
AM951="Projet OCM (NOKIA)","TRAVAUX-NOKIA",
AM951="ACCESS-ISSUE","ACCESS-ISSUE",
AM951="Projet OCM (ZTE, NOKIA, autres projets)","TRAVAUX OCM",
AM951="No root CAuse","No root cause",
AM951="ODU HS","PDH",
AM951="IP &amp; VLAN","PDH",
AM951="Warehouse HUAWEI","SPARE-ISSUE",
AM951="SPARE-HS","SPARE-ISSUE",
AM951="Power Telco","BSS",AM951="no impacts","no impacts"
),"")</f>
        <v>no impacts</v>
      </c>
      <c r="AL951" s="48" t="str" cm="1">
        <f t="array" ref="AL951">IFERROR(_xlfn.IFS(
AM951="MPR ISSUE","TX ISSUE",
AM951="BSS Hardware Issue","RAN ISSUE",
AM951="Sites strategiques, MLL, Pylone, etc.","ENVTECH",
AM951="AKTIVCO DEFAUT GE &amp; POWER Cabinet","POWER ISSUE",
AM951="AKTIVCO Coupure ENEO &amp; Baisse de tension","POWER ISSUE",
AM951="Coupure ENEO &amp; Baisse de tension","POWER ISSUE",
AM951="Defaut GE &amp; POWER Cabinet","POWER ISSUE",
AM951="Sharing","POWER ISSUE",
AM951="Sites strategiques &amp; DataCenter","POWER ISSUE",
AM951="Exclu","Exclu",
AM951="SAT","TX ISSUE",
AM951="SPARE-ISSUE","SPARE-ISSUE",
AM951="Fiber CAmtel","TX ISSUE",
AM951="Fiber AOF","TX ISSUE",
AM951="Projet OCM (HUAWEI)","TRAVAUX-HUAWEI",
AM951="Projet OCM (NOKIA)","TRAVAUX -NOKIA",
AM951="ACCESS-ISSUE","ACCESS-ISSUE",
AM951="Projet OCM (ZTE, NOKIA, autres projets)","TRAVAUX OCM",
AM951="No root CAuse","No root cause",
AM951="ODU HS","TX ISSUE",
AM951="IP &amp; VLAN","TX ISSUE",
AM951="Warehouse HUAWEI","SPARE-ISSUE",
AM951="SPARE-HS","SPARE-ISSUE",
AM951="Power Telco","RAN ISSUE",AM951="no impacts","no impacts"
),"")</f>
        <v>no impacts</v>
      </c>
      <c r="AM951" s="67" t="s">
        <v>5605</v>
      </c>
      <c r="AN951" s="48" t="str" cm="1">
        <f t="array" ref="AN951">IFERROR(_xlfn.IFS(
AM951="MPR ISSUE","ACTIVE",
AM951="BSS Hardware Issue","ACTIVE",
AM951="Sites strategiques, MLL, Pylone, etc.","PASSIVE",
AM951="AKTIVCO DEFAUT GE &amp; POWER Cabinet","PASSIVE",
AM951="AKTIVCO Coupure ENEO &amp; Baisse de tension","PASSIVE",
AM951="Coupure ENEO &amp; Baisse de tension","PASSIVE",
AM951="Defaut GE &amp; POWER Cabinet","PASSIVE",
AM951="Sharing","PASSIVE",
AM951="Sites strategiques &amp; DataCenter","PASSIVE",
AM951="Exclu","Exclu",
AM951="SAT","ACTIVE",
AM951="SPARE-ISSUE","SPARE-ISSUE",
AM951="Fiber CAmtel","ACTIVE",
AM951="Fiber AOF","ACTIVE",
AM951="Projet OCM (HUAWEI)","PLANNED WORKS",
AM951="Projet OCM (NOKIA)","PLANNED WORKS",
AM951="ACCESS-ISSUE","ACCESS-ISSUE",
AM951="Projet OCM (ZTE, NOKIA, autres projets)","PLANNED WORKS",
AM951="No root CAuse","No root cause",
AM951="ODU HS","ACTIVE",
AM951="IP &amp; VLAN","ACTIVE",
AM951="Warehouse HUAWEI","SPARE-ISSUE",
AM951="SPARE-HS","SPARE-ISSUE",
AM951="Power Telco","ACTIVE", AM951="no impacts","no impacts"
),"")</f>
        <v>no impacts</v>
      </c>
      <c r="AO951" s="93" t="s">
        <v>5537</v>
      </c>
      <c r="AP951" s="101" t="str">
        <f t="shared" si="30"/>
        <v>OST_121</v>
      </c>
      <c r="AR951" s="17" t="s">
        <v>5537</v>
      </c>
      <c r="AS951" s="7" t="s">
        <v>5537</v>
      </c>
      <c r="AT951" s="6"/>
      <c r="AU951" s="7"/>
      <c r="AV951" s="3" t="s">
        <v>5537</v>
      </c>
      <c r="AW951" s="18" t="s">
        <v>5537</v>
      </c>
      <c r="AX951" s="18" t="s">
        <v>5537</v>
      </c>
      <c r="AY951" s="18" t="s">
        <v>5537</v>
      </c>
      <c r="AZ951" s="18" t="s">
        <v>5537</v>
      </c>
      <c r="BA951" s="18" t="s">
        <v>5537</v>
      </c>
      <c r="BB951" s="18" t="s">
        <v>5537</v>
      </c>
      <c r="BC951" s="18" t="s">
        <v>5537</v>
      </c>
      <c r="BD951" s="18" t="s">
        <v>5537</v>
      </c>
      <c r="BE951" s="18" t="s">
        <v>5537</v>
      </c>
      <c r="BF951" s="18" t="s">
        <v>5537</v>
      </c>
      <c r="BG951" s="18" t="s">
        <v>5537</v>
      </c>
      <c r="BH951" s="18" t="s">
        <v>5537</v>
      </c>
      <c r="BI951" s="9" t="s">
        <v>5537</v>
      </c>
      <c r="BJ951" s="14"/>
      <c r="BK951" s="14" t="s">
        <v>5537</v>
      </c>
      <c r="BL951" s="14" t="str">
        <f>_xlfn.XLOOKUP(B951,'[4]cell downs 18042026 17h'!$B:$B,'[4]cell downs 18042026 17h'!$B:$B,"")</f>
        <v/>
      </c>
      <c r="BM951" s="14" t="str">
        <f>_xlfn.XLOOKUP(B951,'[5]Cells Huawei 19042026 15h'!$B:$B,'[5]Cells Huawei 19042026 15h'!$B:$B,"")</f>
        <v/>
      </c>
      <c r="BN951" s="9" t="str">
        <f>_xlfn.XLOOKUP(B951,'[6]cells down 19042026 9H40'!$B:$B,'[6]cells down 19042026 9H40'!$B:$B,"")</f>
        <v/>
      </c>
      <c r="BO951" s="9" t="s">
        <v>1695</v>
      </c>
      <c r="BP951" s="9" t="s">
        <v>5537</v>
      </c>
      <c r="BQ951" s="115"/>
    </row>
    <row r="952" spans="1:69" s="9" customFormat="1" x14ac:dyDescent="0.3">
      <c r="A952" s="1" t="s">
        <v>1594</v>
      </c>
      <c r="B952" s="1" t="s">
        <v>1595</v>
      </c>
      <c r="C952" s="3" t="str">
        <f>_xlfn.XLOOKUP(B952,'[1]daily break down'!$D:$D,'[1]daily break down'!$E:$E,"")</f>
        <v>EXTREME-NORD</v>
      </c>
      <c r="D952" s="1" t="s">
        <v>21</v>
      </c>
      <c r="E952" s="1" t="s">
        <v>80</v>
      </c>
      <c r="F952" s="3" t="s">
        <v>55</v>
      </c>
      <c r="G952" s="1" t="s">
        <v>185</v>
      </c>
      <c r="H952" s="32" t="str">
        <f>_xlfn.XLOOKUP(B952,[2]CALCULATION!$B:$B,[2]CALCULATION!$H:$H,"")</f>
        <v>Huawei</v>
      </c>
      <c r="I952" s="28">
        <v>5.7124150693570535</v>
      </c>
      <c r="J952" s="28">
        <v>3.237227230312214</v>
      </c>
      <c r="K952" s="28">
        <v>1.7040525578355918</v>
      </c>
      <c r="L952" s="28">
        <v>7.5891825256183063</v>
      </c>
      <c r="M952" s="28">
        <v>8.8249215969957167</v>
      </c>
      <c r="N952" s="28">
        <v>0.63196816509860654</v>
      </c>
      <c r="O952" s="28">
        <v>0.43747663604740417</v>
      </c>
      <c r="P952" s="28">
        <v>4.3005724346736747</v>
      </c>
      <c r="Q952" s="28">
        <v>11.15557396135638</v>
      </c>
      <c r="R952" s="28">
        <v>11.204852282747344</v>
      </c>
      <c r="S952" s="94">
        <v>10.204001192810038</v>
      </c>
      <c r="T952" s="94">
        <f>_xlfn.XLOOKUP(B952,'[3]Nur des jours'!$B:$B,'[3]Nur des jours'!$U:$U,"")</f>
        <v>2.676456697856652</v>
      </c>
      <c r="U952" s="94">
        <v>9.8019806924576152</v>
      </c>
      <c r="V952" s="94">
        <v>10.100432893020919</v>
      </c>
      <c r="W952" s="94">
        <v>2.676456697856652</v>
      </c>
      <c r="X952" s="94">
        <v>0.5775711762305491</v>
      </c>
      <c r="Y952" s="94">
        <v>5.4495081798803184</v>
      </c>
      <c r="Z952" s="94">
        <v>5.5984310838305754E-2</v>
      </c>
      <c r="AA952" s="94">
        <v>0</v>
      </c>
      <c r="AB952" s="94">
        <v>8.3735692700173781E-2</v>
      </c>
      <c r="AC952" s="94">
        <f>_xlfn.XLOOKUP(B952,'[3]Nur des jours'!$B:$B,'[3]Nur des jours'!$N:$N,"")</f>
        <v>0</v>
      </c>
      <c r="AD952" s="94">
        <v>0</v>
      </c>
      <c r="AE952" s="94">
        <v>0</v>
      </c>
      <c r="AF952" s="94">
        <v>0</v>
      </c>
      <c r="AG952" s="94">
        <v>0</v>
      </c>
      <c r="AH952" s="94">
        <v>0</v>
      </c>
      <c r="AI952" s="49" t="s">
        <v>6659</v>
      </c>
      <c r="AJ952" s="49"/>
      <c r="AK952" s="48" t="str" cm="1">
        <f t="array" ref="AK952">IFERROR(_xlfn.IFS(
AM952="MPR ISSUE","PDH",
AM952="BSS Hardware Issue","BSS",
AM952="Sites strategiques, MLL, Pylone, etc.","ENVTECH",
AM952="AKTIVCO DEFAUT GE &amp; POWER Cabinet","AKTIVCO",
AM952="AKTIVCO Coupure ENEO &amp; Baisse de tension","AKTIVCO GRID ONLY",
AM952="Coupure ENEO &amp; Baisse de tension","IHS GRID ONLY",
AM952="Defaut GE &amp; POWER Cabinet","IHS",
AM952="Sharing","Partners",
AM952="Sites strategiques &amp; DataCenter","SST &amp; DC",
AM952="Exclu","Exclu",
AM952="SAT","SAT",
AM952="SPARE-ISSUE","SPARE-ISSUE",
AM952="Fiber CAmtel","TRANS_FO_CAMTEL",
AM952="Fiber AOF","Fiber AOF",
AM952="Projet OCM (HUAWEI)","TRAVAUX-HUAWEI",
AM952="Projet OCM (NOKIA)","TRAVAUX-NOKIA",
AM952="ACCESS-ISSUE","ACCESS-ISSUE",
AM952="Projet OCM (ZTE, NOKIA, autres projets)","TRAVAUX OCM",
AM952="No root CAuse","No root cause",
AM952="ODU HS","PDH",
AM952="IP &amp; VLAN","PDH",
AM952="Warehouse HUAWEI","SPARE-ISSUE",
AM952="SPARE-HS","SPARE-ISSUE",
AM952="Power Telco","BSS",AM952="no impacts","no impacts"
),"")</f>
        <v>no impacts</v>
      </c>
      <c r="AL952" s="48" t="str" cm="1">
        <f t="array" ref="AL952">IFERROR(_xlfn.IFS(
AM952="MPR ISSUE","TX ISSUE",
AM952="BSS Hardware Issue","RAN ISSUE",
AM952="Sites strategiques, MLL, Pylone, etc.","ENVTECH",
AM952="AKTIVCO DEFAUT GE &amp; POWER Cabinet","POWER ISSUE",
AM952="AKTIVCO Coupure ENEO &amp; Baisse de tension","POWER ISSUE",
AM952="Coupure ENEO &amp; Baisse de tension","POWER ISSUE",
AM952="Defaut GE &amp; POWER Cabinet","POWER ISSUE",
AM952="Sharing","POWER ISSUE",
AM952="Sites strategiques &amp; DataCenter","POWER ISSUE",
AM952="Exclu","Exclu",
AM952="SAT","TX ISSUE",
AM952="SPARE-ISSUE","SPARE-ISSUE",
AM952="Fiber CAmtel","TX ISSUE",
AM952="Fiber AOF","TX ISSUE",
AM952="Projet OCM (HUAWEI)","TRAVAUX-HUAWEI",
AM952="Projet OCM (NOKIA)","TRAVAUX -NOKIA",
AM952="ACCESS-ISSUE","ACCESS-ISSUE",
AM952="Projet OCM (ZTE, NOKIA, autres projets)","TRAVAUX OCM",
AM952="No root CAuse","No root cause",
AM952="ODU HS","TX ISSUE",
AM952="IP &amp; VLAN","TX ISSUE",
AM952="Warehouse HUAWEI","SPARE-ISSUE",
AM952="SPARE-HS","SPARE-ISSUE",
AM952="Power Telco","RAN ISSUE",AM952="no impacts","no impacts"
),"")</f>
        <v>no impacts</v>
      </c>
      <c r="AM952" s="67" t="s">
        <v>5605</v>
      </c>
      <c r="AN952" s="48" t="str" cm="1">
        <f t="array" ref="AN952">IFERROR(_xlfn.IFS(
AM952="MPR ISSUE","ACTIVE",
AM952="BSS Hardware Issue","ACTIVE",
AM952="Sites strategiques, MLL, Pylone, etc.","PASSIVE",
AM952="AKTIVCO DEFAUT GE &amp; POWER Cabinet","PASSIVE",
AM952="AKTIVCO Coupure ENEO &amp; Baisse de tension","PASSIVE",
AM952="Coupure ENEO &amp; Baisse de tension","PASSIVE",
AM952="Defaut GE &amp; POWER Cabinet","PASSIVE",
AM952="Sharing","PASSIVE",
AM952="Sites strategiques &amp; DataCenter","PASSIVE",
AM952="Exclu","Exclu",
AM952="SAT","ACTIVE",
AM952="SPARE-ISSUE","SPARE-ISSUE",
AM952="Fiber CAmtel","ACTIVE",
AM952="Fiber AOF","ACTIVE",
AM952="Projet OCM (HUAWEI)","PLANNED WORKS",
AM952="Projet OCM (NOKIA)","PLANNED WORKS",
AM952="ACCESS-ISSUE","ACCESS-ISSUE",
AM952="Projet OCM (ZTE, NOKIA, autres projets)","PLANNED WORKS",
AM952="No root CAuse","No root cause",
AM952="ODU HS","ACTIVE",
AM952="IP &amp; VLAN","ACTIVE",
AM952="Warehouse HUAWEI","SPARE-ISSUE",
AM952="SPARE-HS","SPARE-ISSUE",
AM952="Power Telco","ACTIVE", AM952="no impacts","no impacts"
),"")</f>
        <v>no impacts</v>
      </c>
      <c r="AO952" s="93" t="s">
        <v>5537</v>
      </c>
      <c r="AP952" s="101" t="str">
        <f t="shared" si="30"/>
        <v>EXN_194</v>
      </c>
      <c r="AR952" s="17" t="s">
        <v>5537</v>
      </c>
      <c r="AS952" s="7" t="s">
        <v>5537</v>
      </c>
      <c r="AT952" s="6"/>
      <c r="AU952" s="7"/>
      <c r="AV952" s="3" t="s">
        <v>5537</v>
      </c>
      <c r="AW952" s="18" t="s">
        <v>5537</v>
      </c>
      <c r="AX952" s="18" t="s">
        <v>5537</v>
      </c>
      <c r="AY952" s="18" t="s">
        <v>5537</v>
      </c>
      <c r="AZ952" s="18" t="s">
        <v>5537</v>
      </c>
      <c r="BA952" s="18" t="s">
        <v>5537</v>
      </c>
      <c r="BB952" s="18" t="s">
        <v>5537</v>
      </c>
      <c r="BC952" s="18" t="s">
        <v>5537</v>
      </c>
      <c r="BD952" s="18" t="s">
        <v>5537</v>
      </c>
      <c r="BE952" s="18" t="s">
        <v>5537</v>
      </c>
      <c r="BF952" s="18" t="s">
        <v>5537</v>
      </c>
      <c r="BG952" s="18" t="s">
        <v>5537</v>
      </c>
      <c r="BH952" s="18" t="s">
        <v>5537</v>
      </c>
      <c r="BI952" s="9" t="s">
        <v>5537</v>
      </c>
      <c r="BJ952" s="14"/>
      <c r="BK952" s="14" t="s">
        <v>5537</v>
      </c>
      <c r="BL952" s="14" t="str">
        <f>_xlfn.XLOOKUP(B952,'[4]cell downs 18042026 17h'!$B:$B,'[4]cell downs 18042026 17h'!$B:$B,"")</f>
        <v/>
      </c>
      <c r="BM952" s="14" t="str">
        <f>_xlfn.XLOOKUP(B952,'[5]Cells Huawei 19042026 15h'!$B:$B,'[5]Cells Huawei 19042026 15h'!$B:$B,"")</f>
        <v/>
      </c>
      <c r="BN952" s="9" t="str">
        <f>_xlfn.XLOOKUP(B952,'[6]cells down 19042026 9H40'!$B:$B,'[6]cells down 19042026 9H40'!$B:$B,"")</f>
        <v/>
      </c>
      <c r="BO952" s="9" t="s">
        <v>5537</v>
      </c>
      <c r="BP952" s="9" t="s">
        <v>12</v>
      </c>
      <c r="BQ952" s="115"/>
    </row>
    <row r="953" spans="1:69" s="9" customFormat="1" x14ac:dyDescent="0.3">
      <c r="A953" s="1" t="s">
        <v>1251</v>
      </c>
      <c r="B953" s="8" t="s">
        <v>1252</v>
      </c>
      <c r="C953" s="3" t="str">
        <f>_xlfn.XLOOKUP(B953,'[1]daily break down'!$D:$D,'[1]daily break down'!$E:$E,"")</f>
        <v>OUEST</v>
      </c>
      <c r="D953" s="1" t="s">
        <v>11</v>
      </c>
      <c r="E953" s="1" t="s">
        <v>12</v>
      </c>
      <c r="F953" s="3" t="s">
        <v>102</v>
      </c>
      <c r="G953" s="1" t="s">
        <v>1251</v>
      </c>
      <c r="H953" s="33" t="str">
        <f>_xlfn.XLOOKUP(B953,[2]CALCULATION!$B:$B,[2]CALCULATION!$H:$H,"")</f>
        <v>NOKIA</v>
      </c>
      <c r="I953" s="28">
        <v>3.8345418382399201E-3</v>
      </c>
      <c r="J953" s="28">
        <v>0</v>
      </c>
      <c r="K953" s="28">
        <v>0</v>
      </c>
      <c r="L953" s="28">
        <v>0</v>
      </c>
      <c r="M953" s="28">
        <v>0</v>
      </c>
      <c r="N953" s="28">
        <v>0</v>
      </c>
      <c r="O953" s="28">
        <v>0.15674540939221412</v>
      </c>
      <c r="P953" s="28">
        <v>6.6881543690234836E-3</v>
      </c>
      <c r="Q953" s="28">
        <v>4.7262957541102536E-3</v>
      </c>
      <c r="R953" s="28">
        <v>0</v>
      </c>
      <c r="S953" s="94">
        <v>0.12784255369234826</v>
      </c>
      <c r="T953" s="94">
        <f>_xlfn.XLOOKUP(B953,'[3]Nur des jours'!$B:$B,'[3]Nur des jours'!$U:$U,"")</f>
        <v>9.0138485816119149E-2</v>
      </c>
      <c r="U953" s="94">
        <v>4.9046465372843562E-3</v>
      </c>
      <c r="V953" s="94">
        <v>0</v>
      </c>
      <c r="W953" s="94">
        <v>4.1448722009628243E-2</v>
      </c>
      <c r="X953" s="94">
        <v>9.8092930745670003E-4</v>
      </c>
      <c r="Y953" s="94">
        <v>0.42773868328610587</v>
      </c>
      <c r="Z953" s="94">
        <v>0</v>
      </c>
      <c r="AA953" s="94">
        <v>0</v>
      </c>
      <c r="AB953" s="94">
        <v>8.3325485898873841E-2</v>
      </c>
      <c r="AC953" s="94">
        <f>_xlfn.XLOOKUP(B953,'[3]Nur des jours'!$B:$B,'[3]Nur des jours'!$N:$N,"")</f>
        <v>0</v>
      </c>
      <c r="AD953" s="94">
        <v>0</v>
      </c>
      <c r="AE953" s="94">
        <v>0</v>
      </c>
      <c r="AF953" s="94">
        <v>0</v>
      </c>
      <c r="AG953" s="94">
        <v>0</v>
      </c>
      <c r="AH953" s="94">
        <v>0</v>
      </c>
      <c r="AI953" s="49" t="s">
        <v>5559</v>
      </c>
      <c r="AJ953" s="49"/>
      <c r="AK953" s="48" t="str" cm="1">
        <f t="array" ref="AK953">IFERROR(_xlfn.IFS(
AM953="MPR ISSUE","PDH",
AM953="BSS Hardware Issue","BSS",
AM953="Sites strategiques, MLL, Pylone, etc.","ENVTECH",
AM953="AKTIVCO DEFAUT GE &amp; POWER Cabinet","AKTIVCO",
AM953="AKTIVCO Coupure ENEO &amp; Baisse de tension","AKTIVCO GRID ONLY",
AM953="Coupure ENEO &amp; Baisse de tension","IHS GRID ONLY",
AM953="Defaut GE &amp; POWER Cabinet","IHS",
AM953="Sharing","Partners",
AM953="Sites strategiques &amp; DataCenter","SST &amp; DC",
AM953="Exclu","Exclu",
AM953="SAT","SAT",
AM953="SPARE-ISSUE","SPARE-ISSUE",
AM953="Fiber CAmtel","TRANS_FO_CAMTEL",
AM953="Fiber AOF","Fiber AOF",
AM953="Projet OCM (HUAWEI)","TRAVAUX-HUAWEI",
AM953="Projet OCM (NOKIA)","TRAVAUX-NOKIA",
AM953="ACCESS-ISSUE","ACCESS-ISSUE",
AM953="Projet OCM (ZTE, NOKIA, autres projets)","TRAVAUX OCM",
AM953="No root CAuse","No root cause",
AM953="ODU HS","PDH",
AM953="IP &amp; VLAN","PDH",
AM953="Warehouse HUAWEI","SPARE-ISSUE",
AM953="SPARE-HS","SPARE-ISSUE",
AM953="Power Telco","BSS",AM953="no impacts","no impacts"
),"")</f>
        <v>no impacts</v>
      </c>
      <c r="AL953" s="48" t="str" cm="1">
        <f t="array" ref="AL953">IFERROR(_xlfn.IFS(
AM953="MPR ISSUE","TX ISSUE",
AM953="BSS Hardware Issue","RAN ISSUE",
AM953="Sites strategiques, MLL, Pylone, etc.","ENVTECH",
AM953="AKTIVCO DEFAUT GE &amp; POWER Cabinet","POWER ISSUE",
AM953="AKTIVCO Coupure ENEO &amp; Baisse de tension","POWER ISSUE",
AM953="Coupure ENEO &amp; Baisse de tension","POWER ISSUE",
AM953="Defaut GE &amp; POWER Cabinet","POWER ISSUE",
AM953="Sharing","POWER ISSUE",
AM953="Sites strategiques &amp; DataCenter","POWER ISSUE",
AM953="Exclu","Exclu",
AM953="SAT","TX ISSUE",
AM953="SPARE-ISSUE","SPARE-ISSUE",
AM953="Fiber CAmtel","TX ISSUE",
AM953="Fiber AOF","TX ISSUE",
AM953="Projet OCM (HUAWEI)","TRAVAUX-HUAWEI",
AM953="Projet OCM (NOKIA)","TRAVAUX -NOKIA",
AM953="ACCESS-ISSUE","ACCESS-ISSUE",
AM953="Projet OCM (ZTE, NOKIA, autres projets)","TRAVAUX OCM",
AM953="No root CAuse","No root cause",
AM953="ODU HS","TX ISSUE",
AM953="IP &amp; VLAN","TX ISSUE",
AM953="Warehouse HUAWEI","SPARE-ISSUE",
AM953="SPARE-HS","SPARE-ISSUE",
AM953="Power Telco","RAN ISSUE",AM953="no impacts","no impacts"
),"")</f>
        <v>no impacts</v>
      </c>
      <c r="AM953" s="67" t="s">
        <v>5605</v>
      </c>
      <c r="AN953" s="48" t="str" cm="1">
        <f t="array" ref="AN953">IFERROR(_xlfn.IFS(
AM953="MPR ISSUE","ACTIVE",
AM953="BSS Hardware Issue","ACTIVE",
AM953="Sites strategiques, MLL, Pylone, etc.","PASSIVE",
AM953="AKTIVCO DEFAUT GE &amp; POWER Cabinet","PASSIVE",
AM953="AKTIVCO Coupure ENEO &amp; Baisse de tension","PASSIVE",
AM953="Coupure ENEO &amp; Baisse de tension","PASSIVE",
AM953="Defaut GE &amp; POWER Cabinet","PASSIVE",
AM953="Sharing","PASSIVE",
AM953="Sites strategiques &amp; DataCenter","PASSIVE",
AM953="Exclu","Exclu",
AM953="SAT","ACTIVE",
AM953="SPARE-ISSUE","SPARE-ISSUE",
AM953="Fiber CAmtel","ACTIVE",
AM953="Fiber AOF","ACTIVE",
AM953="Projet OCM (HUAWEI)","PLANNED WORKS",
AM953="Projet OCM (NOKIA)","PLANNED WORKS",
AM953="ACCESS-ISSUE","ACCESS-ISSUE",
AM953="Projet OCM (ZTE, NOKIA, autres projets)","PLANNED WORKS",
AM953="No root CAuse","No root cause",
AM953="ODU HS","ACTIVE",
AM953="IP &amp; VLAN","ACTIVE",
AM953="Warehouse HUAWEI","SPARE-ISSUE",
AM953="SPARE-HS","SPARE-ISSUE",
AM953="Power Telco","ACTIVE", AM953="no impacts","no impacts"
),"")</f>
        <v>no impacts</v>
      </c>
      <c r="AO953" s="93" t="s">
        <v>5537</v>
      </c>
      <c r="AP953" s="101" t="str">
        <f t="shared" si="30"/>
        <v>OST_156</v>
      </c>
      <c r="AR953" s="17" t="s">
        <v>5537</v>
      </c>
      <c r="AS953" s="7" t="s">
        <v>5537</v>
      </c>
      <c r="AT953" s="6"/>
      <c r="AU953" s="7"/>
      <c r="AV953" s="3" t="s">
        <v>5537</v>
      </c>
      <c r="AW953" s="18" t="s">
        <v>5537</v>
      </c>
      <c r="AX953" s="18" t="s">
        <v>5537</v>
      </c>
      <c r="AY953" s="18" t="s">
        <v>5537</v>
      </c>
      <c r="AZ953" s="18" t="s">
        <v>5537</v>
      </c>
      <c r="BA953" s="18" t="s">
        <v>5537</v>
      </c>
      <c r="BB953" s="18" t="s">
        <v>5537</v>
      </c>
      <c r="BC953" s="18" t="s">
        <v>5537</v>
      </c>
      <c r="BD953" s="18" t="s">
        <v>5537</v>
      </c>
      <c r="BE953" s="18" t="s">
        <v>5537</v>
      </c>
      <c r="BF953" s="18" t="s">
        <v>5537</v>
      </c>
      <c r="BG953" s="18" t="s">
        <v>5537</v>
      </c>
      <c r="BH953" s="18" t="s">
        <v>5537</v>
      </c>
      <c r="BI953" s="9" t="s">
        <v>5537</v>
      </c>
      <c r="BJ953" s="14"/>
      <c r="BK953" s="14" t="s">
        <v>5537</v>
      </c>
      <c r="BL953" s="14" t="str">
        <f>_xlfn.XLOOKUP(B953,'[4]cell downs 18042026 17h'!$B:$B,'[4]cell downs 18042026 17h'!$B:$B,"")</f>
        <v/>
      </c>
      <c r="BM953" s="14" t="str">
        <f>_xlfn.XLOOKUP(B953,'[5]Cells Huawei 19042026 15h'!$B:$B,'[5]Cells Huawei 19042026 15h'!$B:$B,"")</f>
        <v/>
      </c>
      <c r="BN953" s="9" t="str">
        <f>_xlfn.XLOOKUP(B953,'[6]cells down 19042026 9H40'!$B:$B,'[6]cells down 19042026 9H40'!$B:$B,"")</f>
        <v/>
      </c>
      <c r="BO953" s="9" t="s">
        <v>1252</v>
      </c>
      <c r="BP953" s="9" t="s">
        <v>12</v>
      </c>
      <c r="BQ953" s="115"/>
    </row>
    <row r="954" spans="1:69" s="9" customFormat="1" x14ac:dyDescent="0.3">
      <c r="A954" s="1" t="s">
        <v>1851</v>
      </c>
      <c r="B954" s="8" t="s">
        <v>1852</v>
      </c>
      <c r="C954" s="3" t="str">
        <f>_xlfn.XLOOKUP(B954,'[1]daily break down'!$D:$D,'[1]daily break down'!$E:$E,"")</f>
        <v>Douala</v>
      </c>
      <c r="D954" s="1" t="s">
        <v>11</v>
      </c>
      <c r="E954" s="1" t="s">
        <v>12</v>
      </c>
      <c r="F954" s="3" t="s">
        <v>31</v>
      </c>
      <c r="G954" s="1" t="s">
        <v>32</v>
      </c>
      <c r="H954" s="34" t="str">
        <f>_xlfn.XLOOKUP(B954,[2]CALCULATION!$B:$B,[2]CALCULATION!$H:$H,"")</f>
        <v>ZTE</v>
      </c>
      <c r="I954" s="28">
        <v>0</v>
      </c>
      <c r="J954" s="28">
        <v>0</v>
      </c>
      <c r="K954" s="28">
        <v>0</v>
      </c>
      <c r="L954" s="28">
        <v>0</v>
      </c>
      <c r="M954" s="28">
        <v>0</v>
      </c>
      <c r="N954" s="28">
        <v>0</v>
      </c>
      <c r="O954" s="28">
        <v>0</v>
      </c>
      <c r="P954" s="28">
        <v>0</v>
      </c>
      <c r="Q954" s="28">
        <v>0</v>
      </c>
      <c r="R954" s="28">
        <v>0</v>
      </c>
      <c r="S954" s="94">
        <v>0</v>
      </c>
      <c r="T954" s="94">
        <f>_xlfn.XLOOKUP(B954,'[3]Nur des jours'!$B:$B,'[3]Nur des jours'!$U:$U,"")</f>
        <v>0</v>
      </c>
      <c r="U954" s="94">
        <v>0</v>
      </c>
      <c r="V954" s="94">
        <v>0</v>
      </c>
      <c r="W954" s="94">
        <v>0</v>
      </c>
      <c r="X954" s="94">
        <v>0</v>
      </c>
      <c r="Y954" s="94">
        <v>0</v>
      </c>
      <c r="Z954" s="94">
        <v>0</v>
      </c>
      <c r="AA954" s="94">
        <v>0</v>
      </c>
      <c r="AB954" s="94">
        <v>7.7671766072259119E-2</v>
      </c>
      <c r="AC954" s="94">
        <f>_xlfn.XLOOKUP(B954,'[3]Nur des jours'!$B:$B,'[3]Nur des jours'!$N:$N,"")</f>
        <v>0</v>
      </c>
      <c r="AD954" s="94">
        <v>0</v>
      </c>
      <c r="AE954" s="94">
        <v>0</v>
      </c>
      <c r="AF954" s="94">
        <v>0</v>
      </c>
      <c r="AG954" s="94">
        <v>0</v>
      </c>
      <c r="AH954" s="94">
        <v>0</v>
      </c>
      <c r="AI954" s="49" t="s">
        <v>5559</v>
      </c>
      <c r="AJ954" s="49"/>
      <c r="AK954" s="48" t="str" cm="1">
        <f t="array" ref="AK954">IFERROR(_xlfn.IFS(
AM954="MPR ISSUE","PDH",
AM954="BSS Hardware Issue","BSS",
AM954="Sites strategiques, MLL, Pylone, etc.","ENVTECH",
AM954="AKTIVCO DEFAUT GE &amp; POWER Cabinet","AKTIVCO",
AM954="AKTIVCO Coupure ENEO &amp; Baisse de tension","AKTIVCO GRID ONLY",
AM954="Coupure ENEO &amp; Baisse de tension","IHS GRID ONLY",
AM954="Defaut GE &amp; POWER Cabinet","IHS",
AM954="Sharing","Partners",
AM954="Sites strategiques &amp; DataCenter","SST &amp; DC",
AM954="Exclu","Exclu",
AM954="SAT","SAT",
AM954="SPARE-ISSUE","SPARE-ISSUE",
AM954="Fiber CAmtel","TRANS_FO_CAMTEL",
AM954="Fiber AOF","Fiber AOF",
AM954="Projet OCM (HUAWEI)","TRAVAUX-HUAWEI",
AM954="Projet OCM (NOKIA)","TRAVAUX-NOKIA",
AM954="ACCESS-ISSUE","ACCESS-ISSUE",
AM954="Projet OCM (ZTE, NOKIA, autres projets)","TRAVAUX OCM",
AM954="No root CAuse","No root cause",
AM954="ODU HS","PDH",
AM954="IP &amp; VLAN","PDH",
AM954="Warehouse HUAWEI","SPARE-ISSUE",
AM954="SPARE-HS","SPARE-ISSUE",
AM954="Power Telco","BSS",AM954="no impacts","no impacts"
),"")</f>
        <v>no impacts</v>
      </c>
      <c r="AL954" s="48" t="str" cm="1">
        <f t="array" ref="AL954">IFERROR(_xlfn.IFS(
AM954="MPR ISSUE","TX ISSUE",
AM954="BSS Hardware Issue","RAN ISSUE",
AM954="Sites strategiques, MLL, Pylone, etc.","ENVTECH",
AM954="AKTIVCO DEFAUT GE &amp; POWER Cabinet","POWER ISSUE",
AM954="AKTIVCO Coupure ENEO &amp; Baisse de tension","POWER ISSUE",
AM954="Coupure ENEO &amp; Baisse de tension","POWER ISSUE",
AM954="Defaut GE &amp; POWER Cabinet","POWER ISSUE",
AM954="Sharing","POWER ISSUE",
AM954="Sites strategiques &amp; DataCenter","POWER ISSUE",
AM954="Exclu","Exclu",
AM954="SAT","TX ISSUE",
AM954="SPARE-ISSUE","SPARE-ISSUE",
AM954="Fiber CAmtel","TX ISSUE",
AM954="Fiber AOF","TX ISSUE",
AM954="Projet OCM (HUAWEI)","TRAVAUX-HUAWEI",
AM954="Projet OCM (NOKIA)","TRAVAUX -NOKIA",
AM954="ACCESS-ISSUE","ACCESS-ISSUE",
AM954="Projet OCM (ZTE, NOKIA, autres projets)","TRAVAUX OCM",
AM954="No root CAuse","No root cause",
AM954="ODU HS","TX ISSUE",
AM954="IP &amp; VLAN","TX ISSUE",
AM954="Warehouse HUAWEI","SPARE-ISSUE",
AM954="SPARE-HS","SPARE-ISSUE",
AM954="Power Telco","RAN ISSUE",AM954="no impacts","no impacts"
),"")</f>
        <v>no impacts</v>
      </c>
      <c r="AM954" s="67" t="s">
        <v>5605</v>
      </c>
      <c r="AN954" s="48" t="str" cm="1">
        <f t="array" ref="AN954">IFERROR(_xlfn.IFS(
AM954="MPR ISSUE","ACTIVE",
AM954="BSS Hardware Issue","ACTIVE",
AM954="Sites strategiques, MLL, Pylone, etc.","PASSIVE",
AM954="AKTIVCO DEFAUT GE &amp; POWER Cabinet","PASSIVE",
AM954="AKTIVCO Coupure ENEO &amp; Baisse de tension","PASSIVE",
AM954="Coupure ENEO &amp; Baisse de tension","PASSIVE",
AM954="Defaut GE &amp; POWER Cabinet","PASSIVE",
AM954="Sharing","PASSIVE",
AM954="Sites strategiques &amp; DataCenter","PASSIVE",
AM954="Exclu","Exclu",
AM954="SAT","ACTIVE",
AM954="SPARE-ISSUE","SPARE-ISSUE",
AM954="Fiber CAmtel","ACTIVE",
AM954="Fiber AOF","ACTIVE",
AM954="Projet OCM (HUAWEI)","PLANNED WORKS",
AM954="Projet OCM (NOKIA)","PLANNED WORKS",
AM954="ACCESS-ISSUE","ACCESS-ISSUE",
AM954="Projet OCM (ZTE, NOKIA, autres projets)","PLANNED WORKS",
AM954="No root CAuse","No root cause",
AM954="ODU HS","ACTIVE",
AM954="IP &amp; VLAN","ACTIVE",
AM954="Warehouse HUAWEI","SPARE-ISSUE",
AM954="SPARE-HS","SPARE-ISSUE",
AM954="Power Telco","ACTIVE", AM954="no impacts","no impacts"
),"")</f>
        <v>no impacts</v>
      </c>
      <c r="AO954" s="93" t="s">
        <v>5537</v>
      </c>
      <c r="AP954" s="101" t="str">
        <f t="shared" si="30"/>
        <v>LIT_347</v>
      </c>
      <c r="AR954" s="17" t="s">
        <v>5537</v>
      </c>
      <c r="AS954" s="7" t="s">
        <v>5537</v>
      </c>
      <c r="AT954" s="6"/>
      <c r="AU954" s="7"/>
      <c r="AV954" s="3" t="s">
        <v>5537</v>
      </c>
      <c r="AW954" s="18" t="s">
        <v>5537</v>
      </c>
      <c r="AX954" s="18" t="s">
        <v>5537</v>
      </c>
      <c r="AY954" s="18" t="s">
        <v>5537</v>
      </c>
      <c r="AZ954" s="18" t="s">
        <v>5537</v>
      </c>
      <c r="BA954" s="18" t="s">
        <v>5537</v>
      </c>
      <c r="BB954" s="18" t="s">
        <v>5537</v>
      </c>
      <c r="BC954" s="18" t="s">
        <v>5537</v>
      </c>
      <c r="BD954" s="18" t="s">
        <v>5537</v>
      </c>
      <c r="BE954" s="18" t="s">
        <v>5537</v>
      </c>
      <c r="BF954" s="18" t="s">
        <v>5537</v>
      </c>
      <c r="BG954" s="18" t="s">
        <v>5537</v>
      </c>
      <c r="BH954" s="18" t="s">
        <v>5537</v>
      </c>
      <c r="BI954" s="9" t="s">
        <v>5537</v>
      </c>
      <c r="BJ954" s="14"/>
      <c r="BK954" s="14" t="s">
        <v>5537</v>
      </c>
      <c r="BL954" s="14" t="str">
        <f>_xlfn.XLOOKUP(B954,'[4]cell downs 18042026 17h'!$B:$B,'[4]cell downs 18042026 17h'!$B:$B,"")</f>
        <v/>
      </c>
      <c r="BM954" s="14" t="str">
        <f>_xlfn.XLOOKUP(B954,'[5]Cells Huawei 19042026 15h'!$B:$B,'[5]Cells Huawei 19042026 15h'!$B:$B,"")</f>
        <v/>
      </c>
      <c r="BN954" s="9" t="str">
        <f>_xlfn.XLOOKUP(B954,'[6]cells down 19042026 9H40'!$B:$B,'[6]cells down 19042026 9H40'!$B:$B,"")</f>
        <v/>
      </c>
      <c r="BO954" s="9" t="s">
        <v>1852</v>
      </c>
      <c r="BP954" s="9" t="s">
        <v>5537</v>
      </c>
      <c r="BQ954" s="115"/>
    </row>
    <row r="955" spans="1:69" s="9" customFormat="1" x14ac:dyDescent="0.3">
      <c r="A955" s="1" t="s">
        <v>303</v>
      </c>
      <c r="B955" s="8" t="s">
        <v>304</v>
      </c>
      <c r="C955" s="3" t="str">
        <f>_xlfn.XLOOKUP(B955,'[1]daily break down'!$D:$D,'[1]daily break down'!$E:$E,"")</f>
        <v>NORD</v>
      </c>
      <c r="D955" s="1" t="s">
        <v>11</v>
      </c>
      <c r="E955" s="1" t="s">
        <v>66</v>
      </c>
      <c r="F955" s="3" t="s">
        <v>23</v>
      </c>
      <c r="G955" s="1" t="s">
        <v>305</v>
      </c>
      <c r="H955" s="33" t="str">
        <f>_xlfn.XLOOKUP(B955,[2]CALCULATION!$B:$B,[2]CALCULATION!$H:$H,"")</f>
        <v>NOKIA</v>
      </c>
      <c r="I955" s="28">
        <v>2.1309117950446845</v>
      </c>
      <c r="J955" s="28">
        <v>0</v>
      </c>
      <c r="K955" s="28">
        <v>1.0701046990439218E-3</v>
      </c>
      <c r="L955" s="28">
        <v>1.2841978916149027E-3</v>
      </c>
      <c r="M955" s="28">
        <v>3.4674871358294994E-2</v>
      </c>
      <c r="N955" s="28">
        <v>0</v>
      </c>
      <c r="O955" s="28">
        <v>0</v>
      </c>
      <c r="P955" s="28">
        <v>5.2173817207847213</v>
      </c>
      <c r="Q955" s="28">
        <v>0</v>
      </c>
      <c r="R955" s="28">
        <v>4.8765251412355187E-2</v>
      </c>
      <c r="S955" s="94">
        <v>1.2484554822176806E-3</v>
      </c>
      <c r="T955" s="94">
        <f>_xlfn.XLOOKUP(B955,'[3]Nur des jours'!$B:$B,'[3]Nur des jours'!$U:$U,"")</f>
        <v>0</v>
      </c>
      <c r="U955" s="94">
        <v>0</v>
      </c>
      <c r="V955" s="94">
        <v>0</v>
      </c>
      <c r="W955" s="94">
        <v>0</v>
      </c>
      <c r="X955" s="94">
        <v>0</v>
      </c>
      <c r="Y955" s="94">
        <v>1.3152412278924357</v>
      </c>
      <c r="Z955" s="94">
        <v>0</v>
      </c>
      <c r="AA955" s="94">
        <v>0</v>
      </c>
      <c r="AB955" s="94">
        <v>7.5986643026040523E-2</v>
      </c>
      <c r="AC955" s="94">
        <f>_xlfn.XLOOKUP(B955,'[3]Nur des jours'!$B:$B,'[3]Nur des jours'!$N:$N,"")</f>
        <v>0</v>
      </c>
      <c r="AD955" s="94">
        <v>0</v>
      </c>
      <c r="AE955" s="94">
        <v>0</v>
      </c>
      <c r="AF955" s="94">
        <v>0</v>
      </c>
      <c r="AG955" s="94">
        <v>0</v>
      </c>
      <c r="AH955" s="94">
        <v>0</v>
      </c>
      <c r="AI955" s="49" t="s">
        <v>5559</v>
      </c>
      <c r="AJ955" s="49"/>
      <c r="AK955" s="48" t="str" cm="1">
        <f t="array" ref="AK955">IFERROR(_xlfn.IFS(
AM955="MPR ISSUE","PDH",
AM955="BSS Hardware Issue","BSS",
AM955="Sites strategiques, MLL, Pylone, etc.","ENVTECH",
AM955="AKTIVCO DEFAUT GE &amp; POWER Cabinet","AKTIVCO",
AM955="AKTIVCO Coupure ENEO &amp; Baisse de tension","AKTIVCO GRID ONLY",
AM955="Coupure ENEO &amp; Baisse de tension","IHS GRID ONLY",
AM955="Defaut GE &amp; POWER Cabinet","IHS",
AM955="Sharing","Partners",
AM955="Sites strategiques &amp; DataCenter","SST &amp; DC",
AM955="Exclu","Exclu",
AM955="SAT","SAT",
AM955="SPARE-ISSUE","SPARE-ISSUE",
AM955="Fiber CAmtel","TRANS_FO_CAMTEL",
AM955="Fiber AOF","Fiber AOF",
AM955="Projet OCM (HUAWEI)","TRAVAUX-HUAWEI",
AM955="Projet OCM (NOKIA)","TRAVAUX-NOKIA",
AM955="ACCESS-ISSUE","ACCESS-ISSUE",
AM955="Projet OCM (ZTE, NOKIA, autres projets)","TRAVAUX OCM",
AM955="No root CAuse","No root cause",
AM955="ODU HS","PDH",
AM955="IP &amp; VLAN","PDH",
AM955="Warehouse HUAWEI","SPARE-ISSUE",
AM955="SPARE-HS","SPARE-ISSUE",
AM955="Power Telco","BSS",AM955="no impacts","no impacts"
),"")</f>
        <v>no impacts</v>
      </c>
      <c r="AL955" s="48" t="str" cm="1">
        <f t="array" ref="AL955">IFERROR(_xlfn.IFS(
AM955="MPR ISSUE","TX ISSUE",
AM955="BSS Hardware Issue","RAN ISSUE",
AM955="Sites strategiques, MLL, Pylone, etc.","ENVTECH",
AM955="AKTIVCO DEFAUT GE &amp; POWER Cabinet","POWER ISSUE",
AM955="AKTIVCO Coupure ENEO &amp; Baisse de tension","POWER ISSUE",
AM955="Coupure ENEO &amp; Baisse de tension","POWER ISSUE",
AM955="Defaut GE &amp; POWER Cabinet","POWER ISSUE",
AM955="Sharing","POWER ISSUE",
AM955="Sites strategiques &amp; DataCenter","POWER ISSUE",
AM955="Exclu","Exclu",
AM955="SAT","TX ISSUE",
AM955="SPARE-ISSUE","SPARE-ISSUE",
AM955="Fiber CAmtel","TX ISSUE",
AM955="Fiber AOF","TX ISSUE",
AM955="Projet OCM (HUAWEI)","TRAVAUX-HUAWEI",
AM955="Projet OCM (NOKIA)","TRAVAUX -NOKIA",
AM955="ACCESS-ISSUE","ACCESS-ISSUE",
AM955="Projet OCM (ZTE, NOKIA, autres projets)","TRAVAUX OCM",
AM955="No root CAuse","No root cause",
AM955="ODU HS","TX ISSUE",
AM955="IP &amp; VLAN","TX ISSUE",
AM955="Warehouse HUAWEI","SPARE-ISSUE",
AM955="SPARE-HS","SPARE-ISSUE",
AM955="Power Telco","RAN ISSUE",AM955="no impacts","no impacts"
),"")</f>
        <v>no impacts</v>
      </c>
      <c r="AM955" s="67" t="s">
        <v>5605</v>
      </c>
      <c r="AN955" s="48" t="str" cm="1">
        <f t="array" ref="AN955">IFERROR(_xlfn.IFS(
AM955="MPR ISSUE","ACTIVE",
AM955="BSS Hardware Issue","ACTIVE",
AM955="Sites strategiques, MLL, Pylone, etc.","PASSIVE",
AM955="AKTIVCO DEFAUT GE &amp; POWER Cabinet","PASSIVE",
AM955="AKTIVCO Coupure ENEO &amp; Baisse de tension","PASSIVE",
AM955="Coupure ENEO &amp; Baisse de tension","PASSIVE",
AM955="Defaut GE &amp; POWER Cabinet","PASSIVE",
AM955="Sharing","PASSIVE",
AM955="Sites strategiques &amp; DataCenter","PASSIVE",
AM955="Exclu","Exclu",
AM955="SAT","ACTIVE",
AM955="SPARE-ISSUE","SPARE-ISSUE",
AM955="Fiber CAmtel","ACTIVE",
AM955="Fiber AOF","ACTIVE",
AM955="Projet OCM (HUAWEI)","PLANNED WORKS",
AM955="Projet OCM (NOKIA)","PLANNED WORKS",
AM955="ACCESS-ISSUE","ACCESS-ISSUE",
AM955="Projet OCM (ZTE, NOKIA, autres projets)","PLANNED WORKS",
AM955="No root CAuse","No root cause",
AM955="ODU HS","ACTIVE",
AM955="IP &amp; VLAN","ACTIVE",
AM955="Warehouse HUAWEI","SPARE-ISSUE",
AM955="SPARE-HS","SPARE-ISSUE",
AM955="Power Telco","ACTIVE", AM955="no impacts","no impacts"
),"")</f>
        <v>no impacts</v>
      </c>
      <c r="AO955" s="93" t="s">
        <v>5537</v>
      </c>
      <c r="AP955" s="101" t="str">
        <f t="shared" si="30"/>
        <v>NRD_059</v>
      </c>
      <c r="AR955" s="17" t="s">
        <v>5537</v>
      </c>
      <c r="AS955" s="7" t="s">
        <v>5537</v>
      </c>
      <c r="AT955" s="6"/>
      <c r="AU955" s="7"/>
      <c r="AV955" s="3" t="s">
        <v>5537</v>
      </c>
      <c r="AW955" s="18" t="s">
        <v>5537</v>
      </c>
      <c r="AX955" s="18" t="s">
        <v>5537</v>
      </c>
      <c r="AY955" s="18" t="s">
        <v>5537</v>
      </c>
      <c r="AZ955" s="18" t="s">
        <v>5537</v>
      </c>
      <c r="BA955" s="18" t="s">
        <v>5537</v>
      </c>
      <c r="BB955" s="18" t="s">
        <v>5537</v>
      </c>
      <c r="BC955" s="18" t="s">
        <v>5537</v>
      </c>
      <c r="BD955" s="18" t="s">
        <v>5537</v>
      </c>
      <c r="BE955" s="18" t="s">
        <v>5537</v>
      </c>
      <c r="BF955" s="18" t="s">
        <v>5537</v>
      </c>
      <c r="BG955" s="18" t="s">
        <v>5537</v>
      </c>
      <c r="BH955" s="18" t="s">
        <v>5537</v>
      </c>
      <c r="BI955" s="9" t="s">
        <v>5537</v>
      </c>
      <c r="BJ955" s="14"/>
      <c r="BK955" s="14" t="s">
        <v>5537</v>
      </c>
      <c r="BL955" s="14" t="str">
        <f>_xlfn.XLOOKUP(B955,'[4]cell downs 18042026 17h'!$B:$B,'[4]cell downs 18042026 17h'!$B:$B,"")</f>
        <v/>
      </c>
      <c r="BM955" s="14" t="str">
        <f>_xlfn.XLOOKUP(B955,'[5]Cells Huawei 19042026 15h'!$B:$B,'[5]Cells Huawei 19042026 15h'!$B:$B,"")</f>
        <v/>
      </c>
      <c r="BN955" s="9" t="str">
        <f>_xlfn.XLOOKUP(B955,'[6]cells down 19042026 9H40'!$B:$B,'[6]cells down 19042026 9H40'!$B:$B,"")</f>
        <v/>
      </c>
      <c r="BO955" s="9" t="s">
        <v>304</v>
      </c>
      <c r="BP955" s="9" t="s">
        <v>594</v>
      </c>
      <c r="BQ955" s="115"/>
    </row>
    <row r="956" spans="1:69" s="9" customFormat="1" x14ac:dyDescent="0.3">
      <c r="A956" s="3" t="s">
        <v>1828</v>
      </c>
      <c r="B956" s="25" t="s">
        <v>1829</v>
      </c>
      <c r="C956" s="3" t="str">
        <f>_xlfn.XLOOKUP(B956,'[1]daily break down'!$D:$D,'[1]daily break down'!$E:$E,"")</f>
        <v>CENTRE</v>
      </c>
      <c r="D956" s="3" t="s">
        <v>11</v>
      </c>
      <c r="E956" s="3" t="s">
        <v>96</v>
      </c>
      <c r="F956" s="3" t="s">
        <v>226</v>
      </c>
      <c r="G956" s="3" t="s">
        <v>1830</v>
      </c>
      <c r="H956" s="33" t="str">
        <f>_xlfn.XLOOKUP(B956,[2]CALCULATION!$B:$B,[2]CALCULATION!$H:$H,"")</f>
        <v>NOKIA</v>
      </c>
      <c r="I956" s="28">
        <v>5.2452965331461446E-2</v>
      </c>
      <c r="J956" s="28">
        <v>0</v>
      </c>
      <c r="K956" s="28">
        <v>1.5159816569788325E-3</v>
      </c>
      <c r="L956" s="28">
        <v>0</v>
      </c>
      <c r="M956" s="28">
        <v>0</v>
      </c>
      <c r="N956" s="28">
        <v>0</v>
      </c>
      <c r="O956" s="28">
        <v>1.7728067847491646E-2</v>
      </c>
      <c r="P956" s="28">
        <v>0</v>
      </c>
      <c r="Q956" s="28">
        <v>0</v>
      </c>
      <c r="R956" s="28">
        <v>0</v>
      </c>
      <c r="S956" s="94">
        <v>0.96603701706174927</v>
      </c>
      <c r="T956" s="94">
        <f>_xlfn.XLOOKUP(B956,'[3]Nur des jours'!$B:$B,'[3]Nur des jours'!$U:$U,"")</f>
        <v>6.695288400350427E-2</v>
      </c>
      <c r="U956" s="94">
        <v>3.8345418382400923E-3</v>
      </c>
      <c r="V956" s="94">
        <v>1.4268062653917818E-3</v>
      </c>
      <c r="W956" s="94">
        <v>6.695288400350427E-2</v>
      </c>
      <c r="X956" s="94">
        <v>0</v>
      </c>
      <c r="Y956" s="94">
        <v>1.7977758943935E-2</v>
      </c>
      <c r="Z956" s="94">
        <v>1.7835078317396415E-3</v>
      </c>
      <c r="AA956" s="94">
        <v>7.4907328933062544E-3</v>
      </c>
      <c r="AB956" s="94">
        <v>6.8558041052069835E-2</v>
      </c>
      <c r="AC956" s="94">
        <f>_xlfn.XLOOKUP(B956,'[3]Nur des jours'!$B:$B,'[3]Nur des jours'!$N:$N,"")</f>
        <v>0</v>
      </c>
      <c r="AD956" s="94">
        <v>0</v>
      </c>
      <c r="AE956" s="94">
        <v>0</v>
      </c>
      <c r="AF956" s="94">
        <v>0</v>
      </c>
      <c r="AG956" s="94">
        <v>0</v>
      </c>
      <c r="AH956" s="94">
        <v>0</v>
      </c>
      <c r="AI956" s="49" t="s">
        <v>5559</v>
      </c>
      <c r="AJ956" s="49"/>
      <c r="AK956" s="48" t="str" cm="1">
        <f t="array" ref="AK956">IFERROR(_xlfn.IFS(
AM956="MPR ISSUE","PDH",
AM956="BSS Hardware Issue","BSS",
AM956="Sites strategiques, MLL, Pylone, etc.","ENVTECH",
AM956="AKTIVCO DEFAUT GE &amp; POWER Cabinet","AKTIVCO",
AM956="AKTIVCO Coupure ENEO &amp; Baisse de tension","AKTIVCO GRID ONLY",
AM956="Coupure ENEO &amp; Baisse de tension","IHS GRID ONLY",
AM956="Defaut GE &amp; POWER Cabinet","IHS",
AM956="Sharing","Partners",
AM956="Sites strategiques &amp; DataCenter","SST &amp; DC",
AM956="Exclu","Exclu",
AM956="SAT","SAT",
AM956="SPARE-ISSUE","SPARE-ISSUE",
AM956="Fiber CAmtel","TRANS_FO_CAMTEL",
AM956="Fiber AOF","Fiber AOF",
AM956="Projet OCM (HUAWEI)","TRAVAUX-HUAWEI",
AM956="Projet OCM (NOKIA)","TRAVAUX-NOKIA",
AM956="ACCESS-ISSUE","ACCESS-ISSUE",
AM956="Projet OCM (ZTE, NOKIA, autres projets)","TRAVAUX OCM",
AM956="No root CAuse","No root cause",
AM956="ODU HS","PDH",
AM956="IP &amp; VLAN","PDH",
AM956="Warehouse HUAWEI","SPARE-ISSUE",
AM956="SPARE-HS","SPARE-ISSUE",
AM956="Power Telco","BSS",AM956="no impacts","no impacts"
),"")</f>
        <v>no impacts</v>
      </c>
      <c r="AL956" s="48" t="str" cm="1">
        <f t="array" ref="AL956">IFERROR(_xlfn.IFS(
AM956="MPR ISSUE","TX ISSUE",
AM956="BSS Hardware Issue","RAN ISSUE",
AM956="Sites strategiques, MLL, Pylone, etc.","ENVTECH",
AM956="AKTIVCO DEFAUT GE &amp; POWER Cabinet","POWER ISSUE",
AM956="AKTIVCO Coupure ENEO &amp; Baisse de tension","POWER ISSUE",
AM956="Coupure ENEO &amp; Baisse de tension","POWER ISSUE",
AM956="Defaut GE &amp; POWER Cabinet","POWER ISSUE",
AM956="Sharing","POWER ISSUE",
AM956="Sites strategiques &amp; DataCenter","POWER ISSUE",
AM956="Exclu","Exclu",
AM956="SAT","TX ISSUE",
AM956="SPARE-ISSUE","SPARE-ISSUE",
AM956="Fiber CAmtel","TX ISSUE",
AM956="Fiber AOF","TX ISSUE",
AM956="Projet OCM (HUAWEI)","TRAVAUX-HUAWEI",
AM956="Projet OCM (NOKIA)","TRAVAUX -NOKIA",
AM956="ACCESS-ISSUE","ACCESS-ISSUE",
AM956="Projet OCM (ZTE, NOKIA, autres projets)","TRAVAUX OCM",
AM956="No root CAuse","No root cause",
AM956="ODU HS","TX ISSUE",
AM956="IP &amp; VLAN","TX ISSUE",
AM956="Warehouse HUAWEI","SPARE-ISSUE",
AM956="SPARE-HS","SPARE-ISSUE",
AM956="Power Telco","RAN ISSUE",AM956="no impacts","no impacts"
),"")</f>
        <v>no impacts</v>
      </c>
      <c r="AM956" s="67" t="s">
        <v>5605</v>
      </c>
      <c r="AN956" s="48" t="str" cm="1">
        <f t="array" ref="AN956">IFERROR(_xlfn.IFS(
AM956="MPR ISSUE","ACTIVE",
AM956="BSS Hardware Issue","ACTIVE",
AM956="Sites strategiques, MLL, Pylone, etc.","PASSIVE",
AM956="AKTIVCO DEFAUT GE &amp; POWER Cabinet","PASSIVE",
AM956="AKTIVCO Coupure ENEO &amp; Baisse de tension","PASSIVE",
AM956="Coupure ENEO &amp; Baisse de tension","PASSIVE",
AM956="Defaut GE &amp; POWER Cabinet","PASSIVE",
AM956="Sharing","PASSIVE",
AM956="Sites strategiques &amp; DataCenter","PASSIVE",
AM956="Exclu","Exclu",
AM956="SAT","ACTIVE",
AM956="SPARE-ISSUE","SPARE-ISSUE",
AM956="Fiber CAmtel","ACTIVE",
AM956="Fiber AOF","ACTIVE",
AM956="Projet OCM (HUAWEI)","PLANNED WORKS",
AM956="Projet OCM (NOKIA)","PLANNED WORKS",
AM956="ACCESS-ISSUE","ACCESS-ISSUE",
AM956="Projet OCM (ZTE, NOKIA, autres projets)","PLANNED WORKS",
AM956="No root CAuse","No root cause",
AM956="ODU HS","ACTIVE",
AM956="IP &amp; VLAN","ACTIVE",
AM956="Warehouse HUAWEI","SPARE-ISSUE",
AM956="SPARE-HS","SPARE-ISSUE",
AM956="Power Telco","ACTIVE", AM956="no impacts","no impacts"
),"")</f>
        <v>no impacts</v>
      </c>
      <c r="AO956" s="93" t="s">
        <v>5537</v>
      </c>
      <c r="AP956" s="101" t="str">
        <f t="shared" si="30"/>
        <v>EST_093</v>
      </c>
      <c r="AR956" s="17" t="s">
        <v>5537</v>
      </c>
      <c r="AS956" s="7" t="s">
        <v>5537</v>
      </c>
      <c r="AT956" s="6"/>
      <c r="AU956" s="7"/>
      <c r="AV956" s="3" t="s">
        <v>5537</v>
      </c>
      <c r="AW956" s="18" t="s">
        <v>5537</v>
      </c>
      <c r="AX956" s="18" t="s">
        <v>5537</v>
      </c>
      <c r="AY956" s="18" t="s">
        <v>5537</v>
      </c>
      <c r="AZ956" s="18" t="s">
        <v>5537</v>
      </c>
      <c r="BA956" s="18" t="s">
        <v>5537</v>
      </c>
      <c r="BB956" s="18" t="s">
        <v>5537</v>
      </c>
      <c r="BC956" s="18" t="s">
        <v>5537</v>
      </c>
      <c r="BD956" s="18" t="s">
        <v>5537</v>
      </c>
      <c r="BE956" s="18" t="s">
        <v>5537</v>
      </c>
      <c r="BF956" s="18" t="s">
        <v>5537</v>
      </c>
      <c r="BG956" s="18" t="s">
        <v>5537</v>
      </c>
      <c r="BH956" s="18" t="s">
        <v>5537</v>
      </c>
      <c r="BI956" s="9" t="s">
        <v>5537</v>
      </c>
      <c r="BJ956" s="14"/>
      <c r="BK956" s="14" t="s">
        <v>5537</v>
      </c>
      <c r="BL956" s="14" t="str">
        <f>_xlfn.XLOOKUP(B956,'[4]cell downs 18042026 17h'!$B:$B,'[4]cell downs 18042026 17h'!$B:$B,"")</f>
        <v/>
      </c>
      <c r="BM956" s="14" t="str">
        <f>_xlfn.XLOOKUP(B956,'[5]Cells Huawei 19042026 15h'!$B:$B,'[5]Cells Huawei 19042026 15h'!$B:$B,"")</f>
        <v/>
      </c>
      <c r="BN956" s="9" t="str">
        <f>_xlfn.XLOOKUP(B956,'[6]cells down 19042026 9H40'!$B:$B,'[6]cells down 19042026 9H40'!$B:$B,"")</f>
        <v/>
      </c>
      <c r="BO956" s="9" t="s">
        <v>1829</v>
      </c>
      <c r="BP956" s="9" t="s">
        <v>594</v>
      </c>
      <c r="BQ956" s="115"/>
    </row>
    <row r="957" spans="1:69" s="9" customFormat="1" x14ac:dyDescent="0.3">
      <c r="A957" s="1" t="s">
        <v>1196</v>
      </c>
      <c r="B957" s="8" t="s">
        <v>1197</v>
      </c>
      <c r="C957" s="3" t="str">
        <f>_xlfn.XLOOKUP(B957,'[1]daily break down'!$D:$D,'[1]daily break down'!$E:$E,"")</f>
        <v>Yaounde</v>
      </c>
      <c r="D957" s="1" t="s">
        <v>11</v>
      </c>
      <c r="E957" s="1" t="s">
        <v>145</v>
      </c>
      <c r="F957" s="3" t="s">
        <v>37</v>
      </c>
      <c r="G957" s="1" t="s">
        <v>38</v>
      </c>
      <c r="H957" s="34" t="str">
        <f>_xlfn.XLOOKUP(B957,[2]CALCULATION!$B:$B,[2]CALCULATION!$H:$H,"")</f>
        <v>ZTE</v>
      </c>
      <c r="I957" s="28">
        <v>0</v>
      </c>
      <c r="J957" s="28">
        <v>0</v>
      </c>
      <c r="K957" s="28">
        <v>0</v>
      </c>
      <c r="L957" s="28">
        <v>0</v>
      </c>
      <c r="M957" s="28">
        <v>0</v>
      </c>
      <c r="N957" s="28">
        <v>0</v>
      </c>
      <c r="O957" s="28">
        <v>0</v>
      </c>
      <c r="P957" s="28">
        <v>0</v>
      </c>
      <c r="Q957" s="28">
        <v>0</v>
      </c>
      <c r="R957" s="28">
        <v>0</v>
      </c>
      <c r="S957" s="94">
        <v>4.3822749284456624</v>
      </c>
      <c r="T957" s="94">
        <f>_xlfn.XLOOKUP(B957,'[3]Nur des jours'!$B:$B,'[3]Nur des jours'!$U:$U,"")</f>
        <v>0</v>
      </c>
      <c r="U957" s="94">
        <v>13.077589011308868</v>
      </c>
      <c r="V957" s="94">
        <v>0</v>
      </c>
      <c r="W957" s="94">
        <v>0</v>
      </c>
      <c r="X957" s="94">
        <v>0</v>
      </c>
      <c r="Y957" s="94">
        <v>0</v>
      </c>
      <c r="Z957" s="94">
        <v>0</v>
      </c>
      <c r="AA957" s="94">
        <v>0</v>
      </c>
      <c r="AB957" s="94">
        <v>5.869524274254987E-2</v>
      </c>
      <c r="AC957" s="94">
        <f>_xlfn.XLOOKUP(B957,'[3]Nur des jours'!$B:$B,'[3]Nur des jours'!$N:$N,"")</f>
        <v>0</v>
      </c>
      <c r="AD957" s="94">
        <v>0</v>
      </c>
      <c r="AE957" s="94">
        <v>0</v>
      </c>
      <c r="AF957" s="94">
        <v>0</v>
      </c>
      <c r="AG957" s="94">
        <v>0</v>
      </c>
      <c r="AH957" s="94">
        <v>0</v>
      </c>
      <c r="AI957" s="49" t="s">
        <v>5559</v>
      </c>
      <c r="AJ957" s="49"/>
      <c r="AK957" s="48" t="str" cm="1">
        <f t="array" ref="AK957">IFERROR(_xlfn.IFS(
AM957="MPR ISSUE","PDH",
AM957="BSS Hardware Issue","BSS",
AM957="Sites strategiques, MLL, Pylone, etc.","ENVTECH",
AM957="AKTIVCO DEFAUT GE &amp; POWER Cabinet","AKTIVCO",
AM957="AKTIVCO Coupure ENEO &amp; Baisse de tension","AKTIVCO GRID ONLY",
AM957="Coupure ENEO &amp; Baisse de tension","IHS GRID ONLY",
AM957="Defaut GE &amp; POWER Cabinet","IHS",
AM957="Sharing","Partners",
AM957="Sites strategiques &amp; DataCenter","SST &amp; DC",
AM957="Exclu","Exclu",
AM957="SAT","SAT",
AM957="SPARE-ISSUE","SPARE-ISSUE",
AM957="Fiber CAmtel","TRANS_FO_CAMTEL",
AM957="Fiber AOF","Fiber AOF",
AM957="Projet OCM (HUAWEI)","TRAVAUX-HUAWEI",
AM957="Projet OCM (NOKIA)","TRAVAUX-NOKIA",
AM957="ACCESS-ISSUE","ACCESS-ISSUE",
AM957="Projet OCM (ZTE, NOKIA, autres projets)","TRAVAUX OCM",
AM957="No root CAuse","No root cause",
AM957="ODU HS","PDH",
AM957="IP &amp; VLAN","PDH",
AM957="Warehouse HUAWEI","SPARE-ISSUE",
AM957="SPARE-HS","SPARE-ISSUE",
AM957="Power Telco","BSS",AM957="no impacts","no impacts"
),"")</f>
        <v>no impacts</v>
      </c>
      <c r="AL957" s="48" t="str" cm="1">
        <f t="array" ref="AL957">IFERROR(_xlfn.IFS(
AM957="MPR ISSUE","TX ISSUE",
AM957="BSS Hardware Issue","RAN ISSUE",
AM957="Sites strategiques, MLL, Pylone, etc.","ENVTECH",
AM957="AKTIVCO DEFAUT GE &amp; POWER Cabinet","POWER ISSUE",
AM957="AKTIVCO Coupure ENEO &amp; Baisse de tension","POWER ISSUE",
AM957="Coupure ENEO &amp; Baisse de tension","POWER ISSUE",
AM957="Defaut GE &amp; POWER Cabinet","POWER ISSUE",
AM957="Sharing","POWER ISSUE",
AM957="Sites strategiques &amp; DataCenter","POWER ISSUE",
AM957="Exclu","Exclu",
AM957="SAT","TX ISSUE",
AM957="SPARE-ISSUE","SPARE-ISSUE",
AM957="Fiber CAmtel","TX ISSUE",
AM957="Fiber AOF","TX ISSUE",
AM957="Projet OCM (HUAWEI)","TRAVAUX-HUAWEI",
AM957="Projet OCM (NOKIA)","TRAVAUX -NOKIA",
AM957="ACCESS-ISSUE","ACCESS-ISSUE",
AM957="Projet OCM (ZTE, NOKIA, autres projets)","TRAVAUX OCM",
AM957="No root CAuse","No root cause",
AM957="ODU HS","TX ISSUE",
AM957="IP &amp; VLAN","TX ISSUE",
AM957="Warehouse HUAWEI","SPARE-ISSUE",
AM957="SPARE-HS","SPARE-ISSUE",
AM957="Power Telco","RAN ISSUE",AM957="no impacts","no impacts"
),"")</f>
        <v>no impacts</v>
      </c>
      <c r="AM957" s="67" t="s">
        <v>5605</v>
      </c>
      <c r="AN957" s="48" t="str" cm="1">
        <f t="array" ref="AN957">IFERROR(_xlfn.IFS(
AM957="MPR ISSUE","ACTIVE",
AM957="BSS Hardware Issue","ACTIVE",
AM957="Sites strategiques, MLL, Pylone, etc.","PASSIVE",
AM957="AKTIVCO DEFAUT GE &amp; POWER Cabinet","PASSIVE",
AM957="AKTIVCO Coupure ENEO &amp; Baisse de tension","PASSIVE",
AM957="Coupure ENEO &amp; Baisse de tension","PASSIVE",
AM957="Defaut GE &amp; POWER Cabinet","PASSIVE",
AM957="Sharing","PASSIVE",
AM957="Sites strategiques &amp; DataCenter","PASSIVE",
AM957="Exclu","Exclu",
AM957="SAT","ACTIVE",
AM957="SPARE-ISSUE","SPARE-ISSUE",
AM957="Fiber CAmtel","ACTIVE",
AM957="Fiber AOF","ACTIVE",
AM957="Projet OCM (HUAWEI)","PLANNED WORKS",
AM957="Projet OCM (NOKIA)","PLANNED WORKS",
AM957="ACCESS-ISSUE","ACCESS-ISSUE",
AM957="Projet OCM (ZTE, NOKIA, autres projets)","PLANNED WORKS",
AM957="No root CAuse","No root cause",
AM957="ODU HS","ACTIVE",
AM957="IP &amp; VLAN","ACTIVE",
AM957="Warehouse HUAWEI","SPARE-ISSUE",
AM957="SPARE-HS","SPARE-ISSUE",
AM957="Power Telco","ACTIVE", AM957="no impacts","no impacts"
),"")</f>
        <v>no impacts</v>
      </c>
      <c r="AO957" s="93" t="s">
        <v>5537</v>
      </c>
      <c r="AP957" s="101" t="str">
        <f t="shared" si="30"/>
        <v>CTR_123</v>
      </c>
      <c r="AR957" s="17" t="s">
        <v>5537</v>
      </c>
      <c r="AS957" s="7" t="s">
        <v>5537</v>
      </c>
      <c r="AT957" s="6"/>
      <c r="AU957" s="7"/>
      <c r="AV957" s="3" t="s">
        <v>5537</v>
      </c>
      <c r="AW957" s="18" t="s">
        <v>5537</v>
      </c>
      <c r="AX957" s="18" t="s">
        <v>5537</v>
      </c>
      <c r="AY957" s="18" t="s">
        <v>5537</v>
      </c>
      <c r="AZ957" s="18" t="s">
        <v>5537</v>
      </c>
      <c r="BA957" s="18" t="s">
        <v>5537</v>
      </c>
      <c r="BB957" s="18" t="s">
        <v>5537</v>
      </c>
      <c r="BC957" s="18" t="s">
        <v>5537</v>
      </c>
      <c r="BD957" s="18" t="s">
        <v>5537</v>
      </c>
      <c r="BE957" s="18" t="s">
        <v>5537</v>
      </c>
      <c r="BF957" s="18" t="s">
        <v>5537</v>
      </c>
      <c r="BG957" s="18" t="s">
        <v>5537</v>
      </c>
      <c r="BH957" s="18" t="s">
        <v>5537</v>
      </c>
      <c r="BI957" s="9" t="s">
        <v>5537</v>
      </c>
      <c r="BJ957" s="14"/>
      <c r="BK957" s="14" t="s">
        <v>5537</v>
      </c>
      <c r="BL957" s="14" t="str">
        <f>_xlfn.XLOOKUP(B957,'[4]cell downs 18042026 17h'!$B:$B,'[4]cell downs 18042026 17h'!$B:$B,"")</f>
        <v/>
      </c>
      <c r="BM957" s="14" t="str">
        <f>_xlfn.XLOOKUP(B957,'[5]Cells Huawei 19042026 15h'!$B:$B,'[5]Cells Huawei 19042026 15h'!$B:$B,"")</f>
        <v/>
      </c>
      <c r="BN957" s="9" t="str">
        <f>_xlfn.XLOOKUP(B957,'[6]cells down 19042026 9H40'!$B:$B,'[6]cells down 19042026 9H40'!$B:$B,"")</f>
        <v/>
      </c>
      <c r="BO957" s="9" t="s">
        <v>1197</v>
      </c>
      <c r="BP957" s="9" t="s">
        <v>12</v>
      </c>
      <c r="BQ957" s="115"/>
    </row>
    <row r="958" spans="1:69" s="9" customFormat="1" x14ac:dyDescent="0.3">
      <c r="A958" s="1" t="s">
        <v>889</v>
      </c>
      <c r="B958" s="8" t="s">
        <v>890</v>
      </c>
      <c r="C958" s="3" t="str">
        <f>_xlfn.XLOOKUP(B958,'[1]daily break down'!$D:$D,'[1]daily break down'!$E:$E,"")</f>
        <v>OUEST</v>
      </c>
      <c r="D958" s="1" t="s">
        <v>11</v>
      </c>
      <c r="E958" s="1" t="s">
        <v>12</v>
      </c>
      <c r="F958" s="3" t="s">
        <v>102</v>
      </c>
      <c r="G958" s="1" t="s">
        <v>103</v>
      </c>
      <c r="H958" s="32" t="str">
        <f>_xlfn.XLOOKUP(B958,[2]CALCULATION!$B:$B,[2]CALCULATION!$H:$H,"")</f>
        <v>Huawei</v>
      </c>
      <c r="I958" s="28">
        <v>0</v>
      </c>
      <c r="J958" s="28">
        <v>0</v>
      </c>
      <c r="K958" s="28">
        <v>0</v>
      </c>
      <c r="L958" s="28">
        <v>0</v>
      </c>
      <c r="M958" s="28">
        <v>0</v>
      </c>
      <c r="N958" s="28">
        <v>0</v>
      </c>
      <c r="O958" s="28">
        <v>0</v>
      </c>
      <c r="P958" s="28">
        <v>0</v>
      </c>
      <c r="Q958" s="28">
        <v>0.14455330976249384</v>
      </c>
      <c r="R958" s="28">
        <v>0</v>
      </c>
      <c r="S958" s="94">
        <v>4.9866878975438948E-2</v>
      </c>
      <c r="T958" s="94">
        <f>_xlfn.XLOOKUP(B958,'[3]Nur des jours'!$B:$B,'[3]Nur des jours'!$U:$U,"")</f>
        <v>0</v>
      </c>
      <c r="U958" s="94">
        <v>0</v>
      </c>
      <c r="V958" s="94">
        <v>0</v>
      </c>
      <c r="W958" s="94">
        <v>0</v>
      </c>
      <c r="X958" s="94">
        <v>0</v>
      </c>
      <c r="Y958" s="94">
        <v>0</v>
      </c>
      <c r="Z958" s="94">
        <v>0</v>
      </c>
      <c r="AA958" s="94">
        <v>0</v>
      </c>
      <c r="AB958" s="94">
        <v>5.3237708777426784E-2</v>
      </c>
      <c r="AC958" s="94">
        <f>_xlfn.XLOOKUP(B958,'[3]Nur des jours'!$B:$B,'[3]Nur des jours'!$N:$N,"")</f>
        <v>0</v>
      </c>
      <c r="AD958" s="94">
        <v>0</v>
      </c>
      <c r="AE958" s="94">
        <v>0</v>
      </c>
      <c r="AF958" s="94">
        <v>0</v>
      </c>
      <c r="AG958" s="94">
        <v>0</v>
      </c>
      <c r="AH958" s="94">
        <v>0</v>
      </c>
      <c r="AI958" s="49" t="s">
        <v>5559</v>
      </c>
      <c r="AJ958" s="49"/>
      <c r="AK958" s="48" t="str" cm="1">
        <f t="array" ref="AK958">IFERROR(_xlfn.IFS(
AM958="MPR ISSUE","PDH",
AM958="BSS Hardware Issue","BSS",
AM958="Sites strategiques, MLL, Pylone, etc.","ENVTECH",
AM958="AKTIVCO DEFAUT GE &amp; POWER Cabinet","AKTIVCO",
AM958="AKTIVCO Coupure ENEO &amp; Baisse de tension","AKTIVCO GRID ONLY",
AM958="Coupure ENEO &amp; Baisse de tension","IHS GRID ONLY",
AM958="Defaut GE &amp; POWER Cabinet","IHS",
AM958="Sharing","Partners",
AM958="Sites strategiques &amp; DataCenter","SST &amp; DC",
AM958="Exclu","Exclu",
AM958="SAT","SAT",
AM958="SPARE-ISSUE","SPARE-ISSUE",
AM958="Fiber CAmtel","TRANS_FO_CAMTEL",
AM958="Fiber AOF","Fiber AOF",
AM958="Projet OCM (HUAWEI)","TRAVAUX-HUAWEI",
AM958="Projet OCM (NOKIA)","TRAVAUX-NOKIA",
AM958="ACCESS-ISSUE","ACCESS-ISSUE",
AM958="Projet OCM (ZTE, NOKIA, autres projets)","TRAVAUX OCM",
AM958="No root CAuse","No root cause",
AM958="ODU HS","PDH",
AM958="IP &amp; VLAN","PDH",
AM958="Warehouse HUAWEI","SPARE-ISSUE",
AM958="SPARE-HS","SPARE-ISSUE",
AM958="Power Telco","BSS",AM958="no impacts","no impacts"
),"")</f>
        <v>no impacts</v>
      </c>
      <c r="AL958" s="48" t="str" cm="1">
        <f t="array" ref="AL958">IFERROR(_xlfn.IFS(
AM958="MPR ISSUE","TX ISSUE",
AM958="BSS Hardware Issue","RAN ISSUE",
AM958="Sites strategiques, MLL, Pylone, etc.","ENVTECH",
AM958="AKTIVCO DEFAUT GE &amp; POWER Cabinet","POWER ISSUE",
AM958="AKTIVCO Coupure ENEO &amp; Baisse de tension","POWER ISSUE",
AM958="Coupure ENEO &amp; Baisse de tension","POWER ISSUE",
AM958="Defaut GE &amp; POWER Cabinet","POWER ISSUE",
AM958="Sharing","POWER ISSUE",
AM958="Sites strategiques &amp; DataCenter","POWER ISSUE",
AM958="Exclu","Exclu",
AM958="SAT","TX ISSUE",
AM958="SPARE-ISSUE","SPARE-ISSUE",
AM958="Fiber CAmtel","TX ISSUE",
AM958="Fiber AOF","TX ISSUE",
AM958="Projet OCM (HUAWEI)","TRAVAUX-HUAWEI",
AM958="Projet OCM (NOKIA)","TRAVAUX -NOKIA",
AM958="ACCESS-ISSUE","ACCESS-ISSUE",
AM958="Projet OCM (ZTE, NOKIA, autres projets)","TRAVAUX OCM",
AM958="No root CAuse","No root cause",
AM958="ODU HS","TX ISSUE",
AM958="IP &amp; VLAN","TX ISSUE",
AM958="Warehouse HUAWEI","SPARE-ISSUE",
AM958="SPARE-HS","SPARE-ISSUE",
AM958="Power Telco","RAN ISSUE",AM958="no impacts","no impacts"
),"")</f>
        <v>no impacts</v>
      </c>
      <c r="AM958" s="67" t="s">
        <v>5605</v>
      </c>
      <c r="AN958" s="48" t="str" cm="1">
        <f t="array" ref="AN958">IFERROR(_xlfn.IFS(
AM958="MPR ISSUE","ACTIVE",
AM958="BSS Hardware Issue","ACTIVE",
AM958="Sites strategiques, MLL, Pylone, etc.","PASSIVE",
AM958="AKTIVCO DEFAUT GE &amp; POWER Cabinet","PASSIVE",
AM958="AKTIVCO Coupure ENEO &amp; Baisse de tension","PASSIVE",
AM958="Coupure ENEO &amp; Baisse de tension","PASSIVE",
AM958="Defaut GE &amp; POWER Cabinet","PASSIVE",
AM958="Sharing","PASSIVE",
AM958="Sites strategiques &amp; DataCenter","PASSIVE",
AM958="Exclu","Exclu",
AM958="SAT","ACTIVE",
AM958="SPARE-ISSUE","SPARE-ISSUE",
AM958="Fiber CAmtel","ACTIVE",
AM958="Fiber AOF","ACTIVE",
AM958="Projet OCM (HUAWEI)","PLANNED WORKS",
AM958="Projet OCM (NOKIA)","PLANNED WORKS",
AM958="ACCESS-ISSUE","ACCESS-ISSUE",
AM958="Projet OCM (ZTE, NOKIA, autres projets)","PLANNED WORKS",
AM958="No root CAuse","No root cause",
AM958="ODU HS","ACTIVE",
AM958="IP &amp; VLAN","ACTIVE",
AM958="Warehouse HUAWEI","SPARE-ISSUE",
AM958="SPARE-HS","SPARE-ISSUE",
AM958="Power Telco","ACTIVE", AM958="no impacts","no impacts"
),"")</f>
        <v>no impacts</v>
      </c>
      <c r="AO958" s="93" t="s">
        <v>5537</v>
      </c>
      <c r="AP958" s="101" t="str">
        <f t="shared" si="30"/>
        <v>OST_020</v>
      </c>
      <c r="AR958" s="17" t="s">
        <v>5537</v>
      </c>
      <c r="AS958" s="7" t="s">
        <v>5537</v>
      </c>
      <c r="AT958" s="6"/>
      <c r="AU958" s="7"/>
      <c r="AV958" s="3" t="s">
        <v>5537</v>
      </c>
      <c r="AW958" s="18" t="s">
        <v>5537</v>
      </c>
      <c r="AX958" s="18" t="s">
        <v>5537</v>
      </c>
      <c r="AY958" s="18" t="s">
        <v>5537</v>
      </c>
      <c r="AZ958" s="18" t="s">
        <v>5537</v>
      </c>
      <c r="BA958" s="18" t="s">
        <v>5537</v>
      </c>
      <c r="BB958" s="18" t="s">
        <v>5537</v>
      </c>
      <c r="BC958" s="18" t="s">
        <v>5537</v>
      </c>
      <c r="BD958" s="18" t="s">
        <v>5537</v>
      </c>
      <c r="BE958" s="18" t="s">
        <v>5537</v>
      </c>
      <c r="BF958" s="18" t="s">
        <v>5537</v>
      </c>
      <c r="BG958" s="18" t="s">
        <v>5537</v>
      </c>
      <c r="BH958" s="18" t="s">
        <v>5537</v>
      </c>
      <c r="BI958" s="9" t="s">
        <v>5537</v>
      </c>
      <c r="BJ958" s="14"/>
      <c r="BK958" s="14" t="s">
        <v>5537</v>
      </c>
      <c r="BL958" s="14" t="str">
        <f>_xlfn.XLOOKUP(B958,'[4]cell downs 18042026 17h'!$B:$B,'[4]cell downs 18042026 17h'!$B:$B,"")</f>
        <v/>
      </c>
      <c r="BM958" s="14" t="str">
        <f>_xlfn.XLOOKUP(B958,'[5]Cells Huawei 19042026 15h'!$B:$B,'[5]Cells Huawei 19042026 15h'!$B:$B,"")</f>
        <v/>
      </c>
      <c r="BN958" s="9" t="str">
        <f>_xlfn.XLOOKUP(B958,'[6]cells down 19042026 9H40'!$B:$B,'[6]cells down 19042026 9H40'!$B:$B,"")</f>
        <v/>
      </c>
      <c r="BO958" s="9" t="s">
        <v>890</v>
      </c>
      <c r="BP958" s="9" t="s">
        <v>12</v>
      </c>
      <c r="BQ958" s="115"/>
    </row>
    <row r="959" spans="1:69" s="9" customFormat="1" x14ac:dyDescent="0.3">
      <c r="A959" s="3" t="s">
        <v>831</v>
      </c>
      <c r="B959" s="25" t="s">
        <v>832</v>
      </c>
      <c r="C959" s="3" t="str">
        <f>_xlfn.XLOOKUP(B959,'[1]daily break down'!$D:$D,'[1]daily break down'!$E:$E,"")</f>
        <v>Yaounde</v>
      </c>
      <c r="D959" s="3" t="s">
        <v>357</v>
      </c>
      <c r="E959" s="3" t="e">
        <v>#N/A</v>
      </c>
      <c r="F959" s="3" t="s">
        <v>37</v>
      </c>
      <c r="G959" s="3" t="s">
        <v>38</v>
      </c>
      <c r="H959" s="34" t="str">
        <f>_xlfn.XLOOKUP(B959,[2]CALCULATION!$B:$B,[2]CALCULATION!$H:$H,"")</f>
        <v>ZTE</v>
      </c>
      <c r="I959" s="28">
        <v>0</v>
      </c>
      <c r="J959" s="28">
        <v>0</v>
      </c>
      <c r="K959" s="28">
        <v>0</v>
      </c>
      <c r="L959" s="28">
        <v>0</v>
      </c>
      <c r="M959" s="28">
        <v>0</v>
      </c>
      <c r="N959" s="28">
        <v>0</v>
      </c>
      <c r="O959" s="28">
        <v>0</v>
      </c>
      <c r="P959" s="28">
        <v>0</v>
      </c>
      <c r="Q959" s="28">
        <v>29.566671803169218</v>
      </c>
      <c r="R959" s="28">
        <v>0</v>
      </c>
      <c r="S959" s="94">
        <v>0</v>
      </c>
      <c r="T959" s="94">
        <f>_xlfn.XLOOKUP(B959,'[3]Nur des jours'!$B:$B,'[3]Nur des jours'!$U:$U,"")</f>
        <v>0</v>
      </c>
      <c r="U959" s="94">
        <v>0</v>
      </c>
      <c r="V959" s="94">
        <v>0</v>
      </c>
      <c r="W959" s="94">
        <v>0</v>
      </c>
      <c r="X959" s="94">
        <v>0</v>
      </c>
      <c r="Y959" s="94">
        <v>0</v>
      </c>
      <c r="Z959" s="94">
        <v>0</v>
      </c>
      <c r="AA959" s="94">
        <v>0</v>
      </c>
      <c r="AB959" s="94">
        <v>3.7542839858118314E-2</v>
      </c>
      <c r="AC959" s="94">
        <f>_xlfn.XLOOKUP(B959,'[3]Nur des jours'!$B:$B,'[3]Nur des jours'!$N:$N,"")</f>
        <v>0</v>
      </c>
      <c r="AD959" s="94">
        <v>0</v>
      </c>
      <c r="AE959" s="94">
        <v>0</v>
      </c>
      <c r="AF959" s="94">
        <v>0</v>
      </c>
      <c r="AG959" s="94">
        <v>0</v>
      </c>
      <c r="AH959" s="94">
        <v>0</v>
      </c>
      <c r="AI959" s="49" t="s">
        <v>5559</v>
      </c>
      <c r="AJ959" s="49"/>
      <c r="AK959" s="48" t="str" cm="1">
        <f t="array" ref="AK959">IFERROR(_xlfn.IFS(
AM959="MPR ISSUE","PDH",
AM959="BSS Hardware Issue","BSS",
AM959="Sites strategiques, MLL, Pylone, etc.","ENVTECH",
AM959="AKTIVCO DEFAUT GE &amp; POWER Cabinet","AKTIVCO",
AM959="AKTIVCO Coupure ENEO &amp; Baisse de tension","AKTIVCO GRID ONLY",
AM959="Coupure ENEO &amp; Baisse de tension","IHS GRID ONLY",
AM959="Defaut GE &amp; POWER Cabinet","IHS",
AM959="Sharing","Partners",
AM959="Sites strategiques &amp; DataCenter","SST &amp; DC",
AM959="Exclu","Exclu",
AM959="SAT","SAT",
AM959="SPARE-ISSUE","SPARE-ISSUE",
AM959="Fiber CAmtel","TRANS_FO_CAMTEL",
AM959="Fiber AOF","Fiber AOF",
AM959="Projet OCM (HUAWEI)","TRAVAUX-HUAWEI",
AM959="Projet OCM (NOKIA)","TRAVAUX-NOKIA",
AM959="ACCESS-ISSUE","ACCESS-ISSUE",
AM959="Projet OCM (ZTE, NOKIA, autres projets)","TRAVAUX OCM",
AM959="No root CAuse","No root cause",
AM959="ODU HS","PDH",
AM959="IP &amp; VLAN","PDH",
AM959="Warehouse HUAWEI","SPARE-ISSUE",
AM959="SPARE-HS","SPARE-ISSUE",
AM959="Power Telco","BSS",AM959="no impacts","no impacts"
),"")</f>
        <v>no impacts</v>
      </c>
      <c r="AL959" s="48" t="str" cm="1">
        <f t="array" ref="AL959">IFERROR(_xlfn.IFS(
AM959="MPR ISSUE","TX ISSUE",
AM959="BSS Hardware Issue","RAN ISSUE",
AM959="Sites strategiques, MLL, Pylone, etc.","ENVTECH",
AM959="AKTIVCO DEFAUT GE &amp; POWER Cabinet","POWER ISSUE",
AM959="AKTIVCO Coupure ENEO &amp; Baisse de tension","POWER ISSUE",
AM959="Coupure ENEO &amp; Baisse de tension","POWER ISSUE",
AM959="Defaut GE &amp; POWER Cabinet","POWER ISSUE",
AM959="Sharing","POWER ISSUE",
AM959="Sites strategiques &amp; DataCenter","POWER ISSUE",
AM959="Exclu","Exclu",
AM959="SAT","TX ISSUE",
AM959="SPARE-ISSUE","SPARE-ISSUE",
AM959="Fiber CAmtel","TX ISSUE",
AM959="Fiber AOF","TX ISSUE",
AM959="Projet OCM (HUAWEI)","TRAVAUX-HUAWEI",
AM959="Projet OCM (NOKIA)","TRAVAUX -NOKIA",
AM959="ACCESS-ISSUE","ACCESS-ISSUE",
AM959="Projet OCM (ZTE, NOKIA, autres projets)","TRAVAUX OCM",
AM959="No root CAuse","No root cause",
AM959="ODU HS","TX ISSUE",
AM959="IP &amp; VLAN","TX ISSUE",
AM959="Warehouse HUAWEI","SPARE-ISSUE",
AM959="SPARE-HS","SPARE-ISSUE",
AM959="Power Telco","RAN ISSUE",AM959="no impacts","no impacts"
),"")</f>
        <v>no impacts</v>
      </c>
      <c r="AM959" s="67" t="s">
        <v>5605</v>
      </c>
      <c r="AN959" s="48" t="str" cm="1">
        <f t="array" ref="AN959">IFERROR(_xlfn.IFS(
AM959="MPR ISSUE","ACTIVE",
AM959="BSS Hardware Issue","ACTIVE",
AM959="Sites strategiques, MLL, Pylone, etc.","PASSIVE",
AM959="AKTIVCO DEFAUT GE &amp; POWER Cabinet","PASSIVE",
AM959="AKTIVCO Coupure ENEO &amp; Baisse de tension","PASSIVE",
AM959="Coupure ENEO &amp; Baisse de tension","PASSIVE",
AM959="Defaut GE &amp; POWER Cabinet","PASSIVE",
AM959="Sharing","PASSIVE",
AM959="Sites strategiques &amp; DataCenter","PASSIVE",
AM959="Exclu","Exclu",
AM959="SAT","ACTIVE",
AM959="SPARE-ISSUE","SPARE-ISSUE",
AM959="Fiber CAmtel","ACTIVE",
AM959="Fiber AOF","ACTIVE",
AM959="Projet OCM (HUAWEI)","PLANNED WORKS",
AM959="Projet OCM (NOKIA)","PLANNED WORKS",
AM959="ACCESS-ISSUE","ACCESS-ISSUE",
AM959="Projet OCM (ZTE, NOKIA, autres projets)","PLANNED WORKS",
AM959="No root CAuse","No root cause",
AM959="ODU HS","ACTIVE",
AM959="IP &amp; VLAN","ACTIVE",
AM959="Warehouse HUAWEI","SPARE-ISSUE",
AM959="SPARE-HS","SPARE-ISSUE",
AM959="Power Telco","ACTIVE", AM959="no impacts","no impacts"
),"")</f>
        <v>no impacts</v>
      </c>
      <c r="AO959" s="93" t="s">
        <v>5537</v>
      </c>
      <c r="AP959" s="101" t="str">
        <f t="shared" si="30"/>
        <v>CTR_940</v>
      </c>
      <c r="AR959" s="17" t="s">
        <v>5537</v>
      </c>
      <c r="AS959" s="7" t="s">
        <v>5537</v>
      </c>
      <c r="AT959" s="6"/>
      <c r="AU959" s="7"/>
      <c r="AV959" s="3" t="s">
        <v>5537</v>
      </c>
      <c r="AW959" s="18" t="s">
        <v>5537</v>
      </c>
      <c r="AX959" s="18" t="s">
        <v>5537</v>
      </c>
      <c r="AY959" s="18" t="s">
        <v>5537</v>
      </c>
      <c r="AZ959" s="18" t="s">
        <v>5537</v>
      </c>
      <c r="BA959" s="18" t="s">
        <v>5537</v>
      </c>
      <c r="BB959" s="18" t="s">
        <v>5537</v>
      </c>
      <c r="BC959" s="18" t="s">
        <v>5537</v>
      </c>
      <c r="BD959" s="18" t="s">
        <v>5537</v>
      </c>
      <c r="BE959" s="18" t="s">
        <v>5537</v>
      </c>
      <c r="BF959" s="18" t="s">
        <v>5537</v>
      </c>
      <c r="BG959" s="18" t="s">
        <v>5537</v>
      </c>
      <c r="BH959" s="18" t="s">
        <v>5537</v>
      </c>
      <c r="BI959" s="9" t="s">
        <v>5537</v>
      </c>
      <c r="BJ959" s="14"/>
      <c r="BK959" s="14" t="s">
        <v>5537</v>
      </c>
      <c r="BL959" s="14" t="str">
        <f>_xlfn.XLOOKUP(B959,'[4]cell downs 18042026 17h'!$B:$B,'[4]cell downs 18042026 17h'!$B:$B,"")</f>
        <v/>
      </c>
      <c r="BM959" s="14" t="str">
        <f>_xlfn.XLOOKUP(B959,'[5]Cells Huawei 19042026 15h'!$B:$B,'[5]Cells Huawei 19042026 15h'!$B:$B,"")</f>
        <v/>
      </c>
      <c r="BN959" s="9" t="str">
        <f>_xlfn.XLOOKUP(B959,'[6]cells down 19042026 9H40'!$B:$B,'[6]cells down 19042026 9H40'!$B:$B,"")</f>
        <v/>
      </c>
      <c r="BO959" s="9" t="s">
        <v>5537</v>
      </c>
      <c r="BP959" s="9" t="s">
        <v>5537</v>
      </c>
      <c r="BQ959" s="115"/>
    </row>
    <row r="960" spans="1:69" s="9" customFormat="1" x14ac:dyDescent="0.3">
      <c r="A960" s="1" t="s">
        <v>2581</v>
      </c>
      <c r="B960" s="8" t="s">
        <v>2584</v>
      </c>
      <c r="C960" s="3" t="str">
        <f>_xlfn.XLOOKUP(B960,'[1]daily break down'!$D:$D,'[1]daily break down'!$E:$E,"")</f>
        <v>Yaounde</v>
      </c>
      <c r="D960" s="1"/>
      <c r="E960" s="1"/>
      <c r="F960" s="3" t="s">
        <v>37</v>
      </c>
      <c r="G960" s="1" t="s">
        <v>38</v>
      </c>
      <c r="H960" s="34" t="str">
        <f>_xlfn.XLOOKUP(B960,[2]CALCULATION!$B:$B,[2]CALCULATION!$H:$H,"")</f>
        <v>ZTE</v>
      </c>
      <c r="I960" s="28">
        <v>0</v>
      </c>
      <c r="J960" s="28">
        <v>0</v>
      </c>
      <c r="K960" s="28">
        <v>0</v>
      </c>
      <c r="L960" s="28">
        <v>0</v>
      </c>
      <c r="M960" s="28">
        <v>0</v>
      </c>
      <c r="N960" s="28">
        <v>0</v>
      </c>
      <c r="O960" s="28">
        <v>0</v>
      </c>
      <c r="P960" s="28">
        <v>0</v>
      </c>
      <c r="Q960" s="28">
        <v>0</v>
      </c>
      <c r="R960" s="28">
        <v>0</v>
      </c>
      <c r="S960" s="94">
        <v>0</v>
      </c>
      <c r="T960" s="94">
        <f>_xlfn.XLOOKUP(B960,'[3]Nur des jours'!$B:$B,'[3]Nur des jours'!$U:$U,"")</f>
        <v>0</v>
      </c>
      <c r="U960" s="94">
        <v>0</v>
      </c>
      <c r="V960" s="94">
        <v>0</v>
      </c>
      <c r="W960" s="94">
        <v>0</v>
      </c>
      <c r="X960" s="94">
        <v>0</v>
      </c>
      <c r="Y960" s="94">
        <v>0</v>
      </c>
      <c r="Z960" s="94">
        <v>0</v>
      </c>
      <c r="AA960" s="94">
        <v>0</v>
      </c>
      <c r="AB960" s="94">
        <v>3.1443243073569264E-2</v>
      </c>
      <c r="AC960" s="94">
        <f>_xlfn.XLOOKUP(B960,'[3]Nur des jours'!$B:$B,'[3]Nur des jours'!$N:$N,"")</f>
        <v>0</v>
      </c>
      <c r="AD960" s="94">
        <v>0</v>
      </c>
      <c r="AE960" s="94">
        <v>0</v>
      </c>
      <c r="AF960" s="94">
        <v>0</v>
      </c>
      <c r="AG960" s="94">
        <v>0</v>
      </c>
      <c r="AH960" s="94">
        <v>0</v>
      </c>
      <c r="AI960" s="49" t="s">
        <v>5559</v>
      </c>
      <c r="AJ960" s="49"/>
      <c r="AK960" s="48" t="str" cm="1">
        <f t="array" ref="AK960">IFERROR(_xlfn.IFS(
AM960="MPR ISSUE","PDH",
AM960="BSS Hardware Issue","BSS",
AM960="Sites strategiques, MLL, Pylone, etc.","ENVTECH",
AM960="AKTIVCO DEFAUT GE &amp; POWER Cabinet","AKTIVCO",
AM960="AKTIVCO Coupure ENEO &amp; Baisse de tension","AKTIVCO GRID ONLY",
AM960="Coupure ENEO &amp; Baisse de tension","IHS GRID ONLY",
AM960="Defaut GE &amp; POWER Cabinet","IHS",
AM960="Sharing","Partners",
AM960="Sites strategiques &amp; DataCenter","SST &amp; DC",
AM960="Exclu","Exclu",
AM960="SAT","SAT",
AM960="SPARE-ISSUE","SPARE-ISSUE",
AM960="Fiber CAmtel","TRANS_FO_CAMTEL",
AM960="Fiber AOF","Fiber AOF",
AM960="Projet OCM (HUAWEI)","TRAVAUX-HUAWEI",
AM960="Projet OCM (NOKIA)","TRAVAUX-NOKIA",
AM960="ACCESS-ISSUE","ACCESS-ISSUE",
AM960="Projet OCM (ZTE, NOKIA, autres projets)","TRAVAUX OCM",
AM960="No root CAuse","No root cause",
AM960="ODU HS","PDH",
AM960="IP &amp; VLAN","PDH",
AM960="Warehouse HUAWEI","SPARE-ISSUE",
AM960="SPARE-HS","SPARE-ISSUE",
AM960="Power Telco","BSS",AM960="no impacts","no impacts"
),"")</f>
        <v>no impacts</v>
      </c>
      <c r="AL960" s="48" t="str" cm="1">
        <f t="array" ref="AL960">IFERROR(_xlfn.IFS(
AM960="MPR ISSUE","TX ISSUE",
AM960="BSS Hardware Issue","RAN ISSUE",
AM960="Sites strategiques, MLL, Pylone, etc.","ENVTECH",
AM960="AKTIVCO DEFAUT GE &amp; POWER Cabinet","POWER ISSUE",
AM960="AKTIVCO Coupure ENEO &amp; Baisse de tension","POWER ISSUE",
AM960="Coupure ENEO &amp; Baisse de tension","POWER ISSUE",
AM960="Defaut GE &amp; POWER Cabinet","POWER ISSUE",
AM960="Sharing","POWER ISSUE",
AM960="Sites strategiques &amp; DataCenter","POWER ISSUE",
AM960="Exclu","Exclu",
AM960="SAT","TX ISSUE",
AM960="SPARE-ISSUE","SPARE-ISSUE",
AM960="Fiber CAmtel","TX ISSUE",
AM960="Fiber AOF","TX ISSUE",
AM960="Projet OCM (HUAWEI)","TRAVAUX-HUAWEI",
AM960="Projet OCM (NOKIA)","TRAVAUX -NOKIA",
AM960="ACCESS-ISSUE","ACCESS-ISSUE",
AM960="Projet OCM (ZTE, NOKIA, autres projets)","TRAVAUX OCM",
AM960="No root CAuse","No root cause",
AM960="ODU HS","TX ISSUE",
AM960="IP &amp; VLAN","TX ISSUE",
AM960="Warehouse HUAWEI","SPARE-ISSUE",
AM960="SPARE-HS","SPARE-ISSUE",
AM960="Power Telco","RAN ISSUE",AM960="no impacts","no impacts"
),"")</f>
        <v>no impacts</v>
      </c>
      <c r="AM960" s="67" t="s">
        <v>5605</v>
      </c>
      <c r="AN960" s="48" t="str" cm="1">
        <f t="array" ref="AN960">IFERROR(_xlfn.IFS(
AM960="MPR ISSUE","ACTIVE",
AM960="BSS Hardware Issue","ACTIVE",
AM960="Sites strategiques, MLL, Pylone, etc.","PASSIVE",
AM960="AKTIVCO DEFAUT GE &amp; POWER Cabinet","PASSIVE",
AM960="AKTIVCO Coupure ENEO &amp; Baisse de tension","PASSIVE",
AM960="Coupure ENEO &amp; Baisse de tension","PASSIVE",
AM960="Defaut GE &amp; POWER Cabinet","PASSIVE",
AM960="Sharing","PASSIVE",
AM960="Sites strategiques &amp; DataCenter","PASSIVE",
AM960="Exclu","Exclu",
AM960="SAT","ACTIVE",
AM960="SPARE-ISSUE","SPARE-ISSUE",
AM960="Fiber CAmtel","ACTIVE",
AM960="Fiber AOF","ACTIVE",
AM960="Projet OCM (HUAWEI)","PLANNED WORKS",
AM960="Projet OCM (NOKIA)","PLANNED WORKS",
AM960="ACCESS-ISSUE","ACCESS-ISSUE",
AM960="Projet OCM (ZTE, NOKIA, autres projets)","PLANNED WORKS",
AM960="No root CAuse","No root cause",
AM960="ODU HS","ACTIVE",
AM960="IP &amp; VLAN","ACTIVE",
AM960="Warehouse HUAWEI","SPARE-ISSUE",
AM960="SPARE-HS","SPARE-ISSUE",
AM960="Power Telco","ACTIVE", AM960="no impacts","no impacts"
),"")</f>
        <v>no impacts</v>
      </c>
      <c r="AO960" s="93" t="s">
        <v>5537</v>
      </c>
      <c r="AP960" s="101" t="str">
        <f t="shared" si="30"/>
        <v>CTR_105</v>
      </c>
      <c r="AR960" s="17" t="s">
        <v>5537</v>
      </c>
      <c r="AS960" s="7" t="s">
        <v>5537</v>
      </c>
      <c r="AT960" s="6"/>
      <c r="AU960" s="7"/>
      <c r="AV960" s="3" t="s">
        <v>5537</v>
      </c>
      <c r="AW960" s="18" t="s">
        <v>5537</v>
      </c>
      <c r="AX960" s="18" t="s">
        <v>5537</v>
      </c>
      <c r="AY960" s="18" t="s">
        <v>5537</v>
      </c>
      <c r="AZ960" s="18" t="s">
        <v>5537</v>
      </c>
      <c r="BA960" s="18" t="s">
        <v>5537</v>
      </c>
      <c r="BB960" s="18" t="s">
        <v>5537</v>
      </c>
      <c r="BC960" s="18" t="s">
        <v>5537</v>
      </c>
      <c r="BD960" s="18" t="s">
        <v>5537</v>
      </c>
      <c r="BE960" s="18" t="s">
        <v>5537</v>
      </c>
      <c r="BF960" s="18" t="s">
        <v>5537</v>
      </c>
      <c r="BG960" s="18" t="s">
        <v>5537</v>
      </c>
      <c r="BH960" s="18" t="s">
        <v>5537</v>
      </c>
      <c r="BI960" s="9" t="s">
        <v>5537</v>
      </c>
      <c r="BJ960" s="14"/>
      <c r="BK960" s="14" t="s">
        <v>5537</v>
      </c>
      <c r="BL960" s="14" t="str">
        <f>_xlfn.XLOOKUP(B960,'[4]cell downs 18042026 17h'!$B:$B,'[4]cell downs 18042026 17h'!$B:$B,"")</f>
        <v/>
      </c>
      <c r="BM960" s="14" t="str">
        <f>_xlfn.XLOOKUP(B960,'[5]Cells Huawei 19042026 15h'!$B:$B,'[5]Cells Huawei 19042026 15h'!$B:$B,"")</f>
        <v/>
      </c>
      <c r="BN960" s="9" t="str">
        <f>_xlfn.XLOOKUP(B960,'[6]cells down 19042026 9H40'!$B:$B,'[6]cells down 19042026 9H40'!$B:$B,"")</f>
        <v/>
      </c>
      <c r="BO960" s="9" t="s">
        <v>5537</v>
      </c>
      <c r="BP960" s="9" t="s">
        <v>12</v>
      </c>
      <c r="BQ960" s="115"/>
    </row>
    <row r="961" spans="1:69" s="9" customFormat="1" x14ac:dyDescent="0.3">
      <c r="A961" s="3" t="s">
        <v>1794</v>
      </c>
      <c r="B961" s="3" t="s">
        <v>1795</v>
      </c>
      <c r="C961" s="3" t="str">
        <f>_xlfn.XLOOKUP(B961,'[1]daily break down'!$D:$D,'[1]daily break down'!$E:$E,"")</f>
        <v>CENTRE</v>
      </c>
      <c r="D961" s="3" t="s">
        <v>11</v>
      </c>
      <c r="E961" s="3" t="s">
        <v>154</v>
      </c>
      <c r="F961" s="3" t="s">
        <v>69</v>
      </c>
      <c r="G961" s="3" t="s">
        <v>1796</v>
      </c>
      <c r="H961" s="33" t="str">
        <f>_xlfn.XLOOKUP(B961,[2]CALCULATION!$B:$B,[2]CALCULATION!$H:$H,"")</f>
        <v>NOKIA</v>
      </c>
      <c r="I961" s="28">
        <v>0.18271041665342455</v>
      </c>
      <c r="J961" s="28">
        <v>1.6723545907637318</v>
      </c>
      <c r="K961" s="28">
        <v>3.0259210058420418</v>
      </c>
      <c r="L961" s="28">
        <v>2.3102587307891511</v>
      </c>
      <c r="M961" s="28">
        <v>0</v>
      </c>
      <c r="N961" s="28">
        <v>6.2971578854974286</v>
      </c>
      <c r="O961" s="28">
        <v>0</v>
      </c>
      <c r="P961" s="28">
        <v>0</v>
      </c>
      <c r="Q961" s="28">
        <v>0</v>
      </c>
      <c r="R961" s="28">
        <v>7.1802638844526188</v>
      </c>
      <c r="S961" s="94">
        <v>0</v>
      </c>
      <c r="T961" s="94">
        <f>_xlfn.XLOOKUP(B961,'[3]Nur des jours'!$B:$B,'[3]Nur des jours'!$U:$U,"")</f>
        <v>0</v>
      </c>
      <c r="U961" s="94">
        <v>0</v>
      </c>
      <c r="V961" s="94">
        <v>0</v>
      </c>
      <c r="W961" s="94">
        <v>0</v>
      </c>
      <c r="X961" s="94">
        <v>0</v>
      </c>
      <c r="Y961" s="94">
        <v>0</v>
      </c>
      <c r="Z961" s="94">
        <v>0</v>
      </c>
      <c r="AA961" s="94">
        <v>0</v>
      </c>
      <c r="AB961" s="94">
        <v>2.9517054615290219E-2</v>
      </c>
      <c r="AC961" s="94">
        <f>_xlfn.XLOOKUP(B961,'[3]Nur des jours'!$B:$B,'[3]Nur des jours'!$N:$N,"")</f>
        <v>0</v>
      </c>
      <c r="AD961" s="94">
        <v>0</v>
      </c>
      <c r="AE961" s="94">
        <v>0</v>
      </c>
      <c r="AF961" s="94">
        <v>0</v>
      </c>
      <c r="AG961" s="94">
        <v>0</v>
      </c>
      <c r="AH961" s="94">
        <v>0</v>
      </c>
      <c r="AI961" s="49" t="s">
        <v>5559</v>
      </c>
      <c r="AJ961" s="49"/>
      <c r="AK961" s="48" t="str" cm="1">
        <f t="array" ref="AK961">IFERROR(_xlfn.IFS(
AM961="MPR ISSUE","PDH",
AM961="BSS Hardware Issue","BSS",
AM961="Sites strategiques, MLL, Pylone, etc.","ENVTECH",
AM961="AKTIVCO DEFAUT GE &amp; POWER Cabinet","AKTIVCO",
AM961="AKTIVCO Coupure ENEO &amp; Baisse de tension","AKTIVCO GRID ONLY",
AM961="Coupure ENEO &amp; Baisse de tension","IHS GRID ONLY",
AM961="Defaut GE &amp; POWER Cabinet","IHS",
AM961="Sharing","Partners",
AM961="Sites strategiques &amp; DataCenter","SST &amp; DC",
AM961="Exclu","Exclu",
AM961="SAT","SAT",
AM961="SPARE-ISSUE","SPARE-ISSUE",
AM961="Fiber CAmtel","TRANS_FO_CAMTEL",
AM961="Fiber AOF","Fiber AOF",
AM961="Projet OCM (HUAWEI)","TRAVAUX-HUAWEI",
AM961="Projet OCM (NOKIA)","TRAVAUX-NOKIA",
AM961="ACCESS-ISSUE","ACCESS-ISSUE",
AM961="Projet OCM (ZTE, NOKIA, autres projets)","TRAVAUX OCM",
AM961="No root CAuse","No root cause",
AM961="ODU HS","PDH",
AM961="IP &amp; VLAN","PDH",
AM961="Warehouse HUAWEI","SPARE-ISSUE",
AM961="SPARE-HS","SPARE-ISSUE",
AM961="Power Telco","BSS",AM961="no impacts","no impacts"
),"")</f>
        <v>no impacts</v>
      </c>
      <c r="AL961" s="48" t="str" cm="1">
        <f t="array" ref="AL961">IFERROR(_xlfn.IFS(
AM961="MPR ISSUE","TX ISSUE",
AM961="BSS Hardware Issue","RAN ISSUE",
AM961="Sites strategiques, MLL, Pylone, etc.","ENVTECH",
AM961="AKTIVCO DEFAUT GE &amp; POWER Cabinet","POWER ISSUE",
AM961="AKTIVCO Coupure ENEO &amp; Baisse de tension","POWER ISSUE",
AM961="Coupure ENEO &amp; Baisse de tension","POWER ISSUE",
AM961="Defaut GE &amp; POWER Cabinet","POWER ISSUE",
AM961="Sharing","POWER ISSUE",
AM961="Sites strategiques &amp; DataCenter","POWER ISSUE",
AM961="Exclu","Exclu",
AM961="SAT","TX ISSUE",
AM961="SPARE-ISSUE","SPARE-ISSUE",
AM961="Fiber CAmtel","TX ISSUE",
AM961="Fiber AOF","TX ISSUE",
AM961="Projet OCM (HUAWEI)","TRAVAUX-HUAWEI",
AM961="Projet OCM (NOKIA)","TRAVAUX -NOKIA",
AM961="ACCESS-ISSUE","ACCESS-ISSUE",
AM961="Projet OCM (ZTE, NOKIA, autres projets)","TRAVAUX OCM",
AM961="No root CAuse","No root cause",
AM961="ODU HS","TX ISSUE",
AM961="IP &amp; VLAN","TX ISSUE",
AM961="Warehouse HUAWEI","SPARE-ISSUE",
AM961="SPARE-HS","SPARE-ISSUE",
AM961="Power Telco","RAN ISSUE",AM961="no impacts","no impacts"
),"")</f>
        <v>no impacts</v>
      </c>
      <c r="AM961" s="67" t="s">
        <v>5605</v>
      </c>
      <c r="AN961" s="48" t="str" cm="1">
        <f t="array" ref="AN961">IFERROR(_xlfn.IFS(
AM961="MPR ISSUE","ACTIVE",
AM961="BSS Hardware Issue","ACTIVE",
AM961="Sites strategiques, MLL, Pylone, etc.","PASSIVE",
AM961="AKTIVCO DEFAUT GE &amp; POWER Cabinet","PASSIVE",
AM961="AKTIVCO Coupure ENEO &amp; Baisse de tension","PASSIVE",
AM961="Coupure ENEO &amp; Baisse de tension","PASSIVE",
AM961="Defaut GE &amp; POWER Cabinet","PASSIVE",
AM961="Sharing","PASSIVE",
AM961="Sites strategiques &amp; DataCenter","PASSIVE",
AM961="Exclu","Exclu",
AM961="SAT","ACTIVE",
AM961="SPARE-ISSUE","SPARE-ISSUE",
AM961="Fiber CAmtel","ACTIVE",
AM961="Fiber AOF","ACTIVE",
AM961="Projet OCM (HUAWEI)","PLANNED WORKS",
AM961="Projet OCM (NOKIA)","PLANNED WORKS",
AM961="ACCESS-ISSUE","ACCESS-ISSUE",
AM961="Projet OCM (ZTE, NOKIA, autres projets)","PLANNED WORKS",
AM961="No root CAuse","No root cause",
AM961="ODU HS","ACTIVE",
AM961="IP &amp; VLAN","ACTIVE",
AM961="Warehouse HUAWEI","SPARE-ISSUE",
AM961="SPARE-HS","SPARE-ISSUE",
AM961="Power Telco","ACTIVE", AM961="no impacts","no impacts"
),"")</f>
        <v>no impacts</v>
      </c>
      <c r="AO961" s="93" t="s">
        <v>5537</v>
      </c>
      <c r="AP961" s="101" t="str">
        <f t="shared" si="30"/>
        <v>SUD_037</v>
      </c>
      <c r="AR961" s="17" t="s">
        <v>5537</v>
      </c>
      <c r="AS961" s="7" t="s">
        <v>5537</v>
      </c>
      <c r="AT961" s="6"/>
      <c r="AU961" s="7"/>
      <c r="AV961" s="3" t="s">
        <v>5537</v>
      </c>
      <c r="AW961" s="18" t="s">
        <v>5537</v>
      </c>
      <c r="AX961" s="18" t="s">
        <v>5537</v>
      </c>
      <c r="AY961" s="18" t="s">
        <v>5537</v>
      </c>
      <c r="AZ961" s="18" t="s">
        <v>5537</v>
      </c>
      <c r="BA961" s="18" t="s">
        <v>5537</v>
      </c>
      <c r="BB961" s="18" t="s">
        <v>5537</v>
      </c>
      <c r="BC961" s="18" t="s">
        <v>5537</v>
      </c>
      <c r="BD961" s="18" t="s">
        <v>5537</v>
      </c>
      <c r="BE961" s="18" t="s">
        <v>5537</v>
      </c>
      <c r="BF961" s="18" t="s">
        <v>5537</v>
      </c>
      <c r="BG961" s="18" t="s">
        <v>5537</v>
      </c>
      <c r="BH961" s="18" t="s">
        <v>5537</v>
      </c>
      <c r="BI961" s="9" t="s">
        <v>5537</v>
      </c>
      <c r="BJ961" s="14"/>
      <c r="BK961" s="14" t="s">
        <v>5537</v>
      </c>
      <c r="BL961" s="14" t="str">
        <f>_xlfn.XLOOKUP(B961,'[4]cell downs 18042026 17h'!$B:$B,'[4]cell downs 18042026 17h'!$B:$B,"")</f>
        <v/>
      </c>
      <c r="BM961" s="14" t="str">
        <f>_xlfn.XLOOKUP(B961,'[5]Cells Huawei 19042026 15h'!$B:$B,'[5]Cells Huawei 19042026 15h'!$B:$B,"")</f>
        <v/>
      </c>
      <c r="BN961" s="9" t="str">
        <f>_xlfn.XLOOKUP(B961,'[6]cells down 19042026 9H40'!$B:$B,'[6]cells down 19042026 9H40'!$B:$B,"")</f>
        <v/>
      </c>
      <c r="BO961" s="9" t="s">
        <v>1795</v>
      </c>
      <c r="BP961" s="9" t="s">
        <v>5577</v>
      </c>
      <c r="BQ961" s="115"/>
    </row>
    <row r="962" spans="1:69" s="9" customFormat="1" x14ac:dyDescent="0.3">
      <c r="A962" s="1" t="s">
        <v>1304</v>
      </c>
      <c r="B962" s="8" t="s">
        <v>1305</v>
      </c>
      <c r="C962" s="3" t="str">
        <f>_xlfn.XLOOKUP(B962,'[1]daily break down'!$D:$D,'[1]daily break down'!$E:$E,"")</f>
        <v>OUEST</v>
      </c>
      <c r="D962" s="1" t="s">
        <v>11</v>
      </c>
      <c r="E962" s="1" t="s">
        <v>12</v>
      </c>
      <c r="F962" s="3" t="s">
        <v>102</v>
      </c>
      <c r="G962" s="1" t="s">
        <v>103</v>
      </c>
      <c r="H962" s="33" t="str">
        <f>_xlfn.XLOOKUP(B962,[2]CALCULATION!$B:$B,[2]CALCULATION!$H:$H,"")</f>
        <v>NOKIA</v>
      </c>
      <c r="I962" s="28">
        <v>0</v>
      </c>
      <c r="J962" s="28">
        <v>1.7949912555833222E-2</v>
      </c>
      <c r="K962" s="28">
        <v>0</v>
      </c>
      <c r="L962" s="28">
        <v>0</v>
      </c>
      <c r="M962" s="28">
        <v>0</v>
      </c>
      <c r="N962" s="28">
        <v>0</v>
      </c>
      <c r="O962" s="28">
        <v>0</v>
      </c>
      <c r="P962" s="28">
        <v>0</v>
      </c>
      <c r="Q962" s="28">
        <v>0</v>
      </c>
      <c r="R962" s="28">
        <v>0</v>
      </c>
      <c r="S962" s="94">
        <v>0</v>
      </c>
      <c r="T962" s="94">
        <f>_xlfn.XLOOKUP(B962,'[3]Nur des jours'!$B:$B,'[3]Nur des jours'!$U:$U,"")</f>
        <v>0</v>
      </c>
      <c r="U962" s="94">
        <v>0</v>
      </c>
      <c r="V962" s="94">
        <v>0</v>
      </c>
      <c r="W962" s="94">
        <v>0</v>
      </c>
      <c r="X962" s="94">
        <v>0</v>
      </c>
      <c r="Y962" s="94">
        <v>4.2269135612230313E-3</v>
      </c>
      <c r="Z962" s="94">
        <v>0</v>
      </c>
      <c r="AA962" s="94">
        <v>0</v>
      </c>
      <c r="AB962" s="94">
        <v>2.9035507500720634E-2</v>
      </c>
      <c r="AC962" s="94">
        <f>_xlfn.XLOOKUP(B962,'[3]Nur des jours'!$B:$B,'[3]Nur des jours'!$N:$N,"")</f>
        <v>0</v>
      </c>
      <c r="AD962" s="94">
        <v>0</v>
      </c>
      <c r="AE962" s="94">
        <v>0</v>
      </c>
      <c r="AF962" s="94">
        <v>0</v>
      </c>
      <c r="AG962" s="94">
        <v>0</v>
      </c>
      <c r="AH962" s="94">
        <v>0</v>
      </c>
      <c r="AI962" s="49" t="s">
        <v>5559</v>
      </c>
      <c r="AJ962" s="49"/>
      <c r="AK962" s="48" t="str" cm="1">
        <f t="array" ref="AK962">IFERROR(_xlfn.IFS(
AM962="MPR ISSUE","PDH",
AM962="BSS Hardware Issue","BSS",
AM962="Sites strategiques, MLL, Pylone, etc.","ENVTECH",
AM962="AKTIVCO DEFAUT GE &amp; POWER Cabinet","AKTIVCO",
AM962="AKTIVCO Coupure ENEO &amp; Baisse de tension","AKTIVCO GRID ONLY",
AM962="Coupure ENEO &amp; Baisse de tension","IHS GRID ONLY",
AM962="Defaut GE &amp; POWER Cabinet","IHS",
AM962="Sharing","Partners",
AM962="Sites strategiques &amp; DataCenter","SST &amp; DC",
AM962="Exclu","Exclu",
AM962="SAT","SAT",
AM962="SPARE-ISSUE","SPARE-ISSUE",
AM962="Fiber CAmtel","TRANS_FO_CAMTEL",
AM962="Fiber AOF","Fiber AOF",
AM962="Projet OCM (HUAWEI)","TRAVAUX-HUAWEI",
AM962="Projet OCM (NOKIA)","TRAVAUX-NOKIA",
AM962="ACCESS-ISSUE","ACCESS-ISSUE",
AM962="Projet OCM (ZTE, NOKIA, autres projets)","TRAVAUX OCM",
AM962="No root CAuse","No root cause",
AM962="ODU HS","PDH",
AM962="IP &amp; VLAN","PDH",
AM962="Warehouse HUAWEI","SPARE-ISSUE",
AM962="SPARE-HS","SPARE-ISSUE",
AM962="Power Telco","BSS",AM962="no impacts","no impacts"
),"")</f>
        <v>no impacts</v>
      </c>
      <c r="AL962" s="48" t="str" cm="1">
        <f t="array" ref="AL962">IFERROR(_xlfn.IFS(
AM962="MPR ISSUE","TX ISSUE",
AM962="BSS Hardware Issue","RAN ISSUE",
AM962="Sites strategiques, MLL, Pylone, etc.","ENVTECH",
AM962="AKTIVCO DEFAUT GE &amp; POWER Cabinet","POWER ISSUE",
AM962="AKTIVCO Coupure ENEO &amp; Baisse de tension","POWER ISSUE",
AM962="Coupure ENEO &amp; Baisse de tension","POWER ISSUE",
AM962="Defaut GE &amp; POWER Cabinet","POWER ISSUE",
AM962="Sharing","POWER ISSUE",
AM962="Sites strategiques &amp; DataCenter","POWER ISSUE",
AM962="Exclu","Exclu",
AM962="SAT","TX ISSUE",
AM962="SPARE-ISSUE","SPARE-ISSUE",
AM962="Fiber CAmtel","TX ISSUE",
AM962="Fiber AOF","TX ISSUE",
AM962="Projet OCM (HUAWEI)","TRAVAUX-HUAWEI",
AM962="Projet OCM (NOKIA)","TRAVAUX -NOKIA",
AM962="ACCESS-ISSUE","ACCESS-ISSUE",
AM962="Projet OCM (ZTE, NOKIA, autres projets)","TRAVAUX OCM",
AM962="No root CAuse","No root cause",
AM962="ODU HS","TX ISSUE",
AM962="IP &amp; VLAN","TX ISSUE",
AM962="Warehouse HUAWEI","SPARE-ISSUE",
AM962="SPARE-HS","SPARE-ISSUE",
AM962="Power Telco","RAN ISSUE",AM962="no impacts","no impacts"
),"")</f>
        <v>no impacts</v>
      </c>
      <c r="AM962" s="67" t="s">
        <v>5605</v>
      </c>
      <c r="AN962" s="48" t="str" cm="1">
        <f t="array" ref="AN962">IFERROR(_xlfn.IFS(
AM962="MPR ISSUE","ACTIVE",
AM962="BSS Hardware Issue","ACTIVE",
AM962="Sites strategiques, MLL, Pylone, etc.","PASSIVE",
AM962="AKTIVCO DEFAUT GE &amp; POWER Cabinet","PASSIVE",
AM962="AKTIVCO Coupure ENEO &amp; Baisse de tension","PASSIVE",
AM962="Coupure ENEO &amp; Baisse de tension","PASSIVE",
AM962="Defaut GE &amp; POWER Cabinet","PASSIVE",
AM962="Sharing","PASSIVE",
AM962="Sites strategiques &amp; DataCenter","PASSIVE",
AM962="Exclu","Exclu",
AM962="SAT","ACTIVE",
AM962="SPARE-ISSUE","SPARE-ISSUE",
AM962="Fiber CAmtel","ACTIVE",
AM962="Fiber AOF","ACTIVE",
AM962="Projet OCM (HUAWEI)","PLANNED WORKS",
AM962="Projet OCM (NOKIA)","PLANNED WORKS",
AM962="ACCESS-ISSUE","ACCESS-ISSUE",
AM962="Projet OCM (ZTE, NOKIA, autres projets)","PLANNED WORKS",
AM962="No root CAuse","No root cause",
AM962="ODU HS","ACTIVE",
AM962="IP &amp; VLAN","ACTIVE",
AM962="Warehouse HUAWEI","SPARE-ISSUE",
AM962="SPARE-HS","SPARE-ISSUE",
AM962="Power Telco","ACTIVE", AM962="no impacts","no impacts"
),"")</f>
        <v>no impacts</v>
      </c>
      <c r="AO962" s="93" t="s">
        <v>5537</v>
      </c>
      <c r="AP962" s="101" t="str">
        <f t="shared" si="30"/>
        <v>OST_256</v>
      </c>
      <c r="AR962" s="17" t="s">
        <v>5537</v>
      </c>
      <c r="AS962" s="7" t="s">
        <v>5537</v>
      </c>
      <c r="AT962" s="6"/>
      <c r="AU962" s="7"/>
      <c r="AV962" s="3" t="s">
        <v>5537</v>
      </c>
      <c r="AW962" s="18" t="s">
        <v>5537</v>
      </c>
      <c r="AX962" s="18" t="s">
        <v>5537</v>
      </c>
      <c r="AY962" s="18" t="s">
        <v>5537</v>
      </c>
      <c r="AZ962" s="18" t="s">
        <v>5537</v>
      </c>
      <c r="BA962" s="18" t="s">
        <v>5537</v>
      </c>
      <c r="BB962" s="18" t="s">
        <v>5537</v>
      </c>
      <c r="BC962" s="18" t="s">
        <v>5537</v>
      </c>
      <c r="BD962" s="18" t="s">
        <v>5537</v>
      </c>
      <c r="BE962" s="18" t="s">
        <v>5537</v>
      </c>
      <c r="BF962" s="18" t="s">
        <v>5537</v>
      </c>
      <c r="BG962" s="18" t="s">
        <v>5537</v>
      </c>
      <c r="BH962" s="18" t="s">
        <v>5537</v>
      </c>
      <c r="BI962" s="9" t="s">
        <v>5537</v>
      </c>
      <c r="BJ962" s="14"/>
      <c r="BK962" s="14" t="s">
        <v>5537</v>
      </c>
      <c r="BL962" s="14" t="str">
        <f>_xlfn.XLOOKUP(B962,'[4]cell downs 18042026 17h'!$B:$B,'[4]cell downs 18042026 17h'!$B:$B,"")</f>
        <v/>
      </c>
      <c r="BM962" s="14" t="str">
        <f>_xlfn.XLOOKUP(B962,'[5]Cells Huawei 19042026 15h'!$B:$B,'[5]Cells Huawei 19042026 15h'!$B:$B,"")</f>
        <v/>
      </c>
      <c r="BN962" s="9" t="str">
        <f>_xlfn.XLOOKUP(B962,'[6]cells down 19042026 9H40'!$B:$B,'[6]cells down 19042026 9H40'!$B:$B,"")</f>
        <v/>
      </c>
      <c r="BO962" s="9" t="s">
        <v>1305</v>
      </c>
      <c r="BP962" s="9" t="s">
        <v>83</v>
      </c>
      <c r="BQ962" s="115"/>
    </row>
    <row r="963" spans="1:69" s="9" customFormat="1" x14ac:dyDescent="0.3">
      <c r="A963" s="1" t="s">
        <v>1086</v>
      </c>
      <c r="B963" s="8" t="s">
        <v>1087</v>
      </c>
      <c r="C963" s="3" t="str">
        <f>_xlfn.XLOOKUP(B963,'[1]daily break down'!$D:$D,'[1]daily break down'!$E:$E,"")</f>
        <v>Yaounde</v>
      </c>
      <c r="D963" s="1" t="s">
        <v>11</v>
      </c>
      <c r="E963" s="1" t="s">
        <v>12</v>
      </c>
      <c r="F963" s="3" t="s">
        <v>37</v>
      </c>
      <c r="G963" s="1" t="s">
        <v>38</v>
      </c>
      <c r="H963" s="34" t="str">
        <f>_xlfn.XLOOKUP(B963,[2]CALCULATION!$B:$B,[2]CALCULATION!$H:$H,"")</f>
        <v>ZTE</v>
      </c>
      <c r="I963" s="28">
        <v>0</v>
      </c>
      <c r="J963" s="28">
        <v>0</v>
      </c>
      <c r="K963" s="28">
        <v>0</v>
      </c>
      <c r="L963" s="28">
        <v>0</v>
      </c>
      <c r="M963" s="28">
        <v>0</v>
      </c>
      <c r="N963" s="28">
        <v>0</v>
      </c>
      <c r="O963" s="28">
        <v>0</v>
      </c>
      <c r="P963" s="28">
        <v>0</v>
      </c>
      <c r="Q963" s="28">
        <v>0</v>
      </c>
      <c r="R963" s="28">
        <v>0</v>
      </c>
      <c r="S963" s="94">
        <v>0</v>
      </c>
      <c r="T963" s="94">
        <f>_xlfn.XLOOKUP(B963,'[3]Nur des jours'!$B:$B,'[3]Nur des jours'!$U:$U,"")</f>
        <v>0</v>
      </c>
      <c r="U963" s="94">
        <v>0</v>
      </c>
      <c r="V963" s="94">
        <v>0</v>
      </c>
      <c r="W963" s="94">
        <v>0</v>
      </c>
      <c r="X963" s="94">
        <v>0</v>
      </c>
      <c r="Y963" s="94">
        <v>3.8991048217490949</v>
      </c>
      <c r="Z963" s="94">
        <v>0</v>
      </c>
      <c r="AA963" s="94">
        <v>0</v>
      </c>
      <c r="AB963" s="94">
        <v>2.8839321639228897E-2</v>
      </c>
      <c r="AC963" s="94">
        <f>_xlfn.XLOOKUP(B963,'[3]Nur des jours'!$B:$B,'[3]Nur des jours'!$N:$N,"")</f>
        <v>0</v>
      </c>
      <c r="AD963" s="94">
        <v>0</v>
      </c>
      <c r="AE963" s="94">
        <v>0</v>
      </c>
      <c r="AF963" s="94">
        <v>0</v>
      </c>
      <c r="AG963" s="94">
        <v>0</v>
      </c>
      <c r="AH963" s="94">
        <v>0</v>
      </c>
      <c r="AI963" s="49" t="s">
        <v>5559</v>
      </c>
      <c r="AJ963" s="49"/>
      <c r="AK963" s="48" t="str" cm="1">
        <f t="array" ref="AK963">IFERROR(_xlfn.IFS(
AM963="MPR ISSUE","PDH",
AM963="BSS Hardware Issue","BSS",
AM963="Sites strategiques, MLL, Pylone, etc.","ENVTECH",
AM963="AKTIVCO DEFAUT GE &amp; POWER Cabinet","AKTIVCO",
AM963="AKTIVCO Coupure ENEO &amp; Baisse de tension","AKTIVCO GRID ONLY",
AM963="Coupure ENEO &amp; Baisse de tension","IHS GRID ONLY",
AM963="Defaut GE &amp; POWER Cabinet","IHS",
AM963="Sharing","Partners",
AM963="Sites strategiques &amp; DataCenter","SST &amp; DC",
AM963="Exclu","Exclu",
AM963="SAT","SAT",
AM963="SPARE-ISSUE","SPARE-ISSUE",
AM963="Fiber CAmtel","TRANS_FO_CAMTEL",
AM963="Fiber AOF","Fiber AOF",
AM963="Projet OCM (HUAWEI)","TRAVAUX-HUAWEI",
AM963="Projet OCM (NOKIA)","TRAVAUX-NOKIA",
AM963="ACCESS-ISSUE","ACCESS-ISSUE",
AM963="Projet OCM (ZTE, NOKIA, autres projets)","TRAVAUX OCM",
AM963="No root CAuse","No root cause",
AM963="ODU HS","PDH",
AM963="IP &amp; VLAN","PDH",
AM963="Warehouse HUAWEI","SPARE-ISSUE",
AM963="SPARE-HS","SPARE-ISSUE",
AM963="Power Telco","BSS",AM963="no impacts","no impacts"
),"")</f>
        <v>no impacts</v>
      </c>
      <c r="AL963" s="48" t="str" cm="1">
        <f t="array" ref="AL963">IFERROR(_xlfn.IFS(
AM963="MPR ISSUE","TX ISSUE",
AM963="BSS Hardware Issue","RAN ISSUE",
AM963="Sites strategiques, MLL, Pylone, etc.","ENVTECH",
AM963="AKTIVCO DEFAUT GE &amp; POWER Cabinet","POWER ISSUE",
AM963="AKTIVCO Coupure ENEO &amp; Baisse de tension","POWER ISSUE",
AM963="Coupure ENEO &amp; Baisse de tension","POWER ISSUE",
AM963="Defaut GE &amp; POWER Cabinet","POWER ISSUE",
AM963="Sharing","POWER ISSUE",
AM963="Sites strategiques &amp; DataCenter","POWER ISSUE",
AM963="Exclu","Exclu",
AM963="SAT","TX ISSUE",
AM963="SPARE-ISSUE","SPARE-ISSUE",
AM963="Fiber CAmtel","TX ISSUE",
AM963="Fiber AOF","TX ISSUE",
AM963="Projet OCM (HUAWEI)","TRAVAUX-HUAWEI",
AM963="Projet OCM (NOKIA)","TRAVAUX -NOKIA",
AM963="ACCESS-ISSUE","ACCESS-ISSUE",
AM963="Projet OCM (ZTE, NOKIA, autres projets)","TRAVAUX OCM",
AM963="No root CAuse","No root cause",
AM963="ODU HS","TX ISSUE",
AM963="IP &amp; VLAN","TX ISSUE",
AM963="Warehouse HUAWEI","SPARE-ISSUE",
AM963="SPARE-HS","SPARE-ISSUE",
AM963="Power Telco","RAN ISSUE",AM963="no impacts","no impacts"
),"")</f>
        <v>no impacts</v>
      </c>
      <c r="AM963" s="67" t="s">
        <v>5605</v>
      </c>
      <c r="AN963" s="48" t="str" cm="1">
        <f t="array" ref="AN963">IFERROR(_xlfn.IFS(
AM963="MPR ISSUE","ACTIVE",
AM963="BSS Hardware Issue","ACTIVE",
AM963="Sites strategiques, MLL, Pylone, etc.","PASSIVE",
AM963="AKTIVCO DEFAUT GE &amp; POWER Cabinet","PASSIVE",
AM963="AKTIVCO Coupure ENEO &amp; Baisse de tension","PASSIVE",
AM963="Coupure ENEO &amp; Baisse de tension","PASSIVE",
AM963="Defaut GE &amp; POWER Cabinet","PASSIVE",
AM963="Sharing","PASSIVE",
AM963="Sites strategiques &amp; DataCenter","PASSIVE",
AM963="Exclu","Exclu",
AM963="SAT","ACTIVE",
AM963="SPARE-ISSUE","SPARE-ISSUE",
AM963="Fiber CAmtel","ACTIVE",
AM963="Fiber AOF","ACTIVE",
AM963="Projet OCM (HUAWEI)","PLANNED WORKS",
AM963="Projet OCM (NOKIA)","PLANNED WORKS",
AM963="ACCESS-ISSUE","ACCESS-ISSUE",
AM963="Projet OCM (ZTE, NOKIA, autres projets)","PLANNED WORKS",
AM963="No root CAuse","No root cause",
AM963="ODU HS","ACTIVE",
AM963="IP &amp; VLAN","ACTIVE",
AM963="Warehouse HUAWEI","SPARE-ISSUE",
AM963="SPARE-HS","SPARE-ISSUE",
AM963="Power Telco","ACTIVE", AM963="no impacts","no impacts"
),"")</f>
        <v>no impacts</v>
      </c>
      <c r="AO963" s="93" t="s">
        <v>5537</v>
      </c>
      <c r="AP963" s="101" t="str">
        <f t="shared" si="30"/>
        <v>CTR_265</v>
      </c>
      <c r="AR963" s="17" t="s">
        <v>5537</v>
      </c>
      <c r="AS963" s="7" t="s">
        <v>5537</v>
      </c>
      <c r="AT963" s="6"/>
      <c r="AU963" s="7"/>
      <c r="AV963" s="3" t="s">
        <v>5537</v>
      </c>
      <c r="AW963" s="18" t="s">
        <v>5537</v>
      </c>
      <c r="AX963" s="18" t="s">
        <v>5537</v>
      </c>
      <c r="AY963" s="18" t="s">
        <v>5537</v>
      </c>
      <c r="AZ963" s="18" t="s">
        <v>5537</v>
      </c>
      <c r="BA963" s="18" t="s">
        <v>5537</v>
      </c>
      <c r="BB963" s="18" t="s">
        <v>5537</v>
      </c>
      <c r="BC963" s="18" t="s">
        <v>5537</v>
      </c>
      <c r="BD963" s="18" t="s">
        <v>5537</v>
      </c>
      <c r="BE963" s="18" t="s">
        <v>5537</v>
      </c>
      <c r="BF963" s="18" t="s">
        <v>5537</v>
      </c>
      <c r="BG963" s="18" t="s">
        <v>5537</v>
      </c>
      <c r="BH963" s="18" t="s">
        <v>5537</v>
      </c>
      <c r="BI963" s="9" t="s">
        <v>5537</v>
      </c>
      <c r="BJ963" s="14"/>
      <c r="BK963" s="14" t="s">
        <v>5537</v>
      </c>
      <c r="BL963" s="14" t="str">
        <f>_xlfn.XLOOKUP(B963,'[4]cell downs 18042026 17h'!$B:$B,'[4]cell downs 18042026 17h'!$B:$B,"")</f>
        <v/>
      </c>
      <c r="BM963" s="14" t="str">
        <f>_xlfn.XLOOKUP(B963,'[5]Cells Huawei 19042026 15h'!$B:$B,'[5]Cells Huawei 19042026 15h'!$B:$B,"")</f>
        <v/>
      </c>
      <c r="BN963" s="9" t="str">
        <f>_xlfn.XLOOKUP(B963,'[6]cells down 19042026 9H40'!$B:$B,'[6]cells down 19042026 9H40'!$B:$B,"")</f>
        <v/>
      </c>
      <c r="BO963" s="9" t="s">
        <v>1087</v>
      </c>
      <c r="BP963" s="9" t="s">
        <v>5537</v>
      </c>
      <c r="BQ963" s="115"/>
    </row>
    <row r="964" spans="1:69" s="9" customFormat="1" x14ac:dyDescent="0.3">
      <c r="A964" s="1" t="s">
        <v>92</v>
      </c>
      <c r="B964" s="8" t="s">
        <v>93</v>
      </c>
      <c r="C964" s="3" t="str">
        <f>_xlfn.XLOOKUP(B964,'[1]daily break down'!$D:$D,'[1]daily break down'!$E:$E,"")</f>
        <v>NORD-OUEST</v>
      </c>
      <c r="D964" s="1" t="s">
        <v>11</v>
      </c>
      <c r="E964" s="1" t="s">
        <v>12</v>
      </c>
      <c r="F964" s="3" t="s">
        <v>51</v>
      </c>
      <c r="G964" s="1" t="s">
        <v>52</v>
      </c>
      <c r="H964" s="32" t="str">
        <f>_xlfn.XLOOKUP(B964,[2]CALCULATION!$B:$B,[2]CALCULATION!$H:$H,"")</f>
        <v>Huawei</v>
      </c>
      <c r="I964" s="28">
        <v>0</v>
      </c>
      <c r="J964" s="28">
        <v>0</v>
      </c>
      <c r="K964" s="28">
        <v>0</v>
      </c>
      <c r="L964" s="28">
        <v>0.76976198017880737</v>
      </c>
      <c r="M964" s="28">
        <v>0</v>
      </c>
      <c r="N964" s="28">
        <v>4.726295754109916E-2</v>
      </c>
      <c r="O964" s="28">
        <v>0</v>
      </c>
      <c r="P964" s="28">
        <v>0</v>
      </c>
      <c r="Q964" s="28">
        <v>0</v>
      </c>
      <c r="R964" s="28">
        <v>0</v>
      </c>
      <c r="S964" s="94">
        <v>1.5462121147266381</v>
      </c>
      <c r="T964" s="94">
        <f>_xlfn.XLOOKUP(B964,'[3]Nur des jours'!$B:$B,'[3]Nur des jours'!$U:$U,"")</f>
        <v>4.6299863311959774E-2</v>
      </c>
      <c r="U964" s="94">
        <v>0</v>
      </c>
      <c r="V964" s="94">
        <v>1.5516518136134437E-2</v>
      </c>
      <c r="W964" s="94">
        <v>4.6299863311959774E-2</v>
      </c>
      <c r="X964" s="94">
        <v>0</v>
      </c>
      <c r="Y964" s="94">
        <v>0</v>
      </c>
      <c r="Z964" s="94">
        <v>5.5742823877888208</v>
      </c>
      <c r="AA964" s="94">
        <v>0</v>
      </c>
      <c r="AB964" s="94">
        <v>2.8464784994563872E-2</v>
      </c>
      <c r="AC964" s="94">
        <f>_xlfn.XLOOKUP(B964,'[3]Nur des jours'!$B:$B,'[3]Nur des jours'!$N:$N,"")</f>
        <v>0</v>
      </c>
      <c r="AD964" s="94">
        <v>0</v>
      </c>
      <c r="AE964" s="94">
        <v>0</v>
      </c>
      <c r="AF964" s="94">
        <v>0</v>
      </c>
      <c r="AG964" s="94">
        <v>0</v>
      </c>
      <c r="AH964" s="94">
        <v>0</v>
      </c>
      <c r="AI964" s="49" t="s">
        <v>5559</v>
      </c>
      <c r="AJ964" s="49"/>
      <c r="AK964" s="48" t="str" cm="1">
        <f t="array" ref="AK964">IFERROR(_xlfn.IFS(
AM964="MPR ISSUE","PDH",
AM964="BSS Hardware Issue","BSS",
AM964="Sites strategiques, MLL, Pylone, etc.","ENVTECH",
AM964="AKTIVCO DEFAUT GE &amp; POWER Cabinet","AKTIVCO",
AM964="AKTIVCO Coupure ENEO &amp; Baisse de tension","AKTIVCO GRID ONLY",
AM964="Coupure ENEO &amp; Baisse de tension","IHS GRID ONLY",
AM964="Defaut GE &amp; POWER Cabinet","IHS",
AM964="Sharing","Partners",
AM964="Sites strategiques &amp; DataCenter","SST &amp; DC",
AM964="Exclu","Exclu",
AM964="SAT","SAT",
AM964="SPARE-ISSUE","SPARE-ISSUE",
AM964="Fiber CAmtel","TRANS_FO_CAMTEL",
AM964="Fiber AOF","Fiber AOF",
AM964="Projet OCM (HUAWEI)","TRAVAUX-HUAWEI",
AM964="Projet OCM (NOKIA)","TRAVAUX-NOKIA",
AM964="ACCESS-ISSUE","ACCESS-ISSUE",
AM964="Projet OCM (ZTE, NOKIA, autres projets)","TRAVAUX OCM",
AM964="No root CAuse","No root cause",
AM964="ODU HS","PDH",
AM964="IP &amp; VLAN","PDH",
AM964="Warehouse HUAWEI","SPARE-ISSUE",
AM964="SPARE-HS","SPARE-ISSUE",
AM964="Power Telco","BSS",AM964="no impacts","no impacts"
),"")</f>
        <v>no impacts</v>
      </c>
      <c r="AL964" s="48" t="str" cm="1">
        <f t="array" ref="AL964">IFERROR(_xlfn.IFS(
AM964="MPR ISSUE","TX ISSUE",
AM964="BSS Hardware Issue","RAN ISSUE",
AM964="Sites strategiques, MLL, Pylone, etc.","ENVTECH",
AM964="AKTIVCO DEFAUT GE &amp; POWER Cabinet","POWER ISSUE",
AM964="AKTIVCO Coupure ENEO &amp; Baisse de tension","POWER ISSUE",
AM964="Coupure ENEO &amp; Baisse de tension","POWER ISSUE",
AM964="Defaut GE &amp; POWER Cabinet","POWER ISSUE",
AM964="Sharing","POWER ISSUE",
AM964="Sites strategiques &amp; DataCenter","POWER ISSUE",
AM964="Exclu","Exclu",
AM964="SAT","TX ISSUE",
AM964="SPARE-ISSUE","SPARE-ISSUE",
AM964="Fiber CAmtel","TX ISSUE",
AM964="Fiber AOF","TX ISSUE",
AM964="Projet OCM (HUAWEI)","TRAVAUX-HUAWEI",
AM964="Projet OCM (NOKIA)","TRAVAUX -NOKIA",
AM964="ACCESS-ISSUE","ACCESS-ISSUE",
AM964="Projet OCM (ZTE, NOKIA, autres projets)","TRAVAUX OCM",
AM964="No root CAuse","No root cause",
AM964="ODU HS","TX ISSUE",
AM964="IP &amp; VLAN","TX ISSUE",
AM964="Warehouse HUAWEI","SPARE-ISSUE",
AM964="SPARE-HS","SPARE-ISSUE",
AM964="Power Telco","RAN ISSUE",AM964="no impacts","no impacts"
),"")</f>
        <v>no impacts</v>
      </c>
      <c r="AM964" s="67" t="s">
        <v>5605</v>
      </c>
      <c r="AN964" s="48" t="str" cm="1">
        <f t="array" ref="AN964">IFERROR(_xlfn.IFS(
AM964="MPR ISSUE","ACTIVE",
AM964="BSS Hardware Issue","ACTIVE",
AM964="Sites strategiques, MLL, Pylone, etc.","PASSIVE",
AM964="AKTIVCO DEFAUT GE &amp; POWER Cabinet","PASSIVE",
AM964="AKTIVCO Coupure ENEO &amp; Baisse de tension","PASSIVE",
AM964="Coupure ENEO &amp; Baisse de tension","PASSIVE",
AM964="Defaut GE &amp; POWER Cabinet","PASSIVE",
AM964="Sharing","PASSIVE",
AM964="Sites strategiques &amp; DataCenter","PASSIVE",
AM964="Exclu","Exclu",
AM964="SAT","ACTIVE",
AM964="SPARE-ISSUE","SPARE-ISSUE",
AM964="Fiber CAmtel","ACTIVE",
AM964="Fiber AOF","ACTIVE",
AM964="Projet OCM (HUAWEI)","PLANNED WORKS",
AM964="Projet OCM (NOKIA)","PLANNED WORKS",
AM964="ACCESS-ISSUE","ACCESS-ISSUE",
AM964="Projet OCM (ZTE, NOKIA, autres projets)","PLANNED WORKS",
AM964="No root CAuse","No root cause",
AM964="ODU HS","ACTIVE",
AM964="IP &amp; VLAN","ACTIVE",
AM964="Warehouse HUAWEI","SPARE-ISSUE",
AM964="SPARE-HS","SPARE-ISSUE",
AM964="Power Telco","ACTIVE", AM964="no impacts","no impacts"
),"")</f>
        <v>no impacts</v>
      </c>
      <c r="AO964" s="93" t="s">
        <v>5537</v>
      </c>
      <c r="AP964" s="101" t="str">
        <f t="shared" si="30"/>
        <v>NRO_029</v>
      </c>
      <c r="AR964" s="17" t="s">
        <v>5537</v>
      </c>
      <c r="AS964" s="7" t="s">
        <v>5537</v>
      </c>
      <c r="AT964" s="6"/>
      <c r="AU964" s="7"/>
      <c r="AV964" s="3" t="s">
        <v>5537</v>
      </c>
      <c r="AW964" s="18" t="s">
        <v>5537</v>
      </c>
      <c r="AX964" s="18" t="s">
        <v>5537</v>
      </c>
      <c r="AY964" s="18" t="s">
        <v>5537</v>
      </c>
      <c r="AZ964" s="18" t="s">
        <v>5537</v>
      </c>
      <c r="BA964" s="18" t="s">
        <v>5537</v>
      </c>
      <c r="BB964" s="18" t="s">
        <v>5537</v>
      </c>
      <c r="BC964" s="18" t="s">
        <v>5537</v>
      </c>
      <c r="BD964" s="18" t="s">
        <v>5537</v>
      </c>
      <c r="BE964" s="18" t="s">
        <v>5537</v>
      </c>
      <c r="BF964" s="18" t="s">
        <v>5537</v>
      </c>
      <c r="BG964" s="18" t="s">
        <v>5537</v>
      </c>
      <c r="BH964" s="18" t="s">
        <v>5537</v>
      </c>
      <c r="BI964" s="9" t="s">
        <v>5537</v>
      </c>
      <c r="BJ964" s="14"/>
      <c r="BK964" s="14" t="s">
        <v>5537</v>
      </c>
      <c r="BL964" s="14" t="str">
        <f>_xlfn.XLOOKUP(B964,'[4]cell downs 18042026 17h'!$B:$B,'[4]cell downs 18042026 17h'!$B:$B,"")</f>
        <v/>
      </c>
      <c r="BM964" s="14" t="str">
        <f>_xlfn.XLOOKUP(B964,'[5]Cells Huawei 19042026 15h'!$B:$B,'[5]Cells Huawei 19042026 15h'!$B:$B,"")</f>
        <v/>
      </c>
      <c r="BN964" s="9" t="str">
        <f>_xlfn.XLOOKUP(B964,'[6]cells down 19042026 9H40'!$B:$B,'[6]cells down 19042026 9H40'!$B:$B,"")</f>
        <v/>
      </c>
      <c r="BO964" s="9" t="s">
        <v>93</v>
      </c>
      <c r="BP964" s="9" t="s">
        <v>12</v>
      </c>
      <c r="BQ964" s="115"/>
    </row>
    <row r="965" spans="1:69" s="9" customFormat="1" x14ac:dyDescent="0.3">
      <c r="A965" s="1" t="s">
        <v>2579</v>
      </c>
      <c r="B965" s="8" t="s">
        <v>2580</v>
      </c>
      <c r="C965" s="3" t="str">
        <f>_xlfn.XLOOKUP(B965,'[1]daily break down'!$D:$D,'[1]daily break down'!$E:$E,"")</f>
        <v>CENTRE</v>
      </c>
      <c r="D965" s="1" t="s">
        <v>21</v>
      </c>
      <c r="E965" s="1" t="s">
        <v>125</v>
      </c>
      <c r="F965" s="3" t="s">
        <v>37</v>
      </c>
      <c r="G965" s="1" t="s">
        <v>2581</v>
      </c>
      <c r="H965" s="34" t="str">
        <f>_xlfn.XLOOKUP(B965,[2]CALCULATION!$B:$B,[2]CALCULATION!$H:$H,"")</f>
        <v>ZTE</v>
      </c>
      <c r="I965" s="28">
        <v>0</v>
      </c>
      <c r="J965" s="28">
        <v>0</v>
      </c>
      <c r="K965" s="28">
        <v>0</v>
      </c>
      <c r="L965" s="28">
        <v>0</v>
      </c>
      <c r="M965" s="28">
        <v>0</v>
      </c>
      <c r="N965" s="28">
        <v>0</v>
      </c>
      <c r="O965" s="28">
        <v>9.4347564299023141E-3</v>
      </c>
      <c r="P965" s="28">
        <v>0</v>
      </c>
      <c r="Q965" s="28">
        <v>0</v>
      </c>
      <c r="R965" s="28">
        <v>0</v>
      </c>
      <c r="S965" s="94">
        <v>0</v>
      </c>
      <c r="T965" s="94">
        <f>_xlfn.XLOOKUP(B965,'[3]Nur des jours'!$B:$B,'[3]Nur des jours'!$U:$U,"")</f>
        <v>0</v>
      </c>
      <c r="U965" s="94">
        <v>0</v>
      </c>
      <c r="V965" s="94">
        <v>0</v>
      </c>
      <c r="W965" s="94">
        <v>0</v>
      </c>
      <c r="X965" s="94">
        <v>0</v>
      </c>
      <c r="Y965" s="94">
        <v>0</v>
      </c>
      <c r="Z965" s="94">
        <v>0</v>
      </c>
      <c r="AA965" s="94">
        <v>0</v>
      </c>
      <c r="AB965" s="94">
        <v>2.8143753584850963E-2</v>
      </c>
      <c r="AC965" s="94">
        <f>_xlfn.XLOOKUP(B965,'[3]Nur des jours'!$B:$B,'[3]Nur des jours'!$N:$N,"")</f>
        <v>0</v>
      </c>
      <c r="AD965" s="94">
        <v>0</v>
      </c>
      <c r="AE965" s="94">
        <v>0</v>
      </c>
      <c r="AF965" s="94">
        <v>0</v>
      </c>
      <c r="AG965" s="94">
        <v>0</v>
      </c>
      <c r="AH965" s="94">
        <v>0</v>
      </c>
      <c r="AI965" s="49" t="s">
        <v>5559</v>
      </c>
      <c r="AJ965" s="49"/>
      <c r="AK965" s="48" t="str" cm="1">
        <f t="array" ref="AK965">IFERROR(_xlfn.IFS(
AM965="MPR ISSUE","PDH",
AM965="BSS Hardware Issue","BSS",
AM965="Sites strategiques, MLL, Pylone, etc.","ENVTECH",
AM965="AKTIVCO DEFAUT GE &amp; POWER Cabinet","AKTIVCO",
AM965="AKTIVCO Coupure ENEO &amp; Baisse de tension","AKTIVCO GRID ONLY",
AM965="Coupure ENEO &amp; Baisse de tension","IHS GRID ONLY",
AM965="Defaut GE &amp; POWER Cabinet","IHS",
AM965="Sharing","Partners",
AM965="Sites strategiques &amp; DataCenter","SST &amp; DC",
AM965="Exclu","Exclu",
AM965="SAT","SAT",
AM965="SPARE-ISSUE","SPARE-ISSUE",
AM965="Fiber CAmtel","TRANS_FO_CAMTEL",
AM965="Fiber AOF","Fiber AOF",
AM965="Projet OCM (HUAWEI)","TRAVAUX-HUAWEI",
AM965="Projet OCM (NOKIA)","TRAVAUX-NOKIA",
AM965="ACCESS-ISSUE","ACCESS-ISSUE",
AM965="Projet OCM (ZTE, NOKIA, autres projets)","TRAVAUX OCM",
AM965="No root CAuse","No root cause",
AM965="ODU HS","PDH",
AM965="IP &amp; VLAN","PDH",
AM965="Warehouse HUAWEI","SPARE-ISSUE",
AM965="SPARE-HS","SPARE-ISSUE",
AM965="Power Telco","BSS",AM965="no impacts","no impacts"
),"")</f>
        <v>no impacts</v>
      </c>
      <c r="AL965" s="48" t="str" cm="1">
        <f t="array" ref="AL965">IFERROR(_xlfn.IFS(
AM965="MPR ISSUE","TX ISSUE",
AM965="BSS Hardware Issue","RAN ISSUE",
AM965="Sites strategiques, MLL, Pylone, etc.","ENVTECH",
AM965="AKTIVCO DEFAUT GE &amp; POWER Cabinet","POWER ISSUE",
AM965="AKTIVCO Coupure ENEO &amp; Baisse de tension","POWER ISSUE",
AM965="Coupure ENEO &amp; Baisse de tension","POWER ISSUE",
AM965="Defaut GE &amp; POWER Cabinet","POWER ISSUE",
AM965="Sharing","POWER ISSUE",
AM965="Sites strategiques &amp; DataCenter","POWER ISSUE",
AM965="Exclu","Exclu",
AM965="SAT","TX ISSUE",
AM965="SPARE-ISSUE","SPARE-ISSUE",
AM965="Fiber CAmtel","TX ISSUE",
AM965="Fiber AOF","TX ISSUE",
AM965="Projet OCM (HUAWEI)","TRAVAUX-HUAWEI",
AM965="Projet OCM (NOKIA)","TRAVAUX -NOKIA",
AM965="ACCESS-ISSUE","ACCESS-ISSUE",
AM965="Projet OCM (ZTE, NOKIA, autres projets)","TRAVAUX OCM",
AM965="No root CAuse","No root cause",
AM965="ODU HS","TX ISSUE",
AM965="IP &amp; VLAN","TX ISSUE",
AM965="Warehouse HUAWEI","SPARE-ISSUE",
AM965="SPARE-HS","SPARE-ISSUE",
AM965="Power Telco","RAN ISSUE",AM965="no impacts","no impacts"
),"")</f>
        <v>no impacts</v>
      </c>
      <c r="AM965" s="67" t="s">
        <v>5605</v>
      </c>
      <c r="AN965" s="48" t="str" cm="1">
        <f t="array" ref="AN965">IFERROR(_xlfn.IFS(
AM965="MPR ISSUE","ACTIVE",
AM965="BSS Hardware Issue","ACTIVE",
AM965="Sites strategiques, MLL, Pylone, etc.","PASSIVE",
AM965="AKTIVCO DEFAUT GE &amp; POWER Cabinet","PASSIVE",
AM965="AKTIVCO Coupure ENEO &amp; Baisse de tension","PASSIVE",
AM965="Coupure ENEO &amp; Baisse de tension","PASSIVE",
AM965="Defaut GE &amp; POWER Cabinet","PASSIVE",
AM965="Sharing","PASSIVE",
AM965="Sites strategiques &amp; DataCenter","PASSIVE",
AM965="Exclu","Exclu",
AM965="SAT","ACTIVE",
AM965="SPARE-ISSUE","SPARE-ISSUE",
AM965="Fiber CAmtel","ACTIVE",
AM965="Fiber AOF","ACTIVE",
AM965="Projet OCM (HUAWEI)","PLANNED WORKS",
AM965="Projet OCM (NOKIA)","PLANNED WORKS",
AM965="ACCESS-ISSUE","ACCESS-ISSUE",
AM965="Projet OCM (ZTE, NOKIA, autres projets)","PLANNED WORKS",
AM965="No root CAuse","No root cause",
AM965="ODU HS","ACTIVE",
AM965="IP &amp; VLAN","ACTIVE",
AM965="Warehouse HUAWEI","SPARE-ISSUE",
AM965="SPARE-HS","SPARE-ISSUE",
AM965="Power Telco","ACTIVE", AM965="no impacts","no impacts"
),"")</f>
        <v>no impacts</v>
      </c>
      <c r="AO965" s="93" t="s">
        <v>5537</v>
      </c>
      <c r="AP965" s="101" t="str">
        <f t="shared" si="30"/>
        <v>CTR_672</v>
      </c>
      <c r="AR965" s="17" t="s">
        <v>5537</v>
      </c>
      <c r="AS965" s="7" t="s">
        <v>5537</v>
      </c>
      <c r="AT965" s="6"/>
      <c r="AU965" s="7"/>
      <c r="AV965" s="3" t="s">
        <v>5537</v>
      </c>
      <c r="AW965" s="18" t="s">
        <v>5537</v>
      </c>
      <c r="AX965" s="18" t="s">
        <v>5537</v>
      </c>
      <c r="AY965" s="18" t="s">
        <v>5537</v>
      </c>
      <c r="AZ965" s="18" t="s">
        <v>5537</v>
      </c>
      <c r="BA965" s="18" t="s">
        <v>5537</v>
      </c>
      <c r="BB965" s="18" t="s">
        <v>5537</v>
      </c>
      <c r="BC965" s="18" t="s">
        <v>5537</v>
      </c>
      <c r="BD965" s="18" t="s">
        <v>5537</v>
      </c>
      <c r="BE965" s="18" t="s">
        <v>5537</v>
      </c>
      <c r="BF965" s="18" t="s">
        <v>5537</v>
      </c>
      <c r="BG965" s="18" t="s">
        <v>5537</v>
      </c>
      <c r="BH965" s="18" t="s">
        <v>5537</v>
      </c>
      <c r="BI965" s="9" t="s">
        <v>5537</v>
      </c>
      <c r="BJ965" s="14"/>
      <c r="BK965" s="14" t="s">
        <v>5537</v>
      </c>
      <c r="BL965" s="14" t="str">
        <f>_xlfn.XLOOKUP(B965,'[4]cell downs 18042026 17h'!$B:$B,'[4]cell downs 18042026 17h'!$B:$B,"")</f>
        <v/>
      </c>
      <c r="BM965" s="14" t="str">
        <f>_xlfn.XLOOKUP(B965,'[5]Cells Huawei 19042026 15h'!$B:$B,'[5]Cells Huawei 19042026 15h'!$B:$B,"")</f>
        <v/>
      </c>
      <c r="BN965" s="9" t="str">
        <f>_xlfn.XLOOKUP(B965,'[6]cells down 19042026 9H40'!$B:$B,'[6]cells down 19042026 9H40'!$B:$B,"")</f>
        <v/>
      </c>
      <c r="BO965" s="9" t="s">
        <v>5537</v>
      </c>
      <c r="BP965" s="9" t="s">
        <v>12</v>
      </c>
      <c r="BQ965" s="115"/>
    </row>
    <row r="966" spans="1:69" s="9" customFormat="1" x14ac:dyDescent="0.3">
      <c r="A966" s="1" t="s">
        <v>2545</v>
      </c>
      <c r="B966" s="8" t="s">
        <v>2546</v>
      </c>
      <c r="C966" s="3" t="str">
        <f>_xlfn.XLOOKUP(B966,'[1]daily break down'!$D:$D,'[1]daily break down'!$E:$E,"")</f>
        <v>Yaounde</v>
      </c>
      <c r="D966" s="1" t="s">
        <v>11</v>
      </c>
      <c r="E966" s="1" t="s">
        <v>12</v>
      </c>
      <c r="F966" s="3" t="s">
        <v>37</v>
      </c>
      <c r="G966" s="1" t="s">
        <v>38</v>
      </c>
      <c r="H966" s="34" t="str">
        <f>_xlfn.XLOOKUP(B966,[2]CALCULATION!$B:$B,[2]CALCULATION!$H:$H,"")</f>
        <v>ZTE</v>
      </c>
      <c r="I966" s="28">
        <v>0</v>
      </c>
      <c r="J966" s="28">
        <v>0</v>
      </c>
      <c r="K966" s="28">
        <v>0</v>
      </c>
      <c r="L966" s="28">
        <v>0</v>
      </c>
      <c r="M966" s="28">
        <v>0</v>
      </c>
      <c r="N966" s="28">
        <v>0</v>
      </c>
      <c r="O966" s="28">
        <v>0</v>
      </c>
      <c r="P966" s="28">
        <v>5.5680222752994162</v>
      </c>
      <c r="Q966" s="28">
        <v>18.689699600208879</v>
      </c>
      <c r="R966" s="28">
        <v>0</v>
      </c>
      <c r="S966" s="94">
        <v>0</v>
      </c>
      <c r="T966" s="94">
        <f>_xlfn.XLOOKUP(B966,'[3]Nur des jours'!$B:$B,'[3]Nur des jours'!$U:$U,"")</f>
        <v>0</v>
      </c>
      <c r="U966" s="94">
        <v>0</v>
      </c>
      <c r="V966" s="94">
        <v>0</v>
      </c>
      <c r="W966" s="94">
        <v>0</v>
      </c>
      <c r="X966" s="94">
        <v>0</v>
      </c>
      <c r="Y966" s="94">
        <v>0</v>
      </c>
      <c r="Z966" s="94">
        <v>0</v>
      </c>
      <c r="AA966" s="94">
        <v>0</v>
      </c>
      <c r="AB966" s="94">
        <v>2.8018908036628438E-2</v>
      </c>
      <c r="AC966" s="94">
        <f>_xlfn.XLOOKUP(B966,'[3]Nur des jours'!$B:$B,'[3]Nur des jours'!$N:$N,"")</f>
        <v>0</v>
      </c>
      <c r="AD966" s="94">
        <v>0</v>
      </c>
      <c r="AE966" s="94">
        <v>0</v>
      </c>
      <c r="AF966" s="94">
        <v>0</v>
      </c>
      <c r="AG966" s="94">
        <v>0</v>
      </c>
      <c r="AH966" s="94">
        <v>0</v>
      </c>
      <c r="AI966" s="49" t="s">
        <v>5559</v>
      </c>
      <c r="AJ966" s="49"/>
      <c r="AK966" s="48" t="str" cm="1">
        <f t="array" ref="AK966">IFERROR(_xlfn.IFS(
AM966="MPR ISSUE","PDH",
AM966="BSS Hardware Issue","BSS",
AM966="Sites strategiques, MLL, Pylone, etc.","ENVTECH",
AM966="AKTIVCO DEFAUT GE &amp; POWER Cabinet","AKTIVCO",
AM966="AKTIVCO Coupure ENEO &amp; Baisse de tension","AKTIVCO GRID ONLY",
AM966="Coupure ENEO &amp; Baisse de tension","IHS GRID ONLY",
AM966="Defaut GE &amp; POWER Cabinet","IHS",
AM966="Sharing","Partners",
AM966="Sites strategiques &amp; DataCenter","SST &amp; DC",
AM966="Exclu","Exclu",
AM966="SAT","SAT",
AM966="SPARE-ISSUE","SPARE-ISSUE",
AM966="Fiber CAmtel","TRANS_FO_CAMTEL",
AM966="Fiber AOF","Fiber AOF",
AM966="Projet OCM (HUAWEI)","TRAVAUX-HUAWEI",
AM966="Projet OCM (NOKIA)","TRAVAUX-NOKIA",
AM966="ACCESS-ISSUE","ACCESS-ISSUE",
AM966="Projet OCM (ZTE, NOKIA, autres projets)","TRAVAUX OCM",
AM966="No root CAuse","No root cause",
AM966="ODU HS","PDH",
AM966="IP &amp; VLAN","PDH",
AM966="Warehouse HUAWEI","SPARE-ISSUE",
AM966="SPARE-HS","SPARE-ISSUE",
AM966="Power Telco","BSS",AM966="no impacts","no impacts"
),"")</f>
        <v>no impacts</v>
      </c>
      <c r="AL966" s="48" t="str" cm="1">
        <f t="array" ref="AL966">IFERROR(_xlfn.IFS(
AM966="MPR ISSUE","TX ISSUE",
AM966="BSS Hardware Issue","RAN ISSUE",
AM966="Sites strategiques, MLL, Pylone, etc.","ENVTECH",
AM966="AKTIVCO DEFAUT GE &amp; POWER Cabinet","POWER ISSUE",
AM966="AKTIVCO Coupure ENEO &amp; Baisse de tension","POWER ISSUE",
AM966="Coupure ENEO &amp; Baisse de tension","POWER ISSUE",
AM966="Defaut GE &amp; POWER Cabinet","POWER ISSUE",
AM966="Sharing","POWER ISSUE",
AM966="Sites strategiques &amp; DataCenter","POWER ISSUE",
AM966="Exclu","Exclu",
AM966="SAT","TX ISSUE",
AM966="SPARE-ISSUE","SPARE-ISSUE",
AM966="Fiber CAmtel","TX ISSUE",
AM966="Fiber AOF","TX ISSUE",
AM966="Projet OCM (HUAWEI)","TRAVAUX-HUAWEI",
AM966="Projet OCM (NOKIA)","TRAVAUX -NOKIA",
AM966="ACCESS-ISSUE","ACCESS-ISSUE",
AM966="Projet OCM (ZTE, NOKIA, autres projets)","TRAVAUX OCM",
AM966="No root CAuse","No root cause",
AM966="ODU HS","TX ISSUE",
AM966="IP &amp; VLAN","TX ISSUE",
AM966="Warehouse HUAWEI","SPARE-ISSUE",
AM966="SPARE-HS","SPARE-ISSUE",
AM966="Power Telco","RAN ISSUE",AM966="no impacts","no impacts"
),"")</f>
        <v>no impacts</v>
      </c>
      <c r="AM966" s="67" t="s">
        <v>5605</v>
      </c>
      <c r="AN966" s="48" t="str" cm="1">
        <f t="array" ref="AN966">IFERROR(_xlfn.IFS(
AM966="MPR ISSUE","ACTIVE",
AM966="BSS Hardware Issue","ACTIVE",
AM966="Sites strategiques, MLL, Pylone, etc.","PASSIVE",
AM966="AKTIVCO DEFAUT GE &amp; POWER Cabinet","PASSIVE",
AM966="AKTIVCO Coupure ENEO &amp; Baisse de tension","PASSIVE",
AM966="Coupure ENEO &amp; Baisse de tension","PASSIVE",
AM966="Defaut GE &amp; POWER Cabinet","PASSIVE",
AM966="Sharing","PASSIVE",
AM966="Sites strategiques &amp; DataCenter","PASSIVE",
AM966="Exclu","Exclu",
AM966="SAT","ACTIVE",
AM966="SPARE-ISSUE","SPARE-ISSUE",
AM966="Fiber CAmtel","ACTIVE",
AM966="Fiber AOF","ACTIVE",
AM966="Projet OCM (HUAWEI)","PLANNED WORKS",
AM966="Projet OCM (NOKIA)","PLANNED WORKS",
AM966="ACCESS-ISSUE","ACCESS-ISSUE",
AM966="Projet OCM (ZTE, NOKIA, autres projets)","PLANNED WORKS",
AM966="No root CAuse","No root cause",
AM966="ODU HS","ACTIVE",
AM966="IP &amp; VLAN","ACTIVE",
AM966="Warehouse HUAWEI","SPARE-ISSUE",
AM966="SPARE-HS","SPARE-ISSUE",
AM966="Power Telco","ACTIVE", AM966="no impacts","no impacts"
),"")</f>
        <v>no impacts</v>
      </c>
      <c r="AO966" s="93" t="s">
        <v>5537</v>
      </c>
      <c r="AP966" s="101" t="str">
        <f t="shared" si="30"/>
        <v>CTR_149</v>
      </c>
      <c r="AR966" s="17" t="s">
        <v>5537</v>
      </c>
      <c r="AS966" s="7" t="s">
        <v>5537</v>
      </c>
      <c r="AT966" s="6"/>
      <c r="AU966" s="7"/>
      <c r="AV966" s="3" t="s">
        <v>5537</v>
      </c>
      <c r="AW966" s="18" t="s">
        <v>5537</v>
      </c>
      <c r="AX966" s="18" t="s">
        <v>5537</v>
      </c>
      <c r="AY966" s="18" t="s">
        <v>5537</v>
      </c>
      <c r="AZ966" s="18" t="s">
        <v>5537</v>
      </c>
      <c r="BA966" s="18" t="s">
        <v>5537</v>
      </c>
      <c r="BB966" s="18" t="s">
        <v>5537</v>
      </c>
      <c r="BC966" s="18" t="s">
        <v>5537</v>
      </c>
      <c r="BD966" s="18" t="s">
        <v>5537</v>
      </c>
      <c r="BE966" s="18" t="s">
        <v>5537</v>
      </c>
      <c r="BF966" s="18" t="s">
        <v>5537</v>
      </c>
      <c r="BG966" s="18" t="s">
        <v>5537</v>
      </c>
      <c r="BH966" s="18" t="s">
        <v>5537</v>
      </c>
      <c r="BI966" s="9" t="s">
        <v>5537</v>
      </c>
      <c r="BJ966" s="14"/>
      <c r="BK966" s="14" t="s">
        <v>5537</v>
      </c>
      <c r="BL966" s="14" t="str">
        <f>_xlfn.XLOOKUP(B966,'[4]cell downs 18042026 17h'!$B:$B,'[4]cell downs 18042026 17h'!$B:$B,"")</f>
        <v/>
      </c>
      <c r="BM966" s="14" t="str">
        <f>_xlfn.XLOOKUP(B966,'[5]Cells Huawei 19042026 15h'!$B:$B,'[5]Cells Huawei 19042026 15h'!$B:$B,"")</f>
        <v/>
      </c>
      <c r="BN966" s="9" t="str">
        <f>_xlfn.XLOOKUP(B966,'[6]cells down 19042026 9H40'!$B:$B,'[6]cells down 19042026 9H40'!$B:$B,"")</f>
        <v/>
      </c>
      <c r="BO966" s="9" t="s">
        <v>2546</v>
      </c>
      <c r="BP966" s="9" t="s">
        <v>12</v>
      </c>
      <c r="BQ966" s="115"/>
    </row>
    <row r="967" spans="1:69" s="9" customFormat="1" x14ac:dyDescent="0.3">
      <c r="A967" s="1" t="s">
        <v>2585</v>
      </c>
      <c r="B967" s="8" t="s">
        <v>2586</v>
      </c>
      <c r="C967" s="3" t="str">
        <f>_xlfn.XLOOKUP(B967,'[1]daily break down'!$D:$D,'[1]daily break down'!$E:$E,"")</f>
        <v>Yaounde</v>
      </c>
      <c r="D967" s="1" t="s">
        <v>21</v>
      </c>
      <c r="E967" s="1" t="s">
        <v>36</v>
      </c>
      <c r="F967" s="3" t="s">
        <v>37</v>
      </c>
      <c r="G967" s="1" t="s">
        <v>38</v>
      </c>
      <c r="H967" s="34" t="str">
        <f>_xlfn.XLOOKUP(B967,[2]CALCULATION!$B:$B,[2]CALCULATION!$H:$H,"")</f>
        <v>ZTE</v>
      </c>
      <c r="I967" s="28">
        <v>0</v>
      </c>
      <c r="J967" s="28">
        <v>0</v>
      </c>
      <c r="K967" s="28">
        <v>0</v>
      </c>
      <c r="L967" s="28">
        <v>0</v>
      </c>
      <c r="M967" s="28">
        <v>0</v>
      </c>
      <c r="N967" s="28">
        <v>0</v>
      </c>
      <c r="O967" s="28">
        <v>0</v>
      </c>
      <c r="P967" s="28">
        <v>0</v>
      </c>
      <c r="Q967" s="28">
        <v>0</v>
      </c>
      <c r="R967" s="28">
        <v>0</v>
      </c>
      <c r="S967" s="94">
        <v>0</v>
      </c>
      <c r="T967" s="94">
        <f>_xlfn.XLOOKUP(B967,'[3]Nur des jours'!$B:$B,'[3]Nur des jours'!$U:$U,"")</f>
        <v>0</v>
      </c>
      <c r="U967" s="94">
        <v>0</v>
      </c>
      <c r="V967" s="94">
        <v>0</v>
      </c>
      <c r="W967" s="94">
        <v>0</v>
      </c>
      <c r="X967" s="94">
        <v>0</v>
      </c>
      <c r="Y967" s="94">
        <v>0</v>
      </c>
      <c r="Z967" s="94">
        <v>0</v>
      </c>
      <c r="AA967" s="94">
        <v>0</v>
      </c>
      <c r="AB967" s="94">
        <v>2.316776673429748E-2</v>
      </c>
      <c r="AC967" s="94">
        <f>_xlfn.XLOOKUP(B967,'[3]Nur des jours'!$B:$B,'[3]Nur des jours'!$N:$N,"")</f>
        <v>0</v>
      </c>
      <c r="AD967" s="94">
        <v>0</v>
      </c>
      <c r="AE967" s="94">
        <v>0</v>
      </c>
      <c r="AF967" s="94">
        <v>0</v>
      </c>
      <c r="AG967" s="94">
        <v>0</v>
      </c>
      <c r="AH967" s="94">
        <v>0</v>
      </c>
      <c r="AI967" s="49" t="s">
        <v>5559</v>
      </c>
      <c r="AJ967" s="49"/>
      <c r="AK967" s="48" t="str" cm="1">
        <f t="array" ref="AK967">IFERROR(_xlfn.IFS(
AM967="MPR ISSUE","PDH",
AM967="BSS Hardware Issue","BSS",
AM967="Sites strategiques, MLL, Pylone, etc.","ENVTECH",
AM967="AKTIVCO DEFAUT GE &amp; POWER Cabinet","AKTIVCO",
AM967="AKTIVCO Coupure ENEO &amp; Baisse de tension","AKTIVCO GRID ONLY",
AM967="Coupure ENEO &amp; Baisse de tension","IHS GRID ONLY",
AM967="Defaut GE &amp; POWER Cabinet","IHS",
AM967="Sharing","Partners",
AM967="Sites strategiques &amp; DataCenter","SST &amp; DC",
AM967="Exclu","Exclu",
AM967="SAT","SAT",
AM967="SPARE-ISSUE","SPARE-ISSUE",
AM967="Fiber CAmtel","TRANS_FO_CAMTEL",
AM967="Fiber AOF","Fiber AOF",
AM967="Projet OCM (HUAWEI)","TRAVAUX-HUAWEI",
AM967="Projet OCM (NOKIA)","TRAVAUX-NOKIA",
AM967="ACCESS-ISSUE","ACCESS-ISSUE",
AM967="Projet OCM (ZTE, NOKIA, autres projets)","TRAVAUX OCM",
AM967="No root CAuse","No root cause",
AM967="ODU HS","PDH",
AM967="IP &amp; VLAN","PDH",
AM967="Warehouse HUAWEI","SPARE-ISSUE",
AM967="SPARE-HS","SPARE-ISSUE",
AM967="Power Telco","BSS",AM967="no impacts","no impacts"
),"")</f>
        <v>no impacts</v>
      </c>
      <c r="AL967" s="48" t="str" cm="1">
        <f t="array" ref="AL967">IFERROR(_xlfn.IFS(
AM967="MPR ISSUE","TX ISSUE",
AM967="BSS Hardware Issue","RAN ISSUE",
AM967="Sites strategiques, MLL, Pylone, etc.","ENVTECH",
AM967="AKTIVCO DEFAUT GE &amp; POWER Cabinet","POWER ISSUE",
AM967="AKTIVCO Coupure ENEO &amp; Baisse de tension","POWER ISSUE",
AM967="Coupure ENEO &amp; Baisse de tension","POWER ISSUE",
AM967="Defaut GE &amp; POWER Cabinet","POWER ISSUE",
AM967="Sharing","POWER ISSUE",
AM967="Sites strategiques &amp; DataCenter","POWER ISSUE",
AM967="Exclu","Exclu",
AM967="SAT","TX ISSUE",
AM967="SPARE-ISSUE","SPARE-ISSUE",
AM967="Fiber CAmtel","TX ISSUE",
AM967="Fiber AOF","TX ISSUE",
AM967="Projet OCM (HUAWEI)","TRAVAUX-HUAWEI",
AM967="Projet OCM (NOKIA)","TRAVAUX -NOKIA",
AM967="ACCESS-ISSUE","ACCESS-ISSUE",
AM967="Projet OCM (ZTE, NOKIA, autres projets)","TRAVAUX OCM",
AM967="No root CAuse","No root cause",
AM967="ODU HS","TX ISSUE",
AM967="IP &amp; VLAN","TX ISSUE",
AM967="Warehouse HUAWEI","SPARE-ISSUE",
AM967="SPARE-HS","SPARE-ISSUE",
AM967="Power Telco","RAN ISSUE",AM967="no impacts","no impacts"
),"")</f>
        <v>no impacts</v>
      </c>
      <c r="AM967" s="67" t="s">
        <v>5605</v>
      </c>
      <c r="AN967" s="48" t="str" cm="1">
        <f t="array" ref="AN967">IFERROR(_xlfn.IFS(
AM967="MPR ISSUE","ACTIVE",
AM967="BSS Hardware Issue","ACTIVE",
AM967="Sites strategiques, MLL, Pylone, etc.","PASSIVE",
AM967="AKTIVCO DEFAUT GE &amp; POWER Cabinet","PASSIVE",
AM967="AKTIVCO Coupure ENEO &amp; Baisse de tension","PASSIVE",
AM967="Coupure ENEO &amp; Baisse de tension","PASSIVE",
AM967="Defaut GE &amp; POWER Cabinet","PASSIVE",
AM967="Sharing","PASSIVE",
AM967="Sites strategiques &amp; DataCenter","PASSIVE",
AM967="Exclu","Exclu",
AM967="SAT","ACTIVE",
AM967="SPARE-ISSUE","SPARE-ISSUE",
AM967="Fiber CAmtel","ACTIVE",
AM967="Fiber AOF","ACTIVE",
AM967="Projet OCM (HUAWEI)","PLANNED WORKS",
AM967="Projet OCM (NOKIA)","PLANNED WORKS",
AM967="ACCESS-ISSUE","ACCESS-ISSUE",
AM967="Projet OCM (ZTE, NOKIA, autres projets)","PLANNED WORKS",
AM967="No root CAuse","No root cause",
AM967="ODU HS","ACTIVE",
AM967="IP &amp; VLAN","ACTIVE",
AM967="Warehouse HUAWEI","SPARE-ISSUE",
AM967="SPARE-HS","SPARE-ISSUE",
AM967="Power Telco","ACTIVE", AM967="no impacts","no impacts"
),"")</f>
        <v>no impacts</v>
      </c>
      <c r="AO967" s="93" t="s">
        <v>5537</v>
      </c>
      <c r="AP967" s="101" t="str">
        <f t="shared" si="30"/>
        <v>CTR_740</v>
      </c>
      <c r="AR967" s="17" t="s">
        <v>5537</v>
      </c>
      <c r="AS967" s="7" t="s">
        <v>5537</v>
      </c>
      <c r="AT967" s="6"/>
      <c r="AU967" s="7"/>
      <c r="AV967" s="3" t="s">
        <v>5537</v>
      </c>
      <c r="AW967" s="18" t="s">
        <v>5537</v>
      </c>
      <c r="AX967" s="18" t="s">
        <v>5537</v>
      </c>
      <c r="AY967" s="18" t="s">
        <v>5537</v>
      </c>
      <c r="AZ967" s="18" t="s">
        <v>5537</v>
      </c>
      <c r="BA967" s="18" t="s">
        <v>5537</v>
      </c>
      <c r="BB967" s="18" t="s">
        <v>5537</v>
      </c>
      <c r="BC967" s="18" t="s">
        <v>5537</v>
      </c>
      <c r="BD967" s="18" t="s">
        <v>5537</v>
      </c>
      <c r="BE967" s="18" t="s">
        <v>5537</v>
      </c>
      <c r="BF967" s="18" t="s">
        <v>5537</v>
      </c>
      <c r="BG967" s="18" t="s">
        <v>5537</v>
      </c>
      <c r="BH967" s="18" t="s">
        <v>5537</v>
      </c>
      <c r="BI967" s="9" t="s">
        <v>5537</v>
      </c>
      <c r="BJ967" s="14"/>
      <c r="BK967" s="14" t="s">
        <v>5537</v>
      </c>
      <c r="BL967" s="14" t="str">
        <f>_xlfn.XLOOKUP(B967,'[4]cell downs 18042026 17h'!$B:$B,'[4]cell downs 18042026 17h'!$B:$B,"")</f>
        <v/>
      </c>
      <c r="BM967" s="14" t="str">
        <f>_xlfn.XLOOKUP(B967,'[5]Cells Huawei 19042026 15h'!$B:$B,'[5]Cells Huawei 19042026 15h'!$B:$B,"")</f>
        <v/>
      </c>
      <c r="BN967" s="9" t="str">
        <f>_xlfn.XLOOKUP(B967,'[6]cells down 19042026 9H40'!$B:$B,'[6]cells down 19042026 9H40'!$B:$B,"")</f>
        <v/>
      </c>
      <c r="BO967" s="9" t="s">
        <v>5537</v>
      </c>
      <c r="BP967" s="9" t="s">
        <v>302</v>
      </c>
      <c r="BQ967" s="115"/>
    </row>
    <row r="968" spans="1:69" s="9" customFormat="1" x14ac:dyDescent="0.3">
      <c r="A968" s="1" t="s">
        <v>4363</v>
      </c>
      <c r="B968" s="8" t="s">
        <v>4364</v>
      </c>
      <c r="C968" s="3" t="str">
        <f>_xlfn.XLOOKUP(B968,'[1]daily break down'!$D:$D,'[1]daily break down'!$E:$E,"")</f>
        <v>Yaounde</v>
      </c>
      <c r="D968" s="1" t="s">
        <v>11</v>
      </c>
      <c r="E968" s="1" t="s">
        <v>12</v>
      </c>
      <c r="F968" s="3" t="s">
        <v>37</v>
      </c>
      <c r="G968" s="1" t="s">
        <v>38</v>
      </c>
      <c r="H968" s="34" t="str">
        <f>_xlfn.XLOOKUP(B968,[2]CALCULATION!$B:$B,[2]CALCULATION!$H:$H,"")</f>
        <v>ZTE</v>
      </c>
      <c r="I968" s="28">
        <v>0</v>
      </c>
      <c r="J968" s="28">
        <v>0</v>
      </c>
      <c r="K968" s="28">
        <v>0</v>
      </c>
      <c r="L968" s="28">
        <v>0</v>
      </c>
      <c r="M968" s="28">
        <v>0</v>
      </c>
      <c r="N968" s="28">
        <v>0</v>
      </c>
      <c r="O968" s="28">
        <v>0</v>
      </c>
      <c r="P968" s="28">
        <v>0.76409042527387516</v>
      </c>
      <c r="Q968" s="28">
        <v>0</v>
      </c>
      <c r="R968" s="28">
        <v>0</v>
      </c>
      <c r="S968" s="94">
        <v>0</v>
      </c>
      <c r="T968" s="94">
        <f>_xlfn.XLOOKUP(B968,'[3]Nur des jours'!$B:$B,'[3]Nur des jours'!$U:$U,"")</f>
        <v>0</v>
      </c>
      <c r="U968" s="94">
        <v>0</v>
      </c>
      <c r="V968" s="94">
        <v>0</v>
      </c>
      <c r="W968" s="94">
        <v>0</v>
      </c>
      <c r="X968" s="94">
        <v>0</v>
      </c>
      <c r="Y968" s="94">
        <v>0</v>
      </c>
      <c r="Z968" s="94">
        <v>0</v>
      </c>
      <c r="AA968" s="94">
        <v>0</v>
      </c>
      <c r="AB968" s="94">
        <v>2.314993165597997E-2</v>
      </c>
      <c r="AC968" s="94">
        <f>_xlfn.XLOOKUP(B968,'[3]Nur des jours'!$B:$B,'[3]Nur des jours'!$N:$N,"")</f>
        <v>0</v>
      </c>
      <c r="AD968" s="94">
        <v>0</v>
      </c>
      <c r="AE968" s="94">
        <v>0</v>
      </c>
      <c r="AF968" s="94">
        <v>0</v>
      </c>
      <c r="AG968" s="94">
        <v>0</v>
      </c>
      <c r="AH968" s="94">
        <v>0</v>
      </c>
      <c r="AI968" s="49" t="s">
        <v>5559</v>
      </c>
      <c r="AJ968" s="49"/>
      <c r="AK968" s="48" t="str" cm="1">
        <f t="array" ref="AK968">IFERROR(_xlfn.IFS(
AM968="MPR ISSUE","PDH",
AM968="BSS Hardware Issue","BSS",
AM968="Sites strategiques, MLL, Pylone, etc.","ENVTECH",
AM968="AKTIVCO DEFAUT GE &amp; POWER Cabinet","AKTIVCO",
AM968="AKTIVCO Coupure ENEO &amp; Baisse de tension","AKTIVCO GRID ONLY",
AM968="Coupure ENEO &amp; Baisse de tension","IHS GRID ONLY",
AM968="Defaut GE &amp; POWER Cabinet","IHS",
AM968="Sharing","Partners",
AM968="Sites strategiques &amp; DataCenter","SST &amp; DC",
AM968="Exclu","Exclu",
AM968="SAT","SAT",
AM968="SPARE-ISSUE","SPARE-ISSUE",
AM968="Fiber CAmtel","TRANS_FO_CAMTEL",
AM968="Fiber AOF","Fiber AOF",
AM968="Projet OCM (HUAWEI)","TRAVAUX-HUAWEI",
AM968="Projet OCM (NOKIA)","TRAVAUX-NOKIA",
AM968="ACCESS-ISSUE","ACCESS-ISSUE",
AM968="Projet OCM (ZTE, NOKIA, autres projets)","TRAVAUX OCM",
AM968="No root CAuse","No root cause",
AM968="ODU HS","PDH",
AM968="IP &amp; VLAN","PDH",
AM968="Warehouse HUAWEI","SPARE-ISSUE",
AM968="SPARE-HS","SPARE-ISSUE",
AM968="Power Telco","BSS",AM968="no impacts","no impacts"
),"")</f>
        <v>no impacts</v>
      </c>
      <c r="AL968" s="48" t="str" cm="1">
        <f t="array" ref="AL968">IFERROR(_xlfn.IFS(
AM968="MPR ISSUE","TX ISSUE",
AM968="BSS Hardware Issue","RAN ISSUE",
AM968="Sites strategiques, MLL, Pylone, etc.","ENVTECH",
AM968="AKTIVCO DEFAUT GE &amp; POWER Cabinet","POWER ISSUE",
AM968="AKTIVCO Coupure ENEO &amp; Baisse de tension","POWER ISSUE",
AM968="Coupure ENEO &amp; Baisse de tension","POWER ISSUE",
AM968="Defaut GE &amp; POWER Cabinet","POWER ISSUE",
AM968="Sharing","POWER ISSUE",
AM968="Sites strategiques &amp; DataCenter","POWER ISSUE",
AM968="Exclu","Exclu",
AM968="SAT","TX ISSUE",
AM968="SPARE-ISSUE","SPARE-ISSUE",
AM968="Fiber CAmtel","TX ISSUE",
AM968="Fiber AOF","TX ISSUE",
AM968="Projet OCM (HUAWEI)","TRAVAUX-HUAWEI",
AM968="Projet OCM (NOKIA)","TRAVAUX -NOKIA",
AM968="ACCESS-ISSUE","ACCESS-ISSUE",
AM968="Projet OCM (ZTE, NOKIA, autres projets)","TRAVAUX OCM",
AM968="No root CAuse","No root cause",
AM968="ODU HS","TX ISSUE",
AM968="IP &amp; VLAN","TX ISSUE",
AM968="Warehouse HUAWEI","SPARE-ISSUE",
AM968="SPARE-HS","SPARE-ISSUE",
AM968="Power Telco","RAN ISSUE",AM968="no impacts","no impacts"
),"")</f>
        <v>no impacts</v>
      </c>
      <c r="AM968" s="67" t="s">
        <v>5605</v>
      </c>
      <c r="AN968" s="48" t="str" cm="1">
        <f t="array" ref="AN968">IFERROR(_xlfn.IFS(
AM968="MPR ISSUE","ACTIVE",
AM968="BSS Hardware Issue","ACTIVE",
AM968="Sites strategiques, MLL, Pylone, etc.","PASSIVE",
AM968="AKTIVCO DEFAUT GE &amp; POWER Cabinet","PASSIVE",
AM968="AKTIVCO Coupure ENEO &amp; Baisse de tension","PASSIVE",
AM968="Coupure ENEO &amp; Baisse de tension","PASSIVE",
AM968="Defaut GE &amp; POWER Cabinet","PASSIVE",
AM968="Sharing","PASSIVE",
AM968="Sites strategiques &amp; DataCenter","PASSIVE",
AM968="Exclu","Exclu",
AM968="SAT","ACTIVE",
AM968="SPARE-ISSUE","SPARE-ISSUE",
AM968="Fiber CAmtel","ACTIVE",
AM968="Fiber AOF","ACTIVE",
AM968="Projet OCM (HUAWEI)","PLANNED WORKS",
AM968="Projet OCM (NOKIA)","PLANNED WORKS",
AM968="ACCESS-ISSUE","ACCESS-ISSUE",
AM968="Projet OCM (ZTE, NOKIA, autres projets)","PLANNED WORKS",
AM968="No root CAuse","No root cause",
AM968="ODU HS","ACTIVE",
AM968="IP &amp; VLAN","ACTIVE",
AM968="Warehouse HUAWEI","SPARE-ISSUE",
AM968="SPARE-HS","SPARE-ISSUE",
AM968="Power Telco","ACTIVE", AM968="no impacts","no impacts"
),"")</f>
        <v>no impacts</v>
      </c>
      <c r="AO968" s="93" t="s">
        <v>5537</v>
      </c>
      <c r="AP968" s="101" t="str">
        <f t="shared" si="30"/>
        <v>CTR_431</v>
      </c>
      <c r="AR968" s="17" t="s">
        <v>5537</v>
      </c>
      <c r="AS968" s="7" t="s">
        <v>5537</v>
      </c>
      <c r="AT968" s="6"/>
      <c r="AU968" s="7"/>
      <c r="AV968" s="3" t="s">
        <v>5537</v>
      </c>
      <c r="AW968" s="18" t="s">
        <v>5537</v>
      </c>
      <c r="AX968" s="18" t="s">
        <v>5537</v>
      </c>
      <c r="AY968" s="18" t="s">
        <v>5537</v>
      </c>
      <c r="AZ968" s="18" t="s">
        <v>5537</v>
      </c>
      <c r="BA968" s="18" t="s">
        <v>5537</v>
      </c>
      <c r="BB968" s="18" t="s">
        <v>5537</v>
      </c>
      <c r="BC968" s="18" t="s">
        <v>5537</v>
      </c>
      <c r="BD968" s="18" t="s">
        <v>5537</v>
      </c>
      <c r="BE968" s="18" t="s">
        <v>5537</v>
      </c>
      <c r="BF968" s="18" t="s">
        <v>5537</v>
      </c>
      <c r="BG968" s="18" t="s">
        <v>5537</v>
      </c>
      <c r="BH968" s="18" t="s">
        <v>5537</v>
      </c>
      <c r="BI968" s="9" t="s">
        <v>5537</v>
      </c>
      <c r="BJ968" s="14"/>
      <c r="BK968" s="14" t="s">
        <v>5537</v>
      </c>
      <c r="BL968" s="14" t="str">
        <f>_xlfn.XLOOKUP(B968,'[4]cell downs 18042026 17h'!$B:$B,'[4]cell downs 18042026 17h'!$B:$B,"")</f>
        <v/>
      </c>
      <c r="BM968" s="14" t="str">
        <f>_xlfn.XLOOKUP(B968,'[5]Cells Huawei 19042026 15h'!$B:$B,'[5]Cells Huawei 19042026 15h'!$B:$B,"")</f>
        <v/>
      </c>
      <c r="BN968" s="9" t="str">
        <f>_xlfn.XLOOKUP(B968,'[6]cells down 19042026 9H40'!$B:$B,'[6]cells down 19042026 9H40'!$B:$B,"")</f>
        <v/>
      </c>
      <c r="BO968" s="9" t="s">
        <v>4364</v>
      </c>
      <c r="BP968" s="9" t="s">
        <v>5537</v>
      </c>
      <c r="BQ968" s="115"/>
    </row>
    <row r="969" spans="1:69" s="9" customFormat="1" x14ac:dyDescent="0.3">
      <c r="A969" s="1" t="s">
        <v>1236</v>
      </c>
      <c r="B969" s="1" t="s">
        <v>1237</v>
      </c>
      <c r="C969" s="3" t="str">
        <f>_xlfn.XLOOKUP(B969,'[1]daily break down'!$D:$D,'[1]daily break down'!$E:$E,"")</f>
        <v>Yaounde</v>
      </c>
      <c r="D969" s="1" t="s">
        <v>21</v>
      </c>
      <c r="E969" s="1" t="s">
        <v>125</v>
      </c>
      <c r="F969" s="3" t="s">
        <v>37</v>
      </c>
      <c r="G969" s="1" t="s">
        <v>38</v>
      </c>
      <c r="H969" s="34" t="str">
        <f>_xlfn.XLOOKUP(B969,[2]CALCULATION!$B:$B,[2]CALCULATION!$H:$H,"")</f>
        <v>ZTE</v>
      </c>
      <c r="I969" s="28">
        <v>13.868556899607057</v>
      </c>
      <c r="J969" s="28">
        <v>13.868556899607057</v>
      </c>
      <c r="K969" s="28">
        <v>37.547601824029122</v>
      </c>
      <c r="L969" s="28">
        <v>0</v>
      </c>
      <c r="M969" s="28">
        <v>0</v>
      </c>
      <c r="N969" s="28">
        <v>0</v>
      </c>
      <c r="O969" s="28">
        <v>0</v>
      </c>
      <c r="P969" s="28">
        <v>0</v>
      </c>
      <c r="Q969" s="28">
        <v>53.665322615164676</v>
      </c>
      <c r="R969" s="28">
        <v>42.695322643700806</v>
      </c>
      <c r="S969" s="94">
        <v>3.7213069260029727</v>
      </c>
      <c r="T969" s="94">
        <f>_xlfn.XLOOKUP(B969,'[3]Nur des jours'!$B:$B,'[3]Nur des jours'!$U:$U,"")</f>
        <v>0</v>
      </c>
      <c r="U969" s="94">
        <v>40.030458746750448</v>
      </c>
      <c r="V969" s="94">
        <v>0</v>
      </c>
      <c r="W969" s="94">
        <v>0</v>
      </c>
      <c r="X969" s="94">
        <v>0</v>
      </c>
      <c r="Y969" s="94">
        <v>0</v>
      </c>
      <c r="Z969" s="94">
        <v>0</v>
      </c>
      <c r="AA969" s="94">
        <v>0</v>
      </c>
      <c r="AB969" s="94">
        <v>2.2293847896744497E-2</v>
      </c>
      <c r="AC969" s="94">
        <f>_xlfn.XLOOKUP(B969,'[3]Nur des jours'!$B:$B,'[3]Nur des jours'!$N:$N,"")</f>
        <v>0</v>
      </c>
      <c r="AD969" s="94">
        <v>0</v>
      </c>
      <c r="AE969" s="94">
        <v>0</v>
      </c>
      <c r="AF969" s="94">
        <v>0</v>
      </c>
      <c r="AG969" s="94">
        <v>0</v>
      </c>
      <c r="AH969" s="94">
        <v>0</v>
      </c>
      <c r="AI969" s="49" t="s">
        <v>5559</v>
      </c>
      <c r="AJ969" s="49"/>
      <c r="AK969" s="48" t="str" cm="1">
        <f t="array" ref="AK969">IFERROR(_xlfn.IFS(
AM969="MPR ISSUE","PDH",
AM969="BSS Hardware Issue","BSS",
AM969="Sites strategiques, MLL, Pylone, etc.","ENVTECH",
AM969="AKTIVCO DEFAUT GE &amp; POWER Cabinet","AKTIVCO",
AM969="AKTIVCO Coupure ENEO &amp; Baisse de tension","AKTIVCO GRID ONLY",
AM969="Coupure ENEO &amp; Baisse de tension","IHS GRID ONLY",
AM969="Defaut GE &amp; POWER Cabinet","IHS",
AM969="Sharing","Partners",
AM969="Sites strategiques &amp; DataCenter","SST &amp; DC",
AM969="Exclu","Exclu",
AM969="SAT","SAT",
AM969="SPARE-ISSUE","SPARE-ISSUE",
AM969="Fiber CAmtel","TRANS_FO_CAMTEL",
AM969="Fiber AOF","Fiber AOF",
AM969="Projet OCM (HUAWEI)","TRAVAUX-HUAWEI",
AM969="Projet OCM (NOKIA)","TRAVAUX-NOKIA",
AM969="ACCESS-ISSUE","ACCESS-ISSUE",
AM969="Projet OCM (ZTE, NOKIA, autres projets)","TRAVAUX OCM",
AM969="No root CAuse","No root cause",
AM969="ODU HS","PDH",
AM969="IP &amp; VLAN","PDH",
AM969="Warehouse HUAWEI","SPARE-ISSUE",
AM969="SPARE-HS","SPARE-ISSUE",
AM969="Power Telco","BSS",AM969="no impacts","no impacts"
),"")</f>
        <v>no impacts</v>
      </c>
      <c r="AL969" s="48" t="str" cm="1">
        <f t="array" ref="AL969">IFERROR(_xlfn.IFS(
AM969="MPR ISSUE","TX ISSUE",
AM969="BSS Hardware Issue","RAN ISSUE",
AM969="Sites strategiques, MLL, Pylone, etc.","ENVTECH",
AM969="AKTIVCO DEFAUT GE &amp; POWER Cabinet","POWER ISSUE",
AM969="AKTIVCO Coupure ENEO &amp; Baisse de tension","POWER ISSUE",
AM969="Coupure ENEO &amp; Baisse de tension","POWER ISSUE",
AM969="Defaut GE &amp; POWER Cabinet","POWER ISSUE",
AM969="Sharing","POWER ISSUE",
AM969="Sites strategiques &amp; DataCenter","POWER ISSUE",
AM969="Exclu","Exclu",
AM969="SAT","TX ISSUE",
AM969="SPARE-ISSUE","SPARE-ISSUE",
AM969="Fiber CAmtel","TX ISSUE",
AM969="Fiber AOF","TX ISSUE",
AM969="Projet OCM (HUAWEI)","TRAVAUX-HUAWEI",
AM969="Projet OCM (NOKIA)","TRAVAUX -NOKIA",
AM969="ACCESS-ISSUE","ACCESS-ISSUE",
AM969="Projet OCM (ZTE, NOKIA, autres projets)","TRAVAUX OCM",
AM969="No root CAuse","No root cause",
AM969="ODU HS","TX ISSUE",
AM969="IP &amp; VLAN","TX ISSUE",
AM969="Warehouse HUAWEI","SPARE-ISSUE",
AM969="SPARE-HS","SPARE-ISSUE",
AM969="Power Telco","RAN ISSUE",AM969="no impacts","no impacts"
),"")</f>
        <v>no impacts</v>
      </c>
      <c r="AM969" s="67" t="s">
        <v>5605</v>
      </c>
      <c r="AN969" s="48" t="str" cm="1">
        <f t="array" ref="AN969">IFERROR(_xlfn.IFS(
AM969="MPR ISSUE","ACTIVE",
AM969="BSS Hardware Issue","ACTIVE",
AM969="Sites strategiques, MLL, Pylone, etc.","PASSIVE",
AM969="AKTIVCO DEFAUT GE &amp; POWER Cabinet","PASSIVE",
AM969="AKTIVCO Coupure ENEO &amp; Baisse de tension","PASSIVE",
AM969="Coupure ENEO &amp; Baisse de tension","PASSIVE",
AM969="Defaut GE &amp; POWER Cabinet","PASSIVE",
AM969="Sharing","PASSIVE",
AM969="Sites strategiques &amp; DataCenter","PASSIVE",
AM969="Exclu","Exclu",
AM969="SAT","ACTIVE",
AM969="SPARE-ISSUE","SPARE-ISSUE",
AM969="Fiber CAmtel","ACTIVE",
AM969="Fiber AOF","ACTIVE",
AM969="Projet OCM (HUAWEI)","PLANNED WORKS",
AM969="Projet OCM (NOKIA)","PLANNED WORKS",
AM969="ACCESS-ISSUE","ACCESS-ISSUE",
AM969="Projet OCM (ZTE, NOKIA, autres projets)","PLANNED WORKS",
AM969="No root CAuse","No root cause",
AM969="ODU HS","ACTIVE",
AM969="IP &amp; VLAN","ACTIVE",
AM969="Warehouse HUAWEI","SPARE-ISSUE",
AM969="SPARE-HS","SPARE-ISSUE",
AM969="Power Telco","ACTIVE", AM969="no impacts","no impacts"
),"")</f>
        <v>no impacts</v>
      </c>
      <c r="AO969" s="93" t="s">
        <v>5537</v>
      </c>
      <c r="AP969" s="101" t="str">
        <f t="shared" si="30"/>
        <v>CTR_561</v>
      </c>
      <c r="AR969" s="17" t="s">
        <v>5537</v>
      </c>
      <c r="AS969" s="7" t="s">
        <v>5537</v>
      </c>
      <c r="AT969" s="6"/>
      <c r="AU969" s="7"/>
      <c r="AV969" s="3" t="s">
        <v>5537</v>
      </c>
      <c r="AW969" s="18" t="s">
        <v>5537</v>
      </c>
      <c r="AX969" s="18" t="s">
        <v>5537</v>
      </c>
      <c r="AY969" s="18" t="s">
        <v>5537</v>
      </c>
      <c r="AZ969" s="18" t="s">
        <v>5537</v>
      </c>
      <c r="BA969" s="18" t="s">
        <v>5537</v>
      </c>
      <c r="BB969" s="18" t="s">
        <v>5537</v>
      </c>
      <c r="BC969" s="18" t="s">
        <v>5537</v>
      </c>
      <c r="BD969" s="18" t="s">
        <v>5537</v>
      </c>
      <c r="BE969" s="18" t="s">
        <v>5537</v>
      </c>
      <c r="BF969" s="18" t="s">
        <v>5537</v>
      </c>
      <c r="BG969" s="18" t="s">
        <v>5537</v>
      </c>
      <c r="BH969" s="18" t="s">
        <v>5537</v>
      </c>
      <c r="BI969" s="9" t="s">
        <v>5537</v>
      </c>
      <c r="BJ969" s="14"/>
      <c r="BK969" s="14" t="s">
        <v>5537</v>
      </c>
      <c r="BL969" s="14" t="str">
        <f>_xlfn.XLOOKUP(B969,'[4]cell downs 18042026 17h'!$B:$B,'[4]cell downs 18042026 17h'!$B:$B,"")</f>
        <v/>
      </c>
      <c r="BM969" s="14" t="str">
        <f>_xlfn.XLOOKUP(B969,'[5]Cells Huawei 19042026 15h'!$B:$B,'[5]Cells Huawei 19042026 15h'!$B:$B,"")</f>
        <v/>
      </c>
      <c r="BN969" s="9" t="str">
        <f>_xlfn.XLOOKUP(B969,'[6]cells down 19042026 9H40'!$B:$B,'[6]cells down 19042026 9H40'!$B:$B,"")</f>
        <v/>
      </c>
      <c r="BO969" s="9" t="s">
        <v>5537</v>
      </c>
      <c r="BP969" s="9" t="s">
        <v>5537</v>
      </c>
      <c r="BQ969" s="115"/>
    </row>
    <row r="970" spans="1:69" s="9" customFormat="1" x14ac:dyDescent="0.3">
      <c r="A970" s="1" t="s">
        <v>467</v>
      </c>
      <c r="B970" s="8" t="s">
        <v>468</v>
      </c>
      <c r="C970" s="3" t="str">
        <f>_xlfn.XLOOKUP(B970,'[1]daily break down'!$D:$D,'[1]daily break down'!$E:$E,"")</f>
        <v>NORD-OUEST</v>
      </c>
      <c r="D970" s="1" t="s">
        <v>11</v>
      </c>
      <c r="E970" s="1" t="s">
        <v>96</v>
      </c>
      <c r="F970" s="3" t="s">
        <v>51</v>
      </c>
      <c r="G970" s="1" t="s">
        <v>469</v>
      </c>
      <c r="H970" s="33" t="str">
        <f>_xlfn.XLOOKUP(B970,[2]CALCULATION!$B:$B,[2]CALCULATION!$H:$H,"")</f>
        <v>NOKIA</v>
      </c>
      <c r="I970" s="28">
        <v>3.0819015332460129</v>
      </c>
      <c r="J970" s="28">
        <v>3.0819015332460129</v>
      </c>
      <c r="K970" s="28">
        <v>3.0819015332460129</v>
      </c>
      <c r="L970" s="28">
        <v>3.0819015332460129</v>
      </c>
      <c r="M970" s="28">
        <v>3.0914242973408559</v>
      </c>
      <c r="N970" s="28">
        <v>3.0819015332460129</v>
      </c>
      <c r="O970" s="28">
        <v>3.0819015332460129</v>
      </c>
      <c r="P970" s="28">
        <v>3.363436282337859</v>
      </c>
      <c r="Q970" s="28">
        <v>4.0897995421024325</v>
      </c>
      <c r="R970" s="28">
        <v>3.0819015332460129</v>
      </c>
      <c r="S970" s="94">
        <v>3.0819015332460129</v>
      </c>
      <c r="T970" s="94">
        <f>_xlfn.XLOOKUP(B970,'[3]Nur des jours'!$B:$B,'[3]Nur des jours'!$U:$U,"")</f>
        <v>2.0564380352307001</v>
      </c>
      <c r="U970" s="94">
        <v>3.0819015332460129</v>
      </c>
      <c r="V970" s="94">
        <v>3.0819015332460129</v>
      </c>
      <c r="W970" s="94">
        <v>2.0564380352307001</v>
      </c>
      <c r="X970" s="94">
        <v>0</v>
      </c>
      <c r="Y970" s="94">
        <v>0</v>
      </c>
      <c r="Z970" s="94">
        <v>4.1876763889245487E-2</v>
      </c>
      <c r="AA970" s="94">
        <v>0</v>
      </c>
      <c r="AB970" s="94">
        <v>2.0296319125196444E-2</v>
      </c>
      <c r="AC970" s="94">
        <f>_xlfn.XLOOKUP(B970,'[3]Nur des jours'!$B:$B,'[3]Nur des jours'!$N:$N,"")</f>
        <v>0</v>
      </c>
      <c r="AD970" s="94">
        <v>0</v>
      </c>
      <c r="AE970" s="94">
        <v>0</v>
      </c>
      <c r="AF970" s="94">
        <v>0</v>
      </c>
      <c r="AG970" s="94">
        <v>0</v>
      </c>
      <c r="AH970" s="94">
        <v>0</v>
      </c>
      <c r="AI970" s="49" t="s">
        <v>6659</v>
      </c>
      <c r="AJ970" s="49"/>
      <c r="AK970" s="48" t="str" cm="1">
        <f t="array" ref="AK970">IFERROR(_xlfn.IFS(
AM970="MPR ISSUE","PDH",
AM970="BSS Hardware Issue","BSS",
AM970="Sites strategiques, MLL, Pylone, etc.","ENVTECH",
AM970="AKTIVCO DEFAUT GE &amp; POWER Cabinet","AKTIVCO",
AM970="AKTIVCO Coupure ENEO &amp; Baisse de tension","AKTIVCO GRID ONLY",
AM970="Coupure ENEO &amp; Baisse de tension","IHS GRID ONLY",
AM970="Defaut GE &amp; POWER Cabinet","IHS",
AM970="Sharing","Partners",
AM970="Sites strategiques &amp; DataCenter","SST &amp; DC",
AM970="Exclu","Exclu",
AM970="SAT","SAT",
AM970="SPARE-ISSUE","SPARE-ISSUE",
AM970="Fiber CAmtel","TRANS_FO_CAMTEL",
AM970="Fiber AOF","Fiber AOF",
AM970="Projet OCM (HUAWEI)","TRAVAUX-HUAWEI",
AM970="Projet OCM (NOKIA)","TRAVAUX-NOKIA",
AM970="ACCESS-ISSUE","ACCESS-ISSUE",
AM970="Projet OCM (ZTE, NOKIA, autres projets)","TRAVAUX OCM",
AM970="No root CAuse","No root cause",
AM970="ODU HS","PDH",
AM970="IP &amp; VLAN","PDH",
AM970="Warehouse HUAWEI","SPARE-ISSUE",
AM970="SPARE-HS","SPARE-ISSUE",
AM970="Power Telco","BSS",AM970="no impacts","no impacts"
),"")</f>
        <v>no impacts</v>
      </c>
      <c r="AL970" s="48" t="str" cm="1">
        <f t="array" ref="AL970">IFERROR(_xlfn.IFS(
AM970="MPR ISSUE","TX ISSUE",
AM970="BSS Hardware Issue","RAN ISSUE",
AM970="Sites strategiques, MLL, Pylone, etc.","ENVTECH",
AM970="AKTIVCO DEFAUT GE &amp; POWER Cabinet","POWER ISSUE",
AM970="AKTIVCO Coupure ENEO &amp; Baisse de tension","POWER ISSUE",
AM970="Coupure ENEO &amp; Baisse de tension","POWER ISSUE",
AM970="Defaut GE &amp; POWER Cabinet","POWER ISSUE",
AM970="Sharing","POWER ISSUE",
AM970="Sites strategiques &amp; DataCenter","POWER ISSUE",
AM970="Exclu","Exclu",
AM970="SAT","TX ISSUE",
AM970="SPARE-ISSUE","SPARE-ISSUE",
AM970="Fiber CAmtel","TX ISSUE",
AM970="Fiber AOF","TX ISSUE",
AM970="Projet OCM (HUAWEI)","TRAVAUX-HUAWEI",
AM970="Projet OCM (NOKIA)","TRAVAUX -NOKIA",
AM970="ACCESS-ISSUE","ACCESS-ISSUE",
AM970="Projet OCM (ZTE, NOKIA, autres projets)","TRAVAUX OCM",
AM970="No root CAuse","No root cause",
AM970="ODU HS","TX ISSUE",
AM970="IP &amp; VLAN","TX ISSUE",
AM970="Warehouse HUAWEI","SPARE-ISSUE",
AM970="SPARE-HS","SPARE-ISSUE",
AM970="Power Telco","RAN ISSUE",AM970="no impacts","no impacts"
),"")</f>
        <v>no impacts</v>
      </c>
      <c r="AM970" s="67" t="s">
        <v>5605</v>
      </c>
      <c r="AN970" s="48" t="str" cm="1">
        <f t="array" ref="AN970">IFERROR(_xlfn.IFS(
AM970="MPR ISSUE","ACTIVE",
AM970="BSS Hardware Issue","ACTIVE",
AM970="Sites strategiques, MLL, Pylone, etc.","PASSIVE",
AM970="AKTIVCO DEFAUT GE &amp; POWER Cabinet","PASSIVE",
AM970="AKTIVCO Coupure ENEO &amp; Baisse de tension","PASSIVE",
AM970="Coupure ENEO &amp; Baisse de tension","PASSIVE",
AM970="Defaut GE &amp; POWER Cabinet","PASSIVE",
AM970="Sharing","PASSIVE",
AM970="Sites strategiques &amp; DataCenter","PASSIVE",
AM970="Exclu","Exclu",
AM970="SAT","ACTIVE",
AM970="SPARE-ISSUE","SPARE-ISSUE",
AM970="Fiber CAmtel","ACTIVE",
AM970="Fiber AOF","ACTIVE",
AM970="Projet OCM (HUAWEI)","PLANNED WORKS",
AM970="Projet OCM (NOKIA)","PLANNED WORKS",
AM970="ACCESS-ISSUE","ACCESS-ISSUE",
AM970="Projet OCM (ZTE, NOKIA, autres projets)","PLANNED WORKS",
AM970="No root CAuse","No root cause",
AM970="ODU HS","ACTIVE",
AM970="IP &amp; VLAN","ACTIVE",
AM970="Warehouse HUAWEI","SPARE-ISSUE",
AM970="SPARE-HS","SPARE-ISSUE",
AM970="Power Telco","ACTIVE", AM970="no impacts","no impacts"
),"")</f>
        <v>no impacts</v>
      </c>
      <c r="AO970" s="93" t="s">
        <v>6316</v>
      </c>
      <c r="AP970" s="101" t="str">
        <f t="shared" si="30"/>
        <v>NRO_255</v>
      </c>
      <c r="AR970" s="17" t="s">
        <v>5537</v>
      </c>
      <c r="AS970" s="7" t="s">
        <v>5537</v>
      </c>
      <c r="AT970" s="6"/>
      <c r="AU970" s="7"/>
      <c r="AV970" s="3" t="s">
        <v>5537</v>
      </c>
      <c r="AW970" s="18" t="s">
        <v>5537</v>
      </c>
      <c r="AX970" s="18" t="s">
        <v>5537</v>
      </c>
      <c r="AY970" s="18" t="s">
        <v>5537</v>
      </c>
      <c r="AZ970" s="18" t="s">
        <v>5537</v>
      </c>
      <c r="BA970" s="18" t="s">
        <v>5537</v>
      </c>
      <c r="BB970" s="18" t="s">
        <v>5537</v>
      </c>
      <c r="BC970" s="18" t="s">
        <v>6317</v>
      </c>
      <c r="BD970" s="18" t="s">
        <v>6317</v>
      </c>
      <c r="BE970" s="18" t="s">
        <v>6317</v>
      </c>
      <c r="BF970" s="18" t="s">
        <v>5537</v>
      </c>
      <c r="BG970" s="18" t="s">
        <v>5537</v>
      </c>
      <c r="BH970" s="18" t="s">
        <v>5537</v>
      </c>
      <c r="BI970" s="9" t="s">
        <v>5537</v>
      </c>
      <c r="BJ970" s="14"/>
      <c r="BK970" s="14" t="s">
        <v>5537</v>
      </c>
      <c r="BL970" s="14" t="str">
        <f>_xlfn.XLOOKUP(B970,'[4]cell downs 18042026 17h'!$B:$B,'[4]cell downs 18042026 17h'!$B:$B,"")</f>
        <v/>
      </c>
      <c r="BM970" s="14" t="str">
        <f>_xlfn.XLOOKUP(B970,'[5]Cells Huawei 19042026 15h'!$B:$B,'[5]Cells Huawei 19042026 15h'!$B:$B,"")</f>
        <v/>
      </c>
      <c r="BN970" s="9" t="str">
        <f>_xlfn.XLOOKUP(B970,'[6]cells down 19042026 9H40'!$B:$B,'[6]cells down 19042026 9H40'!$B:$B,"")</f>
        <v/>
      </c>
      <c r="BO970" s="9" t="s">
        <v>468</v>
      </c>
      <c r="BP970" s="9" t="s">
        <v>5537</v>
      </c>
      <c r="BQ970" s="115"/>
    </row>
    <row r="971" spans="1:69" s="9" customFormat="1" x14ac:dyDescent="0.3">
      <c r="A971" s="1" t="s">
        <v>2038</v>
      </c>
      <c r="B971" s="8" t="s">
        <v>2039</v>
      </c>
      <c r="C971" s="3" t="str">
        <f>_xlfn.XLOOKUP(B971,'[1]daily break down'!$D:$D,'[1]daily break down'!$E:$E,"")</f>
        <v>NORD</v>
      </c>
      <c r="D971" s="1" t="s">
        <v>11</v>
      </c>
      <c r="E971" s="1" t="s">
        <v>66</v>
      </c>
      <c r="F971" s="3" t="s">
        <v>23</v>
      </c>
      <c r="G971" s="1" t="s">
        <v>2038</v>
      </c>
      <c r="H971" s="33" t="str">
        <f>_xlfn.XLOOKUP(B971,[2]CALCULATION!$B:$B,[2]CALCULATION!$H:$H,"")</f>
        <v>NOKIA</v>
      </c>
      <c r="I971" s="28">
        <v>0</v>
      </c>
      <c r="J971" s="28">
        <v>0</v>
      </c>
      <c r="K971" s="28">
        <v>0</v>
      </c>
      <c r="L971" s="28">
        <v>0</v>
      </c>
      <c r="M971" s="28">
        <v>1.9730878635905152E-2</v>
      </c>
      <c r="N971" s="28">
        <v>0</v>
      </c>
      <c r="O971" s="28">
        <v>3.929943742928458E-2</v>
      </c>
      <c r="P971" s="28">
        <v>0</v>
      </c>
      <c r="Q971" s="28">
        <v>0</v>
      </c>
      <c r="R971" s="28">
        <v>0</v>
      </c>
      <c r="S971" s="94">
        <v>0</v>
      </c>
      <c r="T971" s="94">
        <f>_xlfn.XLOOKUP(B971,'[3]Nur des jours'!$B:$B,'[3]Nur des jours'!$U:$U,"")</f>
        <v>0</v>
      </c>
      <c r="U971" s="94">
        <v>7.2683218375409284E-3</v>
      </c>
      <c r="V971" s="94">
        <v>0.73944234703923428</v>
      </c>
      <c r="W971" s="94">
        <v>0</v>
      </c>
      <c r="X971" s="94">
        <v>0</v>
      </c>
      <c r="Y971" s="94">
        <v>1.9333224896057162E-2</v>
      </c>
      <c r="Z971" s="94">
        <v>0</v>
      </c>
      <c r="AA971" s="94">
        <v>0</v>
      </c>
      <c r="AB971" s="94">
        <v>1.9333224896057162E-2</v>
      </c>
      <c r="AC971" s="94">
        <f>_xlfn.XLOOKUP(B971,'[3]Nur des jours'!$B:$B,'[3]Nur des jours'!$N:$N,"")</f>
        <v>0</v>
      </c>
      <c r="AD971" s="94">
        <v>0</v>
      </c>
      <c r="AE971" s="94">
        <v>0</v>
      </c>
      <c r="AF971" s="94">
        <v>0</v>
      </c>
      <c r="AG971" s="94">
        <v>0</v>
      </c>
      <c r="AH971" s="94">
        <v>0</v>
      </c>
      <c r="AI971" s="49" t="s">
        <v>5559</v>
      </c>
      <c r="AJ971" s="49"/>
      <c r="AK971" s="48" t="str" cm="1">
        <f t="array" ref="AK971">IFERROR(_xlfn.IFS(
AM971="MPR ISSUE","PDH",
AM971="BSS Hardware Issue","BSS",
AM971="Sites strategiques, MLL, Pylone, etc.","ENVTECH",
AM971="AKTIVCO DEFAUT GE &amp; POWER Cabinet","AKTIVCO",
AM971="AKTIVCO Coupure ENEO &amp; Baisse de tension","AKTIVCO GRID ONLY",
AM971="Coupure ENEO &amp; Baisse de tension","IHS GRID ONLY",
AM971="Defaut GE &amp; POWER Cabinet","IHS",
AM971="Sharing","Partners",
AM971="Sites strategiques &amp; DataCenter","SST &amp; DC",
AM971="Exclu","Exclu",
AM971="SAT","SAT",
AM971="SPARE-ISSUE","SPARE-ISSUE",
AM971="Fiber CAmtel","TRANS_FO_CAMTEL",
AM971="Fiber AOF","Fiber AOF",
AM971="Projet OCM (HUAWEI)","TRAVAUX-HUAWEI",
AM971="Projet OCM (NOKIA)","TRAVAUX-NOKIA",
AM971="ACCESS-ISSUE","ACCESS-ISSUE",
AM971="Projet OCM (ZTE, NOKIA, autres projets)","TRAVAUX OCM",
AM971="No root CAuse","No root cause",
AM971="ODU HS","PDH",
AM971="IP &amp; VLAN","PDH",
AM971="Warehouse HUAWEI","SPARE-ISSUE",
AM971="SPARE-HS","SPARE-ISSUE",
AM971="Power Telco","BSS",AM971="no impacts","no impacts"
),"")</f>
        <v>no impacts</v>
      </c>
      <c r="AL971" s="48" t="str" cm="1">
        <f t="array" ref="AL971">IFERROR(_xlfn.IFS(
AM971="MPR ISSUE","TX ISSUE",
AM971="BSS Hardware Issue","RAN ISSUE",
AM971="Sites strategiques, MLL, Pylone, etc.","ENVTECH",
AM971="AKTIVCO DEFAUT GE &amp; POWER Cabinet","POWER ISSUE",
AM971="AKTIVCO Coupure ENEO &amp; Baisse de tension","POWER ISSUE",
AM971="Coupure ENEO &amp; Baisse de tension","POWER ISSUE",
AM971="Defaut GE &amp; POWER Cabinet","POWER ISSUE",
AM971="Sharing","POWER ISSUE",
AM971="Sites strategiques &amp; DataCenter","POWER ISSUE",
AM971="Exclu","Exclu",
AM971="SAT","TX ISSUE",
AM971="SPARE-ISSUE","SPARE-ISSUE",
AM971="Fiber CAmtel","TX ISSUE",
AM971="Fiber AOF","TX ISSUE",
AM971="Projet OCM (HUAWEI)","TRAVAUX-HUAWEI",
AM971="Projet OCM (NOKIA)","TRAVAUX -NOKIA",
AM971="ACCESS-ISSUE","ACCESS-ISSUE",
AM971="Projet OCM (ZTE, NOKIA, autres projets)","TRAVAUX OCM",
AM971="No root CAuse","No root cause",
AM971="ODU HS","TX ISSUE",
AM971="IP &amp; VLAN","TX ISSUE",
AM971="Warehouse HUAWEI","SPARE-ISSUE",
AM971="SPARE-HS","SPARE-ISSUE",
AM971="Power Telco","RAN ISSUE",AM971="no impacts","no impacts"
),"")</f>
        <v>no impacts</v>
      </c>
      <c r="AM971" s="67" t="s">
        <v>5605</v>
      </c>
      <c r="AN971" s="48" t="str" cm="1">
        <f t="array" ref="AN971">IFERROR(_xlfn.IFS(
AM971="MPR ISSUE","ACTIVE",
AM971="BSS Hardware Issue","ACTIVE",
AM971="Sites strategiques, MLL, Pylone, etc.","PASSIVE",
AM971="AKTIVCO DEFAUT GE &amp; POWER Cabinet","PASSIVE",
AM971="AKTIVCO Coupure ENEO &amp; Baisse de tension","PASSIVE",
AM971="Coupure ENEO &amp; Baisse de tension","PASSIVE",
AM971="Defaut GE &amp; POWER Cabinet","PASSIVE",
AM971="Sharing","PASSIVE",
AM971="Sites strategiques &amp; DataCenter","PASSIVE",
AM971="Exclu","Exclu",
AM971="SAT","ACTIVE",
AM971="SPARE-ISSUE","SPARE-ISSUE",
AM971="Fiber CAmtel","ACTIVE",
AM971="Fiber AOF","ACTIVE",
AM971="Projet OCM (HUAWEI)","PLANNED WORKS",
AM971="Projet OCM (NOKIA)","PLANNED WORKS",
AM971="ACCESS-ISSUE","ACCESS-ISSUE",
AM971="Projet OCM (ZTE, NOKIA, autres projets)","PLANNED WORKS",
AM971="No root CAuse","No root cause",
AM971="ODU HS","ACTIVE",
AM971="IP &amp; VLAN","ACTIVE",
AM971="Warehouse HUAWEI","SPARE-ISSUE",
AM971="SPARE-HS","SPARE-ISSUE",
AM971="Power Telco","ACTIVE", AM971="no impacts","no impacts"
),"")</f>
        <v>no impacts</v>
      </c>
      <c r="AO971" s="93" t="s">
        <v>5537</v>
      </c>
      <c r="AP971" s="101" t="str">
        <f t="shared" ref="AP971:AP1034" si="31">B971</f>
        <v>NRD_056</v>
      </c>
      <c r="AR971" s="17" t="s">
        <v>5537</v>
      </c>
      <c r="AS971" s="7" t="s">
        <v>5537</v>
      </c>
      <c r="AT971" s="6"/>
      <c r="AU971" s="7"/>
      <c r="AV971" s="3" t="s">
        <v>5537</v>
      </c>
      <c r="AW971" s="18" t="s">
        <v>5537</v>
      </c>
      <c r="AX971" s="18" t="s">
        <v>5537</v>
      </c>
      <c r="AY971" s="18" t="s">
        <v>5537</v>
      </c>
      <c r="AZ971" s="18" t="s">
        <v>5537</v>
      </c>
      <c r="BA971" s="18" t="s">
        <v>5537</v>
      </c>
      <c r="BB971" s="18" t="s">
        <v>5537</v>
      </c>
      <c r="BC971" s="18" t="s">
        <v>5537</v>
      </c>
      <c r="BD971" s="18" t="s">
        <v>5537</v>
      </c>
      <c r="BE971" s="18" t="s">
        <v>5537</v>
      </c>
      <c r="BF971" s="18" t="s">
        <v>5537</v>
      </c>
      <c r="BG971" s="18" t="s">
        <v>5537</v>
      </c>
      <c r="BH971" s="18" t="s">
        <v>5537</v>
      </c>
      <c r="BI971" s="9" t="s">
        <v>5537</v>
      </c>
      <c r="BJ971" s="14"/>
      <c r="BK971" s="14" t="s">
        <v>5537</v>
      </c>
      <c r="BL971" s="14" t="str">
        <f>_xlfn.XLOOKUP(B971,'[4]cell downs 18042026 17h'!$B:$B,'[4]cell downs 18042026 17h'!$B:$B,"")</f>
        <v/>
      </c>
      <c r="BM971" s="14" t="str">
        <f>_xlfn.XLOOKUP(B971,'[5]Cells Huawei 19042026 15h'!$B:$B,'[5]Cells Huawei 19042026 15h'!$B:$B,"")</f>
        <v/>
      </c>
      <c r="BN971" s="9" t="str">
        <f>_xlfn.XLOOKUP(B971,'[6]cells down 19042026 9H40'!$B:$B,'[6]cells down 19042026 9H40'!$B:$B,"")</f>
        <v/>
      </c>
      <c r="BO971" s="9" t="s">
        <v>2039</v>
      </c>
      <c r="BP971" s="9" t="s">
        <v>5537</v>
      </c>
      <c r="BQ971" s="115"/>
    </row>
    <row r="972" spans="1:69" s="9" customFormat="1" x14ac:dyDescent="0.3">
      <c r="A972" s="1" t="s">
        <v>944</v>
      </c>
      <c r="B972" s="8" t="s">
        <v>945</v>
      </c>
      <c r="C972" s="3" t="str">
        <f>_xlfn.XLOOKUP(B972,'[1]daily break down'!$D:$D,'[1]daily break down'!$E:$E,"")</f>
        <v>Yaounde</v>
      </c>
      <c r="D972" s="1" t="s">
        <v>11</v>
      </c>
      <c r="E972" s="1" t="s">
        <v>12</v>
      </c>
      <c r="F972" s="3" t="s">
        <v>37</v>
      </c>
      <c r="G972" s="1" t="s">
        <v>38</v>
      </c>
      <c r="H972" s="34" t="str">
        <f>_xlfn.XLOOKUP(B972,[2]CALCULATION!$B:$B,[2]CALCULATION!$H:$H,"")</f>
        <v>ZTE</v>
      </c>
      <c r="I972" s="28">
        <v>0</v>
      </c>
      <c r="J972" s="28">
        <v>0</v>
      </c>
      <c r="K972" s="28">
        <v>6.3538893311988343</v>
      </c>
      <c r="L972" s="28">
        <v>0</v>
      </c>
      <c r="M972" s="28">
        <v>0</v>
      </c>
      <c r="N972" s="28">
        <v>0</v>
      </c>
      <c r="O972" s="28">
        <v>0</v>
      </c>
      <c r="P972" s="28">
        <v>0</v>
      </c>
      <c r="Q972" s="28">
        <v>0</v>
      </c>
      <c r="R972" s="28">
        <v>0</v>
      </c>
      <c r="S972" s="94">
        <v>0</v>
      </c>
      <c r="T972" s="94">
        <f>_xlfn.XLOOKUP(B972,'[3]Nur des jours'!$B:$B,'[3]Nur des jours'!$U:$U,"")</f>
        <v>0</v>
      </c>
      <c r="U972" s="94">
        <v>0.1753901601732713</v>
      </c>
      <c r="V972" s="94">
        <v>0</v>
      </c>
      <c r="W972" s="94">
        <v>0</v>
      </c>
      <c r="X972" s="94">
        <v>0</v>
      </c>
      <c r="Y972" s="94">
        <v>0</v>
      </c>
      <c r="Z972" s="94">
        <v>0</v>
      </c>
      <c r="AA972" s="94">
        <v>0</v>
      </c>
      <c r="AB972" s="94">
        <v>5.9747512363277624E-3</v>
      </c>
      <c r="AC972" s="94">
        <f>_xlfn.XLOOKUP(B972,'[3]Nur des jours'!$B:$B,'[3]Nur des jours'!$N:$N,"")</f>
        <v>0</v>
      </c>
      <c r="AD972" s="94">
        <v>0</v>
      </c>
      <c r="AE972" s="94">
        <v>0</v>
      </c>
      <c r="AF972" s="94">
        <v>0</v>
      </c>
      <c r="AG972" s="94">
        <v>0</v>
      </c>
      <c r="AH972" s="94">
        <v>0</v>
      </c>
      <c r="AI972" s="49" t="s">
        <v>5559</v>
      </c>
      <c r="AJ972" s="49"/>
      <c r="AK972" s="48" t="str" cm="1">
        <f t="array" ref="AK972">IFERROR(_xlfn.IFS(
AM972="MPR ISSUE","PDH",
AM972="BSS Hardware Issue","BSS",
AM972="Sites strategiques, MLL, Pylone, etc.","ENVTECH",
AM972="AKTIVCO DEFAUT GE &amp; POWER Cabinet","AKTIVCO",
AM972="AKTIVCO Coupure ENEO &amp; Baisse de tension","AKTIVCO GRID ONLY",
AM972="Coupure ENEO &amp; Baisse de tension","IHS GRID ONLY",
AM972="Defaut GE &amp; POWER Cabinet","IHS",
AM972="Sharing","Partners",
AM972="Sites strategiques &amp; DataCenter","SST &amp; DC",
AM972="Exclu","Exclu",
AM972="SAT","SAT",
AM972="SPARE-ISSUE","SPARE-ISSUE",
AM972="Fiber CAmtel","TRANS_FO_CAMTEL",
AM972="Fiber AOF","Fiber AOF",
AM972="Projet OCM (HUAWEI)","TRAVAUX-HUAWEI",
AM972="Projet OCM (NOKIA)","TRAVAUX-NOKIA",
AM972="ACCESS-ISSUE","ACCESS-ISSUE",
AM972="Projet OCM (ZTE, NOKIA, autres projets)","TRAVAUX OCM",
AM972="No root CAuse","No root cause",
AM972="ODU HS","PDH",
AM972="IP &amp; VLAN","PDH",
AM972="Warehouse HUAWEI","SPARE-ISSUE",
AM972="SPARE-HS","SPARE-ISSUE",
AM972="Power Telco","BSS",AM972="no impacts","no impacts"
),"")</f>
        <v>no impacts</v>
      </c>
      <c r="AL972" s="48" t="str" cm="1">
        <f t="array" ref="AL972">IFERROR(_xlfn.IFS(
AM972="MPR ISSUE","TX ISSUE",
AM972="BSS Hardware Issue","RAN ISSUE",
AM972="Sites strategiques, MLL, Pylone, etc.","ENVTECH",
AM972="AKTIVCO DEFAUT GE &amp; POWER Cabinet","POWER ISSUE",
AM972="AKTIVCO Coupure ENEO &amp; Baisse de tension","POWER ISSUE",
AM972="Coupure ENEO &amp; Baisse de tension","POWER ISSUE",
AM972="Defaut GE &amp; POWER Cabinet","POWER ISSUE",
AM972="Sharing","POWER ISSUE",
AM972="Sites strategiques &amp; DataCenter","POWER ISSUE",
AM972="Exclu","Exclu",
AM972="SAT","TX ISSUE",
AM972="SPARE-ISSUE","SPARE-ISSUE",
AM972="Fiber CAmtel","TX ISSUE",
AM972="Fiber AOF","TX ISSUE",
AM972="Projet OCM (HUAWEI)","TRAVAUX-HUAWEI",
AM972="Projet OCM (NOKIA)","TRAVAUX -NOKIA",
AM972="ACCESS-ISSUE","ACCESS-ISSUE",
AM972="Projet OCM (ZTE, NOKIA, autres projets)","TRAVAUX OCM",
AM972="No root CAuse","No root cause",
AM972="ODU HS","TX ISSUE",
AM972="IP &amp; VLAN","TX ISSUE",
AM972="Warehouse HUAWEI","SPARE-ISSUE",
AM972="SPARE-HS","SPARE-ISSUE",
AM972="Power Telco","RAN ISSUE",AM972="no impacts","no impacts"
),"")</f>
        <v>no impacts</v>
      </c>
      <c r="AM972" s="67" t="s">
        <v>5605</v>
      </c>
      <c r="AN972" s="48" t="str" cm="1">
        <f t="array" ref="AN972">IFERROR(_xlfn.IFS(
AM972="MPR ISSUE","ACTIVE",
AM972="BSS Hardware Issue","ACTIVE",
AM972="Sites strategiques, MLL, Pylone, etc.","PASSIVE",
AM972="AKTIVCO DEFAUT GE &amp; POWER Cabinet","PASSIVE",
AM972="AKTIVCO Coupure ENEO &amp; Baisse de tension","PASSIVE",
AM972="Coupure ENEO &amp; Baisse de tension","PASSIVE",
AM972="Defaut GE &amp; POWER Cabinet","PASSIVE",
AM972="Sharing","PASSIVE",
AM972="Sites strategiques &amp; DataCenter","PASSIVE",
AM972="Exclu","Exclu",
AM972="SAT","ACTIVE",
AM972="SPARE-ISSUE","SPARE-ISSUE",
AM972="Fiber CAmtel","ACTIVE",
AM972="Fiber AOF","ACTIVE",
AM972="Projet OCM (HUAWEI)","PLANNED WORKS",
AM972="Projet OCM (NOKIA)","PLANNED WORKS",
AM972="ACCESS-ISSUE","ACCESS-ISSUE",
AM972="Projet OCM (ZTE, NOKIA, autres projets)","PLANNED WORKS",
AM972="No root CAuse","No root cause",
AM972="ODU HS","ACTIVE",
AM972="IP &amp; VLAN","ACTIVE",
AM972="Warehouse HUAWEI","SPARE-ISSUE",
AM972="SPARE-HS","SPARE-ISSUE",
AM972="Power Telco","ACTIVE", AM972="no impacts","no impacts"
),"")</f>
        <v>no impacts</v>
      </c>
      <c r="AO972" s="93" t="s">
        <v>5537</v>
      </c>
      <c r="AP972" s="101" t="str">
        <f t="shared" si="31"/>
        <v>CTR_322</v>
      </c>
      <c r="AR972" s="17" t="s">
        <v>5537</v>
      </c>
      <c r="AS972" s="7" t="s">
        <v>5537</v>
      </c>
      <c r="AT972" s="6"/>
      <c r="AU972" s="7"/>
      <c r="AV972" s="3" t="s">
        <v>5537</v>
      </c>
      <c r="AW972" s="18" t="s">
        <v>5537</v>
      </c>
      <c r="AX972" s="18" t="s">
        <v>5537</v>
      </c>
      <c r="AY972" s="18" t="s">
        <v>5537</v>
      </c>
      <c r="AZ972" s="18" t="s">
        <v>5537</v>
      </c>
      <c r="BA972" s="18" t="s">
        <v>5537</v>
      </c>
      <c r="BB972" s="18" t="s">
        <v>5537</v>
      </c>
      <c r="BC972" s="18" t="s">
        <v>5537</v>
      </c>
      <c r="BD972" s="18" t="s">
        <v>5537</v>
      </c>
      <c r="BE972" s="18" t="s">
        <v>5537</v>
      </c>
      <c r="BF972" s="18" t="s">
        <v>5537</v>
      </c>
      <c r="BG972" s="18" t="s">
        <v>5537</v>
      </c>
      <c r="BH972" s="18" t="s">
        <v>5537</v>
      </c>
      <c r="BI972" s="9" t="s">
        <v>5537</v>
      </c>
      <c r="BJ972" s="14"/>
      <c r="BK972" s="14" t="s">
        <v>5537</v>
      </c>
      <c r="BL972" s="14" t="str">
        <f>_xlfn.XLOOKUP(B972,'[4]cell downs 18042026 17h'!$B:$B,'[4]cell downs 18042026 17h'!$B:$B,"")</f>
        <v/>
      </c>
      <c r="BM972" s="14" t="str">
        <f>_xlfn.XLOOKUP(B972,'[5]Cells Huawei 19042026 15h'!$B:$B,'[5]Cells Huawei 19042026 15h'!$B:$B,"")</f>
        <v/>
      </c>
      <c r="BN972" s="9" t="str">
        <f>_xlfn.XLOOKUP(B972,'[6]cells down 19042026 9H40'!$B:$B,'[6]cells down 19042026 9H40'!$B:$B,"")</f>
        <v/>
      </c>
      <c r="BO972" s="9" t="s">
        <v>945</v>
      </c>
      <c r="BP972" s="9" t="s">
        <v>5537</v>
      </c>
      <c r="BQ972" s="115"/>
    </row>
    <row r="973" spans="1:69" s="9" customFormat="1" x14ac:dyDescent="0.3">
      <c r="A973" s="1" t="s">
        <v>2307</v>
      </c>
      <c r="B973" s="8" t="s">
        <v>2308</v>
      </c>
      <c r="C973" s="3" t="str">
        <f>_xlfn.XLOOKUP(B973,'[1]daily break down'!$D:$D,'[1]daily break down'!$E:$E,"")</f>
        <v>Yaounde</v>
      </c>
      <c r="D973" s="1" t="s">
        <v>11</v>
      </c>
      <c r="E973" s="1" t="s">
        <v>12</v>
      </c>
      <c r="F973" s="3" t="s">
        <v>37</v>
      </c>
      <c r="G973" s="1" t="s">
        <v>38</v>
      </c>
      <c r="H973" s="34" t="str">
        <f>_xlfn.XLOOKUP(B973,[2]CALCULATION!$B:$B,[2]CALCULATION!$H:$H,"")</f>
        <v>ZTE</v>
      </c>
      <c r="I973" s="28">
        <v>5.0699063729728655</v>
      </c>
      <c r="J973" s="28">
        <v>0</v>
      </c>
      <c r="K973" s="28">
        <v>0</v>
      </c>
      <c r="L973" s="28">
        <v>0</v>
      </c>
      <c r="M973" s="28">
        <v>0</v>
      </c>
      <c r="N973" s="28">
        <v>1.460211367080154</v>
      </c>
      <c r="O973" s="28">
        <v>0</v>
      </c>
      <c r="P973" s="28">
        <v>0</v>
      </c>
      <c r="Q973" s="28">
        <v>0</v>
      </c>
      <c r="R973" s="28">
        <v>0</v>
      </c>
      <c r="S973" s="94">
        <v>3.777469587624447E-2</v>
      </c>
      <c r="T973" s="94">
        <f>_xlfn.XLOOKUP(B973,'[3]Nur des jours'!$B:$B,'[3]Nur des jours'!$U:$U,"")</f>
        <v>0.44277365430767152</v>
      </c>
      <c r="U973" s="94">
        <v>0</v>
      </c>
      <c r="V973" s="94">
        <v>0</v>
      </c>
      <c r="W973" s="94">
        <v>0.44277365430767146</v>
      </c>
      <c r="X973" s="94">
        <v>0</v>
      </c>
      <c r="Y973" s="94">
        <v>0</v>
      </c>
      <c r="Z973" s="94">
        <v>0</v>
      </c>
      <c r="AA973" s="94">
        <v>0</v>
      </c>
      <c r="AB973" s="94">
        <v>4.8154711456967914E-3</v>
      </c>
      <c r="AC973" s="94">
        <f>_xlfn.XLOOKUP(B973,'[3]Nur des jours'!$B:$B,'[3]Nur des jours'!$N:$N,"")</f>
        <v>0</v>
      </c>
      <c r="AD973" s="94">
        <v>0</v>
      </c>
      <c r="AE973" s="94">
        <v>0</v>
      </c>
      <c r="AF973" s="94">
        <v>0</v>
      </c>
      <c r="AG973" s="94">
        <v>0</v>
      </c>
      <c r="AH973" s="94">
        <v>0</v>
      </c>
      <c r="AI973" s="49" t="s">
        <v>5559</v>
      </c>
      <c r="AJ973" s="49"/>
      <c r="AK973" s="48" t="str" cm="1">
        <f t="array" ref="AK973">IFERROR(_xlfn.IFS(
AM973="MPR ISSUE","PDH",
AM973="BSS Hardware Issue","BSS",
AM973="Sites strategiques, MLL, Pylone, etc.","ENVTECH",
AM973="AKTIVCO DEFAUT GE &amp; POWER Cabinet","AKTIVCO",
AM973="AKTIVCO Coupure ENEO &amp; Baisse de tension","AKTIVCO GRID ONLY",
AM973="Coupure ENEO &amp; Baisse de tension","IHS GRID ONLY",
AM973="Defaut GE &amp; POWER Cabinet","IHS",
AM973="Sharing","Partners",
AM973="Sites strategiques &amp; DataCenter","SST &amp; DC",
AM973="Exclu","Exclu",
AM973="SAT","SAT",
AM973="SPARE-ISSUE","SPARE-ISSUE",
AM973="Fiber CAmtel","TRANS_FO_CAMTEL",
AM973="Fiber AOF","Fiber AOF",
AM973="Projet OCM (HUAWEI)","TRAVAUX-HUAWEI",
AM973="Projet OCM (NOKIA)","TRAVAUX-NOKIA",
AM973="ACCESS-ISSUE","ACCESS-ISSUE",
AM973="Projet OCM (ZTE, NOKIA, autres projets)","TRAVAUX OCM",
AM973="No root CAuse","No root cause",
AM973="ODU HS","PDH",
AM973="IP &amp; VLAN","PDH",
AM973="Warehouse HUAWEI","SPARE-ISSUE",
AM973="SPARE-HS","SPARE-ISSUE",
AM973="Power Telco","BSS",AM973="no impacts","no impacts"
),"")</f>
        <v>no impacts</v>
      </c>
      <c r="AL973" s="48" t="str" cm="1">
        <f t="array" ref="AL973">IFERROR(_xlfn.IFS(
AM973="MPR ISSUE","TX ISSUE",
AM973="BSS Hardware Issue","RAN ISSUE",
AM973="Sites strategiques, MLL, Pylone, etc.","ENVTECH",
AM973="AKTIVCO DEFAUT GE &amp; POWER Cabinet","POWER ISSUE",
AM973="AKTIVCO Coupure ENEO &amp; Baisse de tension","POWER ISSUE",
AM973="Coupure ENEO &amp; Baisse de tension","POWER ISSUE",
AM973="Defaut GE &amp; POWER Cabinet","POWER ISSUE",
AM973="Sharing","POWER ISSUE",
AM973="Sites strategiques &amp; DataCenter","POWER ISSUE",
AM973="Exclu","Exclu",
AM973="SAT","TX ISSUE",
AM973="SPARE-ISSUE","SPARE-ISSUE",
AM973="Fiber CAmtel","TX ISSUE",
AM973="Fiber AOF","TX ISSUE",
AM973="Projet OCM (HUAWEI)","TRAVAUX-HUAWEI",
AM973="Projet OCM (NOKIA)","TRAVAUX -NOKIA",
AM973="ACCESS-ISSUE","ACCESS-ISSUE",
AM973="Projet OCM (ZTE, NOKIA, autres projets)","TRAVAUX OCM",
AM973="No root CAuse","No root cause",
AM973="ODU HS","TX ISSUE",
AM973="IP &amp; VLAN","TX ISSUE",
AM973="Warehouse HUAWEI","SPARE-ISSUE",
AM973="SPARE-HS","SPARE-ISSUE",
AM973="Power Telco","RAN ISSUE",AM973="no impacts","no impacts"
),"")</f>
        <v>no impacts</v>
      </c>
      <c r="AM973" s="67" t="s">
        <v>5605</v>
      </c>
      <c r="AN973" s="48" t="str" cm="1">
        <f t="array" ref="AN973">IFERROR(_xlfn.IFS(
AM973="MPR ISSUE","ACTIVE",
AM973="BSS Hardware Issue","ACTIVE",
AM973="Sites strategiques, MLL, Pylone, etc.","PASSIVE",
AM973="AKTIVCO DEFAUT GE &amp; POWER Cabinet","PASSIVE",
AM973="AKTIVCO Coupure ENEO &amp; Baisse de tension","PASSIVE",
AM973="Coupure ENEO &amp; Baisse de tension","PASSIVE",
AM973="Defaut GE &amp; POWER Cabinet","PASSIVE",
AM973="Sharing","PASSIVE",
AM973="Sites strategiques &amp; DataCenter","PASSIVE",
AM973="Exclu","Exclu",
AM973="SAT","ACTIVE",
AM973="SPARE-ISSUE","SPARE-ISSUE",
AM973="Fiber CAmtel","ACTIVE",
AM973="Fiber AOF","ACTIVE",
AM973="Projet OCM (HUAWEI)","PLANNED WORKS",
AM973="Projet OCM (NOKIA)","PLANNED WORKS",
AM973="ACCESS-ISSUE","ACCESS-ISSUE",
AM973="Projet OCM (ZTE, NOKIA, autres projets)","PLANNED WORKS",
AM973="No root CAuse","No root cause",
AM973="ODU HS","ACTIVE",
AM973="IP &amp; VLAN","ACTIVE",
AM973="Warehouse HUAWEI","SPARE-ISSUE",
AM973="SPARE-HS","SPARE-ISSUE",
AM973="Power Telco","ACTIVE", AM973="no impacts","no impacts"
),"")</f>
        <v>no impacts</v>
      </c>
      <c r="AO973" s="93" t="s">
        <v>5537</v>
      </c>
      <c r="AP973" s="101" t="str">
        <f t="shared" si="31"/>
        <v>CTR_248</v>
      </c>
      <c r="AR973" s="17" t="s">
        <v>5537</v>
      </c>
      <c r="AS973" s="7" t="s">
        <v>5537</v>
      </c>
      <c r="AT973" s="6"/>
      <c r="AU973" s="7"/>
      <c r="AV973" s="3" t="s">
        <v>5537</v>
      </c>
      <c r="AW973" s="18" t="s">
        <v>5537</v>
      </c>
      <c r="AX973" s="18" t="s">
        <v>5537</v>
      </c>
      <c r="AY973" s="18" t="s">
        <v>5537</v>
      </c>
      <c r="AZ973" s="18" t="s">
        <v>5537</v>
      </c>
      <c r="BA973" s="18" t="s">
        <v>5537</v>
      </c>
      <c r="BB973" s="18" t="s">
        <v>5537</v>
      </c>
      <c r="BC973" s="18" t="s">
        <v>5537</v>
      </c>
      <c r="BD973" s="18" t="s">
        <v>5537</v>
      </c>
      <c r="BE973" s="18" t="s">
        <v>5537</v>
      </c>
      <c r="BF973" s="18" t="s">
        <v>5537</v>
      </c>
      <c r="BG973" s="18" t="s">
        <v>5537</v>
      </c>
      <c r="BH973" s="18" t="s">
        <v>5537</v>
      </c>
      <c r="BI973" s="9" t="s">
        <v>5537</v>
      </c>
      <c r="BJ973" s="14"/>
      <c r="BK973" s="14" t="s">
        <v>5537</v>
      </c>
      <c r="BL973" s="14" t="str">
        <f>_xlfn.XLOOKUP(B973,'[4]cell downs 18042026 17h'!$B:$B,'[4]cell downs 18042026 17h'!$B:$B,"")</f>
        <v/>
      </c>
      <c r="BM973" s="14" t="str">
        <f>_xlfn.XLOOKUP(B973,'[5]Cells Huawei 19042026 15h'!$B:$B,'[5]Cells Huawei 19042026 15h'!$B:$B,"")</f>
        <v/>
      </c>
      <c r="BN973" s="9" t="str">
        <f>_xlfn.XLOOKUP(B973,'[6]cells down 19042026 9H40'!$B:$B,'[6]cells down 19042026 9H40'!$B:$B,"")</f>
        <v/>
      </c>
      <c r="BO973" s="9" t="s">
        <v>2308</v>
      </c>
      <c r="BP973" s="9" t="s">
        <v>5537</v>
      </c>
      <c r="BQ973" s="115"/>
    </row>
    <row r="974" spans="1:69" s="9" customFormat="1" x14ac:dyDescent="0.3">
      <c r="A974" s="19" t="s">
        <v>5426</v>
      </c>
      <c r="B974" s="26" t="s">
        <v>5427</v>
      </c>
      <c r="C974" s="3" t="str">
        <f>_xlfn.XLOOKUP(B974,'[1]daily break down'!$D:$D,'[1]daily break down'!$E:$E,"")</f>
        <v>Yaounde</v>
      </c>
      <c r="D974" s="1" t="s">
        <v>11</v>
      </c>
      <c r="E974" s="1" t="str">
        <f>BP974</f>
        <v/>
      </c>
      <c r="F974" s="19" t="s">
        <v>5388</v>
      </c>
      <c r="G974" s="19" t="s">
        <v>115</v>
      </c>
      <c r="H974" s="34" t="str">
        <f>_xlfn.XLOOKUP(B974,[2]CALCULATION!$B:$B,[2]CALCULATION!$H:$H,"")</f>
        <v>ZTE</v>
      </c>
      <c r="I974" s="28">
        <v>0</v>
      </c>
      <c r="J974" s="28">
        <v>0</v>
      </c>
      <c r="K974" s="28">
        <v>0</v>
      </c>
      <c r="L974" s="28">
        <v>0</v>
      </c>
      <c r="M974" s="28">
        <v>0</v>
      </c>
      <c r="N974" s="28">
        <v>0</v>
      </c>
      <c r="O974" s="28">
        <v>0</v>
      </c>
      <c r="P974" s="28">
        <v>0</v>
      </c>
      <c r="Q974" s="28">
        <v>0</v>
      </c>
      <c r="R974" s="28">
        <v>0</v>
      </c>
      <c r="S974" s="94">
        <v>0</v>
      </c>
      <c r="T974" s="94">
        <f>_xlfn.XLOOKUP(B974,'[3]Nur des jours'!$B:$B,'[3]Nur des jours'!$U:$U,"")</f>
        <v>0</v>
      </c>
      <c r="U974" s="94">
        <v>0</v>
      </c>
      <c r="V974" s="94">
        <v>0</v>
      </c>
      <c r="W974" s="94">
        <v>0</v>
      </c>
      <c r="X974" s="94">
        <v>0</v>
      </c>
      <c r="Y974" s="94">
        <v>0</v>
      </c>
      <c r="Z974" s="94">
        <v>0</v>
      </c>
      <c r="AA974" s="94">
        <v>0</v>
      </c>
      <c r="AB974" s="94">
        <v>4.5122748143011284E-3</v>
      </c>
      <c r="AC974" s="94">
        <f>_xlfn.XLOOKUP(B974,'[3]Nur des jours'!$B:$B,'[3]Nur des jours'!$N:$N,"")</f>
        <v>0</v>
      </c>
      <c r="AD974" s="94">
        <v>0</v>
      </c>
      <c r="AE974" s="94">
        <v>0</v>
      </c>
      <c r="AF974" s="94">
        <v>0</v>
      </c>
      <c r="AG974" s="94">
        <v>0</v>
      </c>
      <c r="AH974" s="94">
        <v>0</v>
      </c>
      <c r="AI974" s="49" t="s">
        <v>5559</v>
      </c>
      <c r="AJ974" s="49"/>
      <c r="AK974" s="48" t="str" cm="1">
        <f t="array" ref="AK974">IFERROR(_xlfn.IFS(
AM974="MPR ISSUE","PDH",
AM974="BSS Hardware Issue","BSS",
AM974="Sites strategiques, MLL, Pylone, etc.","ENVTECH",
AM974="AKTIVCO DEFAUT GE &amp; POWER Cabinet","AKTIVCO",
AM974="AKTIVCO Coupure ENEO &amp; Baisse de tension","AKTIVCO GRID ONLY",
AM974="Coupure ENEO &amp; Baisse de tension","IHS GRID ONLY",
AM974="Defaut GE &amp; POWER Cabinet","IHS",
AM974="Sharing","Partners",
AM974="Sites strategiques &amp; DataCenter","SST &amp; DC",
AM974="Exclu","Exclu",
AM974="SAT","SAT",
AM974="SPARE-ISSUE","SPARE-ISSUE",
AM974="Fiber CAmtel","TRANS_FO_CAMTEL",
AM974="Fiber AOF","Fiber AOF",
AM974="Projet OCM (HUAWEI)","TRAVAUX-HUAWEI",
AM974="Projet OCM (NOKIA)","TRAVAUX-NOKIA",
AM974="ACCESS-ISSUE","ACCESS-ISSUE",
AM974="Projet OCM (ZTE, NOKIA, autres projets)","TRAVAUX OCM",
AM974="No root CAuse","No root cause",
AM974="ODU HS","PDH",
AM974="IP &amp; VLAN","PDH",
AM974="Warehouse HUAWEI","SPARE-ISSUE",
AM974="SPARE-HS","SPARE-ISSUE",
AM974="Power Telco","BSS",AM974="no impacts","no impacts"
),"")</f>
        <v>no impacts</v>
      </c>
      <c r="AL974" s="48" t="str" cm="1">
        <f t="array" ref="AL974">IFERROR(_xlfn.IFS(
AM974="MPR ISSUE","TX ISSUE",
AM974="BSS Hardware Issue","RAN ISSUE",
AM974="Sites strategiques, MLL, Pylone, etc.","ENVTECH",
AM974="AKTIVCO DEFAUT GE &amp; POWER Cabinet","POWER ISSUE",
AM974="AKTIVCO Coupure ENEO &amp; Baisse de tension","POWER ISSUE",
AM974="Coupure ENEO &amp; Baisse de tension","POWER ISSUE",
AM974="Defaut GE &amp; POWER Cabinet","POWER ISSUE",
AM974="Sharing","POWER ISSUE",
AM974="Sites strategiques &amp; DataCenter","POWER ISSUE",
AM974="Exclu","Exclu",
AM974="SAT","TX ISSUE",
AM974="SPARE-ISSUE","SPARE-ISSUE",
AM974="Fiber CAmtel","TX ISSUE",
AM974="Fiber AOF","TX ISSUE",
AM974="Projet OCM (HUAWEI)","TRAVAUX-HUAWEI",
AM974="Projet OCM (NOKIA)","TRAVAUX -NOKIA",
AM974="ACCESS-ISSUE","ACCESS-ISSUE",
AM974="Projet OCM (ZTE, NOKIA, autres projets)","TRAVAUX OCM",
AM974="No root CAuse","No root cause",
AM974="ODU HS","TX ISSUE",
AM974="IP &amp; VLAN","TX ISSUE",
AM974="Warehouse HUAWEI","SPARE-ISSUE",
AM974="SPARE-HS","SPARE-ISSUE",
AM974="Power Telco","RAN ISSUE",AM974="no impacts","no impacts"
),"")</f>
        <v>no impacts</v>
      </c>
      <c r="AM974" s="67" t="s">
        <v>5605</v>
      </c>
      <c r="AN974" s="48" t="str" cm="1">
        <f t="array" ref="AN974">IFERROR(_xlfn.IFS(
AM974="MPR ISSUE","ACTIVE",
AM974="BSS Hardware Issue","ACTIVE",
AM974="Sites strategiques, MLL, Pylone, etc.","PASSIVE",
AM974="AKTIVCO DEFAUT GE &amp; POWER Cabinet","PASSIVE",
AM974="AKTIVCO Coupure ENEO &amp; Baisse de tension","PASSIVE",
AM974="Coupure ENEO &amp; Baisse de tension","PASSIVE",
AM974="Defaut GE &amp; POWER Cabinet","PASSIVE",
AM974="Sharing","PASSIVE",
AM974="Sites strategiques &amp; DataCenter","PASSIVE",
AM974="Exclu","Exclu",
AM974="SAT","ACTIVE",
AM974="SPARE-ISSUE","SPARE-ISSUE",
AM974="Fiber CAmtel","ACTIVE",
AM974="Fiber AOF","ACTIVE",
AM974="Projet OCM (HUAWEI)","PLANNED WORKS",
AM974="Projet OCM (NOKIA)","PLANNED WORKS",
AM974="ACCESS-ISSUE","ACCESS-ISSUE",
AM974="Projet OCM (ZTE, NOKIA, autres projets)","PLANNED WORKS",
AM974="No root CAuse","No root cause",
AM974="ODU HS","ACTIVE",
AM974="IP &amp; VLAN","ACTIVE",
AM974="Warehouse HUAWEI","SPARE-ISSUE",
AM974="SPARE-HS","SPARE-ISSUE",
AM974="Power Telco","ACTIVE", AM974="no impacts","no impacts"
),"")</f>
        <v>no impacts</v>
      </c>
      <c r="AO974" s="93" t="s">
        <v>5537</v>
      </c>
      <c r="AP974" s="101" t="str">
        <f t="shared" si="31"/>
        <v>CTR_1054</v>
      </c>
      <c r="AR974" s="17" t="s">
        <v>5537</v>
      </c>
      <c r="AS974" s="7" t="s">
        <v>5537</v>
      </c>
      <c r="AT974" s="6"/>
      <c r="AU974" s="7"/>
      <c r="AV974" s="3" t="s">
        <v>5537</v>
      </c>
      <c r="AW974" s="18" t="s">
        <v>5537</v>
      </c>
      <c r="AX974" s="18" t="s">
        <v>5537</v>
      </c>
      <c r="AY974" s="18" t="s">
        <v>5537</v>
      </c>
      <c r="AZ974" s="18" t="s">
        <v>5537</v>
      </c>
      <c r="BA974" s="18" t="s">
        <v>5537</v>
      </c>
      <c r="BB974" s="18" t="s">
        <v>5537</v>
      </c>
      <c r="BC974" s="18" t="s">
        <v>5537</v>
      </c>
      <c r="BD974" s="18" t="s">
        <v>5537</v>
      </c>
      <c r="BE974" s="18" t="s">
        <v>5537</v>
      </c>
      <c r="BF974" s="18" t="s">
        <v>5537</v>
      </c>
      <c r="BG974" s="18" t="s">
        <v>5537</v>
      </c>
      <c r="BH974" s="18" t="s">
        <v>5537</v>
      </c>
      <c r="BI974" s="9" t="s">
        <v>5537</v>
      </c>
      <c r="BJ974" s="14"/>
      <c r="BK974" s="14" t="s">
        <v>5537</v>
      </c>
      <c r="BL974" s="14" t="str">
        <f>_xlfn.XLOOKUP(B974,'[4]cell downs 18042026 17h'!$B:$B,'[4]cell downs 18042026 17h'!$B:$B,"")</f>
        <v/>
      </c>
      <c r="BM974" s="14" t="str">
        <f>_xlfn.XLOOKUP(B974,'[5]Cells Huawei 19042026 15h'!$B:$B,'[5]Cells Huawei 19042026 15h'!$B:$B,"")</f>
        <v/>
      </c>
      <c r="BN974" s="9" t="str">
        <f>_xlfn.XLOOKUP(B974,'[6]cells down 19042026 9H40'!$B:$B,'[6]cells down 19042026 9H40'!$B:$B,"")</f>
        <v/>
      </c>
      <c r="BO974" s="9" t="s">
        <v>5427</v>
      </c>
      <c r="BP974" s="9" t="s">
        <v>5537</v>
      </c>
      <c r="BQ974" s="115"/>
    </row>
    <row r="975" spans="1:69" s="9" customFormat="1" x14ac:dyDescent="0.3">
      <c r="A975" s="1" t="s">
        <v>680</v>
      </c>
      <c r="B975" s="8" t="s">
        <v>681</v>
      </c>
      <c r="C975" s="3" t="str">
        <f>_xlfn.XLOOKUP(B975,'[1]daily break down'!$D:$D,'[1]daily break down'!$E:$E,"")</f>
        <v>Yaounde</v>
      </c>
      <c r="D975" s="1" t="s">
        <v>21</v>
      </c>
      <c r="E975" s="1" t="s">
        <v>30</v>
      </c>
      <c r="F975" s="3" t="s">
        <v>37</v>
      </c>
      <c r="G975" s="1" t="s">
        <v>38</v>
      </c>
      <c r="H975" s="34" t="str">
        <f>_xlfn.XLOOKUP(B975,[2]CALCULATION!$B:$B,[2]CALCULATION!$H:$H,"")</f>
        <v>ZTE</v>
      </c>
      <c r="I975" s="28">
        <v>0</v>
      </c>
      <c r="J975" s="28">
        <v>0</v>
      </c>
      <c r="K975" s="28">
        <v>0</v>
      </c>
      <c r="L975" s="28">
        <v>0.33397967657155619</v>
      </c>
      <c r="M975" s="28">
        <v>9.3975167863757108</v>
      </c>
      <c r="N975" s="28">
        <v>21.281939058250792</v>
      </c>
      <c r="O975" s="28">
        <v>0</v>
      </c>
      <c r="P975" s="28">
        <v>0</v>
      </c>
      <c r="Q975" s="28">
        <v>0</v>
      </c>
      <c r="R975" s="28">
        <v>0</v>
      </c>
      <c r="S975" s="94">
        <v>0</v>
      </c>
      <c r="T975" s="94">
        <f>_xlfn.XLOOKUP(B975,'[3]Nur des jours'!$B:$B,'[3]Nur des jours'!$U:$U,"")</f>
        <v>0</v>
      </c>
      <c r="U975" s="94">
        <v>0.19878978292569499</v>
      </c>
      <c r="V975" s="94">
        <v>0</v>
      </c>
      <c r="W975" s="94">
        <v>0</v>
      </c>
      <c r="X975" s="94">
        <v>0</v>
      </c>
      <c r="Y975" s="94">
        <v>0</v>
      </c>
      <c r="Z975" s="94">
        <v>0</v>
      </c>
      <c r="AA975" s="94">
        <v>0</v>
      </c>
      <c r="AB975" s="94">
        <v>3.7453664466532127E-3</v>
      </c>
      <c r="AC975" s="94">
        <f>_xlfn.XLOOKUP(B975,'[3]Nur des jours'!$B:$B,'[3]Nur des jours'!$N:$N,"")</f>
        <v>0</v>
      </c>
      <c r="AD975" s="94">
        <v>0</v>
      </c>
      <c r="AE975" s="94">
        <v>0</v>
      </c>
      <c r="AF975" s="94">
        <v>0</v>
      </c>
      <c r="AG975" s="94">
        <v>0</v>
      </c>
      <c r="AH975" s="94">
        <v>0</v>
      </c>
      <c r="AI975" s="49" t="s">
        <v>5559</v>
      </c>
      <c r="AJ975" s="49"/>
      <c r="AK975" s="48" t="str" cm="1">
        <f t="array" ref="AK975">IFERROR(_xlfn.IFS(
AM975="MPR ISSUE","PDH",
AM975="BSS Hardware Issue","BSS",
AM975="Sites strategiques, MLL, Pylone, etc.","ENVTECH",
AM975="AKTIVCO DEFAUT GE &amp; POWER Cabinet","AKTIVCO",
AM975="AKTIVCO Coupure ENEO &amp; Baisse de tension","AKTIVCO GRID ONLY",
AM975="Coupure ENEO &amp; Baisse de tension","IHS GRID ONLY",
AM975="Defaut GE &amp; POWER Cabinet","IHS",
AM975="Sharing","Partners",
AM975="Sites strategiques &amp; DataCenter","SST &amp; DC",
AM975="Exclu","Exclu",
AM975="SAT","SAT",
AM975="SPARE-ISSUE","SPARE-ISSUE",
AM975="Fiber CAmtel","TRANS_FO_CAMTEL",
AM975="Fiber AOF","Fiber AOF",
AM975="Projet OCM (HUAWEI)","TRAVAUX-HUAWEI",
AM975="Projet OCM (NOKIA)","TRAVAUX-NOKIA",
AM975="ACCESS-ISSUE","ACCESS-ISSUE",
AM975="Projet OCM (ZTE, NOKIA, autres projets)","TRAVAUX OCM",
AM975="No root CAuse","No root cause",
AM975="ODU HS","PDH",
AM975="IP &amp; VLAN","PDH",
AM975="Warehouse HUAWEI","SPARE-ISSUE",
AM975="SPARE-HS","SPARE-ISSUE",
AM975="Power Telco","BSS",AM975="no impacts","no impacts"
),"")</f>
        <v>no impacts</v>
      </c>
      <c r="AL975" s="48" t="str" cm="1">
        <f t="array" ref="AL975">IFERROR(_xlfn.IFS(
AM975="MPR ISSUE","TX ISSUE",
AM975="BSS Hardware Issue","RAN ISSUE",
AM975="Sites strategiques, MLL, Pylone, etc.","ENVTECH",
AM975="AKTIVCO DEFAUT GE &amp; POWER Cabinet","POWER ISSUE",
AM975="AKTIVCO Coupure ENEO &amp; Baisse de tension","POWER ISSUE",
AM975="Coupure ENEO &amp; Baisse de tension","POWER ISSUE",
AM975="Defaut GE &amp; POWER Cabinet","POWER ISSUE",
AM975="Sharing","POWER ISSUE",
AM975="Sites strategiques &amp; DataCenter","POWER ISSUE",
AM975="Exclu","Exclu",
AM975="SAT","TX ISSUE",
AM975="SPARE-ISSUE","SPARE-ISSUE",
AM975="Fiber CAmtel","TX ISSUE",
AM975="Fiber AOF","TX ISSUE",
AM975="Projet OCM (HUAWEI)","TRAVAUX-HUAWEI",
AM975="Projet OCM (NOKIA)","TRAVAUX -NOKIA",
AM975="ACCESS-ISSUE","ACCESS-ISSUE",
AM975="Projet OCM (ZTE, NOKIA, autres projets)","TRAVAUX OCM",
AM975="No root CAuse","No root cause",
AM975="ODU HS","TX ISSUE",
AM975="IP &amp; VLAN","TX ISSUE",
AM975="Warehouse HUAWEI","SPARE-ISSUE",
AM975="SPARE-HS","SPARE-ISSUE",
AM975="Power Telco","RAN ISSUE",AM975="no impacts","no impacts"
),"")</f>
        <v>no impacts</v>
      </c>
      <c r="AM975" s="67" t="s">
        <v>5605</v>
      </c>
      <c r="AN975" s="48" t="str" cm="1">
        <f t="array" ref="AN975">IFERROR(_xlfn.IFS(
AM975="MPR ISSUE","ACTIVE",
AM975="BSS Hardware Issue","ACTIVE",
AM975="Sites strategiques, MLL, Pylone, etc.","PASSIVE",
AM975="AKTIVCO DEFAUT GE &amp; POWER Cabinet","PASSIVE",
AM975="AKTIVCO Coupure ENEO &amp; Baisse de tension","PASSIVE",
AM975="Coupure ENEO &amp; Baisse de tension","PASSIVE",
AM975="Defaut GE &amp; POWER Cabinet","PASSIVE",
AM975="Sharing","PASSIVE",
AM975="Sites strategiques &amp; DataCenter","PASSIVE",
AM975="Exclu","Exclu",
AM975="SAT","ACTIVE",
AM975="SPARE-ISSUE","SPARE-ISSUE",
AM975="Fiber CAmtel","ACTIVE",
AM975="Fiber AOF","ACTIVE",
AM975="Projet OCM (HUAWEI)","PLANNED WORKS",
AM975="Projet OCM (NOKIA)","PLANNED WORKS",
AM975="ACCESS-ISSUE","ACCESS-ISSUE",
AM975="Projet OCM (ZTE, NOKIA, autres projets)","PLANNED WORKS",
AM975="No root CAuse","No root cause",
AM975="ODU HS","ACTIVE",
AM975="IP &amp; VLAN","ACTIVE",
AM975="Warehouse HUAWEI","SPARE-ISSUE",
AM975="SPARE-HS","SPARE-ISSUE",
AM975="Power Telco","ACTIVE", AM975="no impacts","no impacts"
),"")</f>
        <v>no impacts</v>
      </c>
      <c r="AO975" s="93" t="s">
        <v>5537</v>
      </c>
      <c r="AP975" s="101" t="str">
        <f t="shared" si="31"/>
        <v>CTR_557</v>
      </c>
      <c r="AR975" s="17" t="s">
        <v>5537</v>
      </c>
      <c r="AS975" s="7" t="s">
        <v>5537</v>
      </c>
      <c r="AT975" s="6"/>
      <c r="AU975" s="7"/>
      <c r="AV975" s="3" t="s">
        <v>5537</v>
      </c>
      <c r="AW975" s="18" t="s">
        <v>5537</v>
      </c>
      <c r="AX975" s="18" t="s">
        <v>5537</v>
      </c>
      <c r="AY975" s="18" t="s">
        <v>5537</v>
      </c>
      <c r="AZ975" s="18" t="s">
        <v>5537</v>
      </c>
      <c r="BA975" s="18" t="s">
        <v>5537</v>
      </c>
      <c r="BB975" s="18" t="s">
        <v>5537</v>
      </c>
      <c r="BC975" s="18" t="s">
        <v>5537</v>
      </c>
      <c r="BD975" s="18" t="s">
        <v>5537</v>
      </c>
      <c r="BE975" s="18" t="s">
        <v>5537</v>
      </c>
      <c r="BF975" s="18" t="s">
        <v>5537</v>
      </c>
      <c r="BG975" s="18" t="s">
        <v>5537</v>
      </c>
      <c r="BH975" s="18" t="s">
        <v>5537</v>
      </c>
      <c r="BI975" s="9" t="s">
        <v>5537</v>
      </c>
      <c r="BJ975" s="14"/>
      <c r="BK975" s="14" t="s">
        <v>5537</v>
      </c>
      <c r="BL975" s="14" t="str">
        <f>_xlfn.XLOOKUP(B975,'[4]cell downs 18042026 17h'!$B:$B,'[4]cell downs 18042026 17h'!$B:$B,"")</f>
        <v/>
      </c>
      <c r="BM975" s="14" t="str">
        <f>_xlfn.XLOOKUP(B975,'[5]Cells Huawei 19042026 15h'!$B:$B,'[5]Cells Huawei 19042026 15h'!$B:$B,"")</f>
        <v/>
      </c>
      <c r="BN975" s="9" t="str">
        <f>_xlfn.XLOOKUP(B975,'[6]cells down 19042026 9H40'!$B:$B,'[6]cells down 19042026 9H40'!$B:$B,"")</f>
        <v/>
      </c>
      <c r="BO975" s="9" t="s">
        <v>5537</v>
      </c>
      <c r="BP975" s="9" t="s">
        <v>12</v>
      </c>
      <c r="BQ975" s="115"/>
    </row>
    <row r="976" spans="1:69" s="9" customFormat="1" x14ac:dyDescent="0.3">
      <c r="A976" s="1" t="s">
        <v>4603</v>
      </c>
      <c r="B976" s="8" t="s">
        <v>4604</v>
      </c>
      <c r="C976" s="3" t="str">
        <f>_xlfn.XLOOKUP(B976,'[1]daily break down'!$D:$D,'[1]daily break down'!$E:$E,"")</f>
        <v>Yaounde</v>
      </c>
      <c r="D976" s="1" t="s">
        <v>11</v>
      </c>
      <c r="E976" s="1" t="s">
        <v>12</v>
      </c>
      <c r="F976" s="3" t="s">
        <v>37</v>
      </c>
      <c r="G976" s="1" t="s">
        <v>38</v>
      </c>
      <c r="H976" s="34" t="str">
        <f>_xlfn.XLOOKUP(B976,[2]CALCULATION!$B:$B,[2]CALCULATION!$H:$H,"")</f>
        <v>ZTE</v>
      </c>
      <c r="I976" s="28">
        <v>0</v>
      </c>
      <c r="J976" s="28">
        <v>0</v>
      </c>
      <c r="K976" s="28">
        <v>0</v>
      </c>
      <c r="L976" s="28">
        <v>0</v>
      </c>
      <c r="M976" s="28">
        <v>0</v>
      </c>
      <c r="N976" s="28">
        <v>0</v>
      </c>
      <c r="O976" s="28">
        <v>0</v>
      </c>
      <c r="P976" s="28">
        <v>6.1184306272525699</v>
      </c>
      <c r="Q976" s="28">
        <v>5.5394861499915811</v>
      </c>
      <c r="R976" s="28">
        <v>0</v>
      </c>
      <c r="S976" s="94">
        <v>0</v>
      </c>
      <c r="T976" s="94">
        <f>_xlfn.XLOOKUP(B976,'[3]Nur des jours'!$B:$B,'[3]Nur des jours'!$U:$U,"")</f>
        <v>0</v>
      </c>
      <c r="U976" s="94">
        <v>0</v>
      </c>
      <c r="V976" s="94">
        <v>0</v>
      </c>
      <c r="W976" s="94">
        <v>0</v>
      </c>
      <c r="X976" s="94">
        <v>0</v>
      </c>
      <c r="Y976" s="94">
        <v>0</v>
      </c>
      <c r="Z976" s="94">
        <v>0</v>
      </c>
      <c r="AA976" s="94">
        <v>0</v>
      </c>
      <c r="AB976" s="94">
        <v>3.7275313683356997E-3</v>
      </c>
      <c r="AC976" s="94">
        <f>_xlfn.XLOOKUP(B976,'[3]Nur des jours'!$B:$B,'[3]Nur des jours'!$N:$N,"")</f>
        <v>0</v>
      </c>
      <c r="AD976" s="94">
        <v>0</v>
      </c>
      <c r="AE976" s="94">
        <v>0</v>
      </c>
      <c r="AF976" s="94">
        <v>0</v>
      </c>
      <c r="AG976" s="94">
        <v>0</v>
      </c>
      <c r="AH976" s="94">
        <v>0</v>
      </c>
      <c r="AI976" s="49" t="s">
        <v>5559</v>
      </c>
      <c r="AJ976" s="49"/>
      <c r="AK976" s="48" t="str" cm="1">
        <f t="array" ref="AK976">IFERROR(_xlfn.IFS(
AM976="MPR ISSUE","PDH",
AM976="BSS Hardware Issue","BSS",
AM976="Sites strategiques, MLL, Pylone, etc.","ENVTECH",
AM976="AKTIVCO DEFAUT GE &amp; POWER Cabinet","AKTIVCO",
AM976="AKTIVCO Coupure ENEO &amp; Baisse de tension","AKTIVCO GRID ONLY",
AM976="Coupure ENEO &amp; Baisse de tension","IHS GRID ONLY",
AM976="Defaut GE &amp; POWER Cabinet","IHS",
AM976="Sharing","Partners",
AM976="Sites strategiques &amp; DataCenter","SST &amp; DC",
AM976="Exclu","Exclu",
AM976="SAT","SAT",
AM976="SPARE-ISSUE","SPARE-ISSUE",
AM976="Fiber CAmtel","TRANS_FO_CAMTEL",
AM976="Fiber AOF","Fiber AOF",
AM976="Projet OCM (HUAWEI)","TRAVAUX-HUAWEI",
AM976="Projet OCM (NOKIA)","TRAVAUX-NOKIA",
AM976="ACCESS-ISSUE","ACCESS-ISSUE",
AM976="Projet OCM (ZTE, NOKIA, autres projets)","TRAVAUX OCM",
AM976="No root CAuse","No root cause",
AM976="ODU HS","PDH",
AM976="IP &amp; VLAN","PDH",
AM976="Warehouse HUAWEI","SPARE-ISSUE",
AM976="SPARE-HS","SPARE-ISSUE",
AM976="Power Telco","BSS",AM976="no impacts","no impacts"
),"")</f>
        <v>no impacts</v>
      </c>
      <c r="AL976" s="48" t="str" cm="1">
        <f t="array" ref="AL976">IFERROR(_xlfn.IFS(
AM976="MPR ISSUE","TX ISSUE",
AM976="BSS Hardware Issue","RAN ISSUE",
AM976="Sites strategiques, MLL, Pylone, etc.","ENVTECH",
AM976="AKTIVCO DEFAUT GE &amp; POWER Cabinet","POWER ISSUE",
AM976="AKTIVCO Coupure ENEO &amp; Baisse de tension","POWER ISSUE",
AM976="Coupure ENEO &amp; Baisse de tension","POWER ISSUE",
AM976="Defaut GE &amp; POWER Cabinet","POWER ISSUE",
AM976="Sharing","POWER ISSUE",
AM976="Sites strategiques &amp; DataCenter","POWER ISSUE",
AM976="Exclu","Exclu",
AM976="SAT","TX ISSUE",
AM976="SPARE-ISSUE","SPARE-ISSUE",
AM976="Fiber CAmtel","TX ISSUE",
AM976="Fiber AOF","TX ISSUE",
AM976="Projet OCM (HUAWEI)","TRAVAUX-HUAWEI",
AM976="Projet OCM (NOKIA)","TRAVAUX -NOKIA",
AM976="ACCESS-ISSUE","ACCESS-ISSUE",
AM976="Projet OCM (ZTE, NOKIA, autres projets)","TRAVAUX OCM",
AM976="No root CAuse","No root cause",
AM976="ODU HS","TX ISSUE",
AM976="IP &amp; VLAN","TX ISSUE",
AM976="Warehouse HUAWEI","SPARE-ISSUE",
AM976="SPARE-HS","SPARE-ISSUE",
AM976="Power Telco","RAN ISSUE",AM976="no impacts","no impacts"
),"")</f>
        <v>no impacts</v>
      </c>
      <c r="AM976" s="67" t="s">
        <v>5605</v>
      </c>
      <c r="AN976" s="48" t="str" cm="1">
        <f t="array" ref="AN976">IFERROR(_xlfn.IFS(
AM976="MPR ISSUE","ACTIVE",
AM976="BSS Hardware Issue","ACTIVE",
AM976="Sites strategiques, MLL, Pylone, etc.","PASSIVE",
AM976="AKTIVCO DEFAUT GE &amp; POWER Cabinet","PASSIVE",
AM976="AKTIVCO Coupure ENEO &amp; Baisse de tension","PASSIVE",
AM976="Coupure ENEO &amp; Baisse de tension","PASSIVE",
AM976="Defaut GE &amp; POWER Cabinet","PASSIVE",
AM976="Sharing","PASSIVE",
AM976="Sites strategiques &amp; DataCenter","PASSIVE",
AM976="Exclu","Exclu",
AM976="SAT","ACTIVE",
AM976="SPARE-ISSUE","SPARE-ISSUE",
AM976="Fiber CAmtel","ACTIVE",
AM976="Fiber AOF","ACTIVE",
AM976="Projet OCM (HUAWEI)","PLANNED WORKS",
AM976="Projet OCM (NOKIA)","PLANNED WORKS",
AM976="ACCESS-ISSUE","ACCESS-ISSUE",
AM976="Projet OCM (ZTE, NOKIA, autres projets)","PLANNED WORKS",
AM976="No root CAuse","No root cause",
AM976="ODU HS","ACTIVE",
AM976="IP &amp; VLAN","ACTIVE",
AM976="Warehouse HUAWEI","SPARE-ISSUE",
AM976="SPARE-HS","SPARE-ISSUE",
AM976="Power Telco","ACTIVE", AM976="no impacts","no impacts"
),"")</f>
        <v>no impacts</v>
      </c>
      <c r="AO976" s="93" t="s">
        <v>5537</v>
      </c>
      <c r="AP976" s="101" t="str">
        <f t="shared" si="31"/>
        <v>CTR_552</v>
      </c>
      <c r="AR976" s="17" t="s">
        <v>5537</v>
      </c>
      <c r="AS976" s="7" t="s">
        <v>5537</v>
      </c>
      <c r="AT976" s="6"/>
      <c r="AU976" s="7"/>
      <c r="AV976" s="3" t="s">
        <v>5537</v>
      </c>
      <c r="AW976" s="18" t="s">
        <v>5537</v>
      </c>
      <c r="AX976" s="18" t="s">
        <v>5537</v>
      </c>
      <c r="AY976" s="18" t="s">
        <v>5537</v>
      </c>
      <c r="AZ976" s="18" t="s">
        <v>5537</v>
      </c>
      <c r="BA976" s="18" t="s">
        <v>5537</v>
      </c>
      <c r="BB976" s="18" t="s">
        <v>5537</v>
      </c>
      <c r="BC976" s="18" t="s">
        <v>5537</v>
      </c>
      <c r="BD976" s="18" t="s">
        <v>5537</v>
      </c>
      <c r="BE976" s="18" t="s">
        <v>5537</v>
      </c>
      <c r="BF976" s="18" t="s">
        <v>5537</v>
      </c>
      <c r="BG976" s="18" t="s">
        <v>5537</v>
      </c>
      <c r="BH976" s="18" t="s">
        <v>5537</v>
      </c>
      <c r="BI976" s="9" t="s">
        <v>5537</v>
      </c>
      <c r="BJ976" s="14"/>
      <c r="BK976" s="14" t="s">
        <v>5537</v>
      </c>
      <c r="BL976" s="14" t="str">
        <f>_xlfn.XLOOKUP(B976,'[4]cell downs 18042026 17h'!$B:$B,'[4]cell downs 18042026 17h'!$B:$B,"")</f>
        <v/>
      </c>
      <c r="BM976" s="14" t="str">
        <f>_xlfn.XLOOKUP(B976,'[5]Cells Huawei 19042026 15h'!$B:$B,'[5]Cells Huawei 19042026 15h'!$B:$B,"")</f>
        <v/>
      </c>
      <c r="BN976" s="9" t="str">
        <f>_xlfn.XLOOKUP(B976,'[6]cells down 19042026 9H40'!$B:$B,'[6]cells down 19042026 9H40'!$B:$B,"")</f>
        <v/>
      </c>
      <c r="BO976" s="9" t="s">
        <v>4604</v>
      </c>
      <c r="BP976" s="9" t="s">
        <v>318</v>
      </c>
      <c r="BQ976" s="115"/>
    </row>
    <row r="977" spans="1:69" s="9" customFormat="1" x14ac:dyDescent="0.3">
      <c r="A977" s="1" t="s">
        <v>146</v>
      </c>
      <c r="B977" s="8" t="s">
        <v>147</v>
      </c>
      <c r="C977" s="3" t="str">
        <f>_xlfn.XLOOKUP(B977,'[1]daily break down'!$D:$D,'[1]daily break down'!$E:$E,"")</f>
        <v>Yaounde</v>
      </c>
      <c r="D977" s="1" t="s">
        <v>21</v>
      </c>
      <c r="E977" s="1" t="s">
        <v>30</v>
      </c>
      <c r="F977" s="3" t="s">
        <v>37</v>
      </c>
      <c r="G977" s="1" t="s">
        <v>38</v>
      </c>
      <c r="H977" s="34" t="str">
        <f>_xlfn.XLOOKUP(B977,[2]CALCULATION!$B:$B,[2]CALCULATION!$H:$H,"")</f>
        <v>ZTE</v>
      </c>
      <c r="I977" s="28">
        <v>0</v>
      </c>
      <c r="J977" s="28">
        <v>0</v>
      </c>
      <c r="K977" s="28">
        <v>0</v>
      </c>
      <c r="L977" s="28">
        <v>0</v>
      </c>
      <c r="M977" s="28">
        <v>0.5815127285386924</v>
      </c>
      <c r="N977" s="28">
        <v>0</v>
      </c>
      <c r="O977" s="28">
        <v>0</v>
      </c>
      <c r="P977" s="28">
        <v>2.3127281106516793</v>
      </c>
      <c r="Q977" s="28">
        <v>0</v>
      </c>
      <c r="R977" s="28">
        <v>0</v>
      </c>
      <c r="S977" s="94">
        <v>0</v>
      </c>
      <c r="T977" s="94">
        <f>_xlfn.XLOOKUP(B977,'[3]Nur des jours'!$B:$B,'[3]Nur des jours'!$U:$U,"")</f>
        <v>0</v>
      </c>
      <c r="U977" s="94">
        <v>0</v>
      </c>
      <c r="V977" s="94">
        <v>0</v>
      </c>
      <c r="W977" s="94">
        <v>0</v>
      </c>
      <c r="X977" s="94">
        <v>0</v>
      </c>
      <c r="Y977" s="94">
        <v>0</v>
      </c>
      <c r="Z977" s="94">
        <v>0</v>
      </c>
      <c r="AA977" s="94">
        <v>0</v>
      </c>
      <c r="AB977" s="94">
        <v>3.2994894887181311E-3</v>
      </c>
      <c r="AC977" s="94">
        <f>_xlfn.XLOOKUP(B977,'[3]Nur des jours'!$B:$B,'[3]Nur des jours'!$N:$N,"")</f>
        <v>0</v>
      </c>
      <c r="AD977" s="94">
        <v>0</v>
      </c>
      <c r="AE977" s="94">
        <v>0</v>
      </c>
      <c r="AF977" s="94">
        <v>0</v>
      </c>
      <c r="AG977" s="94">
        <v>0</v>
      </c>
      <c r="AH977" s="94">
        <v>0</v>
      </c>
      <c r="AI977" s="49" t="s">
        <v>5559</v>
      </c>
      <c r="AJ977" s="49"/>
      <c r="AK977" s="48" t="str" cm="1">
        <f t="array" ref="AK977">IFERROR(_xlfn.IFS(
AM977="MPR ISSUE","PDH",
AM977="BSS Hardware Issue","BSS",
AM977="Sites strategiques, MLL, Pylone, etc.","ENVTECH",
AM977="AKTIVCO DEFAUT GE &amp; POWER Cabinet","AKTIVCO",
AM977="AKTIVCO Coupure ENEO &amp; Baisse de tension","AKTIVCO GRID ONLY",
AM977="Coupure ENEO &amp; Baisse de tension","IHS GRID ONLY",
AM977="Defaut GE &amp; POWER Cabinet","IHS",
AM977="Sharing","Partners",
AM977="Sites strategiques &amp; DataCenter","SST &amp; DC",
AM977="Exclu","Exclu",
AM977="SAT","SAT",
AM977="SPARE-ISSUE","SPARE-ISSUE",
AM977="Fiber CAmtel","TRANS_FO_CAMTEL",
AM977="Fiber AOF","Fiber AOF",
AM977="Projet OCM (HUAWEI)","TRAVAUX-HUAWEI",
AM977="Projet OCM (NOKIA)","TRAVAUX-NOKIA",
AM977="ACCESS-ISSUE","ACCESS-ISSUE",
AM977="Projet OCM (ZTE, NOKIA, autres projets)","TRAVAUX OCM",
AM977="No root CAuse","No root cause",
AM977="ODU HS","PDH",
AM977="IP &amp; VLAN","PDH",
AM977="Warehouse HUAWEI","SPARE-ISSUE",
AM977="SPARE-HS","SPARE-ISSUE",
AM977="Power Telco","BSS",AM977="no impacts","no impacts"
),"")</f>
        <v>no impacts</v>
      </c>
      <c r="AL977" s="48" t="str" cm="1">
        <f t="array" ref="AL977">IFERROR(_xlfn.IFS(
AM977="MPR ISSUE","TX ISSUE",
AM977="BSS Hardware Issue","RAN ISSUE",
AM977="Sites strategiques, MLL, Pylone, etc.","ENVTECH",
AM977="AKTIVCO DEFAUT GE &amp; POWER Cabinet","POWER ISSUE",
AM977="AKTIVCO Coupure ENEO &amp; Baisse de tension","POWER ISSUE",
AM977="Coupure ENEO &amp; Baisse de tension","POWER ISSUE",
AM977="Defaut GE &amp; POWER Cabinet","POWER ISSUE",
AM977="Sharing","POWER ISSUE",
AM977="Sites strategiques &amp; DataCenter","POWER ISSUE",
AM977="Exclu","Exclu",
AM977="SAT","TX ISSUE",
AM977="SPARE-ISSUE","SPARE-ISSUE",
AM977="Fiber CAmtel","TX ISSUE",
AM977="Fiber AOF","TX ISSUE",
AM977="Projet OCM (HUAWEI)","TRAVAUX-HUAWEI",
AM977="Projet OCM (NOKIA)","TRAVAUX -NOKIA",
AM977="ACCESS-ISSUE","ACCESS-ISSUE",
AM977="Projet OCM (ZTE, NOKIA, autres projets)","TRAVAUX OCM",
AM977="No root CAuse","No root cause",
AM977="ODU HS","TX ISSUE",
AM977="IP &amp; VLAN","TX ISSUE",
AM977="Warehouse HUAWEI","SPARE-ISSUE",
AM977="SPARE-HS","SPARE-ISSUE",
AM977="Power Telco","RAN ISSUE",AM977="no impacts","no impacts"
),"")</f>
        <v>no impacts</v>
      </c>
      <c r="AM977" s="67" t="s">
        <v>5605</v>
      </c>
      <c r="AN977" s="48" t="str" cm="1">
        <f t="array" ref="AN977">IFERROR(_xlfn.IFS(
AM977="MPR ISSUE","ACTIVE",
AM977="BSS Hardware Issue","ACTIVE",
AM977="Sites strategiques, MLL, Pylone, etc.","PASSIVE",
AM977="AKTIVCO DEFAUT GE &amp; POWER Cabinet","PASSIVE",
AM977="AKTIVCO Coupure ENEO &amp; Baisse de tension","PASSIVE",
AM977="Coupure ENEO &amp; Baisse de tension","PASSIVE",
AM977="Defaut GE &amp; POWER Cabinet","PASSIVE",
AM977="Sharing","PASSIVE",
AM977="Sites strategiques &amp; DataCenter","PASSIVE",
AM977="Exclu","Exclu",
AM977="SAT","ACTIVE",
AM977="SPARE-ISSUE","SPARE-ISSUE",
AM977="Fiber CAmtel","ACTIVE",
AM977="Fiber AOF","ACTIVE",
AM977="Projet OCM (HUAWEI)","PLANNED WORKS",
AM977="Projet OCM (NOKIA)","PLANNED WORKS",
AM977="ACCESS-ISSUE","ACCESS-ISSUE",
AM977="Projet OCM (ZTE, NOKIA, autres projets)","PLANNED WORKS",
AM977="No root CAuse","No root cause",
AM977="ODU HS","ACTIVE",
AM977="IP &amp; VLAN","ACTIVE",
AM977="Warehouse HUAWEI","SPARE-ISSUE",
AM977="SPARE-HS","SPARE-ISSUE",
AM977="Power Telco","ACTIVE", AM977="no impacts","no impacts"
),"")</f>
        <v>no impacts</v>
      </c>
      <c r="AO977" s="93" t="s">
        <v>5537</v>
      </c>
      <c r="AP977" s="101" t="str">
        <f t="shared" si="31"/>
        <v>CTR_702</v>
      </c>
      <c r="AR977" s="17" t="s">
        <v>5537</v>
      </c>
      <c r="AS977" s="7" t="s">
        <v>5537</v>
      </c>
      <c r="AT977" s="6"/>
      <c r="AU977" s="7"/>
      <c r="AV977" s="3" t="s">
        <v>5537</v>
      </c>
      <c r="AW977" s="18" t="s">
        <v>5537</v>
      </c>
      <c r="AX977" s="18" t="s">
        <v>5537</v>
      </c>
      <c r="AY977" s="18" t="s">
        <v>5537</v>
      </c>
      <c r="AZ977" s="18" t="s">
        <v>5537</v>
      </c>
      <c r="BA977" s="18" t="s">
        <v>5537</v>
      </c>
      <c r="BB977" s="18" t="s">
        <v>5537</v>
      </c>
      <c r="BC977" s="18" t="s">
        <v>5537</v>
      </c>
      <c r="BD977" s="18" t="s">
        <v>5537</v>
      </c>
      <c r="BE977" s="18" t="s">
        <v>5537</v>
      </c>
      <c r="BF977" s="18" t="s">
        <v>5537</v>
      </c>
      <c r="BG977" s="18" t="s">
        <v>5537</v>
      </c>
      <c r="BH977" s="18" t="s">
        <v>5537</v>
      </c>
      <c r="BI977" s="9" t="s">
        <v>5537</v>
      </c>
      <c r="BJ977" s="14"/>
      <c r="BK977" s="14" t="s">
        <v>5537</v>
      </c>
      <c r="BL977" s="14" t="str">
        <f>_xlfn.XLOOKUP(B977,'[4]cell downs 18042026 17h'!$B:$B,'[4]cell downs 18042026 17h'!$B:$B,"")</f>
        <v/>
      </c>
      <c r="BM977" s="14" t="str">
        <f>_xlfn.XLOOKUP(B977,'[5]Cells Huawei 19042026 15h'!$B:$B,'[5]Cells Huawei 19042026 15h'!$B:$B,"")</f>
        <v/>
      </c>
      <c r="BN977" s="9" t="str">
        <f>_xlfn.XLOOKUP(B977,'[6]cells down 19042026 9H40'!$B:$B,'[6]cells down 19042026 9H40'!$B:$B,"")</f>
        <v/>
      </c>
      <c r="BO977" s="9" t="s">
        <v>5537</v>
      </c>
      <c r="BP977" s="9" t="s">
        <v>5537</v>
      </c>
      <c r="BQ977" s="115"/>
    </row>
    <row r="978" spans="1:69" s="9" customFormat="1" x14ac:dyDescent="0.3">
      <c r="A978" s="1" t="s">
        <v>4512</v>
      </c>
      <c r="B978" s="8" t="s">
        <v>4513</v>
      </c>
      <c r="C978" s="3" t="str">
        <f>_xlfn.XLOOKUP(B978,'[1]daily break down'!$D:$D,'[1]daily break down'!$E:$E,"")</f>
        <v>Yaounde</v>
      </c>
      <c r="D978" s="1" t="s">
        <v>11</v>
      </c>
      <c r="E978" s="1" t="s">
        <v>12</v>
      </c>
      <c r="F978" s="3" t="s">
        <v>37</v>
      </c>
      <c r="G978" s="1" t="s">
        <v>38</v>
      </c>
      <c r="H978" s="34" t="str">
        <f>_xlfn.XLOOKUP(B978,[2]CALCULATION!$B:$B,[2]CALCULATION!$H:$H,"")</f>
        <v>ZTE</v>
      </c>
      <c r="I978" s="28">
        <v>0</v>
      </c>
      <c r="J978" s="28">
        <v>0</v>
      </c>
      <c r="K978" s="28">
        <v>0</v>
      </c>
      <c r="L978" s="28">
        <v>0</v>
      </c>
      <c r="M978" s="28">
        <v>0</v>
      </c>
      <c r="N978" s="28">
        <v>0</v>
      </c>
      <c r="O978" s="28">
        <v>0</v>
      </c>
      <c r="P978" s="28">
        <v>0</v>
      </c>
      <c r="Q978" s="28">
        <v>0</v>
      </c>
      <c r="R978" s="28">
        <v>0</v>
      </c>
      <c r="S978" s="94">
        <v>2.7852685106710813</v>
      </c>
      <c r="T978" s="94">
        <f>_xlfn.XLOOKUP(B978,'[3]Nur des jours'!$B:$B,'[3]Nur des jours'!$U:$U,"")</f>
        <v>1.1535728655691673</v>
      </c>
      <c r="U978" s="94">
        <v>0</v>
      </c>
      <c r="V978" s="94">
        <v>0</v>
      </c>
      <c r="W978" s="94">
        <v>1.1535728655691673</v>
      </c>
      <c r="X978" s="94">
        <v>0</v>
      </c>
      <c r="Y978" s="94">
        <v>0</v>
      </c>
      <c r="Z978" s="94">
        <v>0</v>
      </c>
      <c r="AA978" s="94">
        <v>0</v>
      </c>
      <c r="AB978" s="94">
        <v>3.0497983922748344E-3</v>
      </c>
      <c r="AC978" s="94">
        <f>_xlfn.XLOOKUP(B978,'[3]Nur des jours'!$B:$B,'[3]Nur des jours'!$N:$N,"")</f>
        <v>0</v>
      </c>
      <c r="AD978" s="94">
        <v>0</v>
      </c>
      <c r="AE978" s="94">
        <v>0</v>
      </c>
      <c r="AF978" s="94">
        <v>0</v>
      </c>
      <c r="AG978" s="94">
        <v>0</v>
      </c>
      <c r="AH978" s="94">
        <v>0</v>
      </c>
      <c r="AI978" s="49" t="s">
        <v>5559</v>
      </c>
      <c r="AJ978" s="49"/>
      <c r="AK978" s="48" t="str" cm="1">
        <f t="array" ref="AK978">IFERROR(_xlfn.IFS(
AM978="MPR ISSUE","PDH",
AM978="BSS Hardware Issue","BSS",
AM978="Sites strategiques, MLL, Pylone, etc.","ENVTECH",
AM978="AKTIVCO DEFAUT GE &amp; POWER Cabinet","AKTIVCO",
AM978="AKTIVCO Coupure ENEO &amp; Baisse de tension","AKTIVCO GRID ONLY",
AM978="Coupure ENEO &amp; Baisse de tension","IHS GRID ONLY",
AM978="Defaut GE &amp; POWER Cabinet","IHS",
AM978="Sharing","Partners",
AM978="Sites strategiques &amp; DataCenter","SST &amp; DC",
AM978="Exclu","Exclu",
AM978="SAT","SAT",
AM978="SPARE-ISSUE","SPARE-ISSUE",
AM978="Fiber CAmtel","TRANS_FO_CAMTEL",
AM978="Fiber AOF","Fiber AOF",
AM978="Projet OCM (HUAWEI)","TRAVAUX-HUAWEI",
AM978="Projet OCM (NOKIA)","TRAVAUX-NOKIA",
AM978="ACCESS-ISSUE","ACCESS-ISSUE",
AM978="Projet OCM (ZTE, NOKIA, autres projets)","TRAVAUX OCM",
AM978="No root CAuse","No root cause",
AM978="ODU HS","PDH",
AM978="IP &amp; VLAN","PDH",
AM978="Warehouse HUAWEI","SPARE-ISSUE",
AM978="SPARE-HS","SPARE-ISSUE",
AM978="Power Telco","BSS",AM978="no impacts","no impacts"
),"")</f>
        <v>no impacts</v>
      </c>
      <c r="AL978" s="48" t="str" cm="1">
        <f t="array" ref="AL978">IFERROR(_xlfn.IFS(
AM978="MPR ISSUE","TX ISSUE",
AM978="BSS Hardware Issue","RAN ISSUE",
AM978="Sites strategiques, MLL, Pylone, etc.","ENVTECH",
AM978="AKTIVCO DEFAUT GE &amp; POWER Cabinet","POWER ISSUE",
AM978="AKTIVCO Coupure ENEO &amp; Baisse de tension","POWER ISSUE",
AM978="Coupure ENEO &amp; Baisse de tension","POWER ISSUE",
AM978="Defaut GE &amp; POWER Cabinet","POWER ISSUE",
AM978="Sharing","POWER ISSUE",
AM978="Sites strategiques &amp; DataCenter","POWER ISSUE",
AM978="Exclu","Exclu",
AM978="SAT","TX ISSUE",
AM978="SPARE-ISSUE","SPARE-ISSUE",
AM978="Fiber CAmtel","TX ISSUE",
AM978="Fiber AOF","TX ISSUE",
AM978="Projet OCM (HUAWEI)","TRAVAUX-HUAWEI",
AM978="Projet OCM (NOKIA)","TRAVAUX -NOKIA",
AM978="ACCESS-ISSUE","ACCESS-ISSUE",
AM978="Projet OCM (ZTE, NOKIA, autres projets)","TRAVAUX OCM",
AM978="No root CAuse","No root cause",
AM978="ODU HS","TX ISSUE",
AM978="IP &amp; VLAN","TX ISSUE",
AM978="Warehouse HUAWEI","SPARE-ISSUE",
AM978="SPARE-HS","SPARE-ISSUE",
AM978="Power Telco","RAN ISSUE",AM978="no impacts","no impacts"
),"")</f>
        <v>no impacts</v>
      </c>
      <c r="AM978" s="67" t="s">
        <v>5605</v>
      </c>
      <c r="AN978" s="48" t="str" cm="1">
        <f t="array" ref="AN978">IFERROR(_xlfn.IFS(
AM978="MPR ISSUE","ACTIVE",
AM978="BSS Hardware Issue","ACTIVE",
AM978="Sites strategiques, MLL, Pylone, etc.","PASSIVE",
AM978="AKTIVCO DEFAUT GE &amp; POWER Cabinet","PASSIVE",
AM978="AKTIVCO Coupure ENEO &amp; Baisse de tension","PASSIVE",
AM978="Coupure ENEO &amp; Baisse de tension","PASSIVE",
AM978="Defaut GE &amp; POWER Cabinet","PASSIVE",
AM978="Sharing","PASSIVE",
AM978="Sites strategiques &amp; DataCenter","PASSIVE",
AM978="Exclu","Exclu",
AM978="SAT","ACTIVE",
AM978="SPARE-ISSUE","SPARE-ISSUE",
AM978="Fiber CAmtel","ACTIVE",
AM978="Fiber AOF","ACTIVE",
AM978="Projet OCM (HUAWEI)","PLANNED WORKS",
AM978="Projet OCM (NOKIA)","PLANNED WORKS",
AM978="ACCESS-ISSUE","ACCESS-ISSUE",
AM978="Projet OCM (ZTE, NOKIA, autres projets)","PLANNED WORKS",
AM978="No root CAuse","No root cause",
AM978="ODU HS","ACTIVE",
AM978="IP &amp; VLAN","ACTIVE",
AM978="Warehouse HUAWEI","SPARE-ISSUE",
AM978="SPARE-HS","SPARE-ISSUE",
AM978="Power Telco","ACTIVE", AM978="no impacts","no impacts"
),"")</f>
        <v>no impacts</v>
      </c>
      <c r="AO978" s="93" t="s">
        <v>5537</v>
      </c>
      <c r="AP978" s="101" t="str">
        <f t="shared" si="31"/>
        <v>CTR_337</v>
      </c>
      <c r="AR978" s="17" t="s">
        <v>5537</v>
      </c>
      <c r="AS978" s="7" t="s">
        <v>5537</v>
      </c>
      <c r="AT978" s="6"/>
      <c r="AU978" s="7"/>
      <c r="AV978" s="3" t="s">
        <v>5537</v>
      </c>
      <c r="AW978" s="18" t="s">
        <v>5537</v>
      </c>
      <c r="AX978" s="18" t="s">
        <v>5537</v>
      </c>
      <c r="AY978" s="18" t="s">
        <v>5537</v>
      </c>
      <c r="AZ978" s="18" t="s">
        <v>5537</v>
      </c>
      <c r="BA978" s="18" t="s">
        <v>5537</v>
      </c>
      <c r="BB978" s="18" t="s">
        <v>5537</v>
      </c>
      <c r="BC978" s="18" t="s">
        <v>5537</v>
      </c>
      <c r="BD978" s="18" t="s">
        <v>5537</v>
      </c>
      <c r="BE978" s="18" t="s">
        <v>5537</v>
      </c>
      <c r="BF978" s="18" t="s">
        <v>5537</v>
      </c>
      <c r="BG978" s="18" t="s">
        <v>5537</v>
      </c>
      <c r="BH978" s="18" t="s">
        <v>5537</v>
      </c>
      <c r="BI978" s="9" t="s">
        <v>5537</v>
      </c>
      <c r="BJ978" s="14"/>
      <c r="BK978" s="14" t="s">
        <v>5537</v>
      </c>
      <c r="BL978" s="14" t="str">
        <f>_xlfn.XLOOKUP(B978,'[4]cell downs 18042026 17h'!$B:$B,'[4]cell downs 18042026 17h'!$B:$B,"")</f>
        <v/>
      </c>
      <c r="BM978" s="14" t="str">
        <f>_xlfn.XLOOKUP(B978,'[5]Cells Huawei 19042026 15h'!$B:$B,'[5]Cells Huawei 19042026 15h'!$B:$B,"")</f>
        <v/>
      </c>
      <c r="BN978" s="9" t="str">
        <f>_xlfn.XLOOKUP(B978,'[6]cells down 19042026 9H40'!$B:$B,'[6]cells down 19042026 9H40'!$B:$B,"")</f>
        <v/>
      </c>
      <c r="BO978" s="9" t="s">
        <v>4513</v>
      </c>
      <c r="BP978" s="9" t="s">
        <v>5537</v>
      </c>
      <c r="BQ978" s="115"/>
    </row>
    <row r="979" spans="1:69" s="9" customFormat="1" x14ac:dyDescent="0.3">
      <c r="A979" s="1" t="s">
        <v>3481</v>
      </c>
      <c r="B979" s="8" t="s">
        <v>3482</v>
      </c>
      <c r="C979" s="3" t="str">
        <f>_xlfn.XLOOKUP(B979,'[1]daily break down'!$D:$D,'[1]daily break down'!$E:$E,"")</f>
        <v>Yaounde</v>
      </c>
      <c r="D979" s="1" t="s">
        <v>11</v>
      </c>
      <c r="E979" s="1" t="s">
        <v>12</v>
      </c>
      <c r="F979" s="3" t="s">
        <v>37</v>
      </c>
      <c r="G979" s="1" t="s">
        <v>38</v>
      </c>
      <c r="H979" s="34" t="str">
        <f>_xlfn.XLOOKUP(B979,[2]CALCULATION!$B:$B,[2]CALCULATION!$H:$H,"")</f>
        <v>ZTE</v>
      </c>
      <c r="I979" s="28">
        <v>0</v>
      </c>
      <c r="J979" s="28">
        <v>0</v>
      </c>
      <c r="K979" s="28">
        <v>0</v>
      </c>
      <c r="L979" s="28">
        <v>0.2814732060051422</v>
      </c>
      <c r="M979" s="28">
        <v>0</v>
      </c>
      <c r="N979" s="28">
        <v>0</v>
      </c>
      <c r="O979" s="28">
        <v>0</v>
      </c>
      <c r="P979" s="28">
        <v>0</v>
      </c>
      <c r="Q979" s="28">
        <v>0</v>
      </c>
      <c r="R979" s="28">
        <v>0</v>
      </c>
      <c r="S979" s="94">
        <v>0</v>
      </c>
      <c r="T979" s="94">
        <f>_xlfn.XLOOKUP(B979,'[3]Nur des jours'!$B:$B,'[3]Nur des jours'!$U:$U,"")</f>
        <v>0</v>
      </c>
      <c r="U979" s="94">
        <v>0.1666509717977476</v>
      </c>
      <c r="V979" s="94">
        <v>0</v>
      </c>
      <c r="W979" s="94">
        <v>0</v>
      </c>
      <c r="X979" s="94">
        <v>0</v>
      </c>
      <c r="Y979" s="94">
        <v>0</v>
      </c>
      <c r="Z979" s="94">
        <v>0</v>
      </c>
      <c r="AA979" s="94">
        <v>0</v>
      </c>
      <c r="AB979" s="94">
        <v>2.9249528440529297E-3</v>
      </c>
      <c r="AC979" s="94">
        <f>_xlfn.XLOOKUP(B979,'[3]Nur des jours'!$B:$B,'[3]Nur des jours'!$N:$N,"")</f>
        <v>0</v>
      </c>
      <c r="AD979" s="94">
        <v>0</v>
      </c>
      <c r="AE979" s="94">
        <v>0</v>
      </c>
      <c r="AF979" s="94">
        <v>0</v>
      </c>
      <c r="AG979" s="94">
        <v>0</v>
      </c>
      <c r="AH979" s="94">
        <v>0</v>
      </c>
      <c r="AI979" s="49" t="s">
        <v>5559</v>
      </c>
      <c r="AJ979" s="49"/>
      <c r="AK979" s="48" t="str" cm="1">
        <f t="array" ref="AK979">IFERROR(_xlfn.IFS(
AM979="MPR ISSUE","PDH",
AM979="BSS Hardware Issue","BSS",
AM979="Sites strategiques, MLL, Pylone, etc.","ENVTECH",
AM979="AKTIVCO DEFAUT GE &amp; POWER Cabinet","AKTIVCO",
AM979="AKTIVCO Coupure ENEO &amp; Baisse de tension","AKTIVCO GRID ONLY",
AM979="Coupure ENEO &amp; Baisse de tension","IHS GRID ONLY",
AM979="Defaut GE &amp; POWER Cabinet","IHS",
AM979="Sharing","Partners",
AM979="Sites strategiques &amp; DataCenter","SST &amp; DC",
AM979="Exclu","Exclu",
AM979="SAT","SAT",
AM979="SPARE-ISSUE","SPARE-ISSUE",
AM979="Fiber CAmtel","TRANS_FO_CAMTEL",
AM979="Fiber AOF","Fiber AOF",
AM979="Projet OCM (HUAWEI)","TRAVAUX-HUAWEI",
AM979="Projet OCM (NOKIA)","TRAVAUX-NOKIA",
AM979="ACCESS-ISSUE","ACCESS-ISSUE",
AM979="Projet OCM (ZTE, NOKIA, autres projets)","TRAVAUX OCM",
AM979="No root CAuse","No root cause",
AM979="ODU HS","PDH",
AM979="IP &amp; VLAN","PDH",
AM979="Warehouse HUAWEI","SPARE-ISSUE",
AM979="SPARE-HS","SPARE-ISSUE",
AM979="Power Telco","BSS",AM979="no impacts","no impacts"
),"")</f>
        <v>no impacts</v>
      </c>
      <c r="AL979" s="48" t="str" cm="1">
        <f t="array" ref="AL979">IFERROR(_xlfn.IFS(
AM979="MPR ISSUE","TX ISSUE",
AM979="BSS Hardware Issue","RAN ISSUE",
AM979="Sites strategiques, MLL, Pylone, etc.","ENVTECH",
AM979="AKTIVCO DEFAUT GE &amp; POWER Cabinet","POWER ISSUE",
AM979="AKTIVCO Coupure ENEO &amp; Baisse de tension","POWER ISSUE",
AM979="Coupure ENEO &amp; Baisse de tension","POWER ISSUE",
AM979="Defaut GE &amp; POWER Cabinet","POWER ISSUE",
AM979="Sharing","POWER ISSUE",
AM979="Sites strategiques &amp; DataCenter","POWER ISSUE",
AM979="Exclu","Exclu",
AM979="SAT","TX ISSUE",
AM979="SPARE-ISSUE","SPARE-ISSUE",
AM979="Fiber CAmtel","TX ISSUE",
AM979="Fiber AOF","TX ISSUE",
AM979="Projet OCM (HUAWEI)","TRAVAUX-HUAWEI",
AM979="Projet OCM (NOKIA)","TRAVAUX -NOKIA",
AM979="ACCESS-ISSUE","ACCESS-ISSUE",
AM979="Projet OCM (ZTE, NOKIA, autres projets)","TRAVAUX OCM",
AM979="No root CAuse","No root cause",
AM979="ODU HS","TX ISSUE",
AM979="IP &amp; VLAN","TX ISSUE",
AM979="Warehouse HUAWEI","SPARE-ISSUE",
AM979="SPARE-HS","SPARE-ISSUE",
AM979="Power Telco","RAN ISSUE",AM979="no impacts","no impacts"
),"")</f>
        <v>no impacts</v>
      </c>
      <c r="AM979" s="67" t="s">
        <v>5605</v>
      </c>
      <c r="AN979" s="48" t="str" cm="1">
        <f t="array" ref="AN979">IFERROR(_xlfn.IFS(
AM979="MPR ISSUE","ACTIVE",
AM979="BSS Hardware Issue","ACTIVE",
AM979="Sites strategiques, MLL, Pylone, etc.","PASSIVE",
AM979="AKTIVCO DEFAUT GE &amp; POWER Cabinet","PASSIVE",
AM979="AKTIVCO Coupure ENEO &amp; Baisse de tension","PASSIVE",
AM979="Coupure ENEO &amp; Baisse de tension","PASSIVE",
AM979="Defaut GE &amp; POWER Cabinet","PASSIVE",
AM979="Sharing","PASSIVE",
AM979="Sites strategiques &amp; DataCenter","PASSIVE",
AM979="Exclu","Exclu",
AM979="SAT","ACTIVE",
AM979="SPARE-ISSUE","SPARE-ISSUE",
AM979="Fiber CAmtel","ACTIVE",
AM979="Fiber AOF","ACTIVE",
AM979="Projet OCM (HUAWEI)","PLANNED WORKS",
AM979="Projet OCM (NOKIA)","PLANNED WORKS",
AM979="ACCESS-ISSUE","ACCESS-ISSUE",
AM979="Projet OCM (ZTE, NOKIA, autres projets)","PLANNED WORKS",
AM979="No root CAuse","No root cause",
AM979="ODU HS","ACTIVE",
AM979="IP &amp; VLAN","ACTIVE",
AM979="Warehouse HUAWEI","SPARE-ISSUE",
AM979="SPARE-HS","SPARE-ISSUE",
AM979="Power Telco","ACTIVE", AM979="no impacts","no impacts"
),"")</f>
        <v>no impacts</v>
      </c>
      <c r="AO979" s="93" t="s">
        <v>5537</v>
      </c>
      <c r="AP979" s="101" t="str">
        <f t="shared" si="31"/>
        <v>CTR_475</v>
      </c>
      <c r="AR979" s="17" t="s">
        <v>5537</v>
      </c>
      <c r="AS979" s="7" t="s">
        <v>5537</v>
      </c>
      <c r="AT979" s="6"/>
      <c r="AU979" s="7"/>
      <c r="AV979" s="3" t="s">
        <v>5537</v>
      </c>
      <c r="AW979" s="18" t="s">
        <v>5537</v>
      </c>
      <c r="AX979" s="18" t="s">
        <v>5537</v>
      </c>
      <c r="AY979" s="18" t="s">
        <v>5537</v>
      </c>
      <c r="AZ979" s="18" t="s">
        <v>5537</v>
      </c>
      <c r="BA979" s="18" t="s">
        <v>5537</v>
      </c>
      <c r="BB979" s="18" t="s">
        <v>5537</v>
      </c>
      <c r="BC979" s="18" t="s">
        <v>5537</v>
      </c>
      <c r="BD979" s="18" t="s">
        <v>5537</v>
      </c>
      <c r="BE979" s="18" t="s">
        <v>5537</v>
      </c>
      <c r="BF979" s="18" t="s">
        <v>5537</v>
      </c>
      <c r="BG979" s="18" t="s">
        <v>5537</v>
      </c>
      <c r="BH979" s="18" t="s">
        <v>5537</v>
      </c>
      <c r="BI979" s="9" t="s">
        <v>5537</v>
      </c>
      <c r="BJ979" s="14"/>
      <c r="BK979" s="14" t="s">
        <v>5537</v>
      </c>
      <c r="BL979" s="14" t="str">
        <f>_xlfn.XLOOKUP(B979,'[4]cell downs 18042026 17h'!$B:$B,'[4]cell downs 18042026 17h'!$B:$B,"")</f>
        <v/>
      </c>
      <c r="BM979" s="14" t="str">
        <f>_xlfn.XLOOKUP(B979,'[5]Cells Huawei 19042026 15h'!$B:$B,'[5]Cells Huawei 19042026 15h'!$B:$B,"")</f>
        <v/>
      </c>
      <c r="BN979" s="9" t="str">
        <f>_xlfn.XLOOKUP(B979,'[6]cells down 19042026 9H40'!$B:$B,'[6]cells down 19042026 9H40'!$B:$B,"")</f>
        <v/>
      </c>
      <c r="BO979" s="9" t="s">
        <v>3482</v>
      </c>
      <c r="BP979" s="9" t="s">
        <v>5537</v>
      </c>
      <c r="BQ979" s="115"/>
    </row>
    <row r="980" spans="1:69" s="9" customFormat="1" x14ac:dyDescent="0.3">
      <c r="A980" s="1" t="s">
        <v>605</v>
      </c>
      <c r="B980" s="8" t="s">
        <v>606</v>
      </c>
      <c r="C980" s="3" t="str">
        <f>_xlfn.XLOOKUP(B980,'[1]daily break down'!$D:$D,'[1]daily break down'!$E:$E,"")</f>
        <v>Yaounde</v>
      </c>
      <c r="D980" s="1" t="s">
        <v>11</v>
      </c>
      <c r="E980" s="1" t="s">
        <v>12</v>
      </c>
      <c r="F980" s="3" t="s">
        <v>37</v>
      </c>
      <c r="G980" s="1" t="s">
        <v>38</v>
      </c>
      <c r="H980" s="34" t="str">
        <f>_xlfn.XLOOKUP(B980,[2]CALCULATION!$B:$B,[2]CALCULATION!$H:$H,"")</f>
        <v>ZTE</v>
      </c>
      <c r="I980" s="28">
        <v>0</v>
      </c>
      <c r="J980" s="28">
        <v>0</v>
      </c>
      <c r="K980" s="28">
        <v>0</v>
      </c>
      <c r="L980" s="28">
        <v>0</v>
      </c>
      <c r="M980" s="28">
        <v>0</v>
      </c>
      <c r="N980" s="28">
        <v>0</v>
      </c>
      <c r="O980" s="28">
        <v>0</v>
      </c>
      <c r="P980" s="28">
        <v>0</v>
      </c>
      <c r="Q980" s="28">
        <v>6.9503300202891458E-2</v>
      </c>
      <c r="R980" s="28">
        <v>0</v>
      </c>
      <c r="S980" s="94">
        <v>0</v>
      </c>
      <c r="T980" s="94">
        <f>_xlfn.XLOOKUP(B980,'[3]Nur des jours'!$B:$B,'[3]Nur des jours'!$U:$U,"")</f>
        <v>7.3368161674271537</v>
      </c>
      <c r="U980" s="94">
        <v>1.2930431780111835E-2</v>
      </c>
      <c r="V980" s="94">
        <v>8.2826103705986226E-2</v>
      </c>
      <c r="W980" s="94">
        <v>7.3368161674271537</v>
      </c>
      <c r="X980" s="94">
        <v>2.0391201741845095</v>
      </c>
      <c r="Y980" s="94">
        <v>0</v>
      </c>
      <c r="Z980" s="94">
        <v>0</v>
      </c>
      <c r="AA980" s="94">
        <v>0</v>
      </c>
      <c r="AB980" s="94">
        <v>2.6574266692919492E-3</v>
      </c>
      <c r="AC980" s="94">
        <f>_xlfn.XLOOKUP(B980,'[3]Nur des jours'!$B:$B,'[3]Nur des jours'!$N:$N,"")</f>
        <v>0</v>
      </c>
      <c r="AD980" s="94">
        <v>0</v>
      </c>
      <c r="AE980" s="94">
        <v>0</v>
      </c>
      <c r="AF980" s="94">
        <v>0</v>
      </c>
      <c r="AG980" s="94">
        <v>0</v>
      </c>
      <c r="AH980" s="94">
        <v>0</v>
      </c>
      <c r="AI980" s="49" t="s">
        <v>5559</v>
      </c>
      <c r="AJ980" s="49"/>
      <c r="AK980" s="48" t="str" cm="1">
        <f t="array" ref="AK980">IFERROR(_xlfn.IFS(
AM980="MPR ISSUE","PDH",
AM980="BSS Hardware Issue","BSS",
AM980="Sites strategiques, MLL, Pylone, etc.","ENVTECH",
AM980="AKTIVCO DEFAUT GE &amp; POWER Cabinet","AKTIVCO",
AM980="AKTIVCO Coupure ENEO &amp; Baisse de tension","AKTIVCO GRID ONLY",
AM980="Coupure ENEO &amp; Baisse de tension","IHS GRID ONLY",
AM980="Defaut GE &amp; POWER Cabinet","IHS",
AM980="Sharing","Partners",
AM980="Sites strategiques &amp; DataCenter","SST &amp; DC",
AM980="Exclu","Exclu",
AM980="SAT","SAT",
AM980="SPARE-ISSUE","SPARE-ISSUE",
AM980="Fiber CAmtel","TRANS_FO_CAMTEL",
AM980="Fiber AOF","Fiber AOF",
AM980="Projet OCM (HUAWEI)","TRAVAUX-HUAWEI",
AM980="Projet OCM (NOKIA)","TRAVAUX-NOKIA",
AM980="ACCESS-ISSUE","ACCESS-ISSUE",
AM980="Projet OCM (ZTE, NOKIA, autres projets)","TRAVAUX OCM",
AM980="No root CAuse","No root cause",
AM980="ODU HS","PDH",
AM980="IP &amp; VLAN","PDH",
AM980="Warehouse HUAWEI","SPARE-ISSUE",
AM980="SPARE-HS","SPARE-ISSUE",
AM980="Power Telco","BSS",AM980="no impacts","no impacts"
),"")</f>
        <v>no impacts</v>
      </c>
      <c r="AL980" s="48" t="str" cm="1">
        <f t="array" ref="AL980">IFERROR(_xlfn.IFS(
AM980="MPR ISSUE","TX ISSUE",
AM980="BSS Hardware Issue","RAN ISSUE",
AM980="Sites strategiques, MLL, Pylone, etc.","ENVTECH",
AM980="AKTIVCO DEFAUT GE &amp; POWER Cabinet","POWER ISSUE",
AM980="AKTIVCO Coupure ENEO &amp; Baisse de tension","POWER ISSUE",
AM980="Coupure ENEO &amp; Baisse de tension","POWER ISSUE",
AM980="Defaut GE &amp; POWER Cabinet","POWER ISSUE",
AM980="Sharing","POWER ISSUE",
AM980="Sites strategiques &amp; DataCenter","POWER ISSUE",
AM980="Exclu","Exclu",
AM980="SAT","TX ISSUE",
AM980="SPARE-ISSUE","SPARE-ISSUE",
AM980="Fiber CAmtel","TX ISSUE",
AM980="Fiber AOF","TX ISSUE",
AM980="Projet OCM (HUAWEI)","TRAVAUX-HUAWEI",
AM980="Projet OCM (NOKIA)","TRAVAUX -NOKIA",
AM980="ACCESS-ISSUE","ACCESS-ISSUE",
AM980="Projet OCM (ZTE, NOKIA, autres projets)","TRAVAUX OCM",
AM980="No root CAuse","No root cause",
AM980="ODU HS","TX ISSUE",
AM980="IP &amp; VLAN","TX ISSUE",
AM980="Warehouse HUAWEI","SPARE-ISSUE",
AM980="SPARE-HS","SPARE-ISSUE",
AM980="Power Telco","RAN ISSUE",AM980="no impacts","no impacts"
),"")</f>
        <v>no impacts</v>
      </c>
      <c r="AM980" s="67" t="s">
        <v>5605</v>
      </c>
      <c r="AN980" s="48" t="str" cm="1">
        <f t="array" ref="AN980">IFERROR(_xlfn.IFS(
AM980="MPR ISSUE","ACTIVE",
AM980="BSS Hardware Issue","ACTIVE",
AM980="Sites strategiques, MLL, Pylone, etc.","PASSIVE",
AM980="AKTIVCO DEFAUT GE &amp; POWER Cabinet","PASSIVE",
AM980="AKTIVCO Coupure ENEO &amp; Baisse de tension","PASSIVE",
AM980="Coupure ENEO &amp; Baisse de tension","PASSIVE",
AM980="Defaut GE &amp; POWER Cabinet","PASSIVE",
AM980="Sharing","PASSIVE",
AM980="Sites strategiques &amp; DataCenter","PASSIVE",
AM980="Exclu","Exclu",
AM980="SAT","ACTIVE",
AM980="SPARE-ISSUE","SPARE-ISSUE",
AM980="Fiber CAmtel","ACTIVE",
AM980="Fiber AOF","ACTIVE",
AM980="Projet OCM (HUAWEI)","PLANNED WORKS",
AM980="Projet OCM (NOKIA)","PLANNED WORKS",
AM980="ACCESS-ISSUE","ACCESS-ISSUE",
AM980="Projet OCM (ZTE, NOKIA, autres projets)","PLANNED WORKS",
AM980="No root CAuse","No root cause",
AM980="ODU HS","ACTIVE",
AM980="IP &amp; VLAN","ACTIVE",
AM980="Warehouse HUAWEI","SPARE-ISSUE",
AM980="SPARE-HS","SPARE-ISSUE",
AM980="Power Telco","ACTIVE", AM980="no impacts","no impacts"
),"")</f>
        <v>no impacts</v>
      </c>
      <c r="AO980" s="93" t="s">
        <v>5537</v>
      </c>
      <c r="AP980" s="101" t="str">
        <f t="shared" si="31"/>
        <v>CTR_519</v>
      </c>
      <c r="AR980" s="17" t="s">
        <v>5537</v>
      </c>
      <c r="AS980" s="7" t="s">
        <v>5537</v>
      </c>
      <c r="AT980" s="6"/>
      <c r="AU980" s="7"/>
      <c r="AV980" s="3" t="s">
        <v>5537</v>
      </c>
      <c r="AW980" s="18" t="s">
        <v>5537</v>
      </c>
      <c r="AX980" s="18" t="s">
        <v>5537</v>
      </c>
      <c r="AY980" s="18" t="s">
        <v>5537</v>
      </c>
      <c r="AZ980" s="18" t="s">
        <v>5537</v>
      </c>
      <c r="BA980" s="18" t="s">
        <v>5537</v>
      </c>
      <c r="BB980" s="18" t="s">
        <v>5537</v>
      </c>
      <c r="BC980" s="18" t="s">
        <v>5537</v>
      </c>
      <c r="BD980" s="18" t="s">
        <v>5537</v>
      </c>
      <c r="BE980" s="18" t="s">
        <v>5537</v>
      </c>
      <c r="BF980" s="18" t="s">
        <v>5537</v>
      </c>
      <c r="BG980" s="18" t="s">
        <v>5537</v>
      </c>
      <c r="BH980" s="18" t="s">
        <v>5537</v>
      </c>
      <c r="BI980" s="9" t="s">
        <v>5537</v>
      </c>
      <c r="BJ980" s="14"/>
      <c r="BK980" s="14" t="s">
        <v>5537</v>
      </c>
      <c r="BL980" s="14" t="str">
        <f>_xlfn.XLOOKUP(B980,'[4]cell downs 18042026 17h'!$B:$B,'[4]cell downs 18042026 17h'!$B:$B,"")</f>
        <v/>
      </c>
      <c r="BM980" s="14" t="str">
        <f>_xlfn.XLOOKUP(B980,'[5]Cells Huawei 19042026 15h'!$B:$B,'[5]Cells Huawei 19042026 15h'!$B:$B,"")</f>
        <v/>
      </c>
      <c r="BN980" s="9" t="str">
        <f>_xlfn.XLOOKUP(B980,'[6]cells down 19042026 9H40'!$B:$B,'[6]cells down 19042026 9H40'!$B:$B,"")</f>
        <v/>
      </c>
      <c r="BO980" s="9" t="s">
        <v>606</v>
      </c>
      <c r="BP980" s="9" t="s">
        <v>5537</v>
      </c>
      <c r="BQ980" s="115"/>
    </row>
    <row r="981" spans="1:69" s="9" customFormat="1" x14ac:dyDescent="0.3">
      <c r="A981" s="1" t="s">
        <v>2279</v>
      </c>
      <c r="B981" s="8" t="s">
        <v>2280</v>
      </c>
      <c r="C981" s="3" t="str">
        <f>_xlfn.XLOOKUP(B981,'[1]daily break down'!$D:$D,'[1]daily break down'!$E:$E,"")</f>
        <v>Yaounde</v>
      </c>
      <c r="D981" s="1" t="s">
        <v>11</v>
      </c>
      <c r="E981" s="1" t="s">
        <v>12</v>
      </c>
      <c r="F981" s="3" t="s">
        <v>37</v>
      </c>
      <c r="G981" s="1" t="s">
        <v>38</v>
      </c>
      <c r="H981" s="34" t="str">
        <f>_xlfn.XLOOKUP(B981,[2]CALCULATION!$B:$B,[2]CALCULATION!$H:$H,"")</f>
        <v>ZTE</v>
      </c>
      <c r="I981" s="28">
        <v>0</v>
      </c>
      <c r="J981" s="28">
        <v>0</v>
      </c>
      <c r="K981" s="28">
        <v>0</v>
      </c>
      <c r="L981" s="28">
        <v>0</v>
      </c>
      <c r="M981" s="28">
        <v>0</v>
      </c>
      <c r="N981" s="28">
        <v>0</v>
      </c>
      <c r="O981" s="28">
        <v>0</v>
      </c>
      <c r="P981" s="28">
        <v>0</v>
      </c>
      <c r="Q981" s="28">
        <v>0</v>
      </c>
      <c r="R981" s="28">
        <v>0</v>
      </c>
      <c r="S981" s="94">
        <v>0</v>
      </c>
      <c r="T981" s="94">
        <f>_xlfn.XLOOKUP(B981,'[3]Nur des jours'!$B:$B,'[3]Nur des jours'!$U:$U,"")</f>
        <v>0</v>
      </c>
      <c r="U981" s="94">
        <v>0</v>
      </c>
      <c r="V981" s="94">
        <v>0</v>
      </c>
      <c r="W981" s="94">
        <v>0</v>
      </c>
      <c r="X981" s="94">
        <v>2.2971580872805666E-2</v>
      </c>
      <c r="Y981" s="94">
        <v>0</v>
      </c>
      <c r="Z981" s="94">
        <v>0</v>
      </c>
      <c r="AA981" s="94">
        <v>0</v>
      </c>
      <c r="AB981" s="94">
        <v>2.6039214343397538E-3</v>
      </c>
      <c r="AC981" s="94">
        <f>_xlfn.XLOOKUP(B981,'[3]Nur des jours'!$B:$B,'[3]Nur des jours'!$N:$N,"")</f>
        <v>0</v>
      </c>
      <c r="AD981" s="94">
        <v>0</v>
      </c>
      <c r="AE981" s="94">
        <v>0</v>
      </c>
      <c r="AF981" s="94">
        <v>0</v>
      </c>
      <c r="AG981" s="94">
        <v>0</v>
      </c>
      <c r="AH981" s="94">
        <v>0</v>
      </c>
      <c r="AI981" s="49" t="s">
        <v>5559</v>
      </c>
      <c r="AJ981" s="49"/>
      <c r="AK981" s="48" t="str" cm="1">
        <f t="array" ref="AK981">IFERROR(_xlfn.IFS(
AM981="MPR ISSUE","PDH",
AM981="BSS Hardware Issue","BSS",
AM981="Sites strategiques, MLL, Pylone, etc.","ENVTECH",
AM981="AKTIVCO DEFAUT GE &amp; POWER Cabinet","AKTIVCO",
AM981="AKTIVCO Coupure ENEO &amp; Baisse de tension","AKTIVCO GRID ONLY",
AM981="Coupure ENEO &amp; Baisse de tension","IHS GRID ONLY",
AM981="Defaut GE &amp; POWER Cabinet","IHS",
AM981="Sharing","Partners",
AM981="Sites strategiques &amp; DataCenter","SST &amp; DC",
AM981="Exclu","Exclu",
AM981="SAT","SAT",
AM981="SPARE-ISSUE","SPARE-ISSUE",
AM981="Fiber CAmtel","TRANS_FO_CAMTEL",
AM981="Fiber AOF","Fiber AOF",
AM981="Projet OCM (HUAWEI)","TRAVAUX-HUAWEI",
AM981="Projet OCM (NOKIA)","TRAVAUX-NOKIA",
AM981="ACCESS-ISSUE","ACCESS-ISSUE",
AM981="Projet OCM (ZTE, NOKIA, autres projets)","TRAVAUX OCM",
AM981="No root CAuse","No root cause",
AM981="ODU HS","PDH",
AM981="IP &amp; VLAN","PDH",
AM981="Warehouse HUAWEI","SPARE-ISSUE",
AM981="SPARE-HS","SPARE-ISSUE",
AM981="Power Telco","BSS",AM981="no impacts","no impacts"
),"")</f>
        <v>no impacts</v>
      </c>
      <c r="AL981" s="48" t="str" cm="1">
        <f t="array" ref="AL981">IFERROR(_xlfn.IFS(
AM981="MPR ISSUE","TX ISSUE",
AM981="BSS Hardware Issue","RAN ISSUE",
AM981="Sites strategiques, MLL, Pylone, etc.","ENVTECH",
AM981="AKTIVCO DEFAUT GE &amp; POWER Cabinet","POWER ISSUE",
AM981="AKTIVCO Coupure ENEO &amp; Baisse de tension","POWER ISSUE",
AM981="Coupure ENEO &amp; Baisse de tension","POWER ISSUE",
AM981="Defaut GE &amp; POWER Cabinet","POWER ISSUE",
AM981="Sharing","POWER ISSUE",
AM981="Sites strategiques &amp; DataCenter","POWER ISSUE",
AM981="Exclu","Exclu",
AM981="SAT","TX ISSUE",
AM981="SPARE-ISSUE","SPARE-ISSUE",
AM981="Fiber CAmtel","TX ISSUE",
AM981="Fiber AOF","TX ISSUE",
AM981="Projet OCM (HUAWEI)","TRAVAUX-HUAWEI",
AM981="Projet OCM (NOKIA)","TRAVAUX -NOKIA",
AM981="ACCESS-ISSUE","ACCESS-ISSUE",
AM981="Projet OCM (ZTE, NOKIA, autres projets)","TRAVAUX OCM",
AM981="No root CAuse","No root cause",
AM981="ODU HS","TX ISSUE",
AM981="IP &amp; VLAN","TX ISSUE",
AM981="Warehouse HUAWEI","SPARE-ISSUE",
AM981="SPARE-HS","SPARE-ISSUE",
AM981="Power Telco","RAN ISSUE",AM981="no impacts","no impacts"
),"")</f>
        <v>no impacts</v>
      </c>
      <c r="AM981" s="67" t="s">
        <v>5605</v>
      </c>
      <c r="AN981" s="48" t="str" cm="1">
        <f t="array" ref="AN981">IFERROR(_xlfn.IFS(
AM981="MPR ISSUE","ACTIVE",
AM981="BSS Hardware Issue","ACTIVE",
AM981="Sites strategiques, MLL, Pylone, etc.","PASSIVE",
AM981="AKTIVCO DEFAUT GE &amp; POWER Cabinet","PASSIVE",
AM981="AKTIVCO Coupure ENEO &amp; Baisse de tension","PASSIVE",
AM981="Coupure ENEO &amp; Baisse de tension","PASSIVE",
AM981="Defaut GE &amp; POWER Cabinet","PASSIVE",
AM981="Sharing","PASSIVE",
AM981="Sites strategiques &amp; DataCenter","PASSIVE",
AM981="Exclu","Exclu",
AM981="SAT","ACTIVE",
AM981="SPARE-ISSUE","SPARE-ISSUE",
AM981="Fiber CAmtel","ACTIVE",
AM981="Fiber AOF","ACTIVE",
AM981="Projet OCM (HUAWEI)","PLANNED WORKS",
AM981="Projet OCM (NOKIA)","PLANNED WORKS",
AM981="ACCESS-ISSUE","ACCESS-ISSUE",
AM981="Projet OCM (ZTE, NOKIA, autres projets)","PLANNED WORKS",
AM981="No root CAuse","No root cause",
AM981="ODU HS","ACTIVE",
AM981="IP &amp; VLAN","ACTIVE",
AM981="Warehouse HUAWEI","SPARE-ISSUE",
AM981="SPARE-HS","SPARE-ISSUE",
AM981="Power Telco","ACTIVE", AM981="no impacts","no impacts"
),"")</f>
        <v>no impacts</v>
      </c>
      <c r="AO981" s="93" t="s">
        <v>5537</v>
      </c>
      <c r="AP981" s="101" t="str">
        <f t="shared" si="31"/>
        <v>CTR_401</v>
      </c>
      <c r="AR981" s="17" t="s">
        <v>5537</v>
      </c>
      <c r="AS981" s="7" t="s">
        <v>5537</v>
      </c>
      <c r="AT981" s="6"/>
      <c r="AU981" s="7"/>
      <c r="AV981" s="3" t="s">
        <v>5537</v>
      </c>
      <c r="AW981" s="18" t="s">
        <v>5537</v>
      </c>
      <c r="AX981" s="18" t="s">
        <v>5537</v>
      </c>
      <c r="AY981" s="18" t="s">
        <v>5537</v>
      </c>
      <c r="AZ981" s="18" t="s">
        <v>5537</v>
      </c>
      <c r="BA981" s="18" t="s">
        <v>5537</v>
      </c>
      <c r="BB981" s="18" t="s">
        <v>5537</v>
      </c>
      <c r="BC981" s="18" t="s">
        <v>5537</v>
      </c>
      <c r="BD981" s="18" t="s">
        <v>5537</v>
      </c>
      <c r="BE981" s="18" t="s">
        <v>5537</v>
      </c>
      <c r="BF981" s="18" t="s">
        <v>5537</v>
      </c>
      <c r="BG981" s="18" t="s">
        <v>5537</v>
      </c>
      <c r="BH981" s="18" t="s">
        <v>5537</v>
      </c>
      <c r="BI981" s="9" t="s">
        <v>5537</v>
      </c>
      <c r="BJ981" s="14"/>
      <c r="BK981" s="14" t="s">
        <v>5537</v>
      </c>
      <c r="BL981" s="14" t="str">
        <f>_xlfn.XLOOKUP(B981,'[4]cell downs 18042026 17h'!$B:$B,'[4]cell downs 18042026 17h'!$B:$B,"")</f>
        <v/>
      </c>
      <c r="BM981" s="14" t="str">
        <f>_xlfn.XLOOKUP(B981,'[5]Cells Huawei 19042026 15h'!$B:$B,'[5]Cells Huawei 19042026 15h'!$B:$B,"")</f>
        <v/>
      </c>
      <c r="BN981" s="9" t="str">
        <f>_xlfn.XLOOKUP(B981,'[6]cells down 19042026 9H40'!$B:$B,'[6]cells down 19042026 9H40'!$B:$B,"")</f>
        <v/>
      </c>
      <c r="BO981" s="9" t="s">
        <v>2280</v>
      </c>
      <c r="BP981" s="9" t="s">
        <v>5537</v>
      </c>
      <c r="BQ981" s="115"/>
    </row>
    <row r="982" spans="1:69" s="9" customFormat="1" x14ac:dyDescent="0.3">
      <c r="A982" s="1" t="s">
        <v>409</v>
      </c>
      <c r="B982" s="8" t="s">
        <v>410</v>
      </c>
      <c r="C982" s="3" t="str">
        <f>_xlfn.XLOOKUP(B982,'[1]daily break down'!$D:$D,'[1]daily break down'!$E:$E,"")</f>
        <v>Yaounde</v>
      </c>
      <c r="D982" s="1" t="s">
        <v>11</v>
      </c>
      <c r="E982" s="1" t="s">
        <v>12</v>
      </c>
      <c r="F982" s="3" t="s">
        <v>37</v>
      </c>
      <c r="G982" s="1" t="s">
        <v>38</v>
      </c>
      <c r="H982" s="34" t="str">
        <f>_xlfn.XLOOKUP(B982,[2]CALCULATION!$B:$B,[2]CALCULATION!$H:$H,"")</f>
        <v>ZTE</v>
      </c>
      <c r="I982" s="28">
        <v>0.46175017763737997</v>
      </c>
      <c r="J982" s="28">
        <v>0</v>
      </c>
      <c r="K982" s="28">
        <v>0</v>
      </c>
      <c r="L982" s="28">
        <v>0</v>
      </c>
      <c r="M982" s="28">
        <v>1.1684829910425103</v>
      </c>
      <c r="N982" s="28">
        <v>0</v>
      </c>
      <c r="O982" s="28">
        <v>0</v>
      </c>
      <c r="P982" s="28">
        <v>0.11323491223714717</v>
      </c>
      <c r="Q982" s="28">
        <v>1.1165650780605709</v>
      </c>
      <c r="R982" s="28">
        <v>0.73107769530837685</v>
      </c>
      <c r="S982" s="94">
        <v>0</v>
      </c>
      <c r="T982" s="94">
        <f>_xlfn.XLOOKUP(B982,'[3]Nur des jours'!$B:$B,'[3]Nur des jours'!$U:$U,"")</f>
        <v>0</v>
      </c>
      <c r="U982" s="94">
        <v>0</v>
      </c>
      <c r="V982" s="94">
        <v>0</v>
      </c>
      <c r="W982" s="94">
        <v>0</v>
      </c>
      <c r="X982" s="94">
        <v>0</v>
      </c>
      <c r="Y982" s="94">
        <v>0</v>
      </c>
      <c r="Z982" s="94">
        <v>0</v>
      </c>
      <c r="AA982" s="94">
        <v>0</v>
      </c>
      <c r="AB982" s="94">
        <v>2.5147460427528737E-3</v>
      </c>
      <c r="AC982" s="94">
        <f>_xlfn.XLOOKUP(B982,'[3]Nur des jours'!$B:$B,'[3]Nur des jours'!$N:$N,"")</f>
        <v>0</v>
      </c>
      <c r="AD982" s="94">
        <v>0</v>
      </c>
      <c r="AE982" s="94">
        <v>0</v>
      </c>
      <c r="AF982" s="94">
        <v>0</v>
      </c>
      <c r="AG982" s="94">
        <v>0</v>
      </c>
      <c r="AH982" s="94">
        <v>0</v>
      </c>
      <c r="AI982" s="49" t="s">
        <v>5559</v>
      </c>
      <c r="AJ982" s="49"/>
      <c r="AK982" s="48" t="str" cm="1">
        <f t="array" ref="AK982">IFERROR(_xlfn.IFS(
AM982="MPR ISSUE","PDH",
AM982="BSS Hardware Issue","BSS",
AM982="Sites strategiques, MLL, Pylone, etc.","ENVTECH",
AM982="AKTIVCO DEFAUT GE &amp; POWER Cabinet","AKTIVCO",
AM982="AKTIVCO Coupure ENEO &amp; Baisse de tension","AKTIVCO GRID ONLY",
AM982="Coupure ENEO &amp; Baisse de tension","IHS GRID ONLY",
AM982="Defaut GE &amp; POWER Cabinet","IHS",
AM982="Sharing","Partners",
AM982="Sites strategiques &amp; DataCenter","SST &amp; DC",
AM982="Exclu","Exclu",
AM982="SAT","SAT",
AM982="SPARE-ISSUE","SPARE-ISSUE",
AM982="Fiber CAmtel","TRANS_FO_CAMTEL",
AM982="Fiber AOF","Fiber AOF",
AM982="Projet OCM (HUAWEI)","TRAVAUX-HUAWEI",
AM982="Projet OCM (NOKIA)","TRAVAUX-NOKIA",
AM982="ACCESS-ISSUE","ACCESS-ISSUE",
AM982="Projet OCM (ZTE, NOKIA, autres projets)","TRAVAUX OCM",
AM982="No root CAuse","No root cause",
AM982="ODU HS","PDH",
AM982="IP &amp; VLAN","PDH",
AM982="Warehouse HUAWEI","SPARE-ISSUE",
AM982="SPARE-HS","SPARE-ISSUE",
AM982="Power Telco","BSS",AM982="no impacts","no impacts"
),"")</f>
        <v>no impacts</v>
      </c>
      <c r="AL982" s="48" t="str" cm="1">
        <f t="array" ref="AL982">IFERROR(_xlfn.IFS(
AM982="MPR ISSUE","TX ISSUE",
AM982="BSS Hardware Issue","RAN ISSUE",
AM982="Sites strategiques, MLL, Pylone, etc.","ENVTECH",
AM982="AKTIVCO DEFAUT GE &amp; POWER Cabinet","POWER ISSUE",
AM982="AKTIVCO Coupure ENEO &amp; Baisse de tension","POWER ISSUE",
AM982="Coupure ENEO &amp; Baisse de tension","POWER ISSUE",
AM982="Defaut GE &amp; POWER Cabinet","POWER ISSUE",
AM982="Sharing","POWER ISSUE",
AM982="Sites strategiques &amp; DataCenter","POWER ISSUE",
AM982="Exclu","Exclu",
AM982="SAT","TX ISSUE",
AM982="SPARE-ISSUE","SPARE-ISSUE",
AM982="Fiber CAmtel","TX ISSUE",
AM982="Fiber AOF","TX ISSUE",
AM982="Projet OCM (HUAWEI)","TRAVAUX-HUAWEI",
AM982="Projet OCM (NOKIA)","TRAVAUX -NOKIA",
AM982="ACCESS-ISSUE","ACCESS-ISSUE",
AM982="Projet OCM (ZTE, NOKIA, autres projets)","TRAVAUX OCM",
AM982="No root CAuse","No root cause",
AM982="ODU HS","TX ISSUE",
AM982="IP &amp; VLAN","TX ISSUE",
AM982="Warehouse HUAWEI","SPARE-ISSUE",
AM982="SPARE-HS","SPARE-ISSUE",
AM982="Power Telco","RAN ISSUE",AM982="no impacts","no impacts"
),"")</f>
        <v>no impacts</v>
      </c>
      <c r="AM982" s="67" t="s">
        <v>5605</v>
      </c>
      <c r="AN982" s="48" t="str" cm="1">
        <f t="array" ref="AN982">IFERROR(_xlfn.IFS(
AM982="MPR ISSUE","ACTIVE",
AM982="BSS Hardware Issue","ACTIVE",
AM982="Sites strategiques, MLL, Pylone, etc.","PASSIVE",
AM982="AKTIVCO DEFAUT GE &amp; POWER Cabinet","PASSIVE",
AM982="AKTIVCO Coupure ENEO &amp; Baisse de tension","PASSIVE",
AM982="Coupure ENEO &amp; Baisse de tension","PASSIVE",
AM982="Defaut GE &amp; POWER Cabinet","PASSIVE",
AM982="Sharing","PASSIVE",
AM982="Sites strategiques &amp; DataCenter","PASSIVE",
AM982="Exclu","Exclu",
AM982="SAT","ACTIVE",
AM982="SPARE-ISSUE","SPARE-ISSUE",
AM982="Fiber CAmtel","ACTIVE",
AM982="Fiber AOF","ACTIVE",
AM982="Projet OCM (HUAWEI)","PLANNED WORKS",
AM982="Projet OCM (NOKIA)","PLANNED WORKS",
AM982="ACCESS-ISSUE","ACCESS-ISSUE",
AM982="Projet OCM (ZTE, NOKIA, autres projets)","PLANNED WORKS",
AM982="No root CAuse","No root cause",
AM982="ODU HS","ACTIVE",
AM982="IP &amp; VLAN","ACTIVE",
AM982="Warehouse HUAWEI","SPARE-ISSUE",
AM982="SPARE-HS","SPARE-ISSUE",
AM982="Power Telco","ACTIVE", AM982="no impacts","no impacts"
),"")</f>
        <v>no impacts</v>
      </c>
      <c r="AO982" s="93" t="s">
        <v>5537</v>
      </c>
      <c r="AP982" s="101" t="str">
        <f t="shared" si="31"/>
        <v>CTR_522</v>
      </c>
      <c r="AR982" s="17" t="s">
        <v>5537</v>
      </c>
      <c r="AS982" s="7" t="s">
        <v>5537</v>
      </c>
      <c r="AT982" s="6"/>
      <c r="AU982" s="7"/>
      <c r="AV982" s="3" t="s">
        <v>5537</v>
      </c>
      <c r="AW982" s="18" t="s">
        <v>5537</v>
      </c>
      <c r="AX982" s="18" t="s">
        <v>5537</v>
      </c>
      <c r="AY982" s="18" t="s">
        <v>5537</v>
      </c>
      <c r="AZ982" s="18" t="s">
        <v>5537</v>
      </c>
      <c r="BA982" s="18" t="s">
        <v>5537</v>
      </c>
      <c r="BB982" s="18" t="s">
        <v>5537</v>
      </c>
      <c r="BC982" s="18" t="s">
        <v>5537</v>
      </c>
      <c r="BD982" s="18" t="s">
        <v>5537</v>
      </c>
      <c r="BE982" s="18" t="s">
        <v>5537</v>
      </c>
      <c r="BF982" s="18" t="s">
        <v>5537</v>
      </c>
      <c r="BG982" s="18" t="s">
        <v>5537</v>
      </c>
      <c r="BH982" s="18" t="s">
        <v>5537</v>
      </c>
      <c r="BI982" s="9" t="s">
        <v>5537</v>
      </c>
      <c r="BJ982" s="14"/>
      <c r="BK982" s="14" t="s">
        <v>5537</v>
      </c>
      <c r="BL982" s="14" t="str">
        <f>_xlfn.XLOOKUP(B982,'[4]cell downs 18042026 17h'!$B:$B,'[4]cell downs 18042026 17h'!$B:$B,"")</f>
        <v/>
      </c>
      <c r="BM982" s="14" t="str">
        <f>_xlfn.XLOOKUP(B982,'[5]Cells Huawei 19042026 15h'!$B:$B,'[5]Cells Huawei 19042026 15h'!$B:$B,"")</f>
        <v/>
      </c>
      <c r="BN982" s="9" t="str">
        <f>_xlfn.XLOOKUP(B982,'[6]cells down 19042026 9H40'!$B:$B,'[6]cells down 19042026 9H40'!$B:$B,"")</f>
        <v/>
      </c>
      <c r="BO982" s="9" t="s">
        <v>410</v>
      </c>
      <c r="BP982" s="9" t="s">
        <v>5537</v>
      </c>
      <c r="BQ982" s="115"/>
    </row>
    <row r="983" spans="1:69" s="9" customFormat="1" x14ac:dyDescent="0.3">
      <c r="A983" s="1" t="s">
        <v>2768</v>
      </c>
      <c r="B983" s="8" t="s">
        <v>2769</v>
      </c>
      <c r="C983" s="3" t="str">
        <f>_xlfn.XLOOKUP(B983,'[1]daily break down'!$D:$D,'[1]daily break down'!$E:$E,"")</f>
        <v>Yaounde</v>
      </c>
      <c r="D983" s="1" t="s">
        <v>11</v>
      </c>
      <c r="E983" s="1" t="s">
        <v>12</v>
      </c>
      <c r="F983" s="3" t="s">
        <v>37</v>
      </c>
      <c r="G983" s="1" t="s">
        <v>38</v>
      </c>
      <c r="H983" s="34" t="str">
        <f>_xlfn.XLOOKUP(B983,[2]CALCULATION!$B:$B,[2]CALCULATION!$H:$H,"")</f>
        <v>ZTE</v>
      </c>
      <c r="I983" s="28">
        <v>0</v>
      </c>
      <c r="J983" s="28">
        <v>0</v>
      </c>
      <c r="K983" s="28">
        <v>0</v>
      </c>
      <c r="L983" s="28">
        <v>0</v>
      </c>
      <c r="M983" s="28">
        <v>0</v>
      </c>
      <c r="N983" s="28">
        <v>0</v>
      </c>
      <c r="O983" s="28">
        <v>0</v>
      </c>
      <c r="P983" s="28">
        <v>0</v>
      </c>
      <c r="Q983" s="28">
        <v>0</v>
      </c>
      <c r="R983" s="28">
        <v>0</v>
      </c>
      <c r="S983" s="94">
        <v>0</v>
      </c>
      <c r="T983" s="94">
        <f>_xlfn.XLOOKUP(B983,'[3]Nur des jours'!$B:$B,'[3]Nur des jours'!$U:$U,"")</f>
        <v>0</v>
      </c>
      <c r="U983" s="94">
        <v>0</v>
      </c>
      <c r="V983" s="94">
        <v>0</v>
      </c>
      <c r="W983" s="94">
        <v>0</v>
      </c>
      <c r="X983" s="94">
        <v>0</v>
      </c>
      <c r="Y983" s="94">
        <v>0</v>
      </c>
      <c r="Z983" s="94">
        <v>0</v>
      </c>
      <c r="AA983" s="94">
        <v>0</v>
      </c>
      <c r="AB983" s="94">
        <v>2.3007251029442607E-3</v>
      </c>
      <c r="AC983" s="94">
        <f>_xlfn.XLOOKUP(B983,'[3]Nur des jours'!$B:$B,'[3]Nur des jours'!$N:$N,"")</f>
        <v>0</v>
      </c>
      <c r="AD983" s="94">
        <v>0</v>
      </c>
      <c r="AE983" s="94">
        <v>0</v>
      </c>
      <c r="AF983" s="94">
        <v>0</v>
      </c>
      <c r="AG983" s="94">
        <v>0</v>
      </c>
      <c r="AH983" s="94">
        <v>0</v>
      </c>
      <c r="AI983" s="49" t="s">
        <v>5559</v>
      </c>
      <c r="AJ983" s="49"/>
      <c r="AK983" s="48" t="str" cm="1">
        <f t="array" ref="AK983">IFERROR(_xlfn.IFS(
AM983="MPR ISSUE","PDH",
AM983="BSS Hardware Issue","BSS",
AM983="Sites strategiques, MLL, Pylone, etc.","ENVTECH",
AM983="AKTIVCO DEFAUT GE &amp; POWER Cabinet","AKTIVCO",
AM983="AKTIVCO Coupure ENEO &amp; Baisse de tension","AKTIVCO GRID ONLY",
AM983="Coupure ENEO &amp; Baisse de tension","IHS GRID ONLY",
AM983="Defaut GE &amp; POWER Cabinet","IHS",
AM983="Sharing","Partners",
AM983="Sites strategiques &amp; DataCenter","SST &amp; DC",
AM983="Exclu","Exclu",
AM983="SAT","SAT",
AM983="SPARE-ISSUE","SPARE-ISSUE",
AM983="Fiber CAmtel","TRANS_FO_CAMTEL",
AM983="Fiber AOF","Fiber AOF",
AM983="Projet OCM (HUAWEI)","TRAVAUX-HUAWEI",
AM983="Projet OCM (NOKIA)","TRAVAUX-NOKIA",
AM983="ACCESS-ISSUE","ACCESS-ISSUE",
AM983="Projet OCM (ZTE, NOKIA, autres projets)","TRAVAUX OCM",
AM983="No root CAuse","No root cause",
AM983="ODU HS","PDH",
AM983="IP &amp; VLAN","PDH",
AM983="Warehouse HUAWEI","SPARE-ISSUE",
AM983="SPARE-HS","SPARE-ISSUE",
AM983="Power Telco","BSS",AM983="no impacts","no impacts"
),"")</f>
        <v>no impacts</v>
      </c>
      <c r="AL983" s="48" t="str" cm="1">
        <f t="array" ref="AL983">IFERROR(_xlfn.IFS(
AM983="MPR ISSUE","TX ISSUE",
AM983="BSS Hardware Issue","RAN ISSUE",
AM983="Sites strategiques, MLL, Pylone, etc.","ENVTECH",
AM983="AKTIVCO DEFAUT GE &amp; POWER Cabinet","POWER ISSUE",
AM983="AKTIVCO Coupure ENEO &amp; Baisse de tension","POWER ISSUE",
AM983="Coupure ENEO &amp; Baisse de tension","POWER ISSUE",
AM983="Defaut GE &amp; POWER Cabinet","POWER ISSUE",
AM983="Sharing","POWER ISSUE",
AM983="Sites strategiques &amp; DataCenter","POWER ISSUE",
AM983="Exclu","Exclu",
AM983="SAT","TX ISSUE",
AM983="SPARE-ISSUE","SPARE-ISSUE",
AM983="Fiber CAmtel","TX ISSUE",
AM983="Fiber AOF","TX ISSUE",
AM983="Projet OCM (HUAWEI)","TRAVAUX-HUAWEI",
AM983="Projet OCM (NOKIA)","TRAVAUX -NOKIA",
AM983="ACCESS-ISSUE","ACCESS-ISSUE",
AM983="Projet OCM (ZTE, NOKIA, autres projets)","TRAVAUX OCM",
AM983="No root CAuse","No root cause",
AM983="ODU HS","TX ISSUE",
AM983="IP &amp; VLAN","TX ISSUE",
AM983="Warehouse HUAWEI","SPARE-ISSUE",
AM983="SPARE-HS","SPARE-ISSUE",
AM983="Power Telco","RAN ISSUE",AM983="no impacts","no impacts"
),"")</f>
        <v>no impacts</v>
      </c>
      <c r="AM983" s="67" t="s">
        <v>5605</v>
      </c>
      <c r="AN983" s="48" t="str" cm="1">
        <f t="array" ref="AN983">IFERROR(_xlfn.IFS(
AM983="MPR ISSUE","ACTIVE",
AM983="BSS Hardware Issue","ACTIVE",
AM983="Sites strategiques, MLL, Pylone, etc.","PASSIVE",
AM983="AKTIVCO DEFAUT GE &amp; POWER Cabinet","PASSIVE",
AM983="AKTIVCO Coupure ENEO &amp; Baisse de tension","PASSIVE",
AM983="Coupure ENEO &amp; Baisse de tension","PASSIVE",
AM983="Defaut GE &amp; POWER Cabinet","PASSIVE",
AM983="Sharing","PASSIVE",
AM983="Sites strategiques &amp; DataCenter","PASSIVE",
AM983="Exclu","Exclu",
AM983="SAT","ACTIVE",
AM983="SPARE-ISSUE","SPARE-ISSUE",
AM983="Fiber CAmtel","ACTIVE",
AM983="Fiber AOF","ACTIVE",
AM983="Projet OCM (HUAWEI)","PLANNED WORKS",
AM983="Projet OCM (NOKIA)","PLANNED WORKS",
AM983="ACCESS-ISSUE","ACCESS-ISSUE",
AM983="Projet OCM (ZTE, NOKIA, autres projets)","PLANNED WORKS",
AM983="No root CAuse","No root cause",
AM983="ODU HS","ACTIVE",
AM983="IP &amp; VLAN","ACTIVE",
AM983="Warehouse HUAWEI","SPARE-ISSUE",
AM983="SPARE-HS","SPARE-ISSUE",
AM983="Power Telco","ACTIVE", AM983="no impacts","no impacts"
),"")</f>
        <v>no impacts</v>
      </c>
      <c r="AO983" s="93" t="s">
        <v>5537</v>
      </c>
      <c r="AP983" s="101" t="str">
        <f t="shared" si="31"/>
        <v>CTR_484</v>
      </c>
      <c r="AR983" s="17" t="s">
        <v>5537</v>
      </c>
      <c r="AS983" s="7" t="s">
        <v>5537</v>
      </c>
      <c r="AT983" s="6"/>
      <c r="AU983" s="7"/>
      <c r="AV983" s="3" t="s">
        <v>5537</v>
      </c>
      <c r="AW983" s="18" t="s">
        <v>5537</v>
      </c>
      <c r="AX983" s="18" t="s">
        <v>5537</v>
      </c>
      <c r="AY983" s="18" t="s">
        <v>5537</v>
      </c>
      <c r="AZ983" s="18" t="s">
        <v>5537</v>
      </c>
      <c r="BA983" s="18" t="s">
        <v>5537</v>
      </c>
      <c r="BB983" s="18" t="s">
        <v>5537</v>
      </c>
      <c r="BC983" s="18" t="s">
        <v>5537</v>
      </c>
      <c r="BD983" s="18" t="s">
        <v>5537</v>
      </c>
      <c r="BE983" s="18" t="s">
        <v>5537</v>
      </c>
      <c r="BF983" s="18" t="s">
        <v>5537</v>
      </c>
      <c r="BG983" s="18" t="s">
        <v>5537</v>
      </c>
      <c r="BH983" s="18" t="s">
        <v>5537</v>
      </c>
      <c r="BI983" s="9" t="s">
        <v>5537</v>
      </c>
      <c r="BJ983" s="14"/>
      <c r="BK983" s="14" t="s">
        <v>5537</v>
      </c>
      <c r="BL983" s="14" t="str">
        <f>_xlfn.XLOOKUP(B983,'[4]cell downs 18042026 17h'!$B:$B,'[4]cell downs 18042026 17h'!$B:$B,"")</f>
        <v/>
      </c>
      <c r="BM983" s="14" t="str">
        <f>_xlfn.XLOOKUP(B983,'[5]Cells Huawei 19042026 15h'!$B:$B,'[5]Cells Huawei 19042026 15h'!$B:$B,"")</f>
        <v/>
      </c>
      <c r="BN983" s="9" t="str">
        <f>_xlfn.XLOOKUP(B983,'[6]cells down 19042026 9H40'!$B:$B,'[6]cells down 19042026 9H40'!$B:$B,"")</f>
        <v/>
      </c>
      <c r="BO983" s="9" t="s">
        <v>2769</v>
      </c>
      <c r="BP983" s="9" t="s">
        <v>5537</v>
      </c>
      <c r="BQ983" s="115"/>
    </row>
    <row r="984" spans="1:69" s="9" customFormat="1" x14ac:dyDescent="0.3">
      <c r="A984" s="1" t="s">
        <v>1897</v>
      </c>
      <c r="B984" s="8" t="s">
        <v>1898</v>
      </c>
      <c r="C984" s="3" t="str">
        <f>_xlfn.XLOOKUP(B984,'[1]daily break down'!$D:$D,'[1]daily break down'!$E:$E,"")</f>
        <v>Yaounde</v>
      </c>
      <c r="D984" s="1" t="s">
        <v>11</v>
      </c>
      <c r="E984" s="1" t="s">
        <v>12</v>
      </c>
      <c r="F984" s="3" t="s">
        <v>37</v>
      </c>
      <c r="G984" s="1" t="s">
        <v>38</v>
      </c>
      <c r="H984" s="34" t="str">
        <f>_xlfn.XLOOKUP(B984,[2]CALCULATION!$B:$B,[2]CALCULATION!$H:$H,"")</f>
        <v>ZTE</v>
      </c>
      <c r="I984" s="28">
        <v>0</v>
      </c>
      <c r="J984" s="28">
        <v>0</v>
      </c>
      <c r="K984" s="28">
        <v>0</v>
      </c>
      <c r="L984" s="28">
        <v>0</v>
      </c>
      <c r="M984" s="28">
        <v>1.1045799054312802</v>
      </c>
      <c r="N984" s="28">
        <v>0</v>
      </c>
      <c r="O984" s="28">
        <v>0</v>
      </c>
      <c r="P984" s="28">
        <v>0</v>
      </c>
      <c r="Q984" s="28">
        <v>0</v>
      </c>
      <c r="R984" s="28">
        <v>0</v>
      </c>
      <c r="S984" s="94">
        <v>0</v>
      </c>
      <c r="T984" s="94">
        <f>_xlfn.XLOOKUP(B984,'[3]Nur des jours'!$B:$B,'[3]Nur des jours'!$U:$U,"")</f>
        <v>0</v>
      </c>
      <c r="U984" s="94">
        <v>0</v>
      </c>
      <c r="V984" s="94">
        <v>0</v>
      </c>
      <c r="W984" s="94">
        <v>0</v>
      </c>
      <c r="X984" s="94">
        <v>1.4676307596601919</v>
      </c>
      <c r="Y984" s="94">
        <v>0</v>
      </c>
      <c r="Z984" s="94">
        <v>0</v>
      </c>
      <c r="AA984" s="94">
        <v>0</v>
      </c>
      <c r="AB984" s="94">
        <v>2.158044476405014E-3</v>
      </c>
      <c r="AC984" s="94">
        <f>_xlfn.XLOOKUP(B984,'[3]Nur des jours'!$B:$B,'[3]Nur des jours'!$N:$N,"")</f>
        <v>0</v>
      </c>
      <c r="AD984" s="94">
        <v>0</v>
      </c>
      <c r="AE984" s="94">
        <v>0</v>
      </c>
      <c r="AF984" s="94">
        <v>0</v>
      </c>
      <c r="AG984" s="94">
        <v>0</v>
      </c>
      <c r="AH984" s="94">
        <v>0</v>
      </c>
      <c r="AI984" s="49" t="s">
        <v>5559</v>
      </c>
      <c r="AJ984" s="49"/>
      <c r="AK984" s="48" t="str" cm="1">
        <f t="array" ref="AK984">IFERROR(_xlfn.IFS(
AM984="MPR ISSUE","PDH",
AM984="BSS Hardware Issue","BSS",
AM984="Sites strategiques, MLL, Pylone, etc.","ENVTECH",
AM984="AKTIVCO DEFAUT GE &amp; POWER Cabinet","AKTIVCO",
AM984="AKTIVCO Coupure ENEO &amp; Baisse de tension","AKTIVCO GRID ONLY",
AM984="Coupure ENEO &amp; Baisse de tension","IHS GRID ONLY",
AM984="Defaut GE &amp; POWER Cabinet","IHS",
AM984="Sharing","Partners",
AM984="Sites strategiques &amp; DataCenter","SST &amp; DC",
AM984="Exclu","Exclu",
AM984="SAT","SAT",
AM984="SPARE-ISSUE","SPARE-ISSUE",
AM984="Fiber CAmtel","TRANS_FO_CAMTEL",
AM984="Fiber AOF","Fiber AOF",
AM984="Projet OCM (HUAWEI)","TRAVAUX-HUAWEI",
AM984="Projet OCM (NOKIA)","TRAVAUX-NOKIA",
AM984="ACCESS-ISSUE","ACCESS-ISSUE",
AM984="Projet OCM (ZTE, NOKIA, autres projets)","TRAVAUX OCM",
AM984="No root CAuse","No root cause",
AM984="ODU HS","PDH",
AM984="IP &amp; VLAN","PDH",
AM984="Warehouse HUAWEI","SPARE-ISSUE",
AM984="SPARE-HS","SPARE-ISSUE",
AM984="Power Telco","BSS",AM984="no impacts","no impacts"
),"")</f>
        <v>no impacts</v>
      </c>
      <c r="AL984" s="48" t="str" cm="1">
        <f t="array" ref="AL984">IFERROR(_xlfn.IFS(
AM984="MPR ISSUE","TX ISSUE",
AM984="BSS Hardware Issue","RAN ISSUE",
AM984="Sites strategiques, MLL, Pylone, etc.","ENVTECH",
AM984="AKTIVCO DEFAUT GE &amp; POWER Cabinet","POWER ISSUE",
AM984="AKTIVCO Coupure ENEO &amp; Baisse de tension","POWER ISSUE",
AM984="Coupure ENEO &amp; Baisse de tension","POWER ISSUE",
AM984="Defaut GE &amp; POWER Cabinet","POWER ISSUE",
AM984="Sharing","POWER ISSUE",
AM984="Sites strategiques &amp; DataCenter","POWER ISSUE",
AM984="Exclu","Exclu",
AM984="SAT","TX ISSUE",
AM984="SPARE-ISSUE","SPARE-ISSUE",
AM984="Fiber CAmtel","TX ISSUE",
AM984="Fiber AOF","TX ISSUE",
AM984="Projet OCM (HUAWEI)","TRAVAUX-HUAWEI",
AM984="Projet OCM (NOKIA)","TRAVAUX -NOKIA",
AM984="ACCESS-ISSUE","ACCESS-ISSUE",
AM984="Projet OCM (ZTE, NOKIA, autres projets)","TRAVAUX OCM",
AM984="No root CAuse","No root cause",
AM984="ODU HS","TX ISSUE",
AM984="IP &amp; VLAN","TX ISSUE",
AM984="Warehouse HUAWEI","SPARE-ISSUE",
AM984="SPARE-HS","SPARE-ISSUE",
AM984="Power Telco","RAN ISSUE",AM984="no impacts","no impacts"
),"")</f>
        <v>no impacts</v>
      </c>
      <c r="AM984" s="67" t="s">
        <v>5605</v>
      </c>
      <c r="AN984" s="48" t="str" cm="1">
        <f t="array" ref="AN984">IFERROR(_xlfn.IFS(
AM984="MPR ISSUE","ACTIVE",
AM984="BSS Hardware Issue","ACTIVE",
AM984="Sites strategiques, MLL, Pylone, etc.","PASSIVE",
AM984="AKTIVCO DEFAUT GE &amp; POWER Cabinet","PASSIVE",
AM984="AKTIVCO Coupure ENEO &amp; Baisse de tension","PASSIVE",
AM984="Coupure ENEO &amp; Baisse de tension","PASSIVE",
AM984="Defaut GE &amp; POWER Cabinet","PASSIVE",
AM984="Sharing","PASSIVE",
AM984="Sites strategiques &amp; DataCenter","PASSIVE",
AM984="Exclu","Exclu",
AM984="SAT","ACTIVE",
AM984="SPARE-ISSUE","SPARE-ISSUE",
AM984="Fiber CAmtel","ACTIVE",
AM984="Fiber AOF","ACTIVE",
AM984="Projet OCM (HUAWEI)","PLANNED WORKS",
AM984="Projet OCM (NOKIA)","PLANNED WORKS",
AM984="ACCESS-ISSUE","ACCESS-ISSUE",
AM984="Projet OCM (ZTE, NOKIA, autres projets)","PLANNED WORKS",
AM984="No root CAuse","No root cause",
AM984="ODU HS","ACTIVE",
AM984="IP &amp; VLAN","ACTIVE",
AM984="Warehouse HUAWEI","SPARE-ISSUE",
AM984="SPARE-HS","SPARE-ISSUE",
AM984="Power Telco","ACTIVE", AM984="no impacts","no impacts"
),"")</f>
        <v>no impacts</v>
      </c>
      <c r="AO984" s="93" t="s">
        <v>5537</v>
      </c>
      <c r="AP984" s="101" t="str">
        <f t="shared" si="31"/>
        <v>CTR_044</v>
      </c>
      <c r="AR984" s="17" t="s">
        <v>5537</v>
      </c>
      <c r="AS984" s="7" t="s">
        <v>5537</v>
      </c>
      <c r="AT984" s="6"/>
      <c r="AU984" s="7"/>
      <c r="AV984" s="3" t="s">
        <v>5537</v>
      </c>
      <c r="AW984" s="18" t="s">
        <v>5537</v>
      </c>
      <c r="AX984" s="18" t="s">
        <v>5537</v>
      </c>
      <c r="AY984" s="18" t="s">
        <v>5537</v>
      </c>
      <c r="AZ984" s="18" t="s">
        <v>5537</v>
      </c>
      <c r="BA984" s="18" t="s">
        <v>5537</v>
      </c>
      <c r="BB984" s="18" t="s">
        <v>5537</v>
      </c>
      <c r="BC984" s="18" t="s">
        <v>5537</v>
      </c>
      <c r="BD984" s="18" t="s">
        <v>5537</v>
      </c>
      <c r="BE984" s="18" t="s">
        <v>5537</v>
      </c>
      <c r="BF984" s="18" t="s">
        <v>5537</v>
      </c>
      <c r="BG984" s="18" t="s">
        <v>5537</v>
      </c>
      <c r="BH984" s="18" t="s">
        <v>5537</v>
      </c>
      <c r="BI984" s="9" t="s">
        <v>5537</v>
      </c>
      <c r="BJ984" s="14"/>
      <c r="BK984" s="14" t="s">
        <v>5537</v>
      </c>
      <c r="BL984" s="14" t="str">
        <f>_xlfn.XLOOKUP(B984,'[4]cell downs 18042026 17h'!$B:$B,'[4]cell downs 18042026 17h'!$B:$B,"")</f>
        <v/>
      </c>
      <c r="BM984" s="14" t="str">
        <f>_xlfn.XLOOKUP(B984,'[5]Cells Huawei 19042026 15h'!$B:$B,'[5]Cells Huawei 19042026 15h'!$B:$B,"")</f>
        <v/>
      </c>
      <c r="BN984" s="9" t="str">
        <f>_xlfn.XLOOKUP(B984,'[6]cells down 19042026 9H40'!$B:$B,'[6]cells down 19042026 9H40'!$B:$B,"")</f>
        <v/>
      </c>
      <c r="BO984" s="9" t="s">
        <v>1898</v>
      </c>
      <c r="BP984" s="9" t="s">
        <v>5537</v>
      </c>
      <c r="BQ984" s="115"/>
    </row>
    <row r="985" spans="1:69" s="9" customFormat="1" x14ac:dyDescent="0.3">
      <c r="A985" s="1" t="s">
        <v>3149</v>
      </c>
      <c r="B985" s="8" t="s">
        <v>3150</v>
      </c>
      <c r="C985" s="3" t="str">
        <f>_xlfn.XLOOKUP(B985,'[1]daily break down'!$D:$D,'[1]daily break down'!$E:$E,"")</f>
        <v>Yaounde</v>
      </c>
      <c r="D985" s="1" t="s">
        <v>11</v>
      </c>
      <c r="E985" s="1" t="s">
        <v>145</v>
      </c>
      <c r="F985" s="3" t="s">
        <v>37</v>
      </c>
      <c r="G985" s="1" t="s">
        <v>38</v>
      </c>
      <c r="H985" s="34" t="str">
        <f>_xlfn.XLOOKUP(B985,[2]CALCULATION!$B:$B,[2]CALCULATION!$H:$H,"")</f>
        <v>ZTE</v>
      </c>
      <c r="I985" s="28">
        <v>0</v>
      </c>
      <c r="J985" s="28">
        <v>0</v>
      </c>
      <c r="K985" s="28">
        <v>0</v>
      </c>
      <c r="L985" s="28">
        <v>0</v>
      </c>
      <c r="M985" s="28">
        <v>0</v>
      </c>
      <c r="N985" s="28">
        <v>0</v>
      </c>
      <c r="O985" s="28">
        <v>0</v>
      </c>
      <c r="P985" s="28">
        <v>0</v>
      </c>
      <c r="Q985" s="28">
        <v>0</v>
      </c>
      <c r="R985" s="28">
        <v>0</v>
      </c>
      <c r="S985" s="94">
        <v>0</v>
      </c>
      <c r="T985" s="94">
        <f>_xlfn.XLOOKUP(B985,'[3]Nur des jours'!$B:$B,'[3]Nur des jours'!$U:$U,"")</f>
        <v>0</v>
      </c>
      <c r="U985" s="94">
        <v>6.4835325154879806</v>
      </c>
      <c r="V985" s="94">
        <v>0</v>
      </c>
      <c r="W985" s="94">
        <v>0</v>
      </c>
      <c r="X985" s="94">
        <v>0</v>
      </c>
      <c r="Y985" s="94">
        <v>0</v>
      </c>
      <c r="Z985" s="94">
        <v>0</v>
      </c>
      <c r="AA985" s="94">
        <v>0</v>
      </c>
      <c r="AB985" s="94">
        <v>1.997528771548426E-3</v>
      </c>
      <c r="AC985" s="94">
        <f>_xlfn.XLOOKUP(B985,'[3]Nur des jours'!$B:$B,'[3]Nur des jours'!$N:$N,"")</f>
        <v>0</v>
      </c>
      <c r="AD985" s="94">
        <v>0</v>
      </c>
      <c r="AE985" s="94">
        <v>0</v>
      </c>
      <c r="AF985" s="94">
        <v>0</v>
      </c>
      <c r="AG985" s="94">
        <v>0</v>
      </c>
      <c r="AH985" s="94">
        <v>0</v>
      </c>
      <c r="AI985" s="49" t="s">
        <v>5559</v>
      </c>
      <c r="AJ985" s="49"/>
      <c r="AK985" s="48" t="str" cm="1">
        <f t="array" ref="AK985">IFERROR(_xlfn.IFS(
AM985="MPR ISSUE","PDH",
AM985="BSS Hardware Issue","BSS",
AM985="Sites strategiques, MLL, Pylone, etc.","ENVTECH",
AM985="AKTIVCO DEFAUT GE &amp; POWER Cabinet","AKTIVCO",
AM985="AKTIVCO Coupure ENEO &amp; Baisse de tension","AKTIVCO GRID ONLY",
AM985="Coupure ENEO &amp; Baisse de tension","IHS GRID ONLY",
AM985="Defaut GE &amp; POWER Cabinet","IHS",
AM985="Sharing","Partners",
AM985="Sites strategiques &amp; DataCenter","SST &amp; DC",
AM985="Exclu","Exclu",
AM985="SAT","SAT",
AM985="SPARE-ISSUE","SPARE-ISSUE",
AM985="Fiber CAmtel","TRANS_FO_CAMTEL",
AM985="Fiber AOF","Fiber AOF",
AM985="Projet OCM (HUAWEI)","TRAVAUX-HUAWEI",
AM985="Projet OCM (NOKIA)","TRAVAUX-NOKIA",
AM985="ACCESS-ISSUE","ACCESS-ISSUE",
AM985="Projet OCM (ZTE, NOKIA, autres projets)","TRAVAUX OCM",
AM985="No root CAuse","No root cause",
AM985="ODU HS","PDH",
AM985="IP &amp; VLAN","PDH",
AM985="Warehouse HUAWEI","SPARE-ISSUE",
AM985="SPARE-HS","SPARE-ISSUE",
AM985="Power Telco","BSS",AM985="no impacts","no impacts"
),"")</f>
        <v>no impacts</v>
      </c>
      <c r="AL985" s="48" t="str" cm="1">
        <f t="array" ref="AL985">IFERROR(_xlfn.IFS(
AM985="MPR ISSUE","TX ISSUE",
AM985="BSS Hardware Issue","RAN ISSUE",
AM985="Sites strategiques, MLL, Pylone, etc.","ENVTECH",
AM985="AKTIVCO DEFAUT GE &amp; POWER Cabinet","POWER ISSUE",
AM985="AKTIVCO Coupure ENEO &amp; Baisse de tension","POWER ISSUE",
AM985="Coupure ENEO &amp; Baisse de tension","POWER ISSUE",
AM985="Defaut GE &amp; POWER Cabinet","POWER ISSUE",
AM985="Sharing","POWER ISSUE",
AM985="Sites strategiques &amp; DataCenter","POWER ISSUE",
AM985="Exclu","Exclu",
AM985="SAT","TX ISSUE",
AM985="SPARE-ISSUE","SPARE-ISSUE",
AM985="Fiber CAmtel","TX ISSUE",
AM985="Fiber AOF","TX ISSUE",
AM985="Projet OCM (HUAWEI)","TRAVAUX-HUAWEI",
AM985="Projet OCM (NOKIA)","TRAVAUX -NOKIA",
AM985="ACCESS-ISSUE","ACCESS-ISSUE",
AM985="Projet OCM (ZTE, NOKIA, autres projets)","TRAVAUX OCM",
AM985="No root CAuse","No root cause",
AM985="ODU HS","TX ISSUE",
AM985="IP &amp; VLAN","TX ISSUE",
AM985="Warehouse HUAWEI","SPARE-ISSUE",
AM985="SPARE-HS","SPARE-ISSUE",
AM985="Power Telco","RAN ISSUE",AM985="no impacts","no impacts"
),"")</f>
        <v>no impacts</v>
      </c>
      <c r="AM985" s="67" t="s">
        <v>5605</v>
      </c>
      <c r="AN985" s="48" t="str" cm="1">
        <f t="array" ref="AN985">IFERROR(_xlfn.IFS(
AM985="MPR ISSUE","ACTIVE",
AM985="BSS Hardware Issue","ACTIVE",
AM985="Sites strategiques, MLL, Pylone, etc.","PASSIVE",
AM985="AKTIVCO DEFAUT GE &amp; POWER Cabinet","PASSIVE",
AM985="AKTIVCO Coupure ENEO &amp; Baisse de tension","PASSIVE",
AM985="Coupure ENEO &amp; Baisse de tension","PASSIVE",
AM985="Defaut GE &amp; POWER Cabinet","PASSIVE",
AM985="Sharing","PASSIVE",
AM985="Sites strategiques &amp; DataCenter","PASSIVE",
AM985="Exclu","Exclu",
AM985="SAT","ACTIVE",
AM985="SPARE-ISSUE","SPARE-ISSUE",
AM985="Fiber CAmtel","ACTIVE",
AM985="Fiber AOF","ACTIVE",
AM985="Projet OCM (HUAWEI)","PLANNED WORKS",
AM985="Projet OCM (NOKIA)","PLANNED WORKS",
AM985="ACCESS-ISSUE","ACCESS-ISSUE",
AM985="Projet OCM (ZTE, NOKIA, autres projets)","PLANNED WORKS",
AM985="No root CAuse","No root cause",
AM985="ODU HS","ACTIVE",
AM985="IP &amp; VLAN","ACTIVE",
AM985="Warehouse HUAWEI","SPARE-ISSUE",
AM985="SPARE-HS","SPARE-ISSUE",
AM985="Power Telco","ACTIVE", AM985="no impacts","no impacts"
),"")</f>
        <v>no impacts</v>
      </c>
      <c r="AO985" s="93" t="s">
        <v>5537</v>
      </c>
      <c r="AP985" s="101" t="str">
        <f t="shared" si="31"/>
        <v>CTR_012</v>
      </c>
      <c r="AR985" s="17" t="s">
        <v>5537</v>
      </c>
      <c r="AS985" s="7" t="s">
        <v>5537</v>
      </c>
      <c r="AT985" s="6"/>
      <c r="AU985" s="7"/>
      <c r="AV985" s="3" t="s">
        <v>5537</v>
      </c>
      <c r="AW985" s="18" t="s">
        <v>5537</v>
      </c>
      <c r="AX985" s="18" t="s">
        <v>5537</v>
      </c>
      <c r="AY985" s="18" t="s">
        <v>5537</v>
      </c>
      <c r="AZ985" s="18" t="s">
        <v>5537</v>
      </c>
      <c r="BA985" s="18" t="s">
        <v>5537</v>
      </c>
      <c r="BB985" s="18" t="s">
        <v>5537</v>
      </c>
      <c r="BC985" s="18" t="s">
        <v>5537</v>
      </c>
      <c r="BD985" s="18" t="s">
        <v>5537</v>
      </c>
      <c r="BE985" s="18" t="s">
        <v>5537</v>
      </c>
      <c r="BF985" s="18" t="s">
        <v>5537</v>
      </c>
      <c r="BG985" s="18" t="s">
        <v>5537</v>
      </c>
      <c r="BH985" s="18" t="s">
        <v>5537</v>
      </c>
      <c r="BI985" s="9" t="s">
        <v>5537</v>
      </c>
      <c r="BJ985" s="14"/>
      <c r="BK985" s="14" t="s">
        <v>5537</v>
      </c>
      <c r="BL985" s="14" t="str">
        <f>_xlfn.XLOOKUP(B985,'[4]cell downs 18042026 17h'!$B:$B,'[4]cell downs 18042026 17h'!$B:$B,"")</f>
        <v/>
      </c>
      <c r="BM985" s="14" t="str">
        <f>_xlfn.XLOOKUP(B985,'[5]Cells Huawei 19042026 15h'!$B:$B,'[5]Cells Huawei 19042026 15h'!$B:$B,"")</f>
        <v/>
      </c>
      <c r="BN985" s="9" t="str">
        <f>_xlfn.XLOOKUP(B985,'[6]cells down 19042026 9H40'!$B:$B,'[6]cells down 19042026 9H40'!$B:$B,"")</f>
        <v/>
      </c>
      <c r="BO985" s="9" t="s">
        <v>3150</v>
      </c>
      <c r="BP985" s="9" t="s">
        <v>5537</v>
      </c>
      <c r="BQ985" s="115"/>
    </row>
    <row r="986" spans="1:69" s="9" customFormat="1" x14ac:dyDescent="0.3">
      <c r="A986" s="1" t="s">
        <v>2086</v>
      </c>
      <c r="B986" s="8" t="s">
        <v>2525</v>
      </c>
      <c r="C986" s="3" t="str">
        <f>_xlfn.XLOOKUP(B986,'[1]daily break down'!$D:$D,'[1]daily break down'!$E:$E,"")</f>
        <v>CENTRE</v>
      </c>
      <c r="D986" s="1" t="s">
        <v>11</v>
      </c>
      <c r="E986" s="1" t="s">
        <v>12</v>
      </c>
      <c r="F986" s="3" t="s">
        <v>37</v>
      </c>
      <c r="G986" s="1" t="s">
        <v>2086</v>
      </c>
      <c r="H986" s="34" t="str">
        <f>_xlfn.XLOOKUP(B986,[2]CALCULATION!$B:$B,[2]CALCULATION!$H:$H,"")</f>
        <v>ZTE</v>
      </c>
      <c r="I986" s="28">
        <v>0</v>
      </c>
      <c r="J986" s="28">
        <v>0</v>
      </c>
      <c r="K986" s="28">
        <v>0</v>
      </c>
      <c r="L986" s="28">
        <v>0</v>
      </c>
      <c r="M986" s="28">
        <v>0.43082415183501682</v>
      </c>
      <c r="N986" s="28">
        <v>5.9877886785776466</v>
      </c>
      <c r="O986" s="28">
        <v>0</v>
      </c>
      <c r="P986" s="28">
        <v>0.13784732031515295</v>
      </c>
      <c r="Q986" s="28">
        <v>0</v>
      </c>
      <c r="R986" s="28">
        <v>0</v>
      </c>
      <c r="S986" s="94">
        <v>0.74286668207617523</v>
      </c>
      <c r="T986" s="94">
        <f>_xlfn.XLOOKUP(B986,'[3]Nur des jours'!$B:$B,'[3]Nur des jours'!$U:$U,"")</f>
        <v>0</v>
      </c>
      <c r="U986" s="94">
        <v>0</v>
      </c>
      <c r="V986" s="94">
        <v>5.2544994335579114</v>
      </c>
      <c r="W986" s="94">
        <v>0</v>
      </c>
      <c r="X986" s="94">
        <v>0.39313863135035709</v>
      </c>
      <c r="Y986" s="94">
        <v>0</v>
      </c>
      <c r="Z986" s="94">
        <v>3.2546521018283103</v>
      </c>
      <c r="AA986" s="94">
        <v>0</v>
      </c>
      <c r="AB986" s="94">
        <v>1.4446413437089519E-3</v>
      </c>
      <c r="AC986" s="94">
        <f>_xlfn.XLOOKUP(B986,'[3]Nur des jours'!$B:$B,'[3]Nur des jours'!$N:$N,"")</f>
        <v>0</v>
      </c>
      <c r="AD986" s="94">
        <v>0</v>
      </c>
      <c r="AE986" s="94">
        <v>0</v>
      </c>
      <c r="AF986" s="94">
        <v>0</v>
      </c>
      <c r="AG986" s="94">
        <v>0</v>
      </c>
      <c r="AH986" s="94">
        <v>0</v>
      </c>
      <c r="AI986" s="49" t="s">
        <v>5559</v>
      </c>
      <c r="AJ986" s="49"/>
      <c r="AK986" s="48" t="str" cm="1">
        <f t="array" ref="AK986">IFERROR(_xlfn.IFS(
AM986="MPR ISSUE","PDH",
AM986="BSS Hardware Issue","BSS",
AM986="Sites strategiques, MLL, Pylone, etc.","ENVTECH",
AM986="AKTIVCO DEFAUT GE &amp; POWER Cabinet","AKTIVCO",
AM986="AKTIVCO Coupure ENEO &amp; Baisse de tension","AKTIVCO GRID ONLY",
AM986="Coupure ENEO &amp; Baisse de tension","IHS GRID ONLY",
AM986="Defaut GE &amp; POWER Cabinet","IHS",
AM986="Sharing","Partners",
AM986="Sites strategiques &amp; DataCenter","SST &amp; DC",
AM986="Exclu","Exclu",
AM986="SAT","SAT",
AM986="SPARE-ISSUE","SPARE-ISSUE",
AM986="Fiber CAmtel","TRANS_FO_CAMTEL",
AM986="Fiber AOF","Fiber AOF",
AM986="Projet OCM (HUAWEI)","TRAVAUX-HUAWEI",
AM986="Projet OCM (NOKIA)","TRAVAUX-NOKIA",
AM986="ACCESS-ISSUE","ACCESS-ISSUE",
AM986="Projet OCM (ZTE, NOKIA, autres projets)","TRAVAUX OCM",
AM986="No root CAuse","No root cause",
AM986="ODU HS","PDH",
AM986="IP &amp; VLAN","PDH",
AM986="Warehouse HUAWEI","SPARE-ISSUE",
AM986="SPARE-HS","SPARE-ISSUE",
AM986="Power Telco","BSS",AM986="no impacts","no impacts"
),"")</f>
        <v>no impacts</v>
      </c>
      <c r="AL986" s="48" t="str" cm="1">
        <f t="array" ref="AL986">IFERROR(_xlfn.IFS(
AM986="MPR ISSUE","TX ISSUE",
AM986="BSS Hardware Issue","RAN ISSUE",
AM986="Sites strategiques, MLL, Pylone, etc.","ENVTECH",
AM986="AKTIVCO DEFAUT GE &amp; POWER Cabinet","POWER ISSUE",
AM986="AKTIVCO Coupure ENEO &amp; Baisse de tension","POWER ISSUE",
AM986="Coupure ENEO &amp; Baisse de tension","POWER ISSUE",
AM986="Defaut GE &amp; POWER Cabinet","POWER ISSUE",
AM986="Sharing","POWER ISSUE",
AM986="Sites strategiques &amp; DataCenter","POWER ISSUE",
AM986="Exclu","Exclu",
AM986="SAT","TX ISSUE",
AM986="SPARE-ISSUE","SPARE-ISSUE",
AM986="Fiber CAmtel","TX ISSUE",
AM986="Fiber AOF","TX ISSUE",
AM986="Projet OCM (HUAWEI)","TRAVAUX-HUAWEI",
AM986="Projet OCM (NOKIA)","TRAVAUX -NOKIA",
AM986="ACCESS-ISSUE","ACCESS-ISSUE",
AM986="Projet OCM (ZTE, NOKIA, autres projets)","TRAVAUX OCM",
AM986="No root CAuse","No root cause",
AM986="ODU HS","TX ISSUE",
AM986="IP &amp; VLAN","TX ISSUE",
AM986="Warehouse HUAWEI","SPARE-ISSUE",
AM986="SPARE-HS","SPARE-ISSUE",
AM986="Power Telco","RAN ISSUE",AM986="no impacts","no impacts"
),"")</f>
        <v>no impacts</v>
      </c>
      <c r="AM986" s="67" t="s">
        <v>5605</v>
      </c>
      <c r="AN986" s="48" t="str" cm="1">
        <f t="array" ref="AN986">IFERROR(_xlfn.IFS(
AM986="MPR ISSUE","ACTIVE",
AM986="BSS Hardware Issue","ACTIVE",
AM986="Sites strategiques, MLL, Pylone, etc.","PASSIVE",
AM986="AKTIVCO DEFAUT GE &amp; POWER Cabinet","PASSIVE",
AM986="AKTIVCO Coupure ENEO &amp; Baisse de tension","PASSIVE",
AM986="Coupure ENEO &amp; Baisse de tension","PASSIVE",
AM986="Defaut GE &amp; POWER Cabinet","PASSIVE",
AM986="Sharing","PASSIVE",
AM986="Sites strategiques &amp; DataCenter","PASSIVE",
AM986="Exclu","Exclu",
AM986="SAT","ACTIVE",
AM986="SPARE-ISSUE","SPARE-ISSUE",
AM986="Fiber CAmtel","ACTIVE",
AM986="Fiber AOF","ACTIVE",
AM986="Projet OCM (HUAWEI)","PLANNED WORKS",
AM986="Projet OCM (NOKIA)","PLANNED WORKS",
AM986="ACCESS-ISSUE","ACCESS-ISSUE",
AM986="Projet OCM (ZTE, NOKIA, autres projets)","PLANNED WORKS",
AM986="No root CAuse","No root cause",
AM986="ODU HS","ACTIVE",
AM986="IP &amp; VLAN","ACTIVE",
AM986="Warehouse HUAWEI","SPARE-ISSUE",
AM986="SPARE-HS","SPARE-ISSUE",
AM986="Power Telco","ACTIVE", AM986="no impacts","no impacts"
),"")</f>
        <v>no impacts</v>
      </c>
      <c r="AO986" s="93" t="s">
        <v>5537</v>
      </c>
      <c r="AP986" s="101" t="str">
        <f t="shared" si="31"/>
        <v>CTR_593</v>
      </c>
      <c r="AR986" s="17" t="s">
        <v>5537</v>
      </c>
      <c r="AS986" s="7" t="s">
        <v>5537</v>
      </c>
      <c r="AT986" s="6"/>
      <c r="AU986" s="7"/>
      <c r="AV986" s="3" t="s">
        <v>5537</v>
      </c>
      <c r="AW986" s="18" t="s">
        <v>5537</v>
      </c>
      <c r="AX986" s="18" t="s">
        <v>5537</v>
      </c>
      <c r="AY986" s="18" t="s">
        <v>5537</v>
      </c>
      <c r="AZ986" s="18" t="s">
        <v>5537</v>
      </c>
      <c r="BA986" s="18" t="s">
        <v>5537</v>
      </c>
      <c r="BB986" s="18" t="s">
        <v>5537</v>
      </c>
      <c r="BC986" s="18" t="s">
        <v>5537</v>
      </c>
      <c r="BD986" s="18" t="s">
        <v>5537</v>
      </c>
      <c r="BE986" s="18" t="s">
        <v>5537</v>
      </c>
      <c r="BF986" s="18" t="s">
        <v>5537</v>
      </c>
      <c r="BG986" s="18" t="s">
        <v>5537</v>
      </c>
      <c r="BH986" s="18" t="s">
        <v>5537</v>
      </c>
      <c r="BI986" s="9" t="s">
        <v>5537</v>
      </c>
      <c r="BJ986" s="14"/>
      <c r="BK986" s="14" t="s">
        <v>5537</v>
      </c>
      <c r="BL986" s="14" t="str">
        <f>_xlfn.XLOOKUP(B986,'[4]cell downs 18042026 17h'!$B:$B,'[4]cell downs 18042026 17h'!$B:$B,"")</f>
        <v/>
      </c>
      <c r="BM986" s="14" t="str">
        <f>_xlfn.XLOOKUP(B986,'[5]Cells Huawei 19042026 15h'!$B:$B,'[5]Cells Huawei 19042026 15h'!$B:$B,"")</f>
        <v/>
      </c>
      <c r="BN986" s="9" t="str">
        <f>_xlfn.XLOOKUP(B986,'[6]cells down 19042026 9H40'!$B:$B,'[6]cells down 19042026 9H40'!$B:$B,"")</f>
        <v/>
      </c>
      <c r="BO986" s="9" t="s">
        <v>2525</v>
      </c>
      <c r="BP986" s="9" t="s">
        <v>12</v>
      </c>
      <c r="BQ986" s="115"/>
    </row>
    <row r="987" spans="1:69" s="9" customFormat="1" x14ac:dyDescent="0.3">
      <c r="A987" s="1" t="s">
        <v>4798</v>
      </c>
      <c r="B987" s="8" t="s">
        <v>4799</v>
      </c>
      <c r="C987" s="3" t="str">
        <f>_xlfn.XLOOKUP(B987,'[1]daily break down'!$D:$D,'[1]daily break down'!$E:$E,"")</f>
        <v>Douala</v>
      </c>
      <c r="D987" s="1" t="s">
        <v>11</v>
      </c>
      <c r="E987" s="1" t="s">
        <v>12</v>
      </c>
      <c r="F987" s="3" t="s">
        <v>31</v>
      </c>
      <c r="G987" s="1" t="s">
        <v>32</v>
      </c>
      <c r="H987" s="34" t="str">
        <f>_xlfn.XLOOKUP(B987,[2]CALCULATION!$B:$B,[2]CALCULATION!$H:$H,"")</f>
        <v>ZTE</v>
      </c>
      <c r="I987" s="28">
        <v>0</v>
      </c>
      <c r="J987" s="28">
        <v>0</v>
      </c>
      <c r="K987" s="28">
        <v>0</v>
      </c>
      <c r="L987" s="28">
        <v>0</v>
      </c>
      <c r="M987" s="28">
        <v>0</v>
      </c>
      <c r="N987" s="28">
        <v>0</v>
      </c>
      <c r="O987" s="28">
        <v>0</v>
      </c>
      <c r="P987" s="28">
        <v>0</v>
      </c>
      <c r="Q987" s="28">
        <v>0</v>
      </c>
      <c r="R987" s="28">
        <v>0</v>
      </c>
      <c r="S987" s="94">
        <v>0</v>
      </c>
      <c r="T987" s="94">
        <f>_xlfn.XLOOKUP(B987,'[3]Nur des jours'!$B:$B,'[3]Nur des jours'!$U:$U,"")</f>
        <v>0</v>
      </c>
      <c r="U987" s="94">
        <v>0</v>
      </c>
      <c r="V987" s="94">
        <v>0</v>
      </c>
      <c r="W987" s="94">
        <v>0</v>
      </c>
      <c r="X987" s="94">
        <v>0</v>
      </c>
      <c r="Y987" s="94">
        <v>0</v>
      </c>
      <c r="Z987" s="94">
        <v>0</v>
      </c>
      <c r="AA987" s="94">
        <v>0</v>
      </c>
      <c r="AB987" s="94">
        <v>1.3911361087569271E-3</v>
      </c>
      <c r="AC987" s="94">
        <f>_xlfn.XLOOKUP(B987,'[3]Nur des jours'!$B:$B,'[3]Nur des jours'!$N:$N,"")</f>
        <v>0</v>
      </c>
      <c r="AD987" s="94">
        <v>0</v>
      </c>
      <c r="AE987" s="94">
        <v>0</v>
      </c>
      <c r="AF987" s="94">
        <v>0</v>
      </c>
      <c r="AG987" s="94">
        <v>0</v>
      </c>
      <c r="AH987" s="94">
        <v>0</v>
      </c>
      <c r="AI987" s="49" t="s">
        <v>5559</v>
      </c>
      <c r="AJ987" s="49"/>
      <c r="AK987" s="48" t="str" cm="1">
        <f t="array" ref="AK987">IFERROR(_xlfn.IFS(
AM987="MPR ISSUE","PDH",
AM987="BSS Hardware Issue","BSS",
AM987="Sites strategiques, MLL, Pylone, etc.","ENVTECH",
AM987="AKTIVCO DEFAUT GE &amp; POWER Cabinet","AKTIVCO",
AM987="AKTIVCO Coupure ENEO &amp; Baisse de tension","AKTIVCO GRID ONLY",
AM987="Coupure ENEO &amp; Baisse de tension","IHS GRID ONLY",
AM987="Defaut GE &amp; POWER Cabinet","IHS",
AM987="Sharing","Partners",
AM987="Sites strategiques &amp; DataCenter","SST &amp; DC",
AM987="Exclu","Exclu",
AM987="SAT","SAT",
AM987="SPARE-ISSUE","SPARE-ISSUE",
AM987="Fiber CAmtel","TRANS_FO_CAMTEL",
AM987="Fiber AOF","Fiber AOF",
AM987="Projet OCM (HUAWEI)","TRAVAUX-HUAWEI",
AM987="Projet OCM (NOKIA)","TRAVAUX-NOKIA",
AM987="ACCESS-ISSUE","ACCESS-ISSUE",
AM987="Projet OCM (ZTE, NOKIA, autres projets)","TRAVAUX OCM",
AM987="No root CAuse","No root cause",
AM987="ODU HS","PDH",
AM987="IP &amp; VLAN","PDH",
AM987="Warehouse HUAWEI","SPARE-ISSUE",
AM987="SPARE-HS","SPARE-ISSUE",
AM987="Power Telco","BSS",AM987="no impacts","no impacts"
),"")</f>
        <v>no impacts</v>
      </c>
      <c r="AL987" s="48" t="str" cm="1">
        <f t="array" ref="AL987">IFERROR(_xlfn.IFS(
AM987="MPR ISSUE","TX ISSUE",
AM987="BSS Hardware Issue","RAN ISSUE",
AM987="Sites strategiques, MLL, Pylone, etc.","ENVTECH",
AM987="AKTIVCO DEFAUT GE &amp; POWER Cabinet","POWER ISSUE",
AM987="AKTIVCO Coupure ENEO &amp; Baisse de tension","POWER ISSUE",
AM987="Coupure ENEO &amp; Baisse de tension","POWER ISSUE",
AM987="Defaut GE &amp; POWER Cabinet","POWER ISSUE",
AM987="Sharing","POWER ISSUE",
AM987="Sites strategiques &amp; DataCenter","POWER ISSUE",
AM987="Exclu","Exclu",
AM987="SAT","TX ISSUE",
AM987="SPARE-ISSUE","SPARE-ISSUE",
AM987="Fiber CAmtel","TX ISSUE",
AM987="Fiber AOF","TX ISSUE",
AM987="Projet OCM (HUAWEI)","TRAVAUX-HUAWEI",
AM987="Projet OCM (NOKIA)","TRAVAUX -NOKIA",
AM987="ACCESS-ISSUE","ACCESS-ISSUE",
AM987="Projet OCM (ZTE, NOKIA, autres projets)","TRAVAUX OCM",
AM987="No root CAuse","No root cause",
AM987="ODU HS","TX ISSUE",
AM987="IP &amp; VLAN","TX ISSUE",
AM987="Warehouse HUAWEI","SPARE-ISSUE",
AM987="SPARE-HS","SPARE-ISSUE",
AM987="Power Telco","RAN ISSUE",AM987="no impacts","no impacts"
),"")</f>
        <v>no impacts</v>
      </c>
      <c r="AM987" s="67" t="s">
        <v>5605</v>
      </c>
      <c r="AN987" s="48" t="str" cm="1">
        <f t="array" ref="AN987">IFERROR(_xlfn.IFS(
AM987="MPR ISSUE","ACTIVE",
AM987="BSS Hardware Issue","ACTIVE",
AM987="Sites strategiques, MLL, Pylone, etc.","PASSIVE",
AM987="AKTIVCO DEFAUT GE &amp; POWER Cabinet","PASSIVE",
AM987="AKTIVCO Coupure ENEO &amp; Baisse de tension","PASSIVE",
AM987="Coupure ENEO &amp; Baisse de tension","PASSIVE",
AM987="Defaut GE &amp; POWER Cabinet","PASSIVE",
AM987="Sharing","PASSIVE",
AM987="Sites strategiques &amp; DataCenter","PASSIVE",
AM987="Exclu","Exclu",
AM987="SAT","ACTIVE",
AM987="SPARE-ISSUE","SPARE-ISSUE",
AM987="Fiber CAmtel","ACTIVE",
AM987="Fiber AOF","ACTIVE",
AM987="Projet OCM (HUAWEI)","PLANNED WORKS",
AM987="Projet OCM (NOKIA)","PLANNED WORKS",
AM987="ACCESS-ISSUE","ACCESS-ISSUE",
AM987="Projet OCM (ZTE, NOKIA, autres projets)","PLANNED WORKS",
AM987="No root CAuse","No root cause",
AM987="ODU HS","ACTIVE",
AM987="IP &amp; VLAN","ACTIVE",
AM987="Warehouse HUAWEI","SPARE-ISSUE",
AM987="SPARE-HS","SPARE-ISSUE",
AM987="Power Telco","ACTIVE", AM987="no impacts","no impacts"
),"")</f>
        <v>no impacts</v>
      </c>
      <c r="AO987" s="93" t="s">
        <v>5537</v>
      </c>
      <c r="AP987" s="101" t="str">
        <f t="shared" si="31"/>
        <v>LIT_410</v>
      </c>
      <c r="AR987" s="17" t="s">
        <v>5537</v>
      </c>
      <c r="AS987" s="7" t="s">
        <v>5537</v>
      </c>
      <c r="AT987" s="6"/>
      <c r="AU987" s="7"/>
      <c r="AV987" s="3" t="s">
        <v>5537</v>
      </c>
      <c r="AW987" s="18" t="s">
        <v>5537</v>
      </c>
      <c r="AX987" s="18" t="s">
        <v>5537</v>
      </c>
      <c r="AY987" s="18" t="s">
        <v>5537</v>
      </c>
      <c r="AZ987" s="18" t="s">
        <v>5537</v>
      </c>
      <c r="BA987" s="18" t="s">
        <v>5537</v>
      </c>
      <c r="BB987" s="18" t="s">
        <v>5537</v>
      </c>
      <c r="BC987" s="18" t="s">
        <v>5537</v>
      </c>
      <c r="BD987" s="18" t="s">
        <v>5537</v>
      </c>
      <c r="BE987" s="18" t="s">
        <v>5537</v>
      </c>
      <c r="BF987" s="18" t="s">
        <v>5537</v>
      </c>
      <c r="BG987" s="18" t="s">
        <v>5537</v>
      </c>
      <c r="BH987" s="18" t="s">
        <v>5537</v>
      </c>
      <c r="BI987" s="9" t="s">
        <v>5537</v>
      </c>
      <c r="BJ987" s="14"/>
      <c r="BK987" s="14" t="s">
        <v>5537</v>
      </c>
      <c r="BL987" s="14" t="str">
        <f>_xlfn.XLOOKUP(B987,'[4]cell downs 18042026 17h'!$B:$B,'[4]cell downs 18042026 17h'!$B:$B,"")</f>
        <v/>
      </c>
      <c r="BM987" s="14" t="str">
        <f>_xlfn.XLOOKUP(B987,'[5]Cells Huawei 19042026 15h'!$B:$B,'[5]Cells Huawei 19042026 15h'!$B:$B,"")</f>
        <v/>
      </c>
      <c r="BN987" s="9" t="str">
        <f>_xlfn.XLOOKUP(B987,'[6]cells down 19042026 9H40'!$B:$B,'[6]cells down 19042026 9H40'!$B:$B,"")</f>
        <v/>
      </c>
      <c r="BO987" s="9" t="s">
        <v>4799</v>
      </c>
      <c r="BP987" s="9" t="s">
        <v>12</v>
      </c>
      <c r="BQ987" s="115"/>
    </row>
    <row r="988" spans="1:69" s="9" customFormat="1" x14ac:dyDescent="0.3">
      <c r="A988" s="1" t="s">
        <v>2237</v>
      </c>
      <c r="B988" s="8" t="s">
        <v>2238</v>
      </c>
      <c r="C988" s="3" t="str">
        <f>_xlfn.XLOOKUP(B988,'[1]daily break down'!$D:$D,'[1]daily break down'!$E:$E,"")</f>
        <v>Yaounde</v>
      </c>
      <c r="D988" s="1" t="s">
        <v>11</v>
      </c>
      <c r="E988" s="1" t="s">
        <v>12</v>
      </c>
      <c r="F988" s="3" t="s">
        <v>37</v>
      </c>
      <c r="G988" s="1" t="s">
        <v>38</v>
      </c>
      <c r="H988" s="34" t="str">
        <f>_xlfn.XLOOKUP(B988,[2]CALCULATION!$B:$B,[2]CALCULATION!$H:$H,"")</f>
        <v>ZTE</v>
      </c>
      <c r="I988" s="28">
        <v>0</v>
      </c>
      <c r="J988" s="28">
        <v>0</v>
      </c>
      <c r="K988" s="28">
        <v>0</v>
      </c>
      <c r="L988" s="28">
        <v>0</v>
      </c>
      <c r="M988" s="28">
        <v>0</v>
      </c>
      <c r="N988" s="28">
        <v>0</v>
      </c>
      <c r="O988" s="28">
        <v>0</v>
      </c>
      <c r="P988" s="28">
        <v>0</v>
      </c>
      <c r="Q988" s="28">
        <v>0</v>
      </c>
      <c r="R988" s="28">
        <v>0</v>
      </c>
      <c r="S988" s="94">
        <v>0</v>
      </c>
      <c r="T988" s="94">
        <f>_xlfn.XLOOKUP(B988,'[3]Nur des jours'!$B:$B,'[3]Nur des jours'!$U:$U,"")</f>
        <v>0</v>
      </c>
      <c r="U988" s="94">
        <v>0</v>
      </c>
      <c r="V988" s="94">
        <v>0</v>
      </c>
      <c r="W988" s="94">
        <v>0</v>
      </c>
      <c r="X988" s="94">
        <v>0</v>
      </c>
      <c r="Y988" s="94">
        <v>0</v>
      </c>
      <c r="Z988" s="94">
        <v>0</v>
      </c>
      <c r="AA988" s="94">
        <v>0</v>
      </c>
      <c r="AB988" s="94">
        <v>1.1771151689481429E-3</v>
      </c>
      <c r="AC988" s="94">
        <f>_xlfn.XLOOKUP(B988,'[3]Nur des jours'!$B:$B,'[3]Nur des jours'!$N:$N,"")</f>
        <v>0</v>
      </c>
      <c r="AD988" s="94">
        <v>0</v>
      </c>
      <c r="AE988" s="94">
        <v>0</v>
      </c>
      <c r="AF988" s="94">
        <v>0</v>
      </c>
      <c r="AG988" s="94">
        <v>0</v>
      </c>
      <c r="AH988" s="94">
        <v>0</v>
      </c>
      <c r="AI988" s="49" t="s">
        <v>5559</v>
      </c>
      <c r="AJ988" s="49"/>
      <c r="AK988" s="48" t="str" cm="1">
        <f t="array" ref="AK988">IFERROR(_xlfn.IFS(
AM988="MPR ISSUE","PDH",
AM988="BSS Hardware Issue","BSS",
AM988="Sites strategiques, MLL, Pylone, etc.","ENVTECH",
AM988="AKTIVCO DEFAUT GE &amp; POWER Cabinet","AKTIVCO",
AM988="AKTIVCO Coupure ENEO &amp; Baisse de tension","AKTIVCO GRID ONLY",
AM988="Coupure ENEO &amp; Baisse de tension","IHS GRID ONLY",
AM988="Defaut GE &amp; POWER Cabinet","IHS",
AM988="Sharing","Partners",
AM988="Sites strategiques &amp; DataCenter","SST &amp; DC",
AM988="Exclu","Exclu",
AM988="SAT","SAT",
AM988="SPARE-ISSUE","SPARE-ISSUE",
AM988="Fiber CAmtel","TRANS_FO_CAMTEL",
AM988="Fiber AOF","Fiber AOF",
AM988="Projet OCM (HUAWEI)","TRAVAUX-HUAWEI",
AM988="Projet OCM (NOKIA)","TRAVAUX-NOKIA",
AM988="ACCESS-ISSUE","ACCESS-ISSUE",
AM988="Projet OCM (ZTE, NOKIA, autres projets)","TRAVAUX OCM",
AM988="No root CAuse","No root cause",
AM988="ODU HS","PDH",
AM988="IP &amp; VLAN","PDH",
AM988="Warehouse HUAWEI","SPARE-ISSUE",
AM988="SPARE-HS","SPARE-ISSUE",
AM988="Power Telco","BSS",AM988="no impacts","no impacts"
),"")</f>
        <v>no impacts</v>
      </c>
      <c r="AL988" s="48" t="str" cm="1">
        <f t="array" ref="AL988">IFERROR(_xlfn.IFS(
AM988="MPR ISSUE","TX ISSUE",
AM988="BSS Hardware Issue","RAN ISSUE",
AM988="Sites strategiques, MLL, Pylone, etc.","ENVTECH",
AM988="AKTIVCO DEFAUT GE &amp; POWER Cabinet","POWER ISSUE",
AM988="AKTIVCO Coupure ENEO &amp; Baisse de tension","POWER ISSUE",
AM988="Coupure ENEO &amp; Baisse de tension","POWER ISSUE",
AM988="Defaut GE &amp; POWER Cabinet","POWER ISSUE",
AM988="Sharing","POWER ISSUE",
AM988="Sites strategiques &amp; DataCenter","POWER ISSUE",
AM988="Exclu","Exclu",
AM988="SAT","TX ISSUE",
AM988="SPARE-ISSUE","SPARE-ISSUE",
AM988="Fiber CAmtel","TX ISSUE",
AM988="Fiber AOF","TX ISSUE",
AM988="Projet OCM (HUAWEI)","TRAVAUX-HUAWEI",
AM988="Projet OCM (NOKIA)","TRAVAUX -NOKIA",
AM988="ACCESS-ISSUE","ACCESS-ISSUE",
AM988="Projet OCM (ZTE, NOKIA, autres projets)","TRAVAUX OCM",
AM988="No root CAuse","No root cause",
AM988="ODU HS","TX ISSUE",
AM988="IP &amp; VLAN","TX ISSUE",
AM988="Warehouse HUAWEI","SPARE-ISSUE",
AM988="SPARE-HS","SPARE-ISSUE",
AM988="Power Telco","RAN ISSUE",AM988="no impacts","no impacts"
),"")</f>
        <v>no impacts</v>
      </c>
      <c r="AM988" s="67" t="s">
        <v>5605</v>
      </c>
      <c r="AN988" s="48" t="str" cm="1">
        <f t="array" ref="AN988">IFERROR(_xlfn.IFS(
AM988="MPR ISSUE","ACTIVE",
AM988="BSS Hardware Issue","ACTIVE",
AM988="Sites strategiques, MLL, Pylone, etc.","PASSIVE",
AM988="AKTIVCO DEFAUT GE &amp; POWER Cabinet","PASSIVE",
AM988="AKTIVCO Coupure ENEO &amp; Baisse de tension","PASSIVE",
AM988="Coupure ENEO &amp; Baisse de tension","PASSIVE",
AM988="Defaut GE &amp; POWER Cabinet","PASSIVE",
AM988="Sharing","PASSIVE",
AM988="Sites strategiques &amp; DataCenter","PASSIVE",
AM988="Exclu","Exclu",
AM988="SAT","ACTIVE",
AM988="SPARE-ISSUE","SPARE-ISSUE",
AM988="Fiber CAmtel","ACTIVE",
AM988="Fiber AOF","ACTIVE",
AM988="Projet OCM (HUAWEI)","PLANNED WORKS",
AM988="Projet OCM (NOKIA)","PLANNED WORKS",
AM988="ACCESS-ISSUE","ACCESS-ISSUE",
AM988="Projet OCM (ZTE, NOKIA, autres projets)","PLANNED WORKS",
AM988="No root CAuse","No root cause",
AM988="ODU HS","ACTIVE",
AM988="IP &amp; VLAN","ACTIVE",
AM988="Warehouse HUAWEI","SPARE-ISSUE",
AM988="SPARE-HS","SPARE-ISSUE",
AM988="Power Telco","ACTIVE", AM988="no impacts","no impacts"
),"")</f>
        <v>no impacts</v>
      </c>
      <c r="AO988" s="93" t="s">
        <v>5537</v>
      </c>
      <c r="AP988" s="101" t="str">
        <f t="shared" si="31"/>
        <v>CTR_215</v>
      </c>
      <c r="AR988" s="17" t="s">
        <v>5537</v>
      </c>
      <c r="AS988" s="7" t="s">
        <v>5537</v>
      </c>
      <c r="AT988" s="6"/>
      <c r="AU988" s="7"/>
      <c r="AV988" s="3" t="s">
        <v>5537</v>
      </c>
      <c r="AW988" s="18" t="s">
        <v>5537</v>
      </c>
      <c r="AX988" s="18" t="s">
        <v>5537</v>
      </c>
      <c r="AY988" s="18" t="s">
        <v>5537</v>
      </c>
      <c r="AZ988" s="18" t="s">
        <v>5537</v>
      </c>
      <c r="BA988" s="18" t="s">
        <v>5537</v>
      </c>
      <c r="BB988" s="18" t="s">
        <v>5537</v>
      </c>
      <c r="BC988" s="18" t="s">
        <v>5537</v>
      </c>
      <c r="BD988" s="18" t="s">
        <v>5537</v>
      </c>
      <c r="BE988" s="18" t="s">
        <v>5537</v>
      </c>
      <c r="BF988" s="18" t="s">
        <v>5537</v>
      </c>
      <c r="BG988" s="18" t="s">
        <v>5537</v>
      </c>
      <c r="BH988" s="18" t="s">
        <v>5537</v>
      </c>
      <c r="BI988" s="9" t="s">
        <v>5537</v>
      </c>
      <c r="BJ988" s="14"/>
      <c r="BK988" s="14" t="s">
        <v>5537</v>
      </c>
      <c r="BL988" s="14" t="str">
        <f>_xlfn.XLOOKUP(B988,'[4]cell downs 18042026 17h'!$B:$B,'[4]cell downs 18042026 17h'!$B:$B,"")</f>
        <v/>
      </c>
      <c r="BM988" s="14" t="str">
        <f>_xlfn.XLOOKUP(B988,'[5]Cells Huawei 19042026 15h'!$B:$B,'[5]Cells Huawei 19042026 15h'!$B:$B,"")</f>
        <v/>
      </c>
      <c r="BN988" s="9" t="str">
        <f>_xlfn.XLOOKUP(B988,'[6]cells down 19042026 9H40'!$B:$B,'[6]cells down 19042026 9H40'!$B:$B,"")</f>
        <v/>
      </c>
      <c r="BO988" s="9" t="s">
        <v>2238</v>
      </c>
      <c r="BP988" s="9" t="s">
        <v>12</v>
      </c>
      <c r="BQ988" s="115"/>
    </row>
    <row r="989" spans="1:69" s="9" customFormat="1" x14ac:dyDescent="0.3">
      <c r="A989" s="1" t="s">
        <v>2113</v>
      </c>
      <c r="B989" s="8" t="s">
        <v>2114</v>
      </c>
      <c r="C989" s="3" t="str">
        <f>_xlfn.XLOOKUP(B989,'[1]daily break down'!$D:$D,'[1]daily break down'!$E:$E,"")</f>
        <v>Yaounde</v>
      </c>
      <c r="D989" s="1" t="s">
        <v>21</v>
      </c>
      <c r="E989" s="1" t="s">
        <v>30</v>
      </c>
      <c r="F989" s="3" t="s">
        <v>37</v>
      </c>
      <c r="G989" s="1" t="s">
        <v>38</v>
      </c>
      <c r="H989" s="34" t="str">
        <f>_xlfn.XLOOKUP(B989,[2]CALCULATION!$B:$B,[2]CALCULATION!$H:$H,"")</f>
        <v>ZTE</v>
      </c>
      <c r="I989" s="28">
        <v>0</v>
      </c>
      <c r="J989" s="28">
        <v>0</v>
      </c>
      <c r="K989" s="28">
        <v>0</v>
      </c>
      <c r="L989" s="28">
        <v>0</v>
      </c>
      <c r="M989" s="28">
        <v>5.1142800478265462</v>
      </c>
      <c r="N989" s="28">
        <v>2.2463994543892838</v>
      </c>
      <c r="O989" s="28">
        <v>2.6084693793107396</v>
      </c>
      <c r="P989" s="28">
        <v>1.4147497524491131</v>
      </c>
      <c r="Q989" s="28">
        <v>6.5133968024169991E-17</v>
      </c>
      <c r="R989" s="28">
        <v>0</v>
      </c>
      <c r="S989" s="94">
        <v>0</v>
      </c>
      <c r="T989" s="94">
        <f>_xlfn.XLOOKUP(B989,'[3]Nur des jours'!$B:$B,'[3]Nur des jours'!$U:$U,"")</f>
        <v>0</v>
      </c>
      <c r="U989" s="94">
        <v>1.3911539438351985</v>
      </c>
      <c r="V989" s="94">
        <v>10.867020229259232</v>
      </c>
      <c r="W989" s="94">
        <v>0</v>
      </c>
      <c r="X989" s="94">
        <v>0</v>
      </c>
      <c r="Y989" s="94">
        <v>0</v>
      </c>
      <c r="Z989" s="94">
        <v>0</v>
      </c>
      <c r="AA989" s="94">
        <v>0</v>
      </c>
      <c r="AB989" s="94">
        <v>1.0701046990437507E-3</v>
      </c>
      <c r="AC989" s="94">
        <f>_xlfn.XLOOKUP(B989,'[3]Nur des jours'!$B:$B,'[3]Nur des jours'!$N:$N,"")</f>
        <v>0</v>
      </c>
      <c r="AD989" s="94">
        <v>0</v>
      </c>
      <c r="AE989" s="94">
        <v>0</v>
      </c>
      <c r="AF989" s="94">
        <v>0</v>
      </c>
      <c r="AG989" s="94">
        <v>0</v>
      </c>
      <c r="AH989" s="94">
        <v>0</v>
      </c>
      <c r="AI989" s="49" t="s">
        <v>5559</v>
      </c>
      <c r="AJ989" s="49"/>
      <c r="AK989" s="48" t="str" cm="1">
        <f t="array" ref="AK989">IFERROR(_xlfn.IFS(
AM989="MPR ISSUE","PDH",
AM989="BSS Hardware Issue","BSS",
AM989="Sites strategiques, MLL, Pylone, etc.","ENVTECH",
AM989="AKTIVCO DEFAUT GE &amp; POWER Cabinet","AKTIVCO",
AM989="AKTIVCO Coupure ENEO &amp; Baisse de tension","AKTIVCO GRID ONLY",
AM989="Coupure ENEO &amp; Baisse de tension","IHS GRID ONLY",
AM989="Defaut GE &amp; POWER Cabinet","IHS",
AM989="Sharing","Partners",
AM989="Sites strategiques &amp; DataCenter","SST &amp; DC",
AM989="Exclu","Exclu",
AM989="SAT","SAT",
AM989="SPARE-ISSUE","SPARE-ISSUE",
AM989="Fiber CAmtel","TRANS_FO_CAMTEL",
AM989="Fiber AOF","Fiber AOF",
AM989="Projet OCM (HUAWEI)","TRAVAUX-HUAWEI",
AM989="Projet OCM (NOKIA)","TRAVAUX-NOKIA",
AM989="ACCESS-ISSUE","ACCESS-ISSUE",
AM989="Projet OCM (ZTE, NOKIA, autres projets)","TRAVAUX OCM",
AM989="No root CAuse","No root cause",
AM989="ODU HS","PDH",
AM989="IP &amp; VLAN","PDH",
AM989="Warehouse HUAWEI","SPARE-ISSUE",
AM989="SPARE-HS","SPARE-ISSUE",
AM989="Power Telco","BSS",AM989="no impacts","no impacts"
),"")</f>
        <v>no impacts</v>
      </c>
      <c r="AL989" s="48" t="str" cm="1">
        <f t="array" ref="AL989">IFERROR(_xlfn.IFS(
AM989="MPR ISSUE","TX ISSUE",
AM989="BSS Hardware Issue","RAN ISSUE",
AM989="Sites strategiques, MLL, Pylone, etc.","ENVTECH",
AM989="AKTIVCO DEFAUT GE &amp; POWER Cabinet","POWER ISSUE",
AM989="AKTIVCO Coupure ENEO &amp; Baisse de tension","POWER ISSUE",
AM989="Coupure ENEO &amp; Baisse de tension","POWER ISSUE",
AM989="Defaut GE &amp; POWER Cabinet","POWER ISSUE",
AM989="Sharing","POWER ISSUE",
AM989="Sites strategiques &amp; DataCenter","POWER ISSUE",
AM989="Exclu","Exclu",
AM989="SAT","TX ISSUE",
AM989="SPARE-ISSUE","SPARE-ISSUE",
AM989="Fiber CAmtel","TX ISSUE",
AM989="Fiber AOF","TX ISSUE",
AM989="Projet OCM (HUAWEI)","TRAVAUX-HUAWEI",
AM989="Projet OCM (NOKIA)","TRAVAUX -NOKIA",
AM989="ACCESS-ISSUE","ACCESS-ISSUE",
AM989="Projet OCM (ZTE, NOKIA, autres projets)","TRAVAUX OCM",
AM989="No root CAuse","No root cause",
AM989="ODU HS","TX ISSUE",
AM989="IP &amp; VLAN","TX ISSUE",
AM989="Warehouse HUAWEI","SPARE-ISSUE",
AM989="SPARE-HS","SPARE-ISSUE",
AM989="Power Telco","RAN ISSUE",AM989="no impacts","no impacts"
),"")</f>
        <v>no impacts</v>
      </c>
      <c r="AM989" s="67" t="s">
        <v>5605</v>
      </c>
      <c r="AN989" s="48" t="str" cm="1">
        <f t="array" ref="AN989">IFERROR(_xlfn.IFS(
AM989="MPR ISSUE","ACTIVE",
AM989="BSS Hardware Issue","ACTIVE",
AM989="Sites strategiques, MLL, Pylone, etc.","PASSIVE",
AM989="AKTIVCO DEFAUT GE &amp; POWER Cabinet","PASSIVE",
AM989="AKTIVCO Coupure ENEO &amp; Baisse de tension","PASSIVE",
AM989="Coupure ENEO &amp; Baisse de tension","PASSIVE",
AM989="Defaut GE &amp; POWER Cabinet","PASSIVE",
AM989="Sharing","PASSIVE",
AM989="Sites strategiques &amp; DataCenter","PASSIVE",
AM989="Exclu","Exclu",
AM989="SAT","ACTIVE",
AM989="SPARE-ISSUE","SPARE-ISSUE",
AM989="Fiber CAmtel","ACTIVE",
AM989="Fiber AOF","ACTIVE",
AM989="Projet OCM (HUAWEI)","PLANNED WORKS",
AM989="Projet OCM (NOKIA)","PLANNED WORKS",
AM989="ACCESS-ISSUE","ACCESS-ISSUE",
AM989="Projet OCM (ZTE, NOKIA, autres projets)","PLANNED WORKS",
AM989="No root CAuse","No root cause",
AM989="ODU HS","ACTIVE",
AM989="IP &amp; VLAN","ACTIVE",
AM989="Warehouse HUAWEI","SPARE-ISSUE",
AM989="SPARE-HS","SPARE-ISSUE",
AM989="Power Telco","ACTIVE", AM989="no impacts","no impacts"
),"")</f>
        <v>no impacts</v>
      </c>
      <c r="AO989" s="93" t="s">
        <v>5537</v>
      </c>
      <c r="AP989" s="101" t="str">
        <f t="shared" si="31"/>
        <v>CTR_654</v>
      </c>
      <c r="AR989" s="17" t="s">
        <v>5537</v>
      </c>
      <c r="AS989" s="7" t="s">
        <v>5537</v>
      </c>
      <c r="AT989" s="6"/>
      <c r="AU989" s="7"/>
      <c r="AV989" s="3" t="s">
        <v>5537</v>
      </c>
      <c r="AW989" s="18" t="s">
        <v>5537</v>
      </c>
      <c r="AX989" s="18" t="s">
        <v>5537</v>
      </c>
      <c r="AY989" s="18" t="s">
        <v>5537</v>
      </c>
      <c r="AZ989" s="18" t="s">
        <v>5537</v>
      </c>
      <c r="BA989" s="18" t="s">
        <v>5537</v>
      </c>
      <c r="BB989" s="18" t="s">
        <v>5537</v>
      </c>
      <c r="BC989" s="18" t="s">
        <v>5537</v>
      </c>
      <c r="BD989" s="18" t="s">
        <v>5537</v>
      </c>
      <c r="BE989" s="18" t="s">
        <v>5537</v>
      </c>
      <c r="BF989" s="18" t="s">
        <v>5537</v>
      </c>
      <c r="BG989" s="18" t="s">
        <v>5537</v>
      </c>
      <c r="BH989" s="18" t="s">
        <v>5537</v>
      </c>
      <c r="BI989" s="9" t="s">
        <v>5537</v>
      </c>
      <c r="BJ989" s="14"/>
      <c r="BK989" s="14" t="s">
        <v>5537</v>
      </c>
      <c r="BL989" s="14" t="str">
        <f>_xlfn.XLOOKUP(B989,'[4]cell downs 18042026 17h'!$B:$B,'[4]cell downs 18042026 17h'!$B:$B,"")</f>
        <v/>
      </c>
      <c r="BM989" s="14" t="str">
        <f>_xlfn.XLOOKUP(B989,'[5]Cells Huawei 19042026 15h'!$B:$B,'[5]Cells Huawei 19042026 15h'!$B:$B,"")</f>
        <v/>
      </c>
      <c r="BN989" s="9" t="str">
        <f>_xlfn.XLOOKUP(B989,'[6]cells down 19042026 9H40'!$B:$B,'[6]cells down 19042026 9H40'!$B:$B,"")</f>
        <v/>
      </c>
      <c r="BO989" s="9" t="s">
        <v>5537</v>
      </c>
      <c r="BP989" s="9" t="s">
        <v>12</v>
      </c>
      <c r="BQ989" s="115"/>
    </row>
    <row r="990" spans="1:69" s="9" customFormat="1" x14ac:dyDescent="0.3">
      <c r="A990" s="1" t="s">
        <v>1355</v>
      </c>
      <c r="B990" s="8" t="s">
        <v>1356</v>
      </c>
      <c r="C990" s="3" t="str">
        <f>_xlfn.XLOOKUP(B990,'[1]daily break down'!$D:$D,'[1]daily break down'!$E:$E,"")</f>
        <v>Yaounde</v>
      </c>
      <c r="D990" s="1" t="s">
        <v>11</v>
      </c>
      <c r="E990" s="1" t="s">
        <v>12</v>
      </c>
      <c r="F990" s="3" t="s">
        <v>37</v>
      </c>
      <c r="G990" s="1" t="s">
        <v>38</v>
      </c>
      <c r="H990" s="34" t="str">
        <f>_xlfn.XLOOKUP(B990,[2]CALCULATION!$B:$B,[2]CALCULATION!$H:$H,"")</f>
        <v>ZTE</v>
      </c>
      <c r="I990" s="28">
        <v>0.12821637802375885</v>
      </c>
      <c r="J990" s="28">
        <v>0</v>
      </c>
      <c r="K990" s="28">
        <v>0</v>
      </c>
      <c r="L990" s="28">
        <v>0</v>
      </c>
      <c r="M990" s="28">
        <v>0</v>
      </c>
      <c r="N990" s="28">
        <v>2.3845499710358178E-2</v>
      </c>
      <c r="O990" s="28">
        <v>0</v>
      </c>
      <c r="P990" s="28">
        <v>0</v>
      </c>
      <c r="Q990" s="28">
        <v>8.6536691749920838</v>
      </c>
      <c r="R990" s="28">
        <v>0</v>
      </c>
      <c r="S990" s="94">
        <v>0</v>
      </c>
      <c r="T990" s="94">
        <f>_xlfn.XLOOKUP(B990,'[3]Nur des jours'!$B:$B,'[3]Nur des jours'!$U:$U,"")</f>
        <v>0.77648580470446582</v>
      </c>
      <c r="U990" s="94">
        <v>0</v>
      </c>
      <c r="V990" s="94">
        <v>0</v>
      </c>
      <c r="W990" s="94">
        <v>0.77648580470446582</v>
      </c>
      <c r="X990" s="94">
        <v>0</v>
      </c>
      <c r="Y990" s="94">
        <v>0</v>
      </c>
      <c r="Z990" s="94">
        <v>0</v>
      </c>
      <c r="AA990" s="94">
        <v>0</v>
      </c>
      <c r="AB990" s="94">
        <v>9.4525915082201682E-4</v>
      </c>
      <c r="AC990" s="94">
        <f>_xlfn.XLOOKUP(B990,'[3]Nur des jours'!$B:$B,'[3]Nur des jours'!$N:$N,"")</f>
        <v>0</v>
      </c>
      <c r="AD990" s="94">
        <v>0</v>
      </c>
      <c r="AE990" s="94">
        <v>0</v>
      </c>
      <c r="AF990" s="94">
        <v>0</v>
      </c>
      <c r="AG990" s="94">
        <v>0</v>
      </c>
      <c r="AH990" s="94">
        <v>0</v>
      </c>
      <c r="AI990" s="49" t="s">
        <v>5559</v>
      </c>
      <c r="AJ990" s="49"/>
      <c r="AK990" s="48" t="str" cm="1">
        <f t="array" ref="AK990">IFERROR(_xlfn.IFS(
AM990="MPR ISSUE","PDH",
AM990="BSS Hardware Issue","BSS",
AM990="Sites strategiques, MLL, Pylone, etc.","ENVTECH",
AM990="AKTIVCO DEFAUT GE &amp; POWER Cabinet","AKTIVCO",
AM990="AKTIVCO Coupure ENEO &amp; Baisse de tension","AKTIVCO GRID ONLY",
AM990="Coupure ENEO &amp; Baisse de tension","IHS GRID ONLY",
AM990="Defaut GE &amp; POWER Cabinet","IHS",
AM990="Sharing","Partners",
AM990="Sites strategiques &amp; DataCenter","SST &amp; DC",
AM990="Exclu","Exclu",
AM990="SAT","SAT",
AM990="SPARE-ISSUE","SPARE-ISSUE",
AM990="Fiber CAmtel","TRANS_FO_CAMTEL",
AM990="Fiber AOF","Fiber AOF",
AM990="Projet OCM (HUAWEI)","TRAVAUX-HUAWEI",
AM990="Projet OCM (NOKIA)","TRAVAUX-NOKIA",
AM990="ACCESS-ISSUE","ACCESS-ISSUE",
AM990="Projet OCM (ZTE, NOKIA, autres projets)","TRAVAUX OCM",
AM990="No root CAuse","No root cause",
AM990="ODU HS","PDH",
AM990="IP &amp; VLAN","PDH",
AM990="Warehouse HUAWEI","SPARE-ISSUE",
AM990="SPARE-HS","SPARE-ISSUE",
AM990="Power Telco","BSS",AM990="no impacts","no impacts"
),"")</f>
        <v>no impacts</v>
      </c>
      <c r="AL990" s="48" t="str" cm="1">
        <f t="array" ref="AL990">IFERROR(_xlfn.IFS(
AM990="MPR ISSUE","TX ISSUE",
AM990="BSS Hardware Issue","RAN ISSUE",
AM990="Sites strategiques, MLL, Pylone, etc.","ENVTECH",
AM990="AKTIVCO DEFAUT GE &amp; POWER Cabinet","POWER ISSUE",
AM990="AKTIVCO Coupure ENEO &amp; Baisse de tension","POWER ISSUE",
AM990="Coupure ENEO &amp; Baisse de tension","POWER ISSUE",
AM990="Defaut GE &amp; POWER Cabinet","POWER ISSUE",
AM990="Sharing","POWER ISSUE",
AM990="Sites strategiques &amp; DataCenter","POWER ISSUE",
AM990="Exclu","Exclu",
AM990="SAT","TX ISSUE",
AM990="SPARE-ISSUE","SPARE-ISSUE",
AM990="Fiber CAmtel","TX ISSUE",
AM990="Fiber AOF","TX ISSUE",
AM990="Projet OCM (HUAWEI)","TRAVAUX-HUAWEI",
AM990="Projet OCM (NOKIA)","TRAVAUX -NOKIA",
AM990="ACCESS-ISSUE","ACCESS-ISSUE",
AM990="Projet OCM (ZTE, NOKIA, autres projets)","TRAVAUX OCM",
AM990="No root CAuse","No root cause",
AM990="ODU HS","TX ISSUE",
AM990="IP &amp; VLAN","TX ISSUE",
AM990="Warehouse HUAWEI","SPARE-ISSUE",
AM990="SPARE-HS","SPARE-ISSUE",
AM990="Power Telco","RAN ISSUE",AM990="no impacts","no impacts"
),"")</f>
        <v>no impacts</v>
      </c>
      <c r="AM990" s="67" t="s">
        <v>5605</v>
      </c>
      <c r="AN990" s="48" t="str" cm="1">
        <f t="array" ref="AN990">IFERROR(_xlfn.IFS(
AM990="MPR ISSUE","ACTIVE",
AM990="BSS Hardware Issue","ACTIVE",
AM990="Sites strategiques, MLL, Pylone, etc.","PASSIVE",
AM990="AKTIVCO DEFAUT GE &amp; POWER Cabinet","PASSIVE",
AM990="AKTIVCO Coupure ENEO &amp; Baisse de tension","PASSIVE",
AM990="Coupure ENEO &amp; Baisse de tension","PASSIVE",
AM990="Defaut GE &amp; POWER Cabinet","PASSIVE",
AM990="Sharing","PASSIVE",
AM990="Sites strategiques &amp; DataCenter","PASSIVE",
AM990="Exclu","Exclu",
AM990="SAT","ACTIVE",
AM990="SPARE-ISSUE","SPARE-ISSUE",
AM990="Fiber CAmtel","ACTIVE",
AM990="Fiber AOF","ACTIVE",
AM990="Projet OCM (HUAWEI)","PLANNED WORKS",
AM990="Projet OCM (NOKIA)","PLANNED WORKS",
AM990="ACCESS-ISSUE","ACCESS-ISSUE",
AM990="Projet OCM (ZTE, NOKIA, autres projets)","PLANNED WORKS",
AM990="No root CAuse","No root cause",
AM990="ODU HS","ACTIVE",
AM990="IP &amp; VLAN","ACTIVE",
AM990="Warehouse HUAWEI","SPARE-ISSUE",
AM990="SPARE-HS","SPARE-ISSUE",
AM990="Power Telco","ACTIVE", AM990="no impacts","no impacts"
),"")</f>
        <v>no impacts</v>
      </c>
      <c r="AO990" s="93" t="s">
        <v>5537</v>
      </c>
      <c r="AP990" s="101" t="str">
        <f t="shared" si="31"/>
        <v>CTR_079</v>
      </c>
      <c r="AR990" s="17" t="s">
        <v>5537</v>
      </c>
      <c r="AS990" s="7" t="s">
        <v>5537</v>
      </c>
      <c r="AT990" s="6"/>
      <c r="AU990" s="7"/>
      <c r="AV990" s="3" t="s">
        <v>5537</v>
      </c>
      <c r="AW990" s="18" t="s">
        <v>5537</v>
      </c>
      <c r="AX990" s="18" t="s">
        <v>5537</v>
      </c>
      <c r="AY990" s="18" t="s">
        <v>5537</v>
      </c>
      <c r="AZ990" s="18" t="s">
        <v>5537</v>
      </c>
      <c r="BA990" s="18" t="s">
        <v>5537</v>
      </c>
      <c r="BB990" s="18" t="s">
        <v>5537</v>
      </c>
      <c r="BC990" s="18" t="s">
        <v>5537</v>
      </c>
      <c r="BD990" s="18" t="s">
        <v>5537</v>
      </c>
      <c r="BE990" s="18" t="s">
        <v>5537</v>
      </c>
      <c r="BF990" s="18" t="s">
        <v>5537</v>
      </c>
      <c r="BG990" s="18" t="s">
        <v>5537</v>
      </c>
      <c r="BH990" s="18" t="s">
        <v>5537</v>
      </c>
      <c r="BI990" s="9" t="s">
        <v>5537</v>
      </c>
      <c r="BJ990" s="14"/>
      <c r="BK990" s="14" t="s">
        <v>5537</v>
      </c>
      <c r="BL990" s="14" t="str">
        <f>_xlfn.XLOOKUP(B990,'[4]cell downs 18042026 17h'!$B:$B,'[4]cell downs 18042026 17h'!$B:$B,"")</f>
        <v/>
      </c>
      <c r="BM990" s="14" t="str">
        <f>_xlfn.XLOOKUP(B990,'[5]Cells Huawei 19042026 15h'!$B:$B,'[5]Cells Huawei 19042026 15h'!$B:$B,"")</f>
        <v/>
      </c>
      <c r="BN990" s="9" t="str">
        <f>_xlfn.XLOOKUP(B990,'[6]cells down 19042026 9H40'!$B:$B,'[6]cells down 19042026 9H40'!$B:$B,"")</f>
        <v/>
      </c>
      <c r="BO990" s="9" t="s">
        <v>1356</v>
      </c>
      <c r="BP990" s="9" t="s">
        <v>5537</v>
      </c>
      <c r="BQ990" s="115"/>
    </row>
    <row r="991" spans="1:69" s="9" customFormat="1" x14ac:dyDescent="0.3">
      <c r="A991" s="1" t="s">
        <v>3409</v>
      </c>
      <c r="B991" s="8" t="s">
        <v>3410</v>
      </c>
      <c r="C991" s="3" t="str">
        <f>_xlfn.XLOOKUP(B991,'[1]daily break down'!$D:$D,'[1]daily break down'!$E:$E,"")</f>
        <v>Yaounde</v>
      </c>
      <c r="D991" s="1" t="s">
        <v>11</v>
      </c>
      <c r="E991" s="1" t="s">
        <v>12</v>
      </c>
      <c r="F991" s="3" t="s">
        <v>37</v>
      </c>
      <c r="G991" s="1" t="s">
        <v>38</v>
      </c>
      <c r="H991" s="34" t="str">
        <f>_xlfn.XLOOKUP(B991,[2]CALCULATION!$B:$B,[2]CALCULATION!$H:$H,"")</f>
        <v>ZTE</v>
      </c>
      <c r="I991" s="28">
        <v>0</v>
      </c>
      <c r="J991" s="28">
        <v>0</v>
      </c>
      <c r="K991" s="28">
        <v>0</v>
      </c>
      <c r="L991" s="28">
        <v>0</v>
      </c>
      <c r="M991" s="28">
        <v>9.4525915082201671E-4</v>
      </c>
      <c r="N991" s="28">
        <v>0</v>
      </c>
      <c r="O991" s="28">
        <v>0</v>
      </c>
      <c r="P991" s="28">
        <v>0</v>
      </c>
      <c r="Q991" s="28">
        <v>6.717867609500253</v>
      </c>
      <c r="R991" s="28">
        <v>0</v>
      </c>
      <c r="S991" s="94">
        <v>0</v>
      </c>
      <c r="T991" s="94">
        <f>_xlfn.XLOOKUP(B991,'[3]Nur des jours'!$B:$B,'[3]Nur des jours'!$U:$U,"")</f>
        <v>0</v>
      </c>
      <c r="U991" s="94">
        <v>0</v>
      </c>
      <c r="V991" s="94">
        <v>0</v>
      </c>
      <c r="W991" s="94">
        <v>0</v>
      </c>
      <c r="X991" s="94">
        <v>0</v>
      </c>
      <c r="Y991" s="94">
        <v>0</v>
      </c>
      <c r="Z991" s="94">
        <v>0</v>
      </c>
      <c r="AA991" s="94">
        <v>0</v>
      </c>
      <c r="AB991" s="94">
        <v>8.2041360260028291E-4</v>
      </c>
      <c r="AC991" s="94">
        <f>_xlfn.XLOOKUP(B991,'[3]Nur des jours'!$B:$B,'[3]Nur des jours'!$N:$N,"")</f>
        <v>0</v>
      </c>
      <c r="AD991" s="94">
        <v>0</v>
      </c>
      <c r="AE991" s="94">
        <v>0</v>
      </c>
      <c r="AF991" s="94">
        <v>0</v>
      </c>
      <c r="AG991" s="94">
        <v>0</v>
      </c>
      <c r="AH991" s="94">
        <v>0</v>
      </c>
      <c r="AI991" s="49" t="s">
        <v>5559</v>
      </c>
      <c r="AJ991" s="49"/>
      <c r="AK991" s="48" t="str" cm="1">
        <f t="array" ref="AK991">IFERROR(_xlfn.IFS(
AM991="MPR ISSUE","PDH",
AM991="BSS Hardware Issue","BSS",
AM991="Sites strategiques, MLL, Pylone, etc.","ENVTECH",
AM991="AKTIVCO DEFAUT GE &amp; POWER Cabinet","AKTIVCO",
AM991="AKTIVCO Coupure ENEO &amp; Baisse de tension","AKTIVCO GRID ONLY",
AM991="Coupure ENEO &amp; Baisse de tension","IHS GRID ONLY",
AM991="Defaut GE &amp; POWER Cabinet","IHS",
AM991="Sharing","Partners",
AM991="Sites strategiques &amp; DataCenter","SST &amp; DC",
AM991="Exclu","Exclu",
AM991="SAT","SAT",
AM991="SPARE-ISSUE","SPARE-ISSUE",
AM991="Fiber CAmtel","TRANS_FO_CAMTEL",
AM991="Fiber AOF","Fiber AOF",
AM991="Projet OCM (HUAWEI)","TRAVAUX-HUAWEI",
AM991="Projet OCM (NOKIA)","TRAVAUX-NOKIA",
AM991="ACCESS-ISSUE","ACCESS-ISSUE",
AM991="Projet OCM (ZTE, NOKIA, autres projets)","TRAVAUX OCM",
AM991="No root CAuse","No root cause",
AM991="ODU HS","PDH",
AM991="IP &amp; VLAN","PDH",
AM991="Warehouse HUAWEI","SPARE-ISSUE",
AM991="SPARE-HS","SPARE-ISSUE",
AM991="Power Telco","BSS",AM991="no impacts","no impacts"
),"")</f>
        <v>no impacts</v>
      </c>
      <c r="AL991" s="48" t="str" cm="1">
        <f t="array" ref="AL991">IFERROR(_xlfn.IFS(
AM991="MPR ISSUE","TX ISSUE",
AM991="BSS Hardware Issue","RAN ISSUE",
AM991="Sites strategiques, MLL, Pylone, etc.","ENVTECH",
AM991="AKTIVCO DEFAUT GE &amp; POWER Cabinet","POWER ISSUE",
AM991="AKTIVCO Coupure ENEO &amp; Baisse de tension","POWER ISSUE",
AM991="Coupure ENEO &amp; Baisse de tension","POWER ISSUE",
AM991="Defaut GE &amp; POWER Cabinet","POWER ISSUE",
AM991="Sharing","POWER ISSUE",
AM991="Sites strategiques &amp; DataCenter","POWER ISSUE",
AM991="Exclu","Exclu",
AM991="SAT","TX ISSUE",
AM991="SPARE-ISSUE","SPARE-ISSUE",
AM991="Fiber CAmtel","TX ISSUE",
AM991="Fiber AOF","TX ISSUE",
AM991="Projet OCM (HUAWEI)","TRAVAUX-HUAWEI",
AM991="Projet OCM (NOKIA)","TRAVAUX -NOKIA",
AM991="ACCESS-ISSUE","ACCESS-ISSUE",
AM991="Projet OCM (ZTE, NOKIA, autres projets)","TRAVAUX OCM",
AM991="No root CAuse","No root cause",
AM991="ODU HS","TX ISSUE",
AM991="IP &amp; VLAN","TX ISSUE",
AM991="Warehouse HUAWEI","SPARE-ISSUE",
AM991="SPARE-HS","SPARE-ISSUE",
AM991="Power Telco","RAN ISSUE",AM991="no impacts","no impacts"
),"")</f>
        <v>no impacts</v>
      </c>
      <c r="AM991" s="67" t="s">
        <v>5605</v>
      </c>
      <c r="AN991" s="48" t="str" cm="1">
        <f t="array" ref="AN991">IFERROR(_xlfn.IFS(
AM991="MPR ISSUE","ACTIVE",
AM991="BSS Hardware Issue","ACTIVE",
AM991="Sites strategiques, MLL, Pylone, etc.","PASSIVE",
AM991="AKTIVCO DEFAUT GE &amp; POWER Cabinet","PASSIVE",
AM991="AKTIVCO Coupure ENEO &amp; Baisse de tension","PASSIVE",
AM991="Coupure ENEO &amp; Baisse de tension","PASSIVE",
AM991="Defaut GE &amp; POWER Cabinet","PASSIVE",
AM991="Sharing","PASSIVE",
AM991="Sites strategiques &amp; DataCenter","PASSIVE",
AM991="Exclu","Exclu",
AM991="SAT","ACTIVE",
AM991="SPARE-ISSUE","SPARE-ISSUE",
AM991="Fiber CAmtel","ACTIVE",
AM991="Fiber AOF","ACTIVE",
AM991="Projet OCM (HUAWEI)","PLANNED WORKS",
AM991="Projet OCM (NOKIA)","PLANNED WORKS",
AM991="ACCESS-ISSUE","ACCESS-ISSUE",
AM991="Projet OCM (ZTE, NOKIA, autres projets)","PLANNED WORKS",
AM991="No root CAuse","No root cause",
AM991="ODU HS","ACTIVE",
AM991="IP &amp; VLAN","ACTIVE",
AM991="Warehouse HUAWEI","SPARE-ISSUE",
AM991="SPARE-HS","SPARE-ISSUE",
AM991="Power Telco","ACTIVE", AM991="no impacts","no impacts"
),"")</f>
        <v>no impacts</v>
      </c>
      <c r="AO991" s="93" t="s">
        <v>5537</v>
      </c>
      <c r="AP991" s="101" t="str">
        <f t="shared" si="31"/>
        <v>CTR_068</v>
      </c>
      <c r="AR991" s="17" t="s">
        <v>5537</v>
      </c>
      <c r="AS991" s="7" t="s">
        <v>5537</v>
      </c>
      <c r="AT991" s="6"/>
      <c r="AU991" s="7"/>
      <c r="AV991" s="3" t="s">
        <v>5537</v>
      </c>
      <c r="AW991" s="18" t="s">
        <v>5537</v>
      </c>
      <c r="AX991" s="18" t="s">
        <v>5537</v>
      </c>
      <c r="AY991" s="18" t="s">
        <v>5537</v>
      </c>
      <c r="AZ991" s="18" t="s">
        <v>5537</v>
      </c>
      <c r="BA991" s="18" t="s">
        <v>5537</v>
      </c>
      <c r="BB991" s="18" t="s">
        <v>5537</v>
      </c>
      <c r="BC991" s="18" t="s">
        <v>5537</v>
      </c>
      <c r="BD991" s="18" t="s">
        <v>5537</v>
      </c>
      <c r="BE991" s="18" t="s">
        <v>5537</v>
      </c>
      <c r="BF991" s="18" t="s">
        <v>5537</v>
      </c>
      <c r="BG991" s="18" t="s">
        <v>5537</v>
      </c>
      <c r="BH991" s="18" t="s">
        <v>5537</v>
      </c>
      <c r="BI991" s="9" t="s">
        <v>5537</v>
      </c>
      <c r="BJ991" s="14"/>
      <c r="BK991" s="14" t="s">
        <v>5537</v>
      </c>
      <c r="BL991" s="14" t="str">
        <f>_xlfn.XLOOKUP(B991,'[4]cell downs 18042026 17h'!$B:$B,'[4]cell downs 18042026 17h'!$B:$B,"")</f>
        <v/>
      </c>
      <c r="BM991" s="14" t="str">
        <f>_xlfn.XLOOKUP(B991,'[5]Cells Huawei 19042026 15h'!$B:$B,'[5]Cells Huawei 19042026 15h'!$B:$B,"")</f>
        <v/>
      </c>
      <c r="BN991" s="9" t="str">
        <f>_xlfn.XLOOKUP(B991,'[6]cells down 19042026 9H40'!$B:$B,'[6]cells down 19042026 9H40'!$B:$B,"")</f>
        <v/>
      </c>
      <c r="BO991" s="9" t="s">
        <v>3410</v>
      </c>
      <c r="BP991" s="9" t="s">
        <v>5537</v>
      </c>
      <c r="BQ991" s="115"/>
    </row>
    <row r="992" spans="1:69" s="9" customFormat="1" x14ac:dyDescent="0.3">
      <c r="A992" s="1" t="s">
        <v>4614</v>
      </c>
      <c r="B992" s="8" t="s">
        <v>4615</v>
      </c>
      <c r="C992" s="3" t="str">
        <f>_xlfn.XLOOKUP(B992,'[1]daily break down'!$D:$D,'[1]daily break down'!$E:$E,"")</f>
        <v>Yaounde</v>
      </c>
      <c r="D992" s="1" t="s">
        <v>11</v>
      </c>
      <c r="E992" s="1" t="s">
        <v>12</v>
      </c>
      <c r="F992" s="3" t="s">
        <v>37</v>
      </c>
      <c r="G992" s="1" t="s">
        <v>38</v>
      </c>
      <c r="H992" s="34" t="str">
        <f>_xlfn.XLOOKUP(B992,[2]CALCULATION!$B:$B,[2]CALCULATION!$H:$H,"")</f>
        <v>ZTE</v>
      </c>
      <c r="I992" s="28">
        <v>0</v>
      </c>
      <c r="J992" s="28">
        <v>0</v>
      </c>
      <c r="K992" s="28">
        <v>0</v>
      </c>
      <c r="L992" s="28">
        <v>0</v>
      </c>
      <c r="M992" s="28">
        <v>2.927717281192125</v>
      </c>
      <c r="N992" s="28">
        <v>1.5057621571027837</v>
      </c>
      <c r="O992" s="28">
        <v>0</v>
      </c>
      <c r="P992" s="28">
        <v>0</v>
      </c>
      <c r="Q992" s="28">
        <v>0</v>
      </c>
      <c r="R992" s="28">
        <v>0</v>
      </c>
      <c r="S992" s="94">
        <v>0</v>
      </c>
      <c r="T992" s="94">
        <f>_xlfn.XLOOKUP(B992,'[3]Nur des jours'!$B:$B,'[3]Nur des jours'!$U:$U,"")</f>
        <v>0</v>
      </c>
      <c r="U992" s="94">
        <v>0</v>
      </c>
      <c r="V992" s="94">
        <v>0</v>
      </c>
      <c r="W992" s="94">
        <v>0</v>
      </c>
      <c r="X992" s="94">
        <v>0</v>
      </c>
      <c r="Y992" s="94">
        <v>0</v>
      </c>
      <c r="Z992" s="94">
        <v>0</v>
      </c>
      <c r="AA992" s="94">
        <v>0</v>
      </c>
      <c r="AB992" s="94">
        <v>7.3123821101323244E-4</v>
      </c>
      <c r="AC992" s="94">
        <f>_xlfn.XLOOKUP(B992,'[3]Nur des jours'!$B:$B,'[3]Nur des jours'!$N:$N,"")</f>
        <v>0</v>
      </c>
      <c r="AD992" s="94">
        <v>0</v>
      </c>
      <c r="AE992" s="94">
        <v>0</v>
      </c>
      <c r="AF992" s="94">
        <v>0</v>
      </c>
      <c r="AG992" s="94">
        <v>0</v>
      </c>
      <c r="AH992" s="94">
        <v>0</v>
      </c>
      <c r="AI992" s="49" t="s">
        <v>5559</v>
      </c>
      <c r="AJ992" s="49"/>
      <c r="AK992" s="48" t="str" cm="1">
        <f t="array" ref="AK992">IFERROR(_xlfn.IFS(
AM992="MPR ISSUE","PDH",
AM992="BSS Hardware Issue","BSS",
AM992="Sites strategiques, MLL, Pylone, etc.","ENVTECH",
AM992="AKTIVCO DEFAUT GE &amp; POWER Cabinet","AKTIVCO",
AM992="AKTIVCO Coupure ENEO &amp; Baisse de tension","AKTIVCO GRID ONLY",
AM992="Coupure ENEO &amp; Baisse de tension","IHS GRID ONLY",
AM992="Defaut GE &amp; POWER Cabinet","IHS",
AM992="Sharing","Partners",
AM992="Sites strategiques &amp; DataCenter","SST &amp; DC",
AM992="Exclu","Exclu",
AM992="SAT","SAT",
AM992="SPARE-ISSUE","SPARE-ISSUE",
AM992="Fiber CAmtel","TRANS_FO_CAMTEL",
AM992="Fiber AOF","Fiber AOF",
AM992="Projet OCM (HUAWEI)","TRAVAUX-HUAWEI",
AM992="Projet OCM (NOKIA)","TRAVAUX-NOKIA",
AM992="ACCESS-ISSUE","ACCESS-ISSUE",
AM992="Projet OCM (ZTE, NOKIA, autres projets)","TRAVAUX OCM",
AM992="No root CAuse","No root cause",
AM992="ODU HS","PDH",
AM992="IP &amp; VLAN","PDH",
AM992="Warehouse HUAWEI","SPARE-ISSUE",
AM992="SPARE-HS","SPARE-ISSUE",
AM992="Power Telco","BSS",AM992="no impacts","no impacts"
),"")</f>
        <v>no impacts</v>
      </c>
      <c r="AL992" s="48" t="str" cm="1">
        <f t="array" ref="AL992">IFERROR(_xlfn.IFS(
AM992="MPR ISSUE","TX ISSUE",
AM992="BSS Hardware Issue","RAN ISSUE",
AM992="Sites strategiques, MLL, Pylone, etc.","ENVTECH",
AM992="AKTIVCO DEFAUT GE &amp; POWER Cabinet","POWER ISSUE",
AM992="AKTIVCO Coupure ENEO &amp; Baisse de tension","POWER ISSUE",
AM992="Coupure ENEO &amp; Baisse de tension","POWER ISSUE",
AM992="Defaut GE &amp; POWER Cabinet","POWER ISSUE",
AM992="Sharing","POWER ISSUE",
AM992="Sites strategiques &amp; DataCenter","POWER ISSUE",
AM992="Exclu","Exclu",
AM992="SAT","TX ISSUE",
AM992="SPARE-ISSUE","SPARE-ISSUE",
AM992="Fiber CAmtel","TX ISSUE",
AM992="Fiber AOF","TX ISSUE",
AM992="Projet OCM (HUAWEI)","TRAVAUX-HUAWEI",
AM992="Projet OCM (NOKIA)","TRAVAUX -NOKIA",
AM992="ACCESS-ISSUE","ACCESS-ISSUE",
AM992="Projet OCM (ZTE, NOKIA, autres projets)","TRAVAUX OCM",
AM992="No root CAuse","No root cause",
AM992="ODU HS","TX ISSUE",
AM992="IP &amp; VLAN","TX ISSUE",
AM992="Warehouse HUAWEI","SPARE-ISSUE",
AM992="SPARE-HS","SPARE-ISSUE",
AM992="Power Telco","RAN ISSUE",AM992="no impacts","no impacts"
),"")</f>
        <v>no impacts</v>
      </c>
      <c r="AM992" s="67" t="s">
        <v>5605</v>
      </c>
      <c r="AN992" s="48" t="str" cm="1">
        <f t="array" ref="AN992">IFERROR(_xlfn.IFS(
AM992="MPR ISSUE","ACTIVE",
AM992="BSS Hardware Issue","ACTIVE",
AM992="Sites strategiques, MLL, Pylone, etc.","PASSIVE",
AM992="AKTIVCO DEFAUT GE &amp; POWER Cabinet","PASSIVE",
AM992="AKTIVCO Coupure ENEO &amp; Baisse de tension","PASSIVE",
AM992="Coupure ENEO &amp; Baisse de tension","PASSIVE",
AM992="Defaut GE &amp; POWER Cabinet","PASSIVE",
AM992="Sharing","PASSIVE",
AM992="Sites strategiques &amp; DataCenter","PASSIVE",
AM992="Exclu","Exclu",
AM992="SAT","ACTIVE",
AM992="SPARE-ISSUE","SPARE-ISSUE",
AM992="Fiber CAmtel","ACTIVE",
AM992="Fiber AOF","ACTIVE",
AM992="Projet OCM (HUAWEI)","PLANNED WORKS",
AM992="Projet OCM (NOKIA)","PLANNED WORKS",
AM992="ACCESS-ISSUE","ACCESS-ISSUE",
AM992="Projet OCM (ZTE, NOKIA, autres projets)","PLANNED WORKS",
AM992="No root CAuse","No root cause",
AM992="ODU HS","ACTIVE",
AM992="IP &amp; VLAN","ACTIVE",
AM992="Warehouse HUAWEI","SPARE-ISSUE",
AM992="SPARE-HS","SPARE-ISSUE",
AM992="Power Telco","ACTIVE", AM992="no impacts","no impacts"
),"")</f>
        <v>no impacts</v>
      </c>
      <c r="AO992" s="93" t="s">
        <v>5537</v>
      </c>
      <c r="AP992" s="101" t="str">
        <f t="shared" si="31"/>
        <v>CTR_374</v>
      </c>
      <c r="AR992" s="17" t="s">
        <v>5537</v>
      </c>
      <c r="AS992" s="7" t="s">
        <v>5537</v>
      </c>
      <c r="AT992" s="6"/>
      <c r="AU992" s="7"/>
      <c r="AV992" s="3" t="s">
        <v>5537</v>
      </c>
      <c r="AW992" s="18" t="s">
        <v>5537</v>
      </c>
      <c r="AX992" s="18" t="s">
        <v>5537</v>
      </c>
      <c r="AY992" s="18" t="s">
        <v>5537</v>
      </c>
      <c r="AZ992" s="18" t="s">
        <v>5537</v>
      </c>
      <c r="BA992" s="18" t="s">
        <v>5537</v>
      </c>
      <c r="BB992" s="18" t="s">
        <v>5537</v>
      </c>
      <c r="BC992" s="18" t="s">
        <v>5537</v>
      </c>
      <c r="BD992" s="18" t="s">
        <v>5537</v>
      </c>
      <c r="BE992" s="18" t="s">
        <v>5537</v>
      </c>
      <c r="BF992" s="18" t="s">
        <v>5537</v>
      </c>
      <c r="BG992" s="18" t="s">
        <v>5537</v>
      </c>
      <c r="BH992" s="18" t="s">
        <v>5537</v>
      </c>
      <c r="BI992" s="9" t="s">
        <v>5537</v>
      </c>
      <c r="BJ992" s="14"/>
      <c r="BK992" s="14" t="s">
        <v>5537</v>
      </c>
      <c r="BL992" s="14" t="str">
        <f>_xlfn.XLOOKUP(B992,'[4]cell downs 18042026 17h'!$B:$B,'[4]cell downs 18042026 17h'!$B:$B,"")</f>
        <v/>
      </c>
      <c r="BM992" s="14" t="str">
        <f>_xlfn.XLOOKUP(B992,'[5]Cells Huawei 19042026 15h'!$B:$B,'[5]Cells Huawei 19042026 15h'!$B:$B,"")</f>
        <v/>
      </c>
      <c r="BN992" s="9" t="str">
        <f>_xlfn.XLOOKUP(B992,'[6]cells down 19042026 9H40'!$B:$B,'[6]cells down 19042026 9H40'!$B:$B,"")</f>
        <v/>
      </c>
      <c r="BO992" s="9" t="s">
        <v>4615</v>
      </c>
      <c r="BP992" s="9" t="s">
        <v>5537</v>
      </c>
      <c r="BQ992" s="115"/>
    </row>
    <row r="993" spans="1:69" s="9" customFormat="1" x14ac:dyDescent="0.3">
      <c r="A993" s="1" t="s">
        <v>3354</v>
      </c>
      <c r="B993" s="8" t="s">
        <v>3355</v>
      </c>
      <c r="C993" s="3" t="str">
        <f>_xlfn.XLOOKUP(B993,'[1]daily break down'!$D:$D,'[1]daily break down'!$E:$E,"")</f>
        <v>Yaounde</v>
      </c>
      <c r="D993" s="1" t="s">
        <v>11</v>
      </c>
      <c r="E993" s="1" t="s">
        <v>12</v>
      </c>
      <c r="F993" s="3" t="s">
        <v>37</v>
      </c>
      <c r="G993" s="1" t="s">
        <v>38</v>
      </c>
      <c r="H993" s="34" t="str">
        <f>_xlfn.XLOOKUP(B993,[2]CALCULATION!$B:$B,[2]CALCULATION!$H:$H,"")</f>
        <v>ZTE</v>
      </c>
      <c r="I993" s="28">
        <v>0</v>
      </c>
      <c r="J993" s="28">
        <v>0</v>
      </c>
      <c r="K993" s="28">
        <v>0</v>
      </c>
      <c r="L993" s="28">
        <v>0.27977887356498915</v>
      </c>
      <c r="M993" s="28">
        <v>0</v>
      </c>
      <c r="N993" s="28">
        <v>0</v>
      </c>
      <c r="O993" s="28">
        <v>0</v>
      </c>
      <c r="P993" s="28">
        <v>0</v>
      </c>
      <c r="Q993" s="28">
        <v>0</v>
      </c>
      <c r="R993" s="28">
        <v>0</v>
      </c>
      <c r="S993" s="94">
        <v>0</v>
      </c>
      <c r="T993" s="94">
        <f>_xlfn.XLOOKUP(B993,'[3]Nur des jours'!$B:$B,'[3]Nur des jours'!$U:$U,"")</f>
        <v>0</v>
      </c>
      <c r="U993" s="94">
        <v>0.16643695085793903</v>
      </c>
      <c r="V993" s="94">
        <v>0</v>
      </c>
      <c r="W993" s="94">
        <v>0</v>
      </c>
      <c r="X993" s="94">
        <v>0</v>
      </c>
      <c r="Y993" s="94">
        <v>0</v>
      </c>
      <c r="Z993" s="94">
        <v>0</v>
      </c>
      <c r="AA993" s="94">
        <v>0</v>
      </c>
      <c r="AB993" s="94">
        <v>7.3123821101323244E-4</v>
      </c>
      <c r="AC993" s="94">
        <f>_xlfn.XLOOKUP(B993,'[3]Nur des jours'!$B:$B,'[3]Nur des jours'!$N:$N,"")</f>
        <v>0</v>
      </c>
      <c r="AD993" s="94">
        <v>0</v>
      </c>
      <c r="AE993" s="94">
        <v>0</v>
      </c>
      <c r="AF993" s="94">
        <v>0</v>
      </c>
      <c r="AG993" s="94">
        <v>0</v>
      </c>
      <c r="AH993" s="94">
        <v>0</v>
      </c>
      <c r="AI993" s="49" t="s">
        <v>5559</v>
      </c>
      <c r="AJ993" s="49"/>
      <c r="AK993" s="48" t="str" cm="1">
        <f t="array" ref="AK993">IFERROR(_xlfn.IFS(
AM993="MPR ISSUE","PDH",
AM993="BSS Hardware Issue","BSS",
AM993="Sites strategiques, MLL, Pylone, etc.","ENVTECH",
AM993="AKTIVCO DEFAUT GE &amp; POWER Cabinet","AKTIVCO",
AM993="AKTIVCO Coupure ENEO &amp; Baisse de tension","AKTIVCO GRID ONLY",
AM993="Coupure ENEO &amp; Baisse de tension","IHS GRID ONLY",
AM993="Defaut GE &amp; POWER Cabinet","IHS",
AM993="Sharing","Partners",
AM993="Sites strategiques &amp; DataCenter","SST &amp; DC",
AM993="Exclu","Exclu",
AM993="SAT","SAT",
AM993="SPARE-ISSUE","SPARE-ISSUE",
AM993="Fiber CAmtel","TRANS_FO_CAMTEL",
AM993="Fiber AOF","Fiber AOF",
AM993="Projet OCM (HUAWEI)","TRAVAUX-HUAWEI",
AM993="Projet OCM (NOKIA)","TRAVAUX-NOKIA",
AM993="ACCESS-ISSUE","ACCESS-ISSUE",
AM993="Projet OCM (ZTE, NOKIA, autres projets)","TRAVAUX OCM",
AM993="No root CAuse","No root cause",
AM993="ODU HS","PDH",
AM993="IP &amp; VLAN","PDH",
AM993="Warehouse HUAWEI","SPARE-ISSUE",
AM993="SPARE-HS","SPARE-ISSUE",
AM993="Power Telco","BSS",AM993="no impacts","no impacts"
),"")</f>
        <v>no impacts</v>
      </c>
      <c r="AL993" s="48" t="str" cm="1">
        <f t="array" ref="AL993">IFERROR(_xlfn.IFS(
AM993="MPR ISSUE","TX ISSUE",
AM993="BSS Hardware Issue","RAN ISSUE",
AM993="Sites strategiques, MLL, Pylone, etc.","ENVTECH",
AM993="AKTIVCO DEFAUT GE &amp; POWER Cabinet","POWER ISSUE",
AM993="AKTIVCO Coupure ENEO &amp; Baisse de tension","POWER ISSUE",
AM993="Coupure ENEO &amp; Baisse de tension","POWER ISSUE",
AM993="Defaut GE &amp; POWER Cabinet","POWER ISSUE",
AM993="Sharing","POWER ISSUE",
AM993="Sites strategiques &amp; DataCenter","POWER ISSUE",
AM993="Exclu","Exclu",
AM993="SAT","TX ISSUE",
AM993="SPARE-ISSUE","SPARE-ISSUE",
AM993="Fiber CAmtel","TX ISSUE",
AM993="Fiber AOF","TX ISSUE",
AM993="Projet OCM (HUAWEI)","TRAVAUX-HUAWEI",
AM993="Projet OCM (NOKIA)","TRAVAUX -NOKIA",
AM993="ACCESS-ISSUE","ACCESS-ISSUE",
AM993="Projet OCM (ZTE, NOKIA, autres projets)","TRAVAUX OCM",
AM993="No root CAuse","No root cause",
AM993="ODU HS","TX ISSUE",
AM993="IP &amp; VLAN","TX ISSUE",
AM993="Warehouse HUAWEI","SPARE-ISSUE",
AM993="SPARE-HS","SPARE-ISSUE",
AM993="Power Telco","RAN ISSUE",AM993="no impacts","no impacts"
),"")</f>
        <v>no impacts</v>
      </c>
      <c r="AM993" s="67" t="s">
        <v>5605</v>
      </c>
      <c r="AN993" s="48" t="str" cm="1">
        <f t="array" ref="AN993">IFERROR(_xlfn.IFS(
AM993="MPR ISSUE","ACTIVE",
AM993="BSS Hardware Issue","ACTIVE",
AM993="Sites strategiques, MLL, Pylone, etc.","PASSIVE",
AM993="AKTIVCO DEFAUT GE &amp; POWER Cabinet","PASSIVE",
AM993="AKTIVCO Coupure ENEO &amp; Baisse de tension","PASSIVE",
AM993="Coupure ENEO &amp; Baisse de tension","PASSIVE",
AM993="Defaut GE &amp; POWER Cabinet","PASSIVE",
AM993="Sharing","PASSIVE",
AM993="Sites strategiques &amp; DataCenter","PASSIVE",
AM993="Exclu","Exclu",
AM993="SAT","ACTIVE",
AM993="SPARE-ISSUE","SPARE-ISSUE",
AM993="Fiber CAmtel","ACTIVE",
AM993="Fiber AOF","ACTIVE",
AM993="Projet OCM (HUAWEI)","PLANNED WORKS",
AM993="Projet OCM (NOKIA)","PLANNED WORKS",
AM993="ACCESS-ISSUE","ACCESS-ISSUE",
AM993="Projet OCM (ZTE, NOKIA, autres projets)","PLANNED WORKS",
AM993="No root CAuse","No root cause",
AM993="ODU HS","ACTIVE",
AM993="IP &amp; VLAN","ACTIVE",
AM993="Warehouse HUAWEI","SPARE-ISSUE",
AM993="SPARE-HS","SPARE-ISSUE",
AM993="Power Telco","ACTIVE", AM993="no impacts","no impacts"
),"")</f>
        <v>no impacts</v>
      </c>
      <c r="AO993" s="93" t="s">
        <v>5537</v>
      </c>
      <c r="AP993" s="101" t="str">
        <f t="shared" si="31"/>
        <v>CTR_448</v>
      </c>
      <c r="AR993" s="17" t="s">
        <v>5537</v>
      </c>
      <c r="AS993" s="7" t="s">
        <v>5537</v>
      </c>
      <c r="AT993" s="6"/>
      <c r="AU993" s="7"/>
      <c r="AV993" s="3" t="s">
        <v>5537</v>
      </c>
      <c r="AW993" s="18" t="s">
        <v>5537</v>
      </c>
      <c r="AX993" s="18" t="s">
        <v>5537</v>
      </c>
      <c r="AY993" s="18" t="s">
        <v>5537</v>
      </c>
      <c r="AZ993" s="18" t="s">
        <v>5537</v>
      </c>
      <c r="BA993" s="18" t="s">
        <v>5537</v>
      </c>
      <c r="BB993" s="18" t="s">
        <v>5537</v>
      </c>
      <c r="BC993" s="18" t="s">
        <v>5537</v>
      </c>
      <c r="BD993" s="18" t="s">
        <v>5537</v>
      </c>
      <c r="BE993" s="18" t="s">
        <v>5537</v>
      </c>
      <c r="BF993" s="18" t="s">
        <v>5537</v>
      </c>
      <c r="BG993" s="18" t="s">
        <v>5537</v>
      </c>
      <c r="BH993" s="18" t="s">
        <v>5537</v>
      </c>
      <c r="BI993" s="9" t="s">
        <v>5537</v>
      </c>
      <c r="BJ993" s="14"/>
      <c r="BK993" s="14" t="s">
        <v>5537</v>
      </c>
      <c r="BL993" s="14" t="str">
        <f>_xlfn.XLOOKUP(B993,'[4]cell downs 18042026 17h'!$B:$B,'[4]cell downs 18042026 17h'!$B:$B,"")</f>
        <v/>
      </c>
      <c r="BM993" s="14" t="str">
        <f>_xlfn.XLOOKUP(B993,'[5]Cells Huawei 19042026 15h'!$B:$B,'[5]Cells Huawei 19042026 15h'!$B:$B,"")</f>
        <v/>
      </c>
      <c r="BN993" s="9" t="str">
        <f>_xlfn.XLOOKUP(B993,'[6]cells down 19042026 9H40'!$B:$B,'[6]cells down 19042026 9H40'!$B:$B,"")</f>
        <v/>
      </c>
      <c r="BO993" s="9" t="s">
        <v>3355</v>
      </c>
      <c r="BP993" s="9" t="s">
        <v>5537</v>
      </c>
      <c r="BQ993" s="115"/>
    </row>
    <row r="994" spans="1:69" s="9" customFormat="1" x14ac:dyDescent="0.3">
      <c r="A994" s="92" t="s">
        <v>2388</v>
      </c>
      <c r="B994" s="8" t="s">
        <v>2389</v>
      </c>
      <c r="C994" s="3" t="str">
        <f>_xlfn.XLOOKUP(B994,'[1]daily break down'!$D:$D,'[1]daily break down'!$E:$E,"")</f>
        <v>Yaounde</v>
      </c>
      <c r="D994" s="1" t="s">
        <v>11</v>
      </c>
      <c r="E994" s="1" t="s">
        <v>12</v>
      </c>
      <c r="F994" s="3" t="s">
        <v>37</v>
      </c>
      <c r="G994" s="1" t="s">
        <v>38</v>
      </c>
      <c r="H994" s="34" t="str">
        <f>_xlfn.XLOOKUP(B994,[2]CALCULATION!$B:$B,[2]CALCULATION!$H:$H,"")</f>
        <v>ZTE</v>
      </c>
      <c r="I994" s="28">
        <v>60.097079898297274</v>
      </c>
      <c r="J994" s="28">
        <v>60.097079898297274</v>
      </c>
      <c r="K994" s="28">
        <v>60.097079898297274</v>
      </c>
      <c r="L994" s="28">
        <v>41.186974400241979</v>
      </c>
      <c r="M994" s="28">
        <v>0</v>
      </c>
      <c r="N994" s="28">
        <v>0</v>
      </c>
      <c r="O994" s="28">
        <v>0</v>
      </c>
      <c r="P994" s="28">
        <v>0</v>
      </c>
      <c r="Q994" s="28">
        <v>0</v>
      </c>
      <c r="R994" s="28">
        <v>0</v>
      </c>
      <c r="S994" s="94">
        <v>2.26690979445429</v>
      </c>
      <c r="T994" s="94">
        <f>_xlfn.XLOOKUP(B994,'[3]Nur des jours'!$B:$B,'[3]Nur des jours'!$U:$U,"")</f>
        <v>0</v>
      </c>
      <c r="U994" s="94">
        <v>0</v>
      </c>
      <c r="V994" s="94">
        <v>0</v>
      </c>
      <c r="W994" s="94">
        <v>0</v>
      </c>
      <c r="X994" s="94">
        <v>0</v>
      </c>
      <c r="Y994" s="94">
        <v>0</v>
      </c>
      <c r="Z994" s="94">
        <v>0</v>
      </c>
      <c r="AA994" s="94">
        <v>0</v>
      </c>
      <c r="AB994" s="94">
        <v>7.1340313269571969E-4</v>
      </c>
      <c r="AC994" s="94">
        <f>_xlfn.XLOOKUP(B994,'[3]Nur des jours'!$B:$B,'[3]Nur des jours'!$N:$N,"")</f>
        <v>0</v>
      </c>
      <c r="AD994" s="94">
        <v>0</v>
      </c>
      <c r="AE994" s="94">
        <v>0</v>
      </c>
      <c r="AF994" s="94">
        <v>0</v>
      </c>
      <c r="AG994" s="94">
        <v>0</v>
      </c>
      <c r="AH994" s="94">
        <v>0</v>
      </c>
      <c r="AI994" s="49" t="s">
        <v>5559</v>
      </c>
      <c r="AJ994" s="49"/>
      <c r="AK994" s="48" t="str" cm="1">
        <f t="array" ref="AK994">IFERROR(_xlfn.IFS(
AM994="MPR ISSUE","PDH",
AM994="BSS Hardware Issue","BSS",
AM994="Sites strategiques, MLL, Pylone, etc.","ENVTECH",
AM994="AKTIVCO DEFAUT GE &amp; POWER Cabinet","AKTIVCO",
AM994="AKTIVCO Coupure ENEO &amp; Baisse de tension","AKTIVCO GRID ONLY",
AM994="Coupure ENEO &amp; Baisse de tension","IHS GRID ONLY",
AM994="Defaut GE &amp; POWER Cabinet","IHS",
AM994="Sharing","Partners",
AM994="Sites strategiques &amp; DataCenter","SST &amp; DC",
AM994="Exclu","Exclu",
AM994="SAT","SAT",
AM994="SPARE-ISSUE","SPARE-ISSUE",
AM994="Fiber CAmtel","TRANS_FO_CAMTEL",
AM994="Fiber AOF","Fiber AOF",
AM994="Projet OCM (HUAWEI)","TRAVAUX-HUAWEI",
AM994="Projet OCM (NOKIA)","TRAVAUX-NOKIA",
AM994="ACCESS-ISSUE","ACCESS-ISSUE",
AM994="Projet OCM (ZTE, NOKIA, autres projets)","TRAVAUX OCM",
AM994="No root CAuse","No root cause",
AM994="ODU HS","PDH",
AM994="IP &amp; VLAN","PDH",
AM994="Warehouse HUAWEI","SPARE-ISSUE",
AM994="SPARE-HS","SPARE-ISSUE",
AM994="Power Telco","BSS",AM994="no impacts","no impacts"
),"")</f>
        <v>BSS</v>
      </c>
      <c r="AL994" s="48" t="str" cm="1">
        <f t="array" ref="AL994">IFERROR(_xlfn.IFS(
AM994="MPR ISSUE","TX ISSUE",
AM994="BSS Hardware Issue","RAN ISSUE",
AM994="Sites strategiques, MLL, Pylone, etc.","ENVTECH",
AM994="AKTIVCO DEFAUT GE &amp; POWER Cabinet","POWER ISSUE",
AM994="AKTIVCO Coupure ENEO &amp; Baisse de tension","POWER ISSUE",
AM994="Coupure ENEO &amp; Baisse de tension","POWER ISSUE",
AM994="Defaut GE &amp; POWER Cabinet","POWER ISSUE",
AM994="Sharing","POWER ISSUE",
AM994="Sites strategiques &amp; DataCenter","POWER ISSUE",
AM994="Exclu","Exclu",
AM994="SAT","TX ISSUE",
AM994="SPARE-ISSUE","SPARE-ISSUE",
AM994="Fiber CAmtel","TX ISSUE",
AM994="Fiber AOF","TX ISSUE",
AM994="Projet OCM (HUAWEI)","TRAVAUX-HUAWEI",
AM994="Projet OCM (NOKIA)","TRAVAUX -NOKIA",
AM994="ACCESS-ISSUE","ACCESS-ISSUE",
AM994="Projet OCM (ZTE, NOKIA, autres projets)","TRAVAUX OCM",
AM994="No root CAuse","No root cause",
AM994="ODU HS","TX ISSUE",
AM994="IP &amp; VLAN","TX ISSUE",
AM994="Warehouse HUAWEI","SPARE-ISSUE",
AM994="SPARE-HS","SPARE-ISSUE",
AM994="Power Telco","RAN ISSUE",AM994="no impacts","no impacts"
),"")</f>
        <v>RAN ISSUE</v>
      </c>
      <c r="AM994" s="67" t="s">
        <v>5320</v>
      </c>
      <c r="AN994" s="48" t="str" cm="1">
        <f t="array" ref="AN994">IFERROR(_xlfn.IFS(
AM994="MPR ISSUE","ACTIVE",
AM994="BSS Hardware Issue","ACTIVE",
AM994="Sites strategiques, MLL, Pylone, etc.","PASSIVE",
AM994="AKTIVCO DEFAUT GE &amp; POWER Cabinet","PASSIVE",
AM994="AKTIVCO Coupure ENEO &amp; Baisse de tension","PASSIVE",
AM994="Coupure ENEO &amp; Baisse de tension","PASSIVE",
AM994="Defaut GE &amp; POWER Cabinet","PASSIVE",
AM994="Sharing","PASSIVE",
AM994="Sites strategiques &amp; DataCenter","PASSIVE",
AM994="Exclu","Exclu",
AM994="SAT","ACTIVE",
AM994="SPARE-ISSUE","SPARE-ISSUE",
AM994="Fiber CAmtel","ACTIVE",
AM994="Fiber AOF","ACTIVE",
AM994="Projet OCM (HUAWEI)","PLANNED WORKS",
AM994="Projet OCM (NOKIA)","PLANNED WORKS",
AM994="ACCESS-ISSUE","ACCESS-ISSUE",
AM994="Projet OCM (ZTE, NOKIA, autres projets)","PLANNED WORKS",
AM994="No root CAuse","No root cause",
AM994="ODU HS","ACTIVE",
AM994="IP &amp; VLAN","ACTIVE",
AM994="Warehouse HUAWEI","SPARE-ISSUE",
AM994="SPARE-HS","SPARE-ISSUE",
AM994="Power Telco","ACTIVE", AM994="no impacts","no impacts"
),"")</f>
        <v>ACTIVE</v>
      </c>
      <c r="AO994" s="93" t="s">
        <v>6564</v>
      </c>
      <c r="AP994" s="101" t="str">
        <f t="shared" si="31"/>
        <v>CTR_341</v>
      </c>
      <c r="AR994" s="17" t="s">
        <v>5537</v>
      </c>
      <c r="AS994" s="7" t="s">
        <v>5537</v>
      </c>
      <c r="AT994" s="6"/>
      <c r="AU994" s="7"/>
      <c r="AV994" s="3" t="s">
        <v>5537</v>
      </c>
      <c r="AW994" s="18" t="s">
        <v>5537</v>
      </c>
      <c r="AX994" s="18" t="s">
        <v>5537</v>
      </c>
      <c r="AY994" s="18" t="s">
        <v>5537</v>
      </c>
      <c r="AZ994" s="18" t="s">
        <v>5537</v>
      </c>
      <c r="BA994" s="18" t="s">
        <v>5537</v>
      </c>
      <c r="BB994" s="18" t="s">
        <v>5537</v>
      </c>
      <c r="BC994" s="18" t="s">
        <v>5537</v>
      </c>
      <c r="BD994" s="18" t="s">
        <v>5537</v>
      </c>
      <c r="BE994" s="18" t="s">
        <v>5537</v>
      </c>
      <c r="BF994" s="18" t="s">
        <v>5537</v>
      </c>
      <c r="BG994" s="18" t="s">
        <v>5537</v>
      </c>
      <c r="BH994" s="18" t="s">
        <v>5537</v>
      </c>
      <c r="BI994" s="9" t="s">
        <v>5537</v>
      </c>
      <c r="BJ994" s="14"/>
      <c r="BK994" s="14" t="s">
        <v>2389</v>
      </c>
      <c r="BL994" s="14" t="str">
        <f>_xlfn.XLOOKUP(B994,'[4]cell downs 18042026 17h'!$B:$B,'[4]cell downs 18042026 17h'!$B:$B,"")</f>
        <v/>
      </c>
      <c r="BM994" s="14" t="str">
        <f>_xlfn.XLOOKUP(B994,'[5]Cells Huawei 19042026 15h'!$B:$B,'[5]Cells Huawei 19042026 15h'!$B:$B,"")</f>
        <v/>
      </c>
      <c r="BN994" s="9" t="str">
        <f>_xlfn.XLOOKUP(B994,'[6]cells down 19042026 9H40'!$B:$B,'[6]cells down 19042026 9H40'!$B:$B,"")</f>
        <v/>
      </c>
      <c r="BO994" s="9" t="s">
        <v>2389</v>
      </c>
      <c r="BP994" s="9" t="s">
        <v>12</v>
      </c>
      <c r="BQ994" s="115"/>
    </row>
    <row r="995" spans="1:69" s="9" customFormat="1" x14ac:dyDescent="0.3">
      <c r="A995" s="1" t="s">
        <v>1771</v>
      </c>
      <c r="B995" s="1" t="s">
        <v>1772</v>
      </c>
      <c r="C995" s="3" t="str">
        <f>_xlfn.XLOOKUP(B995,'[1]daily break down'!$D:$D,'[1]daily break down'!$E:$E,"")</f>
        <v>CENTRE</v>
      </c>
      <c r="D995" s="1" t="s">
        <v>11</v>
      </c>
      <c r="E995" s="24" t="s">
        <v>96</v>
      </c>
      <c r="F995" s="3" t="s">
        <v>69</v>
      </c>
      <c r="G995" s="1" t="s">
        <v>1773</v>
      </c>
      <c r="H995" s="33" t="str">
        <f>_xlfn.XLOOKUP(B995,[2]CALCULATION!$B:$B,[2]CALCULATION!$H:$H,"")</f>
        <v>NOKIA</v>
      </c>
      <c r="I995" s="28">
        <v>0.75361310108546975</v>
      </c>
      <c r="J995" s="28">
        <v>1.306031303272507</v>
      </c>
      <c r="K995" s="28">
        <v>0.1644826960897062</v>
      </c>
      <c r="L995" s="28">
        <v>1.7133008244275927</v>
      </c>
      <c r="M995" s="28">
        <v>0</v>
      </c>
      <c r="N995" s="28">
        <v>0.16485041710317686</v>
      </c>
      <c r="O995" s="28">
        <v>0</v>
      </c>
      <c r="P995" s="28">
        <v>0</v>
      </c>
      <c r="Q995" s="28">
        <v>0</v>
      </c>
      <c r="R995" s="28">
        <v>4.3496291487940502</v>
      </c>
      <c r="S995" s="94">
        <v>0</v>
      </c>
      <c r="T995" s="94">
        <f>_xlfn.XLOOKUP(B995,'[3]Nur des jours'!$B:$B,'[3]Nur des jours'!$U:$U,"")</f>
        <v>0</v>
      </c>
      <c r="U995" s="94">
        <v>0</v>
      </c>
      <c r="V995" s="94">
        <v>0</v>
      </c>
      <c r="W995" s="94">
        <v>0</v>
      </c>
      <c r="X995" s="94">
        <v>0</v>
      </c>
      <c r="Y995" s="94">
        <v>0</v>
      </c>
      <c r="Z995" s="94">
        <v>0</v>
      </c>
      <c r="AA995" s="94">
        <v>0</v>
      </c>
      <c r="AB995" s="94">
        <v>6.5989789774364852E-4</v>
      </c>
      <c r="AC995" s="94">
        <f>_xlfn.XLOOKUP(B995,'[3]Nur des jours'!$B:$B,'[3]Nur des jours'!$N:$N,"")</f>
        <v>0</v>
      </c>
      <c r="AD995" s="94">
        <v>0</v>
      </c>
      <c r="AE995" s="94">
        <v>0</v>
      </c>
      <c r="AF995" s="94">
        <v>0</v>
      </c>
      <c r="AG995" s="94">
        <v>0</v>
      </c>
      <c r="AH995" s="94">
        <v>0</v>
      </c>
      <c r="AI995" s="49" t="s">
        <v>5559</v>
      </c>
      <c r="AJ995" s="49"/>
      <c r="AK995" s="48" t="str" cm="1">
        <f t="array" ref="AK995">IFERROR(_xlfn.IFS(
AM995="MPR ISSUE","PDH",
AM995="BSS Hardware Issue","BSS",
AM995="Sites strategiques, MLL, Pylone, etc.","ENVTECH",
AM995="AKTIVCO DEFAUT GE &amp; POWER Cabinet","AKTIVCO",
AM995="AKTIVCO Coupure ENEO &amp; Baisse de tension","AKTIVCO GRID ONLY",
AM995="Coupure ENEO &amp; Baisse de tension","IHS GRID ONLY",
AM995="Defaut GE &amp; POWER Cabinet","IHS",
AM995="Sharing","Partners",
AM995="Sites strategiques &amp; DataCenter","SST &amp; DC",
AM995="Exclu","Exclu",
AM995="SAT","SAT",
AM995="SPARE-ISSUE","SPARE-ISSUE",
AM995="Fiber CAmtel","TRANS_FO_CAMTEL",
AM995="Fiber AOF","Fiber AOF",
AM995="Projet OCM (HUAWEI)","TRAVAUX-HUAWEI",
AM995="Projet OCM (NOKIA)","TRAVAUX-NOKIA",
AM995="ACCESS-ISSUE","ACCESS-ISSUE",
AM995="Projet OCM (ZTE, NOKIA, autres projets)","TRAVAUX OCM",
AM995="No root CAuse","No root cause",
AM995="ODU HS","PDH",
AM995="IP &amp; VLAN","PDH",
AM995="Warehouse HUAWEI","SPARE-ISSUE",
AM995="SPARE-HS","SPARE-ISSUE",
AM995="Power Telco","BSS",AM995="no impacts","no impacts"
),"")</f>
        <v>no impacts</v>
      </c>
      <c r="AL995" s="48" t="str" cm="1">
        <f t="array" ref="AL995">IFERROR(_xlfn.IFS(
AM995="MPR ISSUE","TX ISSUE",
AM995="BSS Hardware Issue","RAN ISSUE",
AM995="Sites strategiques, MLL, Pylone, etc.","ENVTECH",
AM995="AKTIVCO DEFAUT GE &amp; POWER Cabinet","POWER ISSUE",
AM995="AKTIVCO Coupure ENEO &amp; Baisse de tension","POWER ISSUE",
AM995="Coupure ENEO &amp; Baisse de tension","POWER ISSUE",
AM995="Defaut GE &amp; POWER Cabinet","POWER ISSUE",
AM995="Sharing","POWER ISSUE",
AM995="Sites strategiques &amp; DataCenter","POWER ISSUE",
AM995="Exclu","Exclu",
AM995="SAT","TX ISSUE",
AM995="SPARE-ISSUE","SPARE-ISSUE",
AM995="Fiber CAmtel","TX ISSUE",
AM995="Fiber AOF","TX ISSUE",
AM995="Projet OCM (HUAWEI)","TRAVAUX-HUAWEI",
AM995="Projet OCM (NOKIA)","TRAVAUX -NOKIA",
AM995="ACCESS-ISSUE","ACCESS-ISSUE",
AM995="Projet OCM (ZTE, NOKIA, autres projets)","TRAVAUX OCM",
AM995="No root CAuse","No root cause",
AM995="ODU HS","TX ISSUE",
AM995="IP &amp; VLAN","TX ISSUE",
AM995="Warehouse HUAWEI","SPARE-ISSUE",
AM995="SPARE-HS","SPARE-ISSUE",
AM995="Power Telco","RAN ISSUE",AM995="no impacts","no impacts"
),"")</f>
        <v>no impacts</v>
      </c>
      <c r="AM995" s="67" t="s">
        <v>5605</v>
      </c>
      <c r="AN995" s="48" t="str" cm="1">
        <f t="array" ref="AN995">IFERROR(_xlfn.IFS(
AM995="MPR ISSUE","ACTIVE",
AM995="BSS Hardware Issue","ACTIVE",
AM995="Sites strategiques, MLL, Pylone, etc.","PASSIVE",
AM995="AKTIVCO DEFAUT GE &amp; POWER Cabinet","PASSIVE",
AM995="AKTIVCO Coupure ENEO &amp; Baisse de tension","PASSIVE",
AM995="Coupure ENEO &amp; Baisse de tension","PASSIVE",
AM995="Defaut GE &amp; POWER Cabinet","PASSIVE",
AM995="Sharing","PASSIVE",
AM995="Sites strategiques &amp; DataCenter","PASSIVE",
AM995="Exclu","Exclu",
AM995="SAT","ACTIVE",
AM995="SPARE-ISSUE","SPARE-ISSUE",
AM995="Fiber CAmtel","ACTIVE",
AM995="Fiber AOF","ACTIVE",
AM995="Projet OCM (HUAWEI)","PLANNED WORKS",
AM995="Projet OCM (NOKIA)","PLANNED WORKS",
AM995="ACCESS-ISSUE","ACCESS-ISSUE",
AM995="Projet OCM (ZTE, NOKIA, autres projets)","PLANNED WORKS",
AM995="No root CAuse","No root cause",
AM995="ODU HS","ACTIVE",
AM995="IP &amp; VLAN","ACTIVE",
AM995="Warehouse HUAWEI","SPARE-ISSUE",
AM995="SPARE-HS","SPARE-ISSUE",
AM995="Power Telco","ACTIVE", AM995="no impacts","no impacts"
),"")</f>
        <v>no impacts</v>
      </c>
      <c r="AO995" s="93" t="s">
        <v>5537</v>
      </c>
      <c r="AP995" s="101" t="str">
        <f t="shared" si="31"/>
        <v>SUD_056</v>
      </c>
      <c r="AR995" s="17" t="s">
        <v>5537</v>
      </c>
      <c r="AS995" s="7" t="s">
        <v>5537</v>
      </c>
      <c r="AT995" s="6"/>
      <c r="AU995" s="7"/>
      <c r="AV995" s="3" t="s">
        <v>5537</v>
      </c>
      <c r="AW995" s="18" t="s">
        <v>5537</v>
      </c>
      <c r="AX995" s="18" t="s">
        <v>5537</v>
      </c>
      <c r="AY995" s="18" t="s">
        <v>5537</v>
      </c>
      <c r="AZ995" s="18" t="s">
        <v>5537</v>
      </c>
      <c r="BA995" s="18" t="s">
        <v>5537</v>
      </c>
      <c r="BB995" s="18" t="s">
        <v>5537</v>
      </c>
      <c r="BC995" s="18" t="s">
        <v>5537</v>
      </c>
      <c r="BD995" s="18" t="s">
        <v>5537</v>
      </c>
      <c r="BE995" s="18" t="s">
        <v>5537</v>
      </c>
      <c r="BF995" s="18" t="s">
        <v>5537</v>
      </c>
      <c r="BG995" s="18" t="s">
        <v>5537</v>
      </c>
      <c r="BH995" s="18" t="s">
        <v>5537</v>
      </c>
      <c r="BI995" s="9" t="s">
        <v>5537</v>
      </c>
      <c r="BJ995" s="14"/>
      <c r="BK995" s="14" t="s">
        <v>5537</v>
      </c>
      <c r="BL995" s="14" t="str">
        <f>_xlfn.XLOOKUP(B995,'[4]cell downs 18042026 17h'!$B:$B,'[4]cell downs 18042026 17h'!$B:$B,"")</f>
        <v/>
      </c>
      <c r="BM995" s="14" t="str">
        <f>_xlfn.XLOOKUP(B995,'[5]Cells Huawei 19042026 15h'!$B:$B,'[5]Cells Huawei 19042026 15h'!$B:$B,"")</f>
        <v/>
      </c>
      <c r="BN995" s="9" t="str">
        <f>_xlfn.XLOOKUP(B995,'[6]cells down 19042026 9H40'!$B:$B,'[6]cells down 19042026 9H40'!$B:$B,"")</f>
        <v/>
      </c>
      <c r="BO995" s="9" t="s">
        <v>1772</v>
      </c>
      <c r="BP995" s="9" t="s">
        <v>594</v>
      </c>
      <c r="BQ995" s="115"/>
    </row>
    <row r="996" spans="1:69" s="9" customFormat="1" x14ac:dyDescent="0.3">
      <c r="A996" s="3" t="s">
        <v>5455</v>
      </c>
      <c r="B996" s="25" t="s">
        <v>5456</v>
      </c>
      <c r="C996" s="3" t="str">
        <f>_xlfn.XLOOKUP(B996,'[1]daily break down'!$D:$D,'[1]daily break down'!$E:$E,"")</f>
        <v>Yaounde</v>
      </c>
      <c r="D996" s="19" t="e">
        <v>#N/A</v>
      </c>
      <c r="E996" s="19" t="e">
        <v>#N/A</v>
      </c>
      <c r="F996" s="3" t="s">
        <v>5388</v>
      </c>
      <c r="G996" s="3" t="s">
        <v>38</v>
      </c>
      <c r="H996" s="34" t="str">
        <f>_xlfn.XLOOKUP(B996,[2]CALCULATION!$B:$B,[2]CALCULATION!$H:$H,"")</f>
        <v>ZTE</v>
      </c>
      <c r="I996" s="28">
        <v>0</v>
      </c>
      <c r="J996" s="28">
        <v>0</v>
      </c>
      <c r="K996" s="28">
        <v>0</v>
      </c>
      <c r="L996" s="28">
        <v>0</v>
      </c>
      <c r="M996" s="28">
        <v>0</v>
      </c>
      <c r="N996" s="28">
        <v>0</v>
      </c>
      <c r="O996" s="28">
        <v>0</v>
      </c>
      <c r="P996" s="28">
        <v>0</v>
      </c>
      <c r="Q996" s="28">
        <v>0</v>
      </c>
      <c r="R996" s="28">
        <v>0</v>
      </c>
      <c r="S996" s="94">
        <v>0</v>
      </c>
      <c r="T996" s="94">
        <f>_xlfn.XLOOKUP(B996,'[3]Nur des jours'!$B:$B,'[3]Nur des jours'!$U:$U,"")</f>
        <v>0</v>
      </c>
      <c r="U996" s="94">
        <v>0</v>
      </c>
      <c r="V996" s="94" t="s">
        <v>5537</v>
      </c>
      <c r="W996" s="94">
        <v>0</v>
      </c>
      <c r="X996" s="94">
        <v>0</v>
      </c>
      <c r="Y996" s="94">
        <v>0</v>
      </c>
      <c r="Z996" s="94">
        <v>0</v>
      </c>
      <c r="AA996" s="94">
        <v>0.89558845770803552</v>
      </c>
      <c r="AB996" s="94">
        <v>4.8154711456976478E-4</v>
      </c>
      <c r="AC996" s="94">
        <f>_xlfn.XLOOKUP(B996,'[3]Nur des jours'!$B:$B,'[3]Nur des jours'!$N:$N,"")</f>
        <v>0</v>
      </c>
      <c r="AD996" s="94">
        <v>0</v>
      </c>
      <c r="AE996" s="94">
        <v>0</v>
      </c>
      <c r="AF996" s="94">
        <v>0</v>
      </c>
      <c r="AG996" s="94">
        <v>0</v>
      </c>
      <c r="AH996" s="94">
        <v>0</v>
      </c>
      <c r="AI996" s="49" t="s">
        <v>5559</v>
      </c>
      <c r="AJ996" s="49"/>
      <c r="AK996" s="48" t="str" cm="1">
        <f t="array" ref="AK996">IFERROR(_xlfn.IFS(
AM996="MPR ISSUE","PDH",
AM996="BSS Hardware Issue","BSS",
AM996="Sites strategiques, MLL, Pylone, etc.","ENVTECH",
AM996="AKTIVCO DEFAUT GE &amp; POWER Cabinet","AKTIVCO",
AM996="AKTIVCO Coupure ENEO &amp; Baisse de tension","AKTIVCO GRID ONLY",
AM996="Coupure ENEO &amp; Baisse de tension","IHS GRID ONLY",
AM996="Defaut GE &amp; POWER Cabinet","IHS",
AM996="Sharing","Partners",
AM996="Sites strategiques &amp; DataCenter","SST &amp; DC",
AM996="Exclu","Exclu",
AM996="SAT","SAT",
AM996="SPARE-ISSUE","SPARE-ISSUE",
AM996="Fiber CAmtel","TRANS_FO_CAMTEL",
AM996="Fiber AOF","Fiber AOF",
AM996="Projet OCM (HUAWEI)","TRAVAUX-HUAWEI",
AM996="Projet OCM (NOKIA)","TRAVAUX-NOKIA",
AM996="ACCESS-ISSUE","ACCESS-ISSUE",
AM996="Projet OCM (ZTE, NOKIA, autres projets)","TRAVAUX OCM",
AM996="No root CAuse","No root cause",
AM996="ODU HS","PDH",
AM996="IP &amp; VLAN","PDH",
AM996="Warehouse HUAWEI","SPARE-ISSUE",
AM996="SPARE-HS","SPARE-ISSUE",
AM996="Power Telco","BSS",AM996="no impacts","no impacts"
),"")</f>
        <v>no impacts</v>
      </c>
      <c r="AL996" s="48" t="str" cm="1">
        <f t="array" ref="AL996">IFERROR(_xlfn.IFS(
AM996="MPR ISSUE","TX ISSUE",
AM996="BSS Hardware Issue","RAN ISSUE",
AM996="Sites strategiques, MLL, Pylone, etc.","ENVTECH",
AM996="AKTIVCO DEFAUT GE &amp; POWER Cabinet","POWER ISSUE",
AM996="AKTIVCO Coupure ENEO &amp; Baisse de tension","POWER ISSUE",
AM996="Coupure ENEO &amp; Baisse de tension","POWER ISSUE",
AM996="Defaut GE &amp; POWER Cabinet","POWER ISSUE",
AM996="Sharing","POWER ISSUE",
AM996="Sites strategiques &amp; DataCenter","POWER ISSUE",
AM996="Exclu","Exclu",
AM996="SAT","TX ISSUE",
AM996="SPARE-ISSUE","SPARE-ISSUE",
AM996="Fiber CAmtel","TX ISSUE",
AM996="Fiber AOF","TX ISSUE",
AM996="Projet OCM (HUAWEI)","TRAVAUX-HUAWEI",
AM996="Projet OCM (NOKIA)","TRAVAUX -NOKIA",
AM996="ACCESS-ISSUE","ACCESS-ISSUE",
AM996="Projet OCM (ZTE, NOKIA, autres projets)","TRAVAUX OCM",
AM996="No root CAuse","No root cause",
AM996="ODU HS","TX ISSUE",
AM996="IP &amp; VLAN","TX ISSUE",
AM996="Warehouse HUAWEI","SPARE-ISSUE",
AM996="SPARE-HS","SPARE-ISSUE",
AM996="Power Telco","RAN ISSUE",AM996="no impacts","no impacts"
),"")</f>
        <v>no impacts</v>
      </c>
      <c r="AM996" s="67" t="s">
        <v>5605</v>
      </c>
      <c r="AN996" s="48" t="str" cm="1">
        <f t="array" ref="AN996">IFERROR(_xlfn.IFS(
AM996="MPR ISSUE","ACTIVE",
AM996="BSS Hardware Issue","ACTIVE",
AM996="Sites strategiques, MLL, Pylone, etc.","PASSIVE",
AM996="AKTIVCO DEFAUT GE &amp; POWER Cabinet","PASSIVE",
AM996="AKTIVCO Coupure ENEO &amp; Baisse de tension","PASSIVE",
AM996="Coupure ENEO &amp; Baisse de tension","PASSIVE",
AM996="Defaut GE &amp; POWER Cabinet","PASSIVE",
AM996="Sharing","PASSIVE",
AM996="Sites strategiques &amp; DataCenter","PASSIVE",
AM996="Exclu","Exclu",
AM996="SAT","ACTIVE",
AM996="SPARE-ISSUE","SPARE-ISSUE",
AM996="Fiber CAmtel","ACTIVE",
AM996="Fiber AOF","ACTIVE",
AM996="Projet OCM (HUAWEI)","PLANNED WORKS",
AM996="Projet OCM (NOKIA)","PLANNED WORKS",
AM996="ACCESS-ISSUE","ACCESS-ISSUE",
AM996="Projet OCM (ZTE, NOKIA, autres projets)","PLANNED WORKS",
AM996="No root CAuse","No root cause",
AM996="ODU HS","ACTIVE",
AM996="IP &amp; VLAN","ACTIVE",
AM996="Warehouse HUAWEI","SPARE-ISSUE",
AM996="SPARE-HS","SPARE-ISSUE",
AM996="Power Telco","ACTIVE", AM996="no impacts","no impacts"
),"")</f>
        <v>no impacts</v>
      </c>
      <c r="AO996" s="93" t="s">
        <v>5537</v>
      </c>
      <c r="AP996" s="101" t="str">
        <f t="shared" si="31"/>
        <v>CTR_702_indoor_0F</v>
      </c>
      <c r="AR996" s="17" t="s">
        <v>5537</v>
      </c>
      <c r="AS996" s="7" t="s">
        <v>5537</v>
      </c>
      <c r="AT996" s="6"/>
      <c r="AU996" s="7"/>
      <c r="AV996" s="3" t="s">
        <v>5537</v>
      </c>
      <c r="AW996" s="18" t="s">
        <v>5537</v>
      </c>
      <c r="AX996" s="18" t="s">
        <v>5537</v>
      </c>
      <c r="AY996" s="18" t="s">
        <v>5537</v>
      </c>
      <c r="AZ996" s="18" t="s">
        <v>5537</v>
      </c>
      <c r="BA996" s="18" t="s">
        <v>5537</v>
      </c>
      <c r="BB996" s="18" t="s">
        <v>5537</v>
      </c>
      <c r="BC996" s="18" t="s">
        <v>5537</v>
      </c>
      <c r="BD996" s="18" t="s">
        <v>5537</v>
      </c>
      <c r="BE996" s="18" t="s">
        <v>5537</v>
      </c>
      <c r="BF996" s="18" t="s">
        <v>5537</v>
      </c>
      <c r="BG996" s="18" t="s">
        <v>5537</v>
      </c>
      <c r="BH996" s="18" t="s">
        <v>5537</v>
      </c>
      <c r="BI996" s="9" t="s">
        <v>5537</v>
      </c>
      <c r="BJ996" s="14"/>
      <c r="BK996" s="14" t="s">
        <v>5537</v>
      </c>
      <c r="BL996" s="14" t="str">
        <f>_xlfn.XLOOKUP(B996,'[4]cell downs 18042026 17h'!$B:$B,'[4]cell downs 18042026 17h'!$B:$B,"")</f>
        <v/>
      </c>
      <c r="BM996" s="14" t="str">
        <f>_xlfn.XLOOKUP(B996,'[5]Cells Huawei 19042026 15h'!$B:$B,'[5]Cells Huawei 19042026 15h'!$B:$B,"")</f>
        <v/>
      </c>
      <c r="BN996" s="9" t="str">
        <f>_xlfn.XLOOKUP(B996,'[6]cells down 19042026 9H40'!$B:$B,'[6]cells down 19042026 9H40'!$B:$B,"")</f>
        <v/>
      </c>
      <c r="BO996" s="9" t="s">
        <v>5537</v>
      </c>
      <c r="BP996" s="9" t="s">
        <v>12</v>
      </c>
      <c r="BQ996" s="115"/>
    </row>
    <row r="997" spans="1:69" s="9" customFormat="1" x14ac:dyDescent="0.3">
      <c r="A997" s="3" t="s">
        <v>2101</v>
      </c>
      <c r="B997" s="25" t="s">
        <v>2102</v>
      </c>
      <c r="C997" s="3" t="str">
        <f>_xlfn.XLOOKUP(B997,'[1]daily break down'!$D:$D,'[1]daily break down'!$E:$E,"")</f>
        <v>Yaounde</v>
      </c>
      <c r="D997" s="3" t="s">
        <v>357</v>
      </c>
      <c r="E997" s="3" t="s">
        <v>89</v>
      </c>
      <c r="F997" s="3" t="s">
        <v>37</v>
      </c>
      <c r="G997" s="3" t="s">
        <v>38</v>
      </c>
      <c r="H997" s="34" t="str">
        <f>_xlfn.XLOOKUP(B997,[2]CALCULATION!$B:$B,[2]CALCULATION!$H:$H,"")</f>
        <v>ZTE</v>
      </c>
      <c r="I997" s="28">
        <v>6.5133968024169991E-17</v>
      </c>
      <c r="J997" s="28">
        <v>0</v>
      </c>
      <c r="K997" s="28">
        <v>0</v>
      </c>
      <c r="L997" s="28">
        <v>0</v>
      </c>
      <c r="M997" s="28">
        <v>0</v>
      </c>
      <c r="N997" s="28">
        <v>0</v>
      </c>
      <c r="O997" s="28">
        <v>0</v>
      </c>
      <c r="P997" s="28">
        <v>0</v>
      </c>
      <c r="Q997" s="28">
        <v>0</v>
      </c>
      <c r="R997" s="28">
        <v>0</v>
      </c>
      <c r="S997" s="94">
        <v>13.510232341132257</v>
      </c>
      <c r="T997" s="94">
        <f>_xlfn.XLOOKUP(B997,'[3]Nur des jours'!$B:$B,'[3]Nur des jours'!$U:$U,"")</f>
        <v>0</v>
      </c>
      <c r="U997" s="94">
        <v>12.055353662469003</v>
      </c>
      <c r="V997" s="94">
        <v>0</v>
      </c>
      <c r="W997" s="94">
        <v>0</v>
      </c>
      <c r="X997" s="94">
        <v>0</v>
      </c>
      <c r="Y997" s="94">
        <v>0</v>
      </c>
      <c r="Z997" s="94">
        <v>0</v>
      </c>
      <c r="AA997" s="94">
        <v>0</v>
      </c>
      <c r="AB997" s="94">
        <v>3.7453664466531404E-4</v>
      </c>
      <c r="AC997" s="94">
        <f>_xlfn.XLOOKUP(B997,'[3]Nur des jours'!$B:$B,'[3]Nur des jours'!$N:$N,"")</f>
        <v>0</v>
      </c>
      <c r="AD997" s="94">
        <v>0</v>
      </c>
      <c r="AE997" s="94">
        <v>0</v>
      </c>
      <c r="AF997" s="94">
        <v>0</v>
      </c>
      <c r="AG997" s="94">
        <v>0</v>
      </c>
      <c r="AH997" s="94">
        <v>0</v>
      </c>
      <c r="AI997" s="49" t="s">
        <v>5559</v>
      </c>
      <c r="AJ997" s="49"/>
      <c r="AK997" s="48" t="str" cm="1">
        <f t="array" ref="AK997">IFERROR(_xlfn.IFS(
AM997="MPR ISSUE","PDH",
AM997="BSS Hardware Issue","BSS",
AM997="Sites strategiques, MLL, Pylone, etc.","ENVTECH",
AM997="AKTIVCO DEFAUT GE &amp; POWER Cabinet","AKTIVCO",
AM997="AKTIVCO Coupure ENEO &amp; Baisse de tension","AKTIVCO GRID ONLY",
AM997="Coupure ENEO &amp; Baisse de tension","IHS GRID ONLY",
AM997="Defaut GE &amp; POWER Cabinet","IHS",
AM997="Sharing","Partners",
AM997="Sites strategiques &amp; DataCenter","SST &amp; DC",
AM997="Exclu","Exclu",
AM997="SAT","SAT",
AM997="SPARE-ISSUE","SPARE-ISSUE",
AM997="Fiber CAmtel","TRANS_FO_CAMTEL",
AM997="Fiber AOF","Fiber AOF",
AM997="Projet OCM (HUAWEI)","TRAVAUX-HUAWEI",
AM997="Projet OCM (NOKIA)","TRAVAUX-NOKIA",
AM997="ACCESS-ISSUE","ACCESS-ISSUE",
AM997="Projet OCM (ZTE, NOKIA, autres projets)","TRAVAUX OCM",
AM997="No root CAuse","No root cause",
AM997="ODU HS","PDH",
AM997="IP &amp; VLAN","PDH",
AM997="Warehouse HUAWEI","SPARE-ISSUE",
AM997="SPARE-HS","SPARE-ISSUE",
AM997="Power Telco","BSS",AM997="no impacts","no impacts"
),"")</f>
        <v>no impacts</v>
      </c>
      <c r="AL997" s="48" t="str" cm="1">
        <f t="array" ref="AL997">IFERROR(_xlfn.IFS(
AM997="MPR ISSUE","TX ISSUE",
AM997="BSS Hardware Issue","RAN ISSUE",
AM997="Sites strategiques, MLL, Pylone, etc.","ENVTECH",
AM997="AKTIVCO DEFAUT GE &amp; POWER Cabinet","POWER ISSUE",
AM997="AKTIVCO Coupure ENEO &amp; Baisse de tension","POWER ISSUE",
AM997="Coupure ENEO &amp; Baisse de tension","POWER ISSUE",
AM997="Defaut GE &amp; POWER Cabinet","POWER ISSUE",
AM997="Sharing","POWER ISSUE",
AM997="Sites strategiques &amp; DataCenter","POWER ISSUE",
AM997="Exclu","Exclu",
AM997="SAT","TX ISSUE",
AM997="SPARE-ISSUE","SPARE-ISSUE",
AM997="Fiber CAmtel","TX ISSUE",
AM997="Fiber AOF","TX ISSUE",
AM997="Projet OCM (HUAWEI)","TRAVAUX-HUAWEI",
AM997="Projet OCM (NOKIA)","TRAVAUX -NOKIA",
AM997="ACCESS-ISSUE","ACCESS-ISSUE",
AM997="Projet OCM (ZTE, NOKIA, autres projets)","TRAVAUX OCM",
AM997="No root CAuse","No root cause",
AM997="ODU HS","TX ISSUE",
AM997="IP &amp; VLAN","TX ISSUE",
AM997="Warehouse HUAWEI","SPARE-ISSUE",
AM997="SPARE-HS","SPARE-ISSUE",
AM997="Power Telco","RAN ISSUE",AM997="no impacts","no impacts"
),"")</f>
        <v>no impacts</v>
      </c>
      <c r="AM997" s="67" t="s">
        <v>5605</v>
      </c>
      <c r="AN997" s="48" t="str" cm="1">
        <f t="array" ref="AN997">IFERROR(_xlfn.IFS(
AM997="MPR ISSUE","ACTIVE",
AM997="BSS Hardware Issue","ACTIVE",
AM997="Sites strategiques, MLL, Pylone, etc.","PASSIVE",
AM997="AKTIVCO DEFAUT GE &amp; POWER Cabinet","PASSIVE",
AM997="AKTIVCO Coupure ENEO &amp; Baisse de tension","PASSIVE",
AM997="Coupure ENEO &amp; Baisse de tension","PASSIVE",
AM997="Defaut GE &amp; POWER Cabinet","PASSIVE",
AM997="Sharing","PASSIVE",
AM997="Sites strategiques &amp; DataCenter","PASSIVE",
AM997="Exclu","Exclu",
AM997="SAT","ACTIVE",
AM997="SPARE-ISSUE","SPARE-ISSUE",
AM997="Fiber CAmtel","ACTIVE",
AM997="Fiber AOF","ACTIVE",
AM997="Projet OCM (HUAWEI)","PLANNED WORKS",
AM997="Projet OCM (NOKIA)","PLANNED WORKS",
AM997="ACCESS-ISSUE","ACCESS-ISSUE",
AM997="Projet OCM (ZTE, NOKIA, autres projets)","PLANNED WORKS",
AM997="No root CAuse","No root cause",
AM997="ODU HS","ACTIVE",
AM997="IP &amp; VLAN","ACTIVE",
AM997="Warehouse HUAWEI","SPARE-ISSUE",
AM997="SPARE-HS","SPARE-ISSUE",
AM997="Power Telco","ACTIVE", AM997="no impacts","no impacts"
),"")</f>
        <v>no impacts</v>
      </c>
      <c r="AO997" s="93" t="s">
        <v>5537</v>
      </c>
      <c r="AP997" s="101" t="str">
        <f t="shared" si="31"/>
        <v>CTR_941</v>
      </c>
      <c r="AR997" s="17" t="s">
        <v>5537</v>
      </c>
      <c r="AS997" s="7" t="s">
        <v>5537</v>
      </c>
      <c r="AT997" s="6"/>
      <c r="AU997" s="7"/>
      <c r="AV997" s="3" t="s">
        <v>5537</v>
      </c>
      <c r="AW997" s="18" t="s">
        <v>5537</v>
      </c>
      <c r="AX997" s="18" t="s">
        <v>5537</v>
      </c>
      <c r="AY997" s="18" t="s">
        <v>5537</v>
      </c>
      <c r="AZ997" s="18" t="s">
        <v>5537</v>
      </c>
      <c r="BA997" s="18" t="s">
        <v>5537</v>
      </c>
      <c r="BB997" s="18" t="s">
        <v>5537</v>
      </c>
      <c r="BC997" s="18" t="s">
        <v>5537</v>
      </c>
      <c r="BD997" s="18" t="s">
        <v>5537</v>
      </c>
      <c r="BE997" s="18" t="s">
        <v>5537</v>
      </c>
      <c r="BF997" s="18" t="s">
        <v>5537</v>
      </c>
      <c r="BG997" s="18" t="s">
        <v>5537</v>
      </c>
      <c r="BH997" s="18" t="s">
        <v>5537</v>
      </c>
      <c r="BI997" s="9" t="s">
        <v>5537</v>
      </c>
      <c r="BJ997" s="14"/>
      <c r="BK997" s="14" t="s">
        <v>5537</v>
      </c>
      <c r="BL997" s="14" t="str">
        <f>_xlfn.XLOOKUP(B997,'[4]cell downs 18042026 17h'!$B:$B,'[4]cell downs 18042026 17h'!$B:$B,"")</f>
        <v/>
      </c>
      <c r="BM997" s="14" t="str">
        <f>_xlfn.XLOOKUP(B997,'[5]Cells Huawei 19042026 15h'!$B:$B,'[5]Cells Huawei 19042026 15h'!$B:$B,"")</f>
        <v/>
      </c>
      <c r="BN997" s="9" t="str">
        <f>_xlfn.XLOOKUP(B997,'[6]cells down 19042026 9H40'!$B:$B,'[6]cells down 19042026 9H40'!$B:$B,"")</f>
        <v/>
      </c>
      <c r="BO997" s="9" t="s">
        <v>5537</v>
      </c>
      <c r="BP997" s="9" t="s">
        <v>5537</v>
      </c>
      <c r="BQ997" s="115"/>
    </row>
    <row r="998" spans="1:69" s="9" customFormat="1" x14ac:dyDescent="0.3">
      <c r="A998" s="1" t="s">
        <v>1710</v>
      </c>
      <c r="B998" s="8" t="s">
        <v>1711</v>
      </c>
      <c r="C998" s="3" t="str">
        <f>_xlfn.XLOOKUP(B998,'[1]daily break down'!$D:$D,'[1]daily break down'!$E:$E,"")</f>
        <v>Ngaoundere</v>
      </c>
      <c r="D998" s="1" t="s">
        <v>11</v>
      </c>
      <c r="E998" s="1" t="s">
        <v>12</v>
      </c>
      <c r="F998" s="3" t="s">
        <v>90</v>
      </c>
      <c r="G998" s="1" t="s">
        <v>91</v>
      </c>
      <c r="H998" s="32" t="str">
        <f>_xlfn.XLOOKUP(B998,[2]CALCULATION!$B:$B,[2]CALCULATION!$H:$H,"")</f>
        <v>Huawei</v>
      </c>
      <c r="I998" s="28">
        <v>1.5003046231376609</v>
      </c>
      <c r="J998" s="28">
        <v>0.86036417803117826</v>
      </c>
      <c r="K998" s="28">
        <v>0</v>
      </c>
      <c r="L998" s="28">
        <v>0</v>
      </c>
      <c r="M998" s="28">
        <v>0</v>
      </c>
      <c r="N998" s="28">
        <v>0</v>
      </c>
      <c r="O998" s="28">
        <v>0</v>
      </c>
      <c r="P998" s="28">
        <v>0</v>
      </c>
      <c r="Q998" s="28">
        <v>0</v>
      </c>
      <c r="R998" s="28">
        <v>0</v>
      </c>
      <c r="S998" s="94">
        <v>0</v>
      </c>
      <c r="T998" s="94">
        <f>_xlfn.XLOOKUP(B998,'[3]Nur des jours'!$B:$B,'[3]Nur des jours'!$U:$U,"")</f>
        <v>0</v>
      </c>
      <c r="U998" s="94">
        <v>0</v>
      </c>
      <c r="V998" s="94">
        <v>2.1402093980875088E-3</v>
      </c>
      <c r="W998" s="94">
        <v>0</v>
      </c>
      <c r="X998" s="94">
        <v>0</v>
      </c>
      <c r="Y998" s="94">
        <v>0</v>
      </c>
      <c r="Z998" s="94">
        <v>0</v>
      </c>
      <c r="AA998" s="94">
        <v>0</v>
      </c>
      <c r="AB998" s="94">
        <v>1.7835078317395909E-4</v>
      </c>
      <c r="AC998" s="94">
        <f>_xlfn.XLOOKUP(B998,'[3]Nur des jours'!$B:$B,'[3]Nur des jours'!$N:$N,"")</f>
        <v>0</v>
      </c>
      <c r="AD998" s="94">
        <v>0</v>
      </c>
      <c r="AE998" s="94">
        <v>0</v>
      </c>
      <c r="AF998" s="94">
        <v>0</v>
      </c>
      <c r="AG998" s="94">
        <v>0</v>
      </c>
      <c r="AH998" s="94">
        <v>0</v>
      </c>
      <c r="AI998" s="49" t="s">
        <v>5559</v>
      </c>
      <c r="AJ998" s="49"/>
      <c r="AK998" s="48" t="str" cm="1">
        <f t="array" ref="AK998">IFERROR(_xlfn.IFS(
AM998="MPR ISSUE","PDH",
AM998="BSS Hardware Issue","BSS",
AM998="Sites strategiques, MLL, Pylone, etc.","ENVTECH",
AM998="AKTIVCO DEFAUT GE &amp; POWER Cabinet","AKTIVCO",
AM998="AKTIVCO Coupure ENEO &amp; Baisse de tension","AKTIVCO GRID ONLY",
AM998="Coupure ENEO &amp; Baisse de tension","IHS GRID ONLY",
AM998="Defaut GE &amp; POWER Cabinet","IHS",
AM998="Sharing","Partners",
AM998="Sites strategiques &amp; DataCenter","SST &amp; DC",
AM998="Exclu","Exclu",
AM998="SAT","SAT",
AM998="SPARE-ISSUE","SPARE-ISSUE",
AM998="Fiber CAmtel","TRANS_FO_CAMTEL",
AM998="Fiber AOF","Fiber AOF",
AM998="Projet OCM (HUAWEI)","TRAVAUX-HUAWEI",
AM998="Projet OCM (NOKIA)","TRAVAUX-NOKIA",
AM998="ACCESS-ISSUE","ACCESS-ISSUE",
AM998="Projet OCM (ZTE, NOKIA, autres projets)","TRAVAUX OCM",
AM998="No root CAuse","No root cause",
AM998="ODU HS","PDH",
AM998="IP &amp; VLAN","PDH",
AM998="Warehouse HUAWEI","SPARE-ISSUE",
AM998="SPARE-HS","SPARE-ISSUE",
AM998="Power Telco","BSS",AM998="no impacts","no impacts"
),"")</f>
        <v>no impacts</v>
      </c>
      <c r="AL998" s="48" t="str" cm="1">
        <f t="array" ref="AL998">IFERROR(_xlfn.IFS(
AM998="MPR ISSUE","TX ISSUE",
AM998="BSS Hardware Issue","RAN ISSUE",
AM998="Sites strategiques, MLL, Pylone, etc.","ENVTECH",
AM998="AKTIVCO DEFAUT GE &amp; POWER Cabinet","POWER ISSUE",
AM998="AKTIVCO Coupure ENEO &amp; Baisse de tension","POWER ISSUE",
AM998="Coupure ENEO &amp; Baisse de tension","POWER ISSUE",
AM998="Defaut GE &amp; POWER Cabinet","POWER ISSUE",
AM998="Sharing","POWER ISSUE",
AM998="Sites strategiques &amp; DataCenter","POWER ISSUE",
AM998="Exclu","Exclu",
AM998="SAT","TX ISSUE",
AM998="SPARE-ISSUE","SPARE-ISSUE",
AM998="Fiber CAmtel","TX ISSUE",
AM998="Fiber AOF","TX ISSUE",
AM998="Projet OCM (HUAWEI)","TRAVAUX-HUAWEI",
AM998="Projet OCM (NOKIA)","TRAVAUX -NOKIA",
AM998="ACCESS-ISSUE","ACCESS-ISSUE",
AM998="Projet OCM (ZTE, NOKIA, autres projets)","TRAVAUX OCM",
AM998="No root CAuse","No root cause",
AM998="ODU HS","TX ISSUE",
AM998="IP &amp; VLAN","TX ISSUE",
AM998="Warehouse HUAWEI","SPARE-ISSUE",
AM998="SPARE-HS","SPARE-ISSUE",
AM998="Power Telco","RAN ISSUE",AM998="no impacts","no impacts"
),"")</f>
        <v>no impacts</v>
      </c>
      <c r="AM998" s="67" t="s">
        <v>5605</v>
      </c>
      <c r="AN998" s="48" t="str" cm="1">
        <f t="array" ref="AN998">IFERROR(_xlfn.IFS(
AM998="MPR ISSUE","ACTIVE",
AM998="BSS Hardware Issue","ACTIVE",
AM998="Sites strategiques, MLL, Pylone, etc.","PASSIVE",
AM998="AKTIVCO DEFAUT GE &amp; POWER Cabinet","PASSIVE",
AM998="AKTIVCO Coupure ENEO &amp; Baisse de tension","PASSIVE",
AM998="Coupure ENEO &amp; Baisse de tension","PASSIVE",
AM998="Defaut GE &amp; POWER Cabinet","PASSIVE",
AM998="Sharing","PASSIVE",
AM998="Sites strategiques &amp; DataCenter","PASSIVE",
AM998="Exclu","Exclu",
AM998="SAT","ACTIVE",
AM998="SPARE-ISSUE","SPARE-ISSUE",
AM998="Fiber CAmtel","ACTIVE",
AM998="Fiber AOF","ACTIVE",
AM998="Projet OCM (HUAWEI)","PLANNED WORKS",
AM998="Projet OCM (NOKIA)","PLANNED WORKS",
AM998="ACCESS-ISSUE","ACCESS-ISSUE",
AM998="Projet OCM (ZTE, NOKIA, autres projets)","PLANNED WORKS",
AM998="No root CAuse","No root cause",
AM998="ODU HS","ACTIVE",
AM998="IP &amp; VLAN","ACTIVE",
AM998="Warehouse HUAWEI","SPARE-ISSUE",
AM998="SPARE-HS","SPARE-ISSUE",
AM998="Power Telco","ACTIVE", AM998="no impacts","no impacts"
),"")</f>
        <v>no impacts</v>
      </c>
      <c r="AO998" s="93" t="s">
        <v>5537</v>
      </c>
      <c r="AP998" s="101" t="str">
        <f t="shared" si="31"/>
        <v>ADM_155</v>
      </c>
      <c r="AR998" s="17" t="s">
        <v>5537</v>
      </c>
      <c r="AS998" s="7" t="s">
        <v>5537</v>
      </c>
      <c r="AT998" s="6"/>
      <c r="AU998" s="7"/>
      <c r="AV998" s="3" t="s">
        <v>5537</v>
      </c>
      <c r="AW998" s="18" t="s">
        <v>5537</v>
      </c>
      <c r="AX998" s="18" t="s">
        <v>5537</v>
      </c>
      <c r="AY998" s="18" t="s">
        <v>5537</v>
      </c>
      <c r="AZ998" s="18" t="s">
        <v>5537</v>
      </c>
      <c r="BA998" s="18" t="s">
        <v>5537</v>
      </c>
      <c r="BB998" s="18" t="s">
        <v>5537</v>
      </c>
      <c r="BC998" s="18" t="s">
        <v>5537</v>
      </c>
      <c r="BD998" s="18" t="s">
        <v>5537</v>
      </c>
      <c r="BE998" s="18" t="s">
        <v>5537</v>
      </c>
      <c r="BF998" s="18" t="s">
        <v>5537</v>
      </c>
      <c r="BG998" s="18" t="s">
        <v>5537</v>
      </c>
      <c r="BH998" s="18" t="s">
        <v>5537</v>
      </c>
      <c r="BI998" s="9" t="s">
        <v>5537</v>
      </c>
      <c r="BJ998" s="14"/>
      <c r="BK998" s="14" t="s">
        <v>5537</v>
      </c>
      <c r="BL998" s="14" t="str">
        <f>_xlfn.XLOOKUP(B998,'[4]cell downs 18042026 17h'!$B:$B,'[4]cell downs 18042026 17h'!$B:$B,"")</f>
        <v/>
      </c>
      <c r="BM998" s="14" t="str">
        <f>_xlfn.XLOOKUP(B998,'[5]Cells Huawei 19042026 15h'!$B:$B,'[5]Cells Huawei 19042026 15h'!$B:$B,"")</f>
        <v/>
      </c>
      <c r="BN998" s="9" t="str">
        <f>_xlfn.XLOOKUP(B998,'[6]cells down 19042026 9H40'!$B:$B,'[6]cells down 19042026 9H40'!$B:$B,"")</f>
        <v/>
      </c>
      <c r="BO998" s="9" t="s">
        <v>1711</v>
      </c>
      <c r="BP998" s="9" t="s">
        <v>12</v>
      </c>
      <c r="BQ998" s="115"/>
    </row>
    <row r="999" spans="1:69" s="9" customFormat="1" x14ac:dyDescent="0.3">
      <c r="A999" s="19" t="s">
        <v>5452</v>
      </c>
      <c r="B999" s="26" t="s">
        <v>5453</v>
      </c>
      <c r="C999" s="3" t="str">
        <f>_xlfn.XLOOKUP(B999,'[1]daily break down'!$D:$D,'[1]daily break down'!$E:$E,"")</f>
        <v/>
      </c>
      <c r="D999" s="19" t="s">
        <v>357</v>
      </c>
      <c r="E999" s="19" t="s">
        <v>987</v>
      </c>
      <c r="F999" s="19" t="s">
        <v>5454</v>
      </c>
      <c r="G999" s="19" t="s">
        <v>91</v>
      </c>
      <c r="H999" s="32" t="str">
        <f>_xlfn.XLOOKUP(B999,[2]CALCULATION!$B:$B,[2]CALCULATION!$H:$H,"")</f>
        <v>Huawei</v>
      </c>
      <c r="I999" s="28">
        <v>0</v>
      </c>
      <c r="J999" s="28">
        <v>0</v>
      </c>
      <c r="K999" s="28">
        <v>0</v>
      </c>
      <c r="L999" s="28">
        <v>0</v>
      </c>
      <c r="M999" s="28">
        <v>0</v>
      </c>
      <c r="N999" s="28">
        <v>0</v>
      </c>
      <c r="O999" s="28">
        <v>0</v>
      </c>
      <c r="P999" s="28">
        <v>0</v>
      </c>
      <c r="Q999" s="28">
        <v>0</v>
      </c>
      <c r="R999" s="28">
        <v>0</v>
      </c>
      <c r="S999" s="94">
        <v>0.17683480151698042</v>
      </c>
      <c r="T999" s="94">
        <f>_xlfn.XLOOKUP(B999,'[3]Nur des jours'!$B:$B,'[3]Nur des jours'!$U:$U,"")</f>
        <v>0</v>
      </c>
      <c r="U999" s="94">
        <v>0</v>
      </c>
      <c r="V999" s="94" t="s">
        <v>5537</v>
      </c>
      <c r="W999" s="94">
        <v>0</v>
      </c>
      <c r="X999" s="94">
        <v>1.0322943330108751</v>
      </c>
      <c r="Y999" s="94">
        <v>0</v>
      </c>
      <c r="Z999" s="94">
        <v>0</v>
      </c>
      <c r="AA999" s="94">
        <v>0</v>
      </c>
      <c r="AB999" s="94">
        <v>8.9175391586979543E-5</v>
      </c>
      <c r="AC999" s="94">
        <f>_xlfn.XLOOKUP(B999,'[3]Nur des jours'!$B:$B,'[3]Nur des jours'!$N:$N,"")</f>
        <v>0</v>
      </c>
      <c r="AD999" s="94">
        <v>0</v>
      </c>
      <c r="AE999" s="94">
        <v>0</v>
      </c>
      <c r="AF999" s="94">
        <v>0</v>
      </c>
      <c r="AG999" s="94">
        <v>0</v>
      </c>
      <c r="AH999" s="94">
        <v>0</v>
      </c>
      <c r="AI999" s="49" t="s">
        <v>6588</v>
      </c>
      <c r="AJ999" s="49" t="s">
        <v>5534</v>
      </c>
      <c r="AK999" s="48" t="str" cm="1">
        <f t="array" ref="AK999">IFERROR(_xlfn.IFS(
AM999="MPR ISSUE","PDH",
AM999="BSS Hardware Issue","BSS",
AM999="Sites strategiques, MLL, Pylone, etc.","ENVTECH",
AM999="AKTIVCO DEFAUT GE &amp; POWER Cabinet","AKTIVCO",
AM999="AKTIVCO Coupure ENEO &amp; Baisse de tension","AKTIVCO GRID ONLY",
AM999="Coupure ENEO &amp; Baisse de tension","IHS GRID ONLY",
AM999="Defaut GE &amp; POWER Cabinet","IHS",
AM999="Sharing","Partners",
AM999="Sites strategiques &amp; DataCenter","SST &amp; DC",
AM999="Exclu","Exclu",
AM999="SAT","SAT",
AM999="SPARE-ISSUE","SPARE-ISSUE",
AM999="Fiber CAmtel","TRANS_FO_CAMTEL",
AM999="Fiber AOF","Fiber AOF",
AM999="Projet OCM (HUAWEI)","TRAVAUX-HUAWEI",
AM999="Projet OCM (NOKIA)","TRAVAUX-NOKIA",
AM999="ACCESS-ISSUE","ACCESS-ISSUE",
AM999="Projet OCM (ZTE, NOKIA, autres projets)","TRAVAUX OCM",
AM999="No root CAuse","No root cause",
AM999="ODU HS","PDH",
AM999="IP &amp; VLAN","PDH",
AM999="Warehouse HUAWEI","SPARE-ISSUE",
AM999="SPARE-HS","SPARE-ISSUE",
AM999="Power Telco","BSS",AM999="no impacts","no impacts"
),"")</f>
        <v>Exclu</v>
      </c>
      <c r="AL999" s="48" t="str" cm="1">
        <f t="array" ref="AL999">IFERROR(_xlfn.IFS(
AM999="MPR ISSUE","TX ISSUE",
AM999="BSS Hardware Issue","RAN ISSUE",
AM999="Sites strategiques, MLL, Pylone, etc.","ENVTECH",
AM999="AKTIVCO DEFAUT GE &amp; POWER Cabinet","POWER ISSUE",
AM999="AKTIVCO Coupure ENEO &amp; Baisse de tension","POWER ISSUE",
AM999="Coupure ENEO &amp; Baisse de tension","POWER ISSUE",
AM999="Defaut GE &amp; POWER Cabinet","POWER ISSUE",
AM999="Sharing","POWER ISSUE",
AM999="Sites strategiques &amp; DataCenter","POWER ISSUE",
AM999="Exclu","Exclu",
AM999="SAT","TX ISSUE",
AM999="SPARE-ISSUE","SPARE-ISSUE",
AM999="Fiber CAmtel","TX ISSUE",
AM999="Fiber AOF","TX ISSUE",
AM999="Projet OCM (HUAWEI)","TRAVAUX-HUAWEI",
AM999="Projet OCM (NOKIA)","TRAVAUX -NOKIA",
AM999="ACCESS-ISSUE","ACCESS-ISSUE",
AM999="Projet OCM (ZTE, NOKIA, autres projets)","TRAVAUX OCM",
AM999="No root CAuse","No root cause",
AM999="ODU HS","TX ISSUE",
AM999="IP &amp; VLAN","TX ISSUE",
AM999="Warehouse HUAWEI","SPARE-ISSUE",
AM999="SPARE-HS","SPARE-ISSUE",
AM999="Power Telco","RAN ISSUE",AM999="no impacts","no impacts"
),"")</f>
        <v>Exclu</v>
      </c>
      <c r="AM999" s="67" t="s">
        <v>6588</v>
      </c>
      <c r="AN999" s="48" t="str" cm="1">
        <f t="array" ref="AN999">IFERROR(_xlfn.IFS(
AM999="MPR ISSUE","ACTIVE",
AM999="BSS Hardware Issue","ACTIVE",
AM999="Sites strategiques, MLL, Pylone, etc.","PASSIVE",
AM999="AKTIVCO DEFAUT GE &amp; POWER Cabinet","PASSIVE",
AM999="AKTIVCO Coupure ENEO &amp; Baisse de tension","PASSIVE",
AM999="Coupure ENEO &amp; Baisse de tension","PASSIVE",
AM999="Defaut GE &amp; POWER Cabinet","PASSIVE",
AM999="Sharing","PASSIVE",
AM999="Sites strategiques &amp; DataCenter","PASSIVE",
AM999="Exclu","Exclu",
AM999="SAT","ACTIVE",
AM999="SPARE-ISSUE","SPARE-ISSUE",
AM999="Fiber CAmtel","ACTIVE",
AM999="Fiber AOF","ACTIVE",
AM999="Projet OCM (HUAWEI)","PLANNED WORKS",
AM999="Projet OCM (NOKIA)","PLANNED WORKS",
AM999="ACCESS-ISSUE","ACCESS-ISSUE",
AM999="Projet OCM (ZTE, NOKIA, autres projets)","PLANNED WORKS",
AM999="No root CAuse","No root cause",
AM999="ODU HS","ACTIVE",
AM999="IP &amp; VLAN","ACTIVE",
AM999="Warehouse HUAWEI","SPARE-ISSUE",
AM999="SPARE-HS","SPARE-ISSUE",
AM999="Power Telco","ACTIVE", AM999="no impacts","no impacts"
),"")</f>
        <v>Exclu</v>
      </c>
      <c r="AO999" s="93" t="s">
        <v>5537</v>
      </c>
      <c r="AP999" s="101" t="str">
        <f t="shared" si="31"/>
        <v>ADM_238</v>
      </c>
      <c r="AR999" s="17" t="s">
        <v>5537</v>
      </c>
      <c r="AS999" s="7" t="s">
        <v>5537</v>
      </c>
      <c r="AT999" s="6"/>
      <c r="AU999" s="7"/>
      <c r="AV999" s="3" t="s">
        <v>5537</v>
      </c>
      <c r="AW999" s="18" t="s">
        <v>5537</v>
      </c>
      <c r="AX999" s="18" t="s">
        <v>5537</v>
      </c>
      <c r="AY999" s="18" t="s">
        <v>5537</v>
      </c>
      <c r="AZ999" s="18" t="s">
        <v>5537</v>
      </c>
      <c r="BA999" s="18" t="s">
        <v>5537</v>
      </c>
      <c r="BB999" s="18" t="s">
        <v>5537</v>
      </c>
      <c r="BC999" s="18" t="s">
        <v>5537</v>
      </c>
      <c r="BD999" s="18" t="s">
        <v>5537</v>
      </c>
      <c r="BE999" s="18" t="s">
        <v>5537</v>
      </c>
      <c r="BF999" s="18" t="s">
        <v>5537</v>
      </c>
      <c r="BG999" s="18" t="s">
        <v>5537</v>
      </c>
      <c r="BH999" s="18" t="s">
        <v>5537</v>
      </c>
      <c r="BI999" s="9" t="s">
        <v>5537</v>
      </c>
      <c r="BJ999" s="14"/>
      <c r="BK999" s="14" t="s">
        <v>5537</v>
      </c>
      <c r="BL999" s="14" t="str">
        <f>_xlfn.XLOOKUP(B999,'[4]cell downs 18042026 17h'!$B:$B,'[4]cell downs 18042026 17h'!$B:$B,"")</f>
        <v/>
      </c>
      <c r="BM999" s="14" t="str">
        <f>_xlfn.XLOOKUP(B999,'[5]Cells Huawei 19042026 15h'!$B:$B,'[5]Cells Huawei 19042026 15h'!$B:$B,"")</f>
        <v/>
      </c>
      <c r="BN999" s="9" t="str">
        <f>_xlfn.XLOOKUP(B999,'[6]cells down 19042026 9H40'!$B:$B,'[6]cells down 19042026 9H40'!$B:$B,"")</f>
        <v/>
      </c>
      <c r="BO999" s="9" t="s">
        <v>5537</v>
      </c>
      <c r="BP999" s="9" t="s">
        <v>12</v>
      </c>
      <c r="BQ999" s="115"/>
    </row>
    <row r="1000" spans="1:69" s="9" customFormat="1" x14ac:dyDescent="0.3">
      <c r="A1000" s="1" t="s">
        <v>1654</v>
      </c>
      <c r="B1000" s="8" t="s">
        <v>1655</v>
      </c>
      <c r="C1000" s="3" t="str">
        <f>_xlfn.XLOOKUP(B1000,'[1]daily break down'!$D:$D,'[1]daily break down'!$E:$E,"")</f>
        <v>OUEST</v>
      </c>
      <c r="D1000" s="1" t="s">
        <v>11</v>
      </c>
      <c r="E1000" s="1" t="s">
        <v>12</v>
      </c>
      <c r="F1000" s="3" t="s">
        <v>102</v>
      </c>
      <c r="G1000" s="1" t="s">
        <v>856</v>
      </c>
      <c r="H1000" s="32" t="str">
        <f>_xlfn.XLOOKUP(B1000,[2]CALCULATION!$B:$B,[2]CALCULATION!$H:$H,"")</f>
        <v>Huawei</v>
      </c>
      <c r="I1000" s="28">
        <v>0.45531171436480011</v>
      </c>
      <c r="J1000" s="28">
        <v>3.0587159314333982E-2</v>
      </c>
      <c r="K1000" s="28">
        <v>0</v>
      </c>
      <c r="L1000" s="28">
        <v>0</v>
      </c>
      <c r="M1000" s="28">
        <v>0</v>
      </c>
      <c r="N1000" s="28">
        <v>0</v>
      </c>
      <c r="O1000" s="28">
        <v>0</v>
      </c>
      <c r="P1000" s="28">
        <v>0</v>
      </c>
      <c r="Q1000" s="28">
        <v>0</v>
      </c>
      <c r="R1000" s="28">
        <v>0</v>
      </c>
      <c r="S1000" s="94">
        <v>0</v>
      </c>
      <c r="T1000" s="94">
        <f>_xlfn.XLOOKUP(B1000,'[3]Nur des jours'!$B:$B,'[3]Nur des jours'!$U:$U,"")</f>
        <v>0</v>
      </c>
      <c r="U1000" s="94">
        <v>0</v>
      </c>
      <c r="V1000" s="94">
        <v>0</v>
      </c>
      <c r="W1000" s="94">
        <v>0</v>
      </c>
      <c r="X1000" s="94">
        <v>0</v>
      </c>
      <c r="Y1000" s="94">
        <v>0</v>
      </c>
      <c r="Z1000" s="94">
        <v>0</v>
      </c>
      <c r="AA1000" s="94">
        <v>0</v>
      </c>
      <c r="AB1000" s="94">
        <v>8.9175391586979543E-5</v>
      </c>
      <c r="AC1000" s="94">
        <f>_xlfn.XLOOKUP(B1000,'[3]Nur des jours'!$B:$B,'[3]Nur des jours'!$N:$N,"")</f>
        <v>0</v>
      </c>
      <c r="AD1000" s="94">
        <v>0</v>
      </c>
      <c r="AE1000" s="94">
        <v>0</v>
      </c>
      <c r="AF1000" s="94">
        <v>0</v>
      </c>
      <c r="AG1000" s="94">
        <v>0</v>
      </c>
      <c r="AH1000" s="94">
        <v>0</v>
      </c>
      <c r="AI1000" s="49" t="s">
        <v>5559</v>
      </c>
      <c r="AJ1000" s="49"/>
      <c r="AK1000" s="48" t="str" cm="1">
        <f t="array" ref="AK1000">IFERROR(_xlfn.IFS(
AM1000="MPR ISSUE","PDH",
AM1000="BSS Hardware Issue","BSS",
AM1000="Sites strategiques, MLL, Pylone, etc.","ENVTECH",
AM1000="AKTIVCO DEFAUT GE &amp; POWER Cabinet","AKTIVCO",
AM1000="AKTIVCO Coupure ENEO &amp; Baisse de tension","AKTIVCO GRID ONLY",
AM1000="Coupure ENEO &amp; Baisse de tension","IHS GRID ONLY",
AM1000="Defaut GE &amp; POWER Cabinet","IHS",
AM1000="Sharing","Partners",
AM1000="Sites strategiques &amp; DataCenter","SST &amp; DC",
AM1000="Exclu","Exclu",
AM1000="SAT","SAT",
AM1000="SPARE-ISSUE","SPARE-ISSUE",
AM1000="Fiber CAmtel","TRANS_FO_CAMTEL",
AM1000="Fiber AOF","Fiber AOF",
AM1000="Projet OCM (HUAWEI)","TRAVAUX-HUAWEI",
AM1000="Projet OCM (NOKIA)","TRAVAUX-NOKIA",
AM1000="ACCESS-ISSUE","ACCESS-ISSUE",
AM1000="Projet OCM (ZTE, NOKIA, autres projets)","TRAVAUX OCM",
AM1000="No root CAuse","No root cause",
AM1000="ODU HS","PDH",
AM1000="IP &amp; VLAN","PDH",
AM1000="Warehouse HUAWEI","SPARE-ISSUE",
AM1000="SPARE-HS","SPARE-ISSUE",
AM1000="Power Telco","BSS",AM1000="no impacts","no impacts"
),"")</f>
        <v>no impacts</v>
      </c>
      <c r="AL1000" s="48" t="str" cm="1">
        <f t="array" ref="AL1000">IFERROR(_xlfn.IFS(
AM1000="MPR ISSUE","TX ISSUE",
AM1000="BSS Hardware Issue","RAN ISSUE",
AM1000="Sites strategiques, MLL, Pylone, etc.","ENVTECH",
AM1000="AKTIVCO DEFAUT GE &amp; POWER Cabinet","POWER ISSUE",
AM1000="AKTIVCO Coupure ENEO &amp; Baisse de tension","POWER ISSUE",
AM1000="Coupure ENEO &amp; Baisse de tension","POWER ISSUE",
AM1000="Defaut GE &amp; POWER Cabinet","POWER ISSUE",
AM1000="Sharing","POWER ISSUE",
AM1000="Sites strategiques &amp; DataCenter","POWER ISSUE",
AM1000="Exclu","Exclu",
AM1000="SAT","TX ISSUE",
AM1000="SPARE-ISSUE","SPARE-ISSUE",
AM1000="Fiber CAmtel","TX ISSUE",
AM1000="Fiber AOF","TX ISSUE",
AM1000="Projet OCM (HUAWEI)","TRAVAUX-HUAWEI",
AM1000="Projet OCM (NOKIA)","TRAVAUX -NOKIA",
AM1000="ACCESS-ISSUE","ACCESS-ISSUE",
AM1000="Projet OCM (ZTE, NOKIA, autres projets)","TRAVAUX OCM",
AM1000="No root CAuse","No root cause",
AM1000="ODU HS","TX ISSUE",
AM1000="IP &amp; VLAN","TX ISSUE",
AM1000="Warehouse HUAWEI","SPARE-ISSUE",
AM1000="SPARE-HS","SPARE-ISSUE",
AM1000="Power Telco","RAN ISSUE",AM1000="no impacts","no impacts"
),"")</f>
        <v>no impacts</v>
      </c>
      <c r="AM1000" s="67" t="s">
        <v>5605</v>
      </c>
      <c r="AN1000" s="48" t="str" cm="1">
        <f t="array" ref="AN1000">IFERROR(_xlfn.IFS(
AM1000="MPR ISSUE","ACTIVE",
AM1000="BSS Hardware Issue","ACTIVE",
AM1000="Sites strategiques, MLL, Pylone, etc.","PASSIVE",
AM1000="AKTIVCO DEFAUT GE &amp; POWER Cabinet","PASSIVE",
AM1000="AKTIVCO Coupure ENEO &amp; Baisse de tension","PASSIVE",
AM1000="Coupure ENEO &amp; Baisse de tension","PASSIVE",
AM1000="Defaut GE &amp; POWER Cabinet","PASSIVE",
AM1000="Sharing","PASSIVE",
AM1000="Sites strategiques &amp; DataCenter","PASSIVE",
AM1000="Exclu","Exclu",
AM1000="SAT","ACTIVE",
AM1000="SPARE-ISSUE","SPARE-ISSUE",
AM1000="Fiber CAmtel","ACTIVE",
AM1000="Fiber AOF","ACTIVE",
AM1000="Projet OCM (HUAWEI)","PLANNED WORKS",
AM1000="Projet OCM (NOKIA)","PLANNED WORKS",
AM1000="ACCESS-ISSUE","ACCESS-ISSUE",
AM1000="Projet OCM (ZTE, NOKIA, autres projets)","PLANNED WORKS",
AM1000="No root CAuse","No root cause",
AM1000="ODU HS","ACTIVE",
AM1000="IP &amp; VLAN","ACTIVE",
AM1000="Warehouse HUAWEI","SPARE-ISSUE",
AM1000="SPARE-HS","SPARE-ISSUE",
AM1000="Power Telco","ACTIVE", AM1000="no impacts","no impacts"
),"")</f>
        <v>no impacts</v>
      </c>
      <c r="AO1000" s="93" t="s">
        <v>5537</v>
      </c>
      <c r="AP1000" s="101" t="str">
        <f t="shared" si="31"/>
        <v>OST_101</v>
      </c>
      <c r="AR1000" s="17" t="s">
        <v>5537</v>
      </c>
      <c r="AS1000" s="7" t="s">
        <v>5537</v>
      </c>
      <c r="AT1000" s="6"/>
      <c r="AU1000" s="7"/>
      <c r="AV1000" s="3" t="s">
        <v>5537</v>
      </c>
      <c r="AW1000" s="18" t="s">
        <v>5537</v>
      </c>
      <c r="AX1000" s="18" t="s">
        <v>5537</v>
      </c>
      <c r="AY1000" s="18" t="s">
        <v>5537</v>
      </c>
      <c r="AZ1000" s="18" t="s">
        <v>5537</v>
      </c>
      <c r="BA1000" s="18" t="s">
        <v>5537</v>
      </c>
      <c r="BB1000" s="18" t="s">
        <v>5537</v>
      </c>
      <c r="BC1000" s="18" t="s">
        <v>5537</v>
      </c>
      <c r="BD1000" s="18" t="s">
        <v>5537</v>
      </c>
      <c r="BE1000" s="18" t="s">
        <v>5537</v>
      </c>
      <c r="BF1000" s="18" t="s">
        <v>5537</v>
      </c>
      <c r="BG1000" s="18" t="s">
        <v>5537</v>
      </c>
      <c r="BH1000" s="18" t="s">
        <v>5537</v>
      </c>
      <c r="BI1000" s="9" t="s">
        <v>5537</v>
      </c>
      <c r="BJ1000" s="14"/>
      <c r="BK1000" s="14" t="s">
        <v>5537</v>
      </c>
      <c r="BL1000" s="14" t="str">
        <f>_xlfn.XLOOKUP(B1000,'[4]cell downs 18042026 17h'!$B:$B,'[4]cell downs 18042026 17h'!$B:$B,"")</f>
        <v/>
      </c>
      <c r="BM1000" s="14" t="str">
        <f>_xlfn.XLOOKUP(B1000,'[5]Cells Huawei 19042026 15h'!$B:$B,'[5]Cells Huawei 19042026 15h'!$B:$B,"")</f>
        <v/>
      </c>
      <c r="BN1000" s="9" t="str">
        <f>_xlfn.XLOOKUP(B1000,'[6]cells down 19042026 9H40'!$B:$B,'[6]cells down 19042026 9H40'!$B:$B,"")</f>
        <v/>
      </c>
      <c r="BO1000" s="9" t="s">
        <v>1655</v>
      </c>
      <c r="BP1000" s="9" t="s">
        <v>12</v>
      </c>
      <c r="BQ1000" s="115"/>
    </row>
    <row r="1001" spans="1:69" s="9" customFormat="1" x14ac:dyDescent="0.3">
      <c r="A1001" s="1" t="s">
        <v>1016</v>
      </c>
      <c r="B1001" s="8" t="s">
        <v>1017</v>
      </c>
      <c r="C1001" s="3" t="str">
        <f>_xlfn.XLOOKUP(B1001,'[1]daily break down'!$D:$D,'[1]daily break down'!$E:$E,"")</f>
        <v>Bafoussam</v>
      </c>
      <c r="D1001" s="1" t="s">
        <v>11</v>
      </c>
      <c r="E1001" s="1" t="s">
        <v>145</v>
      </c>
      <c r="F1001" s="3" t="s">
        <v>102</v>
      </c>
      <c r="G1001" s="1" t="s">
        <v>299</v>
      </c>
      <c r="H1001" s="32" t="str">
        <f>_xlfn.XLOOKUP(B1001,[2]CALCULATION!$B:$B,[2]CALCULATION!$H:$H,"")</f>
        <v>Huawei</v>
      </c>
      <c r="I1001" s="28">
        <v>3.3830825007918772</v>
      </c>
      <c r="J1001" s="28">
        <v>2.097155519029315</v>
      </c>
      <c r="K1001" s="28">
        <v>0</v>
      </c>
      <c r="L1001" s="28">
        <v>0</v>
      </c>
      <c r="M1001" s="28">
        <v>0</v>
      </c>
      <c r="N1001" s="28">
        <v>0</v>
      </c>
      <c r="O1001" s="28">
        <v>0</v>
      </c>
      <c r="P1001" s="28">
        <v>0</v>
      </c>
      <c r="Q1001" s="28">
        <v>0</v>
      </c>
      <c r="R1001" s="28">
        <v>0</v>
      </c>
      <c r="S1001" s="94">
        <v>0</v>
      </c>
      <c r="T1001" s="94">
        <f>_xlfn.XLOOKUP(B1001,'[3]Nur des jours'!$B:$B,'[3]Nur des jours'!$U:$U,"")</f>
        <v>0</v>
      </c>
      <c r="U1001" s="94">
        <v>0</v>
      </c>
      <c r="V1001" s="94">
        <v>0</v>
      </c>
      <c r="W1001" s="94">
        <v>0</v>
      </c>
      <c r="X1001" s="94">
        <v>0</v>
      </c>
      <c r="Y1001" s="94">
        <v>0</v>
      </c>
      <c r="Z1001" s="94">
        <v>0</v>
      </c>
      <c r="AA1001" s="94">
        <v>0</v>
      </c>
      <c r="AB1001" s="94">
        <v>8.9175391586979543E-5</v>
      </c>
      <c r="AC1001" s="94">
        <f>_xlfn.XLOOKUP(B1001,'[3]Nur des jours'!$B:$B,'[3]Nur des jours'!$N:$N,"")</f>
        <v>0</v>
      </c>
      <c r="AD1001" s="94">
        <v>0</v>
      </c>
      <c r="AE1001" s="94">
        <v>0</v>
      </c>
      <c r="AF1001" s="94">
        <v>0</v>
      </c>
      <c r="AG1001" s="94">
        <v>0</v>
      </c>
      <c r="AH1001" s="94">
        <v>0</v>
      </c>
      <c r="AI1001" s="49" t="s">
        <v>5559</v>
      </c>
      <c r="AJ1001" s="49"/>
      <c r="AK1001" s="48" t="str" cm="1">
        <f t="array" ref="AK1001">IFERROR(_xlfn.IFS(
AM1001="MPR ISSUE","PDH",
AM1001="BSS Hardware Issue","BSS",
AM1001="Sites strategiques, MLL, Pylone, etc.","ENVTECH",
AM1001="AKTIVCO DEFAUT GE &amp; POWER Cabinet","AKTIVCO",
AM1001="AKTIVCO Coupure ENEO &amp; Baisse de tension","AKTIVCO GRID ONLY",
AM1001="Coupure ENEO &amp; Baisse de tension","IHS GRID ONLY",
AM1001="Defaut GE &amp; POWER Cabinet","IHS",
AM1001="Sharing","Partners",
AM1001="Sites strategiques &amp; DataCenter","SST &amp; DC",
AM1001="Exclu","Exclu",
AM1001="SAT","SAT",
AM1001="SPARE-ISSUE","SPARE-ISSUE",
AM1001="Fiber CAmtel","TRANS_FO_CAMTEL",
AM1001="Fiber AOF","Fiber AOF",
AM1001="Projet OCM (HUAWEI)","TRAVAUX-HUAWEI",
AM1001="Projet OCM (NOKIA)","TRAVAUX-NOKIA",
AM1001="ACCESS-ISSUE","ACCESS-ISSUE",
AM1001="Projet OCM (ZTE, NOKIA, autres projets)","TRAVAUX OCM",
AM1001="No root CAuse","No root cause",
AM1001="ODU HS","PDH",
AM1001="IP &amp; VLAN","PDH",
AM1001="Warehouse HUAWEI","SPARE-ISSUE",
AM1001="SPARE-HS","SPARE-ISSUE",
AM1001="Power Telco","BSS",AM1001="no impacts","no impacts"
),"")</f>
        <v>no impacts</v>
      </c>
      <c r="AL1001" s="48" t="str" cm="1">
        <f t="array" ref="AL1001">IFERROR(_xlfn.IFS(
AM1001="MPR ISSUE","TX ISSUE",
AM1001="BSS Hardware Issue","RAN ISSUE",
AM1001="Sites strategiques, MLL, Pylone, etc.","ENVTECH",
AM1001="AKTIVCO DEFAUT GE &amp; POWER Cabinet","POWER ISSUE",
AM1001="AKTIVCO Coupure ENEO &amp; Baisse de tension","POWER ISSUE",
AM1001="Coupure ENEO &amp; Baisse de tension","POWER ISSUE",
AM1001="Defaut GE &amp; POWER Cabinet","POWER ISSUE",
AM1001="Sharing","POWER ISSUE",
AM1001="Sites strategiques &amp; DataCenter","POWER ISSUE",
AM1001="Exclu","Exclu",
AM1001="SAT","TX ISSUE",
AM1001="SPARE-ISSUE","SPARE-ISSUE",
AM1001="Fiber CAmtel","TX ISSUE",
AM1001="Fiber AOF","TX ISSUE",
AM1001="Projet OCM (HUAWEI)","TRAVAUX-HUAWEI",
AM1001="Projet OCM (NOKIA)","TRAVAUX -NOKIA",
AM1001="ACCESS-ISSUE","ACCESS-ISSUE",
AM1001="Projet OCM (ZTE, NOKIA, autres projets)","TRAVAUX OCM",
AM1001="No root CAuse","No root cause",
AM1001="ODU HS","TX ISSUE",
AM1001="IP &amp; VLAN","TX ISSUE",
AM1001="Warehouse HUAWEI","SPARE-ISSUE",
AM1001="SPARE-HS","SPARE-ISSUE",
AM1001="Power Telco","RAN ISSUE",AM1001="no impacts","no impacts"
),"")</f>
        <v>no impacts</v>
      </c>
      <c r="AM1001" s="67" t="s">
        <v>5605</v>
      </c>
      <c r="AN1001" s="48" t="str" cm="1">
        <f t="array" ref="AN1001">IFERROR(_xlfn.IFS(
AM1001="MPR ISSUE","ACTIVE",
AM1001="BSS Hardware Issue","ACTIVE",
AM1001="Sites strategiques, MLL, Pylone, etc.","PASSIVE",
AM1001="AKTIVCO DEFAUT GE &amp; POWER Cabinet","PASSIVE",
AM1001="AKTIVCO Coupure ENEO &amp; Baisse de tension","PASSIVE",
AM1001="Coupure ENEO &amp; Baisse de tension","PASSIVE",
AM1001="Defaut GE &amp; POWER Cabinet","PASSIVE",
AM1001="Sharing","PASSIVE",
AM1001="Sites strategiques &amp; DataCenter","PASSIVE",
AM1001="Exclu","Exclu",
AM1001="SAT","ACTIVE",
AM1001="SPARE-ISSUE","SPARE-ISSUE",
AM1001="Fiber CAmtel","ACTIVE",
AM1001="Fiber AOF","ACTIVE",
AM1001="Projet OCM (HUAWEI)","PLANNED WORKS",
AM1001="Projet OCM (NOKIA)","PLANNED WORKS",
AM1001="ACCESS-ISSUE","ACCESS-ISSUE",
AM1001="Projet OCM (ZTE, NOKIA, autres projets)","PLANNED WORKS",
AM1001="No root CAuse","No root cause",
AM1001="ODU HS","ACTIVE",
AM1001="IP &amp; VLAN","ACTIVE",
AM1001="Warehouse HUAWEI","SPARE-ISSUE",
AM1001="SPARE-HS","SPARE-ISSUE",
AM1001="Power Telco","ACTIVE", AM1001="no impacts","no impacts"
),"")</f>
        <v>no impacts</v>
      </c>
      <c r="AO1001" s="93" t="s">
        <v>5537</v>
      </c>
      <c r="AP1001" s="101" t="str">
        <f t="shared" si="31"/>
        <v>OST_109</v>
      </c>
      <c r="AR1001" s="17" t="s">
        <v>5537</v>
      </c>
      <c r="AS1001" s="7" t="s">
        <v>5537</v>
      </c>
      <c r="AT1001" s="6"/>
      <c r="AU1001" s="7"/>
      <c r="AV1001" s="3" t="s">
        <v>5537</v>
      </c>
      <c r="AW1001" s="18" t="s">
        <v>5537</v>
      </c>
      <c r="AX1001" s="18" t="s">
        <v>5537</v>
      </c>
      <c r="AY1001" s="18" t="s">
        <v>5537</v>
      </c>
      <c r="AZ1001" s="18" t="s">
        <v>5537</v>
      </c>
      <c r="BA1001" s="18" t="s">
        <v>5537</v>
      </c>
      <c r="BB1001" s="18" t="s">
        <v>5537</v>
      </c>
      <c r="BC1001" s="18" t="s">
        <v>5537</v>
      </c>
      <c r="BD1001" s="18" t="s">
        <v>5537</v>
      </c>
      <c r="BE1001" s="18" t="s">
        <v>5537</v>
      </c>
      <c r="BF1001" s="18" t="s">
        <v>5537</v>
      </c>
      <c r="BG1001" s="18" t="s">
        <v>5537</v>
      </c>
      <c r="BH1001" s="18" t="s">
        <v>5537</v>
      </c>
      <c r="BI1001" s="9" t="s">
        <v>5537</v>
      </c>
      <c r="BJ1001" s="14"/>
      <c r="BK1001" s="14" t="s">
        <v>5537</v>
      </c>
      <c r="BL1001" s="14" t="str">
        <f>_xlfn.XLOOKUP(B1001,'[4]cell downs 18042026 17h'!$B:$B,'[4]cell downs 18042026 17h'!$B:$B,"")</f>
        <v/>
      </c>
      <c r="BM1001" s="14" t="str">
        <f>_xlfn.XLOOKUP(B1001,'[5]Cells Huawei 19042026 15h'!$B:$B,'[5]Cells Huawei 19042026 15h'!$B:$B,"")</f>
        <v/>
      </c>
      <c r="BN1001" s="9" t="str">
        <f>_xlfn.XLOOKUP(B1001,'[6]cells down 19042026 9H40'!$B:$B,'[6]cells down 19042026 9H40'!$B:$B,"")</f>
        <v/>
      </c>
      <c r="BO1001" s="9" t="s">
        <v>1017</v>
      </c>
      <c r="BP1001" s="9" t="s">
        <v>5537</v>
      </c>
      <c r="BQ1001" s="115"/>
    </row>
    <row r="1002" spans="1:69" s="9" customFormat="1" x14ac:dyDescent="0.3">
      <c r="A1002" s="1" t="s">
        <v>2907</v>
      </c>
      <c r="B1002" s="8" t="s">
        <v>2908</v>
      </c>
      <c r="C1002" s="3" t="str">
        <f>_xlfn.XLOOKUP(B1002,'[1]daily break down'!$D:$D,'[1]daily break down'!$E:$E,"")</f>
        <v>ADAMAOUA</v>
      </c>
      <c r="D1002" s="1" t="s">
        <v>21</v>
      </c>
      <c r="E1002" s="1" t="s">
        <v>122</v>
      </c>
      <c r="F1002" s="3" t="s">
        <v>90</v>
      </c>
      <c r="G1002" s="1" t="s">
        <v>2909</v>
      </c>
      <c r="H1002" s="32" t="str">
        <f>_xlfn.XLOOKUP(B1002,[2]CALCULATION!$B:$B,[2]CALCULATION!$H:$H,"")</f>
        <v>Huawei</v>
      </c>
      <c r="I1002" s="28">
        <v>0</v>
      </c>
      <c r="J1002" s="28">
        <v>0.53630080500409483</v>
      </c>
      <c r="K1002" s="28">
        <v>0</v>
      </c>
      <c r="L1002" s="28">
        <v>0</v>
      </c>
      <c r="M1002" s="28">
        <v>0</v>
      </c>
      <c r="N1002" s="28">
        <v>0</v>
      </c>
      <c r="O1002" s="28">
        <v>0</v>
      </c>
      <c r="P1002" s="28">
        <v>0</v>
      </c>
      <c r="Q1002" s="28">
        <v>0</v>
      </c>
      <c r="R1002" s="28">
        <v>0</v>
      </c>
      <c r="S1002" s="94">
        <v>0</v>
      </c>
      <c r="T1002" s="94">
        <f>_xlfn.XLOOKUP(B1002,'[3]Nur des jours'!$B:$B,'[3]Nur des jours'!$U:$U,"")</f>
        <v>0</v>
      </c>
      <c r="U1002" s="94">
        <v>5.9406148964281336</v>
      </c>
      <c r="V1002" s="94">
        <v>0</v>
      </c>
      <c r="W1002" s="94">
        <v>0</v>
      </c>
      <c r="X1002" s="94">
        <v>0</v>
      </c>
      <c r="Y1002" s="94">
        <v>0</v>
      </c>
      <c r="Z1002" s="94">
        <v>0</v>
      </c>
      <c r="AA1002" s="94">
        <v>0</v>
      </c>
      <c r="AB1002" s="94">
        <v>8.9175391586979543E-5</v>
      </c>
      <c r="AC1002" s="94">
        <f>_xlfn.XLOOKUP(B1002,'[3]Nur des jours'!$B:$B,'[3]Nur des jours'!$N:$N,"")</f>
        <v>0</v>
      </c>
      <c r="AD1002" s="94">
        <v>0</v>
      </c>
      <c r="AE1002" s="94">
        <v>0</v>
      </c>
      <c r="AF1002" s="94">
        <v>0</v>
      </c>
      <c r="AG1002" s="94">
        <v>0</v>
      </c>
      <c r="AH1002" s="94">
        <v>0</v>
      </c>
      <c r="AI1002" s="49" t="s">
        <v>5559</v>
      </c>
      <c r="AJ1002" s="49"/>
      <c r="AK1002" s="48" t="str" cm="1">
        <f t="array" ref="AK1002">IFERROR(_xlfn.IFS(
AM1002="MPR ISSUE","PDH",
AM1002="BSS Hardware Issue","BSS",
AM1002="Sites strategiques, MLL, Pylone, etc.","ENVTECH",
AM1002="AKTIVCO DEFAUT GE &amp; POWER Cabinet","AKTIVCO",
AM1002="AKTIVCO Coupure ENEO &amp; Baisse de tension","AKTIVCO GRID ONLY",
AM1002="Coupure ENEO &amp; Baisse de tension","IHS GRID ONLY",
AM1002="Defaut GE &amp; POWER Cabinet","IHS",
AM1002="Sharing","Partners",
AM1002="Sites strategiques &amp; DataCenter","SST &amp; DC",
AM1002="Exclu","Exclu",
AM1002="SAT","SAT",
AM1002="SPARE-ISSUE","SPARE-ISSUE",
AM1002="Fiber CAmtel","TRANS_FO_CAMTEL",
AM1002="Fiber AOF","Fiber AOF",
AM1002="Projet OCM (HUAWEI)","TRAVAUX-HUAWEI",
AM1002="Projet OCM (NOKIA)","TRAVAUX-NOKIA",
AM1002="ACCESS-ISSUE","ACCESS-ISSUE",
AM1002="Projet OCM (ZTE, NOKIA, autres projets)","TRAVAUX OCM",
AM1002="No root CAuse","No root cause",
AM1002="ODU HS","PDH",
AM1002="IP &amp; VLAN","PDH",
AM1002="Warehouse HUAWEI","SPARE-ISSUE",
AM1002="SPARE-HS","SPARE-ISSUE",
AM1002="Power Telco","BSS",AM1002="no impacts","no impacts"
),"")</f>
        <v>no impacts</v>
      </c>
      <c r="AL1002" s="48" t="str" cm="1">
        <f t="array" ref="AL1002">IFERROR(_xlfn.IFS(
AM1002="MPR ISSUE","TX ISSUE",
AM1002="BSS Hardware Issue","RAN ISSUE",
AM1002="Sites strategiques, MLL, Pylone, etc.","ENVTECH",
AM1002="AKTIVCO DEFAUT GE &amp; POWER Cabinet","POWER ISSUE",
AM1002="AKTIVCO Coupure ENEO &amp; Baisse de tension","POWER ISSUE",
AM1002="Coupure ENEO &amp; Baisse de tension","POWER ISSUE",
AM1002="Defaut GE &amp; POWER Cabinet","POWER ISSUE",
AM1002="Sharing","POWER ISSUE",
AM1002="Sites strategiques &amp; DataCenter","POWER ISSUE",
AM1002="Exclu","Exclu",
AM1002="SAT","TX ISSUE",
AM1002="SPARE-ISSUE","SPARE-ISSUE",
AM1002="Fiber CAmtel","TX ISSUE",
AM1002="Fiber AOF","TX ISSUE",
AM1002="Projet OCM (HUAWEI)","TRAVAUX-HUAWEI",
AM1002="Projet OCM (NOKIA)","TRAVAUX -NOKIA",
AM1002="ACCESS-ISSUE","ACCESS-ISSUE",
AM1002="Projet OCM (ZTE, NOKIA, autres projets)","TRAVAUX OCM",
AM1002="No root CAuse","No root cause",
AM1002="ODU HS","TX ISSUE",
AM1002="IP &amp; VLAN","TX ISSUE",
AM1002="Warehouse HUAWEI","SPARE-ISSUE",
AM1002="SPARE-HS","SPARE-ISSUE",
AM1002="Power Telco","RAN ISSUE",AM1002="no impacts","no impacts"
),"")</f>
        <v>no impacts</v>
      </c>
      <c r="AM1002" s="67" t="s">
        <v>5605</v>
      </c>
      <c r="AN1002" s="48" t="str" cm="1">
        <f t="array" ref="AN1002">IFERROR(_xlfn.IFS(
AM1002="MPR ISSUE","ACTIVE",
AM1002="BSS Hardware Issue","ACTIVE",
AM1002="Sites strategiques, MLL, Pylone, etc.","PASSIVE",
AM1002="AKTIVCO DEFAUT GE &amp; POWER Cabinet","PASSIVE",
AM1002="AKTIVCO Coupure ENEO &amp; Baisse de tension","PASSIVE",
AM1002="Coupure ENEO &amp; Baisse de tension","PASSIVE",
AM1002="Defaut GE &amp; POWER Cabinet","PASSIVE",
AM1002="Sharing","PASSIVE",
AM1002="Sites strategiques &amp; DataCenter","PASSIVE",
AM1002="Exclu","Exclu",
AM1002="SAT","ACTIVE",
AM1002="SPARE-ISSUE","SPARE-ISSUE",
AM1002="Fiber CAmtel","ACTIVE",
AM1002="Fiber AOF","ACTIVE",
AM1002="Projet OCM (HUAWEI)","PLANNED WORKS",
AM1002="Projet OCM (NOKIA)","PLANNED WORKS",
AM1002="ACCESS-ISSUE","ACCESS-ISSUE",
AM1002="Projet OCM (ZTE, NOKIA, autres projets)","PLANNED WORKS",
AM1002="No root CAuse","No root cause",
AM1002="ODU HS","ACTIVE",
AM1002="IP &amp; VLAN","ACTIVE",
AM1002="Warehouse HUAWEI","SPARE-ISSUE",
AM1002="SPARE-HS","SPARE-ISSUE",
AM1002="Power Telco","ACTIVE", AM1002="no impacts","no impacts"
),"")</f>
        <v>no impacts</v>
      </c>
      <c r="AO1002" s="93" t="s">
        <v>5537</v>
      </c>
      <c r="AP1002" s="101" t="str">
        <f t="shared" si="31"/>
        <v>ADM_171</v>
      </c>
      <c r="AR1002" s="17" t="s">
        <v>5537</v>
      </c>
      <c r="AS1002" s="7" t="s">
        <v>5537</v>
      </c>
      <c r="AT1002" s="6"/>
      <c r="AU1002" s="7"/>
      <c r="AV1002" s="3" t="s">
        <v>5537</v>
      </c>
      <c r="AW1002" s="18" t="s">
        <v>5537</v>
      </c>
      <c r="AX1002" s="18" t="s">
        <v>5537</v>
      </c>
      <c r="AY1002" s="18" t="s">
        <v>5537</v>
      </c>
      <c r="AZ1002" s="18" t="s">
        <v>5537</v>
      </c>
      <c r="BA1002" s="18" t="s">
        <v>5537</v>
      </c>
      <c r="BB1002" s="18" t="s">
        <v>5537</v>
      </c>
      <c r="BC1002" s="18" t="s">
        <v>5537</v>
      </c>
      <c r="BD1002" s="18" t="s">
        <v>5537</v>
      </c>
      <c r="BE1002" s="18" t="s">
        <v>5537</v>
      </c>
      <c r="BF1002" s="18" t="s">
        <v>5537</v>
      </c>
      <c r="BG1002" s="18" t="s">
        <v>5537</v>
      </c>
      <c r="BH1002" s="18" t="s">
        <v>5537</v>
      </c>
      <c r="BI1002" s="9" t="s">
        <v>5537</v>
      </c>
      <c r="BJ1002" s="14"/>
      <c r="BK1002" s="14" t="s">
        <v>5537</v>
      </c>
      <c r="BL1002" s="14" t="str">
        <f>_xlfn.XLOOKUP(B1002,'[4]cell downs 18042026 17h'!$B:$B,'[4]cell downs 18042026 17h'!$B:$B,"")</f>
        <v/>
      </c>
      <c r="BM1002" s="14" t="str">
        <f>_xlfn.XLOOKUP(B1002,'[5]Cells Huawei 19042026 15h'!$B:$B,'[5]Cells Huawei 19042026 15h'!$B:$B,"")</f>
        <v/>
      </c>
      <c r="BN1002" s="9" t="str">
        <f>_xlfn.XLOOKUP(B1002,'[6]cells down 19042026 9H40'!$B:$B,'[6]cells down 19042026 9H40'!$B:$B,"")</f>
        <v/>
      </c>
      <c r="BO1002" s="9" t="s">
        <v>5537</v>
      </c>
      <c r="BP1002" s="9" t="s">
        <v>12</v>
      </c>
      <c r="BQ1002" s="115"/>
    </row>
    <row r="1003" spans="1:69" s="9" customFormat="1" x14ac:dyDescent="0.3">
      <c r="A1003" s="1" t="s">
        <v>1561</v>
      </c>
      <c r="B1003" s="8" t="s">
        <v>1562</v>
      </c>
      <c r="C1003" s="3" t="str">
        <f>_xlfn.XLOOKUP(B1003,'[1]daily break down'!$D:$D,'[1]daily break down'!$E:$E,"")</f>
        <v>LITTORAL</v>
      </c>
      <c r="D1003" s="1" t="s">
        <v>11</v>
      </c>
      <c r="E1003" s="1" t="s">
        <v>12</v>
      </c>
      <c r="F1003" s="3" t="s">
        <v>31</v>
      </c>
      <c r="G1003" s="1" t="s">
        <v>484</v>
      </c>
      <c r="H1003" s="34" t="str">
        <f>_xlfn.XLOOKUP(B1003,[2]CALCULATION!$B:$B,[2]CALCULATION!$H:$H,"")</f>
        <v>ZTE</v>
      </c>
      <c r="I1003" s="28">
        <v>0</v>
      </c>
      <c r="J1003" s="28">
        <v>0</v>
      </c>
      <c r="K1003" s="28">
        <v>5.7896860465928885E-17</v>
      </c>
      <c r="L1003" s="28">
        <v>0</v>
      </c>
      <c r="M1003" s="28">
        <v>0</v>
      </c>
      <c r="N1003" s="28">
        <v>1.8243501610864274</v>
      </c>
      <c r="O1003" s="28">
        <v>0</v>
      </c>
      <c r="P1003" s="28">
        <v>0</v>
      </c>
      <c r="Q1003" s="28">
        <v>0</v>
      </c>
      <c r="R1003" s="28">
        <v>0</v>
      </c>
      <c r="S1003" s="94">
        <v>0</v>
      </c>
      <c r="T1003" s="94">
        <f>_xlfn.XLOOKUP(B1003,'[3]Nur des jours'!$B:$B,'[3]Nur des jours'!$U:$U,"")</f>
        <v>0</v>
      </c>
      <c r="U1003" s="94">
        <v>0</v>
      </c>
      <c r="V1003" s="94">
        <v>0</v>
      </c>
      <c r="W1003" s="94">
        <v>0</v>
      </c>
      <c r="X1003" s="94">
        <v>0</v>
      </c>
      <c r="Y1003" s="94">
        <v>0</v>
      </c>
      <c r="Z1003" s="94">
        <v>0</v>
      </c>
      <c r="AA1003" s="94">
        <v>0</v>
      </c>
      <c r="AB1003" s="94">
        <v>1.1579372093185777E-16</v>
      </c>
      <c r="AC1003" s="94">
        <f>_xlfn.XLOOKUP(B1003,'[3]Nur des jours'!$B:$B,'[3]Nur des jours'!$N:$N,"")</f>
        <v>0</v>
      </c>
      <c r="AD1003" s="94">
        <v>0</v>
      </c>
      <c r="AE1003" s="94">
        <v>0</v>
      </c>
      <c r="AF1003" s="94">
        <v>0</v>
      </c>
      <c r="AG1003" s="94">
        <v>0</v>
      </c>
      <c r="AH1003" s="94">
        <v>0</v>
      </c>
      <c r="AI1003" s="49" t="s">
        <v>5559</v>
      </c>
      <c r="AJ1003" s="49"/>
      <c r="AK1003" s="48" t="str" cm="1">
        <f t="array" ref="AK1003">IFERROR(_xlfn.IFS(
AM1003="MPR ISSUE","PDH",
AM1003="BSS Hardware Issue","BSS",
AM1003="Sites strategiques, MLL, Pylone, etc.","ENVTECH",
AM1003="AKTIVCO DEFAUT GE &amp; POWER Cabinet","AKTIVCO",
AM1003="AKTIVCO Coupure ENEO &amp; Baisse de tension","AKTIVCO GRID ONLY",
AM1003="Coupure ENEO &amp; Baisse de tension","IHS GRID ONLY",
AM1003="Defaut GE &amp; POWER Cabinet","IHS",
AM1003="Sharing","Partners",
AM1003="Sites strategiques &amp; DataCenter","SST &amp; DC",
AM1003="Exclu","Exclu",
AM1003="SAT","SAT",
AM1003="SPARE-ISSUE","SPARE-ISSUE",
AM1003="Fiber CAmtel","TRANS_FO_CAMTEL",
AM1003="Fiber AOF","Fiber AOF",
AM1003="Projet OCM (HUAWEI)","TRAVAUX-HUAWEI",
AM1003="Projet OCM (NOKIA)","TRAVAUX-NOKIA",
AM1003="ACCESS-ISSUE","ACCESS-ISSUE",
AM1003="Projet OCM (ZTE, NOKIA, autres projets)","TRAVAUX OCM",
AM1003="No root CAuse","No root cause",
AM1003="ODU HS","PDH",
AM1003="IP &amp; VLAN","PDH",
AM1003="Warehouse HUAWEI","SPARE-ISSUE",
AM1003="SPARE-HS","SPARE-ISSUE",
AM1003="Power Telco","BSS",AM1003="no impacts","no impacts"
),"")</f>
        <v>no impacts</v>
      </c>
      <c r="AL1003" s="48" t="str" cm="1">
        <f t="array" ref="AL1003">IFERROR(_xlfn.IFS(
AM1003="MPR ISSUE","TX ISSUE",
AM1003="BSS Hardware Issue","RAN ISSUE",
AM1003="Sites strategiques, MLL, Pylone, etc.","ENVTECH",
AM1003="AKTIVCO DEFAUT GE &amp; POWER Cabinet","POWER ISSUE",
AM1003="AKTIVCO Coupure ENEO &amp; Baisse de tension","POWER ISSUE",
AM1003="Coupure ENEO &amp; Baisse de tension","POWER ISSUE",
AM1003="Defaut GE &amp; POWER Cabinet","POWER ISSUE",
AM1003="Sharing","POWER ISSUE",
AM1003="Sites strategiques &amp; DataCenter","POWER ISSUE",
AM1003="Exclu","Exclu",
AM1003="SAT","TX ISSUE",
AM1003="SPARE-ISSUE","SPARE-ISSUE",
AM1003="Fiber CAmtel","TX ISSUE",
AM1003="Fiber AOF","TX ISSUE",
AM1003="Projet OCM (HUAWEI)","TRAVAUX-HUAWEI",
AM1003="Projet OCM (NOKIA)","TRAVAUX -NOKIA",
AM1003="ACCESS-ISSUE","ACCESS-ISSUE",
AM1003="Projet OCM (ZTE, NOKIA, autres projets)","TRAVAUX OCM",
AM1003="No root CAuse","No root cause",
AM1003="ODU HS","TX ISSUE",
AM1003="IP &amp; VLAN","TX ISSUE",
AM1003="Warehouse HUAWEI","SPARE-ISSUE",
AM1003="SPARE-HS","SPARE-ISSUE",
AM1003="Power Telco","RAN ISSUE",AM1003="no impacts","no impacts"
),"")</f>
        <v>no impacts</v>
      </c>
      <c r="AM1003" s="67" t="s">
        <v>5605</v>
      </c>
      <c r="AN1003" s="48" t="str" cm="1">
        <f t="array" ref="AN1003">IFERROR(_xlfn.IFS(
AM1003="MPR ISSUE","ACTIVE",
AM1003="BSS Hardware Issue","ACTIVE",
AM1003="Sites strategiques, MLL, Pylone, etc.","PASSIVE",
AM1003="AKTIVCO DEFAUT GE &amp; POWER Cabinet","PASSIVE",
AM1003="AKTIVCO Coupure ENEO &amp; Baisse de tension","PASSIVE",
AM1003="Coupure ENEO &amp; Baisse de tension","PASSIVE",
AM1003="Defaut GE &amp; POWER Cabinet","PASSIVE",
AM1003="Sharing","PASSIVE",
AM1003="Sites strategiques &amp; DataCenter","PASSIVE",
AM1003="Exclu","Exclu",
AM1003="SAT","ACTIVE",
AM1003="SPARE-ISSUE","SPARE-ISSUE",
AM1003="Fiber CAmtel","ACTIVE",
AM1003="Fiber AOF","ACTIVE",
AM1003="Projet OCM (HUAWEI)","PLANNED WORKS",
AM1003="Projet OCM (NOKIA)","PLANNED WORKS",
AM1003="ACCESS-ISSUE","ACCESS-ISSUE",
AM1003="Projet OCM (ZTE, NOKIA, autres projets)","PLANNED WORKS",
AM1003="No root CAuse","No root cause",
AM1003="ODU HS","ACTIVE",
AM1003="IP &amp; VLAN","ACTIVE",
AM1003="Warehouse HUAWEI","SPARE-ISSUE",
AM1003="SPARE-HS","SPARE-ISSUE",
AM1003="Power Telco","ACTIVE", AM1003="no impacts","no impacts"
),"")</f>
        <v>no impacts</v>
      </c>
      <c r="AO1003" s="93" t="s">
        <v>5537</v>
      </c>
      <c r="AP1003" s="101" t="str">
        <f t="shared" si="31"/>
        <v>LIT_313</v>
      </c>
      <c r="AR1003" s="17" t="s">
        <v>5537</v>
      </c>
      <c r="AS1003" s="7" t="s">
        <v>5537</v>
      </c>
      <c r="AT1003" s="6"/>
      <c r="AU1003" s="7"/>
      <c r="AV1003" s="3" t="s">
        <v>5537</v>
      </c>
      <c r="AW1003" s="18" t="s">
        <v>5537</v>
      </c>
      <c r="AX1003" s="18" t="s">
        <v>5537</v>
      </c>
      <c r="AY1003" s="18" t="s">
        <v>5537</v>
      </c>
      <c r="AZ1003" s="18" t="s">
        <v>5537</v>
      </c>
      <c r="BA1003" s="18" t="s">
        <v>5537</v>
      </c>
      <c r="BB1003" s="18" t="s">
        <v>5537</v>
      </c>
      <c r="BC1003" s="18" t="s">
        <v>5537</v>
      </c>
      <c r="BD1003" s="18" t="s">
        <v>5537</v>
      </c>
      <c r="BE1003" s="18" t="s">
        <v>5537</v>
      </c>
      <c r="BF1003" s="18" t="s">
        <v>5537</v>
      </c>
      <c r="BG1003" s="18" t="s">
        <v>5537</v>
      </c>
      <c r="BH1003" s="18" t="s">
        <v>5537</v>
      </c>
      <c r="BI1003" s="9" t="s">
        <v>5537</v>
      </c>
      <c r="BJ1003" s="14"/>
      <c r="BK1003" s="14" t="s">
        <v>5537</v>
      </c>
      <c r="BL1003" s="14" t="str">
        <f>_xlfn.XLOOKUP(B1003,'[4]cell downs 18042026 17h'!$B:$B,'[4]cell downs 18042026 17h'!$B:$B,"")</f>
        <v/>
      </c>
      <c r="BM1003" s="14" t="str">
        <f>_xlfn.XLOOKUP(B1003,'[5]Cells Huawei 19042026 15h'!$B:$B,'[5]Cells Huawei 19042026 15h'!$B:$B,"")</f>
        <v/>
      </c>
      <c r="BN1003" s="9" t="str">
        <f>_xlfn.XLOOKUP(B1003,'[6]cells down 19042026 9H40'!$B:$B,'[6]cells down 19042026 9H40'!$B:$B,"")</f>
        <v/>
      </c>
      <c r="BO1003" s="9" t="s">
        <v>1562</v>
      </c>
      <c r="BP1003" s="9" t="s">
        <v>12</v>
      </c>
      <c r="BQ1003" s="115"/>
    </row>
    <row r="1004" spans="1:69" s="9" customFormat="1" x14ac:dyDescent="0.3">
      <c r="A1004" s="1" t="s">
        <v>2711</v>
      </c>
      <c r="B1004" s="8" t="s">
        <v>2712</v>
      </c>
      <c r="C1004" s="3" t="str">
        <f>_xlfn.XLOOKUP(B1004,'[1]daily break down'!$D:$D,'[1]daily break down'!$E:$E,"")</f>
        <v>LITTORAL</v>
      </c>
      <c r="D1004" s="1" t="s">
        <v>21</v>
      </c>
      <c r="E1004" s="1" t="s">
        <v>563</v>
      </c>
      <c r="F1004" s="3" t="s">
        <v>69</v>
      </c>
      <c r="G1004" s="1" t="s">
        <v>502</v>
      </c>
      <c r="H1004" s="34" t="str">
        <f>_xlfn.XLOOKUP(B1004,[2]CALCULATION!$B:$B,[2]CALCULATION!$H:$H,"")</f>
        <v>ZTE</v>
      </c>
      <c r="I1004" s="28">
        <v>0</v>
      </c>
      <c r="J1004" s="28">
        <v>0</v>
      </c>
      <c r="K1004" s="28">
        <v>0</v>
      </c>
      <c r="L1004" s="28">
        <v>0</v>
      </c>
      <c r="M1004" s="28">
        <v>0</v>
      </c>
      <c r="N1004" s="28">
        <v>0</v>
      </c>
      <c r="O1004" s="28">
        <v>0</v>
      </c>
      <c r="P1004" s="28">
        <v>0</v>
      </c>
      <c r="Q1004" s="28">
        <v>3.2386897067342399</v>
      </c>
      <c r="R1004" s="28">
        <v>0</v>
      </c>
      <c r="S1004" s="94">
        <v>0</v>
      </c>
      <c r="T1004" s="94">
        <f>_xlfn.XLOOKUP(B1004,'[3]Nur des jours'!$B:$B,'[3]Nur des jours'!$U:$U,"")</f>
        <v>8.4181569658114408E-3</v>
      </c>
      <c r="U1004" s="94">
        <v>0</v>
      </c>
      <c r="V1004" s="94">
        <v>0</v>
      </c>
      <c r="W1004" s="94">
        <v>8.4181569658114408E-3</v>
      </c>
      <c r="X1004" s="94">
        <v>3.4362131990993983</v>
      </c>
      <c r="Y1004" s="94">
        <v>0</v>
      </c>
      <c r="Z1004" s="94">
        <v>14.279958651154427</v>
      </c>
      <c r="AA1004" s="94">
        <v>25.71129859345438</v>
      </c>
      <c r="AB1004" s="94">
        <v>0</v>
      </c>
      <c r="AC1004" s="94">
        <f>_xlfn.XLOOKUP(B1004,'[3]Nur des jours'!$B:$B,'[3]Nur des jours'!$N:$N,"")</f>
        <v>0</v>
      </c>
      <c r="AD1004" s="94">
        <v>0</v>
      </c>
      <c r="AE1004" s="94">
        <v>0</v>
      </c>
      <c r="AF1004" s="94">
        <v>0</v>
      </c>
      <c r="AG1004" s="94">
        <v>0</v>
      </c>
      <c r="AH1004" s="94">
        <v>0</v>
      </c>
      <c r="AI1004" s="49" t="s">
        <v>5559</v>
      </c>
      <c r="AJ1004" s="49"/>
      <c r="AK1004" s="48" t="str" cm="1">
        <f t="array" ref="AK1004">IFERROR(_xlfn.IFS(
AM1004="MPR ISSUE","PDH",
AM1004="BSS Hardware Issue","BSS",
AM1004="Sites strategiques, MLL, Pylone, etc.","ENVTECH",
AM1004="AKTIVCO DEFAUT GE &amp; POWER Cabinet","AKTIVCO",
AM1004="AKTIVCO Coupure ENEO &amp; Baisse de tension","AKTIVCO GRID ONLY",
AM1004="Coupure ENEO &amp; Baisse de tension","IHS GRID ONLY",
AM1004="Defaut GE &amp; POWER Cabinet","IHS",
AM1004="Sharing","Partners",
AM1004="Sites strategiques &amp; DataCenter","SST &amp; DC",
AM1004="Exclu","Exclu",
AM1004="SAT","SAT",
AM1004="SPARE-ISSUE","SPARE-ISSUE",
AM1004="Fiber CAmtel","TRANS_FO_CAMTEL",
AM1004="Fiber AOF","Fiber AOF",
AM1004="Projet OCM (HUAWEI)","TRAVAUX-HUAWEI",
AM1004="Projet OCM (NOKIA)","TRAVAUX-NOKIA",
AM1004="ACCESS-ISSUE","ACCESS-ISSUE",
AM1004="Projet OCM (ZTE, NOKIA, autres projets)","TRAVAUX OCM",
AM1004="No root CAuse","No root cause",
AM1004="ODU HS","PDH",
AM1004="IP &amp; VLAN","PDH",
AM1004="Warehouse HUAWEI","SPARE-ISSUE",
AM1004="SPARE-HS","SPARE-ISSUE",
AM1004="Power Telco","BSS",AM1004="no impacts","no impacts"
),"")</f>
        <v>no impacts</v>
      </c>
      <c r="AL1004" s="48" t="str" cm="1">
        <f t="array" ref="AL1004">IFERROR(_xlfn.IFS(
AM1004="MPR ISSUE","TX ISSUE",
AM1004="BSS Hardware Issue","RAN ISSUE",
AM1004="Sites strategiques, MLL, Pylone, etc.","ENVTECH",
AM1004="AKTIVCO DEFAUT GE &amp; POWER Cabinet","POWER ISSUE",
AM1004="AKTIVCO Coupure ENEO &amp; Baisse de tension","POWER ISSUE",
AM1004="Coupure ENEO &amp; Baisse de tension","POWER ISSUE",
AM1004="Defaut GE &amp; POWER Cabinet","POWER ISSUE",
AM1004="Sharing","POWER ISSUE",
AM1004="Sites strategiques &amp; DataCenter","POWER ISSUE",
AM1004="Exclu","Exclu",
AM1004="SAT","TX ISSUE",
AM1004="SPARE-ISSUE","SPARE-ISSUE",
AM1004="Fiber CAmtel","TX ISSUE",
AM1004="Fiber AOF","TX ISSUE",
AM1004="Projet OCM (HUAWEI)","TRAVAUX-HUAWEI",
AM1004="Projet OCM (NOKIA)","TRAVAUX -NOKIA",
AM1004="ACCESS-ISSUE","ACCESS-ISSUE",
AM1004="Projet OCM (ZTE, NOKIA, autres projets)","TRAVAUX OCM",
AM1004="No root CAuse","No root cause",
AM1004="ODU HS","TX ISSUE",
AM1004="IP &amp; VLAN","TX ISSUE",
AM1004="Warehouse HUAWEI","SPARE-ISSUE",
AM1004="SPARE-HS","SPARE-ISSUE",
AM1004="Power Telco","RAN ISSUE",AM1004="no impacts","no impacts"
),"")</f>
        <v>no impacts</v>
      </c>
      <c r="AM1004" s="67" t="s">
        <v>5605</v>
      </c>
      <c r="AN1004" s="48" t="str" cm="1">
        <f t="array" ref="AN1004">IFERROR(_xlfn.IFS(
AM1004="MPR ISSUE","ACTIVE",
AM1004="BSS Hardware Issue","ACTIVE",
AM1004="Sites strategiques, MLL, Pylone, etc.","PASSIVE",
AM1004="AKTIVCO DEFAUT GE &amp; POWER Cabinet","PASSIVE",
AM1004="AKTIVCO Coupure ENEO &amp; Baisse de tension","PASSIVE",
AM1004="Coupure ENEO &amp; Baisse de tension","PASSIVE",
AM1004="Defaut GE &amp; POWER Cabinet","PASSIVE",
AM1004="Sharing","PASSIVE",
AM1004="Sites strategiques &amp; DataCenter","PASSIVE",
AM1004="Exclu","Exclu",
AM1004="SAT","ACTIVE",
AM1004="SPARE-ISSUE","SPARE-ISSUE",
AM1004="Fiber CAmtel","ACTIVE",
AM1004="Fiber AOF","ACTIVE",
AM1004="Projet OCM (HUAWEI)","PLANNED WORKS",
AM1004="Projet OCM (NOKIA)","PLANNED WORKS",
AM1004="ACCESS-ISSUE","ACCESS-ISSUE",
AM1004="Projet OCM (ZTE, NOKIA, autres projets)","PLANNED WORKS",
AM1004="No root CAuse","No root cause",
AM1004="ODU HS","ACTIVE",
AM1004="IP &amp; VLAN","ACTIVE",
AM1004="Warehouse HUAWEI","SPARE-ISSUE",
AM1004="SPARE-HS","SPARE-ISSUE",
AM1004="Power Telco","ACTIVE", AM1004="no impacts","no impacts"
),"")</f>
        <v>no impacts</v>
      </c>
      <c r="AO1004" s="93" t="s">
        <v>5537</v>
      </c>
      <c r="AP1004" s="101" t="str">
        <f t="shared" si="31"/>
        <v>SUD_086</v>
      </c>
      <c r="AR1004" s="17" t="s">
        <v>5537</v>
      </c>
      <c r="AS1004" s="7" t="s">
        <v>5537</v>
      </c>
      <c r="AT1004" s="6"/>
      <c r="AU1004" s="7"/>
      <c r="AV1004" s="3" t="s">
        <v>5537</v>
      </c>
      <c r="AW1004" s="18" t="s">
        <v>5537</v>
      </c>
      <c r="AX1004" s="18" t="s">
        <v>5537</v>
      </c>
      <c r="AY1004" s="18" t="s">
        <v>5537</v>
      </c>
      <c r="AZ1004" s="18" t="s">
        <v>5537</v>
      </c>
      <c r="BA1004" s="18" t="s">
        <v>5537</v>
      </c>
      <c r="BB1004" s="18" t="s">
        <v>5537</v>
      </c>
      <c r="BC1004" s="18" t="s">
        <v>5537</v>
      </c>
      <c r="BD1004" s="18" t="s">
        <v>5537</v>
      </c>
      <c r="BE1004" s="18" t="s">
        <v>5537</v>
      </c>
      <c r="BF1004" s="18" t="s">
        <v>5537</v>
      </c>
      <c r="BG1004" s="18" t="s">
        <v>5537</v>
      </c>
      <c r="BH1004" s="18" t="s">
        <v>5537</v>
      </c>
      <c r="BI1004" s="9" t="s">
        <v>5537</v>
      </c>
      <c r="BJ1004" s="14"/>
      <c r="BK1004" s="14" t="s">
        <v>5537</v>
      </c>
      <c r="BL1004" s="14" t="str">
        <f>_xlfn.XLOOKUP(B1004,'[4]cell downs 18042026 17h'!$B:$B,'[4]cell downs 18042026 17h'!$B:$B,"")</f>
        <v/>
      </c>
      <c r="BM1004" s="14" t="str">
        <f>_xlfn.XLOOKUP(B1004,'[5]Cells Huawei 19042026 15h'!$B:$B,'[5]Cells Huawei 19042026 15h'!$B:$B,"")</f>
        <v/>
      </c>
      <c r="BN1004" s="9" t="str">
        <f>_xlfn.XLOOKUP(B1004,'[6]cells down 19042026 9H40'!$B:$B,'[6]cells down 19042026 9H40'!$B:$B,"")</f>
        <v/>
      </c>
      <c r="BO1004" s="9" t="s">
        <v>5537</v>
      </c>
      <c r="BP1004" s="9" t="s">
        <v>66</v>
      </c>
      <c r="BQ1004" s="115"/>
    </row>
    <row r="1005" spans="1:69" s="9" customFormat="1" x14ac:dyDescent="0.3">
      <c r="A1005" s="1" t="s">
        <v>425</v>
      </c>
      <c r="B1005" s="1" t="s">
        <v>426</v>
      </c>
      <c r="C1005" s="3" t="str">
        <f>_xlfn.XLOOKUP(B1005,'[1]daily break down'!$D:$D,'[1]daily break down'!$E:$E,"")</f>
        <v>Douala</v>
      </c>
      <c r="D1005" s="1" t="s">
        <v>21</v>
      </c>
      <c r="E1005" s="1" t="s">
        <v>36</v>
      </c>
      <c r="F1005" s="3" t="s">
        <v>31</v>
      </c>
      <c r="G1005" s="1" t="s">
        <v>32</v>
      </c>
      <c r="H1005" s="34" t="str">
        <f>_xlfn.XLOOKUP(B1005,[2]CALCULATION!$B:$B,[2]CALCULATION!$H:$H,"")</f>
        <v>ZTE</v>
      </c>
      <c r="I1005" s="28">
        <v>0.3438246398027584</v>
      </c>
      <c r="J1005" s="28">
        <v>19.009197193186711</v>
      </c>
      <c r="K1005" s="28">
        <v>7.323903570725359</v>
      </c>
      <c r="L1005" s="28">
        <v>17.35476182323012</v>
      </c>
      <c r="M1005" s="28">
        <v>6.6103399223246662</v>
      </c>
      <c r="N1005" s="28">
        <v>5.9929251811330557</v>
      </c>
      <c r="O1005" s="28">
        <v>3.8014399328830333</v>
      </c>
      <c r="P1005" s="28">
        <v>9.5327958554131591</v>
      </c>
      <c r="Q1005" s="28">
        <v>1.8696334249342954</v>
      </c>
      <c r="R1005" s="28">
        <v>8.7031080120879025</v>
      </c>
      <c r="S1005" s="94">
        <v>2.3639682906575574</v>
      </c>
      <c r="T1005" s="94">
        <f>_xlfn.XLOOKUP(B1005,'[3]Nur des jours'!$B:$B,'[3]Nur des jours'!$U:$U,"")</f>
        <v>0</v>
      </c>
      <c r="U1005" s="94">
        <v>0</v>
      </c>
      <c r="V1005" s="94">
        <v>3.9015303924002578</v>
      </c>
      <c r="W1005" s="94">
        <v>0</v>
      </c>
      <c r="X1005" s="94">
        <v>10.663753841675868</v>
      </c>
      <c r="Y1005" s="94">
        <v>49.104714738623372</v>
      </c>
      <c r="Z1005" s="94">
        <v>4.4858788983914186</v>
      </c>
      <c r="AA1005" s="94">
        <v>18.654689341471837</v>
      </c>
      <c r="AB1005" s="94">
        <v>0</v>
      </c>
      <c r="AC1005" s="94">
        <f>_xlfn.XLOOKUP(B1005,'[3]Nur des jours'!$B:$B,'[3]Nur des jours'!$N:$N,"")</f>
        <v>0</v>
      </c>
      <c r="AD1005" s="94">
        <v>0</v>
      </c>
      <c r="AE1005" s="94">
        <v>0</v>
      </c>
      <c r="AF1005" s="94">
        <v>0</v>
      </c>
      <c r="AG1005" s="94">
        <v>0</v>
      </c>
      <c r="AH1005" s="94">
        <v>0</v>
      </c>
      <c r="AI1005" s="49" t="s">
        <v>5559</v>
      </c>
      <c r="AJ1005" s="49"/>
      <c r="AK1005" s="48" t="str" cm="1">
        <f t="array" ref="AK1005">IFERROR(_xlfn.IFS(
AM1005="MPR ISSUE","PDH",
AM1005="BSS Hardware Issue","BSS",
AM1005="Sites strategiques, MLL, Pylone, etc.","ENVTECH",
AM1005="AKTIVCO DEFAUT GE &amp; POWER Cabinet","AKTIVCO",
AM1005="AKTIVCO Coupure ENEO &amp; Baisse de tension","AKTIVCO GRID ONLY",
AM1005="Coupure ENEO &amp; Baisse de tension","IHS GRID ONLY",
AM1005="Defaut GE &amp; POWER Cabinet","IHS",
AM1005="Sharing","Partners",
AM1005="Sites strategiques &amp; DataCenter","SST &amp; DC",
AM1005="Exclu","Exclu",
AM1005="SAT","SAT",
AM1005="SPARE-ISSUE","SPARE-ISSUE",
AM1005="Fiber CAmtel","TRANS_FO_CAMTEL",
AM1005="Fiber AOF","Fiber AOF",
AM1005="Projet OCM (HUAWEI)","TRAVAUX-HUAWEI",
AM1005="Projet OCM (NOKIA)","TRAVAUX-NOKIA",
AM1005="ACCESS-ISSUE","ACCESS-ISSUE",
AM1005="Projet OCM (ZTE, NOKIA, autres projets)","TRAVAUX OCM",
AM1005="No root CAuse","No root cause",
AM1005="ODU HS","PDH",
AM1005="IP &amp; VLAN","PDH",
AM1005="Warehouse HUAWEI","SPARE-ISSUE",
AM1005="SPARE-HS","SPARE-ISSUE",
AM1005="Power Telco","BSS",AM1005="no impacts","no impacts"
),"")</f>
        <v>no impacts</v>
      </c>
      <c r="AL1005" s="48" t="str" cm="1">
        <f t="array" ref="AL1005">IFERROR(_xlfn.IFS(
AM1005="MPR ISSUE","TX ISSUE",
AM1005="BSS Hardware Issue","RAN ISSUE",
AM1005="Sites strategiques, MLL, Pylone, etc.","ENVTECH",
AM1005="AKTIVCO DEFAUT GE &amp; POWER Cabinet","POWER ISSUE",
AM1005="AKTIVCO Coupure ENEO &amp; Baisse de tension","POWER ISSUE",
AM1005="Coupure ENEO &amp; Baisse de tension","POWER ISSUE",
AM1005="Defaut GE &amp; POWER Cabinet","POWER ISSUE",
AM1005="Sharing","POWER ISSUE",
AM1005="Sites strategiques &amp; DataCenter","POWER ISSUE",
AM1005="Exclu","Exclu",
AM1005="SAT","TX ISSUE",
AM1005="SPARE-ISSUE","SPARE-ISSUE",
AM1005="Fiber CAmtel","TX ISSUE",
AM1005="Fiber AOF","TX ISSUE",
AM1005="Projet OCM (HUAWEI)","TRAVAUX-HUAWEI",
AM1005="Projet OCM (NOKIA)","TRAVAUX -NOKIA",
AM1005="ACCESS-ISSUE","ACCESS-ISSUE",
AM1005="Projet OCM (ZTE, NOKIA, autres projets)","TRAVAUX OCM",
AM1005="No root CAuse","No root cause",
AM1005="ODU HS","TX ISSUE",
AM1005="IP &amp; VLAN","TX ISSUE",
AM1005="Warehouse HUAWEI","SPARE-ISSUE",
AM1005="SPARE-HS","SPARE-ISSUE",
AM1005="Power Telco","RAN ISSUE",AM1005="no impacts","no impacts"
),"")</f>
        <v>no impacts</v>
      </c>
      <c r="AM1005" s="67" t="s">
        <v>5605</v>
      </c>
      <c r="AN1005" s="48" t="str" cm="1">
        <f t="array" ref="AN1005">IFERROR(_xlfn.IFS(
AM1005="MPR ISSUE","ACTIVE",
AM1005="BSS Hardware Issue","ACTIVE",
AM1005="Sites strategiques, MLL, Pylone, etc.","PASSIVE",
AM1005="AKTIVCO DEFAUT GE &amp; POWER Cabinet","PASSIVE",
AM1005="AKTIVCO Coupure ENEO &amp; Baisse de tension","PASSIVE",
AM1005="Coupure ENEO &amp; Baisse de tension","PASSIVE",
AM1005="Defaut GE &amp; POWER Cabinet","PASSIVE",
AM1005="Sharing","PASSIVE",
AM1005="Sites strategiques &amp; DataCenter","PASSIVE",
AM1005="Exclu","Exclu",
AM1005="SAT","ACTIVE",
AM1005="SPARE-ISSUE","SPARE-ISSUE",
AM1005="Fiber CAmtel","ACTIVE",
AM1005="Fiber AOF","ACTIVE",
AM1005="Projet OCM (HUAWEI)","PLANNED WORKS",
AM1005="Projet OCM (NOKIA)","PLANNED WORKS",
AM1005="ACCESS-ISSUE","ACCESS-ISSUE",
AM1005="Projet OCM (ZTE, NOKIA, autres projets)","PLANNED WORKS",
AM1005="No root CAuse","No root cause",
AM1005="ODU HS","ACTIVE",
AM1005="IP &amp; VLAN","ACTIVE",
AM1005="Warehouse HUAWEI","SPARE-ISSUE",
AM1005="SPARE-HS","SPARE-ISSUE",
AM1005="Power Telco","ACTIVE", AM1005="no impacts","no impacts"
),"")</f>
        <v>no impacts</v>
      </c>
      <c r="AO1005" s="93" t="s">
        <v>5537</v>
      </c>
      <c r="AP1005" s="101" t="str">
        <f t="shared" si="31"/>
        <v>LIT_568</v>
      </c>
      <c r="AR1005" s="17" t="s">
        <v>5537</v>
      </c>
      <c r="AS1005" s="7" t="s">
        <v>5537</v>
      </c>
      <c r="AT1005" s="6"/>
      <c r="AU1005" s="7"/>
      <c r="AV1005" s="3" t="s">
        <v>5537</v>
      </c>
      <c r="AW1005" s="18" t="s">
        <v>5537</v>
      </c>
      <c r="AX1005" s="18" t="s">
        <v>5537</v>
      </c>
      <c r="AY1005" s="18" t="s">
        <v>5537</v>
      </c>
      <c r="AZ1005" s="18" t="s">
        <v>5537</v>
      </c>
      <c r="BA1005" s="18" t="s">
        <v>5537</v>
      </c>
      <c r="BB1005" s="18" t="s">
        <v>5537</v>
      </c>
      <c r="BC1005" s="18" t="s">
        <v>5537</v>
      </c>
      <c r="BD1005" s="18" t="s">
        <v>5537</v>
      </c>
      <c r="BE1005" s="18" t="s">
        <v>5537</v>
      </c>
      <c r="BF1005" s="18" t="s">
        <v>5537</v>
      </c>
      <c r="BG1005" s="18" t="s">
        <v>5537</v>
      </c>
      <c r="BH1005" s="18" t="s">
        <v>5537</v>
      </c>
      <c r="BI1005" s="9" t="s">
        <v>5537</v>
      </c>
      <c r="BJ1005" s="14"/>
      <c r="BK1005" s="14" t="s">
        <v>5537</v>
      </c>
      <c r="BL1005" s="14" t="str">
        <f>_xlfn.XLOOKUP(B1005,'[4]cell downs 18042026 17h'!$B:$B,'[4]cell downs 18042026 17h'!$B:$B,"")</f>
        <v/>
      </c>
      <c r="BM1005" s="14" t="str">
        <f>_xlfn.XLOOKUP(B1005,'[5]Cells Huawei 19042026 15h'!$B:$B,'[5]Cells Huawei 19042026 15h'!$B:$B,"")</f>
        <v/>
      </c>
      <c r="BN1005" s="9" t="str">
        <f>_xlfn.XLOOKUP(B1005,'[6]cells down 19042026 9H40'!$B:$B,'[6]cells down 19042026 9H40'!$B:$B,"")</f>
        <v/>
      </c>
      <c r="BO1005" s="9" t="s">
        <v>5537</v>
      </c>
      <c r="BP1005" s="9" t="s">
        <v>12</v>
      </c>
      <c r="BQ1005" s="115"/>
    </row>
    <row r="1006" spans="1:69" s="9" customFormat="1" x14ac:dyDescent="0.3">
      <c r="A1006" s="1" t="s">
        <v>1571</v>
      </c>
      <c r="B1006" s="1" t="s">
        <v>1572</v>
      </c>
      <c r="C1006" s="3" t="str">
        <f>_xlfn.XLOOKUP(B1006,'[1]daily break down'!$D:$D,'[1]daily break down'!$E:$E,"")</f>
        <v>Yaounde</v>
      </c>
      <c r="D1006" s="1" t="s">
        <v>11</v>
      </c>
      <c r="E1006" s="1" t="s">
        <v>302</v>
      </c>
      <c r="F1006" s="3" t="s">
        <v>37</v>
      </c>
      <c r="G1006" s="1" t="s">
        <v>38</v>
      </c>
      <c r="H1006" s="34" t="str">
        <f>_xlfn.XLOOKUP(B1006,[2]CALCULATION!$B:$B,[2]CALCULATION!$H:$H,"")</f>
        <v>ZTE</v>
      </c>
      <c r="I1006" s="28">
        <v>31.584835760330794</v>
      </c>
      <c r="J1006" s="28">
        <v>23.161149920241538</v>
      </c>
      <c r="K1006" s="28">
        <v>23.114261499345105</v>
      </c>
      <c r="L1006" s="28">
        <v>13.341280644231563</v>
      </c>
      <c r="M1006" s="28">
        <v>0</v>
      </c>
      <c r="N1006" s="28">
        <v>0</v>
      </c>
      <c r="O1006" s="28">
        <v>0</v>
      </c>
      <c r="P1006" s="28">
        <v>3.4133664637748162</v>
      </c>
      <c r="Q1006" s="28">
        <v>20.528852876298753</v>
      </c>
      <c r="R1006" s="28">
        <v>0.29262012995351455</v>
      </c>
      <c r="S1006" s="94">
        <v>0</v>
      </c>
      <c r="T1006" s="94">
        <f>_xlfn.XLOOKUP(B1006,'[3]Nur des jours'!$B:$B,'[3]Nur des jours'!$U:$U,"")</f>
        <v>0</v>
      </c>
      <c r="U1006" s="94">
        <v>0</v>
      </c>
      <c r="V1006" s="94">
        <v>0</v>
      </c>
      <c r="W1006" s="94">
        <v>0</v>
      </c>
      <c r="X1006" s="94">
        <v>0</v>
      </c>
      <c r="Y1006" s="94">
        <v>0</v>
      </c>
      <c r="Z1006" s="94">
        <v>0</v>
      </c>
      <c r="AA1006" s="94">
        <v>18.327005447546323</v>
      </c>
      <c r="AB1006" s="94">
        <v>0</v>
      </c>
      <c r="AC1006" s="94">
        <f>_xlfn.XLOOKUP(B1006,'[3]Nur des jours'!$B:$B,'[3]Nur des jours'!$N:$N,"")</f>
        <v>0</v>
      </c>
      <c r="AD1006" s="94">
        <v>0</v>
      </c>
      <c r="AE1006" s="94">
        <v>0</v>
      </c>
      <c r="AF1006" s="94">
        <v>0</v>
      </c>
      <c r="AG1006" s="94">
        <v>0</v>
      </c>
      <c r="AH1006" s="94">
        <v>0</v>
      </c>
      <c r="AI1006" s="49" t="s">
        <v>5559</v>
      </c>
      <c r="AJ1006" s="49"/>
      <c r="AK1006" s="48" t="str" cm="1">
        <f t="array" ref="AK1006">IFERROR(_xlfn.IFS(
AM1006="MPR ISSUE","PDH",
AM1006="BSS Hardware Issue","BSS",
AM1006="Sites strategiques, MLL, Pylone, etc.","ENVTECH",
AM1006="AKTIVCO DEFAUT GE &amp; POWER Cabinet","AKTIVCO",
AM1006="AKTIVCO Coupure ENEO &amp; Baisse de tension","AKTIVCO GRID ONLY",
AM1006="Coupure ENEO &amp; Baisse de tension","IHS GRID ONLY",
AM1006="Defaut GE &amp; POWER Cabinet","IHS",
AM1006="Sharing","Partners",
AM1006="Sites strategiques &amp; DataCenter","SST &amp; DC",
AM1006="Exclu","Exclu",
AM1006="SAT","SAT",
AM1006="SPARE-ISSUE","SPARE-ISSUE",
AM1006="Fiber CAmtel","TRANS_FO_CAMTEL",
AM1006="Fiber AOF","Fiber AOF",
AM1006="Projet OCM (HUAWEI)","TRAVAUX-HUAWEI",
AM1006="Projet OCM (NOKIA)","TRAVAUX-NOKIA",
AM1006="ACCESS-ISSUE","ACCESS-ISSUE",
AM1006="Projet OCM (ZTE, NOKIA, autres projets)","TRAVAUX OCM",
AM1006="No root CAuse","No root cause",
AM1006="ODU HS","PDH",
AM1006="IP &amp; VLAN","PDH",
AM1006="Warehouse HUAWEI","SPARE-ISSUE",
AM1006="SPARE-HS","SPARE-ISSUE",
AM1006="Power Telco","BSS",AM1006="no impacts","no impacts"
),"")</f>
        <v>no impacts</v>
      </c>
      <c r="AL1006" s="48" t="str" cm="1">
        <f t="array" ref="AL1006">IFERROR(_xlfn.IFS(
AM1006="MPR ISSUE","TX ISSUE",
AM1006="BSS Hardware Issue","RAN ISSUE",
AM1006="Sites strategiques, MLL, Pylone, etc.","ENVTECH",
AM1006="AKTIVCO DEFAUT GE &amp; POWER Cabinet","POWER ISSUE",
AM1006="AKTIVCO Coupure ENEO &amp; Baisse de tension","POWER ISSUE",
AM1006="Coupure ENEO &amp; Baisse de tension","POWER ISSUE",
AM1006="Defaut GE &amp; POWER Cabinet","POWER ISSUE",
AM1006="Sharing","POWER ISSUE",
AM1006="Sites strategiques &amp; DataCenter","POWER ISSUE",
AM1006="Exclu","Exclu",
AM1006="SAT","TX ISSUE",
AM1006="SPARE-ISSUE","SPARE-ISSUE",
AM1006="Fiber CAmtel","TX ISSUE",
AM1006="Fiber AOF","TX ISSUE",
AM1006="Projet OCM (HUAWEI)","TRAVAUX-HUAWEI",
AM1006="Projet OCM (NOKIA)","TRAVAUX -NOKIA",
AM1006="ACCESS-ISSUE","ACCESS-ISSUE",
AM1006="Projet OCM (ZTE, NOKIA, autres projets)","TRAVAUX OCM",
AM1006="No root CAuse","No root cause",
AM1006="ODU HS","TX ISSUE",
AM1006="IP &amp; VLAN","TX ISSUE",
AM1006="Warehouse HUAWEI","SPARE-ISSUE",
AM1006="SPARE-HS","SPARE-ISSUE",
AM1006="Power Telco","RAN ISSUE",AM1006="no impacts","no impacts"
),"")</f>
        <v>no impacts</v>
      </c>
      <c r="AM1006" s="67" t="s">
        <v>5605</v>
      </c>
      <c r="AN1006" s="48" t="str" cm="1">
        <f t="array" ref="AN1006">IFERROR(_xlfn.IFS(
AM1006="MPR ISSUE","ACTIVE",
AM1006="BSS Hardware Issue","ACTIVE",
AM1006="Sites strategiques, MLL, Pylone, etc.","PASSIVE",
AM1006="AKTIVCO DEFAUT GE &amp; POWER Cabinet","PASSIVE",
AM1006="AKTIVCO Coupure ENEO &amp; Baisse de tension","PASSIVE",
AM1006="Coupure ENEO &amp; Baisse de tension","PASSIVE",
AM1006="Defaut GE &amp; POWER Cabinet","PASSIVE",
AM1006="Sharing","PASSIVE",
AM1006="Sites strategiques &amp; DataCenter","PASSIVE",
AM1006="Exclu","Exclu",
AM1006="SAT","ACTIVE",
AM1006="SPARE-ISSUE","SPARE-ISSUE",
AM1006="Fiber CAmtel","ACTIVE",
AM1006="Fiber AOF","ACTIVE",
AM1006="Projet OCM (HUAWEI)","PLANNED WORKS",
AM1006="Projet OCM (NOKIA)","PLANNED WORKS",
AM1006="ACCESS-ISSUE","ACCESS-ISSUE",
AM1006="Projet OCM (ZTE, NOKIA, autres projets)","PLANNED WORKS",
AM1006="No root CAuse","No root cause",
AM1006="ODU HS","ACTIVE",
AM1006="IP &amp; VLAN","ACTIVE",
AM1006="Warehouse HUAWEI","SPARE-ISSUE",
AM1006="SPARE-HS","SPARE-ISSUE",
AM1006="Power Telco","ACTIVE", AM1006="no impacts","no impacts"
),"")</f>
        <v>no impacts</v>
      </c>
      <c r="AO1006" s="93" t="s">
        <v>5537</v>
      </c>
      <c r="AP1006" s="101" t="str">
        <f t="shared" si="31"/>
        <v>CTR_096</v>
      </c>
      <c r="AR1006" s="17" t="s">
        <v>5537</v>
      </c>
      <c r="AS1006" s="7" t="s">
        <v>5537</v>
      </c>
      <c r="AT1006" s="6"/>
      <c r="AU1006" s="7"/>
      <c r="AV1006" s="3" t="s">
        <v>5537</v>
      </c>
      <c r="AW1006" s="18" t="s">
        <v>5537</v>
      </c>
      <c r="AX1006" s="18" t="s">
        <v>5537</v>
      </c>
      <c r="AY1006" s="18" t="s">
        <v>5537</v>
      </c>
      <c r="AZ1006" s="18" t="s">
        <v>5537</v>
      </c>
      <c r="BA1006" s="18" t="s">
        <v>5537</v>
      </c>
      <c r="BB1006" s="18" t="s">
        <v>5537</v>
      </c>
      <c r="BC1006" s="18" t="s">
        <v>5537</v>
      </c>
      <c r="BD1006" s="18" t="s">
        <v>5537</v>
      </c>
      <c r="BE1006" s="18" t="s">
        <v>5537</v>
      </c>
      <c r="BF1006" s="18" t="s">
        <v>5537</v>
      </c>
      <c r="BG1006" s="18" t="s">
        <v>5537</v>
      </c>
      <c r="BH1006" s="18" t="s">
        <v>5537</v>
      </c>
      <c r="BI1006" s="9" t="s">
        <v>5537</v>
      </c>
      <c r="BJ1006" s="14"/>
      <c r="BK1006" s="14" t="s">
        <v>5537</v>
      </c>
      <c r="BL1006" s="14" t="str">
        <f>_xlfn.XLOOKUP(B1006,'[4]cell downs 18042026 17h'!$B:$B,'[4]cell downs 18042026 17h'!$B:$B,"")</f>
        <v/>
      </c>
      <c r="BM1006" s="14" t="str">
        <f>_xlfn.XLOOKUP(B1006,'[5]Cells Huawei 19042026 15h'!$B:$B,'[5]Cells Huawei 19042026 15h'!$B:$B,"")</f>
        <v/>
      </c>
      <c r="BN1006" s="9" t="str">
        <f>_xlfn.XLOOKUP(B1006,'[6]cells down 19042026 9H40'!$B:$B,'[6]cells down 19042026 9H40'!$B:$B,"")</f>
        <v/>
      </c>
      <c r="BO1006" s="9" t="s">
        <v>1572</v>
      </c>
      <c r="BP1006" s="9" t="s">
        <v>12</v>
      </c>
      <c r="BQ1006" s="115"/>
    </row>
    <row r="1007" spans="1:69" s="9" customFormat="1" x14ac:dyDescent="0.3">
      <c r="A1007" s="1" t="s">
        <v>2946</v>
      </c>
      <c r="B1007" s="8" t="s">
        <v>2947</v>
      </c>
      <c r="C1007" s="3" t="str">
        <f>_xlfn.XLOOKUP(B1007,'[1]daily break down'!$D:$D,'[1]daily break down'!$E:$E,"")</f>
        <v>Yaounde</v>
      </c>
      <c r="D1007" s="1" t="s">
        <v>11</v>
      </c>
      <c r="E1007" s="1" t="s">
        <v>12</v>
      </c>
      <c r="F1007" s="3" t="s">
        <v>37</v>
      </c>
      <c r="G1007" s="1" t="s">
        <v>38</v>
      </c>
      <c r="H1007" s="34" t="str">
        <f>_xlfn.XLOOKUP(B1007,[2]CALCULATION!$B:$B,[2]CALCULATION!$H:$H,"")</f>
        <v>ZTE</v>
      </c>
      <c r="I1007" s="28">
        <v>0.18045532241541212</v>
      </c>
      <c r="J1007" s="28">
        <v>7.249959336021429E-2</v>
      </c>
      <c r="K1007" s="28">
        <v>0</v>
      </c>
      <c r="L1007" s="28">
        <v>0</v>
      </c>
      <c r="M1007" s="28">
        <v>0</v>
      </c>
      <c r="N1007" s="28">
        <v>0</v>
      </c>
      <c r="O1007" s="28">
        <v>0</v>
      </c>
      <c r="P1007" s="28">
        <v>0</v>
      </c>
      <c r="Q1007" s="28">
        <v>0</v>
      </c>
      <c r="R1007" s="28">
        <v>0</v>
      </c>
      <c r="S1007" s="94">
        <v>0.52347738369388697</v>
      </c>
      <c r="T1007" s="94">
        <f>_xlfn.XLOOKUP(B1007,'[3]Nur des jours'!$B:$B,'[3]Nur des jours'!$U:$U,"")</f>
        <v>0</v>
      </c>
      <c r="U1007" s="94">
        <v>0.43753014128235607</v>
      </c>
      <c r="V1007" s="94">
        <v>0</v>
      </c>
      <c r="W1007" s="94">
        <v>0</v>
      </c>
      <c r="X1007" s="94">
        <v>0</v>
      </c>
      <c r="Y1007" s="94">
        <v>0</v>
      </c>
      <c r="Z1007" s="94">
        <v>0</v>
      </c>
      <c r="AA1007" s="94">
        <v>17.984304417677553</v>
      </c>
      <c r="AB1007" s="94">
        <v>0</v>
      </c>
      <c r="AC1007" s="94">
        <f>_xlfn.XLOOKUP(B1007,'[3]Nur des jours'!$B:$B,'[3]Nur des jours'!$N:$N,"")</f>
        <v>0</v>
      </c>
      <c r="AD1007" s="94">
        <v>0</v>
      </c>
      <c r="AE1007" s="94">
        <v>0</v>
      </c>
      <c r="AF1007" s="94">
        <v>0</v>
      </c>
      <c r="AG1007" s="94">
        <v>0</v>
      </c>
      <c r="AH1007" s="94">
        <v>0</v>
      </c>
      <c r="AI1007" s="49" t="s">
        <v>5559</v>
      </c>
      <c r="AJ1007" s="49"/>
      <c r="AK1007" s="48" t="str" cm="1">
        <f t="array" ref="AK1007">IFERROR(_xlfn.IFS(
AM1007="MPR ISSUE","PDH",
AM1007="BSS Hardware Issue","BSS",
AM1007="Sites strategiques, MLL, Pylone, etc.","ENVTECH",
AM1007="AKTIVCO DEFAUT GE &amp; POWER Cabinet","AKTIVCO",
AM1007="AKTIVCO Coupure ENEO &amp; Baisse de tension","AKTIVCO GRID ONLY",
AM1007="Coupure ENEO &amp; Baisse de tension","IHS GRID ONLY",
AM1007="Defaut GE &amp; POWER Cabinet","IHS",
AM1007="Sharing","Partners",
AM1007="Sites strategiques &amp; DataCenter","SST &amp; DC",
AM1007="Exclu","Exclu",
AM1007="SAT","SAT",
AM1007="SPARE-ISSUE","SPARE-ISSUE",
AM1007="Fiber CAmtel","TRANS_FO_CAMTEL",
AM1007="Fiber AOF","Fiber AOF",
AM1007="Projet OCM (HUAWEI)","TRAVAUX-HUAWEI",
AM1007="Projet OCM (NOKIA)","TRAVAUX-NOKIA",
AM1007="ACCESS-ISSUE","ACCESS-ISSUE",
AM1007="Projet OCM (ZTE, NOKIA, autres projets)","TRAVAUX OCM",
AM1007="No root CAuse","No root cause",
AM1007="ODU HS","PDH",
AM1007="IP &amp; VLAN","PDH",
AM1007="Warehouse HUAWEI","SPARE-ISSUE",
AM1007="SPARE-HS","SPARE-ISSUE",
AM1007="Power Telco","BSS",AM1007="no impacts","no impacts"
),"")</f>
        <v>no impacts</v>
      </c>
      <c r="AL1007" s="48" t="str" cm="1">
        <f t="array" ref="AL1007">IFERROR(_xlfn.IFS(
AM1007="MPR ISSUE","TX ISSUE",
AM1007="BSS Hardware Issue","RAN ISSUE",
AM1007="Sites strategiques, MLL, Pylone, etc.","ENVTECH",
AM1007="AKTIVCO DEFAUT GE &amp; POWER Cabinet","POWER ISSUE",
AM1007="AKTIVCO Coupure ENEO &amp; Baisse de tension","POWER ISSUE",
AM1007="Coupure ENEO &amp; Baisse de tension","POWER ISSUE",
AM1007="Defaut GE &amp; POWER Cabinet","POWER ISSUE",
AM1007="Sharing","POWER ISSUE",
AM1007="Sites strategiques &amp; DataCenter","POWER ISSUE",
AM1007="Exclu","Exclu",
AM1007="SAT","TX ISSUE",
AM1007="SPARE-ISSUE","SPARE-ISSUE",
AM1007="Fiber CAmtel","TX ISSUE",
AM1007="Fiber AOF","TX ISSUE",
AM1007="Projet OCM (HUAWEI)","TRAVAUX-HUAWEI",
AM1007="Projet OCM (NOKIA)","TRAVAUX -NOKIA",
AM1007="ACCESS-ISSUE","ACCESS-ISSUE",
AM1007="Projet OCM (ZTE, NOKIA, autres projets)","TRAVAUX OCM",
AM1007="No root CAuse","No root cause",
AM1007="ODU HS","TX ISSUE",
AM1007="IP &amp; VLAN","TX ISSUE",
AM1007="Warehouse HUAWEI","SPARE-ISSUE",
AM1007="SPARE-HS","SPARE-ISSUE",
AM1007="Power Telco","RAN ISSUE",AM1007="no impacts","no impacts"
),"")</f>
        <v>no impacts</v>
      </c>
      <c r="AM1007" s="67" t="s">
        <v>5605</v>
      </c>
      <c r="AN1007" s="48" t="str" cm="1">
        <f t="array" ref="AN1007">IFERROR(_xlfn.IFS(
AM1007="MPR ISSUE","ACTIVE",
AM1007="BSS Hardware Issue","ACTIVE",
AM1007="Sites strategiques, MLL, Pylone, etc.","PASSIVE",
AM1007="AKTIVCO DEFAUT GE &amp; POWER Cabinet","PASSIVE",
AM1007="AKTIVCO Coupure ENEO &amp; Baisse de tension","PASSIVE",
AM1007="Coupure ENEO &amp; Baisse de tension","PASSIVE",
AM1007="Defaut GE &amp; POWER Cabinet","PASSIVE",
AM1007="Sharing","PASSIVE",
AM1007="Sites strategiques &amp; DataCenter","PASSIVE",
AM1007="Exclu","Exclu",
AM1007="SAT","ACTIVE",
AM1007="SPARE-ISSUE","SPARE-ISSUE",
AM1007="Fiber CAmtel","ACTIVE",
AM1007="Fiber AOF","ACTIVE",
AM1007="Projet OCM (HUAWEI)","PLANNED WORKS",
AM1007="Projet OCM (NOKIA)","PLANNED WORKS",
AM1007="ACCESS-ISSUE","ACCESS-ISSUE",
AM1007="Projet OCM (ZTE, NOKIA, autres projets)","PLANNED WORKS",
AM1007="No root CAuse","No root cause",
AM1007="ODU HS","ACTIVE",
AM1007="IP &amp; VLAN","ACTIVE",
AM1007="Warehouse HUAWEI","SPARE-ISSUE",
AM1007="SPARE-HS","SPARE-ISSUE",
AM1007="Power Telco","ACTIVE", AM1007="no impacts","no impacts"
),"")</f>
        <v>no impacts</v>
      </c>
      <c r="AO1007" s="93" t="s">
        <v>5537</v>
      </c>
      <c r="AP1007" s="101" t="str">
        <f t="shared" si="31"/>
        <v>CTR_207</v>
      </c>
      <c r="AR1007" s="17" t="s">
        <v>5537</v>
      </c>
      <c r="AS1007" s="7" t="s">
        <v>5537</v>
      </c>
      <c r="AT1007" s="6"/>
      <c r="AU1007" s="7"/>
      <c r="AV1007" s="3" t="s">
        <v>5537</v>
      </c>
      <c r="AW1007" s="18" t="s">
        <v>5537</v>
      </c>
      <c r="AX1007" s="18" t="s">
        <v>5537</v>
      </c>
      <c r="AY1007" s="18" t="s">
        <v>5537</v>
      </c>
      <c r="AZ1007" s="18" t="s">
        <v>5537</v>
      </c>
      <c r="BA1007" s="18" t="s">
        <v>5537</v>
      </c>
      <c r="BB1007" s="18" t="s">
        <v>5537</v>
      </c>
      <c r="BC1007" s="18" t="s">
        <v>5537</v>
      </c>
      <c r="BD1007" s="18" t="s">
        <v>5537</v>
      </c>
      <c r="BE1007" s="18" t="s">
        <v>5537</v>
      </c>
      <c r="BF1007" s="18" t="s">
        <v>5537</v>
      </c>
      <c r="BG1007" s="18" t="s">
        <v>5537</v>
      </c>
      <c r="BH1007" s="18" t="s">
        <v>5537</v>
      </c>
      <c r="BI1007" s="9" t="s">
        <v>5537</v>
      </c>
      <c r="BJ1007" s="14"/>
      <c r="BK1007" s="14" t="s">
        <v>5537</v>
      </c>
      <c r="BL1007" s="14" t="str">
        <f>_xlfn.XLOOKUP(B1007,'[4]cell downs 18042026 17h'!$B:$B,'[4]cell downs 18042026 17h'!$B:$B,"")</f>
        <v/>
      </c>
      <c r="BM1007" s="14" t="str">
        <f>_xlfn.XLOOKUP(B1007,'[5]Cells Huawei 19042026 15h'!$B:$B,'[5]Cells Huawei 19042026 15h'!$B:$B,"")</f>
        <v/>
      </c>
      <c r="BN1007" s="9" t="str">
        <f>_xlfn.XLOOKUP(B1007,'[6]cells down 19042026 9H40'!$B:$B,'[6]cells down 19042026 9H40'!$B:$B,"")</f>
        <v/>
      </c>
      <c r="BO1007" s="9" t="s">
        <v>5537</v>
      </c>
      <c r="BP1007" s="9" t="s">
        <v>5537</v>
      </c>
      <c r="BQ1007" s="115"/>
    </row>
    <row r="1008" spans="1:69" s="9" customFormat="1" x14ac:dyDescent="0.3">
      <c r="A1008" s="1" t="s">
        <v>4326</v>
      </c>
      <c r="B1008" s="8" t="s">
        <v>4327</v>
      </c>
      <c r="C1008" s="3" t="str">
        <f>_xlfn.XLOOKUP(B1008,'[1]daily break down'!$D:$D,'[1]daily break down'!$E:$E,"")</f>
        <v>Yaounde</v>
      </c>
      <c r="D1008" s="1" t="s">
        <v>21</v>
      </c>
      <c r="E1008" s="1" t="s">
        <v>36</v>
      </c>
      <c r="F1008" s="3" t="s">
        <v>37</v>
      </c>
      <c r="G1008" s="1" t="s">
        <v>38</v>
      </c>
      <c r="H1008" s="34" t="str">
        <f>_xlfn.XLOOKUP(B1008,[2]CALCULATION!$B:$B,[2]CALCULATION!$H:$H,"")</f>
        <v>ZTE</v>
      </c>
      <c r="I1008" s="28">
        <v>0</v>
      </c>
      <c r="J1008" s="28">
        <v>0</v>
      </c>
      <c r="K1008" s="28">
        <v>0</v>
      </c>
      <c r="L1008" s="28">
        <v>0</v>
      </c>
      <c r="M1008" s="28">
        <v>0</v>
      </c>
      <c r="N1008" s="28">
        <v>0</v>
      </c>
      <c r="O1008" s="28">
        <v>0</v>
      </c>
      <c r="P1008" s="28">
        <v>0</v>
      </c>
      <c r="Q1008" s="28">
        <v>12.667132518912316</v>
      </c>
      <c r="R1008" s="28">
        <v>0</v>
      </c>
      <c r="S1008" s="94">
        <v>3.0497983922746955E-2</v>
      </c>
      <c r="T1008" s="94">
        <f>_xlfn.XLOOKUP(B1008,'[3]Nur des jours'!$B:$B,'[3]Nur des jours'!$U:$U,"")</f>
        <v>0</v>
      </c>
      <c r="U1008" s="94">
        <v>0</v>
      </c>
      <c r="V1008" s="94">
        <v>0</v>
      </c>
      <c r="W1008" s="94">
        <v>0</v>
      </c>
      <c r="X1008" s="94">
        <v>0</v>
      </c>
      <c r="Y1008" s="94">
        <v>0</v>
      </c>
      <c r="Z1008" s="94">
        <v>0</v>
      </c>
      <c r="AA1008" s="94">
        <v>8.4977192501847725</v>
      </c>
      <c r="AB1008" s="94">
        <v>0</v>
      </c>
      <c r="AC1008" s="94">
        <f>_xlfn.XLOOKUP(B1008,'[3]Nur des jours'!$B:$B,'[3]Nur des jours'!$N:$N,"")</f>
        <v>0</v>
      </c>
      <c r="AD1008" s="94">
        <v>0</v>
      </c>
      <c r="AE1008" s="94">
        <v>0</v>
      </c>
      <c r="AF1008" s="94">
        <v>0</v>
      </c>
      <c r="AG1008" s="94">
        <v>0</v>
      </c>
      <c r="AH1008" s="94">
        <v>0</v>
      </c>
      <c r="AI1008" s="49" t="s">
        <v>5559</v>
      </c>
      <c r="AJ1008" s="49"/>
      <c r="AK1008" s="48" t="str" cm="1">
        <f t="array" ref="AK1008">IFERROR(_xlfn.IFS(
AM1008="MPR ISSUE","PDH",
AM1008="BSS Hardware Issue","BSS",
AM1008="Sites strategiques, MLL, Pylone, etc.","ENVTECH",
AM1008="AKTIVCO DEFAUT GE &amp; POWER Cabinet","AKTIVCO",
AM1008="AKTIVCO Coupure ENEO &amp; Baisse de tension","AKTIVCO GRID ONLY",
AM1008="Coupure ENEO &amp; Baisse de tension","IHS GRID ONLY",
AM1008="Defaut GE &amp; POWER Cabinet","IHS",
AM1008="Sharing","Partners",
AM1008="Sites strategiques &amp; DataCenter","SST &amp; DC",
AM1008="Exclu","Exclu",
AM1008="SAT","SAT",
AM1008="SPARE-ISSUE","SPARE-ISSUE",
AM1008="Fiber CAmtel","TRANS_FO_CAMTEL",
AM1008="Fiber AOF","Fiber AOF",
AM1008="Projet OCM (HUAWEI)","TRAVAUX-HUAWEI",
AM1008="Projet OCM (NOKIA)","TRAVAUX-NOKIA",
AM1008="ACCESS-ISSUE","ACCESS-ISSUE",
AM1008="Projet OCM (ZTE, NOKIA, autres projets)","TRAVAUX OCM",
AM1008="No root CAuse","No root cause",
AM1008="ODU HS","PDH",
AM1008="IP &amp; VLAN","PDH",
AM1008="Warehouse HUAWEI","SPARE-ISSUE",
AM1008="SPARE-HS","SPARE-ISSUE",
AM1008="Power Telco","BSS",AM1008="no impacts","no impacts"
),"")</f>
        <v>no impacts</v>
      </c>
      <c r="AL1008" s="48" t="str" cm="1">
        <f t="array" ref="AL1008">IFERROR(_xlfn.IFS(
AM1008="MPR ISSUE","TX ISSUE",
AM1008="BSS Hardware Issue","RAN ISSUE",
AM1008="Sites strategiques, MLL, Pylone, etc.","ENVTECH",
AM1008="AKTIVCO DEFAUT GE &amp; POWER Cabinet","POWER ISSUE",
AM1008="AKTIVCO Coupure ENEO &amp; Baisse de tension","POWER ISSUE",
AM1008="Coupure ENEO &amp; Baisse de tension","POWER ISSUE",
AM1008="Defaut GE &amp; POWER Cabinet","POWER ISSUE",
AM1008="Sharing","POWER ISSUE",
AM1008="Sites strategiques &amp; DataCenter","POWER ISSUE",
AM1008="Exclu","Exclu",
AM1008="SAT","TX ISSUE",
AM1008="SPARE-ISSUE","SPARE-ISSUE",
AM1008="Fiber CAmtel","TX ISSUE",
AM1008="Fiber AOF","TX ISSUE",
AM1008="Projet OCM (HUAWEI)","TRAVAUX-HUAWEI",
AM1008="Projet OCM (NOKIA)","TRAVAUX -NOKIA",
AM1008="ACCESS-ISSUE","ACCESS-ISSUE",
AM1008="Projet OCM (ZTE, NOKIA, autres projets)","TRAVAUX OCM",
AM1008="No root CAuse","No root cause",
AM1008="ODU HS","TX ISSUE",
AM1008="IP &amp; VLAN","TX ISSUE",
AM1008="Warehouse HUAWEI","SPARE-ISSUE",
AM1008="SPARE-HS","SPARE-ISSUE",
AM1008="Power Telco","RAN ISSUE",AM1008="no impacts","no impacts"
),"")</f>
        <v>no impacts</v>
      </c>
      <c r="AM1008" s="67" t="s">
        <v>5605</v>
      </c>
      <c r="AN1008" s="48" t="str" cm="1">
        <f t="array" ref="AN1008">IFERROR(_xlfn.IFS(
AM1008="MPR ISSUE","ACTIVE",
AM1008="BSS Hardware Issue","ACTIVE",
AM1008="Sites strategiques, MLL, Pylone, etc.","PASSIVE",
AM1008="AKTIVCO DEFAUT GE &amp; POWER Cabinet","PASSIVE",
AM1008="AKTIVCO Coupure ENEO &amp; Baisse de tension","PASSIVE",
AM1008="Coupure ENEO &amp; Baisse de tension","PASSIVE",
AM1008="Defaut GE &amp; POWER Cabinet","PASSIVE",
AM1008="Sharing","PASSIVE",
AM1008="Sites strategiques &amp; DataCenter","PASSIVE",
AM1008="Exclu","Exclu",
AM1008="SAT","ACTIVE",
AM1008="SPARE-ISSUE","SPARE-ISSUE",
AM1008="Fiber CAmtel","ACTIVE",
AM1008="Fiber AOF","ACTIVE",
AM1008="Projet OCM (HUAWEI)","PLANNED WORKS",
AM1008="Projet OCM (NOKIA)","PLANNED WORKS",
AM1008="ACCESS-ISSUE","ACCESS-ISSUE",
AM1008="Projet OCM (ZTE, NOKIA, autres projets)","PLANNED WORKS",
AM1008="No root CAuse","No root cause",
AM1008="ODU HS","ACTIVE",
AM1008="IP &amp; VLAN","ACTIVE",
AM1008="Warehouse HUAWEI","SPARE-ISSUE",
AM1008="SPARE-HS","SPARE-ISSUE",
AM1008="Power Telco","ACTIVE", AM1008="no impacts","no impacts"
),"")</f>
        <v>no impacts</v>
      </c>
      <c r="AO1008" s="93" t="s">
        <v>5537</v>
      </c>
      <c r="AP1008" s="101" t="str">
        <f t="shared" si="31"/>
        <v>CTR_748</v>
      </c>
      <c r="AR1008" s="17" t="s">
        <v>5537</v>
      </c>
      <c r="AS1008" s="7" t="s">
        <v>5537</v>
      </c>
      <c r="AT1008" s="6"/>
      <c r="AU1008" s="7"/>
      <c r="AV1008" s="3" t="s">
        <v>5537</v>
      </c>
      <c r="AW1008" s="18" t="s">
        <v>5537</v>
      </c>
      <c r="AX1008" s="18" t="s">
        <v>5537</v>
      </c>
      <c r="AY1008" s="18" t="s">
        <v>5537</v>
      </c>
      <c r="AZ1008" s="18" t="s">
        <v>5537</v>
      </c>
      <c r="BA1008" s="18" t="s">
        <v>5537</v>
      </c>
      <c r="BB1008" s="18" t="s">
        <v>5537</v>
      </c>
      <c r="BC1008" s="18" t="s">
        <v>5537</v>
      </c>
      <c r="BD1008" s="18" t="s">
        <v>5537</v>
      </c>
      <c r="BE1008" s="18" t="s">
        <v>5537</v>
      </c>
      <c r="BF1008" s="18" t="s">
        <v>5537</v>
      </c>
      <c r="BG1008" s="18" t="s">
        <v>5537</v>
      </c>
      <c r="BH1008" s="18" t="s">
        <v>5537</v>
      </c>
      <c r="BI1008" s="9" t="s">
        <v>5537</v>
      </c>
      <c r="BJ1008" s="14"/>
      <c r="BK1008" s="14" t="s">
        <v>5537</v>
      </c>
      <c r="BL1008" s="14" t="str">
        <f>_xlfn.XLOOKUP(B1008,'[4]cell downs 18042026 17h'!$B:$B,'[4]cell downs 18042026 17h'!$B:$B,"")</f>
        <v/>
      </c>
      <c r="BM1008" s="14" t="str">
        <f>_xlfn.XLOOKUP(B1008,'[5]Cells Huawei 19042026 15h'!$B:$B,'[5]Cells Huawei 19042026 15h'!$B:$B,"")</f>
        <v/>
      </c>
      <c r="BN1008" s="9" t="str">
        <f>_xlfn.XLOOKUP(B1008,'[6]cells down 19042026 9H40'!$B:$B,'[6]cells down 19042026 9H40'!$B:$B,"")</f>
        <v/>
      </c>
      <c r="BO1008" s="9" t="s">
        <v>5537</v>
      </c>
      <c r="BP1008" s="9" t="s">
        <v>5537</v>
      </c>
      <c r="BQ1008" s="115"/>
    </row>
    <row r="1009" spans="1:69" s="9" customFormat="1" x14ac:dyDescent="0.3">
      <c r="A1009" s="1" t="s">
        <v>1174</v>
      </c>
      <c r="B1009" s="8" t="s">
        <v>1175</v>
      </c>
      <c r="C1009" s="3" t="str">
        <f>_xlfn.XLOOKUP(B1009,'[1]daily break down'!$D:$D,'[1]daily break down'!$E:$E,"")</f>
        <v>OUEST</v>
      </c>
      <c r="D1009" s="1" t="s">
        <v>21</v>
      </c>
      <c r="E1009" s="1" t="s">
        <v>22</v>
      </c>
      <c r="F1009" s="3" t="s">
        <v>102</v>
      </c>
      <c r="G1009" s="1" t="s">
        <v>1176</v>
      </c>
      <c r="H1009" s="32" t="str">
        <f>_xlfn.XLOOKUP(B1009,[2]CALCULATION!$B:$B,[2]CALCULATION!$H:$H,"")</f>
        <v>Huawei</v>
      </c>
      <c r="I1009" s="28">
        <v>2.0464860615295937</v>
      </c>
      <c r="J1009" s="28">
        <v>1.0466515710563788</v>
      </c>
      <c r="K1009" s="28">
        <v>0</v>
      </c>
      <c r="L1009" s="28">
        <v>2.7373991604671937</v>
      </c>
      <c r="M1009" s="28">
        <v>0</v>
      </c>
      <c r="N1009" s="28">
        <v>37.828290286588306</v>
      </c>
      <c r="O1009" s="28">
        <v>41.605670698821179</v>
      </c>
      <c r="P1009" s="28">
        <v>41.605670698821179</v>
      </c>
      <c r="Q1009" s="28">
        <v>41.553503094742787</v>
      </c>
      <c r="R1009" s="28">
        <v>41.604065541772606</v>
      </c>
      <c r="S1009" s="94">
        <v>41.520062322897665</v>
      </c>
      <c r="T1009" s="94">
        <f>_xlfn.XLOOKUP(B1009,'[3]Nur des jours'!$B:$B,'[3]Nur des jours'!$U:$U,"")</f>
        <v>0</v>
      </c>
      <c r="U1009" s="94">
        <v>0</v>
      </c>
      <c r="V1009" s="94">
        <v>0.89075515148402118</v>
      </c>
      <c r="W1009" s="94">
        <v>0</v>
      </c>
      <c r="X1009" s="94">
        <v>0</v>
      </c>
      <c r="Y1009" s="94">
        <v>0</v>
      </c>
      <c r="Z1009" s="94">
        <v>3.1878597335296619</v>
      </c>
      <c r="AA1009" s="94">
        <v>5.9488547026107703</v>
      </c>
      <c r="AB1009" s="94">
        <v>0</v>
      </c>
      <c r="AC1009" s="94">
        <f>_xlfn.XLOOKUP(B1009,'[3]Nur des jours'!$B:$B,'[3]Nur des jours'!$N:$N,"")</f>
        <v>0</v>
      </c>
      <c r="AD1009" s="94">
        <v>0</v>
      </c>
      <c r="AE1009" s="94">
        <v>0</v>
      </c>
      <c r="AF1009" s="94">
        <v>0</v>
      </c>
      <c r="AG1009" s="94">
        <v>0</v>
      </c>
      <c r="AH1009" s="94">
        <v>0</v>
      </c>
      <c r="AI1009" s="49" t="s">
        <v>5559</v>
      </c>
      <c r="AJ1009" s="49"/>
      <c r="AK1009" s="48" t="str" cm="1">
        <f t="array" ref="AK1009">IFERROR(_xlfn.IFS(
AM1009="MPR ISSUE","PDH",
AM1009="BSS Hardware Issue","BSS",
AM1009="Sites strategiques, MLL, Pylone, etc.","ENVTECH",
AM1009="AKTIVCO DEFAUT GE &amp; POWER Cabinet","AKTIVCO",
AM1009="AKTIVCO Coupure ENEO &amp; Baisse de tension","AKTIVCO GRID ONLY",
AM1009="Coupure ENEO &amp; Baisse de tension","IHS GRID ONLY",
AM1009="Defaut GE &amp; POWER Cabinet","IHS",
AM1009="Sharing","Partners",
AM1009="Sites strategiques &amp; DataCenter","SST &amp; DC",
AM1009="Exclu","Exclu",
AM1009="SAT","SAT",
AM1009="SPARE-ISSUE","SPARE-ISSUE",
AM1009="Fiber CAmtel","TRANS_FO_CAMTEL",
AM1009="Fiber AOF","Fiber AOF",
AM1009="Projet OCM (HUAWEI)","TRAVAUX-HUAWEI",
AM1009="Projet OCM (NOKIA)","TRAVAUX-NOKIA",
AM1009="ACCESS-ISSUE","ACCESS-ISSUE",
AM1009="Projet OCM (ZTE, NOKIA, autres projets)","TRAVAUX OCM",
AM1009="No root CAuse","No root cause",
AM1009="ODU HS","PDH",
AM1009="IP &amp; VLAN","PDH",
AM1009="Warehouse HUAWEI","SPARE-ISSUE",
AM1009="SPARE-HS","SPARE-ISSUE",
AM1009="Power Telco","BSS",AM1009="no impacts","no impacts"
),"")</f>
        <v>no impacts</v>
      </c>
      <c r="AL1009" s="48" t="str" cm="1">
        <f t="array" ref="AL1009">IFERROR(_xlfn.IFS(
AM1009="MPR ISSUE","TX ISSUE",
AM1009="BSS Hardware Issue","RAN ISSUE",
AM1009="Sites strategiques, MLL, Pylone, etc.","ENVTECH",
AM1009="AKTIVCO DEFAUT GE &amp; POWER Cabinet","POWER ISSUE",
AM1009="AKTIVCO Coupure ENEO &amp; Baisse de tension","POWER ISSUE",
AM1009="Coupure ENEO &amp; Baisse de tension","POWER ISSUE",
AM1009="Defaut GE &amp; POWER Cabinet","POWER ISSUE",
AM1009="Sharing","POWER ISSUE",
AM1009="Sites strategiques &amp; DataCenter","POWER ISSUE",
AM1009="Exclu","Exclu",
AM1009="SAT","TX ISSUE",
AM1009="SPARE-ISSUE","SPARE-ISSUE",
AM1009="Fiber CAmtel","TX ISSUE",
AM1009="Fiber AOF","TX ISSUE",
AM1009="Projet OCM (HUAWEI)","TRAVAUX-HUAWEI",
AM1009="Projet OCM (NOKIA)","TRAVAUX -NOKIA",
AM1009="ACCESS-ISSUE","ACCESS-ISSUE",
AM1009="Projet OCM (ZTE, NOKIA, autres projets)","TRAVAUX OCM",
AM1009="No root CAuse","No root cause",
AM1009="ODU HS","TX ISSUE",
AM1009="IP &amp; VLAN","TX ISSUE",
AM1009="Warehouse HUAWEI","SPARE-ISSUE",
AM1009="SPARE-HS","SPARE-ISSUE",
AM1009="Power Telco","RAN ISSUE",AM1009="no impacts","no impacts"
),"")</f>
        <v>no impacts</v>
      </c>
      <c r="AM1009" s="67" t="s">
        <v>5605</v>
      </c>
      <c r="AN1009" s="48" t="str" cm="1">
        <f t="array" ref="AN1009">IFERROR(_xlfn.IFS(
AM1009="MPR ISSUE","ACTIVE",
AM1009="BSS Hardware Issue","ACTIVE",
AM1009="Sites strategiques, MLL, Pylone, etc.","PASSIVE",
AM1009="AKTIVCO DEFAUT GE &amp; POWER Cabinet","PASSIVE",
AM1009="AKTIVCO Coupure ENEO &amp; Baisse de tension","PASSIVE",
AM1009="Coupure ENEO &amp; Baisse de tension","PASSIVE",
AM1009="Defaut GE &amp; POWER Cabinet","PASSIVE",
AM1009="Sharing","PASSIVE",
AM1009="Sites strategiques &amp; DataCenter","PASSIVE",
AM1009="Exclu","Exclu",
AM1009="SAT","ACTIVE",
AM1009="SPARE-ISSUE","SPARE-ISSUE",
AM1009="Fiber CAmtel","ACTIVE",
AM1009="Fiber AOF","ACTIVE",
AM1009="Projet OCM (HUAWEI)","PLANNED WORKS",
AM1009="Projet OCM (NOKIA)","PLANNED WORKS",
AM1009="ACCESS-ISSUE","ACCESS-ISSUE",
AM1009="Projet OCM (ZTE, NOKIA, autres projets)","PLANNED WORKS",
AM1009="No root CAuse","No root cause",
AM1009="ODU HS","ACTIVE",
AM1009="IP &amp; VLAN","ACTIVE",
AM1009="Warehouse HUAWEI","SPARE-ISSUE",
AM1009="SPARE-HS","SPARE-ISSUE",
AM1009="Power Telco","ACTIVE", AM1009="no impacts","no impacts"
),"")</f>
        <v>no impacts</v>
      </c>
      <c r="AO1009" s="93" t="s">
        <v>5537</v>
      </c>
      <c r="AP1009" s="101" t="str">
        <f t="shared" si="31"/>
        <v>OST_227</v>
      </c>
      <c r="AR1009" s="17" t="s">
        <v>5537</v>
      </c>
      <c r="AS1009" s="7" t="s">
        <v>5537</v>
      </c>
      <c r="AT1009" s="6"/>
      <c r="AU1009" s="7"/>
      <c r="AV1009" s="3" t="s">
        <v>5537</v>
      </c>
      <c r="AW1009" s="18" t="s">
        <v>5537</v>
      </c>
      <c r="AX1009" s="18" t="s">
        <v>5537</v>
      </c>
      <c r="AY1009" s="18" t="s">
        <v>5537</v>
      </c>
      <c r="AZ1009" s="18" t="s">
        <v>5537</v>
      </c>
      <c r="BA1009" s="18" t="s">
        <v>5537</v>
      </c>
      <c r="BB1009" s="18" t="s">
        <v>5537</v>
      </c>
      <c r="BC1009" s="18" t="s">
        <v>5537</v>
      </c>
      <c r="BD1009" s="18" t="s">
        <v>5537</v>
      </c>
      <c r="BE1009" s="18" t="s">
        <v>5537</v>
      </c>
      <c r="BF1009" s="18" t="s">
        <v>5537</v>
      </c>
      <c r="BG1009" s="18" t="s">
        <v>5537</v>
      </c>
      <c r="BH1009" s="18" t="s">
        <v>5537</v>
      </c>
      <c r="BI1009" s="9" t="s">
        <v>5537</v>
      </c>
      <c r="BJ1009" s="14"/>
      <c r="BK1009" s="14" t="s">
        <v>5537</v>
      </c>
      <c r="BL1009" s="14" t="str">
        <f>_xlfn.XLOOKUP(B1009,'[4]cell downs 18042026 17h'!$B:$B,'[4]cell downs 18042026 17h'!$B:$B,"")</f>
        <v/>
      </c>
      <c r="BM1009" s="14" t="str">
        <f>_xlfn.XLOOKUP(B1009,'[5]Cells Huawei 19042026 15h'!$B:$B,'[5]Cells Huawei 19042026 15h'!$B:$B,"")</f>
        <v>OST_227</v>
      </c>
      <c r="BN1009" s="9" t="str">
        <f>_xlfn.XLOOKUP(B1009,'[6]cells down 19042026 9H40'!$B:$B,'[6]cells down 19042026 9H40'!$B:$B,"")</f>
        <v/>
      </c>
      <c r="BO1009" s="9" t="s">
        <v>5537</v>
      </c>
      <c r="BP1009" s="9" t="s">
        <v>318</v>
      </c>
      <c r="BQ1009" s="115"/>
    </row>
    <row r="1010" spans="1:69" s="9" customFormat="1" x14ac:dyDescent="0.3">
      <c r="A1010" s="1" t="s">
        <v>128</v>
      </c>
      <c r="B1010" s="1" t="s">
        <v>129</v>
      </c>
      <c r="C1010" s="3" t="str">
        <f>_xlfn.XLOOKUP(B1010,'[1]daily break down'!$D:$D,'[1]daily break down'!$E:$E,"")</f>
        <v>Douala</v>
      </c>
      <c r="D1010" s="1" t="s">
        <v>21</v>
      </c>
      <c r="E1010" s="1" t="s">
        <v>36</v>
      </c>
      <c r="F1010" s="3" t="s">
        <v>31</v>
      </c>
      <c r="G1010" s="1" t="s">
        <v>32</v>
      </c>
      <c r="H1010" s="34" t="str">
        <f>_xlfn.XLOOKUP(B1010,[2]CALCULATION!$B:$B,[2]CALCULATION!$H:$H,"")</f>
        <v>ZTE</v>
      </c>
      <c r="I1010" s="28">
        <v>4.8062682452851195</v>
      </c>
      <c r="J1010" s="28">
        <v>1.6006091035946957</v>
      </c>
      <c r="K1010" s="28">
        <v>1.8972242910913073</v>
      </c>
      <c r="L1010" s="28">
        <v>13.469211661002245</v>
      </c>
      <c r="M1010" s="28">
        <v>0</v>
      </c>
      <c r="N1010" s="28">
        <v>2.1497333299089982</v>
      </c>
      <c r="O1010" s="28">
        <v>0</v>
      </c>
      <c r="P1010" s="28">
        <v>0</v>
      </c>
      <c r="Q1010" s="28">
        <v>4.8546191426035792</v>
      </c>
      <c r="R1010" s="28">
        <v>0</v>
      </c>
      <c r="S1010" s="94">
        <v>0.38256242990814188</v>
      </c>
      <c r="T1010" s="94">
        <f>_xlfn.XLOOKUP(B1010,'[3]Nur des jours'!$B:$B,'[3]Nur des jours'!$U:$U,"")</f>
        <v>0</v>
      </c>
      <c r="U1010" s="94">
        <v>5.5504190530001463</v>
      </c>
      <c r="V1010" s="94">
        <v>1.2306204039001676E-3</v>
      </c>
      <c r="W1010" s="94">
        <v>0</v>
      </c>
      <c r="X1010" s="94">
        <v>1.8852747886186516</v>
      </c>
      <c r="Y1010" s="94">
        <v>0</v>
      </c>
      <c r="Z1010" s="94">
        <v>9.9343169735726935</v>
      </c>
      <c r="AA1010" s="94">
        <v>4.5738058344961816</v>
      </c>
      <c r="AB1010" s="94">
        <v>0</v>
      </c>
      <c r="AC1010" s="94">
        <f>_xlfn.XLOOKUP(B1010,'[3]Nur des jours'!$B:$B,'[3]Nur des jours'!$N:$N,"")</f>
        <v>0</v>
      </c>
      <c r="AD1010" s="94">
        <v>0</v>
      </c>
      <c r="AE1010" s="94">
        <v>0</v>
      </c>
      <c r="AF1010" s="94">
        <v>0</v>
      </c>
      <c r="AG1010" s="94">
        <v>0</v>
      </c>
      <c r="AH1010" s="94">
        <v>0</v>
      </c>
      <c r="AI1010" s="49" t="s">
        <v>5559</v>
      </c>
      <c r="AJ1010" s="49"/>
      <c r="AK1010" s="48" t="str" cm="1">
        <f t="array" ref="AK1010">IFERROR(_xlfn.IFS(
AM1010="MPR ISSUE","PDH",
AM1010="BSS Hardware Issue","BSS",
AM1010="Sites strategiques, MLL, Pylone, etc.","ENVTECH",
AM1010="AKTIVCO DEFAUT GE &amp; POWER Cabinet","AKTIVCO",
AM1010="AKTIVCO Coupure ENEO &amp; Baisse de tension","AKTIVCO GRID ONLY",
AM1010="Coupure ENEO &amp; Baisse de tension","IHS GRID ONLY",
AM1010="Defaut GE &amp; POWER Cabinet","IHS",
AM1010="Sharing","Partners",
AM1010="Sites strategiques &amp; DataCenter","SST &amp; DC",
AM1010="Exclu","Exclu",
AM1010="SAT","SAT",
AM1010="SPARE-ISSUE","SPARE-ISSUE",
AM1010="Fiber CAmtel","TRANS_FO_CAMTEL",
AM1010="Fiber AOF","Fiber AOF",
AM1010="Projet OCM (HUAWEI)","TRAVAUX-HUAWEI",
AM1010="Projet OCM (NOKIA)","TRAVAUX-NOKIA",
AM1010="ACCESS-ISSUE","ACCESS-ISSUE",
AM1010="Projet OCM (ZTE, NOKIA, autres projets)","TRAVAUX OCM",
AM1010="No root CAuse","No root cause",
AM1010="ODU HS","PDH",
AM1010="IP &amp; VLAN","PDH",
AM1010="Warehouse HUAWEI","SPARE-ISSUE",
AM1010="SPARE-HS","SPARE-ISSUE",
AM1010="Power Telco","BSS",AM1010="no impacts","no impacts"
),"")</f>
        <v>no impacts</v>
      </c>
      <c r="AL1010" s="48" t="str" cm="1">
        <f t="array" ref="AL1010">IFERROR(_xlfn.IFS(
AM1010="MPR ISSUE","TX ISSUE",
AM1010="BSS Hardware Issue","RAN ISSUE",
AM1010="Sites strategiques, MLL, Pylone, etc.","ENVTECH",
AM1010="AKTIVCO DEFAUT GE &amp; POWER Cabinet","POWER ISSUE",
AM1010="AKTIVCO Coupure ENEO &amp; Baisse de tension","POWER ISSUE",
AM1010="Coupure ENEO &amp; Baisse de tension","POWER ISSUE",
AM1010="Defaut GE &amp; POWER Cabinet","POWER ISSUE",
AM1010="Sharing","POWER ISSUE",
AM1010="Sites strategiques &amp; DataCenter","POWER ISSUE",
AM1010="Exclu","Exclu",
AM1010="SAT","TX ISSUE",
AM1010="SPARE-ISSUE","SPARE-ISSUE",
AM1010="Fiber CAmtel","TX ISSUE",
AM1010="Fiber AOF","TX ISSUE",
AM1010="Projet OCM (HUAWEI)","TRAVAUX-HUAWEI",
AM1010="Projet OCM (NOKIA)","TRAVAUX -NOKIA",
AM1010="ACCESS-ISSUE","ACCESS-ISSUE",
AM1010="Projet OCM (ZTE, NOKIA, autres projets)","TRAVAUX OCM",
AM1010="No root CAuse","No root cause",
AM1010="ODU HS","TX ISSUE",
AM1010="IP &amp; VLAN","TX ISSUE",
AM1010="Warehouse HUAWEI","SPARE-ISSUE",
AM1010="SPARE-HS","SPARE-ISSUE",
AM1010="Power Telco","RAN ISSUE",AM1010="no impacts","no impacts"
),"")</f>
        <v>no impacts</v>
      </c>
      <c r="AM1010" s="67" t="s">
        <v>5605</v>
      </c>
      <c r="AN1010" s="48" t="str" cm="1">
        <f t="array" ref="AN1010">IFERROR(_xlfn.IFS(
AM1010="MPR ISSUE","ACTIVE",
AM1010="BSS Hardware Issue","ACTIVE",
AM1010="Sites strategiques, MLL, Pylone, etc.","PASSIVE",
AM1010="AKTIVCO DEFAUT GE &amp; POWER Cabinet","PASSIVE",
AM1010="AKTIVCO Coupure ENEO &amp; Baisse de tension","PASSIVE",
AM1010="Coupure ENEO &amp; Baisse de tension","PASSIVE",
AM1010="Defaut GE &amp; POWER Cabinet","PASSIVE",
AM1010="Sharing","PASSIVE",
AM1010="Sites strategiques &amp; DataCenter","PASSIVE",
AM1010="Exclu","Exclu",
AM1010="SAT","ACTIVE",
AM1010="SPARE-ISSUE","SPARE-ISSUE",
AM1010="Fiber CAmtel","ACTIVE",
AM1010="Fiber AOF","ACTIVE",
AM1010="Projet OCM (HUAWEI)","PLANNED WORKS",
AM1010="Projet OCM (NOKIA)","PLANNED WORKS",
AM1010="ACCESS-ISSUE","ACCESS-ISSUE",
AM1010="Projet OCM (ZTE, NOKIA, autres projets)","PLANNED WORKS",
AM1010="No root CAuse","No root cause",
AM1010="ODU HS","ACTIVE",
AM1010="IP &amp; VLAN","ACTIVE",
AM1010="Warehouse HUAWEI","SPARE-ISSUE",
AM1010="SPARE-HS","SPARE-ISSUE",
AM1010="Power Telco","ACTIVE", AM1010="no impacts","no impacts"
),"")</f>
        <v>no impacts</v>
      </c>
      <c r="AO1010" s="93" t="s">
        <v>5537</v>
      </c>
      <c r="AP1010" s="101" t="str">
        <f t="shared" si="31"/>
        <v>LIT_641</v>
      </c>
      <c r="AR1010" s="17" t="s">
        <v>5537</v>
      </c>
      <c r="AS1010" s="7" t="s">
        <v>5537</v>
      </c>
      <c r="AT1010" s="6"/>
      <c r="AU1010" s="7"/>
      <c r="AV1010" s="3" t="s">
        <v>5537</v>
      </c>
      <c r="AW1010" s="18" t="s">
        <v>5537</v>
      </c>
      <c r="AX1010" s="18" t="s">
        <v>5537</v>
      </c>
      <c r="AY1010" s="18" t="s">
        <v>5537</v>
      </c>
      <c r="AZ1010" s="18" t="s">
        <v>5537</v>
      </c>
      <c r="BA1010" s="18" t="s">
        <v>5537</v>
      </c>
      <c r="BB1010" s="18" t="s">
        <v>5537</v>
      </c>
      <c r="BC1010" s="18" t="s">
        <v>5537</v>
      </c>
      <c r="BD1010" s="18" t="s">
        <v>5537</v>
      </c>
      <c r="BE1010" s="18" t="s">
        <v>5537</v>
      </c>
      <c r="BF1010" s="18" t="s">
        <v>5537</v>
      </c>
      <c r="BG1010" s="18" t="s">
        <v>5537</v>
      </c>
      <c r="BH1010" s="18" t="s">
        <v>5537</v>
      </c>
      <c r="BI1010" s="9" t="s">
        <v>5537</v>
      </c>
      <c r="BJ1010" s="14"/>
      <c r="BK1010" s="14" t="s">
        <v>5537</v>
      </c>
      <c r="BL1010" s="14" t="str">
        <f>_xlfn.XLOOKUP(B1010,'[4]cell downs 18042026 17h'!$B:$B,'[4]cell downs 18042026 17h'!$B:$B,"")</f>
        <v/>
      </c>
      <c r="BM1010" s="14" t="str">
        <f>_xlfn.XLOOKUP(B1010,'[5]Cells Huawei 19042026 15h'!$B:$B,'[5]Cells Huawei 19042026 15h'!$B:$B,"")</f>
        <v/>
      </c>
      <c r="BN1010" s="9" t="str">
        <f>_xlfn.XLOOKUP(B1010,'[6]cells down 19042026 9H40'!$B:$B,'[6]cells down 19042026 9H40'!$B:$B,"")</f>
        <v/>
      </c>
      <c r="BO1010" s="9" t="s">
        <v>5537</v>
      </c>
      <c r="BP1010" s="9" t="s">
        <v>5537</v>
      </c>
      <c r="BQ1010" s="115"/>
    </row>
    <row r="1011" spans="1:69" s="9" customFormat="1" x14ac:dyDescent="0.3">
      <c r="A1011" s="1" t="s">
        <v>1319</v>
      </c>
      <c r="B1011" s="8" t="s">
        <v>1320</v>
      </c>
      <c r="C1011" s="3" t="str">
        <f>_xlfn.XLOOKUP(B1011,'[1]daily break down'!$D:$D,'[1]daily break down'!$E:$E,"")</f>
        <v>Maroua</v>
      </c>
      <c r="D1011" s="1" t="s">
        <v>21</v>
      </c>
      <c r="E1011" s="1" t="s">
        <v>22</v>
      </c>
      <c r="F1011" s="3" t="s">
        <v>55</v>
      </c>
      <c r="G1011" s="1" t="s">
        <v>84</v>
      </c>
      <c r="H1011" s="32" t="str">
        <f>_xlfn.XLOOKUP(B1011,[2]CALCULATION!$B:$B,[2]CALCULATION!$H:$H,"")</f>
        <v>Huawei</v>
      </c>
      <c r="I1011" s="28">
        <v>0</v>
      </c>
      <c r="J1011" s="28">
        <v>0</v>
      </c>
      <c r="K1011" s="28">
        <v>0</v>
      </c>
      <c r="L1011" s="28">
        <v>0</v>
      </c>
      <c r="M1011" s="28">
        <v>1.7600547037522152</v>
      </c>
      <c r="N1011" s="28">
        <v>0</v>
      </c>
      <c r="O1011" s="28">
        <v>3.4978155596076856</v>
      </c>
      <c r="P1011" s="28">
        <v>0</v>
      </c>
      <c r="Q1011" s="28">
        <v>3.027504544377956</v>
      </c>
      <c r="R1011" s="28">
        <v>0</v>
      </c>
      <c r="S1011" s="94">
        <v>1.1536977111173892</v>
      </c>
      <c r="T1011" s="94">
        <f>_xlfn.XLOOKUP(B1011,'[3]Nur des jours'!$B:$B,'[3]Nur des jours'!$U:$U,"")</f>
        <v>0</v>
      </c>
      <c r="U1011" s="94">
        <v>0</v>
      </c>
      <c r="V1011" s="94">
        <v>0</v>
      </c>
      <c r="W1011" s="94">
        <v>0</v>
      </c>
      <c r="X1011" s="94">
        <v>8.4142332485810414</v>
      </c>
      <c r="Y1011" s="94">
        <v>0</v>
      </c>
      <c r="Z1011" s="94">
        <v>0</v>
      </c>
      <c r="AA1011" s="94">
        <v>4.2261109826985468</v>
      </c>
      <c r="AB1011" s="94">
        <v>0</v>
      </c>
      <c r="AC1011" s="94">
        <f>_xlfn.XLOOKUP(B1011,'[3]Nur des jours'!$B:$B,'[3]Nur des jours'!$N:$N,"")</f>
        <v>0</v>
      </c>
      <c r="AD1011" s="94">
        <v>0</v>
      </c>
      <c r="AE1011" s="94">
        <v>0</v>
      </c>
      <c r="AF1011" s="94">
        <v>0</v>
      </c>
      <c r="AG1011" s="94">
        <v>0</v>
      </c>
      <c r="AH1011" s="94">
        <v>0</v>
      </c>
      <c r="AI1011" s="49" t="s">
        <v>5559</v>
      </c>
      <c r="AJ1011" s="49"/>
      <c r="AK1011" s="48" t="str" cm="1">
        <f t="array" ref="AK1011">IFERROR(_xlfn.IFS(
AM1011="MPR ISSUE","PDH",
AM1011="BSS Hardware Issue","BSS",
AM1011="Sites strategiques, MLL, Pylone, etc.","ENVTECH",
AM1011="AKTIVCO DEFAUT GE &amp; POWER Cabinet","AKTIVCO",
AM1011="AKTIVCO Coupure ENEO &amp; Baisse de tension","AKTIVCO GRID ONLY",
AM1011="Coupure ENEO &amp; Baisse de tension","IHS GRID ONLY",
AM1011="Defaut GE &amp; POWER Cabinet","IHS",
AM1011="Sharing","Partners",
AM1011="Sites strategiques &amp; DataCenter","SST &amp; DC",
AM1011="Exclu","Exclu",
AM1011="SAT","SAT",
AM1011="SPARE-ISSUE","SPARE-ISSUE",
AM1011="Fiber CAmtel","TRANS_FO_CAMTEL",
AM1011="Fiber AOF","Fiber AOF",
AM1011="Projet OCM (HUAWEI)","TRAVAUX-HUAWEI",
AM1011="Projet OCM (NOKIA)","TRAVAUX-NOKIA",
AM1011="ACCESS-ISSUE","ACCESS-ISSUE",
AM1011="Projet OCM (ZTE, NOKIA, autres projets)","TRAVAUX OCM",
AM1011="No root CAuse","No root cause",
AM1011="ODU HS","PDH",
AM1011="IP &amp; VLAN","PDH",
AM1011="Warehouse HUAWEI","SPARE-ISSUE",
AM1011="SPARE-HS","SPARE-ISSUE",
AM1011="Power Telco","BSS",AM1011="no impacts","no impacts"
),"")</f>
        <v>no impacts</v>
      </c>
      <c r="AL1011" s="48" t="str" cm="1">
        <f t="array" ref="AL1011">IFERROR(_xlfn.IFS(
AM1011="MPR ISSUE","TX ISSUE",
AM1011="BSS Hardware Issue","RAN ISSUE",
AM1011="Sites strategiques, MLL, Pylone, etc.","ENVTECH",
AM1011="AKTIVCO DEFAUT GE &amp; POWER Cabinet","POWER ISSUE",
AM1011="AKTIVCO Coupure ENEO &amp; Baisse de tension","POWER ISSUE",
AM1011="Coupure ENEO &amp; Baisse de tension","POWER ISSUE",
AM1011="Defaut GE &amp; POWER Cabinet","POWER ISSUE",
AM1011="Sharing","POWER ISSUE",
AM1011="Sites strategiques &amp; DataCenter","POWER ISSUE",
AM1011="Exclu","Exclu",
AM1011="SAT","TX ISSUE",
AM1011="SPARE-ISSUE","SPARE-ISSUE",
AM1011="Fiber CAmtel","TX ISSUE",
AM1011="Fiber AOF","TX ISSUE",
AM1011="Projet OCM (HUAWEI)","TRAVAUX-HUAWEI",
AM1011="Projet OCM (NOKIA)","TRAVAUX -NOKIA",
AM1011="ACCESS-ISSUE","ACCESS-ISSUE",
AM1011="Projet OCM (ZTE, NOKIA, autres projets)","TRAVAUX OCM",
AM1011="No root CAuse","No root cause",
AM1011="ODU HS","TX ISSUE",
AM1011="IP &amp; VLAN","TX ISSUE",
AM1011="Warehouse HUAWEI","SPARE-ISSUE",
AM1011="SPARE-HS","SPARE-ISSUE",
AM1011="Power Telco","RAN ISSUE",AM1011="no impacts","no impacts"
),"")</f>
        <v>no impacts</v>
      </c>
      <c r="AM1011" s="67" t="s">
        <v>5605</v>
      </c>
      <c r="AN1011" s="48" t="str" cm="1">
        <f t="array" ref="AN1011">IFERROR(_xlfn.IFS(
AM1011="MPR ISSUE","ACTIVE",
AM1011="BSS Hardware Issue","ACTIVE",
AM1011="Sites strategiques, MLL, Pylone, etc.","PASSIVE",
AM1011="AKTIVCO DEFAUT GE &amp; POWER Cabinet","PASSIVE",
AM1011="AKTIVCO Coupure ENEO &amp; Baisse de tension","PASSIVE",
AM1011="Coupure ENEO &amp; Baisse de tension","PASSIVE",
AM1011="Defaut GE &amp; POWER Cabinet","PASSIVE",
AM1011="Sharing","PASSIVE",
AM1011="Sites strategiques &amp; DataCenter","PASSIVE",
AM1011="Exclu","Exclu",
AM1011="SAT","ACTIVE",
AM1011="SPARE-ISSUE","SPARE-ISSUE",
AM1011="Fiber CAmtel","ACTIVE",
AM1011="Fiber AOF","ACTIVE",
AM1011="Projet OCM (HUAWEI)","PLANNED WORKS",
AM1011="Projet OCM (NOKIA)","PLANNED WORKS",
AM1011="ACCESS-ISSUE","ACCESS-ISSUE",
AM1011="Projet OCM (ZTE, NOKIA, autres projets)","PLANNED WORKS",
AM1011="No root CAuse","No root cause",
AM1011="ODU HS","ACTIVE",
AM1011="IP &amp; VLAN","ACTIVE",
AM1011="Warehouse HUAWEI","SPARE-ISSUE",
AM1011="SPARE-HS","SPARE-ISSUE",
AM1011="Power Telco","ACTIVE", AM1011="no impacts","no impacts"
),"")</f>
        <v>no impacts</v>
      </c>
      <c r="AO1011" s="93" t="s">
        <v>5537</v>
      </c>
      <c r="AP1011" s="101" t="str">
        <f t="shared" si="31"/>
        <v>EXN_234</v>
      </c>
      <c r="AR1011" s="17" t="s">
        <v>5537</v>
      </c>
      <c r="AS1011" s="7" t="s">
        <v>5537</v>
      </c>
      <c r="AT1011" s="6"/>
      <c r="AU1011" s="7"/>
      <c r="AV1011" s="3" t="s">
        <v>5537</v>
      </c>
      <c r="AW1011" s="18" t="s">
        <v>5537</v>
      </c>
      <c r="AX1011" s="18" t="s">
        <v>5537</v>
      </c>
      <c r="AY1011" s="18" t="s">
        <v>5537</v>
      </c>
      <c r="AZ1011" s="18" t="s">
        <v>5537</v>
      </c>
      <c r="BA1011" s="18" t="s">
        <v>5537</v>
      </c>
      <c r="BB1011" s="18" t="s">
        <v>5537</v>
      </c>
      <c r="BC1011" s="18" t="s">
        <v>5537</v>
      </c>
      <c r="BD1011" s="18" t="s">
        <v>5537</v>
      </c>
      <c r="BE1011" s="18" t="s">
        <v>5537</v>
      </c>
      <c r="BF1011" s="18" t="s">
        <v>5537</v>
      </c>
      <c r="BG1011" s="18" t="s">
        <v>5537</v>
      </c>
      <c r="BH1011" s="18" t="s">
        <v>5537</v>
      </c>
      <c r="BI1011" s="9" t="s">
        <v>5537</v>
      </c>
      <c r="BJ1011" s="14"/>
      <c r="BK1011" s="14" t="s">
        <v>5537</v>
      </c>
      <c r="BL1011" s="14" t="str">
        <f>_xlfn.XLOOKUP(B1011,'[4]cell downs 18042026 17h'!$B:$B,'[4]cell downs 18042026 17h'!$B:$B,"")</f>
        <v/>
      </c>
      <c r="BM1011" s="14" t="str">
        <f>_xlfn.XLOOKUP(B1011,'[5]Cells Huawei 19042026 15h'!$B:$B,'[5]Cells Huawei 19042026 15h'!$B:$B,"")</f>
        <v/>
      </c>
      <c r="BN1011" s="9" t="str">
        <f>_xlfn.XLOOKUP(B1011,'[6]cells down 19042026 9H40'!$B:$B,'[6]cells down 19042026 9H40'!$B:$B,"")</f>
        <v/>
      </c>
      <c r="BO1011" s="9" t="s">
        <v>5537</v>
      </c>
      <c r="BP1011" s="9" t="s">
        <v>12</v>
      </c>
      <c r="BQ1011" s="115"/>
    </row>
    <row r="1012" spans="1:69" s="9" customFormat="1" x14ac:dyDescent="0.3">
      <c r="A1012" s="1" t="s">
        <v>4637</v>
      </c>
      <c r="B1012" s="8" t="s">
        <v>4638</v>
      </c>
      <c r="C1012" s="3" t="str">
        <f>_xlfn.XLOOKUP(B1012,'[1]daily break down'!$D:$D,'[1]daily break down'!$E:$E,"")</f>
        <v>LITTORAL</v>
      </c>
      <c r="D1012" s="1" t="s">
        <v>11</v>
      </c>
      <c r="E1012" s="1" t="s">
        <v>12</v>
      </c>
      <c r="F1012" s="3" t="s">
        <v>69</v>
      </c>
      <c r="G1012" s="1" t="s">
        <v>502</v>
      </c>
      <c r="H1012" s="34" t="str">
        <f>_xlfn.XLOOKUP(B1012,[2]CALCULATION!$B:$B,[2]CALCULATION!$H:$H,"")</f>
        <v>ZTE</v>
      </c>
      <c r="I1012" s="28">
        <v>13.922133474872512</v>
      </c>
      <c r="J1012" s="28">
        <v>0</v>
      </c>
      <c r="K1012" s="28">
        <v>0</v>
      </c>
      <c r="L1012" s="28">
        <v>0</v>
      </c>
      <c r="M1012" s="28">
        <v>0</v>
      </c>
      <c r="N1012" s="28">
        <v>0</v>
      </c>
      <c r="O1012" s="28">
        <v>0</v>
      </c>
      <c r="P1012" s="28">
        <v>0</v>
      </c>
      <c r="Q1012" s="28">
        <v>0</v>
      </c>
      <c r="R1012" s="28">
        <v>0</v>
      </c>
      <c r="S1012" s="94">
        <v>0</v>
      </c>
      <c r="T1012" s="94">
        <f>_xlfn.XLOOKUP(B1012,'[3]Nur des jours'!$B:$B,'[3]Nur des jours'!$U:$U,"")</f>
        <v>9.9341386227895911E-3</v>
      </c>
      <c r="U1012" s="94">
        <v>0</v>
      </c>
      <c r="V1012" s="94">
        <v>2.6349009653771196</v>
      </c>
      <c r="W1012" s="94">
        <v>9.9341386227895876E-3</v>
      </c>
      <c r="X1012" s="94">
        <v>0</v>
      </c>
      <c r="Y1012" s="94">
        <v>0</v>
      </c>
      <c r="Z1012" s="94">
        <v>0</v>
      </c>
      <c r="AA1012" s="94">
        <v>3.8123193306566443</v>
      </c>
      <c r="AB1012" s="94">
        <v>0</v>
      </c>
      <c r="AC1012" s="94">
        <f>_xlfn.XLOOKUP(B1012,'[3]Nur des jours'!$B:$B,'[3]Nur des jours'!$N:$N,"")</f>
        <v>0</v>
      </c>
      <c r="AD1012" s="94">
        <v>0</v>
      </c>
      <c r="AE1012" s="94">
        <v>0</v>
      </c>
      <c r="AF1012" s="94">
        <v>0</v>
      </c>
      <c r="AG1012" s="94">
        <v>0</v>
      </c>
      <c r="AH1012" s="94">
        <v>0</v>
      </c>
      <c r="AI1012" s="49" t="s">
        <v>5559</v>
      </c>
      <c r="AJ1012" s="49"/>
      <c r="AK1012" s="48" t="str" cm="1">
        <f t="array" ref="AK1012">IFERROR(_xlfn.IFS(
AM1012="MPR ISSUE","PDH",
AM1012="BSS Hardware Issue","BSS",
AM1012="Sites strategiques, MLL, Pylone, etc.","ENVTECH",
AM1012="AKTIVCO DEFAUT GE &amp; POWER Cabinet","AKTIVCO",
AM1012="AKTIVCO Coupure ENEO &amp; Baisse de tension","AKTIVCO GRID ONLY",
AM1012="Coupure ENEO &amp; Baisse de tension","IHS GRID ONLY",
AM1012="Defaut GE &amp; POWER Cabinet","IHS",
AM1012="Sharing","Partners",
AM1012="Sites strategiques &amp; DataCenter","SST &amp; DC",
AM1012="Exclu","Exclu",
AM1012="SAT","SAT",
AM1012="SPARE-ISSUE","SPARE-ISSUE",
AM1012="Fiber CAmtel","TRANS_FO_CAMTEL",
AM1012="Fiber AOF","Fiber AOF",
AM1012="Projet OCM (HUAWEI)","TRAVAUX-HUAWEI",
AM1012="Projet OCM (NOKIA)","TRAVAUX-NOKIA",
AM1012="ACCESS-ISSUE","ACCESS-ISSUE",
AM1012="Projet OCM (ZTE, NOKIA, autres projets)","TRAVAUX OCM",
AM1012="No root CAuse","No root cause",
AM1012="ODU HS","PDH",
AM1012="IP &amp; VLAN","PDH",
AM1012="Warehouse HUAWEI","SPARE-ISSUE",
AM1012="SPARE-HS","SPARE-ISSUE",
AM1012="Power Telco","BSS",AM1012="no impacts","no impacts"
),"")</f>
        <v>no impacts</v>
      </c>
      <c r="AL1012" s="48" t="str" cm="1">
        <f t="array" ref="AL1012">IFERROR(_xlfn.IFS(
AM1012="MPR ISSUE","TX ISSUE",
AM1012="BSS Hardware Issue","RAN ISSUE",
AM1012="Sites strategiques, MLL, Pylone, etc.","ENVTECH",
AM1012="AKTIVCO DEFAUT GE &amp; POWER Cabinet","POWER ISSUE",
AM1012="AKTIVCO Coupure ENEO &amp; Baisse de tension","POWER ISSUE",
AM1012="Coupure ENEO &amp; Baisse de tension","POWER ISSUE",
AM1012="Defaut GE &amp; POWER Cabinet","POWER ISSUE",
AM1012="Sharing","POWER ISSUE",
AM1012="Sites strategiques &amp; DataCenter","POWER ISSUE",
AM1012="Exclu","Exclu",
AM1012="SAT","TX ISSUE",
AM1012="SPARE-ISSUE","SPARE-ISSUE",
AM1012="Fiber CAmtel","TX ISSUE",
AM1012="Fiber AOF","TX ISSUE",
AM1012="Projet OCM (HUAWEI)","TRAVAUX-HUAWEI",
AM1012="Projet OCM (NOKIA)","TRAVAUX -NOKIA",
AM1012="ACCESS-ISSUE","ACCESS-ISSUE",
AM1012="Projet OCM (ZTE, NOKIA, autres projets)","TRAVAUX OCM",
AM1012="No root CAuse","No root cause",
AM1012="ODU HS","TX ISSUE",
AM1012="IP &amp; VLAN","TX ISSUE",
AM1012="Warehouse HUAWEI","SPARE-ISSUE",
AM1012="SPARE-HS","SPARE-ISSUE",
AM1012="Power Telco","RAN ISSUE",AM1012="no impacts","no impacts"
),"")</f>
        <v>no impacts</v>
      </c>
      <c r="AM1012" s="67" t="s">
        <v>5605</v>
      </c>
      <c r="AN1012" s="48" t="str" cm="1">
        <f t="array" ref="AN1012">IFERROR(_xlfn.IFS(
AM1012="MPR ISSUE","ACTIVE",
AM1012="BSS Hardware Issue","ACTIVE",
AM1012="Sites strategiques, MLL, Pylone, etc.","PASSIVE",
AM1012="AKTIVCO DEFAUT GE &amp; POWER Cabinet","PASSIVE",
AM1012="AKTIVCO Coupure ENEO &amp; Baisse de tension","PASSIVE",
AM1012="Coupure ENEO &amp; Baisse de tension","PASSIVE",
AM1012="Defaut GE &amp; POWER Cabinet","PASSIVE",
AM1012="Sharing","PASSIVE",
AM1012="Sites strategiques &amp; DataCenter","PASSIVE",
AM1012="Exclu","Exclu",
AM1012="SAT","ACTIVE",
AM1012="SPARE-ISSUE","SPARE-ISSUE",
AM1012="Fiber CAmtel","ACTIVE",
AM1012="Fiber AOF","ACTIVE",
AM1012="Projet OCM (HUAWEI)","PLANNED WORKS",
AM1012="Projet OCM (NOKIA)","PLANNED WORKS",
AM1012="ACCESS-ISSUE","ACCESS-ISSUE",
AM1012="Projet OCM (ZTE, NOKIA, autres projets)","PLANNED WORKS",
AM1012="No root CAuse","No root cause",
AM1012="ODU HS","ACTIVE",
AM1012="IP &amp; VLAN","ACTIVE",
AM1012="Warehouse HUAWEI","SPARE-ISSUE",
AM1012="SPARE-HS","SPARE-ISSUE",
AM1012="Power Telco","ACTIVE", AM1012="no impacts","no impacts"
),"")</f>
        <v>no impacts</v>
      </c>
      <c r="AO1012" s="93" t="s">
        <v>5537</v>
      </c>
      <c r="AP1012" s="101" t="str">
        <f t="shared" si="31"/>
        <v>SUD_241</v>
      </c>
      <c r="AR1012" s="17" t="s">
        <v>5537</v>
      </c>
      <c r="AS1012" s="7" t="s">
        <v>5537</v>
      </c>
      <c r="AT1012" s="6"/>
      <c r="AU1012" s="7"/>
      <c r="AV1012" s="3" t="s">
        <v>5537</v>
      </c>
      <c r="AW1012" s="18" t="s">
        <v>5537</v>
      </c>
      <c r="AX1012" s="18" t="s">
        <v>5537</v>
      </c>
      <c r="AY1012" s="18" t="s">
        <v>5537</v>
      </c>
      <c r="AZ1012" s="18" t="s">
        <v>5537</v>
      </c>
      <c r="BA1012" s="18" t="s">
        <v>5537</v>
      </c>
      <c r="BB1012" s="18" t="s">
        <v>5537</v>
      </c>
      <c r="BC1012" s="18" t="s">
        <v>5537</v>
      </c>
      <c r="BD1012" s="18" t="s">
        <v>5537</v>
      </c>
      <c r="BE1012" s="18" t="s">
        <v>5537</v>
      </c>
      <c r="BF1012" s="18" t="s">
        <v>5537</v>
      </c>
      <c r="BG1012" s="18" t="s">
        <v>5537</v>
      </c>
      <c r="BH1012" s="18" t="s">
        <v>5537</v>
      </c>
      <c r="BI1012" s="9" t="s">
        <v>5537</v>
      </c>
      <c r="BJ1012" s="14"/>
      <c r="BK1012" s="14" t="s">
        <v>5537</v>
      </c>
      <c r="BL1012" s="14" t="str">
        <f>_xlfn.XLOOKUP(B1012,'[4]cell downs 18042026 17h'!$B:$B,'[4]cell downs 18042026 17h'!$B:$B,"")</f>
        <v/>
      </c>
      <c r="BM1012" s="14" t="str">
        <f>_xlfn.XLOOKUP(B1012,'[5]Cells Huawei 19042026 15h'!$B:$B,'[5]Cells Huawei 19042026 15h'!$B:$B,"")</f>
        <v/>
      </c>
      <c r="BN1012" s="9" t="str">
        <f>_xlfn.XLOOKUP(B1012,'[6]cells down 19042026 9H40'!$B:$B,'[6]cells down 19042026 9H40'!$B:$B,"")</f>
        <v/>
      </c>
      <c r="BO1012" s="9" t="s">
        <v>5537</v>
      </c>
      <c r="BP1012" s="9" t="s">
        <v>12</v>
      </c>
      <c r="BQ1012" s="115"/>
    </row>
    <row r="1013" spans="1:69" s="9" customFormat="1" x14ac:dyDescent="0.3">
      <c r="A1013" s="1" t="s">
        <v>4541</v>
      </c>
      <c r="B1013" s="8" t="s">
        <v>4542</v>
      </c>
      <c r="C1013" s="3" t="str">
        <f>_xlfn.XLOOKUP(B1013,'[1]daily break down'!$D:$D,'[1]daily break down'!$E:$E,"")</f>
        <v>Yaounde</v>
      </c>
      <c r="D1013" s="1" t="s">
        <v>11</v>
      </c>
      <c r="E1013" s="1" t="s">
        <v>12</v>
      </c>
      <c r="F1013" s="3" t="s">
        <v>37</v>
      </c>
      <c r="G1013" s="1" t="s">
        <v>38</v>
      </c>
      <c r="H1013" s="34" t="str">
        <f>_xlfn.XLOOKUP(B1013,[2]CALCULATION!$B:$B,[2]CALCULATION!$H:$H,"")</f>
        <v>ZTE</v>
      </c>
      <c r="I1013" s="28">
        <v>0</v>
      </c>
      <c r="J1013" s="28">
        <v>0</v>
      </c>
      <c r="K1013" s="28">
        <v>0</v>
      </c>
      <c r="L1013" s="28">
        <v>0</v>
      </c>
      <c r="M1013" s="28">
        <v>0</v>
      </c>
      <c r="N1013" s="28">
        <v>0</v>
      </c>
      <c r="O1013" s="28">
        <v>0</v>
      </c>
      <c r="P1013" s="28">
        <v>0</v>
      </c>
      <c r="Q1013" s="28">
        <v>0</v>
      </c>
      <c r="R1013" s="28">
        <v>0</v>
      </c>
      <c r="S1013" s="94">
        <v>0</v>
      </c>
      <c r="T1013" s="94">
        <f>_xlfn.XLOOKUP(B1013,'[3]Nur des jours'!$B:$B,'[3]Nur des jours'!$U:$U,"")</f>
        <v>3.4689227327335093E-2</v>
      </c>
      <c r="U1013" s="94">
        <v>0</v>
      </c>
      <c r="V1013" s="94">
        <v>0</v>
      </c>
      <c r="W1013" s="94">
        <v>3.4689227327335093E-2</v>
      </c>
      <c r="X1013" s="94">
        <v>0.1329605088561866</v>
      </c>
      <c r="Y1013" s="94">
        <v>0.11517893577374269</v>
      </c>
      <c r="Z1013" s="94">
        <v>0</v>
      </c>
      <c r="AA1013" s="94">
        <v>3.6574751807050125</v>
      </c>
      <c r="AB1013" s="94">
        <v>0</v>
      </c>
      <c r="AC1013" s="94">
        <f>_xlfn.XLOOKUP(B1013,'[3]Nur des jours'!$B:$B,'[3]Nur des jours'!$N:$N,"")</f>
        <v>0</v>
      </c>
      <c r="AD1013" s="94">
        <v>0</v>
      </c>
      <c r="AE1013" s="94">
        <v>0</v>
      </c>
      <c r="AF1013" s="94">
        <v>0</v>
      </c>
      <c r="AG1013" s="94">
        <v>0</v>
      </c>
      <c r="AH1013" s="94">
        <v>0</v>
      </c>
      <c r="AI1013" s="49" t="s">
        <v>5559</v>
      </c>
      <c r="AJ1013" s="49"/>
      <c r="AK1013" s="48" t="str" cm="1">
        <f t="array" ref="AK1013">IFERROR(_xlfn.IFS(
AM1013="MPR ISSUE","PDH",
AM1013="BSS Hardware Issue","BSS",
AM1013="Sites strategiques, MLL, Pylone, etc.","ENVTECH",
AM1013="AKTIVCO DEFAUT GE &amp; POWER Cabinet","AKTIVCO",
AM1013="AKTIVCO Coupure ENEO &amp; Baisse de tension","AKTIVCO GRID ONLY",
AM1013="Coupure ENEO &amp; Baisse de tension","IHS GRID ONLY",
AM1013="Defaut GE &amp; POWER Cabinet","IHS",
AM1013="Sharing","Partners",
AM1013="Sites strategiques &amp; DataCenter","SST &amp; DC",
AM1013="Exclu","Exclu",
AM1013="SAT","SAT",
AM1013="SPARE-ISSUE","SPARE-ISSUE",
AM1013="Fiber CAmtel","TRANS_FO_CAMTEL",
AM1013="Fiber AOF","Fiber AOF",
AM1013="Projet OCM (HUAWEI)","TRAVAUX-HUAWEI",
AM1013="Projet OCM (NOKIA)","TRAVAUX-NOKIA",
AM1013="ACCESS-ISSUE","ACCESS-ISSUE",
AM1013="Projet OCM (ZTE, NOKIA, autres projets)","TRAVAUX OCM",
AM1013="No root CAuse","No root cause",
AM1013="ODU HS","PDH",
AM1013="IP &amp; VLAN","PDH",
AM1013="Warehouse HUAWEI","SPARE-ISSUE",
AM1013="SPARE-HS","SPARE-ISSUE",
AM1013="Power Telco","BSS",AM1013="no impacts","no impacts"
),"")</f>
        <v>no impacts</v>
      </c>
      <c r="AL1013" s="48" t="str" cm="1">
        <f t="array" ref="AL1013">IFERROR(_xlfn.IFS(
AM1013="MPR ISSUE","TX ISSUE",
AM1013="BSS Hardware Issue","RAN ISSUE",
AM1013="Sites strategiques, MLL, Pylone, etc.","ENVTECH",
AM1013="AKTIVCO DEFAUT GE &amp; POWER Cabinet","POWER ISSUE",
AM1013="AKTIVCO Coupure ENEO &amp; Baisse de tension","POWER ISSUE",
AM1013="Coupure ENEO &amp; Baisse de tension","POWER ISSUE",
AM1013="Defaut GE &amp; POWER Cabinet","POWER ISSUE",
AM1013="Sharing","POWER ISSUE",
AM1013="Sites strategiques &amp; DataCenter","POWER ISSUE",
AM1013="Exclu","Exclu",
AM1013="SAT","TX ISSUE",
AM1013="SPARE-ISSUE","SPARE-ISSUE",
AM1013="Fiber CAmtel","TX ISSUE",
AM1013="Fiber AOF","TX ISSUE",
AM1013="Projet OCM (HUAWEI)","TRAVAUX-HUAWEI",
AM1013="Projet OCM (NOKIA)","TRAVAUX -NOKIA",
AM1013="ACCESS-ISSUE","ACCESS-ISSUE",
AM1013="Projet OCM (ZTE, NOKIA, autres projets)","TRAVAUX OCM",
AM1013="No root CAuse","No root cause",
AM1013="ODU HS","TX ISSUE",
AM1013="IP &amp; VLAN","TX ISSUE",
AM1013="Warehouse HUAWEI","SPARE-ISSUE",
AM1013="SPARE-HS","SPARE-ISSUE",
AM1013="Power Telco","RAN ISSUE",AM1013="no impacts","no impacts"
),"")</f>
        <v>no impacts</v>
      </c>
      <c r="AM1013" s="67" t="s">
        <v>5605</v>
      </c>
      <c r="AN1013" s="48" t="str" cm="1">
        <f t="array" ref="AN1013">IFERROR(_xlfn.IFS(
AM1013="MPR ISSUE","ACTIVE",
AM1013="BSS Hardware Issue","ACTIVE",
AM1013="Sites strategiques, MLL, Pylone, etc.","PASSIVE",
AM1013="AKTIVCO DEFAUT GE &amp; POWER Cabinet","PASSIVE",
AM1013="AKTIVCO Coupure ENEO &amp; Baisse de tension","PASSIVE",
AM1013="Coupure ENEO &amp; Baisse de tension","PASSIVE",
AM1013="Defaut GE &amp; POWER Cabinet","PASSIVE",
AM1013="Sharing","PASSIVE",
AM1013="Sites strategiques &amp; DataCenter","PASSIVE",
AM1013="Exclu","Exclu",
AM1013="SAT","ACTIVE",
AM1013="SPARE-ISSUE","SPARE-ISSUE",
AM1013="Fiber CAmtel","ACTIVE",
AM1013="Fiber AOF","ACTIVE",
AM1013="Projet OCM (HUAWEI)","PLANNED WORKS",
AM1013="Projet OCM (NOKIA)","PLANNED WORKS",
AM1013="ACCESS-ISSUE","ACCESS-ISSUE",
AM1013="Projet OCM (ZTE, NOKIA, autres projets)","PLANNED WORKS",
AM1013="No root CAuse","No root cause",
AM1013="ODU HS","ACTIVE",
AM1013="IP &amp; VLAN","ACTIVE",
AM1013="Warehouse HUAWEI","SPARE-ISSUE",
AM1013="SPARE-HS","SPARE-ISSUE",
AM1013="Power Telco","ACTIVE", AM1013="no impacts","no impacts"
),"")</f>
        <v>no impacts</v>
      </c>
      <c r="AO1013" s="93" t="s">
        <v>5537</v>
      </c>
      <c r="AP1013" s="101" t="str">
        <f t="shared" si="31"/>
        <v>CTR_370</v>
      </c>
      <c r="AR1013" s="17" t="s">
        <v>5537</v>
      </c>
      <c r="AS1013" s="7" t="s">
        <v>5537</v>
      </c>
      <c r="AT1013" s="6"/>
      <c r="AU1013" s="7"/>
      <c r="AV1013" s="3" t="s">
        <v>5537</v>
      </c>
      <c r="AW1013" s="18" t="s">
        <v>5537</v>
      </c>
      <c r="AX1013" s="18" t="s">
        <v>5537</v>
      </c>
      <c r="AY1013" s="18" t="s">
        <v>5537</v>
      </c>
      <c r="AZ1013" s="18" t="s">
        <v>5537</v>
      </c>
      <c r="BA1013" s="18" t="s">
        <v>5537</v>
      </c>
      <c r="BB1013" s="18" t="s">
        <v>5537</v>
      </c>
      <c r="BC1013" s="18" t="s">
        <v>5537</v>
      </c>
      <c r="BD1013" s="18" t="s">
        <v>5537</v>
      </c>
      <c r="BE1013" s="18" t="s">
        <v>5537</v>
      </c>
      <c r="BF1013" s="18" t="s">
        <v>5537</v>
      </c>
      <c r="BG1013" s="18" t="s">
        <v>5537</v>
      </c>
      <c r="BH1013" s="18" t="s">
        <v>5537</v>
      </c>
      <c r="BI1013" s="9" t="s">
        <v>5537</v>
      </c>
      <c r="BJ1013" s="14"/>
      <c r="BK1013" s="14" t="s">
        <v>5537</v>
      </c>
      <c r="BL1013" s="14" t="str">
        <f>_xlfn.XLOOKUP(B1013,'[4]cell downs 18042026 17h'!$B:$B,'[4]cell downs 18042026 17h'!$B:$B,"")</f>
        <v/>
      </c>
      <c r="BM1013" s="14" t="str">
        <f>_xlfn.XLOOKUP(B1013,'[5]Cells Huawei 19042026 15h'!$B:$B,'[5]Cells Huawei 19042026 15h'!$B:$B,"")</f>
        <v/>
      </c>
      <c r="BN1013" s="9" t="str">
        <f>_xlfn.XLOOKUP(B1013,'[6]cells down 19042026 9H40'!$B:$B,'[6]cells down 19042026 9H40'!$B:$B,"")</f>
        <v/>
      </c>
      <c r="BO1013" s="9" t="s">
        <v>4542</v>
      </c>
      <c r="BP1013" s="9" t="s">
        <v>12</v>
      </c>
      <c r="BQ1013" s="115"/>
    </row>
    <row r="1014" spans="1:69" s="9" customFormat="1" x14ac:dyDescent="0.3">
      <c r="A1014" s="1" t="s">
        <v>1618</v>
      </c>
      <c r="B1014" s="8" t="s">
        <v>4514</v>
      </c>
      <c r="C1014" s="3" t="str">
        <f>_xlfn.XLOOKUP(B1014,'[1]daily break down'!$D:$D,'[1]daily break down'!$E:$E,"")</f>
        <v>CENTRE</v>
      </c>
      <c r="D1014" s="1" t="s">
        <v>11</v>
      </c>
      <c r="E1014" s="1" t="s">
        <v>12</v>
      </c>
      <c r="F1014" s="3" t="s">
        <v>37</v>
      </c>
      <c r="G1014" s="1" t="s">
        <v>1618</v>
      </c>
      <c r="H1014" s="34" t="str">
        <f>_xlfn.XLOOKUP(B1014,[2]CALCULATION!$B:$B,[2]CALCULATION!$H:$H,"")</f>
        <v>ZTE</v>
      </c>
      <c r="I1014" s="28">
        <v>0</v>
      </c>
      <c r="J1014" s="28">
        <v>0</v>
      </c>
      <c r="K1014" s="28">
        <v>0</v>
      </c>
      <c r="L1014" s="28">
        <v>0</v>
      </c>
      <c r="M1014" s="28">
        <v>0.17007530683468816</v>
      </c>
      <c r="N1014" s="28">
        <v>0</v>
      </c>
      <c r="O1014" s="28">
        <v>0</v>
      </c>
      <c r="P1014" s="28">
        <v>0</v>
      </c>
      <c r="Q1014" s="28">
        <v>3.2038042935454141</v>
      </c>
      <c r="R1014" s="28">
        <v>0</v>
      </c>
      <c r="S1014" s="94">
        <v>1.7572010912214324</v>
      </c>
      <c r="T1014" s="94">
        <f>_xlfn.XLOOKUP(B1014,'[3]Nur des jours'!$B:$B,'[3]Nur des jours'!$U:$U,"")</f>
        <v>0</v>
      </c>
      <c r="U1014" s="94">
        <v>0</v>
      </c>
      <c r="V1014" s="94">
        <v>0</v>
      </c>
      <c r="W1014" s="94">
        <v>0</v>
      </c>
      <c r="X1014" s="94">
        <v>0</v>
      </c>
      <c r="Y1014" s="94">
        <v>0</v>
      </c>
      <c r="Z1014" s="94">
        <v>0</v>
      </c>
      <c r="AA1014" s="94">
        <v>3.4990996852465384</v>
      </c>
      <c r="AB1014" s="94">
        <v>0</v>
      </c>
      <c r="AC1014" s="94">
        <f>_xlfn.XLOOKUP(B1014,'[3]Nur des jours'!$B:$B,'[3]Nur des jours'!$N:$N,"")</f>
        <v>0</v>
      </c>
      <c r="AD1014" s="94">
        <v>0</v>
      </c>
      <c r="AE1014" s="94">
        <v>0</v>
      </c>
      <c r="AF1014" s="94">
        <v>0</v>
      </c>
      <c r="AG1014" s="94">
        <v>0</v>
      </c>
      <c r="AH1014" s="94">
        <v>0</v>
      </c>
      <c r="AI1014" s="49" t="s">
        <v>5559</v>
      </c>
      <c r="AJ1014" s="49"/>
      <c r="AK1014" s="48" t="str" cm="1">
        <f t="array" ref="AK1014">IFERROR(_xlfn.IFS(
AM1014="MPR ISSUE","PDH",
AM1014="BSS Hardware Issue","BSS",
AM1014="Sites strategiques, MLL, Pylone, etc.","ENVTECH",
AM1014="AKTIVCO DEFAUT GE &amp; POWER Cabinet","AKTIVCO",
AM1014="AKTIVCO Coupure ENEO &amp; Baisse de tension","AKTIVCO GRID ONLY",
AM1014="Coupure ENEO &amp; Baisse de tension","IHS GRID ONLY",
AM1014="Defaut GE &amp; POWER Cabinet","IHS",
AM1014="Sharing","Partners",
AM1014="Sites strategiques &amp; DataCenter","SST &amp; DC",
AM1014="Exclu","Exclu",
AM1014="SAT","SAT",
AM1014="SPARE-ISSUE","SPARE-ISSUE",
AM1014="Fiber CAmtel","TRANS_FO_CAMTEL",
AM1014="Fiber AOF","Fiber AOF",
AM1014="Projet OCM (HUAWEI)","TRAVAUX-HUAWEI",
AM1014="Projet OCM (NOKIA)","TRAVAUX-NOKIA",
AM1014="ACCESS-ISSUE","ACCESS-ISSUE",
AM1014="Projet OCM (ZTE, NOKIA, autres projets)","TRAVAUX OCM",
AM1014="No root CAuse","No root cause",
AM1014="ODU HS","PDH",
AM1014="IP &amp; VLAN","PDH",
AM1014="Warehouse HUAWEI","SPARE-ISSUE",
AM1014="SPARE-HS","SPARE-ISSUE",
AM1014="Power Telco","BSS",AM1014="no impacts","no impacts"
),"")</f>
        <v>no impacts</v>
      </c>
      <c r="AL1014" s="48" t="str" cm="1">
        <f t="array" ref="AL1014">IFERROR(_xlfn.IFS(
AM1014="MPR ISSUE","TX ISSUE",
AM1014="BSS Hardware Issue","RAN ISSUE",
AM1014="Sites strategiques, MLL, Pylone, etc.","ENVTECH",
AM1014="AKTIVCO DEFAUT GE &amp; POWER Cabinet","POWER ISSUE",
AM1014="AKTIVCO Coupure ENEO &amp; Baisse de tension","POWER ISSUE",
AM1014="Coupure ENEO &amp; Baisse de tension","POWER ISSUE",
AM1014="Defaut GE &amp; POWER Cabinet","POWER ISSUE",
AM1014="Sharing","POWER ISSUE",
AM1014="Sites strategiques &amp; DataCenter","POWER ISSUE",
AM1014="Exclu","Exclu",
AM1014="SAT","TX ISSUE",
AM1014="SPARE-ISSUE","SPARE-ISSUE",
AM1014="Fiber CAmtel","TX ISSUE",
AM1014="Fiber AOF","TX ISSUE",
AM1014="Projet OCM (HUAWEI)","TRAVAUX-HUAWEI",
AM1014="Projet OCM (NOKIA)","TRAVAUX -NOKIA",
AM1014="ACCESS-ISSUE","ACCESS-ISSUE",
AM1014="Projet OCM (ZTE, NOKIA, autres projets)","TRAVAUX OCM",
AM1014="No root CAuse","No root cause",
AM1014="ODU HS","TX ISSUE",
AM1014="IP &amp; VLAN","TX ISSUE",
AM1014="Warehouse HUAWEI","SPARE-ISSUE",
AM1014="SPARE-HS","SPARE-ISSUE",
AM1014="Power Telco","RAN ISSUE",AM1014="no impacts","no impacts"
),"")</f>
        <v>no impacts</v>
      </c>
      <c r="AM1014" s="67" t="s">
        <v>5605</v>
      </c>
      <c r="AN1014" s="48" t="str" cm="1">
        <f t="array" ref="AN1014">IFERROR(_xlfn.IFS(
AM1014="MPR ISSUE","ACTIVE",
AM1014="BSS Hardware Issue","ACTIVE",
AM1014="Sites strategiques, MLL, Pylone, etc.","PASSIVE",
AM1014="AKTIVCO DEFAUT GE &amp; POWER Cabinet","PASSIVE",
AM1014="AKTIVCO Coupure ENEO &amp; Baisse de tension","PASSIVE",
AM1014="Coupure ENEO &amp; Baisse de tension","PASSIVE",
AM1014="Defaut GE &amp; POWER Cabinet","PASSIVE",
AM1014="Sharing","PASSIVE",
AM1014="Sites strategiques &amp; DataCenter","PASSIVE",
AM1014="Exclu","Exclu",
AM1014="SAT","ACTIVE",
AM1014="SPARE-ISSUE","SPARE-ISSUE",
AM1014="Fiber CAmtel","ACTIVE",
AM1014="Fiber AOF","ACTIVE",
AM1014="Projet OCM (HUAWEI)","PLANNED WORKS",
AM1014="Projet OCM (NOKIA)","PLANNED WORKS",
AM1014="ACCESS-ISSUE","ACCESS-ISSUE",
AM1014="Projet OCM (ZTE, NOKIA, autres projets)","PLANNED WORKS",
AM1014="No root CAuse","No root cause",
AM1014="ODU HS","ACTIVE",
AM1014="IP &amp; VLAN","ACTIVE",
AM1014="Warehouse HUAWEI","SPARE-ISSUE",
AM1014="SPARE-HS","SPARE-ISSUE",
AM1014="Power Telco","ACTIVE", AM1014="no impacts","no impacts"
),"")</f>
        <v>no impacts</v>
      </c>
      <c r="AO1014" s="93" t="s">
        <v>5537</v>
      </c>
      <c r="AP1014" s="101" t="str">
        <f t="shared" si="31"/>
        <v>CTR_022</v>
      </c>
      <c r="AR1014" s="17" t="s">
        <v>5537</v>
      </c>
      <c r="AS1014" s="7" t="s">
        <v>5537</v>
      </c>
      <c r="AT1014" s="6"/>
      <c r="AU1014" s="7"/>
      <c r="AV1014" s="3" t="s">
        <v>5537</v>
      </c>
      <c r="AW1014" s="18" t="s">
        <v>5537</v>
      </c>
      <c r="AX1014" s="18" t="s">
        <v>5537</v>
      </c>
      <c r="AY1014" s="18" t="s">
        <v>5537</v>
      </c>
      <c r="AZ1014" s="18" t="s">
        <v>5537</v>
      </c>
      <c r="BA1014" s="18" t="s">
        <v>5537</v>
      </c>
      <c r="BB1014" s="18" t="s">
        <v>5537</v>
      </c>
      <c r="BC1014" s="18" t="s">
        <v>5537</v>
      </c>
      <c r="BD1014" s="18" t="s">
        <v>5537</v>
      </c>
      <c r="BE1014" s="18" t="s">
        <v>5537</v>
      </c>
      <c r="BF1014" s="18" t="s">
        <v>5537</v>
      </c>
      <c r="BG1014" s="18" t="s">
        <v>5537</v>
      </c>
      <c r="BH1014" s="18" t="s">
        <v>5537</v>
      </c>
      <c r="BI1014" s="9" t="s">
        <v>5537</v>
      </c>
      <c r="BJ1014" s="14"/>
      <c r="BK1014" s="14" t="s">
        <v>5537</v>
      </c>
      <c r="BL1014" s="14" t="str">
        <f>_xlfn.XLOOKUP(B1014,'[4]cell downs 18042026 17h'!$B:$B,'[4]cell downs 18042026 17h'!$B:$B,"")</f>
        <v/>
      </c>
      <c r="BM1014" s="14" t="str">
        <f>_xlfn.XLOOKUP(B1014,'[5]Cells Huawei 19042026 15h'!$B:$B,'[5]Cells Huawei 19042026 15h'!$B:$B,"")</f>
        <v/>
      </c>
      <c r="BN1014" s="9" t="str">
        <f>_xlfn.XLOOKUP(B1014,'[6]cells down 19042026 9H40'!$B:$B,'[6]cells down 19042026 9H40'!$B:$B,"")</f>
        <v/>
      </c>
      <c r="BO1014" s="9" t="s">
        <v>4514</v>
      </c>
      <c r="BP1014" s="9" t="s">
        <v>12</v>
      </c>
      <c r="BQ1014" s="115"/>
    </row>
    <row r="1015" spans="1:69" s="9" customFormat="1" x14ac:dyDescent="0.3">
      <c r="A1015" s="1" t="s">
        <v>3165</v>
      </c>
      <c r="B1015" s="8" t="s">
        <v>3166</v>
      </c>
      <c r="C1015" s="3" t="str">
        <f>_xlfn.XLOOKUP(B1015,'[1]daily break down'!$D:$D,'[1]daily break down'!$E:$E,"")</f>
        <v>Douala</v>
      </c>
      <c r="D1015" s="1" t="s">
        <v>11</v>
      </c>
      <c r="E1015" s="1" t="s">
        <v>12</v>
      </c>
      <c r="F1015" s="3" t="s">
        <v>31</v>
      </c>
      <c r="G1015" s="1" t="s">
        <v>32</v>
      </c>
      <c r="H1015" s="34" t="str">
        <f>_xlfn.XLOOKUP(B1015,[2]CALCULATION!$B:$B,[2]CALCULATION!$H:$H,"")</f>
        <v>ZTE</v>
      </c>
      <c r="I1015" s="28">
        <v>0</v>
      </c>
      <c r="J1015" s="28">
        <v>0</v>
      </c>
      <c r="K1015" s="28">
        <v>0</v>
      </c>
      <c r="L1015" s="28">
        <v>0</v>
      </c>
      <c r="M1015" s="28">
        <v>0</v>
      </c>
      <c r="N1015" s="28">
        <v>0</v>
      </c>
      <c r="O1015" s="28">
        <v>0</v>
      </c>
      <c r="P1015" s="28">
        <v>0</v>
      </c>
      <c r="Q1015" s="28">
        <v>0</v>
      </c>
      <c r="R1015" s="28">
        <v>0</v>
      </c>
      <c r="S1015" s="94">
        <v>6.4090888985911727</v>
      </c>
      <c r="T1015" s="94">
        <f>_xlfn.XLOOKUP(B1015,'[3]Nur des jours'!$B:$B,'[3]Nur des jours'!$U:$U,"")</f>
        <v>0</v>
      </c>
      <c r="U1015" s="94">
        <v>0</v>
      </c>
      <c r="V1015" s="94">
        <v>2.2115497113570394E-3</v>
      </c>
      <c r="W1015" s="94">
        <v>0</v>
      </c>
      <c r="X1015" s="94">
        <v>0</v>
      </c>
      <c r="Y1015" s="94">
        <v>0</v>
      </c>
      <c r="Z1015" s="94">
        <v>0</v>
      </c>
      <c r="AA1015" s="94">
        <v>3.3441663599033191</v>
      </c>
      <c r="AB1015" s="94">
        <v>0</v>
      </c>
      <c r="AC1015" s="94">
        <f>_xlfn.XLOOKUP(B1015,'[3]Nur des jours'!$B:$B,'[3]Nur des jours'!$N:$N,"")</f>
        <v>0</v>
      </c>
      <c r="AD1015" s="94">
        <v>0</v>
      </c>
      <c r="AE1015" s="94">
        <v>0</v>
      </c>
      <c r="AF1015" s="94">
        <v>0</v>
      </c>
      <c r="AG1015" s="94">
        <v>0</v>
      </c>
      <c r="AH1015" s="94">
        <v>0</v>
      </c>
      <c r="AI1015" s="49" t="s">
        <v>5559</v>
      </c>
      <c r="AJ1015" s="49"/>
      <c r="AK1015" s="48" t="str" cm="1">
        <f t="array" ref="AK1015">IFERROR(_xlfn.IFS(
AM1015="MPR ISSUE","PDH",
AM1015="BSS Hardware Issue","BSS",
AM1015="Sites strategiques, MLL, Pylone, etc.","ENVTECH",
AM1015="AKTIVCO DEFAUT GE &amp; POWER Cabinet","AKTIVCO",
AM1015="AKTIVCO Coupure ENEO &amp; Baisse de tension","AKTIVCO GRID ONLY",
AM1015="Coupure ENEO &amp; Baisse de tension","IHS GRID ONLY",
AM1015="Defaut GE &amp; POWER Cabinet","IHS",
AM1015="Sharing","Partners",
AM1015="Sites strategiques &amp; DataCenter","SST &amp; DC",
AM1015="Exclu","Exclu",
AM1015="SAT","SAT",
AM1015="SPARE-ISSUE","SPARE-ISSUE",
AM1015="Fiber CAmtel","TRANS_FO_CAMTEL",
AM1015="Fiber AOF","Fiber AOF",
AM1015="Projet OCM (HUAWEI)","TRAVAUX-HUAWEI",
AM1015="Projet OCM (NOKIA)","TRAVAUX-NOKIA",
AM1015="ACCESS-ISSUE","ACCESS-ISSUE",
AM1015="Projet OCM (ZTE, NOKIA, autres projets)","TRAVAUX OCM",
AM1015="No root CAuse","No root cause",
AM1015="ODU HS","PDH",
AM1015="IP &amp; VLAN","PDH",
AM1015="Warehouse HUAWEI","SPARE-ISSUE",
AM1015="SPARE-HS","SPARE-ISSUE",
AM1015="Power Telco","BSS",AM1015="no impacts","no impacts"
),"")</f>
        <v>no impacts</v>
      </c>
      <c r="AL1015" s="48" t="str" cm="1">
        <f t="array" ref="AL1015">IFERROR(_xlfn.IFS(
AM1015="MPR ISSUE","TX ISSUE",
AM1015="BSS Hardware Issue","RAN ISSUE",
AM1015="Sites strategiques, MLL, Pylone, etc.","ENVTECH",
AM1015="AKTIVCO DEFAUT GE &amp; POWER Cabinet","POWER ISSUE",
AM1015="AKTIVCO Coupure ENEO &amp; Baisse de tension","POWER ISSUE",
AM1015="Coupure ENEO &amp; Baisse de tension","POWER ISSUE",
AM1015="Defaut GE &amp; POWER Cabinet","POWER ISSUE",
AM1015="Sharing","POWER ISSUE",
AM1015="Sites strategiques &amp; DataCenter","POWER ISSUE",
AM1015="Exclu","Exclu",
AM1015="SAT","TX ISSUE",
AM1015="SPARE-ISSUE","SPARE-ISSUE",
AM1015="Fiber CAmtel","TX ISSUE",
AM1015="Fiber AOF","TX ISSUE",
AM1015="Projet OCM (HUAWEI)","TRAVAUX-HUAWEI",
AM1015="Projet OCM (NOKIA)","TRAVAUX -NOKIA",
AM1015="ACCESS-ISSUE","ACCESS-ISSUE",
AM1015="Projet OCM (ZTE, NOKIA, autres projets)","TRAVAUX OCM",
AM1015="No root CAuse","No root cause",
AM1015="ODU HS","TX ISSUE",
AM1015="IP &amp; VLAN","TX ISSUE",
AM1015="Warehouse HUAWEI","SPARE-ISSUE",
AM1015="SPARE-HS","SPARE-ISSUE",
AM1015="Power Telco","RAN ISSUE",AM1015="no impacts","no impacts"
),"")</f>
        <v>no impacts</v>
      </c>
      <c r="AM1015" s="67" t="s">
        <v>5605</v>
      </c>
      <c r="AN1015" s="48" t="str" cm="1">
        <f t="array" ref="AN1015">IFERROR(_xlfn.IFS(
AM1015="MPR ISSUE","ACTIVE",
AM1015="BSS Hardware Issue","ACTIVE",
AM1015="Sites strategiques, MLL, Pylone, etc.","PASSIVE",
AM1015="AKTIVCO DEFAUT GE &amp; POWER Cabinet","PASSIVE",
AM1015="AKTIVCO Coupure ENEO &amp; Baisse de tension","PASSIVE",
AM1015="Coupure ENEO &amp; Baisse de tension","PASSIVE",
AM1015="Defaut GE &amp; POWER Cabinet","PASSIVE",
AM1015="Sharing","PASSIVE",
AM1015="Sites strategiques &amp; DataCenter","PASSIVE",
AM1015="Exclu","Exclu",
AM1015="SAT","ACTIVE",
AM1015="SPARE-ISSUE","SPARE-ISSUE",
AM1015="Fiber CAmtel","ACTIVE",
AM1015="Fiber AOF","ACTIVE",
AM1015="Projet OCM (HUAWEI)","PLANNED WORKS",
AM1015="Projet OCM (NOKIA)","PLANNED WORKS",
AM1015="ACCESS-ISSUE","ACCESS-ISSUE",
AM1015="Projet OCM (ZTE, NOKIA, autres projets)","PLANNED WORKS",
AM1015="No root CAuse","No root cause",
AM1015="ODU HS","ACTIVE",
AM1015="IP &amp; VLAN","ACTIVE",
AM1015="Warehouse HUAWEI","SPARE-ISSUE",
AM1015="SPARE-HS","SPARE-ISSUE",
AM1015="Power Telco","ACTIVE", AM1015="no impacts","no impacts"
),"")</f>
        <v>no impacts</v>
      </c>
      <c r="AO1015" s="93" t="s">
        <v>5537</v>
      </c>
      <c r="AP1015" s="101" t="str">
        <f t="shared" si="31"/>
        <v>LIT_403</v>
      </c>
      <c r="AR1015" s="17" t="s">
        <v>5537</v>
      </c>
      <c r="AS1015" s="7" t="s">
        <v>5537</v>
      </c>
      <c r="AT1015" s="6"/>
      <c r="AU1015" s="7"/>
      <c r="AV1015" s="3" t="s">
        <v>5537</v>
      </c>
      <c r="AW1015" s="18" t="s">
        <v>5537</v>
      </c>
      <c r="AX1015" s="18" t="s">
        <v>5537</v>
      </c>
      <c r="AY1015" s="18" t="s">
        <v>5537</v>
      </c>
      <c r="AZ1015" s="18" t="s">
        <v>5537</v>
      </c>
      <c r="BA1015" s="18" t="s">
        <v>5537</v>
      </c>
      <c r="BB1015" s="18" t="s">
        <v>5537</v>
      </c>
      <c r="BC1015" s="18" t="s">
        <v>5537</v>
      </c>
      <c r="BD1015" s="18" t="s">
        <v>5537</v>
      </c>
      <c r="BE1015" s="18" t="s">
        <v>5537</v>
      </c>
      <c r="BF1015" s="18" t="s">
        <v>5537</v>
      </c>
      <c r="BG1015" s="18" t="s">
        <v>5537</v>
      </c>
      <c r="BH1015" s="18" t="s">
        <v>5537</v>
      </c>
      <c r="BI1015" s="9" t="s">
        <v>5537</v>
      </c>
      <c r="BJ1015" s="14"/>
      <c r="BK1015" s="14" t="s">
        <v>5537</v>
      </c>
      <c r="BL1015" s="14" t="str">
        <f>_xlfn.XLOOKUP(B1015,'[4]cell downs 18042026 17h'!$B:$B,'[4]cell downs 18042026 17h'!$B:$B,"")</f>
        <v/>
      </c>
      <c r="BM1015" s="14" t="str">
        <f>_xlfn.XLOOKUP(B1015,'[5]Cells Huawei 19042026 15h'!$B:$B,'[5]Cells Huawei 19042026 15h'!$B:$B,"")</f>
        <v/>
      </c>
      <c r="BN1015" s="9" t="str">
        <f>_xlfn.XLOOKUP(B1015,'[6]cells down 19042026 9H40'!$B:$B,'[6]cells down 19042026 9H40'!$B:$B,"")</f>
        <v/>
      </c>
      <c r="BO1015" s="9" t="s">
        <v>3166</v>
      </c>
      <c r="BP1015" s="9" t="s">
        <v>12</v>
      </c>
      <c r="BQ1015" s="115"/>
    </row>
    <row r="1016" spans="1:69" s="9" customFormat="1" x14ac:dyDescent="0.3">
      <c r="A1016" s="1" t="s">
        <v>3437</v>
      </c>
      <c r="B1016" s="8" t="s">
        <v>3438</v>
      </c>
      <c r="C1016" s="3" t="str">
        <f>_xlfn.XLOOKUP(B1016,'[1]daily break down'!$D:$D,'[1]daily break down'!$E:$E,"")</f>
        <v>Douala</v>
      </c>
      <c r="D1016" s="1" t="s">
        <v>11</v>
      </c>
      <c r="E1016" s="1" t="s">
        <v>12</v>
      </c>
      <c r="F1016" s="3" t="s">
        <v>31</v>
      </c>
      <c r="G1016" s="1" t="s">
        <v>32</v>
      </c>
      <c r="H1016" s="34" t="str">
        <f>_xlfn.XLOOKUP(B1016,[2]CALCULATION!$B:$B,[2]CALCULATION!$H:$H,"")</f>
        <v>ZTE</v>
      </c>
      <c r="I1016" s="28">
        <v>0</v>
      </c>
      <c r="J1016" s="28">
        <v>0</v>
      </c>
      <c r="K1016" s="28">
        <v>0</v>
      </c>
      <c r="L1016" s="28">
        <v>0</v>
      </c>
      <c r="M1016" s="28">
        <v>0</v>
      </c>
      <c r="N1016" s="28">
        <v>0</v>
      </c>
      <c r="O1016" s="28">
        <v>0</v>
      </c>
      <c r="P1016" s="28">
        <v>0</v>
      </c>
      <c r="Q1016" s="28">
        <v>0</v>
      </c>
      <c r="R1016" s="28">
        <v>0</v>
      </c>
      <c r="S1016" s="94">
        <v>5.1065396238367962</v>
      </c>
      <c r="T1016" s="94">
        <f>_xlfn.XLOOKUP(B1016,'[3]Nur des jours'!$B:$B,'[3]Nur des jours'!$U:$U,"")</f>
        <v>0</v>
      </c>
      <c r="U1016" s="94">
        <v>0</v>
      </c>
      <c r="V1016" s="94">
        <v>0</v>
      </c>
      <c r="W1016" s="94">
        <v>0</v>
      </c>
      <c r="X1016" s="94">
        <v>0</v>
      </c>
      <c r="Y1016" s="94">
        <v>0</v>
      </c>
      <c r="Z1016" s="94">
        <v>0</v>
      </c>
      <c r="AA1016" s="94">
        <v>2.6721049387472071</v>
      </c>
      <c r="AB1016" s="94">
        <v>0</v>
      </c>
      <c r="AC1016" s="94">
        <f>_xlfn.XLOOKUP(B1016,'[3]Nur des jours'!$B:$B,'[3]Nur des jours'!$N:$N,"")</f>
        <v>0</v>
      </c>
      <c r="AD1016" s="94">
        <v>0</v>
      </c>
      <c r="AE1016" s="94">
        <v>0</v>
      </c>
      <c r="AF1016" s="94">
        <v>0</v>
      </c>
      <c r="AG1016" s="94">
        <v>0</v>
      </c>
      <c r="AH1016" s="94">
        <v>0</v>
      </c>
      <c r="AI1016" s="49" t="s">
        <v>5559</v>
      </c>
      <c r="AJ1016" s="49"/>
      <c r="AK1016" s="48" t="str" cm="1">
        <f t="array" ref="AK1016">IFERROR(_xlfn.IFS(
AM1016="MPR ISSUE","PDH",
AM1016="BSS Hardware Issue","BSS",
AM1016="Sites strategiques, MLL, Pylone, etc.","ENVTECH",
AM1016="AKTIVCO DEFAUT GE &amp; POWER Cabinet","AKTIVCO",
AM1016="AKTIVCO Coupure ENEO &amp; Baisse de tension","AKTIVCO GRID ONLY",
AM1016="Coupure ENEO &amp; Baisse de tension","IHS GRID ONLY",
AM1016="Defaut GE &amp; POWER Cabinet","IHS",
AM1016="Sharing","Partners",
AM1016="Sites strategiques &amp; DataCenter","SST &amp; DC",
AM1016="Exclu","Exclu",
AM1016="SAT","SAT",
AM1016="SPARE-ISSUE","SPARE-ISSUE",
AM1016="Fiber CAmtel","TRANS_FO_CAMTEL",
AM1016="Fiber AOF","Fiber AOF",
AM1016="Projet OCM (HUAWEI)","TRAVAUX-HUAWEI",
AM1016="Projet OCM (NOKIA)","TRAVAUX-NOKIA",
AM1016="ACCESS-ISSUE","ACCESS-ISSUE",
AM1016="Projet OCM (ZTE, NOKIA, autres projets)","TRAVAUX OCM",
AM1016="No root CAuse","No root cause",
AM1016="ODU HS","PDH",
AM1016="IP &amp; VLAN","PDH",
AM1016="Warehouse HUAWEI","SPARE-ISSUE",
AM1016="SPARE-HS","SPARE-ISSUE",
AM1016="Power Telco","BSS",AM1016="no impacts","no impacts"
),"")</f>
        <v>no impacts</v>
      </c>
      <c r="AL1016" s="48" t="str" cm="1">
        <f t="array" ref="AL1016">IFERROR(_xlfn.IFS(
AM1016="MPR ISSUE","TX ISSUE",
AM1016="BSS Hardware Issue","RAN ISSUE",
AM1016="Sites strategiques, MLL, Pylone, etc.","ENVTECH",
AM1016="AKTIVCO DEFAUT GE &amp; POWER Cabinet","POWER ISSUE",
AM1016="AKTIVCO Coupure ENEO &amp; Baisse de tension","POWER ISSUE",
AM1016="Coupure ENEO &amp; Baisse de tension","POWER ISSUE",
AM1016="Defaut GE &amp; POWER Cabinet","POWER ISSUE",
AM1016="Sharing","POWER ISSUE",
AM1016="Sites strategiques &amp; DataCenter","POWER ISSUE",
AM1016="Exclu","Exclu",
AM1016="SAT","TX ISSUE",
AM1016="SPARE-ISSUE","SPARE-ISSUE",
AM1016="Fiber CAmtel","TX ISSUE",
AM1016="Fiber AOF","TX ISSUE",
AM1016="Projet OCM (HUAWEI)","TRAVAUX-HUAWEI",
AM1016="Projet OCM (NOKIA)","TRAVAUX -NOKIA",
AM1016="ACCESS-ISSUE","ACCESS-ISSUE",
AM1016="Projet OCM (ZTE, NOKIA, autres projets)","TRAVAUX OCM",
AM1016="No root CAuse","No root cause",
AM1016="ODU HS","TX ISSUE",
AM1016="IP &amp; VLAN","TX ISSUE",
AM1016="Warehouse HUAWEI","SPARE-ISSUE",
AM1016="SPARE-HS","SPARE-ISSUE",
AM1016="Power Telco","RAN ISSUE",AM1016="no impacts","no impacts"
),"")</f>
        <v>no impacts</v>
      </c>
      <c r="AM1016" s="67" t="s">
        <v>5605</v>
      </c>
      <c r="AN1016" s="48" t="str" cm="1">
        <f t="array" ref="AN1016">IFERROR(_xlfn.IFS(
AM1016="MPR ISSUE","ACTIVE",
AM1016="BSS Hardware Issue","ACTIVE",
AM1016="Sites strategiques, MLL, Pylone, etc.","PASSIVE",
AM1016="AKTIVCO DEFAUT GE &amp; POWER Cabinet","PASSIVE",
AM1016="AKTIVCO Coupure ENEO &amp; Baisse de tension","PASSIVE",
AM1016="Coupure ENEO &amp; Baisse de tension","PASSIVE",
AM1016="Defaut GE &amp; POWER Cabinet","PASSIVE",
AM1016="Sharing","PASSIVE",
AM1016="Sites strategiques &amp; DataCenter","PASSIVE",
AM1016="Exclu","Exclu",
AM1016="SAT","ACTIVE",
AM1016="SPARE-ISSUE","SPARE-ISSUE",
AM1016="Fiber CAmtel","ACTIVE",
AM1016="Fiber AOF","ACTIVE",
AM1016="Projet OCM (HUAWEI)","PLANNED WORKS",
AM1016="Projet OCM (NOKIA)","PLANNED WORKS",
AM1016="ACCESS-ISSUE","ACCESS-ISSUE",
AM1016="Projet OCM (ZTE, NOKIA, autres projets)","PLANNED WORKS",
AM1016="No root CAuse","No root cause",
AM1016="ODU HS","ACTIVE",
AM1016="IP &amp; VLAN","ACTIVE",
AM1016="Warehouse HUAWEI","SPARE-ISSUE",
AM1016="SPARE-HS","SPARE-ISSUE",
AM1016="Power Telco","ACTIVE", AM1016="no impacts","no impacts"
),"")</f>
        <v>no impacts</v>
      </c>
      <c r="AO1016" s="93" t="s">
        <v>5537</v>
      </c>
      <c r="AP1016" s="101" t="str">
        <f t="shared" si="31"/>
        <v>LIT_562</v>
      </c>
      <c r="AR1016" s="17" t="s">
        <v>5537</v>
      </c>
      <c r="AS1016" s="7" t="s">
        <v>5537</v>
      </c>
      <c r="AT1016" s="6"/>
      <c r="AU1016" s="7"/>
      <c r="AV1016" s="3" t="s">
        <v>5537</v>
      </c>
      <c r="AW1016" s="18" t="s">
        <v>5537</v>
      </c>
      <c r="AX1016" s="18" t="s">
        <v>5537</v>
      </c>
      <c r="AY1016" s="18" t="s">
        <v>5537</v>
      </c>
      <c r="AZ1016" s="18" t="s">
        <v>5537</v>
      </c>
      <c r="BA1016" s="18" t="s">
        <v>5537</v>
      </c>
      <c r="BB1016" s="18" t="s">
        <v>5537</v>
      </c>
      <c r="BC1016" s="18" t="s">
        <v>5537</v>
      </c>
      <c r="BD1016" s="18" t="s">
        <v>5537</v>
      </c>
      <c r="BE1016" s="18" t="s">
        <v>5537</v>
      </c>
      <c r="BF1016" s="18" t="s">
        <v>5537</v>
      </c>
      <c r="BG1016" s="18" t="s">
        <v>5537</v>
      </c>
      <c r="BH1016" s="18" t="s">
        <v>5537</v>
      </c>
      <c r="BI1016" s="9" t="s">
        <v>5537</v>
      </c>
      <c r="BJ1016" s="14"/>
      <c r="BK1016" s="14" t="s">
        <v>5537</v>
      </c>
      <c r="BL1016" s="14" t="str">
        <f>_xlfn.XLOOKUP(B1016,'[4]cell downs 18042026 17h'!$B:$B,'[4]cell downs 18042026 17h'!$B:$B,"")</f>
        <v/>
      </c>
      <c r="BM1016" s="14" t="str">
        <f>_xlfn.XLOOKUP(B1016,'[5]Cells Huawei 19042026 15h'!$B:$B,'[5]Cells Huawei 19042026 15h'!$B:$B,"")</f>
        <v/>
      </c>
      <c r="BN1016" s="9" t="str">
        <f>_xlfn.XLOOKUP(B1016,'[6]cells down 19042026 9H40'!$B:$B,'[6]cells down 19042026 9H40'!$B:$B,"")</f>
        <v/>
      </c>
      <c r="BO1016" s="9" t="s">
        <v>3438</v>
      </c>
      <c r="BP1016" s="9" t="s">
        <v>5537</v>
      </c>
      <c r="BQ1016" s="115"/>
    </row>
    <row r="1017" spans="1:69" s="9" customFormat="1" x14ac:dyDescent="0.3">
      <c r="A1017" s="1" t="s">
        <v>2691</v>
      </c>
      <c r="B1017" s="8" t="s">
        <v>2692</v>
      </c>
      <c r="C1017" s="3" t="str">
        <f>_xlfn.XLOOKUP(B1017,'[1]daily break down'!$D:$D,'[1]daily break down'!$E:$E,"")</f>
        <v>NORD-OUEST</v>
      </c>
      <c r="D1017" s="1" t="s">
        <v>11</v>
      </c>
      <c r="E1017" s="1" t="s">
        <v>12</v>
      </c>
      <c r="F1017" s="3" t="s">
        <v>51</v>
      </c>
      <c r="G1017" s="1" t="s">
        <v>52</v>
      </c>
      <c r="H1017" s="32" t="str">
        <f>_xlfn.XLOOKUP(B1017,[2]CALCULATION!$B:$B,[2]CALCULATION!$H:$H,"")</f>
        <v>Huawei</v>
      </c>
      <c r="I1017" s="28">
        <v>0</v>
      </c>
      <c r="J1017" s="28">
        <v>0</v>
      </c>
      <c r="K1017" s="28">
        <v>0</v>
      </c>
      <c r="L1017" s="28">
        <v>0</v>
      </c>
      <c r="M1017" s="28">
        <v>0</v>
      </c>
      <c r="N1017" s="28">
        <v>0</v>
      </c>
      <c r="O1017" s="28">
        <v>0</v>
      </c>
      <c r="P1017" s="28">
        <v>0</v>
      </c>
      <c r="Q1017" s="28">
        <v>0</v>
      </c>
      <c r="R1017" s="28">
        <v>0.14687186994375528</v>
      </c>
      <c r="S1017" s="94">
        <v>4.5194088456281234</v>
      </c>
      <c r="T1017" s="94">
        <f>_xlfn.XLOOKUP(B1017,'[3]Nur des jours'!$B:$B,'[3]Nur des jours'!$U:$U,"")</f>
        <v>0</v>
      </c>
      <c r="U1017" s="94">
        <v>0</v>
      </c>
      <c r="V1017" s="94">
        <v>1.4419660819614593</v>
      </c>
      <c r="W1017" s="94">
        <v>0</v>
      </c>
      <c r="X1017" s="94">
        <v>0</v>
      </c>
      <c r="Y1017" s="94">
        <v>0</v>
      </c>
      <c r="Z1017" s="94">
        <v>1.7127025708195289</v>
      </c>
      <c r="AA1017" s="94">
        <v>2.6683774073788715</v>
      </c>
      <c r="AB1017" s="94">
        <v>0</v>
      </c>
      <c r="AC1017" s="94">
        <f>_xlfn.XLOOKUP(B1017,'[3]Nur des jours'!$B:$B,'[3]Nur des jours'!$N:$N,"")</f>
        <v>0</v>
      </c>
      <c r="AD1017" s="94">
        <v>0</v>
      </c>
      <c r="AE1017" s="94">
        <v>0</v>
      </c>
      <c r="AF1017" s="94">
        <v>0</v>
      </c>
      <c r="AG1017" s="94">
        <v>0</v>
      </c>
      <c r="AH1017" s="94">
        <v>0</v>
      </c>
      <c r="AI1017" s="49" t="s">
        <v>5559</v>
      </c>
      <c r="AJ1017" s="49"/>
      <c r="AK1017" s="48" t="str" cm="1">
        <f t="array" ref="AK1017">IFERROR(_xlfn.IFS(
AM1017="MPR ISSUE","PDH",
AM1017="BSS Hardware Issue","BSS",
AM1017="Sites strategiques, MLL, Pylone, etc.","ENVTECH",
AM1017="AKTIVCO DEFAUT GE &amp; POWER Cabinet","AKTIVCO",
AM1017="AKTIVCO Coupure ENEO &amp; Baisse de tension","AKTIVCO GRID ONLY",
AM1017="Coupure ENEO &amp; Baisse de tension","IHS GRID ONLY",
AM1017="Defaut GE &amp; POWER Cabinet","IHS",
AM1017="Sharing","Partners",
AM1017="Sites strategiques &amp; DataCenter","SST &amp; DC",
AM1017="Exclu","Exclu",
AM1017="SAT","SAT",
AM1017="SPARE-ISSUE","SPARE-ISSUE",
AM1017="Fiber CAmtel","TRANS_FO_CAMTEL",
AM1017="Fiber AOF","Fiber AOF",
AM1017="Projet OCM (HUAWEI)","TRAVAUX-HUAWEI",
AM1017="Projet OCM (NOKIA)","TRAVAUX-NOKIA",
AM1017="ACCESS-ISSUE","ACCESS-ISSUE",
AM1017="Projet OCM (ZTE, NOKIA, autres projets)","TRAVAUX OCM",
AM1017="No root CAuse","No root cause",
AM1017="ODU HS","PDH",
AM1017="IP &amp; VLAN","PDH",
AM1017="Warehouse HUAWEI","SPARE-ISSUE",
AM1017="SPARE-HS","SPARE-ISSUE",
AM1017="Power Telco","BSS",AM1017="no impacts","no impacts"
),"")</f>
        <v>no impacts</v>
      </c>
      <c r="AL1017" s="48" t="str" cm="1">
        <f t="array" ref="AL1017">IFERROR(_xlfn.IFS(
AM1017="MPR ISSUE","TX ISSUE",
AM1017="BSS Hardware Issue","RAN ISSUE",
AM1017="Sites strategiques, MLL, Pylone, etc.","ENVTECH",
AM1017="AKTIVCO DEFAUT GE &amp; POWER Cabinet","POWER ISSUE",
AM1017="AKTIVCO Coupure ENEO &amp; Baisse de tension","POWER ISSUE",
AM1017="Coupure ENEO &amp; Baisse de tension","POWER ISSUE",
AM1017="Defaut GE &amp; POWER Cabinet","POWER ISSUE",
AM1017="Sharing","POWER ISSUE",
AM1017="Sites strategiques &amp; DataCenter","POWER ISSUE",
AM1017="Exclu","Exclu",
AM1017="SAT","TX ISSUE",
AM1017="SPARE-ISSUE","SPARE-ISSUE",
AM1017="Fiber CAmtel","TX ISSUE",
AM1017="Fiber AOF","TX ISSUE",
AM1017="Projet OCM (HUAWEI)","TRAVAUX-HUAWEI",
AM1017="Projet OCM (NOKIA)","TRAVAUX -NOKIA",
AM1017="ACCESS-ISSUE","ACCESS-ISSUE",
AM1017="Projet OCM (ZTE, NOKIA, autres projets)","TRAVAUX OCM",
AM1017="No root CAuse","No root cause",
AM1017="ODU HS","TX ISSUE",
AM1017="IP &amp; VLAN","TX ISSUE",
AM1017="Warehouse HUAWEI","SPARE-ISSUE",
AM1017="SPARE-HS","SPARE-ISSUE",
AM1017="Power Telco","RAN ISSUE",AM1017="no impacts","no impacts"
),"")</f>
        <v>no impacts</v>
      </c>
      <c r="AM1017" s="67" t="s">
        <v>5605</v>
      </c>
      <c r="AN1017" s="48" t="str" cm="1">
        <f t="array" ref="AN1017">IFERROR(_xlfn.IFS(
AM1017="MPR ISSUE","ACTIVE",
AM1017="BSS Hardware Issue","ACTIVE",
AM1017="Sites strategiques, MLL, Pylone, etc.","PASSIVE",
AM1017="AKTIVCO DEFAUT GE &amp; POWER Cabinet","PASSIVE",
AM1017="AKTIVCO Coupure ENEO &amp; Baisse de tension","PASSIVE",
AM1017="Coupure ENEO &amp; Baisse de tension","PASSIVE",
AM1017="Defaut GE &amp; POWER Cabinet","PASSIVE",
AM1017="Sharing","PASSIVE",
AM1017="Sites strategiques &amp; DataCenter","PASSIVE",
AM1017="Exclu","Exclu",
AM1017="SAT","ACTIVE",
AM1017="SPARE-ISSUE","SPARE-ISSUE",
AM1017="Fiber CAmtel","ACTIVE",
AM1017="Fiber AOF","ACTIVE",
AM1017="Projet OCM (HUAWEI)","PLANNED WORKS",
AM1017="Projet OCM (NOKIA)","PLANNED WORKS",
AM1017="ACCESS-ISSUE","ACCESS-ISSUE",
AM1017="Projet OCM (ZTE, NOKIA, autres projets)","PLANNED WORKS",
AM1017="No root CAuse","No root cause",
AM1017="ODU HS","ACTIVE",
AM1017="IP &amp; VLAN","ACTIVE",
AM1017="Warehouse HUAWEI","SPARE-ISSUE",
AM1017="SPARE-HS","SPARE-ISSUE",
AM1017="Power Telco","ACTIVE", AM1017="no impacts","no impacts"
),"")</f>
        <v>no impacts</v>
      </c>
      <c r="AO1017" s="93" t="s">
        <v>5537</v>
      </c>
      <c r="AP1017" s="101" t="str">
        <f t="shared" si="31"/>
        <v>NRO_062</v>
      </c>
      <c r="AR1017" s="17" t="s">
        <v>5537</v>
      </c>
      <c r="AS1017" s="7" t="s">
        <v>5537</v>
      </c>
      <c r="AT1017" s="6"/>
      <c r="AU1017" s="7"/>
      <c r="AV1017" s="3" t="s">
        <v>5537</v>
      </c>
      <c r="AW1017" s="18" t="s">
        <v>5537</v>
      </c>
      <c r="AX1017" s="18" t="s">
        <v>5537</v>
      </c>
      <c r="AY1017" s="18" t="s">
        <v>5537</v>
      </c>
      <c r="AZ1017" s="18" t="s">
        <v>5537</v>
      </c>
      <c r="BA1017" s="18" t="s">
        <v>5537</v>
      </c>
      <c r="BB1017" s="18" t="s">
        <v>5537</v>
      </c>
      <c r="BC1017" s="18" t="s">
        <v>5537</v>
      </c>
      <c r="BD1017" s="18" t="s">
        <v>5537</v>
      </c>
      <c r="BE1017" s="18" t="s">
        <v>5537</v>
      </c>
      <c r="BF1017" s="18" t="s">
        <v>5537</v>
      </c>
      <c r="BG1017" s="18" t="s">
        <v>5537</v>
      </c>
      <c r="BH1017" s="18" t="s">
        <v>5537</v>
      </c>
      <c r="BI1017" s="9" t="s">
        <v>5537</v>
      </c>
      <c r="BJ1017" s="14"/>
      <c r="BK1017" s="14" t="s">
        <v>5537</v>
      </c>
      <c r="BL1017" s="14" t="str">
        <f>_xlfn.XLOOKUP(B1017,'[4]cell downs 18042026 17h'!$B:$B,'[4]cell downs 18042026 17h'!$B:$B,"")</f>
        <v/>
      </c>
      <c r="BM1017" s="14" t="str">
        <f>_xlfn.XLOOKUP(B1017,'[5]Cells Huawei 19042026 15h'!$B:$B,'[5]Cells Huawei 19042026 15h'!$B:$B,"")</f>
        <v/>
      </c>
      <c r="BN1017" s="9" t="str">
        <f>_xlfn.XLOOKUP(B1017,'[6]cells down 19042026 9H40'!$B:$B,'[6]cells down 19042026 9H40'!$B:$B,"")</f>
        <v/>
      </c>
      <c r="BO1017" s="9" t="s">
        <v>2692</v>
      </c>
      <c r="BP1017" s="9" t="s">
        <v>5459</v>
      </c>
      <c r="BQ1017" s="115"/>
    </row>
    <row r="1018" spans="1:69" s="9" customFormat="1" x14ac:dyDescent="0.3">
      <c r="A1018" s="1" t="s">
        <v>4909</v>
      </c>
      <c r="B1018" s="8" t="s">
        <v>4910</v>
      </c>
      <c r="C1018" s="3" t="str">
        <f>_xlfn.XLOOKUP(B1018,'[1]daily break down'!$D:$D,'[1]daily break down'!$E:$E,"")</f>
        <v>Yaounde</v>
      </c>
      <c r="D1018" s="1"/>
      <c r="E1018" s="1"/>
      <c r="F1018" s="3" t="s">
        <v>37</v>
      </c>
      <c r="G1018" s="1" t="s">
        <v>38</v>
      </c>
      <c r="H1018" s="34" t="str">
        <f>_xlfn.XLOOKUP(B1018,[2]CALCULATION!$B:$B,[2]CALCULATION!$H:$H,"")</f>
        <v>ZTE</v>
      </c>
      <c r="I1018" s="28">
        <v>0</v>
      </c>
      <c r="J1018" s="28">
        <v>0</v>
      </c>
      <c r="K1018" s="28">
        <v>0</v>
      </c>
      <c r="L1018" s="28">
        <v>0</v>
      </c>
      <c r="M1018" s="28">
        <v>0</v>
      </c>
      <c r="N1018" s="28">
        <v>0</v>
      </c>
      <c r="O1018" s="28">
        <v>0</v>
      </c>
      <c r="P1018" s="28">
        <v>0</v>
      </c>
      <c r="Q1018" s="28">
        <v>0</v>
      </c>
      <c r="R1018" s="28">
        <v>0</v>
      </c>
      <c r="S1018" s="94">
        <v>0</v>
      </c>
      <c r="T1018" s="94">
        <f>_xlfn.XLOOKUP(B1018,'[3]Nur des jours'!$B:$B,'[3]Nur des jours'!$U:$U,"")</f>
        <v>8.5430025140326629E-3</v>
      </c>
      <c r="U1018" s="94">
        <v>0</v>
      </c>
      <c r="V1018" s="94">
        <v>0</v>
      </c>
      <c r="W1018" s="94">
        <v>8.5430025140326646E-3</v>
      </c>
      <c r="X1018" s="94">
        <v>0</v>
      </c>
      <c r="Y1018" s="94">
        <v>0</v>
      </c>
      <c r="Z1018" s="94">
        <v>0</v>
      </c>
      <c r="AA1018" s="94">
        <v>2.3339875240060155</v>
      </c>
      <c r="AB1018" s="94">
        <v>0</v>
      </c>
      <c r="AC1018" s="94">
        <f>_xlfn.XLOOKUP(B1018,'[3]Nur des jours'!$B:$B,'[3]Nur des jours'!$N:$N,"")</f>
        <v>0</v>
      </c>
      <c r="AD1018" s="94">
        <v>0</v>
      </c>
      <c r="AE1018" s="94">
        <v>0</v>
      </c>
      <c r="AF1018" s="94">
        <v>0</v>
      </c>
      <c r="AG1018" s="94">
        <v>0</v>
      </c>
      <c r="AH1018" s="94">
        <v>0</v>
      </c>
      <c r="AI1018" s="49" t="s">
        <v>5559</v>
      </c>
      <c r="AJ1018" s="49"/>
      <c r="AK1018" s="48" t="str" cm="1">
        <f t="array" ref="AK1018">IFERROR(_xlfn.IFS(
AM1018="MPR ISSUE","PDH",
AM1018="BSS Hardware Issue","BSS",
AM1018="Sites strategiques, MLL, Pylone, etc.","ENVTECH",
AM1018="AKTIVCO DEFAUT GE &amp; POWER Cabinet","AKTIVCO",
AM1018="AKTIVCO Coupure ENEO &amp; Baisse de tension","AKTIVCO GRID ONLY",
AM1018="Coupure ENEO &amp; Baisse de tension","IHS GRID ONLY",
AM1018="Defaut GE &amp; POWER Cabinet","IHS",
AM1018="Sharing","Partners",
AM1018="Sites strategiques &amp; DataCenter","SST &amp; DC",
AM1018="Exclu","Exclu",
AM1018="SAT","SAT",
AM1018="SPARE-ISSUE","SPARE-ISSUE",
AM1018="Fiber CAmtel","TRANS_FO_CAMTEL",
AM1018="Fiber AOF","Fiber AOF",
AM1018="Projet OCM (HUAWEI)","TRAVAUX-HUAWEI",
AM1018="Projet OCM (NOKIA)","TRAVAUX-NOKIA",
AM1018="ACCESS-ISSUE","ACCESS-ISSUE",
AM1018="Projet OCM (ZTE, NOKIA, autres projets)","TRAVAUX OCM",
AM1018="No root CAuse","No root cause",
AM1018="ODU HS","PDH",
AM1018="IP &amp; VLAN","PDH",
AM1018="Warehouse HUAWEI","SPARE-ISSUE",
AM1018="SPARE-HS","SPARE-ISSUE",
AM1018="Power Telco","BSS",AM1018="no impacts","no impacts"
),"")</f>
        <v>no impacts</v>
      </c>
      <c r="AL1018" s="48" t="str" cm="1">
        <f t="array" ref="AL1018">IFERROR(_xlfn.IFS(
AM1018="MPR ISSUE","TX ISSUE",
AM1018="BSS Hardware Issue","RAN ISSUE",
AM1018="Sites strategiques, MLL, Pylone, etc.","ENVTECH",
AM1018="AKTIVCO DEFAUT GE &amp; POWER Cabinet","POWER ISSUE",
AM1018="AKTIVCO Coupure ENEO &amp; Baisse de tension","POWER ISSUE",
AM1018="Coupure ENEO &amp; Baisse de tension","POWER ISSUE",
AM1018="Defaut GE &amp; POWER Cabinet","POWER ISSUE",
AM1018="Sharing","POWER ISSUE",
AM1018="Sites strategiques &amp; DataCenter","POWER ISSUE",
AM1018="Exclu","Exclu",
AM1018="SAT","TX ISSUE",
AM1018="SPARE-ISSUE","SPARE-ISSUE",
AM1018="Fiber CAmtel","TX ISSUE",
AM1018="Fiber AOF","TX ISSUE",
AM1018="Projet OCM (HUAWEI)","TRAVAUX-HUAWEI",
AM1018="Projet OCM (NOKIA)","TRAVAUX -NOKIA",
AM1018="ACCESS-ISSUE","ACCESS-ISSUE",
AM1018="Projet OCM (ZTE, NOKIA, autres projets)","TRAVAUX OCM",
AM1018="No root CAuse","No root cause",
AM1018="ODU HS","TX ISSUE",
AM1018="IP &amp; VLAN","TX ISSUE",
AM1018="Warehouse HUAWEI","SPARE-ISSUE",
AM1018="SPARE-HS","SPARE-ISSUE",
AM1018="Power Telco","RAN ISSUE",AM1018="no impacts","no impacts"
),"")</f>
        <v>no impacts</v>
      </c>
      <c r="AM1018" s="67" t="s">
        <v>5605</v>
      </c>
      <c r="AN1018" s="48" t="str" cm="1">
        <f t="array" ref="AN1018">IFERROR(_xlfn.IFS(
AM1018="MPR ISSUE","ACTIVE",
AM1018="BSS Hardware Issue","ACTIVE",
AM1018="Sites strategiques, MLL, Pylone, etc.","PASSIVE",
AM1018="AKTIVCO DEFAUT GE &amp; POWER Cabinet","PASSIVE",
AM1018="AKTIVCO Coupure ENEO &amp; Baisse de tension","PASSIVE",
AM1018="Coupure ENEO &amp; Baisse de tension","PASSIVE",
AM1018="Defaut GE &amp; POWER Cabinet","PASSIVE",
AM1018="Sharing","PASSIVE",
AM1018="Sites strategiques &amp; DataCenter","PASSIVE",
AM1018="Exclu","Exclu",
AM1018="SAT","ACTIVE",
AM1018="SPARE-ISSUE","SPARE-ISSUE",
AM1018="Fiber CAmtel","ACTIVE",
AM1018="Fiber AOF","ACTIVE",
AM1018="Projet OCM (HUAWEI)","PLANNED WORKS",
AM1018="Projet OCM (NOKIA)","PLANNED WORKS",
AM1018="ACCESS-ISSUE","ACCESS-ISSUE",
AM1018="Projet OCM (ZTE, NOKIA, autres projets)","PLANNED WORKS",
AM1018="No root CAuse","No root cause",
AM1018="ODU HS","ACTIVE",
AM1018="IP &amp; VLAN","ACTIVE",
AM1018="Warehouse HUAWEI","SPARE-ISSUE",
AM1018="SPARE-HS","SPARE-ISSUE",
AM1018="Power Telco","ACTIVE", AM1018="no impacts","no impacts"
),"")</f>
        <v>no impacts</v>
      </c>
      <c r="AO1018" s="93" t="s">
        <v>5537</v>
      </c>
      <c r="AP1018" s="101" t="str">
        <f t="shared" si="31"/>
        <v>CTR_882</v>
      </c>
      <c r="AR1018" s="17" t="s">
        <v>5537</v>
      </c>
      <c r="AS1018" s="7" t="s">
        <v>5537</v>
      </c>
      <c r="AT1018" s="6"/>
      <c r="AU1018" s="7"/>
      <c r="AV1018" s="3" t="s">
        <v>5537</v>
      </c>
      <c r="AW1018" s="18" t="s">
        <v>5537</v>
      </c>
      <c r="AX1018" s="18" t="s">
        <v>5537</v>
      </c>
      <c r="AY1018" s="18" t="s">
        <v>5537</v>
      </c>
      <c r="AZ1018" s="18" t="s">
        <v>5537</v>
      </c>
      <c r="BA1018" s="18" t="s">
        <v>5537</v>
      </c>
      <c r="BB1018" s="18" t="s">
        <v>5537</v>
      </c>
      <c r="BC1018" s="18" t="s">
        <v>5537</v>
      </c>
      <c r="BD1018" s="18" t="s">
        <v>5537</v>
      </c>
      <c r="BE1018" s="18" t="s">
        <v>5537</v>
      </c>
      <c r="BF1018" s="18" t="s">
        <v>5537</v>
      </c>
      <c r="BG1018" s="18" t="s">
        <v>5537</v>
      </c>
      <c r="BH1018" s="18" t="s">
        <v>5537</v>
      </c>
      <c r="BI1018" s="9" t="s">
        <v>5537</v>
      </c>
      <c r="BJ1018" s="14"/>
      <c r="BK1018" s="14" t="s">
        <v>5537</v>
      </c>
      <c r="BL1018" s="14" t="str">
        <f>_xlfn.XLOOKUP(B1018,'[4]cell downs 18042026 17h'!$B:$B,'[4]cell downs 18042026 17h'!$B:$B,"")</f>
        <v/>
      </c>
      <c r="BM1018" s="14" t="str">
        <f>_xlfn.XLOOKUP(B1018,'[5]Cells Huawei 19042026 15h'!$B:$B,'[5]Cells Huawei 19042026 15h'!$B:$B,"")</f>
        <v/>
      </c>
      <c r="BN1018" s="9" t="str">
        <f>_xlfn.XLOOKUP(B1018,'[6]cells down 19042026 9H40'!$B:$B,'[6]cells down 19042026 9H40'!$B:$B,"")</f>
        <v/>
      </c>
      <c r="BO1018" s="9" t="s">
        <v>5537</v>
      </c>
      <c r="BP1018" s="9" t="s">
        <v>12</v>
      </c>
      <c r="BQ1018" s="115"/>
    </row>
    <row r="1019" spans="1:69" s="9" customFormat="1" x14ac:dyDescent="0.3">
      <c r="A1019" s="1" t="s">
        <v>4533</v>
      </c>
      <c r="B1019" s="8" t="s">
        <v>4534</v>
      </c>
      <c r="C1019" s="3" t="str">
        <f>_xlfn.XLOOKUP(B1019,'[1]daily break down'!$D:$D,'[1]daily break down'!$E:$E,"")</f>
        <v>Yaounde</v>
      </c>
      <c r="D1019" s="1" t="s">
        <v>11</v>
      </c>
      <c r="E1019" s="1" t="s">
        <v>12</v>
      </c>
      <c r="F1019" s="3" t="s">
        <v>37</v>
      </c>
      <c r="G1019" s="1" t="s">
        <v>38</v>
      </c>
      <c r="H1019" s="34" t="str">
        <f>_xlfn.XLOOKUP(B1019,[2]CALCULATION!$B:$B,[2]CALCULATION!$H:$H,"")</f>
        <v>ZTE</v>
      </c>
      <c r="I1019" s="28">
        <v>0</v>
      </c>
      <c r="J1019" s="28">
        <v>0</v>
      </c>
      <c r="K1019" s="28">
        <v>0</v>
      </c>
      <c r="L1019" s="28">
        <v>0</v>
      </c>
      <c r="M1019" s="28">
        <v>3.3445587316263019</v>
      </c>
      <c r="N1019" s="28">
        <v>0</v>
      </c>
      <c r="O1019" s="28">
        <v>0</v>
      </c>
      <c r="P1019" s="28">
        <v>0</v>
      </c>
      <c r="Q1019" s="28">
        <v>0</v>
      </c>
      <c r="R1019" s="28">
        <v>0</v>
      </c>
      <c r="S1019" s="94">
        <v>0</v>
      </c>
      <c r="T1019" s="94">
        <f>_xlfn.XLOOKUP(B1019,'[3]Nur des jours'!$B:$B,'[3]Nur des jours'!$U:$U,"")</f>
        <v>0</v>
      </c>
      <c r="U1019" s="94">
        <v>0</v>
      </c>
      <c r="V1019" s="94">
        <v>0</v>
      </c>
      <c r="W1019" s="94">
        <v>0</v>
      </c>
      <c r="X1019" s="94">
        <v>0</v>
      </c>
      <c r="Y1019" s="94">
        <v>0</v>
      </c>
      <c r="Z1019" s="94">
        <v>0</v>
      </c>
      <c r="AA1019" s="94">
        <v>2.2447407921057647</v>
      </c>
      <c r="AB1019" s="94">
        <v>0</v>
      </c>
      <c r="AC1019" s="94">
        <f>_xlfn.XLOOKUP(B1019,'[3]Nur des jours'!$B:$B,'[3]Nur des jours'!$N:$N,"")</f>
        <v>0</v>
      </c>
      <c r="AD1019" s="94">
        <v>0</v>
      </c>
      <c r="AE1019" s="94">
        <v>0</v>
      </c>
      <c r="AF1019" s="94">
        <v>0</v>
      </c>
      <c r="AG1019" s="94">
        <v>0</v>
      </c>
      <c r="AH1019" s="94">
        <v>0</v>
      </c>
      <c r="AI1019" s="49" t="s">
        <v>5559</v>
      </c>
      <c r="AJ1019" s="49"/>
      <c r="AK1019" s="48" t="str" cm="1">
        <f t="array" ref="AK1019">IFERROR(_xlfn.IFS(
AM1019="MPR ISSUE","PDH",
AM1019="BSS Hardware Issue","BSS",
AM1019="Sites strategiques, MLL, Pylone, etc.","ENVTECH",
AM1019="AKTIVCO DEFAUT GE &amp; POWER Cabinet","AKTIVCO",
AM1019="AKTIVCO Coupure ENEO &amp; Baisse de tension","AKTIVCO GRID ONLY",
AM1019="Coupure ENEO &amp; Baisse de tension","IHS GRID ONLY",
AM1019="Defaut GE &amp; POWER Cabinet","IHS",
AM1019="Sharing","Partners",
AM1019="Sites strategiques &amp; DataCenter","SST &amp; DC",
AM1019="Exclu","Exclu",
AM1019="SAT","SAT",
AM1019="SPARE-ISSUE","SPARE-ISSUE",
AM1019="Fiber CAmtel","TRANS_FO_CAMTEL",
AM1019="Fiber AOF","Fiber AOF",
AM1019="Projet OCM (HUAWEI)","TRAVAUX-HUAWEI",
AM1019="Projet OCM (NOKIA)","TRAVAUX-NOKIA",
AM1019="ACCESS-ISSUE","ACCESS-ISSUE",
AM1019="Projet OCM (ZTE, NOKIA, autres projets)","TRAVAUX OCM",
AM1019="No root CAuse","No root cause",
AM1019="ODU HS","PDH",
AM1019="IP &amp; VLAN","PDH",
AM1019="Warehouse HUAWEI","SPARE-ISSUE",
AM1019="SPARE-HS","SPARE-ISSUE",
AM1019="Power Telco","BSS",AM1019="no impacts","no impacts"
),"")</f>
        <v>no impacts</v>
      </c>
      <c r="AL1019" s="48" t="str" cm="1">
        <f t="array" ref="AL1019">IFERROR(_xlfn.IFS(
AM1019="MPR ISSUE","TX ISSUE",
AM1019="BSS Hardware Issue","RAN ISSUE",
AM1019="Sites strategiques, MLL, Pylone, etc.","ENVTECH",
AM1019="AKTIVCO DEFAUT GE &amp; POWER Cabinet","POWER ISSUE",
AM1019="AKTIVCO Coupure ENEO &amp; Baisse de tension","POWER ISSUE",
AM1019="Coupure ENEO &amp; Baisse de tension","POWER ISSUE",
AM1019="Defaut GE &amp; POWER Cabinet","POWER ISSUE",
AM1019="Sharing","POWER ISSUE",
AM1019="Sites strategiques &amp; DataCenter","POWER ISSUE",
AM1019="Exclu","Exclu",
AM1019="SAT","TX ISSUE",
AM1019="SPARE-ISSUE","SPARE-ISSUE",
AM1019="Fiber CAmtel","TX ISSUE",
AM1019="Fiber AOF","TX ISSUE",
AM1019="Projet OCM (HUAWEI)","TRAVAUX-HUAWEI",
AM1019="Projet OCM (NOKIA)","TRAVAUX -NOKIA",
AM1019="ACCESS-ISSUE","ACCESS-ISSUE",
AM1019="Projet OCM (ZTE, NOKIA, autres projets)","TRAVAUX OCM",
AM1019="No root CAuse","No root cause",
AM1019="ODU HS","TX ISSUE",
AM1019="IP &amp; VLAN","TX ISSUE",
AM1019="Warehouse HUAWEI","SPARE-ISSUE",
AM1019="SPARE-HS","SPARE-ISSUE",
AM1019="Power Telco","RAN ISSUE",AM1019="no impacts","no impacts"
),"")</f>
        <v>no impacts</v>
      </c>
      <c r="AM1019" s="67" t="s">
        <v>5605</v>
      </c>
      <c r="AN1019" s="48" t="str" cm="1">
        <f t="array" ref="AN1019">IFERROR(_xlfn.IFS(
AM1019="MPR ISSUE","ACTIVE",
AM1019="BSS Hardware Issue","ACTIVE",
AM1019="Sites strategiques, MLL, Pylone, etc.","PASSIVE",
AM1019="AKTIVCO DEFAUT GE &amp; POWER Cabinet","PASSIVE",
AM1019="AKTIVCO Coupure ENEO &amp; Baisse de tension","PASSIVE",
AM1019="Coupure ENEO &amp; Baisse de tension","PASSIVE",
AM1019="Defaut GE &amp; POWER Cabinet","PASSIVE",
AM1019="Sharing","PASSIVE",
AM1019="Sites strategiques &amp; DataCenter","PASSIVE",
AM1019="Exclu","Exclu",
AM1019="SAT","ACTIVE",
AM1019="SPARE-ISSUE","SPARE-ISSUE",
AM1019="Fiber CAmtel","ACTIVE",
AM1019="Fiber AOF","ACTIVE",
AM1019="Projet OCM (HUAWEI)","PLANNED WORKS",
AM1019="Projet OCM (NOKIA)","PLANNED WORKS",
AM1019="ACCESS-ISSUE","ACCESS-ISSUE",
AM1019="Projet OCM (ZTE, NOKIA, autres projets)","PLANNED WORKS",
AM1019="No root CAuse","No root cause",
AM1019="ODU HS","ACTIVE",
AM1019="IP &amp; VLAN","ACTIVE",
AM1019="Warehouse HUAWEI","SPARE-ISSUE",
AM1019="SPARE-HS","SPARE-ISSUE",
AM1019="Power Telco","ACTIVE", AM1019="no impacts","no impacts"
),"")</f>
        <v>no impacts</v>
      </c>
      <c r="AO1019" s="93" t="s">
        <v>5537</v>
      </c>
      <c r="AP1019" s="101" t="str">
        <f t="shared" si="31"/>
        <v>CTR_549</v>
      </c>
      <c r="AR1019" s="17" t="s">
        <v>5537</v>
      </c>
      <c r="AS1019" s="7" t="s">
        <v>5537</v>
      </c>
      <c r="AT1019" s="6"/>
      <c r="AU1019" s="7"/>
      <c r="AV1019" s="3" t="s">
        <v>5537</v>
      </c>
      <c r="AW1019" s="18" t="s">
        <v>5537</v>
      </c>
      <c r="AX1019" s="18" t="s">
        <v>5537</v>
      </c>
      <c r="AY1019" s="18" t="s">
        <v>5537</v>
      </c>
      <c r="AZ1019" s="18" t="s">
        <v>5537</v>
      </c>
      <c r="BA1019" s="18" t="s">
        <v>5537</v>
      </c>
      <c r="BB1019" s="18" t="s">
        <v>5537</v>
      </c>
      <c r="BC1019" s="18" t="s">
        <v>5537</v>
      </c>
      <c r="BD1019" s="18" t="s">
        <v>5537</v>
      </c>
      <c r="BE1019" s="18" t="s">
        <v>5537</v>
      </c>
      <c r="BF1019" s="18" t="s">
        <v>5537</v>
      </c>
      <c r="BG1019" s="18" t="s">
        <v>5537</v>
      </c>
      <c r="BH1019" s="18" t="s">
        <v>5537</v>
      </c>
      <c r="BI1019" s="9" t="s">
        <v>5537</v>
      </c>
      <c r="BJ1019" s="14"/>
      <c r="BK1019" s="14" t="s">
        <v>5537</v>
      </c>
      <c r="BL1019" s="14" t="str">
        <f>_xlfn.XLOOKUP(B1019,'[4]cell downs 18042026 17h'!$B:$B,'[4]cell downs 18042026 17h'!$B:$B,"")</f>
        <v/>
      </c>
      <c r="BM1019" s="14" t="str">
        <f>_xlfn.XLOOKUP(B1019,'[5]Cells Huawei 19042026 15h'!$B:$B,'[5]Cells Huawei 19042026 15h'!$B:$B,"")</f>
        <v/>
      </c>
      <c r="BN1019" s="9" t="str">
        <f>_xlfn.XLOOKUP(B1019,'[6]cells down 19042026 9H40'!$B:$B,'[6]cells down 19042026 9H40'!$B:$B,"")</f>
        <v/>
      </c>
      <c r="BO1019" s="9" t="s">
        <v>4534</v>
      </c>
      <c r="BP1019" s="9" t="s">
        <v>594</v>
      </c>
      <c r="BQ1019" s="115"/>
    </row>
    <row r="1020" spans="1:69" s="9" customFormat="1" x14ac:dyDescent="0.3">
      <c r="A1020" s="1" t="s">
        <v>1932</v>
      </c>
      <c r="B1020" s="8" t="s">
        <v>1933</v>
      </c>
      <c r="C1020" s="3" t="str">
        <f>_xlfn.XLOOKUP(B1020,'[1]daily break down'!$D:$D,'[1]daily break down'!$E:$E,"")</f>
        <v>SUD-OUEST</v>
      </c>
      <c r="D1020" s="1" t="s">
        <v>11</v>
      </c>
      <c r="E1020" s="1" t="s">
        <v>12</v>
      </c>
      <c r="F1020" s="3" t="s">
        <v>13</v>
      </c>
      <c r="G1020" s="1" t="s">
        <v>14</v>
      </c>
      <c r="H1020" s="32" t="str">
        <f>_xlfn.XLOOKUP(B1020,[2]CALCULATION!$B:$B,[2]CALCULATION!$H:$H,"")</f>
        <v>Huawei</v>
      </c>
      <c r="I1020" s="28">
        <v>0</v>
      </c>
      <c r="J1020" s="28">
        <v>0.58099551126748905</v>
      </c>
      <c r="K1020" s="28">
        <v>0</v>
      </c>
      <c r="L1020" s="28">
        <v>0</v>
      </c>
      <c r="M1020" s="28">
        <v>0.8229283486429646</v>
      </c>
      <c r="N1020" s="28">
        <v>0</v>
      </c>
      <c r="O1020" s="28">
        <v>0</v>
      </c>
      <c r="P1020" s="28">
        <v>0</v>
      </c>
      <c r="Q1020" s="28">
        <v>0</v>
      </c>
      <c r="R1020" s="28">
        <v>0</v>
      </c>
      <c r="S1020" s="94">
        <v>0</v>
      </c>
      <c r="T1020" s="94">
        <f>_xlfn.XLOOKUP(B1020,'[3]Nur des jours'!$B:$B,'[3]Nur des jours'!$U:$U,"")</f>
        <v>0</v>
      </c>
      <c r="U1020" s="94">
        <v>0</v>
      </c>
      <c r="V1020" s="94">
        <v>0</v>
      </c>
      <c r="W1020" s="94">
        <v>0</v>
      </c>
      <c r="X1020" s="94">
        <v>0</v>
      </c>
      <c r="Y1020" s="94">
        <v>1.7605005807101497</v>
      </c>
      <c r="Z1020" s="94">
        <v>0</v>
      </c>
      <c r="AA1020" s="94">
        <v>1.8263120197013407</v>
      </c>
      <c r="AB1020" s="94">
        <v>0</v>
      </c>
      <c r="AC1020" s="94">
        <f>_xlfn.XLOOKUP(B1020,'[3]Nur des jours'!$B:$B,'[3]Nur des jours'!$N:$N,"")</f>
        <v>0</v>
      </c>
      <c r="AD1020" s="94">
        <v>0</v>
      </c>
      <c r="AE1020" s="94">
        <v>0</v>
      </c>
      <c r="AF1020" s="94">
        <v>0</v>
      </c>
      <c r="AG1020" s="94">
        <v>0</v>
      </c>
      <c r="AH1020" s="94">
        <v>0</v>
      </c>
      <c r="AI1020" s="49" t="s">
        <v>5559</v>
      </c>
      <c r="AJ1020" s="49"/>
      <c r="AK1020" s="48" t="str" cm="1">
        <f t="array" ref="AK1020">IFERROR(_xlfn.IFS(
AM1020="MPR ISSUE","PDH",
AM1020="BSS Hardware Issue","BSS",
AM1020="Sites strategiques, MLL, Pylone, etc.","ENVTECH",
AM1020="AKTIVCO DEFAUT GE &amp; POWER Cabinet","AKTIVCO",
AM1020="AKTIVCO Coupure ENEO &amp; Baisse de tension","AKTIVCO GRID ONLY",
AM1020="Coupure ENEO &amp; Baisse de tension","IHS GRID ONLY",
AM1020="Defaut GE &amp; POWER Cabinet","IHS",
AM1020="Sharing","Partners",
AM1020="Sites strategiques &amp; DataCenter","SST &amp; DC",
AM1020="Exclu","Exclu",
AM1020="SAT","SAT",
AM1020="SPARE-ISSUE","SPARE-ISSUE",
AM1020="Fiber CAmtel","TRANS_FO_CAMTEL",
AM1020="Fiber AOF","Fiber AOF",
AM1020="Projet OCM (HUAWEI)","TRAVAUX-HUAWEI",
AM1020="Projet OCM (NOKIA)","TRAVAUX-NOKIA",
AM1020="ACCESS-ISSUE","ACCESS-ISSUE",
AM1020="Projet OCM (ZTE, NOKIA, autres projets)","TRAVAUX OCM",
AM1020="No root CAuse","No root cause",
AM1020="ODU HS","PDH",
AM1020="IP &amp; VLAN","PDH",
AM1020="Warehouse HUAWEI","SPARE-ISSUE",
AM1020="SPARE-HS","SPARE-ISSUE",
AM1020="Power Telco","BSS",AM1020="no impacts","no impacts"
),"")</f>
        <v>no impacts</v>
      </c>
      <c r="AL1020" s="48" t="str" cm="1">
        <f t="array" ref="AL1020">IFERROR(_xlfn.IFS(
AM1020="MPR ISSUE","TX ISSUE",
AM1020="BSS Hardware Issue","RAN ISSUE",
AM1020="Sites strategiques, MLL, Pylone, etc.","ENVTECH",
AM1020="AKTIVCO DEFAUT GE &amp; POWER Cabinet","POWER ISSUE",
AM1020="AKTIVCO Coupure ENEO &amp; Baisse de tension","POWER ISSUE",
AM1020="Coupure ENEO &amp; Baisse de tension","POWER ISSUE",
AM1020="Defaut GE &amp; POWER Cabinet","POWER ISSUE",
AM1020="Sharing","POWER ISSUE",
AM1020="Sites strategiques &amp; DataCenter","POWER ISSUE",
AM1020="Exclu","Exclu",
AM1020="SAT","TX ISSUE",
AM1020="SPARE-ISSUE","SPARE-ISSUE",
AM1020="Fiber CAmtel","TX ISSUE",
AM1020="Fiber AOF","TX ISSUE",
AM1020="Projet OCM (HUAWEI)","TRAVAUX-HUAWEI",
AM1020="Projet OCM (NOKIA)","TRAVAUX -NOKIA",
AM1020="ACCESS-ISSUE","ACCESS-ISSUE",
AM1020="Projet OCM (ZTE, NOKIA, autres projets)","TRAVAUX OCM",
AM1020="No root CAuse","No root cause",
AM1020="ODU HS","TX ISSUE",
AM1020="IP &amp; VLAN","TX ISSUE",
AM1020="Warehouse HUAWEI","SPARE-ISSUE",
AM1020="SPARE-HS","SPARE-ISSUE",
AM1020="Power Telco","RAN ISSUE",AM1020="no impacts","no impacts"
),"")</f>
        <v>no impacts</v>
      </c>
      <c r="AM1020" s="67" t="s">
        <v>5605</v>
      </c>
      <c r="AN1020" s="48" t="str" cm="1">
        <f t="array" ref="AN1020">IFERROR(_xlfn.IFS(
AM1020="MPR ISSUE","ACTIVE",
AM1020="BSS Hardware Issue","ACTIVE",
AM1020="Sites strategiques, MLL, Pylone, etc.","PASSIVE",
AM1020="AKTIVCO DEFAUT GE &amp; POWER Cabinet","PASSIVE",
AM1020="AKTIVCO Coupure ENEO &amp; Baisse de tension","PASSIVE",
AM1020="Coupure ENEO &amp; Baisse de tension","PASSIVE",
AM1020="Defaut GE &amp; POWER Cabinet","PASSIVE",
AM1020="Sharing","PASSIVE",
AM1020="Sites strategiques &amp; DataCenter","PASSIVE",
AM1020="Exclu","Exclu",
AM1020="SAT","ACTIVE",
AM1020="SPARE-ISSUE","SPARE-ISSUE",
AM1020="Fiber CAmtel","ACTIVE",
AM1020="Fiber AOF","ACTIVE",
AM1020="Projet OCM (HUAWEI)","PLANNED WORKS",
AM1020="Projet OCM (NOKIA)","PLANNED WORKS",
AM1020="ACCESS-ISSUE","ACCESS-ISSUE",
AM1020="Projet OCM (ZTE, NOKIA, autres projets)","PLANNED WORKS",
AM1020="No root CAuse","No root cause",
AM1020="ODU HS","ACTIVE",
AM1020="IP &amp; VLAN","ACTIVE",
AM1020="Warehouse HUAWEI","SPARE-ISSUE",
AM1020="SPARE-HS","SPARE-ISSUE",
AM1020="Power Telco","ACTIVE", AM1020="no impacts","no impacts"
),"")</f>
        <v>no impacts</v>
      </c>
      <c r="AO1020" s="93" t="s">
        <v>5537</v>
      </c>
      <c r="AP1020" s="101" t="str">
        <f t="shared" si="31"/>
        <v>SUO_242</v>
      </c>
      <c r="AR1020" s="17" t="s">
        <v>5537</v>
      </c>
      <c r="AS1020" s="7" t="s">
        <v>5537</v>
      </c>
      <c r="AT1020" s="6"/>
      <c r="AU1020" s="7"/>
      <c r="AV1020" s="3" t="s">
        <v>5537</v>
      </c>
      <c r="AW1020" s="18" t="s">
        <v>5537</v>
      </c>
      <c r="AX1020" s="18" t="s">
        <v>5537</v>
      </c>
      <c r="AY1020" s="18" t="s">
        <v>5537</v>
      </c>
      <c r="AZ1020" s="18" t="s">
        <v>5537</v>
      </c>
      <c r="BA1020" s="18" t="s">
        <v>5537</v>
      </c>
      <c r="BB1020" s="18" t="s">
        <v>5537</v>
      </c>
      <c r="BC1020" s="18" t="s">
        <v>5537</v>
      </c>
      <c r="BD1020" s="18" t="s">
        <v>5537</v>
      </c>
      <c r="BE1020" s="18" t="s">
        <v>5537</v>
      </c>
      <c r="BF1020" s="18" t="s">
        <v>5537</v>
      </c>
      <c r="BG1020" s="18" t="s">
        <v>5537</v>
      </c>
      <c r="BH1020" s="18" t="s">
        <v>5537</v>
      </c>
      <c r="BI1020" s="9" t="s">
        <v>5537</v>
      </c>
      <c r="BJ1020" s="14"/>
      <c r="BK1020" s="14" t="s">
        <v>5537</v>
      </c>
      <c r="BL1020" s="14" t="str">
        <f>_xlfn.XLOOKUP(B1020,'[4]cell downs 18042026 17h'!$B:$B,'[4]cell downs 18042026 17h'!$B:$B,"")</f>
        <v/>
      </c>
      <c r="BM1020" s="14" t="str">
        <f>_xlfn.XLOOKUP(B1020,'[5]Cells Huawei 19042026 15h'!$B:$B,'[5]Cells Huawei 19042026 15h'!$B:$B,"")</f>
        <v/>
      </c>
      <c r="BN1020" s="9" t="str">
        <f>_xlfn.XLOOKUP(B1020,'[6]cells down 19042026 9H40'!$B:$B,'[6]cells down 19042026 9H40'!$B:$B,"")</f>
        <v/>
      </c>
      <c r="BO1020" s="9" t="s">
        <v>5537</v>
      </c>
      <c r="BP1020" s="9" t="s">
        <v>12</v>
      </c>
      <c r="BQ1020" s="115"/>
    </row>
    <row r="1021" spans="1:69" s="9" customFormat="1" x14ac:dyDescent="0.3">
      <c r="A1021" s="1" t="s">
        <v>2779</v>
      </c>
      <c r="B1021" s="8" t="s">
        <v>2780</v>
      </c>
      <c r="C1021" s="3" t="str">
        <f>_xlfn.XLOOKUP(B1021,'[1]daily break down'!$D:$D,'[1]daily break down'!$E:$E,"")</f>
        <v>Douala</v>
      </c>
      <c r="D1021" s="1" t="s">
        <v>11</v>
      </c>
      <c r="E1021" s="1" t="s">
        <v>594</v>
      </c>
      <c r="F1021" s="3" t="s">
        <v>31</v>
      </c>
      <c r="G1021" s="1" t="s">
        <v>32</v>
      </c>
      <c r="H1021" s="34" t="str">
        <f>_xlfn.XLOOKUP(B1021,[2]CALCULATION!$B:$B,[2]CALCULATION!$H:$H,"")</f>
        <v>ZTE</v>
      </c>
      <c r="I1021" s="28">
        <v>0</v>
      </c>
      <c r="J1021" s="28">
        <v>0</v>
      </c>
      <c r="K1021" s="28">
        <v>0</v>
      </c>
      <c r="L1021" s="28">
        <v>0.66799502329974636</v>
      </c>
      <c r="M1021" s="28">
        <v>0</v>
      </c>
      <c r="N1021" s="28">
        <v>0</v>
      </c>
      <c r="O1021" s="28">
        <v>0</v>
      </c>
      <c r="P1021" s="28">
        <v>0</v>
      </c>
      <c r="Q1021" s="28">
        <v>0</v>
      </c>
      <c r="R1021" s="28">
        <v>0</v>
      </c>
      <c r="S1021" s="94">
        <v>3.4214992594875482</v>
      </c>
      <c r="T1021" s="94">
        <f>_xlfn.XLOOKUP(B1021,'[3]Nur des jours'!$B:$B,'[3]Nur des jours'!$U:$U,"")</f>
        <v>0</v>
      </c>
      <c r="U1021" s="94">
        <v>0</v>
      </c>
      <c r="V1021" s="94">
        <v>0</v>
      </c>
      <c r="W1021" s="94">
        <v>0</v>
      </c>
      <c r="X1021" s="94">
        <v>0</v>
      </c>
      <c r="Y1021" s="94">
        <v>0</v>
      </c>
      <c r="Z1021" s="94">
        <v>0</v>
      </c>
      <c r="AA1021" s="94">
        <v>1.7237246492196794</v>
      </c>
      <c r="AB1021" s="94">
        <v>0</v>
      </c>
      <c r="AC1021" s="94">
        <f>_xlfn.XLOOKUP(B1021,'[3]Nur des jours'!$B:$B,'[3]Nur des jours'!$N:$N,"")</f>
        <v>0</v>
      </c>
      <c r="AD1021" s="94">
        <v>0</v>
      </c>
      <c r="AE1021" s="94">
        <v>0</v>
      </c>
      <c r="AF1021" s="94">
        <v>0</v>
      </c>
      <c r="AG1021" s="94">
        <v>0</v>
      </c>
      <c r="AH1021" s="94">
        <v>0</v>
      </c>
      <c r="AI1021" s="49" t="s">
        <v>5559</v>
      </c>
      <c r="AJ1021" s="49"/>
      <c r="AK1021" s="48" t="str" cm="1">
        <f t="array" ref="AK1021">IFERROR(_xlfn.IFS(
AM1021="MPR ISSUE","PDH",
AM1021="BSS Hardware Issue","BSS",
AM1021="Sites strategiques, MLL, Pylone, etc.","ENVTECH",
AM1021="AKTIVCO DEFAUT GE &amp; POWER Cabinet","AKTIVCO",
AM1021="AKTIVCO Coupure ENEO &amp; Baisse de tension","AKTIVCO GRID ONLY",
AM1021="Coupure ENEO &amp; Baisse de tension","IHS GRID ONLY",
AM1021="Defaut GE &amp; POWER Cabinet","IHS",
AM1021="Sharing","Partners",
AM1021="Sites strategiques &amp; DataCenter","SST &amp; DC",
AM1021="Exclu","Exclu",
AM1021="SAT","SAT",
AM1021="SPARE-ISSUE","SPARE-ISSUE",
AM1021="Fiber CAmtel","TRANS_FO_CAMTEL",
AM1021="Fiber AOF","Fiber AOF",
AM1021="Projet OCM (HUAWEI)","TRAVAUX-HUAWEI",
AM1021="Projet OCM (NOKIA)","TRAVAUX-NOKIA",
AM1021="ACCESS-ISSUE","ACCESS-ISSUE",
AM1021="Projet OCM (ZTE, NOKIA, autres projets)","TRAVAUX OCM",
AM1021="No root CAuse","No root cause",
AM1021="ODU HS","PDH",
AM1021="IP &amp; VLAN","PDH",
AM1021="Warehouse HUAWEI","SPARE-ISSUE",
AM1021="SPARE-HS","SPARE-ISSUE",
AM1021="Power Telco","BSS",AM1021="no impacts","no impacts"
),"")</f>
        <v>no impacts</v>
      </c>
      <c r="AL1021" s="48" t="str" cm="1">
        <f t="array" ref="AL1021">IFERROR(_xlfn.IFS(
AM1021="MPR ISSUE","TX ISSUE",
AM1021="BSS Hardware Issue","RAN ISSUE",
AM1021="Sites strategiques, MLL, Pylone, etc.","ENVTECH",
AM1021="AKTIVCO DEFAUT GE &amp; POWER Cabinet","POWER ISSUE",
AM1021="AKTIVCO Coupure ENEO &amp; Baisse de tension","POWER ISSUE",
AM1021="Coupure ENEO &amp; Baisse de tension","POWER ISSUE",
AM1021="Defaut GE &amp; POWER Cabinet","POWER ISSUE",
AM1021="Sharing","POWER ISSUE",
AM1021="Sites strategiques &amp; DataCenter","POWER ISSUE",
AM1021="Exclu","Exclu",
AM1021="SAT","TX ISSUE",
AM1021="SPARE-ISSUE","SPARE-ISSUE",
AM1021="Fiber CAmtel","TX ISSUE",
AM1021="Fiber AOF","TX ISSUE",
AM1021="Projet OCM (HUAWEI)","TRAVAUX-HUAWEI",
AM1021="Projet OCM (NOKIA)","TRAVAUX -NOKIA",
AM1021="ACCESS-ISSUE","ACCESS-ISSUE",
AM1021="Projet OCM (ZTE, NOKIA, autres projets)","TRAVAUX OCM",
AM1021="No root CAuse","No root cause",
AM1021="ODU HS","TX ISSUE",
AM1021="IP &amp; VLAN","TX ISSUE",
AM1021="Warehouse HUAWEI","SPARE-ISSUE",
AM1021="SPARE-HS","SPARE-ISSUE",
AM1021="Power Telco","RAN ISSUE",AM1021="no impacts","no impacts"
),"")</f>
        <v>no impacts</v>
      </c>
      <c r="AM1021" s="67" t="s">
        <v>5605</v>
      </c>
      <c r="AN1021" s="48" t="str" cm="1">
        <f t="array" ref="AN1021">IFERROR(_xlfn.IFS(
AM1021="MPR ISSUE","ACTIVE",
AM1021="BSS Hardware Issue","ACTIVE",
AM1021="Sites strategiques, MLL, Pylone, etc.","PASSIVE",
AM1021="AKTIVCO DEFAUT GE &amp; POWER Cabinet","PASSIVE",
AM1021="AKTIVCO Coupure ENEO &amp; Baisse de tension","PASSIVE",
AM1021="Coupure ENEO &amp; Baisse de tension","PASSIVE",
AM1021="Defaut GE &amp; POWER Cabinet","PASSIVE",
AM1021="Sharing","PASSIVE",
AM1021="Sites strategiques &amp; DataCenter","PASSIVE",
AM1021="Exclu","Exclu",
AM1021="SAT","ACTIVE",
AM1021="SPARE-ISSUE","SPARE-ISSUE",
AM1021="Fiber CAmtel","ACTIVE",
AM1021="Fiber AOF","ACTIVE",
AM1021="Projet OCM (HUAWEI)","PLANNED WORKS",
AM1021="Projet OCM (NOKIA)","PLANNED WORKS",
AM1021="ACCESS-ISSUE","ACCESS-ISSUE",
AM1021="Projet OCM (ZTE, NOKIA, autres projets)","PLANNED WORKS",
AM1021="No root CAuse","No root cause",
AM1021="ODU HS","ACTIVE",
AM1021="IP &amp; VLAN","ACTIVE",
AM1021="Warehouse HUAWEI","SPARE-ISSUE",
AM1021="SPARE-HS","SPARE-ISSUE",
AM1021="Power Telco","ACTIVE", AM1021="no impacts","no impacts"
),"")</f>
        <v>no impacts</v>
      </c>
      <c r="AO1021" s="93" t="s">
        <v>5537</v>
      </c>
      <c r="AP1021" s="101" t="str">
        <f t="shared" si="31"/>
        <v>LIT_278</v>
      </c>
      <c r="AR1021" s="17" t="s">
        <v>5537</v>
      </c>
      <c r="AS1021" s="7" t="s">
        <v>5537</v>
      </c>
      <c r="AT1021" s="6"/>
      <c r="AU1021" s="7"/>
      <c r="AV1021" s="3" t="s">
        <v>5537</v>
      </c>
      <c r="AW1021" s="18" t="s">
        <v>5537</v>
      </c>
      <c r="AX1021" s="18" t="s">
        <v>5537</v>
      </c>
      <c r="AY1021" s="18" t="s">
        <v>5537</v>
      </c>
      <c r="AZ1021" s="18" t="s">
        <v>5537</v>
      </c>
      <c r="BA1021" s="18" t="s">
        <v>5537</v>
      </c>
      <c r="BB1021" s="18" t="s">
        <v>5537</v>
      </c>
      <c r="BC1021" s="18" t="s">
        <v>5537</v>
      </c>
      <c r="BD1021" s="18" t="s">
        <v>5537</v>
      </c>
      <c r="BE1021" s="18" t="s">
        <v>5537</v>
      </c>
      <c r="BF1021" s="18" t="s">
        <v>5537</v>
      </c>
      <c r="BG1021" s="18" t="s">
        <v>5537</v>
      </c>
      <c r="BH1021" s="18" t="s">
        <v>5537</v>
      </c>
      <c r="BI1021" s="9" t="s">
        <v>5537</v>
      </c>
      <c r="BJ1021" s="14"/>
      <c r="BK1021" s="14" t="s">
        <v>5537</v>
      </c>
      <c r="BL1021" s="14" t="str">
        <f>_xlfn.XLOOKUP(B1021,'[4]cell downs 18042026 17h'!$B:$B,'[4]cell downs 18042026 17h'!$B:$B,"")</f>
        <v/>
      </c>
      <c r="BM1021" s="14" t="str">
        <f>_xlfn.XLOOKUP(B1021,'[5]Cells Huawei 19042026 15h'!$B:$B,'[5]Cells Huawei 19042026 15h'!$B:$B,"")</f>
        <v/>
      </c>
      <c r="BN1021" s="9" t="str">
        <f>_xlfn.XLOOKUP(B1021,'[6]cells down 19042026 9H40'!$B:$B,'[6]cells down 19042026 9H40'!$B:$B,"")</f>
        <v/>
      </c>
      <c r="BO1021" s="9" t="s">
        <v>2780</v>
      </c>
      <c r="BP1021" s="9" t="s">
        <v>12</v>
      </c>
      <c r="BQ1021" s="115"/>
    </row>
    <row r="1022" spans="1:69" s="9" customFormat="1" x14ac:dyDescent="0.3">
      <c r="A1022" s="1" t="s">
        <v>4612</v>
      </c>
      <c r="B1022" s="8" t="s">
        <v>4613</v>
      </c>
      <c r="C1022" s="3" t="str">
        <f>_xlfn.XLOOKUP(B1022,'[1]daily break down'!$D:$D,'[1]daily break down'!$E:$E,"")</f>
        <v>OUEST</v>
      </c>
      <c r="D1022" s="1" t="s">
        <v>11</v>
      </c>
      <c r="E1022" s="1" t="s">
        <v>12</v>
      </c>
      <c r="F1022" s="3" t="s">
        <v>102</v>
      </c>
      <c r="G1022" s="1" t="s">
        <v>856</v>
      </c>
      <c r="H1022" s="32" t="str">
        <f>_xlfn.XLOOKUP(B1022,[2]CALCULATION!$B:$B,[2]CALCULATION!$H:$H,"")</f>
        <v>Huawei</v>
      </c>
      <c r="I1022" s="28">
        <v>0</v>
      </c>
      <c r="J1022" s="28">
        <v>0</v>
      </c>
      <c r="K1022" s="28">
        <v>0</v>
      </c>
      <c r="L1022" s="28">
        <v>0</v>
      </c>
      <c r="M1022" s="28">
        <v>0</v>
      </c>
      <c r="N1022" s="28">
        <v>0</v>
      </c>
      <c r="O1022" s="28">
        <v>0</v>
      </c>
      <c r="P1022" s="28">
        <v>0</v>
      </c>
      <c r="Q1022" s="28">
        <v>0</v>
      </c>
      <c r="R1022" s="28">
        <v>0</v>
      </c>
      <c r="S1022" s="94">
        <v>0</v>
      </c>
      <c r="T1022" s="94">
        <f>_xlfn.XLOOKUP(B1022,'[3]Nur des jours'!$B:$B,'[3]Nur des jours'!$U:$U,"")</f>
        <v>0</v>
      </c>
      <c r="U1022" s="94">
        <v>0</v>
      </c>
      <c r="V1022" s="94">
        <v>0</v>
      </c>
      <c r="W1022" s="94">
        <v>0</v>
      </c>
      <c r="X1022" s="94">
        <v>0</v>
      </c>
      <c r="Y1022" s="94">
        <v>0</v>
      </c>
      <c r="Z1022" s="94">
        <v>1.803572294846661</v>
      </c>
      <c r="AA1022" s="94">
        <v>1.6659746656279517</v>
      </c>
      <c r="AB1022" s="94">
        <v>0</v>
      </c>
      <c r="AC1022" s="94">
        <f>_xlfn.XLOOKUP(B1022,'[3]Nur des jours'!$B:$B,'[3]Nur des jours'!$N:$N,"")</f>
        <v>0</v>
      </c>
      <c r="AD1022" s="94">
        <v>0</v>
      </c>
      <c r="AE1022" s="94">
        <v>0</v>
      </c>
      <c r="AF1022" s="94">
        <v>0</v>
      </c>
      <c r="AG1022" s="94">
        <v>0</v>
      </c>
      <c r="AH1022" s="94">
        <v>0</v>
      </c>
      <c r="AI1022" s="49" t="s">
        <v>5559</v>
      </c>
      <c r="AJ1022" s="49"/>
      <c r="AK1022" s="48" t="str" cm="1">
        <f t="array" ref="AK1022">IFERROR(_xlfn.IFS(
AM1022="MPR ISSUE","PDH",
AM1022="BSS Hardware Issue","BSS",
AM1022="Sites strategiques, MLL, Pylone, etc.","ENVTECH",
AM1022="AKTIVCO DEFAUT GE &amp; POWER Cabinet","AKTIVCO",
AM1022="AKTIVCO Coupure ENEO &amp; Baisse de tension","AKTIVCO GRID ONLY",
AM1022="Coupure ENEO &amp; Baisse de tension","IHS GRID ONLY",
AM1022="Defaut GE &amp; POWER Cabinet","IHS",
AM1022="Sharing","Partners",
AM1022="Sites strategiques &amp; DataCenter","SST &amp; DC",
AM1022="Exclu","Exclu",
AM1022="SAT","SAT",
AM1022="SPARE-ISSUE","SPARE-ISSUE",
AM1022="Fiber CAmtel","TRANS_FO_CAMTEL",
AM1022="Fiber AOF","Fiber AOF",
AM1022="Projet OCM (HUAWEI)","TRAVAUX-HUAWEI",
AM1022="Projet OCM (NOKIA)","TRAVAUX-NOKIA",
AM1022="ACCESS-ISSUE","ACCESS-ISSUE",
AM1022="Projet OCM (ZTE, NOKIA, autres projets)","TRAVAUX OCM",
AM1022="No root CAuse","No root cause",
AM1022="ODU HS","PDH",
AM1022="IP &amp; VLAN","PDH",
AM1022="Warehouse HUAWEI","SPARE-ISSUE",
AM1022="SPARE-HS","SPARE-ISSUE",
AM1022="Power Telco","BSS",AM1022="no impacts","no impacts"
),"")</f>
        <v>no impacts</v>
      </c>
      <c r="AL1022" s="48" t="str" cm="1">
        <f t="array" ref="AL1022">IFERROR(_xlfn.IFS(
AM1022="MPR ISSUE","TX ISSUE",
AM1022="BSS Hardware Issue","RAN ISSUE",
AM1022="Sites strategiques, MLL, Pylone, etc.","ENVTECH",
AM1022="AKTIVCO DEFAUT GE &amp; POWER Cabinet","POWER ISSUE",
AM1022="AKTIVCO Coupure ENEO &amp; Baisse de tension","POWER ISSUE",
AM1022="Coupure ENEO &amp; Baisse de tension","POWER ISSUE",
AM1022="Defaut GE &amp; POWER Cabinet","POWER ISSUE",
AM1022="Sharing","POWER ISSUE",
AM1022="Sites strategiques &amp; DataCenter","POWER ISSUE",
AM1022="Exclu","Exclu",
AM1022="SAT","TX ISSUE",
AM1022="SPARE-ISSUE","SPARE-ISSUE",
AM1022="Fiber CAmtel","TX ISSUE",
AM1022="Fiber AOF","TX ISSUE",
AM1022="Projet OCM (HUAWEI)","TRAVAUX-HUAWEI",
AM1022="Projet OCM (NOKIA)","TRAVAUX -NOKIA",
AM1022="ACCESS-ISSUE","ACCESS-ISSUE",
AM1022="Projet OCM (ZTE, NOKIA, autres projets)","TRAVAUX OCM",
AM1022="No root CAuse","No root cause",
AM1022="ODU HS","TX ISSUE",
AM1022="IP &amp; VLAN","TX ISSUE",
AM1022="Warehouse HUAWEI","SPARE-ISSUE",
AM1022="SPARE-HS","SPARE-ISSUE",
AM1022="Power Telco","RAN ISSUE",AM1022="no impacts","no impacts"
),"")</f>
        <v>no impacts</v>
      </c>
      <c r="AM1022" s="67" t="s">
        <v>5605</v>
      </c>
      <c r="AN1022" s="48" t="str" cm="1">
        <f t="array" ref="AN1022">IFERROR(_xlfn.IFS(
AM1022="MPR ISSUE","ACTIVE",
AM1022="BSS Hardware Issue","ACTIVE",
AM1022="Sites strategiques, MLL, Pylone, etc.","PASSIVE",
AM1022="AKTIVCO DEFAUT GE &amp; POWER Cabinet","PASSIVE",
AM1022="AKTIVCO Coupure ENEO &amp; Baisse de tension","PASSIVE",
AM1022="Coupure ENEO &amp; Baisse de tension","PASSIVE",
AM1022="Defaut GE &amp; POWER Cabinet","PASSIVE",
AM1022="Sharing","PASSIVE",
AM1022="Sites strategiques &amp; DataCenter","PASSIVE",
AM1022="Exclu","Exclu",
AM1022="SAT","ACTIVE",
AM1022="SPARE-ISSUE","SPARE-ISSUE",
AM1022="Fiber CAmtel","ACTIVE",
AM1022="Fiber AOF","ACTIVE",
AM1022="Projet OCM (HUAWEI)","PLANNED WORKS",
AM1022="Projet OCM (NOKIA)","PLANNED WORKS",
AM1022="ACCESS-ISSUE","ACCESS-ISSUE",
AM1022="Projet OCM (ZTE, NOKIA, autres projets)","PLANNED WORKS",
AM1022="No root CAuse","No root cause",
AM1022="ODU HS","ACTIVE",
AM1022="IP &amp; VLAN","ACTIVE",
AM1022="Warehouse HUAWEI","SPARE-ISSUE",
AM1022="SPARE-HS","SPARE-ISSUE",
AM1022="Power Telco","ACTIVE", AM1022="no impacts","no impacts"
),"")</f>
        <v>no impacts</v>
      </c>
      <c r="AO1022" s="93" t="s">
        <v>5537</v>
      </c>
      <c r="AP1022" s="101" t="str">
        <f t="shared" si="31"/>
        <v>OST_083</v>
      </c>
      <c r="AR1022" s="17" t="s">
        <v>5537</v>
      </c>
      <c r="AS1022" s="7" t="s">
        <v>5537</v>
      </c>
      <c r="AT1022" s="6"/>
      <c r="AU1022" s="7"/>
      <c r="AV1022" s="3" t="s">
        <v>5537</v>
      </c>
      <c r="AW1022" s="18" t="s">
        <v>5537</v>
      </c>
      <c r="AX1022" s="18" t="s">
        <v>5537</v>
      </c>
      <c r="AY1022" s="18" t="s">
        <v>5537</v>
      </c>
      <c r="AZ1022" s="18" t="s">
        <v>5537</v>
      </c>
      <c r="BA1022" s="18" t="s">
        <v>5537</v>
      </c>
      <c r="BB1022" s="18" t="s">
        <v>5537</v>
      </c>
      <c r="BC1022" s="18" t="s">
        <v>5537</v>
      </c>
      <c r="BD1022" s="18" t="s">
        <v>5537</v>
      </c>
      <c r="BE1022" s="18" t="s">
        <v>5537</v>
      </c>
      <c r="BF1022" s="18" t="s">
        <v>5537</v>
      </c>
      <c r="BG1022" s="18" t="s">
        <v>5537</v>
      </c>
      <c r="BH1022" s="18" t="s">
        <v>5537</v>
      </c>
      <c r="BI1022" s="9" t="s">
        <v>5537</v>
      </c>
      <c r="BJ1022" s="14"/>
      <c r="BK1022" s="14" t="s">
        <v>5537</v>
      </c>
      <c r="BL1022" s="14" t="str">
        <f>_xlfn.XLOOKUP(B1022,'[4]cell downs 18042026 17h'!$B:$B,'[4]cell downs 18042026 17h'!$B:$B,"")</f>
        <v/>
      </c>
      <c r="BM1022" s="14" t="str">
        <f>_xlfn.XLOOKUP(B1022,'[5]Cells Huawei 19042026 15h'!$B:$B,'[5]Cells Huawei 19042026 15h'!$B:$B,"")</f>
        <v/>
      </c>
      <c r="BN1022" s="9" t="str">
        <f>_xlfn.XLOOKUP(B1022,'[6]cells down 19042026 9H40'!$B:$B,'[6]cells down 19042026 9H40'!$B:$B,"")</f>
        <v/>
      </c>
      <c r="BO1022" s="9" t="s">
        <v>5537</v>
      </c>
      <c r="BP1022" s="9" t="s">
        <v>12</v>
      </c>
      <c r="BQ1022" s="115"/>
    </row>
    <row r="1023" spans="1:69" s="9" customFormat="1" x14ac:dyDescent="0.3">
      <c r="A1023" s="1" t="s">
        <v>1714</v>
      </c>
      <c r="B1023" s="8" t="s">
        <v>1715</v>
      </c>
      <c r="C1023" s="3" t="str">
        <f>_xlfn.XLOOKUP(B1023,'[1]daily break down'!$D:$D,'[1]daily break down'!$E:$E,"")</f>
        <v>Maroua</v>
      </c>
      <c r="D1023" s="1" t="s">
        <v>11</v>
      </c>
      <c r="E1023" s="1" t="s">
        <v>12</v>
      </c>
      <c r="F1023" s="3" t="s">
        <v>55</v>
      </c>
      <c r="G1023" s="1" t="s">
        <v>84</v>
      </c>
      <c r="H1023" s="32" t="str">
        <f>_xlfn.XLOOKUP(B1023,[2]CALCULATION!$B:$B,[2]CALCULATION!$H:$H,"")</f>
        <v>Huawei</v>
      </c>
      <c r="I1023" s="28">
        <v>0.27127154120759178</v>
      </c>
      <c r="J1023" s="28">
        <v>0.69467630046257056</v>
      </c>
      <c r="K1023" s="28">
        <v>0</v>
      </c>
      <c r="L1023" s="28">
        <v>0</v>
      </c>
      <c r="M1023" s="28">
        <v>0</v>
      </c>
      <c r="N1023" s="28">
        <v>0</v>
      </c>
      <c r="O1023" s="28">
        <v>0</v>
      </c>
      <c r="P1023" s="28">
        <v>0</v>
      </c>
      <c r="Q1023" s="28">
        <v>0</v>
      </c>
      <c r="R1023" s="28">
        <v>0.52221109313335223</v>
      </c>
      <c r="S1023" s="94">
        <v>0</v>
      </c>
      <c r="T1023" s="94">
        <f>_xlfn.XLOOKUP(B1023,'[3]Nur des jours'!$B:$B,'[3]Nur des jours'!$U:$U,"")</f>
        <v>0.67696606769339651</v>
      </c>
      <c r="U1023" s="94">
        <v>0</v>
      </c>
      <c r="V1023" s="94">
        <v>0</v>
      </c>
      <c r="W1023" s="94">
        <v>0.67696606769339651</v>
      </c>
      <c r="X1023" s="94">
        <v>0</v>
      </c>
      <c r="Y1023" s="94">
        <v>0</v>
      </c>
      <c r="Z1023" s="94">
        <v>0</v>
      </c>
      <c r="AA1023" s="94">
        <v>1.6472478333946861</v>
      </c>
      <c r="AB1023" s="94">
        <v>0</v>
      </c>
      <c r="AC1023" s="94">
        <f>_xlfn.XLOOKUP(B1023,'[3]Nur des jours'!$B:$B,'[3]Nur des jours'!$N:$N,"")</f>
        <v>0</v>
      </c>
      <c r="AD1023" s="94">
        <v>0</v>
      </c>
      <c r="AE1023" s="94">
        <v>0</v>
      </c>
      <c r="AF1023" s="94">
        <v>0</v>
      </c>
      <c r="AG1023" s="94">
        <v>0</v>
      </c>
      <c r="AH1023" s="94">
        <v>0</v>
      </c>
      <c r="AI1023" s="49" t="s">
        <v>5559</v>
      </c>
      <c r="AJ1023" s="49"/>
      <c r="AK1023" s="48" t="str" cm="1">
        <f t="array" ref="AK1023">IFERROR(_xlfn.IFS(
AM1023="MPR ISSUE","PDH",
AM1023="BSS Hardware Issue","BSS",
AM1023="Sites strategiques, MLL, Pylone, etc.","ENVTECH",
AM1023="AKTIVCO DEFAUT GE &amp; POWER Cabinet","AKTIVCO",
AM1023="AKTIVCO Coupure ENEO &amp; Baisse de tension","AKTIVCO GRID ONLY",
AM1023="Coupure ENEO &amp; Baisse de tension","IHS GRID ONLY",
AM1023="Defaut GE &amp; POWER Cabinet","IHS",
AM1023="Sharing","Partners",
AM1023="Sites strategiques &amp; DataCenter","SST &amp; DC",
AM1023="Exclu","Exclu",
AM1023="SAT","SAT",
AM1023="SPARE-ISSUE","SPARE-ISSUE",
AM1023="Fiber CAmtel","TRANS_FO_CAMTEL",
AM1023="Fiber AOF","Fiber AOF",
AM1023="Projet OCM (HUAWEI)","TRAVAUX-HUAWEI",
AM1023="Projet OCM (NOKIA)","TRAVAUX-NOKIA",
AM1023="ACCESS-ISSUE","ACCESS-ISSUE",
AM1023="Projet OCM (ZTE, NOKIA, autres projets)","TRAVAUX OCM",
AM1023="No root CAuse","No root cause",
AM1023="ODU HS","PDH",
AM1023="IP &amp; VLAN","PDH",
AM1023="Warehouse HUAWEI","SPARE-ISSUE",
AM1023="SPARE-HS","SPARE-ISSUE",
AM1023="Power Telco","BSS",AM1023="no impacts","no impacts"
),"")</f>
        <v>no impacts</v>
      </c>
      <c r="AL1023" s="48" t="str" cm="1">
        <f t="array" ref="AL1023">IFERROR(_xlfn.IFS(
AM1023="MPR ISSUE","TX ISSUE",
AM1023="BSS Hardware Issue","RAN ISSUE",
AM1023="Sites strategiques, MLL, Pylone, etc.","ENVTECH",
AM1023="AKTIVCO DEFAUT GE &amp; POWER Cabinet","POWER ISSUE",
AM1023="AKTIVCO Coupure ENEO &amp; Baisse de tension","POWER ISSUE",
AM1023="Coupure ENEO &amp; Baisse de tension","POWER ISSUE",
AM1023="Defaut GE &amp; POWER Cabinet","POWER ISSUE",
AM1023="Sharing","POWER ISSUE",
AM1023="Sites strategiques &amp; DataCenter","POWER ISSUE",
AM1023="Exclu","Exclu",
AM1023="SAT","TX ISSUE",
AM1023="SPARE-ISSUE","SPARE-ISSUE",
AM1023="Fiber CAmtel","TX ISSUE",
AM1023="Fiber AOF","TX ISSUE",
AM1023="Projet OCM (HUAWEI)","TRAVAUX-HUAWEI",
AM1023="Projet OCM (NOKIA)","TRAVAUX -NOKIA",
AM1023="ACCESS-ISSUE","ACCESS-ISSUE",
AM1023="Projet OCM (ZTE, NOKIA, autres projets)","TRAVAUX OCM",
AM1023="No root CAuse","No root cause",
AM1023="ODU HS","TX ISSUE",
AM1023="IP &amp; VLAN","TX ISSUE",
AM1023="Warehouse HUAWEI","SPARE-ISSUE",
AM1023="SPARE-HS","SPARE-ISSUE",
AM1023="Power Telco","RAN ISSUE",AM1023="no impacts","no impacts"
),"")</f>
        <v>no impacts</v>
      </c>
      <c r="AM1023" s="67" t="s">
        <v>5605</v>
      </c>
      <c r="AN1023" s="48" t="str" cm="1">
        <f t="array" ref="AN1023">IFERROR(_xlfn.IFS(
AM1023="MPR ISSUE","ACTIVE",
AM1023="BSS Hardware Issue","ACTIVE",
AM1023="Sites strategiques, MLL, Pylone, etc.","PASSIVE",
AM1023="AKTIVCO DEFAUT GE &amp; POWER Cabinet","PASSIVE",
AM1023="AKTIVCO Coupure ENEO &amp; Baisse de tension","PASSIVE",
AM1023="Coupure ENEO &amp; Baisse de tension","PASSIVE",
AM1023="Defaut GE &amp; POWER Cabinet","PASSIVE",
AM1023="Sharing","PASSIVE",
AM1023="Sites strategiques &amp; DataCenter","PASSIVE",
AM1023="Exclu","Exclu",
AM1023="SAT","ACTIVE",
AM1023="SPARE-ISSUE","SPARE-ISSUE",
AM1023="Fiber CAmtel","ACTIVE",
AM1023="Fiber AOF","ACTIVE",
AM1023="Projet OCM (HUAWEI)","PLANNED WORKS",
AM1023="Projet OCM (NOKIA)","PLANNED WORKS",
AM1023="ACCESS-ISSUE","ACCESS-ISSUE",
AM1023="Projet OCM (ZTE, NOKIA, autres projets)","PLANNED WORKS",
AM1023="No root CAuse","No root cause",
AM1023="ODU HS","ACTIVE",
AM1023="IP &amp; VLAN","ACTIVE",
AM1023="Warehouse HUAWEI","SPARE-ISSUE",
AM1023="SPARE-HS","SPARE-ISSUE",
AM1023="Power Telco","ACTIVE", AM1023="no impacts","no impacts"
),"")</f>
        <v>no impacts</v>
      </c>
      <c r="AO1023" s="93" t="s">
        <v>5537</v>
      </c>
      <c r="AP1023" s="101" t="str">
        <f t="shared" si="31"/>
        <v>EXN_083</v>
      </c>
      <c r="AR1023" s="17" t="s">
        <v>5537</v>
      </c>
      <c r="AS1023" s="7" t="s">
        <v>5537</v>
      </c>
      <c r="AT1023" s="6"/>
      <c r="AU1023" s="7"/>
      <c r="AV1023" s="3" t="s">
        <v>5537</v>
      </c>
      <c r="AW1023" s="18" t="s">
        <v>5537</v>
      </c>
      <c r="AX1023" s="18" t="s">
        <v>5537</v>
      </c>
      <c r="AY1023" s="18" t="s">
        <v>5537</v>
      </c>
      <c r="AZ1023" s="18" t="s">
        <v>5537</v>
      </c>
      <c r="BA1023" s="18" t="s">
        <v>5537</v>
      </c>
      <c r="BB1023" s="18" t="s">
        <v>5537</v>
      </c>
      <c r="BC1023" s="18" t="s">
        <v>5537</v>
      </c>
      <c r="BD1023" s="18" t="s">
        <v>5537</v>
      </c>
      <c r="BE1023" s="18" t="s">
        <v>5537</v>
      </c>
      <c r="BF1023" s="18" t="s">
        <v>5537</v>
      </c>
      <c r="BG1023" s="18" t="s">
        <v>5537</v>
      </c>
      <c r="BH1023" s="18" t="s">
        <v>5537</v>
      </c>
      <c r="BI1023" s="9" t="s">
        <v>5537</v>
      </c>
      <c r="BJ1023" s="14"/>
      <c r="BK1023" s="14" t="s">
        <v>5537</v>
      </c>
      <c r="BL1023" s="14" t="str">
        <f>_xlfn.XLOOKUP(B1023,'[4]cell downs 18042026 17h'!$B:$B,'[4]cell downs 18042026 17h'!$B:$B,"")</f>
        <v/>
      </c>
      <c r="BM1023" s="14" t="str">
        <f>_xlfn.XLOOKUP(B1023,'[5]Cells Huawei 19042026 15h'!$B:$B,'[5]Cells Huawei 19042026 15h'!$B:$B,"")</f>
        <v/>
      </c>
      <c r="BN1023" s="9" t="str">
        <f>_xlfn.XLOOKUP(B1023,'[6]cells down 19042026 9H40'!$B:$B,'[6]cells down 19042026 9H40'!$B:$B,"")</f>
        <v/>
      </c>
      <c r="BO1023" s="9" t="s">
        <v>1715</v>
      </c>
      <c r="BP1023" s="9" t="s">
        <v>5537</v>
      </c>
      <c r="BQ1023" s="115"/>
    </row>
    <row r="1024" spans="1:69" s="9" customFormat="1" x14ac:dyDescent="0.3">
      <c r="A1024" s="1" t="s">
        <v>3795</v>
      </c>
      <c r="B1024" s="8" t="s">
        <v>3796</v>
      </c>
      <c r="C1024" s="3" t="str">
        <f>_xlfn.XLOOKUP(B1024,'[1]daily break down'!$D:$D,'[1]daily break down'!$E:$E,"")</f>
        <v>Garoua</v>
      </c>
      <c r="D1024" s="1" t="s">
        <v>11</v>
      </c>
      <c r="E1024" s="1" t="s">
        <v>12</v>
      </c>
      <c r="F1024" s="3" t="s">
        <v>23</v>
      </c>
      <c r="G1024" s="1" t="s">
        <v>24</v>
      </c>
      <c r="H1024" s="32" t="str">
        <f>_xlfn.XLOOKUP(B1024,[2]CALCULATION!$B:$B,[2]CALCULATION!$H:$H,"")</f>
        <v>Huawei</v>
      </c>
      <c r="I1024" s="28">
        <v>0</v>
      </c>
      <c r="J1024" s="28">
        <v>0</v>
      </c>
      <c r="K1024" s="28">
        <v>0</v>
      </c>
      <c r="L1024" s="28">
        <v>0</v>
      </c>
      <c r="M1024" s="28">
        <v>0</v>
      </c>
      <c r="N1024" s="28">
        <v>0</v>
      </c>
      <c r="O1024" s="28">
        <v>0</v>
      </c>
      <c r="P1024" s="28">
        <v>0</v>
      </c>
      <c r="Q1024" s="28">
        <v>3.7842469173850626</v>
      </c>
      <c r="R1024" s="28">
        <v>0</v>
      </c>
      <c r="S1024" s="94">
        <v>0</v>
      </c>
      <c r="T1024" s="94">
        <f>_xlfn.XLOOKUP(B1024,'[3]Nur des jours'!$B:$B,'[3]Nur des jours'!$U:$U,"")</f>
        <v>0.31764274483282112</v>
      </c>
      <c r="U1024" s="94">
        <v>0</v>
      </c>
      <c r="V1024" s="94">
        <v>2.6256802298870259</v>
      </c>
      <c r="W1024" s="94">
        <v>0.31764274483282112</v>
      </c>
      <c r="X1024" s="94">
        <v>12.927596002659566</v>
      </c>
      <c r="Y1024" s="94">
        <v>0</v>
      </c>
      <c r="Z1024" s="94">
        <v>2.3536061101551509</v>
      </c>
      <c r="AA1024" s="94">
        <v>1.5959898183104901</v>
      </c>
      <c r="AB1024" s="94">
        <v>0</v>
      </c>
      <c r="AC1024" s="94">
        <f>_xlfn.XLOOKUP(B1024,'[3]Nur des jours'!$B:$B,'[3]Nur des jours'!$N:$N,"")</f>
        <v>0</v>
      </c>
      <c r="AD1024" s="94">
        <v>0</v>
      </c>
      <c r="AE1024" s="94">
        <v>0</v>
      </c>
      <c r="AF1024" s="94">
        <v>0</v>
      </c>
      <c r="AG1024" s="94">
        <v>0</v>
      </c>
      <c r="AH1024" s="94">
        <v>0</v>
      </c>
      <c r="AI1024" s="49" t="s">
        <v>5559</v>
      </c>
      <c r="AJ1024" s="49"/>
      <c r="AK1024" s="48" t="str" cm="1">
        <f t="array" ref="AK1024">IFERROR(_xlfn.IFS(
AM1024="MPR ISSUE","PDH",
AM1024="BSS Hardware Issue","BSS",
AM1024="Sites strategiques, MLL, Pylone, etc.","ENVTECH",
AM1024="AKTIVCO DEFAUT GE &amp; POWER Cabinet","AKTIVCO",
AM1024="AKTIVCO Coupure ENEO &amp; Baisse de tension","AKTIVCO GRID ONLY",
AM1024="Coupure ENEO &amp; Baisse de tension","IHS GRID ONLY",
AM1024="Defaut GE &amp; POWER Cabinet","IHS",
AM1024="Sharing","Partners",
AM1024="Sites strategiques &amp; DataCenter","SST &amp; DC",
AM1024="Exclu","Exclu",
AM1024="SAT","SAT",
AM1024="SPARE-ISSUE","SPARE-ISSUE",
AM1024="Fiber CAmtel","TRANS_FO_CAMTEL",
AM1024="Fiber AOF","Fiber AOF",
AM1024="Projet OCM (HUAWEI)","TRAVAUX-HUAWEI",
AM1024="Projet OCM (NOKIA)","TRAVAUX-NOKIA",
AM1024="ACCESS-ISSUE","ACCESS-ISSUE",
AM1024="Projet OCM (ZTE, NOKIA, autres projets)","TRAVAUX OCM",
AM1024="No root CAuse","No root cause",
AM1024="ODU HS","PDH",
AM1024="IP &amp; VLAN","PDH",
AM1024="Warehouse HUAWEI","SPARE-ISSUE",
AM1024="SPARE-HS","SPARE-ISSUE",
AM1024="Power Telco","BSS",AM1024="no impacts","no impacts"
),"")</f>
        <v>no impacts</v>
      </c>
      <c r="AL1024" s="48" t="str" cm="1">
        <f t="array" ref="AL1024">IFERROR(_xlfn.IFS(
AM1024="MPR ISSUE","TX ISSUE",
AM1024="BSS Hardware Issue","RAN ISSUE",
AM1024="Sites strategiques, MLL, Pylone, etc.","ENVTECH",
AM1024="AKTIVCO DEFAUT GE &amp; POWER Cabinet","POWER ISSUE",
AM1024="AKTIVCO Coupure ENEO &amp; Baisse de tension","POWER ISSUE",
AM1024="Coupure ENEO &amp; Baisse de tension","POWER ISSUE",
AM1024="Defaut GE &amp; POWER Cabinet","POWER ISSUE",
AM1024="Sharing","POWER ISSUE",
AM1024="Sites strategiques &amp; DataCenter","POWER ISSUE",
AM1024="Exclu","Exclu",
AM1024="SAT","TX ISSUE",
AM1024="SPARE-ISSUE","SPARE-ISSUE",
AM1024="Fiber CAmtel","TX ISSUE",
AM1024="Fiber AOF","TX ISSUE",
AM1024="Projet OCM (HUAWEI)","TRAVAUX-HUAWEI",
AM1024="Projet OCM (NOKIA)","TRAVAUX -NOKIA",
AM1024="ACCESS-ISSUE","ACCESS-ISSUE",
AM1024="Projet OCM (ZTE, NOKIA, autres projets)","TRAVAUX OCM",
AM1024="No root CAuse","No root cause",
AM1024="ODU HS","TX ISSUE",
AM1024="IP &amp; VLAN","TX ISSUE",
AM1024="Warehouse HUAWEI","SPARE-ISSUE",
AM1024="SPARE-HS","SPARE-ISSUE",
AM1024="Power Telco","RAN ISSUE",AM1024="no impacts","no impacts"
),"")</f>
        <v>no impacts</v>
      </c>
      <c r="AM1024" s="67" t="s">
        <v>5605</v>
      </c>
      <c r="AN1024" s="48" t="str" cm="1">
        <f t="array" ref="AN1024">IFERROR(_xlfn.IFS(
AM1024="MPR ISSUE","ACTIVE",
AM1024="BSS Hardware Issue","ACTIVE",
AM1024="Sites strategiques, MLL, Pylone, etc.","PASSIVE",
AM1024="AKTIVCO DEFAUT GE &amp; POWER Cabinet","PASSIVE",
AM1024="AKTIVCO Coupure ENEO &amp; Baisse de tension","PASSIVE",
AM1024="Coupure ENEO &amp; Baisse de tension","PASSIVE",
AM1024="Defaut GE &amp; POWER Cabinet","PASSIVE",
AM1024="Sharing","PASSIVE",
AM1024="Sites strategiques &amp; DataCenter","PASSIVE",
AM1024="Exclu","Exclu",
AM1024="SAT","ACTIVE",
AM1024="SPARE-ISSUE","SPARE-ISSUE",
AM1024="Fiber CAmtel","ACTIVE",
AM1024="Fiber AOF","ACTIVE",
AM1024="Projet OCM (HUAWEI)","PLANNED WORKS",
AM1024="Projet OCM (NOKIA)","PLANNED WORKS",
AM1024="ACCESS-ISSUE","ACCESS-ISSUE",
AM1024="Projet OCM (ZTE, NOKIA, autres projets)","PLANNED WORKS",
AM1024="No root CAuse","No root cause",
AM1024="ODU HS","ACTIVE",
AM1024="IP &amp; VLAN","ACTIVE",
AM1024="Warehouse HUAWEI","SPARE-ISSUE",
AM1024="SPARE-HS","SPARE-ISSUE",
AM1024="Power Telco","ACTIVE", AM1024="no impacts","no impacts"
),"")</f>
        <v>no impacts</v>
      </c>
      <c r="AO1024" s="93" t="s">
        <v>5537</v>
      </c>
      <c r="AP1024" s="101" t="str">
        <f t="shared" si="31"/>
        <v>NRD_063</v>
      </c>
      <c r="AR1024" s="17" t="s">
        <v>5537</v>
      </c>
      <c r="AS1024" s="7" t="s">
        <v>5537</v>
      </c>
      <c r="AT1024" s="6"/>
      <c r="AU1024" s="7"/>
      <c r="AV1024" s="3" t="s">
        <v>5537</v>
      </c>
      <c r="AW1024" s="18" t="s">
        <v>5537</v>
      </c>
      <c r="AX1024" s="18" t="s">
        <v>5537</v>
      </c>
      <c r="AY1024" s="18" t="s">
        <v>5537</v>
      </c>
      <c r="AZ1024" s="18" t="s">
        <v>5537</v>
      </c>
      <c r="BA1024" s="18" t="s">
        <v>5537</v>
      </c>
      <c r="BB1024" s="18" t="s">
        <v>5537</v>
      </c>
      <c r="BC1024" s="18" t="s">
        <v>5537</v>
      </c>
      <c r="BD1024" s="18" t="s">
        <v>5537</v>
      </c>
      <c r="BE1024" s="18" t="s">
        <v>5537</v>
      </c>
      <c r="BF1024" s="18" t="s">
        <v>5537</v>
      </c>
      <c r="BG1024" s="18" t="s">
        <v>5537</v>
      </c>
      <c r="BH1024" s="18" t="s">
        <v>5537</v>
      </c>
      <c r="BI1024" s="9" t="s">
        <v>5537</v>
      </c>
      <c r="BJ1024" s="14"/>
      <c r="BK1024" s="14" t="s">
        <v>5537</v>
      </c>
      <c r="BL1024" s="14" t="str">
        <f>_xlfn.XLOOKUP(B1024,'[4]cell downs 18042026 17h'!$B:$B,'[4]cell downs 18042026 17h'!$B:$B,"")</f>
        <v/>
      </c>
      <c r="BM1024" s="14" t="str">
        <f>_xlfn.XLOOKUP(B1024,'[5]Cells Huawei 19042026 15h'!$B:$B,'[5]Cells Huawei 19042026 15h'!$B:$B,"")</f>
        <v/>
      </c>
      <c r="BN1024" s="9" t="str">
        <f>_xlfn.XLOOKUP(B1024,'[6]cells down 19042026 9H40'!$B:$B,'[6]cells down 19042026 9H40'!$B:$B,"")</f>
        <v/>
      </c>
      <c r="BO1024" s="9" t="s">
        <v>3796</v>
      </c>
      <c r="BP1024" s="9" t="s">
        <v>12</v>
      </c>
      <c r="BQ1024" s="115"/>
    </row>
    <row r="1025" spans="1:69" s="9" customFormat="1" x14ac:dyDescent="0.3">
      <c r="A1025" s="1" t="s">
        <v>2673</v>
      </c>
      <c r="B1025" s="8" t="s">
        <v>2674</v>
      </c>
      <c r="C1025" s="3" t="str">
        <f>_xlfn.XLOOKUP(B1025,'[1]daily break down'!$D:$D,'[1]daily break down'!$E:$E,"")</f>
        <v>NORD-OUEST</v>
      </c>
      <c r="D1025" s="1" t="s">
        <v>11</v>
      </c>
      <c r="E1025" s="1" t="s">
        <v>12</v>
      </c>
      <c r="F1025" s="3" t="s">
        <v>51</v>
      </c>
      <c r="G1025" s="1" t="s">
        <v>52</v>
      </c>
      <c r="H1025" s="32" t="str">
        <f>_xlfn.XLOOKUP(B1025,[2]CALCULATION!$B:$B,[2]CALCULATION!$H:$H,"")</f>
        <v>Huawei</v>
      </c>
      <c r="I1025" s="28">
        <v>9.4769007199664426</v>
      </c>
      <c r="J1025" s="28">
        <v>5.5451933750531479</v>
      </c>
      <c r="K1025" s="28">
        <v>0</v>
      </c>
      <c r="L1025" s="28">
        <v>0</v>
      </c>
      <c r="M1025" s="28">
        <v>7.3343014213844002</v>
      </c>
      <c r="N1025" s="28">
        <v>0</v>
      </c>
      <c r="O1025" s="28">
        <v>0</v>
      </c>
      <c r="P1025" s="28">
        <v>1.7089393692945583</v>
      </c>
      <c r="Q1025" s="28">
        <v>14.990704357180975</v>
      </c>
      <c r="R1025" s="28">
        <v>6.1590054304246449</v>
      </c>
      <c r="S1025" s="94">
        <v>1.0371989795481591</v>
      </c>
      <c r="T1025" s="94">
        <f>_xlfn.XLOOKUP(B1025,'[3]Nur des jours'!$B:$B,'[3]Nur des jours'!$U:$U,"")</f>
        <v>0</v>
      </c>
      <c r="U1025" s="94">
        <v>0.31097242554211496</v>
      </c>
      <c r="V1025" s="94">
        <v>3.7632015249705365E-2</v>
      </c>
      <c r="W1025" s="94">
        <v>0</v>
      </c>
      <c r="X1025" s="94">
        <v>0</v>
      </c>
      <c r="Y1025" s="94">
        <v>0</v>
      </c>
      <c r="Z1025" s="94">
        <v>2.5366475189265851</v>
      </c>
      <c r="AA1025" s="94">
        <v>1.4770655160900941</v>
      </c>
      <c r="AB1025" s="94">
        <v>0</v>
      </c>
      <c r="AC1025" s="94">
        <f>_xlfn.XLOOKUP(B1025,'[3]Nur des jours'!$B:$B,'[3]Nur des jours'!$N:$N,"")</f>
        <v>0</v>
      </c>
      <c r="AD1025" s="94">
        <v>0</v>
      </c>
      <c r="AE1025" s="94">
        <v>0</v>
      </c>
      <c r="AF1025" s="94">
        <v>0</v>
      </c>
      <c r="AG1025" s="94">
        <v>0</v>
      </c>
      <c r="AH1025" s="94">
        <v>0</v>
      </c>
      <c r="AI1025" s="49" t="s">
        <v>5559</v>
      </c>
      <c r="AJ1025" s="49"/>
      <c r="AK1025" s="48" t="str" cm="1">
        <f t="array" ref="AK1025">IFERROR(_xlfn.IFS(
AM1025="MPR ISSUE","PDH",
AM1025="BSS Hardware Issue","BSS",
AM1025="Sites strategiques, MLL, Pylone, etc.","ENVTECH",
AM1025="AKTIVCO DEFAUT GE &amp; POWER Cabinet","AKTIVCO",
AM1025="AKTIVCO Coupure ENEO &amp; Baisse de tension","AKTIVCO GRID ONLY",
AM1025="Coupure ENEO &amp; Baisse de tension","IHS GRID ONLY",
AM1025="Defaut GE &amp; POWER Cabinet","IHS",
AM1025="Sharing","Partners",
AM1025="Sites strategiques &amp; DataCenter","SST &amp; DC",
AM1025="Exclu","Exclu",
AM1025="SAT","SAT",
AM1025="SPARE-ISSUE","SPARE-ISSUE",
AM1025="Fiber CAmtel","TRANS_FO_CAMTEL",
AM1025="Fiber AOF","Fiber AOF",
AM1025="Projet OCM (HUAWEI)","TRAVAUX-HUAWEI",
AM1025="Projet OCM (NOKIA)","TRAVAUX-NOKIA",
AM1025="ACCESS-ISSUE","ACCESS-ISSUE",
AM1025="Projet OCM (ZTE, NOKIA, autres projets)","TRAVAUX OCM",
AM1025="No root CAuse","No root cause",
AM1025="ODU HS","PDH",
AM1025="IP &amp; VLAN","PDH",
AM1025="Warehouse HUAWEI","SPARE-ISSUE",
AM1025="SPARE-HS","SPARE-ISSUE",
AM1025="Power Telco","BSS",AM1025="no impacts","no impacts"
),"")</f>
        <v>no impacts</v>
      </c>
      <c r="AL1025" s="48" t="str" cm="1">
        <f t="array" ref="AL1025">IFERROR(_xlfn.IFS(
AM1025="MPR ISSUE","TX ISSUE",
AM1025="BSS Hardware Issue","RAN ISSUE",
AM1025="Sites strategiques, MLL, Pylone, etc.","ENVTECH",
AM1025="AKTIVCO DEFAUT GE &amp; POWER Cabinet","POWER ISSUE",
AM1025="AKTIVCO Coupure ENEO &amp; Baisse de tension","POWER ISSUE",
AM1025="Coupure ENEO &amp; Baisse de tension","POWER ISSUE",
AM1025="Defaut GE &amp; POWER Cabinet","POWER ISSUE",
AM1025="Sharing","POWER ISSUE",
AM1025="Sites strategiques &amp; DataCenter","POWER ISSUE",
AM1025="Exclu","Exclu",
AM1025="SAT","TX ISSUE",
AM1025="SPARE-ISSUE","SPARE-ISSUE",
AM1025="Fiber CAmtel","TX ISSUE",
AM1025="Fiber AOF","TX ISSUE",
AM1025="Projet OCM (HUAWEI)","TRAVAUX-HUAWEI",
AM1025="Projet OCM (NOKIA)","TRAVAUX -NOKIA",
AM1025="ACCESS-ISSUE","ACCESS-ISSUE",
AM1025="Projet OCM (ZTE, NOKIA, autres projets)","TRAVAUX OCM",
AM1025="No root CAuse","No root cause",
AM1025="ODU HS","TX ISSUE",
AM1025="IP &amp; VLAN","TX ISSUE",
AM1025="Warehouse HUAWEI","SPARE-ISSUE",
AM1025="SPARE-HS","SPARE-ISSUE",
AM1025="Power Telco","RAN ISSUE",AM1025="no impacts","no impacts"
),"")</f>
        <v>no impacts</v>
      </c>
      <c r="AM1025" s="67" t="s">
        <v>5605</v>
      </c>
      <c r="AN1025" s="48" t="str" cm="1">
        <f t="array" ref="AN1025">IFERROR(_xlfn.IFS(
AM1025="MPR ISSUE","ACTIVE",
AM1025="BSS Hardware Issue","ACTIVE",
AM1025="Sites strategiques, MLL, Pylone, etc.","PASSIVE",
AM1025="AKTIVCO DEFAUT GE &amp; POWER Cabinet","PASSIVE",
AM1025="AKTIVCO Coupure ENEO &amp; Baisse de tension","PASSIVE",
AM1025="Coupure ENEO &amp; Baisse de tension","PASSIVE",
AM1025="Defaut GE &amp; POWER Cabinet","PASSIVE",
AM1025="Sharing","PASSIVE",
AM1025="Sites strategiques &amp; DataCenter","PASSIVE",
AM1025="Exclu","Exclu",
AM1025="SAT","ACTIVE",
AM1025="SPARE-ISSUE","SPARE-ISSUE",
AM1025="Fiber CAmtel","ACTIVE",
AM1025="Fiber AOF","ACTIVE",
AM1025="Projet OCM (HUAWEI)","PLANNED WORKS",
AM1025="Projet OCM (NOKIA)","PLANNED WORKS",
AM1025="ACCESS-ISSUE","ACCESS-ISSUE",
AM1025="Projet OCM (ZTE, NOKIA, autres projets)","PLANNED WORKS",
AM1025="No root CAuse","No root cause",
AM1025="ODU HS","ACTIVE",
AM1025="IP &amp; VLAN","ACTIVE",
AM1025="Warehouse HUAWEI","SPARE-ISSUE",
AM1025="SPARE-HS","SPARE-ISSUE",
AM1025="Power Telco","ACTIVE", AM1025="no impacts","no impacts"
),"")</f>
        <v>no impacts</v>
      </c>
      <c r="AO1025" s="93" t="s">
        <v>5537</v>
      </c>
      <c r="AP1025" s="101" t="str">
        <f t="shared" si="31"/>
        <v>NRO_064</v>
      </c>
      <c r="AR1025" s="17" t="s">
        <v>5537</v>
      </c>
      <c r="AS1025" s="7" t="s">
        <v>5537</v>
      </c>
      <c r="AT1025" s="6"/>
      <c r="AU1025" s="7"/>
      <c r="AV1025" s="3" t="s">
        <v>5537</v>
      </c>
      <c r="AW1025" s="18" t="s">
        <v>5537</v>
      </c>
      <c r="AX1025" s="18" t="s">
        <v>5537</v>
      </c>
      <c r="AY1025" s="18" t="s">
        <v>5537</v>
      </c>
      <c r="AZ1025" s="18" t="s">
        <v>5537</v>
      </c>
      <c r="BA1025" s="18" t="s">
        <v>5537</v>
      </c>
      <c r="BB1025" s="18" t="s">
        <v>5537</v>
      </c>
      <c r="BC1025" s="18" t="s">
        <v>5537</v>
      </c>
      <c r="BD1025" s="18" t="s">
        <v>5537</v>
      </c>
      <c r="BE1025" s="18" t="s">
        <v>5537</v>
      </c>
      <c r="BF1025" s="18" t="s">
        <v>5537</v>
      </c>
      <c r="BG1025" s="18" t="s">
        <v>5537</v>
      </c>
      <c r="BH1025" s="18" t="s">
        <v>5537</v>
      </c>
      <c r="BI1025" s="9" t="s">
        <v>5537</v>
      </c>
      <c r="BJ1025" s="14"/>
      <c r="BK1025" s="14" t="s">
        <v>5537</v>
      </c>
      <c r="BL1025" s="14" t="str">
        <f>_xlfn.XLOOKUP(B1025,'[4]cell downs 18042026 17h'!$B:$B,'[4]cell downs 18042026 17h'!$B:$B,"")</f>
        <v/>
      </c>
      <c r="BM1025" s="14" t="str">
        <f>_xlfn.XLOOKUP(B1025,'[5]Cells Huawei 19042026 15h'!$B:$B,'[5]Cells Huawei 19042026 15h'!$B:$B,"")</f>
        <v/>
      </c>
      <c r="BN1025" s="9" t="str">
        <f>_xlfn.XLOOKUP(B1025,'[6]cells down 19042026 9H40'!$B:$B,'[6]cells down 19042026 9H40'!$B:$B,"")</f>
        <v/>
      </c>
      <c r="BO1025" s="9" t="s">
        <v>2674</v>
      </c>
      <c r="BP1025" s="9" t="s">
        <v>66</v>
      </c>
      <c r="BQ1025" s="115"/>
    </row>
    <row r="1026" spans="1:69" s="9" customFormat="1" x14ac:dyDescent="0.3">
      <c r="A1026" s="1" t="s">
        <v>3763</v>
      </c>
      <c r="B1026" s="8" t="s">
        <v>3764</v>
      </c>
      <c r="C1026" s="3" t="str">
        <f>_xlfn.XLOOKUP(B1026,'[1]daily break down'!$D:$D,'[1]daily break down'!$E:$E,"")</f>
        <v>Garoua</v>
      </c>
      <c r="D1026" s="1" t="s">
        <v>21</v>
      </c>
      <c r="E1026" s="1" t="s">
        <v>22</v>
      </c>
      <c r="F1026" s="3" t="s">
        <v>23</v>
      </c>
      <c r="G1026" s="1" t="s">
        <v>24</v>
      </c>
      <c r="H1026" s="32" t="str">
        <f>_xlfn.XLOOKUP(B1026,[2]CALCULATION!$B:$B,[2]CALCULATION!$H:$H,"")</f>
        <v>Huawei</v>
      </c>
      <c r="I1026" s="28">
        <v>0</v>
      </c>
      <c r="J1026" s="28">
        <v>0</v>
      </c>
      <c r="K1026" s="28">
        <v>0</v>
      </c>
      <c r="L1026" s="28">
        <v>0</v>
      </c>
      <c r="M1026" s="28">
        <v>0</v>
      </c>
      <c r="N1026" s="28">
        <v>0</v>
      </c>
      <c r="O1026" s="28">
        <v>0</v>
      </c>
      <c r="P1026" s="28">
        <v>0</v>
      </c>
      <c r="Q1026" s="28">
        <v>5.8253824554194384</v>
      </c>
      <c r="R1026" s="28">
        <v>0</v>
      </c>
      <c r="S1026" s="94">
        <v>0</v>
      </c>
      <c r="T1026" s="94">
        <f>_xlfn.XLOOKUP(B1026,'[3]Nur des jours'!$B:$B,'[3]Nur des jours'!$U:$U,"")</f>
        <v>0.47261174033267417</v>
      </c>
      <c r="U1026" s="94">
        <v>0</v>
      </c>
      <c r="V1026" s="94">
        <v>2.4228953894182341</v>
      </c>
      <c r="W1026" s="94">
        <v>0.47261174033267422</v>
      </c>
      <c r="X1026" s="94">
        <v>11.687968884208964</v>
      </c>
      <c r="Y1026" s="94">
        <v>0</v>
      </c>
      <c r="Z1026" s="94">
        <v>2.1969427822151455</v>
      </c>
      <c r="AA1026" s="94">
        <v>1.3676651456911875</v>
      </c>
      <c r="AB1026" s="94">
        <v>0</v>
      </c>
      <c r="AC1026" s="94">
        <f>_xlfn.XLOOKUP(B1026,'[3]Nur des jours'!$B:$B,'[3]Nur des jours'!$N:$N,"")</f>
        <v>0</v>
      </c>
      <c r="AD1026" s="94">
        <v>0</v>
      </c>
      <c r="AE1026" s="94">
        <v>0</v>
      </c>
      <c r="AF1026" s="94">
        <v>0</v>
      </c>
      <c r="AG1026" s="94">
        <v>0</v>
      </c>
      <c r="AH1026" s="94">
        <v>0</v>
      </c>
      <c r="AI1026" s="49" t="s">
        <v>5559</v>
      </c>
      <c r="AJ1026" s="49"/>
      <c r="AK1026" s="48" t="str" cm="1">
        <f t="array" ref="AK1026">IFERROR(_xlfn.IFS(
AM1026="MPR ISSUE","PDH",
AM1026="BSS Hardware Issue","BSS",
AM1026="Sites strategiques, MLL, Pylone, etc.","ENVTECH",
AM1026="AKTIVCO DEFAUT GE &amp; POWER Cabinet","AKTIVCO",
AM1026="AKTIVCO Coupure ENEO &amp; Baisse de tension","AKTIVCO GRID ONLY",
AM1026="Coupure ENEO &amp; Baisse de tension","IHS GRID ONLY",
AM1026="Defaut GE &amp; POWER Cabinet","IHS",
AM1026="Sharing","Partners",
AM1026="Sites strategiques &amp; DataCenter","SST &amp; DC",
AM1026="Exclu","Exclu",
AM1026="SAT","SAT",
AM1026="SPARE-ISSUE","SPARE-ISSUE",
AM1026="Fiber CAmtel","TRANS_FO_CAMTEL",
AM1026="Fiber AOF","Fiber AOF",
AM1026="Projet OCM (HUAWEI)","TRAVAUX-HUAWEI",
AM1026="Projet OCM (NOKIA)","TRAVAUX-NOKIA",
AM1026="ACCESS-ISSUE","ACCESS-ISSUE",
AM1026="Projet OCM (ZTE, NOKIA, autres projets)","TRAVAUX OCM",
AM1026="No root CAuse","No root cause",
AM1026="ODU HS","PDH",
AM1026="IP &amp; VLAN","PDH",
AM1026="Warehouse HUAWEI","SPARE-ISSUE",
AM1026="SPARE-HS","SPARE-ISSUE",
AM1026="Power Telco","BSS",AM1026="no impacts","no impacts"
),"")</f>
        <v>no impacts</v>
      </c>
      <c r="AL1026" s="48" t="str" cm="1">
        <f t="array" ref="AL1026">IFERROR(_xlfn.IFS(
AM1026="MPR ISSUE","TX ISSUE",
AM1026="BSS Hardware Issue","RAN ISSUE",
AM1026="Sites strategiques, MLL, Pylone, etc.","ENVTECH",
AM1026="AKTIVCO DEFAUT GE &amp; POWER Cabinet","POWER ISSUE",
AM1026="AKTIVCO Coupure ENEO &amp; Baisse de tension","POWER ISSUE",
AM1026="Coupure ENEO &amp; Baisse de tension","POWER ISSUE",
AM1026="Defaut GE &amp; POWER Cabinet","POWER ISSUE",
AM1026="Sharing","POWER ISSUE",
AM1026="Sites strategiques &amp; DataCenter","POWER ISSUE",
AM1026="Exclu","Exclu",
AM1026="SAT","TX ISSUE",
AM1026="SPARE-ISSUE","SPARE-ISSUE",
AM1026="Fiber CAmtel","TX ISSUE",
AM1026="Fiber AOF","TX ISSUE",
AM1026="Projet OCM (HUAWEI)","TRAVAUX-HUAWEI",
AM1026="Projet OCM (NOKIA)","TRAVAUX -NOKIA",
AM1026="ACCESS-ISSUE","ACCESS-ISSUE",
AM1026="Projet OCM (ZTE, NOKIA, autres projets)","TRAVAUX OCM",
AM1026="No root CAuse","No root cause",
AM1026="ODU HS","TX ISSUE",
AM1026="IP &amp; VLAN","TX ISSUE",
AM1026="Warehouse HUAWEI","SPARE-ISSUE",
AM1026="SPARE-HS","SPARE-ISSUE",
AM1026="Power Telco","RAN ISSUE",AM1026="no impacts","no impacts"
),"")</f>
        <v>no impacts</v>
      </c>
      <c r="AM1026" s="67" t="s">
        <v>5605</v>
      </c>
      <c r="AN1026" s="48" t="str" cm="1">
        <f t="array" ref="AN1026">IFERROR(_xlfn.IFS(
AM1026="MPR ISSUE","ACTIVE",
AM1026="BSS Hardware Issue","ACTIVE",
AM1026="Sites strategiques, MLL, Pylone, etc.","PASSIVE",
AM1026="AKTIVCO DEFAUT GE &amp; POWER Cabinet","PASSIVE",
AM1026="AKTIVCO Coupure ENEO &amp; Baisse de tension","PASSIVE",
AM1026="Coupure ENEO &amp; Baisse de tension","PASSIVE",
AM1026="Defaut GE &amp; POWER Cabinet","PASSIVE",
AM1026="Sharing","PASSIVE",
AM1026="Sites strategiques &amp; DataCenter","PASSIVE",
AM1026="Exclu","Exclu",
AM1026="SAT","ACTIVE",
AM1026="SPARE-ISSUE","SPARE-ISSUE",
AM1026="Fiber CAmtel","ACTIVE",
AM1026="Fiber AOF","ACTIVE",
AM1026="Projet OCM (HUAWEI)","PLANNED WORKS",
AM1026="Projet OCM (NOKIA)","PLANNED WORKS",
AM1026="ACCESS-ISSUE","ACCESS-ISSUE",
AM1026="Projet OCM (ZTE, NOKIA, autres projets)","PLANNED WORKS",
AM1026="No root CAuse","No root cause",
AM1026="ODU HS","ACTIVE",
AM1026="IP &amp; VLAN","ACTIVE",
AM1026="Warehouse HUAWEI","SPARE-ISSUE",
AM1026="SPARE-HS","SPARE-ISSUE",
AM1026="Power Telco","ACTIVE", AM1026="no impacts","no impacts"
),"")</f>
        <v>no impacts</v>
      </c>
      <c r="AO1026" s="93" t="s">
        <v>5537</v>
      </c>
      <c r="AP1026" s="101" t="str">
        <f t="shared" si="31"/>
        <v>NRD_140</v>
      </c>
      <c r="AR1026" s="17" t="s">
        <v>5537</v>
      </c>
      <c r="AS1026" s="7" t="s">
        <v>5537</v>
      </c>
      <c r="AT1026" s="6"/>
      <c r="AU1026" s="7"/>
      <c r="AV1026" s="3" t="s">
        <v>5537</v>
      </c>
      <c r="AW1026" s="18" t="s">
        <v>5537</v>
      </c>
      <c r="AX1026" s="18" t="s">
        <v>5537</v>
      </c>
      <c r="AY1026" s="18" t="s">
        <v>5537</v>
      </c>
      <c r="AZ1026" s="18" t="s">
        <v>5537</v>
      </c>
      <c r="BA1026" s="18" t="s">
        <v>5537</v>
      </c>
      <c r="BB1026" s="18" t="s">
        <v>5537</v>
      </c>
      <c r="BC1026" s="18" t="s">
        <v>5537</v>
      </c>
      <c r="BD1026" s="18" t="s">
        <v>5537</v>
      </c>
      <c r="BE1026" s="18" t="s">
        <v>5537</v>
      </c>
      <c r="BF1026" s="18" t="s">
        <v>5537</v>
      </c>
      <c r="BG1026" s="18" t="s">
        <v>5537</v>
      </c>
      <c r="BH1026" s="18" t="s">
        <v>5537</v>
      </c>
      <c r="BI1026" s="9" t="s">
        <v>5537</v>
      </c>
      <c r="BJ1026" s="14"/>
      <c r="BK1026" s="14" t="s">
        <v>5537</v>
      </c>
      <c r="BL1026" s="14" t="str">
        <f>_xlfn.XLOOKUP(B1026,'[4]cell downs 18042026 17h'!$B:$B,'[4]cell downs 18042026 17h'!$B:$B,"")</f>
        <v/>
      </c>
      <c r="BM1026" s="14" t="str">
        <f>_xlfn.XLOOKUP(B1026,'[5]Cells Huawei 19042026 15h'!$B:$B,'[5]Cells Huawei 19042026 15h'!$B:$B,"")</f>
        <v/>
      </c>
      <c r="BN1026" s="9" t="str">
        <f>_xlfn.XLOOKUP(B1026,'[6]cells down 19042026 9H40'!$B:$B,'[6]cells down 19042026 9H40'!$B:$B,"")</f>
        <v/>
      </c>
      <c r="BO1026" s="9" t="s">
        <v>5537</v>
      </c>
      <c r="BP1026" s="9" t="s">
        <v>12</v>
      </c>
      <c r="BQ1026" s="115"/>
    </row>
    <row r="1027" spans="1:69" s="9" customFormat="1" x14ac:dyDescent="0.3">
      <c r="A1027" s="1" t="s">
        <v>1802</v>
      </c>
      <c r="B1027" s="8" t="s">
        <v>1803</v>
      </c>
      <c r="C1027" s="3" t="str">
        <f>_xlfn.XLOOKUP(B1027,'[1]daily break down'!$D:$D,'[1]daily break down'!$E:$E,"")</f>
        <v>EXTREME-NORD</v>
      </c>
      <c r="D1027" s="1" t="s">
        <v>11</v>
      </c>
      <c r="E1027" s="1" t="s">
        <v>12</v>
      </c>
      <c r="F1027" s="3" t="s">
        <v>55</v>
      </c>
      <c r="G1027" s="1" t="s">
        <v>1625</v>
      </c>
      <c r="H1027" s="32" t="str">
        <f>_xlfn.XLOOKUP(B1027,[2]CALCULATION!$B:$B,[2]CALCULATION!$H:$H,"")</f>
        <v>Huawei</v>
      </c>
      <c r="I1027" s="28">
        <v>0</v>
      </c>
      <c r="J1027" s="28">
        <v>0</v>
      </c>
      <c r="K1027" s="28">
        <v>1.908478225509584</v>
      </c>
      <c r="L1027" s="28">
        <v>0</v>
      </c>
      <c r="M1027" s="28">
        <v>0</v>
      </c>
      <c r="N1027" s="28">
        <v>0</v>
      </c>
      <c r="O1027" s="28">
        <v>0</v>
      </c>
      <c r="P1027" s="28">
        <v>0</v>
      </c>
      <c r="Q1027" s="28">
        <v>0</v>
      </c>
      <c r="R1027" s="28">
        <v>0</v>
      </c>
      <c r="S1027" s="94">
        <v>0</v>
      </c>
      <c r="T1027" s="94">
        <f>_xlfn.XLOOKUP(B1027,'[3]Nur des jours'!$B:$B,'[3]Nur des jours'!$U:$U,"")</f>
        <v>27.737113799214125</v>
      </c>
      <c r="U1027" s="94">
        <v>1.3452821224028559</v>
      </c>
      <c r="V1027" s="94">
        <v>5.799432416467627</v>
      </c>
      <c r="W1027" s="94">
        <v>27.737113799214125</v>
      </c>
      <c r="X1027" s="94">
        <v>27.737113799214125</v>
      </c>
      <c r="Y1027" s="94">
        <v>15.098767096706077</v>
      </c>
      <c r="Z1027" s="94">
        <v>1.3916354909497681</v>
      </c>
      <c r="AA1027" s="94">
        <v>1.0003873779010537</v>
      </c>
      <c r="AB1027" s="94">
        <v>0</v>
      </c>
      <c r="AC1027" s="94">
        <f>_xlfn.XLOOKUP(B1027,'[3]Nur des jours'!$B:$B,'[3]Nur des jours'!$N:$N,"")</f>
        <v>0</v>
      </c>
      <c r="AD1027" s="94">
        <v>0</v>
      </c>
      <c r="AE1027" s="94">
        <v>0</v>
      </c>
      <c r="AF1027" s="94">
        <v>0</v>
      </c>
      <c r="AG1027" s="94">
        <v>0</v>
      </c>
      <c r="AH1027" s="94">
        <v>0</v>
      </c>
      <c r="AI1027" s="49" t="s">
        <v>6659</v>
      </c>
      <c r="AJ1027" s="49"/>
      <c r="AK1027" s="48" t="str" cm="1">
        <f t="array" ref="AK1027">IFERROR(_xlfn.IFS(
AM1027="MPR ISSUE","PDH",
AM1027="BSS Hardware Issue","BSS",
AM1027="Sites strategiques, MLL, Pylone, etc.","ENVTECH",
AM1027="AKTIVCO DEFAUT GE &amp; POWER Cabinet","AKTIVCO",
AM1027="AKTIVCO Coupure ENEO &amp; Baisse de tension","AKTIVCO GRID ONLY",
AM1027="Coupure ENEO &amp; Baisse de tension","IHS GRID ONLY",
AM1027="Defaut GE &amp; POWER Cabinet","IHS",
AM1027="Sharing","Partners",
AM1027="Sites strategiques &amp; DataCenter","SST &amp; DC",
AM1027="Exclu","Exclu",
AM1027="SAT","SAT",
AM1027="SPARE-ISSUE","SPARE-ISSUE",
AM1027="Fiber CAmtel","TRANS_FO_CAMTEL",
AM1027="Fiber AOF","Fiber AOF",
AM1027="Projet OCM (HUAWEI)","TRAVAUX-HUAWEI",
AM1027="Projet OCM (NOKIA)","TRAVAUX-NOKIA",
AM1027="ACCESS-ISSUE","ACCESS-ISSUE",
AM1027="Projet OCM (ZTE, NOKIA, autres projets)","TRAVAUX OCM",
AM1027="No root CAuse","No root cause",
AM1027="ODU HS","PDH",
AM1027="IP &amp; VLAN","PDH",
AM1027="Warehouse HUAWEI","SPARE-ISSUE",
AM1027="SPARE-HS","SPARE-ISSUE",
AM1027="Power Telco","BSS",AM1027="no impacts","no impacts"
),"")</f>
        <v>no impacts</v>
      </c>
      <c r="AL1027" s="48" t="str" cm="1">
        <f t="array" ref="AL1027">IFERROR(_xlfn.IFS(
AM1027="MPR ISSUE","TX ISSUE",
AM1027="BSS Hardware Issue","RAN ISSUE",
AM1027="Sites strategiques, MLL, Pylone, etc.","ENVTECH",
AM1027="AKTIVCO DEFAUT GE &amp; POWER Cabinet","POWER ISSUE",
AM1027="AKTIVCO Coupure ENEO &amp; Baisse de tension","POWER ISSUE",
AM1027="Coupure ENEO &amp; Baisse de tension","POWER ISSUE",
AM1027="Defaut GE &amp; POWER Cabinet","POWER ISSUE",
AM1027="Sharing","POWER ISSUE",
AM1027="Sites strategiques &amp; DataCenter","POWER ISSUE",
AM1027="Exclu","Exclu",
AM1027="SAT","TX ISSUE",
AM1027="SPARE-ISSUE","SPARE-ISSUE",
AM1027="Fiber CAmtel","TX ISSUE",
AM1027="Fiber AOF","TX ISSUE",
AM1027="Projet OCM (HUAWEI)","TRAVAUX-HUAWEI",
AM1027="Projet OCM (NOKIA)","TRAVAUX -NOKIA",
AM1027="ACCESS-ISSUE","ACCESS-ISSUE",
AM1027="Projet OCM (ZTE, NOKIA, autres projets)","TRAVAUX OCM",
AM1027="No root CAuse","No root cause",
AM1027="ODU HS","TX ISSUE",
AM1027="IP &amp; VLAN","TX ISSUE",
AM1027="Warehouse HUAWEI","SPARE-ISSUE",
AM1027="SPARE-HS","SPARE-ISSUE",
AM1027="Power Telco","RAN ISSUE",AM1027="no impacts","no impacts"
),"")</f>
        <v>no impacts</v>
      </c>
      <c r="AM1027" s="67" t="s">
        <v>5605</v>
      </c>
      <c r="AN1027" s="48" t="str" cm="1">
        <f t="array" ref="AN1027">IFERROR(_xlfn.IFS(
AM1027="MPR ISSUE","ACTIVE",
AM1027="BSS Hardware Issue","ACTIVE",
AM1027="Sites strategiques, MLL, Pylone, etc.","PASSIVE",
AM1027="AKTIVCO DEFAUT GE &amp; POWER Cabinet","PASSIVE",
AM1027="AKTIVCO Coupure ENEO &amp; Baisse de tension","PASSIVE",
AM1027="Coupure ENEO &amp; Baisse de tension","PASSIVE",
AM1027="Defaut GE &amp; POWER Cabinet","PASSIVE",
AM1027="Sharing","PASSIVE",
AM1027="Sites strategiques &amp; DataCenter","PASSIVE",
AM1027="Exclu","Exclu",
AM1027="SAT","ACTIVE",
AM1027="SPARE-ISSUE","SPARE-ISSUE",
AM1027="Fiber CAmtel","ACTIVE",
AM1027="Fiber AOF","ACTIVE",
AM1027="Projet OCM (HUAWEI)","PLANNED WORKS",
AM1027="Projet OCM (NOKIA)","PLANNED WORKS",
AM1027="ACCESS-ISSUE","ACCESS-ISSUE",
AM1027="Projet OCM (ZTE, NOKIA, autres projets)","PLANNED WORKS",
AM1027="No root CAuse","No root cause",
AM1027="ODU HS","ACTIVE",
AM1027="IP &amp; VLAN","ACTIVE",
AM1027="Warehouse HUAWEI","SPARE-ISSUE",
AM1027="SPARE-HS","SPARE-ISSUE",
AM1027="Power Telco","ACTIVE", AM1027="no impacts","no impacts"
),"")</f>
        <v>no impacts</v>
      </c>
      <c r="AO1027" s="93" t="s">
        <v>5537</v>
      </c>
      <c r="AP1027" s="101" t="str">
        <f t="shared" si="31"/>
        <v>EXN_106</v>
      </c>
      <c r="AR1027" s="17" t="s">
        <v>5537</v>
      </c>
      <c r="AS1027" s="7" t="s">
        <v>5537</v>
      </c>
      <c r="AT1027" s="6"/>
      <c r="AU1027" s="7"/>
      <c r="AV1027" s="3" t="s">
        <v>5537</v>
      </c>
      <c r="AW1027" s="18" t="s">
        <v>5537</v>
      </c>
      <c r="AX1027" s="18" t="s">
        <v>5537</v>
      </c>
      <c r="AY1027" s="18" t="s">
        <v>5537</v>
      </c>
      <c r="AZ1027" s="18" t="s">
        <v>5537</v>
      </c>
      <c r="BA1027" s="18" t="s">
        <v>5537</v>
      </c>
      <c r="BB1027" s="18" t="s">
        <v>5537</v>
      </c>
      <c r="BC1027" s="18" t="s">
        <v>5537</v>
      </c>
      <c r="BD1027" s="18" t="s">
        <v>5537</v>
      </c>
      <c r="BE1027" s="18" t="s">
        <v>5537</v>
      </c>
      <c r="BF1027" s="18" t="s">
        <v>5537</v>
      </c>
      <c r="BG1027" s="18" t="s">
        <v>5537</v>
      </c>
      <c r="BH1027" s="18" t="s">
        <v>5537</v>
      </c>
      <c r="BI1027" s="9" t="s">
        <v>5537</v>
      </c>
      <c r="BJ1027" s="14"/>
      <c r="BK1027" s="14" t="s">
        <v>5537</v>
      </c>
      <c r="BL1027" s="14" t="str">
        <f>_xlfn.XLOOKUP(B1027,'[4]cell downs 18042026 17h'!$B:$B,'[4]cell downs 18042026 17h'!$B:$B,"")</f>
        <v/>
      </c>
      <c r="BM1027" s="14" t="str">
        <f>_xlfn.XLOOKUP(B1027,'[5]Cells Huawei 19042026 15h'!$B:$B,'[5]Cells Huawei 19042026 15h'!$B:$B,"")</f>
        <v/>
      </c>
      <c r="BN1027" s="9" t="str">
        <f>_xlfn.XLOOKUP(B1027,'[6]cells down 19042026 9H40'!$B:$B,'[6]cells down 19042026 9H40'!$B:$B,"")</f>
        <v/>
      </c>
      <c r="BO1027" s="9" t="s">
        <v>1803</v>
      </c>
      <c r="BP1027" s="9" t="s">
        <v>12</v>
      </c>
      <c r="BQ1027" s="115"/>
    </row>
    <row r="1028" spans="1:69" s="9" customFormat="1" x14ac:dyDescent="0.3">
      <c r="A1028" s="1" t="s">
        <v>338</v>
      </c>
      <c r="B1028" s="8" t="s">
        <v>339</v>
      </c>
      <c r="C1028" s="3" t="str">
        <f>_xlfn.XLOOKUP(B1028,'[1]daily break down'!$D:$D,'[1]daily break down'!$E:$E,"")</f>
        <v>Douala</v>
      </c>
      <c r="D1028" s="1" t="s">
        <v>21</v>
      </c>
      <c r="E1028" s="1" t="s">
        <v>125</v>
      </c>
      <c r="F1028" s="3" t="s">
        <v>31</v>
      </c>
      <c r="G1028" s="1" t="s">
        <v>32</v>
      </c>
      <c r="H1028" s="34" t="str">
        <f>_xlfn.XLOOKUP(B1028,[2]CALCULATION!$B:$B,[2]CALCULATION!$H:$H,"")</f>
        <v>ZTE</v>
      </c>
      <c r="I1028" s="28">
        <v>0</v>
      </c>
      <c r="J1028" s="28">
        <v>0</v>
      </c>
      <c r="K1028" s="28">
        <v>23.879529039787919</v>
      </c>
      <c r="L1028" s="28">
        <v>0</v>
      </c>
      <c r="M1028" s="28">
        <v>0</v>
      </c>
      <c r="N1028" s="28">
        <v>18.159979939103906</v>
      </c>
      <c r="O1028" s="28">
        <v>8.5214755745035422</v>
      </c>
      <c r="P1028" s="28">
        <v>0</v>
      </c>
      <c r="Q1028" s="28">
        <v>0</v>
      </c>
      <c r="R1028" s="28">
        <v>0</v>
      </c>
      <c r="S1028" s="94">
        <v>7.3877709861799543</v>
      </c>
      <c r="T1028" s="94">
        <f>_xlfn.XLOOKUP(B1028,'[3]Nur des jours'!$B:$B,'[3]Nur des jours'!$U:$U,"")</f>
        <v>4.0830379844363982</v>
      </c>
      <c r="U1028" s="94">
        <v>0</v>
      </c>
      <c r="V1028" s="94">
        <v>0</v>
      </c>
      <c r="W1028" s="94">
        <v>4.0830379844363982</v>
      </c>
      <c r="X1028" s="94">
        <v>0</v>
      </c>
      <c r="Y1028" s="94">
        <v>0</v>
      </c>
      <c r="Z1028" s="94">
        <v>0</v>
      </c>
      <c r="AA1028" s="94">
        <v>0.90948198371728772</v>
      </c>
      <c r="AB1028" s="94">
        <v>0</v>
      </c>
      <c r="AC1028" s="94">
        <f>_xlfn.XLOOKUP(B1028,'[3]Nur des jours'!$B:$B,'[3]Nur des jours'!$N:$N,"")</f>
        <v>0</v>
      </c>
      <c r="AD1028" s="94">
        <v>0</v>
      </c>
      <c r="AE1028" s="94">
        <v>0</v>
      </c>
      <c r="AF1028" s="94">
        <v>0</v>
      </c>
      <c r="AG1028" s="94">
        <v>0</v>
      </c>
      <c r="AH1028" s="94">
        <v>0</v>
      </c>
      <c r="AI1028" s="49" t="s">
        <v>5559</v>
      </c>
      <c r="AJ1028" s="49"/>
      <c r="AK1028" s="48" t="str" cm="1">
        <f t="array" ref="AK1028">IFERROR(_xlfn.IFS(
AM1028="MPR ISSUE","PDH",
AM1028="BSS Hardware Issue","BSS",
AM1028="Sites strategiques, MLL, Pylone, etc.","ENVTECH",
AM1028="AKTIVCO DEFAUT GE &amp; POWER Cabinet","AKTIVCO",
AM1028="AKTIVCO Coupure ENEO &amp; Baisse de tension","AKTIVCO GRID ONLY",
AM1028="Coupure ENEO &amp; Baisse de tension","IHS GRID ONLY",
AM1028="Defaut GE &amp; POWER Cabinet","IHS",
AM1028="Sharing","Partners",
AM1028="Sites strategiques &amp; DataCenter","SST &amp; DC",
AM1028="Exclu","Exclu",
AM1028="SAT","SAT",
AM1028="SPARE-ISSUE","SPARE-ISSUE",
AM1028="Fiber CAmtel","TRANS_FO_CAMTEL",
AM1028="Fiber AOF","Fiber AOF",
AM1028="Projet OCM (HUAWEI)","TRAVAUX-HUAWEI",
AM1028="Projet OCM (NOKIA)","TRAVAUX-NOKIA",
AM1028="ACCESS-ISSUE","ACCESS-ISSUE",
AM1028="Projet OCM (ZTE, NOKIA, autres projets)","TRAVAUX OCM",
AM1028="No root CAuse","No root cause",
AM1028="ODU HS","PDH",
AM1028="IP &amp; VLAN","PDH",
AM1028="Warehouse HUAWEI","SPARE-ISSUE",
AM1028="SPARE-HS","SPARE-ISSUE",
AM1028="Power Telco","BSS",AM1028="no impacts","no impacts"
),"")</f>
        <v>no impacts</v>
      </c>
      <c r="AL1028" s="48" t="str" cm="1">
        <f t="array" ref="AL1028">IFERROR(_xlfn.IFS(
AM1028="MPR ISSUE","TX ISSUE",
AM1028="BSS Hardware Issue","RAN ISSUE",
AM1028="Sites strategiques, MLL, Pylone, etc.","ENVTECH",
AM1028="AKTIVCO DEFAUT GE &amp; POWER Cabinet","POWER ISSUE",
AM1028="AKTIVCO Coupure ENEO &amp; Baisse de tension","POWER ISSUE",
AM1028="Coupure ENEO &amp; Baisse de tension","POWER ISSUE",
AM1028="Defaut GE &amp; POWER Cabinet","POWER ISSUE",
AM1028="Sharing","POWER ISSUE",
AM1028="Sites strategiques &amp; DataCenter","POWER ISSUE",
AM1028="Exclu","Exclu",
AM1028="SAT","TX ISSUE",
AM1028="SPARE-ISSUE","SPARE-ISSUE",
AM1028="Fiber CAmtel","TX ISSUE",
AM1028="Fiber AOF","TX ISSUE",
AM1028="Projet OCM (HUAWEI)","TRAVAUX-HUAWEI",
AM1028="Projet OCM (NOKIA)","TRAVAUX -NOKIA",
AM1028="ACCESS-ISSUE","ACCESS-ISSUE",
AM1028="Projet OCM (ZTE, NOKIA, autres projets)","TRAVAUX OCM",
AM1028="No root CAuse","No root cause",
AM1028="ODU HS","TX ISSUE",
AM1028="IP &amp; VLAN","TX ISSUE",
AM1028="Warehouse HUAWEI","SPARE-ISSUE",
AM1028="SPARE-HS","SPARE-ISSUE",
AM1028="Power Telco","RAN ISSUE",AM1028="no impacts","no impacts"
),"")</f>
        <v>no impacts</v>
      </c>
      <c r="AM1028" s="67" t="s">
        <v>5605</v>
      </c>
      <c r="AN1028" s="48" t="str" cm="1">
        <f t="array" ref="AN1028">IFERROR(_xlfn.IFS(
AM1028="MPR ISSUE","ACTIVE",
AM1028="BSS Hardware Issue","ACTIVE",
AM1028="Sites strategiques, MLL, Pylone, etc.","PASSIVE",
AM1028="AKTIVCO DEFAUT GE &amp; POWER Cabinet","PASSIVE",
AM1028="AKTIVCO Coupure ENEO &amp; Baisse de tension","PASSIVE",
AM1028="Coupure ENEO &amp; Baisse de tension","PASSIVE",
AM1028="Defaut GE &amp; POWER Cabinet","PASSIVE",
AM1028="Sharing","PASSIVE",
AM1028="Sites strategiques &amp; DataCenter","PASSIVE",
AM1028="Exclu","Exclu",
AM1028="SAT","ACTIVE",
AM1028="SPARE-ISSUE","SPARE-ISSUE",
AM1028="Fiber CAmtel","ACTIVE",
AM1028="Fiber AOF","ACTIVE",
AM1028="Projet OCM (HUAWEI)","PLANNED WORKS",
AM1028="Projet OCM (NOKIA)","PLANNED WORKS",
AM1028="ACCESS-ISSUE","ACCESS-ISSUE",
AM1028="Projet OCM (ZTE, NOKIA, autres projets)","PLANNED WORKS",
AM1028="No root CAuse","No root cause",
AM1028="ODU HS","ACTIVE",
AM1028="IP &amp; VLAN","ACTIVE",
AM1028="Warehouse HUAWEI","SPARE-ISSUE",
AM1028="SPARE-HS","SPARE-ISSUE",
AM1028="Power Telco","ACTIVE", AM1028="no impacts","no impacts"
),"")</f>
        <v>no impacts</v>
      </c>
      <c r="AO1028" s="93" t="s">
        <v>5537</v>
      </c>
      <c r="AP1028" s="101" t="str">
        <f t="shared" si="31"/>
        <v>LIT_666</v>
      </c>
      <c r="AR1028" s="17" t="s">
        <v>5537</v>
      </c>
      <c r="AS1028" s="7" t="s">
        <v>5537</v>
      </c>
      <c r="AT1028" s="6"/>
      <c r="AU1028" s="7"/>
      <c r="AV1028" s="3" t="s">
        <v>5537</v>
      </c>
      <c r="AW1028" s="18" t="s">
        <v>5537</v>
      </c>
      <c r="AX1028" s="18" t="s">
        <v>5537</v>
      </c>
      <c r="AY1028" s="18" t="s">
        <v>5537</v>
      </c>
      <c r="AZ1028" s="18" t="s">
        <v>5537</v>
      </c>
      <c r="BA1028" s="18" t="s">
        <v>5537</v>
      </c>
      <c r="BB1028" s="18" t="s">
        <v>5537</v>
      </c>
      <c r="BC1028" s="18" t="s">
        <v>5537</v>
      </c>
      <c r="BD1028" s="18" t="s">
        <v>5537</v>
      </c>
      <c r="BE1028" s="18" t="s">
        <v>5537</v>
      </c>
      <c r="BF1028" s="18" t="s">
        <v>5537</v>
      </c>
      <c r="BG1028" s="18" t="s">
        <v>5537</v>
      </c>
      <c r="BH1028" s="18" t="s">
        <v>5537</v>
      </c>
      <c r="BI1028" s="9" t="s">
        <v>5537</v>
      </c>
      <c r="BJ1028" s="14"/>
      <c r="BK1028" s="14" t="s">
        <v>5537</v>
      </c>
      <c r="BL1028" s="14" t="str">
        <f>_xlfn.XLOOKUP(B1028,'[4]cell downs 18042026 17h'!$B:$B,'[4]cell downs 18042026 17h'!$B:$B,"")</f>
        <v/>
      </c>
      <c r="BM1028" s="14" t="str">
        <f>_xlfn.XLOOKUP(B1028,'[5]Cells Huawei 19042026 15h'!$B:$B,'[5]Cells Huawei 19042026 15h'!$B:$B,"")</f>
        <v/>
      </c>
      <c r="BN1028" s="9" t="str">
        <f>_xlfn.XLOOKUP(B1028,'[6]cells down 19042026 9H40'!$B:$B,'[6]cells down 19042026 9H40'!$B:$B,"")</f>
        <v/>
      </c>
      <c r="BO1028" s="9" t="s">
        <v>5537</v>
      </c>
      <c r="BP1028" s="9" t="s">
        <v>594</v>
      </c>
      <c r="BQ1028" s="115"/>
    </row>
    <row r="1029" spans="1:69" s="9" customFormat="1" x14ac:dyDescent="0.3">
      <c r="A1029" s="1" t="s">
        <v>2091</v>
      </c>
      <c r="B1029" s="8" t="s">
        <v>2092</v>
      </c>
      <c r="C1029" s="3" t="str">
        <f>_xlfn.XLOOKUP(B1029,'[1]daily break down'!$D:$D,'[1]daily break down'!$E:$E,"")</f>
        <v>Garoua</v>
      </c>
      <c r="D1029" s="1" t="s">
        <v>11</v>
      </c>
      <c r="E1029" s="1" t="s">
        <v>12</v>
      </c>
      <c r="F1029" s="3" t="s">
        <v>23</v>
      </c>
      <c r="G1029" s="1" t="s">
        <v>24</v>
      </c>
      <c r="H1029" s="32" t="str">
        <f>_xlfn.XLOOKUP(B1029,[2]CALCULATION!$B:$B,[2]CALCULATION!$H:$H,"")</f>
        <v>Huawei</v>
      </c>
      <c r="I1029" s="28">
        <v>0</v>
      </c>
      <c r="J1029" s="28">
        <v>0</v>
      </c>
      <c r="K1029" s="28">
        <v>0</v>
      </c>
      <c r="L1029" s="28">
        <v>0</v>
      </c>
      <c r="M1029" s="28">
        <v>0</v>
      </c>
      <c r="N1029" s="28">
        <v>0</v>
      </c>
      <c r="O1029" s="28">
        <v>0</v>
      </c>
      <c r="P1029" s="28">
        <v>0</v>
      </c>
      <c r="Q1029" s="28">
        <v>1.7913552661992449</v>
      </c>
      <c r="R1029" s="28">
        <v>0</v>
      </c>
      <c r="S1029" s="94">
        <v>0</v>
      </c>
      <c r="T1029" s="94">
        <f>_xlfn.XLOOKUP(B1029,'[3]Nur des jours'!$B:$B,'[3]Nur des jours'!$U:$U,"")</f>
        <v>0</v>
      </c>
      <c r="U1029" s="94">
        <v>0</v>
      </c>
      <c r="V1029" s="94">
        <v>0</v>
      </c>
      <c r="W1029" s="94">
        <v>0</v>
      </c>
      <c r="X1029" s="94">
        <v>0</v>
      </c>
      <c r="Y1029" s="94">
        <v>0</v>
      </c>
      <c r="Z1029" s="94">
        <v>0.97902095407681344</v>
      </c>
      <c r="AA1029" s="94">
        <v>0.69890321402379341</v>
      </c>
      <c r="AB1029" s="94">
        <v>0</v>
      </c>
      <c r="AC1029" s="94">
        <f>_xlfn.XLOOKUP(B1029,'[3]Nur des jours'!$B:$B,'[3]Nur des jours'!$N:$N,"")</f>
        <v>0</v>
      </c>
      <c r="AD1029" s="94">
        <v>0</v>
      </c>
      <c r="AE1029" s="94">
        <v>0</v>
      </c>
      <c r="AF1029" s="94">
        <v>0</v>
      </c>
      <c r="AG1029" s="94">
        <v>0</v>
      </c>
      <c r="AH1029" s="94">
        <v>0</v>
      </c>
      <c r="AI1029" s="49" t="s">
        <v>5559</v>
      </c>
      <c r="AJ1029" s="49"/>
      <c r="AK1029" s="48" t="str" cm="1">
        <f t="array" ref="AK1029">IFERROR(_xlfn.IFS(
AM1029="MPR ISSUE","PDH",
AM1029="BSS Hardware Issue","BSS",
AM1029="Sites strategiques, MLL, Pylone, etc.","ENVTECH",
AM1029="AKTIVCO DEFAUT GE &amp; POWER Cabinet","AKTIVCO",
AM1029="AKTIVCO Coupure ENEO &amp; Baisse de tension","AKTIVCO GRID ONLY",
AM1029="Coupure ENEO &amp; Baisse de tension","IHS GRID ONLY",
AM1029="Defaut GE &amp; POWER Cabinet","IHS",
AM1029="Sharing","Partners",
AM1029="Sites strategiques &amp; DataCenter","SST &amp; DC",
AM1029="Exclu","Exclu",
AM1029="SAT","SAT",
AM1029="SPARE-ISSUE","SPARE-ISSUE",
AM1029="Fiber CAmtel","TRANS_FO_CAMTEL",
AM1029="Fiber AOF","Fiber AOF",
AM1029="Projet OCM (HUAWEI)","TRAVAUX-HUAWEI",
AM1029="Projet OCM (NOKIA)","TRAVAUX-NOKIA",
AM1029="ACCESS-ISSUE","ACCESS-ISSUE",
AM1029="Projet OCM (ZTE, NOKIA, autres projets)","TRAVAUX OCM",
AM1029="No root CAuse","No root cause",
AM1029="ODU HS","PDH",
AM1029="IP &amp; VLAN","PDH",
AM1029="Warehouse HUAWEI","SPARE-ISSUE",
AM1029="SPARE-HS","SPARE-ISSUE",
AM1029="Power Telco","BSS",AM1029="no impacts","no impacts"
),"")</f>
        <v>no impacts</v>
      </c>
      <c r="AL1029" s="48" t="str" cm="1">
        <f t="array" ref="AL1029">IFERROR(_xlfn.IFS(
AM1029="MPR ISSUE","TX ISSUE",
AM1029="BSS Hardware Issue","RAN ISSUE",
AM1029="Sites strategiques, MLL, Pylone, etc.","ENVTECH",
AM1029="AKTIVCO DEFAUT GE &amp; POWER Cabinet","POWER ISSUE",
AM1029="AKTIVCO Coupure ENEO &amp; Baisse de tension","POWER ISSUE",
AM1029="Coupure ENEO &amp; Baisse de tension","POWER ISSUE",
AM1029="Defaut GE &amp; POWER Cabinet","POWER ISSUE",
AM1029="Sharing","POWER ISSUE",
AM1029="Sites strategiques &amp; DataCenter","POWER ISSUE",
AM1029="Exclu","Exclu",
AM1029="SAT","TX ISSUE",
AM1029="SPARE-ISSUE","SPARE-ISSUE",
AM1029="Fiber CAmtel","TX ISSUE",
AM1029="Fiber AOF","TX ISSUE",
AM1029="Projet OCM (HUAWEI)","TRAVAUX-HUAWEI",
AM1029="Projet OCM (NOKIA)","TRAVAUX -NOKIA",
AM1029="ACCESS-ISSUE","ACCESS-ISSUE",
AM1029="Projet OCM (ZTE, NOKIA, autres projets)","TRAVAUX OCM",
AM1029="No root CAuse","No root cause",
AM1029="ODU HS","TX ISSUE",
AM1029="IP &amp; VLAN","TX ISSUE",
AM1029="Warehouse HUAWEI","SPARE-ISSUE",
AM1029="SPARE-HS","SPARE-ISSUE",
AM1029="Power Telco","RAN ISSUE",AM1029="no impacts","no impacts"
),"")</f>
        <v>no impacts</v>
      </c>
      <c r="AM1029" s="67" t="s">
        <v>5605</v>
      </c>
      <c r="AN1029" s="48" t="str" cm="1">
        <f t="array" ref="AN1029">IFERROR(_xlfn.IFS(
AM1029="MPR ISSUE","ACTIVE",
AM1029="BSS Hardware Issue","ACTIVE",
AM1029="Sites strategiques, MLL, Pylone, etc.","PASSIVE",
AM1029="AKTIVCO DEFAUT GE &amp; POWER Cabinet","PASSIVE",
AM1029="AKTIVCO Coupure ENEO &amp; Baisse de tension","PASSIVE",
AM1029="Coupure ENEO &amp; Baisse de tension","PASSIVE",
AM1029="Defaut GE &amp; POWER Cabinet","PASSIVE",
AM1029="Sharing","PASSIVE",
AM1029="Sites strategiques &amp; DataCenter","PASSIVE",
AM1029="Exclu","Exclu",
AM1029="SAT","ACTIVE",
AM1029="SPARE-ISSUE","SPARE-ISSUE",
AM1029="Fiber CAmtel","ACTIVE",
AM1029="Fiber AOF","ACTIVE",
AM1029="Projet OCM (HUAWEI)","PLANNED WORKS",
AM1029="Projet OCM (NOKIA)","PLANNED WORKS",
AM1029="ACCESS-ISSUE","ACCESS-ISSUE",
AM1029="Projet OCM (ZTE, NOKIA, autres projets)","PLANNED WORKS",
AM1029="No root CAuse","No root cause",
AM1029="ODU HS","ACTIVE",
AM1029="IP &amp; VLAN","ACTIVE",
AM1029="Warehouse HUAWEI","SPARE-ISSUE",
AM1029="SPARE-HS","SPARE-ISSUE",
AM1029="Power Telco","ACTIVE", AM1029="no impacts","no impacts"
),"")</f>
        <v>no impacts</v>
      </c>
      <c r="AO1029" s="93" t="s">
        <v>5537</v>
      </c>
      <c r="AP1029" s="101" t="str">
        <f t="shared" si="31"/>
        <v>NRD_065</v>
      </c>
      <c r="AR1029" s="17" t="s">
        <v>5537</v>
      </c>
      <c r="AS1029" s="7" t="s">
        <v>5537</v>
      </c>
      <c r="AT1029" s="6"/>
      <c r="AU1029" s="7"/>
      <c r="AV1029" s="3" t="s">
        <v>5537</v>
      </c>
      <c r="AW1029" s="18" t="s">
        <v>5537</v>
      </c>
      <c r="AX1029" s="18" t="s">
        <v>5537</v>
      </c>
      <c r="AY1029" s="18" t="s">
        <v>5537</v>
      </c>
      <c r="AZ1029" s="18" t="s">
        <v>5537</v>
      </c>
      <c r="BA1029" s="18" t="s">
        <v>5537</v>
      </c>
      <c r="BB1029" s="18" t="s">
        <v>5537</v>
      </c>
      <c r="BC1029" s="18" t="s">
        <v>5537</v>
      </c>
      <c r="BD1029" s="18" t="s">
        <v>5537</v>
      </c>
      <c r="BE1029" s="18" t="s">
        <v>5537</v>
      </c>
      <c r="BF1029" s="18" t="s">
        <v>5537</v>
      </c>
      <c r="BG1029" s="18" t="s">
        <v>5537</v>
      </c>
      <c r="BH1029" s="18" t="s">
        <v>5537</v>
      </c>
      <c r="BI1029" s="9" t="s">
        <v>5537</v>
      </c>
      <c r="BJ1029" s="14"/>
      <c r="BK1029" s="14" t="s">
        <v>5537</v>
      </c>
      <c r="BL1029" s="14" t="str">
        <f>_xlfn.XLOOKUP(B1029,'[4]cell downs 18042026 17h'!$B:$B,'[4]cell downs 18042026 17h'!$B:$B,"")</f>
        <v/>
      </c>
      <c r="BM1029" s="14" t="str">
        <f>_xlfn.XLOOKUP(B1029,'[5]Cells Huawei 19042026 15h'!$B:$B,'[5]Cells Huawei 19042026 15h'!$B:$B,"")</f>
        <v/>
      </c>
      <c r="BN1029" s="9" t="str">
        <f>_xlfn.XLOOKUP(B1029,'[6]cells down 19042026 9H40'!$B:$B,'[6]cells down 19042026 9H40'!$B:$B,"")</f>
        <v/>
      </c>
      <c r="BO1029" s="9" t="s">
        <v>2092</v>
      </c>
      <c r="BP1029" s="9" t="s">
        <v>12</v>
      </c>
      <c r="BQ1029" s="115"/>
    </row>
    <row r="1030" spans="1:69" s="9" customFormat="1" x14ac:dyDescent="0.3">
      <c r="A1030" s="1" t="s">
        <v>401</v>
      </c>
      <c r="B1030" s="8" t="s">
        <v>402</v>
      </c>
      <c r="C1030" s="3" t="str">
        <f>_xlfn.XLOOKUP(B1030,'[1]daily break down'!$D:$D,'[1]daily break down'!$E:$E,"")</f>
        <v>Douala</v>
      </c>
      <c r="D1030" s="1" t="s">
        <v>11</v>
      </c>
      <c r="E1030" s="1" t="s">
        <v>12</v>
      </c>
      <c r="F1030" s="3" t="s">
        <v>31</v>
      </c>
      <c r="G1030" s="1" t="s">
        <v>32</v>
      </c>
      <c r="H1030" s="34" t="str">
        <f>_xlfn.XLOOKUP(B1030,[2]CALCULATION!$B:$B,[2]CALCULATION!$H:$H,"")</f>
        <v>ZTE</v>
      </c>
      <c r="I1030" s="28">
        <v>0</v>
      </c>
      <c r="J1030" s="28">
        <v>0</v>
      </c>
      <c r="K1030" s="28">
        <v>18.528952039334197</v>
      </c>
      <c r="L1030" s="28">
        <v>0</v>
      </c>
      <c r="M1030" s="28">
        <v>0</v>
      </c>
      <c r="N1030" s="28">
        <v>11.384166160150441</v>
      </c>
      <c r="O1030" s="28">
        <v>4.1865706140688808</v>
      </c>
      <c r="P1030" s="28">
        <v>0</v>
      </c>
      <c r="Q1030" s="28">
        <v>0</v>
      </c>
      <c r="R1030" s="28">
        <v>0</v>
      </c>
      <c r="S1030" s="94">
        <v>5.8604462193914388</v>
      </c>
      <c r="T1030" s="94">
        <f>_xlfn.XLOOKUP(B1030,'[3]Nur des jours'!$B:$B,'[3]Nur des jours'!$U:$U,"")</f>
        <v>3.0638345989104905</v>
      </c>
      <c r="U1030" s="94">
        <v>19.345834296427562</v>
      </c>
      <c r="V1030" s="94">
        <v>0</v>
      </c>
      <c r="W1030" s="94">
        <v>3.0638345989104905</v>
      </c>
      <c r="X1030" s="94">
        <v>0</v>
      </c>
      <c r="Y1030" s="94">
        <v>0</v>
      </c>
      <c r="Z1030" s="94">
        <v>0</v>
      </c>
      <c r="AA1030" s="94">
        <v>0.59496037759001053</v>
      </c>
      <c r="AB1030" s="94">
        <v>0</v>
      </c>
      <c r="AC1030" s="94">
        <f>_xlfn.XLOOKUP(B1030,'[3]Nur des jours'!$B:$B,'[3]Nur des jours'!$N:$N,"")</f>
        <v>0</v>
      </c>
      <c r="AD1030" s="94">
        <v>0</v>
      </c>
      <c r="AE1030" s="94">
        <v>0</v>
      </c>
      <c r="AF1030" s="94">
        <v>0</v>
      </c>
      <c r="AG1030" s="94">
        <v>0</v>
      </c>
      <c r="AH1030" s="94">
        <v>0</v>
      </c>
      <c r="AI1030" s="49" t="s">
        <v>5559</v>
      </c>
      <c r="AJ1030" s="49"/>
      <c r="AK1030" s="48" t="str" cm="1">
        <f t="array" ref="AK1030">IFERROR(_xlfn.IFS(
AM1030="MPR ISSUE","PDH",
AM1030="BSS Hardware Issue","BSS",
AM1030="Sites strategiques, MLL, Pylone, etc.","ENVTECH",
AM1030="AKTIVCO DEFAUT GE &amp; POWER Cabinet","AKTIVCO",
AM1030="AKTIVCO Coupure ENEO &amp; Baisse de tension","AKTIVCO GRID ONLY",
AM1030="Coupure ENEO &amp; Baisse de tension","IHS GRID ONLY",
AM1030="Defaut GE &amp; POWER Cabinet","IHS",
AM1030="Sharing","Partners",
AM1030="Sites strategiques &amp; DataCenter","SST &amp; DC",
AM1030="Exclu","Exclu",
AM1030="SAT","SAT",
AM1030="SPARE-ISSUE","SPARE-ISSUE",
AM1030="Fiber CAmtel","TRANS_FO_CAMTEL",
AM1030="Fiber AOF","Fiber AOF",
AM1030="Projet OCM (HUAWEI)","TRAVAUX-HUAWEI",
AM1030="Projet OCM (NOKIA)","TRAVAUX-NOKIA",
AM1030="ACCESS-ISSUE","ACCESS-ISSUE",
AM1030="Projet OCM (ZTE, NOKIA, autres projets)","TRAVAUX OCM",
AM1030="No root CAuse","No root cause",
AM1030="ODU HS","PDH",
AM1030="IP &amp; VLAN","PDH",
AM1030="Warehouse HUAWEI","SPARE-ISSUE",
AM1030="SPARE-HS","SPARE-ISSUE",
AM1030="Power Telco","BSS",AM1030="no impacts","no impacts"
),"")</f>
        <v>no impacts</v>
      </c>
      <c r="AL1030" s="48" t="str" cm="1">
        <f t="array" ref="AL1030">IFERROR(_xlfn.IFS(
AM1030="MPR ISSUE","TX ISSUE",
AM1030="BSS Hardware Issue","RAN ISSUE",
AM1030="Sites strategiques, MLL, Pylone, etc.","ENVTECH",
AM1030="AKTIVCO DEFAUT GE &amp; POWER Cabinet","POWER ISSUE",
AM1030="AKTIVCO Coupure ENEO &amp; Baisse de tension","POWER ISSUE",
AM1030="Coupure ENEO &amp; Baisse de tension","POWER ISSUE",
AM1030="Defaut GE &amp; POWER Cabinet","POWER ISSUE",
AM1030="Sharing","POWER ISSUE",
AM1030="Sites strategiques &amp; DataCenter","POWER ISSUE",
AM1030="Exclu","Exclu",
AM1030="SAT","TX ISSUE",
AM1030="SPARE-ISSUE","SPARE-ISSUE",
AM1030="Fiber CAmtel","TX ISSUE",
AM1030="Fiber AOF","TX ISSUE",
AM1030="Projet OCM (HUAWEI)","TRAVAUX-HUAWEI",
AM1030="Projet OCM (NOKIA)","TRAVAUX -NOKIA",
AM1030="ACCESS-ISSUE","ACCESS-ISSUE",
AM1030="Projet OCM (ZTE, NOKIA, autres projets)","TRAVAUX OCM",
AM1030="No root CAuse","No root cause",
AM1030="ODU HS","TX ISSUE",
AM1030="IP &amp; VLAN","TX ISSUE",
AM1030="Warehouse HUAWEI","SPARE-ISSUE",
AM1030="SPARE-HS","SPARE-ISSUE",
AM1030="Power Telco","RAN ISSUE",AM1030="no impacts","no impacts"
),"")</f>
        <v>no impacts</v>
      </c>
      <c r="AM1030" s="67" t="s">
        <v>5605</v>
      </c>
      <c r="AN1030" s="48" t="str" cm="1">
        <f t="array" ref="AN1030">IFERROR(_xlfn.IFS(
AM1030="MPR ISSUE","ACTIVE",
AM1030="BSS Hardware Issue","ACTIVE",
AM1030="Sites strategiques, MLL, Pylone, etc.","PASSIVE",
AM1030="AKTIVCO DEFAUT GE &amp; POWER Cabinet","PASSIVE",
AM1030="AKTIVCO Coupure ENEO &amp; Baisse de tension","PASSIVE",
AM1030="Coupure ENEO &amp; Baisse de tension","PASSIVE",
AM1030="Defaut GE &amp; POWER Cabinet","PASSIVE",
AM1030="Sharing","PASSIVE",
AM1030="Sites strategiques &amp; DataCenter","PASSIVE",
AM1030="Exclu","Exclu",
AM1030="SAT","ACTIVE",
AM1030="SPARE-ISSUE","SPARE-ISSUE",
AM1030="Fiber CAmtel","ACTIVE",
AM1030="Fiber AOF","ACTIVE",
AM1030="Projet OCM (HUAWEI)","PLANNED WORKS",
AM1030="Projet OCM (NOKIA)","PLANNED WORKS",
AM1030="ACCESS-ISSUE","ACCESS-ISSUE",
AM1030="Projet OCM (ZTE, NOKIA, autres projets)","PLANNED WORKS",
AM1030="No root CAuse","No root cause",
AM1030="ODU HS","ACTIVE",
AM1030="IP &amp; VLAN","ACTIVE",
AM1030="Warehouse HUAWEI","SPARE-ISSUE",
AM1030="SPARE-HS","SPARE-ISSUE",
AM1030="Power Telco","ACTIVE", AM1030="no impacts","no impacts"
),"")</f>
        <v>no impacts</v>
      </c>
      <c r="AO1030" s="93" t="s">
        <v>5537</v>
      </c>
      <c r="AP1030" s="101" t="str">
        <f t="shared" si="31"/>
        <v>LIT_357</v>
      </c>
      <c r="AR1030" s="17" t="s">
        <v>5537</v>
      </c>
      <c r="AS1030" s="7" t="s">
        <v>5537</v>
      </c>
      <c r="AT1030" s="6"/>
      <c r="AU1030" s="7"/>
      <c r="AV1030" s="3" t="s">
        <v>5537</v>
      </c>
      <c r="AW1030" s="18" t="s">
        <v>5537</v>
      </c>
      <c r="AX1030" s="18" t="s">
        <v>5537</v>
      </c>
      <c r="AY1030" s="18" t="s">
        <v>5537</v>
      </c>
      <c r="AZ1030" s="18" t="s">
        <v>5537</v>
      </c>
      <c r="BA1030" s="18" t="s">
        <v>5537</v>
      </c>
      <c r="BB1030" s="18" t="s">
        <v>5537</v>
      </c>
      <c r="BC1030" s="18" t="s">
        <v>5537</v>
      </c>
      <c r="BD1030" s="18" t="s">
        <v>5537</v>
      </c>
      <c r="BE1030" s="18" t="s">
        <v>5537</v>
      </c>
      <c r="BF1030" s="18" t="s">
        <v>5537</v>
      </c>
      <c r="BG1030" s="18" t="s">
        <v>5537</v>
      </c>
      <c r="BH1030" s="18" t="s">
        <v>5537</v>
      </c>
      <c r="BI1030" s="9" t="s">
        <v>5537</v>
      </c>
      <c r="BJ1030" s="14"/>
      <c r="BK1030" s="14" t="s">
        <v>5537</v>
      </c>
      <c r="BL1030" s="14" t="str">
        <f>_xlfn.XLOOKUP(B1030,'[4]cell downs 18042026 17h'!$B:$B,'[4]cell downs 18042026 17h'!$B:$B,"")</f>
        <v/>
      </c>
      <c r="BM1030" s="14" t="str">
        <f>_xlfn.XLOOKUP(B1030,'[5]Cells Huawei 19042026 15h'!$B:$B,'[5]Cells Huawei 19042026 15h'!$B:$B,"")</f>
        <v/>
      </c>
      <c r="BN1030" s="9" t="str">
        <f>_xlfn.XLOOKUP(B1030,'[6]cells down 19042026 9H40'!$B:$B,'[6]cells down 19042026 9H40'!$B:$B,"")</f>
        <v/>
      </c>
      <c r="BO1030" s="9" t="s">
        <v>402</v>
      </c>
      <c r="BP1030" s="9" t="s">
        <v>12</v>
      </c>
      <c r="BQ1030" s="115"/>
    </row>
    <row r="1031" spans="1:69" s="9" customFormat="1" x14ac:dyDescent="0.3">
      <c r="A1031" s="1" t="s">
        <v>1632</v>
      </c>
      <c r="B1031" s="8" t="s">
        <v>1633</v>
      </c>
      <c r="C1031" s="3" t="str">
        <f>_xlfn.XLOOKUP(B1031,'[1]daily break down'!$D:$D,'[1]daily break down'!$E:$E,"")</f>
        <v>OUEST</v>
      </c>
      <c r="D1031" s="1"/>
      <c r="E1031" s="1"/>
      <c r="F1031" s="3" t="s">
        <v>102</v>
      </c>
      <c r="G1031" s="1" t="s">
        <v>856</v>
      </c>
      <c r="H1031" s="32" t="str">
        <f>_xlfn.XLOOKUP(B1031,[2]CALCULATION!$B:$B,[2]CALCULATION!$H:$H,"")</f>
        <v>Huawei</v>
      </c>
      <c r="I1031" s="28">
        <v>0</v>
      </c>
      <c r="J1031" s="28">
        <v>0</v>
      </c>
      <c r="K1031" s="28">
        <v>0</v>
      </c>
      <c r="L1031" s="28">
        <v>0.95624555906549902</v>
      </c>
      <c r="M1031" s="28">
        <v>0</v>
      </c>
      <c r="N1031" s="28">
        <v>0</v>
      </c>
      <c r="O1031" s="28">
        <v>0</v>
      </c>
      <c r="P1031" s="28">
        <v>2.1765037824634095</v>
      </c>
      <c r="Q1031" s="28">
        <v>4.6888242545650671</v>
      </c>
      <c r="R1031" s="28">
        <v>0.50287786823729497</v>
      </c>
      <c r="S1031" s="94">
        <v>0</v>
      </c>
      <c r="T1031" s="94">
        <f>_xlfn.XLOOKUP(B1031,'[3]Nur des jours'!$B:$B,'[3]Nur des jours'!$U:$U,"")</f>
        <v>0</v>
      </c>
      <c r="U1031" s="94">
        <v>0</v>
      </c>
      <c r="V1031" s="94">
        <v>0</v>
      </c>
      <c r="W1031" s="94">
        <v>0</v>
      </c>
      <c r="X1031" s="94">
        <v>0</v>
      </c>
      <c r="Y1031" s="94">
        <v>0</v>
      </c>
      <c r="Z1031" s="94">
        <v>5.8320706097884623</v>
      </c>
      <c r="AA1031" s="94">
        <v>0.470667716796078</v>
      </c>
      <c r="AB1031" s="94">
        <v>0</v>
      </c>
      <c r="AC1031" s="94">
        <f>_xlfn.XLOOKUP(B1031,'[3]Nur des jours'!$B:$B,'[3]Nur des jours'!$N:$N,"")</f>
        <v>0</v>
      </c>
      <c r="AD1031" s="94">
        <v>0</v>
      </c>
      <c r="AE1031" s="94">
        <v>0</v>
      </c>
      <c r="AF1031" s="94">
        <v>0</v>
      </c>
      <c r="AG1031" s="94">
        <v>0</v>
      </c>
      <c r="AH1031" s="94">
        <v>0</v>
      </c>
      <c r="AI1031" s="49" t="s">
        <v>5559</v>
      </c>
      <c r="AJ1031" s="49"/>
      <c r="AK1031" s="48" t="str" cm="1">
        <f t="array" ref="AK1031">IFERROR(_xlfn.IFS(
AM1031="MPR ISSUE","PDH",
AM1031="BSS Hardware Issue","BSS",
AM1031="Sites strategiques, MLL, Pylone, etc.","ENVTECH",
AM1031="AKTIVCO DEFAUT GE &amp; POWER Cabinet","AKTIVCO",
AM1031="AKTIVCO Coupure ENEO &amp; Baisse de tension","AKTIVCO GRID ONLY",
AM1031="Coupure ENEO &amp; Baisse de tension","IHS GRID ONLY",
AM1031="Defaut GE &amp; POWER Cabinet","IHS",
AM1031="Sharing","Partners",
AM1031="Sites strategiques &amp; DataCenter","SST &amp; DC",
AM1031="Exclu","Exclu",
AM1031="SAT","SAT",
AM1031="SPARE-ISSUE","SPARE-ISSUE",
AM1031="Fiber CAmtel","TRANS_FO_CAMTEL",
AM1031="Fiber AOF","Fiber AOF",
AM1031="Projet OCM (HUAWEI)","TRAVAUX-HUAWEI",
AM1031="Projet OCM (NOKIA)","TRAVAUX-NOKIA",
AM1031="ACCESS-ISSUE","ACCESS-ISSUE",
AM1031="Projet OCM (ZTE, NOKIA, autres projets)","TRAVAUX OCM",
AM1031="No root CAuse","No root cause",
AM1031="ODU HS","PDH",
AM1031="IP &amp; VLAN","PDH",
AM1031="Warehouse HUAWEI","SPARE-ISSUE",
AM1031="SPARE-HS","SPARE-ISSUE",
AM1031="Power Telco","BSS",AM1031="no impacts","no impacts"
),"")</f>
        <v>no impacts</v>
      </c>
      <c r="AL1031" s="48" t="str" cm="1">
        <f t="array" ref="AL1031">IFERROR(_xlfn.IFS(
AM1031="MPR ISSUE","TX ISSUE",
AM1031="BSS Hardware Issue","RAN ISSUE",
AM1031="Sites strategiques, MLL, Pylone, etc.","ENVTECH",
AM1031="AKTIVCO DEFAUT GE &amp; POWER Cabinet","POWER ISSUE",
AM1031="AKTIVCO Coupure ENEO &amp; Baisse de tension","POWER ISSUE",
AM1031="Coupure ENEO &amp; Baisse de tension","POWER ISSUE",
AM1031="Defaut GE &amp; POWER Cabinet","POWER ISSUE",
AM1031="Sharing","POWER ISSUE",
AM1031="Sites strategiques &amp; DataCenter","POWER ISSUE",
AM1031="Exclu","Exclu",
AM1031="SAT","TX ISSUE",
AM1031="SPARE-ISSUE","SPARE-ISSUE",
AM1031="Fiber CAmtel","TX ISSUE",
AM1031="Fiber AOF","TX ISSUE",
AM1031="Projet OCM (HUAWEI)","TRAVAUX-HUAWEI",
AM1031="Projet OCM (NOKIA)","TRAVAUX -NOKIA",
AM1031="ACCESS-ISSUE","ACCESS-ISSUE",
AM1031="Projet OCM (ZTE, NOKIA, autres projets)","TRAVAUX OCM",
AM1031="No root CAuse","No root cause",
AM1031="ODU HS","TX ISSUE",
AM1031="IP &amp; VLAN","TX ISSUE",
AM1031="Warehouse HUAWEI","SPARE-ISSUE",
AM1031="SPARE-HS","SPARE-ISSUE",
AM1031="Power Telco","RAN ISSUE",AM1031="no impacts","no impacts"
),"")</f>
        <v>no impacts</v>
      </c>
      <c r="AM1031" s="67" t="s">
        <v>5605</v>
      </c>
      <c r="AN1031" s="48" t="str" cm="1">
        <f t="array" ref="AN1031">IFERROR(_xlfn.IFS(
AM1031="MPR ISSUE","ACTIVE",
AM1031="BSS Hardware Issue","ACTIVE",
AM1031="Sites strategiques, MLL, Pylone, etc.","PASSIVE",
AM1031="AKTIVCO DEFAUT GE &amp; POWER Cabinet","PASSIVE",
AM1031="AKTIVCO Coupure ENEO &amp; Baisse de tension","PASSIVE",
AM1031="Coupure ENEO &amp; Baisse de tension","PASSIVE",
AM1031="Defaut GE &amp; POWER Cabinet","PASSIVE",
AM1031="Sharing","PASSIVE",
AM1031="Sites strategiques &amp; DataCenter","PASSIVE",
AM1031="Exclu","Exclu",
AM1031="SAT","ACTIVE",
AM1031="SPARE-ISSUE","SPARE-ISSUE",
AM1031="Fiber CAmtel","ACTIVE",
AM1031="Fiber AOF","ACTIVE",
AM1031="Projet OCM (HUAWEI)","PLANNED WORKS",
AM1031="Projet OCM (NOKIA)","PLANNED WORKS",
AM1031="ACCESS-ISSUE","ACCESS-ISSUE",
AM1031="Projet OCM (ZTE, NOKIA, autres projets)","PLANNED WORKS",
AM1031="No root CAuse","No root cause",
AM1031="ODU HS","ACTIVE",
AM1031="IP &amp; VLAN","ACTIVE",
AM1031="Warehouse HUAWEI","SPARE-ISSUE",
AM1031="SPARE-HS","SPARE-ISSUE",
AM1031="Power Telco","ACTIVE", AM1031="no impacts","no impacts"
),"")</f>
        <v>no impacts</v>
      </c>
      <c r="AO1031" s="93" t="s">
        <v>5537</v>
      </c>
      <c r="AP1031" s="101" t="str">
        <f t="shared" si="31"/>
        <v>OST_102</v>
      </c>
      <c r="AR1031" s="17" t="s">
        <v>5537</v>
      </c>
      <c r="AS1031" s="7" t="s">
        <v>5537</v>
      </c>
      <c r="AT1031" s="6"/>
      <c r="AU1031" s="7"/>
      <c r="AV1031" s="3" t="s">
        <v>5537</v>
      </c>
      <c r="AW1031" s="18" t="s">
        <v>5537</v>
      </c>
      <c r="AX1031" s="18" t="s">
        <v>5537</v>
      </c>
      <c r="AY1031" s="18" t="s">
        <v>5537</v>
      </c>
      <c r="AZ1031" s="18" t="s">
        <v>5537</v>
      </c>
      <c r="BA1031" s="18" t="s">
        <v>5537</v>
      </c>
      <c r="BB1031" s="18" t="s">
        <v>5537</v>
      </c>
      <c r="BC1031" s="18" t="s">
        <v>5537</v>
      </c>
      <c r="BD1031" s="18" t="s">
        <v>5537</v>
      </c>
      <c r="BE1031" s="18" t="s">
        <v>5537</v>
      </c>
      <c r="BF1031" s="18" t="s">
        <v>5537</v>
      </c>
      <c r="BG1031" s="18" t="s">
        <v>5537</v>
      </c>
      <c r="BH1031" s="18" t="s">
        <v>5537</v>
      </c>
      <c r="BI1031" s="9" t="s">
        <v>5537</v>
      </c>
      <c r="BJ1031" s="14"/>
      <c r="BK1031" s="14" t="s">
        <v>5537</v>
      </c>
      <c r="BL1031" s="14" t="str">
        <f>_xlfn.XLOOKUP(B1031,'[4]cell downs 18042026 17h'!$B:$B,'[4]cell downs 18042026 17h'!$B:$B,"")</f>
        <v/>
      </c>
      <c r="BM1031" s="14" t="str">
        <f>_xlfn.XLOOKUP(B1031,'[5]Cells Huawei 19042026 15h'!$B:$B,'[5]Cells Huawei 19042026 15h'!$B:$B,"")</f>
        <v/>
      </c>
      <c r="BN1031" s="9" t="str">
        <f>_xlfn.XLOOKUP(B1031,'[6]cells down 19042026 9H40'!$B:$B,'[6]cells down 19042026 9H40'!$B:$B,"")</f>
        <v/>
      </c>
      <c r="BO1031" s="9" t="s">
        <v>5537</v>
      </c>
      <c r="BP1031" s="9" t="s">
        <v>594</v>
      </c>
      <c r="BQ1031" s="115"/>
    </row>
    <row r="1032" spans="1:69" s="9" customFormat="1" x14ac:dyDescent="0.3">
      <c r="A1032" s="1" t="s">
        <v>2539</v>
      </c>
      <c r="B1032" s="8" t="s">
        <v>2540</v>
      </c>
      <c r="C1032" s="3" t="str">
        <f>_xlfn.XLOOKUP(B1032,'[1]daily break down'!$D:$D,'[1]daily break down'!$E:$E,"")</f>
        <v>OUEST</v>
      </c>
      <c r="D1032" s="1" t="s">
        <v>21</v>
      </c>
      <c r="E1032" s="1" t="s">
        <v>563</v>
      </c>
      <c r="F1032" s="3" t="s">
        <v>102</v>
      </c>
      <c r="G1032" s="1" t="s">
        <v>856</v>
      </c>
      <c r="H1032" s="32" t="str">
        <f>_xlfn.XLOOKUP(B1032,[2]CALCULATION!$B:$B,[2]CALCULATION!$H:$H,"")</f>
        <v>Huawei</v>
      </c>
      <c r="I1032" s="28">
        <v>0</v>
      </c>
      <c r="J1032" s="28">
        <v>0</v>
      </c>
      <c r="K1032" s="28">
        <v>0</v>
      </c>
      <c r="L1032" s="28">
        <v>0</v>
      </c>
      <c r="M1032" s="28">
        <v>0</v>
      </c>
      <c r="N1032" s="28">
        <v>0</v>
      </c>
      <c r="O1032" s="28">
        <v>8.0614553994629509E-3</v>
      </c>
      <c r="P1032" s="28">
        <v>0</v>
      </c>
      <c r="Q1032" s="28">
        <v>0</v>
      </c>
      <c r="R1032" s="28">
        <v>0</v>
      </c>
      <c r="S1032" s="94">
        <v>0</v>
      </c>
      <c r="T1032" s="94">
        <f>_xlfn.XLOOKUP(B1032,'[3]Nur des jours'!$B:$B,'[3]Nur des jours'!$U:$U,"")</f>
        <v>0</v>
      </c>
      <c r="U1032" s="94">
        <v>0</v>
      </c>
      <c r="V1032" s="94">
        <v>0</v>
      </c>
      <c r="W1032" s="94">
        <v>0</v>
      </c>
      <c r="X1032" s="94">
        <v>0</v>
      </c>
      <c r="Y1032" s="94">
        <v>0</v>
      </c>
      <c r="Z1032" s="94">
        <v>5.9226728076408319</v>
      </c>
      <c r="AA1032" s="94">
        <v>0.45960996823929245</v>
      </c>
      <c r="AB1032" s="94">
        <v>0</v>
      </c>
      <c r="AC1032" s="94">
        <f>_xlfn.XLOOKUP(B1032,'[3]Nur des jours'!$B:$B,'[3]Nur des jours'!$N:$N,"")</f>
        <v>0</v>
      </c>
      <c r="AD1032" s="94">
        <v>0</v>
      </c>
      <c r="AE1032" s="94">
        <v>0</v>
      </c>
      <c r="AF1032" s="94">
        <v>0</v>
      </c>
      <c r="AG1032" s="94">
        <v>0</v>
      </c>
      <c r="AH1032" s="94">
        <v>0</v>
      </c>
      <c r="AI1032" s="49" t="s">
        <v>5559</v>
      </c>
      <c r="AJ1032" s="49"/>
      <c r="AK1032" s="48" t="str" cm="1">
        <f t="array" ref="AK1032">IFERROR(_xlfn.IFS(
AM1032="MPR ISSUE","PDH",
AM1032="BSS Hardware Issue","BSS",
AM1032="Sites strategiques, MLL, Pylone, etc.","ENVTECH",
AM1032="AKTIVCO DEFAUT GE &amp; POWER Cabinet","AKTIVCO",
AM1032="AKTIVCO Coupure ENEO &amp; Baisse de tension","AKTIVCO GRID ONLY",
AM1032="Coupure ENEO &amp; Baisse de tension","IHS GRID ONLY",
AM1032="Defaut GE &amp; POWER Cabinet","IHS",
AM1032="Sharing","Partners",
AM1032="Sites strategiques &amp; DataCenter","SST &amp; DC",
AM1032="Exclu","Exclu",
AM1032="SAT","SAT",
AM1032="SPARE-ISSUE","SPARE-ISSUE",
AM1032="Fiber CAmtel","TRANS_FO_CAMTEL",
AM1032="Fiber AOF","Fiber AOF",
AM1032="Projet OCM (HUAWEI)","TRAVAUX-HUAWEI",
AM1032="Projet OCM (NOKIA)","TRAVAUX-NOKIA",
AM1032="ACCESS-ISSUE","ACCESS-ISSUE",
AM1032="Projet OCM (ZTE, NOKIA, autres projets)","TRAVAUX OCM",
AM1032="No root CAuse","No root cause",
AM1032="ODU HS","PDH",
AM1032="IP &amp; VLAN","PDH",
AM1032="Warehouse HUAWEI","SPARE-ISSUE",
AM1032="SPARE-HS","SPARE-ISSUE",
AM1032="Power Telco","BSS",AM1032="no impacts","no impacts"
),"")</f>
        <v>no impacts</v>
      </c>
      <c r="AL1032" s="48" t="str" cm="1">
        <f t="array" ref="AL1032">IFERROR(_xlfn.IFS(
AM1032="MPR ISSUE","TX ISSUE",
AM1032="BSS Hardware Issue","RAN ISSUE",
AM1032="Sites strategiques, MLL, Pylone, etc.","ENVTECH",
AM1032="AKTIVCO DEFAUT GE &amp; POWER Cabinet","POWER ISSUE",
AM1032="AKTIVCO Coupure ENEO &amp; Baisse de tension","POWER ISSUE",
AM1032="Coupure ENEO &amp; Baisse de tension","POWER ISSUE",
AM1032="Defaut GE &amp; POWER Cabinet","POWER ISSUE",
AM1032="Sharing","POWER ISSUE",
AM1032="Sites strategiques &amp; DataCenter","POWER ISSUE",
AM1032="Exclu","Exclu",
AM1032="SAT","TX ISSUE",
AM1032="SPARE-ISSUE","SPARE-ISSUE",
AM1032="Fiber CAmtel","TX ISSUE",
AM1032="Fiber AOF","TX ISSUE",
AM1032="Projet OCM (HUAWEI)","TRAVAUX-HUAWEI",
AM1032="Projet OCM (NOKIA)","TRAVAUX -NOKIA",
AM1032="ACCESS-ISSUE","ACCESS-ISSUE",
AM1032="Projet OCM (ZTE, NOKIA, autres projets)","TRAVAUX OCM",
AM1032="No root CAuse","No root cause",
AM1032="ODU HS","TX ISSUE",
AM1032="IP &amp; VLAN","TX ISSUE",
AM1032="Warehouse HUAWEI","SPARE-ISSUE",
AM1032="SPARE-HS","SPARE-ISSUE",
AM1032="Power Telco","RAN ISSUE",AM1032="no impacts","no impacts"
),"")</f>
        <v>no impacts</v>
      </c>
      <c r="AM1032" s="67" t="s">
        <v>5605</v>
      </c>
      <c r="AN1032" s="48" t="str" cm="1">
        <f t="array" ref="AN1032">IFERROR(_xlfn.IFS(
AM1032="MPR ISSUE","ACTIVE",
AM1032="BSS Hardware Issue","ACTIVE",
AM1032="Sites strategiques, MLL, Pylone, etc.","PASSIVE",
AM1032="AKTIVCO DEFAUT GE &amp; POWER Cabinet","PASSIVE",
AM1032="AKTIVCO Coupure ENEO &amp; Baisse de tension","PASSIVE",
AM1032="Coupure ENEO &amp; Baisse de tension","PASSIVE",
AM1032="Defaut GE &amp; POWER Cabinet","PASSIVE",
AM1032="Sharing","PASSIVE",
AM1032="Sites strategiques &amp; DataCenter","PASSIVE",
AM1032="Exclu","Exclu",
AM1032="SAT","ACTIVE",
AM1032="SPARE-ISSUE","SPARE-ISSUE",
AM1032="Fiber CAmtel","ACTIVE",
AM1032="Fiber AOF","ACTIVE",
AM1032="Projet OCM (HUAWEI)","PLANNED WORKS",
AM1032="Projet OCM (NOKIA)","PLANNED WORKS",
AM1032="ACCESS-ISSUE","ACCESS-ISSUE",
AM1032="Projet OCM (ZTE, NOKIA, autres projets)","PLANNED WORKS",
AM1032="No root CAuse","No root cause",
AM1032="ODU HS","ACTIVE",
AM1032="IP &amp; VLAN","ACTIVE",
AM1032="Warehouse HUAWEI","SPARE-ISSUE",
AM1032="SPARE-HS","SPARE-ISSUE",
AM1032="Power Telco","ACTIVE", AM1032="no impacts","no impacts"
),"")</f>
        <v>no impacts</v>
      </c>
      <c r="AO1032" s="93" t="s">
        <v>5537</v>
      </c>
      <c r="AP1032" s="101" t="str">
        <f t="shared" si="31"/>
        <v>OST_229</v>
      </c>
      <c r="AR1032" s="17" t="s">
        <v>5537</v>
      </c>
      <c r="AS1032" s="7" t="s">
        <v>5537</v>
      </c>
      <c r="AT1032" s="6"/>
      <c r="AU1032" s="7"/>
      <c r="AV1032" s="3" t="s">
        <v>5537</v>
      </c>
      <c r="AW1032" s="18" t="s">
        <v>5537</v>
      </c>
      <c r="AX1032" s="18" t="s">
        <v>5537</v>
      </c>
      <c r="AY1032" s="18" t="s">
        <v>5537</v>
      </c>
      <c r="AZ1032" s="18" t="s">
        <v>5537</v>
      </c>
      <c r="BA1032" s="18" t="s">
        <v>5537</v>
      </c>
      <c r="BB1032" s="18" t="s">
        <v>5537</v>
      </c>
      <c r="BC1032" s="18" t="s">
        <v>5537</v>
      </c>
      <c r="BD1032" s="18" t="s">
        <v>5537</v>
      </c>
      <c r="BE1032" s="18" t="s">
        <v>5537</v>
      </c>
      <c r="BF1032" s="18" t="s">
        <v>5537</v>
      </c>
      <c r="BG1032" s="18" t="s">
        <v>5537</v>
      </c>
      <c r="BH1032" s="18" t="s">
        <v>5537</v>
      </c>
      <c r="BI1032" s="9" t="s">
        <v>5537</v>
      </c>
      <c r="BJ1032" s="14"/>
      <c r="BK1032" s="14" t="s">
        <v>5537</v>
      </c>
      <c r="BL1032" s="14" t="str">
        <f>_xlfn.XLOOKUP(B1032,'[4]cell downs 18042026 17h'!$B:$B,'[4]cell downs 18042026 17h'!$B:$B,"")</f>
        <v/>
      </c>
      <c r="BM1032" s="14" t="str">
        <f>_xlfn.XLOOKUP(B1032,'[5]Cells Huawei 19042026 15h'!$B:$B,'[5]Cells Huawei 19042026 15h'!$B:$B,"")</f>
        <v/>
      </c>
      <c r="BN1032" s="9" t="str">
        <f>_xlfn.XLOOKUP(B1032,'[6]cells down 19042026 9H40'!$B:$B,'[6]cells down 19042026 9H40'!$B:$B,"")</f>
        <v/>
      </c>
      <c r="BO1032" s="9" t="s">
        <v>5537</v>
      </c>
      <c r="BP1032" s="9" t="s">
        <v>5537</v>
      </c>
      <c r="BQ1032" s="115"/>
    </row>
    <row r="1033" spans="1:69" s="9" customFormat="1" x14ac:dyDescent="0.3">
      <c r="A1033" s="1" t="s">
        <v>2227</v>
      </c>
      <c r="B1033" s="8" t="s">
        <v>2228</v>
      </c>
      <c r="C1033" s="3" t="str">
        <f>_xlfn.XLOOKUP(B1033,'[1]daily break down'!$D:$D,'[1]daily break down'!$E:$E,"")</f>
        <v>NORD-OUEST</v>
      </c>
      <c r="D1033" s="1" t="s">
        <v>11</v>
      </c>
      <c r="E1033" s="1" t="s">
        <v>12</v>
      </c>
      <c r="F1033" s="3" t="s">
        <v>51</v>
      </c>
      <c r="G1033" s="1" t="s">
        <v>2229</v>
      </c>
      <c r="H1033" s="33" t="str">
        <f>_xlfn.XLOOKUP(B1033,[2]CALCULATION!$B:$B,[2]CALCULATION!$H:$H,"")</f>
        <v>NOKIA</v>
      </c>
      <c r="I1033" s="28">
        <v>2.0924462720842469</v>
      </c>
      <c r="J1033" s="28">
        <v>0</v>
      </c>
      <c r="K1033" s="28">
        <v>0</v>
      </c>
      <c r="L1033" s="28">
        <v>0</v>
      </c>
      <c r="M1033" s="28">
        <v>1.0795221731192857</v>
      </c>
      <c r="N1033" s="28">
        <v>0</v>
      </c>
      <c r="O1033" s="28">
        <v>0</v>
      </c>
      <c r="P1033" s="28">
        <v>0</v>
      </c>
      <c r="Q1033" s="28">
        <v>0</v>
      </c>
      <c r="R1033" s="28">
        <v>0</v>
      </c>
      <c r="S1033" s="94">
        <v>0</v>
      </c>
      <c r="T1033" s="94">
        <f>_xlfn.XLOOKUP(B1033,'[3]Nur des jours'!$B:$B,'[3]Nur des jours'!$U:$U,"")</f>
        <v>0</v>
      </c>
      <c r="U1033" s="94">
        <v>0</v>
      </c>
      <c r="V1033" s="94">
        <v>0.36706374685032511</v>
      </c>
      <c r="W1033" s="94">
        <v>0</v>
      </c>
      <c r="X1033" s="94">
        <v>0</v>
      </c>
      <c r="Y1033" s="94">
        <v>0</v>
      </c>
      <c r="Z1033" s="94">
        <v>0.27478505163611888</v>
      </c>
      <c r="AA1033" s="94">
        <v>0.36704591177200763</v>
      </c>
      <c r="AB1033" s="94">
        <v>0</v>
      </c>
      <c r="AC1033" s="94">
        <f>_xlfn.XLOOKUP(B1033,'[3]Nur des jours'!$B:$B,'[3]Nur des jours'!$N:$N,"")</f>
        <v>0</v>
      </c>
      <c r="AD1033" s="94">
        <v>0</v>
      </c>
      <c r="AE1033" s="94">
        <v>0</v>
      </c>
      <c r="AF1033" s="94">
        <v>0</v>
      </c>
      <c r="AG1033" s="94">
        <v>0</v>
      </c>
      <c r="AH1033" s="94">
        <v>0</v>
      </c>
      <c r="AI1033" s="49" t="s">
        <v>6659</v>
      </c>
      <c r="AJ1033" s="49"/>
      <c r="AK1033" s="48" t="str" cm="1">
        <f t="array" ref="AK1033">IFERROR(_xlfn.IFS(
AM1033="MPR ISSUE","PDH",
AM1033="BSS Hardware Issue","BSS",
AM1033="Sites strategiques, MLL, Pylone, etc.","ENVTECH",
AM1033="AKTIVCO DEFAUT GE &amp; POWER Cabinet","AKTIVCO",
AM1033="AKTIVCO Coupure ENEO &amp; Baisse de tension","AKTIVCO GRID ONLY",
AM1033="Coupure ENEO &amp; Baisse de tension","IHS GRID ONLY",
AM1033="Defaut GE &amp; POWER Cabinet","IHS",
AM1033="Sharing","Partners",
AM1033="Sites strategiques &amp; DataCenter","SST &amp; DC",
AM1033="Exclu","Exclu",
AM1033="SAT","SAT",
AM1033="SPARE-ISSUE","SPARE-ISSUE",
AM1033="Fiber CAmtel","TRANS_FO_CAMTEL",
AM1033="Fiber AOF","Fiber AOF",
AM1033="Projet OCM (HUAWEI)","TRAVAUX-HUAWEI",
AM1033="Projet OCM (NOKIA)","TRAVAUX-NOKIA",
AM1033="ACCESS-ISSUE","ACCESS-ISSUE",
AM1033="Projet OCM (ZTE, NOKIA, autres projets)","TRAVAUX OCM",
AM1033="No root CAuse","No root cause",
AM1033="ODU HS","PDH",
AM1033="IP &amp; VLAN","PDH",
AM1033="Warehouse HUAWEI","SPARE-ISSUE",
AM1033="SPARE-HS","SPARE-ISSUE",
AM1033="Power Telco","BSS",AM1033="no impacts","no impacts"
),"")</f>
        <v>no impacts</v>
      </c>
      <c r="AL1033" s="48" t="str" cm="1">
        <f t="array" ref="AL1033">IFERROR(_xlfn.IFS(
AM1033="MPR ISSUE","TX ISSUE",
AM1033="BSS Hardware Issue","RAN ISSUE",
AM1033="Sites strategiques, MLL, Pylone, etc.","ENVTECH",
AM1033="AKTIVCO DEFAUT GE &amp; POWER Cabinet","POWER ISSUE",
AM1033="AKTIVCO Coupure ENEO &amp; Baisse de tension","POWER ISSUE",
AM1033="Coupure ENEO &amp; Baisse de tension","POWER ISSUE",
AM1033="Defaut GE &amp; POWER Cabinet","POWER ISSUE",
AM1033="Sharing","POWER ISSUE",
AM1033="Sites strategiques &amp; DataCenter","POWER ISSUE",
AM1033="Exclu","Exclu",
AM1033="SAT","TX ISSUE",
AM1033="SPARE-ISSUE","SPARE-ISSUE",
AM1033="Fiber CAmtel","TX ISSUE",
AM1033="Fiber AOF","TX ISSUE",
AM1033="Projet OCM (HUAWEI)","TRAVAUX-HUAWEI",
AM1033="Projet OCM (NOKIA)","TRAVAUX -NOKIA",
AM1033="ACCESS-ISSUE","ACCESS-ISSUE",
AM1033="Projet OCM (ZTE, NOKIA, autres projets)","TRAVAUX OCM",
AM1033="No root CAuse","No root cause",
AM1033="ODU HS","TX ISSUE",
AM1033="IP &amp; VLAN","TX ISSUE",
AM1033="Warehouse HUAWEI","SPARE-ISSUE",
AM1033="SPARE-HS","SPARE-ISSUE",
AM1033="Power Telco","RAN ISSUE",AM1033="no impacts","no impacts"
),"")</f>
        <v>no impacts</v>
      </c>
      <c r="AM1033" s="67" t="s">
        <v>5605</v>
      </c>
      <c r="AN1033" s="48" t="str" cm="1">
        <f t="array" ref="AN1033">IFERROR(_xlfn.IFS(
AM1033="MPR ISSUE","ACTIVE",
AM1033="BSS Hardware Issue","ACTIVE",
AM1033="Sites strategiques, MLL, Pylone, etc.","PASSIVE",
AM1033="AKTIVCO DEFAUT GE &amp; POWER Cabinet","PASSIVE",
AM1033="AKTIVCO Coupure ENEO &amp; Baisse de tension","PASSIVE",
AM1033="Coupure ENEO &amp; Baisse de tension","PASSIVE",
AM1033="Defaut GE &amp; POWER Cabinet","PASSIVE",
AM1033="Sharing","PASSIVE",
AM1033="Sites strategiques &amp; DataCenter","PASSIVE",
AM1033="Exclu","Exclu",
AM1033="SAT","ACTIVE",
AM1033="SPARE-ISSUE","SPARE-ISSUE",
AM1033="Fiber CAmtel","ACTIVE",
AM1033="Fiber AOF","ACTIVE",
AM1033="Projet OCM (HUAWEI)","PLANNED WORKS",
AM1033="Projet OCM (NOKIA)","PLANNED WORKS",
AM1033="ACCESS-ISSUE","ACCESS-ISSUE",
AM1033="Projet OCM (ZTE, NOKIA, autres projets)","PLANNED WORKS",
AM1033="No root CAuse","No root cause",
AM1033="ODU HS","ACTIVE",
AM1033="IP &amp; VLAN","ACTIVE",
AM1033="Warehouse HUAWEI","SPARE-ISSUE",
AM1033="SPARE-HS","SPARE-ISSUE",
AM1033="Power Telco","ACTIVE", AM1033="no impacts","no impacts"
),"")</f>
        <v>no impacts</v>
      </c>
      <c r="AO1033" s="93" t="s">
        <v>5537</v>
      </c>
      <c r="AP1033" s="101" t="str">
        <f t="shared" si="31"/>
        <v>NRO_031</v>
      </c>
      <c r="AR1033" s="17" t="s">
        <v>5537</v>
      </c>
      <c r="AS1033" s="7" t="s">
        <v>5537</v>
      </c>
      <c r="AT1033" s="6"/>
      <c r="AU1033" s="7"/>
      <c r="AV1033" s="3" t="s">
        <v>5537</v>
      </c>
      <c r="AW1033" s="18" t="s">
        <v>5537</v>
      </c>
      <c r="AX1033" s="18" t="s">
        <v>5537</v>
      </c>
      <c r="AY1033" s="18" t="s">
        <v>5537</v>
      </c>
      <c r="AZ1033" s="18" t="s">
        <v>5537</v>
      </c>
      <c r="BA1033" s="18" t="s">
        <v>5537</v>
      </c>
      <c r="BB1033" s="18" t="s">
        <v>5537</v>
      </c>
      <c r="BC1033" s="18" t="s">
        <v>5537</v>
      </c>
      <c r="BD1033" s="18" t="s">
        <v>5537</v>
      </c>
      <c r="BE1033" s="18" t="s">
        <v>5537</v>
      </c>
      <c r="BF1033" s="18" t="s">
        <v>5537</v>
      </c>
      <c r="BG1033" s="18" t="s">
        <v>5537</v>
      </c>
      <c r="BH1033" s="18" t="s">
        <v>5537</v>
      </c>
      <c r="BI1033" s="9" t="s">
        <v>5537</v>
      </c>
      <c r="BJ1033" s="14"/>
      <c r="BK1033" s="14" t="s">
        <v>5537</v>
      </c>
      <c r="BL1033" s="14" t="str">
        <f>_xlfn.XLOOKUP(B1033,'[4]cell downs 18042026 17h'!$B:$B,'[4]cell downs 18042026 17h'!$B:$B,"")</f>
        <v/>
      </c>
      <c r="BM1033" s="14" t="str">
        <f>_xlfn.XLOOKUP(B1033,'[5]Cells Huawei 19042026 15h'!$B:$B,'[5]Cells Huawei 19042026 15h'!$B:$B,"")</f>
        <v/>
      </c>
      <c r="BN1033" s="9" t="str">
        <f>_xlfn.XLOOKUP(B1033,'[6]cells down 19042026 9H40'!$B:$B,'[6]cells down 19042026 9H40'!$B:$B,"")</f>
        <v/>
      </c>
      <c r="BO1033" s="9" t="s">
        <v>2228</v>
      </c>
      <c r="BP1033" s="9" t="s">
        <v>5537</v>
      </c>
      <c r="BQ1033" s="115"/>
    </row>
    <row r="1034" spans="1:69" s="9" customFormat="1" x14ac:dyDescent="0.3">
      <c r="A1034" s="1" t="s">
        <v>1255</v>
      </c>
      <c r="B1034" s="8" t="s">
        <v>1256</v>
      </c>
      <c r="C1034" s="3" t="str">
        <f>_xlfn.XLOOKUP(B1034,'[1]daily break down'!$D:$D,'[1]daily break down'!$E:$E,"")</f>
        <v>NORD-OUEST</v>
      </c>
      <c r="D1034" s="1" t="s">
        <v>11</v>
      </c>
      <c r="E1034" s="1" t="s">
        <v>12</v>
      </c>
      <c r="F1034" s="3" t="s">
        <v>51</v>
      </c>
      <c r="G1034" s="1" t="s">
        <v>1257</v>
      </c>
      <c r="H1034" s="33" t="str">
        <f>_xlfn.XLOOKUP(B1034,[2]CALCULATION!$B:$B,[2]CALCULATION!$H:$H,"")</f>
        <v>NOKIA</v>
      </c>
      <c r="I1034" s="28">
        <v>2.0923861516778413</v>
      </c>
      <c r="J1034" s="28">
        <v>0</v>
      </c>
      <c r="K1034" s="28">
        <v>0</v>
      </c>
      <c r="L1034" s="28">
        <v>0</v>
      </c>
      <c r="M1034" s="28">
        <v>1.0719943551738911</v>
      </c>
      <c r="N1034" s="28">
        <v>0</v>
      </c>
      <c r="O1034" s="28">
        <v>0.58064207155090763</v>
      </c>
      <c r="P1034" s="28">
        <v>0</v>
      </c>
      <c r="Q1034" s="28">
        <v>0</v>
      </c>
      <c r="R1034" s="28">
        <v>0</v>
      </c>
      <c r="S1034" s="94">
        <v>0</v>
      </c>
      <c r="T1034" s="94">
        <f>_xlfn.XLOOKUP(B1034,'[3]Nur des jours'!$B:$B,'[3]Nur des jours'!$U:$U,"")</f>
        <v>0</v>
      </c>
      <c r="U1034" s="94">
        <v>0</v>
      </c>
      <c r="V1034" s="94">
        <v>0.36670704528397718</v>
      </c>
      <c r="W1034" s="94">
        <v>0</v>
      </c>
      <c r="X1034" s="94">
        <v>0</v>
      </c>
      <c r="Y1034" s="94">
        <v>0</v>
      </c>
      <c r="Z1034" s="94">
        <v>0.27150339722571781</v>
      </c>
      <c r="AA1034" s="94">
        <v>0.36347889610852863</v>
      </c>
      <c r="AB1034" s="94">
        <v>0</v>
      </c>
      <c r="AC1034" s="94">
        <f>_xlfn.XLOOKUP(B1034,'[3]Nur des jours'!$B:$B,'[3]Nur des jours'!$N:$N,"")</f>
        <v>0</v>
      </c>
      <c r="AD1034" s="94">
        <v>0</v>
      </c>
      <c r="AE1034" s="94">
        <v>0</v>
      </c>
      <c r="AF1034" s="94">
        <v>0</v>
      </c>
      <c r="AG1034" s="94">
        <v>0</v>
      </c>
      <c r="AH1034" s="94">
        <v>0</v>
      </c>
      <c r="AI1034" s="49" t="s">
        <v>6659</v>
      </c>
      <c r="AJ1034" s="49"/>
      <c r="AK1034" s="48" t="str" cm="1">
        <f t="array" ref="AK1034">IFERROR(_xlfn.IFS(
AM1034="MPR ISSUE","PDH",
AM1034="BSS Hardware Issue","BSS",
AM1034="Sites strategiques, MLL, Pylone, etc.","ENVTECH",
AM1034="AKTIVCO DEFAUT GE &amp; POWER Cabinet","AKTIVCO",
AM1034="AKTIVCO Coupure ENEO &amp; Baisse de tension","AKTIVCO GRID ONLY",
AM1034="Coupure ENEO &amp; Baisse de tension","IHS GRID ONLY",
AM1034="Defaut GE &amp; POWER Cabinet","IHS",
AM1034="Sharing","Partners",
AM1034="Sites strategiques &amp; DataCenter","SST &amp; DC",
AM1034="Exclu","Exclu",
AM1034="SAT","SAT",
AM1034="SPARE-ISSUE","SPARE-ISSUE",
AM1034="Fiber CAmtel","TRANS_FO_CAMTEL",
AM1034="Fiber AOF","Fiber AOF",
AM1034="Projet OCM (HUAWEI)","TRAVAUX-HUAWEI",
AM1034="Projet OCM (NOKIA)","TRAVAUX-NOKIA",
AM1034="ACCESS-ISSUE","ACCESS-ISSUE",
AM1034="Projet OCM (ZTE, NOKIA, autres projets)","TRAVAUX OCM",
AM1034="No root CAuse","No root cause",
AM1034="ODU HS","PDH",
AM1034="IP &amp; VLAN","PDH",
AM1034="Warehouse HUAWEI","SPARE-ISSUE",
AM1034="SPARE-HS","SPARE-ISSUE",
AM1034="Power Telco","BSS",AM1034="no impacts","no impacts"
),"")</f>
        <v>no impacts</v>
      </c>
      <c r="AL1034" s="48" t="str" cm="1">
        <f t="array" ref="AL1034">IFERROR(_xlfn.IFS(
AM1034="MPR ISSUE","TX ISSUE",
AM1034="BSS Hardware Issue","RAN ISSUE",
AM1034="Sites strategiques, MLL, Pylone, etc.","ENVTECH",
AM1034="AKTIVCO DEFAUT GE &amp; POWER Cabinet","POWER ISSUE",
AM1034="AKTIVCO Coupure ENEO &amp; Baisse de tension","POWER ISSUE",
AM1034="Coupure ENEO &amp; Baisse de tension","POWER ISSUE",
AM1034="Defaut GE &amp; POWER Cabinet","POWER ISSUE",
AM1034="Sharing","POWER ISSUE",
AM1034="Sites strategiques &amp; DataCenter","POWER ISSUE",
AM1034="Exclu","Exclu",
AM1034="SAT","TX ISSUE",
AM1034="SPARE-ISSUE","SPARE-ISSUE",
AM1034="Fiber CAmtel","TX ISSUE",
AM1034="Fiber AOF","TX ISSUE",
AM1034="Projet OCM (HUAWEI)","TRAVAUX-HUAWEI",
AM1034="Projet OCM (NOKIA)","TRAVAUX -NOKIA",
AM1034="ACCESS-ISSUE","ACCESS-ISSUE",
AM1034="Projet OCM (ZTE, NOKIA, autres projets)","TRAVAUX OCM",
AM1034="No root CAuse","No root cause",
AM1034="ODU HS","TX ISSUE",
AM1034="IP &amp; VLAN","TX ISSUE",
AM1034="Warehouse HUAWEI","SPARE-ISSUE",
AM1034="SPARE-HS","SPARE-ISSUE",
AM1034="Power Telco","RAN ISSUE",AM1034="no impacts","no impacts"
),"")</f>
        <v>no impacts</v>
      </c>
      <c r="AM1034" s="67" t="s">
        <v>5605</v>
      </c>
      <c r="AN1034" s="48" t="str" cm="1">
        <f t="array" ref="AN1034">IFERROR(_xlfn.IFS(
AM1034="MPR ISSUE","ACTIVE",
AM1034="BSS Hardware Issue","ACTIVE",
AM1034="Sites strategiques, MLL, Pylone, etc.","PASSIVE",
AM1034="AKTIVCO DEFAUT GE &amp; POWER Cabinet","PASSIVE",
AM1034="AKTIVCO Coupure ENEO &amp; Baisse de tension","PASSIVE",
AM1034="Coupure ENEO &amp; Baisse de tension","PASSIVE",
AM1034="Defaut GE &amp; POWER Cabinet","PASSIVE",
AM1034="Sharing","PASSIVE",
AM1034="Sites strategiques &amp; DataCenter","PASSIVE",
AM1034="Exclu","Exclu",
AM1034="SAT","ACTIVE",
AM1034="SPARE-ISSUE","SPARE-ISSUE",
AM1034="Fiber CAmtel","ACTIVE",
AM1034="Fiber AOF","ACTIVE",
AM1034="Projet OCM (HUAWEI)","PLANNED WORKS",
AM1034="Projet OCM (NOKIA)","PLANNED WORKS",
AM1034="ACCESS-ISSUE","ACCESS-ISSUE",
AM1034="Projet OCM (ZTE, NOKIA, autres projets)","PLANNED WORKS",
AM1034="No root CAuse","No root cause",
AM1034="ODU HS","ACTIVE",
AM1034="IP &amp; VLAN","ACTIVE",
AM1034="Warehouse HUAWEI","SPARE-ISSUE",
AM1034="SPARE-HS","SPARE-ISSUE",
AM1034="Power Telco","ACTIVE", AM1034="no impacts","no impacts"
),"")</f>
        <v>no impacts</v>
      </c>
      <c r="AO1034" s="93" t="s">
        <v>5537</v>
      </c>
      <c r="AP1034" s="101" t="str">
        <f t="shared" si="31"/>
        <v>NRO_058</v>
      </c>
      <c r="AR1034" s="17" t="s">
        <v>5537</v>
      </c>
      <c r="AS1034" s="7" t="s">
        <v>5537</v>
      </c>
      <c r="AT1034" s="6"/>
      <c r="AU1034" s="7"/>
      <c r="AV1034" s="3" t="s">
        <v>5537</v>
      </c>
      <c r="AW1034" s="18" t="s">
        <v>5537</v>
      </c>
      <c r="AX1034" s="18" t="s">
        <v>5537</v>
      </c>
      <c r="AY1034" s="18" t="s">
        <v>5537</v>
      </c>
      <c r="AZ1034" s="18" t="s">
        <v>5537</v>
      </c>
      <c r="BA1034" s="18" t="s">
        <v>5537</v>
      </c>
      <c r="BB1034" s="18" t="s">
        <v>5537</v>
      </c>
      <c r="BC1034" s="18" t="s">
        <v>5537</v>
      </c>
      <c r="BD1034" s="18" t="s">
        <v>5537</v>
      </c>
      <c r="BE1034" s="18" t="s">
        <v>5537</v>
      </c>
      <c r="BF1034" s="18" t="s">
        <v>5537</v>
      </c>
      <c r="BG1034" s="18" t="s">
        <v>5537</v>
      </c>
      <c r="BH1034" s="18" t="s">
        <v>5537</v>
      </c>
      <c r="BI1034" s="9" t="s">
        <v>5537</v>
      </c>
      <c r="BJ1034" s="14"/>
      <c r="BK1034" s="14" t="s">
        <v>5537</v>
      </c>
      <c r="BL1034" s="14" t="str">
        <f>_xlfn.XLOOKUP(B1034,'[4]cell downs 18042026 17h'!$B:$B,'[4]cell downs 18042026 17h'!$B:$B,"")</f>
        <v/>
      </c>
      <c r="BM1034" s="14" t="str">
        <f>_xlfn.XLOOKUP(B1034,'[5]Cells Huawei 19042026 15h'!$B:$B,'[5]Cells Huawei 19042026 15h'!$B:$B,"")</f>
        <v/>
      </c>
      <c r="BN1034" s="9" t="str">
        <f>_xlfn.XLOOKUP(B1034,'[6]cells down 19042026 9H40'!$B:$B,'[6]cells down 19042026 9H40'!$B:$B,"")</f>
        <v/>
      </c>
      <c r="BO1034" s="9" t="s">
        <v>1256</v>
      </c>
      <c r="BP1034" s="9" t="s">
        <v>12</v>
      </c>
      <c r="BQ1034" s="115"/>
    </row>
    <row r="1035" spans="1:69" s="9" customFormat="1" x14ac:dyDescent="0.3">
      <c r="A1035" s="1" t="s">
        <v>170</v>
      </c>
      <c r="B1035" s="8" t="s">
        <v>171</v>
      </c>
      <c r="C1035" s="3" t="str">
        <f>_xlfn.XLOOKUP(B1035,'[1]daily break down'!$D:$D,'[1]daily break down'!$E:$E,"")</f>
        <v>Douala</v>
      </c>
      <c r="D1035" s="1" t="s">
        <v>11</v>
      </c>
      <c r="E1035" s="1" t="s">
        <v>12</v>
      </c>
      <c r="F1035" s="3" t="s">
        <v>31</v>
      </c>
      <c r="G1035" s="1" t="s">
        <v>32</v>
      </c>
      <c r="H1035" s="34" t="str">
        <f>_xlfn.XLOOKUP(B1035,[2]CALCULATION!$B:$B,[2]CALCULATION!$H:$H,"")</f>
        <v>ZTE</v>
      </c>
      <c r="I1035" s="28">
        <v>0</v>
      </c>
      <c r="J1035" s="28">
        <v>0</v>
      </c>
      <c r="K1035" s="28">
        <v>0</v>
      </c>
      <c r="L1035" s="28">
        <v>0</v>
      </c>
      <c r="M1035" s="28">
        <v>0</v>
      </c>
      <c r="N1035" s="28">
        <v>0</v>
      </c>
      <c r="O1035" s="28">
        <v>0</v>
      </c>
      <c r="P1035" s="28">
        <v>0</v>
      </c>
      <c r="Q1035" s="28">
        <v>0</v>
      </c>
      <c r="R1035" s="28">
        <v>0</v>
      </c>
      <c r="S1035" s="94">
        <v>0</v>
      </c>
      <c r="T1035" s="94">
        <f>_xlfn.XLOOKUP(B1035,'[3]Nur des jours'!$B:$B,'[3]Nur des jours'!$U:$U,"")</f>
        <v>0</v>
      </c>
      <c r="U1035" s="94">
        <v>0</v>
      </c>
      <c r="V1035" s="94">
        <v>0</v>
      </c>
      <c r="W1035" s="94">
        <v>0</v>
      </c>
      <c r="X1035" s="94">
        <v>0</v>
      </c>
      <c r="Y1035" s="94">
        <v>0</v>
      </c>
      <c r="Z1035" s="94">
        <v>0</v>
      </c>
      <c r="AA1035" s="94">
        <v>0.27360793646717013</v>
      </c>
      <c r="AB1035" s="94">
        <v>0</v>
      </c>
      <c r="AC1035" s="94">
        <f>_xlfn.XLOOKUP(B1035,'[3]Nur des jours'!$B:$B,'[3]Nur des jours'!$N:$N,"")</f>
        <v>0</v>
      </c>
      <c r="AD1035" s="94">
        <v>0</v>
      </c>
      <c r="AE1035" s="94">
        <v>0</v>
      </c>
      <c r="AF1035" s="94">
        <v>0</v>
      </c>
      <c r="AG1035" s="94">
        <v>0</v>
      </c>
      <c r="AH1035" s="94">
        <v>0</v>
      </c>
      <c r="AI1035" s="49" t="s">
        <v>5559</v>
      </c>
      <c r="AJ1035" s="49"/>
      <c r="AK1035" s="48" t="str" cm="1">
        <f t="array" ref="AK1035">IFERROR(_xlfn.IFS(
AM1035="MPR ISSUE","PDH",
AM1035="BSS Hardware Issue","BSS",
AM1035="Sites strategiques, MLL, Pylone, etc.","ENVTECH",
AM1035="AKTIVCO DEFAUT GE &amp; POWER Cabinet","AKTIVCO",
AM1035="AKTIVCO Coupure ENEO &amp; Baisse de tension","AKTIVCO GRID ONLY",
AM1035="Coupure ENEO &amp; Baisse de tension","IHS GRID ONLY",
AM1035="Defaut GE &amp; POWER Cabinet","IHS",
AM1035="Sharing","Partners",
AM1035="Sites strategiques &amp; DataCenter","SST &amp; DC",
AM1035="Exclu","Exclu",
AM1035="SAT","SAT",
AM1035="SPARE-ISSUE","SPARE-ISSUE",
AM1035="Fiber CAmtel","TRANS_FO_CAMTEL",
AM1035="Fiber AOF","Fiber AOF",
AM1035="Projet OCM (HUAWEI)","TRAVAUX-HUAWEI",
AM1035="Projet OCM (NOKIA)","TRAVAUX-NOKIA",
AM1035="ACCESS-ISSUE","ACCESS-ISSUE",
AM1035="Projet OCM (ZTE, NOKIA, autres projets)","TRAVAUX OCM",
AM1035="No root CAuse","No root cause",
AM1035="ODU HS","PDH",
AM1035="IP &amp; VLAN","PDH",
AM1035="Warehouse HUAWEI","SPARE-ISSUE",
AM1035="SPARE-HS","SPARE-ISSUE",
AM1035="Power Telco","BSS",AM1035="no impacts","no impacts"
),"")</f>
        <v>no impacts</v>
      </c>
      <c r="AL1035" s="48" t="str" cm="1">
        <f t="array" ref="AL1035">IFERROR(_xlfn.IFS(
AM1035="MPR ISSUE","TX ISSUE",
AM1035="BSS Hardware Issue","RAN ISSUE",
AM1035="Sites strategiques, MLL, Pylone, etc.","ENVTECH",
AM1035="AKTIVCO DEFAUT GE &amp; POWER Cabinet","POWER ISSUE",
AM1035="AKTIVCO Coupure ENEO &amp; Baisse de tension","POWER ISSUE",
AM1035="Coupure ENEO &amp; Baisse de tension","POWER ISSUE",
AM1035="Defaut GE &amp; POWER Cabinet","POWER ISSUE",
AM1035="Sharing","POWER ISSUE",
AM1035="Sites strategiques &amp; DataCenter","POWER ISSUE",
AM1035="Exclu","Exclu",
AM1035="SAT","TX ISSUE",
AM1035="SPARE-ISSUE","SPARE-ISSUE",
AM1035="Fiber CAmtel","TX ISSUE",
AM1035="Fiber AOF","TX ISSUE",
AM1035="Projet OCM (HUAWEI)","TRAVAUX-HUAWEI",
AM1035="Projet OCM (NOKIA)","TRAVAUX -NOKIA",
AM1035="ACCESS-ISSUE","ACCESS-ISSUE",
AM1035="Projet OCM (ZTE, NOKIA, autres projets)","TRAVAUX OCM",
AM1035="No root CAuse","No root cause",
AM1035="ODU HS","TX ISSUE",
AM1035="IP &amp; VLAN","TX ISSUE",
AM1035="Warehouse HUAWEI","SPARE-ISSUE",
AM1035="SPARE-HS","SPARE-ISSUE",
AM1035="Power Telco","RAN ISSUE",AM1035="no impacts","no impacts"
),"")</f>
        <v>no impacts</v>
      </c>
      <c r="AM1035" s="67" t="s">
        <v>5605</v>
      </c>
      <c r="AN1035" s="48" t="str" cm="1">
        <f t="array" ref="AN1035">IFERROR(_xlfn.IFS(
AM1035="MPR ISSUE","ACTIVE",
AM1035="BSS Hardware Issue","ACTIVE",
AM1035="Sites strategiques, MLL, Pylone, etc.","PASSIVE",
AM1035="AKTIVCO DEFAUT GE &amp; POWER Cabinet","PASSIVE",
AM1035="AKTIVCO Coupure ENEO &amp; Baisse de tension","PASSIVE",
AM1035="Coupure ENEO &amp; Baisse de tension","PASSIVE",
AM1035="Defaut GE &amp; POWER Cabinet","PASSIVE",
AM1035="Sharing","PASSIVE",
AM1035="Sites strategiques &amp; DataCenter","PASSIVE",
AM1035="Exclu","Exclu",
AM1035="SAT","ACTIVE",
AM1035="SPARE-ISSUE","SPARE-ISSUE",
AM1035="Fiber CAmtel","ACTIVE",
AM1035="Fiber AOF","ACTIVE",
AM1035="Projet OCM (HUAWEI)","PLANNED WORKS",
AM1035="Projet OCM (NOKIA)","PLANNED WORKS",
AM1035="ACCESS-ISSUE","ACCESS-ISSUE",
AM1035="Projet OCM (ZTE, NOKIA, autres projets)","PLANNED WORKS",
AM1035="No root CAuse","No root cause",
AM1035="ODU HS","ACTIVE",
AM1035="IP &amp; VLAN","ACTIVE",
AM1035="Warehouse HUAWEI","SPARE-ISSUE",
AM1035="SPARE-HS","SPARE-ISSUE",
AM1035="Power Telco","ACTIVE", AM1035="no impacts","no impacts"
),"")</f>
        <v>no impacts</v>
      </c>
      <c r="AO1035" s="93" t="s">
        <v>5537</v>
      </c>
      <c r="AP1035" s="101" t="str">
        <f t="shared" ref="AP1035:AP1098" si="32">B1035</f>
        <v>LIT_589</v>
      </c>
      <c r="AR1035" s="17" t="s">
        <v>5537</v>
      </c>
      <c r="AS1035" s="7" t="s">
        <v>5537</v>
      </c>
      <c r="AT1035" s="6"/>
      <c r="AU1035" s="7"/>
      <c r="AV1035" s="3" t="s">
        <v>5537</v>
      </c>
      <c r="AW1035" s="18" t="s">
        <v>5537</v>
      </c>
      <c r="AX1035" s="18" t="s">
        <v>5537</v>
      </c>
      <c r="AY1035" s="18" t="s">
        <v>5537</v>
      </c>
      <c r="AZ1035" s="18" t="s">
        <v>5537</v>
      </c>
      <c r="BA1035" s="18" t="s">
        <v>5537</v>
      </c>
      <c r="BB1035" s="18" t="s">
        <v>5537</v>
      </c>
      <c r="BC1035" s="18" t="s">
        <v>5537</v>
      </c>
      <c r="BD1035" s="18" t="s">
        <v>5537</v>
      </c>
      <c r="BE1035" s="18" t="s">
        <v>5537</v>
      </c>
      <c r="BF1035" s="18" t="s">
        <v>5537</v>
      </c>
      <c r="BG1035" s="18" t="s">
        <v>5537</v>
      </c>
      <c r="BH1035" s="18" t="s">
        <v>5537</v>
      </c>
      <c r="BI1035" s="9" t="s">
        <v>5537</v>
      </c>
      <c r="BJ1035" s="14"/>
      <c r="BK1035" s="14" t="s">
        <v>5537</v>
      </c>
      <c r="BL1035" s="14" t="str">
        <f>_xlfn.XLOOKUP(B1035,'[4]cell downs 18042026 17h'!$B:$B,'[4]cell downs 18042026 17h'!$B:$B,"")</f>
        <v/>
      </c>
      <c r="BM1035" s="14" t="str">
        <f>_xlfn.XLOOKUP(B1035,'[5]Cells Huawei 19042026 15h'!$B:$B,'[5]Cells Huawei 19042026 15h'!$B:$B,"")</f>
        <v/>
      </c>
      <c r="BN1035" s="9" t="str">
        <f>_xlfn.XLOOKUP(B1035,'[6]cells down 19042026 9H40'!$B:$B,'[6]cells down 19042026 9H40'!$B:$B,"")</f>
        <v/>
      </c>
      <c r="BO1035" s="9" t="s">
        <v>171</v>
      </c>
      <c r="BP1035" s="9" t="s">
        <v>5537</v>
      </c>
      <c r="BQ1035" s="115"/>
    </row>
    <row r="1036" spans="1:69" s="9" customFormat="1" x14ac:dyDescent="0.3">
      <c r="A1036" s="1" t="s">
        <v>2648</v>
      </c>
      <c r="B1036" s="8" t="s">
        <v>2649</v>
      </c>
      <c r="C1036" s="3" t="str">
        <f>_xlfn.XLOOKUP(B1036,'[1]daily break down'!$D:$D,'[1]daily break down'!$E:$E,"")</f>
        <v>NORD-OUEST</v>
      </c>
      <c r="D1036" s="1" t="s">
        <v>11</v>
      </c>
      <c r="E1036" s="1" t="s">
        <v>12</v>
      </c>
      <c r="F1036" s="3" t="s">
        <v>51</v>
      </c>
      <c r="G1036" s="1" t="s">
        <v>52</v>
      </c>
      <c r="H1036" s="32" t="str">
        <f>_xlfn.XLOOKUP(B1036,[2]CALCULATION!$B:$B,[2]CALCULATION!$H:$H,"")</f>
        <v>Huawei</v>
      </c>
      <c r="I1036" s="28">
        <v>0</v>
      </c>
      <c r="J1036" s="28">
        <v>0</v>
      </c>
      <c r="K1036" s="28">
        <v>0</v>
      </c>
      <c r="L1036" s="28">
        <v>0</v>
      </c>
      <c r="M1036" s="28">
        <v>0</v>
      </c>
      <c r="N1036" s="28">
        <v>0</v>
      </c>
      <c r="O1036" s="28">
        <v>0</v>
      </c>
      <c r="P1036" s="28">
        <v>0</v>
      </c>
      <c r="Q1036" s="28">
        <v>0</v>
      </c>
      <c r="R1036" s="28">
        <v>0.26859627945998238</v>
      </c>
      <c r="S1036" s="94">
        <v>4.2767269349633175</v>
      </c>
      <c r="T1036" s="94">
        <f>_xlfn.XLOOKUP(B1036,'[3]Nur des jours'!$B:$B,'[3]Nur des jours'!$U:$U,"")</f>
        <v>1.9427750811139364</v>
      </c>
      <c r="U1036" s="94">
        <v>5.6407002194428033</v>
      </c>
      <c r="V1036" s="94">
        <v>0.59132202161326131</v>
      </c>
      <c r="W1036" s="94">
        <v>1.9427750811139364</v>
      </c>
      <c r="X1036" s="94">
        <v>2.7295695610858575</v>
      </c>
      <c r="Y1036" s="94">
        <v>0</v>
      </c>
      <c r="Z1036" s="94">
        <v>0.36445982541598532</v>
      </c>
      <c r="AA1036" s="94">
        <v>0.24988728230503407</v>
      </c>
      <c r="AB1036" s="94">
        <v>0</v>
      </c>
      <c r="AC1036" s="94">
        <f>_xlfn.XLOOKUP(B1036,'[3]Nur des jours'!$B:$B,'[3]Nur des jours'!$N:$N,"")</f>
        <v>0</v>
      </c>
      <c r="AD1036" s="94">
        <v>0</v>
      </c>
      <c r="AE1036" s="94">
        <v>0</v>
      </c>
      <c r="AF1036" s="94">
        <v>0</v>
      </c>
      <c r="AG1036" s="94">
        <v>0</v>
      </c>
      <c r="AH1036" s="94">
        <v>0</v>
      </c>
      <c r="AI1036" s="49" t="s">
        <v>5559</v>
      </c>
      <c r="AJ1036" s="49"/>
      <c r="AK1036" s="48" t="str" cm="1">
        <f t="array" ref="AK1036">IFERROR(_xlfn.IFS(
AM1036="MPR ISSUE","PDH",
AM1036="BSS Hardware Issue","BSS",
AM1036="Sites strategiques, MLL, Pylone, etc.","ENVTECH",
AM1036="AKTIVCO DEFAUT GE &amp; POWER Cabinet","AKTIVCO",
AM1036="AKTIVCO Coupure ENEO &amp; Baisse de tension","AKTIVCO GRID ONLY",
AM1036="Coupure ENEO &amp; Baisse de tension","IHS GRID ONLY",
AM1036="Defaut GE &amp; POWER Cabinet","IHS",
AM1036="Sharing","Partners",
AM1036="Sites strategiques &amp; DataCenter","SST &amp; DC",
AM1036="Exclu","Exclu",
AM1036="SAT","SAT",
AM1036="SPARE-ISSUE","SPARE-ISSUE",
AM1036="Fiber CAmtel","TRANS_FO_CAMTEL",
AM1036="Fiber AOF","Fiber AOF",
AM1036="Projet OCM (HUAWEI)","TRAVAUX-HUAWEI",
AM1036="Projet OCM (NOKIA)","TRAVAUX-NOKIA",
AM1036="ACCESS-ISSUE","ACCESS-ISSUE",
AM1036="Projet OCM (ZTE, NOKIA, autres projets)","TRAVAUX OCM",
AM1036="No root CAuse","No root cause",
AM1036="ODU HS","PDH",
AM1036="IP &amp; VLAN","PDH",
AM1036="Warehouse HUAWEI","SPARE-ISSUE",
AM1036="SPARE-HS","SPARE-ISSUE",
AM1036="Power Telco","BSS",AM1036="no impacts","no impacts"
),"")</f>
        <v>no impacts</v>
      </c>
      <c r="AL1036" s="48" t="str" cm="1">
        <f t="array" ref="AL1036">IFERROR(_xlfn.IFS(
AM1036="MPR ISSUE","TX ISSUE",
AM1036="BSS Hardware Issue","RAN ISSUE",
AM1036="Sites strategiques, MLL, Pylone, etc.","ENVTECH",
AM1036="AKTIVCO DEFAUT GE &amp; POWER Cabinet","POWER ISSUE",
AM1036="AKTIVCO Coupure ENEO &amp; Baisse de tension","POWER ISSUE",
AM1036="Coupure ENEO &amp; Baisse de tension","POWER ISSUE",
AM1036="Defaut GE &amp; POWER Cabinet","POWER ISSUE",
AM1036="Sharing","POWER ISSUE",
AM1036="Sites strategiques &amp; DataCenter","POWER ISSUE",
AM1036="Exclu","Exclu",
AM1036="SAT","TX ISSUE",
AM1036="SPARE-ISSUE","SPARE-ISSUE",
AM1036="Fiber CAmtel","TX ISSUE",
AM1036="Fiber AOF","TX ISSUE",
AM1036="Projet OCM (HUAWEI)","TRAVAUX-HUAWEI",
AM1036="Projet OCM (NOKIA)","TRAVAUX -NOKIA",
AM1036="ACCESS-ISSUE","ACCESS-ISSUE",
AM1036="Projet OCM (ZTE, NOKIA, autres projets)","TRAVAUX OCM",
AM1036="No root CAuse","No root cause",
AM1036="ODU HS","TX ISSUE",
AM1036="IP &amp; VLAN","TX ISSUE",
AM1036="Warehouse HUAWEI","SPARE-ISSUE",
AM1036="SPARE-HS","SPARE-ISSUE",
AM1036="Power Telco","RAN ISSUE",AM1036="no impacts","no impacts"
),"")</f>
        <v>no impacts</v>
      </c>
      <c r="AM1036" s="67" t="s">
        <v>5605</v>
      </c>
      <c r="AN1036" s="48" t="str" cm="1">
        <f t="array" ref="AN1036">IFERROR(_xlfn.IFS(
AM1036="MPR ISSUE","ACTIVE",
AM1036="BSS Hardware Issue","ACTIVE",
AM1036="Sites strategiques, MLL, Pylone, etc.","PASSIVE",
AM1036="AKTIVCO DEFAUT GE &amp; POWER Cabinet","PASSIVE",
AM1036="AKTIVCO Coupure ENEO &amp; Baisse de tension","PASSIVE",
AM1036="Coupure ENEO &amp; Baisse de tension","PASSIVE",
AM1036="Defaut GE &amp; POWER Cabinet","PASSIVE",
AM1036="Sharing","PASSIVE",
AM1036="Sites strategiques &amp; DataCenter","PASSIVE",
AM1036="Exclu","Exclu",
AM1036="SAT","ACTIVE",
AM1036="SPARE-ISSUE","SPARE-ISSUE",
AM1036="Fiber CAmtel","ACTIVE",
AM1036="Fiber AOF","ACTIVE",
AM1036="Projet OCM (HUAWEI)","PLANNED WORKS",
AM1036="Projet OCM (NOKIA)","PLANNED WORKS",
AM1036="ACCESS-ISSUE","ACCESS-ISSUE",
AM1036="Projet OCM (ZTE, NOKIA, autres projets)","PLANNED WORKS",
AM1036="No root CAuse","No root cause",
AM1036="ODU HS","ACTIVE",
AM1036="IP &amp; VLAN","ACTIVE",
AM1036="Warehouse HUAWEI","SPARE-ISSUE",
AM1036="SPARE-HS","SPARE-ISSUE",
AM1036="Power Telco","ACTIVE", AM1036="no impacts","no impacts"
),"")</f>
        <v>no impacts</v>
      </c>
      <c r="AO1036" s="93" t="s">
        <v>5537</v>
      </c>
      <c r="AP1036" s="101" t="str">
        <f t="shared" si="32"/>
        <v>NRO_066</v>
      </c>
      <c r="AR1036" s="17" t="s">
        <v>5537</v>
      </c>
      <c r="AS1036" s="7" t="s">
        <v>5537</v>
      </c>
      <c r="AT1036" s="6"/>
      <c r="AU1036" s="7"/>
      <c r="AV1036" s="3" t="s">
        <v>5537</v>
      </c>
      <c r="AW1036" s="18" t="s">
        <v>5537</v>
      </c>
      <c r="AX1036" s="18" t="s">
        <v>5537</v>
      </c>
      <c r="AY1036" s="18" t="s">
        <v>5537</v>
      </c>
      <c r="AZ1036" s="18" t="s">
        <v>5537</v>
      </c>
      <c r="BA1036" s="18" t="s">
        <v>5537</v>
      </c>
      <c r="BB1036" s="18" t="s">
        <v>5537</v>
      </c>
      <c r="BC1036" s="18" t="s">
        <v>5537</v>
      </c>
      <c r="BD1036" s="18" t="s">
        <v>5537</v>
      </c>
      <c r="BE1036" s="18" t="s">
        <v>5537</v>
      </c>
      <c r="BF1036" s="18" t="s">
        <v>5537</v>
      </c>
      <c r="BG1036" s="18" t="s">
        <v>5537</v>
      </c>
      <c r="BH1036" s="18" t="s">
        <v>5537</v>
      </c>
      <c r="BI1036" s="9" t="s">
        <v>5537</v>
      </c>
      <c r="BJ1036" s="14"/>
      <c r="BK1036" s="14" t="s">
        <v>5537</v>
      </c>
      <c r="BL1036" s="14" t="str">
        <f>_xlfn.XLOOKUP(B1036,'[4]cell downs 18042026 17h'!$B:$B,'[4]cell downs 18042026 17h'!$B:$B,"")</f>
        <v/>
      </c>
      <c r="BM1036" s="14" t="str">
        <f>_xlfn.XLOOKUP(B1036,'[5]Cells Huawei 19042026 15h'!$B:$B,'[5]Cells Huawei 19042026 15h'!$B:$B,"")</f>
        <v/>
      </c>
      <c r="BN1036" s="9" t="str">
        <f>_xlfn.XLOOKUP(B1036,'[6]cells down 19042026 9H40'!$B:$B,'[6]cells down 19042026 9H40'!$B:$B,"")</f>
        <v/>
      </c>
      <c r="BO1036" s="9" t="s">
        <v>2649</v>
      </c>
      <c r="BP1036" s="9" t="s">
        <v>594</v>
      </c>
      <c r="BQ1036" s="115"/>
    </row>
    <row r="1037" spans="1:69" s="9" customFormat="1" x14ac:dyDescent="0.3">
      <c r="A1037" s="1" t="s">
        <v>4620</v>
      </c>
      <c r="B1037" s="8" t="s">
        <v>4621</v>
      </c>
      <c r="C1037" s="3" t="str">
        <f>_xlfn.XLOOKUP(B1037,'[1]daily break down'!$D:$D,'[1]daily break down'!$E:$E,"")</f>
        <v>LITTORAL</v>
      </c>
      <c r="D1037" s="1" t="s">
        <v>21</v>
      </c>
      <c r="E1037" s="1" t="s">
        <v>36</v>
      </c>
      <c r="F1037" s="3" t="s">
        <v>69</v>
      </c>
      <c r="G1037" s="1" t="s">
        <v>502</v>
      </c>
      <c r="H1037" s="34" t="str">
        <f>_xlfn.XLOOKUP(B1037,[2]CALCULATION!$B:$B,[2]CALCULATION!$H:$H,"")</f>
        <v>ZTE</v>
      </c>
      <c r="I1037" s="28">
        <v>0</v>
      </c>
      <c r="J1037" s="28">
        <v>5.7999674688171875E-2</v>
      </c>
      <c r="K1037" s="28">
        <v>3.5670156634854415E-5</v>
      </c>
      <c r="L1037" s="28">
        <v>3.2007544951531388</v>
      </c>
      <c r="M1037" s="28">
        <v>0</v>
      </c>
      <c r="N1037" s="28">
        <v>0</v>
      </c>
      <c r="O1037" s="28">
        <v>0</v>
      </c>
      <c r="P1037" s="28">
        <v>0</v>
      </c>
      <c r="Q1037" s="28">
        <v>0</v>
      </c>
      <c r="R1037" s="28">
        <v>0</v>
      </c>
      <c r="S1037" s="94">
        <v>0</v>
      </c>
      <c r="T1037" s="94">
        <f>_xlfn.XLOOKUP(B1037,'[3]Nur des jours'!$B:$B,'[3]Nur des jours'!$U:$U,"")</f>
        <v>1.0076819249328664E-2</v>
      </c>
      <c r="U1037" s="94">
        <v>0.2029631912519651</v>
      </c>
      <c r="V1037" s="94">
        <v>0</v>
      </c>
      <c r="W1037" s="94">
        <v>1.0076819249328666E-2</v>
      </c>
      <c r="X1037" s="94">
        <v>0</v>
      </c>
      <c r="Y1037" s="94">
        <v>0</v>
      </c>
      <c r="Z1037" s="94">
        <v>0</v>
      </c>
      <c r="AA1037" s="94">
        <v>0.24888851791926003</v>
      </c>
      <c r="AB1037" s="94">
        <v>0</v>
      </c>
      <c r="AC1037" s="94">
        <f>_xlfn.XLOOKUP(B1037,'[3]Nur des jours'!$B:$B,'[3]Nur des jours'!$N:$N,"")</f>
        <v>0</v>
      </c>
      <c r="AD1037" s="94">
        <v>0</v>
      </c>
      <c r="AE1037" s="94">
        <v>0</v>
      </c>
      <c r="AF1037" s="94">
        <v>0</v>
      </c>
      <c r="AG1037" s="94">
        <v>0</v>
      </c>
      <c r="AH1037" s="94">
        <v>0</v>
      </c>
      <c r="AI1037" s="49" t="s">
        <v>5559</v>
      </c>
      <c r="AJ1037" s="49"/>
      <c r="AK1037" s="48" t="str" cm="1">
        <f t="array" ref="AK1037">IFERROR(_xlfn.IFS(
AM1037="MPR ISSUE","PDH",
AM1037="BSS Hardware Issue","BSS",
AM1037="Sites strategiques, MLL, Pylone, etc.","ENVTECH",
AM1037="AKTIVCO DEFAUT GE &amp; POWER Cabinet","AKTIVCO",
AM1037="AKTIVCO Coupure ENEO &amp; Baisse de tension","AKTIVCO GRID ONLY",
AM1037="Coupure ENEO &amp; Baisse de tension","IHS GRID ONLY",
AM1037="Defaut GE &amp; POWER Cabinet","IHS",
AM1037="Sharing","Partners",
AM1037="Sites strategiques &amp; DataCenter","SST &amp; DC",
AM1037="Exclu","Exclu",
AM1037="SAT","SAT",
AM1037="SPARE-ISSUE","SPARE-ISSUE",
AM1037="Fiber CAmtel","TRANS_FO_CAMTEL",
AM1037="Fiber AOF","Fiber AOF",
AM1037="Projet OCM (HUAWEI)","TRAVAUX-HUAWEI",
AM1037="Projet OCM (NOKIA)","TRAVAUX-NOKIA",
AM1037="ACCESS-ISSUE","ACCESS-ISSUE",
AM1037="Projet OCM (ZTE, NOKIA, autres projets)","TRAVAUX OCM",
AM1037="No root CAuse","No root cause",
AM1037="ODU HS","PDH",
AM1037="IP &amp; VLAN","PDH",
AM1037="Warehouse HUAWEI","SPARE-ISSUE",
AM1037="SPARE-HS","SPARE-ISSUE",
AM1037="Power Telco","BSS",AM1037="no impacts","no impacts"
),"")</f>
        <v>no impacts</v>
      </c>
      <c r="AL1037" s="48" t="str" cm="1">
        <f t="array" ref="AL1037">IFERROR(_xlfn.IFS(
AM1037="MPR ISSUE","TX ISSUE",
AM1037="BSS Hardware Issue","RAN ISSUE",
AM1037="Sites strategiques, MLL, Pylone, etc.","ENVTECH",
AM1037="AKTIVCO DEFAUT GE &amp; POWER Cabinet","POWER ISSUE",
AM1037="AKTIVCO Coupure ENEO &amp; Baisse de tension","POWER ISSUE",
AM1037="Coupure ENEO &amp; Baisse de tension","POWER ISSUE",
AM1037="Defaut GE &amp; POWER Cabinet","POWER ISSUE",
AM1037="Sharing","POWER ISSUE",
AM1037="Sites strategiques &amp; DataCenter","POWER ISSUE",
AM1037="Exclu","Exclu",
AM1037="SAT","TX ISSUE",
AM1037="SPARE-ISSUE","SPARE-ISSUE",
AM1037="Fiber CAmtel","TX ISSUE",
AM1037="Fiber AOF","TX ISSUE",
AM1037="Projet OCM (HUAWEI)","TRAVAUX-HUAWEI",
AM1037="Projet OCM (NOKIA)","TRAVAUX -NOKIA",
AM1037="ACCESS-ISSUE","ACCESS-ISSUE",
AM1037="Projet OCM (ZTE, NOKIA, autres projets)","TRAVAUX OCM",
AM1037="No root CAuse","No root cause",
AM1037="ODU HS","TX ISSUE",
AM1037="IP &amp; VLAN","TX ISSUE",
AM1037="Warehouse HUAWEI","SPARE-ISSUE",
AM1037="SPARE-HS","SPARE-ISSUE",
AM1037="Power Telco","RAN ISSUE",AM1037="no impacts","no impacts"
),"")</f>
        <v>no impacts</v>
      </c>
      <c r="AM1037" s="67" t="s">
        <v>5605</v>
      </c>
      <c r="AN1037" s="48" t="str" cm="1">
        <f t="array" ref="AN1037">IFERROR(_xlfn.IFS(
AM1037="MPR ISSUE","ACTIVE",
AM1037="BSS Hardware Issue","ACTIVE",
AM1037="Sites strategiques, MLL, Pylone, etc.","PASSIVE",
AM1037="AKTIVCO DEFAUT GE &amp; POWER Cabinet","PASSIVE",
AM1037="AKTIVCO Coupure ENEO &amp; Baisse de tension","PASSIVE",
AM1037="Coupure ENEO &amp; Baisse de tension","PASSIVE",
AM1037="Defaut GE &amp; POWER Cabinet","PASSIVE",
AM1037="Sharing","PASSIVE",
AM1037="Sites strategiques &amp; DataCenter","PASSIVE",
AM1037="Exclu","Exclu",
AM1037="SAT","ACTIVE",
AM1037="SPARE-ISSUE","SPARE-ISSUE",
AM1037="Fiber CAmtel","ACTIVE",
AM1037="Fiber AOF","ACTIVE",
AM1037="Projet OCM (HUAWEI)","PLANNED WORKS",
AM1037="Projet OCM (NOKIA)","PLANNED WORKS",
AM1037="ACCESS-ISSUE","ACCESS-ISSUE",
AM1037="Projet OCM (ZTE, NOKIA, autres projets)","PLANNED WORKS",
AM1037="No root CAuse","No root cause",
AM1037="ODU HS","ACTIVE",
AM1037="IP &amp; VLAN","ACTIVE",
AM1037="Warehouse HUAWEI","SPARE-ISSUE",
AM1037="SPARE-HS","SPARE-ISSUE",
AM1037="Power Telco","ACTIVE", AM1037="no impacts","no impacts"
),"")</f>
        <v>no impacts</v>
      </c>
      <c r="AO1037" s="93" t="s">
        <v>5537</v>
      </c>
      <c r="AP1037" s="101" t="str">
        <f t="shared" si="32"/>
        <v>SUD_094</v>
      </c>
      <c r="AR1037" s="17" t="s">
        <v>5537</v>
      </c>
      <c r="AS1037" s="7" t="s">
        <v>5537</v>
      </c>
      <c r="AT1037" s="6"/>
      <c r="AU1037" s="7"/>
      <c r="AV1037" s="3" t="s">
        <v>5537</v>
      </c>
      <c r="AW1037" s="18" t="s">
        <v>5537</v>
      </c>
      <c r="AX1037" s="18" t="s">
        <v>5537</v>
      </c>
      <c r="AY1037" s="18" t="s">
        <v>5537</v>
      </c>
      <c r="AZ1037" s="18" t="s">
        <v>5537</v>
      </c>
      <c r="BA1037" s="18" t="s">
        <v>5537</v>
      </c>
      <c r="BB1037" s="18" t="s">
        <v>5537</v>
      </c>
      <c r="BC1037" s="18" t="s">
        <v>5537</v>
      </c>
      <c r="BD1037" s="18" t="s">
        <v>5537</v>
      </c>
      <c r="BE1037" s="18" t="s">
        <v>5537</v>
      </c>
      <c r="BF1037" s="18" t="s">
        <v>5537</v>
      </c>
      <c r="BG1037" s="18" t="s">
        <v>5537</v>
      </c>
      <c r="BH1037" s="18" t="s">
        <v>5537</v>
      </c>
      <c r="BI1037" s="9" t="s">
        <v>5537</v>
      </c>
      <c r="BJ1037" s="14"/>
      <c r="BK1037" s="14" t="s">
        <v>5537</v>
      </c>
      <c r="BL1037" s="14" t="str">
        <f>_xlfn.XLOOKUP(B1037,'[4]cell downs 18042026 17h'!$B:$B,'[4]cell downs 18042026 17h'!$B:$B,"")</f>
        <v/>
      </c>
      <c r="BM1037" s="14" t="str">
        <f>_xlfn.XLOOKUP(B1037,'[5]Cells Huawei 19042026 15h'!$B:$B,'[5]Cells Huawei 19042026 15h'!$B:$B,"")</f>
        <v/>
      </c>
      <c r="BN1037" s="9" t="str">
        <f>_xlfn.XLOOKUP(B1037,'[6]cells down 19042026 9H40'!$B:$B,'[6]cells down 19042026 9H40'!$B:$B,"")</f>
        <v/>
      </c>
      <c r="BO1037" s="9" t="s">
        <v>5537</v>
      </c>
      <c r="BP1037" s="9" t="s">
        <v>1129</v>
      </c>
      <c r="BQ1037" s="115"/>
    </row>
    <row r="1038" spans="1:69" s="9" customFormat="1" x14ac:dyDescent="0.3">
      <c r="A1038" s="1" t="s">
        <v>368</v>
      </c>
      <c r="B1038" s="8" t="s">
        <v>369</v>
      </c>
      <c r="C1038" s="3" t="str">
        <f>_xlfn.XLOOKUP(B1038,'[1]daily break down'!$D:$D,'[1]daily break down'!$E:$E,"")</f>
        <v>Douala</v>
      </c>
      <c r="D1038" s="1" t="s">
        <v>11</v>
      </c>
      <c r="E1038" s="1" t="s">
        <v>145</v>
      </c>
      <c r="F1038" s="3" t="s">
        <v>31</v>
      </c>
      <c r="G1038" s="1" t="s">
        <v>32</v>
      </c>
      <c r="H1038" s="34" t="str">
        <f>_xlfn.XLOOKUP(B1038,[2]CALCULATION!$B:$B,[2]CALCULATION!$H:$H,"")</f>
        <v>ZTE</v>
      </c>
      <c r="I1038" s="28">
        <v>0</v>
      </c>
      <c r="J1038" s="28">
        <v>0</v>
      </c>
      <c r="K1038" s="28">
        <v>6.9437488763900665</v>
      </c>
      <c r="L1038" s="28">
        <v>0</v>
      </c>
      <c r="M1038" s="28">
        <v>0</v>
      </c>
      <c r="N1038" s="28">
        <v>4.1665418211184457</v>
      </c>
      <c r="O1038" s="28">
        <v>1.539185093869585</v>
      </c>
      <c r="P1038" s="28">
        <v>0</v>
      </c>
      <c r="Q1038" s="28">
        <v>0</v>
      </c>
      <c r="R1038" s="28">
        <v>0</v>
      </c>
      <c r="S1038" s="94">
        <v>2.1955873162630239</v>
      </c>
      <c r="T1038" s="94">
        <f>_xlfn.XLOOKUP(B1038,'[3]Nur des jours'!$B:$B,'[3]Nur des jours'!$U:$U,"")</f>
        <v>1.1472235776881743</v>
      </c>
      <c r="U1038" s="94">
        <v>7.2466955166893543</v>
      </c>
      <c r="V1038" s="94">
        <v>0</v>
      </c>
      <c r="W1038" s="94">
        <v>3.4467715654632984</v>
      </c>
      <c r="X1038" s="94">
        <v>0</v>
      </c>
      <c r="Y1038" s="94">
        <v>0</v>
      </c>
      <c r="Z1038" s="94">
        <v>0</v>
      </c>
      <c r="AA1038" s="94">
        <v>0.22156517793700986</v>
      </c>
      <c r="AB1038" s="94">
        <v>0</v>
      </c>
      <c r="AC1038" s="94">
        <f>_xlfn.XLOOKUP(B1038,'[3]Nur des jours'!$B:$B,'[3]Nur des jours'!$N:$N,"")</f>
        <v>0</v>
      </c>
      <c r="AD1038" s="94">
        <v>0</v>
      </c>
      <c r="AE1038" s="94">
        <v>0</v>
      </c>
      <c r="AF1038" s="94">
        <v>0</v>
      </c>
      <c r="AG1038" s="94">
        <v>0</v>
      </c>
      <c r="AH1038" s="94">
        <v>0</v>
      </c>
      <c r="AI1038" s="49" t="s">
        <v>5559</v>
      </c>
      <c r="AJ1038" s="49"/>
      <c r="AK1038" s="48" t="str" cm="1">
        <f t="array" ref="AK1038">IFERROR(_xlfn.IFS(
AM1038="MPR ISSUE","PDH",
AM1038="BSS Hardware Issue","BSS",
AM1038="Sites strategiques, MLL, Pylone, etc.","ENVTECH",
AM1038="AKTIVCO DEFAUT GE &amp; POWER Cabinet","AKTIVCO",
AM1038="AKTIVCO Coupure ENEO &amp; Baisse de tension","AKTIVCO GRID ONLY",
AM1038="Coupure ENEO &amp; Baisse de tension","IHS GRID ONLY",
AM1038="Defaut GE &amp; POWER Cabinet","IHS",
AM1038="Sharing","Partners",
AM1038="Sites strategiques &amp; DataCenter","SST &amp; DC",
AM1038="Exclu","Exclu",
AM1038="SAT","SAT",
AM1038="SPARE-ISSUE","SPARE-ISSUE",
AM1038="Fiber CAmtel","TRANS_FO_CAMTEL",
AM1038="Fiber AOF","Fiber AOF",
AM1038="Projet OCM (HUAWEI)","TRAVAUX-HUAWEI",
AM1038="Projet OCM (NOKIA)","TRAVAUX-NOKIA",
AM1038="ACCESS-ISSUE","ACCESS-ISSUE",
AM1038="Projet OCM (ZTE, NOKIA, autres projets)","TRAVAUX OCM",
AM1038="No root CAuse","No root cause",
AM1038="ODU HS","PDH",
AM1038="IP &amp; VLAN","PDH",
AM1038="Warehouse HUAWEI","SPARE-ISSUE",
AM1038="SPARE-HS","SPARE-ISSUE",
AM1038="Power Telco","BSS",AM1038="no impacts","no impacts"
),"")</f>
        <v>no impacts</v>
      </c>
      <c r="AL1038" s="48" t="str" cm="1">
        <f t="array" ref="AL1038">IFERROR(_xlfn.IFS(
AM1038="MPR ISSUE","TX ISSUE",
AM1038="BSS Hardware Issue","RAN ISSUE",
AM1038="Sites strategiques, MLL, Pylone, etc.","ENVTECH",
AM1038="AKTIVCO DEFAUT GE &amp; POWER Cabinet","POWER ISSUE",
AM1038="AKTIVCO Coupure ENEO &amp; Baisse de tension","POWER ISSUE",
AM1038="Coupure ENEO &amp; Baisse de tension","POWER ISSUE",
AM1038="Defaut GE &amp; POWER Cabinet","POWER ISSUE",
AM1038="Sharing","POWER ISSUE",
AM1038="Sites strategiques &amp; DataCenter","POWER ISSUE",
AM1038="Exclu","Exclu",
AM1038="SAT","TX ISSUE",
AM1038="SPARE-ISSUE","SPARE-ISSUE",
AM1038="Fiber CAmtel","TX ISSUE",
AM1038="Fiber AOF","TX ISSUE",
AM1038="Projet OCM (HUAWEI)","TRAVAUX-HUAWEI",
AM1038="Projet OCM (NOKIA)","TRAVAUX -NOKIA",
AM1038="ACCESS-ISSUE","ACCESS-ISSUE",
AM1038="Projet OCM (ZTE, NOKIA, autres projets)","TRAVAUX OCM",
AM1038="No root CAuse","No root cause",
AM1038="ODU HS","TX ISSUE",
AM1038="IP &amp; VLAN","TX ISSUE",
AM1038="Warehouse HUAWEI","SPARE-ISSUE",
AM1038="SPARE-HS","SPARE-ISSUE",
AM1038="Power Telco","RAN ISSUE",AM1038="no impacts","no impacts"
),"")</f>
        <v>no impacts</v>
      </c>
      <c r="AM1038" s="67" t="s">
        <v>5605</v>
      </c>
      <c r="AN1038" s="48" t="str" cm="1">
        <f t="array" ref="AN1038">IFERROR(_xlfn.IFS(
AM1038="MPR ISSUE","ACTIVE",
AM1038="BSS Hardware Issue","ACTIVE",
AM1038="Sites strategiques, MLL, Pylone, etc.","PASSIVE",
AM1038="AKTIVCO DEFAUT GE &amp; POWER Cabinet","PASSIVE",
AM1038="AKTIVCO Coupure ENEO &amp; Baisse de tension","PASSIVE",
AM1038="Coupure ENEO &amp; Baisse de tension","PASSIVE",
AM1038="Defaut GE &amp; POWER Cabinet","PASSIVE",
AM1038="Sharing","PASSIVE",
AM1038="Sites strategiques &amp; DataCenter","PASSIVE",
AM1038="Exclu","Exclu",
AM1038="SAT","ACTIVE",
AM1038="SPARE-ISSUE","SPARE-ISSUE",
AM1038="Fiber CAmtel","ACTIVE",
AM1038="Fiber AOF","ACTIVE",
AM1038="Projet OCM (HUAWEI)","PLANNED WORKS",
AM1038="Projet OCM (NOKIA)","PLANNED WORKS",
AM1038="ACCESS-ISSUE","ACCESS-ISSUE",
AM1038="Projet OCM (ZTE, NOKIA, autres projets)","PLANNED WORKS",
AM1038="No root CAuse","No root cause",
AM1038="ODU HS","ACTIVE",
AM1038="IP &amp; VLAN","ACTIVE",
AM1038="Warehouse HUAWEI","SPARE-ISSUE",
AM1038="SPARE-HS","SPARE-ISSUE",
AM1038="Power Telco","ACTIVE", AM1038="no impacts","no impacts"
),"")</f>
        <v>no impacts</v>
      </c>
      <c r="AO1038" s="93" t="s">
        <v>5537</v>
      </c>
      <c r="AP1038" s="101" t="str">
        <f t="shared" si="32"/>
        <v>LIT_277</v>
      </c>
      <c r="AR1038" s="17" t="s">
        <v>5537</v>
      </c>
      <c r="AS1038" s="7" t="s">
        <v>5537</v>
      </c>
      <c r="AT1038" s="6"/>
      <c r="AU1038" s="7"/>
      <c r="AV1038" s="3" t="s">
        <v>5537</v>
      </c>
      <c r="AW1038" s="18" t="s">
        <v>5537</v>
      </c>
      <c r="AX1038" s="18" t="s">
        <v>5537</v>
      </c>
      <c r="AY1038" s="18" t="s">
        <v>5537</v>
      </c>
      <c r="AZ1038" s="18" t="s">
        <v>5537</v>
      </c>
      <c r="BA1038" s="18" t="s">
        <v>5537</v>
      </c>
      <c r="BB1038" s="18" t="s">
        <v>5537</v>
      </c>
      <c r="BC1038" s="18" t="s">
        <v>5537</v>
      </c>
      <c r="BD1038" s="18" t="s">
        <v>5537</v>
      </c>
      <c r="BE1038" s="18" t="s">
        <v>5537</v>
      </c>
      <c r="BF1038" s="18" t="s">
        <v>5537</v>
      </c>
      <c r="BG1038" s="18" t="s">
        <v>5537</v>
      </c>
      <c r="BH1038" s="18" t="s">
        <v>5537</v>
      </c>
      <c r="BI1038" s="9" t="s">
        <v>5537</v>
      </c>
      <c r="BJ1038" s="14"/>
      <c r="BK1038" s="14" t="s">
        <v>5537</v>
      </c>
      <c r="BL1038" s="14" t="str">
        <f>_xlfn.XLOOKUP(B1038,'[4]cell downs 18042026 17h'!$B:$B,'[4]cell downs 18042026 17h'!$B:$B,"")</f>
        <v/>
      </c>
      <c r="BM1038" s="14" t="str">
        <f>_xlfn.XLOOKUP(B1038,'[5]Cells Huawei 19042026 15h'!$B:$B,'[5]Cells Huawei 19042026 15h'!$B:$B,"")</f>
        <v/>
      </c>
      <c r="BN1038" s="9" t="str">
        <f>_xlfn.XLOOKUP(B1038,'[6]cells down 19042026 9H40'!$B:$B,'[6]cells down 19042026 9H40'!$B:$B,"")</f>
        <v/>
      </c>
      <c r="BO1038" s="9" t="s">
        <v>369</v>
      </c>
      <c r="BP1038" s="9" t="s">
        <v>12</v>
      </c>
      <c r="BQ1038" s="115"/>
    </row>
    <row r="1039" spans="1:69" s="9" customFormat="1" x14ac:dyDescent="0.3">
      <c r="A1039" s="1" t="s">
        <v>189</v>
      </c>
      <c r="B1039" s="8" t="s">
        <v>190</v>
      </c>
      <c r="C1039" s="3" t="str">
        <f>_xlfn.XLOOKUP(B1039,'[1]daily break down'!$D:$D,'[1]daily break down'!$E:$E,"")</f>
        <v>Douala</v>
      </c>
      <c r="D1039" s="1" t="s">
        <v>11</v>
      </c>
      <c r="E1039" s="1" t="s">
        <v>12</v>
      </c>
      <c r="F1039" s="3" t="s">
        <v>31</v>
      </c>
      <c r="G1039" s="1" t="s">
        <v>32</v>
      </c>
      <c r="H1039" s="34" t="str">
        <f>_xlfn.XLOOKUP(B1039,[2]CALCULATION!$B:$B,[2]CALCULATION!$H:$H,"")</f>
        <v>ZTE</v>
      </c>
      <c r="I1039" s="28">
        <v>0</v>
      </c>
      <c r="J1039" s="28">
        <v>0</v>
      </c>
      <c r="K1039" s="28">
        <v>0</v>
      </c>
      <c r="L1039" s="28">
        <v>2.1254776233973405</v>
      </c>
      <c r="M1039" s="28">
        <v>1.4499561970476513</v>
      </c>
      <c r="N1039" s="28">
        <v>0</v>
      </c>
      <c r="O1039" s="28">
        <v>0</v>
      </c>
      <c r="P1039" s="28">
        <v>0</v>
      </c>
      <c r="Q1039" s="28">
        <v>0</v>
      </c>
      <c r="R1039" s="28">
        <v>0</v>
      </c>
      <c r="S1039" s="94">
        <v>0</v>
      </c>
      <c r="T1039" s="94">
        <f>_xlfn.XLOOKUP(B1039,'[3]Nur des jours'!$B:$B,'[3]Nur des jours'!$U:$U,"")</f>
        <v>0</v>
      </c>
      <c r="U1039" s="94">
        <v>0</v>
      </c>
      <c r="V1039" s="94">
        <v>0</v>
      </c>
      <c r="W1039" s="94">
        <v>0</v>
      </c>
      <c r="X1039" s="94">
        <v>1.8510314382492523</v>
      </c>
      <c r="Y1039" s="94">
        <v>0</v>
      </c>
      <c r="Z1039" s="94">
        <v>0</v>
      </c>
      <c r="AA1039" s="94">
        <v>0.20480020431865703</v>
      </c>
      <c r="AB1039" s="94">
        <v>0</v>
      </c>
      <c r="AC1039" s="94">
        <f>_xlfn.XLOOKUP(B1039,'[3]Nur des jours'!$B:$B,'[3]Nur des jours'!$N:$N,"")</f>
        <v>0</v>
      </c>
      <c r="AD1039" s="94">
        <v>0</v>
      </c>
      <c r="AE1039" s="94">
        <v>0</v>
      </c>
      <c r="AF1039" s="94">
        <v>0</v>
      </c>
      <c r="AG1039" s="94">
        <v>0</v>
      </c>
      <c r="AH1039" s="94">
        <v>0</v>
      </c>
      <c r="AI1039" s="49" t="s">
        <v>5559</v>
      </c>
      <c r="AJ1039" s="49"/>
      <c r="AK1039" s="48" t="str" cm="1">
        <f t="array" ref="AK1039">IFERROR(_xlfn.IFS(
AM1039="MPR ISSUE","PDH",
AM1039="BSS Hardware Issue","BSS",
AM1039="Sites strategiques, MLL, Pylone, etc.","ENVTECH",
AM1039="AKTIVCO DEFAUT GE &amp; POWER Cabinet","AKTIVCO",
AM1039="AKTIVCO Coupure ENEO &amp; Baisse de tension","AKTIVCO GRID ONLY",
AM1039="Coupure ENEO &amp; Baisse de tension","IHS GRID ONLY",
AM1039="Defaut GE &amp; POWER Cabinet","IHS",
AM1039="Sharing","Partners",
AM1039="Sites strategiques &amp; DataCenter","SST &amp; DC",
AM1039="Exclu","Exclu",
AM1039="SAT","SAT",
AM1039="SPARE-ISSUE","SPARE-ISSUE",
AM1039="Fiber CAmtel","TRANS_FO_CAMTEL",
AM1039="Fiber AOF","Fiber AOF",
AM1039="Projet OCM (HUAWEI)","TRAVAUX-HUAWEI",
AM1039="Projet OCM (NOKIA)","TRAVAUX-NOKIA",
AM1039="ACCESS-ISSUE","ACCESS-ISSUE",
AM1039="Projet OCM (ZTE, NOKIA, autres projets)","TRAVAUX OCM",
AM1039="No root CAuse","No root cause",
AM1039="ODU HS","PDH",
AM1039="IP &amp; VLAN","PDH",
AM1039="Warehouse HUAWEI","SPARE-ISSUE",
AM1039="SPARE-HS","SPARE-ISSUE",
AM1039="Power Telco","BSS",AM1039="no impacts","no impacts"
),"")</f>
        <v>no impacts</v>
      </c>
      <c r="AL1039" s="48" t="str" cm="1">
        <f t="array" ref="AL1039">IFERROR(_xlfn.IFS(
AM1039="MPR ISSUE","TX ISSUE",
AM1039="BSS Hardware Issue","RAN ISSUE",
AM1039="Sites strategiques, MLL, Pylone, etc.","ENVTECH",
AM1039="AKTIVCO DEFAUT GE &amp; POWER Cabinet","POWER ISSUE",
AM1039="AKTIVCO Coupure ENEO &amp; Baisse de tension","POWER ISSUE",
AM1039="Coupure ENEO &amp; Baisse de tension","POWER ISSUE",
AM1039="Defaut GE &amp; POWER Cabinet","POWER ISSUE",
AM1039="Sharing","POWER ISSUE",
AM1039="Sites strategiques &amp; DataCenter","POWER ISSUE",
AM1039="Exclu","Exclu",
AM1039="SAT","TX ISSUE",
AM1039="SPARE-ISSUE","SPARE-ISSUE",
AM1039="Fiber CAmtel","TX ISSUE",
AM1039="Fiber AOF","TX ISSUE",
AM1039="Projet OCM (HUAWEI)","TRAVAUX-HUAWEI",
AM1039="Projet OCM (NOKIA)","TRAVAUX -NOKIA",
AM1039="ACCESS-ISSUE","ACCESS-ISSUE",
AM1039="Projet OCM (ZTE, NOKIA, autres projets)","TRAVAUX OCM",
AM1039="No root CAuse","No root cause",
AM1039="ODU HS","TX ISSUE",
AM1039="IP &amp; VLAN","TX ISSUE",
AM1039="Warehouse HUAWEI","SPARE-ISSUE",
AM1039="SPARE-HS","SPARE-ISSUE",
AM1039="Power Telco","RAN ISSUE",AM1039="no impacts","no impacts"
),"")</f>
        <v>no impacts</v>
      </c>
      <c r="AM1039" s="67" t="s">
        <v>5605</v>
      </c>
      <c r="AN1039" s="48" t="str" cm="1">
        <f t="array" ref="AN1039">IFERROR(_xlfn.IFS(
AM1039="MPR ISSUE","ACTIVE",
AM1039="BSS Hardware Issue","ACTIVE",
AM1039="Sites strategiques, MLL, Pylone, etc.","PASSIVE",
AM1039="AKTIVCO DEFAUT GE &amp; POWER Cabinet","PASSIVE",
AM1039="AKTIVCO Coupure ENEO &amp; Baisse de tension","PASSIVE",
AM1039="Coupure ENEO &amp; Baisse de tension","PASSIVE",
AM1039="Defaut GE &amp; POWER Cabinet","PASSIVE",
AM1039="Sharing","PASSIVE",
AM1039="Sites strategiques &amp; DataCenter","PASSIVE",
AM1039="Exclu","Exclu",
AM1039="SAT","ACTIVE",
AM1039="SPARE-ISSUE","SPARE-ISSUE",
AM1039="Fiber CAmtel","ACTIVE",
AM1039="Fiber AOF","ACTIVE",
AM1039="Projet OCM (HUAWEI)","PLANNED WORKS",
AM1039="Projet OCM (NOKIA)","PLANNED WORKS",
AM1039="ACCESS-ISSUE","ACCESS-ISSUE",
AM1039="Projet OCM (ZTE, NOKIA, autres projets)","PLANNED WORKS",
AM1039="No root CAuse","No root cause",
AM1039="ODU HS","ACTIVE",
AM1039="IP &amp; VLAN","ACTIVE",
AM1039="Warehouse HUAWEI","SPARE-ISSUE",
AM1039="SPARE-HS","SPARE-ISSUE",
AM1039="Power Telco","ACTIVE", AM1039="no impacts","no impacts"
),"")</f>
        <v>no impacts</v>
      </c>
      <c r="AO1039" s="93" t="s">
        <v>5537</v>
      </c>
      <c r="AP1039" s="101" t="str">
        <f t="shared" si="32"/>
        <v>LIT_738</v>
      </c>
      <c r="AR1039" s="17" t="s">
        <v>5537</v>
      </c>
      <c r="AS1039" s="7" t="s">
        <v>5537</v>
      </c>
      <c r="AT1039" s="6"/>
      <c r="AU1039" s="7"/>
      <c r="AV1039" s="3" t="s">
        <v>5537</v>
      </c>
      <c r="AW1039" s="18" t="s">
        <v>5537</v>
      </c>
      <c r="AX1039" s="18" t="s">
        <v>5537</v>
      </c>
      <c r="AY1039" s="18" t="s">
        <v>5537</v>
      </c>
      <c r="AZ1039" s="18" t="s">
        <v>5537</v>
      </c>
      <c r="BA1039" s="18" t="s">
        <v>5537</v>
      </c>
      <c r="BB1039" s="18" t="s">
        <v>5537</v>
      </c>
      <c r="BC1039" s="18" t="s">
        <v>5537</v>
      </c>
      <c r="BD1039" s="18" t="s">
        <v>5537</v>
      </c>
      <c r="BE1039" s="18" t="s">
        <v>5537</v>
      </c>
      <c r="BF1039" s="18" t="s">
        <v>5537</v>
      </c>
      <c r="BG1039" s="18" t="s">
        <v>5537</v>
      </c>
      <c r="BH1039" s="18" t="s">
        <v>5537</v>
      </c>
      <c r="BI1039" s="9" t="s">
        <v>5537</v>
      </c>
      <c r="BJ1039" s="14"/>
      <c r="BK1039" s="14" t="s">
        <v>5537</v>
      </c>
      <c r="BL1039" s="14" t="str">
        <f>_xlfn.XLOOKUP(B1039,'[4]cell downs 18042026 17h'!$B:$B,'[4]cell downs 18042026 17h'!$B:$B,"")</f>
        <v/>
      </c>
      <c r="BM1039" s="14" t="str">
        <f>_xlfn.XLOOKUP(B1039,'[5]Cells Huawei 19042026 15h'!$B:$B,'[5]Cells Huawei 19042026 15h'!$B:$B,"")</f>
        <v/>
      </c>
      <c r="BN1039" s="9" t="str">
        <f>_xlfn.XLOOKUP(B1039,'[6]cells down 19042026 9H40'!$B:$B,'[6]cells down 19042026 9H40'!$B:$B,"")</f>
        <v/>
      </c>
      <c r="BO1039" s="9" t="s">
        <v>5537</v>
      </c>
      <c r="BP1039" s="9" t="s">
        <v>318</v>
      </c>
      <c r="BQ1039" s="115"/>
    </row>
    <row r="1040" spans="1:69" s="9" customFormat="1" x14ac:dyDescent="0.3">
      <c r="A1040" s="19" t="s">
        <v>5416</v>
      </c>
      <c r="B1040" s="26" t="s">
        <v>5417</v>
      </c>
      <c r="C1040" s="3" t="str">
        <f>_xlfn.XLOOKUP(B1040,'[1]daily break down'!$D:$D,'[1]daily break down'!$E:$E,"")</f>
        <v/>
      </c>
      <c r="D1040" s="19" t="s">
        <v>357</v>
      </c>
      <c r="E1040" s="19" t="s">
        <v>987</v>
      </c>
      <c r="F1040" s="19" t="s">
        <v>5403</v>
      </c>
      <c r="G1040" s="19" t="s">
        <v>24</v>
      </c>
      <c r="H1040" s="32" t="str">
        <f>_xlfn.XLOOKUP(B1040,[2]CALCULATION!$B:$B,[2]CALCULATION!$H:$H,"")</f>
        <v>Huawei</v>
      </c>
      <c r="I1040" s="28">
        <v>2.8497958240234218</v>
      </c>
      <c r="J1040" s="28">
        <v>0.49010795216203956</v>
      </c>
      <c r="K1040" s="28">
        <v>0</v>
      </c>
      <c r="L1040" s="28">
        <v>0</v>
      </c>
      <c r="M1040" s="28">
        <v>1.8567029931541839</v>
      </c>
      <c r="N1040" s="28">
        <v>5.6176929684133627</v>
      </c>
      <c r="O1040" s="28">
        <v>0.93778625300699447</v>
      </c>
      <c r="P1040" s="28">
        <v>1.8223883024715131</v>
      </c>
      <c r="Q1040" s="28">
        <v>0</v>
      </c>
      <c r="R1040" s="28">
        <v>0.36947148242317357</v>
      </c>
      <c r="S1040" s="94">
        <v>3.1144683862535771</v>
      </c>
      <c r="T1040" s="94">
        <f>_xlfn.XLOOKUP(B1040,'[3]Nur des jours'!$B:$B,'[3]Nur des jours'!$U:$U,"")</f>
        <v>0</v>
      </c>
      <c r="U1040" s="94">
        <v>0</v>
      </c>
      <c r="V1040" s="94" t="s">
        <v>5537</v>
      </c>
      <c r="W1040" s="94">
        <v>0</v>
      </c>
      <c r="X1040" s="94">
        <v>0</v>
      </c>
      <c r="Y1040" s="94">
        <v>0</v>
      </c>
      <c r="Z1040" s="94">
        <v>0</v>
      </c>
      <c r="AA1040" s="94">
        <v>0.19841524628102947</v>
      </c>
      <c r="AB1040" s="94">
        <v>0</v>
      </c>
      <c r="AC1040" s="94">
        <f>_xlfn.XLOOKUP(B1040,'[3]Nur des jours'!$B:$B,'[3]Nur des jours'!$N:$N,"")</f>
        <v>0</v>
      </c>
      <c r="AD1040" s="94">
        <v>0</v>
      </c>
      <c r="AE1040" s="94">
        <v>0</v>
      </c>
      <c r="AF1040" s="94">
        <v>0</v>
      </c>
      <c r="AG1040" s="94">
        <v>0</v>
      </c>
      <c r="AH1040" s="94">
        <v>0</v>
      </c>
      <c r="AI1040" s="49" t="s">
        <v>5559</v>
      </c>
      <c r="AJ1040" s="49"/>
      <c r="AK1040" s="48" t="str" cm="1">
        <f t="array" ref="AK1040">IFERROR(_xlfn.IFS(
AM1040="MPR ISSUE","PDH",
AM1040="BSS Hardware Issue","BSS",
AM1040="Sites strategiques, MLL, Pylone, etc.","ENVTECH",
AM1040="AKTIVCO DEFAUT GE &amp; POWER Cabinet","AKTIVCO",
AM1040="AKTIVCO Coupure ENEO &amp; Baisse de tension","AKTIVCO GRID ONLY",
AM1040="Coupure ENEO &amp; Baisse de tension","IHS GRID ONLY",
AM1040="Defaut GE &amp; POWER Cabinet","IHS",
AM1040="Sharing","Partners",
AM1040="Sites strategiques &amp; DataCenter","SST &amp; DC",
AM1040="Exclu","Exclu",
AM1040="SAT","SAT",
AM1040="SPARE-ISSUE","SPARE-ISSUE",
AM1040="Fiber CAmtel","TRANS_FO_CAMTEL",
AM1040="Fiber AOF","Fiber AOF",
AM1040="Projet OCM (HUAWEI)","TRAVAUX-HUAWEI",
AM1040="Projet OCM (NOKIA)","TRAVAUX-NOKIA",
AM1040="ACCESS-ISSUE","ACCESS-ISSUE",
AM1040="Projet OCM (ZTE, NOKIA, autres projets)","TRAVAUX OCM",
AM1040="No root CAuse","No root cause",
AM1040="ODU HS","PDH",
AM1040="IP &amp; VLAN","PDH",
AM1040="Warehouse HUAWEI","SPARE-ISSUE",
AM1040="SPARE-HS","SPARE-ISSUE",
AM1040="Power Telco","BSS",AM1040="no impacts","no impacts"
),"")</f>
        <v>no impacts</v>
      </c>
      <c r="AL1040" s="48" t="str" cm="1">
        <f t="array" ref="AL1040">IFERROR(_xlfn.IFS(
AM1040="MPR ISSUE","TX ISSUE",
AM1040="BSS Hardware Issue","RAN ISSUE",
AM1040="Sites strategiques, MLL, Pylone, etc.","ENVTECH",
AM1040="AKTIVCO DEFAUT GE &amp; POWER Cabinet","POWER ISSUE",
AM1040="AKTIVCO Coupure ENEO &amp; Baisse de tension","POWER ISSUE",
AM1040="Coupure ENEO &amp; Baisse de tension","POWER ISSUE",
AM1040="Defaut GE &amp; POWER Cabinet","POWER ISSUE",
AM1040="Sharing","POWER ISSUE",
AM1040="Sites strategiques &amp; DataCenter","POWER ISSUE",
AM1040="Exclu","Exclu",
AM1040="SAT","TX ISSUE",
AM1040="SPARE-ISSUE","SPARE-ISSUE",
AM1040="Fiber CAmtel","TX ISSUE",
AM1040="Fiber AOF","TX ISSUE",
AM1040="Projet OCM (HUAWEI)","TRAVAUX-HUAWEI",
AM1040="Projet OCM (NOKIA)","TRAVAUX -NOKIA",
AM1040="ACCESS-ISSUE","ACCESS-ISSUE",
AM1040="Projet OCM (ZTE, NOKIA, autres projets)","TRAVAUX OCM",
AM1040="No root CAuse","No root cause",
AM1040="ODU HS","TX ISSUE",
AM1040="IP &amp; VLAN","TX ISSUE",
AM1040="Warehouse HUAWEI","SPARE-ISSUE",
AM1040="SPARE-HS","SPARE-ISSUE",
AM1040="Power Telco","RAN ISSUE",AM1040="no impacts","no impacts"
),"")</f>
        <v>no impacts</v>
      </c>
      <c r="AM1040" s="67" t="s">
        <v>5605</v>
      </c>
      <c r="AN1040" s="48" t="str" cm="1">
        <f t="array" ref="AN1040">IFERROR(_xlfn.IFS(
AM1040="MPR ISSUE","ACTIVE",
AM1040="BSS Hardware Issue","ACTIVE",
AM1040="Sites strategiques, MLL, Pylone, etc.","PASSIVE",
AM1040="AKTIVCO DEFAUT GE &amp; POWER Cabinet","PASSIVE",
AM1040="AKTIVCO Coupure ENEO &amp; Baisse de tension","PASSIVE",
AM1040="Coupure ENEO &amp; Baisse de tension","PASSIVE",
AM1040="Defaut GE &amp; POWER Cabinet","PASSIVE",
AM1040="Sharing","PASSIVE",
AM1040="Sites strategiques &amp; DataCenter","PASSIVE",
AM1040="Exclu","Exclu",
AM1040="SAT","ACTIVE",
AM1040="SPARE-ISSUE","SPARE-ISSUE",
AM1040="Fiber CAmtel","ACTIVE",
AM1040="Fiber AOF","ACTIVE",
AM1040="Projet OCM (HUAWEI)","PLANNED WORKS",
AM1040="Projet OCM (NOKIA)","PLANNED WORKS",
AM1040="ACCESS-ISSUE","ACCESS-ISSUE",
AM1040="Projet OCM (ZTE, NOKIA, autres projets)","PLANNED WORKS",
AM1040="No root CAuse","No root cause",
AM1040="ODU HS","ACTIVE",
AM1040="IP &amp; VLAN","ACTIVE",
AM1040="Warehouse HUAWEI","SPARE-ISSUE",
AM1040="SPARE-HS","SPARE-ISSUE",
AM1040="Power Telco","ACTIVE", AM1040="no impacts","no impacts"
),"")</f>
        <v>no impacts</v>
      </c>
      <c r="AO1040" s="93" t="s">
        <v>5537</v>
      </c>
      <c r="AP1040" s="101" t="str">
        <f t="shared" si="32"/>
        <v>NRD_266</v>
      </c>
      <c r="AR1040" s="17" t="s">
        <v>5537</v>
      </c>
      <c r="AS1040" s="7" t="s">
        <v>5537</v>
      </c>
      <c r="AT1040" s="6"/>
      <c r="AU1040" s="7"/>
      <c r="AV1040" s="3" t="s">
        <v>5537</v>
      </c>
      <c r="AW1040" s="18" t="s">
        <v>5537</v>
      </c>
      <c r="AX1040" s="18" t="s">
        <v>5537</v>
      </c>
      <c r="AY1040" s="18" t="s">
        <v>5537</v>
      </c>
      <c r="AZ1040" s="18" t="s">
        <v>5537</v>
      </c>
      <c r="BA1040" s="18" t="s">
        <v>5537</v>
      </c>
      <c r="BB1040" s="18" t="s">
        <v>5537</v>
      </c>
      <c r="BC1040" s="18" t="s">
        <v>5537</v>
      </c>
      <c r="BD1040" s="18" t="s">
        <v>5537</v>
      </c>
      <c r="BE1040" s="18" t="s">
        <v>5537</v>
      </c>
      <c r="BF1040" s="18" t="s">
        <v>5537</v>
      </c>
      <c r="BG1040" s="18" t="s">
        <v>5537</v>
      </c>
      <c r="BH1040" s="18" t="s">
        <v>5537</v>
      </c>
      <c r="BI1040" s="9" t="s">
        <v>5537</v>
      </c>
      <c r="BJ1040" s="14"/>
      <c r="BK1040" s="14" t="s">
        <v>5537</v>
      </c>
      <c r="BL1040" s="14" t="str">
        <f>_xlfn.XLOOKUP(B1040,'[4]cell downs 18042026 17h'!$B:$B,'[4]cell downs 18042026 17h'!$B:$B,"")</f>
        <v/>
      </c>
      <c r="BM1040" s="14" t="str">
        <f>_xlfn.XLOOKUP(B1040,'[5]Cells Huawei 19042026 15h'!$B:$B,'[5]Cells Huawei 19042026 15h'!$B:$B,"")</f>
        <v/>
      </c>
      <c r="BN1040" s="9" t="str">
        <f>_xlfn.XLOOKUP(B1040,'[6]cells down 19042026 9H40'!$B:$B,'[6]cells down 19042026 9H40'!$B:$B,"")</f>
        <v/>
      </c>
      <c r="BO1040" s="9" t="s">
        <v>5537</v>
      </c>
      <c r="BP1040" s="9" t="s">
        <v>1129</v>
      </c>
      <c r="BQ1040" s="115"/>
    </row>
    <row r="1041" spans="1:69" s="9" customFormat="1" x14ac:dyDescent="0.3">
      <c r="A1041" s="1" t="s">
        <v>2751</v>
      </c>
      <c r="B1041" s="8" t="s">
        <v>2752</v>
      </c>
      <c r="C1041" s="3" t="str">
        <f>_xlfn.XLOOKUP(B1041,'[1]daily break down'!$D:$D,'[1]daily break down'!$E:$E,"")</f>
        <v>Yaounde</v>
      </c>
      <c r="D1041" s="1" t="s">
        <v>11</v>
      </c>
      <c r="E1041" s="1" t="s">
        <v>12</v>
      </c>
      <c r="F1041" s="3" t="s">
        <v>37</v>
      </c>
      <c r="G1041" s="1" t="s">
        <v>38</v>
      </c>
      <c r="H1041" s="34" t="str">
        <f>_xlfn.XLOOKUP(B1041,[2]CALCULATION!$B:$B,[2]CALCULATION!$H:$H,"")</f>
        <v>ZTE</v>
      </c>
      <c r="I1041" s="28">
        <v>0.2307859134271032</v>
      </c>
      <c r="J1041" s="28">
        <v>0</v>
      </c>
      <c r="K1041" s="28">
        <v>0</v>
      </c>
      <c r="L1041" s="28">
        <v>0</v>
      </c>
      <c r="M1041" s="28">
        <v>0</v>
      </c>
      <c r="N1041" s="28">
        <v>0</v>
      </c>
      <c r="O1041" s="28">
        <v>0</v>
      </c>
      <c r="P1041" s="28">
        <v>0</v>
      </c>
      <c r="Q1041" s="28">
        <v>0</v>
      </c>
      <c r="R1041" s="28">
        <v>0</v>
      </c>
      <c r="S1041" s="94">
        <v>0</v>
      </c>
      <c r="T1041" s="94">
        <f>_xlfn.XLOOKUP(B1041,'[3]Nur des jours'!$B:$B,'[3]Nur des jours'!$U:$U,"")</f>
        <v>0</v>
      </c>
      <c r="U1041" s="94">
        <v>0</v>
      </c>
      <c r="V1041" s="94">
        <v>0</v>
      </c>
      <c r="W1041" s="94">
        <v>0</v>
      </c>
      <c r="X1041" s="94">
        <v>0</v>
      </c>
      <c r="Y1041" s="94">
        <v>0</v>
      </c>
      <c r="Z1041" s="94">
        <v>0</v>
      </c>
      <c r="AA1041" s="94">
        <v>0.16686499273755634</v>
      </c>
      <c r="AB1041" s="94">
        <v>0</v>
      </c>
      <c r="AC1041" s="94">
        <f>_xlfn.XLOOKUP(B1041,'[3]Nur des jours'!$B:$B,'[3]Nur des jours'!$N:$N,"")</f>
        <v>0</v>
      </c>
      <c r="AD1041" s="94">
        <v>0</v>
      </c>
      <c r="AE1041" s="94">
        <v>0</v>
      </c>
      <c r="AF1041" s="94">
        <v>0</v>
      </c>
      <c r="AG1041" s="94">
        <v>0</v>
      </c>
      <c r="AH1041" s="94">
        <v>0</v>
      </c>
      <c r="AI1041" s="49" t="s">
        <v>5559</v>
      </c>
      <c r="AJ1041" s="49"/>
      <c r="AK1041" s="48" t="str" cm="1">
        <f t="array" ref="AK1041">IFERROR(_xlfn.IFS(
AM1041="MPR ISSUE","PDH",
AM1041="BSS Hardware Issue","BSS",
AM1041="Sites strategiques, MLL, Pylone, etc.","ENVTECH",
AM1041="AKTIVCO DEFAUT GE &amp; POWER Cabinet","AKTIVCO",
AM1041="AKTIVCO Coupure ENEO &amp; Baisse de tension","AKTIVCO GRID ONLY",
AM1041="Coupure ENEO &amp; Baisse de tension","IHS GRID ONLY",
AM1041="Defaut GE &amp; POWER Cabinet","IHS",
AM1041="Sharing","Partners",
AM1041="Sites strategiques &amp; DataCenter","SST &amp; DC",
AM1041="Exclu","Exclu",
AM1041="SAT","SAT",
AM1041="SPARE-ISSUE","SPARE-ISSUE",
AM1041="Fiber CAmtel","TRANS_FO_CAMTEL",
AM1041="Fiber AOF","Fiber AOF",
AM1041="Projet OCM (HUAWEI)","TRAVAUX-HUAWEI",
AM1041="Projet OCM (NOKIA)","TRAVAUX-NOKIA",
AM1041="ACCESS-ISSUE","ACCESS-ISSUE",
AM1041="Projet OCM (ZTE, NOKIA, autres projets)","TRAVAUX OCM",
AM1041="No root CAuse","No root cause",
AM1041="ODU HS","PDH",
AM1041="IP &amp; VLAN","PDH",
AM1041="Warehouse HUAWEI","SPARE-ISSUE",
AM1041="SPARE-HS","SPARE-ISSUE",
AM1041="Power Telco","BSS",AM1041="no impacts","no impacts"
),"")</f>
        <v>no impacts</v>
      </c>
      <c r="AL1041" s="48" t="str" cm="1">
        <f t="array" ref="AL1041">IFERROR(_xlfn.IFS(
AM1041="MPR ISSUE","TX ISSUE",
AM1041="BSS Hardware Issue","RAN ISSUE",
AM1041="Sites strategiques, MLL, Pylone, etc.","ENVTECH",
AM1041="AKTIVCO DEFAUT GE &amp; POWER Cabinet","POWER ISSUE",
AM1041="AKTIVCO Coupure ENEO &amp; Baisse de tension","POWER ISSUE",
AM1041="Coupure ENEO &amp; Baisse de tension","POWER ISSUE",
AM1041="Defaut GE &amp; POWER Cabinet","POWER ISSUE",
AM1041="Sharing","POWER ISSUE",
AM1041="Sites strategiques &amp; DataCenter","POWER ISSUE",
AM1041="Exclu","Exclu",
AM1041="SAT","TX ISSUE",
AM1041="SPARE-ISSUE","SPARE-ISSUE",
AM1041="Fiber CAmtel","TX ISSUE",
AM1041="Fiber AOF","TX ISSUE",
AM1041="Projet OCM (HUAWEI)","TRAVAUX-HUAWEI",
AM1041="Projet OCM (NOKIA)","TRAVAUX -NOKIA",
AM1041="ACCESS-ISSUE","ACCESS-ISSUE",
AM1041="Projet OCM (ZTE, NOKIA, autres projets)","TRAVAUX OCM",
AM1041="No root CAuse","No root cause",
AM1041="ODU HS","TX ISSUE",
AM1041="IP &amp; VLAN","TX ISSUE",
AM1041="Warehouse HUAWEI","SPARE-ISSUE",
AM1041="SPARE-HS","SPARE-ISSUE",
AM1041="Power Telco","RAN ISSUE",AM1041="no impacts","no impacts"
),"")</f>
        <v>no impacts</v>
      </c>
      <c r="AM1041" s="67" t="s">
        <v>5605</v>
      </c>
      <c r="AN1041" s="48" t="str" cm="1">
        <f t="array" ref="AN1041">IFERROR(_xlfn.IFS(
AM1041="MPR ISSUE","ACTIVE",
AM1041="BSS Hardware Issue","ACTIVE",
AM1041="Sites strategiques, MLL, Pylone, etc.","PASSIVE",
AM1041="AKTIVCO DEFAUT GE &amp; POWER Cabinet","PASSIVE",
AM1041="AKTIVCO Coupure ENEO &amp; Baisse de tension","PASSIVE",
AM1041="Coupure ENEO &amp; Baisse de tension","PASSIVE",
AM1041="Defaut GE &amp; POWER Cabinet","PASSIVE",
AM1041="Sharing","PASSIVE",
AM1041="Sites strategiques &amp; DataCenter","PASSIVE",
AM1041="Exclu","Exclu",
AM1041="SAT","ACTIVE",
AM1041="SPARE-ISSUE","SPARE-ISSUE",
AM1041="Fiber CAmtel","ACTIVE",
AM1041="Fiber AOF","ACTIVE",
AM1041="Projet OCM (HUAWEI)","PLANNED WORKS",
AM1041="Projet OCM (NOKIA)","PLANNED WORKS",
AM1041="ACCESS-ISSUE","ACCESS-ISSUE",
AM1041="Projet OCM (ZTE, NOKIA, autres projets)","PLANNED WORKS",
AM1041="No root CAuse","No root cause",
AM1041="ODU HS","ACTIVE",
AM1041="IP &amp; VLAN","ACTIVE",
AM1041="Warehouse HUAWEI","SPARE-ISSUE",
AM1041="SPARE-HS","SPARE-ISSUE",
AM1041="Power Telco","ACTIVE", AM1041="no impacts","no impacts"
),"")</f>
        <v>no impacts</v>
      </c>
      <c r="AO1041" s="93" t="s">
        <v>5537</v>
      </c>
      <c r="AP1041" s="101" t="str">
        <f t="shared" si="32"/>
        <v>CTR_056</v>
      </c>
      <c r="AR1041" s="17" t="s">
        <v>5537</v>
      </c>
      <c r="AS1041" s="7" t="s">
        <v>5537</v>
      </c>
      <c r="AT1041" s="6"/>
      <c r="AU1041" s="7"/>
      <c r="AV1041" s="3" t="s">
        <v>5537</v>
      </c>
      <c r="AW1041" s="18" t="s">
        <v>5537</v>
      </c>
      <c r="AX1041" s="18" t="s">
        <v>5537</v>
      </c>
      <c r="AY1041" s="18" t="s">
        <v>5537</v>
      </c>
      <c r="AZ1041" s="18" t="s">
        <v>5537</v>
      </c>
      <c r="BA1041" s="18" t="s">
        <v>5537</v>
      </c>
      <c r="BB1041" s="18" t="s">
        <v>5537</v>
      </c>
      <c r="BC1041" s="18" t="s">
        <v>5537</v>
      </c>
      <c r="BD1041" s="18" t="s">
        <v>5537</v>
      </c>
      <c r="BE1041" s="18" t="s">
        <v>5537</v>
      </c>
      <c r="BF1041" s="18" t="s">
        <v>5537</v>
      </c>
      <c r="BG1041" s="18" t="s">
        <v>5537</v>
      </c>
      <c r="BH1041" s="18" t="s">
        <v>5537</v>
      </c>
      <c r="BI1041" s="9" t="s">
        <v>5537</v>
      </c>
      <c r="BJ1041" s="14"/>
      <c r="BK1041" s="14" t="s">
        <v>5537</v>
      </c>
      <c r="BL1041" s="14" t="str">
        <f>_xlfn.XLOOKUP(B1041,'[4]cell downs 18042026 17h'!$B:$B,'[4]cell downs 18042026 17h'!$B:$B,"")</f>
        <v/>
      </c>
      <c r="BM1041" s="14" t="str">
        <f>_xlfn.XLOOKUP(B1041,'[5]Cells Huawei 19042026 15h'!$B:$B,'[5]Cells Huawei 19042026 15h'!$B:$B,"")</f>
        <v/>
      </c>
      <c r="BN1041" s="9" t="str">
        <f>_xlfn.XLOOKUP(B1041,'[6]cells down 19042026 9H40'!$B:$B,'[6]cells down 19042026 9H40'!$B:$B,"")</f>
        <v/>
      </c>
      <c r="BO1041" s="9" t="s">
        <v>2752</v>
      </c>
      <c r="BP1041" s="9" t="s">
        <v>12</v>
      </c>
      <c r="BQ1041" s="115"/>
    </row>
    <row r="1042" spans="1:69" s="9" customFormat="1" ht="31.05" customHeight="1" x14ac:dyDescent="0.3">
      <c r="A1042" s="1" t="s">
        <v>1720</v>
      </c>
      <c r="B1042" s="8" t="s">
        <v>1721</v>
      </c>
      <c r="C1042" s="3" t="str">
        <f>_xlfn.XLOOKUP(B1042,'[1]daily break down'!$D:$D,'[1]daily break down'!$E:$E,"")</f>
        <v>Maroua</v>
      </c>
      <c r="D1042" s="1" t="s">
        <v>11</v>
      </c>
      <c r="E1042" s="1" t="s">
        <v>12</v>
      </c>
      <c r="F1042" s="3" t="s">
        <v>55</v>
      </c>
      <c r="G1042" s="1" t="s">
        <v>84</v>
      </c>
      <c r="H1042" s="32" t="str">
        <f>_xlfn.XLOOKUP(B1042,[2]CALCULATION!$B:$B,[2]CALCULATION!$H:$H,"")</f>
        <v>Huawei</v>
      </c>
      <c r="I1042" s="28">
        <v>1.4790630448616426</v>
      </c>
      <c r="J1042" s="28">
        <v>0.74789617416167997</v>
      </c>
      <c r="K1042" s="28">
        <v>0</v>
      </c>
      <c r="L1042" s="28">
        <v>0</v>
      </c>
      <c r="M1042" s="28">
        <v>0.82132319159439893</v>
      </c>
      <c r="N1042" s="28">
        <v>0</v>
      </c>
      <c r="O1042" s="28">
        <v>0</v>
      </c>
      <c r="P1042" s="28">
        <v>0</v>
      </c>
      <c r="Q1042" s="28">
        <v>0</v>
      </c>
      <c r="R1042" s="28">
        <v>0</v>
      </c>
      <c r="S1042" s="94">
        <v>0.90816218792179948</v>
      </c>
      <c r="T1042" s="94">
        <f>_xlfn.XLOOKUP(B1042,'[3]Nur des jours'!$B:$B,'[3]Nur des jours'!$U:$U,"")</f>
        <v>0</v>
      </c>
      <c r="U1042" s="94">
        <v>0</v>
      </c>
      <c r="V1042" s="94">
        <v>0</v>
      </c>
      <c r="W1042" s="94">
        <v>0</v>
      </c>
      <c r="X1042" s="94">
        <v>0</v>
      </c>
      <c r="Y1042" s="94">
        <v>0</v>
      </c>
      <c r="Z1042" s="94">
        <v>0</v>
      </c>
      <c r="AA1042" s="94">
        <v>0.13677721561610923</v>
      </c>
      <c r="AB1042" s="94">
        <v>0</v>
      </c>
      <c r="AC1042" s="94">
        <f>_xlfn.XLOOKUP(B1042,'[3]Nur des jours'!$B:$B,'[3]Nur des jours'!$N:$N,"")</f>
        <v>0</v>
      </c>
      <c r="AD1042" s="94">
        <v>0</v>
      </c>
      <c r="AE1042" s="94">
        <v>0</v>
      </c>
      <c r="AF1042" s="94">
        <v>0</v>
      </c>
      <c r="AG1042" s="94">
        <v>0</v>
      </c>
      <c r="AH1042" s="94">
        <v>0</v>
      </c>
      <c r="AI1042" s="49" t="s">
        <v>5559</v>
      </c>
      <c r="AJ1042" s="49"/>
      <c r="AK1042" s="48" t="str" cm="1">
        <f t="array" ref="AK1042">IFERROR(_xlfn.IFS(
AM1042="MPR ISSUE","PDH",
AM1042="BSS Hardware Issue","BSS",
AM1042="Sites strategiques, MLL, Pylone, etc.","ENVTECH",
AM1042="AKTIVCO DEFAUT GE &amp; POWER Cabinet","AKTIVCO",
AM1042="AKTIVCO Coupure ENEO &amp; Baisse de tension","AKTIVCO GRID ONLY",
AM1042="Coupure ENEO &amp; Baisse de tension","IHS GRID ONLY",
AM1042="Defaut GE &amp; POWER Cabinet","IHS",
AM1042="Sharing","Partners",
AM1042="Sites strategiques &amp; DataCenter","SST &amp; DC",
AM1042="Exclu","Exclu",
AM1042="SAT","SAT",
AM1042="SPARE-ISSUE","SPARE-ISSUE",
AM1042="Fiber CAmtel","TRANS_FO_CAMTEL",
AM1042="Fiber AOF","Fiber AOF",
AM1042="Projet OCM (HUAWEI)","TRAVAUX-HUAWEI",
AM1042="Projet OCM (NOKIA)","TRAVAUX-NOKIA",
AM1042="ACCESS-ISSUE","ACCESS-ISSUE",
AM1042="Projet OCM (ZTE, NOKIA, autres projets)","TRAVAUX OCM",
AM1042="No root CAuse","No root cause",
AM1042="ODU HS","PDH",
AM1042="IP &amp; VLAN","PDH",
AM1042="Warehouse HUAWEI","SPARE-ISSUE",
AM1042="SPARE-HS","SPARE-ISSUE",
AM1042="Power Telco","BSS",AM1042="no impacts","no impacts"
),"")</f>
        <v>no impacts</v>
      </c>
      <c r="AL1042" s="48" t="str" cm="1">
        <f t="array" ref="AL1042">IFERROR(_xlfn.IFS(
AM1042="MPR ISSUE","TX ISSUE",
AM1042="BSS Hardware Issue","RAN ISSUE",
AM1042="Sites strategiques, MLL, Pylone, etc.","ENVTECH",
AM1042="AKTIVCO DEFAUT GE &amp; POWER Cabinet","POWER ISSUE",
AM1042="AKTIVCO Coupure ENEO &amp; Baisse de tension","POWER ISSUE",
AM1042="Coupure ENEO &amp; Baisse de tension","POWER ISSUE",
AM1042="Defaut GE &amp; POWER Cabinet","POWER ISSUE",
AM1042="Sharing","POWER ISSUE",
AM1042="Sites strategiques &amp; DataCenter","POWER ISSUE",
AM1042="Exclu","Exclu",
AM1042="SAT","TX ISSUE",
AM1042="SPARE-ISSUE","SPARE-ISSUE",
AM1042="Fiber CAmtel","TX ISSUE",
AM1042="Fiber AOF","TX ISSUE",
AM1042="Projet OCM (HUAWEI)","TRAVAUX-HUAWEI",
AM1042="Projet OCM (NOKIA)","TRAVAUX -NOKIA",
AM1042="ACCESS-ISSUE","ACCESS-ISSUE",
AM1042="Projet OCM (ZTE, NOKIA, autres projets)","TRAVAUX OCM",
AM1042="No root CAuse","No root cause",
AM1042="ODU HS","TX ISSUE",
AM1042="IP &amp; VLAN","TX ISSUE",
AM1042="Warehouse HUAWEI","SPARE-ISSUE",
AM1042="SPARE-HS","SPARE-ISSUE",
AM1042="Power Telco","RAN ISSUE",AM1042="no impacts","no impacts"
),"")</f>
        <v>no impacts</v>
      </c>
      <c r="AM1042" s="67" t="s">
        <v>5605</v>
      </c>
      <c r="AN1042" s="48" t="str" cm="1">
        <f t="array" ref="AN1042">IFERROR(_xlfn.IFS(
AM1042="MPR ISSUE","ACTIVE",
AM1042="BSS Hardware Issue","ACTIVE",
AM1042="Sites strategiques, MLL, Pylone, etc.","PASSIVE",
AM1042="AKTIVCO DEFAUT GE &amp; POWER Cabinet","PASSIVE",
AM1042="AKTIVCO Coupure ENEO &amp; Baisse de tension","PASSIVE",
AM1042="Coupure ENEO &amp; Baisse de tension","PASSIVE",
AM1042="Defaut GE &amp; POWER Cabinet","PASSIVE",
AM1042="Sharing","PASSIVE",
AM1042="Sites strategiques &amp; DataCenter","PASSIVE",
AM1042="Exclu","Exclu",
AM1042="SAT","ACTIVE",
AM1042="SPARE-ISSUE","SPARE-ISSUE",
AM1042="Fiber CAmtel","ACTIVE",
AM1042="Fiber AOF","ACTIVE",
AM1042="Projet OCM (HUAWEI)","PLANNED WORKS",
AM1042="Projet OCM (NOKIA)","PLANNED WORKS",
AM1042="ACCESS-ISSUE","ACCESS-ISSUE",
AM1042="Projet OCM (ZTE, NOKIA, autres projets)","PLANNED WORKS",
AM1042="No root CAuse","No root cause",
AM1042="ODU HS","ACTIVE",
AM1042="IP &amp; VLAN","ACTIVE",
AM1042="Warehouse HUAWEI","SPARE-ISSUE",
AM1042="SPARE-HS","SPARE-ISSUE",
AM1042="Power Telco","ACTIVE", AM1042="no impacts","no impacts"
),"")</f>
        <v>no impacts</v>
      </c>
      <c r="AO1042" s="93" t="s">
        <v>5537</v>
      </c>
      <c r="AP1042" s="101" t="str">
        <f t="shared" si="32"/>
        <v>EXN_184</v>
      </c>
      <c r="AR1042" s="17" t="s">
        <v>5537</v>
      </c>
      <c r="AS1042" s="7" t="s">
        <v>5537</v>
      </c>
      <c r="AT1042" s="6"/>
      <c r="AU1042" s="7"/>
      <c r="AV1042" s="3" t="s">
        <v>5537</v>
      </c>
      <c r="AW1042" s="18" t="s">
        <v>5537</v>
      </c>
      <c r="AX1042" s="18" t="s">
        <v>5537</v>
      </c>
      <c r="AY1042" s="18" t="s">
        <v>5537</v>
      </c>
      <c r="AZ1042" s="18" t="s">
        <v>5537</v>
      </c>
      <c r="BA1042" s="18" t="s">
        <v>5537</v>
      </c>
      <c r="BB1042" s="18" t="s">
        <v>5537</v>
      </c>
      <c r="BC1042" s="18" t="s">
        <v>5537</v>
      </c>
      <c r="BD1042" s="18" t="s">
        <v>5537</v>
      </c>
      <c r="BE1042" s="18" t="s">
        <v>5537</v>
      </c>
      <c r="BF1042" s="18" t="s">
        <v>5537</v>
      </c>
      <c r="BG1042" s="18" t="s">
        <v>5537</v>
      </c>
      <c r="BH1042" s="18" t="s">
        <v>5537</v>
      </c>
      <c r="BI1042" s="9" t="s">
        <v>5537</v>
      </c>
      <c r="BJ1042" s="14"/>
      <c r="BK1042" s="14" t="s">
        <v>5537</v>
      </c>
      <c r="BL1042" s="14" t="str">
        <f>_xlfn.XLOOKUP(B1042,'[4]cell downs 18042026 17h'!$B:$B,'[4]cell downs 18042026 17h'!$B:$B,"")</f>
        <v/>
      </c>
      <c r="BM1042" s="14" t="str">
        <f>_xlfn.XLOOKUP(B1042,'[5]Cells Huawei 19042026 15h'!$B:$B,'[5]Cells Huawei 19042026 15h'!$B:$B,"")</f>
        <v/>
      </c>
      <c r="BN1042" s="9" t="str">
        <f>_xlfn.XLOOKUP(B1042,'[6]cells down 19042026 9H40'!$B:$B,'[6]cells down 19042026 9H40'!$B:$B,"")</f>
        <v/>
      </c>
      <c r="BO1042" s="9" t="s">
        <v>1721</v>
      </c>
      <c r="BP1042" s="9" t="s">
        <v>12</v>
      </c>
      <c r="BQ1042" s="115"/>
    </row>
    <row r="1043" spans="1:69" s="9" customFormat="1" x14ac:dyDescent="0.3">
      <c r="A1043" s="1" t="s">
        <v>166</v>
      </c>
      <c r="B1043" s="8" t="s">
        <v>167</v>
      </c>
      <c r="C1043" s="3" t="str">
        <f>_xlfn.XLOOKUP(B1043,'[1]daily break down'!$D:$D,'[1]daily break down'!$E:$E,"")</f>
        <v>Douala</v>
      </c>
      <c r="D1043" s="1" t="s">
        <v>11</v>
      </c>
      <c r="E1043" s="1" t="s">
        <v>12</v>
      </c>
      <c r="F1043" s="3" t="s">
        <v>31</v>
      </c>
      <c r="G1043" s="1" t="s">
        <v>32</v>
      </c>
      <c r="H1043" s="34" t="str">
        <f>_xlfn.XLOOKUP(B1043,[2]CALCULATION!$B:$B,[2]CALCULATION!$H:$H,"")</f>
        <v>ZTE</v>
      </c>
      <c r="I1043" s="28">
        <v>0</v>
      </c>
      <c r="J1043" s="28">
        <v>0</v>
      </c>
      <c r="K1043" s="28">
        <v>0</v>
      </c>
      <c r="L1043" s="28">
        <v>0</v>
      </c>
      <c r="M1043" s="28">
        <v>0</v>
      </c>
      <c r="N1043" s="28">
        <v>0</v>
      </c>
      <c r="O1043" s="28">
        <v>0</v>
      </c>
      <c r="P1043" s="28">
        <v>0</v>
      </c>
      <c r="Q1043" s="28">
        <v>0</v>
      </c>
      <c r="R1043" s="28">
        <v>0</v>
      </c>
      <c r="S1043" s="94">
        <v>0</v>
      </c>
      <c r="T1043" s="94">
        <f>_xlfn.XLOOKUP(B1043,'[3]Nur des jours'!$B:$B,'[3]Nur des jours'!$U:$U,"")</f>
        <v>0</v>
      </c>
      <c r="U1043" s="94">
        <v>0</v>
      </c>
      <c r="V1043" s="94">
        <v>0</v>
      </c>
      <c r="W1043" s="94">
        <v>0</v>
      </c>
      <c r="X1043" s="94">
        <v>0</v>
      </c>
      <c r="Y1043" s="94">
        <v>0</v>
      </c>
      <c r="Z1043" s="94">
        <v>0</v>
      </c>
      <c r="AA1043" s="94">
        <v>0.13069545390987697</v>
      </c>
      <c r="AB1043" s="94">
        <v>0</v>
      </c>
      <c r="AC1043" s="94">
        <f>_xlfn.XLOOKUP(B1043,'[3]Nur des jours'!$B:$B,'[3]Nur des jours'!$N:$N,"")</f>
        <v>0</v>
      </c>
      <c r="AD1043" s="94">
        <v>0</v>
      </c>
      <c r="AE1043" s="94">
        <v>0</v>
      </c>
      <c r="AF1043" s="94">
        <v>0</v>
      </c>
      <c r="AG1043" s="94">
        <v>0</v>
      </c>
      <c r="AH1043" s="94">
        <v>0</v>
      </c>
      <c r="AI1043" s="49" t="s">
        <v>5559</v>
      </c>
      <c r="AJ1043" s="49"/>
      <c r="AK1043" s="48" t="str" cm="1">
        <f t="array" ref="AK1043">IFERROR(_xlfn.IFS(
AM1043="MPR ISSUE","PDH",
AM1043="BSS Hardware Issue","BSS",
AM1043="Sites strategiques, MLL, Pylone, etc.","ENVTECH",
AM1043="AKTIVCO DEFAUT GE &amp; POWER Cabinet","AKTIVCO",
AM1043="AKTIVCO Coupure ENEO &amp; Baisse de tension","AKTIVCO GRID ONLY",
AM1043="Coupure ENEO &amp; Baisse de tension","IHS GRID ONLY",
AM1043="Defaut GE &amp; POWER Cabinet","IHS",
AM1043="Sharing","Partners",
AM1043="Sites strategiques &amp; DataCenter","SST &amp; DC",
AM1043="Exclu","Exclu",
AM1043="SAT","SAT",
AM1043="SPARE-ISSUE","SPARE-ISSUE",
AM1043="Fiber CAmtel","TRANS_FO_CAMTEL",
AM1043="Fiber AOF","Fiber AOF",
AM1043="Projet OCM (HUAWEI)","TRAVAUX-HUAWEI",
AM1043="Projet OCM (NOKIA)","TRAVAUX-NOKIA",
AM1043="ACCESS-ISSUE","ACCESS-ISSUE",
AM1043="Projet OCM (ZTE, NOKIA, autres projets)","TRAVAUX OCM",
AM1043="No root CAuse","No root cause",
AM1043="ODU HS","PDH",
AM1043="IP &amp; VLAN","PDH",
AM1043="Warehouse HUAWEI","SPARE-ISSUE",
AM1043="SPARE-HS","SPARE-ISSUE",
AM1043="Power Telco","BSS",AM1043="no impacts","no impacts"
),"")</f>
        <v>no impacts</v>
      </c>
      <c r="AL1043" s="48" t="str" cm="1">
        <f t="array" ref="AL1043">IFERROR(_xlfn.IFS(
AM1043="MPR ISSUE","TX ISSUE",
AM1043="BSS Hardware Issue","RAN ISSUE",
AM1043="Sites strategiques, MLL, Pylone, etc.","ENVTECH",
AM1043="AKTIVCO DEFAUT GE &amp; POWER Cabinet","POWER ISSUE",
AM1043="AKTIVCO Coupure ENEO &amp; Baisse de tension","POWER ISSUE",
AM1043="Coupure ENEO &amp; Baisse de tension","POWER ISSUE",
AM1043="Defaut GE &amp; POWER Cabinet","POWER ISSUE",
AM1043="Sharing","POWER ISSUE",
AM1043="Sites strategiques &amp; DataCenter","POWER ISSUE",
AM1043="Exclu","Exclu",
AM1043="SAT","TX ISSUE",
AM1043="SPARE-ISSUE","SPARE-ISSUE",
AM1043="Fiber CAmtel","TX ISSUE",
AM1043="Fiber AOF","TX ISSUE",
AM1043="Projet OCM (HUAWEI)","TRAVAUX-HUAWEI",
AM1043="Projet OCM (NOKIA)","TRAVAUX -NOKIA",
AM1043="ACCESS-ISSUE","ACCESS-ISSUE",
AM1043="Projet OCM (ZTE, NOKIA, autres projets)","TRAVAUX OCM",
AM1043="No root CAuse","No root cause",
AM1043="ODU HS","TX ISSUE",
AM1043="IP &amp; VLAN","TX ISSUE",
AM1043="Warehouse HUAWEI","SPARE-ISSUE",
AM1043="SPARE-HS","SPARE-ISSUE",
AM1043="Power Telco","RAN ISSUE",AM1043="no impacts","no impacts"
),"")</f>
        <v>no impacts</v>
      </c>
      <c r="AM1043" s="67" t="s">
        <v>5605</v>
      </c>
      <c r="AN1043" s="48" t="str" cm="1">
        <f t="array" ref="AN1043">IFERROR(_xlfn.IFS(
AM1043="MPR ISSUE","ACTIVE",
AM1043="BSS Hardware Issue","ACTIVE",
AM1043="Sites strategiques, MLL, Pylone, etc.","PASSIVE",
AM1043="AKTIVCO DEFAUT GE &amp; POWER Cabinet","PASSIVE",
AM1043="AKTIVCO Coupure ENEO &amp; Baisse de tension","PASSIVE",
AM1043="Coupure ENEO &amp; Baisse de tension","PASSIVE",
AM1043="Defaut GE &amp; POWER Cabinet","PASSIVE",
AM1043="Sharing","PASSIVE",
AM1043="Sites strategiques &amp; DataCenter","PASSIVE",
AM1043="Exclu","Exclu",
AM1043="SAT","ACTIVE",
AM1043="SPARE-ISSUE","SPARE-ISSUE",
AM1043="Fiber CAmtel","ACTIVE",
AM1043="Fiber AOF","ACTIVE",
AM1043="Projet OCM (HUAWEI)","PLANNED WORKS",
AM1043="Projet OCM (NOKIA)","PLANNED WORKS",
AM1043="ACCESS-ISSUE","ACCESS-ISSUE",
AM1043="Projet OCM (ZTE, NOKIA, autres projets)","PLANNED WORKS",
AM1043="No root CAuse","No root cause",
AM1043="ODU HS","ACTIVE",
AM1043="IP &amp; VLAN","ACTIVE",
AM1043="Warehouse HUAWEI","SPARE-ISSUE",
AM1043="SPARE-HS","SPARE-ISSUE",
AM1043="Power Telco","ACTIVE", AM1043="no impacts","no impacts"
),"")</f>
        <v>no impacts</v>
      </c>
      <c r="AO1043" s="93" t="s">
        <v>5537</v>
      </c>
      <c r="AP1043" s="101" t="str">
        <f t="shared" si="32"/>
        <v>LIT_048</v>
      </c>
      <c r="AR1043" s="17" t="s">
        <v>5537</v>
      </c>
      <c r="AS1043" s="7" t="s">
        <v>5537</v>
      </c>
      <c r="AT1043" s="6"/>
      <c r="AU1043" s="7"/>
      <c r="AV1043" s="3" t="s">
        <v>5537</v>
      </c>
      <c r="AW1043" s="18" t="s">
        <v>5537</v>
      </c>
      <c r="AX1043" s="18" t="s">
        <v>5537</v>
      </c>
      <c r="AY1043" s="18" t="s">
        <v>5537</v>
      </c>
      <c r="AZ1043" s="18" t="s">
        <v>5537</v>
      </c>
      <c r="BA1043" s="18" t="s">
        <v>5537</v>
      </c>
      <c r="BB1043" s="18" t="s">
        <v>5537</v>
      </c>
      <c r="BC1043" s="18" t="s">
        <v>5537</v>
      </c>
      <c r="BD1043" s="18" t="s">
        <v>5537</v>
      </c>
      <c r="BE1043" s="18" t="s">
        <v>5537</v>
      </c>
      <c r="BF1043" s="18" t="s">
        <v>5537</v>
      </c>
      <c r="BG1043" s="18" t="s">
        <v>5537</v>
      </c>
      <c r="BH1043" s="18" t="s">
        <v>5537</v>
      </c>
      <c r="BI1043" s="9" t="s">
        <v>5537</v>
      </c>
      <c r="BJ1043" s="14"/>
      <c r="BK1043" s="14" t="s">
        <v>5537</v>
      </c>
      <c r="BL1043" s="14" t="str">
        <f>_xlfn.XLOOKUP(B1043,'[4]cell downs 18042026 17h'!$B:$B,'[4]cell downs 18042026 17h'!$B:$B,"")</f>
        <v/>
      </c>
      <c r="BM1043" s="14" t="str">
        <f>_xlfn.XLOOKUP(B1043,'[5]Cells Huawei 19042026 15h'!$B:$B,'[5]Cells Huawei 19042026 15h'!$B:$B,"")</f>
        <v/>
      </c>
      <c r="BN1043" s="9" t="str">
        <f>_xlfn.XLOOKUP(B1043,'[6]cells down 19042026 9H40'!$B:$B,'[6]cells down 19042026 9H40'!$B:$B,"")</f>
        <v/>
      </c>
      <c r="BO1043" s="9" t="s">
        <v>167</v>
      </c>
      <c r="BP1043" s="9" t="s">
        <v>12</v>
      </c>
      <c r="BQ1043" s="115"/>
    </row>
    <row r="1044" spans="1:69" s="9" customFormat="1" x14ac:dyDescent="0.3">
      <c r="A1044" s="1" t="s">
        <v>2667</v>
      </c>
      <c r="B1044" s="8" t="s">
        <v>2668</v>
      </c>
      <c r="C1044" s="3" t="str">
        <f>_xlfn.XLOOKUP(B1044,'[1]daily break down'!$D:$D,'[1]daily break down'!$E:$E,"")</f>
        <v>NORD-OUEST</v>
      </c>
      <c r="D1044" s="1" t="s">
        <v>11</v>
      </c>
      <c r="E1044" s="1" t="s">
        <v>12</v>
      </c>
      <c r="F1044" s="3" t="s">
        <v>51</v>
      </c>
      <c r="G1044" s="1" t="s">
        <v>52</v>
      </c>
      <c r="H1044" s="32" t="str">
        <f>_xlfn.XLOOKUP(B1044,[2]CALCULATION!$B:$B,[2]CALCULATION!$H:$H,"")</f>
        <v>Huawei</v>
      </c>
      <c r="I1044" s="28">
        <v>10.119445086507262</v>
      </c>
      <c r="J1044" s="28">
        <v>6.9304439079652873</v>
      </c>
      <c r="K1044" s="28">
        <v>1.4446413437090685E-2</v>
      </c>
      <c r="L1044" s="28">
        <v>0</v>
      </c>
      <c r="M1044" s="28">
        <v>8.6599114524031719</v>
      </c>
      <c r="N1044" s="28">
        <v>0</v>
      </c>
      <c r="O1044" s="28">
        <v>0</v>
      </c>
      <c r="P1044" s="28">
        <v>1.3615477138283212</v>
      </c>
      <c r="Q1044" s="28">
        <v>17.79812403512226</v>
      </c>
      <c r="R1044" s="28">
        <v>1.0189001891945106</v>
      </c>
      <c r="S1044" s="94">
        <v>1.3658102975461786</v>
      </c>
      <c r="T1044" s="94">
        <f>_xlfn.XLOOKUP(B1044,'[3]Nur des jours'!$B:$B,'[3]Nur des jours'!$U:$U,"")</f>
        <v>0</v>
      </c>
      <c r="U1044" s="94">
        <v>0</v>
      </c>
      <c r="V1044" s="94">
        <v>0</v>
      </c>
      <c r="W1044" s="94">
        <v>0</v>
      </c>
      <c r="X1044" s="94">
        <v>0</v>
      </c>
      <c r="Y1044" s="94">
        <v>0</v>
      </c>
      <c r="Z1044" s="94">
        <v>3.0791014259501819</v>
      </c>
      <c r="AA1044" s="94">
        <v>5.7732148513410547E-2</v>
      </c>
      <c r="AB1044" s="94">
        <v>0</v>
      </c>
      <c r="AC1044" s="94">
        <f>_xlfn.XLOOKUP(B1044,'[3]Nur des jours'!$B:$B,'[3]Nur des jours'!$N:$N,"")</f>
        <v>0</v>
      </c>
      <c r="AD1044" s="94">
        <v>0</v>
      </c>
      <c r="AE1044" s="94">
        <v>0</v>
      </c>
      <c r="AF1044" s="94">
        <v>0</v>
      </c>
      <c r="AG1044" s="94">
        <v>0</v>
      </c>
      <c r="AH1044" s="94">
        <v>0</v>
      </c>
      <c r="AI1044" s="49" t="s">
        <v>5559</v>
      </c>
      <c r="AJ1044" s="49"/>
      <c r="AK1044" s="48" t="str" cm="1">
        <f t="array" ref="AK1044">IFERROR(_xlfn.IFS(
AM1044="MPR ISSUE","PDH",
AM1044="BSS Hardware Issue","BSS",
AM1044="Sites strategiques, MLL, Pylone, etc.","ENVTECH",
AM1044="AKTIVCO DEFAUT GE &amp; POWER Cabinet","AKTIVCO",
AM1044="AKTIVCO Coupure ENEO &amp; Baisse de tension","AKTIVCO GRID ONLY",
AM1044="Coupure ENEO &amp; Baisse de tension","IHS GRID ONLY",
AM1044="Defaut GE &amp; POWER Cabinet","IHS",
AM1044="Sharing","Partners",
AM1044="Sites strategiques &amp; DataCenter","SST &amp; DC",
AM1044="Exclu","Exclu",
AM1044="SAT","SAT",
AM1044="SPARE-ISSUE","SPARE-ISSUE",
AM1044="Fiber CAmtel","TRANS_FO_CAMTEL",
AM1044="Fiber AOF","Fiber AOF",
AM1044="Projet OCM (HUAWEI)","TRAVAUX-HUAWEI",
AM1044="Projet OCM (NOKIA)","TRAVAUX-NOKIA",
AM1044="ACCESS-ISSUE","ACCESS-ISSUE",
AM1044="Projet OCM (ZTE, NOKIA, autres projets)","TRAVAUX OCM",
AM1044="No root CAuse","No root cause",
AM1044="ODU HS","PDH",
AM1044="IP &amp; VLAN","PDH",
AM1044="Warehouse HUAWEI","SPARE-ISSUE",
AM1044="SPARE-HS","SPARE-ISSUE",
AM1044="Power Telco","BSS",AM1044="no impacts","no impacts"
),"")</f>
        <v>no impacts</v>
      </c>
      <c r="AL1044" s="48" t="str" cm="1">
        <f t="array" ref="AL1044">IFERROR(_xlfn.IFS(
AM1044="MPR ISSUE","TX ISSUE",
AM1044="BSS Hardware Issue","RAN ISSUE",
AM1044="Sites strategiques, MLL, Pylone, etc.","ENVTECH",
AM1044="AKTIVCO DEFAUT GE &amp; POWER Cabinet","POWER ISSUE",
AM1044="AKTIVCO Coupure ENEO &amp; Baisse de tension","POWER ISSUE",
AM1044="Coupure ENEO &amp; Baisse de tension","POWER ISSUE",
AM1044="Defaut GE &amp; POWER Cabinet","POWER ISSUE",
AM1044="Sharing","POWER ISSUE",
AM1044="Sites strategiques &amp; DataCenter","POWER ISSUE",
AM1044="Exclu","Exclu",
AM1044="SAT","TX ISSUE",
AM1044="SPARE-ISSUE","SPARE-ISSUE",
AM1044="Fiber CAmtel","TX ISSUE",
AM1044="Fiber AOF","TX ISSUE",
AM1044="Projet OCM (HUAWEI)","TRAVAUX-HUAWEI",
AM1044="Projet OCM (NOKIA)","TRAVAUX -NOKIA",
AM1044="ACCESS-ISSUE","ACCESS-ISSUE",
AM1044="Projet OCM (ZTE, NOKIA, autres projets)","TRAVAUX OCM",
AM1044="No root CAuse","No root cause",
AM1044="ODU HS","TX ISSUE",
AM1044="IP &amp; VLAN","TX ISSUE",
AM1044="Warehouse HUAWEI","SPARE-ISSUE",
AM1044="SPARE-HS","SPARE-ISSUE",
AM1044="Power Telco","RAN ISSUE",AM1044="no impacts","no impacts"
),"")</f>
        <v>no impacts</v>
      </c>
      <c r="AM1044" s="67" t="s">
        <v>5605</v>
      </c>
      <c r="AN1044" s="48" t="str" cm="1">
        <f t="array" ref="AN1044">IFERROR(_xlfn.IFS(
AM1044="MPR ISSUE","ACTIVE",
AM1044="BSS Hardware Issue","ACTIVE",
AM1044="Sites strategiques, MLL, Pylone, etc.","PASSIVE",
AM1044="AKTIVCO DEFAUT GE &amp; POWER Cabinet","PASSIVE",
AM1044="AKTIVCO Coupure ENEO &amp; Baisse de tension","PASSIVE",
AM1044="Coupure ENEO &amp; Baisse de tension","PASSIVE",
AM1044="Defaut GE &amp; POWER Cabinet","PASSIVE",
AM1044="Sharing","PASSIVE",
AM1044="Sites strategiques &amp; DataCenter","PASSIVE",
AM1044="Exclu","Exclu",
AM1044="SAT","ACTIVE",
AM1044="SPARE-ISSUE","SPARE-ISSUE",
AM1044="Fiber CAmtel","ACTIVE",
AM1044="Fiber AOF","ACTIVE",
AM1044="Projet OCM (HUAWEI)","PLANNED WORKS",
AM1044="Projet OCM (NOKIA)","PLANNED WORKS",
AM1044="ACCESS-ISSUE","ACCESS-ISSUE",
AM1044="Projet OCM (ZTE, NOKIA, autres projets)","PLANNED WORKS",
AM1044="No root CAuse","No root cause",
AM1044="ODU HS","ACTIVE",
AM1044="IP &amp; VLAN","ACTIVE",
AM1044="Warehouse HUAWEI","SPARE-ISSUE",
AM1044="SPARE-HS","SPARE-ISSUE",
AM1044="Power Telco","ACTIVE", AM1044="no impacts","no impacts"
),"")</f>
        <v>no impacts</v>
      </c>
      <c r="AO1044" s="93" t="s">
        <v>5537</v>
      </c>
      <c r="AP1044" s="101" t="str">
        <f t="shared" si="32"/>
        <v>NRO_119</v>
      </c>
      <c r="AR1044" s="17" t="s">
        <v>5537</v>
      </c>
      <c r="AS1044" s="7" t="s">
        <v>5537</v>
      </c>
      <c r="AT1044" s="6"/>
      <c r="AU1044" s="7"/>
      <c r="AV1044" s="3" t="s">
        <v>5537</v>
      </c>
      <c r="AW1044" s="18" t="s">
        <v>5537</v>
      </c>
      <c r="AX1044" s="18" t="s">
        <v>5537</v>
      </c>
      <c r="AY1044" s="18" t="s">
        <v>5537</v>
      </c>
      <c r="AZ1044" s="18" t="s">
        <v>5537</v>
      </c>
      <c r="BA1044" s="18" t="s">
        <v>5537</v>
      </c>
      <c r="BB1044" s="18" t="s">
        <v>5537</v>
      </c>
      <c r="BC1044" s="18" t="s">
        <v>5537</v>
      </c>
      <c r="BD1044" s="18" t="s">
        <v>5537</v>
      </c>
      <c r="BE1044" s="18" t="s">
        <v>5537</v>
      </c>
      <c r="BF1044" s="18" t="s">
        <v>5537</v>
      </c>
      <c r="BG1044" s="18" t="s">
        <v>5537</v>
      </c>
      <c r="BH1044" s="18" t="s">
        <v>5537</v>
      </c>
      <c r="BI1044" s="9" t="s">
        <v>5537</v>
      </c>
      <c r="BJ1044" s="14"/>
      <c r="BK1044" s="14" t="s">
        <v>5537</v>
      </c>
      <c r="BL1044" s="14" t="str">
        <f>_xlfn.XLOOKUP(B1044,'[4]cell downs 18042026 17h'!$B:$B,'[4]cell downs 18042026 17h'!$B:$B,"")</f>
        <v/>
      </c>
      <c r="BM1044" s="14" t="str">
        <f>_xlfn.XLOOKUP(B1044,'[5]Cells Huawei 19042026 15h'!$B:$B,'[5]Cells Huawei 19042026 15h'!$B:$B,"")</f>
        <v/>
      </c>
      <c r="BN1044" s="9" t="str">
        <f>_xlfn.XLOOKUP(B1044,'[6]cells down 19042026 9H40'!$B:$B,'[6]cells down 19042026 9H40'!$B:$B,"")</f>
        <v/>
      </c>
      <c r="BO1044" s="9" t="s">
        <v>2668</v>
      </c>
      <c r="BP1044" s="9" t="s">
        <v>5537</v>
      </c>
      <c r="BQ1044" s="115"/>
    </row>
    <row r="1045" spans="1:69" s="9" customFormat="1" x14ac:dyDescent="0.3">
      <c r="A1045" s="3" t="s">
        <v>2249</v>
      </c>
      <c r="B1045" s="25" t="s">
        <v>2250</v>
      </c>
      <c r="C1045" s="3" t="str">
        <f>_xlfn.XLOOKUP(B1045,'[1]daily break down'!$D:$D,'[1]daily break down'!$E:$E,"")</f>
        <v>CENTRE</v>
      </c>
      <c r="D1045" s="3" t="s">
        <v>11</v>
      </c>
      <c r="E1045" s="3" t="s">
        <v>96</v>
      </c>
      <c r="F1045" s="3" t="s">
        <v>226</v>
      </c>
      <c r="G1045" s="3" t="s">
        <v>2251</v>
      </c>
      <c r="H1045" s="33" t="str">
        <f>_xlfn.XLOOKUP(B1045,[2]CALCULATION!$B:$B,[2]CALCULATION!$H:$H,"")</f>
        <v>NOKIA</v>
      </c>
      <c r="I1045" s="28">
        <v>2.6752617476098045E-4</v>
      </c>
      <c r="J1045" s="28">
        <v>0</v>
      </c>
      <c r="K1045" s="28">
        <v>0</v>
      </c>
      <c r="L1045" s="28">
        <v>0</v>
      </c>
      <c r="M1045" s="28">
        <v>0</v>
      </c>
      <c r="N1045" s="28">
        <v>0</v>
      </c>
      <c r="O1045" s="28">
        <v>0</v>
      </c>
      <c r="P1045" s="28">
        <v>0</v>
      </c>
      <c r="Q1045" s="28">
        <v>0</v>
      </c>
      <c r="R1045" s="28">
        <v>0</v>
      </c>
      <c r="S1045" s="94">
        <v>0</v>
      </c>
      <c r="T1045" s="94">
        <f>_xlfn.XLOOKUP(B1045,'[3]Nur des jours'!$B:$B,'[3]Nur des jours'!$U:$U,"")</f>
        <v>0.27308521885465337</v>
      </c>
      <c r="U1045" s="94">
        <v>0</v>
      </c>
      <c r="V1045" s="94">
        <v>1.0084754508667519</v>
      </c>
      <c r="W1045" s="94">
        <v>0.27308521885465337</v>
      </c>
      <c r="X1045" s="94">
        <v>0</v>
      </c>
      <c r="Y1045" s="94">
        <v>0</v>
      </c>
      <c r="Z1045" s="94">
        <v>0</v>
      </c>
      <c r="AA1045" s="94">
        <v>5.3005852759301142E-2</v>
      </c>
      <c r="AB1045" s="94">
        <v>0</v>
      </c>
      <c r="AC1045" s="94">
        <f>_xlfn.XLOOKUP(B1045,'[3]Nur des jours'!$B:$B,'[3]Nur des jours'!$N:$N,"")</f>
        <v>0</v>
      </c>
      <c r="AD1045" s="94">
        <v>0</v>
      </c>
      <c r="AE1045" s="94">
        <v>0</v>
      </c>
      <c r="AF1045" s="94">
        <v>0</v>
      </c>
      <c r="AG1045" s="94">
        <v>0</v>
      </c>
      <c r="AH1045" s="94">
        <v>0</v>
      </c>
      <c r="AI1045" s="49" t="s">
        <v>5559</v>
      </c>
      <c r="AJ1045" s="49"/>
      <c r="AK1045" s="48" t="str" cm="1">
        <f t="array" ref="AK1045">IFERROR(_xlfn.IFS(
AM1045="MPR ISSUE","PDH",
AM1045="BSS Hardware Issue","BSS",
AM1045="Sites strategiques, MLL, Pylone, etc.","ENVTECH",
AM1045="AKTIVCO DEFAUT GE &amp; POWER Cabinet","AKTIVCO",
AM1045="AKTIVCO Coupure ENEO &amp; Baisse de tension","AKTIVCO GRID ONLY",
AM1045="Coupure ENEO &amp; Baisse de tension","IHS GRID ONLY",
AM1045="Defaut GE &amp; POWER Cabinet","IHS",
AM1045="Sharing","Partners",
AM1045="Sites strategiques &amp; DataCenter","SST &amp; DC",
AM1045="Exclu","Exclu",
AM1045="SAT","SAT",
AM1045="SPARE-ISSUE","SPARE-ISSUE",
AM1045="Fiber CAmtel","TRANS_FO_CAMTEL",
AM1045="Fiber AOF","Fiber AOF",
AM1045="Projet OCM (HUAWEI)","TRAVAUX-HUAWEI",
AM1045="Projet OCM (NOKIA)","TRAVAUX-NOKIA",
AM1045="ACCESS-ISSUE","ACCESS-ISSUE",
AM1045="Projet OCM (ZTE, NOKIA, autres projets)","TRAVAUX OCM",
AM1045="No root CAuse","No root cause",
AM1045="ODU HS","PDH",
AM1045="IP &amp; VLAN","PDH",
AM1045="Warehouse HUAWEI","SPARE-ISSUE",
AM1045="SPARE-HS","SPARE-ISSUE",
AM1045="Power Telco","BSS",AM1045="no impacts","no impacts"
),"")</f>
        <v>no impacts</v>
      </c>
      <c r="AL1045" s="48" t="str" cm="1">
        <f t="array" ref="AL1045">IFERROR(_xlfn.IFS(
AM1045="MPR ISSUE","TX ISSUE",
AM1045="BSS Hardware Issue","RAN ISSUE",
AM1045="Sites strategiques, MLL, Pylone, etc.","ENVTECH",
AM1045="AKTIVCO DEFAUT GE &amp; POWER Cabinet","POWER ISSUE",
AM1045="AKTIVCO Coupure ENEO &amp; Baisse de tension","POWER ISSUE",
AM1045="Coupure ENEO &amp; Baisse de tension","POWER ISSUE",
AM1045="Defaut GE &amp; POWER Cabinet","POWER ISSUE",
AM1045="Sharing","POWER ISSUE",
AM1045="Sites strategiques &amp; DataCenter","POWER ISSUE",
AM1045="Exclu","Exclu",
AM1045="SAT","TX ISSUE",
AM1045="SPARE-ISSUE","SPARE-ISSUE",
AM1045="Fiber CAmtel","TX ISSUE",
AM1045="Fiber AOF","TX ISSUE",
AM1045="Projet OCM (HUAWEI)","TRAVAUX-HUAWEI",
AM1045="Projet OCM (NOKIA)","TRAVAUX -NOKIA",
AM1045="ACCESS-ISSUE","ACCESS-ISSUE",
AM1045="Projet OCM (ZTE, NOKIA, autres projets)","TRAVAUX OCM",
AM1045="No root CAuse","No root cause",
AM1045="ODU HS","TX ISSUE",
AM1045="IP &amp; VLAN","TX ISSUE",
AM1045="Warehouse HUAWEI","SPARE-ISSUE",
AM1045="SPARE-HS","SPARE-ISSUE",
AM1045="Power Telco","RAN ISSUE",AM1045="no impacts","no impacts"
),"")</f>
        <v>no impacts</v>
      </c>
      <c r="AM1045" s="67" t="s">
        <v>5605</v>
      </c>
      <c r="AN1045" s="48" t="str" cm="1">
        <f t="array" ref="AN1045">IFERROR(_xlfn.IFS(
AM1045="MPR ISSUE","ACTIVE",
AM1045="BSS Hardware Issue","ACTIVE",
AM1045="Sites strategiques, MLL, Pylone, etc.","PASSIVE",
AM1045="AKTIVCO DEFAUT GE &amp; POWER Cabinet","PASSIVE",
AM1045="AKTIVCO Coupure ENEO &amp; Baisse de tension","PASSIVE",
AM1045="Coupure ENEO &amp; Baisse de tension","PASSIVE",
AM1045="Defaut GE &amp; POWER Cabinet","PASSIVE",
AM1045="Sharing","PASSIVE",
AM1045="Sites strategiques &amp; DataCenter","PASSIVE",
AM1045="Exclu","Exclu",
AM1045="SAT","ACTIVE",
AM1045="SPARE-ISSUE","SPARE-ISSUE",
AM1045="Fiber CAmtel","ACTIVE",
AM1045="Fiber AOF","ACTIVE",
AM1045="Projet OCM (HUAWEI)","PLANNED WORKS",
AM1045="Projet OCM (NOKIA)","PLANNED WORKS",
AM1045="ACCESS-ISSUE","ACCESS-ISSUE",
AM1045="Projet OCM (ZTE, NOKIA, autres projets)","PLANNED WORKS",
AM1045="No root CAuse","No root cause",
AM1045="ODU HS","ACTIVE",
AM1045="IP &amp; VLAN","ACTIVE",
AM1045="Warehouse HUAWEI","SPARE-ISSUE",
AM1045="SPARE-HS","SPARE-ISSUE",
AM1045="Power Telco","ACTIVE", AM1045="no impacts","no impacts"
),"")</f>
        <v>no impacts</v>
      </c>
      <c r="AO1045" s="93" t="s">
        <v>5537</v>
      </c>
      <c r="AP1045" s="101" t="str">
        <f t="shared" si="32"/>
        <v>EST_094</v>
      </c>
      <c r="AR1045" s="17" t="s">
        <v>5537</v>
      </c>
      <c r="AS1045" s="7" t="s">
        <v>5537</v>
      </c>
      <c r="AT1045" s="6"/>
      <c r="AU1045" s="7"/>
      <c r="AV1045" s="3" t="s">
        <v>5537</v>
      </c>
      <c r="AW1045" s="18" t="s">
        <v>5537</v>
      </c>
      <c r="AX1045" s="18" t="s">
        <v>5537</v>
      </c>
      <c r="AY1045" s="18" t="s">
        <v>5537</v>
      </c>
      <c r="AZ1045" s="18" t="s">
        <v>5537</v>
      </c>
      <c r="BA1045" s="18" t="s">
        <v>5537</v>
      </c>
      <c r="BB1045" s="18" t="s">
        <v>5537</v>
      </c>
      <c r="BC1045" s="18" t="s">
        <v>5537</v>
      </c>
      <c r="BD1045" s="18" t="s">
        <v>5537</v>
      </c>
      <c r="BE1045" s="18" t="s">
        <v>5537</v>
      </c>
      <c r="BF1045" s="18" t="s">
        <v>5537</v>
      </c>
      <c r="BG1045" s="18" t="s">
        <v>5537</v>
      </c>
      <c r="BH1045" s="18" t="s">
        <v>5537</v>
      </c>
      <c r="BI1045" s="9" t="s">
        <v>5537</v>
      </c>
      <c r="BJ1045" s="14"/>
      <c r="BK1045" s="14" t="s">
        <v>5537</v>
      </c>
      <c r="BL1045" s="14" t="str">
        <f>_xlfn.XLOOKUP(B1045,'[4]cell downs 18042026 17h'!$B:$B,'[4]cell downs 18042026 17h'!$B:$B,"")</f>
        <v/>
      </c>
      <c r="BM1045" s="14" t="str">
        <f>_xlfn.XLOOKUP(B1045,'[5]Cells Huawei 19042026 15h'!$B:$B,'[5]Cells Huawei 19042026 15h'!$B:$B,"")</f>
        <v/>
      </c>
      <c r="BN1045" s="9" t="str">
        <f>_xlfn.XLOOKUP(B1045,'[6]cells down 19042026 9H40'!$B:$B,'[6]cells down 19042026 9H40'!$B:$B,"")</f>
        <v/>
      </c>
      <c r="BO1045" s="9" t="s">
        <v>2250</v>
      </c>
      <c r="BP1045" s="9" t="s">
        <v>5577</v>
      </c>
      <c r="BQ1045" s="115"/>
    </row>
    <row r="1046" spans="1:69" s="9" customFormat="1" x14ac:dyDescent="0.3">
      <c r="A1046" s="1" t="s">
        <v>364</v>
      </c>
      <c r="B1046" s="1" t="s">
        <v>365</v>
      </c>
      <c r="C1046" s="3" t="str">
        <f>_xlfn.XLOOKUP(B1046,'[1]daily break down'!$D:$D,'[1]daily break down'!$E:$E,"")</f>
        <v>Yaounde</v>
      </c>
      <c r="D1046" s="1" t="s">
        <v>11</v>
      </c>
      <c r="E1046" s="1" t="s">
        <v>12</v>
      </c>
      <c r="F1046" s="3" t="s">
        <v>37</v>
      </c>
      <c r="G1046" s="1" t="s">
        <v>38</v>
      </c>
      <c r="H1046" s="34" t="str">
        <f>_xlfn.XLOOKUP(B1046,[2]CALCULATION!$B:$B,[2]CALCULATION!$H:$H,"")</f>
        <v>ZTE</v>
      </c>
      <c r="I1046" s="28">
        <v>9.9234375757991669E-2</v>
      </c>
      <c r="J1046" s="28">
        <v>1.5479777874800595</v>
      </c>
      <c r="K1046" s="28">
        <v>0</v>
      </c>
      <c r="L1046" s="28">
        <v>0</v>
      </c>
      <c r="M1046" s="28">
        <v>4.2697177491845789E-2</v>
      </c>
      <c r="N1046" s="28">
        <v>0</v>
      </c>
      <c r="O1046" s="28">
        <v>0</v>
      </c>
      <c r="P1046" s="28">
        <v>0.6817280336041408</v>
      </c>
      <c r="Q1046" s="28">
        <v>0</v>
      </c>
      <c r="R1046" s="28">
        <v>0</v>
      </c>
      <c r="S1046" s="94">
        <v>0.70220270351251146</v>
      </c>
      <c r="T1046" s="94">
        <f>_xlfn.XLOOKUP(B1046,'[3]Nur des jours'!$B:$B,'[3]Nur des jours'!$U:$U,"")</f>
        <v>0</v>
      </c>
      <c r="U1046" s="94">
        <v>0.33986525241629534</v>
      </c>
      <c r="V1046" s="94">
        <v>4.1299085702545142</v>
      </c>
      <c r="W1046" s="94">
        <v>0</v>
      </c>
      <c r="X1046" s="94">
        <v>0</v>
      </c>
      <c r="Y1046" s="94">
        <v>0</v>
      </c>
      <c r="Z1046" s="94">
        <v>0</v>
      </c>
      <c r="AA1046" s="94">
        <v>4.0877999503471658E-2</v>
      </c>
      <c r="AB1046" s="94">
        <v>0</v>
      </c>
      <c r="AC1046" s="94">
        <f>_xlfn.XLOOKUP(B1046,'[3]Nur des jours'!$B:$B,'[3]Nur des jours'!$N:$N,"")</f>
        <v>0</v>
      </c>
      <c r="AD1046" s="94">
        <v>0</v>
      </c>
      <c r="AE1046" s="94">
        <v>0</v>
      </c>
      <c r="AF1046" s="94">
        <v>0</v>
      </c>
      <c r="AG1046" s="94">
        <v>0</v>
      </c>
      <c r="AH1046" s="94">
        <v>0</v>
      </c>
      <c r="AI1046" s="49" t="s">
        <v>5559</v>
      </c>
      <c r="AJ1046" s="49"/>
      <c r="AK1046" s="48" t="str" cm="1">
        <f t="array" ref="AK1046">IFERROR(_xlfn.IFS(
AM1046="MPR ISSUE","PDH",
AM1046="BSS Hardware Issue","BSS",
AM1046="Sites strategiques, MLL, Pylone, etc.","ENVTECH",
AM1046="AKTIVCO DEFAUT GE &amp; POWER Cabinet","AKTIVCO",
AM1046="AKTIVCO Coupure ENEO &amp; Baisse de tension","AKTIVCO GRID ONLY",
AM1046="Coupure ENEO &amp; Baisse de tension","IHS GRID ONLY",
AM1046="Defaut GE &amp; POWER Cabinet","IHS",
AM1046="Sharing","Partners",
AM1046="Sites strategiques &amp; DataCenter","SST &amp; DC",
AM1046="Exclu","Exclu",
AM1046="SAT","SAT",
AM1046="SPARE-ISSUE","SPARE-ISSUE",
AM1046="Fiber CAmtel","TRANS_FO_CAMTEL",
AM1046="Fiber AOF","Fiber AOF",
AM1046="Projet OCM (HUAWEI)","TRAVAUX-HUAWEI",
AM1046="Projet OCM (NOKIA)","TRAVAUX-NOKIA",
AM1046="ACCESS-ISSUE","ACCESS-ISSUE",
AM1046="Projet OCM (ZTE, NOKIA, autres projets)","TRAVAUX OCM",
AM1046="No root CAuse","No root cause",
AM1046="ODU HS","PDH",
AM1046="IP &amp; VLAN","PDH",
AM1046="Warehouse HUAWEI","SPARE-ISSUE",
AM1046="SPARE-HS","SPARE-ISSUE",
AM1046="Power Telco","BSS",AM1046="no impacts","no impacts"
),"")</f>
        <v>no impacts</v>
      </c>
      <c r="AL1046" s="48" t="str" cm="1">
        <f t="array" ref="AL1046">IFERROR(_xlfn.IFS(
AM1046="MPR ISSUE","TX ISSUE",
AM1046="BSS Hardware Issue","RAN ISSUE",
AM1046="Sites strategiques, MLL, Pylone, etc.","ENVTECH",
AM1046="AKTIVCO DEFAUT GE &amp; POWER Cabinet","POWER ISSUE",
AM1046="AKTIVCO Coupure ENEO &amp; Baisse de tension","POWER ISSUE",
AM1046="Coupure ENEO &amp; Baisse de tension","POWER ISSUE",
AM1046="Defaut GE &amp; POWER Cabinet","POWER ISSUE",
AM1046="Sharing","POWER ISSUE",
AM1046="Sites strategiques &amp; DataCenter","POWER ISSUE",
AM1046="Exclu","Exclu",
AM1046="SAT","TX ISSUE",
AM1046="SPARE-ISSUE","SPARE-ISSUE",
AM1046="Fiber CAmtel","TX ISSUE",
AM1046="Fiber AOF","TX ISSUE",
AM1046="Projet OCM (HUAWEI)","TRAVAUX-HUAWEI",
AM1046="Projet OCM (NOKIA)","TRAVAUX -NOKIA",
AM1046="ACCESS-ISSUE","ACCESS-ISSUE",
AM1046="Projet OCM (ZTE, NOKIA, autres projets)","TRAVAUX OCM",
AM1046="No root CAuse","No root cause",
AM1046="ODU HS","TX ISSUE",
AM1046="IP &amp; VLAN","TX ISSUE",
AM1046="Warehouse HUAWEI","SPARE-ISSUE",
AM1046="SPARE-HS","SPARE-ISSUE",
AM1046="Power Telco","RAN ISSUE",AM1046="no impacts","no impacts"
),"")</f>
        <v>no impacts</v>
      </c>
      <c r="AM1046" s="67" t="s">
        <v>5605</v>
      </c>
      <c r="AN1046" s="48" t="str" cm="1">
        <f t="array" ref="AN1046">IFERROR(_xlfn.IFS(
AM1046="MPR ISSUE","ACTIVE",
AM1046="BSS Hardware Issue","ACTIVE",
AM1046="Sites strategiques, MLL, Pylone, etc.","PASSIVE",
AM1046="AKTIVCO DEFAUT GE &amp; POWER Cabinet","PASSIVE",
AM1046="AKTIVCO Coupure ENEO &amp; Baisse de tension","PASSIVE",
AM1046="Coupure ENEO &amp; Baisse de tension","PASSIVE",
AM1046="Defaut GE &amp; POWER Cabinet","PASSIVE",
AM1046="Sharing","PASSIVE",
AM1046="Sites strategiques &amp; DataCenter","PASSIVE",
AM1046="Exclu","Exclu",
AM1046="SAT","ACTIVE",
AM1046="SPARE-ISSUE","SPARE-ISSUE",
AM1046="Fiber CAmtel","ACTIVE",
AM1046="Fiber AOF","ACTIVE",
AM1046="Projet OCM (HUAWEI)","PLANNED WORKS",
AM1046="Projet OCM (NOKIA)","PLANNED WORKS",
AM1046="ACCESS-ISSUE","ACCESS-ISSUE",
AM1046="Projet OCM (ZTE, NOKIA, autres projets)","PLANNED WORKS",
AM1046="No root CAuse","No root cause",
AM1046="ODU HS","ACTIVE",
AM1046="IP &amp; VLAN","ACTIVE",
AM1046="Warehouse HUAWEI","SPARE-ISSUE",
AM1046="SPARE-HS","SPARE-ISSUE",
AM1046="Power Telco","ACTIVE", AM1046="no impacts","no impacts"
),"")</f>
        <v>no impacts</v>
      </c>
      <c r="AO1046" s="93" t="s">
        <v>5537</v>
      </c>
      <c r="AP1046" s="101" t="str">
        <f t="shared" si="32"/>
        <v>CTR_395</v>
      </c>
      <c r="AR1046" s="17" t="s">
        <v>5537</v>
      </c>
      <c r="AS1046" s="7" t="s">
        <v>5537</v>
      </c>
      <c r="AT1046" s="6"/>
      <c r="AU1046" s="7"/>
      <c r="AV1046" s="3" t="s">
        <v>5537</v>
      </c>
      <c r="AW1046" s="18" t="s">
        <v>5537</v>
      </c>
      <c r="AX1046" s="18" t="s">
        <v>5537</v>
      </c>
      <c r="AY1046" s="18" t="s">
        <v>5537</v>
      </c>
      <c r="AZ1046" s="18" t="s">
        <v>5537</v>
      </c>
      <c r="BA1046" s="18" t="s">
        <v>5537</v>
      </c>
      <c r="BB1046" s="18" t="s">
        <v>5537</v>
      </c>
      <c r="BC1046" s="18" t="s">
        <v>5537</v>
      </c>
      <c r="BD1046" s="18" t="s">
        <v>5537</v>
      </c>
      <c r="BE1046" s="18" t="s">
        <v>5537</v>
      </c>
      <c r="BF1046" s="18" t="s">
        <v>5537</v>
      </c>
      <c r="BG1046" s="18" t="s">
        <v>5537</v>
      </c>
      <c r="BH1046" s="18" t="s">
        <v>5537</v>
      </c>
      <c r="BI1046" s="9" t="s">
        <v>5537</v>
      </c>
      <c r="BJ1046" s="14"/>
      <c r="BK1046" s="14" t="s">
        <v>5537</v>
      </c>
      <c r="BL1046" s="14" t="str">
        <f>_xlfn.XLOOKUP(B1046,'[4]cell downs 18042026 17h'!$B:$B,'[4]cell downs 18042026 17h'!$B:$B,"")</f>
        <v/>
      </c>
      <c r="BM1046" s="14" t="str">
        <f>_xlfn.XLOOKUP(B1046,'[5]Cells Huawei 19042026 15h'!$B:$B,'[5]Cells Huawei 19042026 15h'!$B:$B,"")</f>
        <v/>
      </c>
      <c r="BN1046" s="9" t="str">
        <f>_xlfn.XLOOKUP(B1046,'[6]cells down 19042026 9H40'!$B:$B,'[6]cells down 19042026 9H40'!$B:$B,"")</f>
        <v/>
      </c>
      <c r="BO1046" s="9" t="s">
        <v>365</v>
      </c>
      <c r="BP1046" s="9" t="s">
        <v>12</v>
      </c>
      <c r="BQ1046" s="115"/>
    </row>
    <row r="1047" spans="1:69" s="9" customFormat="1" x14ac:dyDescent="0.3">
      <c r="A1047" s="1" t="s">
        <v>1194</v>
      </c>
      <c r="B1047" s="8" t="s">
        <v>1195</v>
      </c>
      <c r="C1047" s="3" t="str">
        <f>_xlfn.XLOOKUP(B1047,'[1]daily break down'!$D:$D,'[1]daily break down'!$E:$E,"")</f>
        <v>NORD-OUEST</v>
      </c>
      <c r="D1047" s="1" t="s">
        <v>11</v>
      </c>
      <c r="E1047" s="1" t="s">
        <v>12</v>
      </c>
      <c r="F1047" s="3" t="s">
        <v>51</v>
      </c>
      <c r="G1047" s="1" t="s">
        <v>762</v>
      </c>
      <c r="H1047" s="33" t="str">
        <f>_xlfn.XLOOKUP(B1047,[2]CALCULATION!$B:$B,[2]CALCULATION!$H:$H,"")</f>
        <v>NOKIA</v>
      </c>
      <c r="I1047" s="28">
        <v>2.7053307087621325E-3</v>
      </c>
      <c r="J1047" s="28">
        <v>0.15714335700993459</v>
      </c>
      <c r="K1047" s="28">
        <v>0</v>
      </c>
      <c r="L1047" s="28">
        <v>0</v>
      </c>
      <c r="M1047" s="28">
        <v>2.6195218224961261</v>
      </c>
      <c r="N1047" s="28">
        <v>3.8940339532160726</v>
      </c>
      <c r="O1047" s="28">
        <v>0</v>
      </c>
      <c r="P1047" s="28">
        <v>0</v>
      </c>
      <c r="Q1047" s="28">
        <v>0.66923146871340267</v>
      </c>
      <c r="R1047" s="28">
        <v>0</v>
      </c>
      <c r="S1047" s="94">
        <v>0.75584397278040771</v>
      </c>
      <c r="T1047" s="94">
        <f>_xlfn.XLOOKUP(B1047,'[3]Nur des jours'!$B:$B,'[3]Nur des jours'!$U:$U,"")</f>
        <v>0</v>
      </c>
      <c r="U1047" s="94">
        <v>0</v>
      </c>
      <c r="V1047" s="94">
        <v>0</v>
      </c>
      <c r="W1047" s="94">
        <v>0</v>
      </c>
      <c r="X1047" s="94">
        <v>0</v>
      </c>
      <c r="Y1047" s="94">
        <v>0</v>
      </c>
      <c r="Z1047" s="94">
        <v>0.10189180242728284</v>
      </c>
      <c r="AA1047" s="94">
        <v>1.612291079892593E-2</v>
      </c>
      <c r="AB1047" s="94">
        <v>0</v>
      </c>
      <c r="AC1047" s="94">
        <f>_xlfn.XLOOKUP(B1047,'[3]Nur des jours'!$B:$B,'[3]Nur des jours'!$N:$N,"")</f>
        <v>0</v>
      </c>
      <c r="AD1047" s="94">
        <v>0</v>
      </c>
      <c r="AE1047" s="94">
        <v>0</v>
      </c>
      <c r="AF1047" s="94">
        <v>0</v>
      </c>
      <c r="AG1047" s="94">
        <v>0</v>
      </c>
      <c r="AH1047" s="94">
        <v>0</v>
      </c>
      <c r="AI1047" s="49" t="s">
        <v>6659</v>
      </c>
      <c r="AJ1047" s="49"/>
      <c r="AK1047" s="48" t="str" cm="1">
        <f t="array" ref="AK1047">IFERROR(_xlfn.IFS(
AM1047="MPR ISSUE","PDH",
AM1047="BSS Hardware Issue","BSS",
AM1047="Sites strategiques, MLL, Pylone, etc.","ENVTECH",
AM1047="AKTIVCO DEFAUT GE &amp; POWER Cabinet","AKTIVCO",
AM1047="AKTIVCO Coupure ENEO &amp; Baisse de tension","AKTIVCO GRID ONLY",
AM1047="Coupure ENEO &amp; Baisse de tension","IHS GRID ONLY",
AM1047="Defaut GE &amp; POWER Cabinet","IHS",
AM1047="Sharing","Partners",
AM1047="Sites strategiques &amp; DataCenter","SST &amp; DC",
AM1047="Exclu","Exclu",
AM1047="SAT","SAT",
AM1047="SPARE-ISSUE","SPARE-ISSUE",
AM1047="Fiber CAmtel","TRANS_FO_CAMTEL",
AM1047="Fiber AOF","Fiber AOF",
AM1047="Projet OCM (HUAWEI)","TRAVAUX-HUAWEI",
AM1047="Projet OCM (NOKIA)","TRAVAUX-NOKIA",
AM1047="ACCESS-ISSUE","ACCESS-ISSUE",
AM1047="Projet OCM (ZTE, NOKIA, autres projets)","TRAVAUX OCM",
AM1047="No root CAuse","No root cause",
AM1047="ODU HS","PDH",
AM1047="IP &amp; VLAN","PDH",
AM1047="Warehouse HUAWEI","SPARE-ISSUE",
AM1047="SPARE-HS","SPARE-ISSUE",
AM1047="Power Telco","BSS",AM1047="no impacts","no impacts"
),"")</f>
        <v>no impacts</v>
      </c>
      <c r="AL1047" s="48" t="str" cm="1">
        <f t="array" ref="AL1047">IFERROR(_xlfn.IFS(
AM1047="MPR ISSUE","TX ISSUE",
AM1047="BSS Hardware Issue","RAN ISSUE",
AM1047="Sites strategiques, MLL, Pylone, etc.","ENVTECH",
AM1047="AKTIVCO DEFAUT GE &amp; POWER Cabinet","POWER ISSUE",
AM1047="AKTIVCO Coupure ENEO &amp; Baisse de tension","POWER ISSUE",
AM1047="Coupure ENEO &amp; Baisse de tension","POWER ISSUE",
AM1047="Defaut GE &amp; POWER Cabinet","POWER ISSUE",
AM1047="Sharing","POWER ISSUE",
AM1047="Sites strategiques &amp; DataCenter","POWER ISSUE",
AM1047="Exclu","Exclu",
AM1047="SAT","TX ISSUE",
AM1047="SPARE-ISSUE","SPARE-ISSUE",
AM1047="Fiber CAmtel","TX ISSUE",
AM1047="Fiber AOF","TX ISSUE",
AM1047="Projet OCM (HUAWEI)","TRAVAUX-HUAWEI",
AM1047="Projet OCM (NOKIA)","TRAVAUX -NOKIA",
AM1047="ACCESS-ISSUE","ACCESS-ISSUE",
AM1047="Projet OCM (ZTE, NOKIA, autres projets)","TRAVAUX OCM",
AM1047="No root CAuse","No root cause",
AM1047="ODU HS","TX ISSUE",
AM1047="IP &amp; VLAN","TX ISSUE",
AM1047="Warehouse HUAWEI","SPARE-ISSUE",
AM1047="SPARE-HS","SPARE-ISSUE",
AM1047="Power Telco","RAN ISSUE",AM1047="no impacts","no impacts"
),"")</f>
        <v>no impacts</v>
      </c>
      <c r="AM1047" s="67" t="s">
        <v>5605</v>
      </c>
      <c r="AN1047" s="48" t="str" cm="1">
        <f t="array" ref="AN1047">IFERROR(_xlfn.IFS(
AM1047="MPR ISSUE","ACTIVE",
AM1047="BSS Hardware Issue","ACTIVE",
AM1047="Sites strategiques, MLL, Pylone, etc.","PASSIVE",
AM1047="AKTIVCO DEFAUT GE &amp; POWER Cabinet","PASSIVE",
AM1047="AKTIVCO Coupure ENEO &amp; Baisse de tension","PASSIVE",
AM1047="Coupure ENEO &amp; Baisse de tension","PASSIVE",
AM1047="Defaut GE &amp; POWER Cabinet","PASSIVE",
AM1047="Sharing","PASSIVE",
AM1047="Sites strategiques &amp; DataCenter","PASSIVE",
AM1047="Exclu","Exclu",
AM1047="SAT","ACTIVE",
AM1047="SPARE-ISSUE","SPARE-ISSUE",
AM1047="Fiber CAmtel","ACTIVE",
AM1047="Fiber AOF","ACTIVE",
AM1047="Projet OCM (HUAWEI)","PLANNED WORKS",
AM1047="Projet OCM (NOKIA)","PLANNED WORKS",
AM1047="ACCESS-ISSUE","ACCESS-ISSUE",
AM1047="Projet OCM (ZTE, NOKIA, autres projets)","PLANNED WORKS",
AM1047="No root CAuse","No root cause",
AM1047="ODU HS","ACTIVE",
AM1047="IP &amp; VLAN","ACTIVE",
AM1047="Warehouse HUAWEI","SPARE-ISSUE",
AM1047="SPARE-HS","SPARE-ISSUE",
AM1047="Power Telco","ACTIVE", AM1047="no impacts","no impacts"
),"")</f>
        <v>no impacts</v>
      </c>
      <c r="AO1047" s="93" t="s">
        <v>5537</v>
      </c>
      <c r="AP1047" s="101" t="str">
        <f t="shared" si="32"/>
        <v>NRO_034</v>
      </c>
      <c r="AR1047" s="17" t="s">
        <v>5537</v>
      </c>
      <c r="AS1047" s="7" t="s">
        <v>5537</v>
      </c>
      <c r="AT1047" s="6"/>
      <c r="AU1047" s="7"/>
      <c r="AV1047" s="3" t="s">
        <v>5537</v>
      </c>
      <c r="AW1047" s="18" t="s">
        <v>5537</v>
      </c>
      <c r="AX1047" s="18" t="s">
        <v>5537</v>
      </c>
      <c r="AY1047" s="18" t="s">
        <v>5537</v>
      </c>
      <c r="AZ1047" s="18" t="s">
        <v>5537</v>
      </c>
      <c r="BA1047" s="18" t="s">
        <v>5537</v>
      </c>
      <c r="BB1047" s="18" t="s">
        <v>5537</v>
      </c>
      <c r="BC1047" s="18" t="s">
        <v>5537</v>
      </c>
      <c r="BD1047" s="18" t="s">
        <v>5537</v>
      </c>
      <c r="BE1047" s="18" t="s">
        <v>5537</v>
      </c>
      <c r="BF1047" s="18" t="s">
        <v>5537</v>
      </c>
      <c r="BG1047" s="18" t="s">
        <v>5537</v>
      </c>
      <c r="BH1047" s="18" t="s">
        <v>5537</v>
      </c>
      <c r="BI1047" s="9" t="s">
        <v>5537</v>
      </c>
      <c r="BJ1047" s="14"/>
      <c r="BK1047" s="14" t="s">
        <v>5537</v>
      </c>
      <c r="BL1047" s="14" t="str">
        <f>_xlfn.XLOOKUP(B1047,'[4]cell downs 18042026 17h'!$B:$B,'[4]cell downs 18042026 17h'!$B:$B,"")</f>
        <v/>
      </c>
      <c r="BM1047" s="14" t="str">
        <f>_xlfn.XLOOKUP(B1047,'[5]Cells Huawei 19042026 15h'!$B:$B,'[5]Cells Huawei 19042026 15h'!$B:$B,"")</f>
        <v/>
      </c>
      <c r="BN1047" s="9" t="str">
        <f>_xlfn.XLOOKUP(B1047,'[6]cells down 19042026 9H40'!$B:$B,'[6]cells down 19042026 9H40'!$B:$B,"")</f>
        <v/>
      </c>
      <c r="BO1047" s="9" t="s">
        <v>1195</v>
      </c>
      <c r="BP1047" s="9" t="s">
        <v>5537</v>
      </c>
      <c r="BQ1047" s="115"/>
    </row>
    <row r="1048" spans="1:69" s="9" customFormat="1" x14ac:dyDescent="0.3">
      <c r="A1048" s="1" t="s">
        <v>2637</v>
      </c>
      <c r="B1048" s="8" t="s">
        <v>2638</v>
      </c>
      <c r="C1048" s="3" t="str">
        <f>_xlfn.XLOOKUP(B1048,'[1]daily break down'!$D:$D,'[1]daily break down'!$E:$E,"")</f>
        <v>CENTRE</v>
      </c>
      <c r="D1048" s="1" t="s">
        <v>11</v>
      </c>
      <c r="E1048" s="1" t="s">
        <v>12</v>
      </c>
      <c r="F1048" s="3" t="s">
        <v>37</v>
      </c>
      <c r="G1048" s="1" t="s">
        <v>2637</v>
      </c>
      <c r="H1048" s="33" t="str">
        <f>_xlfn.XLOOKUP(B1048,[2]CALCULATION!$B:$B,[2]CALCULATION!$H:$H,"")</f>
        <v>NOKIA</v>
      </c>
      <c r="I1048" s="28">
        <v>0</v>
      </c>
      <c r="J1048" s="28">
        <v>0</v>
      </c>
      <c r="K1048" s="28">
        <v>0</v>
      </c>
      <c r="L1048" s="28">
        <v>0</v>
      </c>
      <c r="M1048" s="28">
        <v>0</v>
      </c>
      <c r="N1048" s="28">
        <v>0</v>
      </c>
      <c r="O1048" s="28">
        <v>0</v>
      </c>
      <c r="P1048" s="28">
        <v>6.6851597340379598E-2</v>
      </c>
      <c r="Q1048" s="28">
        <v>0</v>
      </c>
      <c r="R1048" s="28">
        <v>0</v>
      </c>
      <c r="S1048" s="94">
        <v>0</v>
      </c>
      <c r="T1048" s="94">
        <f>_xlfn.XLOOKUP(B1048,'[3]Nur des jours'!$B:$B,'[3]Nur des jours'!$U:$U,"")</f>
        <v>0</v>
      </c>
      <c r="U1048" s="94">
        <v>0</v>
      </c>
      <c r="V1048" s="94">
        <v>0</v>
      </c>
      <c r="W1048" s="94">
        <v>0</v>
      </c>
      <c r="X1048" s="94">
        <v>0</v>
      </c>
      <c r="Y1048" s="94">
        <v>0</v>
      </c>
      <c r="Z1048" s="94">
        <v>0</v>
      </c>
      <c r="AA1048" s="94">
        <v>6.7238245256582962E-3</v>
      </c>
      <c r="AB1048" s="94">
        <v>0</v>
      </c>
      <c r="AC1048" s="94">
        <f>_xlfn.XLOOKUP(B1048,'[3]Nur des jours'!$B:$B,'[3]Nur des jours'!$N:$N,"")</f>
        <v>0</v>
      </c>
      <c r="AD1048" s="94">
        <v>0</v>
      </c>
      <c r="AE1048" s="94">
        <v>0</v>
      </c>
      <c r="AF1048" s="94">
        <v>0</v>
      </c>
      <c r="AG1048" s="94">
        <v>0</v>
      </c>
      <c r="AH1048" s="94">
        <v>0</v>
      </c>
      <c r="AI1048" s="49" t="s">
        <v>5559</v>
      </c>
      <c r="AJ1048" s="49"/>
      <c r="AK1048" s="48" t="str" cm="1">
        <f t="array" ref="AK1048">IFERROR(_xlfn.IFS(
AM1048="MPR ISSUE","PDH",
AM1048="BSS Hardware Issue","BSS",
AM1048="Sites strategiques, MLL, Pylone, etc.","ENVTECH",
AM1048="AKTIVCO DEFAUT GE &amp; POWER Cabinet","AKTIVCO",
AM1048="AKTIVCO Coupure ENEO &amp; Baisse de tension","AKTIVCO GRID ONLY",
AM1048="Coupure ENEO &amp; Baisse de tension","IHS GRID ONLY",
AM1048="Defaut GE &amp; POWER Cabinet","IHS",
AM1048="Sharing","Partners",
AM1048="Sites strategiques &amp; DataCenter","SST &amp; DC",
AM1048="Exclu","Exclu",
AM1048="SAT","SAT",
AM1048="SPARE-ISSUE","SPARE-ISSUE",
AM1048="Fiber CAmtel","TRANS_FO_CAMTEL",
AM1048="Fiber AOF","Fiber AOF",
AM1048="Projet OCM (HUAWEI)","TRAVAUX-HUAWEI",
AM1048="Projet OCM (NOKIA)","TRAVAUX-NOKIA",
AM1048="ACCESS-ISSUE","ACCESS-ISSUE",
AM1048="Projet OCM (ZTE, NOKIA, autres projets)","TRAVAUX OCM",
AM1048="No root CAuse","No root cause",
AM1048="ODU HS","PDH",
AM1048="IP &amp; VLAN","PDH",
AM1048="Warehouse HUAWEI","SPARE-ISSUE",
AM1048="SPARE-HS","SPARE-ISSUE",
AM1048="Power Telco","BSS",AM1048="no impacts","no impacts"
),"")</f>
        <v>no impacts</v>
      </c>
      <c r="AL1048" s="48" t="str" cm="1">
        <f t="array" ref="AL1048">IFERROR(_xlfn.IFS(
AM1048="MPR ISSUE","TX ISSUE",
AM1048="BSS Hardware Issue","RAN ISSUE",
AM1048="Sites strategiques, MLL, Pylone, etc.","ENVTECH",
AM1048="AKTIVCO DEFAUT GE &amp; POWER Cabinet","POWER ISSUE",
AM1048="AKTIVCO Coupure ENEO &amp; Baisse de tension","POWER ISSUE",
AM1048="Coupure ENEO &amp; Baisse de tension","POWER ISSUE",
AM1048="Defaut GE &amp; POWER Cabinet","POWER ISSUE",
AM1048="Sharing","POWER ISSUE",
AM1048="Sites strategiques &amp; DataCenter","POWER ISSUE",
AM1048="Exclu","Exclu",
AM1048="SAT","TX ISSUE",
AM1048="SPARE-ISSUE","SPARE-ISSUE",
AM1048="Fiber CAmtel","TX ISSUE",
AM1048="Fiber AOF","TX ISSUE",
AM1048="Projet OCM (HUAWEI)","TRAVAUX-HUAWEI",
AM1048="Projet OCM (NOKIA)","TRAVAUX -NOKIA",
AM1048="ACCESS-ISSUE","ACCESS-ISSUE",
AM1048="Projet OCM (ZTE, NOKIA, autres projets)","TRAVAUX OCM",
AM1048="No root CAuse","No root cause",
AM1048="ODU HS","TX ISSUE",
AM1048="IP &amp; VLAN","TX ISSUE",
AM1048="Warehouse HUAWEI","SPARE-ISSUE",
AM1048="SPARE-HS","SPARE-ISSUE",
AM1048="Power Telco","RAN ISSUE",AM1048="no impacts","no impacts"
),"")</f>
        <v>no impacts</v>
      </c>
      <c r="AM1048" s="67" t="s">
        <v>5605</v>
      </c>
      <c r="AN1048" s="48" t="str" cm="1">
        <f t="array" ref="AN1048">IFERROR(_xlfn.IFS(
AM1048="MPR ISSUE","ACTIVE",
AM1048="BSS Hardware Issue","ACTIVE",
AM1048="Sites strategiques, MLL, Pylone, etc.","PASSIVE",
AM1048="AKTIVCO DEFAUT GE &amp; POWER Cabinet","PASSIVE",
AM1048="AKTIVCO Coupure ENEO &amp; Baisse de tension","PASSIVE",
AM1048="Coupure ENEO &amp; Baisse de tension","PASSIVE",
AM1048="Defaut GE &amp; POWER Cabinet","PASSIVE",
AM1048="Sharing","PASSIVE",
AM1048="Sites strategiques &amp; DataCenter","PASSIVE",
AM1048="Exclu","Exclu",
AM1048="SAT","ACTIVE",
AM1048="SPARE-ISSUE","SPARE-ISSUE",
AM1048="Fiber CAmtel","ACTIVE",
AM1048="Fiber AOF","ACTIVE",
AM1048="Projet OCM (HUAWEI)","PLANNED WORKS",
AM1048="Projet OCM (NOKIA)","PLANNED WORKS",
AM1048="ACCESS-ISSUE","ACCESS-ISSUE",
AM1048="Projet OCM (ZTE, NOKIA, autres projets)","PLANNED WORKS",
AM1048="No root CAuse","No root cause",
AM1048="ODU HS","ACTIVE",
AM1048="IP &amp; VLAN","ACTIVE",
AM1048="Warehouse HUAWEI","SPARE-ISSUE",
AM1048="SPARE-HS","SPARE-ISSUE",
AM1048="Power Telco","ACTIVE", AM1048="no impacts","no impacts"
),"")</f>
        <v>no impacts</v>
      </c>
      <c r="AO1048" s="93" t="s">
        <v>5537</v>
      </c>
      <c r="AP1048" s="101" t="str">
        <f t="shared" si="32"/>
        <v>CTR_190</v>
      </c>
      <c r="AR1048" s="17" t="s">
        <v>5537</v>
      </c>
      <c r="AS1048" s="7" t="s">
        <v>5537</v>
      </c>
      <c r="AT1048" s="6"/>
      <c r="AU1048" s="7"/>
      <c r="AV1048" s="3" t="s">
        <v>5537</v>
      </c>
      <c r="AW1048" s="18" t="s">
        <v>5537</v>
      </c>
      <c r="AX1048" s="18" t="s">
        <v>5537</v>
      </c>
      <c r="AY1048" s="18" t="s">
        <v>5537</v>
      </c>
      <c r="AZ1048" s="18" t="s">
        <v>5537</v>
      </c>
      <c r="BA1048" s="18" t="s">
        <v>5537</v>
      </c>
      <c r="BB1048" s="18" t="s">
        <v>5537</v>
      </c>
      <c r="BC1048" s="18" t="s">
        <v>5537</v>
      </c>
      <c r="BD1048" s="18" t="s">
        <v>5537</v>
      </c>
      <c r="BE1048" s="18" t="s">
        <v>5537</v>
      </c>
      <c r="BF1048" s="18" t="s">
        <v>5537</v>
      </c>
      <c r="BG1048" s="18" t="s">
        <v>5537</v>
      </c>
      <c r="BH1048" s="18" t="s">
        <v>5537</v>
      </c>
      <c r="BI1048" s="9" t="s">
        <v>5537</v>
      </c>
      <c r="BJ1048" s="14"/>
      <c r="BK1048" s="14" t="s">
        <v>5537</v>
      </c>
      <c r="BL1048" s="14" t="str">
        <f>_xlfn.XLOOKUP(B1048,'[4]cell downs 18042026 17h'!$B:$B,'[4]cell downs 18042026 17h'!$B:$B,"")</f>
        <v/>
      </c>
      <c r="BM1048" s="14" t="str">
        <f>_xlfn.XLOOKUP(B1048,'[5]Cells Huawei 19042026 15h'!$B:$B,'[5]Cells Huawei 19042026 15h'!$B:$B,"")</f>
        <v/>
      </c>
      <c r="BN1048" s="9" t="str">
        <f>_xlfn.XLOOKUP(B1048,'[6]cells down 19042026 9H40'!$B:$B,'[6]cells down 19042026 9H40'!$B:$B,"")</f>
        <v/>
      </c>
      <c r="BO1048" s="9" t="s">
        <v>2638</v>
      </c>
      <c r="BP1048" s="9" t="s">
        <v>12</v>
      </c>
      <c r="BQ1048" s="115"/>
    </row>
    <row r="1049" spans="1:69" s="9" customFormat="1" x14ac:dyDescent="0.3">
      <c r="A1049" s="1" t="s">
        <v>1887</v>
      </c>
      <c r="B1049" s="8" t="s">
        <v>1888</v>
      </c>
      <c r="C1049" s="3" t="str">
        <f>_xlfn.XLOOKUP(B1049,'[1]daily break down'!$D:$D,'[1]daily break down'!$E:$E,"")</f>
        <v>SUD-OUEST</v>
      </c>
      <c r="D1049" s="1" t="s">
        <v>11</v>
      </c>
      <c r="E1049" s="1" t="s">
        <v>12</v>
      </c>
      <c r="F1049" s="3" t="s">
        <v>13</v>
      </c>
      <c r="G1049" s="1" t="s">
        <v>14</v>
      </c>
      <c r="H1049" s="32" t="str">
        <f>_xlfn.XLOOKUP(B1049,[2]CALCULATION!$B:$B,[2]CALCULATION!$H:$H,"")</f>
        <v>Huawei</v>
      </c>
      <c r="I1049" s="28">
        <v>0</v>
      </c>
      <c r="J1049" s="28">
        <v>0.62467361806679156</v>
      </c>
      <c r="K1049" s="28">
        <v>0</v>
      </c>
      <c r="L1049" s="28">
        <v>0</v>
      </c>
      <c r="M1049" s="28">
        <v>0</v>
      </c>
      <c r="N1049" s="28">
        <v>0</v>
      </c>
      <c r="O1049" s="28">
        <v>0</v>
      </c>
      <c r="P1049" s="28">
        <v>0</v>
      </c>
      <c r="Q1049" s="28">
        <v>0</v>
      </c>
      <c r="R1049" s="28">
        <v>0</v>
      </c>
      <c r="S1049" s="94">
        <v>0</v>
      </c>
      <c r="T1049" s="94">
        <f>_xlfn.XLOOKUP(B1049,'[3]Nur des jours'!$B:$B,'[3]Nur des jours'!$U:$U,"")</f>
        <v>0</v>
      </c>
      <c r="U1049" s="94">
        <v>0</v>
      </c>
      <c r="V1049" s="94">
        <v>0</v>
      </c>
      <c r="W1049" s="94">
        <v>0</v>
      </c>
      <c r="X1049" s="94">
        <v>0</v>
      </c>
      <c r="Y1049" s="94">
        <v>10.332663447791729</v>
      </c>
      <c r="Z1049" s="94">
        <v>0</v>
      </c>
      <c r="AA1049" s="94">
        <v>4.7262957541099162E-3</v>
      </c>
      <c r="AB1049" s="94">
        <v>0</v>
      </c>
      <c r="AC1049" s="94">
        <f>_xlfn.XLOOKUP(B1049,'[3]Nur des jours'!$B:$B,'[3]Nur des jours'!$N:$N,"")</f>
        <v>0</v>
      </c>
      <c r="AD1049" s="94">
        <v>0</v>
      </c>
      <c r="AE1049" s="94">
        <v>0</v>
      </c>
      <c r="AF1049" s="94">
        <v>0</v>
      </c>
      <c r="AG1049" s="94">
        <v>0</v>
      </c>
      <c r="AH1049" s="94">
        <v>0</v>
      </c>
      <c r="AI1049" s="49" t="s">
        <v>5559</v>
      </c>
      <c r="AJ1049" s="49"/>
      <c r="AK1049" s="48" t="str" cm="1">
        <f t="array" ref="AK1049">IFERROR(_xlfn.IFS(
AM1049="MPR ISSUE","PDH",
AM1049="BSS Hardware Issue","BSS",
AM1049="Sites strategiques, MLL, Pylone, etc.","ENVTECH",
AM1049="AKTIVCO DEFAUT GE &amp; POWER Cabinet","AKTIVCO",
AM1049="AKTIVCO Coupure ENEO &amp; Baisse de tension","AKTIVCO GRID ONLY",
AM1049="Coupure ENEO &amp; Baisse de tension","IHS GRID ONLY",
AM1049="Defaut GE &amp; POWER Cabinet","IHS",
AM1049="Sharing","Partners",
AM1049="Sites strategiques &amp; DataCenter","SST &amp; DC",
AM1049="Exclu","Exclu",
AM1049="SAT","SAT",
AM1049="SPARE-ISSUE","SPARE-ISSUE",
AM1049="Fiber CAmtel","TRANS_FO_CAMTEL",
AM1049="Fiber AOF","Fiber AOF",
AM1049="Projet OCM (HUAWEI)","TRAVAUX-HUAWEI",
AM1049="Projet OCM (NOKIA)","TRAVAUX-NOKIA",
AM1049="ACCESS-ISSUE","ACCESS-ISSUE",
AM1049="Projet OCM (ZTE, NOKIA, autres projets)","TRAVAUX OCM",
AM1049="No root CAuse","No root cause",
AM1049="ODU HS","PDH",
AM1049="IP &amp; VLAN","PDH",
AM1049="Warehouse HUAWEI","SPARE-ISSUE",
AM1049="SPARE-HS","SPARE-ISSUE",
AM1049="Power Telco","BSS",AM1049="no impacts","no impacts"
),"")</f>
        <v>no impacts</v>
      </c>
      <c r="AL1049" s="48" t="str" cm="1">
        <f t="array" ref="AL1049">IFERROR(_xlfn.IFS(
AM1049="MPR ISSUE","TX ISSUE",
AM1049="BSS Hardware Issue","RAN ISSUE",
AM1049="Sites strategiques, MLL, Pylone, etc.","ENVTECH",
AM1049="AKTIVCO DEFAUT GE &amp; POWER Cabinet","POWER ISSUE",
AM1049="AKTIVCO Coupure ENEO &amp; Baisse de tension","POWER ISSUE",
AM1049="Coupure ENEO &amp; Baisse de tension","POWER ISSUE",
AM1049="Defaut GE &amp; POWER Cabinet","POWER ISSUE",
AM1049="Sharing","POWER ISSUE",
AM1049="Sites strategiques &amp; DataCenter","POWER ISSUE",
AM1049="Exclu","Exclu",
AM1049="SAT","TX ISSUE",
AM1049="SPARE-ISSUE","SPARE-ISSUE",
AM1049="Fiber CAmtel","TX ISSUE",
AM1049="Fiber AOF","TX ISSUE",
AM1049="Projet OCM (HUAWEI)","TRAVAUX-HUAWEI",
AM1049="Projet OCM (NOKIA)","TRAVAUX -NOKIA",
AM1049="ACCESS-ISSUE","ACCESS-ISSUE",
AM1049="Projet OCM (ZTE, NOKIA, autres projets)","TRAVAUX OCM",
AM1049="No root CAuse","No root cause",
AM1049="ODU HS","TX ISSUE",
AM1049="IP &amp; VLAN","TX ISSUE",
AM1049="Warehouse HUAWEI","SPARE-ISSUE",
AM1049="SPARE-HS","SPARE-ISSUE",
AM1049="Power Telco","RAN ISSUE",AM1049="no impacts","no impacts"
),"")</f>
        <v>no impacts</v>
      </c>
      <c r="AM1049" s="67" t="s">
        <v>5605</v>
      </c>
      <c r="AN1049" s="48" t="str" cm="1">
        <f t="array" ref="AN1049">IFERROR(_xlfn.IFS(
AM1049="MPR ISSUE","ACTIVE",
AM1049="BSS Hardware Issue","ACTIVE",
AM1049="Sites strategiques, MLL, Pylone, etc.","PASSIVE",
AM1049="AKTIVCO DEFAUT GE &amp; POWER Cabinet","PASSIVE",
AM1049="AKTIVCO Coupure ENEO &amp; Baisse de tension","PASSIVE",
AM1049="Coupure ENEO &amp; Baisse de tension","PASSIVE",
AM1049="Defaut GE &amp; POWER Cabinet","PASSIVE",
AM1049="Sharing","PASSIVE",
AM1049="Sites strategiques &amp; DataCenter","PASSIVE",
AM1049="Exclu","Exclu",
AM1049="SAT","ACTIVE",
AM1049="SPARE-ISSUE","SPARE-ISSUE",
AM1049="Fiber CAmtel","ACTIVE",
AM1049="Fiber AOF","ACTIVE",
AM1049="Projet OCM (HUAWEI)","PLANNED WORKS",
AM1049="Projet OCM (NOKIA)","PLANNED WORKS",
AM1049="ACCESS-ISSUE","ACCESS-ISSUE",
AM1049="Projet OCM (ZTE, NOKIA, autres projets)","PLANNED WORKS",
AM1049="No root CAuse","No root cause",
AM1049="ODU HS","ACTIVE",
AM1049="IP &amp; VLAN","ACTIVE",
AM1049="Warehouse HUAWEI","SPARE-ISSUE",
AM1049="SPARE-HS","SPARE-ISSUE",
AM1049="Power Telco","ACTIVE", AM1049="no impacts","no impacts"
),"")</f>
        <v>no impacts</v>
      </c>
      <c r="AO1049" s="93" t="s">
        <v>5537</v>
      </c>
      <c r="AP1049" s="101" t="str">
        <f t="shared" si="32"/>
        <v>SUO_200</v>
      </c>
      <c r="AR1049" s="17" t="s">
        <v>5537</v>
      </c>
      <c r="AS1049" s="7" t="s">
        <v>5537</v>
      </c>
      <c r="AT1049" s="6"/>
      <c r="AU1049" s="7"/>
      <c r="AV1049" s="3" t="s">
        <v>5537</v>
      </c>
      <c r="AW1049" s="18" t="s">
        <v>5537</v>
      </c>
      <c r="AX1049" s="18" t="s">
        <v>5537</v>
      </c>
      <c r="AY1049" s="18" t="s">
        <v>5537</v>
      </c>
      <c r="AZ1049" s="18" t="s">
        <v>5537</v>
      </c>
      <c r="BA1049" s="18" t="s">
        <v>5537</v>
      </c>
      <c r="BB1049" s="18" t="s">
        <v>5537</v>
      </c>
      <c r="BC1049" s="18" t="s">
        <v>5537</v>
      </c>
      <c r="BD1049" s="18" t="s">
        <v>5537</v>
      </c>
      <c r="BE1049" s="18" t="s">
        <v>5537</v>
      </c>
      <c r="BF1049" s="18" t="s">
        <v>5537</v>
      </c>
      <c r="BG1049" s="18" t="s">
        <v>5537</v>
      </c>
      <c r="BH1049" s="18" t="s">
        <v>5537</v>
      </c>
      <c r="BI1049" s="9" t="s">
        <v>5537</v>
      </c>
      <c r="BJ1049" s="14"/>
      <c r="BK1049" s="14" t="s">
        <v>5537</v>
      </c>
      <c r="BL1049" s="14" t="str">
        <f>_xlfn.XLOOKUP(B1049,'[4]cell downs 18042026 17h'!$B:$B,'[4]cell downs 18042026 17h'!$B:$B,"")</f>
        <v/>
      </c>
      <c r="BM1049" s="14" t="str">
        <f>_xlfn.XLOOKUP(B1049,'[5]Cells Huawei 19042026 15h'!$B:$B,'[5]Cells Huawei 19042026 15h'!$B:$B,"")</f>
        <v/>
      </c>
      <c r="BN1049" s="9" t="str">
        <f>_xlfn.XLOOKUP(B1049,'[6]cells down 19042026 9H40'!$B:$B,'[6]cells down 19042026 9H40'!$B:$B,"")</f>
        <v/>
      </c>
      <c r="BO1049" s="9" t="s">
        <v>1888</v>
      </c>
      <c r="BP1049" s="9" t="s">
        <v>5537</v>
      </c>
      <c r="BQ1049" s="115"/>
    </row>
    <row r="1050" spans="1:69" s="9" customFormat="1" x14ac:dyDescent="0.3">
      <c r="A1050" s="1" t="s">
        <v>4980</v>
      </c>
      <c r="B1050" s="8" t="s">
        <v>4981</v>
      </c>
      <c r="C1050" s="3" t="str">
        <f>_xlfn.XLOOKUP(B1050,'[1]daily break down'!$D:$D,'[1]daily break down'!$E:$E,"")</f>
        <v>Douala</v>
      </c>
      <c r="D1050" s="1" t="s">
        <v>21</v>
      </c>
      <c r="E1050" s="1" t="s">
        <v>36</v>
      </c>
      <c r="F1050" s="3" t="s">
        <v>31</v>
      </c>
      <c r="G1050" s="1" t="s">
        <v>32</v>
      </c>
      <c r="H1050" s="34" t="str">
        <f>_xlfn.XLOOKUP(B1050,[2]CALCULATION!$B:$B,[2]CALCULATION!$H:$H,"")</f>
        <v>ZTE</v>
      </c>
      <c r="I1050" s="28">
        <v>0</v>
      </c>
      <c r="J1050" s="28">
        <v>0</v>
      </c>
      <c r="K1050" s="28">
        <v>0</v>
      </c>
      <c r="L1050" s="28">
        <v>0</v>
      </c>
      <c r="M1050" s="28">
        <v>0</v>
      </c>
      <c r="N1050" s="28">
        <v>0</v>
      </c>
      <c r="O1050" s="28">
        <v>0</v>
      </c>
      <c r="P1050" s="28">
        <v>0</v>
      </c>
      <c r="Q1050" s="28">
        <v>0</v>
      </c>
      <c r="R1050" s="28">
        <v>0</v>
      </c>
      <c r="S1050" s="94">
        <v>0</v>
      </c>
      <c r="T1050" s="94">
        <f>_xlfn.XLOOKUP(B1050,'[3]Nur des jours'!$B:$B,'[3]Nur des jours'!$U:$U,"")</f>
        <v>0</v>
      </c>
      <c r="U1050" s="94">
        <v>0</v>
      </c>
      <c r="V1050" s="94">
        <v>0</v>
      </c>
      <c r="W1050" s="94">
        <v>0</v>
      </c>
      <c r="X1050" s="94">
        <v>0</v>
      </c>
      <c r="Y1050" s="94">
        <v>0</v>
      </c>
      <c r="Z1050" s="94">
        <v>0</v>
      </c>
      <c r="AA1050" s="94">
        <v>2.2293847896742098E-3</v>
      </c>
      <c r="AB1050" s="94">
        <v>0</v>
      </c>
      <c r="AC1050" s="94">
        <f>_xlfn.XLOOKUP(B1050,'[3]Nur des jours'!$B:$B,'[3]Nur des jours'!$N:$N,"")</f>
        <v>0</v>
      </c>
      <c r="AD1050" s="94">
        <v>0</v>
      </c>
      <c r="AE1050" s="94">
        <v>0</v>
      </c>
      <c r="AF1050" s="94">
        <v>0</v>
      </c>
      <c r="AG1050" s="94">
        <v>0</v>
      </c>
      <c r="AH1050" s="94">
        <v>0</v>
      </c>
      <c r="AI1050" s="49" t="s">
        <v>5559</v>
      </c>
      <c r="AJ1050" s="49"/>
      <c r="AK1050" s="48" t="str" cm="1">
        <f t="array" ref="AK1050">IFERROR(_xlfn.IFS(
AM1050="MPR ISSUE","PDH",
AM1050="BSS Hardware Issue","BSS",
AM1050="Sites strategiques, MLL, Pylone, etc.","ENVTECH",
AM1050="AKTIVCO DEFAUT GE &amp; POWER Cabinet","AKTIVCO",
AM1050="AKTIVCO Coupure ENEO &amp; Baisse de tension","AKTIVCO GRID ONLY",
AM1050="Coupure ENEO &amp; Baisse de tension","IHS GRID ONLY",
AM1050="Defaut GE &amp; POWER Cabinet","IHS",
AM1050="Sharing","Partners",
AM1050="Sites strategiques &amp; DataCenter","SST &amp; DC",
AM1050="Exclu","Exclu",
AM1050="SAT","SAT",
AM1050="SPARE-ISSUE","SPARE-ISSUE",
AM1050="Fiber CAmtel","TRANS_FO_CAMTEL",
AM1050="Fiber AOF","Fiber AOF",
AM1050="Projet OCM (HUAWEI)","TRAVAUX-HUAWEI",
AM1050="Projet OCM (NOKIA)","TRAVAUX-NOKIA",
AM1050="ACCESS-ISSUE","ACCESS-ISSUE",
AM1050="Projet OCM (ZTE, NOKIA, autres projets)","TRAVAUX OCM",
AM1050="No root CAuse","No root cause",
AM1050="ODU HS","PDH",
AM1050="IP &amp; VLAN","PDH",
AM1050="Warehouse HUAWEI","SPARE-ISSUE",
AM1050="SPARE-HS","SPARE-ISSUE",
AM1050="Power Telco","BSS",AM1050="no impacts","no impacts"
),"")</f>
        <v>no impacts</v>
      </c>
      <c r="AL1050" s="48" t="str" cm="1">
        <f t="array" ref="AL1050">IFERROR(_xlfn.IFS(
AM1050="MPR ISSUE","TX ISSUE",
AM1050="BSS Hardware Issue","RAN ISSUE",
AM1050="Sites strategiques, MLL, Pylone, etc.","ENVTECH",
AM1050="AKTIVCO DEFAUT GE &amp; POWER Cabinet","POWER ISSUE",
AM1050="AKTIVCO Coupure ENEO &amp; Baisse de tension","POWER ISSUE",
AM1050="Coupure ENEO &amp; Baisse de tension","POWER ISSUE",
AM1050="Defaut GE &amp; POWER Cabinet","POWER ISSUE",
AM1050="Sharing","POWER ISSUE",
AM1050="Sites strategiques &amp; DataCenter","POWER ISSUE",
AM1050="Exclu","Exclu",
AM1050="SAT","TX ISSUE",
AM1050="SPARE-ISSUE","SPARE-ISSUE",
AM1050="Fiber CAmtel","TX ISSUE",
AM1050="Fiber AOF","TX ISSUE",
AM1050="Projet OCM (HUAWEI)","TRAVAUX-HUAWEI",
AM1050="Projet OCM (NOKIA)","TRAVAUX -NOKIA",
AM1050="ACCESS-ISSUE","ACCESS-ISSUE",
AM1050="Projet OCM (ZTE, NOKIA, autres projets)","TRAVAUX OCM",
AM1050="No root CAuse","No root cause",
AM1050="ODU HS","TX ISSUE",
AM1050="IP &amp; VLAN","TX ISSUE",
AM1050="Warehouse HUAWEI","SPARE-ISSUE",
AM1050="SPARE-HS","SPARE-ISSUE",
AM1050="Power Telco","RAN ISSUE",AM1050="no impacts","no impacts"
),"")</f>
        <v>no impacts</v>
      </c>
      <c r="AM1050" s="67" t="s">
        <v>5605</v>
      </c>
      <c r="AN1050" s="48" t="str" cm="1">
        <f t="array" ref="AN1050">IFERROR(_xlfn.IFS(
AM1050="MPR ISSUE","ACTIVE",
AM1050="BSS Hardware Issue","ACTIVE",
AM1050="Sites strategiques, MLL, Pylone, etc.","PASSIVE",
AM1050="AKTIVCO DEFAUT GE &amp; POWER Cabinet","PASSIVE",
AM1050="AKTIVCO Coupure ENEO &amp; Baisse de tension","PASSIVE",
AM1050="Coupure ENEO &amp; Baisse de tension","PASSIVE",
AM1050="Defaut GE &amp; POWER Cabinet","PASSIVE",
AM1050="Sharing","PASSIVE",
AM1050="Sites strategiques &amp; DataCenter","PASSIVE",
AM1050="Exclu","Exclu",
AM1050="SAT","ACTIVE",
AM1050="SPARE-ISSUE","SPARE-ISSUE",
AM1050="Fiber CAmtel","ACTIVE",
AM1050="Fiber AOF","ACTIVE",
AM1050="Projet OCM (HUAWEI)","PLANNED WORKS",
AM1050="Projet OCM (NOKIA)","PLANNED WORKS",
AM1050="ACCESS-ISSUE","ACCESS-ISSUE",
AM1050="Projet OCM (ZTE, NOKIA, autres projets)","PLANNED WORKS",
AM1050="No root CAuse","No root cause",
AM1050="ODU HS","ACTIVE",
AM1050="IP &amp; VLAN","ACTIVE",
AM1050="Warehouse HUAWEI","SPARE-ISSUE",
AM1050="SPARE-HS","SPARE-ISSUE",
AM1050="Power Telco","ACTIVE", AM1050="no impacts","no impacts"
),"")</f>
        <v>no impacts</v>
      </c>
      <c r="AO1050" s="93" t="s">
        <v>5537</v>
      </c>
      <c r="AP1050" s="101" t="str">
        <f t="shared" si="32"/>
        <v>LIT_675</v>
      </c>
      <c r="AR1050" s="17" t="s">
        <v>5537</v>
      </c>
      <c r="AS1050" s="7" t="s">
        <v>5537</v>
      </c>
      <c r="AT1050" s="6"/>
      <c r="AU1050" s="7"/>
      <c r="AV1050" s="3" t="s">
        <v>5537</v>
      </c>
      <c r="AW1050" s="18" t="s">
        <v>5537</v>
      </c>
      <c r="AX1050" s="18" t="s">
        <v>5537</v>
      </c>
      <c r="AY1050" s="18" t="s">
        <v>5537</v>
      </c>
      <c r="AZ1050" s="18" t="s">
        <v>5537</v>
      </c>
      <c r="BA1050" s="18" t="s">
        <v>5537</v>
      </c>
      <c r="BB1050" s="18" t="s">
        <v>5537</v>
      </c>
      <c r="BC1050" s="18" t="s">
        <v>5537</v>
      </c>
      <c r="BD1050" s="18" t="s">
        <v>5537</v>
      </c>
      <c r="BE1050" s="18" t="s">
        <v>5537</v>
      </c>
      <c r="BF1050" s="18" t="s">
        <v>5537</v>
      </c>
      <c r="BG1050" s="18" t="s">
        <v>5537</v>
      </c>
      <c r="BH1050" s="18" t="s">
        <v>5537</v>
      </c>
      <c r="BI1050" s="9" t="s">
        <v>5537</v>
      </c>
      <c r="BJ1050" s="14"/>
      <c r="BK1050" s="14" t="s">
        <v>5537</v>
      </c>
      <c r="BL1050" s="14" t="str">
        <f>_xlfn.XLOOKUP(B1050,'[4]cell downs 18042026 17h'!$B:$B,'[4]cell downs 18042026 17h'!$B:$B,"")</f>
        <v/>
      </c>
      <c r="BM1050" s="14" t="str">
        <f>_xlfn.XLOOKUP(B1050,'[5]Cells Huawei 19042026 15h'!$B:$B,'[5]Cells Huawei 19042026 15h'!$B:$B,"")</f>
        <v/>
      </c>
      <c r="BN1050" s="9" t="str">
        <f>_xlfn.XLOOKUP(B1050,'[6]cells down 19042026 9H40'!$B:$B,'[6]cells down 19042026 9H40'!$B:$B,"")</f>
        <v/>
      </c>
      <c r="BO1050" s="9" t="s">
        <v>5537</v>
      </c>
      <c r="BP1050" s="9" t="s">
        <v>1129</v>
      </c>
      <c r="BQ1050" s="115"/>
    </row>
    <row r="1051" spans="1:69" s="9" customFormat="1" x14ac:dyDescent="0.3">
      <c r="A1051" s="1" t="s">
        <v>2175</v>
      </c>
      <c r="B1051" s="1" t="s">
        <v>2176</v>
      </c>
      <c r="C1051" s="3" t="str">
        <f>_xlfn.XLOOKUP(B1051,'[1]daily break down'!$D:$D,'[1]daily break down'!$E:$E,"")</f>
        <v>Douala</v>
      </c>
      <c r="D1051" s="1" t="s">
        <v>11</v>
      </c>
      <c r="E1051" s="1" t="s">
        <v>12</v>
      </c>
      <c r="F1051" s="3" t="s">
        <v>31</v>
      </c>
      <c r="G1051" s="1" t="s">
        <v>32</v>
      </c>
      <c r="H1051" s="34" t="str">
        <f>_xlfn.XLOOKUP(B1051,[2]CALCULATION!$B:$B,[2]CALCULATION!$H:$H,"")</f>
        <v>ZTE</v>
      </c>
      <c r="I1051" s="28">
        <v>0</v>
      </c>
      <c r="J1051" s="28">
        <v>2.1314702097119858</v>
      </c>
      <c r="K1051" s="28">
        <v>0</v>
      </c>
      <c r="L1051" s="28">
        <v>2.211549711357039E-3</v>
      </c>
      <c r="M1051" s="28">
        <v>0</v>
      </c>
      <c r="N1051" s="28">
        <v>0</v>
      </c>
      <c r="O1051" s="28">
        <v>0</v>
      </c>
      <c r="P1051" s="28">
        <v>0</v>
      </c>
      <c r="Q1051" s="28">
        <v>0</v>
      </c>
      <c r="R1051" s="28">
        <v>0</v>
      </c>
      <c r="S1051" s="94">
        <v>0</v>
      </c>
      <c r="T1051" s="94">
        <f>_xlfn.XLOOKUP(B1051,'[3]Nur des jours'!$B:$B,'[3]Nur des jours'!$U:$U,"")</f>
        <v>0</v>
      </c>
      <c r="U1051" s="94">
        <v>0</v>
      </c>
      <c r="V1051" s="94">
        <v>0</v>
      </c>
      <c r="W1051" s="94">
        <v>0</v>
      </c>
      <c r="X1051" s="94">
        <v>0</v>
      </c>
      <c r="Y1051" s="94">
        <v>0</v>
      </c>
      <c r="Z1051" s="94">
        <v>0</v>
      </c>
      <c r="AA1051" s="94">
        <v>1.8548481450091792E-3</v>
      </c>
      <c r="AB1051" s="94">
        <v>0</v>
      </c>
      <c r="AC1051" s="94">
        <f>_xlfn.XLOOKUP(B1051,'[3]Nur des jours'!$B:$B,'[3]Nur des jours'!$N:$N,"")</f>
        <v>0</v>
      </c>
      <c r="AD1051" s="94">
        <v>0</v>
      </c>
      <c r="AE1051" s="94">
        <v>0</v>
      </c>
      <c r="AF1051" s="94">
        <v>0</v>
      </c>
      <c r="AG1051" s="94">
        <v>0</v>
      </c>
      <c r="AH1051" s="94">
        <v>0</v>
      </c>
      <c r="AI1051" s="49" t="s">
        <v>5559</v>
      </c>
      <c r="AJ1051" s="49"/>
      <c r="AK1051" s="48" t="str" cm="1">
        <f t="array" ref="AK1051">IFERROR(_xlfn.IFS(
AM1051="MPR ISSUE","PDH",
AM1051="BSS Hardware Issue","BSS",
AM1051="Sites strategiques, MLL, Pylone, etc.","ENVTECH",
AM1051="AKTIVCO DEFAUT GE &amp; POWER Cabinet","AKTIVCO",
AM1051="AKTIVCO Coupure ENEO &amp; Baisse de tension","AKTIVCO GRID ONLY",
AM1051="Coupure ENEO &amp; Baisse de tension","IHS GRID ONLY",
AM1051="Defaut GE &amp; POWER Cabinet","IHS",
AM1051="Sharing","Partners",
AM1051="Sites strategiques &amp; DataCenter","SST &amp; DC",
AM1051="Exclu","Exclu",
AM1051="SAT","SAT",
AM1051="SPARE-ISSUE","SPARE-ISSUE",
AM1051="Fiber CAmtel","TRANS_FO_CAMTEL",
AM1051="Fiber AOF","Fiber AOF",
AM1051="Projet OCM (HUAWEI)","TRAVAUX-HUAWEI",
AM1051="Projet OCM (NOKIA)","TRAVAUX-NOKIA",
AM1051="ACCESS-ISSUE","ACCESS-ISSUE",
AM1051="Projet OCM (ZTE, NOKIA, autres projets)","TRAVAUX OCM",
AM1051="No root CAuse","No root cause",
AM1051="ODU HS","PDH",
AM1051="IP &amp; VLAN","PDH",
AM1051="Warehouse HUAWEI","SPARE-ISSUE",
AM1051="SPARE-HS","SPARE-ISSUE",
AM1051="Power Telco","BSS",AM1051="no impacts","no impacts"
),"")</f>
        <v>no impacts</v>
      </c>
      <c r="AL1051" s="48" t="str" cm="1">
        <f t="array" ref="AL1051">IFERROR(_xlfn.IFS(
AM1051="MPR ISSUE","TX ISSUE",
AM1051="BSS Hardware Issue","RAN ISSUE",
AM1051="Sites strategiques, MLL, Pylone, etc.","ENVTECH",
AM1051="AKTIVCO DEFAUT GE &amp; POWER Cabinet","POWER ISSUE",
AM1051="AKTIVCO Coupure ENEO &amp; Baisse de tension","POWER ISSUE",
AM1051="Coupure ENEO &amp; Baisse de tension","POWER ISSUE",
AM1051="Defaut GE &amp; POWER Cabinet","POWER ISSUE",
AM1051="Sharing","POWER ISSUE",
AM1051="Sites strategiques &amp; DataCenter","POWER ISSUE",
AM1051="Exclu","Exclu",
AM1051="SAT","TX ISSUE",
AM1051="SPARE-ISSUE","SPARE-ISSUE",
AM1051="Fiber CAmtel","TX ISSUE",
AM1051="Fiber AOF","TX ISSUE",
AM1051="Projet OCM (HUAWEI)","TRAVAUX-HUAWEI",
AM1051="Projet OCM (NOKIA)","TRAVAUX -NOKIA",
AM1051="ACCESS-ISSUE","ACCESS-ISSUE",
AM1051="Projet OCM (ZTE, NOKIA, autres projets)","TRAVAUX OCM",
AM1051="No root CAuse","No root cause",
AM1051="ODU HS","TX ISSUE",
AM1051="IP &amp; VLAN","TX ISSUE",
AM1051="Warehouse HUAWEI","SPARE-ISSUE",
AM1051="SPARE-HS","SPARE-ISSUE",
AM1051="Power Telco","RAN ISSUE",AM1051="no impacts","no impacts"
),"")</f>
        <v>no impacts</v>
      </c>
      <c r="AM1051" s="67" t="s">
        <v>5605</v>
      </c>
      <c r="AN1051" s="48" t="str" cm="1">
        <f t="array" ref="AN1051">IFERROR(_xlfn.IFS(
AM1051="MPR ISSUE","ACTIVE",
AM1051="BSS Hardware Issue","ACTIVE",
AM1051="Sites strategiques, MLL, Pylone, etc.","PASSIVE",
AM1051="AKTIVCO DEFAUT GE &amp; POWER Cabinet","PASSIVE",
AM1051="AKTIVCO Coupure ENEO &amp; Baisse de tension","PASSIVE",
AM1051="Coupure ENEO &amp; Baisse de tension","PASSIVE",
AM1051="Defaut GE &amp; POWER Cabinet","PASSIVE",
AM1051="Sharing","PASSIVE",
AM1051="Sites strategiques &amp; DataCenter","PASSIVE",
AM1051="Exclu","Exclu",
AM1051="SAT","ACTIVE",
AM1051="SPARE-ISSUE","SPARE-ISSUE",
AM1051="Fiber CAmtel","ACTIVE",
AM1051="Fiber AOF","ACTIVE",
AM1051="Projet OCM (HUAWEI)","PLANNED WORKS",
AM1051="Projet OCM (NOKIA)","PLANNED WORKS",
AM1051="ACCESS-ISSUE","ACCESS-ISSUE",
AM1051="Projet OCM (ZTE, NOKIA, autres projets)","PLANNED WORKS",
AM1051="No root CAuse","No root cause",
AM1051="ODU HS","ACTIVE",
AM1051="IP &amp; VLAN","ACTIVE",
AM1051="Warehouse HUAWEI","SPARE-ISSUE",
AM1051="SPARE-HS","SPARE-ISSUE",
AM1051="Power Telco","ACTIVE", AM1051="no impacts","no impacts"
),"")</f>
        <v>no impacts</v>
      </c>
      <c r="AO1051" s="93" t="s">
        <v>5537</v>
      </c>
      <c r="AP1051" s="101" t="str">
        <f t="shared" si="32"/>
        <v>LIT_264</v>
      </c>
      <c r="AR1051" s="17" t="s">
        <v>5537</v>
      </c>
      <c r="AS1051" s="7" t="s">
        <v>5537</v>
      </c>
      <c r="AT1051" s="6"/>
      <c r="AU1051" s="7"/>
      <c r="AV1051" s="3" t="s">
        <v>5537</v>
      </c>
      <c r="AW1051" s="18" t="s">
        <v>5537</v>
      </c>
      <c r="AX1051" s="18" t="s">
        <v>5537</v>
      </c>
      <c r="AY1051" s="18" t="s">
        <v>5537</v>
      </c>
      <c r="AZ1051" s="18" t="s">
        <v>5537</v>
      </c>
      <c r="BA1051" s="18" t="s">
        <v>5537</v>
      </c>
      <c r="BB1051" s="18" t="s">
        <v>5537</v>
      </c>
      <c r="BC1051" s="18" t="s">
        <v>5537</v>
      </c>
      <c r="BD1051" s="18" t="s">
        <v>5537</v>
      </c>
      <c r="BE1051" s="18" t="s">
        <v>5537</v>
      </c>
      <c r="BF1051" s="18" t="s">
        <v>5537</v>
      </c>
      <c r="BG1051" s="18" t="s">
        <v>5537</v>
      </c>
      <c r="BH1051" s="18" t="s">
        <v>5537</v>
      </c>
      <c r="BI1051" s="9" t="s">
        <v>5537</v>
      </c>
      <c r="BJ1051" s="14"/>
      <c r="BK1051" s="14" t="s">
        <v>5537</v>
      </c>
      <c r="BL1051" s="14" t="str">
        <f>_xlfn.XLOOKUP(B1051,'[4]cell downs 18042026 17h'!$B:$B,'[4]cell downs 18042026 17h'!$B:$B,"")</f>
        <v/>
      </c>
      <c r="BM1051" s="14" t="str">
        <f>_xlfn.XLOOKUP(B1051,'[5]Cells Huawei 19042026 15h'!$B:$B,'[5]Cells Huawei 19042026 15h'!$B:$B,"")</f>
        <v/>
      </c>
      <c r="BN1051" s="9" t="str">
        <f>_xlfn.XLOOKUP(B1051,'[6]cells down 19042026 9H40'!$B:$B,'[6]cells down 19042026 9H40'!$B:$B,"")</f>
        <v/>
      </c>
      <c r="BO1051" s="9" t="s">
        <v>2176</v>
      </c>
      <c r="BP1051" s="9" t="s">
        <v>12</v>
      </c>
      <c r="BQ1051" s="115"/>
    </row>
    <row r="1052" spans="1:69" s="9" customFormat="1" x14ac:dyDescent="0.3">
      <c r="A1052" s="1" t="s">
        <v>1814</v>
      </c>
      <c r="B1052" s="8" t="s">
        <v>1815</v>
      </c>
      <c r="C1052" s="3" t="str">
        <f>_xlfn.XLOOKUP(B1052,'[1]daily break down'!$D:$D,'[1]daily break down'!$E:$E,"")</f>
        <v>OUEST</v>
      </c>
      <c r="D1052" s="1" t="s">
        <v>11</v>
      </c>
      <c r="E1052" s="1" t="s">
        <v>12</v>
      </c>
      <c r="F1052" s="3" t="s">
        <v>102</v>
      </c>
      <c r="G1052" s="1" t="s">
        <v>1799</v>
      </c>
      <c r="H1052" s="32" t="str">
        <f>_xlfn.XLOOKUP(B1052,[2]CALCULATION!$B:$B,[2]CALCULATION!$H:$H,"")</f>
        <v>Huawei</v>
      </c>
      <c r="I1052" s="28">
        <v>0</v>
      </c>
      <c r="J1052" s="28">
        <v>0</v>
      </c>
      <c r="K1052" s="28">
        <v>0</v>
      </c>
      <c r="L1052" s="28">
        <v>0</v>
      </c>
      <c r="M1052" s="28">
        <v>0</v>
      </c>
      <c r="N1052" s="28">
        <v>2.2115497113570925E-2</v>
      </c>
      <c r="O1052" s="28">
        <v>0</v>
      </c>
      <c r="P1052" s="28">
        <v>8.9175391586979538E-4</v>
      </c>
      <c r="Q1052" s="28">
        <v>8.9175391586979538E-4</v>
      </c>
      <c r="R1052" s="28">
        <v>0</v>
      </c>
      <c r="S1052" s="94">
        <v>0</v>
      </c>
      <c r="T1052" s="94">
        <f>_xlfn.XLOOKUP(B1052,'[3]Nur des jours'!$B:$B,'[3]Nur des jours'!$U:$U,"")</f>
        <v>0</v>
      </c>
      <c r="U1052" s="94">
        <v>0</v>
      </c>
      <c r="V1052" s="94">
        <v>5.3505234952187721E-4</v>
      </c>
      <c r="W1052" s="94">
        <v>0</v>
      </c>
      <c r="X1052" s="94">
        <v>0</v>
      </c>
      <c r="Y1052" s="94">
        <v>0</v>
      </c>
      <c r="Z1052" s="94">
        <v>0</v>
      </c>
      <c r="AA1052" s="94">
        <v>1.6051570485656314E-3</v>
      </c>
      <c r="AB1052" s="94">
        <v>0</v>
      </c>
      <c r="AC1052" s="94">
        <f>_xlfn.XLOOKUP(B1052,'[3]Nur des jours'!$B:$B,'[3]Nur des jours'!$N:$N,"")</f>
        <v>0</v>
      </c>
      <c r="AD1052" s="94">
        <v>0</v>
      </c>
      <c r="AE1052" s="94">
        <v>0</v>
      </c>
      <c r="AF1052" s="94">
        <v>0</v>
      </c>
      <c r="AG1052" s="94">
        <v>0</v>
      </c>
      <c r="AH1052" s="94">
        <v>0</v>
      </c>
      <c r="AI1052" s="49" t="s">
        <v>5559</v>
      </c>
      <c r="AJ1052" s="49"/>
      <c r="AK1052" s="48" t="str" cm="1">
        <f t="array" ref="AK1052">IFERROR(_xlfn.IFS(
AM1052="MPR ISSUE","PDH",
AM1052="BSS Hardware Issue","BSS",
AM1052="Sites strategiques, MLL, Pylone, etc.","ENVTECH",
AM1052="AKTIVCO DEFAUT GE &amp; POWER Cabinet","AKTIVCO",
AM1052="AKTIVCO Coupure ENEO &amp; Baisse de tension","AKTIVCO GRID ONLY",
AM1052="Coupure ENEO &amp; Baisse de tension","IHS GRID ONLY",
AM1052="Defaut GE &amp; POWER Cabinet","IHS",
AM1052="Sharing","Partners",
AM1052="Sites strategiques &amp; DataCenter","SST &amp; DC",
AM1052="Exclu","Exclu",
AM1052="SAT","SAT",
AM1052="SPARE-ISSUE","SPARE-ISSUE",
AM1052="Fiber CAmtel","TRANS_FO_CAMTEL",
AM1052="Fiber AOF","Fiber AOF",
AM1052="Projet OCM (HUAWEI)","TRAVAUX-HUAWEI",
AM1052="Projet OCM (NOKIA)","TRAVAUX-NOKIA",
AM1052="ACCESS-ISSUE","ACCESS-ISSUE",
AM1052="Projet OCM (ZTE, NOKIA, autres projets)","TRAVAUX OCM",
AM1052="No root CAuse","No root cause",
AM1052="ODU HS","PDH",
AM1052="IP &amp; VLAN","PDH",
AM1052="Warehouse HUAWEI","SPARE-ISSUE",
AM1052="SPARE-HS","SPARE-ISSUE",
AM1052="Power Telco","BSS",AM1052="no impacts","no impacts"
),"")</f>
        <v>no impacts</v>
      </c>
      <c r="AL1052" s="48" t="str" cm="1">
        <f t="array" ref="AL1052">IFERROR(_xlfn.IFS(
AM1052="MPR ISSUE","TX ISSUE",
AM1052="BSS Hardware Issue","RAN ISSUE",
AM1052="Sites strategiques, MLL, Pylone, etc.","ENVTECH",
AM1052="AKTIVCO DEFAUT GE &amp; POWER Cabinet","POWER ISSUE",
AM1052="AKTIVCO Coupure ENEO &amp; Baisse de tension","POWER ISSUE",
AM1052="Coupure ENEO &amp; Baisse de tension","POWER ISSUE",
AM1052="Defaut GE &amp; POWER Cabinet","POWER ISSUE",
AM1052="Sharing","POWER ISSUE",
AM1052="Sites strategiques &amp; DataCenter","POWER ISSUE",
AM1052="Exclu","Exclu",
AM1052="SAT","TX ISSUE",
AM1052="SPARE-ISSUE","SPARE-ISSUE",
AM1052="Fiber CAmtel","TX ISSUE",
AM1052="Fiber AOF","TX ISSUE",
AM1052="Projet OCM (HUAWEI)","TRAVAUX-HUAWEI",
AM1052="Projet OCM (NOKIA)","TRAVAUX -NOKIA",
AM1052="ACCESS-ISSUE","ACCESS-ISSUE",
AM1052="Projet OCM (ZTE, NOKIA, autres projets)","TRAVAUX OCM",
AM1052="No root CAuse","No root cause",
AM1052="ODU HS","TX ISSUE",
AM1052="IP &amp; VLAN","TX ISSUE",
AM1052="Warehouse HUAWEI","SPARE-ISSUE",
AM1052="SPARE-HS","SPARE-ISSUE",
AM1052="Power Telco","RAN ISSUE",AM1052="no impacts","no impacts"
),"")</f>
        <v>no impacts</v>
      </c>
      <c r="AM1052" s="67" t="s">
        <v>5605</v>
      </c>
      <c r="AN1052" s="48" t="str" cm="1">
        <f t="array" ref="AN1052">IFERROR(_xlfn.IFS(
AM1052="MPR ISSUE","ACTIVE",
AM1052="BSS Hardware Issue","ACTIVE",
AM1052="Sites strategiques, MLL, Pylone, etc.","PASSIVE",
AM1052="AKTIVCO DEFAUT GE &amp; POWER Cabinet","PASSIVE",
AM1052="AKTIVCO Coupure ENEO &amp; Baisse de tension","PASSIVE",
AM1052="Coupure ENEO &amp; Baisse de tension","PASSIVE",
AM1052="Defaut GE &amp; POWER Cabinet","PASSIVE",
AM1052="Sharing","PASSIVE",
AM1052="Sites strategiques &amp; DataCenter","PASSIVE",
AM1052="Exclu","Exclu",
AM1052="SAT","ACTIVE",
AM1052="SPARE-ISSUE","SPARE-ISSUE",
AM1052="Fiber CAmtel","ACTIVE",
AM1052="Fiber AOF","ACTIVE",
AM1052="Projet OCM (HUAWEI)","PLANNED WORKS",
AM1052="Projet OCM (NOKIA)","PLANNED WORKS",
AM1052="ACCESS-ISSUE","ACCESS-ISSUE",
AM1052="Projet OCM (ZTE, NOKIA, autres projets)","PLANNED WORKS",
AM1052="No root CAuse","No root cause",
AM1052="ODU HS","ACTIVE",
AM1052="IP &amp; VLAN","ACTIVE",
AM1052="Warehouse HUAWEI","SPARE-ISSUE",
AM1052="SPARE-HS","SPARE-ISSUE",
AM1052="Power Telco","ACTIVE", AM1052="no impacts","no impacts"
),"")</f>
        <v>no impacts</v>
      </c>
      <c r="AO1052" s="93" t="s">
        <v>5537</v>
      </c>
      <c r="AP1052" s="101" t="str">
        <f t="shared" si="32"/>
        <v>OST_222</v>
      </c>
      <c r="AR1052" s="17" t="s">
        <v>5537</v>
      </c>
      <c r="AS1052" s="7" t="s">
        <v>5537</v>
      </c>
      <c r="AT1052" s="6"/>
      <c r="AU1052" s="7"/>
      <c r="AV1052" s="3" t="s">
        <v>5537</v>
      </c>
      <c r="AW1052" s="18" t="s">
        <v>5537</v>
      </c>
      <c r="AX1052" s="18" t="s">
        <v>5537</v>
      </c>
      <c r="AY1052" s="18" t="s">
        <v>5537</v>
      </c>
      <c r="AZ1052" s="18" t="s">
        <v>5537</v>
      </c>
      <c r="BA1052" s="18" t="s">
        <v>5537</v>
      </c>
      <c r="BB1052" s="18" t="s">
        <v>5537</v>
      </c>
      <c r="BC1052" s="18" t="s">
        <v>5537</v>
      </c>
      <c r="BD1052" s="18" t="s">
        <v>5537</v>
      </c>
      <c r="BE1052" s="18" t="s">
        <v>5537</v>
      </c>
      <c r="BF1052" s="18" t="s">
        <v>5537</v>
      </c>
      <c r="BG1052" s="18" t="s">
        <v>5537</v>
      </c>
      <c r="BH1052" s="18" t="s">
        <v>5537</v>
      </c>
      <c r="BI1052" s="9" t="s">
        <v>5537</v>
      </c>
      <c r="BJ1052" s="14"/>
      <c r="BK1052" s="14" t="s">
        <v>5537</v>
      </c>
      <c r="BL1052" s="14" t="str">
        <f>_xlfn.XLOOKUP(B1052,'[4]cell downs 18042026 17h'!$B:$B,'[4]cell downs 18042026 17h'!$B:$B,"")</f>
        <v/>
      </c>
      <c r="BM1052" s="14" t="str">
        <f>_xlfn.XLOOKUP(B1052,'[5]Cells Huawei 19042026 15h'!$B:$B,'[5]Cells Huawei 19042026 15h'!$B:$B,"")</f>
        <v/>
      </c>
      <c r="BN1052" s="9" t="str">
        <f>_xlfn.XLOOKUP(B1052,'[6]cells down 19042026 9H40'!$B:$B,'[6]cells down 19042026 9H40'!$B:$B,"")</f>
        <v/>
      </c>
      <c r="BO1052" s="9" t="s">
        <v>1815</v>
      </c>
      <c r="BP1052" s="9" t="s">
        <v>5537</v>
      </c>
      <c r="BQ1052" s="115"/>
    </row>
    <row r="1053" spans="1:69" s="9" customFormat="1" x14ac:dyDescent="0.3">
      <c r="A1053" s="1" t="s">
        <v>1797</v>
      </c>
      <c r="B1053" s="8" t="s">
        <v>1798</v>
      </c>
      <c r="C1053" s="3" t="str">
        <f>_xlfn.XLOOKUP(B1053,'[1]daily break down'!$D:$D,'[1]daily break down'!$E:$E,"")</f>
        <v>OUEST</v>
      </c>
      <c r="D1053" s="1" t="s">
        <v>11</v>
      </c>
      <c r="E1053" s="1" t="s">
        <v>114</v>
      </c>
      <c r="F1053" s="3" t="s">
        <v>102</v>
      </c>
      <c r="G1053" s="1" t="s">
        <v>1799</v>
      </c>
      <c r="H1053" s="32" t="str">
        <f>_xlfn.XLOOKUP(B1053,[2]CALCULATION!$B:$B,[2]CALCULATION!$H:$H,"")</f>
        <v>Huawei</v>
      </c>
      <c r="I1053" s="28">
        <v>0</v>
      </c>
      <c r="J1053" s="28">
        <v>0</v>
      </c>
      <c r="K1053" s="28">
        <v>0</v>
      </c>
      <c r="L1053" s="28">
        <v>0</v>
      </c>
      <c r="M1053" s="28">
        <v>2.675261747609386E-4</v>
      </c>
      <c r="N1053" s="28">
        <v>0</v>
      </c>
      <c r="O1053" s="28">
        <v>0</v>
      </c>
      <c r="P1053" s="28">
        <v>5.439698886805751E-3</v>
      </c>
      <c r="Q1053" s="28">
        <v>0</v>
      </c>
      <c r="R1053" s="28">
        <v>2.675261747609386E-4</v>
      </c>
      <c r="S1053" s="94">
        <v>0</v>
      </c>
      <c r="T1053" s="94">
        <f>_xlfn.XLOOKUP(B1053,'[3]Nur des jours'!$B:$B,'[3]Nur des jours'!$U:$U,"")</f>
        <v>0</v>
      </c>
      <c r="U1053" s="94">
        <v>0</v>
      </c>
      <c r="V1053" s="94">
        <v>2.675261747609386E-4</v>
      </c>
      <c r="W1053" s="94">
        <v>0</v>
      </c>
      <c r="X1053" s="94">
        <v>0</v>
      </c>
      <c r="Y1053" s="94">
        <v>0</v>
      </c>
      <c r="Z1053" s="94">
        <v>1.7835078317395909E-4</v>
      </c>
      <c r="AA1053" s="94">
        <v>2.675261747609386E-4</v>
      </c>
      <c r="AB1053" s="94">
        <v>0</v>
      </c>
      <c r="AC1053" s="94">
        <f>_xlfn.XLOOKUP(B1053,'[3]Nur des jours'!$B:$B,'[3]Nur des jours'!$N:$N,"")</f>
        <v>0</v>
      </c>
      <c r="AD1053" s="94">
        <v>0</v>
      </c>
      <c r="AE1053" s="94">
        <v>0</v>
      </c>
      <c r="AF1053" s="94">
        <v>0</v>
      </c>
      <c r="AG1053" s="94">
        <v>0</v>
      </c>
      <c r="AH1053" s="94">
        <v>0</v>
      </c>
      <c r="AI1053" s="49" t="s">
        <v>5559</v>
      </c>
      <c r="AJ1053" s="49"/>
      <c r="AK1053" s="48" t="str" cm="1">
        <f t="array" ref="AK1053">IFERROR(_xlfn.IFS(
AM1053="MPR ISSUE","PDH",
AM1053="BSS Hardware Issue","BSS",
AM1053="Sites strategiques, MLL, Pylone, etc.","ENVTECH",
AM1053="AKTIVCO DEFAUT GE &amp; POWER Cabinet","AKTIVCO",
AM1053="AKTIVCO Coupure ENEO &amp; Baisse de tension","AKTIVCO GRID ONLY",
AM1053="Coupure ENEO &amp; Baisse de tension","IHS GRID ONLY",
AM1053="Defaut GE &amp; POWER Cabinet","IHS",
AM1053="Sharing","Partners",
AM1053="Sites strategiques &amp; DataCenter","SST &amp; DC",
AM1053="Exclu","Exclu",
AM1053="SAT","SAT",
AM1053="SPARE-ISSUE","SPARE-ISSUE",
AM1053="Fiber CAmtel","TRANS_FO_CAMTEL",
AM1053="Fiber AOF","Fiber AOF",
AM1053="Projet OCM (HUAWEI)","TRAVAUX-HUAWEI",
AM1053="Projet OCM (NOKIA)","TRAVAUX-NOKIA",
AM1053="ACCESS-ISSUE","ACCESS-ISSUE",
AM1053="Projet OCM (ZTE, NOKIA, autres projets)","TRAVAUX OCM",
AM1053="No root CAuse","No root cause",
AM1053="ODU HS","PDH",
AM1053="IP &amp; VLAN","PDH",
AM1053="Warehouse HUAWEI","SPARE-ISSUE",
AM1053="SPARE-HS","SPARE-ISSUE",
AM1053="Power Telco","BSS",AM1053="no impacts","no impacts"
),"")</f>
        <v>no impacts</v>
      </c>
      <c r="AL1053" s="48" t="str" cm="1">
        <f t="array" ref="AL1053">IFERROR(_xlfn.IFS(
AM1053="MPR ISSUE","TX ISSUE",
AM1053="BSS Hardware Issue","RAN ISSUE",
AM1053="Sites strategiques, MLL, Pylone, etc.","ENVTECH",
AM1053="AKTIVCO DEFAUT GE &amp; POWER Cabinet","POWER ISSUE",
AM1053="AKTIVCO Coupure ENEO &amp; Baisse de tension","POWER ISSUE",
AM1053="Coupure ENEO &amp; Baisse de tension","POWER ISSUE",
AM1053="Defaut GE &amp; POWER Cabinet","POWER ISSUE",
AM1053="Sharing","POWER ISSUE",
AM1053="Sites strategiques &amp; DataCenter","POWER ISSUE",
AM1053="Exclu","Exclu",
AM1053="SAT","TX ISSUE",
AM1053="SPARE-ISSUE","SPARE-ISSUE",
AM1053="Fiber CAmtel","TX ISSUE",
AM1053="Fiber AOF","TX ISSUE",
AM1053="Projet OCM (HUAWEI)","TRAVAUX-HUAWEI",
AM1053="Projet OCM (NOKIA)","TRAVAUX -NOKIA",
AM1053="ACCESS-ISSUE","ACCESS-ISSUE",
AM1053="Projet OCM (ZTE, NOKIA, autres projets)","TRAVAUX OCM",
AM1053="No root CAuse","No root cause",
AM1053="ODU HS","TX ISSUE",
AM1053="IP &amp; VLAN","TX ISSUE",
AM1053="Warehouse HUAWEI","SPARE-ISSUE",
AM1053="SPARE-HS","SPARE-ISSUE",
AM1053="Power Telco","RAN ISSUE",AM1053="no impacts","no impacts"
),"")</f>
        <v>no impacts</v>
      </c>
      <c r="AM1053" s="67" t="s">
        <v>5605</v>
      </c>
      <c r="AN1053" s="48" t="str" cm="1">
        <f t="array" ref="AN1053">IFERROR(_xlfn.IFS(
AM1053="MPR ISSUE","ACTIVE",
AM1053="BSS Hardware Issue","ACTIVE",
AM1053="Sites strategiques, MLL, Pylone, etc.","PASSIVE",
AM1053="AKTIVCO DEFAUT GE &amp; POWER Cabinet","PASSIVE",
AM1053="AKTIVCO Coupure ENEO &amp; Baisse de tension","PASSIVE",
AM1053="Coupure ENEO &amp; Baisse de tension","PASSIVE",
AM1053="Defaut GE &amp; POWER Cabinet","PASSIVE",
AM1053="Sharing","PASSIVE",
AM1053="Sites strategiques &amp; DataCenter","PASSIVE",
AM1053="Exclu","Exclu",
AM1053="SAT","ACTIVE",
AM1053="SPARE-ISSUE","SPARE-ISSUE",
AM1053="Fiber CAmtel","ACTIVE",
AM1053="Fiber AOF","ACTIVE",
AM1053="Projet OCM (HUAWEI)","PLANNED WORKS",
AM1053="Projet OCM (NOKIA)","PLANNED WORKS",
AM1053="ACCESS-ISSUE","ACCESS-ISSUE",
AM1053="Projet OCM (ZTE, NOKIA, autres projets)","PLANNED WORKS",
AM1053="No root CAuse","No root cause",
AM1053="ODU HS","ACTIVE",
AM1053="IP &amp; VLAN","ACTIVE",
AM1053="Warehouse HUAWEI","SPARE-ISSUE",
AM1053="SPARE-HS","SPARE-ISSUE",
AM1053="Power Telco","ACTIVE", AM1053="no impacts","no impacts"
),"")</f>
        <v>no impacts</v>
      </c>
      <c r="AO1053" s="93" t="s">
        <v>5537</v>
      </c>
      <c r="AP1053" s="101" t="str">
        <f t="shared" si="32"/>
        <v>OST_126</v>
      </c>
      <c r="AR1053" s="17" t="s">
        <v>5537</v>
      </c>
      <c r="AS1053" s="7" t="s">
        <v>5537</v>
      </c>
      <c r="AT1053" s="6"/>
      <c r="AU1053" s="7"/>
      <c r="AV1053" s="3" t="s">
        <v>5537</v>
      </c>
      <c r="AW1053" s="18" t="s">
        <v>5537</v>
      </c>
      <c r="AX1053" s="18" t="s">
        <v>5537</v>
      </c>
      <c r="AY1053" s="18" t="s">
        <v>5537</v>
      </c>
      <c r="AZ1053" s="18" t="s">
        <v>5537</v>
      </c>
      <c r="BA1053" s="18" t="s">
        <v>5537</v>
      </c>
      <c r="BB1053" s="18" t="s">
        <v>5537</v>
      </c>
      <c r="BC1053" s="18" t="s">
        <v>5537</v>
      </c>
      <c r="BD1053" s="18" t="s">
        <v>5537</v>
      </c>
      <c r="BE1053" s="18" t="s">
        <v>5537</v>
      </c>
      <c r="BF1053" s="18" t="s">
        <v>5537</v>
      </c>
      <c r="BG1053" s="18" t="s">
        <v>5537</v>
      </c>
      <c r="BH1053" s="18" t="s">
        <v>5537</v>
      </c>
      <c r="BI1053" s="9" t="s">
        <v>5537</v>
      </c>
      <c r="BJ1053" s="14"/>
      <c r="BK1053" s="14" t="s">
        <v>5537</v>
      </c>
      <c r="BL1053" s="14" t="str">
        <f>_xlfn.XLOOKUP(B1053,'[4]cell downs 18042026 17h'!$B:$B,'[4]cell downs 18042026 17h'!$B:$B,"")</f>
        <v/>
      </c>
      <c r="BM1053" s="14" t="str">
        <f>_xlfn.XLOOKUP(B1053,'[5]Cells Huawei 19042026 15h'!$B:$B,'[5]Cells Huawei 19042026 15h'!$B:$B,"")</f>
        <v/>
      </c>
      <c r="BN1053" s="9" t="str">
        <f>_xlfn.XLOOKUP(B1053,'[6]cells down 19042026 9H40'!$B:$B,'[6]cells down 19042026 9H40'!$B:$B,"")</f>
        <v/>
      </c>
      <c r="BO1053" s="9" t="s">
        <v>1798</v>
      </c>
      <c r="BP1053" s="9" t="s">
        <v>5537</v>
      </c>
      <c r="BQ1053" s="115"/>
    </row>
    <row r="1054" spans="1:69" s="9" customFormat="1" x14ac:dyDescent="0.3">
      <c r="A1054" s="1" t="s">
        <v>4431</v>
      </c>
      <c r="B1054" s="8" t="s">
        <v>4432</v>
      </c>
      <c r="C1054" s="3" t="str">
        <f>_xlfn.XLOOKUP(B1054,'[1]daily break down'!$D:$D,'[1]daily break down'!$E:$E,"")</f>
        <v>SUD-OUEST</v>
      </c>
      <c r="D1054" s="1" t="s">
        <v>11</v>
      </c>
      <c r="E1054" s="1" t="s">
        <v>12</v>
      </c>
      <c r="F1054" s="3" t="s">
        <v>13</v>
      </c>
      <c r="G1054" s="1" t="s">
        <v>14</v>
      </c>
      <c r="H1054" s="32" t="str">
        <f>_xlfn.XLOOKUP(B1054,[2]CALCULATION!$B:$B,[2]CALCULATION!$H:$H,"")</f>
        <v>Huawei</v>
      </c>
      <c r="I1054" s="28">
        <v>0</v>
      </c>
      <c r="J1054" s="28">
        <v>0</v>
      </c>
      <c r="K1054" s="28">
        <v>0</v>
      </c>
      <c r="L1054" s="28">
        <v>0</v>
      </c>
      <c r="M1054" s="28">
        <v>0</v>
      </c>
      <c r="N1054" s="28">
        <v>0</v>
      </c>
      <c r="O1054" s="28">
        <v>7.0448559353713837E-3</v>
      </c>
      <c r="P1054" s="28">
        <v>0</v>
      </c>
      <c r="Q1054" s="28">
        <v>0</v>
      </c>
      <c r="R1054" s="28">
        <v>0</v>
      </c>
      <c r="S1054" s="94">
        <v>0</v>
      </c>
      <c r="T1054" s="94">
        <f>_xlfn.XLOOKUP(B1054,'[3]Nur des jours'!$B:$B,'[3]Nur des jours'!$U:$U,"")</f>
        <v>0</v>
      </c>
      <c r="U1054" s="94">
        <v>0</v>
      </c>
      <c r="V1054" s="94">
        <v>0</v>
      </c>
      <c r="W1054" s="94">
        <v>0</v>
      </c>
      <c r="X1054" s="94">
        <v>0</v>
      </c>
      <c r="Y1054" s="94">
        <v>11.047047509795025</v>
      </c>
      <c r="Z1054" s="94">
        <v>0</v>
      </c>
      <c r="AA1054" s="94">
        <v>8.9175391586979543E-5</v>
      </c>
      <c r="AB1054" s="94">
        <v>0</v>
      </c>
      <c r="AC1054" s="94">
        <f>_xlfn.XLOOKUP(B1054,'[3]Nur des jours'!$B:$B,'[3]Nur des jours'!$N:$N,"")</f>
        <v>0</v>
      </c>
      <c r="AD1054" s="94">
        <v>0</v>
      </c>
      <c r="AE1054" s="94">
        <v>0</v>
      </c>
      <c r="AF1054" s="94">
        <v>0</v>
      </c>
      <c r="AG1054" s="94">
        <v>0</v>
      </c>
      <c r="AH1054" s="94">
        <v>0</v>
      </c>
      <c r="AI1054" s="49" t="s">
        <v>6659</v>
      </c>
      <c r="AJ1054" s="49"/>
      <c r="AK1054" s="48" t="str" cm="1">
        <f t="array" ref="AK1054">IFERROR(_xlfn.IFS(
AM1054="MPR ISSUE","PDH",
AM1054="BSS Hardware Issue","BSS",
AM1054="Sites strategiques, MLL, Pylone, etc.","ENVTECH",
AM1054="AKTIVCO DEFAUT GE &amp; POWER Cabinet","AKTIVCO",
AM1054="AKTIVCO Coupure ENEO &amp; Baisse de tension","AKTIVCO GRID ONLY",
AM1054="Coupure ENEO &amp; Baisse de tension","IHS GRID ONLY",
AM1054="Defaut GE &amp; POWER Cabinet","IHS",
AM1054="Sharing","Partners",
AM1054="Sites strategiques &amp; DataCenter","SST &amp; DC",
AM1054="Exclu","Exclu",
AM1054="SAT","SAT",
AM1054="SPARE-ISSUE","SPARE-ISSUE",
AM1054="Fiber CAmtel","TRANS_FO_CAMTEL",
AM1054="Fiber AOF","Fiber AOF",
AM1054="Projet OCM (HUAWEI)","TRAVAUX-HUAWEI",
AM1054="Projet OCM (NOKIA)","TRAVAUX-NOKIA",
AM1054="ACCESS-ISSUE","ACCESS-ISSUE",
AM1054="Projet OCM (ZTE, NOKIA, autres projets)","TRAVAUX OCM",
AM1054="No root CAuse","No root cause",
AM1054="ODU HS","PDH",
AM1054="IP &amp; VLAN","PDH",
AM1054="Warehouse HUAWEI","SPARE-ISSUE",
AM1054="SPARE-HS","SPARE-ISSUE",
AM1054="Power Telco","BSS",AM1054="no impacts","no impacts"
),"")</f>
        <v>no impacts</v>
      </c>
      <c r="AL1054" s="48" t="str" cm="1">
        <f t="array" ref="AL1054">IFERROR(_xlfn.IFS(
AM1054="MPR ISSUE","TX ISSUE",
AM1054="BSS Hardware Issue","RAN ISSUE",
AM1054="Sites strategiques, MLL, Pylone, etc.","ENVTECH",
AM1054="AKTIVCO DEFAUT GE &amp; POWER Cabinet","POWER ISSUE",
AM1054="AKTIVCO Coupure ENEO &amp; Baisse de tension","POWER ISSUE",
AM1054="Coupure ENEO &amp; Baisse de tension","POWER ISSUE",
AM1054="Defaut GE &amp; POWER Cabinet","POWER ISSUE",
AM1054="Sharing","POWER ISSUE",
AM1054="Sites strategiques &amp; DataCenter","POWER ISSUE",
AM1054="Exclu","Exclu",
AM1054="SAT","TX ISSUE",
AM1054="SPARE-ISSUE","SPARE-ISSUE",
AM1054="Fiber CAmtel","TX ISSUE",
AM1054="Fiber AOF","TX ISSUE",
AM1054="Projet OCM (HUAWEI)","TRAVAUX-HUAWEI",
AM1054="Projet OCM (NOKIA)","TRAVAUX -NOKIA",
AM1054="ACCESS-ISSUE","ACCESS-ISSUE",
AM1054="Projet OCM (ZTE, NOKIA, autres projets)","TRAVAUX OCM",
AM1054="No root CAuse","No root cause",
AM1054="ODU HS","TX ISSUE",
AM1054="IP &amp; VLAN","TX ISSUE",
AM1054="Warehouse HUAWEI","SPARE-ISSUE",
AM1054="SPARE-HS","SPARE-ISSUE",
AM1054="Power Telco","RAN ISSUE",AM1054="no impacts","no impacts"
),"")</f>
        <v>no impacts</v>
      </c>
      <c r="AM1054" s="67" t="s">
        <v>5605</v>
      </c>
      <c r="AN1054" s="48" t="str" cm="1">
        <f t="array" ref="AN1054">IFERROR(_xlfn.IFS(
AM1054="MPR ISSUE","ACTIVE",
AM1054="BSS Hardware Issue","ACTIVE",
AM1054="Sites strategiques, MLL, Pylone, etc.","PASSIVE",
AM1054="AKTIVCO DEFAUT GE &amp; POWER Cabinet","PASSIVE",
AM1054="AKTIVCO Coupure ENEO &amp; Baisse de tension","PASSIVE",
AM1054="Coupure ENEO &amp; Baisse de tension","PASSIVE",
AM1054="Defaut GE &amp; POWER Cabinet","PASSIVE",
AM1054="Sharing","PASSIVE",
AM1054="Sites strategiques &amp; DataCenter","PASSIVE",
AM1054="Exclu","Exclu",
AM1054="SAT","ACTIVE",
AM1054="SPARE-ISSUE","SPARE-ISSUE",
AM1054="Fiber CAmtel","ACTIVE",
AM1054="Fiber AOF","ACTIVE",
AM1054="Projet OCM (HUAWEI)","PLANNED WORKS",
AM1054="Projet OCM (NOKIA)","PLANNED WORKS",
AM1054="ACCESS-ISSUE","ACCESS-ISSUE",
AM1054="Projet OCM (ZTE, NOKIA, autres projets)","PLANNED WORKS",
AM1054="No root CAuse","No root cause",
AM1054="ODU HS","ACTIVE",
AM1054="IP &amp; VLAN","ACTIVE",
AM1054="Warehouse HUAWEI","SPARE-ISSUE",
AM1054="SPARE-HS","SPARE-ISSUE",
AM1054="Power Telco","ACTIVE", AM1054="no impacts","no impacts"
),"")</f>
        <v>no impacts</v>
      </c>
      <c r="AO1054" s="93" t="s">
        <v>5537</v>
      </c>
      <c r="AP1054" s="101" t="str">
        <f t="shared" si="32"/>
        <v>SUO_132</v>
      </c>
      <c r="AR1054" s="17" t="s">
        <v>5537</v>
      </c>
      <c r="AS1054" s="7" t="s">
        <v>5537</v>
      </c>
      <c r="AT1054" s="6"/>
      <c r="AU1054" s="7"/>
      <c r="AV1054" s="3" t="s">
        <v>5537</v>
      </c>
      <c r="AW1054" s="18" t="s">
        <v>5537</v>
      </c>
      <c r="AX1054" s="18" t="s">
        <v>5537</v>
      </c>
      <c r="AY1054" s="18" t="s">
        <v>5537</v>
      </c>
      <c r="AZ1054" s="18" t="s">
        <v>5537</v>
      </c>
      <c r="BA1054" s="18" t="s">
        <v>5537</v>
      </c>
      <c r="BB1054" s="18" t="s">
        <v>5537</v>
      </c>
      <c r="BC1054" s="18" t="s">
        <v>5537</v>
      </c>
      <c r="BD1054" s="18" t="s">
        <v>5537</v>
      </c>
      <c r="BE1054" s="18" t="s">
        <v>5537</v>
      </c>
      <c r="BF1054" s="18" t="s">
        <v>5537</v>
      </c>
      <c r="BG1054" s="18" t="s">
        <v>5537</v>
      </c>
      <c r="BH1054" s="18" t="s">
        <v>5537</v>
      </c>
      <c r="BI1054" s="9" t="s">
        <v>5537</v>
      </c>
      <c r="BJ1054" s="14"/>
      <c r="BK1054" s="14" t="s">
        <v>5537</v>
      </c>
      <c r="BL1054" s="14" t="str">
        <f>_xlfn.XLOOKUP(B1054,'[4]cell downs 18042026 17h'!$B:$B,'[4]cell downs 18042026 17h'!$B:$B,"")</f>
        <v/>
      </c>
      <c r="BM1054" s="14" t="str">
        <f>_xlfn.XLOOKUP(B1054,'[5]Cells Huawei 19042026 15h'!$B:$B,'[5]Cells Huawei 19042026 15h'!$B:$B,"")</f>
        <v/>
      </c>
      <c r="BN1054" s="9" t="str">
        <f>_xlfn.XLOOKUP(B1054,'[6]cells down 19042026 9H40'!$B:$B,'[6]cells down 19042026 9H40'!$B:$B,"")</f>
        <v/>
      </c>
      <c r="BO1054" s="9" t="s">
        <v>4432</v>
      </c>
      <c r="BP1054" s="9" t="s">
        <v>12</v>
      </c>
      <c r="BQ1054" s="115"/>
    </row>
    <row r="1055" spans="1:69" s="9" customFormat="1" x14ac:dyDescent="0.3">
      <c r="A1055" s="1" t="s">
        <v>1731</v>
      </c>
      <c r="B1055" s="8" t="s">
        <v>1732</v>
      </c>
      <c r="C1055" s="3" t="str">
        <f>_xlfn.XLOOKUP(B1055,'[1]daily break down'!$D:$D,'[1]daily break down'!$E:$E,"")</f>
        <v>NORD-OUEST</v>
      </c>
      <c r="D1055" s="1" t="s">
        <v>11</v>
      </c>
      <c r="E1055" s="1" t="s">
        <v>12</v>
      </c>
      <c r="F1055" s="3" t="s">
        <v>51</v>
      </c>
      <c r="G1055" s="1" t="s">
        <v>52</v>
      </c>
      <c r="H1055" s="32" t="str">
        <f>_xlfn.XLOOKUP(B1055,[2]CALCULATION!$B:$B,[2]CALCULATION!$H:$H,"")</f>
        <v>Huawei</v>
      </c>
      <c r="I1055" s="28">
        <v>0</v>
      </c>
      <c r="J1055" s="28">
        <v>0</v>
      </c>
      <c r="K1055" s="28">
        <v>0</v>
      </c>
      <c r="L1055" s="28">
        <v>0</v>
      </c>
      <c r="M1055" s="28">
        <v>0</v>
      </c>
      <c r="N1055" s="28">
        <v>0</v>
      </c>
      <c r="O1055" s="28">
        <v>0</v>
      </c>
      <c r="P1055" s="28">
        <v>0</v>
      </c>
      <c r="Q1055" s="28">
        <v>0</v>
      </c>
      <c r="R1055" s="28">
        <v>0</v>
      </c>
      <c r="S1055" s="94">
        <v>4.5479449709359566E-3</v>
      </c>
      <c r="T1055" s="94">
        <f>_xlfn.XLOOKUP(B1055,'[3]Nur des jours'!$B:$B,'[3]Nur des jours'!$U:$U,"")</f>
        <v>0</v>
      </c>
      <c r="U1055" s="94">
        <v>0</v>
      </c>
      <c r="V1055" s="94">
        <v>0</v>
      </c>
      <c r="W1055" s="94">
        <v>0</v>
      </c>
      <c r="X1055" s="94">
        <v>0</v>
      </c>
      <c r="Y1055" s="94">
        <v>0</v>
      </c>
      <c r="Z1055" s="94">
        <v>0.60155935656744652</v>
      </c>
      <c r="AA1055" s="94">
        <v>8.9175391586979543E-5</v>
      </c>
      <c r="AB1055" s="94">
        <v>0</v>
      </c>
      <c r="AC1055" s="94">
        <f>_xlfn.XLOOKUP(B1055,'[3]Nur des jours'!$B:$B,'[3]Nur des jours'!$N:$N,"")</f>
        <v>0</v>
      </c>
      <c r="AD1055" s="94">
        <v>0</v>
      </c>
      <c r="AE1055" s="94">
        <v>0</v>
      </c>
      <c r="AF1055" s="94">
        <v>0</v>
      </c>
      <c r="AG1055" s="94">
        <v>0</v>
      </c>
      <c r="AH1055" s="94">
        <v>0</v>
      </c>
      <c r="AI1055" s="49" t="s">
        <v>5559</v>
      </c>
      <c r="AJ1055" s="49"/>
      <c r="AK1055" s="48" t="str" cm="1">
        <f t="array" ref="AK1055">IFERROR(_xlfn.IFS(
AM1055="MPR ISSUE","PDH",
AM1055="BSS Hardware Issue","BSS",
AM1055="Sites strategiques, MLL, Pylone, etc.","ENVTECH",
AM1055="AKTIVCO DEFAUT GE &amp; POWER Cabinet","AKTIVCO",
AM1055="AKTIVCO Coupure ENEO &amp; Baisse de tension","AKTIVCO GRID ONLY",
AM1055="Coupure ENEO &amp; Baisse de tension","IHS GRID ONLY",
AM1055="Defaut GE &amp; POWER Cabinet","IHS",
AM1055="Sharing","Partners",
AM1055="Sites strategiques &amp; DataCenter","SST &amp; DC",
AM1055="Exclu","Exclu",
AM1055="SAT","SAT",
AM1055="SPARE-ISSUE","SPARE-ISSUE",
AM1055="Fiber CAmtel","TRANS_FO_CAMTEL",
AM1055="Fiber AOF","Fiber AOF",
AM1055="Projet OCM (HUAWEI)","TRAVAUX-HUAWEI",
AM1055="Projet OCM (NOKIA)","TRAVAUX-NOKIA",
AM1055="ACCESS-ISSUE","ACCESS-ISSUE",
AM1055="Projet OCM (ZTE, NOKIA, autres projets)","TRAVAUX OCM",
AM1055="No root CAuse","No root cause",
AM1055="ODU HS","PDH",
AM1055="IP &amp; VLAN","PDH",
AM1055="Warehouse HUAWEI","SPARE-ISSUE",
AM1055="SPARE-HS","SPARE-ISSUE",
AM1055="Power Telco","BSS",AM1055="no impacts","no impacts"
),"")</f>
        <v>no impacts</v>
      </c>
      <c r="AL1055" s="48" t="str" cm="1">
        <f t="array" ref="AL1055">IFERROR(_xlfn.IFS(
AM1055="MPR ISSUE","TX ISSUE",
AM1055="BSS Hardware Issue","RAN ISSUE",
AM1055="Sites strategiques, MLL, Pylone, etc.","ENVTECH",
AM1055="AKTIVCO DEFAUT GE &amp; POWER Cabinet","POWER ISSUE",
AM1055="AKTIVCO Coupure ENEO &amp; Baisse de tension","POWER ISSUE",
AM1055="Coupure ENEO &amp; Baisse de tension","POWER ISSUE",
AM1055="Defaut GE &amp; POWER Cabinet","POWER ISSUE",
AM1055="Sharing","POWER ISSUE",
AM1055="Sites strategiques &amp; DataCenter","POWER ISSUE",
AM1055="Exclu","Exclu",
AM1055="SAT","TX ISSUE",
AM1055="SPARE-ISSUE","SPARE-ISSUE",
AM1055="Fiber CAmtel","TX ISSUE",
AM1055="Fiber AOF","TX ISSUE",
AM1055="Projet OCM (HUAWEI)","TRAVAUX-HUAWEI",
AM1055="Projet OCM (NOKIA)","TRAVAUX -NOKIA",
AM1055="ACCESS-ISSUE","ACCESS-ISSUE",
AM1055="Projet OCM (ZTE, NOKIA, autres projets)","TRAVAUX OCM",
AM1055="No root CAuse","No root cause",
AM1055="ODU HS","TX ISSUE",
AM1055="IP &amp; VLAN","TX ISSUE",
AM1055="Warehouse HUAWEI","SPARE-ISSUE",
AM1055="SPARE-HS","SPARE-ISSUE",
AM1055="Power Telco","RAN ISSUE",AM1055="no impacts","no impacts"
),"")</f>
        <v>no impacts</v>
      </c>
      <c r="AM1055" s="67" t="s">
        <v>5605</v>
      </c>
      <c r="AN1055" s="48" t="str" cm="1">
        <f t="array" ref="AN1055">IFERROR(_xlfn.IFS(
AM1055="MPR ISSUE","ACTIVE",
AM1055="BSS Hardware Issue","ACTIVE",
AM1055="Sites strategiques, MLL, Pylone, etc.","PASSIVE",
AM1055="AKTIVCO DEFAUT GE &amp; POWER Cabinet","PASSIVE",
AM1055="AKTIVCO Coupure ENEO &amp; Baisse de tension","PASSIVE",
AM1055="Coupure ENEO &amp; Baisse de tension","PASSIVE",
AM1055="Defaut GE &amp; POWER Cabinet","PASSIVE",
AM1055="Sharing","PASSIVE",
AM1055="Sites strategiques &amp; DataCenter","PASSIVE",
AM1055="Exclu","Exclu",
AM1055="SAT","ACTIVE",
AM1055="SPARE-ISSUE","SPARE-ISSUE",
AM1055="Fiber CAmtel","ACTIVE",
AM1055="Fiber AOF","ACTIVE",
AM1055="Projet OCM (HUAWEI)","PLANNED WORKS",
AM1055="Projet OCM (NOKIA)","PLANNED WORKS",
AM1055="ACCESS-ISSUE","ACCESS-ISSUE",
AM1055="Projet OCM (ZTE, NOKIA, autres projets)","PLANNED WORKS",
AM1055="No root CAuse","No root cause",
AM1055="ODU HS","ACTIVE",
AM1055="IP &amp; VLAN","ACTIVE",
AM1055="Warehouse HUAWEI","SPARE-ISSUE",
AM1055="SPARE-HS","SPARE-ISSUE",
AM1055="Power Telco","ACTIVE", AM1055="no impacts","no impacts"
),"")</f>
        <v>no impacts</v>
      </c>
      <c r="AO1055" s="93" t="s">
        <v>5537</v>
      </c>
      <c r="AP1055" s="101" t="str">
        <f t="shared" si="32"/>
        <v>NRO_244</v>
      </c>
      <c r="AR1055" s="17" t="s">
        <v>5537</v>
      </c>
      <c r="AS1055" s="7" t="s">
        <v>5537</v>
      </c>
      <c r="AT1055" s="6"/>
      <c r="AU1055" s="7"/>
      <c r="AV1055" s="3" t="s">
        <v>5537</v>
      </c>
      <c r="AW1055" s="18" t="s">
        <v>5537</v>
      </c>
      <c r="AX1055" s="18" t="s">
        <v>5537</v>
      </c>
      <c r="AY1055" s="18" t="s">
        <v>5537</v>
      </c>
      <c r="AZ1055" s="18" t="s">
        <v>5537</v>
      </c>
      <c r="BA1055" s="18" t="s">
        <v>5537</v>
      </c>
      <c r="BB1055" s="18" t="s">
        <v>5537</v>
      </c>
      <c r="BC1055" s="18" t="s">
        <v>5537</v>
      </c>
      <c r="BD1055" s="18" t="s">
        <v>5537</v>
      </c>
      <c r="BE1055" s="18" t="s">
        <v>5537</v>
      </c>
      <c r="BF1055" s="18" t="s">
        <v>5537</v>
      </c>
      <c r="BG1055" s="18" t="s">
        <v>5537</v>
      </c>
      <c r="BH1055" s="18" t="s">
        <v>5537</v>
      </c>
      <c r="BI1055" s="9" t="s">
        <v>5537</v>
      </c>
      <c r="BJ1055" s="14"/>
      <c r="BK1055" s="14" t="s">
        <v>5537</v>
      </c>
      <c r="BL1055" s="14" t="str">
        <f>_xlfn.XLOOKUP(B1055,'[4]cell downs 18042026 17h'!$B:$B,'[4]cell downs 18042026 17h'!$B:$B,"")</f>
        <v/>
      </c>
      <c r="BM1055" s="14" t="str">
        <f>_xlfn.XLOOKUP(B1055,'[5]Cells Huawei 19042026 15h'!$B:$B,'[5]Cells Huawei 19042026 15h'!$B:$B,"")</f>
        <v/>
      </c>
      <c r="BN1055" s="9" t="str">
        <f>_xlfn.XLOOKUP(B1055,'[6]cells down 19042026 9H40'!$B:$B,'[6]cells down 19042026 9H40'!$B:$B,"")</f>
        <v/>
      </c>
      <c r="BO1055" s="9" t="s">
        <v>1732</v>
      </c>
      <c r="BP1055" s="9" t="s">
        <v>5537</v>
      </c>
      <c r="BQ1055" s="115"/>
    </row>
    <row r="1056" spans="1:69" s="9" customFormat="1" x14ac:dyDescent="0.3">
      <c r="A1056" s="1" t="s">
        <v>2494</v>
      </c>
      <c r="B1056" s="8" t="s">
        <v>2495</v>
      </c>
      <c r="C1056" s="3" t="str">
        <f>_xlfn.XLOOKUP(B1056,'[1]daily break down'!$D:$D,'[1]daily break down'!$E:$E,"")</f>
        <v>Douala</v>
      </c>
      <c r="D1056" s="1" t="s">
        <v>21</v>
      </c>
      <c r="E1056" s="1" t="s">
        <v>30</v>
      </c>
      <c r="F1056" s="3" t="s">
        <v>31</v>
      </c>
      <c r="G1056" s="1" t="s">
        <v>32</v>
      </c>
      <c r="H1056" s="34" t="str">
        <f>_xlfn.XLOOKUP(B1056,[2]CALCULATION!$B:$B,[2]CALCULATION!$H:$H,"")</f>
        <v>ZTE</v>
      </c>
      <c r="I1056" s="28">
        <v>0</v>
      </c>
      <c r="J1056" s="28">
        <v>0</v>
      </c>
      <c r="K1056" s="28">
        <v>0</v>
      </c>
      <c r="L1056" s="28">
        <v>0</v>
      </c>
      <c r="M1056" s="28">
        <v>0</v>
      </c>
      <c r="N1056" s="28">
        <v>0</v>
      </c>
      <c r="O1056" s="28">
        <v>0</v>
      </c>
      <c r="P1056" s="28">
        <v>0</v>
      </c>
      <c r="Q1056" s="28">
        <v>45.003984356496098</v>
      </c>
      <c r="R1056" s="28">
        <v>0</v>
      </c>
      <c r="S1056" s="94">
        <v>15.895691901162273</v>
      </c>
      <c r="T1056" s="94">
        <f>_xlfn.XLOOKUP(B1056,'[3]Nur des jours'!$B:$B,'[3]Nur des jours'!$U:$U,"")</f>
        <v>45.674422785525309</v>
      </c>
      <c r="U1056" s="94">
        <v>13.868556899607057</v>
      </c>
      <c r="V1056" s="94">
        <v>13.868556899607057</v>
      </c>
      <c r="W1056" s="94">
        <v>45.674422785525309</v>
      </c>
      <c r="X1056" s="94">
        <v>0</v>
      </c>
      <c r="Y1056" s="94">
        <v>0</v>
      </c>
      <c r="Z1056" s="94">
        <v>0</v>
      </c>
      <c r="AA1056" s="94">
        <v>8.6845290698893322E-17</v>
      </c>
      <c r="AB1056" s="94">
        <v>0</v>
      </c>
      <c r="AC1056" s="94">
        <f>_xlfn.XLOOKUP(B1056,'[3]Nur des jours'!$B:$B,'[3]Nur des jours'!$N:$N,"")</f>
        <v>0</v>
      </c>
      <c r="AD1056" s="94">
        <v>0</v>
      </c>
      <c r="AE1056" s="94">
        <v>0</v>
      </c>
      <c r="AF1056" s="94">
        <v>0</v>
      </c>
      <c r="AG1056" s="94">
        <v>0</v>
      </c>
      <c r="AH1056" s="94">
        <v>0</v>
      </c>
      <c r="AI1056" s="49" t="s">
        <v>5559</v>
      </c>
      <c r="AJ1056" s="49"/>
      <c r="AK1056" s="48" t="str" cm="1">
        <f t="array" ref="AK1056">IFERROR(_xlfn.IFS(
AM1056="MPR ISSUE","PDH",
AM1056="BSS Hardware Issue","BSS",
AM1056="Sites strategiques, MLL, Pylone, etc.","ENVTECH",
AM1056="AKTIVCO DEFAUT GE &amp; POWER Cabinet","AKTIVCO",
AM1056="AKTIVCO Coupure ENEO &amp; Baisse de tension","AKTIVCO GRID ONLY",
AM1056="Coupure ENEO &amp; Baisse de tension","IHS GRID ONLY",
AM1056="Defaut GE &amp; POWER Cabinet","IHS",
AM1056="Sharing","Partners",
AM1056="Sites strategiques &amp; DataCenter","SST &amp; DC",
AM1056="Exclu","Exclu",
AM1056="SAT","SAT",
AM1056="SPARE-ISSUE","SPARE-ISSUE",
AM1056="Fiber CAmtel","TRANS_FO_CAMTEL",
AM1056="Fiber AOF","Fiber AOF",
AM1056="Projet OCM (HUAWEI)","TRAVAUX-HUAWEI",
AM1056="Projet OCM (NOKIA)","TRAVAUX-NOKIA",
AM1056="ACCESS-ISSUE","ACCESS-ISSUE",
AM1056="Projet OCM (ZTE, NOKIA, autres projets)","TRAVAUX OCM",
AM1056="No root CAuse","No root cause",
AM1056="ODU HS","PDH",
AM1056="IP &amp; VLAN","PDH",
AM1056="Warehouse HUAWEI","SPARE-ISSUE",
AM1056="SPARE-HS","SPARE-ISSUE",
AM1056="Power Telco","BSS",AM1056="no impacts","no impacts"
),"")</f>
        <v>no impacts</v>
      </c>
      <c r="AL1056" s="48" t="str" cm="1">
        <f t="array" ref="AL1056">IFERROR(_xlfn.IFS(
AM1056="MPR ISSUE","TX ISSUE",
AM1056="BSS Hardware Issue","RAN ISSUE",
AM1056="Sites strategiques, MLL, Pylone, etc.","ENVTECH",
AM1056="AKTIVCO DEFAUT GE &amp; POWER Cabinet","POWER ISSUE",
AM1056="AKTIVCO Coupure ENEO &amp; Baisse de tension","POWER ISSUE",
AM1056="Coupure ENEO &amp; Baisse de tension","POWER ISSUE",
AM1056="Defaut GE &amp; POWER Cabinet","POWER ISSUE",
AM1056="Sharing","POWER ISSUE",
AM1056="Sites strategiques &amp; DataCenter","POWER ISSUE",
AM1056="Exclu","Exclu",
AM1056="SAT","TX ISSUE",
AM1056="SPARE-ISSUE","SPARE-ISSUE",
AM1056="Fiber CAmtel","TX ISSUE",
AM1056="Fiber AOF","TX ISSUE",
AM1056="Projet OCM (HUAWEI)","TRAVAUX-HUAWEI",
AM1056="Projet OCM (NOKIA)","TRAVAUX -NOKIA",
AM1056="ACCESS-ISSUE","ACCESS-ISSUE",
AM1056="Projet OCM (ZTE, NOKIA, autres projets)","TRAVAUX OCM",
AM1056="No root CAuse","No root cause",
AM1056="ODU HS","TX ISSUE",
AM1056="IP &amp; VLAN","TX ISSUE",
AM1056="Warehouse HUAWEI","SPARE-ISSUE",
AM1056="SPARE-HS","SPARE-ISSUE",
AM1056="Power Telco","RAN ISSUE",AM1056="no impacts","no impacts"
),"")</f>
        <v>no impacts</v>
      </c>
      <c r="AM1056" s="67" t="s">
        <v>5605</v>
      </c>
      <c r="AN1056" s="48" t="str" cm="1">
        <f t="array" ref="AN1056">IFERROR(_xlfn.IFS(
AM1056="MPR ISSUE","ACTIVE",
AM1056="BSS Hardware Issue","ACTIVE",
AM1056="Sites strategiques, MLL, Pylone, etc.","PASSIVE",
AM1056="AKTIVCO DEFAUT GE &amp; POWER Cabinet","PASSIVE",
AM1056="AKTIVCO Coupure ENEO &amp; Baisse de tension","PASSIVE",
AM1056="Coupure ENEO &amp; Baisse de tension","PASSIVE",
AM1056="Defaut GE &amp; POWER Cabinet","PASSIVE",
AM1056="Sharing","PASSIVE",
AM1056="Sites strategiques &amp; DataCenter","PASSIVE",
AM1056="Exclu","Exclu",
AM1056="SAT","ACTIVE",
AM1056="SPARE-ISSUE","SPARE-ISSUE",
AM1056="Fiber CAmtel","ACTIVE",
AM1056="Fiber AOF","ACTIVE",
AM1056="Projet OCM (HUAWEI)","PLANNED WORKS",
AM1056="Projet OCM (NOKIA)","PLANNED WORKS",
AM1056="ACCESS-ISSUE","ACCESS-ISSUE",
AM1056="Projet OCM (ZTE, NOKIA, autres projets)","PLANNED WORKS",
AM1056="No root CAuse","No root cause",
AM1056="ODU HS","ACTIVE",
AM1056="IP &amp; VLAN","ACTIVE",
AM1056="Warehouse HUAWEI","SPARE-ISSUE",
AM1056="SPARE-HS","SPARE-ISSUE",
AM1056="Power Telco","ACTIVE", AM1056="no impacts","no impacts"
),"")</f>
        <v>no impacts</v>
      </c>
      <c r="AO1056" s="93" t="s">
        <v>5537</v>
      </c>
      <c r="AP1056" s="101" t="str">
        <f t="shared" si="32"/>
        <v>LIT_736</v>
      </c>
      <c r="AR1056" s="17" t="s">
        <v>5537</v>
      </c>
      <c r="AS1056" s="7" t="s">
        <v>5537</v>
      </c>
      <c r="AT1056" s="6"/>
      <c r="AU1056" s="7"/>
      <c r="AV1056" s="3" t="s">
        <v>5537</v>
      </c>
      <c r="AW1056" s="18" t="s">
        <v>5537</v>
      </c>
      <c r="AX1056" s="18" t="s">
        <v>5537</v>
      </c>
      <c r="AY1056" s="18" t="s">
        <v>5537</v>
      </c>
      <c r="AZ1056" s="18" t="s">
        <v>5537</v>
      </c>
      <c r="BA1056" s="18" t="s">
        <v>5537</v>
      </c>
      <c r="BB1056" s="18" t="s">
        <v>5537</v>
      </c>
      <c r="BC1056" s="18" t="s">
        <v>5537</v>
      </c>
      <c r="BD1056" s="18" t="s">
        <v>5537</v>
      </c>
      <c r="BE1056" s="18" t="s">
        <v>5537</v>
      </c>
      <c r="BF1056" s="18" t="s">
        <v>5537</v>
      </c>
      <c r="BG1056" s="18" t="s">
        <v>5537</v>
      </c>
      <c r="BH1056" s="18" t="s">
        <v>5537</v>
      </c>
      <c r="BI1056" s="9" t="s">
        <v>5537</v>
      </c>
      <c r="BJ1056" s="14"/>
      <c r="BK1056" s="14" t="s">
        <v>5537</v>
      </c>
      <c r="BL1056" s="14" t="str">
        <f>_xlfn.XLOOKUP(B1056,'[4]cell downs 18042026 17h'!$B:$B,'[4]cell downs 18042026 17h'!$B:$B,"")</f>
        <v/>
      </c>
      <c r="BM1056" s="14" t="str">
        <f>_xlfn.XLOOKUP(B1056,'[5]Cells Huawei 19042026 15h'!$B:$B,'[5]Cells Huawei 19042026 15h'!$B:$B,"")</f>
        <v/>
      </c>
      <c r="BN1056" s="9" t="str">
        <f>_xlfn.XLOOKUP(B1056,'[6]cells down 19042026 9H40'!$B:$B,'[6]cells down 19042026 9H40'!$B:$B,"")</f>
        <v/>
      </c>
      <c r="BO1056" s="9" t="s">
        <v>5537</v>
      </c>
      <c r="BP1056" s="9" t="s">
        <v>12</v>
      </c>
      <c r="BQ1056" s="115"/>
    </row>
    <row r="1057" spans="1:69" s="9" customFormat="1" x14ac:dyDescent="0.3">
      <c r="A1057" s="1" t="s">
        <v>1217</v>
      </c>
      <c r="B1057" s="8" t="s">
        <v>1218</v>
      </c>
      <c r="C1057" s="3" t="str">
        <f>_xlfn.XLOOKUP(B1057,'[1]daily break down'!$D:$D,'[1]daily break down'!$E:$E,"")</f>
        <v>CENTRE</v>
      </c>
      <c r="D1057" s="1" t="s">
        <v>21</v>
      </c>
      <c r="E1057" s="1" t="s">
        <v>80</v>
      </c>
      <c r="F1057" s="3" t="s">
        <v>69</v>
      </c>
      <c r="G1057" s="1" t="s">
        <v>1216</v>
      </c>
      <c r="H1057" s="34" t="str">
        <f>_xlfn.XLOOKUP(B1057,[2]CALCULATION!$B:$B,[2]CALCULATION!$H:$H,"")</f>
        <v>ZTE</v>
      </c>
      <c r="I1057" s="28">
        <v>0</v>
      </c>
      <c r="J1057" s="28">
        <v>0</v>
      </c>
      <c r="K1057" s="28">
        <v>0</v>
      </c>
      <c r="L1057" s="28">
        <v>0</v>
      </c>
      <c r="M1057" s="28">
        <v>0</v>
      </c>
      <c r="N1057" s="28">
        <v>0</v>
      </c>
      <c r="O1057" s="28">
        <v>0</v>
      </c>
      <c r="P1057" s="28">
        <v>7.2371075582411097E-17</v>
      </c>
      <c r="Q1057" s="28">
        <v>0</v>
      </c>
      <c r="R1057" s="28">
        <v>0</v>
      </c>
      <c r="S1057" s="94">
        <v>0</v>
      </c>
      <c r="T1057" s="94">
        <f>_xlfn.XLOOKUP(B1057,'[3]Nur des jours'!$B:$B,'[3]Nur des jours'!$U:$U,"")</f>
        <v>8.3824868091763767E-3</v>
      </c>
      <c r="U1057" s="94">
        <v>0</v>
      </c>
      <c r="V1057" s="94">
        <v>0</v>
      </c>
      <c r="W1057" s="94">
        <v>8.3824868091763195E-3</v>
      </c>
      <c r="X1057" s="94">
        <v>0</v>
      </c>
      <c r="Y1057" s="94">
        <v>0</v>
      </c>
      <c r="Z1057" s="94">
        <v>1.3891564150636491</v>
      </c>
      <c r="AA1057" s="94">
        <v>2.8948430232964443E-17</v>
      </c>
      <c r="AB1057" s="94">
        <v>0</v>
      </c>
      <c r="AC1057" s="94">
        <f>_xlfn.XLOOKUP(B1057,'[3]Nur des jours'!$B:$B,'[3]Nur des jours'!$N:$N,"")</f>
        <v>0</v>
      </c>
      <c r="AD1057" s="94">
        <v>0</v>
      </c>
      <c r="AE1057" s="94">
        <v>0</v>
      </c>
      <c r="AF1057" s="94">
        <v>0</v>
      </c>
      <c r="AG1057" s="94">
        <v>0</v>
      </c>
      <c r="AH1057" s="94">
        <v>0</v>
      </c>
      <c r="AI1057" s="49" t="s">
        <v>5559</v>
      </c>
      <c r="AJ1057" s="49"/>
      <c r="AK1057" s="48" t="str" cm="1">
        <f t="array" ref="AK1057">IFERROR(_xlfn.IFS(
AM1057="MPR ISSUE","PDH",
AM1057="BSS Hardware Issue","BSS",
AM1057="Sites strategiques, MLL, Pylone, etc.","ENVTECH",
AM1057="AKTIVCO DEFAUT GE &amp; POWER Cabinet","AKTIVCO",
AM1057="AKTIVCO Coupure ENEO &amp; Baisse de tension","AKTIVCO GRID ONLY",
AM1057="Coupure ENEO &amp; Baisse de tension","IHS GRID ONLY",
AM1057="Defaut GE &amp; POWER Cabinet","IHS",
AM1057="Sharing","Partners",
AM1057="Sites strategiques &amp; DataCenter","SST &amp; DC",
AM1057="Exclu","Exclu",
AM1057="SAT","SAT",
AM1057="SPARE-ISSUE","SPARE-ISSUE",
AM1057="Fiber CAmtel","TRANS_FO_CAMTEL",
AM1057="Fiber AOF","Fiber AOF",
AM1057="Projet OCM (HUAWEI)","TRAVAUX-HUAWEI",
AM1057="Projet OCM (NOKIA)","TRAVAUX-NOKIA",
AM1057="ACCESS-ISSUE","ACCESS-ISSUE",
AM1057="Projet OCM (ZTE, NOKIA, autres projets)","TRAVAUX OCM",
AM1057="No root CAuse","No root cause",
AM1057="ODU HS","PDH",
AM1057="IP &amp; VLAN","PDH",
AM1057="Warehouse HUAWEI","SPARE-ISSUE",
AM1057="SPARE-HS","SPARE-ISSUE",
AM1057="Power Telco","BSS",AM1057="no impacts","no impacts"
),"")</f>
        <v>no impacts</v>
      </c>
      <c r="AL1057" s="48" t="str" cm="1">
        <f t="array" ref="AL1057">IFERROR(_xlfn.IFS(
AM1057="MPR ISSUE","TX ISSUE",
AM1057="BSS Hardware Issue","RAN ISSUE",
AM1057="Sites strategiques, MLL, Pylone, etc.","ENVTECH",
AM1057="AKTIVCO DEFAUT GE &amp; POWER Cabinet","POWER ISSUE",
AM1057="AKTIVCO Coupure ENEO &amp; Baisse de tension","POWER ISSUE",
AM1057="Coupure ENEO &amp; Baisse de tension","POWER ISSUE",
AM1057="Defaut GE &amp; POWER Cabinet","POWER ISSUE",
AM1057="Sharing","POWER ISSUE",
AM1057="Sites strategiques &amp; DataCenter","POWER ISSUE",
AM1057="Exclu","Exclu",
AM1057="SAT","TX ISSUE",
AM1057="SPARE-ISSUE","SPARE-ISSUE",
AM1057="Fiber CAmtel","TX ISSUE",
AM1057="Fiber AOF","TX ISSUE",
AM1057="Projet OCM (HUAWEI)","TRAVAUX-HUAWEI",
AM1057="Projet OCM (NOKIA)","TRAVAUX -NOKIA",
AM1057="ACCESS-ISSUE","ACCESS-ISSUE",
AM1057="Projet OCM (ZTE, NOKIA, autres projets)","TRAVAUX OCM",
AM1057="No root CAuse","No root cause",
AM1057="ODU HS","TX ISSUE",
AM1057="IP &amp; VLAN","TX ISSUE",
AM1057="Warehouse HUAWEI","SPARE-ISSUE",
AM1057="SPARE-HS","SPARE-ISSUE",
AM1057="Power Telco","RAN ISSUE",AM1057="no impacts","no impacts"
),"")</f>
        <v>no impacts</v>
      </c>
      <c r="AM1057" s="67" t="s">
        <v>5605</v>
      </c>
      <c r="AN1057" s="48" t="str" cm="1">
        <f t="array" ref="AN1057">IFERROR(_xlfn.IFS(
AM1057="MPR ISSUE","ACTIVE",
AM1057="BSS Hardware Issue","ACTIVE",
AM1057="Sites strategiques, MLL, Pylone, etc.","PASSIVE",
AM1057="AKTIVCO DEFAUT GE &amp; POWER Cabinet","PASSIVE",
AM1057="AKTIVCO Coupure ENEO &amp; Baisse de tension","PASSIVE",
AM1057="Coupure ENEO &amp; Baisse de tension","PASSIVE",
AM1057="Defaut GE &amp; POWER Cabinet","PASSIVE",
AM1057="Sharing","PASSIVE",
AM1057="Sites strategiques &amp; DataCenter","PASSIVE",
AM1057="Exclu","Exclu",
AM1057="SAT","ACTIVE",
AM1057="SPARE-ISSUE","SPARE-ISSUE",
AM1057="Fiber CAmtel","ACTIVE",
AM1057="Fiber AOF","ACTIVE",
AM1057="Projet OCM (HUAWEI)","PLANNED WORKS",
AM1057="Projet OCM (NOKIA)","PLANNED WORKS",
AM1057="ACCESS-ISSUE","ACCESS-ISSUE",
AM1057="Projet OCM (ZTE, NOKIA, autres projets)","PLANNED WORKS",
AM1057="No root CAuse","No root cause",
AM1057="ODU HS","ACTIVE",
AM1057="IP &amp; VLAN","ACTIVE",
AM1057="Warehouse HUAWEI","SPARE-ISSUE",
AM1057="SPARE-HS","SPARE-ISSUE",
AM1057="Power Telco","ACTIVE", AM1057="no impacts","no impacts"
),"")</f>
        <v>no impacts</v>
      </c>
      <c r="AO1057" s="93" t="s">
        <v>5537</v>
      </c>
      <c r="AP1057" s="101" t="str">
        <f t="shared" si="32"/>
        <v>SUD_103</v>
      </c>
      <c r="AR1057" s="17" t="s">
        <v>5537</v>
      </c>
      <c r="AS1057" s="7" t="s">
        <v>5537</v>
      </c>
      <c r="AT1057" s="6"/>
      <c r="AU1057" s="7"/>
      <c r="AV1057" s="3" t="s">
        <v>5537</v>
      </c>
      <c r="AW1057" s="18" t="s">
        <v>5537</v>
      </c>
      <c r="AX1057" s="18" t="s">
        <v>5537</v>
      </c>
      <c r="AY1057" s="18" t="s">
        <v>5537</v>
      </c>
      <c r="AZ1057" s="18" t="s">
        <v>5537</v>
      </c>
      <c r="BA1057" s="18" t="s">
        <v>5537</v>
      </c>
      <c r="BB1057" s="18" t="s">
        <v>5537</v>
      </c>
      <c r="BC1057" s="18" t="s">
        <v>5537</v>
      </c>
      <c r="BD1057" s="18" t="s">
        <v>5537</v>
      </c>
      <c r="BE1057" s="18" t="s">
        <v>5537</v>
      </c>
      <c r="BF1057" s="18" t="s">
        <v>5537</v>
      </c>
      <c r="BG1057" s="18" t="s">
        <v>5537</v>
      </c>
      <c r="BH1057" s="18" t="s">
        <v>5537</v>
      </c>
      <c r="BI1057" s="9" t="s">
        <v>5537</v>
      </c>
      <c r="BJ1057" s="14"/>
      <c r="BK1057" s="14" t="s">
        <v>5537</v>
      </c>
      <c r="BL1057" s="14" t="str">
        <f>_xlfn.XLOOKUP(B1057,'[4]cell downs 18042026 17h'!$B:$B,'[4]cell downs 18042026 17h'!$B:$B,"")</f>
        <v/>
      </c>
      <c r="BM1057" s="14" t="str">
        <f>_xlfn.XLOOKUP(B1057,'[5]Cells Huawei 19042026 15h'!$B:$B,'[5]Cells Huawei 19042026 15h'!$B:$B,"")</f>
        <v/>
      </c>
      <c r="BN1057" s="9" t="str">
        <f>_xlfn.XLOOKUP(B1057,'[6]cells down 19042026 9H40'!$B:$B,'[6]cells down 19042026 9H40'!$B:$B,"")</f>
        <v/>
      </c>
      <c r="BO1057" s="9" t="s">
        <v>5537</v>
      </c>
      <c r="BP1057" s="9" t="s">
        <v>12</v>
      </c>
      <c r="BQ1057" s="115"/>
    </row>
    <row r="1058" spans="1:69" s="9" customFormat="1" x14ac:dyDescent="0.3">
      <c r="A1058" s="16" t="s">
        <v>3171</v>
      </c>
      <c r="B1058" s="8" t="s">
        <v>3172</v>
      </c>
      <c r="C1058" s="3" t="str">
        <f>_xlfn.XLOOKUP(B1058,'[1]daily break down'!$D:$D,'[1]daily break down'!$E:$E,"")</f>
        <v>Yaounde</v>
      </c>
      <c r="D1058" s="1" t="s">
        <v>11</v>
      </c>
      <c r="E1058" s="1" t="s">
        <v>12</v>
      </c>
      <c r="F1058" s="3" t="s">
        <v>37</v>
      </c>
      <c r="G1058" s="1" t="s">
        <v>38</v>
      </c>
      <c r="H1058" s="34" t="str">
        <f>_xlfn.XLOOKUP(B1058,[2]CALCULATION!$B:$B,[2]CALCULATION!$H:$H,"")</f>
        <v>ZTE</v>
      </c>
      <c r="I1058" s="28">
        <v>6.8917239529382206</v>
      </c>
      <c r="J1058" s="28">
        <v>9.2142078514295171</v>
      </c>
      <c r="K1058" s="28">
        <v>9.2457045997380387</v>
      </c>
      <c r="L1058" s="28">
        <v>9.2457045997380387</v>
      </c>
      <c r="M1058" s="28">
        <v>9.2457045997380387</v>
      </c>
      <c r="N1058" s="28">
        <v>9.2457045997380387</v>
      </c>
      <c r="O1058" s="28">
        <v>17.685994897740798</v>
      </c>
      <c r="P1058" s="28">
        <v>12.21141059774622</v>
      </c>
      <c r="Q1058" s="28">
        <v>11.064240525292995</v>
      </c>
      <c r="R1058" s="28">
        <v>18.985744065199334</v>
      </c>
      <c r="S1058" s="94">
        <v>9.2457045997380387</v>
      </c>
      <c r="T1058" s="94">
        <f>_xlfn.XLOOKUP(B1058,'[3]Nur des jours'!$B:$B,'[3]Nur des jours'!$U:$U,"")</f>
        <v>56.225548107626857</v>
      </c>
      <c r="U1058" s="94">
        <v>4.5175004922481614</v>
      </c>
      <c r="V1058" s="94">
        <v>8.14581531990423</v>
      </c>
      <c r="W1058" s="94">
        <v>56.225548107626857</v>
      </c>
      <c r="X1058" s="94">
        <v>13.868556899607057</v>
      </c>
      <c r="Y1058" s="94">
        <v>56.081476344978917</v>
      </c>
      <c r="Z1058" s="94">
        <v>0</v>
      </c>
      <c r="AA1058" s="94">
        <v>0</v>
      </c>
      <c r="AB1058" s="94">
        <v>0</v>
      </c>
      <c r="AC1058" s="94">
        <f>_xlfn.XLOOKUP(B1058,'[3]Nur des jours'!$B:$B,'[3]Nur des jours'!$N:$N,"")</f>
        <v>0</v>
      </c>
      <c r="AD1058" s="94">
        <v>0</v>
      </c>
      <c r="AE1058" s="94">
        <v>0</v>
      </c>
      <c r="AF1058" s="94">
        <v>0</v>
      </c>
      <c r="AG1058" s="94">
        <v>0</v>
      </c>
      <c r="AH1058" s="94">
        <v>0</v>
      </c>
      <c r="AI1058" s="49" t="s">
        <v>5559</v>
      </c>
      <c r="AJ1058" s="49"/>
      <c r="AK1058" s="48" t="str" cm="1">
        <f t="array" ref="AK1058">IFERROR(_xlfn.IFS(
AM1058="MPR ISSUE","PDH",
AM1058="BSS Hardware Issue","BSS",
AM1058="Sites strategiques, MLL, Pylone, etc.","ENVTECH",
AM1058="AKTIVCO DEFAUT GE &amp; POWER Cabinet","AKTIVCO",
AM1058="AKTIVCO Coupure ENEO &amp; Baisse de tension","AKTIVCO GRID ONLY",
AM1058="Coupure ENEO &amp; Baisse de tension","IHS GRID ONLY",
AM1058="Defaut GE &amp; POWER Cabinet","IHS",
AM1058="Sharing","Partners",
AM1058="Sites strategiques &amp; DataCenter","SST &amp; DC",
AM1058="Exclu","Exclu",
AM1058="SAT","SAT",
AM1058="SPARE-ISSUE","SPARE-ISSUE",
AM1058="Fiber CAmtel","TRANS_FO_CAMTEL",
AM1058="Fiber AOF","Fiber AOF",
AM1058="Projet OCM (HUAWEI)","TRAVAUX-HUAWEI",
AM1058="Projet OCM (NOKIA)","TRAVAUX-NOKIA",
AM1058="ACCESS-ISSUE","ACCESS-ISSUE",
AM1058="Projet OCM (ZTE, NOKIA, autres projets)","TRAVAUX OCM",
AM1058="No root CAuse","No root cause",
AM1058="ODU HS","PDH",
AM1058="IP &amp; VLAN","PDH",
AM1058="Warehouse HUAWEI","SPARE-ISSUE",
AM1058="SPARE-HS","SPARE-ISSUE",
AM1058="Power Telco","BSS",AM1058="no impacts","no impacts"
),"")</f>
        <v>BSS</v>
      </c>
      <c r="AL1058" s="48" t="str" cm="1">
        <f t="array" ref="AL1058">IFERROR(_xlfn.IFS(
AM1058="MPR ISSUE","TX ISSUE",
AM1058="BSS Hardware Issue","RAN ISSUE",
AM1058="Sites strategiques, MLL, Pylone, etc.","ENVTECH",
AM1058="AKTIVCO DEFAUT GE &amp; POWER Cabinet","POWER ISSUE",
AM1058="AKTIVCO Coupure ENEO &amp; Baisse de tension","POWER ISSUE",
AM1058="Coupure ENEO &amp; Baisse de tension","POWER ISSUE",
AM1058="Defaut GE &amp; POWER Cabinet","POWER ISSUE",
AM1058="Sharing","POWER ISSUE",
AM1058="Sites strategiques &amp; DataCenter","POWER ISSUE",
AM1058="Exclu","Exclu",
AM1058="SAT","TX ISSUE",
AM1058="SPARE-ISSUE","SPARE-ISSUE",
AM1058="Fiber CAmtel","TX ISSUE",
AM1058="Fiber AOF","TX ISSUE",
AM1058="Projet OCM (HUAWEI)","TRAVAUX-HUAWEI",
AM1058="Projet OCM (NOKIA)","TRAVAUX -NOKIA",
AM1058="ACCESS-ISSUE","ACCESS-ISSUE",
AM1058="Projet OCM (ZTE, NOKIA, autres projets)","TRAVAUX OCM",
AM1058="No root CAuse","No root cause",
AM1058="ODU HS","TX ISSUE",
AM1058="IP &amp; VLAN","TX ISSUE",
AM1058="Warehouse HUAWEI","SPARE-ISSUE",
AM1058="SPARE-HS","SPARE-ISSUE",
AM1058="Power Telco","RAN ISSUE",AM1058="no impacts","no impacts"
),"")</f>
        <v>RAN ISSUE</v>
      </c>
      <c r="AM1058" s="67" t="s">
        <v>5320</v>
      </c>
      <c r="AN1058" s="48" t="str" cm="1">
        <f t="array" ref="AN1058">IFERROR(_xlfn.IFS(
AM1058="MPR ISSUE","ACTIVE",
AM1058="BSS Hardware Issue","ACTIVE",
AM1058="Sites strategiques, MLL, Pylone, etc.","PASSIVE",
AM1058="AKTIVCO DEFAUT GE &amp; POWER Cabinet","PASSIVE",
AM1058="AKTIVCO Coupure ENEO &amp; Baisse de tension","PASSIVE",
AM1058="Coupure ENEO &amp; Baisse de tension","PASSIVE",
AM1058="Defaut GE &amp; POWER Cabinet","PASSIVE",
AM1058="Sharing","PASSIVE",
AM1058="Sites strategiques &amp; DataCenter","PASSIVE",
AM1058="Exclu","Exclu",
AM1058="SAT","ACTIVE",
AM1058="SPARE-ISSUE","SPARE-ISSUE",
AM1058="Fiber CAmtel","ACTIVE",
AM1058="Fiber AOF","ACTIVE",
AM1058="Projet OCM (HUAWEI)","PLANNED WORKS",
AM1058="Projet OCM (NOKIA)","PLANNED WORKS",
AM1058="ACCESS-ISSUE","ACCESS-ISSUE",
AM1058="Projet OCM (ZTE, NOKIA, autres projets)","PLANNED WORKS",
AM1058="No root CAuse","No root cause",
AM1058="ODU HS","ACTIVE",
AM1058="IP &amp; VLAN","ACTIVE",
AM1058="Warehouse HUAWEI","SPARE-ISSUE",
AM1058="SPARE-HS","SPARE-ISSUE",
AM1058="Power Telco","ACTIVE", AM1058="no impacts","no impacts"
),"")</f>
        <v>ACTIVE</v>
      </c>
      <c r="AO1058" s="93" t="s">
        <v>6564</v>
      </c>
      <c r="AP1058" s="101" t="str">
        <f t="shared" si="32"/>
        <v>CTR_449</v>
      </c>
      <c r="AR1058" s="17" t="s">
        <v>5537</v>
      </c>
      <c r="AS1058" s="7" t="s">
        <v>5537</v>
      </c>
      <c r="AT1058" s="6"/>
      <c r="AU1058" s="7"/>
      <c r="AV1058" s="3" t="s">
        <v>5537</v>
      </c>
      <c r="AW1058" s="18" t="s">
        <v>5537</v>
      </c>
      <c r="AX1058" s="18" t="s">
        <v>5537</v>
      </c>
      <c r="AY1058" s="18" t="s">
        <v>5537</v>
      </c>
      <c r="AZ1058" s="18" t="s">
        <v>5537</v>
      </c>
      <c r="BA1058" s="18" t="s">
        <v>5537</v>
      </c>
      <c r="BB1058" s="18" t="s">
        <v>5537</v>
      </c>
      <c r="BC1058" s="18" t="s">
        <v>5537</v>
      </c>
      <c r="BD1058" s="18" t="s">
        <v>5537</v>
      </c>
      <c r="BE1058" s="18" t="s">
        <v>5537</v>
      </c>
      <c r="BF1058" s="18" t="s">
        <v>5537</v>
      </c>
      <c r="BG1058" s="18" t="s">
        <v>5537</v>
      </c>
      <c r="BH1058" s="18" t="s">
        <v>5537</v>
      </c>
      <c r="BI1058" s="9" t="s">
        <v>5537</v>
      </c>
      <c r="BJ1058" s="14"/>
      <c r="BK1058" s="14" t="s">
        <v>3172</v>
      </c>
      <c r="BL1058" s="14" t="str">
        <f>_xlfn.XLOOKUP(B1058,'[4]cell downs 18042026 17h'!$B:$B,'[4]cell downs 18042026 17h'!$B:$B,"")</f>
        <v/>
      </c>
      <c r="BM1058" s="14" t="str">
        <f>_xlfn.XLOOKUP(B1058,'[5]Cells Huawei 19042026 15h'!$B:$B,'[5]Cells Huawei 19042026 15h'!$B:$B,"")</f>
        <v/>
      </c>
      <c r="BN1058" s="9" t="str">
        <f>_xlfn.XLOOKUP(B1058,'[6]cells down 19042026 9H40'!$B:$B,'[6]cells down 19042026 9H40'!$B:$B,"")</f>
        <v>CTR_449</v>
      </c>
      <c r="BO1058" s="9" t="s">
        <v>3172</v>
      </c>
      <c r="BP1058" s="9" t="s">
        <v>12</v>
      </c>
      <c r="BQ1058" s="115"/>
    </row>
    <row r="1059" spans="1:69" s="9" customFormat="1" x14ac:dyDescent="0.3">
      <c r="A1059" s="1" t="s">
        <v>3433</v>
      </c>
      <c r="B1059" s="8" t="s">
        <v>3434</v>
      </c>
      <c r="C1059" s="3" t="str">
        <f>_xlfn.XLOOKUP(B1059,'[1]daily break down'!$D:$D,'[1]daily break down'!$E:$E,"")</f>
        <v>Yaounde</v>
      </c>
      <c r="D1059" s="1" t="s">
        <v>11</v>
      </c>
      <c r="E1059" s="1" t="s">
        <v>145</v>
      </c>
      <c r="F1059" s="3" t="s">
        <v>37</v>
      </c>
      <c r="G1059" s="1" t="s">
        <v>38</v>
      </c>
      <c r="H1059" s="34" t="str">
        <f>_xlfn.XLOOKUP(B1059,[2]CALCULATION!$B:$B,[2]CALCULATION!$H:$H,"")</f>
        <v>ZTE</v>
      </c>
      <c r="I1059" s="28">
        <v>0</v>
      </c>
      <c r="J1059" s="28">
        <v>0</v>
      </c>
      <c r="K1059" s="28">
        <v>0</v>
      </c>
      <c r="L1059" s="28">
        <v>2.2632714384775689E-2</v>
      </c>
      <c r="M1059" s="28">
        <v>0</v>
      </c>
      <c r="N1059" s="28">
        <v>0</v>
      </c>
      <c r="O1059" s="28">
        <v>2.4451892373150014E-2</v>
      </c>
      <c r="P1059" s="28">
        <v>0</v>
      </c>
      <c r="Q1059" s="28">
        <v>0</v>
      </c>
      <c r="R1059" s="28">
        <v>0</v>
      </c>
      <c r="S1059" s="94">
        <v>0</v>
      </c>
      <c r="T1059" s="94">
        <f>_xlfn.XLOOKUP(B1059,'[3]Nur des jours'!$B:$B,'[3]Nur des jours'!$U:$U,"")</f>
        <v>27.834725182845226</v>
      </c>
      <c r="U1059" s="94">
        <v>19.101012176364669</v>
      </c>
      <c r="V1059" s="94">
        <v>0</v>
      </c>
      <c r="W1059" s="94">
        <v>27.834725182845226</v>
      </c>
      <c r="X1059" s="94">
        <v>50.176585110420525</v>
      </c>
      <c r="Y1059" s="94">
        <v>53.338387794528451</v>
      </c>
      <c r="Z1059" s="94">
        <v>0</v>
      </c>
      <c r="AA1059" s="94">
        <v>0</v>
      </c>
      <c r="AB1059" s="94">
        <v>0</v>
      </c>
      <c r="AC1059" s="94">
        <f>_xlfn.XLOOKUP(B1059,'[3]Nur des jours'!$B:$B,'[3]Nur des jours'!$N:$N,"")</f>
        <v>0</v>
      </c>
      <c r="AD1059" s="94">
        <v>0</v>
      </c>
      <c r="AE1059" s="94">
        <v>0</v>
      </c>
      <c r="AF1059" s="94">
        <v>0</v>
      </c>
      <c r="AG1059" s="94">
        <v>0</v>
      </c>
      <c r="AH1059" s="94">
        <v>0</v>
      </c>
      <c r="AI1059" s="49" t="s">
        <v>5559</v>
      </c>
      <c r="AJ1059" s="49"/>
      <c r="AK1059" s="48" t="str" cm="1">
        <f t="array" ref="AK1059">IFERROR(_xlfn.IFS(
AM1059="MPR ISSUE","PDH",
AM1059="BSS Hardware Issue","BSS",
AM1059="Sites strategiques, MLL, Pylone, etc.","ENVTECH",
AM1059="AKTIVCO DEFAUT GE &amp; POWER Cabinet","AKTIVCO",
AM1059="AKTIVCO Coupure ENEO &amp; Baisse de tension","AKTIVCO GRID ONLY",
AM1059="Coupure ENEO &amp; Baisse de tension","IHS GRID ONLY",
AM1059="Defaut GE &amp; POWER Cabinet","IHS",
AM1059="Sharing","Partners",
AM1059="Sites strategiques &amp; DataCenter","SST &amp; DC",
AM1059="Exclu","Exclu",
AM1059="SAT","SAT",
AM1059="SPARE-ISSUE","SPARE-ISSUE",
AM1059="Fiber CAmtel","TRANS_FO_CAMTEL",
AM1059="Fiber AOF","Fiber AOF",
AM1059="Projet OCM (HUAWEI)","TRAVAUX-HUAWEI",
AM1059="Projet OCM (NOKIA)","TRAVAUX-NOKIA",
AM1059="ACCESS-ISSUE","ACCESS-ISSUE",
AM1059="Projet OCM (ZTE, NOKIA, autres projets)","TRAVAUX OCM",
AM1059="No root CAuse","No root cause",
AM1059="ODU HS","PDH",
AM1059="IP &amp; VLAN","PDH",
AM1059="Warehouse HUAWEI","SPARE-ISSUE",
AM1059="SPARE-HS","SPARE-ISSUE",
AM1059="Power Telco","BSS",AM1059="no impacts","no impacts"
),"")</f>
        <v>no impacts</v>
      </c>
      <c r="AL1059" s="48" t="str" cm="1">
        <f t="array" ref="AL1059">IFERROR(_xlfn.IFS(
AM1059="MPR ISSUE","TX ISSUE",
AM1059="BSS Hardware Issue","RAN ISSUE",
AM1059="Sites strategiques, MLL, Pylone, etc.","ENVTECH",
AM1059="AKTIVCO DEFAUT GE &amp; POWER Cabinet","POWER ISSUE",
AM1059="AKTIVCO Coupure ENEO &amp; Baisse de tension","POWER ISSUE",
AM1059="Coupure ENEO &amp; Baisse de tension","POWER ISSUE",
AM1059="Defaut GE &amp; POWER Cabinet","POWER ISSUE",
AM1059="Sharing","POWER ISSUE",
AM1059="Sites strategiques &amp; DataCenter","POWER ISSUE",
AM1059="Exclu","Exclu",
AM1059="SAT","TX ISSUE",
AM1059="SPARE-ISSUE","SPARE-ISSUE",
AM1059="Fiber CAmtel","TX ISSUE",
AM1059="Fiber AOF","TX ISSUE",
AM1059="Projet OCM (HUAWEI)","TRAVAUX-HUAWEI",
AM1059="Projet OCM (NOKIA)","TRAVAUX -NOKIA",
AM1059="ACCESS-ISSUE","ACCESS-ISSUE",
AM1059="Projet OCM (ZTE, NOKIA, autres projets)","TRAVAUX OCM",
AM1059="No root CAuse","No root cause",
AM1059="ODU HS","TX ISSUE",
AM1059="IP &amp; VLAN","TX ISSUE",
AM1059="Warehouse HUAWEI","SPARE-ISSUE",
AM1059="SPARE-HS","SPARE-ISSUE",
AM1059="Power Telco","RAN ISSUE",AM1059="no impacts","no impacts"
),"")</f>
        <v>no impacts</v>
      </c>
      <c r="AM1059" s="67" t="s">
        <v>5605</v>
      </c>
      <c r="AN1059" s="48" t="str" cm="1">
        <f t="array" ref="AN1059">IFERROR(_xlfn.IFS(
AM1059="MPR ISSUE","ACTIVE",
AM1059="BSS Hardware Issue","ACTIVE",
AM1059="Sites strategiques, MLL, Pylone, etc.","PASSIVE",
AM1059="AKTIVCO DEFAUT GE &amp; POWER Cabinet","PASSIVE",
AM1059="AKTIVCO Coupure ENEO &amp; Baisse de tension","PASSIVE",
AM1059="Coupure ENEO &amp; Baisse de tension","PASSIVE",
AM1059="Defaut GE &amp; POWER Cabinet","PASSIVE",
AM1059="Sharing","PASSIVE",
AM1059="Sites strategiques &amp; DataCenter","PASSIVE",
AM1059="Exclu","Exclu",
AM1059="SAT","ACTIVE",
AM1059="SPARE-ISSUE","SPARE-ISSUE",
AM1059="Fiber CAmtel","ACTIVE",
AM1059="Fiber AOF","ACTIVE",
AM1059="Projet OCM (HUAWEI)","PLANNED WORKS",
AM1059="Projet OCM (NOKIA)","PLANNED WORKS",
AM1059="ACCESS-ISSUE","ACCESS-ISSUE",
AM1059="Projet OCM (ZTE, NOKIA, autres projets)","PLANNED WORKS",
AM1059="No root CAuse","No root cause",
AM1059="ODU HS","ACTIVE",
AM1059="IP &amp; VLAN","ACTIVE",
AM1059="Warehouse HUAWEI","SPARE-ISSUE",
AM1059="SPARE-HS","SPARE-ISSUE",
AM1059="Power Telco","ACTIVE", AM1059="no impacts","no impacts"
),"")</f>
        <v>no impacts</v>
      </c>
      <c r="AO1059" s="93" t="s">
        <v>5537</v>
      </c>
      <c r="AP1059" s="101" t="str">
        <f t="shared" si="32"/>
        <v>CTR_038</v>
      </c>
      <c r="AR1059" s="17" t="s">
        <v>5537</v>
      </c>
      <c r="AS1059" s="7" t="s">
        <v>5537</v>
      </c>
      <c r="AT1059" s="6"/>
      <c r="AU1059" s="7"/>
      <c r="AV1059" s="3" t="s">
        <v>5537</v>
      </c>
      <c r="AW1059" s="18" t="s">
        <v>5537</v>
      </c>
      <c r="AX1059" s="18" t="s">
        <v>5537</v>
      </c>
      <c r="AY1059" s="18" t="s">
        <v>5537</v>
      </c>
      <c r="AZ1059" s="18" t="s">
        <v>5537</v>
      </c>
      <c r="BA1059" s="18" t="s">
        <v>5537</v>
      </c>
      <c r="BB1059" s="18" t="s">
        <v>5537</v>
      </c>
      <c r="BC1059" s="18" t="s">
        <v>5537</v>
      </c>
      <c r="BD1059" s="18" t="s">
        <v>5537</v>
      </c>
      <c r="BE1059" s="18" t="s">
        <v>5537</v>
      </c>
      <c r="BF1059" s="18" t="s">
        <v>5537</v>
      </c>
      <c r="BG1059" s="18" t="s">
        <v>5537</v>
      </c>
      <c r="BH1059" s="18" t="s">
        <v>5537</v>
      </c>
      <c r="BI1059" s="9" t="s">
        <v>5537</v>
      </c>
      <c r="BJ1059" s="14"/>
      <c r="BK1059" s="14" t="s">
        <v>5537</v>
      </c>
      <c r="BL1059" s="14" t="str">
        <f>_xlfn.XLOOKUP(B1059,'[4]cell downs 18042026 17h'!$B:$B,'[4]cell downs 18042026 17h'!$B:$B,"")</f>
        <v/>
      </c>
      <c r="BM1059" s="14" t="str">
        <f>_xlfn.XLOOKUP(B1059,'[5]Cells Huawei 19042026 15h'!$B:$B,'[5]Cells Huawei 19042026 15h'!$B:$B,"")</f>
        <v/>
      </c>
      <c r="BN1059" s="9" t="str">
        <f>_xlfn.XLOOKUP(B1059,'[6]cells down 19042026 9H40'!$B:$B,'[6]cells down 19042026 9H40'!$B:$B,"")</f>
        <v/>
      </c>
      <c r="BO1059" s="9" t="s">
        <v>3434</v>
      </c>
      <c r="BP1059" s="9" t="s">
        <v>12</v>
      </c>
      <c r="BQ1059" s="115"/>
    </row>
    <row r="1060" spans="1:69" s="9" customFormat="1" x14ac:dyDescent="0.3">
      <c r="A1060" s="1" t="s">
        <v>643</v>
      </c>
      <c r="B1060" s="1" t="s">
        <v>644</v>
      </c>
      <c r="C1060" s="3" t="str">
        <f>_xlfn.XLOOKUP(B1060,'[1]daily break down'!$D:$D,'[1]daily break down'!$E:$E,"")</f>
        <v>Yaounde</v>
      </c>
      <c r="D1060" s="1" t="s">
        <v>11</v>
      </c>
      <c r="E1060" s="1" t="s">
        <v>12</v>
      </c>
      <c r="F1060" s="3" t="s">
        <v>37</v>
      </c>
      <c r="G1060" s="1" t="s">
        <v>38</v>
      </c>
      <c r="H1060" s="34" t="str">
        <f>_xlfn.XLOOKUP(B1060,[2]CALCULATION!$B:$B,[2]CALCULATION!$H:$H,"")</f>
        <v>ZTE</v>
      </c>
      <c r="I1060" s="28">
        <v>4.3638512925437958</v>
      </c>
      <c r="J1060" s="28">
        <v>13.934903390947767</v>
      </c>
      <c r="K1060" s="28">
        <v>0</v>
      </c>
      <c r="L1060" s="28">
        <v>0</v>
      </c>
      <c r="M1060" s="28">
        <v>0</v>
      </c>
      <c r="N1060" s="28">
        <v>0</v>
      </c>
      <c r="O1060" s="28">
        <v>0</v>
      </c>
      <c r="P1060" s="28">
        <v>0</v>
      </c>
      <c r="Q1060" s="28">
        <v>0</v>
      </c>
      <c r="R1060" s="28">
        <v>0</v>
      </c>
      <c r="S1060" s="94">
        <v>5.2243046459665603</v>
      </c>
      <c r="T1060" s="94">
        <f>_xlfn.XLOOKUP(B1060,'[3]Nur des jours'!$B:$B,'[3]Nur des jours'!$U:$U,"")</f>
        <v>35.558865746091257</v>
      </c>
      <c r="U1060" s="94">
        <v>9.7253076907711318</v>
      </c>
      <c r="V1060" s="94">
        <v>3.4415102173596646</v>
      </c>
      <c r="W1060" s="94">
        <v>35.558865746091257</v>
      </c>
      <c r="X1060" s="94">
        <v>13.868556899607057</v>
      </c>
      <c r="Y1060" s="94">
        <v>28.43162958397183</v>
      </c>
      <c r="Z1060" s="94">
        <v>0</v>
      </c>
      <c r="AA1060" s="94">
        <v>0</v>
      </c>
      <c r="AB1060" s="94">
        <v>0</v>
      </c>
      <c r="AC1060" s="94">
        <f>_xlfn.XLOOKUP(B1060,'[3]Nur des jours'!$B:$B,'[3]Nur des jours'!$N:$N,"")</f>
        <v>0</v>
      </c>
      <c r="AD1060" s="94">
        <v>0</v>
      </c>
      <c r="AE1060" s="94">
        <v>0</v>
      </c>
      <c r="AF1060" s="94">
        <v>0</v>
      </c>
      <c r="AG1060" s="94">
        <v>0</v>
      </c>
      <c r="AH1060" s="94">
        <v>0</v>
      </c>
      <c r="AI1060" s="49" t="s">
        <v>5559</v>
      </c>
      <c r="AJ1060" s="49"/>
      <c r="AK1060" s="48" t="str" cm="1">
        <f t="array" ref="AK1060">IFERROR(_xlfn.IFS(
AM1060="MPR ISSUE","PDH",
AM1060="BSS Hardware Issue","BSS",
AM1060="Sites strategiques, MLL, Pylone, etc.","ENVTECH",
AM1060="AKTIVCO DEFAUT GE &amp; POWER Cabinet","AKTIVCO",
AM1060="AKTIVCO Coupure ENEO &amp; Baisse de tension","AKTIVCO GRID ONLY",
AM1060="Coupure ENEO &amp; Baisse de tension","IHS GRID ONLY",
AM1060="Defaut GE &amp; POWER Cabinet","IHS",
AM1060="Sharing","Partners",
AM1060="Sites strategiques &amp; DataCenter","SST &amp; DC",
AM1060="Exclu","Exclu",
AM1060="SAT","SAT",
AM1060="SPARE-ISSUE","SPARE-ISSUE",
AM1060="Fiber CAmtel","TRANS_FO_CAMTEL",
AM1060="Fiber AOF","Fiber AOF",
AM1060="Projet OCM (HUAWEI)","TRAVAUX-HUAWEI",
AM1060="Projet OCM (NOKIA)","TRAVAUX-NOKIA",
AM1060="ACCESS-ISSUE","ACCESS-ISSUE",
AM1060="Projet OCM (ZTE, NOKIA, autres projets)","TRAVAUX OCM",
AM1060="No root CAuse","No root cause",
AM1060="ODU HS","PDH",
AM1060="IP &amp; VLAN","PDH",
AM1060="Warehouse HUAWEI","SPARE-ISSUE",
AM1060="SPARE-HS","SPARE-ISSUE",
AM1060="Power Telco","BSS",AM1060="no impacts","no impacts"
),"")</f>
        <v>no impacts</v>
      </c>
      <c r="AL1060" s="48" t="str" cm="1">
        <f t="array" ref="AL1060">IFERROR(_xlfn.IFS(
AM1060="MPR ISSUE","TX ISSUE",
AM1060="BSS Hardware Issue","RAN ISSUE",
AM1060="Sites strategiques, MLL, Pylone, etc.","ENVTECH",
AM1060="AKTIVCO DEFAUT GE &amp; POWER Cabinet","POWER ISSUE",
AM1060="AKTIVCO Coupure ENEO &amp; Baisse de tension","POWER ISSUE",
AM1060="Coupure ENEO &amp; Baisse de tension","POWER ISSUE",
AM1060="Defaut GE &amp; POWER Cabinet","POWER ISSUE",
AM1060="Sharing","POWER ISSUE",
AM1060="Sites strategiques &amp; DataCenter","POWER ISSUE",
AM1060="Exclu","Exclu",
AM1060="SAT","TX ISSUE",
AM1060="SPARE-ISSUE","SPARE-ISSUE",
AM1060="Fiber CAmtel","TX ISSUE",
AM1060="Fiber AOF","TX ISSUE",
AM1060="Projet OCM (HUAWEI)","TRAVAUX-HUAWEI",
AM1060="Projet OCM (NOKIA)","TRAVAUX -NOKIA",
AM1060="ACCESS-ISSUE","ACCESS-ISSUE",
AM1060="Projet OCM (ZTE, NOKIA, autres projets)","TRAVAUX OCM",
AM1060="No root CAuse","No root cause",
AM1060="ODU HS","TX ISSUE",
AM1060="IP &amp; VLAN","TX ISSUE",
AM1060="Warehouse HUAWEI","SPARE-ISSUE",
AM1060="SPARE-HS","SPARE-ISSUE",
AM1060="Power Telco","RAN ISSUE",AM1060="no impacts","no impacts"
),"")</f>
        <v>no impacts</v>
      </c>
      <c r="AM1060" s="67" t="s">
        <v>5605</v>
      </c>
      <c r="AN1060" s="48" t="str" cm="1">
        <f t="array" ref="AN1060">IFERROR(_xlfn.IFS(
AM1060="MPR ISSUE","ACTIVE",
AM1060="BSS Hardware Issue","ACTIVE",
AM1060="Sites strategiques, MLL, Pylone, etc.","PASSIVE",
AM1060="AKTIVCO DEFAUT GE &amp; POWER Cabinet","PASSIVE",
AM1060="AKTIVCO Coupure ENEO &amp; Baisse de tension","PASSIVE",
AM1060="Coupure ENEO &amp; Baisse de tension","PASSIVE",
AM1060="Defaut GE &amp; POWER Cabinet","PASSIVE",
AM1060="Sharing","PASSIVE",
AM1060="Sites strategiques &amp; DataCenter","PASSIVE",
AM1060="Exclu","Exclu",
AM1060="SAT","ACTIVE",
AM1060="SPARE-ISSUE","SPARE-ISSUE",
AM1060="Fiber CAmtel","ACTIVE",
AM1060="Fiber AOF","ACTIVE",
AM1060="Projet OCM (HUAWEI)","PLANNED WORKS",
AM1060="Projet OCM (NOKIA)","PLANNED WORKS",
AM1060="ACCESS-ISSUE","ACCESS-ISSUE",
AM1060="Projet OCM (ZTE, NOKIA, autres projets)","PLANNED WORKS",
AM1060="No root CAuse","No root cause",
AM1060="ODU HS","ACTIVE",
AM1060="IP &amp; VLAN","ACTIVE",
AM1060="Warehouse HUAWEI","SPARE-ISSUE",
AM1060="SPARE-HS","SPARE-ISSUE",
AM1060="Power Telco","ACTIVE", AM1060="no impacts","no impacts"
),"")</f>
        <v>no impacts</v>
      </c>
      <c r="AO1060" s="93" t="s">
        <v>5537</v>
      </c>
      <c r="AP1060" s="101" t="str">
        <f t="shared" si="32"/>
        <v>CTR_160</v>
      </c>
      <c r="AR1060" s="17" t="s">
        <v>5537</v>
      </c>
      <c r="AS1060" s="7" t="s">
        <v>5537</v>
      </c>
      <c r="AT1060" s="6"/>
      <c r="AU1060" s="7"/>
      <c r="AV1060" s="3" t="s">
        <v>5537</v>
      </c>
      <c r="AW1060" s="18" t="s">
        <v>5537</v>
      </c>
      <c r="AX1060" s="18" t="s">
        <v>5537</v>
      </c>
      <c r="AY1060" s="18" t="s">
        <v>5537</v>
      </c>
      <c r="AZ1060" s="18" t="s">
        <v>5537</v>
      </c>
      <c r="BA1060" s="18" t="s">
        <v>5537</v>
      </c>
      <c r="BB1060" s="18" t="s">
        <v>5537</v>
      </c>
      <c r="BC1060" s="18" t="s">
        <v>5537</v>
      </c>
      <c r="BD1060" s="18" t="s">
        <v>5537</v>
      </c>
      <c r="BE1060" s="18" t="s">
        <v>5537</v>
      </c>
      <c r="BF1060" s="18" t="s">
        <v>5537</v>
      </c>
      <c r="BG1060" s="18" t="s">
        <v>5537</v>
      </c>
      <c r="BH1060" s="18" t="s">
        <v>5537</v>
      </c>
      <c r="BI1060" s="9" t="s">
        <v>5537</v>
      </c>
      <c r="BJ1060" s="14"/>
      <c r="BK1060" s="14" t="s">
        <v>5537</v>
      </c>
      <c r="BL1060" s="14" t="str">
        <f>_xlfn.XLOOKUP(B1060,'[4]cell downs 18042026 17h'!$B:$B,'[4]cell downs 18042026 17h'!$B:$B,"")</f>
        <v/>
      </c>
      <c r="BM1060" s="14" t="str">
        <f>_xlfn.XLOOKUP(B1060,'[5]Cells Huawei 19042026 15h'!$B:$B,'[5]Cells Huawei 19042026 15h'!$B:$B,"")</f>
        <v/>
      </c>
      <c r="BN1060" s="9" t="str">
        <f>_xlfn.XLOOKUP(B1060,'[6]cells down 19042026 9H40'!$B:$B,'[6]cells down 19042026 9H40'!$B:$B,"")</f>
        <v/>
      </c>
      <c r="BO1060" s="9" t="s">
        <v>644</v>
      </c>
      <c r="BP1060" s="9" t="s">
        <v>5537</v>
      </c>
      <c r="BQ1060" s="115"/>
    </row>
    <row r="1061" spans="1:69" s="9" customFormat="1" x14ac:dyDescent="0.3">
      <c r="A1061" s="19" t="s">
        <v>5442</v>
      </c>
      <c r="B1061" s="26" t="s">
        <v>5443</v>
      </c>
      <c r="C1061" s="3" t="str">
        <f>_xlfn.XLOOKUP(B1061,'[1]daily break down'!$D:$D,'[1]daily break down'!$E:$E,"")</f>
        <v>Douala</v>
      </c>
      <c r="D1061" s="19" t="s">
        <v>357</v>
      </c>
      <c r="E1061" s="19" t="s">
        <v>710</v>
      </c>
      <c r="F1061" s="19" t="s">
        <v>5371</v>
      </c>
      <c r="G1061" s="19" t="s">
        <v>32</v>
      </c>
      <c r="H1061" s="34" t="str">
        <f>_xlfn.XLOOKUP(B1061,[2]CALCULATION!$B:$B,[2]CALCULATION!$H:$H,"")</f>
        <v>ZTE</v>
      </c>
      <c r="I1061" s="28">
        <v>0</v>
      </c>
      <c r="J1061" s="28">
        <v>18.876022663390717</v>
      </c>
      <c r="K1061" s="28">
        <v>0</v>
      </c>
      <c r="L1061" s="28">
        <v>1.3554659521220727E-3</v>
      </c>
      <c r="M1061" s="28">
        <v>0</v>
      </c>
      <c r="N1061" s="28">
        <v>0</v>
      </c>
      <c r="O1061" s="28">
        <v>27.886215053947545</v>
      </c>
      <c r="P1061" s="28">
        <v>0</v>
      </c>
      <c r="Q1061" s="28">
        <v>0</v>
      </c>
      <c r="R1061" s="28">
        <v>1.5338167352961737E-3</v>
      </c>
      <c r="S1061" s="94">
        <v>0</v>
      </c>
      <c r="T1061" s="94">
        <f>_xlfn.XLOOKUP(B1061,'[3]Nur des jours'!$B:$B,'[3]Nur des jours'!$U:$U,"")</f>
        <v>0</v>
      </c>
      <c r="U1061" s="94">
        <v>0</v>
      </c>
      <c r="V1061" s="94" t="s">
        <v>5537</v>
      </c>
      <c r="W1061" s="94">
        <v>0</v>
      </c>
      <c r="X1061" s="94">
        <v>7.8105871878504605</v>
      </c>
      <c r="Y1061" s="94">
        <v>20.469890107381442</v>
      </c>
      <c r="Z1061" s="94">
        <v>0</v>
      </c>
      <c r="AA1061" s="94">
        <v>0</v>
      </c>
      <c r="AB1061" s="94">
        <v>0</v>
      </c>
      <c r="AC1061" s="94">
        <f>_xlfn.XLOOKUP(B1061,'[3]Nur des jours'!$B:$B,'[3]Nur des jours'!$N:$N,"")</f>
        <v>0</v>
      </c>
      <c r="AD1061" s="94">
        <v>0</v>
      </c>
      <c r="AE1061" s="94">
        <v>0</v>
      </c>
      <c r="AF1061" s="94">
        <v>0</v>
      </c>
      <c r="AG1061" s="94">
        <v>0</v>
      </c>
      <c r="AH1061" s="94">
        <v>0</v>
      </c>
      <c r="AI1061" s="49" t="s">
        <v>6588</v>
      </c>
      <c r="AJ1061" s="49"/>
      <c r="AK1061" s="48" t="str" cm="1">
        <f t="array" ref="AK1061">IFERROR(_xlfn.IFS(
AM1061="MPR ISSUE","PDH",
AM1061="BSS Hardware Issue","BSS",
AM1061="Sites strategiques, MLL, Pylone, etc.","ENVTECH",
AM1061="AKTIVCO DEFAUT GE &amp; POWER Cabinet","AKTIVCO",
AM1061="AKTIVCO Coupure ENEO &amp; Baisse de tension","AKTIVCO GRID ONLY",
AM1061="Coupure ENEO &amp; Baisse de tension","IHS GRID ONLY",
AM1061="Defaut GE &amp; POWER Cabinet","IHS",
AM1061="Sharing","Partners",
AM1061="Sites strategiques &amp; DataCenter","SST &amp; DC",
AM1061="Exclu","Exclu",
AM1061="SAT","SAT",
AM1061="SPARE-ISSUE","SPARE-ISSUE",
AM1061="Fiber CAmtel","TRANS_FO_CAMTEL",
AM1061="Fiber AOF","Fiber AOF",
AM1061="Projet OCM (HUAWEI)","TRAVAUX-HUAWEI",
AM1061="Projet OCM (NOKIA)","TRAVAUX-NOKIA",
AM1061="ACCESS-ISSUE","ACCESS-ISSUE",
AM1061="Projet OCM (ZTE, NOKIA, autres projets)","TRAVAUX OCM",
AM1061="No root CAuse","No root cause",
AM1061="ODU HS","PDH",
AM1061="IP &amp; VLAN","PDH",
AM1061="Warehouse HUAWEI","SPARE-ISSUE",
AM1061="SPARE-HS","SPARE-ISSUE",
AM1061="Power Telco","BSS",AM1061="no impacts","no impacts"
),"")</f>
        <v>Exclu</v>
      </c>
      <c r="AL1061" s="48" t="str" cm="1">
        <f t="array" ref="AL1061">IFERROR(_xlfn.IFS(
AM1061="MPR ISSUE","TX ISSUE",
AM1061="BSS Hardware Issue","RAN ISSUE",
AM1061="Sites strategiques, MLL, Pylone, etc.","ENVTECH",
AM1061="AKTIVCO DEFAUT GE &amp; POWER Cabinet","POWER ISSUE",
AM1061="AKTIVCO Coupure ENEO &amp; Baisse de tension","POWER ISSUE",
AM1061="Coupure ENEO &amp; Baisse de tension","POWER ISSUE",
AM1061="Defaut GE &amp; POWER Cabinet","POWER ISSUE",
AM1061="Sharing","POWER ISSUE",
AM1061="Sites strategiques &amp; DataCenter","POWER ISSUE",
AM1061="Exclu","Exclu",
AM1061="SAT","TX ISSUE",
AM1061="SPARE-ISSUE","SPARE-ISSUE",
AM1061="Fiber CAmtel","TX ISSUE",
AM1061="Fiber AOF","TX ISSUE",
AM1061="Projet OCM (HUAWEI)","TRAVAUX-HUAWEI",
AM1061="Projet OCM (NOKIA)","TRAVAUX -NOKIA",
AM1061="ACCESS-ISSUE","ACCESS-ISSUE",
AM1061="Projet OCM (ZTE, NOKIA, autres projets)","TRAVAUX OCM",
AM1061="No root CAuse","No root cause",
AM1061="ODU HS","TX ISSUE",
AM1061="IP &amp; VLAN","TX ISSUE",
AM1061="Warehouse HUAWEI","SPARE-ISSUE",
AM1061="SPARE-HS","SPARE-ISSUE",
AM1061="Power Telco","RAN ISSUE",AM1061="no impacts","no impacts"
),"")</f>
        <v>Exclu</v>
      </c>
      <c r="AM1061" s="67" t="s">
        <v>6588</v>
      </c>
      <c r="AN1061" s="48" t="str" cm="1">
        <f t="array" ref="AN1061">IFERROR(_xlfn.IFS(
AM1061="MPR ISSUE","ACTIVE",
AM1061="BSS Hardware Issue","ACTIVE",
AM1061="Sites strategiques, MLL, Pylone, etc.","PASSIVE",
AM1061="AKTIVCO DEFAUT GE &amp; POWER Cabinet","PASSIVE",
AM1061="AKTIVCO Coupure ENEO &amp; Baisse de tension","PASSIVE",
AM1061="Coupure ENEO &amp; Baisse de tension","PASSIVE",
AM1061="Defaut GE &amp; POWER Cabinet","PASSIVE",
AM1061="Sharing","PASSIVE",
AM1061="Sites strategiques &amp; DataCenter","PASSIVE",
AM1061="Exclu","Exclu",
AM1061="SAT","ACTIVE",
AM1061="SPARE-ISSUE","SPARE-ISSUE",
AM1061="Fiber CAmtel","ACTIVE",
AM1061="Fiber AOF","ACTIVE",
AM1061="Projet OCM (HUAWEI)","PLANNED WORKS",
AM1061="Projet OCM (NOKIA)","PLANNED WORKS",
AM1061="ACCESS-ISSUE","ACCESS-ISSUE",
AM1061="Projet OCM (ZTE, NOKIA, autres projets)","PLANNED WORKS",
AM1061="No root CAuse","No root cause",
AM1061="ODU HS","ACTIVE",
AM1061="IP &amp; VLAN","ACTIVE",
AM1061="Warehouse HUAWEI","SPARE-ISSUE",
AM1061="SPARE-HS","SPARE-ISSUE",
AM1061="Power Telco","ACTIVE", AM1061="no impacts","no impacts"
),"")</f>
        <v>Exclu</v>
      </c>
      <c r="AO1061" s="93" t="s">
        <v>5537</v>
      </c>
      <c r="AP1061" s="101" t="str">
        <f t="shared" si="32"/>
        <v>LIT_837</v>
      </c>
      <c r="AR1061" s="17" t="s">
        <v>5537</v>
      </c>
      <c r="AS1061" s="7" t="s">
        <v>5537</v>
      </c>
      <c r="AT1061" s="6"/>
      <c r="AU1061" s="7"/>
      <c r="AV1061" s="3" t="s">
        <v>5537</v>
      </c>
      <c r="AW1061" s="18" t="s">
        <v>5537</v>
      </c>
      <c r="AX1061" s="18" t="s">
        <v>5537</v>
      </c>
      <c r="AY1061" s="18" t="s">
        <v>5537</v>
      </c>
      <c r="AZ1061" s="18" t="s">
        <v>5537</v>
      </c>
      <c r="BA1061" s="18" t="s">
        <v>5537</v>
      </c>
      <c r="BB1061" s="18" t="s">
        <v>5537</v>
      </c>
      <c r="BC1061" s="18" t="s">
        <v>5537</v>
      </c>
      <c r="BD1061" s="18" t="s">
        <v>5537</v>
      </c>
      <c r="BE1061" s="18" t="s">
        <v>5537</v>
      </c>
      <c r="BF1061" s="18" t="s">
        <v>5537</v>
      </c>
      <c r="BG1061" s="18" t="s">
        <v>5537</v>
      </c>
      <c r="BH1061" s="18" t="s">
        <v>5537</v>
      </c>
      <c r="BI1061" s="9" t="s">
        <v>5537</v>
      </c>
      <c r="BJ1061" s="14"/>
      <c r="BK1061" s="14" t="s">
        <v>5537</v>
      </c>
      <c r="BL1061" s="14" t="str">
        <f>_xlfn.XLOOKUP(B1061,'[4]cell downs 18042026 17h'!$B:$B,'[4]cell downs 18042026 17h'!$B:$B,"")</f>
        <v/>
      </c>
      <c r="BM1061" s="14" t="str">
        <f>_xlfn.XLOOKUP(B1061,'[5]Cells Huawei 19042026 15h'!$B:$B,'[5]Cells Huawei 19042026 15h'!$B:$B,"")</f>
        <v/>
      </c>
      <c r="BN1061" s="9" t="str">
        <f>_xlfn.XLOOKUP(B1061,'[6]cells down 19042026 9H40'!$B:$B,'[6]cells down 19042026 9H40'!$B:$B,"")</f>
        <v/>
      </c>
      <c r="BO1061" s="9" t="s">
        <v>5537</v>
      </c>
      <c r="BP1061" s="9" t="s">
        <v>5537</v>
      </c>
      <c r="BQ1061" s="115"/>
    </row>
    <row r="1062" spans="1:69" s="9" customFormat="1" x14ac:dyDescent="0.3">
      <c r="A1062" s="1" t="s">
        <v>1401</v>
      </c>
      <c r="B1062" s="8" t="s">
        <v>1402</v>
      </c>
      <c r="C1062" s="3" t="str">
        <f>_xlfn.XLOOKUP(B1062,'[1]daily break down'!$D:$D,'[1]daily break down'!$E:$E,"")</f>
        <v>Yaounde</v>
      </c>
      <c r="D1062" s="1"/>
      <c r="E1062" s="1"/>
      <c r="F1062" s="3" t="s">
        <v>37</v>
      </c>
      <c r="G1062" s="1" t="s">
        <v>38</v>
      </c>
      <c r="H1062" s="34" t="str">
        <f>_xlfn.XLOOKUP(B1062,[2]CALCULATION!$B:$B,[2]CALCULATION!$H:$H,"")</f>
        <v>ZTE</v>
      </c>
      <c r="I1062" s="28">
        <v>4.2804187961750177E-4</v>
      </c>
      <c r="J1062" s="28">
        <v>0</v>
      </c>
      <c r="K1062" s="28">
        <v>0</v>
      </c>
      <c r="L1062" s="28">
        <v>0</v>
      </c>
      <c r="M1062" s="28">
        <v>0</v>
      </c>
      <c r="N1062" s="28">
        <v>0</v>
      </c>
      <c r="O1062" s="28">
        <v>0</v>
      </c>
      <c r="P1062" s="28">
        <v>0</v>
      </c>
      <c r="Q1062" s="28">
        <v>0</v>
      </c>
      <c r="R1062" s="28">
        <v>0</v>
      </c>
      <c r="S1062" s="94">
        <v>0</v>
      </c>
      <c r="T1062" s="94">
        <f>_xlfn.XLOOKUP(B1062,'[3]Nur des jours'!$B:$B,'[3]Nur des jours'!$U:$U,"")</f>
        <v>13.928518432910142</v>
      </c>
      <c r="U1062" s="94">
        <v>1.3214366226924974</v>
      </c>
      <c r="V1062" s="94">
        <v>0.25404285555298695</v>
      </c>
      <c r="W1062" s="94">
        <v>13.928518432910142</v>
      </c>
      <c r="X1062" s="94">
        <v>12.929896727762511</v>
      </c>
      <c r="Y1062" s="94">
        <v>18.712992212491407</v>
      </c>
      <c r="Z1062" s="94">
        <v>0</v>
      </c>
      <c r="AA1062" s="94">
        <v>0</v>
      </c>
      <c r="AB1062" s="94">
        <v>0</v>
      </c>
      <c r="AC1062" s="94">
        <f>_xlfn.XLOOKUP(B1062,'[3]Nur des jours'!$B:$B,'[3]Nur des jours'!$N:$N,"")</f>
        <v>0</v>
      </c>
      <c r="AD1062" s="94">
        <v>0</v>
      </c>
      <c r="AE1062" s="94">
        <v>0</v>
      </c>
      <c r="AF1062" s="94">
        <v>0</v>
      </c>
      <c r="AG1062" s="94">
        <v>0</v>
      </c>
      <c r="AH1062" s="94">
        <v>0</v>
      </c>
      <c r="AI1062" s="49" t="s">
        <v>5559</v>
      </c>
      <c r="AJ1062" s="49"/>
      <c r="AK1062" s="48" t="str" cm="1">
        <f t="array" ref="AK1062">IFERROR(_xlfn.IFS(
AM1062="MPR ISSUE","PDH",
AM1062="BSS Hardware Issue","BSS",
AM1062="Sites strategiques, MLL, Pylone, etc.","ENVTECH",
AM1062="AKTIVCO DEFAUT GE &amp; POWER Cabinet","AKTIVCO",
AM1062="AKTIVCO Coupure ENEO &amp; Baisse de tension","AKTIVCO GRID ONLY",
AM1062="Coupure ENEO &amp; Baisse de tension","IHS GRID ONLY",
AM1062="Defaut GE &amp; POWER Cabinet","IHS",
AM1062="Sharing","Partners",
AM1062="Sites strategiques &amp; DataCenter","SST &amp; DC",
AM1062="Exclu","Exclu",
AM1062="SAT","SAT",
AM1062="SPARE-ISSUE","SPARE-ISSUE",
AM1062="Fiber CAmtel","TRANS_FO_CAMTEL",
AM1062="Fiber AOF","Fiber AOF",
AM1062="Projet OCM (HUAWEI)","TRAVAUX-HUAWEI",
AM1062="Projet OCM (NOKIA)","TRAVAUX-NOKIA",
AM1062="ACCESS-ISSUE","ACCESS-ISSUE",
AM1062="Projet OCM (ZTE, NOKIA, autres projets)","TRAVAUX OCM",
AM1062="No root CAuse","No root cause",
AM1062="ODU HS","PDH",
AM1062="IP &amp; VLAN","PDH",
AM1062="Warehouse HUAWEI","SPARE-ISSUE",
AM1062="SPARE-HS","SPARE-ISSUE",
AM1062="Power Telco","BSS",AM1062="no impacts","no impacts"
),"")</f>
        <v>no impacts</v>
      </c>
      <c r="AL1062" s="48" t="str" cm="1">
        <f t="array" ref="AL1062">IFERROR(_xlfn.IFS(
AM1062="MPR ISSUE","TX ISSUE",
AM1062="BSS Hardware Issue","RAN ISSUE",
AM1062="Sites strategiques, MLL, Pylone, etc.","ENVTECH",
AM1062="AKTIVCO DEFAUT GE &amp; POWER Cabinet","POWER ISSUE",
AM1062="AKTIVCO Coupure ENEO &amp; Baisse de tension","POWER ISSUE",
AM1062="Coupure ENEO &amp; Baisse de tension","POWER ISSUE",
AM1062="Defaut GE &amp; POWER Cabinet","POWER ISSUE",
AM1062="Sharing","POWER ISSUE",
AM1062="Sites strategiques &amp; DataCenter","POWER ISSUE",
AM1062="Exclu","Exclu",
AM1062="SAT","TX ISSUE",
AM1062="SPARE-ISSUE","SPARE-ISSUE",
AM1062="Fiber CAmtel","TX ISSUE",
AM1062="Fiber AOF","TX ISSUE",
AM1062="Projet OCM (HUAWEI)","TRAVAUX-HUAWEI",
AM1062="Projet OCM (NOKIA)","TRAVAUX -NOKIA",
AM1062="ACCESS-ISSUE","ACCESS-ISSUE",
AM1062="Projet OCM (ZTE, NOKIA, autres projets)","TRAVAUX OCM",
AM1062="No root CAuse","No root cause",
AM1062="ODU HS","TX ISSUE",
AM1062="IP &amp; VLAN","TX ISSUE",
AM1062="Warehouse HUAWEI","SPARE-ISSUE",
AM1062="SPARE-HS","SPARE-ISSUE",
AM1062="Power Telco","RAN ISSUE",AM1062="no impacts","no impacts"
),"")</f>
        <v>no impacts</v>
      </c>
      <c r="AM1062" s="67" t="s">
        <v>5605</v>
      </c>
      <c r="AN1062" s="48" t="str" cm="1">
        <f t="array" ref="AN1062">IFERROR(_xlfn.IFS(
AM1062="MPR ISSUE","ACTIVE",
AM1062="BSS Hardware Issue","ACTIVE",
AM1062="Sites strategiques, MLL, Pylone, etc.","PASSIVE",
AM1062="AKTIVCO DEFAUT GE &amp; POWER Cabinet","PASSIVE",
AM1062="AKTIVCO Coupure ENEO &amp; Baisse de tension","PASSIVE",
AM1062="Coupure ENEO &amp; Baisse de tension","PASSIVE",
AM1062="Defaut GE &amp; POWER Cabinet","PASSIVE",
AM1062="Sharing","PASSIVE",
AM1062="Sites strategiques &amp; DataCenter","PASSIVE",
AM1062="Exclu","Exclu",
AM1062="SAT","ACTIVE",
AM1062="SPARE-ISSUE","SPARE-ISSUE",
AM1062="Fiber CAmtel","ACTIVE",
AM1062="Fiber AOF","ACTIVE",
AM1062="Projet OCM (HUAWEI)","PLANNED WORKS",
AM1062="Projet OCM (NOKIA)","PLANNED WORKS",
AM1062="ACCESS-ISSUE","ACCESS-ISSUE",
AM1062="Projet OCM (ZTE, NOKIA, autres projets)","PLANNED WORKS",
AM1062="No root CAuse","No root cause",
AM1062="ODU HS","ACTIVE",
AM1062="IP &amp; VLAN","ACTIVE",
AM1062="Warehouse HUAWEI","SPARE-ISSUE",
AM1062="SPARE-HS","SPARE-ISSUE",
AM1062="Power Telco","ACTIVE", AM1062="no impacts","no impacts"
),"")</f>
        <v>no impacts</v>
      </c>
      <c r="AO1062" s="93" t="s">
        <v>5537</v>
      </c>
      <c r="AP1062" s="101" t="str">
        <f t="shared" si="32"/>
        <v>CTR_799</v>
      </c>
      <c r="AR1062" s="17" t="s">
        <v>5537</v>
      </c>
      <c r="AS1062" s="7" t="s">
        <v>5537</v>
      </c>
      <c r="AT1062" s="6"/>
      <c r="AU1062" s="7"/>
      <c r="AV1062" s="3" t="s">
        <v>5537</v>
      </c>
      <c r="AW1062" s="18" t="s">
        <v>5537</v>
      </c>
      <c r="AX1062" s="18" t="s">
        <v>5537</v>
      </c>
      <c r="AY1062" s="18" t="s">
        <v>5537</v>
      </c>
      <c r="AZ1062" s="18" t="s">
        <v>5537</v>
      </c>
      <c r="BA1062" s="18" t="s">
        <v>5537</v>
      </c>
      <c r="BB1062" s="18" t="s">
        <v>5537</v>
      </c>
      <c r="BC1062" s="18" t="s">
        <v>5537</v>
      </c>
      <c r="BD1062" s="18" t="s">
        <v>5537</v>
      </c>
      <c r="BE1062" s="18" t="s">
        <v>5537</v>
      </c>
      <c r="BF1062" s="18" t="s">
        <v>5537</v>
      </c>
      <c r="BG1062" s="18" t="s">
        <v>5537</v>
      </c>
      <c r="BH1062" s="18" t="s">
        <v>5537</v>
      </c>
      <c r="BI1062" s="9" t="s">
        <v>5537</v>
      </c>
      <c r="BJ1062" s="14"/>
      <c r="BK1062" s="14" t="s">
        <v>5537</v>
      </c>
      <c r="BL1062" s="14" t="str">
        <f>_xlfn.XLOOKUP(B1062,'[4]cell downs 18042026 17h'!$B:$B,'[4]cell downs 18042026 17h'!$B:$B,"")</f>
        <v/>
      </c>
      <c r="BM1062" s="14" t="str">
        <f>_xlfn.XLOOKUP(B1062,'[5]Cells Huawei 19042026 15h'!$B:$B,'[5]Cells Huawei 19042026 15h'!$B:$B,"")</f>
        <v/>
      </c>
      <c r="BN1062" s="9" t="str">
        <f>_xlfn.XLOOKUP(B1062,'[6]cells down 19042026 9H40'!$B:$B,'[6]cells down 19042026 9H40'!$B:$B,"")</f>
        <v/>
      </c>
      <c r="BO1062" s="9" t="s">
        <v>5537</v>
      </c>
      <c r="BP1062" s="9" t="s">
        <v>5537</v>
      </c>
      <c r="BQ1062" s="115"/>
    </row>
    <row r="1063" spans="1:69" s="9" customFormat="1" x14ac:dyDescent="0.3">
      <c r="A1063" s="1" t="s">
        <v>2103</v>
      </c>
      <c r="B1063" s="8" t="s">
        <v>2104</v>
      </c>
      <c r="C1063" s="3" t="str">
        <f>_xlfn.XLOOKUP(B1063,'[1]daily break down'!$D:$D,'[1]daily break down'!$E:$E,"")</f>
        <v>OUEST</v>
      </c>
      <c r="D1063" s="1" t="s">
        <v>11</v>
      </c>
      <c r="E1063" s="1" t="s">
        <v>12</v>
      </c>
      <c r="F1063" s="3" t="s">
        <v>102</v>
      </c>
      <c r="G1063" s="1" t="s">
        <v>103</v>
      </c>
      <c r="H1063" s="32" t="str">
        <f>_xlfn.XLOOKUP(B1063,[2]CALCULATION!$B:$B,[2]CALCULATION!$H:$H,"")</f>
        <v>Huawei</v>
      </c>
      <c r="I1063" s="28">
        <v>2.2585451427234311</v>
      </c>
      <c r="J1063" s="28">
        <v>1.8194098443925086</v>
      </c>
      <c r="K1063" s="28">
        <v>2.2770044487819359</v>
      </c>
      <c r="L1063" s="28">
        <v>3.2953695856269243</v>
      </c>
      <c r="M1063" s="28">
        <v>7.1435909289364865</v>
      </c>
      <c r="N1063" s="28">
        <v>17.813283851692049</v>
      </c>
      <c r="O1063" s="28">
        <v>9.5367374077213043</v>
      </c>
      <c r="P1063" s="28">
        <v>16.939543364922823</v>
      </c>
      <c r="Q1063" s="28">
        <v>18.491409199476077</v>
      </c>
      <c r="R1063" s="28">
        <v>21.452692098061537</v>
      </c>
      <c r="S1063" s="94">
        <v>18.491141673301318</v>
      </c>
      <c r="T1063" s="94">
        <f>_xlfn.XLOOKUP(B1063,'[3]Nur des jours'!$B:$B,'[3]Nur des jours'!$U:$U,"")</f>
        <v>18.491141673301318</v>
      </c>
      <c r="U1063" s="94">
        <v>18.491409199476077</v>
      </c>
      <c r="V1063" s="94">
        <v>18.491409199476077</v>
      </c>
      <c r="W1063" s="94">
        <v>18.491141673301318</v>
      </c>
      <c r="X1063" s="94">
        <v>18.491409199476077</v>
      </c>
      <c r="Y1063" s="94">
        <v>18.491409199476077</v>
      </c>
      <c r="Z1063" s="94">
        <v>0</v>
      </c>
      <c r="AA1063" s="94">
        <v>0</v>
      </c>
      <c r="AB1063" s="94">
        <v>0</v>
      </c>
      <c r="AC1063" s="94">
        <f>_xlfn.XLOOKUP(B1063,'[3]Nur des jours'!$B:$B,'[3]Nur des jours'!$N:$N,"")</f>
        <v>0</v>
      </c>
      <c r="AD1063" s="94">
        <v>0</v>
      </c>
      <c r="AE1063" s="94">
        <v>0</v>
      </c>
      <c r="AF1063" s="94">
        <v>0</v>
      </c>
      <c r="AG1063" s="94">
        <v>0</v>
      </c>
      <c r="AH1063" s="94">
        <v>0</v>
      </c>
      <c r="AI1063" s="49" t="s">
        <v>5559</v>
      </c>
      <c r="AJ1063" s="49"/>
      <c r="AK1063" s="48" t="str" cm="1">
        <f t="array" ref="AK1063">IFERROR(_xlfn.IFS(
AM1063="MPR ISSUE","PDH",
AM1063="BSS Hardware Issue","BSS",
AM1063="Sites strategiques, MLL, Pylone, etc.","ENVTECH",
AM1063="AKTIVCO DEFAUT GE &amp; POWER Cabinet","AKTIVCO",
AM1063="AKTIVCO Coupure ENEO &amp; Baisse de tension","AKTIVCO GRID ONLY",
AM1063="Coupure ENEO &amp; Baisse de tension","IHS GRID ONLY",
AM1063="Defaut GE &amp; POWER Cabinet","IHS",
AM1063="Sharing","Partners",
AM1063="Sites strategiques &amp; DataCenter","SST &amp; DC",
AM1063="Exclu","Exclu",
AM1063="SAT","SAT",
AM1063="SPARE-ISSUE","SPARE-ISSUE",
AM1063="Fiber CAmtel","TRANS_FO_CAMTEL",
AM1063="Fiber AOF","Fiber AOF",
AM1063="Projet OCM (HUAWEI)","TRAVAUX-HUAWEI",
AM1063="Projet OCM (NOKIA)","TRAVAUX-NOKIA",
AM1063="ACCESS-ISSUE","ACCESS-ISSUE",
AM1063="Projet OCM (ZTE, NOKIA, autres projets)","TRAVAUX OCM",
AM1063="No root CAuse","No root cause",
AM1063="ODU HS","PDH",
AM1063="IP &amp; VLAN","PDH",
AM1063="Warehouse HUAWEI","SPARE-ISSUE",
AM1063="SPARE-HS","SPARE-ISSUE",
AM1063="Power Telco","BSS",AM1063="no impacts","no impacts"
),"")</f>
        <v>no impacts</v>
      </c>
      <c r="AL1063" s="48" t="str" cm="1">
        <f t="array" ref="AL1063">IFERROR(_xlfn.IFS(
AM1063="MPR ISSUE","TX ISSUE",
AM1063="BSS Hardware Issue","RAN ISSUE",
AM1063="Sites strategiques, MLL, Pylone, etc.","ENVTECH",
AM1063="AKTIVCO DEFAUT GE &amp; POWER Cabinet","POWER ISSUE",
AM1063="AKTIVCO Coupure ENEO &amp; Baisse de tension","POWER ISSUE",
AM1063="Coupure ENEO &amp; Baisse de tension","POWER ISSUE",
AM1063="Defaut GE &amp; POWER Cabinet","POWER ISSUE",
AM1063="Sharing","POWER ISSUE",
AM1063="Sites strategiques &amp; DataCenter","POWER ISSUE",
AM1063="Exclu","Exclu",
AM1063="SAT","TX ISSUE",
AM1063="SPARE-ISSUE","SPARE-ISSUE",
AM1063="Fiber CAmtel","TX ISSUE",
AM1063="Fiber AOF","TX ISSUE",
AM1063="Projet OCM (HUAWEI)","TRAVAUX-HUAWEI",
AM1063="Projet OCM (NOKIA)","TRAVAUX -NOKIA",
AM1063="ACCESS-ISSUE","ACCESS-ISSUE",
AM1063="Projet OCM (ZTE, NOKIA, autres projets)","TRAVAUX OCM",
AM1063="No root CAuse","No root cause",
AM1063="ODU HS","TX ISSUE",
AM1063="IP &amp; VLAN","TX ISSUE",
AM1063="Warehouse HUAWEI","SPARE-ISSUE",
AM1063="SPARE-HS","SPARE-ISSUE",
AM1063="Power Telco","RAN ISSUE",AM1063="no impacts","no impacts"
),"")</f>
        <v>no impacts</v>
      </c>
      <c r="AM1063" s="67" t="s">
        <v>5605</v>
      </c>
      <c r="AN1063" s="48" t="str" cm="1">
        <f t="array" ref="AN1063">IFERROR(_xlfn.IFS(
AM1063="MPR ISSUE","ACTIVE",
AM1063="BSS Hardware Issue","ACTIVE",
AM1063="Sites strategiques, MLL, Pylone, etc.","PASSIVE",
AM1063="AKTIVCO DEFAUT GE &amp; POWER Cabinet","PASSIVE",
AM1063="AKTIVCO Coupure ENEO &amp; Baisse de tension","PASSIVE",
AM1063="Coupure ENEO &amp; Baisse de tension","PASSIVE",
AM1063="Defaut GE &amp; POWER Cabinet","PASSIVE",
AM1063="Sharing","PASSIVE",
AM1063="Sites strategiques &amp; DataCenter","PASSIVE",
AM1063="Exclu","Exclu",
AM1063="SAT","ACTIVE",
AM1063="SPARE-ISSUE","SPARE-ISSUE",
AM1063="Fiber CAmtel","ACTIVE",
AM1063="Fiber AOF","ACTIVE",
AM1063="Projet OCM (HUAWEI)","PLANNED WORKS",
AM1063="Projet OCM (NOKIA)","PLANNED WORKS",
AM1063="ACCESS-ISSUE","ACCESS-ISSUE",
AM1063="Projet OCM (ZTE, NOKIA, autres projets)","PLANNED WORKS",
AM1063="No root CAuse","No root cause",
AM1063="ODU HS","ACTIVE",
AM1063="IP &amp; VLAN","ACTIVE",
AM1063="Warehouse HUAWEI","SPARE-ISSUE",
AM1063="SPARE-HS","SPARE-ISSUE",
AM1063="Power Telco","ACTIVE", AM1063="no impacts","no impacts"
),"")</f>
        <v>no impacts</v>
      </c>
      <c r="AO1063" s="93" t="s">
        <v>5537</v>
      </c>
      <c r="AP1063" s="101" t="str">
        <f t="shared" si="32"/>
        <v>OST_084</v>
      </c>
      <c r="AR1063" s="17" t="s">
        <v>5537</v>
      </c>
      <c r="AS1063" s="7" t="s">
        <v>5537</v>
      </c>
      <c r="AT1063" s="6"/>
      <c r="AU1063" s="7"/>
      <c r="AV1063" s="3" t="s">
        <v>5537</v>
      </c>
      <c r="AW1063" s="18" t="s">
        <v>5537</v>
      </c>
      <c r="AX1063" s="18" t="s">
        <v>5537</v>
      </c>
      <c r="AY1063" s="18" t="s">
        <v>5537</v>
      </c>
      <c r="AZ1063" s="18" t="s">
        <v>5537</v>
      </c>
      <c r="BA1063" s="18" t="s">
        <v>5537</v>
      </c>
      <c r="BB1063" s="18" t="s">
        <v>5537</v>
      </c>
      <c r="BC1063" s="18" t="s">
        <v>5537</v>
      </c>
      <c r="BD1063" s="18" t="s">
        <v>5537</v>
      </c>
      <c r="BE1063" s="18" t="s">
        <v>5537</v>
      </c>
      <c r="BF1063" s="18" t="s">
        <v>5537</v>
      </c>
      <c r="BG1063" s="18" t="s">
        <v>5537</v>
      </c>
      <c r="BH1063" s="18" t="s">
        <v>5537</v>
      </c>
      <c r="BI1063" s="9" t="s">
        <v>5537</v>
      </c>
      <c r="BJ1063" s="14"/>
      <c r="BK1063" s="14" t="s">
        <v>5537</v>
      </c>
      <c r="BL1063" s="14" t="str">
        <f>_xlfn.XLOOKUP(B1063,'[4]cell downs 18042026 17h'!$B:$B,'[4]cell downs 18042026 17h'!$B:$B,"")</f>
        <v/>
      </c>
      <c r="BM1063" s="14" t="str">
        <f>_xlfn.XLOOKUP(B1063,'[5]Cells Huawei 19042026 15h'!$B:$B,'[5]Cells Huawei 19042026 15h'!$B:$B,"")</f>
        <v/>
      </c>
      <c r="BN1063" s="9" t="str">
        <f>_xlfn.XLOOKUP(B1063,'[6]cells down 19042026 9H40'!$B:$B,'[6]cells down 19042026 9H40'!$B:$B,"")</f>
        <v/>
      </c>
      <c r="BO1063" s="9" t="s">
        <v>2104</v>
      </c>
      <c r="BP1063" s="9" t="s">
        <v>66</v>
      </c>
      <c r="BQ1063" s="115"/>
    </row>
    <row r="1064" spans="1:69" s="9" customFormat="1" x14ac:dyDescent="0.3">
      <c r="A1064" s="1" t="s">
        <v>2835</v>
      </c>
      <c r="B1064" s="8" t="s">
        <v>2836</v>
      </c>
      <c r="C1064" s="3" t="str">
        <f>_xlfn.XLOOKUP(B1064,'[1]daily break down'!$D:$D,'[1]daily break down'!$E:$E,"")</f>
        <v>NORD</v>
      </c>
      <c r="D1064" s="1" t="s">
        <v>21</v>
      </c>
      <c r="E1064" s="1" t="s">
        <v>122</v>
      </c>
      <c r="F1064" s="3" t="s">
        <v>23</v>
      </c>
      <c r="G1064" s="1" t="s">
        <v>2837</v>
      </c>
      <c r="H1064" s="32" t="str">
        <f>_xlfn.XLOOKUP(B1064,[2]CALCULATION!$B:$B,[2]CALCULATION!$H:$H,"")</f>
        <v>HUAWEI</v>
      </c>
      <c r="I1064" s="28">
        <v>0</v>
      </c>
      <c r="J1064" s="28">
        <v>0</v>
      </c>
      <c r="K1064" s="28">
        <v>0</v>
      </c>
      <c r="L1064" s="28">
        <v>0</v>
      </c>
      <c r="M1064" s="28">
        <v>0</v>
      </c>
      <c r="N1064" s="28">
        <v>0</v>
      </c>
      <c r="O1064" s="28">
        <v>0</v>
      </c>
      <c r="P1064" s="28">
        <v>0</v>
      </c>
      <c r="Q1064" s="28">
        <v>0</v>
      </c>
      <c r="R1064" s="28">
        <v>0</v>
      </c>
      <c r="S1064" s="94">
        <v>0</v>
      </c>
      <c r="T1064" s="94">
        <f>_xlfn.XLOOKUP(B1064,'[3]Nur des jours'!$B:$B,'[3]Nur des jours'!$U:$U,"")</f>
        <v>0</v>
      </c>
      <c r="U1064" s="94">
        <v>0</v>
      </c>
      <c r="V1064" s="94">
        <v>18.491409199476074</v>
      </c>
      <c r="W1064" s="94">
        <v>18.491409199476074</v>
      </c>
      <c r="X1064" s="94">
        <v>18.491409199476074</v>
      </c>
      <c r="Y1064" s="94">
        <v>18.491409199476074</v>
      </c>
      <c r="Z1064" s="94">
        <v>0</v>
      </c>
      <c r="AA1064" s="94">
        <v>0</v>
      </c>
      <c r="AB1064" s="94">
        <v>0</v>
      </c>
      <c r="AC1064" s="94">
        <f>_xlfn.XLOOKUP(B1064,'[3]Nur des jours'!$B:$B,'[3]Nur des jours'!$N:$N,"")</f>
        <v>0</v>
      </c>
      <c r="AD1064" s="94">
        <v>0</v>
      </c>
      <c r="AE1064" s="94">
        <v>0</v>
      </c>
      <c r="AF1064" s="94">
        <v>0</v>
      </c>
      <c r="AG1064" s="94">
        <v>0</v>
      </c>
      <c r="AH1064" s="94">
        <v>0</v>
      </c>
      <c r="AI1064" s="49" t="s">
        <v>5559</v>
      </c>
      <c r="AJ1064" s="49"/>
      <c r="AK1064" s="48" t="str" cm="1">
        <f t="array" ref="AK1064">IFERROR(_xlfn.IFS(
AM1064="MPR ISSUE","PDH",
AM1064="BSS Hardware Issue","BSS",
AM1064="Sites strategiques, MLL, Pylone, etc.","ENVTECH",
AM1064="AKTIVCO DEFAUT GE &amp; POWER Cabinet","AKTIVCO",
AM1064="AKTIVCO Coupure ENEO &amp; Baisse de tension","AKTIVCO GRID ONLY",
AM1064="Coupure ENEO &amp; Baisse de tension","IHS GRID ONLY",
AM1064="Defaut GE &amp; POWER Cabinet","IHS",
AM1064="Sharing","Partners",
AM1064="Sites strategiques &amp; DataCenter","SST &amp; DC",
AM1064="Exclu","Exclu",
AM1064="SAT","SAT",
AM1064="SPARE-ISSUE","SPARE-ISSUE",
AM1064="Fiber CAmtel","TRANS_FO_CAMTEL",
AM1064="Fiber AOF","Fiber AOF",
AM1064="Projet OCM (HUAWEI)","TRAVAUX-HUAWEI",
AM1064="Projet OCM (NOKIA)","TRAVAUX-NOKIA",
AM1064="ACCESS-ISSUE","ACCESS-ISSUE",
AM1064="Projet OCM (ZTE, NOKIA, autres projets)","TRAVAUX OCM",
AM1064="No root CAuse","No root cause",
AM1064="ODU HS","PDH",
AM1064="IP &amp; VLAN","PDH",
AM1064="Warehouse HUAWEI","SPARE-ISSUE",
AM1064="SPARE-HS","SPARE-ISSUE",
AM1064="Power Telco","BSS",AM1064="no impacts","no impacts"
),"")</f>
        <v>SPARE-ISSUE</v>
      </c>
      <c r="AL1064" s="48" t="str" cm="1">
        <f t="array" ref="AL1064">IFERROR(_xlfn.IFS(
AM1064="MPR ISSUE","TX ISSUE",
AM1064="BSS Hardware Issue","RAN ISSUE",
AM1064="Sites strategiques, MLL, Pylone, etc.","ENVTECH",
AM1064="AKTIVCO DEFAUT GE &amp; POWER Cabinet","POWER ISSUE",
AM1064="AKTIVCO Coupure ENEO &amp; Baisse de tension","POWER ISSUE",
AM1064="Coupure ENEO &amp; Baisse de tension","POWER ISSUE",
AM1064="Defaut GE &amp; POWER Cabinet","POWER ISSUE",
AM1064="Sharing","POWER ISSUE",
AM1064="Sites strategiques &amp; DataCenter","POWER ISSUE",
AM1064="Exclu","Exclu",
AM1064="SAT","TX ISSUE",
AM1064="SPARE-ISSUE","SPARE-ISSUE",
AM1064="Fiber CAmtel","TX ISSUE",
AM1064="Fiber AOF","TX ISSUE",
AM1064="Projet OCM (HUAWEI)","TRAVAUX-HUAWEI",
AM1064="Projet OCM (NOKIA)","TRAVAUX -NOKIA",
AM1064="ACCESS-ISSUE","ACCESS-ISSUE",
AM1064="Projet OCM (ZTE, NOKIA, autres projets)","TRAVAUX OCM",
AM1064="No root CAuse","No root cause",
AM1064="ODU HS","TX ISSUE",
AM1064="IP &amp; VLAN","TX ISSUE",
AM1064="Warehouse HUAWEI","SPARE-ISSUE",
AM1064="SPARE-HS","SPARE-ISSUE",
AM1064="Power Telco","RAN ISSUE",AM1064="no impacts","no impacts"
),"")</f>
        <v>SPARE-ISSUE</v>
      </c>
      <c r="AM1064" s="67" t="s">
        <v>5336</v>
      </c>
      <c r="AN1064" s="48" t="str" cm="1">
        <f t="array" ref="AN1064">IFERROR(_xlfn.IFS(
AM1064="MPR ISSUE","ACTIVE",
AM1064="BSS Hardware Issue","ACTIVE",
AM1064="Sites strategiques, MLL, Pylone, etc.","PASSIVE",
AM1064="AKTIVCO DEFAUT GE &amp; POWER Cabinet","PASSIVE",
AM1064="AKTIVCO Coupure ENEO &amp; Baisse de tension","PASSIVE",
AM1064="Coupure ENEO &amp; Baisse de tension","PASSIVE",
AM1064="Defaut GE &amp; POWER Cabinet","PASSIVE",
AM1064="Sharing","PASSIVE",
AM1064="Sites strategiques &amp; DataCenter","PASSIVE",
AM1064="Exclu","Exclu",
AM1064="SAT","ACTIVE",
AM1064="SPARE-ISSUE","SPARE-ISSUE",
AM1064="Fiber CAmtel","ACTIVE",
AM1064="Fiber AOF","ACTIVE",
AM1064="Projet OCM (HUAWEI)","PLANNED WORKS",
AM1064="Projet OCM (NOKIA)","PLANNED WORKS",
AM1064="ACCESS-ISSUE","ACCESS-ISSUE",
AM1064="Projet OCM (ZTE, NOKIA, autres projets)","PLANNED WORKS",
AM1064="No root CAuse","No root cause",
AM1064="ODU HS","ACTIVE",
AM1064="IP &amp; VLAN","ACTIVE",
AM1064="Warehouse HUAWEI","SPARE-ISSUE",
AM1064="SPARE-HS","SPARE-ISSUE",
AM1064="Power Telco","ACTIVE", AM1064="no impacts","no impacts"
),"")</f>
        <v>SPARE-ISSUE</v>
      </c>
      <c r="AO1064" s="93" t="s">
        <v>6328</v>
      </c>
      <c r="AP1064" s="101" t="str">
        <f t="shared" si="32"/>
        <v>NRD_168</v>
      </c>
      <c r="AR1064" s="17" t="s">
        <v>5537</v>
      </c>
      <c r="AS1064" s="7" t="s">
        <v>5537</v>
      </c>
      <c r="AT1064" s="6"/>
      <c r="AU1064" s="7"/>
      <c r="AV1064" s="3" t="s">
        <v>5537</v>
      </c>
      <c r="AW1064" s="18" t="s">
        <v>5537</v>
      </c>
      <c r="AX1064" s="18" t="s">
        <v>5537</v>
      </c>
      <c r="AY1064" s="18" t="s">
        <v>5537</v>
      </c>
      <c r="AZ1064" s="18" t="s">
        <v>5537</v>
      </c>
      <c r="BA1064" s="18" t="s">
        <v>5537</v>
      </c>
      <c r="BB1064" s="18" t="s">
        <v>5537</v>
      </c>
      <c r="BC1064" s="18" t="s">
        <v>5537</v>
      </c>
      <c r="BD1064" s="18" t="s">
        <v>5537</v>
      </c>
      <c r="BE1064" s="18" t="s">
        <v>5537</v>
      </c>
      <c r="BF1064" s="18" t="s">
        <v>6329</v>
      </c>
      <c r="BG1064" s="18" t="s">
        <v>6330</v>
      </c>
      <c r="BH1064" s="18" t="s">
        <v>6331</v>
      </c>
      <c r="BI1064" s="9" t="s">
        <v>5537</v>
      </c>
      <c r="BJ1064" s="14"/>
      <c r="BK1064" s="14" t="s">
        <v>5537</v>
      </c>
      <c r="BL1064" s="14" t="str">
        <f>_xlfn.XLOOKUP(B1064,'[4]cell downs 18042026 17h'!$B:$B,'[4]cell downs 18042026 17h'!$B:$B,"")</f>
        <v/>
      </c>
      <c r="BM1064" s="14" t="str">
        <f>_xlfn.XLOOKUP(B1064,'[5]Cells Huawei 19042026 15h'!$B:$B,'[5]Cells Huawei 19042026 15h'!$B:$B,"")</f>
        <v/>
      </c>
      <c r="BN1064" s="9" t="str">
        <f>_xlfn.XLOOKUP(B1064,'[6]cells down 19042026 9H40'!$B:$B,'[6]cells down 19042026 9H40'!$B:$B,"")</f>
        <v/>
      </c>
      <c r="BO1064" s="9" t="s">
        <v>5537</v>
      </c>
      <c r="BP1064" s="9" t="s">
        <v>12</v>
      </c>
      <c r="BQ1064" s="115"/>
    </row>
    <row r="1065" spans="1:69" s="9" customFormat="1" x14ac:dyDescent="0.3">
      <c r="A1065" s="1" t="s">
        <v>3078</v>
      </c>
      <c r="B1065" s="1" t="s">
        <v>3079</v>
      </c>
      <c r="C1065" s="3" t="str">
        <f>_xlfn.XLOOKUP(B1065,'[1]daily break down'!$D:$D,'[1]daily break down'!$E:$E,"")</f>
        <v>NORD-OUEST</v>
      </c>
      <c r="D1065" s="1" t="s">
        <v>11</v>
      </c>
      <c r="E1065" s="1" t="s">
        <v>96</v>
      </c>
      <c r="F1065" s="3" t="s">
        <v>51</v>
      </c>
      <c r="G1065" s="1" t="s">
        <v>3078</v>
      </c>
      <c r="H1065" s="32" t="str">
        <f>_xlfn.XLOOKUP(B1065,[2]CALCULATION!$B:$B,[2]CALCULATION!$H:$H,"")</f>
        <v>HUAWEI</v>
      </c>
      <c r="I1065" s="28">
        <v>0</v>
      </c>
      <c r="J1065" s="28">
        <v>0</v>
      </c>
      <c r="K1065" s="28">
        <v>0</v>
      </c>
      <c r="L1065" s="28">
        <v>0</v>
      </c>
      <c r="M1065" s="28">
        <v>0</v>
      </c>
      <c r="N1065" s="28">
        <v>0</v>
      </c>
      <c r="O1065" s="28">
        <v>0</v>
      </c>
      <c r="P1065" s="28">
        <v>0</v>
      </c>
      <c r="Q1065" s="28">
        <v>0</v>
      </c>
      <c r="R1065" s="28">
        <v>0</v>
      </c>
      <c r="S1065" s="94">
        <v>0</v>
      </c>
      <c r="T1065" s="94">
        <f>_xlfn.XLOOKUP(B1065,'[3]Nur des jours'!$B:$B,'[3]Nur des jours'!$U:$U,"")</f>
        <v>0</v>
      </c>
      <c r="U1065" s="94">
        <v>0</v>
      </c>
      <c r="V1065" s="94">
        <v>16.505330548207503</v>
      </c>
      <c r="W1065" s="94">
        <v>16.275989276124108</v>
      </c>
      <c r="X1065" s="94">
        <v>15.565154394705981</v>
      </c>
      <c r="Y1065" s="94">
        <v>16.717764166046006</v>
      </c>
      <c r="Z1065" s="94">
        <v>0</v>
      </c>
      <c r="AA1065" s="94">
        <v>0</v>
      </c>
      <c r="AB1065" s="94">
        <v>0</v>
      </c>
      <c r="AC1065" s="94">
        <f>_xlfn.XLOOKUP(B1065,'[3]Nur des jours'!$B:$B,'[3]Nur des jours'!$N:$N,"")</f>
        <v>0</v>
      </c>
      <c r="AD1065" s="94">
        <v>0</v>
      </c>
      <c r="AE1065" s="94">
        <v>0</v>
      </c>
      <c r="AF1065" s="94">
        <v>0</v>
      </c>
      <c r="AG1065" s="94">
        <v>0</v>
      </c>
      <c r="AH1065" s="94">
        <v>0</v>
      </c>
      <c r="AI1065" s="49" t="s">
        <v>6659</v>
      </c>
      <c r="AJ1065" s="49"/>
      <c r="AK1065" s="48" t="str" cm="1">
        <f t="array" ref="AK1065">IFERROR(_xlfn.IFS(
AM1065="MPR ISSUE","PDH",
AM1065="BSS Hardware Issue","BSS",
AM1065="Sites strategiques, MLL, Pylone, etc.","ENVTECH",
AM1065="AKTIVCO DEFAUT GE &amp; POWER Cabinet","AKTIVCO",
AM1065="AKTIVCO Coupure ENEO &amp; Baisse de tension","AKTIVCO GRID ONLY",
AM1065="Coupure ENEO &amp; Baisse de tension","IHS GRID ONLY",
AM1065="Defaut GE &amp; POWER Cabinet","IHS",
AM1065="Sharing","Partners",
AM1065="Sites strategiques &amp; DataCenter","SST &amp; DC",
AM1065="Exclu","Exclu",
AM1065="SAT","SAT",
AM1065="SPARE-ISSUE","SPARE-ISSUE",
AM1065="Fiber CAmtel","TRANS_FO_CAMTEL",
AM1065="Fiber AOF","Fiber AOF",
AM1065="Projet OCM (HUAWEI)","TRAVAUX-HUAWEI",
AM1065="Projet OCM (NOKIA)","TRAVAUX-NOKIA",
AM1065="ACCESS-ISSUE","ACCESS-ISSUE",
AM1065="Projet OCM (ZTE, NOKIA, autres projets)","TRAVAUX OCM",
AM1065="No root CAuse","No root cause",
AM1065="ODU HS","PDH",
AM1065="IP &amp; VLAN","PDH",
AM1065="Warehouse HUAWEI","SPARE-ISSUE",
AM1065="SPARE-HS","SPARE-ISSUE",
AM1065="Power Telco","BSS",AM1065="no impacts","no impacts"
),"")</f>
        <v>PDH</v>
      </c>
      <c r="AL1065" s="48" t="str" cm="1">
        <f t="array" ref="AL1065">IFERROR(_xlfn.IFS(
AM1065="MPR ISSUE","TX ISSUE",
AM1065="BSS Hardware Issue","RAN ISSUE",
AM1065="Sites strategiques, MLL, Pylone, etc.","ENVTECH",
AM1065="AKTIVCO DEFAUT GE &amp; POWER Cabinet","POWER ISSUE",
AM1065="AKTIVCO Coupure ENEO &amp; Baisse de tension","POWER ISSUE",
AM1065="Coupure ENEO &amp; Baisse de tension","POWER ISSUE",
AM1065="Defaut GE &amp; POWER Cabinet","POWER ISSUE",
AM1065="Sharing","POWER ISSUE",
AM1065="Sites strategiques &amp; DataCenter","POWER ISSUE",
AM1065="Exclu","Exclu",
AM1065="SAT","TX ISSUE",
AM1065="SPARE-ISSUE","SPARE-ISSUE",
AM1065="Fiber CAmtel","TX ISSUE",
AM1065="Fiber AOF","TX ISSUE",
AM1065="Projet OCM (HUAWEI)","TRAVAUX-HUAWEI",
AM1065="Projet OCM (NOKIA)","TRAVAUX -NOKIA",
AM1065="ACCESS-ISSUE","ACCESS-ISSUE",
AM1065="Projet OCM (ZTE, NOKIA, autres projets)","TRAVAUX OCM",
AM1065="No root CAuse","No root cause",
AM1065="ODU HS","TX ISSUE",
AM1065="IP &amp; VLAN","TX ISSUE",
AM1065="Warehouse HUAWEI","SPARE-ISSUE",
AM1065="SPARE-HS","SPARE-ISSUE",
AM1065="Power Telco","RAN ISSUE",AM1065="no impacts","no impacts"
),"")</f>
        <v>TX ISSUE</v>
      </c>
      <c r="AM1065" s="67" t="s">
        <v>6537</v>
      </c>
      <c r="AN1065" s="48" t="str" cm="1">
        <f t="array" ref="AN1065">IFERROR(_xlfn.IFS(
AM1065="MPR ISSUE","ACTIVE",
AM1065="BSS Hardware Issue","ACTIVE",
AM1065="Sites strategiques, MLL, Pylone, etc.","PASSIVE",
AM1065="AKTIVCO DEFAUT GE &amp; POWER Cabinet","PASSIVE",
AM1065="AKTIVCO Coupure ENEO &amp; Baisse de tension","PASSIVE",
AM1065="Coupure ENEO &amp; Baisse de tension","PASSIVE",
AM1065="Defaut GE &amp; POWER Cabinet","PASSIVE",
AM1065="Sharing","PASSIVE",
AM1065="Sites strategiques &amp; DataCenter","PASSIVE",
AM1065="Exclu","Exclu",
AM1065="SAT","ACTIVE",
AM1065="SPARE-ISSUE","SPARE-ISSUE",
AM1065="Fiber CAmtel","ACTIVE",
AM1065="Fiber AOF","ACTIVE",
AM1065="Projet OCM (HUAWEI)","PLANNED WORKS",
AM1065="Projet OCM (NOKIA)","PLANNED WORKS",
AM1065="ACCESS-ISSUE","ACCESS-ISSUE",
AM1065="Projet OCM (ZTE, NOKIA, autres projets)","PLANNED WORKS",
AM1065="No root CAuse","No root cause",
AM1065="ODU HS","ACTIVE",
AM1065="IP &amp; VLAN","ACTIVE",
AM1065="Warehouse HUAWEI","SPARE-ISSUE",
AM1065="SPARE-HS","SPARE-ISSUE",
AM1065="Power Telco","ACTIVE", AM1065="no impacts","no impacts"
),"")</f>
        <v>ACTIVE</v>
      </c>
      <c r="AO1065" s="93" t="s">
        <v>6332</v>
      </c>
      <c r="AP1065" s="101" t="str">
        <f t="shared" si="32"/>
        <v>NRO_100</v>
      </c>
      <c r="AR1065" s="17" t="s">
        <v>5537</v>
      </c>
      <c r="AS1065" s="7" t="s">
        <v>5537</v>
      </c>
      <c r="AT1065" s="6"/>
      <c r="AU1065" s="7"/>
      <c r="AV1065" s="3" t="s">
        <v>5537</v>
      </c>
      <c r="AW1065" s="18" t="s">
        <v>5537</v>
      </c>
      <c r="AX1065" s="18" t="s">
        <v>5537</v>
      </c>
      <c r="AY1065" s="18" t="s">
        <v>5537</v>
      </c>
      <c r="AZ1065" s="18" t="s">
        <v>5537</v>
      </c>
      <c r="BA1065" s="18" t="s">
        <v>5537</v>
      </c>
      <c r="BB1065" s="18" t="s">
        <v>5537</v>
      </c>
      <c r="BC1065" s="18" t="s">
        <v>5537</v>
      </c>
      <c r="BD1065" s="18" t="s">
        <v>5537</v>
      </c>
      <c r="BE1065" s="18" t="s">
        <v>5537</v>
      </c>
      <c r="BF1065" s="18" t="s">
        <v>6333</v>
      </c>
      <c r="BG1065" s="18" t="s">
        <v>6334</v>
      </c>
      <c r="BH1065" s="18" t="s">
        <v>6335</v>
      </c>
      <c r="BI1065" s="9" t="s">
        <v>5537</v>
      </c>
      <c r="BJ1065" s="14"/>
      <c r="BK1065" s="14" t="s">
        <v>5537</v>
      </c>
      <c r="BL1065" s="14" t="str">
        <f>_xlfn.XLOOKUP(B1065,'[4]cell downs 18042026 17h'!$B:$B,'[4]cell downs 18042026 17h'!$B:$B,"")</f>
        <v/>
      </c>
      <c r="BM1065" s="14" t="str">
        <f>_xlfn.XLOOKUP(B1065,'[5]Cells Huawei 19042026 15h'!$B:$B,'[5]Cells Huawei 19042026 15h'!$B:$B,"")</f>
        <v/>
      </c>
      <c r="BN1065" s="9" t="str">
        <f>_xlfn.XLOOKUP(B1065,'[6]cells down 19042026 9H40'!$B:$B,'[6]cells down 19042026 9H40'!$B:$B,"")</f>
        <v/>
      </c>
      <c r="BO1065" s="9" t="s">
        <v>3079</v>
      </c>
      <c r="BP1065" s="9" t="s">
        <v>5537</v>
      </c>
      <c r="BQ1065" s="115"/>
    </row>
    <row r="1066" spans="1:69" s="9" customFormat="1" x14ac:dyDescent="0.3">
      <c r="A1066" s="1" t="s">
        <v>3320</v>
      </c>
      <c r="B1066" s="1" t="s">
        <v>3321</v>
      </c>
      <c r="C1066" s="3" t="str">
        <f>_xlfn.XLOOKUP(B1066,'[1]daily break down'!$D:$D,'[1]daily break down'!$E:$E,"")</f>
        <v>EXTREME-NORD</v>
      </c>
      <c r="D1066" s="1" t="s">
        <v>11</v>
      </c>
      <c r="E1066" s="1" t="s">
        <v>12</v>
      </c>
      <c r="F1066" s="3" t="s">
        <v>55</v>
      </c>
      <c r="G1066" s="1" t="s">
        <v>1625</v>
      </c>
      <c r="H1066" s="32" t="str">
        <f>_xlfn.XLOOKUP(B1066,[2]CALCULATION!$B:$B,[2]CALCULATION!$H:$H,"")</f>
        <v>Huawei</v>
      </c>
      <c r="I1066" s="28">
        <v>11.931934920512624</v>
      </c>
      <c r="J1066" s="28">
        <v>11.931934920512624</v>
      </c>
      <c r="K1066" s="28">
        <v>13.029844506653195</v>
      </c>
      <c r="L1066" s="28">
        <v>13.52371566034021</v>
      </c>
      <c r="M1066" s="28">
        <v>10.216664098415391</v>
      </c>
      <c r="N1066" s="28">
        <v>6.7571404519551512</v>
      </c>
      <c r="O1066" s="28">
        <v>0</v>
      </c>
      <c r="P1066" s="28">
        <v>0</v>
      </c>
      <c r="Q1066" s="28">
        <v>0</v>
      </c>
      <c r="R1066" s="28">
        <v>0</v>
      </c>
      <c r="S1066" s="94">
        <v>0</v>
      </c>
      <c r="T1066" s="94">
        <f>_xlfn.XLOOKUP(B1066,'[3]Nur des jours'!$B:$B,'[3]Nur des jours'!$U:$U,"")</f>
        <v>27.737113799214125</v>
      </c>
      <c r="U1066" s="94">
        <v>7.5903418057089391</v>
      </c>
      <c r="V1066" s="94">
        <v>28.440172586485872</v>
      </c>
      <c r="W1066" s="94">
        <v>27.737113799214125</v>
      </c>
      <c r="X1066" s="94">
        <v>27.737113799214125</v>
      </c>
      <c r="Y1066" s="94">
        <v>16.162897044513503</v>
      </c>
      <c r="Z1066" s="94">
        <v>0</v>
      </c>
      <c r="AA1066" s="94">
        <v>0</v>
      </c>
      <c r="AB1066" s="94">
        <v>0</v>
      </c>
      <c r="AC1066" s="94">
        <f>_xlfn.XLOOKUP(B1066,'[3]Nur des jours'!$B:$B,'[3]Nur des jours'!$N:$N,"")</f>
        <v>0</v>
      </c>
      <c r="AD1066" s="94">
        <v>0</v>
      </c>
      <c r="AE1066" s="94">
        <v>0</v>
      </c>
      <c r="AF1066" s="94">
        <v>0</v>
      </c>
      <c r="AG1066" s="94">
        <v>0</v>
      </c>
      <c r="AH1066" s="94">
        <v>0</v>
      </c>
      <c r="AI1066" s="49" t="s">
        <v>6659</v>
      </c>
      <c r="AJ1066" s="49"/>
      <c r="AK1066" s="48" t="str" cm="1">
        <f t="array" ref="AK1066">IFERROR(_xlfn.IFS(
AM1066="MPR ISSUE","PDH",
AM1066="BSS Hardware Issue","BSS",
AM1066="Sites strategiques, MLL, Pylone, etc.","ENVTECH",
AM1066="AKTIVCO DEFAUT GE &amp; POWER Cabinet","AKTIVCO",
AM1066="AKTIVCO Coupure ENEO &amp; Baisse de tension","AKTIVCO GRID ONLY",
AM1066="Coupure ENEO &amp; Baisse de tension","IHS GRID ONLY",
AM1066="Defaut GE &amp; POWER Cabinet","IHS",
AM1066="Sharing","Partners",
AM1066="Sites strategiques &amp; DataCenter","SST &amp; DC",
AM1066="Exclu","Exclu",
AM1066="SAT","SAT",
AM1066="SPARE-ISSUE","SPARE-ISSUE",
AM1066="Fiber CAmtel","TRANS_FO_CAMTEL",
AM1066="Fiber AOF","Fiber AOF",
AM1066="Projet OCM (HUAWEI)","TRAVAUX-HUAWEI",
AM1066="Projet OCM (NOKIA)","TRAVAUX-NOKIA",
AM1066="ACCESS-ISSUE","ACCESS-ISSUE",
AM1066="Projet OCM (ZTE, NOKIA, autres projets)","TRAVAUX OCM",
AM1066="No root CAuse","No root cause",
AM1066="ODU HS","PDH",
AM1066="IP &amp; VLAN","PDH",
AM1066="Warehouse HUAWEI","SPARE-ISSUE",
AM1066="SPARE-HS","SPARE-ISSUE",
AM1066="Power Telco","BSS",AM1066="no impacts","no impacts"
),"")</f>
        <v>no impacts</v>
      </c>
      <c r="AL1066" s="48" t="str" cm="1">
        <f t="array" ref="AL1066">IFERROR(_xlfn.IFS(
AM1066="MPR ISSUE","TX ISSUE",
AM1066="BSS Hardware Issue","RAN ISSUE",
AM1066="Sites strategiques, MLL, Pylone, etc.","ENVTECH",
AM1066="AKTIVCO DEFAUT GE &amp; POWER Cabinet","POWER ISSUE",
AM1066="AKTIVCO Coupure ENEO &amp; Baisse de tension","POWER ISSUE",
AM1066="Coupure ENEO &amp; Baisse de tension","POWER ISSUE",
AM1066="Defaut GE &amp; POWER Cabinet","POWER ISSUE",
AM1066="Sharing","POWER ISSUE",
AM1066="Sites strategiques &amp; DataCenter","POWER ISSUE",
AM1066="Exclu","Exclu",
AM1066="SAT","TX ISSUE",
AM1066="SPARE-ISSUE","SPARE-ISSUE",
AM1066="Fiber CAmtel","TX ISSUE",
AM1066="Fiber AOF","TX ISSUE",
AM1066="Projet OCM (HUAWEI)","TRAVAUX-HUAWEI",
AM1066="Projet OCM (NOKIA)","TRAVAUX -NOKIA",
AM1066="ACCESS-ISSUE","ACCESS-ISSUE",
AM1066="Projet OCM (ZTE, NOKIA, autres projets)","TRAVAUX OCM",
AM1066="No root CAuse","No root cause",
AM1066="ODU HS","TX ISSUE",
AM1066="IP &amp; VLAN","TX ISSUE",
AM1066="Warehouse HUAWEI","SPARE-ISSUE",
AM1066="SPARE-HS","SPARE-ISSUE",
AM1066="Power Telco","RAN ISSUE",AM1066="no impacts","no impacts"
),"")</f>
        <v>no impacts</v>
      </c>
      <c r="AM1066" s="67" t="s">
        <v>5605</v>
      </c>
      <c r="AN1066" s="48" t="str" cm="1">
        <f t="array" ref="AN1066">IFERROR(_xlfn.IFS(
AM1066="MPR ISSUE","ACTIVE",
AM1066="BSS Hardware Issue","ACTIVE",
AM1066="Sites strategiques, MLL, Pylone, etc.","PASSIVE",
AM1066="AKTIVCO DEFAUT GE &amp; POWER Cabinet","PASSIVE",
AM1066="AKTIVCO Coupure ENEO &amp; Baisse de tension","PASSIVE",
AM1066="Coupure ENEO &amp; Baisse de tension","PASSIVE",
AM1066="Defaut GE &amp; POWER Cabinet","PASSIVE",
AM1066="Sharing","PASSIVE",
AM1066="Sites strategiques &amp; DataCenter","PASSIVE",
AM1066="Exclu","Exclu",
AM1066="SAT","ACTIVE",
AM1066="SPARE-ISSUE","SPARE-ISSUE",
AM1066="Fiber CAmtel","ACTIVE",
AM1066="Fiber AOF","ACTIVE",
AM1066="Projet OCM (HUAWEI)","PLANNED WORKS",
AM1066="Projet OCM (NOKIA)","PLANNED WORKS",
AM1066="ACCESS-ISSUE","ACCESS-ISSUE",
AM1066="Projet OCM (ZTE, NOKIA, autres projets)","PLANNED WORKS",
AM1066="No root CAuse","No root cause",
AM1066="ODU HS","ACTIVE",
AM1066="IP &amp; VLAN","ACTIVE",
AM1066="Warehouse HUAWEI","SPARE-ISSUE",
AM1066="SPARE-HS","SPARE-ISSUE",
AM1066="Power Telco","ACTIVE", AM1066="no impacts","no impacts"
),"")</f>
        <v>no impacts</v>
      </c>
      <c r="AO1066" s="93" t="s">
        <v>5537</v>
      </c>
      <c r="AP1066" s="101" t="str">
        <f t="shared" si="32"/>
        <v>EXN_258</v>
      </c>
      <c r="AR1066" s="17" t="s">
        <v>5537</v>
      </c>
      <c r="AS1066" s="7" t="s">
        <v>5537</v>
      </c>
      <c r="AT1066" s="6"/>
      <c r="AU1066" s="7"/>
      <c r="AV1066" s="3" t="s">
        <v>5537</v>
      </c>
      <c r="AW1066" s="18" t="s">
        <v>5537</v>
      </c>
      <c r="AX1066" s="18" t="s">
        <v>5537</v>
      </c>
      <c r="AY1066" s="18" t="s">
        <v>5537</v>
      </c>
      <c r="AZ1066" s="18" t="s">
        <v>5537</v>
      </c>
      <c r="BA1066" s="18" t="s">
        <v>5537</v>
      </c>
      <c r="BB1066" s="18" t="s">
        <v>5537</v>
      </c>
      <c r="BC1066" s="18" t="s">
        <v>5537</v>
      </c>
      <c r="BD1066" s="18" t="s">
        <v>5537</v>
      </c>
      <c r="BE1066" s="18" t="s">
        <v>5537</v>
      </c>
      <c r="BF1066" s="18" t="s">
        <v>5537</v>
      </c>
      <c r="BG1066" s="18" t="s">
        <v>5537</v>
      </c>
      <c r="BH1066" s="18" t="s">
        <v>5537</v>
      </c>
      <c r="BI1066" s="9" t="s">
        <v>5537</v>
      </c>
      <c r="BJ1066" s="14"/>
      <c r="BK1066" s="14" t="s">
        <v>5537</v>
      </c>
      <c r="BL1066" s="14" t="str">
        <f>_xlfn.XLOOKUP(B1066,'[4]cell downs 18042026 17h'!$B:$B,'[4]cell downs 18042026 17h'!$B:$B,"")</f>
        <v/>
      </c>
      <c r="BM1066" s="14" t="str">
        <f>_xlfn.XLOOKUP(B1066,'[5]Cells Huawei 19042026 15h'!$B:$B,'[5]Cells Huawei 19042026 15h'!$B:$B,"")</f>
        <v/>
      </c>
      <c r="BN1066" s="9" t="str">
        <f>_xlfn.XLOOKUP(B1066,'[6]cells down 19042026 9H40'!$B:$B,'[6]cells down 19042026 9H40'!$B:$B,"")</f>
        <v/>
      </c>
      <c r="BO1066" s="9" t="s">
        <v>3321</v>
      </c>
      <c r="BP1066" s="9" t="s">
        <v>12</v>
      </c>
      <c r="BQ1066" s="115"/>
    </row>
    <row r="1067" spans="1:69" s="9" customFormat="1" x14ac:dyDescent="0.3">
      <c r="A1067" s="1" t="s">
        <v>929</v>
      </c>
      <c r="B1067" s="8" t="s">
        <v>930</v>
      </c>
      <c r="C1067" s="3" t="str">
        <f>_xlfn.XLOOKUP(B1067,'[1]daily break down'!$D:$D,'[1]daily break down'!$E:$E,"")</f>
        <v>Yaounde</v>
      </c>
      <c r="D1067" s="1" t="s">
        <v>21</v>
      </c>
      <c r="E1067" s="1" t="s">
        <v>563</v>
      </c>
      <c r="F1067" s="3" t="s">
        <v>37</v>
      </c>
      <c r="G1067" s="1" t="s">
        <v>38</v>
      </c>
      <c r="H1067" s="34" t="str">
        <f>_xlfn.XLOOKUP(B1067,[2]CALCULATION!$B:$B,[2]CALCULATION!$H:$H,"")</f>
        <v>ZTE</v>
      </c>
      <c r="I1067" s="28">
        <v>0</v>
      </c>
      <c r="J1067" s="28">
        <v>0</v>
      </c>
      <c r="K1067" s="28">
        <v>16.09919014476376</v>
      </c>
      <c r="L1067" s="28">
        <v>13.868556899607057</v>
      </c>
      <c r="M1067" s="28">
        <v>13.868556899607057</v>
      </c>
      <c r="N1067" s="28">
        <v>24.964757885244829</v>
      </c>
      <c r="O1067" s="28">
        <v>0</v>
      </c>
      <c r="P1067" s="28">
        <v>1.1617234963602177</v>
      </c>
      <c r="Q1067" s="28">
        <v>4.1380413659672461</v>
      </c>
      <c r="R1067" s="28">
        <v>0</v>
      </c>
      <c r="S1067" s="94">
        <v>0</v>
      </c>
      <c r="T1067" s="94">
        <f>_xlfn.XLOOKUP(B1067,'[3]Nur des jours'!$B:$B,'[3]Nur des jours'!$U:$U,"")</f>
        <v>0</v>
      </c>
      <c r="U1067" s="94">
        <v>14.78608250364549</v>
      </c>
      <c r="V1067" s="94">
        <v>0</v>
      </c>
      <c r="W1067" s="94">
        <v>0</v>
      </c>
      <c r="X1067" s="94">
        <v>7.4950311471807742</v>
      </c>
      <c r="Y1067" s="94">
        <v>15.386964127236878</v>
      </c>
      <c r="Z1067" s="94">
        <v>0</v>
      </c>
      <c r="AA1067" s="94">
        <v>0</v>
      </c>
      <c r="AB1067" s="94">
        <v>0</v>
      </c>
      <c r="AC1067" s="94">
        <f>_xlfn.XLOOKUP(B1067,'[3]Nur des jours'!$B:$B,'[3]Nur des jours'!$N:$N,"")</f>
        <v>0</v>
      </c>
      <c r="AD1067" s="94">
        <v>0</v>
      </c>
      <c r="AE1067" s="94">
        <v>0</v>
      </c>
      <c r="AF1067" s="94">
        <v>0</v>
      </c>
      <c r="AG1067" s="94">
        <v>0</v>
      </c>
      <c r="AH1067" s="94">
        <v>0</v>
      </c>
      <c r="AI1067" s="49" t="s">
        <v>5559</v>
      </c>
      <c r="AJ1067" s="49"/>
      <c r="AK1067" s="48" t="str" cm="1">
        <f t="array" ref="AK1067">IFERROR(_xlfn.IFS(
AM1067="MPR ISSUE","PDH",
AM1067="BSS Hardware Issue","BSS",
AM1067="Sites strategiques, MLL, Pylone, etc.","ENVTECH",
AM1067="AKTIVCO DEFAUT GE &amp; POWER Cabinet","AKTIVCO",
AM1067="AKTIVCO Coupure ENEO &amp; Baisse de tension","AKTIVCO GRID ONLY",
AM1067="Coupure ENEO &amp; Baisse de tension","IHS GRID ONLY",
AM1067="Defaut GE &amp; POWER Cabinet","IHS",
AM1067="Sharing","Partners",
AM1067="Sites strategiques &amp; DataCenter","SST &amp; DC",
AM1067="Exclu","Exclu",
AM1067="SAT","SAT",
AM1067="SPARE-ISSUE","SPARE-ISSUE",
AM1067="Fiber CAmtel","TRANS_FO_CAMTEL",
AM1067="Fiber AOF","Fiber AOF",
AM1067="Projet OCM (HUAWEI)","TRAVAUX-HUAWEI",
AM1067="Projet OCM (NOKIA)","TRAVAUX-NOKIA",
AM1067="ACCESS-ISSUE","ACCESS-ISSUE",
AM1067="Projet OCM (ZTE, NOKIA, autres projets)","TRAVAUX OCM",
AM1067="No root CAuse","No root cause",
AM1067="ODU HS","PDH",
AM1067="IP &amp; VLAN","PDH",
AM1067="Warehouse HUAWEI","SPARE-ISSUE",
AM1067="SPARE-HS","SPARE-ISSUE",
AM1067="Power Telco","BSS",AM1067="no impacts","no impacts"
),"")</f>
        <v>no impacts</v>
      </c>
      <c r="AL1067" s="48" t="str" cm="1">
        <f t="array" ref="AL1067">IFERROR(_xlfn.IFS(
AM1067="MPR ISSUE","TX ISSUE",
AM1067="BSS Hardware Issue","RAN ISSUE",
AM1067="Sites strategiques, MLL, Pylone, etc.","ENVTECH",
AM1067="AKTIVCO DEFAUT GE &amp; POWER Cabinet","POWER ISSUE",
AM1067="AKTIVCO Coupure ENEO &amp; Baisse de tension","POWER ISSUE",
AM1067="Coupure ENEO &amp; Baisse de tension","POWER ISSUE",
AM1067="Defaut GE &amp; POWER Cabinet","POWER ISSUE",
AM1067="Sharing","POWER ISSUE",
AM1067="Sites strategiques &amp; DataCenter","POWER ISSUE",
AM1067="Exclu","Exclu",
AM1067="SAT","TX ISSUE",
AM1067="SPARE-ISSUE","SPARE-ISSUE",
AM1067="Fiber CAmtel","TX ISSUE",
AM1067="Fiber AOF","TX ISSUE",
AM1067="Projet OCM (HUAWEI)","TRAVAUX-HUAWEI",
AM1067="Projet OCM (NOKIA)","TRAVAUX -NOKIA",
AM1067="ACCESS-ISSUE","ACCESS-ISSUE",
AM1067="Projet OCM (ZTE, NOKIA, autres projets)","TRAVAUX OCM",
AM1067="No root CAuse","No root cause",
AM1067="ODU HS","TX ISSUE",
AM1067="IP &amp; VLAN","TX ISSUE",
AM1067="Warehouse HUAWEI","SPARE-ISSUE",
AM1067="SPARE-HS","SPARE-ISSUE",
AM1067="Power Telco","RAN ISSUE",AM1067="no impacts","no impacts"
),"")</f>
        <v>no impacts</v>
      </c>
      <c r="AM1067" s="67" t="s">
        <v>5605</v>
      </c>
      <c r="AN1067" s="48" t="str" cm="1">
        <f t="array" ref="AN1067">IFERROR(_xlfn.IFS(
AM1067="MPR ISSUE","ACTIVE",
AM1067="BSS Hardware Issue","ACTIVE",
AM1067="Sites strategiques, MLL, Pylone, etc.","PASSIVE",
AM1067="AKTIVCO DEFAUT GE &amp; POWER Cabinet","PASSIVE",
AM1067="AKTIVCO Coupure ENEO &amp; Baisse de tension","PASSIVE",
AM1067="Coupure ENEO &amp; Baisse de tension","PASSIVE",
AM1067="Defaut GE &amp; POWER Cabinet","PASSIVE",
AM1067="Sharing","PASSIVE",
AM1067="Sites strategiques &amp; DataCenter","PASSIVE",
AM1067="Exclu","Exclu",
AM1067="SAT","ACTIVE",
AM1067="SPARE-ISSUE","SPARE-ISSUE",
AM1067="Fiber CAmtel","ACTIVE",
AM1067="Fiber AOF","ACTIVE",
AM1067="Projet OCM (HUAWEI)","PLANNED WORKS",
AM1067="Projet OCM (NOKIA)","PLANNED WORKS",
AM1067="ACCESS-ISSUE","ACCESS-ISSUE",
AM1067="Projet OCM (ZTE, NOKIA, autres projets)","PLANNED WORKS",
AM1067="No root CAuse","No root cause",
AM1067="ODU HS","ACTIVE",
AM1067="IP &amp; VLAN","ACTIVE",
AM1067="Warehouse HUAWEI","SPARE-ISSUE",
AM1067="SPARE-HS","SPARE-ISSUE",
AM1067="Power Telco","ACTIVE", AM1067="no impacts","no impacts"
),"")</f>
        <v>no impacts</v>
      </c>
      <c r="AO1067" s="93" t="s">
        <v>5537</v>
      </c>
      <c r="AP1067" s="101" t="str">
        <f t="shared" si="32"/>
        <v>CTR_630</v>
      </c>
      <c r="AR1067" s="17" t="s">
        <v>5537</v>
      </c>
      <c r="AS1067" s="7" t="s">
        <v>5537</v>
      </c>
      <c r="AT1067" s="6"/>
      <c r="AU1067" s="7"/>
      <c r="AV1067" s="3" t="s">
        <v>5537</v>
      </c>
      <c r="AW1067" s="18" t="s">
        <v>5537</v>
      </c>
      <c r="AX1067" s="18" t="s">
        <v>5537</v>
      </c>
      <c r="AY1067" s="18" t="s">
        <v>5537</v>
      </c>
      <c r="AZ1067" s="18" t="s">
        <v>5537</v>
      </c>
      <c r="BA1067" s="18" t="s">
        <v>5537</v>
      </c>
      <c r="BB1067" s="18" t="s">
        <v>5537</v>
      </c>
      <c r="BC1067" s="18" t="s">
        <v>5537</v>
      </c>
      <c r="BD1067" s="18" t="s">
        <v>5537</v>
      </c>
      <c r="BE1067" s="18" t="s">
        <v>5537</v>
      </c>
      <c r="BF1067" s="18" t="s">
        <v>5537</v>
      </c>
      <c r="BG1067" s="18" t="s">
        <v>5537</v>
      </c>
      <c r="BH1067" s="18" t="s">
        <v>5537</v>
      </c>
      <c r="BI1067" s="9" t="s">
        <v>5537</v>
      </c>
      <c r="BJ1067" s="14"/>
      <c r="BK1067" s="14" t="s">
        <v>5537</v>
      </c>
      <c r="BL1067" s="14" t="str">
        <f>_xlfn.XLOOKUP(B1067,'[4]cell downs 18042026 17h'!$B:$B,'[4]cell downs 18042026 17h'!$B:$B,"")</f>
        <v/>
      </c>
      <c r="BM1067" s="14" t="str">
        <f>_xlfn.XLOOKUP(B1067,'[5]Cells Huawei 19042026 15h'!$B:$B,'[5]Cells Huawei 19042026 15h'!$B:$B,"")</f>
        <v/>
      </c>
      <c r="BN1067" s="9" t="str">
        <f>_xlfn.XLOOKUP(B1067,'[6]cells down 19042026 9H40'!$B:$B,'[6]cells down 19042026 9H40'!$B:$B,"")</f>
        <v/>
      </c>
      <c r="BO1067" s="9" t="s">
        <v>5537</v>
      </c>
      <c r="BP1067" s="9" t="s">
        <v>12</v>
      </c>
      <c r="BQ1067" s="115"/>
    </row>
    <row r="1068" spans="1:69" s="9" customFormat="1" x14ac:dyDescent="0.3">
      <c r="A1068" s="1" t="s">
        <v>2347</v>
      </c>
      <c r="B1068" s="8" t="s">
        <v>2348</v>
      </c>
      <c r="C1068" s="3" t="str">
        <f>_xlfn.XLOOKUP(B1068,'[1]daily break down'!$D:$D,'[1]daily break down'!$E:$E,"")</f>
        <v>Yaounde</v>
      </c>
      <c r="D1068" s="1" t="s">
        <v>11</v>
      </c>
      <c r="E1068" s="1" t="s">
        <v>12</v>
      </c>
      <c r="F1068" s="3" t="s">
        <v>37</v>
      </c>
      <c r="G1068" s="1" t="s">
        <v>38</v>
      </c>
      <c r="H1068" s="34" t="str">
        <f>_xlfn.XLOOKUP(B1068,[2]CALCULATION!$B:$B,[2]CALCULATION!$H:$H,"")</f>
        <v>ZTE</v>
      </c>
      <c r="I1068" s="28">
        <v>0</v>
      </c>
      <c r="J1068" s="28">
        <v>0</v>
      </c>
      <c r="K1068" s="28">
        <v>0</v>
      </c>
      <c r="L1068" s="28">
        <v>0</v>
      </c>
      <c r="M1068" s="28">
        <v>0</v>
      </c>
      <c r="N1068" s="28">
        <v>0</v>
      </c>
      <c r="O1068" s="28">
        <v>0</v>
      </c>
      <c r="P1068" s="28">
        <v>0</v>
      </c>
      <c r="Q1068" s="28">
        <v>0</v>
      </c>
      <c r="R1068" s="28">
        <v>0</v>
      </c>
      <c r="S1068" s="94">
        <v>0</v>
      </c>
      <c r="T1068" s="94">
        <f>_xlfn.XLOOKUP(B1068,'[3]Nur des jours'!$B:$B,'[3]Nur des jours'!$U:$U,"")</f>
        <v>0</v>
      </c>
      <c r="U1068" s="94">
        <v>0</v>
      </c>
      <c r="V1068" s="94">
        <v>0</v>
      </c>
      <c r="W1068" s="94">
        <v>0</v>
      </c>
      <c r="X1068" s="94">
        <v>0</v>
      </c>
      <c r="Y1068" s="94">
        <v>14.313399422999552</v>
      </c>
      <c r="Z1068" s="94">
        <v>0</v>
      </c>
      <c r="AA1068" s="94">
        <v>0</v>
      </c>
      <c r="AB1068" s="94">
        <v>0</v>
      </c>
      <c r="AC1068" s="94">
        <f>_xlfn.XLOOKUP(B1068,'[3]Nur des jours'!$B:$B,'[3]Nur des jours'!$N:$N,"")</f>
        <v>0</v>
      </c>
      <c r="AD1068" s="94">
        <v>0</v>
      </c>
      <c r="AE1068" s="94">
        <v>0</v>
      </c>
      <c r="AF1068" s="94">
        <v>0</v>
      </c>
      <c r="AG1068" s="94">
        <v>0</v>
      </c>
      <c r="AH1068" s="94">
        <v>0</v>
      </c>
      <c r="AI1068" s="49" t="s">
        <v>5559</v>
      </c>
      <c r="AJ1068" s="49"/>
      <c r="AK1068" s="48" t="str" cm="1">
        <f t="array" ref="AK1068">IFERROR(_xlfn.IFS(
AM1068="MPR ISSUE","PDH",
AM1068="BSS Hardware Issue","BSS",
AM1068="Sites strategiques, MLL, Pylone, etc.","ENVTECH",
AM1068="AKTIVCO DEFAUT GE &amp; POWER Cabinet","AKTIVCO",
AM1068="AKTIVCO Coupure ENEO &amp; Baisse de tension","AKTIVCO GRID ONLY",
AM1068="Coupure ENEO &amp; Baisse de tension","IHS GRID ONLY",
AM1068="Defaut GE &amp; POWER Cabinet","IHS",
AM1068="Sharing","Partners",
AM1068="Sites strategiques &amp; DataCenter","SST &amp; DC",
AM1068="Exclu","Exclu",
AM1068="SAT","SAT",
AM1068="SPARE-ISSUE","SPARE-ISSUE",
AM1068="Fiber CAmtel","TRANS_FO_CAMTEL",
AM1068="Fiber AOF","Fiber AOF",
AM1068="Projet OCM (HUAWEI)","TRAVAUX-HUAWEI",
AM1068="Projet OCM (NOKIA)","TRAVAUX-NOKIA",
AM1068="ACCESS-ISSUE","ACCESS-ISSUE",
AM1068="Projet OCM (ZTE, NOKIA, autres projets)","TRAVAUX OCM",
AM1068="No root CAuse","No root cause",
AM1068="ODU HS","PDH",
AM1068="IP &amp; VLAN","PDH",
AM1068="Warehouse HUAWEI","SPARE-ISSUE",
AM1068="SPARE-HS","SPARE-ISSUE",
AM1068="Power Telco","BSS",AM1068="no impacts","no impacts"
),"")</f>
        <v>no impacts</v>
      </c>
      <c r="AL1068" s="48" t="str" cm="1">
        <f t="array" ref="AL1068">IFERROR(_xlfn.IFS(
AM1068="MPR ISSUE","TX ISSUE",
AM1068="BSS Hardware Issue","RAN ISSUE",
AM1068="Sites strategiques, MLL, Pylone, etc.","ENVTECH",
AM1068="AKTIVCO DEFAUT GE &amp; POWER Cabinet","POWER ISSUE",
AM1068="AKTIVCO Coupure ENEO &amp; Baisse de tension","POWER ISSUE",
AM1068="Coupure ENEO &amp; Baisse de tension","POWER ISSUE",
AM1068="Defaut GE &amp; POWER Cabinet","POWER ISSUE",
AM1068="Sharing","POWER ISSUE",
AM1068="Sites strategiques &amp; DataCenter","POWER ISSUE",
AM1068="Exclu","Exclu",
AM1068="SAT","TX ISSUE",
AM1068="SPARE-ISSUE","SPARE-ISSUE",
AM1068="Fiber CAmtel","TX ISSUE",
AM1068="Fiber AOF","TX ISSUE",
AM1068="Projet OCM (HUAWEI)","TRAVAUX-HUAWEI",
AM1068="Projet OCM (NOKIA)","TRAVAUX -NOKIA",
AM1068="ACCESS-ISSUE","ACCESS-ISSUE",
AM1068="Projet OCM (ZTE, NOKIA, autres projets)","TRAVAUX OCM",
AM1068="No root CAuse","No root cause",
AM1068="ODU HS","TX ISSUE",
AM1068="IP &amp; VLAN","TX ISSUE",
AM1068="Warehouse HUAWEI","SPARE-ISSUE",
AM1068="SPARE-HS","SPARE-ISSUE",
AM1068="Power Telco","RAN ISSUE",AM1068="no impacts","no impacts"
),"")</f>
        <v>no impacts</v>
      </c>
      <c r="AM1068" s="67" t="s">
        <v>5605</v>
      </c>
      <c r="AN1068" s="48" t="str" cm="1">
        <f t="array" ref="AN1068">IFERROR(_xlfn.IFS(
AM1068="MPR ISSUE","ACTIVE",
AM1068="BSS Hardware Issue","ACTIVE",
AM1068="Sites strategiques, MLL, Pylone, etc.","PASSIVE",
AM1068="AKTIVCO DEFAUT GE &amp; POWER Cabinet","PASSIVE",
AM1068="AKTIVCO Coupure ENEO &amp; Baisse de tension","PASSIVE",
AM1068="Coupure ENEO &amp; Baisse de tension","PASSIVE",
AM1068="Defaut GE &amp; POWER Cabinet","PASSIVE",
AM1068="Sharing","PASSIVE",
AM1068="Sites strategiques &amp; DataCenter","PASSIVE",
AM1068="Exclu","Exclu",
AM1068="SAT","ACTIVE",
AM1068="SPARE-ISSUE","SPARE-ISSUE",
AM1068="Fiber CAmtel","ACTIVE",
AM1068="Fiber AOF","ACTIVE",
AM1068="Projet OCM (HUAWEI)","PLANNED WORKS",
AM1068="Projet OCM (NOKIA)","PLANNED WORKS",
AM1068="ACCESS-ISSUE","ACCESS-ISSUE",
AM1068="Projet OCM (ZTE, NOKIA, autres projets)","PLANNED WORKS",
AM1068="No root CAuse","No root cause",
AM1068="ODU HS","ACTIVE",
AM1068="IP &amp; VLAN","ACTIVE",
AM1068="Warehouse HUAWEI","SPARE-ISSUE",
AM1068="SPARE-HS","SPARE-ISSUE",
AM1068="Power Telco","ACTIVE", AM1068="no impacts","no impacts"
),"")</f>
        <v>no impacts</v>
      </c>
      <c r="AO1068" s="93" t="s">
        <v>5537</v>
      </c>
      <c r="AP1068" s="101" t="str">
        <f t="shared" si="32"/>
        <v>CTR_074</v>
      </c>
      <c r="AR1068" s="17" t="s">
        <v>5537</v>
      </c>
      <c r="AS1068" s="7" t="s">
        <v>5537</v>
      </c>
      <c r="AT1068" s="6"/>
      <c r="AU1068" s="7"/>
      <c r="AV1068" s="3" t="s">
        <v>5537</v>
      </c>
      <c r="AW1068" s="18" t="s">
        <v>5537</v>
      </c>
      <c r="AX1068" s="18" t="s">
        <v>5537</v>
      </c>
      <c r="AY1068" s="18" t="s">
        <v>5537</v>
      </c>
      <c r="AZ1068" s="18" t="s">
        <v>5537</v>
      </c>
      <c r="BA1068" s="18" t="s">
        <v>5537</v>
      </c>
      <c r="BB1068" s="18" t="s">
        <v>5537</v>
      </c>
      <c r="BC1068" s="18" t="s">
        <v>5537</v>
      </c>
      <c r="BD1068" s="18" t="s">
        <v>5537</v>
      </c>
      <c r="BE1068" s="18" t="s">
        <v>5537</v>
      </c>
      <c r="BF1068" s="18" t="s">
        <v>5537</v>
      </c>
      <c r="BG1068" s="18" t="s">
        <v>5537</v>
      </c>
      <c r="BH1068" s="18" t="s">
        <v>5537</v>
      </c>
      <c r="BI1068" s="9" t="s">
        <v>5537</v>
      </c>
      <c r="BJ1068" s="14"/>
      <c r="BK1068" s="14" t="s">
        <v>5537</v>
      </c>
      <c r="BL1068" s="14" t="str">
        <f>_xlfn.XLOOKUP(B1068,'[4]cell downs 18042026 17h'!$B:$B,'[4]cell downs 18042026 17h'!$B:$B,"")</f>
        <v/>
      </c>
      <c r="BM1068" s="14" t="str">
        <f>_xlfn.XLOOKUP(B1068,'[5]Cells Huawei 19042026 15h'!$B:$B,'[5]Cells Huawei 19042026 15h'!$B:$B,"")</f>
        <v/>
      </c>
      <c r="BN1068" s="9" t="str">
        <f>_xlfn.XLOOKUP(B1068,'[6]cells down 19042026 9H40'!$B:$B,'[6]cells down 19042026 9H40'!$B:$B,"")</f>
        <v/>
      </c>
      <c r="BO1068" s="9" t="s">
        <v>2348</v>
      </c>
      <c r="BP1068" s="9" t="s">
        <v>5537</v>
      </c>
      <c r="BQ1068" s="115"/>
    </row>
    <row r="1069" spans="1:69" s="9" customFormat="1" x14ac:dyDescent="0.3">
      <c r="A1069" s="1" t="s">
        <v>1064</v>
      </c>
      <c r="B1069" s="1" t="s">
        <v>1065</v>
      </c>
      <c r="C1069" s="3" t="str">
        <f>_xlfn.XLOOKUP(B1069,'[1]daily break down'!$D:$D,'[1]daily break down'!$E:$E,"")</f>
        <v>Douala</v>
      </c>
      <c r="D1069" s="1" t="s">
        <v>11</v>
      </c>
      <c r="E1069" s="1" t="s">
        <v>145</v>
      </c>
      <c r="F1069" s="3" t="s">
        <v>31</v>
      </c>
      <c r="G1069" s="1" t="s">
        <v>32</v>
      </c>
      <c r="H1069" s="34" t="str">
        <f>_xlfn.XLOOKUP(B1069,[2]CALCULATION!$B:$B,[2]CALCULATION!$H:$H,"")</f>
        <v>ZTE</v>
      </c>
      <c r="I1069" s="28">
        <v>13.868556899607057</v>
      </c>
      <c r="J1069" s="28">
        <v>13.868556899607057</v>
      </c>
      <c r="K1069" s="28">
        <v>13.868556899607057</v>
      </c>
      <c r="L1069" s="28">
        <v>13.868556899607057</v>
      </c>
      <c r="M1069" s="28">
        <v>24.214097273943946</v>
      </c>
      <c r="N1069" s="28">
        <v>0</v>
      </c>
      <c r="O1069" s="28">
        <v>0</v>
      </c>
      <c r="P1069" s="28">
        <v>0.51905428427117328</v>
      </c>
      <c r="Q1069" s="28">
        <v>0</v>
      </c>
      <c r="R1069" s="28">
        <v>0.29911209846104686</v>
      </c>
      <c r="S1069" s="94">
        <v>0</v>
      </c>
      <c r="T1069" s="94">
        <f>_xlfn.XLOOKUP(B1069,'[3]Nur des jours'!$B:$B,'[3]Nur des jours'!$U:$U,"")</f>
        <v>0</v>
      </c>
      <c r="U1069" s="94">
        <v>0</v>
      </c>
      <c r="V1069" s="94">
        <v>0</v>
      </c>
      <c r="W1069" s="94">
        <v>0</v>
      </c>
      <c r="X1069" s="94">
        <v>18.065293508316852</v>
      </c>
      <c r="Y1069" s="94">
        <v>13.868556899607057</v>
      </c>
      <c r="Z1069" s="94">
        <v>0</v>
      </c>
      <c r="AA1069" s="94">
        <v>0</v>
      </c>
      <c r="AB1069" s="94">
        <v>0</v>
      </c>
      <c r="AC1069" s="94">
        <f>_xlfn.XLOOKUP(B1069,'[3]Nur des jours'!$B:$B,'[3]Nur des jours'!$N:$N,"")</f>
        <v>0</v>
      </c>
      <c r="AD1069" s="94">
        <v>0</v>
      </c>
      <c r="AE1069" s="94">
        <v>0</v>
      </c>
      <c r="AF1069" s="94">
        <v>0</v>
      </c>
      <c r="AG1069" s="94">
        <v>0</v>
      </c>
      <c r="AH1069" s="94">
        <v>0</v>
      </c>
      <c r="AI1069" s="49" t="s">
        <v>5559</v>
      </c>
      <c r="AJ1069" s="49"/>
      <c r="AK1069" s="48" t="str" cm="1">
        <f t="array" ref="AK1069">IFERROR(_xlfn.IFS(
AM1069="MPR ISSUE","PDH",
AM1069="BSS Hardware Issue","BSS",
AM1069="Sites strategiques, MLL, Pylone, etc.","ENVTECH",
AM1069="AKTIVCO DEFAUT GE &amp; POWER Cabinet","AKTIVCO",
AM1069="AKTIVCO Coupure ENEO &amp; Baisse de tension","AKTIVCO GRID ONLY",
AM1069="Coupure ENEO &amp; Baisse de tension","IHS GRID ONLY",
AM1069="Defaut GE &amp; POWER Cabinet","IHS",
AM1069="Sharing","Partners",
AM1069="Sites strategiques &amp; DataCenter","SST &amp; DC",
AM1069="Exclu","Exclu",
AM1069="SAT","SAT",
AM1069="SPARE-ISSUE","SPARE-ISSUE",
AM1069="Fiber CAmtel","TRANS_FO_CAMTEL",
AM1069="Fiber AOF","Fiber AOF",
AM1069="Projet OCM (HUAWEI)","TRAVAUX-HUAWEI",
AM1069="Projet OCM (NOKIA)","TRAVAUX-NOKIA",
AM1069="ACCESS-ISSUE","ACCESS-ISSUE",
AM1069="Projet OCM (ZTE, NOKIA, autres projets)","TRAVAUX OCM",
AM1069="No root CAuse","No root cause",
AM1069="ODU HS","PDH",
AM1069="IP &amp; VLAN","PDH",
AM1069="Warehouse HUAWEI","SPARE-ISSUE",
AM1069="SPARE-HS","SPARE-ISSUE",
AM1069="Power Telco","BSS",AM1069="no impacts","no impacts"
),"")</f>
        <v>no impacts</v>
      </c>
      <c r="AL1069" s="48" t="str" cm="1">
        <f t="array" ref="AL1069">IFERROR(_xlfn.IFS(
AM1069="MPR ISSUE","TX ISSUE",
AM1069="BSS Hardware Issue","RAN ISSUE",
AM1069="Sites strategiques, MLL, Pylone, etc.","ENVTECH",
AM1069="AKTIVCO DEFAUT GE &amp; POWER Cabinet","POWER ISSUE",
AM1069="AKTIVCO Coupure ENEO &amp; Baisse de tension","POWER ISSUE",
AM1069="Coupure ENEO &amp; Baisse de tension","POWER ISSUE",
AM1069="Defaut GE &amp; POWER Cabinet","POWER ISSUE",
AM1069="Sharing","POWER ISSUE",
AM1069="Sites strategiques &amp; DataCenter","POWER ISSUE",
AM1069="Exclu","Exclu",
AM1069="SAT","TX ISSUE",
AM1069="SPARE-ISSUE","SPARE-ISSUE",
AM1069="Fiber CAmtel","TX ISSUE",
AM1069="Fiber AOF","TX ISSUE",
AM1069="Projet OCM (HUAWEI)","TRAVAUX-HUAWEI",
AM1069="Projet OCM (NOKIA)","TRAVAUX -NOKIA",
AM1069="ACCESS-ISSUE","ACCESS-ISSUE",
AM1069="Projet OCM (ZTE, NOKIA, autres projets)","TRAVAUX OCM",
AM1069="No root CAuse","No root cause",
AM1069="ODU HS","TX ISSUE",
AM1069="IP &amp; VLAN","TX ISSUE",
AM1069="Warehouse HUAWEI","SPARE-ISSUE",
AM1069="SPARE-HS","SPARE-ISSUE",
AM1069="Power Telco","RAN ISSUE",AM1069="no impacts","no impacts"
),"")</f>
        <v>no impacts</v>
      </c>
      <c r="AM1069" s="67" t="s">
        <v>5605</v>
      </c>
      <c r="AN1069" s="48" t="str" cm="1">
        <f t="array" ref="AN1069">IFERROR(_xlfn.IFS(
AM1069="MPR ISSUE","ACTIVE",
AM1069="BSS Hardware Issue","ACTIVE",
AM1069="Sites strategiques, MLL, Pylone, etc.","PASSIVE",
AM1069="AKTIVCO DEFAUT GE &amp; POWER Cabinet","PASSIVE",
AM1069="AKTIVCO Coupure ENEO &amp; Baisse de tension","PASSIVE",
AM1069="Coupure ENEO &amp; Baisse de tension","PASSIVE",
AM1069="Defaut GE &amp; POWER Cabinet","PASSIVE",
AM1069="Sharing","PASSIVE",
AM1069="Sites strategiques &amp; DataCenter","PASSIVE",
AM1069="Exclu","Exclu",
AM1069="SAT","ACTIVE",
AM1069="SPARE-ISSUE","SPARE-ISSUE",
AM1069="Fiber CAmtel","ACTIVE",
AM1069="Fiber AOF","ACTIVE",
AM1069="Projet OCM (HUAWEI)","PLANNED WORKS",
AM1069="Projet OCM (NOKIA)","PLANNED WORKS",
AM1069="ACCESS-ISSUE","ACCESS-ISSUE",
AM1069="Projet OCM (ZTE, NOKIA, autres projets)","PLANNED WORKS",
AM1069="No root CAuse","No root cause",
AM1069="ODU HS","ACTIVE",
AM1069="IP &amp; VLAN","ACTIVE",
AM1069="Warehouse HUAWEI","SPARE-ISSUE",
AM1069="SPARE-HS","SPARE-ISSUE",
AM1069="Power Telco","ACTIVE", AM1069="no impacts","no impacts"
),"")</f>
        <v>no impacts</v>
      </c>
      <c r="AO1069" s="93" t="s">
        <v>5537</v>
      </c>
      <c r="AP1069" s="101" t="str">
        <f t="shared" si="32"/>
        <v>LIT_161</v>
      </c>
      <c r="AR1069" s="17" t="s">
        <v>5537</v>
      </c>
      <c r="AS1069" s="7" t="s">
        <v>5537</v>
      </c>
      <c r="AT1069" s="6"/>
      <c r="AU1069" s="7"/>
      <c r="AV1069" s="3" t="s">
        <v>5537</v>
      </c>
      <c r="AW1069" s="18" t="s">
        <v>5537</v>
      </c>
      <c r="AX1069" s="18" t="s">
        <v>5537</v>
      </c>
      <c r="AY1069" s="18" t="s">
        <v>5537</v>
      </c>
      <c r="AZ1069" s="18" t="s">
        <v>5537</v>
      </c>
      <c r="BA1069" s="18" t="s">
        <v>5537</v>
      </c>
      <c r="BB1069" s="18" t="s">
        <v>5537</v>
      </c>
      <c r="BC1069" s="18" t="s">
        <v>5537</v>
      </c>
      <c r="BD1069" s="18" t="s">
        <v>5537</v>
      </c>
      <c r="BE1069" s="18" t="s">
        <v>5537</v>
      </c>
      <c r="BF1069" s="18" t="s">
        <v>5537</v>
      </c>
      <c r="BG1069" s="18" t="s">
        <v>5537</v>
      </c>
      <c r="BH1069" s="18" t="s">
        <v>5537</v>
      </c>
      <c r="BI1069" s="9" t="s">
        <v>5537</v>
      </c>
      <c r="BJ1069" s="14"/>
      <c r="BK1069" s="14" t="s">
        <v>5537</v>
      </c>
      <c r="BL1069" s="14" t="str">
        <f>_xlfn.XLOOKUP(B1069,'[4]cell downs 18042026 17h'!$B:$B,'[4]cell downs 18042026 17h'!$B:$B,"")</f>
        <v/>
      </c>
      <c r="BM1069" s="14" t="str">
        <f>_xlfn.XLOOKUP(B1069,'[5]Cells Huawei 19042026 15h'!$B:$B,'[5]Cells Huawei 19042026 15h'!$B:$B,"")</f>
        <v/>
      </c>
      <c r="BN1069" s="9" t="str">
        <f>_xlfn.XLOOKUP(B1069,'[6]cells down 19042026 9H40'!$B:$B,'[6]cells down 19042026 9H40'!$B:$B,"")</f>
        <v/>
      </c>
      <c r="BO1069" s="9" t="s">
        <v>1065</v>
      </c>
      <c r="BP1069" s="9" t="s">
        <v>12</v>
      </c>
      <c r="BQ1069" s="115"/>
    </row>
    <row r="1070" spans="1:69" s="9" customFormat="1" x14ac:dyDescent="0.3">
      <c r="A1070" s="1" t="s">
        <v>1575</v>
      </c>
      <c r="B1070" s="8" t="s">
        <v>1576</v>
      </c>
      <c r="C1070" s="3" t="str">
        <f>_xlfn.XLOOKUP(B1070,'[1]daily break down'!$D:$D,'[1]daily break down'!$E:$E,"")</f>
        <v>CENTRE</v>
      </c>
      <c r="D1070" s="1" t="s">
        <v>11</v>
      </c>
      <c r="E1070" s="1" t="s">
        <v>318</v>
      </c>
      <c r="F1070" s="3" t="s">
        <v>37</v>
      </c>
      <c r="G1070" s="1" t="s">
        <v>1577</v>
      </c>
      <c r="H1070" s="34" t="str">
        <f>_xlfn.XLOOKUP(B1070,[2]CALCULATION!$B:$B,[2]CALCULATION!$H:$H,"")</f>
        <v>ZTE</v>
      </c>
      <c r="I1070" s="28">
        <v>0</v>
      </c>
      <c r="J1070" s="28">
        <v>0</v>
      </c>
      <c r="K1070" s="28">
        <v>0</v>
      </c>
      <c r="L1070" s="28">
        <v>0</v>
      </c>
      <c r="M1070" s="28">
        <v>0</v>
      </c>
      <c r="N1070" s="28">
        <v>0</v>
      </c>
      <c r="O1070" s="28">
        <v>0</v>
      </c>
      <c r="P1070" s="28">
        <v>1.9373353822271302</v>
      </c>
      <c r="Q1070" s="28">
        <v>1.4769228354635553</v>
      </c>
      <c r="R1070" s="28">
        <v>4.1027992512120708</v>
      </c>
      <c r="S1070" s="94">
        <v>13.868556899607057</v>
      </c>
      <c r="T1070" s="94">
        <f>_xlfn.XLOOKUP(B1070,'[3]Nur des jours'!$B:$B,'[3]Nur des jours'!$U:$U,"")</f>
        <v>13.868556899607057</v>
      </c>
      <c r="U1070" s="94">
        <v>13.868556899607057</v>
      </c>
      <c r="V1070" s="94">
        <v>13.868556899607057</v>
      </c>
      <c r="W1070" s="94">
        <v>13.868556899607057</v>
      </c>
      <c r="X1070" s="94">
        <v>13.868556899607057</v>
      </c>
      <c r="Y1070" s="94">
        <v>13.868556899607057</v>
      </c>
      <c r="Z1070" s="94">
        <v>24.325744864210844</v>
      </c>
      <c r="AA1070" s="94">
        <v>0</v>
      </c>
      <c r="AB1070" s="94">
        <v>0</v>
      </c>
      <c r="AC1070" s="94">
        <f>_xlfn.XLOOKUP(B1070,'[3]Nur des jours'!$B:$B,'[3]Nur des jours'!$N:$N,"")</f>
        <v>0</v>
      </c>
      <c r="AD1070" s="94">
        <v>0</v>
      </c>
      <c r="AE1070" s="94">
        <v>0</v>
      </c>
      <c r="AF1070" s="94">
        <v>0</v>
      </c>
      <c r="AG1070" s="94">
        <v>0</v>
      </c>
      <c r="AH1070" s="94">
        <v>0</v>
      </c>
      <c r="AI1070" s="49" t="s">
        <v>5559</v>
      </c>
      <c r="AJ1070" s="49"/>
      <c r="AK1070" s="48" t="str" cm="1">
        <f t="array" ref="AK1070">IFERROR(_xlfn.IFS(
AM1070="MPR ISSUE","PDH",
AM1070="BSS Hardware Issue","BSS",
AM1070="Sites strategiques, MLL, Pylone, etc.","ENVTECH",
AM1070="AKTIVCO DEFAUT GE &amp; POWER Cabinet","AKTIVCO",
AM1070="AKTIVCO Coupure ENEO &amp; Baisse de tension","AKTIVCO GRID ONLY",
AM1070="Coupure ENEO &amp; Baisse de tension","IHS GRID ONLY",
AM1070="Defaut GE &amp; POWER Cabinet","IHS",
AM1070="Sharing","Partners",
AM1070="Sites strategiques &amp; DataCenter","SST &amp; DC",
AM1070="Exclu","Exclu",
AM1070="SAT","SAT",
AM1070="SPARE-ISSUE","SPARE-ISSUE",
AM1070="Fiber CAmtel","TRANS_FO_CAMTEL",
AM1070="Fiber AOF","Fiber AOF",
AM1070="Projet OCM (HUAWEI)","TRAVAUX-HUAWEI",
AM1070="Projet OCM (NOKIA)","TRAVAUX-NOKIA",
AM1070="ACCESS-ISSUE","ACCESS-ISSUE",
AM1070="Projet OCM (ZTE, NOKIA, autres projets)","TRAVAUX OCM",
AM1070="No root CAuse","No root cause",
AM1070="ODU HS","PDH",
AM1070="IP &amp; VLAN","PDH",
AM1070="Warehouse HUAWEI","SPARE-ISSUE",
AM1070="SPARE-HS","SPARE-ISSUE",
AM1070="Power Telco","BSS",AM1070="no impacts","no impacts"
),"")</f>
        <v>no impacts</v>
      </c>
      <c r="AL1070" s="48" t="str" cm="1">
        <f t="array" ref="AL1070">IFERROR(_xlfn.IFS(
AM1070="MPR ISSUE","TX ISSUE",
AM1070="BSS Hardware Issue","RAN ISSUE",
AM1070="Sites strategiques, MLL, Pylone, etc.","ENVTECH",
AM1070="AKTIVCO DEFAUT GE &amp; POWER Cabinet","POWER ISSUE",
AM1070="AKTIVCO Coupure ENEO &amp; Baisse de tension","POWER ISSUE",
AM1070="Coupure ENEO &amp; Baisse de tension","POWER ISSUE",
AM1070="Defaut GE &amp; POWER Cabinet","POWER ISSUE",
AM1070="Sharing","POWER ISSUE",
AM1070="Sites strategiques &amp; DataCenter","POWER ISSUE",
AM1070="Exclu","Exclu",
AM1070="SAT","TX ISSUE",
AM1070="SPARE-ISSUE","SPARE-ISSUE",
AM1070="Fiber CAmtel","TX ISSUE",
AM1070="Fiber AOF","TX ISSUE",
AM1070="Projet OCM (HUAWEI)","TRAVAUX-HUAWEI",
AM1070="Projet OCM (NOKIA)","TRAVAUX -NOKIA",
AM1070="ACCESS-ISSUE","ACCESS-ISSUE",
AM1070="Projet OCM (ZTE, NOKIA, autres projets)","TRAVAUX OCM",
AM1070="No root CAuse","No root cause",
AM1070="ODU HS","TX ISSUE",
AM1070="IP &amp; VLAN","TX ISSUE",
AM1070="Warehouse HUAWEI","SPARE-ISSUE",
AM1070="SPARE-HS","SPARE-ISSUE",
AM1070="Power Telco","RAN ISSUE",AM1070="no impacts","no impacts"
),"")</f>
        <v>no impacts</v>
      </c>
      <c r="AM1070" s="67" t="s">
        <v>5605</v>
      </c>
      <c r="AN1070" s="48" t="str" cm="1">
        <f t="array" ref="AN1070">IFERROR(_xlfn.IFS(
AM1070="MPR ISSUE","ACTIVE",
AM1070="BSS Hardware Issue","ACTIVE",
AM1070="Sites strategiques, MLL, Pylone, etc.","PASSIVE",
AM1070="AKTIVCO DEFAUT GE &amp; POWER Cabinet","PASSIVE",
AM1070="AKTIVCO Coupure ENEO &amp; Baisse de tension","PASSIVE",
AM1070="Coupure ENEO &amp; Baisse de tension","PASSIVE",
AM1070="Defaut GE &amp; POWER Cabinet","PASSIVE",
AM1070="Sharing","PASSIVE",
AM1070="Sites strategiques &amp; DataCenter","PASSIVE",
AM1070="Exclu","Exclu",
AM1070="SAT","ACTIVE",
AM1070="SPARE-ISSUE","SPARE-ISSUE",
AM1070="Fiber CAmtel","ACTIVE",
AM1070="Fiber AOF","ACTIVE",
AM1070="Projet OCM (HUAWEI)","PLANNED WORKS",
AM1070="Projet OCM (NOKIA)","PLANNED WORKS",
AM1070="ACCESS-ISSUE","ACCESS-ISSUE",
AM1070="Projet OCM (ZTE, NOKIA, autres projets)","PLANNED WORKS",
AM1070="No root CAuse","No root cause",
AM1070="ODU HS","ACTIVE",
AM1070="IP &amp; VLAN","ACTIVE",
AM1070="Warehouse HUAWEI","SPARE-ISSUE",
AM1070="SPARE-HS","SPARE-ISSUE",
AM1070="Power Telco","ACTIVE", AM1070="no impacts","no impacts"
),"")</f>
        <v>no impacts</v>
      </c>
      <c r="AO1070" s="93" t="s">
        <v>5537</v>
      </c>
      <c r="AP1070" s="101" t="str">
        <f t="shared" si="32"/>
        <v>CTR_911</v>
      </c>
      <c r="AR1070" s="17" t="s">
        <v>5537</v>
      </c>
      <c r="AS1070" s="7" t="s">
        <v>5537</v>
      </c>
      <c r="AT1070" s="6"/>
      <c r="AU1070" s="7"/>
      <c r="AV1070" s="3" t="s">
        <v>5537</v>
      </c>
      <c r="AW1070" s="18" t="s">
        <v>5537</v>
      </c>
      <c r="AX1070" s="18" t="s">
        <v>5537</v>
      </c>
      <c r="AY1070" s="18" t="s">
        <v>5537</v>
      </c>
      <c r="AZ1070" s="18" t="s">
        <v>5537</v>
      </c>
      <c r="BA1070" s="18" t="s">
        <v>5537</v>
      </c>
      <c r="BB1070" s="18" t="s">
        <v>5537</v>
      </c>
      <c r="BC1070" s="18" t="s">
        <v>5537</v>
      </c>
      <c r="BD1070" s="18" t="s">
        <v>5537</v>
      </c>
      <c r="BE1070" s="18" t="s">
        <v>5537</v>
      </c>
      <c r="BF1070" s="18" t="s">
        <v>5537</v>
      </c>
      <c r="BG1070" s="18" t="s">
        <v>5537</v>
      </c>
      <c r="BH1070" s="18" t="s">
        <v>5537</v>
      </c>
      <c r="BI1070" s="9" t="s">
        <v>5537</v>
      </c>
      <c r="BJ1070" s="14"/>
      <c r="BK1070" s="14" t="s">
        <v>5537</v>
      </c>
      <c r="BL1070" s="14" t="str">
        <f>_xlfn.XLOOKUP(B1070,'[4]cell downs 18042026 17h'!$B:$B,'[4]cell downs 18042026 17h'!$B:$B,"")</f>
        <v/>
      </c>
      <c r="BM1070" s="14" t="str">
        <f>_xlfn.XLOOKUP(B1070,'[5]Cells Huawei 19042026 15h'!$B:$B,'[5]Cells Huawei 19042026 15h'!$B:$B,"")</f>
        <v/>
      </c>
      <c r="BN1070" s="9" t="str">
        <f>_xlfn.XLOOKUP(B1070,'[6]cells down 19042026 9H40'!$B:$B,'[6]cells down 19042026 9H40'!$B:$B,"")</f>
        <v/>
      </c>
      <c r="BO1070" s="9" t="s">
        <v>5537</v>
      </c>
      <c r="BP1070" s="9" t="s">
        <v>12</v>
      </c>
      <c r="BQ1070" s="115"/>
    </row>
    <row r="1071" spans="1:69" s="9" customFormat="1" x14ac:dyDescent="0.3">
      <c r="A1071" s="1" t="s">
        <v>311</v>
      </c>
      <c r="B1071" s="8" t="s">
        <v>312</v>
      </c>
      <c r="C1071" s="3" t="str">
        <f>_xlfn.XLOOKUP(B1071,'[1]daily break down'!$D:$D,'[1]daily break down'!$E:$E,"")</f>
        <v>Yaounde</v>
      </c>
      <c r="D1071" s="1" t="s">
        <v>21</v>
      </c>
      <c r="E1071" s="1" t="s">
        <v>30</v>
      </c>
      <c r="F1071" s="3" t="s">
        <v>37</v>
      </c>
      <c r="G1071" s="1" t="s">
        <v>38</v>
      </c>
      <c r="H1071" s="34" t="str">
        <f>_xlfn.XLOOKUP(B1071,[2]CALCULATION!$B:$B,[2]CALCULATION!$H:$H,"")</f>
        <v>ZTE</v>
      </c>
      <c r="I1071" s="28">
        <v>0</v>
      </c>
      <c r="J1071" s="28">
        <v>0</v>
      </c>
      <c r="K1071" s="28">
        <v>0</v>
      </c>
      <c r="L1071" s="28">
        <v>5.996403021404948</v>
      </c>
      <c r="M1071" s="28">
        <v>34.245490578798226</v>
      </c>
      <c r="N1071" s="28">
        <v>38.763650968944127</v>
      </c>
      <c r="O1071" s="28">
        <v>40.276582827530511</v>
      </c>
      <c r="P1071" s="28">
        <v>39.472809353000429</v>
      </c>
      <c r="Q1071" s="28">
        <v>26.309469285141528</v>
      </c>
      <c r="R1071" s="28">
        <v>0</v>
      </c>
      <c r="S1071" s="94">
        <v>0</v>
      </c>
      <c r="T1071" s="94">
        <f>_xlfn.XLOOKUP(B1071,'[3]Nur des jours'!$B:$B,'[3]Nur des jours'!$U:$U,"")</f>
        <v>13.868556899607057</v>
      </c>
      <c r="U1071" s="94">
        <v>30.551703178639009</v>
      </c>
      <c r="V1071" s="94">
        <v>13.868556899607057</v>
      </c>
      <c r="W1071" s="94">
        <v>13.868556899607057</v>
      </c>
      <c r="X1071" s="94">
        <v>13.868556899607057</v>
      </c>
      <c r="Y1071" s="94">
        <v>13.868556899607057</v>
      </c>
      <c r="Z1071" s="94">
        <v>12.15241215867227</v>
      </c>
      <c r="AA1071" s="94">
        <v>0</v>
      </c>
      <c r="AB1071" s="94">
        <v>0</v>
      </c>
      <c r="AC1071" s="94">
        <f>_xlfn.XLOOKUP(B1071,'[3]Nur des jours'!$B:$B,'[3]Nur des jours'!$N:$N,"")</f>
        <v>0</v>
      </c>
      <c r="AD1071" s="94">
        <v>0</v>
      </c>
      <c r="AE1071" s="94">
        <v>0</v>
      </c>
      <c r="AF1071" s="94">
        <v>0</v>
      </c>
      <c r="AG1071" s="94">
        <v>0</v>
      </c>
      <c r="AH1071" s="94">
        <v>0</v>
      </c>
      <c r="AI1071" s="49" t="s">
        <v>5559</v>
      </c>
      <c r="AJ1071" s="49"/>
      <c r="AK1071" s="48" t="str" cm="1">
        <f t="array" ref="AK1071">IFERROR(_xlfn.IFS(
AM1071="MPR ISSUE","PDH",
AM1071="BSS Hardware Issue","BSS",
AM1071="Sites strategiques, MLL, Pylone, etc.","ENVTECH",
AM1071="AKTIVCO DEFAUT GE &amp; POWER Cabinet","AKTIVCO",
AM1071="AKTIVCO Coupure ENEO &amp; Baisse de tension","AKTIVCO GRID ONLY",
AM1071="Coupure ENEO &amp; Baisse de tension","IHS GRID ONLY",
AM1071="Defaut GE &amp; POWER Cabinet","IHS",
AM1071="Sharing","Partners",
AM1071="Sites strategiques &amp; DataCenter","SST &amp; DC",
AM1071="Exclu","Exclu",
AM1071="SAT","SAT",
AM1071="SPARE-ISSUE","SPARE-ISSUE",
AM1071="Fiber CAmtel","TRANS_FO_CAMTEL",
AM1071="Fiber AOF","Fiber AOF",
AM1071="Projet OCM (HUAWEI)","TRAVAUX-HUAWEI",
AM1071="Projet OCM (NOKIA)","TRAVAUX-NOKIA",
AM1071="ACCESS-ISSUE","ACCESS-ISSUE",
AM1071="Projet OCM (ZTE, NOKIA, autres projets)","TRAVAUX OCM",
AM1071="No root CAuse","No root cause",
AM1071="ODU HS","PDH",
AM1071="IP &amp; VLAN","PDH",
AM1071="Warehouse HUAWEI","SPARE-ISSUE",
AM1071="SPARE-HS","SPARE-ISSUE",
AM1071="Power Telco","BSS",AM1071="no impacts","no impacts"
),"")</f>
        <v>no impacts</v>
      </c>
      <c r="AL1071" s="48" t="str" cm="1">
        <f t="array" ref="AL1071">IFERROR(_xlfn.IFS(
AM1071="MPR ISSUE","TX ISSUE",
AM1071="BSS Hardware Issue","RAN ISSUE",
AM1071="Sites strategiques, MLL, Pylone, etc.","ENVTECH",
AM1071="AKTIVCO DEFAUT GE &amp; POWER Cabinet","POWER ISSUE",
AM1071="AKTIVCO Coupure ENEO &amp; Baisse de tension","POWER ISSUE",
AM1071="Coupure ENEO &amp; Baisse de tension","POWER ISSUE",
AM1071="Defaut GE &amp; POWER Cabinet","POWER ISSUE",
AM1071="Sharing","POWER ISSUE",
AM1071="Sites strategiques &amp; DataCenter","POWER ISSUE",
AM1071="Exclu","Exclu",
AM1071="SAT","TX ISSUE",
AM1071="SPARE-ISSUE","SPARE-ISSUE",
AM1071="Fiber CAmtel","TX ISSUE",
AM1071="Fiber AOF","TX ISSUE",
AM1071="Projet OCM (HUAWEI)","TRAVAUX-HUAWEI",
AM1071="Projet OCM (NOKIA)","TRAVAUX -NOKIA",
AM1071="ACCESS-ISSUE","ACCESS-ISSUE",
AM1071="Projet OCM (ZTE, NOKIA, autres projets)","TRAVAUX OCM",
AM1071="No root CAuse","No root cause",
AM1071="ODU HS","TX ISSUE",
AM1071="IP &amp; VLAN","TX ISSUE",
AM1071="Warehouse HUAWEI","SPARE-ISSUE",
AM1071="SPARE-HS","SPARE-ISSUE",
AM1071="Power Telco","RAN ISSUE",AM1071="no impacts","no impacts"
),"")</f>
        <v>no impacts</v>
      </c>
      <c r="AM1071" s="67" t="s">
        <v>5605</v>
      </c>
      <c r="AN1071" s="48" t="str" cm="1">
        <f t="array" ref="AN1071">IFERROR(_xlfn.IFS(
AM1071="MPR ISSUE","ACTIVE",
AM1071="BSS Hardware Issue","ACTIVE",
AM1071="Sites strategiques, MLL, Pylone, etc.","PASSIVE",
AM1071="AKTIVCO DEFAUT GE &amp; POWER Cabinet","PASSIVE",
AM1071="AKTIVCO Coupure ENEO &amp; Baisse de tension","PASSIVE",
AM1071="Coupure ENEO &amp; Baisse de tension","PASSIVE",
AM1071="Defaut GE &amp; POWER Cabinet","PASSIVE",
AM1071="Sharing","PASSIVE",
AM1071="Sites strategiques &amp; DataCenter","PASSIVE",
AM1071="Exclu","Exclu",
AM1071="SAT","ACTIVE",
AM1071="SPARE-ISSUE","SPARE-ISSUE",
AM1071="Fiber CAmtel","ACTIVE",
AM1071="Fiber AOF","ACTIVE",
AM1071="Projet OCM (HUAWEI)","PLANNED WORKS",
AM1071="Projet OCM (NOKIA)","PLANNED WORKS",
AM1071="ACCESS-ISSUE","ACCESS-ISSUE",
AM1071="Projet OCM (ZTE, NOKIA, autres projets)","PLANNED WORKS",
AM1071="No root CAuse","No root cause",
AM1071="ODU HS","ACTIVE",
AM1071="IP &amp; VLAN","ACTIVE",
AM1071="Warehouse HUAWEI","SPARE-ISSUE",
AM1071="SPARE-HS","SPARE-ISSUE",
AM1071="Power Telco","ACTIVE", AM1071="no impacts","no impacts"
),"")</f>
        <v>no impacts</v>
      </c>
      <c r="AO1071" s="93" t="s">
        <v>5537</v>
      </c>
      <c r="AP1071" s="101" t="str">
        <f t="shared" si="32"/>
        <v>CTR_718</v>
      </c>
      <c r="AR1071" s="17" t="s">
        <v>5537</v>
      </c>
      <c r="AS1071" s="7" t="s">
        <v>5537</v>
      </c>
      <c r="AT1071" s="6"/>
      <c r="AU1071" s="7"/>
      <c r="AV1071" s="3" t="s">
        <v>5537</v>
      </c>
      <c r="AW1071" s="18" t="s">
        <v>5537</v>
      </c>
      <c r="AX1071" s="18" t="s">
        <v>5537</v>
      </c>
      <c r="AY1071" s="18" t="s">
        <v>5537</v>
      </c>
      <c r="AZ1071" s="18" t="s">
        <v>5537</v>
      </c>
      <c r="BA1071" s="18" t="s">
        <v>5537</v>
      </c>
      <c r="BB1071" s="18" t="s">
        <v>5537</v>
      </c>
      <c r="BC1071" s="18" t="s">
        <v>5537</v>
      </c>
      <c r="BD1071" s="18" t="s">
        <v>5537</v>
      </c>
      <c r="BE1071" s="18" t="s">
        <v>5537</v>
      </c>
      <c r="BF1071" s="18" t="s">
        <v>5537</v>
      </c>
      <c r="BG1071" s="18" t="s">
        <v>5537</v>
      </c>
      <c r="BH1071" s="18" t="s">
        <v>5537</v>
      </c>
      <c r="BI1071" s="9" t="s">
        <v>5537</v>
      </c>
      <c r="BJ1071" s="14"/>
      <c r="BK1071" s="14" t="s">
        <v>5537</v>
      </c>
      <c r="BL1071" s="14" t="str">
        <f>_xlfn.XLOOKUP(B1071,'[4]cell downs 18042026 17h'!$B:$B,'[4]cell downs 18042026 17h'!$B:$B,"")</f>
        <v/>
      </c>
      <c r="BM1071" s="14" t="str">
        <f>_xlfn.XLOOKUP(B1071,'[5]Cells Huawei 19042026 15h'!$B:$B,'[5]Cells Huawei 19042026 15h'!$B:$B,"")</f>
        <v/>
      </c>
      <c r="BN1071" s="9" t="str">
        <f>_xlfn.XLOOKUP(B1071,'[6]cells down 19042026 9H40'!$B:$B,'[6]cells down 19042026 9H40'!$B:$B,"")</f>
        <v>CTR_718</v>
      </c>
      <c r="BO1071" s="9" t="s">
        <v>5537</v>
      </c>
      <c r="BP1071" s="9" t="s">
        <v>12</v>
      </c>
      <c r="BQ1071" s="115"/>
    </row>
    <row r="1072" spans="1:69" s="9" customFormat="1" x14ac:dyDescent="0.3">
      <c r="A1072" s="3" t="s">
        <v>3208</v>
      </c>
      <c r="B1072" s="25" t="s">
        <v>3209</v>
      </c>
      <c r="C1072" s="3" t="str">
        <f>_xlfn.XLOOKUP(B1072,'[1]daily break down'!$D:$D,'[1]daily break down'!$E:$E,"")</f>
        <v>Yaounde</v>
      </c>
      <c r="D1072" s="3" t="s">
        <v>357</v>
      </c>
      <c r="E1072" s="3" t="s">
        <v>89</v>
      </c>
      <c r="F1072" s="3" t="s">
        <v>37</v>
      </c>
      <c r="G1072" s="3" t="s">
        <v>38</v>
      </c>
      <c r="H1072" s="34" t="str">
        <f>_xlfn.XLOOKUP(B1072,[2]CALCULATION!$B:$B,[2]CALCULATION!$H:$H,"")</f>
        <v>ZTE</v>
      </c>
      <c r="I1072" s="28">
        <v>0</v>
      </c>
      <c r="J1072" s="28">
        <v>0</v>
      </c>
      <c r="K1072" s="28">
        <v>0</v>
      </c>
      <c r="L1072" s="28">
        <v>16.087436828152605</v>
      </c>
      <c r="M1072" s="28">
        <v>0</v>
      </c>
      <c r="N1072" s="28">
        <v>0</v>
      </c>
      <c r="O1072" s="28">
        <v>0</v>
      </c>
      <c r="P1072" s="28">
        <v>2.5397151523971342E-2</v>
      </c>
      <c r="Q1072" s="28">
        <v>0</v>
      </c>
      <c r="R1072" s="28">
        <v>0</v>
      </c>
      <c r="S1072" s="94">
        <v>0</v>
      </c>
      <c r="T1072" s="94">
        <f>_xlfn.XLOOKUP(B1072,'[3]Nur des jours'!$B:$B,'[3]Nur des jours'!$U:$U,"")</f>
        <v>0</v>
      </c>
      <c r="U1072" s="94">
        <v>0</v>
      </c>
      <c r="V1072" s="94">
        <v>0</v>
      </c>
      <c r="W1072" s="94">
        <v>0</v>
      </c>
      <c r="X1072" s="94">
        <v>0</v>
      </c>
      <c r="Y1072" s="94">
        <v>13.601744127978819</v>
      </c>
      <c r="Z1072" s="94">
        <v>0</v>
      </c>
      <c r="AA1072" s="94">
        <v>0</v>
      </c>
      <c r="AB1072" s="94">
        <v>0</v>
      </c>
      <c r="AC1072" s="94">
        <f>_xlfn.XLOOKUP(B1072,'[3]Nur des jours'!$B:$B,'[3]Nur des jours'!$N:$N,"")</f>
        <v>0</v>
      </c>
      <c r="AD1072" s="94">
        <v>0</v>
      </c>
      <c r="AE1072" s="94">
        <v>0</v>
      </c>
      <c r="AF1072" s="94">
        <v>0</v>
      </c>
      <c r="AG1072" s="94">
        <v>0</v>
      </c>
      <c r="AH1072" s="94">
        <v>0</v>
      </c>
      <c r="AI1072" s="49" t="s">
        <v>5559</v>
      </c>
      <c r="AJ1072" s="49"/>
      <c r="AK1072" s="48" t="str" cm="1">
        <f t="array" ref="AK1072">IFERROR(_xlfn.IFS(
AM1072="MPR ISSUE","PDH",
AM1072="BSS Hardware Issue","BSS",
AM1072="Sites strategiques, MLL, Pylone, etc.","ENVTECH",
AM1072="AKTIVCO DEFAUT GE &amp; POWER Cabinet","AKTIVCO",
AM1072="AKTIVCO Coupure ENEO &amp; Baisse de tension","AKTIVCO GRID ONLY",
AM1072="Coupure ENEO &amp; Baisse de tension","IHS GRID ONLY",
AM1072="Defaut GE &amp; POWER Cabinet","IHS",
AM1072="Sharing","Partners",
AM1072="Sites strategiques &amp; DataCenter","SST &amp; DC",
AM1072="Exclu","Exclu",
AM1072="SAT","SAT",
AM1072="SPARE-ISSUE","SPARE-ISSUE",
AM1072="Fiber CAmtel","TRANS_FO_CAMTEL",
AM1072="Fiber AOF","Fiber AOF",
AM1072="Projet OCM (HUAWEI)","TRAVAUX-HUAWEI",
AM1072="Projet OCM (NOKIA)","TRAVAUX-NOKIA",
AM1072="ACCESS-ISSUE","ACCESS-ISSUE",
AM1072="Projet OCM (ZTE, NOKIA, autres projets)","TRAVAUX OCM",
AM1072="No root CAuse","No root cause",
AM1072="ODU HS","PDH",
AM1072="IP &amp; VLAN","PDH",
AM1072="Warehouse HUAWEI","SPARE-ISSUE",
AM1072="SPARE-HS","SPARE-ISSUE",
AM1072="Power Telco","BSS",AM1072="no impacts","no impacts"
),"")</f>
        <v>no impacts</v>
      </c>
      <c r="AL1072" s="48" t="str" cm="1">
        <f t="array" ref="AL1072">IFERROR(_xlfn.IFS(
AM1072="MPR ISSUE","TX ISSUE",
AM1072="BSS Hardware Issue","RAN ISSUE",
AM1072="Sites strategiques, MLL, Pylone, etc.","ENVTECH",
AM1072="AKTIVCO DEFAUT GE &amp; POWER Cabinet","POWER ISSUE",
AM1072="AKTIVCO Coupure ENEO &amp; Baisse de tension","POWER ISSUE",
AM1072="Coupure ENEO &amp; Baisse de tension","POWER ISSUE",
AM1072="Defaut GE &amp; POWER Cabinet","POWER ISSUE",
AM1072="Sharing","POWER ISSUE",
AM1072="Sites strategiques &amp; DataCenter","POWER ISSUE",
AM1072="Exclu","Exclu",
AM1072="SAT","TX ISSUE",
AM1072="SPARE-ISSUE","SPARE-ISSUE",
AM1072="Fiber CAmtel","TX ISSUE",
AM1072="Fiber AOF","TX ISSUE",
AM1072="Projet OCM (HUAWEI)","TRAVAUX-HUAWEI",
AM1072="Projet OCM (NOKIA)","TRAVAUX -NOKIA",
AM1072="ACCESS-ISSUE","ACCESS-ISSUE",
AM1072="Projet OCM (ZTE, NOKIA, autres projets)","TRAVAUX OCM",
AM1072="No root CAuse","No root cause",
AM1072="ODU HS","TX ISSUE",
AM1072="IP &amp; VLAN","TX ISSUE",
AM1072="Warehouse HUAWEI","SPARE-ISSUE",
AM1072="SPARE-HS","SPARE-ISSUE",
AM1072="Power Telco","RAN ISSUE",AM1072="no impacts","no impacts"
),"")</f>
        <v>no impacts</v>
      </c>
      <c r="AM1072" s="67" t="s">
        <v>5605</v>
      </c>
      <c r="AN1072" s="48" t="str" cm="1">
        <f t="array" ref="AN1072">IFERROR(_xlfn.IFS(
AM1072="MPR ISSUE","ACTIVE",
AM1072="BSS Hardware Issue","ACTIVE",
AM1072="Sites strategiques, MLL, Pylone, etc.","PASSIVE",
AM1072="AKTIVCO DEFAUT GE &amp; POWER Cabinet","PASSIVE",
AM1072="AKTIVCO Coupure ENEO &amp; Baisse de tension","PASSIVE",
AM1072="Coupure ENEO &amp; Baisse de tension","PASSIVE",
AM1072="Defaut GE &amp; POWER Cabinet","PASSIVE",
AM1072="Sharing","PASSIVE",
AM1072="Sites strategiques &amp; DataCenter","PASSIVE",
AM1072="Exclu","Exclu",
AM1072="SAT","ACTIVE",
AM1072="SPARE-ISSUE","SPARE-ISSUE",
AM1072="Fiber CAmtel","ACTIVE",
AM1072="Fiber AOF","ACTIVE",
AM1072="Projet OCM (HUAWEI)","PLANNED WORKS",
AM1072="Projet OCM (NOKIA)","PLANNED WORKS",
AM1072="ACCESS-ISSUE","ACCESS-ISSUE",
AM1072="Projet OCM (ZTE, NOKIA, autres projets)","PLANNED WORKS",
AM1072="No root CAuse","No root cause",
AM1072="ODU HS","ACTIVE",
AM1072="IP &amp; VLAN","ACTIVE",
AM1072="Warehouse HUAWEI","SPARE-ISSUE",
AM1072="SPARE-HS","SPARE-ISSUE",
AM1072="Power Telco","ACTIVE", AM1072="no impacts","no impacts"
),"")</f>
        <v>no impacts</v>
      </c>
      <c r="AO1072" s="93" t="s">
        <v>5537</v>
      </c>
      <c r="AP1072" s="101" t="str">
        <f t="shared" si="32"/>
        <v>CTR_920</v>
      </c>
      <c r="AR1072" s="17" t="s">
        <v>5537</v>
      </c>
      <c r="AS1072" s="7" t="s">
        <v>5537</v>
      </c>
      <c r="AT1072" s="6"/>
      <c r="AU1072" s="7"/>
      <c r="AV1072" s="3" t="s">
        <v>5537</v>
      </c>
      <c r="AW1072" s="18" t="s">
        <v>5537</v>
      </c>
      <c r="AX1072" s="18" t="s">
        <v>5537</v>
      </c>
      <c r="AY1072" s="18" t="s">
        <v>5537</v>
      </c>
      <c r="AZ1072" s="18" t="s">
        <v>5537</v>
      </c>
      <c r="BA1072" s="18" t="s">
        <v>5537</v>
      </c>
      <c r="BB1072" s="18" t="s">
        <v>5537</v>
      </c>
      <c r="BC1072" s="18" t="s">
        <v>5537</v>
      </c>
      <c r="BD1072" s="18" t="s">
        <v>5537</v>
      </c>
      <c r="BE1072" s="18" t="s">
        <v>5537</v>
      </c>
      <c r="BF1072" s="18" t="s">
        <v>5537</v>
      </c>
      <c r="BG1072" s="18" t="s">
        <v>5537</v>
      </c>
      <c r="BH1072" s="18" t="s">
        <v>5537</v>
      </c>
      <c r="BI1072" s="9" t="s">
        <v>5537</v>
      </c>
      <c r="BJ1072" s="14"/>
      <c r="BK1072" s="14" t="s">
        <v>5537</v>
      </c>
      <c r="BL1072" s="14" t="str">
        <f>_xlfn.XLOOKUP(B1072,'[4]cell downs 18042026 17h'!$B:$B,'[4]cell downs 18042026 17h'!$B:$B,"")</f>
        <v/>
      </c>
      <c r="BM1072" s="14" t="str">
        <f>_xlfn.XLOOKUP(B1072,'[5]Cells Huawei 19042026 15h'!$B:$B,'[5]Cells Huawei 19042026 15h'!$B:$B,"")</f>
        <v/>
      </c>
      <c r="BN1072" s="9" t="str">
        <f>_xlfn.XLOOKUP(B1072,'[6]cells down 19042026 9H40'!$B:$B,'[6]cells down 19042026 9H40'!$B:$B,"")</f>
        <v/>
      </c>
      <c r="BO1072" s="9" t="s">
        <v>5537</v>
      </c>
      <c r="BP1072" s="9" t="s">
        <v>12</v>
      </c>
      <c r="BQ1072" s="115"/>
    </row>
    <row r="1073" spans="1:69" s="9" customFormat="1" x14ac:dyDescent="0.3">
      <c r="A1073" s="1" t="s">
        <v>2781</v>
      </c>
      <c r="B1073" s="8" t="s">
        <v>2782</v>
      </c>
      <c r="C1073" s="3" t="str">
        <f>_xlfn.XLOOKUP(B1073,'[1]daily break down'!$D:$D,'[1]daily break down'!$E:$E,"")</f>
        <v>Yaounde</v>
      </c>
      <c r="D1073" s="1" t="s">
        <v>11</v>
      </c>
      <c r="E1073" s="1" t="s">
        <v>12</v>
      </c>
      <c r="F1073" s="3" t="s">
        <v>37</v>
      </c>
      <c r="G1073" s="1" t="s">
        <v>38</v>
      </c>
      <c r="H1073" s="34" t="str">
        <f>_xlfn.XLOOKUP(B1073,[2]CALCULATION!$B:$B,[2]CALCULATION!$H:$H,"")</f>
        <v>ZTE</v>
      </c>
      <c r="I1073" s="28">
        <v>0</v>
      </c>
      <c r="J1073" s="28">
        <v>0</v>
      </c>
      <c r="K1073" s="28">
        <v>0</v>
      </c>
      <c r="L1073" s="28">
        <v>0</v>
      </c>
      <c r="M1073" s="28">
        <v>0</v>
      </c>
      <c r="N1073" s="28">
        <v>0</v>
      </c>
      <c r="O1073" s="28">
        <v>0</v>
      </c>
      <c r="P1073" s="28">
        <v>0</v>
      </c>
      <c r="Q1073" s="28">
        <v>0</v>
      </c>
      <c r="R1073" s="28">
        <v>0</v>
      </c>
      <c r="S1073" s="94">
        <v>0</v>
      </c>
      <c r="T1073" s="94">
        <f>_xlfn.XLOOKUP(B1073,'[3]Nur des jours'!$B:$B,'[3]Nur des jours'!$U:$U,"")</f>
        <v>4.2875528275019559E-2</v>
      </c>
      <c r="U1073" s="94">
        <v>0</v>
      </c>
      <c r="V1073" s="94">
        <v>0</v>
      </c>
      <c r="W1073" s="94">
        <v>4.2875528275019559E-2</v>
      </c>
      <c r="X1073" s="94">
        <v>3.6382846364354959</v>
      </c>
      <c r="Y1073" s="94">
        <v>13.508734194553597</v>
      </c>
      <c r="Z1073" s="94">
        <v>0</v>
      </c>
      <c r="AA1073" s="94">
        <v>0</v>
      </c>
      <c r="AB1073" s="94">
        <v>0</v>
      </c>
      <c r="AC1073" s="94">
        <f>_xlfn.XLOOKUP(B1073,'[3]Nur des jours'!$B:$B,'[3]Nur des jours'!$N:$N,"")</f>
        <v>0</v>
      </c>
      <c r="AD1073" s="94">
        <v>0</v>
      </c>
      <c r="AE1073" s="94">
        <v>0</v>
      </c>
      <c r="AF1073" s="94">
        <v>0</v>
      </c>
      <c r="AG1073" s="94">
        <v>0</v>
      </c>
      <c r="AH1073" s="94">
        <v>0</v>
      </c>
      <c r="AI1073" s="49" t="s">
        <v>5559</v>
      </c>
      <c r="AJ1073" s="49"/>
      <c r="AK1073" s="48" t="str" cm="1">
        <f t="array" ref="AK1073">IFERROR(_xlfn.IFS(
AM1073="MPR ISSUE","PDH",
AM1073="BSS Hardware Issue","BSS",
AM1073="Sites strategiques, MLL, Pylone, etc.","ENVTECH",
AM1073="AKTIVCO DEFAUT GE &amp; POWER Cabinet","AKTIVCO",
AM1073="AKTIVCO Coupure ENEO &amp; Baisse de tension","AKTIVCO GRID ONLY",
AM1073="Coupure ENEO &amp; Baisse de tension","IHS GRID ONLY",
AM1073="Defaut GE &amp; POWER Cabinet","IHS",
AM1073="Sharing","Partners",
AM1073="Sites strategiques &amp; DataCenter","SST &amp; DC",
AM1073="Exclu","Exclu",
AM1073="SAT","SAT",
AM1073="SPARE-ISSUE","SPARE-ISSUE",
AM1073="Fiber CAmtel","TRANS_FO_CAMTEL",
AM1073="Fiber AOF","Fiber AOF",
AM1073="Projet OCM (HUAWEI)","TRAVAUX-HUAWEI",
AM1073="Projet OCM (NOKIA)","TRAVAUX-NOKIA",
AM1073="ACCESS-ISSUE","ACCESS-ISSUE",
AM1073="Projet OCM (ZTE, NOKIA, autres projets)","TRAVAUX OCM",
AM1073="No root CAuse","No root cause",
AM1073="ODU HS","PDH",
AM1073="IP &amp; VLAN","PDH",
AM1073="Warehouse HUAWEI","SPARE-ISSUE",
AM1073="SPARE-HS","SPARE-ISSUE",
AM1073="Power Telco","BSS",AM1073="no impacts","no impacts"
),"")</f>
        <v>no impacts</v>
      </c>
      <c r="AL1073" s="48" t="str" cm="1">
        <f t="array" ref="AL1073">IFERROR(_xlfn.IFS(
AM1073="MPR ISSUE","TX ISSUE",
AM1073="BSS Hardware Issue","RAN ISSUE",
AM1073="Sites strategiques, MLL, Pylone, etc.","ENVTECH",
AM1073="AKTIVCO DEFAUT GE &amp; POWER Cabinet","POWER ISSUE",
AM1073="AKTIVCO Coupure ENEO &amp; Baisse de tension","POWER ISSUE",
AM1073="Coupure ENEO &amp; Baisse de tension","POWER ISSUE",
AM1073="Defaut GE &amp; POWER Cabinet","POWER ISSUE",
AM1073="Sharing","POWER ISSUE",
AM1073="Sites strategiques &amp; DataCenter","POWER ISSUE",
AM1073="Exclu","Exclu",
AM1073="SAT","TX ISSUE",
AM1073="SPARE-ISSUE","SPARE-ISSUE",
AM1073="Fiber CAmtel","TX ISSUE",
AM1073="Fiber AOF","TX ISSUE",
AM1073="Projet OCM (HUAWEI)","TRAVAUX-HUAWEI",
AM1073="Projet OCM (NOKIA)","TRAVAUX -NOKIA",
AM1073="ACCESS-ISSUE","ACCESS-ISSUE",
AM1073="Projet OCM (ZTE, NOKIA, autres projets)","TRAVAUX OCM",
AM1073="No root CAuse","No root cause",
AM1073="ODU HS","TX ISSUE",
AM1073="IP &amp; VLAN","TX ISSUE",
AM1073="Warehouse HUAWEI","SPARE-ISSUE",
AM1073="SPARE-HS","SPARE-ISSUE",
AM1073="Power Telco","RAN ISSUE",AM1073="no impacts","no impacts"
),"")</f>
        <v>no impacts</v>
      </c>
      <c r="AM1073" s="67" t="s">
        <v>5605</v>
      </c>
      <c r="AN1073" s="48" t="str" cm="1">
        <f t="array" ref="AN1073">IFERROR(_xlfn.IFS(
AM1073="MPR ISSUE","ACTIVE",
AM1073="BSS Hardware Issue","ACTIVE",
AM1073="Sites strategiques, MLL, Pylone, etc.","PASSIVE",
AM1073="AKTIVCO DEFAUT GE &amp; POWER Cabinet","PASSIVE",
AM1073="AKTIVCO Coupure ENEO &amp; Baisse de tension","PASSIVE",
AM1073="Coupure ENEO &amp; Baisse de tension","PASSIVE",
AM1073="Defaut GE &amp; POWER Cabinet","PASSIVE",
AM1073="Sharing","PASSIVE",
AM1073="Sites strategiques &amp; DataCenter","PASSIVE",
AM1073="Exclu","Exclu",
AM1073="SAT","ACTIVE",
AM1073="SPARE-ISSUE","SPARE-ISSUE",
AM1073="Fiber CAmtel","ACTIVE",
AM1073="Fiber AOF","ACTIVE",
AM1073="Projet OCM (HUAWEI)","PLANNED WORKS",
AM1073="Projet OCM (NOKIA)","PLANNED WORKS",
AM1073="ACCESS-ISSUE","ACCESS-ISSUE",
AM1073="Projet OCM (ZTE, NOKIA, autres projets)","PLANNED WORKS",
AM1073="No root CAuse","No root cause",
AM1073="ODU HS","ACTIVE",
AM1073="IP &amp; VLAN","ACTIVE",
AM1073="Warehouse HUAWEI","SPARE-ISSUE",
AM1073="SPARE-HS","SPARE-ISSUE",
AM1073="Power Telco","ACTIVE", AM1073="no impacts","no impacts"
),"")</f>
        <v>no impacts</v>
      </c>
      <c r="AO1073" s="93" t="s">
        <v>5537</v>
      </c>
      <c r="AP1073" s="101" t="str">
        <f t="shared" si="32"/>
        <v>CTR_213</v>
      </c>
      <c r="AR1073" s="17" t="s">
        <v>5537</v>
      </c>
      <c r="AS1073" s="7" t="s">
        <v>5537</v>
      </c>
      <c r="AT1073" s="6"/>
      <c r="AU1073" s="7"/>
      <c r="AV1073" s="3" t="s">
        <v>5537</v>
      </c>
      <c r="AW1073" s="18" t="s">
        <v>5537</v>
      </c>
      <c r="AX1073" s="18" t="s">
        <v>5537</v>
      </c>
      <c r="AY1073" s="18" t="s">
        <v>5537</v>
      </c>
      <c r="AZ1073" s="18" t="s">
        <v>5537</v>
      </c>
      <c r="BA1073" s="18" t="s">
        <v>5537</v>
      </c>
      <c r="BB1073" s="18" t="s">
        <v>5537</v>
      </c>
      <c r="BC1073" s="18" t="s">
        <v>5537</v>
      </c>
      <c r="BD1073" s="18" t="s">
        <v>5537</v>
      </c>
      <c r="BE1073" s="18" t="s">
        <v>5537</v>
      </c>
      <c r="BF1073" s="18" t="s">
        <v>5537</v>
      </c>
      <c r="BG1073" s="18" t="s">
        <v>5537</v>
      </c>
      <c r="BH1073" s="18" t="s">
        <v>5537</v>
      </c>
      <c r="BI1073" s="9" t="s">
        <v>5537</v>
      </c>
      <c r="BJ1073" s="14"/>
      <c r="BK1073" s="14" t="s">
        <v>5537</v>
      </c>
      <c r="BL1073" s="14" t="str">
        <f>_xlfn.XLOOKUP(B1073,'[4]cell downs 18042026 17h'!$B:$B,'[4]cell downs 18042026 17h'!$B:$B,"")</f>
        <v/>
      </c>
      <c r="BM1073" s="14" t="str">
        <f>_xlfn.XLOOKUP(B1073,'[5]Cells Huawei 19042026 15h'!$B:$B,'[5]Cells Huawei 19042026 15h'!$B:$B,"")</f>
        <v/>
      </c>
      <c r="BN1073" s="9" t="str">
        <f>_xlfn.XLOOKUP(B1073,'[6]cells down 19042026 9H40'!$B:$B,'[6]cells down 19042026 9H40'!$B:$B,"")</f>
        <v/>
      </c>
      <c r="BO1073" s="9" t="s">
        <v>2782</v>
      </c>
      <c r="BP1073" s="9" t="s">
        <v>12</v>
      </c>
      <c r="BQ1073" s="115"/>
    </row>
    <row r="1074" spans="1:69" s="9" customFormat="1" x14ac:dyDescent="0.3">
      <c r="A1074" s="1" t="s">
        <v>370</v>
      </c>
      <c r="B1074" s="8" t="s">
        <v>371</v>
      </c>
      <c r="C1074" s="3" t="str">
        <f>_xlfn.XLOOKUP(B1074,'[1]daily break down'!$D:$D,'[1]daily break down'!$E:$E,"")</f>
        <v>SUD-OUEST</v>
      </c>
      <c r="D1074" s="1" t="s">
        <v>21</v>
      </c>
      <c r="E1074" s="1" t="s">
        <v>22</v>
      </c>
      <c r="F1074" s="3" t="s">
        <v>13</v>
      </c>
      <c r="G1074" s="1" t="s">
        <v>14</v>
      </c>
      <c r="H1074" s="32" t="str">
        <f>_xlfn.XLOOKUP(B1074,[2]CALCULATION!$B:$B,[2]CALCULATION!$H:$H,"")</f>
        <v>Huawei</v>
      </c>
      <c r="I1074" s="28">
        <v>0.32129893588788727</v>
      </c>
      <c r="J1074" s="28">
        <v>0.1927971966110498</v>
      </c>
      <c r="K1074" s="28">
        <v>4.0284269746285322</v>
      </c>
      <c r="L1074" s="28">
        <v>2.4149944497236273</v>
      </c>
      <c r="M1074" s="28">
        <v>3.4441676440289588</v>
      </c>
      <c r="N1074" s="28">
        <v>6.543601059260971</v>
      </c>
      <c r="O1074" s="28">
        <v>0</v>
      </c>
      <c r="P1074" s="28">
        <v>10.126400767051049</v>
      </c>
      <c r="Q1074" s="28">
        <v>0.78370901142301097</v>
      </c>
      <c r="R1074" s="28">
        <v>0.20098349755873449</v>
      </c>
      <c r="S1074" s="94">
        <v>0.20795701318083631</v>
      </c>
      <c r="T1074" s="94">
        <f>_xlfn.XLOOKUP(B1074,'[3]Nur des jours'!$B:$B,'[3]Nur des jours'!$U:$U,"")</f>
        <v>18.491409199476077</v>
      </c>
      <c r="U1074" s="94">
        <v>18.491409199476077</v>
      </c>
      <c r="V1074" s="94">
        <v>18.491409199476077</v>
      </c>
      <c r="W1074" s="94">
        <v>18.491409199476077</v>
      </c>
      <c r="X1074" s="94">
        <v>18.491141673301318</v>
      </c>
      <c r="Y1074" s="94">
        <v>11.727099046037333</v>
      </c>
      <c r="Z1074" s="94">
        <v>0</v>
      </c>
      <c r="AA1074" s="94">
        <v>0</v>
      </c>
      <c r="AB1074" s="94">
        <v>0</v>
      </c>
      <c r="AC1074" s="94">
        <f>_xlfn.XLOOKUP(B1074,'[3]Nur des jours'!$B:$B,'[3]Nur des jours'!$N:$N,"")</f>
        <v>0</v>
      </c>
      <c r="AD1074" s="94">
        <v>0</v>
      </c>
      <c r="AE1074" s="94">
        <v>0</v>
      </c>
      <c r="AF1074" s="94">
        <v>0</v>
      </c>
      <c r="AG1074" s="94">
        <v>0</v>
      </c>
      <c r="AH1074" s="94">
        <v>0</v>
      </c>
      <c r="AI1074" s="49" t="s">
        <v>6588</v>
      </c>
      <c r="AJ1074" s="49" t="s">
        <v>5536</v>
      </c>
      <c r="AK1074" s="48" t="str" cm="1">
        <f t="array" ref="AK1074">IFERROR(_xlfn.IFS(
AM1074="MPR ISSUE","PDH",
AM1074="BSS Hardware Issue","BSS",
AM1074="Sites strategiques, MLL, Pylone, etc.","ENVTECH",
AM1074="AKTIVCO DEFAUT GE &amp; POWER Cabinet","AKTIVCO",
AM1074="AKTIVCO Coupure ENEO &amp; Baisse de tension","AKTIVCO GRID ONLY",
AM1074="Coupure ENEO &amp; Baisse de tension","IHS GRID ONLY",
AM1074="Defaut GE &amp; POWER Cabinet","IHS",
AM1074="Sharing","Partners",
AM1074="Sites strategiques &amp; DataCenter","SST &amp; DC",
AM1074="Exclu","Exclu",
AM1074="SAT","SAT",
AM1074="SPARE-ISSUE","SPARE-ISSUE",
AM1074="Fiber CAmtel","TRANS_FO_CAMTEL",
AM1074="Fiber AOF","Fiber AOF",
AM1074="Projet OCM (HUAWEI)","TRAVAUX-HUAWEI",
AM1074="Projet OCM (NOKIA)","TRAVAUX-NOKIA",
AM1074="ACCESS-ISSUE","ACCESS-ISSUE",
AM1074="Projet OCM (ZTE, NOKIA, autres projets)","TRAVAUX OCM",
AM1074="No root CAuse","No root cause",
AM1074="ODU HS","PDH",
AM1074="IP &amp; VLAN","PDH",
AM1074="Warehouse HUAWEI","SPARE-ISSUE",
AM1074="SPARE-HS","SPARE-ISSUE",
AM1074="Power Telco","BSS",AM1074="no impacts","no impacts"
),"")</f>
        <v>Exclu</v>
      </c>
      <c r="AL1074" s="48" t="str" cm="1">
        <f t="array" ref="AL1074">IFERROR(_xlfn.IFS(
AM1074="MPR ISSUE","TX ISSUE",
AM1074="BSS Hardware Issue","RAN ISSUE",
AM1074="Sites strategiques, MLL, Pylone, etc.","ENVTECH",
AM1074="AKTIVCO DEFAUT GE &amp; POWER Cabinet","POWER ISSUE",
AM1074="AKTIVCO Coupure ENEO &amp; Baisse de tension","POWER ISSUE",
AM1074="Coupure ENEO &amp; Baisse de tension","POWER ISSUE",
AM1074="Defaut GE &amp; POWER Cabinet","POWER ISSUE",
AM1074="Sharing","POWER ISSUE",
AM1074="Sites strategiques &amp; DataCenter","POWER ISSUE",
AM1074="Exclu","Exclu",
AM1074="SAT","TX ISSUE",
AM1074="SPARE-ISSUE","SPARE-ISSUE",
AM1074="Fiber CAmtel","TX ISSUE",
AM1074="Fiber AOF","TX ISSUE",
AM1074="Projet OCM (HUAWEI)","TRAVAUX-HUAWEI",
AM1074="Projet OCM (NOKIA)","TRAVAUX -NOKIA",
AM1074="ACCESS-ISSUE","ACCESS-ISSUE",
AM1074="Projet OCM (ZTE, NOKIA, autres projets)","TRAVAUX OCM",
AM1074="No root CAuse","No root cause",
AM1074="ODU HS","TX ISSUE",
AM1074="IP &amp; VLAN","TX ISSUE",
AM1074="Warehouse HUAWEI","SPARE-ISSUE",
AM1074="SPARE-HS","SPARE-ISSUE",
AM1074="Power Telco","RAN ISSUE",AM1074="no impacts","no impacts"
),"")</f>
        <v>Exclu</v>
      </c>
      <c r="AM1074" s="67" t="s">
        <v>6588</v>
      </c>
      <c r="AN1074" s="48" t="str" cm="1">
        <f t="array" ref="AN1074">IFERROR(_xlfn.IFS(
AM1074="MPR ISSUE","ACTIVE",
AM1074="BSS Hardware Issue","ACTIVE",
AM1074="Sites strategiques, MLL, Pylone, etc.","PASSIVE",
AM1074="AKTIVCO DEFAUT GE &amp; POWER Cabinet","PASSIVE",
AM1074="AKTIVCO Coupure ENEO &amp; Baisse de tension","PASSIVE",
AM1074="Coupure ENEO &amp; Baisse de tension","PASSIVE",
AM1074="Defaut GE &amp; POWER Cabinet","PASSIVE",
AM1074="Sharing","PASSIVE",
AM1074="Sites strategiques &amp; DataCenter","PASSIVE",
AM1074="Exclu","Exclu",
AM1074="SAT","ACTIVE",
AM1074="SPARE-ISSUE","SPARE-ISSUE",
AM1074="Fiber CAmtel","ACTIVE",
AM1074="Fiber AOF","ACTIVE",
AM1074="Projet OCM (HUAWEI)","PLANNED WORKS",
AM1074="Projet OCM (NOKIA)","PLANNED WORKS",
AM1074="ACCESS-ISSUE","ACCESS-ISSUE",
AM1074="Projet OCM (ZTE, NOKIA, autres projets)","PLANNED WORKS",
AM1074="No root CAuse","No root cause",
AM1074="ODU HS","ACTIVE",
AM1074="IP &amp; VLAN","ACTIVE",
AM1074="Warehouse HUAWEI","SPARE-ISSUE",
AM1074="SPARE-HS","SPARE-ISSUE",
AM1074="Power Telco","ACTIVE", AM1074="no impacts","no impacts"
),"")</f>
        <v>Exclu</v>
      </c>
      <c r="AO1074" s="93" t="s">
        <v>5537</v>
      </c>
      <c r="AP1074" s="101" t="str">
        <f t="shared" si="32"/>
        <v>SUO_232</v>
      </c>
      <c r="AR1074" s="17" t="s">
        <v>5537</v>
      </c>
      <c r="AS1074" s="7" t="s">
        <v>5537</v>
      </c>
      <c r="AT1074" s="6"/>
      <c r="AU1074" s="7"/>
      <c r="AV1074" s="3" t="s">
        <v>5537</v>
      </c>
      <c r="AW1074" s="18" t="s">
        <v>5537</v>
      </c>
      <c r="AX1074" s="18" t="s">
        <v>5537</v>
      </c>
      <c r="AY1074" s="18" t="s">
        <v>5537</v>
      </c>
      <c r="AZ1074" s="18" t="s">
        <v>5537</v>
      </c>
      <c r="BA1074" s="18" t="s">
        <v>5537</v>
      </c>
      <c r="BB1074" s="18" t="s">
        <v>5537</v>
      </c>
      <c r="BC1074" s="18" t="s">
        <v>5537</v>
      </c>
      <c r="BD1074" s="18" t="s">
        <v>5537</v>
      </c>
      <c r="BE1074" s="18" t="s">
        <v>5537</v>
      </c>
      <c r="BF1074" s="18" t="s">
        <v>5537</v>
      </c>
      <c r="BG1074" s="18" t="s">
        <v>5537</v>
      </c>
      <c r="BH1074" s="18" t="s">
        <v>5537</v>
      </c>
      <c r="BI1074" s="9" t="s">
        <v>5537</v>
      </c>
      <c r="BJ1074" s="14"/>
      <c r="BK1074" s="14" t="s">
        <v>5537</v>
      </c>
      <c r="BL1074" s="14" t="str">
        <f>_xlfn.XLOOKUP(B1074,'[4]cell downs 18042026 17h'!$B:$B,'[4]cell downs 18042026 17h'!$B:$B,"")</f>
        <v/>
      </c>
      <c r="BM1074" s="14" t="str">
        <f>_xlfn.XLOOKUP(B1074,'[5]Cells Huawei 19042026 15h'!$B:$B,'[5]Cells Huawei 19042026 15h'!$B:$B,"")</f>
        <v/>
      </c>
      <c r="BN1074" s="9" t="str">
        <f>_xlfn.XLOOKUP(B1074,'[6]cells down 19042026 9H40'!$B:$B,'[6]cells down 19042026 9H40'!$B:$B,"")</f>
        <v/>
      </c>
      <c r="BO1074" s="9" t="s">
        <v>5537</v>
      </c>
      <c r="BP1074" s="9" t="s">
        <v>12</v>
      </c>
      <c r="BQ1074" s="115"/>
    </row>
    <row r="1075" spans="1:69" s="9" customFormat="1" x14ac:dyDescent="0.3">
      <c r="A1075" s="1" t="s">
        <v>4510</v>
      </c>
      <c r="B1075" s="8" t="s">
        <v>4511</v>
      </c>
      <c r="C1075" s="3" t="str">
        <f>_xlfn.XLOOKUP(B1075,'[1]daily break down'!$D:$D,'[1]daily break down'!$E:$E,"")</f>
        <v>SUD-OUEST</v>
      </c>
      <c r="D1075" s="1" t="s">
        <v>11</v>
      </c>
      <c r="E1075" s="1" t="s">
        <v>12</v>
      </c>
      <c r="F1075" s="3" t="s">
        <v>13</v>
      </c>
      <c r="G1075" s="1" t="s">
        <v>14</v>
      </c>
      <c r="H1075" s="32" t="str">
        <f>_xlfn.XLOOKUP(B1075,[2]CALCULATION!$B:$B,[2]CALCULATION!$H:$H,"")</f>
        <v>Huawei</v>
      </c>
      <c r="I1075" s="28">
        <v>0</v>
      </c>
      <c r="J1075" s="28">
        <v>0</v>
      </c>
      <c r="K1075" s="28">
        <v>0</v>
      </c>
      <c r="L1075" s="28">
        <v>0</v>
      </c>
      <c r="M1075" s="28">
        <v>0</v>
      </c>
      <c r="N1075" s="28">
        <v>0</v>
      </c>
      <c r="O1075" s="28">
        <v>6.9556805437844052E-3</v>
      </c>
      <c r="P1075" s="28">
        <v>0</v>
      </c>
      <c r="Q1075" s="28">
        <v>0</v>
      </c>
      <c r="R1075" s="28">
        <v>0</v>
      </c>
      <c r="S1075" s="94">
        <v>0</v>
      </c>
      <c r="T1075" s="94">
        <f>_xlfn.XLOOKUP(B1075,'[3]Nur des jours'!$B:$B,'[3]Nur des jours'!$U:$U,"")</f>
        <v>0</v>
      </c>
      <c r="U1075" s="94">
        <v>0</v>
      </c>
      <c r="V1075" s="94">
        <v>0</v>
      </c>
      <c r="W1075" s="94">
        <v>0</v>
      </c>
      <c r="X1075" s="94">
        <v>0</v>
      </c>
      <c r="Y1075" s="94">
        <v>11.084251483165112</v>
      </c>
      <c r="Z1075" s="94">
        <v>0</v>
      </c>
      <c r="AA1075" s="94">
        <v>0</v>
      </c>
      <c r="AB1075" s="94">
        <v>0</v>
      </c>
      <c r="AC1075" s="94">
        <f>_xlfn.XLOOKUP(B1075,'[3]Nur des jours'!$B:$B,'[3]Nur des jours'!$N:$N,"")</f>
        <v>0</v>
      </c>
      <c r="AD1075" s="94">
        <v>0</v>
      </c>
      <c r="AE1075" s="94">
        <v>0</v>
      </c>
      <c r="AF1075" s="94">
        <v>0</v>
      </c>
      <c r="AG1075" s="94">
        <v>0</v>
      </c>
      <c r="AH1075" s="94">
        <v>0</v>
      </c>
      <c r="AI1075" s="49" t="s">
        <v>5559</v>
      </c>
      <c r="AJ1075" s="49"/>
      <c r="AK1075" s="48" t="str" cm="1">
        <f t="array" ref="AK1075">IFERROR(_xlfn.IFS(
AM1075="MPR ISSUE","PDH",
AM1075="BSS Hardware Issue","BSS",
AM1075="Sites strategiques, MLL, Pylone, etc.","ENVTECH",
AM1075="AKTIVCO DEFAUT GE &amp; POWER Cabinet","AKTIVCO",
AM1075="AKTIVCO Coupure ENEO &amp; Baisse de tension","AKTIVCO GRID ONLY",
AM1075="Coupure ENEO &amp; Baisse de tension","IHS GRID ONLY",
AM1075="Defaut GE &amp; POWER Cabinet","IHS",
AM1075="Sharing","Partners",
AM1075="Sites strategiques &amp; DataCenter","SST &amp; DC",
AM1075="Exclu","Exclu",
AM1075="SAT","SAT",
AM1075="SPARE-ISSUE","SPARE-ISSUE",
AM1075="Fiber CAmtel","TRANS_FO_CAMTEL",
AM1075="Fiber AOF","Fiber AOF",
AM1075="Projet OCM (HUAWEI)","TRAVAUX-HUAWEI",
AM1075="Projet OCM (NOKIA)","TRAVAUX-NOKIA",
AM1075="ACCESS-ISSUE","ACCESS-ISSUE",
AM1075="Projet OCM (ZTE, NOKIA, autres projets)","TRAVAUX OCM",
AM1075="No root CAuse","No root cause",
AM1075="ODU HS","PDH",
AM1075="IP &amp; VLAN","PDH",
AM1075="Warehouse HUAWEI","SPARE-ISSUE",
AM1075="SPARE-HS","SPARE-ISSUE",
AM1075="Power Telco","BSS",AM1075="no impacts","no impacts"
),"")</f>
        <v>no impacts</v>
      </c>
      <c r="AL1075" s="48" t="str" cm="1">
        <f t="array" ref="AL1075">IFERROR(_xlfn.IFS(
AM1075="MPR ISSUE","TX ISSUE",
AM1075="BSS Hardware Issue","RAN ISSUE",
AM1075="Sites strategiques, MLL, Pylone, etc.","ENVTECH",
AM1075="AKTIVCO DEFAUT GE &amp; POWER Cabinet","POWER ISSUE",
AM1075="AKTIVCO Coupure ENEO &amp; Baisse de tension","POWER ISSUE",
AM1075="Coupure ENEO &amp; Baisse de tension","POWER ISSUE",
AM1075="Defaut GE &amp; POWER Cabinet","POWER ISSUE",
AM1075="Sharing","POWER ISSUE",
AM1075="Sites strategiques &amp; DataCenter","POWER ISSUE",
AM1075="Exclu","Exclu",
AM1075="SAT","TX ISSUE",
AM1075="SPARE-ISSUE","SPARE-ISSUE",
AM1075="Fiber CAmtel","TX ISSUE",
AM1075="Fiber AOF","TX ISSUE",
AM1075="Projet OCM (HUAWEI)","TRAVAUX-HUAWEI",
AM1075="Projet OCM (NOKIA)","TRAVAUX -NOKIA",
AM1075="ACCESS-ISSUE","ACCESS-ISSUE",
AM1075="Projet OCM (ZTE, NOKIA, autres projets)","TRAVAUX OCM",
AM1075="No root CAuse","No root cause",
AM1075="ODU HS","TX ISSUE",
AM1075="IP &amp; VLAN","TX ISSUE",
AM1075="Warehouse HUAWEI","SPARE-ISSUE",
AM1075="SPARE-HS","SPARE-ISSUE",
AM1075="Power Telco","RAN ISSUE",AM1075="no impacts","no impacts"
),"")</f>
        <v>no impacts</v>
      </c>
      <c r="AM1075" s="67" t="s">
        <v>5605</v>
      </c>
      <c r="AN1075" s="48" t="str" cm="1">
        <f t="array" ref="AN1075">IFERROR(_xlfn.IFS(
AM1075="MPR ISSUE","ACTIVE",
AM1075="BSS Hardware Issue","ACTIVE",
AM1075="Sites strategiques, MLL, Pylone, etc.","PASSIVE",
AM1075="AKTIVCO DEFAUT GE &amp; POWER Cabinet","PASSIVE",
AM1075="AKTIVCO Coupure ENEO &amp; Baisse de tension","PASSIVE",
AM1075="Coupure ENEO &amp; Baisse de tension","PASSIVE",
AM1075="Defaut GE &amp; POWER Cabinet","PASSIVE",
AM1075="Sharing","PASSIVE",
AM1075="Sites strategiques &amp; DataCenter","PASSIVE",
AM1075="Exclu","Exclu",
AM1075="SAT","ACTIVE",
AM1075="SPARE-ISSUE","SPARE-ISSUE",
AM1075="Fiber CAmtel","ACTIVE",
AM1075="Fiber AOF","ACTIVE",
AM1075="Projet OCM (HUAWEI)","PLANNED WORKS",
AM1075="Projet OCM (NOKIA)","PLANNED WORKS",
AM1075="ACCESS-ISSUE","ACCESS-ISSUE",
AM1075="Projet OCM (ZTE, NOKIA, autres projets)","PLANNED WORKS",
AM1075="No root CAuse","No root cause",
AM1075="ODU HS","ACTIVE",
AM1075="IP &amp; VLAN","ACTIVE",
AM1075="Warehouse HUAWEI","SPARE-ISSUE",
AM1075="SPARE-HS","SPARE-ISSUE",
AM1075="Power Telco","ACTIVE", AM1075="no impacts","no impacts"
),"")</f>
        <v>no impacts</v>
      </c>
      <c r="AO1075" s="93" t="s">
        <v>5537</v>
      </c>
      <c r="AP1075" s="101" t="str">
        <f t="shared" si="32"/>
        <v>SUO_038</v>
      </c>
      <c r="AR1075" s="17" t="s">
        <v>5537</v>
      </c>
      <c r="AS1075" s="7" t="s">
        <v>5537</v>
      </c>
      <c r="AT1075" s="6"/>
      <c r="AU1075" s="7"/>
      <c r="AV1075" s="3" t="s">
        <v>5537</v>
      </c>
      <c r="AW1075" s="18" t="s">
        <v>5537</v>
      </c>
      <c r="AX1075" s="18" t="s">
        <v>5537</v>
      </c>
      <c r="AY1075" s="18" t="s">
        <v>5537</v>
      </c>
      <c r="AZ1075" s="18" t="s">
        <v>5537</v>
      </c>
      <c r="BA1075" s="18" t="s">
        <v>5537</v>
      </c>
      <c r="BB1075" s="18" t="s">
        <v>5537</v>
      </c>
      <c r="BC1075" s="18" t="s">
        <v>5537</v>
      </c>
      <c r="BD1075" s="18" t="s">
        <v>5537</v>
      </c>
      <c r="BE1075" s="18" t="s">
        <v>5537</v>
      </c>
      <c r="BF1075" s="18" t="s">
        <v>5537</v>
      </c>
      <c r="BG1075" s="18" t="s">
        <v>5537</v>
      </c>
      <c r="BH1075" s="18" t="s">
        <v>5537</v>
      </c>
      <c r="BI1075" s="9" t="s">
        <v>5537</v>
      </c>
      <c r="BJ1075" s="14"/>
      <c r="BK1075" s="14" t="s">
        <v>5537</v>
      </c>
      <c r="BL1075" s="14" t="str">
        <f>_xlfn.XLOOKUP(B1075,'[4]cell downs 18042026 17h'!$B:$B,'[4]cell downs 18042026 17h'!$B:$B,"")</f>
        <v/>
      </c>
      <c r="BM1075" s="14" t="str">
        <f>_xlfn.XLOOKUP(B1075,'[5]Cells Huawei 19042026 15h'!$B:$B,'[5]Cells Huawei 19042026 15h'!$B:$B,"")</f>
        <v/>
      </c>
      <c r="BN1075" s="9" t="str">
        <f>_xlfn.XLOOKUP(B1075,'[6]cells down 19042026 9H40'!$B:$B,'[6]cells down 19042026 9H40'!$B:$B,"")</f>
        <v/>
      </c>
      <c r="BO1075" s="9" t="s">
        <v>4511</v>
      </c>
      <c r="BP1075" s="9" t="s">
        <v>5537</v>
      </c>
      <c r="BQ1075" s="115"/>
    </row>
    <row r="1076" spans="1:69" s="9" customFormat="1" x14ac:dyDescent="0.3">
      <c r="A1076" s="1" t="s">
        <v>567</v>
      </c>
      <c r="B1076" s="8" t="s">
        <v>568</v>
      </c>
      <c r="C1076" s="3" t="str">
        <f>_xlfn.XLOOKUP(B1076,'[1]daily break down'!$D:$D,'[1]daily break down'!$E:$E,"")</f>
        <v>SUD-OUEST</v>
      </c>
      <c r="D1076" s="1" t="s">
        <v>11</v>
      </c>
      <c r="E1076" s="57" t="str">
        <f>_xlfn.XLOOKUP(B1076,[7]Sheet1!$A:$A,[7]Sheet1!$I:$I)</f>
        <v>Grid-Gen</v>
      </c>
      <c r="F1076" s="3" t="s">
        <v>13</v>
      </c>
      <c r="G1076" s="1" t="s">
        <v>14</v>
      </c>
      <c r="H1076" s="32" t="str">
        <f>_xlfn.XLOOKUP(B1076,[2]CALCULATION!$B:$B,[2]CALCULATION!$H:$H,"")</f>
        <v>Huawei</v>
      </c>
      <c r="I1076" s="28">
        <v>0</v>
      </c>
      <c r="J1076" s="28">
        <v>0</v>
      </c>
      <c r="K1076" s="28">
        <v>0</v>
      </c>
      <c r="L1076" s="28">
        <v>0</v>
      </c>
      <c r="M1076" s="28">
        <v>0</v>
      </c>
      <c r="N1076" s="28">
        <v>0</v>
      </c>
      <c r="O1076" s="28">
        <v>7.2232067185453424E-3</v>
      </c>
      <c r="P1076" s="28">
        <v>0</v>
      </c>
      <c r="Q1076" s="28">
        <v>0.82629917844495226</v>
      </c>
      <c r="R1076" s="28">
        <v>0.5496771137421419</v>
      </c>
      <c r="S1076" s="94">
        <v>0</v>
      </c>
      <c r="T1076" s="94">
        <f>_xlfn.XLOOKUP(B1076,'[3]Nur des jours'!$B:$B,'[3]Nur des jours'!$U:$U,"")</f>
        <v>0</v>
      </c>
      <c r="U1076" s="94">
        <v>8.2754763392717014E-3</v>
      </c>
      <c r="V1076" s="94">
        <v>0</v>
      </c>
      <c r="W1076" s="94">
        <v>0</v>
      </c>
      <c r="X1076" s="94">
        <v>0</v>
      </c>
      <c r="Y1076" s="94">
        <v>10.919919071548627</v>
      </c>
      <c r="Z1076" s="94">
        <v>0</v>
      </c>
      <c r="AA1076" s="94">
        <v>0</v>
      </c>
      <c r="AB1076" s="94">
        <v>0</v>
      </c>
      <c r="AC1076" s="94">
        <f>_xlfn.XLOOKUP(B1076,'[3]Nur des jours'!$B:$B,'[3]Nur des jours'!$N:$N,"")</f>
        <v>0</v>
      </c>
      <c r="AD1076" s="94">
        <v>0</v>
      </c>
      <c r="AE1076" s="94">
        <v>0</v>
      </c>
      <c r="AF1076" s="94">
        <v>0</v>
      </c>
      <c r="AG1076" s="94">
        <v>0</v>
      </c>
      <c r="AH1076" s="94">
        <v>0</v>
      </c>
      <c r="AI1076" s="49" t="s">
        <v>5559</v>
      </c>
      <c r="AJ1076" s="49"/>
      <c r="AK1076" s="48" t="str" cm="1">
        <f t="array" ref="AK1076">IFERROR(_xlfn.IFS(
AM1076="MPR ISSUE","PDH",
AM1076="BSS Hardware Issue","BSS",
AM1076="Sites strategiques, MLL, Pylone, etc.","ENVTECH",
AM1076="AKTIVCO DEFAUT GE &amp; POWER Cabinet","AKTIVCO",
AM1076="AKTIVCO Coupure ENEO &amp; Baisse de tension","AKTIVCO GRID ONLY",
AM1076="Coupure ENEO &amp; Baisse de tension","IHS GRID ONLY",
AM1076="Defaut GE &amp; POWER Cabinet","IHS",
AM1076="Sharing","Partners",
AM1076="Sites strategiques &amp; DataCenter","SST &amp; DC",
AM1076="Exclu","Exclu",
AM1076="SAT","SAT",
AM1076="SPARE-ISSUE","SPARE-ISSUE",
AM1076="Fiber CAmtel","TRANS_FO_CAMTEL",
AM1076="Fiber AOF","Fiber AOF",
AM1076="Projet OCM (HUAWEI)","TRAVAUX-HUAWEI",
AM1076="Projet OCM (NOKIA)","TRAVAUX-NOKIA",
AM1076="ACCESS-ISSUE","ACCESS-ISSUE",
AM1076="Projet OCM (ZTE, NOKIA, autres projets)","TRAVAUX OCM",
AM1076="No root CAuse","No root cause",
AM1076="ODU HS","PDH",
AM1076="IP &amp; VLAN","PDH",
AM1076="Warehouse HUAWEI","SPARE-ISSUE",
AM1076="SPARE-HS","SPARE-ISSUE",
AM1076="Power Telco","BSS",AM1076="no impacts","no impacts"
),"")</f>
        <v>no impacts</v>
      </c>
      <c r="AL1076" s="48" t="str" cm="1">
        <f t="array" ref="AL1076">IFERROR(_xlfn.IFS(
AM1076="MPR ISSUE","TX ISSUE",
AM1076="BSS Hardware Issue","RAN ISSUE",
AM1076="Sites strategiques, MLL, Pylone, etc.","ENVTECH",
AM1076="AKTIVCO DEFAUT GE &amp; POWER Cabinet","POWER ISSUE",
AM1076="AKTIVCO Coupure ENEO &amp; Baisse de tension","POWER ISSUE",
AM1076="Coupure ENEO &amp; Baisse de tension","POWER ISSUE",
AM1076="Defaut GE &amp; POWER Cabinet","POWER ISSUE",
AM1076="Sharing","POWER ISSUE",
AM1076="Sites strategiques &amp; DataCenter","POWER ISSUE",
AM1076="Exclu","Exclu",
AM1076="SAT","TX ISSUE",
AM1076="SPARE-ISSUE","SPARE-ISSUE",
AM1076="Fiber CAmtel","TX ISSUE",
AM1076="Fiber AOF","TX ISSUE",
AM1076="Projet OCM (HUAWEI)","TRAVAUX-HUAWEI",
AM1076="Projet OCM (NOKIA)","TRAVAUX -NOKIA",
AM1076="ACCESS-ISSUE","ACCESS-ISSUE",
AM1076="Projet OCM (ZTE, NOKIA, autres projets)","TRAVAUX OCM",
AM1076="No root CAuse","No root cause",
AM1076="ODU HS","TX ISSUE",
AM1076="IP &amp; VLAN","TX ISSUE",
AM1076="Warehouse HUAWEI","SPARE-ISSUE",
AM1076="SPARE-HS","SPARE-ISSUE",
AM1076="Power Telco","RAN ISSUE",AM1076="no impacts","no impacts"
),"")</f>
        <v>no impacts</v>
      </c>
      <c r="AM1076" s="67" t="s">
        <v>5605</v>
      </c>
      <c r="AN1076" s="48" t="str" cm="1">
        <f t="array" ref="AN1076">IFERROR(_xlfn.IFS(
AM1076="MPR ISSUE","ACTIVE",
AM1076="BSS Hardware Issue","ACTIVE",
AM1076="Sites strategiques, MLL, Pylone, etc.","PASSIVE",
AM1076="AKTIVCO DEFAUT GE &amp; POWER Cabinet","PASSIVE",
AM1076="AKTIVCO Coupure ENEO &amp; Baisse de tension","PASSIVE",
AM1076="Coupure ENEO &amp; Baisse de tension","PASSIVE",
AM1076="Defaut GE &amp; POWER Cabinet","PASSIVE",
AM1076="Sharing","PASSIVE",
AM1076="Sites strategiques &amp; DataCenter","PASSIVE",
AM1076="Exclu","Exclu",
AM1076="SAT","ACTIVE",
AM1076="SPARE-ISSUE","SPARE-ISSUE",
AM1076="Fiber CAmtel","ACTIVE",
AM1076="Fiber AOF","ACTIVE",
AM1076="Projet OCM (HUAWEI)","PLANNED WORKS",
AM1076="Projet OCM (NOKIA)","PLANNED WORKS",
AM1076="ACCESS-ISSUE","ACCESS-ISSUE",
AM1076="Projet OCM (ZTE, NOKIA, autres projets)","PLANNED WORKS",
AM1076="No root CAuse","No root cause",
AM1076="ODU HS","ACTIVE",
AM1076="IP &amp; VLAN","ACTIVE",
AM1076="Warehouse HUAWEI","SPARE-ISSUE",
AM1076="SPARE-HS","SPARE-ISSUE",
AM1076="Power Telco","ACTIVE", AM1076="no impacts","no impacts"
),"")</f>
        <v>no impacts</v>
      </c>
      <c r="AO1076" s="93" t="s">
        <v>5537</v>
      </c>
      <c r="AP1076" s="101" t="str">
        <f t="shared" si="32"/>
        <v>SUO_254</v>
      </c>
      <c r="AR1076" s="17" t="s">
        <v>5537</v>
      </c>
      <c r="AS1076" s="7" t="s">
        <v>5537</v>
      </c>
      <c r="AT1076" s="6"/>
      <c r="AU1076" s="7"/>
      <c r="AV1076" s="3" t="s">
        <v>5537</v>
      </c>
      <c r="AW1076" s="18" t="s">
        <v>5537</v>
      </c>
      <c r="AX1076" s="18" t="s">
        <v>5537</v>
      </c>
      <c r="AY1076" s="18" t="s">
        <v>5537</v>
      </c>
      <c r="AZ1076" s="18" t="s">
        <v>5537</v>
      </c>
      <c r="BA1076" s="18" t="s">
        <v>5537</v>
      </c>
      <c r="BB1076" s="18" t="s">
        <v>5537</v>
      </c>
      <c r="BC1076" s="18" t="s">
        <v>5537</v>
      </c>
      <c r="BD1076" s="18" t="s">
        <v>5537</v>
      </c>
      <c r="BE1076" s="18" t="s">
        <v>5537</v>
      </c>
      <c r="BF1076" s="18" t="s">
        <v>5537</v>
      </c>
      <c r="BG1076" s="18" t="s">
        <v>5537</v>
      </c>
      <c r="BH1076" s="18" t="s">
        <v>5537</v>
      </c>
      <c r="BI1076" s="9" t="s">
        <v>5537</v>
      </c>
      <c r="BJ1076" s="14"/>
      <c r="BK1076" s="14" t="s">
        <v>5537</v>
      </c>
      <c r="BL1076" s="14" t="str">
        <f>_xlfn.XLOOKUP(B1076,'[4]cell downs 18042026 17h'!$B:$B,'[4]cell downs 18042026 17h'!$B:$B,"")</f>
        <v/>
      </c>
      <c r="BM1076" s="14" t="str">
        <f>_xlfn.XLOOKUP(B1076,'[5]Cells Huawei 19042026 15h'!$B:$B,'[5]Cells Huawei 19042026 15h'!$B:$B,"")</f>
        <v/>
      </c>
      <c r="BN1076" s="9" t="str">
        <f>_xlfn.XLOOKUP(B1076,'[6]cells down 19042026 9H40'!$B:$B,'[6]cells down 19042026 9H40'!$B:$B,"")</f>
        <v/>
      </c>
      <c r="BO1076" s="9" t="s">
        <v>5537</v>
      </c>
      <c r="BP1076" s="9" t="s">
        <v>12</v>
      </c>
      <c r="BQ1076" s="115"/>
    </row>
    <row r="1077" spans="1:69" s="9" customFormat="1" x14ac:dyDescent="0.3">
      <c r="A1077" s="1" t="s">
        <v>846</v>
      </c>
      <c r="B1077" s="8" t="s">
        <v>847</v>
      </c>
      <c r="C1077" s="3" t="str">
        <f>_xlfn.XLOOKUP(B1077,'[1]daily break down'!$D:$D,'[1]daily break down'!$E:$E,"")</f>
        <v>Douala</v>
      </c>
      <c r="D1077" s="1" t="s">
        <v>11</v>
      </c>
      <c r="E1077" s="1" t="s">
        <v>12</v>
      </c>
      <c r="F1077" s="3" t="s">
        <v>31</v>
      </c>
      <c r="G1077" s="1" t="s">
        <v>32</v>
      </c>
      <c r="H1077" s="34" t="str">
        <f>_xlfn.XLOOKUP(B1077,[2]CALCULATION!$B:$B,[2]CALCULATION!$H:$H,"")</f>
        <v>ZTE</v>
      </c>
      <c r="I1077" s="28">
        <v>0</v>
      </c>
      <c r="J1077" s="28">
        <v>0</v>
      </c>
      <c r="K1077" s="28">
        <v>0</v>
      </c>
      <c r="L1077" s="28">
        <v>0</v>
      </c>
      <c r="M1077" s="28">
        <v>0</v>
      </c>
      <c r="N1077" s="28">
        <v>0</v>
      </c>
      <c r="O1077" s="28">
        <v>0</v>
      </c>
      <c r="P1077" s="28">
        <v>0</v>
      </c>
      <c r="Q1077" s="28">
        <v>0</v>
      </c>
      <c r="R1077" s="28">
        <v>0</v>
      </c>
      <c r="S1077" s="94">
        <v>0</v>
      </c>
      <c r="T1077" s="94">
        <f>_xlfn.XLOOKUP(B1077,'[3]Nur des jours'!$B:$B,'[3]Nur des jours'!$U:$U,"")</f>
        <v>0</v>
      </c>
      <c r="U1077" s="94">
        <v>0</v>
      </c>
      <c r="V1077" s="94">
        <v>2.2115497113570394E-3</v>
      </c>
      <c r="W1077" s="94">
        <v>0</v>
      </c>
      <c r="X1077" s="94">
        <v>2.1875972011768305</v>
      </c>
      <c r="Y1077" s="94">
        <v>10.742620557995394</v>
      </c>
      <c r="Z1077" s="94">
        <v>0</v>
      </c>
      <c r="AA1077" s="94">
        <v>0</v>
      </c>
      <c r="AB1077" s="94">
        <v>0</v>
      </c>
      <c r="AC1077" s="94">
        <f>_xlfn.XLOOKUP(B1077,'[3]Nur des jours'!$B:$B,'[3]Nur des jours'!$N:$N,"")</f>
        <v>0</v>
      </c>
      <c r="AD1077" s="94">
        <v>0</v>
      </c>
      <c r="AE1077" s="94">
        <v>0</v>
      </c>
      <c r="AF1077" s="94">
        <v>0</v>
      </c>
      <c r="AG1077" s="94">
        <v>0</v>
      </c>
      <c r="AH1077" s="94">
        <v>0</v>
      </c>
      <c r="AI1077" s="49" t="s">
        <v>5559</v>
      </c>
      <c r="AJ1077" s="49"/>
      <c r="AK1077" s="48" t="str" cm="1">
        <f t="array" ref="AK1077">IFERROR(_xlfn.IFS(
AM1077="MPR ISSUE","PDH",
AM1077="BSS Hardware Issue","BSS",
AM1077="Sites strategiques, MLL, Pylone, etc.","ENVTECH",
AM1077="AKTIVCO DEFAUT GE &amp; POWER Cabinet","AKTIVCO",
AM1077="AKTIVCO Coupure ENEO &amp; Baisse de tension","AKTIVCO GRID ONLY",
AM1077="Coupure ENEO &amp; Baisse de tension","IHS GRID ONLY",
AM1077="Defaut GE &amp; POWER Cabinet","IHS",
AM1077="Sharing","Partners",
AM1077="Sites strategiques &amp; DataCenter","SST &amp; DC",
AM1077="Exclu","Exclu",
AM1077="SAT","SAT",
AM1077="SPARE-ISSUE","SPARE-ISSUE",
AM1077="Fiber CAmtel","TRANS_FO_CAMTEL",
AM1077="Fiber AOF","Fiber AOF",
AM1077="Projet OCM (HUAWEI)","TRAVAUX-HUAWEI",
AM1077="Projet OCM (NOKIA)","TRAVAUX-NOKIA",
AM1077="ACCESS-ISSUE","ACCESS-ISSUE",
AM1077="Projet OCM (ZTE, NOKIA, autres projets)","TRAVAUX OCM",
AM1077="No root CAuse","No root cause",
AM1077="ODU HS","PDH",
AM1077="IP &amp; VLAN","PDH",
AM1077="Warehouse HUAWEI","SPARE-ISSUE",
AM1077="SPARE-HS","SPARE-ISSUE",
AM1077="Power Telco","BSS",AM1077="no impacts","no impacts"
),"")</f>
        <v>no impacts</v>
      </c>
      <c r="AL1077" s="48" t="str" cm="1">
        <f t="array" ref="AL1077">IFERROR(_xlfn.IFS(
AM1077="MPR ISSUE","TX ISSUE",
AM1077="BSS Hardware Issue","RAN ISSUE",
AM1077="Sites strategiques, MLL, Pylone, etc.","ENVTECH",
AM1077="AKTIVCO DEFAUT GE &amp; POWER Cabinet","POWER ISSUE",
AM1077="AKTIVCO Coupure ENEO &amp; Baisse de tension","POWER ISSUE",
AM1077="Coupure ENEO &amp; Baisse de tension","POWER ISSUE",
AM1077="Defaut GE &amp; POWER Cabinet","POWER ISSUE",
AM1077="Sharing","POWER ISSUE",
AM1077="Sites strategiques &amp; DataCenter","POWER ISSUE",
AM1077="Exclu","Exclu",
AM1077="SAT","TX ISSUE",
AM1077="SPARE-ISSUE","SPARE-ISSUE",
AM1077="Fiber CAmtel","TX ISSUE",
AM1077="Fiber AOF","TX ISSUE",
AM1077="Projet OCM (HUAWEI)","TRAVAUX-HUAWEI",
AM1077="Projet OCM (NOKIA)","TRAVAUX -NOKIA",
AM1077="ACCESS-ISSUE","ACCESS-ISSUE",
AM1077="Projet OCM (ZTE, NOKIA, autres projets)","TRAVAUX OCM",
AM1077="No root CAuse","No root cause",
AM1077="ODU HS","TX ISSUE",
AM1077="IP &amp; VLAN","TX ISSUE",
AM1077="Warehouse HUAWEI","SPARE-ISSUE",
AM1077="SPARE-HS","SPARE-ISSUE",
AM1077="Power Telco","RAN ISSUE",AM1077="no impacts","no impacts"
),"")</f>
        <v>no impacts</v>
      </c>
      <c r="AM1077" s="67" t="s">
        <v>5605</v>
      </c>
      <c r="AN1077" s="48" t="str" cm="1">
        <f t="array" ref="AN1077">IFERROR(_xlfn.IFS(
AM1077="MPR ISSUE","ACTIVE",
AM1077="BSS Hardware Issue","ACTIVE",
AM1077="Sites strategiques, MLL, Pylone, etc.","PASSIVE",
AM1077="AKTIVCO DEFAUT GE &amp; POWER Cabinet","PASSIVE",
AM1077="AKTIVCO Coupure ENEO &amp; Baisse de tension","PASSIVE",
AM1077="Coupure ENEO &amp; Baisse de tension","PASSIVE",
AM1077="Defaut GE &amp; POWER Cabinet","PASSIVE",
AM1077="Sharing","PASSIVE",
AM1077="Sites strategiques &amp; DataCenter","PASSIVE",
AM1077="Exclu","Exclu",
AM1077="SAT","ACTIVE",
AM1077="SPARE-ISSUE","SPARE-ISSUE",
AM1077="Fiber CAmtel","ACTIVE",
AM1077="Fiber AOF","ACTIVE",
AM1077="Projet OCM (HUAWEI)","PLANNED WORKS",
AM1077="Projet OCM (NOKIA)","PLANNED WORKS",
AM1077="ACCESS-ISSUE","ACCESS-ISSUE",
AM1077="Projet OCM (ZTE, NOKIA, autres projets)","PLANNED WORKS",
AM1077="No root CAuse","No root cause",
AM1077="ODU HS","ACTIVE",
AM1077="IP &amp; VLAN","ACTIVE",
AM1077="Warehouse HUAWEI","SPARE-ISSUE",
AM1077="SPARE-HS","SPARE-ISSUE",
AM1077="Power Telco","ACTIVE", AM1077="no impacts","no impacts"
),"")</f>
        <v>no impacts</v>
      </c>
      <c r="AO1077" s="93" t="s">
        <v>5537</v>
      </c>
      <c r="AP1077" s="101" t="str">
        <f t="shared" si="32"/>
        <v>LIT_370</v>
      </c>
      <c r="AR1077" s="17" t="s">
        <v>5537</v>
      </c>
      <c r="AS1077" s="7" t="s">
        <v>5537</v>
      </c>
      <c r="AT1077" s="6"/>
      <c r="AU1077" s="7"/>
      <c r="AV1077" s="3" t="s">
        <v>5537</v>
      </c>
      <c r="AW1077" s="18" t="s">
        <v>5537</v>
      </c>
      <c r="AX1077" s="18" t="s">
        <v>5537</v>
      </c>
      <c r="AY1077" s="18" t="s">
        <v>5537</v>
      </c>
      <c r="AZ1077" s="18" t="s">
        <v>5537</v>
      </c>
      <c r="BA1077" s="18" t="s">
        <v>5537</v>
      </c>
      <c r="BB1077" s="18" t="s">
        <v>5537</v>
      </c>
      <c r="BC1077" s="18" t="s">
        <v>5537</v>
      </c>
      <c r="BD1077" s="18" t="s">
        <v>5537</v>
      </c>
      <c r="BE1077" s="18" t="s">
        <v>5537</v>
      </c>
      <c r="BF1077" s="18" t="s">
        <v>5537</v>
      </c>
      <c r="BG1077" s="18" t="s">
        <v>5537</v>
      </c>
      <c r="BH1077" s="18" t="s">
        <v>5537</v>
      </c>
      <c r="BI1077" s="9" t="s">
        <v>5537</v>
      </c>
      <c r="BJ1077" s="14"/>
      <c r="BK1077" s="14" t="s">
        <v>5537</v>
      </c>
      <c r="BL1077" s="14" t="str">
        <f>_xlfn.XLOOKUP(B1077,'[4]cell downs 18042026 17h'!$B:$B,'[4]cell downs 18042026 17h'!$B:$B,"")</f>
        <v/>
      </c>
      <c r="BM1077" s="14" t="str">
        <f>_xlfn.XLOOKUP(B1077,'[5]Cells Huawei 19042026 15h'!$B:$B,'[5]Cells Huawei 19042026 15h'!$B:$B,"")</f>
        <v/>
      </c>
      <c r="BN1077" s="9" t="str">
        <f>_xlfn.XLOOKUP(B1077,'[6]cells down 19042026 9H40'!$B:$B,'[6]cells down 19042026 9H40'!$B:$B,"")</f>
        <v/>
      </c>
      <c r="BO1077" s="9" t="s">
        <v>847</v>
      </c>
      <c r="BP1077" s="9" t="s">
        <v>5537</v>
      </c>
      <c r="BQ1077" s="115"/>
    </row>
    <row r="1078" spans="1:69" s="9" customFormat="1" x14ac:dyDescent="0.3">
      <c r="A1078" s="1" t="s">
        <v>3050</v>
      </c>
      <c r="B1078" s="8" t="s">
        <v>3051</v>
      </c>
      <c r="C1078" s="3" t="str">
        <f>_xlfn.XLOOKUP(B1078,'[1]daily break down'!$D:$D,'[1]daily break down'!$E:$E,"")</f>
        <v>NORD-OUEST</v>
      </c>
      <c r="D1078" s="1" t="s">
        <v>21</v>
      </c>
      <c r="E1078" s="1" t="s">
        <v>563</v>
      </c>
      <c r="F1078" s="3" t="s">
        <v>51</v>
      </c>
      <c r="G1078" s="1" t="s">
        <v>52</v>
      </c>
      <c r="H1078" s="32" t="str">
        <f>_xlfn.XLOOKUP(B1078,[2]CALCULATION!$B:$B,[2]CALCULATION!$H:$H,"")</f>
        <v>HUAWEI</v>
      </c>
      <c r="I1078" s="28">
        <v>0</v>
      </c>
      <c r="J1078" s="28">
        <v>0</v>
      </c>
      <c r="K1078" s="28">
        <v>0</v>
      </c>
      <c r="L1078" s="28">
        <v>0</v>
      </c>
      <c r="M1078" s="28">
        <v>0</v>
      </c>
      <c r="N1078" s="28">
        <v>0</v>
      </c>
      <c r="O1078" s="28">
        <v>0</v>
      </c>
      <c r="P1078" s="28">
        <v>0</v>
      </c>
      <c r="Q1078" s="28">
        <v>0</v>
      </c>
      <c r="R1078" s="28">
        <v>0</v>
      </c>
      <c r="S1078" s="94">
        <v>0</v>
      </c>
      <c r="T1078" s="94">
        <f>_xlfn.XLOOKUP(B1078,'[3]Nur des jours'!$B:$B,'[3]Nur des jours'!$U:$U,"")</f>
        <v>0</v>
      </c>
      <c r="U1078" s="94">
        <v>0</v>
      </c>
      <c r="V1078" s="94">
        <v>2.6207577482714246</v>
      </c>
      <c r="W1078" s="94">
        <v>5.2336502270048761</v>
      </c>
      <c r="X1078" s="94">
        <v>4.7576676568702148</v>
      </c>
      <c r="Y1078" s="94">
        <v>10.402487779404336</v>
      </c>
      <c r="Z1078" s="94">
        <v>0</v>
      </c>
      <c r="AA1078" s="94">
        <v>0</v>
      </c>
      <c r="AB1078" s="94">
        <v>0</v>
      </c>
      <c r="AC1078" s="94">
        <f>_xlfn.XLOOKUP(B1078,'[3]Nur des jours'!$B:$B,'[3]Nur des jours'!$N:$N,"")</f>
        <v>0</v>
      </c>
      <c r="AD1078" s="94">
        <v>0</v>
      </c>
      <c r="AE1078" s="94">
        <v>0</v>
      </c>
      <c r="AF1078" s="94">
        <v>0</v>
      </c>
      <c r="AG1078" s="94">
        <v>0</v>
      </c>
      <c r="AH1078" s="94">
        <v>0</v>
      </c>
      <c r="AI1078" s="49" t="s">
        <v>5559</v>
      </c>
      <c r="AJ1078" s="49"/>
      <c r="AK1078" s="48" t="str" cm="1">
        <f t="array" ref="AK1078">IFERROR(_xlfn.IFS(
AM1078="MPR ISSUE","PDH",
AM1078="BSS Hardware Issue","BSS",
AM1078="Sites strategiques, MLL, Pylone, etc.","ENVTECH",
AM1078="AKTIVCO DEFAUT GE &amp; POWER Cabinet","AKTIVCO",
AM1078="AKTIVCO Coupure ENEO &amp; Baisse de tension","AKTIVCO GRID ONLY",
AM1078="Coupure ENEO &amp; Baisse de tension","IHS GRID ONLY",
AM1078="Defaut GE &amp; POWER Cabinet","IHS",
AM1078="Sharing","Partners",
AM1078="Sites strategiques &amp; DataCenter","SST &amp; DC",
AM1078="Exclu","Exclu",
AM1078="SAT","SAT",
AM1078="SPARE-ISSUE","SPARE-ISSUE",
AM1078="Fiber CAmtel","TRANS_FO_CAMTEL",
AM1078="Fiber AOF","Fiber AOF",
AM1078="Projet OCM (HUAWEI)","TRAVAUX-HUAWEI",
AM1078="Projet OCM (NOKIA)","TRAVAUX-NOKIA",
AM1078="ACCESS-ISSUE","ACCESS-ISSUE",
AM1078="Projet OCM (ZTE, NOKIA, autres projets)","TRAVAUX OCM",
AM1078="No root CAuse","No root cause",
AM1078="ODU HS","PDH",
AM1078="IP &amp; VLAN","PDH",
AM1078="Warehouse HUAWEI","SPARE-ISSUE",
AM1078="SPARE-HS","SPARE-ISSUE",
AM1078="Power Telco","BSS",AM1078="no impacts","no impacts"
),"")</f>
        <v>no impacts</v>
      </c>
      <c r="AL1078" s="48" t="str" cm="1">
        <f t="array" ref="AL1078">IFERROR(_xlfn.IFS(
AM1078="MPR ISSUE","TX ISSUE",
AM1078="BSS Hardware Issue","RAN ISSUE",
AM1078="Sites strategiques, MLL, Pylone, etc.","ENVTECH",
AM1078="AKTIVCO DEFAUT GE &amp; POWER Cabinet","POWER ISSUE",
AM1078="AKTIVCO Coupure ENEO &amp; Baisse de tension","POWER ISSUE",
AM1078="Coupure ENEO &amp; Baisse de tension","POWER ISSUE",
AM1078="Defaut GE &amp; POWER Cabinet","POWER ISSUE",
AM1078="Sharing","POWER ISSUE",
AM1078="Sites strategiques &amp; DataCenter","POWER ISSUE",
AM1078="Exclu","Exclu",
AM1078="SAT","TX ISSUE",
AM1078="SPARE-ISSUE","SPARE-ISSUE",
AM1078="Fiber CAmtel","TX ISSUE",
AM1078="Fiber AOF","TX ISSUE",
AM1078="Projet OCM (HUAWEI)","TRAVAUX-HUAWEI",
AM1078="Projet OCM (NOKIA)","TRAVAUX -NOKIA",
AM1078="ACCESS-ISSUE","ACCESS-ISSUE",
AM1078="Projet OCM (ZTE, NOKIA, autres projets)","TRAVAUX OCM",
AM1078="No root CAuse","No root cause",
AM1078="ODU HS","TX ISSUE",
AM1078="IP &amp; VLAN","TX ISSUE",
AM1078="Warehouse HUAWEI","SPARE-ISSUE",
AM1078="SPARE-HS","SPARE-ISSUE",
AM1078="Power Telco","RAN ISSUE",AM1078="no impacts","no impacts"
),"")</f>
        <v>no impacts</v>
      </c>
      <c r="AM1078" s="67" t="s">
        <v>5605</v>
      </c>
      <c r="AN1078" s="48" t="str" cm="1">
        <f t="array" ref="AN1078">IFERROR(_xlfn.IFS(
AM1078="MPR ISSUE","ACTIVE",
AM1078="BSS Hardware Issue","ACTIVE",
AM1078="Sites strategiques, MLL, Pylone, etc.","PASSIVE",
AM1078="AKTIVCO DEFAUT GE &amp; POWER Cabinet","PASSIVE",
AM1078="AKTIVCO Coupure ENEO &amp; Baisse de tension","PASSIVE",
AM1078="Coupure ENEO &amp; Baisse de tension","PASSIVE",
AM1078="Defaut GE &amp; POWER Cabinet","PASSIVE",
AM1078="Sharing","PASSIVE",
AM1078="Sites strategiques &amp; DataCenter","PASSIVE",
AM1078="Exclu","Exclu",
AM1078="SAT","ACTIVE",
AM1078="SPARE-ISSUE","SPARE-ISSUE",
AM1078="Fiber CAmtel","ACTIVE",
AM1078="Fiber AOF","ACTIVE",
AM1078="Projet OCM (HUAWEI)","PLANNED WORKS",
AM1078="Projet OCM (NOKIA)","PLANNED WORKS",
AM1078="ACCESS-ISSUE","ACCESS-ISSUE",
AM1078="Projet OCM (ZTE, NOKIA, autres projets)","PLANNED WORKS",
AM1078="No root CAuse","No root cause",
AM1078="ODU HS","ACTIVE",
AM1078="IP &amp; VLAN","ACTIVE",
AM1078="Warehouse HUAWEI","SPARE-ISSUE",
AM1078="SPARE-HS","SPARE-ISSUE",
AM1078="Power Telco","ACTIVE", AM1078="no impacts","no impacts"
),"")</f>
        <v>no impacts</v>
      </c>
      <c r="AO1078" s="93" t="s">
        <v>5537</v>
      </c>
      <c r="AP1078" s="101" t="str">
        <f t="shared" si="32"/>
        <v>NRO_141</v>
      </c>
      <c r="AR1078" s="17" t="s">
        <v>5537</v>
      </c>
      <c r="AS1078" s="7" t="s">
        <v>5537</v>
      </c>
      <c r="AT1078" s="6"/>
      <c r="AU1078" s="7"/>
      <c r="AV1078" s="3" t="s">
        <v>5537</v>
      </c>
      <c r="AW1078" s="18" t="s">
        <v>5537</v>
      </c>
      <c r="AX1078" s="18" t="s">
        <v>5537</v>
      </c>
      <c r="AY1078" s="18" t="s">
        <v>5537</v>
      </c>
      <c r="AZ1078" s="18" t="s">
        <v>5537</v>
      </c>
      <c r="BA1078" s="18" t="s">
        <v>5537</v>
      </c>
      <c r="BB1078" s="18" t="s">
        <v>5537</v>
      </c>
      <c r="BC1078" s="18" t="s">
        <v>5537</v>
      </c>
      <c r="BD1078" s="18" t="s">
        <v>5537</v>
      </c>
      <c r="BE1078" s="18" t="s">
        <v>5537</v>
      </c>
      <c r="BF1078" s="18" t="s">
        <v>5537</v>
      </c>
      <c r="BG1078" s="18" t="s">
        <v>5537</v>
      </c>
      <c r="BH1078" s="18" t="s">
        <v>5537</v>
      </c>
      <c r="BI1078" s="9" t="s">
        <v>5537</v>
      </c>
      <c r="BJ1078" s="14"/>
      <c r="BK1078" s="14" t="s">
        <v>5537</v>
      </c>
      <c r="BL1078" s="14" t="str">
        <f>_xlfn.XLOOKUP(B1078,'[4]cell downs 18042026 17h'!$B:$B,'[4]cell downs 18042026 17h'!$B:$B,"")</f>
        <v/>
      </c>
      <c r="BM1078" s="14" t="str">
        <f>_xlfn.XLOOKUP(B1078,'[5]Cells Huawei 19042026 15h'!$B:$B,'[5]Cells Huawei 19042026 15h'!$B:$B,"")</f>
        <v/>
      </c>
      <c r="BN1078" s="9" t="str">
        <f>_xlfn.XLOOKUP(B1078,'[6]cells down 19042026 9H40'!$B:$B,'[6]cells down 19042026 9H40'!$B:$B,"")</f>
        <v/>
      </c>
      <c r="BO1078" s="9" t="s">
        <v>5537</v>
      </c>
      <c r="BP1078" s="9" t="s">
        <v>12</v>
      </c>
      <c r="BQ1078" s="115"/>
    </row>
    <row r="1079" spans="1:69" s="9" customFormat="1" x14ac:dyDescent="0.3">
      <c r="A1079" s="1" t="s">
        <v>4889</v>
      </c>
      <c r="B1079" s="8" t="s">
        <v>4890</v>
      </c>
      <c r="C1079" s="3" t="str">
        <f>_xlfn.XLOOKUP(B1079,'[1]daily break down'!$D:$D,'[1]daily break down'!$E:$E,"")</f>
        <v>SUD-OUEST</v>
      </c>
      <c r="D1079" s="1" t="s">
        <v>11</v>
      </c>
      <c r="E1079" s="1" t="s">
        <v>12</v>
      </c>
      <c r="F1079" s="3" t="s">
        <v>13</v>
      </c>
      <c r="G1079" s="1" t="s">
        <v>14</v>
      </c>
      <c r="H1079" s="32" t="str">
        <f>_xlfn.XLOOKUP(B1079,[2]CALCULATION!$B:$B,[2]CALCULATION!$H:$H,"")</f>
        <v>Huawei</v>
      </c>
      <c r="I1079" s="28">
        <v>0</v>
      </c>
      <c r="J1079" s="28">
        <v>0.62601124894059634</v>
      </c>
      <c r="K1079" s="28">
        <v>0</v>
      </c>
      <c r="L1079" s="28">
        <v>0</v>
      </c>
      <c r="M1079" s="28">
        <v>0</v>
      </c>
      <c r="N1079" s="28">
        <v>0</v>
      </c>
      <c r="O1079" s="28">
        <v>0</v>
      </c>
      <c r="P1079" s="28">
        <v>0</v>
      </c>
      <c r="Q1079" s="28">
        <v>0</v>
      </c>
      <c r="R1079" s="28">
        <v>0</v>
      </c>
      <c r="S1079" s="94">
        <v>0</v>
      </c>
      <c r="T1079" s="94">
        <f>_xlfn.XLOOKUP(B1079,'[3]Nur des jours'!$B:$B,'[3]Nur des jours'!$U:$U,"")</f>
        <v>0</v>
      </c>
      <c r="U1079" s="94">
        <v>0</v>
      </c>
      <c r="V1079" s="94">
        <v>0</v>
      </c>
      <c r="W1079" s="94">
        <v>0</v>
      </c>
      <c r="X1079" s="94">
        <v>0</v>
      </c>
      <c r="Y1079" s="94">
        <v>10.332395921616968</v>
      </c>
      <c r="Z1079" s="94">
        <v>0</v>
      </c>
      <c r="AA1079" s="94">
        <v>0</v>
      </c>
      <c r="AB1079" s="94">
        <v>0</v>
      </c>
      <c r="AC1079" s="94">
        <f>_xlfn.XLOOKUP(B1079,'[3]Nur des jours'!$B:$B,'[3]Nur des jours'!$N:$N,"")</f>
        <v>0</v>
      </c>
      <c r="AD1079" s="94">
        <v>0</v>
      </c>
      <c r="AE1079" s="94">
        <v>0</v>
      </c>
      <c r="AF1079" s="94">
        <v>0</v>
      </c>
      <c r="AG1079" s="94">
        <v>0</v>
      </c>
      <c r="AH1079" s="94">
        <v>0</v>
      </c>
      <c r="AI1079" s="49" t="s">
        <v>5559</v>
      </c>
      <c r="AJ1079" s="49"/>
      <c r="AK1079" s="48" t="str" cm="1">
        <f t="array" ref="AK1079">IFERROR(_xlfn.IFS(
AM1079="MPR ISSUE","PDH",
AM1079="BSS Hardware Issue","BSS",
AM1079="Sites strategiques, MLL, Pylone, etc.","ENVTECH",
AM1079="AKTIVCO DEFAUT GE &amp; POWER Cabinet","AKTIVCO",
AM1079="AKTIVCO Coupure ENEO &amp; Baisse de tension","AKTIVCO GRID ONLY",
AM1079="Coupure ENEO &amp; Baisse de tension","IHS GRID ONLY",
AM1079="Defaut GE &amp; POWER Cabinet","IHS",
AM1079="Sharing","Partners",
AM1079="Sites strategiques &amp; DataCenter","SST &amp; DC",
AM1079="Exclu","Exclu",
AM1079="SAT","SAT",
AM1079="SPARE-ISSUE","SPARE-ISSUE",
AM1079="Fiber CAmtel","TRANS_FO_CAMTEL",
AM1079="Fiber AOF","Fiber AOF",
AM1079="Projet OCM (HUAWEI)","TRAVAUX-HUAWEI",
AM1079="Projet OCM (NOKIA)","TRAVAUX-NOKIA",
AM1079="ACCESS-ISSUE","ACCESS-ISSUE",
AM1079="Projet OCM (ZTE, NOKIA, autres projets)","TRAVAUX OCM",
AM1079="No root CAuse","No root cause",
AM1079="ODU HS","PDH",
AM1079="IP &amp; VLAN","PDH",
AM1079="Warehouse HUAWEI","SPARE-ISSUE",
AM1079="SPARE-HS","SPARE-ISSUE",
AM1079="Power Telco","BSS",AM1079="no impacts","no impacts"
),"")</f>
        <v>no impacts</v>
      </c>
      <c r="AL1079" s="48" t="str" cm="1">
        <f t="array" ref="AL1079">IFERROR(_xlfn.IFS(
AM1079="MPR ISSUE","TX ISSUE",
AM1079="BSS Hardware Issue","RAN ISSUE",
AM1079="Sites strategiques, MLL, Pylone, etc.","ENVTECH",
AM1079="AKTIVCO DEFAUT GE &amp; POWER Cabinet","POWER ISSUE",
AM1079="AKTIVCO Coupure ENEO &amp; Baisse de tension","POWER ISSUE",
AM1079="Coupure ENEO &amp; Baisse de tension","POWER ISSUE",
AM1079="Defaut GE &amp; POWER Cabinet","POWER ISSUE",
AM1079="Sharing","POWER ISSUE",
AM1079="Sites strategiques &amp; DataCenter","POWER ISSUE",
AM1079="Exclu","Exclu",
AM1079="SAT","TX ISSUE",
AM1079="SPARE-ISSUE","SPARE-ISSUE",
AM1079="Fiber CAmtel","TX ISSUE",
AM1079="Fiber AOF","TX ISSUE",
AM1079="Projet OCM (HUAWEI)","TRAVAUX-HUAWEI",
AM1079="Projet OCM (NOKIA)","TRAVAUX -NOKIA",
AM1079="ACCESS-ISSUE","ACCESS-ISSUE",
AM1079="Projet OCM (ZTE, NOKIA, autres projets)","TRAVAUX OCM",
AM1079="No root CAuse","No root cause",
AM1079="ODU HS","TX ISSUE",
AM1079="IP &amp; VLAN","TX ISSUE",
AM1079="Warehouse HUAWEI","SPARE-ISSUE",
AM1079="SPARE-HS","SPARE-ISSUE",
AM1079="Power Telco","RAN ISSUE",AM1079="no impacts","no impacts"
),"")</f>
        <v>no impacts</v>
      </c>
      <c r="AM1079" s="67" t="s">
        <v>5605</v>
      </c>
      <c r="AN1079" s="48" t="str" cm="1">
        <f t="array" ref="AN1079">IFERROR(_xlfn.IFS(
AM1079="MPR ISSUE","ACTIVE",
AM1079="BSS Hardware Issue","ACTIVE",
AM1079="Sites strategiques, MLL, Pylone, etc.","PASSIVE",
AM1079="AKTIVCO DEFAUT GE &amp; POWER Cabinet","PASSIVE",
AM1079="AKTIVCO Coupure ENEO &amp; Baisse de tension","PASSIVE",
AM1079="Coupure ENEO &amp; Baisse de tension","PASSIVE",
AM1079="Defaut GE &amp; POWER Cabinet","PASSIVE",
AM1079="Sharing","PASSIVE",
AM1079="Sites strategiques &amp; DataCenter","PASSIVE",
AM1079="Exclu","Exclu",
AM1079="SAT","ACTIVE",
AM1079="SPARE-ISSUE","SPARE-ISSUE",
AM1079="Fiber CAmtel","ACTIVE",
AM1079="Fiber AOF","ACTIVE",
AM1079="Projet OCM (HUAWEI)","PLANNED WORKS",
AM1079="Projet OCM (NOKIA)","PLANNED WORKS",
AM1079="ACCESS-ISSUE","ACCESS-ISSUE",
AM1079="Projet OCM (ZTE, NOKIA, autres projets)","PLANNED WORKS",
AM1079="No root CAuse","No root cause",
AM1079="ODU HS","ACTIVE",
AM1079="IP &amp; VLAN","ACTIVE",
AM1079="Warehouse HUAWEI","SPARE-ISSUE",
AM1079="SPARE-HS","SPARE-ISSUE",
AM1079="Power Telco","ACTIVE", AM1079="no impacts","no impacts"
),"")</f>
        <v>no impacts</v>
      </c>
      <c r="AO1079" s="93" t="s">
        <v>5537</v>
      </c>
      <c r="AP1079" s="101" t="str">
        <f t="shared" si="32"/>
        <v>SUO_182</v>
      </c>
      <c r="AR1079" s="17" t="s">
        <v>5537</v>
      </c>
      <c r="AS1079" s="7" t="s">
        <v>5537</v>
      </c>
      <c r="AT1079" s="6"/>
      <c r="AU1079" s="7"/>
      <c r="AV1079" s="3" t="s">
        <v>5537</v>
      </c>
      <c r="AW1079" s="18" t="s">
        <v>5537</v>
      </c>
      <c r="AX1079" s="18" t="s">
        <v>5537</v>
      </c>
      <c r="AY1079" s="18" t="s">
        <v>5537</v>
      </c>
      <c r="AZ1079" s="18" t="s">
        <v>5537</v>
      </c>
      <c r="BA1079" s="18" t="s">
        <v>5537</v>
      </c>
      <c r="BB1079" s="18" t="s">
        <v>5537</v>
      </c>
      <c r="BC1079" s="18" t="s">
        <v>5537</v>
      </c>
      <c r="BD1079" s="18" t="s">
        <v>5537</v>
      </c>
      <c r="BE1079" s="18" t="s">
        <v>5537</v>
      </c>
      <c r="BF1079" s="18" t="s">
        <v>5537</v>
      </c>
      <c r="BG1079" s="18" t="s">
        <v>5537</v>
      </c>
      <c r="BH1079" s="18" t="s">
        <v>5537</v>
      </c>
      <c r="BI1079" s="9" t="s">
        <v>5537</v>
      </c>
      <c r="BJ1079" s="14"/>
      <c r="BK1079" s="14" t="s">
        <v>5537</v>
      </c>
      <c r="BL1079" s="14" t="str">
        <f>_xlfn.XLOOKUP(B1079,'[4]cell downs 18042026 17h'!$B:$B,'[4]cell downs 18042026 17h'!$B:$B,"")</f>
        <v/>
      </c>
      <c r="BM1079" s="14" t="str">
        <f>_xlfn.XLOOKUP(B1079,'[5]Cells Huawei 19042026 15h'!$B:$B,'[5]Cells Huawei 19042026 15h'!$B:$B,"")</f>
        <v/>
      </c>
      <c r="BN1079" s="9" t="str">
        <f>_xlfn.XLOOKUP(B1079,'[6]cells down 19042026 9H40'!$B:$B,'[6]cells down 19042026 9H40'!$B:$B,"")</f>
        <v/>
      </c>
      <c r="BO1079" s="9" t="s">
        <v>4890</v>
      </c>
      <c r="BP1079" s="9" t="s">
        <v>12</v>
      </c>
      <c r="BQ1079" s="115"/>
    </row>
    <row r="1080" spans="1:69" s="9" customFormat="1" x14ac:dyDescent="0.3">
      <c r="A1080" s="1" t="s">
        <v>5186</v>
      </c>
      <c r="B1080" s="8" t="s">
        <v>5187</v>
      </c>
      <c r="C1080" s="3" t="str">
        <f>_xlfn.XLOOKUP(B1080,'[1]daily break down'!$D:$D,'[1]daily break down'!$E:$E,"")</f>
        <v>SUD-OUEST</v>
      </c>
      <c r="D1080" s="1" t="s">
        <v>11</v>
      </c>
      <c r="E1080" s="1" t="s">
        <v>12</v>
      </c>
      <c r="F1080" s="3" t="s">
        <v>13</v>
      </c>
      <c r="G1080" s="1" t="s">
        <v>14</v>
      </c>
      <c r="H1080" s="32" t="str">
        <f>_xlfn.XLOOKUP(B1080,[2]CALCULATION!$B:$B,[2]CALCULATION!$H:$H,"")</f>
        <v>Huawei</v>
      </c>
      <c r="I1080" s="28">
        <v>0</v>
      </c>
      <c r="J1080" s="28">
        <v>8.9175391586979543E-5</v>
      </c>
      <c r="K1080" s="28">
        <v>0</v>
      </c>
      <c r="L1080" s="28">
        <v>0</v>
      </c>
      <c r="M1080" s="28">
        <v>0</v>
      </c>
      <c r="N1080" s="28">
        <v>0</v>
      </c>
      <c r="O1080" s="28">
        <v>6.9556805437844052E-3</v>
      </c>
      <c r="P1080" s="28">
        <v>0</v>
      </c>
      <c r="Q1080" s="28">
        <v>0</v>
      </c>
      <c r="R1080" s="28">
        <v>0</v>
      </c>
      <c r="S1080" s="94">
        <v>0</v>
      </c>
      <c r="T1080" s="94">
        <f>_xlfn.XLOOKUP(B1080,'[3]Nur des jours'!$B:$B,'[3]Nur des jours'!$U:$U,"")</f>
        <v>0</v>
      </c>
      <c r="U1080" s="94">
        <v>0</v>
      </c>
      <c r="V1080" s="94">
        <v>0</v>
      </c>
      <c r="W1080" s="94">
        <v>0</v>
      </c>
      <c r="X1080" s="94">
        <v>0</v>
      </c>
      <c r="Y1080" s="94">
        <v>10.138171918740527</v>
      </c>
      <c r="Z1080" s="94">
        <v>0</v>
      </c>
      <c r="AA1080" s="94">
        <v>0</v>
      </c>
      <c r="AB1080" s="94">
        <v>0</v>
      </c>
      <c r="AC1080" s="94">
        <f>_xlfn.XLOOKUP(B1080,'[3]Nur des jours'!$B:$B,'[3]Nur des jours'!$N:$N,"")</f>
        <v>0</v>
      </c>
      <c r="AD1080" s="94">
        <v>0</v>
      </c>
      <c r="AE1080" s="94">
        <v>0</v>
      </c>
      <c r="AF1080" s="94">
        <v>0</v>
      </c>
      <c r="AG1080" s="94">
        <v>0</v>
      </c>
      <c r="AH1080" s="94">
        <v>0</v>
      </c>
      <c r="AI1080" s="49" t="s">
        <v>5559</v>
      </c>
      <c r="AJ1080" s="49"/>
      <c r="AK1080" s="48" t="str" cm="1">
        <f t="array" ref="AK1080">IFERROR(_xlfn.IFS(
AM1080="MPR ISSUE","PDH",
AM1080="BSS Hardware Issue","BSS",
AM1080="Sites strategiques, MLL, Pylone, etc.","ENVTECH",
AM1080="AKTIVCO DEFAUT GE &amp; POWER Cabinet","AKTIVCO",
AM1080="AKTIVCO Coupure ENEO &amp; Baisse de tension","AKTIVCO GRID ONLY",
AM1080="Coupure ENEO &amp; Baisse de tension","IHS GRID ONLY",
AM1080="Defaut GE &amp; POWER Cabinet","IHS",
AM1080="Sharing","Partners",
AM1080="Sites strategiques &amp; DataCenter","SST &amp; DC",
AM1080="Exclu","Exclu",
AM1080="SAT","SAT",
AM1080="SPARE-ISSUE","SPARE-ISSUE",
AM1080="Fiber CAmtel","TRANS_FO_CAMTEL",
AM1080="Fiber AOF","Fiber AOF",
AM1080="Projet OCM (HUAWEI)","TRAVAUX-HUAWEI",
AM1080="Projet OCM (NOKIA)","TRAVAUX-NOKIA",
AM1080="ACCESS-ISSUE","ACCESS-ISSUE",
AM1080="Projet OCM (ZTE, NOKIA, autres projets)","TRAVAUX OCM",
AM1080="No root CAuse","No root cause",
AM1080="ODU HS","PDH",
AM1080="IP &amp; VLAN","PDH",
AM1080="Warehouse HUAWEI","SPARE-ISSUE",
AM1080="SPARE-HS","SPARE-ISSUE",
AM1080="Power Telco","BSS",AM1080="no impacts","no impacts"
),"")</f>
        <v>no impacts</v>
      </c>
      <c r="AL1080" s="48" t="str" cm="1">
        <f t="array" ref="AL1080">IFERROR(_xlfn.IFS(
AM1080="MPR ISSUE","TX ISSUE",
AM1080="BSS Hardware Issue","RAN ISSUE",
AM1080="Sites strategiques, MLL, Pylone, etc.","ENVTECH",
AM1080="AKTIVCO DEFAUT GE &amp; POWER Cabinet","POWER ISSUE",
AM1080="AKTIVCO Coupure ENEO &amp; Baisse de tension","POWER ISSUE",
AM1080="Coupure ENEO &amp; Baisse de tension","POWER ISSUE",
AM1080="Defaut GE &amp; POWER Cabinet","POWER ISSUE",
AM1080="Sharing","POWER ISSUE",
AM1080="Sites strategiques &amp; DataCenter","POWER ISSUE",
AM1080="Exclu","Exclu",
AM1080="SAT","TX ISSUE",
AM1080="SPARE-ISSUE","SPARE-ISSUE",
AM1080="Fiber CAmtel","TX ISSUE",
AM1080="Fiber AOF","TX ISSUE",
AM1080="Projet OCM (HUAWEI)","TRAVAUX-HUAWEI",
AM1080="Projet OCM (NOKIA)","TRAVAUX -NOKIA",
AM1080="ACCESS-ISSUE","ACCESS-ISSUE",
AM1080="Projet OCM (ZTE, NOKIA, autres projets)","TRAVAUX OCM",
AM1080="No root CAuse","No root cause",
AM1080="ODU HS","TX ISSUE",
AM1080="IP &amp; VLAN","TX ISSUE",
AM1080="Warehouse HUAWEI","SPARE-ISSUE",
AM1080="SPARE-HS","SPARE-ISSUE",
AM1080="Power Telco","RAN ISSUE",AM1080="no impacts","no impacts"
),"")</f>
        <v>no impacts</v>
      </c>
      <c r="AM1080" s="67" t="s">
        <v>5605</v>
      </c>
      <c r="AN1080" s="48" t="str" cm="1">
        <f t="array" ref="AN1080">IFERROR(_xlfn.IFS(
AM1080="MPR ISSUE","ACTIVE",
AM1080="BSS Hardware Issue","ACTIVE",
AM1080="Sites strategiques, MLL, Pylone, etc.","PASSIVE",
AM1080="AKTIVCO DEFAUT GE &amp; POWER Cabinet","PASSIVE",
AM1080="AKTIVCO Coupure ENEO &amp; Baisse de tension","PASSIVE",
AM1080="Coupure ENEO &amp; Baisse de tension","PASSIVE",
AM1080="Defaut GE &amp; POWER Cabinet","PASSIVE",
AM1080="Sharing","PASSIVE",
AM1080="Sites strategiques &amp; DataCenter","PASSIVE",
AM1080="Exclu","Exclu",
AM1080="SAT","ACTIVE",
AM1080="SPARE-ISSUE","SPARE-ISSUE",
AM1080="Fiber CAmtel","ACTIVE",
AM1080="Fiber AOF","ACTIVE",
AM1080="Projet OCM (HUAWEI)","PLANNED WORKS",
AM1080="Projet OCM (NOKIA)","PLANNED WORKS",
AM1080="ACCESS-ISSUE","ACCESS-ISSUE",
AM1080="Projet OCM (ZTE, NOKIA, autres projets)","PLANNED WORKS",
AM1080="No root CAuse","No root cause",
AM1080="ODU HS","ACTIVE",
AM1080="IP &amp; VLAN","ACTIVE",
AM1080="Warehouse HUAWEI","SPARE-ISSUE",
AM1080="SPARE-HS","SPARE-ISSUE",
AM1080="Power Telco","ACTIVE", AM1080="no impacts","no impacts"
),"")</f>
        <v>no impacts</v>
      </c>
      <c r="AO1080" s="93" t="s">
        <v>5537</v>
      </c>
      <c r="AP1080" s="101" t="str">
        <f t="shared" si="32"/>
        <v>SUO_007</v>
      </c>
      <c r="AR1080" s="17" t="s">
        <v>5537</v>
      </c>
      <c r="AS1080" s="7" t="s">
        <v>5537</v>
      </c>
      <c r="AT1080" s="6"/>
      <c r="AU1080" s="7"/>
      <c r="AV1080" s="3" t="s">
        <v>5537</v>
      </c>
      <c r="AW1080" s="18" t="s">
        <v>5537</v>
      </c>
      <c r="AX1080" s="18" t="s">
        <v>5537</v>
      </c>
      <c r="AY1080" s="18" t="s">
        <v>5537</v>
      </c>
      <c r="AZ1080" s="18" t="s">
        <v>5537</v>
      </c>
      <c r="BA1080" s="18" t="s">
        <v>5537</v>
      </c>
      <c r="BB1080" s="18" t="s">
        <v>5537</v>
      </c>
      <c r="BC1080" s="18" t="s">
        <v>5537</v>
      </c>
      <c r="BD1080" s="18" t="s">
        <v>5537</v>
      </c>
      <c r="BE1080" s="18" t="s">
        <v>5537</v>
      </c>
      <c r="BF1080" s="18" t="s">
        <v>5537</v>
      </c>
      <c r="BG1080" s="18" t="s">
        <v>5537</v>
      </c>
      <c r="BH1080" s="18" t="s">
        <v>5537</v>
      </c>
      <c r="BI1080" s="9" t="s">
        <v>5537</v>
      </c>
      <c r="BJ1080" s="14"/>
      <c r="BK1080" s="14" t="s">
        <v>5537</v>
      </c>
      <c r="BL1080" s="14" t="str">
        <f>_xlfn.XLOOKUP(B1080,'[4]cell downs 18042026 17h'!$B:$B,'[4]cell downs 18042026 17h'!$B:$B,"")</f>
        <v/>
      </c>
      <c r="BM1080" s="14" t="str">
        <f>_xlfn.XLOOKUP(B1080,'[5]Cells Huawei 19042026 15h'!$B:$B,'[5]Cells Huawei 19042026 15h'!$B:$B,"")</f>
        <v/>
      </c>
      <c r="BN1080" s="9" t="str">
        <f>_xlfn.XLOOKUP(B1080,'[6]cells down 19042026 9H40'!$B:$B,'[6]cells down 19042026 9H40'!$B:$B,"")</f>
        <v/>
      </c>
      <c r="BO1080" s="9" t="s">
        <v>5187</v>
      </c>
      <c r="BP1080" s="9" t="s">
        <v>594</v>
      </c>
      <c r="BQ1080" s="115"/>
    </row>
    <row r="1081" spans="1:69" s="9" customFormat="1" x14ac:dyDescent="0.3">
      <c r="A1081" s="1" t="s">
        <v>1612</v>
      </c>
      <c r="B1081" s="8" t="s">
        <v>1613</v>
      </c>
      <c r="C1081" s="3" t="str">
        <f>_xlfn.XLOOKUP(B1081,'[1]daily break down'!$D:$D,'[1]daily break down'!$E:$E,"")</f>
        <v>Yaounde</v>
      </c>
      <c r="D1081" s="1" t="s">
        <v>21</v>
      </c>
      <c r="E1081" s="1" t="s">
        <v>12</v>
      </c>
      <c r="F1081" s="3" t="s">
        <v>37</v>
      </c>
      <c r="G1081" s="1" t="s">
        <v>38</v>
      </c>
      <c r="H1081" s="34" t="str">
        <f>_xlfn.XLOOKUP(B1081,[2]CALCULATION!$B:$B,[2]CALCULATION!$H:$H,"")</f>
        <v>ZTE</v>
      </c>
      <c r="I1081" s="28">
        <v>9.1622542682909405</v>
      </c>
      <c r="J1081" s="28">
        <v>0</v>
      </c>
      <c r="K1081" s="28">
        <v>3.6733484004074977</v>
      </c>
      <c r="L1081" s="28">
        <v>28.701278133052543</v>
      </c>
      <c r="M1081" s="28">
        <v>0</v>
      </c>
      <c r="N1081" s="28">
        <v>0</v>
      </c>
      <c r="O1081" s="28">
        <v>0</v>
      </c>
      <c r="P1081" s="28">
        <v>0</v>
      </c>
      <c r="Q1081" s="28">
        <v>20.349128792094362</v>
      </c>
      <c r="R1081" s="28">
        <v>27.15404941886181</v>
      </c>
      <c r="S1081" s="94">
        <v>32.177548918052807</v>
      </c>
      <c r="T1081" s="94">
        <f>_xlfn.XLOOKUP(B1081,'[3]Nur des jours'!$B:$B,'[3]Nur des jours'!$U:$U,"")</f>
        <v>8.5501187102812803</v>
      </c>
      <c r="U1081" s="94">
        <v>0</v>
      </c>
      <c r="V1081" s="94">
        <v>0</v>
      </c>
      <c r="W1081" s="94">
        <v>8.5501187102812803</v>
      </c>
      <c r="X1081" s="94">
        <v>0</v>
      </c>
      <c r="Y1081" s="94">
        <v>9.9783517819383452</v>
      </c>
      <c r="Z1081" s="94">
        <v>0</v>
      </c>
      <c r="AA1081" s="94">
        <v>0</v>
      </c>
      <c r="AB1081" s="94">
        <v>0</v>
      </c>
      <c r="AC1081" s="94">
        <f>_xlfn.XLOOKUP(B1081,'[3]Nur des jours'!$B:$B,'[3]Nur des jours'!$N:$N,"")</f>
        <v>0</v>
      </c>
      <c r="AD1081" s="94">
        <v>0</v>
      </c>
      <c r="AE1081" s="94">
        <v>0</v>
      </c>
      <c r="AF1081" s="94">
        <v>0</v>
      </c>
      <c r="AG1081" s="94">
        <v>0</v>
      </c>
      <c r="AH1081" s="94">
        <v>0</v>
      </c>
      <c r="AI1081" s="49" t="s">
        <v>5559</v>
      </c>
      <c r="AJ1081" s="49"/>
      <c r="AK1081" s="48" t="str" cm="1">
        <f t="array" ref="AK1081">IFERROR(_xlfn.IFS(
AM1081="MPR ISSUE","PDH",
AM1081="BSS Hardware Issue","BSS",
AM1081="Sites strategiques, MLL, Pylone, etc.","ENVTECH",
AM1081="AKTIVCO DEFAUT GE &amp; POWER Cabinet","AKTIVCO",
AM1081="AKTIVCO Coupure ENEO &amp; Baisse de tension","AKTIVCO GRID ONLY",
AM1081="Coupure ENEO &amp; Baisse de tension","IHS GRID ONLY",
AM1081="Defaut GE &amp; POWER Cabinet","IHS",
AM1081="Sharing","Partners",
AM1081="Sites strategiques &amp; DataCenter","SST &amp; DC",
AM1081="Exclu","Exclu",
AM1081="SAT","SAT",
AM1081="SPARE-ISSUE","SPARE-ISSUE",
AM1081="Fiber CAmtel","TRANS_FO_CAMTEL",
AM1081="Fiber AOF","Fiber AOF",
AM1081="Projet OCM (HUAWEI)","TRAVAUX-HUAWEI",
AM1081="Projet OCM (NOKIA)","TRAVAUX-NOKIA",
AM1081="ACCESS-ISSUE","ACCESS-ISSUE",
AM1081="Projet OCM (ZTE, NOKIA, autres projets)","TRAVAUX OCM",
AM1081="No root CAuse","No root cause",
AM1081="ODU HS","PDH",
AM1081="IP &amp; VLAN","PDH",
AM1081="Warehouse HUAWEI","SPARE-ISSUE",
AM1081="SPARE-HS","SPARE-ISSUE",
AM1081="Power Telco","BSS",AM1081="no impacts","no impacts"
),"")</f>
        <v>no impacts</v>
      </c>
      <c r="AL1081" s="48" t="str" cm="1">
        <f t="array" ref="AL1081">IFERROR(_xlfn.IFS(
AM1081="MPR ISSUE","TX ISSUE",
AM1081="BSS Hardware Issue","RAN ISSUE",
AM1081="Sites strategiques, MLL, Pylone, etc.","ENVTECH",
AM1081="AKTIVCO DEFAUT GE &amp; POWER Cabinet","POWER ISSUE",
AM1081="AKTIVCO Coupure ENEO &amp; Baisse de tension","POWER ISSUE",
AM1081="Coupure ENEO &amp; Baisse de tension","POWER ISSUE",
AM1081="Defaut GE &amp; POWER Cabinet","POWER ISSUE",
AM1081="Sharing","POWER ISSUE",
AM1081="Sites strategiques &amp; DataCenter","POWER ISSUE",
AM1081="Exclu","Exclu",
AM1081="SAT","TX ISSUE",
AM1081="SPARE-ISSUE","SPARE-ISSUE",
AM1081="Fiber CAmtel","TX ISSUE",
AM1081="Fiber AOF","TX ISSUE",
AM1081="Projet OCM (HUAWEI)","TRAVAUX-HUAWEI",
AM1081="Projet OCM (NOKIA)","TRAVAUX -NOKIA",
AM1081="ACCESS-ISSUE","ACCESS-ISSUE",
AM1081="Projet OCM (ZTE, NOKIA, autres projets)","TRAVAUX OCM",
AM1081="No root CAuse","No root cause",
AM1081="ODU HS","TX ISSUE",
AM1081="IP &amp; VLAN","TX ISSUE",
AM1081="Warehouse HUAWEI","SPARE-ISSUE",
AM1081="SPARE-HS","SPARE-ISSUE",
AM1081="Power Telco","RAN ISSUE",AM1081="no impacts","no impacts"
),"")</f>
        <v>no impacts</v>
      </c>
      <c r="AM1081" s="67" t="s">
        <v>5605</v>
      </c>
      <c r="AN1081" s="48" t="str" cm="1">
        <f t="array" ref="AN1081">IFERROR(_xlfn.IFS(
AM1081="MPR ISSUE","ACTIVE",
AM1081="BSS Hardware Issue","ACTIVE",
AM1081="Sites strategiques, MLL, Pylone, etc.","PASSIVE",
AM1081="AKTIVCO DEFAUT GE &amp; POWER Cabinet","PASSIVE",
AM1081="AKTIVCO Coupure ENEO &amp; Baisse de tension","PASSIVE",
AM1081="Coupure ENEO &amp; Baisse de tension","PASSIVE",
AM1081="Defaut GE &amp; POWER Cabinet","PASSIVE",
AM1081="Sharing","PASSIVE",
AM1081="Sites strategiques &amp; DataCenter","PASSIVE",
AM1081="Exclu","Exclu",
AM1081="SAT","ACTIVE",
AM1081="SPARE-ISSUE","SPARE-ISSUE",
AM1081="Fiber CAmtel","ACTIVE",
AM1081="Fiber AOF","ACTIVE",
AM1081="Projet OCM (HUAWEI)","PLANNED WORKS",
AM1081="Projet OCM (NOKIA)","PLANNED WORKS",
AM1081="ACCESS-ISSUE","ACCESS-ISSUE",
AM1081="Projet OCM (ZTE, NOKIA, autres projets)","PLANNED WORKS",
AM1081="No root CAuse","No root cause",
AM1081="ODU HS","ACTIVE",
AM1081="IP &amp; VLAN","ACTIVE",
AM1081="Warehouse HUAWEI","SPARE-ISSUE",
AM1081="SPARE-HS","SPARE-ISSUE",
AM1081="Power Telco","ACTIVE", AM1081="no impacts","no impacts"
),"")</f>
        <v>no impacts</v>
      </c>
      <c r="AO1081" s="93" t="s">
        <v>5537</v>
      </c>
      <c r="AP1081" s="101" t="str">
        <f t="shared" si="32"/>
        <v>CTR_259</v>
      </c>
      <c r="AR1081" s="17" t="s">
        <v>5537</v>
      </c>
      <c r="AS1081" s="7" t="s">
        <v>5537</v>
      </c>
      <c r="AT1081" s="6"/>
      <c r="AU1081" s="7"/>
      <c r="AV1081" s="3" t="s">
        <v>5537</v>
      </c>
      <c r="AW1081" s="18" t="s">
        <v>5537</v>
      </c>
      <c r="AX1081" s="18" t="s">
        <v>5537</v>
      </c>
      <c r="AY1081" s="18" t="s">
        <v>5537</v>
      </c>
      <c r="AZ1081" s="18" t="s">
        <v>5537</v>
      </c>
      <c r="BA1081" s="18" t="s">
        <v>5537</v>
      </c>
      <c r="BB1081" s="18" t="s">
        <v>5537</v>
      </c>
      <c r="BC1081" s="18" t="s">
        <v>5537</v>
      </c>
      <c r="BD1081" s="18" t="s">
        <v>5537</v>
      </c>
      <c r="BE1081" s="18" t="s">
        <v>5537</v>
      </c>
      <c r="BF1081" s="18" t="s">
        <v>5537</v>
      </c>
      <c r="BG1081" s="18" t="s">
        <v>5537</v>
      </c>
      <c r="BH1081" s="18" t="s">
        <v>5537</v>
      </c>
      <c r="BI1081" s="9" t="s">
        <v>5537</v>
      </c>
      <c r="BJ1081" s="14"/>
      <c r="BK1081" s="14" t="s">
        <v>5537</v>
      </c>
      <c r="BL1081" s="14" t="str">
        <f>_xlfn.XLOOKUP(B1081,'[4]cell downs 18042026 17h'!$B:$B,'[4]cell downs 18042026 17h'!$B:$B,"")</f>
        <v/>
      </c>
      <c r="BM1081" s="14" t="str">
        <f>_xlfn.XLOOKUP(B1081,'[5]Cells Huawei 19042026 15h'!$B:$B,'[5]Cells Huawei 19042026 15h'!$B:$B,"")</f>
        <v/>
      </c>
      <c r="BN1081" s="9" t="str">
        <f>_xlfn.XLOOKUP(B1081,'[6]cells down 19042026 9H40'!$B:$B,'[6]cells down 19042026 9H40'!$B:$B,"")</f>
        <v/>
      </c>
      <c r="BO1081" s="9" t="s">
        <v>5537</v>
      </c>
      <c r="BP1081" s="9" t="s">
        <v>12</v>
      </c>
      <c r="BQ1081" s="115"/>
    </row>
    <row r="1082" spans="1:69" s="9" customFormat="1" x14ac:dyDescent="0.3">
      <c r="A1082" s="92" t="s">
        <v>2766</v>
      </c>
      <c r="B1082" s="8" t="s">
        <v>2767</v>
      </c>
      <c r="C1082" s="3" t="str">
        <f>_xlfn.XLOOKUP(B1082,'[1]daily break down'!$D:$D,'[1]daily break down'!$E:$E,"")</f>
        <v>Yaounde</v>
      </c>
      <c r="D1082" s="1" t="s">
        <v>357</v>
      </c>
      <c r="E1082" s="1"/>
      <c r="F1082" s="3" t="s">
        <v>37</v>
      </c>
      <c r="G1082" s="1" t="s">
        <v>38</v>
      </c>
      <c r="H1082" s="34" t="str">
        <f>_xlfn.XLOOKUP(B1082,[2]CALCULATION!$B:$B,[2]CALCULATION!$H:$H,"")</f>
        <v>ZTE</v>
      </c>
      <c r="I1082" s="28">
        <v>6.2907888241118846</v>
      </c>
      <c r="J1082" s="28">
        <v>5.095731566376454</v>
      </c>
      <c r="K1082" s="28">
        <v>0</v>
      </c>
      <c r="L1082" s="28">
        <v>0</v>
      </c>
      <c r="M1082" s="28">
        <v>0</v>
      </c>
      <c r="N1082" s="28">
        <v>0</v>
      </c>
      <c r="O1082" s="28">
        <v>9.2457045997380387</v>
      </c>
      <c r="P1082" s="28">
        <v>7.4489809749652576</v>
      </c>
      <c r="Q1082" s="28">
        <v>2.5207921343024204</v>
      </c>
      <c r="R1082" s="28">
        <v>6.7872460641549175</v>
      </c>
      <c r="S1082" s="94">
        <v>9.2457045997380387</v>
      </c>
      <c r="T1082" s="94">
        <f>_xlfn.XLOOKUP(B1082,'[3]Nur des jours'!$B:$B,'[3]Nur des jours'!$U:$U,"")</f>
        <v>9.2457045997380387</v>
      </c>
      <c r="U1082" s="94">
        <v>3.4146862595703023</v>
      </c>
      <c r="V1082" s="94">
        <v>9.2457045997380387</v>
      </c>
      <c r="W1082" s="94">
        <v>9.2457045997380387</v>
      </c>
      <c r="X1082" s="94">
        <v>7.0899251782794428</v>
      </c>
      <c r="Y1082" s="94">
        <v>9.4093592783784619</v>
      </c>
      <c r="Z1082" s="94">
        <v>0</v>
      </c>
      <c r="AA1082" s="94">
        <v>0</v>
      </c>
      <c r="AB1082" s="94">
        <v>0</v>
      </c>
      <c r="AC1082" s="94">
        <f>_xlfn.XLOOKUP(B1082,'[3]Nur des jours'!$B:$B,'[3]Nur des jours'!$N:$N,"")</f>
        <v>0</v>
      </c>
      <c r="AD1082" s="94">
        <v>0</v>
      </c>
      <c r="AE1082" s="94">
        <v>0</v>
      </c>
      <c r="AF1082" s="94">
        <v>0</v>
      </c>
      <c r="AG1082" s="94">
        <v>0</v>
      </c>
      <c r="AH1082" s="94">
        <v>0</v>
      </c>
      <c r="AI1082" s="49" t="s">
        <v>5559</v>
      </c>
      <c r="AJ1082" s="49"/>
      <c r="AK1082" s="48" t="str" cm="1">
        <f t="array" ref="AK1082">IFERROR(_xlfn.IFS(
AM1082="MPR ISSUE","PDH",
AM1082="BSS Hardware Issue","BSS",
AM1082="Sites strategiques, MLL, Pylone, etc.","ENVTECH",
AM1082="AKTIVCO DEFAUT GE &amp; POWER Cabinet","AKTIVCO",
AM1082="AKTIVCO Coupure ENEO &amp; Baisse de tension","AKTIVCO GRID ONLY",
AM1082="Coupure ENEO &amp; Baisse de tension","IHS GRID ONLY",
AM1082="Defaut GE &amp; POWER Cabinet","IHS",
AM1082="Sharing","Partners",
AM1082="Sites strategiques &amp; DataCenter","SST &amp; DC",
AM1082="Exclu","Exclu",
AM1082="SAT","SAT",
AM1082="SPARE-ISSUE","SPARE-ISSUE",
AM1082="Fiber CAmtel","TRANS_FO_CAMTEL",
AM1082="Fiber AOF","Fiber AOF",
AM1082="Projet OCM (HUAWEI)","TRAVAUX-HUAWEI",
AM1082="Projet OCM (NOKIA)","TRAVAUX-NOKIA",
AM1082="ACCESS-ISSUE","ACCESS-ISSUE",
AM1082="Projet OCM (ZTE, NOKIA, autres projets)","TRAVAUX OCM",
AM1082="No root CAuse","No root cause",
AM1082="ODU HS","PDH",
AM1082="IP &amp; VLAN","PDH",
AM1082="Warehouse HUAWEI","SPARE-ISSUE",
AM1082="SPARE-HS","SPARE-ISSUE",
AM1082="Power Telco","BSS",AM1082="no impacts","no impacts"
),"")</f>
        <v>BSS</v>
      </c>
      <c r="AL1082" s="48" t="str" cm="1">
        <f t="array" ref="AL1082">IFERROR(_xlfn.IFS(
AM1082="MPR ISSUE","TX ISSUE",
AM1082="BSS Hardware Issue","RAN ISSUE",
AM1082="Sites strategiques, MLL, Pylone, etc.","ENVTECH",
AM1082="AKTIVCO DEFAUT GE &amp; POWER Cabinet","POWER ISSUE",
AM1082="AKTIVCO Coupure ENEO &amp; Baisse de tension","POWER ISSUE",
AM1082="Coupure ENEO &amp; Baisse de tension","POWER ISSUE",
AM1082="Defaut GE &amp; POWER Cabinet","POWER ISSUE",
AM1082="Sharing","POWER ISSUE",
AM1082="Sites strategiques &amp; DataCenter","POWER ISSUE",
AM1082="Exclu","Exclu",
AM1082="SAT","TX ISSUE",
AM1082="SPARE-ISSUE","SPARE-ISSUE",
AM1082="Fiber CAmtel","TX ISSUE",
AM1082="Fiber AOF","TX ISSUE",
AM1082="Projet OCM (HUAWEI)","TRAVAUX-HUAWEI",
AM1082="Projet OCM (NOKIA)","TRAVAUX -NOKIA",
AM1082="ACCESS-ISSUE","ACCESS-ISSUE",
AM1082="Projet OCM (ZTE, NOKIA, autres projets)","TRAVAUX OCM",
AM1082="No root CAuse","No root cause",
AM1082="ODU HS","TX ISSUE",
AM1082="IP &amp; VLAN","TX ISSUE",
AM1082="Warehouse HUAWEI","SPARE-ISSUE",
AM1082="SPARE-HS","SPARE-ISSUE",
AM1082="Power Telco","RAN ISSUE",AM1082="no impacts","no impacts"
),"")</f>
        <v>RAN ISSUE</v>
      </c>
      <c r="AM1082" s="67" t="s">
        <v>5320</v>
      </c>
      <c r="AN1082" s="48" t="str" cm="1">
        <f t="array" ref="AN1082">IFERROR(_xlfn.IFS(
AM1082="MPR ISSUE","ACTIVE",
AM1082="BSS Hardware Issue","ACTIVE",
AM1082="Sites strategiques, MLL, Pylone, etc.","PASSIVE",
AM1082="AKTIVCO DEFAUT GE &amp; POWER Cabinet","PASSIVE",
AM1082="AKTIVCO Coupure ENEO &amp; Baisse de tension","PASSIVE",
AM1082="Coupure ENEO &amp; Baisse de tension","PASSIVE",
AM1082="Defaut GE &amp; POWER Cabinet","PASSIVE",
AM1082="Sharing","PASSIVE",
AM1082="Sites strategiques &amp; DataCenter","PASSIVE",
AM1082="Exclu","Exclu",
AM1082="SAT","ACTIVE",
AM1082="SPARE-ISSUE","SPARE-ISSUE",
AM1082="Fiber CAmtel","ACTIVE",
AM1082="Fiber AOF","ACTIVE",
AM1082="Projet OCM (HUAWEI)","PLANNED WORKS",
AM1082="Projet OCM (NOKIA)","PLANNED WORKS",
AM1082="ACCESS-ISSUE","ACCESS-ISSUE",
AM1082="Projet OCM (ZTE, NOKIA, autres projets)","PLANNED WORKS",
AM1082="No root CAuse","No root cause",
AM1082="ODU HS","ACTIVE",
AM1082="IP &amp; VLAN","ACTIVE",
AM1082="Warehouse HUAWEI","SPARE-ISSUE",
AM1082="SPARE-HS","SPARE-ISSUE",
AM1082="Power Telco","ACTIVE", AM1082="no impacts","no impacts"
),"")</f>
        <v>ACTIVE</v>
      </c>
      <c r="AO1082" s="93" t="s">
        <v>6564</v>
      </c>
      <c r="AP1082" s="101" t="str">
        <f t="shared" si="32"/>
        <v>CTR_937</v>
      </c>
      <c r="AR1082" s="17" t="s">
        <v>5537</v>
      </c>
      <c r="AS1082" s="7" t="s">
        <v>5537</v>
      </c>
      <c r="AT1082" s="6"/>
      <c r="AU1082" s="7"/>
      <c r="AV1082" s="3" t="s">
        <v>5537</v>
      </c>
      <c r="AW1082" s="18" t="s">
        <v>5537</v>
      </c>
      <c r="AX1082" s="18" t="s">
        <v>5537</v>
      </c>
      <c r="AY1082" s="18" t="s">
        <v>5537</v>
      </c>
      <c r="AZ1082" s="18" t="s">
        <v>5537</v>
      </c>
      <c r="BA1082" s="18" t="s">
        <v>5537</v>
      </c>
      <c r="BB1082" s="18" t="s">
        <v>5537</v>
      </c>
      <c r="BC1082" s="18" t="s">
        <v>5537</v>
      </c>
      <c r="BD1082" s="18" t="s">
        <v>5537</v>
      </c>
      <c r="BE1082" s="18" t="s">
        <v>5537</v>
      </c>
      <c r="BF1082" s="18" t="s">
        <v>5537</v>
      </c>
      <c r="BG1082" s="18" t="s">
        <v>5537</v>
      </c>
      <c r="BH1082" s="18" t="s">
        <v>5537</v>
      </c>
      <c r="BI1082" s="9" t="s">
        <v>5537</v>
      </c>
      <c r="BJ1082" s="14"/>
      <c r="BK1082" s="14" t="s">
        <v>2767</v>
      </c>
      <c r="BL1082" s="14" t="str">
        <f>_xlfn.XLOOKUP(B1082,'[4]cell downs 18042026 17h'!$B:$B,'[4]cell downs 18042026 17h'!$B:$B,"")</f>
        <v/>
      </c>
      <c r="BM1082" s="14" t="str">
        <f>_xlfn.XLOOKUP(B1082,'[5]Cells Huawei 19042026 15h'!$B:$B,'[5]Cells Huawei 19042026 15h'!$B:$B,"")</f>
        <v/>
      </c>
      <c r="BN1082" s="9" t="str">
        <f>_xlfn.XLOOKUP(B1082,'[6]cells down 19042026 9H40'!$B:$B,'[6]cells down 19042026 9H40'!$B:$B,"")</f>
        <v>CTR_937</v>
      </c>
      <c r="BO1082" s="9" t="s">
        <v>2767</v>
      </c>
      <c r="BP1082" s="9" t="s">
        <v>5537</v>
      </c>
      <c r="BQ1082" s="115"/>
    </row>
    <row r="1083" spans="1:69" s="9" customFormat="1" x14ac:dyDescent="0.3">
      <c r="A1083" s="1" t="s">
        <v>2271</v>
      </c>
      <c r="B1083" s="88" t="s">
        <v>2272</v>
      </c>
      <c r="C1083" s="3" t="str">
        <f>_xlfn.XLOOKUP(B1083,'[1]daily break down'!$D:$D,'[1]daily break down'!$E:$E,"")</f>
        <v>Yaounde</v>
      </c>
      <c r="D1083" s="1" t="s">
        <v>11</v>
      </c>
      <c r="E1083" s="1" t="s">
        <v>12</v>
      </c>
      <c r="F1083" s="3" t="s">
        <v>37</v>
      </c>
      <c r="G1083" s="1" t="s">
        <v>38</v>
      </c>
      <c r="H1083" s="34" t="str">
        <f>_xlfn.XLOOKUP(B1083,[2]CALCULATION!$B:$B,[2]CALCULATION!$H:$H,"")</f>
        <v>ZTE</v>
      </c>
      <c r="I1083" s="28">
        <v>0</v>
      </c>
      <c r="J1083" s="28">
        <v>9.6783835997180638</v>
      </c>
      <c r="K1083" s="28">
        <v>0</v>
      </c>
      <c r="L1083" s="28">
        <v>0</v>
      </c>
      <c r="M1083" s="28">
        <v>0</v>
      </c>
      <c r="N1083" s="28">
        <v>0</v>
      </c>
      <c r="O1083" s="28">
        <v>0</v>
      </c>
      <c r="P1083" s="28">
        <v>0</v>
      </c>
      <c r="Q1083" s="28">
        <v>0</v>
      </c>
      <c r="R1083" s="28">
        <v>0</v>
      </c>
      <c r="S1083" s="94">
        <v>0</v>
      </c>
      <c r="T1083" s="94">
        <f>_xlfn.XLOOKUP(B1083,'[3]Nur des jours'!$B:$B,'[3]Nur des jours'!$U:$U,"")</f>
        <v>1.1622407136314217</v>
      </c>
      <c r="U1083" s="94">
        <v>0</v>
      </c>
      <c r="V1083" s="94">
        <v>0</v>
      </c>
      <c r="W1083" s="94">
        <v>1.1622407136314217</v>
      </c>
      <c r="X1083" s="94">
        <v>18.441756341440446</v>
      </c>
      <c r="Y1083" s="94">
        <v>9.2615064791272523</v>
      </c>
      <c r="Z1083" s="94">
        <v>0</v>
      </c>
      <c r="AA1083" s="94">
        <v>0</v>
      </c>
      <c r="AB1083" s="94">
        <v>0</v>
      </c>
      <c r="AC1083" s="94">
        <f>_xlfn.XLOOKUP(B1083,'[3]Nur des jours'!$B:$B,'[3]Nur des jours'!$N:$N,"")</f>
        <v>0</v>
      </c>
      <c r="AD1083" s="94">
        <v>0</v>
      </c>
      <c r="AE1083" s="94">
        <v>0</v>
      </c>
      <c r="AF1083" s="94">
        <v>0</v>
      </c>
      <c r="AG1083" s="94">
        <v>0</v>
      </c>
      <c r="AH1083" s="94">
        <v>0</v>
      </c>
      <c r="AI1083" s="49" t="s">
        <v>5559</v>
      </c>
      <c r="AJ1083" s="49"/>
      <c r="AK1083" s="48" t="str" cm="1">
        <f t="array" ref="AK1083">IFERROR(_xlfn.IFS(
AM1083="MPR ISSUE","PDH",
AM1083="BSS Hardware Issue","BSS",
AM1083="Sites strategiques, MLL, Pylone, etc.","ENVTECH",
AM1083="AKTIVCO DEFAUT GE &amp; POWER Cabinet","AKTIVCO",
AM1083="AKTIVCO Coupure ENEO &amp; Baisse de tension","AKTIVCO GRID ONLY",
AM1083="Coupure ENEO &amp; Baisse de tension","IHS GRID ONLY",
AM1083="Defaut GE &amp; POWER Cabinet","IHS",
AM1083="Sharing","Partners",
AM1083="Sites strategiques &amp; DataCenter","SST &amp; DC",
AM1083="Exclu","Exclu",
AM1083="SAT","SAT",
AM1083="SPARE-ISSUE","SPARE-ISSUE",
AM1083="Fiber CAmtel","TRANS_FO_CAMTEL",
AM1083="Fiber AOF","Fiber AOF",
AM1083="Projet OCM (HUAWEI)","TRAVAUX-HUAWEI",
AM1083="Projet OCM (NOKIA)","TRAVAUX-NOKIA",
AM1083="ACCESS-ISSUE","ACCESS-ISSUE",
AM1083="Projet OCM (ZTE, NOKIA, autres projets)","TRAVAUX OCM",
AM1083="No root CAuse","No root cause",
AM1083="ODU HS","PDH",
AM1083="IP &amp; VLAN","PDH",
AM1083="Warehouse HUAWEI","SPARE-ISSUE",
AM1083="SPARE-HS","SPARE-ISSUE",
AM1083="Power Telco","BSS",AM1083="no impacts","no impacts"
),"")</f>
        <v>no impacts</v>
      </c>
      <c r="AL1083" s="48" t="str" cm="1">
        <f t="array" ref="AL1083">IFERROR(_xlfn.IFS(
AM1083="MPR ISSUE","TX ISSUE",
AM1083="BSS Hardware Issue","RAN ISSUE",
AM1083="Sites strategiques, MLL, Pylone, etc.","ENVTECH",
AM1083="AKTIVCO DEFAUT GE &amp; POWER Cabinet","POWER ISSUE",
AM1083="AKTIVCO Coupure ENEO &amp; Baisse de tension","POWER ISSUE",
AM1083="Coupure ENEO &amp; Baisse de tension","POWER ISSUE",
AM1083="Defaut GE &amp; POWER Cabinet","POWER ISSUE",
AM1083="Sharing","POWER ISSUE",
AM1083="Sites strategiques &amp; DataCenter","POWER ISSUE",
AM1083="Exclu","Exclu",
AM1083="SAT","TX ISSUE",
AM1083="SPARE-ISSUE","SPARE-ISSUE",
AM1083="Fiber CAmtel","TX ISSUE",
AM1083="Fiber AOF","TX ISSUE",
AM1083="Projet OCM (HUAWEI)","TRAVAUX-HUAWEI",
AM1083="Projet OCM (NOKIA)","TRAVAUX -NOKIA",
AM1083="ACCESS-ISSUE","ACCESS-ISSUE",
AM1083="Projet OCM (ZTE, NOKIA, autres projets)","TRAVAUX OCM",
AM1083="No root CAuse","No root cause",
AM1083="ODU HS","TX ISSUE",
AM1083="IP &amp; VLAN","TX ISSUE",
AM1083="Warehouse HUAWEI","SPARE-ISSUE",
AM1083="SPARE-HS","SPARE-ISSUE",
AM1083="Power Telco","RAN ISSUE",AM1083="no impacts","no impacts"
),"")</f>
        <v>no impacts</v>
      </c>
      <c r="AM1083" s="67" t="s">
        <v>5605</v>
      </c>
      <c r="AN1083" s="48" t="str" cm="1">
        <f t="array" ref="AN1083">IFERROR(_xlfn.IFS(
AM1083="MPR ISSUE","ACTIVE",
AM1083="BSS Hardware Issue","ACTIVE",
AM1083="Sites strategiques, MLL, Pylone, etc.","PASSIVE",
AM1083="AKTIVCO DEFAUT GE &amp; POWER Cabinet","PASSIVE",
AM1083="AKTIVCO Coupure ENEO &amp; Baisse de tension","PASSIVE",
AM1083="Coupure ENEO &amp; Baisse de tension","PASSIVE",
AM1083="Defaut GE &amp; POWER Cabinet","PASSIVE",
AM1083="Sharing","PASSIVE",
AM1083="Sites strategiques &amp; DataCenter","PASSIVE",
AM1083="Exclu","Exclu",
AM1083="SAT","ACTIVE",
AM1083="SPARE-ISSUE","SPARE-ISSUE",
AM1083="Fiber CAmtel","ACTIVE",
AM1083="Fiber AOF","ACTIVE",
AM1083="Projet OCM (HUAWEI)","PLANNED WORKS",
AM1083="Projet OCM (NOKIA)","PLANNED WORKS",
AM1083="ACCESS-ISSUE","ACCESS-ISSUE",
AM1083="Projet OCM (ZTE, NOKIA, autres projets)","PLANNED WORKS",
AM1083="No root CAuse","No root cause",
AM1083="ODU HS","ACTIVE",
AM1083="IP &amp; VLAN","ACTIVE",
AM1083="Warehouse HUAWEI","SPARE-ISSUE",
AM1083="SPARE-HS","SPARE-ISSUE",
AM1083="Power Telco","ACTIVE", AM1083="no impacts","no impacts"
),"")</f>
        <v>no impacts</v>
      </c>
      <c r="AO1083" s="93" t="s">
        <v>5537</v>
      </c>
      <c r="AP1083" s="101" t="str">
        <f t="shared" si="32"/>
        <v>CTR_468</v>
      </c>
      <c r="AR1083" s="17" t="s">
        <v>5537</v>
      </c>
      <c r="AS1083" s="7" t="s">
        <v>5537</v>
      </c>
      <c r="AT1083" s="6"/>
      <c r="AU1083" s="7"/>
      <c r="AV1083" s="3" t="s">
        <v>5537</v>
      </c>
      <c r="AW1083" s="18" t="s">
        <v>5537</v>
      </c>
      <c r="AX1083" s="18" t="s">
        <v>5537</v>
      </c>
      <c r="AY1083" s="18" t="s">
        <v>5537</v>
      </c>
      <c r="AZ1083" s="18" t="s">
        <v>5537</v>
      </c>
      <c r="BA1083" s="18" t="s">
        <v>5537</v>
      </c>
      <c r="BB1083" s="18" t="s">
        <v>5537</v>
      </c>
      <c r="BC1083" s="18" t="s">
        <v>5537</v>
      </c>
      <c r="BD1083" s="18" t="s">
        <v>5537</v>
      </c>
      <c r="BE1083" s="18" t="s">
        <v>5537</v>
      </c>
      <c r="BF1083" s="18" t="s">
        <v>5537</v>
      </c>
      <c r="BG1083" s="18" t="s">
        <v>5537</v>
      </c>
      <c r="BH1083" s="18" t="s">
        <v>5537</v>
      </c>
      <c r="BI1083" s="9" t="s">
        <v>5537</v>
      </c>
      <c r="BJ1083" s="14"/>
      <c r="BK1083" s="14" t="s">
        <v>5537</v>
      </c>
      <c r="BL1083" s="14" t="str">
        <f>_xlfn.XLOOKUP(B1083,'[4]cell downs 18042026 17h'!$B:$B,'[4]cell downs 18042026 17h'!$B:$B,"")</f>
        <v/>
      </c>
      <c r="BM1083" s="14" t="str">
        <f>_xlfn.XLOOKUP(B1083,'[5]Cells Huawei 19042026 15h'!$B:$B,'[5]Cells Huawei 19042026 15h'!$B:$B,"")</f>
        <v/>
      </c>
      <c r="BN1083" s="9" t="str">
        <f>_xlfn.XLOOKUP(B1083,'[6]cells down 19042026 9H40'!$B:$B,'[6]cells down 19042026 9H40'!$B:$B,"")</f>
        <v/>
      </c>
      <c r="BO1083" s="9" t="s">
        <v>2272</v>
      </c>
      <c r="BP1083" s="9" t="s">
        <v>594</v>
      </c>
      <c r="BQ1083" s="115"/>
    </row>
    <row r="1084" spans="1:69" s="9" customFormat="1" x14ac:dyDescent="0.3">
      <c r="A1084" s="1" t="s">
        <v>519</v>
      </c>
      <c r="B1084" s="8" t="s">
        <v>520</v>
      </c>
      <c r="C1084" s="3" t="str">
        <f>_xlfn.XLOOKUP(B1084,'[1]daily break down'!$D:$D,'[1]daily break down'!$E:$E,"")</f>
        <v>SUD-OUEST</v>
      </c>
      <c r="D1084" s="1" t="s">
        <v>18</v>
      </c>
      <c r="E1084" s="1"/>
      <c r="F1084" s="3" t="s">
        <v>13</v>
      </c>
      <c r="G1084" s="1" t="s">
        <v>14</v>
      </c>
      <c r="H1084" s="32" t="str">
        <f>_xlfn.XLOOKUP(B1084,[2]CALCULATION!$B:$B,[2]CALCULATION!$H:$H,"")</f>
        <v>Huawei</v>
      </c>
      <c r="I1084" s="28">
        <v>4.6228522998690194</v>
      </c>
      <c r="J1084" s="28">
        <v>5.8647088031092958</v>
      </c>
      <c r="K1084" s="28">
        <v>8.9987779404336887</v>
      </c>
      <c r="L1084" s="28">
        <v>4.6228522998690194</v>
      </c>
      <c r="M1084" s="28">
        <v>4.6228522998690194</v>
      </c>
      <c r="N1084" s="28">
        <v>5.3840534424554765</v>
      </c>
      <c r="O1084" s="28">
        <v>4.6225847736942578</v>
      </c>
      <c r="P1084" s="28">
        <v>4.6225847736942578</v>
      </c>
      <c r="Q1084" s="28">
        <v>4.6228522998690194</v>
      </c>
      <c r="R1084" s="28">
        <v>4.7542968270682264</v>
      </c>
      <c r="S1084" s="94">
        <v>1.2167090428127485</v>
      </c>
      <c r="T1084" s="94">
        <f>_xlfn.XLOOKUP(B1084,'[3]Nur des jours'!$B:$B,'[3]Nur des jours'!$U:$U,"")</f>
        <v>0</v>
      </c>
      <c r="U1084" s="94">
        <v>0</v>
      </c>
      <c r="V1084" s="94">
        <v>0</v>
      </c>
      <c r="W1084" s="94">
        <v>0</v>
      </c>
      <c r="X1084" s="94">
        <v>0</v>
      </c>
      <c r="Y1084" s="94">
        <v>8.2667193158178591</v>
      </c>
      <c r="Z1084" s="94">
        <v>0</v>
      </c>
      <c r="AA1084" s="94">
        <v>0</v>
      </c>
      <c r="AB1084" s="94">
        <v>0</v>
      </c>
      <c r="AC1084" s="94">
        <f>_xlfn.XLOOKUP(B1084,'[3]Nur des jours'!$B:$B,'[3]Nur des jours'!$N:$N,"")</f>
        <v>0</v>
      </c>
      <c r="AD1084" s="94">
        <v>0</v>
      </c>
      <c r="AE1084" s="94">
        <v>0</v>
      </c>
      <c r="AF1084" s="94">
        <v>0</v>
      </c>
      <c r="AG1084" s="94">
        <v>0</v>
      </c>
      <c r="AH1084" s="94">
        <v>0</v>
      </c>
      <c r="AI1084" s="49" t="s">
        <v>5559</v>
      </c>
      <c r="AJ1084" s="49"/>
      <c r="AK1084" s="48" t="str" cm="1">
        <f t="array" ref="AK1084">IFERROR(_xlfn.IFS(
AM1084="MPR ISSUE","PDH",
AM1084="BSS Hardware Issue","BSS",
AM1084="Sites strategiques, MLL, Pylone, etc.","ENVTECH",
AM1084="AKTIVCO DEFAUT GE &amp; POWER Cabinet","AKTIVCO",
AM1084="AKTIVCO Coupure ENEO &amp; Baisse de tension","AKTIVCO GRID ONLY",
AM1084="Coupure ENEO &amp; Baisse de tension","IHS GRID ONLY",
AM1084="Defaut GE &amp; POWER Cabinet","IHS",
AM1084="Sharing","Partners",
AM1084="Sites strategiques &amp; DataCenter","SST &amp; DC",
AM1084="Exclu","Exclu",
AM1084="SAT","SAT",
AM1084="SPARE-ISSUE","SPARE-ISSUE",
AM1084="Fiber CAmtel","TRANS_FO_CAMTEL",
AM1084="Fiber AOF","Fiber AOF",
AM1084="Projet OCM (HUAWEI)","TRAVAUX-HUAWEI",
AM1084="Projet OCM (NOKIA)","TRAVAUX-NOKIA",
AM1084="ACCESS-ISSUE","ACCESS-ISSUE",
AM1084="Projet OCM (ZTE, NOKIA, autres projets)","TRAVAUX OCM",
AM1084="No root CAuse","No root cause",
AM1084="ODU HS","PDH",
AM1084="IP &amp; VLAN","PDH",
AM1084="Warehouse HUAWEI","SPARE-ISSUE",
AM1084="SPARE-HS","SPARE-ISSUE",
AM1084="Power Telco","BSS",AM1084="no impacts","no impacts"
),"")</f>
        <v>no impacts</v>
      </c>
      <c r="AL1084" s="48" t="str" cm="1">
        <f t="array" ref="AL1084">IFERROR(_xlfn.IFS(
AM1084="MPR ISSUE","TX ISSUE",
AM1084="BSS Hardware Issue","RAN ISSUE",
AM1084="Sites strategiques, MLL, Pylone, etc.","ENVTECH",
AM1084="AKTIVCO DEFAUT GE &amp; POWER Cabinet","POWER ISSUE",
AM1084="AKTIVCO Coupure ENEO &amp; Baisse de tension","POWER ISSUE",
AM1084="Coupure ENEO &amp; Baisse de tension","POWER ISSUE",
AM1084="Defaut GE &amp; POWER Cabinet","POWER ISSUE",
AM1084="Sharing","POWER ISSUE",
AM1084="Sites strategiques &amp; DataCenter","POWER ISSUE",
AM1084="Exclu","Exclu",
AM1084="SAT","TX ISSUE",
AM1084="SPARE-ISSUE","SPARE-ISSUE",
AM1084="Fiber CAmtel","TX ISSUE",
AM1084="Fiber AOF","TX ISSUE",
AM1084="Projet OCM (HUAWEI)","TRAVAUX-HUAWEI",
AM1084="Projet OCM (NOKIA)","TRAVAUX -NOKIA",
AM1084="ACCESS-ISSUE","ACCESS-ISSUE",
AM1084="Projet OCM (ZTE, NOKIA, autres projets)","TRAVAUX OCM",
AM1084="No root CAuse","No root cause",
AM1084="ODU HS","TX ISSUE",
AM1084="IP &amp; VLAN","TX ISSUE",
AM1084="Warehouse HUAWEI","SPARE-ISSUE",
AM1084="SPARE-HS","SPARE-ISSUE",
AM1084="Power Telco","RAN ISSUE",AM1084="no impacts","no impacts"
),"")</f>
        <v>no impacts</v>
      </c>
      <c r="AM1084" s="67" t="s">
        <v>5605</v>
      </c>
      <c r="AN1084" s="48" t="str" cm="1">
        <f t="array" ref="AN1084">IFERROR(_xlfn.IFS(
AM1084="MPR ISSUE","ACTIVE",
AM1084="BSS Hardware Issue","ACTIVE",
AM1084="Sites strategiques, MLL, Pylone, etc.","PASSIVE",
AM1084="AKTIVCO DEFAUT GE &amp; POWER Cabinet","PASSIVE",
AM1084="AKTIVCO Coupure ENEO &amp; Baisse de tension","PASSIVE",
AM1084="Coupure ENEO &amp; Baisse de tension","PASSIVE",
AM1084="Defaut GE &amp; POWER Cabinet","PASSIVE",
AM1084="Sharing","PASSIVE",
AM1084="Sites strategiques &amp; DataCenter","PASSIVE",
AM1084="Exclu","Exclu",
AM1084="SAT","ACTIVE",
AM1084="SPARE-ISSUE","SPARE-ISSUE",
AM1084="Fiber CAmtel","ACTIVE",
AM1084="Fiber AOF","ACTIVE",
AM1084="Projet OCM (HUAWEI)","PLANNED WORKS",
AM1084="Projet OCM (NOKIA)","PLANNED WORKS",
AM1084="ACCESS-ISSUE","ACCESS-ISSUE",
AM1084="Projet OCM (ZTE, NOKIA, autres projets)","PLANNED WORKS",
AM1084="No root CAuse","No root cause",
AM1084="ODU HS","ACTIVE",
AM1084="IP &amp; VLAN","ACTIVE",
AM1084="Warehouse HUAWEI","SPARE-ISSUE",
AM1084="SPARE-HS","SPARE-ISSUE",
AM1084="Power Telco","ACTIVE", AM1084="no impacts","no impacts"
),"")</f>
        <v>no impacts</v>
      </c>
      <c r="AO1084" s="93" t="s">
        <v>5537</v>
      </c>
      <c r="AP1084" s="101" t="str">
        <f t="shared" si="32"/>
        <v>SUO_169</v>
      </c>
      <c r="AR1084" s="17" t="s">
        <v>5537</v>
      </c>
      <c r="AS1084" s="7" t="s">
        <v>5537</v>
      </c>
      <c r="AT1084" s="6"/>
      <c r="AU1084" s="7"/>
      <c r="AV1084" s="3" t="s">
        <v>5537</v>
      </c>
      <c r="AW1084" s="18" t="s">
        <v>5537</v>
      </c>
      <c r="AX1084" s="18" t="s">
        <v>5537</v>
      </c>
      <c r="AY1084" s="18" t="s">
        <v>5537</v>
      </c>
      <c r="AZ1084" s="18" t="s">
        <v>5537</v>
      </c>
      <c r="BA1084" s="18" t="s">
        <v>5537</v>
      </c>
      <c r="BB1084" s="18" t="s">
        <v>5537</v>
      </c>
      <c r="BC1084" s="18" t="s">
        <v>5537</v>
      </c>
      <c r="BD1084" s="18" t="s">
        <v>5537</v>
      </c>
      <c r="BE1084" s="18" t="s">
        <v>5537</v>
      </c>
      <c r="BF1084" s="18" t="s">
        <v>5537</v>
      </c>
      <c r="BG1084" s="18" t="s">
        <v>5537</v>
      </c>
      <c r="BH1084" s="18" t="s">
        <v>5537</v>
      </c>
      <c r="BI1084" s="9" t="s">
        <v>5537</v>
      </c>
      <c r="BJ1084" s="14"/>
      <c r="BK1084" s="14" t="s">
        <v>5537</v>
      </c>
      <c r="BL1084" s="14" t="str">
        <f>_xlfn.XLOOKUP(B1084,'[4]cell downs 18042026 17h'!$B:$B,'[4]cell downs 18042026 17h'!$B:$B,"")</f>
        <v/>
      </c>
      <c r="BM1084" s="14" t="str">
        <f>_xlfn.XLOOKUP(B1084,'[5]Cells Huawei 19042026 15h'!$B:$B,'[5]Cells Huawei 19042026 15h'!$B:$B,"")</f>
        <v/>
      </c>
      <c r="BN1084" s="9" t="str">
        <f>_xlfn.XLOOKUP(B1084,'[6]cells down 19042026 9H40'!$B:$B,'[6]cells down 19042026 9H40'!$B:$B,"")</f>
        <v/>
      </c>
      <c r="BO1084" s="9" t="s">
        <v>5537</v>
      </c>
      <c r="BP1084" s="9" t="s">
        <v>5537</v>
      </c>
      <c r="BQ1084" s="115"/>
    </row>
    <row r="1085" spans="1:69" s="9" customFormat="1" x14ac:dyDescent="0.3">
      <c r="A1085" s="1" t="s">
        <v>336</v>
      </c>
      <c r="B1085" s="8" t="s">
        <v>337</v>
      </c>
      <c r="C1085" s="3" t="str">
        <f>_xlfn.XLOOKUP(B1085,'[1]daily break down'!$D:$D,'[1]daily break down'!$E:$E,"")</f>
        <v>SUD-OUEST</v>
      </c>
      <c r="D1085" s="1" t="s">
        <v>11</v>
      </c>
      <c r="E1085" s="1" t="s">
        <v>12</v>
      </c>
      <c r="F1085" s="3" t="s">
        <v>13</v>
      </c>
      <c r="G1085" s="1" t="s">
        <v>14</v>
      </c>
      <c r="H1085" s="32" t="str">
        <f>_xlfn.XLOOKUP(B1085,[2]CALCULATION!$B:$B,[2]CALCULATION!$H:$H,"")</f>
        <v>Huawei</v>
      </c>
      <c r="I1085" s="28">
        <v>0</v>
      </c>
      <c r="J1085" s="28">
        <v>1.2405010372881551</v>
      </c>
      <c r="K1085" s="28">
        <v>18.533054107347194</v>
      </c>
      <c r="L1085" s="28">
        <v>8.9175391586979543E-5</v>
      </c>
      <c r="M1085" s="28">
        <v>0</v>
      </c>
      <c r="N1085" s="28">
        <v>2.8479053057217789</v>
      </c>
      <c r="O1085" s="28">
        <v>0</v>
      </c>
      <c r="P1085" s="28">
        <v>0</v>
      </c>
      <c r="Q1085" s="28">
        <v>0</v>
      </c>
      <c r="R1085" s="28">
        <v>14.895144007556361</v>
      </c>
      <c r="S1085" s="94">
        <v>3.5292944728378886</v>
      </c>
      <c r="T1085" s="94">
        <f>_xlfn.XLOOKUP(B1085,'[3]Nur des jours'!$B:$B,'[3]Nur des jours'!$U:$U,"")</f>
        <v>0</v>
      </c>
      <c r="U1085" s="94">
        <v>0</v>
      </c>
      <c r="V1085" s="94">
        <v>0</v>
      </c>
      <c r="W1085" s="94">
        <v>0</v>
      </c>
      <c r="X1085" s="94">
        <v>0</v>
      </c>
      <c r="Y1085" s="94">
        <v>8.2661664283900222</v>
      </c>
      <c r="Z1085" s="94">
        <v>0</v>
      </c>
      <c r="AA1085" s="94">
        <v>0</v>
      </c>
      <c r="AB1085" s="94">
        <v>0</v>
      </c>
      <c r="AC1085" s="94">
        <f>_xlfn.XLOOKUP(B1085,'[3]Nur des jours'!$B:$B,'[3]Nur des jours'!$N:$N,"")</f>
        <v>0</v>
      </c>
      <c r="AD1085" s="94">
        <v>0</v>
      </c>
      <c r="AE1085" s="94">
        <v>0</v>
      </c>
      <c r="AF1085" s="94">
        <v>0</v>
      </c>
      <c r="AG1085" s="94">
        <v>0</v>
      </c>
      <c r="AH1085" s="94">
        <v>0</v>
      </c>
      <c r="AI1085" s="49" t="s">
        <v>5559</v>
      </c>
      <c r="AJ1085" s="49"/>
      <c r="AK1085" s="48" t="str" cm="1">
        <f t="array" ref="AK1085">IFERROR(_xlfn.IFS(
AM1085="MPR ISSUE","PDH",
AM1085="BSS Hardware Issue","BSS",
AM1085="Sites strategiques, MLL, Pylone, etc.","ENVTECH",
AM1085="AKTIVCO DEFAUT GE &amp; POWER Cabinet","AKTIVCO",
AM1085="AKTIVCO Coupure ENEO &amp; Baisse de tension","AKTIVCO GRID ONLY",
AM1085="Coupure ENEO &amp; Baisse de tension","IHS GRID ONLY",
AM1085="Defaut GE &amp; POWER Cabinet","IHS",
AM1085="Sharing","Partners",
AM1085="Sites strategiques &amp; DataCenter","SST &amp; DC",
AM1085="Exclu","Exclu",
AM1085="SAT","SAT",
AM1085="SPARE-ISSUE","SPARE-ISSUE",
AM1085="Fiber CAmtel","TRANS_FO_CAMTEL",
AM1085="Fiber AOF","Fiber AOF",
AM1085="Projet OCM (HUAWEI)","TRAVAUX-HUAWEI",
AM1085="Projet OCM (NOKIA)","TRAVAUX-NOKIA",
AM1085="ACCESS-ISSUE","ACCESS-ISSUE",
AM1085="Projet OCM (ZTE, NOKIA, autres projets)","TRAVAUX OCM",
AM1085="No root CAuse","No root cause",
AM1085="ODU HS","PDH",
AM1085="IP &amp; VLAN","PDH",
AM1085="Warehouse HUAWEI","SPARE-ISSUE",
AM1085="SPARE-HS","SPARE-ISSUE",
AM1085="Power Telco","BSS",AM1085="no impacts","no impacts"
),"")</f>
        <v>no impacts</v>
      </c>
      <c r="AL1085" s="48" t="str" cm="1">
        <f t="array" ref="AL1085">IFERROR(_xlfn.IFS(
AM1085="MPR ISSUE","TX ISSUE",
AM1085="BSS Hardware Issue","RAN ISSUE",
AM1085="Sites strategiques, MLL, Pylone, etc.","ENVTECH",
AM1085="AKTIVCO DEFAUT GE &amp; POWER Cabinet","POWER ISSUE",
AM1085="AKTIVCO Coupure ENEO &amp; Baisse de tension","POWER ISSUE",
AM1085="Coupure ENEO &amp; Baisse de tension","POWER ISSUE",
AM1085="Defaut GE &amp; POWER Cabinet","POWER ISSUE",
AM1085="Sharing","POWER ISSUE",
AM1085="Sites strategiques &amp; DataCenter","POWER ISSUE",
AM1085="Exclu","Exclu",
AM1085="SAT","TX ISSUE",
AM1085="SPARE-ISSUE","SPARE-ISSUE",
AM1085="Fiber CAmtel","TX ISSUE",
AM1085="Fiber AOF","TX ISSUE",
AM1085="Projet OCM (HUAWEI)","TRAVAUX-HUAWEI",
AM1085="Projet OCM (NOKIA)","TRAVAUX -NOKIA",
AM1085="ACCESS-ISSUE","ACCESS-ISSUE",
AM1085="Projet OCM (ZTE, NOKIA, autres projets)","TRAVAUX OCM",
AM1085="No root CAuse","No root cause",
AM1085="ODU HS","TX ISSUE",
AM1085="IP &amp; VLAN","TX ISSUE",
AM1085="Warehouse HUAWEI","SPARE-ISSUE",
AM1085="SPARE-HS","SPARE-ISSUE",
AM1085="Power Telco","RAN ISSUE",AM1085="no impacts","no impacts"
),"")</f>
        <v>no impacts</v>
      </c>
      <c r="AM1085" s="67" t="s">
        <v>5605</v>
      </c>
      <c r="AN1085" s="48" t="str" cm="1">
        <f t="array" ref="AN1085">IFERROR(_xlfn.IFS(
AM1085="MPR ISSUE","ACTIVE",
AM1085="BSS Hardware Issue","ACTIVE",
AM1085="Sites strategiques, MLL, Pylone, etc.","PASSIVE",
AM1085="AKTIVCO DEFAUT GE &amp; POWER Cabinet","PASSIVE",
AM1085="AKTIVCO Coupure ENEO &amp; Baisse de tension","PASSIVE",
AM1085="Coupure ENEO &amp; Baisse de tension","PASSIVE",
AM1085="Defaut GE &amp; POWER Cabinet","PASSIVE",
AM1085="Sharing","PASSIVE",
AM1085="Sites strategiques &amp; DataCenter","PASSIVE",
AM1085="Exclu","Exclu",
AM1085="SAT","ACTIVE",
AM1085="SPARE-ISSUE","SPARE-ISSUE",
AM1085="Fiber CAmtel","ACTIVE",
AM1085="Fiber AOF","ACTIVE",
AM1085="Projet OCM (HUAWEI)","PLANNED WORKS",
AM1085="Projet OCM (NOKIA)","PLANNED WORKS",
AM1085="ACCESS-ISSUE","ACCESS-ISSUE",
AM1085="Projet OCM (ZTE, NOKIA, autres projets)","PLANNED WORKS",
AM1085="No root CAuse","No root cause",
AM1085="ODU HS","ACTIVE",
AM1085="IP &amp; VLAN","ACTIVE",
AM1085="Warehouse HUAWEI","SPARE-ISSUE",
AM1085="SPARE-HS","SPARE-ISSUE",
AM1085="Power Telco","ACTIVE", AM1085="no impacts","no impacts"
),"")</f>
        <v>no impacts</v>
      </c>
      <c r="AO1085" s="93" t="s">
        <v>5537</v>
      </c>
      <c r="AP1085" s="101" t="str">
        <f t="shared" si="32"/>
        <v>SUO_220</v>
      </c>
      <c r="AR1085" s="17" t="s">
        <v>5537</v>
      </c>
      <c r="AS1085" s="7" t="s">
        <v>5537</v>
      </c>
      <c r="AT1085" s="6"/>
      <c r="AU1085" s="7"/>
      <c r="AV1085" s="3" t="s">
        <v>5537</v>
      </c>
      <c r="AW1085" s="18" t="s">
        <v>5537</v>
      </c>
      <c r="AX1085" s="18" t="s">
        <v>5537</v>
      </c>
      <c r="AY1085" s="18" t="s">
        <v>5537</v>
      </c>
      <c r="AZ1085" s="18" t="s">
        <v>5537</v>
      </c>
      <c r="BA1085" s="18" t="s">
        <v>5537</v>
      </c>
      <c r="BB1085" s="18" t="s">
        <v>5537</v>
      </c>
      <c r="BC1085" s="18" t="s">
        <v>5537</v>
      </c>
      <c r="BD1085" s="18" t="s">
        <v>5537</v>
      </c>
      <c r="BE1085" s="18" t="s">
        <v>5537</v>
      </c>
      <c r="BF1085" s="18" t="s">
        <v>5537</v>
      </c>
      <c r="BG1085" s="18" t="s">
        <v>5537</v>
      </c>
      <c r="BH1085" s="18" t="s">
        <v>5537</v>
      </c>
      <c r="BI1085" s="9" t="s">
        <v>5537</v>
      </c>
      <c r="BJ1085" s="14"/>
      <c r="BK1085" s="14" t="s">
        <v>5537</v>
      </c>
      <c r="BL1085" s="14" t="str">
        <f>_xlfn.XLOOKUP(B1085,'[4]cell downs 18042026 17h'!$B:$B,'[4]cell downs 18042026 17h'!$B:$B,"")</f>
        <v/>
      </c>
      <c r="BM1085" s="14" t="str">
        <f>_xlfn.XLOOKUP(B1085,'[5]Cells Huawei 19042026 15h'!$B:$B,'[5]Cells Huawei 19042026 15h'!$B:$B,"")</f>
        <v/>
      </c>
      <c r="BN1085" s="9" t="str">
        <f>_xlfn.XLOOKUP(B1085,'[6]cells down 19042026 9H40'!$B:$B,'[6]cells down 19042026 9H40'!$B:$B,"")</f>
        <v/>
      </c>
      <c r="BO1085" s="9" t="s">
        <v>337</v>
      </c>
      <c r="BP1085" s="9" t="s">
        <v>12</v>
      </c>
      <c r="BQ1085" s="115"/>
    </row>
    <row r="1086" spans="1:69" s="9" customFormat="1" x14ac:dyDescent="0.3">
      <c r="A1086" s="1" t="s">
        <v>2376</v>
      </c>
      <c r="B1086" s="8" t="s">
        <v>2377</v>
      </c>
      <c r="C1086" s="3" t="str">
        <f>_xlfn.XLOOKUP(B1086,'[1]daily break down'!$D:$D,'[1]daily break down'!$E:$E,"")</f>
        <v>Yaounde</v>
      </c>
      <c r="D1086" s="1" t="s">
        <v>11</v>
      </c>
      <c r="E1086" s="1" t="s">
        <v>12</v>
      </c>
      <c r="F1086" s="3" t="s">
        <v>37</v>
      </c>
      <c r="G1086" s="1" t="s">
        <v>38</v>
      </c>
      <c r="H1086" s="34" t="str">
        <f>_xlfn.XLOOKUP(B1086,[2]CALCULATION!$B:$B,[2]CALCULATION!$H:$H,"")</f>
        <v>ZTE</v>
      </c>
      <c r="I1086" s="28">
        <v>0</v>
      </c>
      <c r="J1086" s="28">
        <v>0</v>
      </c>
      <c r="K1086" s="28">
        <v>16.036856546044461</v>
      </c>
      <c r="L1086" s="28">
        <v>13.868556899607057</v>
      </c>
      <c r="M1086" s="28">
        <v>21.059321610693054</v>
      </c>
      <c r="N1086" s="28">
        <v>0</v>
      </c>
      <c r="O1086" s="28">
        <v>0</v>
      </c>
      <c r="P1086" s="28">
        <v>0</v>
      </c>
      <c r="Q1086" s="28">
        <v>0</v>
      </c>
      <c r="R1086" s="28">
        <v>0</v>
      </c>
      <c r="S1086" s="94">
        <v>0</v>
      </c>
      <c r="T1086" s="94">
        <f>_xlfn.XLOOKUP(B1086,'[3]Nur des jours'!$B:$B,'[3]Nur des jours'!$U:$U,"")</f>
        <v>0</v>
      </c>
      <c r="U1086" s="94">
        <v>0</v>
      </c>
      <c r="V1086" s="94">
        <v>0</v>
      </c>
      <c r="W1086" s="94">
        <v>0</v>
      </c>
      <c r="X1086" s="94">
        <v>1.1111253791737731E-2</v>
      </c>
      <c r="Y1086" s="94">
        <v>7.5717933242588451</v>
      </c>
      <c r="Z1086" s="94">
        <v>0</v>
      </c>
      <c r="AA1086" s="94">
        <v>0</v>
      </c>
      <c r="AB1086" s="94">
        <v>0</v>
      </c>
      <c r="AC1086" s="94">
        <f>_xlfn.XLOOKUP(B1086,'[3]Nur des jours'!$B:$B,'[3]Nur des jours'!$N:$N,"")</f>
        <v>0</v>
      </c>
      <c r="AD1086" s="94">
        <v>0</v>
      </c>
      <c r="AE1086" s="94">
        <v>0</v>
      </c>
      <c r="AF1086" s="94">
        <v>0</v>
      </c>
      <c r="AG1086" s="94">
        <v>0</v>
      </c>
      <c r="AH1086" s="94">
        <v>0</v>
      </c>
      <c r="AI1086" s="49" t="s">
        <v>5559</v>
      </c>
      <c r="AJ1086" s="49"/>
      <c r="AK1086" s="48" t="str" cm="1">
        <f t="array" ref="AK1086">IFERROR(_xlfn.IFS(
AM1086="MPR ISSUE","PDH",
AM1086="BSS Hardware Issue","BSS",
AM1086="Sites strategiques, MLL, Pylone, etc.","ENVTECH",
AM1086="AKTIVCO DEFAUT GE &amp; POWER Cabinet","AKTIVCO",
AM1086="AKTIVCO Coupure ENEO &amp; Baisse de tension","AKTIVCO GRID ONLY",
AM1086="Coupure ENEO &amp; Baisse de tension","IHS GRID ONLY",
AM1086="Defaut GE &amp; POWER Cabinet","IHS",
AM1086="Sharing","Partners",
AM1086="Sites strategiques &amp; DataCenter","SST &amp; DC",
AM1086="Exclu","Exclu",
AM1086="SAT","SAT",
AM1086="SPARE-ISSUE","SPARE-ISSUE",
AM1086="Fiber CAmtel","TRANS_FO_CAMTEL",
AM1086="Fiber AOF","Fiber AOF",
AM1086="Projet OCM (HUAWEI)","TRAVAUX-HUAWEI",
AM1086="Projet OCM (NOKIA)","TRAVAUX-NOKIA",
AM1086="ACCESS-ISSUE","ACCESS-ISSUE",
AM1086="Projet OCM (ZTE, NOKIA, autres projets)","TRAVAUX OCM",
AM1086="No root CAuse","No root cause",
AM1086="ODU HS","PDH",
AM1086="IP &amp; VLAN","PDH",
AM1086="Warehouse HUAWEI","SPARE-ISSUE",
AM1086="SPARE-HS","SPARE-ISSUE",
AM1086="Power Telco","BSS",AM1086="no impacts","no impacts"
),"")</f>
        <v>no impacts</v>
      </c>
      <c r="AL1086" s="48" t="str" cm="1">
        <f t="array" ref="AL1086">IFERROR(_xlfn.IFS(
AM1086="MPR ISSUE","TX ISSUE",
AM1086="BSS Hardware Issue","RAN ISSUE",
AM1086="Sites strategiques, MLL, Pylone, etc.","ENVTECH",
AM1086="AKTIVCO DEFAUT GE &amp; POWER Cabinet","POWER ISSUE",
AM1086="AKTIVCO Coupure ENEO &amp; Baisse de tension","POWER ISSUE",
AM1086="Coupure ENEO &amp; Baisse de tension","POWER ISSUE",
AM1086="Defaut GE &amp; POWER Cabinet","POWER ISSUE",
AM1086="Sharing","POWER ISSUE",
AM1086="Sites strategiques &amp; DataCenter","POWER ISSUE",
AM1086="Exclu","Exclu",
AM1086="SAT","TX ISSUE",
AM1086="SPARE-ISSUE","SPARE-ISSUE",
AM1086="Fiber CAmtel","TX ISSUE",
AM1086="Fiber AOF","TX ISSUE",
AM1086="Projet OCM (HUAWEI)","TRAVAUX-HUAWEI",
AM1086="Projet OCM (NOKIA)","TRAVAUX -NOKIA",
AM1086="ACCESS-ISSUE","ACCESS-ISSUE",
AM1086="Projet OCM (ZTE, NOKIA, autres projets)","TRAVAUX OCM",
AM1086="No root CAuse","No root cause",
AM1086="ODU HS","TX ISSUE",
AM1086="IP &amp; VLAN","TX ISSUE",
AM1086="Warehouse HUAWEI","SPARE-ISSUE",
AM1086="SPARE-HS","SPARE-ISSUE",
AM1086="Power Telco","RAN ISSUE",AM1086="no impacts","no impacts"
),"")</f>
        <v>no impacts</v>
      </c>
      <c r="AM1086" s="67" t="s">
        <v>5605</v>
      </c>
      <c r="AN1086" s="48" t="str" cm="1">
        <f t="array" ref="AN1086">IFERROR(_xlfn.IFS(
AM1086="MPR ISSUE","ACTIVE",
AM1086="BSS Hardware Issue","ACTIVE",
AM1086="Sites strategiques, MLL, Pylone, etc.","PASSIVE",
AM1086="AKTIVCO DEFAUT GE &amp; POWER Cabinet","PASSIVE",
AM1086="AKTIVCO Coupure ENEO &amp; Baisse de tension","PASSIVE",
AM1086="Coupure ENEO &amp; Baisse de tension","PASSIVE",
AM1086="Defaut GE &amp; POWER Cabinet","PASSIVE",
AM1086="Sharing","PASSIVE",
AM1086="Sites strategiques &amp; DataCenter","PASSIVE",
AM1086="Exclu","Exclu",
AM1086="SAT","ACTIVE",
AM1086="SPARE-ISSUE","SPARE-ISSUE",
AM1086="Fiber CAmtel","ACTIVE",
AM1086="Fiber AOF","ACTIVE",
AM1086="Projet OCM (HUAWEI)","PLANNED WORKS",
AM1086="Projet OCM (NOKIA)","PLANNED WORKS",
AM1086="ACCESS-ISSUE","ACCESS-ISSUE",
AM1086="Projet OCM (ZTE, NOKIA, autres projets)","PLANNED WORKS",
AM1086="No root CAuse","No root cause",
AM1086="ODU HS","ACTIVE",
AM1086="IP &amp; VLAN","ACTIVE",
AM1086="Warehouse HUAWEI","SPARE-ISSUE",
AM1086="SPARE-HS","SPARE-ISSUE",
AM1086="Power Telco","ACTIVE", AM1086="no impacts","no impacts"
),"")</f>
        <v>no impacts</v>
      </c>
      <c r="AO1086" s="93" t="s">
        <v>5537</v>
      </c>
      <c r="AP1086" s="101" t="str">
        <f t="shared" si="32"/>
        <v>CTR_154</v>
      </c>
      <c r="AR1086" s="17" t="s">
        <v>5537</v>
      </c>
      <c r="AS1086" s="7" t="s">
        <v>5537</v>
      </c>
      <c r="AT1086" s="6"/>
      <c r="AU1086" s="7"/>
      <c r="AV1086" s="3" t="s">
        <v>5537</v>
      </c>
      <c r="AW1086" s="18" t="s">
        <v>5537</v>
      </c>
      <c r="AX1086" s="18" t="s">
        <v>5537</v>
      </c>
      <c r="AY1086" s="18" t="s">
        <v>5537</v>
      </c>
      <c r="AZ1086" s="18" t="s">
        <v>5537</v>
      </c>
      <c r="BA1086" s="18" t="s">
        <v>5537</v>
      </c>
      <c r="BB1086" s="18" t="s">
        <v>5537</v>
      </c>
      <c r="BC1086" s="18" t="s">
        <v>5537</v>
      </c>
      <c r="BD1086" s="18" t="s">
        <v>5537</v>
      </c>
      <c r="BE1086" s="18" t="s">
        <v>5537</v>
      </c>
      <c r="BF1086" s="18" t="s">
        <v>5537</v>
      </c>
      <c r="BG1086" s="18" t="s">
        <v>5537</v>
      </c>
      <c r="BH1086" s="18" t="s">
        <v>5537</v>
      </c>
      <c r="BI1086" s="9" t="s">
        <v>5537</v>
      </c>
      <c r="BJ1086" s="14"/>
      <c r="BK1086" s="14" t="s">
        <v>5537</v>
      </c>
      <c r="BL1086" s="14" t="str">
        <f>_xlfn.XLOOKUP(B1086,'[4]cell downs 18042026 17h'!$B:$B,'[4]cell downs 18042026 17h'!$B:$B,"")</f>
        <v/>
      </c>
      <c r="BM1086" s="14" t="str">
        <f>_xlfn.XLOOKUP(B1086,'[5]Cells Huawei 19042026 15h'!$B:$B,'[5]Cells Huawei 19042026 15h'!$B:$B,"")</f>
        <v/>
      </c>
      <c r="BN1086" s="9" t="str">
        <f>_xlfn.XLOOKUP(B1086,'[6]cells down 19042026 9H40'!$B:$B,'[6]cells down 19042026 9H40'!$B:$B,"")</f>
        <v/>
      </c>
      <c r="BO1086" s="9" t="s">
        <v>2377</v>
      </c>
      <c r="BP1086" s="9" t="s">
        <v>594</v>
      </c>
      <c r="BQ1086" s="115"/>
    </row>
    <row r="1087" spans="1:69" s="9" customFormat="1" x14ac:dyDescent="0.3">
      <c r="A1087" s="1" t="s">
        <v>5034</v>
      </c>
      <c r="B1087" s="8" t="s">
        <v>5035</v>
      </c>
      <c r="C1087" s="3" t="str">
        <f>_xlfn.XLOOKUP(B1087,'[1]daily break down'!$D:$D,'[1]daily break down'!$E:$E,"")</f>
        <v>Yaounde</v>
      </c>
      <c r="D1087" s="1" t="s">
        <v>11</v>
      </c>
      <c r="E1087" s="1" t="s">
        <v>318</v>
      </c>
      <c r="F1087" s="3" t="s">
        <v>37</v>
      </c>
      <c r="G1087" s="1" t="s">
        <v>38</v>
      </c>
      <c r="H1087" s="33" t="str">
        <f>_xlfn.XLOOKUP(B1087,[2]CALCULATION!$B:$B,[2]CALCULATION!$H:$H,"")</f>
        <v>NOKIA</v>
      </c>
      <c r="I1087" s="28">
        <v>0</v>
      </c>
      <c r="J1087" s="28">
        <v>0</v>
      </c>
      <c r="K1087" s="28">
        <v>0</v>
      </c>
      <c r="L1087" s="28">
        <v>0</v>
      </c>
      <c r="M1087" s="28">
        <v>0</v>
      </c>
      <c r="N1087" s="28">
        <v>0</v>
      </c>
      <c r="O1087" s="28">
        <v>0</v>
      </c>
      <c r="P1087" s="28">
        <v>0</v>
      </c>
      <c r="Q1087" s="28">
        <v>0</v>
      </c>
      <c r="R1087" s="28">
        <v>5.5081142472312825</v>
      </c>
      <c r="S1087" s="94">
        <v>12.327606132984052</v>
      </c>
      <c r="T1087" s="94">
        <f>_xlfn.XLOOKUP(B1087,'[3]Nur des jours'!$B:$B,'[3]Nur des jours'!$U:$U,"")</f>
        <v>12.327606132984052</v>
      </c>
      <c r="U1087" s="94">
        <v>12.327606132984052</v>
      </c>
      <c r="V1087" s="94">
        <v>12.327606132984052</v>
      </c>
      <c r="W1087" s="94">
        <v>12.327606132984052</v>
      </c>
      <c r="X1087" s="94">
        <v>12.327606132984052</v>
      </c>
      <c r="Y1087" s="94">
        <v>7.3694770599385748</v>
      </c>
      <c r="Z1087" s="94">
        <v>0</v>
      </c>
      <c r="AA1087" s="94">
        <v>0</v>
      </c>
      <c r="AB1087" s="94">
        <v>0</v>
      </c>
      <c r="AC1087" s="94">
        <f>_xlfn.XLOOKUP(B1087,'[3]Nur des jours'!$B:$B,'[3]Nur des jours'!$N:$N,"")</f>
        <v>0</v>
      </c>
      <c r="AD1087" s="94">
        <v>0</v>
      </c>
      <c r="AE1087" s="94">
        <v>0</v>
      </c>
      <c r="AF1087" s="94">
        <v>0</v>
      </c>
      <c r="AG1087" s="94">
        <v>0</v>
      </c>
      <c r="AH1087" s="94">
        <v>0</v>
      </c>
      <c r="AI1087" s="49" t="s">
        <v>5559</v>
      </c>
      <c r="AJ1087" s="49"/>
      <c r="AK1087" s="48" t="str" cm="1">
        <f t="array" ref="AK1087">IFERROR(_xlfn.IFS(
AM1087="MPR ISSUE","PDH",
AM1087="BSS Hardware Issue","BSS",
AM1087="Sites strategiques, MLL, Pylone, etc.","ENVTECH",
AM1087="AKTIVCO DEFAUT GE &amp; POWER Cabinet","AKTIVCO",
AM1087="AKTIVCO Coupure ENEO &amp; Baisse de tension","AKTIVCO GRID ONLY",
AM1087="Coupure ENEO &amp; Baisse de tension","IHS GRID ONLY",
AM1087="Defaut GE &amp; POWER Cabinet","IHS",
AM1087="Sharing","Partners",
AM1087="Sites strategiques &amp; DataCenter","SST &amp; DC",
AM1087="Exclu","Exclu",
AM1087="SAT","SAT",
AM1087="SPARE-ISSUE","SPARE-ISSUE",
AM1087="Fiber CAmtel","TRANS_FO_CAMTEL",
AM1087="Fiber AOF","Fiber AOF",
AM1087="Projet OCM (HUAWEI)","TRAVAUX-HUAWEI",
AM1087="Projet OCM (NOKIA)","TRAVAUX-NOKIA",
AM1087="ACCESS-ISSUE","ACCESS-ISSUE",
AM1087="Projet OCM (ZTE, NOKIA, autres projets)","TRAVAUX OCM",
AM1087="No root CAuse","No root cause",
AM1087="ODU HS","PDH",
AM1087="IP &amp; VLAN","PDH",
AM1087="Warehouse HUAWEI","SPARE-ISSUE",
AM1087="SPARE-HS","SPARE-ISSUE",
AM1087="Power Telco","BSS",AM1087="no impacts","no impacts"
),"")</f>
        <v>no impacts</v>
      </c>
      <c r="AL1087" s="48" t="str" cm="1">
        <f t="array" ref="AL1087">IFERROR(_xlfn.IFS(
AM1087="MPR ISSUE","TX ISSUE",
AM1087="BSS Hardware Issue","RAN ISSUE",
AM1087="Sites strategiques, MLL, Pylone, etc.","ENVTECH",
AM1087="AKTIVCO DEFAUT GE &amp; POWER Cabinet","POWER ISSUE",
AM1087="AKTIVCO Coupure ENEO &amp; Baisse de tension","POWER ISSUE",
AM1087="Coupure ENEO &amp; Baisse de tension","POWER ISSUE",
AM1087="Defaut GE &amp; POWER Cabinet","POWER ISSUE",
AM1087="Sharing","POWER ISSUE",
AM1087="Sites strategiques &amp; DataCenter","POWER ISSUE",
AM1087="Exclu","Exclu",
AM1087="SAT","TX ISSUE",
AM1087="SPARE-ISSUE","SPARE-ISSUE",
AM1087="Fiber CAmtel","TX ISSUE",
AM1087="Fiber AOF","TX ISSUE",
AM1087="Projet OCM (HUAWEI)","TRAVAUX-HUAWEI",
AM1087="Projet OCM (NOKIA)","TRAVAUX -NOKIA",
AM1087="ACCESS-ISSUE","ACCESS-ISSUE",
AM1087="Projet OCM (ZTE, NOKIA, autres projets)","TRAVAUX OCM",
AM1087="No root CAuse","No root cause",
AM1087="ODU HS","TX ISSUE",
AM1087="IP &amp; VLAN","TX ISSUE",
AM1087="Warehouse HUAWEI","SPARE-ISSUE",
AM1087="SPARE-HS","SPARE-ISSUE",
AM1087="Power Telco","RAN ISSUE",AM1087="no impacts","no impacts"
),"")</f>
        <v>no impacts</v>
      </c>
      <c r="AM1087" s="67" t="s">
        <v>5605</v>
      </c>
      <c r="AN1087" s="48" t="str" cm="1">
        <f t="array" ref="AN1087">IFERROR(_xlfn.IFS(
AM1087="MPR ISSUE","ACTIVE",
AM1087="BSS Hardware Issue","ACTIVE",
AM1087="Sites strategiques, MLL, Pylone, etc.","PASSIVE",
AM1087="AKTIVCO DEFAUT GE &amp; POWER Cabinet","PASSIVE",
AM1087="AKTIVCO Coupure ENEO &amp; Baisse de tension","PASSIVE",
AM1087="Coupure ENEO &amp; Baisse de tension","PASSIVE",
AM1087="Defaut GE &amp; POWER Cabinet","PASSIVE",
AM1087="Sharing","PASSIVE",
AM1087="Sites strategiques &amp; DataCenter","PASSIVE",
AM1087="Exclu","Exclu",
AM1087="SAT","ACTIVE",
AM1087="SPARE-ISSUE","SPARE-ISSUE",
AM1087="Fiber CAmtel","ACTIVE",
AM1087="Fiber AOF","ACTIVE",
AM1087="Projet OCM (HUAWEI)","PLANNED WORKS",
AM1087="Projet OCM (NOKIA)","PLANNED WORKS",
AM1087="ACCESS-ISSUE","ACCESS-ISSUE",
AM1087="Projet OCM (ZTE, NOKIA, autres projets)","PLANNED WORKS",
AM1087="No root CAuse","No root cause",
AM1087="ODU HS","ACTIVE",
AM1087="IP &amp; VLAN","ACTIVE",
AM1087="Warehouse HUAWEI","SPARE-ISSUE",
AM1087="SPARE-HS","SPARE-ISSUE",
AM1087="Power Telco","ACTIVE", AM1087="no impacts","no impacts"
),"")</f>
        <v>no impacts</v>
      </c>
      <c r="AO1087" s="93" t="s">
        <v>5537</v>
      </c>
      <c r="AP1087" s="101" t="str">
        <f t="shared" si="32"/>
        <v>CTR_694</v>
      </c>
      <c r="AR1087" s="17" t="s">
        <v>5537</v>
      </c>
      <c r="AS1087" s="7" t="s">
        <v>5537</v>
      </c>
      <c r="AT1087" s="6"/>
      <c r="AU1087" s="7"/>
      <c r="AV1087" s="3" t="s">
        <v>5537</v>
      </c>
      <c r="AW1087" s="18" t="s">
        <v>5537</v>
      </c>
      <c r="AX1087" s="18" t="s">
        <v>5537</v>
      </c>
      <c r="AY1087" s="18" t="s">
        <v>5537</v>
      </c>
      <c r="AZ1087" s="18" t="s">
        <v>5537</v>
      </c>
      <c r="BA1087" s="18" t="s">
        <v>5537</v>
      </c>
      <c r="BB1087" s="18" t="s">
        <v>5537</v>
      </c>
      <c r="BC1087" s="18" t="s">
        <v>5537</v>
      </c>
      <c r="BD1087" s="18" t="s">
        <v>5537</v>
      </c>
      <c r="BE1087" s="18" t="s">
        <v>5537</v>
      </c>
      <c r="BF1087" s="18" t="s">
        <v>5537</v>
      </c>
      <c r="BG1087" s="18" t="s">
        <v>5537</v>
      </c>
      <c r="BH1087" s="18" t="s">
        <v>5537</v>
      </c>
      <c r="BI1087" s="9" t="s">
        <v>5537</v>
      </c>
      <c r="BJ1087" s="14"/>
      <c r="BK1087" s="14" t="s">
        <v>5537</v>
      </c>
      <c r="BL1087" s="14" t="str">
        <f>_xlfn.XLOOKUP(B1087,'[4]cell downs 18042026 17h'!$B:$B,'[4]cell downs 18042026 17h'!$B:$B,"")</f>
        <v/>
      </c>
      <c r="BM1087" s="14" t="str">
        <f>_xlfn.XLOOKUP(B1087,'[5]Cells Huawei 19042026 15h'!$B:$B,'[5]Cells Huawei 19042026 15h'!$B:$B,"")</f>
        <v/>
      </c>
      <c r="BN1087" s="9" t="str">
        <f>_xlfn.XLOOKUP(B1087,'[6]cells down 19042026 9H40'!$B:$B,'[6]cells down 19042026 9H40'!$B:$B,"")</f>
        <v/>
      </c>
      <c r="BO1087" s="9" t="s">
        <v>5035</v>
      </c>
      <c r="BP1087" s="9" t="s">
        <v>12</v>
      </c>
      <c r="BQ1087" s="115"/>
    </row>
    <row r="1088" spans="1:69" s="9" customFormat="1" x14ac:dyDescent="0.3">
      <c r="A1088" s="1" t="s">
        <v>1835</v>
      </c>
      <c r="B1088" s="8" t="s">
        <v>1836</v>
      </c>
      <c r="C1088" s="3" t="str">
        <f>_xlfn.XLOOKUP(B1088,'[1]daily break down'!$D:$D,'[1]daily break down'!$E:$E,"")</f>
        <v>NORD</v>
      </c>
      <c r="D1088" s="1" t="s">
        <v>21</v>
      </c>
      <c r="E1088" s="1" t="s">
        <v>122</v>
      </c>
      <c r="F1088" s="3" t="s">
        <v>23</v>
      </c>
      <c r="G1088" s="1" t="s">
        <v>1837</v>
      </c>
      <c r="H1088" s="32" t="str">
        <f>_xlfn.XLOOKUP(B1088,[2]CALCULATION!$B:$B,[2]CALCULATION!$H:$H,"")</f>
        <v>Huawei</v>
      </c>
      <c r="I1088" s="28">
        <v>0</v>
      </c>
      <c r="J1088" s="28">
        <v>0</v>
      </c>
      <c r="K1088" s="28">
        <v>0</v>
      </c>
      <c r="L1088" s="28">
        <v>0</v>
      </c>
      <c r="M1088" s="28">
        <v>0</v>
      </c>
      <c r="N1088" s="28">
        <v>0</v>
      </c>
      <c r="O1088" s="28">
        <v>0</v>
      </c>
      <c r="P1088" s="28">
        <v>0</v>
      </c>
      <c r="Q1088" s="28">
        <v>0</v>
      </c>
      <c r="R1088" s="28">
        <v>0</v>
      </c>
      <c r="S1088" s="94">
        <v>0</v>
      </c>
      <c r="T1088" s="94">
        <f>_xlfn.XLOOKUP(B1088,'[3]Nur des jours'!$B:$B,'[3]Nur des jours'!$U:$U,"")</f>
        <v>0</v>
      </c>
      <c r="U1088" s="94">
        <v>0</v>
      </c>
      <c r="V1088" s="94">
        <v>2.9427879223703251E-2</v>
      </c>
      <c r="W1088" s="94">
        <v>7.8338976352112955</v>
      </c>
      <c r="X1088" s="94">
        <v>5.8802253212454305</v>
      </c>
      <c r="Y1088" s="94">
        <v>7.353759491828681</v>
      </c>
      <c r="Z1088" s="94">
        <v>0</v>
      </c>
      <c r="AA1088" s="94">
        <v>0</v>
      </c>
      <c r="AB1088" s="94">
        <v>0</v>
      </c>
      <c r="AC1088" s="94">
        <f>_xlfn.XLOOKUP(B1088,'[3]Nur des jours'!$B:$B,'[3]Nur des jours'!$N:$N,"")</f>
        <v>0</v>
      </c>
      <c r="AD1088" s="94">
        <v>0</v>
      </c>
      <c r="AE1088" s="94">
        <v>0</v>
      </c>
      <c r="AF1088" s="94">
        <v>0</v>
      </c>
      <c r="AG1088" s="94">
        <v>0</v>
      </c>
      <c r="AH1088" s="94">
        <v>0</v>
      </c>
      <c r="AI1088" s="49" t="s">
        <v>6588</v>
      </c>
      <c r="AJ1088" s="49"/>
      <c r="AK1088" s="48" t="str" cm="1">
        <f t="array" ref="AK1088">IFERROR(_xlfn.IFS(
AM1088="MPR ISSUE","PDH",
AM1088="BSS Hardware Issue","BSS",
AM1088="Sites strategiques, MLL, Pylone, etc.","ENVTECH",
AM1088="AKTIVCO DEFAUT GE &amp; POWER Cabinet","AKTIVCO",
AM1088="AKTIVCO Coupure ENEO &amp; Baisse de tension","AKTIVCO GRID ONLY",
AM1088="Coupure ENEO &amp; Baisse de tension","IHS GRID ONLY",
AM1088="Defaut GE &amp; POWER Cabinet","IHS",
AM1088="Sharing","Partners",
AM1088="Sites strategiques &amp; DataCenter","SST &amp; DC",
AM1088="Exclu","Exclu",
AM1088="SAT","SAT",
AM1088="SPARE-ISSUE","SPARE-ISSUE",
AM1088="Fiber CAmtel","TRANS_FO_CAMTEL",
AM1088="Fiber AOF","Fiber AOF",
AM1088="Projet OCM (HUAWEI)","TRAVAUX-HUAWEI",
AM1088="Projet OCM (NOKIA)","TRAVAUX-NOKIA",
AM1088="ACCESS-ISSUE","ACCESS-ISSUE",
AM1088="Projet OCM (ZTE, NOKIA, autres projets)","TRAVAUX OCM",
AM1088="No root CAuse","No root cause",
AM1088="ODU HS","PDH",
AM1088="IP &amp; VLAN","PDH",
AM1088="Warehouse HUAWEI","SPARE-ISSUE",
AM1088="SPARE-HS","SPARE-ISSUE",
AM1088="Power Telco","BSS",AM1088="no impacts","no impacts"
),"")</f>
        <v>Exclu</v>
      </c>
      <c r="AL1088" s="48" t="str" cm="1">
        <f t="array" ref="AL1088">IFERROR(_xlfn.IFS(
AM1088="MPR ISSUE","TX ISSUE",
AM1088="BSS Hardware Issue","RAN ISSUE",
AM1088="Sites strategiques, MLL, Pylone, etc.","ENVTECH",
AM1088="AKTIVCO DEFAUT GE &amp; POWER Cabinet","POWER ISSUE",
AM1088="AKTIVCO Coupure ENEO &amp; Baisse de tension","POWER ISSUE",
AM1088="Coupure ENEO &amp; Baisse de tension","POWER ISSUE",
AM1088="Defaut GE &amp; POWER Cabinet","POWER ISSUE",
AM1088="Sharing","POWER ISSUE",
AM1088="Sites strategiques &amp; DataCenter","POWER ISSUE",
AM1088="Exclu","Exclu",
AM1088="SAT","TX ISSUE",
AM1088="SPARE-ISSUE","SPARE-ISSUE",
AM1088="Fiber CAmtel","TX ISSUE",
AM1088="Fiber AOF","TX ISSUE",
AM1088="Projet OCM (HUAWEI)","TRAVAUX-HUAWEI",
AM1088="Projet OCM (NOKIA)","TRAVAUX -NOKIA",
AM1088="ACCESS-ISSUE","ACCESS-ISSUE",
AM1088="Projet OCM (ZTE, NOKIA, autres projets)","TRAVAUX OCM",
AM1088="No root CAuse","No root cause",
AM1088="ODU HS","TX ISSUE",
AM1088="IP &amp; VLAN","TX ISSUE",
AM1088="Warehouse HUAWEI","SPARE-ISSUE",
AM1088="SPARE-HS","SPARE-ISSUE",
AM1088="Power Telco","RAN ISSUE",AM1088="no impacts","no impacts"
),"")</f>
        <v>Exclu</v>
      </c>
      <c r="AM1088" s="67" t="s">
        <v>6588</v>
      </c>
      <c r="AN1088" s="48" t="str" cm="1">
        <f t="array" ref="AN1088">IFERROR(_xlfn.IFS(
AM1088="MPR ISSUE","ACTIVE",
AM1088="BSS Hardware Issue","ACTIVE",
AM1088="Sites strategiques, MLL, Pylone, etc.","PASSIVE",
AM1088="AKTIVCO DEFAUT GE &amp; POWER Cabinet","PASSIVE",
AM1088="AKTIVCO Coupure ENEO &amp; Baisse de tension","PASSIVE",
AM1088="Coupure ENEO &amp; Baisse de tension","PASSIVE",
AM1088="Defaut GE &amp; POWER Cabinet","PASSIVE",
AM1088="Sharing","PASSIVE",
AM1088="Sites strategiques &amp; DataCenter","PASSIVE",
AM1088="Exclu","Exclu",
AM1088="SAT","ACTIVE",
AM1088="SPARE-ISSUE","SPARE-ISSUE",
AM1088="Fiber CAmtel","ACTIVE",
AM1088="Fiber AOF","ACTIVE",
AM1088="Projet OCM (HUAWEI)","PLANNED WORKS",
AM1088="Projet OCM (NOKIA)","PLANNED WORKS",
AM1088="ACCESS-ISSUE","ACCESS-ISSUE",
AM1088="Projet OCM (ZTE, NOKIA, autres projets)","PLANNED WORKS",
AM1088="No root CAuse","No root cause",
AM1088="ODU HS","ACTIVE",
AM1088="IP &amp; VLAN","ACTIVE",
AM1088="Warehouse HUAWEI","SPARE-ISSUE",
AM1088="SPARE-HS","SPARE-ISSUE",
AM1088="Power Telco","ACTIVE", AM1088="no impacts","no impacts"
),"")</f>
        <v>Exclu</v>
      </c>
      <c r="AO1088" s="93" t="s">
        <v>5537</v>
      </c>
      <c r="AP1088" s="101" t="str">
        <f t="shared" si="32"/>
        <v>NRD_167</v>
      </c>
      <c r="AR1088" s="17" t="s">
        <v>5537</v>
      </c>
      <c r="AS1088" s="7" t="s">
        <v>5537</v>
      </c>
      <c r="AT1088" s="6"/>
      <c r="AU1088" s="7"/>
      <c r="AV1088" s="3" t="s">
        <v>5537</v>
      </c>
      <c r="AW1088" s="18" t="s">
        <v>5537</v>
      </c>
      <c r="AX1088" s="18" t="s">
        <v>5537</v>
      </c>
      <c r="AY1088" s="18" t="s">
        <v>5537</v>
      </c>
      <c r="AZ1088" s="18" t="s">
        <v>5537</v>
      </c>
      <c r="BA1088" s="18" t="s">
        <v>5537</v>
      </c>
      <c r="BB1088" s="18" t="s">
        <v>5537</v>
      </c>
      <c r="BC1088" s="18" t="s">
        <v>5537</v>
      </c>
      <c r="BD1088" s="18" t="s">
        <v>5537</v>
      </c>
      <c r="BE1088" s="18" t="s">
        <v>5537</v>
      </c>
      <c r="BF1088" s="18" t="s">
        <v>5537</v>
      </c>
      <c r="BG1088" s="18" t="s">
        <v>5537</v>
      </c>
      <c r="BH1088" s="18" t="s">
        <v>5537</v>
      </c>
      <c r="BI1088" s="9" t="s">
        <v>5537</v>
      </c>
      <c r="BJ1088" s="14"/>
      <c r="BK1088" s="14" t="s">
        <v>5537</v>
      </c>
      <c r="BL1088" s="14" t="str">
        <f>_xlfn.XLOOKUP(B1088,'[4]cell downs 18042026 17h'!$B:$B,'[4]cell downs 18042026 17h'!$B:$B,"")</f>
        <v/>
      </c>
      <c r="BM1088" s="14" t="str">
        <f>_xlfn.XLOOKUP(B1088,'[5]Cells Huawei 19042026 15h'!$B:$B,'[5]Cells Huawei 19042026 15h'!$B:$B,"")</f>
        <v/>
      </c>
      <c r="BN1088" s="9" t="str">
        <f>_xlfn.XLOOKUP(B1088,'[6]cells down 19042026 9H40'!$B:$B,'[6]cells down 19042026 9H40'!$B:$B,"")</f>
        <v/>
      </c>
      <c r="BO1088" s="9" t="s">
        <v>5537</v>
      </c>
      <c r="BP1088" s="9" t="s">
        <v>594</v>
      </c>
      <c r="BQ1088" s="115"/>
    </row>
    <row r="1089" spans="1:69" s="9" customFormat="1" x14ac:dyDescent="0.3">
      <c r="A1089" s="1" t="s">
        <v>1282</v>
      </c>
      <c r="B1089" s="8" t="s">
        <v>1283</v>
      </c>
      <c r="C1089" s="3" t="str">
        <f>_xlfn.XLOOKUP(B1089,'[1]daily break down'!$D:$D,'[1]daily break down'!$E:$E,"")</f>
        <v>Yaounde</v>
      </c>
      <c r="D1089" s="1" t="s">
        <v>21</v>
      </c>
      <c r="E1089" s="1" t="s">
        <v>36</v>
      </c>
      <c r="F1089" s="3" t="s">
        <v>37</v>
      </c>
      <c r="G1089" s="1" t="s">
        <v>38</v>
      </c>
      <c r="H1089" s="34" t="str">
        <f>_xlfn.XLOOKUP(B1089,[2]CALCULATION!$B:$B,[2]CALCULATION!$H:$H,"")</f>
        <v>ZTE</v>
      </c>
      <c r="I1089" s="28">
        <v>0</v>
      </c>
      <c r="J1089" s="28">
        <v>0</v>
      </c>
      <c r="K1089" s="28">
        <v>0</v>
      </c>
      <c r="L1089" s="28">
        <v>0.25249120373937367</v>
      </c>
      <c r="M1089" s="28">
        <v>2.3114261499344941E-2</v>
      </c>
      <c r="N1089" s="28">
        <v>0</v>
      </c>
      <c r="O1089" s="28">
        <v>0</v>
      </c>
      <c r="P1089" s="28">
        <v>0</v>
      </c>
      <c r="Q1089" s="28">
        <v>0</v>
      </c>
      <c r="R1089" s="28">
        <v>0</v>
      </c>
      <c r="S1089" s="94">
        <v>0.3258290457805062</v>
      </c>
      <c r="T1089" s="94">
        <f>_xlfn.XLOOKUP(B1089,'[3]Nur des jours'!$B:$B,'[3]Nur des jours'!$U:$U,"")</f>
        <v>0</v>
      </c>
      <c r="U1089" s="94">
        <v>0.35725445377575693</v>
      </c>
      <c r="V1089" s="94">
        <v>0</v>
      </c>
      <c r="W1089" s="94">
        <v>0</v>
      </c>
      <c r="X1089" s="94">
        <v>0</v>
      </c>
      <c r="Y1089" s="94">
        <v>6.7802903836111339</v>
      </c>
      <c r="Z1089" s="94">
        <v>0</v>
      </c>
      <c r="AA1089" s="94">
        <v>0</v>
      </c>
      <c r="AB1089" s="94">
        <v>0</v>
      </c>
      <c r="AC1089" s="94">
        <f>_xlfn.XLOOKUP(B1089,'[3]Nur des jours'!$B:$B,'[3]Nur des jours'!$N:$N,"")</f>
        <v>0</v>
      </c>
      <c r="AD1089" s="94">
        <v>0</v>
      </c>
      <c r="AE1089" s="94">
        <v>0</v>
      </c>
      <c r="AF1089" s="94">
        <v>0</v>
      </c>
      <c r="AG1089" s="94">
        <v>0</v>
      </c>
      <c r="AH1089" s="94">
        <v>0</v>
      </c>
      <c r="AI1089" s="49" t="s">
        <v>5559</v>
      </c>
      <c r="AJ1089" s="49"/>
      <c r="AK1089" s="48" t="str" cm="1">
        <f t="array" ref="AK1089">IFERROR(_xlfn.IFS(
AM1089="MPR ISSUE","PDH",
AM1089="BSS Hardware Issue","BSS",
AM1089="Sites strategiques, MLL, Pylone, etc.","ENVTECH",
AM1089="AKTIVCO DEFAUT GE &amp; POWER Cabinet","AKTIVCO",
AM1089="AKTIVCO Coupure ENEO &amp; Baisse de tension","AKTIVCO GRID ONLY",
AM1089="Coupure ENEO &amp; Baisse de tension","IHS GRID ONLY",
AM1089="Defaut GE &amp; POWER Cabinet","IHS",
AM1089="Sharing","Partners",
AM1089="Sites strategiques &amp; DataCenter","SST &amp; DC",
AM1089="Exclu","Exclu",
AM1089="SAT","SAT",
AM1089="SPARE-ISSUE","SPARE-ISSUE",
AM1089="Fiber CAmtel","TRANS_FO_CAMTEL",
AM1089="Fiber AOF","Fiber AOF",
AM1089="Projet OCM (HUAWEI)","TRAVAUX-HUAWEI",
AM1089="Projet OCM (NOKIA)","TRAVAUX-NOKIA",
AM1089="ACCESS-ISSUE","ACCESS-ISSUE",
AM1089="Projet OCM (ZTE, NOKIA, autres projets)","TRAVAUX OCM",
AM1089="No root CAuse","No root cause",
AM1089="ODU HS","PDH",
AM1089="IP &amp; VLAN","PDH",
AM1089="Warehouse HUAWEI","SPARE-ISSUE",
AM1089="SPARE-HS","SPARE-ISSUE",
AM1089="Power Telco","BSS",AM1089="no impacts","no impacts"
),"")</f>
        <v>no impacts</v>
      </c>
      <c r="AL1089" s="48" t="str" cm="1">
        <f t="array" ref="AL1089">IFERROR(_xlfn.IFS(
AM1089="MPR ISSUE","TX ISSUE",
AM1089="BSS Hardware Issue","RAN ISSUE",
AM1089="Sites strategiques, MLL, Pylone, etc.","ENVTECH",
AM1089="AKTIVCO DEFAUT GE &amp; POWER Cabinet","POWER ISSUE",
AM1089="AKTIVCO Coupure ENEO &amp; Baisse de tension","POWER ISSUE",
AM1089="Coupure ENEO &amp; Baisse de tension","POWER ISSUE",
AM1089="Defaut GE &amp; POWER Cabinet","POWER ISSUE",
AM1089="Sharing","POWER ISSUE",
AM1089="Sites strategiques &amp; DataCenter","POWER ISSUE",
AM1089="Exclu","Exclu",
AM1089="SAT","TX ISSUE",
AM1089="SPARE-ISSUE","SPARE-ISSUE",
AM1089="Fiber CAmtel","TX ISSUE",
AM1089="Fiber AOF","TX ISSUE",
AM1089="Projet OCM (HUAWEI)","TRAVAUX-HUAWEI",
AM1089="Projet OCM (NOKIA)","TRAVAUX -NOKIA",
AM1089="ACCESS-ISSUE","ACCESS-ISSUE",
AM1089="Projet OCM (ZTE, NOKIA, autres projets)","TRAVAUX OCM",
AM1089="No root CAuse","No root cause",
AM1089="ODU HS","TX ISSUE",
AM1089="IP &amp; VLAN","TX ISSUE",
AM1089="Warehouse HUAWEI","SPARE-ISSUE",
AM1089="SPARE-HS","SPARE-ISSUE",
AM1089="Power Telco","RAN ISSUE",AM1089="no impacts","no impacts"
),"")</f>
        <v>no impacts</v>
      </c>
      <c r="AM1089" s="67" t="s">
        <v>5605</v>
      </c>
      <c r="AN1089" s="48" t="str" cm="1">
        <f t="array" ref="AN1089">IFERROR(_xlfn.IFS(
AM1089="MPR ISSUE","ACTIVE",
AM1089="BSS Hardware Issue","ACTIVE",
AM1089="Sites strategiques, MLL, Pylone, etc.","PASSIVE",
AM1089="AKTIVCO DEFAUT GE &amp; POWER Cabinet","PASSIVE",
AM1089="AKTIVCO Coupure ENEO &amp; Baisse de tension","PASSIVE",
AM1089="Coupure ENEO &amp; Baisse de tension","PASSIVE",
AM1089="Defaut GE &amp; POWER Cabinet","PASSIVE",
AM1089="Sharing","PASSIVE",
AM1089="Sites strategiques &amp; DataCenter","PASSIVE",
AM1089="Exclu","Exclu",
AM1089="SAT","ACTIVE",
AM1089="SPARE-ISSUE","SPARE-ISSUE",
AM1089="Fiber CAmtel","ACTIVE",
AM1089="Fiber AOF","ACTIVE",
AM1089="Projet OCM (HUAWEI)","PLANNED WORKS",
AM1089="Projet OCM (NOKIA)","PLANNED WORKS",
AM1089="ACCESS-ISSUE","ACCESS-ISSUE",
AM1089="Projet OCM (ZTE, NOKIA, autres projets)","PLANNED WORKS",
AM1089="No root CAuse","No root cause",
AM1089="ODU HS","ACTIVE",
AM1089="IP &amp; VLAN","ACTIVE",
AM1089="Warehouse HUAWEI","SPARE-ISSUE",
AM1089="SPARE-HS","SPARE-ISSUE",
AM1089="Power Telco","ACTIVE", AM1089="no impacts","no impacts"
),"")</f>
        <v>no impacts</v>
      </c>
      <c r="AO1089" s="93" t="s">
        <v>5537</v>
      </c>
      <c r="AP1089" s="101" t="str">
        <f t="shared" si="32"/>
        <v>CTR_709</v>
      </c>
      <c r="AR1089" s="17" t="s">
        <v>5537</v>
      </c>
      <c r="AS1089" s="7" t="s">
        <v>5537</v>
      </c>
      <c r="AT1089" s="6"/>
      <c r="AU1089" s="7"/>
      <c r="AV1089" s="3" t="s">
        <v>5537</v>
      </c>
      <c r="AW1089" s="18" t="s">
        <v>5537</v>
      </c>
      <c r="AX1089" s="18" t="s">
        <v>5537</v>
      </c>
      <c r="AY1089" s="18" t="s">
        <v>5537</v>
      </c>
      <c r="AZ1089" s="18" t="s">
        <v>5537</v>
      </c>
      <c r="BA1089" s="18" t="s">
        <v>5537</v>
      </c>
      <c r="BB1089" s="18" t="s">
        <v>5537</v>
      </c>
      <c r="BC1089" s="18" t="s">
        <v>5537</v>
      </c>
      <c r="BD1089" s="18" t="s">
        <v>5537</v>
      </c>
      <c r="BE1089" s="18" t="s">
        <v>5537</v>
      </c>
      <c r="BF1089" s="18" t="s">
        <v>5537</v>
      </c>
      <c r="BG1089" s="18" t="s">
        <v>5537</v>
      </c>
      <c r="BH1089" s="18" t="s">
        <v>5537</v>
      </c>
      <c r="BI1089" s="9" t="s">
        <v>5537</v>
      </c>
      <c r="BJ1089" s="14"/>
      <c r="BK1089" s="14" t="s">
        <v>5537</v>
      </c>
      <c r="BL1089" s="14" t="str">
        <f>_xlfn.XLOOKUP(B1089,'[4]cell downs 18042026 17h'!$B:$B,'[4]cell downs 18042026 17h'!$B:$B,"")</f>
        <v/>
      </c>
      <c r="BM1089" s="14" t="str">
        <f>_xlfn.XLOOKUP(B1089,'[5]Cells Huawei 19042026 15h'!$B:$B,'[5]Cells Huawei 19042026 15h'!$B:$B,"")</f>
        <v/>
      </c>
      <c r="BN1089" s="9" t="str">
        <f>_xlfn.XLOOKUP(B1089,'[6]cells down 19042026 9H40'!$B:$B,'[6]cells down 19042026 9H40'!$B:$B,"")</f>
        <v/>
      </c>
      <c r="BO1089" s="9" t="s">
        <v>5537</v>
      </c>
      <c r="BP1089" s="9" t="s">
        <v>12</v>
      </c>
      <c r="BQ1089" s="115"/>
    </row>
    <row r="1090" spans="1:69" s="9" customFormat="1" x14ac:dyDescent="0.3">
      <c r="A1090" s="1" t="s">
        <v>3527</v>
      </c>
      <c r="B1090" s="8" t="s">
        <v>3528</v>
      </c>
      <c r="C1090" s="3" t="str">
        <f>_xlfn.XLOOKUP(B1090,'[1]daily break down'!$D:$D,'[1]daily break down'!$E:$E,"")</f>
        <v>NORD</v>
      </c>
      <c r="D1090" s="1" t="s">
        <v>11</v>
      </c>
      <c r="E1090" s="1" t="s">
        <v>12</v>
      </c>
      <c r="F1090" s="3" t="s">
        <v>23</v>
      </c>
      <c r="G1090" s="1" t="s">
        <v>3527</v>
      </c>
      <c r="H1090" s="32" t="str">
        <f>_xlfn.XLOOKUP(B1090,[2]CALCULATION!$B:$B,[2]CALCULATION!$H:$H,"")</f>
        <v>HUAWEI</v>
      </c>
      <c r="I1090" s="28">
        <v>0</v>
      </c>
      <c r="J1090" s="28">
        <v>0</v>
      </c>
      <c r="K1090" s="28">
        <v>0</v>
      </c>
      <c r="L1090" s="28">
        <v>0</v>
      </c>
      <c r="M1090" s="28">
        <v>0</v>
      </c>
      <c r="N1090" s="28">
        <v>0</v>
      </c>
      <c r="O1090" s="28">
        <v>0</v>
      </c>
      <c r="P1090" s="28">
        <v>0</v>
      </c>
      <c r="Q1090" s="28">
        <v>0</v>
      </c>
      <c r="R1090" s="28">
        <v>0</v>
      </c>
      <c r="S1090" s="94">
        <v>0</v>
      </c>
      <c r="T1090" s="94">
        <f>_xlfn.XLOOKUP(B1090,'[3]Nur des jours'!$B:$B,'[3]Nur des jours'!$U:$U,"")</f>
        <v>0</v>
      </c>
      <c r="U1090" s="94">
        <v>0</v>
      </c>
      <c r="V1090" s="94">
        <v>5.8677407664232519E-3</v>
      </c>
      <c r="W1090" s="94">
        <v>0.82273216278147321</v>
      </c>
      <c r="X1090" s="94">
        <v>5.1486304086658512</v>
      </c>
      <c r="Y1090" s="94">
        <v>6.3382301324361574</v>
      </c>
      <c r="Z1090" s="94">
        <v>0</v>
      </c>
      <c r="AA1090" s="94">
        <v>0</v>
      </c>
      <c r="AB1090" s="94">
        <v>0</v>
      </c>
      <c r="AC1090" s="94">
        <f>_xlfn.XLOOKUP(B1090,'[3]Nur des jours'!$B:$B,'[3]Nur des jours'!$N:$N,"")</f>
        <v>0</v>
      </c>
      <c r="AD1090" s="94">
        <v>0</v>
      </c>
      <c r="AE1090" s="94">
        <v>0</v>
      </c>
      <c r="AF1090" s="94">
        <v>0</v>
      </c>
      <c r="AG1090" s="94">
        <v>0</v>
      </c>
      <c r="AH1090" s="94">
        <v>0</v>
      </c>
      <c r="AI1090" s="49" t="s">
        <v>5559</v>
      </c>
      <c r="AJ1090" s="49"/>
      <c r="AK1090" s="48" t="str" cm="1">
        <f t="array" ref="AK1090">IFERROR(_xlfn.IFS(
AM1090="MPR ISSUE","PDH",
AM1090="BSS Hardware Issue","BSS",
AM1090="Sites strategiques, MLL, Pylone, etc.","ENVTECH",
AM1090="AKTIVCO DEFAUT GE &amp; POWER Cabinet","AKTIVCO",
AM1090="AKTIVCO Coupure ENEO &amp; Baisse de tension","AKTIVCO GRID ONLY",
AM1090="Coupure ENEO &amp; Baisse de tension","IHS GRID ONLY",
AM1090="Defaut GE &amp; POWER Cabinet","IHS",
AM1090="Sharing","Partners",
AM1090="Sites strategiques &amp; DataCenter","SST &amp; DC",
AM1090="Exclu","Exclu",
AM1090="SAT","SAT",
AM1090="SPARE-ISSUE","SPARE-ISSUE",
AM1090="Fiber CAmtel","TRANS_FO_CAMTEL",
AM1090="Fiber AOF","Fiber AOF",
AM1090="Projet OCM (HUAWEI)","TRAVAUX-HUAWEI",
AM1090="Projet OCM (NOKIA)","TRAVAUX-NOKIA",
AM1090="ACCESS-ISSUE","ACCESS-ISSUE",
AM1090="Projet OCM (ZTE, NOKIA, autres projets)","TRAVAUX OCM",
AM1090="No root CAuse","No root cause",
AM1090="ODU HS","PDH",
AM1090="IP &amp; VLAN","PDH",
AM1090="Warehouse HUAWEI","SPARE-ISSUE",
AM1090="SPARE-HS","SPARE-ISSUE",
AM1090="Power Telco","BSS",AM1090="no impacts","no impacts"
),"")</f>
        <v>no impacts</v>
      </c>
      <c r="AL1090" s="48" t="str" cm="1">
        <f t="array" ref="AL1090">IFERROR(_xlfn.IFS(
AM1090="MPR ISSUE","TX ISSUE",
AM1090="BSS Hardware Issue","RAN ISSUE",
AM1090="Sites strategiques, MLL, Pylone, etc.","ENVTECH",
AM1090="AKTIVCO DEFAUT GE &amp; POWER Cabinet","POWER ISSUE",
AM1090="AKTIVCO Coupure ENEO &amp; Baisse de tension","POWER ISSUE",
AM1090="Coupure ENEO &amp; Baisse de tension","POWER ISSUE",
AM1090="Defaut GE &amp; POWER Cabinet","POWER ISSUE",
AM1090="Sharing","POWER ISSUE",
AM1090="Sites strategiques &amp; DataCenter","POWER ISSUE",
AM1090="Exclu","Exclu",
AM1090="SAT","TX ISSUE",
AM1090="SPARE-ISSUE","SPARE-ISSUE",
AM1090="Fiber CAmtel","TX ISSUE",
AM1090="Fiber AOF","TX ISSUE",
AM1090="Projet OCM (HUAWEI)","TRAVAUX-HUAWEI",
AM1090="Projet OCM (NOKIA)","TRAVAUX -NOKIA",
AM1090="ACCESS-ISSUE","ACCESS-ISSUE",
AM1090="Projet OCM (ZTE, NOKIA, autres projets)","TRAVAUX OCM",
AM1090="No root CAuse","No root cause",
AM1090="ODU HS","TX ISSUE",
AM1090="IP &amp; VLAN","TX ISSUE",
AM1090="Warehouse HUAWEI","SPARE-ISSUE",
AM1090="SPARE-HS","SPARE-ISSUE",
AM1090="Power Telco","RAN ISSUE",AM1090="no impacts","no impacts"
),"")</f>
        <v>no impacts</v>
      </c>
      <c r="AM1090" s="67" t="s">
        <v>5605</v>
      </c>
      <c r="AN1090" s="48" t="str" cm="1">
        <f t="array" ref="AN1090">IFERROR(_xlfn.IFS(
AM1090="MPR ISSUE","ACTIVE",
AM1090="BSS Hardware Issue","ACTIVE",
AM1090="Sites strategiques, MLL, Pylone, etc.","PASSIVE",
AM1090="AKTIVCO DEFAUT GE &amp; POWER Cabinet","PASSIVE",
AM1090="AKTIVCO Coupure ENEO &amp; Baisse de tension","PASSIVE",
AM1090="Coupure ENEO &amp; Baisse de tension","PASSIVE",
AM1090="Defaut GE &amp; POWER Cabinet","PASSIVE",
AM1090="Sharing","PASSIVE",
AM1090="Sites strategiques &amp; DataCenter","PASSIVE",
AM1090="Exclu","Exclu",
AM1090="SAT","ACTIVE",
AM1090="SPARE-ISSUE","SPARE-ISSUE",
AM1090="Fiber CAmtel","ACTIVE",
AM1090="Fiber AOF","ACTIVE",
AM1090="Projet OCM (HUAWEI)","PLANNED WORKS",
AM1090="Projet OCM (NOKIA)","PLANNED WORKS",
AM1090="ACCESS-ISSUE","ACCESS-ISSUE",
AM1090="Projet OCM (ZTE, NOKIA, autres projets)","PLANNED WORKS",
AM1090="No root CAuse","No root cause",
AM1090="ODU HS","ACTIVE",
AM1090="IP &amp; VLAN","ACTIVE",
AM1090="Warehouse HUAWEI","SPARE-ISSUE",
AM1090="SPARE-HS","SPARE-ISSUE",
AM1090="Power Telco","ACTIVE", AM1090="no impacts","no impacts"
),"")</f>
        <v>no impacts</v>
      </c>
      <c r="AO1090" s="93" t="s">
        <v>5537</v>
      </c>
      <c r="AP1090" s="101" t="str">
        <f t="shared" si="32"/>
        <v>NRD_010</v>
      </c>
      <c r="AR1090" s="17" t="s">
        <v>5537</v>
      </c>
      <c r="AS1090" s="7" t="s">
        <v>5537</v>
      </c>
      <c r="AT1090" s="6"/>
      <c r="AU1090" s="7"/>
      <c r="AV1090" s="3" t="s">
        <v>5537</v>
      </c>
      <c r="AW1090" s="18" t="s">
        <v>5537</v>
      </c>
      <c r="AX1090" s="18" t="s">
        <v>5537</v>
      </c>
      <c r="AY1090" s="18" t="s">
        <v>5537</v>
      </c>
      <c r="AZ1090" s="18" t="s">
        <v>5537</v>
      </c>
      <c r="BA1090" s="18" t="s">
        <v>5537</v>
      </c>
      <c r="BB1090" s="18" t="s">
        <v>5537</v>
      </c>
      <c r="BC1090" s="18" t="s">
        <v>5537</v>
      </c>
      <c r="BD1090" s="18" t="s">
        <v>5537</v>
      </c>
      <c r="BE1090" s="18" t="s">
        <v>5537</v>
      </c>
      <c r="BF1090" s="18" t="s">
        <v>5537</v>
      </c>
      <c r="BG1090" s="18" t="s">
        <v>5537</v>
      </c>
      <c r="BH1090" s="18" t="s">
        <v>5537</v>
      </c>
      <c r="BI1090" s="9" t="s">
        <v>5537</v>
      </c>
      <c r="BJ1090" s="14"/>
      <c r="BK1090" s="14" t="s">
        <v>5537</v>
      </c>
      <c r="BL1090" s="14" t="str">
        <f>_xlfn.XLOOKUP(B1090,'[4]cell downs 18042026 17h'!$B:$B,'[4]cell downs 18042026 17h'!$B:$B,"")</f>
        <v/>
      </c>
      <c r="BM1090" s="14" t="str">
        <f>_xlfn.XLOOKUP(B1090,'[5]Cells Huawei 19042026 15h'!$B:$B,'[5]Cells Huawei 19042026 15h'!$B:$B,"")</f>
        <v/>
      </c>
      <c r="BN1090" s="9" t="str">
        <f>_xlfn.XLOOKUP(B1090,'[6]cells down 19042026 9H40'!$B:$B,'[6]cells down 19042026 9H40'!$B:$B,"")</f>
        <v/>
      </c>
      <c r="BO1090" s="9" t="s">
        <v>3528</v>
      </c>
      <c r="BP1090" s="9" t="s">
        <v>12</v>
      </c>
      <c r="BQ1090" s="115"/>
    </row>
    <row r="1091" spans="1:69" s="9" customFormat="1" x14ac:dyDescent="0.3">
      <c r="A1091" s="1" t="s">
        <v>3389</v>
      </c>
      <c r="B1091" s="8" t="s">
        <v>3390</v>
      </c>
      <c r="C1091" s="3" t="str">
        <f>_xlfn.XLOOKUP(B1091,'[1]daily break down'!$D:$D,'[1]daily break down'!$E:$E,"")</f>
        <v>Yaounde</v>
      </c>
      <c r="D1091" s="1" t="s">
        <v>11</v>
      </c>
      <c r="E1091" s="1" t="s">
        <v>12</v>
      </c>
      <c r="F1091" s="3" t="s">
        <v>37</v>
      </c>
      <c r="G1091" s="1" t="s">
        <v>38</v>
      </c>
      <c r="H1091" s="34" t="str">
        <f>_xlfn.XLOOKUP(B1091,[2]CALCULATION!$B:$B,[2]CALCULATION!$H:$H,"")</f>
        <v>ZTE</v>
      </c>
      <c r="I1091" s="28">
        <v>0</v>
      </c>
      <c r="J1091" s="28">
        <v>0</v>
      </c>
      <c r="K1091" s="28">
        <v>0</v>
      </c>
      <c r="L1091" s="28">
        <v>1.0665376833802823E-2</v>
      </c>
      <c r="M1091" s="28">
        <v>0</v>
      </c>
      <c r="N1091" s="28">
        <v>0</v>
      </c>
      <c r="O1091" s="28">
        <v>1.0879397773611608E-2</v>
      </c>
      <c r="P1091" s="28">
        <v>0</v>
      </c>
      <c r="Q1091" s="28">
        <v>0</v>
      </c>
      <c r="R1091" s="28">
        <v>0</v>
      </c>
      <c r="S1091" s="94">
        <v>0</v>
      </c>
      <c r="T1091" s="94">
        <f>_xlfn.XLOOKUP(B1091,'[3]Nur des jours'!$B:$B,'[3]Nur des jours'!$U:$U,"")</f>
        <v>0</v>
      </c>
      <c r="U1091" s="94">
        <v>0</v>
      </c>
      <c r="V1091" s="94">
        <v>0</v>
      </c>
      <c r="W1091" s="94">
        <v>0</v>
      </c>
      <c r="X1091" s="94">
        <v>0</v>
      </c>
      <c r="Y1091" s="94">
        <v>6.0046428275875856</v>
      </c>
      <c r="Z1091" s="94">
        <v>0</v>
      </c>
      <c r="AA1091" s="94">
        <v>0</v>
      </c>
      <c r="AB1091" s="94">
        <v>0</v>
      </c>
      <c r="AC1091" s="94">
        <f>_xlfn.XLOOKUP(B1091,'[3]Nur des jours'!$B:$B,'[3]Nur des jours'!$N:$N,"")</f>
        <v>0</v>
      </c>
      <c r="AD1091" s="94">
        <v>0</v>
      </c>
      <c r="AE1091" s="94">
        <v>0</v>
      </c>
      <c r="AF1091" s="94">
        <v>0</v>
      </c>
      <c r="AG1091" s="94">
        <v>0</v>
      </c>
      <c r="AH1091" s="94">
        <v>0</v>
      </c>
      <c r="AI1091" s="49" t="s">
        <v>5559</v>
      </c>
      <c r="AJ1091" s="49"/>
      <c r="AK1091" s="48" t="str" cm="1">
        <f t="array" ref="AK1091">IFERROR(_xlfn.IFS(
AM1091="MPR ISSUE","PDH",
AM1091="BSS Hardware Issue","BSS",
AM1091="Sites strategiques, MLL, Pylone, etc.","ENVTECH",
AM1091="AKTIVCO DEFAUT GE &amp; POWER Cabinet","AKTIVCO",
AM1091="AKTIVCO Coupure ENEO &amp; Baisse de tension","AKTIVCO GRID ONLY",
AM1091="Coupure ENEO &amp; Baisse de tension","IHS GRID ONLY",
AM1091="Defaut GE &amp; POWER Cabinet","IHS",
AM1091="Sharing","Partners",
AM1091="Sites strategiques &amp; DataCenter","SST &amp; DC",
AM1091="Exclu","Exclu",
AM1091="SAT","SAT",
AM1091="SPARE-ISSUE","SPARE-ISSUE",
AM1091="Fiber CAmtel","TRANS_FO_CAMTEL",
AM1091="Fiber AOF","Fiber AOF",
AM1091="Projet OCM (HUAWEI)","TRAVAUX-HUAWEI",
AM1091="Projet OCM (NOKIA)","TRAVAUX-NOKIA",
AM1091="ACCESS-ISSUE","ACCESS-ISSUE",
AM1091="Projet OCM (ZTE, NOKIA, autres projets)","TRAVAUX OCM",
AM1091="No root CAuse","No root cause",
AM1091="ODU HS","PDH",
AM1091="IP &amp; VLAN","PDH",
AM1091="Warehouse HUAWEI","SPARE-ISSUE",
AM1091="SPARE-HS","SPARE-ISSUE",
AM1091="Power Telco","BSS",AM1091="no impacts","no impacts"
),"")</f>
        <v>no impacts</v>
      </c>
      <c r="AL1091" s="48" t="str" cm="1">
        <f t="array" ref="AL1091">IFERROR(_xlfn.IFS(
AM1091="MPR ISSUE","TX ISSUE",
AM1091="BSS Hardware Issue","RAN ISSUE",
AM1091="Sites strategiques, MLL, Pylone, etc.","ENVTECH",
AM1091="AKTIVCO DEFAUT GE &amp; POWER Cabinet","POWER ISSUE",
AM1091="AKTIVCO Coupure ENEO &amp; Baisse de tension","POWER ISSUE",
AM1091="Coupure ENEO &amp; Baisse de tension","POWER ISSUE",
AM1091="Defaut GE &amp; POWER Cabinet","POWER ISSUE",
AM1091="Sharing","POWER ISSUE",
AM1091="Sites strategiques &amp; DataCenter","POWER ISSUE",
AM1091="Exclu","Exclu",
AM1091="SAT","TX ISSUE",
AM1091="SPARE-ISSUE","SPARE-ISSUE",
AM1091="Fiber CAmtel","TX ISSUE",
AM1091="Fiber AOF","TX ISSUE",
AM1091="Projet OCM (HUAWEI)","TRAVAUX-HUAWEI",
AM1091="Projet OCM (NOKIA)","TRAVAUX -NOKIA",
AM1091="ACCESS-ISSUE","ACCESS-ISSUE",
AM1091="Projet OCM (ZTE, NOKIA, autres projets)","TRAVAUX OCM",
AM1091="No root CAuse","No root cause",
AM1091="ODU HS","TX ISSUE",
AM1091="IP &amp; VLAN","TX ISSUE",
AM1091="Warehouse HUAWEI","SPARE-ISSUE",
AM1091="SPARE-HS","SPARE-ISSUE",
AM1091="Power Telco","RAN ISSUE",AM1091="no impacts","no impacts"
),"")</f>
        <v>no impacts</v>
      </c>
      <c r="AM1091" s="67" t="s">
        <v>5605</v>
      </c>
      <c r="AN1091" s="48" t="str" cm="1">
        <f t="array" ref="AN1091">IFERROR(_xlfn.IFS(
AM1091="MPR ISSUE","ACTIVE",
AM1091="BSS Hardware Issue","ACTIVE",
AM1091="Sites strategiques, MLL, Pylone, etc.","PASSIVE",
AM1091="AKTIVCO DEFAUT GE &amp; POWER Cabinet","PASSIVE",
AM1091="AKTIVCO Coupure ENEO &amp; Baisse de tension","PASSIVE",
AM1091="Coupure ENEO &amp; Baisse de tension","PASSIVE",
AM1091="Defaut GE &amp; POWER Cabinet","PASSIVE",
AM1091="Sharing","PASSIVE",
AM1091="Sites strategiques &amp; DataCenter","PASSIVE",
AM1091="Exclu","Exclu",
AM1091="SAT","ACTIVE",
AM1091="SPARE-ISSUE","SPARE-ISSUE",
AM1091="Fiber CAmtel","ACTIVE",
AM1091="Fiber AOF","ACTIVE",
AM1091="Projet OCM (HUAWEI)","PLANNED WORKS",
AM1091="Projet OCM (NOKIA)","PLANNED WORKS",
AM1091="ACCESS-ISSUE","ACCESS-ISSUE",
AM1091="Projet OCM (ZTE, NOKIA, autres projets)","PLANNED WORKS",
AM1091="No root CAuse","No root cause",
AM1091="ODU HS","ACTIVE",
AM1091="IP &amp; VLAN","ACTIVE",
AM1091="Warehouse HUAWEI","SPARE-ISSUE",
AM1091="SPARE-HS","SPARE-ISSUE",
AM1091="Power Telco","ACTIVE", AM1091="no impacts","no impacts"
),"")</f>
        <v>no impacts</v>
      </c>
      <c r="AO1091" s="93" t="s">
        <v>5537</v>
      </c>
      <c r="AP1091" s="101" t="str">
        <f t="shared" si="32"/>
        <v>CTR_369</v>
      </c>
      <c r="AR1091" s="17" t="s">
        <v>5537</v>
      </c>
      <c r="AS1091" s="7" t="s">
        <v>5537</v>
      </c>
      <c r="AT1091" s="6"/>
      <c r="AU1091" s="7"/>
      <c r="AV1091" s="3" t="s">
        <v>5537</v>
      </c>
      <c r="AW1091" s="18" t="s">
        <v>5537</v>
      </c>
      <c r="AX1091" s="18" t="s">
        <v>5537</v>
      </c>
      <c r="AY1091" s="18" t="s">
        <v>5537</v>
      </c>
      <c r="AZ1091" s="18" t="s">
        <v>5537</v>
      </c>
      <c r="BA1091" s="18" t="s">
        <v>5537</v>
      </c>
      <c r="BB1091" s="18" t="s">
        <v>5537</v>
      </c>
      <c r="BC1091" s="18" t="s">
        <v>5537</v>
      </c>
      <c r="BD1091" s="18" t="s">
        <v>5537</v>
      </c>
      <c r="BE1091" s="18" t="s">
        <v>5537</v>
      </c>
      <c r="BF1091" s="18" t="s">
        <v>5537</v>
      </c>
      <c r="BG1091" s="18" t="s">
        <v>5537</v>
      </c>
      <c r="BH1091" s="18" t="s">
        <v>5537</v>
      </c>
      <c r="BI1091" s="9" t="s">
        <v>5537</v>
      </c>
      <c r="BJ1091" s="14"/>
      <c r="BK1091" s="14" t="s">
        <v>5537</v>
      </c>
      <c r="BL1091" s="14" t="str">
        <f>_xlfn.XLOOKUP(B1091,'[4]cell downs 18042026 17h'!$B:$B,'[4]cell downs 18042026 17h'!$B:$B,"")</f>
        <v/>
      </c>
      <c r="BM1091" s="14" t="str">
        <f>_xlfn.XLOOKUP(B1091,'[5]Cells Huawei 19042026 15h'!$B:$B,'[5]Cells Huawei 19042026 15h'!$B:$B,"")</f>
        <v/>
      </c>
      <c r="BN1091" s="9" t="str">
        <f>_xlfn.XLOOKUP(B1091,'[6]cells down 19042026 9H40'!$B:$B,'[6]cells down 19042026 9H40'!$B:$B,"")</f>
        <v/>
      </c>
      <c r="BO1091" s="9" t="s">
        <v>3390</v>
      </c>
      <c r="BP1091" s="9" t="s">
        <v>594</v>
      </c>
      <c r="BQ1091" s="115"/>
    </row>
    <row r="1092" spans="1:69" s="9" customFormat="1" x14ac:dyDescent="0.3">
      <c r="A1092" s="1" t="s">
        <v>2167</v>
      </c>
      <c r="B1092" s="8" t="s">
        <v>2168</v>
      </c>
      <c r="C1092" s="3" t="str">
        <f>_xlfn.XLOOKUP(B1092,'[1]daily break down'!$D:$D,'[1]daily break down'!$E:$E,"")</f>
        <v>SUD-OUEST</v>
      </c>
      <c r="D1092" s="1" t="s">
        <v>11</v>
      </c>
      <c r="E1092" s="1" t="s">
        <v>12</v>
      </c>
      <c r="F1092" s="3" t="s">
        <v>13</v>
      </c>
      <c r="G1092" s="1" t="s">
        <v>14</v>
      </c>
      <c r="H1092" s="32" t="str">
        <f>_xlfn.XLOOKUP(B1092,[2]CALCULATION!$B:$B,[2]CALCULATION!$H:$H,"")</f>
        <v>Huawei</v>
      </c>
      <c r="I1092" s="28">
        <v>0</v>
      </c>
      <c r="J1092" s="28">
        <v>0</v>
      </c>
      <c r="K1092" s="28">
        <v>0</v>
      </c>
      <c r="L1092" s="28">
        <v>0</v>
      </c>
      <c r="M1092" s="28">
        <v>0</v>
      </c>
      <c r="N1092" s="28">
        <v>0</v>
      </c>
      <c r="O1092" s="28">
        <v>0</v>
      </c>
      <c r="P1092" s="28">
        <v>0</v>
      </c>
      <c r="Q1092" s="28">
        <v>0</v>
      </c>
      <c r="R1092" s="28">
        <v>0</v>
      </c>
      <c r="S1092" s="94">
        <v>0</v>
      </c>
      <c r="T1092" s="94">
        <f>_xlfn.XLOOKUP(B1092,'[3]Nur des jours'!$B:$B,'[3]Nur des jours'!$U:$U,"")</f>
        <v>0</v>
      </c>
      <c r="U1092" s="94">
        <v>0</v>
      </c>
      <c r="V1092" s="94">
        <v>0</v>
      </c>
      <c r="W1092" s="94">
        <v>0</v>
      </c>
      <c r="X1092" s="94">
        <v>0</v>
      </c>
      <c r="Y1092" s="94">
        <v>5.6052084135911855</v>
      </c>
      <c r="Z1092" s="94">
        <v>0</v>
      </c>
      <c r="AA1092" s="94">
        <v>0</v>
      </c>
      <c r="AB1092" s="94">
        <v>0</v>
      </c>
      <c r="AC1092" s="94">
        <f>_xlfn.XLOOKUP(B1092,'[3]Nur des jours'!$B:$B,'[3]Nur des jours'!$N:$N,"")</f>
        <v>0</v>
      </c>
      <c r="AD1092" s="94">
        <v>0</v>
      </c>
      <c r="AE1092" s="94">
        <v>0</v>
      </c>
      <c r="AF1092" s="94">
        <v>0</v>
      </c>
      <c r="AG1092" s="94">
        <v>0</v>
      </c>
      <c r="AH1092" s="94">
        <v>0</v>
      </c>
      <c r="AI1092" s="49" t="s">
        <v>6659</v>
      </c>
      <c r="AJ1092" s="49"/>
      <c r="AK1092" s="48" t="str" cm="1">
        <f t="array" ref="AK1092">IFERROR(_xlfn.IFS(
AM1092="MPR ISSUE","PDH",
AM1092="BSS Hardware Issue","BSS",
AM1092="Sites strategiques, MLL, Pylone, etc.","ENVTECH",
AM1092="AKTIVCO DEFAUT GE &amp; POWER Cabinet","AKTIVCO",
AM1092="AKTIVCO Coupure ENEO &amp; Baisse de tension","AKTIVCO GRID ONLY",
AM1092="Coupure ENEO &amp; Baisse de tension","IHS GRID ONLY",
AM1092="Defaut GE &amp; POWER Cabinet","IHS",
AM1092="Sharing","Partners",
AM1092="Sites strategiques &amp; DataCenter","SST &amp; DC",
AM1092="Exclu","Exclu",
AM1092="SAT","SAT",
AM1092="SPARE-ISSUE","SPARE-ISSUE",
AM1092="Fiber CAmtel","TRANS_FO_CAMTEL",
AM1092="Fiber AOF","Fiber AOF",
AM1092="Projet OCM (HUAWEI)","TRAVAUX-HUAWEI",
AM1092="Projet OCM (NOKIA)","TRAVAUX-NOKIA",
AM1092="ACCESS-ISSUE","ACCESS-ISSUE",
AM1092="Projet OCM (ZTE, NOKIA, autres projets)","TRAVAUX OCM",
AM1092="No root CAuse","No root cause",
AM1092="ODU HS","PDH",
AM1092="IP &amp; VLAN","PDH",
AM1092="Warehouse HUAWEI","SPARE-ISSUE",
AM1092="SPARE-HS","SPARE-ISSUE",
AM1092="Power Telco","BSS",AM1092="no impacts","no impacts"
),"")</f>
        <v>no impacts</v>
      </c>
      <c r="AL1092" s="48" t="str" cm="1">
        <f t="array" ref="AL1092">IFERROR(_xlfn.IFS(
AM1092="MPR ISSUE","TX ISSUE",
AM1092="BSS Hardware Issue","RAN ISSUE",
AM1092="Sites strategiques, MLL, Pylone, etc.","ENVTECH",
AM1092="AKTIVCO DEFAUT GE &amp; POWER Cabinet","POWER ISSUE",
AM1092="AKTIVCO Coupure ENEO &amp; Baisse de tension","POWER ISSUE",
AM1092="Coupure ENEO &amp; Baisse de tension","POWER ISSUE",
AM1092="Defaut GE &amp; POWER Cabinet","POWER ISSUE",
AM1092="Sharing","POWER ISSUE",
AM1092="Sites strategiques &amp; DataCenter","POWER ISSUE",
AM1092="Exclu","Exclu",
AM1092="SAT","TX ISSUE",
AM1092="SPARE-ISSUE","SPARE-ISSUE",
AM1092="Fiber CAmtel","TX ISSUE",
AM1092="Fiber AOF","TX ISSUE",
AM1092="Projet OCM (HUAWEI)","TRAVAUX-HUAWEI",
AM1092="Projet OCM (NOKIA)","TRAVAUX -NOKIA",
AM1092="ACCESS-ISSUE","ACCESS-ISSUE",
AM1092="Projet OCM (ZTE, NOKIA, autres projets)","TRAVAUX OCM",
AM1092="No root CAuse","No root cause",
AM1092="ODU HS","TX ISSUE",
AM1092="IP &amp; VLAN","TX ISSUE",
AM1092="Warehouse HUAWEI","SPARE-ISSUE",
AM1092="SPARE-HS","SPARE-ISSUE",
AM1092="Power Telco","RAN ISSUE",AM1092="no impacts","no impacts"
),"")</f>
        <v>no impacts</v>
      </c>
      <c r="AM1092" s="67" t="s">
        <v>5605</v>
      </c>
      <c r="AN1092" s="48" t="str" cm="1">
        <f t="array" ref="AN1092">IFERROR(_xlfn.IFS(
AM1092="MPR ISSUE","ACTIVE",
AM1092="BSS Hardware Issue","ACTIVE",
AM1092="Sites strategiques, MLL, Pylone, etc.","PASSIVE",
AM1092="AKTIVCO DEFAUT GE &amp; POWER Cabinet","PASSIVE",
AM1092="AKTIVCO Coupure ENEO &amp; Baisse de tension","PASSIVE",
AM1092="Coupure ENEO &amp; Baisse de tension","PASSIVE",
AM1092="Defaut GE &amp; POWER Cabinet","PASSIVE",
AM1092="Sharing","PASSIVE",
AM1092="Sites strategiques &amp; DataCenter","PASSIVE",
AM1092="Exclu","Exclu",
AM1092="SAT","ACTIVE",
AM1092="SPARE-ISSUE","SPARE-ISSUE",
AM1092="Fiber CAmtel","ACTIVE",
AM1092="Fiber AOF","ACTIVE",
AM1092="Projet OCM (HUAWEI)","PLANNED WORKS",
AM1092="Projet OCM (NOKIA)","PLANNED WORKS",
AM1092="ACCESS-ISSUE","ACCESS-ISSUE",
AM1092="Projet OCM (ZTE, NOKIA, autres projets)","PLANNED WORKS",
AM1092="No root CAuse","No root cause",
AM1092="ODU HS","ACTIVE",
AM1092="IP &amp; VLAN","ACTIVE",
AM1092="Warehouse HUAWEI","SPARE-ISSUE",
AM1092="SPARE-HS","SPARE-ISSUE",
AM1092="Power Telco","ACTIVE", AM1092="no impacts","no impacts"
),"")</f>
        <v>no impacts</v>
      </c>
      <c r="AO1092" s="93" t="s">
        <v>5537</v>
      </c>
      <c r="AP1092" s="101" t="str">
        <f t="shared" si="32"/>
        <v>SUO_197</v>
      </c>
      <c r="AR1092" s="17" t="s">
        <v>5537</v>
      </c>
      <c r="AS1092" s="7" t="s">
        <v>5537</v>
      </c>
      <c r="AT1092" s="6"/>
      <c r="AU1092" s="7"/>
      <c r="AV1092" s="3" t="s">
        <v>5537</v>
      </c>
      <c r="AW1092" s="18" t="s">
        <v>5537</v>
      </c>
      <c r="AX1092" s="18" t="s">
        <v>5537</v>
      </c>
      <c r="AY1092" s="18" t="s">
        <v>5537</v>
      </c>
      <c r="AZ1092" s="18" t="s">
        <v>5537</v>
      </c>
      <c r="BA1092" s="18" t="s">
        <v>5537</v>
      </c>
      <c r="BB1092" s="18" t="s">
        <v>5537</v>
      </c>
      <c r="BC1092" s="18" t="s">
        <v>5537</v>
      </c>
      <c r="BD1092" s="18" t="s">
        <v>5537</v>
      </c>
      <c r="BE1092" s="18" t="s">
        <v>5537</v>
      </c>
      <c r="BF1092" s="18" t="s">
        <v>5537</v>
      </c>
      <c r="BG1092" s="18" t="s">
        <v>5537</v>
      </c>
      <c r="BH1092" s="18" t="s">
        <v>5537</v>
      </c>
      <c r="BI1092" s="9" t="s">
        <v>5537</v>
      </c>
      <c r="BJ1092" s="14"/>
      <c r="BK1092" s="14" t="s">
        <v>5537</v>
      </c>
      <c r="BL1092" s="14" t="str">
        <f>_xlfn.XLOOKUP(B1092,'[4]cell downs 18042026 17h'!$B:$B,'[4]cell downs 18042026 17h'!$B:$B,"")</f>
        <v/>
      </c>
      <c r="BM1092" s="14" t="str">
        <f>_xlfn.XLOOKUP(B1092,'[5]Cells Huawei 19042026 15h'!$B:$B,'[5]Cells Huawei 19042026 15h'!$B:$B,"")</f>
        <v/>
      </c>
      <c r="BN1092" s="9" t="str">
        <f>_xlfn.XLOOKUP(B1092,'[6]cells down 19042026 9H40'!$B:$B,'[6]cells down 19042026 9H40'!$B:$B,"")</f>
        <v/>
      </c>
      <c r="BO1092" s="9" t="s">
        <v>2168</v>
      </c>
      <c r="BP1092" s="9" t="s">
        <v>12</v>
      </c>
      <c r="BQ1092" s="115"/>
    </row>
    <row r="1093" spans="1:69" s="9" customFormat="1" ht="28.95" customHeight="1" x14ac:dyDescent="0.3">
      <c r="A1093" s="19" t="s">
        <v>5444</v>
      </c>
      <c r="B1093" s="26" t="s">
        <v>5445</v>
      </c>
      <c r="C1093" s="3" t="str">
        <f>_xlfn.XLOOKUP(B1093,'[1]daily break down'!$D:$D,'[1]daily break down'!$E:$E,"")</f>
        <v>NORD</v>
      </c>
      <c r="D1093" s="19" t="s">
        <v>357</v>
      </c>
      <c r="E1093" s="19" t="s">
        <v>122</v>
      </c>
      <c r="F1093" s="19" t="s">
        <v>5403</v>
      </c>
      <c r="G1093" s="19" t="s">
        <v>732</v>
      </c>
      <c r="H1093" s="32" t="str">
        <f>_xlfn.XLOOKUP(B1093,[2]CALCULATION!$B:$B,[2]CALCULATION!$H:$H,"")</f>
        <v>Huawei</v>
      </c>
      <c r="I1093" s="28">
        <v>6.22979285626639</v>
      </c>
      <c r="J1093" s="28">
        <v>3.342828729029514</v>
      </c>
      <c r="K1093" s="28">
        <v>0</v>
      </c>
      <c r="L1093" s="28">
        <v>0</v>
      </c>
      <c r="M1093" s="28">
        <v>3.4642142720577116</v>
      </c>
      <c r="N1093" s="28">
        <v>7.1004657095650243</v>
      </c>
      <c r="O1093" s="28">
        <v>0</v>
      </c>
      <c r="P1093" s="28">
        <v>0</v>
      </c>
      <c r="Q1093" s="28">
        <v>0</v>
      </c>
      <c r="R1093" s="28">
        <v>0</v>
      </c>
      <c r="S1093" s="94">
        <v>0</v>
      </c>
      <c r="T1093" s="94">
        <f>_xlfn.XLOOKUP(B1093,'[3]Nur des jours'!$B:$B,'[3]Nur des jours'!$U:$U,"")</f>
        <v>0</v>
      </c>
      <c r="U1093" s="94">
        <v>0</v>
      </c>
      <c r="V1093" s="94">
        <v>0</v>
      </c>
      <c r="W1093" s="94">
        <v>0</v>
      </c>
      <c r="X1093" s="94">
        <v>0</v>
      </c>
      <c r="Y1093" s="94">
        <v>5.4294437167732488</v>
      </c>
      <c r="Z1093" s="94">
        <v>3.4147932700402075</v>
      </c>
      <c r="AA1093" s="94">
        <v>0</v>
      </c>
      <c r="AB1093" s="94">
        <v>0</v>
      </c>
      <c r="AC1093" s="94">
        <f>_xlfn.XLOOKUP(B1093,'[3]Nur des jours'!$B:$B,'[3]Nur des jours'!$N:$N,"")</f>
        <v>0</v>
      </c>
      <c r="AD1093" s="94">
        <v>0</v>
      </c>
      <c r="AE1093" s="94">
        <v>0</v>
      </c>
      <c r="AF1093" s="94">
        <v>0</v>
      </c>
      <c r="AG1093" s="94">
        <v>0</v>
      </c>
      <c r="AH1093" s="94">
        <v>0</v>
      </c>
      <c r="AI1093" s="49" t="s">
        <v>5559</v>
      </c>
      <c r="AJ1093" s="49"/>
      <c r="AK1093" s="48" t="str" cm="1">
        <f t="array" ref="AK1093">IFERROR(_xlfn.IFS(
AM1093="MPR ISSUE","PDH",
AM1093="BSS Hardware Issue","BSS",
AM1093="Sites strategiques, MLL, Pylone, etc.","ENVTECH",
AM1093="AKTIVCO DEFAUT GE &amp; POWER Cabinet","AKTIVCO",
AM1093="AKTIVCO Coupure ENEO &amp; Baisse de tension","AKTIVCO GRID ONLY",
AM1093="Coupure ENEO &amp; Baisse de tension","IHS GRID ONLY",
AM1093="Defaut GE &amp; POWER Cabinet","IHS",
AM1093="Sharing","Partners",
AM1093="Sites strategiques &amp; DataCenter","SST &amp; DC",
AM1093="Exclu","Exclu",
AM1093="SAT","SAT",
AM1093="SPARE-ISSUE","SPARE-ISSUE",
AM1093="Fiber CAmtel","TRANS_FO_CAMTEL",
AM1093="Fiber AOF","Fiber AOF",
AM1093="Projet OCM (HUAWEI)","TRAVAUX-HUAWEI",
AM1093="Projet OCM (NOKIA)","TRAVAUX-NOKIA",
AM1093="ACCESS-ISSUE","ACCESS-ISSUE",
AM1093="Projet OCM (ZTE, NOKIA, autres projets)","TRAVAUX OCM",
AM1093="No root CAuse","No root cause",
AM1093="ODU HS","PDH",
AM1093="IP &amp; VLAN","PDH",
AM1093="Warehouse HUAWEI","SPARE-ISSUE",
AM1093="SPARE-HS","SPARE-ISSUE",
AM1093="Power Telco","BSS",AM1093="no impacts","no impacts"
),"")</f>
        <v>no impacts</v>
      </c>
      <c r="AL1093" s="48" t="str" cm="1">
        <f t="array" ref="AL1093">IFERROR(_xlfn.IFS(
AM1093="MPR ISSUE","TX ISSUE",
AM1093="BSS Hardware Issue","RAN ISSUE",
AM1093="Sites strategiques, MLL, Pylone, etc.","ENVTECH",
AM1093="AKTIVCO DEFAUT GE &amp; POWER Cabinet","POWER ISSUE",
AM1093="AKTIVCO Coupure ENEO &amp; Baisse de tension","POWER ISSUE",
AM1093="Coupure ENEO &amp; Baisse de tension","POWER ISSUE",
AM1093="Defaut GE &amp; POWER Cabinet","POWER ISSUE",
AM1093="Sharing","POWER ISSUE",
AM1093="Sites strategiques &amp; DataCenter","POWER ISSUE",
AM1093="Exclu","Exclu",
AM1093="SAT","TX ISSUE",
AM1093="SPARE-ISSUE","SPARE-ISSUE",
AM1093="Fiber CAmtel","TX ISSUE",
AM1093="Fiber AOF","TX ISSUE",
AM1093="Projet OCM (HUAWEI)","TRAVAUX-HUAWEI",
AM1093="Projet OCM (NOKIA)","TRAVAUX -NOKIA",
AM1093="ACCESS-ISSUE","ACCESS-ISSUE",
AM1093="Projet OCM (ZTE, NOKIA, autres projets)","TRAVAUX OCM",
AM1093="No root CAuse","No root cause",
AM1093="ODU HS","TX ISSUE",
AM1093="IP &amp; VLAN","TX ISSUE",
AM1093="Warehouse HUAWEI","SPARE-ISSUE",
AM1093="SPARE-HS","SPARE-ISSUE",
AM1093="Power Telco","RAN ISSUE",AM1093="no impacts","no impacts"
),"")</f>
        <v>no impacts</v>
      </c>
      <c r="AM1093" s="67" t="s">
        <v>5605</v>
      </c>
      <c r="AN1093" s="48" t="str" cm="1">
        <f t="array" ref="AN1093">IFERROR(_xlfn.IFS(
AM1093="MPR ISSUE","ACTIVE",
AM1093="BSS Hardware Issue","ACTIVE",
AM1093="Sites strategiques, MLL, Pylone, etc.","PASSIVE",
AM1093="AKTIVCO DEFAUT GE &amp; POWER Cabinet","PASSIVE",
AM1093="AKTIVCO Coupure ENEO &amp; Baisse de tension","PASSIVE",
AM1093="Coupure ENEO &amp; Baisse de tension","PASSIVE",
AM1093="Defaut GE &amp; POWER Cabinet","PASSIVE",
AM1093="Sharing","PASSIVE",
AM1093="Sites strategiques &amp; DataCenter","PASSIVE",
AM1093="Exclu","Exclu",
AM1093="SAT","ACTIVE",
AM1093="SPARE-ISSUE","SPARE-ISSUE",
AM1093="Fiber CAmtel","ACTIVE",
AM1093="Fiber AOF","ACTIVE",
AM1093="Projet OCM (HUAWEI)","PLANNED WORKS",
AM1093="Projet OCM (NOKIA)","PLANNED WORKS",
AM1093="ACCESS-ISSUE","ACCESS-ISSUE",
AM1093="Projet OCM (ZTE, NOKIA, autres projets)","PLANNED WORKS",
AM1093="No root CAuse","No root cause",
AM1093="ODU HS","ACTIVE",
AM1093="IP &amp; VLAN","ACTIVE",
AM1093="Warehouse HUAWEI","SPARE-ISSUE",
AM1093="SPARE-HS","SPARE-ISSUE",
AM1093="Power Telco","ACTIVE", AM1093="no impacts","no impacts"
),"")</f>
        <v>no impacts</v>
      </c>
      <c r="AO1093" s="93" t="s">
        <v>5537</v>
      </c>
      <c r="AP1093" s="101" t="str">
        <f t="shared" si="32"/>
        <v>NRD_259</v>
      </c>
      <c r="AR1093" s="17" t="s">
        <v>5537</v>
      </c>
      <c r="AS1093" s="7" t="s">
        <v>5537</v>
      </c>
      <c r="AT1093" s="6"/>
      <c r="AU1093" s="7"/>
      <c r="AV1093" s="3" t="s">
        <v>5537</v>
      </c>
      <c r="AW1093" s="18" t="s">
        <v>5537</v>
      </c>
      <c r="AX1093" s="18" t="s">
        <v>5537</v>
      </c>
      <c r="AY1093" s="18" t="s">
        <v>5537</v>
      </c>
      <c r="AZ1093" s="18" t="s">
        <v>5537</v>
      </c>
      <c r="BA1093" s="18" t="s">
        <v>5537</v>
      </c>
      <c r="BB1093" s="18" t="s">
        <v>5537</v>
      </c>
      <c r="BC1093" s="18" t="s">
        <v>5537</v>
      </c>
      <c r="BD1093" s="18" t="s">
        <v>5537</v>
      </c>
      <c r="BE1093" s="18" t="s">
        <v>5537</v>
      </c>
      <c r="BF1093" s="18" t="s">
        <v>5537</v>
      </c>
      <c r="BG1093" s="18" t="s">
        <v>5537</v>
      </c>
      <c r="BH1093" s="18" t="s">
        <v>5537</v>
      </c>
      <c r="BI1093" s="9" t="s">
        <v>5537</v>
      </c>
      <c r="BJ1093" s="14"/>
      <c r="BK1093" s="14" t="s">
        <v>5537</v>
      </c>
      <c r="BL1093" s="14" t="str">
        <f>_xlfn.XLOOKUP(B1093,'[4]cell downs 18042026 17h'!$B:$B,'[4]cell downs 18042026 17h'!$B:$B,"")</f>
        <v/>
      </c>
      <c r="BM1093" s="14" t="str">
        <f>_xlfn.XLOOKUP(B1093,'[5]Cells Huawei 19042026 15h'!$B:$B,'[5]Cells Huawei 19042026 15h'!$B:$B,"")</f>
        <v/>
      </c>
      <c r="BN1093" s="9" t="str">
        <f>_xlfn.XLOOKUP(B1093,'[6]cells down 19042026 9H40'!$B:$B,'[6]cells down 19042026 9H40'!$B:$B,"")</f>
        <v/>
      </c>
      <c r="BO1093" s="9" t="s">
        <v>5537</v>
      </c>
      <c r="BP1093" s="9" t="s">
        <v>12</v>
      </c>
      <c r="BQ1093" s="115"/>
    </row>
    <row r="1094" spans="1:69" s="9" customFormat="1" x14ac:dyDescent="0.3">
      <c r="A1094" s="1" t="s">
        <v>2073</v>
      </c>
      <c r="B1094" s="8" t="s">
        <v>2074</v>
      </c>
      <c r="C1094" s="3" t="str">
        <f>_xlfn.XLOOKUP(B1094,'[1]daily break down'!$D:$D,'[1]daily break down'!$E:$E,"")</f>
        <v>NORD</v>
      </c>
      <c r="D1094" s="1" t="s">
        <v>21</v>
      </c>
      <c r="E1094" s="1" t="s">
        <v>122</v>
      </c>
      <c r="F1094" s="3" t="s">
        <v>23</v>
      </c>
      <c r="G1094" s="1" t="s">
        <v>2075</v>
      </c>
      <c r="H1094" s="32" t="str">
        <f>_xlfn.XLOOKUP(B1094,[2]CALCULATION!$B:$B,[2]CALCULATION!$H:$H,"")</f>
        <v>Huawei</v>
      </c>
      <c r="I1094" s="28">
        <v>0</v>
      </c>
      <c r="J1094" s="28">
        <v>0</v>
      </c>
      <c r="K1094" s="28">
        <v>0</v>
      </c>
      <c r="L1094" s="28">
        <v>0</v>
      </c>
      <c r="M1094" s="28">
        <v>0</v>
      </c>
      <c r="N1094" s="28">
        <v>0</v>
      </c>
      <c r="O1094" s="28">
        <v>0</v>
      </c>
      <c r="P1094" s="28">
        <v>0</v>
      </c>
      <c r="Q1094" s="28">
        <v>0</v>
      </c>
      <c r="R1094" s="28">
        <v>0</v>
      </c>
      <c r="S1094" s="94">
        <v>0</v>
      </c>
      <c r="T1094" s="94">
        <f>_xlfn.XLOOKUP(B1094,'[3]Nur des jours'!$B:$B,'[3]Nur des jours'!$U:$U,"")</f>
        <v>0</v>
      </c>
      <c r="U1094" s="94">
        <v>0</v>
      </c>
      <c r="V1094" s="94">
        <v>9.2242846706788448</v>
      </c>
      <c r="W1094" s="94">
        <v>2.2291350985780451</v>
      </c>
      <c r="X1094" s="94">
        <v>1.0978382458273053</v>
      </c>
      <c r="Y1094" s="94">
        <v>5.3131411710655101</v>
      </c>
      <c r="Z1094" s="94">
        <v>0</v>
      </c>
      <c r="AA1094" s="94">
        <v>0</v>
      </c>
      <c r="AB1094" s="94">
        <v>0</v>
      </c>
      <c r="AC1094" s="94">
        <f>_xlfn.XLOOKUP(B1094,'[3]Nur des jours'!$B:$B,'[3]Nur des jours'!$N:$N,"")</f>
        <v>0</v>
      </c>
      <c r="AD1094" s="94">
        <v>0</v>
      </c>
      <c r="AE1094" s="94">
        <v>0</v>
      </c>
      <c r="AF1094" s="94">
        <v>0</v>
      </c>
      <c r="AG1094" s="94">
        <v>0</v>
      </c>
      <c r="AH1094" s="94">
        <v>0</v>
      </c>
      <c r="AI1094" s="49" t="s">
        <v>6588</v>
      </c>
      <c r="AJ1094" s="49"/>
      <c r="AK1094" s="48" t="str" cm="1">
        <f t="array" ref="AK1094">IFERROR(_xlfn.IFS(
AM1094="MPR ISSUE","PDH",
AM1094="BSS Hardware Issue","BSS",
AM1094="Sites strategiques, MLL, Pylone, etc.","ENVTECH",
AM1094="AKTIVCO DEFAUT GE &amp; POWER Cabinet","AKTIVCO",
AM1094="AKTIVCO Coupure ENEO &amp; Baisse de tension","AKTIVCO GRID ONLY",
AM1094="Coupure ENEO &amp; Baisse de tension","IHS GRID ONLY",
AM1094="Defaut GE &amp; POWER Cabinet","IHS",
AM1094="Sharing","Partners",
AM1094="Sites strategiques &amp; DataCenter","SST &amp; DC",
AM1094="Exclu","Exclu",
AM1094="SAT","SAT",
AM1094="SPARE-ISSUE","SPARE-ISSUE",
AM1094="Fiber CAmtel","TRANS_FO_CAMTEL",
AM1094="Fiber AOF","Fiber AOF",
AM1094="Projet OCM (HUAWEI)","TRAVAUX-HUAWEI",
AM1094="Projet OCM (NOKIA)","TRAVAUX-NOKIA",
AM1094="ACCESS-ISSUE","ACCESS-ISSUE",
AM1094="Projet OCM (ZTE, NOKIA, autres projets)","TRAVAUX OCM",
AM1094="No root CAuse","No root cause",
AM1094="ODU HS","PDH",
AM1094="IP &amp; VLAN","PDH",
AM1094="Warehouse HUAWEI","SPARE-ISSUE",
AM1094="SPARE-HS","SPARE-ISSUE",
AM1094="Power Telco","BSS",AM1094="no impacts","no impacts"
),"")</f>
        <v>Exclu</v>
      </c>
      <c r="AL1094" s="48" t="str" cm="1">
        <f t="array" ref="AL1094">IFERROR(_xlfn.IFS(
AM1094="MPR ISSUE","TX ISSUE",
AM1094="BSS Hardware Issue","RAN ISSUE",
AM1094="Sites strategiques, MLL, Pylone, etc.","ENVTECH",
AM1094="AKTIVCO DEFAUT GE &amp; POWER Cabinet","POWER ISSUE",
AM1094="AKTIVCO Coupure ENEO &amp; Baisse de tension","POWER ISSUE",
AM1094="Coupure ENEO &amp; Baisse de tension","POWER ISSUE",
AM1094="Defaut GE &amp; POWER Cabinet","POWER ISSUE",
AM1094="Sharing","POWER ISSUE",
AM1094="Sites strategiques &amp; DataCenter","POWER ISSUE",
AM1094="Exclu","Exclu",
AM1094="SAT","TX ISSUE",
AM1094="SPARE-ISSUE","SPARE-ISSUE",
AM1094="Fiber CAmtel","TX ISSUE",
AM1094="Fiber AOF","TX ISSUE",
AM1094="Projet OCM (HUAWEI)","TRAVAUX-HUAWEI",
AM1094="Projet OCM (NOKIA)","TRAVAUX -NOKIA",
AM1094="ACCESS-ISSUE","ACCESS-ISSUE",
AM1094="Projet OCM (ZTE, NOKIA, autres projets)","TRAVAUX OCM",
AM1094="No root CAuse","No root cause",
AM1094="ODU HS","TX ISSUE",
AM1094="IP &amp; VLAN","TX ISSUE",
AM1094="Warehouse HUAWEI","SPARE-ISSUE",
AM1094="SPARE-HS","SPARE-ISSUE",
AM1094="Power Telco","RAN ISSUE",AM1094="no impacts","no impacts"
),"")</f>
        <v>Exclu</v>
      </c>
      <c r="AM1094" s="67" t="s">
        <v>6588</v>
      </c>
      <c r="AN1094" s="48" t="str" cm="1">
        <f t="array" ref="AN1094">IFERROR(_xlfn.IFS(
AM1094="MPR ISSUE","ACTIVE",
AM1094="BSS Hardware Issue","ACTIVE",
AM1094="Sites strategiques, MLL, Pylone, etc.","PASSIVE",
AM1094="AKTIVCO DEFAUT GE &amp; POWER Cabinet","PASSIVE",
AM1094="AKTIVCO Coupure ENEO &amp; Baisse de tension","PASSIVE",
AM1094="Coupure ENEO &amp; Baisse de tension","PASSIVE",
AM1094="Defaut GE &amp; POWER Cabinet","PASSIVE",
AM1094="Sharing","PASSIVE",
AM1094="Sites strategiques &amp; DataCenter","PASSIVE",
AM1094="Exclu","Exclu",
AM1094="SAT","ACTIVE",
AM1094="SPARE-ISSUE","SPARE-ISSUE",
AM1094="Fiber CAmtel","ACTIVE",
AM1094="Fiber AOF","ACTIVE",
AM1094="Projet OCM (HUAWEI)","PLANNED WORKS",
AM1094="Projet OCM (NOKIA)","PLANNED WORKS",
AM1094="ACCESS-ISSUE","ACCESS-ISSUE",
AM1094="Projet OCM (ZTE, NOKIA, autres projets)","PLANNED WORKS",
AM1094="No root CAuse","No root cause",
AM1094="ODU HS","ACTIVE",
AM1094="IP &amp; VLAN","ACTIVE",
AM1094="Warehouse HUAWEI","SPARE-ISSUE",
AM1094="SPARE-HS","SPARE-ISSUE",
AM1094="Power Telco","ACTIVE", AM1094="no impacts","no impacts"
),"")</f>
        <v>Exclu</v>
      </c>
      <c r="AO1094" s="93" t="s">
        <v>6338</v>
      </c>
      <c r="AP1094" s="101" t="str">
        <f t="shared" si="32"/>
        <v>NRD_136</v>
      </c>
      <c r="AR1094" s="17" t="s">
        <v>5537</v>
      </c>
      <c r="AS1094" s="7" t="s">
        <v>5537</v>
      </c>
      <c r="AT1094" s="6"/>
      <c r="AU1094" s="7"/>
      <c r="AV1094" s="3" t="s">
        <v>5537</v>
      </c>
      <c r="AW1094" s="18" t="s">
        <v>5537</v>
      </c>
      <c r="AX1094" s="18" t="s">
        <v>5537</v>
      </c>
      <c r="AY1094" s="18" t="s">
        <v>6338</v>
      </c>
      <c r="AZ1094" s="18" t="s">
        <v>5537</v>
      </c>
      <c r="BA1094" s="18" t="s">
        <v>5537</v>
      </c>
      <c r="BB1094" s="18" t="s">
        <v>5537</v>
      </c>
      <c r="BC1094" s="18" t="s">
        <v>5537</v>
      </c>
      <c r="BD1094" s="18" t="s">
        <v>5537</v>
      </c>
      <c r="BE1094" s="18" t="s">
        <v>5537</v>
      </c>
      <c r="BF1094" s="18" t="s">
        <v>5537</v>
      </c>
      <c r="BG1094" s="18" t="s">
        <v>5537</v>
      </c>
      <c r="BH1094" s="18" t="s">
        <v>5537</v>
      </c>
      <c r="BI1094" s="9" t="s">
        <v>5537</v>
      </c>
      <c r="BJ1094" s="14"/>
      <c r="BK1094" s="14" t="s">
        <v>5537</v>
      </c>
      <c r="BL1094" s="14" t="str">
        <f>_xlfn.XLOOKUP(B1094,'[4]cell downs 18042026 17h'!$B:$B,'[4]cell downs 18042026 17h'!$B:$B,"")</f>
        <v/>
      </c>
      <c r="BM1094" s="14" t="str">
        <f>_xlfn.XLOOKUP(B1094,'[5]Cells Huawei 19042026 15h'!$B:$B,'[5]Cells Huawei 19042026 15h'!$B:$B,"")</f>
        <v/>
      </c>
      <c r="BN1094" s="9" t="str">
        <f>_xlfn.XLOOKUP(B1094,'[6]cells down 19042026 9H40'!$B:$B,'[6]cells down 19042026 9H40'!$B:$B,"")</f>
        <v/>
      </c>
      <c r="BO1094" s="9" t="s">
        <v>5537</v>
      </c>
      <c r="BP1094" s="9" t="s">
        <v>302</v>
      </c>
      <c r="BQ1094" s="115"/>
    </row>
    <row r="1095" spans="1:69" s="9" customFormat="1" x14ac:dyDescent="0.3">
      <c r="A1095" s="1" t="s">
        <v>2687</v>
      </c>
      <c r="B1095" s="8" t="s">
        <v>2688</v>
      </c>
      <c r="C1095" s="3" t="str">
        <f>_xlfn.XLOOKUP(B1095,'[1]daily break down'!$D:$D,'[1]daily break down'!$E:$E,"")</f>
        <v>EXTREME-NORD</v>
      </c>
      <c r="D1095" s="1" t="s">
        <v>21</v>
      </c>
      <c r="E1095" s="1" t="s">
        <v>122</v>
      </c>
      <c r="F1095" s="3" t="s">
        <v>55</v>
      </c>
      <c r="G1095" s="1" t="s">
        <v>2687</v>
      </c>
      <c r="H1095" s="32" t="str">
        <f>_xlfn.XLOOKUP(B1095,[2]CALCULATION!$B:$B,[2]CALCULATION!$H:$H,"")</f>
        <v>Huawei</v>
      </c>
      <c r="I1095" s="28">
        <v>0</v>
      </c>
      <c r="J1095" s="28">
        <v>0</v>
      </c>
      <c r="K1095" s="28">
        <v>0</v>
      </c>
      <c r="L1095" s="28">
        <v>0</v>
      </c>
      <c r="M1095" s="28">
        <v>0</v>
      </c>
      <c r="N1095" s="28">
        <v>0</v>
      </c>
      <c r="O1095" s="28">
        <v>0</v>
      </c>
      <c r="P1095" s="28">
        <v>0</v>
      </c>
      <c r="Q1095" s="28">
        <v>0</v>
      </c>
      <c r="R1095" s="28">
        <v>0</v>
      </c>
      <c r="S1095" s="94">
        <v>0</v>
      </c>
      <c r="T1095" s="94">
        <f>_xlfn.XLOOKUP(B1095,'[3]Nur des jours'!$B:$B,'[3]Nur des jours'!$U:$U,"")</f>
        <v>0</v>
      </c>
      <c r="U1095" s="94">
        <v>0</v>
      </c>
      <c r="V1095" s="94">
        <v>5.7560931761563543</v>
      </c>
      <c r="W1095" s="94">
        <v>5.0284219808066011</v>
      </c>
      <c r="X1095" s="94">
        <v>10.490307705039193</v>
      </c>
      <c r="Y1095" s="94">
        <v>5.2475259179358096</v>
      </c>
      <c r="Z1095" s="94">
        <v>0</v>
      </c>
      <c r="AA1095" s="94">
        <v>0</v>
      </c>
      <c r="AB1095" s="94">
        <v>0</v>
      </c>
      <c r="AC1095" s="94">
        <f>_xlfn.XLOOKUP(B1095,'[3]Nur des jours'!$B:$B,'[3]Nur des jours'!$N:$N,"")</f>
        <v>0</v>
      </c>
      <c r="AD1095" s="94">
        <v>0</v>
      </c>
      <c r="AE1095" s="94">
        <v>0</v>
      </c>
      <c r="AF1095" s="94">
        <v>0</v>
      </c>
      <c r="AG1095" s="94">
        <v>0</v>
      </c>
      <c r="AH1095" s="94">
        <v>0</v>
      </c>
      <c r="AI1095" s="49" t="s">
        <v>6659</v>
      </c>
      <c r="AJ1095" s="49"/>
      <c r="AK1095" s="48" t="str" cm="1">
        <f t="array" ref="AK1095">IFERROR(_xlfn.IFS(
AM1095="MPR ISSUE","PDH",
AM1095="BSS Hardware Issue","BSS",
AM1095="Sites strategiques, MLL, Pylone, etc.","ENVTECH",
AM1095="AKTIVCO DEFAUT GE &amp; POWER Cabinet","AKTIVCO",
AM1095="AKTIVCO Coupure ENEO &amp; Baisse de tension","AKTIVCO GRID ONLY",
AM1095="Coupure ENEO &amp; Baisse de tension","IHS GRID ONLY",
AM1095="Defaut GE &amp; POWER Cabinet","IHS",
AM1095="Sharing","Partners",
AM1095="Sites strategiques &amp; DataCenter","SST &amp; DC",
AM1095="Exclu","Exclu",
AM1095="SAT","SAT",
AM1095="SPARE-ISSUE","SPARE-ISSUE",
AM1095="Fiber CAmtel","TRANS_FO_CAMTEL",
AM1095="Fiber AOF","Fiber AOF",
AM1095="Projet OCM (HUAWEI)","TRAVAUX-HUAWEI",
AM1095="Projet OCM (NOKIA)","TRAVAUX-NOKIA",
AM1095="ACCESS-ISSUE","ACCESS-ISSUE",
AM1095="Projet OCM (ZTE, NOKIA, autres projets)","TRAVAUX OCM",
AM1095="No root CAuse","No root cause",
AM1095="ODU HS","PDH",
AM1095="IP &amp; VLAN","PDH",
AM1095="Warehouse HUAWEI","SPARE-ISSUE",
AM1095="SPARE-HS","SPARE-ISSUE",
AM1095="Power Telco","BSS",AM1095="no impacts","no impacts"
),"")</f>
        <v>no impacts</v>
      </c>
      <c r="AL1095" s="48" t="str" cm="1">
        <f t="array" ref="AL1095">IFERROR(_xlfn.IFS(
AM1095="MPR ISSUE","TX ISSUE",
AM1095="BSS Hardware Issue","RAN ISSUE",
AM1095="Sites strategiques, MLL, Pylone, etc.","ENVTECH",
AM1095="AKTIVCO DEFAUT GE &amp; POWER Cabinet","POWER ISSUE",
AM1095="AKTIVCO Coupure ENEO &amp; Baisse de tension","POWER ISSUE",
AM1095="Coupure ENEO &amp; Baisse de tension","POWER ISSUE",
AM1095="Defaut GE &amp; POWER Cabinet","POWER ISSUE",
AM1095="Sharing","POWER ISSUE",
AM1095="Sites strategiques &amp; DataCenter","POWER ISSUE",
AM1095="Exclu","Exclu",
AM1095="SAT","TX ISSUE",
AM1095="SPARE-ISSUE","SPARE-ISSUE",
AM1095="Fiber CAmtel","TX ISSUE",
AM1095="Fiber AOF","TX ISSUE",
AM1095="Projet OCM (HUAWEI)","TRAVAUX-HUAWEI",
AM1095="Projet OCM (NOKIA)","TRAVAUX -NOKIA",
AM1095="ACCESS-ISSUE","ACCESS-ISSUE",
AM1095="Projet OCM (ZTE, NOKIA, autres projets)","TRAVAUX OCM",
AM1095="No root CAuse","No root cause",
AM1095="ODU HS","TX ISSUE",
AM1095="IP &amp; VLAN","TX ISSUE",
AM1095="Warehouse HUAWEI","SPARE-ISSUE",
AM1095="SPARE-HS","SPARE-ISSUE",
AM1095="Power Telco","RAN ISSUE",AM1095="no impacts","no impacts"
),"")</f>
        <v>no impacts</v>
      </c>
      <c r="AM1095" s="67" t="s">
        <v>5605</v>
      </c>
      <c r="AN1095" s="48" t="str" cm="1">
        <f t="array" ref="AN1095">IFERROR(_xlfn.IFS(
AM1095="MPR ISSUE","ACTIVE",
AM1095="BSS Hardware Issue","ACTIVE",
AM1095="Sites strategiques, MLL, Pylone, etc.","PASSIVE",
AM1095="AKTIVCO DEFAUT GE &amp; POWER Cabinet","PASSIVE",
AM1095="AKTIVCO Coupure ENEO &amp; Baisse de tension","PASSIVE",
AM1095="Coupure ENEO &amp; Baisse de tension","PASSIVE",
AM1095="Defaut GE &amp; POWER Cabinet","PASSIVE",
AM1095="Sharing","PASSIVE",
AM1095="Sites strategiques &amp; DataCenter","PASSIVE",
AM1095="Exclu","Exclu",
AM1095="SAT","ACTIVE",
AM1095="SPARE-ISSUE","SPARE-ISSUE",
AM1095="Fiber CAmtel","ACTIVE",
AM1095="Fiber AOF","ACTIVE",
AM1095="Projet OCM (HUAWEI)","PLANNED WORKS",
AM1095="Projet OCM (NOKIA)","PLANNED WORKS",
AM1095="ACCESS-ISSUE","ACCESS-ISSUE",
AM1095="Projet OCM (ZTE, NOKIA, autres projets)","PLANNED WORKS",
AM1095="No root CAuse","No root cause",
AM1095="ODU HS","ACTIVE",
AM1095="IP &amp; VLAN","ACTIVE",
AM1095="Warehouse HUAWEI","SPARE-ISSUE",
AM1095="SPARE-HS","SPARE-ISSUE",
AM1095="Power Telco","ACTIVE", AM1095="no impacts","no impacts"
),"")</f>
        <v>no impacts</v>
      </c>
      <c r="AO1095" s="93" t="s">
        <v>5537</v>
      </c>
      <c r="AP1095" s="101" t="str">
        <f t="shared" si="32"/>
        <v>EXN_231</v>
      </c>
      <c r="AR1095" s="17" t="s">
        <v>5537</v>
      </c>
      <c r="AS1095" s="7" t="s">
        <v>5537</v>
      </c>
      <c r="AT1095" s="6"/>
      <c r="AU1095" s="7"/>
      <c r="AV1095" s="3" t="s">
        <v>5537</v>
      </c>
      <c r="AW1095" s="18" t="s">
        <v>5537</v>
      </c>
      <c r="AX1095" s="18" t="s">
        <v>5537</v>
      </c>
      <c r="AY1095" s="18" t="s">
        <v>5537</v>
      </c>
      <c r="AZ1095" s="18" t="s">
        <v>5537</v>
      </c>
      <c r="BA1095" s="18" t="s">
        <v>5537</v>
      </c>
      <c r="BB1095" s="18" t="s">
        <v>5537</v>
      </c>
      <c r="BC1095" s="18" t="s">
        <v>5537</v>
      </c>
      <c r="BD1095" s="18" t="s">
        <v>5537</v>
      </c>
      <c r="BE1095" s="18" t="s">
        <v>5537</v>
      </c>
      <c r="BF1095" s="18" t="s">
        <v>5537</v>
      </c>
      <c r="BG1095" s="18" t="s">
        <v>5537</v>
      </c>
      <c r="BH1095" s="18" t="s">
        <v>5537</v>
      </c>
      <c r="BI1095" s="9" t="s">
        <v>5537</v>
      </c>
      <c r="BJ1095" s="14"/>
      <c r="BK1095" s="14" t="s">
        <v>5537</v>
      </c>
      <c r="BL1095" s="14" t="str">
        <f>_xlfn.XLOOKUP(B1095,'[4]cell downs 18042026 17h'!$B:$B,'[4]cell downs 18042026 17h'!$B:$B,"")</f>
        <v/>
      </c>
      <c r="BM1095" s="14" t="str">
        <f>_xlfn.XLOOKUP(B1095,'[5]Cells Huawei 19042026 15h'!$B:$B,'[5]Cells Huawei 19042026 15h'!$B:$B,"")</f>
        <v/>
      </c>
      <c r="BN1095" s="9" t="str">
        <f>_xlfn.XLOOKUP(B1095,'[6]cells down 19042026 9H40'!$B:$B,'[6]cells down 19042026 9H40'!$B:$B,"")</f>
        <v/>
      </c>
      <c r="BO1095" s="9" t="s">
        <v>5537</v>
      </c>
      <c r="BP1095" s="9" t="s">
        <v>5537</v>
      </c>
      <c r="BQ1095" s="115"/>
    </row>
    <row r="1096" spans="1:69" s="9" customFormat="1" x14ac:dyDescent="0.3">
      <c r="A1096" s="1" t="s">
        <v>390</v>
      </c>
      <c r="B1096" s="8" t="s">
        <v>391</v>
      </c>
      <c r="C1096" s="3" t="str">
        <f>_xlfn.XLOOKUP(B1096,'[1]daily break down'!$D:$D,'[1]daily break down'!$E:$E,"")</f>
        <v>CENTRE</v>
      </c>
      <c r="D1096" s="1" t="s">
        <v>11</v>
      </c>
      <c r="E1096" s="1" t="s">
        <v>12</v>
      </c>
      <c r="F1096" s="3" t="s">
        <v>69</v>
      </c>
      <c r="G1096" s="1" t="s">
        <v>390</v>
      </c>
      <c r="H1096" s="34" t="str">
        <f>_xlfn.XLOOKUP(B1096,[2]CALCULATION!$B:$B,[2]CALCULATION!$H:$H,"")</f>
        <v>ZTE</v>
      </c>
      <c r="I1096" s="28">
        <v>4.6737834390716344</v>
      </c>
      <c r="J1096" s="28">
        <v>4.6739457589141615</v>
      </c>
      <c r="K1096" s="28">
        <v>4.6738375456858101</v>
      </c>
      <c r="L1096" s="28">
        <v>4.6735129060007585</v>
      </c>
      <c r="M1096" s="28">
        <v>0</v>
      </c>
      <c r="N1096" s="28">
        <v>0</v>
      </c>
      <c r="O1096" s="28">
        <v>0</v>
      </c>
      <c r="P1096" s="28">
        <v>0</v>
      </c>
      <c r="Q1096" s="28">
        <v>0</v>
      </c>
      <c r="R1096" s="28">
        <v>0</v>
      </c>
      <c r="S1096" s="94">
        <v>0</v>
      </c>
      <c r="T1096" s="94">
        <f>_xlfn.XLOOKUP(B1096,'[3]Nur des jours'!$B:$B,'[3]Nur des jours'!$U:$U,"")</f>
        <v>0</v>
      </c>
      <c r="U1096" s="94">
        <v>0</v>
      </c>
      <c r="V1096" s="94">
        <v>4.6216216794651199</v>
      </c>
      <c r="W1096" s="94">
        <v>4.6217286899350229</v>
      </c>
      <c r="X1096" s="94">
        <v>4.6215681742301671</v>
      </c>
      <c r="Y1096" s="94">
        <v>5.1042388987338523</v>
      </c>
      <c r="Z1096" s="94">
        <v>0</v>
      </c>
      <c r="AA1096" s="94">
        <v>0</v>
      </c>
      <c r="AB1096" s="94">
        <v>0</v>
      </c>
      <c r="AC1096" s="94">
        <f>_xlfn.XLOOKUP(B1096,'[3]Nur des jours'!$B:$B,'[3]Nur des jours'!$N:$N,"")</f>
        <v>0</v>
      </c>
      <c r="AD1096" s="94">
        <v>0</v>
      </c>
      <c r="AE1096" s="94">
        <v>0</v>
      </c>
      <c r="AF1096" s="94">
        <v>0</v>
      </c>
      <c r="AG1096" s="94">
        <v>0</v>
      </c>
      <c r="AH1096" s="94">
        <v>0</v>
      </c>
      <c r="AI1096" s="49" t="s">
        <v>6588</v>
      </c>
      <c r="AJ1096" s="49"/>
      <c r="AK1096" s="48" t="str" cm="1">
        <f t="array" ref="AK1096">IFERROR(_xlfn.IFS(
AM1096="MPR ISSUE","PDH",
AM1096="BSS Hardware Issue","BSS",
AM1096="Sites strategiques, MLL, Pylone, etc.","ENVTECH",
AM1096="AKTIVCO DEFAUT GE &amp; POWER Cabinet","AKTIVCO",
AM1096="AKTIVCO Coupure ENEO &amp; Baisse de tension","AKTIVCO GRID ONLY",
AM1096="Coupure ENEO &amp; Baisse de tension","IHS GRID ONLY",
AM1096="Defaut GE &amp; POWER Cabinet","IHS",
AM1096="Sharing","Partners",
AM1096="Sites strategiques &amp; DataCenter","SST &amp; DC",
AM1096="Exclu","Exclu",
AM1096="SAT","SAT",
AM1096="SPARE-ISSUE","SPARE-ISSUE",
AM1096="Fiber CAmtel","TRANS_FO_CAMTEL",
AM1096="Fiber AOF","Fiber AOF",
AM1096="Projet OCM (HUAWEI)","TRAVAUX-HUAWEI",
AM1096="Projet OCM (NOKIA)","TRAVAUX-NOKIA",
AM1096="ACCESS-ISSUE","ACCESS-ISSUE",
AM1096="Projet OCM (ZTE, NOKIA, autres projets)","TRAVAUX OCM",
AM1096="No root CAuse","No root cause",
AM1096="ODU HS","PDH",
AM1096="IP &amp; VLAN","PDH",
AM1096="Warehouse HUAWEI","SPARE-ISSUE",
AM1096="SPARE-HS","SPARE-ISSUE",
AM1096="Power Telco","BSS",AM1096="no impacts","no impacts"
),"")</f>
        <v>Exclu</v>
      </c>
      <c r="AL1096" s="48" t="str" cm="1">
        <f t="array" ref="AL1096">IFERROR(_xlfn.IFS(
AM1096="MPR ISSUE","TX ISSUE",
AM1096="BSS Hardware Issue","RAN ISSUE",
AM1096="Sites strategiques, MLL, Pylone, etc.","ENVTECH",
AM1096="AKTIVCO DEFAUT GE &amp; POWER Cabinet","POWER ISSUE",
AM1096="AKTIVCO Coupure ENEO &amp; Baisse de tension","POWER ISSUE",
AM1096="Coupure ENEO &amp; Baisse de tension","POWER ISSUE",
AM1096="Defaut GE &amp; POWER Cabinet","POWER ISSUE",
AM1096="Sharing","POWER ISSUE",
AM1096="Sites strategiques &amp; DataCenter","POWER ISSUE",
AM1096="Exclu","Exclu",
AM1096="SAT","TX ISSUE",
AM1096="SPARE-ISSUE","SPARE-ISSUE",
AM1096="Fiber CAmtel","TX ISSUE",
AM1096="Fiber AOF","TX ISSUE",
AM1096="Projet OCM (HUAWEI)","TRAVAUX-HUAWEI",
AM1096="Projet OCM (NOKIA)","TRAVAUX -NOKIA",
AM1096="ACCESS-ISSUE","ACCESS-ISSUE",
AM1096="Projet OCM (ZTE, NOKIA, autres projets)","TRAVAUX OCM",
AM1096="No root CAuse","No root cause",
AM1096="ODU HS","TX ISSUE",
AM1096="IP &amp; VLAN","TX ISSUE",
AM1096="Warehouse HUAWEI","SPARE-ISSUE",
AM1096="SPARE-HS","SPARE-ISSUE",
AM1096="Power Telco","RAN ISSUE",AM1096="no impacts","no impacts"
),"")</f>
        <v>Exclu</v>
      </c>
      <c r="AM1096" s="67" t="s">
        <v>6588</v>
      </c>
      <c r="AN1096" s="48" t="str" cm="1">
        <f t="array" ref="AN1096">IFERROR(_xlfn.IFS(
AM1096="MPR ISSUE","ACTIVE",
AM1096="BSS Hardware Issue","ACTIVE",
AM1096="Sites strategiques, MLL, Pylone, etc.","PASSIVE",
AM1096="AKTIVCO DEFAUT GE &amp; POWER Cabinet","PASSIVE",
AM1096="AKTIVCO Coupure ENEO &amp; Baisse de tension","PASSIVE",
AM1096="Coupure ENEO &amp; Baisse de tension","PASSIVE",
AM1096="Defaut GE &amp; POWER Cabinet","PASSIVE",
AM1096="Sharing","PASSIVE",
AM1096="Sites strategiques &amp; DataCenter","PASSIVE",
AM1096="Exclu","Exclu",
AM1096="SAT","ACTIVE",
AM1096="SPARE-ISSUE","SPARE-ISSUE",
AM1096="Fiber CAmtel","ACTIVE",
AM1096="Fiber AOF","ACTIVE",
AM1096="Projet OCM (HUAWEI)","PLANNED WORKS",
AM1096="Projet OCM (NOKIA)","PLANNED WORKS",
AM1096="ACCESS-ISSUE","ACCESS-ISSUE",
AM1096="Projet OCM (ZTE, NOKIA, autres projets)","PLANNED WORKS",
AM1096="No root CAuse","No root cause",
AM1096="ODU HS","ACTIVE",
AM1096="IP &amp; VLAN","ACTIVE",
AM1096="Warehouse HUAWEI","SPARE-ISSUE",
AM1096="SPARE-HS","SPARE-ISSUE",
AM1096="Power Telco","ACTIVE", AM1096="no impacts","no impacts"
),"")</f>
        <v>Exclu</v>
      </c>
      <c r="AO1096" s="93" t="s">
        <v>5537</v>
      </c>
      <c r="AP1096" s="101" t="str">
        <f t="shared" si="32"/>
        <v>SUD_016</v>
      </c>
      <c r="AR1096" s="17" t="s">
        <v>5537</v>
      </c>
      <c r="AS1096" s="7" t="s">
        <v>6603</v>
      </c>
      <c r="AT1096" s="6"/>
      <c r="AU1096" s="7"/>
      <c r="AV1096" s="3" t="s">
        <v>5537</v>
      </c>
      <c r="AW1096" s="18" t="s">
        <v>5537</v>
      </c>
      <c r="AX1096" s="18" t="s">
        <v>5537</v>
      </c>
      <c r="AY1096" s="18" t="s">
        <v>5537</v>
      </c>
      <c r="AZ1096" s="18" t="s">
        <v>5537</v>
      </c>
      <c r="BA1096" s="18" t="s">
        <v>5537</v>
      </c>
      <c r="BB1096" s="18" t="s">
        <v>5537</v>
      </c>
      <c r="BC1096" s="18" t="s">
        <v>5537</v>
      </c>
      <c r="BD1096" s="18" t="s">
        <v>5537</v>
      </c>
      <c r="BE1096" s="18" t="s">
        <v>5537</v>
      </c>
      <c r="BF1096" s="18" t="s">
        <v>5537</v>
      </c>
      <c r="BG1096" s="18" t="s">
        <v>5537</v>
      </c>
      <c r="BH1096" s="18" t="s">
        <v>5537</v>
      </c>
      <c r="BI1096" s="9" t="s">
        <v>5537</v>
      </c>
      <c r="BJ1096" s="14"/>
      <c r="BK1096" s="14" t="s">
        <v>5537</v>
      </c>
      <c r="BL1096" s="14" t="str">
        <f>_xlfn.XLOOKUP(B1096,'[4]cell downs 18042026 17h'!$B:$B,'[4]cell downs 18042026 17h'!$B:$B,"")</f>
        <v/>
      </c>
      <c r="BM1096" s="14" t="str">
        <f>_xlfn.XLOOKUP(B1096,'[5]Cells Huawei 19042026 15h'!$B:$B,'[5]Cells Huawei 19042026 15h'!$B:$B,"")</f>
        <v/>
      </c>
      <c r="BN1096" s="9" t="str">
        <f>_xlfn.XLOOKUP(B1096,'[6]cells down 19042026 9H40'!$B:$B,'[6]cells down 19042026 9H40'!$B:$B,"")</f>
        <v/>
      </c>
      <c r="BO1096" s="9" t="s">
        <v>391</v>
      </c>
      <c r="BP1096" s="9" t="s">
        <v>5537</v>
      </c>
      <c r="BQ1096" s="115"/>
    </row>
    <row r="1097" spans="1:69" s="9" customFormat="1" x14ac:dyDescent="0.3">
      <c r="A1097" s="19" t="s">
        <v>5384</v>
      </c>
      <c r="B1097" s="19" t="s">
        <v>5385</v>
      </c>
      <c r="C1097" s="3" t="str">
        <f>_xlfn.XLOOKUP(B1097,'[1]daily break down'!$D:$D,'[1]daily break down'!$E:$E,"")</f>
        <v>Maroua</v>
      </c>
      <c r="D1097" s="19" t="s">
        <v>357</v>
      </c>
      <c r="E1097" s="19" t="s">
        <v>987</v>
      </c>
      <c r="F1097" s="19" t="s">
        <v>5382</v>
      </c>
      <c r="G1097" s="19" t="s">
        <v>84</v>
      </c>
      <c r="H1097" s="32" t="str">
        <f>_xlfn.XLOOKUP(B1097,[2]CALCULATION!$B:$B,[2]CALCULATION!$H:$H,"")</f>
        <v>Huawei</v>
      </c>
      <c r="I1097" s="28">
        <v>18.491409199476077</v>
      </c>
      <c r="J1097" s="28">
        <v>18.491409199476077</v>
      </c>
      <c r="K1097" s="28">
        <v>18.491141673301318</v>
      </c>
      <c r="L1097" s="28">
        <v>18.491409199476077</v>
      </c>
      <c r="M1097" s="28">
        <v>18.491141673301318</v>
      </c>
      <c r="N1097" s="28">
        <v>18.491409199476077</v>
      </c>
      <c r="O1097" s="28">
        <v>12.774196494051644</v>
      </c>
      <c r="P1097" s="28">
        <v>4.8485908861322997</v>
      </c>
      <c r="Q1097" s="28">
        <v>0</v>
      </c>
      <c r="R1097" s="28">
        <v>0.56840394597540755</v>
      </c>
      <c r="S1097" s="94">
        <v>0</v>
      </c>
      <c r="T1097" s="94">
        <f>_xlfn.XLOOKUP(B1097,'[3]Nur des jours'!$B:$B,'[3]Nur des jours'!$U:$U,"")</f>
        <v>5.6563950883621112</v>
      </c>
      <c r="U1097" s="94">
        <v>0</v>
      </c>
      <c r="V1097" s="94" t="s">
        <v>5537</v>
      </c>
      <c r="W1097" s="94">
        <v>5.6563950883621112</v>
      </c>
      <c r="X1097" s="94">
        <v>1.5262368270111548</v>
      </c>
      <c r="Y1097" s="94">
        <v>4.9778595337767859</v>
      </c>
      <c r="Z1097" s="94">
        <v>0</v>
      </c>
      <c r="AA1097" s="94">
        <v>0</v>
      </c>
      <c r="AB1097" s="94">
        <v>0</v>
      </c>
      <c r="AC1097" s="94">
        <f>_xlfn.XLOOKUP(B1097,'[3]Nur des jours'!$B:$B,'[3]Nur des jours'!$N:$N,"")</f>
        <v>0</v>
      </c>
      <c r="AD1097" s="94">
        <v>0</v>
      </c>
      <c r="AE1097" s="94">
        <v>0</v>
      </c>
      <c r="AF1097" s="94">
        <v>0</v>
      </c>
      <c r="AG1097" s="94">
        <v>0</v>
      </c>
      <c r="AH1097" s="94">
        <v>0</v>
      </c>
      <c r="AI1097" s="49" t="s">
        <v>6588</v>
      </c>
      <c r="AJ1097" s="49"/>
      <c r="AK1097" s="48" t="str" cm="1">
        <f t="array" ref="AK1097">IFERROR(_xlfn.IFS(
AM1097="MPR ISSUE","PDH",
AM1097="BSS Hardware Issue","BSS",
AM1097="Sites strategiques, MLL, Pylone, etc.","ENVTECH",
AM1097="AKTIVCO DEFAUT GE &amp; POWER Cabinet","AKTIVCO",
AM1097="AKTIVCO Coupure ENEO &amp; Baisse de tension","AKTIVCO GRID ONLY",
AM1097="Coupure ENEO &amp; Baisse de tension","IHS GRID ONLY",
AM1097="Defaut GE &amp; POWER Cabinet","IHS",
AM1097="Sharing","Partners",
AM1097="Sites strategiques &amp; DataCenter","SST &amp; DC",
AM1097="Exclu","Exclu",
AM1097="SAT","SAT",
AM1097="SPARE-ISSUE","SPARE-ISSUE",
AM1097="Fiber CAmtel","TRANS_FO_CAMTEL",
AM1097="Fiber AOF","Fiber AOF",
AM1097="Projet OCM (HUAWEI)","TRAVAUX-HUAWEI",
AM1097="Projet OCM (NOKIA)","TRAVAUX-NOKIA",
AM1097="ACCESS-ISSUE","ACCESS-ISSUE",
AM1097="Projet OCM (ZTE, NOKIA, autres projets)","TRAVAUX OCM",
AM1097="No root CAuse","No root cause",
AM1097="ODU HS","PDH",
AM1097="IP &amp; VLAN","PDH",
AM1097="Warehouse HUAWEI","SPARE-ISSUE",
AM1097="SPARE-HS","SPARE-ISSUE",
AM1097="Power Telco","BSS",AM1097="no impacts","no impacts"
),"")</f>
        <v>Exclu</v>
      </c>
      <c r="AL1097" s="48" t="str" cm="1">
        <f t="array" ref="AL1097">IFERROR(_xlfn.IFS(
AM1097="MPR ISSUE","TX ISSUE",
AM1097="BSS Hardware Issue","RAN ISSUE",
AM1097="Sites strategiques, MLL, Pylone, etc.","ENVTECH",
AM1097="AKTIVCO DEFAUT GE &amp; POWER Cabinet","POWER ISSUE",
AM1097="AKTIVCO Coupure ENEO &amp; Baisse de tension","POWER ISSUE",
AM1097="Coupure ENEO &amp; Baisse de tension","POWER ISSUE",
AM1097="Defaut GE &amp; POWER Cabinet","POWER ISSUE",
AM1097="Sharing","POWER ISSUE",
AM1097="Sites strategiques &amp; DataCenter","POWER ISSUE",
AM1097="Exclu","Exclu",
AM1097="SAT","TX ISSUE",
AM1097="SPARE-ISSUE","SPARE-ISSUE",
AM1097="Fiber CAmtel","TX ISSUE",
AM1097="Fiber AOF","TX ISSUE",
AM1097="Projet OCM (HUAWEI)","TRAVAUX-HUAWEI",
AM1097="Projet OCM (NOKIA)","TRAVAUX -NOKIA",
AM1097="ACCESS-ISSUE","ACCESS-ISSUE",
AM1097="Projet OCM (ZTE, NOKIA, autres projets)","TRAVAUX OCM",
AM1097="No root CAuse","No root cause",
AM1097="ODU HS","TX ISSUE",
AM1097="IP &amp; VLAN","TX ISSUE",
AM1097="Warehouse HUAWEI","SPARE-ISSUE",
AM1097="SPARE-HS","SPARE-ISSUE",
AM1097="Power Telco","RAN ISSUE",AM1097="no impacts","no impacts"
),"")</f>
        <v>Exclu</v>
      </c>
      <c r="AM1097" s="67" t="s">
        <v>6588</v>
      </c>
      <c r="AN1097" s="48" t="str" cm="1">
        <f t="array" ref="AN1097">IFERROR(_xlfn.IFS(
AM1097="MPR ISSUE","ACTIVE",
AM1097="BSS Hardware Issue","ACTIVE",
AM1097="Sites strategiques, MLL, Pylone, etc.","PASSIVE",
AM1097="AKTIVCO DEFAUT GE &amp; POWER Cabinet","PASSIVE",
AM1097="AKTIVCO Coupure ENEO &amp; Baisse de tension","PASSIVE",
AM1097="Coupure ENEO &amp; Baisse de tension","PASSIVE",
AM1097="Defaut GE &amp; POWER Cabinet","PASSIVE",
AM1097="Sharing","PASSIVE",
AM1097="Sites strategiques &amp; DataCenter","PASSIVE",
AM1097="Exclu","Exclu",
AM1097="SAT","ACTIVE",
AM1097="SPARE-ISSUE","SPARE-ISSUE",
AM1097="Fiber CAmtel","ACTIVE",
AM1097="Fiber AOF","ACTIVE",
AM1097="Projet OCM (HUAWEI)","PLANNED WORKS",
AM1097="Projet OCM (NOKIA)","PLANNED WORKS",
AM1097="ACCESS-ISSUE","ACCESS-ISSUE",
AM1097="Projet OCM (ZTE, NOKIA, autres projets)","PLANNED WORKS",
AM1097="No root CAuse","No root cause",
AM1097="ODU HS","ACTIVE",
AM1097="IP &amp; VLAN","ACTIVE",
AM1097="Warehouse HUAWEI","SPARE-ISSUE",
AM1097="SPARE-HS","SPARE-ISSUE",
AM1097="Power Telco","ACTIVE", AM1097="no impacts","no impacts"
),"")</f>
        <v>Exclu</v>
      </c>
      <c r="AO1097" s="93" t="s">
        <v>5537</v>
      </c>
      <c r="AP1097" s="101" t="str">
        <f t="shared" si="32"/>
        <v>EXN_350</v>
      </c>
      <c r="AR1097" s="17" t="s">
        <v>5537</v>
      </c>
      <c r="AS1097" s="7" t="s">
        <v>5537</v>
      </c>
      <c r="AT1097" s="6"/>
      <c r="AU1097" s="7"/>
      <c r="AV1097" s="3" t="s">
        <v>5537</v>
      </c>
      <c r="AW1097" s="18" t="s">
        <v>5537</v>
      </c>
      <c r="AX1097" s="18" t="s">
        <v>5537</v>
      </c>
      <c r="AY1097" s="18" t="s">
        <v>5537</v>
      </c>
      <c r="AZ1097" s="18" t="s">
        <v>5537</v>
      </c>
      <c r="BA1097" s="18" t="s">
        <v>5537</v>
      </c>
      <c r="BB1097" s="18" t="s">
        <v>5537</v>
      </c>
      <c r="BC1097" s="18" t="s">
        <v>5537</v>
      </c>
      <c r="BD1097" s="18" t="s">
        <v>5537</v>
      </c>
      <c r="BE1097" s="18" t="s">
        <v>5537</v>
      </c>
      <c r="BF1097" s="18" t="s">
        <v>5537</v>
      </c>
      <c r="BG1097" s="18" t="s">
        <v>5537</v>
      </c>
      <c r="BH1097" s="18" t="s">
        <v>5537</v>
      </c>
      <c r="BI1097" s="9" t="s">
        <v>5537</v>
      </c>
      <c r="BJ1097" s="14"/>
      <c r="BK1097" s="14" t="s">
        <v>5537</v>
      </c>
      <c r="BL1097" s="14" t="str">
        <f>_xlfn.XLOOKUP(B1097,'[4]cell downs 18042026 17h'!$B:$B,'[4]cell downs 18042026 17h'!$B:$B,"")</f>
        <v/>
      </c>
      <c r="BM1097" s="14" t="str">
        <f>_xlfn.XLOOKUP(B1097,'[5]Cells Huawei 19042026 15h'!$B:$B,'[5]Cells Huawei 19042026 15h'!$B:$B,"")</f>
        <v>EXN_350</v>
      </c>
      <c r="BN1097" s="9" t="str">
        <f>_xlfn.XLOOKUP(B1097,'[6]cells down 19042026 9H40'!$B:$B,'[6]cells down 19042026 9H40'!$B:$B,"")</f>
        <v/>
      </c>
      <c r="BO1097" s="9" t="s">
        <v>5537</v>
      </c>
      <c r="BP1097" s="9" t="s">
        <v>302</v>
      </c>
      <c r="BQ1097" s="115"/>
    </row>
    <row r="1098" spans="1:69" s="9" customFormat="1" x14ac:dyDescent="0.3">
      <c r="A1098" s="1" t="s">
        <v>4199</v>
      </c>
      <c r="B1098" s="8" t="s">
        <v>4200</v>
      </c>
      <c r="C1098" s="3" t="str">
        <f>_xlfn.XLOOKUP(B1098,'[1]daily break down'!$D:$D,'[1]daily break down'!$E:$E,"")</f>
        <v>NORD</v>
      </c>
      <c r="D1098" s="1" t="s">
        <v>21</v>
      </c>
      <c r="E1098" s="1" t="s">
        <v>36</v>
      </c>
      <c r="F1098" s="3" t="s">
        <v>23</v>
      </c>
      <c r="G1098" s="1" t="s">
        <v>3004</v>
      </c>
      <c r="H1098" s="32" t="str">
        <f>_xlfn.XLOOKUP(B1098,[2]CALCULATION!$B:$B,[2]CALCULATION!$H:$H,"")</f>
        <v>HUAWEI</v>
      </c>
      <c r="I1098" s="28">
        <v>0</v>
      </c>
      <c r="J1098" s="28">
        <v>0</v>
      </c>
      <c r="K1098" s="28">
        <v>0</v>
      </c>
      <c r="L1098" s="28">
        <v>0</v>
      </c>
      <c r="M1098" s="28">
        <v>0</v>
      </c>
      <c r="N1098" s="28">
        <v>0</v>
      </c>
      <c r="O1098" s="28">
        <v>0</v>
      </c>
      <c r="P1098" s="28">
        <v>0</v>
      </c>
      <c r="Q1098" s="28">
        <v>0</v>
      </c>
      <c r="R1098" s="28">
        <v>0</v>
      </c>
      <c r="S1098" s="94">
        <v>0</v>
      </c>
      <c r="T1098" s="94">
        <f>_xlfn.XLOOKUP(B1098,'[3]Nur des jours'!$B:$B,'[3]Nur des jours'!$U:$U,"")</f>
        <v>0</v>
      </c>
      <c r="U1098" s="94">
        <v>0</v>
      </c>
      <c r="V1098" s="94">
        <v>0.10765253272380167</v>
      </c>
      <c r="W1098" s="94">
        <v>0</v>
      </c>
      <c r="X1098" s="94">
        <v>0</v>
      </c>
      <c r="Y1098" s="94">
        <v>4.8469500589270993</v>
      </c>
      <c r="Z1098" s="94">
        <v>0</v>
      </c>
      <c r="AA1098" s="94">
        <v>0</v>
      </c>
      <c r="AB1098" s="94">
        <v>0</v>
      </c>
      <c r="AC1098" s="94">
        <f>_xlfn.XLOOKUP(B1098,'[3]Nur des jours'!$B:$B,'[3]Nur des jours'!$N:$N,"")</f>
        <v>0</v>
      </c>
      <c r="AD1098" s="94">
        <v>0</v>
      </c>
      <c r="AE1098" s="94">
        <v>0</v>
      </c>
      <c r="AF1098" s="94">
        <v>0</v>
      </c>
      <c r="AG1098" s="94">
        <v>0</v>
      </c>
      <c r="AH1098" s="94">
        <v>0</v>
      </c>
      <c r="AI1098" s="49" t="s">
        <v>5559</v>
      </c>
      <c r="AJ1098" s="49"/>
      <c r="AK1098" s="48" t="str" cm="1">
        <f t="array" ref="AK1098">IFERROR(_xlfn.IFS(
AM1098="MPR ISSUE","PDH",
AM1098="BSS Hardware Issue","BSS",
AM1098="Sites strategiques, MLL, Pylone, etc.","ENVTECH",
AM1098="AKTIVCO DEFAUT GE &amp; POWER Cabinet","AKTIVCO",
AM1098="AKTIVCO Coupure ENEO &amp; Baisse de tension","AKTIVCO GRID ONLY",
AM1098="Coupure ENEO &amp; Baisse de tension","IHS GRID ONLY",
AM1098="Defaut GE &amp; POWER Cabinet","IHS",
AM1098="Sharing","Partners",
AM1098="Sites strategiques &amp; DataCenter","SST &amp; DC",
AM1098="Exclu","Exclu",
AM1098="SAT","SAT",
AM1098="SPARE-ISSUE","SPARE-ISSUE",
AM1098="Fiber CAmtel","TRANS_FO_CAMTEL",
AM1098="Fiber AOF","Fiber AOF",
AM1098="Projet OCM (HUAWEI)","TRAVAUX-HUAWEI",
AM1098="Projet OCM (NOKIA)","TRAVAUX-NOKIA",
AM1098="ACCESS-ISSUE","ACCESS-ISSUE",
AM1098="Projet OCM (ZTE, NOKIA, autres projets)","TRAVAUX OCM",
AM1098="No root CAuse","No root cause",
AM1098="ODU HS","PDH",
AM1098="IP &amp; VLAN","PDH",
AM1098="Warehouse HUAWEI","SPARE-ISSUE",
AM1098="SPARE-HS","SPARE-ISSUE",
AM1098="Power Telco","BSS",AM1098="no impacts","no impacts"
),"")</f>
        <v>no impacts</v>
      </c>
      <c r="AL1098" s="48" t="str" cm="1">
        <f t="array" ref="AL1098">IFERROR(_xlfn.IFS(
AM1098="MPR ISSUE","TX ISSUE",
AM1098="BSS Hardware Issue","RAN ISSUE",
AM1098="Sites strategiques, MLL, Pylone, etc.","ENVTECH",
AM1098="AKTIVCO DEFAUT GE &amp; POWER Cabinet","POWER ISSUE",
AM1098="AKTIVCO Coupure ENEO &amp; Baisse de tension","POWER ISSUE",
AM1098="Coupure ENEO &amp; Baisse de tension","POWER ISSUE",
AM1098="Defaut GE &amp; POWER Cabinet","POWER ISSUE",
AM1098="Sharing","POWER ISSUE",
AM1098="Sites strategiques &amp; DataCenter","POWER ISSUE",
AM1098="Exclu","Exclu",
AM1098="SAT","TX ISSUE",
AM1098="SPARE-ISSUE","SPARE-ISSUE",
AM1098="Fiber CAmtel","TX ISSUE",
AM1098="Fiber AOF","TX ISSUE",
AM1098="Projet OCM (HUAWEI)","TRAVAUX-HUAWEI",
AM1098="Projet OCM (NOKIA)","TRAVAUX -NOKIA",
AM1098="ACCESS-ISSUE","ACCESS-ISSUE",
AM1098="Projet OCM (ZTE, NOKIA, autres projets)","TRAVAUX OCM",
AM1098="No root CAuse","No root cause",
AM1098="ODU HS","TX ISSUE",
AM1098="IP &amp; VLAN","TX ISSUE",
AM1098="Warehouse HUAWEI","SPARE-ISSUE",
AM1098="SPARE-HS","SPARE-ISSUE",
AM1098="Power Telco","RAN ISSUE",AM1098="no impacts","no impacts"
),"")</f>
        <v>no impacts</v>
      </c>
      <c r="AM1098" s="67" t="s">
        <v>5605</v>
      </c>
      <c r="AN1098" s="48" t="str" cm="1">
        <f t="array" ref="AN1098">IFERROR(_xlfn.IFS(
AM1098="MPR ISSUE","ACTIVE",
AM1098="BSS Hardware Issue","ACTIVE",
AM1098="Sites strategiques, MLL, Pylone, etc.","PASSIVE",
AM1098="AKTIVCO DEFAUT GE &amp; POWER Cabinet","PASSIVE",
AM1098="AKTIVCO Coupure ENEO &amp; Baisse de tension","PASSIVE",
AM1098="Coupure ENEO &amp; Baisse de tension","PASSIVE",
AM1098="Defaut GE &amp; POWER Cabinet","PASSIVE",
AM1098="Sharing","PASSIVE",
AM1098="Sites strategiques &amp; DataCenter","PASSIVE",
AM1098="Exclu","Exclu",
AM1098="SAT","ACTIVE",
AM1098="SPARE-ISSUE","SPARE-ISSUE",
AM1098="Fiber CAmtel","ACTIVE",
AM1098="Fiber AOF","ACTIVE",
AM1098="Projet OCM (HUAWEI)","PLANNED WORKS",
AM1098="Projet OCM (NOKIA)","PLANNED WORKS",
AM1098="ACCESS-ISSUE","ACCESS-ISSUE",
AM1098="Projet OCM (ZTE, NOKIA, autres projets)","PLANNED WORKS",
AM1098="No root CAuse","No root cause",
AM1098="ODU HS","ACTIVE",
AM1098="IP &amp; VLAN","ACTIVE",
AM1098="Warehouse HUAWEI","SPARE-ISSUE",
AM1098="SPARE-HS","SPARE-ISSUE",
AM1098="Power Telco","ACTIVE", AM1098="no impacts","no impacts"
),"")</f>
        <v>no impacts</v>
      </c>
      <c r="AO1098" s="93" t="s">
        <v>5537</v>
      </c>
      <c r="AP1098" s="101" t="str">
        <f t="shared" si="32"/>
        <v>NRD_131</v>
      </c>
      <c r="AR1098" s="17" t="s">
        <v>5537</v>
      </c>
      <c r="AS1098" s="7" t="s">
        <v>5537</v>
      </c>
      <c r="AT1098" s="6"/>
      <c r="AU1098" s="7"/>
      <c r="AV1098" s="3" t="s">
        <v>5537</v>
      </c>
      <c r="AW1098" s="18" t="s">
        <v>5537</v>
      </c>
      <c r="AX1098" s="18" t="s">
        <v>5537</v>
      </c>
      <c r="AY1098" s="18" t="s">
        <v>5537</v>
      </c>
      <c r="AZ1098" s="18" t="s">
        <v>5537</v>
      </c>
      <c r="BA1098" s="18" t="s">
        <v>5537</v>
      </c>
      <c r="BB1098" s="18" t="s">
        <v>5537</v>
      </c>
      <c r="BC1098" s="18" t="s">
        <v>5537</v>
      </c>
      <c r="BD1098" s="18" t="s">
        <v>5537</v>
      </c>
      <c r="BE1098" s="18" t="s">
        <v>5537</v>
      </c>
      <c r="BF1098" s="18" t="s">
        <v>5537</v>
      </c>
      <c r="BG1098" s="18" t="s">
        <v>5537</v>
      </c>
      <c r="BH1098" s="18" t="s">
        <v>5537</v>
      </c>
      <c r="BI1098" s="9" t="s">
        <v>5537</v>
      </c>
      <c r="BJ1098" s="14"/>
      <c r="BK1098" s="14" t="s">
        <v>5537</v>
      </c>
      <c r="BL1098" s="14" t="str">
        <f>_xlfn.XLOOKUP(B1098,'[4]cell downs 18042026 17h'!$B:$B,'[4]cell downs 18042026 17h'!$B:$B,"")</f>
        <v/>
      </c>
      <c r="BM1098" s="14" t="str">
        <f>_xlfn.XLOOKUP(B1098,'[5]Cells Huawei 19042026 15h'!$B:$B,'[5]Cells Huawei 19042026 15h'!$B:$B,"")</f>
        <v/>
      </c>
      <c r="BN1098" s="9" t="str">
        <f>_xlfn.XLOOKUP(B1098,'[6]cells down 19042026 9H40'!$B:$B,'[6]cells down 19042026 9H40'!$B:$B,"")</f>
        <v/>
      </c>
      <c r="BO1098" s="9" t="s">
        <v>5537</v>
      </c>
      <c r="BP1098" s="9" t="s">
        <v>594</v>
      </c>
      <c r="BQ1098" s="115"/>
    </row>
    <row r="1099" spans="1:69" s="9" customFormat="1" x14ac:dyDescent="0.3">
      <c r="A1099" s="1" t="s">
        <v>4882</v>
      </c>
      <c r="B1099" s="8" t="s">
        <v>4883</v>
      </c>
      <c r="C1099" s="3" t="str">
        <f>_xlfn.XLOOKUP(B1099,'[1]daily break down'!$D:$D,'[1]daily break down'!$E:$E,"")</f>
        <v>SUD-OUEST</v>
      </c>
      <c r="D1099" s="1" t="s">
        <v>11</v>
      </c>
      <c r="E1099" s="1" t="s">
        <v>12</v>
      </c>
      <c r="F1099" s="3" t="s">
        <v>13</v>
      </c>
      <c r="G1099" s="1" t="s">
        <v>14</v>
      </c>
      <c r="H1099" s="32" t="str">
        <f>_xlfn.XLOOKUP(B1099,[2]CALCULATION!$B:$B,[2]CALCULATION!$H:$H,"")</f>
        <v>Huawei</v>
      </c>
      <c r="I1099" s="28">
        <v>0</v>
      </c>
      <c r="J1099" s="28">
        <v>0</v>
      </c>
      <c r="K1099" s="28">
        <v>0</v>
      </c>
      <c r="L1099" s="28">
        <v>0</v>
      </c>
      <c r="M1099" s="28">
        <v>0</v>
      </c>
      <c r="N1099" s="28">
        <v>0.33656576292757817</v>
      </c>
      <c r="O1099" s="28">
        <v>0</v>
      </c>
      <c r="P1099" s="28">
        <v>0</v>
      </c>
      <c r="Q1099" s="28">
        <v>0</v>
      </c>
      <c r="R1099" s="28">
        <v>0</v>
      </c>
      <c r="S1099" s="94">
        <v>0</v>
      </c>
      <c r="T1099" s="94">
        <f>_xlfn.XLOOKUP(B1099,'[3]Nur des jours'!$B:$B,'[3]Nur des jours'!$U:$U,"")</f>
        <v>0</v>
      </c>
      <c r="U1099" s="94">
        <v>7.1340313269583622E-3</v>
      </c>
      <c r="V1099" s="94">
        <v>0</v>
      </c>
      <c r="W1099" s="94">
        <v>0</v>
      </c>
      <c r="X1099" s="94">
        <v>0</v>
      </c>
      <c r="Y1099" s="94">
        <v>4.7500164082720513</v>
      </c>
      <c r="Z1099" s="94">
        <v>0</v>
      </c>
      <c r="AA1099" s="94">
        <v>0</v>
      </c>
      <c r="AB1099" s="94">
        <v>0</v>
      </c>
      <c r="AC1099" s="94">
        <f>_xlfn.XLOOKUP(B1099,'[3]Nur des jours'!$B:$B,'[3]Nur des jours'!$N:$N,"")</f>
        <v>0</v>
      </c>
      <c r="AD1099" s="94">
        <v>0</v>
      </c>
      <c r="AE1099" s="94">
        <v>0</v>
      </c>
      <c r="AF1099" s="94">
        <v>0</v>
      </c>
      <c r="AG1099" s="94">
        <v>0</v>
      </c>
      <c r="AH1099" s="94">
        <v>0</v>
      </c>
      <c r="AI1099" s="49" t="s">
        <v>5559</v>
      </c>
      <c r="AJ1099" s="49"/>
      <c r="AK1099" s="48" t="str" cm="1">
        <f t="array" ref="AK1099">IFERROR(_xlfn.IFS(
AM1099="MPR ISSUE","PDH",
AM1099="BSS Hardware Issue","BSS",
AM1099="Sites strategiques, MLL, Pylone, etc.","ENVTECH",
AM1099="AKTIVCO DEFAUT GE &amp; POWER Cabinet","AKTIVCO",
AM1099="AKTIVCO Coupure ENEO &amp; Baisse de tension","AKTIVCO GRID ONLY",
AM1099="Coupure ENEO &amp; Baisse de tension","IHS GRID ONLY",
AM1099="Defaut GE &amp; POWER Cabinet","IHS",
AM1099="Sharing","Partners",
AM1099="Sites strategiques &amp; DataCenter","SST &amp; DC",
AM1099="Exclu","Exclu",
AM1099="SAT","SAT",
AM1099="SPARE-ISSUE","SPARE-ISSUE",
AM1099="Fiber CAmtel","TRANS_FO_CAMTEL",
AM1099="Fiber AOF","Fiber AOF",
AM1099="Projet OCM (HUAWEI)","TRAVAUX-HUAWEI",
AM1099="Projet OCM (NOKIA)","TRAVAUX-NOKIA",
AM1099="ACCESS-ISSUE","ACCESS-ISSUE",
AM1099="Projet OCM (ZTE, NOKIA, autres projets)","TRAVAUX OCM",
AM1099="No root CAuse","No root cause",
AM1099="ODU HS","PDH",
AM1099="IP &amp; VLAN","PDH",
AM1099="Warehouse HUAWEI","SPARE-ISSUE",
AM1099="SPARE-HS","SPARE-ISSUE",
AM1099="Power Telco","BSS",AM1099="no impacts","no impacts"
),"")</f>
        <v>no impacts</v>
      </c>
      <c r="AL1099" s="48" t="str" cm="1">
        <f t="array" ref="AL1099">IFERROR(_xlfn.IFS(
AM1099="MPR ISSUE","TX ISSUE",
AM1099="BSS Hardware Issue","RAN ISSUE",
AM1099="Sites strategiques, MLL, Pylone, etc.","ENVTECH",
AM1099="AKTIVCO DEFAUT GE &amp; POWER Cabinet","POWER ISSUE",
AM1099="AKTIVCO Coupure ENEO &amp; Baisse de tension","POWER ISSUE",
AM1099="Coupure ENEO &amp; Baisse de tension","POWER ISSUE",
AM1099="Defaut GE &amp; POWER Cabinet","POWER ISSUE",
AM1099="Sharing","POWER ISSUE",
AM1099="Sites strategiques &amp; DataCenter","POWER ISSUE",
AM1099="Exclu","Exclu",
AM1099="SAT","TX ISSUE",
AM1099="SPARE-ISSUE","SPARE-ISSUE",
AM1099="Fiber CAmtel","TX ISSUE",
AM1099="Fiber AOF","TX ISSUE",
AM1099="Projet OCM (HUAWEI)","TRAVAUX-HUAWEI",
AM1099="Projet OCM (NOKIA)","TRAVAUX -NOKIA",
AM1099="ACCESS-ISSUE","ACCESS-ISSUE",
AM1099="Projet OCM (ZTE, NOKIA, autres projets)","TRAVAUX OCM",
AM1099="No root CAuse","No root cause",
AM1099="ODU HS","TX ISSUE",
AM1099="IP &amp; VLAN","TX ISSUE",
AM1099="Warehouse HUAWEI","SPARE-ISSUE",
AM1099="SPARE-HS","SPARE-ISSUE",
AM1099="Power Telco","RAN ISSUE",AM1099="no impacts","no impacts"
),"")</f>
        <v>no impacts</v>
      </c>
      <c r="AM1099" s="67" t="s">
        <v>5605</v>
      </c>
      <c r="AN1099" s="48" t="str" cm="1">
        <f t="array" ref="AN1099">IFERROR(_xlfn.IFS(
AM1099="MPR ISSUE","ACTIVE",
AM1099="BSS Hardware Issue","ACTIVE",
AM1099="Sites strategiques, MLL, Pylone, etc.","PASSIVE",
AM1099="AKTIVCO DEFAUT GE &amp; POWER Cabinet","PASSIVE",
AM1099="AKTIVCO Coupure ENEO &amp; Baisse de tension","PASSIVE",
AM1099="Coupure ENEO &amp; Baisse de tension","PASSIVE",
AM1099="Defaut GE &amp; POWER Cabinet","PASSIVE",
AM1099="Sharing","PASSIVE",
AM1099="Sites strategiques &amp; DataCenter","PASSIVE",
AM1099="Exclu","Exclu",
AM1099="SAT","ACTIVE",
AM1099="SPARE-ISSUE","SPARE-ISSUE",
AM1099="Fiber CAmtel","ACTIVE",
AM1099="Fiber AOF","ACTIVE",
AM1099="Projet OCM (HUAWEI)","PLANNED WORKS",
AM1099="Projet OCM (NOKIA)","PLANNED WORKS",
AM1099="ACCESS-ISSUE","ACCESS-ISSUE",
AM1099="Projet OCM (ZTE, NOKIA, autres projets)","PLANNED WORKS",
AM1099="No root CAuse","No root cause",
AM1099="ODU HS","ACTIVE",
AM1099="IP &amp; VLAN","ACTIVE",
AM1099="Warehouse HUAWEI","SPARE-ISSUE",
AM1099="SPARE-HS","SPARE-ISSUE",
AM1099="Power Telco","ACTIVE", AM1099="no impacts","no impacts"
),"")</f>
        <v>no impacts</v>
      </c>
      <c r="AO1099" s="93" t="s">
        <v>5537</v>
      </c>
      <c r="AP1099" s="101" t="str">
        <f t="shared" ref="AP1099:AP1133" si="33">B1099</f>
        <v>SUO_221</v>
      </c>
      <c r="AR1099" s="17" t="s">
        <v>5537</v>
      </c>
      <c r="AS1099" s="7" t="s">
        <v>5537</v>
      </c>
      <c r="AT1099" s="6"/>
      <c r="AU1099" s="7"/>
      <c r="AV1099" s="3" t="s">
        <v>5537</v>
      </c>
      <c r="AW1099" s="18" t="s">
        <v>5537</v>
      </c>
      <c r="AX1099" s="18" t="s">
        <v>5537</v>
      </c>
      <c r="AY1099" s="18" t="s">
        <v>5537</v>
      </c>
      <c r="AZ1099" s="18" t="s">
        <v>5537</v>
      </c>
      <c r="BA1099" s="18" t="s">
        <v>5537</v>
      </c>
      <c r="BB1099" s="18" t="s">
        <v>5537</v>
      </c>
      <c r="BC1099" s="18" t="s">
        <v>5537</v>
      </c>
      <c r="BD1099" s="18" t="s">
        <v>5537</v>
      </c>
      <c r="BE1099" s="18" t="s">
        <v>5537</v>
      </c>
      <c r="BF1099" s="18" t="s">
        <v>5537</v>
      </c>
      <c r="BG1099" s="18" t="s">
        <v>5537</v>
      </c>
      <c r="BH1099" s="18" t="s">
        <v>5537</v>
      </c>
      <c r="BI1099" s="9" t="s">
        <v>5537</v>
      </c>
      <c r="BJ1099" s="14"/>
      <c r="BK1099" s="14" t="s">
        <v>5537</v>
      </c>
      <c r="BL1099" s="14" t="str">
        <f>_xlfn.XLOOKUP(B1099,'[4]cell downs 18042026 17h'!$B:$B,'[4]cell downs 18042026 17h'!$B:$B,"")</f>
        <v/>
      </c>
      <c r="BM1099" s="14" t="str">
        <f>_xlfn.XLOOKUP(B1099,'[5]Cells Huawei 19042026 15h'!$B:$B,'[5]Cells Huawei 19042026 15h'!$B:$B,"")</f>
        <v/>
      </c>
      <c r="BN1099" s="9" t="str">
        <f>_xlfn.XLOOKUP(B1099,'[6]cells down 19042026 9H40'!$B:$B,'[6]cells down 19042026 9H40'!$B:$B,"")</f>
        <v/>
      </c>
      <c r="BO1099" s="9" t="s">
        <v>4883</v>
      </c>
      <c r="BP1099" s="9" t="s">
        <v>12</v>
      </c>
      <c r="BQ1099" s="115"/>
    </row>
    <row r="1100" spans="1:69" s="9" customFormat="1" x14ac:dyDescent="0.3">
      <c r="A1100" s="1" t="s">
        <v>494</v>
      </c>
      <c r="B1100" s="8" t="s">
        <v>495</v>
      </c>
      <c r="C1100" s="3" t="str">
        <f>_xlfn.XLOOKUP(B1100,'[1]daily break down'!$D:$D,'[1]daily break down'!$E:$E,"")</f>
        <v>Douala</v>
      </c>
      <c r="D1100" s="1" t="s">
        <v>11</v>
      </c>
      <c r="E1100" s="1" t="s">
        <v>12</v>
      </c>
      <c r="F1100" s="3" t="s">
        <v>31</v>
      </c>
      <c r="G1100" s="1" t="s">
        <v>32</v>
      </c>
      <c r="H1100" s="34" t="str">
        <f>_xlfn.XLOOKUP(B1100,[2]CALCULATION!$B:$B,[2]CALCULATION!$H:$H,"")</f>
        <v>ZTE</v>
      </c>
      <c r="I1100" s="28">
        <v>0</v>
      </c>
      <c r="J1100" s="28">
        <v>0</v>
      </c>
      <c r="K1100" s="28">
        <v>5.0418696298579189</v>
      </c>
      <c r="L1100" s="28">
        <v>20.032359966099083</v>
      </c>
      <c r="M1100" s="28">
        <v>20.032359966099083</v>
      </c>
      <c r="N1100" s="28">
        <v>20.032359966099083</v>
      </c>
      <c r="O1100" s="28">
        <v>0</v>
      </c>
      <c r="P1100" s="28">
        <v>0.68156751789928505</v>
      </c>
      <c r="Q1100" s="28">
        <v>0</v>
      </c>
      <c r="R1100" s="28">
        <v>1.0392321784763419</v>
      </c>
      <c r="S1100" s="94">
        <v>4.6752517599655281</v>
      </c>
      <c r="T1100" s="94">
        <f>_xlfn.XLOOKUP(B1100,'[3]Nur des jours'!$B:$B,'[3]Nur des jours'!$U:$U,"")</f>
        <v>0</v>
      </c>
      <c r="U1100" s="94">
        <v>0</v>
      </c>
      <c r="V1100" s="94">
        <v>1.8013429100568119E-3</v>
      </c>
      <c r="W1100" s="94">
        <v>0</v>
      </c>
      <c r="X1100" s="94">
        <v>0</v>
      </c>
      <c r="Y1100" s="94">
        <v>4.7424364999871589</v>
      </c>
      <c r="Z1100" s="94">
        <v>0</v>
      </c>
      <c r="AA1100" s="94">
        <v>0</v>
      </c>
      <c r="AB1100" s="94">
        <v>0</v>
      </c>
      <c r="AC1100" s="94">
        <f>_xlfn.XLOOKUP(B1100,'[3]Nur des jours'!$B:$B,'[3]Nur des jours'!$N:$N,"")</f>
        <v>0</v>
      </c>
      <c r="AD1100" s="94">
        <v>0</v>
      </c>
      <c r="AE1100" s="94">
        <v>0</v>
      </c>
      <c r="AF1100" s="94">
        <v>0</v>
      </c>
      <c r="AG1100" s="94">
        <v>0</v>
      </c>
      <c r="AH1100" s="94">
        <v>0</v>
      </c>
      <c r="AI1100" s="49" t="s">
        <v>5559</v>
      </c>
      <c r="AJ1100" s="49"/>
      <c r="AK1100" s="48" t="str" cm="1">
        <f t="array" ref="AK1100">IFERROR(_xlfn.IFS(
AM1100="MPR ISSUE","PDH",
AM1100="BSS Hardware Issue","BSS",
AM1100="Sites strategiques, MLL, Pylone, etc.","ENVTECH",
AM1100="AKTIVCO DEFAUT GE &amp; POWER Cabinet","AKTIVCO",
AM1100="AKTIVCO Coupure ENEO &amp; Baisse de tension","AKTIVCO GRID ONLY",
AM1100="Coupure ENEO &amp; Baisse de tension","IHS GRID ONLY",
AM1100="Defaut GE &amp; POWER Cabinet","IHS",
AM1100="Sharing","Partners",
AM1100="Sites strategiques &amp; DataCenter","SST &amp; DC",
AM1100="Exclu","Exclu",
AM1100="SAT","SAT",
AM1100="SPARE-ISSUE","SPARE-ISSUE",
AM1100="Fiber CAmtel","TRANS_FO_CAMTEL",
AM1100="Fiber AOF","Fiber AOF",
AM1100="Projet OCM (HUAWEI)","TRAVAUX-HUAWEI",
AM1100="Projet OCM (NOKIA)","TRAVAUX-NOKIA",
AM1100="ACCESS-ISSUE","ACCESS-ISSUE",
AM1100="Projet OCM (ZTE, NOKIA, autres projets)","TRAVAUX OCM",
AM1100="No root CAuse","No root cause",
AM1100="ODU HS","PDH",
AM1100="IP &amp; VLAN","PDH",
AM1100="Warehouse HUAWEI","SPARE-ISSUE",
AM1100="SPARE-HS","SPARE-ISSUE",
AM1100="Power Telco","BSS",AM1100="no impacts","no impacts"
),"")</f>
        <v>no impacts</v>
      </c>
      <c r="AL1100" s="48" t="str" cm="1">
        <f t="array" ref="AL1100">IFERROR(_xlfn.IFS(
AM1100="MPR ISSUE","TX ISSUE",
AM1100="BSS Hardware Issue","RAN ISSUE",
AM1100="Sites strategiques, MLL, Pylone, etc.","ENVTECH",
AM1100="AKTIVCO DEFAUT GE &amp; POWER Cabinet","POWER ISSUE",
AM1100="AKTIVCO Coupure ENEO &amp; Baisse de tension","POWER ISSUE",
AM1100="Coupure ENEO &amp; Baisse de tension","POWER ISSUE",
AM1100="Defaut GE &amp; POWER Cabinet","POWER ISSUE",
AM1100="Sharing","POWER ISSUE",
AM1100="Sites strategiques &amp; DataCenter","POWER ISSUE",
AM1100="Exclu","Exclu",
AM1100="SAT","TX ISSUE",
AM1100="SPARE-ISSUE","SPARE-ISSUE",
AM1100="Fiber CAmtel","TX ISSUE",
AM1100="Fiber AOF","TX ISSUE",
AM1100="Projet OCM (HUAWEI)","TRAVAUX-HUAWEI",
AM1100="Projet OCM (NOKIA)","TRAVAUX -NOKIA",
AM1100="ACCESS-ISSUE","ACCESS-ISSUE",
AM1100="Projet OCM (ZTE, NOKIA, autres projets)","TRAVAUX OCM",
AM1100="No root CAuse","No root cause",
AM1100="ODU HS","TX ISSUE",
AM1100="IP &amp; VLAN","TX ISSUE",
AM1100="Warehouse HUAWEI","SPARE-ISSUE",
AM1100="SPARE-HS","SPARE-ISSUE",
AM1100="Power Telco","RAN ISSUE",AM1100="no impacts","no impacts"
),"")</f>
        <v>no impacts</v>
      </c>
      <c r="AM1100" s="67" t="s">
        <v>5605</v>
      </c>
      <c r="AN1100" s="48" t="str" cm="1">
        <f t="array" ref="AN1100">IFERROR(_xlfn.IFS(
AM1100="MPR ISSUE","ACTIVE",
AM1100="BSS Hardware Issue","ACTIVE",
AM1100="Sites strategiques, MLL, Pylone, etc.","PASSIVE",
AM1100="AKTIVCO DEFAUT GE &amp; POWER Cabinet","PASSIVE",
AM1100="AKTIVCO Coupure ENEO &amp; Baisse de tension","PASSIVE",
AM1100="Coupure ENEO &amp; Baisse de tension","PASSIVE",
AM1100="Defaut GE &amp; POWER Cabinet","PASSIVE",
AM1100="Sharing","PASSIVE",
AM1100="Sites strategiques &amp; DataCenter","PASSIVE",
AM1100="Exclu","Exclu",
AM1100="SAT","ACTIVE",
AM1100="SPARE-ISSUE","SPARE-ISSUE",
AM1100="Fiber CAmtel","ACTIVE",
AM1100="Fiber AOF","ACTIVE",
AM1100="Projet OCM (HUAWEI)","PLANNED WORKS",
AM1100="Projet OCM (NOKIA)","PLANNED WORKS",
AM1100="ACCESS-ISSUE","ACCESS-ISSUE",
AM1100="Projet OCM (ZTE, NOKIA, autres projets)","PLANNED WORKS",
AM1100="No root CAuse","No root cause",
AM1100="ODU HS","ACTIVE",
AM1100="IP &amp; VLAN","ACTIVE",
AM1100="Warehouse HUAWEI","SPARE-ISSUE",
AM1100="SPARE-HS","SPARE-ISSUE",
AM1100="Power Telco","ACTIVE", AM1100="no impacts","no impacts"
),"")</f>
        <v>no impacts</v>
      </c>
      <c r="AO1100" s="93" t="s">
        <v>5537</v>
      </c>
      <c r="AP1100" s="101" t="str">
        <f t="shared" si="33"/>
        <v>LIT_447</v>
      </c>
      <c r="AR1100" s="17" t="s">
        <v>5537</v>
      </c>
      <c r="AS1100" s="7" t="s">
        <v>5537</v>
      </c>
      <c r="AT1100" s="6"/>
      <c r="AU1100" s="7"/>
      <c r="AV1100" s="3" t="s">
        <v>5537</v>
      </c>
      <c r="AW1100" s="18" t="s">
        <v>5537</v>
      </c>
      <c r="AX1100" s="18" t="s">
        <v>5537</v>
      </c>
      <c r="AY1100" s="18" t="s">
        <v>5537</v>
      </c>
      <c r="AZ1100" s="18" t="s">
        <v>5537</v>
      </c>
      <c r="BA1100" s="18" t="s">
        <v>5537</v>
      </c>
      <c r="BB1100" s="18" t="s">
        <v>5537</v>
      </c>
      <c r="BC1100" s="18" t="s">
        <v>5537</v>
      </c>
      <c r="BD1100" s="18" t="s">
        <v>5537</v>
      </c>
      <c r="BE1100" s="18" t="s">
        <v>5537</v>
      </c>
      <c r="BF1100" s="18" t="s">
        <v>5537</v>
      </c>
      <c r="BG1100" s="18" t="s">
        <v>5537</v>
      </c>
      <c r="BH1100" s="18" t="s">
        <v>5537</v>
      </c>
      <c r="BI1100" s="9" t="s">
        <v>5537</v>
      </c>
      <c r="BJ1100" s="14"/>
      <c r="BK1100" s="14" t="s">
        <v>5537</v>
      </c>
      <c r="BL1100" s="14" t="str">
        <f>_xlfn.XLOOKUP(B1100,'[4]cell downs 18042026 17h'!$B:$B,'[4]cell downs 18042026 17h'!$B:$B,"")</f>
        <v/>
      </c>
      <c r="BM1100" s="14" t="str">
        <f>_xlfn.XLOOKUP(B1100,'[5]Cells Huawei 19042026 15h'!$B:$B,'[5]Cells Huawei 19042026 15h'!$B:$B,"")</f>
        <v/>
      </c>
      <c r="BN1100" s="9" t="str">
        <f>_xlfn.XLOOKUP(B1100,'[6]cells down 19042026 9H40'!$B:$B,'[6]cells down 19042026 9H40'!$B:$B,"")</f>
        <v/>
      </c>
      <c r="BO1100" s="9" t="s">
        <v>495</v>
      </c>
      <c r="BP1100" s="9" t="s">
        <v>12</v>
      </c>
      <c r="BQ1100" s="115"/>
    </row>
    <row r="1101" spans="1:69" s="9" customFormat="1" x14ac:dyDescent="0.3">
      <c r="A1101" s="1" t="s">
        <v>4771</v>
      </c>
      <c r="B1101" s="8" t="s">
        <v>4772</v>
      </c>
      <c r="C1101" s="3" t="str">
        <f>_xlfn.XLOOKUP(B1101,'[1]daily break down'!$D:$D,'[1]daily break down'!$E:$E,"")</f>
        <v>SUD-OUEST</v>
      </c>
      <c r="D1101" s="1" t="s">
        <v>11</v>
      </c>
      <c r="E1101" s="1" t="s">
        <v>12</v>
      </c>
      <c r="F1101" s="3" t="s">
        <v>13</v>
      </c>
      <c r="G1101" s="1" t="s">
        <v>14</v>
      </c>
      <c r="H1101" s="32" t="str">
        <f>_xlfn.XLOOKUP(B1101,[2]CALCULATION!$B:$B,[2]CALCULATION!$H:$H,"")</f>
        <v>Huawei</v>
      </c>
      <c r="I1101" s="28">
        <v>0</v>
      </c>
      <c r="J1101" s="28">
        <v>0</v>
      </c>
      <c r="K1101" s="28">
        <v>0</v>
      </c>
      <c r="L1101" s="28">
        <v>0</v>
      </c>
      <c r="M1101" s="28">
        <v>0</v>
      </c>
      <c r="N1101" s="28">
        <v>0</v>
      </c>
      <c r="O1101" s="28">
        <v>0</v>
      </c>
      <c r="P1101" s="28">
        <v>0</v>
      </c>
      <c r="Q1101" s="28">
        <v>0</v>
      </c>
      <c r="R1101" s="28">
        <v>0</v>
      </c>
      <c r="S1101" s="94">
        <v>0</v>
      </c>
      <c r="T1101" s="94">
        <f>_xlfn.XLOOKUP(B1101,'[3]Nur des jours'!$B:$B,'[3]Nur des jours'!$U:$U,"")</f>
        <v>0</v>
      </c>
      <c r="U1101" s="94">
        <v>0</v>
      </c>
      <c r="V1101" s="94">
        <v>0</v>
      </c>
      <c r="W1101" s="94">
        <v>0</v>
      </c>
      <c r="X1101" s="94">
        <v>0</v>
      </c>
      <c r="Y1101" s="94">
        <v>4.7109575867569546</v>
      </c>
      <c r="Z1101" s="94">
        <v>0</v>
      </c>
      <c r="AA1101" s="94">
        <v>0</v>
      </c>
      <c r="AB1101" s="94">
        <v>0</v>
      </c>
      <c r="AC1101" s="94">
        <f>_xlfn.XLOOKUP(B1101,'[3]Nur des jours'!$B:$B,'[3]Nur des jours'!$N:$N,"")</f>
        <v>0</v>
      </c>
      <c r="AD1101" s="94">
        <v>0</v>
      </c>
      <c r="AE1101" s="94">
        <v>0</v>
      </c>
      <c r="AF1101" s="94">
        <v>0</v>
      </c>
      <c r="AG1101" s="94">
        <v>0</v>
      </c>
      <c r="AH1101" s="94">
        <v>0</v>
      </c>
      <c r="AI1101" s="49" t="s">
        <v>5559</v>
      </c>
      <c r="AJ1101" s="49"/>
      <c r="AK1101" s="48" t="str" cm="1">
        <f t="array" ref="AK1101">IFERROR(_xlfn.IFS(
AM1101="MPR ISSUE","PDH",
AM1101="BSS Hardware Issue","BSS",
AM1101="Sites strategiques, MLL, Pylone, etc.","ENVTECH",
AM1101="AKTIVCO DEFAUT GE &amp; POWER Cabinet","AKTIVCO",
AM1101="AKTIVCO Coupure ENEO &amp; Baisse de tension","AKTIVCO GRID ONLY",
AM1101="Coupure ENEO &amp; Baisse de tension","IHS GRID ONLY",
AM1101="Defaut GE &amp; POWER Cabinet","IHS",
AM1101="Sharing","Partners",
AM1101="Sites strategiques &amp; DataCenter","SST &amp; DC",
AM1101="Exclu","Exclu",
AM1101="SAT","SAT",
AM1101="SPARE-ISSUE","SPARE-ISSUE",
AM1101="Fiber CAmtel","TRANS_FO_CAMTEL",
AM1101="Fiber AOF","Fiber AOF",
AM1101="Projet OCM (HUAWEI)","TRAVAUX-HUAWEI",
AM1101="Projet OCM (NOKIA)","TRAVAUX-NOKIA",
AM1101="ACCESS-ISSUE","ACCESS-ISSUE",
AM1101="Projet OCM (ZTE, NOKIA, autres projets)","TRAVAUX OCM",
AM1101="No root CAuse","No root cause",
AM1101="ODU HS","PDH",
AM1101="IP &amp; VLAN","PDH",
AM1101="Warehouse HUAWEI","SPARE-ISSUE",
AM1101="SPARE-HS","SPARE-ISSUE",
AM1101="Power Telco","BSS",AM1101="no impacts","no impacts"
),"")</f>
        <v>no impacts</v>
      </c>
      <c r="AL1101" s="48" t="str" cm="1">
        <f t="array" ref="AL1101">IFERROR(_xlfn.IFS(
AM1101="MPR ISSUE","TX ISSUE",
AM1101="BSS Hardware Issue","RAN ISSUE",
AM1101="Sites strategiques, MLL, Pylone, etc.","ENVTECH",
AM1101="AKTIVCO DEFAUT GE &amp; POWER Cabinet","POWER ISSUE",
AM1101="AKTIVCO Coupure ENEO &amp; Baisse de tension","POWER ISSUE",
AM1101="Coupure ENEO &amp; Baisse de tension","POWER ISSUE",
AM1101="Defaut GE &amp; POWER Cabinet","POWER ISSUE",
AM1101="Sharing","POWER ISSUE",
AM1101="Sites strategiques &amp; DataCenter","POWER ISSUE",
AM1101="Exclu","Exclu",
AM1101="SAT","TX ISSUE",
AM1101="SPARE-ISSUE","SPARE-ISSUE",
AM1101="Fiber CAmtel","TX ISSUE",
AM1101="Fiber AOF","TX ISSUE",
AM1101="Projet OCM (HUAWEI)","TRAVAUX-HUAWEI",
AM1101="Projet OCM (NOKIA)","TRAVAUX -NOKIA",
AM1101="ACCESS-ISSUE","ACCESS-ISSUE",
AM1101="Projet OCM (ZTE, NOKIA, autres projets)","TRAVAUX OCM",
AM1101="No root CAuse","No root cause",
AM1101="ODU HS","TX ISSUE",
AM1101="IP &amp; VLAN","TX ISSUE",
AM1101="Warehouse HUAWEI","SPARE-ISSUE",
AM1101="SPARE-HS","SPARE-ISSUE",
AM1101="Power Telco","RAN ISSUE",AM1101="no impacts","no impacts"
),"")</f>
        <v>no impacts</v>
      </c>
      <c r="AM1101" s="67" t="s">
        <v>5605</v>
      </c>
      <c r="AN1101" s="48" t="str" cm="1">
        <f t="array" ref="AN1101">IFERROR(_xlfn.IFS(
AM1101="MPR ISSUE","ACTIVE",
AM1101="BSS Hardware Issue","ACTIVE",
AM1101="Sites strategiques, MLL, Pylone, etc.","PASSIVE",
AM1101="AKTIVCO DEFAUT GE &amp; POWER Cabinet","PASSIVE",
AM1101="AKTIVCO Coupure ENEO &amp; Baisse de tension","PASSIVE",
AM1101="Coupure ENEO &amp; Baisse de tension","PASSIVE",
AM1101="Defaut GE &amp; POWER Cabinet","PASSIVE",
AM1101="Sharing","PASSIVE",
AM1101="Sites strategiques &amp; DataCenter","PASSIVE",
AM1101="Exclu","Exclu",
AM1101="SAT","ACTIVE",
AM1101="SPARE-ISSUE","SPARE-ISSUE",
AM1101="Fiber CAmtel","ACTIVE",
AM1101="Fiber AOF","ACTIVE",
AM1101="Projet OCM (HUAWEI)","PLANNED WORKS",
AM1101="Projet OCM (NOKIA)","PLANNED WORKS",
AM1101="ACCESS-ISSUE","ACCESS-ISSUE",
AM1101="Projet OCM (ZTE, NOKIA, autres projets)","PLANNED WORKS",
AM1101="No root CAuse","No root cause",
AM1101="ODU HS","ACTIVE",
AM1101="IP &amp; VLAN","ACTIVE",
AM1101="Warehouse HUAWEI","SPARE-ISSUE",
AM1101="SPARE-HS","SPARE-ISSUE",
AM1101="Power Telco","ACTIVE", AM1101="no impacts","no impacts"
),"")</f>
        <v>no impacts</v>
      </c>
      <c r="AO1101" s="93" t="s">
        <v>5537</v>
      </c>
      <c r="AP1101" s="101" t="str">
        <f t="shared" si="33"/>
        <v>SUO_066</v>
      </c>
      <c r="AR1101" s="17" t="s">
        <v>5537</v>
      </c>
      <c r="AS1101" s="7" t="s">
        <v>5537</v>
      </c>
      <c r="AT1101" s="6"/>
      <c r="AU1101" s="7"/>
      <c r="AV1101" s="3" t="s">
        <v>5537</v>
      </c>
      <c r="AW1101" s="18" t="s">
        <v>5537</v>
      </c>
      <c r="AX1101" s="18" t="s">
        <v>5537</v>
      </c>
      <c r="AY1101" s="18" t="s">
        <v>5537</v>
      </c>
      <c r="AZ1101" s="18" t="s">
        <v>5537</v>
      </c>
      <c r="BA1101" s="18" t="s">
        <v>5537</v>
      </c>
      <c r="BB1101" s="18" t="s">
        <v>5537</v>
      </c>
      <c r="BC1101" s="18" t="s">
        <v>5537</v>
      </c>
      <c r="BD1101" s="18" t="s">
        <v>5537</v>
      </c>
      <c r="BE1101" s="18" t="s">
        <v>5537</v>
      </c>
      <c r="BF1101" s="18" t="s">
        <v>5537</v>
      </c>
      <c r="BG1101" s="18" t="s">
        <v>5537</v>
      </c>
      <c r="BH1101" s="18" t="s">
        <v>5537</v>
      </c>
      <c r="BI1101" s="9" t="s">
        <v>5537</v>
      </c>
      <c r="BJ1101" s="14"/>
      <c r="BK1101" s="14" t="s">
        <v>5537</v>
      </c>
      <c r="BL1101" s="14" t="str">
        <f>_xlfn.XLOOKUP(B1101,'[4]cell downs 18042026 17h'!$B:$B,'[4]cell downs 18042026 17h'!$B:$B,"")</f>
        <v/>
      </c>
      <c r="BM1101" s="14" t="str">
        <f>_xlfn.XLOOKUP(B1101,'[5]Cells Huawei 19042026 15h'!$B:$B,'[5]Cells Huawei 19042026 15h'!$B:$B,"")</f>
        <v/>
      </c>
      <c r="BN1101" s="9" t="str">
        <f>_xlfn.XLOOKUP(B1101,'[6]cells down 19042026 9H40'!$B:$B,'[6]cells down 19042026 9H40'!$B:$B,"")</f>
        <v/>
      </c>
      <c r="BO1101" s="9" t="s">
        <v>4772</v>
      </c>
      <c r="BP1101" s="9" t="s">
        <v>5537</v>
      </c>
      <c r="BQ1101" s="115"/>
    </row>
    <row r="1102" spans="1:69" s="9" customFormat="1" x14ac:dyDescent="0.3">
      <c r="A1102" s="1" t="s">
        <v>2424</v>
      </c>
      <c r="B1102" s="8" t="s">
        <v>2425</v>
      </c>
      <c r="C1102" s="3" t="str">
        <f>_xlfn.XLOOKUP(B1102,'[1]daily break down'!$D:$D,'[1]daily break down'!$E:$E,"")</f>
        <v>Douala</v>
      </c>
      <c r="D1102" s="1" t="s">
        <v>11</v>
      </c>
      <c r="E1102" s="1" t="s">
        <v>12</v>
      </c>
      <c r="F1102" s="3" t="s">
        <v>31</v>
      </c>
      <c r="G1102" s="1" t="s">
        <v>32</v>
      </c>
      <c r="H1102" s="34" t="str">
        <f>_xlfn.XLOOKUP(B1102,[2]CALCULATION!$B:$B,[2]CALCULATION!$H:$H,"")</f>
        <v>ZTE</v>
      </c>
      <c r="I1102" s="28">
        <v>0.12907246178299447</v>
      </c>
      <c r="J1102" s="28">
        <v>0</v>
      </c>
      <c r="K1102" s="28">
        <v>0</v>
      </c>
      <c r="L1102" s="28">
        <v>0</v>
      </c>
      <c r="M1102" s="28">
        <v>0</v>
      </c>
      <c r="N1102" s="28">
        <v>0</v>
      </c>
      <c r="O1102" s="28">
        <v>0</v>
      </c>
      <c r="P1102" s="28">
        <v>0</v>
      </c>
      <c r="Q1102" s="28">
        <v>0</v>
      </c>
      <c r="R1102" s="28">
        <v>0</v>
      </c>
      <c r="S1102" s="94">
        <v>0</v>
      </c>
      <c r="T1102" s="94">
        <f>_xlfn.XLOOKUP(B1102,'[3]Nur des jours'!$B:$B,'[3]Nur des jours'!$U:$U,"")</f>
        <v>0</v>
      </c>
      <c r="U1102" s="94">
        <v>0</v>
      </c>
      <c r="V1102" s="94">
        <v>2.4255706511658228E-3</v>
      </c>
      <c r="W1102" s="94">
        <v>0</v>
      </c>
      <c r="X1102" s="94">
        <v>0</v>
      </c>
      <c r="Y1102" s="94">
        <v>4.7058745894365011</v>
      </c>
      <c r="Z1102" s="94">
        <v>0</v>
      </c>
      <c r="AA1102" s="94">
        <v>0</v>
      </c>
      <c r="AB1102" s="94">
        <v>0</v>
      </c>
      <c r="AC1102" s="94">
        <f>_xlfn.XLOOKUP(B1102,'[3]Nur des jours'!$B:$B,'[3]Nur des jours'!$N:$N,"")</f>
        <v>0</v>
      </c>
      <c r="AD1102" s="94">
        <v>0</v>
      </c>
      <c r="AE1102" s="94">
        <v>0</v>
      </c>
      <c r="AF1102" s="94">
        <v>0</v>
      </c>
      <c r="AG1102" s="94">
        <v>0</v>
      </c>
      <c r="AH1102" s="94">
        <v>0</v>
      </c>
      <c r="AI1102" s="49" t="s">
        <v>5559</v>
      </c>
      <c r="AJ1102" s="49"/>
      <c r="AK1102" s="48" t="str" cm="1">
        <f t="array" ref="AK1102">IFERROR(_xlfn.IFS(
AM1102="MPR ISSUE","PDH",
AM1102="BSS Hardware Issue","BSS",
AM1102="Sites strategiques, MLL, Pylone, etc.","ENVTECH",
AM1102="AKTIVCO DEFAUT GE &amp; POWER Cabinet","AKTIVCO",
AM1102="AKTIVCO Coupure ENEO &amp; Baisse de tension","AKTIVCO GRID ONLY",
AM1102="Coupure ENEO &amp; Baisse de tension","IHS GRID ONLY",
AM1102="Defaut GE &amp; POWER Cabinet","IHS",
AM1102="Sharing","Partners",
AM1102="Sites strategiques &amp; DataCenter","SST &amp; DC",
AM1102="Exclu","Exclu",
AM1102="SAT","SAT",
AM1102="SPARE-ISSUE","SPARE-ISSUE",
AM1102="Fiber CAmtel","TRANS_FO_CAMTEL",
AM1102="Fiber AOF","Fiber AOF",
AM1102="Projet OCM (HUAWEI)","TRAVAUX-HUAWEI",
AM1102="Projet OCM (NOKIA)","TRAVAUX-NOKIA",
AM1102="ACCESS-ISSUE","ACCESS-ISSUE",
AM1102="Projet OCM (ZTE, NOKIA, autres projets)","TRAVAUX OCM",
AM1102="No root CAuse","No root cause",
AM1102="ODU HS","PDH",
AM1102="IP &amp; VLAN","PDH",
AM1102="Warehouse HUAWEI","SPARE-ISSUE",
AM1102="SPARE-HS","SPARE-ISSUE",
AM1102="Power Telco","BSS",AM1102="no impacts","no impacts"
),"")</f>
        <v>no impacts</v>
      </c>
      <c r="AL1102" s="48" t="str" cm="1">
        <f t="array" ref="AL1102">IFERROR(_xlfn.IFS(
AM1102="MPR ISSUE","TX ISSUE",
AM1102="BSS Hardware Issue","RAN ISSUE",
AM1102="Sites strategiques, MLL, Pylone, etc.","ENVTECH",
AM1102="AKTIVCO DEFAUT GE &amp; POWER Cabinet","POWER ISSUE",
AM1102="AKTIVCO Coupure ENEO &amp; Baisse de tension","POWER ISSUE",
AM1102="Coupure ENEO &amp; Baisse de tension","POWER ISSUE",
AM1102="Defaut GE &amp; POWER Cabinet","POWER ISSUE",
AM1102="Sharing","POWER ISSUE",
AM1102="Sites strategiques &amp; DataCenter","POWER ISSUE",
AM1102="Exclu","Exclu",
AM1102="SAT","TX ISSUE",
AM1102="SPARE-ISSUE","SPARE-ISSUE",
AM1102="Fiber CAmtel","TX ISSUE",
AM1102="Fiber AOF","TX ISSUE",
AM1102="Projet OCM (HUAWEI)","TRAVAUX-HUAWEI",
AM1102="Projet OCM (NOKIA)","TRAVAUX -NOKIA",
AM1102="ACCESS-ISSUE","ACCESS-ISSUE",
AM1102="Projet OCM (ZTE, NOKIA, autres projets)","TRAVAUX OCM",
AM1102="No root CAuse","No root cause",
AM1102="ODU HS","TX ISSUE",
AM1102="IP &amp; VLAN","TX ISSUE",
AM1102="Warehouse HUAWEI","SPARE-ISSUE",
AM1102="SPARE-HS","SPARE-ISSUE",
AM1102="Power Telco","RAN ISSUE",AM1102="no impacts","no impacts"
),"")</f>
        <v>no impacts</v>
      </c>
      <c r="AM1102" s="67" t="s">
        <v>5605</v>
      </c>
      <c r="AN1102" s="48" t="str" cm="1">
        <f t="array" ref="AN1102">IFERROR(_xlfn.IFS(
AM1102="MPR ISSUE","ACTIVE",
AM1102="BSS Hardware Issue","ACTIVE",
AM1102="Sites strategiques, MLL, Pylone, etc.","PASSIVE",
AM1102="AKTIVCO DEFAUT GE &amp; POWER Cabinet","PASSIVE",
AM1102="AKTIVCO Coupure ENEO &amp; Baisse de tension","PASSIVE",
AM1102="Coupure ENEO &amp; Baisse de tension","PASSIVE",
AM1102="Defaut GE &amp; POWER Cabinet","PASSIVE",
AM1102="Sharing","PASSIVE",
AM1102="Sites strategiques &amp; DataCenter","PASSIVE",
AM1102="Exclu","Exclu",
AM1102="SAT","ACTIVE",
AM1102="SPARE-ISSUE","SPARE-ISSUE",
AM1102="Fiber CAmtel","ACTIVE",
AM1102="Fiber AOF","ACTIVE",
AM1102="Projet OCM (HUAWEI)","PLANNED WORKS",
AM1102="Projet OCM (NOKIA)","PLANNED WORKS",
AM1102="ACCESS-ISSUE","ACCESS-ISSUE",
AM1102="Projet OCM (ZTE, NOKIA, autres projets)","PLANNED WORKS",
AM1102="No root CAuse","No root cause",
AM1102="ODU HS","ACTIVE",
AM1102="IP &amp; VLAN","ACTIVE",
AM1102="Warehouse HUAWEI","SPARE-ISSUE",
AM1102="SPARE-HS","SPARE-ISSUE",
AM1102="Power Telco","ACTIVE", AM1102="no impacts","no impacts"
),"")</f>
        <v>no impacts</v>
      </c>
      <c r="AO1102" s="93" t="s">
        <v>5537</v>
      </c>
      <c r="AP1102" s="101" t="str">
        <f t="shared" si="33"/>
        <v>LIT_059</v>
      </c>
      <c r="AR1102" s="17" t="s">
        <v>5537</v>
      </c>
      <c r="AS1102" s="7" t="s">
        <v>5537</v>
      </c>
      <c r="AT1102" s="6"/>
      <c r="AU1102" s="7"/>
      <c r="AV1102" s="3" t="s">
        <v>5537</v>
      </c>
      <c r="AW1102" s="18" t="s">
        <v>5537</v>
      </c>
      <c r="AX1102" s="18" t="s">
        <v>5537</v>
      </c>
      <c r="AY1102" s="18" t="s">
        <v>5537</v>
      </c>
      <c r="AZ1102" s="18" t="s">
        <v>5537</v>
      </c>
      <c r="BA1102" s="18" t="s">
        <v>5537</v>
      </c>
      <c r="BB1102" s="18" t="s">
        <v>5537</v>
      </c>
      <c r="BC1102" s="18" t="s">
        <v>5537</v>
      </c>
      <c r="BD1102" s="18" t="s">
        <v>5537</v>
      </c>
      <c r="BE1102" s="18" t="s">
        <v>5537</v>
      </c>
      <c r="BF1102" s="18" t="s">
        <v>5537</v>
      </c>
      <c r="BG1102" s="18" t="s">
        <v>5537</v>
      </c>
      <c r="BH1102" s="18" t="s">
        <v>5537</v>
      </c>
      <c r="BI1102" s="9" t="s">
        <v>5537</v>
      </c>
      <c r="BJ1102" s="14"/>
      <c r="BK1102" s="14" t="s">
        <v>5537</v>
      </c>
      <c r="BL1102" s="14" t="str">
        <f>_xlfn.XLOOKUP(B1102,'[4]cell downs 18042026 17h'!$B:$B,'[4]cell downs 18042026 17h'!$B:$B,"")</f>
        <v/>
      </c>
      <c r="BM1102" s="14" t="str">
        <f>_xlfn.XLOOKUP(B1102,'[5]Cells Huawei 19042026 15h'!$B:$B,'[5]Cells Huawei 19042026 15h'!$B:$B,"")</f>
        <v/>
      </c>
      <c r="BN1102" s="9" t="str">
        <f>_xlfn.XLOOKUP(B1102,'[6]cells down 19042026 9H40'!$B:$B,'[6]cells down 19042026 9H40'!$B:$B,"")</f>
        <v/>
      </c>
      <c r="BO1102" s="9" t="s">
        <v>2425</v>
      </c>
      <c r="BP1102" s="9" t="s">
        <v>12</v>
      </c>
      <c r="BQ1102" s="115"/>
    </row>
    <row r="1103" spans="1:69" s="9" customFormat="1" x14ac:dyDescent="0.3">
      <c r="A1103" s="1" t="s">
        <v>797</v>
      </c>
      <c r="B1103" s="8" t="s">
        <v>798</v>
      </c>
      <c r="C1103" s="3" t="str">
        <f>_xlfn.XLOOKUP(B1103,'[1]daily break down'!$D:$D,'[1]daily break down'!$E:$E,"")</f>
        <v>Douala</v>
      </c>
      <c r="D1103" s="1" t="s">
        <v>11</v>
      </c>
      <c r="E1103" s="1" t="s">
        <v>12</v>
      </c>
      <c r="F1103" s="3" t="s">
        <v>31</v>
      </c>
      <c r="G1103" s="1" t="s">
        <v>32</v>
      </c>
      <c r="H1103" s="34" t="str">
        <f>_xlfn.XLOOKUP(B1103,[2]CALCULATION!$B:$B,[2]CALCULATION!$H:$H,"")</f>
        <v>ZTE</v>
      </c>
      <c r="I1103" s="28">
        <v>0</v>
      </c>
      <c r="J1103" s="28">
        <v>0</v>
      </c>
      <c r="K1103" s="28">
        <v>0</v>
      </c>
      <c r="L1103" s="28">
        <v>0</v>
      </c>
      <c r="M1103" s="28">
        <v>0</v>
      </c>
      <c r="N1103" s="28">
        <v>0</v>
      </c>
      <c r="O1103" s="28">
        <v>0</v>
      </c>
      <c r="P1103" s="28">
        <v>0</v>
      </c>
      <c r="Q1103" s="28">
        <v>0</v>
      </c>
      <c r="R1103" s="28">
        <v>0</v>
      </c>
      <c r="S1103" s="94">
        <v>0</v>
      </c>
      <c r="T1103" s="94">
        <f>_xlfn.XLOOKUP(B1103,'[3]Nur des jours'!$B:$B,'[3]Nur des jours'!$U:$U,"")</f>
        <v>0</v>
      </c>
      <c r="U1103" s="94">
        <v>0</v>
      </c>
      <c r="V1103" s="94">
        <v>0</v>
      </c>
      <c r="W1103" s="94">
        <v>0</v>
      </c>
      <c r="X1103" s="94">
        <v>0</v>
      </c>
      <c r="Y1103" s="94">
        <v>4.6787652703940523</v>
      </c>
      <c r="Z1103" s="94">
        <v>0.42072949750736932</v>
      </c>
      <c r="AA1103" s="94">
        <v>0</v>
      </c>
      <c r="AB1103" s="94">
        <v>0</v>
      </c>
      <c r="AC1103" s="94">
        <f>_xlfn.XLOOKUP(B1103,'[3]Nur des jours'!$B:$B,'[3]Nur des jours'!$N:$N,"")</f>
        <v>0</v>
      </c>
      <c r="AD1103" s="94">
        <v>0</v>
      </c>
      <c r="AE1103" s="94">
        <v>0</v>
      </c>
      <c r="AF1103" s="94">
        <v>0</v>
      </c>
      <c r="AG1103" s="94">
        <v>0</v>
      </c>
      <c r="AH1103" s="94">
        <v>0</v>
      </c>
      <c r="AI1103" s="49" t="s">
        <v>5559</v>
      </c>
      <c r="AJ1103" s="49"/>
      <c r="AK1103" s="48" t="str" cm="1">
        <f t="array" ref="AK1103">IFERROR(_xlfn.IFS(
AM1103="MPR ISSUE","PDH",
AM1103="BSS Hardware Issue","BSS",
AM1103="Sites strategiques, MLL, Pylone, etc.","ENVTECH",
AM1103="AKTIVCO DEFAUT GE &amp; POWER Cabinet","AKTIVCO",
AM1103="AKTIVCO Coupure ENEO &amp; Baisse de tension","AKTIVCO GRID ONLY",
AM1103="Coupure ENEO &amp; Baisse de tension","IHS GRID ONLY",
AM1103="Defaut GE &amp; POWER Cabinet","IHS",
AM1103="Sharing","Partners",
AM1103="Sites strategiques &amp; DataCenter","SST &amp; DC",
AM1103="Exclu","Exclu",
AM1103="SAT","SAT",
AM1103="SPARE-ISSUE","SPARE-ISSUE",
AM1103="Fiber CAmtel","TRANS_FO_CAMTEL",
AM1103="Fiber AOF","Fiber AOF",
AM1103="Projet OCM (HUAWEI)","TRAVAUX-HUAWEI",
AM1103="Projet OCM (NOKIA)","TRAVAUX-NOKIA",
AM1103="ACCESS-ISSUE","ACCESS-ISSUE",
AM1103="Projet OCM (ZTE, NOKIA, autres projets)","TRAVAUX OCM",
AM1103="No root CAuse","No root cause",
AM1103="ODU HS","PDH",
AM1103="IP &amp; VLAN","PDH",
AM1103="Warehouse HUAWEI","SPARE-ISSUE",
AM1103="SPARE-HS","SPARE-ISSUE",
AM1103="Power Telco","BSS",AM1103="no impacts","no impacts"
),"")</f>
        <v>no impacts</v>
      </c>
      <c r="AL1103" s="48" t="str" cm="1">
        <f t="array" ref="AL1103">IFERROR(_xlfn.IFS(
AM1103="MPR ISSUE","TX ISSUE",
AM1103="BSS Hardware Issue","RAN ISSUE",
AM1103="Sites strategiques, MLL, Pylone, etc.","ENVTECH",
AM1103="AKTIVCO DEFAUT GE &amp; POWER Cabinet","POWER ISSUE",
AM1103="AKTIVCO Coupure ENEO &amp; Baisse de tension","POWER ISSUE",
AM1103="Coupure ENEO &amp; Baisse de tension","POWER ISSUE",
AM1103="Defaut GE &amp; POWER Cabinet","POWER ISSUE",
AM1103="Sharing","POWER ISSUE",
AM1103="Sites strategiques &amp; DataCenter","POWER ISSUE",
AM1103="Exclu","Exclu",
AM1103="SAT","TX ISSUE",
AM1103="SPARE-ISSUE","SPARE-ISSUE",
AM1103="Fiber CAmtel","TX ISSUE",
AM1103="Fiber AOF","TX ISSUE",
AM1103="Projet OCM (HUAWEI)","TRAVAUX-HUAWEI",
AM1103="Projet OCM (NOKIA)","TRAVAUX -NOKIA",
AM1103="ACCESS-ISSUE","ACCESS-ISSUE",
AM1103="Projet OCM (ZTE, NOKIA, autres projets)","TRAVAUX OCM",
AM1103="No root CAuse","No root cause",
AM1103="ODU HS","TX ISSUE",
AM1103="IP &amp; VLAN","TX ISSUE",
AM1103="Warehouse HUAWEI","SPARE-ISSUE",
AM1103="SPARE-HS","SPARE-ISSUE",
AM1103="Power Telco","RAN ISSUE",AM1103="no impacts","no impacts"
),"")</f>
        <v>no impacts</v>
      </c>
      <c r="AM1103" s="67" t="s">
        <v>5605</v>
      </c>
      <c r="AN1103" s="48" t="str" cm="1">
        <f t="array" ref="AN1103">IFERROR(_xlfn.IFS(
AM1103="MPR ISSUE","ACTIVE",
AM1103="BSS Hardware Issue","ACTIVE",
AM1103="Sites strategiques, MLL, Pylone, etc.","PASSIVE",
AM1103="AKTIVCO DEFAUT GE &amp; POWER Cabinet","PASSIVE",
AM1103="AKTIVCO Coupure ENEO &amp; Baisse de tension","PASSIVE",
AM1103="Coupure ENEO &amp; Baisse de tension","PASSIVE",
AM1103="Defaut GE &amp; POWER Cabinet","PASSIVE",
AM1103="Sharing","PASSIVE",
AM1103="Sites strategiques &amp; DataCenter","PASSIVE",
AM1103="Exclu","Exclu",
AM1103="SAT","ACTIVE",
AM1103="SPARE-ISSUE","SPARE-ISSUE",
AM1103="Fiber CAmtel","ACTIVE",
AM1103="Fiber AOF","ACTIVE",
AM1103="Projet OCM (HUAWEI)","PLANNED WORKS",
AM1103="Projet OCM (NOKIA)","PLANNED WORKS",
AM1103="ACCESS-ISSUE","ACCESS-ISSUE",
AM1103="Projet OCM (ZTE, NOKIA, autres projets)","PLANNED WORKS",
AM1103="No root CAuse","No root cause",
AM1103="ODU HS","ACTIVE",
AM1103="IP &amp; VLAN","ACTIVE",
AM1103="Warehouse HUAWEI","SPARE-ISSUE",
AM1103="SPARE-HS","SPARE-ISSUE",
AM1103="Power Telco","ACTIVE", AM1103="no impacts","no impacts"
),"")</f>
        <v>no impacts</v>
      </c>
      <c r="AO1103" s="93" t="s">
        <v>5537</v>
      </c>
      <c r="AP1103" s="101" t="str">
        <f t="shared" si="33"/>
        <v>LIT_270</v>
      </c>
      <c r="AR1103" s="17" t="s">
        <v>5537</v>
      </c>
      <c r="AS1103" s="7" t="s">
        <v>5537</v>
      </c>
      <c r="AT1103" s="6"/>
      <c r="AU1103" s="7"/>
      <c r="AV1103" s="3" t="s">
        <v>5537</v>
      </c>
      <c r="AW1103" s="18" t="s">
        <v>5537</v>
      </c>
      <c r="AX1103" s="18" t="s">
        <v>5537</v>
      </c>
      <c r="AY1103" s="18" t="s">
        <v>5537</v>
      </c>
      <c r="AZ1103" s="18" t="s">
        <v>5537</v>
      </c>
      <c r="BA1103" s="18" t="s">
        <v>5537</v>
      </c>
      <c r="BB1103" s="18" t="s">
        <v>5537</v>
      </c>
      <c r="BC1103" s="18" t="s">
        <v>5537</v>
      </c>
      <c r="BD1103" s="18" t="s">
        <v>5537</v>
      </c>
      <c r="BE1103" s="18" t="s">
        <v>5537</v>
      </c>
      <c r="BF1103" s="18" t="s">
        <v>5537</v>
      </c>
      <c r="BG1103" s="18" t="s">
        <v>5537</v>
      </c>
      <c r="BH1103" s="18" t="s">
        <v>5537</v>
      </c>
      <c r="BI1103" s="9" t="s">
        <v>5537</v>
      </c>
      <c r="BJ1103" s="14"/>
      <c r="BK1103" s="14" t="s">
        <v>5537</v>
      </c>
      <c r="BL1103" s="14" t="str">
        <f>_xlfn.XLOOKUP(B1103,'[4]cell downs 18042026 17h'!$B:$B,'[4]cell downs 18042026 17h'!$B:$B,"")</f>
        <v/>
      </c>
      <c r="BM1103" s="14" t="str">
        <f>_xlfn.XLOOKUP(B1103,'[5]Cells Huawei 19042026 15h'!$B:$B,'[5]Cells Huawei 19042026 15h'!$B:$B,"")</f>
        <v/>
      </c>
      <c r="BN1103" s="9" t="str">
        <f>_xlfn.XLOOKUP(B1103,'[6]cells down 19042026 9H40'!$B:$B,'[6]cells down 19042026 9H40'!$B:$B,"")</f>
        <v/>
      </c>
      <c r="BO1103" s="9" t="s">
        <v>798</v>
      </c>
      <c r="BP1103" s="9" t="s">
        <v>12</v>
      </c>
      <c r="BQ1103" s="115"/>
    </row>
    <row r="1104" spans="1:69" s="9" customFormat="1" x14ac:dyDescent="0.3">
      <c r="A1104" s="2" t="s">
        <v>1385</v>
      </c>
      <c r="B1104" s="8" t="s">
        <v>1386</v>
      </c>
      <c r="C1104" s="3" t="str">
        <f>_xlfn.XLOOKUP(B1104,'[1]daily break down'!$D:$D,'[1]daily break down'!$E:$E,"")</f>
        <v>OUEST</v>
      </c>
      <c r="D1104" s="1" t="s">
        <v>11</v>
      </c>
      <c r="E1104" s="1" t="s">
        <v>237</v>
      </c>
      <c r="F1104" s="3" t="s">
        <v>102</v>
      </c>
      <c r="G1104" s="1" t="s">
        <v>1387</v>
      </c>
      <c r="H1104" s="32" t="str">
        <f>_xlfn.XLOOKUP(B1104,[2]CALCULATION!$B:$B,[2]CALCULATION!$H:$H,"")</f>
        <v>Huawei</v>
      </c>
      <c r="I1104" s="28">
        <v>0</v>
      </c>
      <c r="J1104" s="28">
        <v>0</v>
      </c>
      <c r="K1104" s="28">
        <v>0</v>
      </c>
      <c r="L1104" s="28">
        <v>0</v>
      </c>
      <c r="M1104" s="28">
        <v>0</v>
      </c>
      <c r="N1104" s="28">
        <v>0</v>
      </c>
      <c r="O1104" s="28">
        <v>0</v>
      </c>
      <c r="P1104" s="28">
        <v>0</v>
      </c>
      <c r="Q1104" s="28">
        <v>0</v>
      </c>
      <c r="R1104" s="28">
        <v>0</v>
      </c>
      <c r="S1104" s="94">
        <v>0</v>
      </c>
      <c r="T1104" s="94">
        <f>_xlfn.XLOOKUP(B1104,'[3]Nur des jours'!$B:$B,'[3]Nur des jours'!$U:$U,"")</f>
        <v>0</v>
      </c>
      <c r="U1104" s="94">
        <v>0</v>
      </c>
      <c r="V1104" s="94">
        <v>4.62311982604378</v>
      </c>
      <c r="W1104" s="94">
        <v>4.6228522998690194</v>
      </c>
      <c r="X1104" s="94">
        <v>4.628381174147413</v>
      </c>
      <c r="Y1104" s="94">
        <v>4.6228522998690194</v>
      </c>
      <c r="Z1104" s="94">
        <v>0</v>
      </c>
      <c r="AA1104" s="94">
        <v>0</v>
      </c>
      <c r="AB1104" s="94">
        <v>0</v>
      </c>
      <c r="AC1104" s="94">
        <f>_xlfn.XLOOKUP(B1104,'[3]Nur des jours'!$B:$B,'[3]Nur des jours'!$N:$N,"")</f>
        <v>0</v>
      </c>
      <c r="AD1104" s="94">
        <v>0</v>
      </c>
      <c r="AE1104" s="94">
        <v>0</v>
      </c>
      <c r="AF1104" s="94">
        <v>0</v>
      </c>
      <c r="AG1104" s="94">
        <v>0</v>
      </c>
      <c r="AH1104" s="94">
        <v>0</v>
      </c>
      <c r="AI1104" s="49" t="s">
        <v>6588</v>
      </c>
      <c r="AJ1104" s="49"/>
      <c r="AK1104" s="48" t="str" cm="1">
        <f t="array" ref="AK1104">IFERROR(_xlfn.IFS(
AM1104="MPR ISSUE","PDH",
AM1104="BSS Hardware Issue","BSS",
AM1104="Sites strategiques, MLL, Pylone, etc.","ENVTECH",
AM1104="AKTIVCO DEFAUT GE &amp; POWER Cabinet","AKTIVCO",
AM1104="AKTIVCO Coupure ENEO &amp; Baisse de tension","AKTIVCO GRID ONLY",
AM1104="Coupure ENEO &amp; Baisse de tension","IHS GRID ONLY",
AM1104="Defaut GE &amp; POWER Cabinet","IHS",
AM1104="Sharing","Partners",
AM1104="Sites strategiques &amp; DataCenter","SST &amp; DC",
AM1104="Exclu","Exclu",
AM1104="SAT","SAT",
AM1104="SPARE-ISSUE","SPARE-ISSUE",
AM1104="Fiber CAmtel","TRANS_FO_CAMTEL",
AM1104="Fiber AOF","Fiber AOF",
AM1104="Projet OCM (HUAWEI)","TRAVAUX-HUAWEI",
AM1104="Projet OCM (NOKIA)","TRAVAUX-NOKIA",
AM1104="ACCESS-ISSUE","ACCESS-ISSUE",
AM1104="Projet OCM (ZTE, NOKIA, autres projets)","TRAVAUX OCM",
AM1104="No root CAuse","No root cause",
AM1104="ODU HS","PDH",
AM1104="IP &amp; VLAN","PDH",
AM1104="Warehouse HUAWEI","SPARE-ISSUE",
AM1104="SPARE-HS","SPARE-ISSUE",
AM1104="Power Telco","BSS",AM1104="no impacts","no impacts"
),"")</f>
        <v>Exclu</v>
      </c>
      <c r="AL1104" s="48" t="str" cm="1">
        <f t="array" ref="AL1104">IFERROR(_xlfn.IFS(
AM1104="MPR ISSUE","TX ISSUE",
AM1104="BSS Hardware Issue","RAN ISSUE",
AM1104="Sites strategiques, MLL, Pylone, etc.","ENVTECH",
AM1104="AKTIVCO DEFAUT GE &amp; POWER Cabinet","POWER ISSUE",
AM1104="AKTIVCO Coupure ENEO &amp; Baisse de tension","POWER ISSUE",
AM1104="Coupure ENEO &amp; Baisse de tension","POWER ISSUE",
AM1104="Defaut GE &amp; POWER Cabinet","POWER ISSUE",
AM1104="Sharing","POWER ISSUE",
AM1104="Sites strategiques &amp; DataCenter","POWER ISSUE",
AM1104="Exclu","Exclu",
AM1104="SAT","TX ISSUE",
AM1104="SPARE-ISSUE","SPARE-ISSUE",
AM1104="Fiber CAmtel","TX ISSUE",
AM1104="Fiber AOF","TX ISSUE",
AM1104="Projet OCM (HUAWEI)","TRAVAUX-HUAWEI",
AM1104="Projet OCM (NOKIA)","TRAVAUX -NOKIA",
AM1104="ACCESS-ISSUE","ACCESS-ISSUE",
AM1104="Projet OCM (ZTE, NOKIA, autres projets)","TRAVAUX OCM",
AM1104="No root CAuse","No root cause",
AM1104="ODU HS","TX ISSUE",
AM1104="IP &amp; VLAN","TX ISSUE",
AM1104="Warehouse HUAWEI","SPARE-ISSUE",
AM1104="SPARE-HS","SPARE-ISSUE",
AM1104="Power Telco","RAN ISSUE",AM1104="no impacts","no impacts"
),"")</f>
        <v>Exclu</v>
      </c>
      <c r="AM1104" s="67" t="s">
        <v>6588</v>
      </c>
      <c r="AN1104" s="48" t="str" cm="1">
        <f t="array" ref="AN1104">IFERROR(_xlfn.IFS(
AM1104="MPR ISSUE","ACTIVE",
AM1104="BSS Hardware Issue","ACTIVE",
AM1104="Sites strategiques, MLL, Pylone, etc.","PASSIVE",
AM1104="AKTIVCO DEFAUT GE &amp; POWER Cabinet","PASSIVE",
AM1104="AKTIVCO Coupure ENEO &amp; Baisse de tension","PASSIVE",
AM1104="Coupure ENEO &amp; Baisse de tension","PASSIVE",
AM1104="Defaut GE &amp; POWER Cabinet","PASSIVE",
AM1104="Sharing","PASSIVE",
AM1104="Sites strategiques &amp; DataCenter","PASSIVE",
AM1104="Exclu","Exclu",
AM1104="SAT","ACTIVE",
AM1104="SPARE-ISSUE","SPARE-ISSUE",
AM1104="Fiber CAmtel","ACTIVE",
AM1104="Fiber AOF","ACTIVE",
AM1104="Projet OCM (HUAWEI)","PLANNED WORKS",
AM1104="Projet OCM (NOKIA)","PLANNED WORKS",
AM1104="ACCESS-ISSUE","ACCESS-ISSUE",
AM1104="Projet OCM (ZTE, NOKIA, autres projets)","PLANNED WORKS",
AM1104="No root CAuse","No root cause",
AM1104="ODU HS","ACTIVE",
AM1104="IP &amp; VLAN","ACTIVE",
AM1104="Warehouse HUAWEI","SPARE-ISSUE",
AM1104="SPARE-HS","SPARE-ISSUE",
AM1104="Power Telco","ACTIVE", AM1104="no impacts","no impacts"
),"")</f>
        <v>Exclu</v>
      </c>
      <c r="AO1104" s="93" t="s">
        <v>5537</v>
      </c>
      <c r="AP1104" s="101" t="str">
        <f t="shared" si="33"/>
        <v>OST_092</v>
      </c>
      <c r="AR1104" s="17" t="s">
        <v>5537</v>
      </c>
      <c r="AS1104" s="7" t="s">
        <v>5537</v>
      </c>
      <c r="AT1104" s="6"/>
      <c r="AU1104" s="7"/>
      <c r="AV1104" s="3" t="s">
        <v>5537</v>
      </c>
      <c r="AW1104" s="18" t="s">
        <v>5537</v>
      </c>
      <c r="AX1104" s="18" t="s">
        <v>5537</v>
      </c>
      <c r="AY1104" s="18" t="s">
        <v>5537</v>
      </c>
      <c r="AZ1104" s="18" t="s">
        <v>5537</v>
      </c>
      <c r="BA1104" s="18" t="s">
        <v>5537</v>
      </c>
      <c r="BB1104" s="18" t="s">
        <v>5537</v>
      </c>
      <c r="BC1104" s="18" t="s">
        <v>5537</v>
      </c>
      <c r="BD1104" s="18" t="s">
        <v>5537</v>
      </c>
      <c r="BE1104" s="18" t="s">
        <v>5537</v>
      </c>
      <c r="BF1104" s="18" t="s">
        <v>5537</v>
      </c>
      <c r="BG1104" s="18" t="s">
        <v>5537</v>
      </c>
      <c r="BH1104" s="18" t="s">
        <v>5537</v>
      </c>
      <c r="BI1104" s="9" t="s">
        <v>5537</v>
      </c>
      <c r="BJ1104" s="14"/>
      <c r="BK1104" s="14" t="s">
        <v>5537</v>
      </c>
      <c r="BL1104" s="14" t="str">
        <f>_xlfn.XLOOKUP(B1104,'[4]cell downs 18042026 17h'!$B:$B,'[4]cell downs 18042026 17h'!$B:$B,"")</f>
        <v/>
      </c>
      <c r="BM1104" s="14" t="str">
        <f>_xlfn.XLOOKUP(B1104,'[5]Cells Huawei 19042026 15h'!$B:$B,'[5]Cells Huawei 19042026 15h'!$B:$B,"")</f>
        <v>OST_092</v>
      </c>
      <c r="BN1104" s="9" t="str">
        <f>_xlfn.XLOOKUP(B1104,'[6]cells down 19042026 9H40'!$B:$B,'[6]cells down 19042026 9H40'!$B:$B,"")</f>
        <v/>
      </c>
      <c r="BO1104" s="9" t="s">
        <v>1386</v>
      </c>
      <c r="BP1104" s="9" t="s">
        <v>5537</v>
      </c>
      <c r="BQ1104" s="115"/>
    </row>
    <row r="1105" spans="1:69" s="9" customFormat="1" x14ac:dyDescent="0.3">
      <c r="A1105" s="1" t="s">
        <v>3861</v>
      </c>
      <c r="B1105" s="8" t="s">
        <v>3862</v>
      </c>
      <c r="C1105" s="3" t="str">
        <f>_xlfn.XLOOKUP(B1105,'[1]daily break down'!$D:$D,'[1]daily break down'!$E:$E,"")</f>
        <v>EXTREME-NORD</v>
      </c>
      <c r="D1105" s="1" t="s">
        <v>11</v>
      </c>
      <c r="E1105" s="1" t="s">
        <v>96</v>
      </c>
      <c r="F1105" s="3" t="s">
        <v>55</v>
      </c>
      <c r="G1105" s="1" t="s">
        <v>3861</v>
      </c>
      <c r="H1105" s="32" t="str">
        <f>_xlfn.XLOOKUP(B1105,[2]CALCULATION!$B:$B,[2]CALCULATION!$H:$H,"")</f>
        <v>HUAWEI</v>
      </c>
      <c r="I1105" s="28">
        <v>0</v>
      </c>
      <c r="J1105" s="28">
        <v>0</v>
      </c>
      <c r="K1105" s="28">
        <v>0</v>
      </c>
      <c r="L1105" s="28">
        <v>0</v>
      </c>
      <c r="M1105" s="28">
        <v>0</v>
      </c>
      <c r="N1105" s="28">
        <v>0</v>
      </c>
      <c r="O1105" s="28">
        <v>0</v>
      </c>
      <c r="P1105" s="28">
        <v>0</v>
      </c>
      <c r="Q1105" s="28">
        <v>0</v>
      </c>
      <c r="R1105" s="28">
        <v>0</v>
      </c>
      <c r="S1105" s="94">
        <v>0</v>
      </c>
      <c r="T1105" s="94">
        <f>_xlfn.XLOOKUP(B1105,'[3]Nur des jours'!$B:$B,'[3]Nur des jours'!$U:$U,"")</f>
        <v>0</v>
      </c>
      <c r="U1105" s="94">
        <v>0</v>
      </c>
      <c r="V1105" s="94">
        <v>4.6228522998690194</v>
      </c>
      <c r="W1105" s="94">
        <v>4.6228522998690194</v>
      </c>
      <c r="X1105" s="94">
        <v>4.6228522998690194</v>
      </c>
      <c r="Y1105" s="94">
        <v>4.6228522998690194</v>
      </c>
      <c r="Z1105" s="94">
        <v>0</v>
      </c>
      <c r="AA1105" s="94">
        <v>0</v>
      </c>
      <c r="AB1105" s="94">
        <v>0</v>
      </c>
      <c r="AC1105" s="94">
        <f>_xlfn.XLOOKUP(B1105,'[3]Nur des jours'!$B:$B,'[3]Nur des jours'!$N:$N,"")</f>
        <v>0</v>
      </c>
      <c r="AD1105" s="94">
        <v>0</v>
      </c>
      <c r="AE1105" s="94">
        <v>0</v>
      </c>
      <c r="AF1105" s="94">
        <v>0</v>
      </c>
      <c r="AG1105" s="94">
        <v>0</v>
      </c>
      <c r="AH1105" s="94">
        <v>0</v>
      </c>
      <c r="AI1105" s="49" t="s">
        <v>6659</v>
      </c>
      <c r="AJ1105" s="49"/>
      <c r="AK1105" s="48" t="str" cm="1">
        <f t="array" ref="AK1105">IFERROR(_xlfn.IFS(
AM1105="MPR ISSUE","PDH",
AM1105="BSS Hardware Issue","BSS",
AM1105="Sites strategiques, MLL, Pylone, etc.","ENVTECH",
AM1105="AKTIVCO DEFAUT GE &amp; POWER Cabinet","AKTIVCO",
AM1105="AKTIVCO Coupure ENEO &amp; Baisse de tension","AKTIVCO GRID ONLY",
AM1105="Coupure ENEO &amp; Baisse de tension","IHS GRID ONLY",
AM1105="Defaut GE &amp; POWER Cabinet","IHS",
AM1105="Sharing","Partners",
AM1105="Sites strategiques &amp; DataCenter","SST &amp; DC",
AM1105="Exclu","Exclu",
AM1105="SAT","SAT",
AM1105="SPARE-ISSUE","SPARE-ISSUE",
AM1105="Fiber CAmtel","TRANS_FO_CAMTEL",
AM1105="Fiber AOF","Fiber AOF",
AM1105="Projet OCM (HUAWEI)","TRAVAUX-HUAWEI",
AM1105="Projet OCM (NOKIA)","TRAVAUX-NOKIA",
AM1105="ACCESS-ISSUE","ACCESS-ISSUE",
AM1105="Projet OCM (ZTE, NOKIA, autres projets)","TRAVAUX OCM",
AM1105="No root CAuse","No root cause",
AM1105="ODU HS","PDH",
AM1105="IP &amp; VLAN","PDH",
AM1105="Warehouse HUAWEI","SPARE-ISSUE",
AM1105="SPARE-HS","SPARE-ISSUE",
AM1105="Power Telco","BSS",AM1105="no impacts","no impacts"
),"")</f>
        <v>no impacts</v>
      </c>
      <c r="AL1105" s="48" t="str" cm="1">
        <f t="array" ref="AL1105">IFERROR(_xlfn.IFS(
AM1105="MPR ISSUE","TX ISSUE",
AM1105="BSS Hardware Issue","RAN ISSUE",
AM1105="Sites strategiques, MLL, Pylone, etc.","ENVTECH",
AM1105="AKTIVCO DEFAUT GE &amp; POWER Cabinet","POWER ISSUE",
AM1105="AKTIVCO Coupure ENEO &amp; Baisse de tension","POWER ISSUE",
AM1105="Coupure ENEO &amp; Baisse de tension","POWER ISSUE",
AM1105="Defaut GE &amp; POWER Cabinet","POWER ISSUE",
AM1105="Sharing","POWER ISSUE",
AM1105="Sites strategiques &amp; DataCenter","POWER ISSUE",
AM1105="Exclu","Exclu",
AM1105="SAT","TX ISSUE",
AM1105="SPARE-ISSUE","SPARE-ISSUE",
AM1105="Fiber CAmtel","TX ISSUE",
AM1105="Fiber AOF","TX ISSUE",
AM1105="Projet OCM (HUAWEI)","TRAVAUX-HUAWEI",
AM1105="Projet OCM (NOKIA)","TRAVAUX -NOKIA",
AM1105="ACCESS-ISSUE","ACCESS-ISSUE",
AM1105="Projet OCM (ZTE, NOKIA, autres projets)","TRAVAUX OCM",
AM1105="No root CAuse","No root cause",
AM1105="ODU HS","TX ISSUE",
AM1105="IP &amp; VLAN","TX ISSUE",
AM1105="Warehouse HUAWEI","SPARE-ISSUE",
AM1105="SPARE-HS","SPARE-ISSUE",
AM1105="Power Telco","RAN ISSUE",AM1105="no impacts","no impacts"
),"")</f>
        <v>no impacts</v>
      </c>
      <c r="AM1105" s="67" t="s">
        <v>5605</v>
      </c>
      <c r="AN1105" s="48" t="str" cm="1">
        <f t="array" ref="AN1105">IFERROR(_xlfn.IFS(
AM1105="MPR ISSUE","ACTIVE",
AM1105="BSS Hardware Issue","ACTIVE",
AM1105="Sites strategiques, MLL, Pylone, etc.","PASSIVE",
AM1105="AKTIVCO DEFAUT GE &amp; POWER Cabinet","PASSIVE",
AM1105="AKTIVCO Coupure ENEO &amp; Baisse de tension","PASSIVE",
AM1105="Coupure ENEO &amp; Baisse de tension","PASSIVE",
AM1105="Defaut GE &amp; POWER Cabinet","PASSIVE",
AM1105="Sharing","PASSIVE",
AM1105="Sites strategiques &amp; DataCenter","PASSIVE",
AM1105="Exclu","Exclu",
AM1105="SAT","ACTIVE",
AM1105="SPARE-ISSUE","SPARE-ISSUE",
AM1105="Fiber CAmtel","ACTIVE",
AM1105="Fiber AOF","ACTIVE",
AM1105="Projet OCM (HUAWEI)","PLANNED WORKS",
AM1105="Projet OCM (NOKIA)","PLANNED WORKS",
AM1105="ACCESS-ISSUE","ACCESS-ISSUE",
AM1105="Projet OCM (ZTE, NOKIA, autres projets)","PLANNED WORKS",
AM1105="No root CAuse","No root cause",
AM1105="ODU HS","ACTIVE",
AM1105="IP &amp; VLAN","ACTIVE",
AM1105="Warehouse HUAWEI","SPARE-ISSUE",
AM1105="SPARE-HS","SPARE-ISSUE",
AM1105="Power Telco","ACTIVE", AM1105="no impacts","no impacts"
),"")</f>
        <v>no impacts</v>
      </c>
      <c r="AO1105" s="93" t="s">
        <v>5537</v>
      </c>
      <c r="AP1105" s="101" t="str">
        <f t="shared" si="33"/>
        <v>EXN_073</v>
      </c>
      <c r="AR1105" s="17" t="s">
        <v>5537</v>
      </c>
      <c r="AS1105" s="7" t="s">
        <v>5537</v>
      </c>
      <c r="AT1105" s="6"/>
      <c r="AU1105" s="7"/>
      <c r="AV1105" s="3" t="s">
        <v>5537</v>
      </c>
      <c r="AW1105" s="18" t="s">
        <v>5537</v>
      </c>
      <c r="AX1105" s="18" t="s">
        <v>5537</v>
      </c>
      <c r="AY1105" s="18" t="s">
        <v>5537</v>
      </c>
      <c r="AZ1105" s="18" t="s">
        <v>5537</v>
      </c>
      <c r="BA1105" s="18" t="s">
        <v>5537</v>
      </c>
      <c r="BB1105" s="18" t="s">
        <v>5537</v>
      </c>
      <c r="BC1105" s="18" t="s">
        <v>5537</v>
      </c>
      <c r="BD1105" s="18" t="s">
        <v>5537</v>
      </c>
      <c r="BE1105" s="18" t="s">
        <v>5537</v>
      </c>
      <c r="BF1105" s="18" t="s">
        <v>5537</v>
      </c>
      <c r="BG1105" s="18" t="s">
        <v>5537</v>
      </c>
      <c r="BH1105" s="18" t="s">
        <v>5537</v>
      </c>
      <c r="BI1105" s="9" t="s">
        <v>5537</v>
      </c>
      <c r="BJ1105" s="14"/>
      <c r="BK1105" s="14" t="s">
        <v>5537</v>
      </c>
      <c r="BL1105" s="14" t="str">
        <f>_xlfn.XLOOKUP(B1105,'[4]cell downs 18042026 17h'!$B:$B,'[4]cell downs 18042026 17h'!$B:$B,"")</f>
        <v/>
      </c>
      <c r="BM1105" s="14" t="str">
        <f>_xlfn.XLOOKUP(B1105,'[5]Cells Huawei 19042026 15h'!$B:$B,'[5]Cells Huawei 19042026 15h'!$B:$B,"")</f>
        <v>EXN_073</v>
      </c>
      <c r="BN1105" s="9" t="str">
        <f>_xlfn.XLOOKUP(B1105,'[6]cells down 19042026 9H40'!$B:$B,'[6]cells down 19042026 9H40'!$B:$B,"")</f>
        <v/>
      </c>
      <c r="BO1105" s="9" t="s">
        <v>3862</v>
      </c>
      <c r="BP1105" s="9" t="s">
        <v>5537</v>
      </c>
      <c r="BQ1105" s="115"/>
    </row>
    <row r="1106" spans="1:69" s="9" customFormat="1" x14ac:dyDescent="0.3">
      <c r="A1106" s="92" t="s">
        <v>3205</v>
      </c>
      <c r="B1106" s="8" t="s">
        <v>3206</v>
      </c>
      <c r="C1106" s="3" t="str">
        <f>_xlfn.XLOOKUP(B1106,'[1]daily break down'!$D:$D,'[1]daily break down'!$E:$E,"")</f>
        <v>Yaounde</v>
      </c>
      <c r="D1106" s="1"/>
      <c r="E1106" s="1"/>
      <c r="F1106" s="3" t="s">
        <v>37</v>
      </c>
      <c r="G1106" s="1" t="s">
        <v>38</v>
      </c>
      <c r="H1106" s="34" t="str">
        <f>_xlfn.XLOOKUP(B1106,[2]CALCULATION!$B:$B,[2]CALCULATION!$H:$H,"")</f>
        <v>ZTE</v>
      </c>
      <c r="I1106" s="28">
        <v>0</v>
      </c>
      <c r="J1106" s="28">
        <v>0</v>
      </c>
      <c r="K1106" s="28">
        <v>0</v>
      </c>
      <c r="L1106" s="28">
        <v>0</v>
      </c>
      <c r="M1106" s="28">
        <v>4.8743269041442668E-2</v>
      </c>
      <c r="N1106" s="28">
        <v>0</v>
      </c>
      <c r="O1106" s="28">
        <v>0</v>
      </c>
      <c r="P1106" s="28">
        <v>5.2203274235017923E-2</v>
      </c>
      <c r="Q1106" s="28">
        <v>0</v>
      </c>
      <c r="R1106" s="28">
        <v>0</v>
      </c>
      <c r="S1106" s="94">
        <v>0</v>
      </c>
      <c r="T1106" s="94">
        <f>_xlfn.XLOOKUP(B1106,'[3]Nur des jours'!$B:$B,'[3]Nur des jours'!$U:$U,"")</f>
        <v>0</v>
      </c>
      <c r="U1106" s="94">
        <v>0</v>
      </c>
      <c r="V1106" s="94">
        <v>9.2457045997380387</v>
      </c>
      <c r="W1106" s="94">
        <v>9.2457045997380387</v>
      </c>
      <c r="X1106" s="94">
        <v>9.2457045997380387</v>
      </c>
      <c r="Y1106" s="94">
        <v>4.5449486777786348</v>
      </c>
      <c r="Z1106" s="94">
        <v>0</v>
      </c>
      <c r="AA1106" s="94">
        <v>0</v>
      </c>
      <c r="AB1106" s="94">
        <v>0</v>
      </c>
      <c r="AC1106" s="94">
        <f>_xlfn.XLOOKUP(B1106,'[3]Nur des jours'!$B:$B,'[3]Nur des jours'!$N:$N,"")</f>
        <v>0</v>
      </c>
      <c r="AD1106" s="94">
        <v>0</v>
      </c>
      <c r="AE1106" s="94">
        <v>0</v>
      </c>
      <c r="AF1106" s="94">
        <v>0</v>
      </c>
      <c r="AG1106" s="94">
        <v>0</v>
      </c>
      <c r="AH1106" s="94">
        <v>0</v>
      </c>
      <c r="AI1106" s="49" t="s">
        <v>5559</v>
      </c>
      <c r="AJ1106" s="49"/>
      <c r="AK1106" s="48" t="str" cm="1">
        <f t="array" ref="AK1106">IFERROR(_xlfn.IFS(
AM1106="MPR ISSUE","PDH",
AM1106="BSS Hardware Issue","BSS",
AM1106="Sites strategiques, MLL, Pylone, etc.","ENVTECH",
AM1106="AKTIVCO DEFAUT GE &amp; POWER Cabinet","AKTIVCO",
AM1106="AKTIVCO Coupure ENEO &amp; Baisse de tension","AKTIVCO GRID ONLY",
AM1106="Coupure ENEO &amp; Baisse de tension","IHS GRID ONLY",
AM1106="Defaut GE &amp; POWER Cabinet","IHS",
AM1106="Sharing","Partners",
AM1106="Sites strategiques &amp; DataCenter","SST &amp; DC",
AM1106="Exclu","Exclu",
AM1106="SAT","SAT",
AM1106="SPARE-ISSUE","SPARE-ISSUE",
AM1106="Fiber CAmtel","TRANS_FO_CAMTEL",
AM1106="Fiber AOF","Fiber AOF",
AM1106="Projet OCM (HUAWEI)","TRAVAUX-HUAWEI",
AM1106="Projet OCM (NOKIA)","TRAVAUX-NOKIA",
AM1106="ACCESS-ISSUE","ACCESS-ISSUE",
AM1106="Projet OCM (ZTE, NOKIA, autres projets)","TRAVAUX OCM",
AM1106="No root CAuse","No root cause",
AM1106="ODU HS","PDH",
AM1106="IP &amp; VLAN","PDH",
AM1106="Warehouse HUAWEI","SPARE-ISSUE",
AM1106="SPARE-HS","SPARE-ISSUE",
AM1106="Power Telco","BSS",AM1106="no impacts","no impacts"
),"")</f>
        <v>BSS</v>
      </c>
      <c r="AL1106" s="48" t="str" cm="1">
        <f t="array" ref="AL1106">IFERROR(_xlfn.IFS(
AM1106="MPR ISSUE","TX ISSUE",
AM1106="BSS Hardware Issue","RAN ISSUE",
AM1106="Sites strategiques, MLL, Pylone, etc.","ENVTECH",
AM1106="AKTIVCO DEFAUT GE &amp; POWER Cabinet","POWER ISSUE",
AM1106="AKTIVCO Coupure ENEO &amp; Baisse de tension","POWER ISSUE",
AM1106="Coupure ENEO &amp; Baisse de tension","POWER ISSUE",
AM1106="Defaut GE &amp; POWER Cabinet","POWER ISSUE",
AM1106="Sharing","POWER ISSUE",
AM1106="Sites strategiques &amp; DataCenter","POWER ISSUE",
AM1106="Exclu","Exclu",
AM1106="SAT","TX ISSUE",
AM1106="SPARE-ISSUE","SPARE-ISSUE",
AM1106="Fiber CAmtel","TX ISSUE",
AM1106="Fiber AOF","TX ISSUE",
AM1106="Projet OCM (HUAWEI)","TRAVAUX-HUAWEI",
AM1106="Projet OCM (NOKIA)","TRAVAUX -NOKIA",
AM1106="ACCESS-ISSUE","ACCESS-ISSUE",
AM1106="Projet OCM (ZTE, NOKIA, autres projets)","TRAVAUX OCM",
AM1106="No root CAuse","No root cause",
AM1106="ODU HS","TX ISSUE",
AM1106="IP &amp; VLAN","TX ISSUE",
AM1106="Warehouse HUAWEI","SPARE-ISSUE",
AM1106="SPARE-HS","SPARE-ISSUE",
AM1106="Power Telco","RAN ISSUE",AM1106="no impacts","no impacts"
),"")</f>
        <v>RAN ISSUE</v>
      </c>
      <c r="AM1106" s="67" t="s">
        <v>5320</v>
      </c>
      <c r="AN1106" s="48" t="str" cm="1">
        <f t="array" ref="AN1106">IFERROR(_xlfn.IFS(
AM1106="MPR ISSUE","ACTIVE",
AM1106="BSS Hardware Issue","ACTIVE",
AM1106="Sites strategiques, MLL, Pylone, etc.","PASSIVE",
AM1106="AKTIVCO DEFAUT GE &amp; POWER Cabinet","PASSIVE",
AM1106="AKTIVCO Coupure ENEO &amp; Baisse de tension","PASSIVE",
AM1106="Coupure ENEO &amp; Baisse de tension","PASSIVE",
AM1106="Defaut GE &amp; POWER Cabinet","PASSIVE",
AM1106="Sharing","PASSIVE",
AM1106="Sites strategiques &amp; DataCenter","PASSIVE",
AM1106="Exclu","Exclu",
AM1106="SAT","ACTIVE",
AM1106="SPARE-ISSUE","SPARE-ISSUE",
AM1106="Fiber CAmtel","ACTIVE",
AM1106="Fiber AOF","ACTIVE",
AM1106="Projet OCM (HUAWEI)","PLANNED WORKS",
AM1106="Projet OCM (NOKIA)","PLANNED WORKS",
AM1106="ACCESS-ISSUE","ACCESS-ISSUE",
AM1106="Projet OCM (ZTE, NOKIA, autres projets)","PLANNED WORKS",
AM1106="No root CAuse","No root cause",
AM1106="ODU HS","ACTIVE",
AM1106="IP &amp; VLAN","ACTIVE",
AM1106="Warehouse HUAWEI","SPARE-ISSUE",
AM1106="SPARE-HS","SPARE-ISSUE",
AM1106="Power Telco","ACTIVE", AM1106="no impacts","no impacts"
),"")</f>
        <v>ACTIVE</v>
      </c>
      <c r="AO1106" s="93" t="s">
        <v>6564</v>
      </c>
      <c r="AP1106" s="101" t="str">
        <f t="shared" si="33"/>
        <v>CTR_064</v>
      </c>
      <c r="AR1106" s="17" t="s">
        <v>5537</v>
      </c>
      <c r="AS1106" s="7" t="s">
        <v>6603</v>
      </c>
      <c r="AT1106" s="6"/>
      <c r="AU1106" s="7"/>
      <c r="AV1106" s="3" t="s">
        <v>5537</v>
      </c>
      <c r="AW1106" s="18" t="s">
        <v>5537</v>
      </c>
      <c r="AX1106" s="18" t="s">
        <v>5537</v>
      </c>
      <c r="AY1106" s="18" t="s">
        <v>5537</v>
      </c>
      <c r="AZ1106" s="18" t="s">
        <v>5537</v>
      </c>
      <c r="BA1106" s="18" t="s">
        <v>5537</v>
      </c>
      <c r="BB1106" s="18" t="s">
        <v>5537</v>
      </c>
      <c r="BC1106" s="18" t="s">
        <v>5537</v>
      </c>
      <c r="BD1106" s="18" t="s">
        <v>5537</v>
      </c>
      <c r="BE1106" s="18" t="s">
        <v>5537</v>
      </c>
      <c r="BF1106" s="18" t="s">
        <v>5537</v>
      </c>
      <c r="BG1106" s="18" t="s">
        <v>5537</v>
      </c>
      <c r="BH1106" s="18" t="s">
        <v>5537</v>
      </c>
      <c r="BI1106" s="9" t="s">
        <v>5537</v>
      </c>
      <c r="BJ1106" s="14"/>
      <c r="BK1106" s="14" t="s">
        <v>3206</v>
      </c>
      <c r="BL1106" s="14" t="str">
        <f>_xlfn.XLOOKUP(B1106,'[4]cell downs 18042026 17h'!$B:$B,'[4]cell downs 18042026 17h'!$B:$B,"")</f>
        <v/>
      </c>
      <c r="BM1106" s="14" t="str">
        <f>_xlfn.XLOOKUP(B1106,'[5]Cells Huawei 19042026 15h'!$B:$B,'[5]Cells Huawei 19042026 15h'!$B:$B,"")</f>
        <v/>
      </c>
      <c r="BN1106" s="9" t="str">
        <f>_xlfn.XLOOKUP(B1106,'[6]cells down 19042026 9H40'!$B:$B,'[6]cells down 19042026 9H40'!$B:$B,"")</f>
        <v>CTR_064</v>
      </c>
      <c r="BO1106" s="9" t="s">
        <v>5537</v>
      </c>
      <c r="BP1106" s="9" t="s">
        <v>5537</v>
      </c>
      <c r="BQ1106" s="115"/>
    </row>
    <row r="1107" spans="1:69" s="9" customFormat="1" x14ac:dyDescent="0.3">
      <c r="A1107" s="1" t="s">
        <v>2976</v>
      </c>
      <c r="B1107" s="8" t="s">
        <v>2977</v>
      </c>
      <c r="C1107" s="3" t="str">
        <f>_xlfn.XLOOKUP(B1107,'[1]daily break down'!$D:$D,'[1]daily break down'!$E:$E,"")</f>
        <v>NORD</v>
      </c>
      <c r="D1107" s="1" t="s">
        <v>21</v>
      </c>
      <c r="E1107" s="1" t="s">
        <v>122</v>
      </c>
      <c r="F1107" s="3" t="s">
        <v>23</v>
      </c>
      <c r="G1107" s="1" t="s">
        <v>2976</v>
      </c>
      <c r="H1107" s="32" t="str">
        <f>_xlfn.XLOOKUP(B1107,[2]CALCULATION!$B:$B,[2]CALCULATION!$H:$H,"")</f>
        <v>HUAWEI</v>
      </c>
      <c r="I1107" s="28">
        <v>0</v>
      </c>
      <c r="J1107" s="28">
        <v>0</v>
      </c>
      <c r="K1107" s="28">
        <v>0</v>
      </c>
      <c r="L1107" s="28">
        <v>0</v>
      </c>
      <c r="M1107" s="28">
        <v>0</v>
      </c>
      <c r="N1107" s="28">
        <v>0</v>
      </c>
      <c r="O1107" s="28">
        <v>0</v>
      </c>
      <c r="P1107" s="28">
        <v>0</v>
      </c>
      <c r="Q1107" s="28">
        <v>0</v>
      </c>
      <c r="R1107" s="28">
        <v>0</v>
      </c>
      <c r="S1107" s="94">
        <v>0</v>
      </c>
      <c r="T1107" s="94">
        <f>_xlfn.XLOOKUP(B1107,'[3]Nur des jours'!$B:$B,'[3]Nur des jours'!$U:$U,"")</f>
        <v>0</v>
      </c>
      <c r="U1107" s="94">
        <v>0</v>
      </c>
      <c r="V1107" s="94">
        <v>0</v>
      </c>
      <c r="W1107" s="94">
        <v>0</v>
      </c>
      <c r="X1107" s="94">
        <v>1.6168390248635263</v>
      </c>
      <c r="Y1107" s="94">
        <v>4.5283263847868209</v>
      </c>
      <c r="Z1107" s="94">
        <v>0</v>
      </c>
      <c r="AA1107" s="94">
        <v>0</v>
      </c>
      <c r="AB1107" s="94">
        <v>0</v>
      </c>
      <c r="AC1107" s="94">
        <f>_xlfn.XLOOKUP(B1107,'[3]Nur des jours'!$B:$B,'[3]Nur des jours'!$N:$N,"")</f>
        <v>0</v>
      </c>
      <c r="AD1107" s="94">
        <v>0</v>
      </c>
      <c r="AE1107" s="94">
        <v>0</v>
      </c>
      <c r="AF1107" s="94">
        <v>0</v>
      </c>
      <c r="AG1107" s="94">
        <v>0</v>
      </c>
      <c r="AH1107" s="94">
        <v>0</v>
      </c>
      <c r="AI1107" s="49" t="s">
        <v>5559</v>
      </c>
      <c r="AJ1107" s="49"/>
      <c r="AK1107" s="48" t="str" cm="1">
        <f t="array" ref="AK1107">IFERROR(_xlfn.IFS(
AM1107="MPR ISSUE","PDH",
AM1107="BSS Hardware Issue","BSS",
AM1107="Sites strategiques, MLL, Pylone, etc.","ENVTECH",
AM1107="AKTIVCO DEFAUT GE &amp; POWER Cabinet","AKTIVCO",
AM1107="AKTIVCO Coupure ENEO &amp; Baisse de tension","AKTIVCO GRID ONLY",
AM1107="Coupure ENEO &amp; Baisse de tension","IHS GRID ONLY",
AM1107="Defaut GE &amp; POWER Cabinet","IHS",
AM1107="Sharing","Partners",
AM1107="Sites strategiques &amp; DataCenter","SST &amp; DC",
AM1107="Exclu","Exclu",
AM1107="SAT","SAT",
AM1107="SPARE-ISSUE","SPARE-ISSUE",
AM1107="Fiber CAmtel","TRANS_FO_CAMTEL",
AM1107="Fiber AOF","Fiber AOF",
AM1107="Projet OCM (HUAWEI)","TRAVAUX-HUAWEI",
AM1107="Projet OCM (NOKIA)","TRAVAUX-NOKIA",
AM1107="ACCESS-ISSUE","ACCESS-ISSUE",
AM1107="Projet OCM (ZTE, NOKIA, autres projets)","TRAVAUX OCM",
AM1107="No root CAuse","No root cause",
AM1107="ODU HS","PDH",
AM1107="IP &amp; VLAN","PDH",
AM1107="Warehouse HUAWEI","SPARE-ISSUE",
AM1107="SPARE-HS","SPARE-ISSUE",
AM1107="Power Telco","BSS",AM1107="no impacts","no impacts"
),"")</f>
        <v>no impacts</v>
      </c>
      <c r="AL1107" s="48" t="str" cm="1">
        <f t="array" ref="AL1107">IFERROR(_xlfn.IFS(
AM1107="MPR ISSUE","TX ISSUE",
AM1107="BSS Hardware Issue","RAN ISSUE",
AM1107="Sites strategiques, MLL, Pylone, etc.","ENVTECH",
AM1107="AKTIVCO DEFAUT GE &amp; POWER Cabinet","POWER ISSUE",
AM1107="AKTIVCO Coupure ENEO &amp; Baisse de tension","POWER ISSUE",
AM1107="Coupure ENEO &amp; Baisse de tension","POWER ISSUE",
AM1107="Defaut GE &amp; POWER Cabinet","POWER ISSUE",
AM1107="Sharing","POWER ISSUE",
AM1107="Sites strategiques &amp; DataCenter","POWER ISSUE",
AM1107="Exclu","Exclu",
AM1107="SAT","TX ISSUE",
AM1107="SPARE-ISSUE","SPARE-ISSUE",
AM1107="Fiber CAmtel","TX ISSUE",
AM1107="Fiber AOF","TX ISSUE",
AM1107="Projet OCM (HUAWEI)","TRAVAUX-HUAWEI",
AM1107="Projet OCM (NOKIA)","TRAVAUX -NOKIA",
AM1107="ACCESS-ISSUE","ACCESS-ISSUE",
AM1107="Projet OCM (ZTE, NOKIA, autres projets)","TRAVAUX OCM",
AM1107="No root CAuse","No root cause",
AM1107="ODU HS","TX ISSUE",
AM1107="IP &amp; VLAN","TX ISSUE",
AM1107="Warehouse HUAWEI","SPARE-ISSUE",
AM1107="SPARE-HS","SPARE-ISSUE",
AM1107="Power Telco","RAN ISSUE",AM1107="no impacts","no impacts"
),"")</f>
        <v>no impacts</v>
      </c>
      <c r="AM1107" s="67" t="s">
        <v>5605</v>
      </c>
      <c r="AN1107" s="48" t="str" cm="1">
        <f t="array" ref="AN1107">IFERROR(_xlfn.IFS(
AM1107="MPR ISSUE","ACTIVE",
AM1107="BSS Hardware Issue","ACTIVE",
AM1107="Sites strategiques, MLL, Pylone, etc.","PASSIVE",
AM1107="AKTIVCO DEFAUT GE &amp; POWER Cabinet","PASSIVE",
AM1107="AKTIVCO Coupure ENEO &amp; Baisse de tension","PASSIVE",
AM1107="Coupure ENEO &amp; Baisse de tension","PASSIVE",
AM1107="Defaut GE &amp; POWER Cabinet","PASSIVE",
AM1107="Sharing","PASSIVE",
AM1107="Sites strategiques &amp; DataCenter","PASSIVE",
AM1107="Exclu","Exclu",
AM1107="SAT","ACTIVE",
AM1107="SPARE-ISSUE","SPARE-ISSUE",
AM1107="Fiber CAmtel","ACTIVE",
AM1107="Fiber AOF","ACTIVE",
AM1107="Projet OCM (HUAWEI)","PLANNED WORKS",
AM1107="Projet OCM (NOKIA)","PLANNED WORKS",
AM1107="ACCESS-ISSUE","ACCESS-ISSUE",
AM1107="Projet OCM (ZTE, NOKIA, autres projets)","PLANNED WORKS",
AM1107="No root CAuse","No root cause",
AM1107="ODU HS","ACTIVE",
AM1107="IP &amp; VLAN","ACTIVE",
AM1107="Warehouse HUAWEI","SPARE-ISSUE",
AM1107="SPARE-HS","SPARE-ISSUE",
AM1107="Power Telco","ACTIVE", AM1107="no impacts","no impacts"
),"")</f>
        <v>no impacts</v>
      </c>
      <c r="AO1107" s="93" t="s">
        <v>5824</v>
      </c>
      <c r="AP1107" s="101" t="str">
        <f t="shared" si="33"/>
        <v>NRD_172</v>
      </c>
      <c r="AR1107" s="17" t="s">
        <v>5537</v>
      </c>
      <c r="AS1107" s="7" t="s">
        <v>5537</v>
      </c>
      <c r="AT1107" s="6"/>
      <c r="AU1107" s="7"/>
      <c r="AV1107" s="3" t="s">
        <v>5537</v>
      </c>
      <c r="AW1107" s="18" t="s">
        <v>5537</v>
      </c>
      <c r="AX1107" s="18" t="s">
        <v>5537</v>
      </c>
      <c r="AY1107" s="18" t="s">
        <v>5537</v>
      </c>
      <c r="AZ1107" s="18" t="s">
        <v>5537</v>
      </c>
      <c r="BA1107" s="18" t="s">
        <v>5537</v>
      </c>
      <c r="BB1107" s="18" t="s">
        <v>5537</v>
      </c>
      <c r="BC1107" s="18" t="s">
        <v>5537</v>
      </c>
      <c r="BD1107" s="18" t="s">
        <v>5537</v>
      </c>
      <c r="BE1107" s="18" t="s">
        <v>5537</v>
      </c>
      <c r="BF1107" s="18" t="s">
        <v>5824</v>
      </c>
      <c r="BG1107" s="18" t="s">
        <v>5537</v>
      </c>
      <c r="BH1107" s="18" t="s">
        <v>5537</v>
      </c>
      <c r="BI1107" s="9" t="s">
        <v>5537</v>
      </c>
      <c r="BJ1107" s="14"/>
      <c r="BK1107" s="14" t="s">
        <v>5537</v>
      </c>
      <c r="BL1107" s="14" t="str">
        <f>_xlfn.XLOOKUP(B1107,'[4]cell downs 18042026 17h'!$B:$B,'[4]cell downs 18042026 17h'!$B:$B,"")</f>
        <v/>
      </c>
      <c r="BM1107" s="14" t="str">
        <f>_xlfn.XLOOKUP(B1107,'[5]Cells Huawei 19042026 15h'!$B:$B,'[5]Cells Huawei 19042026 15h'!$B:$B,"")</f>
        <v/>
      </c>
      <c r="BN1107" s="9" t="str">
        <f>_xlfn.XLOOKUP(B1107,'[6]cells down 19042026 9H40'!$B:$B,'[6]cells down 19042026 9H40'!$B:$B,"")</f>
        <v/>
      </c>
      <c r="BO1107" s="9" t="s">
        <v>5537</v>
      </c>
      <c r="BP1107" s="9" t="s">
        <v>12</v>
      </c>
      <c r="BQ1107" s="115"/>
    </row>
    <row r="1108" spans="1:69" s="9" customFormat="1" x14ac:dyDescent="0.3">
      <c r="A1108" s="1" t="s">
        <v>1648</v>
      </c>
      <c r="B1108" s="8" t="s">
        <v>1649</v>
      </c>
      <c r="C1108" s="3" t="str">
        <f>_xlfn.XLOOKUP(B1108,'[1]daily break down'!$D:$D,'[1]daily break down'!$E:$E,"")</f>
        <v>NORD-OUEST</v>
      </c>
      <c r="D1108" s="1" t="s">
        <v>18</v>
      </c>
      <c r="E1108" s="1"/>
      <c r="F1108" s="3" t="s">
        <v>51</v>
      </c>
      <c r="G1108" s="1" t="s">
        <v>52</v>
      </c>
      <c r="H1108" s="32" t="str">
        <f>_xlfn.XLOOKUP(B1108,[2]CALCULATION!$B:$B,[2]CALCULATION!$H:$H,"")</f>
        <v>Huawei</v>
      </c>
      <c r="I1108" s="28">
        <v>5.8593047743791278</v>
      </c>
      <c r="J1108" s="28">
        <v>4.363530261134084</v>
      </c>
      <c r="K1108" s="28">
        <v>18.491409199476081</v>
      </c>
      <c r="L1108" s="28">
        <v>9.0962466434382634</v>
      </c>
      <c r="M1108" s="28">
        <v>5.8089741833674351</v>
      </c>
      <c r="N1108" s="28">
        <v>4.6228522998690194</v>
      </c>
      <c r="O1108" s="28">
        <v>8.0754559359421059</v>
      </c>
      <c r="P1108" s="28">
        <v>9.6827531939058247</v>
      </c>
      <c r="Q1108" s="28">
        <v>4.6228522998690194</v>
      </c>
      <c r="R1108" s="28">
        <v>0</v>
      </c>
      <c r="S1108" s="94">
        <v>5.1662871362000713</v>
      </c>
      <c r="T1108" s="94">
        <f>_xlfn.XLOOKUP(B1108,'[3]Nur des jours'!$B:$B,'[3]Nur des jours'!$U:$U,"")</f>
        <v>0</v>
      </c>
      <c r="U1108" s="94">
        <v>0</v>
      </c>
      <c r="V1108" s="94">
        <v>0</v>
      </c>
      <c r="W1108" s="94">
        <v>0</v>
      </c>
      <c r="X1108" s="94">
        <v>0</v>
      </c>
      <c r="Y1108" s="94">
        <v>4.2064923965494128</v>
      </c>
      <c r="Z1108" s="94">
        <v>1.2780082069896388</v>
      </c>
      <c r="AA1108" s="94">
        <v>0</v>
      </c>
      <c r="AB1108" s="94">
        <v>0</v>
      </c>
      <c r="AC1108" s="94">
        <f>_xlfn.XLOOKUP(B1108,'[3]Nur des jours'!$B:$B,'[3]Nur des jours'!$N:$N,"")</f>
        <v>0</v>
      </c>
      <c r="AD1108" s="94">
        <v>0</v>
      </c>
      <c r="AE1108" s="94">
        <v>0</v>
      </c>
      <c r="AF1108" s="94">
        <v>0</v>
      </c>
      <c r="AG1108" s="94">
        <v>0</v>
      </c>
      <c r="AH1108" s="94">
        <v>0</v>
      </c>
      <c r="AI1108" s="49" t="s">
        <v>5559</v>
      </c>
      <c r="AJ1108" s="49"/>
      <c r="AK1108" s="48" t="str" cm="1">
        <f t="array" ref="AK1108">IFERROR(_xlfn.IFS(
AM1108="MPR ISSUE","PDH",
AM1108="BSS Hardware Issue","BSS",
AM1108="Sites strategiques, MLL, Pylone, etc.","ENVTECH",
AM1108="AKTIVCO DEFAUT GE &amp; POWER Cabinet","AKTIVCO",
AM1108="AKTIVCO Coupure ENEO &amp; Baisse de tension","AKTIVCO GRID ONLY",
AM1108="Coupure ENEO &amp; Baisse de tension","IHS GRID ONLY",
AM1108="Defaut GE &amp; POWER Cabinet","IHS",
AM1108="Sharing","Partners",
AM1108="Sites strategiques &amp; DataCenter","SST &amp; DC",
AM1108="Exclu","Exclu",
AM1108="SAT","SAT",
AM1108="SPARE-ISSUE","SPARE-ISSUE",
AM1108="Fiber CAmtel","TRANS_FO_CAMTEL",
AM1108="Fiber AOF","Fiber AOF",
AM1108="Projet OCM (HUAWEI)","TRAVAUX-HUAWEI",
AM1108="Projet OCM (NOKIA)","TRAVAUX-NOKIA",
AM1108="ACCESS-ISSUE","ACCESS-ISSUE",
AM1108="Projet OCM (ZTE, NOKIA, autres projets)","TRAVAUX OCM",
AM1108="No root CAuse","No root cause",
AM1108="ODU HS","PDH",
AM1108="IP &amp; VLAN","PDH",
AM1108="Warehouse HUAWEI","SPARE-ISSUE",
AM1108="SPARE-HS","SPARE-ISSUE",
AM1108="Power Telco","BSS",AM1108="no impacts","no impacts"
),"")</f>
        <v>no impacts</v>
      </c>
      <c r="AL1108" s="48" t="str" cm="1">
        <f t="array" ref="AL1108">IFERROR(_xlfn.IFS(
AM1108="MPR ISSUE","TX ISSUE",
AM1108="BSS Hardware Issue","RAN ISSUE",
AM1108="Sites strategiques, MLL, Pylone, etc.","ENVTECH",
AM1108="AKTIVCO DEFAUT GE &amp; POWER Cabinet","POWER ISSUE",
AM1108="AKTIVCO Coupure ENEO &amp; Baisse de tension","POWER ISSUE",
AM1108="Coupure ENEO &amp; Baisse de tension","POWER ISSUE",
AM1108="Defaut GE &amp; POWER Cabinet","POWER ISSUE",
AM1108="Sharing","POWER ISSUE",
AM1108="Sites strategiques &amp; DataCenter","POWER ISSUE",
AM1108="Exclu","Exclu",
AM1108="SAT","TX ISSUE",
AM1108="SPARE-ISSUE","SPARE-ISSUE",
AM1108="Fiber CAmtel","TX ISSUE",
AM1108="Fiber AOF","TX ISSUE",
AM1108="Projet OCM (HUAWEI)","TRAVAUX-HUAWEI",
AM1108="Projet OCM (NOKIA)","TRAVAUX -NOKIA",
AM1108="ACCESS-ISSUE","ACCESS-ISSUE",
AM1108="Projet OCM (ZTE, NOKIA, autres projets)","TRAVAUX OCM",
AM1108="No root CAuse","No root cause",
AM1108="ODU HS","TX ISSUE",
AM1108="IP &amp; VLAN","TX ISSUE",
AM1108="Warehouse HUAWEI","SPARE-ISSUE",
AM1108="SPARE-HS","SPARE-ISSUE",
AM1108="Power Telco","RAN ISSUE",AM1108="no impacts","no impacts"
),"")</f>
        <v>no impacts</v>
      </c>
      <c r="AM1108" s="67" t="s">
        <v>5605</v>
      </c>
      <c r="AN1108" s="48" t="str" cm="1">
        <f t="array" ref="AN1108">IFERROR(_xlfn.IFS(
AM1108="MPR ISSUE","ACTIVE",
AM1108="BSS Hardware Issue","ACTIVE",
AM1108="Sites strategiques, MLL, Pylone, etc.","PASSIVE",
AM1108="AKTIVCO DEFAUT GE &amp; POWER Cabinet","PASSIVE",
AM1108="AKTIVCO Coupure ENEO &amp; Baisse de tension","PASSIVE",
AM1108="Coupure ENEO &amp; Baisse de tension","PASSIVE",
AM1108="Defaut GE &amp; POWER Cabinet","PASSIVE",
AM1108="Sharing","PASSIVE",
AM1108="Sites strategiques &amp; DataCenter","PASSIVE",
AM1108="Exclu","Exclu",
AM1108="SAT","ACTIVE",
AM1108="SPARE-ISSUE","SPARE-ISSUE",
AM1108="Fiber CAmtel","ACTIVE",
AM1108="Fiber AOF","ACTIVE",
AM1108="Projet OCM (HUAWEI)","PLANNED WORKS",
AM1108="Projet OCM (NOKIA)","PLANNED WORKS",
AM1108="ACCESS-ISSUE","ACCESS-ISSUE",
AM1108="Projet OCM (ZTE, NOKIA, autres projets)","PLANNED WORKS",
AM1108="No root CAuse","No root cause",
AM1108="ODU HS","ACTIVE",
AM1108="IP &amp; VLAN","ACTIVE",
AM1108="Warehouse HUAWEI","SPARE-ISSUE",
AM1108="SPARE-HS","SPARE-ISSUE",
AM1108="Power Telco","ACTIVE", AM1108="no impacts","no impacts"
),"")</f>
        <v>no impacts</v>
      </c>
      <c r="AO1108" s="93" t="s">
        <v>5537</v>
      </c>
      <c r="AP1108" s="101" t="str">
        <f t="shared" si="33"/>
        <v>NRO_112</v>
      </c>
      <c r="AR1108" s="17" t="s">
        <v>5537</v>
      </c>
      <c r="AS1108" s="7" t="s">
        <v>5537</v>
      </c>
      <c r="AT1108" s="6"/>
      <c r="AU1108" s="7"/>
      <c r="AV1108" s="3" t="s">
        <v>5537</v>
      </c>
      <c r="AW1108" s="18" t="s">
        <v>5537</v>
      </c>
      <c r="AX1108" s="18" t="s">
        <v>5537</v>
      </c>
      <c r="AY1108" s="18" t="s">
        <v>5537</v>
      </c>
      <c r="AZ1108" s="18" t="s">
        <v>5537</v>
      </c>
      <c r="BA1108" s="18" t="s">
        <v>5537</v>
      </c>
      <c r="BB1108" s="18" t="s">
        <v>5537</v>
      </c>
      <c r="BC1108" s="18" t="s">
        <v>5537</v>
      </c>
      <c r="BD1108" s="18" t="s">
        <v>5537</v>
      </c>
      <c r="BE1108" s="18" t="s">
        <v>5537</v>
      </c>
      <c r="BF1108" s="18" t="s">
        <v>5537</v>
      </c>
      <c r="BG1108" s="18" t="s">
        <v>5537</v>
      </c>
      <c r="BH1108" s="18" t="s">
        <v>5537</v>
      </c>
      <c r="BI1108" s="9" t="s">
        <v>5537</v>
      </c>
      <c r="BJ1108" s="14"/>
      <c r="BK1108" s="14" t="s">
        <v>5537</v>
      </c>
      <c r="BL1108" s="14" t="str">
        <f>_xlfn.XLOOKUP(B1108,'[4]cell downs 18042026 17h'!$B:$B,'[4]cell downs 18042026 17h'!$B:$B,"")</f>
        <v/>
      </c>
      <c r="BM1108" s="14" t="str">
        <f>_xlfn.XLOOKUP(B1108,'[5]Cells Huawei 19042026 15h'!$B:$B,'[5]Cells Huawei 19042026 15h'!$B:$B,"")</f>
        <v/>
      </c>
      <c r="BN1108" s="9" t="str">
        <f>_xlfn.XLOOKUP(B1108,'[6]cells down 19042026 9H40'!$B:$B,'[6]cells down 19042026 9H40'!$B:$B,"")</f>
        <v/>
      </c>
      <c r="BO1108" s="9" t="s">
        <v>5537</v>
      </c>
      <c r="BP1108" s="9" t="s">
        <v>5537</v>
      </c>
      <c r="BQ1108" s="115"/>
    </row>
    <row r="1109" spans="1:69" s="9" customFormat="1" x14ac:dyDescent="0.3">
      <c r="A1109" s="1" t="s">
        <v>3123</v>
      </c>
      <c r="B1109" s="8" t="s">
        <v>3124</v>
      </c>
      <c r="C1109" s="3" t="str">
        <f>_xlfn.XLOOKUP(B1109,'[1]daily break down'!$D:$D,'[1]daily break down'!$E:$E,"")</f>
        <v>EXTREME-NORD</v>
      </c>
      <c r="D1109" s="1" t="s">
        <v>11</v>
      </c>
      <c r="E1109" s="1" t="s">
        <v>66</v>
      </c>
      <c r="F1109" s="3" t="s">
        <v>55</v>
      </c>
      <c r="G1109" s="1" t="s">
        <v>3123</v>
      </c>
      <c r="H1109" s="32" t="str">
        <f>_xlfn.XLOOKUP(B1109,[2]CALCULATION!$B:$B,[2]CALCULATION!$H:$H,"")</f>
        <v>HUAWEI</v>
      </c>
      <c r="I1109" s="28">
        <v>0</v>
      </c>
      <c r="J1109" s="28">
        <v>0</v>
      </c>
      <c r="K1109" s="28">
        <v>0</v>
      </c>
      <c r="L1109" s="28">
        <v>0</v>
      </c>
      <c r="M1109" s="28">
        <v>0</v>
      </c>
      <c r="N1109" s="28">
        <v>0</v>
      </c>
      <c r="O1109" s="28">
        <v>0</v>
      </c>
      <c r="P1109" s="28">
        <v>0</v>
      </c>
      <c r="Q1109" s="28">
        <v>0</v>
      </c>
      <c r="R1109" s="28">
        <v>0</v>
      </c>
      <c r="S1109" s="94">
        <v>0</v>
      </c>
      <c r="T1109" s="94">
        <f>_xlfn.XLOOKUP(B1109,'[3]Nur des jours'!$B:$B,'[3]Nur des jours'!$U:$U,"")</f>
        <v>0</v>
      </c>
      <c r="U1109" s="94">
        <v>0</v>
      </c>
      <c r="V1109" s="94">
        <v>2.4055061880587729</v>
      </c>
      <c r="W1109" s="94">
        <v>6.9653114860757981</v>
      </c>
      <c r="X1109" s="94">
        <v>0</v>
      </c>
      <c r="Y1109" s="94">
        <v>4.1958448547939255</v>
      </c>
      <c r="Z1109" s="94">
        <v>0</v>
      </c>
      <c r="AA1109" s="94">
        <v>0</v>
      </c>
      <c r="AB1109" s="94">
        <v>0</v>
      </c>
      <c r="AC1109" s="94">
        <f>_xlfn.XLOOKUP(B1109,'[3]Nur des jours'!$B:$B,'[3]Nur des jours'!$N:$N,"")</f>
        <v>0</v>
      </c>
      <c r="AD1109" s="94">
        <v>0</v>
      </c>
      <c r="AE1109" s="94">
        <v>0</v>
      </c>
      <c r="AF1109" s="94">
        <v>0</v>
      </c>
      <c r="AG1109" s="94">
        <v>0</v>
      </c>
      <c r="AH1109" s="94">
        <v>0</v>
      </c>
      <c r="AI1109" s="49" t="s">
        <v>6659</v>
      </c>
      <c r="AJ1109" s="49"/>
      <c r="AK1109" s="48" t="str" cm="1">
        <f t="array" ref="AK1109">IFERROR(_xlfn.IFS(
AM1109="MPR ISSUE","PDH",
AM1109="BSS Hardware Issue","BSS",
AM1109="Sites strategiques, MLL, Pylone, etc.","ENVTECH",
AM1109="AKTIVCO DEFAUT GE &amp; POWER Cabinet","AKTIVCO",
AM1109="AKTIVCO Coupure ENEO &amp; Baisse de tension","AKTIVCO GRID ONLY",
AM1109="Coupure ENEO &amp; Baisse de tension","IHS GRID ONLY",
AM1109="Defaut GE &amp; POWER Cabinet","IHS",
AM1109="Sharing","Partners",
AM1109="Sites strategiques &amp; DataCenter","SST &amp; DC",
AM1109="Exclu","Exclu",
AM1109="SAT","SAT",
AM1109="SPARE-ISSUE","SPARE-ISSUE",
AM1109="Fiber CAmtel","TRANS_FO_CAMTEL",
AM1109="Fiber AOF","Fiber AOF",
AM1109="Projet OCM (HUAWEI)","TRAVAUX-HUAWEI",
AM1109="Projet OCM (NOKIA)","TRAVAUX-NOKIA",
AM1109="ACCESS-ISSUE","ACCESS-ISSUE",
AM1109="Projet OCM (ZTE, NOKIA, autres projets)","TRAVAUX OCM",
AM1109="No root CAuse","No root cause",
AM1109="ODU HS","PDH",
AM1109="IP &amp; VLAN","PDH",
AM1109="Warehouse HUAWEI","SPARE-ISSUE",
AM1109="SPARE-HS","SPARE-ISSUE",
AM1109="Power Telco","BSS",AM1109="no impacts","no impacts"
),"")</f>
        <v>no impacts</v>
      </c>
      <c r="AL1109" s="48" t="str" cm="1">
        <f t="array" ref="AL1109">IFERROR(_xlfn.IFS(
AM1109="MPR ISSUE","TX ISSUE",
AM1109="BSS Hardware Issue","RAN ISSUE",
AM1109="Sites strategiques, MLL, Pylone, etc.","ENVTECH",
AM1109="AKTIVCO DEFAUT GE &amp; POWER Cabinet","POWER ISSUE",
AM1109="AKTIVCO Coupure ENEO &amp; Baisse de tension","POWER ISSUE",
AM1109="Coupure ENEO &amp; Baisse de tension","POWER ISSUE",
AM1109="Defaut GE &amp; POWER Cabinet","POWER ISSUE",
AM1109="Sharing","POWER ISSUE",
AM1109="Sites strategiques &amp; DataCenter","POWER ISSUE",
AM1109="Exclu","Exclu",
AM1109="SAT","TX ISSUE",
AM1109="SPARE-ISSUE","SPARE-ISSUE",
AM1109="Fiber CAmtel","TX ISSUE",
AM1109="Fiber AOF","TX ISSUE",
AM1109="Projet OCM (HUAWEI)","TRAVAUX-HUAWEI",
AM1109="Projet OCM (NOKIA)","TRAVAUX -NOKIA",
AM1109="ACCESS-ISSUE","ACCESS-ISSUE",
AM1109="Projet OCM (ZTE, NOKIA, autres projets)","TRAVAUX OCM",
AM1109="No root CAuse","No root cause",
AM1109="ODU HS","TX ISSUE",
AM1109="IP &amp; VLAN","TX ISSUE",
AM1109="Warehouse HUAWEI","SPARE-ISSUE",
AM1109="SPARE-HS","SPARE-ISSUE",
AM1109="Power Telco","RAN ISSUE",AM1109="no impacts","no impacts"
),"")</f>
        <v>no impacts</v>
      </c>
      <c r="AM1109" s="67" t="s">
        <v>5605</v>
      </c>
      <c r="AN1109" s="48" t="str" cm="1">
        <f t="array" ref="AN1109">IFERROR(_xlfn.IFS(
AM1109="MPR ISSUE","ACTIVE",
AM1109="BSS Hardware Issue","ACTIVE",
AM1109="Sites strategiques, MLL, Pylone, etc.","PASSIVE",
AM1109="AKTIVCO DEFAUT GE &amp; POWER Cabinet","PASSIVE",
AM1109="AKTIVCO Coupure ENEO &amp; Baisse de tension","PASSIVE",
AM1109="Coupure ENEO &amp; Baisse de tension","PASSIVE",
AM1109="Defaut GE &amp; POWER Cabinet","PASSIVE",
AM1109="Sharing","PASSIVE",
AM1109="Sites strategiques &amp; DataCenter","PASSIVE",
AM1109="Exclu","Exclu",
AM1109="SAT","ACTIVE",
AM1109="SPARE-ISSUE","SPARE-ISSUE",
AM1109="Fiber CAmtel","ACTIVE",
AM1109="Fiber AOF","ACTIVE",
AM1109="Projet OCM (HUAWEI)","PLANNED WORKS",
AM1109="Projet OCM (NOKIA)","PLANNED WORKS",
AM1109="ACCESS-ISSUE","ACCESS-ISSUE",
AM1109="Projet OCM (ZTE, NOKIA, autres projets)","PLANNED WORKS",
AM1109="No root CAuse","No root cause",
AM1109="ODU HS","ACTIVE",
AM1109="IP &amp; VLAN","ACTIVE",
AM1109="Warehouse HUAWEI","SPARE-ISSUE",
AM1109="SPARE-HS","SPARE-ISSUE",
AM1109="Power Telco","ACTIVE", AM1109="no impacts","no impacts"
),"")</f>
        <v>no impacts</v>
      </c>
      <c r="AO1109" s="93" t="s">
        <v>5537</v>
      </c>
      <c r="AP1109" s="101" t="str">
        <f t="shared" si="33"/>
        <v>EXN_050</v>
      </c>
      <c r="AR1109" s="17" t="s">
        <v>5537</v>
      </c>
      <c r="AS1109" s="7" t="s">
        <v>5537</v>
      </c>
      <c r="AT1109" s="6"/>
      <c r="AU1109" s="7"/>
      <c r="AV1109" s="3" t="s">
        <v>5537</v>
      </c>
      <c r="AW1109" s="18" t="s">
        <v>5537</v>
      </c>
      <c r="AX1109" s="18" t="s">
        <v>5537</v>
      </c>
      <c r="AY1109" s="18" t="s">
        <v>5537</v>
      </c>
      <c r="AZ1109" s="18" t="s">
        <v>5537</v>
      </c>
      <c r="BA1109" s="18" t="s">
        <v>5537</v>
      </c>
      <c r="BB1109" s="18" t="s">
        <v>5537</v>
      </c>
      <c r="BC1109" s="18" t="s">
        <v>5537</v>
      </c>
      <c r="BD1109" s="18" t="s">
        <v>5537</v>
      </c>
      <c r="BE1109" s="18" t="s">
        <v>5537</v>
      </c>
      <c r="BF1109" s="18" t="s">
        <v>5537</v>
      </c>
      <c r="BG1109" s="18" t="s">
        <v>5537</v>
      </c>
      <c r="BH1109" s="18" t="s">
        <v>5537</v>
      </c>
      <c r="BI1109" s="9" t="s">
        <v>5537</v>
      </c>
      <c r="BJ1109" s="14"/>
      <c r="BK1109" s="14" t="s">
        <v>5537</v>
      </c>
      <c r="BL1109" s="14" t="str">
        <f>_xlfn.XLOOKUP(B1109,'[4]cell downs 18042026 17h'!$B:$B,'[4]cell downs 18042026 17h'!$B:$B,"")</f>
        <v/>
      </c>
      <c r="BM1109" s="14" t="str">
        <f>_xlfn.XLOOKUP(B1109,'[5]Cells Huawei 19042026 15h'!$B:$B,'[5]Cells Huawei 19042026 15h'!$B:$B,"")</f>
        <v/>
      </c>
      <c r="BN1109" s="9" t="str">
        <f>_xlfn.XLOOKUP(B1109,'[6]cells down 19042026 9H40'!$B:$B,'[6]cells down 19042026 9H40'!$B:$B,"")</f>
        <v/>
      </c>
      <c r="BO1109" s="9" t="s">
        <v>3124</v>
      </c>
      <c r="BP1109" s="9" t="s">
        <v>12</v>
      </c>
      <c r="BQ1109" s="115"/>
    </row>
    <row r="1110" spans="1:69" s="9" customFormat="1" x14ac:dyDescent="0.3">
      <c r="A1110" s="1" t="s">
        <v>3075</v>
      </c>
      <c r="B1110" s="8" t="s">
        <v>3076</v>
      </c>
      <c r="C1110" s="3" t="str">
        <f>_xlfn.XLOOKUP(B1110,'[1]daily break down'!$D:$D,'[1]daily break down'!$E:$E,"")</f>
        <v>EXTREME-NORD</v>
      </c>
      <c r="D1110" s="1" t="s">
        <v>11</v>
      </c>
      <c r="E1110" s="1" t="s">
        <v>96</v>
      </c>
      <c r="F1110" s="3" t="s">
        <v>55</v>
      </c>
      <c r="G1110" s="1" t="s">
        <v>3077</v>
      </c>
      <c r="H1110" s="32" t="str">
        <f>_xlfn.XLOOKUP(B1110,[2]CALCULATION!$B:$B,[2]CALCULATION!$H:$H,"")</f>
        <v>Huawei</v>
      </c>
      <c r="I1110" s="28">
        <v>0</v>
      </c>
      <c r="J1110" s="28">
        <v>0</v>
      </c>
      <c r="K1110" s="28">
        <v>0</v>
      </c>
      <c r="L1110" s="28">
        <v>0</v>
      </c>
      <c r="M1110" s="28">
        <v>0</v>
      </c>
      <c r="N1110" s="28">
        <v>0</v>
      </c>
      <c r="O1110" s="28">
        <v>0</v>
      </c>
      <c r="P1110" s="28">
        <v>0</v>
      </c>
      <c r="Q1110" s="28">
        <v>0</v>
      </c>
      <c r="R1110" s="28">
        <v>0</v>
      </c>
      <c r="S1110" s="94">
        <v>0</v>
      </c>
      <c r="T1110" s="94">
        <f>_xlfn.XLOOKUP(B1110,'[3]Nur des jours'!$B:$B,'[3]Nur des jours'!$U:$U,"")</f>
        <v>0</v>
      </c>
      <c r="U1110" s="94">
        <v>0</v>
      </c>
      <c r="V1110" s="94">
        <v>2.4066654681494035</v>
      </c>
      <c r="W1110" s="94">
        <v>6.9663815907748416</v>
      </c>
      <c r="X1110" s="94">
        <v>0</v>
      </c>
      <c r="Y1110" s="94">
        <v>4.1937403155524748</v>
      </c>
      <c r="Z1110" s="94">
        <v>0</v>
      </c>
      <c r="AA1110" s="94">
        <v>0</v>
      </c>
      <c r="AB1110" s="94">
        <v>0</v>
      </c>
      <c r="AC1110" s="94">
        <f>_xlfn.XLOOKUP(B1110,'[3]Nur des jours'!$B:$B,'[3]Nur des jours'!$N:$N,"")</f>
        <v>0</v>
      </c>
      <c r="AD1110" s="94">
        <v>0</v>
      </c>
      <c r="AE1110" s="94">
        <v>0</v>
      </c>
      <c r="AF1110" s="94">
        <v>0</v>
      </c>
      <c r="AG1110" s="94">
        <v>0</v>
      </c>
      <c r="AH1110" s="94">
        <v>0</v>
      </c>
      <c r="AI1110" s="49" t="s">
        <v>6659</v>
      </c>
      <c r="AJ1110" s="49"/>
      <c r="AK1110" s="48" t="str" cm="1">
        <f t="array" ref="AK1110">IFERROR(_xlfn.IFS(
AM1110="MPR ISSUE","PDH",
AM1110="BSS Hardware Issue","BSS",
AM1110="Sites strategiques, MLL, Pylone, etc.","ENVTECH",
AM1110="AKTIVCO DEFAUT GE &amp; POWER Cabinet","AKTIVCO",
AM1110="AKTIVCO Coupure ENEO &amp; Baisse de tension","AKTIVCO GRID ONLY",
AM1110="Coupure ENEO &amp; Baisse de tension","IHS GRID ONLY",
AM1110="Defaut GE &amp; POWER Cabinet","IHS",
AM1110="Sharing","Partners",
AM1110="Sites strategiques &amp; DataCenter","SST &amp; DC",
AM1110="Exclu","Exclu",
AM1110="SAT","SAT",
AM1110="SPARE-ISSUE","SPARE-ISSUE",
AM1110="Fiber CAmtel","TRANS_FO_CAMTEL",
AM1110="Fiber AOF","Fiber AOF",
AM1110="Projet OCM (HUAWEI)","TRAVAUX-HUAWEI",
AM1110="Projet OCM (NOKIA)","TRAVAUX-NOKIA",
AM1110="ACCESS-ISSUE","ACCESS-ISSUE",
AM1110="Projet OCM (ZTE, NOKIA, autres projets)","TRAVAUX OCM",
AM1110="No root CAuse","No root cause",
AM1110="ODU HS","PDH",
AM1110="IP &amp; VLAN","PDH",
AM1110="Warehouse HUAWEI","SPARE-ISSUE",
AM1110="SPARE-HS","SPARE-ISSUE",
AM1110="Power Telco","BSS",AM1110="no impacts","no impacts"
),"")</f>
        <v>no impacts</v>
      </c>
      <c r="AL1110" s="48" t="str" cm="1">
        <f t="array" ref="AL1110">IFERROR(_xlfn.IFS(
AM1110="MPR ISSUE","TX ISSUE",
AM1110="BSS Hardware Issue","RAN ISSUE",
AM1110="Sites strategiques, MLL, Pylone, etc.","ENVTECH",
AM1110="AKTIVCO DEFAUT GE &amp; POWER Cabinet","POWER ISSUE",
AM1110="AKTIVCO Coupure ENEO &amp; Baisse de tension","POWER ISSUE",
AM1110="Coupure ENEO &amp; Baisse de tension","POWER ISSUE",
AM1110="Defaut GE &amp; POWER Cabinet","POWER ISSUE",
AM1110="Sharing","POWER ISSUE",
AM1110="Sites strategiques &amp; DataCenter","POWER ISSUE",
AM1110="Exclu","Exclu",
AM1110="SAT","TX ISSUE",
AM1110="SPARE-ISSUE","SPARE-ISSUE",
AM1110="Fiber CAmtel","TX ISSUE",
AM1110="Fiber AOF","TX ISSUE",
AM1110="Projet OCM (HUAWEI)","TRAVAUX-HUAWEI",
AM1110="Projet OCM (NOKIA)","TRAVAUX -NOKIA",
AM1110="ACCESS-ISSUE","ACCESS-ISSUE",
AM1110="Projet OCM (ZTE, NOKIA, autres projets)","TRAVAUX OCM",
AM1110="No root CAuse","No root cause",
AM1110="ODU HS","TX ISSUE",
AM1110="IP &amp; VLAN","TX ISSUE",
AM1110="Warehouse HUAWEI","SPARE-ISSUE",
AM1110="SPARE-HS","SPARE-ISSUE",
AM1110="Power Telco","RAN ISSUE",AM1110="no impacts","no impacts"
),"")</f>
        <v>no impacts</v>
      </c>
      <c r="AM1110" s="67" t="s">
        <v>5605</v>
      </c>
      <c r="AN1110" s="48" t="str" cm="1">
        <f t="array" ref="AN1110">IFERROR(_xlfn.IFS(
AM1110="MPR ISSUE","ACTIVE",
AM1110="BSS Hardware Issue","ACTIVE",
AM1110="Sites strategiques, MLL, Pylone, etc.","PASSIVE",
AM1110="AKTIVCO DEFAUT GE &amp; POWER Cabinet","PASSIVE",
AM1110="AKTIVCO Coupure ENEO &amp; Baisse de tension","PASSIVE",
AM1110="Coupure ENEO &amp; Baisse de tension","PASSIVE",
AM1110="Defaut GE &amp; POWER Cabinet","PASSIVE",
AM1110="Sharing","PASSIVE",
AM1110="Sites strategiques &amp; DataCenter","PASSIVE",
AM1110="Exclu","Exclu",
AM1110="SAT","ACTIVE",
AM1110="SPARE-ISSUE","SPARE-ISSUE",
AM1110="Fiber CAmtel","ACTIVE",
AM1110="Fiber AOF","ACTIVE",
AM1110="Projet OCM (HUAWEI)","PLANNED WORKS",
AM1110="Projet OCM (NOKIA)","PLANNED WORKS",
AM1110="ACCESS-ISSUE","ACCESS-ISSUE",
AM1110="Projet OCM (ZTE, NOKIA, autres projets)","PLANNED WORKS",
AM1110="No root CAuse","No root cause",
AM1110="ODU HS","ACTIVE",
AM1110="IP &amp; VLAN","ACTIVE",
AM1110="Warehouse HUAWEI","SPARE-ISSUE",
AM1110="SPARE-HS","SPARE-ISSUE",
AM1110="Power Telco","ACTIVE", AM1110="no impacts","no impacts"
),"")</f>
        <v>no impacts</v>
      </c>
      <c r="AO1110" s="93" t="s">
        <v>5537</v>
      </c>
      <c r="AP1110" s="101" t="str">
        <f t="shared" si="33"/>
        <v>EXN_118</v>
      </c>
      <c r="AR1110" s="17" t="s">
        <v>5537</v>
      </c>
      <c r="AS1110" s="7" t="s">
        <v>5537</v>
      </c>
      <c r="AT1110" s="6"/>
      <c r="AU1110" s="7"/>
      <c r="AV1110" s="3" t="s">
        <v>5537</v>
      </c>
      <c r="AW1110" s="18" t="s">
        <v>5537</v>
      </c>
      <c r="AX1110" s="18" t="s">
        <v>5537</v>
      </c>
      <c r="AY1110" s="18" t="s">
        <v>5537</v>
      </c>
      <c r="AZ1110" s="18" t="s">
        <v>5537</v>
      </c>
      <c r="BA1110" s="18" t="s">
        <v>5537</v>
      </c>
      <c r="BB1110" s="18" t="s">
        <v>5537</v>
      </c>
      <c r="BC1110" s="18" t="s">
        <v>5537</v>
      </c>
      <c r="BD1110" s="18" t="s">
        <v>5537</v>
      </c>
      <c r="BE1110" s="18" t="s">
        <v>5537</v>
      </c>
      <c r="BF1110" s="18" t="s">
        <v>5537</v>
      </c>
      <c r="BG1110" s="18" t="s">
        <v>5537</v>
      </c>
      <c r="BH1110" s="18" t="s">
        <v>5537</v>
      </c>
      <c r="BI1110" s="9" t="s">
        <v>5537</v>
      </c>
      <c r="BJ1110" s="14"/>
      <c r="BK1110" s="14" t="s">
        <v>5537</v>
      </c>
      <c r="BL1110" s="14" t="str">
        <f>_xlfn.XLOOKUP(B1110,'[4]cell downs 18042026 17h'!$B:$B,'[4]cell downs 18042026 17h'!$B:$B,"")</f>
        <v/>
      </c>
      <c r="BM1110" s="14" t="str">
        <f>_xlfn.XLOOKUP(B1110,'[5]Cells Huawei 19042026 15h'!$B:$B,'[5]Cells Huawei 19042026 15h'!$B:$B,"")</f>
        <v/>
      </c>
      <c r="BN1110" s="9" t="str">
        <f>_xlfn.XLOOKUP(B1110,'[6]cells down 19042026 9H40'!$B:$B,'[6]cells down 19042026 9H40'!$B:$B,"")</f>
        <v/>
      </c>
      <c r="BO1110" s="9" t="s">
        <v>3076</v>
      </c>
      <c r="BP1110" s="9" t="s">
        <v>12</v>
      </c>
      <c r="BQ1110" s="115"/>
    </row>
    <row r="1111" spans="1:69" s="9" customFormat="1" x14ac:dyDescent="0.3">
      <c r="A1111" s="1" t="s">
        <v>3117</v>
      </c>
      <c r="B1111" s="8" t="s">
        <v>3118</v>
      </c>
      <c r="C1111" s="3" t="str">
        <f>_xlfn.XLOOKUP(B1111,'[1]daily break down'!$D:$D,'[1]daily break down'!$E:$E,"")</f>
        <v>EXTREME-NORD</v>
      </c>
      <c r="D1111" s="1" t="s">
        <v>11</v>
      </c>
      <c r="E1111" s="1" t="s">
        <v>12</v>
      </c>
      <c r="F1111" s="3" t="s">
        <v>55</v>
      </c>
      <c r="G1111" s="1" t="s">
        <v>3117</v>
      </c>
      <c r="H1111" s="32" t="str">
        <f>_xlfn.XLOOKUP(B1111,[2]CALCULATION!$B:$B,[2]CALCULATION!$H:$H,"")</f>
        <v>HUAWEI</v>
      </c>
      <c r="I1111" s="28">
        <v>0</v>
      </c>
      <c r="J1111" s="28">
        <v>0</v>
      </c>
      <c r="K1111" s="28">
        <v>0</v>
      </c>
      <c r="L1111" s="28">
        <v>0</v>
      </c>
      <c r="M1111" s="28">
        <v>0</v>
      </c>
      <c r="N1111" s="28">
        <v>0</v>
      </c>
      <c r="O1111" s="28">
        <v>0</v>
      </c>
      <c r="P1111" s="28">
        <v>0</v>
      </c>
      <c r="Q1111" s="28">
        <v>0</v>
      </c>
      <c r="R1111" s="28">
        <v>0</v>
      </c>
      <c r="S1111" s="94">
        <v>0</v>
      </c>
      <c r="T1111" s="94">
        <f>_xlfn.XLOOKUP(B1111,'[3]Nur des jours'!$B:$B,'[3]Nur des jours'!$U:$U,"")</f>
        <v>0</v>
      </c>
      <c r="U1111" s="94">
        <v>0</v>
      </c>
      <c r="V1111" s="94">
        <v>4.6228522998690194</v>
      </c>
      <c r="W1111" s="94">
        <v>4.6255275616166305</v>
      </c>
      <c r="X1111" s="94">
        <v>4.6328399437267604</v>
      </c>
      <c r="Y1111" s="94">
        <v>4.1022820339408677</v>
      </c>
      <c r="Z1111" s="94">
        <v>0</v>
      </c>
      <c r="AA1111" s="94">
        <v>0</v>
      </c>
      <c r="AB1111" s="94">
        <v>0</v>
      </c>
      <c r="AC1111" s="94">
        <f>_xlfn.XLOOKUP(B1111,'[3]Nur des jours'!$B:$B,'[3]Nur des jours'!$N:$N,"")</f>
        <v>0</v>
      </c>
      <c r="AD1111" s="94">
        <v>0</v>
      </c>
      <c r="AE1111" s="94">
        <v>0</v>
      </c>
      <c r="AF1111" s="94">
        <v>0</v>
      </c>
      <c r="AG1111" s="94">
        <v>0</v>
      </c>
      <c r="AH1111" s="94">
        <v>0</v>
      </c>
      <c r="AI1111" s="49" t="s">
        <v>6659</v>
      </c>
      <c r="AJ1111" s="49"/>
      <c r="AK1111" s="48" t="str" cm="1">
        <f t="array" ref="AK1111">IFERROR(_xlfn.IFS(
AM1111="MPR ISSUE","PDH",
AM1111="BSS Hardware Issue","BSS",
AM1111="Sites strategiques, MLL, Pylone, etc.","ENVTECH",
AM1111="AKTIVCO DEFAUT GE &amp; POWER Cabinet","AKTIVCO",
AM1111="AKTIVCO Coupure ENEO &amp; Baisse de tension","AKTIVCO GRID ONLY",
AM1111="Coupure ENEO &amp; Baisse de tension","IHS GRID ONLY",
AM1111="Defaut GE &amp; POWER Cabinet","IHS",
AM1111="Sharing","Partners",
AM1111="Sites strategiques &amp; DataCenter","SST &amp; DC",
AM1111="Exclu","Exclu",
AM1111="SAT","SAT",
AM1111="SPARE-ISSUE","SPARE-ISSUE",
AM1111="Fiber CAmtel","TRANS_FO_CAMTEL",
AM1111="Fiber AOF","Fiber AOF",
AM1111="Projet OCM (HUAWEI)","TRAVAUX-HUAWEI",
AM1111="Projet OCM (NOKIA)","TRAVAUX-NOKIA",
AM1111="ACCESS-ISSUE","ACCESS-ISSUE",
AM1111="Projet OCM (ZTE, NOKIA, autres projets)","TRAVAUX OCM",
AM1111="No root CAuse","No root cause",
AM1111="ODU HS","PDH",
AM1111="IP &amp; VLAN","PDH",
AM1111="Warehouse HUAWEI","SPARE-ISSUE",
AM1111="SPARE-HS","SPARE-ISSUE",
AM1111="Power Telco","BSS",AM1111="no impacts","no impacts"
),"")</f>
        <v>no impacts</v>
      </c>
      <c r="AL1111" s="48" t="str" cm="1">
        <f t="array" ref="AL1111">IFERROR(_xlfn.IFS(
AM1111="MPR ISSUE","TX ISSUE",
AM1111="BSS Hardware Issue","RAN ISSUE",
AM1111="Sites strategiques, MLL, Pylone, etc.","ENVTECH",
AM1111="AKTIVCO DEFAUT GE &amp; POWER Cabinet","POWER ISSUE",
AM1111="AKTIVCO Coupure ENEO &amp; Baisse de tension","POWER ISSUE",
AM1111="Coupure ENEO &amp; Baisse de tension","POWER ISSUE",
AM1111="Defaut GE &amp; POWER Cabinet","POWER ISSUE",
AM1111="Sharing","POWER ISSUE",
AM1111="Sites strategiques &amp; DataCenter","POWER ISSUE",
AM1111="Exclu","Exclu",
AM1111="SAT","TX ISSUE",
AM1111="SPARE-ISSUE","SPARE-ISSUE",
AM1111="Fiber CAmtel","TX ISSUE",
AM1111="Fiber AOF","TX ISSUE",
AM1111="Projet OCM (HUAWEI)","TRAVAUX-HUAWEI",
AM1111="Projet OCM (NOKIA)","TRAVAUX -NOKIA",
AM1111="ACCESS-ISSUE","ACCESS-ISSUE",
AM1111="Projet OCM (ZTE, NOKIA, autres projets)","TRAVAUX OCM",
AM1111="No root CAuse","No root cause",
AM1111="ODU HS","TX ISSUE",
AM1111="IP &amp; VLAN","TX ISSUE",
AM1111="Warehouse HUAWEI","SPARE-ISSUE",
AM1111="SPARE-HS","SPARE-ISSUE",
AM1111="Power Telco","RAN ISSUE",AM1111="no impacts","no impacts"
),"")</f>
        <v>no impacts</v>
      </c>
      <c r="AM1111" s="67" t="s">
        <v>5605</v>
      </c>
      <c r="AN1111" s="48" t="str" cm="1">
        <f t="array" ref="AN1111">IFERROR(_xlfn.IFS(
AM1111="MPR ISSUE","ACTIVE",
AM1111="BSS Hardware Issue","ACTIVE",
AM1111="Sites strategiques, MLL, Pylone, etc.","PASSIVE",
AM1111="AKTIVCO DEFAUT GE &amp; POWER Cabinet","PASSIVE",
AM1111="AKTIVCO Coupure ENEO &amp; Baisse de tension","PASSIVE",
AM1111="Coupure ENEO &amp; Baisse de tension","PASSIVE",
AM1111="Defaut GE &amp; POWER Cabinet","PASSIVE",
AM1111="Sharing","PASSIVE",
AM1111="Sites strategiques &amp; DataCenter","PASSIVE",
AM1111="Exclu","Exclu",
AM1111="SAT","ACTIVE",
AM1111="SPARE-ISSUE","SPARE-ISSUE",
AM1111="Fiber CAmtel","ACTIVE",
AM1111="Fiber AOF","ACTIVE",
AM1111="Projet OCM (HUAWEI)","PLANNED WORKS",
AM1111="Projet OCM (NOKIA)","PLANNED WORKS",
AM1111="ACCESS-ISSUE","ACCESS-ISSUE",
AM1111="Projet OCM (ZTE, NOKIA, autres projets)","PLANNED WORKS",
AM1111="No root CAuse","No root cause",
AM1111="ODU HS","ACTIVE",
AM1111="IP &amp; VLAN","ACTIVE",
AM1111="Warehouse HUAWEI","SPARE-ISSUE",
AM1111="SPARE-HS","SPARE-ISSUE",
AM1111="Power Telco","ACTIVE", AM1111="no impacts","no impacts"
),"")</f>
        <v>no impacts</v>
      </c>
      <c r="AO1111" s="93" t="s">
        <v>5537</v>
      </c>
      <c r="AP1111" s="101" t="str">
        <f t="shared" si="33"/>
        <v>EXN_098</v>
      </c>
      <c r="AR1111" s="17" t="s">
        <v>5537</v>
      </c>
      <c r="AS1111" s="7" t="s">
        <v>5537</v>
      </c>
      <c r="AT1111" s="6"/>
      <c r="AU1111" s="7"/>
      <c r="AV1111" s="3" t="s">
        <v>5537</v>
      </c>
      <c r="AW1111" s="18" t="s">
        <v>5537</v>
      </c>
      <c r="AX1111" s="18" t="s">
        <v>5537</v>
      </c>
      <c r="AY1111" s="18" t="s">
        <v>5537</v>
      </c>
      <c r="AZ1111" s="18" t="s">
        <v>5537</v>
      </c>
      <c r="BA1111" s="18" t="s">
        <v>5537</v>
      </c>
      <c r="BB1111" s="18" t="s">
        <v>5537</v>
      </c>
      <c r="BC1111" s="18" t="s">
        <v>5537</v>
      </c>
      <c r="BD1111" s="18" t="s">
        <v>5537</v>
      </c>
      <c r="BE1111" s="18" t="s">
        <v>5537</v>
      </c>
      <c r="BF1111" s="18" t="s">
        <v>5537</v>
      </c>
      <c r="BG1111" s="18" t="s">
        <v>5537</v>
      </c>
      <c r="BH1111" s="18" t="s">
        <v>5537</v>
      </c>
      <c r="BI1111" s="9" t="s">
        <v>5537</v>
      </c>
      <c r="BJ1111" s="14"/>
      <c r="BK1111" s="14" t="s">
        <v>5537</v>
      </c>
      <c r="BL1111" s="14" t="str">
        <f>_xlfn.XLOOKUP(B1111,'[4]cell downs 18042026 17h'!$B:$B,'[4]cell downs 18042026 17h'!$B:$B,"")</f>
        <v/>
      </c>
      <c r="BM1111" s="14" t="str">
        <f>_xlfn.XLOOKUP(B1111,'[5]Cells Huawei 19042026 15h'!$B:$B,'[5]Cells Huawei 19042026 15h'!$B:$B,"")</f>
        <v>EXN_098</v>
      </c>
      <c r="BN1111" s="9" t="str">
        <f>_xlfn.XLOOKUP(B1111,'[6]cells down 19042026 9H40'!$B:$B,'[6]cells down 19042026 9H40'!$B:$B,"")</f>
        <v/>
      </c>
      <c r="BO1111" s="9" t="s">
        <v>3118</v>
      </c>
      <c r="BP1111" s="9" t="s">
        <v>5537</v>
      </c>
      <c r="BQ1111" s="115"/>
    </row>
    <row r="1112" spans="1:69" s="9" customFormat="1" x14ac:dyDescent="0.3">
      <c r="A1112" s="1" t="s">
        <v>1559</v>
      </c>
      <c r="B1112" s="1" t="s">
        <v>1560</v>
      </c>
      <c r="C1112" s="3" t="str">
        <f>_xlfn.XLOOKUP(B1112,'[1]daily break down'!$D:$D,'[1]daily break down'!$E:$E,"")</f>
        <v>Yaounde</v>
      </c>
      <c r="D1112" s="1" t="s">
        <v>21</v>
      </c>
      <c r="E1112" s="1" t="s">
        <v>22</v>
      </c>
      <c r="F1112" s="3" t="s">
        <v>37</v>
      </c>
      <c r="G1112" s="1" t="s">
        <v>38</v>
      </c>
      <c r="H1112" s="34" t="str">
        <f>_xlfn.XLOOKUP(B1112,[2]CALCULATION!$B:$B,[2]CALCULATION!$H:$H,"")</f>
        <v>ZTE</v>
      </c>
      <c r="I1112" s="28">
        <v>0.65579582973064821</v>
      </c>
      <c r="J1112" s="28">
        <v>0</v>
      </c>
      <c r="K1112" s="28">
        <v>0</v>
      </c>
      <c r="L1112" s="28">
        <v>1.6283492006042497E-16</v>
      </c>
      <c r="M1112" s="28">
        <v>0</v>
      </c>
      <c r="N1112" s="28">
        <v>0</v>
      </c>
      <c r="O1112" s="28">
        <v>0</v>
      </c>
      <c r="P1112" s="28">
        <v>3.0392578609891188</v>
      </c>
      <c r="Q1112" s="28">
        <v>1.7075125630291672</v>
      </c>
      <c r="R1112" s="28">
        <v>6.9762978943193135</v>
      </c>
      <c r="S1112" s="94">
        <v>0.5292381139904061</v>
      </c>
      <c r="T1112" s="94">
        <f>_xlfn.XLOOKUP(B1112,'[3]Nur des jours'!$B:$B,'[3]Nur des jours'!$U:$U,"")</f>
        <v>0</v>
      </c>
      <c r="U1112" s="94">
        <v>19.313748990534567</v>
      </c>
      <c r="V1112" s="94">
        <v>16.472549674260129</v>
      </c>
      <c r="W1112" s="94">
        <v>0</v>
      </c>
      <c r="X1112" s="94">
        <v>0</v>
      </c>
      <c r="Y1112" s="94">
        <v>4.0684132202161329</v>
      </c>
      <c r="Z1112" s="94">
        <v>0</v>
      </c>
      <c r="AA1112" s="94">
        <v>0</v>
      </c>
      <c r="AB1112" s="94">
        <v>0</v>
      </c>
      <c r="AC1112" s="94">
        <f>_xlfn.XLOOKUP(B1112,'[3]Nur des jours'!$B:$B,'[3]Nur des jours'!$N:$N,"")</f>
        <v>0</v>
      </c>
      <c r="AD1112" s="94">
        <v>0</v>
      </c>
      <c r="AE1112" s="94">
        <v>0</v>
      </c>
      <c r="AF1112" s="94">
        <v>0</v>
      </c>
      <c r="AG1112" s="94">
        <v>0</v>
      </c>
      <c r="AH1112" s="94">
        <v>0</v>
      </c>
      <c r="AI1112" s="49" t="s">
        <v>5559</v>
      </c>
      <c r="AJ1112" s="49"/>
      <c r="AK1112" s="48" t="str" cm="1">
        <f t="array" ref="AK1112">IFERROR(_xlfn.IFS(
AM1112="MPR ISSUE","PDH",
AM1112="BSS Hardware Issue","BSS",
AM1112="Sites strategiques, MLL, Pylone, etc.","ENVTECH",
AM1112="AKTIVCO DEFAUT GE &amp; POWER Cabinet","AKTIVCO",
AM1112="AKTIVCO Coupure ENEO &amp; Baisse de tension","AKTIVCO GRID ONLY",
AM1112="Coupure ENEO &amp; Baisse de tension","IHS GRID ONLY",
AM1112="Defaut GE &amp; POWER Cabinet","IHS",
AM1112="Sharing","Partners",
AM1112="Sites strategiques &amp; DataCenter","SST &amp; DC",
AM1112="Exclu","Exclu",
AM1112="SAT","SAT",
AM1112="SPARE-ISSUE","SPARE-ISSUE",
AM1112="Fiber CAmtel","TRANS_FO_CAMTEL",
AM1112="Fiber AOF","Fiber AOF",
AM1112="Projet OCM (HUAWEI)","TRAVAUX-HUAWEI",
AM1112="Projet OCM (NOKIA)","TRAVAUX-NOKIA",
AM1112="ACCESS-ISSUE","ACCESS-ISSUE",
AM1112="Projet OCM (ZTE, NOKIA, autres projets)","TRAVAUX OCM",
AM1112="No root CAuse","No root cause",
AM1112="ODU HS","PDH",
AM1112="IP &amp; VLAN","PDH",
AM1112="Warehouse HUAWEI","SPARE-ISSUE",
AM1112="SPARE-HS","SPARE-ISSUE",
AM1112="Power Telco","BSS",AM1112="no impacts","no impacts"
),"")</f>
        <v>no impacts</v>
      </c>
      <c r="AL1112" s="48" t="str" cm="1">
        <f t="array" ref="AL1112">IFERROR(_xlfn.IFS(
AM1112="MPR ISSUE","TX ISSUE",
AM1112="BSS Hardware Issue","RAN ISSUE",
AM1112="Sites strategiques, MLL, Pylone, etc.","ENVTECH",
AM1112="AKTIVCO DEFAUT GE &amp; POWER Cabinet","POWER ISSUE",
AM1112="AKTIVCO Coupure ENEO &amp; Baisse de tension","POWER ISSUE",
AM1112="Coupure ENEO &amp; Baisse de tension","POWER ISSUE",
AM1112="Defaut GE &amp; POWER Cabinet","POWER ISSUE",
AM1112="Sharing","POWER ISSUE",
AM1112="Sites strategiques &amp; DataCenter","POWER ISSUE",
AM1112="Exclu","Exclu",
AM1112="SAT","TX ISSUE",
AM1112="SPARE-ISSUE","SPARE-ISSUE",
AM1112="Fiber CAmtel","TX ISSUE",
AM1112="Fiber AOF","TX ISSUE",
AM1112="Projet OCM (HUAWEI)","TRAVAUX-HUAWEI",
AM1112="Projet OCM (NOKIA)","TRAVAUX -NOKIA",
AM1112="ACCESS-ISSUE","ACCESS-ISSUE",
AM1112="Projet OCM (ZTE, NOKIA, autres projets)","TRAVAUX OCM",
AM1112="No root CAuse","No root cause",
AM1112="ODU HS","TX ISSUE",
AM1112="IP &amp; VLAN","TX ISSUE",
AM1112="Warehouse HUAWEI","SPARE-ISSUE",
AM1112="SPARE-HS","SPARE-ISSUE",
AM1112="Power Telco","RAN ISSUE",AM1112="no impacts","no impacts"
),"")</f>
        <v>no impacts</v>
      </c>
      <c r="AM1112" s="67" t="s">
        <v>5605</v>
      </c>
      <c r="AN1112" s="48" t="str" cm="1">
        <f t="array" ref="AN1112">IFERROR(_xlfn.IFS(
AM1112="MPR ISSUE","ACTIVE",
AM1112="BSS Hardware Issue","ACTIVE",
AM1112="Sites strategiques, MLL, Pylone, etc.","PASSIVE",
AM1112="AKTIVCO DEFAUT GE &amp; POWER Cabinet","PASSIVE",
AM1112="AKTIVCO Coupure ENEO &amp; Baisse de tension","PASSIVE",
AM1112="Coupure ENEO &amp; Baisse de tension","PASSIVE",
AM1112="Defaut GE &amp; POWER Cabinet","PASSIVE",
AM1112="Sharing","PASSIVE",
AM1112="Sites strategiques &amp; DataCenter","PASSIVE",
AM1112="Exclu","Exclu",
AM1112="SAT","ACTIVE",
AM1112="SPARE-ISSUE","SPARE-ISSUE",
AM1112="Fiber CAmtel","ACTIVE",
AM1112="Fiber AOF","ACTIVE",
AM1112="Projet OCM (HUAWEI)","PLANNED WORKS",
AM1112="Projet OCM (NOKIA)","PLANNED WORKS",
AM1112="ACCESS-ISSUE","ACCESS-ISSUE",
AM1112="Projet OCM (ZTE, NOKIA, autres projets)","PLANNED WORKS",
AM1112="No root CAuse","No root cause",
AM1112="ODU HS","ACTIVE",
AM1112="IP &amp; VLAN","ACTIVE",
AM1112="Warehouse HUAWEI","SPARE-ISSUE",
AM1112="SPARE-HS","SPARE-ISSUE",
AM1112="Power Telco","ACTIVE", AM1112="no impacts","no impacts"
),"")</f>
        <v>no impacts</v>
      </c>
      <c r="AO1112" s="93" t="s">
        <v>5537</v>
      </c>
      <c r="AP1112" s="101" t="str">
        <f t="shared" si="33"/>
        <v>CTR_838</v>
      </c>
      <c r="AR1112" s="17" t="s">
        <v>5537</v>
      </c>
      <c r="AS1112" s="7" t="s">
        <v>5537</v>
      </c>
      <c r="AT1112" s="6"/>
      <c r="AU1112" s="7"/>
      <c r="AV1112" s="3" t="s">
        <v>5537</v>
      </c>
      <c r="AW1112" s="18" t="s">
        <v>5537</v>
      </c>
      <c r="AX1112" s="18" t="s">
        <v>5537</v>
      </c>
      <c r="AY1112" s="18" t="s">
        <v>5537</v>
      </c>
      <c r="AZ1112" s="18" t="s">
        <v>5537</v>
      </c>
      <c r="BA1112" s="18" t="s">
        <v>5537</v>
      </c>
      <c r="BB1112" s="18" t="s">
        <v>5537</v>
      </c>
      <c r="BC1112" s="18" t="s">
        <v>5537</v>
      </c>
      <c r="BD1112" s="18" t="s">
        <v>5537</v>
      </c>
      <c r="BE1112" s="18" t="s">
        <v>5537</v>
      </c>
      <c r="BF1112" s="18" t="s">
        <v>5537</v>
      </c>
      <c r="BG1112" s="18" t="s">
        <v>5537</v>
      </c>
      <c r="BH1112" s="18" t="s">
        <v>5537</v>
      </c>
      <c r="BI1112" s="9" t="s">
        <v>5537</v>
      </c>
      <c r="BJ1112" s="14"/>
      <c r="BK1112" s="14" t="s">
        <v>5537</v>
      </c>
      <c r="BL1112" s="14" t="str">
        <f>_xlfn.XLOOKUP(B1112,'[4]cell downs 18042026 17h'!$B:$B,'[4]cell downs 18042026 17h'!$B:$B,"")</f>
        <v/>
      </c>
      <c r="BM1112" s="14" t="str">
        <f>_xlfn.XLOOKUP(B1112,'[5]Cells Huawei 19042026 15h'!$B:$B,'[5]Cells Huawei 19042026 15h'!$B:$B,"")</f>
        <v/>
      </c>
      <c r="BN1112" s="9" t="str">
        <f>_xlfn.XLOOKUP(B1112,'[6]cells down 19042026 9H40'!$B:$B,'[6]cells down 19042026 9H40'!$B:$B,"")</f>
        <v>CTR_838</v>
      </c>
      <c r="BO1112" s="9" t="s">
        <v>5537</v>
      </c>
      <c r="BP1112" s="9" t="s">
        <v>12</v>
      </c>
      <c r="BQ1112" s="115"/>
    </row>
    <row r="1113" spans="1:69" s="9" customFormat="1" x14ac:dyDescent="0.3">
      <c r="A1113" s="1" t="s">
        <v>2819</v>
      </c>
      <c r="B1113" s="8" t="s">
        <v>2820</v>
      </c>
      <c r="C1113" s="3" t="str">
        <f>_xlfn.XLOOKUP(B1113,'[1]daily break down'!$D:$D,'[1]daily break down'!$E:$E,"")</f>
        <v>NORD</v>
      </c>
      <c r="D1113" s="1" t="s">
        <v>21</v>
      </c>
      <c r="E1113" s="1" t="s">
        <v>563</v>
      </c>
      <c r="F1113" s="3" t="s">
        <v>23</v>
      </c>
      <c r="G1113" s="1" t="s">
        <v>2817</v>
      </c>
      <c r="H1113" s="32" t="str">
        <f>_xlfn.XLOOKUP(B1113,[2]CALCULATION!$B:$B,[2]CALCULATION!$H:$H,"")</f>
        <v>HUAWEI</v>
      </c>
      <c r="I1113" s="28">
        <v>0</v>
      </c>
      <c r="J1113" s="28">
        <v>0</v>
      </c>
      <c r="K1113" s="28">
        <v>0</v>
      </c>
      <c r="L1113" s="28">
        <v>0</v>
      </c>
      <c r="M1113" s="28">
        <v>0</v>
      </c>
      <c r="N1113" s="28">
        <v>0</v>
      </c>
      <c r="O1113" s="28">
        <v>0</v>
      </c>
      <c r="P1113" s="28">
        <v>0</v>
      </c>
      <c r="Q1113" s="28">
        <v>0</v>
      </c>
      <c r="R1113" s="28">
        <v>0</v>
      </c>
      <c r="S1113" s="94">
        <v>0</v>
      </c>
      <c r="T1113" s="94">
        <f>_xlfn.XLOOKUP(B1113,'[3]Nur des jours'!$B:$B,'[3]Nur des jours'!$U:$U,"")</f>
        <v>0</v>
      </c>
      <c r="U1113" s="94">
        <v>0</v>
      </c>
      <c r="V1113" s="94">
        <v>1.708868028981289</v>
      </c>
      <c r="W1113" s="94">
        <v>5.383215193774558</v>
      </c>
      <c r="X1113" s="94">
        <v>6.1725244197892319</v>
      </c>
      <c r="Y1113" s="94">
        <v>3.8793970602083703</v>
      </c>
      <c r="Z1113" s="94">
        <v>0</v>
      </c>
      <c r="AA1113" s="94">
        <v>0</v>
      </c>
      <c r="AB1113" s="94">
        <v>0</v>
      </c>
      <c r="AC1113" s="94">
        <f>_xlfn.XLOOKUP(B1113,'[3]Nur des jours'!$B:$B,'[3]Nur des jours'!$N:$N,"")</f>
        <v>0</v>
      </c>
      <c r="AD1113" s="94">
        <v>0</v>
      </c>
      <c r="AE1113" s="94">
        <v>0</v>
      </c>
      <c r="AF1113" s="94">
        <v>0</v>
      </c>
      <c r="AG1113" s="94">
        <v>0</v>
      </c>
      <c r="AH1113" s="94">
        <v>0</v>
      </c>
      <c r="AI1113" s="49" t="s">
        <v>5559</v>
      </c>
      <c r="AJ1113" s="49"/>
      <c r="AK1113" s="48" t="str" cm="1">
        <f t="array" ref="AK1113">IFERROR(_xlfn.IFS(
AM1113="MPR ISSUE","PDH",
AM1113="BSS Hardware Issue","BSS",
AM1113="Sites strategiques, MLL, Pylone, etc.","ENVTECH",
AM1113="AKTIVCO DEFAUT GE &amp; POWER Cabinet","AKTIVCO",
AM1113="AKTIVCO Coupure ENEO &amp; Baisse de tension","AKTIVCO GRID ONLY",
AM1113="Coupure ENEO &amp; Baisse de tension","IHS GRID ONLY",
AM1113="Defaut GE &amp; POWER Cabinet","IHS",
AM1113="Sharing","Partners",
AM1113="Sites strategiques &amp; DataCenter","SST &amp; DC",
AM1113="Exclu","Exclu",
AM1113="SAT","SAT",
AM1113="SPARE-ISSUE","SPARE-ISSUE",
AM1113="Fiber CAmtel","TRANS_FO_CAMTEL",
AM1113="Fiber AOF","Fiber AOF",
AM1113="Projet OCM (HUAWEI)","TRAVAUX-HUAWEI",
AM1113="Projet OCM (NOKIA)","TRAVAUX-NOKIA",
AM1113="ACCESS-ISSUE","ACCESS-ISSUE",
AM1113="Projet OCM (ZTE, NOKIA, autres projets)","TRAVAUX OCM",
AM1113="No root CAuse","No root cause",
AM1113="ODU HS","PDH",
AM1113="IP &amp; VLAN","PDH",
AM1113="Warehouse HUAWEI","SPARE-ISSUE",
AM1113="SPARE-HS","SPARE-ISSUE",
AM1113="Power Telco","BSS",AM1113="no impacts","no impacts"
),"")</f>
        <v>AKTIVCO</v>
      </c>
      <c r="AL1113" s="48" t="str" cm="1">
        <f t="array" ref="AL1113">IFERROR(_xlfn.IFS(
AM1113="MPR ISSUE","TX ISSUE",
AM1113="BSS Hardware Issue","RAN ISSUE",
AM1113="Sites strategiques, MLL, Pylone, etc.","ENVTECH",
AM1113="AKTIVCO DEFAUT GE &amp; POWER Cabinet","POWER ISSUE",
AM1113="AKTIVCO Coupure ENEO &amp; Baisse de tension","POWER ISSUE",
AM1113="Coupure ENEO &amp; Baisse de tension","POWER ISSUE",
AM1113="Defaut GE &amp; POWER Cabinet","POWER ISSUE",
AM1113="Sharing","POWER ISSUE",
AM1113="Sites strategiques &amp; DataCenter","POWER ISSUE",
AM1113="Exclu","Exclu",
AM1113="SAT","TX ISSUE",
AM1113="SPARE-ISSUE","SPARE-ISSUE",
AM1113="Fiber CAmtel","TX ISSUE",
AM1113="Fiber AOF","TX ISSUE",
AM1113="Projet OCM (HUAWEI)","TRAVAUX-HUAWEI",
AM1113="Projet OCM (NOKIA)","TRAVAUX -NOKIA",
AM1113="ACCESS-ISSUE","ACCESS-ISSUE",
AM1113="Projet OCM (ZTE, NOKIA, autres projets)","TRAVAUX OCM",
AM1113="No root CAuse","No root cause",
AM1113="ODU HS","TX ISSUE",
AM1113="IP &amp; VLAN","TX ISSUE",
AM1113="Warehouse HUAWEI","SPARE-ISSUE",
AM1113="SPARE-HS","SPARE-ISSUE",
AM1113="Power Telco","RAN ISSUE",AM1113="no impacts","no impacts"
),"")</f>
        <v>POWER ISSUE</v>
      </c>
      <c r="AM1113" s="67" t="s">
        <v>5325</v>
      </c>
      <c r="AN1113" s="48" t="str" cm="1">
        <f t="array" ref="AN1113">IFERROR(_xlfn.IFS(
AM1113="MPR ISSUE","ACTIVE",
AM1113="BSS Hardware Issue","ACTIVE",
AM1113="Sites strategiques, MLL, Pylone, etc.","PASSIVE",
AM1113="AKTIVCO DEFAUT GE &amp; POWER Cabinet","PASSIVE",
AM1113="AKTIVCO Coupure ENEO &amp; Baisse de tension","PASSIVE",
AM1113="Coupure ENEO &amp; Baisse de tension","PASSIVE",
AM1113="Defaut GE &amp; POWER Cabinet","PASSIVE",
AM1113="Sharing","PASSIVE",
AM1113="Sites strategiques &amp; DataCenter","PASSIVE",
AM1113="Exclu","Exclu",
AM1113="SAT","ACTIVE",
AM1113="SPARE-ISSUE","SPARE-ISSUE",
AM1113="Fiber CAmtel","ACTIVE",
AM1113="Fiber AOF","ACTIVE",
AM1113="Projet OCM (HUAWEI)","PLANNED WORKS",
AM1113="Projet OCM (NOKIA)","PLANNED WORKS",
AM1113="ACCESS-ISSUE","ACCESS-ISSUE",
AM1113="Projet OCM (ZTE, NOKIA, autres projets)","PLANNED WORKS",
AM1113="No root CAuse","No root cause",
AM1113="ODU HS","ACTIVE",
AM1113="IP &amp; VLAN","ACTIVE",
AM1113="Warehouse HUAWEI","SPARE-ISSUE",
AM1113="SPARE-HS","SPARE-ISSUE",
AM1113="Power Telco","ACTIVE", AM1113="no impacts","no impacts"
),"")</f>
        <v>PASSIVE</v>
      </c>
      <c r="AO1113" s="93" t="s">
        <v>6340</v>
      </c>
      <c r="AP1113" s="101" t="str">
        <f t="shared" si="33"/>
        <v>NRD_180</v>
      </c>
      <c r="AR1113" s="17" t="s">
        <v>5537</v>
      </c>
      <c r="AS1113" s="7" t="s">
        <v>5537</v>
      </c>
      <c r="AT1113" s="6"/>
      <c r="AU1113" s="7"/>
      <c r="AV1113" s="3" t="s">
        <v>5537</v>
      </c>
      <c r="AW1113" s="18" t="s">
        <v>5537</v>
      </c>
      <c r="AX1113" s="18" t="s">
        <v>5537</v>
      </c>
      <c r="AY1113" s="18" t="s">
        <v>5537</v>
      </c>
      <c r="AZ1113" s="18" t="s">
        <v>5537</v>
      </c>
      <c r="BA1113" s="18" t="s">
        <v>5537</v>
      </c>
      <c r="BB1113" s="18" t="s">
        <v>5537</v>
      </c>
      <c r="BC1113" s="18" t="s">
        <v>5537</v>
      </c>
      <c r="BD1113" s="18" t="s">
        <v>5537</v>
      </c>
      <c r="BE1113" s="18" t="s">
        <v>5537</v>
      </c>
      <c r="BF1113" s="18" t="s">
        <v>5537</v>
      </c>
      <c r="BG1113" s="18" t="s">
        <v>5537</v>
      </c>
      <c r="BH1113" s="18" t="s">
        <v>6340</v>
      </c>
      <c r="BI1113" s="9" t="s">
        <v>5537</v>
      </c>
      <c r="BJ1113" s="14"/>
      <c r="BK1113" s="14" t="s">
        <v>5537</v>
      </c>
      <c r="BL1113" s="14" t="str">
        <f>_xlfn.XLOOKUP(B1113,'[4]cell downs 18042026 17h'!$B:$B,'[4]cell downs 18042026 17h'!$B:$B,"")</f>
        <v/>
      </c>
      <c r="BM1113" s="14" t="str">
        <f>_xlfn.XLOOKUP(B1113,'[5]Cells Huawei 19042026 15h'!$B:$B,'[5]Cells Huawei 19042026 15h'!$B:$B,"")</f>
        <v/>
      </c>
      <c r="BN1113" s="9" t="str">
        <f>_xlfn.XLOOKUP(B1113,'[6]cells down 19042026 9H40'!$B:$B,'[6]cells down 19042026 9H40'!$B:$B,"")</f>
        <v/>
      </c>
      <c r="BO1113" s="9" t="s">
        <v>5537</v>
      </c>
      <c r="BP1113" s="9" t="s">
        <v>302</v>
      </c>
      <c r="BQ1113" s="115"/>
    </row>
    <row r="1114" spans="1:69" s="9" customFormat="1" x14ac:dyDescent="0.3">
      <c r="A1114" s="1" t="s">
        <v>4709</v>
      </c>
      <c r="B1114" s="8" t="s">
        <v>4710</v>
      </c>
      <c r="C1114" s="3" t="str">
        <f>_xlfn.XLOOKUP(B1114,'[1]daily break down'!$D:$D,'[1]daily break down'!$E:$E,"")</f>
        <v>LITTORAL</v>
      </c>
      <c r="D1114" s="1" t="s">
        <v>21</v>
      </c>
      <c r="E1114" s="1" t="s">
        <v>89</v>
      </c>
      <c r="F1114" s="3" t="s">
        <v>69</v>
      </c>
      <c r="G1114" s="1" t="s">
        <v>502</v>
      </c>
      <c r="H1114" s="34" t="str">
        <f>_xlfn.XLOOKUP(B1114,[2]CALCULATION!$B:$B,[2]CALCULATION!$H:$H,"")</f>
        <v>ZTE</v>
      </c>
      <c r="I1114" s="28">
        <v>13.398584750865359</v>
      </c>
      <c r="J1114" s="28">
        <v>0</v>
      </c>
      <c r="K1114" s="28">
        <v>0</v>
      </c>
      <c r="L1114" s="28">
        <v>0</v>
      </c>
      <c r="M1114" s="28">
        <v>0</v>
      </c>
      <c r="N1114" s="28">
        <v>0</v>
      </c>
      <c r="O1114" s="28">
        <v>0</v>
      </c>
      <c r="P1114" s="28">
        <v>0</v>
      </c>
      <c r="Q1114" s="28">
        <v>0</v>
      </c>
      <c r="R1114" s="28">
        <v>0</v>
      </c>
      <c r="S1114" s="94">
        <v>0</v>
      </c>
      <c r="T1114" s="94">
        <f>_xlfn.XLOOKUP(B1114,'[3]Nur des jours'!$B:$B,'[3]Nur des jours'!$U:$U,"")</f>
        <v>8.0257852428280447E-3</v>
      </c>
      <c r="U1114" s="94">
        <v>0</v>
      </c>
      <c r="V1114" s="94">
        <v>0</v>
      </c>
      <c r="W1114" s="94">
        <v>8.0257852428280447E-3</v>
      </c>
      <c r="X1114" s="94">
        <v>0</v>
      </c>
      <c r="Y1114" s="94">
        <v>3.8062910741853648</v>
      </c>
      <c r="Z1114" s="94">
        <v>0</v>
      </c>
      <c r="AA1114" s="94">
        <v>0</v>
      </c>
      <c r="AB1114" s="94">
        <v>0</v>
      </c>
      <c r="AC1114" s="94">
        <f>_xlfn.XLOOKUP(B1114,'[3]Nur des jours'!$B:$B,'[3]Nur des jours'!$N:$N,"")</f>
        <v>0</v>
      </c>
      <c r="AD1114" s="94">
        <v>0</v>
      </c>
      <c r="AE1114" s="94">
        <v>0</v>
      </c>
      <c r="AF1114" s="94">
        <v>0</v>
      </c>
      <c r="AG1114" s="94">
        <v>0</v>
      </c>
      <c r="AH1114" s="94">
        <v>0</v>
      </c>
      <c r="AI1114" s="49" t="s">
        <v>5559</v>
      </c>
      <c r="AJ1114" s="49"/>
      <c r="AK1114" s="48" t="str" cm="1">
        <f t="array" ref="AK1114">IFERROR(_xlfn.IFS(
AM1114="MPR ISSUE","PDH",
AM1114="BSS Hardware Issue","BSS",
AM1114="Sites strategiques, MLL, Pylone, etc.","ENVTECH",
AM1114="AKTIVCO DEFAUT GE &amp; POWER Cabinet","AKTIVCO",
AM1114="AKTIVCO Coupure ENEO &amp; Baisse de tension","AKTIVCO GRID ONLY",
AM1114="Coupure ENEO &amp; Baisse de tension","IHS GRID ONLY",
AM1114="Defaut GE &amp; POWER Cabinet","IHS",
AM1114="Sharing","Partners",
AM1114="Sites strategiques &amp; DataCenter","SST &amp; DC",
AM1114="Exclu","Exclu",
AM1114="SAT","SAT",
AM1114="SPARE-ISSUE","SPARE-ISSUE",
AM1114="Fiber CAmtel","TRANS_FO_CAMTEL",
AM1114="Fiber AOF","Fiber AOF",
AM1114="Projet OCM (HUAWEI)","TRAVAUX-HUAWEI",
AM1114="Projet OCM (NOKIA)","TRAVAUX-NOKIA",
AM1114="ACCESS-ISSUE","ACCESS-ISSUE",
AM1114="Projet OCM (ZTE, NOKIA, autres projets)","TRAVAUX OCM",
AM1114="No root CAuse","No root cause",
AM1114="ODU HS","PDH",
AM1114="IP &amp; VLAN","PDH",
AM1114="Warehouse HUAWEI","SPARE-ISSUE",
AM1114="SPARE-HS","SPARE-ISSUE",
AM1114="Power Telco","BSS",AM1114="no impacts","no impacts"
),"")</f>
        <v>no impacts</v>
      </c>
      <c r="AL1114" s="48" t="str" cm="1">
        <f t="array" ref="AL1114">IFERROR(_xlfn.IFS(
AM1114="MPR ISSUE","TX ISSUE",
AM1114="BSS Hardware Issue","RAN ISSUE",
AM1114="Sites strategiques, MLL, Pylone, etc.","ENVTECH",
AM1114="AKTIVCO DEFAUT GE &amp; POWER Cabinet","POWER ISSUE",
AM1114="AKTIVCO Coupure ENEO &amp; Baisse de tension","POWER ISSUE",
AM1114="Coupure ENEO &amp; Baisse de tension","POWER ISSUE",
AM1114="Defaut GE &amp; POWER Cabinet","POWER ISSUE",
AM1114="Sharing","POWER ISSUE",
AM1114="Sites strategiques &amp; DataCenter","POWER ISSUE",
AM1114="Exclu","Exclu",
AM1114="SAT","TX ISSUE",
AM1114="SPARE-ISSUE","SPARE-ISSUE",
AM1114="Fiber CAmtel","TX ISSUE",
AM1114="Fiber AOF","TX ISSUE",
AM1114="Projet OCM (HUAWEI)","TRAVAUX-HUAWEI",
AM1114="Projet OCM (NOKIA)","TRAVAUX -NOKIA",
AM1114="ACCESS-ISSUE","ACCESS-ISSUE",
AM1114="Projet OCM (ZTE, NOKIA, autres projets)","TRAVAUX OCM",
AM1114="No root CAuse","No root cause",
AM1114="ODU HS","TX ISSUE",
AM1114="IP &amp; VLAN","TX ISSUE",
AM1114="Warehouse HUAWEI","SPARE-ISSUE",
AM1114="SPARE-HS","SPARE-ISSUE",
AM1114="Power Telco","RAN ISSUE",AM1114="no impacts","no impacts"
),"")</f>
        <v>no impacts</v>
      </c>
      <c r="AM1114" s="67" t="s">
        <v>5605</v>
      </c>
      <c r="AN1114" s="48" t="str" cm="1">
        <f t="array" ref="AN1114">IFERROR(_xlfn.IFS(
AM1114="MPR ISSUE","ACTIVE",
AM1114="BSS Hardware Issue","ACTIVE",
AM1114="Sites strategiques, MLL, Pylone, etc.","PASSIVE",
AM1114="AKTIVCO DEFAUT GE &amp; POWER Cabinet","PASSIVE",
AM1114="AKTIVCO Coupure ENEO &amp; Baisse de tension","PASSIVE",
AM1114="Coupure ENEO &amp; Baisse de tension","PASSIVE",
AM1114="Defaut GE &amp; POWER Cabinet","PASSIVE",
AM1114="Sharing","PASSIVE",
AM1114="Sites strategiques &amp; DataCenter","PASSIVE",
AM1114="Exclu","Exclu",
AM1114="SAT","ACTIVE",
AM1114="SPARE-ISSUE","SPARE-ISSUE",
AM1114="Fiber CAmtel","ACTIVE",
AM1114="Fiber AOF","ACTIVE",
AM1114="Projet OCM (HUAWEI)","PLANNED WORKS",
AM1114="Projet OCM (NOKIA)","PLANNED WORKS",
AM1114="ACCESS-ISSUE","ACCESS-ISSUE",
AM1114="Projet OCM (ZTE, NOKIA, autres projets)","PLANNED WORKS",
AM1114="No root CAuse","No root cause",
AM1114="ODU HS","ACTIVE",
AM1114="IP &amp; VLAN","ACTIVE",
AM1114="Warehouse HUAWEI","SPARE-ISSUE",
AM1114="SPARE-HS","SPARE-ISSUE",
AM1114="Power Telco","ACTIVE", AM1114="no impacts","no impacts"
),"")</f>
        <v>no impacts</v>
      </c>
      <c r="AO1114" s="93" t="s">
        <v>5537</v>
      </c>
      <c r="AP1114" s="101" t="str">
        <f t="shared" si="33"/>
        <v>SUD_081</v>
      </c>
      <c r="AR1114" s="17" t="s">
        <v>5537</v>
      </c>
      <c r="AS1114" s="7" t="s">
        <v>5537</v>
      </c>
      <c r="AT1114" s="6"/>
      <c r="AU1114" s="7"/>
      <c r="AV1114" s="3" t="s">
        <v>5537</v>
      </c>
      <c r="AW1114" s="18" t="s">
        <v>5537</v>
      </c>
      <c r="AX1114" s="18" t="s">
        <v>5537</v>
      </c>
      <c r="AY1114" s="18" t="s">
        <v>5537</v>
      </c>
      <c r="AZ1114" s="18" t="s">
        <v>5537</v>
      </c>
      <c r="BA1114" s="18" t="s">
        <v>5537</v>
      </c>
      <c r="BB1114" s="18" t="s">
        <v>5537</v>
      </c>
      <c r="BC1114" s="18" t="s">
        <v>5537</v>
      </c>
      <c r="BD1114" s="18" t="s">
        <v>5537</v>
      </c>
      <c r="BE1114" s="18" t="s">
        <v>5537</v>
      </c>
      <c r="BF1114" s="18" t="s">
        <v>5537</v>
      </c>
      <c r="BG1114" s="18" t="s">
        <v>5537</v>
      </c>
      <c r="BH1114" s="18" t="s">
        <v>5537</v>
      </c>
      <c r="BI1114" s="9" t="s">
        <v>5537</v>
      </c>
      <c r="BJ1114" s="14"/>
      <c r="BK1114" s="14" t="s">
        <v>5537</v>
      </c>
      <c r="BL1114" s="14" t="str">
        <f>_xlfn.XLOOKUP(B1114,'[4]cell downs 18042026 17h'!$B:$B,'[4]cell downs 18042026 17h'!$B:$B,"")</f>
        <v/>
      </c>
      <c r="BM1114" s="14" t="str">
        <f>_xlfn.XLOOKUP(B1114,'[5]Cells Huawei 19042026 15h'!$B:$B,'[5]Cells Huawei 19042026 15h'!$B:$B,"")</f>
        <v/>
      </c>
      <c r="BN1114" s="9" t="str">
        <f>_xlfn.XLOOKUP(B1114,'[6]cells down 19042026 9H40'!$B:$B,'[6]cells down 19042026 9H40'!$B:$B,"")</f>
        <v/>
      </c>
      <c r="BO1114" s="9" t="s">
        <v>5537</v>
      </c>
      <c r="BP1114" s="9" t="s">
        <v>5537</v>
      </c>
      <c r="BQ1114" s="115"/>
    </row>
    <row r="1115" spans="1:69" s="9" customFormat="1" x14ac:dyDescent="0.3">
      <c r="A1115" s="1" t="s">
        <v>4237</v>
      </c>
      <c r="B1115" s="8" t="s">
        <v>4238</v>
      </c>
      <c r="C1115" s="3" t="str">
        <f>_xlfn.XLOOKUP(B1115,'[1]daily break down'!$D:$D,'[1]daily break down'!$E:$E,"")</f>
        <v>Douala</v>
      </c>
      <c r="D1115" s="1" t="s">
        <v>11</v>
      </c>
      <c r="E1115" s="1" t="s">
        <v>12</v>
      </c>
      <c r="F1115" s="3" t="s">
        <v>31</v>
      </c>
      <c r="G1115" s="1" t="s">
        <v>32</v>
      </c>
      <c r="H1115" s="34" t="str">
        <f>_xlfn.XLOOKUP(B1115,[2]CALCULATION!$B:$B,[2]CALCULATION!$H:$H,"")</f>
        <v>ZTE</v>
      </c>
      <c r="I1115" s="28">
        <v>9.9573242246021515E-2</v>
      </c>
      <c r="J1115" s="28">
        <v>1.8139166402707507</v>
      </c>
      <c r="K1115" s="28">
        <v>0.92465963536539075</v>
      </c>
      <c r="L1115" s="28">
        <v>0</v>
      </c>
      <c r="M1115" s="28">
        <v>0</v>
      </c>
      <c r="N1115" s="28">
        <v>0</v>
      </c>
      <c r="O1115" s="28">
        <v>0</v>
      </c>
      <c r="P1115" s="28">
        <v>0.19079966783950197</v>
      </c>
      <c r="Q1115" s="28">
        <v>0</v>
      </c>
      <c r="R1115" s="28">
        <v>0</v>
      </c>
      <c r="S1115" s="94">
        <v>0</v>
      </c>
      <c r="T1115" s="94">
        <f>_xlfn.XLOOKUP(B1115,'[3]Nur des jours'!$B:$B,'[3]Nur des jours'!$U:$U,"")</f>
        <v>0</v>
      </c>
      <c r="U1115" s="94">
        <v>0</v>
      </c>
      <c r="V1115" s="94">
        <v>0</v>
      </c>
      <c r="W1115" s="94">
        <v>0</v>
      </c>
      <c r="X1115" s="94">
        <v>0</v>
      </c>
      <c r="Y1115" s="94">
        <v>3.6536228037884571</v>
      </c>
      <c r="Z1115" s="94">
        <v>0</v>
      </c>
      <c r="AA1115" s="94">
        <v>0</v>
      </c>
      <c r="AB1115" s="94">
        <v>0</v>
      </c>
      <c r="AC1115" s="94">
        <f>_xlfn.XLOOKUP(B1115,'[3]Nur des jours'!$B:$B,'[3]Nur des jours'!$N:$N,"")</f>
        <v>0</v>
      </c>
      <c r="AD1115" s="94">
        <v>0</v>
      </c>
      <c r="AE1115" s="94">
        <v>0</v>
      </c>
      <c r="AF1115" s="94">
        <v>0</v>
      </c>
      <c r="AG1115" s="94">
        <v>0</v>
      </c>
      <c r="AH1115" s="94">
        <v>0</v>
      </c>
      <c r="AI1115" s="49" t="s">
        <v>5559</v>
      </c>
      <c r="AJ1115" s="49"/>
      <c r="AK1115" s="48" t="str" cm="1">
        <f t="array" ref="AK1115">IFERROR(_xlfn.IFS(
AM1115="MPR ISSUE","PDH",
AM1115="BSS Hardware Issue","BSS",
AM1115="Sites strategiques, MLL, Pylone, etc.","ENVTECH",
AM1115="AKTIVCO DEFAUT GE &amp; POWER Cabinet","AKTIVCO",
AM1115="AKTIVCO Coupure ENEO &amp; Baisse de tension","AKTIVCO GRID ONLY",
AM1115="Coupure ENEO &amp; Baisse de tension","IHS GRID ONLY",
AM1115="Defaut GE &amp; POWER Cabinet","IHS",
AM1115="Sharing","Partners",
AM1115="Sites strategiques &amp; DataCenter","SST &amp; DC",
AM1115="Exclu","Exclu",
AM1115="SAT","SAT",
AM1115="SPARE-ISSUE","SPARE-ISSUE",
AM1115="Fiber CAmtel","TRANS_FO_CAMTEL",
AM1115="Fiber AOF","Fiber AOF",
AM1115="Projet OCM (HUAWEI)","TRAVAUX-HUAWEI",
AM1115="Projet OCM (NOKIA)","TRAVAUX-NOKIA",
AM1115="ACCESS-ISSUE","ACCESS-ISSUE",
AM1115="Projet OCM (ZTE, NOKIA, autres projets)","TRAVAUX OCM",
AM1115="No root CAuse","No root cause",
AM1115="ODU HS","PDH",
AM1115="IP &amp; VLAN","PDH",
AM1115="Warehouse HUAWEI","SPARE-ISSUE",
AM1115="SPARE-HS","SPARE-ISSUE",
AM1115="Power Telco","BSS",AM1115="no impacts","no impacts"
),"")</f>
        <v>no impacts</v>
      </c>
      <c r="AL1115" s="48" t="str" cm="1">
        <f t="array" ref="AL1115">IFERROR(_xlfn.IFS(
AM1115="MPR ISSUE","TX ISSUE",
AM1115="BSS Hardware Issue","RAN ISSUE",
AM1115="Sites strategiques, MLL, Pylone, etc.","ENVTECH",
AM1115="AKTIVCO DEFAUT GE &amp; POWER Cabinet","POWER ISSUE",
AM1115="AKTIVCO Coupure ENEO &amp; Baisse de tension","POWER ISSUE",
AM1115="Coupure ENEO &amp; Baisse de tension","POWER ISSUE",
AM1115="Defaut GE &amp; POWER Cabinet","POWER ISSUE",
AM1115="Sharing","POWER ISSUE",
AM1115="Sites strategiques &amp; DataCenter","POWER ISSUE",
AM1115="Exclu","Exclu",
AM1115="SAT","TX ISSUE",
AM1115="SPARE-ISSUE","SPARE-ISSUE",
AM1115="Fiber CAmtel","TX ISSUE",
AM1115="Fiber AOF","TX ISSUE",
AM1115="Projet OCM (HUAWEI)","TRAVAUX-HUAWEI",
AM1115="Projet OCM (NOKIA)","TRAVAUX -NOKIA",
AM1115="ACCESS-ISSUE","ACCESS-ISSUE",
AM1115="Projet OCM (ZTE, NOKIA, autres projets)","TRAVAUX OCM",
AM1115="No root CAuse","No root cause",
AM1115="ODU HS","TX ISSUE",
AM1115="IP &amp; VLAN","TX ISSUE",
AM1115="Warehouse HUAWEI","SPARE-ISSUE",
AM1115="SPARE-HS","SPARE-ISSUE",
AM1115="Power Telco","RAN ISSUE",AM1115="no impacts","no impacts"
),"")</f>
        <v>no impacts</v>
      </c>
      <c r="AM1115" s="67" t="s">
        <v>5605</v>
      </c>
      <c r="AN1115" s="48" t="str" cm="1">
        <f t="array" ref="AN1115">IFERROR(_xlfn.IFS(
AM1115="MPR ISSUE","ACTIVE",
AM1115="BSS Hardware Issue","ACTIVE",
AM1115="Sites strategiques, MLL, Pylone, etc.","PASSIVE",
AM1115="AKTIVCO DEFAUT GE &amp; POWER Cabinet","PASSIVE",
AM1115="AKTIVCO Coupure ENEO &amp; Baisse de tension","PASSIVE",
AM1115="Coupure ENEO &amp; Baisse de tension","PASSIVE",
AM1115="Defaut GE &amp; POWER Cabinet","PASSIVE",
AM1115="Sharing","PASSIVE",
AM1115="Sites strategiques &amp; DataCenter","PASSIVE",
AM1115="Exclu","Exclu",
AM1115="SAT","ACTIVE",
AM1115="SPARE-ISSUE","SPARE-ISSUE",
AM1115="Fiber CAmtel","ACTIVE",
AM1115="Fiber AOF","ACTIVE",
AM1115="Projet OCM (HUAWEI)","PLANNED WORKS",
AM1115="Projet OCM (NOKIA)","PLANNED WORKS",
AM1115="ACCESS-ISSUE","ACCESS-ISSUE",
AM1115="Projet OCM (ZTE, NOKIA, autres projets)","PLANNED WORKS",
AM1115="No root CAuse","No root cause",
AM1115="ODU HS","ACTIVE",
AM1115="IP &amp; VLAN","ACTIVE",
AM1115="Warehouse HUAWEI","SPARE-ISSUE",
AM1115="SPARE-HS","SPARE-ISSUE",
AM1115="Power Telco","ACTIVE", AM1115="no impacts","no impacts"
),"")</f>
        <v>no impacts</v>
      </c>
      <c r="AO1115" s="93" t="s">
        <v>5537</v>
      </c>
      <c r="AP1115" s="101" t="str">
        <f t="shared" si="33"/>
        <v>LIT_445</v>
      </c>
      <c r="AR1115" s="17" t="s">
        <v>5537</v>
      </c>
      <c r="AS1115" s="7" t="s">
        <v>5537</v>
      </c>
      <c r="AT1115" s="6"/>
      <c r="AU1115" s="7"/>
      <c r="AV1115" s="3" t="s">
        <v>5537</v>
      </c>
      <c r="AW1115" s="18" t="s">
        <v>5537</v>
      </c>
      <c r="AX1115" s="18" t="s">
        <v>5537</v>
      </c>
      <c r="AY1115" s="18" t="s">
        <v>5537</v>
      </c>
      <c r="AZ1115" s="18" t="s">
        <v>5537</v>
      </c>
      <c r="BA1115" s="18" t="s">
        <v>5537</v>
      </c>
      <c r="BB1115" s="18" t="s">
        <v>5537</v>
      </c>
      <c r="BC1115" s="18" t="s">
        <v>5537</v>
      </c>
      <c r="BD1115" s="18" t="s">
        <v>5537</v>
      </c>
      <c r="BE1115" s="18" t="s">
        <v>5537</v>
      </c>
      <c r="BF1115" s="18" t="s">
        <v>5537</v>
      </c>
      <c r="BG1115" s="18" t="s">
        <v>5537</v>
      </c>
      <c r="BH1115" s="18" t="s">
        <v>5537</v>
      </c>
      <c r="BI1115" s="9" t="s">
        <v>5537</v>
      </c>
      <c r="BJ1115" s="14"/>
      <c r="BK1115" s="14" t="s">
        <v>5537</v>
      </c>
      <c r="BL1115" s="14" t="str">
        <f>_xlfn.XLOOKUP(B1115,'[4]cell downs 18042026 17h'!$B:$B,'[4]cell downs 18042026 17h'!$B:$B,"")</f>
        <v/>
      </c>
      <c r="BM1115" s="14" t="str">
        <f>_xlfn.XLOOKUP(B1115,'[5]Cells Huawei 19042026 15h'!$B:$B,'[5]Cells Huawei 19042026 15h'!$B:$B,"")</f>
        <v/>
      </c>
      <c r="BN1115" s="9" t="str">
        <f>_xlfn.XLOOKUP(B1115,'[6]cells down 19042026 9H40'!$B:$B,'[6]cells down 19042026 9H40'!$B:$B,"")</f>
        <v/>
      </c>
      <c r="BO1115" s="9" t="s">
        <v>4238</v>
      </c>
      <c r="BP1115" s="9" t="s">
        <v>12</v>
      </c>
      <c r="BQ1115" s="115"/>
    </row>
    <row r="1116" spans="1:69" s="9" customFormat="1" x14ac:dyDescent="0.3">
      <c r="A1116" s="1" t="s">
        <v>2301</v>
      </c>
      <c r="B1116" s="8" t="s">
        <v>2302</v>
      </c>
      <c r="C1116" s="3" t="str">
        <f>_xlfn.XLOOKUP(B1116,'[1]daily break down'!$D:$D,'[1]daily break down'!$E:$E,"")</f>
        <v>CENTRE</v>
      </c>
      <c r="D1116" s="1" t="s">
        <v>11</v>
      </c>
      <c r="E1116" s="1" t="s">
        <v>12</v>
      </c>
      <c r="F1116" s="3" t="s">
        <v>69</v>
      </c>
      <c r="G1116" s="1" t="s">
        <v>1216</v>
      </c>
      <c r="H1116" s="34" t="str">
        <f>_xlfn.XLOOKUP(B1116,[2]CALCULATION!$B:$B,[2]CALCULATION!$H:$H,"")</f>
        <v>ZTE</v>
      </c>
      <c r="I1116" s="28">
        <v>0</v>
      </c>
      <c r="J1116" s="28">
        <v>0</v>
      </c>
      <c r="K1116" s="28">
        <v>0</v>
      </c>
      <c r="L1116" s="28">
        <v>0</v>
      </c>
      <c r="M1116" s="28">
        <v>0</v>
      </c>
      <c r="N1116" s="28">
        <v>0</v>
      </c>
      <c r="O1116" s="28">
        <v>0</v>
      </c>
      <c r="P1116" s="28">
        <v>0</v>
      </c>
      <c r="Q1116" s="28">
        <v>0</v>
      </c>
      <c r="R1116" s="28">
        <v>0</v>
      </c>
      <c r="S1116" s="94">
        <v>0</v>
      </c>
      <c r="T1116" s="94">
        <f>_xlfn.XLOOKUP(B1116,'[3]Nur des jours'!$B:$B,'[3]Nur des jours'!$U:$U,"")</f>
        <v>9.9341386227895893E-3</v>
      </c>
      <c r="U1116" s="94">
        <v>0</v>
      </c>
      <c r="V1116" s="94">
        <v>0</v>
      </c>
      <c r="W1116" s="94">
        <v>9.9341386227895893E-3</v>
      </c>
      <c r="X1116" s="94">
        <v>0</v>
      </c>
      <c r="Y1116" s="94">
        <v>3.5854571344593684</v>
      </c>
      <c r="Z1116" s="94">
        <v>0</v>
      </c>
      <c r="AA1116" s="94">
        <v>0</v>
      </c>
      <c r="AB1116" s="94">
        <v>0</v>
      </c>
      <c r="AC1116" s="94">
        <f>_xlfn.XLOOKUP(B1116,'[3]Nur des jours'!$B:$B,'[3]Nur des jours'!$N:$N,"")</f>
        <v>0</v>
      </c>
      <c r="AD1116" s="94">
        <v>0</v>
      </c>
      <c r="AE1116" s="94">
        <v>0</v>
      </c>
      <c r="AF1116" s="94">
        <v>0</v>
      </c>
      <c r="AG1116" s="94">
        <v>0</v>
      </c>
      <c r="AH1116" s="94">
        <v>0</v>
      </c>
      <c r="AI1116" s="49" t="s">
        <v>5559</v>
      </c>
      <c r="AJ1116" s="49"/>
      <c r="AK1116" s="48" t="str" cm="1">
        <f t="array" ref="AK1116">IFERROR(_xlfn.IFS(
AM1116="MPR ISSUE","PDH",
AM1116="BSS Hardware Issue","BSS",
AM1116="Sites strategiques, MLL, Pylone, etc.","ENVTECH",
AM1116="AKTIVCO DEFAUT GE &amp; POWER Cabinet","AKTIVCO",
AM1116="AKTIVCO Coupure ENEO &amp; Baisse de tension","AKTIVCO GRID ONLY",
AM1116="Coupure ENEO &amp; Baisse de tension","IHS GRID ONLY",
AM1116="Defaut GE &amp; POWER Cabinet","IHS",
AM1116="Sharing","Partners",
AM1116="Sites strategiques &amp; DataCenter","SST &amp; DC",
AM1116="Exclu","Exclu",
AM1116="SAT","SAT",
AM1116="SPARE-ISSUE","SPARE-ISSUE",
AM1116="Fiber CAmtel","TRANS_FO_CAMTEL",
AM1116="Fiber AOF","Fiber AOF",
AM1116="Projet OCM (HUAWEI)","TRAVAUX-HUAWEI",
AM1116="Projet OCM (NOKIA)","TRAVAUX-NOKIA",
AM1116="ACCESS-ISSUE","ACCESS-ISSUE",
AM1116="Projet OCM (ZTE, NOKIA, autres projets)","TRAVAUX OCM",
AM1116="No root CAuse","No root cause",
AM1116="ODU HS","PDH",
AM1116="IP &amp; VLAN","PDH",
AM1116="Warehouse HUAWEI","SPARE-ISSUE",
AM1116="SPARE-HS","SPARE-ISSUE",
AM1116="Power Telco","BSS",AM1116="no impacts","no impacts"
),"")</f>
        <v>no impacts</v>
      </c>
      <c r="AL1116" s="48" t="str" cm="1">
        <f t="array" ref="AL1116">IFERROR(_xlfn.IFS(
AM1116="MPR ISSUE","TX ISSUE",
AM1116="BSS Hardware Issue","RAN ISSUE",
AM1116="Sites strategiques, MLL, Pylone, etc.","ENVTECH",
AM1116="AKTIVCO DEFAUT GE &amp; POWER Cabinet","POWER ISSUE",
AM1116="AKTIVCO Coupure ENEO &amp; Baisse de tension","POWER ISSUE",
AM1116="Coupure ENEO &amp; Baisse de tension","POWER ISSUE",
AM1116="Defaut GE &amp; POWER Cabinet","POWER ISSUE",
AM1116="Sharing","POWER ISSUE",
AM1116="Sites strategiques &amp; DataCenter","POWER ISSUE",
AM1116="Exclu","Exclu",
AM1116="SAT","TX ISSUE",
AM1116="SPARE-ISSUE","SPARE-ISSUE",
AM1116="Fiber CAmtel","TX ISSUE",
AM1116="Fiber AOF","TX ISSUE",
AM1116="Projet OCM (HUAWEI)","TRAVAUX-HUAWEI",
AM1116="Projet OCM (NOKIA)","TRAVAUX -NOKIA",
AM1116="ACCESS-ISSUE","ACCESS-ISSUE",
AM1116="Projet OCM (ZTE, NOKIA, autres projets)","TRAVAUX OCM",
AM1116="No root CAuse","No root cause",
AM1116="ODU HS","TX ISSUE",
AM1116="IP &amp; VLAN","TX ISSUE",
AM1116="Warehouse HUAWEI","SPARE-ISSUE",
AM1116="SPARE-HS","SPARE-ISSUE",
AM1116="Power Telco","RAN ISSUE",AM1116="no impacts","no impacts"
),"")</f>
        <v>no impacts</v>
      </c>
      <c r="AM1116" s="67" t="s">
        <v>5605</v>
      </c>
      <c r="AN1116" s="48" t="str" cm="1">
        <f t="array" ref="AN1116">IFERROR(_xlfn.IFS(
AM1116="MPR ISSUE","ACTIVE",
AM1116="BSS Hardware Issue","ACTIVE",
AM1116="Sites strategiques, MLL, Pylone, etc.","PASSIVE",
AM1116="AKTIVCO DEFAUT GE &amp; POWER Cabinet","PASSIVE",
AM1116="AKTIVCO Coupure ENEO &amp; Baisse de tension","PASSIVE",
AM1116="Coupure ENEO &amp; Baisse de tension","PASSIVE",
AM1116="Defaut GE &amp; POWER Cabinet","PASSIVE",
AM1116="Sharing","PASSIVE",
AM1116="Sites strategiques &amp; DataCenter","PASSIVE",
AM1116="Exclu","Exclu",
AM1116="SAT","ACTIVE",
AM1116="SPARE-ISSUE","SPARE-ISSUE",
AM1116="Fiber CAmtel","ACTIVE",
AM1116="Fiber AOF","ACTIVE",
AM1116="Projet OCM (HUAWEI)","PLANNED WORKS",
AM1116="Projet OCM (NOKIA)","PLANNED WORKS",
AM1116="ACCESS-ISSUE","ACCESS-ISSUE",
AM1116="Projet OCM (ZTE, NOKIA, autres projets)","PLANNED WORKS",
AM1116="No root CAuse","No root cause",
AM1116="ODU HS","ACTIVE",
AM1116="IP &amp; VLAN","ACTIVE",
AM1116="Warehouse HUAWEI","SPARE-ISSUE",
AM1116="SPARE-HS","SPARE-ISSUE",
AM1116="Power Telco","ACTIVE", AM1116="no impacts","no impacts"
),"")</f>
        <v>no impacts</v>
      </c>
      <c r="AO1116" s="93" t="s">
        <v>5537</v>
      </c>
      <c r="AP1116" s="101" t="str">
        <f t="shared" si="33"/>
        <v>SUD_228</v>
      </c>
      <c r="AR1116" s="17" t="s">
        <v>5537</v>
      </c>
      <c r="AS1116" s="7" t="s">
        <v>5537</v>
      </c>
      <c r="AT1116" s="6"/>
      <c r="AU1116" s="7"/>
      <c r="AV1116" s="3" t="s">
        <v>5537</v>
      </c>
      <c r="AW1116" s="18" t="s">
        <v>5537</v>
      </c>
      <c r="AX1116" s="18" t="s">
        <v>5537</v>
      </c>
      <c r="AY1116" s="18" t="s">
        <v>5537</v>
      </c>
      <c r="AZ1116" s="18" t="s">
        <v>5537</v>
      </c>
      <c r="BA1116" s="18" t="s">
        <v>5537</v>
      </c>
      <c r="BB1116" s="18" t="s">
        <v>5537</v>
      </c>
      <c r="BC1116" s="18" t="s">
        <v>5537</v>
      </c>
      <c r="BD1116" s="18" t="s">
        <v>5537</v>
      </c>
      <c r="BE1116" s="18" t="s">
        <v>5537</v>
      </c>
      <c r="BF1116" s="18" t="s">
        <v>5537</v>
      </c>
      <c r="BG1116" s="18" t="s">
        <v>5537</v>
      </c>
      <c r="BH1116" s="18" t="s">
        <v>5537</v>
      </c>
      <c r="BI1116" s="9" t="s">
        <v>5537</v>
      </c>
      <c r="BJ1116" s="14"/>
      <c r="BK1116" s="14" t="s">
        <v>5537</v>
      </c>
      <c r="BL1116" s="14" t="str">
        <f>_xlfn.XLOOKUP(B1116,'[4]cell downs 18042026 17h'!$B:$B,'[4]cell downs 18042026 17h'!$B:$B,"")</f>
        <v/>
      </c>
      <c r="BM1116" s="14" t="str">
        <f>_xlfn.XLOOKUP(B1116,'[5]Cells Huawei 19042026 15h'!$B:$B,'[5]Cells Huawei 19042026 15h'!$B:$B,"")</f>
        <v/>
      </c>
      <c r="BN1116" s="9" t="str">
        <f>_xlfn.XLOOKUP(B1116,'[6]cells down 19042026 9H40'!$B:$B,'[6]cells down 19042026 9H40'!$B:$B,"")</f>
        <v/>
      </c>
      <c r="BO1116" s="9" t="s">
        <v>2302</v>
      </c>
      <c r="BP1116" s="9" t="s">
        <v>5537</v>
      </c>
      <c r="BQ1116" s="115"/>
    </row>
    <row r="1117" spans="1:69" s="9" customFormat="1" x14ac:dyDescent="0.3">
      <c r="A1117" s="1" t="s">
        <v>1741</v>
      </c>
      <c r="B1117" s="8" t="s">
        <v>1742</v>
      </c>
      <c r="C1117" s="3" t="str">
        <f>_xlfn.XLOOKUP(B1117,'[1]daily break down'!$D:$D,'[1]daily break down'!$E:$E,"")</f>
        <v>Garoua</v>
      </c>
      <c r="D1117" s="1" t="s">
        <v>21</v>
      </c>
      <c r="E1117" s="1" t="s">
        <v>36</v>
      </c>
      <c r="F1117" s="3" t="s">
        <v>23</v>
      </c>
      <c r="G1117" s="1" t="s">
        <v>24</v>
      </c>
      <c r="H1117" s="32" t="str">
        <f>_xlfn.XLOOKUP(B1117,[2]CALCULATION!$B:$B,[2]CALCULATION!$H:$H,"")</f>
        <v>Huawei</v>
      </c>
      <c r="I1117" s="28">
        <v>0</v>
      </c>
      <c r="J1117" s="28">
        <v>1.8473574121158682</v>
      </c>
      <c r="K1117" s="28">
        <v>5.0657686348032289</v>
      </c>
      <c r="L1117" s="28">
        <v>0</v>
      </c>
      <c r="M1117" s="28">
        <v>0</v>
      </c>
      <c r="N1117" s="28">
        <v>0</v>
      </c>
      <c r="O1117" s="28">
        <v>0</v>
      </c>
      <c r="P1117" s="28">
        <v>8.1006925717612213E-2</v>
      </c>
      <c r="Q1117" s="28">
        <v>6.1533695456763482</v>
      </c>
      <c r="R1117" s="28">
        <v>5.2857999960049424</v>
      </c>
      <c r="S1117" s="94">
        <v>0</v>
      </c>
      <c r="T1117" s="94">
        <f>_xlfn.XLOOKUP(B1117,'[3]Nur des jours'!$B:$B,'[3]Nur des jours'!$U:$U,"")</f>
        <v>0</v>
      </c>
      <c r="U1117" s="94">
        <v>1.1254826172192687</v>
      </c>
      <c r="V1117" s="94">
        <v>0</v>
      </c>
      <c r="W1117" s="94">
        <v>0</v>
      </c>
      <c r="X1117" s="94">
        <v>0</v>
      </c>
      <c r="Y1117" s="94">
        <v>3.4864011094845524</v>
      </c>
      <c r="Z1117" s="94">
        <v>5.2924881503739671</v>
      </c>
      <c r="AA1117" s="94">
        <v>0</v>
      </c>
      <c r="AB1117" s="94">
        <v>0</v>
      </c>
      <c r="AC1117" s="94">
        <f>_xlfn.XLOOKUP(B1117,'[3]Nur des jours'!$B:$B,'[3]Nur des jours'!$N:$N,"")</f>
        <v>0</v>
      </c>
      <c r="AD1117" s="94">
        <v>0</v>
      </c>
      <c r="AE1117" s="94">
        <v>0</v>
      </c>
      <c r="AF1117" s="94">
        <v>0</v>
      </c>
      <c r="AG1117" s="94">
        <v>0</v>
      </c>
      <c r="AH1117" s="94">
        <v>0</v>
      </c>
      <c r="AI1117" s="49" t="s">
        <v>5559</v>
      </c>
      <c r="AJ1117" s="49"/>
      <c r="AK1117" s="48" t="str" cm="1">
        <f t="array" ref="AK1117">IFERROR(_xlfn.IFS(
AM1117="MPR ISSUE","PDH",
AM1117="BSS Hardware Issue","BSS",
AM1117="Sites strategiques, MLL, Pylone, etc.","ENVTECH",
AM1117="AKTIVCO DEFAUT GE &amp; POWER Cabinet","AKTIVCO",
AM1117="AKTIVCO Coupure ENEO &amp; Baisse de tension","AKTIVCO GRID ONLY",
AM1117="Coupure ENEO &amp; Baisse de tension","IHS GRID ONLY",
AM1117="Defaut GE &amp; POWER Cabinet","IHS",
AM1117="Sharing","Partners",
AM1117="Sites strategiques &amp; DataCenter","SST &amp; DC",
AM1117="Exclu","Exclu",
AM1117="SAT","SAT",
AM1117="SPARE-ISSUE","SPARE-ISSUE",
AM1117="Fiber CAmtel","TRANS_FO_CAMTEL",
AM1117="Fiber AOF","Fiber AOF",
AM1117="Projet OCM (HUAWEI)","TRAVAUX-HUAWEI",
AM1117="Projet OCM (NOKIA)","TRAVAUX-NOKIA",
AM1117="ACCESS-ISSUE","ACCESS-ISSUE",
AM1117="Projet OCM (ZTE, NOKIA, autres projets)","TRAVAUX OCM",
AM1117="No root CAuse","No root cause",
AM1117="ODU HS","PDH",
AM1117="IP &amp; VLAN","PDH",
AM1117="Warehouse HUAWEI","SPARE-ISSUE",
AM1117="SPARE-HS","SPARE-ISSUE",
AM1117="Power Telco","BSS",AM1117="no impacts","no impacts"
),"")</f>
        <v>no impacts</v>
      </c>
      <c r="AL1117" s="48" t="str" cm="1">
        <f t="array" ref="AL1117">IFERROR(_xlfn.IFS(
AM1117="MPR ISSUE","TX ISSUE",
AM1117="BSS Hardware Issue","RAN ISSUE",
AM1117="Sites strategiques, MLL, Pylone, etc.","ENVTECH",
AM1117="AKTIVCO DEFAUT GE &amp; POWER Cabinet","POWER ISSUE",
AM1117="AKTIVCO Coupure ENEO &amp; Baisse de tension","POWER ISSUE",
AM1117="Coupure ENEO &amp; Baisse de tension","POWER ISSUE",
AM1117="Defaut GE &amp; POWER Cabinet","POWER ISSUE",
AM1117="Sharing","POWER ISSUE",
AM1117="Sites strategiques &amp; DataCenter","POWER ISSUE",
AM1117="Exclu","Exclu",
AM1117="SAT","TX ISSUE",
AM1117="SPARE-ISSUE","SPARE-ISSUE",
AM1117="Fiber CAmtel","TX ISSUE",
AM1117="Fiber AOF","TX ISSUE",
AM1117="Projet OCM (HUAWEI)","TRAVAUX-HUAWEI",
AM1117="Projet OCM (NOKIA)","TRAVAUX -NOKIA",
AM1117="ACCESS-ISSUE","ACCESS-ISSUE",
AM1117="Projet OCM (ZTE, NOKIA, autres projets)","TRAVAUX OCM",
AM1117="No root CAuse","No root cause",
AM1117="ODU HS","TX ISSUE",
AM1117="IP &amp; VLAN","TX ISSUE",
AM1117="Warehouse HUAWEI","SPARE-ISSUE",
AM1117="SPARE-HS","SPARE-ISSUE",
AM1117="Power Telco","RAN ISSUE",AM1117="no impacts","no impacts"
),"")</f>
        <v>no impacts</v>
      </c>
      <c r="AM1117" s="67" t="s">
        <v>5605</v>
      </c>
      <c r="AN1117" s="48" t="str" cm="1">
        <f t="array" ref="AN1117">IFERROR(_xlfn.IFS(
AM1117="MPR ISSUE","ACTIVE",
AM1117="BSS Hardware Issue","ACTIVE",
AM1117="Sites strategiques, MLL, Pylone, etc.","PASSIVE",
AM1117="AKTIVCO DEFAUT GE &amp; POWER Cabinet","PASSIVE",
AM1117="AKTIVCO Coupure ENEO &amp; Baisse de tension","PASSIVE",
AM1117="Coupure ENEO &amp; Baisse de tension","PASSIVE",
AM1117="Defaut GE &amp; POWER Cabinet","PASSIVE",
AM1117="Sharing","PASSIVE",
AM1117="Sites strategiques &amp; DataCenter","PASSIVE",
AM1117="Exclu","Exclu",
AM1117="SAT","ACTIVE",
AM1117="SPARE-ISSUE","SPARE-ISSUE",
AM1117="Fiber CAmtel","ACTIVE",
AM1117="Fiber AOF","ACTIVE",
AM1117="Projet OCM (HUAWEI)","PLANNED WORKS",
AM1117="Projet OCM (NOKIA)","PLANNED WORKS",
AM1117="ACCESS-ISSUE","ACCESS-ISSUE",
AM1117="Projet OCM (ZTE, NOKIA, autres projets)","PLANNED WORKS",
AM1117="No root CAuse","No root cause",
AM1117="ODU HS","ACTIVE",
AM1117="IP &amp; VLAN","ACTIVE",
AM1117="Warehouse HUAWEI","SPARE-ISSUE",
AM1117="SPARE-HS","SPARE-ISSUE",
AM1117="Power Telco","ACTIVE", AM1117="no impacts","no impacts"
),"")</f>
        <v>no impacts</v>
      </c>
      <c r="AO1117" s="93" t="s">
        <v>5537</v>
      </c>
      <c r="AP1117" s="101" t="str">
        <f t="shared" si="33"/>
        <v>NRD_148</v>
      </c>
      <c r="AR1117" s="17" t="s">
        <v>5537</v>
      </c>
      <c r="AS1117" s="7" t="s">
        <v>5537</v>
      </c>
      <c r="AT1117" s="6"/>
      <c r="AU1117" s="7"/>
      <c r="AV1117" s="3" t="s">
        <v>5537</v>
      </c>
      <c r="AW1117" s="18" t="s">
        <v>5537</v>
      </c>
      <c r="AX1117" s="18" t="s">
        <v>5537</v>
      </c>
      <c r="AY1117" s="18" t="s">
        <v>5537</v>
      </c>
      <c r="AZ1117" s="18" t="s">
        <v>5537</v>
      </c>
      <c r="BA1117" s="18" t="s">
        <v>5537</v>
      </c>
      <c r="BB1117" s="18" t="s">
        <v>5537</v>
      </c>
      <c r="BC1117" s="18" t="s">
        <v>5537</v>
      </c>
      <c r="BD1117" s="18" t="s">
        <v>5537</v>
      </c>
      <c r="BE1117" s="18" t="s">
        <v>5537</v>
      </c>
      <c r="BF1117" s="18" t="s">
        <v>5537</v>
      </c>
      <c r="BG1117" s="18" t="s">
        <v>5537</v>
      </c>
      <c r="BH1117" s="18" t="s">
        <v>5537</v>
      </c>
      <c r="BI1117" s="9" t="s">
        <v>5537</v>
      </c>
      <c r="BJ1117" s="14"/>
      <c r="BK1117" s="14" t="s">
        <v>5537</v>
      </c>
      <c r="BL1117" s="14" t="str">
        <f>_xlfn.XLOOKUP(B1117,'[4]cell downs 18042026 17h'!$B:$B,'[4]cell downs 18042026 17h'!$B:$B,"")</f>
        <v/>
      </c>
      <c r="BM1117" s="14" t="str">
        <f>_xlfn.XLOOKUP(B1117,'[5]Cells Huawei 19042026 15h'!$B:$B,'[5]Cells Huawei 19042026 15h'!$B:$B,"")</f>
        <v/>
      </c>
      <c r="BN1117" s="9" t="str">
        <f>_xlfn.XLOOKUP(B1117,'[6]cells down 19042026 9H40'!$B:$B,'[6]cells down 19042026 9H40'!$B:$B,"")</f>
        <v/>
      </c>
      <c r="BO1117" s="9" t="s">
        <v>5537</v>
      </c>
      <c r="BP1117" s="9" t="s">
        <v>594</v>
      </c>
      <c r="BQ1117" s="115"/>
    </row>
    <row r="1118" spans="1:69" s="9" customFormat="1" x14ac:dyDescent="0.3">
      <c r="A1118" s="1" t="s">
        <v>3709</v>
      </c>
      <c r="B1118" s="8" t="s">
        <v>3710</v>
      </c>
      <c r="C1118" s="3" t="str">
        <f>_xlfn.XLOOKUP(B1118,'[1]daily break down'!$D:$D,'[1]daily break down'!$E:$E,"")</f>
        <v>OUEST</v>
      </c>
      <c r="D1118" s="1" t="s">
        <v>357</v>
      </c>
      <c r="E1118" s="1" t="s">
        <v>5500</v>
      </c>
      <c r="F1118" s="3" t="s">
        <v>102</v>
      </c>
      <c r="G1118" s="1" t="s">
        <v>1183</v>
      </c>
      <c r="H1118" s="32" t="str">
        <f>_xlfn.XLOOKUP(B1118,[2]CALCULATION!$B:$B,[2]CALCULATION!$H:$H,"")</f>
        <v>HUAWEI</v>
      </c>
      <c r="I1118" s="28">
        <v>0</v>
      </c>
      <c r="J1118" s="28">
        <v>0</v>
      </c>
      <c r="K1118" s="28">
        <v>0</v>
      </c>
      <c r="L1118" s="28">
        <v>0</v>
      </c>
      <c r="M1118" s="28">
        <v>0</v>
      </c>
      <c r="N1118" s="28">
        <v>0</v>
      </c>
      <c r="O1118" s="28">
        <v>0</v>
      </c>
      <c r="P1118" s="28">
        <v>0</v>
      </c>
      <c r="Q1118" s="28">
        <v>0</v>
      </c>
      <c r="R1118" s="28">
        <v>0</v>
      </c>
      <c r="S1118" s="94">
        <v>0</v>
      </c>
      <c r="T1118" s="94">
        <f>_xlfn.XLOOKUP(B1118,'[3]Nur des jours'!$B:$B,'[3]Nur des jours'!$U:$U,"")</f>
        <v>0</v>
      </c>
      <c r="U1118" s="94">
        <v>0</v>
      </c>
      <c r="V1118" s="94">
        <v>0</v>
      </c>
      <c r="W1118" s="94">
        <v>0</v>
      </c>
      <c r="X1118" s="94">
        <v>0</v>
      </c>
      <c r="Y1118" s="94">
        <v>3.4671570599800816</v>
      </c>
      <c r="Z1118" s="94">
        <v>0</v>
      </c>
      <c r="AA1118" s="94">
        <v>0</v>
      </c>
      <c r="AB1118" s="94">
        <v>0</v>
      </c>
      <c r="AC1118" s="94">
        <f>_xlfn.XLOOKUP(B1118,'[3]Nur des jours'!$B:$B,'[3]Nur des jours'!$N:$N,"")</f>
        <v>0</v>
      </c>
      <c r="AD1118" s="94">
        <v>0</v>
      </c>
      <c r="AE1118" s="94">
        <v>0</v>
      </c>
      <c r="AF1118" s="94">
        <v>0</v>
      </c>
      <c r="AG1118" s="94">
        <v>0</v>
      </c>
      <c r="AH1118" s="94">
        <v>0</v>
      </c>
      <c r="AI1118" s="49" t="s">
        <v>6659</v>
      </c>
      <c r="AJ1118" s="49"/>
      <c r="AK1118" s="48" t="str" cm="1">
        <f t="array" ref="AK1118">IFERROR(_xlfn.IFS(
AM1118="MPR ISSUE","PDH",
AM1118="BSS Hardware Issue","BSS",
AM1118="Sites strategiques, MLL, Pylone, etc.","ENVTECH",
AM1118="AKTIVCO DEFAUT GE &amp; POWER Cabinet","AKTIVCO",
AM1118="AKTIVCO Coupure ENEO &amp; Baisse de tension","AKTIVCO GRID ONLY",
AM1118="Coupure ENEO &amp; Baisse de tension","IHS GRID ONLY",
AM1118="Defaut GE &amp; POWER Cabinet","IHS",
AM1118="Sharing","Partners",
AM1118="Sites strategiques &amp; DataCenter","SST &amp; DC",
AM1118="Exclu","Exclu",
AM1118="SAT","SAT",
AM1118="SPARE-ISSUE","SPARE-ISSUE",
AM1118="Fiber CAmtel","TRANS_FO_CAMTEL",
AM1118="Fiber AOF","Fiber AOF",
AM1118="Projet OCM (HUAWEI)","TRAVAUX-HUAWEI",
AM1118="Projet OCM (NOKIA)","TRAVAUX-NOKIA",
AM1118="ACCESS-ISSUE","ACCESS-ISSUE",
AM1118="Projet OCM (ZTE, NOKIA, autres projets)","TRAVAUX OCM",
AM1118="No root CAuse","No root cause",
AM1118="ODU HS","PDH",
AM1118="IP &amp; VLAN","PDH",
AM1118="Warehouse HUAWEI","SPARE-ISSUE",
AM1118="SPARE-HS","SPARE-ISSUE",
AM1118="Power Telco","BSS",AM1118="no impacts","no impacts"
),"")</f>
        <v>AKTIVCO</v>
      </c>
      <c r="AL1118" s="48" t="str" cm="1">
        <f t="array" ref="AL1118">IFERROR(_xlfn.IFS(
AM1118="MPR ISSUE","TX ISSUE",
AM1118="BSS Hardware Issue","RAN ISSUE",
AM1118="Sites strategiques, MLL, Pylone, etc.","ENVTECH",
AM1118="AKTIVCO DEFAUT GE &amp; POWER Cabinet","POWER ISSUE",
AM1118="AKTIVCO Coupure ENEO &amp; Baisse de tension","POWER ISSUE",
AM1118="Coupure ENEO &amp; Baisse de tension","POWER ISSUE",
AM1118="Defaut GE &amp; POWER Cabinet","POWER ISSUE",
AM1118="Sharing","POWER ISSUE",
AM1118="Sites strategiques &amp; DataCenter","POWER ISSUE",
AM1118="Exclu","Exclu",
AM1118="SAT","TX ISSUE",
AM1118="SPARE-ISSUE","SPARE-ISSUE",
AM1118="Fiber CAmtel","TX ISSUE",
AM1118="Fiber AOF","TX ISSUE",
AM1118="Projet OCM (HUAWEI)","TRAVAUX-HUAWEI",
AM1118="Projet OCM (NOKIA)","TRAVAUX -NOKIA",
AM1118="ACCESS-ISSUE","ACCESS-ISSUE",
AM1118="Projet OCM (ZTE, NOKIA, autres projets)","TRAVAUX OCM",
AM1118="No root CAuse","No root cause",
AM1118="ODU HS","TX ISSUE",
AM1118="IP &amp; VLAN","TX ISSUE",
AM1118="Warehouse HUAWEI","SPARE-ISSUE",
AM1118="SPARE-HS","SPARE-ISSUE",
AM1118="Power Telco","RAN ISSUE",AM1118="no impacts","no impacts"
),"")</f>
        <v>POWER ISSUE</v>
      </c>
      <c r="AM1118" s="67" t="s">
        <v>5325</v>
      </c>
      <c r="AN1118" s="48" t="str" cm="1">
        <f t="array" ref="AN1118">IFERROR(_xlfn.IFS(
AM1118="MPR ISSUE","ACTIVE",
AM1118="BSS Hardware Issue","ACTIVE",
AM1118="Sites strategiques, MLL, Pylone, etc.","PASSIVE",
AM1118="AKTIVCO DEFAUT GE &amp; POWER Cabinet","PASSIVE",
AM1118="AKTIVCO Coupure ENEO &amp; Baisse de tension","PASSIVE",
AM1118="Coupure ENEO &amp; Baisse de tension","PASSIVE",
AM1118="Defaut GE &amp; POWER Cabinet","PASSIVE",
AM1118="Sharing","PASSIVE",
AM1118="Sites strategiques &amp; DataCenter","PASSIVE",
AM1118="Exclu","Exclu",
AM1118="SAT","ACTIVE",
AM1118="SPARE-ISSUE","SPARE-ISSUE",
AM1118="Fiber CAmtel","ACTIVE",
AM1118="Fiber AOF","ACTIVE",
AM1118="Projet OCM (HUAWEI)","PLANNED WORKS",
AM1118="Projet OCM (NOKIA)","PLANNED WORKS",
AM1118="ACCESS-ISSUE","ACCESS-ISSUE",
AM1118="Projet OCM (ZTE, NOKIA, autres projets)","PLANNED WORKS",
AM1118="No root CAuse","No root cause",
AM1118="ODU HS","ACTIVE",
AM1118="IP &amp; VLAN","ACTIVE",
AM1118="Warehouse HUAWEI","SPARE-ISSUE",
AM1118="SPARE-HS","SPARE-ISSUE",
AM1118="Power Telco","ACTIVE", AM1118="no impacts","no impacts"
),"")</f>
        <v>PASSIVE</v>
      </c>
      <c r="AO1118" s="93" t="s">
        <v>6338</v>
      </c>
      <c r="AP1118" s="101" t="str">
        <f t="shared" si="33"/>
        <v>OST_283</v>
      </c>
      <c r="AR1118" s="17" t="s">
        <v>5537</v>
      </c>
      <c r="AS1118" s="7" t="s">
        <v>5537</v>
      </c>
      <c r="AT1118" s="6"/>
      <c r="AU1118" s="7"/>
      <c r="AV1118" s="3" t="s">
        <v>5537</v>
      </c>
      <c r="AW1118" s="18" t="s">
        <v>5537</v>
      </c>
      <c r="AX1118" s="18" t="s">
        <v>5537</v>
      </c>
      <c r="AY1118" s="18" t="s">
        <v>6338</v>
      </c>
      <c r="AZ1118" s="18" t="s">
        <v>5537</v>
      </c>
      <c r="BA1118" s="18" t="s">
        <v>5537</v>
      </c>
      <c r="BB1118" s="18" t="s">
        <v>5537</v>
      </c>
      <c r="BC1118" s="18" t="s">
        <v>5537</v>
      </c>
      <c r="BD1118" s="18" t="s">
        <v>5537</v>
      </c>
      <c r="BE1118" s="18" t="s">
        <v>5537</v>
      </c>
      <c r="BF1118" s="18" t="s">
        <v>5537</v>
      </c>
      <c r="BG1118" s="18" t="s">
        <v>5537</v>
      </c>
      <c r="BH1118" s="18" t="s">
        <v>5537</v>
      </c>
      <c r="BI1118" s="9" t="s">
        <v>5537</v>
      </c>
      <c r="BJ1118" s="14"/>
      <c r="BK1118" s="14" t="s">
        <v>5537</v>
      </c>
      <c r="BL1118" s="14" t="str">
        <f>_xlfn.XLOOKUP(B1118,'[4]cell downs 18042026 17h'!$B:$B,'[4]cell downs 18042026 17h'!$B:$B,"")</f>
        <v/>
      </c>
      <c r="BM1118" s="14" t="str">
        <f>_xlfn.XLOOKUP(B1118,'[5]Cells Huawei 19042026 15h'!$B:$B,'[5]Cells Huawei 19042026 15h'!$B:$B,"")</f>
        <v>OST_283</v>
      </c>
      <c r="BN1118" s="9" t="str">
        <f>_xlfn.XLOOKUP(B1118,'[6]cells down 19042026 9H40'!$B:$B,'[6]cells down 19042026 9H40'!$B:$B,"")</f>
        <v/>
      </c>
      <c r="BO1118" s="9" t="s">
        <v>5537</v>
      </c>
      <c r="BP1118" s="9" t="s">
        <v>5537</v>
      </c>
      <c r="BQ1118" s="115"/>
    </row>
    <row r="1119" spans="1:69" s="9" customFormat="1" x14ac:dyDescent="0.3">
      <c r="A1119" s="1" t="s">
        <v>3109</v>
      </c>
      <c r="B1119" s="8" t="s">
        <v>3110</v>
      </c>
      <c r="C1119" s="3" t="str">
        <f>_xlfn.XLOOKUP(B1119,'[1]daily break down'!$D:$D,'[1]daily break down'!$E:$E,"")</f>
        <v>EXTREME-NORD</v>
      </c>
      <c r="D1119" s="1" t="s">
        <v>21</v>
      </c>
      <c r="E1119" s="1" t="s">
        <v>122</v>
      </c>
      <c r="F1119" s="3" t="s">
        <v>55</v>
      </c>
      <c r="G1119" s="1" t="s">
        <v>3109</v>
      </c>
      <c r="H1119" s="32" t="str">
        <f>_xlfn.XLOOKUP(B1119,[2]CALCULATION!$B:$B,[2]CALCULATION!$H:$H,"")</f>
        <v>HUAWEI</v>
      </c>
      <c r="I1119" s="28">
        <v>0</v>
      </c>
      <c r="J1119" s="28">
        <v>0</v>
      </c>
      <c r="K1119" s="28">
        <v>0</v>
      </c>
      <c r="L1119" s="28">
        <v>0</v>
      </c>
      <c r="M1119" s="28">
        <v>0</v>
      </c>
      <c r="N1119" s="28">
        <v>0</v>
      </c>
      <c r="O1119" s="28">
        <v>0</v>
      </c>
      <c r="P1119" s="28">
        <v>0</v>
      </c>
      <c r="Q1119" s="28">
        <v>0</v>
      </c>
      <c r="R1119" s="28">
        <v>0</v>
      </c>
      <c r="S1119" s="94">
        <v>0</v>
      </c>
      <c r="T1119" s="94">
        <f>_xlfn.XLOOKUP(B1119,'[3]Nur des jours'!$B:$B,'[3]Nur des jours'!$U:$U,"")</f>
        <v>0</v>
      </c>
      <c r="U1119" s="94">
        <v>0</v>
      </c>
      <c r="V1119" s="94">
        <v>0</v>
      </c>
      <c r="W1119" s="94">
        <v>3.8969646123510053E-2</v>
      </c>
      <c r="X1119" s="94">
        <v>2.7380055531299847</v>
      </c>
      <c r="Y1119" s="94">
        <v>3.0871807164279614</v>
      </c>
      <c r="Z1119" s="94">
        <v>0</v>
      </c>
      <c r="AA1119" s="94">
        <v>0</v>
      </c>
      <c r="AB1119" s="94">
        <v>0</v>
      </c>
      <c r="AC1119" s="94">
        <f>_xlfn.XLOOKUP(B1119,'[3]Nur des jours'!$B:$B,'[3]Nur des jours'!$N:$N,"")</f>
        <v>0</v>
      </c>
      <c r="AD1119" s="94">
        <v>0</v>
      </c>
      <c r="AE1119" s="94">
        <v>0</v>
      </c>
      <c r="AF1119" s="94">
        <v>0</v>
      </c>
      <c r="AG1119" s="94">
        <v>0</v>
      </c>
      <c r="AH1119" s="94">
        <v>0</v>
      </c>
      <c r="AI1119" s="49" t="s">
        <v>6659</v>
      </c>
      <c r="AJ1119" s="49"/>
      <c r="AK1119" s="48" t="str" cm="1">
        <f t="array" ref="AK1119">IFERROR(_xlfn.IFS(
AM1119="MPR ISSUE","PDH",
AM1119="BSS Hardware Issue","BSS",
AM1119="Sites strategiques, MLL, Pylone, etc.","ENVTECH",
AM1119="AKTIVCO DEFAUT GE &amp; POWER Cabinet","AKTIVCO",
AM1119="AKTIVCO Coupure ENEO &amp; Baisse de tension","AKTIVCO GRID ONLY",
AM1119="Coupure ENEO &amp; Baisse de tension","IHS GRID ONLY",
AM1119="Defaut GE &amp; POWER Cabinet","IHS",
AM1119="Sharing","Partners",
AM1119="Sites strategiques &amp; DataCenter","SST &amp; DC",
AM1119="Exclu","Exclu",
AM1119="SAT","SAT",
AM1119="SPARE-ISSUE","SPARE-ISSUE",
AM1119="Fiber CAmtel","TRANS_FO_CAMTEL",
AM1119="Fiber AOF","Fiber AOF",
AM1119="Projet OCM (HUAWEI)","TRAVAUX-HUAWEI",
AM1119="Projet OCM (NOKIA)","TRAVAUX-NOKIA",
AM1119="ACCESS-ISSUE","ACCESS-ISSUE",
AM1119="Projet OCM (ZTE, NOKIA, autres projets)","TRAVAUX OCM",
AM1119="No root CAuse","No root cause",
AM1119="ODU HS","PDH",
AM1119="IP &amp; VLAN","PDH",
AM1119="Warehouse HUAWEI","SPARE-ISSUE",
AM1119="SPARE-HS","SPARE-ISSUE",
AM1119="Power Telco","BSS",AM1119="no impacts","no impacts"
),"")</f>
        <v>no impacts</v>
      </c>
      <c r="AL1119" s="48" t="str" cm="1">
        <f t="array" ref="AL1119">IFERROR(_xlfn.IFS(
AM1119="MPR ISSUE","TX ISSUE",
AM1119="BSS Hardware Issue","RAN ISSUE",
AM1119="Sites strategiques, MLL, Pylone, etc.","ENVTECH",
AM1119="AKTIVCO DEFAUT GE &amp; POWER Cabinet","POWER ISSUE",
AM1119="AKTIVCO Coupure ENEO &amp; Baisse de tension","POWER ISSUE",
AM1119="Coupure ENEO &amp; Baisse de tension","POWER ISSUE",
AM1119="Defaut GE &amp; POWER Cabinet","POWER ISSUE",
AM1119="Sharing","POWER ISSUE",
AM1119="Sites strategiques &amp; DataCenter","POWER ISSUE",
AM1119="Exclu","Exclu",
AM1119="SAT","TX ISSUE",
AM1119="SPARE-ISSUE","SPARE-ISSUE",
AM1119="Fiber CAmtel","TX ISSUE",
AM1119="Fiber AOF","TX ISSUE",
AM1119="Projet OCM (HUAWEI)","TRAVAUX-HUAWEI",
AM1119="Projet OCM (NOKIA)","TRAVAUX -NOKIA",
AM1119="ACCESS-ISSUE","ACCESS-ISSUE",
AM1119="Projet OCM (ZTE, NOKIA, autres projets)","TRAVAUX OCM",
AM1119="No root CAuse","No root cause",
AM1119="ODU HS","TX ISSUE",
AM1119="IP &amp; VLAN","TX ISSUE",
AM1119="Warehouse HUAWEI","SPARE-ISSUE",
AM1119="SPARE-HS","SPARE-ISSUE",
AM1119="Power Telco","RAN ISSUE",AM1119="no impacts","no impacts"
),"")</f>
        <v>no impacts</v>
      </c>
      <c r="AM1119" s="67" t="s">
        <v>5605</v>
      </c>
      <c r="AN1119" s="48" t="str" cm="1">
        <f t="array" ref="AN1119">IFERROR(_xlfn.IFS(
AM1119="MPR ISSUE","ACTIVE",
AM1119="BSS Hardware Issue","ACTIVE",
AM1119="Sites strategiques, MLL, Pylone, etc.","PASSIVE",
AM1119="AKTIVCO DEFAUT GE &amp; POWER Cabinet","PASSIVE",
AM1119="AKTIVCO Coupure ENEO &amp; Baisse de tension","PASSIVE",
AM1119="Coupure ENEO &amp; Baisse de tension","PASSIVE",
AM1119="Defaut GE &amp; POWER Cabinet","PASSIVE",
AM1119="Sharing","PASSIVE",
AM1119="Sites strategiques &amp; DataCenter","PASSIVE",
AM1119="Exclu","Exclu",
AM1119="SAT","ACTIVE",
AM1119="SPARE-ISSUE","SPARE-ISSUE",
AM1119="Fiber CAmtel","ACTIVE",
AM1119="Fiber AOF","ACTIVE",
AM1119="Projet OCM (HUAWEI)","PLANNED WORKS",
AM1119="Projet OCM (NOKIA)","PLANNED WORKS",
AM1119="ACCESS-ISSUE","ACCESS-ISSUE",
AM1119="Projet OCM (ZTE, NOKIA, autres projets)","PLANNED WORKS",
AM1119="No root CAuse","No root cause",
AM1119="ODU HS","ACTIVE",
AM1119="IP &amp; VLAN","ACTIVE",
AM1119="Warehouse HUAWEI","SPARE-ISSUE",
AM1119="SPARE-HS","SPARE-ISSUE",
AM1119="Power Telco","ACTIVE", AM1119="no impacts","no impacts"
),"")</f>
        <v>no impacts</v>
      </c>
      <c r="AO1119" s="93" t="s">
        <v>5537</v>
      </c>
      <c r="AP1119" s="101" t="str">
        <f t="shared" si="33"/>
        <v>EXN_230</v>
      </c>
      <c r="AR1119" s="17" t="s">
        <v>5537</v>
      </c>
      <c r="AS1119" s="7" t="s">
        <v>5537</v>
      </c>
      <c r="AT1119" s="6"/>
      <c r="AU1119" s="7"/>
      <c r="AV1119" s="3" t="s">
        <v>5537</v>
      </c>
      <c r="AW1119" s="18" t="s">
        <v>5537</v>
      </c>
      <c r="AX1119" s="18" t="s">
        <v>5537</v>
      </c>
      <c r="AY1119" s="18" t="s">
        <v>5537</v>
      </c>
      <c r="AZ1119" s="18" t="s">
        <v>5537</v>
      </c>
      <c r="BA1119" s="18" t="s">
        <v>5537</v>
      </c>
      <c r="BB1119" s="18" t="s">
        <v>5537</v>
      </c>
      <c r="BC1119" s="18" t="s">
        <v>5537</v>
      </c>
      <c r="BD1119" s="18" t="s">
        <v>5537</v>
      </c>
      <c r="BE1119" s="18" t="s">
        <v>5537</v>
      </c>
      <c r="BF1119" s="18" t="s">
        <v>5537</v>
      </c>
      <c r="BG1119" s="18" t="s">
        <v>5537</v>
      </c>
      <c r="BH1119" s="18" t="s">
        <v>5537</v>
      </c>
      <c r="BI1119" s="9" t="s">
        <v>5537</v>
      </c>
      <c r="BJ1119" s="14"/>
      <c r="BK1119" s="14" t="s">
        <v>5537</v>
      </c>
      <c r="BL1119" s="14" t="str">
        <f>_xlfn.XLOOKUP(B1119,'[4]cell downs 18042026 17h'!$B:$B,'[4]cell downs 18042026 17h'!$B:$B,"")</f>
        <v/>
      </c>
      <c r="BM1119" s="14" t="str">
        <f>_xlfn.XLOOKUP(B1119,'[5]Cells Huawei 19042026 15h'!$B:$B,'[5]Cells Huawei 19042026 15h'!$B:$B,"")</f>
        <v/>
      </c>
      <c r="BN1119" s="9" t="str">
        <f>_xlfn.XLOOKUP(B1119,'[6]cells down 19042026 9H40'!$B:$B,'[6]cells down 19042026 9H40'!$B:$B,"")</f>
        <v/>
      </c>
      <c r="BO1119" s="9" t="s">
        <v>5537</v>
      </c>
      <c r="BP1119" s="9" t="s">
        <v>5537</v>
      </c>
      <c r="BQ1119" s="115"/>
    </row>
    <row r="1120" spans="1:69" s="9" customFormat="1" x14ac:dyDescent="0.3">
      <c r="A1120" s="1" t="s">
        <v>3465</v>
      </c>
      <c r="B1120" s="8" t="s">
        <v>3466</v>
      </c>
      <c r="C1120" s="3" t="str">
        <f>_xlfn.XLOOKUP(B1120,'[1]daily break down'!$D:$D,'[1]daily break down'!$E:$E,"")</f>
        <v>EXTREME-NORD</v>
      </c>
      <c r="D1120" s="1" t="s">
        <v>11</v>
      </c>
      <c r="E1120" s="1" t="s">
        <v>83</v>
      </c>
      <c r="F1120" s="3" t="s">
        <v>55</v>
      </c>
      <c r="G1120" s="1" t="s">
        <v>3467</v>
      </c>
      <c r="H1120" s="32" t="str">
        <f>_xlfn.XLOOKUP(B1120,[2]CALCULATION!$B:$B,[2]CALCULATION!$H:$H,"")</f>
        <v>HUAWEI</v>
      </c>
      <c r="I1120" s="28">
        <v>0</v>
      </c>
      <c r="J1120" s="28">
        <v>0</v>
      </c>
      <c r="K1120" s="28">
        <v>0</v>
      </c>
      <c r="L1120" s="28">
        <v>0</v>
      </c>
      <c r="M1120" s="28">
        <v>0</v>
      </c>
      <c r="N1120" s="28">
        <v>0</v>
      </c>
      <c r="O1120" s="28">
        <v>0</v>
      </c>
      <c r="P1120" s="28">
        <v>0</v>
      </c>
      <c r="Q1120" s="28">
        <v>0</v>
      </c>
      <c r="R1120" s="28">
        <v>0</v>
      </c>
      <c r="S1120" s="94">
        <v>0</v>
      </c>
      <c r="T1120" s="94">
        <f>_xlfn.XLOOKUP(B1120,'[3]Nur des jours'!$B:$B,'[3]Nur des jours'!$U:$U,"")</f>
        <v>0</v>
      </c>
      <c r="U1120" s="94">
        <v>0</v>
      </c>
      <c r="V1120" s="94">
        <v>3.0875195829159923</v>
      </c>
      <c r="W1120" s="94">
        <v>3.4537272460070834</v>
      </c>
      <c r="X1120" s="94">
        <v>3.0819015332460129</v>
      </c>
      <c r="Y1120" s="94">
        <v>3.0819015332460129</v>
      </c>
      <c r="Z1120" s="94">
        <v>0</v>
      </c>
      <c r="AA1120" s="94">
        <v>0</v>
      </c>
      <c r="AB1120" s="94">
        <v>0</v>
      </c>
      <c r="AC1120" s="94">
        <f>_xlfn.XLOOKUP(B1120,'[3]Nur des jours'!$B:$B,'[3]Nur des jours'!$N:$N,"")</f>
        <v>0</v>
      </c>
      <c r="AD1120" s="94">
        <v>0</v>
      </c>
      <c r="AE1120" s="94">
        <v>0</v>
      </c>
      <c r="AF1120" s="94">
        <v>0</v>
      </c>
      <c r="AG1120" s="94">
        <v>0</v>
      </c>
      <c r="AH1120" s="94">
        <v>0</v>
      </c>
      <c r="AI1120" s="49" t="s">
        <v>6659</v>
      </c>
      <c r="AJ1120" s="49"/>
      <c r="AK1120" s="48" t="str" cm="1">
        <f t="array" ref="AK1120">IFERROR(_xlfn.IFS(
AM1120="MPR ISSUE","PDH",
AM1120="BSS Hardware Issue","BSS",
AM1120="Sites strategiques, MLL, Pylone, etc.","ENVTECH",
AM1120="AKTIVCO DEFAUT GE &amp; POWER Cabinet","AKTIVCO",
AM1120="AKTIVCO Coupure ENEO &amp; Baisse de tension","AKTIVCO GRID ONLY",
AM1120="Coupure ENEO &amp; Baisse de tension","IHS GRID ONLY",
AM1120="Defaut GE &amp; POWER Cabinet","IHS",
AM1120="Sharing","Partners",
AM1120="Sites strategiques &amp; DataCenter","SST &amp; DC",
AM1120="Exclu","Exclu",
AM1120="SAT","SAT",
AM1120="SPARE-ISSUE","SPARE-ISSUE",
AM1120="Fiber CAmtel","TRANS_FO_CAMTEL",
AM1120="Fiber AOF","Fiber AOF",
AM1120="Projet OCM (HUAWEI)","TRAVAUX-HUAWEI",
AM1120="Projet OCM (NOKIA)","TRAVAUX-NOKIA",
AM1120="ACCESS-ISSUE","ACCESS-ISSUE",
AM1120="Projet OCM (ZTE, NOKIA, autres projets)","TRAVAUX OCM",
AM1120="No root CAuse","No root cause",
AM1120="ODU HS","PDH",
AM1120="IP &amp; VLAN","PDH",
AM1120="Warehouse HUAWEI","SPARE-ISSUE",
AM1120="SPARE-HS","SPARE-ISSUE",
AM1120="Power Telco","BSS",AM1120="no impacts","no impacts"
),"")</f>
        <v>no impacts</v>
      </c>
      <c r="AL1120" s="48" t="str" cm="1">
        <f t="array" ref="AL1120">IFERROR(_xlfn.IFS(
AM1120="MPR ISSUE","TX ISSUE",
AM1120="BSS Hardware Issue","RAN ISSUE",
AM1120="Sites strategiques, MLL, Pylone, etc.","ENVTECH",
AM1120="AKTIVCO DEFAUT GE &amp; POWER Cabinet","POWER ISSUE",
AM1120="AKTIVCO Coupure ENEO &amp; Baisse de tension","POWER ISSUE",
AM1120="Coupure ENEO &amp; Baisse de tension","POWER ISSUE",
AM1120="Defaut GE &amp; POWER Cabinet","POWER ISSUE",
AM1120="Sharing","POWER ISSUE",
AM1120="Sites strategiques &amp; DataCenter","POWER ISSUE",
AM1120="Exclu","Exclu",
AM1120="SAT","TX ISSUE",
AM1120="SPARE-ISSUE","SPARE-ISSUE",
AM1120="Fiber CAmtel","TX ISSUE",
AM1120="Fiber AOF","TX ISSUE",
AM1120="Projet OCM (HUAWEI)","TRAVAUX-HUAWEI",
AM1120="Projet OCM (NOKIA)","TRAVAUX -NOKIA",
AM1120="ACCESS-ISSUE","ACCESS-ISSUE",
AM1120="Projet OCM (ZTE, NOKIA, autres projets)","TRAVAUX OCM",
AM1120="No root CAuse","No root cause",
AM1120="ODU HS","TX ISSUE",
AM1120="IP &amp; VLAN","TX ISSUE",
AM1120="Warehouse HUAWEI","SPARE-ISSUE",
AM1120="SPARE-HS","SPARE-ISSUE",
AM1120="Power Telco","RAN ISSUE",AM1120="no impacts","no impacts"
),"")</f>
        <v>no impacts</v>
      </c>
      <c r="AM1120" s="67" t="s">
        <v>5605</v>
      </c>
      <c r="AN1120" s="48" t="str" cm="1">
        <f t="array" ref="AN1120">IFERROR(_xlfn.IFS(
AM1120="MPR ISSUE","ACTIVE",
AM1120="BSS Hardware Issue","ACTIVE",
AM1120="Sites strategiques, MLL, Pylone, etc.","PASSIVE",
AM1120="AKTIVCO DEFAUT GE &amp; POWER Cabinet","PASSIVE",
AM1120="AKTIVCO Coupure ENEO &amp; Baisse de tension","PASSIVE",
AM1120="Coupure ENEO &amp; Baisse de tension","PASSIVE",
AM1120="Defaut GE &amp; POWER Cabinet","PASSIVE",
AM1120="Sharing","PASSIVE",
AM1120="Sites strategiques &amp; DataCenter","PASSIVE",
AM1120="Exclu","Exclu",
AM1120="SAT","ACTIVE",
AM1120="SPARE-ISSUE","SPARE-ISSUE",
AM1120="Fiber CAmtel","ACTIVE",
AM1120="Fiber AOF","ACTIVE",
AM1120="Projet OCM (HUAWEI)","PLANNED WORKS",
AM1120="Projet OCM (NOKIA)","PLANNED WORKS",
AM1120="ACCESS-ISSUE","ACCESS-ISSUE",
AM1120="Projet OCM (ZTE, NOKIA, autres projets)","PLANNED WORKS",
AM1120="No root CAuse","No root cause",
AM1120="ODU HS","ACTIVE",
AM1120="IP &amp; VLAN","ACTIVE",
AM1120="Warehouse HUAWEI","SPARE-ISSUE",
AM1120="SPARE-HS","SPARE-ISSUE",
AM1120="Power Telco","ACTIVE", AM1120="no impacts","no impacts"
),"")</f>
        <v>no impacts</v>
      </c>
      <c r="AO1120" s="93" t="s">
        <v>5537</v>
      </c>
      <c r="AP1120" s="101" t="str">
        <f t="shared" si="33"/>
        <v>EXN_178</v>
      </c>
      <c r="AR1120" s="17" t="s">
        <v>5537</v>
      </c>
      <c r="AS1120" s="7" t="s">
        <v>5537</v>
      </c>
      <c r="AT1120" s="6"/>
      <c r="AU1120" s="7"/>
      <c r="AV1120" s="3" t="s">
        <v>5537</v>
      </c>
      <c r="AW1120" s="18" t="s">
        <v>5537</v>
      </c>
      <c r="AX1120" s="18" t="s">
        <v>5537</v>
      </c>
      <c r="AY1120" s="18" t="s">
        <v>5537</v>
      </c>
      <c r="AZ1120" s="18" t="s">
        <v>5537</v>
      </c>
      <c r="BA1120" s="18" t="s">
        <v>5537</v>
      </c>
      <c r="BB1120" s="18" t="s">
        <v>5537</v>
      </c>
      <c r="BC1120" s="18" t="s">
        <v>5537</v>
      </c>
      <c r="BD1120" s="18" t="s">
        <v>5537</v>
      </c>
      <c r="BE1120" s="18" t="s">
        <v>5537</v>
      </c>
      <c r="BF1120" s="18" t="s">
        <v>5537</v>
      </c>
      <c r="BG1120" s="18" t="s">
        <v>5537</v>
      </c>
      <c r="BH1120" s="18" t="s">
        <v>5537</v>
      </c>
      <c r="BI1120" s="9" t="s">
        <v>5537</v>
      </c>
      <c r="BJ1120" s="14"/>
      <c r="BK1120" s="14" t="s">
        <v>5537</v>
      </c>
      <c r="BL1120" s="14" t="str">
        <f>_xlfn.XLOOKUP(B1120,'[4]cell downs 18042026 17h'!$B:$B,'[4]cell downs 18042026 17h'!$B:$B,"")</f>
        <v/>
      </c>
      <c r="BM1120" s="14" t="str">
        <f>_xlfn.XLOOKUP(B1120,'[5]Cells Huawei 19042026 15h'!$B:$B,'[5]Cells Huawei 19042026 15h'!$B:$B,"")</f>
        <v/>
      </c>
      <c r="BN1120" s="9" t="str">
        <f>_xlfn.XLOOKUP(B1120,'[6]cells down 19042026 9H40'!$B:$B,'[6]cells down 19042026 9H40'!$B:$B,"")</f>
        <v/>
      </c>
      <c r="BO1120" s="9" t="s">
        <v>3466</v>
      </c>
      <c r="BP1120" s="9" t="s">
        <v>12</v>
      </c>
      <c r="BQ1120" s="115"/>
    </row>
    <row r="1121" spans="1:69" s="9" customFormat="1" x14ac:dyDescent="0.3">
      <c r="A1121" s="1" t="s">
        <v>4645</v>
      </c>
      <c r="B1121" s="8" t="s">
        <v>4646</v>
      </c>
      <c r="C1121" s="3" t="str">
        <f>_xlfn.XLOOKUP(B1121,'[1]daily break down'!$D:$D,'[1]daily break down'!$E:$E,"")</f>
        <v>Yaounde</v>
      </c>
      <c r="D1121" s="1" t="s">
        <v>21</v>
      </c>
      <c r="E1121" s="1" t="s">
        <v>563</v>
      </c>
      <c r="F1121" s="3" t="s">
        <v>37</v>
      </c>
      <c r="G1121" s="1" t="s">
        <v>38</v>
      </c>
      <c r="H1121" s="34" t="str">
        <f>_xlfn.XLOOKUP(B1121,[2]CALCULATION!$B:$B,[2]CALCULATION!$H:$H,"")</f>
        <v>ZTE</v>
      </c>
      <c r="I1121" s="28">
        <v>0</v>
      </c>
      <c r="J1121" s="28">
        <v>0</v>
      </c>
      <c r="K1121" s="28">
        <v>0</v>
      </c>
      <c r="L1121" s="28">
        <v>0</v>
      </c>
      <c r="M1121" s="28">
        <v>0</v>
      </c>
      <c r="N1121" s="28">
        <v>0</v>
      </c>
      <c r="O1121" s="28">
        <v>0</v>
      </c>
      <c r="P1121" s="28">
        <v>0</v>
      </c>
      <c r="Q1121" s="28">
        <v>0</v>
      </c>
      <c r="R1121" s="28">
        <v>0</v>
      </c>
      <c r="S1121" s="94">
        <v>0</v>
      </c>
      <c r="T1121" s="94">
        <f>_xlfn.XLOOKUP(B1121,'[3]Nur des jours'!$B:$B,'[3]Nur des jours'!$U:$U,"")</f>
        <v>0</v>
      </c>
      <c r="U1121" s="94">
        <v>0</v>
      </c>
      <c r="V1121" s="94">
        <v>0</v>
      </c>
      <c r="W1121" s="94">
        <v>0</v>
      </c>
      <c r="X1121" s="94">
        <v>0</v>
      </c>
      <c r="Y1121" s="94">
        <v>3.0282536176672861</v>
      </c>
      <c r="Z1121" s="94">
        <v>0</v>
      </c>
      <c r="AA1121" s="94">
        <v>0</v>
      </c>
      <c r="AB1121" s="94">
        <v>0</v>
      </c>
      <c r="AC1121" s="94">
        <f>_xlfn.XLOOKUP(B1121,'[3]Nur des jours'!$B:$B,'[3]Nur des jours'!$N:$N,"")</f>
        <v>0</v>
      </c>
      <c r="AD1121" s="94">
        <v>0</v>
      </c>
      <c r="AE1121" s="94">
        <v>0</v>
      </c>
      <c r="AF1121" s="94">
        <v>0</v>
      </c>
      <c r="AG1121" s="94">
        <v>0</v>
      </c>
      <c r="AH1121" s="94">
        <v>0</v>
      </c>
      <c r="AI1121" s="49" t="s">
        <v>5559</v>
      </c>
      <c r="AJ1121" s="49"/>
      <c r="AK1121" s="48" t="str" cm="1">
        <f t="array" ref="AK1121">IFERROR(_xlfn.IFS(
AM1121="MPR ISSUE","PDH",
AM1121="BSS Hardware Issue","BSS",
AM1121="Sites strategiques, MLL, Pylone, etc.","ENVTECH",
AM1121="AKTIVCO DEFAUT GE &amp; POWER Cabinet","AKTIVCO",
AM1121="AKTIVCO Coupure ENEO &amp; Baisse de tension","AKTIVCO GRID ONLY",
AM1121="Coupure ENEO &amp; Baisse de tension","IHS GRID ONLY",
AM1121="Defaut GE &amp; POWER Cabinet","IHS",
AM1121="Sharing","Partners",
AM1121="Sites strategiques &amp; DataCenter","SST &amp; DC",
AM1121="Exclu","Exclu",
AM1121="SAT","SAT",
AM1121="SPARE-ISSUE","SPARE-ISSUE",
AM1121="Fiber CAmtel","TRANS_FO_CAMTEL",
AM1121="Fiber AOF","Fiber AOF",
AM1121="Projet OCM (HUAWEI)","TRAVAUX-HUAWEI",
AM1121="Projet OCM (NOKIA)","TRAVAUX-NOKIA",
AM1121="ACCESS-ISSUE","ACCESS-ISSUE",
AM1121="Projet OCM (ZTE, NOKIA, autres projets)","TRAVAUX OCM",
AM1121="No root CAuse","No root cause",
AM1121="ODU HS","PDH",
AM1121="IP &amp; VLAN","PDH",
AM1121="Warehouse HUAWEI","SPARE-ISSUE",
AM1121="SPARE-HS","SPARE-ISSUE",
AM1121="Power Telco","BSS",AM1121="no impacts","no impacts"
),"")</f>
        <v>no impacts</v>
      </c>
      <c r="AL1121" s="48" t="str" cm="1">
        <f t="array" ref="AL1121">IFERROR(_xlfn.IFS(
AM1121="MPR ISSUE","TX ISSUE",
AM1121="BSS Hardware Issue","RAN ISSUE",
AM1121="Sites strategiques, MLL, Pylone, etc.","ENVTECH",
AM1121="AKTIVCO DEFAUT GE &amp; POWER Cabinet","POWER ISSUE",
AM1121="AKTIVCO Coupure ENEO &amp; Baisse de tension","POWER ISSUE",
AM1121="Coupure ENEO &amp; Baisse de tension","POWER ISSUE",
AM1121="Defaut GE &amp; POWER Cabinet","POWER ISSUE",
AM1121="Sharing","POWER ISSUE",
AM1121="Sites strategiques &amp; DataCenter","POWER ISSUE",
AM1121="Exclu","Exclu",
AM1121="SAT","TX ISSUE",
AM1121="SPARE-ISSUE","SPARE-ISSUE",
AM1121="Fiber CAmtel","TX ISSUE",
AM1121="Fiber AOF","TX ISSUE",
AM1121="Projet OCM (HUAWEI)","TRAVAUX-HUAWEI",
AM1121="Projet OCM (NOKIA)","TRAVAUX -NOKIA",
AM1121="ACCESS-ISSUE","ACCESS-ISSUE",
AM1121="Projet OCM (ZTE, NOKIA, autres projets)","TRAVAUX OCM",
AM1121="No root CAuse","No root cause",
AM1121="ODU HS","TX ISSUE",
AM1121="IP &amp; VLAN","TX ISSUE",
AM1121="Warehouse HUAWEI","SPARE-ISSUE",
AM1121="SPARE-HS","SPARE-ISSUE",
AM1121="Power Telco","RAN ISSUE",AM1121="no impacts","no impacts"
),"")</f>
        <v>no impacts</v>
      </c>
      <c r="AM1121" s="67" t="s">
        <v>5605</v>
      </c>
      <c r="AN1121" s="48" t="str" cm="1">
        <f t="array" ref="AN1121">IFERROR(_xlfn.IFS(
AM1121="MPR ISSUE","ACTIVE",
AM1121="BSS Hardware Issue","ACTIVE",
AM1121="Sites strategiques, MLL, Pylone, etc.","PASSIVE",
AM1121="AKTIVCO DEFAUT GE &amp; POWER Cabinet","PASSIVE",
AM1121="AKTIVCO Coupure ENEO &amp; Baisse de tension","PASSIVE",
AM1121="Coupure ENEO &amp; Baisse de tension","PASSIVE",
AM1121="Defaut GE &amp; POWER Cabinet","PASSIVE",
AM1121="Sharing","PASSIVE",
AM1121="Sites strategiques &amp; DataCenter","PASSIVE",
AM1121="Exclu","Exclu",
AM1121="SAT","ACTIVE",
AM1121="SPARE-ISSUE","SPARE-ISSUE",
AM1121="Fiber CAmtel","ACTIVE",
AM1121="Fiber AOF","ACTIVE",
AM1121="Projet OCM (HUAWEI)","PLANNED WORKS",
AM1121="Projet OCM (NOKIA)","PLANNED WORKS",
AM1121="ACCESS-ISSUE","ACCESS-ISSUE",
AM1121="Projet OCM (ZTE, NOKIA, autres projets)","PLANNED WORKS",
AM1121="No root CAuse","No root cause",
AM1121="ODU HS","ACTIVE",
AM1121="IP &amp; VLAN","ACTIVE",
AM1121="Warehouse HUAWEI","SPARE-ISSUE",
AM1121="SPARE-HS","SPARE-ISSUE",
AM1121="Power Telco","ACTIVE", AM1121="no impacts","no impacts"
),"")</f>
        <v>no impacts</v>
      </c>
      <c r="AO1121" s="93" t="s">
        <v>5537</v>
      </c>
      <c r="AP1121" s="101" t="str">
        <f t="shared" si="33"/>
        <v>CTR_665</v>
      </c>
      <c r="AR1121" s="17" t="s">
        <v>5537</v>
      </c>
      <c r="AS1121" s="7" t="s">
        <v>5537</v>
      </c>
      <c r="AT1121" s="6"/>
      <c r="AU1121" s="7"/>
      <c r="AV1121" s="3" t="s">
        <v>5537</v>
      </c>
      <c r="AW1121" s="18" t="s">
        <v>5537</v>
      </c>
      <c r="AX1121" s="18" t="s">
        <v>5537</v>
      </c>
      <c r="AY1121" s="18" t="s">
        <v>5537</v>
      </c>
      <c r="AZ1121" s="18" t="s">
        <v>5537</v>
      </c>
      <c r="BA1121" s="18" t="s">
        <v>5537</v>
      </c>
      <c r="BB1121" s="18" t="s">
        <v>5537</v>
      </c>
      <c r="BC1121" s="18" t="s">
        <v>5537</v>
      </c>
      <c r="BD1121" s="18" t="s">
        <v>5537</v>
      </c>
      <c r="BE1121" s="18" t="s">
        <v>5537</v>
      </c>
      <c r="BF1121" s="18" t="s">
        <v>5537</v>
      </c>
      <c r="BG1121" s="18" t="s">
        <v>5537</v>
      </c>
      <c r="BH1121" s="18" t="s">
        <v>5537</v>
      </c>
      <c r="BI1121" s="9" t="s">
        <v>5537</v>
      </c>
      <c r="BJ1121" s="14"/>
      <c r="BK1121" s="14" t="s">
        <v>5537</v>
      </c>
      <c r="BL1121" s="14" t="str">
        <f>_xlfn.XLOOKUP(B1121,'[4]cell downs 18042026 17h'!$B:$B,'[4]cell downs 18042026 17h'!$B:$B,"")</f>
        <v/>
      </c>
      <c r="BM1121" s="14" t="str">
        <f>_xlfn.XLOOKUP(B1121,'[5]Cells Huawei 19042026 15h'!$B:$B,'[5]Cells Huawei 19042026 15h'!$B:$B,"")</f>
        <v/>
      </c>
      <c r="BN1121" s="9" t="str">
        <f>_xlfn.XLOOKUP(B1121,'[6]cells down 19042026 9H40'!$B:$B,'[6]cells down 19042026 9H40'!$B:$B,"")</f>
        <v/>
      </c>
      <c r="BO1121" s="9" t="s">
        <v>5537</v>
      </c>
      <c r="BP1121" s="9" t="s">
        <v>5537</v>
      </c>
      <c r="BQ1121" s="115"/>
    </row>
    <row r="1122" spans="1:69" s="9" customFormat="1" ht="28.5" customHeight="1" x14ac:dyDescent="0.3">
      <c r="A1122" s="1" t="s">
        <v>4775</v>
      </c>
      <c r="B1122" s="8" t="s">
        <v>4776</v>
      </c>
      <c r="C1122" s="3" t="str">
        <f>_xlfn.XLOOKUP(B1122,'[1]daily break down'!$D:$D,'[1]daily break down'!$E:$E,"")</f>
        <v>SUD-OUEST</v>
      </c>
      <c r="D1122" s="1" t="s">
        <v>1022</v>
      </c>
      <c r="E1122" s="1"/>
      <c r="F1122" s="3" t="s">
        <v>13</v>
      </c>
      <c r="G1122" s="1" t="s">
        <v>14</v>
      </c>
      <c r="H1122" s="32" t="str">
        <f>_xlfn.XLOOKUP(B1122,[2]CALCULATION!$B:$B,[2]CALCULATION!$H:$H,"")</f>
        <v>Huawei</v>
      </c>
      <c r="I1122" s="28">
        <v>0</v>
      </c>
      <c r="J1122" s="28">
        <v>0</v>
      </c>
      <c r="K1122" s="28">
        <v>0</v>
      </c>
      <c r="L1122" s="28">
        <v>0</v>
      </c>
      <c r="M1122" s="28">
        <v>0</v>
      </c>
      <c r="N1122" s="28">
        <v>0</v>
      </c>
      <c r="O1122" s="28">
        <v>0</v>
      </c>
      <c r="P1122" s="28">
        <v>0</v>
      </c>
      <c r="Q1122" s="28">
        <v>0</v>
      </c>
      <c r="R1122" s="28">
        <v>0</v>
      </c>
      <c r="S1122" s="94">
        <v>7.7582590680672185E-3</v>
      </c>
      <c r="T1122" s="94">
        <f>_xlfn.XLOOKUP(B1122,'[3]Nur des jours'!$B:$B,'[3]Nur des jours'!$U:$U,"")</f>
        <v>0</v>
      </c>
      <c r="U1122" s="94">
        <v>7.5620732065758639E-3</v>
      </c>
      <c r="V1122" s="94">
        <v>7.651248598162845E-3</v>
      </c>
      <c r="W1122" s="94">
        <v>0</v>
      </c>
      <c r="X1122" s="94">
        <v>0</v>
      </c>
      <c r="Y1122" s="94">
        <v>2.8852162895617708</v>
      </c>
      <c r="Z1122" s="94">
        <v>0</v>
      </c>
      <c r="AA1122" s="94">
        <v>0</v>
      </c>
      <c r="AB1122" s="94">
        <v>0</v>
      </c>
      <c r="AC1122" s="94">
        <f>_xlfn.XLOOKUP(B1122,'[3]Nur des jours'!$B:$B,'[3]Nur des jours'!$N:$N,"")</f>
        <v>0</v>
      </c>
      <c r="AD1122" s="94">
        <v>0</v>
      </c>
      <c r="AE1122" s="94">
        <v>0</v>
      </c>
      <c r="AF1122" s="94">
        <v>0</v>
      </c>
      <c r="AG1122" s="94">
        <v>0</v>
      </c>
      <c r="AH1122" s="94">
        <v>0</v>
      </c>
      <c r="AI1122" s="49" t="s">
        <v>5559</v>
      </c>
      <c r="AJ1122" s="49"/>
      <c r="AK1122" s="48" t="str" cm="1">
        <f t="array" ref="AK1122">IFERROR(_xlfn.IFS(
AM1122="MPR ISSUE","PDH",
AM1122="BSS Hardware Issue","BSS",
AM1122="Sites strategiques, MLL, Pylone, etc.","ENVTECH",
AM1122="AKTIVCO DEFAUT GE &amp; POWER Cabinet","AKTIVCO",
AM1122="AKTIVCO Coupure ENEO &amp; Baisse de tension","AKTIVCO GRID ONLY",
AM1122="Coupure ENEO &amp; Baisse de tension","IHS GRID ONLY",
AM1122="Defaut GE &amp; POWER Cabinet","IHS",
AM1122="Sharing","Partners",
AM1122="Sites strategiques &amp; DataCenter","SST &amp; DC",
AM1122="Exclu","Exclu",
AM1122="SAT","SAT",
AM1122="SPARE-ISSUE","SPARE-ISSUE",
AM1122="Fiber CAmtel","TRANS_FO_CAMTEL",
AM1122="Fiber AOF","Fiber AOF",
AM1122="Projet OCM (HUAWEI)","TRAVAUX-HUAWEI",
AM1122="Projet OCM (NOKIA)","TRAVAUX-NOKIA",
AM1122="ACCESS-ISSUE","ACCESS-ISSUE",
AM1122="Projet OCM (ZTE, NOKIA, autres projets)","TRAVAUX OCM",
AM1122="No root CAuse","No root cause",
AM1122="ODU HS","PDH",
AM1122="IP &amp; VLAN","PDH",
AM1122="Warehouse HUAWEI","SPARE-ISSUE",
AM1122="SPARE-HS","SPARE-ISSUE",
AM1122="Power Telco","BSS",AM1122="no impacts","no impacts"
),"")</f>
        <v>no impacts</v>
      </c>
      <c r="AL1122" s="48" t="str" cm="1">
        <f t="array" ref="AL1122">IFERROR(_xlfn.IFS(
AM1122="MPR ISSUE","TX ISSUE",
AM1122="BSS Hardware Issue","RAN ISSUE",
AM1122="Sites strategiques, MLL, Pylone, etc.","ENVTECH",
AM1122="AKTIVCO DEFAUT GE &amp; POWER Cabinet","POWER ISSUE",
AM1122="AKTIVCO Coupure ENEO &amp; Baisse de tension","POWER ISSUE",
AM1122="Coupure ENEO &amp; Baisse de tension","POWER ISSUE",
AM1122="Defaut GE &amp; POWER Cabinet","POWER ISSUE",
AM1122="Sharing","POWER ISSUE",
AM1122="Sites strategiques &amp; DataCenter","POWER ISSUE",
AM1122="Exclu","Exclu",
AM1122="SAT","TX ISSUE",
AM1122="SPARE-ISSUE","SPARE-ISSUE",
AM1122="Fiber CAmtel","TX ISSUE",
AM1122="Fiber AOF","TX ISSUE",
AM1122="Projet OCM (HUAWEI)","TRAVAUX-HUAWEI",
AM1122="Projet OCM (NOKIA)","TRAVAUX -NOKIA",
AM1122="ACCESS-ISSUE","ACCESS-ISSUE",
AM1122="Projet OCM (ZTE, NOKIA, autres projets)","TRAVAUX OCM",
AM1122="No root CAuse","No root cause",
AM1122="ODU HS","TX ISSUE",
AM1122="IP &amp; VLAN","TX ISSUE",
AM1122="Warehouse HUAWEI","SPARE-ISSUE",
AM1122="SPARE-HS","SPARE-ISSUE",
AM1122="Power Telco","RAN ISSUE",AM1122="no impacts","no impacts"
),"")</f>
        <v>no impacts</v>
      </c>
      <c r="AM1122" s="67" t="s">
        <v>5605</v>
      </c>
      <c r="AN1122" s="48" t="str" cm="1">
        <f t="array" ref="AN1122">IFERROR(_xlfn.IFS(
AM1122="MPR ISSUE","ACTIVE",
AM1122="BSS Hardware Issue","ACTIVE",
AM1122="Sites strategiques, MLL, Pylone, etc.","PASSIVE",
AM1122="AKTIVCO DEFAUT GE &amp; POWER Cabinet","PASSIVE",
AM1122="AKTIVCO Coupure ENEO &amp; Baisse de tension","PASSIVE",
AM1122="Coupure ENEO &amp; Baisse de tension","PASSIVE",
AM1122="Defaut GE &amp; POWER Cabinet","PASSIVE",
AM1122="Sharing","PASSIVE",
AM1122="Sites strategiques &amp; DataCenter","PASSIVE",
AM1122="Exclu","Exclu",
AM1122="SAT","ACTIVE",
AM1122="SPARE-ISSUE","SPARE-ISSUE",
AM1122="Fiber CAmtel","ACTIVE",
AM1122="Fiber AOF","ACTIVE",
AM1122="Projet OCM (HUAWEI)","PLANNED WORKS",
AM1122="Projet OCM (NOKIA)","PLANNED WORKS",
AM1122="ACCESS-ISSUE","ACCESS-ISSUE",
AM1122="Projet OCM (ZTE, NOKIA, autres projets)","PLANNED WORKS",
AM1122="No root CAuse","No root cause",
AM1122="ODU HS","ACTIVE",
AM1122="IP &amp; VLAN","ACTIVE",
AM1122="Warehouse HUAWEI","SPARE-ISSUE",
AM1122="SPARE-HS","SPARE-ISSUE",
AM1122="Power Telco","ACTIVE", AM1122="no impacts","no impacts"
),"")</f>
        <v>no impacts</v>
      </c>
      <c r="AO1122" s="93" t="s">
        <v>5537</v>
      </c>
      <c r="AP1122" s="101" t="str">
        <f t="shared" si="33"/>
        <v>SUO_023</v>
      </c>
      <c r="AR1122" s="17" t="s">
        <v>5537</v>
      </c>
      <c r="AS1122" s="7" t="s">
        <v>5537</v>
      </c>
      <c r="AT1122" s="6"/>
      <c r="AU1122" s="7"/>
      <c r="AV1122" s="3" t="s">
        <v>5537</v>
      </c>
      <c r="AW1122" s="18" t="s">
        <v>5537</v>
      </c>
      <c r="AX1122" s="18" t="s">
        <v>5537</v>
      </c>
      <c r="AY1122" s="18" t="s">
        <v>5537</v>
      </c>
      <c r="AZ1122" s="18" t="s">
        <v>5537</v>
      </c>
      <c r="BA1122" s="18" t="s">
        <v>5537</v>
      </c>
      <c r="BB1122" s="18" t="s">
        <v>5537</v>
      </c>
      <c r="BC1122" s="18" t="s">
        <v>5537</v>
      </c>
      <c r="BD1122" s="18" t="s">
        <v>5537</v>
      </c>
      <c r="BE1122" s="18" t="s">
        <v>5537</v>
      </c>
      <c r="BF1122" s="18" t="s">
        <v>5537</v>
      </c>
      <c r="BG1122" s="18" t="s">
        <v>5537</v>
      </c>
      <c r="BH1122" s="18" t="s">
        <v>5537</v>
      </c>
      <c r="BI1122" s="9" t="s">
        <v>5537</v>
      </c>
      <c r="BJ1122" s="14"/>
      <c r="BK1122" s="14" t="s">
        <v>5537</v>
      </c>
      <c r="BL1122" s="14" t="str">
        <f>_xlfn.XLOOKUP(B1122,'[4]cell downs 18042026 17h'!$B:$B,'[4]cell downs 18042026 17h'!$B:$B,"")</f>
        <v/>
      </c>
      <c r="BM1122" s="14" t="str">
        <f>_xlfn.XLOOKUP(B1122,'[5]Cells Huawei 19042026 15h'!$B:$B,'[5]Cells Huawei 19042026 15h'!$B:$B,"")</f>
        <v/>
      </c>
      <c r="BN1122" s="9" t="str">
        <f>_xlfn.XLOOKUP(B1122,'[6]cells down 19042026 9H40'!$B:$B,'[6]cells down 19042026 9H40'!$B:$B,"")</f>
        <v/>
      </c>
      <c r="BO1122" s="9" t="s">
        <v>5537</v>
      </c>
      <c r="BP1122" s="9" t="s">
        <v>594</v>
      </c>
      <c r="BQ1122" s="115"/>
    </row>
    <row r="1123" spans="1:69" s="9" customFormat="1" ht="23.55" customHeight="1" x14ac:dyDescent="0.3">
      <c r="A1123" s="1" t="s">
        <v>4827</v>
      </c>
      <c r="B1123" s="8" t="s">
        <v>4828</v>
      </c>
      <c r="C1123" s="3" t="str">
        <f>_xlfn.XLOOKUP(B1123,'[1]daily break down'!$D:$D,'[1]daily break down'!$E:$E,"")</f>
        <v>ADAMAOUA</v>
      </c>
      <c r="D1123" s="1" t="s">
        <v>11</v>
      </c>
      <c r="E1123" s="1" t="s">
        <v>12</v>
      </c>
      <c r="F1123" s="3" t="s">
        <v>90</v>
      </c>
      <c r="G1123" s="1" t="s">
        <v>4827</v>
      </c>
      <c r="H1123" s="32" t="str">
        <f>_xlfn.XLOOKUP(B1123,[2]CALCULATION!$B:$B,[2]CALCULATION!$H:$H,"")</f>
        <v>Huawei</v>
      </c>
      <c r="I1123" s="28">
        <v>0</v>
      </c>
      <c r="J1123" s="28">
        <v>0</v>
      </c>
      <c r="K1123" s="28">
        <v>0</v>
      </c>
      <c r="L1123" s="28">
        <v>0</v>
      </c>
      <c r="M1123" s="28">
        <v>0</v>
      </c>
      <c r="N1123" s="28">
        <v>0</v>
      </c>
      <c r="O1123" s="28">
        <v>0</v>
      </c>
      <c r="P1123" s="28">
        <v>0</v>
      </c>
      <c r="Q1123" s="28">
        <v>0</v>
      </c>
      <c r="R1123" s="28">
        <v>0</v>
      </c>
      <c r="S1123" s="94">
        <v>0</v>
      </c>
      <c r="T1123" s="94">
        <f>_xlfn.XLOOKUP(B1123,'[3]Nur des jours'!$B:$B,'[3]Nur des jours'!$U:$U,"")</f>
        <v>0</v>
      </c>
      <c r="U1123" s="94">
        <v>0</v>
      </c>
      <c r="V1123" s="94">
        <v>0</v>
      </c>
      <c r="W1123" s="94">
        <v>0</v>
      </c>
      <c r="X1123" s="94">
        <v>0</v>
      </c>
      <c r="Y1123" s="94">
        <v>2.8222049578664108</v>
      </c>
      <c r="Z1123" s="94">
        <v>0</v>
      </c>
      <c r="AA1123" s="94">
        <v>0</v>
      </c>
      <c r="AB1123" s="94">
        <v>0</v>
      </c>
      <c r="AC1123" s="94">
        <f>_xlfn.XLOOKUP(B1123,'[3]Nur des jours'!$B:$B,'[3]Nur des jours'!$N:$N,"")</f>
        <v>0</v>
      </c>
      <c r="AD1123" s="94">
        <v>0</v>
      </c>
      <c r="AE1123" s="94">
        <v>0</v>
      </c>
      <c r="AF1123" s="94">
        <v>0</v>
      </c>
      <c r="AG1123" s="94">
        <v>0</v>
      </c>
      <c r="AH1123" s="94">
        <v>0</v>
      </c>
      <c r="AI1123" s="49" t="s">
        <v>5559</v>
      </c>
      <c r="AJ1123" s="49"/>
      <c r="AK1123" s="48" t="str" cm="1">
        <f t="array" ref="AK1123">IFERROR(_xlfn.IFS(
AM1123="MPR ISSUE","PDH",
AM1123="BSS Hardware Issue","BSS",
AM1123="Sites strategiques, MLL, Pylone, etc.","ENVTECH",
AM1123="AKTIVCO DEFAUT GE &amp; POWER Cabinet","AKTIVCO",
AM1123="AKTIVCO Coupure ENEO &amp; Baisse de tension","AKTIVCO GRID ONLY",
AM1123="Coupure ENEO &amp; Baisse de tension","IHS GRID ONLY",
AM1123="Defaut GE &amp; POWER Cabinet","IHS",
AM1123="Sharing","Partners",
AM1123="Sites strategiques &amp; DataCenter","SST &amp; DC",
AM1123="Exclu","Exclu",
AM1123="SAT","SAT",
AM1123="SPARE-ISSUE","SPARE-ISSUE",
AM1123="Fiber CAmtel","TRANS_FO_CAMTEL",
AM1123="Fiber AOF","Fiber AOF",
AM1123="Projet OCM (HUAWEI)","TRAVAUX-HUAWEI",
AM1123="Projet OCM (NOKIA)","TRAVAUX-NOKIA",
AM1123="ACCESS-ISSUE","ACCESS-ISSUE",
AM1123="Projet OCM (ZTE, NOKIA, autres projets)","TRAVAUX OCM",
AM1123="No root CAuse","No root cause",
AM1123="ODU HS","PDH",
AM1123="IP &amp; VLAN","PDH",
AM1123="Warehouse HUAWEI","SPARE-ISSUE",
AM1123="SPARE-HS","SPARE-ISSUE",
AM1123="Power Telco","BSS",AM1123="no impacts","no impacts"
),"")</f>
        <v>no impacts</v>
      </c>
      <c r="AL1123" s="48" t="str" cm="1">
        <f t="array" ref="AL1123">IFERROR(_xlfn.IFS(
AM1123="MPR ISSUE","TX ISSUE",
AM1123="BSS Hardware Issue","RAN ISSUE",
AM1123="Sites strategiques, MLL, Pylone, etc.","ENVTECH",
AM1123="AKTIVCO DEFAUT GE &amp; POWER Cabinet","POWER ISSUE",
AM1123="AKTIVCO Coupure ENEO &amp; Baisse de tension","POWER ISSUE",
AM1123="Coupure ENEO &amp; Baisse de tension","POWER ISSUE",
AM1123="Defaut GE &amp; POWER Cabinet","POWER ISSUE",
AM1123="Sharing","POWER ISSUE",
AM1123="Sites strategiques &amp; DataCenter","POWER ISSUE",
AM1123="Exclu","Exclu",
AM1123="SAT","TX ISSUE",
AM1123="SPARE-ISSUE","SPARE-ISSUE",
AM1123="Fiber CAmtel","TX ISSUE",
AM1123="Fiber AOF","TX ISSUE",
AM1123="Projet OCM (HUAWEI)","TRAVAUX-HUAWEI",
AM1123="Projet OCM (NOKIA)","TRAVAUX -NOKIA",
AM1123="ACCESS-ISSUE","ACCESS-ISSUE",
AM1123="Projet OCM (ZTE, NOKIA, autres projets)","TRAVAUX OCM",
AM1123="No root CAuse","No root cause",
AM1123="ODU HS","TX ISSUE",
AM1123="IP &amp; VLAN","TX ISSUE",
AM1123="Warehouse HUAWEI","SPARE-ISSUE",
AM1123="SPARE-HS","SPARE-ISSUE",
AM1123="Power Telco","RAN ISSUE",AM1123="no impacts","no impacts"
),"")</f>
        <v>no impacts</v>
      </c>
      <c r="AM1123" s="67" t="s">
        <v>5605</v>
      </c>
      <c r="AN1123" s="48" t="str" cm="1">
        <f t="array" ref="AN1123">IFERROR(_xlfn.IFS(
AM1123="MPR ISSUE","ACTIVE",
AM1123="BSS Hardware Issue","ACTIVE",
AM1123="Sites strategiques, MLL, Pylone, etc.","PASSIVE",
AM1123="AKTIVCO DEFAUT GE &amp; POWER Cabinet","PASSIVE",
AM1123="AKTIVCO Coupure ENEO &amp; Baisse de tension","PASSIVE",
AM1123="Coupure ENEO &amp; Baisse de tension","PASSIVE",
AM1123="Defaut GE &amp; POWER Cabinet","PASSIVE",
AM1123="Sharing","PASSIVE",
AM1123="Sites strategiques &amp; DataCenter","PASSIVE",
AM1123="Exclu","Exclu",
AM1123="SAT","ACTIVE",
AM1123="SPARE-ISSUE","SPARE-ISSUE",
AM1123="Fiber CAmtel","ACTIVE",
AM1123="Fiber AOF","ACTIVE",
AM1123="Projet OCM (HUAWEI)","PLANNED WORKS",
AM1123="Projet OCM (NOKIA)","PLANNED WORKS",
AM1123="ACCESS-ISSUE","ACCESS-ISSUE",
AM1123="Projet OCM (ZTE, NOKIA, autres projets)","PLANNED WORKS",
AM1123="No root CAuse","No root cause",
AM1123="ODU HS","ACTIVE",
AM1123="IP &amp; VLAN","ACTIVE",
AM1123="Warehouse HUAWEI","SPARE-ISSUE",
AM1123="SPARE-HS","SPARE-ISSUE",
AM1123="Power Telco","ACTIVE", AM1123="no impacts","no impacts"
),"")</f>
        <v>no impacts</v>
      </c>
      <c r="AO1123" s="93" t="s">
        <v>5537</v>
      </c>
      <c r="AP1123" s="101" t="str">
        <f t="shared" si="33"/>
        <v>ADM_012</v>
      </c>
      <c r="AR1123" s="17" t="s">
        <v>5537</v>
      </c>
      <c r="AS1123" s="7" t="s">
        <v>5537</v>
      </c>
      <c r="AT1123" s="6"/>
      <c r="AU1123" s="7"/>
      <c r="AV1123" s="3" t="s">
        <v>5537</v>
      </c>
      <c r="AW1123" s="18" t="s">
        <v>5537</v>
      </c>
      <c r="AX1123" s="18" t="s">
        <v>5537</v>
      </c>
      <c r="AY1123" s="18" t="s">
        <v>5537</v>
      </c>
      <c r="AZ1123" s="18" t="s">
        <v>5537</v>
      </c>
      <c r="BA1123" s="18" t="s">
        <v>5537</v>
      </c>
      <c r="BB1123" s="18" t="s">
        <v>5537</v>
      </c>
      <c r="BC1123" s="18" t="s">
        <v>5537</v>
      </c>
      <c r="BD1123" s="18" t="s">
        <v>5537</v>
      </c>
      <c r="BE1123" s="18" t="s">
        <v>5537</v>
      </c>
      <c r="BF1123" s="18" t="s">
        <v>5537</v>
      </c>
      <c r="BG1123" s="18" t="s">
        <v>5537</v>
      </c>
      <c r="BH1123" s="18" t="s">
        <v>5537</v>
      </c>
      <c r="BI1123" s="9" t="s">
        <v>5537</v>
      </c>
      <c r="BJ1123" s="14"/>
      <c r="BK1123" s="14" t="s">
        <v>5537</v>
      </c>
      <c r="BL1123" s="14" t="str">
        <f>_xlfn.XLOOKUP(B1123,'[4]cell downs 18042026 17h'!$B:$B,'[4]cell downs 18042026 17h'!$B:$B,"")</f>
        <v/>
      </c>
      <c r="BM1123" s="14" t="str">
        <f>_xlfn.XLOOKUP(B1123,'[5]Cells Huawei 19042026 15h'!$B:$B,'[5]Cells Huawei 19042026 15h'!$B:$B,"")</f>
        <v>ADM_012</v>
      </c>
      <c r="BN1123" s="9" t="str">
        <f>_xlfn.XLOOKUP(B1123,'[6]cells down 19042026 9H40'!$B:$B,'[6]cells down 19042026 9H40'!$B:$B,"")</f>
        <v/>
      </c>
      <c r="BO1123" s="9" t="s">
        <v>4828</v>
      </c>
      <c r="BP1123" s="9" t="s">
        <v>12</v>
      </c>
      <c r="BQ1123" s="115"/>
    </row>
    <row r="1124" spans="1:69" s="9" customFormat="1" x14ac:dyDescent="0.3">
      <c r="A1124" s="1" t="s">
        <v>2589</v>
      </c>
      <c r="B1124" s="8" t="s">
        <v>2590</v>
      </c>
      <c r="C1124" s="3" t="str">
        <f>_xlfn.XLOOKUP(B1124,'[1]daily break down'!$D:$D,'[1]daily break down'!$E:$E,"")</f>
        <v>SUD-OUEST</v>
      </c>
      <c r="D1124" s="1" t="s">
        <v>11</v>
      </c>
      <c r="E1124" s="1" t="s">
        <v>12</v>
      </c>
      <c r="F1124" s="3" t="s">
        <v>13</v>
      </c>
      <c r="G1124" s="1" t="s">
        <v>63</v>
      </c>
      <c r="H1124" s="32" t="str">
        <f>_xlfn.XLOOKUP(B1124,[2]CALCULATION!$B:$B,[2]CALCULATION!$H:$H,"")</f>
        <v>Huawei</v>
      </c>
      <c r="I1124" s="28">
        <v>0</v>
      </c>
      <c r="J1124" s="28">
        <v>0</v>
      </c>
      <c r="K1124" s="28">
        <v>0</v>
      </c>
      <c r="L1124" s="28">
        <v>0</v>
      </c>
      <c r="M1124" s="28">
        <v>0</v>
      </c>
      <c r="N1124" s="28">
        <v>0</v>
      </c>
      <c r="O1124" s="28">
        <v>0</v>
      </c>
      <c r="P1124" s="28">
        <v>0</v>
      </c>
      <c r="Q1124" s="28">
        <v>2.6639364728778396</v>
      </c>
      <c r="R1124" s="28">
        <v>0</v>
      </c>
      <c r="S1124" s="94">
        <v>0</v>
      </c>
      <c r="T1124" s="94">
        <f>_xlfn.XLOOKUP(B1124,'[3]Nur des jours'!$B:$B,'[3]Nur des jours'!$U:$U,"")</f>
        <v>0</v>
      </c>
      <c r="U1124" s="94">
        <v>0</v>
      </c>
      <c r="V1124" s="94">
        <v>0.98726076025945042</v>
      </c>
      <c r="W1124" s="94">
        <v>0</v>
      </c>
      <c r="X1124" s="94">
        <v>0</v>
      </c>
      <c r="Y1124" s="94">
        <v>2.7763866416690206</v>
      </c>
      <c r="Z1124" s="94">
        <v>0</v>
      </c>
      <c r="AA1124" s="94">
        <v>0</v>
      </c>
      <c r="AB1124" s="94">
        <v>0</v>
      </c>
      <c r="AC1124" s="94">
        <f>_xlfn.XLOOKUP(B1124,'[3]Nur des jours'!$B:$B,'[3]Nur des jours'!$N:$N,"")</f>
        <v>0</v>
      </c>
      <c r="AD1124" s="94">
        <v>0</v>
      </c>
      <c r="AE1124" s="94">
        <v>0</v>
      </c>
      <c r="AF1124" s="94">
        <v>0</v>
      </c>
      <c r="AG1124" s="94">
        <v>0</v>
      </c>
      <c r="AH1124" s="94">
        <v>0</v>
      </c>
      <c r="AI1124" s="49" t="s">
        <v>5559</v>
      </c>
      <c r="AJ1124" s="49"/>
      <c r="AK1124" s="48" t="str" cm="1">
        <f t="array" ref="AK1124">IFERROR(_xlfn.IFS(
AM1124="MPR ISSUE","PDH",
AM1124="BSS Hardware Issue","BSS",
AM1124="Sites strategiques, MLL, Pylone, etc.","ENVTECH",
AM1124="AKTIVCO DEFAUT GE &amp; POWER Cabinet","AKTIVCO",
AM1124="AKTIVCO Coupure ENEO &amp; Baisse de tension","AKTIVCO GRID ONLY",
AM1124="Coupure ENEO &amp; Baisse de tension","IHS GRID ONLY",
AM1124="Defaut GE &amp; POWER Cabinet","IHS",
AM1124="Sharing","Partners",
AM1124="Sites strategiques &amp; DataCenter","SST &amp; DC",
AM1124="Exclu","Exclu",
AM1124="SAT","SAT",
AM1124="SPARE-ISSUE","SPARE-ISSUE",
AM1124="Fiber CAmtel","TRANS_FO_CAMTEL",
AM1124="Fiber AOF","Fiber AOF",
AM1124="Projet OCM (HUAWEI)","TRAVAUX-HUAWEI",
AM1124="Projet OCM (NOKIA)","TRAVAUX-NOKIA",
AM1124="ACCESS-ISSUE","ACCESS-ISSUE",
AM1124="Projet OCM (ZTE, NOKIA, autres projets)","TRAVAUX OCM",
AM1124="No root CAuse","No root cause",
AM1124="ODU HS","PDH",
AM1124="IP &amp; VLAN","PDH",
AM1124="Warehouse HUAWEI","SPARE-ISSUE",
AM1124="SPARE-HS","SPARE-ISSUE",
AM1124="Power Telco","BSS",AM1124="no impacts","no impacts"
),"")</f>
        <v>no impacts</v>
      </c>
      <c r="AL1124" s="48" t="str" cm="1">
        <f t="array" ref="AL1124">IFERROR(_xlfn.IFS(
AM1124="MPR ISSUE","TX ISSUE",
AM1124="BSS Hardware Issue","RAN ISSUE",
AM1124="Sites strategiques, MLL, Pylone, etc.","ENVTECH",
AM1124="AKTIVCO DEFAUT GE &amp; POWER Cabinet","POWER ISSUE",
AM1124="AKTIVCO Coupure ENEO &amp; Baisse de tension","POWER ISSUE",
AM1124="Coupure ENEO &amp; Baisse de tension","POWER ISSUE",
AM1124="Defaut GE &amp; POWER Cabinet","POWER ISSUE",
AM1124="Sharing","POWER ISSUE",
AM1124="Sites strategiques &amp; DataCenter","POWER ISSUE",
AM1124="Exclu","Exclu",
AM1124="SAT","TX ISSUE",
AM1124="SPARE-ISSUE","SPARE-ISSUE",
AM1124="Fiber CAmtel","TX ISSUE",
AM1124="Fiber AOF","TX ISSUE",
AM1124="Projet OCM (HUAWEI)","TRAVAUX-HUAWEI",
AM1124="Projet OCM (NOKIA)","TRAVAUX -NOKIA",
AM1124="ACCESS-ISSUE","ACCESS-ISSUE",
AM1124="Projet OCM (ZTE, NOKIA, autres projets)","TRAVAUX OCM",
AM1124="No root CAuse","No root cause",
AM1124="ODU HS","TX ISSUE",
AM1124="IP &amp; VLAN","TX ISSUE",
AM1124="Warehouse HUAWEI","SPARE-ISSUE",
AM1124="SPARE-HS","SPARE-ISSUE",
AM1124="Power Telco","RAN ISSUE",AM1124="no impacts","no impacts"
),"")</f>
        <v>no impacts</v>
      </c>
      <c r="AM1124" s="67" t="s">
        <v>5605</v>
      </c>
      <c r="AN1124" s="48" t="str" cm="1">
        <f t="array" ref="AN1124">IFERROR(_xlfn.IFS(
AM1124="MPR ISSUE","ACTIVE",
AM1124="BSS Hardware Issue","ACTIVE",
AM1124="Sites strategiques, MLL, Pylone, etc.","PASSIVE",
AM1124="AKTIVCO DEFAUT GE &amp; POWER Cabinet","PASSIVE",
AM1124="AKTIVCO Coupure ENEO &amp; Baisse de tension","PASSIVE",
AM1124="Coupure ENEO &amp; Baisse de tension","PASSIVE",
AM1124="Defaut GE &amp; POWER Cabinet","PASSIVE",
AM1124="Sharing","PASSIVE",
AM1124="Sites strategiques &amp; DataCenter","PASSIVE",
AM1124="Exclu","Exclu",
AM1124="SAT","ACTIVE",
AM1124="SPARE-ISSUE","SPARE-ISSUE",
AM1124="Fiber CAmtel","ACTIVE",
AM1124="Fiber AOF","ACTIVE",
AM1124="Projet OCM (HUAWEI)","PLANNED WORKS",
AM1124="Projet OCM (NOKIA)","PLANNED WORKS",
AM1124="ACCESS-ISSUE","ACCESS-ISSUE",
AM1124="Projet OCM (ZTE, NOKIA, autres projets)","PLANNED WORKS",
AM1124="No root CAuse","No root cause",
AM1124="ODU HS","ACTIVE",
AM1124="IP &amp; VLAN","ACTIVE",
AM1124="Warehouse HUAWEI","SPARE-ISSUE",
AM1124="SPARE-HS","SPARE-ISSUE",
AM1124="Power Telco","ACTIVE", AM1124="no impacts","no impacts"
),"")</f>
        <v>no impacts</v>
      </c>
      <c r="AO1124" s="93" t="s">
        <v>5537</v>
      </c>
      <c r="AP1124" s="101" t="str">
        <f t="shared" si="33"/>
        <v>SUO_212</v>
      </c>
      <c r="AR1124" s="17" t="s">
        <v>5537</v>
      </c>
      <c r="AS1124" s="7" t="s">
        <v>5537</v>
      </c>
      <c r="AT1124" s="6"/>
      <c r="AU1124" s="7"/>
      <c r="AV1124" s="3" t="s">
        <v>5537</v>
      </c>
      <c r="AW1124" s="18" t="s">
        <v>5537</v>
      </c>
      <c r="AX1124" s="18" t="s">
        <v>5537</v>
      </c>
      <c r="AY1124" s="18" t="s">
        <v>5537</v>
      </c>
      <c r="AZ1124" s="18" t="s">
        <v>5537</v>
      </c>
      <c r="BA1124" s="18" t="s">
        <v>5537</v>
      </c>
      <c r="BB1124" s="18" t="s">
        <v>5537</v>
      </c>
      <c r="BC1124" s="18" t="s">
        <v>5537</v>
      </c>
      <c r="BD1124" s="18" t="s">
        <v>5537</v>
      </c>
      <c r="BE1124" s="18" t="s">
        <v>5537</v>
      </c>
      <c r="BF1124" s="18" t="s">
        <v>5537</v>
      </c>
      <c r="BG1124" s="18" t="s">
        <v>5537</v>
      </c>
      <c r="BH1124" s="18" t="s">
        <v>5537</v>
      </c>
      <c r="BI1124" s="9" t="s">
        <v>5537</v>
      </c>
      <c r="BJ1124" s="14"/>
      <c r="BK1124" s="14" t="s">
        <v>5537</v>
      </c>
      <c r="BL1124" s="14" t="str">
        <f>_xlfn.XLOOKUP(B1124,'[4]cell downs 18042026 17h'!$B:$B,'[4]cell downs 18042026 17h'!$B:$B,"")</f>
        <v/>
      </c>
      <c r="BM1124" s="14" t="str">
        <f>_xlfn.XLOOKUP(B1124,'[5]Cells Huawei 19042026 15h'!$B:$B,'[5]Cells Huawei 19042026 15h'!$B:$B,"")</f>
        <v/>
      </c>
      <c r="BN1124" s="9" t="str">
        <f>_xlfn.XLOOKUP(B1124,'[6]cells down 19042026 9H40'!$B:$B,'[6]cells down 19042026 9H40'!$B:$B,"")</f>
        <v/>
      </c>
      <c r="BO1124" s="9" t="s">
        <v>2590</v>
      </c>
      <c r="BP1124" s="9" t="s">
        <v>5537</v>
      </c>
      <c r="BQ1124" s="115"/>
    </row>
    <row r="1125" spans="1:69" s="9" customFormat="1" x14ac:dyDescent="0.3">
      <c r="A1125" s="1" t="s">
        <v>4042</v>
      </c>
      <c r="B1125" s="1" t="s">
        <v>4043</v>
      </c>
      <c r="C1125" s="3" t="str">
        <f>_xlfn.XLOOKUP(B1125,'[1]daily break down'!$D:$D,'[1]daily break down'!$E:$E,"")</f>
        <v>ADAMAOUA</v>
      </c>
      <c r="D1125" s="1" t="s">
        <v>21</v>
      </c>
      <c r="E1125" s="1" t="s">
        <v>563</v>
      </c>
      <c r="F1125" s="3" t="s">
        <v>90</v>
      </c>
      <c r="G1125" s="1" t="s">
        <v>1494</v>
      </c>
      <c r="H1125" s="32" t="str">
        <f>_xlfn.XLOOKUP(B1125,[2]CALCULATION!$B:$B,[2]CALCULATION!$H:$H,"")</f>
        <v>HUAWEI</v>
      </c>
      <c r="I1125" s="28">
        <v>0</v>
      </c>
      <c r="J1125" s="28">
        <v>0</v>
      </c>
      <c r="K1125" s="28">
        <v>0</v>
      </c>
      <c r="L1125" s="28">
        <v>0</v>
      </c>
      <c r="M1125" s="28">
        <v>0</v>
      </c>
      <c r="N1125" s="28">
        <v>0</v>
      </c>
      <c r="O1125" s="28">
        <v>0</v>
      </c>
      <c r="P1125" s="28">
        <v>0</v>
      </c>
      <c r="Q1125" s="28">
        <v>0</v>
      </c>
      <c r="R1125" s="28">
        <v>0</v>
      </c>
      <c r="S1125" s="94">
        <v>0</v>
      </c>
      <c r="T1125" s="94">
        <f>_xlfn.XLOOKUP(B1125,'[3]Nur des jours'!$B:$B,'[3]Nur des jours'!$U:$U,"")</f>
        <v>0</v>
      </c>
      <c r="U1125" s="94">
        <v>0</v>
      </c>
      <c r="V1125" s="94">
        <v>0.17082438012401799</v>
      </c>
      <c r="W1125" s="94">
        <v>1.2280343175442954</v>
      </c>
      <c r="X1125" s="94">
        <v>2.3567985891739647</v>
      </c>
      <c r="Y1125" s="94">
        <v>2.7593719769542258</v>
      </c>
      <c r="Z1125" s="94">
        <v>0</v>
      </c>
      <c r="AA1125" s="94">
        <v>0</v>
      </c>
      <c r="AB1125" s="94">
        <v>0</v>
      </c>
      <c r="AC1125" s="94">
        <f>_xlfn.XLOOKUP(B1125,'[3]Nur des jours'!$B:$B,'[3]Nur des jours'!$N:$N,"")</f>
        <v>0</v>
      </c>
      <c r="AD1125" s="94">
        <v>0</v>
      </c>
      <c r="AE1125" s="94">
        <v>0</v>
      </c>
      <c r="AF1125" s="94">
        <v>0</v>
      </c>
      <c r="AG1125" s="94">
        <v>0</v>
      </c>
      <c r="AH1125" s="94">
        <v>0</v>
      </c>
      <c r="AI1125" s="49" t="s">
        <v>5559</v>
      </c>
      <c r="AJ1125" s="49"/>
      <c r="AK1125" s="48" t="str" cm="1">
        <f t="array" ref="AK1125">IFERROR(_xlfn.IFS(
AM1125="MPR ISSUE","PDH",
AM1125="BSS Hardware Issue","BSS",
AM1125="Sites strategiques, MLL, Pylone, etc.","ENVTECH",
AM1125="AKTIVCO DEFAUT GE &amp; POWER Cabinet","AKTIVCO",
AM1125="AKTIVCO Coupure ENEO &amp; Baisse de tension","AKTIVCO GRID ONLY",
AM1125="Coupure ENEO &amp; Baisse de tension","IHS GRID ONLY",
AM1125="Defaut GE &amp; POWER Cabinet","IHS",
AM1125="Sharing","Partners",
AM1125="Sites strategiques &amp; DataCenter","SST &amp; DC",
AM1125="Exclu","Exclu",
AM1125="SAT","SAT",
AM1125="SPARE-ISSUE","SPARE-ISSUE",
AM1125="Fiber CAmtel","TRANS_FO_CAMTEL",
AM1125="Fiber AOF","Fiber AOF",
AM1125="Projet OCM (HUAWEI)","TRAVAUX-HUAWEI",
AM1125="Projet OCM (NOKIA)","TRAVAUX-NOKIA",
AM1125="ACCESS-ISSUE","ACCESS-ISSUE",
AM1125="Projet OCM (ZTE, NOKIA, autres projets)","TRAVAUX OCM",
AM1125="No root CAuse","No root cause",
AM1125="ODU HS","PDH",
AM1125="IP &amp; VLAN","PDH",
AM1125="Warehouse HUAWEI","SPARE-ISSUE",
AM1125="SPARE-HS","SPARE-ISSUE",
AM1125="Power Telco","BSS",AM1125="no impacts","no impacts"
),"")</f>
        <v>no impacts</v>
      </c>
      <c r="AL1125" s="48" t="str" cm="1">
        <f t="array" ref="AL1125">IFERROR(_xlfn.IFS(
AM1125="MPR ISSUE","TX ISSUE",
AM1125="BSS Hardware Issue","RAN ISSUE",
AM1125="Sites strategiques, MLL, Pylone, etc.","ENVTECH",
AM1125="AKTIVCO DEFAUT GE &amp; POWER Cabinet","POWER ISSUE",
AM1125="AKTIVCO Coupure ENEO &amp; Baisse de tension","POWER ISSUE",
AM1125="Coupure ENEO &amp; Baisse de tension","POWER ISSUE",
AM1125="Defaut GE &amp; POWER Cabinet","POWER ISSUE",
AM1125="Sharing","POWER ISSUE",
AM1125="Sites strategiques &amp; DataCenter","POWER ISSUE",
AM1125="Exclu","Exclu",
AM1125="SAT","TX ISSUE",
AM1125="SPARE-ISSUE","SPARE-ISSUE",
AM1125="Fiber CAmtel","TX ISSUE",
AM1125="Fiber AOF","TX ISSUE",
AM1125="Projet OCM (HUAWEI)","TRAVAUX-HUAWEI",
AM1125="Projet OCM (NOKIA)","TRAVAUX -NOKIA",
AM1125="ACCESS-ISSUE","ACCESS-ISSUE",
AM1125="Projet OCM (ZTE, NOKIA, autres projets)","TRAVAUX OCM",
AM1125="No root CAuse","No root cause",
AM1125="ODU HS","TX ISSUE",
AM1125="IP &amp; VLAN","TX ISSUE",
AM1125="Warehouse HUAWEI","SPARE-ISSUE",
AM1125="SPARE-HS","SPARE-ISSUE",
AM1125="Power Telco","RAN ISSUE",AM1125="no impacts","no impacts"
),"")</f>
        <v>no impacts</v>
      </c>
      <c r="AM1125" s="67" t="s">
        <v>5605</v>
      </c>
      <c r="AN1125" s="48" t="str" cm="1">
        <f t="array" ref="AN1125">IFERROR(_xlfn.IFS(
AM1125="MPR ISSUE","ACTIVE",
AM1125="BSS Hardware Issue","ACTIVE",
AM1125="Sites strategiques, MLL, Pylone, etc.","PASSIVE",
AM1125="AKTIVCO DEFAUT GE &amp; POWER Cabinet","PASSIVE",
AM1125="AKTIVCO Coupure ENEO &amp; Baisse de tension","PASSIVE",
AM1125="Coupure ENEO &amp; Baisse de tension","PASSIVE",
AM1125="Defaut GE &amp; POWER Cabinet","PASSIVE",
AM1125="Sharing","PASSIVE",
AM1125="Sites strategiques &amp; DataCenter","PASSIVE",
AM1125="Exclu","Exclu",
AM1125="SAT","ACTIVE",
AM1125="SPARE-ISSUE","SPARE-ISSUE",
AM1125="Fiber CAmtel","ACTIVE",
AM1125="Fiber AOF","ACTIVE",
AM1125="Projet OCM (HUAWEI)","PLANNED WORKS",
AM1125="Projet OCM (NOKIA)","PLANNED WORKS",
AM1125="ACCESS-ISSUE","ACCESS-ISSUE",
AM1125="Projet OCM (ZTE, NOKIA, autres projets)","PLANNED WORKS",
AM1125="No root CAuse","No root cause",
AM1125="ODU HS","ACTIVE",
AM1125="IP &amp; VLAN","ACTIVE",
AM1125="Warehouse HUAWEI","SPARE-ISSUE",
AM1125="SPARE-HS","SPARE-ISSUE",
AM1125="Power Telco","ACTIVE", AM1125="no impacts","no impacts"
),"")</f>
        <v>no impacts</v>
      </c>
      <c r="AO1125" s="93" t="s">
        <v>5537</v>
      </c>
      <c r="AP1125" s="101" t="str">
        <f t="shared" si="33"/>
        <v>ADM_163</v>
      </c>
      <c r="AR1125" s="17" t="s">
        <v>5537</v>
      </c>
      <c r="AS1125" s="7" t="s">
        <v>5537</v>
      </c>
      <c r="AT1125" s="6"/>
      <c r="AU1125" s="7"/>
      <c r="AV1125" s="3" t="s">
        <v>5537</v>
      </c>
      <c r="AW1125" s="18" t="s">
        <v>5537</v>
      </c>
      <c r="AX1125" s="18" t="s">
        <v>5537</v>
      </c>
      <c r="AY1125" s="18" t="s">
        <v>5537</v>
      </c>
      <c r="AZ1125" s="18" t="s">
        <v>5537</v>
      </c>
      <c r="BA1125" s="18" t="s">
        <v>5537</v>
      </c>
      <c r="BB1125" s="18" t="s">
        <v>5537</v>
      </c>
      <c r="BC1125" s="18" t="s">
        <v>5537</v>
      </c>
      <c r="BD1125" s="18" t="s">
        <v>5537</v>
      </c>
      <c r="BE1125" s="18" t="s">
        <v>5537</v>
      </c>
      <c r="BF1125" s="18" t="s">
        <v>5537</v>
      </c>
      <c r="BG1125" s="18" t="s">
        <v>5537</v>
      </c>
      <c r="BH1125" s="18" t="s">
        <v>5537</v>
      </c>
      <c r="BI1125" s="9" t="s">
        <v>5537</v>
      </c>
      <c r="BJ1125" s="14"/>
      <c r="BK1125" s="14" t="s">
        <v>5537</v>
      </c>
      <c r="BL1125" s="14" t="str">
        <f>_xlfn.XLOOKUP(B1125,'[4]cell downs 18042026 17h'!$B:$B,'[4]cell downs 18042026 17h'!$B:$B,"")</f>
        <v/>
      </c>
      <c r="BM1125" s="14" t="str">
        <f>_xlfn.XLOOKUP(B1125,'[5]Cells Huawei 19042026 15h'!$B:$B,'[5]Cells Huawei 19042026 15h'!$B:$B,"")</f>
        <v/>
      </c>
      <c r="BN1125" s="9" t="str">
        <f>_xlfn.XLOOKUP(B1125,'[6]cells down 19042026 9H40'!$B:$B,'[6]cells down 19042026 9H40'!$B:$B,"")</f>
        <v/>
      </c>
      <c r="BO1125" s="9" t="s">
        <v>5537</v>
      </c>
      <c r="BP1125" s="9" t="s">
        <v>12</v>
      </c>
      <c r="BQ1125" s="115"/>
    </row>
    <row r="1126" spans="1:69" s="9" customFormat="1" x14ac:dyDescent="0.3">
      <c r="A1126" s="1" t="s">
        <v>4683</v>
      </c>
      <c r="B1126" s="8" t="s">
        <v>4684</v>
      </c>
      <c r="C1126" s="3" t="str">
        <f>_xlfn.XLOOKUP(B1126,'[1]daily break down'!$D:$D,'[1]daily break down'!$E:$E,"")</f>
        <v>Bafoussam</v>
      </c>
      <c r="D1126" s="1" t="s">
        <v>11</v>
      </c>
      <c r="E1126" s="1" t="s">
        <v>12</v>
      </c>
      <c r="F1126" s="3" t="s">
        <v>102</v>
      </c>
      <c r="G1126" s="1" t="s">
        <v>299</v>
      </c>
      <c r="H1126" s="32" t="str">
        <f>_xlfn.XLOOKUP(B1126,[2]CALCULATION!$B:$B,[2]CALCULATION!$H:$H,"")</f>
        <v>Huawei</v>
      </c>
      <c r="I1126" s="28">
        <v>0</v>
      </c>
      <c r="J1126" s="28">
        <v>0</v>
      </c>
      <c r="K1126" s="28">
        <v>0</v>
      </c>
      <c r="L1126" s="28">
        <v>0</v>
      </c>
      <c r="M1126" s="28">
        <v>0</v>
      </c>
      <c r="N1126" s="28">
        <v>0</v>
      </c>
      <c r="O1126" s="28">
        <v>0</v>
      </c>
      <c r="P1126" s="28">
        <v>0</v>
      </c>
      <c r="Q1126" s="28">
        <v>0</v>
      </c>
      <c r="R1126" s="28">
        <v>0</v>
      </c>
      <c r="S1126" s="94">
        <v>0</v>
      </c>
      <c r="T1126" s="94">
        <f>_xlfn.XLOOKUP(B1126,'[3]Nur des jours'!$B:$B,'[3]Nur des jours'!$U:$U,"")</f>
        <v>6.1638030664920258</v>
      </c>
      <c r="U1126" s="94">
        <v>6.1589340901113774</v>
      </c>
      <c r="V1126" s="94">
        <v>6.1638030664920258</v>
      </c>
      <c r="W1126" s="94">
        <v>6.1638030664920258</v>
      </c>
      <c r="X1126" s="94">
        <v>5.655806530777638</v>
      </c>
      <c r="Y1126" s="94">
        <v>2.6678601901076666</v>
      </c>
      <c r="Z1126" s="94">
        <v>0</v>
      </c>
      <c r="AA1126" s="94">
        <v>0</v>
      </c>
      <c r="AB1126" s="94">
        <v>0</v>
      </c>
      <c r="AC1126" s="94">
        <f>_xlfn.XLOOKUP(B1126,'[3]Nur des jours'!$B:$B,'[3]Nur des jours'!$N:$N,"")</f>
        <v>0</v>
      </c>
      <c r="AD1126" s="94">
        <v>0</v>
      </c>
      <c r="AE1126" s="94">
        <v>0</v>
      </c>
      <c r="AF1126" s="94">
        <v>0</v>
      </c>
      <c r="AG1126" s="94">
        <v>0</v>
      </c>
      <c r="AH1126" s="94">
        <v>0</v>
      </c>
      <c r="AI1126" s="49" t="s">
        <v>5559</v>
      </c>
      <c r="AJ1126" s="49"/>
      <c r="AK1126" s="48" t="str" cm="1">
        <f t="array" ref="AK1126">IFERROR(_xlfn.IFS(
AM1126="MPR ISSUE","PDH",
AM1126="BSS Hardware Issue","BSS",
AM1126="Sites strategiques, MLL, Pylone, etc.","ENVTECH",
AM1126="AKTIVCO DEFAUT GE &amp; POWER Cabinet","AKTIVCO",
AM1126="AKTIVCO Coupure ENEO &amp; Baisse de tension","AKTIVCO GRID ONLY",
AM1126="Coupure ENEO &amp; Baisse de tension","IHS GRID ONLY",
AM1126="Defaut GE &amp; POWER Cabinet","IHS",
AM1126="Sharing","Partners",
AM1126="Sites strategiques &amp; DataCenter","SST &amp; DC",
AM1126="Exclu","Exclu",
AM1126="SAT","SAT",
AM1126="SPARE-ISSUE","SPARE-ISSUE",
AM1126="Fiber CAmtel","TRANS_FO_CAMTEL",
AM1126="Fiber AOF","Fiber AOF",
AM1126="Projet OCM (HUAWEI)","TRAVAUX-HUAWEI",
AM1126="Projet OCM (NOKIA)","TRAVAUX-NOKIA",
AM1126="ACCESS-ISSUE","ACCESS-ISSUE",
AM1126="Projet OCM (ZTE, NOKIA, autres projets)","TRAVAUX OCM",
AM1126="No root CAuse","No root cause",
AM1126="ODU HS","PDH",
AM1126="IP &amp; VLAN","PDH",
AM1126="Warehouse HUAWEI","SPARE-ISSUE",
AM1126="SPARE-HS","SPARE-ISSUE",
AM1126="Power Telco","BSS",AM1126="no impacts","no impacts"
),"")</f>
        <v>no impacts</v>
      </c>
      <c r="AL1126" s="48" t="str" cm="1">
        <f t="array" ref="AL1126">IFERROR(_xlfn.IFS(
AM1126="MPR ISSUE","TX ISSUE",
AM1126="BSS Hardware Issue","RAN ISSUE",
AM1126="Sites strategiques, MLL, Pylone, etc.","ENVTECH",
AM1126="AKTIVCO DEFAUT GE &amp; POWER Cabinet","POWER ISSUE",
AM1126="AKTIVCO Coupure ENEO &amp; Baisse de tension","POWER ISSUE",
AM1126="Coupure ENEO &amp; Baisse de tension","POWER ISSUE",
AM1126="Defaut GE &amp; POWER Cabinet","POWER ISSUE",
AM1126="Sharing","POWER ISSUE",
AM1126="Sites strategiques &amp; DataCenter","POWER ISSUE",
AM1126="Exclu","Exclu",
AM1126="SAT","TX ISSUE",
AM1126="SPARE-ISSUE","SPARE-ISSUE",
AM1126="Fiber CAmtel","TX ISSUE",
AM1126="Fiber AOF","TX ISSUE",
AM1126="Projet OCM (HUAWEI)","TRAVAUX-HUAWEI",
AM1126="Projet OCM (NOKIA)","TRAVAUX -NOKIA",
AM1126="ACCESS-ISSUE","ACCESS-ISSUE",
AM1126="Projet OCM (ZTE, NOKIA, autres projets)","TRAVAUX OCM",
AM1126="No root CAuse","No root cause",
AM1126="ODU HS","TX ISSUE",
AM1126="IP &amp; VLAN","TX ISSUE",
AM1126="Warehouse HUAWEI","SPARE-ISSUE",
AM1126="SPARE-HS","SPARE-ISSUE",
AM1126="Power Telco","RAN ISSUE",AM1126="no impacts","no impacts"
),"")</f>
        <v>no impacts</v>
      </c>
      <c r="AM1126" s="67" t="s">
        <v>5605</v>
      </c>
      <c r="AN1126" s="48" t="str" cm="1">
        <f t="array" ref="AN1126">IFERROR(_xlfn.IFS(
AM1126="MPR ISSUE","ACTIVE",
AM1126="BSS Hardware Issue","ACTIVE",
AM1126="Sites strategiques, MLL, Pylone, etc.","PASSIVE",
AM1126="AKTIVCO DEFAUT GE &amp; POWER Cabinet","PASSIVE",
AM1126="AKTIVCO Coupure ENEO &amp; Baisse de tension","PASSIVE",
AM1126="Coupure ENEO &amp; Baisse de tension","PASSIVE",
AM1126="Defaut GE &amp; POWER Cabinet","PASSIVE",
AM1126="Sharing","PASSIVE",
AM1126="Sites strategiques &amp; DataCenter","PASSIVE",
AM1126="Exclu","Exclu",
AM1126="SAT","ACTIVE",
AM1126="SPARE-ISSUE","SPARE-ISSUE",
AM1126="Fiber CAmtel","ACTIVE",
AM1126="Fiber AOF","ACTIVE",
AM1126="Projet OCM (HUAWEI)","PLANNED WORKS",
AM1126="Projet OCM (NOKIA)","PLANNED WORKS",
AM1126="ACCESS-ISSUE","ACCESS-ISSUE",
AM1126="Projet OCM (ZTE, NOKIA, autres projets)","PLANNED WORKS",
AM1126="No root CAuse","No root cause",
AM1126="ODU HS","ACTIVE",
AM1126="IP &amp; VLAN","ACTIVE",
AM1126="Warehouse HUAWEI","SPARE-ISSUE",
AM1126="SPARE-HS","SPARE-ISSUE",
AM1126="Power Telco","ACTIVE", AM1126="no impacts","no impacts"
),"")</f>
        <v>no impacts</v>
      </c>
      <c r="AO1126" s="93" t="s">
        <v>5537</v>
      </c>
      <c r="AP1126" s="101" t="str">
        <f t="shared" si="33"/>
        <v>OST_063</v>
      </c>
      <c r="AR1126" s="17" t="s">
        <v>5537</v>
      </c>
      <c r="AS1126" s="7" t="s">
        <v>5537</v>
      </c>
      <c r="AT1126" s="6"/>
      <c r="AU1126" s="7"/>
      <c r="AV1126" s="3" t="s">
        <v>5537</v>
      </c>
      <c r="AW1126" s="18" t="s">
        <v>5537</v>
      </c>
      <c r="AX1126" s="18" t="s">
        <v>5537</v>
      </c>
      <c r="AY1126" s="18" t="s">
        <v>5537</v>
      </c>
      <c r="AZ1126" s="18" t="s">
        <v>5537</v>
      </c>
      <c r="BA1126" s="18" t="s">
        <v>5537</v>
      </c>
      <c r="BB1126" s="18" t="s">
        <v>5537</v>
      </c>
      <c r="BC1126" s="18" t="s">
        <v>5537</v>
      </c>
      <c r="BD1126" s="18" t="s">
        <v>5537</v>
      </c>
      <c r="BE1126" s="18" t="s">
        <v>5537</v>
      </c>
      <c r="BF1126" s="18" t="s">
        <v>5537</v>
      </c>
      <c r="BG1126" s="18" t="s">
        <v>5537</v>
      </c>
      <c r="BH1126" s="18" t="s">
        <v>5537</v>
      </c>
      <c r="BI1126" s="9" t="s">
        <v>5537</v>
      </c>
      <c r="BJ1126" s="14"/>
      <c r="BK1126" s="14" t="s">
        <v>5537</v>
      </c>
      <c r="BL1126" s="14" t="str">
        <f>_xlfn.XLOOKUP(B1126,'[4]cell downs 18042026 17h'!$B:$B,'[4]cell downs 18042026 17h'!$B:$B,"")</f>
        <v/>
      </c>
      <c r="BM1126" s="14" t="str">
        <f>_xlfn.XLOOKUP(B1126,'[5]Cells Huawei 19042026 15h'!$B:$B,'[5]Cells Huawei 19042026 15h'!$B:$B,"")</f>
        <v/>
      </c>
      <c r="BN1126" s="9" t="str">
        <f>_xlfn.XLOOKUP(B1126,'[6]cells down 19042026 9H40'!$B:$B,'[6]cells down 19042026 9H40'!$B:$B,"")</f>
        <v/>
      </c>
      <c r="BO1126" s="9" t="s">
        <v>4684</v>
      </c>
      <c r="BP1126" s="9" t="s">
        <v>5537</v>
      </c>
      <c r="BQ1126" s="115"/>
    </row>
    <row r="1127" spans="1:69" s="9" customFormat="1" x14ac:dyDescent="0.3">
      <c r="A1127" s="1" t="s">
        <v>2805</v>
      </c>
      <c r="B1127" s="8" t="s">
        <v>2806</v>
      </c>
      <c r="C1127" s="3" t="str">
        <f>_xlfn.XLOOKUP(B1127,'[1]daily break down'!$D:$D,'[1]daily break down'!$E:$E,"")</f>
        <v>SUD-OUEST</v>
      </c>
      <c r="D1127" s="1" t="s">
        <v>21</v>
      </c>
      <c r="E1127" s="1" t="s">
        <v>5526</v>
      </c>
      <c r="F1127" s="3" t="s">
        <v>13</v>
      </c>
      <c r="G1127" s="1" t="s">
        <v>63</v>
      </c>
      <c r="H1127" s="32" t="str">
        <f>_xlfn.XLOOKUP(B1127,[2]CALCULATION!$B:$B,[2]CALCULATION!$H:$H,"")</f>
        <v>HUAWEI</v>
      </c>
      <c r="I1127" s="28">
        <v>0</v>
      </c>
      <c r="J1127" s="28">
        <v>0</v>
      </c>
      <c r="K1127" s="28">
        <v>0</v>
      </c>
      <c r="L1127" s="28">
        <v>0</v>
      </c>
      <c r="M1127" s="28">
        <v>0</v>
      </c>
      <c r="N1127" s="28">
        <v>0</v>
      </c>
      <c r="O1127" s="28">
        <v>0</v>
      </c>
      <c r="P1127" s="28">
        <v>0</v>
      </c>
      <c r="Q1127" s="28">
        <v>0</v>
      </c>
      <c r="R1127" s="28">
        <v>0</v>
      </c>
      <c r="S1127" s="94">
        <v>0</v>
      </c>
      <c r="T1127" s="94">
        <f>_xlfn.XLOOKUP(B1127,'[3]Nur des jours'!$B:$B,'[3]Nur des jours'!$U:$U,"")</f>
        <v>0</v>
      </c>
      <c r="U1127" s="94">
        <v>0</v>
      </c>
      <c r="V1127" s="94">
        <v>0</v>
      </c>
      <c r="W1127" s="94">
        <v>0</v>
      </c>
      <c r="X1127" s="94">
        <v>2.8973619778959177</v>
      </c>
      <c r="Y1127" s="94">
        <v>2.5195080086635677</v>
      </c>
      <c r="Z1127" s="94">
        <v>0</v>
      </c>
      <c r="AA1127" s="94">
        <v>0</v>
      </c>
      <c r="AB1127" s="94">
        <v>0</v>
      </c>
      <c r="AC1127" s="94">
        <f>_xlfn.XLOOKUP(B1127,'[3]Nur des jours'!$B:$B,'[3]Nur des jours'!$N:$N,"")</f>
        <v>0</v>
      </c>
      <c r="AD1127" s="94">
        <v>0</v>
      </c>
      <c r="AE1127" s="94">
        <v>0</v>
      </c>
      <c r="AF1127" s="94">
        <v>0</v>
      </c>
      <c r="AG1127" s="94">
        <v>0</v>
      </c>
      <c r="AH1127" s="94">
        <v>0</v>
      </c>
      <c r="AI1127" s="49" t="s">
        <v>5559</v>
      </c>
      <c r="AJ1127" s="49"/>
      <c r="AK1127" s="48" t="str" cm="1">
        <f t="array" ref="AK1127">IFERROR(_xlfn.IFS(
AM1127="MPR ISSUE","PDH",
AM1127="BSS Hardware Issue","BSS",
AM1127="Sites strategiques, MLL, Pylone, etc.","ENVTECH",
AM1127="AKTIVCO DEFAUT GE &amp; POWER Cabinet","AKTIVCO",
AM1127="AKTIVCO Coupure ENEO &amp; Baisse de tension","AKTIVCO GRID ONLY",
AM1127="Coupure ENEO &amp; Baisse de tension","IHS GRID ONLY",
AM1127="Defaut GE &amp; POWER Cabinet","IHS",
AM1127="Sharing","Partners",
AM1127="Sites strategiques &amp; DataCenter","SST &amp; DC",
AM1127="Exclu","Exclu",
AM1127="SAT","SAT",
AM1127="SPARE-ISSUE","SPARE-ISSUE",
AM1127="Fiber CAmtel","TRANS_FO_CAMTEL",
AM1127="Fiber AOF","Fiber AOF",
AM1127="Projet OCM (HUAWEI)","TRAVAUX-HUAWEI",
AM1127="Projet OCM (NOKIA)","TRAVAUX-NOKIA",
AM1127="ACCESS-ISSUE","ACCESS-ISSUE",
AM1127="Projet OCM (ZTE, NOKIA, autres projets)","TRAVAUX OCM",
AM1127="No root CAuse","No root cause",
AM1127="ODU HS","PDH",
AM1127="IP &amp; VLAN","PDH",
AM1127="Warehouse HUAWEI","SPARE-ISSUE",
AM1127="SPARE-HS","SPARE-ISSUE",
AM1127="Power Telco","BSS",AM1127="no impacts","no impacts"
),"")</f>
        <v>no impacts</v>
      </c>
      <c r="AL1127" s="48" t="str" cm="1">
        <f t="array" ref="AL1127">IFERROR(_xlfn.IFS(
AM1127="MPR ISSUE","TX ISSUE",
AM1127="BSS Hardware Issue","RAN ISSUE",
AM1127="Sites strategiques, MLL, Pylone, etc.","ENVTECH",
AM1127="AKTIVCO DEFAUT GE &amp; POWER Cabinet","POWER ISSUE",
AM1127="AKTIVCO Coupure ENEO &amp; Baisse de tension","POWER ISSUE",
AM1127="Coupure ENEO &amp; Baisse de tension","POWER ISSUE",
AM1127="Defaut GE &amp; POWER Cabinet","POWER ISSUE",
AM1127="Sharing","POWER ISSUE",
AM1127="Sites strategiques &amp; DataCenter","POWER ISSUE",
AM1127="Exclu","Exclu",
AM1127="SAT","TX ISSUE",
AM1127="SPARE-ISSUE","SPARE-ISSUE",
AM1127="Fiber CAmtel","TX ISSUE",
AM1127="Fiber AOF","TX ISSUE",
AM1127="Projet OCM (HUAWEI)","TRAVAUX-HUAWEI",
AM1127="Projet OCM (NOKIA)","TRAVAUX -NOKIA",
AM1127="ACCESS-ISSUE","ACCESS-ISSUE",
AM1127="Projet OCM (ZTE, NOKIA, autres projets)","TRAVAUX OCM",
AM1127="No root CAuse","No root cause",
AM1127="ODU HS","TX ISSUE",
AM1127="IP &amp; VLAN","TX ISSUE",
AM1127="Warehouse HUAWEI","SPARE-ISSUE",
AM1127="SPARE-HS","SPARE-ISSUE",
AM1127="Power Telco","RAN ISSUE",AM1127="no impacts","no impacts"
),"")</f>
        <v>no impacts</v>
      </c>
      <c r="AM1127" s="67" t="s">
        <v>5605</v>
      </c>
      <c r="AN1127" s="48" t="str" cm="1">
        <f t="array" ref="AN1127">IFERROR(_xlfn.IFS(
AM1127="MPR ISSUE","ACTIVE",
AM1127="BSS Hardware Issue","ACTIVE",
AM1127="Sites strategiques, MLL, Pylone, etc.","PASSIVE",
AM1127="AKTIVCO DEFAUT GE &amp; POWER Cabinet","PASSIVE",
AM1127="AKTIVCO Coupure ENEO &amp; Baisse de tension","PASSIVE",
AM1127="Coupure ENEO &amp; Baisse de tension","PASSIVE",
AM1127="Defaut GE &amp; POWER Cabinet","PASSIVE",
AM1127="Sharing","PASSIVE",
AM1127="Sites strategiques &amp; DataCenter","PASSIVE",
AM1127="Exclu","Exclu",
AM1127="SAT","ACTIVE",
AM1127="SPARE-ISSUE","SPARE-ISSUE",
AM1127="Fiber CAmtel","ACTIVE",
AM1127="Fiber AOF","ACTIVE",
AM1127="Projet OCM (HUAWEI)","PLANNED WORKS",
AM1127="Projet OCM (NOKIA)","PLANNED WORKS",
AM1127="ACCESS-ISSUE","ACCESS-ISSUE",
AM1127="Projet OCM (ZTE, NOKIA, autres projets)","PLANNED WORKS",
AM1127="No root CAuse","No root cause",
AM1127="ODU HS","ACTIVE",
AM1127="IP &amp; VLAN","ACTIVE",
AM1127="Warehouse HUAWEI","SPARE-ISSUE",
AM1127="SPARE-HS","SPARE-ISSUE",
AM1127="Power Telco","ACTIVE", AM1127="no impacts","no impacts"
),"")</f>
        <v>no impacts</v>
      </c>
      <c r="AO1127" s="93" t="s">
        <v>5537</v>
      </c>
      <c r="AP1127" s="101" t="str">
        <f t="shared" si="33"/>
        <v>SUO_081</v>
      </c>
      <c r="AR1127" s="17" t="s">
        <v>5537</v>
      </c>
      <c r="AS1127" s="7" t="s">
        <v>5537</v>
      </c>
      <c r="AT1127" s="6"/>
      <c r="AU1127" s="7"/>
      <c r="AV1127" s="3" t="s">
        <v>5537</v>
      </c>
      <c r="AW1127" s="18" t="s">
        <v>5537</v>
      </c>
      <c r="AX1127" s="18" t="s">
        <v>5537</v>
      </c>
      <c r="AY1127" s="18" t="s">
        <v>5537</v>
      </c>
      <c r="AZ1127" s="18" t="s">
        <v>5537</v>
      </c>
      <c r="BA1127" s="18" t="s">
        <v>5537</v>
      </c>
      <c r="BB1127" s="18" t="s">
        <v>5537</v>
      </c>
      <c r="BC1127" s="18" t="s">
        <v>5537</v>
      </c>
      <c r="BD1127" s="18" t="s">
        <v>5537</v>
      </c>
      <c r="BE1127" s="18" t="s">
        <v>5537</v>
      </c>
      <c r="BF1127" s="18" t="s">
        <v>5537</v>
      </c>
      <c r="BG1127" s="18" t="s">
        <v>5537</v>
      </c>
      <c r="BH1127" s="18" t="s">
        <v>5537</v>
      </c>
      <c r="BI1127" s="9" t="s">
        <v>5537</v>
      </c>
      <c r="BJ1127" s="14"/>
      <c r="BK1127" s="14" t="s">
        <v>5537</v>
      </c>
      <c r="BL1127" s="14" t="str">
        <f>_xlfn.XLOOKUP(B1127,'[4]cell downs 18042026 17h'!$B:$B,'[4]cell downs 18042026 17h'!$B:$B,"")</f>
        <v/>
      </c>
      <c r="BM1127" s="14" t="str">
        <f>_xlfn.XLOOKUP(B1127,'[5]Cells Huawei 19042026 15h'!$B:$B,'[5]Cells Huawei 19042026 15h'!$B:$B,"")</f>
        <v/>
      </c>
      <c r="BN1127" s="9" t="str">
        <f>_xlfn.XLOOKUP(B1127,'[6]cells down 19042026 9H40'!$B:$B,'[6]cells down 19042026 9H40'!$B:$B,"")</f>
        <v/>
      </c>
      <c r="BO1127" s="9" t="s">
        <v>5537</v>
      </c>
      <c r="BP1127" s="9" t="s">
        <v>12</v>
      </c>
      <c r="BQ1127" s="115"/>
    </row>
    <row r="1128" spans="1:69" s="9" customFormat="1" x14ac:dyDescent="0.3">
      <c r="A1128" s="1" t="s">
        <v>2931</v>
      </c>
      <c r="B1128" s="8" t="s">
        <v>2932</v>
      </c>
      <c r="C1128" s="3" t="str">
        <f>_xlfn.XLOOKUP(B1128,'[1]daily break down'!$D:$D,'[1]daily break down'!$E:$E,"")</f>
        <v>OUEST</v>
      </c>
      <c r="D1128" s="1" t="s">
        <v>357</v>
      </c>
      <c r="E1128" s="1" t="s">
        <v>710</v>
      </c>
      <c r="F1128" s="3" t="s">
        <v>102</v>
      </c>
      <c r="G1128" s="1" t="s">
        <v>2931</v>
      </c>
      <c r="H1128" s="32" t="str">
        <f>_xlfn.XLOOKUP(B1128,[2]CALCULATION!$B:$B,[2]CALCULATION!$H:$H,"")</f>
        <v>HUAWEI</v>
      </c>
      <c r="I1128" s="28">
        <v>0</v>
      </c>
      <c r="J1128" s="28">
        <v>0</v>
      </c>
      <c r="K1128" s="28">
        <v>0</v>
      </c>
      <c r="L1128" s="28">
        <v>0</v>
      </c>
      <c r="M1128" s="28">
        <v>0</v>
      </c>
      <c r="N1128" s="28">
        <v>0</v>
      </c>
      <c r="O1128" s="28">
        <v>0</v>
      </c>
      <c r="P1128" s="28">
        <v>0</v>
      </c>
      <c r="Q1128" s="28">
        <v>0</v>
      </c>
      <c r="R1128" s="28">
        <v>0</v>
      </c>
      <c r="S1128" s="94">
        <v>0</v>
      </c>
      <c r="T1128" s="94">
        <f>_xlfn.XLOOKUP(B1128,'[3]Nur des jours'!$B:$B,'[3]Nur des jours'!$U:$U,"")</f>
        <v>0</v>
      </c>
      <c r="U1128" s="94">
        <v>0</v>
      </c>
      <c r="V1128" s="94">
        <v>0</v>
      </c>
      <c r="W1128" s="94">
        <v>0</v>
      </c>
      <c r="X1128" s="94">
        <v>0</v>
      </c>
      <c r="Y1128" s="94">
        <v>2.3716195392557213</v>
      </c>
      <c r="Z1128" s="94">
        <v>0</v>
      </c>
      <c r="AA1128" s="94">
        <v>0</v>
      </c>
      <c r="AB1128" s="94">
        <v>0</v>
      </c>
      <c r="AC1128" s="94">
        <f>_xlfn.XLOOKUP(B1128,'[3]Nur des jours'!$B:$B,'[3]Nur des jours'!$N:$N,"")</f>
        <v>0</v>
      </c>
      <c r="AD1128" s="94">
        <v>0</v>
      </c>
      <c r="AE1128" s="94">
        <v>0</v>
      </c>
      <c r="AF1128" s="94">
        <v>0</v>
      </c>
      <c r="AG1128" s="94">
        <v>0</v>
      </c>
      <c r="AH1128" s="94">
        <v>0</v>
      </c>
      <c r="AI1128" s="49" t="s">
        <v>5559</v>
      </c>
      <c r="AJ1128" s="49"/>
      <c r="AK1128" s="48" t="str" cm="1">
        <f t="array" ref="AK1128">IFERROR(_xlfn.IFS(
AM1128="MPR ISSUE","PDH",
AM1128="BSS Hardware Issue","BSS",
AM1128="Sites strategiques, MLL, Pylone, etc.","ENVTECH",
AM1128="AKTIVCO DEFAUT GE &amp; POWER Cabinet","AKTIVCO",
AM1128="AKTIVCO Coupure ENEO &amp; Baisse de tension","AKTIVCO GRID ONLY",
AM1128="Coupure ENEO &amp; Baisse de tension","IHS GRID ONLY",
AM1128="Defaut GE &amp; POWER Cabinet","IHS",
AM1128="Sharing","Partners",
AM1128="Sites strategiques &amp; DataCenter","SST &amp; DC",
AM1128="Exclu","Exclu",
AM1128="SAT","SAT",
AM1128="SPARE-ISSUE","SPARE-ISSUE",
AM1128="Fiber CAmtel","TRANS_FO_CAMTEL",
AM1128="Fiber AOF","Fiber AOF",
AM1128="Projet OCM (HUAWEI)","TRAVAUX-HUAWEI",
AM1128="Projet OCM (NOKIA)","TRAVAUX-NOKIA",
AM1128="ACCESS-ISSUE","ACCESS-ISSUE",
AM1128="Projet OCM (ZTE, NOKIA, autres projets)","TRAVAUX OCM",
AM1128="No root CAuse","No root cause",
AM1128="ODU HS","PDH",
AM1128="IP &amp; VLAN","PDH",
AM1128="Warehouse HUAWEI","SPARE-ISSUE",
AM1128="SPARE-HS","SPARE-ISSUE",
AM1128="Power Telco","BSS",AM1128="no impacts","no impacts"
),"")</f>
        <v>no impacts</v>
      </c>
      <c r="AL1128" s="48" t="str" cm="1">
        <f t="array" ref="AL1128">IFERROR(_xlfn.IFS(
AM1128="MPR ISSUE","TX ISSUE",
AM1128="BSS Hardware Issue","RAN ISSUE",
AM1128="Sites strategiques, MLL, Pylone, etc.","ENVTECH",
AM1128="AKTIVCO DEFAUT GE &amp; POWER Cabinet","POWER ISSUE",
AM1128="AKTIVCO Coupure ENEO &amp; Baisse de tension","POWER ISSUE",
AM1128="Coupure ENEO &amp; Baisse de tension","POWER ISSUE",
AM1128="Defaut GE &amp; POWER Cabinet","POWER ISSUE",
AM1128="Sharing","POWER ISSUE",
AM1128="Sites strategiques &amp; DataCenter","POWER ISSUE",
AM1128="Exclu","Exclu",
AM1128="SAT","TX ISSUE",
AM1128="SPARE-ISSUE","SPARE-ISSUE",
AM1128="Fiber CAmtel","TX ISSUE",
AM1128="Fiber AOF","TX ISSUE",
AM1128="Projet OCM (HUAWEI)","TRAVAUX-HUAWEI",
AM1128="Projet OCM (NOKIA)","TRAVAUX -NOKIA",
AM1128="ACCESS-ISSUE","ACCESS-ISSUE",
AM1128="Projet OCM (ZTE, NOKIA, autres projets)","TRAVAUX OCM",
AM1128="No root CAuse","No root cause",
AM1128="ODU HS","TX ISSUE",
AM1128="IP &amp; VLAN","TX ISSUE",
AM1128="Warehouse HUAWEI","SPARE-ISSUE",
AM1128="SPARE-HS","SPARE-ISSUE",
AM1128="Power Telco","RAN ISSUE",AM1128="no impacts","no impacts"
),"")</f>
        <v>no impacts</v>
      </c>
      <c r="AM1128" s="67" t="s">
        <v>5605</v>
      </c>
      <c r="AN1128" s="48" t="str" cm="1">
        <f t="array" ref="AN1128">IFERROR(_xlfn.IFS(
AM1128="MPR ISSUE","ACTIVE",
AM1128="BSS Hardware Issue","ACTIVE",
AM1128="Sites strategiques, MLL, Pylone, etc.","PASSIVE",
AM1128="AKTIVCO DEFAUT GE &amp; POWER Cabinet","PASSIVE",
AM1128="AKTIVCO Coupure ENEO &amp; Baisse de tension","PASSIVE",
AM1128="Coupure ENEO &amp; Baisse de tension","PASSIVE",
AM1128="Defaut GE &amp; POWER Cabinet","PASSIVE",
AM1128="Sharing","PASSIVE",
AM1128="Sites strategiques &amp; DataCenter","PASSIVE",
AM1128="Exclu","Exclu",
AM1128="SAT","ACTIVE",
AM1128="SPARE-ISSUE","SPARE-ISSUE",
AM1128="Fiber CAmtel","ACTIVE",
AM1128="Fiber AOF","ACTIVE",
AM1128="Projet OCM (HUAWEI)","PLANNED WORKS",
AM1128="Projet OCM (NOKIA)","PLANNED WORKS",
AM1128="ACCESS-ISSUE","ACCESS-ISSUE",
AM1128="Projet OCM (ZTE, NOKIA, autres projets)","PLANNED WORKS",
AM1128="No root CAuse","No root cause",
AM1128="ODU HS","ACTIVE",
AM1128="IP &amp; VLAN","ACTIVE",
AM1128="Warehouse HUAWEI","SPARE-ISSUE",
AM1128="SPARE-HS","SPARE-ISSUE",
AM1128="Power Telco","ACTIVE", AM1128="no impacts","no impacts"
),"")</f>
        <v>no impacts</v>
      </c>
      <c r="AO1128" s="93" t="s">
        <v>5537</v>
      </c>
      <c r="AP1128" s="101" t="str">
        <f t="shared" si="33"/>
        <v>OST_023</v>
      </c>
      <c r="AR1128" s="17" t="s">
        <v>5537</v>
      </c>
      <c r="AS1128" s="7" t="s">
        <v>5537</v>
      </c>
      <c r="AT1128" s="6"/>
      <c r="AU1128" s="7"/>
      <c r="AV1128" s="3" t="s">
        <v>5537</v>
      </c>
      <c r="AW1128" s="18" t="s">
        <v>5537</v>
      </c>
      <c r="AX1128" s="18" t="s">
        <v>5537</v>
      </c>
      <c r="AY1128" s="18" t="s">
        <v>5537</v>
      </c>
      <c r="AZ1128" s="18" t="s">
        <v>5537</v>
      </c>
      <c r="BA1128" s="18" t="s">
        <v>5537</v>
      </c>
      <c r="BB1128" s="18" t="s">
        <v>5537</v>
      </c>
      <c r="BC1128" s="18" t="s">
        <v>5537</v>
      </c>
      <c r="BD1128" s="18" t="s">
        <v>5537</v>
      </c>
      <c r="BE1128" s="18" t="s">
        <v>5537</v>
      </c>
      <c r="BF1128" s="18" t="s">
        <v>5537</v>
      </c>
      <c r="BG1128" s="18" t="s">
        <v>5537</v>
      </c>
      <c r="BH1128" s="18" t="s">
        <v>5537</v>
      </c>
      <c r="BI1128" s="9" t="s">
        <v>5537</v>
      </c>
      <c r="BJ1128" s="14"/>
      <c r="BK1128" s="14" t="s">
        <v>5537</v>
      </c>
      <c r="BL1128" s="14" t="str">
        <f>_xlfn.XLOOKUP(B1128,'[4]cell downs 18042026 17h'!$B:$B,'[4]cell downs 18042026 17h'!$B:$B,"")</f>
        <v/>
      </c>
      <c r="BM1128" s="14" t="str">
        <f>_xlfn.XLOOKUP(B1128,'[5]Cells Huawei 19042026 15h'!$B:$B,'[5]Cells Huawei 19042026 15h'!$B:$B,"")</f>
        <v/>
      </c>
      <c r="BN1128" s="9" t="str">
        <f>_xlfn.XLOOKUP(B1128,'[6]cells down 19042026 9H40'!$B:$B,'[6]cells down 19042026 9H40'!$B:$B,"")</f>
        <v/>
      </c>
      <c r="BO1128" s="9" t="s">
        <v>5537</v>
      </c>
      <c r="BP1128" s="9" t="s">
        <v>12</v>
      </c>
      <c r="BQ1128" s="115"/>
    </row>
    <row r="1129" spans="1:69" s="9" customFormat="1" x14ac:dyDescent="0.3">
      <c r="A1129" s="1" t="s">
        <v>4667</v>
      </c>
      <c r="B1129" s="8" t="s">
        <v>4668</v>
      </c>
      <c r="C1129" s="3" t="str">
        <f>_xlfn.XLOOKUP(B1129,'[1]daily break down'!$D:$D,'[1]daily break down'!$E:$E,"")</f>
        <v>SUD-OUEST</v>
      </c>
      <c r="D1129" s="1" t="s">
        <v>11</v>
      </c>
      <c r="E1129" s="1" t="s">
        <v>12</v>
      </c>
      <c r="F1129" s="3" t="s">
        <v>13</v>
      </c>
      <c r="G1129" s="1" t="s">
        <v>14</v>
      </c>
      <c r="H1129" s="32" t="str">
        <f>_xlfn.XLOOKUP(B1129,[2]CALCULATION!$B:$B,[2]CALCULATION!$H:$H,"")</f>
        <v>Huawei</v>
      </c>
      <c r="I1129" s="28">
        <v>0</v>
      </c>
      <c r="J1129" s="28">
        <v>0.62485196884996552</v>
      </c>
      <c r="K1129" s="28">
        <v>0</v>
      </c>
      <c r="L1129" s="28">
        <v>0</v>
      </c>
      <c r="M1129" s="28">
        <v>0</v>
      </c>
      <c r="N1129" s="28">
        <v>0</v>
      </c>
      <c r="O1129" s="28">
        <v>0</v>
      </c>
      <c r="P1129" s="28">
        <v>0</v>
      </c>
      <c r="Q1129" s="28">
        <v>0</v>
      </c>
      <c r="R1129" s="28">
        <v>8.2933114175890946E-3</v>
      </c>
      <c r="S1129" s="94">
        <v>0</v>
      </c>
      <c r="T1129" s="94">
        <f>_xlfn.XLOOKUP(B1129,'[3]Nur des jours'!$B:$B,'[3]Nur des jours'!$U:$U,"")</f>
        <v>0</v>
      </c>
      <c r="U1129" s="94">
        <v>8.9175391586979543E-5</v>
      </c>
      <c r="V1129" s="94">
        <v>0</v>
      </c>
      <c r="W1129" s="94">
        <v>0</v>
      </c>
      <c r="X1129" s="94">
        <v>0</v>
      </c>
      <c r="Y1129" s="94">
        <v>2.2855652863742857</v>
      </c>
      <c r="Z1129" s="94">
        <v>0.82571062086047831</v>
      </c>
      <c r="AA1129" s="94">
        <v>0</v>
      </c>
      <c r="AB1129" s="94">
        <v>0</v>
      </c>
      <c r="AC1129" s="94">
        <f>_xlfn.XLOOKUP(B1129,'[3]Nur des jours'!$B:$B,'[3]Nur des jours'!$N:$N,"")</f>
        <v>0</v>
      </c>
      <c r="AD1129" s="94">
        <v>0</v>
      </c>
      <c r="AE1129" s="94">
        <v>0</v>
      </c>
      <c r="AF1129" s="94">
        <v>0</v>
      </c>
      <c r="AG1129" s="94">
        <v>0</v>
      </c>
      <c r="AH1129" s="94">
        <v>0</v>
      </c>
      <c r="AI1129" s="49" t="s">
        <v>5559</v>
      </c>
      <c r="AJ1129" s="49"/>
      <c r="AK1129" s="48" t="str" cm="1">
        <f t="array" ref="AK1129">IFERROR(_xlfn.IFS(
AM1129="MPR ISSUE","PDH",
AM1129="BSS Hardware Issue","BSS",
AM1129="Sites strategiques, MLL, Pylone, etc.","ENVTECH",
AM1129="AKTIVCO DEFAUT GE &amp; POWER Cabinet","AKTIVCO",
AM1129="AKTIVCO Coupure ENEO &amp; Baisse de tension","AKTIVCO GRID ONLY",
AM1129="Coupure ENEO &amp; Baisse de tension","IHS GRID ONLY",
AM1129="Defaut GE &amp; POWER Cabinet","IHS",
AM1129="Sharing","Partners",
AM1129="Sites strategiques &amp; DataCenter","SST &amp; DC",
AM1129="Exclu","Exclu",
AM1129="SAT","SAT",
AM1129="SPARE-ISSUE","SPARE-ISSUE",
AM1129="Fiber CAmtel","TRANS_FO_CAMTEL",
AM1129="Fiber AOF","Fiber AOF",
AM1129="Projet OCM (HUAWEI)","TRAVAUX-HUAWEI",
AM1129="Projet OCM (NOKIA)","TRAVAUX-NOKIA",
AM1129="ACCESS-ISSUE","ACCESS-ISSUE",
AM1129="Projet OCM (ZTE, NOKIA, autres projets)","TRAVAUX OCM",
AM1129="No root CAuse","No root cause",
AM1129="ODU HS","PDH",
AM1129="IP &amp; VLAN","PDH",
AM1129="Warehouse HUAWEI","SPARE-ISSUE",
AM1129="SPARE-HS","SPARE-ISSUE",
AM1129="Power Telco","BSS",AM1129="no impacts","no impacts"
),"")</f>
        <v>no impacts</v>
      </c>
      <c r="AL1129" s="48" t="str" cm="1">
        <f t="array" ref="AL1129">IFERROR(_xlfn.IFS(
AM1129="MPR ISSUE","TX ISSUE",
AM1129="BSS Hardware Issue","RAN ISSUE",
AM1129="Sites strategiques, MLL, Pylone, etc.","ENVTECH",
AM1129="AKTIVCO DEFAUT GE &amp; POWER Cabinet","POWER ISSUE",
AM1129="AKTIVCO Coupure ENEO &amp; Baisse de tension","POWER ISSUE",
AM1129="Coupure ENEO &amp; Baisse de tension","POWER ISSUE",
AM1129="Defaut GE &amp; POWER Cabinet","POWER ISSUE",
AM1129="Sharing","POWER ISSUE",
AM1129="Sites strategiques &amp; DataCenter","POWER ISSUE",
AM1129="Exclu","Exclu",
AM1129="SAT","TX ISSUE",
AM1129="SPARE-ISSUE","SPARE-ISSUE",
AM1129="Fiber CAmtel","TX ISSUE",
AM1129="Fiber AOF","TX ISSUE",
AM1129="Projet OCM (HUAWEI)","TRAVAUX-HUAWEI",
AM1129="Projet OCM (NOKIA)","TRAVAUX -NOKIA",
AM1129="ACCESS-ISSUE","ACCESS-ISSUE",
AM1129="Projet OCM (ZTE, NOKIA, autres projets)","TRAVAUX OCM",
AM1129="No root CAuse","No root cause",
AM1129="ODU HS","TX ISSUE",
AM1129="IP &amp; VLAN","TX ISSUE",
AM1129="Warehouse HUAWEI","SPARE-ISSUE",
AM1129="SPARE-HS","SPARE-ISSUE",
AM1129="Power Telco","RAN ISSUE",AM1129="no impacts","no impacts"
),"")</f>
        <v>no impacts</v>
      </c>
      <c r="AM1129" s="67" t="s">
        <v>5605</v>
      </c>
      <c r="AN1129" s="48" t="str" cm="1">
        <f t="array" ref="AN1129">IFERROR(_xlfn.IFS(
AM1129="MPR ISSUE","ACTIVE",
AM1129="BSS Hardware Issue","ACTIVE",
AM1129="Sites strategiques, MLL, Pylone, etc.","PASSIVE",
AM1129="AKTIVCO DEFAUT GE &amp; POWER Cabinet","PASSIVE",
AM1129="AKTIVCO Coupure ENEO &amp; Baisse de tension","PASSIVE",
AM1129="Coupure ENEO &amp; Baisse de tension","PASSIVE",
AM1129="Defaut GE &amp; POWER Cabinet","PASSIVE",
AM1129="Sharing","PASSIVE",
AM1129="Sites strategiques &amp; DataCenter","PASSIVE",
AM1129="Exclu","Exclu",
AM1129="SAT","ACTIVE",
AM1129="SPARE-ISSUE","SPARE-ISSUE",
AM1129="Fiber CAmtel","ACTIVE",
AM1129="Fiber AOF","ACTIVE",
AM1129="Projet OCM (HUAWEI)","PLANNED WORKS",
AM1129="Projet OCM (NOKIA)","PLANNED WORKS",
AM1129="ACCESS-ISSUE","ACCESS-ISSUE",
AM1129="Projet OCM (ZTE, NOKIA, autres projets)","PLANNED WORKS",
AM1129="No root CAuse","No root cause",
AM1129="ODU HS","ACTIVE",
AM1129="IP &amp; VLAN","ACTIVE",
AM1129="Warehouse HUAWEI","SPARE-ISSUE",
AM1129="SPARE-HS","SPARE-ISSUE",
AM1129="Power Telco","ACTIVE", AM1129="no impacts","no impacts"
),"")</f>
        <v>no impacts</v>
      </c>
      <c r="AO1129" s="93" t="s">
        <v>5537</v>
      </c>
      <c r="AP1129" s="101" t="str">
        <f t="shared" si="33"/>
        <v>SUO_062</v>
      </c>
      <c r="AR1129" s="17" t="s">
        <v>5537</v>
      </c>
      <c r="AS1129" s="7" t="s">
        <v>5537</v>
      </c>
      <c r="AT1129" s="6"/>
      <c r="AU1129" s="7"/>
      <c r="AV1129" s="3" t="s">
        <v>5537</v>
      </c>
      <c r="AW1129" s="18" t="s">
        <v>5537</v>
      </c>
      <c r="AX1129" s="18" t="s">
        <v>5537</v>
      </c>
      <c r="AY1129" s="18" t="s">
        <v>5537</v>
      </c>
      <c r="AZ1129" s="18" t="s">
        <v>5537</v>
      </c>
      <c r="BA1129" s="18" t="s">
        <v>5537</v>
      </c>
      <c r="BB1129" s="18" t="s">
        <v>5537</v>
      </c>
      <c r="BC1129" s="18" t="s">
        <v>5537</v>
      </c>
      <c r="BD1129" s="18" t="s">
        <v>5537</v>
      </c>
      <c r="BE1129" s="18" t="s">
        <v>5537</v>
      </c>
      <c r="BF1129" s="18" t="s">
        <v>5537</v>
      </c>
      <c r="BG1129" s="18" t="s">
        <v>5537</v>
      </c>
      <c r="BH1129" s="18" t="s">
        <v>5537</v>
      </c>
      <c r="BI1129" s="9" t="s">
        <v>5537</v>
      </c>
      <c r="BJ1129" s="14"/>
      <c r="BK1129" s="14" t="s">
        <v>5537</v>
      </c>
      <c r="BL1129" s="14" t="str">
        <f>_xlfn.XLOOKUP(B1129,'[4]cell downs 18042026 17h'!$B:$B,'[4]cell downs 18042026 17h'!$B:$B,"")</f>
        <v/>
      </c>
      <c r="BM1129" s="14" t="str">
        <f>_xlfn.XLOOKUP(B1129,'[5]Cells Huawei 19042026 15h'!$B:$B,'[5]Cells Huawei 19042026 15h'!$B:$B,"")</f>
        <v/>
      </c>
      <c r="BN1129" s="9" t="str">
        <f>_xlfn.XLOOKUP(B1129,'[6]cells down 19042026 9H40'!$B:$B,'[6]cells down 19042026 9H40'!$B:$B,"")</f>
        <v/>
      </c>
      <c r="BO1129" s="9" t="s">
        <v>4668</v>
      </c>
      <c r="BP1129" s="9" t="s">
        <v>5537</v>
      </c>
      <c r="BQ1129" s="115"/>
    </row>
    <row r="1130" spans="1:69" s="9" customFormat="1" x14ac:dyDescent="0.3">
      <c r="A1130" s="1" t="s">
        <v>352</v>
      </c>
      <c r="B1130" s="1" t="s">
        <v>353</v>
      </c>
      <c r="C1130" s="3" t="str">
        <f>_xlfn.XLOOKUP(B1130,'[1]daily break down'!$D:$D,'[1]daily break down'!$E:$E,"")</f>
        <v>LITTORAL</v>
      </c>
      <c r="D1130" s="1" t="s">
        <v>21</v>
      </c>
      <c r="E1130" s="1" t="s">
        <v>36</v>
      </c>
      <c r="F1130" s="3" t="s">
        <v>31</v>
      </c>
      <c r="G1130" s="1" t="s">
        <v>354</v>
      </c>
      <c r="H1130" s="34" t="str">
        <f>_xlfn.XLOOKUP(B1130,[2]CALCULATION!$B:$B,[2]CALCULATION!$H:$H,"")</f>
        <v>ZTE</v>
      </c>
      <c r="I1130" s="28">
        <v>0</v>
      </c>
      <c r="J1130" s="28">
        <v>5.536971403948832</v>
      </c>
      <c r="K1130" s="28">
        <v>0.7958368646788414</v>
      </c>
      <c r="L1130" s="28">
        <v>0</v>
      </c>
      <c r="M1130" s="28">
        <v>0.76462547762339872</v>
      </c>
      <c r="N1130" s="28">
        <v>0.56699497478833261</v>
      </c>
      <c r="O1130" s="28">
        <v>0.47441308324273096</v>
      </c>
      <c r="P1130" s="28">
        <v>5.9604831736736842E-2</v>
      </c>
      <c r="Q1130" s="28">
        <v>6.9736404676500214</v>
      </c>
      <c r="R1130" s="28">
        <v>3.7297429180471013</v>
      </c>
      <c r="S1130" s="94">
        <v>9.3867800692286405</v>
      </c>
      <c r="T1130" s="94">
        <f>_xlfn.XLOOKUP(B1130,'[3]Nur des jours'!$B:$B,'[3]Nur des jours'!$U:$U,"")</f>
        <v>0.40915453167937932</v>
      </c>
      <c r="U1130" s="94">
        <v>1.4125025325811214</v>
      </c>
      <c r="V1130" s="94">
        <v>0.37685520484657559</v>
      </c>
      <c r="W1130" s="94">
        <v>0.40915453167937926</v>
      </c>
      <c r="X1130" s="94">
        <v>0</v>
      </c>
      <c r="Y1130" s="94">
        <v>2.0553322603750219</v>
      </c>
      <c r="Z1130" s="94">
        <v>0</v>
      </c>
      <c r="AA1130" s="94">
        <v>0</v>
      </c>
      <c r="AB1130" s="94">
        <v>0</v>
      </c>
      <c r="AC1130" s="94">
        <f>_xlfn.XLOOKUP(B1130,'[3]Nur des jours'!$B:$B,'[3]Nur des jours'!$N:$N,"")</f>
        <v>0</v>
      </c>
      <c r="AD1130" s="94">
        <v>0</v>
      </c>
      <c r="AE1130" s="94">
        <v>0</v>
      </c>
      <c r="AF1130" s="94">
        <v>0</v>
      </c>
      <c r="AG1130" s="94">
        <v>0</v>
      </c>
      <c r="AH1130" s="94">
        <v>0</v>
      </c>
      <c r="AI1130" s="49" t="s">
        <v>5559</v>
      </c>
      <c r="AJ1130" s="49"/>
      <c r="AK1130" s="48" t="str" cm="1">
        <f t="array" ref="AK1130">IFERROR(_xlfn.IFS(
AM1130="MPR ISSUE","PDH",
AM1130="BSS Hardware Issue","BSS",
AM1130="Sites strategiques, MLL, Pylone, etc.","ENVTECH",
AM1130="AKTIVCO DEFAUT GE &amp; POWER Cabinet","AKTIVCO",
AM1130="AKTIVCO Coupure ENEO &amp; Baisse de tension","AKTIVCO GRID ONLY",
AM1130="Coupure ENEO &amp; Baisse de tension","IHS GRID ONLY",
AM1130="Defaut GE &amp; POWER Cabinet","IHS",
AM1130="Sharing","Partners",
AM1130="Sites strategiques &amp; DataCenter","SST &amp; DC",
AM1130="Exclu","Exclu",
AM1130="SAT","SAT",
AM1130="SPARE-ISSUE","SPARE-ISSUE",
AM1130="Fiber CAmtel","TRANS_FO_CAMTEL",
AM1130="Fiber AOF","Fiber AOF",
AM1130="Projet OCM (HUAWEI)","TRAVAUX-HUAWEI",
AM1130="Projet OCM (NOKIA)","TRAVAUX-NOKIA",
AM1130="ACCESS-ISSUE","ACCESS-ISSUE",
AM1130="Projet OCM (ZTE, NOKIA, autres projets)","TRAVAUX OCM",
AM1130="No root CAuse","No root cause",
AM1130="ODU HS","PDH",
AM1130="IP &amp; VLAN","PDH",
AM1130="Warehouse HUAWEI","SPARE-ISSUE",
AM1130="SPARE-HS","SPARE-ISSUE",
AM1130="Power Telco","BSS",AM1130="no impacts","no impacts"
),"")</f>
        <v>no impacts</v>
      </c>
      <c r="AL1130" s="48" t="str" cm="1">
        <f t="array" ref="AL1130">IFERROR(_xlfn.IFS(
AM1130="MPR ISSUE","TX ISSUE",
AM1130="BSS Hardware Issue","RAN ISSUE",
AM1130="Sites strategiques, MLL, Pylone, etc.","ENVTECH",
AM1130="AKTIVCO DEFAUT GE &amp; POWER Cabinet","POWER ISSUE",
AM1130="AKTIVCO Coupure ENEO &amp; Baisse de tension","POWER ISSUE",
AM1130="Coupure ENEO &amp; Baisse de tension","POWER ISSUE",
AM1130="Defaut GE &amp; POWER Cabinet","POWER ISSUE",
AM1130="Sharing","POWER ISSUE",
AM1130="Sites strategiques &amp; DataCenter","POWER ISSUE",
AM1130="Exclu","Exclu",
AM1130="SAT","TX ISSUE",
AM1130="SPARE-ISSUE","SPARE-ISSUE",
AM1130="Fiber CAmtel","TX ISSUE",
AM1130="Fiber AOF","TX ISSUE",
AM1130="Projet OCM (HUAWEI)","TRAVAUX-HUAWEI",
AM1130="Projet OCM (NOKIA)","TRAVAUX -NOKIA",
AM1130="ACCESS-ISSUE","ACCESS-ISSUE",
AM1130="Projet OCM (ZTE, NOKIA, autres projets)","TRAVAUX OCM",
AM1130="No root CAuse","No root cause",
AM1130="ODU HS","TX ISSUE",
AM1130="IP &amp; VLAN","TX ISSUE",
AM1130="Warehouse HUAWEI","SPARE-ISSUE",
AM1130="SPARE-HS","SPARE-ISSUE",
AM1130="Power Telco","RAN ISSUE",AM1130="no impacts","no impacts"
),"")</f>
        <v>no impacts</v>
      </c>
      <c r="AM1130" s="67" t="s">
        <v>5605</v>
      </c>
      <c r="AN1130" s="48" t="str" cm="1">
        <f t="array" ref="AN1130">IFERROR(_xlfn.IFS(
AM1130="MPR ISSUE","ACTIVE",
AM1130="BSS Hardware Issue","ACTIVE",
AM1130="Sites strategiques, MLL, Pylone, etc.","PASSIVE",
AM1130="AKTIVCO DEFAUT GE &amp; POWER Cabinet","PASSIVE",
AM1130="AKTIVCO Coupure ENEO &amp; Baisse de tension","PASSIVE",
AM1130="Coupure ENEO &amp; Baisse de tension","PASSIVE",
AM1130="Defaut GE &amp; POWER Cabinet","PASSIVE",
AM1130="Sharing","PASSIVE",
AM1130="Sites strategiques &amp; DataCenter","PASSIVE",
AM1130="Exclu","Exclu",
AM1130="SAT","ACTIVE",
AM1130="SPARE-ISSUE","SPARE-ISSUE",
AM1130="Fiber CAmtel","ACTIVE",
AM1130="Fiber AOF","ACTIVE",
AM1130="Projet OCM (HUAWEI)","PLANNED WORKS",
AM1130="Projet OCM (NOKIA)","PLANNED WORKS",
AM1130="ACCESS-ISSUE","ACCESS-ISSUE",
AM1130="Projet OCM (ZTE, NOKIA, autres projets)","PLANNED WORKS",
AM1130="No root CAuse","No root cause",
AM1130="ODU HS","ACTIVE",
AM1130="IP &amp; VLAN","ACTIVE",
AM1130="Warehouse HUAWEI","SPARE-ISSUE",
AM1130="SPARE-HS","SPARE-ISSUE",
AM1130="Power Telco","ACTIVE", AM1130="no impacts","no impacts"
),"")</f>
        <v>no impacts</v>
      </c>
      <c r="AO1130" s="93" t="s">
        <v>5537</v>
      </c>
      <c r="AP1130" s="101" t="str">
        <f t="shared" si="33"/>
        <v>LIT_116</v>
      </c>
      <c r="AR1130" s="17" t="s">
        <v>5537</v>
      </c>
      <c r="AS1130" s="7" t="s">
        <v>5537</v>
      </c>
      <c r="AT1130" s="6"/>
      <c r="AU1130" s="7"/>
      <c r="AV1130" s="3" t="s">
        <v>5537</v>
      </c>
      <c r="AW1130" s="18" t="s">
        <v>5537</v>
      </c>
      <c r="AX1130" s="18" t="s">
        <v>5537</v>
      </c>
      <c r="AY1130" s="18" t="s">
        <v>5537</v>
      </c>
      <c r="AZ1130" s="18" t="s">
        <v>5537</v>
      </c>
      <c r="BA1130" s="18" t="s">
        <v>5537</v>
      </c>
      <c r="BB1130" s="18" t="s">
        <v>5537</v>
      </c>
      <c r="BC1130" s="18" t="s">
        <v>5537</v>
      </c>
      <c r="BD1130" s="18" t="s">
        <v>5537</v>
      </c>
      <c r="BE1130" s="18" t="s">
        <v>5537</v>
      </c>
      <c r="BF1130" s="18" t="s">
        <v>5537</v>
      </c>
      <c r="BG1130" s="18" t="s">
        <v>5537</v>
      </c>
      <c r="BH1130" s="18" t="s">
        <v>5537</v>
      </c>
      <c r="BI1130" s="9" t="s">
        <v>5537</v>
      </c>
      <c r="BJ1130" s="14"/>
      <c r="BK1130" s="14" t="s">
        <v>5537</v>
      </c>
      <c r="BL1130" s="14" t="str">
        <f>_xlfn.XLOOKUP(B1130,'[4]cell downs 18042026 17h'!$B:$B,'[4]cell downs 18042026 17h'!$B:$B,"")</f>
        <v/>
      </c>
      <c r="BM1130" s="14" t="str">
        <f>_xlfn.XLOOKUP(B1130,'[5]Cells Huawei 19042026 15h'!$B:$B,'[5]Cells Huawei 19042026 15h'!$B:$B,"")</f>
        <v/>
      </c>
      <c r="BN1130" s="9" t="str">
        <f>_xlfn.XLOOKUP(B1130,'[6]cells down 19042026 9H40'!$B:$B,'[6]cells down 19042026 9H40'!$B:$B,"")</f>
        <v/>
      </c>
      <c r="BO1130" s="9" t="s">
        <v>5537</v>
      </c>
      <c r="BP1130" s="9" t="s">
        <v>12</v>
      </c>
      <c r="BQ1130" s="115"/>
    </row>
    <row r="1131" spans="1:69" s="9" customFormat="1" x14ac:dyDescent="0.3">
      <c r="A1131" s="1" t="s">
        <v>1363</v>
      </c>
      <c r="B1131" s="8" t="s">
        <v>1364</v>
      </c>
      <c r="C1131" s="3" t="str">
        <f>_xlfn.XLOOKUP(B1131,'[1]daily break down'!$D:$D,'[1]daily break down'!$E:$E,"")</f>
        <v>OUEST</v>
      </c>
      <c r="D1131" s="1"/>
      <c r="E1131" s="1"/>
      <c r="F1131" s="3" t="s">
        <v>102</v>
      </c>
      <c r="G1131" s="1" t="s">
        <v>1365</v>
      </c>
      <c r="H1131" s="32" t="str">
        <f>_xlfn.XLOOKUP(B1131,[2]CALCULATION!$B:$B,[2]CALCULATION!$H:$H,"")</f>
        <v>Huawei</v>
      </c>
      <c r="I1131" s="28">
        <v>0</v>
      </c>
      <c r="J1131" s="28">
        <v>0</v>
      </c>
      <c r="K1131" s="28">
        <v>0</v>
      </c>
      <c r="L1131" s="28">
        <v>0</v>
      </c>
      <c r="M1131" s="28">
        <v>0</v>
      </c>
      <c r="N1131" s="28">
        <v>0</v>
      </c>
      <c r="O1131" s="28">
        <v>0</v>
      </c>
      <c r="P1131" s="28">
        <v>0</v>
      </c>
      <c r="Q1131" s="28">
        <v>0</v>
      </c>
      <c r="R1131" s="28">
        <v>0</v>
      </c>
      <c r="S1131" s="94">
        <v>0</v>
      </c>
      <c r="T1131" s="94">
        <f>_xlfn.XLOOKUP(B1131,'[3]Nur des jours'!$B:$B,'[3]Nur des jours'!$U:$U,"")</f>
        <v>0</v>
      </c>
      <c r="U1131" s="94">
        <v>0</v>
      </c>
      <c r="V1131" s="94">
        <v>0</v>
      </c>
      <c r="W1131" s="94">
        <v>0.45381356778613885</v>
      </c>
      <c r="X1131" s="94">
        <v>0.44960448930323338</v>
      </c>
      <c r="Y1131" s="94">
        <v>2.0139370436003459</v>
      </c>
      <c r="Z1131" s="94">
        <v>0</v>
      </c>
      <c r="AA1131" s="94">
        <v>0</v>
      </c>
      <c r="AB1131" s="94">
        <v>0</v>
      </c>
      <c r="AC1131" s="94">
        <f>_xlfn.XLOOKUP(B1131,'[3]Nur des jours'!$B:$B,'[3]Nur des jours'!$N:$N,"")</f>
        <v>0</v>
      </c>
      <c r="AD1131" s="94">
        <v>0</v>
      </c>
      <c r="AE1131" s="94">
        <v>0</v>
      </c>
      <c r="AF1131" s="94">
        <v>0</v>
      </c>
      <c r="AG1131" s="94">
        <v>0</v>
      </c>
      <c r="AH1131" s="94">
        <v>0</v>
      </c>
      <c r="AI1131" s="49" t="s">
        <v>5559</v>
      </c>
      <c r="AJ1131" s="49"/>
      <c r="AK1131" s="48" t="str" cm="1">
        <f t="array" ref="AK1131">IFERROR(_xlfn.IFS(
AM1131="MPR ISSUE","PDH",
AM1131="BSS Hardware Issue","BSS",
AM1131="Sites strategiques, MLL, Pylone, etc.","ENVTECH",
AM1131="AKTIVCO DEFAUT GE &amp; POWER Cabinet","AKTIVCO",
AM1131="AKTIVCO Coupure ENEO &amp; Baisse de tension","AKTIVCO GRID ONLY",
AM1131="Coupure ENEO &amp; Baisse de tension","IHS GRID ONLY",
AM1131="Defaut GE &amp; POWER Cabinet","IHS",
AM1131="Sharing","Partners",
AM1131="Sites strategiques &amp; DataCenter","SST &amp; DC",
AM1131="Exclu","Exclu",
AM1131="SAT","SAT",
AM1131="SPARE-ISSUE","SPARE-ISSUE",
AM1131="Fiber CAmtel","TRANS_FO_CAMTEL",
AM1131="Fiber AOF","Fiber AOF",
AM1131="Projet OCM (HUAWEI)","TRAVAUX-HUAWEI",
AM1131="Projet OCM (NOKIA)","TRAVAUX-NOKIA",
AM1131="ACCESS-ISSUE","ACCESS-ISSUE",
AM1131="Projet OCM (ZTE, NOKIA, autres projets)","TRAVAUX OCM",
AM1131="No root CAuse","No root cause",
AM1131="ODU HS","PDH",
AM1131="IP &amp; VLAN","PDH",
AM1131="Warehouse HUAWEI","SPARE-ISSUE",
AM1131="SPARE-HS","SPARE-ISSUE",
AM1131="Power Telco","BSS",AM1131="no impacts","no impacts"
),"")</f>
        <v>no impacts</v>
      </c>
      <c r="AL1131" s="48" t="str" cm="1">
        <f t="array" ref="AL1131">IFERROR(_xlfn.IFS(
AM1131="MPR ISSUE","TX ISSUE",
AM1131="BSS Hardware Issue","RAN ISSUE",
AM1131="Sites strategiques, MLL, Pylone, etc.","ENVTECH",
AM1131="AKTIVCO DEFAUT GE &amp; POWER Cabinet","POWER ISSUE",
AM1131="AKTIVCO Coupure ENEO &amp; Baisse de tension","POWER ISSUE",
AM1131="Coupure ENEO &amp; Baisse de tension","POWER ISSUE",
AM1131="Defaut GE &amp; POWER Cabinet","POWER ISSUE",
AM1131="Sharing","POWER ISSUE",
AM1131="Sites strategiques &amp; DataCenter","POWER ISSUE",
AM1131="Exclu","Exclu",
AM1131="SAT","TX ISSUE",
AM1131="SPARE-ISSUE","SPARE-ISSUE",
AM1131="Fiber CAmtel","TX ISSUE",
AM1131="Fiber AOF","TX ISSUE",
AM1131="Projet OCM (HUAWEI)","TRAVAUX-HUAWEI",
AM1131="Projet OCM (NOKIA)","TRAVAUX -NOKIA",
AM1131="ACCESS-ISSUE","ACCESS-ISSUE",
AM1131="Projet OCM (ZTE, NOKIA, autres projets)","TRAVAUX OCM",
AM1131="No root CAuse","No root cause",
AM1131="ODU HS","TX ISSUE",
AM1131="IP &amp; VLAN","TX ISSUE",
AM1131="Warehouse HUAWEI","SPARE-ISSUE",
AM1131="SPARE-HS","SPARE-ISSUE",
AM1131="Power Telco","RAN ISSUE",AM1131="no impacts","no impacts"
),"")</f>
        <v>no impacts</v>
      </c>
      <c r="AM1131" s="67" t="s">
        <v>5605</v>
      </c>
      <c r="AN1131" s="48" t="str" cm="1">
        <f t="array" ref="AN1131">IFERROR(_xlfn.IFS(
AM1131="MPR ISSUE","ACTIVE",
AM1131="BSS Hardware Issue","ACTIVE",
AM1131="Sites strategiques, MLL, Pylone, etc.","PASSIVE",
AM1131="AKTIVCO DEFAUT GE &amp; POWER Cabinet","PASSIVE",
AM1131="AKTIVCO Coupure ENEO &amp; Baisse de tension","PASSIVE",
AM1131="Coupure ENEO &amp; Baisse de tension","PASSIVE",
AM1131="Defaut GE &amp; POWER Cabinet","PASSIVE",
AM1131="Sharing","PASSIVE",
AM1131="Sites strategiques &amp; DataCenter","PASSIVE",
AM1131="Exclu","Exclu",
AM1131="SAT","ACTIVE",
AM1131="SPARE-ISSUE","SPARE-ISSUE",
AM1131="Fiber CAmtel","ACTIVE",
AM1131="Fiber AOF","ACTIVE",
AM1131="Projet OCM (HUAWEI)","PLANNED WORKS",
AM1131="Projet OCM (NOKIA)","PLANNED WORKS",
AM1131="ACCESS-ISSUE","ACCESS-ISSUE",
AM1131="Projet OCM (ZTE, NOKIA, autres projets)","PLANNED WORKS",
AM1131="No root CAuse","No root cause",
AM1131="ODU HS","ACTIVE",
AM1131="IP &amp; VLAN","ACTIVE",
AM1131="Warehouse HUAWEI","SPARE-ISSUE",
AM1131="SPARE-HS","SPARE-ISSUE",
AM1131="Power Telco","ACTIVE", AM1131="no impacts","no impacts"
),"")</f>
        <v>no impacts</v>
      </c>
      <c r="AO1131" s="93" t="s">
        <v>5537</v>
      </c>
      <c r="AP1131" s="101" t="str">
        <f t="shared" si="33"/>
        <v>OST_313</v>
      </c>
      <c r="AR1131" s="17" t="s">
        <v>5537</v>
      </c>
      <c r="AS1131" s="7" t="s">
        <v>5537</v>
      </c>
      <c r="AT1131" s="6"/>
      <c r="AU1131" s="7"/>
      <c r="AV1131" s="3" t="s">
        <v>5537</v>
      </c>
      <c r="AW1131" s="18" t="s">
        <v>5537</v>
      </c>
      <c r="AX1131" s="18" t="s">
        <v>5537</v>
      </c>
      <c r="AY1131" s="18" t="s">
        <v>5537</v>
      </c>
      <c r="AZ1131" s="18" t="s">
        <v>5537</v>
      </c>
      <c r="BA1131" s="18" t="s">
        <v>5537</v>
      </c>
      <c r="BB1131" s="18" t="s">
        <v>5537</v>
      </c>
      <c r="BC1131" s="18" t="s">
        <v>5537</v>
      </c>
      <c r="BD1131" s="18" t="s">
        <v>5537</v>
      </c>
      <c r="BE1131" s="18" t="s">
        <v>5537</v>
      </c>
      <c r="BF1131" s="18" t="s">
        <v>5537</v>
      </c>
      <c r="BG1131" s="18" t="s">
        <v>5537</v>
      </c>
      <c r="BH1131" s="18" t="s">
        <v>5537</v>
      </c>
      <c r="BI1131" s="9" t="s">
        <v>5537</v>
      </c>
      <c r="BJ1131" s="14"/>
      <c r="BK1131" s="14" t="s">
        <v>5537</v>
      </c>
      <c r="BL1131" s="14" t="str">
        <f>_xlfn.XLOOKUP(B1131,'[4]cell downs 18042026 17h'!$B:$B,'[4]cell downs 18042026 17h'!$B:$B,"")</f>
        <v/>
      </c>
      <c r="BM1131" s="14" t="str">
        <f>_xlfn.XLOOKUP(B1131,'[5]Cells Huawei 19042026 15h'!$B:$B,'[5]Cells Huawei 19042026 15h'!$B:$B,"")</f>
        <v/>
      </c>
      <c r="BN1131" s="9" t="str">
        <f>_xlfn.XLOOKUP(B1131,'[6]cells down 19042026 9H40'!$B:$B,'[6]cells down 19042026 9H40'!$B:$B,"")</f>
        <v/>
      </c>
      <c r="BO1131" s="9" t="s">
        <v>5537</v>
      </c>
      <c r="BP1131" s="9" t="s">
        <v>302</v>
      </c>
      <c r="BQ1131" s="115"/>
    </row>
    <row r="1132" spans="1:69" s="9" customFormat="1" x14ac:dyDescent="0.3">
      <c r="A1132" s="1" t="s">
        <v>599</v>
      </c>
      <c r="B1132" s="8" t="s">
        <v>600</v>
      </c>
      <c r="C1132" s="3" t="str">
        <f>_xlfn.XLOOKUP(B1132,'[1]daily break down'!$D:$D,'[1]daily break down'!$E:$E,"")</f>
        <v>SUD-OUEST</v>
      </c>
      <c r="D1132" s="1" t="s">
        <v>11</v>
      </c>
      <c r="E1132" s="1" t="s">
        <v>12</v>
      </c>
      <c r="F1132" s="3" t="s">
        <v>13</v>
      </c>
      <c r="G1132" s="1" t="s">
        <v>14</v>
      </c>
      <c r="H1132" s="32" t="str">
        <f>_xlfn.XLOOKUP(B1132,[2]CALCULATION!$B:$B,[2]CALCULATION!$H:$H,"")</f>
        <v>Huawei</v>
      </c>
      <c r="I1132" s="28">
        <v>0</v>
      </c>
      <c r="J1132" s="28">
        <v>0</v>
      </c>
      <c r="K1132" s="28">
        <v>4.3424491985629201</v>
      </c>
      <c r="L1132" s="28">
        <v>0</v>
      </c>
      <c r="M1132" s="28">
        <v>1.2518619821763359</v>
      </c>
      <c r="N1132" s="28">
        <v>0</v>
      </c>
      <c r="O1132" s="28">
        <v>0</v>
      </c>
      <c r="P1132" s="28">
        <v>10.014039773651453</v>
      </c>
      <c r="Q1132" s="28">
        <v>1.2445317649878866</v>
      </c>
      <c r="R1132" s="28">
        <v>0</v>
      </c>
      <c r="S1132" s="94">
        <v>0</v>
      </c>
      <c r="T1132" s="94">
        <f>_xlfn.XLOOKUP(B1132,'[3]Nur des jours'!$B:$B,'[3]Nur des jours'!$U:$U,"")</f>
        <v>0</v>
      </c>
      <c r="U1132" s="94">
        <v>0</v>
      </c>
      <c r="V1132" s="94">
        <v>0</v>
      </c>
      <c r="W1132" s="94">
        <v>0</v>
      </c>
      <c r="X1132" s="94">
        <v>0</v>
      </c>
      <c r="Y1132" s="94">
        <v>1.9470733349884286</v>
      </c>
      <c r="Z1132" s="94">
        <v>0</v>
      </c>
      <c r="AA1132" s="94">
        <v>0</v>
      </c>
      <c r="AB1132" s="94">
        <v>0</v>
      </c>
      <c r="AC1132" s="94">
        <f>_xlfn.XLOOKUP(B1132,'[3]Nur des jours'!$B:$B,'[3]Nur des jours'!$N:$N,"")</f>
        <v>0</v>
      </c>
      <c r="AD1132" s="94">
        <v>0</v>
      </c>
      <c r="AE1132" s="94">
        <v>0</v>
      </c>
      <c r="AF1132" s="94">
        <v>0</v>
      </c>
      <c r="AG1132" s="94">
        <v>0</v>
      </c>
      <c r="AH1132" s="94">
        <v>0</v>
      </c>
      <c r="AI1132" s="49" t="s">
        <v>5559</v>
      </c>
      <c r="AJ1132" s="49"/>
      <c r="AK1132" s="48" t="str" cm="1">
        <f t="array" ref="AK1132">IFERROR(_xlfn.IFS(
AM1132="MPR ISSUE","PDH",
AM1132="BSS Hardware Issue","BSS",
AM1132="Sites strategiques, MLL, Pylone, etc.","ENVTECH",
AM1132="AKTIVCO DEFAUT GE &amp; POWER Cabinet","AKTIVCO",
AM1132="AKTIVCO Coupure ENEO &amp; Baisse de tension","AKTIVCO GRID ONLY",
AM1132="Coupure ENEO &amp; Baisse de tension","IHS GRID ONLY",
AM1132="Defaut GE &amp; POWER Cabinet","IHS",
AM1132="Sharing","Partners",
AM1132="Sites strategiques &amp; DataCenter","SST &amp; DC",
AM1132="Exclu","Exclu",
AM1132="SAT","SAT",
AM1132="SPARE-ISSUE","SPARE-ISSUE",
AM1132="Fiber CAmtel","TRANS_FO_CAMTEL",
AM1132="Fiber AOF","Fiber AOF",
AM1132="Projet OCM (HUAWEI)","TRAVAUX-HUAWEI",
AM1132="Projet OCM (NOKIA)","TRAVAUX-NOKIA",
AM1132="ACCESS-ISSUE","ACCESS-ISSUE",
AM1132="Projet OCM (ZTE, NOKIA, autres projets)","TRAVAUX OCM",
AM1132="No root CAuse","No root cause",
AM1132="ODU HS","PDH",
AM1132="IP &amp; VLAN","PDH",
AM1132="Warehouse HUAWEI","SPARE-ISSUE",
AM1132="SPARE-HS","SPARE-ISSUE",
AM1132="Power Telco","BSS",AM1132="no impacts","no impacts"
),"")</f>
        <v>no impacts</v>
      </c>
      <c r="AL1132" s="48" t="str" cm="1">
        <f t="array" ref="AL1132">IFERROR(_xlfn.IFS(
AM1132="MPR ISSUE","TX ISSUE",
AM1132="BSS Hardware Issue","RAN ISSUE",
AM1132="Sites strategiques, MLL, Pylone, etc.","ENVTECH",
AM1132="AKTIVCO DEFAUT GE &amp; POWER Cabinet","POWER ISSUE",
AM1132="AKTIVCO Coupure ENEO &amp; Baisse de tension","POWER ISSUE",
AM1132="Coupure ENEO &amp; Baisse de tension","POWER ISSUE",
AM1132="Defaut GE &amp; POWER Cabinet","POWER ISSUE",
AM1132="Sharing","POWER ISSUE",
AM1132="Sites strategiques &amp; DataCenter","POWER ISSUE",
AM1132="Exclu","Exclu",
AM1132="SAT","TX ISSUE",
AM1132="SPARE-ISSUE","SPARE-ISSUE",
AM1132="Fiber CAmtel","TX ISSUE",
AM1132="Fiber AOF","TX ISSUE",
AM1132="Projet OCM (HUAWEI)","TRAVAUX-HUAWEI",
AM1132="Projet OCM (NOKIA)","TRAVAUX -NOKIA",
AM1132="ACCESS-ISSUE","ACCESS-ISSUE",
AM1132="Projet OCM (ZTE, NOKIA, autres projets)","TRAVAUX OCM",
AM1132="No root CAuse","No root cause",
AM1132="ODU HS","TX ISSUE",
AM1132="IP &amp; VLAN","TX ISSUE",
AM1132="Warehouse HUAWEI","SPARE-ISSUE",
AM1132="SPARE-HS","SPARE-ISSUE",
AM1132="Power Telco","RAN ISSUE",AM1132="no impacts","no impacts"
),"")</f>
        <v>no impacts</v>
      </c>
      <c r="AM1132" s="67" t="s">
        <v>5605</v>
      </c>
      <c r="AN1132" s="48" t="str" cm="1">
        <f t="array" ref="AN1132">IFERROR(_xlfn.IFS(
AM1132="MPR ISSUE","ACTIVE",
AM1132="BSS Hardware Issue","ACTIVE",
AM1132="Sites strategiques, MLL, Pylone, etc.","PASSIVE",
AM1132="AKTIVCO DEFAUT GE &amp; POWER Cabinet","PASSIVE",
AM1132="AKTIVCO Coupure ENEO &amp; Baisse de tension","PASSIVE",
AM1132="Coupure ENEO &amp; Baisse de tension","PASSIVE",
AM1132="Defaut GE &amp; POWER Cabinet","PASSIVE",
AM1132="Sharing","PASSIVE",
AM1132="Sites strategiques &amp; DataCenter","PASSIVE",
AM1132="Exclu","Exclu",
AM1132="SAT","ACTIVE",
AM1132="SPARE-ISSUE","SPARE-ISSUE",
AM1132="Fiber CAmtel","ACTIVE",
AM1132="Fiber AOF","ACTIVE",
AM1132="Projet OCM (HUAWEI)","PLANNED WORKS",
AM1132="Projet OCM (NOKIA)","PLANNED WORKS",
AM1132="ACCESS-ISSUE","ACCESS-ISSUE",
AM1132="Projet OCM (ZTE, NOKIA, autres projets)","PLANNED WORKS",
AM1132="No root CAuse","No root cause",
AM1132="ODU HS","ACTIVE",
AM1132="IP &amp; VLAN","ACTIVE",
AM1132="Warehouse HUAWEI","SPARE-ISSUE",
AM1132="SPARE-HS","SPARE-ISSUE",
AM1132="Power Telco","ACTIVE", AM1132="no impacts","no impacts"
),"")</f>
        <v>no impacts</v>
      </c>
      <c r="AO1132" s="93" t="s">
        <v>5537</v>
      </c>
      <c r="AP1132" s="101" t="str">
        <f t="shared" si="33"/>
        <v>SUO_179</v>
      </c>
      <c r="AR1132" s="17" t="s">
        <v>5537</v>
      </c>
      <c r="AS1132" s="7" t="s">
        <v>5537</v>
      </c>
      <c r="AT1132" s="6"/>
      <c r="AU1132" s="7"/>
      <c r="AV1132" s="3" t="s">
        <v>5537</v>
      </c>
      <c r="AW1132" s="18" t="s">
        <v>5537</v>
      </c>
      <c r="AX1132" s="18" t="s">
        <v>5537</v>
      </c>
      <c r="AY1132" s="18" t="s">
        <v>5537</v>
      </c>
      <c r="AZ1132" s="18" t="s">
        <v>5537</v>
      </c>
      <c r="BA1132" s="18" t="s">
        <v>5537</v>
      </c>
      <c r="BB1132" s="18" t="s">
        <v>5537</v>
      </c>
      <c r="BC1132" s="18" t="s">
        <v>5537</v>
      </c>
      <c r="BD1132" s="18" t="s">
        <v>5537</v>
      </c>
      <c r="BE1132" s="18" t="s">
        <v>5537</v>
      </c>
      <c r="BF1132" s="18" t="s">
        <v>5537</v>
      </c>
      <c r="BG1132" s="18" t="s">
        <v>5537</v>
      </c>
      <c r="BH1132" s="18" t="s">
        <v>5537</v>
      </c>
      <c r="BI1132" s="9" t="s">
        <v>5537</v>
      </c>
      <c r="BJ1132" s="14"/>
      <c r="BK1132" s="14" t="s">
        <v>5537</v>
      </c>
      <c r="BL1132" s="14" t="str">
        <f>_xlfn.XLOOKUP(B1132,'[4]cell downs 18042026 17h'!$B:$B,'[4]cell downs 18042026 17h'!$B:$B,"")</f>
        <v/>
      </c>
      <c r="BM1132" s="14" t="str">
        <f>_xlfn.XLOOKUP(B1132,'[5]Cells Huawei 19042026 15h'!$B:$B,'[5]Cells Huawei 19042026 15h'!$B:$B,"")</f>
        <v/>
      </c>
      <c r="BN1132" s="9" t="str">
        <f>_xlfn.XLOOKUP(B1132,'[6]cells down 19042026 9H40'!$B:$B,'[6]cells down 19042026 9H40'!$B:$B,"")</f>
        <v/>
      </c>
      <c r="BO1132" s="9" t="s">
        <v>600</v>
      </c>
      <c r="BP1132" s="9" t="s">
        <v>302</v>
      </c>
      <c r="BQ1132" s="115"/>
    </row>
    <row r="1133" spans="1:69" s="9" customFormat="1" x14ac:dyDescent="0.3">
      <c r="A1133" s="1" t="s">
        <v>2258</v>
      </c>
      <c r="B1133" s="8" t="s">
        <v>2259</v>
      </c>
      <c r="C1133" s="3" t="str">
        <f>_xlfn.XLOOKUP(B1133,'[1]daily break down'!$D:$D,'[1]daily break down'!$E:$E,"")</f>
        <v>SUD-OUEST</v>
      </c>
      <c r="D1133" s="1" t="s">
        <v>11</v>
      </c>
      <c r="E1133" s="1" t="s">
        <v>12</v>
      </c>
      <c r="F1133" s="3" t="s">
        <v>13</v>
      </c>
      <c r="G1133" s="1" t="s">
        <v>14</v>
      </c>
      <c r="H1133" s="32" t="str">
        <f>_xlfn.XLOOKUP(B1133,[2]CALCULATION!$B:$B,[2]CALCULATION!$H:$H,"")</f>
        <v>Huawei</v>
      </c>
      <c r="I1133" s="28">
        <v>0</v>
      </c>
      <c r="J1133" s="28">
        <v>0.49973889445343334</v>
      </c>
      <c r="K1133" s="28">
        <v>0</v>
      </c>
      <c r="L1133" s="28">
        <v>0</v>
      </c>
      <c r="M1133" s="28">
        <v>0.16907654244891321</v>
      </c>
      <c r="N1133" s="28">
        <v>0</v>
      </c>
      <c r="O1133" s="28">
        <v>0.16420756606826409</v>
      </c>
      <c r="P1133" s="28">
        <v>1.9495880810311819</v>
      </c>
      <c r="Q1133" s="28">
        <v>1.9473230260848722</v>
      </c>
      <c r="R1133" s="28">
        <v>1.1408386196505469</v>
      </c>
      <c r="S1133" s="94">
        <v>0</v>
      </c>
      <c r="T1133" s="94">
        <f>_xlfn.XLOOKUP(B1133,'[3]Nur des jours'!$B:$B,'[3]Nur des jours'!$U:$U,"")</f>
        <v>0</v>
      </c>
      <c r="U1133" s="94">
        <v>0</v>
      </c>
      <c r="V1133" s="94">
        <v>0</v>
      </c>
      <c r="W1133" s="94">
        <v>0</v>
      </c>
      <c r="X1133" s="94">
        <v>0.86689181669534532</v>
      </c>
      <c r="Y1133" s="94">
        <v>1.9461815810725585</v>
      </c>
      <c r="Z1133" s="94">
        <v>0</v>
      </c>
      <c r="AA1133" s="94">
        <v>0</v>
      </c>
      <c r="AB1133" s="94">
        <v>0</v>
      </c>
      <c r="AC1133" s="94">
        <f>_xlfn.XLOOKUP(B1133,'[3]Nur des jours'!$B:$B,'[3]Nur des jours'!$N:$N,"")</f>
        <v>0</v>
      </c>
      <c r="AD1133" s="94">
        <v>0</v>
      </c>
      <c r="AE1133" s="94">
        <v>0</v>
      </c>
      <c r="AF1133" s="94">
        <v>0</v>
      </c>
      <c r="AG1133" s="94">
        <v>0</v>
      </c>
      <c r="AH1133" s="94">
        <v>0</v>
      </c>
      <c r="AI1133" s="49" t="s">
        <v>5559</v>
      </c>
      <c r="AJ1133" s="49"/>
      <c r="AK1133" s="48" t="str" cm="1">
        <f t="array" ref="AK1133">IFERROR(_xlfn.IFS(
AM1133="MPR ISSUE","PDH",
AM1133="BSS Hardware Issue","BSS",
AM1133="Sites strategiques, MLL, Pylone, etc.","ENVTECH",
AM1133="AKTIVCO DEFAUT GE &amp; POWER Cabinet","AKTIVCO",
AM1133="AKTIVCO Coupure ENEO &amp; Baisse de tension","AKTIVCO GRID ONLY",
AM1133="Coupure ENEO &amp; Baisse de tension","IHS GRID ONLY",
AM1133="Defaut GE &amp; POWER Cabinet","IHS",
AM1133="Sharing","Partners",
AM1133="Sites strategiques &amp; DataCenter","SST &amp; DC",
AM1133="Exclu","Exclu",
AM1133="SAT","SAT",
AM1133="SPARE-ISSUE","SPARE-ISSUE",
AM1133="Fiber CAmtel","TRANS_FO_CAMTEL",
AM1133="Fiber AOF","Fiber AOF",
AM1133="Projet OCM (HUAWEI)","TRAVAUX-HUAWEI",
AM1133="Projet OCM (NOKIA)","TRAVAUX-NOKIA",
AM1133="ACCESS-ISSUE","ACCESS-ISSUE",
AM1133="Projet OCM (ZTE, NOKIA, autres projets)","TRAVAUX OCM",
AM1133="No root CAuse","No root cause",
AM1133="ODU HS","PDH",
AM1133="IP &amp; VLAN","PDH",
AM1133="Warehouse HUAWEI","SPARE-ISSUE",
AM1133="SPARE-HS","SPARE-ISSUE",
AM1133="Power Telco","BSS",AM1133="no impacts","no impacts"
),"")</f>
        <v>no impacts</v>
      </c>
      <c r="AL1133" s="48" t="str" cm="1">
        <f t="array" ref="AL1133">IFERROR(_xlfn.IFS(
AM1133="MPR ISSUE","TX ISSUE",
AM1133="BSS Hardware Issue","RAN ISSUE",
AM1133="Sites strategiques, MLL, Pylone, etc.","ENVTECH",
AM1133="AKTIVCO DEFAUT GE &amp; POWER Cabinet","POWER ISSUE",
AM1133="AKTIVCO Coupure ENEO &amp; Baisse de tension","POWER ISSUE",
AM1133="Coupure ENEO &amp; Baisse de tension","POWER ISSUE",
AM1133="Defaut GE &amp; POWER Cabinet","POWER ISSUE",
AM1133="Sharing","POWER ISSUE",
AM1133="Sites strategiques &amp; DataCenter","POWER ISSUE",
AM1133="Exclu","Exclu",
AM1133="SAT","TX ISSUE",
AM1133="SPARE-ISSUE","SPARE-ISSUE",
AM1133="Fiber CAmtel","TX ISSUE",
AM1133="Fiber AOF","TX ISSUE",
AM1133="Projet OCM (HUAWEI)","TRAVAUX-HUAWEI",
AM1133="Projet OCM (NOKIA)","TRAVAUX -NOKIA",
AM1133="ACCESS-ISSUE","ACCESS-ISSUE",
AM1133="Projet OCM (ZTE, NOKIA, autres projets)","TRAVAUX OCM",
AM1133="No root CAuse","No root cause",
AM1133="ODU HS","TX ISSUE",
AM1133="IP &amp; VLAN","TX ISSUE",
AM1133="Warehouse HUAWEI","SPARE-ISSUE",
AM1133="SPARE-HS","SPARE-ISSUE",
AM1133="Power Telco","RAN ISSUE",AM1133="no impacts","no impacts"
),"")</f>
        <v>no impacts</v>
      </c>
      <c r="AM1133" s="67" t="s">
        <v>5605</v>
      </c>
      <c r="AN1133" s="48" t="str" cm="1">
        <f t="array" ref="AN1133">IFERROR(_xlfn.IFS(
AM1133="MPR ISSUE","ACTIVE",
AM1133="BSS Hardware Issue","ACTIVE",
AM1133="Sites strategiques, MLL, Pylone, etc.","PASSIVE",
AM1133="AKTIVCO DEFAUT GE &amp; POWER Cabinet","PASSIVE",
AM1133="AKTIVCO Coupure ENEO &amp; Baisse de tension","PASSIVE",
AM1133="Coupure ENEO &amp; Baisse de tension","PASSIVE",
AM1133="Defaut GE &amp; POWER Cabinet","PASSIVE",
AM1133="Sharing","PASSIVE",
AM1133="Sites strategiques &amp; DataCenter","PASSIVE",
AM1133="Exclu","Exclu",
AM1133="SAT","ACTIVE",
AM1133="SPARE-ISSUE","SPARE-ISSUE",
AM1133="Fiber CAmtel","ACTIVE",
AM1133="Fiber AOF","ACTIVE",
AM1133="Projet OCM (HUAWEI)","PLANNED WORKS",
AM1133="Projet OCM (NOKIA)","PLANNED WORKS",
AM1133="ACCESS-ISSUE","ACCESS-ISSUE",
AM1133="Projet OCM (ZTE, NOKIA, autres projets)","PLANNED WORKS",
AM1133="No root CAuse","No root cause",
AM1133="ODU HS","ACTIVE",
AM1133="IP &amp; VLAN","ACTIVE",
AM1133="Warehouse HUAWEI","SPARE-ISSUE",
AM1133="SPARE-HS","SPARE-ISSUE",
AM1133="Power Telco","ACTIVE", AM1133="no impacts","no impacts"
),"")</f>
        <v>no impacts</v>
      </c>
      <c r="AO1133" s="93" t="s">
        <v>5537</v>
      </c>
      <c r="AP1133" s="101" t="str">
        <f t="shared" si="33"/>
        <v>SUO_185</v>
      </c>
      <c r="AR1133" s="17" t="s">
        <v>5537</v>
      </c>
      <c r="AS1133" s="7" t="s">
        <v>5537</v>
      </c>
      <c r="AT1133" s="6"/>
      <c r="AU1133" s="7"/>
      <c r="AV1133" s="3" t="s">
        <v>5537</v>
      </c>
      <c r="AW1133" s="18" t="s">
        <v>5537</v>
      </c>
      <c r="AX1133" s="18" t="s">
        <v>5537</v>
      </c>
      <c r="AY1133" s="18" t="s">
        <v>5537</v>
      </c>
      <c r="AZ1133" s="18" t="s">
        <v>5537</v>
      </c>
      <c r="BA1133" s="18" t="s">
        <v>5537</v>
      </c>
      <c r="BB1133" s="18" t="s">
        <v>5537</v>
      </c>
      <c r="BC1133" s="18" t="s">
        <v>5537</v>
      </c>
      <c r="BD1133" s="18" t="s">
        <v>5537</v>
      </c>
      <c r="BE1133" s="18" t="s">
        <v>5537</v>
      </c>
      <c r="BF1133" s="18" t="s">
        <v>5537</v>
      </c>
      <c r="BG1133" s="18" t="s">
        <v>5537</v>
      </c>
      <c r="BH1133" s="18" t="s">
        <v>5537</v>
      </c>
      <c r="BI1133" s="9" t="s">
        <v>5537</v>
      </c>
      <c r="BJ1133" s="14"/>
      <c r="BK1133" s="14" t="s">
        <v>5537</v>
      </c>
      <c r="BL1133" s="14" t="str">
        <f>_xlfn.XLOOKUP(B1133,'[4]cell downs 18042026 17h'!$B:$B,'[4]cell downs 18042026 17h'!$B:$B,"")</f>
        <v/>
      </c>
      <c r="BM1133" s="14" t="str">
        <f>_xlfn.XLOOKUP(B1133,'[5]Cells Huawei 19042026 15h'!$B:$B,'[5]Cells Huawei 19042026 15h'!$B:$B,"")</f>
        <v/>
      </c>
      <c r="BN1133" s="9" t="str">
        <f>_xlfn.XLOOKUP(B1133,'[6]cells down 19042026 9H40'!$B:$B,'[6]cells down 19042026 9H40'!$B:$B,"")</f>
        <v/>
      </c>
      <c r="BO1133" s="9" t="s">
        <v>2259</v>
      </c>
      <c r="BP1133" s="9" t="s">
        <v>302</v>
      </c>
      <c r="BQ1133" s="115"/>
    </row>
    <row r="1134" spans="1:69" s="9" customFormat="1" x14ac:dyDescent="0.3">
      <c r="A1134" s="1" t="s">
        <v>5243</v>
      </c>
      <c r="B1134" s="8" t="s">
        <v>5244</v>
      </c>
      <c r="C1134" s="3" t="str">
        <f>_xlfn.XLOOKUP(B1134,'[1]daily break down'!$D:$D,'[1]daily break down'!$E:$E,"")</f>
        <v>SUD-OUEST</v>
      </c>
      <c r="D1134" s="1" t="s">
        <v>11</v>
      </c>
      <c r="E1134" s="1" t="s">
        <v>154</v>
      </c>
      <c r="F1134" s="3" t="s">
        <v>13</v>
      </c>
      <c r="G1134" s="1" t="s">
        <v>5245</v>
      </c>
      <c r="H1134" s="32" t="str">
        <f>_xlfn.XLOOKUP(B1134,[2]CALCULATION!$B:$B,[2]CALCULATION!$H:$H,"")</f>
        <v>HUAWEI</v>
      </c>
      <c r="I1134" s="28">
        <v>0</v>
      </c>
      <c r="J1134" s="28">
        <v>0</v>
      </c>
      <c r="K1134" s="28">
        <v>0</v>
      </c>
      <c r="L1134" s="28">
        <v>0</v>
      </c>
      <c r="M1134" s="28">
        <v>0</v>
      </c>
      <c r="N1134" s="28">
        <v>0</v>
      </c>
      <c r="O1134" s="28">
        <v>0</v>
      </c>
      <c r="P1134" s="28">
        <v>0</v>
      </c>
      <c r="Q1134" s="28">
        <v>0</v>
      </c>
      <c r="R1134" s="28">
        <v>0</v>
      </c>
      <c r="S1134" s="94">
        <v>0</v>
      </c>
      <c r="T1134" s="94">
        <f>_xlfn.XLOOKUP(B1134,'[3]Nur des jours'!$B:$B,'[3]Nur des jours'!$U:$U,"")</f>
        <v>0</v>
      </c>
      <c r="U1134" s="94">
        <v>0</v>
      </c>
      <c r="V1134" s="94">
        <v>2.1300969086815456</v>
      </c>
      <c r="W1134" s="94">
        <v>2.234004074958694</v>
      </c>
      <c r="X1134" s="94">
        <v>2.3368768066934336</v>
      </c>
      <c r="Y1134" s="94">
        <v>1.8993109952544422</v>
      </c>
      <c r="Z1134" s="94">
        <v>0</v>
      </c>
      <c r="AA1134" s="94">
        <v>0</v>
      </c>
      <c r="AB1134" s="94">
        <v>0</v>
      </c>
      <c r="AC1134" s="94">
        <f>_xlfn.XLOOKUP(B1134,'[3]Nur des jours'!$B:$B,'[3]Nur des jours'!$N:$N,"")</f>
        <v>0</v>
      </c>
      <c r="AD1134" s="94">
        <v>0</v>
      </c>
      <c r="AE1134" s="94">
        <v>0</v>
      </c>
      <c r="AF1134" s="94">
        <v>0</v>
      </c>
      <c r="AG1134" s="94">
        <v>0</v>
      </c>
      <c r="AH1134" s="94">
        <v>0</v>
      </c>
      <c r="AI1134" s="49" t="s">
        <v>6659</v>
      </c>
      <c r="AJ1134" s="49"/>
      <c r="AK1134" s="48" t="str" cm="1">
        <f t="array" ref="AK1134">IFERROR(_xlfn.IFS(
AM1134="MPR ISSUE","PDH",
AM1134="BSS Hardware Issue","BSS",
AM1134="Sites strategiques, MLL, Pylone, etc.","ENVTECH",
AM1134="AKTIVCO DEFAUT GE &amp; POWER Cabinet","AKTIVCO",
AM1134="AKTIVCO Coupure ENEO &amp; Baisse de tension","AKTIVCO GRID ONLY",
AM1134="Coupure ENEO &amp; Baisse de tension","IHS GRID ONLY",
AM1134="Defaut GE &amp; POWER Cabinet","IHS",
AM1134="Sharing","Partners",
AM1134="Sites strategiques &amp; DataCenter","SST &amp; DC",
AM1134="Exclu","Exclu",
AM1134="SAT","SAT",
AM1134="SPARE-ISSUE","SPARE-ISSUE",
AM1134="Fiber CAmtel","TRANS_FO_CAMTEL",
AM1134="Fiber AOF","Fiber AOF",
AM1134="Projet OCM (HUAWEI)","TRAVAUX-HUAWEI",
AM1134="Projet OCM (NOKIA)","TRAVAUX-NOKIA",
AM1134="ACCESS-ISSUE","ACCESS-ISSUE",
AM1134="Projet OCM (ZTE, NOKIA, autres projets)","TRAVAUX OCM",
AM1134="No root CAuse","No root cause",
AM1134="ODU HS","PDH",
AM1134="IP &amp; VLAN","PDH",
AM1134="Warehouse HUAWEI","SPARE-ISSUE",
AM1134="SPARE-HS","SPARE-ISSUE",
AM1134="Power Telco","BSS",AM1134="no impacts","no impacts"
),"")</f>
        <v>PDH</v>
      </c>
      <c r="AL1134" s="48" t="str" cm="1">
        <f t="array" ref="AL1134">IFERROR(_xlfn.IFS(
AM1134="MPR ISSUE","TX ISSUE",
AM1134="BSS Hardware Issue","RAN ISSUE",
AM1134="Sites strategiques, MLL, Pylone, etc.","ENVTECH",
AM1134="AKTIVCO DEFAUT GE &amp; POWER Cabinet","POWER ISSUE",
AM1134="AKTIVCO Coupure ENEO &amp; Baisse de tension","POWER ISSUE",
AM1134="Coupure ENEO &amp; Baisse de tension","POWER ISSUE",
AM1134="Defaut GE &amp; POWER Cabinet","POWER ISSUE",
AM1134="Sharing","POWER ISSUE",
AM1134="Sites strategiques &amp; DataCenter","POWER ISSUE",
AM1134="Exclu","Exclu",
AM1134="SAT","TX ISSUE",
AM1134="SPARE-ISSUE","SPARE-ISSUE",
AM1134="Fiber CAmtel","TX ISSUE",
AM1134="Fiber AOF","TX ISSUE",
AM1134="Projet OCM (HUAWEI)","TRAVAUX-HUAWEI",
AM1134="Projet OCM (NOKIA)","TRAVAUX -NOKIA",
AM1134="ACCESS-ISSUE","ACCESS-ISSUE",
AM1134="Projet OCM (ZTE, NOKIA, autres projets)","TRAVAUX OCM",
AM1134="No root CAuse","No root cause",
AM1134="ODU HS","TX ISSUE",
AM1134="IP &amp; VLAN","TX ISSUE",
AM1134="Warehouse HUAWEI","SPARE-ISSUE",
AM1134="SPARE-HS","SPARE-ISSUE",
AM1134="Power Telco","RAN ISSUE",AM1134="no impacts","no impacts"
),"")</f>
        <v>TX ISSUE</v>
      </c>
      <c r="AM1134" s="67" t="s">
        <v>6537</v>
      </c>
      <c r="AN1134" s="48" t="str" cm="1">
        <f t="array" ref="AN1134">IFERROR(_xlfn.IFS(
AM1134="MPR ISSUE","ACTIVE",
AM1134="BSS Hardware Issue","ACTIVE",
AM1134="Sites strategiques, MLL, Pylone, etc.","PASSIVE",
AM1134="AKTIVCO DEFAUT GE &amp; POWER Cabinet","PASSIVE",
AM1134="AKTIVCO Coupure ENEO &amp; Baisse de tension","PASSIVE",
AM1134="Coupure ENEO &amp; Baisse de tension","PASSIVE",
AM1134="Defaut GE &amp; POWER Cabinet","PASSIVE",
AM1134="Sharing","PASSIVE",
AM1134="Sites strategiques &amp; DataCenter","PASSIVE",
AM1134="Exclu","Exclu",
AM1134="SAT","ACTIVE",
AM1134="SPARE-ISSUE","SPARE-ISSUE",
AM1134="Fiber CAmtel","ACTIVE",
AM1134="Fiber AOF","ACTIVE",
AM1134="Projet OCM (HUAWEI)","PLANNED WORKS",
AM1134="Projet OCM (NOKIA)","PLANNED WORKS",
AM1134="ACCESS-ISSUE","ACCESS-ISSUE",
AM1134="Projet OCM (ZTE, NOKIA, autres projets)","PLANNED WORKS",
AM1134="No root CAuse","No root cause",
AM1134="ODU HS","ACTIVE",
AM1134="IP &amp; VLAN","ACTIVE",
AM1134="Warehouse HUAWEI","SPARE-ISSUE",
AM1134="SPARE-HS","SPARE-ISSUE",
AM1134="Power Telco","ACTIVE", AM1134="no impacts","no impacts"
),"")</f>
        <v>ACTIVE</v>
      </c>
      <c r="AO1134" s="93" t="s">
        <v>5710</v>
      </c>
      <c r="AP1134" s="127" t="str">
        <f>IFERROR(MID(AQ1134, SEARCH("CTR_", AQ1134), 7), IFERROR(MID(AQ1134, SEARCH("SUO_", AQ1134), 7), IFERROR(MID(AQ1134, SEARCH("SUD_", AQ1134), 7), IFERROR(MID(AQ1134, SEARCH("NRO_", AQ1134), 7), IFERROR(MID(AQ1134, SEARCH("ADM_", AQ1134), 7), IFERROR(MID(AQ1134, SEARCH("NRD_", AQ1134), 7), IFERROR(MID(AQ1134, SEARCH("EXN_", AQ1134), 7), IFERROR(MID(AQ1134, SEARCH("LIT_", AQ1134), 7), IFERROR(MID(AQ1134, SEARCH("EST_", AQ1134), 7), MID(AQ1134, SEARCH("OST_",AQ1134), 7))))))))))</f>
        <v>SUO_027</v>
      </c>
      <c r="AQ1134" s="9" t="s">
        <v>6570</v>
      </c>
      <c r="AR1134" s="17" t="s">
        <v>5710</v>
      </c>
      <c r="AS1134" s="7" t="s">
        <v>5537</v>
      </c>
      <c r="AT1134" s="6"/>
      <c r="AU1134" s="7"/>
      <c r="AV1134" s="3" t="s">
        <v>5537</v>
      </c>
      <c r="AW1134" s="18" t="s">
        <v>5537</v>
      </c>
      <c r="AX1134" s="18" t="s">
        <v>5537</v>
      </c>
      <c r="AY1134" s="18" t="s">
        <v>5537</v>
      </c>
      <c r="AZ1134" s="18" t="s">
        <v>5537</v>
      </c>
      <c r="BA1134" s="18" t="s">
        <v>5537</v>
      </c>
      <c r="BB1134" s="18" t="s">
        <v>5537</v>
      </c>
      <c r="BC1134" s="18" t="s">
        <v>5537</v>
      </c>
      <c r="BD1134" s="18" t="s">
        <v>5537</v>
      </c>
      <c r="BE1134" s="18" t="s">
        <v>5537</v>
      </c>
      <c r="BF1134" s="18" t="s">
        <v>5537</v>
      </c>
      <c r="BG1134" s="18" t="s">
        <v>5537</v>
      </c>
      <c r="BH1134" s="18" t="s">
        <v>5537</v>
      </c>
      <c r="BI1134" s="9" t="s">
        <v>5537</v>
      </c>
      <c r="BJ1134" s="14"/>
      <c r="BK1134" s="14" t="s">
        <v>5537</v>
      </c>
      <c r="BL1134" s="14" t="str">
        <f>_xlfn.XLOOKUP(B1134,'[4]cell downs 18042026 17h'!$B:$B,'[4]cell downs 18042026 17h'!$B:$B,"")</f>
        <v/>
      </c>
      <c r="BM1134" s="14" t="str">
        <f>_xlfn.XLOOKUP(B1134,'[5]Cells Huawei 19042026 15h'!$B:$B,'[5]Cells Huawei 19042026 15h'!$B:$B,"")</f>
        <v>SUO_046</v>
      </c>
      <c r="BN1134" s="9" t="str">
        <f>_xlfn.XLOOKUP(B1134,'[6]cells down 19042026 9H40'!$B:$B,'[6]cells down 19042026 9H40'!$B:$B,"")</f>
        <v/>
      </c>
      <c r="BO1134" s="9" t="s">
        <v>5244</v>
      </c>
      <c r="BP1134" s="9" t="s">
        <v>12</v>
      </c>
      <c r="BQ1134" s="115"/>
    </row>
    <row r="1135" spans="1:69" s="9" customFormat="1" x14ac:dyDescent="0.3">
      <c r="A1135" s="1" t="s">
        <v>4441</v>
      </c>
      <c r="B1135" s="8" t="s">
        <v>4442</v>
      </c>
      <c r="C1135" s="3" t="str">
        <f>_xlfn.XLOOKUP(B1135,'[1]daily break down'!$D:$D,'[1]daily break down'!$E:$E,"")</f>
        <v>Yaounde</v>
      </c>
      <c r="D1135" s="1" t="s">
        <v>21</v>
      </c>
      <c r="E1135" s="1" t="s">
        <v>36</v>
      </c>
      <c r="F1135" s="3" t="s">
        <v>37</v>
      </c>
      <c r="G1135" s="1" t="s">
        <v>38</v>
      </c>
      <c r="H1135" s="34" t="str">
        <f>_xlfn.XLOOKUP(B1135,[2]CALCULATION!$B:$B,[2]CALCULATION!$H:$H,"")</f>
        <v>ZTE</v>
      </c>
      <c r="I1135" s="28">
        <v>0</v>
      </c>
      <c r="J1135" s="28">
        <v>0</v>
      </c>
      <c r="K1135" s="28">
        <v>0</v>
      </c>
      <c r="L1135" s="28">
        <v>0</v>
      </c>
      <c r="M1135" s="28">
        <v>0</v>
      </c>
      <c r="N1135" s="28">
        <v>0</v>
      </c>
      <c r="O1135" s="28">
        <v>0</v>
      </c>
      <c r="P1135" s="28">
        <v>2.97713828320963</v>
      </c>
      <c r="Q1135" s="28">
        <v>23.181945621559613</v>
      </c>
      <c r="R1135" s="28">
        <v>1.7165371126577695</v>
      </c>
      <c r="S1135" s="94">
        <v>2.2757381582214</v>
      </c>
      <c r="T1135" s="94">
        <f>_xlfn.XLOOKUP(B1135,'[3]Nur des jours'!$B:$B,'[3]Nur des jours'!$U:$U,"")</f>
        <v>0.15596775988562669</v>
      </c>
      <c r="U1135" s="94">
        <v>0</v>
      </c>
      <c r="V1135" s="94">
        <v>0</v>
      </c>
      <c r="W1135" s="94">
        <v>0.15596775988562669</v>
      </c>
      <c r="X1135" s="94">
        <v>0</v>
      </c>
      <c r="Y1135" s="94">
        <v>1.8481599906401511</v>
      </c>
      <c r="Z1135" s="94">
        <v>0</v>
      </c>
      <c r="AA1135" s="94">
        <v>0</v>
      </c>
      <c r="AB1135" s="94">
        <v>0</v>
      </c>
      <c r="AC1135" s="94">
        <f>_xlfn.XLOOKUP(B1135,'[3]Nur des jours'!$B:$B,'[3]Nur des jours'!$N:$N,"")</f>
        <v>0</v>
      </c>
      <c r="AD1135" s="94">
        <v>0</v>
      </c>
      <c r="AE1135" s="94">
        <v>0</v>
      </c>
      <c r="AF1135" s="94">
        <v>0</v>
      </c>
      <c r="AG1135" s="94">
        <v>0</v>
      </c>
      <c r="AH1135" s="94">
        <v>0</v>
      </c>
      <c r="AI1135" s="49" t="s">
        <v>5559</v>
      </c>
      <c r="AJ1135" s="49"/>
      <c r="AK1135" s="48" t="str" cm="1">
        <f t="array" ref="AK1135">IFERROR(_xlfn.IFS(
AM1135="MPR ISSUE","PDH",
AM1135="BSS Hardware Issue","BSS",
AM1135="Sites strategiques, MLL, Pylone, etc.","ENVTECH",
AM1135="AKTIVCO DEFAUT GE &amp; POWER Cabinet","AKTIVCO",
AM1135="AKTIVCO Coupure ENEO &amp; Baisse de tension","AKTIVCO GRID ONLY",
AM1135="Coupure ENEO &amp; Baisse de tension","IHS GRID ONLY",
AM1135="Defaut GE &amp; POWER Cabinet","IHS",
AM1135="Sharing","Partners",
AM1135="Sites strategiques &amp; DataCenter","SST &amp; DC",
AM1135="Exclu","Exclu",
AM1135="SAT","SAT",
AM1135="SPARE-ISSUE","SPARE-ISSUE",
AM1135="Fiber CAmtel","TRANS_FO_CAMTEL",
AM1135="Fiber AOF","Fiber AOF",
AM1135="Projet OCM (HUAWEI)","TRAVAUX-HUAWEI",
AM1135="Projet OCM (NOKIA)","TRAVAUX-NOKIA",
AM1135="ACCESS-ISSUE","ACCESS-ISSUE",
AM1135="Projet OCM (ZTE, NOKIA, autres projets)","TRAVAUX OCM",
AM1135="No root CAuse","No root cause",
AM1135="ODU HS","PDH",
AM1135="IP &amp; VLAN","PDH",
AM1135="Warehouse HUAWEI","SPARE-ISSUE",
AM1135="SPARE-HS","SPARE-ISSUE",
AM1135="Power Telco","BSS",AM1135="no impacts","no impacts"
),"")</f>
        <v>no impacts</v>
      </c>
      <c r="AL1135" s="48" t="str" cm="1">
        <f t="array" ref="AL1135">IFERROR(_xlfn.IFS(
AM1135="MPR ISSUE","TX ISSUE",
AM1135="BSS Hardware Issue","RAN ISSUE",
AM1135="Sites strategiques, MLL, Pylone, etc.","ENVTECH",
AM1135="AKTIVCO DEFAUT GE &amp; POWER Cabinet","POWER ISSUE",
AM1135="AKTIVCO Coupure ENEO &amp; Baisse de tension","POWER ISSUE",
AM1135="Coupure ENEO &amp; Baisse de tension","POWER ISSUE",
AM1135="Defaut GE &amp; POWER Cabinet","POWER ISSUE",
AM1135="Sharing","POWER ISSUE",
AM1135="Sites strategiques &amp; DataCenter","POWER ISSUE",
AM1135="Exclu","Exclu",
AM1135="SAT","TX ISSUE",
AM1135="SPARE-ISSUE","SPARE-ISSUE",
AM1135="Fiber CAmtel","TX ISSUE",
AM1135="Fiber AOF","TX ISSUE",
AM1135="Projet OCM (HUAWEI)","TRAVAUX-HUAWEI",
AM1135="Projet OCM (NOKIA)","TRAVAUX -NOKIA",
AM1135="ACCESS-ISSUE","ACCESS-ISSUE",
AM1135="Projet OCM (ZTE, NOKIA, autres projets)","TRAVAUX OCM",
AM1135="No root CAuse","No root cause",
AM1135="ODU HS","TX ISSUE",
AM1135="IP &amp; VLAN","TX ISSUE",
AM1135="Warehouse HUAWEI","SPARE-ISSUE",
AM1135="SPARE-HS","SPARE-ISSUE",
AM1135="Power Telco","RAN ISSUE",AM1135="no impacts","no impacts"
),"")</f>
        <v>no impacts</v>
      </c>
      <c r="AM1135" s="67" t="s">
        <v>5605</v>
      </c>
      <c r="AN1135" s="48" t="str" cm="1">
        <f t="array" ref="AN1135">IFERROR(_xlfn.IFS(
AM1135="MPR ISSUE","ACTIVE",
AM1135="BSS Hardware Issue","ACTIVE",
AM1135="Sites strategiques, MLL, Pylone, etc.","PASSIVE",
AM1135="AKTIVCO DEFAUT GE &amp; POWER Cabinet","PASSIVE",
AM1135="AKTIVCO Coupure ENEO &amp; Baisse de tension","PASSIVE",
AM1135="Coupure ENEO &amp; Baisse de tension","PASSIVE",
AM1135="Defaut GE &amp; POWER Cabinet","PASSIVE",
AM1135="Sharing","PASSIVE",
AM1135="Sites strategiques &amp; DataCenter","PASSIVE",
AM1135="Exclu","Exclu",
AM1135="SAT","ACTIVE",
AM1135="SPARE-ISSUE","SPARE-ISSUE",
AM1135="Fiber CAmtel","ACTIVE",
AM1135="Fiber AOF","ACTIVE",
AM1135="Projet OCM (HUAWEI)","PLANNED WORKS",
AM1135="Projet OCM (NOKIA)","PLANNED WORKS",
AM1135="ACCESS-ISSUE","ACCESS-ISSUE",
AM1135="Projet OCM (ZTE, NOKIA, autres projets)","PLANNED WORKS",
AM1135="No root CAuse","No root cause",
AM1135="ODU HS","ACTIVE",
AM1135="IP &amp; VLAN","ACTIVE",
AM1135="Warehouse HUAWEI","SPARE-ISSUE",
AM1135="SPARE-HS","SPARE-ISSUE",
AM1135="Power Telco","ACTIVE", AM1135="no impacts","no impacts"
),"")</f>
        <v>no impacts</v>
      </c>
      <c r="AO1135" s="93" t="s">
        <v>5537</v>
      </c>
      <c r="AP1135" s="101" t="str">
        <f t="shared" ref="AP1135:AP1179" si="34">B1135</f>
        <v>CTR_739</v>
      </c>
      <c r="AQ1135" s="9" t="s">
        <v>6529</v>
      </c>
      <c r="AR1135" s="17" t="s">
        <v>5537</v>
      </c>
      <c r="AS1135" s="7" t="s">
        <v>5537</v>
      </c>
      <c r="AT1135" s="6"/>
      <c r="AU1135" s="7"/>
      <c r="AV1135" s="3" t="s">
        <v>5537</v>
      </c>
      <c r="AW1135" s="18" t="s">
        <v>5537</v>
      </c>
      <c r="AX1135" s="18" t="s">
        <v>5537</v>
      </c>
      <c r="AY1135" s="18" t="s">
        <v>5537</v>
      </c>
      <c r="AZ1135" s="18" t="s">
        <v>5537</v>
      </c>
      <c r="BA1135" s="18" t="s">
        <v>5537</v>
      </c>
      <c r="BB1135" s="18" t="s">
        <v>5537</v>
      </c>
      <c r="BC1135" s="18" t="s">
        <v>5537</v>
      </c>
      <c r="BD1135" s="18" t="s">
        <v>5537</v>
      </c>
      <c r="BE1135" s="18" t="s">
        <v>5537</v>
      </c>
      <c r="BF1135" s="18" t="s">
        <v>5537</v>
      </c>
      <c r="BG1135" s="18" t="s">
        <v>5537</v>
      </c>
      <c r="BH1135" s="18" t="s">
        <v>5537</v>
      </c>
      <c r="BI1135" s="9" t="s">
        <v>5537</v>
      </c>
      <c r="BJ1135" s="14"/>
      <c r="BK1135" s="14" t="s">
        <v>5537</v>
      </c>
      <c r="BL1135" s="14" t="str">
        <f>_xlfn.XLOOKUP(B1135,'[4]cell downs 18042026 17h'!$B:$B,'[4]cell downs 18042026 17h'!$B:$B,"")</f>
        <v/>
      </c>
      <c r="BM1135" s="14" t="str">
        <f>_xlfn.XLOOKUP(B1135,'[5]Cells Huawei 19042026 15h'!$B:$B,'[5]Cells Huawei 19042026 15h'!$B:$B,"")</f>
        <v/>
      </c>
      <c r="BN1135" s="9" t="str">
        <f>_xlfn.XLOOKUP(B1135,'[6]cells down 19042026 9H40'!$B:$B,'[6]cells down 19042026 9H40'!$B:$B,"")</f>
        <v/>
      </c>
      <c r="BO1135" s="9" t="s">
        <v>5537</v>
      </c>
      <c r="BP1135" s="9" t="s">
        <v>12</v>
      </c>
      <c r="BQ1135" s="115"/>
    </row>
    <row r="1136" spans="1:69" s="9" customFormat="1" x14ac:dyDescent="0.3">
      <c r="A1136" s="1" t="s">
        <v>1778</v>
      </c>
      <c r="B1136" s="8" t="s">
        <v>1779</v>
      </c>
      <c r="C1136" s="3" t="str">
        <f>_xlfn.XLOOKUP(B1136,'[1]daily break down'!$D:$D,'[1]daily break down'!$E:$E,"")</f>
        <v>Garoua</v>
      </c>
      <c r="D1136" s="1" t="s">
        <v>11</v>
      </c>
      <c r="E1136" s="1" t="s">
        <v>12</v>
      </c>
      <c r="F1136" s="3" t="s">
        <v>23</v>
      </c>
      <c r="G1136" s="1" t="s">
        <v>24</v>
      </c>
      <c r="H1136" s="32" t="str">
        <f>_xlfn.XLOOKUP(B1136,[2]CALCULATION!$B:$B,[2]CALCULATION!$H:$H,"")</f>
        <v>Huawei</v>
      </c>
      <c r="I1136" s="28">
        <v>0</v>
      </c>
      <c r="J1136" s="28">
        <v>0</v>
      </c>
      <c r="K1136" s="28">
        <v>4.6273824097616378</v>
      </c>
      <c r="L1136" s="28">
        <v>0</v>
      </c>
      <c r="M1136" s="28">
        <v>0</v>
      </c>
      <c r="N1136" s="28">
        <v>0</v>
      </c>
      <c r="O1136" s="28">
        <v>0</v>
      </c>
      <c r="P1136" s="28">
        <v>0</v>
      </c>
      <c r="Q1136" s="28">
        <v>0</v>
      </c>
      <c r="R1136" s="28">
        <v>0</v>
      </c>
      <c r="S1136" s="94">
        <v>0</v>
      </c>
      <c r="T1136" s="94">
        <f>_xlfn.XLOOKUP(B1136,'[3]Nur des jours'!$B:$B,'[3]Nur des jours'!$U:$U,"")</f>
        <v>0</v>
      </c>
      <c r="U1136" s="94">
        <v>0</v>
      </c>
      <c r="V1136" s="94">
        <v>0</v>
      </c>
      <c r="W1136" s="94">
        <v>0</v>
      </c>
      <c r="X1136" s="94">
        <v>0</v>
      </c>
      <c r="Y1136" s="94">
        <v>1.8352295588600389</v>
      </c>
      <c r="Z1136" s="94">
        <v>2.2467383208773142</v>
      </c>
      <c r="AA1136" s="94">
        <v>0</v>
      </c>
      <c r="AB1136" s="94">
        <v>0</v>
      </c>
      <c r="AC1136" s="94">
        <f>_xlfn.XLOOKUP(B1136,'[3]Nur des jours'!$B:$B,'[3]Nur des jours'!$N:$N,"")</f>
        <v>0</v>
      </c>
      <c r="AD1136" s="94">
        <v>0</v>
      </c>
      <c r="AE1136" s="94">
        <v>0</v>
      </c>
      <c r="AF1136" s="94">
        <v>0</v>
      </c>
      <c r="AG1136" s="94">
        <v>0</v>
      </c>
      <c r="AH1136" s="94">
        <v>0</v>
      </c>
      <c r="AI1136" s="49" t="s">
        <v>5559</v>
      </c>
      <c r="AJ1136" s="49"/>
      <c r="AK1136" s="48" t="str" cm="1">
        <f t="array" ref="AK1136">IFERROR(_xlfn.IFS(
AM1136="MPR ISSUE","PDH",
AM1136="BSS Hardware Issue","BSS",
AM1136="Sites strategiques, MLL, Pylone, etc.","ENVTECH",
AM1136="AKTIVCO DEFAUT GE &amp; POWER Cabinet","AKTIVCO",
AM1136="AKTIVCO Coupure ENEO &amp; Baisse de tension","AKTIVCO GRID ONLY",
AM1136="Coupure ENEO &amp; Baisse de tension","IHS GRID ONLY",
AM1136="Defaut GE &amp; POWER Cabinet","IHS",
AM1136="Sharing","Partners",
AM1136="Sites strategiques &amp; DataCenter","SST &amp; DC",
AM1136="Exclu","Exclu",
AM1136="SAT","SAT",
AM1136="SPARE-ISSUE","SPARE-ISSUE",
AM1136="Fiber CAmtel","TRANS_FO_CAMTEL",
AM1136="Fiber AOF","Fiber AOF",
AM1136="Projet OCM (HUAWEI)","TRAVAUX-HUAWEI",
AM1136="Projet OCM (NOKIA)","TRAVAUX-NOKIA",
AM1136="ACCESS-ISSUE","ACCESS-ISSUE",
AM1136="Projet OCM (ZTE, NOKIA, autres projets)","TRAVAUX OCM",
AM1136="No root CAuse","No root cause",
AM1136="ODU HS","PDH",
AM1136="IP &amp; VLAN","PDH",
AM1136="Warehouse HUAWEI","SPARE-ISSUE",
AM1136="SPARE-HS","SPARE-ISSUE",
AM1136="Power Telco","BSS",AM1136="no impacts","no impacts"
),"")</f>
        <v>no impacts</v>
      </c>
      <c r="AL1136" s="48" t="str" cm="1">
        <f t="array" ref="AL1136">IFERROR(_xlfn.IFS(
AM1136="MPR ISSUE","TX ISSUE",
AM1136="BSS Hardware Issue","RAN ISSUE",
AM1136="Sites strategiques, MLL, Pylone, etc.","ENVTECH",
AM1136="AKTIVCO DEFAUT GE &amp; POWER Cabinet","POWER ISSUE",
AM1136="AKTIVCO Coupure ENEO &amp; Baisse de tension","POWER ISSUE",
AM1136="Coupure ENEO &amp; Baisse de tension","POWER ISSUE",
AM1136="Defaut GE &amp; POWER Cabinet","POWER ISSUE",
AM1136="Sharing","POWER ISSUE",
AM1136="Sites strategiques &amp; DataCenter","POWER ISSUE",
AM1136="Exclu","Exclu",
AM1136="SAT","TX ISSUE",
AM1136="SPARE-ISSUE","SPARE-ISSUE",
AM1136="Fiber CAmtel","TX ISSUE",
AM1136="Fiber AOF","TX ISSUE",
AM1136="Projet OCM (HUAWEI)","TRAVAUX-HUAWEI",
AM1136="Projet OCM (NOKIA)","TRAVAUX -NOKIA",
AM1136="ACCESS-ISSUE","ACCESS-ISSUE",
AM1136="Projet OCM (ZTE, NOKIA, autres projets)","TRAVAUX OCM",
AM1136="No root CAuse","No root cause",
AM1136="ODU HS","TX ISSUE",
AM1136="IP &amp; VLAN","TX ISSUE",
AM1136="Warehouse HUAWEI","SPARE-ISSUE",
AM1136="SPARE-HS","SPARE-ISSUE",
AM1136="Power Telco","RAN ISSUE",AM1136="no impacts","no impacts"
),"")</f>
        <v>no impacts</v>
      </c>
      <c r="AM1136" s="67" t="s">
        <v>5605</v>
      </c>
      <c r="AN1136" s="48" t="str" cm="1">
        <f t="array" ref="AN1136">IFERROR(_xlfn.IFS(
AM1136="MPR ISSUE","ACTIVE",
AM1136="BSS Hardware Issue","ACTIVE",
AM1136="Sites strategiques, MLL, Pylone, etc.","PASSIVE",
AM1136="AKTIVCO DEFAUT GE &amp; POWER Cabinet","PASSIVE",
AM1136="AKTIVCO Coupure ENEO &amp; Baisse de tension","PASSIVE",
AM1136="Coupure ENEO &amp; Baisse de tension","PASSIVE",
AM1136="Defaut GE &amp; POWER Cabinet","PASSIVE",
AM1136="Sharing","PASSIVE",
AM1136="Sites strategiques &amp; DataCenter","PASSIVE",
AM1136="Exclu","Exclu",
AM1136="SAT","ACTIVE",
AM1136="SPARE-ISSUE","SPARE-ISSUE",
AM1136="Fiber CAmtel","ACTIVE",
AM1136="Fiber AOF","ACTIVE",
AM1136="Projet OCM (HUAWEI)","PLANNED WORKS",
AM1136="Projet OCM (NOKIA)","PLANNED WORKS",
AM1136="ACCESS-ISSUE","ACCESS-ISSUE",
AM1136="Projet OCM (ZTE, NOKIA, autres projets)","PLANNED WORKS",
AM1136="No root CAuse","No root cause",
AM1136="ODU HS","ACTIVE",
AM1136="IP &amp; VLAN","ACTIVE",
AM1136="Warehouse HUAWEI","SPARE-ISSUE",
AM1136="SPARE-HS","SPARE-ISSUE",
AM1136="Power Telco","ACTIVE", AM1136="no impacts","no impacts"
),"")</f>
        <v>no impacts</v>
      </c>
      <c r="AO1136" s="93" t="s">
        <v>5537</v>
      </c>
      <c r="AP1136" s="101" t="str">
        <f t="shared" si="34"/>
        <v>NRD_038</v>
      </c>
      <c r="AQ1136" s="9" t="s">
        <v>6530</v>
      </c>
      <c r="AR1136" s="17" t="s">
        <v>5537</v>
      </c>
      <c r="AS1136" s="7" t="s">
        <v>5537</v>
      </c>
      <c r="AT1136" s="6"/>
      <c r="AU1136" s="7"/>
      <c r="AV1136" s="3" t="s">
        <v>5537</v>
      </c>
      <c r="AW1136" s="18" t="s">
        <v>5537</v>
      </c>
      <c r="AX1136" s="18" t="s">
        <v>5537</v>
      </c>
      <c r="AY1136" s="18" t="s">
        <v>5537</v>
      </c>
      <c r="AZ1136" s="18" t="s">
        <v>5537</v>
      </c>
      <c r="BA1136" s="18" t="s">
        <v>5537</v>
      </c>
      <c r="BB1136" s="18" t="s">
        <v>5537</v>
      </c>
      <c r="BC1136" s="18" t="s">
        <v>5537</v>
      </c>
      <c r="BD1136" s="18" t="s">
        <v>5537</v>
      </c>
      <c r="BE1136" s="18" t="s">
        <v>5537</v>
      </c>
      <c r="BF1136" s="18" t="s">
        <v>5537</v>
      </c>
      <c r="BG1136" s="18" t="s">
        <v>5537</v>
      </c>
      <c r="BH1136" s="18" t="s">
        <v>5537</v>
      </c>
      <c r="BI1136" s="9" t="s">
        <v>5537</v>
      </c>
      <c r="BJ1136" s="14"/>
      <c r="BK1136" s="14" t="s">
        <v>5537</v>
      </c>
      <c r="BL1136" s="14" t="str">
        <f>_xlfn.XLOOKUP(B1136,'[4]cell downs 18042026 17h'!$B:$B,'[4]cell downs 18042026 17h'!$B:$B,"")</f>
        <v/>
      </c>
      <c r="BM1136" s="14" t="str">
        <f>_xlfn.XLOOKUP(B1136,'[5]Cells Huawei 19042026 15h'!$B:$B,'[5]Cells Huawei 19042026 15h'!$B:$B,"")</f>
        <v/>
      </c>
      <c r="BN1136" s="9" t="str">
        <f>_xlfn.XLOOKUP(B1136,'[6]cells down 19042026 9H40'!$B:$B,'[6]cells down 19042026 9H40'!$B:$B,"")</f>
        <v/>
      </c>
      <c r="BO1136" s="9" t="s">
        <v>1779</v>
      </c>
      <c r="BP1136" s="9" t="s">
        <v>5537</v>
      </c>
      <c r="BQ1136" s="115"/>
    </row>
    <row r="1137" spans="1:69" s="9" customFormat="1" x14ac:dyDescent="0.3">
      <c r="A1137" s="1" t="s">
        <v>158</v>
      </c>
      <c r="B1137" s="8" t="s">
        <v>159</v>
      </c>
      <c r="C1137" s="3" t="str">
        <f>_xlfn.XLOOKUP(B1137,'[1]daily break down'!$D:$D,'[1]daily break down'!$E:$E,"")</f>
        <v>Yaounde</v>
      </c>
      <c r="D1137" s="1" t="s">
        <v>21</v>
      </c>
      <c r="E1137" s="1" t="s">
        <v>30</v>
      </c>
      <c r="F1137" s="3" t="s">
        <v>37</v>
      </c>
      <c r="G1137" s="1" t="s">
        <v>38</v>
      </c>
      <c r="H1137" s="34" t="str">
        <f>_xlfn.XLOOKUP(B1137,[2]CALCULATION!$B:$B,[2]CALCULATION!$H:$H,"")</f>
        <v>ZTE</v>
      </c>
      <c r="I1137" s="28">
        <v>0</v>
      </c>
      <c r="J1137" s="28">
        <v>0</v>
      </c>
      <c r="K1137" s="28">
        <v>0</v>
      </c>
      <c r="L1137" s="28">
        <v>0</v>
      </c>
      <c r="M1137" s="28">
        <v>0</v>
      </c>
      <c r="N1137" s="28">
        <v>0</v>
      </c>
      <c r="O1137" s="28">
        <v>0</v>
      </c>
      <c r="P1137" s="28">
        <v>0</v>
      </c>
      <c r="Q1137" s="28">
        <v>0</v>
      </c>
      <c r="R1137" s="28">
        <v>0</v>
      </c>
      <c r="S1137" s="94">
        <v>0</v>
      </c>
      <c r="T1137" s="94">
        <f>_xlfn.XLOOKUP(B1137,'[3]Nur des jours'!$B:$B,'[3]Nur des jours'!$U:$U,"")</f>
        <v>13.868556899607057</v>
      </c>
      <c r="U1137" s="94">
        <v>13.868556899607057</v>
      </c>
      <c r="V1137" s="94">
        <v>13.868556899607057</v>
      </c>
      <c r="W1137" s="94">
        <v>13.868556899607057</v>
      </c>
      <c r="X1137" s="94">
        <v>38.878152171741817</v>
      </c>
      <c r="Y1137" s="94">
        <v>1.8300217159913594</v>
      </c>
      <c r="Z1137" s="94">
        <v>0</v>
      </c>
      <c r="AA1137" s="94">
        <v>0</v>
      </c>
      <c r="AB1137" s="94">
        <v>0</v>
      </c>
      <c r="AC1137" s="94">
        <f>_xlfn.XLOOKUP(B1137,'[3]Nur des jours'!$B:$B,'[3]Nur des jours'!$N:$N,"")</f>
        <v>0</v>
      </c>
      <c r="AD1137" s="94">
        <v>0</v>
      </c>
      <c r="AE1137" s="94">
        <v>0</v>
      </c>
      <c r="AF1137" s="94">
        <v>0</v>
      </c>
      <c r="AG1137" s="94">
        <v>0</v>
      </c>
      <c r="AH1137" s="94">
        <v>0</v>
      </c>
      <c r="AI1137" s="49" t="s">
        <v>5559</v>
      </c>
      <c r="AJ1137" s="49"/>
      <c r="AK1137" s="48" t="str" cm="1">
        <f t="array" ref="AK1137">IFERROR(_xlfn.IFS(
AM1137="MPR ISSUE","PDH",
AM1137="BSS Hardware Issue","BSS",
AM1137="Sites strategiques, MLL, Pylone, etc.","ENVTECH",
AM1137="AKTIVCO DEFAUT GE &amp; POWER Cabinet","AKTIVCO",
AM1137="AKTIVCO Coupure ENEO &amp; Baisse de tension","AKTIVCO GRID ONLY",
AM1137="Coupure ENEO &amp; Baisse de tension","IHS GRID ONLY",
AM1137="Defaut GE &amp; POWER Cabinet","IHS",
AM1137="Sharing","Partners",
AM1137="Sites strategiques &amp; DataCenter","SST &amp; DC",
AM1137="Exclu","Exclu",
AM1137="SAT","SAT",
AM1137="SPARE-ISSUE","SPARE-ISSUE",
AM1137="Fiber CAmtel","TRANS_FO_CAMTEL",
AM1137="Fiber AOF","Fiber AOF",
AM1137="Projet OCM (HUAWEI)","TRAVAUX-HUAWEI",
AM1137="Projet OCM (NOKIA)","TRAVAUX-NOKIA",
AM1137="ACCESS-ISSUE","ACCESS-ISSUE",
AM1137="Projet OCM (ZTE, NOKIA, autres projets)","TRAVAUX OCM",
AM1137="No root CAuse","No root cause",
AM1137="ODU HS","PDH",
AM1137="IP &amp; VLAN","PDH",
AM1137="Warehouse HUAWEI","SPARE-ISSUE",
AM1137="SPARE-HS","SPARE-ISSUE",
AM1137="Power Telco","BSS",AM1137="no impacts","no impacts"
),"")</f>
        <v>no impacts</v>
      </c>
      <c r="AL1137" s="48" t="str" cm="1">
        <f t="array" ref="AL1137">IFERROR(_xlfn.IFS(
AM1137="MPR ISSUE","TX ISSUE",
AM1137="BSS Hardware Issue","RAN ISSUE",
AM1137="Sites strategiques, MLL, Pylone, etc.","ENVTECH",
AM1137="AKTIVCO DEFAUT GE &amp; POWER Cabinet","POWER ISSUE",
AM1137="AKTIVCO Coupure ENEO &amp; Baisse de tension","POWER ISSUE",
AM1137="Coupure ENEO &amp; Baisse de tension","POWER ISSUE",
AM1137="Defaut GE &amp; POWER Cabinet","POWER ISSUE",
AM1137="Sharing","POWER ISSUE",
AM1137="Sites strategiques &amp; DataCenter","POWER ISSUE",
AM1137="Exclu","Exclu",
AM1137="SAT","TX ISSUE",
AM1137="SPARE-ISSUE","SPARE-ISSUE",
AM1137="Fiber CAmtel","TX ISSUE",
AM1137="Fiber AOF","TX ISSUE",
AM1137="Projet OCM (HUAWEI)","TRAVAUX-HUAWEI",
AM1137="Projet OCM (NOKIA)","TRAVAUX -NOKIA",
AM1137="ACCESS-ISSUE","ACCESS-ISSUE",
AM1137="Projet OCM (ZTE, NOKIA, autres projets)","TRAVAUX OCM",
AM1137="No root CAuse","No root cause",
AM1137="ODU HS","TX ISSUE",
AM1137="IP &amp; VLAN","TX ISSUE",
AM1137="Warehouse HUAWEI","SPARE-ISSUE",
AM1137="SPARE-HS","SPARE-ISSUE",
AM1137="Power Telco","RAN ISSUE",AM1137="no impacts","no impacts"
),"")</f>
        <v>no impacts</v>
      </c>
      <c r="AM1137" s="67" t="s">
        <v>5605</v>
      </c>
      <c r="AN1137" s="48" t="str" cm="1">
        <f t="array" ref="AN1137">IFERROR(_xlfn.IFS(
AM1137="MPR ISSUE","ACTIVE",
AM1137="BSS Hardware Issue","ACTIVE",
AM1137="Sites strategiques, MLL, Pylone, etc.","PASSIVE",
AM1137="AKTIVCO DEFAUT GE &amp; POWER Cabinet","PASSIVE",
AM1137="AKTIVCO Coupure ENEO &amp; Baisse de tension","PASSIVE",
AM1137="Coupure ENEO &amp; Baisse de tension","PASSIVE",
AM1137="Defaut GE &amp; POWER Cabinet","PASSIVE",
AM1137="Sharing","PASSIVE",
AM1137="Sites strategiques &amp; DataCenter","PASSIVE",
AM1137="Exclu","Exclu",
AM1137="SAT","ACTIVE",
AM1137="SPARE-ISSUE","SPARE-ISSUE",
AM1137="Fiber CAmtel","ACTIVE",
AM1137="Fiber AOF","ACTIVE",
AM1137="Projet OCM (HUAWEI)","PLANNED WORKS",
AM1137="Projet OCM (NOKIA)","PLANNED WORKS",
AM1137="ACCESS-ISSUE","ACCESS-ISSUE",
AM1137="Projet OCM (ZTE, NOKIA, autres projets)","PLANNED WORKS",
AM1137="No root CAuse","No root cause",
AM1137="ODU HS","ACTIVE",
AM1137="IP &amp; VLAN","ACTIVE",
AM1137="Warehouse HUAWEI","SPARE-ISSUE",
AM1137="SPARE-HS","SPARE-ISSUE",
AM1137="Power Telco","ACTIVE", AM1137="no impacts","no impacts"
),"")</f>
        <v>no impacts</v>
      </c>
      <c r="AO1137" s="93" t="s">
        <v>5537</v>
      </c>
      <c r="AP1137" s="101" t="str">
        <f t="shared" si="34"/>
        <v>CTR_567</v>
      </c>
      <c r="AR1137" s="17" t="s">
        <v>5537</v>
      </c>
      <c r="AS1137" s="7" t="s">
        <v>5537</v>
      </c>
      <c r="AT1137" s="6"/>
      <c r="AU1137" s="7"/>
      <c r="AV1137" s="3" t="s">
        <v>5537</v>
      </c>
      <c r="AW1137" s="18" t="s">
        <v>5537</v>
      </c>
      <c r="AX1137" s="18" t="s">
        <v>5537</v>
      </c>
      <c r="AY1137" s="18" t="s">
        <v>5537</v>
      </c>
      <c r="AZ1137" s="18" t="s">
        <v>5537</v>
      </c>
      <c r="BA1137" s="18" t="s">
        <v>5537</v>
      </c>
      <c r="BB1137" s="18" t="s">
        <v>5537</v>
      </c>
      <c r="BC1137" s="18" t="s">
        <v>5537</v>
      </c>
      <c r="BD1137" s="18" t="s">
        <v>5537</v>
      </c>
      <c r="BE1137" s="18" t="s">
        <v>5537</v>
      </c>
      <c r="BF1137" s="18" t="s">
        <v>5537</v>
      </c>
      <c r="BG1137" s="18" t="s">
        <v>5537</v>
      </c>
      <c r="BH1137" s="18" t="s">
        <v>5537</v>
      </c>
      <c r="BI1137" s="9" t="s">
        <v>5537</v>
      </c>
      <c r="BJ1137" s="14"/>
      <c r="BK1137" s="14" t="s">
        <v>5537</v>
      </c>
      <c r="BL1137" s="14" t="str">
        <f>_xlfn.XLOOKUP(B1137,'[4]cell downs 18042026 17h'!$B:$B,'[4]cell downs 18042026 17h'!$B:$B,"")</f>
        <v/>
      </c>
      <c r="BM1137" s="14" t="str">
        <f>_xlfn.XLOOKUP(B1137,'[5]Cells Huawei 19042026 15h'!$B:$B,'[5]Cells Huawei 19042026 15h'!$B:$B,"")</f>
        <v/>
      </c>
      <c r="BN1137" s="9" t="str">
        <f>_xlfn.XLOOKUP(B1137,'[6]cells down 19042026 9H40'!$B:$B,'[6]cells down 19042026 9H40'!$B:$B,"")</f>
        <v/>
      </c>
      <c r="BO1137" s="9" t="s">
        <v>5537</v>
      </c>
      <c r="BP1137" s="9" t="s">
        <v>5579</v>
      </c>
      <c r="BQ1137" s="115"/>
    </row>
    <row r="1138" spans="1:69" s="9" customFormat="1" x14ac:dyDescent="0.3">
      <c r="A1138" s="1" t="s">
        <v>2883</v>
      </c>
      <c r="B1138" s="8" t="s">
        <v>2884</v>
      </c>
      <c r="C1138" s="3" t="str">
        <f>_xlfn.XLOOKUP(B1138,'[1]daily break down'!$D:$D,'[1]daily break down'!$E:$E,"")</f>
        <v>Garoua</v>
      </c>
      <c r="D1138" s="1" t="s">
        <v>11</v>
      </c>
      <c r="E1138" s="1" t="s">
        <v>12</v>
      </c>
      <c r="F1138" s="3" t="s">
        <v>23</v>
      </c>
      <c r="G1138" s="1" t="s">
        <v>24</v>
      </c>
      <c r="H1138" s="32" t="str">
        <f>_xlfn.XLOOKUP(B1138,[2]CALCULATION!$B:$B,[2]CALCULATION!$H:$H,"")</f>
        <v>Huawei</v>
      </c>
      <c r="I1138" s="28">
        <v>0</v>
      </c>
      <c r="J1138" s="28">
        <v>0</v>
      </c>
      <c r="K1138" s="28">
        <v>5.2659852239943161</v>
      </c>
      <c r="L1138" s="28">
        <v>0</v>
      </c>
      <c r="M1138" s="28">
        <v>0</v>
      </c>
      <c r="N1138" s="28">
        <v>0.30455179734785254</v>
      </c>
      <c r="O1138" s="28">
        <v>0</v>
      </c>
      <c r="P1138" s="28">
        <v>0</v>
      </c>
      <c r="Q1138" s="28">
        <v>0</v>
      </c>
      <c r="R1138" s="28">
        <v>0</v>
      </c>
      <c r="S1138" s="94">
        <v>0</v>
      </c>
      <c r="T1138" s="94">
        <f>_xlfn.XLOOKUP(B1138,'[3]Nur des jours'!$B:$B,'[3]Nur des jours'!$U:$U,"")</f>
        <v>0</v>
      </c>
      <c r="U1138" s="94">
        <v>2.4283350883050399</v>
      </c>
      <c r="V1138" s="94">
        <v>0.47050720109122152</v>
      </c>
      <c r="W1138" s="94">
        <v>0</v>
      </c>
      <c r="X1138" s="94">
        <v>0</v>
      </c>
      <c r="Y1138" s="94">
        <v>1.8147192187950336</v>
      </c>
      <c r="Z1138" s="94">
        <v>2.8826480382840658</v>
      </c>
      <c r="AA1138" s="94">
        <v>0</v>
      </c>
      <c r="AB1138" s="94">
        <v>0</v>
      </c>
      <c r="AC1138" s="94">
        <f>_xlfn.XLOOKUP(B1138,'[3]Nur des jours'!$B:$B,'[3]Nur des jours'!$N:$N,"")</f>
        <v>0</v>
      </c>
      <c r="AD1138" s="94">
        <v>0</v>
      </c>
      <c r="AE1138" s="94">
        <v>0</v>
      </c>
      <c r="AF1138" s="94">
        <v>0</v>
      </c>
      <c r="AG1138" s="94">
        <v>0</v>
      </c>
      <c r="AH1138" s="94">
        <v>0</v>
      </c>
      <c r="AI1138" s="49" t="s">
        <v>5559</v>
      </c>
      <c r="AJ1138" s="49"/>
      <c r="AK1138" s="48" t="str" cm="1">
        <f t="array" ref="AK1138">IFERROR(_xlfn.IFS(
AM1138="MPR ISSUE","PDH",
AM1138="BSS Hardware Issue","BSS",
AM1138="Sites strategiques, MLL, Pylone, etc.","ENVTECH",
AM1138="AKTIVCO DEFAUT GE &amp; POWER Cabinet","AKTIVCO",
AM1138="AKTIVCO Coupure ENEO &amp; Baisse de tension","AKTIVCO GRID ONLY",
AM1138="Coupure ENEO &amp; Baisse de tension","IHS GRID ONLY",
AM1138="Defaut GE &amp; POWER Cabinet","IHS",
AM1138="Sharing","Partners",
AM1138="Sites strategiques &amp; DataCenter","SST &amp; DC",
AM1138="Exclu","Exclu",
AM1138="SAT","SAT",
AM1138="SPARE-ISSUE","SPARE-ISSUE",
AM1138="Fiber CAmtel","TRANS_FO_CAMTEL",
AM1138="Fiber AOF","Fiber AOF",
AM1138="Projet OCM (HUAWEI)","TRAVAUX-HUAWEI",
AM1138="Projet OCM (NOKIA)","TRAVAUX-NOKIA",
AM1138="ACCESS-ISSUE","ACCESS-ISSUE",
AM1138="Projet OCM (ZTE, NOKIA, autres projets)","TRAVAUX OCM",
AM1138="No root CAuse","No root cause",
AM1138="ODU HS","PDH",
AM1138="IP &amp; VLAN","PDH",
AM1138="Warehouse HUAWEI","SPARE-ISSUE",
AM1138="SPARE-HS","SPARE-ISSUE",
AM1138="Power Telco","BSS",AM1138="no impacts","no impacts"
),"")</f>
        <v>no impacts</v>
      </c>
      <c r="AL1138" s="48" t="str" cm="1">
        <f t="array" ref="AL1138">IFERROR(_xlfn.IFS(
AM1138="MPR ISSUE","TX ISSUE",
AM1138="BSS Hardware Issue","RAN ISSUE",
AM1138="Sites strategiques, MLL, Pylone, etc.","ENVTECH",
AM1138="AKTIVCO DEFAUT GE &amp; POWER Cabinet","POWER ISSUE",
AM1138="AKTIVCO Coupure ENEO &amp; Baisse de tension","POWER ISSUE",
AM1138="Coupure ENEO &amp; Baisse de tension","POWER ISSUE",
AM1138="Defaut GE &amp; POWER Cabinet","POWER ISSUE",
AM1138="Sharing","POWER ISSUE",
AM1138="Sites strategiques &amp; DataCenter","POWER ISSUE",
AM1138="Exclu","Exclu",
AM1138="SAT","TX ISSUE",
AM1138="SPARE-ISSUE","SPARE-ISSUE",
AM1138="Fiber CAmtel","TX ISSUE",
AM1138="Fiber AOF","TX ISSUE",
AM1138="Projet OCM (HUAWEI)","TRAVAUX-HUAWEI",
AM1138="Projet OCM (NOKIA)","TRAVAUX -NOKIA",
AM1138="ACCESS-ISSUE","ACCESS-ISSUE",
AM1138="Projet OCM (ZTE, NOKIA, autres projets)","TRAVAUX OCM",
AM1138="No root CAuse","No root cause",
AM1138="ODU HS","TX ISSUE",
AM1138="IP &amp; VLAN","TX ISSUE",
AM1138="Warehouse HUAWEI","SPARE-ISSUE",
AM1138="SPARE-HS","SPARE-ISSUE",
AM1138="Power Telco","RAN ISSUE",AM1138="no impacts","no impacts"
),"")</f>
        <v>no impacts</v>
      </c>
      <c r="AM1138" s="67" t="s">
        <v>5605</v>
      </c>
      <c r="AN1138" s="48" t="str" cm="1">
        <f t="array" ref="AN1138">IFERROR(_xlfn.IFS(
AM1138="MPR ISSUE","ACTIVE",
AM1138="BSS Hardware Issue","ACTIVE",
AM1138="Sites strategiques, MLL, Pylone, etc.","PASSIVE",
AM1138="AKTIVCO DEFAUT GE &amp; POWER Cabinet","PASSIVE",
AM1138="AKTIVCO Coupure ENEO &amp; Baisse de tension","PASSIVE",
AM1138="Coupure ENEO &amp; Baisse de tension","PASSIVE",
AM1138="Defaut GE &amp; POWER Cabinet","PASSIVE",
AM1138="Sharing","PASSIVE",
AM1138="Sites strategiques &amp; DataCenter","PASSIVE",
AM1138="Exclu","Exclu",
AM1138="SAT","ACTIVE",
AM1138="SPARE-ISSUE","SPARE-ISSUE",
AM1138="Fiber CAmtel","ACTIVE",
AM1138="Fiber AOF","ACTIVE",
AM1138="Projet OCM (HUAWEI)","PLANNED WORKS",
AM1138="Projet OCM (NOKIA)","PLANNED WORKS",
AM1138="ACCESS-ISSUE","ACCESS-ISSUE",
AM1138="Projet OCM (ZTE, NOKIA, autres projets)","PLANNED WORKS",
AM1138="No root CAuse","No root cause",
AM1138="ODU HS","ACTIVE",
AM1138="IP &amp; VLAN","ACTIVE",
AM1138="Warehouse HUAWEI","SPARE-ISSUE",
AM1138="SPARE-HS","SPARE-ISSUE",
AM1138="Power Telco","ACTIVE", AM1138="no impacts","no impacts"
),"")</f>
        <v>no impacts</v>
      </c>
      <c r="AO1138" s="93" t="s">
        <v>5537</v>
      </c>
      <c r="AP1138" s="101" t="str">
        <f t="shared" si="34"/>
        <v>NRD_130</v>
      </c>
      <c r="AR1138" s="17" t="s">
        <v>5537</v>
      </c>
      <c r="AS1138" s="7" t="s">
        <v>5537</v>
      </c>
      <c r="AT1138" s="6"/>
      <c r="AU1138" s="7"/>
      <c r="AV1138" s="3" t="s">
        <v>5537</v>
      </c>
      <c r="AW1138" s="18" t="s">
        <v>5537</v>
      </c>
      <c r="AX1138" s="18" t="s">
        <v>5537</v>
      </c>
      <c r="AY1138" s="18" t="s">
        <v>5537</v>
      </c>
      <c r="AZ1138" s="18" t="s">
        <v>5537</v>
      </c>
      <c r="BA1138" s="18" t="s">
        <v>5537</v>
      </c>
      <c r="BB1138" s="18" t="s">
        <v>5537</v>
      </c>
      <c r="BC1138" s="18" t="s">
        <v>5537</v>
      </c>
      <c r="BD1138" s="18" t="s">
        <v>5537</v>
      </c>
      <c r="BE1138" s="18" t="s">
        <v>5537</v>
      </c>
      <c r="BF1138" s="18" t="s">
        <v>5537</v>
      </c>
      <c r="BG1138" s="18" t="s">
        <v>5537</v>
      </c>
      <c r="BH1138" s="18" t="s">
        <v>5537</v>
      </c>
      <c r="BI1138" s="9" t="s">
        <v>5537</v>
      </c>
      <c r="BJ1138" s="14"/>
      <c r="BK1138" s="14" t="s">
        <v>5537</v>
      </c>
      <c r="BL1138" s="14" t="str">
        <f>_xlfn.XLOOKUP(B1138,'[4]cell downs 18042026 17h'!$B:$B,'[4]cell downs 18042026 17h'!$B:$B,"")</f>
        <v/>
      </c>
      <c r="BM1138" s="14" t="str">
        <f>_xlfn.XLOOKUP(B1138,'[5]Cells Huawei 19042026 15h'!$B:$B,'[5]Cells Huawei 19042026 15h'!$B:$B,"")</f>
        <v/>
      </c>
      <c r="BN1138" s="9" t="str">
        <f>_xlfn.XLOOKUP(B1138,'[6]cells down 19042026 9H40'!$B:$B,'[6]cells down 19042026 9H40'!$B:$B,"")</f>
        <v/>
      </c>
      <c r="BO1138" s="9" t="s">
        <v>5537</v>
      </c>
      <c r="BP1138" s="9" t="s">
        <v>302</v>
      </c>
      <c r="BQ1138" s="115"/>
    </row>
    <row r="1139" spans="1:69" s="9" customFormat="1" x14ac:dyDescent="0.3">
      <c r="A1139" s="1" t="s">
        <v>178</v>
      </c>
      <c r="B1139" s="8" t="s">
        <v>179</v>
      </c>
      <c r="C1139" s="3" t="str">
        <f>_xlfn.XLOOKUP(B1139,'[1]daily break down'!$D:$D,'[1]daily break down'!$E:$E,"")</f>
        <v>SUD-OUEST</v>
      </c>
      <c r="D1139" s="1" t="s">
        <v>18</v>
      </c>
      <c r="E1139" s="1"/>
      <c r="F1139" s="3" t="s">
        <v>13</v>
      </c>
      <c r="G1139" s="1" t="s">
        <v>14</v>
      </c>
      <c r="H1139" s="32" t="str">
        <f>_xlfn.XLOOKUP(B1139,[2]CALCULATION!$B:$B,[2]CALCULATION!$H:$H,"")</f>
        <v>Huawei</v>
      </c>
      <c r="I1139" s="28">
        <v>0.34287938065193635</v>
      </c>
      <c r="J1139" s="28">
        <v>0.75050009559601982</v>
      </c>
      <c r="K1139" s="28">
        <v>0</v>
      </c>
      <c r="L1139" s="28">
        <v>0</v>
      </c>
      <c r="M1139" s="28">
        <v>0</v>
      </c>
      <c r="N1139" s="28">
        <v>0</v>
      </c>
      <c r="O1139" s="28">
        <v>0</v>
      </c>
      <c r="P1139" s="28">
        <v>0</v>
      </c>
      <c r="Q1139" s="28">
        <v>7.2232067185453424E-3</v>
      </c>
      <c r="R1139" s="28">
        <v>4.4679724797607525</v>
      </c>
      <c r="S1139" s="94">
        <v>0</v>
      </c>
      <c r="T1139" s="94">
        <f>_xlfn.XLOOKUP(B1139,'[3]Nur des jours'!$B:$B,'[3]Nur des jours'!$U:$U,"")</f>
        <v>0</v>
      </c>
      <c r="U1139" s="94">
        <v>7.5620732065758639E-3</v>
      </c>
      <c r="V1139" s="94">
        <v>0.27171741816552664</v>
      </c>
      <c r="W1139" s="94">
        <v>0</v>
      </c>
      <c r="X1139" s="94">
        <v>0.19936050543185146</v>
      </c>
      <c r="Y1139" s="94">
        <v>1.8129000408066591</v>
      </c>
      <c r="Z1139" s="94">
        <v>0</v>
      </c>
      <c r="AA1139" s="94">
        <v>0</v>
      </c>
      <c r="AB1139" s="94">
        <v>0</v>
      </c>
      <c r="AC1139" s="94">
        <f>_xlfn.XLOOKUP(B1139,'[3]Nur des jours'!$B:$B,'[3]Nur des jours'!$N:$N,"")</f>
        <v>0</v>
      </c>
      <c r="AD1139" s="94">
        <v>0</v>
      </c>
      <c r="AE1139" s="94">
        <v>0</v>
      </c>
      <c r="AF1139" s="94">
        <v>0</v>
      </c>
      <c r="AG1139" s="94">
        <v>0</v>
      </c>
      <c r="AH1139" s="94">
        <v>0</v>
      </c>
      <c r="AI1139" s="49" t="s">
        <v>5559</v>
      </c>
      <c r="AJ1139" s="49"/>
      <c r="AK1139" s="48" t="str" cm="1">
        <f t="array" ref="AK1139">IFERROR(_xlfn.IFS(
AM1139="MPR ISSUE","PDH",
AM1139="BSS Hardware Issue","BSS",
AM1139="Sites strategiques, MLL, Pylone, etc.","ENVTECH",
AM1139="AKTIVCO DEFAUT GE &amp; POWER Cabinet","AKTIVCO",
AM1139="AKTIVCO Coupure ENEO &amp; Baisse de tension","AKTIVCO GRID ONLY",
AM1139="Coupure ENEO &amp; Baisse de tension","IHS GRID ONLY",
AM1139="Defaut GE &amp; POWER Cabinet","IHS",
AM1139="Sharing","Partners",
AM1139="Sites strategiques &amp; DataCenter","SST &amp; DC",
AM1139="Exclu","Exclu",
AM1139="SAT","SAT",
AM1139="SPARE-ISSUE","SPARE-ISSUE",
AM1139="Fiber CAmtel","TRANS_FO_CAMTEL",
AM1139="Fiber AOF","Fiber AOF",
AM1139="Projet OCM (HUAWEI)","TRAVAUX-HUAWEI",
AM1139="Projet OCM (NOKIA)","TRAVAUX-NOKIA",
AM1139="ACCESS-ISSUE","ACCESS-ISSUE",
AM1139="Projet OCM (ZTE, NOKIA, autres projets)","TRAVAUX OCM",
AM1139="No root CAuse","No root cause",
AM1139="ODU HS","PDH",
AM1139="IP &amp; VLAN","PDH",
AM1139="Warehouse HUAWEI","SPARE-ISSUE",
AM1139="SPARE-HS","SPARE-ISSUE",
AM1139="Power Telco","BSS",AM1139="no impacts","no impacts"
),"")</f>
        <v>no impacts</v>
      </c>
      <c r="AL1139" s="48" t="str" cm="1">
        <f t="array" ref="AL1139">IFERROR(_xlfn.IFS(
AM1139="MPR ISSUE","TX ISSUE",
AM1139="BSS Hardware Issue","RAN ISSUE",
AM1139="Sites strategiques, MLL, Pylone, etc.","ENVTECH",
AM1139="AKTIVCO DEFAUT GE &amp; POWER Cabinet","POWER ISSUE",
AM1139="AKTIVCO Coupure ENEO &amp; Baisse de tension","POWER ISSUE",
AM1139="Coupure ENEO &amp; Baisse de tension","POWER ISSUE",
AM1139="Defaut GE &amp; POWER Cabinet","POWER ISSUE",
AM1139="Sharing","POWER ISSUE",
AM1139="Sites strategiques &amp; DataCenter","POWER ISSUE",
AM1139="Exclu","Exclu",
AM1139="SAT","TX ISSUE",
AM1139="SPARE-ISSUE","SPARE-ISSUE",
AM1139="Fiber CAmtel","TX ISSUE",
AM1139="Fiber AOF","TX ISSUE",
AM1139="Projet OCM (HUAWEI)","TRAVAUX-HUAWEI",
AM1139="Projet OCM (NOKIA)","TRAVAUX -NOKIA",
AM1139="ACCESS-ISSUE","ACCESS-ISSUE",
AM1139="Projet OCM (ZTE, NOKIA, autres projets)","TRAVAUX OCM",
AM1139="No root CAuse","No root cause",
AM1139="ODU HS","TX ISSUE",
AM1139="IP &amp; VLAN","TX ISSUE",
AM1139="Warehouse HUAWEI","SPARE-ISSUE",
AM1139="SPARE-HS","SPARE-ISSUE",
AM1139="Power Telco","RAN ISSUE",AM1139="no impacts","no impacts"
),"")</f>
        <v>no impacts</v>
      </c>
      <c r="AM1139" s="67" t="s">
        <v>5605</v>
      </c>
      <c r="AN1139" s="48" t="str" cm="1">
        <f t="array" ref="AN1139">IFERROR(_xlfn.IFS(
AM1139="MPR ISSUE","ACTIVE",
AM1139="BSS Hardware Issue","ACTIVE",
AM1139="Sites strategiques, MLL, Pylone, etc.","PASSIVE",
AM1139="AKTIVCO DEFAUT GE &amp; POWER Cabinet","PASSIVE",
AM1139="AKTIVCO Coupure ENEO &amp; Baisse de tension","PASSIVE",
AM1139="Coupure ENEO &amp; Baisse de tension","PASSIVE",
AM1139="Defaut GE &amp; POWER Cabinet","PASSIVE",
AM1139="Sharing","PASSIVE",
AM1139="Sites strategiques &amp; DataCenter","PASSIVE",
AM1139="Exclu","Exclu",
AM1139="SAT","ACTIVE",
AM1139="SPARE-ISSUE","SPARE-ISSUE",
AM1139="Fiber CAmtel","ACTIVE",
AM1139="Fiber AOF","ACTIVE",
AM1139="Projet OCM (HUAWEI)","PLANNED WORKS",
AM1139="Projet OCM (NOKIA)","PLANNED WORKS",
AM1139="ACCESS-ISSUE","ACCESS-ISSUE",
AM1139="Projet OCM (ZTE, NOKIA, autres projets)","PLANNED WORKS",
AM1139="No root CAuse","No root cause",
AM1139="ODU HS","ACTIVE",
AM1139="IP &amp; VLAN","ACTIVE",
AM1139="Warehouse HUAWEI","SPARE-ISSUE",
AM1139="SPARE-HS","SPARE-ISSUE",
AM1139="Power Telco","ACTIVE", AM1139="no impacts","no impacts"
),"")</f>
        <v>no impacts</v>
      </c>
      <c r="AO1139" s="93" t="s">
        <v>5537</v>
      </c>
      <c r="AP1139" s="101" t="str">
        <f t="shared" si="34"/>
        <v>SUO_228</v>
      </c>
      <c r="AR1139" s="17" t="s">
        <v>5537</v>
      </c>
      <c r="AS1139" s="7" t="s">
        <v>5537</v>
      </c>
      <c r="AT1139" s="6"/>
      <c r="AU1139" s="7"/>
      <c r="AV1139" s="3" t="s">
        <v>5537</v>
      </c>
      <c r="AW1139" s="18" t="s">
        <v>5537</v>
      </c>
      <c r="AX1139" s="18" t="s">
        <v>5537</v>
      </c>
      <c r="AY1139" s="18" t="s">
        <v>5537</v>
      </c>
      <c r="AZ1139" s="18" t="s">
        <v>5537</v>
      </c>
      <c r="BA1139" s="18" t="s">
        <v>5537</v>
      </c>
      <c r="BB1139" s="18" t="s">
        <v>5537</v>
      </c>
      <c r="BC1139" s="18" t="s">
        <v>5537</v>
      </c>
      <c r="BD1139" s="18" t="s">
        <v>5537</v>
      </c>
      <c r="BE1139" s="18" t="s">
        <v>5537</v>
      </c>
      <c r="BF1139" s="18" t="s">
        <v>5537</v>
      </c>
      <c r="BG1139" s="18" t="s">
        <v>5537</v>
      </c>
      <c r="BH1139" s="18" t="s">
        <v>5537</v>
      </c>
      <c r="BI1139" s="9" t="s">
        <v>5537</v>
      </c>
      <c r="BJ1139" s="14"/>
      <c r="BK1139" s="14" t="s">
        <v>5537</v>
      </c>
      <c r="BL1139" s="14" t="str">
        <f>_xlfn.XLOOKUP(B1139,'[4]cell downs 18042026 17h'!$B:$B,'[4]cell downs 18042026 17h'!$B:$B,"")</f>
        <v/>
      </c>
      <c r="BM1139" s="14" t="str">
        <f>_xlfn.XLOOKUP(B1139,'[5]Cells Huawei 19042026 15h'!$B:$B,'[5]Cells Huawei 19042026 15h'!$B:$B,"")</f>
        <v/>
      </c>
      <c r="BN1139" s="9" t="str">
        <f>_xlfn.XLOOKUP(B1139,'[6]cells down 19042026 9H40'!$B:$B,'[6]cells down 19042026 9H40'!$B:$B,"")</f>
        <v/>
      </c>
      <c r="BO1139" s="9" t="s">
        <v>5537</v>
      </c>
      <c r="BP1139" s="9" t="s">
        <v>5537</v>
      </c>
      <c r="BQ1139" s="115"/>
    </row>
    <row r="1140" spans="1:69" s="9" customFormat="1" x14ac:dyDescent="0.3">
      <c r="A1140" s="1" t="s">
        <v>4462</v>
      </c>
      <c r="B1140" s="8" t="s">
        <v>4463</v>
      </c>
      <c r="C1140" s="3" t="str">
        <f>_xlfn.XLOOKUP(B1140,'[1]daily break down'!$D:$D,'[1]daily break down'!$E:$E,"")</f>
        <v>SUD-OUEST</v>
      </c>
      <c r="D1140" s="1" t="s">
        <v>11</v>
      </c>
      <c r="E1140" s="1" t="s">
        <v>12</v>
      </c>
      <c r="F1140" s="3" t="s">
        <v>13</v>
      </c>
      <c r="G1140" s="1" t="s">
        <v>14</v>
      </c>
      <c r="H1140" s="32" t="str">
        <f>_xlfn.XLOOKUP(B1140,[2]CALCULATION!$B:$B,[2]CALCULATION!$H:$H,"")</f>
        <v>Huawei</v>
      </c>
      <c r="I1140" s="28">
        <v>0</v>
      </c>
      <c r="J1140" s="28">
        <v>8.0257852428281603E-4</v>
      </c>
      <c r="K1140" s="28">
        <v>0</v>
      </c>
      <c r="L1140" s="28">
        <v>0</v>
      </c>
      <c r="M1140" s="28">
        <v>0</v>
      </c>
      <c r="N1140" s="28">
        <v>0</v>
      </c>
      <c r="O1140" s="28">
        <v>0</v>
      </c>
      <c r="P1140" s="28">
        <v>1.6943324401526112E-3</v>
      </c>
      <c r="Q1140" s="28">
        <v>2.675261747609386E-4</v>
      </c>
      <c r="R1140" s="28">
        <v>3.3886648803052224E-3</v>
      </c>
      <c r="S1140" s="94">
        <v>1.4205461529022665</v>
      </c>
      <c r="T1140" s="94">
        <f>_xlfn.XLOOKUP(B1140,'[3]Nur des jours'!$B:$B,'[3]Nur des jours'!$U:$U,"")</f>
        <v>0</v>
      </c>
      <c r="U1140" s="94">
        <v>0</v>
      </c>
      <c r="V1140" s="94">
        <v>0</v>
      </c>
      <c r="W1140" s="94">
        <v>0</v>
      </c>
      <c r="X1140" s="94">
        <v>0</v>
      </c>
      <c r="Y1140" s="94">
        <v>1.7939056823986332</v>
      </c>
      <c r="Z1140" s="94">
        <v>0</v>
      </c>
      <c r="AA1140" s="94">
        <v>0</v>
      </c>
      <c r="AB1140" s="94">
        <v>0</v>
      </c>
      <c r="AC1140" s="94">
        <f>_xlfn.XLOOKUP(B1140,'[3]Nur des jours'!$B:$B,'[3]Nur des jours'!$N:$N,"")</f>
        <v>0</v>
      </c>
      <c r="AD1140" s="94">
        <v>0</v>
      </c>
      <c r="AE1140" s="94">
        <v>0</v>
      </c>
      <c r="AF1140" s="94">
        <v>0</v>
      </c>
      <c r="AG1140" s="94">
        <v>0</v>
      </c>
      <c r="AH1140" s="94">
        <v>0</v>
      </c>
      <c r="AI1140" s="49" t="s">
        <v>5559</v>
      </c>
      <c r="AJ1140" s="49"/>
      <c r="AK1140" s="48" t="str" cm="1">
        <f t="array" ref="AK1140">IFERROR(_xlfn.IFS(
AM1140="MPR ISSUE","PDH",
AM1140="BSS Hardware Issue","BSS",
AM1140="Sites strategiques, MLL, Pylone, etc.","ENVTECH",
AM1140="AKTIVCO DEFAUT GE &amp; POWER Cabinet","AKTIVCO",
AM1140="AKTIVCO Coupure ENEO &amp; Baisse de tension","AKTIVCO GRID ONLY",
AM1140="Coupure ENEO &amp; Baisse de tension","IHS GRID ONLY",
AM1140="Defaut GE &amp; POWER Cabinet","IHS",
AM1140="Sharing","Partners",
AM1140="Sites strategiques &amp; DataCenter","SST &amp; DC",
AM1140="Exclu","Exclu",
AM1140="SAT","SAT",
AM1140="SPARE-ISSUE","SPARE-ISSUE",
AM1140="Fiber CAmtel","TRANS_FO_CAMTEL",
AM1140="Fiber AOF","Fiber AOF",
AM1140="Projet OCM (HUAWEI)","TRAVAUX-HUAWEI",
AM1140="Projet OCM (NOKIA)","TRAVAUX-NOKIA",
AM1140="ACCESS-ISSUE","ACCESS-ISSUE",
AM1140="Projet OCM (ZTE, NOKIA, autres projets)","TRAVAUX OCM",
AM1140="No root CAuse","No root cause",
AM1140="ODU HS","PDH",
AM1140="IP &amp; VLAN","PDH",
AM1140="Warehouse HUAWEI","SPARE-ISSUE",
AM1140="SPARE-HS","SPARE-ISSUE",
AM1140="Power Telco","BSS",AM1140="no impacts","no impacts"
),"")</f>
        <v>no impacts</v>
      </c>
      <c r="AL1140" s="48" t="str" cm="1">
        <f t="array" ref="AL1140">IFERROR(_xlfn.IFS(
AM1140="MPR ISSUE","TX ISSUE",
AM1140="BSS Hardware Issue","RAN ISSUE",
AM1140="Sites strategiques, MLL, Pylone, etc.","ENVTECH",
AM1140="AKTIVCO DEFAUT GE &amp; POWER Cabinet","POWER ISSUE",
AM1140="AKTIVCO Coupure ENEO &amp; Baisse de tension","POWER ISSUE",
AM1140="Coupure ENEO &amp; Baisse de tension","POWER ISSUE",
AM1140="Defaut GE &amp; POWER Cabinet","POWER ISSUE",
AM1140="Sharing","POWER ISSUE",
AM1140="Sites strategiques &amp; DataCenter","POWER ISSUE",
AM1140="Exclu","Exclu",
AM1140="SAT","TX ISSUE",
AM1140="SPARE-ISSUE","SPARE-ISSUE",
AM1140="Fiber CAmtel","TX ISSUE",
AM1140="Fiber AOF","TX ISSUE",
AM1140="Projet OCM (HUAWEI)","TRAVAUX-HUAWEI",
AM1140="Projet OCM (NOKIA)","TRAVAUX -NOKIA",
AM1140="ACCESS-ISSUE","ACCESS-ISSUE",
AM1140="Projet OCM (ZTE, NOKIA, autres projets)","TRAVAUX OCM",
AM1140="No root CAuse","No root cause",
AM1140="ODU HS","TX ISSUE",
AM1140="IP &amp; VLAN","TX ISSUE",
AM1140="Warehouse HUAWEI","SPARE-ISSUE",
AM1140="SPARE-HS","SPARE-ISSUE",
AM1140="Power Telco","RAN ISSUE",AM1140="no impacts","no impacts"
),"")</f>
        <v>no impacts</v>
      </c>
      <c r="AM1140" s="67" t="s">
        <v>5605</v>
      </c>
      <c r="AN1140" s="48" t="str" cm="1">
        <f t="array" ref="AN1140">IFERROR(_xlfn.IFS(
AM1140="MPR ISSUE","ACTIVE",
AM1140="BSS Hardware Issue","ACTIVE",
AM1140="Sites strategiques, MLL, Pylone, etc.","PASSIVE",
AM1140="AKTIVCO DEFAUT GE &amp; POWER Cabinet","PASSIVE",
AM1140="AKTIVCO Coupure ENEO &amp; Baisse de tension","PASSIVE",
AM1140="Coupure ENEO &amp; Baisse de tension","PASSIVE",
AM1140="Defaut GE &amp; POWER Cabinet","PASSIVE",
AM1140="Sharing","PASSIVE",
AM1140="Sites strategiques &amp; DataCenter","PASSIVE",
AM1140="Exclu","Exclu",
AM1140="SAT","ACTIVE",
AM1140="SPARE-ISSUE","SPARE-ISSUE",
AM1140="Fiber CAmtel","ACTIVE",
AM1140="Fiber AOF","ACTIVE",
AM1140="Projet OCM (HUAWEI)","PLANNED WORKS",
AM1140="Projet OCM (NOKIA)","PLANNED WORKS",
AM1140="ACCESS-ISSUE","ACCESS-ISSUE",
AM1140="Projet OCM (ZTE, NOKIA, autres projets)","PLANNED WORKS",
AM1140="No root CAuse","No root cause",
AM1140="ODU HS","ACTIVE",
AM1140="IP &amp; VLAN","ACTIVE",
AM1140="Warehouse HUAWEI","SPARE-ISSUE",
AM1140="SPARE-HS","SPARE-ISSUE",
AM1140="Power Telco","ACTIVE", AM1140="no impacts","no impacts"
),"")</f>
        <v>no impacts</v>
      </c>
      <c r="AO1140" s="93" t="s">
        <v>5537</v>
      </c>
      <c r="AP1140" s="101" t="str">
        <f t="shared" si="34"/>
        <v>SUO_184</v>
      </c>
      <c r="AR1140" s="17" t="s">
        <v>5537</v>
      </c>
      <c r="AS1140" s="7" t="s">
        <v>5537</v>
      </c>
      <c r="AT1140" s="6"/>
      <c r="AU1140" s="7"/>
      <c r="AV1140" s="3" t="s">
        <v>5537</v>
      </c>
      <c r="AW1140" s="18" t="s">
        <v>5537</v>
      </c>
      <c r="AX1140" s="18" t="s">
        <v>5537</v>
      </c>
      <c r="AY1140" s="18" t="s">
        <v>5537</v>
      </c>
      <c r="AZ1140" s="18" t="s">
        <v>5537</v>
      </c>
      <c r="BA1140" s="18" t="s">
        <v>5537</v>
      </c>
      <c r="BB1140" s="18" t="s">
        <v>5537</v>
      </c>
      <c r="BC1140" s="18" t="s">
        <v>5537</v>
      </c>
      <c r="BD1140" s="18" t="s">
        <v>5537</v>
      </c>
      <c r="BE1140" s="18" t="s">
        <v>5537</v>
      </c>
      <c r="BF1140" s="18" t="s">
        <v>5537</v>
      </c>
      <c r="BG1140" s="18" t="s">
        <v>5537</v>
      </c>
      <c r="BH1140" s="18" t="s">
        <v>5537</v>
      </c>
      <c r="BI1140" s="9" t="s">
        <v>5537</v>
      </c>
      <c r="BJ1140" s="14"/>
      <c r="BK1140" s="14" t="s">
        <v>5537</v>
      </c>
      <c r="BL1140" s="14" t="str">
        <f>_xlfn.XLOOKUP(B1140,'[4]cell downs 18042026 17h'!$B:$B,'[4]cell downs 18042026 17h'!$B:$B,"")</f>
        <v/>
      </c>
      <c r="BM1140" s="14" t="str">
        <f>_xlfn.XLOOKUP(B1140,'[5]Cells Huawei 19042026 15h'!$B:$B,'[5]Cells Huawei 19042026 15h'!$B:$B,"")</f>
        <v/>
      </c>
      <c r="BN1140" s="9" t="str">
        <f>_xlfn.XLOOKUP(B1140,'[6]cells down 19042026 9H40'!$B:$B,'[6]cells down 19042026 9H40'!$B:$B,"")</f>
        <v/>
      </c>
      <c r="BO1140" s="9" t="s">
        <v>4463</v>
      </c>
      <c r="BP1140" s="9" t="s">
        <v>154</v>
      </c>
      <c r="BQ1140" s="115"/>
    </row>
    <row r="1141" spans="1:69" s="9" customFormat="1" x14ac:dyDescent="0.3">
      <c r="A1141" s="1" t="s">
        <v>2001</v>
      </c>
      <c r="B1141" s="8" t="s">
        <v>2002</v>
      </c>
      <c r="C1141" s="3" t="str">
        <f>_xlfn.XLOOKUP(B1141,'[1]daily break down'!$D:$D,'[1]daily break down'!$E:$E,"")</f>
        <v>SUD-OUEST</v>
      </c>
      <c r="D1141" s="1" t="s">
        <v>11</v>
      </c>
      <c r="E1141" s="1"/>
      <c r="F1141" s="3" t="s">
        <v>13</v>
      </c>
      <c r="G1141" s="1" t="s">
        <v>14</v>
      </c>
      <c r="H1141" s="32" t="str">
        <f>_xlfn.XLOOKUP(B1141,[2]CALCULATION!$B:$B,[2]CALCULATION!$H:$H,"")</f>
        <v>Huawei</v>
      </c>
      <c r="I1141" s="28">
        <v>0</v>
      </c>
      <c r="J1141" s="28">
        <v>0</v>
      </c>
      <c r="K1141" s="28">
        <v>0</v>
      </c>
      <c r="L1141" s="28">
        <v>0</v>
      </c>
      <c r="M1141" s="28">
        <v>0</v>
      </c>
      <c r="N1141" s="28">
        <v>0</v>
      </c>
      <c r="O1141" s="28">
        <v>0</v>
      </c>
      <c r="P1141" s="28">
        <v>0</v>
      </c>
      <c r="Q1141" s="28">
        <v>0</v>
      </c>
      <c r="R1141" s="28">
        <v>0</v>
      </c>
      <c r="S1141" s="94">
        <v>0</v>
      </c>
      <c r="T1141" s="94">
        <f>_xlfn.XLOOKUP(B1141,'[3]Nur des jours'!$B:$B,'[3]Nur des jours'!$U:$U,"")</f>
        <v>0</v>
      </c>
      <c r="U1141" s="94">
        <v>0</v>
      </c>
      <c r="V1141" s="94">
        <v>0</v>
      </c>
      <c r="W1141" s="94">
        <v>0</v>
      </c>
      <c r="X1141" s="94">
        <v>0</v>
      </c>
      <c r="Y1141" s="94">
        <v>1.7572902666130188</v>
      </c>
      <c r="Z1141" s="94">
        <v>0</v>
      </c>
      <c r="AA1141" s="94">
        <v>0</v>
      </c>
      <c r="AB1141" s="94">
        <v>0</v>
      </c>
      <c r="AC1141" s="94">
        <f>_xlfn.XLOOKUP(B1141,'[3]Nur des jours'!$B:$B,'[3]Nur des jours'!$N:$N,"")</f>
        <v>0</v>
      </c>
      <c r="AD1141" s="94">
        <v>0</v>
      </c>
      <c r="AE1141" s="94">
        <v>0</v>
      </c>
      <c r="AF1141" s="94">
        <v>0</v>
      </c>
      <c r="AG1141" s="94">
        <v>0</v>
      </c>
      <c r="AH1141" s="94">
        <v>0</v>
      </c>
      <c r="AI1141" s="49" t="s">
        <v>5559</v>
      </c>
      <c r="AJ1141" s="49"/>
      <c r="AK1141" s="48" t="str" cm="1">
        <f t="array" ref="AK1141">IFERROR(_xlfn.IFS(
AM1141="MPR ISSUE","PDH",
AM1141="BSS Hardware Issue","BSS",
AM1141="Sites strategiques, MLL, Pylone, etc.","ENVTECH",
AM1141="AKTIVCO DEFAUT GE &amp; POWER Cabinet","AKTIVCO",
AM1141="AKTIVCO Coupure ENEO &amp; Baisse de tension","AKTIVCO GRID ONLY",
AM1141="Coupure ENEO &amp; Baisse de tension","IHS GRID ONLY",
AM1141="Defaut GE &amp; POWER Cabinet","IHS",
AM1141="Sharing","Partners",
AM1141="Sites strategiques &amp; DataCenter","SST &amp; DC",
AM1141="Exclu","Exclu",
AM1141="SAT","SAT",
AM1141="SPARE-ISSUE","SPARE-ISSUE",
AM1141="Fiber CAmtel","TRANS_FO_CAMTEL",
AM1141="Fiber AOF","Fiber AOF",
AM1141="Projet OCM (HUAWEI)","TRAVAUX-HUAWEI",
AM1141="Projet OCM (NOKIA)","TRAVAUX-NOKIA",
AM1141="ACCESS-ISSUE","ACCESS-ISSUE",
AM1141="Projet OCM (ZTE, NOKIA, autres projets)","TRAVAUX OCM",
AM1141="No root CAuse","No root cause",
AM1141="ODU HS","PDH",
AM1141="IP &amp; VLAN","PDH",
AM1141="Warehouse HUAWEI","SPARE-ISSUE",
AM1141="SPARE-HS","SPARE-ISSUE",
AM1141="Power Telco","BSS",AM1141="no impacts","no impacts"
),"")</f>
        <v>no impacts</v>
      </c>
      <c r="AL1141" s="48" t="str" cm="1">
        <f t="array" ref="AL1141">IFERROR(_xlfn.IFS(
AM1141="MPR ISSUE","TX ISSUE",
AM1141="BSS Hardware Issue","RAN ISSUE",
AM1141="Sites strategiques, MLL, Pylone, etc.","ENVTECH",
AM1141="AKTIVCO DEFAUT GE &amp; POWER Cabinet","POWER ISSUE",
AM1141="AKTIVCO Coupure ENEO &amp; Baisse de tension","POWER ISSUE",
AM1141="Coupure ENEO &amp; Baisse de tension","POWER ISSUE",
AM1141="Defaut GE &amp; POWER Cabinet","POWER ISSUE",
AM1141="Sharing","POWER ISSUE",
AM1141="Sites strategiques &amp; DataCenter","POWER ISSUE",
AM1141="Exclu","Exclu",
AM1141="SAT","TX ISSUE",
AM1141="SPARE-ISSUE","SPARE-ISSUE",
AM1141="Fiber CAmtel","TX ISSUE",
AM1141="Fiber AOF","TX ISSUE",
AM1141="Projet OCM (HUAWEI)","TRAVAUX-HUAWEI",
AM1141="Projet OCM (NOKIA)","TRAVAUX -NOKIA",
AM1141="ACCESS-ISSUE","ACCESS-ISSUE",
AM1141="Projet OCM (ZTE, NOKIA, autres projets)","TRAVAUX OCM",
AM1141="No root CAuse","No root cause",
AM1141="ODU HS","TX ISSUE",
AM1141="IP &amp; VLAN","TX ISSUE",
AM1141="Warehouse HUAWEI","SPARE-ISSUE",
AM1141="SPARE-HS","SPARE-ISSUE",
AM1141="Power Telco","RAN ISSUE",AM1141="no impacts","no impacts"
),"")</f>
        <v>no impacts</v>
      </c>
      <c r="AM1141" s="67" t="s">
        <v>5605</v>
      </c>
      <c r="AN1141" s="48" t="str" cm="1">
        <f t="array" ref="AN1141">IFERROR(_xlfn.IFS(
AM1141="MPR ISSUE","ACTIVE",
AM1141="BSS Hardware Issue","ACTIVE",
AM1141="Sites strategiques, MLL, Pylone, etc.","PASSIVE",
AM1141="AKTIVCO DEFAUT GE &amp; POWER Cabinet","PASSIVE",
AM1141="AKTIVCO Coupure ENEO &amp; Baisse de tension","PASSIVE",
AM1141="Coupure ENEO &amp; Baisse de tension","PASSIVE",
AM1141="Defaut GE &amp; POWER Cabinet","PASSIVE",
AM1141="Sharing","PASSIVE",
AM1141="Sites strategiques &amp; DataCenter","PASSIVE",
AM1141="Exclu","Exclu",
AM1141="SAT","ACTIVE",
AM1141="SPARE-ISSUE","SPARE-ISSUE",
AM1141="Fiber CAmtel","ACTIVE",
AM1141="Fiber AOF","ACTIVE",
AM1141="Projet OCM (HUAWEI)","PLANNED WORKS",
AM1141="Projet OCM (NOKIA)","PLANNED WORKS",
AM1141="ACCESS-ISSUE","ACCESS-ISSUE",
AM1141="Projet OCM (ZTE, NOKIA, autres projets)","PLANNED WORKS",
AM1141="No root CAuse","No root cause",
AM1141="ODU HS","ACTIVE",
AM1141="IP &amp; VLAN","ACTIVE",
AM1141="Warehouse HUAWEI","SPARE-ISSUE",
AM1141="SPARE-HS","SPARE-ISSUE",
AM1141="Power Telco","ACTIVE", AM1141="no impacts","no impacts"
),"")</f>
        <v>no impacts</v>
      </c>
      <c r="AO1141" s="93" t="s">
        <v>5537</v>
      </c>
      <c r="AP1141" s="101" t="str">
        <f t="shared" si="34"/>
        <v>SUO_259</v>
      </c>
      <c r="AR1141" s="17" t="s">
        <v>5537</v>
      </c>
      <c r="AS1141" s="7" t="s">
        <v>5537</v>
      </c>
      <c r="AT1141" s="6"/>
      <c r="AU1141" s="7"/>
      <c r="AV1141" s="3" t="s">
        <v>5537</v>
      </c>
      <c r="AW1141" s="18" t="s">
        <v>5537</v>
      </c>
      <c r="AX1141" s="18" t="s">
        <v>5537</v>
      </c>
      <c r="AY1141" s="18" t="s">
        <v>5537</v>
      </c>
      <c r="AZ1141" s="18" t="s">
        <v>5537</v>
      </c>
      <c r="BA1141" s="18" t="s">
        <v>5537</v>
      </c>
      <c r="BB1141" s="18" t="s">
        <v>5537</v>
      </c>
      <c r="BC1141" s="18" t="s">
        <v>5537</v>
      </c>
      <c r="BD1141" s="18" t="s">
        <v>5537</v>
      </c>
      <c r="BE1141" s="18" t="s">
        <v>5537</v>
      </c>
      <c r="BF1141" s="18" t="s">
        <v>5537</v>
      </c>
      <c r="BG1141" s="18" t="s">
        <v>5537</v>
      </c>
      <c r="BH1141" s="18" t="s">
        <v>5537</v>
      </c>
      <c r="BI1141" s="9" t="s">
        <v>5537</v>
      </c>
      <c r="BJ1141" s="14"/>
      <c r="BK1141" s="14" t="s">
        <v>5537</v>
      </c>
      <c r="BL1141" s="14" t="str">
        <f>_xlfn.XLOOKUP(B1141,'[4]cell downs 18042026 17h'!$B:$B,'[4]cell downs 18042026 17h'!$B:$B,"")</f>
        <v/>
      </c>
      <c r="BM1141" s="14" t="str">
        <f>_xlfn.XLOOKUP(B1141,'[5]Cells Huawei 19042026 15h'!$B:$B,'[5]Cells Huawei 19042026 15h'!$B:$B,"")</f>
        <v/>
      </c>
      <c r="BN1141" s="9" t="str">
        <f>_xlfn.XLOOKUP(B1141,'[6]cells down 19042026 9H40'!$B:$B,'[6]cells down 19042026 9H40'!$B:$B,"")</f>
        <v/>
      </c>
      <c r="BO1141" s="9" t="s">
        <v>5537</v>
      </c>
      <c r="BP1141" s="9" t="s">
        <v>12</v>
      </c>
      <c r="BQ1141" s="115"/>
    </row>
    <row r="1142" spans="1:69" s="9" customFormat="1" x14ac:dyDescent="0.3">
      <c r="A1142" s="1" t="s">
        <v>535</v>
      </c>
      <c r="B1142" s="8" t="s">
        <v>536</v>
      </c>
      <c r="C1142" s="3" t="str">
        <f>_xlfn.XLOOKUP(B1142,'[1]daily break down'!$D:$D,'[1]daily break down'!$E:$E,"")</f>
        <v>SUD-OUEST</v>
      </c>
      <c r="D1142" s="1" t="s">
        <v>11</v>
      </c>
      <c r="E1142" s="1" t="s">
        <v>12</v>
      </c>
      <c r="F1142" s="3" t="s">
        <v>13</v>
      </c>
      <c r="G1142" s="1" t="s">
        <v>14</v>
      </c>
      <c r="H1142" s="32" t="str">
        <f>_xlfn.XLOOKUP(B1142,[2]CALCULATION!$B:$B,[2]CALCULATION!$H:$H,"")</f>
        <v>Huawei</v>
      </c>
      <c r="I1142" s="28">
        <v>0</v>
      </c>
      <c r="J1142" s="28">
        <v>0</v>
      </c>
      <c r="K1142" s="28">
        <v>2.3592776650600831</v>
      </c>
      <c r="L1142" s="28">
        <v>0</v>
      </c>
      <c r="M1142" s="28">
        <v>0.94795224764790986</v>
      </c>
      <c r="N1142" s="28">
        <v>0</v>
      </c>
      <c r="O1142" s="28">
        <v>0</v>
      </c>
      <c r="P1142" s="28">
        <v>8.4817390200123821</v>
      </c>
      <c r="Q1142" s="28">
        <v>0</v>
      </c>
      <c r="R1142" s="28">
        <v>0</v>
      </c>
      <c r="S1142" s="94">
        <v>0</v>
      </c>
      <c r="T1142" s="94">
        <f>_xlfn.XLOOKUP(B1142,'[3]Nur des jours'!$B:$B,'[3]Nur des jours'!$U:$U,"")</f>
        <v>0</v>
      </c>
      <c r="U1142" s="94">
        <v>0</v>
      </c>
      <c r="V1142" s="94">
        <v>0</v>
      </c>
      <c r="W1142" s="94">
        <v>0</v>
      </c>
      <c r="X1142" s="94">
        <v>0</v>
      </c>
      <c r="Y1142" s="94">
        <v>1.757058410594893</v>
      </c>
      <c r="Z1142" s="94">
        <v>0</v>
      </c>
      <c r="AA1142" s="94">
        <v>0</v>
      </c>
      <c r="AB1142" s="94">
        <v>0</v>
      </c>
      <c r="AC1142" s="94">
        <f>_xlfn.XLOOKUP(B1142,'[3]Nur des jours'!$B:$B,'[3]Nur des jours'!$N:$N,"")</f>
        <v>0</v>
      </c>
      <c r="AD1142" s="94">
        <v>0</v>
      </c>
      <c r="AE1142" s="94">
        <v>0</v>
      </c>
      <c r="AF1142" s="94">
        <v>0</v>
      </c>
      <c r="AG1142" s="94">
        <v>0</v>
      </c>
      <c r="AH1142" s="94">
        <v>0</v>
      </c>
      <c r="AI1142" s="49" t="s">
        <v>5559</v>
      </c>
      <c r="AJ1142" s="49"/>
      <c r="AK1142" s="48" t="str" cm="1">
        <f t="array" ref="AK1142">IFERROR(_xlfn.IFS(
AM1142="MPR ISSUE","PDH",
AM1142="BSS Hardware Issue","BSS",
AM1142="Sites strategiques, MLL, Pylone, etc.","ENVTECH",
AM1142="AKTIVCO DEFAUT GE &amp; POWER Cabinet","AKTIVCO",
AM1142="AKTIVCO Coupure ENEO &amp; Baisse de tension","AKTIVCO GRID ONLY",
AM1142="Coupure ENEO &amp; Baisse de tension","IHS GRID ONLY",
AM1142="Defaut GE &amp; POWER Cabinet","IHS",
AM1142="Sharing","Partners",
AM1142="Sites strategiques &amp; DataCenter","SST &amp; DC",
AM1142="Exclu","Exclu",
AM1142="SAT","SAT",
AM1142="SPARE-ISSUE","SPARE-ISSUE",
AM1142="Fiber CAmtel","TRANS_FO_CAMTEL",
AM1142="Fiber AOF","Fiber AOF",
AM1142="Projet OCM (HUAWEI)","TRAVAUX-HUAWEI",
AM1142="Projet OCM (NOKIA)","TRAVAUX-NOKIA",
AM1142="ACCESS-ISSUE","ACCESS-ISSUE",
AM1142="Projet OCM (ZTE, NOKIA, autres projets)","TRAVAUX OCM",
AM1142="No root CAuse","No root cause",
AM1142="ODU HS","PDH",
AM1142="IP &amp; VLAN","PDH",
AM1142="Warehouse HUAWEI","SPARE-ISSUE",
AM1142="SPARE-HS","SPARE-ISSUE",
AM1142="Power Telco","BSS",AM1142="no impacts","no impacts"
),"")</f>
        <v>no impacts</v>
      </c>
      <c r="AL1142" s="48" t="str" cm="1">
        <f t="array" ref="AL1142">IFERROR(_xlfn.IFS(
AM1142="MPR ISSUE","TX ISSUE",
AM1142="BSS Hardware Issue","RAN ISSUE",
AM1142="Sites strategiques, MLL, Pylone, etc.","ENVTECH",
AM1142="AKTIVCO DEFAUT GE &amp; POWER Cabinet","POWER ISSUE",
AM1142="AKTIVCO Coupure ENEO &amp; Baisse de tension","POWER ISSUE",
AM1142="Coupure ENEO &amp; Baisse de tension","POWER ISSUE",
AM1142="Defaut GE &amp; POWER Cabinet","POWER ISSUE",
AM1142="Sharing","POWER ISSUE",
AM1142="Sites strategiques &amp; DataCenter","POWER ISSUE",
AM1142="Exclu","Exclu",
AM1142="SAT","TX ISSUE",
AM1142="SPARE-ISSUE","SPARE-ISSUE",
AM1142="Fiber CAmtel","TX ISSUE",
AM1142="Fiber AOF","TX ISSUE",
AM1142="Projet OCM (HUAWEI)","TRAVAUX-HUAWEI",
AM1142="Projet OCM (NOKIA)","TRAVAUX -NOKIA",
AM1142="ACCESS-ISSUE","ACCESS-ISSUE",
AM1142="Projet OCM (ZTE, NOKIA, autres projets)","TRAVAUX OCM",
AM1142="No root CAuse","No root cause",
AM1142="ODU HS","TX ISSUE",
AM1142="IP &amp; VLAN","TX ISSUE",
AM1142="Warehouse HUAWEI","SPARE-ISSUE",
AM1142="SPARE-HS","SPARE-ISSUE",
AM1142="Power Telco","RAN ISSUE",AM1142="no impacts","no impacts"
),"")</f>
        <v>no impacts</v>
      </c>
      <c r="AM1142" s="67" t="s">
        <v>5605</v>
      </c>
      <c r="AN1142" s="48" t="str" cm="1">
        <f t="array" ref="AN1142">IFERROR(_xlfn.IFS(
AM1142="MPR ISSUE","ACTIVE",
AM1142="BSS Hardware Issue","ACTIVE",
AM1142="Sites strategiques, MLL, Pylone, etc.","PASSIVE",
AM1142="AKTIVCO DEFAUT GE &amp; POWER Cabinet","PASSIVE",
AM1142="AKTIVCO Coupure ENEO &amp; Baisse de tension","PASSIVE",
AM1142="Coupure ENEO &amp; Baisse de tension","PASSIVE",
AM1142="Defaut GE &amp; POWER Cabinet","PASSIVE",
AM1142="Sharing","PASSIVE",
AM1142="Sites strategiques &amp; DataCenter","PASSIVE",
AM1142="Exclu","Exclu",
AM1142="SAT","ACTIVE",
AM1142="SPARE-ISSUE","SPARE-ISSUE",
AM1142="Fiber CAmtel","ACTIVE",
AM1142="Fiber AOF","ACTIVE",
AM1142="Projet OCM (HUAWEI)","PLANNED WORKS",
AM1142="Projet OCM (NOKIA)","PLANNED WORKS",
AM1142="ACCESS-ISSUE","ACCESS-ISSUE",
AM1142="Projet OCM (ZTE, NOKIA, autres projets)","PLANNED WORKS",
AM1142="No root CAuse","No root cause",
AM1142="ODU HS","ACTIVE",
AM1142="IP &amp; VLAN","ACTIVE",
AM1142="Warehouse HUAWEI","SPARE-ISSUE",
AM1142="SPARE-HS","SPARE-ISSUE",
AM1142="Power Telco","ACTIVE", AM1142="no impacts","no impacts"
),"")</f>
        <v>no impacts</v>
      </c>
      <c r="AO1142" s="93" t="s">
        <v>5537</v>
      </c>
      <c r="AP1142" s="101" t="str">
        <f t="shared" si="34"/>
        <v>SUO_077</v>
      </c>
      <c r="AR1142" s="17" t="s">
        <v>5537</v>
      </c>
      <c r="AS1142" s="7" t="s">
        <v>5537</v>
      </c>
      <c r="AT1142" s="6"/>
      <c r="AU1142" s="7"/>
      <c r="AV1142" s="3" t="s">
        <v>5537</v>
      </c>
      <c r="AW1142" s="18" t="s">
        <v>5537</v>
      </c>
      <c r="AX1142" s="18" t="s">
        <v>5537</v>
      </c>
      <c r="AY1142" s="18" t="s">
        <v>5537</v>
      </c>
      <c r="AZ1142" s="18" t="s">
        <v>5537</v>
      </c>
      <c r="BA1142" s="18" t="s">
        <v>5537</v>
      </c>
      <c r="BB1142" s="18" t="s">
        <v>5537</v>
      </c>
      <c r="BC1142" s="18" t="s">
        <v>5537</v>
      </c>
      <c r="BD1142" s="18" t="s">
        <v>5537</v>
      </c>
      <c r="BE1142" s="18" t="s">
        <v>5537</v>
      </c>
      <c r="BF1142" s="18" t="s">
        <v>5537</v>
      </c>
      <c r="BG1142" s="18" t="s">
        <v>5537</v>
      </c>
      <c r="BH1142" s="18" t="s">
        <v>5537</v>
      </c>
      <c r="BI1142" s="9" t="s">
        <v>5537</v>
      </c>
      <c r="BJ1142" s="14"/>
      <c r="BK1142" s="14" t="s">
        <v>5537</v>
      </c>
      <c r="BL1142" s="14" t="str">
        <f>_xlfn.XLOOKUP(B1142,'[4]cell downs 18042026 17h'!$B:$B,'[4]cell downs 18042026 17h'!$B:$B,"")</f>
        <v/>
      </c>
      <c r="BM1142" s="14" t="str">
        <f>_xlfn.XLOOKUP(B1142,'[5]Cells Huawei 19042026 15h'!$B:$B,'[5]Cells Huawei 19042026 15h'!$B:$B,"")</f>
        <v/>
      </c>
      <c r="BN1142" s="9" t="str">
        <f>_xlfn.XLOOKUP(B1142,'[6]cells down 19042026 9H40'!$B:$B,'[6]cells down 19042026 9H40'!$B:$B,"")</f>
        <v/>
      </c>
      <c r="BO1142" s="9" t="s">
        <v>536</v>
      </c>
      <c r="BP1142" s="9" t="s">
        <v>5537</v>
      </c>
      <c r="BQ1142" s="115"/>
    </row>
    <row r="1143" spans="1:69" s="9" customFormat="1" x14ac:dyDescent="0.3">
      <c r="A1143" s="1" t="s">
        <v>4206</v>
      </c>
      <c r="B1143" s="8" t="s">
        <v>4207</v>
      </c>
      <c r="C1143" s="3" t="str">
        <f>_xlfn.XLOOKUP(B1143,'[1]daily break down'!$D:$D,'[1]daily break down'!$E:$E,"")</f>
        <v>SUD-OUEST</v>
      </c>
      <c r="D1143" s="1" t="s">
        <v>11</v>
      </c>
      <c r="E1143" s="1" t="s">
        <v>12</v>
      </c>
      <c r="F1143" s="3" t="s">
        <v>13</v>
      </c>
      <c r="G1143" s="1" t="s">
        <v>14</v>
      </c>
      <c r="H1143" s="32" t="str">
        <f>_xlfn.XLOOKUP(B1143,[2]CALCULATION!$B:$B,[2]CALCULATION!$H:$H,"")</f>
        <v>Huawei</v>
      </c>
      <c r="I1143" s="28">
        <v>0</v>
      </c>
      <c r="J1143" s="28">
        <v>0</v>
      </c>
      <c r="K1143" s="28">
        <v>0</v>
      </c>
      <c r="L1143" s="28">
        <v>0</v>
      </c>
      <c r="M1143" s="28">
        <v>0</v>
      </c>
      <c r="N1143" s="28">
        <v>0</v>
      </c>
      <c r="O1143" s="28">
        <v>0</v>
      </c>
      <c r="P1143" s="28">
        <v>0</v>
      </c>
      <c r="Q1143" s="28">
        <v>0</v>
      </c>
      <c r="R1143" s="28">
        <v>0</v>
      </c>
      <c r="S1143" s="94">
        <v>0</v>
      </c>
      <c r="T1143" s="94">
        <f>_xlfn.XLOOKUP(B1143,'[3]Nur des jours'!$B:$B,'[3]Nur des jours'!$U:$U,"")</f>
        <v>0</v>
      </c>
      <c r="U1143" s="94">
        <v>0</v>
      </c>
      <c r="V1143" s="94">
        <v>6.6797718822142906</v>
      </c>
      <c r="W1143" s="94">
        <v>0</v>
      </c>
      <c r="X1143" s="94">
        <v>0</v>
      </c>
      <c r="Y1143" s="94">
        <v>1.7545258294738224</v>
      </c>
      <c r="Z1143" s="94">
        <v>0</v>
      </c>
      <c r="AA1143" s="94">
        <v>0</v>
      </c>
      <c r="AB1143" s="94">
        <v>0</v>
      </c>
      <c r="AC1143" s="94">
        <f>_xlfn.XLOOKUP(B1143,'[3]Nur des jours'!$B:$B,'[3]Nur des jours'!$N:$N,"")</f>
        <v>0</v>
      </c>
      <c r="AD1143" s="94">
        <v>0</v>
      </c>
      <c r="AE1143" s="94">
        <v>0</v>
      </c>
      <c r="AF1143" s="94">
        <v>0</v>
      </c>
      <c r="AG1143" s="94">
        <v>0</v>
      </c>
      <c r="AH1143" s="94">
        <v>0</v>
      </c>
      <c r="AI1143" s="49" t="s">
        <v>5559</v>
      </c>
      <c r="AJ1143" s="49"/>
      <c r="AK1143" s="48" t="str" cm="1">
        <f t="array" ref="AK1143">IFERROR(_xlfn.IFS(
AM1143="MPR ISSUE","PDH",
AM1143="BSS Hardware Issue","BSS",
AM1143="Sites strategiques, MLL, Pylone, etc.","ENVTECH",
AM1143="AKTIVCO DEFAUT GE &amp; POWER Cabinet","AKTIVCO",
AM1143="AKTIVCO Coupure ENEO &amp; Baisse de tension","AKTIVCO GRID ONLY",
AM1143="Coupure ENEO &amp; Baisse de tension","IHS GRID ONLY",
AM1143="Defaut GE &amp; POWER Cabinet","IHS",
AM1143="Sharing","Partners",
AM1143="Sites strategiques &amp; DataCenter","SST &amp; DC",
AM1143="Exclu","Exclu",
AM1143="SAT","SAT",
AM1143="SPARE-ISSUE","SPARE-ISSUE",
AM1143="Fiber CAmtel","TRANS_FO_CAMTEL",
AM1143="Fiber AOF","Fiber AOF",
AM1143="Projet OCM (HUAWEI)","TRAVAUX-HUAWEI",
AM1143="Projet OCM (NOKIA)","TRAVAUX-NOKIA",
AM1143="ACCESS-ISSUE","ACCESS-ISSUE",
AM1143="Projet OCM (ZTE, NOKIA, autres projets)","TRAVAUX OCM",
AM1143="No root CAuse","No root cause",
AM1143="ODU HS","PDH",
AM1143="IP &amp; VLAN","PDH",
AM1143="Warehouse HUAWEI","SPARE-ISSUE",
AM1143="SPARE-HS","SPARE-ISSUE",
AM1143="Power Telco","BSS",AM1143="no impacts","no impacts"
),"")</f>
        <v>no impacts</v>
      </c>
      <c r="AL1143" s="48" t="str" cm="1">
        <f t="array" ref="AL1143">IFERROR(_xlfn.IFS(
AM1143="MPR ISSUE","TX ISSUE",
AM1143="BSS Hardware Issue","RAN ISSUE",
AM1143="Sites strategiques, MLL, Pylone, etc.","ENVTECH",
AM1143="AKTIVCO DEFAUT GE &amp; POWER Cabinet","POWER ISSUE",
AM1143="AKTIVCO Coupure ENEO &amp; Baisse de tension","POWER ISSUE",
AM1143="Coupure ENEO &amp; Baisse de tension","POWER ISSUE",
AM1143="Defaut GE &amp; POWER Cabinet","POWER ISSUE",
AM1143="Sharing","POWER ISSUE",
AM1143="Sites strategiques &amp; DataCenter","POWER ISSUE",
AM1143="Exclu","Exclu",
AM1143="SAT","TX ISSUE",
AM1143="SPARE-ISSUE","SPARE-ISSUE",
AM1143="Fiber CAmtel","TX ISSUE",
AM1143="Fiber AOF","TX ISSUE",
AM1143="Projet OCM (HUAWEI)","TRAVAUX-HUAWEI",
AM1143="Projet OCM (NOKIA)","TRAVAUX -NOKIA",
AM1143="ACCESS-ISSUE","ACCESS-ISSUE",
AM1143="Projet OCM (ZTE, NOKIA, autres projets)","TRAVAUX OCM",
AM1143="No root CAuse","No root cause",
AM1143="ODU HS","TX ISSUE",
AM1143="IP &amp; VLAN","TX ISSUE",
AM1143="Warehouse HUAWEI","SPARE-ISSUE",
AM1143="SPARE-HS","SPARE-ISSUE",
AM1143="Power Telco","RAN ISSUE",AM1143="no impacts","no impacts"
),"")</f>
        <v>no impacts</v>
      </c>
      <c r="AM1143" s="67" t="s">
        <v>5605</v>
      </c>
      <c r="AN1143" s="48" t="str" cm="1">
        <f t="array" ref="AN1143">IFERROR(_xlfn.IFS(
AM1143="MPR ISSUE","ACTIVE",
AM1143="BSS Hardware Issue","ACTIVE",
AM1143="Sites strategiques, MLL, Pylone, etc.","PASSIVE",
AM1143="AKTIVCO DEFAUT GE &amp; POWER Cabinet","PASSIVE",
AM1143="AKTIVCO Coupure ENEO &amp; Baisse de tension","PASSIVE",
AM1143="Coupure ENEO &amp; Baisse de tension","PASSIVE",
AM1143="Defaut GE &amp; POWER Cabinet","PASSIVE",
AM1143="Sharing","PASSIVE",
AM1143="Sites strategiques &amp; DataCenter","PASSIVE",
AM1143="Exclu","Exclu",
AM1143="SAT","ACTIVE",
AM1143="SPARE-ISSUE","SPARE-ISSUE",
AM1143="Fiber CAmtel","ACTIVE",
AM1143="Fiber AOF","ACTIVE",
AM1143="Projet OCM (HUAWEI)","PLANNED WORKS",
AM1143="Projet OCM (NOKIA)","PLANNED WORKS",
AM1143="ACCESS-ISSUE","ACCESS-ISSUE",
AM1143="Projet OCM (ZTE, NOKIA, autres projets)","PLANNED WORKS",
AM1143="No root CAuse","No root cause",
AM1143="ODU HS","ACTIVE",
AM1143="IP &amp; VLAN","ACTIVE",
AM1143="Warehouse HUAWEI","SPARE-ISSUE",
AM1143="SPARE-HS","SPARE-ISSUE",
AM1143="Power Telco","ACTIVE", AM1143="no impacts","no impacts"
),"")</f>
        <v>no impacts</v>
      </c>
      <c r="AO1143" s="93" t="s">
        <v>5537</v>
      </c>
      <c r="AP1143" s="101" t="str">
        <f t="shared" si="34"/>
        <v>SUO_152</v>
      </c>
      <c r="AR1143" s="17" t="s">
        <v>5537</v>
      </c>
      <c r="AS1143" s="7" t="s">
        <v>5537</v>
      </c>
      <c r="AT1143" s="6"/>
      <c r="AU1143" s="7"/>
      <c r="AV1143" s="3" t="s">
        <v>5537</v>
      </c>
      <c r="AW1143" s="18" t="s">
        <v>5537</v>
      </c>
      <c r="AX1143" s="18" t="s">
        <v>5537</v>
      </c>
      <c r="AY1143" s="18" t="s">
        <v>5537</v>
      </c>
      <c r="AZ1143" s="18" t="s">
        <v>5537</v>
      </c>
      <c r="BA1143" s="18" t="s">
        <v>5537</v>
      </c>
      <c r="BB1143" s="18" t="s">
        <v>5537</v>
      </c>
      <c r="BC1143" s="18" t="s">
        <v>5537</v>
      </c>
      <c r="BD1143" s="18" t="s">
        <v>5537</v>
      </c>
      <c r="BE1143" s="18" t="s">
        <v>5537</v>
      </c>
      <c r="BF1143" s="18" t="s">
        <v>5537</v>
      </c>
      <c r="BG1143" s="18" t="s">
        <v>5537</v>
      </c>
      <c r="BH1143" s="18" t="s">
        <v>5537</v>
      </c>
      <c r="BI1143" s="9" t="s">
        <v>5537</v>
      </c>
      <c r="BJ1143" s="14"/>
      <c r="BK1143" s="14" t="s">
        <v>5537</v>
      </c>
      <c r="BL1143" s="14" t="str">
        <f>_xlfn.XLOOKUP(B1143,'[4]cell downs 18042026 17h'!$B:$B,'[4]cell downs 18042026 17h'!$B:$B,"")</f>
        <v/>
      </c>
      <c r="BM1143" s="14" t="str">
        <f>_xlfn.XLOOKUP(B1143,'[5]Cells Huawei 19042026 15h'!$B:$B,'[5]Cells Huawei 19042026 15h'!$B:$B,"")</f>
        <v/>
      </c>
      <c r="BN1143" s="9" t="str">
        <f>_xlfn.XLOOKUP(B1143,'[6]cells down 19042026 9H40'!$B:$B,'[6]cells down 19042026 9H40'!$B:$B,"")</f>
        <v/>
      </c>
      <c r="BO1143" s="9" t="s">
        <v>4207</v>
      </c>
      <c r="BP1143" s="9" t="s">
        <v>12</v>
      </c>
      <c r="BQ1143" s="115"/>
    </row>
    <row r="1144" spans="1:69" s="9" customFormat="1" x14ac:dyDescent="0.3">
      <c r="A1144" s="1" t="s">
        <v>3693</v>
      </c>
      <c r="B1144" s="8" t="s">
        <v>3694</v>
      </c>
      <c r="C1144" s="3" t="str">
        <f>_xlfn.XLOOKUP(B1144,'[1]daily break down'!$D:$D,'[1]daily break down'!$E:$E,"")</f>
        <v>SUD-OUEST</v>
      </c>
      <c r="D1144" s="1" t="s">
        <v>11</v>
      </c>
      <c r="E1144" s="1" t="s">
        <v>757</v>
      </c>
      <c r="F1144" s="3" t="s">
        <v>13</v>
      </c>
      <c r="G1144" s="1" t="s">
        <v>14</v>
      </c>
      <c r="H1144" s="32" t="str">
        <f>_xlfn.XLOOKUP(B1144,[2]CALCULATION!$B:$B,[2]CALCULATION!$H:$H,"")</f>
        <v>Huawei</v>
      </c>
      <c r="I1144" s="28">
        <v>2.5733342750254682</v>
      </c>
      <c r="J1144" s="28">
        <v>7.4550627366714889E-2</v>
      </c>
      <c r="K1144" s="28">
        <v>0</v>
      </c>
      <c r="L1144" s="28">
        <v>0</v>
      </c>
      <c r="M1144" s="28">
        <v>8.9175391586979543E-5</v>
      </c>
      <c r="N1144" s="28">
        <v>0</v>
      </c>
      <c r="O1144" s="28">
        <v>0</v>
      </c>
      <c r="P1144" s="28">
        <v>0</v>
      </c>
      <c r="Q1144" s="28">
        <v>0</v>
      </c>
      <c r="R1144" s="28">
        <v>0</v>
      </c>
      <c r="S1144" s="94">
        <v>0</v>
      </c>
      <c r="T1144" s="94">
        <f>_xlfn.XLOOKUP(B1144,'[3]Nur des jours'!$B:$B,'[3]Nur des jours'!$U:$U,"")</f>
        <v>0</v>
      </c>
      <c r="U1144" s="94">
        <v>8.9175391586979543E-5</v>
      </c>
      <c r="V1144" s="94">
        <v>0</v>
      </c>
      <c r="W1144" s="94">
        <v>0</v>
      </c>
      <c r="X1144" s="94">
        <v>0</v>
      </c>
      <c r="Y1144" s="94">
        <v>1.7414170469105363</v>
      </c>
      <c r="Z1144" s="94">
        <v>0</v>
      </c>
      <c r="AA1144" s="94">
        <v>0</v>
      </c>
      <c r="AB1144" s="94">
        <v>0</v>
      </c>
      <c r="AC1144" s="94">
        <f>_xlfn.XLOOKUP(B1144,'[3]Nur des jours'!$B:$B,'[3]Nur des jours'!$N:$N,"")</f>
        <v>0</v>
      </c>
      <c r="AD1144" s="94">
        <v>0</v>
      </c>
      <c r="AE1144" s="94">
        <v>0</v>
      </c>
      <c r="AF1144" s="94">
        <v>0</v>
      </c>
      <c r="AG1144" s="94">
        <v>0</v>
      </c>
      <c r="AH1144" s="94">
        <v>0</v>
      </c>
      <c r="AI1144" s="49" t="s">
        <v>5559</v>
      </c>
      <c r="AJ1144" s="49"/>
      <c r="AK1144" s="48" t="str" cm="1">
        <f t="array" ref="AK1144">IFERROR(_xlfn.IFS(
AM1144="MPR ISSUE","PDH",
AM1144="BSS Hardware Issue","BSS",
AM1144="Sites strategiques, MLL, Pylone, etc.","ENVTECH",
AM1144="AKTIVCO DEFAUT GE &amp; POWER Cabinet","AKTIVCO",
AM1144="AKTIVCO Coupure ENEO &amp; Baisse de tension","AKTIVCO GRID ONLY",
AM1144="Coupure ENEO &amp; Baisse de tension","IHS GRID ONLY",
AM1144="Defaut GE &amp; POWER Cabinet","IHS",
AM1144="Sharing","Partners",
AM1144="Sites strategiques &amp; DataCenter","SST &amp; DC",
AM1144="Exclu","Exclu",
AM1144="SAT","SAT",
AM1144="SPARE-ISSUE","SPARE-ISSUE",
AM1144="Fiber CAmtel","TRANS_FO_CAMTEL",
AM1144="Fiber AOF","Fiber AOF",
AM1144="Projet OCM (HUAWEI)","TRAVAUX-HUAWEI",
AM1144="Projet OCM (NOKIA)","TRAVAUX-NOKIA",
AM1144="ACCESS-ISSUE","ACCESS-ISSUE",
AM1144="Projet OCM (ZTE, NOKIA, autres projets)","TRAVAUX OCM",
AM1144="No root CAuse","No root cause",
AM1144="ODU HS","PDH",
AM1144="IP &amp; VLAN","PDH",
AM1144="Warehouse HUAWEI","SPARE-ISSUE",
AM1144="SPARE-HS","SPARE-ISSUE",
AM1144="Power Telco","BSS",AM1144="no impacts","no impacts"
),"")</f>
        <v>no impacts</v>
      </c>
      <c r="AL1144" s="48" t="str" cm="1">
        <f t="array" ref="AL1144">IFERROR(_xlfn.IFS(
AM1144="MPR ISSUE","TX ISSUE",
AM1144="BSS Hardware Issue","RAN ISSUE",
AM1144="Sites strategiques, MLL, Pylone, etc.","ENVTECH",
AM1144="AKTIVCO DEFAUT GE &amp; POWER Cabinet","POWER ISSUE",
AM1144="AKTIVCO Coupure ENEO &amp; Baisse de tension","POWER ISSUE",
AM1144="Coupure ENEO &amp; Baisse de tension","POWER ISSUE",
AM1144="Defaut GE &amp; POWER Cabinet","POWER ISSUE",
AM1144="Sharing","POWER ISSUE",
AM1144="Sites strategiques &amp; DataCenter","POWER ISSUE",
AM1144="Exclu","Exclu",
AM1144="SAT","TX ISSUE",
AM1144="SPARE-ISSUE","SPARE-ISSUE",
AM1144="Fiber CAmtel","TX ISSUE",
AM1144="Fiber AOF","TX ISSUE",
AM1144="Projet OCM (HUAWEI)","TRAVAUX-HUAWEI",
AM1144="Projet OCM (NOKIA)","TRAVAUX -NOKIA",
AM1144="ACCESS-ISSUE","ACCESS-ISSUE",
AM1144="Projet OCM (ZTE, NOKIA, autres projets)","TRAVAUX OCM",
AM1144="No root CAuse","No root cause",
AM1144="ODU HS","TX ISSUE",
AM1144="IP &amp; VLAN","TX ISSUE",
AM1144="Warehouse HUAWEI","SPARE-ISSUE",
AM1144="SPARE-HS","SPARE-ISSUE",
AM1144="Power Telco","RAN ISSUE",AM1144="no impacts","no impacts"
),"")</f>
        <v>no impacts</v>
      </c>
      <c r="AM1144" s="67" t="s">
        <v>5605</v>
      </c>
      <c r="AN1144" s="48" t="str" cm="1">
        <f t="array" ref="AN1144">IFERROR(_xlfn.IFS(
AM1144="MPR ISSUE","ACTIVE",
AM1144="BSS Hardware Issue","ACTIVE",
AM1144="Sites strategiques, MLL, Pylone, etc.","PASSIVE",
AM1144="AKTIVCO DEFAUT GE &amp; POWER Cabinet","PASSIVE",
AM1144="AKTIVCO Coupure ENEO &amp; Baisse de tension","PASSIVE",
AM1144="Coupure ENEO &amp; Baisse de tension","PASSIVE",
AM1144="Defaut GE &amp; POWER Cabinet","PASSIVE",
AM1144="Sharing","PASSIVE",
AM1144="Sites strategiques &amp; DataCenter","PASSIVE",
AM1144="Exclu","Exclu",
AM1144="SAT","ACTIVE",
AM1144="SPARE-ISSUE","SPARE-ISSUE",
AM1144="Fiber CAmtel","ACTIVE",
AM1144="Fiber AOF","ACTIVE",
AM1144="Projet OCM (HUAWEI)","PLANNED WORKS",
AM1144="Projet OCM (NOKIA)","PLANNED WORKS",
AM1144="ACCESS-ISSUE","ACCESS-ISSUE",
AM1144="Projet OCM (ZTE, NOKIA, autres projets)","PLANNED WORKS",
AM1144="No root CAuse","No root cause",
AM1144="ODU HS","ACTIVE",
AM1144="IP &amp; VLAN","ACTIVE",
AM1144="Warehouse HUAWEI","SPARE-ISSUE",
AM1144="SPARE-HS","SPARE-ISSUE",
AM1144="Power Telco","ACTIVE", AM1144="no impacts","no impacts"
),"")</f>
        <v>no impacts</v>
      </c>
      <c r="AO1144" s="93" t="s">
        <v>5537</v>
      </c>
      <c r="AP1144" s="101" t="str">
        <f t="shared" si="34"/>
        <v>SUO_202</v>
      </c>
      <c r="AR1144" s="17" t="s">
        <v>5537</v>
      </c>
      <c r="AS1144" s="7" t="s">
        <v>5537</v>
      </c>
      <c r="AT1144" s="6"/>
      <c r="AU1144" s="7"/>
      <c r="AV1144" s="3" t="s">
        <v>5537</v>
      </c>
      <c r="AW1144" s="18" t="s">
        <v>5537</v>
      </c>
      <c r="AX1144" s="18" t="s">
        <v>5537</v>
      </c>
      <c r="AY1144" s="18" t="s">
        <v>5537</v>
      </c>
      <c r="AZ1144" s="18" t="s">
        <v>5537</v>
      </c>
      <c r="BA1144" s="18" t="s">
        <v>5537</v>
      </c>
      <c r="BB1144" s="18" t="s">
        <v>5537</v>
      </c>
      <c r="BC1144" s="18" t="s">
        <v>5537</v>
      </c>
      <c r="BD1144" s="18" t="s">
        <v>5537</v>
      </c>
      <c r="BE1144" s="18" t="s">
        <v>5537</v>
      </c>
      <c r="BF1144" s="18" t="s">
        <v>5537</v>
      </c>
      <c r="BG1144" s="18" t="s">
        <v>5537</v>
      </c>
      <c r="BH1144" s="18" t="s">
        <v>5537</v>
      </c>
      <c r="BI1144" s="9" t="s">
        <v>5537</v>
      </c>
      <c r="BJ1144" s="14"/>
      <c r="BK1144" s="14" t="s">
        <v>5537</v>
      </c>
      <c r="BL1144" s="14" t="str">
        <f>_xlfn.XLOOKUP(B1144,'[4]cell downs 18042026 17h'!$B:$B,'[4]cell downs 18042026 17h'!$B:$B,"")</f>
        <v/>
      </c>
      <c r="BM1144" s="14" t="str">
        <f>_xlfn.XLOOKUP(B1144,'[5]Cells Huawei 19042026 15h'!$B:$B,'[5]Cells Huawei 19042026 15h'!$B:$B,"")</f>
        <v/>
      </c>
      <c r="BN1144" s="9" t="str">
        <f>_xlfn.XLOOKUP(B1144,'[6]cells down 19042026 9H40'!$B:$B,'[6]cells down 19042026 9H40'!$B:$B,"")</f>
        <v/>
      </c>
      <c r="BO1144" s="9" t="s">
        <v>3694</v>
      </c>
      <c r="BP1144" s="9" t="s">
        <v>12</v>
      </c>
      <c r="BQ1144" s="115"/>
    </row>
    <row r="1145" spans="1:69" s="9" customFormat="1" x14ac:dyDescent="0.3">
      <c r="A1145" s="1" t="s">
        <v>2486</v>
      </c>
      <c r="B1145" s="8" t="s">
        <v>2487</v>
      </c>
      <c r="C1145" s="3" t="str">
        <f>_xlfn.XLOOKUP(B1145,'[1]daily break down'!$D:$D,'[1]daily break down'!$E:$E,"")</f>
        <v>SUD-OUEST</v>
      </c>
      <c r="D1145" s="1" t="s">
        <v>11</v>
      </c>
      <c r="E1145" s="1" t="s">
        <v>12</v>
      </c>
      <c r="F1145" s="3" t="s">
        <v>13</v>
      </c>
      <c r="G1145" s="1" t="s">
        <v>14</v>
      </c>
      <c r="H1145" s="32" t="str">
        <f>_xlfn.XLOOKUP(B1145,[2]CALCULATION!$B:$B,[2]CALCULATION!$H:$H,"")</f>
        <v>Huawei</v>
      </c>
      <c r="I1145" s="28">
        <v>0</v>
      </c>
      <c r="J1145" s="28">
        <v>0.62312196625317817</v>
      </c>
      <c r="K1145" s="28">
        <v>0</v>
      </c>
      <c r="L1145" s="28">
        <v>0</v>
      </c>
      <c r="M1145" s="28">
        <v>0</v>
      </c>
      <c r="N1145" s="28">
        <v>0</v>
      </c>
      <c r="O1145" s="28">
        <v>0</v>
      </c>
      <c r="P1145" s="28">
        <v>0</v>
      </c>
      <c r="Q1145" s="28">
        <v>1.5766209232577981E-2</v>
      </c>
      <c r="R1145" s="28">
        <v>0</v>
      </c>
      <c r="S1145" s="94">
        <v>7.7404239897498235E-3</v>
      </c>
      <c r="T1145" s="94">
        <f>_xlfn.XLOOKUP(B1145,'[3]Nur des jours'!$B:$B,'[3]Nur des jours'!$U:$U,"")</f>
        <v>0</v>
      </c>
      <c r="U1145" s="94">
        <v>0</v>
      </c>
      <c r="V1145" s="94">
        <v>0</v>
      </c>
      <c r="W1145" s="94">
        <v>0</v>
      </c>
      <c r="X1145" s="94">
        <v>0</v>
      </c>
      <c r="Y1145" s="94">
        <v>1.740489622838032</v>
      </c>
      <c r="Z1145" s="94">
        <v>0</v>
      </c>
      <c r="AA1145" s="94">
        <v>0</v>
      </c>
      <c r="AB1145" s="94">
        <v>0</v>
      </c>
      <c r="AC1145" s="94">
        <f>_xlfn.XLOOKUP(B1145,'[3]Nur des jours'!$B:$B,'[3]Nur des jours'!$N:$N,"")</f>
        <v>0</v>
      </c>
      <c r="AD1145" s="94">
        <v>0</v>
      </c>
      <c r="AE1145" s="94">
        <v>0</v>
      </c>
      <c r="AF1145" s="94">
        <v>0</v>
      </c>
      <c r="AG1145" s="94">
        <v>0</v>
      </c>
      <c r="AH1145" s="94">
        <v>0</v>
      </c>
      <c r="AI1145" s="49" t="s">
        <v>5559</v>
      </c>
      <c r="AJ1145" s="49"/>
      <c r="AK1145" s="48" t="str" cm="1">
        <f t="array" ref="AK1145">IFERROR(_xlfn.IFS(
AM1145="MPR ISSUE","PDH",
AM1145="BSS Hardware Issue","BSS",
AM1145="Sites strategiques, MLL, Pylone, etc.","ENVTECH",
AM1145="AKTIVCO DEFAUT GE &amp; POWER Cabinet","AKTIVCO",
AM1145="AKTIVCO Coupure ENEO &amp; Baisse de tension","AKTIVCO GRID ONLY",
AM1145="Coupure ENEO &amp; Baisse de tension","IHS GRID ONLY",
AM1145="Defaut GE &amp; POWER Cabinet","IHS",
AM1145="Sharing","Partners",
AM1145="Sites strategiques &amp; DataCenter","SST &amp; DC",
AM1145="Exclu","Exclu",
AM1145="SAT","SAT",
AM1145="SPARE-ISSUE","SPARE-ISSUE",
AM1145="Fiber CAmtel","TRANS_FO_CAMTEL",
AM1145="Fiber AOF","Fiber AOF",
AM1145="Projet OCM (HUAWEI)","TRAVAUX-HUAWEI",
AM1145="Projet OCM (NOKIA)","TRAVAUX-NOKIA",
AM1145="ACCESS-ISSUE","ACCESS-ISSUE",
AM1145="Projet OCM (ZTE, NOKIA, autres projets)","TRAVAUX OCM",
AM1145="No root CAuse","No root cause",
AM1145="ODU HS","PDH",
AM1145="IP &amp; VLAN","PDH",
AM1145="Warehouse HUAWEI","SPARE-ISSUE",
AM1145="SPARE-HS","SPARE-ISSUE",
AM1145="Power Telco","BSS",AM1145="no impacts","no impacts"
),"")</f>
        <v>no impacts</v>
      </c>
      <c r="AL1145" s="48" t="str" cm="1">
        <f t="array" ref="AL1145">IFERROR(_xlfn.IFS(
AM1145="MPR ISSUE","TX ISSUE",
AM1145="BSS Hardware Issue","RAN ISSUE",
AM1145="Sites strategiques, MLL, Pylone, etc.","ENVTECH",
AM1145="AKTIVCO DEFAUT GE &amp; POWER Cabinet","POWER ISSUE",
AM1145="AKTIVCO Coupure ENEO &amp; Baisse de tension","POWER ISSUE",
AM1145="Coupure ENEO &amp; Baisse de tension","POWER ISSUE",
AM1145="Defaut GE &amp; POWER Cabinet","POWER ISSUE",
AM1145="Sharing","POWER ISSUE",
AM1145="Sites strategiques &amp; DataCenter","POWER ISSUE",
AM1145="Exclu","Exclu",
AM1145="SAT","TX ISSUE",
AM1145="SPARE-ISSUE","SPARE-ISSUE",
AM1145="Fiber CAmtel","TX ISSUE",
AM1145="Fiber AOF","TX ISSUE",
AM1145="Projet OCM (HUAWEI)","TRAVAUX-HUAWEI",
AM1145="Projet OCM (NOKIA)","TRAVAUX -NOKIA",
AM1145="ACCESS-ISSUE","ACCESS-ISSUE",
AM1145="Projet OCM (ZTE, NOKIA, autres projets)","TRAVAUX OCM",
AM1145="No root CAuse","No root cause",
AM1145="ODU HS","TX ISSUE",
AM1145="IP &amp; VLAN","TX ISSUE",
AM1145="Warehouse HUAWEI","SPARE-ISSUE",
AM1145="SPARE-HS","SPARE-ISSUE",
AM1145="Power Telco","RAN ISSUE",AM1145="no impacts","no impacts"
),"")</f>
        <v>no impacts</v>
      </c>
      <c r="AM1145" s="67" t="s">
        <v>5605</v>
      </c>
      <c r="AN1145" s="48" t="str" cm="1">
        <f t="array" ref="AN1145">IFERROR(_xlfn.IFS(
AM1145="MPR ISSUE","ACTIVE",
AM1145="BSS Hardware Issue","ACTIVE",
AM1145="Sites strategiques, MLL, Pylone, etc.","PASSIVE",
AM1145="AKTIVCO DEFAUT GE &amp; POWER Cabinet","PASSIVE",
AM1145="AKTIVCO Coupure ENEO &amp; Baisse de tension","PASSIVE",
AM1145="Coupure ENEO &amp; Baisse de tension","PASSIVE",
AM1145="Defaut GE &amp; POWER Cabinet","PASSIVE",
AM1145="Sharing","PASSIVE",
AM1145="Sites strategiques &amp; DataCenter","PASSIVE",
AM1145="Exclu","Exclu",
AM1145="SAT","ACTIVE",
AM1145="SPARE-ISSUE","SPARE-ISSUE",
AM1145="Fiber CAmtel","ACTIVE",
AM1145="Fiber AOF","ACTIVE",
AM1145="Projet OCM (HUAWEI)","PLANNED WORKS",
AM1145="Projet OCM (NOKIA)","PLANNED WORKS",
AM1145="ACCESS-ISSUE","ACCESS-ISSUE",
AM1145="Projet OCM (ZTE, NOKIA, autres projets)","PLANNED WORKS",
AM1145="No root CAuse","No root cause",
AM1145="ODU HS","ACTIVE",
AM1145="IP &amp; VLAN","ACTIVE",
AM1145="Warehouse HUAWEI","SPARE-ISSUE",
AM1145="SPARE-HS","SPARE-ISSUE",
AM1145="Power Telco","ACTIVE", AM1145="no impacts","no impacts"
),"")</f>
        <v>no impacts</v>
      </c>
      <c r="AO1145" s="93" t="s">
        <v>5537</v>
      </c>
      <c r="AP1145" s="101" t="str">
        <f t="shared" si="34"/>
        <v>SUO_033</v>
      </c>
      <c r="AR1145" s="17" t="s">
        <v>5537</v>
      </c>
      <c r="AS1145" s="7" t="s">
        <v>5537</v>
      </c>
      <c r="AT1145" s="6"/>
      <c r="AU1145" s="7"/>
      <c r="AV1145" s="3" t="s">
        <v>5537</v>
      </c>
      <c r="AW1145" s="18" t="s">
        <v>5537</v>
      </c>
      <c r="AX1145" s="18" t="s">
        <v>5537</v>
      </c>
      <c r="AY1145" s="18" t="s">
        <v>5537</v>
      </c>
      <c r="AZ1145" s="18" t="s">
        <v>5537</v>
      </c>
      <c r="BA1145" s="18" t="s">
        <v>5537</v>
      </c>
      <c r="BB1145" s="18" t="s">
        <v>5537</v>
      </c>
      <c r="BC1145" s="18" t="s">
        <v>5537</v>
      </c>
      <c r="BD1145" s="18" t="s">
        <v>5537</v>
      </c>
      <c r="BE1145" s="18" t="s">
        <v>5537</v>
      </c>
      <c r="BF1145" s="18" t="s">
        <v>5537</v>
      </c>
      <c r="BG1145" s="18" t="s">
        <v>5537</v>
      </c>
      <c r="BH1145" s="18" t="s">
        <v>5537</v>
      </c>
      <c r="BI1145" s="9" t="s">
        <v>5537</v>
      </c>
      <c r="BJ1145" s="14"/>
      <c r="BK1145" s="14" t="s">
        <v>5537</v>
      </c>
      <c r="BL1145" s="14" t="str">
        <f>_xlfn.XLOOKUP(B1145,'[4]cell downs 18042026 17h'!$B:$B,'[4]cell downs 18042026 17h'!$B:$B,"")</f>
        <v/>
      </c>
      <c r="BM1145" s="14" t="str">
        <f>_xlfn.XLOOKUP(B1145,'[5]Cells Huawei 19042026 15h'!$B:$B,'[5]Cells Huawei 19042026 15h'!$B:$B,"")</f>
        <v/>
      </c>
      <c r="BN1145" s="9" t="str">
        <f>_xlfn.XLOOKUP(B1145,'[6]cells down 19042026 9H40'!$B:$B,'[6]cells down 19042026 9H40'!$B:$B,"")</f>
        <v/>
      </c>
      <c r="BO1145" s="9" t="s">
        <v>2487</v>
      </c>
      <c r="BP1145" s="9" t="s">
        <v>12</v>
      </c>
      <c r="BQ1145" s="115"/>
    </row>
    <row r="1146" spans="1:69" s="9" customFormat="1" x14ac:dyDescent="0.3">
      <c r="A1146" s="1" t="s">
        <v>1999</v>
      </c>
      <c r="B1146" s="8" t="s">
        <v>2000</v>
      </c>
      <c r="C1146" s="3" t="str">
        <f>_xlfn.XLOOKUP(B1146,'[1]daily break down'!$D:$D,'[1]daily break down'!$E:$E,"")</f>
        <v>SUD-OUEST</v>
      </c>
      <c r="D1146" s="1" t="s">
        <v>21</v>
      </c>
      <c r="E1146" s="1" t="s">
        <v>22</v>
      </c>
      <c r="F1146" s="3" t="s">
        <v>13</v>
      </c>
      <c r="G1146" s="1" t="s">
        <v>14</v>
      </c>
      <c r="H1146" s="32" t="str">
        <f>_xlfn.XLOOKUP(B1146,[2]CALCULATION!$B:$B,[2]CALCULATION!$H:$H,"")</f>
        <v>Huawei</v>
      </c>
      <c r="I1146" s="28">
        <v>0</v>
      </c>
      <c r="J1146" s="28">
        <v>0</v>
      </c>
      <c r="K1146" s="28">
        <v>0</v>
      </c>
      <c r="L1146" s="28">
        <v>0</v>
      </c>
      <c r="M1146" s="28">
        <v>0</v>
      </c>
      <c r="N1146" s="28">
        <v>4.0119651973415733</v>
      </c>
      <c r="O1146" s="28">
        <v>8.9175391586979543E-5</v>
      </c>
      <c r="P1146" s="28">
        <v>0</v>
      </c>
      <c r="Q1146" s="28">
        <v>0</v>
      </c>
      <c r="R1146" s="28">
        <v>0</v>
      </c>
      <c r="S1146" s="94">
        <v>0</v>
      </c>
      <c r="T1146" s="94">
        <f>_xlfn.XLOOKUP(B1146,'[3]Nur des jours'!$B:$B,'[3]Nur des jours'!$U:$U,"")</f>
        <v>0</v>
      </c>
      <c r="U1146" s="94">
        <v>0</v>
      </c>
      <c r="V1146" s="94">
        <v>0</v>
      </c>
      <c r="W1146" s="94">
        <v>0</v>
      </c>
      <c r="X1146" s="94">
        <v>0</v>
      </c>
      <c r="Y1146" s="94">
        <v>1.7292178533414373</v>
      </c>
      <c r="Z1146" s="94">
        <v>0</v>
      </c>
      <c r="AA1146" s="94">
        <v>0</v>
      </c>
      <c r="AB1146" s="94">
        <v>0</v>
      </c>
      <c r="AC1146" s="94">
        <f>_xlfn.XLOOKUP(B1146,'[3]Nur des jours'!$B:$B,'[3]Nur des jours'!$N:$N,"")</f>
        <v>0</v>
      </c>
      <c r="AD1146" s="94">
        <v>0</v>
      </c>
      <c r="AE1146" s="94">
        <v>0</v>
      </c>
      <c r="AF1146" s="94">
        <v>0</v>
      </c>
      <c r="AG1146" s="94">
        <v>0</v>
      </c>
      <c r="AH1146" s="94">
        <v>0</v>
      </c>
      <c r="AI1146" s="49" t="s">
        <v>5559</v>
      </c>
      <c r="AJ1146" s="49"/>
      <c r="AK1146" s="48" t="str" cm="1">
        <f t="array" ref="AK1146">IFERROR(_xlfn.IFS(
AM1146="MPR ISSUE","PDH",
AM1146="BSS Hardware Issue","BSS",
AM1146="Sites strategiques, MLL, Pylone, etc.","ENVTECH",
AM1146="AKTIVCO DEFAUT GE &amp; POWER Cabinet","AKTIVCO",
AM1146="AKTIVCO Coupure ENEO &amp; Baisse de tension","AKTIVCO GRID ONLY",
AM1146="Coupure ENEO &amp; Baisse de tension","IHS GRID ONLY",
AM1146="Defaut GE &amp; POWER Cabinet","IHS",
AM1146="Sharing","Partners",
AM1146="Sites strategiques &amp; DataCenter","SST &amp; DC",
AM1146="Exclu","Exclu",
AM1146="SAT","SAT",
AM1146="SPARE-ISSUE","SPARE-ISSUE",
AM1146="Fiber CAmtel","TRANS_FO_CAMTEL",
AM1146="Fiber AOF","Fiber AOF",
AM1146="Projet OCM (HUAWEI)","TRAVAUX-HUAWEI",
AM1146="Projet OCM (NOKIA)","TRAVAUX-NOKIA",
AM1146="ACCESS-ISSUE","ACCESS-ISSUE",
AM1146="Projet OCM (ZTE, NOKIA, autres projets)","TRAVAUX OCM",
AM1146="No root CAuse","No root cause",
AM1146="ODU HS","PDH",
AM1146="IP &amp; VLAN","PDH",
AM1146="Warehouse HUAWEI","SPARE-ISSUE",
AM1146="SPARE-HS","SPARE-ISSUE",
AM1146="Power Telco","BSS",AM1146="no impacts","no impacts"
),"")</f>
        <v>no impacts</v>
      </c>
      <c r="AL1146" s="48" t="str" cm="1">
        <f t="array" ref="AL1146">IFERROR(_xlfn.IFS(
AM1146="MPR ISSUE","TX ISSUE",
AM1146="BSS Hardware Issue","RAN ISSUE",
AM1146="Sites strategiques, MLL, Pylone, etc.","ENVTECH",
AM1146="AKTIVCO DEFAUT GE &amp; POWER Cabinet","POWER ISSUE",
AM1146="AKTIVCO Coupure ENEO &amp; Baisse de tension","POWER ISSUE",
AM1146="Coupure ENEO &amp; Baisse de tension","POWER ISSUE",
AM1146="Defaut GE &amp; POWER Cabinet","POWER ISSUE",
AM1146="Sharing","POWER ISSUE",
AM1146="Sites strategiques &amp; DataCenter","POWER ISSUE",
AM1146="Exclu","Exclu",
AM1146="SAT","TX ISSUE",
AM1146="SPARE-ISSUE","SPARE-ISSUE",
AM1146="Fiber CAmtel","TX ISSUE",
AM1146="Fiber AOF","TX ISSUE",
AM1146="Projet OCM (HUAWEI)","TRAVAUX-HUAWEI",
AM1146="Projet OCM (NOKIA)","TRAVAUX -NOKIA",
AM1146="ACCESS-ISSUE","ACCESS-ISSUE",
AM1146="Projet OCM (ZTE, NOKIA, autres projets)","TRAVAUX OCM",
AM1146="No root CAuse","No root cause",
AM1146="ODU HS","TX ISSUE",
AM1146="IP &amp; VLAN","TX ISSUE",
AM1146="Warehouse HUAWEI","SPARE-ISSUE",
AM1146="SPARE-HS","SPARE-ISSUE",
AM1146="Power Telco","RAN ISSUE",AM1146="no impacts","no impacts"
),"")</f>
        <v>no impacts</v>
      </c>
      <c r="AM1146" s="67" t="s">
        <v>5605</v>
      </c>
      <c r="AN1146" s="48" t="str" cm="1">
        <f t="array" ref="AN1146">IFERROR(_xlfn.IFS(
AM1146="MPR ISSUE","ACTIVE",
AM1146="BSS Hardware Issue","ACTIVE",
AM1146="Sites strategiques, MLL, Pylone, etc.","PASSIVE",
AM1146="AKTIVCO DEFAUT GE &amp; POWER Cabinet","PASSIVE",
AM1146="AKTIVCO Coupure ENEO &amp; Baisse de tension","PASSIVE",
AM1146="Coupure ENEO &amp; Baisse de tension","PASSIVE",
AM1146="Defaut GE &amp; POWER Cabinet","PASSIVE",
AM1146="Sharing","PASSIVE",
AM1146="Sites strategiques &amp; DataCenter","PASSIVE",
AM1146="Exclu","Exclu",
AM1146="SAT","ACTIVE",
AM1146="SPARE-ISSUE","SPARE-ISSUE",
AM1146="Fiber CAmtel","ACTIVE",
AM1146="Fiber AOF","ACTIVE",
AM1146="Projet OCM (HUAWEI)","PLANNED WORKS",
AM1146="Projet OCM (NOKIA)","PLANNED WORKS",
AM1146="ACCESS-ISSUE","ACCESS-ISSUE",
AM1146="Projet OCM (ZTE, NOKIA, autres projets)","PLANNED WORKS",
AM1146="No root CAuse","No root cause",
AM1146="ODU HS","ACTIVE",
AM1146="IP &amp; VLAN","ACTIVE",
AM1146="Warehouse HUAWEI","SPARE-ISSUE",
AM1146="SPARE-HS","SPARE-ISSUE",
AM1146="Power Telco","ACTIVE", AM1146="no impacts","no impacts"
),"")</f>
        <v>no impacts</v>
      </c>
      <c r="AO1146" s="93" t="s">
        <v>5537</v>
      </c>
      <c r="AP1146" s="101" t="str">
        <f t="shared" si="34"/>
        <v>SUO_240</v>
      </c>
      <c r="AR1146" s="17" t="s">
        <v>5537</v>
      </c>
      <c r="AS1146" s="7" t="s">
        <v>5537</v>
      </c>
      <c r="AT1146" s="6"/>
      <c r="AU1146" s="7"/>
      <c r="AV1146" s="3" t="s">
        <v>5537</v>
      </c>
      <c r="AW1146" s="18" t="s">
        <v>5537</v>
      </c>
      <c r="AX1146" s="18" t="s">
        <v>5537</v>
      </c>
      <c r="AY1146" s="18" t="s">
        <v>5537</v>
      </c>
      <c r="AZ1146" s="18" t="s">
        <v>5537</v>
      </c>
      <c r="BA1146" s="18" t="s">
        <v>5537</v>
      </c>
      <c r="BB1146" s="18" t="s">
        <v>5537</v>
      </c>
      <c r="BC1146" s="18" t="s">
        <v>5537</v>
      </c>
      <c r="BD1146" s="18" t="s">
        <v>5537</v>
      </c>
      <c r="BE1146" s="18" t="s">
        <v>5537</v>
      </c>
      <c r="BF1146" s="18" t="s">
        <v>5537</v>
      </c>
      <c r="BG1146" s="18" t="s">
        <v>5537</v>
      </c>
      <c r="BH1146" s="18" t="s">
        <v>5537</v>
      </c>
      <c r="BI1146" s="9" t="s">
        <v>5537</v>
      </c>
      <c r="BJ1146" s="14"/>
      <c r="BK1146" s="14" t="s">
        <v>5537</v>
      </c>
      <c r="BL1146" s="14" t="str">
        <f>_xlfn.XLOOKUP(B1146,'[4]cell downs 18042026 17h'!$B:$B,'[4]cell downs 18042026 17h'!$B:$B,"")</f>
        <v/>
      </c>
      <c r="BM1146" s="14" t="str">
        <f>_xlfn.XLOOKUP(B1146,'[5]Cells Huawei 19042026 15h'!$B:$B,'[5]Cells Huawei 19042026 15h'!$B:$B,"")</f>
        <v/>
      </c>
      <c r="BN1146" s="9" t="str">
        <f>_xlfn.XLOOKUP(B1146,'[6]cells down 19042026 9H40'!$B:$B,'[6]cells down 19042026 9H40'!$B:$B,"")</f>
        <v/>
      </c>
      <c r="BO1146" s="9" t="s">
        <v>5537</v>
      </c>
      <c r="BP1146" s="9" t="s">
        <v>5537</v>
      </c>
      <c r="BQ1146" s="115"/>
    </row>
    <row r="1147" spans="1:69" s="9" customFormat="1" x14ac:dyDescent="0.3">
      <c r="A1147" s="1" t="s">
        <v>5182</v>
      </c>
      <c r="B1147" s="8" t="s">
        <v>5183</v>
      </c>
      <c r="C1147" s="3" t="str">
        <f>_xlfn.XLOOKUP(B1147,'[1]daily break down'!$D:$D,'[1]daily break down'!$E:$E,"")</f>
        <v>SUD-OUEST</v>
      </c>
      <c r="D1147" s="1" t="s">
        <v>11</v>
      </c>
      <c r="E1147" s="1" t="s">
        <v>12</v>
      </c>
      <c r="F1147" s="3" t="s">
        <v>13</v>
      </c>
      <c r="G1147" s="1" t="s">
        <v>14</v>
      </c>
      <c r="H1147" s="32" t="str">
        <f>_xlfn.XLOOKUP(B1147,[2]CALCULATION!$B:$B,[2]CALCULATION!$H:$H,"")</f>
        <v>Huawei</v>
      </c>
      <c r="I1147" s="28">
        <v>0</v>
      </c>
      <c r="J1147" s="28">
        <v>3.9176533031991854</v>
      </c>
      <c r="K1147" s="28">
        <v>0</v>
      </c>
      <c r="L1147" s="28">
        <v>0</v>
      </c>
      <c r="M1147" s="28">
        <v>2.1117624481712629</v>
      </c>
      <c r="N1147" s="28">
        <v>4.6417574828854589</v>
      </c>
      <c r="O1147" s="28">
        <v>1.9691353268670471</v>
      </c>
      <c r="P1147" s="28">
        <v>0</v>
      </c>
      <c r="Q1147" s="28">
        <v>0</v>
      </c>
      <c r="R1147" s="28">
        <v>2.374883358587804</v>
      </c>
      <c r="S1147" s="94">
        <v>1.0991580416227926</v>
      </c>
      <c r="T1147" s="94">
        <f>_xlfn.XLOOKUP(B1147,'[3]Nur des jours'!$B:$B,'[3]Nur des jours'!$U:$U,"")</f>
        <v>0</v>
      </c>
      <c r="U1147" s="94">
        <v>5.270533168965251</v>
      </c>
      <c r="V1147" s="94">
        <v>0</v>
      </c>
      <c r="W1147" s="94">
        <v>0</v>
      </c>
      <c r="X1147" s="94">
        <v>0</v>
      </c>
      <c r="Y1147" s="94">
        <v>1.727773211997728</v>
      </c>
      <c r="Z1147" s="94">
        <v>0</v>
      </c>
      <c r="AA1147" s="94">
        <v>0</v>
      </c>
      <c r="AB1147" s="94">
        <v>0</v>
      </c>
      <c r="AC1147" s="94">
        <f>_xlfn.XLOOKUP(B1147,'[3]Nur des jours'!$B:$B,'[3]Nur des jours'!$N:$N,"")</f>
        <v>0</v>
      </c>
      <c r="AD1147" s="94">
        <v>0</v>
      </c>
      <c r="AE1147" s="94">
        <v>0</v>
      </c>
      <c r="AF1147" s="94">
        <v>0</v>
      </c>
      <c r="AG1147" s="94">
        <v>0</v>
      </c>
      <c r="AH1147" s="94">
        <v>0</v>
      </c>
      <c r="AI1147" s="49" t="s">
        <v>5559</v>
      </c>
      <c r="AJ1147" s="49"/>
      <c r="AK1147" s="48" t="str" cm="1">
        <f t="array" ref="AK1147">IFERROR(_xlfn.IFS(
AM1147="MPR ISSUE","PDH",
AM1147="BSS Hardware Issue","BSS",
AM1147="Sites strategiques, MLL, Pylone, etc.","ENVTECH",
AM1147="AKTIVCO DEFAUT GE &amp; POWER Cabinet","AKTIVCO",
AM1147="AKTIVCO Coupure ENEO &amp; Baisse de tension","AKTIVCO GRID ONLY",
AM1147="Coupure ENEO &amp; Baisse de tension","IHS GRID ONLY",
AM1147="Defaut GE &amp; POWER Cabinet","IHS",
AM1147="Sharing","Partners",
AM1147="Sites strategiques &amp; DataCenter","SST &amp; DC",
AM1147="Exclu","Exclu",
AM1147="SAT","SAT",
AM1147="SPARE-ISSUE","SPARE-ISSUE",
AM1147="Fiber CAmtel","TRANS_FO_CAMTEL",
AM1147="Fiber AOF","Fiber AOF",
AM1147="Projet OCM (HUAWEI)","TRAVAUX-HUAWEI",
AM1147="Projet OCM (NOKIA)","TRAVAUX-NOKIA",
AM1147="ACCESS-ISSUE","ACCESS-ISSUE",
AM1147="Projet OCM (ZTE, NOKIA, autres projets)","TRAVAUX OCM",
AM1147="No root CAuse","No root cause",
AM1147="ODU HS","PDH",
AM1147="IP &amp; VLAN","PDH",
AM1147="Warehouse HUAWEI","SPARE-ISSUE",
AM1147="SPARE-HS","SPARE-ISSUE",
AM1147="Power Telco","BSS",AM1147="no impacts","no impacts"
),"")</f>
        <v>no impacts</v>
      </c>
      <c r="AL1147" s="48" t="str" cm="1">
        <f t="array" ref="AL1147">IFERROR(_xlfn.IFS(
AM1147="MPR ISSUE","TX ISSUE",
AM1147="BSS Hardware Issue","RAN ISSUE",
AM1147="Sites strategiques, MLL, Pylone, etc.","ENVTECH",
AM1147="AKTIVCO DEFAUT GE &amp; POWER Cabinet","POWER ISSUE",
AM1147="AKTIVCO Coupure ENEO &amp; Baisse de tension","POWER ISSUE",
AM1147="Coupure ENEO &amp; Baisse de tension","POWER ISSUE",
AM1147="Defaut GE &amp; POWER Cabinet","POWER ISSUE",
AM1147="Sharing","POWER ISSUE",
AM1147="Sites strategiques &amp; DataCenter","POWER ISSUE",
AM1147="Exclu","Exclu",
AM1147="SAT","TX ISSUE",
AM1147="SPARE-ISSUE","SPARE-ISSUE",
AM1147="Fiber CAmtel","TX ISSUE",
AM1147="Fiber AOF","TX ISSUE",
AM1147="Projet OCM (HUAWEI)","TRAVAUX-HUAWEI",
AM1147="Projet OCM (NOKIA)","TRAVAUX -NOKIA",
AM1147="ACCESS-ISSUE","ACCESS-ISSUE",
AM1147="Projet OCM (ZTE, NOKIA, autres projets)","TRAVAUX OCM",
AM1147="No root CAuse","No root cause",
AM1147="ODU HS","TX ISSUE",
AM1147="IP &amp; VLAN","TX ISSUE",
AM1147="Warehouse HUAWEI","SPARE-ISSUE",
AM1147="SPARE-HS","SPARE-ISSUE",
AM1147="Power Telco","RAN ISSUE",AM1147="no impacts","no impacts"
),"")</f>
        <v>no impacts</v>
      </c>
      <c r="AM1147" s="67" t="s">
        <v>5605</v>
      </c>
      <c r="AN1147" s="48" t="str" cm="1">
        <f t="array" ref="AN1147">IFERROR(_xlfn.IFS(
AM1147="MPR ISSUE","ACTIVE",
AM1147="BSS Hardware Issue","ACTIVE",
AM1147="Sites strategiques, MLL, Pylone, etc.","PASSIVE",
AM1147="AKTIVCO DEFAUT GE &amp; POWER Cabinet","PASSIVE",
AM1147="AKTIVCO Coupure ENEO &amp; Baisse de tension","PASSIVE",
AM1147="Coupure ENEO &amp; Baisse de tension","PASSIVE",
AM1147="Defaut GE &amp; POWER Cabinet","PASSIVE",
AM1147="Sharing","PASSIVE",
AM1147="Sites strategiques &amp; DataCenter","PASSIVE",
AM1147="Exclu","Exclu",
AM1147="SAT","ACTIVE",
AM1147="SPARE-ISSUE","SPARE-ISSUE",
AM1147="Fiber CAmtel","ACTIVE",
AM1147="Fiber AOF","ACTIVE",
AM1147="Projet OCM (HUAWEI)","PLANNED WORKS",
AM1147="Projet OCM (NOKIA)","PLANNED WORKS",
AM1147="ACCESS-ISSUE","ACCESS-ISSUE",
AM1147="Projet OCM (ZTE, NOKIA, autres projets)","PLANNED WORKS",
AM1147="No root CAuse","No root cause",
AM1147="ODU HS","ACTIVE",
AM1147="IP &amp; VLAN","ACTIVE",
AM1147="Warehouse HUAWEI","SPARE-ISSUE",
AM1147="SPARE-HS","SPARE-ISSUE",
AM1147="Power Telco","ACTIVE", AM1147="no impacts","no impacts"
),"")</f>
        <v>no impacts</v>
      </c>
      <c r="AO1147" s="93" t="s">
        <v>5537</v>
      </c>
      <c r="AP1147" s="101" t="str">
        <f t="shared" si="34"/>
        <v>SUO_180</v>
      </c>
      <c r="AR1147" s="17" t="s">
        <v>5537</v>
      </c>
      <c r="AS1147" s="7" t="s">
        <v>5537</v>
      </c>
      <c r="AT1147" s="6"/>
      <c r="AU1147" s="7"/>
      <c r="AV1147" s="3" t="s">
        <v>5537</v>
      </c>
      <c r="AW1147" s="18" t="s">
        <v>5537</v>
      </c>
      <c r="AX1147" s="18" t="s">
        <v>5537</v>
      </c>
      <c r="AY1147" s="18" t="s">
        <v>5537</v>
      </c>
      <c r="AZ1147" s="18" t="s">
        <v>5537</v>
      </c>
      <c r="BA1147" s="18" t="s">
        <v>5537</v>
      </c>
      <c r="BB1147" s="18" t="s">
        <v>5537</v>
      </c>
      <c r="BC1147" s="18" t="s">
        <v>5537</v>
      </c>
      <c r="BD1147" s="18" t="s">
        <v>5537</v>
      </c>
      <c r="BE1147" s="18" t="s">
        <v>5537</v>
      </c>
      <c r="BF1147" s="18" t="s">
        <v>5537</v>
      </c>
      <c r="BG1147" s="18" t="s">
        <v>5537</v>
      </c>
      <c r="BH1147" s="18" t="s">
        <v>5537</v>
      </c>
      <c r="BI1147" s="9" t="s">
        <v>5537</v>
      </c>
      <c r="BJ1147" s="14"/>
      <c r="BK1147" s="14" t="s">
        <v>5537</v>
      </c>
      <c r="BL1147" s="14" t="str">
        <f>_xlfn.XLOOKUP(B1147,'[4]cell downs 18042026 17h'!$B:$B,'[4]cell downs 18042026 17h'!$B:$B,"")</f>
        <v/>
      </c>
      <c r="BM1147" s="14" t="str">
        <f>_xlfn.XLOOKUP(B1147,'[5]Cells Huawei 19042026 15h'!$B:$B,'[5]Cells Huawei 19042026 15h'!$B:$B,"")</f>
        <v/>
      </c>
      <c r="BN1147" s="9" t="str">
        <f>_xlfn.XLOOKUP(B1147,'[6]cells down 19042026 9H40'!$B:$B,'[6]cells down 19042026 9H40'!$B:$B,"")</f>
        <v/>
      </c>
      <c r="BO1147" s="9" t="s">
        <v>5183</v>
      </c>
      <c r="BP1147" s="9" t="s">
        <v>318</v>
      </c>
      <c r="BQ1147" s="115"/>
    </row>
    <row r="1148" spans="1:69" s="9" customFormat="1" x14ac:dyDescent="0.3">
      <c r="A1148" s="1" t="s">
        <v>2862</v>
      </c>
      <c r="B1148" s="8" t="s">
        <v>2863</v>
      </c>
      <c r="C1148" s="3" t="str">
        <f>_xlfn.XLOOKUP(B1148,'[1]daily break down'!$D:$D,'[1]daily break down'!$E:$E,"")</f>
        <v>SUD-OUEST</v>
      </c>
      <c r="D1148" s="1" t="s">
        <v>11</v>
      </c>
      <c r="E1148" s="1" t="s">
        <v>12</v>
      </c>
      <c r="F1148" s="3" t="s">
        <v>13</v>
      </c>
      <c r="G1148" s="1" t="s">
        <v>14</v>
      </c>
      <c r="H1148" s="32" t="str">
        <f>_xlfn.XLOOKUP(B1148,[2]CALCULATION!$B:$B,[2]CALCULATION!$H:$H,"")</f>
        <v>Huawei</v>
      </c>
      <c r="I1148" s="28">
        <v>0</v>
      </c>
      <c r="J1148" s="28">
        <v>0.62399588509073067</v>
      </c>
      <c r="K1148" s="28">
        <v>0</v>
      </c>
      <c r="L1148" s="28">
        <v>0</v>
      </c>
      <c r="M1148" s="28">
        <v>0</v>
      </c>
      <c r="N1148" s="28">
        <v>7.6512485981628442E-3</v>
      </c>
      <c r="O1148" s="28">
        <v>0</v>
      </c>
      <c r="P1148" s="28">
        <v>0</v>
      </c>
      <c r="Q1148" s="28">
        <v>2.6752617476093862E-3</v>
      </c>
      <c r="R1148" s="28">
        <v>0</v>
      </c>
      <c r="S1148" s="94">
        <v>0</v>
      </c>
      <c r="T1148" s="94">
        <f>_xlfn.XLOOKUP(B1148,'[3]Nur des jours'!$B:$B,'[3]Nur des jours'!$U:$U,"")</f>
        <v>0</v>
      </c>
      <c r="U1148" s="94">
        <v>0</v>
      </c>
      <c r="V1148" s="94">
        <v>0</v>
      </c>
      <c r="W1148" s="94">
        <v>0</v>
      </c>
      <c r="X1148" s="94">
        <v>0</v>
      </c>
      <c r="Y1148" s="94">
        <v>1.7270419737867155</v>
      </c>
      <c r="Z1148" s="94">
        <v>0</v>
      </c>
      <c r="AA1148" s="94">
        <v>0</v>
      </c>
      <c r="AB1148" s="94">
        <v>0</v>
      </c>
      <c r="AC1148" s="94">
        <f>_xlfn.XLOOKUP(B1148,'[3]Nur des jours'!$B:$B,'[3]Nur des jours'!$N:$N,"")</f>
        <v>0</v>
      </c>
      <c r="AD1148" s="94">
        <v>0</v>
      </c>
      <c r="AE1148" s="94">
        <v>0</v>
      </c>
      <c r="AF1148" s="94">
        <v>0</v>
      </c>
      <c r="AG1148" s="94">
        <v>0</v>
      </c>
      <c r="AH1148" s="94">
        <v>0</v>
      </c>
      <c r="AI1148" s="49" t="s">
        <v>5559</v>
      </c>
      <c r="AJ1148" s="49"/>
      <c r="AK1148" s="48" t="str" cm="1">
        <f t="array" ref="AK1148">IFERROR(_xlfn.IFS(
AM1148="MPR ISSUE","PDH",
AM1148="BSS Hardware Issue","BSS",
AM1148="Sites strategiques, MLL, Pylone, etc.","ENVTECH",
AM1148="AKTIVCO DEFAUT GE &amp; POWER Cabinet","AKTIVCO",
AM1148="AKTIVCO Coupure ENEO &amp; Baisse de tension","AKTIVCO GRID ONLY",
AM1148="Coupure ENEO &amp; Baisse de tension","IHS GRID ONLY",
AM1148="Defaut GE &amp; POWER Cabinet","IHS",
AM1148="Sharing","Partners",
AM1148="Sites strategiques &amp; DataCenter","SST &amp; DC",
AM1148="Exclu","Exclu",
AM1148="SAT","SAT",
AM1148="SPARE-ISSUE","SPARE-ISSUE",
AM1148="Fiber CAmtel","TRANS_FO_CAMTEL",
AM1148="Fiber AOF","Fiber AOF",
AM1148="Projet OCM (HUAWEI)","TRAVAUX-HUAWEI",
AM1148="Projet OCM (NOKIA)","TRAVAUX-NOKIA",
AM1148="ACCESS-ISSUE","ACCESS-ISSUE",
AM1148="Projet OCM (ZTE, NOKIA, autres projets)","TRAVAUX OCM",
AM1148="No root CAuse","No root cause",
AM1148="ODU HS","PDH",
AM1148="IP &amp; VLAN","PDH",
AM1148="Warehouse HUAWEI","SPARE-ISSUE",
AM1148="SPARE-HS","SPARE-ISSUE",
AM1148="Power Telco","BSS",AM1148="no impacts","no impacts"
),"")</f>
        <v>no impacts</v>
      </c>
      <c r="AL1148" s="48" t="str" cm="1">
        <f t="array" ref="AL1148">IFERROR(_xlfn.IFS(
AM1148="MPR ISSUE","TX ISSUE",
AM1148="BSS Hardware Issue","RAN ISSUE",
AM1148="Sites strategiques, MLL, Pylone, etc.","ENVTECH",
AM1148="AKTIVCO DEFAUT GE &amp; POWER Cabinet","POWER ISSUE",
AM1148="AKTIVCO Coupure ENEO &amp; Baisse de tension","POWER ISSUE",
AM1148="Coupure ENEO &amp; Baisse de tension","POWER ISSUE",
AM1148="Defaut GE &amp; POWER Cabinet","POWER ISSUE",
AM1148="Sharing","POWER ISSUE",
AM1148="Sites strategiques &amp; DataCenter","POWER ISSUE",
AM1148="Exclu","Exclu",
AM1148="SAT","TX ISSUE",
AM1148="SPARE-ISSUE","SPARE-ISSUE",
AM1148="Fiber CAmtel","TX ISSUE",
AM1148="Fiber AOF","TX ISSUE",
AM1148="Projet OCM (HUAWEI)","TRAVAUX-HUAWEI",
AM1148="Projet OCM (NOKIA)","TRAVAUX -NOKIA",
AM1148="ACCESS-ISSUE","ACCESS-ISSUE",
AM1148="Projet OCM (ZTE, NOKIA, autres projets)","TRAVAUX OCM",
AM1148="No root CAuse","No root cause",
AM1148="ODU HS","TX ISSUE",
AM1148="IP &amp; VLAN","TX ISSUE",
AM1148="Warehouse HUAWEI","SPARE-ISSUE",
AM1148="SPARE-HS","SPARE-ISSUE",
AM1148="Power Telco","RAN ISSUE",AM1148="no impacts","no impacts"
),"")</f>
        <v>no impacts</v>
      </c>
      <c r="AM1148" s="67" t="s">
        <v>5605</v>
      </c>
      <c r="AN1148" s="48" t="str" cm="1">
        <f t="array" ref="AN1148">IFERROR(_xlfn.IFS(
AM1148="MPR ISSUE","ACTIVE",
AM1148="BSS Hardware Issue","ACTIVE",
AM1148="Sites strategiques, MLL, Pylone, etc.","PASSIVE",
AM1148="AKTIVCO DEFAUT GE &amp; POWER Cabinet","PASSIVE",
AM1148="AKTIVCO Coupure ENEO &amp; Baisse de tension","PASSIVE",
AM1148="Coupure ENEO &amp; Baisse de tension","PASSIVE",
AM1148="Defaut GE &amp; POWER Cabinet","PASSIVE",
AM1148="Sharing","PASSIVE",
AM1148="Sites strategiques &amp; DataCenter","PASSIVE",
AM1148="Exclu","Exclu",
AM1148="SAT","ACTIVE",
AM1148="SPARE-ISSUE","SPARE-ISSUE",
AM1148="Fiber CAmtel","ACTIVE",
AM1148="Fiber AOF","ACTIVE",
AM1148="Projet OCM (HUAWEI)","PLANNED WORKS",
AM1148="Projet OCM (NOKIA)","PLANNED WORKS",
AM1148="ACCESS-ISSUE","ACCESS-ISSUE",
AM1148="Projet OCM (ZTE, NOKIA, autres projets)","PLANNED WORKS",
AM1148="No root CAuse","No root cause",
AM1148="ODU HS","ACTIVE",
AM1148="IP &amp; VLAN","ACTIVE",
AM1148="Warehouse HUAWEI","SPARE-ISSUE",
AM1148="SPARE-HS","SPARE-ISSUE",
AM1148="Power Telco","ACTIVE", AM1148="no impacts","no impacts"
),"")</f>
        <v>no impacts</v>
      </c>
      <c r="AO1148" s="93" t="s">
        <v>5537</v>
      </c>
      <c r="AP1148" s="101" t="str">
        <f t="shared" si="34"/>
        <v>SUO_201</v>
      </c>
      <c r="AR1148" s="17" t="s">
        <v>5537</v>
      </c>
      <c r="AS1148" s="7" t="s">
        <v>5537</v>
      </c>
      <c r="AT1148" s="6"/>
      <c r="AU1148" s="7"/>
      <c r="AV1148" s="3" t="s">
        <v>5537</v>
      </c>
      <c r="AW1148" s="18" t="s">
        <v>5537</v>
      </c>
      <c r="AX1148" s="18" t="s">
        <v>5537</v>
      </c>
      <c r="AY1148" s="18" t="s">
        <v>5537</v>
      </c>
      <c r="AZ1148" s="18" t="s">
        <v>5537</v>
      </c>
      <c r="BA1148" s="18" t="s">
        <v>5537</v>
      </c>
      <c r="BB1148" s="18" t="s">
        <v>5537</v>
      </c>
      <c r="BC1148" s="18" t="s">
        <v>5537</v>
      </c>
      <c r="BD1148" s="18" t="s">
        <v>5537</v>
      </c>
      <c r="BE1148" s="18" t="s">
        <v>5537</v>
      </c>
      <c r="BF1148" s="18" t="s">
        <v>5537</v>
      </c>
      <c r="BG1148" s="18" t="s">
        <v>5537</v>
      </c>
      <c r="BH1148" s="18" t="s">
        <v>5537</v>
      </c>
      <c r="BI1148" s="9" t="s">
        <v>5537</v>
      </c>
      <c r="BJ1148" s="14"/>
      <c r="BK1148" s="14" t="s">
        <v>5537</v>
      </c>
      <c r="BL1148" s="14" t="str">
        <f>_xlfn.XLOOKUP(B1148,'[4]cell downs 18042026 17h'!$B:$B,'[4]cell downs 18042026 17h'!$B:$B,"")</f>
        <v/>
      </c>
      <c r="BM1148" s="14" t="str">
        <f>_xlfn.XLOOKUP(B1148,'[5]Cells Huawei 19042026 15h'!$B:$B,'[5]Cells Huawei 19042026 15h'!$B:$B,"")</f>
        <v/>
      </c>
      <c r="BN1148" s="9" t="str">
        <f>_xlfn.XLOOKUP(B1148,'[6]cells down 19042026 9H40'!$B:$B,'[6]cells down 19042026 9H40'!$B:$B,"")</f>
        <v/>
      </c>
      <c r="BO1148" s="9" t="s">
        <v>2863</v>
      </c>
      <c r="BP1148" s="9" t="s">
        <v>5537</v>
      </c>
      <c r="BQ1148" s="115"/>
    </row>
    <row r="1149" spans="1:69" s="9" customFormat="1" x14ac:dyDescent="0.3">
      <c r="A1149" s="1" t="s">
        <v>2693</v>
      </c>
      <c r="B1149" s="8" t="s">
        <v>2694</v>
      </c>
      <c r="C1149" s="3" t="str">
        <f>_xlfn.XLOOKUP(B1149,'[1]daily break down'!$D:$D,'[1]daily break down'!$E:$E,"")</f>
        <v>SUD-OUEST</v>
      </c>
      <c r="D1149" s="1" t="s">
        <v>11</v>
      </c>
      <c r="E1149" s="1" t="s">
        <v>12</v>
      </c>
      <c r="F1149" s="3" t="s">
        <v>13</v>
      </c>
      <c r="G1149" s="1" t="s">
        <v>14</v>
      </c>
      <c r="H1149" s="32" t="str">
        <f>_xlfn.XLOOKUP(B1149,[2]CALCULATION!$B:$B,[2]CALCULATION!$H:$H,"")</f>
        <v>Huawei</v>
      </c>
      <c r="I1149" s="28">
        <v>0</v>
      </c>
      <c r="J1149" s="28">
        <v>0.6242277411088567</v>
      </c>
      <c r="K1149" s="28">
        <v>0</v>
      </c>
      <c r="L1149" s="28">
        <v>0</v>
      </c>
      <c r="M1149" s="28">
        <v>0</v>
      </c>
      <c r="N1149" s="28">
        <v>0</v>
      </c>
      <c r="O1149" s="28">
        <v>0</v>
      </c>
      <c r="P1149" s="28">
        <v>0</v>
      </c>
      <c r="Q1149" s="28">
        <v>0</v>
      </c>
      <c r="R1149" s="28">
        <v>0</v>
      </c>
      <c r="S1149" s="94">
        <v>0</v>
      </c>
      <c r="T1149" s="94">
        <f>_xlfn.XLOOKUP(B1149,'[3]Nur des jours'!$B:$B,'[3]Nur des jours'!$U:$U,"")</f>
        <v>0</v>
      </c>
      <c r="U1149" s="94">
        <v>0</v>
      </c>
      <c r="V1149" s="94">
        <v>0</v>
      </c>
      <c r="W1149" s="94">
        <v>0</v>
      </c>
      <c r="X1149" s="94">
        <v>0</v>
      </c>
      <c r="Y1149" s="94">
        <v>1.7110974137709631</v>
      </c>
      <c r="Z1149" s="94">
        <v>0</v>
      </c>
      <c r="AA1149" s="94">
        <v>0</v>
      </c>
      <c r="AB1149" s="94">
        <v>0</v>
      </c>
      <c r="AC1149" s="94">
        <f>_xlfn.XLOOKUP(B1149,'[3]Nur des jours'!$B:$B,'[3]Nur des jours'!$N:$N,"")</f>
        <v>0</v>
      </c>
      <c r="AD1149" s="94">
        <v>0</v>
      </c>
      <c r="AE1149" s="94">
        <v>0</v>
      </c>
      <c r="AF1149" s="94">
        <v>0</v>
      </c>
      <c r="AG1149" s="94">
        <v>0</v>
      </c>
      <c r="AH1149" s="94">
        <v>0</v>
      </c>
      <c r="AI1149" s="49" t="s">
        <v>5559</v>
      </c>
      <c r="AJ1149" s="49"/>
      <c r="AK1149" s="48" t="str" cm="1">
        <f t="array" ref="AK1149">IFERROR(_xlfn.IFS(
AM1149="MPR ISSUE","PDH",
AM1149="BSS Hardware Issue","BSS",
AM1149="Sites strategiques, MLL, Pylone, etc.","ENVTECH",
AM1149="AKTIVCO DEFAUT GE &amp; POWER Cabinet","AKTIVCO",
AM1149="AKTIVCO Coupure ENEO &amp; Baisse de tension","AKTIVCO GRID ONLY",
AM1149="Coupure ENEO &amp; Baisse de tension","IHS GRID ONLY",
AM1149="Defaut GE &amp; POWER Cabinet","IHS",
AM1149="Sharing","Partners",
AM1149="Sites strategiques &amp; DataCenter","SST &amp; DC",
AM1149="Exclu","Exclu",
AM1149="SAT","SAT",
AM1149="SPARE-ISSUE","SPARE-ISSUE",
AM1149="Fiber CAmtel","TRANS_FO_CAMTEL",
AM1149="Fiber AOF","Fiber AOF",
AM1149="Projet OCM (HUAWEI)","TRAVAUX-HUAWEI",
AM1149="Projet OCM (NOKIA)","TRAVAUX-NOKIA",
AM1149="ACCESS-ISSUE","ACCESS-ISSUE",
AM1149="Projet OCM (ZTE, NOKIA, autres projets)","TRAVAUX OCM",
AM1149="No root CAuse","No root cause",
AM1149="ODU HS","PDH",
AM1149="IP &amp; VLAN","PDH",
AM1149="Warehouse HUAWEI","SPARE-ISSUE",
AM1149="SPARE-HS","SPARE-ISSUE",
AM1149="Power Telco","BSS",AM1149="no impacts","no impacts"
),"")</f>
        <v>no impacts</v>
      </c>
      <c r="AL1149" s="48" t="str" cm="1">
        <f t="array" ref="AL1149">IFERROR(_xlfn.IFS(
AM1149="MPR ISSUE","TX ISSUE",
AM1149="BSS Hardware Issue","RAN ISSUE",
AM1149="Sites strategiques, MLL, Pylone, etc.","ENVTECH",
AM1149="AKTIVCO DEFAUT GE &amp; POWER Cabinet","POWER ISSUE",
AM1149="AKTIVCO Coupure ENEO &amp; Baisse de tension","POWER ISSUE",
AM1149="Coupure ENEO &amp; Baisse de tension","POWER ISSUE",
AM1149="Defaut GE &amp; POWER Cabinet","POWER ISSUE",
AM1149="Sharing","POWER ISSUE",
AM1149="Sites strategiques &amp; DataCenter","POWER ISSUE",
AM1149="Exclu","Exclu",
AM1149="SAT","TX ISSUE",
AM1149="SPARE-ISSUE","SPARE-ISSUE",
AM1149="Fiber CAmtel","TX ISSUE",
AM1149="Fiber AOF","TX ISSUE",
AM1149="Projet OCM (HUAWEI)","TRAVAUX-HUAWEI",
AM1149="Projet OCM (NOKIA)","TRAVAUX -NOKIA",
AM1149="ACCESS-ISSUE","ACCESS-ISSUE",
AM1149="Projet OCM (ZTE, NOKIA, autres projets)","TRAVAUX OCM",
AM1149="No root CAuse","No root cause",
AM1149="ODU HS","TX ISSUE",
AM1149="IP &amp; VLAN","TX ISSUE",
AM1149="Warehouse HUAWEI","SPARE-ISSUE",
AM1149="SPARE-HS","SPARE-ISSUE",
AM1149="Power Telco","RAN ISSUE",AM1149="no impacts","no impacts"
),"")</f>
        <v>no impacts</v>
      </c>
      <c r="AM1149" s="67" t="s">
        <v>5605</v>
      </c>
      <c r="AN1149" s="48" t="str" cm="1">
        <f t="array" ref="AN1149">IFERROR(_xlfn.IFS(
AM1149="MPR ISSUE","ACTIVE",
AM1149="BSS Hardware Issue","ACTIVE",
AM1149="Sites strategiques, MLL, Pylone, etc.","PASSIVE",
AM1149="AKTIVCO DEFAUT GE &amp; POWER Cabinet","PASSIVE",
AM1149="AKTIVCO Coupure ENEO &amp; Baisse de tension","PASSIVE",
AM1149="Coupure ENEO &amp; Baisse de tension","PASSIVE",
AM1149="Defaut GE &amp; POWER Cabinet","PASSIVE",
AM1149="Sharing","PASSIVE",
AM1149="Sites strategiques &amp; DataCenter","PASSIVE",
AM1149="Exclu","Exclu",
AM1149="SAT","ACTIVE",
AM1149="SPARE-ISSUE","SPARE-ISSUE",
AM1149="Fiber CAmtel","ACTIVE",
AM1149="Fiber AOF","ACTIVE",
AM1149="Projet OCM (HUAWEI)","PLANNED WORKS",
AM1149="Projet OCM (NOKIA)","PLANNED WORKS",
AM1149="ACCESS-ISSUE","ACCESS-ISSUE",
AM1149="Projet OCM (ZTE, NOKIA, autres projets)","PLANNED WORKS",
AM1149="No root CAuse","No root cause",
AM1149="ODU HS","ACTIVE",
AM1149="IP &amp; VLAN","ACTIVE",
AM1149="Warehouse HUAWEI","SPARE-ISSUE",
AM1149="SPARE-HS","SPARE-ISSUE",
AM1149="Power Telco","ACTIVE", AM1149="no impacts","no impacts"
),"")</f>
        <v>no impacts</v>
      </c>
      <c r="AO1149" s="93" t="s">
        <v>5537</v>
      </c>
      <c r="AP1149" s="101" t="str">
        <f t="shared" si="34"/>
        <v>SUO_199</v>
      </c>
      <c r="AR1149" s="17" t="s">
        <v>5537</v>
      </c>
      <c r="AS1149" s="7" t="s">
        <v>5537</v>
      </c>
      <c r="AT1149" s="6"/>
      <c r="AU1149" s="7"/>
      <c r="AV1149" s="3" t="s">
        <v>5537</v>
      </c>
      <c r="AW1149" s="18" t="s">
        <v>5537</v>
      </c>
      <c r="AX1149" s="18" t="s">
        <v>5537</v>
      </c>
      <c r="AY1149" s="18" t="s">
        <v>5537</v>
      </c>
      <c r="AZ1149" s="18" t="s">
        <v>5537</v>
      </c>
      <c r="BA1149" s="18" t="s">
        <v>5537</v>
      </c>
      <c r="BB1149" s="18" t="s">
        <v>5537</v>
      </c>
      <c r="BC1149" s="18" t="s">
        <v>5537</v>
      </c>
      <c r="BD1149" s="18" t="s">
        <v>5537</v>
      </c>
      <c r="BE1149" s="18" t="s">
        <v>5537</v>
      </c>
      <c r="BF1149" s="18" t="s">
        <v>5537</v>
      </c>
      <c r="BG1149" s="18" t="s">
        <v>5537</v>
      </c>
      <c r="BH1149" s="18" t="s">
        <v>5537</v>
      </c>
      <c r="BI1149" s="9" t="s">
        <v>5537</v>
      </c>
      <c r="BJ1149" s="14"/>
      <c r="BK1149" s="14" t="s">
        <v>5537</v>
      </c>
      <c r="BL1149" s="14" t="str">
        <f>_xlfn.XLOOKUP(B1149,'[4]cell downs 18042026 17h'!$B:$B,'[4]cell downs 18042026 17h'!$B:$B,"")</f>
        <v/>
      </c>
      <c r="BM1149" s="14" t="str">
        <f>_xlfn.XLOOKUP(B1149,'[5]Cells Huawei 19042026 15h'!$B:$B,'[5]Cells Huawei 19042026 15h'!$B:$B,"")</f>
        <v/>
      </c>
      <c r="BN1149" s="9" t="str">
        <f>_xlfn.XLOOKUP(B1149,'[6]cells down 19042026 9H40'!$B:$B,'[6]cells down 19042026 9H40'!$B:$B,"")</f>
        <v/>
      </c>
      <c r="BO1149" s="9" t="s">
        <v>2694</v>
      </c>
      <c r="BP1149" s="9" t="s">
        <v>5537</v>
      </c>
      <c r="BQ1149" s="115"/>
    </row>
    <row r="1150" spans="1:69" s="9" customFormat="1" ht="27" customHeight="1" x14ac:dyDescent="0.3">
      <c r="A1150" s="1" t="s">
        <v>2007</v>
      </c>
      <c r="B1150" s="8" t="s">
        <v>2008</v>
      </c>
      <c r="C1150" s="3" t="str">
        <f>_xlfn.XLOOKUP(B1150,'[1]daily break down'!$D:$D,'[1]daily break down'!$E:$E,"")</f>
        <v>SUD-OUEST</v>
      </c>
      <c r="D1150" s="1" t="s">
        <v>11</v>
      </c>
      <c r="E1150" s="1" t="s">
        <v>12</v>
      </c>
      <c r="F1150" s="3" t="s">
        <v>13</v>
      </c>
      <c r="G1150" s="1" t="s">
        <v>14</v>
      </c>
      <c r="H1150" s="32" t="str">
        <f>_xlfn.XLOOKUP(B1150,[2]CALCULATION!$B:$B,[2]CALCULATION!$H:$H,"")</f>
        <v>Huawei</v>
      </c>
      <c r="I1150" s="28">
        <v>0</v>
      </c>
      <c r="J1150" s="28">
        <v>0</v>
      </c>
      <c r="K1150" s="28">
        <v>0</v>
      </c>
      <c r="L1150" s="28">
        <v>0</v>
      </c>
      <c r="M1150" s="28">
        <v>0</v>
      </c>
      <c r="N1150" s="28">
        <v>0</v>
      </c>
      <c r="O1150" s="28">
        <v>0</v>
      </c>
      <c r="P1150" s="28">
        <v>0</v>
      </c>
      <c r="Q1150" s="28">
        <v>0</v>
      </c>
      <c r="R1150" s="28">
        <v>0</v>
      </c>
      <c r="S1150" s="94">
        <v>0</v>
      </c>
      <c r="T1150" s="94">
        <f>_xlfn.XLOOKUP(B1150,'[3]Nur des jours'!$B:$B,'[3]Nur des jours'!$U:$U,"")</f>
        <v>0</v>
      </c>
      <c r="U1150" s="94">
        <v>0</v>
      </c>
      <c r="V1150" s="94">
        <v>0</v>
      </c>
      <c r="W1150" s="94">
        <v>0</v>
      </c>
      <c r="X1150" s="94">
        <v>0</v>
      </c>
      <c r="Y1150" s="94">
        <v>1.7082438012401802</v>
      </c>
      <c r="Z1150" s="94">
        <v>0</v>
      </c>
      <c r="AA1150" s="94">
        <v>0</v>
      </c>
      <c r="AB1150" s="94">
        <v>0</v>
      </c>
      <c r="AC1150" s="94">
        <f>_xlfn.XLOOKUP(B1150,'[3]Nur des jours'!$B:$B,'[3]Nur des jours'!$N:$N,"")</f>
        <v>0</v>
      </c>
      <c r="AD1150" s="94">
        <v>0</v>
      </c>
      <c r="AE1150" s="94">
        <v>0</v>
      </c>
      <c r="AF1150" s="94">
        <v>0</v>
      </c>
      <c r="AG1150" s="94">
        <v>0</v>
      </c>
      <c r="AH1150" s="94">
        <v>0</v>
      </c>
      <c r="AI1150" s="49" t="s">
        <v>5559</v>
      </c>
      <c r="AJ1150" s="49"/>
      <c r="AK1150" s="48" t="str" cm="1">
        <f t="array" ref="AK1150">IFERROR(_xlfn.IFS(
AM1150="MPR ISSUE","PDH",
AM1150="BSS Hardware Issue","BSS",
AM1150="Sites strategiques, MLL, Pylone, etc.","ENVTECH",
AM1150="AKTIVCO DEFAUT GE &amp; POWER Cabinet","AKTIVCO",
AM1150="AKTIVCO Coupure ENEO &amp; Baisse de tension","AKTIVCO GRID ONLY",
AM1150="Coupure ENEO &amp; Baisse de tension","IHS GRID ONLY",
AM1150="Defaut GE &amp; POWER Cabinet","IHS",
AM1150="Sharing","Partners",
AM1150="Sites strategiques &amp; DataCenter","SST &amp; DC",
AM1150="Exclu","Exclu",
AM1150="SAT","SAT",
AM1150="SPARE-ISSUE","SPARE-ISSUE",
AM1150="Fiber CAmtel","TRANS_FO_CAMTEL",
AM1150="Fiber AOF","Fiber AOF",
AM1150="Projet OCM (HUAWEI)","TRAVAUX-HUAWEI",
AM1150="Projet OCM (NOKIA)","TRAVAUX-NOKIA",
AM1150="ACCESS-ISSUE","ACCESS-ISSUE",
AM1150="Projet OCM (ZTE, NOKIA, autres projets)","TRAVAUX OCM",
AM1150="No root CAuse","No root cause",
AM1150="ODU HS","PDH",
AM1150="IP &amp; VLAN","PDH",
AM1150="Warehouse HUAWEI","SPARE-ISSUE",
AM1150="SPARE-HS","SPARE-ISSUE",
AM1150="Power Telco","BSS",AM1150="no impacts","no impacts"
),"")</f>
        <v>no impacts</v>
      </c>
      <c r="AL1150" s="48" t="str" cm="1">
        <f t="array" ref="AL1150">IFERROR(_xlfn.IFS(
AM1150="MPR ISSUE","TX ISSUE",
AM1150="BSS Hardware Issue","RAN ISSUE",
AM1150="Sites strategiques, MLL, Pylone, etc.","ENVTECH",
AM1150="AKTIVCO DEFAUT GE &amp; POWER Cabinet","POWER ISSUE",
AM1150="AKTIVCO Coupure ENEO &amp; Baisse de tension","POWER ISSUE",
AM1150="Coupure ENEO &amp; Baisse de tension","POWER ISSUE",
AM1150="Defaut GE &amp; POWER Cabinet","POWER ISSUE",
AM1150="Sharing","POWER ISSUE",
AM1150="Sites strategiques &amp; DataCenter","POWER ISSUE",
AM1150="Exclu","Exclu",
AM1150="SAT","TX ISSUE",
AM1150="SPARE-ISSUE","SPARE-ISSUE",
AM1150="Fiber CAmtel","TX ISSUE",
AM1150="Fiber AOF","TX ISSUE",
AM1150="Projet OCM (HUAWEI)","TRAVAUX-HUAWEI",
AM1150="Projet OCM (NOKIA)","TRAVAUX -NOKIA",
AM1150="ACCESS-ISSUE","ACCESS-ISSUE",
AM1150="Projet OCM (ZTE, NOKIA, autres projets)","TRAVAUX OCM",
AM1150="No root CAuse","No root cause",
AM1150="ODU HS","TX ISSUE",
AM1150="IP &amp; VLAN","TX ISSUE",
AM1150="Warehouse HUAWEI","SPARE-ISSUE",
AM1150="SPARE-HS","SPARE-ISSUE",
AM1150="Power Telco","RAN ISSUE",AM1150="no impacts","no impacts"
),"")</f>
        <v>no impacts</v>
      </c>
      <c r="AM1150" s="67" t="s">
        <v>5605</v>
      </c>
      <c r="AN1150" s="48" t="str" cm="1">
        <f t="array" ref="AN1150">IFERROR(_xlfn.IFS(
AM1150="MPR ISSUE","ACTIVE",
AM1150="BSS Hardware Issue","ACTIVE",
AM1150="Sites strategiques, MLL, Pylone, etc.","PASSIVE",
AM1150="AKTIVCO DEFAUT GE &amp; POWER Cabinet","PASSIVE",
AM1150="AKTIVCO Coupure ENEO &amp; Baisse de tension","PASSIVE",
AM1150="Coupure ENEO &amp; Baisse de tension","PASSIVE",
AM1150="Defaut GE &amp; POWER Cabinet","PASSIVE",
AM1150="Sharing","PASSIVE",
AM1150="Sites strategiques &amp; DataCenter","PASSIVE",
AM1150="Exclu","Exclu",
AM1150="SAT","ACTIVE",
AM1150="SPARE-ISSUE","SPARE-ISSUE",
AM1150="Fiber CAmtel","ACTIVE",
AM1150="Fiber AOF","ACTIVE",
AM1150="Projet OCM (HUAWEI)","PLANNED WORKS",
AM1150="Projet OCM (NOKIA)","PLANNED WORKS",
AM1150="ACCESS-ISSUE","ACCESS-ISSUE",
AM1150="Projet OCM (ZTE, NOKIA, autres projets)","PLANNED WORKS",
AM1150="No root CAuse","No root cause",
AM1150="ODU HS","ACTIVE",
AM1150="IP &amp; VLAN","ACTIVE",
AM1150="Warehouse HUAWEI","SPARE-ISSUE",
AM1150="SPARE-HS","SPARE-ISSUE",
AM1150="Power Telco","ACTIVE", AM1150="no impacts","no impacts"
),"")</f>
        <v>no impacts</v>
      </c>
      <c r="AO1150" s="93" t="s">
        <v>5537</v>
      </c>
      <c r="AP1150" s="101" t="str">
        <f t="shared" si="34"/>
        <v>SUO_181</v>
      </c>
      <c r="AR1150" s="17" t="s">
        <v>5537</v>
      </c>
      <c r="AS1150" s="7" t="s">
        <v>5537</v>
      </c>
      <c r="AT1150" s="6"/>
      <c r="AU1150" s="7"/>
      <c r="AV1150" s="3" t="s">
        <v>5537</v>
      </c>
      <c r="AW1150" s="18" t="s">
        <v>5537</v>
      </c>
      <c r="AX1150" s="18" t="s">
        <v>5537</v>
      </c>
      <c r="AY1150" s="18" t="s">
        <v>5537</v>
      </c>
      <c r="AZ1150" s="18" t="s">
        <v>5537</v>
      </c>
      <c r="BA1150" s="18" t="s">
        <v>5537</v>
      </c>
      <c r="BB1150" s="18" t="s">
        <v>5537</v>
      </c>
      <c r="BC1150" s="18" t="s">
        <v>5537</v>
      </c>
      <c r="BD1150" s="18" t="s">
        <v>5537</v>
      </c>
      <c r="BE1150" s="18" t="s">
        <v>5537</v>
      </c>
      <c r="BF1150" s="18" t="s">
        <v>5537</v>
      </c>
      <c r="BG1150" s="18" t="s">
        <v>5537</v>
      </c>
      <c r="BH1150" s="18" t="s">
        <v>5537</v>
      </c>
      <c r="BI1150" s="9" t="s">
        <v>5537</v>
      </c>
      <c r="BJ1150" s="14"/>
      <c r="BK1150" s="14" t="s">
        <v>5537</v>
      </c>
      <c r="BL1150" s="14" t="str">
        <f>_xlfn.XLOOKUP(B1150,'[4]cell downs 18042026 17h'!$B:$B,'[4]cell downs 18042026 17h'!$B:$B,"")</f>
        <v/>
      </c>
      <c r="BM1150" s="14" t="str">
        <f>_xlfn.XLOOKUP(B1150,'[5]Cells Huawei 19042026 15h'!$B:$B,'[5]Cells Huawei 19042026 15h'!$B:$B,"")</f>
        <v/>
      </c>
      <c r="BN1150" s="9" t="str">
        <f>_xlfn.XLOOKUP(B1150,'[6]cells down 19042026 9H40'!$B:$B,'[6]cells down 19042026 9H40'!$B:$B,"")</f>
        <v/>
      </c>
      <c r="BO1150" s="9" t="s">
        <v>2008</v>
      </c>
      <c r="BP1150" s="9" t="s">
        <v>12</v>
      </c>
      <c r="BQ1150" s="115"/>
    </row>
    <row r="1151" spans="1:69" s="9" customFormat="1" x14ac:dyDescent="0.3">
      <c r="A1151" s="1" t="s">
        <v>211</v>
      </c>
      <c r="B1151" s="8" t="s">
        <v>212</v>
      </c>
      <c r="C1151" s="3" t="str">
        <f>_xlfn.XLOOKUP(B1151,'[1]daily break down'!$D:$D,'[1]daily break down'!$E:$E,"")</f>
        <v>SUD-OUEST</v>
      </c>
      <c r="D1151" s="1" t="s">
        <v>11</v>
      </c>
      <c r="E1151" s="1" t="s">
        <v>12</v>
      </c>
      <c r="F1151" s="3" t="s">
        <v>13</v>
      </c>
      <c r="G1151" s="1" t="s">
        <v>14</v>
      </c>
      <c r="H1151" s="32" t="str">
        <f>_xlfn.XLOOKUP(B1151,[2]CALCULATION!$B:$B,[2]CALCULATION!$H:$H,"")</f>
        <v>Huawei</v>
      </c>
      <c r="I1151" s="28">
        <v>0</v>
      </c>
      <c r="J1151" s="28">
        <v>0</v>
      </c>
      <c r="K1151" s="28">
        <v>0</v>
      </c>
      <c r="L1151" s="28">
        <v>0</v>
      </c>
      <c r="M1151" s="28">
        <v>0</v>
      </c>
      <c r="N1151" s="28">
        <v>0</v>
      </c>
      <c r="O1151" s="28">
        <v>0</v>
      </c>
      <c r="P1151" s="28">
        <v>0</v>
      </c>
      <c r="Q1151" s="28">
        <v>0</v>
      </c>
      <c r="R1151" s="28">
        <v>0</v>
      </c>
      <c r="S1151" s="94">
        <v>0</v>
      </c>
      <c r="T1151" s="94">
        <f>_xlfn.XLOOKUP(B1151,'[3]Nur des jours'!$B:$B,'[3]Nur des jours'!$U:$U,"")</f>
        <v>0</v>
      </c>
      <c r="U1151" s="94">
        <v>0</v>
      </c>
      <c r="V1151" s="94">
        <v>0</v>
      </c>
      <c r="W1151" s="94">
        <v>0</v>
      </c>
      <c r="X1151" s="94">
        <v>0</v>
      </c>
      <c r="Y1151" s="94">
        <v>1.7067278195832014</v>
      </c>
      <c r="Z1151" s="94">
        <v>0</v>
      </c>
      <c r="AA1151" s="94">
        <v>0</v>
      </c>
      <c r="AB1151" s="94">
        <v>0</v>
      </c>
      <c r="AC1151" s="94">
        <f>_xlfn.XLOOKUP(B1151,'[3]Nur des jours'!$B:$B,'[3]Nur des jours'!$N:$N,"")</f>
        <v>0</v>
      </c>
      <c r="AD1151" s="94">
        <v>0</v>
      </c>
      <c r="AE1151" s="94">
        <v>0</v>
      </c>
      <c r="AF1151" s="94">
        <v>0</v>
      </c>
      <c r="AG1151" s="94">
        <v>0</v>
      </c>
      <c r="AH1151" s="94">
        <v>0</v>
      </c>
      <c r="AI1151" s="49" t="s">
        <v>6659</v>
      </c>
      <c r="AJ1151" s="49"/>
      <c r="AK1151" s="48" t="str" cm="1">
        <f t="array" ref="AK1151">IFERROR(_xlfn.IFS(
AM1151="MPR ISSUE","PDH",
AM1151="BSS Hardware Issue","BSS",
AM1151="Sites strategiques, MLL, Pylone, etc.","ENVTECH",
AM1151="AKTIVCO DEFAUT GE &amp; POWER Cabinet","AKTIVCO",
AM1151="AKTIVCO Coupure ENEO &amp; Baisse de tension","AKTIVCO GRID ONLY",
AM1151="Coupure ENEO &amp; Baisse de tension","IHS GRID ONLY",
AM1151="Defaut GE &amp; POWER Cabinet","IHS",
AM1151="Sharing","Partners",
AM1151="Sites strategiques &amp; DataCenter","SST &amp; DC",
AM1151="Exclu","Exclu",
AM1151="SAT","SAT",
AM1151="SPARE-ISSUE","SPARE-ISSUE",
AM1151="Fiber CAmtel","TRANS_FO_CAMTEL",
AM1151="Fiber AOF","Fiber AOF",
AM1151="Projet OCM (HUAWEI)","TRAVAUX-HUAWEI",
AM1151="Projet OCM (NOKIA)","TRAVAUX-NOKIA",
AM1151="ACCESS-ISSUE","ACCESS-ISSUE",
AM1151="Projet OCM (ZTE, NOKIA, autres projets)","TRAVAUX OCM",
AM1151="No root CAuse","No root cause",
AM1151="ODU HS","PDH",
AM1151="IP &amp; VLAN","PDH",
AM1151="Warehouse HUAWEI","SPARE-ISSUE",
AM1151="SPARE-HS","SPARE-ISSUE",
AM1151="Power Telco","BSS",AM1151="no impacts","no impacts"
),"")</f>
        <v>no impacts</v>
      </c>
      <c r="AL1151" s="48" t="str" cm="1">
        <f t="array" ref="AL1151">IFERROR(_xlfn.IFS(
AM1151="MPR ISSUE","TX ISSUE",
AM1151="BSS Hardware Issue","RAN ISSUE",
AM1151="Sites strategiques, MLL, Pylone, etc.","ENVTECH",
AM1151="AKTIVCO DEFAUT GE &amp; POWER Cabinet","POWER ISSUE",
AM1151="AKTIVCO Coupure ENEO &amp; Baisse de tension","POWER ISSUE",
AM1151="Coupure ENEO &amp; Baisse de tension","POWER ISSUE",
AM1151="Defaut GE &amp; POWER Cabinet","POWER ISSUE",
AM1151="Sharing","POWER ISSUE",
AM1151="Sites strategiques &amp; DataCenter","POWER ISSUE",
AM1151="Exclu","Exclu",
AM1151="SAT","TX ISSUE",
AM1151="SPARE-ISSUE","SPARE-ISSUE",
AM1151="Fiber CAmtel","TX ISSUE",
AM1151="Fiber AOF","TX ISSUE",
AM1151="Projet OCM (HUAWEI)","TRAVAUX-HUAWEI",
AM1151="Projet OCM (NOKIA)","TRAVAUX -NOKIA",
AM1151="ACCESS-ISSUE","ACCESS-ISSUE",
AM1151="Projet OCM (ZTE, NOKIA, autres projets)","TRAVAUX OCM",
AM1151="No root CAuse","No root cause",
AM1151="ODU HS","TX ISSUE",
AM1151="IP &amp; VLAN","TX ISSUE",
AM1151="Warehouse HUAWEI","SPARE-ISSUE",
AM1151="SPARE-HS","SPARE-ISSUE",
AM1151="Power Telco","RAN ISSUE",AM1151="no impacts","no impacts"
),"")</f>
        <v>no impacts</v>
      </c>
      <c r="AM1151" s="67" t="s">
        <v>5605</v>
      </c>
      <c r="AN1151" s="48" t="str" cm="1">
        <f t="array" ref="AN1151">IFERROR(_xlfn.IFS(
AM1151="MPR ISSUE","ACTIVE",
AM1151="BSS Hardware Issue","ACTIVE",
AM1151="Sites strategiques, MLL, Pylone, etc.","PASSIVE",
AM1151="AKTIVCO DEFAUT GE &amp; POWER Cabinet","PASSIVE",
AM1151="AKTIVCO Coupure ENEO &amp; Baisse de tension","PASSIVE",
AM1151="Coupure ENEO &amp; Baisse de tension","PASSIVE",
AM1151="Defaut GE &amp; POWER Cabinet","PASSIVE",
AM1151="Sharing","PASSIVE",
AM1151="Sites strategiques &amp; DataCenter","PASSIVE",
AM1151="Exclu","Exclu",
AM1151="SAT","ACTIVE",
AM1151="SPARE-ISSUE","SPARE-ISSUE",
AM1151="Fiber CAmtel","ACTIVE",
AM1151="Fiber AOF","ACTIVE",
AM1151="Projet OCM (HUAWEI)","PLANNED WORKS",
AM1151="Projet OCM (NOKIA)","PLANNED WORKS",
AM1151="ACCESS-ISSUE","ACCESS-ISSUE",
AM1151="Projet OCM (ZTE, NOKIA, autres projets)","PLANNED WORKS",
AM1151="No root CAuse","No root cause",
AM1151="ODU HS","ACTIVE",
AM1151="IP &amp; VLAN","ACTIVE",
AM1151="Warehouse HUAWEI","SPARE-ISSUE",
AM1151="SPARE-HS","SPARE-ISSUE",
AM1151="Power Telco","ACTIVE", AM1151="no impacts","no impacts"
),"")</f>
        <v>no impacts</v>
      </c>
      <c r="AO1151" s="93" t="s">
        <v>5537</v>
      </c>
      <c r="AP1151" s="101" t="str">
        <f t="shared" si="34"/>
        <v>SUO_079</v>
      </c>
      <c r="AR1151" s="17" t="s">
        <v>5537</v>
      </c>
      <c r="AS1151" s="7" t="s">
        <v>5537</v>
      </c>
      <c r="AT1151" s="6"/>
      <c r="AU1151" s="7"/>
      <c r="AV1151" s="3" t="s">
        <v>5537</v>
      </c>
      <c r="AW1151" s="18" t="s">
        <v>5537</v>
      </c>
      <c r="AX1151" s="18" t="s">
        <v>5537</v>
      </c>
      <c r="AY1151" s="18" t="s">
        <v>5537</v>
      </c>
      <c r="AZ1151" s="18" t="s">
        <v>5537</v>
      </c>
      <c r="BA1151" s="18" t="s">
        <v>5537</v>
      </c>
      <c r="BB1151" s="18" t="s">
        <v>5537</v>
      </c>
      <c r="BC1151" s="18" t="s">
        <v>5537</v>
      </c>
      <c r="BD1151" s="18" t="s">
        <v>5537</v>
      </c>
      <c r="BE1151" s="18" t="s">
        <v>5537</v>
      </c>
      <c r="BF1151" s="18" t="s">
        <v>5537</v>
      </c>
      <c r="BG1151" s="18" t="s">
        <v>5537</v>
      </c>
      <c r="BH1151" s="18" t="s">
        <v>5537</v>
      </c>
      <c r="BI1151" s="9" t="s">
        <v>5537</v>
      </c>
      <c r="BJ1151" s="14"/>
      <c r="BK1151" s="14" t="s">
        <v>5537</v>
      </c>
      <c r="BL1151" s="14" t="str">
        <f>_xlfn.XLOOKUP(B1151,'[4]cell downs 18042026 17h'!$B:$B,'[4]cell downs 18042026 17h'!$B:$B,"")</f>
        <v/>
      </c>
      <c r="BM1151" s="14" t="str">
        <f>_xlfn.XLOOKUP(B1151,'[5]Cells Huawei 19042026 15h'!$B:$B,'[5]Cells Huawei 19042026 15h'!$B:$B,"")</f>
        <v/>
      </c>
      <c r="BN1151" s="9" t="str">
        <f>_xlfn.XLOOKUP(B1151,'[6]cells down 19042026 9H40'!$B:$B,'[6]cells down 19042026 9H40'!$B:$B,"")</f>
        <v/>
      </c>
      <c r="BO1151" s="9" t="s">
        <v>212</v>
      </c>
      <c r="BP1151" s="9" t="s">
        <v>5537</v>
      </c>
      <c r="BQ1151" s="115"/>
    </row>
    <row r="1152" spans="1:69" s="9" customFormat="1" x14ac:dyDescent="0.3">
      <c r="A1152" s="1" t="s">
        <v>541</v>
      </c>
      <c r="B1152" s="8" t="s">
        <v>542</v>
      </c>
      <c r="C1152" s="3" t="str">
        <f>_xlfn.XLOOKUP(B1152,'[1]daily break down'!$D:$D,'[1]daily break down'!$E:$E,"")</f>
        <v>SUD-OUEST</v>
      </c>
      <c r="D1152" s="1" t="s">
        <v>11</v>
      </c>
      <c r="E1152" s="1" t="s">
        <v>12</v>
      </c>
      <c r="F1152" s="3" t="s">
        <v>13</v>
      </c>
      <c r="G1152" s="1" t="s">
        <v>14</v>
      </c>
      <c r="H1152" s="32" t="str">
        <f>_xlfn.XLOOKUP(B1152,[2]CALCULATION!$B:$B,[2]CALCULATION!$H:$H,"")</f>
        <v>Huawei</v>
      </c>
      <c r="I1152" s="28">
        <v>0.44810634272457217</v>
      </c>
      <c r="J1152" s="28">
        <v>0.27795969557661515</v>
      </c>
      <c r="K1152" s="28">
        <v>0</v>
      </c>
      <c r="L1152" s="28">
        <v>0</v>
      </c>
      <c r="M1152" s="28">
        <v>0</v>
      </c>
      <c r="N1152" s="28">
        <v>0</v>
      </c>
      <c r="O1152" s="28">
        <v>3.8103753071200486</v>
      </c>
      <c r="P1152" s="28">
        <v>3.4496073429157645</v>
      </c>
      <c r="Q1152" s="28">
        <v>1.4009454018314478</v>
      </c>
      <c r="R1152" s="28">
        <v>0</v>
      </c>
      <c r="S1152" s="94">
        <v>0</v>
      </c>
      <c r="T1152" s="94">
        <f>_xlfn.XLOOKUP(B1152,'[3]Nur des jours'!$B:$B,'[3]Nur des jours'!$U:$U,"")</f>
        <v>0</v>
      </c>
      <c r="U1152" s="94">
        <v>0</v>
      </c>
      <c r="V1152" s="94">
        <v>0</v>
      </c>
      <c r="W1152" s="94">
        <v>0</v>
      </c>
      <c r="X1152" s="94">
        <v>0</v>
      </c>
      <c r="Y1152" s="94">
        <v>1.6841664455116956</v>
      </c>
      <c r="Z1152" s="94">
        <v>0</v>
      </c>
      <c r="AA1152" s="94">
        <v>0</v>
      </c>
      <c r="AB1152" s="94">
        <v>0</v>
      </c>
      <c r="AC1152" s="94">
        <f>_xlfn.XLOOKUP(B1152,'[3]Nur des jours'!$B:$B,'[3]Nur des jours'!$N:$N,"")</f>
        <v>0</v>
      </c>
      <c r="AD1152" s="94">
        <v>0</v>
      </c>
      <c r="AE1152" s="94">
        <v>0</v>
      </c>
      <c r="AF1152" s="94">
        <v>0</v>
      </c>
      <c r="AG1152" s="94">
        <v>0</v>
      </c>
      <c r="AH1152" s="94">
        <v>0</v>
      </c>
      <c r="AI1152" s="49" t="s">
        <v>5559</v>
      </c>
      <c r="AJ1152" s="49"/>
      <c r="AK1152" s="48" t="str" cm="1">
        <f t="array" ref="AK1152">IFERROR(_xlfn.IFS(
AM1152="MPR ISSUE","PDH",
AM1152="BSS Hardware Issue","BSS",
AM1152="Sites strategiques, MLL, Pylone, etc.","ENVTECH",
AM1152="AKTIVCO DEFAUT GE &amp; POWER Cabinet","AKTIVCO",
AM1152="AKTIVCO Coupure ENEO &amp; Baisse de tension","AKTIVCO GRID ONLY",
AM1152="Coupure ENEO &amp; Baisse de tension","IHS GRID ONLY",
AM1152="Defaut GE &amp; POWER Cabinet","IHS",
AM1152="Sharing","Partners",
AM1152="Sites strategiques &amp; DataCenter","SST &amp; DC",
AM1152="Exclu","Exclu",
AM1152="SAT","SAT",
AM1152="SPARE-ISSUE","SPARE-ISSUE",
AM1152="Fiber CAmtel","TRANS_FO_CAMTEL",
AM1152="Fiber AOF","Fiber AOF",
AM1152="Projet OCM (HUAWEI)","TRAVAUX-HUAWEI",
AM1152="Projet OCM (NOKIA)","TRAVAUX-NOKIA",
AM1152="ACCESS-ISSUE","ACCESS-ISSUE",
AM1152="Projet OCM (ZTE, NOKIA, autres projets)","TRAVAUX OCM",
AM1152="No root CAuse","No root cause",
AM1152="ODU HS","PDH",
AM1152="IP &amp; VLAN","PDH",
AM1152="Warehouse HUAWEI","SPARE-ISSUE",
AM1152="SPARE-HS","SPARE-ISSUE",
AM1152="Power Telco","BSS",AM1152="no impacts","no impacts"
),"")</f>
        <v>no impacts</v>
      </c>
      <c r="AL1152" s="48" t="str" cm="1">
        <f t="array" ref="AL1152">IFERROR(_xlfn.IFS(
AM1152="MPR ISSUE","TX ISSUE",
AM1152="BSS Hardware Issue","RAN ISSUE",
AM1152="Sites strategiques, MLL, Pylone, etc.","ENVTECH",
AM1152="AKTIVCO DEFAUT GE &amp; POWER Cabinet","POWER ISSUE",
AM1152="AKTIVCO Coupure ENEO &amp; Baisse de tension","POWER ISSUE",
AM1152="Coupure ENEO &amp; Baisse de tension","POWER ISSUE",
AM1152="Defaut GE &amp; POWER Cabinet","POWER ISSUE",
AM1152="Sharing","POWER ISSUE",
AM1152="Sites strategiques &amp; DataCenter","POWER ISSUE",
AM1152="Exclu","Exclu",
AM1152="SAT","TX ISSUE",
AM1152="SPARE-ISSUE","SPARE-ISSUE",
AM1152="Fiber CAmtel","TX ISSUE",
AM1152="Fiber AOF","TX ISSUE",
AM1152="Projet OCM (HUAWEI)","TRAVAUX-HUAWEI",
AM1152="Projet OCM (NOKIA)","TRAVAUX -NOKIA",
AM1152="ACCESS-ISSUE","ACCESS-ISSUE",
AM1152="Projet OCM (ZTE, NOKIA, autres projets)","TRAVAUX OCM",
AM1152="No root CAuse","No root cause",
AM1152="ODU HS","TX ISSUE",
AM1152="IP &amp; VLAN","TX ISSUE",
AM1152="Warehouse HUAWEI","SPARE-ISSUE",
AM1152="SPARE-HS","SPARE-ISSUE",
AM1152="Power Telco","RAN ISSUE",AM1152="no impacts","no impacts"
),"")</f>
        <v>no impacts</v>
      </c>
      <c r="AM1152" s="67" t="s">
        <v>5605</v>
      </c>
      <c r="AN1152" s="48" t="str" cm="1">
        <f t="array" ref="AN1152">IFERROR(_xlfn.IFS(
AM1152="MPR ISSUE","ACTIVE",
AM1152="BSS Hardware Issue","ACTIVE",
AM1152="Sites strategiques, MLL, Pylone, etc.","PASSIVE",
AM1152="AKTIVCO DEFAUT GE &amp; POWER Cabinet","PASSIVE",
AM1152="AKTIVCO Coupure ENEO &amp; Baisse de tension","PASSIVE",
AM1152="Coupure ENEO &amp; Baisse de tension","PASSIVE",
AM1152="Defaut GE &amp; POWER Cabinet","PASSIVE",
AM1152="Sharing","PASSIVE",
AM1152="Sites strategiques &amp; DataCenter","PASSIVE",
AM1152="Exclu","Exclu",
AM1152="SAT","ACTIVE",
AM1152="SPARE-ISSUE","SPARE-ISSUE",
AM1152="Fiber CAmtel","ACTIVE",
AM1152="Fiber AOF","ACTIVE",
AM1152="Projet OCM (HUAWEI)","PLANNED WORKS",
AM1152="Projet OCM (NOKIA)","PLANNED WORKS",
AM1152="ACCESS-ISSUE","ACCESS-ISSUE",
AM1152="Projet OCM (ZTE, NOKIA, autres projets)","PLANNED WORKS",
AM1152="No root CAuse","No root cause",
AM1152="ODU HS","ACTIVE",
AM1152="IP &amp; VLAN","ACTIVE",
AM1152="Warehouse HUAWEI","SPARE-ISSUE",
AM1152="SPARE-HS","SPARE-ISSUE",
AM1152="Power Telco","ACTIVE", AM1152="no impacts","no impacts"
),"")</f>
        <v>no impacts</v>
      </c>
      <c r="AO1152" s="93" t="s">
        <v>5537</v>
      </c>
      <c r="AP1152" s="101" t="str">
        <f t="shared" si="34"/>
        <v>SUO_215</v>
      </c>
      <c r="AR1152" s="17" t="s">
        <v>5537</v>
      </c>
      <c r="AS1152" s="7" t="s">
        <v>5537</v>
      </c>
      <c r="AT1152" s="6"/>
      <c r="AU1152" s="7"/>
      <c r="AV1152" s="3" t="s">
        <v>5537</v>
      </c>
      <c r="AW1152" s="18" t="s">
        <v>5537</v>
      </c>
      <c r="AX1152" s="18" t="s">
        <v>5537</v>
      </c>
      <c r="AY1152" s="18" t="s">
        <v>5537</v>
      </c>
      <c r="AZ1152" s="18" t="s">
        <v>5537</v>
      </c>
      <c r="BA1152" s="18" t="s">
        <v>5537</v>
      </c>
      <c r="BB1152" s="18" t="s">
        <v>5537</v>
      </c>
      <c r="BC1152" s="18" t="s">
        <v>5537</v>
      </c>
      <c r="BD1152" s="18" t="s">
        <v>5537</v>
      </c>
      <c r="BE1152" s="18" t="s">
        <v>5537</v>
      </c>
      <c r="BF1152" s="18" t="s">
        <v>5537</v>
      </c>
      <c r="BG1152" s="18" t="s">
        <v>5537</v>
      </c>
      <c r="BH1152" s="18" t="s">
        <v>5537</v>
      </c>
      <c r="BI1152" s="9" t="s">
        <v>5537</v>
      </c>
      <c r="BJ1152" s="14"/>
      <c r="BK1152" s="14" t="s">
        <v>5537</v>
      </c>
      <c r="BL1152" s="14" t="str">
        <f>_xlfn.XLOOKUP(B1152,'[4]cell downs 18042026 17h'!$B:$B,'[4]cell downs 18042026 17h'!$B:$B,"")</f>
        <v/>
      </c>
      <c r="BM1152" s="14" t="str">
        <f>_xlfn.XLOOKUP(B1152,'[5]Cells Huawei 19042026 15h'!$B:$B,'[5]Cells Huawei 19042026 15h'!$B:$B,"")</f>
        <v/>
      </c>
      <c r="BN1152" s="9" t="str">
        <f>_xlfn.XLOOKUP(B1152,'[6]cells down 19042026 9H40'!$B:$B,'[6]cells down 19042026 9H40'!$B:$B,"")</f>
        <v/>
      </c>
      <c r="BO1152" s="9" t="s">
        <v>542</v>
      </c>
      <c r="BP1152" s="9" t="s">
        <v>12</v>
      </c>
      <c r="BQ1152" s="115"/>
    </row>
    <row r="1153" spans="1:69" s="9" customFormat="1" x14ac:dyDescent="0.3">
      <c r="A1153" s="1" t="s">
        <v>3356</v>
      </c>
      <c r="B1153" s="8" t="s">
        <v>3357</v>
      </c>
      <c r="C1153" s="3" t="str">
        <f>_xlfn.XLOOKUP(B1153,'[1]daily break down'!$D:$D,'[1]daily break down'!$E:$E,"")</f>
        <v>SUD-OUEST</v>
      </c>
      <c r="D1153" s="1" t="s">
        <v>11</v>
      </c>
      <c r="E1153" s="1" t="s">
        <v>12</v>
      </c>
      <c r="F1153" s="3" t="s">
        <v>13</v>
      </c>
      <c r="G1153" s="1" t="s">
        <v>14</v>
      </c>
      <c r="H1153" s="32" t="str">
        <f>_xlfn.XLOOKUP(B1153,[2]CALCULATION!$B:$B,[2]CALCULATION!$H:$H,"")</f>
        <v>Huawei</v>
      </c>
      <c r="I1153" s="28">
        <v>11.76259085188895</v>
      </c>
      <c r="J1153" s="28">
        <v>15.469611880159686</v>
      </c>
      <c r="K1153" s="28">
        <v>0</v>
      </c>
      <c r="L1153" s="28">
        <v>8.0257852428281592E-3</v>
      </c>
      <c r="M1153" s="28">
        <v>8.0079501645107607E-3</v>
      </c>
      <c r="N1153" s="28">
        <v>0</v>
      </c>
      <c r="O1153" s="28">
        <v>0</v>
      </c>
      <c r="P1153" s="28">
        <v>8.560837592350037E-3</v>
      </c>
      <c r="Q1153" s="28">
        <v>0</v>
      </c>
      <c r="R1153" s="28">
        <v>0</v>
      </c>
      <c r="S1153" s="94">
        <v>7.3837224234019052E-3</v>
      </c>
      <c r="T1153" s="94">
        <f>_xlfn.XLOOKUP(B1153,'[3]Nur des jours'!$B:$B,'[3]Nur des jours'!$U:$U,"")</f>
        <v>0</v>
      </c>
      <c r="U1153" s="94">
        <v>8.0614553994629509E-3</v>
      </c>
      <c r="V1153" s="94">
        <v>0</v>
      </c>
      <c r="W1153" s="94">
        <v>0</v>
      </c>
      <c r="X1153" s="94">
        <v>0</v>
      </c>
      <c r="Y1153" s="94">
        <v>1.6818657204087515</v>
      </c>
      <c r="Z1153" s="94">
        <v>0</v>
      </c>
      <c r="AA1153" s="94">
        <v>0</v>
      </c>
      <c r="AB1153" s="94">
        <v>0</v>
      </c>
      <c r="AC1153" s="94">
        <f>_xlfn.XLOOKUP(B1153,'[3]Nur des jours'!$B:$B,'[3]Nur des jours'!$N:$N,"")</f>
        <v>0</v>
      </c>
      <c r="AD1153" s="94">
        <v>0</v>
      </c>
      <c r="AE1153" s="94">
        <v>0</v>
      </c>
      <c r="AF1153" s="94">
        <v>0</v>
      </c>
      <c r="AG1153" s="94">
        <v>0</v>
      </c>
      <c r="AH1153" s="94">
        <v>0</v>
      </c>
      <c r="AI1153" s="49" t="s">
        <v>5559</v>
      </c>
      <c r="AJ1153" s="49"/>
      <c r="AK1153" s="48" t="str" cm="1">
        <f t="array" ref="AK1153">IFERROR(_xlfn.IFS(
AM1153="MPR ISSUE","PDH",
AM1153="BSS Hardware Issue","BSS",
AM1153="Sites strategiques, MLL, Pylone, etc.","ENVTECH",
AM1153="AKTIVCO DEFAUT GE &amp; POWER Cabinet","AKTIVCO",
AM1153="AKTIVCO Coupure ENEO &amp; Baisse de tension","AKTIVCO GRID ONLY",
AM1153="Coupure ENEO &amp; Baisse de tension","IHS GRID ONLY",
AM1153="Defaut GE &amp; POWER Cabinet","IHS",
AM1153="Sharing","Partners",
AM1153="Sites strategiques &amp; DataCenter","SST &amp; DC",
AM1153="Exclu","Exclu",
AM1153="SAT","SAT",
AM1153="SPARE-ISSUE","SPARE-ISSUE",
AM1153="Fiber CAmtel","TRANS_FO_CAMTEL",
AM1153="Fiber AOF","Fiber AOF",
AM1153="Projet OCM (HUAWEI)","TRAVAUX-HUAWEI",
AM1153="Projet OCM (NOKIA)","TRAVAUX-NOKIA",
AM1153="ACCESS-ISSUE","ACCESS-ISSUE",
AM1153="Projet OCM (ZTE, NOKIA, autres projets)","TRAVAUX OCM",
AM1153="No root CAuse","No root cause",
AM1153="ODU HS","PDH",
AM1153="IP &amp; VLAN","PDH",
AM1153="Warehouse HUAWEI","SPARE-ISSUE",
AM1153="SPARE-HS","SPARE-ISSUE",
AM1153="Power Telco","BSS",AM1153="no impacts","no impacts"
),"")</f>
        <v>no impacts</v>
      </c>
      <c r="AL1153" s="48" t="str" cm="1">
        <f t="array" ref="AL1153">IFERROR(_xlfn.IFS(
AM1153="MPR ISSUE","TX ISSUE",
AM1153="BSS Hardware Issue","RAN ISSUE",
AM1153="Sites strategiques, MLL, Pylone, etc.","ENVTECH",
AM1153="AKTIVCO DEFAUT GE &amp; POWER Cabinet","POWER ISSUE",
AM1153="AKTIVCO Coupure ENEO &amp; Baisse de tension","POWER ISSUE",
AM1153="Coupure ENEO &amp; Baisse de tension","POWER ISSUE",
AM1153="Defaut GE &amp; POWER Cabinet","POWER ISSUE",
AM1153="Sharing","POWER ISSUE",
AM1153="Sites strategiques &amp; DataCenter","POWER ISSUE",
AM1153="Exclu","Exclu",
AM1153="SAT","TX ISSUE",
AM1153="SPARE-ISSUE","SPARE-ISSUE",
AM1153="Fiber CAmtel","TX ISSUE",
AM1153="Fiber AOF","TX ISSUE",
AM1153="Projet OCM (HUAWEI)","TRAVAUX-HUAWEI",
AM1153="Projet OCM (NOKIA)","TRAVAUX -NOKIA",
AM1153="ACCESS-ISSUE","ACCESS-ISSUE",
AM1153="Projet OCM (ZTE, NOKIA, autres projets)","TRAVAUX OCM",
AM1153="No root CAuse","No root cause",
AM1153="ODU HS","TX ISSUE",
AM1153="IP &amp; VLAN","TX ISSUE",
AM1153="Warehouse HUAWEI","SPARE-ISSUE",
AM1153="SPARE-HS","SPARE-ISSUE",
AM1153="Power Telco","RAN ISSUE",AM1153="no impacts","no impacts"
),"")</f>
        <v>no impacts</v>
      </c>
      <c r="AM1153" s="67" t="s">
        <v>5605</v>
      </c>
      <c r="AN1153" s="48" t="str" cm="1">
        <f t="array" ref="AN1153">IFERROR(_xlfn.IFS(
AM1153="MPR ISSUE","ACTIVE",
AM1153="BSS Hardware Issue","ACTIVE",
AM1153="Sites strategiques, MLL, Pylone, etc.","PASSIVE",
AM1153="AKTIVCO DEFAUT GE &amp; POWER Cabinet","PASSIVE",
AM1153="AKTIVCO Coupure ENEO &amp; Baisse de tension","PASSIVE",
AM1153="Coupure ENEO &amp; Baisse de tension","PASSIVE",
AM1153="Defaut GE &amp; POWER Cabinet","PASSIVE",
AM1153="Sharing","PASSIVE",
AM1153="Sites strategiques &amp; DataCenter","PASSIVE",
AM1153="Exclu","Exclu",
AM1153="SAT","ACTIVE",
AM1153="SPARE-ISSUE","SPARE-ISSUE",
AM1153="Fiber CAmtel","ACTIVE",
AM1153="Fiber AOF","ACTIVE",
AM1153="Projet OCM (HUAWEI)","PLANNED WORKS",
AM1153="Projet OCM (NOKIA)","PLANNED WORKS",
AM1153="ACCESS-ISSUE","ACCESS-ISSUE",
AM1153="Projet OCM (ZTE, NOKIA, autres projets)","PLANNED WORKS",
AM1153="No root CAuse","No root cause",
AM1153="ODU HS","ACTIVE",
AM1153="IP &amp; VLAN","ACTIVE",
AM1153="Warehouse HUAWEI","SPARE-ISSUE",
AM1153="SPARE-HS","SPARE-ISSUE",
AM1153="Power Telco","ACTIVE", AM1153="no impacts","no impacts"
),"")</f>
        <v>no impacts</v>
      </c>
      <c r="AO1153" s="93" t="s">
        <v>5537</v>
      </c>
      <c r="AP1153" s="101" t="str">
        <f t="shared" si="34"/>
        <v>SUO_183</v>
      </c>
      <c r="AR1153" s="17" t="s">
        <v>5537</v>
      </c>
      <c r="AS1153" s="7" t="s">
        <v>5537</v>
      </c>
      <c r="AT1153" s="6"/>
      <c r="AU1153" s="7"/>
      <c r="AV1153" s="3" t="s">
        <v>5537</v>
      </c>
      <c r="AW1153" s="18" t="s">
        <v>5537</v>
      </c>
      <c r="AX1153" s="18" t="s">
        <v>5537</v>
      </c>
      <c r="AY1153" s="18" t="s">
        <v>5537</v>
      </c>
      <c r="AZ1153" s="18" t="s">
        <v>5537</v>
      </c>
      <c r="BA1153" s="18" t="s">
        <v>5537</v>
      </c>
      <c r="BB1153" s="18" t="s">
        <v>5537</v>
      </c>
      <c r="BC1153" s="18" t="s">
        <v>5537</v>
      </c>
      <c r="BD1153" s="18" t="s">
        <v>5537</v>
      </c>
      <c r="BE1153" s="18" t="s">
        <v>5537</v>
      </c>
      <c r="BF1153" s="18" t="s">
        <v>5537</v>
      </c>
      <c r="BG1153" s="18" t="s">
        <v>5537</v>
      </c>
      <c r="BH1153" s="18" t="s">
        <v>5537</v>
      </c>
      <c r="BI1153" s="9" t="s">
        <v>5537</v>
      </c>
      <c r="BJ1153" s="14"/>
      <c r="BK1153" s="14" t="s">
        <v>5537</v>
      </c>
      <c r="BL1153" s="14" t="str">
        <f>_xlfn.XLOOKUP(B1153,'[4]cell downs 18042026 17h'!$B:$B,'[4]cell downs 18042026 17h'!$B:$B,"")</f>
        <v/>
      </c>
      <c r="BM1153" s="14" t="str">
        <f>_xlfn.XLOOKUP(B1153,'[5]Cells Huawei 19042026 15h'!$B:$B,'[5]Cells Huawei 19042026 15h'!$B:$B,"")</f>
        <v/>
      </c>
      <c r="BN1153" s="9" t="str">
        <f>_xlfn.XLOOKUP(B1153,'[6]cells down 19042026 9H40'!$B:$B,'[6]cells down 19042026 9H40'!$B:$B,"")</f>
        <v/>
      </c>
      <c r="BO1153" s="9" t="s">
        <v>3357</v>
      </c>
      <c r="BP1153" s="9" t="s">
        <v>5537</v>
      </c>
      <c r="BQ1153" s="115"/>
    </row>
    <row r="1154" spans="1:69" s="9" customFormat="1" x14ac:dyDescent="0.3">
      <c r="A1154" s="1" t="s">
        <v>2005</v>
      </c>
      <c r="B1154" s="8" t="s">
        <v>2006</v>
      </c>
      <c r="C1154" s="3" t="str">
        <f>_xlfn.XLOOKUP(B1154,'[1]daily break down'!$D:$D,'[1]daily break down'!$E:$E,"")</f>
        <v>SUD-OUEST</v>
      </c>
      <c r="D1154" s="1" t="s">
        <v>11</v>
      </c>
      <c r="E1154" s="1" t="s">
        <v>12</v>
      </c>
      <c r="F1154" s="3" t="s">
        <v>13</v>
      </c>
      <c r="G1154" s="1" t="s">
        <v>14</v>
      </c>
      <c r="H1154" s="32" t="str">
        <f>_xlfn.XLOOKUP(B1154,[2]CALCULATION!$B:$B,[2]CALCULATION!$H:$H,"")</f>
        <v>Huawei</v>
      </c>
      <c r="I1154" s="28">
        <v>0</v>
      </c>
      <c r="J1154" s="28">
        <v>0</v>
      </c>
      <c r="K1154" s="28">
        <v>0</v>
      </c>
      <c r="L1154" s="28">
        <v>0</v>
      </c>
      <c r="M1154" s="28">
        <v>0</v>
      </c>
      <c r="N1154" s="28">
        <v>0</v>
      </c>
      <c r="O1154" s="28">
        <v>0</v>
      </c>
      <c r="P1154" s="28">
        <v>0</v>
      </c>
      <c r="Q1154" s="28">
        <v>0</v>
      </c>
      <c r="R1154" s="28">
        <v>0</v>
      </c>
      <c r="S1154" s="94">
        <v>0</v>
      </c>
      <c r="T1154" s="94">
        <f>_xlfn.XLOOKUP(B1154,'[3]Nur des jours'!$B:$B,'[3]Nur des jours'!$U:$U,"")</f>
        <v>0</v>
      </c>
      <c r="U1154" s="94">
        <v>0</v>
      </c>
      <c r="V1154" s="94">
        <v>0</v>
      </c>
      <c r="W1154" s="94">
        <v>0</v>
      </c>
      <c r="X1154" s="94">
        <v>0</v>
      </c>
      <c r="Y1154" s="94">
        <v>1.6813128329809122</v>
      </c>
      <c r="Z1154" s="94">
        <v>0</v>
      </c>
      <c r="AA1154" s="94">
        <v>0</v>
      </c>
      <c r="AB1154" s="94">
        <v>0</v>
      </c>
      <c r="AC1154" s="94">
        <f>_xlfn.XLOOKUP(B1154,'[3]Nur des jours'!$B:$B,'[3]Nur des jours'!$N:$N,"")</f>
        <v>0</v>
      </c>
      <c r="AD1154" s="94">
        <v>0</v>
      </c>
      <c r="AE1154" s="94">
        <v>0</v>
      </c>
      <c r="AF1154" s="94">
        <v>0</v>
      </c>
      <c r="AG1154" s="94">
        <v>0</v>
      </c>
      <c r="AH1154" s="94">
        <v>0</v>
      </c>
      <c r="AI1154" s="49" t="s">
        <v>5559</v>
      </c>
      <c r="AJ1154" s="49"/>
      <c r="AK1154" s="48" t="str" cm="1">
        <f t="array" ref="AK1154">IFERROR(_xlfn.IFS(
AM1154="MPR ISSUE","PDH",
AM1154="BSS Hardware Issue","BSS",
AM1154="Sites strategiques, MLL, Pylone, etc.","ENVTECH",
AM1154="AKTIVCO DEFAUT GE &amp; POWER Cabinet","AKTIVCO",
AM1154="AKTIVCO Coupure ENEO &amp; Baisse de tension","AKTIVCO GRID ONLY",
AM1154="Coupure ENEO &amp; Baisse de tension","IHS GRID ONLY",
AM1154="Defaut GE &amp; POWER Cabinet","IHS",
AM1154="Sharing","Partners",
AM1154="Sites strategiques &amp; DataCenter","SST &amp; DC",
AM1154="Exclu","Exclu",
AM1154="SAT","SAT",
AM1154="SPARE-ISSUE","SPARE-ISSUE",
AM1154="Fiber CAmtel","TRANS_FO_CAMTEL",
AM1154="Fiber AOF","Fiber AOF",
AM1154="Projet OCM (HUAWEI)","TRAVAUX-HUAWEI",
AM1154="Projet OCM (NOKIA)","TRAVAUX-NOKIA",
AM1154="ACCESS-ISSUE","ACCESS-ISSUE",
AM1154="Projet OCM (ZTE, NOKIA, autres projets)","TRAVAUX OCM",
AM1154="No root CAuse","No root cause",
AM1154="ODU HS","PDH",
AM1154="IP &amp; VLAN","PDH",
AM1154="Warehouse HUAWEI","SPARE-ISSUE",
AM1154="SPARE-HS","SPARE-ISSUE",
AM1154="Power Telco","BSS",AM1154="no impacts","no impacts"
),"")</f>
        <v>no impacts</v>
      </c>
      <c r="AL1154" s="48" t="str" cm="1">
        <f t="array" ref="AL1154">IFERROR(_xlfn.IFS(
AM1154="MPR ISSUE","TX ISSUE",
AM1154="BSS Hardware Issue","RAN ISSUE",
AM1154="Sites strategiques, MLL, Pylone, etc.","ENVTECH",
AM1154="AKTIVCO DEFAUT GE &amp; POWER Cabinet","POWER ISSUE",
AM1154="AKTIVCO Coupure ENEO &amp; Baisse de tension","POWER ISSUE",
AM1154="Coupure ENEO &amp; Baisse de tension","POWER ISSUE",
AM1154="Defaut GE &amp; POWER Cabinet","POWER ISSUE",
AM1154="Sharing","POWER ISSUE",
AM1154="Sites strategiques &amp; DataCenter","POWER ISSUE",
AM1154="Exclu","Exclu",
AM1154="SAT","TX ISSUE",
AM1154="SPARE-ISSUE","SPARE-ISSUE",
AM1154="Fiber CAmtel","TX ISSUE",
AM1154="Fiber AOF","TX ISSUE",
AM1154="Projet OCM (HUAWEI)","TRAVAUX-HUAWEI",
AM1154="Projet OCM (NOKIA)","TRAVAUX -NOKIA",
AM1154="ACCESS-ISSUE","ACCESS-ISSUE",
AM1154="Projet OCM (ZTE, NOKIA, autres projets)","TRAVAUX OCM",
AM1154="No root CAuse","No root cause",
AM1154="ODU HS","TX ISSUE",
AM1154="IP &amp; VLAN","TX ISSUE",
AM1154="Warehouse HUAWEI","SPARE-ISSUE",
AM1154="SPARE-HS","SPARE-ISSUE",
AM1154="Power Telco","RAN ISSUE",AM1154="no impacts","no impacts"
),"")</f>
        <v>no impacts</v>
      </c>
      <c r="AM1154" s="67" t="s">
        <v>5605</v>
      </c>
      <c r="AN1154" s="48" t="str" cm="1">
        <f t="array" ref="AN1154">IFERROR(_xlfn.IFS(
AM1154="MPR ISSUE","ACTIVE",
AM1154="BSS Hardware Issue","ACTIVE",
AM1154="Sites strategiques, MLL, Pylone, etc.","PASSIVE",
AM1154="AKTIVCO DEFAUT GE &amp; POWER Cabinet","PASSIVE",
AM1154="AKTIVCO Coupure ENEO &amp; Baisse de tension","PASSIVE",
AM1154="Coupure ENEO &amp; Baisse de tension","PASSIVE",
AM1154="Defaut GE &amp; POWER Cabinet","PASSIVE",
AM1154="Sharing","PASSIVE",
AM1154="Sites strategiques &amp; DataCenter","PASSIVE",
AM1154="Exclu","Exclu",
AM1154="SAT","ACTIVE",
AM1154="SPARE-ISSUE","SPARE-ISSUE",
AM1154="Fiber CAmtel","ACTIVE",
AM1154="Fiber AOF","ACTIVE",
AM1154="Projet OCM (HUAWEI)","PLANNED WORKS",
AM1154="Projet OCM (NOKIA)","PLANNED WORKS",
AM1154="ACCESS-ISSUE","ACCESS-ISSUE",
AM1154="Projet OCM (ZTE, NOKIA, autres projets)","PLANNED WORKS",
AM1154="No root CAuse","No root cause",
AM1154="ODU HS","ACTIVE",
AM1154="IP &amp; VLAN","ACTIVE",
AM1154="Warehouse HUAWEI","SPARE-ISSUE",
AM1154="SPARE-HS","SPARE-ISSUE",
AM1154="Power Telco","ACTIVE", AM1154="no impacts","no impacts"
),"")</f>
        <v>no impacts</v>
      </c>
      <c r="AO1154" s="93" t="s">
        <v>5537</v>
      </c>
      <c r="AP1154" s="101" t="str">
        <f t="shared" si="34"/>
        <v>SUO_063</v>
      </c>
      <c r="AR1154" s="17" t="s">
        <v>5537</v>
      </c>
      <c r="AS1154" s="7" t="s">
        <v>5537</v>
      </c>
      <c r="AT1154" s="6"/>
      <c r="AU1154" s="7"/>
      <c r="AV1154" s="3" t="s">
        <v>5537</v>
      </c>
      <c r="AW1154" s="18" t="s">
        <v>5537</v>
      </c>
      <c r="AX1154" s="18" t="s">
        <v>5537</v>
      </c>
      <c r="AY1154" s="18" t="s">
        <v>5537</v>
      </c>
      <c r="AZ1154" s="18" t="s">
        <v>5537</v>
      </c>
      <c r="BA1154" s="18" t="s">
        <v>5537</v>
      </c>
      <c r="BB1154" s="18" t="s">
        <v>5537</v>
      </c>
      <c r="BC1154" s="18" t="s">
        <v>5537</v>
      </c>
      <c r="BD1154" s="18" t="s">
        <v>5537</v>
      </c>
      <c r="BE1154" s="18" t="s">
        <v>5537</v>
      </c>
      <c r="BF1154" s="18" t="s">
        <v>5537</v>
      </c>
      <c r="BG1154" s="18" t="s">
        <v>5537</v>
      </c>
      <c r="BH1154" s="18" t="s">
        <v>5537</v>
      </c>
      <c r="BI1154" s="9" t="s">
        <v>5537</v>
      </c>
      <c r="BJ1154" s="14"/>
      <c r="BK1154" s="14" t="s">
        <v>5537</v>
      </c>
      <c r="BL1154" s="14" t="str">
        <f>_xlfn.XLOOKUP(B1154,'[4]cell downs 18042026 17h'!$B:$B,'[4]cell downs 18042026 17h'!$B:$B,"")</f>
        <v/>
      </c>
      <c r="BM1154" s="14" t="str">
        <f>_xlfn.XLOOKUP(B1154,'[5]Cells Huawei 19042026 15h'!$B:$B,'[5]Cells Huawei 19042026 15h'!$B:$B,"")</f>
        <v/>
      </c>
      <c r="BN1154" s="9" t="str">
        <f>_xlfn.XLOOKUP(B1154,'[6]cells down 19042026 9H40'!$B:$B,'[6]cells down 19042026 9H40'!$B:$B,"")</f>
        <v/>
      </c>
      <c r="BO1154" s="9" t="s">
        <v>2006</v>
      </c>
      <c r="BP1154" s="9" t="s">
        <v>5537</v>
      </c>
      <c r="BQ1154" s="115"/>
    </row>
    <row r="1155" spans="1:69" s="9" customFormat="1" x14ac:dyDescent="0.3">
      <c r="A1155" s="1" t="s">
        <v>5190</v>
      </c>
      <c r="B1155" s="8" t="s">
        <v>5191</v>
      </c>
      <c r="C1155" s="3" t="str">
        <f>_xlfn.XLOOKUP(B1155,'[1]daily break down'!$D:$D,'[1]daily break down'!$E:$E,"")</f>
        <v>SUD-OUEST</v>
      </c>
      <c r="D1155" s="1" t="s">
        <v>11</v>
      </c>
      <c r="E1155" s="1" t="s">
        <v>12</v>
      </c>
      <c r="F1155" s="3" t="s">
        <v>13</v>
      </c>
      <c r="G1155" s="1" t="s">
        <v>14</v>
      </c>
      <c r="H1155" s="32" t="str">
        <f>_xlfn.XLOOKUP(B1155,[2]CALCULATION!$B:$B,[2]CALCULATION!$H:$H,"")</f>
        <v>Huawei</v>
      </c>
      <c r="I1155" s="28">
        <v>0</v>
      </c>
      <c r="J1155" s="28">
        <v>2.675261747609386E-4</v>
      </c>
      <c r="K1155" s="28">
        <v>0</v>
      </c>
      <c r="L1155" s="28">
        <v>0</v>
      </c>
      <c r="M1155" s="28">
        <v>0</v>
      </c>
      <c r="N1155" s="28">
        <v>0</v>
      </c>
      <c r="O1155" s="28">
        <v>0</v>
      </c>
      <c r="P1155" s="28">
        <v>5.3505234952187721E-4</v>
      </c>
      <c r="Q1155" s="28">
        <v>5.3505234952187721E-4</v>
      </c>
      <c r="R1155" s="28">
        <v>3.2103140971312641E-3</v>
      </c>
      <c r="S1155" s="94">
        <v>1.4197970796129362</v>
      </c>
      <c r="T1155" s="94">
        <f>_xlfn.XLOOKUP(B1155,'[3]Nur des jours'!$B:$B,'[3]Nur des jours'!$U:$U,"")</f>
        <v>0</v>
      </c>
      <c r="U1155" s="94">
        <v>0</v>
      </c>
      <c r="V1155" s="94">
        <v>0</v>
      </c>
      <c r="W1155" s="94">
        <v>0</v>
      </c>
      <c r="X1155" s="94">
        <v>0</v>
      </c>
      <c r="Y1155" s="94">
        <v>1.6776566419258456</v>
      </c>
      <c r="Z1155" s="94">
        <v>0</v>
      </c>
      <c r="AA1155" s="94">
        <v>0</v>
      </c>
      <c r="AB1155" s="94">
        <v>0</v>
      </c>
      <c r="AC1155" s="94">
        <f>_xlfn.XLOOKUP(B1155,'[3]Nur des jours'!$B:$B,'[3]Nur des jours'!$N:$N,"")</f>
        <v>0</v>
      </c>
      <c r="AD1155" s="94">
        <v>0</v>
      </c>
      <c r="AE1155" s="94">
        <v>0</v>
      </c>
      <c r="AF1155" s="94">
        <v>0</v>
      </c>
      <c r="AG1155" s="94">
        <v>0</v>
      </c>
      <c r="AH1155" s="94">
        <v>0</v>
      </c>
      <c r="AI1155" s="49" t="s">
        <v>5559</v>
      </c>
      <c r="AJ1155" s="49"/>
      <c r="AK1155" s="48" t="str" cm="1">
        <f t="array" ref="AK1155">IFERROR(_xlfn.IFS(
AM1155="MPR ISSUE","PDH",
AM1155="BSS Hardware Issue","BSS",
AM1155="Sites strategiques, MLL, Pylone, etc.","ENVTECH",
AM1155="AKTIVCO DEFAUT GE &amp; POWER Cabinet","AKTIVCO",
AM1155="AKTIVCO Coupure ENEO &amp; Baisse de tension","AKTIVCO GRID ONLY",
AM1155="Coupure ENEO &amp; Baisse de tension","IHS GRID ONLY",
AM1155="Defaut GE &amp; POWER Cabinet","IHS",
AM1155="Sharing","Partners",
AM1155="Sites strategiques &amp; DataCenter","SST &amp; DC",
AM1155="Exclu","Exclu",
AM1155="SAT","SAT",
AM1155="SPARE-ISSUE","SPARE-ISSUE",
AM1155="Fiber CAmtel","TRANS_FO_CAMTEL",
AM1155="Fiber AOF","Fiber AOF",
AM1155="Projet OCM (HUAWEI)","TRAVAUX-HUAWEI",
AM1155="Projet OCM (NOKIA)","TRAVAUX-NOKIA",
AM1155="ACCESS-ISSUE","ACCESS-ISSUE",
AM1155="Projet OCM (ZTE, NOKIA, autres projets)","TRAVAUX OCM",
AM1155="No root CAuse","No root cause",
AM1155="ODU HS","PDH",
AM1155="IP &amp; VLAN","PDH",
AM1155="Warehouse HUAWEI","SPARE-ISSUE",
AM1155="SPARE-HS","SPARE-ISSUE",
AM1155="Power Telco","BSS",AM1155="no impacts","no impacts"
),"")</f>
        <v>no impacts</v>
      </c>
      <c r="AL1155" s="48" t="str" cm="1">
        <f t="array" ref="AL1155">IFERROR(_xlfn.IFS(
AM1155="MPR ISSUE","TX ISSUE",
AM1155="BSS Hardware Issue","RAN ISSUE",
AM1155="Sites strategiques, MLL, Pylone, etc.","ENVTECH",
AM1155="AKTIVCO DEFAUT GE &amp; POWER Cabinet","POWER ISSUE",
AM1155="AKTIVCO Coupure ENEO &amp; Baisse de tension","POWER ISSUE",
AM1155="Coupure ENEO &amp; Baisse de tension","POWER ISSUE",
AM1155="Defaut GE &amp; POWER Cabinet","POWER ISSUE",
AM1155="Sharing","POWER ISSUE",
AM1155="Sites strategiques &amp; DataCenter","POWER ISSUE",
AM1155="Exclu","Exclu",
AM1155="SAT","TX ISSUE",
AM1155="SPARE-ISSUE","SPARE-ISSUE",
AM1155="Fiber CAmtel","TX ISSUE",
AM1155="Fiber AOF","TX ISSUE",
AM1155="Projet OCM (HUAWEI)","TRAVAUX-HUAWEI",
AM1155="Projet OCM (NOKIA)","TRAVAUX -NOKIA",
AM1155="ACCESS-ISSUE","ACCESS-ISSUE",
AM1155="Projet OCM (ZTE, NOKIA, autres projets)","TRAVAUX OCM",
AM1155="No root CAuse","No root cause",
AM1155="ODU HS","TX ISSUE",
AM1155="IP &amp; VLAN","TX ISSUE",
AM1155="Warehouse HUAWEI","SPARE-ISSUE",
AM1155="SPARE-HS","SPARE-ISSUE",
AM1155="Power Telco","RAN ISSUE",AM1155="no impacts","no impacts"
),"")</f>
        <v>no impacts</v>
      </c>
      <c r="AM1155" s="67" t="s">
        <v>5605</v>
      </c>
      <c r="AN1155" s="48" t="str" cm="1">
        <f t="array" ref="AN1155">IFERROR(_xlfn.IFS(
AM1155="MPR ISSUE","ACTIVE",
AM1155="BSS Hardware Issue","ACTIVE",
AM1155="Sites strategiques, MLL, Pylone, etc.","PASSIVE",
AM1155="AKTIVCO DEFAUT GE &amp; POWER Cabinet","PASSIVE",
AM1155="AKTIVCO Coupure ENEO &amp; Baisse de tension","PASSIVE",
AM1155="Coupure ENEO &amp; Baisse de tension","PASSIVE",
AM1155="Defaut GE &amp; POWER Cabinet","PASSIVE",
AM1155="Sharing","PASSIVE",
AM1155="Sites strategiques &amp; DataCenter","PASSIVE",
AM1155="Exclu","Exclu",
AM1155="SAT","ACTIVE",
AM1155="SPARE-ISSUE","SPARE-ISSUE",
AM1155="Fiber CAmtel","ACTIVE",
AM1155="Fiber AOF","ACTIVE",
AM1155="Projet OCM (HUAWEI)","PLANNED WORKS",
AM1155="Projet OCM (NOKIA)","PLANNED WORKS",
AM1155="ACCESS-ISSUE","ACCESS-ISSUE",
AM1155="Projet OCM (ZTE, NOKIA, autres projets)","PLANNED WORKS",
AM1155="No root CAuse","No root cause",
AM1155="ODU HS","ACTIVE",
AM1155="IP &amp; VLAN","ACTIVE",
AM1155="Warehouse HUAWEI","SPARE-ISSUE",
AM1155="SPARE-HS","SPARE-ISSUE",
AM1155="Power Telco","ACTIVE", AM1155="no impacts","no impacts"
),"")</f>
        <v>no impacts</v>
      </c>
      <c r="AO1155" s="93" t="s">
        <v>5537</v>
      </c>
      <c r="AP1155" s="101" t="str">
        <f t="shared" si="34"/>
        <v>SUO_163</v>
      </c>
      <c r="AR1155" s="17" t="s">
        <v>5537</v>
      </c>
      <c r="AS1155" s="7" t="s">
        <v>5537</v>
      </c>
      <c r="AT1155" s="6"/>
      <c r="AU1155" s="7"/>
      <c r="AV1155" s="3" t="s">
        <v>5537</v>
      </c>
      <c r="AW1155" s="18" t="s">
        <v>5537</v>
      </c>
      <c r="AX1155" s="18" t="s">
        <v>5537</v>
      </c>
      <c r="AY1155" s="18" t="s">
        <v>5537</v>
      </c>
      <c r="AZ1155" s="18" t="s">
        <v>5537</v>
      </c>
      <c r="BA1155" s="18" t="s">
        <v>5537</v>
      </c>
      <c r="BB1155" s="18" t="s">
        <v>5537</v>
      </c>
      <c r="BC1155" s="18" t="s">
        <v>5537</v>
      </c>
      <c r="BD1155" s="18" t="s">
        <v>5537</v>
      </c>
      <c r="BE1155" s="18" t="s">
        <v>5537</v>
      </c>
      <c r="BF1155" s="18" t="s">
        <v>5537</v>
      </c>
      <c r="BG1155" s="18" t="s">
        <v>5537</v>
      </c>
      <c r="BH1155" s="18" t="s">
        <v>5537</v>
      </c>
      <c r="BI1155" s="9" t="s">
        <v>5537</v>
      </c>
      <c r="BJ1155" s="14"/>
      <c r="BK1155" s="14" t="s">
        <v>5537</v>
      </c>
      <c r="BL1155" s="14" t="str">
        <f>_xlfn.XLOOKUP(B1155,'[4]cell downs 18042026 17h'!$B:$B,'[4]cell downs 18042026 17h'!$B:$B,"")</f>
        <v/>
      </c>
      <c r="BM1155" s="14" t="str">
        <f>_xlfn.XLOOKUP(B1155,'[5]Cells Huawei 19042026 15h'!$B:$B,'[5]Cells Huawei 19042026 15h'!$B:$B,"")</f>
        <v/>
      </c>
      <c r="BN1155" s="9" t="str">
        <f>_xlfn.XLOOKUP(B1155,'[6]cells down 19042026 9H40'!$B:$B,'[6]cells down 19042026 9H40'!$B:$B,"")</f>
        <v/>
      </c>
      <c r="BO1155" s="9" t="s">
        <v>5191</v>
      </c>
      <c r="BP1155" s="9" t="s">
        <v>12</v>
      </c>
      <c r="BQ1155" s="115"/>
    </row>
    <row r="1156" spans="1:69" s="9" customFormat="1" x14ac:dyDescent="0.3">
      <c r="A1156" s="1" t="s">
        <v>5192</v>
      </c>
      <c r="B1156" s="8" t="s">
        <v>5193</v>
      </c>
      <c r="C1156" s="3" t="str">
        <f>_xlfn.XLOOKUP(B1156,'[1]daily break down'!$D:$D,'[1]daily break down'!$E:$E,"")</f>
        <v>SUD-OUEST</v>
      </c>
      <c r="D1156" s="1" t="s">
        <v>11</v>
      </c>
      <c r="E1156" s="1"/>
      <c r="F1156" s="3" t="s">
        <v>13</v>
      </c>
      <c r="G1156" s="1" t="s">
        <v>14</v>
      </c>
      <c r="H1156" s="32" t="str">
        <f>_xlfn.XLOOKUP(B1156,[2]CALCULATION!$B:$B,[2]CALCULATION!$H:$H,"")</f>
        <v>Huawei</v>
      </c>
      <c r="I1156" s="28">
        <v>0</v>
      </c>
      <c r="J1156" s="28">
        <v>0</v>
      </c>
      <c r="K1156" s="28">
        <v>0</v>
      </c>
      <c r="L1156" s="28">
        <v>0</v>
      </c>
      <c r="M1156" s="28">
        <v>1.1096985729083733</v>
      </c>
      <c r="N1156" s="28">
        <v>2.3305096837341233</v>
      </c>
      <c r="O1156" s="28">
        <v>1.0835345130167535</v>
      </c>
      <c r="P1156" s="28">
        <v>0</v>
      </c>
      <c r="Q1156" s="28">
        <v>0</v>
      </c>
      <c r="R1156" s="28">
        <v>0.83259496109099318</v>
      </c>
      <c r="S1156" s="94">
        <v>0.66070047626793149</v>
      </c>
      <c r="T1156" s="94">
        <f>_xlfn.XLOOKUP(B1156,'[3]Nur des jours'!$B:$B,'[3]Nur des jours'!$U:$U,"")</f>
        <v>0</v>
      </c>
      <c r="U1156" s="94">
        <v>2.5057393282025382</v>
      </c>
      <c r="V1156" s="94">
        <v>0</v>
      </c>
      <c r="W1156" s="94">
        <v>0</v>
      </c>
      <c r="X1156" s="94">
        <v>0</v>
      </c>
      <c r="Y1156" s="94">
        <v>1.6718067362377402</v>
      </c>
      <c r="Z1156" s="94">
        <v>0</v>
      </c>
      <c r="AA1156" s="94">
        <v>0</v>
      </c>
      <c r="AB1156" s="94">
        <v>0</v>
      </c>
      <c r="AC1156" s="94">
        <f>_xlfn.XLOOKUP(B1156,'[3]Nur des jours'!$B:$B,'[3]Nur des jours'!$N:$N,"")</f>
        <v>0</v>
      </c>
      <c r="AD1156" s="94">
        <v>0</v>
      </c>
      <c r="AE1156" s="94">
        <v>0</v>
      </c>
      <c r="AF1156" s="94">
        <v>0</v>
      </c>
      <c r="AG1156" s="94">
        <v>0</v>
      </c>
      <c r="AH1156" s="94">
        <v>0</v>
      </c>
      <c r="AI1156" s="49" t="s">
        <v>5559</v>
      </c>
      <c r="AJ1156" s="49"/>
      <c r="AK1156" s="48" t="str" cm="1">
        <f t="array" ref="AK1156">IFERROR(_xlfn.IFS(
AM1156="MPR ISSUE","PDH",
AM1156="BSS Hardware Issue","BSS",
AM1156="Sites strategiques, MLL, Pylone, etc.","ENVTECH",
AM1156="AKTIVCO DEFAUT GE &amp; POWER Cabinet","AKTIVCO",
AM1156="AKTIVCO Coupure ENEO &amp; Baisse de tension","AKTIVCO GRID ONLY",
AM1156="Coupure ENEO &amp; Baisse de tension","IHS GRID ONLY",
AM1156="Defaut GE &amp; POWER Cabinet","IHS",
AM1156="Sharing","Partners",
AM1156="Sites strategiques &amp; DataCenter","SST &amp; DC",
AM1156="Exclu","Exclu",
AM1156="SAT","SAT",
AM1156="SPARE-ISSUE","SPARE-ISSUE",
AM1156="Fiber CAmtel","TRANS_FO_CAMTEL",
AM1156="Fiber AOF","Fiber AOF",
AM1156="Projet OCM (HUAWEI)","TRAVAUX-HUAWEI",
AM1156="Projet OCM (NOKIA)","TRAVAUX-NOKIA",
AM1156="ACCESS-ISSUE","ACCESS-ISSUE",
AM1156="Projet OCM (ZTE, NOKIA, autres projets)","TRAVAUX OCM",
AM1156="No root CAuse","No root cause",
AM1156="ODU HS","PDH",
AM1156="IP &amp; VLAN","PDH",
AM1156="Warehouse HUAWEI","SPARE-ISSUE",
AM1156="SPARE-HS","SPARE-ISSUE",
AM1156="Power Telco","BSS",AM1156="no impacts","no impacts"
),"")</f>
        <v>no impacts</v>
      </c>
      <c r="AL1156" s="48" t="str" cm="1">
        <f t="array" ref="AL1156">IFERROR(_xlfn.IFS(
AM1156="MPR ISSUE","TX ISSUE",
AM1156="BSS Hardware Issue","RAN ISSUE",
AM1156="Sites strategiques, MLL, Pylone, etc.","ENVTECH",
AM1156="AKTIVCO DEFAUT GE &amp; POWER Cabinet","POWER ISSUE",
AM1156="AKTIVCO Coupure ENEO &amp; Baisse de tension","POWER ISSUE",
AM1156="Coupure ENEO &amp; Baisse de tension","POWER ISSUE",
AM1156="Defaut GE &amp; POWER Cabinet","POWER ISSUE",
AM1156="Sharing","POWER ISSUE",
AM1156="Sites strategiques &amp; DataCenter","POWER ISSUE",
AM1156="Exclu","Exclu",
AM1156="SAT","TX ISSUE",
AM1156="SPARE-ISSUE","SPARE-ISSUE",
AM1156="Fiber CAmtel","TX ISSUE",
AM1156="Fiber AOF","TX ISSUE",
AM1156="Projet OCM (HUAWEI)","TRAVAUX-HUAWEI",
AM1156="Projet OCM (NOKIA)","TRAVAUX -NOKIA",
AM1156="ACCESS-ISSUE","ACCESS-ISSUE",
AM1156="Projet OCM (ZTE, NOKIA, autres projets)","TRAVAUX OCM",
AM1156="No root CAuse","No root cause",
AM1156="ODU HS","TX ISSUE",
AM1156="IP &amp; VLAN","TX ISSUE",
AM1156="Warehouse HUAWEI","SPARE-ISSUE",
AM1156="SPARE-HS","SPARE-ISSUE",
AM1156="Power Telco","RAN ISSUE",AM1156="no impacts","no impacts"
),"")</f>
        <v>no impacts</v>
      </c>
      <c r="AM1156" s="67" t="s">
        <v>5605</v>
      </c>
      <c r="AN1156" s="48" t="str" cm="1">
        <f t="array" ref="AN1156">IFERROR(_xlfn.IFS(
AM1156="MPR ISSUE","ACTIVE",
AM1156="BSS Hardware Issue","ACTIVE",
AM1156="Sites strategiques, MLL, Pylone, etc.","PASSIVE",
AM1156="AKTIVCO DEFAUT GE &amp; POWER Cabinet","PASSIVE",
AM1156="AKTIVCO Coupure ENEO &amp; Baisse de tension","PASSIVE",
AM1156="Coupure ENEO &amp; Baisse de tension","PASSIVE",
AM1156="Defaut GE &amp; POWER Cabinet","PASSIVE",
AM1156="Sharing","PASSIVE",
AM1156="Sites strategiques &amp; DataCenter","PASSIVE",
AM1156="Exclu","Exclu",
AM1156="SAT","ACTIVE",
AM1156="SPARE-ISSUE","SPARE-ISSUE",
AM1156="Fiber CAmtel","ACTIVE",
AM1156="Fiber AOF","ACTIVE",
AM1156="Projet OCM (HUAWEI)","PLANNED WORKS",
AM1156="Projet OCM (NOKIA)","PLANNED WORKS",
AM1156="ACCESS-ISSUE","ACCESS-ISSUE",
AM1156="Projet OCM (ZTE, NOKIA, autres projets)","PLANNED WORKS",
AM1156="No root CAuse","No root cause",
AM1156="ODU HS","ACTIVE",
AM1156="IP &amp; VLAN","ACTIVE",
AM1156="Warehouse HUAWEI","SPARE-ISSUE",
AM1156="SPARE-HS","SPARE-ISSUE",
AM1156="Power Telco","ACTIVE", AM1156="no impacts","no impacts"
),"")</f>
        <v>no impacts</v>
      </c>
      <c r="AO1156" s="93" t="s">
        <v>5537</v>
      </c>
      <c r="AP1156" s="101" t="str">
        <f t="shared" si="34"/>
        <v>SUO_190</v>
      </c>
      <c r="AR1156" s="17" t="s">
        <v>5537</v>
      </c>
      <c r="AS1156" s="7" t="s">
        <v>5537</v>
      </c>
      <c r="AT1156" s="6"/>
      <c r="AU1156" s="7"/>
      <c r="AV1156" s="3" t="s">
        <v>5537</v>
      </c>
      <c r="AW1156" s="18" t="s">
        <v>5537</v>
      </c>
      <c r="AX1156" s="18" t="s">
        <v>5537</v>
      </c>
      <c r="AY1156" s="18" t="s">
        <v>5537</v>
      </c>
      <c r="AZ1156" s="18" t="s">
        <v>5537</v>
      </c>
      <c r="BA1156" s="18" t="s">
        <v>5537</v>
      </c>
      <c r="BB1156" s="18" t="s">
        <v>5537</v>
      </c>
      <c r="BC1156" s="18" t="s">
        <v>5537</v>
      </c>
      <c r="BD1156" s="18" t="s">
        <v>5537</v>
      </c>
      <c r="BE1156" s="18" t="s">
        <v>5537</v>
      </c>
      <c r="BF1156" s="18" t="s">
        <v>5537</v>
      </c>
      <c r="BG1156" s="18" t="s">
        <v>5537</v>
      </c>
      <c r="BH1156" s="18" t="s">
        <v>5537</v>
      </c>
      <c r="BI1156" s="9" t="s">
        <v>5537</v>
      </c>
      <c r="BJ1156" s="14"/>
      <c r="BK1156" s="14" t="s">
        <v>5537</v>
      </c>
      <c r="BL1156" s="14" t="str">
        <f>_xlfn.XLOOKUP(B1156,'[4]cell downs 18042026 17h'!$B:$B,'[4]cell downs 18042026 17h'!$B:$B,"")</f>
        <v/>
      </c>
      <c r="BM1156" s="14" t="str">
        <f>_xlfn.XLOOKUP(B1156,'[5]Cells Huawei 19042026 15h'!$B:$B,'[5]Cells Huawei 19042026 15h'!$B:$B,"")</f>
        <v/>
      </c>
      <c r="BN1156" s="9" t="str">
        <f>_xlfn.XLOOKUP(B1156,'[6]cells down 19042026 9H40'!$B:$B,'[6]cells down 19042026 9H40'!$B:$B,"")</f>
        <v/>
      </c>
      <c r="BO1156" s="9" t="s">
        <v>5537</v>
      </c>
      <c r="BP1156" s="9" t="s">
        <v>12</v>
      </c>
      <c r="BQ1156" s="115"/>
    </row>
    <row r="1157" spans="1:69" s="9" customFormat="1" x14ac:dyDescent="0.3">
      <c r="A1157" s="1" t="s">
        <v>213</v>
      </c>
      <c r="B1157" s="8" t="s">
        <v>214</v>
      </c>
      <c r="C1157" s="3" t="str">
        <f>_xlfn.XLOOKUP(B1157,'[1]daily break down'!$D:$D,'[1]daily break down'!$E:$E,"")</f>
        <v>SUD-OUEST</v>
      </c>
      <c r="D1157" s="1" t="s">
        <v>11</v>
      </c>
      <c r="E1157" s="1" t="s">
        <v>12</v>
      </c>
      <c r="F1157" s="3" t="s">
        <v>13</v>
      </c>
      <c r="G1157" s="1" t="s">
        <v>14</v>
      </c>
      <c r="H1157" s="32" t="str">
        <f>_xlfn.XLOOKUP(B1157,[2]CALCULATION!$B:$B,[2]CALCULATION!$H:$H,"")</f>
        <v>Huawei</v>
      </c>
      <c r="I1157" s="28">
        <v>0</v>
      </c>
      <c r="J1157" s="28">
        <v>0</v>
      </c>
      <c r="K1157" s="28">
        <v>0</v>
      </c>
      <c r="L1157" s="28">
        <v>0</v>
      </c>
      <c r="M1157" s="28">
        <v>0</v>
      </c>
      <c r="N1157" s="28">
        <v>0</v>
      </c>
      <c r="O1157" s="28">
        <v>0</v>
      </c>
      <c r="P1157" s="28">
        <v>0</v>
      </c>
      <c r="Q1157" s="28">
        <v>0</v>
      </c>
      <c r="R1157" s="28">
        <v>0</v>
      </c>
      <c r="S1157" s="94">
        <v>8.0257852428281592E-3</v>
      </c>
      <c r="T1157" s="94">
        <f>_xlfn.XLOOKUP(B1157,'[3]Nur des jours'!$B:$B,'[3]Nur des jours'!$U:$U,"")</f>
        <v>0</v>
      </c>
      <c r="U1157" s="94">
        <v>0</v>
      </c>
      <c r="V1157" s="94">
        <v>0</v>
      </c>
      <c r="W1157" s="94">
        <v>0</v>
      </c>
      <c r="X1157" s="94">
        <v>0</v>
      </c>
      <c r="Y1157" s="94">
        <v>1.6677225033030565</v>
      </c>
      <c r="Z1157" s="94">
        <v>0</v>
      </c>
      <c r="AA1157" s="94">
        <v>0</v>
      </c>
      <c r="AB1157" s="94">
        <v>0</v>
      </c>
      <c r="AC1157" s="94">
        <f>_xlfn.XLOOKUP(B1157,'[3]Nur des jours'!$B:$B,'[3]Nur des jours'!$N:$N,"")</f>
        <v>0</v>
      </c>
      <c r="AD1157" s="94">
        <v>0</v>
      </c>
      <c r="AE1157" s="94">
        <v>0</v>
      </c>
      <c r="AF1157" s="94">
        <v>0</v>
      </c>
      <c r="AG1157" s="94">
        <v>0</v>
      </c>
      <c r="AH1157" s="94">
        <v>0</v>
      </c>
      <c r="AI1157" s="49" t="s">
        <v>5559</v>
      </c>
      <c r="AJ1157" s="49"/>
      <c r="AK1157" s="48" t="str" cm="1">
        <f t="array" ref="AK1157">IFERROR(_xlfn.IFS(
AM1157="MPR ISSUE","PDH",
AM1157="BSS Hardware Issue","BSS",
AM1157="Sites strategiques, MLL, Pylone, etc.","ENVTECH",
AM1157="AKTIVCO DEFAUT GE &amp; POWER Cabinet","AKTIVCO",
AM1157="AKTIVCO Coupure ENEO &amp; Baisse de tension","AKTIVCO GRID ONLY",
AM1157="Coupure ENEO &amp; Baisse de tension","IHS GRID ONLY",
AM1157="Defaut GE &amp; POWER Cabinet","IHS",
AM1157="Sharing","Partners",
AM1157="Sites strategiques &amp; DataCenter","SST &amp; DC",
AM1157="Exclu","Exclu",
AM1157="SAT","SAT",
AM1157="SPARE-ISSUE","SPARE-ISSUE",
AM1157="Fiber CAmtel","TRANS_FO_CAMTEL",
AM1157="Fiber AOF","Fiber AOF",
AM1157="Projet OCM (HUAWEI)","TRAVAUX-HUAWEI",
AM1157="Projet OCM (NOKIA)","TRAVAUX-NOKIA",
AM1157="ACCESS-ISSUE","ACCESS-ISSUE",
AM1157="Projet OCM (ZTE, NOKIA, autres projets)","TRAVAUX OCM",
AM1157="No root CAuse","No root cause",
AM1157="ODU HS","PDH",
AM1157="IP &amp; VLAN","PDH",
AM1157="Warehouse HUAWEI","SPARE-ISSUE",
AM1157="SPARE-HS","SPARE-ISSUE",
AM1157="Power Telco","BSS",AM1157="no impacts","no impacts"
),"")</f>
        <v>no impacts</v>
      </c>
      <c r="AL1157" s="48" t="str" cm="1">
        <f t="array" ref="AL1157">IFERROR(_xlfn.IFS(
AM1157="MPR ISSUE","TX ISSUE",
AM1157="BSS Hardware Issue","RAN ISSUE",
AM1157="Sites strategiques, MLL, Pylone, etc.","ENVTECH",
AM1157="AKTIVCO DEFAUT GE &amp; POWER Cabinet","POWER ISSUE",
AM1157="AKTIVCO Coupure ENEO &amp; Baisse de tension","POWER ISSUE",
AM1157="Coupure ENEO &amp; Baisse de tension","POWER ISSUE",
AM1157="Defaut GE &amp; POWER Cabinet","POWER ISSUE",
AM1157="Sharing","POWER ISSUE",
AM1157="Sites strategiques &amp; DataCenter","POWER ISSUE",
AM1157="Exclu","Exclu",
AM1157="SAT","TX ISSUE",
AM1157="SPARE-ISSUE","SPARE-ISSUE",
AM1157="Fiber CAmtel","TX ISSUE",
AM1157="Fiber AOF","TX ISSUE",
AM1157="Projet OCM (HUAWEI)","TRAVAUX-HUAWEI",
AM1157="Projet OCM (NOKIA)","TRAVAUX -NOKIA",
AM1157="ACCESS-ISSUE","ACCESS-ISSUE",
AM1157="Projet OCM (ZTE, NOKIA, autres projets)","TRAVAUX OCM",
AM1157="No root CAuse","No root cause",
AM1157="ODU HS","TX ISSUE",
AM1157="IP &amp; VLAN","TX ISSUE",
AM1157="Warehouse HUAWEI","SPARE-ISSUE",
AM1157="SPARE-HS","SPARE-ISSUE",
AM1157="Power Telco","RAN ISSUE",AM1157="no impacts","no impacts"
),"")</f>
        <v>no impacts</v>
      </c>
      <c r="AM1157" s="67" t="s">
        <v>5605</v>
      </c>
      <c r="AN1157" s="48" t="str" cm="1">
        <f t="array" ref="AN1157">IFERROR(_xlfn.IFS(
AM1157="MPR ISSUE","ACTIVE",
AM1157="BSS Hardware Issue","ACTIVE",
AM1157="Sites strategiques, MLL, Pylone, etc.","PASSIVE",
AM1157="AKTIVCO DEFAUT GE &amp; POWER Cabinet","PASSIVE",
AM1157="AKTIVCO Coupure ENEO &amp; Baisse de tension","PASSIVE",
AM1157="Coupure ENEO &amp; Baisse de tension","PASSIVE",
AM1157="Defaut GE &amp; POWER Cabinet","PASSIVE",
AM1157="Sharing","PASSIVE",
AM1157="Sites strategiques &amp; DataCenter","PASSIVE",
AM1157="Exclu","Exclu",
AM1157="SAT","ACTIVE",
AM1157="SPARE-ISSUE","SPARE-ISSUE",
AM1157="Fiber CAmtel","ACTIVE",
AM1157="Fiber AOF","ACTIVE",
AM1157="Projet OCM (HUAWEI)","PLANNED WORKS",
AM1157="Projet OCM (NOKIA)","PLANNED WORKS",
AM1157="ACCESS-ISSUE","ACCESS-ISSUE",
AM1157="Projet OCM (ZTE, NOKIA, autres projets)","PLANNED WORKS",
AM1157="No root CAuse","No root cause",
AM1157="ODU HS","ACTIVE",
AM1157="IP &amp; VLAN","ACTIVE",
AM1157="Warehouse HUAWEI","SPARE-ISSUE",
AM1157="SPARE-HS","SPARE-ISSUE",
AM1157="Power Telco","ACTIVE", AM1157="no impacts","no impacts"
),"")</f>
        <v>no impacts</v>
      </c>
      <c r="AO1157" s="93" t="s">
        <v>5537</v>
      </c>
      <c r="AP1157" s="101" t="str">
        <f t="shared" si="34"/>
        <v>SUO_243</v>
      </c>
      <c r="AR1157" s="17" t="s">
        <v>5537</v>
      </c>
      <c r="AS1157" s="7" t="s">
        <v>5537</v>
      </c>
      <c r="AT1157" s="6"/>
      <c r="AU1157" s="7"/>
      <c r="AV1157" s="3" t="s">
        <v>5537</v>
      </c>
      <c r="AW1157" s="18" t="s">
        <v>5537</v>
      </c>
      <c r="AX1157" s="18" t="s">
        <v>5537</v>
      </c>
      <c r="AY1157" s="18" t="s">
        <v>5537</v>
      </c>
      <c r="AZ1157" s="18" t="s">
        <v>5537</v>
      </c>
      <c r="BA1157" s="18" t="s">
        <v>5537</v>
      </c>
      <c r="BB1157" s="18" t="s">
        <v>5537</v>
      </c>
      <c r="BC1157" s="18" t="s">
        <v>5537</v>
      </c>
      <c r="BD1157" s="18" t="s">
        <v>5537</v>
      </c>
      <c r="BE1157" s="18" t="s">
        <v>5537</v>
      </c>
      <c r="BF1157" s="18" t="s">
        <v>5537</v>
      </c>
      <c r="BG1157" s="18" t="s">
        <v>5537</v>
      </c>
      <c r="BH1157" s="18" t="s">
        <v>5537</v>
      </c>
      <c r="BI1157" s="9" t="s">
        <v>5537</v>
      </c>
      <c r="BJ1157" s="14"/>
      <c r="BK1157" s="14" t="s">
        <v>5537</v>
      </c>
      <c r="BL1157" s="14" t="str">
        <f>_xlfn.XLOOKUP(B1157,'[4]cell downs 18042026 17h'!$B:$B,'[4]cell downs 18042026 17h'!$B:$B,"")</f>
        <v/>
      </c>
      <c r="BM1157" s="14" t="str">
        <f>_xlfn.XLOOKUP(B1157,'[5]Cells Huawei 19042026 15h'!$B:$B,'[5]Cells Huawei 19042026 15h'!$B:$B,"")</f>
        <v/>
      </c>
      <c r="BN1157" s="9" t="str">
        <f>_xlfn.XLOOKUP(B1157,'[6]cells down 19042026 9H40'!$B:$B,'[6]cells down 19042026 9H40'!$B:$B,"")</f>
        <v/>
      </c>
      <c r="BO1157" s="9" t="s">
        <v>5537</v>
      </c>
      <c r="BP1157" s="9" t="s">
        <v>12</v>
      </c>
      <c r="BQ1157" s="115"/>
    </row>
    <row r="1158" spans="1:69" s="9" customFormat="1" x14ac:dyDescent="0.3">
      <c r="A1158" s="1" t="s">
        <v>5188</v>
      </c>
      <c r="B1158" s="8" t="s">
        <v>5189</v>
      </c>
      <c r="C1158" s="3" t="str">
        <f>_xlfn.XLOOKUP(B1158,'[1]daily break down'!$D:$D,'[1]daily break down'!$E:$E,"")</f>
        <v>SUD-OUEST</v>
      </c>
      <c r="D1158" s="1" t="s">
        <v>21</v>
      </c>
      <c r="E1158" s="1" t="s">
        <v>30</v>
      </c>
      <c r="F1158" s="3" t="s">
        <v>13</v>
      </c>
      <c r="G1158" s="1" t="s">
        <v>14</v>
      </c>
      <c r="H1158" s="32" t="str">
        <f>_xlfn.XLOOKUP(B1158,[2]CALCULATION!$B:$B,[2]CALCULATION!$H:$H,"")</f>
        <v>Huawei</v>
      </c>
      <c r="I1158" s="28">
        <v>0</v>
      </c>
      <c r="J1158" s="28">
        <v>5.3505234952187721E-4</v>
      </c>
      <c r="K1158" s="28">
        <v>0</v>
      </c>
      <c r="L1158" s="28">
        <v>0</v>
      </c>
      <c r="M1158" s="28">
        <v>0</v>
      </c>
      <c r="N1158" s="28">
        <v>0</v>
      </c>
      <c r="O1158" s="28">
        <v>0</v>
      </c>
      <c r="P1158" s="28">
        <v>0</v>
      </c>
      <c r="Q1158" s="28">
        <v>2.675261747609386E-4</v>
      </c>
      <c r="R1158" s="28">
        <v>3.2103140971312641E-3</v>
      </c>
      <c r="S1158" s="94">
        <v>1.4138223283766083</v>
      </c>
      <c r="T1158" s="94">
        <f>_xlfn.XLOOKUP(B1158,'[3]Nur des jours'!$B:$B,'[3]Nur des jours'!$U:$U,"")</f>
        <v>0</v>
      </c>
      <c r="U1158" s="94">
        <v>0</v>
      </c>
      <c r="V1158" s="94">
        <v>0</v>
      </c>
      <c r="W1158" s="94">
        <v>0</v>
      </c>
      <c r="X1158" s="94">
        <v>0</v>
      </c>
      <c r="Y1158" s="94">
        <v>1.6496020637325823</v>
      </c>
      <c r="Z1158" s="94">
        <v>0</v>
      </c>
      <c r="AA1158" s="94">
        <v>0</v>
      </c>
      <c r="AB1158" s="94">
        <v>0</v>
      </c>
      <c r="AC1158" s="94">
        <f>_xlfn.XLOOKUP(B1158,'[3]Nur des jours'!$B:$B,'[3]Nur des jours'!$N:$N,"")</f>
        <v>0</v>
      </c>
      <c r="AD1158" s="94">
        <v>0</v>
      </c>
      <c r="AE1158" s="94">
        <v>0</v>
      </c>
      <c r="AF1158" s="94">
        <v>0</v>
      </c>
      <c r="AG1158" s="94">
        <v>0</v>
      </c>
      <c r="AH1158" s="94">
        <v>0</v>
      </c>
      <c r="AI1158" s="49" t="s">
        <v>5559</v>
      </c>
      <c r="AJ1158" s="49"/>
      <c r="AK1158" s="48" t="str" cm="1">
        <f t="array" ref="AK1158">IFERROR(_xlfn.IFS(
AM1158="MPR ISSUE","PDH",
AM1158="BSS Hardware Issue","BSS",
AM1158="Sites strategiques, MLL, Pylone, etc.","ENVTECH",
AM1158="AKTIVCO DEFAUT GE &amp; POWER Cabinet","AKTIVCO",
AM1158="AKTIVCO Coupure ENEO &amp; Baisse de tension","AKTIVCO GRID ONLY",
AM1158="Coupure ENEO &amp; Baisse de tension","IHS GRID ONLY",
AM1158="Defaut GE &amp; POWER Cabinet","IHS",
AM1158="Sharing","Partners",
AM1158="Sites strategiques &amp; DataCenter","SST &amp; DC",
AM1158="Exclu","Exclu",
AM1158="SAT","SAT",
AM1158="SPARE-ISSUE","SPARE-ISSUE",
AM1158="Fiber CAmtel","TRANS_FO_CAMTEL",
AM1158="Fiber AOF","Fiber AOF",
AM1158="Projet OCM (HUAWEI)","TRAVAUX-HUAWEI",
AM1158="Projet OCM (NOKIA)","TRAVAUX-NOKIA",
AM1158="ACCESS-ISSUE","ACCESS-ISSUE",
AM1158="Projet OCM (ZTE, NOKIA, autres projets)","TRAVAUX OCM",
AM1158="No root CAuse","No root cause",
AM1158="ODU HS","PDH",
AM1158="IP &amp; VLAN","PDH",
AM1158="Warehouse HUAWEI","SPARE-ISSUE",
AM1158="SPARE-HS","SPARE-ISSUE",
AM1158="Power Telco","BSS",AM1158="no impacts","no impacts"
),"")</f>
        <v>no impacts</v>
      </c>
      <c r="AL1158" s="48" t="str" cm="1">
        <f t="array" ref="AL1158">IFERROR(_xlfn.IFS(
AM1158="MPR ISSUE","TX ISSUE",
AM1158="BSS Hardware Issue","RAN ISSUE",
AM1158="Sites strategiques, MLL, Pylone, etc.","ENVTECH",
AM1158="AKTIVCO DEFAUT GE &amp; POWER Cabinet","POWER ISSUE",
AM1158="AKTIVCO Coupure ENEO &amp; Baisse de tension","POWER ISSUE",
AM1158="Coupure ENEO &amp; Baisse de tension","POWER ISSUE",
AM1158="Defaut GE &amp; POWER Cabinet","POWER ISSUE",
AM1158="Sharing","POWER ISSUE",
AM1158="Sites strategiques &amp; DataCenter","POWER ISSUE",
AM1158="Exclu","Exclu",
AM1158="SAT","TX ISSUE",
AM1158="SPARE-ISSUE","SPARE-ISSUE",
AM1158="Fiber CAmtel","TX ISSUE",
AM1158="Fiber AOF","TX ISSUE",
AM1158="Projet OCM (HUAWEI)","TRAVAUX-HUAWEI",
AM1158="Projet OCM (NOKIA)","TRAVAUX -NOKIA",
AM1158="ACCESS-ISSUE","ACCESS-ISSUE",
AM1158="Projet OCM (ZTE, NOKIA, autres projets)","TRAVAUX OCM",
AM1158="No root CAuse","No root cause",
AM1158="ODU HS","TX ISSUE",
AM1158="IP &amp; VLAN","TX ISSUE",
AM1158="Warehouse HUAWEI","SPARE-ISSUE",
AM1158="SPARE-HS","SPARE-ISSUE",
AM1158="Power Telco","RAN ISSUE",AM1158="no impacts","no impacts"
),"")</f>
        <v>no impacts</v>
      </c>
      <c r="AM1158" s="67" t="s">
        <v>5605</v>
      </c>
      <c r="AN1158" s="48" t="str" cm="1">
        <f t="array" ref="AN1158">IFERROR(_xlfn.IFS(
AM1158="MPR ISSUE","ACTIVE",
AM1158="BSS Hardware Issue","ACTIVE",
AM1158="Sites strategiques, MLL, Pylone, etc.","PASSIVE",
AM1158="AKTIVCO DEFAUT GE &amp; POWER Cabinet","PASSIVE",
AM1158="AKTIVCO Coupure ENEO &amp; Baisse de tension","PASSIVE",
AM1158="Coupure ENEO &amp; Baisse de tension","PASSIVE",
AM1158="Defaut GE &amp; POWER Cabinet","PASSIVE",
AM1158="Sharing","PASSIVE",
AM1158="Sites strategiques &amp; DataCenter","PASSIVE",
AM1158="Exclu","Exclu",
AM1158="SAT","ACTIVE",
AM1158="SPARE-ISSUE","SPARE-ISSUE",
AM1158="Fiber CAmtel","ACTIVE",
AM1158="Fiber AOF","ACTIVE",
AM1158="Projet OCM (HUAWEI)","PLANNED WORKS",
AM1158="Projet OCM (NOKIA)","PLANNED WORKS",
AM1158="ACCESS-ISSUE","ACCESS-ISSUE",
AM1158="Projet OCM (ZTE, NOKIA, autres projets)","PLANNED WORKS",
AM1158="No root CAuse","No root cause",
AM1158="ODU HS","ACTIVE",
AM1158="IP &amp; VLAN","ACTIVE",
AM1158="Warehouse HUAWEI","SPARE-ISSUE",
AM1158="SPARE-HS","SPARE-ISSUE",
AM1158="Power Telco","ACTIVE", AM1158="no impacts","no impacts"
),"")</f>
        <v>no impacts</v>
      </c>
      <c r="AO1158" s="93" t="s">
        <v>5537</v>
      </c>
      <c r="AP1158" s="101" t="str">
        <f t="shared" si="34"/>
        <v>SUO_226</v>
      </c>
      <c r="AR1158" s="17" t="s">
        <v>5537</v>
      </c>
      <c r="AS1158" s="7" t="s">
        <v>5537</v>
      </c>
      <c r="AT1158" s="6"/>
      <c r="AU1158" s="7"/>
      <c r="AV1158" s="3" t="s">
        <v>5537</v>
      </c>
      <c r="AW1158" s="18" t="s">
        <v>5537</v>
      </c>
      <c r="AX1158" s="18" t="s">
        <v>5537</v>
      </c>
      <c r="AY1158" s="18" t="s">
        <v>5537</v>
      </c>
      <c r="AZ1158" s="18" t="s">
        <v>5537</v>
      </c>
      <c r="BA1158" s="18" t="s">
        <v>5537</v>
      </c>
      <c r="BB1158" s="18" t="s">
        <v>5537</v>
      </c>
      <c r="BC1158" s="18" t="s">
        <v>5537</v>
      </c>
      <c r="BD1158" s="18" t="s">
        <v>5537</v>
      </c>
      <c r="BE1158" s="18" t="s">
        <v>5537</v>
      </c>
      <c r="BF1158" s="18" t="s">
        <v>5537</v>
      </c>
      <c r="BG1158" s="18" t="s">
        <v>5537</v>
      </c>
      <c r="BH1158" s="18" t="s">
        <v>5537</v>
      </c>
      <c r="BI1158" s="9" t="s">
        <v>5537</v>
      </c>
      <c r="BJ1158" s="14"/>
      <c r="BK1158" s="14" t="s">
        <v>5537</v>
      </c>
      <c r="BL1158" s="14" t="str">
        <f>_xlfn.XLOOKUP(B1158,'[4]cell downs 18042026 17h'!$B:$B,'[4]cell downs 18042026 17h'!$B:$B,"")</f>
        <v/>
      </c>
      <c r="BM1158" s="14" t="str">
        <f>_xlfn.XLOOKUP(B1158,'[5]Cells Huawei 19042026 15h'!$B:$B,'[5]Cells Huawei 19042026 15h'!$B:$B,"")</f>
        <v/>
      </c>
      <c r="BN1158" s="9" t="str">
        <f>_xlfn.XLOOKUP(B1158,'[6]cells down 19042026 9H40'!$B:$B,'[6]cells down 19042026 9H40'!$B:$B,"")</f>
        <v/>
      </c>
      <c r="BO1158" s="9" t="s">
        <v>5537</v>
      </c>
      <c r="BP1158" s="9" t="s">
        <v>5537</v>
      </c>
      <c r="BQ1158" s="115"/>
    </row>
    <row r="1159" spans="1:69" s="9" customFormat="1" x14ac:dyDescent="0.3">
      <c r="A1159" s="1" t="s">
        <v>4101</v>
      </c>
      <c r="B1159" s="8" t="s">
        <v>4102</v>
      </c>
      <c r="C1159" s="3" t="str">
        <f>_xlfn.XLOOKUP(B1159,'[1]daily break down'!$D:$D,'[1]daily break down'!$E:$E,"")</f>
        <v>SUD-OUEST</v>
      </c>
      <c r="D1159" s="1" t="s">
        <v>11</v>
      </c>
      <c r="E1159" s="1" t="s">
        <v>12</v>
      </c>
      <c r="F1159" s="3" t="s">
        <v>31</v>
      </c>
      <c r="G1159" s="1" t="s">
        <v>4103</v>
      </c>
      <c r="H1159" s="32" t="str">
        <f>_xlfn.XLOOKUP(B1159,[2]CALCULATION!$B:$B,[2]CALCULATION!$H:$H,"")</f>
        <v>HUAWEI</v>
      </c>
      <c r="I1159" s="28">
        <v>0</v>
      </c>
      <c r="J1159" s="28">
        <v>0</v>
      </c>
      <c r="K1159" s="28">
        <v>0</v>
      </c>
      <c r="L1159" s="28">
        <v>0</v>
      </c>
      <c r="M1159" s="28">
        <v>0</v>
      </c>
      <c r="N1159" s="28">
        <v>0</v>
      </c>
      <c r="O1159" s="28">
        <v>0</v>
      </c>
      <c r="P1159" s="28">
        <v>0</v>
      </c>
      <c r="Q1159" s="28">
        <v>0</v>
      </c>
      <c r="R1159" s="28">
        <v>0</v>
      </c>
      <c r="S1159" s="94">
        <v>0</v>
      </c>
      <c r="T1159" s="94">
        <f>_xlfn.XLOOKUP(B1159,'[3]Nur des jours'!$B:$B,'[3]Nur des jours'!$U:$U,"")</f>
        <v>0</v>
      </c>
      <c r="U1159" s="94">
        <v>0</v>
      </c>
      <c r="V1159" s="94">
        <v>0</v>
      </c>
      <c r="W1159" s="94">
        <v>0</v>
      </c>
      <c r="X1159" s="94">
        <v>1.2647032385648611</v>
      </c>
      <c r="Y1159" s="94">
        <v>1.5681492610570356</v>
      </c>
      <c r="Z1159" s="94">
        <v>0</v>
      </c>
      <c r="AA1159" s="94">
        <v>0</v>
      </c>
      <c r="AB1159" s="94">
        <v>0</v>
      </c>
      <c r="AC1159" s="94">
        <f>_xlfn.XLOOKUP(B1159,'[3]Nur des jours'!$B:$B,'[3]Nur des jours'!$N:$N,"")</f>
        <v>0</v>
      </c>
      <c r="AD1159" s="94">
        <v>0</v>
      </c>
      <c r="AE1159" s="94">
        <v>0</v>
      </c>
      <c r="AF1159" s="94">
        <v>0</v>
      </c>
      <c r="AG1159" s="94">
        <v>0</v>
      </c>
      <c r="AH1159" s="94">
        <v>0</v>
      </c>
      <c r="AI1159" s="49" t="s">
        <v>5559</v>
      </c>
      <c r="AJ1159" s="49"/>
      <c r="AK1159" s="48" t="str" cm="1">
        <f t="array" ref="AK1159">IFERROR(_xlfn.IFS(
AM1159="MPR ISSUE","PDH",
AM1159="BSS Hardware Issue","BSS",
AM1159="Sites strategiques, MLL, Pylone, etc.","ENVTECH",
AM1159="AKTIVCO DEFAUT GE &amp; POWER Cabinet","AKTIVCO",
AM1159="AKTIVCO Coupure ENEO &amp; Baisse de tension","AKTIVCO GRID ONLY",
AM1159="Coupure ENEO &amp; Baisse de tension","IHS GRID ONLY",
AM1159="Defaut GE &amp; POWER Cabinet","IHS",
AM1159="Sharing","Partners",
AM1159="Sites strategiques &amp; DataCenter","SST &amp; DC",
AM1159="Exclu","Exclu",
AM1159="SAT","SAT",
AM1159="SPARE-ISSUE","SPARE-ISSUE",
AM1159="Fiber CAmtel","TRANS_FO_CAMTEL",
AM1159="Fiber AOF","Fiber AOF",
AM1159="Projet OCM (HUAWEI)","TRAVAUX-HUAWEI",
AM1159="Projet OCM (NOKIA)","TRAVAUX-NOKIA",
AM1159="ACCESS-ISSUE","ACCESS-ISSUE",
AM1159="Projet OCM (ZTE, NOKIA, autres projets)","TRAVAUX OCM",
AM1159="No root CAuse","No root cause",
AM1159="ODU HS","PDH",
AM1159="IP &amp; VLAN","PDH",
AM1159="Warehouse HUAWEI","SPARE-ISSUE",
AM1159="SPARE-HS","SPARE-ISSUE",
AM1159="Power Telco","BSS",AM1159="no impacts","no impacts"
),"")</f>
        <v>no impacts</v>
      </c>
      <c r="AL1159" s="48" t="str" cm="1">
        <f t="array" ref="AL1159">IFERROR(_xlfn.IFS(
AM1159="MPR ISSUE","TX ISSUE",
AM1159="BSS Hardware Issue","RAN ISSUE",
AM1159="Sites strategiques, MLL, Pylone, etc.","ENVTECH",
AM1159="AKTIVCO DEFAUT GE &amp; POWER Cabinet","POWER ISSUE",
AM1159="AKTIVCO Coupure ENEO &amp; Baisse de tension","POWER ISSUE",
AM1159="Coupure ENEO &amp; Baisse de tension","POWER ISSUE",
AM1159="Defaut GE &amp; POWER Cabinet","POWER ISSUE",
AM1159="Sharing","POWER ISSUE",
AM1159="Sites strategiques &amp; DataCenter","POWER ISSUE",
AM1159="Exclu","Exclu",
AM1159="SAT","TX ISSUE",
AM1159="SPARE-ISSUE","SPARE-ISSUE",
AM1159="Fiber CAmtel","TX ISSUE",
AM1159="Fiber AOF","TX ISSUE",
AM1159="Projet OCM (HUAWEI)","TRAVAUX-HUAWEI",
AM1159="Projet OCM (NOKIA)","TRAVAUX -NOKIA",
AM1159="ACCESS-ISSUE","ACCESS-ISSUE",
AM1159="Projet OCM (ZTE, NOKIA, autres projets)","TRAVAUX OCM",
AM1159="No root CAuse","No root cause",
AM1159="ODU HS","TX ISSUE",
AM1159="IP &amp; VLAN","TX ISSUE",
AM1159="Warehouse HUAWEI","SPARE-ISSUE",
AM1159="SPARE-HS","SPARE-ISSUE",
AM1159="Power Telco","RAN ISSUE",AM1159="no impacts","no impacts"
),"")</f>
        <v>no impacts</v>
      </c>
      <c r="AM1159" s="67" t="s">
        <v>5605</v>
      </c>
      <c r="AN1159" s="48" t="str" cm="1">
        <f t="array" ref="AN1159">IFERROR(_xlfn.IFS(
AM1159="MPR ISSUE","ACTIVE",
AM1159="BSS Hardware Issue","ACTIVE",
AM1159="Sites strategiques, MLL, Pylone, etc.","PASSIVE",
AM1159="AKTIVCO DEFAUT GE &amp; POWER Cabinet","PASSIVE",
AM1159="AKTIVCO Coupure ENEO &amp; Baisse de tension","PASSIVE",
AM1159="Coupure ENEO &amp; Baisse de tension","PASSIVE",
AM1159="Defaut GE &amp; POWER Cabinet","PASSIVE",
AM1159="Sharing","PASSIVE",
AM1159="Sites strategiques &amp; DataCenter","PASSIVE",
AM1159="Exclu","Exclu",
AM1159="SAT","ACTIVE",
AM1159="SPARE-ISSUE","SPARE-ISSUE",
AM1159="Fiber CAmtel","ACTIVE",
AM1159="Fiber AOF","ACTIVE",
AM1159="Projet OCM (HUAWEI)","PLANNED WORKS",
AM1159="Projet OCM (NOKIA)","PLANNED WORKS",
AM1159="ACCESS-ISSUE","ACCESS-ISSUE",
AM1159="Projet OCM (ZTE, NOKIA, autres projets)","PLANNED WORKS",
AM1159="No root CAuse","No root cause",
AM1159="ODU HS","ACTIVE",
AM1159="IP &amp; VLAN","ACTIVE",
AM1159="Warehouse HUAWEI","SPARE-ISSUE",
AM1159="SPARE-HS","SPARE-ISSUE",
AM1159="Power Telco","ACTIVE", AM1159="no impacts","no impacts"
),"")</f>
        <v>no impacts</v>
      </c>
      <c r="AO1159" s="93" t="s">
        <v>5537</v>
      </c>
      <c r="AP1159" s="101" t="str">
        <f t="shared" si="34"/>
        <v>LIT_173</v>
      </c>
      <c r="AR1159" s="17" t="s">
        <v>5537</v>
      </c>
      <c r="AS1159" s="7" t="s">
        <v>5537</v>
      </c>
      <c r="AT1159" s="6"/>
      <c r="AU1159" s="7"/>
      <c r="AV1159" s="3" t="s">
        <v>5537</v>
      </c>
      <c r="AW1159" s="18" t="s">
        <v>5537</v>
      </c>
      <c r="AX1159" s="18" t="s">
        <v>5537</v>
      </c>
      <c r="AY1159" s="18" t="s">
        <v>5537</v>
      </c>
      <c r="AZ1159" s="18" t="s">
        <v>5537</v>
      </c>
      <c r="BA1159" s="18" t="s">
        <v>5537</v>
      </c>
      <c r="BB1159" s="18" t="s">
        <v>5537</v>
      </c>
      <c r="BC1159" s="18" t="s">
        <v>5537</v>
      </c>
      <c r="BD1159" s="18" t="s">
        <v>5537</v>
      </c>
      <c r="BE1159" s="18" t="s">
        <v>5537</v>
      </c>
      <c r="BF1159" s="18" t="s">
        <v>5537</v>
      </c>
      <c r="BG1159" s="18" t="s">
        <v>5537</v>
      </c>
      <c r="BH1159" s="18" t="s">
        <v>5537</v>
      </c>
      <c r="BI1159" s="9" t="s">
        <v>5537</v>
      </c>
      <c r="BJ1159" s="14"/>
      <c r="BK1159" s="14" t="s">
        <v>5537</v>
      </c>
      <c r="BL1159" s="14" t="str">
        <f>_xlfn.XLOOKUP(B1159,'[4]cell downs 18042026 17h'!$B:$B,'[4]cell downs 18042026 17h'!$B:$B,"")</f>
        <v/>
      </c>
      <c r="BM1159" s="14" t="str">
        <f>_xlfn.XLOOKUP(B1159,'[5]Cells Huawei 19042026 15h'!$B:$B,'[5]Cells Huawei 19042026 15h'!$B:$B,"")</f>
        <v/>
      </c>
      <c r="BN1159" s="9" t="str">
        <f>_xlfn.XLOOKUP(B1159,'[6]cells down 19042026 9H40'!$B:$B,'[6]cells down 19042026 9H40'!$B:$B,"")</f>
        <v/>
      </c>
      <c r="BO1159" s="9" t="s">
        <v>4102</v>
      </c>
      <c r="BP1159" s="9" t="s">
        <v>5537</v>
      </c>
      <c r="BQ1159" s="115"/>
    </row>
    <row r="1160" spans="1:69" s="9" customFormat="1" x14ac:dyDescent="0.3">
      <c r="A1160" s="1" t="s">
        <v>4254</v>
      </c>
      <c r="B1160" s="8" t="s">
        <v>4255</v>
      </c>
      <c r="C1160" s="3" t="str">
        <f>_xlfn.XLOOKUP(B1160,'[1]daily break down'!$D:$D,'[1]daily break down'!$E:$E,"")</f>
        <v>OUEST</v>
      </c>
      <c r="D1160" s="1" t="s">
        <v>21</v>
      </c>
      <c r="E1160" s="1" t="s">
        <v>80</v>
      </c>
      <c r="F1160" s="3" t="s">
        <v>102</v>
      </c>
      <c r="G1160" s="1" t="s">
        <v>4256</v>
      </c>
      <c r="H1160" s="32" t="str">
        <f>_xlfn.XLOOKUP(B1160,[2]CALCULATION!$B:$B,[2]CALCULATION!$H:$H,"")</f>
        <v>HUAWEI</v>
      </c>
      <c r="I1160" s="28">
        <v>0</v>
      </c>
      <c r="J1160" s="28">
        <v>0</v>
      </c>
      <c r="K1160" s="28">
        <v>0</v>
      </c>
      <c r="L1160" s="28">
        <v>0</v>
      </c>
      <c r="M1160" s="28">
        <v>0</v>
      </c>
      <c r="N1160" s="28">
        <v>0</v>
      </c>
      <c r="O1160" s="28">
        <v>0</v>
      </c>
      <c r="P1160" s="28">
        <v>0</v>
      </c>
      <c r="Q1160" s="28">
        <v>0</v>
      </c>
      <c r="R1160" s="28">
        <v>0</v>
      </c>
      <c r="S1160" s="94">
        <v>0</v>
      </c>
      <c r="T1160" s="94">
        <f>_xlfn.XLOOKUP(B1160,'[3]Nur des jours'!$B:$B,'[3]Nur des jours'!$U:$U,"")</f>
        <v>0</v>
      </c>
      <c r="U1160" s="94">
        <v>0</v>
      </c>
      <c r="V1160" s="94">
        <v>8.0257852428281581E-4</v>
      </c>
      <c r="W1160" s="94">
        <v>0</v>
      </c>
      <c r="X1160" s="94">
        <v>0.84500817559990071</v>
      </c>
      <c r="Y1160" s="94">
        <v>1.5416641697557023</v>
      </c>
      <c r="Z1160" s="94">
        <v>0</v>
      </c>
      <c r="AA1160" s="94">
        <v>0</v>
      </c>
      <c r="AB1160" s="94">
        <v>0</v>
      </c>
      <c r="AC1160" s="94">
        <f>_xlfn.XLOOKUP(B1160,'[3]Nur des jours'!$B:$B,'[3]Nur des jours'!$N:$N,"")</f>
        <v>0</v>
      </c>
      <c r="AD1160" s="94">
        <v>0</v>
      </c>
      <c r="AE1160" s="94">
        <v>0</v>
      </c>
      <c r="AF1160" s="94">
        <v>0</v>
      </c>
      <c r="AG1160" s="94">
        <v>0</v>
      </c>
      <c r="AH1160" s="94">
        <v>0</v>
      </c>
      <c r="AI1160" s="49" t="s">
        <v>5559</v>
      </c>
      <c r="AJ1160" s="49"/>
      <c r="AK1160" s="48" t="str" cm="1">
        <f t="array" ref="AK1160">IFERROR(_xlfn.IFS(
AM1160="MPR ISSUE","PDH",
AM1160="BSS Hardware Issue","BSS",
AM1160="Sites strategiques, MLL, Pylone, etc.","ENVTECH",
AM1160="AKTIVCO DEFAUT GE &amp; POWER Cabinet","AKTIVCO",
AM1160="AKTIVCO Coupure ENEO &amp; Baisse de tension","AKTIVCO GRID ONLY",
AM1160="Coupure ENEO &amp; Baisse de tension","IHS GRID ONLY",
AM1160="Defaut GE &amp; POWER Cabinet","IHS",
AM1160="Sharing","Partners",
AM1160="Sites strategiques &amp; DataCenter","SST &amp; DC",
AM1160="Exclu","Exclu",
AM1160="SAT","SAT",
AM1160="SPARE-ISSUE","SPARE-ISSUE",
AM1160="Fiber CAmtel","TRANS_FO_CAMTEL",
AM1160="Fiber AOF","Fiber AOF",
AM1160="Projet OCM (HUAWEI)","TRAVAUX-HUAWEI",
AM1160="Projet OCM (NOKIA)","TRAVAUX-NOKIA",
AM1160="ACCESS-ISSUE","ACCESS-ISSUE",
AM1160="Projet OCM (ZTE, NOKIA, autres projets)","TRAVAUX OCM",
AM1160="No root CAuse","No root cause",
AM1160="ODU HS","PDH",
AM1160="IP &amp; VLAN","PDH",
AM1160="Warehouse HUAWEI","SPARE-ISSUE",
AM1160="SPARE-HS","SPARE-ISSUE",
AM1160="Power Telco","BSS",AM1160="no impacts","no impacts"
),"")</f>
        <v>no impacts</v>
      </c>
      <c r="AL1160" s="48" t="str" cm="1">
        <f t="array" ref="AL1160">IFERROR(_xlfn.IFS(
AM1160="MPR ISSUE","TX ISSUE",
AM1160="BSS Hardware Issue","RAN ISSUE",
AM1160="Sites strategiques, MLL, Pylone, etc.","ENVTECH",
AM1160="AKTIVCO DEFAUT GE &amp; POWER Cabinet","POWER ISSUE",
AM1160="AKTIVCO Coupure ENEO &amp; Baisse de tension","POWER ISSUE",
AM1160="Coupure ENEO &amp; Baisse de tension","POWER ISSUE",
AM1160="Defaut GE &amp; POWER Cabinet","POWER ISSUE",
AM1160="Sharing","POWER ISSUE",
AM1160="Sites strategiques &amp; DataCenter","POWER ISSUE",
AM1160="Exclu","Exclu",
AM1160="SAT","TX ISSUE",
AM1160="SPARE-ISSUE","SPARE-ISSUE",
AM1160="Fiber CAmtel","TX ISSUE",
AM1160="Fiber AOF","TX ISSUE",
AM1160="Projet OCM (HUAWEI)","TRAVAUX-HUAWEI",
AM1160="Projet OCM (NOKIA)","TRAVAUX -NOKIA",
AM1160="ACCESS-ISSUE","ACCESS-ISSUE",
AM1160="Projet OCM (ZTE, NOKIA, autres projets)","TRAVAUX OCM",
AM1160="No root CAuse","No root cause",
AM1160="ODU HS","TX ISSUE",
AM1160="IP &amp; VLAN","TX ISSUE",
AM1160="Warehouse HUAWEI","SPARE-ISSUE",
AM1160="SPARE-HS","SPARE-ISSUE",
AM1160="Power Telco","RAN ISSUE",AM1160="no impacts","no impacts"
),"")</f>
        <v>no impacts</v>
      </c>
      <c r="AM1160" s="67" t="s">
        <v>5605</v>
      </c>
      <c r="AN1160" s="48" t="str" cm="1">
        <f t="array" ref="AN1160">IFERROR(_xlfn.IFS(
AM1160="MPR ISSUE","ACTIVE",
AM1160="BSS Hardware Issue","ACTIVE",
AM1160="Sites strategiques, MLL, Pylone, etc.","PASSIVE",
AM1160="AKTIVCO DEFAUT GE &amp; POWER Cabinet","PASSIVE",
AM1160="AKTIVCO Coupure ENEO &amp; Baisse de tension","PASSIVE",
AM1160="Coupure ENEO &amp; Baisse de tension","PASSIVE",
AM1160="Defaut GE &amp; POWER Cabinet","PASSIVE",
AM1160="Sharing","PASSIVE",
AM1160="Sites strategiques &amp; DataCenter","PASSIVE",
AM1160="Exclu","Exclu",
AM1160="SAT","ACTIVE",
AM1160="SPARE-ISSUE","SPARE-ISSUE",
AM1160="Fiber CAmtel","ACTIVE",
AM1160="Fiber AOF","ACTIVE",
AM1160="Projet OCM (HUAWEI)","PLANNED WORKS",
AM1160="Projet OCM (NOKIA)","PLANNED WORKS",
AM1160="ACCESS-ISSUE","ACCESS-ISSUE",
AM1160="Projet OCM (ZTE, NOKIA, autres projets)","PLANNED WORKS",
AM1160="No root CAuse","No root cause",
AM1160="ODU HS","ACTIVE",
AM1160="IP &amp; VLAN","ACTIVE",
AM1160="Warehouse HUAWEI","SPARE-ISSUE",
AM1160="SPARE-HS","SPARE-ISSUE",
AM1160="Power Telco","ACTIVE", AM1160="no impacts","no impacts"
),"")</f>
        <v>no impacts</v>
      </c>
      <c r="AO1160" s="93" t="s">
        <v>5537</v>
      </c>
      <c r="AP1160" s="101" t="str">
        <f t="shared" si="34"/>
        <v>OST_286</v>
      </c>
      <c r="AR1160" s="17" t="s">
        <v>5537</v>
      </c>
      <c r="AS1160" s="7" t="s">
        <v>5537</v>
      </c>
      <c r="AT1160" s="6"/>
      <c r="AU1160" s="7"/>
      <c r="AV1160" s="3" t="s">
        <v>5537</v>
      </c>
      <c r="AW1160" s="18" t="s">
        <v>5537</v>
      </c>
      <c r="AX1160" s="18" t="s">
        <v>5537</v>
      </c>
      <c r="AY1160" s="18" t="s">
        <v>5537</v>
      </c>
      <c r="AZ1160" s="18" t="s">
        <v>5537</v>
      </c>
      <c r="BA1160" s="18" t="s">
        <v>5537</v>
      </c>
      <c r="BB1160" s="18" t="s">
        <v>5537</v>
      </c>
      <c r="BC1160" s="18" t="s">
        <v>5537</v>
      </c>
      <c r="BD1160" s="18" t="s">
        <v>5537</v>
      </c>
      <c r="BE1160" s="18" t="s">
        <v>5537</v>
      </c>
      <c r="BF1160" s="18" t="s">
        <v>5537</v>
      </c>
      <c r="BG1160" s="18" t="s">
        <v>5537</v>
      </c>
      <c r="BH1160" s="18" t="s">
        <v>5537</v>
      </c>
      <c r="BI1160" s="9" t="s">
        <v>5537</v>
      </c>
      <c r="BJ1160" s="14"/>
      <c r="BK1160" s="14" t="s">
        <v>5537</v>
      </c>
      <c r="BL1160" s="14" t="str">
        <f>_xlfn.XLOOKUP(B1160,'[4]cell downs 18042026 17h'!$B:$B,'[4]cell downs 18042026 17h'!$B:$B,"")</f>
        <v/>
      </c>
      <c r="BM1160" s="14" t="str">
        <f>_xlfn.XLOOKUP(B1160,'[5]Cells Huawei 19042026 15h'!$B:$B,'[5]Cells Huawei 19042026 15h'!$B:$B,"")</f>
        <v/>
      </c>
      <c r="BN1160" s="9" t="str">
        <f>_xlfn.XLOOKUP(B1160,'[6]cells down 19042026 9H40'!$B:$B,'[6]cells down 19042026 9H40'!$B:$B,"")</f>
        <v/>
      </c>
      <c r="BO1160" s="9" t="s">
        <v>5537</v>
      </c>
      <c r="BP1160" s="9" t="s">
        <v>12</v>
      </c>
      <c r="BQ1160" s="115"/>
    </row>
    <row r="1161" spans="1:69" s="9" customFormat="1" x14ac:dyDescent="0.3">
      <c r="A1161" s="1" t="s">
        <v>1495</v>
      </c>
      <c r="B1161" s="8" t="s">
        <v>1496</v>
      </c>
      <c r="C1161" s="3" t="str">
        <f>_xlfn.XLOOKUP(B1161,'[1]daily break down'!$D:$D,'[1]daily break down'!$E:$E,"")</f>
        <v>NORD-OUEST</v>
      </c>
      <c r="D1161" s="1" t="s">
        <v>21</v>
      </c>
      <c r="E1161" s="1" t="s">
        <v>188</v>
      </c>
      <c r="F1161" s="3" t="s">
        <v>51</v>
      </c>
      <c r="G1161" s="1" t="s">
        <v>1495</v>
      </c>
      <c r="H1161" s="32" t="str">
        <f>_xlfn.XLOOKUP(B1161,[2]CALCULATION!$B:$B,[2]CALCULATION!$H:$H,"")</f>
        <v>Huawei</v>
      </c>
      <c r="I1161" s="28">
        <v>0</v>
      </c>
      <c r="J1161" s="28">
        <v>0</v>
      </c>
      <c r="K1161" s="28">
        <v>0</v>
      </c>
      <c r="L1161" s="28">
        <v>0</v>
      </c>
      <c r="M1161" s="28">
        <v>0</v>
      </c>
      <c r="N1161" s="28">
        <v>0</v>
      </c>
      <c r="O1161" s="28">
        <v>0</v>
      </c>
      <c r="P1161" s="28">
        <v>0</v>
      </c>
      <c r="Q1161" s="28">
        <v>0</v>
      </c>
      <c r="R1161" s="28">
        <v>0</v>
      </c>
      <c r="S1161" s="94">
        <v>0</v>
      </c>
      <c r="T1161" s="94">
        <f>_xlfn.XLOOKUP(B1161,'[3]Nur des jours'!$B:$B,'[3]Nur des jours'!$U:$U,"")</f>
        <v>0</v>
      </c>
      <c r="U1161" s="94">
        <v>0</v>
      </c>
      <c r="V1161" s="94">
        <v>7.8193798814609359</v>
      </c>
      <c r="W1161" s="94">
        <v>0</v>
      </c>
      <c r="X1161" s="94">
        <v>0</v>
      </c>
      <c r="Y1161" s="94">
        <v>1.5169625862861089</v>
      </c>
      <c r="Z1161" s="94">
        <v>0</v>
      </c>
      <c r="AA1161" s="94">
        <v>0</v>
      </c>
      <c r="AB1161" s="94">
        <v>0</v>
      </c>
      <c r="AC1161" s="94">
        <f>_xlfn.XLOOKUP(B1161,'[3]Nur des jours'!$B:$B,'[3]Nur des jours'!$N:$N,"")</f>
        <v>0</v>
      </c>
      <c r="AD1161" s="94">
        <v>0</v>
      </c>
      <c r="AE1161" s="94">
        <v>0</v>
      </c>
      <c r="AF1161" s="94">
        <v>0</v>
      </c>
      <c r="AG1161" s="94">
        <v>0</v>
      </c>
      <c r="AH1161" s="94">
        <v>0</v>
      </c>
      <c r="AI1161" s="49" t="s">
        <v>6659</v>
      </c>
      <c r="AJ1161" s="49"/>
      <c r="AK1161" s="48" t="str" cm="1">
        <f t="array" ref="AK1161">IFERROR(_xlfn.IFS(
AM1161="MPR ISSUE","PDH",
AM1161="BSS Hardware Issue","BSS",
AM1161="Sites strategiques, MLL, Pylone, etc.","ENVTECH",
AM1161="AKTIVCO DEFAUT GE &amp; POWER Cabinet","AKTIVCO",
AM1161="AKTIVCO Coupure ENEO &amp; Baisse de tension","AKTIVCO GRID ONLY",
AM1161="Coupure ENEO &amp; Baisse de tension","IHS GRID ONLY",
AM1161="Defaut GE &amp; POWER Cabinet","IHS",
AM1161="Sharing","Partners",
AM1161="Sites strategiques &amp; DataCenter","SST &amp; DC",
AM1161="Exclu","Exclu",
AM1161="SAT","SAT",
AM1161="SPARE-ISSUE","SPARE-ISSUE",
AM1161="Fiber CAmtel","TRANS_FO_CAMTEL",
AM1161="Fiber AOF","Fiber AOF",
AM1161="Projet OCM (HUAWEI)","TRAVAUX-HUAWEI",
AM1161="Projet OCM (NOKIA)","TRAVAUX-NOKIA",
AM1161="ACCESS-ISSUE","ACCESS-ISSUE",
AM1161="Projet OCM (ZTE, NOKIA, autres projets)","TRAVAUX OCM",
AM1161="No root CAuse","No root cause",
AM1161="ODU HS","PDH",
AM1161="IP &amp; VLAN","PDH",
AM1161="Warehouse HUAWEI","SPARE-ISSUE",
AM1161="SPARE-HS","SPARE-ISSUE",
AM1161="Power Telco","BSS",AM1161="no impacts","no impacts"
),"")</f>
        <v>no impacts</v>
      </c>
      <c r="AL1161" s="48" t="str" cm="1">
        <f t="array" ref="AL1161">IFERROR(_xlfn.IFS(
AM1161="MPR ISSUE","TX ISSUE",
AM1161="BSS Hardware Issue","RAN ISSUE",
AM1161="Sites strategiques, MLL, Pylone, etc.","ENVTECH",
AM1161="AKTIVCO DEFAUT GE &amp; POWER Cabinet","POWER ISSUE",
AM1161="AKTIVCO Coupure ENEO &amp; Baisse de tension","POWER ISSUE",
AM1161="Coupure ENEO &amp; Baisse de tension","POWER ISSUE",
AM1161="Defaut GE &amp; POWER Cabinet","POWER ISSUE",
AM1161="Sharing","POWER ISSUE",
AM1161="Sites strategiques &amp; DataCenter","POWER ISSUE",
AM1161="Exclu","Exclu",
AM1161="SAT","TX ISSUE",
AM1161="SPARE-ISSUE","SPARE-ISSUE",
AM1161="Fiber CAmtel","TX ISSUE",
AM1161="Fiber AOF","TX ISSUE",
AM1161="Projet OCM (HUAWEI)","TRAVAUX-HUAWEI",
AM1161="Projet OCM (NOKIA)","TRAVAUX -NOKIA",
AM1161="ACCESS-ISSUE","ACCESS-ISSUE",
AM1161="Projet OCM (ZTE, NOKIA, autres projets)","TRAVAUX OCM",
AM1161="No root CAuse","No root cause",
AM1161="ODU HS","TX ISSUE",
AM1161="IP &amp; VLAN","TX ISSUE",
AM1161="Warehouse HUAWEI","SPARE-ISSUE",
AM1161="SPARE-HS","SPARE-ISSUE",
AM1161="Power Telco","RAN ISSUE",AM1161="no impacts","no impacts"
),"")</f>
        <v>no impacts</v>
      </c>
      <c r="AM1161" s="67" t="s">
        <v>5605</v>
      </c>
      <c r="AN1161" s="48" t="str" cm="1">
        <f t="array" ref="AN1161">IFERROR(_xlfn.IFS(
AM1161="MPR ISSUE","ACTIVE",
AM1161="BSS Hardware Issue","ACTIVE",
AM1161="Sites strategiques, MLL, Pylone, etc.","PASSIVE",
AM1161="AKTIVCO DEFAUT GE &amp; POWER Cabinet","PASSIVE",
AM1161="AKTIVCO Coupure ENEO &amp; Baisse de tension","PASSIVE",
AM1161="Coupure ENEO &amp; Baisse de tension","PASSIVE",
AM1161="Defaut GE &amp; POWER Cabinet","PASSIVE",
AM1161="Sharing","PASSIVE",
AM1161="Sites strategiques &amp; DataCenter","PASSIVE",
AM1161="Exclu","Exclu",
AM1161="SAT","ACTIVE",
AM1161="SPARE-ISSUE","SPARE-ISSUE",
AM1161="Fiber CAmtel","ACTIVE",
AM1161="Fiber AOF","ACTIVE",
AM1161="Projet OCM (HUAWEI)","PLANNED WORKS",
AM1161="Projet OCM (NOKIA)","PLANNED WORKS",
AM1161="ACCESS-ISSUE","ACCESS-ISSUE",
AM1161="Projet OCM (ZTE, NOKIA, autres projets)","PLANNED WORKS",
AM1161="No root CAuse","No root cause",
AM1161="ODU HS","ACTIVE",
AM1161="IP &amp; VLAN","ACTIVE",
AM1161="Warehouse HUAWEI","SPARE-ISSUE",
AM1161="SPARE-HS","SPARE-ISSUE",
AM1161="Power Telco","ACTIVE", AM1161="no impacts","no impacts"
),"")</f>
        <v>no impacts</v>
      </c>
      <c r="AO1161" s="93" t="s">
        <v>5537</v>
      </c>
      <c r="AP1161" s="101" t="str">
        <f t="shared" si="34"/>
        <v>NRO_037</v>
      </c>
      <c r="AR1161" s="17" t="s">
        <v>5537</v>
      </c>
      <c r="AS1161" s="7" t="s">
        <v>5537</v>
      </c>
      <c r="AT1161" s="6"/>
      <c r="AU1161" s="7"/>
      <c r="AV1161" s="3" t="s">
        <v>5537</v>
      </c>
      <c r="AW1161" s="18" t="s">
        <v>5537</v>
      </c>
      <c r="AX1161" s="18" t="s">
        <v>5537</v>
      </c>
      <c r="AY1161" s="18" t="s">
        <v>5537</v>
      </c>
      <c r="AZ1161" s="18" t="s">
        <v>5537</v>
      </c>
      <c r="BA1161" s="18" t="s">
        <v>5537</v>
      </c>
      <c r="BB1161" s="18" t="s">
        <v>5537</v>
      </c>
      <c r="BC1161" s="18" t="s">
        <v>5537</v>
      </c>
      <c r="BD1161" s="18" t="s">
        <v>5537</v>
      </c>
      <c r="BE1161" s="18" t="s">
        <v>5537</v>
      </c>
      <c r="BF1161" s="18" t="s">
        <v>5537</v>
      </c>
      <c r="BG1161" s="18" t="s">
        <v>5537</v>
      </c>
      <c r="BH1161" s="18" t="s">
        <v>5537</v>
      </c>
      <c r="BI1161" s="9" t="s">
        <v>5537</v>
      </c>
      <c r="BJ1161" s="14"/>
      <c r="BK1161" s="14" t="s">
        <v>5537</v>
      </c>
      <c r="BL1161" s="14" t="str">
        <f>_xlfn.XLOOKUP(B1161,'[4]cell downs 18042026 17h'!$B:$B,'[4]cell downs 18042026 17h'!$B:$B,"")</f>
        <v/>
      </c>
      <c r="BM1161" s="14" t="str">
        <f>_xlfn.XLOOKUP(B1161,'[5]Cells Huawei 19042026 15h'!$B:$B,'[5]Cells Huawei 19042026 15h'!$B:$B,"")</f>
        <v>NRO_037</v>
      </c>
      <c r="BN1161" s="9" t="str">
        <f>_xlfn.XLOOKUP(B1161,'[6]cells down 19042026 9H40'!$B:$B,'[6]cells down 19042026 9H40'!$B:$B,"")</f>
        <v/>
      </c>
      <c r="BO1161" s="9" t="s">
        <v>5537</v>
      </c>
      <c r="BP1161" s="9" t="s">
        <v>12</v>
      </c>
      <c r="BQ1161" s="115"/>
    </row>
    <row r="1162" spans="1:69" s="9" customFormat="1" x14ac:dyDescent="0.3">
      <c r="A1162" s="1" t="s">
        <v>4467</v>
      </c>
      <c r="B1162" s="8" t="s">
        <v>4468</v>
      </c>
      <c r="C1162" s="3" t="str">
        <f>_xlfn.XLOOKUP(B1162,'[1]daily break down'!$D:$D,'[1]daily break down'!$E:$E,"")</f>
        <v>SUD-OUEST</v>
      </c>
      <c r="D1162" s="1" t="s">
        <v>11</v>
      </c>
      <c r="E1162" s="1" t="s">
        <v>12</v>
      </c>
      <c r="F1162" s="3" t="s">
        <v>13</v>
      </c>
      <c r="G1162" s="1" t="s">
        <v>3459</v>
      </c>
      <c r="H1162" s="32" t="str">
        <f>_xlfn.XLOOKUP(B1162,[2]CALCULATION!$B:$B,[2]CALCULATION!$H:$H,"")</f>
        <v>HUAWEI</v>
      </c>
      <c r="I1162" s="28">
        <v>0</v>
      </c>
      <c r="J1162" s="28">
        <v>0</v>
      </c>
      <c r="K1162" s="28">
        <v>0</v>
      </c>
      <c r="L1162" s="28">
        <v>0</v>
      </c>
      <c r="M1162" s="28">
        <v>0</v>
      </c>
      <c r="N1162" s="28">
        <v>0</v>
      </c>
      <c r="O1162" s="28">
        <v>0</v>
      </c>
      <c r="P1162" s="28">
        <v>0</v>
      </c>
      <c r="Q1162" s="28">
        <v>0</v>
      </c>
      <c r="R1162" s="28">
        <v>0</v>
      </c>
      <c r="S1162" s="94">
        <v>0</v>
      </c>
      <c r="T1162" s="94">
        <f>_xlfn.XLOOKUP(B1162,'[3]Nur des jours'!$B:$B,'[3]Nur des jours'!$U:$U,"")</f>
        <v>0</v>
      </c>
      <c r="U1162" s="94">
        <v>0</v>
      </c>
      <c r="V1162" s="94">
        <v>0.50170075306834683</v>
      </c>
      <c r="W1162" s="94">
        <v>0</v>
      </c>
      <c r="X1162" s="94">
        <v>0.4451457197238845</v>
      </c>
      <c r="Y1162" s="94">
        <v>1.2484911523743487</v>
      </c>
      <c r="Z1162" s="94">
        <v>0</v>
      </c>
      <c r="AA1162" s="94">
        <v>0</v>
      </c>
      <c r="AB1162" s="94">
        <v>0</v>
      </c>
      <c r="AC1162" s="94">
        <f>_xlfn.XLOOKUP(B1162,'[3]Nur des jours'!$B:$B,'[3]Nur des jours'!$N:$N,"")</f>
        <v>0</v>
      </c>
      <c r="AD1162" s="94">
        <v>0</v>
      </c>
      <c r="AE1162" s="94">
        <v>0</v>
      </c>
      <c r="AF1162" s="94">
        <v>0</v>
      </c>
      <c r="AG1162" s="94">
        <v>0</v>
      </c>
      <c r="AH1162" s="94">
        <v>0</v>
      </c>
      <c r="AI1162" s="49" t="s">
        <v>6659</v>
      </c>
      <c r="AJ1162" s="49"/>
      <c r="AK1162" s="48" t="str" cm="1">
        <f t="array" ref="AK1162">IFERROR(_xlfn.IFS(
AM1162="MPR ISSUE","PDH",
AM1162="BSS Hardware Issue","BSS",
AM1162="Sites strategiques, MLL, Pylone, etc.","ENVTECH",
AM1162="AKTIVCO DEFAUT GE &amp; POWER Cabinet","AKTIVCO",
AM1162="AKTIVCO Coupure ENEO &amp; Baisse de tension","AKTIVCO GRID ONLY",
AM1162="Coupure ENEO &amp; Baisse de tension","IHS GRID ONLY",
AM1162="Defaut GE &amp; POWER Cabinet","IHS",
AM1162="Sharing","Partners",
AM1162="Sites strategiques &amp; DataCenter","SST &amp; DC",
AM1162="Exclu","Exclu",
AM1162="SAT","SAT",
AM1162="SPARE-ISSUE","SPARE-ISSUE",
AM1162="Fiber CAmtel","TRANS_FO_CAMTEL",
AM1162="Fiber AOF","Fiber AOF",
AM1162="Projet OCM (HUAWEI)","TRAVAUX-HUAWEI",
AM1162="Projet OCM (NOKIA)","TRAVAUX-NOKIA",
AM1162="ACCESS-ISSUE","ACCESS-ISSUE",
AM1162="Projet OCM (ZTE, NOKIA, autres projets)","TRAVAUX OCM",
AM1162="No root CAuse","No root cause",
AM1162="ODU HS","PDH",
AM1162="IP &amp; VLAN","PDH",
AM1162="Warehouse HUAWEI","SPARE-ISSUE",
AM1162="SPARE-HS","SPARE-ISSUE",
AM1162="Power Telco","BSS",AM1162="no impacts","no impacts"
),"")</f>
        <v>IHS</v>
      </c>
      <c r="AL1162" s="48" t="str" cm="1">
        <f t="array" ref="AL1162">IFERROR(_xlfn.IFS(
AM1162="MPR ISSUE","TX ISSUE",
AM1162="BSS Hardware Issue","RAN ISSUE",
AM1162="Sites strategiques, MLL, Pylone, etc.","ENVTECH",
AM1162="AKTIVCO DEFAUT GE &amp; POWER Cabinet","POWER ISSUE",
AM1162="AKTIVCO Coupure ENEO &amp; Baisse de tension","POWER ISSUE",
AM1162="Coupure ENEO &amp; Baisse de tension","POWER ISSUE",
AM1162="Defaut GE &amp; POWER Cabinet","POWER ISSUE",
AM1162="Sharing","POWER ISSUE",
AM1162="Sites strategiques &amp; DataCenter","POWER ISSUE",
AM1162="Exclu","Exclu",
AM1162="SAT","TX ISSUE",
AM1162="SPARE-ISSUE","SPARE-ISSUE",
AM1162="Fiber CAmtel","TX ISSUE",
AM1162="Fiber AOF","TX ISSUE",
AM1162="Projet OCM (HUAWEI)","TRAVAUX-HUAWEI",
AM1162="Projet OCM (NOKIA)","TRAVAUX -NOKIA",
AM1162="ACCESS-ISSUE","ACCESS-ISSUE",
AM1162="Projet OCM (ZTE, NOKIA, autres projets)","TRAVAUX OCM",
AM1162="No root CAuse","No root cause",
AM1162="ODU HS","TX ISSUE",
AM1162="IP &amp; VLAN","TX ISSUE",
AM1162="Warehouse HUAWEI","SPARE-ISSUE",
AM1162="SPARE-HS","SPARE-ISSUE",
AM1162="Power Telco","RAN ISSUE",AM1162="no impacts","no impacts"
),"")</f>
        <v>POWER ISSUE</v>
      </c>
      <c r="AM1162" s="67" t="s">
        <v>5330</v>
      </c>
      <c r="AN1162" s="48" t="str" cm="1">
        <f t="array" ref="AN1162">IFERROR(_xlfn.IFS(
AM1162="MPR ISSUE","ACTIVE",
AM1162="BSS Hardware Issue","ACTIVE",
AM1162="Sites strategiques, MLL, Pylone, etc.","PASSIVE",
AM1162="AKTIVCO DEFAUT GE &amp; POWER Cabinet","PASSIVE",
AM1162="AKTIVCO Coupure ENEO &amp; Baisse de tension","PASSIVE",
AM1162="Coupure ENEO &amp; Baisse de tension","PASSIVE",
AM1162="Defaut GE &amp; POWER Cabinet","PASSIVE",
AM1162="Sharing","PASSIVE",
AM1162="Sites strategiques &amp; DataCenter","PASSIVE",
AM1162="Exclu","Exclu",
AM1162="SAT","ACTIVE",
AM1162="SPARE-ISSUE","SPARE-ISSUE",
AM1162="Fiber CAmtel","ACTIVE",
AM1162="Fiber AOF","ACTIVE",
AM1162="Projet OCM (HUAWEI)","PLANNED WORKS",
AM1162="Projet OCM (NOKIA)","PLANNED WORKS",
AM1162="ACCESS-ISSUE","ACCESS-ISSUE",
AM1162="Projet OCM (ZTE, NOKIA, autres projets)","PLANNED WORKS",
AM1162="No root CAuse","No root cause",
AM1162="ODU HS","ACTIVE",
AM1162="IP &amp; VLAN","ACTIVE",
AM1162="Warehouse HUAWEI","SPARE-ISSUE",
AM1162="SPARE-HS","SPARE-ISSUE",
AM1162="Power Telco","ACTIVE", AM1162="no impacts","no impacts"
),"")</f>
        <v>PASSIVE</v>
      </c>
      <c r="AO1162" s="93" t="s">
        <v>6347</v>
      </c>
      <c r="AP1162" s="101" t="str">
        <f t="shared" si="34"/>
        <v>SUO_157</v>
      </c>
      <c r="AR1162" s="17" t="s">
        <v>5537</v>
      </c>
      <c r="AS1162" s="7" t="s">
        <v>5537</v>
      </c>
      <c r="AT1162" s="6"/>
      <c r="AU1162" s="7"/>
      <c r="AV1162" s="3" t="s">
        <v>6347</v>
      </c>
      <c r="AW1162" s="18" t="s">
        <v>5537</v>
      </c>
      <c r="AX1162" s="18" t="s">
        <v>5537</v>
      </c>
      <c r="AY1162" s="18" t="s">
        <v>5537</v>
      </c>
      <c r="AZ1162" s="18" t="s">
        <v>5537</v>
      </c>
      <c r="BA1162" s="18" t="s">
        <v>5537</v>
      </c>
      <c r="BB1162" s="18" t="s">
        <v>5537</v>
      </c>
      <c r="BC1162" s="18" t="s">
        <v>5537</v>
      </c>
      <c r="BD1162" s="18" t="s">
        <v>5537</v>
      </c>
      <c r="BE1162" s="18" t="s">
        <v>5537</v>
      </c>
      <c r="BF1162" s="18" t="s">
        <v>5537</v>
      </c>
      <c r="BG1162" s="18" t="s">
        <v>5537</v>
      </c>
      <c r="BH1162" s="18" t="s">
        <v>5537</v>
      </c>
      <c r="BI1162" s="9" t="s">
        <v>5537</v>
      </c>
      <c r="BJ1162" s="14"/>
      <c r="BK1162" s="14" t="s">
        <v>5537</v>
      </c>
      <c r="BL1162" s="14" t="str">
        <f>_xlfn.XLOOKUP(B1162,'[4]cell downs 18042026 17h'!$B:$B,'[4]cell downs 18042026 17h'!$B:$B,"")</f>
        <v/>
      </c>
      <c r="BM1162" s="14" t="str">
        <f>_xlfn.XLOOKUP(B1162,'[5]Cells Huawei 19042026 15h'!$B:$B,'[5]Cells Huawei 19042026 15h'!$B:$B,"")</f>
        <v/>
      </c>
      <c r="BN1162" s="9" t="str">
        <f>_xlfn.XLOOKUP(B1162,'[6]cells down 19042026 9H40'!$B:$B,'[6]cells down 19042026 9H40'!$B:$B,"")</f>
        <v/>
      </c>
      <c r="BO1162" s="9" t="s">
        <v>4468</v>
      </c>
      <c r="BP1162" s="9" t="s">
        <v>5537</v>
      </c>
      <c r="BQ1162" s="115"/>
    </row>
    <row r="1163" spans="1:69" s="9" customFormat="1" x14ac:dyDescent="0.3">
      <c r="A1163" s="1" t="s">
        <v>2313</v>
      </c>
      <c r="B1163" s="8" t="s">
        <v>2314</v>
      </c>
      <c r="C1163" s="3" t="str">
        <f>_xlfn.XLOOKUP(B1163,'[1]daily break down'!$D:$D,'[1]daily break down'!$E:$E,"")</f>
        <v>Yaounde</v>
      </c>
      <c r="D1163" s="1" t="s">
        <v>11</v>
      </c>
      <c r="E1163" s="1" t="s">
        <v>145</v>
      </c>
      <c r="F1163" s="3" t="s">
        <v>37</v>
      </c>
      <c r="G1163" s="1" t="s">
        <v>38</v>
      </c>
      <c r="H1163" s="34" t="str">
        <f>_xlfn.XLOOKUP(B1163,[2]CALCULATION!$B:$B,[2]CALCULATION!$H:$H,"")</f>
        <v>ZTE</v>
      </c>
      <c r="I1163" s="28">
        <v>0</v>
      </c>
      <c r="J1163" s="28">
        <v>0</v>
      </c>
      <c r="K1163" s="28">
        <v>0</v>
      </c>
      <c r="L1163" s="28">
        <v>0</v>
      </c>
      <c r="M1163" s="28">
        <v>0</v>
      </c>
      <c r="N1163" s="28">
        <v>0</v>
      </c>
      <c r="O1163" s="28">
        <v>0</v>
      </c>
      <c r="P1163" s="28">
        <v>0</v>
      </c>
      <c r="Q1163" s="28">
        <v>0</v>
      </c>
      <c r="R1163" s="28">
        <v>0</v>
      </c>
      <c r="S1163" s="94">
        <v>0</v>
      </c>
      <c r="T1163" s="94">
        <f>_xlfn.XLOOKUP(B1163,'[3]Nur des jours'!$B:$B,'[3]Nur des jours'!$U:$U,"")</f>
        <v>3.8596892986676479</v>
      </c>
      <c r="U1163" s="94">
        <v>0</v>
      </c>
      <c r="V1163" s="94">
        <v>8.4003218874934685E-2</v>
      </c>
      <c r="W1163" s="94">
        <v>3.8596892986676479</v>
      </c>
      <c r="X1163" s="94">
        <v>0.20569195823452691</v>
      </c>
      <c r="Y1163" s="94">
        <v>1.2409469142460896</v>
      </c>
      <c r="Z1163" s="94">
        <v>0</v>
      </c>
      <c r="AA1163" s="94">
        <v>0</v>
      </c>
      <c r="AB1163" s="94">
        <v>0</v>
      </c>
      <c r="AC1163" s="94">
        <f>_xlfn.XLOOKUP(B1163,'[3]Nur des jours'!$B:$B,'[3]Nur des jours'!$N:$N,"")</f>
        <v>0</v>
      </c>
      <c r="AD1163" s="94">
        <v>0</v>
      </c>
      <c r="AE1163" s="94">
        <v>0</v>
      </c>
      <c r="AF1163" s="94">
        <v>0</v>
      </c>
      <c r="AG1163" s="94">
        <v>0</v>
      </c>
      <c r="AH1163" s="94">
        <v>0</v>
      </c>
      <c r="AI1163" s="49" t="s">
        <v>5559</v>
      </c>
      <c r="AJ1163" s="49"/>
      <c r="AK1163" s="48" t="str" cm="1">
        <f t="array" ref="AK1163">IFERROR(_xlfn.IFS(
AM1163="MPR ISSUE","PDH",
AM1163="BSS Hardware Issue","BSS",
AM1163="Sites strategiques, MLL, Pylone, etc.","ENVTECH",
AM1163="AKTIVCO DEFAUT GE &amp; POWER Cabinet","AKTIVCO",
AM1163="AKTIVCO Coupure ENEO &amp; Baisse de tension","AKTIVCO GRID ONLY",
AM1163="Coupure ENEO &amp; Baisse de tension","IHS GRID ONLY",
AM1163="Defaut GE &amp; POWER Cabinet","IHS",
AM1163="Sharing","Partners",
AM1163="Sites strategiques &amp; DataCenter","SST &amp; DC",
AM1163="Exclu","Exclu",
AM1163="SAT","SAT",
AM1163="SPARE-ISSUE","SPARE-ISSUE",
AM1163="Fiber CAmtel","TRANS_FO_CAMTEL",
AM1163="Fiber AOF","Fiber AOF",
AM1163="Projet OCM (HUAWEI)","TRAVAUX-HUAWEI",
AM1163="Projet OCM (NOKIA)","TRAVAUX-NOKIA",
AM1163="ACCESS-ISSUE","ACCESS-ISSUE",
AM1163="Projet OCM (ZTE, NOKIA, autres projets)","TRAVAUX OCM",
AM1163="No root CAuse","No root cause",
AM1163="ODU HS","PDH",
AM1163="IP &amp; VLAN","PDH",
AM1163="Warehouse HUAWEI","SPARE-ISSUE",
AM1163="SPARE-HS","SPARE-ISSUE",
AM1163="Power Telco","BSS",AM1163="no impacts","no impacts"
),"")</f>
        <v>no impacts</v>
      </c>
      <c r="AL1163" s="48" t="str" cm="1">
        <f t="array" ref="AL1163">IFERROR(_xlfn.IFS(
AM1163="MPR ISSUE","TX ISSUE",
AM1163="BSS Hardware Issue","RAN ISSUE",
AM1163="Sites strategiques, MLL, Pylone, etc.","ENVTECH",
AM1163="AKTIVCO DEFAUT GE &amp; POWER Cabinet","POWER ISSUE",
AM1163="AKTIVCO Coupure ENEO &amp; Baisse de tension","POWER ISSUE",
AM1163="Coupure ENEO &amp; Baisse de tension","POWER ISSUE",
AM1163="Defaut GE &amp; POWER Cabinet","POWER ISSUE",
AM1163="Sharing","POWER ISSUE",
AM1163="Sites strategiques &amp; DataCenter","POWER ISSUE",
AM1163="Exclu","Exclu",
AM1163="SAT","TX ISSUE",
AM1163="SPARE-ISSUE","SPARE-ISSUE",
AM1163="Fiber CAmtel","TX ISSUE",
AM1163="Fiber AOF","TX ISSUE",
AM1163="Projet OCM (HUAWEI)","TRAVAUX-HUAWEI",
AM1163="Projet OCM (NOKIA)","TRAVAUX -NOKIA",
AM1163="ACCESS-ISSUE","ACCESS-ISSUE",
AM1163="Projet OCM (ZTE, NOKIA, autres projets)","TRAVAUX OCM",
AM1163="No root CAuse","No root cause",
AM1163="ODU HS","TX ISSUE",
AM1163="IP &amp; VLAN","TX ISSUE",
AM1163="Warehouse HUAWEI","SPARE-ISSUE",
AM1163="SPARE-HS","SPARE-ISSUE",
AM1163="Power Telco","RAN ISSUE",AM1163="no impacts","no impacts"
),"")</f>
        <v>no impacts</v>
      </c>
      <c r="AM1163" s="67" t="s">
        <v>5605</v>
      </c>
      <c r="AN1163" s="48" t="str" cm="1">
        <f t="array" ref="AN1163">IFERROR(_xlfn.IFS(
AM1163="MPR ISSUE","ACTIVE",
AM1163="BSS Hardware Issue","ACTIVE",
AM1163="Sites strategiques, MLL, Pylone, etc.","PASSIVE",
AM1163="AKTIVCO DEFAUT GE &amp; POWER Cabinet","PASSIVE",
AM1163="AKTIVCO Coupure ENEO &amp; Baisse de tension","PASSIVE",
AM1163="Coupure ENEO &amp; Baisse de tension","PASSIVE",
AM1163="Defaut GE &amp; POWER Cabinet","PASSIVE",
AM1163="Sharing","PASSIVE",
AM1163="Sites strategiques &amp; DataCenter","PASSIVE",
AM1163="Exclu","Exclu",
AM1163="SAT","ACTIVE",
AM1163="SPARE-ISSUE","SPARE-ISSUE",
AM1163="Fiber CAmtel","ACTIVE",
AM1163="Fiber AOF","ACTIVE",
AM1163="Projet OCM (HUAWEI)","PLANNED WORKS",
AM1163="Projet OCM (NOKIA)","PLANNED WORKS",
AM1163="ACCESS-ISSUE","ACCESS-ISSUE",
AM1163="Projet OCM (ZTE, NOKIA, autres projets)","PLANNED WORKS",
AM1163="No root CAuse","No root cause",
AM1163="ODU HS","ACTIVE",
AM1163="IP &amp; VLAN","ACTIVE",
AM1163="Warehouse HUAWEI","SPARE-ISSUE",
AM1163="SPARE-HS","SPARE-ISSUE",
AM1163="Power Telco","ACTIVE", AM1163="no impacts","no impacts"
),"")</f>
        <v>no impacts</v>
      </c>
      <c r="AO1163" s="93" t="s">
        <v>5537</v>
      </c>
      <c r="AP1163" s="101" t="str">
        <f t="shared" si="34"/>
        <v>CTR_104</v>
      </c>
      <c r="AR1163" s="17" t="s">
        <v>5537</v>
      </c>
      <c r="AS1163" s="7" t="s">
        <v>5537</v>
      </c>
      <c r="AT1163" s="6"/>
      <c r="AU1163" s="7"/>
      <c r="AV1163" s="3" t="s">
        <v>5537</v>
      </c>
      <c r="AW1163" s="18" t="s">
        <v>5537</v>
      </c>
      <c r="AX1163" s="18" t="s">
        <v>5537</v>
      </c>
      <c r="AY1163" s="18" t="s">
        <v>5537</v>
      </c>
      <c r="AZ1163" s="18" t="s">
        <v>5537</v>
      </c>
      <c r="BA1163" s="18" t="s">
        <v>5537</v>
      </c>
      <c r="BB1163" s="18" t="s">
        <v>5537</v>
      </c>
      <c r="BC1163" s="18" t="s">
        <v>5537</v>
      </c>
      <c r="BD1163" s="18" t="s">
        <v>5537</v>
      </c>
      <c r="BE1163" s="18" t="s">
        <v>5537</v>
      </c>
      <c r="BF1163" s="18" t="s">
        <v>5537</v>
      </c>
      <c r="BG1163" s="18" t="s">
        <v>5537</v>
      </c>
      <c r="BH1163" s="18" t="s">
        <v>5537</v>
      </c>
      <c r="BI1163" s="9" t="s">
        <v>5537</v>
      </c>
      <c r="BJ1163" s="14"/>
      <c r="BK1163" s="14" t="s">
        <v>5537</v>
      </c>
      <c r="BL1163" s="14" t="str">
        <f>_xlfn.XLOOKUP(B1163,'[4]cell downs 18042026 17h'!$B:$B,'[4]cell downs 18042026 17h'!$B:$B,"")</f>
        <v/>
      </c>
      <c r="BM1163" s="14" t="str">
        <f>_xlfn.XLOOKUP(B1163,'[5]Cells Huawei 19042026 15h'!$B:$B,'[5]Cells Huawei 19042026 15h'!$B:$B,"")</f>
        <v/>
      </c>
      <c r="BN1163" s="9" t="str">
        <f>_xlfn.XLOOKUP(B1163,'[6]cells down 19042026 9H40'!$B:$B,'[6]cells down 19042026 9H40'!$B:$B,"")</f>
        <v/>
      </c>
      <c r="BO1163" s="9" t="s">
        <v>2314</v>
      </c>
      <c r="BP1163" s="9" t="s">
        <v>5537</v>
      </c>
      <c r="BQ1163" s="115"/>
    </row>
    <row r="1164" spans="1:69" s="9" customFormat="1" x14ac:dyDescent="0.3">
      <c r="A1164" s="1" t="s">
        <v>4212</v>
      </c>
      <c r="B1164" s="8" t="s">
        <v>4213</v>
      </c>
      <c r="C1164" s="3" t="str">
        <f>_xlfn.XLOOKUP(B1164,'[1]daily break down'!$D:$D,'[1]daily break down'!$E:$E,"")</f>
        <v>OUEST</v>
      </c>
      <c r="D1164" s="1" t="s">
        <v>21</v>
      </c>
      <c r="E1164" s="1" t="s">
        <v>122</v>
      </c>
      <c r="F1164" s="3" t="s">
        <v>102</v>
      </c>
      <c r="G1164" s="1" t="s">
        <v>4212</v>
      </c>
      <c r="H1164" s="32" t="str">
        <f>_xlfn.XLOOKUP(B1164,[2]CALCULATION!$B:$B,[2]CALCULATION!$H:$H,"")</f>
        <v>HUAWEI</v>
      </c>
      <c r="I1164" s="28">
        <v>0</v>
      </c>
      <c r="J1164" s="28">
        <v>0</v>
      </c>
      <c r="K1164" s="28">
        <v>0</v>
      </c>
      <c r="L1164" s="28">
        <v>0</v>
      </c>
      <c r="M1164" s="28">
        <v>0</v>
      </c>
      <c r="N1164" s="28">
        <v>0</v>
      </c>
      <c r="O1164" s="28">
        <v>0</v>
      </c>
      <c r="P1164" s="28">
        <v>0</v>
      </c>
      <c r="Q1164" s="28">
        <v>0</v>
      </c>
      <c r="R1164" s="28">
        <v>0</v>
      </c>
      <c r="S1164" s="94">
        <v>0</v>
      </c>
      <c r="T1164" s="94">
        <f>_xlfn.XLOOKUP(B1164,'[3]Nur des jours'!$B:$B,'[3]Nur des jours'!$U:$U,"")</f>
        <v>0</v>
      </c>
      <c r="U1164" s="94">
        <v>0</v>
      </c>
      <c r="V1164" s="94">
        <v>0</v>
      </c>
      <c r="W1164" s="94">
        <v>0.17442706594413199</v>
      </c>
      <c r="X1164" s="94">
        <v>0</v>
      </c>
      <c r="Y1164" s="94">
        <v>1.2314764876595525</v>
      </c>
      <c r="Z1164" s="94">
        <v>0</v>
      </c>
      <c r="AA1164" s="94">
        <v>0</v>
      </c>
      <c r="AB1164" s="94">
        <v>0</v>
      </c>
      <c r="AC1164" s="94">
        <f>_xlfn.XLOOKUP(B1164,'[3]Nur des jours'!$B:$B,'[3]Nur des jours'!$N:$N,"")</f>
        <v>0</v>
      </c>
      <c r="AD1164" s="94">
        <v>0</v>
      </c>
      <c r="AE1164" s="94">
        <v>0</v>
      </c>
      <c r="AF1164" s="94">
        <v>0</v>
      </c>
      <c r="AG1164" s="94">
        <v>0</v>
      </c>
      <c r="AH1164" s="94">
        <v>0</v>
      </c>
      <c r="AI1164" s="49" t="s">
        <v>5559</v>
      </c>
      <c r="AJ1164" s="49"/>
      <c r="AK1164" s="48" t="str" cm="1">
        <f t="array" ref="AK1164">IFERROR(_xlfn.IFS(
AM1164="MPR ISSUE","PDH",
AM1164="BSS Hardware Issue","BSS",
AM1164="Sites strategiques, MLL, Pylone, etc.","ENVTECH",
AM1164="AKTIVCO DEFAUT GE &amp; POWER Cabinet","AKTIVCO",
AM1164="AKTIVCO Coupure ENEO &amp; Baisse de tension","AKTIVCO GRID ONLY",
AM1164="Coupure ENEO &amp; Baisse de tension","IHS GRID ONLY",
AM1164="Defaut GE &amp; POWER Cabinet","IHS",
AM1164="Sharing","Partners",
AM1164="Sites strategiques &amp; DataCenter","SST &amp; DC",
AM1164="Exclu","Exclu",
AM1164="SAT","SAT",
AM1164="SPARE-ISSUE","SPARE-ISSUE",
AM1164="Fiber CAmtel","TRANS_FO_CAMTEL",
AM1164="Fiber AOF","Fiber AOF",
AM1164="Projet OCM (HUAWEI)","TRAVAUX-HUAWEI",
AM1164="Projet OCM (NOKIA)","TRAVAUX-NOKIA",
AM1164="ACCESS-ISSUE","ACCESS-ISSUE",
AM1164="Projet OCM (ZTE, NOKIA, autres projets)","TRAVAUX OCM",
AM1164="No root CAuse","No root cause",
AM1164="ODU HS","PDH",
AM1164="IP &amp; VLAN","PDH",
AM1164="Warehouse HUAWEI","SPARE-ISSUE",
AM1164="SPARE-HS","SPARE-ISSUE",
AM1164="Power Telco","BSS",AM1164="no impacts","no impacts"
),"")</f>
        <v>no impacts</v>
      </c>
      <c r="AL1164" s="48" t="str" cm="1">
        <f t="array" ref="AL1164">IFERROR(_xlfn.IFS(
AM1164="MPR ISSUE","TX ISSUE",
AM1164="BSS Hardware Issue","RAN ISSUE",
AM1164="Sites strategiques, MLL, Pylone, etc.","ENVTECH",
AM1164="AKTIVCO DEFAUT GE &amp; POWER Cabinet","POWER ISSUE",
AM1164="AKTIVCO Coupure ENEO &amp; Baisse de tension","POWER ISSUE",
AM1164="Coupure ENEO &amp; Baisse de tension","POWER ISSUE",
AM1164="Defaut GE &amp; POWER Cabinet","POWER ISSUE",
AM1164="Sharing","POWER ISSUE",
AM1164="Sites strategiques &amp; DataCenter","POWER ISSUE",
AM1164="Exclu","Exclu",
AM1164="SAT","TX ISSUE",
AM1164="SPARE-ISSUE","SPARE-ISSUE",
AM1164="Fiber CAmtel","TX ISSUE",
AM1164="Fiber AOF","TX ISSUE",
AM1164="Projet OCM (HUAWEI)","TRAVAUX-HUAWEI",
AM1164="Projet OCM (NOKIA)","TRAVAUX -NOKIA",
AM1164="ACCESS-ISSUE","ACCESS-ISSUE",
AM1164="Projet OCM (ZTE, NOKIA, autres projets)","TRAVAUX OCM",
AM1164="No root CAuse","No root cause",
AM1164="ODU HS","TX ISSUE",
AM1164="IP &amp; VLAN","TX ISSUE",
AM1164="Warehouse HUAWEI","SPARE-ISSUE",
AM1164="SPARE-HS","SPARE-ISSUE",
AM1164="Power Telco","RAN ISSUE",AM1164="no impacts","no impacts"
),"")</f>
        <v>no impacts</v>
      </c>
      <c r="AM1164" s="67" t="s">
        <v>5605</v>
      </c>
      <c r="AN1164" s="48" t="str" cm="1">
        <f t="array" ref="AN1164">IFERROR(_xlfn.IFS(
AM1164="MPR ISSUE","ACTIVE",
AM1164="BSS Hardware Issue","ACTIVE",
AM1164="Sites strategiques, MLL, Pylone, etc.","PASSIVE",
AM1164="AKTIVCO DEFAUT GE &amp; POWER Cabinet","PASSIVE",
AM1164="AKTIVCO Coupure ENEO &amp; Baisse de tension","PASSIVE",
AM1164="Coupure ENEO &amp; Baisse de tension","PASSIVE",
AM1164="Defaut GE &amp; POWER Cabinet","PASSIVE",
AM1164="Sharing","PASSIVE",
AM1164="Sites strategiques &amp; DataCenter","PASSIVE",
AM1164="Exclu","Exclu",
AM1164="SAT","ACTIVE",
AM1164="SPARE-ISSUE","SPARE-ISSUE",
AM1164="Fiber CAmtel","ACTIVE",
AM1164="Fiber AOF","ACTIVE",
AM1164="Projet OCM (HUAWEI)","PLANNED WORKS",
AM1164="Projet OCM (NOKIA)","PLANNED WORKS",
AM1164="ACCESS-ISSUE","ACCESS-ISSUE",
AM1164="Projet OCM (ZTE, NOKIA, autres projets)","PLANNED WORKS",
AM1164="No root CAuse","No root cause",
AM1164="ODU HS","ACTIVE",
AM1164="IP &amp; VLAN","ACTIVE",
AM1164="Warehouse HUAWEI","SPARE-ISSUE",
AM1164="SPARE-HS","SPARE-ISSUE",
AM1164="Power Telco","ACTIVE", AM1164="no impacts","no impacts"
),"")</f>
        <v>no impacts</v>
      </c>
      <c r="AO1164" s="93" t="s">
        <v>5537</v>
      </c>
      <c r="AP1164" s="101" t="str">
        <f t="shared" si="34"/>
        <v>OST_272</v>
      </c>
      <c r="AR1164" s="17" t="s">
        <v>5537</v>
      </c>
      <c r="AS1164" s="7" t="s">
        <v>5537</v>
      </c>
      <c r="AT1164" s="6"/>
      <c r="AU1164" s="7"/>
      <c r="AV1164" s="3" t="s">
        <v>5537</v>
      </c>
      <c r="AW1164" s="18" t="s">
        <v>5537</v>
      </c>
      <c r="AX1164" s="18" t="s">
        <v>5537</v>
      </c>
      <c r="AY1164" s="18" t="s">
        <v>5537</v>
      </c>
      <c r="AZ1164" s="18" t="s">
        <v>5537</v>
      </c>
      <c r="BA1164" s="18" t="s">
        <v>5537</v>
      </c>
      <c r="BB1164" s="18" t="s">
        <v>5537</v>
      </c>
      <c r="BC1164" s="18" t="s">
        <v>5537</v>
      </c>
      <c r="BD1164" s="18" t="s">
        <v>5537</v>
      </c>
      <c r="BE1164" s="18" t="s">
        <v>5537</v>
      </c>
      <c r="BF1164" s="18" t="s">
        <v>5537</v>
      </c>
      <c r="BG1164" s="18" t="s">
        <v>5537</v>
      </c>
      <c r="BH1164" s="18" t="s">
        <v>5537</v>
      </c>
      <c r="BI1164" s="9" t="s">
        <v>5537</v>
      </c>
      <c r="BJ1164" s="14"/>
      <c r="BK1164" s="14" t="s">
        <v>5537</v>
      </c>
      <c r="BL1164" s="14" t="str">
        <f>_xlfn.XLOOKUP(B1164,'[4]cell downs 18042026 17h'!$B:$B,'[4]cell downs 18042026 17h'!$B:$B,"")</f>
        <v/>
      </c>
      <c r="BM1164" s="14" t="str">
        <f>_xlfn.XLOOKUP(B1164,'[5]Cells Huawei 19042026 15h'!$B:$B,'[5]Cells Huawei 19042026 15h'!$B:$B,"")</f>
        <v/>
      </c>
      <c r="BN1164" s="9" t="str">
        <f>_xlfn.XLOOKUP(B1164,'[6]cells down 19042026 9H40'!$B:$B,'[6]cells down 19042026 9H40'!$B:$B,"")</f>
        <v/>
      </c>
      <c r="BO1164" s="9" t="s">
        <v>5537</v>
      </c>
      <c r="BP1164" s="9" t="s">
        <v>5537</v>
      </c>
      <c r="BQ1164" s="115"/>
    </row>
    <row r="1165" spans="1:69" s="9" customFormat="1" x14ac:dyDescent="0.3">
      <c r="A1165" s="1" t="s">
        <v>3212</v>
      </c>
      <c r="B1165" s="8" t="s">
        <v>3213</v>
      </c>
      <c r="C1165" s="3" t="str">
        <f>_xlfn.XLOOKUP(B1165,'[1]daily break down'!$D:$D,'[1]daily break down'!$E:$E,"")</f>
        <v>OUEST</v>
      </c>
      <c r="D1165" s="1" t="s">
        <v>11</v>
      </c>
      <c r="E1165" s="1" t="s">
        <v>83</v>
      </c>
      <c r="F1165" s="3" t="s">
        <v>102</v>
      </c>
      <c r="G1165" s="1" t="s">
        <v>3212</v>
      </c>
      <c r="H1165" s="32" t="str">
        <f>_xlfn.XLOOKUP(B1165,[2]CALCULATION!$B:$B,[2]CALCULATION!$H:$H,"")</f>
        <v>Huawei</v>
      </c>
      <c r="I1165" s="28">
        <v>0</v>
      </c>
      <c r="J1165" s="28">
        <v>0</v>
      </c>
      <c r="K1165" s="28">
        <v>0</v>
      </c>
      <c r="L1165" s="28">
        <v>0</v>
      </c>
      <c r="M1165" s="28">
        <v>0</v>
      </c>
      <c r="N1165" s="28">
        <v>0</v>
      </c>
      <c r="O1165" s="28">
        <v>0</v>
      </c>
      <c r="P1165" s="28">
        <v>0</v>
      </c>
      <c r="Q1165" s="28">
        <v>0</v>
      </c>
      <c r="R1165" s="28">
        <v>0</v>
      </c>
      <c r="S1165" s="94">
        <v>0</v>
      </c>
      <c r="T1165" s="94">
        <f>_xlfn.XLOOKUP(B1165,'[3]Nur des jours'!$B:$B,'[3]Nur des jours'!$U:$U,"")</f>
        <v>0</v>
      </c>
      <c r="U1165" s="94">
        <v>0</v>
      </c>
      <c r="V1165" s="94">
        <v>4.494439735983769E-3</v>
      </c>
      <c r="W1165" s="94">
        <v>0.21419929059192483</v>
      </c>
      <c r="X1165" s="94">
        <v>0</v>
      </c>
      <c r="Y1165" s="94">
        <v>1.2309771054666654</v>
      </c>
      <c r="Z1165" s="94">
        <v>0</v>
      </c>
      <c r="AA1165" s="94">
        <v>0</v>
      </c>
      <c r="AB1165" s="94">
        <v>0</v>
      </c>
      <c r="AC1165" s="94">
        <f>_xlfn.XLOOKUP(B1165,'[3]Nur des jours'!$B:$B,'[3]Nur des jours'!$N:$N,"")</f>
        <v>0</v>
      </c>
      <c r="AD1165" s="94">
        <v>0</v>
      </c>
      <c r="AE1165" s="94">
        <v>0</v>
      </c>
      <c r="AF1165" s="94">
        <v>0</v>
      </c>
      <c r="AG1165" s="94">
        <v>0</v>
      </c>
      <c r="AH1165" s="94">
        <v>0</v>
      </c>
      <c r="AI1165" s="49" t="s">
        <v>5559</v>
      </c>
      <c r="AJ1165" s="49"/>
      <c r="AK1165" s="48" t="str" cm="1">
        <f t="array" ref="AK1165">IFERROR(_xlfn.IFS(
AM1165="MPR ISSUE","PDH",
AM1165="BSS Hardware Issue","BSS",
AM1165="Sites strategiques, MLL, Pylone, etc.","ENVTECH",
AM1165="AKTIVCO DEFAUT GE &amp; POWER Cabinet","AKTIVCO",
AM1165="AKTIVCO Coupure ENEO &amp; Baisse de tension","AKTIVCO GRID ONLY",
AM1165="Coupure ENEO &amp; Baisse de tension","IHS GRID ONLY",
AM1165="Defaut GE &amp; POWER Cabinet","IHS",
AM1165="Sharing","Partners",
AM1165="Sites strategiques &amp; DataCenter","SST &amp; DC",
AM1165="Exclu","Exclu",
AM1165="SAT","SAT",
AM1165="SPARE-ISSUE","SPARE-ISSUE",
AM1165="Fiber CAmtel","TRANS_FO_CAMTEL",
AM1165="Fiber AOF","Fiber AOF",
AM1165="Projet OCM (HUAWEI)","TRAVAUX-HUAWEI",
AM1165="Projet OCM (NOKIA)","TRAVAUX-NOKIA",
AM1165="ACCESS-ISSUE","ACCESS-ISSUE",
AM1165="Projet OCM (ZTE, NOKIA, autres projets)","TRAVAUX OCM",
AM1165="No root CAuse","No root cause",
AM1165="ODU HS","PDH",
AM1165="IP &amp; VLAN","PDH",
AM1165="Warehouse HUAWEI","SPARE-ISSUE",
AM1165="SPARE-HS","SPARE-ISSUE",
AM1165="Power Telco","BSS",AM1165="no impacts","no impacts"
),"")</f>
        <v>no impacts</v>
      </c>
      <c r="AL1165" s="48" t="str" cm="1">
        <f t="array" ref="AL1165">IFERROR(_xlfn.IFS(
AM1165="MPR ISSUE","TX ISSUE",
AM1165="BSS Hardware Issue","RAN ISSUE",
AM1165="Sites strategiques, MLL, Pylone, etc.","ENVTECH",
AM1165="AKTIVCO DEFAUT GE &amp; POWER Cabinet","POWER ISSUE",
AM1165="AKTIVCO Coupure ENEO &amp; Baisse de tension","POWER ISSUE",
AM1165="Coupure ENEO &amp; Baisse de tension","POWER ISSUE",
AM1165="Defaut GE &amp; POWER Cabinet","POWER ISSUE",
AM1165="Sharing","POWER ISSUE",
AM1165="Sites strategiques &amp; DataCenter","POWER ISSUE",
AM1165="Exclu","Exclu",
AM1165="SAT","TX ISSUE",
AM1165="SPARE-ISSUE","SPARE-ISSUE",
AM1165="Fiber CAmtel","TX ISSUE",
AM1165="Fiber AOF","TX ISSUE",
AM1165="Projet OCM (HUAWEI)","TRAVAUX-HUAWEI",
AM1165="Projet OCM (NOKIA)","TRAVAUX -NOKIA",
AM1165="ACCESS-ISSUE","ACCESS-ISSUE",
AM1165="Projet OCM (ZTE, NOKIA, autres projets)","TRAVAUX OCM",
AM1165="No root CAuse","No root cause",
AM1165="ODU HS","TX ISSUE",
AM1165="IP &amp; VLAN","TX ISSUE",
AM1165="Warehouse HUAWEI","SPARE-ISSUE",
AM1165="SPARE-HS","SPARE-ISSUE",
AM1165="Power Telco","RAN ISSUE",AM1165="no impacts","no impacts"
),"")</f>
        <v>no impacts</v>
      </c>
      <c r="AM1165" s="67" t="s">
        <v>5605</v>
      </c>
      <c r="AN1165" s="48" t="str" cm="1">
        <f t="array" ref="AN1165">IFERROR(_xlfn.IFS(
AM1165="MPR ISSUE","ACTIVE",
AM1165="BSS Hardware Issue","ACTIVE",
AM1165="Sites strategiques, MLL, Pylone, etc.","PASSIVE",
AM1165="AKTIVCO DEFAUT GE &amp; POWER Cabinet","PASSIVE",
AM1165="AKTIVCO Coupure ENEO &amp; Baisse de tension","PASSIVE",
AM1165="Coupure ENEO &amp; Baisse de tension","PASSIVE",
AM1165="Defaut GE &amp; POWER Cabinet","PASSIVE",
AM1165="Sharing","PASSIVE",
AM1165="Sites strategiques &amp; DataCenter","PASSIVE",
AM1165="Exclu","Exclu",
AM1165="SAT","ACTIVE",
AM1165="SPARE-ISSUE","SPARE-ISSUE",
AM1165="Fiber CAmtel","ACTIVE",
AM1165="Fiber AOF","ACTIVE",
AM1165="Projet OCM (HUAWEI)","PLANNED WORKS",
AM1165="Projet OCM (NOKIA)","PLANNED WORKS",
AM1165="ACCESS-ISSUE","ACCESS-ISSUE",
AM1165="Projet OCM (ZTE, NOKIA, autres projets)","PLANNED WORKS",
AM1165="No root CAuse","No root cause",
AM1165="ODU HS","ACTIVE",
AM1165="IP &amp; VLAN","ACTIVE",
AM1165="Warehouse HUAWEI","SPARE-ISSUE",
AM1165="SPARE-HS","SPARE-ISSUE",
AM1165="Power Telco","ACTIVE", AM1165="no impacts","no impacts"
),"")</f>
        <v>no impacts</v>
      </c>
      <c r="AO1165" s="93" t="s">
        <v>5537</v>
      </c>
      <c r="AP1165" s="101" t="str">
        <f t="shared" si="34"/>
        <v>OST_057</v>
      </c>
      <c r="AR1165" s="17" t="s">
        <v>5537</v>
      </c>
      <c r="AS1165" s="7" t="s">
        <v>5537</v>
      </c>
      <c r="AT1165" s="6"/>
      <c r="AU1165" s="7"/>
      <c r="AV1165" s="3" t="s">
        <v>5537</v>
      </c>
      <c r="AW1165" s="18" t="s">
        <v>5537</v>
      </c>
      <c r="AX1165" s="18" t="s">
        <v>5537</v>
      </c>
      <c r="AY1165" s="18" t="s">
        <v>5537</v>
      </c>
      <c r="AZ1165" s="18" t="s">
        <v>5537</v>
      </c>
      <c r="BA1165" s="18" t="s">
        <v>5537</v>
      </c>
      <c r="BB1165" s="18" t="s">
        <v>5537</v>
      </c>
      <c r="BC1165" s="18" t="s">
        <v>5537</v>
      </c>
      <c r="BD1165" s="18" t="s">
        <v>5537</v>
      </c>
      <c r="BE1165" s="18" t="s">
        <v>5537</v>
      </c>
      <c r="BF1165" s="18" t="s">
        <v>5537</v>
      </c>
      <c r="BG1165" s="18" t="s">
        <v>5537</v>
      </c>
      <c r="BH1165" s="18" t="s">
        <v>5537</v>
      </c>
      <c r="BI1165" s="9" t="s">
        <v>5537</v>
      </c>
      <c r="BJ1165" s="14"/>
      <c r="BK1165" s="14" t="s">
        <v>5537</v>
      </c>
      <c r="BL1165" s="14" t="str">
        <f>_xlfn.XLOOKUP(B1165,'[4]cell downs 18042026 17h'!$B:$B,'[4]cell downs 18042026 17h'!$B:$B,"")</f>
        <v/>
      </c>
      <c r="BM1165" s="14" t="str">
        <f>_xlfn.XLOOKUP(B1165,'[5]Cells Huawei 19042026 15h'!$B:$B,'[5]Cells Huawei 19042026 15h'!$B:$B,"")</f>
        <v/>
      </c>
      <c r="BN1165" s="9" t="str">
        <f>_xlfn.XLOOKUP(B1165,'[6]cells down 19042026 9H40'!$B:$B,'[6]cells down 19042026 9H40'!$B:$B,"")</f>
        <v/>
      </c>
      <c r="BO1165" s="9" t="s">
        <v>3213</v>
      </c>
      <c r="BP1165" s="9" t="s">
        <v>5537</v>
      </c>
      <c r="BQ1165" s="115"/>
    </row>
    <row r="1166" spans="1:69" s="9" customFormat="1" x14ac:dyDescent="0.3">
      <c r="A1166" s="1" t="s">
        <v>2689</v>
      </c>
      <c r="B1166" s="8" t="s">
        <v>2690</v>
      </c>
      <c r="C1166" s="3" t="str">
        <f>_xlfn.XLOOKUP(B1166,'[1]daily break down'!$D:$D,'[1]daily break down'!$E:$E,"")</f>
        <v>OUEST</v>
      </c>
      <c r="D1166" s="1" t="s">
        <v>11</v>
      </c>
      <c r="E1166" s="1" t="s">
        <v>12</v>
      </c>
      <c r="F1166" s="3" t="s">
        <v>102</v>
      </c>
      <c r="G1166" s="1" t="s">
        <v>2689</v>
      </c>
      <c r="H1166" s="32" t="str">
        <f>_xlfn.XLOOKUP(B1166,[2]CALCULATION!$B:$B,[2]CALCULATION!$H:$H,"")</f>
        <v>Huawei</v>
      </c>
      <c r="I1166" s="28">
        <v>0</v>
      </c>
      <c r="J1166" s="28">
        <v>0</v>
      </c>
      <c r="K1166" s="28">
        <v>0</v>
      </c>
      <c r="L1166" s="28">
        <v>0</v>
      </c>
      <c r="M1166" s="28">
        <v>0</v>
      </c>
      <c r="N1166" s="28">
        <v>0</v>
      </c>
      <c r="O1166" s="28">
        <v>0</v>
      </c>
      <c r="P1166" s="28">
        <v>0</v>
      </c>
      <c r="Q1166" s="28">
        <v>0</v>
      </c>
      <c r="R1166" s="28">
        <v>0</v>
      </c>
      <c r="S1166" s="94">
        <v>0</v>
      </c>
      <c r="T1166" s="94">
        <f>_xlfn.XLOOKUP(B1166,'[3]Nur des jours'!$B:$B,'[3]Nur des jours'!$U:$U,"")</f>
        <v>0</v>
      </c>
      <c r="U1166" s="94">
        <v>0</v>
      </c>
      <c r="V1166" s="94">
        <v>2.0653020691544457</v>
      </c>
      <c r="W1166" s="94">
        <v>0</v>
      </c>
      <c r="X1166" s="94">
        <v>0.1516695060111348</v>
      </c>
      <c r="Y1166" s="94">
        <v>1.1455649154046565</v>
      </c>
      <c r="Z1166" s="94">
        <v>0</v>
      </c>
      <c r="AA1166" s="94">
        <v>0</v>
      </c>
      <c r="AB1166" s="94">
        <v>0</v>
      </c>
      <c r="AC1166" s="94">
        <f>_xlfn.XLOOKUP(B1166,'[3]Nur des jours'!$B:$B,'[3]Nur des jours'!$N:$N,"")</f>
        <v>0</v>
      </c>
      <c r="AD1166" s="94">
        <v>0</v>
      </c>
      <c r="AE1166" s="94">
        <v>0</v>
      </c>
      <c r="AF1166" s="94">
        <v>0</v>
      </c>
      <c r="AG1166" s="94">
        <v>0</v>
      </c>
      <c r="AH1166" s="94">
        <v>0</v>
      </c>
      <c r="AI1166" s="49" t="s">
        <v>5559</v>
      </c>
      <c r="AJ1166" s="49"/>
      <c r="AK1166" s="48" t="str" cm="1">
        <f t="array" ref="AK1166">IFERROR(_xlfn.IFS(
AM1166="MPR ISSUE","PDH",
AM1166="BSS Hardware Issue","BSS",
AM1166="Sites strategiques, MLL, Pylone, etc.","ENVTECH",
AM1166="AKTIVCO DEFAUT GE &amp; POWER Cabinet","AKTIVCO",
AM1166="AKTIVCO Coupure ENEO &amp; Baisse de tension","AKTIVCO GRID ONLY",
AM1166="Coupure ENEO &amp; Baisse de tension","IHS GRID ONLY",
AM1166="Defaut GE &amp; POWER Cabinet","IHS",
AM1166="Sharing","Partners",
AM1166="Sites strategiques &amp; DataCenter","SST &amp; DC",
AM1166="Exclu","Exclu",
AM1166="SAT","SAT",
AM1166="SPARE-ISSUE","SPARE-ISSUE",
AM1166="Fiber CAmtel","TRANS_FO_CAMTEL",
AM1166="Fiber AOF","Fiber AOF",
AM1166="Projet OCM (HUAWEI)","TRAVAUX-HUAWEI",
AM1166="Projet OCM (NOKIA)","TRAVAUX-NOKIA",
AM1166="ACCESS-ISSUE","ACCESS-ISSUE",
AM1166="Projet OCM (ZTE, NOKIA, autres projets)","TRAVAUX OCM",
AM1166="No root CAuse","No root cause",
AM1166="ODU HS","PDH",
AM1166="IP &amp; VLAN","PDH",
AM1166="Warehouse HUAWEI","SPARE-ISSUE",
AM1166="SPARE-HS","SPARE-ISSUE",
AM1166="Power Telco","BSS",AM1166="no impacts","no impacts"
),"")</f>
        <v>no impacts</v>
      </c>
      <c r="AL1166" s="48" t="str" cm="1">
        <f t="array" ref="AL1166">IFERROR(_xlfn.IFS(
AM1166="MPR ISSUE","TX ISSUE",
AM1166="BSS Hardware Issue","RAN ISSUE",
AM1166="Sites strategiques, MLL, Pylone, etc.","ENVTECH",
AM1166="AKTIVCO DEFAUT GE &amp; POWER Cabinet","POWER ISSUE",
AM1166="AKTIVCO Coupure ENEO &amp; Baisse de tension","POWER ISSUE",
AM1166="Coupure ENEO &amp; Baisse de tension","POWER ISSUE",
AM1166="Defaut GE &amp; POWER Cabinet","POWER ISSUE",
AM1166="Sharing","POWER ISSUE",
AM1166="Sites strategiques &amp; DataCenter","POWER ISSUE",
AM1166="Exclu","Exclu",
AM1166="SAT","TX ISSUE",
AM1166="SPARE-ISSUE","SPARE-ISSUE",
AM1166="Fiber CAmtel","TX ISSUE",
AM1166="Fiber AOF","TX ISSUE",
AM1166="Projet OCM (HUAWEI)","TRAVAUX-HUAWEI",
AM1166="Projet OCM (NOKIA)","TRAVAUX -NOKIA",
AM1166="ACCESS-ISSUE","ACCESS-ISSUE",
AM1166="Projet OCM (ZTE, NOKIA, autres projets)","TRAVAUX OCM",
AM1166="No root CAuse","No root cause",
AM1166="ODU HS","TX ISSUE",
AM1166="IP &amp; VLAN","TX ISSUE",
AM1166="Warehouse HUAWEI","SPARE-ISSUE",
AM1166="SPARE-HS","SPARE-ISSUE",
AM1166="Power Telco","RAN ISSUE",AM1166="no impacts","no impacts"
),"")</f>
        <v>no impacts</v>
      </c>
      <c r="AM1166" s="67" t="s">
        <v>5605</v>
      </c>
      <c r="AN1166" s="48" t="str" cm="1">
        <f t="array" ref="AN1166">IFERROR(_xlfn.IFS(
AM1166="MPR ISSUE","ACTIVE",
AM1166="BSS Hardware Issue","ACTIVE",
AM1166="Sites strategiques, MLL, Pylone, etc.","PASSIVE",
AM1166="AKTIVCO DEFAUT GE &amp; POWER Cabinet","PASSIVE",
AM1166="AKTIVCO Coupure ENEO &amp; Baisse de tension","PASSIVE",
AM1166="Coupure ENEO &amp; Baisse de tension","PASSIVE",
AM1166="Defaut GE &amp; POWER Cabinet","PASSIVE",
AM1166="Sharing","PASSIVE",
AM1166="Sites strategiques &amp; DataCenter","PASSIVE",
AM1166="Exclu","Exclu",
AM1166="SAT","ACTIVE",
AM1166="SPARE-ISSUE","SPARE-ISSUE",
AM1166="Fiber CAmtel","ACTIVE",
AM1166="Fiber AOF","ACTIVE",
AM1166="Projet OCM (HUAWEI)","PLANNED WORKS",
AM1166="Projet OCM (NOKIA)","PLANNED WORKS",
AM1166="ACCESS-ISSUE","ACCESS-ISSUE",
AM1166="Projet OCM (ZTE, NOKIA, autres projets)","PLANNED WORKS",
AM1166="No root CAuse","No root cause",
AM1166="ODU HS","ACTIVE",
AM1166="IP &amp; VLAN","ACTIVE",
AM1166="Warehouse HUAWEI","SPARE-ISSUE",
AM1166="SPARE-HS","SPARE-ISSUE",
AM1166="Power Telco","ACTIVE", AM1166="no impacts","no impacts"
),"")</f>
        <v>no impacts</v>
      </c>
      <c r="AO1166" s="93" t="s">
        <v>5537</v>
      </c>
      <c r="AP1166" s="101" t="str">
        <f t="shared" si="34"/>
        <v>OST_027</v>
      </c>
      <c r="AR1166" s="17" t="s">
        <v>5537</v>
      </c>
      <c r="AS1166" s="7" t="s">
        <v>5537</v>
      </c>
      <c r="AT1166" s="6"/>
      <c r="AU1166" s="7"/>
      <c r="AV1166" s="3" t="s">
        <v>5537</v>
      </c>
      <c r="AW1166" s="18" t="s">
        <v>5537</v>
      </c>
      <c r="AX1166" s="18" t="s">
        <v>5537</v>
      </c>
      <c r="AY1166" s="18" t="s">
        <v>5537</v>
      </c>
      <c r="AZ1166" s="18" t="s">
        <v>5537</v>
      </c>
      <c r="BA1166" s="18" t="s">
        <v>5537</v>
      </c>
      <c r="BB1166" s="18" t="s">
        <v>5537</v>
      </c>
      <c r="BC1166" s="18" t="s">
        <v>5537</v>
      </c>
      <c r="BD1166" s="18" t="s">
        <v>5537</v>
      </c>
      <c r="BE1166" s="18" t="s">
        <v>5537</v>
      </c>
      <c r="BF1166" s="18" t="s">
        <v>5537</v>
      </c>
      <c r="BG1166" s="18" t="s">
        <v>5537</v>
      </c>
      <c r="BH1166" s="18" t="s">
        <v>5537</v>
      </c>
      <c r="BI1166" s="9" t="s">
        <v>5537</v>
      </c>
      <c r="BJ1166" s="14"/>
      <c r="BK1166" s="14" t="s">
        <v>5537</v>
      </c>
      <c r="BL1166" s="14" t="str">
        <f>_xlfn.XLOOKUP(B1166,'[4]cell downs 18042026 17h'!$B:$B,'[4]cell downs 18042026 17h'!$B:$B,"")</f>
        <v/>
      </c>
      <c r="BM1166" s="14" t="str">
        <f>_xlfn.XLOOKUP(B1166,'[5]Cells Huawei 19042026 15h'!$B:$B,'[5]Cells Huawei 19042026 15h'!$B:$B,"")</f>
        <v/>
      </c>
      <c r="BN1166" s="9" t="str">
        <f>_xlfn.XLOOKUP(B1166,'[6]cells down 19042026 9H40'!$B:$B,'[6]cells down 19042026 9H40'!$B:$B,"")</f>
        <v/>
      </c>
      <c r="BO1166" s="9" t="s">
        <v>2690</v>
      </c>
      <c r="BP1166" s="9" t="s">
        <v>5537</v>
      </c>
      <c r="BQ1166" s="115"/>
    </row>
    <row r="1167" spans="1:69" s="9" customFormat="1" x14ac:dyDescent="0.3">
      <c r="A1167" s="1" t="s">
        <v>5207</v>
      </c>
      <c r="B1167" s="8" t="s">
        <v>5208</v>
      </c>
      <c r="C1167" s="3" t="str">
        <f>_xlfn.XLOOKUP(B1167,'[1]daily break down'!$D:$D,'[1]daily break down'!$E:$E,"")</f>
        <v>SUD-OUEST</v>
      </c>
      <c r="D1167" s="1" t="s">
        <v>11</v>
      </c>
      <c r="E1167" s="1" t="s">
        <v>12</v>
      </c>
      <c r="F1167" s="3" t="s">
        <v>13</v>
      </c>
      <c r="G1167" s="1" t="s">
        <v>14</v>
      </c>
      <c r="H1167" s="32" t="str">
        <f>_xlfn.XLOOKUP(B1167,[2]CALCULATION!$B:$B,[2]CALCULATION!$H:$H,"")</f>
        <v>Huawei</v>
      </c>
      <c r="I1167" s="28">
        <v>0</v>
      </c>
      <c r="J1167" s="28">
        <v>0</v>
      </c>
      <c r="K1167" s="28">
        <v>0</v>
      </c>
      <c r="L1167" s="28">
        <v>0</v>
      </c>
      <c r="M1167" s="28">
        <v>0</v>
      </c>
      <c r="N1167" s="28">
        <v>0</v>
      </c>
      <c r="O1167" s="28">
        <v>0</v>
      </c>
      <c r="P1167" s="28">
        <v>0</v>
      </c>
      <c r="Q1167" s="28">
        <v>0</v>
      </c>
      <c r="R1167" s="28">
        <v>0</v>
      </c>
      <c r="S1167" s="94">
        <v>0</v>
      </c>
      <c r="T1167" s="94">
        <f>_xlfn.XLOOKUP(B1167,'[3]Nur des jours'!$B:$B,'[3]Nur des jours'!$U:$U,"")</f>
        <v>0</v>
      </c>
      <c r="U1167" s="94">
        <v>0</v>
      </c>
      <c r="V1167" s="94">
        <v>0</v>
      </c>
      <c r="W1167" s="94">
        <v>0</v>
      </c>
      <c r="X1167" s="94">
        <v>0</v>
      </c>
      <c r="Y1167" s="94">
        <v>1.1443878002357084</v>
      </c>
      <c r="Z1167" s="94">
        <v>0</v>
      </c>
      <c r="AA1167" s="94">
        <v>0</v>
      </c>
      <c r="AB1167" s="94">
        <v>0</v>
      </c>
      <c r="AC1167" s="94">
        <f>_xlfn.XLOOKUP(B1167,'[3]Nur des jours'!$B:$B,'[3]Nur des jours'!$N:$N,"")</f>
        <v>0</v>
      </c>
      <c r="AD1167" s="94">
        <v>0</v>
      </c>
      <c r="AE1167" s="94">
        <v>0</v>
      </c>
      <c r="AF1167" s="94">
        <v>0</v>
      </c>
      <c r="AG1167" s="94">
        <v>0</v>
      </c>
      <c r="AH1167" s="94">
        <v>0</v>
      </c>
      <c r="AI1167" s="49" t="s">
        <v>5559</v>
      </c>
      <c r="AJ1167" s="49"/>
      <c r="AK1167" s="48" t="str" cm="1">
        <f t="array" ref="AK1167">IFERROR(_xlfn.IFS(
AM1167="MPR ISSUE","PDH",
AM1167="BSS Hardware Issue","BSS",
AM1167="Sites strategiques, MLL, Pylone, etc.","ENVTECH",
AM1167="AKTIVCO DEFAUT GE &amp; POWER Cabinet","AKTIVCO",
AM1167="AKTIVCO Coupure ENEO &amp; Baisse de tension","AKTIVCO GRID ONLY",
AM1167="Coupure ENEO &amp; Baisse de tension","IHS GRID ONLY",
AM1167="Defaut GE &amp; POWER Cabinet","IHS",
AM1167="Sharing","Partners",
AM1167="Sites strategiques &amp; DataCenter","SST &amp; DC",
AM1167="Exclu","Exclu",
AM1167="SAT","SAT",
AM1167="SPARE-ISSUE","SPARE-ISSUE",
AM1167="Fiber CAmtel","TRANS_FO_CAMTEL",
AM1167="Fiber AOF","Fiber AOF",
AM1167="Projet OCM (HUAWEI)","TRAVAUX-HUAWEI",
AM1167="Projet OCM (NOKIA)","TRAVAUX-NOKIA",
AM1167="ACCESS-ISSUE","ACCESS-ISSUE",
AM1167="Projet OCM (ZTE, NOKIA, autres projets)","TRAVAUX OCM",
AM1167="No root CAuse","No root cause",
AM1167="ODU HS","PDH",
AM1167="IP &amp; VLAN","PDH",
AM1167="Warehouse HUAWEI","SPARE-ISSUE",
AM1167="SPARE-HS","SPARE-ISSUE",
AM1167="Power Telco","BSS",AM1167="no impacts","no impacts"
),"")</f>
        <v>no impacts</v>
      </c>
      <c r="AL1167" s="48" t="str" cm="1">
        <f t="array" ref="AL1167">IFERROR(_xlfn.IFS(
AM1167="MPR ISSUE","TX ISSUE",
AM1167="BSS Hardware Issue","RAN ISSUE",
AM1167="Sites strategiques, MLL, Pylone, etc.","ENVTECH",
AM1167="AKTIVCO DEFAUT GE &amp; POWER Cabinet","POWER ISSUE",
AM1167="AKTIVCO Coupure ENEO &amp; Baisse de tension","POWER ISSUE",
AM1167="Coupure ENEO &amp; Baisse de tension","POWER ISSUE",
AM1167="Defaut GE &amp; POWER Cabinet","POWER ISSUE",
AM1167="Sharing","POWER ISSUE",
AM1167="Sites strategiques &amp; DataCenter","POWER ISSUE",
AM1167="Exclu","Exclu",
AM1167="SAT","TX ISSUE",
AM1167="SPARE-ISSUE","SPARE-ISSUE",
AM1167="Fiber CAmtel","TX ISSUE",
AM1167="Fiber AOF","TX ISSUE",
AM1167="Projet OCM (HUAWEI)","TRAVAUX-HUAWEI",
AM1167="Projet OCM (NOKIA)","TRAVAUX -NOKIA",
AM1167="ACCESS-ISSUE","ACCESS-ISSUE",
AM1167="Projet OCM (ZTE, NOKIA, autres projets)","TRAVAUX OCM",
AM1167="No root CAuse","No root cause",
AM1167="ODU HS","TX ISSUE",
AM1167="IP &amp; VLAN","TX ISSUE",
AM1167="Warehouse HUAWEI","SPARE-ISSUE",
AM1167="SPARE-HS","SPARE-ISSUE",
AM1167="Power Telco","RAN ISSUE",AM1167="no impacts","no impacts"
),"")</f>
        <v>no impacts</v>
      </c>
      <c r="AM1167" s="67" t="s">
        <v>5605</v>
      </c>
      <c r="AN1167" s="48" t="str" cm="1">
        <f t="array" ref="AN1167">IFERROR(_xlfn.IFS(
AM1167="MPR ISSUE","ACTIVE",
AM1167="BSS Hardware Issue","ACTIVE",
AM1167="Sites strategiques, MLL, Pylone, etc.","PASSIVE",
AM1167="AKTIVCO DEFAUT GE &amp; POWER Cabinet","PASSIVE",
AM1167="AKTIVCO Coupure ENEO &amp; Baisse de tension","PASSIVE",
AM1167="Coupure ENEO &amp; Baisse de tension","PASSIVE",
AM1167="Defaut GE &amp; POWER Cabinet","PASSIVE",
AM1167="Sharing","PASSIVE",
AM1167="Sites strategiques &amp; DataCenter","PASSIVE",
AM1167="Exclu","Exclu",
AM1167="SAT","ACTIVE",
AM1167="SPARE-ISSUE","SPARE-ISSUE",
AM1167="Fiber CAmtel","ACTIVE",
AM1167="Fiber AOF","ACTIVE",
AM1167="Projet OCM (HUAWEI)","PLANNED WORKS",
AM1167="Projet OCM (NOKIA)","PLANNED WORKS",
AM1167="ACCESS-ISSUE","ACCESS-ISSUE",
AM1167="Projet OCM (ZTE, NOKIA, autres projets)","PLANNED WORKS",
AM1167="No root CAuse","No root cause",
AM1167="ODU HS","ACTIVE",
AM1167="IP &amp; VLAN","ACTIVE",
AM1167="Warehouse HUAWEI","SPARE-ISSUE",
AM1167="SPARE-HS","SPARE-ISSUE",
AM1167="Power Telco","ACTIVE", AM1167="no impacts","no impacts"
),"")</f>
        <v>no impacts</v>
      </c>
      <c r="AO1167" s="93" t="s">
        <v>5537</v>
      </c>
      <c r="AP1167" s="101" t="str">
        <f t="shared" si="34"/>
        <v>SUO_196</v>
      </c>
      <c r="AR1167" s="17" t="s">
        <v>5537</v>
      </c>
      <c r="AS1167" s="7" t="s">
        <v>5537</v>
      </c>
      <c r="AT1167" s="6"/>
      <c r="AU1167" s="7"/>
      <c r="AV1167" s="3" t="s">
        <v>5537</v>
      </c>
      <c r="AW1167" s="18" t="s">
        <v>5537</v>
      </c>
      <c r="AX1167" s="18" t="s">
        <v>5537</v>
      </c>
      <c r="AY1167" s="18" t="s">
        <v>5537</v>
      </c>
      <c r="AZ1167" s="18" t="s">
        <v>5537</v>
      </c>
      <c r="BA1167" s="18" t="s">
        <v>5537</v>
      </c>
      <c r="BB1167" s="18" t="s">
        <v>5537</v>
      </c>
      <c r="BC1167" s="18" t="s">
        <v>5537</v>
      </c>
      <c r="BD1167" s="18" t="s">
        <v>5537</v>
      </c>
      <c r="BE1167" s="18" t="s">
        <v>5537</v>
      </c>
      <c r="BF1167" s="18" t="s">
        <v>5537</v>
      </c>
      <c r="BG1167" s="18" t="s">
        <v>5537</v>
      </c>
      <c r="BH1167" s="18" t="s">
        <v>5537</v>
      </c>
      <c r="BI1167" s="9" t="s">
        <v>5537</v>
      </c>
      <c r="BJ1167" s="14"/>
      <c r="BK1167" s="14" t="s">
        <v>5537</v>
      </c>
      <c r="BL1167" s="14" t="str">
        <f>_xlfn.XLOOKUP(B1167,'[4]cell downs 18042026 17h'!$B:$B,'[4]cell downs 18042026 17h'!$B:$B,"")</f>
        <v/>
      </c>
      <c r="BM1167" s="14" t="str">
        <f>_xlfn.XLOOKUP(B1167,'[5]Cells Huawei 19042026 15h'!$B:$B,'[5]Cells Huawei 19042026 15h'!$B:$B,"")</f>
        <v/>
      </c>
      <c r="BN1167" s="9" t="str">
        <f>_xlfn.XLOOKUP(B1167,'[6]cells down 19042026 9H40'!$B:$B,'[6]cells down 19042026 9H40'!$B:$B,"")</f>
        <v/>
      </c>
      <c r="BO1167" s="9" t="s">
        <v>5208</v>
      </c>
      <c r="BP1167" s="9" t="s">
        <v>5537</v>
      </c>
      <c r="BQ1167" s="115"/>
    </row>
    <row r="1168" spans="1:69" s="9" customFormat="1" x14ac:dyDescent="0.3">
      <c r="A1168" s="1" t="s">
        <v>1862</v>
      </c>
      <c r="B1168" s="8" t="s">
        <v>1863</v>
      </c>
      <c r="C1168" s="3" t="str">
        <f>_xlfn.XLOOKUP(B1168,'[1]daily break down'!$D:$D,'[1]daily break down'!$E:$E,"")</f>
        <v>Maroua</v>
      </c>
      <c r="D1168" s="1" t="s">
        <v>11</v>
      </c>
      <c r="E1168" s="1" t="s">
        <v>12</v>
      </c>
      <c r="F1168" s="3" t="s">
        <v>55</v>
      </c>
      <c r="G1168" s="1" t="s">
        <v>84</v>
      </c>
      <c r="H1168" s="32" t="str">
        <f>_xlfn.XLOOKUP(B1168,[2]CALCULATION!$B:$B,[2]CALCULATION!$H:$H,"")</f>
        <v>Huawei</v>
      </c>
      <c r="I1168" s="28">
        <v>5.9747512363276288E-3</v>
      </c>
      <c r="J1168" s="28">
        <v>3.7453664466531402E-3</v>
      </c>
      <c r="K1168" s="28">
        <v>4.0485627780488712E-2</v>
      </c>
      <c r="L1168" s="28">
        <v>8.0257852428281581E-4</v>
      </c>
      <c r="M1168" s="28">
        <v>0</v>
      </c>
      <c r="N1168" s="28">
        <v>0</v>
      </c>
      <c r="O1168" s="28">
        <v>0</v>
      </c>
      <c r="P1168" s="28">
        <v>5.7964004531536693E-3</v>
      </c>
      <c r="Q1168" s="28">
        <v>0</v>
      </c>
      <c r="R1168" s="28">
        <v>5.974751236327628E-3</v>
      </c>
      <c r="S1168" s="94">
        <v>0</v>
      </c>
      <c r="T1168" s="94">
        <f>_xlfn.XLOOKUP(B1168,'[3]Nur des jours'!$B:$B,'[3]Nur des jours'!$U:$U,"")</f>
        <v>0</v>
      </c>
      <c r="U1168" s="94">
        <v>0</v>
      </c>
      <c r="V1168" s="94">
        <v>0</v>
      </c>
      <c r="W1168" s="94">
        <v>0</v>
      </c>
      <c r="X1168" s="94">
        <v>0</v>
      </c>
      <c r="Y1168" s="94">
        <v>1.0681428404288409</v>
      </c>
      <c r="Z1168" s="94">
        <v>0</v>
      </c>
      <c r="AA1168" s="94">
        <v>0</v>
      </c>
      <c r="AB1168" s="94">
        <v>0</v>
      </c>
      <c r="AC1168" s="94">
        <f>_xlfn.XLOOKUP(B1168,'[3]Nur des jours'!$B:$B,'[3]Nur des jours'!$N:$N,"")</f>
        <v>0</v>
      </c>
      <c r="AD1168" s="94">
        <v>0</v>
      </c>
      <c r="AE1168" s="94">
        <v>0</v>
      </c>
      <c r="AF1168" s="94">
        <v>0</v>
      </c>
      <c r="AG1168" s="94">
        <v>0</v>
      </c>
      <c r="AH1168" s="94">
        <v>0</v>
      </c>
      <c r="AI1168" s="49" t="s">
        <v>5559</v>
      </c>
      <c r="AJ1168" s="49"/>
      <c r="AK1168" s="48" t="str" cm="1">
        <f t="array" ref="AK1168">IFERROR(_xlfn.IFS(
AM1168="MPR ISSUE","PDH",
AM1168="BSS Hardware Issue","BSS",
AM1168="Sites strategiques, MLL, Pylone, etc.","ENVTECH",
AM1168="AKTIVCO DEFAUT GE &amp; POWER Cabinet","AKTIVCO",
AM1168="AKTIVCO Coupure ENEO &amp; Baisse de tension","AKTIVCO GRID ONLY",
AM1168="Coupure ENEO &amp; Baisse de tension","IHS GRID ONLY",
AM1168="Defaut GE &amp; POWER Cabinet","IHS",
AM1168="Sharing","Partners",
AM1168="Sites strategiques &amp; DataCenter","SST &amp; DC",
AM1168="Exclu","Exclu",
AM1168="SAT","SAT",
AM1168="SPARE-ISSUE","SPARE-ISSUE",
AM1168="Fiber CAmtel","TRANS_FO_CAMTEL",
AM1168="Fiber AOF","Fiber AOF",
AM1168="Projet OCM (HUAWEI)","TRAVAUX-HUAWEI",
AM1168="Projet OCM (NOKIA)","TRAVAUX-NOKIA",
AM1168="ACCESS-ISSUE","ACCESS-ISSUE",
AM1168="Projet OCM (ZTE, NOKIA, autres projets)","TRAVAUX OCM",
AM1168="No root CAuse","No root cause",
AM1168="ODU HS","PDH",
AM1168="IP &amp; VLAN","PDH",
AM1168="Warehouse HUAWEI","SPARE-ISSUE",
AM1168="SPARE-HS","SPARE-ISSUE",
AM1168="Power Telco","BSS",AM1168="no impacts","no impacts"
),"")</f>
        <v>no impacts</v>
      </c>
      <c r="AL1168" s="48" t="str" cm="1">
        <f t="array" ref="AL1168">IFERROR(_xlfn.IFS(
AM1168="MPR ISSUE","TX ISSUE",
AM1168="BSS Hardware Issue","RAN ISSUE",
AM1168="Sites strategiques, MLL, Pylone, etc.","ENVTECH",
AM1168="AKTIVCO DEFAUT GE &amp; POWER Cabinet","POWER ISSUE",
AM1168="AKTIVCO Coupure ENEO &amp; Baisse de tension","POWER ISSUE",
AM1168="Coupure ENEO &amp; Baisse de tension","POWER ISSUE",
AM1168="Defaut GE &amp; POWER Cabinet","POWER ISSUE",
AM1168="Sharing","POWER ISSUE",
AM1168="Sites strategiques &amp; DataCenter","POWER ISSUE",
AM1168="Exclu","Exclu",
AM1168="SAT","TX ISSUE",
AM1168="SPARE-ISSUE","SPARE-ISSUE",
AM1168="Fiber CAmtel","TX ISSUE",
AM1168="Fiber AOF","TX ISSUE",
AM1168="Projet OCM (HUAWEI)","TRAVAUX-HUAWEI",
AM1168="Projet OCM (NOKIA)","TRAVAUX -NOKIA",
AM1168="ACCESS-ISSUE","ACCESS-ISSUE",
AM1168="Projet OCM (ZTE, NOKIA, autres projets)","TRAVAUX OCM",
AM1168="No root CAuse","No root cause",
AM1168="ODU HS","TX ISSUE",
AM1168="IP &amp; VLAN","TX ISSUE",
AM1168="Warehouse HUAWEI","SPARE-ISSUE",
AM1168="SPARE-HS","SPARE-ISSUE",
AM1168="Power Telco","RAN ISSUE",AM1168="no impacts","no impacts"
),"")</f>
        <v>no impacts</v>
      </c>
      <c r="AM1168" s="67" t="s">
        <v>5605</v>
      </c>
      <c r="AN1168" s="48" t="str" cm="1">
        <f t="array" ref="AN1168">IFERROR(_xlfn.IFS(
AM1168="MPR ISSUE","ACTIVE",
AM1168="BSS Hardware Issue","ACTIVE",
AM1168="Sites strategiques, MLL, Pylone, etc.","PASSIVE",
AM1168="AKTIVCO DEFAUT GE &amp; POWER Cabinet","PASSIVE",
AM1168="AKTIVCO Coupure ENEO &amp; Baisse de tension","PASSIVE",
AM1168="Coupure ENEO &amp; Baisse de tension","PASSIVE",
AM1168="Defaut GE &amp; POWER Cabinet","PASSIVE",
AM1168="Sharing","PASSIVE",
AM1168="Sites strategiques &amp; DataCenter","PASSIVE",
AM1168="Exclu","Exclu",
AM1168="SAT","ACTIVE",
AM1168="SPARE-ISSUE","SPARE-ISSUE",
AM1168="Fiber CAmtel","ACTIVE",
AM1168="Fiber AOF","ACTIVE",
AM1168="Projet OCM (HUAWEI)","PLANNED WORKS",
AM1168="Projet OCM (NOKIA)","PLANNED WORKS",
AM1168="ACCESS-ISSUE","ACCESS-ISSUE",
AM1168="Projet OCM (ZTE, NOKIA, autres projets)","PLANNED WORKS",
AM1168="No root CAuse","No root cause",
AM1168="ODU HS","ACTIVE",
AM1168="IP &amp; VLAN","ACTIVE",
AM1168="Warehouse HUAWEI","SPARE-ISSUE",
AM1168="SPARE-HS","SPARE-ISSUE",
AM1168="Power Telco","ACTIVE", AM1168="no impacts","no impacts"
),"")</f>
        <v>no impacts</v>
      </c>
      <c r="AO1168" s="93" t="s">
        <v>5537</v>
      </c>
      <c r="AP1168" s="101" t="str">
        <f t="shared" si="34"/>
        <v>EXN_002</v>
      </c>
      <c r="AR1168" s="17" t="s">
        <v>5537</v>
      </c>
      <c r="AS1168" s="7" t="s">
        <v>5537</v>
      </c>
      <c r="AT1168" s="6"/>
      <c r="AU1168" s="7"/>
      <c r="AV1168" s="3" t="s">
        <v>5537</v>
      </c>
      <c r="AW1168" s="18" t="s">
        <v>5537</v>
      </c>
      <c r="AX1168" s="18" t="s">
        <v>5537</v>
      </c>
      <c r="AY1168" s="18" t="s">
        <v>5537</v>
      </c>
      <c r="AZ1168" s="18" t="s">
        <v>5537</v>
      </c>
      <c r="BA1168" s="18" t="s">
        <v>5537</v>
      </c>
      <c r="BB1168" s="18" t="s">
        <v>5537</v>
      </c>
      <c r="BC1168" s="18" t="s">
        <v>5537</v>
      </c>
      <c r="BD1168" s="18" t="s">
        <v>5537</v>
      </c>
      <c r="BE1168" s="18" t="s">
        <v>5537</v>
      </c>
      <c r="BF1168" s="18" t="s">
        <v>5537</v>
      </c>
      <c r="BG1168" s="18" t="s">
        <v>5537</v>
      </c>
      <c r="BH1168" s="18" t="s">
        <v>5537</v>
      </c>
      <c r="BI1168" s="9" t="s">
        <v>5537</v>
      </c>
      <c r="BJ1168" s="14"/>
      <c r="BK1168" s="14" t="s">
        <v>5537</v>
      </c>
      <c r="BL1168" s="14" t="str">
        <f>_xlfn.XLOOKUP(B1168,'[4]cell downs 18042026 17h'!$B:$B,'[4]cell downs 18042026 17h'!$B:$B,"")</f>
        <v/>
      </c>
      <c r="BM1168" s="14" t="str">
        <f>_xlfn.XLOOKUP(B1168,'[5]Cells Huawei 19042026 15h'!$B:$B,'[5]Cells Huawei 19042026 15h'!$B:$B,"")</f>
        <v/>
      </c>
      <c r="BN1168" s="9" t="str">
        <f>_xlfn.XLOOKUP(B1168,'[6]cells down 19042026 9H40'!$B:$B,'[6]cells down 19042026 9H40'!$B:$B,"")</f>
        <v/>
      </c>
      <c r="BO1168" s="9" t="s">
        <v>1863</v>
      </c>
      <c r="BP1168" s="9" t="s">
        <v>5459</v>
      </c>
      <c r="BQ1168" s="115"/>
    </row>
    <row r="1169" spans="1:69" s="9" customFormat="1" x14ac:dyDescent="0.3">
      <c r="A1169" s="1" t="s">
        <v>4474</v>
      </c>
      <c r="B1169" s="8" t="s">
        <v>4475</v>
      </c>
      <c r="C1169" s="3" t="str">
        <f>_xlfn.XLOOKUP(B1169,'[1]daily break down'!$D:$D,'[1]daily break down'!$E:$E,"")</f>
        <v>ADAMAOUA</v>
      </c>
      <c r="D1169" s="1" t="s">
        <v>11</v>
      </c>
      <c r="E1169" s="1" t="s">
        <v>154</v>
      </c>
      <c r="F1169" s="3" t="s">
        <v>90</v>
      </c>
      <c r="G1169" s="1" t="s">
        <v>4476</v>
      </c>
      <c r="H1169" s="33" t="str">
        <f>_xlfn.XLOOKUP(B1169,[2]CALCULATION!$B:$B,[2]CALCULATION!$H:$H,"")</f>
        <v>NOKIA</v>
      </c>
      <c r="I1169" s="28">
        <v>0</v>
      </c>
      <c r="J1169" s="28">
        <v>0</v>
      </c>
      <c r="K1169" s="28">
        <v>0</v>
      </c>
      <c r="L1169" s="28">
        <v>0</v>
      </c>
      <c r="M1169" s="28">
        <v>0</v>
      </c>
      <c r="N1169" s="28">
        <v>0</v>
      </c>
      <c r="O1169" s="28">
        <v>0</v>
      </c>
      <c r="P1169" s="28">
        <v>0</v>
      </c>
      <c r="Q1169" s="28">
        <v>0</v>
      </c>
      <c r="R1169" s="28">
        <v>0</v>
      </c>
      <c r="S1169" s="94">
        <v>0</v>
      </c>
      <c r="T1169" s="94">
        <f>_xlfn.XLOOKUP(B1169,'[3]Nur des jours'!$B:$B,'[3]Nur des jours'!$U:$U,"")</f>
        <v>1.0767609026395535</v>
      </c>
      <c r="U1169" s="94">
        <v>0</v>
      </c>
      <c r="V1169" s="94">
        <v>0</v>
      </c>
      <c r="W1169" s="94">
        <v>1.0767609026395535</v>
      </c>
      <c r="X1169" s="94">
        <v>1.5409507666230065</v>
      </c>
      <c r="Y1169" s="94">
        <v>0.93614743569341186</v>
      </c>
      <c r="Z1169" s="94">
        <v>0</v>
      </c>
      <c r="AA1169" s="94">
        <v>0</v>
      </c>
      <c r="AB1169" s="94">
        <v>0</v>
      </c>
      <c r="AC1169" s="94">
        <f>_xlfn.XLOOKUP(B1169,'[3]Nur des jours'!$B:$B,'[3]Nur des jours'!$N:$N,"")</f>
        <v>0</v>
      </c>
      <c r="AD1169" s="94">
        <v>0</v>
      </c>
      <c r="AE1169" s="94">
        <v>0</v>
      </c>
      <c r="AF1169" s="94">
        <v>0</v>
      </c>
      <c r="AG1169" s="94">
        <v>0</v>
      </c>
      <c r="AH1169" s="94">
        <v>0</v>
      </c>
      <c r="AI1169" s="49" t="s">
        <v>5559</v>
      </c>
      <c r="AJ1169" s="49"/>
      <c r="AK1169" s="48" t="str" cm="1">
        <f t="array" ref="AK1169">IFERROR(_xlfn.IFS(
AM1169="MPR ISSUE","PDH",
AM1169="BSS Hardware Issue","BSS",
AM1169="Sites strategiques, MLL, Pylone, etc.","ENVTECH",
AM1169="AKTIVCO DEFAUT GE &amp; POWER Cabinet","AKTIVCO",
AM1169="AKTIVCO Coupure ENEO &amp; Baisse de tension","AKTIVCO GRID ONLY",
AM1169="Coupure ENEO &amp; Baisse de tension","IHS GRID ONLY",
AM1169="Defaut GE &amp; POWER Cabinet","IHS",
AM1169="Sharing","Partners",
AM1169="Sites strategiques &amp; DataCenter","SST &amp; DC",
AM1169="Exclu","Exclu",
AM1169="SAT","SAT",
AM1169="SPARE-ISSUE","SPARE-ISSUE",
AM1169="Fiber CAmtel","TRANS_FO_CAMTEL",
AM1169="Fiber AOF","Fiber AOF",
AM1169="Projet OCM (HUAWEI)","TRAVAUX-HUAWEI",
AM1169="Projet OCM (NOKIA)","TRAVAUX-NOKIA",
AM1169="ACCESS-ISSUE","ACCESS-ISSUE",
AM1169="Projet OCM (ZTE, NOKIA, autres projets)","TRAVAUX OCM",
AM1169="No root CAuse","No root cause",
AM1169="ODU HS","PDH",
AM1169="IP &amp; VLAN","PDH",
AM1169="Warehouse HUAWEI","SPARE-ISSUE",
AM1169="SPARE-HS","SPARE-ISSUE",
AM1169="Power Telco","BSS",AM1169="no impacts","no impacts"
),"")</f>
        <v>no impacts</v>
      </c>
      <c r="AL1169" s="48" t="str" cm="1">
        <f t="array" ref="AL1169">IFERROR(_xlfn.IFS(
AM1169="MPR ISSUE","TX ISSUE",
AM1169="BSS Hardware Issue","RAN ISSUE",
AM1169="Sites strategiques, MLL, Pylone, etc.","ENVTECH",
AM1169="AKTIVCO DEFAUT GE &amp; POWER Cabinet","POWER ISSUE",
AM1169="AKTIVCO Coupure ENEO &amp; Baisse de tension","POWER ISSUE",
AM1169="Coupure ENEO &amp; Baisse de tension","POWER ISSUE",
AM1169="Defaut GE &amp; POWER Cabinet","POWER ISSUE",
AM1169="Sharing","POWER ISSUE",
AM1169="Sites strategiques &amp; DataCenter","POWER ISSUE",
AM1169="Exclu","Exclu",
AM1169="SAT","TX ISSUE",
AM1169="SPARE-ISSUE","SPARE-ISSUE",
AM1169="Fiber CAmtel","TX ISSUE",
AM1169="Fiber AOF","TX ISSUE",
AM1169="Projet OCM (HUAWEI)","TRAVAUX-HUAWEI",
AM1169="Projet OCM (NOKIA)","TRAVAUX -NOKIA",
AM1169="ACCESS-ISSUE","ACCESS-ISSUE",
AM1169="Projet OCM (ZTE, NOKIA, autres projets)","TRAVAUX OCM",
AM1169="No root CAuse","No root cause",
AM1169="ODU HS","TX ISSUE",
AM1169="IP &amp; VLAN","TX ISSUE",
AM1169="Warehouse HUAWEI","SPARE-ISSUE",
AM1169="SPARE-HS","SPARE-ISSUE",
AM1169="Power Telco","RAN ISSUE",AM1169="no impacts","no impacts"
),"")</f>
        <v>no impacts</v>
      </c>
      <c r="AM1169" s="67" t="s">
        <v>5605</v>
      </c>
      <c r="AN1169" s="48" t="str" cm="1">
        <f t="array" ref="AN1169">IFERROR(_xlfn.IFS(
AM1169="MPR ISSUE","ACTIVE",
AM1169="BSS Hardware Issue","ACTIVE",
AM1169="Sites strategiques, MLL, Pylone, etc.","PASSIVE",
AM1169="AKTIVCO DEFAUT GE &amp; POWER Cabinet","PASSIVE",
AM1169="AKTIVCO Coupure ENEO &amp; Baisse de tension","PASSIVE",
AM1169="Coupure ENEO &amp; Baisse de tension","PASSIVE",
AM1169="Defaut GE &amp; POWER Cabinet","PASSIVE",
AM1169="Sharing","PASSIVE",
AM1169="Sites strategiques &amp; DataCenter","PASSIVE",
AM1169="Exclu","Exclu",
AM1169="SAT","ACTIVE",
AM1169="SPARE-ISSUE","SPARE-ISSUE",
AM1169="Fiber CAmtel","ACTIVE",
AM1169="Fiber AOF","ACTIVE",
AM1169="Projet OCM (HUAWEI)","PLANNED WORKS",
AM1169="Projet OCM (NOKIA)","PLANNED WORKS",
AM1169="ACCESS-ISSUE","ACCESS-ISSUE",
AM1169="Projet OCM (ZTE, NOKIA, autres projets)","PLANNED WORKS",
AM1169="No root CAuse","No root cause",
AM1169="ODU HS","ACTIVE",
AM1169="IP &amp; VLAN","ACTIVE",
AM1169="Warehouse HUAWEI","SPARE-ISSUE",
AM1169="SPARE-HS","SPARE-ISSUE",
AM1169="Power Telco","ACTIVE", AM1169="no impacts","no impacts"
),"")</f>
        <v>no impacts</v>
      </c>
      <c r="AO1169" s="93" t="s">
        <v>5537</v>
      </c>
      <c r="AP1169" s="101" t="str">
        <f t="shared" si="34"/>
        <v>ADM_029</v>
      </c>
      <c r="AR1169" s="17" t="s">
        <v>5537</v>
      </c>
      <c r="AS1169" s="7" t="s">
        <v>5537</v>
      </c>
      <c r="AT1169" s="6"/>
      <c r="AU1169" s="7"/>
      <c r="AV1169" s="3" t="s">
        <v>5537</v>
      </c>
      <c r="AW1169" s="18" t="s">
        <v>5537</v>
      </c>
      <c r="AX1169" s="18" t="s">
        <v>5537</v>
      </c>
      <c r="AY1169" s="18" t="s">
        <v>5537</v>
      </c>
      <c r="AZ1169" s="18" t="s">
        <v>5537</v>
      </c>
      <c r="BA1169" s="18" t="s">
        <v>5537</v>
      </c>
      <c r="BB1169" s="18" t="s">
        <v>5537</v>
      </c>
      <c r="BC1169" s="18" t="s">
        <v>5537</v>
      </c>
      <c r="BD1169" s="18" t="s">
        <v>5537</v>
      </c>
      <c r="BE1169" s="18" t="s">
        <v>5537</v>
      </c>
      <c r="BF1169" s="18" t="s">
        <v>5537</v>
      </c>
      <c r="BG1169" s="18" t="s">
        <v>5537</v>
      </c>
      <c r="BH1169" s="18" t="s">
        <v>5537</v>
      </c>
      <c r="BI1169" s="9" t="s">
        <v>5537</v>
      </c>
      <c r="BJ1169" s="14"/>
      <c r="BK1169" s="14" t="s">
        <v>5537</v>
      </c>
      <c r="BL1169" s="14" t="str">
        <f>_xlfn.XLOOKUP(B1169,'[4]cell downs 18042026 17h'!$B:$B,'[4]cell downs 18042026 17h'!$B:$B,"")</f>
        <v/>
      </c>
      <c r="BM1169" s="14" t="str">
        <f>_xlfn.XLOOKUP(B1169,'[5]Cells Huawei 19042026 15h'!$B:$B,'[5]Cells Huawei 19042026 15h'!$B:$B,"")</f>
        <v/>
      </c>
      <c r="BN1169" s="9" t="str">
        <f>_xlfn.XLOOKUP(B1169,'[6]cells down 19042026 9H40'!$B:$B,'[6]cells down 19042026 9H40'!$B:$B,"")</f>
        <v/>
      </c>
      <c r="BO1169" s="9" t="s">
        <v>4475</v>
      </c>
      <c r="BP1169" s="9" t="s">
        <v>5537</v>
      </c>
      <c r="BQ1169" s="115"/>
    </row>
    <row r="1170" spans="1:69" s="9" customFormat="1" x14ac:dyDescent="0.3">
      <c r="A1170" s="1" t="s">
        <v>2919</v>
      </c>
      <c r="B1170" s="8" t="s">
        <v>2920</v>
      </c>
      <c r="C1170" s="3" t="str">
        <f>_xlfn.XLOOKUP(B1170,'[1]daily break down'!$D:$D,'[1]daily break down'!$E:$E,"")</f>
        <v>Garoua</v>
      </c>
      <c r="D1170" s="1" t="s">
        <v>11</v>
      </c>
      <c r="E1170" s="1" t="s">
        <v>12</v>
      </c>
      <c r="F1170" s="3" t="s">
        <v>23</v>
      </c>
      <c r="G1170" s="1" t="s">
        <v>24</v>
      </c>
      <c r="H1170" s="32" t="str">
        <f>_xlfn.XLOOKUP(B1170,[2]CALCULATION!$B:$B,[2]CALCULATION!$H:$H,"")</f>
        <v>Huawei</v>
      </c>
      <c r="I1170" s="28">
        <v>0</v>
      </c>
      <c r="J1170" s="28">
        <v>0</v>
      </c>
      <c r="K1170" s="28">
        <v>4.7484112512234855</v>
      </c>
      <c r="L1170" s="28">
        <v>0</v>
      </c>
      <c r="M1170" s="28">
        <v>0</v>
      </c>
      <c r="N1170" s="28">
        <v>0</v>
      </c>
      <c r="O1170" s="28">
        <v>0</v>
      </c>
      <c r="P1170" s="28">
        <v>0</v>
      </c>
      <c r="Q1170" s="28">
        <v>0</v>
      </c>
      <c r="R1170" s="28">
        <v>0</v>
      </c>
      <c r="S1170" s="94">
        <v>0</v>
      </c>
      <c r="T1170" s="94">
        <f>_xlfn.XLOOKUP(B1170,'[3]Nur des jours'!$B:$B,'[3]Nur des jours'!$U:$U,"")</f>
        <v>0</v>
      </c>
      <c r="U1170" s="94">
        <v>0</v>
      </c>
      <c r="V1170" s="94">
        <v>0</v>
      </c>
      <c r="W1170" s="94">
        <v>0</v>
      </c>
      <c r="X1170" s="94">
        <v>0</v>
      </c>
      <c r="Y1170" s="94">
        <v>0.91342353602543147</v>
      </c>
      <c r="Z1170" s="94">
        <v>0</v>
      </c>
      <c r="AA1170" s="94">
        <v>0</v>
      </c>
      <c r="AB1170" s="94">
        <v>0</v>
      </c>
      <c r="AC1170" s="94">
        <f>_xlfn.XLOOKUP(B1170,'[3]Nur des jours'!$B:$B,'[3]Nur des jours'!$N:$N,"")</f>
        <v>0</v>
      </c>
      <c r="AD1170" s="94">
        <v>0</v>
      </c>
      <c r="AE1170" s="94">
        <v>0</v>
      </c>
      <c r="AF1170" s="94">
        <v>0</v>
      </c>
      <c r="AG1170" s="94">
        <v>0</v>
      </c>
      <c r="AH1170" s="94">
        <v>0</v>
      </c>
      <c r="AI1170" s="49" t="s">
        <v>5559</v>
      </c>
      <c r="AJ1170" s="49"/>
      <c r="AK1170" s="48" t="str" cm="1">
        <f t="array" ref="AK1170">IFERROR(_xlfn.IFS(
AM1170="MPR ISSUE","PDH",
AM1170="BSS Hardware Issue","BSS",
AM1170="Sites strategiques, MLL, Pylone, etc.","ENVTECH",
AM1170="AKTIVCO DEFAUT GE &amp; POWER Cabinet","AKTIVCO",
AM1170="AKTIVCO Coupure ENEO &amp; Baisse de tension","AKTIVCO GRID ONLY",
AM1170="Coupure ENEO &amp; Baisse de tension","IHS GRID ONLY",
AM1170="Defaut GE &amp; POWER Cabinet","IHS",
AM1170="Sharing","Partners",
AM1170="Sites strategiques &amp; DataCenter","SST &amp; DC",
AM1170="Exclu","Exclu",
AM1170="SAT","SAT",
AM1170="SPARE-ISSUE","SPARE-ISSUE",
AM1170="Fiber CAmtel","TRANS_FO_CAMTEL",
AM1170="Fiber AOF","Fiber AOF",
AM1170="Projet OCM (HUAWEI)","TRAVAUX-HUAWEI",
AM1170="Projet OCM (NOKIA)","TRAVAUX-NOKIA",
AM1170="ACCESS-ISSUE","ACCESS-ISSUE",
AM1170="Projet OCM (ZTE, NOKIA, autres projets)","TRAVAUX OCM",
AM1170="No root CAuse","No root cause",
AM1170="ODU HS","PDH",
AM1170="IP &amp; VLAN","PDH",
AM1170="Warehouse HUAWEI","SPARE-ISSUE",
AM1170="SPARE-HS","SPARE-ISSUE",
AM1170="Power Telco","BSS",AM1170="no impacts","no impacts"
),"")</f>
        <v>no impacts</v>
      </c>
      <c r="AL1170" s="48" t="str" cm="1">
        <f t="array" ref="AL1170">IFERROR(_xlfn.IFS(
AM1170="MPR ISSUE","TX ISSUE",
AM1170="BSS Hardware Issue","RAN ISSUE",
AM1170="Sites strategiques, MLL, Pylone, etc.","ENVTECH",
AM1170="AKTIVCO DEFAUT GE &amp; POWER Cabinet","POWER ISSUE",
AM1170="AKTIVCO Coupure ENEO &amp; Baisse de tension","POWER ISSUE",
AM1170="Coupure ENEO &amp; Baisse de tension","POWER ISSUE",
AM1170="Defaut GE &amp; POWER Cabinet","POWER ISSUE",
AM1170="Sharing","POWER ISSUE",
AM1170="Sites strategiques &amp; DataCenter","POWER ISSUE",
AM1170="Exclu","Exclu",
AM1170="SAT","TX ISSUE",
AM1170="SPARE-ISSUE","SPARE-ISSUE",
AM1170="Fiber CAmtel","TX ISSUE",
AM1170="Fiber AOF","TX ISSUE",
AM1170="Projet OCM (HUAWEI)","TRAVAUX-HUAWEI",
AM1170="Projet OCM (NOKIA)","TRAVAUX -NOKIA",
AM1170="ACCESS-ISSUE","ACCESS-ISSUE",
AM1170="Projet OCM (ZTE, NOKIA, autres projets)","TRAVAUX OCM",
AM1170="No root CAuse","No root cause",
AM1170="ODU HS","TX ISSUE",
AM1170="IP &amp; VLAN","TX ISSUE",
AM1170="Warehouse HUAWEI","SPARE-ISSUE",
AM1170="SPARE-HS","SPARE-ISSUE",
AM1170="Power Telco","RAN ISSUE",AM1170="no impacts","no impacts"
),"")</f>
        <v>no impacts</v>
      </c>
      <c r="AM1170" s="67" t="s">
        <v>5605</v>
      </c>
      <c r="AN1170" s="48" t="str" cm="1">
        <f t="array" ref="AN1170">IFERROR(_xlfn.IFS(
AM1170="MPR ISSUE","ACTIVE",
AM1170="BSS Hardware Issue","ACTIVE",
AM1170="Sites strategiques, MLL, Pylone, etc.","PASSIVE",
AM1170="AKTIVCO DEFAUT GE &amp; POWER Cabinet","PASSIVE",
AM1170="AKTIVCO Coupure ENEO &amp; Baisse de tension","PASSIVE",
AM1170="Coupure ENEO &amp; Baisse de tension","PASSIVE",
AM1170="Defaut GE &amp; POWER Cabinet","PASSIVE",
AM1170="Sharing","PASSIVE",
AM1170="Sites strategiques &amp; DataCenter","PASSIVE",
AM1170="Exclu","Exclu",
AM1170="SAT","ACTIVE",
AM1170="SPARE-ISSUE","SPARE-ISSUE",
AM1170="Fiber CAmtel","ACTIVE",
AM1170="Fiber AOF","ACTIVE",
AM1170="Projet OCM (HUAWEI)","PLANNED WORKS",
AM1170="Projet OCM (NOKIA)","PLANNED WORKS",
AM1170="ACCESS-ISSUE","ACCESS-ISSUE",
AM1170="Projet OCM (ZTE, NOKIA, autres projets)","PLANNED WORKS",
AM1170="No root CAuse","No root cause",
AM1170="ODU HS","ACTIVE",
AM1170="IP &amp; VLAN","ACTIVE",
AM1170="Warehouse HUAWEI","SPARE-ISSUE",
AM1170="SPARE-HS","SPARE-ISSUE",
AM1170="Power Telco","ACTIVE", AM1170="no impacts","no impacts"
),"")</f>
        <v>no impacts</v>
      </c>
      <c r="AO1170" s="93" t="s">
        <v>5537</v>
      </c>
      <c r="AP1170" s="101" t="str">
        <f t="shared" si="34"/>
        <v>NRD_009</v>
      </c>
      <c r="AR1170" s="17" t="s">
        <v>5537</v>
      </c>
      <c r="AS1170" s="7" t="s">
        <v>5537</v>
      </c>
      <c r="AT1170" s="6"/>
      <c r="AU1170" s="7"/>
      <c r="AV1170" s="3" t="s">
        <v>5537</v>
      </c>
      <c r="AW1170" s="18" t="s">
        <v>5537</v>
      </c>
      <c r="AX1170" s="18" t="s">
        <v>5537</v>
      </c>
      <c r="AY1170" s="18" t="s">
        <v>5537</v>
      </c>
      <c r="AZ1170" s="18" t="s">
        <v>5537</v>
      </c>
      <c r="BA1170" s="18" t="s">
        <v>5537</v>
      </c>
      <c r="BB1170" s="18" t="s">
        <v>5537</v>
      </c>
      <c r="BC1170" s="18" t="s">
        <v>5537</v>
      </c>
      <c r="BD1170" s="18" t="s">
        <v>5537</v>
      </c>
      <c r="BE1170" s="18" t="s">
        <v>5537</v>
      </c>
      <c r="BF1170" s="18" t="s">
        <v>5537</v>
      </c>
      <c r="BG1170" s="18" t="s">
        <v>5537</v>
      </c>
      <c r="BH1170" s="18" t="s">
        <v>5537</v>
      </c>
      <c r="BI1170" s="9" t="s">
        <v>5537</v>
      </c>
      <c r="BJ1170" s="14"/>
      <c r="BK1170" s="14" t="s">
        <v>5537</v>
      </c>
      <c r="BL1170" s="14" t="str">
        <f>_xlfn.XLOOKUP(B1170,'[4]cell downs 18042026 17h'!$B:$B,'[4]cell downs 18042026 17h'!$B:$B,"")</f>
        <v/>
      </c>
      <c r="BM1170" s="14" t="str">
        <f>_xlfn.XLOOKUP(B1170,'[5]Cells Huawei 19042026 15h'!$B:$B,'[5]Cells Huawei 19042026 15h'!$B:$B,"")</f>
        <v/>
      </c>
      <c r="BN1170" s="9" t="str">
        <f>_xlfn.XLOOKUP(B1170,'[6]cells down 19042026 9H40'!$B:$B,'[6]cells down 19042026 9H40'!$B:$B,"")</f>
        <v/>
      </c>
      <c r="BO1170" s="9" t="s">
        <v>2920</v>
      </c>
      <c r="BP1170" s="9" t="s">
        <v>12</v>
      </c>
      <c r="BQ1170" s="115"/>
    </row>
    <row r="1171" spans="1:69" s="9" customFormat="1" x14ac:dyDescent="0.3">
      <c r="A1171" s="1" t="s">
        <v>4051</v>
      </c>
      <c r="B1171" s="8" t="s">
        <v>4052</v>
      </c>
      <c r="C1171" s="3" t="str">
        <f>_xlfn.XLOOKUP(B1171,'[1]daily break down'!$D:$D,'[1]daily break down'!$E:$E,"")</f>
        <v>SUD-OUEST</v>
      </c>
      <c r="D1171" s="1" t="s">
        <v>11</v>
      </c>
      <c r="E1171" s="1" t="s">
        <v>12</v>
      </c>
      <c r="F1171" s="3" t="s">
        <v>13</v>
      </c>
      <c r="G1171" s="1" t="s">
        <v>4053</v>
      </c>
      <c r="H1171" s="32" t="str">
        <f>_xlfn.XLOOKUP(B1171,[2]CALCULATION!$B:$B,[2]CALCULATION!$H:$H,"")</f>
        <v>HUAWEI</v>
      </c>
      <c r="I1171" s="28">
        <v>0</v>
      </c>
      <c r="J1171" s="28">
        <v>0</v>
      </c>
      <c r="K1171" s="28">
        <v>0</v>
      </c>
      <c r="L1171" s="28">
        <v>0</v>
      </c>
      <c r="M1171" s="28">
        <v>0</v>
      </c>
      <c r="N1171" s="28">
        <v>0</v>
      </c>
      <c r="O1171" s="28">
        <v>0</v>
      </c>
      <c r="P1171" s="28">
        <v>0</v>
      </c>
      <c r="Q1171" s="28">
        <v>0</v>
      </c>
      <c r="R1171" s="28">
        <v>0</v>
      </c>
      <c r="S1171" s="94">
        <v>0</v>
      </c>
      <c r="T1171" s="94">
        <f>_xlfn.XLOOKUP(B1171,'[3]Nur des jours'!$B:$B,'[3]Nur des jours'!$U:$U,"")</f>
        <v>0</v>
      </c>
      <c r="U1171" s="94">
        <v>0</v>
      </c>
      <c r="V1171" s="94">
        <v>0</v>
      </c>
      <c r="W1171" s="94">
        <v>0.63726518335887306</v>
      </c>
      <c r="X1171" s="94">
        <v>0</v>
      </c>
      <c r="Y1171" s="94">
        <v>0.88634988713962437</v>
      </c>
      <c r="Z1171" s="94">
        <v>0</v>
      </c>
      <c r="AA1171" s="94">
        <v>0</v>
      </c>
      <c r="AB1171" s="94">
        <v>0</v>
      </c>
      <c r="AC1171" s="94">
        <f>_xlfn.XLOOKUP(B1171,'[3]Nur des jours'!$B:$B,'[3]Nur des jours'!$N:$N,"")</f>
        <v>0</v>
      </c>
      <c r="AD1171" s="94">
        <v>0</v>
      </c>
      <c r="AE1171" s="94">
        <v>0</v>
      </c>
      <c r="AF1171" s="94">
        <v>0</v>
      </c>
      <c r="AG1171" s="94">
        <v>0</v>
      </c>
      <c r="AH1171" s="94">
        <v>0</v>
      </c>
      <c r="AI1171" s="49" t="s">
        <v>6659</v>
      </c>
      <c r="AJ1171" s="49"/>
      <c r="AK1171" s="48" t="str" cm="1">
        <f t="array" ref="AK1171">IFERROR(_xlfn.IFS(
AM1171="MPR ISSUE","PDH",
AM1171="BSS Hardware Issue","BSS",
AM1171="Sites strategiques, MLL, Pylone, etc.","ENVTECH",
AM1171="AKTIVCO DEFAUT GE &amp; POWER Cabinet","AKTIVCO",
AM1171="AKTIVCO Coupure ENEO &amp; Baisse de tension","AKTIVCO GRID ONLY",
AM1171="Coupure ENEO &amp; Baisse de tension","IHS GRID ONLY",
AM1171="Defaut GE &amp; POWER Cabinet","IHS",
AM1171="Sharing","Partners",
AM1171="Sites strategiques &amp; DataCenter","SST &amp; DC",
AM1171="Exclu","Exclu",
AM1171="SAT","SAT",
AM1171="SPARE-ISSUE","SPARE-ISSUE",
AM1171="Fiber CAmtel","TRANS_FO_CAMTEL",
AM1171="Fiber AOF","Fiber AOF",
AM1171="Projet OCM (HUAWEI)","TRAVAUX-HUAWEI",
AM1171="Projet OCM (NOKIA)","TRAVAUX-NOKIA",
AM1171="ACCESS-ISSUE","ACCESS-ISSUE",
AM1171="Projet OCM (ZTE, NOKIA, autres projets)","TRAVAUX OCM",
AM1171="No root CAuse","No root cause",
AM1171="ODU HS","PDH",
AM1171="IP &amp; VLAN","PDH",
AM1171="Warehouse HUAWEI","SPARE-ISSUE",
AM1171="SPARE-HS","SPARE-ISSUE",
AM1171="Power Telco","BSS",AM1171="no impacts","no impacts"
),"")</f>
        <v>no impacts</v>
      </c>
      <c r="AL1171" s="48" t="str" cm="1">
        <f t="array" ref="AL1171">IFERROR(_xlfn.IFS(
AM1171="MPR ISSUE","TX ISSUE",
AM1171="BSS Hardware Issue","RAN ISSUE",
AM1171="Sites strategiques, MLL, Pylone, etc.","ENVTECH",
AM1171="AKTIVCO DEFAUT GE &amp; POWER Cabinet","POWER ISSUE",
AM1171="AKTIVCO Coupure ENEO &amp; Baisse de tension","POWER ISSUE",
AM1171="Coupure ENEO &amp; Baisse de tension","POWER ISSUE",
AM1171="Defaut GE &amp; POWER Cabinet","POWER ISSUE",
AM1171="Sharing","POWER ISSUE",
AM1171="Sites strategiques &amp; DataCenter","POWER ISSUE",
AM1171="Exclu","Exclu",
AM1171="SAT","TX ISSUE",
AM1171="SPARE-ISSUE","SPARE-ISSUE",
AM1171="Fiber CAmtel","TX ISSUE",
AM1171="Fiber AOF","TX ISSUE",
AM1171="Projet OCM (HUAWEI)","TRAVAUX-HUAWEI",
AM1171="Projet OCM (NOKIA)","TRAVAUX -NOKIA",
AM1171="ACCESS-ISSUE","ACCESS-ISSUE",
AM1171="Projet OCM (ZTE, NOKIA, autres projets)","TRAVAUX OCM",
AM1171="No root CAuse","No root cause",
AM1171="ODU HS","TX ISSUE",
AM1171="IP &amp; VLAN","TX ISSUE",
AM1171="Warehouse HUAWEI","SPARE-ISSUE",
AM1171="SPARE-HS","SPARE-ISSUE",
AM1171="Power Telco","RAN ISSUE",AM1171="no impacts","no impacts"
),"")</f>
        <v>no impacts</v>
      </c>
      <c r="AM1171" s="67" t="s">
        <v>5605</v>
      </c>
      <c r="AN1171" s="48" t="str" cm="1">
        <f t="array" ref="AN1171">IFERROR(_xlfn.IFS(
AM1171="MPR ISSUE","ACTIVE",
AM1171="BSS Hardware Issue","ACTIVE",
AM1171="Sites strategiques, MLL, Pylone, etc.","PASSIVE",
AM1171="AKTIVCO DEFAUT GE &amp; POWER Cabinet","PASSIVE",
AM1171="AKTIVCO Coupure ENEO &amp; Baisse de tension","PASSIVE",
AM1171="Coupure ENEO &amp; Baisse de tension","PASSIVE",
AM1171="Defaut GE &amp; POWER Cabinet","PASSIVE",
AM1171="Sharing","PASSIVE",
AM1171="Sites strategiques &amp; DataCenter","PASSIVE",
AM1171="Exclu","Exclu",
AM1171="SAT","ACTIVE",
AM1171="SPARE-ISSUE","SPARE-ISSUE",
AM1171="Fiber CAmtel","ACTIVE",
AM1171="Fiber AOF","ACTIVE",
AM1171="Projet OCM (HUAWEI)","PLANNED WORKS",
AM1171="Projet OCM (NOKIA)","PLANNED WORKS",
AM1171="ACCESS-ISSUE","ACCESS-ISSUE",
AM1171="Projet OCM (ZTE, NOKIA, autres projets)","PLANNED WORKS",
AM1171="No root CAuse","No root cause",
AM1171="ODU HS","ACTIVE",
AM1171="IP &amp; VLAN","ACTIVE",
AM1171="Warehouse HUAWEI","SPARE-ISSUE",
AM1171="SPARE-HS","SPARE-ISSUE",
AM1171="Power Telco","ACTIVE", AM1171="no impacts","no impacts"
),"")</f>
        <v>no impacts</v>
      </c>
      <c r="AO1171" s="93" t="s">
        <v>5537</v>
      </c>
      <c r="AP1171" s="101" t="str">
        <f t="shared" si="34"/>
        <v>SUO_127</v>
      </c>
      <c r="AR1171" s="17" t="s">
        <v>5537</v>
      </c>
      <c r="AS1171" s="7" t="s">
        <v>5537</v>
      </c>
      <c r="AT1171" s="6"/>
      <c r="AU1171" s="7"/>
      <c r="AV1171" s="3" t="s">
        <v>5537</v>
      </c>
      <c r="AW1171" s="18" t="s">
        <v>5537</v>
      </c>
      <c r="AX1171" s="18" t="s">
        <v>5537</v>
      </c>
      <c r="AY1171" s="18" t="s">
        <v>5537</v>
      </c>
      <c r="AZ1171" s="18" t="s">
        <v>5537</v>
      </c>
      <c r="BA1171" s="18" t="s">
        <v>5537</v>
      </c>
      <c r="BB1171" s="18" t="s">
        <v>5537</v>
      </c>
      <c r="BC1171" s="18" t="s">
        <v>5537</v>
      </c>
      <c r="BD1171" s="18" t="s">
        <v>5537</v>
      </c>
      <c r="BE1171" s="18" t="s">
        <v>5537</v>
      </c>
      <c r="BF1171" s="18" t="s">
        <v>5537</v>
      </c>
      <c r="BG1171" s="18" t="s">
        <v>5537</v>
      </c>
      <c r="BH1171" s="18" t="s">
        <v>5537</v>
      </c>
      <c r="BI1171" s="9" t="s">
        <v>5537</v>
      </c>
      <c r="BJ1171" s="14"/>
      <c r="BK1171" s="14" t="s">
        <v>5537</v>
      </c>
      <c r="BL1171" s="14" t="str">
        <f>_xlfn.XLOOKUP(B1171,'[4]cell downs 18042026 17h'!$B:$B,'[4]cell downs 18042026 17h'!$B:$B,"")</f>
        <v/>
      </c>
      <c r="BM1171" s="14" t="str">
        <f>_xlfn.XLOOKUP(B1171,'[5]Cells Huawei 19042026 15h'!$B:$B,'[5]Cells Huawei 19042026 15h'!$B:$B,"")</f>
        <v/>
      </c>
      <c r="BN1171" s="9" t="str">
        <f>_xlfn.XLOOKUP(B1171,'[6]cells down 19042026 9H40'!$B:$B,'[6]cells down 19042026 9H40'!$B:$B,"")</f>
        <v/>
      </c>
      <c r="BO1171" s="9" t="s">
        <v>4052</v>
      </c>
      <c r="BP1171" s="9" t="s">
        <v>12</v>
      </c>
      <c r="BQ1171" s="115"/>
    </row>
    <row r="1172" spans="1:69" s="9" customFormat="1" x14ac:dyDescent="0.3">
      <c r="A1172" s="1" t="s">
        <v>1881</v>
      </c>
      <c r="B1172" s="8" t="s">
        <v>1882</v>
      </c>
      <c r="C1172" s="3" t="str">
        <f>_xlfn.XLOOKUP(B1172,'[1]daily break down'!$D:$D,'[1]daily break down'!$E:$E,"")</f>
        <v>Maroua</v>
      </c>
      <c r="D1172" s="1" t="s">
        <v>11</v>
      </c>
      <c r="E1172" s="1" t="s">
        <v>12</v>
      </c>
      <c r="F1172" s="3" t="s">
        <v>55</v>
      </c>
      <c r="G1172" s="1" t="s">
        <v>84</v>
      </c>
      <c r="H1172" s="32" t="str">
        <f>_xlfn.XLOOKUP(B1172,[2]CALCULATION!$B:$B,[2]CALCULATION!$H:$H,"")</f>
        <v>Huawei</v>
      </c>
      <c r="I1172" s="28">
        <v>0.80917750326025228</v>
      </c>
      <c r="J1172" s="28">
        <v>0.59282016819192251</v>
      </c>
      <c r="K1172" s="28">
        <v>3.83454183824012E-3</v>
      </c>
      <c r="L1172" s="28">
        <v>0.40098606581001212</v>
      </c>
      <c r="M1172" s="28">
        <v>0</v>
      </c>
      <c r="N1172" s="28">
        <v>0</v>
      </c>
      <c r="O1172" s="28">
        <v>0.31862367414027781</v>
      </c>
      <c r="P1172" s="28">
        <v>0.16948674925021329</v>
      </c>
      <c r="Q1172" s="28">
        <v>0.16024817868180222</v>
      </c>
      <c r="R1172" s="28">
        <v>0.32067470814677845</v>
      </c>
      <c r="S1172" s="94">
        <v>0.83728558668846831</v>
      </c>
      <c r="T1172" s="94">
        <f>_xlfn.XLOOKUP(B1172,'[3]Nur des jours'!$B:$B,'[3]Nur des jours'!$U:$U,"")</f>
        <v>0.68067576398341478</v>
      </c>
      <c r="U1172" s="94">
        <v>0</v>
      </c>
      <c r="V1172" s="94">
        <v>0.15445177822864858</v>
      </c>
      <c r="W1172" s="94">
        <v>0.68067576398341467</v>
      </c>
      <c r="X1172" s="94">
        <v>0.80630605565115165</v>
      </c>
      <c r="Y1172" s="94">
        <v>0.8840669971149977</v>
      </c>
      <c r="Z1172" s="94">
        <v>0</v>
      </c>
      <c r="AA1172" s="94">
        <v>0</v>
      </c>
      <c r="AB1172" s="94">
        <v>0</v>
      </c>
      <c r="AC1172" s="94">
        <f>_xlfn.XLOOKUP(B1172,'[3]Nur des jours'!$B:$B,'[3]Nur des jours'!$N:$N,"")</f>
        <v>0</v>
      </c>
      <c r="AD1172" s="94">
        <v>0</v>
      </c>
      <c r="AE1172" s="94">
        <v>0</v>
      </c>
      <c r="AF1172" s="94">
        <v>0</v>
      </c>
      <c r="AG1172" s="94">
        <v>0</v>
      </c>
      <c r="AH1172" s="94">
        <v>0</v>
      </c>
      <c r="AI1172" s="49" t="s">
        <v>5559</v>
      </c>
      <c r="AJ1172" s="49"/>
      <c r="AK1172" s="48" t="str" cm="1">
        <f t="array" ref="AK1172">IFERROR(_xlfn.IFS(
AM1172="MPR ISSUE","PDH",
AM1172="BSS Hardware Issue","BSS",
AM1172="Sites strategiques, MLL, Pylone, etc.","ENVTECH",
AM1172="AKTIVCO DEFAUT GE &amp; POWER Cabinet","AKTIVCO",
AM1172="AKTIVCO Coupure ENEO &amp; Baisse de tension","AKTIVCO GRID ONLY",
AM1172="Coupure ENEO &amp; Baisse de tension","IHS GRID ONLY",
AM1172="Defaut GE &amp; POWER Cabinet","IHS",
AM1172="Sharing","Partners",
AM1172="Sites strategiques &amp; DataCenter","SST &amp; DC",
AM1172="Exclu","Exclu",
AM1172="SAT","SAT",
AM1172="SPARE-ISSUE","SPARE-ISSUE",
AM1172="Fiber CAmtel","TRANS_FO_CAMTEL",
AM1172="Fiber AOF","Fiber AOF",
AM1172="Projet OCM (HUAWEI)","TRAVAUX-HUAWEI",
AM1172="Projet OCM (NOKIA)","TRAVAUX-NOKIA",
AM1172="ACCESS-ISSUE","ACCESS-ISSUE",
AM1172="Projet OCM (ZTE, NOKIA, autres projets)","TRAVAUX OCM",
AM1172="No root CAuse","No root cause",
AM1172="ODU HS","PDH",
AM1172="IP &amp; VLAN","PDH",
AM1172="Warehouse HUAWEI","SPARE-ISSUE",
AM1172="SPARE-HS","SPARE-ISSUE",
AM1172="Power Telco","BSS",AM1172="no impacts","no impacts"
),"")</f>
        <v>no impacts</v>
      </c>
      <c r="AL1172" s="48" t="str" cm="1">
        <f t="array" ref="AL1172">IFERROR(_xlfn.IFS(
AM1172="MPR ISSUE","TX ISSUE",
AM1172="BSS Hardware Issue","RAN ISSUE",
AM1172="Sites strategiques, MLL, Pylone, etc.","ENVTECH",
AM1172="AKTIVCO DEFAUT GE &amp; POWER Cabinet","POWER ISSUE",
AM1172="AKTIVCO Coupure ENEO &amp; Baisse de tension","POWER ISSUE",
AM1172="Coupure ENEO &amp; Baisse de tension","POWER ISSUE",
AM1172="Defaut GE &amp; POWER Cabinet","POWER ISSUE",
AM1172="Sharing","POWER ISSUE",
AM1172="Sites strategiques &amp; DataCenter","POWER ISSUE",
AM1172="Exclu","Exclu",
AM1172="SAT","TX ISSUE",
AM1172="SPARE-ISSUE","SPARE-ISSUE",
AM1172="Fiber CAmtel","TX ISSUE",
AM1172="Fiber AOF","TX ISSUE",
AM1172="Projet OCM (HUAWEI)","TRAVAUX-HUAWEI",
AM1172="Projet OCM (NOKIA)","TRAVAUX -NOKIA",
AM1172="ACCESS-ISSUE","ACCESS-ISSUE",
AM1172="Projet OCM (ZTE, NOKIA, autres projets)","TRAVAUX OCM",
AM1172="No root CAuse","No root cause",
AM1172="ODU HS","TX ISSUE",
AM1172="IP &amp; VLAN","TX ISSUE",
AM1172="Warehouse HUAWEI","SPARE-ISSUE",
AM1172="SPARE-HS","SPARE-ISSUE",
AM1172="Power Telco","RAN ISSUE",AM1172="no impacts","no impacts"
),"")</f>
        <v>no impacts</v>
      </c>
      <c r="AM1172" s="67" t="s">
        <v>5605</v>
      </c>
      <c r="AN1172" s="48" t="str" cm="1">
        <f t="array" ref="AN1172">IFERROR(_xlfn.IFS(
AM1172="MPR ISSUE","ACTIVE",
AM1172="BSS Hardware Issue","ACTIVE",
AM1172="Sites strategiques, MLL, Pylone, etc.","PASSIVE",
AM1172="AKTIVCO DEFAUT GE &amp; POWER Cabinet","PASSIVE",
AM1172="AKTIVCO Coupure ENEO &amp; Baisse de tension","PASSIVE",
AM1172="Coupure ENEO &amp; Baisse de tension","PASSIVE",
AM1172="Defaut GE &amp; POWER Cabinet","PASSIVE",
AM1172="Sharing","PASSIVE",
AM1172="Sites strategiques &amp; DataCenter","PASSIVE",
AM1172="Exclu","Exclu",
AM1172="SAT","ACTIVE",
AM1172="SPARE-ISSUE","SPARE-ISSUE",
AM1172="Fiber CAmtel","ACTIVE",
AM1172="Fiber AOF","ACTIVE",
AM1172="Projet OCM (HUAWEI)","PLANNED WORKS",
AM1172="Projet OCM (NOKIA)","PLANNED WORKS",
AM1172="ACCESS-ISSUE","ACCESS-ISSUE",
AM1172="Projet OCM (ZTE, NOKIA, autres projets)","PLANNED WORKS",
AM1172="No root CAuse","No root cause",
AM1172="ODU HS","ACTIVE",
AM1172="IP &amp; VLAN","ACTIVE",
AM1172="Warehouse HUAWEI","SPARE-ISSUE",
AM1172="SPARE-HS","SPARE-ISSUE",
AM1172="Power Telco","ACTIVE", AM1172="no impacts","no impacts"
),"")</f>
        <v>no impacts</v>
      </c>
      <c r="AO1172" s="93" t="s">
        <v>5537</v>
      </c>
      <c r="AP1172" s="101" t="str">
        <f t="shared" si="34"/>
        <v>EXN_090</v>
      </c>
      <c r="AR1172" s="17" t="s">
        <v>5537</v>
      </c>
      <c r="AS1172" s="7" t="s">
        <v>5537</v>
      </c>
      <c r="AT1172" s="6"/>
      <c r="AU1172" s="7"/>
      <c r="AV1172" s="3" t="s">
        <v>5537</v>
      </c>
      <c r="AW1172" s="18" t="s">
        <v>5537</v>
      </c>
      <c r="AX1172" s="18" t="s">
        <v>5537</v>
      </c>
      <c r="AY1172" s="18" t="s">
        <v>5537</v>
      </c>
      <c r="AZ1172" s="18" t="s">
        <v>5537</v>
      </c>
      <c r="BA1172" s="18" t="s">
        <v>5537</v>
      </c>
      <c r="BB1172" s="18" t="s">
        <v>5537</v>
      </c>
      <c r="BC1172" s="18" t="s">
        <v>5537</v>
      </c>
      <c r="BD1172" s="18" t="s">
        <v>5537</v>
      </c>
      <c r="BE1172" s="18" t="s">
        <v>5537</v>
      </c>
      <c r="BF1172" s="18" t="s">
        <v>5537</v>
      </c>
      <c r="BG1172" s="18" t="s">
        <v>5537</v>
      </c>
      <c r="BH1172" s="18" t="s">
        <v>5537</v>
      </c>
      <c r="BI1172" s="9" t="s">
        <v>5537</v>
      </c>
      <c r="BJ1172" s="14"/>
      <c r="BK1172" s="14" t="s">
        <v>5537</v>
      </c>
      <c r="BL1172" s="14" t="str">
        <f>_xlfn.XLOOKUP(B1172,'[4]cell downs 18042026 17h'!$B:$B,'[4]cell downs 18042026 17h'!$B:$B,"")</f>
        <v/>
      </c>
      <c r="BM1172" s="14" t="str">
        <f>_xlfn.XLOOKUP(B1172,'[5]Cells Huawei 19042026 15h'!$B:$B,'[5]Cells Huawei 19042026 15h'!$B:$B,"")</f>
        <v/>
      </c>
      <c r="BN1172" s="9" t="str">
        <f>_xlfn.XLOOKUP(B1172,'[6]cells down 19042026 9H40'!$B:$B,'[6]cells down 19042026 9H40'!$B:$B,"")</f>
        <v/>
      </c>
      <c r="BO1172" s="9" t="s">
        <v>1882</v>
      </c>
      <c r="BP1172" s="9" t="s">
        <v>5537</v>
      </c>
      <c r="BQ1172" s="115"/>
    </row>
    <row r="1173" spans="1:69" s="9" customFormat="1" x14ac:dyDescent="0.3">
      <c r="A1173" s="1" t="s">
        <v>3911</v>
      </c>
      <c r="B1173" s="8" t="s">
        <v>3912</v>
      </c>
      <c r="C1173" s="3" t="str">
        <f>_xlfn.XLOOKUP(B1173,'[1]daily break down'!$D:$D,'[1]daily break down'!$E:$E,"")</f>
        <v>EXTREME-NORD</v>
      </c>
      <c r="D1173" s="1" t="s">
        <v>11</v>
      </c>
      <c r="E1173" s="1" t="s">
        <v>96</v>
      </c>
      <c r="F1173" s="3" t="s">
        <v>55</v>
      </c>
      <c r="G1173" s="1" t="s">
        <v>3911</v>
      </c>
      <c r="H1173" s="32" t="str">
        <f>_xlfn.XLOOKUP(B1173,[2]CALCULATION!$B:$B,[2]CALCULATION!$H:$H,"")</f>
        <v>HUAWEI</v>
      </c>
      <c r="I1173" s="28">
        <v>0</v>
      </c>
      <c r="J1173" s="28">
        <v>0</v>
      </c>
      <c r="K1173" s="28">
        <v>0</v>
      </c>
      <c r="L1173" s="28">
        <v>0</v>
      </c>
      <c r="M1173" s="28">
        <v>0</v>
      </c>
      <c r="N1173" s="28">
        <v>0</v>
      </c>
      <c r="O1173" s="28">
        <v>0</v>
      </c>
      <c r="P1173" s="28">
        <v>0</v>
      </c>
      <c r="Q1173" s="28">
        <v>0</v>
      </c>
      <c r="R1173" s="28">
        <v>0</v>
      </c>
      <c r="S1173" s="94">
        <v>0</v>
      </c>
      <c r="T1173" s="94">
        <f>_xlfn.XLOOKUP(B1173,'[3]Nur des jours'!$B:$B,'[3]Nur des jours'!$U:$U,"")</f>
        <v>0</v>
      </c>
      <c r="U1173" s="94">
        <v>0</v>
      </c>
      <c r="V1173" s="94">
        <v>5.3505234952187716E-3</v>
      </c>
      <c r="W1173" s="94">
        <v>0.10035798569198678</v>
      </c>
      <c r="X1173" s="94">
        <v>1.35353976366381</v>
      </c>
      <c r="Y1173" s="94">
        <v>0.80182945099348502</v>
      </c>
      <c r="Z1173" s="94">
        <v>0</v>
      </c>
      <c r="AA1173" s="94">
        <v>0</v>
      </c>
      <c r="AB1173" s="94">
        <v>0</v>
      </c>
      <c r="AC1173" s="94">
        <f>_xlfn.XLOOKUP(B1173,'[3]Nur des jours'!$B:$B,'[3]Nur des jours'!$N:$N,"")</f>
        <v>0</v>
      </c>
      <c r="AD1173" s="94">
        <v>0</v>
      </c>
      <c r="AE1173" s="94">
        <v>0</v>
      </c>
      <c r="AF1173" s="94">
        <v>0</v>
      </c>
      <c r="AG1173" s="94">
        <v>0</v>
      </c>
      <c r="AH1173" s="94">
        <v>0</v>
      </c>
      <c r="AI1173" s="49" t="s">
        <v>6659</v>
      </c>
      <c r="AJ1173" s="49"/>
      <c r="AK1173" s="48" t="str" cm="1">
        <f t="array" ref="AK1173">IFERROR(_xlfn.IFS(
AM1173="MPR ISSUE","PDH",
AM1173="BSS Hardware Issue","BSS",
AM1173="Sites strategiques, MLL, Pylone, etc.","ENVTECH",
AM1173="AKTIVCO DEFAUT GE &amp; POWER Cabinet","AKTIVCO",
AM1173="AKTIVCO Coupure ENEO &amp; Baisse de tension","AKTIVCO GRID ONLY",
AM1173="Coupure ENEO &amp; Baisse de tension","IHS GRID ONLY",
AM1173="Defaut GE &amp; POWER Cabinet","IHS",
AM1173="Sharing","Partners",
AM1173="Sites strategiques &amp; DataCenter","SST &amp; DC",
AM1173="Exclu","Exclu",
AM1173="SAT","SAT",
AM1173="SPARE-ISSUE","SPARE-ISSUE",
AM1173="Fiber CAmtel","TRANS_FO_CAMTEL",
AM1173="Fiber AOF","Fiber AOF",
AM1173="Projet OCM (HUAWEI)","TRAVAUX-HUAWEI",
AM1173="Projet OCM (NOKIA)","TRAVAUX-NOKIA",
AM1173="ACCESS-ISSUE","ACCESS-ISSUE",
AM1173="Projet OCM (ZTE, NOKIA, autres projets)","TRAVAUX OCM",
AM1173="No root CAuse","No root cause",
AM1173="ODU HS","PDH",
AM1173="IP &amp; VLAN","PDH",
AM1173="Warehouse HUAWEI","SPARE-ISSUE",
AM1173="SPARE-HS","SPARE-ISSUE",
AM1173="Power Telco","BSS",AM1173="no impacts","no impacts"
),"")</f>
        <v>no impacts</v>
      </c>
      <c r="AL1173" s="48" t="str" cm="1">
        <f t="array" ref="AL1173">IFERROR(_xlfn.IFS(
AM1173="MPR ISSUE","TX ISSUE",
AM1173="BSS Hardware Issue","RAN ISSUE",
AM1173="Sites strategiques, MLL, Pylone, etc.","ENVTECH",
AM1173="AKTIVCO DEFAUT GE &amp; POWER Cabinet","POWER ISSUE",
AM1173="AKTIVCO Coupure ENEO &amp; Baisse de tension","POWER ISSUE",
AM1173="Coupure ENEO &amp; Baisse de tension","POWER ISSUE",
AM1173="Defaut GE &amp; POWER Cabinet","POWER ISSUE",
AM1173="Sharing","POWER ISSUE",
AM1173="Sites strategiques &amp; DataCenter","POWER ISSUE",
AM1173="Exclu","Exclu",
AM1173="SAT","TX ISSUE",
AM1173="SPARE-ISSUE","SPARE-ISSUE",
AM1173="Fiber CAmtel","TX ISSUE",
AM1173="Fiber AOF","TX ISSUE",
AM1173="Projet OCM (HUAWEI)","TRAVAUX-HUAWEI",
AM1173="Projet OCM (NOKIA)","TRAVAUX -NOKIA",
AM1173="ACCESS-ISSUE","ACCESS-ISSUE",
AM1173="Projet OCM (ZTE, NOKIA, autres projets)","TRAVAUX OCM",
AM1173="No root CAuse","No root cause",
AM1173="ODU HS","TX ISSUE",
AM1173="IP &amp; VLAN","TX ISSUE",
AM1173="Warehouse HUAWEI","SPARE-ISSUE",
AM1173="SPARE-HS","SPARE-ISSUE",
AM1173="Power Telco","RAN ISSUE",AM1173="no impacts","no impacts"
),"")</f>
        <v>no impacts</v>
      </c>
      <c r="AM1173" s="67" t="s">
        <v>5605</v>
      </c>
      <c r="AN1173" s="48" t="str" cm="1">
        <f t="array" ref="AN1173">IFERROR(_xlfn.IFS(
AM1173="MPR ISSUE","ACTIVE",
AM1173="BSS Hardware Issue","ACTIVE",
AM1173="Sites strategiques, MLL, Pylone, etc.","PASSIVE",
AM1173="AKTIVCO DEFAUT GE &amp; POWER Cabinet","PASSIVE",
AM1173="AKTIVCO Coupure ENEO &amp; Baisse de tension","PASSIVE",
AM1173="Coupure ENEO &amp; Baisse de tension","PASSIVE",
AM1173="Defaut GE &amp; POWER Cabinet","PASSIVE",
AM1173="Sharing","PASSIVE",
AM1173="Sites strategiques &amp; DataCenter","PASSIVE",
AM1173="Exclu","Exclu",
AM1173="SAT","ACTIVE",
AM1173="SPARE-ISSUE","SPARE-ISSUE",
AM1173="Fiber CAmtel","ACTIVE",
AM1173="Fiber AOF","ACTIVE",
AM1173="Projet OCM (HUAWEI)","PLANNED WORKS",
AM1173="Projet OCM (NOKIA)","PLANNED WORKS",
AM1173="ACCESS-ISSUE","ACCESS-ISSUE",
AM1173="Projet OCM (ZTE, NOKIA, autres projets)","PLANNED WORKS",
AM1173="No root CAuse","No root cause",
AM1173="ODU HS","ACTIVE",
AM1173="IP &amp; VLAN","ACTIVE",
AM1173="Warehouse HUAWEI","SPARE-ISSUE",
AM1173="SPARE-HS","SPARE-ISSUE",
AM1173="Power Telco","ACTIVE", AM1173="no impacts","no impacts"
),"")</f>
        <v>no impacts</v>
      </c>
      <c r="AO1173" s="93" t="s">
        <v>5537</v>
      </c>
      <c r="AP1173" s="101" t="str">
        <f t="shared" si="34"/>
        <v>EXN_218</v>
      </c>
      <c r="AR1173" s="17" t="s">
        <v>5537</v>
      </c>
      <c r="AS1173" s="7" t="s">
        <v>5537</v>
      </c>
      <c r="AT1173" s="6"/>
      <c r="AU1173" s="7"/>
      <c r="AV1173" s="3" t="s">
        <v>5537</v>
      </c>
      <c r="AW1173" s="18" t="s">
        <v>5537</v>
      </c>
      <c r="AX1173" s="18" t="s">
        <v>5537</v>
      </c>
      <c r="AY1173" s="18" t="s">
        <v>5537</v>
      </c>
      <c r="AZ1173" s="18" t="s">
        <v>5537</v>
      </c>
      <c r="BA1173" s="18" t="s">
        <v>5537</v>
      </c>
      <c r="BB1173" s="18" t="s">
        <v>5537</v>
      </c>
      <c r="BC1173" s="18" t="s">
        <v>5537</v>
      </c>
      <c r="BD1173" s="18" t="s">
        <v>5537</v>
      </c>
      <c r="BE1173" s="18" t="s">
        <v>5537</v>
      </c>
      <c r="BF1173" s="18" t="s">
        <v>5537</v>
      </c>
      <c r="BG1173" s="18" t="s">
        <v>5537</v>
      </c>
      <c r="BH1173" s="18" t="s">
        <v>5537</v>
      </c>
      <c r="BI1173" s="9" t="s">
        <v>5537</v>
      </c>
      <c r="BJ1173" s="14"/>
      <c r="BK1173" s="14" t="s">
        <v>5537</v>
      </c>
      <c r="BL1173" s="14" t="str">
        <f>_xlfn.XLOOKUP(B1173,'[4]cell downs 18042026 17h'!$B:$B,'[4]cell downs 18042026 17h'!$B:$B,"")</f>
        <v/>
      </c>
      <c r="BM1173" s="14" t="str">
        <f>_xlfn.XLOOKUP(B1173,'[5]Cells Huawei 19042026 15h'!$B:$B,'[5]Cells Huawei 19042026 15h'!$B:$B,"")</f>
        <v/>
      </c>
      <c r="BN1173" s="9" t="str">
        <f>_xlfn.XLOOKUP(B1173,'[6]cells down 19042026 9H40'!$B:$B,'[6]cells down 19042026 9H40'!$B:$B,"")</f>
        <v/>
      </c>
      <c r="BO1173" s="9" t="s">
        <v>3912</v>
      </c>
      <c r="BP1173" s="9" t="s">
        <v>5537</v>
      </c>
      <c r="BQ1173" s="115"/>
    </row>
    <row r="1174" spans="1:69" s="9" customFormat="1" x14ac:dyDescent="0.3">
      <c r="A1174" s="1" t="s">
        <v>3426</v>
      </c>
      <c r="B1174" s="8" t="s">
        <v>3427</v>
      </c>
      <c r="C1174" s="3" t="str">
        <f>_xlfn.XLOOKUP(B1174,'[1]daily break down'!$D:$D,'[1]daily break down'!$E:$E,"")</f>
        <v>EXTREME-NORD</v>
      </c>
      <c r="D1174" s="1" t="s">
        <v>11</v>
      </c>
      <c r="E1174" s="1" t="s">
        <v>96</v>
      </c>
      <c r="F1174" s="3" t="s">
        <v>55</v>
      </c>
      <c r="G1174" s="1" t="s">
        <v>3353</v>
      </c>
      <c r="H1174" s="32" t="str">
        <f>_xlfn.XLOOKUP(B1174,[2]CALCULATION!$B:$B,[2]CALCULATION!$H:$H,"")</f>
        <v>HUAWEI</v>
      </c>
      <c r="I1174" s="28">
        <v>0</v>
      </c>
      <c r="J1174" s="28">
        <v>0</v>
      </c>
      <c r="K1174" s="28">
        <v>0</v>
      </c>
      <c r="L1174" s="28">
        <v>0</v>
      </c>
      <c r="M1174" s="28">
        <v>0</v>
      </c>
      <c r="N1174" s="28">
        <v>0</v>
      </c>
      <c r="O1174" s="28">
        <v>0</v>
      </c>
      <c r="P1174" s="28">
        <v>0</v>
      </c>
      <c r="Q1174" s="28">
        <v>0</v>
      </c>
      <c r="R1174" s="28">
        <v>0</v>
      </c>
      <c r="S1174" s="94">
        <v>0</v>
      </c>
      <c r="T1174" s="94">
        <f>_xlfn.XLOOKUP(B1174,'[3]Nur des jours'!$B:$B,'[3]Nur des jours'!$U:$U,"")</f>
        <v>0</v>
      </c>
      <c r="U1174" s="94">
        <v>0</v>
      </c>
      <c r="V1174" s="94">
        <v>4.4587695793489755E-3</v>
      </c>
      <c r="W1174" s="94">
        <v>9.7896744884186135E-2</v>
      </c>
      <c r="X1174" s="94">
        <v>1.3535754338204451</v>
      </c>
      <c r="Y1174" s="94">
        <v>0.80115171801742413</v>
      </c>
      <c r="Z1174" s="94">
        <v>0</v>
      </c>
      <c r="AA1174" s="94">
        <v>0</v>
      </c>
      <c r="AB1174" s="94">
        <v>0</v>
      </c>
      <c r="AC1174" s="94">
        <f>_xlfn.XLOOKUP(B1174,'[3]Nur des jours'!$B:$B,'[3]Nur des jours'!$N:$N,"")</f>
        <v>0</v>
      </c>
      <c r="AD1174" s="94">
        <v>0</v>
      </c>
      <c r="AE1174" s="94">
        <v>0</v>
      </c>
      <c r="AF1174" s="94">
        <v>0</v>
      </c>
      <c r="AG1174" s="94">
        <v>0</v>
      </c>
      <c r="AH1174" s="94">
        <v>0</v>
      </c>
      <c r="AI1174" s="49" t="s">
        <v>6659</v>
      </c>
      <c r="AJ1174" s="49"/>
      <c r="AK1174" s="48" t="str" cm="1">
        <f t="array" ref="AK1174">IFERROR(_xlfn.IFS(
AM1174="MPR ISSUE","PDH",
AM1174="BSS Hardware Issue","BSS",
AM1174="Sites strategiques, MLL, Pylone, etc.","ENVTECH",
AM1174="AKTIVCO DEFAUT GE &amp; POWER Cabinet","AKTIVCO",
AM1174="AKTIVCO Coupure ENEO &amp; Baisse de tension","AKTIVCO GRID ONLY",
AM1174="Coupure ENEO &amp; Baisse de tension","IHS GRID ONLY",
AM1174="Defaut GE &amp; POWER Cabinet","IHS",
AM1174="Sharing","Partners",
AM1174="Sites strategiques &amp; DataCenter","SST &amp; DC",
AM1174="Exclu","Exclu",
AM1174="SAT","SAT",
AM1174="SPARE-ISSUE","SPARE-ISSUE",
AM1174="Fiber CAmtel","TRANS_FO_CAMTEL",
AM1174="Fiber AOF","Fiber AOF",
AM1174="Projet OCM (HUAWEI)","TRAVAUX-HUAWEI",
AM1174="Projet OCM (NOKIA)","TRAVAUX-NOKIA",
AM1174="ACCESS-ISSUE","ACCESS-ISSUE",
AM1174="Projet OCM (ZTE, NOKIA, autres projets)","TRAVAUX OCM",
AM1174="No root CAuse","No root cause",
AM1174="ODU HS","PDH",
AM1174="IP &amp; VLAN","PDH",
AM1174="Warehouse HUAWEI","SPARE-ISSUE",
AM1174="SPARE-HS","SPARE-ISSUE",
AM1174="Power Telco","BSS",AM1174="no impacts","no impacts"
),"")</f>
        <v>no impacts</v>
      </c>
      <c r="AL1174" s="48" t="str" cm="1">
        <f t="array" ref="AL1174">IFERROR(_xlfn.IFS(
AM1174="MPR ISSUE","TX ISSUE",
AM1174="BSS Hardware Issue","RAN ISSUE",
AM1174="Sites strategiques, MLL, Pylone, etc.","ENVTECH",
AM1174="AKTIVCO DEFAUT GE &amp; POWER Cabinet","POWER ISSUE",
AM1174="AKTIVCO Coupure ENEO &amp; Baisse de tension","POWER ISSUE",
AM1174="Coupure ENEO &amp; Baisse de tension","POWER ISSUE",
AM1174="Defaut GE &amp; POWER Cabinet","POWER ISSUE",
AM1174="Sharing","POWER ISSUE",
AM1174="Sites strategiques &amp; DataCenter","POWER ISSUE",
AM1174="Exclu","Exclu",
AM1174="SAT","TX ISSUE",
AM1174="SPARE-ISSUE","SPARE-ISSUE",
AM1174="Fiber CAmtel","TX ISSUE",
AM1174="Fiber AOF","TX ISSUE",
AM1174="Projet OCM (HUAWEI)","TRAVAUX-HUAWEI",
AM1174="Projet OCM (NOKIA)","TRAVAUX -NOKIA",
AM1174="ACCESS-ISSUE","ACCESS-ISSUE",
AM1174="Projet OCM (ZTE, NOKIA, autres projets)","TRAVAUX OCM",
AM1174="No root CAuse","No root cause",
AM1174="ODU HS","TX ISSUE",
AM1174="IP &amp; VLAN","TX ISSUE",
AM1174="Warehouse HUAWEI","SPARE-ISSUE",
AM1174="SPARE-HS","SPARE-ISSUE",
AM1174="Power Telco","RAN ISSUE",AM1174="no impacts","no impacts"
),"")</f>
        <v>no impacts</v>
      </c>
      <c r="AM1174" s="67" t="s">
        <v>5605</v>
      </c>
      <c r="AN1174" s="48" t="str" cm="1">
        <f t="array" ref="AN1174">IFERROR(_xlfn.IFS(
AM1174="MPR ISSUE","ACTIVE",
AM1174="BSS Hardware Issue","ACTIVE",
AM1174="Sites strategiques, MLL, Pylone, etc.","PASSIVE",
AM1174="AKTIVCO DEFAUT GE &amp; POWER Cabinet","PASSIVE",
AM1174="AKTIVCO Coupure ENEO &amp; Baisse de tension","PASSIVE",
AM1174="Coupure ENEO &amp; Baisse de tension","PASSIVE",
AM1174="Defaut GE &amp; POWER Cabinet","PASSIVE",
AM1174="Sharing","PASSIVE",
AM1174="Sites strategiques &amp; DataCenter","PASSIVE",
AM1174="Exclu","Exclu",
AM1174="SAT","ACTIVE",
AM1174="SPARE-ISSUE","SPARE-ISSUE",
AM1174="Fiber CAmtel","ACTIVE",
AM1174="Fiber AOF","ACTIVE",
AM1174="Projet OCM (HUAWEI)","PLANNED WORKS",
AM1174="Projet OCM (NOKIA)","PLANNED WORKS",
AM1174="ACCESS-ISSUE","ACCESS-ISSUE",
AM1174="Projet OCM (ZTE, NOKIA, autres projets)","PLANNED WORKS",
AM1174="No root CAuse","No root cause",
AM1174="ODU HS","ACTIVE",
AM1174="IP &amp; VLAN","ACTIVE",
AM1174="Warehouse HUAWEI","SPARE-ISSUE",
AM1174="SPARE-HS","SPARE-ISSUE",
AM1174="Power Telco","ACTIVE", AM1174="no impacts","no impacts"
),"")</f>
        <v>no impacts</v>
      </c>
      <c r="AO1174" s="93" t="s">
        <v>5537</v>
      </c>
      <c r="AP1174" s="101" t="str">
        <f t="shared" si="34"/>
        <v>EXN_210</v>
      </c>
      <c r="AR1174" s="17" t="s">
        <v>5537</v>
      </c>
      <c r="AS1174" s="7" t="s">
        <v>5537</v>
      </c>
      <c r="AT1174" s="6"/>
      <c r="AU1174" s="7"/>
      <c r="AV1174" s="3" t="s">
        <v>5537</v>
      </c>
      <c r="AW1174" s="18" t="s">
        <v>5537</v>
      </c>
      <c r="AX1174" s="18" t="s">
        <v>5537</v>
      </c>
      <c r="AY1174" s="18" t="s">
        <v>5537</v>
      </c>
      <c r="AZ1174" s="18" t="s">
        <v>5537</v>
      </c>
      <c r="BA1174" s="18" t="s">
        <v>5537</v>
      </c>
      <c r="BB1174" s="18" t="s">
        <v>5537</v>
      </c>
      <c r="BC1174" s="18" t="s">
        <v>5537</v>
      </c>
      <c r="BD1174" s="18" t="s">
        <v>5537</v>
      </c>
      <c r="BE1174" s="18" t="s">
        <v>5537</v>
      </c>
      <c r="BF1174" s="18" t="s">
        <v>5537</v>
      </c>
      <c r="BG1174" s="18" t="s">
        <v>5537</v>
      </c>
      <c r="BH1174" s="18" t="s">
        <v>5537</v>
      </c>
      <c r="BI1174" s="9" t="s">
        <v>5537</v>
      </c>
      <c r="BJ1174" s="14"/>
      <c r="BK1174" s="14" t="s">
        <v>5537</v>
      </c>
      <c r="BL1174" s="14" t="str">
        <f>_xlfn.XLOOKUP(B1174,'[4]cell downs 18042026 17h'!$B:$B,'[4]cell downs 18042026 17h'!$B:$B,"")</f>
        <v/>
      </c>
      <c r="BM1174" s="14" t="str">
        <f>_xlfn.XLOOKUP(B1174,'[5]Cells Huawei 19042026 15h'!$B:$B,'[5]Cells Huawei 19042026 15h'!$B:$B,"")</f>
        <v/>
      </c>
      <c r="BN1174" s="9" t="str">
        <f>_xlfn.XLOOKUP(B1174,'[6]cells down 19042026 9H40'!$B:$B,'[6]cells down 19042026 9H40'!$B:$B,"")</f>
        <v/>
      </c>
      <c r="BO1174" s="9" t="s">
        <v>3427</v>
      </c>
      <c r="BP1174" s="9" t="s">
        <v>12</v>
      </c>
      <c r="BQ1174" s="115"/>
    </row>
    <row r="1175" spans="1:69" s="9" customFormat="1" x14ac:dyDescent="0.3">
      <c r="A1175" s="1" t="s">
        <v>4276</v>
      </c>
      <c r="B1175" s="8" t="s">
        <v>4277</v>
      </c>
      <c r="C1175" s="3" t="str">
        <f>_xlfn.XLOOKUP(B1175,'[1]daily break down'!$D:$D,'[1]daily break down'!$E:$E,"")</f>
        <v>ADAMAOUA</v>
      </c>
      <c r="D1175" s="1" t="s">
        <v>11</v>
      </c>
      <c r="E1175" s="1" t="s">
        <v>12</v>
      </c>
      <c r="F1175" s="3" t="s">
        <v>90</v>
      </c>
      <c r="G1175" s="1" t="s">
        <v>4246</v>
      </c>
      <c r="H1175" s="32" t="str">
        <f>_xlfn.XLOOKUP(B1175,[2]CALCULATION!$B:$B,[2]CALCULATION!$H:$H,"")</f>
        <v>HUAWEI</v>
      </c>
      <c r="I1175" s="28">
        <v>0</v>
      </c>
      <c r="J1175" s="28">
        <v>0</v>
      </c>
      <c r="K1175" s="28">
        <v>0</v>
      </c>
      <c r="L1175" s="28">
        <v>0</v>
      </c>
      <c r="M1175" s="28">
        <v>0</v>
      </c>
      <c r="N1175" s="28">
        <v>0</v>
      </c>
      <c r="O1175" s="28">
        <v>0</v>
      </c>
      <c r="P1175" s="28">
        <v>0</v>
      </c>
      <c r="Q1175" s="28">
        <v>0</v>
      </c>
      <c r="R1175" s="28">
        <v>0</v>
      </c>
      <c r="S1175" s="94">
        <v>0</v>
      </c>
      <c r="T1175" s="94">
        <f>_xlfn.XLOOKUP(B1175,'[3]Nur des jours'!$B:$B,'[3]Nur des jours'!$U:$U,"")</f>
        <v>0</v>
      </c>
      <c r="U1175" s="94">
        <v>0</v>
      </c>
      <c r="V1175" s="94">
        <v>0</v>
      </c>
      <c r="W1175" s="94">
        <v>0</v>
      </c>
      <c r="X1175" s="94">
        <v>0</v>
      </c>
      <c r="Y1175" s="94">
        <v>0.77564755602354785</v>
      </c>
      <c r="Z1175" s="94">
        <v>0</v>
      </c>
      <c r="AA1175" s="94">
        <v>0</v>
      </c>
      <c r="AB1175" s="94">
        <v>0</v>
      </c>
      <c r="AC1175" s="94">
        <f>_xlfn.XLOOKUP(B1175,'[3]Nur des jours'!$B:$B,'[3]Nur des jours'!$N:$N,"")</f>
        <v>0</v>
      </c>
      <c r="AD1175" s="94">
        <v>0</v>
      </c>
      <c r="AE1175" s="94">
        <v>0</v>
      </c>
      <c r="AF1175" s="94">
        <v>0</v>
      </c>
      <c r="AG1175" s="94">
        <v>0</v>
      </c>
      <c r="AH1175" s="94">
        <v>0</v>
      </c>
      <c r="AI1175" s="49" t="s">
        <v>5559</v>
      </c>
      <c r="AJ1175" s="49"/>
      <c r="AK1175" s="48" t="str" cm="1">
        <f t="array" ref="AK1175">IFERROR(_xlfn.IFS(
AM1175="MPR ISSUE","PDH",
AM1175="BSS Hardware Issue","BSS",
AM1175="Sites strategiques, MLL, Pylone, etc.","ENVTECH",
AM1175="AKTIVCO DEFAUT GE &amp; POWER Cabinet","AKTIVCO",
AM1175="AKTIVCO Coupure ENEO &amp; Baisse de tension","AKTIVCO GRID ONLY",
AM1175="Coupure ENEO &amp; Baisse de tension","IHS GRID ONLY",
AM1175="Defaut GE &amp; POWER Cabinet","IHS",
AM1175="Sharing","Partners",
AM1175="Sites strategiques &amp; DataCenter","SST &amp; DC",
AM1175="Exclu","Exclu",
AM1175="SAT","SAT",
AM1175="SPARE-ISSUE","SPARE-ISSUE",
AM1175="Fiber CAmtel","TRANS_FO_CAMTEL",
AM1175="Fiber AOF","Fiber AOF",
AM1175="Projet OCM (HUAWEI)","TRAVAUX-HUAWEI",
AM1175="Projet OCM (NOKIA)","TRAVAUX-NOKIA",
AM1175="ACCESS-ISSUE","ACCESS-ISSUE",
AM1175="Projet OCM (ZTE, NOKIA, autres projets)","TRAVAUX OCM",
AM1175="No root CAuse","No root cause",
AM1175="ODU HS","PDH",
AM1175="IP &amp; VLAN","PDH",
AM1175="Warehouse HUAWEI","SPARE-ISSUE",
AM1175="SPARE-HS","SPARE-ISSUE",
AM1175="Power Telco","BSS",AM1175="no impacts","no impacts"
),"")</f>
        <v>no impacts</v>
      </c>
      <c r="AL1175" s="48" t="str" cm="1">
        <f t="array" ref="AL1175">IFERROR(_xlfn.IFS(
AM1175="MPR ISSUE","TX ISSUE",
AM1175="BSS Hardware Issue","RAN ISSUE",
AM1175="Sites strategiques, MLL, Pylone, etc.","ENVTECH",
AM1175="AKTIVCO DEFAUT GE &amp; POWER Cabinet","POWER ISSUE",
AM1175="AKTIVCO Coupure ENEO &amp; Baisse de tension","POWER ISSUE",
AM1175="Coupure ENEO &amp; Baisse de tension","POWER ISSUE",
AM1175="Defaut GE &amp; POWER Cabinet","POWER ISSUE",
AM1175="Sharing","POWER ISSUE",
AM1175="Sites strategiques &amp; DataCenter","POWER ISSUE",
AM1175="Exclu","Exclu",
AM1175="SAT","TX ISSUE",
AM1175="SPARE-ISSUE","SPARE-ISSUE",
AM1175="Fiber CAmtel","TX ISSUE",
AM1175="Fiber AOF","TX ISSUE",
AM1175="Projet OCM (HUAWEI)","TRAVAUX-HUAWEI",
AM1175="Projet OCM (NOKIA)","TRAVAUX -NOKIA",
AM1175="ACCESS-ISSUE","ACCESS-ISSUE",
AM1175="Projet OCM (ZTE, NOKIA, autres projets)","TRAVAUX OCM",
AM1175="No root CAuse","No root cause",
AM1175="ODU HS","TX ISSUE",
AM1175="IP &amp; VLAN","TX ISSUE",
AM1175="Warehouse HUAWEI","SPARE-ISSUE",
AM1175="SPARE-HS","SPARE-ISSUE",
AM1175="Power Telco","RAN ISSUE",AM1175="no impacts","no impacts"
),"")</f>
        <v>no impacts</v>
      </c>
      <c r="AM1175" s="67" t="s">
        <v>5605</v>
      </c>
      <c r="AN1175" s="48" t="str" cm="1">
        <f t="array" ref="AN1175">IFERROR(_xlfn.IFS(
AM1175="MPR ISSUE","ACTIVE",
AM1175="BSS Hardware Issue","ACTIVE",
AM1175="Sites strategiques, MLL, Pylone, etc.","PASSIVE",
AM1175="AKTIVCO DEFAUT GE &amp; POWER Cabinet","PASSIVE",
AM1175="AKTIVCO Coupure ENEO &amp; Baisse de tension","PASSIVE",
AM1175="Coupure ENEO &amp; Baisse de tension","PASSIVE",
AM1175="Defaut GE &amp; POWER Cabinet","PASSIVE",
AM1175="Sharing","PASSIVE",
AM1175="Sites strategiques &amp; DataCenter","PASSIVE",
AM1175="Exclu","Exclu",
AM1175="SAT","ACTIVE",
AM1175="SPARE-ISSUE","SPARE-ISSUE",
AM1175="Fiber CAmtel","ACTIVE",
AM1175="Fiber AOF","ACTIVE",
AM1175="Projet OCM (HUAWEI)","PLANNED WORKS",
AM1175="Projet OCM (NOKIA)","PLANNED WORKS",
AM1175="ACCESS-ISSUE","ACCESS-ISSUE",
AM1175="Projet OCM (ZTE, NOKIA, autres projets)","PLANNED WORKS",
AM1175="No root CAuse","No root cause",
AM1175="ODU HS","ACTIVE",
AM1175="IP &amp; VLAN","ACTIVE",
AM1175="Warehouse HUAWEI","SPARE-ISSUE",
AM1175="SPARE-HS","SPARE-ISSUE",
AM1175="Power Telco","ACTIVE", AM1175="no impacts","no impacts"
),"")</f>
        <v>no impacts</v>
      </c>
      <c r="AO1175" s="93" t="s">
        <v>5537</v>
      </c>
      <c r="AP1175" s="101" t="str">
        <f t="shared" si="34"/>
        <v>ADM_105</v>
      </c>
      <c r="AR1175" s="17" t="s">
        <v>5537</v>
      </c>
      <c r="AS1175" s="7" t="s">
        <v>5537</v>
      </c>
      <c r="AT1175" s="6"/>
      <c r="AU1175" s="7"/>
      <c r="AV1175" s="3" t="s">
        <v>5537</v>
      </c>
      <c r="AW1175" s="18" t="s">
        <v>5537</v>
      </c>
      <c r="AX1175" s="18" t="s">
        <v>5537</v>
      </c>
      <c r="AY1175" s="18" t="s">
        <v>5537</v>
      </c>
      <c r="AZ1175" s="18" t="s">
        <v>5537</v>
      </c>
      <c r="BA1175" s="18" t="s">
        <v>5537</v>
      </c>
      <c r="BB1175" s="18" t="s">
        <v>5537</v>
      </c>
      <c r="BC1175" s="18" t="s">
        <v>5537</v>
      </c>
      <c r="BD1175" s="18" t="s">
        <v>5537</v>
      </c>
      <c r="BE1175" s="18" t="s">
        <v>5537</v>
      </c>
      <c r="BF1175" s="18" t="s">
        <v>5537</v>
      </c>
      <c r="BG1175" s="18" t="s">
        <v>5537</v>
      </c>
      <c r="BH1175" s="18" t="s">
        <v>5537</v>
      </c>
      <c r="BI1175" s="9" t="s">
        <v>5537</v>
      </c>
      <c r="BJ1175" s="14"/>
      <c r="BK1175" s="14" t="s">
        <v>5537</v>
      </c>
      <c r="BL1175" s="14" t="str">
        <f>_xlfn.XLOOKUP(B1175,'[4]cell downs 18042026 17h'!$B:$B,'[4]cell downs 18042026 17h'!$B:$B,"")</f>
        <v/>
      </c>
      <c r="BM1175" s="14" t="str">
        <f>_xlfn.XLOOKUP(B1175,'[5]Cells Huawei 19042026 15h'!$B:$B,'[5]Cells Huawei 19042026 15h'!$B:$B,"")</f>
        <v/>
      </c>
      <c r="BN1175" s="9" t="str">
        <f>_xlfn.XLOOKUP(B1175,'[6]cells down 19042026 9H40'!$B:$B,'[6]cells down 19042026 9H40'!$B:$B,"")</f>
        <v/>
      </c>
      <c r="BO1175" s="9" t="s">
        <v>4277</v>
      </c>
      <c r="BP1175" s="9" t="s">
        <v>12</v>
      </c>
      <c r="BQ1175" s="115"/>
    </row>
    <row r="1176" spans="1:69" s="9" customFormat="1" x14ac:dyDescent="0.3">
      <c r="A1176" s="1" t="s">
        <v>3351</v>
      </c>
      <c r="B1176" s="8" t="s">
        <v>3352</v>
      </c>
      <c r="C1176" s="3" t="str">
        <f>_xlfn.XLOOKUP(B1176,'[1]daily break down'!$D:$D,'[1]daily break down'!$E:$E,"")</f>
        <v>EXTREME-NORD</v>
      </c>
      <c r="D1176" s="1" t="s">
        <v>11</v>
      </c>
      <c r="E1176" s="1" t="s">
        <v>66</v>
      </c>
      <c r="F1176" s="3" t="s">
        <v>55</v>
      </c>
      <c r="G1176" s="1" t="s">
        <v>3353</v>
      </c>
      <c r="H1176" s="32" t="str">
        <f>_xlfn.XLOOKUP(B1176,[2]CALCULATION!$B:$B,[2]CALCULATION!$H:$H,"")</f>
        <v>HUAWEI</v>
      </c>
      <c r="I1176" s="28">
        <v>0</v>
      </c>
      <c r="J1176" s="28">
        <v>0</v>
      </c>
      <c r="K1176" s="28">
        <v>0</v>
      </c>
      <c r="L1176" s="28">
        <v>0</v>
      </c>
      <c r="M1176" s="28">
        <v>0</v>
      </c>
      <c r="N1176" s="28">
        <v>0</v>
      </c>
      <c r="O1176" s="28">
        <v>0</v>
      </c>
      <c r="P1176" s="28">
        <v>0</v>
      </c>
      <c r="Q1176" s="28">
        <v>0</v>
      </c>
      <c r="R1176" s="28">
        <v>0</v>
      </c>
      <c r="S1176" s="94">
        <v>0</v>
      </c>
      <c r="T1176" s="94">
        <f>_xlfn.XLOOKUP(B1176,'[3]Nur des jours'!$B:$B,'[3]Nur des jours'!$U:$U,"")</f>
        <v>0</v>
      </c>
      <c r="U1176" s="94">
        <v>0</v>
      </c>
      <c r="V1176" s="94">
        <v>1.5413253032676717</v>
      </c>
      <c r="W1176" s="94">
        <v>1.8097967371794323</v>
      </c>
      <c r="X1176" s="94">
        <v>9.4347564299024338E-3</v>
      </c>
      <c r="Y1176" s="94">
        <v>0.76667651162989769</v>
      </c>
      <c r="Z1176" s="94">
        <v>0</v>
      </c>
      <c r="AA1176" s="94">
        <v>0</v>
      </c>
      <c r="AB1176" s="94">
        <v>0</v>
      </c>
      <c r="AC1176" s="94">
        <f>_xlfn.XLOOKUP(B1176,'[3]Nur des jours'!$B:$B,'[3]Nur des jours'!$N:$N,"")</f>
        <v>0</v>
      </c>
      <c r="AD1176" s="94">
        <v>0</v>
      </c>
      <c r="AE1176" s="94">
        <v>0</v>
      </c>
      <c r="AF1176" s="94">
        <v>0</v>
      </c>
      <c r="AG1176" s="94">
        <v>0</v>
      </c>
      <c r="AH1176" s="94">
        <v>0</v>
      </c>
      <c r="AI1176" s="49" t="s">
        <v>6659</v>
      </c>
      <c r="AJ1176" s="49"/>
      <c r="AK1176" s="48" t="str" cm="1">
        <f t="array" ref="AK1176">IFERROR(_xlfn.IFS(
AM1176="MPR ISSUE","PDH",
AM1176="BSS Hardware Issue","BSS",
AM1176="Sites strategiques, MLL, Pylone, etc.","ENVTECH",
AM1176="AKTIVCO DEFAUT GE &amp; POWER Cabinet","AKTIVCO",
AM1176="AKTIVCO Coupure ENEO &amp; Baisse de tension","AKTIVCO GRID ONLY",
AM1176="Coupure ENEO &amp; Baisse de tension","IHS GRID ONLY",
AM1176="Defaut GE &amp; POWER Cabinet","IHS",
AM1176="Sharing","Partners",
AM1176="Sites strategiques &amp; DataCenter","SST &amp; DC",
AM1176="Exclu","Exclu",
AM1176="SAT","SAT",
AM1176="SPARE-ISSUE","SPARE-ISSUE",
AM1176="Fiber CAmtel","TRANS_FO_CAMTEL",
AM1176="Fiber AOF","Fiber AOF",
AM1176="Projet OCM (HUAWEI)","TRAVAUX-HUAWEI",
AM1176="Projet OCM (NOKIA)","TRAVAUX-NOKIA",
AM1176="ACCESS-ISSUE","ACCESS-ISSUE",
AM1176="Projet OCM (ZTE, NOKIA, autres projets)","TRAVAUX OCM",
AM1176="No root CAuse","No root cause",
AM1176="ODU HS","PDH",
AM1176="IP &amp; VLAN","PDH",
AM1176="Warehouse HUAWEI","SPARE-ISSUE",
AM1176="SPARE-HS","SPARE-ISSUE",
AM1176="Power Telco","BSS",AM1176="no impacts","no impacts"
),"")</f>
        <v>no impacts</v>
      </c>
      <c r="AL1176" s="48" t="str" cm="1">
        <f t="array" ref="AL1176">IFERROR(_xlfn.IFS(
AM1176="MPR ISSUE","TX ISSUE",
AM1176="BSS Hardware Issue","RAN ISSUE",
AM1176="Sites strategiques, MLL, Pylone, etc.","ENVTECH",
AM1176="AKTIVCO DEFAUT GE &amp; POWER Cabinet","POWER ISSUE",
AM1176="AKTIVCO Coupure ENEO &amp; Baisse de tension","POWER ISSUE",
AM1176="Coupure ENEO &amp; Baisse de tension","POWER ISSUE",
AM1176="Defaut GE &amp; POWER Cabinet","POWER ISSUE",
AM1176="Sharing","POWER ISSUE",
AM1176="Sites strategiques &amp; DataCenter","POWER ISSUE",
AM1176="Exclu","Exclu",
AM1176="SAT","TX ISSUE",
AM1176="SPARE-ISSUE","SPARE-ISSUE",
AM1176="Fiber CAmtel","TX ISSUE",
AM1176="Fiber AOF","TX ISSUE",
AM1176="Projet OCM (HUAWEI)","TRAVAUX-HUAWEI",
AM1176="Projet OCM (NOKIA)","TRAVAUX -NOKIA",
AM1176="ACCESS-ISSUE","ACCESS-ISSUE",
AM1176="Projet OCM (ZTE, NOKIA, autres projets)","TRAVAUX OCM",
AM1176="No root CAuse","No root cause",
AM1176="ODU HS","TX ISSUE",
AM1176="IP &amp; VLAN","TX ISSUE",
AM1176="Warehouse HUAWEI","SPARE-ISSUE",
AM1176="SPARE-HS","SPARE-ISSUE",
AM1176="Power Telco","RAN ISSUE",AM1176="no impacts","no impacts"
),"")</f>
        <v>no impacts</v>
      </c>
      <c r="AM1176" s="67" t="s">
        <v>5605</v>
      </c>
      <c r="AN1176" s="48" t="str" cm="1">
        <f t="array" ref="AN1176">IFERROR(_xlfn.IFS(
AM1176="MPR ISSUE","ACTIVE",
AM1176="BSS Hardware Issue","ACTIVE",
AM1176="Sites strategiques, MLL, Pylone, etc.","PASSIVE",
AM1176="AKTIVCO DEFAUT GE &amp; POWER Cabinet","PASSIVE",
AM1176="AKTIVCO Coupure ENEO &amp; Baisse de tension","PASSIVE",
AM1176="Coupure ENEO &amp; Baisse de tension","PASSIVE",
AM1176="Defaut GE &amp; POWER Cabinet","PASSIVE",
AM1176="Sharing","PASSIVE",
AM1176="Sites strategiques &amp; DataCenter","PASSIVE",
AM1176="Exclu","Exclu",
AM1176="SAT","ACTIVE",
AM1176="SPARE-ISSUE","SPARE-ISSUE",
AM1176="Fiber CAmtel","ACTIVE",
AM1176="Fiber AOF","ACTIVE",
AM1176="Projet OCM (HUAWEI)","PLANNED WORKS",
AM1176="Projet OCM (NOKIA)","PLANNED WORKS",
AM1176="ACCESS-ISSUE","ACCESS-ISSUE",
AM1176="Projet OCM (ZTE, NOKIA, autres projets)","PLANNED WORKS",
AM1176="No root CAuse","No root cause",
AM1176="ODU HS","ACTIVE",
AM1176="IP &amp; VLAN","ACTIVE",
AM1176="Warehouse HUAWEI","SPARE-ISSUE",
AM1176="SPARE-HS","SPARE-ISSUE",
AM1176="Power Telco","ACTIVE", AM1176="no impacts","no impacts"
),"")</f>
        <v>no impacts</v>
      </c>
      <c r="AO1176" s="93" t="s">
        <v>5537</v>
      </c>
      <c r="AP1176" s="101" t="str">
        <f t="shared" si="34"/>
        <v>EXN_038</v>
      </c>
      <c r="AR1176" s="17" t="s">
        <v>5537</v>
      </c>
      <c r="AS1176" s="7" t="s">
        <v>5537</v>
      </c>
      <c r="AT1176" s="6"/>
      <c r="AU1176" s="7"/>
      <c r="AV1176" s="3" t="s">
        <v>5537</v>
      </c>
      <c r="AW1176" s="18" t="s">
        <v>5537</v>
      </c>
      <c r="AX1176" s="18" t="s">
        <v>5537</v>
      </c>
      <c r="AY1176" s="18" t="s">
        <v>5537</v>
      </c>
      <c r="AZ1176" s="18" t="s">
        <v>5537</v>
      </c>
      <c r="BA1176" s="18" t="s">
        <v>5537</v>
      </c>
      <c r="BB1176" s="18" t="s">
        <v>5537</v>
      </c>
      <c r="BC1176" s="18" t="s">
        <v>5537</v>
      </c>
      <c r="BD1176" s="18" t="s">
        <v>5537</v>
      </c>
      <c r="BE1176" s="18" t="s">
        <v>5537</v>
      </c>
      <c r="BF1176" s="18" t="s">
        <v>5537</v>
      </c>
      <c r="BG1176" s="18" t="s">
        <v>5537</v>
      </c>
      <c r="BH1176" s="18" t="s">
        <v>5537</v>
      </c>
      <c r="BI1176" s="9" t="s">
        <v>5537</v>
      </c>
      <c r="BJ1176" s="14"/>
      <c r="BK1176" s="14" t="s">
        <v>5537</v>
      </c>
      <c r="BL1176" s="14" t="str">
        <f>_xlfn.XLOOKUP(B1176,'[4]cell downs 18042026 17h'!$B:$B,'[4]cell downs 18042026 17h'!$B:$B,"")</f>
        <v/>
      </c>
      <c r="BM1176" s="14" t="str">
        <f>_xlfn.XLOOKUP(B1176,'[5]Cells Huawei 19042026 15h'!$B:$B,'[5]Cells Huawei 19042026 15h'!$B:$B,"")</f>
        <v/>
      </c>
      <c r="BN1176" s="9" t="str">
        <f>_xlfn.XLOOKUP(B1176,'[6]cells down 19042026 9H40'!$B:$B,'[6]cells down 19042026 9H40'!$B:$B,"")</f>
        <v/>
      </c>
      <c r="BO1176" s="9" t="s">
        <v>3352</v>
      </c>
      <c r="BP1176" s="9" t="s">
        <v>12</v>
      </c>
      <c r="BQ1176" s="115"/>
    </row>
    <row r="1177" spans="1:69" s="9" customFormat="1" x14ac:dyDescent="0.3">
      <c r="A1177" s="1" t="s">
        <v>615</v>
      </c>
      <c r="B1177" s="8" t="s">
        <v>616</v>
      </c>
      <c r="C1177" s="3" t="str">
        <f>_xlfn.XLOOKUP(B1177,'[1]daily break down'!$D:$D,'[1]daily break down'!$E:$E,"")</f>
        <v>CENTRE</v>
      </c>
      <c r="D1177" s="1" t="s">
        <v>11</v>
      </c>
      <c r="E1177" s="1" t="s">
        <v>12</v>
      </c>
      <c r="F1177" s="3" t="s">
        <v>226</v>
      </c>
      <c r="G1177" s="1" t="s">
        <v>489</v>
      </c>
      <c r="H1177" s="34" t="str">
        <f>_xlfn.XLOOKUP(B1177,[2]CALCULATION!$B:$B,[2]CALCULATION!$H:$H,"")</f>
        <v>ZTE</v>
      </c>
      <c r="I1177" s="28">
        <v>0</v>
      </c>
      <c r="J1177" s="28">
        <v>0</v>
      </c>
      <c r="K1177" s="28">
        <v>0</v>
      </c>
      <c r="L1177" s="28">
        <v>0.96330825007918786</v>
      </c>
      <c r="M1177" s="28">
        <v>0</v>
      </c>
      <c r="N1177" s="28">
        <v>0</v>
      </c>
      <c r="O1177" s="28">
        <v>4.3422645349446661E-17</v>
      </c>
      <c r="P1177" s="28">
        <v>0</v>
      </c>
      <c r="Q1177" s="28">
        <v>0</v>
      </c>
      <c r="R1177" s="28">
        <v>0</v>
      </c>
      <c r="S1177" s="94">
        <v>0</v>
      </c>
      <c r="T1177" s="94">
        <f>_xlfn.XLOOKUP(B1177,'[3]Nur des jours'!$B:$B,'[3]Nur des jours'!$U:$U,"")</f>
        <v>0</v>
      </c>
      <c r="U1177" s="94">
        <v>0</v>
      </c>
      <c r="V1177" s="94">
        <v>0</v>
      </c>
      <c r="W1177" s="94">
        <v>0</v>
      </c>
      <c r="X1177" s="94">
        <v>0</v>
      </c>
      <c r="Y1177" s="94">
        <v>0.76532104567777592</v>
      </c>
      <c r="Z1177" s="94">
        <v>8.6845290698893322E-17</v>
      </c>
      <c r="AA1177" s="94">
        <v>0</v>
      </c>
      <c r="AB1177" s="94">
        <v>0</v>
      </c>
      <c r="AC1177" s="94">
        <f>_xlfn.XLOOKUP(B1177,'[3]Nur des jours'!$B:$B,'[3]Nur des jours'!$N:$N,"")</f>
        <v>0</v>
      </c>
      <c r="AD1177" s="94">
        <v>0</v>
      </c>
      <c r="AE1177" s="94">
        <v>0</v>
      </c>
      <c r="AF1177" s="94">
        <v>0</v>
      </c>
      <c r="AG1177" s="94">
        <v>0</v>
      </c>
      <c r="AH1177" s="94">
        <v>0</v>
      </c>
      <c r="AI1177" s="49" t="s">
        <v>5559</v>
      </c>
      <c r="AJ1177" s="49"/>
      <c r="AK1177" s="48" t="str" cm="1">
        <f t="array" ref="AK1177">IFERROR(_xlfn.IFS(
AM1177="MPR ISSUE","PDH",
AM1177="BSS Hardware Issue","BSS",
AM1177="Sites strategiques, MLL, Pylone, etc.","ENVTECH",
AM1177="AKTIVCO DEFAUT GE &amp; POWER Cabinet","AKTIVCO",
AM1177="AKTIVCO Coupure ENEO &amp; Baisse de tension","AKTIVCO GRID ONLY",
AM1177="Coupure ENEO &amp; Baisse de tension","IHS GRID ONLY",
AM1177="Defaut GE &amp; POWER Cabinet","IHS",
AM1177="Sharing","Partners",
AM1177="Sites strategiques &amp; DataCenter","SST &amp; DC",
AM1177="Exclu","Exclu",
AM1177="SAT","SAT",
AM1177="SPARE-ISSUE","SPARE-ISSUE",
AM1177="Fiber CAmtel","TRANS_FO_CAMTEL",
AM1177="Fiber AOF","Fiber AOF",
AM1177="Projet OCM (HUAWEI)","TRAVAUX-HUAWEI",
AM1177="Projet OCM (NOKIA)","TRAVAUX-NOKIA",
AM1177="ACCESS-ISSUE","ACCESS-ISSUE",
AM1177="Projet OCM (ZTE, NOKIA, autres projets)","TRAVAUX OCM",
AM1177="No root CAuse","No root cause",
AM1177="ODU HS","PDH",
AM1177="IP &amp; VLAN","PDH",
AM1177="Warehouse HUAWEI","SPARE-ISSUE",
AM1177="SPARE-HS","SPARE-ISSUE",
AM1177="Power Telco","BSS",AM1177="no impacts","no impacts"
),"")</f>
        <v>no impacts</v>
      </c>
      <c r="AL1177" s="48" t="str" cm="1">
        <f t="array" ref="AL1177">IFERROR(_xlfn.IFS(
AM1177="MPR ISSUE","TX ISSUE",
AM1177="BSS Hardware Issue","RAN ISSUE",
AM1177="Sites strategiques, MLL, Pylone, etc.","ENVTECH",
AM1177="AKTIVCO DEFAUT GE &amp; POWER Cabinet","POWER ISSUE",
AM1177="AKTIVCO Coupure ENEO &amp; Baisse de tension","POWER ISSUE",
AM1177="Coupure ENEO &amp; Baisse de tension","POWER ISSUE",
AM1177="Defaut GE &amp; POWER Cabinet","POWER ISSUE",
AM1177="Sharing","POWER ISSUE",
AM1177="Sites strategiques &amp; DataCenter","POWER ISSUE",
AM1177="Exclu","Exclu",
AM1177="SAT","TX ISSUE",
AM1177="SPARE-ISSUE","SPARE-ISSUE",
AM1177="Fiber CAmtel","TX ISSUE",
AM1177="Fiber AOF","TX ISSUE",
AM1177="Projet OCM (HUAWEI)","TRAVAUX-HUAWEI",
AM1177="Projet OCM (NOKIA)","TRAVAUX -NOKIA",
AM1177="ACCESS-ISSUE","ACCESS-ISSUE",
AM1177="Projet OCM (ZTE, NOKIA, autres projets)","TRAVAUX OCM",
AM1177="No root CAuse","No root cause",
AM1177="ODU HS","TX ISSUE",
AM1177="IP &amp; VLAN","TX ISSUE",
AM1177="Warehouse HUAWEI","SPARE-ISSUE",
AM1177="SPARE-HS","SPARE-ISSUE",
AM1177="Power Telco","RAN ISSUE",AM1177="no impacts","no impacts"
),"")</f>
        <v>no impacts</v>
      </c>
      <c r="AM1177" s="67" t="s">
        <v>5605</v>
      </c>
      <c r="AN1177" s="48" t="str" cm="1">
        <f t="array" ref="AN1177">IFERROR(_xlfn.IFS(
AM1177="MPR ISSUE","ACTIVE",
AM1177="BSS Hardware Issue","ACTIVE",
AM1177="Sites strategiques, MLL, Pylone, etc.","PASSIVE",
AM1177="AKTIVCO DEFAUT GE &amp; POWER Cabinet","PASSIVE",
AM1177="AKTIVCO Coupure ENEO &amp; Baisse de tension","PASSIVE",
AM1177="Coupure ENEO &amp; Baisse de tension","PASSIVE",
AM1177="Defaut GE &amp; POWER Cabinet","PASSIVE",
AM1177="Sharing","PASSIVE",
AM1177="Sites strategiques &amp; DataCenter","PASSIVE",
AM1177="Exclu","Exclu",
AM1177="SAT","ACTIVE",
AM1177="SPARE-ISSUE","SPARE-ISSUE",
AM1177="Fiber CAmtel","ACTIVE",
AM1177="Fiber AOF","ACTIVE",
AM1177="Projet OCM (HUAWEI)","PLANNED WORKS",
AM1177="Projet OCM (NOKIA)","PLANNED WORKS",
AM1177="ACCESS-ISSUE","ACCESS-ISSUE",
AM1177="Projet OCM (ZTE, NOKIA, autres projets)","PLANNED WORKS",
AM1177="No root CAuse","No root cause",
AM1177="ODU HS","ACTIVE",
AM1177="IP &amp; VLAN","ACTIVE",
AM1177="Warehouse HUAWEI","SPARE-ISSUE",
AM1177="SPARE-HS","SPARE-ISSUE",
AM1177="Power Telco","ACTIVE", AM1177="no impacts","no impacts"
),"")</f>
        <v>no impacts</v>
      </c>
      <c r="AO1177" s="93" t="s">
        <v>5537</v>
      </c>
      <c r="AP1177" s="101" t="str">
        <f t="shared" si="34"/>
        <v>EST_069</v>
      </c>
      <c r="AR1177" s="17" t="s">
        <v>5537</v>
      </c>
      <c r="AS1177" s="7" t="s">
        <v>5537</v>
      </c>
      <c r="AT1177" s="6"/>
      <c r="AU1177" s="7"/>
      <c r="AV1177" s="3" t="s">
        <v>5537</v>
      </c>
      <c r="AW1177" s="18" t="s">
        <v>5537</v>
      </c>
      <c r="AX1177" s="18" t="s">
        <v>5537</v>
      </c>
      <c r="AY1177" s="18" t="s">
        <v>5537</v>
      </c>
      <c r="AZ1177" s="18" t="s">
        <v>5537</v>
      </c>
      <c r="BA1177" s="18" t="s">
        <v>5537</v>
      </c>
      <c r="BB1177" s="18" t="s">
        <v>5537</v>
      </c>
      <c r="BC1177" s="18" t="s">
        <v>5537</v>
      </c>
      <c r="BD1177" s="18" t="s">
        <v>5537</v>
      </c>
      <c r="BE1177" s="18" t="s">
        <v>5537</v>
      </c>
      <c r="BF1177" s="18" t="s">
        <v>5537</v>
      </c>
      <c r="BG1177" s="18" t="s">
        <v>5537</v>
      </c>
      <c r="BH1177" s="18" t="s">
        <v>5537</v>
      </c>
      <c r="BI1177" s="9" t="s">
        <v>5537</v>
      </c>
      <c r="BJ1177" s="14"/>
      <c r="BK1177" s="14" t="s">
        <v>5537</v>
      </c>
      <c r="BL1177" s="14" t="str">
        <f>_xlfn.XLOOKUP(B1177,'[4]cell downs 18042026 17h'!$B:$B,'[4]cell downs 18042026 17h'!$B:$B,"")</f>
        <v/>
      </c>
      <c r="BM1177" s="14" t="str">
        <f>_xlfn.XLOOKUP(B1177,'[5]Cells Huawei 19042026 15h'!$B:$B,'[5]Cells Huawei 19042026 15h'!$B:$B,"")</f>
        <v/>
      </c>
      <c r="BN1177" s="9" t="str">
        <f>_xlfn.XLOOKUP(B1177,'[6]cells down 19042026 9H40'!$B:$B,'[6]cells down 19042026 9H40'!$B:$B,"")</f>
        <v/>
      </c>
      <c r="BO1177" s="9" t="s">
        <v>616</v>
      </c>
      <c r="BP1177" s="9" t="s">
        <v>5537</v>
      </c>
      <c r="BQ1177" s="115"/>
    </row>
    <row r="1178" spans="1:69" s="9" customFormat="1" x14ac:dyDescent="0.3">
      <c r="A1178" s="1" t="s">
        <v>4268</v>
      </c>
      <c r="B1178" s="8" t="s">
        <v>4269</v>
      </c>
      <c r="C1178" s="3" t="str">
        <f>_xlfn.XLOOKUP(B1178,'[1]daily break down'!$D:$D,'[1]daily break down'!$E:$E,"")</f>
        <v>ADAMAOUA</v>
      </c>
      <c r="D1178" s="1" t="s">
        <v>11</v>
      </c>
      <c r="E1178" s="1" t="s">
        <v>12</v>
      </c>
      <c r="F1178" s="3" t="s">
        <v>90</v>
      </c>
      <c r="G1178" s="1" t="s">
        <v>4246</v>
      </c>
      <c r="H1178" s="32" t="str">
        <f>_xlfn.XLOOKUP(B1178,[2]CALCULATION!$B:$B,[2]CALCULATION!$H:$H,"")</f>
        <v>HUAWEI</v>
      </c>
      <c r="I1178" s="28">
        <v>0</v>
      </c>
      <c r="J1178" s="28">
        <v>0</v>
      </c>
      <c r="K1178" s="28">
        <v>0</v>
      </c>
      <c r="L1178" s="28">
        <v>0</v>
      </c>
      <c r="M1178" s="28">
        <v>0</v>
      </c>
      <c r="N1178" s="28">
        <v>0</v>
      </c>
      <c r="O1178" s="28">
        <v>0</v>
      </c>
      <c r="P1178" s="28">
        <v>0</v>
      </c>
      <c r="Q1178" s="28">
        <v>0</v>
      </c>
      <c r="R1178" s="28">
        <v>0</v>
      </c>
      <c r="S1178" s="94">
        <v>0</v>
      </c>
      <c r="T1178" s="94">
        <f>_xlfn.XLOOKUP(B1178,'[3]Nur des jours'!$B:$B,'[3]Nur des jours'!$U:$U,"")</f>
        <v>0</v>
      </c>
      <c r="U1178" s="94">
        <v>0</v>
      </c>
      <c r="V1178" s="94">
        <v>0</v>
      </c>
      <c r="W1178" s="94">
        <v>0</v>
      </c>
      <c r="X1178" s="94">
        <v>0</v>
      </c>
      <c r="Y1178" s="94">
        <v>0.7279922267594664</v>
      </c>
      <c r="Z1178" s="94">
        <v>0</v>
      </c>
      <c r="AA1178" s="94">
        <v>0</v>
      </c>
      <c r="AB1178" s="94">
        <v>0</v>
      </c>
      <c r="AC1178" s="94">
        <f>_xlfn.XLOOKUP(B1178,'[3]Nur des jours'!$B:$B,'[3]Nur des jours'!$N:$N,"")</f>
        <v>0</v>
      </c>
      <c r="AD1178" s="94">
        <v>0</v>
      </c>
      <c r="AE1178" s="94">
        <v>0</v>
      </c>
      <c r="AF1178" s="94">
        <v>0</v>
      </c>
      <c r="AG1178" s="94">
        <v>0</v>
      </c>
      <c r="AH1178" s="94">
        <v>0</v>
      </c>
      <c r="AI1178" s="49" t="s">
        <v>5559</v>
      </c>
      <c r="AJ1178" s="49"/>
      <c r="AK1178" s="48" t="str" cm="1">
        <f t="array" ref="AK1178">IFERROR(_xlfn.IFS(
AM1178="MPR ISSUE","PDH",
AM1178="BSS Hardware Issue","BSS",
AM1178="Sites strategiques, MLL, Pylone, etc.","ENVTECH",
AM1178="AKTIVCO DEFAUT GE &amp; POWER Cabinet","AKTIVCO",
AM1178="AKTIVCO Coupure ENEO &amp; Baisse de tension","AKTIVCO GRID ONLY",
AM1178="Coupure ENEO &amp; Baisse de tension","IHS GRID ONLY",
AM1178="Defaut GE &amp; POWER Cabinet","IHS",
AM1178="Sharing","Partners",
AM1178="Sites strategiques &amp; DataCenter","SST &amp; DC",
AM1178="Exclu","Exclu",
AM1178="SAT","SAT",
AM1178="SPARE-ISSUE","SPARE-ISSUE",
AM1178="Fiber CAmtel","TRANS_FO_CAMTEL",
AM1178="Fiber AOF","Fiber AOF",
AM1178="Projet OCM (HUAWEI)","TRAVAUX-HUAWEI",
AM1178="Projet OCM (NOKIA)","TRAVAUX-NOKIA",
AM1178="ACCESS-ISSUE","ACCESS-ISSUE",
AM1178="Projet OCM (ZTE, NOKIA, autres projets)","TRAVAUX OCM",
AM1178="No root CAuse","No root cause",
AM1178="ODU HS","PDH",
AM1178="IP &amp; VLAN","PDH",
AM1178="Warehouse HUAWEI","SPARE-ISSUE",
AM1178="SPARE-HS","SPARE-ISSUE",
AM1178="Power Telco","BSS",AM1178="no impacts","no impacts"
),"")</f>
        <v>no impacts</v>
      </c>
      <c r="AL1178" s="48" t="str" cm="1">
        <f t="array" ref="AL1178">IFERROR(_xlfn.IFS(
AM1178="MPR ISSUE","TX ISSUE",
AM1178="BSS Hardware Issue","RAN ISSUE",
AM1178="Sites strategiques, MLL, Pylone, etc.","ENVTECH",
AM1178="AKTIVCO DEFAUT GE &amp; POWER Cabinet","POWER ISSUE",
AM1178="AKTIVCO Coupure ENEO &amp; Baisse de tension","POWER ISSUE",
AM1178="Coupure ENEO &amp; Baisse de tension","POWER ISSUE",
AM1178="Defaut GE &amp; POWER Cabinet","POWER ISSUE",
AM1178="Sharing","POWER ISSUE",
AM1178="Sites strategiques &amp; DataCenter","POWER ISSUE",
AM1178="Exclu","Exclu",
AM1178="SAT","TX ISSUE",
AM1178="SPARE-ISSUE","SPARE-ISSUE",
AM1178="Fiber CAmtel","TX ISSUE",
AM1178="Fiber AOF","TX ISSUE",
AM1178="Projet OCM (HUAWEI)","TRAVAUX-HUAWEI",
AM1178="Projet OCM (NOKIA)","TRAVAUX -NOKIA",
AM1178="ACCESS-ISSUE","ACCESS-ISSUE",
AM1178="Projet OCM (ZTE, NOKIA, autres projets)","TRAVAUX OCM",
AM1178="No root CAuse","No root cause",
AM1178="ODU HS","TX ISSUE",
AM1178="IP &amp; VLAN","TX ISSUE",
AM1178="Warehouse HUAWEI","SPARE-ISSUE",
AM1178="SPARE-HS","SPARE-ISSUE",
AM1178="Power Telco","RAN ISSUE",AM1178="no impacts","no impacts"
),"")</f>
        <v>no impacts</v>
      </c>
      <c r="AM1178" s="67" t="s">
        <v>5605</v>
      </c>
      <c r="AN1178" s="48" t="str" cm="1">
        <f t="array" ref="AN1178">IFERROR(_xlfn.IFS(
AM1178="MPR ISSUE","ACTIVE",
AM1178="BSS Hardware Issue","ACTIVE",
AM1178="Sites strategiques, MLL, Pylone, etc.","PASSIVE",
AM1178="AKTIVCO DEFAUT GE &amp; POWER Cabinet","PASSIVE",
AM1178="AKTIVCO Coupure ENEO &amp; Baisse de tension","PASSIVE",
AM1178="Coupure ENEO &amp; Baisse de tension","PASSIVE",
AM1178="Defaut GE &amp; POWER Cabinet","PASSIVE",
AM1178="Sharing","PASSIVE",
AM1178="Sites strategiques &amp; DataCenter","PASSIVE",
AM1178="Exclu","Exclu",
AM1178="SAT","ACTIVE",
AM1178="SPARE-ISSUE","SPARE-ISSUE",
AM1178="Fiber CAmtel","ACTIVE",
AM1178="Fiber AOF","ACTIVE",
AM1178="Projet OCM (HUAWEI)","PLANNED WORKS",
AM1178="Projet OCM (NOKIA)","PLANNED WORKS",
AM1178="ACCESS-ISSUE","ACCESS-ISSUE",
AM1178="Projet OCM (ZTE, NOKIA, autres projets)","PLANNED WORKS",
AM1178="No root CAuse","No root cause",
AM1178="ODU HS","ACTIVE",
AM1178="IP &amp; VLAN","ACTIVE",
AM1178="Warehouse HUAWEI","SPARE-ISSUE",
AM1178="SPARE-HS","SPARE-ISSUE",
AM1178="Power Telco","ACTIVE", AM1178="no impacts","no impacts"
),"")</f>
        <v>no impacts</v>
      </c>
      <c r="AO1178" s="93" t="s">
        <v>5537</v>
      </c>
      <c r="AP1178" s="101" t="str">
        <f t="shared" si="34"/>
        <v>ADM_044</v>
      </c>
      <c r="AR1178" s="17" t="s">
        <v>5537</v>
      </c>
      <c r="AS1178" s="7" t="s">
        <v>5537</v>
      </c>
      <c r="AT1178" s="6"/>
      <c r="AU1178" s="7"/>
      <c r="AV1178" s="3" t="s">
        <v>5537</v>
      </c>
      <c r="AW1178" s="18" t="s">
        <v>5537</v>
      </c>
      <c r="AX1178" s="18" t="s">
        <v>5537</v>
      </c>
      <c r="AY1178" s="18" t="s">
        <v>5537</v>
      </c>
      <c r="AZ1178" s="18" t="s">
        <v>5537</v>
      </c>
      <c r="BA1178" s="18" t="s">
        <v>5537</v>
      </c>
      <c r="BB1178" s="18" t="s">
        <v>5537</v>
      </c>
      <c r="BC1178" s="18" t="s">
        <v>5537</v>
      </c>
      <c r="BD1178" s="18" t="s">
        <v>5537</v>
      </c>
      <c r="BE1178" s="18" t="s">
        <v>5537</v>
      </c>
      <c r="BF1178" s="18" t="s">
        <v>5537</v>
      </c>
      <c r="BG1178" s="18" t="s">
        <v>5537</v>
      </c>
      <c r="BH1178" s="18" t="s">
        <v>5537</v>
      </c>
      <c r="BI1178" s="9" t="s">
        <v>5537</v>
      </c>
      <c r="BJ1178" s="14"/>
      <c r="BK1178" s="14" t="s">
        <v>5537</v>
      </c>
      <c r="BL1178" s="14" t="str">
        <f>_xlfn.XLOOKUP(B1178,'[4]cell downs 18042026 17h'!$B:$B,'[4]cell downs 18042026 17h'!$B:$B,"")</f>
        <v/>
      </c>
      <c r="BM1178" s="14" t="str">
        <f>_xlfn.XLOOKUP(B1178,'[5]Cells Huawei 19042026 15h'!$B:$B,'[5]Cells Huawei 19042026 15h'!$B:$B,"")</f>
        <v/>
      </c>
      <c r="BN1178" s="9" t="str">
        <f>_xlfn.XLOOKUP(B1178,'[6]cells down 19042026 9H40'!$B:$B,'[6]cells down 19042026 9H40'!$B:$B,"")</f>
        <v/>
      </c>
      <c r="BO1178" s="9" t="s">
        <v>4269</v>
      </c>
      <c r="BP1178" s="9" t="s">
        <v>5459</v>
      </c>
      <c r="BQ1178" s="115"/>
    </row>
    <row r="1179" spans="1:69" s="9" customFormat="1" x14ac:dyDescent="0.3">
      <c r="A1179" s="1" t="s">
        <v>3035</v>
      </c>
      <c r="B1179" s="8" t="s">
        <v>3036</v>
      </c>
      <c r="C1179" s="3" t="str">
        <f>_xlfn.XLOOKUP(B1179,'[1]daily break down'!$D:$D,'[1]daily break down'!$E:$E,"")</f>
        <v>ADAMAOUA</v>
      </c>
      <c r="D1179" s="1" t="s">
        <v>11</v>
      </c>
      <c r="E1179" s="1" t="s">
        <v>12</v>
      </c>
      <c r="F1179" s="3" t="s">
        <v>90</v>
      </c>
      <c r="G1179" s="1" t="s">
        <v>3035</v>
      </c>
      <c r="H1179" s="32" t="str">
        <f>_xlfn.XLOOKUP(B1179,[2]CALCULATION!$B:$B,[2]CALCULATION!$H:$H,"")</f>
        <v>HUAWEI</v>
      </c>
      <c r="I1179" s="28">
        <v>0</v>
      </c>
      <c r="J1179" s="28">
        <v>0</v>
      </c>
      <c r="K1179" s="28">
        <v>0</v>
      </c>
      <c r="L1179" s="28">
        <v>0</v>
      </c>
      <c r="M1179" s="28">
        <v>0</v>
      </c>
      <c r="N1179" s="28">
        <v>0</v>
      </c>
      <c r="O1179" s="28">
        <v>0</v>
      </c>
      <c r="P1179" s="28">
        <v>0</v>
      </c>
      <c r="Q1179" s="28">
        <v>0</v>
      </c>
      <c r="R1179" s="28">
        <v>0</v>
      </c>
      <c r="S1179" s="94">
        <v>0</v>
      </c>
      <c r="T1179" s="94">
        <f>_xlfn.XLOOKUP(B1179,'[3]Nur des jours'!$B:$B,'[3]Nur des jours'!$U:$U,"")</f>
        <v>0</v>
      </c>
      <c r="U1179" s="94">
        <v>0</v>
      </c>
      <c r="V1179" s="94">
        <v>0</v>
      </c>
      <c r="W1179" s="94">
        <v>0</v>
      </c>
      <c r="X1179" s="94">
        <v>6.8486700738800296E-2</v>
      </c>
      <c r="Y1179" s="94">
        <v>0.72553098595166565</v>
      </c>
      <c r="Z1179" s="94">
        <v>0</v>
      </c>
      <c r="AA1179" s="94">
        <v>0</v>
      </c>
      <c r="AB1179" s="94">
        <v>0</v>
      </c>
      <c r="AC1179" s="94">
        <f>_xlfn.XLOOKUP(B1179,'[3]Nur des jours'!$B:$B,'[3]Nur des jours'!$N:$N,"")</f>
        <v>0</v>
      </c>
      <c r="AD1179" s="94">
        <v>0</v>
      </c>
      <c r="AE1179" s="94">
        <v>0</v>
      </c>
      <c r="AF1179" s="94">
        <v>0</v>
      </c>
      <c r="AG1179" s="94">
        <v>0</v>
      </c>
      <c r="AH1179" s="94">
        <v>0</v>
      </c>
      <c r="AI1179" s="49" t="s">
        <v>5559</v>
      </c>
      <c r="AJ1179" s="49"/>
      <c r="AK1179" s="48" t="str" cm="1">
        <f t="array" ref="AK1179">IFERROR(_xlfn.IFS(
AM1179="MPR ISSUE","PDH",
AM1179="BSS Hardware Issue","BSS",
AM1179="Sites strategiques, MLL, Pylone, etc.","ENVTECH",
AM1179="AKTIVCO DEFAUT GE &amp; POWER Cabinet","AKTIVCO",
AM1179="AKTIVCO Coupure ENEO &amp; Baisse de tension","AKTIVCO GRID ONLY",
AM1179="Coupure ENEO &amp; Baisse de tension","IHS GRID ONLY",
AM1179="Defaut GE &amp; POWER Cabinet","IHS",
AM1179="Sharing","Partners",
AM1179="Sites strategiques &amp; DataCenter","SST &amp; DC",
AM1179="Exclu","Exclu",
AM1179="SAT","SAT",
AM1179="SPARE-ISSUE","SPARE-ISSUE",
AM1179="Fiber CAmtel","TRANS_FO_CAMTEL",
AM1179="Fiber AOF","Fiber AOF",
AM1179="Projet OCM (HUAWEI)","TRAVAUX-HUAWEI",
AM1179="Projet OCM (NOKIA)","TRAVAUX-NOKIA",
AM1179="ACCESS-ISSUE","ACCESS-ISSUE",
AM1179="Projet OCM (ZTE, NOKIA, autres projets)","TRAVAUX OCM",
AM1179="No root CAuse","No root cause",
AM1179="ODU HS","PDH",
AM1179="IP &amp; VLAN","PDH",
AM1179="Warehouse HUAWEI","SPARE-ISSUE",
AM1179="SPARE-HS","SPARE-ISSUE",
AM1179="Power Telco","BSS",AM1179="no impacts","no impacts"
),"")</f>
        <v>no impacts</v>
      </c>
      <c r="AL1179" s="48" t="str" cm="1">
        <f t="array" ref="AL1179">IFERROR(_xlfn.IFS(
AM1179="MPR ISSUE","TX ISSUE",
AM1179="BSS Hardware Issue","RAN ISSUE",
AM1179="Sites strategiques, MLL, Pylone, etc.","ENVTECH",
AM1179="AKTIVCO DEFAUT GE &amp; POWER Cabinet","POWER ISSUE",
AM1179="AKTIVCO Coupure ENEO &amp; Baisse de tension","POWER ISSUE",
AM1179="Coupure ENEO &amp; Baisse de tension","POWER ISSUE",
AM1179="Defaut GE &amp; POWER Cabinet","POWER ISSUE",
AM1179="Sharing","POWER ISSUE",
AM1179="Sites strategiques &amp; DataCenter","POWER ISSUE",
AM1179="Exclu","Exclu",
AM1179="SAT","TX ISSUE",
AM1179="SPARE-ISSUE","SPARE-ISSUE",
AM1179="Fiber CAmtel","TX ISSUE",
AM1179="Fiber AOF","TX ISSUE",
AM1179="Projet OCM (HUAWEI)","TRAVAUX-HUAWEI",
AM1179="Projet OCM (NOKIA)","TRAVAUX -NOKIA",
AM1179="ACCESS-ISSUE","ACCESS-ISSUE",
AM1179="Projet OCM (ZTE, NOKIA, autres projets)","TRAVAUX OCM",
AM1179="No root CAuse","No root cause",
AM1179="ODU HS","TX ISSUE",
AM1179="IP &amp; VLAN","TX ISSUE",
AM1179="Warehouse HUAWEI","SPARE-ISSUE",
AM1179="SPARE-HS","SPARE-ISSUE",
AM1179="Power Telco","RAN ISSUE",AM1179="no impacts","no impacts"
),"")</f>
        <v>no impacts</v>
      </c>
      <c r="AM1179" s="67" t="s">
        <v>5605</v>
      </c>
      <c r="AN1179" s="48" t="str" cm="1">
        <f t="array" ref="AN1179">IFERROR(_xlfn.IFS(
AM1179="MPR ISSUE","ACTIVE",
AM1179="BSS Hardware Issue","ACTIVE",
AM1179="Sites strategiques, MLL, Pylone, etc.","PASSIVE",
AM1179="AKTIVCO DEFAUT GE &amp; POWER Cabinet","PASSIVE",
AM1179="AKTIVCO Coupure ENEO &amp; Baisse de tension","PASSIVE",
AM1179="Coupure ENEO &amp; Baisse de tension","PASSIVE",
AM1179="Defaut GE &amp; POWER Cabinet","PASSIVE",
AM1179="Sharing","PASSIVE",
AM1179="Sites strategiques &amp; DataCenter","PASSIVE",
AM1179="Exclu","Exclu",
AM1179="SAT","ACTIVE",
AM1179="SPARE-ISSUE","SPARE-ISSUE",
AM1179="Fiber CAmtel","ACTIVE",
AM1179="Fiber AOF","ACTIVE",
AM1179="Projet OCM (HUAWEI)","PLANNED WORKS",
AM1179="Projet OCM (NOKIA)","PLANNED WORKS",
AM1179="ACCESS-ISSUE","ACCESS-ISSUE",
AM1179="Projet OCM (ZTE, NOKIA, autres projets)","PLANNED WORKS",
AM1179="No root CAuse","No root cause",
AM1179="ODU HS","ACTIVE",
AM1179="IP &amp; VLAN","ACTIVE",
AM1179="Warehouse HUAWEI","SPARE-ISSUE",
AM1179="SPARE-HS","SPARE-ISSUE",
AM1179="Power Telco","ACTIVE", AM1179="no impacts","no impacts"
),"")</f>
        <v>no impacts</v>
      </c>
      <c r="AO1179" s="93" t="s">
        <v>5537</v>
      </c>
      <c r="AP1179" s="101" t="str">
        <f t="shared" si="34"/>
        <v>ADM_011</v>
      </c>
      <c r="AR1179" s="17" t="s">
        <v>5537</v>
      </c>
      <c r="AS1179" s="7" t="s">
        <v>5537</v>
      </c>
      <c r="AT1179" s="6"/>
      <c r="AU1179" s="7"/>
      <c r="AV1179" s="3" t="s">
        <v>5537</v>
      </c>
      <c r="AW1179" s="18" t="s">
        <v>5537</v>
      </c>
      <c r="AX1179" s="18" t="s">
        <v>5537</v>
      </c>
      <c r="AY1179" s="18" t="s">
        <v>5537</v>
      </c>
      <c r="AZ1179" s="18" t="s">
        <v>5537</v>
      </c>
      <c r="BA1179" s="18" t="s">
        <v>5537</v>
      </c>
      <c r="BB1179" s="18" t="s">
        <v>5537</v>
      </c>
      <c r="BC1179" s="18" t="s">
        <v>5537</v>
      </c>
      <c r="BD1179" s="18" t="s">
        <v>5537</v>
      </c>
      <c r="BE1179" s="18" t="s">
        <v>5537</v>
      </c>
      <c r="BF1179" s="18" t="s">
        <v>5537</v>
      </c>
      <c r="BG1179" s="18" t="s">
        <v>5537</v>
      </c>
      <c r="BH1179" s="18" t="s">
        <v>5537</v>
      </c>
      <c r="BI1179" s="9" t="s">
        <v>5537</v>
      </c>
      <c r="BJ1179" s="14"/>
      <c r="BK1179" s="14" t="s">
        <v>5537</v>
      </c>
      <c r="BL1179" s="14" t="str">
        <f>_xlfn.XLOOKUP(B1179,'[4]cell downs 18042026 17h'!$B:$B,'[4]cell downs 18042026 17h'!$B:$B,"")</f>
        <v/>
      </c>
      <c r="BM1179" s="14" t="str">
        <f>_xlfn.XLOOKUP(B1179,'[5]Cells Huawei 19042026 15h'!$B:$B,'[5]Cells Huawei 19042026 15h'!$B:$B,"")</f>
        <v/>
      </c>
      <c r="BN1179" s="9" t="str">
        <f>_xlfn.XLOOKUP(B1179,'[6]cells down 19042026 9H40'!$B:$B,'[6]cells down 19042026 9H40'!$B:$B,"")</f>
        <v/>
      </c>
      <c r="BO1179" s="9" t="s">
        <v>3036</v>
      </c>
      <c r="BP1179" s="9" t="s">
        <v>5537</v>
      </c>
      <c r="BQ1179" s="115"/>
    </row>
    <row r="1180" spans="1:69" s="9" customFormat="1" x14ac:dyDescent="0.3">
      <c r="A1180" s="1" t="s">
        <v>5237</v>
      </c>
      <c r="B1180" s="8" t="s">
        <v>5238</v>
      </c>
      <c r="C1180" s="3" t="str">
        <f>_xlfn.XLOOKUP(B1180,'[1]daily break down'!$D:$D,'[1]daily break down'!$E:$E,"")</f>
        <v>SUD-OUEST</v>
      </c>
      <c r="D1180" s="1" t="s">
        <v>11</v>
      </c>
      <c r="E1180" s="1" t="s">
        <v>154</v>
      </c>
      <c r="F1180" s="3" t="s">
        <v>13</v>
      </c>
      <c r="G1180" s="1" t="s">
        <v>5239</v>
      </c>
      <c r="H1180" s="32" t="str">
        <f>_xlfn.XLOOKUP(B1180,[2]CALCULATION!$B:$B,[2]CALCULATION!$H:$H,"")</f>
        <v>HUAWEI</v>
      </c>
      <c r="I1180" s="28">
        <v>0</v>
      </c>
      <c r="J1180" s="28">
        <v>0</v>
      </c>
      <c r="K1180" s="28">
        <v>0</v>
      </c>
      <c r="L1180" s="28">
        <v>0</v>
      </c>
      <c r="M1180" s="28">
        <v>0</v>
      </c>
      <c r="N1180" s="28">
        <v>0</v>
      </c>
      <c r="O1180" s="28">
        <v>0</v>
      </c>
      <c r="P1180" s="28">
        <v>0</v>
      </c>
      <c r="Q1180" s="28">
        <v>0</v>
      </c>
      <c r="R1180" s="28">
        <v>0</v>
      </c>
      <c r="S1180" s="94">
        <v>0</v>
      </c>
      <c r="T1180" s="94">
        <f>_xlfn.XLOOKUP(B1180,'[3]Nur des jours'!$B:$B,'[3]Nur des jours'!$U:$U,"")</f>
        <v>0</v>
      </c>
      <c r="U1180" s="94">
        <v>0</v>
      </c>
      <c r="V1180" s="94">
        <v>1.1776323862193345</v>
      </c>
      <c r="W1180" s="94">
        <v>1.3863206376111838</v>
      </c>
      <c r="X1180" s="94">
        <v>1.5889627974534359</v>
      </c>
      <c r="Y1180" s="94">
        <v>0.71258271909323623</v>
      </c>
      <c r="Z1180" s="94">
        <v>0</v>
      </c>
      <c r="AA1180" s="94">
        <v>0</v>
      </c>
      <c r="AB1180" s="94">
        <v>0</v>
      </c>
      <c r="AC1180" s="94">
        <f>_xlfn.XLOOKUP(B1180,'[3]Nur des jours'!$B:$B,'[3]Nur des jours'!$N:$N,"")</f>
        <v>0</v>
      </c>
      <c r="AD1180" s="94">
        <v>0</v>
      </c>
      <c r="AE1180" s="94">
        <v>0</v>
      </c>
      <c r="AF1180" s="94">
        <v>0</v>
      </c>
      <c r="AG1180" s="94">
        <v>0</v>
      </c>
      <c r="AH1180" s="94">
        <v>0</v>
      </c>
      <c r="AI1180" s="49" t="s">
        <v>6659</v>
      </c>
      <c r="AJ1180" s="49"/>
      <c r="AK1180" s="48" t="str" cm="1">
        <f t="array" ref="AK1180">IFERROR(_xlfn.IFS(
AM1180="MPR ISSUE","PDH",
AM1180="BSS Hardware Issue","BSS",
AM1180="Sites strategiques, MLL, Pylone, etc.","ENVTECH",
AM1180="AKTIVCO DEFAUT GE &amp; POWER Cabinet","AKTIVCO",
AM1180="AKTIVCO Coupure ENEO &amp; Baisse de tension","AKTIVCO GRID ONLY",
AM1180="Coupure ENEO &amp; Baisse de tension","IHS GRID ONLY",
AM1180="Defaut GE &amp; POWER Cabinet","IHS",
AM1180="Sharing","Partners",
AM1180="Sites strategiques &amp; DataCenter","SST &amp; DC",
AM1180="Exclu","Exclu",
AM1180="SAT","SAT",
AM1180="SPARE-ISSUE","SPARE-ISSUE",
AM1180="Fiber CAmtel","TRANS_FO_CAMTEL",
AM1180="Fiber AOF","Fiber AOF",
AM1180="Projet OCM (HUAWEI)","TRAVAUX-HUAWEI",
AM1180="Projet OCM (NOKIA)","TRAVAUX-NOKIA",
AM1180="ACCESS-ISSUE","ACCESS-ISSUE",
AM1180="Projet OCM (ZTE, NOKIA, autres projets)","TRAVAUX OCM",
AM1180="No root CAuse","No root cause",
AM1180="ODU HS","PDH",
AM1180="IP &amp; VLAN","PDH",
AM1180="Warehouse HUAWEI","SPARE-ISSUE",
AM1180="SPARE-HS","SPARE-ISSUE",
AM1180="Power Telco","BSS",AM1180="no impacts","no impacts"
),"")</f>
        <v>PDH</v>
      </c>
      <c r="AL1180" s="48" t="str" cm="1">
        <f t="array" ref="AL1180">IFERROR(_xlfn.IFS(
AM1180="MPR ISSUE","TX ISSUE",
AM1180="BSS Hardware Issue","RAN ISSUE",
AM1180="Sites strategiques, MLL, Pylone, etc.","ENVTECH",
AM1180="AKTIVCO DEFAUT GE &amp; POWER Cabinet","POWER ISSUE",
AM1180="AKTIVCO Coupure ENEO &amp; Baisse de tension","POWER ISSUE",
AM1180="Coupure ENEO &amp; Baisse de tension","POWER ISSUE",
AM1180="Defaut GE &amp; POWER Cabinet","POWER ISSUE",
AM1180="Sharing","POWER ISSUE",
AM1180="Sites strategiques &amp; DataCenter","POWER ISSUE",
AM1180="Exclu","Exclu",
AM1180="SAT","TX ISSUE",
AM1180="SPARE-ISSUE","SPARE-ISSUE",
AM1180="Fiber CAmtel","TX ISSUE",
AM1180="Fiber AOF","TX ISSUE",
AM1180="Projet OCM (HUAWEI)","TRAVAUX-HUAWEI",
AM1180="Projet OCM (NOKIA)","TRAVAUX -NOKIA",
AM1180="ACCESS-ISSUE","ACCESS-ISSUE",
AM1180="Projet OCM (ZTE, NOKIA, autres projets)","TRAVAUX OCM",
AM1180="No root CAuse","No root cause",
AM1180="ODU HS","TX ISSUE",
AM1180="IP &amp; VLAN","TX ISSUE",
AM1180="Warehouse HUAWEI","SPARE-ISSUE",
AM1180="SPARE-HS","SPARE-ISSUE",
AM1180="Power Telco","RAN ISSUE",AM1180="no impacts","no impacts"
),"")</f>
        <v>TX ISSUE</v>
      </c>
      <c r="AM1180" s="67" t="s">
        <v>6537</v>
      </c>
      <c r="AN1180" s="48" t="str" cm="1">
        <f t="array" ref="AN1180">IFERROR(_xlfn.IFS(
AM1180="MPR ISSUE","ACTIVE",
AM1180="BSS Hardware Issue","ACTIVE",
AM1180="Sites strategiques, MLL, Pylone, etc.","PASSIVE",
AM1180="AKTIVCO DEFAUT GE &amp; POWER Cabinet","PASSIVE",
AM1180="AKTIVCO Coupure ENEO &amp; Baisse de tension","PASSIVE",
AM1180="Coupure ENEO &amp; Baisse de tension","PASSIVE",
AM1180="Defaut GE &amp; POWER Cabinet","PASSIVE",
AM1180="Sharing","PASSIVE",
AM1180="Sites strategiques &amp; DataCenter","PASSIVE",
AM1180="Exclu","Exclu",
AM1180="SAT","ACTIVE",
AM1180="SPARE-ISSUE","SPARE-ISSUE",
AM1180="Fiber CAmtel","ACTIVE",
AM1180="Fiber AOF","ACTIVE",
AM1180="Projet OCM (HUAWEI)","PLANNED WORKS",
AM1180="Projet OCM (NOKIA)","PLANNED WORKS",
AM1180="ACCESS-ISSUE","ACCESS-ISSUE",
AM1180="Projet OCM (ZTE, NOKIA, autres projets)","PLANNED WORKS",
AM1180="No root CAuse","No root cause",
AM1180="ODU HS","ACTIVE",
AM1180="IP &amp; VLAN","ACTIVE",
AM1180="Warehouse HUAWEI","SPARE-ISSUE",
AM1180="SPARE-HS","SPARE-ISSUE",
AM1180="Power Telco","ACTIVE", AM1180="no impacts","no impacts"
),"")</f>
        <v>ACTIVE</v>
      </c>
      <c r="AO1180" s="93" t="s">
        <v>5710</v>
      </c>
      <c r="AP1180" s="127" t="str">
        <f>IFERROR(MID(AQ1180, SEARCH("CTR_", AQ1180), 7), IFERROR(MID(AQ1180, SEARCH("SUO_", AQ1180), 7), IFERROR(MID(AQ1180, SEARCH("SUD_", AQ1180), 7), IFERROR(MID(AQ1180, SEARCH("NRO_", AQ1180), 7), IFERROR(MID(AQ1180, SEARCH("ADM_", AQ1180), 7), IFERROR(MID(AQ1180, SEARCH("NRD_", AQ1180), 7), IFERROR(MID(AQ1180, SEARCH("EXN_", AQ1180), 7), IFERROR(MID(AQ1180, SEARCH("LIT_", AQ1180), 7), IFERROR(MID(AQ1180, SEARCH("EST_", AQ1180), 7), MID(AQ1180, SEARCH("OST_",AQ1180), 7))))))))))</f>
        <v>SUO_027</v>
      </c>
      <c r="AQ1180" s="9" t="s">
        <v>6570</v>
      </c>
      <c r="AR1180" s="17" t="s">
        <v>5710</v>
      </c>
      <c r="AS1180" s="7" t="s">
        <v>5537</v>
      </c>
      <c r="AT1180" s="6"/>
      <c r="AU1180" s="7"/>
      <c r="AV1180" s="3" t="s">
        <v>5537</v>
      </c>
      <c r="AW1180" s="18" t="s">
        <v>5537</v>
      </c>
      <c r="AX1180" s="18" t="s">
        <v>5537</v>
      </c>
      <c r="AY1180" s="18" t="s">
        <v>5537</v>
      </c>
      <c r="AZ1180" s="18" t="s">
        <v>5537</v>
      </c>
      <c r="BA1180" s="18" t="s">
        <v>5537</v>
      </c>
      <c r="BB1180" s="18" t="s">
        <v>5537</v>
      </c>
      <c r="BC1180" s="18" t="s">
        <v>5537</v>
      </c>
      <c r="BD1180" s="18" t="s">
        <v>5537</v>
      </c>
      <c r="BE1180" s="18" t="s">
        <v>5537</v>
      </c>
      <c r="BF1180" s="18" t="s">
        <v>5537</v>
      </c>
      <c r="BG1180" s="18" t="s">
        <v>5537</v>
      </c>
      <c r="BH1180" s="18" t="s">
        <v>5537</v>
      </c>
      <c r="BI1180" s="9" t="s">
        <v>5537</v>
      </c>
      <c r="BJ1180" s="14"/>
      <c r="BK1180" s="14" t="s">
        <v>5537</v>
      </c>
      <c r="BL1180" s="14" t="str">
        <f>_xlfn.XLOOKUP(B1180,'[4]cell downs 18042026 17h'!$B:$B,'[4]cell downs 18042026 17h'!$B:$B,"")</f>
        <v/>
      </c>
      <c r="BM1180" s="14" t="str">
        <f>_xlfn.XLOOKUP(B1180,'[5]Cells Huawei 19042026 15h'!$B:$B,'[5]Cells Huawei 19042026 15h'!$B:$B,"")</f>
        <v/>
      </c>
      <c r="BN1180" s="9" t="str">
        <f>_xlfn.XLOOKUP(B1180,'[6]cells down 19042026 9H40'!$B:$B,'[6]cells down 19042026 9H40'!$B:$B,"")</f>
        <v/>
      </c>
      <c r="BO1180" s="9" t="s">
        <v>5238</v>
      </c>
      <c r="BP1180" s="9" t="s">
        <v>5537</v>
      </c>
      <c r="BQ1180" s="115"/>
    </row>
    <row r="1181" spans="1:69" s="9" customFormat="1" x14ac:dyDescent="0.3">
      <c r="A1181" s="1" t="s">
        <v>1928</v>
      </c>
      <c r="B1181" s="8" t="s">
        <v>1929</v>
      </c>
      <c r="C1181" s="3" t="str">
        <f>_xlfn.XLOOKUP(B1181,'[1]daily break down'!$D:$D,'[1]daily break down'!$E:$E,"")</f>
        <v>Douala</v>
      </c>
      <c r="D1181" s="1" t="s">
        <v>11</v>
      </c>
      <c r="E1181" s="1" t="s">
        <v>12</v>
      </c>
      <c r="F1181" s="3" t="s">
        <v>31</v>
      </c>
      <c r="G1181" s="1" t="s">
        <v>32</v>
      </c>
      <c r="H1181" s="34" t="str">
        <f>_xlfn.XLOOKUP(B1181,[2]CALCULATION!$B:$B,[2]CALCULATION!$H:$H,"")</f>
        <v>ZTE</v>
      </c>
      <c r="I1181" s="28">
        <v>0</v>
      </c>
      <c r="J1181" s="28">
        <v>7.184076556716974</v>
      </c>
      <c r="K1181" s="28">
        <v>0</v>
      </c>
      <c r="L1181" s="28">
        <v>0</v>
      </c>
      <c r="M1181" s="28">
        <v>0</v>
      </c>
      <c r="N1181" s="28">
        <v>0</v>
      </c>
      <c r="O1181" s="28">
        <v>0</v>
      </c>
      <c r="P1181" s="28">
        <v>0</v>
      </c>
      <c r="Q1181" s="28">
        <v>6.3533721139276258</v>
      </c>
      <c r="R1181" s="28">
        <v>0</v>
      </c>
      <c r="S1181" s="94">
        <v>0</v>
      </c>
      <c r="T1181" s="94">
        <f>_xlfn.XLOOKUP(B1181,'[3]Nur des jours'!$B:$B,'[3]Nur des jours'!$U:$U,"")</f>
        <v>10.251567346682531</v>
      </c>
      <c r="U1181" s="94">
        <v>1.961822944756916</v>
      </c>
      <c r="V1181" s="94">
        <v>0</v>
      </c>
      <c r="W1181" s="94">
        <v>10.251567346682531</v>
      </c>
      <c r="X1181" s="94">
        <v>0</v>
      </c>
      <c r="Y1181" s="94">
        <v>0.66910079815542256</v>
      </c>
      <c r="Z1181" s="94">
        <v>0</v>
      </c>
      <c r="AA1181" s="94">
        <v>0</v>
      </c>
      <c r="AB1181" s="94">
        <v>0</v>
      </c>
      <c r="AC1181" s="94">
        <f>_xlfn.XLOOKUP(B1181,'[3]Nur des jours'!$B:$B,'[3]Nur des jours'!$N:$N,"")</f>
        <v>0</v>
      </c>
      <c r="AD1181" s="94">
        <v>0</v>
      </c>
      <c r="AE1181" s="94">
        <v>0</v>
      </c>
      <c r="AF1181" s="94">
        <v>0</v>
      </c>
      <c r="AG1181" s="94">
        <v>0</v>
      </c>
      <c r="AH1181" s="94">
        <v>0</v>
      </c>
      <c r="AI1181" s="49" t="s">
        <v>5559</v>
      </c>
      <c r="AJ1181" s="49"/>
      <c r="AK1181" s="48" t="str" cm="1">
        <f t="array" ref="AK1181">IFERROR(_xlfn.IFS(
AM1181="MPR ISSUE","PDH",
AM1181="BSS Hardware Issue","BSS",
AM1181="Sites strategiques, MLL, Pylone, etc.","ENVTECH",
AM1181="AKTIVCO DEFAUT GE &amp; POWER Cabinet","AKTIVCO",
AM1181="AKTIVCO Coupure ENEO &amp; Baisse de tension","AKTIVCO GRID ONLY",
AM1181="Coupure ENEO &amp; Baisse de tension","IHS GRID ONLY",
AM1181="Defaut GE &amp; POWER Cabinet","IHS",
AM1181="Sharing","Partners",
AM1181="Sites strategiques &amp; DataCenter","SST &amp; DC",
AM1181="Exclu","Exclu",
AM1181="SAT","SAT",
AM1181="SPARE-ISSUE","SPARE-ISSUE",
AM1181="Fiber CAmtel","TRANS_FO_CAMTEL",
AM1181="Fiber AOF","Fiber AOF",
AM1181="Projet OCM (HUAWEI)","TRAVAUX-HUAWEI",
AM1181="Projet OCM (NOKIA)","TRAVAUX-NOKIA",
AM1181="ACCESS-ISSUE","ACCESS-ISSUE",
AM1181="Projet OCM (ZTE, NOKIA, autres projets)","TRAVAUX OCM",
AM1181="No root CAuse","No root cause",
AM1181="ODU HS","PDH",
AM1181="IP &amp; VLAN","PDH",
AM1181="Warehouse HUAWEI","SPARE-ISSUE",
AM1181="SPARE-HS","SPARE-ISSUE",
AM1181="Power Telco","BSS",AM1181="no impacts","no impacts"
),"")</f>
        <v>no impacts</v>
      </c>
      <c r="AL1181" s="48" t="str" cm="1">
        <f t="array" ref="AL1181">IFERROR(_xlfn.IFS(
AM1181="MPR ISSUE","TX ISSUE",
AM1181="BSS Hardware Issue","RAN ISSUE",
AM1181="Sites strategiques, MLL, Pylone, etc.","ENVTECH",
AM1181="AKTIVCO DEFAUT GE &amp; POWER Cabinet","POWER ISSUE",
AM1181="AKTIVCO Coupure ENEO &amp; Baisse de tension","POWER ISSUE",
AM1181="Coupure ENEO &amp; Baisse de tension","POWER ISSUE",
AM1181="Defaut GE &amp; POWER Cabinet","POWER ISSUE",
AM1181="Sharing","POWER ISSUE",
AM1181="Sites strategiques &amp; DataCenter","POWER ISSUE",
AM1181="Exclu","Exclu",
AM1181="SAT","TX ISSUE",
AM1181="SPARE-ISSUE","SPARE-ISSUE",
AM1181="Fiber CAmtel","TX ISSUE",
AM1181="Fiber AOF","TX ISSUE",
AM1181="Projet OCM (HUAWEI)","TRAVAUX-HUAWEI",
AM1181="Projet OCM (NOKIA)","TRAVAUX -NOKIA",
AM1181="ACCESS-ISSUE","ACCESS-ISSUE",
AM1181="Projet OCM (ZTE, NOKIA, autres projets)","TRAVAUX OCM",
AM1181="No root CAuse","No root cause",
AM1181="ODU HS","TX ISSUE",
AM1181="IP &amp; VLAN","TX ISSUE",
AM1181="Warehouse HUAWEI","SPARE-ISSUE",
AM1181="SPARE-HS","SPARE-ISSUE",
AM1181="Power Telco","RAN ISSUE",AM1181="no impacts","no impacts"
),"")</f>
        <v>no impacts</v>
      </c>
      <c r="AM1181" s="67" t="s">
        <v>5605</v>
      </c>
      <c r="AN1181" s="48" t="str" cm="1">
        <f t="array" ref="AN1181">IFERROR(_xlfn.IFS(
AM1181="MPR ISSUE","ACTIVE",
AM1181="BSS Hardware Issue","ACTIVE",
AM1181="Sites strategiques, MLL, Pylone, etc.","PASSIVE",
AM1181="AKTIVCO DEFAUT GE &amp; POWER Cabinet","PASSIVE",
AM1181="AKTIVCO Coupure ENEO &amp; Baisse de tension","PASSIVE",
AM1181="Coupure ENEO &amp; Baisse de tension","PASSIVE",
AM1181="Defaut GE &amp; POWER Cabinet","PASSIVE",
AM1181="Sharing","PASSIVE",
AM1181="Sites strategiques &amp; DataCenter","PASSIVE",
AM1181="Exclu","Exclu",
AM1181="SAT","ACTIVE",
AM1181="SPARE-ISSUE","SPARE-ISSUE",
AM1181="Fiber CAmtel","ACTIVE",
AM1181="Fiber AOF","ACTIVE",
AM1181="Projet OCM (HUAWEI)","PLANNED WORKS",
AM1181="Projet OCM (NOKIA)","PLANNED WORKS",
AM1181="ACCESS-ISSUE","ACCESS-ISSUE",
AM1181="Projet OCM (ZTE, NOKIA, autres projets)","PLANNED WORKS",
AM1181="No root CAuse","No root cause",
AM1181="ODU HS","ACTIVE",
AM1181="IP &amp; VLAN","ACTIVE",
AM1181="Warehouse HUAWEI","SPARE-ISSUE",
AM1181="SPARE-HS","SPARE-ISSUE",
AM1181="Power Telco","ACTIVE", AM1181="no impacts","no impacts"
),"")</f>
        <v>no impacts</v>
      </c>
      <c r="AO1181" s="93" t="s">
        <v>5537</v>
      </c>
      <c r="AP1181" s="101" t="str">
        <f>B1181</f>
        <v>LIT_450</v>
      </c>
      <c r="AQ1181" s="9" t="s">
        <v>6529</v>
      </c>
      <c r="AR1181" s="17" t="s">
        <v>5537</v>
      </c>
      <c r="AS1181" s="7" t="s">
        <v>5537</v>
      </c>
      <c r="AT1181" s="6"/>
      <c r="AU1181" s="7"/>
      <c r="AV1181" s="3" t="s">
        <v>5537</v>
      </c>
      <c r="AW1181" s="18" t="s">
        <v>5537</v>
      </c>
      <c r="AX1181" s="18" t="s">
        <v>5537</v>
      </c>
      <c r="AY1181" s="18" t="s">
        <v>5537</v>
      </c>
      <c r="AZ1181" s="18" t="s">
        <v>5537</v>
      </c>
      <c r="BA1181" s="18" t="s">
        <v>5537</v>
      </c>
      <c r="BB1181" s="18" t="s">
        <v>5537</v>
      </c>
      <c r="BC1181" s="18" t="s">
        <v>5537</v>
      </c>
      <c r="BD1181" s="18" t="s">
        <v>5537</v>
      </c>
      <c r="BE1181" s="18" t="s">
        <v>5537</v>
      </c>
      <c r="BF1181" s="18" t="s">
        <v>5537</v>
      </c>
      <c r="BG1181" s="18" t="s">
        <v>5537</v>
      </c>
      <c r="BH1181" s="18" t="s">
        <v>5537</v>
      </c>
      <c r="BI1181" s="9" t="s">
        <v>5537</v>
      </c>
      <c r="BJ1181" s="14"/>
      <c r="BK1181" s="14" t="s">
        <v>5537</v>
      </c>
      <c r="BL1181" s="14" t="str">
        <f>_xlfn.XLOOKUP(B1181,'[4]cell downs 18042026 17h'!$B:$B,'[4]cell downs 18042026 17h'!$B:$B,"")</f>
        <v/>
      </c>
      <c r="BM1181" s="14" t="str">
        <f>_xlfn.XLOOKUP(B1181,'[5]Cells Huawei 19042026 15h'!$B:$B,'[5]Cells Huawei 19042026 15h'!$B:$B,"")</f>
        <v/>
      </c>
      <c r="BN1181" s="9" t="str">
        <f>_xlfn.XLOOKUP(B1181,'[6]cells down 19042026 9H40'!$B:$B,'[6]cells down 19042026 9H40'!$B:$B,"")</f>
        <v/>
      </c>
      <c r="BO1181" s="9" t="s">
        <v>1929</v>
      </c>
      <c r="BP1181" s="9" t="s">
        <v>318</v>
      </c>
      <c r="BQ1181" s="115"/>
    </row>
    <row r="1182" spans="1:69" s="9" customFormat="1" x14ac:dyDescent="0.3">
      <c r="A1182" s="1" t="s">
        <v>2807</v>
      </c>
      <c r="B1182" s="8" t="s">
        <v>2808</v>
      </c>
      <c r="C1182" s="3" t="str">
        <f>_xlfn.XLOOKUP(B1182,'[1]daily break down'!$D:$D,'[1]daily break down'!$E:$E,"")</f>
        <v>Yaounde</v>
      </c>
      <c r="D1182" s="1" t="s">
        <v>11</v>
      </c>
      <c r="E1182" s="1" t="s">
        <v>12</v>
      </c>
      <c r="F1182" s="3" t="s">
        <v>37</v>
      </c>
      <c r="G1182" s="1" t="s">
        <v>38</v>
      </c>
      <c r="H1182" s="34" t="str">
        <f>_xlfn.XLOOKUP(B1182,[2]CALCULATION!$B:$B,[2]CALCULATION!$H:$H,"")</f>
        <v>ZTE</v>
      </c>
      <c r="I1182" s="28">
        <v>0</v>
      </c>
      <c r="J1182" s="28">
        <v>0</v>
      </c>
      <c r="K1182" s="28">
        <v>0</v>
      </c>
      <c r="L1182" s="28">
        <v>0.61568473859482431</v>
      </c>
      <c r="M1182" s="28">
        <v>0</v>
      </c>
      <c r="N1182" s="28">
        <v>0</v>
      </c>
      <c r="O1182" s="28">
        <v>0</v>
      </c>
      <c r="P1182" s="28">
        <v>0</v>
      </c>
      <c r="Q1182" s="28">
        <v>0</v>
      </c>
      <c r="R1182" s="28">
        <v>0</v>
      </c>
      <c r="S1182" s="94">
        <v>0</v>
      </c>
      <c r="T1182" s="94">
        <f>_xlfn.XLOOKUP(B1182,'[3]Nur des jours'!$B:$B,'[3]Nur des jours'!$U:$U,"")</f>
        <v>0</v>
      </c>
      <c r="U1182" s="94">
        <v>0</v>
      </c>
      <c r="V1182" s="94">
        <v>0</v>
      </c>
      <c r="W1182" s="94">
        <v>0</v>
      </c>
      <c r="X1182" s="94">
        <v>1.0841409056795452</v>
      </c>
      <c r="Y1182" s="94">
        <v>0.65636655223680562</v>
      </c>
      <c r="Z1182" s="94">
        <v>0</v>
      </c>
      <c r="AA1182" s="94">
        <v>0</v>
      </c>
      <c r="AB1182" s="94">
        <v>0</v>
      </c>
      <c r="AC1182" s="94">
        <f>_xlfn.XLOOKUP(B1182,'[3]Nur des jours'!$B:$B,'[3]Nur des jours'!$N:$N,"")</f>
        <v>0</v>
      </c>
      <c r="AD1182" s="94">
        <v>0</v>
      </c>
      <c r="AE1182" s="94">
        <v>0</v>
      </c>
      <c r="AF1182" s="94">
        <v>0</v>
      </c>
      <c r="AG1182" s="94">
        <v>0</v>
      </c>
      <c r="AH1182" s="94">
        <v>0</v>
      </c>
      <c r="AI1182" s="49" t="s">
        <v>5559</v>
      </c>
      <c r="AJ1182" s="49"/>
      <c r="AK1182" s="48" t="str" cm="1">
        <f t="array" ref="AK1182">IFERROR(_xlfn.IFS(
AM1182="MPR ISSUE","PDH",
AM1182="BSS Hardware Issue","BSS",
AM1182="Sites strategiques, MLL, Pylone, etc.","ENVTECH",
AM1182="AKTIVCO DEFAUT GE &amp; POWER Cabinet","AKTIVCO",
AM1182="AKTIVCO Coupure ENEO &amp; Baisse de tension","AKTIVCO GRID ONLY",
AM1182="Coupure ENEO &amp; Baisse de tension","IHS GRID ONLY",
AM1182="Defaut GE &amp; POWER Cabinet","IHS",
AM1182="Sharing","Partners",
AM1182="Sites strategiques &amp; DataCenter","SST &amp; DC",
AM1182="Exclu","Exclu",
AM1182="SAT","SAT",
AM1182="SPARE-ISSUE","SPARE-ISSUE",
AM1182="Fiber CAmtel","TRANS_FO_CAMTEL",
AM1182="Fiber AOF","Fiber AOF",
AM1182="Projet OCM (HUAWEI)","TRAVAUX-HUAWEI",
AM1182="Projet OCM (NOKIA)","TRAVAUX-NOKIA",
AM1182="ACCESS-ISSUE","ACCESS-ISSUE",
AM1182="Projet OCM (ZTE, NOKIA, autres projets)","TRAVAUX OCM",
AM1182="No root CAuse","No root cause",
AM1182="ODU HS","PDH",
AM1182="IP &amp; VLAN","PDH",
AM1182="Warehouse HUAWEI","SPARE-ISSUE",
AM1182="SPARE-HS","SPARE-ISSUE",
AM1182="Power Telco","BSS",AM1182="no impacts","no impacts"
),"")</f>
        <v>no impacts</v>
      </c>
      <c r="AL1182" s="48" t="str" cm="1">
        <f t="array" ref="AL1182">IFERROR(_xlfn.IFS(
AM1182="MPR ISSUE","TX ISSUE",
AM1182="BSS Hardware Issue","RAN ISSUE",
AM1182="Sites strategiques, MLL, Pylone, etc.","ENVTECH",
AM1182="AKTIVCO DEFAUT GE &amp; POWER Cabinet","POWER ISSUE",
AM1182="AKTIVCO Coupure ENEO &amp; Baisse de tension","POWER ISSUE",
AM1182="Coupure ENEO &amp; Baisse de tension","POWER ISSUE",
AM1182="Defaut GE &amp; POWER Cabinet","POWER ISSUE",
AM1182="Sharing","POWER ISSUE",
AM1182="Sites strategiques &amp; DataCenter","POWER ISSUE",
AM1182="Exclu","Exclu",
AM1182="SAT","TX ISSUE",
AM1182="SPARE-ISSUE","SPARE-ISSUE",
AM1182="Fiber CAmtel","TX ISSUE",
AM1182="Fiber AOF","TX ISSUE",
AM1182="Projet OCM (HUAWEI)","TRAVAUX-HUAWEI",
AM1182="Projet OCM (NOKIA)","TRAVAUX -NOKIA",
AM1182="ACCESS-ISSUE","ACCESS-ISSUE",
AM1182="Projet OCM (ZTE, NOKIA, autres projets)","TRAVAUX OCM",
AM1182="No root CAuse","No root cause",
AM1182="ODU HS","TX ISSUE",
AM1182="IP &amp; VLAN","TX ISSUE",
AM1182="Warehouse HUAWEI","SPARE-ISSUE",
AM1182="SPARE-HS","SPARE-ISSUE",
AM1182="Power Telco","RAN ISSUE",AM1182="no impacts","no impacts"
),"")</f>
        <v>no impacts</v>
      </c>
      <c r="AM1182" s="67" t="s">
        <v>5605</v>
      </c>
      <c r="AN1182" s="48" t="str" cm="1">
        <f t="array" ref="AN1182">IFERROR(_xlfn.IFS(
AM1182="MPR ISSUE","ACTIVE",
AM1182="BSS Hardware Issue","ACTIVE",
AM1182="Sites strategiques, MLL, Pylone, etc.","PASSIVE",
AM1182="AKTIVCO DEFAUT GE &amp; POWER Cabinet","PASSIVE",
AM1182="AKTIVCO Coupure ENEO &amp; Baisse de tension","PASSIVE",
AM1182="Coupure ENEO &amp; Baisse de tension","PASSIVE",
AM1182="Defaut GE &amp; POWER Cabinet","PASSIVE",
AM1182="Sharing","PASSIVE",
AM1182="Sites strategiques &amp; DataCenter","PASSIVE",
AM1182="Exclu","Exclu",
AM1182="SAT","ACTIVE",
AM1182="SPARE-ISSUE","SPARE-ISSUE",
AM1182="Fiber CAmtel","ACTIVE",
AM1182="Fiber AOF","ACTIVE",
AM1182="Projet OCM (HUAWEI)","PLANNED WORKS",
AM1182="Projet OCM (NOKIA)","PLANNED WORKS",
AM1182="ACCESS-ISSUE","ACCESS-ISSUE",
AM1182="Projet OCM (ZTE, NOKIA, autres projets)","PLANNED WORKS",
AM1182="No root CAuse","No root cause",
AM1182="ODU HS","ACTIVE",
AM1182="IP &amp; VLAN","ACTIVE",
AM1182="Warehouse HUAWEI","SPARE-ISSUE",
AM1182="SPARE-HS","SPARE-ISSUE",
AM1182="Power Telco","ACTIVE", AM1182="no impacts","no impacts"
),"")</f>
        <v>no impacts</v>
      </c>
      <c r="AO1182" s="93" t="s">
        <v>5537</v>
      </c>
      <c r="AP1182" s="101" t="str">
        <f>B1182</f>
        <v>CTR_378</v>
      </c>
      <c r="AQ1182" s="9" t="s">
        <v>6530</v>
      </c>
      <c r="AR1182" s="17" t="s">
        <v>5537</v>
      </c>
      <c r="AS1182" s="7" t="s">
        <v>5537</v>
      </c>
      <c r="AT1182" s="6"/>
      <c r="AU1182" s="7"/>
      <c r="AV1182" s="3" t="s">
        <v>5537</v>
      </c>
      <c r="AW1182" s="18" t="s">
        <v>5537</v>
      </c>
      <c r="AX1182" s="18" t="s">
        <v>5537</v>
      </c>
      <c r="AY1182" s="18" t="s">
        <v>5537</v>
      </c>
      <c r="AZ1182" s="18" t="s">
        <v>5537</v>
      </c>
      <c r="BA1182" s="18" t="s">
        <v>5537</v>
      </c>
      <c r="BB1182" s="18" t="s">
        <v>5537</v>
      </c>
      <c r="BC1182" s="18" t="s">
        <v>5537</v>
      </c>
      <c r="BD1182" s="18" t="s">
        <v>5537</v>
      </c>
      <c r="BE1182" s="18" t="s">
        <v>5537</v>
      </c>
      <c r="BF1182" s="18" t="s">
        <v>5537</v>
      </c>
      <c r="BG1182" s="18" t="s">
        <v>5537</v>
      </c>
      <c r="BH1182" s="18" t="s">
        <v>5537</v>
      </c>
      <c r="BI1182" s="9" t="s">
        <v>5537</v>
      </c>
      <c r="BJ1182" s="14"/>
      <c r="BK1182" s="14" t="s">
        <v>5537</v>
      </c>
      <c r="BL1182" s="14" t="str">
        <f>_xlfn.XLOOKUP(B1182,'[4]cell downs 18042026 17h'!$B:$B,'[4]cell downs 18042026 17h'!$B:$B,"")</f>
        <v/>
      </c>
      <c r="BM1182" s="14" t="str">
        <f>_xlfn.XLOOKUP(B1182,'[5]Cells Huawei 19042026 15h'!$B:$B,'[5]Cells Huawei 19042026 15h'!$B:$B,"")</f>
        <v/>
      </c>
      <c r="BN1182" s="9" t="str">
        <f>_xlfn.XLOOKUP(B1182,'[6]cells down 19042026 9H40'!$B:$B,'[6]cells down 19042026 9H40'!$B:$B,"")</f>
        <v/>
      </c>
      <c r="BO1182" s="9" t="s">
        <v>2808</v>
      </c>
      <c r="BP1182" s="9" t="s">
        <v>12</v>
      </c>
      <c r="BQ1182" s="115"/>
    </row>
    <row r="1183" spans="1:69" s="9" customFormat="1" x14ac:dyDescent="0.3">
      <c r="A1183" s="1" t="s">
        <v>5293</v>
      </c>
      <c r="B1183" s="8" t="s">
        <v>5294</v>
      </c>
      <c r="C1183" s="3" t="str">
        <f>_xlfn.XLOOKUP(B1183,'[1]daily break down'!$D:$D,'[1]daily break down'!$E:$E,"")</f>
        <v>NORD-OUEST</v>
      </c>
      <c r="D1183" s="1" t="s">
        <v>11</v>
      </c>
      <c r="E1183" s="1" t="s">
        <v>154</v>
      </c>
      <c r="F1183" s="3" t="s">
        <v>51</v>
      </c>
      <c r="G1183" s="1" t="s">
        <v>5295</v>
      </c>
      <c r="H1183" s="32" t="str">
        <f>_xlfn.XLOOKUP(B1183,[2]CALCULATION!$B:$B,[2]CALCULATION!$H:$H,"")</f>
        <v>HUAWEI</v>
      </c>
      <c r="I1183" s="28">
        <v>0</v>
      </c>
      <c r="J1183" s="28">
        <v>0</v>
      </c>
      <c r="K1183" s="28">
        <v>0</v>
      </c>
      <c r="L1183" s="28">
        <v>0</v>
      </c>
      <c r="M1183" s="28">
        <v>0</v>
      </c>
      <c r="N1183" s="28">
        <v>0</v>
      </c>
      <c r="O1183" s="28">
        <v>0</v>
      </c>
      <c r="P1183" s="28">
        <v>0</v>
      </c>
      <c r="Q1183" s="28">
        <v>0</v>
      </c>
      <c r="R1183" s="28">
        <v>0</v>
      </c>
      <c r="S1183" s="94">
        <v>0</v>
      </c>
      <c r="T1183" s="94">
        <f>_xlfn.XLOOKUP(B1183,'[3]Nur des jours'!$B:$B,'[3]Nur des jours'!$U:$U,"")</f>
        <v>0</v>
      </c>
      <c r="U1183" s="94">
        <v>0</v>
      </c>
      <c r="V1183" s="94">
        <v>3.5137779547017547</v>
      </c>
      <c r="W1183" s="94">
        <v>1.3585157505143637</v>
      </c>
      <c r="X1183" s="94">
        <v>1.2956649345238604</v>
      </c>
      <c r="Y1183" s="94">
        <v>0.65313840306135551</v>
      </c>
      <c r="Z1183" s="94">
        <v>0</v>
      </c>
      <c r="AA1183" s="94">
        <v>0</v>
      </c>
      <c r="AB1183" s="94">
        <v>0</v>
      </c>
      <c r="AC1183" s="94">
        <f>_xlfn.XLOOKUP(B1183,'[3]Nur des jours'!$B:$B,'[3]Nur des jours'!$N:$N,"")</f>
        <v>0</v>
      </c>
      <c r="AD1183" s="94">
        <v>0</v>
      </c>
      <c r="AE1183" s="94">
        <v>0</v>
      </c>
      <c r="AF1183" s="94">
        <v>0</v>
      </c>
      <c r="AG1183" s="94">
        <v>0</v>
      </c>
      <c r="AH1183" s="94">
        <v>0</v>
      </c>
      <c r="AI1183" s="49" t="s">
        <v>6659</v>
      </c>
      <c r="AJ1183" s="49"/>
      <c r="AK1183" s="48" t="str" cm="1">
        <f t="array" ref="AK1183">IFERROR(_xlfn.IFS(
AM1183="MPR ISSUE","PDH",
AM1183="BSS Hardware Issue","BSS",
AM1183="Sites strategiques, MLL, Pylone, etc.","ENVTECH",
AM1183="AKTIVCO DEFAUT GE &amp; POWER Cabinet","AKTIVCO",
AM1183="AKTIVCO Coupure ENEO &amp; Baisse de tension","AKTIVCO GRID ONLY",
AM1183="Coupure ENEO &amp; Baisse de tension","IHS GRID ONLY",
AM1183="Defaut GE &amp; POWER Cabinet","IHS",
AM1183="Sharing","Partners",
AM1183="Sites strategiques &amp; DataCenter","SST &amp; DC",
AM1183="Exclu","Exclu",
AM1183="SAT","SAT",
AM1183="SPARE-ISSUE","SPARE-ISSUE",
AM1183="Fiber CAmtel","TRANS_FO_CAMTEL",
AM1183="Fiber AOF","Fiber AOF",
AM1183="Projet OCM (HUAWEI)","TRAVAUX-HUAWEI",
AM1183="Projet OCM (NOKIA)","TRAVAUX-NOKIA",
AM1183="ACCESS-ISSUE","ACCESS-ISSUE",
AM1183="Projet OCM (ZTE, NOKIA, autres projets)","TRAVAUX OCM",
AM1183="No root CAuse","No root cause",
AM1183="ODU HS","PDH",
AM1183="IP &amp; VLAN","PDH",
AM1183="Warehouse HUAWEI","SPARE-ISSUE",
AM1183="SPARE-HS","SPARE-ISSUE",
AM1183="Power Telco","BSS",AM1183="no impacts","no impacts"
),"")</f>
        <v>PDH</v>
      </c>
      <c r="AL1183" s="48" t="str" cm="1">
        <f t="array" ref="AL1183">IFERROR(_xlfn.IFS(
AM1183="MPR ISSUE","TX ISSUE",
AM1183="BSS Hardware Issue","RAN ISSUE",
AM1183="Sites strategiques, MLL, Pylone, etc.","ENVTECH",
AM1183="AKTIVCO DEFAUT GE &amp; POWER Cabinet","POWER ISSUE",
AM1183="AKTIVCO Coupure ENEO &amp; Baisse de tension","POWER ISSUE",
AM1183="Coupure ENEO &amp; Baisse de tension","POWER ISSUE",
AM1183="Defaut GE &amp; POWER Cabinet","POWER ISSUE",
AM1183="Sharing","POWER ISSUE",
AM1183="Sites strategiques &amp; DataCenter","POWER ISSUE",
AM1183="Exclu","Exclu",
AM1183="SAT","TX ISSUE",
AM1183="SPARE-ISSUE","SPARE-ISSUE",
AM1183="Fiber CAmtel","TX ISSUE",
AM1183="Fiber AOF","TX ISSUE",
AM1183="Projet OCM (HUAWEI)","TRAVAUX-HUAWEI",
AM1183="Projet OCM (NOKIA)","TRAVAUX -NOKIA",
AM1183="ACCESS-ISSUE","ACCESS-ISSUE",
AM1183="Projet OCM (ZTE, NOKIA, autres projets)","TRAVAUX OCM",
AM1183="No root CAuse","No root cause",
AM1183="ODU HS","TX ISSUE",
AM1183="IP &amp; VLAN","TX ISSUE",
AM1183="Warehouse HUAWEI","SPARE-ISSUE",
AM1183="SPARE-HS","SPARE-ISSUE",
AM1183="Power Telco","RAN ISSUE",AM1183="no impacts","no impacts"
),"")</f>
        <v>TX ISSUE</v>
      </c>
      <c r="AM1183" s="67" t="s">
        <v>6537</v>
      </c>
      <c r="AN1183" s="48" t="str" cm="1">
        <f t="array" ref="AN1183">IFERROR(_xlfn.IFS(
AM1183="MPR ISSUE","ACTIVE",
AM1183="BSS Hardware Issue","ACTIVE",
AM1183="Sites strategiques, MLL, Pylone, etc.","PASSIVE",
AM1183="AKTIVCO DEFAUT GE &amp; POWER Cabinet","PASSIVE",
AM1183="AKTIVCO Coupure ENEO &amp; Baisse de tension","PASSIVE",
AM1183="Coupure ENEO &amp; Baisse de tension","PASSIVE",
AM1183="Defaut GE &amp; POWER Cabinet","PASSIVE",
AM1183="Sharing","PASSIVE",
AM1183="Sites strategiques &amp; DataCenter","PASSIVE",
AM1183="Exclu","Exclu",
AM1183="SAT","ACTIVE",
AM1183="SPARE-ISSUE","SPARE-ISSUE",
AM1183="Fiber CAmtel","ACTIVE",
AM1183="Fiber AOF","ACTIVE",
AM1183="Projet OCM (HUAWEI)","PLANNED WORKS",
AM1183="Projet OCM (NOKIA)","PLANNED WORKS",
AM1183="ACCESS-ISSUE","ACCESS-ISSUE",
AM1183="Projet OCM (ZTE, NOKIA, autres projets)","PLANNED WORKS",
AM1183="No root CAuse","No root cause",
AM1183="ODU HS","ACTIVE",
AM1183="IP &amp; VLAN","ACTIVE",
AM1183="Warehouse HUAWEI","SPARE-ISSUE",
AM1183="SPARE-HS","SPARE-ISSUE",
AM1183="Power Telco","ACTIVE", AM1183="no impacts","no impacts"
),"")</f>
        <v>ACTIVE</v>
      </c>
      <c r="AO1183" s="17" t="s">
        <v>6583</v>
      </c>
      <c r="AP1183" s="101" t="str">
        <f>IFERROR(MID(AQ1183, SEARCH("CTR_", AQ1183), 7), IFERROR(MID(AQ1183, SEARCH("SUO_", AQ1183), 7), IFERROR(MID(AQ1183, SEARCH("SUD_", AQ1183), 7), IFERROR(MID(AQ1183, SEARCH("NRO_", AQ1183), 7), IFERROR(MID(AQ1183, SEARCH("ADM_", AQ1183), 7), IFERROR(MID(AQ1183, SEARCH("NRD_", AQ1183), 7), IFERROR(MID(AQ1183, SEARCH("EXN_", AQ1183), 7), IFERROR(MID(AQ1183, SEARCH("LIT_", AQ1183), 7), IFERROR(MID(AQ1183, SEARCH("EST_", AQ1183), 7), MID(AQ1183, SEARCH("OST_",AQ1183), 7))))))))))</f>
        <v>SUO_017</v>
      </c>
      <c r="AQ1183" s="9" t="s">
        <v>6587</v>
      </c>
      <c r="AR1183" s="17" t="s">
        <v>5537</v>
      </c>
      <c r="AS1183" s="7" t="s">
        <v>5537</v>
      </c>
      <c r="AT1183" s="6"/>
      <c r="AU1183" s="7"/>
      <c r="AV1183" s="3" t="s">
        <v>6348</v>
      </c>
      <c r="AW1183" s="18" t="s">
        <v>5537</v>
      </c>
      <c r="AX1183" s="18" t="s">
        <v>5537</v>
      </c>
      <c r="AY1183" s="18" t="s">
        <v>5537</v>
      </c>
      <c r="AZ1183" s="18" t="s">
        <v>5537</v>
      </c>
      <c r="BA1183" s="18" t="s">
        <v>5537</v>
      </c>
      <c r="BB1183" s="18" t="s">
        <v>5537</v>
      </c>
      <c r="BC1183" s="18" t="s">
        <v>5537</v>
      </c>
      <c r="BD1183" s="18" t="s">
        <v>5537</v>
      </c>
      <c r="BE1183" s="18" t="s">
        <v>5537</v>
      </c>
      <c r="BF1183" s="18" t="s">
        <v>5824</v>
      </c>
      <c r="BG1183" s="18" t="s">
        <v>5537</v>
      </c>
      <c r="BH1183" s="18" t="s">
        <v>5942</v>
      </c>
      <c r="BI1183" s="9" t="s">
        <v>5537</v>
      </c>
      <c r="BJ1183" s="14"/>
      <c r="BK1183" s="14" t="s">
        <v>5537</v>
      </c>
      <c r="BL1183" s="14" t="str">
        <f>_xlfn.XLOOKUP(B1183,'[4]cell downs 18042026 17h'!$B:$B,'[4]cell downs 18042026 17h'!$B:$B,"")</f>
        <v/>
      </c>
      <c r="BM1183" s="14" t="str">
        <f>_xlfn.XLOOKUP(B1183,'[5]Cells Huawei 19042026 15h'!$B:$B,'[5]Cells Huawei 19042026 15h'!$B:$B,"")</f>
        <v/>
      </c>
      <c r="BN1183" s="9" t="str">
        <f>_xlfn.XLOOKUP(B1183,'[6]cells down 19042026 9H40'!$B:$B,'[6]cells down 19042026 9H40'!$B:$B,"")</f>
        <v/>
      </c>
      <c r="BO1183" s="9" t="s">
        <v>5294</v>
      </c>
      <c r="BP1183" s="9" t="s">
        <v>5537</v>
      </c>
      <c r="BQ1183" s="115"/>
    </row>
    <row r="1184" spans="1:69" s="9" customFormat="1" x14ac:dyDescent="0.3">
      <c r="A1184" s="1" t="s">
        <v>5018</v>
      </c>
      <c r="B1184" s="8" t="s">
        <v>5019</v>
      </c>
      <c r="C1184" s="3" t="str">
        <f>_xlfn.XLOOKUP(B1184,'[1]daily break down'!$D:$D,'[1]daily break down'!$E:$E,"")</f>
        <v>SUD-OUEST</v>
      </c>
      <c r="D1184" s="1" t="s">
        <v>11</v>
      </c>
      <c r="E1184" s="1" t="s">
        <v>12</v>
      </c>
      <c r="F1184" s="3" t="s">
        <v>13</v>
      </c>
      <c r="G1184" s="1" t="s">
        <v>1431</v>
      </c>
      <c r="H1184" s="32" t="str">
        <f>_xlfn.XLOOKUP(B1184,[2]CALCULATION!$B:$B,[2]CALCULATION!$H:$H,"")</f>
        <v>Huawei</v>
      </c>
      <c r="I1184" s="28">
        <v>0</v>
      </c>
      <c r="J1184" s="28">
        <v>0</v>
      </c>
      <c r="K1184" s="28">
        <v>0</v>
      </c>
      <c r="L1184" s="28">
        <v>0</v>
      </c>
      <c r="M1184" s="28">
        <v>0</v>
      </c>
      <c r="N1184" s="28">
        <v>0</v>
      </c>
      <c r="O1184" s="28">
        <v>0</v>
      </c>
      <c r="P1184" s="28">
        <v>0</v>
      </c>
      <c r="Q1184" s="28">
        <v>0</v>
      </c>
      <c r="R1184" s="28">
        <v>0</v>
      </c>
      <c r="S1184" s="94">
        <v>0</v>
      </c>
      <c r="T1184" s="94">
        <f>_xlfn.XLOOKUP(B1184,'[3]Nur des jours'!$B:$B,'[3]Nur des jours'!$U:$U,"")</f>
        <v>0</v>
      </c>
      <c r="U1184" s="94">
        <v>0</v>
      </c>
      <c r="V1184" s="94">
        <v>0</v>
      </c>
      <c r="W1184" s="94">
        <v>7.8024722272160449</v>
      </c>
      <c r="X1184" s="94">
        <v>10.29308740900543</v>
      </c>
      <c r="Y1184" s="94">
        <v>0.65287087688659462</v>
      </c>
      <c r="Z1184" s="94">
        <v>0</v>
      </c>
      <c r="AA1184" s="94">
        <v>0</v>
      </c>
      <c r="AB1184" s="94">
        <v>0</v>
      </c>
      <c r="AC1184" s="94">
        <f>_xlfn.XLOOKUP(B1184,'[3]Nur des jours'!$B:$B,'[3]Nur des jours'!$N:$N,"")</f>
        <v>0</v>
      </c>
      <c r="AD1184" s="94">
        <v>0</v>
      </c>
      <c r="AE1184" s="94">
        <v>0</v>
      </c>
      <c r="AF1184" s="94">
        <v>0</v>
      </c>
      <c r="AG1184" s="94">
        <v>0</v>
      </c>
      <c r="AH1184" s="94">
        <v>0</v>
      </c>
      <c r="AI1184" s="49" t="s">
        <v>6659</v>
      </c>
      <c r="AJ1184" s="49"/>
      <c r="AK1184" s="48" t="str" cm="1">
        <f t="array" ref="AK1184">IFERROR(_xlfn.IFS(
AM1184="MPR ISSUE","PDH",
AM1184="BSS Hardware Issue","BSS",
AM1184="Sites strategiques, MLL, Pylone, etc.","ENVTECH",
AM1184="AKTIVCO DEFAUT GE &amp; POWER Cabinet","AKTIVCO",
AM1184="AKTIVCO Coupure ENEO &amp; Baisse de tension","AKTIVCO GRID ONLY",
AM1184="Coupure ENEO &amp; Baisse de tension","IHS GRID ONLY",
AM1184="Defaut GE &amp; POWER Cabinet","IHS",
AM1184="Sharing","Partners",
AM1184="Sites strategiques &amp; DataCenter","SST &amp; DC",
AM1184="Exclu","Exclu",
AM1184="SAT","SAT",
AM1184="SPARE-ISSUE","SPARE-ISSUE",
AM1184="Fiber CAmtel","TRANS_FO_CAMTEL",
AM1184="Fiber AOF","Fiber AOF",
AM1184="Projet OCM (HUAWEI)","TRAVAUX-HUAWEI",
AM1184="Projet OCM (NOKIA)","TRAVAUX-NOKIA",
AM1184="ACCESS-ISSUE","ACCESS-ISSUE",
AM1184="Projet OCM (ZTE, NOKIA, autres projets)","TRAVAUX OCM",
AM1184="No root CAuse","No root cause",
AM1184="ODU HS","PDH",
AM1184="IP &amp; VLAN","PDH",
AM1184="Warehouse HUAWEI","SPARE-ISSUE",
AM1184="SPARE-HS","SPARE-ISSUE",
AM1184="Power Telco","BSS",AM1184="no impacts","no impacts"
),"")</f>
        <v>no impacts</v>
      </c>
      <c r="AL1184" s="48" t="str" cm="1">
        <f t="array" ref="AL1184">IFERROR(_xlfn.IFS(
AM1184="MPR ISSUE","TX ISSUE",
AM1184="BSS Hardware Issue","RAN ISSUE",
AM1184="Sites strategiques, MLL, Pylone, etc.","ENVTECH",
AM1184="AKTIVCO DEFAUT GE &amp; POWER Cabinet","POWER ISSUE",
AM1184="AKTIVCO Coupure ENEO &amp; Baisse de tension","POWER ISSUE",
AM1184="Coupure ENEO &amp; Baisse de tension","POWER ISSUE",
AM1184="Defaut GE &amp; POWER Cabinet","POWER ISSUE",
AM1184="Sharing","POWER ISSUE",
AM1184="Sites strategiques &amp; DataCenter","POWER ISSUE",
AM1184="Exclu","Exclu",
AM1184="SAT","TX ISSUE",
AM1184="SPARE-ISSUE","SPARE-ISSUE",
AM1184="Fiber CAmtel","TX ISSUE",
AM1184="Fiber AOF","TX ISSUE",
AM1184="Projet OCM (HUAWEI)","TRAVAUX-HUAWEI",
AM1184="Projet OCM (NOKIA)","TRAVAUX -NOKIA",
AM1184="ACCESS-ISSUE","ACCESS-ISSUE",
AM1184="Projet OCM (ZTE, NOKIA, autres projets)","TRAVAUX OCM",
AM1184="No root CAuse","No root cause",
AM1184="ODU HS","TX ISSUE",
AM1184="IP &amp; VLAN","TX ISSUE",
AM1184="Warehouse HUAWEI","SPARE-ISSUE",
AM1184="SPARE-HS","SPARE-ISSUE",
AM1184="Power Telco","RAN ISSUE",AM1184="no impacts","no impacts"
),"")</f>
        <v>no impacts</v>
      </c>
      <c r="AM1184" s="67" t="s">
        <v>5605</v>
      </c>
      <c r="AN1184" s="48" t="str" cm="1">
        <f t="array" ref="AN1184">IFERROR(_xlfn.IFS(
AM1184="MPR ISSUE","ACTIVE",
AM1184="BSS Hardware Issue","ACTIVE",
AM1184="Sites strategiques, MLL, Pylone, etc.","PASSIVE",
AM1184="AKTIVCO DEFAUT GE &amp; POWER Cabinet","PASSIVE",
AM1184="AKTIVCO Coupure ENEO &amp; Baisse de tension","PASSIVE",
AM1184="Coupure ENEO &amp; Baisse de tension","PASSIVE",
AM1184="Defaut GE &amp; POWER Cabinet","PASSIVE",
AM1184="Sharing","PASSIVE",
AM1184="Sites strategiques &amp; DataCenter","PASSIVE",
AM1184="Exclu","Exclu",
AM1184="SAT","ACTIVE",
AM1184="SPARE-ISSUE","SPARE-ISSUE",
AM1184="Fiber CAmtel","ACTIVE",
AM1184="Fiber AOF","ACTIVE",
AM1184="Projet OCM (HUAWEI)","PLANNED WORKS",
AM1184="Projet OCM (NOKIA)","PLANNED WORKS",
AM1184="ACCESS-ISSUE","ACCESS-ISSUE",
AM1184="Projet OCM (ZTE, NOKIA, autres projets)","PLANNED WORKS",
AM1184="No root CAuse","No root cause",
AM1184="ODU HS","ACTIVE",
AM1184="IP &amp; VLAN","ACTIVE",
AM1184="Warehouse HUAWEI","SPARE-ISSUE",
AM1184="SPARE-HS","SPARE-ISSUE",
AM1184="Power Telco","ACTIVE", AM1184="no impacts","no impacts"
),"")</f>
        <v>no impacts</v>
      </c>
      <c r="AO1184" s="93" t="s">
        <v>5537</v>
      </c>
      <c r="AP1184" s="101" t="str">
        <f t="shared" ref="AP1184:AP1200" si="35">B1184</f>
        <v>SUO_064</v>
      </c>
      <c r="AR1184" s="17" t="s">
        <v>5537</v>
      </c>
      <c r="AS1184" s="7" t="s">
        <v>5537</v>
      </c>
      <c r="AT1184" s="6"/>
      <c r="AU1184" s="7"/>
      <c r="AV1184" s="3" t="s">
        <v>5537</v>
      </c>
      <c r="AW1184" s="18" t="s">
        <v>5537</v>
      </c>
      <c r="AX1184" s="18" t="s">
        <v>5537</v>
      </c>
      <c r="AY1184" s="18" t="s">
        <v>5537</v>
      </c>
      <c r="AZ1184" s="18" t="s">
        <v>5537</v>
      </c>
      <c r="BA1184" s="18" t="s">
        <v>5537</v>
      </c>
      <c r="BB1184" s="18" t="s">
        <v>5537</v>
      </c>
      <c r="BC1184" s="18" t="s">
        <v>5537</v>
      </c>
      <c r="BD1184" s="18" t="s">
        <v>5537</v>
      </c>
      <c r="BE1184" s="18" t="s">
        <v>5537</v>
      </c>
      <c r="BF1184" s="18" t="s">
        <v>5537</v>
      </c>
      <c r="BG1184" s="18" t="s">
        <v>5537</v>
      </c>
      <c r="BH1184" s="18" t="s">
        <v>5537</v>
      </c>
      <c r="BI1184" s="9" t="s">
        <v>5537</v>
      </c>
      <c r="BJ1184" s="14"/>
      <c r="BK1184" s="14" t="s">
        <v>5537</v>
      </c>
      <c r="BL1184" s="14" t="str">
        <f>_xlfn.XLOOKUP(B1184,'[4]cell downs 18042026 17h'!$B:$B,'[4]cell downs 18042026 17h'!$B:$B,"")</f>
        <v/>
      </c>
      <c r="BM1184" s="14" t="str">
        <f>_xlfn.XLOOKUP(B1184,'[5]Cells Huawei 19042026 15h'!$B:$B,'[5]Cells Huawei 19042026 15h'!$B:$B,"")</f>
        <v/>
      </c>
      <c r="BN1184" s="9" t="str">
        <f>_xlfn.XLOOKUP(B1184,'[6]cells down 19042026 9H40'!$B:$B,'[6]cells down 19042026 9H40'!$B:$B,"")</f>
        <v/>
      </c>
      <c r="BO1184" s="9" t="s">
        <v>5019</v>
      </c>
      <c r="BP1184" s="9" t="s">
        <v>5537</v>
      </c>
      <c r="BQ1184" s="115"/>
    </row>
    <row r="1185" spans="1:69" s="9" customFormat="1" x14ac:dyDescent="0.3">
      <c r="A1185" s="1" t="s">
        <v>1548</v>
      </c>
      <c r="B1185" s="8" t="s">
        <v>1549</v>
      </c>
      <c r="C1185" s="3" t="str">
        <f>_xlfn.XLOOKUP(B1185,'[1]daily break down'!$D:$D,'[1]daily break down'!$E:$E,"")</f>
        <v>SUD-OUEST</v>
      </c>
      <c r="D1185" s="1" t="s">
        <v>21</v>
      </c>
      <c r="E1185" s="1" t="s">
        <v>987</v>
      </c>
      <c r="F1185" s="3" t="s">
        <v>13</v>
      </c>
      <c r="G1185" s="1" t="s">
        <v>1431</v>
      </c>
      <c r="H1185" s="32" t="str">
        <f>_xlfn.XLOOKUP(B1185,[2]CALCULATION!$B:$B,[2]CALCULATION!$H:$H,"")</f>
        <v>Huawei</v>
      </c>
      <c r="I1185" s="28">
        <v>0</v>
      </c>
      <c r="J1185" s="28">
        <v>0</v>
      </c>
      <c r="K1185" s="28">
        <v>0</v>
      </c>
      <c r="L1185" s="28">
        <v>0</v>
      </c>
      <c r="M1185" s="28">
        <v>0</v>
      </c>
      <c r="N1185" s="28">
        <v>0</v>
      </c>
      <c r="O1185" s="28">
        <v>0</v>
      </c>
      <c r="P1185" s="28">
        <v>0</v>
      </c>
      <c r="Q1185" s="28">
        <v>0</v>
      </c>
      <c r="R1185" s="28">
        <v>0</v>
      </c>
      <c r="S1185" s="94">
        <v>0</v>
      </c>
      <c r="T1185" s="94">
        <f>_xlfn.XLOOKUP(B1185,'[3]Nur des jours'!$B:$B,'[3]Nur des jours'!$U:$U,"")</f>
        <v>0</v>
      </c>
      <c r="U1185" s="94">
        <v>0</v>
      </c>
      <c r="V1185" s="94">
        <v>1.4981465786612564E-3</v>
      </c>
      <c r="W1185" s="94">
        <v>7.7486816310107791</v>
      </c>
      <c r="X1185" s="94">
        <v>10.071878932634769</v>
      </c>
      <c r="Y1185" s="94">
        <v>0.64411385343275318</v>
      </c>
      <c r="Z1185" s="94">
        <v>0</v>
      </c>
      <c r="AA1185" s="94">
        <v>0</v>
      </c>
      <c r="AB1185" s="94">
        <v>0</v>
      </c>
      <c r="AC1185" s="94">
        <f>_xlfn.XLOOKUP(B1185,'[3]Nur des jours'!$B:$B,'[3]Nur des jours'!$N:$N,"")</f>
        <v>0</v>
      </c>
      <c r="AD1185" s="94">
        <v>0</v>
      </c>
      <c r="AE1185" s="94">
        <v>0</v>
      </c>
      <c r="AF1185" s="94">
        <v>0</v>
      </c>
      <c r="AG1185" s="94">
        <v>0</v>
      </c>
      <c r="AH1185" s="94">
        <v>0</v>
      </c>
      <c r="AI1185" s="49" t="s">
        <v>6659</v>
      </c>
      <c r="AJ1185" s="49"/>
      <c r="AK1185" s="48" t="str" cm="1">
        <f t="array" ref="AK1185">IFERROR(_xlfn.IFS(
AM1185="MPR ISSUE","PDH",
AM1185="BSS Hardware Issue","BSS",
AM1185="Sites strategiques, MLL, Pylone, etc.","ENVTECH",
AM1185="AKTIVCO DEFAUT GE &amp; POWER Cabinet","AKTIVCO",
AM1185="AKTIVCO Coupure ENEO &amp; Baisse de tension","AKTIVCO GRID ONLY",
AM1185="Coupure ENEO &amp; Baisse de tension","IHS GRID ONLY",
AM1185="Defaut GE &amp; POWER Cabinet","IHS",
AM1185="Sharing","Partners",
AM1185="Sites strategiques &amp; DataCenter","SST &amp; DC",
AM1185="Exclu","Exclu",
AM1185="SAT","SAT",
AM1185="SPARE-ISSUE","SPARE-ISSUE",
AM1185="Fiber CAmtel","TRANS_FO_CAMTEL",
AM1185="Fiber AOF","Fiber AOF",
AM1185="Projet OCM (HUAWEI)","TRAVAUX-HUAWEI",
AM1185="Projet OCM (NOKIA)","TRAVAUX-NOKIA",
AM1185="ACCESS-ISSUE","ACCESS-ISSUE",
AM1185="Projet OCM (ZTE, NOKIA, autres projets)","TRAVAUX OCM",
AM1185="No root CAuse","No root cause",
AM1185="ODU HS","PDH",
AM1185="IP &amp; VLAN","PDH",
AM1185="Warehouse HUAWEI","SPARE-ISSUE",
AM1185="SPARE-HS","SPARE-ISSUE",
AM1185="Power Telco","BSS",AM1185="no impacts","no impacts"
),"")</f>
        <v>no impacts</v>
      </c>
      <c r="AL1185" s="48" t="str" cm="1">
        <f t="array" ref="AL1185">IFERROR(_xlfn.IFS(
AM1185="MPR ISSUE","TX ISSUE",
AM1185="BSS Hardware Issue","RAN ISSUE",
AM1185="Sites strategiques, MLL, Pylone, etc.","ENVTECH",
AM1185="AKTIVCO DEFAUT GE &amp; POWER Cabinet","POWER ISSUE",
AM1185="AKTIVCO Coupure ENEO &amp; Baisse de tension","POWER ISSUE",
AM1185="Coupure ENEO &amp; Baisse de tension","POWER ISSUE",
AM1185="Defaut GE &amp; POWER Cabinet","POWER ISSUE",
AM1185="Sharing","POWER ISSUE",
AM1185="Sites strategiques &amp; DataCenter","POWER ISSUE",
AM1185="Exclu","Exclu",
AM1185="SAT","TX ISSUE",
AM1185="SPARE-ISSUE","SPARE-ISSUE",
AM1185="Fiber CAmtel","TX ISSUE",
AM1185="Fiber AOF","TX ISSUE",
AM1185="Projet OCM (HUAWEI)","TRAVAUX-HUAWEI",
AM1185="Projet OCM (NOKIA)","TRAVAUX -NOKIA",
AM1185="ACCESS-ISSUE","ACCESS-ISSUE",
AM1185="Projet OCM (ZTE, NOKIA, autres projets)","TRAVAUX OCM",
AM1185="No root CAuse","No root cause",
AM1185="ODU HS","TX ISSUE",
AM1185="IP &amp; VLAN","TX ISSUE",
AM1185="Warehouse HUAWEI","SPARE-ISSUE",
AM1185="SPARE-HS","SPARE-ISSUE",
AM1185="Power Telco","RAN ISSUE",AM1185="no impacts","no impacts"
),"")</f>
        <v>no impacts</v>
      </c>
      <c r="AM1185" s="67" t="s">
        <v>5605</v>
      </c>
      <c r="AN1185" s="48" t="str" cm="1">
        <f t="array" ref="AN1185">IFERROR(_xlfn.IFS(
AM1185="MPR ISSUE","ACTIVE",
AM1185="BSS Hardware Issue","ACTIVE",
AM1185="Sites strategiques, MLL, Pylone, etc.","PASSIVE",
AM1185="AKTIVCO DEFAUT GE &amp; POWER Cabinet","PASSIVE",
AM1185="AKTIVCO Coupure ENEO &amp; Baisse de tension","PASSIVE",
AM1185="Coupure ENEO &amp; Baisse de tension","PASSIVE",
AM1185="Defaut GE &amp; POWER Cabinet","PASSIVE",
AM1185="Sharing","PASSIVE",
AM1185="Sites strategiques &amp; DataCenter","PASSIVE",
AM1185="Exclu","Exclu",
AM1185="SAT","ACTIVE",
AM1185="SPARE-ISSUE","SPARE-ISSUE",
AM1185="Fiber CAmtel","ACTIVE",
AM1185="Fiber AOF","ACTIVE",
AM1185="Projet OCM (HUAWEI)","PLANNED WORKS",
AM1185="Projet OCM (NOKIA)","PLANNED WORKS",
AM1185="ACCESS-ISSUE","ACCESS-ISSUE",
AM1185="Projet OCM (ZTE, NOKIA, autres projets)","PLANNED WORKS",
AM1185="No root CAuse","No root cause",
AM1185="ODU HS","ACTIVE",
AM1185="IP &amp; VLAN","ACTIVE",
AM1185="Warehouse HUAWEI","SPARE-ISSUE",
AM1185="SPARE-HS","SPARE-ISSUE",
AM1185="Power Telco","ACTIVE", AM1185="no impacts","no impacts"
),"")</f>
        <v>no impacts</v>
      </c>
      <c r="AO1185" s="93" t="s">
        <v>5537</v>
      </c>
      <c r="AP1185" s="101" t="str">
        <f t="shared" si="35"/>
        <v>SUO_164</v>
      </c>
      <c r="AR1185" s="17" t="s">
        <v>5537</v>
      </c>
      <c r="AS1185" s="7" t="s">
        <v>5537</v>
      </c>
      <c r="AT1185" s="6"/>
      <c r="AU1185" s="7"/>
      <c r="AV1185" s="3" t="s">
        <v>5537</v>
      </c>
      <c r="AW1185" s="18" t="s">
        <v>5537</v>
      </c>
      <c r="AX1185" s="18" t="s">
        <v>5537</v>
      </c>
      <c r="AY1185" s="18" t="s">
        <v>5537</v>
      </c>
      <c r="AZ1185" s="18" t="s">
        <v>5537</v>
      </c>
      <c r="BA1185" s="18" t="s">
        <v>5537</v>
      </c>
      <c r="BB1185" s="18" t="s">
        <v>5537</v>
      </c>
      <c r="BC1185" s="18" t="s">
        <v>5537</v>
      </c>
      <c r="BD1185" s="18" t="s">
        <v>5537</v>
      </c>
      <c r="BE1185" s="18" t="s">
        <v>5537</v>
      </c>
      <c r="BF1185" s="18" t="s">
        <v>5537</v>
      </c>
      <c r="BG1185" s="18" t="s">
        <v>5537</v>
      </c>
      <c r="BH1185" s="18" t="s">
        <v>5537</v>
      </c>
      <c r="BI1185" s="9" t="s">
        <v>5537</v>
      </c>
      <c r="BJ1185" s="14"/>
      <c r="BK1185" s="14" t="s">
        <v>5537</v>
      </c>
      <c r="BL1185" s="14" t="str">
        <f>_xlfn.XLOOKUP(B1185,'[4]cell downs 18042026 17h'!$B:$B,'[4]cell downs 18042026 17h'!$B:$B,"")</f>
        <v/>
      </c>
      <c r="BM1185" s="14" t="str">
        <f>_xlfn.XLOOKUP(B1185,'[5]Cells Huawei 19042026 15h'!$B:$B,'[5]Cells Huawei 19042026 15h'!$B:$B,"")</f>
        <v/>
      </c>
      <c r="BN1185" s="9" t="str">
        <f>_xlfn.XLOOKUP(B1185,'[6]cells down 19042026 9H40'!$B:$B,'[6]cells down 19042026 9H40'!$B:$B,"")</f>
        <v/>
      </c>
      <c r="BO1185" s="9" t="s">
        <v>5537</v>
      </c>
      <c r="BP1185" s="9" t="s">
        <v>5537</v>
      </c>
      <c r="BQ1185" s="115"/>
    </row>
    <row r="1186" spans="1:69" s="9" customFormat="1" x14ac:dyDescent="0.3">
      <c r="A1186" s="1" t="s">
        <v>1269</v>
      </c>
      <c r="B1186" s="8" t="s">
        <v>1270</v>
      </c>
      <c r="C1186" s="3" t="str">
        <f>_xlfn.XLOOKUP(B1186,'[1]daily break down'!$D:$D,'[1]daily break down'!$E:$E,"")</f>
        <v>OUEST</v>
      </c>
      <c r="D1186" s="1" t="s">
        <v>21</v>
      </c>
      <c r="E1186" s="1" t="s">
        <v>122</v>
      </c>
      <c r="F1186" s="3" t="s">
        <v>102</v>
      </c>
      <c r="G1186" s="1" t="s">
        <v>1269</v>
      </c>
      <c r="H1186" s="33" t="str">
        <f>_xlfn.XLOOKUP(B1186,[2]CALCULATION!$B:$B,[2]CALCULATION!$H:$H,"")</f>
        <v>NOKIA</v>
      </c>
      <c r="I1186" s="28">
        <v>0</v>
      </c>
      <c r="J1186" s="28">
        <v>0</v>
      </c>
      <c r="K1186" s="28">
        <v>0</v>
      </c>
      <c r="L1186" s="28">
        <v>0</v>
      </c>
      <c r="M1186" s="28">
        <v>0</v>
      </c>
      <c r="N1186" s="28">
        <v>0</v>
      </c>
      <c r="O1186" s="28">
        <v>0</v>
      </c>
      <c r="P1186" s="28">
        <v>0</v>
      </c>
      <c r="Q1186" s="28">
        <v>0</v>
      </c>
      <c r="R1186" s="28">
        <v>0</v>
      </c>
      <c r="S1186" s="94">
        <v>0</v>
      </c>
      <c r="T1186" s="94">
        <f>_xlfn.XLOOKUP(B1186,'[3]Nur des jours'!$B:$B,'[3]Nur des jours'!$U:$U,"")</f>
        <v>8.8247967514475043E-2</v>
      </c>
      <c r="U1186" s="94">
        <v>0</v>
      </c>
      <c r="V1186" s="94">
        <v>0</v>
      </c>
      <c r="W1186" s="94">
        <v>8.8247967514475043E-2</v>
      </c>
      <c r="X1186" s="94">
        <v>0</v>
      </c>
      <c r="Y1186" s="94">
        <v>0.61493566530549348</v>
      </c>
      <c r="Z1186" s="94">
        <v>1.6612840400304767</v>
      </c>
      <c r="AA1186" s="94">
        <v>0</v>
      </c>
      <c r="AB1186" s="94">
        <v>0</v>
      </c>
      <c r="AC1186" s="94">
        <f>_xlfn.XLOOKUP(B1186,'[3]Nur des jours'!$B:$B,'[3]Nur des jours'!$N:$N,"")</f>
        <v>0</v>
      </c>
      <c r="AD1186" s="94">
        <v>0</v>
      </c>
      <c r="AE1186" s="94">
        <v>0</v>
      </c>
      <c r="AF1186" s="94">
        <v>0</v>
      </c>
      <c r="AG1186" s="94">
        <v>0</v>
      </c>
      <c r="AH1186" s="94">
        <v>0</v>
      </c>
      <c r="AI1186" s="49" t="s">
        <v>5559</v>
      </c>
      <c r="AJ1186" s="49"/>
      <c r="AK1186" s="48" t="str" cm="1">
        <f t="array" ref="AK1186">IFERROR(_xlfn.IFS(
AM1186="MPR ISSUE","PDH",
AM1186="BSS Hardware Issue","BSS",
AM1186="Sites strategiques, MLL, Pylone, etc.","ENVTECH",
AM1186="AKTIVCO DEFAUT GE &amp; POWER Cabinet","AKTIVCO",
AM1186="AKTIVCO Coupure ENEO &amp; Baisse de tension","AKTIVCO GRID ONLY",
AM1186="Coupure ENEO &amp; Baisse de tension","IHS GRID ONLY",
AM1186="Defaut GE &amp; POWER Cabinet","IHS",
AM1186="Sharing","Partners",
AM1186="Sites strategiques &amp; DataCenter","SST &amp; DC",
AM1186="Exclu","Exclu",
AM1186="SAT","SAT",
AM1186="SPARE-ISSUE","SPARE-ISSUE",
AM1186="Fiber CAmtel","TRANS_FO_CAMTEL",
AM1186="Fiber AOF","Fiber AOF",
AM1186="Projet OCM (HUAWEI)","TRAVAUX-HUAWEI",
AM1186="Projet OCM (NOKIA)","TRAVAUX-NOKIA",
AM1186="ACCESS-ISSUE","ACCESS-ISSUE",
AM1186="Projet OCM (ZTE, NOKIA, autres projets)","TRAVAUX OCM",
AM1186="No root CAuse","No root cause",
AM1186="ODU HS","PDH",
AM1186="IP &amp; VLAN","PDH",
AM1186="Warehouse HUAWEI","SPARE-ISSUE",
AM1186="SPARE-HS","SPARE-ISSUE",
AM1186="Power Telco","BSS",AM1186="no impacts","no impacts"
),"")</f>
        <v>no impacts</v>
      </c>
      <c r="AL1186" s="48" t="str" cm="1">
        <f t="array" ref="AL1186">IFERROR(_xlfn.IFS(
AM1186="MPR ISSUE","TX ISSUE",
AM1186="BSS Hardware Issue","RAN ISSUE",
AM1186="Sites strategiques, MLL, Pylone, etc.","ENVTECH",
AM1186="AKTIVCO DEFAUT GE &amp; POWER Cabinet","POWER ISSUE",
AM1186="AKTIVCO Coupure ENEO &amp; Baisse de tension","POWER ISSUE",
AM1186="Coupure ENEO &amp; Baisse de tension","POWER ISSUE",
AM1186="Defaut GE &amp; POWER Cabinet","POWER ISSUE",
AM1186="Sharing","POWER ISSUE",
AM1186="Sites strategiques &amp; DataCenter","POWER ISSUE",
AM1186="Exclu","Exclu",
AM1186="SAT","TX ISSUE",
AM1186="SPARE-ISSUE","SPARE-ISSUE",
AM1186="Fiber CAmtel","TX ISSUE",
AM1186="Fiber AOF","TX ISSUE",
AM1186="Projet OCM (HUAWEI)","TRAVAUX-HUAWEI",
AM1186="Projet OCM (NOKIA)","TRAVAUX -NOKIA",
AM1186="ACCESS-ISSUE","ACCESS-ISSUE",
AM1186="Projet OCM (ZTE, NOKIA, autres projets)","TRAVAUX OCM",
AM1186="No root CAuse","No root cause",
AM1186="ODU HS","TX ISSUE",
AM1186="IP &amp; VLAN","TX ISSUE",
AM1186="Warehouse HUAWEI","SPARE-ISSUE",
AM1186="SPARE-HS","SPARE-ISSUE",
AM1186="Power Telco","RAN ISSUE",AM1186="no impacts","no impacts"
),"")</f>
        <v>no impacts</v>
      </c>
      <c r="AM1186" s="67" t="s">
        <v>5605</v>
      </c>
      <c r="AN1186" s="48" t="str" cm="1">
        <f t="array" ref="AN1186">IFERROR(_xlfn.IFS(
AM1186="MPR ISSUE","ACTIVE",
AM1186="BSS Hardware Issue","ACTIVE",
AM1186="Sites strategiques, MLL, Pylone, etc.","PASSIVE",
AM1186="AKTIVCO DEFAUT GE &amp; POWER Cabinet","PASSIVE",
AM1186="AKTIVCO Coupure ENEO &amp; Baisse de tension","PASSIVE",
AM1186="Coupure ENEO &amp; Baisse de tension","PASSIVE",
AM1186="Defaut GE &amp; POWER Cabinet","PASSIVE",
AM1186="Sharing","PASSIVE",
AM1186="Sites strategiques &amp; DataCenter","PASSIVE",
AM1186="Exclu","Exclu",
AM1186="SAT","ACTIVE",
AM1186="SPARE-ISSUE","SPARE-ISSUE",
AM1186="Fiber CAmtel","ACTIVE",
AM1186="Fiber AOF","ACTIVE",
AM1186="Projet OCM (HUAWEI)","PLANNED WORKS",
AM1186="Projet OCM (NOKIA)","PLANNED WORKS",
AM1186="ACCESS-ISSUE","ACCESS-ISSUE",
AM1186="Projet OCM (ZTE, NOKIA, autres projets)","PLANNED WORKS",
AM1186="No root CAuse","No root cause",
AM1186="ODU HS","ACTIVE",
AM1186="IP &amp; VLAN","ACTIVE",
AM1186="Warehouse HUAWEI","SPARE-ISSUE",
AM1186="SPARE-HS","SPARE-ISSUE",
AM1186="Power Telco","ACTIVE", AM1186="no impacts","no impacts"
),"")</f>
        <v>no impacts</v>
      </c>
      <c r="AO1186" s="93" t="s">
        <v>5537</v>
      </c>
      <c r="AP1186" s="101" t="str">
        <f t="shared" si="35"/>
        <v>OST_245</v>
      </c>
      <c r="AR1186" s="17" t="s">
        <v>5537</v>
      </c>
      <c r="AS1186" s="7" t="s">
        <v>5537</v>
      </c>
      <c r="AT1186" s="6"/>
      <c r="AU1186" s="7"/>
      <c r="AV1186" s="3" t="s">
        <v>5537</v>
      </c>
      <c r="AW1186" s="18" t="s">
        <v>5537</v>
      </c>
      <c r="AX1186" s="18" t="s">
        <v>5537</v>
      </c>
      <c r="AY1186" s="18" t="s">
        <v>5537</v>
      </c>
      <c r="AZ1186" s="18" t="s">
        <v>5537</v>
      </c>
      <c r="BA1186" s="18" t="s">
        <v>5537</v>
      </c>
      <c r="BB1186" s="18" t="s">
        <v>5537</v>
      </c>
      <c r="BC1186" s="18" t="s">
        <v>5537</v>
      </c>
      <c r="BD1186" s="18" t="s">
        <v>5537</v>
      </c>
      <c r="BE1186" s="18" t="s">
        <v>5537</v>
      </c>
      <c r="BF1186" s="18" t="s">
        <v>5537</v>
      </c>
      <c r="BG1186" s="18" t="s">
        <v>5537</v>
      </c>
      <c r="BH1186" s="18" t="s">
        <v>5537</v>
      </c>
      <c r="BI1186" s="9" t="s">
        <v>5537</v>
      </c>
      <c r="BJ1186" s="14"/>
      <c r="BK1186" s="14" t="s">
        <v>5537</v>
      </c>
      <c r="BL1186" s="14" t="str">
        <f>_xlfn.XLOOKUP(B1186,'[4]cell downs 18042026 17h'!$B:$B,'[4]cell downs 18042026 17h'!$B:$B,"")</f>
        <v/>
      </c>
      <c r="BM1186" s="14" t="str">
        <f>_xlfn.XLOOKUP(B1186,'[5]Cells Huawei 19042026 15h'!$B:$B,'[5]Cells Huawei 19042026 15h'!$B:$B,"")</f>
        <v/>
      </c>
      <c r="BN1186" s="9" t="str">
        <f>_xlfn.XLOOKUP(B1186,'[6]cells down 19042026 9H40'!$B:$B,'[6]cells down 19042026 9H40'!$B:$B,"")</f>
        <v/>
      </c>
      <c r="BO1186" s="9" t="s">
        <v>5537</v>
      </c>
      <c r="BP1186" s="9" t="s">
        <v>12</v>
      </c>
      <c r="BQ1186" s="115"/>
    </row>
    <row r="1187" spans="1:69" s="9" customFormat="1" x14ac:dyDescent="0.3">
      <c r="A1187" s="1" t="s">
        <v>3933</v>
      </c>
      <c r="B1187" s="8" t="s">
        <v>3934</v>
      </c>
      <c r="C1187" s="3" t="str">
        <f>_xlfn.XLOOKUP(B1187,'[1]daily break down'!$D:$D,'[1]daily break down'!$E:$E,"")</f>
        <v>ADAMAOUA</v>
      </c>
      <c r="D1187" s="1" t="s">
        <v>21</v>
      </c>
      <c r="E1187" s="1" t="s">
        <v>80</v>
      </c>
      <c r="F1187" s="3" t="s">
        <v>90</v>
      </c>
      <c r="G1187" s="1" t="s">
        <v>3933</v>
      </c>
      <c r="H1187" s="32" t="str">
        <f>_xlfn.XLOOKUP(B1187,[2]CALCULATION!$B:$B,[2]CALCULATION!$H:$H,"")</f>
        <v>HUAWEI</v>
      </c>
      <c r="I1187" s="28">
        <v>0</v>
      </c>
      <c r="J1187" s="28">
        <v>0</v>
      </c>
      <c r="K1187" s="28">
        <v>0</v>
      </c>
      <c r="L1187" s="28">
        <v>0</v>
      </c>
      <c r="M1187" s="28">
        <v>0</v>
      </c>
      <c r="N1187" s="28">
        <v>0</v>
      </c>
      <c r="O1187" s="28">
        <v>0</v>
      </c>
      <c r="P1187" s="28">
        <v>0</v>
      </c>
      <c r="Q1187" s="28">
        <v>0</v>
      </c>
      <c r="R1187" s="28">
        <v>0</v>
      </c>
      <c r="S1187" s="94">
        <v>0</v>
      </c>
      <c r="T1187" s="94">
        <f>_xlfn.XLOOKUP(B1187,'[3]Nur des jours'!$B:$B,'[3]Nur des jours'!$U:$U,"")</f>
        <v>0</v>
      </c>
      <c r="U1187" s="94">
        <v>0</v>
      </c>
      <c r="V1187" s="94">
        <v>0</v>
      </c>
      <c r="W1187" s="94">
        <v>0</v>
      </c>
      <c r="X1187" s="94">
        <v>1.8905183016439665E-2</v>
      </c>
      <c r="Y1187" s="94">
        <v>0.56940271036118173</v>
      </c>
      <c r="Z1187" s="94">
        <v>0</v>
      </c>
      <c r="AA1187" s="94">
        <v>0</v>
      </c>
      <c r="AB1187" s="94">
        <v>0</v>
      </c>
      <c r="AC1187" s="94">
        <f>_xlfn.XLOOKUP(B1187,'[3]Nur des jours'!$B:$B,'[3]Nur des jours'!$N:$N,"")</f>
        <v>0</v>
      </c>
      <c r="AD1187" s="94">
        <v>0</v>
      </c>
      <c r="AE1187" s="94">
        <v>0</v>
      </c>
      <c r="AF1187" s="94">
        <v>0</v>
      </c>
      <c r="AG1187" s="94">
        <v>0</v>
      </c>
      <c r="AH1187" s="94">
        <v>0</v>
      </c>
      <c r="AI1187" s="49" t="s">
        <v>5559</v>
      </c>
      <c r="AJ1187" s="49"/>
      <c r="AK1187" s="48" t="str" cm="1">
        <f t="array" ref="AK1187">IFERROR(_xlfn.IFS(
AM1187="MPR ISSUE","PDH",
AM1187="BSS Hardware Issue","BSS",
AM1187="Sites strategiques, MLL, Pylone, etc.","ENVTECH",
AM1187="AKTIVCO DEFAUT GE &amp; POWER Cabinet","AKTIVCO",
AM1187="AKTIVCO Coupure ENEO &amp; Baisse de tension","AKTIVCO GRID ONLY",
AM1187="Coupure ENEO &amp; Baisse de tension","IHS GRID ONLY",
AM1187="Defaut GE &amp; POWER Cabinet","IHS",
AM1187="Sharing","Partners",
AM1187="Sites strategiques &amp; DataCenter","SST &amp; DC",
AM1187="Exclu","Exclu",
AM1187="SAT","SAT",
AM1187="SPARE-ISSUE","SPARE-ISSUE",
AM1187="Fiber CAmtel","TRANS_FO_CAMTEL",
AM1187="Fiber AOF","Fiber AOF",
AM1187="Projet OCM (HUAWEI)","TRAVAUX-HUAWEI",
AM1187="Projet OCM (NOKIA)","TRAVAUX-NOKIA",
AM1187="ACCESS-ISSUE","ACCESS-ISSUE",
AM1187="Projet OCM (ZTE, NOKIA, autres projets)","TRAVAUX OCM",
AM1187="No root CAuse","No root cause",
AM1187="ODU HS","PDH",
AM1187="IP &amp; VLAN","PDH",
AM1187="Warehouse HUAWEI","SPARE-ISSUE",
AM1187="SPARE-HS","SPARE-ISSUE",
AM1187="Power Telco","BSS",AM1187="no impacts","no impacts"
),"")</f>
        <v>no impacts</v>
      </c>
      <c r="AL1187" s="48" t="str" cm="1">
        <f t="array" ref="AL1187">IFERROR(_xlfn.IFS(
AM1187="MPR ISSUE","TX ISSUE",
AM1187="BSS Hardware Issue","RAN ISSUE",
AM1187="Sites strategiques, MLL, Pylone, etc.","ENVTECH",
AM1187="AKTIVCO DEFAUT GE &amp; POWER Cabinet","POWER ISSUE",
AM1187="AKTIVCO Coupure ENEO &amp; Baisse de tension","POWER ISSUE",
AM1187="Coupure ENEO &amp; Baisse de tension","POWER ISSUE",
AM1187="Defaut GE &amp; POWER Cabinet","POWER ISSUE",
AM1187="Sharing","POWER ISSUE",
AM1187="Sites strategiques &amp; DataCenter","POWER ISSUE",
AM1187="Exclu","Exclu",
AM1187="SAT","TX ISSUE",
AM1187="SPARE-ISSUE","SPARE-ISSUE",
AM1187="Fiber CAmtel","TX ISSUE",
AM1187="Fiber AOF","TX ISSUE",
AM1187="Projet OCM (HUAWEI)","TRAVAUX-HUAWEI",
AM1187="Projet OCM (NOKIA)","TRAVAUX -NOKIA",
AM1187="ACCESS-ISSUE","ACCESS-ISSUE",
AM1187="Projet OCM (ZTE, NOKIA, autres projets)","TRAVAUX OCM",
AM1187="No root CAuse","No root cause",
AM1187="ODU HS","TX ISSUE",
AM1187="IP &amp; VLAN","TX ISSUE",
AM1187="Warehouse HUAWEI","SPARE-ISSUE",
AM1187="SPARE-HS","SPARE-ISSUE",
AM1187="Power Telco","RAN ISSUE",AM1187="no impacts","no impacts"
),"")</f>
        <v>no impacts</v>
      </c>
      <c r="AM1187" s="67" t="s">
        <v>5605</v>
      </c>
      <c r="AN1187" s="48" t="str" cm="1">
        <f t="array" ref="AN1187">IFERROR(_xlfn.IFS(
AM1187="MPR ISSUE","ACTIVE",
AM1187="BSS Hardware Issue","ACTIVE",
AM1187="Sites strategiques, MLL, Pylone, etc.","PASSIVE",
AM1187="AKTIVCO DEFAUT GE &amp; POWER Cabinet","PASSIVE",
AM1187="AKTIVCO Coupure ENEO &amp; Baisse de tension","PASSIVE",
AM1187="Coupure ENEO &amp; Baisse de tension","PASSIVE",
AM1187="Defaut GE &amp; POWER Cabinet","PASSIVE",
AM1187="Sharing","PASSIVE",
AM1187="Sites strategiques &amp; DataCenter","PASSIVE",
AM1187="Exclu","Exclu",
AM1187="SAT","ACTIVE",
AM1187="SPARE-ISSUE","SPARE-ISSUE",
AM1187="Fiber CAmtel","ACTIVE",
AM1187="Fiber AOF","ACTIVE",
AM1187="Projet OCM (HUAWEI)","PLANNED WORKS",
AM1187="Projet OCM (NOKIA)","PLANNED WORKS",
AM1187="ACCESS-ISSUE","ACCESS-ISSUE",
AM1187="Projet OCM (ZTE, NOKIA, autres projets)","PLANNED WORKS",
AM1187="No root CAuse","No root cause",
AM1187="ODU HS","ACTIVE",
AM1187="IP &amp; VLAN","ACTIVE",
AM1187="Warehouse HUAWEI","SPARE-ISSUE",
AM1187="SPARE-HS","SPARE-ISSUE",
AM1187="Power Telco","ACTIVE", AM1187="no impacts","no impacts"
),"")</f>
        <v>no impacts</v>
      </c>
      <c r="AO1187" s="93" t="s">
        <v>5537</v>
      </c>
      <c r="AP1187" s="101" t="str">
        <f t="shared" si="35"/>
        <v>ADM_162</v>
      </c>
      <c r="AR1187" s="17" t="s">
        <v>5537</v>
      </c>
      <c r="AS1187" s="7" t="s">
        <v>5537</v>
      </c>
      <c r="AT1187" s="6"/>
      <c r="AU1187" s="7"/>
      <c r="AV1187" s="3" t="s">
        <v>5537</v>
      </c>
      <c r="AW1187" s="18" t="s">
        <v>5537</v>
      </c>
      <c r="AX1187" s="18" t="s">
        <v>5537</v>
      </c>
      <c r="AY1187" s="18" t="s">
        <v>5537</v>
      </c>
      <c r="AZ1187" s="18" t="s">
        <v>5537</v>
      </c>
      <c r="BA1187" s="18" t="s">
        <v>5537</v>
      </c>
      <c r="BB1187" s="18" t="s">
        <v>5537</v>
      </c>
      <c r="BC1187" s="18" t="s">
        <v>5537</v>
      </c>
      <c r="BD1187" s="18" t="s">
        <v>5537</v>
      </c>
      <c r="BE1187" s="18" t="s">
        <v>5537</v>
      </c>
      <c r="BF1187" s="18" t="s">
        <v>5537</v>
      </c>
      <c r="BG1187" s="18" t="s">
        <v>5537</v>
      </c>
      <c r="BH1187" s="18" t="s">
        <v>5537</v>
      </c>
      <c r="BI1187" s="9" t="s">
        <v>5537</v>
      </c>
      <c r="BJ1187" s="14"/>
      <c r="BK1187" s="14" t="s">
        <v>5537</v>
      </c>
      <c r="BL1187" s="14" t="str">
        <f>_xlfn.XLOOKUP(B1187,'[4]cell downs 18042026 17h'!$B:$B,'[4]cell downs 18042026 17h'!$B:$B,"")</f>
        <v/>
      </c>
      <c r="BM1187" s="14" t="str">
        <f>_xlfn.XLOOKUP(B1187,'[5]Cells Huawei 19042026 15h'!$B:$B,'[5]Cells Huawei 19042026 15h'!$B:$B,"")</f>
        <v/>
      </c>
      <c r="BN1187" s="9" t="str">
        <f>_xlfn.XLOOKUP(B1187,'[6]cells down 19042026 9H40'!$B:$B,'[6]cells down 19042026 9H40'!$B:$B,"")</f>
        <v/>
      </c>
      <c r="BO1187" s="9" t="s">
        <v>5537</v>
      </c>
      <c r="BP1187" s="9" t="s">
        <v>12</v>
      </c>
      <c r="BQ1187" s="115"/>
    </row>
    <row r="1188" spans="1:69" s="9" customFormat="1" x14ac:dyDescent="0.3">
      <c r="A1188" s="1" t="s">
        <v>4519</v>
      </c>
      <c r="B1188" s="8" t="s">
        <v>4520</v>
      </c>
      <c r="C1188" s="3" t="str">
        <f>_xlfn.XLOOKUP(B1188,'[1]daily break down'!$D:$D,'[1]daily break down'!$E:$E,"")</f>
        <v>Douala</v>
      </c>
      <c r="D1188" s="1" t="s">
        <v>11</v>
      </c>
      <c r="E1188" s="1" t="s">
        <v>12</v>
      </c>
      <c r="F1188" s="3" t="s">
        <v>31</v>
      </c>
      <c r="G1188" s="1" t="s">
        <v>32</v>
      </c>
      <c r="H1188" s="34" t="str">
        <f>_xlfn.XLOOKUP(B1188,[2]CALCULATION!$B:$B,[2]CALCULATION!$H:$H,"")</f>
        <v>ZTE</v>
      </c>
      <c r="I1188" s="28">
        <v>0</v>
      </c>
      <c r="J1188" s="28">
        <v>0</v>
      </c>
      <c r="K1188" s="28">
        <v>0</v>
      </c>
      <c r="L1188" s="28">
        <v>0</v>
      </c>
      <c r="M1188" s="28">
        <v>0</v>
      </c>
      <c r="N1188" s="28">
        <v>0</v>
      </c>
      <c r="O1188" s="28">
        <v>0</v>
      </c>
      <c r="P1188" s="28">
        <v>0</v>
      </c>
      <c r="Q1188" s="28">
        <v>0</v>
      </c>
      <c r="R1188" s="28">
        <v>0</v>
      </c>
      <c r="S1188" s="94">
        <v>0</v>
      </c>
      <c r="T1188" s="94">
        <f>_xlfn.XLOOKUP(B1188,'[3]Nur des jours'!$B:$B,'[3]Nur des jours'!$U:$U,"")</f>
        <v>21.826586679907432</v>
      </c>
      <c r="U1188" s="94">
        <v>9.9502080283534955</v>
      </c>
      <c r="V1188" s="94">
        <v>13.868556899607057</v>
      </c>
      <c r="W1188" s="94">
        <v>21.826586679907429</v>
      </c>
      <c r="X1188" s="94">
        <v>0</v>
      </c>
      <c r="Y1188" s="94">
        <v>0.45907491588977112</v>
      </c>
      <c r="Z1188" s="94">
        <v>0</v>
      </c>
      <c r="AA1188" s="94">
        <v>0</v>
      </c>
      <c r="AB1188" s="94">
        <v>0</v>
      </c>
      <c r="AC1188" s="94">
        <f>_xlfn.XLOOKUP(B1188,'[3]Nur des jours'!$B:$B,'[3]Nur des jours'!$N:$N,"")</f>
        <v>0</v>
      </c>
      <c r="AD1188" s="94">
        <v>0</v>
      </c>
      <c r="AE1188" s="94">
        <v>0</v>
      </c>
      <c r="AF1188" s="94">
        <v>0</v>
      </c>
      <c r="AG1188" s="94">
        <v>0</v>
      </c>
      <c r="AH1188" s="94">
        <v>0</v>
      </c>
      <c r="AI1188" s="49" t="s">
        <v>5559</v>
      </c>
      <c r="AJ1188" s="49"/>
      <c r="AK1188" s="48" t="str" cm="1">
        <f t="array" ref="AK1188">IFERROR(_xlfn.IFS(
AM1188="MPR ISSUE","PDH",
AM1188="BSS Hardware Issue","BSS",
AM1188="Sites strategiques, MLL, Pylone, etc.","ENVTECH",
AM1188="AKTIVCO DEFAUT GE &amp; POWER Cabinet","AKTIVCO",
AM1188="AKTIVCO Coupure ENEO &amp; Baisse de tension","AKTIVCO GRID ONLY",
AM1188="Coupure ENEO &amp; Baisse de tension","IHS GRID ONLY",
AM1188="Defaut GE &amp; POWER Cabinet","IHS",
AM1188="Sharing","Partners",
AM1188="Sites strategiques &amp; DataCenter","SST &amp; DC",
AM1188="Exclu","Exclu",
AM1188="SAT","SAT",
AM1188="SPARE-ISSUE","SPARE-ISSUE",
AM1188="Fiber CAmtel","TRANS_FO_CAMTEL",
AM1188="Fiber AOF","Fiber AOF",
AM1188="Projet OCM (HUAWEI)","TRAVAUX-HUAWEI",
AM1188="Projet OCM (NOKIA)","TRAVAUX-NOKIA",
AM1188="ACCESS-ISSUE","ACCESS-ISSUE",
AM1188="Projet OCM (ZTE, NOKIA, autres projets)","TRAVAUX OCM",
AM1188="No root CAuse","No root cause",
AM1188="ODU HS","PDH",
AM1188="IP &amp; VLAN","PDH",
AM1188="Warehouse HUAWEI","SPARE-ISSUE",
AM1188="SPARE-HS","SPARE-ISSUE",
AM1188="Power Telco","BSS",AM1188="no impacts","no impacts"
),"")</f>
        <v>no impacts</v>
      </c>
      <c r="AL1188" s="48" t="str" cm="1">
        <f t="array" ref="AL1188">IFERROR(_xlfn.IFS(
AM1188="MPR ISSUE","TX ISSUE",
AM1188="BSS Hardware Issue","RAN ISSUE",
AM1188="Sites strategiques, MLL, Pylone, etc.","ENVTECH",
AM1188="AKTIVCO DEFAUT GE &amp; POWER Cabinet","POWER ISSUE",
AM1188="AKTIVCO Coupure ENEO &amp; Baisse de tension","POWER ISSUE",
AM1188="Coupure ENEO &amp; Baisse de tension","POWER ISSUE",
AM1188="Defaut GE &amp; POWER Cabinet","POWER ISSUE",
AM1188="Sharing","POWER ISSUE",
AM1188="Sites strategiques &amp; DataCenter","POWER ISSUE",
AM1188="Exclu","Exclu",
AM1188="SAT","TX ISSUE",
AM1188="SPARE-ISSUE","SPARE-ISSUE",
AM1188="Fiber CAmtel","TX ISSUE",
AM1188="Fiber AOF","TX ISSUE",
AM1188="Projet OCM (HUAWEI)","TRAVAUX-HUAWEI",
AM1188="Projet OCM (NOKIA)","TRAVAUX -NOKIA",
AM1188="ACCESS-ISSUE","ACCESS-ISSUE",
AM1188="Projet OCM (ZTE, NOKIA, autres projets)","TRAVAUX OCM",
AM1188="No root CAuse","No root cause",
AM1188="ODU HS","TX ISSUE",
AM1188="IP &amp; VLAN","TX ISSUE",
AM1188="Warehouse HUAWEI","SPARE-ISSUE",
AM1188="SPARE-HS","SPARE-ISSUE",
AM1188="Power Telco","RAN ISSUE",AM1188="no impacts","no impacts"
),"")</f>
        <v>no impacts</v>
      </c>
      <c r="AM1188" s="67" t="s">
        <v>5605</v>
      </c>
      <c r="AN1188" s="48" t="str" cm="1">
        <f t="array" ref="AN1188">IFERROR(_xlfn.IFS(
AM1188="MPR ISSUE","ACTIVE",
AM1188="BSS Hardware Issue","ACTIVE",
AM1188="Sites strategiques, MLL, Pylone, etc.","PASSIVE",
AM1188="AKTIVCO DEFAUT GE &amp; POWER Cabinet","PASSIVE",
AM1188="AKTIVCO Coupure ENEO &amp; Baisse de tension","PASSIVE",
AM1188="Coupure ENEO &amp; Baisse de tension","PASSIVE",
AM1188="Defaut GE &amp; POWER Cabinet","PASSIVE",
AM1188="Sharing","PASSIVE",
AM1188="Sites strategiques &amp; DataCenter","PASSIVE",
AM1188="Exclu","Exclu",
AM1188="SAT","ACTIVE",
AM1188="SPARE-ISSUE","SPARE-ISSUE",
AM1188="Fiber CAmtel","ACTIVE",
AM1188="Fiber AOF","ACTIVE",
AM1188="Projet OCM (HUAWEI)","PLANNED WORKS",
AM1188="Projet OCM (NOKIA)","PLANNED WORKS",
AM1188="ACCESS-ISSUE","ACCESS-ISSUE",
AM1188="Projet OCM (ZTE, NOKIA, autres projets)","PLANNED WORKS",
AM1188="No root CAuse","No root cause",
AM1188="ODU HS","ACTIVE",
AM1188="IP &amp; VLAN","ACTIVE",
AM1188="Warehouse HUAWEI","SPARE-ISSUE",
AM1188="SPARE-HS","SPARE-ISSUE",
AM1188="Power Telco","ACTIVE", AM1188="no impacts","no impacts"
),"")</f>
        <v>no impacts</v>
      </c>
      <c r="AO1188" s="93" t="s">
        <v>5537</v>
      </c>
      <c r="AP1188" s="101" t="str">
        <f t="shared" si="35"/>
        <v>LIT_126</v>
      </c>
      <c r="AR1188" s="17" t="s">
        <v>5537</v>
      </c>
      <c r="AS1188" s="7" t="s">
        <v>5537</v>
      </c>
      <c r="AT1188" s="6"/>
      <c r="AU1188" s="7"/>
      <c r="AV1188" s="3" t="s">
        <v>5537</v>
      </c>
      <c r="AW1188" s="18" t="s">
        <v>5537</v>
      </c>
      <c r="AX1188" s="18" t="s">
        <v>5537</v>
      </c>
      <c r="AY1188" s="18" t="s">
        <v>5537</v>
      </c>
      <c r="AZ1188" s="18" t="s">
        <v>5537</v>
      </c>
      <c r="BA1188" s="18" t="s">
        <v>5537</v>
      </c>
      <c r="BB1188" s="18" t="s">
        <v>5537</v>
      </c>
      <c r="BC1188" s="18" t="s">
        <v>5537</v>
      </c>
      <c r="BD1188" s="18" t="s">
        <v>5537</v>
      </c>
      <c r="BE1188" s="18" t="s">
        <v>5537</v>
      </c>
      <c r="BF1188" s="18" t="s">
        <v>5537</v>
      </c>
      <c r="BG1188" s="18" t="s">
        <v>5537</v>
      </c>
      <c r="BH1188" s="18" t="s">
        <v>5537</v>
      </c>
      <c r="BI1188" s="9" t="s">
        <v>5537</v>
      </c>
      <c r="BJ1188" s="14"/>
      <c r="BK1188" s="14" t="s">
        <v>5537</v>
      </c>
      <c r="BL1188" s="14" t="str">
        <f>_xlfn.XLOOKUP(B1188,'[4]cell downs 18042026 17h'!$B:$B,'[4]cell downs 18042026 17h'!$B:$B,"")</f>
        <v/>
      </c>
      <c r="BM1188" s="14" t="str">
        <f>_xlfn.XLOOKUP(B1188,'[5]Cells Huawei 19042026 15h'!$B:$B,'[5]Cells Huawei 19042026 15h'!$B:$B,"")</f>
        <v/>
      </c>
      <c r="BN1188" s="9" t="str">
        <f>_xlfn.XLOOKUP(B1188,'[6]cells down 19042026 9H40'!$B:$B,'[6]cells down 19042026 9H40'!$B:$B,"")</f>
        <v/>
      </c>
      <c r="BO1188" s="9" t="s">
        <v>4520</v>
      </c>
      <c r="BP1188" s="9" t="s">
        <v>1129</v>
      </c>
      <c r="BQ1188" s="115"/>
    </row>
    <row r="1189" spans="1:69" s="9" customFormat="1" x14ac:dyDescent="0.3">
      <c r="A1189" s="1" t="s">
        <v>4244</v>
      </c>
      <c r="B1189" s="8" t="s">
        <v>4245</v>
      </c>
      <c r="C1189" s="3" t="str">
        <f>_xlfn.XLOOKUP(B1189,'[1]daily break down'!$D:$D,'[1]daily break down'!$E:$E,"")</f>
        <v>ADAMAOUA</v>
      </c>
      <c r="D1189" s="1"/>
      <c r="E1189" s="1"/>
      <c r="F1189" s="3" t="s">
        <v>90</v>
      </c>
      <c r="G1189" s="1" t="s">
        <v>4246</v>
      </c>
      <c r="H1189" s="32" t="str">
        <f>_xlfn.XLOOKUP(B1189,[2]CALCULATION!$B:$B,[2]CALCULATION!$H:$H,"")</f>
        <v>HUAWEI</v>
      </c>
      <c r="I1189" s="28">
        <v>0</v>
      </c>
      <c r="J1189" s="28">
        <v>0</v>
      </c>
      <c r="K1189" s="28">
        <v>0</v>
      </c>
      <c r="L1189" s="28">
        <v>0</v>
      </c>
      <c r="M1189" s="28">
        <v>0</v>
      </c>
      <c r="N1189" s="28">
        <v>0</v>
      </c>
      <c r="O1189" s="28">
        <v>0</v>
      </c>
      <c r="P1189" s="28">
        <v>0</v>
      </c>
      <c r="Q1189" s="28">
        <v>0</v>
      </c>
      <c r="R1189" s="28">
        <v>0</v>
      </c>
      <c r="S1189" s="94">
        <v>0</v>
      </c>
      <c r="T1189" s="94">
        <f>_xlfn.XLOOKUP(B1189,'[3]Nur des jours'!$B:$B,'[3]Nur des jours'!$U:$U,"")</f>
        <v>0</v>
      </c>
      <c r="U1189" s="94">
        <v>0</v>
      </c>
      <c r="V1189" s="94">
        <v>0</v>
      </c>
      <c r="W1189" s="94">
        <v>0</v>
      </c>
      <c r="X1189" s="94">
        <v>6.2137412857807335E-2</v>
      </c>
      <c r="Y1189" s="94">
        <v>0.4348905496913818</v>
      </c>
      <c r="Z1189" s="94">
        <v>0</v>
      </c>
      <c r="AA1189" s="94">
        <v>0</v>
      </c>
      <c r="AB1189" s="94">
        <v>0</v>
      </c>
      <c r="AC1189" s="94">
        <f>_xlfn.XLOOKUP(B1189,'[3]Nur des jours'!$B:$B,'[3]Nur des jours'!$N:$N,"")</f>
        <v>0</v>
      </c>
      <c r="AD1189" s="94">
        <v>0</v>
      </c>
      <c r="AE1189" s="94">
        <v>0</v>
      </c>
      <c r="AF1189" s="94">
        <v>0</v>
      </c>
      <c r="AG1189" s="94">
        <v>0</v>
      </c>
      <c r="AH1189" s="94">
        <v>0</v>
      </c>
      <c r="AI1189" s="49" t="s">
        <v>5559</v>
      </c>
      <c r="AJ1189" s="49"/>
      <c r="AK1189" s="48" t="str" cm="1">
        <f t="array" ref="AK1189">IFERROR(_xlfn.IFS(
AM1189="MPR ISSUE","PDH",
AM1189="BSS Hardware Issue","BSS",
AM1189="Sites strategiques, MLL, Pylone, etc.","ENVTECH",
AM1189="AKTIVCO DEFAUT GE &amp; POWER Cabinet","AKTIVCO",
AM1189="AKTIVCO Coupure ENEO &amp; Baisse de tension","AKTIVCO GRID ONLY",
AM1189="Coupure ENEO &amp; Baisse de tension","IHS GRID ONLY",
AM1189="Defaut GE &amp; POWER Cabinet","IHS",
AM1189="Sharing","Partners",
AM1189="Sites strategiques &amp; DataCenter","SST &amp; DC",
AM1189="Exclu","Exclu",
AM1189="SAT","SAT",
AM1189="SPARE-ISSUE","SPARE-ISSUE",
AM1189="Fiber CAmtel","TRANS_FO_CAMTEL",
AM1189="Fiber AOF","Fiber AOF",
AM1189="Projet OCM (HUAWEI)","TRAVAUX-HUAWEI",
AM1189="Projet OCM (NOKIA)","TRAVAUX-NOKIA",
AM1189="ACCESS-ISSUE","ACCESS-ISSUE",
AM1189="Projet OCM (ZTE, NOKIA, autres projets)","TRAVAUX OCM",
AM1189="No root CAuse","No root cause",
AM1189="ODU HS","PDH",
AM1189="IP &amp; VLAN","PDH",
AM1189="Warehouse HUAWEI","SPARE-ISSUE",
AM1189="SPARE-HS","SPARE-ISSUE",
AM1189="Power Telco","BSS",AM1189="no impacts","no impacts"
),"")</f>
        <v>no impacts</v>
      </c>
      <c r="AL1189" s="48" t="str" cm="1">
        <f t="array" ref="AL1189">IFERROR(_xlfn.IFS(
AM1189="MPR ISSUE","TX ISSUE",
AM1189="BSS Hardware Issue","RAN ISSUE",
AM1189="Sites strategiques, MLL, Pylone, etc.","ENVTECH",
AM1189="AKTIVCO DEFAUT GE &amp; POWER Cabinet","POWER ISSUE",
AM1189="AKTIVCO Coupure ENEO &amp; Baisse de tension","POWER ISSUE",
AM1189="Coupure ENEO &amp; Baisse de tension","POWER ISSUE",
AM1189="Defaut GE &amp; POWER Cabinet","POWER ISSUE",
AM1189="Sharing","POWER ISSUE",
AM1189="Sites strategiques &amp; DataCenter","POWER ISSUE",
AM1189="Exclu","Exclu",
AM1189="SAT","TX ISSUE",
AM1189="SPARE-ISSUE","SPARE-ISSUE",
AM1189="Fiber CAmtel","TX ISSUE",
AM1189="Fiber AOF","TX ISSUE",
AM1189="Projet OCM (HUAWEI)","TRAVAUX-HUAWEI",
AM1189="Projet OCM (NOKIA)","TRAVAUX -NOKIA",
AM1189="ACCESS-ISSUE","ACCESS-ISSUE",
AM1189="Projet OCM (ZTE, NOKIA, autres projets)","TRAVAUX OCM",
AM1189="No root CAuse","No root cause",
AM1189="ODU HS","TX ISSUE",
AM1189="IP &amp; VLAN","TX ISSUE",
AM1189="Warehouse HUAWEI","SPARE-ISSUE",
AM1189="SPARE-HS","SPARE-ISSUE",
AM1189="Power Telco","RAN ISSUE",AM1189="no impacts","no impacts"
),"")</f>
        <v>no impacts</v>
      </c>
      <c r="AM1189" s="67" t="s">
        <v>5605</v>
      </c>
      <c r="AN1189" s="48" t="str" cm="1">
        <f t="array" ref="AN1189">IFERROR(_xlfn.IFS(
AM1189="MPR ISSUE","ACTIVE",
AM1189="BSS Hardware Issue","ACTIVE",
AM1189="Sites strategiques, MLL, Pylone, etc.","PASSIVE",
AM1189="AKTIVCO DEFAUT GE &amp; POWER Cabinet","PASSIVE",
AM1189="AKTIVCO Coupure ENEO &amp; Baisse de tension","PASSIVE",
AM1189="Coupure ENEO &amp; Baisse de tension","PASSIVE",
AM1189="Defaut GE &amp; POWER Cabinet","PASSIVE",
AM1189="Sharing","PASSIVE",
AM1189="Sites strategiques &amp; DataCenter","PASSIVE",
AM1189="Exclu","Exclu",
AM1189="SAT","ACTIVE",
AM1189="SPARE-ISSUE","SPARE-ISSUE",
AM1189="Fiber CAmtel","ACTIVE",
AM1189="Fiber AOF","ACTIVE",
AM1189="Projet OCM (HUAWEI)","PLANNED WORKS",
AM1189="Projet OCM (NOKIA)","PLANNED WORKS",
AM1189="ACCESS-ISSUE","ACCESS-ISSUE",
AM1189="Projet OCM (ZTE, NOKIA, autres projets)","PLANNED WORKS",
AM1189="No root CAuse","No root cause",
AM1189="ODU HS","ACTIVE",
AM1189="IP &amp; VLAN","ACTIVE",
AM1189="Warehouse HUAWEI","SPARE-ISSUE",
AM1189="SPARE-HS","SPARE-ISSUE",
AM1189="Power Telco","ACTIVE", AM1189="no impacts","no impacts"
),"")</f>
        <v>no impacts</v>
      </c>
      <c r="AO1189" s="93" t="s">
        <v>5537</v>
      </c>
      <c r="AP1189" s="101" t="str">
        <f t="shared" si="35"/>
        <v>ADM_187</v>
      </c>
      <c r="AR1189" s="17" t="s">
        <v>5537</v>
      </c>
      <c r="AS1189" s="7" t="s">
        <v>5537</v>
      </c>
      <c r="AT1189" s="6"/>
      <c r="AU1189" s="7"/>
      <c r="AV1189" s="3" t="s">
        <v>5537</v>
      </c>
      <c r="AW1189" s="18" t="s">
        <v>5537</v>
      </c>
      <c r="AX1189" s="18" t="s">
        <v>5537</v>
      </c>
      <c r="AY1189" s="18" t="s">
        <v>5537</v>
      </c>
      <c r="AZ1189" s="18" t="s">
        <v>5537</v>
      </c>
      <c r="BA1189" s="18" t="s">
        <v>5537</v>
      </c>
      <c r="BB1189" s="18" t="s">
        <v>5537</v>
      </c>
      <c r="BC1189" s="18" t="s">
        <v>5537</v>
      </c>
      <c r="BD1189" s="18" t="s">
        <v>5537</v>
      </c>
      <c r="BE1189" s="18" t="s">
        <v>5537</v>
      </c>
      <c r="BF1189" s="18" t="s">
        <v>5537</v>
      </c>
      <c r="BG1189" s="18" t="s">
        <v>5537</v>
      </c>
      <c r="BH1189" s="18" t="s">
        <v>5537</v>
      </c>
      <c r="BI1189" s="9" t="s">
        <v>5537</v>
      </c>
      <c r="BJ1189" s="14"/>
      <c r="BK1189" s="14" t="s">
        <v>5537</v>
      </c>
      <c r="BL1189" s="14" t="str">
        <f>_xlfn.XLOOKUP(B1189,'[4]cell downs 18042026 17h'!$B:$B,'[4]cell downs 18042026 17h'!$B:$B,"")</f>
        <v/>
      </c>
      <c r="BM1189" s="14" t="str">
        <f>_xlfn.XLOOKUP(B1189,'[5]Cells Huawei 19042026 15h'!$B:$B,'[5]Cells Huawei 19042026 15h'!$B:$B,"")</f>
        <v/>
      </c>
      <c r="BN1189" s="9" t="str">
        <f>_xlfn.XLOOKUP(B1189,'[6]cells down 19042026 9H40'!$B:$B,'[6]cells down 19042026 9H40'!$B:$B,"")</f>
        <v/>
      </c>
      <c r="BO1189" s="9" t="s">
        <v>5537</v>
      </c>
      <c r="BP1189" s="9" t="s">
        <v>5537</v>
      </c>
      <c r="BQ1189" s="115"/>
    </row>
    <row r="1190" spans="1:69" s="9" customFormat="1" x14ac:dyDescent="0.3">
      <c r="A1190" s="1" t="s">
        <v>2368</v>
      </c>
      <c r="B1190" s="8" t="s">
        <v>2369</v>
      </c>
      <c r="C1190" s="3" t="str">
        <f>_xlfn.XLOOKUP(B1190,'[1]daily break down'!$D:$D,'[1]daily break down'!$E:$E,"")</f>
        <v>Ngaoundere</v>
      </c>
      <c r="D1190" s="1" t="s">
        <v>11</v>
      </c>
      <c r="E1190" s="1" t="s">
        <v>12</v>
      </c>
      <c r="F1190" s="3" t="s">
        <v>90</v>
      </c>
      <c r="G1190" s="1" t="s">
        <v>91</v>
      </c>
      <c r="H1190" s="32" t="str">
        <f>_xlfn.XLOOKUP(B1190,[2]CALCULATION!$B:$B,[2]CALCULATION!$H:$H,"")</f>
        <v>Huawei</v>
      </c>
      <c r="I1190" s="28">
        <v>1.7971695017307163</v>
      </c>
      <c r="J1190" s="28">
        <v>0.8496631310407412</v>
      </c>
      <c r="K1190" s="28">
        <v>0</v>
      </c>
      <c r="L1190" s="28">
        <v>0</v>
      </c>
      <c r="M1190" s="28">
        <v>0</v>
      </c>
      <c r="N1190" s="28">
        <v>0</v>
      </c>
      <c r="O1190" s="28">
        <v>0.46317698390277162</v>
      </c>
      <c r="P1190" s="28">
        <v>0</v>
      </c>
      <c r="Q1190" s="28">
        <v>0.22133332191888319</v>
      </c>
      <c r="R1190" s="28">
        <v>0.67705524308498344</v>
      </c>
      <c r="S1190" s="94">
        <v>0.98651168697011982</v>
      </c>
      <c r="T1190" s="94">
        <f>_xlfn.XLOOKUP(B1190,'[3]Nur des jours'!$B:$B,'[3]Nur des jours'!$U:$U,"")</f>
        <v>0</v>
      </c>
      <c r="U1190" s="94">
        <v>0.50589199647293492</v>
      </c>
      <c r="V1190" s="94">
        <v>0</v>
      </c>
      <c r="W1190" s="94">
        <v>0</v>
      </c>
      <c r="X1190" s="94">
        <v>0</v>
      </c>
      <c r="Y1190" s="94">
        <v>0.39394120987464076</v>
      </c>
      <c r="Z1190" s="94">
        <v>6.5633088208016943E-2</v>
      </c>
      <c r="AA1190" s="94">
        <v>0</v>
      </c>
      <c r="AB1190" s="94">
        <v>0</v>
      </c>
      <c r="AC1190" s="94">
        <f>_xlfn.XLOOKUP(B1190,'[3]Nur des jours'!$B:$B,'[3]Nur des jours'!$N:$N,"")</f>
        <v>0</v>
      </c>
      <c r="AD1190" s="94">
        <v>0</v>
      </c>
      <c r="AE1190" s="94">
        <v>0</v>
      </c>
      <c r="AF1190" s="94">
        <v>0</v>
      </c>
      <c r="AG1190" s="94">
        <v>0</v>
      </c>
      <c r="AH1190" s="94">
        <v>0</v>
      </c>
      <c r="AI1190" s="49" t="s">
        <v>5559</v>
      </c>
      <c r="AJ1190" s="49"/>
      <c r="AK1190" s="48" t="str" cm="1">
        <f t="array" ref="AK1190">IFERROR(_xlfn.IFS(
AM1190="MPR ISSUE","PDH",
AM1190="BSS Hardware Issue","BSS",
AM1190="Sites strategiques, MLL, Pylone, etc.","ENVTECH",
AM1190="AKTIVCO DEFAUT GE &amp; POWER Cabinet","AKTIVCO",
AM1190="AKTIVCO Coupure ENEO &amp; Baisse de tension","AKTIVCO GRID ONLY",
AM1190="Coupure ENEO &amp; Baisse de tension","IHS GRID ONLY",
AM1190="Defaut GE &amp; POWER Cabinet","IHS",
AM1190="Sharing","Partners",
AM1190="Sites strategiques &amp; DataCenter","SST &amp; DC",
AM1190="Exclu","Exclu",
AM1190="SAT","SAT",
AM1190="SPARE-ISSUE","SPARE-ISSUE",
AM1190="Fiber CAmtel","TRANS_FO_CAMTEL",
AM1190="Fiber AOF","Fiber AOF",
AM1190="Projet OCM (HUAWEI)","TRAVAUX-HUAWEI",
AM1190="Projet OCM (NOKIA)","TRAVAUX-NOKIA",
AM1190="ACCESS-ISSUE","ACCESS-ISSUE",
AM1190="Projet OCM (ZTE, NOKIA, autres projets)","TRAVAUX OCM",
AM1190="No root CAuse","No root cause",
AM1190="ODU HS","PDH",
AM1190="IP &amp; VLAN","PDH",
AM1190="Warehouse HUAWEI","SPARE-ISSUE",
AM1190="SPARE-HS","SPARE-ISSUE",
AM1190="Power Telco","BSS",AM1190="no impacts","no impacts"
),"")</f>
        <v>no impacts</v>
      </c>
      <c r="AL1190" s="48" t="str" cm="1">
        <f t="array" ref="AL1190">IFERROR(_xlfn.IFS(
AM1190="MPR ISSUE","TX ISSUE",
AM1190="BSS Hardware Issue","RAN ISSUE",
AM1190="Sites strategiques, MLL, Pylone, etc.","ENVTECH",
AM1190="AKTIVCO DEFAUT GE &amp; POWER Cabinet","POWER ISSUE",
AM1190="AKTIVCO Coupure ENEO &amp; Baisse de tension","POWER ISSUE",
AM1190="Coupure ENEO &amp; Baisse de tension","POWER ISSUE",
AM1190="Defaut GE &amp; POWER Cabinet","POWER ISSUE",
AM1190="Sharing","POWER ISSUE",
AM1190="Sites strategiques &amp; DataCenter","POWER ISSUE",
AM1190="Exclu","Exclu",
AM1190="SAT","TX ISSUE",
AM1190="SPARE-ISSUE","SPARE-ISSUE",
AM1190="Fiber CAmtel","TX ISSUE",
AM1190="Fiber AOF","TX ISSUE",
AM1190="Projet OCM (HUAWEI)","TRAVAUX-HUAWEI",
AM1190="Projet OCM (NOKIA)","TRAVAUX -NOKIA",
AM1190="ACCESS-ISSUE","ACCESS-ISSUE",
AM1190="Projet OCM (ZTE, NOKIA, autres projets)","TRAVAUX OCM",
AM1190="No root CAuse","No root cause",
AM1190="ODU HS","TX ISSUE",
AM1190="IP &amp; VLAN","TX ISSUE",
AM1190="Warehouse HUAWEI","SPARE-ISSUE",
AM1190="SPARE-HS","SPARE-ISSUE",
AM1190="Power Telco","RAN ISSUE",AM1190="no impacts","no impacts"
),"")</f>
        <v>no impacts</v>
      </c>
      <c r="AM1190" s="67" t="s">
        <v>5605</v>
      </c>
      <c r="AN1190" s="48" t="str" cm="1">
        <f t="array" ref="AN1190">IFERROR(_xlfn.IFS(
AM1190="MPR ISSUE","ACTIVE",
AM1190="BSS Hardware Issue","ACTIVE",
AM1190="Sites strategiques, MLL, Pylone, etc.","PASSIVE",
AM1190="AKTIVCO DEFAUT GE &amp; POWER Cabinet","PASSIVE",
AM1190="AKTIVCO Coupure ENEO &amp; Baisse de tension","PASSIVE",
AM1190="Coupure ENEO &amp; Baisse de tension","PASSIVE",
AM1190="Defaut GE &amp; POWER Cabinet","PASSIVE",
AM1190="Sharing","PASSIVE",
AM1190="Sites strategiques &amp; DataCenter","PASSIVE",
AM1190="Exclu","Exclu",
AM1190="SAT","ACTIVE",
AM1190="SPARE-ISSUE","SPARE-ISSUE",
AM1190="Fiber CAmtel","ACTIVE",
AM1190="Fiber AOF","ACTIVE",
AM1190="Projet OCM (HUAWEI)","PLANNED WORKS",
AM1190="Projet OCM (NOKIA)","PLANNED WORKS",
AM1190="ACCESS-ISSUE","ACCESS-ISSUE",
AM1190="Projet OCM (ZTE, NOKIA, autres projets)","PLANNED WORKS",
AM1190="No root CAuse","No root cause",
AM1190="ODU HS","ACTIVE",
AM1190="IP &amp; VLAN","ACTIVE",
AM1190="Warehouse HUAWEI","SPARE-ISSUE",
AM1190="SPARE-HS","SPARE-ISSUE",
AM1190="Power Telco","ACTIVE", AM1190="no impacts","no impacts"
),"")</f>
        <v>no impacts</v>
      </c>
      <c r="AO1190" s="93" t="s">
        <v>5537</v>
      </c>
      <c r="AP1190" s="101" t="str">
        <f t="shared" si="35"/>
        <v>ADM_058</v>
      </c>
      <c r="AR1190" s="17" t="s">
        <v>5537</v>
      </c>
      <c r="AS1190" s="7" t="s">
        <v>5537</v>
      </c>
      <c r="AT1190" s="6"/>
      <c r="AU1190" s="7"/>
      <c r="AV1190" s="3" t="s">
        <v>5537</v>
      </c>
      <c r="AW1190" s="18" t="s">
        <v>5537</v>
      </c>
      <c r="AX1190" s="18" t="s">
        <v>5537</v>
      </c>
      <c r="AY1190" s="18" t="s">
        <v>5537</v>
      </c>
      <c r="AZ1190" s="18" t="s">
        <v>5537</v>
      </c>
      <c r="BA1190" s="18" t="s">
        <v>5537</v>
      </c>
      <c r="BB1190" s="18" t="s">
        <v>5537</v>
      </c>
      <c r="BC1190" s="18" t="s">
        <v>5537</v>
      </c>
      <c r="BD1190" s="18" t="s">
        <v>5537</v>
      </c>
      <c r="BE1190" s="18" t="s">
        <v>5537</v>
      </c>
      <c r="BF1190" s="18" t="s">
        <v>5537</v>
      </c>
      <c r="BG1190" s="18" t="s">
        <v>5537</v>
      </c>
      <c r="BH1190" s="18" t="s">
        <v>5537</v>
      </c>
      <c r="BI1190" s="9" t="s">
        <v>5537</v>
      </c>
      <c r="BJ1190" s="14"/>
      <c r="BK1190" s="14" t="s">
        <v>5537</v>
      </c>
      <c r="BL1190" s="14" t="str">
        <f>_xlfn.XLOOKUP(B1190,'[4]cell downs 18042026 17h'!$B:$B,'[4]cell downs 18042026 17h'!$B:$B,"")</f>
        <v/>
      </c>
      <c r="BM1190" s="14" t="str">
        <f>_xlfn.XLOOKUP(B1190,'[5]Cells Huawei 19042026 15h'!$B:$B,'[5]Cells Huawei 19042026 15h'!$B:$B,"")</f>
        <v/>
      </c>
      <c r="BN1190" s="9" t="str">
        <f>_xlfn.XLOOKUP(B1190,'[6]cells down 19042026 9H40'!$B:$B,'[6]cells down 19042026 9H40'!$B:$B,"")</f>
        <v/>
      </c>
      <c r="BO1190" s="9" t="s">
        <v>2369</v>
      </c>
      <c r="BP1190" s="9" t="s">
        <v>12</v>
      </c>
      <c r="BQ1190" s="115"/>
    </row>
    <row r="1191" spans="1:69" s="9" customFormat="1" x14ac:dyDescent="0.3">
      <c r="A1191" s="1" t="s">
        <v>4817</v>
      </c>
      <c r="B1191" s="8" t="s">
        <v>4818</v>
      </c>
      <c r="C1191" s="3" t="str">
        <f>_xlfn.XLOOKUP(B1191,'[1]daily break down'!$D:$D,'[1]daily break down'!$E:$E,"")</f>
        <v>SUD-OUEST</v>
      </c>
      <c r="D1191" s="1" t="s">
        <v>11</v>
      </c>
      <c r="E1191" s="1" t="s">
        <v>12</v>
      </c>
      <c r="F1191" s="3" t="s">
        <v>13</v>
      </c>
      <c r="G1191" s="1" t="s">
        <v>63</v>
      </c>
      <c r="H1191" s="32" t="str">
        <f>_xlfn.XLOOKUP(B1191,[2]CALCULATION!$B:$B,[2]CALCULATION!$H:$H,"")</f>
        <v>HUAWEI</v>
      </c>
      <c r="I1191" s="28">
        <v>0</v>
      </c>
      <c r="J1191" s="28">
        <v>0</v>
      </c>
      <c r="K1191" s="28">
        <v>0</v>
      </c>
      <c r="L1191" s="28">
        <v>0</v>
      </c>
      <c r="M1191" s="28">
        <v>0</v>
      </c>
      <c r="N1191" s="28">
        <v>0</v>
      </c>
      <c r="O1191" s="28">
        <v>0</v>
      </c>
      <c r="P1191" s="28">
        <v>0</v>
      </c>
      <c r="Q1191" s="28">
        <v>0</v>
      </c>
      <c r="R1191" s="28">
        <v>0</v>
      </c>
      <c r="S1191" s="94">
        <v>0</v>
      </c>
      <c r="T1191" s="94">
        <f>_xlfn.XLOOKUP(B1191,'[3]Nur des jours'!$B:$B,'[3]Nur des jours'!$U:$U,"")</f>
        <v>0</v>
      </c>
      <c r="U1191" s="94">
        <v>0</v>
      </c>
      <c r="V1191" s="94">
        <v>0</v>
      </c>
      <c r="W1191" s="94">
        <v>0</v>
      </c>
      <c r="X1191" s="94">
        <v>0</v>
      </c>
      <c r="Y1191" s="94">
        <v>0.33690462941560873</v>
      </c>
      <c r="Z1191" s="94">
        <v>0</v>
      </c>
      <c r="AA1191" s="94">
        <v>0</v>
      </c>
      <c r="AB1191" s="94">
        <v>0</v>
      </c>
      <c r="AC1191" s="94">
        <f>_xlfn.XLOOKUP(B1191,'[3]Nur des jours'!$B:$B,'[3]Nur des jours'!$N:$N,"")</f>
        <v>0</v>
      </c>
      <c r="AD1191" s="94">
        <v>0</v>
      </c>
      <c r="AE1191" s="94">
        <v>0</v>
      </c>
      <c r="AF1191" s="94">
        <v>0</v>
      </c>
      <c r="AG1191" s="94">
        <v>0</v>
      </c>
      <c r="AH1191" s="94">
        <v>0</v>
      </c>
      <c r="AI1191" s="49" t="s">
        <v>5559</v>
      </c>
      <c r="AJ1191" s="49"/>
      <c r="AK1191" s="48" t="str" cm="1">
        <f t="array" ref="AK1191">IFERROR(_xlfn.IFS(
AM1191="MPR ISSUE","PDH",
AM1191="BSS Hardware Issue","BSS",
AM1191="Sites strategiques, MLL, Pylone, etc.","ENVTECH",
AM1191="AKTIVCO DEFAUT GE &amp; POWER Cabinet","AKTIVCO",
AM1191="AKTIVCO Coupure ENEO &amp; Baisse de tension","AKTIVCO GRID ONLY",
AM1191="Coupure ENEO &amp; Baisse de tension","IHS GRID ONLY",
AM1191="Defaut GE &amp; POWER Cabinet","IHS",
AM1191="Sharing","Partners",
AM1191="Sites strategiques &amp; DataCenter","SST &amp; DC",
AM1191="Exclu","Exclu",
AM1191="SAT","SAT",
AM1191="SPARE-ISSUE","SPARE-ISSUE",
AM1191="Fiber CAmtel","TRANS_FO_CAMTEL",
AM1191="Fiber AOF","Fiber AOF",
AM1191="Projet OCM (HUAWEI)","TRAVAUX-HUAWEI",
AM1191="Projet OCM (NOKIA)","TRAVAUX-NOKIA",
AM1191="ACCESS-ISSUE","ACCESS-ISSUE",
AM1191="Projet OCM (ZTE, NOKIA, autres projets)","TRAVAUX OCM",
AM1191="No root CAuse","No root cause",
AM1191="ODU HS","PDH",
AM1191="IP &amp; VLAN","PDH",
AM1191="Warehouse HUAWEI","SPARE-ISSUE",
AM1191="SPARE-HS","SPARE-ISSUE",
AM1191="Power Telco","BSS",AM1191="no impacts","no impacts"
),"")</f>
        <v>no impacts</v>
      </c>
      <c r="AL1191" s="48" t="str" cm="1">
        <f t="array" ref="AL1191">IFERROR(_xlfn.IFS(
AM1191="MPR ISSUE","TX ISSUE",
AM1191="BSS Hardware Issue","RAN ISSUE",
AM1191="Sites strategiques, MLL, Pylone, etc.","ENVTECH",
AM1191="AKTIVCO DEFAUT GE &amp; POWER Cabinet","POWER ISSUE",
AM1191="AKTIVCO Coupure ENEO &amp; Baisse de tension","POWER ISSUE",
AM1191="Coupure ENEO &amp; Baisse de tension","POWER ISSUE",
AM1191="Defaut GE &amp; POWER Cabinet","POWER ISSUE",
AM1191="Sharing","POWER ISSUE",
AM1191="Sites strategiques &amp; DataCenter","POWER ISSUE",
AM1191="Exclu","Exclu",
AM1191="SAT","TX ISSUE",
AM1191="SPARE-ISSUE","SPARE-ISSUE",
AM1191="Fiber CAmtel","TX ISSUE",
AM1191="Fiber AOF","TX ISSUE",
AM1191="Projet OCM (HUAWEI)","TRAVAUX-HUAWEI",
AM1191="Projet OCM (NOKIA)","TRAVAUX -NOKIA",
AM1191="ACCESS-ISSUE","ACCESS-ISSUE",
AM1191="Projet OCM (ZTE, NOKIA, autres projets)","TRAVAUX OCM",
AM1191="No root CAuse","No root cause",
AM1191="ODU HS","TX ISSUE",
AM1191="IP &amp; VLAN","TX ISSUE",
AM1191="Warehouse HUAWEI","SPARE-ISSUE",
AM1191="SPARE-HS","SPARE-ISSUE",
AM1191="Power Telco","RAN ISSUE",AM1191="no impacts","no impacts"
),"")</f>
        <v>no impacts</v>
      </c>
      <c r="AM1191" s="67" t="s">
        <v>5605</v>
      </c>
      <c r="AN1191" s="48" t="str" cm="1">
        <f t="array" ref="AN1191">IFERROR(_xlfn.IFS(
AM1191="MPR ISSUE","ACTIVE",
AM1191="BSS Hardware Issue","ACTIVE",
AM1191="Sites strategiques, MLL, Pylone, etc.","PASSIVE",
AM1191="AKTIVCO DEFAUT GE &amp; POWER Cabinet","PASSIVE",
AM1191="AKTIVCO Coupure ENEO &amp; Baisse de tension","PASSIVE",
AM1191="Coupure ENEO &amp; Baisse de tension","PASSIVE",
AM1191="Defaut GE &amp; POWER Cabinet","PASSIVE",
AM1191="Sharing","PASSIVE",
AM1191="Sites strategiques &amp; DataCenter","PASSIVE",
AM1191="Exclu","Exclu",
AM1191="SAT","ACTIVE",
AM1191="SPARE-ISSUE","SPARE-ISSUE",
AM1191="Fiber CAmtel","ACTIVE",
AM1191="Fiber AOF","ACTIVE",
AM1191="Projet OCM (HUAWEI)","PLANNED WORKS",
AM1191="Projet OCM (NOKIA)","PLANNED WORKS",
AM1191="ACCESS-ISSUE","ACCESS-ISSUE",
AM1191="Projet OCM (ZTE, NOKIA, autres projets)","PLANNED WORKS",
AM1191="No root CAuse","No root cause",
AM1191="ODU HS","ACTIVE",
AM1191="IP &amp; VLAN","ACTIVE",
AM1191="Warehouse HUAWEI","SPARE-ISSUE",
AM1191="SPARE-HS","SPARE-ISSUE",
AM1191="Power Telco","ACTIVE", AM1191="no impacts","no impacts"
),"")</f>
        <v>no impacts</v>
      </c>
      <c r="AO1191" s="93" t="s">
        <v>5537</v>
      </c>
      <c r="AP1191" s="101" t="str">
        <f t="shared" si="35"/>
        <v>SUO_021</v>
      </c>
      <c r="AR1191" s="17" t="s">
        <v>5537</v>
      </c>
      <c r="AS1191" s="7" t="s">
        <v>5537</v>
      </c>
      <c r="AT1191" s="6"/>
      <c r="AU1191" s="7"/>
      <c r="AV1191" s="3" t="s">
        <v>5537</v>
      </c>
      <c r="AW1191" s="18" t="s">
        <v>5537</v>
      </c>
      <c r="AX1191" s="18" t="s">
        <v>5537</v>
      </c>
      <c r="AY1191" s="18" t="s">
        <v>5537</v>
      </c>
      <c r="AZ1191" s="18" t="s">
        <v>5537</v>
      </c>
      <c r="BA1191" s="18" t="s">
        <v>5537</v>
      </c>
      <c r="BB1191" s="18" t="s">
        <v>5537</v>
      </c>
      <c r="BC1191" s="18" t="s">
        <v>5537</v>
      </c>
      <c r="BD1191" s="18" t="s">
        <v>5537</v>
      </c>
      <c r="BE1191" s="18" t="s">
        <v>5537</v>
      </c>
      <c r="BF1191" s="18" t="s">
        <v>5537</v>
      </c>
      <c r="BG1191" s="18" t="s">
        <v>5537</v>
      </c>
      <c r="BH1191" s="18" t="s">
        <v>5537</v>
      </c>
      <c r="BI1191" s="9" t="s">
        <v>5537</v>
      </c>
      <c r="BJ1191" s="14"/>
      <c r="BK1191" s="14" t="s">
        <v>5537</v>
      </c>
      <c r="BL1191" s="14" t="str">
        <f>_xlfn.XLOOKUP(B1191,'[4]cell downs 18042026 17h'!$B:$B,'[4]cell downs 18042026 17h'!$B:$B,"")</f>
        <v/>
      </c>
      <c r="BM1191" s="14" t="str">
        <f>_xlfn.XLOOKUP(B1191,'[5]Cells Huawei 19042026 15h'!$B:$B,'[5]Cells Huawei 19042026 15h'!$B:$B,"")</f>
        <v/>
      </c>
      <c r="BN1191" s="9" t="str">
        <f>_xlfn.XLOOKUP(B1191,'[6]cells down 19042026 9H40'!$B:$B,'[6]cells down 19042026 9H40'!$B:$B,"")</f>
        <v/>
      </c>
      <c r="BO1191" s="9" t="s">
        <v>4818</v>
      </c>
      <c r="BP1191" s="9" t="s">
        <v>12</v>
      </c>
      <c r="BQ1191" s="115"/>
    </row>
    <row r="1192" spans="1:69" s="9" customFormat="1" x14ac:dyDescent="0.3">
      <c r="A1192" s="1" t="s">
        <v>1198</v>
      </c>
      <c r="B1192" s="8" t="s">
        <v>1199</v>
      </c>
      <c r="C1192" s="3" t="str">
        <f>_xlfn.XLOOKUP(B1192,'[1]daily break down'!$D:$D,'[1]daily break down'!$E:$E,"")</f>
        <v>SUD-OUEST</v>
      </c>
      <c r="D1192" s="1" t="s">
        <v>11</v>
      </c>
      <c r="E1192" s="1" t="s">
        <v>12</v>
      </c>
      <c r="F1192" s="3" t="s">
        <v>13</v>
      </c>
      <c r="G1192" s="1" t="s">
        <v>1198</v>
      </c>
      <c r="H1192" s="33" t="str">
        <f>_xlfn.XLOOKUP(B1192,[2]CALCULATION!$B:$B,[2]CALCULATION!$H:$H,"")</f>
        <v>NOKIA</v>
      </c>
      <c r="I1192" s="28">
        <v>0</v>
      </c>
      <c r="J1192" s="28">
        <v>0.65853529892792617</v>
      </c>
      <c r="K1192" s="28">
        <v>0</v>
      </c>
      <c r="L1192" s="28">
        <v>0</v>
      </c>
      <c r="M1192" s="28">
        <v>0.34235795956480369</v>
      </c>
      <c r="N1192" s="28">
        <v>6.8388598076999124E-2</v>
      </c>
      <c r="O1192" s="28">
        <v>0.16227141690168898</v>
      </c>
      <c r="P1192" s="28">
        <v>0.17326807194652988</v>
      </c>
      <c r="Q1192" s="28">
        <v>3.5283456170889974E-2</v>
      </c>
      <c r="R1192" s="28">
        <v>0</v>
      </c>
      <c r="S1192" s="94">
        <v>0</v>
      </c>
      <c r="T1192" s="94">
        <f>_xlfn.XLOOKUP(B1192,'[3]Nur des jours'!$B:$B,'[3]Nur des jours'!$U:$U,"")</f>
        <v>4.2981290289441922</v>
      </c>
      <c r="U1192" s="94">
        <v>3.2000428650187351</v>
      </c>
      <c r="V1192" s="94">
        <v>2.7929554294258812</v>
      </c>
      <c r="W1192" s="94">
        <v>4.2981290289441914</v>
      </c>
      <c r="X1192" s="94">
        <v>1.0861562695294168E-2</v>
      </c>
      <c r="Y1192" s="94">
        <v>0.33642308230103907</v>
      </c>
      <c r="Z1192" s="94">
        <v>0</v>
      </c>
      <c r="AA1192" s="94">
        <v>0</v>
      </c>
      <c r="AB1192" s="94">
        <v>0</v>
      </c>
      <c r="AC1192" s="94">
        <f>_xlfn.XLOOKUP(B1192,'[3]Nur des jours'!$B:$B,'[3]Nur des jours'!$N:$N,"")</f>
        <v>0</v>
      </c>
      <c r="AD1192" s="94">
        <v>0</v>
      </c>
      <c r="AE1192" s="94">
        <v>0</v>
      </c>
      <c r="AF1192" s="94">
        <v>0</v>
      </c>
      <c r="AG1192" s="94">
        <v>0</v>
      </c>
      <c r="AH1192" s="94">
        <v>0</v>
      </c>
      <c r="AI1192" s="49" t="s">
        <v>6659</v>
      </c>
      <c r="AJ1192" s="49"/>
      <c r="AK1192" s="48" t="str" cm="1">
        <f t="array" ref="AK1192">IFERROR(_xlfn.IFS(
AM1192="MPR ISSUE","PDH",
AM1192="BSS Hardware Issue","BSS",
AM1192="Sites strategiques, MLL, Pylone, etc.","ENVTECH",
AM1192="AKTIVCO DEFAUT GE &amp; POWER Cabinet","AKTIVCO",
AM1192="AKTIVCO Coupure ENEO &amp; Baisse de tension","AKTIVCO GRID ONLY",
AM1192="Coupure ENEO &amp; Baisse de tension","IHS GRID ONLY",
AM1192="Defaut GE &amp; POWER Cabinet","IHS",
AM1192="Sharing","Partners",
AM1192="Sites strategiques &amp; DataCenter","SST &amp; DC",
AM1192="Exclu","Exclu",
AM1192="SAT","SAT",
AM1192="SPARE-ISSUE","SPARE-ISSUE",
AM1192="Fiber CAmtel","TRANS_FO_CAMTEL",
AM1192="Fiber AOF","Fiber AOF",
AM1192="Projet OCM (HUAWEI)","TRAVAUX-HUAWEI",
AM1192="Projet OCM (NOKIA)","TRAVAUX-NOKIA",
AM1192="ACCESS-ISSUE","ACCESS-ISSUE",
AM1192="Projet OCM (ZTE, NOKIA, autres projets)","TRAVAUX OCM",
AM1192="No root CAuse","No root cause",
AM1192="ODU HS","PDH",
AM1192="IP &amp; VLAN","PDH",
AM1192="Warehouse HUAWEI","SPARE-ISSUE",
AM1192="SPARE-HS","SPARE-ISSUE",
AM1192="Power Telco","BSS",AM1192="no impacts","no impacts"
),"")</f>
        <v>no impacts</v>
      </c>
      <c r="AL1192" s="48" t="str" cm="1">
        <f t="array" ref="AL1192">IFERROR(_xlfn.IFS(
AM1192="MPR ISSUE","TX ISSUE",
AM1192="BSS Hardware Issue","RAN ISSUE",
AM1192="Sites strategiques, MLL, Pylone, etc.","ENVTECH",
AM1192="AKTIVCO DEFAUT GE &amp; POWER Cabinet","POWER ISSUE",
AM1192="AKTIVCO Coupure ENEO &amp; Baisse de tension","POWER ISSUE",
AM1192="Coupure ENEO &amp; Baisse de tension","POWER ISSUE",
AM1192="Defaut GE &amp; POWER Cabinet","POWER ISSUE",
AM1192="Sharing","POWER ISSUE",
AM1192="Sites strategiques &amp; DataCenter","POWER ISSUE",
AM1192="Exclu","Exclu",
AM1192="SAT","TX ISSUE",
AM1192="SPARE-ISSUE","SPARE-ISSUE",
AM1192="Fiber CAmtel","TX ISSUE",
AM1192="Fiber AOF","TX ISSUE",
AM1192="Projet OCM (HUAWEI)","TRAVAUX-HUAWEI",
AM1192="Projet OCM (NOKIA)","TRAVAUX -NOKIA",
AM1192="ACCESS-ISSUE","ACCESS-ISSUE",
AM1192="Projet OCM (ZTE, NOKIA, autres projets)","TRAVAUX OCM",
AM1192="No root CAuse","No root cause",
AM1192="ODU HS","TX ISSUE",
AM1192="IP &amp; VLAN","TX ISSUE",
AM1192="Warehouse HUAWEI","SPARE-ISSUE",
AM1192="SPARE-HS","SPARE-ISSUE",
AM1192="Power Telco","RAN ISSUE",AM1192="no impacts","no impacts"
),"")</f>
        <v>no impacts</v>
      </c>
      <c r="AM1192" s="67" t="s">
        <v>5605</v>
      </c>
      <c r="AN1192" s="48" t="str" cm="1">
        <f t="array" ref="AN1192">IFERROR(_xlfn.IFS(
AM1192="MPR ISSUE","ACTIVE",
AM1192="BSS Hardware Issue","ACTIVE",
AM1192="Sites strategiques, MLL, Pylone, etc.","PASSIVE",
AM1192="AKTIVCO DEFAUT GE &amp; POWER Cabinet","PASSIVE",
AM1192="AKTIVCO Coupure ENEO &amp; Baisse de tension","PASSIVE",
AM1192="Coupure ENEO &amp; Baisse de tension","PASSIVE",
AM1192="Defaut GE &amp; POWER Cabinet","PASSIVE",
AM1192="Sharing","PASSIVE",
AM1192="Sites strategiques &amp; DataCenter","PASSIVE",
AM1192="Exclu","Exclu",
AM1192="SAT","ACTIVE",
AM1192="SPARE-ISSUE","SPARE-ISSUE",
AM1192="Fiber CAmtel","ACTIVE",
AM1192="Fiber AOF","ACTIVE",
AM1192="Projet OCM (HUAWEI)","PLANNED WORKS",
AM1192="Projet OCM (NOKIA)","PLANNED WORKS",
AM1192="ACCESS-ISSUE","ACCESS-ISSUE",
AM1192="Projet OCM (ZTE, NOKIA, autres projets)","PLANNED WORKS",
AM1192="No root CAuse","No root cause",
AM1192="ODU HS","ACTIVE",
AM1192="IP &amp; VLAN","ACTIVE",
AM1192="Warehouse HUAWEI","SPARE-ISSUE",
AM1192="SPARE-HS","SPARE-ISSUE",
AM1192="Power Telco","ACTIVE", AM1192="no impacts","no impacts"
),"")</f>
        <v>no impacts</v>
      </c>
      <c r="AO1192" s="93" t="s">
        <v>5537</v>
      </c>
      <c r="AP1192" s="101" t="str">
        <f t="shared" si="35"/>
        <v>SUO_131</v>
      </c>
      <c r="AR1192" s="17" t="s">
        <v>5537</v>
      </c>
      <c r="AS1192" s="7" t="s">
        <v>5537</v>
      </c>
      <c r="AT1192" s="6"/>
      <c r="AU1192" s="7"/>
      <c r="AV1192" s="3" t="s">
        <v>5537</v>
      </c>
      <c r="AW1192" s="18" t="s">
        <v>5537</v>
      </c>
      <c r="AX1192" s="18" t="s">
        <v>5537</v>
      </c>
      <c r="AY1192" s="18" t="s">
        <v>5537</v>
      </c>
      <c r="AZ1192" s="18" t="s">
        <v>5537</v>
      </c>
      <c r="BA1192" s="18" t="s">
        <v>5537</v>
      </c>
      <c r="BB1192" s="18" t="s">
        <v>5537</v>
      </c>
      <c r="BC1192" s="18" t="s">
        <v>5537</v>
      </c>
      <c r="BD1192" s="18" t="s">
        <v>5537</v>
      </c>
      <c r="BE1192" s="18" t="s">
        <v>5537</v>
      </c>
      <c r="BF1192" s="18" t="s">
        <v>5537</v>
      </c>
      <c r="BG1192" s="18" t="s">
        <v>5537</v>
      </c>
      <c r="BH1192" s="18" t="s">
        <v>5537</v>
      </c>
      <c r="BI1192" s="9" t="s">
        <v>5537</v>
      </c>
      <c r="BJ1192" s="14"/>
      <c r="BK1192" s="14" t="s">
        <v>5537</v>
      </c>
      <c r="BL1192" s="14" t="str">
        <f>_xlfn.XLOOKUP(B1192,'[4]cell downs 18042026 17h'!$B:$B,'[4]cell downs 18042026 17h'!$B:$B,"")</f>
        <v/>
      </c>
      <c r="BM1192" s="14" t="str">
        <f>_xlfn.XLOOKUP(B1192,'[5]Cells Huawei 19042026 15h'!$B:$B,'[5]Cells Huawei 19042026 15h'!$B:$B,"")</f>
        <v/>
      </c>
      <c r="BN1192" s="9" t="str">
        <f>_xlfn.XLOOKUP(B1192,'[6]cells down 19042026 9H40'!$B:$B,'[6]cells down 19042026 9H40'!$B:$B,"")</f>
        <v/>
      </c>
      <c r="BO1192" s="9" t="s">
        <v>1199</v>
      </c>
      <c r="BP1192" s="9" t="s">
        <v>5459</v>
      </c>
      <c r="BQ1192" s="115"/>
    </row>
    <row r="1193" spans="1:69" s="9" customFormat="1" x14ac:dyDescent="0.3">
      <c r="A1193" s="1" t="s">
        <v>4247</v>
      </c>
      <c r="B1193" s="8" t="s">
        <v>4248</v>
      </c>
      <c r="C1193" s="3" t="str">
        <f>_xlfn.XLOOKUP(B1193,'[1]daily break down'!$D:$D,'[1]daily break down'!$E:$E,"")</f>
        <v>NORD-OUEST</v>
      </c>
      <c r="D1193" s="1" t="s">
        <v>11</v>
      </c>
      <c r="E1193" s="1" t="s">
        <v>12</v>
      </c>
      <c r="F1193" s="3" t="s">
        <v>51</v>
      </c>
      <c r="G1193" s="1" t="s">
        <v>3129</v>
      </c>
      <c r="H1193" s="32" t="str">
        <f>_xlfn.XLOOKUP(B1193,[2]CALCULATION!$B:$B,[2]CALCULATION!$H:$H,"")</f>
        <v>HUAWEI</v>
      </c>
      <c r="I1193" s="28">
        <v>0</v>
      </c>
      <c r="J1193" s="28">
        <v>0</v>
      </c>
      <c r="K1193" s="28">
        <v>0</v>
      </c>
      <c r="L1193" s="28">
        <v>0</v>
      </c>
      <c r="M1193" s="28">
        <v>0</v>
      </c>
      <c r="N1193" s="28">
        <v>0</v>
      </c>
      <c r="O1193" s="28">
        <v>0</v>
      </c>
      <c r="P1193" s="28">
        <v>0</v>
      </c>
      <c r="Q1193" s="28">
        <v>0</v>
      </c>
      <c r="R1193" s="28">
        <v>0</v>
      </c>
      <c r="S1193" s="94">
        <v>0</v>
      </c>
      <c r="T1193" s="94">
        <f>_xlfn.XLOOKUP(B1193,'[3]Nur des jours'!$B:$B,'[3]Nur des jours'!$U:$U,"")</f>
        <v>0</v>
      </c>
      <c r="U1193" s="94">
        <v>0</v>
      </c>
      <c r="V1193" s="94">
        <v>0</v>
      </c>
      <c r="W1193" s="94">
        <v>0</v>
      </c>
      <c r="X1193" s="94">
        <v>0</v>
      </c>
      <c r="Y1193" s="94">
        <v>0.32750554314234098</v>
      </c>
      <c r="Z1193" s="94">
        <v>0</v>
      </c>
      <c r="AA1193" s="94">
        <v>0</v>
      </c>
      <c r="AB1193" s="94">
        <v>0</v>
      </c>
      <c r="AC1193" s="94">
        <f>_xlfn.XLOOKUP(B1193,'[3]Nur des jours'!$B:$B,'[3]Nur des jours'!$N:$N,"")</f>
        <v>0</v>
      </c>
      <c r="AD1193" s="94">
        <v>0</v>
      </c>
      <c r="AE1193" s="94">
        <v>0</v>
      </c>
      <c r="AF1193" s="94">
        <v>0</v>
      </c>
      <c r="AG1193" s="94">
        <v>0</v>
      </c>
      <c r="AH1193" s="94">
        <v>0</v>
      </c>
      <c r="AI1193" s="49" t="s">
        <v>6659</v>
      </c>
      <c r="AJ1193" s="49"/>
      <c r="AK1193" s="48" t="str" cm="1">
        <f t="array" ref="AK1193">IFERROR(_xlfn.IFS(
AM1193="MPR ISSUE","PDH",
AM1193="BSS Hardware Issue","BSS",
AM1193="Sites strategiques, MLL, Pylone, etc.","ENVTECH",
AM1193="AKTIVCO DEFAUT GE &amp; POWER Cabinet","AKTIVCO",
AM1193="AKTIVCO Coupure ENEO &amp; Baisse de tension","AKTIVCO GRID ONLY",
AM1193="Coupure ENEO &amp; Baisse de tension","IHS GRID ONLY",
AM1193="Defaut GE &amp; POWER Cabinet","IHS",
AM1193="Sharing","Partners",
AM1193="Sites strategiques &amp; DataCenter","SST &amp; DC",
AM1193="Exclu","Exclu",
AM1193="SAT","SAT",
AM1193="SPARE-ISSUE","SPARE-ISSUE",
AM1193="Fiber CAmtel","TRANS_FO_CAMTEL",
AM1193="Fiber AOF","Fiber AOF",
AM1193="Projet OCM (HUAWEI)","TRAVAUX-HUAWEI",
AM1193="Projet OCM (NOKIA)","TRAVAUX-NOKIA",
AM1193="ACCESS-ISSUE","ACCESS-ISSUE",
AM1193="Projet OCM (ZTE, NOKIA, autres projets)","TRAVAUX OCM",
AM1193="No root CAuse","No root cause",
AM1193="ODU HS","PDH",
AM1193="IP &amp; VLAN","PDH",
AM1193="Warehouse HUAWEI","SPARE-ISSUE",
AM1193="SPARE-HS","SPARE-ISSUE",
AM1193="Power Telco","BSS",AM1193="no impacts","no impacts"
),"")</f>
        <v>no impacts</v>
      </c>
      <c r="AL1193" s="48" t="str" cm="1">
        <f t="array" ref="AL1193">IFERROR(_xlfn.IFS(
AM1193="MPR ISSUE","TX ISSUE",
AM1193="BSS Hardware Issue","RAN ISSUE",
AM1193="Sites strategiques, MLL, Pylone, etc.","ENVTECH",
AM1193="AKTIVCO DEFAUT GE &amp; POWER Cabinet","POWER ISSUE",
AM1193="AKTIVCO Coupure ENEO &amp; Baisse de tension","POWER ISSUE",
AM1193="Coupure ENEO &amp; Baisse de tension","POWER ISSUE",
AM1193="Defaut GE &amp; POWER Cabinet","POWER ISSUE",
AM1193="Sharing","POWER ISSUE",
AM1193="Sites strategiques &amp; DataCenter","POWER ISSUE",
AM1193="Exclu","Exclu",
AM1193="SAT","TX ISSUE",
AM1193="SPARE-ISSUE","SPARE-ISSUE",
AM1193="Fiber CAmtel","TX ISSUE",
AM1193="Fiber AOF","TX ISSUE",
AM1193="Projet OCM (HUAWEI)","TRAVAUX-HUAWEI",
AM1193="Projet OCM (NOKIA)","TRAVAUX -NOKIA",
AM1193="ACCESS-ISSUE","ACCESS-ISSUE",
AM1193="Projet OCM (ZTE, NOKIA, autres projets)","TRAVAUX OCM",
AM1193="No root CAuse","No root cause",
AM1193="ODU HS","TX ISSUE",
AM1193="IP &amp; VLAN","TX ISSUE",
AM1193="Warehouse HUAWEI","SPARE-ISSUE",
AM1193="SPARE-HS","SPARE-ISSUE",
AM1193="Power Telco","RAN ISSUE",AM1193="no impacts","no impacts"
),"")</f>
        <v>no impacts</v>
      </c>
      <c r="AM1193" s="67" t="s">
        <v>5605</v>
      </c>
      <c r="AN1193" s="48" t="str" cm="1">
        <f t="array" ref="AN1193">IFERROR(_xlfn.IFS(
AM1193="MPR ISSUE","ACTIVE",
AM1193="BSS Hardware Issue","ACTIVE",
AM1193="Sites strategiques, MLL, Pylone, etc.","PASSIVE",
AM1193="AKTIVCO DEFAUT GE &amp; POWER Cabinet","PASSIVE",
AM1193="AKTIVCO Coupure ENEO &amp; Baisse de tension","PASSIVE",
AM1193="Coupure ENEO &amp; Baisse de tension","PASSIVE",
AM1193="Defaut GE &amp; POWER Cabinet","PASSIVE",
AM1193="Sharing","PASSIVE",
AM1193="Sites strategiques &amp; DataCenter","PASSIVE",
AM1193="Exclu","Exclu",
AM1193="SAT","ACTIVE",
AM1193="SPARE-ISSUE","SPARE-ISSUE",
AM1193="Fiber CAmtel","ACTIVE",
AM1193="Fiber AOF","ACTIVE",
AM1193="Projet OCM (HUAWEI)","PLANNED WORKS",
AM1193="Projet OCM (NOKIA)","PLANNED WORKS",
AM1193="ACCESS-ISSUE","ACCESS-ISSUE",
AM1193="Projet OCM (ZTE, NOKIA, autres projets)","PLANNED WORKS",
AM1193="No root CAuse","No root cause",
AM1193="ODU HS","ACTIVE",
AM1193="IP &amp; VLAN","ACTIVE",
AM1193="Warehouse HUAWEI","SPARE-ISSUE",
AM1193="SPARE-HS","SPARE-ISSUE",
AM1193="Power Telco","ACTIVE", AM1193="no impacts","no impacts"
),"")</f>
        <v>no impacts</v>
      </c>
      <c r="AO1193" s="93" t="s">
        <v>5537</v>
      </c>
      <c r="AP1193" s="101" t="str">
        <f t="shared" si="35"/>
        <v>NRO_137</v>
      </c>
      <c r="AR1193" s="17" t="s">
        <v>5537</v>
      </c>
      <c r="AS1193" s="7" t="s">
        <v>5537</v>
      </c>
      <c r="AT1193" s="6"/>
      <c r="AU1193" s="7"/>
      <c r="AV1193" s="3" t="s">
        <v>5537</v>
      </c>
      <c r="AW1193" s="18" t="s">
        <v>5537</v>
      </c>
      <c r="AX1193" s="18" t="s">
        <v>5537</v>
      </c>
      <c r="AY1193" s="18" t="s">
        <v>5537</v>
      </c>
      <c r="AZ1193" s="18" t="s">
        <v>5537</v>
      </c>
      <c r="BA1193" s="18" t="s">
        <v>5537</v>
      </c>
      <c r="BB1193" s="18" t="s">
        <v>5537</v>
      </c>
      <c r="BC1193" s="18" t="s">
        <v>5537</v>
      </c>
      <c r="BD1193" s="18" t="s">
        <v>5537</v>
      </c>
      <c r="BE1193" s="18" t="s">
        <v>5537</v>
      </c>
      <c r="BF1193" s="18" t="s">
        <v>5537</v>
      </c>
      <c r="BG1193" s="18" t="s">
        <v>5537</v>
      </c>
      <c r="BH1193" s="18" t="s">
        <v>5537</v>
      </c>
      <c r="BI1193" s="9" t="s">
        <v>5537</v>
      </c>
      <c r="BJ1193" s="14"/>
      <c r="BK1193" s="14" t="s">
        <v>5537</v>
      </c>
      <c r="BL1193" s="14" t="str">
        <f>_xlfn.XLOOKUP(B1193,'[4]cell downs 18042026 17h'!$B:$B,'[4]cell downs 18042026 17h'!$B:$B,"")</f>
        <v/>
      </c>
      <c r="BM1193" s="14" t="str">
        <f>_xlfn.XLOOKUP(B1193,'[5]Cells Huawei 19042026 15h'!$B:$B,'[5]Cells Huawei 19042026 15h'!$B:$B,"")</f>
        <v/>
      </c>
      <c r="BN1193" s="9" t="str">
        <f>_xlfn.XLOOKUP(B1193,'[6]cells down 19042026 9H40'!$B:$B,'[6]cells down 19042026 9H40'!$B:$B,"")</f>
        <v/>
      </c>
      <c r="BO1193" s="9" t="s">
        <v>4248</v>
      </c>
      <c r="BP1193" s="9" t="s">
        <v>302</v>
      </c>
      <c r="BQ1193" s="115"/>
    </row>
    <row r="1194" spans="1:69" s="9" customFormat="1" x14ac:dyDescent="0.3">
      <c r="A1194" s="1" t="s">
        <v>3707</v>
      </c>
      <c r="B1194" s="1" t="s">
        <v>3708</v>
      </c>
      <c r="C1194" s="3" t="str">
        <f>_xlfn.XLOOKUP(B1194,'[1]daily break down'!$D:$D,'[1]daily break down'!$E:$E,"")</f>
        <v>OUEST</v>
      </c>
      <c r="D1194" s="1" t="s">
        <v>11</v>
      </c>
      <c r="E1194" s="1" t="s">
        <v>318</v>
      </c>
      <c r="F1194" s="3" t="s">
        <v>102</v>
      </c>
      <c r="G1194" s="1" t="s">
        <v>3707</v>
      </c>
      <c r="H1194" s="32" t="str">
        <f>_xlfn.XLOOKUP(B1194,[2]CALCULATION!$B:$B,[2]CALCULATION!$H:$H,"")</f>
        <v>HUAWEI</v>
      </c>
      <c r="I1194" s="28">
        <v>0</v>
      </c>
      <c r="J1194" s="28">
        <v>0</v>
      </c>
      <c r="K1194" s="28">
        <v>0</v>
      </c>
      <c r="L1194" s="28">
        <v>0</v>
      </c>
      <c r="M1194" s="28">
        <v>0</v>
      </c>
      <c r="N1194" s="28">
        <v>0</v>
      </c>
      <c r="O1194" s="28">
        <v>0</v>
      </c>
      <c r="P1194" s="28">
        <v>0</v>
      </c>
      <c r="Q1194" s="28">
        <v>0</v>
      </c>
      <c r="R1194" s="28">
        <v>0</v>
      </c>
      <c r="S1194" s="94">
        <v>0</v>
      </c>
      <c r="T1194" s="94">
        <f>_xlfn.XLOOKUP(B1194,'[3]Nur des jours'!$B:$B,'[3]Nur des jours'!$U:$U,"")</f>
        <v>0</v>
      </c>
      <c r="U1194" s="94">
        <v>0</v>
      </c>
      <c r="V1194" s="94">
        <v>4.923123678420696</v>
      </c>
      <c r="W1194" s="94">
        <v>3.8270332702684962</v>
      </c>
      <c r="X1194" s="94">
        <v>0.18339811033778214</v>
      </c>
      <c r="Y1194" s="94">
        <v>0.29916560369599893</v>
      </c>
      <c r="Z1194" s="94">
        <v>0</v>
      </c>
      <c r="AA1194" s="94">
        <v>0</v>
      </c>
      <c r="AB1194" s="94">
        <v>0</v>
      </c>
      <c r="AC1194" s="94">
        <f>_xlfn.XLOOKUP(B1194,'[3]Nur des jours'!$B:$B,'[3]Nur des jours'!$N:$N,"")</f>
        <v>0</v>
      </c>
      <c r="AD1194" s="94">
        <v>0</v>
      </c>
      <c r="AE1194" s="94">
        <v>0</v>
      </c>
      <c r="AF1194" s="94">
        <v>0</v>
      </c>
      <c r="AG1194" s="94">
        <v>0</v>
      </c>
      <c r="AH1194" s="94">
        <v>0</v>
      </c>
      <c r="AI1194" s="49" t="s">
        <v>5559</v>
      </c>
      <c r="AJ1194" s="49"/>
      <c r="AK1194" s="48" t="str" cm="1">
        <f t="array" ref="AK1194">IFERROR(_xlfn.IFS(
AM1194="MPR ISSUE","PDH",
AM1194="BSS Hardware Issue","BSS",
AM1194="Sites strategiques, MLL, Pylone, etc.","ENVTECH",
AM1194="AKTIVCO DEFAUT GE &amp; POWER Cabinet","AKTIVCO",
AM1194="AKTIVCO Coupure ENEO &amp; Baisse de tension","AKTIVCO GRID ONLY",
AM1194="Coupure ENEO &amp; Baisse de tension","IHS GRID ONLY",
AM1194="Defaut GE &amp; POWER Cabinet","IHS",
AM1194="Sharing","Partners",
AM1194="Sites strategiques &amp; DataCenter","SST &amp; DC",
AM1194="Exclu","Exclu",
AM1194="SAT","SAT",
AM1194="SPARE-ISSUE","SPARE-ISSUE",
AM1194="Fiber CAmtel","TRANS_FO_CAMTEL",
AM1194="Fiber AOF","Fiber AOF",
AM1194="Projet OCM (HUAWEI)","TRAVAUX-HUAWEI",
AM1194="Projet OCM (NOKIA)","TRAVAUX-NOKIA",
AM1194="ACCESS-ISSUE","ACCESS-ISSUE",
AM1194="Projet OCM (ZTE, NOKIA, autres projets)","TRAVAUX OCM",
AM1194="No root CAuse","No root cause",
AM1194="ODU HS","PDH",
AM1194="IP &amp; VLAN","PDH",
AM1194="Warehouse HUAWEI","SPARE-ISSUE",
AM1194="SPARE-HS","SPARE-ISSUE",
AM1194="Power Telco","BSS",AM1194="no impacts","no impacts"
),"")</f>
        <v>no impacts</v>
      </c>
      <c r="AL1194" s="48" t="str" cm="1">
        <f t="array" ref="AL1194">IFERROR(_xlfn.IFS(
AM1194="MPR ISSUE","TX ISSUE",
AM1194="BSS Hardware Issue","RAN ISSUE",
AM1194="Sites strategiques, MLL, Pylone, etc.","ENVTECH",
AM1194="AKTIVCO DEFAUT GE &amp; POWER Cabinet","POWER ISSUE",
AM1194="AKTIVCO Coupure ENEO &amp; Baisse de tension","POWER ISSUE",
AM1194="Coupure ENEO &amp; Baisse de tension","POWER ISSUE",
AM1194="Defaut GE &amp; POWER Cabinet","POWER ISSUE",
AM1194="Sharing","POWER ISSUE",
AM1194="Sites strategiques &amp; DataCenter","POWER ISSUE",
AM1194="Exclu","Exclu",
AM1194="SAT","TX ISSUE",
AM1194="SPARE-ISSUE","SPARE-ISSUE",
AM1194="Fiber CAmtel","TX ISSUE",
AM1194="Fiber AOF","TX ISSUE",
AM1194="Projet OCM (HUAWEI)","TRAVAUX-HUAWEI",
AM1194="Projet OCM (NOKIA)","TRAVAUX -NOKIA",
AM1194="ACCESS-ISSUE","ACCESS-ISSUE",
AM1194="Projet OCM (ZTE, NOKIA, autres projets)","TRAVAUX OCM",
AM1194="No root CAuse","No root cause",
AM1194="ODU HS","TX ISSUE",
AM1194="IP &amp; VLAN","TX ISSUE",
AM1194="Warehouse HUAWEI","SPARE-ISSUE",
AM1194="SPARE-HS","SPARE-ISSUE",
AM1194="Power Telco","RAN ISSUE",AM1194="no impacts","no impacts"
),"")</f>
        <v>no impacts</v>
      </c>
      <c r="AM1194" s="67" t="s">
        <v>5605</v>
      </c>
      <c r="AN1194" s="48" t="str" cm="1">
        <f t="array" ref="AN1194">IFERROR(_xlfn.IFS(
AM1194="MPR ISSUE","ACTIVE",
AM1194="BSS Hardware Issue","ACTIVE",
AM1194="Sites strategiques, MLL, Pylone, etc.","PASSIVE",
AM1194="AKTIVCO DEFAUT GE &amp; POWER Cabinet","PASSIVE",
AM1194="AKTIVCO Coupure ENEO &amp; Baisse de tension","PASSIVE",
AM1194="Coupure ENEO &amp; Baisse de tension","PASSIVE",
AM1194="Defaut GE &amp; POWER Cabinet","PASSIVE",
AM1194="Sharing","PASSIVE",
AM1194="Sites strategiques &amp; DataCenter","PASSIVE",
AM1194="Exclu","Exclu",
AM1194="SAT","ACTIVE",
AM1194="SPARE-ISSUE","SPARE-ISSUE",
AM1194="Fiber CAmtel","ACTIVE",
AM1194="Fiber AOF","ACTIVE",
AM1194="Projet OCM (HUAWEI)","PLANNED WORKS",
AM1194="Projet OCM (NOKIA)","PLANNED WORKS",
AM1194="ACCESS-ISSUE","ACCESS-ISSUE",
AM1194="Projet OCM (ZTE, NOKIA, autres projets)","PLANNED WORKS",
AM1194="No root CAuse","No root cause",
AM1194="ODU HS","ACTIVE",
AM1194="IP &amp; VLAN","ACTIVE",
AM1194="Warehouse HUAWEI","SPARE-ISSUE",
AM1194="SPARE-HS","SPARE-ISSUE",
AM1194="Power Telco","ACTIVE", AM1194="no impacts","no impacts"
),"")</f>
        <v>no impacts</v>
      </c>
      <c r="AO1194" s="93" t="s">
        <v>5537</v>
      </c>
      <c r="AP1194" s="101" t="str">
        <f t="shared" si="35"/>
        <v>OST_252</v>
      </c>
      <c r="AR1194" s="17" t="s">
        <v>5537</v>
      </c>
      <c r="AS1194" s="7" t="s">
        <v>5537</v>
      </c>
      <c r="AT1194" s="6"/>
      <c r="AU1194" s="7"/>
      <c r="AV1194" s="3" t="s">
        <v>5537</v>
      </c>
      <c r="AW1194" s="18" t="s">
        <v>5537</v>
      </c>
      <c r="AX1194" s="18" t="s">
        <v>5537</v>
      </c>
      <c r="AY1194" s="18" t="s">
        <v>5537</v>
      </c>
      <c r="AZ1194" s="18" t="s">
        <v>5537</v>
      </c>
      <c r="BA1194" s="18" t="s">
        <v>5537</v>
      </c>
      <c r="BB1194" s="18" t="s">
        <v>5537</v>
      </c>
      <c r="BC1194" s="18" t="s">
        <v>5537</v>
      </c>
      <c r="BD1194" s="18" t="s">
        <v>5537</v>
      </c>
      <c r="BE1194" s="18" t="s">
        <v>5537</v>
      </c>
      <c r="BF1194" s="18" t="s">
        <v>5537</v>
      </c>
      <c r="BG1194" s="18" t="s">
        <v>5537</v>
      </c>
      <c r="BH1194" s="18" t="s">
        <v>5537</v>
      </c>
      <c r="BI1194" s="9" t="s">
        <v>5537</v>
      </c>
      <c r="BJ1194" s="14"/>
      <c r="BK1194" s="14" t="s">
        <v>5537</v>
      </c>
      <c r="BL1194" s="14" t="str">
        <f>_xlfn.XLOOKUP(B1194,'[4]cell downs 18042026 17h'!$B:$B,'[4]cell downs 18042026 17h'!$B:$B,"")</f>
        <v/>
      </c>
      <c r="BM1194" s="14" t="str">
        <f>_xlfn.XLOOKUP(B1194,'[5]Cells Huawei 19042026 15h'!$B:$B,'[5]Cells Huawei 19042026 15h'!$B:$B,"")</f>
        <v/>
      </c>
      <c r="BN1194" s="9" t="str">
        <f>_xlfn.XLOOKUP(B1194,'[6]cells down 19042026 9H40'!$B:$B,'[6]cells down 19042026 9H40'!$B:$B,"")</f>
        <v/>
      </c>
      <c r="BO1194" s="9" t="s">
        <v>3708</v>
      </c>
      <c r="BP1194" s="9" t="s">
        <v>12</v>
      </c>
      <c r="BQ1194" s="115"/>
    </row>
    <row r="1195" spans="1:69" s="9" customFormat="1" x14ac:dyDescent="0.3">
      <c r="A1195" s="1" t="s">
        <v>1431</v>
      </c>
      <c r="B1195" s="8" t="s">
        <v>1550</v>
      </c>
      <c r="C1195" s="3" t="str">
        <f>_xlfn.XLOOKUP(B1195,'[1]daily break down'!$D:$D,'[1]daily break down'!$E:$E,"")</f>
        <v>SUD-OUEST</v>
      </c>
      <c r="D1195" s="1" t="s">
        <v>11</v>
      </c>
      <c r="E1195" s="1" t="s">
        <v>12</v>
      </c>
      <c r="F1195" s="3" t="s">
        <v>13</v>
      </c>
      <c r="G1195" s="1" t="s">
        <v>1431</v>
      </c>
      <c r="H1195" s="32" t="str">
        <f>_xlfn.XLOOKUP(B1195,[2]CALCULATION!$B:$B,[2]CALCULATION!$H:$H,"")</f>
        <v>Huawei</v>
      </c>
      <c r="I1195" s="28">
        <v>0</v>
      </c>
      <c r="J1195" s="28">
        <v>0</v>
      </c>
      <c r="K1195" s="28">
        <v>0</v>
      </c>
      <c r="L1195" s="28">
        <v>0</v>
      </c>
      <c r="M1195" s="28">
        <v>0</v>
      </c>
      <c r="N1195" s="28">
        <v>0</v>
      </c>
      <c r="O1195" s="28">
        <v>0</v>
      </c>
      <c r="P1195" s="28">
        <v>0</v>
      </c>
      <c r="Q1195" s="28">
        <v>0</v>
      </c>
      <c r="R1195" s="28">
        <v>0</v>
      </c>
      <c r="S1195" s="94">
        <v>0</v>
      </c>
      <c r="T1195" s="94">
        <f>_xlfn.XLOOKUP(B1195,'[3]Nur des jours'!$B:$B,'[3]Nur des jours'!$U:$U,"")</f>
        <v>0</v>
      </c>
      <c r="U1195" s="94">
        <v>0</v>
      </c>
      <c r="V1195" s="94">
        <v>0</v>
      </c>
      <c r="W1195" s="94">
        <v>4.0251988254530824</v>
      </c>
      <c r="X1195" s="94">
        <v>4.6363356190769709</v>
      </c>
      <c r="Y1195" s="94">
        <v>0.2968113733581027</v>
      </c>
      <c r="Z1195" s="94">
        <v>0</v>
      </c>
      <c r="AA1195" s="94">
        <v>0</v>
      </c>
      <c r="AB1195" s="94">
        <v>0</v>
      </c>
      <c r="AC1195" s="94">
        <f>_xlfn.XLOOKUP(B1195,'[3]Nur des jours'!$B:$B,'[3]Nur des jours'!$N:$N,"")</f>
        <v>0</v>
      </c>
      <c r="AD1195" s="94">
        <v>0</v>
      </c>
      <c r="AE1195" s="94">
        <v>0</v>
      </c>
      <c r="AF1195" s="94">
        <v>0</v>
      </c>
      <c r="AG1195" s="94">
        <v>0</v>
      </c>
      <c r="AH1195" s="94">
        <v>0</v>
      </c>
      <c r="AI1195" s="49" t="s">
        <v>6659</v>
      </c>
      <c r="AJ1195" s="49"/>
      <c r="AK1195" s="48" t="str" cm="1">
        <f t="array" ref="AK1195">IFERROR(_xlfn.IFS(
AM1195="MPR ISSUE","PDH",
AM1195="BSS Hardware Issue","BSS",
AM1195="Sites strategiques, MLL, Pylone, etc.","ENVTECH",
AM1195="AKTIVCO DEFAUT GE &amp; POWER Cabinet","AKTIVCO",
AM1195="AKTIVCO Coupure ENEO &amp; Baisse de tension","AKTIVCO GRID ONLY",
AM1195="Coupure ENEO &amp; Baisse de tension","IHS GRID ONLY",
AM1195="Defaut GE &amp; POWER Cabinet","IHS",
AM1195="Sharing","Partners",
AM1195="Sites strategiques &amp; DataCenter","SST &amp; DC",
AM1195="Exclu","Exclu",
AM1195="SAT","SAT",
AM1195="SPARE-ISSUE","SPARE-ISSUE",
AM1195="Fiber CAmtel","TRANS_FO_CAMTEL",
AM1195="Fiber AOF","Fiber AOF",
AM1195="Projet OCM (HUAWEI)","TRAVAUX-HUAWEI",
AM1195="Projet OCM (NOKIA)","TRAVAUX-NOKIA",
AM1195="ACCESS-ISSUE","ACCESS-ISSUE",
AM1195="Projet OCM (ZTE, NOKIA, autres projets)","TRAVAUX OCM",
AM1195="No root CAuse","No root cause",
AM1195="ODU HS","PDH",
AM1195="IP &amp; VLAN","PDH",
AM1195="Warehouse HUAWEI","SPARE-ISSUE",
AM1195="SPARE-HS","SPARE-ISSUE",
AM1195="Power Telco","BSS",AM1195="no impacts","no impacts"
),"")</f>
        <v>no impacts</v>
      </c>
      <c r="AL1195" s="48" t="str" cm="1">
        <f t="array" ref="AL1195">IFERROR(_xlfn.IFS(
AM1195="MPR ISSUE","TX ISSUE",
AM1195="BSS Hardware Issue","RAN ISSUE",
AM1195="Sites strategiques, MLL, Pylone, etc.","ENVTECH",
AM1195="AKTIVCO DEFAUT GE &amp; POWER Cabinet","POWER ISSUE",
AM1195="AKTIVCO Coupure ENEO &amp; Baisse de tension","POWER ISSUE",
AM1195="Coupure ENEO &amp; Baisse de tension","POWER ISSUE",
AM1195="Defaut GE &amp; POWER Cabinet","POWER ISSUE",
AM1195="Sharing","POWER ISSUE",
AM1195="Sites strategiques &amp; DataCenter","POWER ISSUE",
AM1195="Exclu","Exclu",
AM1195="SAT","TX ISSUE",
AM1195="SPARE-ISSUE","SPARE-ISSUE",
AM1195="Fiber CAmtel","TX ISSUE",
AM1195="Fiber AOF","TX ISSUE",
AM1195="Projet OCM (HUAWEI)","TRAVAUX-HUAWEI",
AM1195="Projet OCM (NOKIA)","TRAVAUX -NOKIA",
AM1195="ACCESS-ISSUE","ACCESS-ISSUE",
AM1195="Projet OCM (ZTE, NOKIA, autres projets)","TRAVAUX OCM",
AM1195="No root CAuse","No root cause",
AM1195="ODU HS","TX ISSUE",
AM1195="IP &amp; VLAN","TX ISSUE",
AM1195="Warehouse HUAWEI","SPARE-ISSUE",
AM1195="SPARE-HS","SPARE-ISSUE",
AM1195="Power Telco","RAN ISSUE",AM1195="no impacts","no impacts"
),"")</f>
        <v>no impacts</v>
      </c>
      <c r="AM1195" s="67" t="s">
        <v>5605</v>
      </c>
      <c r="AN1195" s="48" t="str" cm="1">
        <f t="array" ref="AN1195">IFERROR(_xlfn.IFS(
AM1195="MPR ISSUE","ACTIVE",
AM1195="BSS Hardware Issue","ACTIVE",
AM1195="Sites strategiques, MLL, Pylone, etc.","PASSIVE",
AM1195="AKTIVCO DEFAUT GE &amp; POWER Cabinet","PASSIVE",
AM1195="AKTIVCO Coupure ENEO &amp; Baisse de tension","PASSIVE",
AM1195="Coupure ENEO &amp; Baisse de tension","PASSIVE",
AM1195="Defaut GE &amp; POWER Cabinet","PASSIVE",
AM1195="Sharing","PASSIVE",
AM1195="Sites strategiques &amp; DataCenter","PASSIVE",
AM1195="Exclu","Exclu",
AM1195="SAT","ACTIVE",
AM1195="SPARE-ISSUE","SPARE-ISSUE",
AM1195="Fiber CAmtel","ACTIVE",
AM1195="Fiber AOF","ACTIVE",
AM1195="Projet OCM (HUAWEI)","PLANNED WORKS",
AM1195="Projet OCM (NOKIA)","PLANNED WORKS",
AM1195="ACCESS-ISSUE","ACCESS-ISSUE",
AM1195="Projet OCM (ZTE, NOKIA, autres projets)","PLANNED WORKS",
AM1195="No root CAuse","No root cause",
AM1195="ODU HS","ACTIVE",
AM1195="IP &amp; VLAN","ACTIVE",
AM1195="Warehouse HUAWEI","SPARE-ISSUE",
AM1195="SPARE-HS","SPARE-ISSUE",
AM1195="Power Telco","ACTIVE", AM1195="no impacts","no impacts"
),"")</f>
        <v>no impacts</v>
      </c>
      <c r="AO1195" s="93" t="s">
        <v>5537</v>
      </c>
      <c r="AP1195" s="101" t="str">
        <f t="shared" si="35"/>
        <v>SUO_005</v>
      </c>
      <c r="AR1195" s="17" t="s">
        <v>5537</v>
      </c>
      <c r="AS1195" s="7" t="s">
        <v>5537</v>
      </c>
      <c r="AT1195" s="6"/>
      <c r="AU1195" s="7"/>
      <c r="AV1195" s="3" t="s">
        <v>5537</v>
      </c>
      <c r="AW1195" s="18" t="s">
        <v>5537</v>
      </c>
      <c r="AX1195" s="18" t="s">
        <v>5537</v>
      </c>
      <c r="AY1195" s="18" t="s">
        <v>5537</v>
      </c>
      <c r="AZ1195" s="18" t="s">
        <v>5537</v>
      </c>
      <c r="BA1195" s="18" t="s">
        <v>5537</v>
      </c>
      <c r="BB1195" s="18" t="s">
        <v>5537</v>
      </c>
      <c r="BC1195" s="18" t="s">
        <v>5537</v>
      </c>
      <c r="BD1195" s="18" t="s">
        <v>5537</v>
      </c>
      <c r="BE1195" s="18" t="s">
        <v>5537</v>
      </c>
      <c r="BF1195" s="18" t="s">
        <v>5537</v>
      </c>
      <c r="BG1195" s="18" t="s">
        <v>5537</v>
      </c>
      <c r="BH1195" s="18" t="s">
        <v>5537</v>
      </c>
      <c r="BI1195" s="9" t="s">
        <v>5537</v>
      </c>
      <c r="BJ1195" s="14"/>
      <c r="BK1195" s="14" t="s">
        <v>5537</v>
      </c>
      <c r="BL1195" s="14" t="str">
        <f>_xlfn.XLOOKUP(B1195,'[4]cell downs 18042026 17h'!$B:$B,'[4]cell downs 18042026 17h'!$B:$B,"")</f>
        <v/>
      </c>
      <c r="BM1195" s="14" t="str">
        <f>_xlfn.XLOOKUP(B1195,'[5]Cells Huawei 19042026 15h'!$B:$B,'[5]Cells Huawei 19042026 15h'!$B:$B,"")</f>
        <v/>
      </c>
      <c r="BN1195" s="9" t="str">
        <f>_xlfn.XLOOKUP(B1195,'[6]cells down 19042026 9H40'!$B:$B,'[6]cells down 19042026 9H40'!$B:$B,"")</f>
        <v/>
      </c>
      <c r="BO1195" s="9" t="s">
        <v>1550</v>
      </c>
      <c r="BP1195" s="9" t="s">
        <v>12</v>
      </c>
      <c r="BQ1195" s="115"/>
    </row>
    <row r="1196" spans="1:69" s="9" customFormat="1" x14ac:dyDescent="0.3">
      <c r="A1196" s="1" t="s">
        <v>5235</v>
      </c>
      <c r="B1196" s="1" t="s">
        <v>5236</v>
      </c>
      <c r="C1196" s="3" t="str">
        <f>_xlfn.XLOOKUP(B1196,'[1]daily break down'!$D:$D,'[1]daily break down'!$E:$E,"")</f>
        <v>SUD-OUEST</v>
      </c>
      <c r="D1196" s="1" t="s">
        <v>11</v>
      </c>
      <c r="E1196" s="1" t="s">
        <v>154</v>
      </c>
      <c r="F1196" s="3" t="s">
        <v>13</v>
      </c>
      <c r="G1196" s="1" t="s">
        <v>5235</v>
      </c>
      <c r="H1196" s="32" t="str">
        <f>_xlfn.XLOOKUP(B1196,[2]CALCULATION!$B:$B,[2]CALCULATION!$H:$H,"")</f>
        <v>HUAWEI</v>
      </c>
      <c r="I1196" s="28">
        <v>0</v>
      </c>
      <c r="J1196" s="28">
        <v>0</v>
      </c>
      <c r="K1196" s="28">
        <v>0</v>
      </c>
      <c r="L1196" s="28">
        <v>0</v>
      </c>
      <c r="M1196" s="28">
        <v>0</v>
      </c>
      <c r="N1196" s="28">
        <v>0</v>
      </c>
      <c r="O1196" s="28">
        <v>0</v>
      </c>
      <c r="P1196" s="28">
        <v>0</v>
      </c>
      <c r="Q1196" s="28">
        <v>0</v>
      </c>
      <c r="R1196" s="28">
        <v>0</v>
      </c>
      <c r="S1196" s="94">
        <v>0</v>
      </c>
      <c r="T1196" s="94">
        <f>_xlfn.XLOOKUP(B1196,'[3]Nur des jours'!$B:$B,'[3]Nur des jours'!$U:$U,"")</f>
        <v>0</v>
      </c>
      <c r="U1196" s="94">
        <v>0</v>
      </c>
      <c r="V1196" s="94">
        <v>2.3405865029834523</v>
      </c>
      <c r="W1196" s="94">
        <v>2.9191564435997752</v>
      </c>
      <c r="X1196" s="94">
        <v>2.8668639939731699</v>
      </c>
      <c r="Y1196" s="94">
        <v>0.25286574038403914</v>
      </c>
      <c r="Z1196" s="94">
        <v>0</v>
      </c>
      <c r="AA1196" s="94">
        <v>0</v>
      </c>
      <c r="AB1196" s="94">
        <v>0</v>
      </c>
      <c r="AC1196" s="94">
        <f>_xlfn.XLOOKUP(B1196,'[3]Nur des jours'!$B:$B,'[3]Nur des jours'!$N:$N,"")</f>
        <v>0</v>
      </c>
      <c r="AD1196" s="94">
        <v>0</v>
      </c>
      <c r="AE1196" s="94">
        <v>0</v>
      </c>
      <c r="AF1196" s="94">
        <v>0</v>
      </c>
      <c r="AG1196" s="94">
        <v>0</v>
      </c>
      <c r="AH1196" s="94">
        <v>0</v>
      </c>
      <c r="AI1196" s="49" t="s">
        <v>6659</v>
      </c>
      <c r="AJ1196" s="49"/>
      <c r="AK1196" s="48" t="str" cm="1">
        <f t="array" ref="AK1196">IFERROR(_xlfn.IFS(
AM1196="MPR ISSUE","PDH",
AM1196="BSS Hardware Issue","BSS",
AM1196="Sites strategiques, MLL, Pylone, etc.","ENVTECH",
AM1196="AKTIVCO DEFAUT GE &amp; POWER Cabinet","AKTIVCO",
AM1196="AKTIVCO Coupure ENEO &amp; Baisse de tension","AKTIVCO GRID ONLY",
AM1196="Coupure ENEO &amp; Baisse de tension","IHS GRID ONLY",
AM1196="Defaut GE &amp; POWER Cabinet","IHS",
AM1196="Sharing","Partners",
AM1196="Sites strategiques &amp; DataCenter","SST &amp; DC",
AM1196="Exclu","Exclu",
AM1196="SAT","SAT",
AM1196="SPARE-ISSUE","SPARE-ISSUE",
AM1196="Fiber CAmtel","TRANS_FO_CAMTEL",
AM1196="Fiber AOF","Fiber AOF",
AM1196="Projet OCM (HUAWEI)","TRAVAUX-HUAWEI",
AM1196="Projet OCM (NOKIA)","TRAVAUX-NOKIA",
AM1196="ACCESS-ISSUE","ACCESS-ISSUE",
AM1196="Projet OCM (ZTE, NOKIA, autres projets)","TRAVAUX OCM",
AM1196="No root CAuse","No root cause",
AM1196="ODU HS","PDH",
AM1196="IP &amp; VLAN","PDH",
AM1196="Warehouse HUAWEI","SPARE-ISSUE",
AM1196="SPARE-HS","SPARE-ISSUE",
AM1196="Power Telco","BSS",AM1196="no impacts","no impacts"
),"")</f>
        <v>ACCESS-ISSUE</v>
      </c>
      <c r="AL1196" s="48" t="str" cm="1">
        <f t="array" ref="AL1196">IFERROR(_xlfn.IFS(
AM1196="MPR ISSUE","TX ISSUE",
AM1196="BSS Hardware Issue","RAN ISSUE",
AM1196="Sites strategiques, MLL, Pylone, etc.","ENVTECH",
AM1196="AKTIVCO DEFAUT GE &amp; POWER Cabinet","POWER ISSUE",
AM1196="AKTIVCO Coupure ENEO &amp; Baisse de tension","POWER ISSUE",
AM1196="Coupure ENEO &amp; Baisse de tension","POWER ISSUE",
AM1196="Defaut GE &amp; POWER Cabinet","POWER ISSUE",
AM1196="Sharing","POWER ISSUE",
AM1196="Sites strategiques &amp; DataCenter","POWER ISSUE",
AM1196="Exclu","Exclu",
AM1196="SAT","TX ISSUE",
AM1196="SPARE-ISSUE","SPARE-ISSUE",
AM1196="Fiber CAmtel","TX ISSUE",
AM1196="Fiber AOF","TX ISSUE",
AM1196="Projet OCM (HUAWEI)","TRAVAUX-HUAWEI",
AM1196="Projet OCM (NOKIA)","TRAVAUX -NOKIA",
AM1196="ACCESS-ISSUE","ACCESS-ISSUE",
AM1196="Projet OCM (ZTE, NOKIA, autres projets)","TRAVAUX OCM",
AM1196="No root CAuse","No root cause",
AM1196="ODU HS","TX ISSUE",
AM1196="IP &amp; VLAN","TX ISSUE",
AM1196="Warehouse HUAWEI","SPARE-ISSUE",
AM1196="SPARE-HS","SPARE-ISSUE",
AM1196="Power Telco","RAN ISSUE",AM1196="no impacts","no impacts"
),"")</f>
        <v>ACCESS-ISSUE</v>
      </c>
      <c r="AM1196" s="67" t="s">
        <v>25</v>
      </c>
      <c r="AN1196" s="48" t="str" cm="1">
        <f t="array" ref="AN1196">IFERROR(_xlfn.IFS(
AM1196="MPR ISSUE","ACTIVE",
AM1196="BSS Hardware Issue","ACTIVE",
AM1196="Sites strategiques, MLL, Pylone, etc.","PASSIVE",
AM1196="AKTIVCO DEFAUT GE &amp; POWER Cabinet","PASSIVE",
AM1196="AKTIVCO Coupure ENEO &amp; Baisse de tension","PASSIVE",
AM1196="Coupure ENEO &amp; Baisse de tension","PASSIVE",
AM1196="Defaut GE &amp; POWER Cabinet","PASSIVE",
AM1196="Sharing","PASSIVE",
AM1196="Sites strategiques &amp; DataCenter","PASSIVE",
AM1196="Exclu","Exclu",
AM1196="SAT","ACTIVE",
AM1196="SPARE-ISSUE","SPARE-ISSUE",
AM1196="Fiber CAmtel","ACTIVE",
AM1196="Fiber AOF","ACTIVE",
AM1196="Projet OCM (HUAWEI)","PLANNED WORKS",
AM1196="Projet OCM (NOKIA)","PLANNED WORKS",
AM1196="ACCESS-ISSUE","ACCESS-ISSUE",
AM1196="Projet OCM (ZTE, NOKIA, autres projets)","PLANNED WORKS",
AM1196="No root CAuse","No root cause",
AM1196="ODU HS","ACTIVE",
AM1196="IP &amp; VLAN","ACTIVE",
AM1196="Warehouse HUAWEI","SPARE-ISSUE",
AM1196="SPARE-HS","SPARE-ISSUE",
AM1196="Power Telco","ACTIVE", AM1196="no impacts","no impacts"
),"")</f>
        <v>ACCESS-ISSUE</v>
      </c>
      <c r="AO1196" s="93" t="s">
        <v>6352</v>
      </c>
      <c r="AP1196" s="101" t="str">
        <f t="shared" si="35"/>
        <v>SUO_040</v>
      </c>
      <c r="AR1196" s="17" t="s">
        <v>5537</v>
      </c>
      <c r="AS1196" s="7" t="s">
        <v>5537</v>
      </c>
      <c r="AT1196" s="6"/>
      <c r="AU1196" s="7"/>
      <c r="AV1196" s="3" t="s">
        <v>5537</v>
      </c>
      <c r="AW1196" s="18" t="s">
        <v>5537</v>
      </c>
      <c r="AX1196" s="18" t="s">
        <v>5537</v>
      </c>
      <c r="AY1196" s="18" t="s">
        <v>5537</v>
      </c>
      <c r="AZ1196" s="18" t="s">
        <v>5537</v>
      </c>
      <c r="BA1196" s="18" t="s">
        <v>5537</v>
      </c>
      <c r="BB1196" s="18" t="s">
        <v>5537</v>
      </c>
      <c r="BC1196" s="18" t="s">
        <v>5537</v>
      </c>
      <c r="BD1196" s="18" t="s">
        <v>5537</v>
      </c>
      <c r="BE1196" s="18" t="s">
        <v>5537</v>
      </c>
      <c r="BF1196" s="18" t="s">
        <v>5537</v>
      </c>
      <c r="BG1196" s="18" t="s">
        <v>5537</v>
      </c>
      <c r="BH1196" s="18" t="s">
        <v>6352</v>
      </c>
      <c r="BI1196" s="9" t="s">
        <v>5537</v>
      </c>
      <c r="BJ1196" s="14"/>
      <c r="BK1196" s="14" t="s">
        <v>5537</v>
      </c>
      <c r="BL1196" s="14" t="str">
        <f>_xlfn.XLOOKUP(B1196,'[4]cell downs 18042026 17h'!$B:$B,'[4]cell downs 18042026 17h'!$B:$B,"")</f>
        <v/>
      </c>
      <c r="BM1196" s="14" t="str">
        <f>_xlfn.XLOOKUP(B1196,'[5]Cells Huawei 19042026 15h'!$B:$B,'[5]Cells Huawei 19042026 15h'!$B:$B,"")</f>
        <v/>
      </c>
      <c r="BN1196" s="9" t="str">
        <f>_xlfn.XLOOKUP(B1196,'[6]cells down 19042026 9H40'!$B:$B,'[6]cells down 19042026 9H40'!$B:$B,"")</f>
        <v/>
      </c>
      <c r="BO1196" s="9" t="s">
        <v>5236</v>
      </c>
      <c r="BP1196" s="9" t="s">
        <v>318</v>
      </c>
      <c r="BQ1196" s="115"/>
    </row>
    <row r="1197" spans="1:69" s="9" customFormat="1" x14ac:dyDescent="0.3">
      <c r="A1197" s="1" t="s">
        <v>4085</v>
      </c>
      <c r="B1197" s="8" t="s">
        <v>4086</v>
      </c>
      <c r="C1197" s="3" t="str">
        <f>_xlfn.XLOOKUP(B1197,'[1]daily break down'!$D:$D,'[1]daily break down'!$E:$E,"")</f>
        <v>SUD-OUEST</v>
      </c>
      <c r="D1197" s="1" t="s">
        <v>11</v>
      </c>
      <c r="E1197" s="1" t="s">
        <v>12</v>
      </c>
      <c r="F1197" s="3" t="s">
        <v>13</v>
      </c>
      <c r="G1197" s="1" t="s">
        <v>63</v>
      </c>
      <c r="H1197" s="32" t="str">
        <f>_xlfn.XLOOKUP(B1197,[2]CALCULATION!$B:$B,[2]CALCULATION!$H:$H,"")</f>
        <v>HUAWEI</v>
      </c>
      <c r="I1197" s="28">
        <v>0</v>
      </c>
      <c r="J1197" s="28">
        <v>0</v>
      </c>
      <c r="K1197" s="28">
        <v>0</v>
      </c>
      <c r="L1197" s="28">
        <v>0</v>
      </c>
      <c r="M1197" s="28">
        <v>0</v>
      </c>
      <c r="N1197" s="28">
        <v>0</v>
      </c>
      <c r="O1197" s="28">
        <v>0</v>
      </c>
      <c r="P1197" s="28">
        <v>0</v>
      </c>
      <c r="Q1197" s="28">
        <v>0</v>
      </c>
      <c r="R1197" s="28">
        <v>0</v>
      </c>
      <c r="S1197" s="94">
        <v>0</v>
      </c>
      <c r="T1197" s="94">
        <f>_xlfn.XLOOKUP(B1197,'[3]Nur des jours'!$B:$B,'[3]Nur des jours'!$U:$U,"")</f>
        <v>0</v>
      </c>
      <c r="U1197" s="94">
        <v>0</v>
      </c>
      <c r="V1197" s="94">
        <v>0</v>
      </c>
      <c r="W1197" s="94">
        <v>0.29160353048942311</v>
      </c>
      <c r="X1197" s="94">
        <v>0</v>
      </c>
      <c r="Y1197" s="94">
        <v>0.22463281140760144</v>
      </c>
      <c r="Z1197" s="94">
        <v>0</v>
      </c>
      <c r="AA1197" s="94">
        <v>0</v>
      </c>
      <c r="AB1197" s="94">
        <v>0</v>
      </c>
      <c r="AC1197" s="94">
        <f>_xlfn.XLOOKUP(B1197,'[3]Nur des jours'!$B:$B,'[3]Nur des jours'!$N:$N,"")</f>
        <v>0</v>
      </c>
      <c r="AD1197" s="94">
        <v>0</v>
      </c>
      <c r="AE1197" s="94">
        <v>0</v>
      </c>
      <c r="AF1197" s="94">
        <v>0</v>
      </c>
      <c r="AG1197" s="94">
        <v>0</v>
      </c>
      <c r="AH1197" s="94">
        <v>0</v>
      </c>
      <c r="AI1197" s="49" t="s">
        <v>5559</v>
      </c>
      <c r="AJ1197" s="49"/>
      <c r="AK1197" s="48" t="str" cm="1">
        <f t="array" ref="AK1197">IFERROR(_xlfn.IFS(
AM1197="MPR ISSUE","PDH",
AM1197="BSS Hardware Issue","BSS",
AM1197="Sites strategiques, MLL, Pylone, etc.","ENVTECH",
AM1197="AKTIVCO DEFAUT GE &amp; POWER Cabinet","AKTIVCO",
AM1197="AKTIVCO Coupure ENEO &amp; Baisse de tension","AKTIVCO GRID ONLY",
AM1197="Coupure ENEO &amp; Baisse de tension","IHS GRID ONLY",
AM1197="Defaut GE &amp; POWER Cabinet","IHS",
AM1197="Sharing","Partners",
AM1197="Sites strategiques &amp; DataCenter","SST &amp; DC",
AM1197="Exclu","Exclu",
AM1197="SAT","SAT",
AM1197="SPARE-ISSUE","SPARE-ISSUE",
AM1197="Fiber CAmtel","TRANS_FO_CAMTEL",
AM1197="Fiber AOF","Fiber AOF",
AM1197="Projet OCM (HUAWEI)","TRAVAUX-HUAWEI",
AM1197="Projet OCM (NOKIA)","TRAVAUX-NOKIA",
AM1197="ACCESS-ISSUE","ACCESS-ISSUE",
AM1197="Projet OCM (ZTE, NOKIA, autres projets)","TRAVAUX OCM",
AM1197="No root CAuse","No root cause",
AM1197="ODU HS","PDH",
AM1197="IP &amp; VLAN","PDH",
AM1197="Warehouse HUAWEI","SPARE-ISSUE",
AM1197="SPARE-HS","SPARE-ISSUE",
AM1197="Power Telco","BSS",AM1197="no impacts","no impacts"
),"")</f>
        <v>no impacts</v>
      </c>
      <c r="AL1197" s="48" t="str" cm="1">
        <f t="array" ref="AL1197">IFERROR(_xlfn.IFS(
AM1197="MPR ISSUE","TX ISSUE",
AM1197="BSS Hardware Issue","RAN ISSUE",
AM1197="Sites strategiques, MLL, Pylone, etc.","ENVTECH",
AM1197="AKTIVCO DEFAUT GE &amp; POWER Cabinet","POWER ISSUE",
AM1197="AKTIVCO Coupure ENEO &amp; Baisse de tension","POWER ISSUE",
AM1197="Coupure ENEO &amp; Baisse de tension","POWER ISSUE",
AM1197="Defaut GE &amp; POWER Cabinet","POWER ISSUE",
AM1197="Sharing","POWER ISSUE",
AM1197="Sites strategiques &amp; DataCenter","POWER ISSUE",
AM1197="Exclu","Exclu",
AM1197="SAT","TX ISSUE",
AM1197="SPARE-ISSUE","SPARE-ISSUE",
AM1197="Fiber CAmtel","TX ISSUE",
AM1197="Fiber AOF","TX ISSUE",
AM1197="Projet OCM (HUAWEI)","TRAVAUX-HUAWEI",
AM1197="Projet OCM (NOKIA)","TRAVAUX -NOKIA",
AM1197="ACCESS-ISSUE","ACCESS-ISSUE",
AM1197="Projet OCM (ZTE, NOKIA, autres projets)","TRAVAUX OCM",
AM1197="No root CAuse","No root cause",
AM1197="ODU HS","TX ISSUE",
AM1197="IP &amp; VLAN","TX ISSUE",
AM1197="Warehouse HUAWEI","SPARE-ISSUE",
AM1197="SPARE-HS","SPARE-ISSUE",
AM1197="Power Telco","RAN ISSUE",AM1197="no impacts","no impacts"
),"")</f>
        <v>no impacts</v>
      </c>
      <c r="AM1197" s="67" t="s">
        <v>5605</v>
      </c>
      <c r="AN1197" s="48" t="str" cm="1">
        <f t="array" ref="AN1197">IFERROR(_xlfn.IFS(
AM1197="MPR ISSUE","ACTIVE",
AM1197="BSS Hardware Issue","ACTIVE",
AM1197="Sites strategiques, MLL, Pylone, etc.","PASSIVE",
AM1197="AKTIVCO DEFAUT GE &amp; POWER Cabinet","PASSIVE",
AM1197="AKTIVCO Coupure ENEO &amp; Baisse de tension","PASSIVE",
AM1197="Coupure ENEO &amp; Baisse de tension","PASSIVE",
AM1197="Defaut GE &amp; POWER Cabinet","PASSIVE",
AM1197="Sharing","PASSIVE",
AM1197="Sites strategiques &amp; DataCenter","PASSIVE",
AM1197="Exclu","Exclu",
AM1197="SAT","ACTIVE",
AM1197="SPARE-ISSUE","SPARE-ISSUE",
AM1197="Fiber CAmtel","ACTIVE",
AM1197="Fiber AOF","ACTIVE",
AM1197="Projet OCM (HUAWEI)","PLANNED WORKS",
AM1197="Projet OCM (NOKIA)","PLANNED WORKS",
AM1197="ACCESS-ISSUE","ACCESS-ISSUE",
AM1197="Projet OCM (ZTE, NOKIA, autres projets)","PLANNED WORKS",
AM1197="No root CAuse","No root cause",
AM1197="ODU HS","ACTIVE",
AM1197="IP &amp; VLAN","ACTIVE",
AM1197="Warehouse HUAWEI","SPARE-ISSUE",
AM1197="SPARE-HS","SPARE-ISSUE",
AM1197="Power Telco","ACTIVE", AM1197="no impacts","no impacts"
),"")</f>
        <v>no impacts</v>
      </c>
      <c r="AO1197" s="93" t="s">
        <v>5537</v>
      </c>
      <c r="AP1197" s="101" t="str">
        <f t="shared" si="35"/>
        <v>SUO_082</v>
      </c>
      <c r="AR1197" s="17" t="s">
        <v>5537</v>
      </c>
      <c r="AS1197" s="7" t="s">
        <v>5537</v>
      </c>
      <c r="AT1197" s="6"/>
      <c r="AU1197" s="7"/>
      <c r="AV1197" s="3" t="s">
        <v>5537</v>
      </c>
      <c r="AW1197" s="18" t="s">
        <v>5537</v>
      </c>
      <c r="AX1197" s="18" t="s">
        <v>5537</v>
      </c>
      <c r="AY1197" s="18" t="s">
        <v>5537</v>
      </c>
      <c r="AZ1197" s="18" t="s">
        <v>5537</v>
      </c>
      <c r="BA1197" s="18" t="s">
        <v>5537</v>
      </c>
      <c r="BB1197" s="18" t="s">
        <v>5537</v>
      </c>
      <c r="BC1197" s="18" t="s">
        <v>5537</v>
      </c>
      <c r="BD1197" s="18" t="s">
        <v>5537</v>
      </c>
      <c r="BE1197" s="18" t="s">
        <v>5537</v>
      </c>
      <c r="BF1197" s="18" t="s">
        <v>5537</v>
      </c>
      <c r="BG1197" s="18" t="s">
        <v>5537</v>
      </c>
      <c r="BH1197" s="18" t="s">
        <v>5537</v>
      </c>
      <c r="BI1197" s="9" t="s">
        <v>5537</v>
      </c>
      <c r="BJ1197" s="14"/>
      <c r="BK1197" s="14" t="s">
        <v>5537</v>
      </c>
      <c r="BL1197" s="14" t="str">
        <f>_xlfn.XLOOKUP(B1197,'[4]cell downs 18042026 17h'!$B:$B,'[4]cell downs 18042026 17h'!$B:$B,"")</f>
        <v/>
      </c>
      <c r="BM1197" s="14" t="str">
        <f>_xlfn.XLOOKUP(B1197,'[5]Cells Huawei 19042026 15h'!$B:$B,'[5]Cells Huawei 19042026 15h'!$B:$B,"")</f>
        <v/>
      </c>
      <c r="BN1197" s="9" t="str">
        <f>_xlfn.XLOOKUP(B1197,'[6]cells down 19042026 9H40'!$B:$B,'[6]cells down 19042026 9H40'!$B:$B,"")</f>
        <v/>
      </c>
      <c r="BO1197" s="9" t="s">
        <v>4086</v>
      </c>
      <c r="BP1197" s="9" t="s">
        <v>5537</v>
      </c>
      <c r="BQ1197" s="115"/>
    </row>
    <row r="1198" spans="1:69" s="9" customFormat="1" x14ac:dyDescent="0.3">
      <c r="A1198" s="1" t="s">
        <v>4982</v>
      </c>
      <c r="B1198" s="8" t="s">
        <v>4983</v>
      </c>
      <c r="C1198" s="3" t="str">
        <f>_xlfn.XLOOKUP(B1198,'[1]daily break down'!$D:$D,'[1]daily break down'!$E:$E,"")</f>
        <v>Yaounde</v>
      </c>
      <c r="D1198" s="1" t="s">
        <v>11</v>
      </c>
      <c r="E1198" s="1" t="s">
        <v>12</v>
      </c>
      <c r="F1198" s="3" t="s">
        <v>37</v>
      </c>
      <c r="G1198" s="1" t="s">
        <v>38</v>
      </c>
      <c r="H1198" s="34" t="str">
        <f>_xlfn.XLOOKUP(B1198,[2]CALCULATION!$B:$B,[2]CALCULATION!$H:$H,"")</f>
        <v>ZTE</v>
      </c>
      <c r="I1198" s="28">
        <v>0</v>
      </c>
      <c r="J1198" s="28">
        <v>0</v>
      </c>
      <c r="K1198" s="28">
        <v>0</v>
      </c>
      <c r="L1198" s="28">
        <v>0</v>
      </c>
      <c r="M1198" s="28">
        <v>0</v>
      </c>
      <c r="N1198" s="28">
        <v>0</v>
      </c>
      <c r="O1198" s="28">
        <v>0</v>
      </c>
      <c r="P1198" s="28">
        <v>0</v>
      </c>
      <c r="Q1198" s="28">
        <v>0</v>
      </c>
      <c r="R1198" s="28">
        <v>0</v>
      </c>
      <c r="S1198" s="94">
        <v>0</v>
      </c>
      <c r="T1198" s="94">
        <f>_xlfn.XLOOKUP(B1198,'[3]Nur des jours'!$B:$B,'[3]Nur des jours'!$U:$U,"")</f>
        <v>2.4255706511662188E-3</v>
      </c>
      <c r="U1198" s="94">
        <v>0</v>
      </c>
      <c r="V1198" s="94">
        <v>0</v>
      </c>
      <c r="W1198" s="94">
        <v>0.1308202994580995</v>
      </c>
      <c r="X1198" s="94">
        <v>0.26007111202426669</v>
      </c>
      <c r="Y1198" s="94">
        <v>0.21744527484569121</v>
      </c>
      <c r="Z1198" s="94">
        <v>0</v>
      </c>
      <c r="AA1198" s="94">
        <v>0</v>
      </c>
      <c r="AB1198" s="94">
        <v>0</v>
      </c>
      <c r="AC1198" s="94">
        <f>_xlfn.XLOOKUP(B1198,'[3]Nur des jours'!$B:$B,'[3]Nur des jours'!$N:$N,"")</f>
        <v>0</v>
      </c>
      <c r="AD1198" s="94">
        <v>0</v>
      </c>
      <c r="AE1198" s="94">
        <v>0</v>
      </c>
      <c r="AF1198" s="94">
        <v>0</v>
      </c>
      <c r="AG1198" s="94">
        <v>0</v>
      </c>
      <c r="AH1198" s="94">
        <v>0</v>
      </c>
      <c r="AI1198" s="49" t="s">
        <v>5559</v>
      </c>
      <c r="AJ1198" s="49"/>
      <c r="AK1198" s="48" t="str" cm="1">
        <f t="array" ref="AK1198">IFERROR(_xlfn.IFS(
AM1198="MPR ISSUE","PDH",
AM1198="BSS Hardware Issue","BSS",
AM1198="Sites strategiques, MLL, Pylone, etc.","ENVTECH",
AM1198="AKTIVCO DEFAUT GE &amp; POWER Cabinet","AKTIVCO",
AM1198="AKTIVCO Coupure ENEO &amp; Baisse de tension","AKTIVCO GRID ONLY",
AM1198="Coupure ENEO &amp; Baisse de tension","IHS GRID ONLY",
AM1198="Defaut GE &amp; POWER Cabinet","IHS",
AM1198="Sharing","Partners",
AM1198="Sites strategiques &amp; DataCenter","SST &amp; DC",
AM1198="Exclu","Exclu",
AM1198="SAT","SAT",
AM1198="SPARE-ISSUE","SPARE-ISSUE",
AM1198="Fiber CAmtel","TRANS_FO_CAMTEL",
AM1198="Fiber AOF","Fiber AOF",
AM1198="Projet OCM (HUAWEI)","TRAVAUX-HUAWEI",
AM1198="Projet OCM (NOKIA)","TRAVAUX-NOKIA",
AM1198="ACCESS-ISSUE","ACCESS-ISSUE",
AM1198="Projet OCM (ZTE, NOKIA, autres projets)","TRAVAUX OCM",
AM1198="No root CAuse","No root cause",
AM1198="ODU HS","PDH",
AM1198="IP &amp; VLAN","PDH",
AM1198="Warehouse HUAWEI","SPARE-ISSUE",
AM1198="SPARE-HS","SPARE-ISSUE",
AM1198="Power Telco","BSS",AM1198="no impacts","no impacts"
),"")</f>
        <v>no impacts</v>
      </c>
      <c r="AL1198" s="48" t="str" cm="1">
        <f t="array" ref="AL1198">IFERROR(_xlfn.IFS(
AM1198="MPR ISSUE","TX ISSUE",
AM1198="BSS Hardware Issue","RAN ISSUE",
AM1198="Sites strategiques, MLL, Pylone, etc.","ENVTECH",
AM1198="AKTIVCO DEFAUT GE &amp; POWER Cabinet","POWER ISSUE",
AM1198="AKTIVCO Coupure ENEO &amp; Baisse de tension","POWER ISSUE",
AM1198="Coupure ENEO &amp; Baisse de tension","POWER ISSUE",
AM1198="Defaut GE &amp; POWER Cabinet","POWER ISSUE",
AM1198="Sharing","POWER ISSUE",
AM1198="Sites strategiques &amp; DataCenter","POWER ISSUE",
AM1198="Exclu","Exclu",
AM1198="SAT","TX ISSUE",
AM1198="SPARE-ISSUE","SPARE-ISSUE",
AM1198="Fiber CAmtel","TX ISSUE",
AM1198="Fiber AOF","TX ISSUE",
AM1198="Projet OCM (HUAWEI)","TRAVAUX-HUAWEI",
AM1198="Projet OCM (NOKIA)","TRAVAUX -NOKIA",
AM1198="ACCESS-ISSUE","ACCESS-ISSUE",
AM1198="Projet OCM (ZTE, NOKIA, autres projets)","TRAVAUX OCM",
AM1198="No root CAuse","No root cause",
AM1198="ODU HS","TX ISSUE",
AM1198="IP &amp; VLAN","TX ISSUE",
AM1198="Warehouse HUAWEI","SPARE-ISSUE",
AM1198="SPARE-HS","SPARE-ISSUE",
AM1198="Power Telco","RAN ISSUE",AM1198="no impacts","no impacts"
),"")</f>
        <v>no impacts</v>
      </c>
      <c r="AM1198" s="67" t="s">
        <v>5605</v>
      </c>
      <c r="AN1198" s="48" t="str" cm="1">
        <f t="array" ref="AN1198">IFERROR(_xlfn.IFS(
AM1198="MPR ISSUE","ACTIVE",
AM1198="BSS Hardware Issue","ACTIVE",
AM1198="Sites strategiques, MLL, Pylone, etc.","PASSIVE",
AM1198="AKTIVCO DEFAUT GE &amp; POWER Cabinet","PASSIVE",
AM1198="AKTIVCO Coupure ENEO &amp; Baisse de tension","PASSIVE",
AM1198="Coupure ENEO &amp; Baisse de tension","PASSIVE",
AM1198="Defaut GE &amp; POWER Cabinet","PASSIVE",
AM1198="Sharing","PASSIVE",
AM1198="Sites strategiques &amp; DataCenter","PASSIVE",
AM1198="Exclu","Exclu",
AM1198="SAT","ACTIVE",
AM1198="SPARE-ISSUE","SPARE-ISSUE",
AM1198="Fiber CAmtel","ACTIVE",
AM1198="Fiber AOF","ACTIVE",
AM1198="Projet OCM (HUAWEI)","PLANNED WORKS",
AM1198="Projet OCM (NOKIA)","PLANNED WORKS",
AM1198="ACCESS-ISSUE","ACCESS-ISSUE",
AM1198="Projet OCM (ZTE, NOKIA, autres projets)","PLANNED WORKS",
AM1198="No root CAuse","No root cause",
AM1198="ODU HS","ACTIVE",
AM1198="IP &amp; VLAN","ACTIVE",
AM1198="Warehouse HUAWEI","SPARE-ISSUE",
AM1198="SPARE-HS","SPARE-ISSUE",
AM1198="Power Telco","ACTIVE", AM1198="no impacts","no impacts"
),"")</f>
        <v>no impacts</v>
      </c>
      <c r="AO1198" s="93" t="s">
        <v>5537</v>
      </c>
      <c r="AP1198" s="101" t="str">
        <f t="shared" si="35"/>
        <v>CTR_518</v>
      </c>
      <c r="AR1198" s="17" t="s">
        <v>5537</v>
      </c>
      <c r="AS1198" s="7" t="s">
        <v>5537</v>
      </c>
      <c r="AT1198" s="6"/>
      <c r="AU1198" s="7"/>
      <c r="AV1198" s="3" t="s">
        <v>5537</v>
      </c>
      <c r="AW1198" s="18" t="s">
        <v>5537</v>
      </c>
      <c r="AX1198" s="18" t="s">
        <v>5537</v>
      </c>
      <c r="AY1198" s="18" t="s">
        <v>5537</v>
      </c>
      <c r="AZ1198" s="18" t="s">
        <v>5537</v>
      </c>
      <c r="BA1198" s="18" t="s">
        <v>5537</v>
      </c>
      <c r="BB1198" s="18" t="s">
        <v>5537</v>
      </c>
      <c r="BC1198" s="18" t="s">
        <v>5537</v>
      </c>
      <c r="BD1198" s="18" t="s">
        <v>5537</v>
      </c>
      <c r="BE1198" s="18" t="s">
        <v>5537</v>
      </c>
      <c r="BF1198" s="18" t="s">
        <v>5537</v>
      </c>
      <c r="BG1198" s="18" t="s">
        <v>5537</v>
      </c>
      <c r="BH1198" s="18" t="s">
        <v>5537</v>
      </c>
      <c r="BI1198" s="9" t="s">
        <v>5537</v>
      </c>
      <c r="BJ1198" s="14"/>
      <c r="BK1198" s="14" t="s">
        <v>5537</v>
      </c>
      <c r="BL1198" s="14" t="str">
        <f>_xlfn.XLOOKUP(B1198,'[4]cell downs 18042026 17h'!$B:$B,'[4]cell downs 18042026 17h'!$B:$B,"")</f>
        <v/>
      </c>
      <c r="BM1198" s="14" t="str">
        <f>_xlfn.XLOOKUP(B1198,'[5]Cells Huawei 19042026 15h'!$B:$B,'[5]Cells Huawei 19042026 15h'!$B:$B,"")</f>
        <v/>
      </c>
      <c r="BN1198" s="9" t="str">
        <f>_xlfn.XLOOKUP(B1198,'[6]cells down 19042026 9H40'!$B:$B,'[6]cells down 19042026 9H40'!$B:$B,"")</f>
        <v/>
      </c>
      <c r="BO1198" s="9" t="s">
        <v>4983</v>
      </c>
      <c r="BP1198" s="9" t="s">
        <v>594</v>
      </c>
      <c r="BQ1198" s="115"/>
    </row>
    <row r="1199" spans="1:69" s="9" customFormat="1" x14ac:dyDescent="0.3">
      <c r="A1199" s="1" t="s">
        <v>156</v>
      </c>
      <c r="B1199" s="8" t="s">
        <v>157</v>
      </c>
      <c r="C1199" s="3" t="str">
        <f>_xlfn.XLOOKUP(B1199,'[1]daily break down'!$D:$D,'[1]daily break down'!$E:$E,"")</f>
        <v>EXTREME-NORD</v>
      </c>
      <c r="D1199" s="1" t="s">
        <v>11</v>
      </c>
      <c r="E1199" s="1" t="s">
        <v>66</v>
      </c>
      <c r="F1199" s="3" t="s">
        <v>55</v>
      </c>
      <c r="G1199" s="1" t="s">
        <v>156</v>
      </c>
      <c r="H1199" s="32" t="str">
        <f>_xlfn.XLOOKUP(B1199,[2]CALCULATION!$B:$B,[2]CALCULATION!$H:$H,"")</f>
        <v>HUAWEI</v>
      </c>
      <c r="I1199" s="28">
        <v>0</v>
      </c>
      <c r="J1199" s="28">
        <v>0</v>
      </c>
      <c r="K1199" s="28">
        <v>0</v>
      </c>
      <c r="L1199" s="28">
        <v>0</v>
      </c>
      <c r="M1199" s="28">
        <v>0</v>
      </c>
      <c r="N1199" s="28">
        <v>0</v>
      </c>
      <c r="O1199" s="28">
        <v>0</v>
      </c>
      <c r="P1199" s="28">
        <v>0</v>
      </c>
      <c r="Q1199" s="28">
        <v>0</v>
      </c>
      <c r="R1199" s="28">
        <v>0</v>
      </c>
      <c r="S1199" s="94">
        <v>0</v>
      </c>
      <c r="T1199" s="94">
        <f>_xlfn.XLOOKUP(B1199,'[3]Nur des jours'!$B:$B,'[3]Nur des jours'!$U:$U,"")</f>
        <v>0</v>
      </c>
      <c r="U1199" s="94">
        <v>0</v>
      </c>
      <c r="V1199" s="94">
        <v>0.96122154591605258</v>
      </c>
      <c r="W1199" s="94">
        <v>0</v>
      </c>
      <c r="X1199" s="94">
        <v>0</v>
      </c>
      <c r="Y1199" s="94">
        <v>0.2127368141698984</v>
      </c>
      <c r="Z1199" s="94">
        <v>0</v>
      </c>
      <c r="AA1199" s="94">
        <v>0</v>
      </c>
      <c r="AB1199" s="94">
        <v>0</v>
      </c>
      <c r="AC1199" s="94">
        <f>_xlfn.XLOOKUP(B1199,'[3]Nur des jours'!$B:$B,'[3]Nur des jours'!$N:$N,"")</f>
        <v>0</v>
      </c>
      <c r="AD1199" s="94">
        <v>0</v>
      </c>
      <c r="AE1199" s="94">
        <v>0</v>
      </c>
      <c r="AF1199" s="94">
        <v>0</v>
      </c>
      <c r="AG1199" s="94">
        <v>0</v>
      </c>
      <c r="AH1199" s="94">
        <v>0</v>
      </c>
      <c r="AI1199" s="49" t="s">
        <v>6659</v>
      </c>
      <c r="AJ1199" s="49"/>
      <c r="AK1199" s="48" t="str" cm="1">
        <f t="array" ref="AK1199">IFERROR(_xlfn.IFS(
AM1199="MPR ISSUE","PDH",
AM1199="BSS Hardware Issue","BSS",
AM1199="Sites strategiques, MLL, Pylone, etc.","ENVTECH",
AM1199="AKTIVCO DEFAUT GE &amp; POWER Cabinet","AKTIVCO",
AM1199="AKTIVCO Coupure ENEO &amp; Baisse de tension","AKTIVCO GRID ONLY",
AM1199="Coupure ENEO &amp; Baisse de tension","IHS GRID ONLY",
AM1199="Defaut GE &amp; POWER Cabinet","IHS",
AM1199="Sharing","Partners",
AM1199="Sites strategiques &amp; DataCenter","SST &amp; DC",
AM1199="Exclu","Exclu",
AM1199="SAT","SAT",
AM1199="SPARE-ISSUE","SPARE-ISSUE",
AM1199="Fiber CAmtel","TRANS_FO_CAMTEL",
AM1199="Fiber AOF","Fiber AOF",
AM1199="Projet OCM (HUAWEI)","TRAVAUX-HUAWEI",
AM1199="Projet OCM (NOKIA)","TRAVAUX-NOKIA",
AM1199="ACCESS-ISSUE","ACCESS-ISSUE",
AM1199="Projet OCM (ZTE, NOKIA, autres projets)","TRAVAUX OCM",
AM1199="No root CAuse","No root cause",
AM1199="ODU HS","PDH",
AM1199="IP &amp; VLAN","PDH",
AM1199="Warehouse HUAWEI","SPARE-ISSUE",
AM1199="SPARE-HS","SPARE-ISSUE",
AM1199="Power Telco","BSS",AM1199="no impacts","no impacts"
),"")</f>
        <v>no impacts</v>
      </c>
      <c r="AL1199" s="48" t="str" cm="1">
        <f t="array" ref="AL1199">IFERROR(_xlfn.IFS(
AM1199="MPR ISSUE","TX ISSUE",
AM1199="BSS Hardware Issue","RAN ISSUE",
AM1199="Sites strategiques, MLL, Pylone, etc.","ENVTECH",
AM1199="AKTIVCO DEFAUT GE &amp; POWER Cabinet","POWER ISSUE",
AM1199="AKTIVCO Coupure ENEO &amp; Baisse de tension","POWER ISSUE",
AM1199="Coupure ENEO &amp; Baisse de tension","POWER ISSUE",
AM1199="Defaut GE &amp; POWER Cabinet","POWER ISSUE",
AM1199="Sharing","POWER ISSUE",
AM1199="Sites strategiques &amp; DataCenter","POWER ISSUE",
AM1199="Exclu","Exclu",
AM1199="SAT","TX ISSUE",
AM1199="SPARE-ISSUE","SPARE-ISSUE",
AM1199="Fiber CAmtel","TX ISSUE",
AM1199="Fiber AOF","TX ISSUE",
AM1199="Projet OCM (HUAWEI)","TRAVAUX-HUAWEI",
AM1199="Projet OCM (NOKIA)","TRAVAUX -NOKIA",
AM1199="ACCESS-ISSUE","ACCESS-ISSUE",
AM1199="Projet OCM (ZTE, NOKIA, autres projets)","TRAVAUX OCM",
AM1199="No root CAuse","No root cause",
AM1199="ODU HS","TX ISSUE",
AM1199="IP &amp; VLAN","TX ISSUE",
AM1199="Warehouse HUAWEI","SPARE-ISSUE",
AM1199="SPARE-HS","SPARE-ISSUE",
AM1199="Power Telco","RAN ISSUE",AM1199="no impacts","no impacts"
),"")</f>
        <v>no impacts</v>
      </c>
      <c r="AM1199" s="67" t="s">
        <v>5605</v>
      </c>
      <c r="AN1199" s="48" t="str" cm="1">
        <f t="array" ref="AN1199">IFERROR(_xlfn.IFS(
AM1199="MPR ISSUE","ACTIVE",
AM1199="BSS Hardware Issue","ACTIVE",
AM1199="Sites strategiques, MLL, Pylone, etc.","PASSIVE",
AM1199="AKTIVCO DEFAUT GE &amp; POWER Cabinet","PASSIVE",
AM1199="AKTIVCO Coupure ENEO &amp; Baisse de tension","PASSIVE",
AM1199="Coupure ENEO &amp; Baisse de tension","PASSIVE",
AM1199="Defaut GE &amp; POWER Cabinet","PASSIVE",
AM1199="Sharing","PASSIVE",
AM1199="Sites strategiques &amp; DataCenter","PASSIVE",
AM1199="Exclu","Exclu",
AM1199="SAT","ACTIVE",
AM1199="SPARE-ISSUE","SPARE-ISSUE",
AM1199="Fiber CAmtel","ACTIVE",
AM1199="Fiber AOF","ACTIVE",
AM1199="Projet OCM (HUAWEI)","PLANNED WORKS",
AM1199="Projet OCM (NOKIA)","PLANNED WORKS",
AM1199="ACCESS-ISSUE","ACCESS-ISSUE",
AM1199="Projet OCM (ZTE, NOKIA, autres projets)","PLANNED WORKS",
AM1199="No root CAuse","No root cause",
AM1199="ODU HS","ACTIVE",
AM1199="IP &amp; VLAN","ACTIVE",
AM1199="Warehouse HUAWEI","SPARE-ISSUE",
AM1199="SPARE-HS","SPARE-ISSUE",
AM1199="Power Telco","ACTIVE", AM1199="no impacts","no impacts"
),"")</f>
        <v>no impacts</v>
      </c>
      <c r="AO1199" s="93" t="s">
        <v>5537</v>
      </c>
      <c r="AP1199" s="101" t="str">
        <f t="shared" si="35"/>
        <v>EXN_051</v>
      </c>
      <c r="AR1199" s="17" t="s">
        <v>5537</v>
      </c>
      <c r="AS1199" s="7" t="s">
        <v>5537</v>
      </c>
      <c r="AT1199" s="6"/>
      <c r="AU1199" s="7"/>
      <c r="AV1199" s="3" t="s">
        <v>5537</v>
      </c>
      <c r="AW1199" s="18" t="s">
        <v>5537</v>
      </c>
      <c r="AX1199" s="18" t="s">
        <v>5537</v>
      </c>
      <c r="AY1199" s="18" t="s">
        <v>5537</v>
      </c>
      <c r="AZ1199" s="18" t="s">
        <v>5537</v>
      </c>
      <c r="BA1199" s="18" t="s">
        <v>5537</v>
      </c>
      <c r="BB1199" s="18" t="s">
        <v>5537</v>
      </c>
      <c r="BC1199" s="18" t="s">
        <v>5537</v>
      </c>
      <c r="BD1199" s="18" t="s">
        <v>5537</v>
      </c>
      <c r="BE1199" s="18" t="s">
        <v>5537</v>
      </c>
      <c r="BF1199" s="18" t="s">
        <v>5537</v>
      </c>
      <c r="BG1199" s="18" t="s">
        <v>5537</v>
      </c>
      <c r="BH1199" s="18" t="s">
        <v>5537</v>
      </c>
      <c r="BI1199" s="9" t="s">
        <v>5537</v>
      </c>
      <c r="BJ1199" s="14"/>
      <c r="BK1199" s="14" t="s">
        <v>5537</v>
      </c>
      <c r="BL1199" s="14" t="str">
        <f>_xlfn.XLOOKUP(B1199,'[4]cell downs 18042026 17h'!$B:$B,'[4]cell downs 18042026 17h'!$B:$B,"")</f>
        <v/>
      </c>
      <c r="BM1199" s="14" t="str">
        <f>_xlfn.XLOOKUP(B1199,'[5]Cells Huawei 19042026 15h'!$B:$B,'[5]Cells Huawei 19042026 15h'!$B:$B,"")</f>
        <v/>
      </c>
      <c r="BN1199" s="9" t="str">
        <f>_xlfn.XLOOKUP(B1199,'[6]cells down 19042026 9H40'!$B:$B,'[6]cells down 19042026 9H40'!$B:$B,"")</f>
        <v/>
      </c>
      <c r="BO1199" s="9" t="s">
        <v>157</v>
      </c>
      <c r="BP1199" s="9" t="s">
        <v>5537</v>
      </c>
      <c r="BQ1199" s="115"/>
    </row>
    <row r="1200" spans="1:69" s="9" customFormat="1" x14ac:dyDescent="0.3">
      <c r="A1200" s="1" t="s">
        <v>3822</v>
      </c>
      <c r="B1200" s="8" t="s">
        <v>3823</v>
      </c>
      <c r="C1200" s="3" t="str">
        <f>_xlfn.XLOOKUP(B1200,'[1]daily break down'!$D:$D,'[1]daily break down'!$E:$E,"")</f>
        <v>NORD</v>
      </c>
      <c r="D1200" s="1" t="s">
        <v>11</v>
      </c>
      <c r="E1200" s="1" t="s">
        <v>154</v>
      </c>
      <c r="F1200" s="3" t="s">
        <v>23</v>
      </c>
      <c r="G1200" s="1" t="s">
        <v>3824</v>
      </c>
      <c r="H1200" s="32" t="str">
        <f>_xlfn.XLOOKUP(B1200,[2]CALCULATION!$B:$B,[2]CALCULATION!$H:$H,"")</f>
        <v>HUAWEI</v>
      </c>
      <c r="I1200" s="28">
        <v>0</v>
      </c>
      <c r="J1200" s="28">
        <v>0</v>
      </c>
      <c r="K1200" s="28">
        <v>0</v>
      </c>
      <c r="L1200" s="28">
        <v>0</v>
      </c>
      <c r="M1200" s="28">
        <v>0</v>
      </c>
      <c r="N1200" s="28">
        <v>0</v>
      </c>
      <c r="O1200" s="28">
        <v>0</v>
      </c>
      <c r="P1200" s="28">
        <v>0</v>
      </c>
      <c r="Q1200" s="28">
        <v>0</v>
      </c>
      <c r="R1200" s="28">
        <v>0</v>
      </c>
      <c r="S1200" s="94">
        <v>0</v>
      </c>
      <c r="T1200" s="94">
        <f>_xlfn.XLOOKUP(B1200,'[3]Nur des jours'!$B:$B,'[3]Nur des jours'!$U:$U,"")</f>
        <v>0</v>
      </c>
      <c r="U1200" s="94">
        <v>0</v>
      </c>
      <c r="V1200" s="94">
        <v>7.2232067185453427E-2</v>
      </c>
      <c r="W1200" s="94">
        <v>0.87250986636532524</v>
      </c>
      <c r="X1200" s="94">
        <v>0.20635185613227067</v>
      </c>
      <c r="Y1200" s="94">
        <v>0.20207143733609562</v>
      </c>
      <c r="Z1200" s="94">
        <v>0</v>
      </c>
      <c r="AA1200" s="94">
        <v>0</v>
      </c>
      <c r="AB1200" s="94">
        <v>0</v>
      </c>
      <c r="AC1200" s="94">
        <f>_xlfn.XLOOKUP(B1200,'[3]Nur des jours'!$B:$B,'[3]Nur des jours'!$N:$N,"")</f>
        <v>0</v>
      </c>
      <c r="AD1200" s="94">
        <v>0</v>
      </c>
      <c r="AE1200" s="94">
        <v>0</v>
      </c>
      <c r="AF1200" s="94">
        <v>0</v>
      </c>
      <c r="AG1200" s="94">
        <v>0</v>
      </c>
      <c r="AH1200" s="94">
        <v>0</v>
      </c>
      <c r="AI1200" s="49" t="s">
        <v>5559</v>
      </c>
      <c r="AJ1200" s="49"/>
      <c r="AK1200" s="48" t="str" cm="1">
        <f t="array" ref="AK1200">IFERROR(_xlfn.IFS(
AM1200="MPR ISSUE","PDH",
AM1200="BSS Hardware Issue","BSS",
AM1200="Sites strategiques, MLL, Pylone, etc.","ENVTECH",
AM1200="AKTIVCO DEFAUT GE &amp; POWER Cabinet","AKTIVCO",
AM1200="AKTIVCO Coupure ENEO &amp; Baisse de tension","AKTIVCO GRID ONLY",
AM1200="Coupure ENEO &amp; Baisse de tension","IHS GRID ONLY",
AM1200="Defaut GE &amp; POWER Cabinet","IHS",
AM1200="Sharing","Partners",
AM1200="Sites strategiques &amp; DataCenter","SST &amp; DC",
AM1200="Exclu","Exclu",
AM1200="SAT","SAT",
AM1200="SPARE-ISSUE","SPARE-ISSUE",
AM1200="Fiber CAmtel","TRANS_FO_CAMTEL",
AM1200="Fiber AOF","Fiber AOF",
AM1200="Projet OCM (HUAWEI)","TRAVAUX-HUAWEI",
AM1200="Projet OCM (NOKIA)","TRAVAUX-NOKIA",
AM1200="ACCESS-ISSUE","ACCESS-ISSUE",
AM1200="Projet OCM (ZTE, NOKIA, autres projets)","TRAVAUX OCM",
AM1200="No root CAuse","No root cause",
AM1200="ODU HS","PDH",
AM1200="IP &amp; VLAN","PDH",
AM1200="Warehouse HUAWEI","SPARE-ISSUE",
AM1200="SPARE-HS","SPARE-ISSUE",
AM1200="Power Telco","BSS",AM1200="no impacts","no impacts"
),"")</f>
        <v>no impacts</v>
      </c>
      <c r="AL1200" s="48" t="str" cm="1">
        <f t="array" ref="AL1200">IFERROR(_xlfn.IFS(
AM1200="MPR ISSUE","TX ISSUE",
AM1200="BSS Hardware Issue","RAN ISSUE",
AM1200="Sites strategiques, MLL, Pylone, etc.","ENVTECH",
AM1200="AKTIVCO DEFAUT GE &amp; POWER Cabinet","POWER ISSUE",
AM1200="AKTIVCO Coupure ENEO &amp; Baisse de tension","POWER ISSUE",
AM1200="Coupure ENEO &amp; Baisse de tension","POWER ISSUE",
AM1200="Defaut GE &amp; POWER Cabinet","POWER ISSUE",
AM1200="Sharing","POWER ISSUE",
AM1200="Sites strategiques &amp; DataCenter","POWER ISSUE",
AM1200="Exclu","Exclu",
AM1200="SAT","TX ISSUE",
AM1200="SPARE-ISSUE","SPARE-ISSUE",
AM1200="Fiber CAmtel","TX ISSUE",
AM1200="Fiber AOF","TX ISSUE",
AM1200="Projet OCM (HUAWEI)","TRAVAUX-HUAWEI",
AM1200="Projet OCM (NOKIA)","TRAVAUX -NOKIA",
AM1200="ACCESS-ISSUE","ACCESS-ISSUE",
AM1200="Projet OCM (ZTE, NOKIA, autres projets)","TRAVAUX OCM",
AM1200="No root CAuse","No root cause",
AM1200="ODU HS","TX ISSUE",
AM1200="IP &amp; VLAN","TX ISSUE",
AM1200="Warehouse HUAWEI","SPARE-ISSUE",
AM1200="SPARE-HS","SPARE-ISSUE",
AM1200="Power Telco","RAN ISSUE",AM1200="no impacts","no impacts"
),"")</f>
        <v>no impacts</v>
      </c>
      <c r="AM1200" s="67" t="s">
        <v>5605</v>
      </c>
      <c r="AN1200" s="48" t="str" cm="1">
        <f t="array" ref="AN1200">IFERROR(_xlfn.IFS(
AM1200="MPR ISSUE","ACTIVE",
AM1200="BSS Hardware Issue","ACTIVE",
AM1200="Sites strategiques, MLL, Pylone, etc.","PASSIVE",
AM1200="AKTIVCO DEFAUT GE &amp; POWER Cabinet","PASSIVE",
AM1200="AKTIVCO Coupure ENEO &amp; Baisse de tension","PASSIVE",
AM1200="Coupure ENEO &amp; Baisse de tension","PASSIVE",
AM1200="Defaut GE &amp; POWER Cabinet","PASSIVE",
AM1200="Sharing","PASSIVE",
AM1200="Sites strategiques &amp; DataCenter","PASSIVE",
AM1200="Exclu","Exclu",
AM1200="SAT","ACTIVE",
AM1200="SPARE-ISSUE","SPARE-ISSUE",
AM1200="Fiber CAmtel","ACTIVE",
AM1200="Fiber AOF","ACTIVE",
AM1200="Projet OCM (HUAWEI)","PLANNED WORKS",
AM1200="Projet OCM (NOKIA)","PLANNED WORKS",
AM1200="ACCESS-ISSUE","ACCESS-ISSUE",
AM1200="Projet OCM (ZTE, NOKIA, autres projets)","PLANNED WORKS",
AM1200="No root CAuse","No root cause",
AM1200="ODU HS","ACTIVE",
AM1200="IP &amp; VLAN","ACTIVE",
AM1200="Warehouse HUAWEI","SPARE-ISSUE",
AM1200="SPARE-HS","SPARE-ISSUE",
AM1200="Power Telco","ACTIVE", AM1200="no impacts","no impacts"
),"")</f>
        <v>no impacts</v>
      </c>
      <c r="AO1200" s="93" t="s">
        <v>5537</v>
      </c>
      <c r="AP1200" s="101" t="str">
        <f t="shared" si="35"/>
        <v>NRD_092</v>
      </c>
      <c r="AR1200" s="17" t="s">
        <v>5537</v>
      </c>
      <c r="AS1200" s="7" t="s">
        <v>5537</v>
      </c>
      <c r="AT1200" s="6"/>
      <c r="AU1200" s="7"/>
      <c r="AV1200" s="3" t="s">
        <v>5537</v>
      </c>
      <c r="AW1200" s="18" t="s">
        <v>5537</v>
      </c>
      <c r="AX1200" s="18" t="s">
        <v>5537</v>
      </c>
      <c r="AY1200" s="18" t="s">
        <v>5537</v>
      </c>
      <c r="AZ1200" s="18" t="s">
        <v>5537</v>
      </c>
      <c r="BA1200" s="18" t="s">
        <v>5537</v>
      </c>
      <c r="BB1200" s="18" t="s">
        <v>5537</v>
      </c>
      <c r="BC1200" s="18" t="s">
        <v>5537</v>
      </c>
      <c r="BD1200" s="18" t="s">
        <v>5537</v>
      </c>
      <c r="BE1200" s="18" t="s">
        <v>5537</v>
      </c>
      <c r="BF1200" s="18" t="s">
        <v>5537</v>
      </c>
      <c r="BG1200" s="18" t="s">
        <v>5537</v>
      </c>
      <c r="BH1200" s="18" t="s">
        <v>5537</v>
      </c>
      <c r="BI1200" s="9" t="s">
        <v>5537</v>
      </c>
      <c r="BJ1200" s="14"/>
      <c r="BK1200" s="14" t="s">
        <v>5537</v>
      </c>
      <c r="BL1200" s="14" t="str">
        <f>_xlfn.XLOOKUP(B1200,'[4]cell downs 18042026 17h'!$B:$B,'[4]cell downs 18042026 17h'!$B:$B,"")</f>
        <v/>
      </c>
      <c r="BM1200" s="14" t="str">
        <f>_xlfn.XLOOKUP(B1200,'[5]Cells Huawei 19042026 15h'!$B:$B,'[5]Cells Huawei 19042026 15h'!$B:$B,"")</f>
        <v/>
      </c>
      <c r="BN1200" s="9" t="str">
        <f>_xlfn.XLOOKUP(B1200,'[6]cells down 19042026 9H40'!$B:$B,'[6]cells down 19042026 9H40'!$B:$B,"")</f>
        <v/>
      </c>
      <c r="BO1200" s="9" t="s">
        <v>3823</v>
      </c>
      <c r="BP1200" s="9" t="s">
        <v>12</v>
      </c>
      <c r="BQ1200" s="115"/>
    </row>
    <row r="1201" spans="1:69" s="9" customFormat="1" x14ac:dyDescent="0.3">
      <c r="A1201" s="1" t="s">
        <v>5251</v>
      </c>
      <c r="B1201" s="1" t="s">
        <v>5252</v>
      </c>
      <c r="C1201" s="3" t="str">
        <f>_xlfn.XLOOKUP(B1201,'[1]daily break down'!$D:$D,'[1]daily break down'!$E:$E,"")</f>
        <v>SUD-OUEST</v>
      </c>
      <c r="D1201" s="1" t="s">
        <v>11</v>
      </c>
      <c r="E1201" s="1" t="s">
        <v>154</v>
      </c>
      <c r="F1201" s="3" t="s">
        <v>13</v>
      </c>
      <c r="G1201" s="1" t="s">
        <v>5253</v>
      </c>
      <c r="H1201" s="32" t="str">
        <f>_xlfn.XLOOKUP(B1201,[2]CALCULATION!$B:$B,[2]CALCULATION!$H:$H,"")</f>
        <v>HUAWEI</v>
      </c>
      <c r="I1201" s="28">
        <v>0</v>
      </c>
      <c r="J1201" s="28">
        <v>0</v>
      </c>
      <c r="K1201" s="28">
        <v>0</v>
      </c>
      <c r="L1201" s="28">
        <v>0</v>
      </c>
      <c r="M1201" s="28">
        <v>0</v>
      </c>
      <c r="N1201" s="28">
        <v>0</v>
      </c>
      <c r="O1201" s="28">
        <v>0</v>
      </c>
      <c r="P1201" s="28">
        <v>0</v>
      </c>
      <c r="Q1201" s="28">
        <v>0</v>
      </c>
      <c r="R1201" s="28">
        <v>0</v>
      </c>
      <c r="S1201" s="94">
        <v>0</v>
      </c>
      <c r="T1201" s="94">
        <f>_xlfn.XLOOKUP(B1201,'[3]Nur des jours'!$B:$B,'[3]Nur des jours'!$U:$U,"")</f>
        <v>0</v>
      </c>
      <c r="U1201" s="94">
        <v>0</v>
      </c>
      <c r="V1201" s="94">
        <v>1.5613540962181074</v>
      </c>
      <c r="W1201" s="94">
        <v>1.9450401360602456</v>
      </c>
      <c r="X1201" s="94">
        <v>1.9130975107937893</v>
      </c>
      <c r="Y1201" s="94">
        <v>0.1673465398521258</v>
      </c>
      <c r="Z1201" s="94">
        <v>0</v>
      </c>
      <c r="AA1201" s="94">
        <v>0</v>
      </c>
      <c r="AB1201" s="94">
        <v>0</v>
      </c>
      <c r="AC1201" s="94">
        <f>_xlfn.XLOOKUP(B1201,'[3]Nur des jours'!$B:$B,'[3]Nur des jours'!$N:$N,"")</f>
        <v>0</v>
      </c>
      <c r="AD1201" s="94">
        <v>0</v>
      </c>
      <c r="AE1201" s="94">
        <v>0</v>
      </c>
      <c r="AF1201" s="94">
        <v>0</v>
      </c>
      <c r="AG1201" s="94">
        <v>0</v>
      </c>
      <c r="AH1201" s="94">
        <v>0</v>
      </c>
      <c r="AI1201" s="49" t="s">
        <v>5559</v>
      </c>
      <c r="AJ1201" s="49"/>
      <c r="AK1201" s="48" t="str" cm="1">
        <f t="array" ref="AK1201">IFERROR(_xlfn.IFS(
AM1201="MPR ISSUE","PDH",
AM1201="BSS Hardware Issue","BSS",
AM1201="Sites strategiques, MLL, Pylone, etc.","ENVTECH",
AM1201="AKTIVCO DEFAUT GE &amp; POWER Cabinet","AKTIVCO",
AM1201="AKTIVCO Coupure ENEO &amp; Baisse de tension","AKTIVCO GRID ONLY",
AM1201="Coupure ENEO &amp; Baisse de tension","IHS GRID ONLY",
AM1201="Defaut GE &amp; POWER Cabinet","IHS",
AM1201="Sharing","Partners",
AM1201="Sites strategiques &amp; DataCenter","SST &amp; DC",
AM1201="Exclu","Exclu",
AM1201="SAT","SAT",
AM1201="SPARE-ISSUE","SPARE-ISSUE",
AM1201="Fiber CAmtel","TRANS_FO_CAMTEL",
AM1201="Fiber AOF","Fiber AOF",
AM1201="Projet OCM (HUAWEI)","TRAVAUX-HUAWEI",
AM1201="Projet OCM (NOKIA)","TRAVAUX-NOKIA",
AM1201="ACCESS-ISSUE","ACCESS-ISSUE",
AM1201="Projet OCM (ZTE, NOKIA, autres projets)","TRAVAUX OCM",
AM1201="No root CAuse","No root cause",
AM1201="ODU HS","PDH",
AM1201="IP &amp; VLAN","PDH",
AM1201="Warehouse HUAWEI","SPARE-ISSUE",
AM1201="SPARE-HS","SPARE-ISSUE",
AM1201="Power Telco","BSS",AM1201="no impacts","no impacts"
),"")</f>
        <v>ACCESS-ISSUE</v>
      </c>
      <c r="AL1201" s="48" t="str" cm="1">
        <f t="array" ref="AL1201">IFERROR(_xlfn.IFS(
AM1201="MPR ISSUE","TX ISSUE",
AM1201="BSS Hardware Issue","RAN ISSUE",
AM1201="Sites strategiques, MLL, Pylone, etc.","ENVTECH",
AM1201="AKTIVCO DEFAUT GE &amp; POWER Cabinet","POWER ISSUE",
AM1201="AKTIVCO Coupure ENEO &amp; Baisse de tension","POWER ISSUE",
AM1201="Coupure ENEO &amp; Baisse de tension","POWER ISSUE",
AM1201="Defaut GE &amp; POWER Cabinet","POWER ISSUE",
AM1201="Sharing","POWER ISSUE",
AM1201="Sites strategiques &amp; DataCenter","POWER ISSUE",
AM1201="Exclu","Exclu",
AM1201="SAT","TX ISSUE",
AM1201="SPARE-ISSUE","SPARE-ISSUE",
AM1201="Fiber CAmtel","TX ISSUE",
AM1201="Fiber AOF","TX ISSUE",
AM1201="Projet OCM (HUAWEI)","TRAVAUX-HUAWEI",
AM1201="Projet OCM (NOKIA)","TRAVAUX -NOKIA",
AM1201="ACCESS-ISSUE","ACCESS-ISSUE",
AM1201="Projet OCM (ZTE, NOKIA, autres projets)","TRAVAUX OCM",
AM1201="No root CAuse","No root cause",
AM1201="ODU HS","TX ISSUE",
AM1201="IP &amp; VLAN","TX ISSUE",
AM1201="Warehouse HUAWEI","SPARE-ISSUE",
AM1201="SPARE-HS","SPARE-ISSUE",
AM1201="Power Telco","RAN ISSUE",AM1201="no impacts","no impacts"
),"")</f>
        <v>ACCESS-ISSUE</v>
      </c>
      <c r="AM1201" s="67" t="s">
        <v>25</v>
      </c>
      <c r="AN1201" s="48" t="str" cm="1">
        <f t="array" ref="AN1201">IFERROR(_xlfn.IFS(
AM1201="MPR ISSUE","ACTIVE",
AM1201="BSS Hardware Issue","ACTIVE",
AM1201="Sites strategiques, MLL, Pylone, etc.","PASSIVE",
AM1201="AKTIVCO DEFAUT GE &amp; POWER Cabinet","PASSIVE",
AM1201="AKTIVCO Coupure ENEO &amp; Baisse de tension","PASSIVE",
AM1201="Coupure ENEO &amp; Baisse de tension","PASSIVE",
AM1201="Defaut GE &amp; POWER Cabinet","PASSIVE",
AM1201="Sharing","PASSIVE",
AM1201="Sites strategiques &amp; DataCenter","PASSIVE",
AM1201="Exclu","Exclu",
AM1201="SAT","ACTIVE",
AM1201="SPARE-ISSUE","SPARE-ISSUE",
AM1201="Fiber CAmtel","ACTIVE",
AM1201="Fiber AOF","ACTIVE",
AM1201="Projet OCM (HUAWEI)","PLANNED WORKS",
AM1201="Projet OCM (NOKIA)","PLANNED WORKS",
AM1201="ACCESS-ISSUE","ACCESS-ISSUE",
AM1201="Projet OCM (ZTE, NOKIA, autres projets)","PLANNED WORKS",
AM1201="No root CAuse","No root cause",
AM1201="ODU HS","ACTIVE",
AM1201="IP &amp; VLAN","ACTIVE",
AM1201="Warehouse HUAWEI","SPARE-ISSUE",
AM1201="SPARE-HS","SPARE-ISSUE",
AM1201="Power Telco","ACTIVE", AM1201="no impacts","no impacts"
),"")</f>
        <v>ACCESS-ISSUE</v>
      </c>
      <c r="AO1201" s="93" t="s">
        <v>6353</v>
      </c>
      <c r="AP1201" s="127" t="str">
        <f>IFERROR(MID(AQ1201, SEARCH("CTR_", AQ1201), 7), IFERROR(MID(AQ1201, SEARCH("SUO_", AQ1201), 7), IFERROR(MID(AQ1201, SEARCH("SUD_", AQ1201), 7), IFERROR(MID(AQ1201, SEARCH("NRO_", AQ1201), 7), IFERROR(MID(AQ1201, SEARCH("ADM_", AQ1201), 7), IFERROR(MID(AQ1201, SEARCH("NRD_", AQ1201), 7), IFERROR(MID(AQ1201, SEARCH("EXN_", AQ1201), 7), IFERROR(MID(AQ1201, SEARCH("LIT_", AQ1201), 7), IFERROR(MID(AQ1201, SEARCH("EST_", AQ1201), 7), MID(AQ1201, SEARCH("OST_",AQ1201), 7))))))))))</f>
        <v>SUO_040</v>
      </c>
      <c r="AQ1201" s="9" t="s">
        <v>6532</v>
      </c>
      <c r="AR1201" s="17" t="s">
        <v>5537</v>
      </c>
      <c r="AS1201" s="7" t="s">
        <v>5537</v>
      </c>
      <c r="AT1201" s="6"/>
      <c r="AU1201" s="7"/>
      <c r="AV1201" s="3" t="s">
        <v>5537</v>
      </c>
      <c r="AW1201" s="18" t="s">
        <v>5537</v>
      </c>
      <c r="AX1201" s="18" t="s">
        <v>5537</v>
      </c>
      <c r="AY1201" s="18" t="s">
        <v>5537</v>
      </c>
      <c r="AZ1201" s="18" t="s">
        <v>5537</v>
      </c>
      <c r="BA1201" s="18" t="s">
        <v>5537</v>
      </c>
      <c r="BB1201" s="18" t="s">
        <v>5537</v>
      </c>
      <c r="BC1201" s="18" t="s">
        <v>5537</v>
      </c>
      <c r="BD1201" s="18" t="s">
        <v>5537</v>
      </c>
      <c r="BE1201" s="18" t="s">
        <v>5537</v>
      </c>
      <c r="BF1201" s="18" t="s">
        <v>5537</v>
      </c>
      <c r="BG1201" s="18" t="s">
        <v>5537</v>
      </c>
      <c r="BH1201" s="18" t="s">
        <v>6353</v>
      </c>
      <c r="BI1201" s="9" t="s">
        <v>5537</v>
      </c>
      <c r="BJ1201" s="14"/>
      <c r="BK1201" s="14" t="s">
        <v>5537</v>
      </c>
      <c r="BL1201" s="14" t="str">
        <f>_xlfn.XLOOKUP(B1201,'[4]cell downs 18042026 17h'!$B:$B,'[4]cell downs 18042026 17h'!$B:$B,"")</f>
        <v/>
      </c>
      <c r="BM1201" s="14" t="str">
        <f>_xlfn.XLOOKUP(B1201,'[5]Cells Huawei 19042026 15h'!$B:$B,'[5]Cells Huawei 19042026 15h'!$B:$B,"")</f>
        <v/>
      </c>
      <c r="BN1201" s="9" t="str">
        <f>_xlfn.XLOOKUP(B1201,'[6]cells down 19042026 9H40'!$B:$B,'[6]cells down 19042026 9H40'!$B:$B,"")</f>
        <v/>
      </c>
      <c r="BO1201" s="9" t="s">
        <v>5252</v>
      </c>
      <c r="BP1201" s="9" t="s">
        <v>12</v>
      </c>
      <c r="BQ1201" s="115"/>
    </row>
    <row r="1202" spans="1:69" s="9" customFormat="1" x14ac:dyDescent="0.3">
      <c r="A1202" s="1" t="s">
        <v>3880</v>
      </c>
      <c r="B1202" s="8" t="s">
        <v>3881</v>
      </c>
      <c r="C1202" s="3" t="str">
        <f>_xlfn.XLOOKUP(B1202,'[1]daily break down'!$D:$D,'[1]daily break down'!$E:$E,"")</f>
        <v>ADAMAOUA</v>
      </c>
      <c r="D1202" s="1"/>
      <c r="E1202" s="1"/>
      <c r="F1202" s="3" t="s">
        <v>90</v>
      </c>
      <c r="G1202" s="1" t="s">
        <v>3882</v>
      </c>
      <c r="H1202" s="32" t="str">
        <f>_xlfn.XLOOKUP(B1202,[2]CALCULATION!$B:$B,[2]CALCULATION!$H:$H,"")</f>
        <v>HUAWEI</v>
      </c>
      <c r="I1202" s="28">
        <v>0</v>
      </c>
      <c r="J1202" s="28">
        <v>0</v>
      </c>
      <c r="K1202" s="28">
        <v>0</v>
      </c>
      <c r="L1202" s="28">
        <v>0</v>
      </c>
      <c r="M1202" s="28">
        <v>0</v>
      </c>
      <c r="N1202" s="28">
        <v>0</v>
      </c>
      <c r="O1202" s="28">
        <v>0</v>
      </c>
      <c r="P1202" s="28">
        <v>0</v>
      </c>
      <c r="Q1202" s="28">
        <v>0</v>
      </c>
      <c r="R1202" s="28">
        <v>0</v>
      </c>
      <c r="S1202" s="94">
        <v>0</v>
      </c>
      <c r="T1202" s="94">
        <f>_xlfn.XLOOKUP(B1202,'[3]Nur des jours'!$B:$B,'[3]Nur des jours'!$U:$U,"")</f>
        <v>0</v>
      </c>
      <c r="U1202" s="94">
        <v>0</v>
      </c>
      <c r="V1202" s="94">
        <v>0</v>
      </c>
      <c r="W1202" s="94">
        <v>0</v>
      </c>
      <c r="X1202" s="94">
        <v>0.89273484517725221</v>
      </c>
      <c r="Y1202" s="94">
        <v>0.14847702699232093</v>
      </c>
      <c r="Z1202" s="94">
        <v>0</v>
      </c>
      <c r="AA1202" s="94">
        <v>0</v>
      </c>
      <c r="AB1202" s="94">
        <v>0</v>
      </c>
      <c r="AC1202" s="94">
        <f>_xlfn.XLOOKUP(B1202,'[3]Nur des jours'!$B:$B,'[3]Nur des jours'!$N:$N,"")</f>
        <v>0</v>
      </c>
      <c r="AD1202" s="94">
        <v>0</v>
      </c>
      <c r="AE1202" s="94">
        <v>0</v>
      </c>
      <c r="AF1202" s="94">
        <v>0</v>
      </c>
      <c r="AG1202" s="94">
        <v>0</v>
      </c>
      <c r="AH1202" s="94">
        <v>0</v>
      </c>
      <c r="AI1202" s="49" t="s">
        <v>5559</v>
      </c>
      <c r="AJ1202" s="49"/>
      <c r="AK1202" s="48" t="str" cm="1">
        <f t="array" ref="AK1202">IFERROR(_xlfn.IFS(
AM1202="MPR ISSUE","PDH",
AM1202="BSS Hardware Issue","BSS",
AM1202="Sites strategiques, MLL, Pylone, etc.","ENVTECH",
AM1202="AKTIVCO DEFAUT GE &amp; POWER Cabinet","AKTIVCO",
AM1202="AKTIVCO Coupure ENEO &amp; Baisse de tension","AKTIVCO GRID ONLY",
AM1202="Coupure ENEO &amp; Baisse de tension","IHS GRID ONLY",
AM1202="Defaut GE &amp; POWER Cabinet","IHS",
AM1202="Sharing","Partners",
AM1202="Sites strategiques &amp; DataCenter","SST &amp; DC",
AM1202="Exclu","Exclu",
AM1202="SAT","SAT",
AM1202="SPARE-ISSUE","SPARE-ISSUE",
AM1202="Fiber CAmtel","TRANS_FO_CAMTEL",
AM1202="Fiber AOF","Fiber AOF",
AM1202="Projet OCM (HUAWEI)","TRAVAUX-HUAWEI",
AM1202="Projet OCM (NOKIA)","TRAVAUX-NOKIA",
AM1202="ACCESS-ISSUE","ACCESS-ISSUE",
AM1202="Projet OCM (ZTE, NOKIA, autres projets)","TRAVAUX OCM",
AM1202="No root CAuse","No root cause",
AM1202="ODU HS","PDH",
AM1202="IP &amp; VLAN","PDH",
AM1202="Warehouse HUAWEI","SPARE-ISSUE",
AM1202="SPARE-HS","SPARE-ISSUE",
AM1202="Power Telco","BSS",AM1202="no impacts","no impacts"
),"")</f>
        <v>no impacts</v>
      </c>
      <c r="AL1202" s="48" t="str" cm="1">
        <f t="array" ref="AL1202">IFERROR(_xlfn.IFS(
AM1202="MPR ISSUE","TX ISSUE",
AM1202="BSS Hardware Issue","RAN ISSUE",
AM1202="Sites strategiques, MLL, Pylone, etc.","ENVTECH",
AM1202="AKTIVCO DEFAUT GE &amp; POWER Cabinet","POWER ISSUE",
AM1202="AKTIVCO Coupure ENEO &amp; Baisse de tension","POWER ISSUE",
AM1202="Coupure ENEO &amp; Baisse de tension","POWER ISSUE",
AM1202="Defaut GE &amp; POWER Cabinet","POWER ISSUE",
AM1202="Sharing","POWER ISSUE",
AM1202="Sites strategiques &amp; DataCenter","POWER ISSUE",
AM1202="Exclu","Exclu",
AM1202="SAT","TX ISSUE",
AM1202="SPARE-ISSUE","SPARE-ISSUE",
AM1202="Fiber CAmtel","TX ISSUE",
AM1202="Fiber AOF","TX ISSUE",
AM1202="Projet OCM (HUAWEI)","TRAVAUX-HUAWEI",
AM1202="Projet OCM (NOKIA)","TRAVAUX -NOKIA",
AM1202="ACCESS-ISSUE","ACCESS-ISSUE",
AM1202="Projet OCM (ZTE, NOKIA, autres projets)","TRAVAUX OCM",
AM1202="No root CAuse","No root cause",
AM1202="ODU HS","TX ISSUE",
AM1202="IP &amp; VLAN","TX ISSUE",
AM1202="Warehouse HUAWEI","SPARE-ISSUE",
AM1202="SPARE-HS","SPARE-ISSUE",
AM1202="Power Telco","RAN ISSUE",AM1202="no impacts","no impacts"
),"")</f>
        <v>no impacts</v>
      </c>
      <c r="AM1202" s="67" t="s">
        <v>5605</v>
      </c>
      <c r="AN1202" s="48" t="str" cm="1">
        <f t="array" ref="AN1202">IFERROR(_xlfn.IFS(
AM1202="MPR ISSUE","ACTIVE",
AM1202="BSS Hardware Issue","ACTIVE",
AM1202="Sites strategiques, MLL, Pylone, etc.","PASSIVE",
AM1202="AKTIVCO DEFAUT GE &amp; POWER Cabinet","PASSIVE",
AM1202="AKTIVCO Coupure ENEO &amp; Baisse de tension","PASSIVE",
AM1202="Coupure ENEO &amp; Baisse de tension","PASSIVE",
AM1202="Defaut GE &amp; POWER Cabinet","PASSIVE",
AM1202="Sharing","PASSIVE",
AM1202="Sites strategiques &amp; DataCenter","PASSIVE",
AM1202="Exclu","Exclu",
AM1202="SAT","ACTIVE",
AM1202="SPARE-ISSUE","SPARE-ISSUE",
AM1202="Fiber CAmtel","ACTIVE",
AM1202="Fiber AOF","ACTIVE",
AM1202="Projet OCM (HUAWEI)","PLANNED WORKS",
AM1202="Projet OCM (NOKIA)","PLANNED WORKS",
AM1202="ACCESS-ISSUE","ACCESS-ISSUE",
AM1202="Projet OCM (ZTE, NOKIA, autres projets)","PLANNED WORKS",
AM1202="No root CAuse","No root cause",
AM1202="ODU HS","ACTIVE",
AM1202="IP &amp; VLAN","ACTIVE",
AM1202="Warehouse HUAWEI","SPARE-ISSUE",
AM1202="SPARE-HS","SPARE-ISSUE",
AM1202="Power Telco","ACTIVE", AM1202="no impacts","no impacts"
),"")</f>
        <v>no impacts</v>
      </c>
      <c r="AO1202" s="93" t="s">
        <v>5537</v>
      </c>
      <c r="AP1202" s="101" t="str">
        <f>B1202</f>
        <v>ADM_179</v>
      </c>
      <c r="AR1202" s="17" t="s">
        <v>5537</v>
      </c>
      <c r="AS1202" s="7" t="s">
        <v>5537</v>
      </c>
      <c r="AT1202" s="6"/>
      <c r="AU1202" s="7"/>
      <c r="AV1202" s="3" t="s">
        <v>5537</v>
      </c>
      <c r="AW1202" s="18" t="s">
        <v>5537</v>
      </c>
      <c r="AX1202" s="18" t="s">
        <v>5537</v>
      </c>
      <c r="AY1202" s="18" t="s">
        <v>5537</v>
      </c>
      <c r="AZ1202" s="18" t="s">
        <v>5537</v>
      </c>
      <c r="BA1202" s="18" t="s">
        <v>5537</v>
      </c>
      <c r="BB1202" s="18" t="s">
        <v>5537</v>
      </c>
      <c r="BC1202" s="18" t="s">
        <v>5537</v>
      </c>
      <c r="BD1202" s="18" t="s">
        <v>5537</v>
      </c>
      <c r="BE1202" s="18" t="s">
        <v>5537</v>
      </c>
      <c r="BF1202" s="18" t="s">
        <v>5537</v>
      </c>
      <c r="BG1202" s="18" t="s">
        <v>5537</v>
      </c>
      <c r="BH1202" s="18" t="s">
        <v>5537</v>
      </c>
      <c r="BI1202" s="9" t="s">
        <v>5537</v>
      </c>
      <c r="BJ1202" s="14"/>
      <c r="BK1202" s="14" t="s">
        <v>5537</v>
      </c>
      <c r="BL1202" s="14" t="str">
        <f>_xlfn.XLOOKUP(B1202,'[4]cell downs 18042026 17h'!$B:$B,'[4]cell downs 18042026 17h'!$B:$B,"")</f>
        <v/>
      </c>
      <c r="BM1202" s="14" t="str">
        <f>_xlfn.XLOOKUP(B1202,'[5]Cells Huawei 19042026 15h'!$B:$B,'[5]Cells Huawei 19042026 15h'!$B:$B,"")</f>
        <v/>
      </c>
      <c r="BN1202" s="9" t="str">
        <f>_xlfn.XLOOKUP(B1202,'[6]cells down 19042026 9H40'!$B:$B,'[6]cells down 19042026 9H40'!$B:$B,"")</f>
        <v/>
      </c>
      <c r="BO1202" s="9" t="s">
        <v>5537</v>
      </c>
      <c r="BP1202" s="9" t="s">
        <v>12</v>
      </c>
      <c r="BQ1202" s="115"/>
    </row>
    <row r="1203" spans="1:69" s="9" customFormat="1" x14ac:dyDescent="0.3">
      <c r="A1203" s="1" t="s">
        <v>4527</v>
      </c>
      <c r="B1203" s="8" t="s">
        <v>4528</v>
      </c>
      <c r="C1203" s="3" t="str">
        <f>_xlfn.XLOOKUP(B1203,'[1]daily break down'!$D:$D,'[1]daily break down'!$E:$E,"")</f>
        <v>Douala</v>
      </c>
      <c r="D1203" s="1" t="s">
        <v>11</v>
      </c>
      <c r="E1203" s="1" t="s">
        <v>757</v>
      </c>
      <c r="F1203" s="3" t="s">
        <v>31</v>
      </c>
      <c r="G1203" s="1" t="s">
        <v>32</v>
      </c>
      <c r="H1203" s="34" t="str">
        <f>_xlfn.XLOOKUP(B1203,[2]CALCULATION!$B:$B,[2]CALCULATION!$H:$H,"")</f>
        <v>ZTE</v>
      </c>
      <c r="I1203" s="28">
        <v>0</v>
      </c>
      <c r="J1203" s="28">
        <v>0</v>
      </c>
      <c r="K1203" s="28">
        <v>0</v>
      </c>
      <c r="L1203" s="28">
        <v>0</v>
      </c>
      <c r="M1203" s="28">
        <v>0</v>
      </c>
      <c r="N1203" s="28">
        <v>0</v>
      </c>
      <c r="O1203" s="28">
        <v>0</v>
      </c>
      <c r="P1203" s="28">
        <v>0</v>
      </c>
      <c r="Q1203" s="28">
        <v>0</v>
      </c>
      <c r="R1203" s="28">
        <v>0</v>
      </c>
      <c r="S1203" s="94">
        <v>0</v>
      </c>
      <c r="T1203" s="94">
        <f>_xlfn.XLOOKUP(B1203,'[3]Nur des jours'!$B:$B,'[3]Nur des jours'!$U:$U,"")</f>
        <v>14.530844697845234</v>
      </c>
      <c r="U1203" s="94">
        <v>0</v>
      </c>
      <c r="V1203" s="94">
        <v>0</v>
      </c>
      <c r="W1203" s="94">
        <v>14.530844697845234</v>
      </c>
      <c r="X1203" s="94">
        <v>0</v>
      </c>
      <c r="Y1203" s="94">
        <v>0.14767444846803848</v>
      </c>
      <c r="Z1203" s="94">
        <v>0</v>
      </c>
      <c r="AA1203" s="94">
        <v>0</v>
      </c>
      <c r="AB1203" s="94">
        <v>0</v>
      </c>
      <c r="AC1203" s="94">
        <f>_xlfn.XLOOKUP(B1203,'[3]Nur des jours'!$B:$B,'[3]Nur des jours'!$N:$N,"")</f>
        <v>0</v>
      </c>
      <c r="AD1203" s="94">
        <v>0</v>
      </c>
      <c r="AE1203" s="94">
        <v>0</v>
      </c>
      <c r="AF1203" s="94">
        <v>0</v>
      </c>
      <c r="AG1203" s="94">
        <v>0</v>
      </c>
      <c r="AH1203" s="94">
        <v>0</v>
      </c>
      <c r="AI1203" s="49" t="s">
        <v>5559</v>
      </c>
      <c r="AJ1203" s="49"/>
      <c r="AK1203" s="48" t="str" cm="1">
        <f t="array" ref="AK1203">IFERROR(_xlfn.IFS(
AM1203="MPR ISSUE","PDH",
AM1203="BSS Hardware Issue","BSS",
AM1203="Sites strategiques, MLL, Pylone, etc.","ENVTECH",
AM1203="AKTIVCO DEFAUT GE &amp; POWER Cabinet","AKTIVCO",
AM1203="AKTIVCO Coupure ENEO &amp; Baisse de tension","AKTIVCO GRID ONLY",
AM1203="Coupure ENEO &amp; Baisse de tension","IHS GRID ONLY",
AM1203="Defaut GE &amp; POWER Cabinet","IHS",
AM1203="Sharing","Partners",
AM1203="Sites strategiques &amp; DataCenter","SST &amp; DC",
AM1203="Exclu","Exclu",
AM1203="SAT","SAT",
AM1203="SPARE-ISSUE","SPARE-ISSUE",
AM1203="Fiber CAmtel","TRANS_FO_CAMTEL",
AM1203="Fiber AOF","Fiber AOF",
AM1203="Projet OCM (HUAWEI)","TRAVAUX-HUAWEI",
AM1203="Projet OCM (NOKIA)","TRAVAUX-NOKIA",
AM1203="ACCESS-ISSUE","ACCESS-ISSUE",
AM1203="Projet OCM (ZTE, NOKIA, autres projets)","TRAVAUX OCM",
AM1203="No root CAuse","No root cause",
AM1203="ODU HS","PDH",
AM1203="IP &amp; VLAN","PDH",
AM1203="Warehouse HUAWEI","SPARE-ISSUE",
AM1203="SPARE-HS","SPARE-ISSUE",
AM1203="Power Telco","BSS",AM1203="no impacts","no impacts"
),"")</f>
        <v>no impacts</v>
      </c>
      <c r="AL1203" s="48" t="str" cm="1">
        <f t="array" ref="AL1203">IFERROR(_xlfn.IFS(
AM1203="MPR ISSUE","TX ISSUE",
AM1203="BSS Hardware Issue","RAN ISSUE",
AM1203="Sites strategiques, MLL, Pylone, etc.","ENVTECH",
AM1203="AKTIVCO DEFAUT GE &amp; POWER Cabinet","POWER ISSUE",
AM1203="AKTIVCO Coupure ENEO &amp; Baisse de tension","POWER ISSUE",
AM1203="Coupure ENEO &amp; Baisse de tension","POWER ISSUE",
AM1203="Defaut GE &amp; POWER Cabinet","POWER ISSUE",
AM1203="Sharing","POWER ISSUE",
AM1203="Sites strategiques &amp; DataCenter","POWER ISSUE",
AM1203="Exclu","Exclu",
AM1203="SAT","TX ISSUE",
AM1203="SPARE-ISSUE","SPARE-ISSUE",
AM1203="Fiber CAmtel","TX ISSUE",
AM1203="Fiber AOF","TX ISSUE",
AM1203="Projet OCM (HUAWEI)","TRAVAUX-HUAWEI",
AM1203="Projet OCM (NOKIA)","TRAVAUX -NOKIA",
AM1203="ACCESS-ISSUE","ACCESS-ISSUE",
AM1203="Projet OCM (ZTE, NOKIA, autres projets)","TRAVAUX OCM",
AM1203="No root CAuse","No root cause",
AM1203="ODU HS","TX ISSUE",
AM1203="IP &amp; VLAN","TX ISSUE",
AM1203="Warehouse HUAWEI","SPARE-ISSUE",
AM1203="SPARE-HS","SPARE-ISSUE",
AM1203="Power Telco","RAN ISSUE",AM1203="no impacts","no impacts"
),"")</f>
        <v>no impacts</v>
      </c>
      <c r="AM1203" s="67" t="s">
        <v>5605</v>
      </c>
      <c r="AN1203" s="48" t="str" cm="1">
        <f t="array" ref="AN1203">IFERROR(_xlfn.IFS(
AM1203="MPR ISSUE","ACTIVE",
AM1203="BSS Hardware Issue","ACTIVE",
AM1203="Sites strategiques, MLL, Pylone, etc.","PASSIVE",
AM1203="AKTIVCO DEFAUT GE &amp; POWER Cabinet","PASSIVE",
AM1203="AKTIVCO Coupure ENEO &amp; Baisse de tension","PASSIVE",
AM1203="Coupure ENEO &amp; Baisse de tension","PASSIVE",
AM1203="Defaut GE &amp; POWER Cabinet","PASSIVE",
AM1203="Sharing","PASSIVE",
AM1203="Sites strategiques &amp; DataCenter","PASSIVE",
AM1203="Exclu","Exclu",
AM1203="SAT","ACTIVE",
AM1203="SPARE-ISSUE","SPARE-ISSUE",
AM1203="Fiber CAmtel","ACTIVE",
AM1203="Fiber AOF","ACTIVE",
AM1203="Projet OCM (HUAWEI)","PLANNED WORKS",
AM1203="Projet OCM (NOKIA)","PLANNED WORKS",
AM1203="ACCESS-ISSUE","ACCESS-ISSUE",
AM1203="Projet OCM (ZTE, NOKIA, autres projets)","PLANNED WORKS",
AM1203="No root CAuse","No root cause",
AM1203="ODU HS","ACTIVE",
AM1203="IP &amp; VLAN","ACTIVE",
AM1203="Warehouse HUAWEI","SPARE-ISSUE",
AM1203="SPARE-HS","SPARE-ISSUE",
AM1203="Power Telco","ACTIVE", AM1203="no impacts","no impacts"
),"")</f>
        <v>no impacts</v>
      </c>
      <c r="AO1203" s="93" t="s">
        <v>5537</v>
      </c>
      <c r="AP1203" s="101" t="str">
        <f>B1203</f>
        <v>LIT_099</v>
      </c>
      <c r="AR1203" s="17" t="s">
        <v>5537</v>
      </c>
      <c r="AS1203" s="7" t="s">
        <v>5537</v>
      </c>
      <c r="AT1203" s="6"/>
      <c r="AU1203" s="7"/>
      <c r="AV1203" s="3" t="s">
        <v>5537</v>
      </c>
      <c r="AW1203" s="18" t="s">
        <v>5537</v>
      </c>
      <c r="AX1203" s="18" t="s">
        <v>5537</v>
      </c>
      <c r="AY1203" s="18" t="s">
        <v>5537</v>
      </c>
      <c r="AZ1203" s="18" t="s">
        <v>5537</v>
      </c>
      <c r="BA1203" s="18" t="s">
        <v>5537</v>
      </c>
      <c r="BB1203" s="18" t="s">
        <v>5537</v>
      </c>
      <c r="BC1203" s="18" t="s">
        <v>5537</v>
      </c>
      <c r="BD1203" s="18" t="s">
        <v>5537</v>
      </c>
      <c r="BE1203" s="18" t="s">
        <v>5537</v>
      </c>
      <c r="BF1203" s="18" t="s">
        <v>5537</v>
      </c>
      <c r="BG1203" s="18" t="s">
        <v>5537</v>
      </c>
      <c r="BH1203" s="18" t="s">
        <v>5537</v>
      </c>
      <c r="BI1203" s="9" t="s">
        <v>5537</v>
      </c>
      <c r="BJ1203" s="14"/>
      <c r="BK1203" s="14" t="s">
        <v>5537</v>
      </c>
      <c r="BL1203" s="14" t="str">
        <f>_xlfn.XLOOKUP(B1203,'[4]cell downs 18042026 17h'!$B:$B,'[4]cell downs 18042026 17h'!$B:$B,"")</f>
        <v/>
      </c>
      <c r="BM1203" s="14" t="str">
        <f>_xlfn.XLOOKUP(B1203,'[5]Cells Huawei 19042026 15h'!$B:$B,'[5]Cells Huawei 19042026 15h'!$B:$B,"")</f>
        <v/>
      </c>
      <c r="BN1203" s="9" t="str">
        <f>_xlfn.XLOOKUP(B1203,'[6]cells down 19042026 9H40'!$B:$B,'[6]cells down 19042026 9H40'!$B:$B,"")</f>
        <v/>
      </c>
      <c r="BO1203" s="9" t="s">
        <v>4528</v>
      </c>
      <c r="BP1203" s="9" t="s">
        <v>5537</v>
      </c>
      <c r="BQ1203" s="115"/>
    </row>
    <row r="1204" spans="1:69" s="9" customFormat="1" x14ac:dyDescent="0.3">
      <c r="A1204" s="1" t="s">
        <v>2174</v>
      </c>
      <c r="B1204" s="8" t="s">
        <v>2390</v>
      </c>
      <c r="C1204" s="3" t="str">
        <f>_xlfn.XLOOKUP(B1204,'[1]daily break down'!$D:$D,'[1]daily break down'!$E:$E,"")</f>
        <v>Yaounde</v>
      </c>
      <c r="D1204" s="1" t="s">
        <v>11</v>
      </c>
      <c r="E1204" s="1" t="s">
        <v>12</v>
      </c>
      <c r="F1204" s="3" t="s">
        <v>37</v>
      </c>
      <c r="G1204" s="1" t="s">
        <v>38</v>
      </c>
      <c r="H1204" s="34" t="str">
        <f>_xlfn.XLOOKUP(B1204,[2]CALCULATION!$B:$B,[2]CALCULATION!$H:$H,"")</f>
        <v>ZTE</v>
      </c>
      <c r="I1204" s="28">
        <v>0</v>
      </c>
      <c r="J1204" s="28">
        <v>0</v>
      </c>
      <c r="K1204" s="28">
        <v>0</v>
      </c>
      <c r="L1204" s="28">
        <v>0</v>
      </c>
      <c r="M1204" s="28">
        <v>0</v>
      </c>
      <c r="N1204" s="28">
        <v>0</v>
      </c>
      <c r="O1204" s="28">
        <v>0</v>
      </c>
      <c r="P1204" s="28">
        <v>0</v>
      </c>
      <c r="Q1204" s="28">
        <v>0</v>
      </c>
      <c r="R1204" s="28">
        <v>0</v>
      </c>
      <c r="S1204" s="94">
        <v>2.3861551280843987</v>
      </c>
      <c r="T1204" s="94">
        <f>_xlfn.XLOOKUP(B1204,'[3]Nur des jours'!$B:$B,'[3]Nur des jours'!$U:$U,"")</f>
        <v>0</v>
      </c>
      <c r="U1204" s="94">
        <v>0</v>
      </c>
      <c r="V1204" s="94">
        <v>0</v>
      </c>
      <c r="W1204" s="94">
        <v>0</v>
      </c>
      <c r="X1204" s="94">
        <v>0</v>
      </c>
      <c r="Y1204" s="94">
        <v>0.1463189825159163</v>
      </c>
      <c r="Z1204" s="94">
        <v>0</v>
      </c>
      <c r="AA1204" s="94">
        <v>0</v>
      </c>
      <c r="AB1204" s="94">
        <v>0</v>
      </c>
      <c r="AC1204" s="94">
        <f>_xlfn.XLOOKUP(B1204,'[3]Nur des jours'!$B:$B,'[3]Nur des jours'!$N:$N,"")</f>
        <v>0</v>
      </c>
      <c r="AD1204" s="94">
        <v>0</v>
      </c>
      <c r="AE1204" s="94">
        <v>0</v>
      </c>
      <c r="AF1204" s="94">
        <v>0</v>
      </c>
      <c r="AG1204" s="94">
        <v>0</v>
      </c>
      <c r="AH1204" s="94">
        <v>0</v>
      </c>
      <c r="AI1204" s="49" t="s">
        <v>5559</v>
      </c>
      <c r="AJ1204" s="49"/>
      <c r="AK1204" s="48" t="str" cm="1">
        <f t="array" ref="AK1204">IFERROR(_xlfn.IFS(
AM1204="MPR ISSUE","PDH",
AM1204="BSS Hardware Issue","BSS",
AM1204="Sites strategiques, MLL, Pylone, etc.","ENVTECH",
AM1204="AKTIVCO DEFAUT GE &amp; POWER Cabinet","AKTIVCO",
AM1204="AKTIVCO Coupure ENEO &amp; Baisse de tension","AKTIVCO GRID ONLY",
AM1204="Coupure ENEO &amp; Baisse de tension","IHS GRID ONLY",
AM1204="Defaut GE &amp; POWER Cabinet","IHS",
AM1204="Sharing","Partners",
AM1204="Sites strategiques &amp; DataCenter","SST &amp; DC",
AM1204="Exclu","Exclu",
AM1204="SAT","SAT",
AM1204="SPARE-ISSUE","SPARE-ISSUE",
AM1204="Fiber CAmtel","TRANS_FO_CAMTEL",
AM1204="Fiber AOF","Fiber AOF",
AM1204="Projet OCM (HUAWEI)","TRAVAUX-HUAWEI",
AM1204="Projet OCM (NOKIA)","TRAVAUX-NOKIA",
AM1204="ACCESS-ISSUE","ACCESS-ISSUE",
AM1204="Projet OCM (ZTE, NOKIA, autres projets)","TRAVAUX OCM",
AM1204="No root CAuse","No root cause",
AM1204="ODU HS","PDH",
AM1204="IP &amp; VLAN","PDH",
AM1204="Warehouse HUAWEI","SPARE-ISSUE",
AM1204="SPARE-HS","SPARE-ISSUE",
AM1204="Power Telco","BSS",AM1204="no impacts","no impacts"
),"")</f>
        <v>no impacts</v>
      </c>
      <c r="AL1204" s="48" t="str" cm="1">
        <f t="array" ref="AL1204">IFERROR(_xlfn.IFS(
AM1204="MPR ISSUE","TX ISSUE",
AM1204="BSS Hardware Issue","RAN ISSUE",
AM1204="Sites strategiques, MLL, Pylone, etc.","ENVTECH",
AM1204="AKTIVCO DEFAUT GE &amp; POWER Cabinet","POWER ISSUE",
AM1204="AKTIVCO Coupure ENEO &amp; Baisse de tension","POWER ISSUE",
AM1204="Coupure ENEO &amp; Baisse de tension","POWER ISSUE",
AM1204="Defaut GE &amp; POWER Cabinet","POWER ISSUE",
AM1204="Sharing","POWER ISSUE",
AM1204="Sites strategiques &amp; DataCenter","POWER ISSUE",
AM1204="Exclu","Exclu",
AM1204="SAT","TX ISSUE",
AM1204="SPARE-ISSUE","SPARE-ISSUE",
AM1204="Fiber CAmtel","TX ISSUE",
AM1204="Fiber AOF","TX ISSUE",
AM1204="Projet OCM (HUAWEI)","TRAVAUX-HUAWEI",
AM1204="Projet OCM (NOKIA)","TRAVAUX -NOKIA",
AM1204="ACCESS-ISSUE","ACCESS-ISSUE",
AM1204="Projet OCM (ZTE, NOKIA, autres projets)","TRAVAUX OCM",
AM1204="No root CAuse","No root cause",
AM1204="ODU HS","TX ISSUE",
AM1204="IP &amp; VLAN","TX ISSUE",
AM1204="Warehouse HUAWEI","SPARE-ISSUE",
AM1204="SPARE-HS","SPARE-ISSUE",
AM1204="Power Telco","RAN ISSUE",AM1204="no impacts","no impacts"
),"")</f>
        <v>no impacts</v>
      </c>
      <c r="AM1204" s="67" t="s">
        <v>5605</v>
      </c>
      <c r="AN1204" s="48" t="str" cm="1">
        <f t="array" ref="AN1204">IFERROR(_xlfn.IFS(
AM1204="MPR ISSUE","ACTIVE",
AM1204="BSS Hardware Issue","ACTIVE",
AM1204="Sites strategiques, MLL, Pylone, etc.","PASSIVE",
AM1204="AKTIVCO DEFAUT GE &amp; POWER Cabinet","PASSIVE",
AM1204="AKTIVCO Coupure ENEO &amp; Baisse de tension","PASSIVE",
AM1204="Coupure ENEO &amp; Baisse de tension","PASSIVE",
AM1204="Defaut GE &amp; POWER Cabinet","PASSIVE",
AM1204="Sharing","PASSIVE",
AM1204="Sites strategiques &amp; DataCenter","PASSIVE",
AM1204="Exclu","Exclu",
AM1204="SAT","ACTIVE",
AM1204="SPARE-ISSUE","SPARE-ISSUE",
AM1204="Fiber CAmtel","ACTIVE",
AM1204="Fiber AOF","ACTIVE",
AM1204="Projet OCM (HUAWEI)","PLANNED WORKS",
AM1204="Projet OCM (NOKIA)","PLANNED WORKS",
AM1204="ACCESS-ISSUE","ACCESS-ISSUE",
AM1204="Projet OCM (ZTE, NOKIA, autres projets)","PLANNED WORKS",
AM1204="No root CAuse","No root cause",
AM1204="ODU HS","ACTIVE",
AM1204="IP &amp; VLAN","ACTIVE",
AM1204="Warehouse HUAWEI","SPARE-ISSUE",
AM1204="SPARE-HS","SPARE-ISSUE",
AM1204="Power Telco","ACTIVE", AM1204="no impacts","no impacts"
),"")</f>
        <v>no impacts</v>
      </c>
      <c r="AO1204" s="93" t="s">
        <v>5537</v>
      </c>
      <c r="AP1204" s="101" t="str">
        <f>B1204</f>
        <v>CTR_263</v>
      </c>
      <c r="AR1204" s="17" t="s">
        <v>5537</v>
      </c>
      <c r="AS1204" s="7" t="s">
        <v>5537</v>
      </c>
      <c r="AT1204" s="6"/>
      <c r="AU1204" s="7"/>
      <c r="AV1204" s="3" t="s">
        <v>5537</v>
      </c>
      <c r="AW1204" s="18" t="s">
        <v>5537</v>
      </c>
      <c r="AX1204" s="18" t="s">
        <v>5537</v>
      </c>
      <c r="AY1204" s="18" t="s">
        <v>5537</v>
      </c>
      <c r="AZ1204" s="18" t="s">
        <v>5537</v>
      </c>
      <c r="BA1204" s="18" t="s">
        <v>5537</v>
      </c>
      <c r="BB1204" s="18" t="s">
        <v>5537</v>
      </c>
      <c r="BC1204" s="18" t="s">
        <v>5537</v>
      </c>
      <c r="BD1204" s="18" t="s">
        <v>5537</v>
      </c>
      <c r="BE1204" s="18" t="s">
        <v>5537</v>
      </c>
      <c r="BF1204" s="18" t="s">
        <v>5537</v>
      </c>
      <c r="BG1204" s="18" t="s">
        <v>5537</v>
      </c>
      <c r="BH1204" s="18" t="s">
        <v>5537</v>
      </c>
      <c r="BI1204" s="9" t="s">
        <v>5537</v>
      </c>
      <c r="BJ1204" s="14"/>
      <c r="BK1204" s="14" t="s">
        <v>5537</v>
      </c>
      <c r="BL1204" s="14" t="str">
        <f>_xlfn.XLOOKUP(B1204,'[4]cell downs 18042026 17h'!$B:$B,'[4]cell downs 18042026 17h'!$B:$B,"")</f>
        <v/>
      </c>
      <c r="BM1204" s="14" t="str">
        <f>_xlfn.XLOOKUP(B1204,'[5]Cells Huawei 19042026 15h'!$B:$B,'[5]Cells Huawei 19042026 15h'!$B:$B,"")</f>
        <v/>
      </c>
      <c r="BN1204" s="9" t="str">
        <f>_xlfn.XLOOKUP(B1204,'[6]cells down 19042026 9H40'!$B:$B,'[6]cells down 19042026 9H40'!$B:$B,"")</f>
        <v/>
      </c>
      <c r="BO1204" s="9" t="s">
        <v>2390</v>
      </c>
      <c r="BP1204" s="9" t="s">
        <v>12</v>
      </c>
      <c r="BQ1204" s="115"/>
    </row>
    <row r="1205" spans="1:69" s="9" customFormat="1" x14ac:dyDescent="0.3">
      <c r="A1205" s="92" t="s">
        <v>4545</v>
      </c>
      <c r="B1205" s="8" t="s">
        <v>4546</v>
      </c>
      <c r="C1205" s="3" t="str">
        <f>_xlfn.XLOOKUP(B1205,'[1]daily break down'!$D:$D,'[1]daily break down'!$E:$E,"")</f>
        <v>Yaounde</v>
      </c>
      <c r="D1205" s="1" t="s">
        <v>11</v>
      </c>
      <c r="E1205" s="1" t="s">
        <v>12</v>
      </c>
      <c r="F1205" s="3" t="s">
        <v>37</v>
      </c>
      <c r="G1205" s="1" t="s">
        <v>38</v>
      </c>
      <c r="H1205" s="34" t="str">
        <f>_xlfn.XLOOKUP(B1205,[2]CALCULATION!$B:$B,[2]CALCULATION!$H:$H,"")</f>
        <v>ZTE</v>
      </c>
      <c r="I1205" s="28">
        <v>2.6742451481452942</v>
      </c>
      <c r="J1205" s="28">
        <v>2.1616114920683799E-2</v>
      </c>
      <c r="K1205" s="28">
        <v>0</v>
      </c>
      <c r="L1205" s="28">
        <v>0</v>
      </c>
      <c r="M1205" s="28">
        <v>0</v>
      </c>
      <c r="N1205" s="28">
        <v>0</v>
      </c>
      <c r="O1205" s="28">
        <v>0</v>
      </c>
      <c r="P1205" s="28">
        <v>0</v>
      </c>
      <c r="Q1205" s="28">
        <v>0</v>
      </c>
      <c r="R1205" s="28">
        <v>0</v>
      </c>
      <c r="S1205" s="94">
        <v>0</v>
      </c>
      <c r="T1205" s="94">
        <f>_xlfn.XLOOKUP(B1205,'[3]Nur des jours'!$B:$B,'[3]Nur des jours'!$U:$U,"")</f>
        <v>4.1991621793609619</v>
      </c>
      <c r="U1205" s="94">
        <v>0.87333027996792534</v>
      </c>
      <c r="V1205" s="94">
        <v>0</v>
      </c>
      <c r="W1205" s="94">
        <v>4.1991621793609628</v>
      </c>
      <c r="X1205" s="94">
        <v>0.25846595497570163</v>
      </c>
      <c r="Y1205" s="94">
        <v>0.13599247217014401</v>
      </c>
      <c r="Z1205" s="94">
        <v>0</v>
      </c>
      <c r="AA1205" s="94">
        <v>0</v>
      </c>
      <c r="AB1205" s="94">
        <v>0</v>
      </c>
      <c r="AC1205" s="94">
        <f>_xlfn.XLOOKUP(B1205,'[3]Nur des jours'!$B:$B,'[3]Nur des jours'!$N:$N,"")</f>
        <v>0</v>
      </c>
      <c r="AD1205" s="94">
        <v>0</v>
      </c>
      <c r="AE1205" s="94">
        <v>0</v>
      </c>
      <c r="AF1205" s="94">
        <v>0</v>
      </c>
      <c r="AG1205" s="94">
        <v>0</v>
      </c>
      <c r="AH1205" s="94">
        <v>0</v>
      </c>
      <c r="AI1205" s="49" t="s">
        <v>5559</v>
      </c>
      <c r="AJ1205" s="49"/>
      <c r="AK1205" s="48" t="str" cm="1">
        <f t="array" ref="AK1205">IFERROR(_xlfn.IFS(
AM1205="MPR ISSUE","PDH",
AM1205="BSS Hardware Issue","BSS",
AM1205="Sites strategiques, MLL, Pylone, etc.","ENVTECH",
AM1205="AKTIVCO DEFAUT GE &amp; POWER Cabinet","AKTIVCO",
AM1205="AKTIVCO Coupure ENEO &amp; Baisse de tension","AKTIVCO GRID ONLY",
AM1205="Coupure ENEO &amp; Baisse de tension","IHS GRID ONLY",
AM1205="Defaut GE &amp; POWER Cabinet","IHS",
AM1205="Sharing","Partners",
AM1205="Sites strategiques &amp; DataCenter","SST &amp; DC",
AM1205="Exclu","Exclu",
AM1205="SAT","SAT",
AM1205="SPARE-ISSUE","SPARE-ISSUE",
AM1205="Fiber CAmtel","TRANS_FO_CAMTEL",
AM1205="Fiber AOF","Fiber AOF",
AM1205="Projet OCM (HUAWEI)","TRAVAUX-HUAWEI",
AM1205="Projet OCM (NOKIA)","TRAVAUX-NOKIA",
AM1205="ACCESS-ISSUE","ACCESS-ISSUE",
AM1205="Projet OCM (ZTE, NOKIA, autres projets)","TRAVAUX OCM",
AM1205="No root CAuse","No root cause",
AM1205="ODU HS","PDH",
AM1205="IP &amp; VLAN","PDH",
AM1205="Warehouse HUAWEI","SPARE-ISSUE",
AM1205="SPARE-HS","SPARE-ISSUE",
AM1205="Power Telco","BSS",AM1205="no impacts","no impacts"
),"")</f>
        <v>BSS</v>
      </c>
      <c r="AL1205" s="48" t="str" cm="1">
        <f t="array" ref="AL1205">IFERROR(_xlfn.IFS(
AM1205="MPR ISSUE","TX ISSUE",
AM1205="BSS Hardware Issue","RAN ISSUE",
AM1205="Sites strategiques, MLL, Pylone, etc.","ENVTECH",
AM1205="AKTIVCO DEFAUT GE &amp; POWER Cabinet","POWER ISSUE",
AM1205="AKTIVCO Coupure ENEO &amp; Baisse de tension","POWER ISSUE",
AM1205="Coupure ENEO &amp; Baisse de tension","POWER ISSUE",
AM1205="Defaut GE &amp; POWER Cabinet","POWER ISSUE",
AM1205="Sharing","POWER ISSUE",
AM1205="Sites strategiques &amp; DataCenter","POWER ISSUE",
AM1205="Exclu","Exclu",
AM1205="SAT","TX ISSUE",
AM1205="SPARE-ISSUE","SPARE-ISSUE",
AM1205="Fiber CAmtel","TX ISSUE",
AM1205="Fiber AOF","TX ISSUE",
AM1205="Projet OCM (HUAWEI)","TRAVAUX-HUAWEI",
AM1205="Projet OCM (NOKIA)","TRAVAUX -NOKIA",
AM1205="ACCESS-ISSUE","ACCESS-ISSUE",
AM1205="Projet OCM (ZTE, NOKIA, autres projets)","TRAVAUX OCM",
AM1205="No root CAuse","No root cause",
AM1205="ODU HS","TX ISSUE",
AM1205="IP &amp; VLAN","TX ISSUE",
AM1205="Warehouse HUAWEI","SPARE-ISSUE",
AM1205="SPARE-HS","SPARE-ISSUE",
AM1205="Power Telco","RAN ISSUE",AM1205="no impacts","no impacts"
),"")</f>
        <v>RAN ISSUE</v>
      </c>
      <c r="AM1205" s="67" t="s">
        <v>5320</v>
      </c>
      <c r="AN1205" s="48" t="str" cm="1">
        <f t="array" ref="AN1205">IFERROR(_xlfn.IFS(
AM1205="MPR ISSUE","ACTIVE",
AM1205="BSS Hardware Issue","ACTIVE",
AM1205="Sites strategiques, MLL, Pylone, etc.","PASSIVE",
AM1205="AKTIVCO DEFAUT GE &amp; POWER Cabinet","PASSIVE",
AM1205="AKTIVCO Coupure ENEO &amp; Baisse de tension","PASSIVE",
AM1205="Coupure ENEO &amp; Baisse de tension","PASSIVE",
AM1205="Defaut GE &amp; POWER Cabinet","PASSIVE",
AM1205="Sharing","PASSIVE",
AM1205="Sites strategiques &amp; DataCenter","PASSIVE",
AM1205="Exclu","Exclu",
AM1205="SAT","ACTIVE",
AM1205="SPARE-ISSUE","SPARE-ISSUE",
AM1205="Fiber CAmtel","ACTIVE",
AM1205="Fiber AOF","ACTIVE",
AM1205="Projet OCM (HUAWEI)","PLANNED WORKS",
AM1205="Projet OCM (NOKIA)","PLANNED WORKS",
AM1205="ACCESS-ISSUE","ACCESS-ISSUE",
AM1205="Projet OCM (ZTE, NOKIA, autres projets)","PLANNED WORKS",
AM1205="No root CAuse","No root cause",
AM1205="ODU HS","ACTIVE",
AM1205="IP &amp; VLAN","ACTIVE",
AM1205="Warehouse HUAWEI","SPARE-ISSUE",
AM1205="SPARE-HS","SPARE-ISSUE",
AM1205="Power Telco","ACTIVE", AM1205="no impacts","no impacts"
),"")</f>
        <v>ACTIVE</v>
      </c>
      <c r="AO1205" s="93" t="s">
        <v>6564</v>
      </c>
      <c r="AP1205" s="101" t="str">
        <f>B1205</f>
        <v>CTR_163</v>
      </c>
      <c r="AR1205" s="17" t="s">
        <v>5537</v>
      </c>
      <c r="AS1205" s="7" t="s">
        <v>5537</v>
      </c>
      <c r="AT1205" s="6"/>
      <c r="AU1205" s="7"/>
      <c r="AV1205" s="3" t="s">
        <v>5537</v>
      </c>
      <c r="AW1205" s="18" t="s">
        <v>5537</v>
      </c>
      <c r="AX1205" s="18" t="s">
        <v>5537</v>
      </c>
      <c r="AY1205" s="18" t="s">
        <v>5537</v>
      </c>
      <c r="AZ1205" s="18" t="s">
        <v>5537</v>
      </c>
      <c r="BA1205" s="18" t="s">
        <v>5537</v>
      </c>
      <c r="BB1205" s="18" t="s">
        <v>5537</v>
      </c>
      <c r="BC1205" s="18" t="s">
        <v>5537</v>
      </c>
      <c r="BD1205" s="18" t="s">
        <v>5537</v>
      </c>
      <c r="BE1205" s="18" t="s">
        <v>5537</v>
      </c>
      <c r="BF1205" s="18" t="s">
        <v>5537</v>
      </c>
      <c r="BG1205" s="18" t="s">
        <v>5537</v>
      </c>
      <c r="BH1205" s="18" t="s">
        <v>5537</v>
      </c>
      <c r="BI1205" s="9" t="s">
        <v>5537</v>
      </c>
      <c r="BJ1205" s="14"/>
      <c r="BK1205" s="14" t="s">
        <v>4546</v>
      </c>
      <c r="BL1205" s="14" t="str">
        <f>_xlfn.XLOOKUP(B1205,'[4]cell downs 18042026 17h'!$B:$B,'[4]cell downs 18042026 17h'!$B:$B,"")</f>
        <v/>
      </c>
      <c r="BM1205" s="14" t="str">
        <f>_xlfn.XLOOKUP(B1205,'[5]Cells Huawei 19042026 15h'!$B:$B,'[5]Cells Huawei 19042026 15h'!$B:$B,"")</f>
        <v/>
      </c>
      <c r="BN1205" s="9" t="str">
        <f>_xlfn.XLOOKUP(B1205,'[6]cells down 19042026 9H40'!$B:$B,'[6]cells down 19042026 9H40'!$B:$B,"")</f>
        <v/>
      </c>
      <c r="BO1205" s="9" t="s">
        <v>4546</v>
      </c>
      <c r="BP1205" s="9" t="s">
        <v>594</v>
      </c>
      <c r="BQ1205" s="115"/>
    </row>
    <row r="1206" spans="1:69" s="9" customFormat="1" x14ac:dyDescent="0.3">
      <c r="A1206" s="19" t="s">
        <v>5436</v>
      </c>
      <c r="B1206" s="26" t="s">
        <v>5437</v>
      </c>
      <c r="C1206" s="3" t="str">
        <f>_xlfn.XLOOKUP(B1206,'[1]daily break down'!$D:$D,'[1]daily break down'!$E:$E,"")</f>
        <v>Yaounde</v>
      </c>
      <c r="D1206" s="1" t="s">
        <v>11</v>
      </c>
      <c r="E1206" s="1" t="str">
        <f>BP1206</f>
        <v>Grid-Gen</v>
      </c>
      <c r="F1206" s="19" t="s">
        <v>5388</v>
      </c>
      <c r="G1206" s="19" t="s">
        <v>115</v>
      </c>
      <c r="H1206" s="34" t="str">
        <f>_xlfn.XLOOKUP(B1206,[2]CALCULATION!$B:$B,[2]CALCULATION!$H:$H,"")</f>
        <v>ZTE</v>
      </c>
      <c r="I1206" s="28">
        <v>0</v>
      </c>
      <c r="J1206" s="28">
        <v>0</v>
      </c>
      <c r="K1206" s="28">
        <v>0</v>
      </c>
      <c r="L1206" s="28">
        <v>0</v>
      </c>
      <c r="M1206" s="28">
        <v>0</v>
      </c>
      <c r="N1206" s="28">
        <v>0</v>
      </c>
      <c r="O1206" s="28">
        <v>0</v>
      </c>
      <c r="P1206" s="28">
        <v>0</v>
      </c>
      <c r="Q1206" s="28">
        <v>0</v>
      </c>
      <c r="R1206" s="28">
        <v>3.289876381505167</v>
      </c>
      <c r="S1206" s="94">
        <v>0</v>
      </c>
      <c r="T1206" s="94">
        <f>_xlfn.XLOOKUP(B1206,'[3]Nur des jours'!$B:$B,'[3]Nur des jours'!$U:$U,"")</f>
        <v>3.887030473728216</v>
      </c>
      <c r="U1206" s="94">
        <v>0.78793592498423404</v>
      </c>
      <c r="V1206" s="94" t="s">
        <v>5537</v>
      </c>
      <c r="W1206" s="94">
        <v>3.8870304737282164</v>
      </c>
      <c r="X1206" s="94">
        <v>0.23820530600713991</v>
      </c>
      <c r="Y1206" s="94">
        <v>0.12680740683668482</v>
      </c>
      <c r="Z1206" s="94">
        <v>0</v>
      </c>
      <c r="AA1206" s="94">
        <v>0</v>
      </c>
      <c r="AB1206" s="94">
        <v>0</v>
      </c>
      <c r="AC1206" s="94">
        <f>_xlfn.XLOOKUP(B1206,'[3]Nur des jours'!$B:$B,'[3]Nur des jours'!$N:$N,"")</f>
        <v>0</v>
      </c>
      <c r="AD1206" s="94">
        <v>0</v>
      </c>
      <c r="AE1206" s="94">
        <v>0</v>
      </c>
      <c r="AF1206" s="94">
        <v>0</v>
      </c>
      <c r="AG1206" s="94">
        <v>0</v>
      </c>
      <c r="AH1206" s="94">
        <v>0</v>
      </c>
      <c r="AI1206" s="49" t="s">
        <v>5559</v>
      </c>
      <c r="AJ1206" s="49"/>
      <c r="AK1206" s="48" t="str" cm="1">
        <f t="array" ref="AK1206">IFERROR(_xlfn.IFS(
AM1206="MPR ISSUE","PDH",
AM1206="BSS Hardware Issue","BSS",
AM1206="Sites strategiques, MLL, Pylone, etc.","ENVTECH",
AM1206="AKTIVCO DEFAUT GE &amp; POWER Cabinet","AKTIVCO",
AM1206="AKTIVCO Coupure ENEO &amp; Baisse de tension","AKTIVCO GRID ONLY",
AM1206="Coupure ENEO &amp; Baisse de tension","IHS GRID ONLY",
AM1206="Defaut GE &amp; POWER Cabinet","IHS",
AM1206="Sharing","Partners",
AM1206="Sites strategiques &amp; DataCenter","SST &amp; DC",
AM1206="Exclu","Exclu",
AM1206="SAT","SAT",
AM1206="SPARE-ISSUE","SPARE-ISSUE",
AM1206="Fiber CAmtel","TRANS_FO_CAMTEL",
AM1206="Fiber AOF","Fiber AOF",
AM1206="Projet OCM (HUAWEI)","TRAVAUX-HUAWEI",
AM1206="Projet OCM (NOKIA)","TRAVAUX-NOKIA",
AM1206="ACCESS-ISSUE","ACCESS-ISSUE",
AM1206="Projet OCM (ZTE, NOKIA, autres projets)","TRAVAUX OCM",
AM1206="No root CAuse","No root cause",
AM1206="ODU HS","PDH",
AM1206="IP &amp; VLAN","PDH",
AM1206="Warehouse HUAWEI","SPARE-ISSUE",
AM1206="SPARE-HS","SPARE-ISSUE",
AM1206="Power Telco","BSS",AM1206="no impacts","no impacts"
),"")</f>
        <v>no impacts</v>
      </c>
      <c r="AL1206" s="48" t="str" cm="1">
        <f t="array" ref="AL1206">IFERROR(_xlfn.IFS(
AM1206="MPR ISSUE","TX ISSUE",
AM1206="BSS Hardware Issue","RAN ISSUE",
AM1206="Sites strategiques, MLL, Pylone, etc.","ENVTECH",
AM1206="AKTIVCO DEFAUT GE &amp; POWER Cabinet","POWER ISSUE",
AM1206="AKTIVCO Coupure ENEO &amp; Baisse de tension","POWER ISSUE",
AM1206="Coupure ENEO &amp; Baisse de tension","POWER ISSUE",
AM1206="Defaut GE &amp; POWER Cabinet","POWER ISSUE",
AM1206="Sharing","POWER ISSUE",
AM1206="Sites strategiques &amp; DataCenter","POWER ISSUE",
AM1206="Exclu","Exclu",
AM1206="SAT","TX ISSUE",
AM1206="SPARE-ISSUE","SPARE-ISSUE",
AM1206="Fiber CAmtel","TX ISSUE",
AM1206="Fiber AOF","TX ISSUE",
AM1206="Projet OCM (HUAWEI)","TRAVAUX-HUAWEI",
AM1206="Projet OCM (NOKIA)","TRAVAUX -NOKIA",
AM1206="ACCESS-ISSUE","ACCESS-ISSUE",
AM1206="Projet OCM (ZTE, NOKIA, autres projets)","TRAVAUX OCM",
AM1206="No root CAuse","No root cause",
AM1206="ODU HS","TX ISSUE",
AM1206="IP &amp; VLAN","TX ISSUE",
AM1206="Warehouse HUAWEI","SPARE-ISSUE",
AM1206="SPARE-HS","SPARE-ISSUE",
AM1206="Power Telco","RAN ISSUE",AM1206="no impacts","no impacts"
),"")</f>
        <v>no impacts</v>
      </c>
      <c r="AM1206" s="67" t="s">
        <v>5605</v>
      </c>
      <c r="AN1206" s="48" t="str" cm="1">
        <f t="array" ref="AN1206">IFERROR(_xlfn.IFS(
AM1206="MPR ISSUE","ACTIVE",
AM1206="BSS Hardware Issue","ACTIVE",
AM1206="Sites strategiques, MLL, Pylone, etc.","PASSIVE",
AM1206="AKTIVCO DEFAUT GE &amp; POWER Cabinet","PASSIVE",
AM1206="AKTIVCO Coupure ENEO &amp; Baisse de tension","PASSIVE",
AM1206="Coupure ENEO &amp; Baisse de tension","PASSIVE",
AM1206="Defaut GE &amp; POWER Cabinet","PASSIVE",
AM1206="Sharing","PASSIVE",
AM1206="Sites strategiques &amp; DataCenter","PASSIVE",
AM1206="Exclu","Exclu",
AM1206="SAT","ACTIVE",
AM1206="SPARE-ISSUE","SPARE-ISSUE",
AM1206="Fiber CAmtel","ACTIVE",
AM1206="Fiber AOF","ACTIVE",
AM1206="Projet OCM (HUAWEI)","PLANNED WORKS",
AM1206="Projet OCM (NOKIA)","PLANNED WORKS",
AM1206="ACCESS-ISSUE","ACCESS-ISSUE",
AM1206="Projet OCM (ZTE, NOKIA, autres projets)","PLANNED WORKS",
AM1206="No root CAuse","No root cause",
AM1206="ODU HS","ACTIVE",
AM1206="IP &amp; VLAN","ACTIVE",
AM1206="Warehouse HUAWEI","SPARE-ISSUE",
AM1206="SPARE-HS","SPARE-ISSUE",
AM1206="Power Telco","ACTIVE", AM1206="no impacts","no impacts"
),"")</f>
        <v>no impacts</v>
      </c>
      <c r="AO1206" s="93" t="s">
        <v>5537</v>
      </c>
      <c r="AP1206" s="101" t="str">
        <f>B1206</f>
        <v>CTR_1052</v>
      </c>
      <c r="AR1206" s="17" t="s">
        <v>5537</v>
      </c>
      <c r="AS1206" s="7" t="s">
        <v>5537</v>
      </c>
      <c r="AT1206" s="6"/>
      <c r="AU1206" s="7"/>
      <c r="AV1206" s="3" t="s">
        <v>5537</v>
      </c>
      <c r="AW1206" s="18" t="s">
        <v>5537</v>
      </c>
      <c r="AX1206" s="18" t="s">
        <v>5537</v>
      </c>
      <c r="AY1206" s="18" t="s">
        <v>5537</v>
      </c>
      <c r="AZ1206" s="18" t="s">
        <v>5537</v>
      </c>
      <c r="BA1206" s="18" t="s">
        <v>5537</v>
      </c>
      <c r="BB1206" s="18" t="s">
        <v>5537</v>
      </c>
      <c r="BC1206" s="18" t="s">
        <v>5537</v>
      </c>
      <c r="BD1206" s="18" t="s">
        <v>5537</v>
      </c>
      <c r="BE1206" s="18" t="s">
        <v>5537</v>
      </c>
      <c r="BF1206" s="18" t="s">
        <v>5537</v>
      </c>
      <c r="BG1206" s="18" t="s">
        <v>5537</v>
      </c>
      <c r="BH1206" s="18" t="s">
        <v>5537</v>
      </c>
      <c r="BI1206" s="9" t="s">
        <v>5537</v>
      </c>
      <c r="BJ1206" s="14"/>
      <c r="BK1206" s="14" t="s">
        <v>5537</v>
      </c>
      <c r="BL1206" s="14" t="str">
        <f>_xlfn.XLOOKUP(B1206,'[4]cell downs 18042026 17h'!$B:$B,'[4]cell downs 18042026 17h'!$B:$B,"")</f>
        <v/>
      </c>
      <c r="BM1206" s="14" t="str">
        <f>_xlfn.XLOOKUP(B1206,'[5]Cells Huawei 19042026 15h'!$B:$B,'[5]Cells Huawei 19042026 15h'!$B:$B,"")</f>
        <v/>
      </c>
      <c r="BN1206" s="9" t="str">
        <f>_xlfn.XLOOKUP(B1206,'[6]cells down 19042026 9H40'!$B:$B,'[6]cells down 19042026 9H40'!$B:$B,"")</f>
        <v/>
      </c>
      <c r="BO1206" s="9" t="s">
        <v>5437</v>
      </c>
      <c r="BP1206" s="9" t="s">
        <v>12</v>
      </c>
      <c r="BQ1206" s="115"/>
    </row>
    <row r="1207" spans="1:69" s="9" customFormat="1" x14ac:dyDescent="0.3">
      <c r="A1207" s="1" t="s">
        <v>3865</v>
      </c>
      <c r="B1207" s="8" t="s">
        <v>3866</v>
      </c>
      <c r="C1207" s="3" t="str">
        <f>_xlfn.XLOOKUP(B1207,'[1]daily break down'!$D:$D,'[1]daily break down'!$E:$E,"")</f>
        <v>EXTREME-NORD</v>
      </c>
      <c r="D1207" s="1" t="s">
        <v>21</v>
      </c>
      <c r="E1207" s="1" t="s">
        <v>563</v>
      </c>
      <c r="F1207" s="3" t="s">
        <v>55</v>
      </c>
      <c r="G1207" s="1" t="s">
        <v>3865</v>
      </c>
      <c r="H1207" s="32" t="str">
        <f>_xlfn.XLOOKUP(B1207,[2]CALCULATION!$B:$B,[2]CALCULATION!$H:$H,"")</f>
        <v>HUAWEI</v>
      </c>
      <c r="I1207" s="28">
        <v>0</v>
      </c>
      <c r="J1207" s="28">
        <v>0</v>
      </c>
      <c r="K1207" s="28">
        <v>0</v>
      </c>
      <c r="L1207" s="28">
        <v>0</v>
      </c>
      <c r="M1207" s="28">
        <v>0</v>
      </c>
      <c r="N1207" s="28">
        <v>0</v>
      </c>
      <c r="O1207" s="28">
        <v>0</v>
      </c>
      <c r="P1207" s="28">
        <v>0</v>
      </c>
      <c r="Q1207" s="28">
        <v>0</v>
      </c>
      <c r="R1207" s="28">
        <v>0</v>
      </c>
      <c r="S1207" s="94">
        <v>0</v>
      </c>
      <c r="T1207" s="94">
        <f>_xlfn.XLOOKUP(B1207,'[3]Nur des jours'!$B:$B,'[3]Nur des jours'!$U:$U,"")</f>
        <v>0</v>
      </c>
      <c r="U1207" s="94">
        <v>0</v>
      </c>
      <c r="V1207" s="94">
        <v>6.8487057440366623</v>
      </c>
      <c r="W1207" s="94">
        <v>7.9380009873499358</v>
      </c>
      <c r="X1207" s="94">
        <v>0.61051256588277958</v>
      </c>
      <c r="Y1207" s="94">
        <v>0.11856760065404799</v>
      </c>
      <c r="Z1207" s="94">
        <v>0</v>
      </c>
      <c r="AA1207" s="94">
        <v>0</v>
      </c>
      <c r="AB1207" s="94">
        <v>0</v>
      </c>
      <c r="AC1207" s="94">
        <f>_xlfn.XLOOKUP(B1207,'[3]Nur des jours'!$B:$B,'[3]Nur des jours'!$N:$N,"")</f>
        <v>0</v>
      </c>
      <c r="AD1207" s="94">
        <v>0</v>
      </c>
      <c r="AE1207" s="94">
        <v>0</v>
      </c>
      <c r="AF1207" s="94">
        <v>0</v>
      </c>
      <c r="AG1207" s="94">
        <v>0</v>
      </c>
      <c r="AH1207" s="94">
        <v>0</v>
      </c>
      <c r="AI1207" s="49" t="s">
        <v>6659</v>
      </c>
      <c r="AJ1207" s="49"/>
      <c r="AK1207" s="48" t="str" cm="1">
        <f t="array" ref="AK1207">IFERROR(_xlfn.IFS(
AM1207="MPR ISSUE","PDH",
AM1207="BSS Hardware Issue","BSS",
AM1207="Sites strategiques, MLL, Pylone, etc.","ENVTECH",
AM1207="AKTIVCO DEFAUT GE &amp; POWER Cabinet","AKTIVCO",
AM1207="AKTIVCO Coupure ENEO &amp; Baisse de tension","AKTIVCO GRID ONLY",
AM1207="Coupure ENEO &amp; Baisse de tension","IHS GRID ONLY",
AM1207="Defaut GE &amp; POWER Cabinet","IHS",
AM1207="Sharing","Partners",
AM1207="Sites strategiques &amp; DataCenter","SST &amp; DC",
AM1207="Exclu","Exclu",
AM1207="SAT","SAT",
AM1207="SPARE-ISSUE","SPARE-ISSUE",
AM1207="Fiber CAmtel","TRANS_FO_CAMTEL",
AM1207="Fiber AOF","Fiber AOF",
AM1207="Projet OCM (HUAWEI)","TRAVAUX-HUAWEI",
AM1207="Projet OCM (NOKIA)","TRAVAUX-NOKIA",
AM1207="ACCESS-ISSUE","ACCESS-ISSUE",
AM1207="Projet OCM (ZTE, NOKIA, autres projets)","TRAVAUX OCM",
AM1207="No root CAuse","No root cause",
AM1207="ODU HS","PDH",
AM1207="IP &amp; VLAN","PDH",
AM1207="Warehouse HUAWEI","SPARE-ISSUE",
AM1207="SPARE-HS","SPARE-ISSUE",
AM1207="Power Telco","BSS",AM1207="no impacts","no impacts"
),"")</f>
        <v>IHS</v>
      </c>
      <c r="AL1207" s="48" t="str" cm="1">
        <f t="array" ref="AL1207">IFERROR(_xlfn.IFS(
AM1207="MPR ISSUE","TX ISSUE",
AM1207="BSS Hardware Issue","RAN ISSUE",
AM1207="Sites strategiques, MLL, Pylone, etc.","ENVTECH",
AM1207="AKTIVCO DEFAUT GE &amp; POWER Cabinet","POWER ISSUE",
AM1207="AKTIVCO Coupure ENEO &amp; Baisse de tension","POWER ISSUE",
AM1207="Coupure ENEO &amp; Baisse de tension","POWER ISSUE",
AM1207="Defaut GE &amp; POWER Cabinet","POWER ISSUE",
AM1207="Sharing","POWER ISSUE",
AM1207="Sites strategiques &amp; DataCenter","POWER ISSUE",
AM1207="Exclu","Exclu",
AM1207="SAT","TX ISSUE",
AM1207="SPARE-ISSUE","SPARE-ISSUE",
AM1207="Fiber CAmtel","TX ISSUE",
AM1207="Fiber AOF","TX ISSUE",
AM1207="Projet OCM (HUAWEI)","TRAVAUX-HUAWEI",
AM1207="Projet OCM (NOKIA)","TRAVAUX -NOKIA",
AM1207="ACCESS-ISSUE","ACCESS-ISSUE",
AM1207="Projet OCM (ZTE, NOKIA, autres projets)","TRAVAUX OCM",
AM1207="No root CAuse","No root cause",
AM1207="ODU HS","TX ISSUE",
AM1207="IP &amp; VLAN","TX ISSUE",
AM1207="Warehouse HUAWEI","SPARE-ISSUE",
AM1207="SPARE-HS","SPARE-ISSUE",
AM1207="Power Telco","RAN ISSUE",AM1207="no impacts","no impacts"
),"")</f>
        <v>POWER ISSUE</v>
      </c>
      <c r="AM1207" s="67" t="s">
        <v>5330</v>
      </c>
      <c r="AN1207" s="48" t="str" cm="1">
        <f t="array" ref="AN1207">IFERROR(_xlfn.IFS(
AM1207="MPR ISSUE","ACTIVE",
AM1207="BSS Hardware Issue","ACTIVE",
AM1207="Sites strategiques, MLL, Pylone, etc.","PASSIVE",
AM1207="AKTIVCO DEFAUT GE &amp; POWER Cabinet","PASSIVE",
AM1207="AKTIVCO Coupure ENEO &amp; Baisse de tension","PASSIVE",
AM1207="Coupure ENEO &amp; Baisse de tension","PASSIVE",
AM1207="Defaut GE &amp; POWER Cabinet","PASSIVE",
AM1207="Sharing","PASSIVE",
AM1207="Sites strategiques &amp; DataCenter","PASSIVE",
AM1207="Exclu","Exclu",
AM1207="SAT","ACTIVE",
AM1207="SPARE-ISSUE","SPARE-ISSUE",
AM1207="Fiber CAmtel","ACTIVE",
AM1207="Fiber AOF","ACTIVE",
AM1207="Projet OCM (HUAWEI)","PLANNED WORKS",
AM1207="Projet OCM (NOKIA)","PLANNED WORKS",
AM1207="ACCESS-ISSUE","ACCESS-ISSUE",
AM1207="Projet OCM (ZTE, NOKIA, autres projets)","PLANNED WORKS",
AM1207="No root CAuse","No root cause",
AM1207="ODU HS","ACTIVE",
AM1207="IP &amp; VLAN","ACTIVE",
AM1207="Warehouse HUAWEI","SPARE-ISSUE",
AM1207="SPARE-HS","SPARE-ISSUE",
AM1207="Power Telco","ACTIVE", AM1207="no impacts","no impacts"
),"")</f>
        <v>PASSIVE</v>
      </c>
      <c r="AO1207" s="93" t="s">
        <v>5740</v>
      </c>
      <c r="AP1207" s="127" t="str">
        <f>IFERROR(MID(AQ1207, SEARCH("CTR_", AQ1207), 7), IFERROR(MID(AQ1207, SEARCH("SUO_", AQ1207), 7), IFERROR(MID(AQ1207, SEARCH("SUD_", AQ1207), 7), IFERROR(MID(AQ1207, SEARCH("NRO_", AQ1207), 7), IFERROR(MID(AQ1207, SEARCH("ADM_", AQ1207), 7), IFERROR(MID(AQ1207, SEARCH("NRD_", AQ1207), 7), IFERROR(MID(AQ1207, SEARCH("EXN_", AQ1207), 7), IFERROR(MID(AQ1207, SEARCH("LIT_", AQ1207), 7), IFERROR(MID(AQ1207, SEARCH("EST_", AQ1207), 7), MID(AQ1207, SEARCH("OST_",AQ1207), 7))))))))))</f>
        <v>EXN_036</v>
      </c>
      <c r="AQ1207" s="9" t="s">
        <v>6577</v>
      </c>
      <c r="AR1207" s="17" t="s">
        <v>5740</v>
      </c>
      <c r="AS1207" s="7" t="s">
        <v>5537</v>
      </c>
      <c r="AT1207" s="6"/>
      <c r="AU1207" s="7"/>
      <c r="AV1207" s="3" t="s">
        <v>5537</v>
      </c>
      <c r="AW1207" s="18" t="s">
        <v>5537</v>
      </c>
      <c r="AX1207" s="18" t="s">
        <v>5537</v>
      </c>
      <c r="AY1207" s="18" t="s">
        <v>5537</v>
      </c>
      <c r="AZ1207" s="18" t="s">
        <v>5537</v>
      </c>
      <c r="BA1207" s="18" t="s">
        <v>5537</v>
      </c>
      <c r="BB1207" s="18" t="s">
        <v>5537</v>
      </c>
      <c r="BC1207" s="18" t="s">
        <v>5537</v>
      </c>
      <c r="BD1207" s="18" t="s">
        <v>5537</v>
      </c>
      <c r="BE1207" s="18" t="s">
        <v>5537</v>
      </c>
      <c r="BF1207" s="18" t="s">
        <v>5537</v>
      </c>
      <c r="BG1207" s="18" t="s">
        <v>5537</v>
      </c>
      <c r="BH1207" s="18" t="s">
        <v>5537</v>
      </c>
      <c r="BI1207" s="9" t="s">
        <v>5537</v>
      </c>
      <c r="BJ1207" s="14"/>
      <c r="BK1207" s="14" t="s">
        <v>5537</v>
      </c>
      <c r="BL1207" s="14" t="str">
        <f>_xlfn.XLOOKUP(B1207,'[4]cell downs 18042026 17h'!$B:$B,'[4]cell downs 18042026 17h'!$B:$B,"")</f>
        <v/>
      </c>
      <c r="BM1207" s="14" t="str">
        <f>_xlfn.XLOOKUP(B1207,'[5]Cells Huawei 19042026 15h'!$B:$B,'[5]Cells Huawei 19042026 15h'!$B:$B,"")</f>
        <v/>
      </c>
      <c r="BN1207" s="9" t="str">
        <f>_xlfn.XLOOKUP(B1207,'[6]cells down 19042026 9H40'!$B:$B,'[6]cells down 19042026 9H40'!$B:$B,"")</f>
        <v/>
      </c>
      <c r="BO1207" s="9" t="s">
        <v>5537</v>
      </c>
      <c r="BP1207" s="9" t="s">
        <v>12</v>
      </c>
      <c r="BQ1207" s="115"/>
    </row>
    <row r="1208" spans="1:69" s="9" customFormat="1" x14ac:dyDescent="0.3">
      <c r="A1208" s="1" t="s">
        <v>1733</v>
      </c>
      <c r="B1208" s="8" t="s">
        <v>1734</v>
      </c>
      <c r="C1208" s="3" t="str">
        <f>_xlfn.XLOOKUP(B1208,'[1]daily break down'!$D:$D,'[1]daily break down'!$E:$E,"")</f>
        <v>Yaounde</v>
      </c>
      <c r="D1208" s="1" t="s">
        <v>21</v>
      </c>
      <c r="E1208" s="1" t="s">
        <v>30</v>
      </c>
      <c r="F1208" s="3" t="s">
        <v>37</v>
      </c>
      <c r="G1208" s="1" t="s">
        <v>38</v>
      </c>
      <c r="H1208" s="34" t="str">
        <f>_xlfn.XLOOKUP(B1208,[2]CALCULATION!$B:$B,[2]CALCULATION!$H:$H,"")</f>
        <v>ZTE</v>
      </c>
      <c r="I1208" s="28">
        <v>0</v>
      </c>
      <c r="J1208" s="28">
        <v>0</v>
      </c>
      <c r="K1208" s="28">
        <v>0</v>
      </c>
      <c r="L1208" s="28">
        <v>0</v>
      </c>
      <c r="M1208" s="28">
        <v>0</v>
      </c>
      <c r="N1208" s="28">
        <v>0</v>
      </c>
      <c r="O1208" s="28">
        <v>0</v>
      </c>
      <c r="P1208" s="28">
        <v>0</v>
      </c>
      <c r="Q1208" s="28">
        <v>0</v>
      </c>
      <c r="R1208" s="28">
        <v>0</v>
      </c>
      <c r="S1208" s="94">
        <v>0</v>
      </c>
      <c r="T1208" s="94">
        <f>_xlfn.XLOOKUP(B1208,'[3]Nur des jours'!$B:$B,'[3]Nur des jours'!$U:$U,"")</f>
        <v>0</v>
      </c>
      <c r="U1208" s="94">
        <v>3.3119740435404242E-2</v>
      </c>
      <c r="V1208" s="94">
        <v>4.9759868505534655E-2</v>
      </c>
      <c r="W1208" s="94">
        <v>0</v>
      </c>
      <c r="X1208" s="94">
        <v>6.4616488743925435E-2</v>
      </c>
      <c r="Y1208" s="94">
        <v>8.987095964135805E-2</v>
      </c>
      <c r="Z1208" s="94">
        <v>0</v>
      </c>
      <c r="AA1208" s="94">
        <v>0</v>
      </c>
      <c r="AB1208" s="94">
        <v>0</v>
      </c>
      <c r="AC1208" s="94">
        <f>_xlfn.XLOOKUP(B1208,'[3]Nur des jours'!$B:$B,'[3]Nur des jours'!$N:$N,"")</f>
        <v>0</v>
      </c>
      <c r="AD1208" s="94">
        <v>0</v>
      </c>
      <c r="AE1208" s="94">
        <v>0</v>
      </c>
      <c r="AF1208" s="94">
        <v>0</v>
      </c>
      <c r="AG1208" s="94">
        <v>0</v>
      </c>
      <c r="AH1208" s="94">
        <v>0</v>
      </c>
      <c r="AI1208" s="49" t="s">
        <v>5559</v>
      </c>
      <c r="AJ1208" s="49"/>
      <c r="AK1208" s="48" t="str" cm="1">
        <f t="array" ref="AK1208">IFERROR(_xlfn.IFS(
AM1208="MPR ISSUE","PDH",
AM1208="BSS Hardware Issue","BSS",
AM1208="Sites strategiques, MLL, Pylone, etc.","ENVTECH",
AM1208="AKTIVCO DEFAUT GE &amp; POWER Cabinet","AKTIVCO",
AM1208="AKTIVCO Coupure ENEO &amp; Baisse de tension","AKTIVCO GRID ONLY",
AM1208="Coupure ENEO &amp; Baisse de tension","IHS GRID ONLY",
AM1208="Defaut GE &amp; POWER Cabinet","IHS",
AM1208="Sharing","Partners",
AM1208="Sites strategiques &amp; DataCenter","SST &amp; DC",
AM1208="Exclu","Exclu",
AM1208="SAT","SAT",
AM1208="SPARE-ISSUE","SPARE-ISSUE",
AM1208="Fiber CAmtel","TRANS_FO_CAMTEL",
AM1208="Fiber AOF","Fiber AOF",
AM1208="Projet OCM (HUAWEI)","TRAVAUX-HUAWEI",
AM1208="Projet OCM (NOKIA)","TRAVAUX-NOKIA",
AM1208="ACCESS-ISSUE","ACCESS-ISSUE",
AM1208="Projet OCM (ZTE, NOKIA, autres projets)","TRAVAUX OCM",
AM1208="No root CAuse","No root cause",
AM1208="ODU HS","PDH",
AM1208="IP &amp; VLAN","PDH",
AM1208="Warehouse HUAWEI","SPARE-ISSUE",
AM1208="SPARE-HS","SPARE-ISSUE",
AM1208="Power Telco","BSS",AM1208="no impacts","no impacts"
),"")</f>
        <v>no impacts</v>
      </c>
      <c r="AL1208" s="48" t="str" cm="1">
        <f t="array" ref="AL1208">IFERROR(_xlfn.IFS(
AM1208="MPR ISSUE","TX ISSUE",
AM1208="BSS Hardware Issue","RAN ISSUE",
AM1208="Sites strategiques, MLL, Pylone, etc.","ENVTECH",
AM1208="AKTIVCO DEFAUT GE &amp; POWER Cabinet","POWER ISSUE",
AM1208="AKTIVCO Coupure ENEO &amp; Baisse de tension","POWER ISSUE",
AM1208="Coupure ENEO &amp; Baisse de tension","POWER ISSUE",
AM1208="Defaut GE &amp; POWER Cabinet","POWER ISSUE",
AM1208="Sharing","POWER ISSUE",
AM1208="Sites strategiques &amp; DataCenter","POWER ISSUE",
AM1208="Exclu","Exclu",
AM1208="SAT","TX ISSUE",
AM1208="SPARE-ISSUE","SPARE-ISSUE",
AM1208="Fiber CAmtel","TX ISSUE",
AM1208="Fiber AOF","TX ISSUE",
AM1208="Projet OCM (HUAWEI)","TRAVAUX-HUAWEI",
AM1208="Projet OCM (NOKIA)","TRAVAUX -NOKIA",
AM1208="ACCESS-ISSUE","ACCESS-ISSUE",
AM1208="Projet OCM (ZTE, NOKIA, autres projets)","TRAVAUX OCM",
AM1208="No root CAuse","No root cause",
AM1208="ODU HS","TX ISSUE",
AM1208="IP &amp; VLAN","TX ISSUE",
AM1208="Warehouse HUAWEI","SPARE-ISSUE",
AM1208="SPARE-HS","SPARE-ISSUE",
AM1208="Power Telco","RAN ISSUE",AM1208="no impacts","no impacts"
),"")</f>
        <v>no impacts</v>
      </c>
      <c r="AM1208" s="67" t="s">
        <v>5605</v>
      </c>
      <c r="AN1208" s="48" t="str" cm="1">
        <f t="array" ref="AN1208">IFERROR(_xlfn.IFS(
AM1208="MPR ISSUE","ACTIVE",
AM1208="BSS Hardware Issue","ACTIVE",
AM1208="Sites strategiques, MLL, Pylone, etc.","PASSIVE",
AM1208="AKTIVCO DEFAUT GE &amp; POWER Cabinet","PASSIVE",
AM1208="AKTIVCO Coupure ENEO &amp; Baisse de tension","PASSIVE",
AM1208="Coupure ENEO &amp; Baisse de tension","PASSIVE",
AM1208="Defaut GE &amp; POWER Cabinet","PASSIVE",
AM1208="Sharing","PASSIVE",
AM1208="Sites strategiques &amp; DataCenter","PASSIVE",
AM1208="Exclu","Exclu",
AM1208="SAT","ACTIVE",
AM1208="SPARE-ISSUE","SPARE-ISSUE",
AM1208="Fiber CAmtel","ACTIVE",
AM1208="Fiber AOF","ACTIVE",
AM1208="Projet OCM (HUAWEI)","PLANNED WORKS",
AM1208="Projet OCM (NOKIA)","PLANNED WORKS",
AM1208="ACCESS-ISSUE","ACCESS-ISSUE",
AM1208="Projet OCM (ZTE, NOKIA, autres projets)","PLANNED WORKS",
AM1208="No root CAuse","No root cause",
AM1208="ODU HS","ACTIVE",
AM1208="IP &amp; VLAN","ACTIVE",
AM1208="Warehouse HUAWEI","SPARE-ISSUE",
AM1208="SPARE-HS","SPARE-ISSUE",
AM1208="Power Telco","ACTIVE", AM1208="no impacts","no impacts"
),"")</f>
        <v>no impacts</v>
      </c>
      <c r="AO1208" s="93" t="s">
        <v>5537</v>
      </c>
      <c r="AP1208" s="101" t="str">
        <f t="shared" ref="AP1208:AP1226" si="36">B1208</f>
        <v>CTR_737</v>
      </c>
      <c r="AR1208" s="17" t="s">
        <v>5537</v>
      </c>
      <c r="AS1208" s="7" t="s">
        <v>5537</v>
      </c>
      <c r="AT1208" s="6"/>
      <c r="AU1208" s="7"/>
      <c r="AV1208" s="3" t="s">
        <v>5537</v>
      </c>
      <c r="AW1208" s="18" t="s">
        <v>5537</v>
      </c>
      <c r="AX1208" s="18" t="s">
        <v>5537</v>
      </c>
      <c r="AY1208" s="18" t="s">
        <v>5537</v>
      </c>
      <c r="AZ1208" s="18" t="s">
        <v>5537</v>
      </c>
      <c r="BA1208" s="18" t="s">
        <v>5537</v>
      </c>
      <c r="BB1208" s="18" t="s">
        <v>5537</v>
      </c>
      <c r="BC1208" s="18" t="s">
        <v>5537</v>
      </c>
      <c r="BD1208" s="18" t="s">
        <v>5537</v>
      </c>
      <c r="BE1208" s="18" t="s">
        <v>5537</v>
      </c>
      <c r="BF1208" s="18" t="s">
        <v>5537</v>
      </c>
      <c r="BG1208" s="18" t="s">
        <v>5537</v>
      </c>
      <c r="BH1208" s="18" t="s">
        <v>5537</v>
      </c>
      <c r="BI1208" s="9" t="s">
        <v>5537</v>
      </c>
      <c r="BJ1208" s="14"/>
      <c r="BK1208" s="14" t="s">
        <v>5537</v>
      </c>
      <c r="BL1208" s="14" t="str">
        <f>_xlfn.XLOOKUP(B1208,'[4]cell downs 18042026 17h'!$B:$B,'[4]cell downs 18042026 17h'!$B:$B,"")</f>
        <v/>
      </c>
      <c r="BM1208" s="14" t="str">
        <f>_xlfn.XLOOKUP(B1208,'[5]Cells Huawei 19042026 15h'!$B:$B,'[5]Cells Huawei 19042026 15h'!$B:$B,"")</f>
        <v/>
      </c>
      <c r="BN1208" s="9" t="str">
        <f>_xlfn.XLOOKUP(B1208,'[6]cells down 19042026 9H40'!$B:$B,'[6]cells down 19042026 9H40'!$B:$B,"")</f>
        <v/>
      </c>
      <c r="BO1208" s="9" t="s">
        <v>5537</v>
      </c>
      <c r="BP1208" s="9" t="s">
        <v>5537</v>
      </c>
      <c r="BQ1208" s="115"/>
    </row>
    <row r="1209" spans="1:69" s="9" customFormat="1" x14ac:dyDescent="0.3">
      <c r="A1209" s="1" t="s">
        <v>3101</v>
      </c>
      <c r="B1209" s="8" t="s">
        <v>3102</v>
      </c>
      <c r="C1209" s="3" t="str">
        <f>_xlfn.XLOOKUP(B1209,'[1]daily break down'!$D:$D,'[1]daily break down'!$E:$E,"")</f>
        <v>OUEST</v>
      </c>
      <c r="D1209" s="1" t="s">
        <v>11</v>
      </c>
      <c r="E1209" s="1" t="s">
        <v>96</v>
      </c>
      <c r="F1209" s="3" t="s">
        <v>102</v>
      </c>
      <c r="G1209" s="1" t="s">
        <v>3103</v>
      </c>
      <c r="H1209" s="32" t="str">
        <f>_xlfn.XLOOKUP(B1209,[2]CALCULATION!$B:$B,[2]CALCULATION!$H:$H,"")</f>
        <v>HUAWEI</v>
      </c>
      <c r="I1209" s="28">
        <v>0</v>
      </c>
      <c r="J1209" s="28">
        <v>0</v>
      </c>
      <c r="K1209" s="28">
        <v>0</v>
      </c>
      <c r="L1209" s="28">
        <v>0</v>
      </c>
      <c r="M1209" s="28">
        <v>0</v>
      </c>
      <c r="N1209" s="28">
        <v>0</v>
      </c>
      <c r="O1209" s="28">
        <v>0</v>
      </c>
      <c r="P1209" s="28">
        <v>0</v>
      </c>
      <c r="Q1209" s="28">
        <v>0</v>
      </c>
      <c r="R1209" s="28">
        <v>0</v>
      </c>
      <c r="S1209" s="94">
        <v>0</v>
      </c>
      <c r="T1209" s="94">
        <f>_xlfn.XLOOKUP(B1209,'[3]Nur des jours'!$B:$B,'[3]Nur des jours'!$U:$U,"")</f>
        <v>0</v>
      </c>
      <c r="U1209" s="94">
        <v>0</v>
      </c>
      <c r="V1209" s="94">
        <v>0.13957732291194033</v>
      </c>
      <c r="W1209" s="94">
        <v>0.10884748297106722</v>
      </c>
      <c r="X1209" s="94">
        <v>5.5288742783927303E-3</v>
      </c>
      <c r="Y1209" s="94">
        <v>8.8729514629044645E-2</v>
      </c>
      <c r="Z1209" s="94">
        <v>0</v>
      </c>
      <c r="AA1209" s="94">
        <v>0</v>
      </c>
      <c r="AB1209" s="94">
        <v>0</v>
      </c>
      <c r="AC1209" s="94">
        <f>_xlfn.XLOOKUP(B1209,'[3]Nur des jours'!$B:$B,'[3]Nur des jours'!$N:$N,"")</f>
        <v>0</v>
      </c>
      <c r="AD1209" s="94">
        <v>0</v>
      </c>
      <c r="AE1209" s="94">
        <v>0</v>
      </c>
      <c r="AF1209" s="94">
        <v>0</v>
      </c>
      <c r="AG1209" s="94">
        <v>0</v>
      </c>
      <c r="AH1209" s="94">
        <v>0</v>
      </c>
      <c r="AI1209" s="49" t="s">
        <v>5559</v>
      </c>
      <c r="AJ1209" s="49"/>
      <c r="AK1209" s="48" t="str" cm="1">
        <f t="array" ref="AK1209">IFERROR(_xlfn.IFS(
AM1209="MPR ISSUE","PDH",
AM1209="BSS Hardware Issue","BSS",
AM1209="Sites strategiques, MLL, Pylone, etc.","ENVTECH",
AM1209="AKTIVCO DEFAUT GE &amp; POWER Cabinet","AKTIVCO",
AM1209="AKTIVCO Coupure ENEO &amp; Baisse de tension","AKTIVCO GRID ONLY",
AM1209="Coupure ENEO &amp; Baisse de tension","IHS GRID ONLY",
AM1209="Defaut GE &amp; POWER Cabinet","IHS",
AM1209="Sharing","Partners",
AM1209="Sites strategiques &amp; DataCenter","SST &amp; DC",
AM1209="Exclu","Exclu",
AM1209="SAT","SAT",
AM1209="SPARE-ISSUE","SPARE-ISSUE",
AM1209="Fiber CAmtel","TRANS_FO_CAMTEL",
AM1209="Fiber AOF","Fiber AOF",
AM1209="Projet OCM (HUAWEI)","TRAVAUX-HUAWEI",
AM1209="Projet OCM (NOKIA)","TRAVAUX-NOKIA",
AM1209="ACCESS-ISSUE","ACCESS-ISSUE",
AM1209="Projet OCM (ZTE, NOKIA, autres projets)","TRAVAUX OCM",
AM1209="No root CAuse","No root cause",
AM1209="ODU HS","PDH",
AM1209="IP &amp; VLAN","PDH",
AM1209="Warehouse HUAWEI","SPARE-ISSUE",
AM1209="SPARE-HS","SPARE-ISSUE",
AM1209="Power Telco","BSS",AM1209="no impacts","no impacts"
),"")</f>
        <v>no impacts</v>
      </c>
      <c r="AL1209" s="48" t="str" cm="1">
        <f t="array" ref="AL1209">IFERROR(_xlfn.IFS(
AM1209="MPR ISSUE","TX ISSUE",
AM1209="BSS Hardware Issue","RAN ISSUE",
AM1209="Sites strategiques, MLL, Pylone, etc.","ENVTECH",
AM1209="AKTIVCO DEFAUT GE &amp; POWER Cabinet","POWER ISSUE",
AM1209="AKTIVCO Coupure ENEO &amp; Baisse de tension","POWER ISSUE",
AM1209="Coupure ENEO &amp; Baisse de tension","POWER ISSUE",
AM1209="Defaut GE &amp; POWER Cabinet","POWER ISSUE",
AM1209="Sharing","POWER ISSUE",
AM1209="Sites strategiques &amp; DataCenter","POWER ISSUE",
AM1209="Exclu","Exclu",
AM1209="SAT","TX ISSUE",
AM1209="SPARE-ISSUE","SPARE-ISSUE",
AM1209="Fiber CAmtel","TX ISSUE",
AM1209="Fiber AOF","TX ISSUE",
AM1209="Projet OCM (HUAWEI)","TRAVAUX-HUAWEI",
AM1209="Projet OCM (NOKIA)","TRAVAUX -NOKIA",
AM1209="ACCESS-ISSUE","ACCESS-ISSUE",
AM1209="Projet OCM (ZTE, NOKIA, autres projets)","TRAVAUX OCM",
AM1209="No root CAuse","No root cause",
AM1209="ODU HS","TX ISSUE",
AM1209="IP &amp; VLAN","TX ISSUE",
AM1209="Warehouse HUAWEI","SPARE-ISSUE",
AM1209="SPARE-HS","SPARE-ISSUE",
AM1209="Power Telco","RAN ISSUE",AM1209="no impacts","no impacts"
),"")</f>
        <v>no impacts</v>
      </c>
      <c r="AM1209" s="67" t="s">
        <v>5605</v>
      </c>
      <c r="AN1209" s="48" t="str" cm="1">
        <f t="array" ref="AN1209">IFERROR(_xlfn.IFS(
AM1209="MPR ISSUE","ACTIVE",
AM1209="BSS Hardware Issue","ACTIVE",
AM1209="Sites strategiques, MLL, Pylone, etc.","PASSIVE",
AM1209="AKTIVCO DEFAUT GE &amp; POWER Cabinet","PASSIVE",
AM1209="AKTIVCO Coupure ENEO &amp; Baisse de tension","PASSIVE",
AM1209="Coupure ENEO &amp; Baisse de tension","PASSIVE",
AM1209="Defaut GE &amp; POWER Cabinet","PASSIVE",
AM1209="Sharing","PASSIVE",
AM1209="Sites strategiques &amp; DataCenter","PASSIVE",
AM1209="Exclu","Exclu",
AM1209="SAT","ACTIVE",
AM1209="SPARE-ISSUE","SPARE-ISSUE",
AM1209="Fiber CAmtel","ACTIVE",
AM1209="Fiber AOF","ACTIVE",
AM1209="Projet OCM (HUAWEI)","PLANNED WORKS",
AM1209="Projet OCM (NOKIA)","PLANNED WORKS",
AM1209="ACCESS-ISSUE","ACCESS-ISSUE",
AM1209="Projet OCM (ZTE, NOKIA, autres projets)","PLANNED WORKS",
AM1209="No root CAuse","No root cause",
AM1209="ODU HS","ACTIVE",
AM1209="IP &amp; VLAN","ACTIVE",
AM1209="Warehouse HUAWEI","SPARE-ISSUE",
AM1209="SPARE-HS","SPARE-ISSUE",
AM1209="Power Telco","ACTIVE", AM1209="no impacts","no impacts"
),"")</f>
        <v>no impacts</v>
      </c>
      <c r="AO1209" s="93" t="s">
        <v>5537</v>
      </c>
      <c r="AP1209" s="101" t="str">
        <f t="shared" si="36"/>
        <v>OST_153</v>
      </c>
      <c r="AR1209" s="17" t="s">
        <v>5537</v>
      </c>
      <c r="AS1209" s="7" t="s">
        <v>5537</v>
      </c>
      <c r="AT1209" s="6"/>
      <c r="AU1209" s="7"/>
      <c r="AV1209" s="3" t="s">
        <v>5537</v>
      </c>
      <c r="AW1209" s="18" t="s">
        <v>5537</v>
      </c>
      <c r="AX1209" s="18" t="s">
        <v>5537</v>
      </c>
      <c r="AY1209" s="18" t="s">
        <v>5537</v>
      </c>
      <c r="AZ1209" s="18" t="s">
        <v>5537</v>
      </c>
      <c r="BA1209" s="18" t="s">
        <v>5537</v>
      </c>
      <c r="BB1209" s="18" t="s">
        <v>5537</v>
      </c>
      <c r="BC1209" s="18" t="s">
        <v>5537</v>
      </c>
      <c r="BD1209" s="18" t="s">
        <v>5537</v>
      </c>
      <c r="BE1209" s="18" t="s">
        <v>5537</v>
      </c>
      <c r="BF1209" s="18" t="s">
        <v>5537</v>
      </c>
      <c r="BG1209" s="18" t="s">
        <v>5537</v>
      </c>
      <c r="BH1209" s="18" t="s">
        <v>5537</v>
      </c>
      <c r="BI1209" s="9" t="s">
        <v>5537</v>
      </c>
      <c r="BJ1209" s="14"/>
      <c r="BK1209" s="14" t="s">
        <v>5537</v>
      </c>
      <c r="BL1209" s="14" t="str">
        <f>_xlfn.XLOOKUP(B1209,'[4]cell downs 18042026 17h'!$B:$B,'[4]cell downs 18042026 17h'!$B:$B,"")</f>
        <v/>
      </c>
      <c r="BM1209" s="14" t="str">
        <f>_xlfn.XLOOKUP(B1209,'[5]Cells Huawei 19042026 15h'!$B:$B,'[5]Cells Huawei 19042026 15h'!$B:$B,"")</f>
        <v/>
      </c>
      <c r="BN1209" s="9" t="str">
        <f>_xlfn.XLOOKUP(B1209,'[6]cells down 19042026 9H40'!$B:$B,'[6]cells down 19042026 9H40'!$B:$B,"")</f>
        <v/>
      </c>
      <c r="BO1209" s="9" t="s">
        <v>3102</v>
      </c>
      <c r="BP1209" s="9" t="s">
        <v>12</v>
      </c>
      <c r="BQ1209" s="115"/>
    </row>
    <row r="1210" spans="1:69" s="9" customFormat="1" x14ac:dyDescent="0.3">
      <c r="A1210" s="1" t="s">
        <v>4032</v>
      </c>
      <c r="B1210" s="8" t="s">
        <v>4033</v>
      </c>
      <c r="C1210" s="3" t="str">
        <f>_xlfn.XLOOKUP(B1210,'[1]daily break down'!$D:$D,'[1]daily break down'!$E:$E,"")</f>
        <v>NGAOUNDERE</v>
      </c>
      <c r="D1210" s="1" t="s">
        <v>11</v>
      </c>
      <c r="E1210" s="1" t="s">
        <v>12</v>
      </c>
      <c r="F1210" s="3" t="s">
        <v>90</v>
      </c>
      <c r="G1210" s="1" t="s">
        <v>4034</v>
      </c>
      <c r="H1210" s="32" t="str">
        <f>_xlfn.XLOOKUP(B1210,[2]CALCULATION!$B:$B,[2]CALCULATION!$H:$H,"")</f>
        <v>HUAWEI</v>
      </c>
      <c r="I1210" s="28">
        <v>0</v>
      </c>
      <c r="J1210" s="28">
        <v>0</v>
      </c>
      <c r="K1210" s="28">
        <v>0</v>
      </c>
      <c r="L1210" s="28">
        <v>0</v>
      </c>
      <c r="M1210" s="28">
        <v>0</v>
      </c>
      <c r="N1210" s="28">
        <v>0</v>
      </c>
      <c r="O1210" s="28">
        <v>0</v>
      </c>
      <c r="P1210" s="28">
        <v>0</v>
      </c>
      <c r="Q1210" s="28">
        <v>0</v>
      </c>
      <c r="R1210" s="28">
        <v>0</v>
      </c>
      <c r="S1210" s="94">
        <v>0</v>
      </c>
      <c r="T1210" s="94">
        <f>_xlfn.XLOOKUP(B1210,'[3]Nur des jours'!$B:$B,'[3]Nur des jours'!$U:$U,"")</f>
        <v>0</v>
      </c>
      <c r="U1210" s="94">
        <v>0</v>
      </c>
      <c r="V1210" s="94">
        <v>3.8345418382401196E-3</v>
      </c>
      <c r="W1210" s="94">
        <v>1.6051570485656314E-3</v>
      </c>
      <c r="X1210" s="94">
        <v>4.8939454902934373E-2</v>
      </c>
      <c r="Y1210" s="94">
        <v>6.2939991382090152E-2</v>
      </c>
      <c r="Z1210" s="94">
        <v>0</v>
      </c>
      <c r="AA1210" s="94">
        <v>0</v>
      </c>
      <c r="AB1210" s="94">
        <v>0</v>
      </c>
      <c r="AC1210" s="94">
        <f>_xlfn.XLOOKUP(B1210,'[3]Nur des jours'!$B:$B,'[3]Nur des jours'!$N:$N,"")</f>
        <v>0</v>
      </c>
      <c r="AD1210" s="94">
        <v>0</v>
      </c>
      <c r="AE1210" s="94">
        <v>0</v>
      </c>
      <c r="AF1210" s="94">
        <v>0</v>
      </c>
      <c r="AG1210" s="94">
        <v>0</v>
      </c>
      <c r="AH1210" s="94">
        <v>0</v>
      </c>
      <c r="AI1210" s="49" t="s">
        <v>5559</v>
      </c>
      <c r="AJ1210" s="49"/>
      <c r="AK1210" s="48" t="str" cm="1">
        <f t="array" ref="AK1210">IFERROR(_xlfn.IFS(
AM1210="MPR ISSUE","PDH",
AM1210="BSS Hardware Issue","BSS",
AM1210="Sites strategiques, MLL, Pylone, etc.","ENVTECH",
AM1210="AKTIVCO DEFAUT GE &amp; POWER Cabinet","AKTIVCO",
AM1210="AKTIVCO Coupure ENEO &amp; Baisse de tension","AKTIVCO GRID ONLY",
AM1210="Coupure ENEO &amp; Baisse de tension","IHS GRID ONLY",
AM1210="Defaut GE &amp; POWER Cabinet","IHS",
AM1210="Sharing","Partners",
AM1210="Sites strategiques &amp; DataCenter","SST &amp; DC",
AM1210="Exclu","Exclu",
AM1210="SAT","SAT",
AM1210="SPARE-ISSUE","SPARE-ISSUE",
AM1210="Fiber CAmtel","TRANS_FO_CAMTEL",
AM1210="Fiber AOF","Fiber AOF",
AM1210="Projet OCM (HUAWEI)","TRAVAUX-HUAWEI",
AM1210="Projet OCM (NOKIA)","TRAVAUX-NOKIA",
AM1210="ACCESS-ISSUE","ACCESS-ISSUE",
AM1210="Projet OCM (ZTE, NOKIA, autres projets)","TRAVAUX OCM",
AM1210="No root CAuse","No root cause",
AM1210="ODU HS","PDH",
AM1210="IP &amp; VLAN","PDH",
AM1210="Warehouse HUAWEI","SPARE-ISSUE",
AM1210="SPARE-HS","SPARE-ISSUE",
AM1210="Power Telco","BSS",AM1210="no impacts","no impacts"
),"")</f>
        <v>no impacts</v>
      </c>
      <c r="AL1210" s="48" t="str" cm="1">
        <f t="array" ref="AL1210">IFERROR(_xlfn.IFS(
AM1210="MPR ISSUE","TX ISSUE",
AM1210="BSS Hardware Issue","RAN ISSUE",
AM1210="Sites strategiques, MLL, Pylone, etc.","ENVTECH",
AM1210="AKTIVCO DEFAUT GE &amp; POWER Cabinet","POWER ISSUE",
AM1210="AKTIVCO Coupure ENEO &amp; Baisse de tension","POWER ISSUE",
AM1210="Coupure ENEO &amp; Baisse de tension","POWER ISSUE",
AM1210="Defaut GE &amp; POWER Cabinet","POWER ISSUE",
AM1210="Sharing","POWER ISSUE",
AM1210="Sites strategiques &amp; DataCenter","POWER ISSUE",
AM1210="Exclu","Exclu",
AM1210="SAT","TX ISSUE",
AM1210="SPARE-ISSUE","SPARE-ISSUE",
AM1210="Fiber CAmtel","TX ISSUE",
AM1210="Fiber AOF","TX ISSUE",
AM1210="Projet OCM (HUAWEI)","TRAVAUX-HUAWEI",
AM1210="Projet OCM (NOKIA)","TRAVAUX -NOKIA",
AM1210="ACCESS-ISSUE","ACCESS-ISSUE",
AM1210="Projet OCM (ZTE, NOKIA, autres projets)","TRAVAUX OCM",
AM1210="No root CAuse","No root cause",
AM1210="ODU HS","TX ISSUE",
AM1210="IP &amp; VLAN","TX ISSUE",
AM1210="Warehouse HUAWEI","SPARE-ISSUE",
AM1210="SPARE-HS","SPARE-ISSUE",
AM1210="Power Telco","RAN ISSUE",AM1210="no impacts","no impacts"
),"")</f>
        <v>no impacts</v>
      </c>
      <c r="AM1210" s="67" t="s">
        <v>5605</v>
      </c>
      <c r="AN1210" s="48" t="str" cm="1">
        <f t="array" ref="AN1210">IFERROR(_xlfn.IFS(
AM1210="MPR ISSUE","ACTIVE",
AM1210="BSS Hardware Issue","ACTIVE",
AM1210="Sites strategiques, MLL, Pylone, etc.","PASSIVE",
AM1210="AKTIVCO DEFAUT GE &amp; POWER Cabinet","PASSIVE",
AM1210="AKTIVCO Coupure ENEO &amp; Baisse de tension","PASSIVE",
AM1210="Coupure ENEO &amp; Baisse de tension","PASSIVE",
AM1210="Defaut GE &amp; POWER Cabinet","PASSIVE",
AM1210="Sharing","PASSIVE",
AM1210="Sites strategiques &amp; DataCenter","PASSIVE",
AM1210="Exclu","Exclu",
AM1210="SAT","ACTIVE",
AM1210="SPARE-ISSUE","SPARE-ISSUE",
AM1210="Fiber CAmtel","ACTIVE",
AM1210="Fiber AOF","ACTIVE",
AM1210="Projet OCM (HUAWEI)","PLANNED WORKS",
AM1210="Projet OCM (NOKIA)","PLANNED WORKS",
AM1210="ACCESS-ISSUE","ACCESS-ISSUE",
AM1210="Projet OCM (ZTE, NOKIA, autres projets)","PLANNED WORKS",
AM1210="No root CAuse","No root cause",
AM1210="ODU HS","ACTIVE",
AM1210="IP &amp; VLAN","ACTIVE",
AM1210="Warehouse HUAWEI","SPARE-ISSUE",
AM1210="SPARE-HS","SPARE-ISSUE",
AM1210="Power Telco","ACTIVE", AM1210="no impacts","no impacts"
),"")</f>
        <v>no impacts</v>
      </c>
      <c r="AO1210" s="93" t="s">
        <v>5537</v>
      </c>
      <c r="AP1210" s="101" t="str">
        <f t="shared" si="36"/>
        <v>ADM_119</v>
      </c>
      <c r="AR1210" s="17" t="s">
        <v>5537</v>
      </c>
      <c r="AS1210" s="7" t="s">
        <v>5537</v>
      </c>
      <c r="AT1210" s="6"/>
      <c r="AU1210" s="7"/>
      <c r="AV1210" s="3" t="s">
        <v>5537</v>
      </c>
      <c r="AW1210" s="18" t="s">
        <v>5537</v>
      </c>
      <c r="AX1210" s="18" t="s">
        <v>5537</v>
      </c>
      <c r="AY1210" s="18" t="s">
        <v>5537</v>
      </c>
      <c r="AZ1210" s="18" t="s">
        <v>5537</v>
      </c>
      <c r="BA1210" s="18" t="s">
        <v>5537</v>
      </c>
      <c r="BB1210" s="18" t="s">
        <v>5537</v>
      </c>
      <c r="BC1210" s="18" t="s">
        <v>5537</v>
      </c>
      <c r="BD1210" s="18" t="s">
        <v>5537</v>
      </c>
      <c r="BE1210" s="18" t="s">
        <v>5537</v>
      </c>
      <c r="BF1210" s="18" t="s">
        <v>5537</v>
      </c>
      <c r="BG1210" s="18" t="s">
        <v>5537</v>
      </c>
      <c r="BH1210" s="18" t="s">
        <v>5537</v>
      </c>
      <c r="BI1210" s="9" t="s">
        <v>5537</v>
      </c>
      <c r="BJ1210" s="14"/>
      <c r="BK1210" s="14" t="s">
        <v>5537</v>
      </c>
      <c r="BL1210" s="14" t="str">
        <f>_xlfn.XLOOKUP(B1210,'[4]cell downs 18042026 17h'!$B:$B,'[4]cell downs 18042026 17h'!$B:$B,"")</f>
        <v/>
      </c>
      <c r="BM1210" s="14" t="str">
        <f>_xlfn.XLOOKUP(B1210,'[5]Cells Huawei 19042026 15h'!$B:$B,'[5]Cells Huawei 19042026 15h'!$B:$B,"")</f>
        <v/>
      </c>
      <c r="BN1210" s="9" t="str">
        <f>_xlfn.XLOOKUP(B1210,'[6]cells down 19042026 9H40'!$B:$B,'[6]cells down 19042026 9H40'!$B:$B,"")</f>
        <v/>
      </c>
      <c r="BO1210" s="9" t="s">
        <v>4033</v>
      </c>
      <c r="BP1210" s="9" t="s">
        <v>594</v>
      </c>
      <c r="BQ1210" s="115"/>
    </row>
    <row r="1211" spans="1:69" s="9" customFormat="1" x14ac:dyDescent="0.3">
      <c r="A1211" s="1" t="s">
        <v>4351</v>
      </c>
      <c r="B1211" s="8" t="s">
        <v>4352</v>
      </c>
      <c r="C1211" s="3" t="str">
        <f>_xlfn.XLOOKUP(B1211,'[1]daily break down'!$D:$D,'[1]daily break down'!$E:$E,"")</f>
        <v>OUEST</v>
      </c>
      <c r="D1211" s="1" t="s">
        <v>21</v>
      </c>
      <c r="E1211" s="1" t="s">
        <v>122</v>
      </c>
      <c r="F1211" s="3" t="s">
        <v>102</v>
      </c>
      <c r="G1211" s="1" t="s">
        <v>4351</v>
      </c>
      <c r="H1211" s="32" t="str">
        <f>_xlfn.XLOOKUP(B1211,[2]CALCULATION!$B:$B,[2]CALCULATION!$H:$H,"")</f>
        <v>HUAWEI</v>
      </c>
      <c r="I1211" s="28">
        <v>0</v>
      </c>
      <c r="J1211" s="28">
        <v>0</v>
      </c>
      <c r="K1211" s="28">
        <v>0</v>
      </c>
      <c r="L1211" s="28">
        <v>0</v>
      </c>
      <c r="M1211" s="28">
        <v>0</v>
      </c>
      <c r="N1211" s="28">
        <v>0</v>
      </c>
      <c r="O1211" s="28">
        <v>0</v>
      </c>
      <c r="P1211" s="28">
        <v>0</v>
      </c>
      <c r="Q1211" s="28">
        <v>0</v>
      </c>
      <c r="R1211" s="28">
        <v>0</v>
      </c>
      <c r="S1211" s="94">
        <v>0</v>
      </c>
      <c r="T1211" s="94">
        <f>_xlfn.XLOOKUP(B1211,'[3]Nur des jours'!$B:$B,'[3]Nur des jours'!$U:$U,"")</f>
        <v>0</v>
      </c>
      <c r="U1211" s="94">
        <v>0</v>
      </c>
      <c r="V1211" s="94">
        <v>0.18685811553135692</v>
      </c>
      <c r="W1211" s="94">
        <v>0</v>
      </c>
      <c r="X1211" s="94">
        <v>0</v>
      </c>
      <c r="Y1211" s="94">
        <v>6.1531020195015884E-2</v>
      </c>
      <c r="Z1211" s="94">
        <v>0</v>
      </c>
      <c r="AA1211" s="94">
        <v>0</v>
      </c>
      <c r="AB1211" s="94">
        <v>0</v>
      </c>
      <c r="AC1211" s="94">
        <f>_xlfn.XLOOKUP(B1211,'[3]Nur des jours'!$B:$B,'[3]Nur des jours'!$N:$N,"")</f>
        <v>0</v>
      </c>
      <c r="AD1211" s="94">
        <v>0</v>
      </c>
      <c r="AE1211" s="94">
        <v>0</v>
      </c>
      <c r="AF1211" s="94">
        <v>0</v>
      </c>
      <c r="AG1211" s="94">
        <v>0</v>
      </c>
      <c r="AH1211" s="94">
        <v>0</v>
      </c>
      <c r="AI1211" s="49" t="s">
        <v>5559</v>
      </c>
      <c r="AJ1211" s="49"/>
      <c r="AK1211" s="48" t="str" cm="1">
        <f t="array" ref="AK1211">IFERROR(_xlfn.IFS(
AM1211="MPR ISSUE","PDH",
AM1211="BSS Hardware Issue","BSS",
AM1211="Sites strategiques, MLL, Pylone, etc.","ENVTECH",
AM1211="AKTIVCO DEFAUT GE &amp; POWER Cabinet","AKTIVCO",
AM1211="AKTIVCO Coupure ENEO &amp; Baisse de tension","AKTIVCO GRID ONLY",
AM1211="Coupure ENEO &amp; Baisse de tension","IHS GRID ONLY",
AM1211="Defaut GE &amp; POWER Cabinet","IHS",
AM1211="Sharing","Partners",
AM1211="Sites strategiques &amp; DataCenter","SST &amp; DC",
AM1211="Exclu","Exclu",
AM1211="SAT","SAT",
AM1211="SPARE-ISSUE","SPARE-ISSUE",
AM1211="Fiber CAmtel","TRANS_FO_CAMTEL",
AM1211="Fiber AOF","Fiber AOF",
AM1211="Projet OCM (HUAWEI)","TRAVAUX-HUAWEI",
AM1211="Projet OCM (NOKIA)","TRAVAUX-NOKIA",
AM1211="ACCESS-ISSUE","ACCESS-ISSUE",
AM1211="Projet OCM (ZTE, NOKIA, autres projets)","TRAVAUX OCM",
AM1211="No root CAuse","No root cause",
AM1211="ODU HS","PDH",
AM1211="IP &amp; VLAN","PDH",
AM1211="Warehouse HUAWEI","SPARE-ISSUE",
AM1211="SPARE-HS","SPARE-ISSUE",
AM1211="Power Telco","BSS",AM1211="no impacts","no impacts"
),"")</f>
        <v>no impacts</v>
      </c>
      <c r="AL1211" s="48" t="str" cm="1">
        <f t="array" ref="AL1211">IFERROR(_xlfn.IFS(
AM1211="MPR ISSUE","TX ISSUE",
AM1211="BSS Hardware Issue","RAN ISSUE",
AM1211="Sites strategiques, MLL, Pylone, etc.","ENVTECH",
AM1211="AKTIVCO DEFAUT GE &amp; POWER Cabinet","POWER ISSUE",
AM1211="AKTIVCO Coupure ENEO &amp; Baisse de tension","POWER ISSUE",
AM1211="Coupure ENEO &amp; Baisse de tension","POWER ISSUE",
AM1211="Defaut GE &amp; POWER Cabinet","POWER ISSUE",
AM1211="Sharing","POWER ISSUE",
AM1211="Sites strategiques &amp; DataCenter","POWER ISSUE",
AM1211="Exclu","Exclu",
AM1211="SAT","TX ISSUE",
AM1211="SPARE-ISSUE","SPARE-ISSUE",
AM1211="Fiber CAmtel","TX ISSUE",
AM1211="Fiber AOF","TX ISSUE",
AM1211="Projet OCM (HUAWEI)","TRAVAUX-HUAWEI",
AM1211="Projet OCM (NOKIA)","TRAVAUX -NOKIA",
AM1211="ACCESS-ISSUE","ACCESS-ISSUE",
AM1211="Projet OCM (ZTE, NOKIA, autres projets)","TRAVAUX OCM",
AM1211="No root CAuse","No root cause",
AM1211="ODU HS","TX ISSUE",
AM1211="IP &amp; VLAN","TX ISSUE",
AM1211="Warehouse HUAWEI","SPARE-ISSUE",
AM1211="SPARE-HS","SPARE-ISSUE",
AM1211="Power Telco","RAN ISSUE",AM1211="no impacts","no impacts"
),"")</f>
        <v>no impacts</v>
      </c>
      <c r="AM1211" s="67" t="s">
        <v>5605</v>
      </c>
      <c r="AN1211" s="48" t="str" cm="1">
        <f t="array" ref="AN1211">IFERROR(_xlfn.IFS(
AM1211="MPR ISSUE","ACTIVE",
AM1211="BSS Hardware Issue","ACTIVE",
AM1211="Sites strategiques, MLL, Pylone, etc.","PASSIVE",
AM1211="AKTIVCO DEFAUT GE &amp; POWER Cabinet","PASSIVE",
AM1211="AKTIVCO Coupure ENEO &amp; Baisse de tension","PASSIVE",
AM1211="Coupure ENEO &amp; Baisse de tension","PASSIVE",
AM1211="Defaut GE &amp; POWER Cabinet","PASSIVE",
AM1211="Sharing","PASSIVE",
AM1211="Sites strategiques &amp; DataCenter","PASSIVE",
AM1211="Exclu","Exclu",
AM1211="SAT","ACTIVE",
AM1211="SPARE-ISSUE","SPARE-ISSUE",
AM1211="Fiber CAmtel","ACTIVE",
AM1211="Fiber AOF","ACTIVE",
AM1211="Projet OCM (HUAWEI)","PLANNED WORKS",
AM1211="Projet OCM (NOKIA)","PLANNED WORKS",
AM1211="ACCESS-ISSUE","ACCESS-ISSUE",
AM1211="Projet OCM (ZTE, NOKIA, autres projets)","PLANNED WORKS",
AM1211="No root CAuse","No root cause",
AM1211="ODU HS","ACTIVE",
AM1211="IP &amp; VLAN","ACTIVE",
AM1211="Warehouse HUAWEI","SPARE-ISSUE",
AM1211="SPARE-HS","SPARE-ISSUE",
AM1211="Power Telco","ACTIVE", AM1211="no impacts","no impacts"
),"")</f>
        <v>no impacts</v>
      </c>
      <c r="AO1211" s="93" t="s">
        <v>5537</v>
      </c>
      <c r="AP1211" s="101" t="str">
        <f t="shared" si="36"/>
        <v>OST_290</v>
      </c>
      <c r="AR1211" s="17" t="s">
        <v>5537</v>
      </c>
      <c r="AS1211" s="7" t="s">
        <v>5537</v>
      </c>
      <c r="AT1211" s="6"/>
      <c r="AU1211" s="7"/>
      <c r="AV1211" s="3" t="s">
        <v>5537</v>
      </c>
      <c r="AW1211" s="18" t="s">
        <v>5537</v>
      </c>
      <c r="AX1211" s="18" t="s">
        <v>5537</v>
      </c>
      <c r="AY1211" s="18" t="s">
        <v>5537</v>
      </c>
      <c r="AZ1211" s="18" t="s">
        <v>5537</v>
      </c>
      <c r="BA1211" s="18" t="s">
        <v>5537</v>
      </c>
      <c r="BB1211" s="18" t="s">
        <v>5537</v>
      </c>
      <c r="BC1211" s="18" t="s">
        <v>5537</v>
      </c>
      <c r="BD1211" s="18" t="s">
        <v>5537</v>
      </c>
      <c r="BE1211" s="18" t="s">
        <v>5537</v>
      </c>
      <c r="BF1211" s="18" t="s">
        <v>5537</v>
      </c>
      <c r="BG1211" s="18" t="s">
        <v>5537</v>
      </c>
      <c r="BH1211" s="18" t="s">
        <v>5537</v>
      </c>
      <c r="BI1211" s="9" t="s">
        <v>5537</v>
      </c>
      <c r="BJ1211" s="14"/>
      <c r="BK1211" s="14" t="s">
        <v>5537</v>
      </c>
      <c r="BL1211" s="14" t="str">
        <f>_xlfn.XLOOKUP(B1211,'[4]cell downs 18042026 17h'!$B:$B,'[4]cell downs 18042026 17h'!$B:$B,"")</f>
        <v/>
      </c>
      <c r="BM1211" s="14" t="str">
        <f>_xlfn.XLOOKUP(B1211,'[5]Cells Huawei 19042026 15h'!$B:$B,'[5]Cells Huawei 19042026 15h'!$B:$B,"")</f>
        <v/>
      </c>
      <c r="BN1211" s="9" t="str">
        <f>_xlfn.XLOOKUP(B1211,'[6]cells down 19042026 9H40'!$B:$B,'[6]cells down 19042026 9H40'!$B:$B,"")</f>
        <v/>
      </c>
      <c r="BO1211" s="9" t="s">
        <v>5537</v>
      </c>
      <c r="BP1211" s="9" t="s">
        <v>12</v>
      </c>
      <c r="BQ1211" s="115"/>
    </row>
    <row r="1212" spans="1:69" s="9" customFormat="1" x14ac:dyDescent="0.3">
      <c r="A1212" s="1" t="s">
        <v>4034</v>
      </c>
      <c r="B1212" s="8" t="s">
        <v>4270</v>
      </c>
      <c r="C1212" s="3" t="str">
        <f>_xlfn.XLOOKUP(B1212,'[1]daily break down'!$D:$D,'[1]daily break down'!$E:$E,"")</f>
        <v>NGAOUNDERE</v>
      </c>
      <c r="D1212" s="1" t="s">
        <v>11</v>
      </c>
      <c r="E1212" s="1" t="s">
        <v>188</v>
      </c>
      <c r="F1212" s="3" t="s">
        <v>90</v>
      </c>
      <c r="G1212" s="1" t="s">
        <v>4034</v>
      </c>
      <c r="H1212" s="32" t="str">
        <f>_xlfn.XLOOKUP(B1212,[2]CALCULATION!$B:$B,[2]CALCULATION!$H:$H,"")</f>
        <v>HUAWEI</v>
      </c>
      <c r="I1212" s="28">
        <v>0</v>
      </c>
      <c r="J1212" s="28">
        <v>0</v>
      </c>
      <c r="K1212" s="28">
        <v>0</v>
      </c>
      <c r="L1212" s="28">
        <v>0</v>
      </c>
      <c r="M1212" s="28">
        <v>0</v>
      </c>
      <c r="N1212" s="28">
        <v>0</v>
      </c>
      <c r="O1212" s="28">
        <v>0</v>
      </c>
      <c r="P1212" s="28">
        <v>0</v>
      </c>
      <c r="Q1212" s="28">
        <v>0</v>
      </c>
      <c r="R1212" s="28">
        <v>0</v>
      </c>
      <c r="S1212" s="94">
        <v>0</v>
      </c>
      <c r="T1212" s="94">
        <f>_xlfn.XLOOKUP(B1212,'[3]Nur des jours'!$B:$B,'[3]Nur des jours'!$U:$U,"")</f>
        <v>0</v>
      </c>
      <c r="U1212" s="94">
        <v>0</v>
      </c>
      <c r="V1212" s="94">
        <v>1.8726832233265697E-3</v>
      </c>
      <c r="W1212" s="94">
        <v>2.4969109644354267E-3</v>
      </c>
      <c r="X1212" s="94">
        <v>4.068181364198007E-2</v>
      </c>
      <c r="Y1212" s="94">
        <v>5.9640501893371917E-2</v>
      </c>
      <c r="Z1212" s="94">
        <v>0</v>
      </c>
      <c r="AA1212" s="94">
        <v>0</v>
      </c>
      <c r="AB1212" s="94">
        <v>0</v>
      </c>
      <c r="AC1212" s="94">
        <f>_xlfn.XLOOKUP(B1212,'[3]Nur des jours'!$B:$B,'[3]Nur des jours'!$N:$N,"")</f>
        <v>0</v>
      </c>
      <c r="AD1212" s="94">
        <v>0</v>
      </c>
      <c r="AE1212" s="94">
        <v>0</v>
      </c>
      <c r="AF1212" s="94">
        <v>0</v>
      </c>
      <c r="AG1212" s="94">
        <v>0</v>
      </c>
      <c r="AH1212" s="94">
        <v>0</v>
      </c>
      <c r="AI1212" s="49" t="s">
        <v>5559</v>
      </c>
      <c r="AJ1212" s="49"/>
      <c r="AK1212" s="48" t="str" cm="1">
        <f t="array" ref="AK1212">IFERROR(_xlfn.IFS(
AM1212="MPR ISSUE","PDH",
AM1212="BSS Hardware Issue","BSS",
AM1212="Sites strategiques, MLL, Pylone, etc.","ENVTECH",
AM1212="AKTIVCO DEFAUT GE &amp; POWER Cabinet","AKTIVCO",
AM1212="AKTIVCO Coupure ENEO &amp; Baisse de tension","AKTIVCO GRID ONLY",
AM1212="Coupure ENEO &amp; Baisse de tension","IHS GRID ONLY",
AM1212="Defaut GE &amp; POWER Cabinet","IHS",
AM1212="Sharing","Partners",
AM1212="Sites strategiques &amp; DataCenter","SST &amp; DC",
AM1212="Exclu","Exclu",
AM1212="SAT","SAT",
AM1212="SPARE-ISSUE","SPARE-ISSUE",
AM1212="Fiber CAmtel","TRANS_FO_CAMTEL",
AM1212="Fiber AOF","Fiber AOF",
AM1212="Projet OCM (HUAWEI)","TRAVAUX-HUAWEI",
AM1212="Projet OCM (NOKIA)","TRAVAUX-NOKIA",
AM1212="ACCESS-ISSUE","ACCESS-ISSUE",
AM1212="Projet OCM (ZTE, NOKIA, autres projets)","TRAVAUX OCM",
AM1212="No root CAuse","No root cause",
AM1212="ODU HS","PDH",
AM1212="IP &amp; VLAN","PDH",
AM1212="Warehouse HUAWEI","SPARE-ISSUE",
AM1212="SPARE-HS","SPARE-ISSUE",
AM1212="Power Telco","BSS",AM1212="no impacts","no impacts"
),"")</f>
        <v>no impacts</v>
      </c>
      <c r="AL1212" s="48" t="str" cm="1">
        <f t="array" ref="AL1212">IFERROR(_xlfn.IFS(
AM1212="MPR ISSUE","TX ISSUE",
AM1212="BSS Hardware Issue","RAN ISSUE",
AM1212="Sites strategiques, MLL, Pylone, etc.","ENVTECH",
AM1212="AKTIVCO DEFAUT GE &amp; POWER Cabinet","POWER ISSUE",
AM1212="AKTIVCO Coupure ENEO &amp; Baisse de tension","POWER ISSUE",
AM1212="Coupure ENEO &amp; Baisse de tension","POWER ISSUE",
AM1212="Defaut GE &amp; POWER Cabinet","POWER ISSUE",
AM1212="Sharing","POWER ISSUE",
AM1212="Sites strategiques &amp; DataCenter","POWER ISSUE",
AM1212="Exclu","Exclu",
AM1212="SAT","TX ISSUE",
AM1212="SPARE-ISSUE","SPARE-ISSUE",
AM1212="Fiber CAmtel","TX ISSUE",
AM1212="Fiber AOF","TX ISSUE",
AM1212="Projet OCM (HUAWEI)","TRAVAUX-HUAWEI",
AM1212="Projet OCM (NOKIA)","TRAVAUX -NOKIA",
AM1212="ACCESS-ISSUE","ACCESS-ISSUE",
AM1212="Projet OCM (ZTE, NOKIA, autres projets)","TRAVAUX OCM",
AM1212="No root CAuse","No root cause",
AM1212="ODU HS","TX ISSUE",
AM1212="IP &amp; VLAN","TX ISSUE",
AM1212="Warehouse HUAWEI","SPARE-ISSUE",
AM1212="SPARE-HS","SPARE-ISSUE",
AM1212="Power Telco","RAN ISSUE",AM1212="no impacts","no impacts"
),"")</f>
        <v>no impacts</v>
      </c>
      <c r="AM1212" s="67" t="s">
        <v>5605</v>
      </c>
      <c r="AN1212" s="48" t="str" cm="1">
        <f t="array" ref="AN1212">IFERROR(_xlfn.IFS(
AM1212="MPR ISSUE","ACTIVE",
AM1212="BSS Hardware Issue","ACTIVE",
AM1212="Sites strategiques, MLL, Pylone, etc.","PASSIVE",
AM1212="AKTIVCO DEFAUT GE &amp; POWER Cabinet","PASSIVE",
AM1212="AKTIVCO Coupure ENEO &amp; Baisse de tension","PASSIVE",
AM1212="Coupure ENEO &amp; Baisse de tension","PASSIVE",
AM1212="Defaut GE &amp; POWER Cabinet","PASSIVE",
AM1212="Sharing","PASSIVE",
AM1212="Sites strategiques &amp; DataCenter","PASSIVE",
AM1212="Exclu","Exclu",
AM1212="SAT","ACTIVE",
AM1212="SPARE-ISSUE","SPARE-ISSUE",
AM1212="Fiber CAmtel","ACTIVE",
AM1212="Fiber AOF","ACTIVE",
AM1212="Projet OCM (HUAWEI)","PLANNED WORKS",
AM1212="Projet OCM (NOKIA)","PLANNED WORKS",
AM1212="ACCESS-ISSUE","ACCESS-ISSUE",
AM1212="Projet OCM (ZTE, NOKIA, autres projets)","PLANNED WORKS",
AM1212="No root CAuse","No root cause",
AM1212="ODU HS","ACTIVE",
AM1212="IP &amp; VLAN","ACTIVE",
AM1212="Warehouse HUAWEI","SPARE-ISSUE",
AM1212="SPARE-HS","SPARE-ISSUE",
AM1212="Power Telco","ACTIVE", AM1212="no impacts","no impacts"
),"")</f>
        <v>no impacts</v>
      </c>
      <c r="AO1212" s="93" t="s">
        <v>5537</v>
      </c>
      <c r="AP1212" s="101" t="str">
        <f t="shared" si="36"/>
        <v>ADM_010</v>
      </c>
      <c r="AR1212" s="17" t="s">
        <v>5537</v>
      </c>
      <c r="AS1212" s="7" t="s">
        <v>5537</v>
      </c>
      <c r="AT1212" s="6"/>
      <c r="AU1212" s="7"/>
      <c r="AV1212" s="3" t="s">
        <v>5537</v>
      </c>
      <c r="AW1212" s="18" t="s">
        <v>5537</v>
      </c>
      <c r="AX1212" s="18" t="s">
        <v>5537</v>
      </c>
      <c r="AY1212" s="18" t="s">
        <v>5537</v>
      </c>
      <c r="AZ1212" s="18" t="s">
        <v>5537</v>
      </c>
      <c r="BA1212" s="18" t="s">
        <v>5537</v>
      </c>
      <c r="BB1212" s="18" t="s">
        <v>5537</v>
      </c>
      <c r="BC1212" s="18" t="s">
        <v>5537</v>
      </c>
      <c r="BD1212" s="18" t="s">
        <v>5537</v>
      </c>
      <c r="BE1212" s="18" t="s">
        <v>5537</v>
      </c>
      <c r="BF1212" s="18" t="s">
        <v>5537</v>
      </c>
      <c r="BG1212" s="18" t="s">
        <v>5537</v>
      </c>
      <c r="BH1212" s="18" t="s">
        <v>5537</v>
      </c>
      <c r="BI1212" s="9" t="s">
        <v>5537</v>
      </c>
      <c r="BJ1212" s="14"/>
      <c r="BK1212" s="14" t="s">
        <v>5537</v>
      </c>
      <c r="BL1212" s="14" t="str">
        <f>_xlfn.XLOOKUP(B1212,'[4]cell downs 18042026 17h'!$B:$B,'[4]cell downs 18042026 17h'!$B:$B,"")</f>
        <v/>
      </c>
      <c r="BM1212" s="14" t="str">
        <f>_xlfn.XLOOKUP(B1212,'[5]Cells Huawei 19042026 15h'!$B:$B,'[5]Cells Huawei 19042026 15h'!$B:$B,"")</f>
        <v/>
      </c>
      <c r="BN1212" s="9" t="str">
        <f>_xlfn.XLOOKUP(B1212,'[6]cells down 19042026 9H40'!$B:$B,'[6]cells down 19042026 9H40'!$B:$B,"")</f>
        <v/>
      </c>
      <c r="BO1212" s="9" t="s">
        <v>4270</v>
      </c>
      <c r="BP1212" s="9" t="s">
        <v>12</v>
      </c>
      <c r="BQ1212" s="115"/>
    </row>
    <row r="1213" spans="1:69" s="9" customFormat="1" x14ac:dyDescent="0.3">
      <c r="A1213" s="1" t="s">
        <v>344</v>
      </c>
      <c r="B1213" s="8" t="s">
        <v>345</v>
      </c>
      <c r="C1213" s="3" t="str">
        <f>_xlfn.XLOOKUP(B1213,'[1]daily break down'!$D:$D,'[1]daily break down'!$E:$E,"")</f>
        <v>OUEST</v>
      </c>
      <c r="D1213" s="1" t="s">
        <v>11</v>
      </c>
      <c r="E1213" s="1" t="s">
        <v>12</v>
      </c>
      <c r="F1213" s="3" t="s">
        <v>102</v>
      </c>
      <c r="G1213" s="1" t="s">
        <v>344</v>
      </c>
      <c r="H1213" s="33" t="str">
        <f>_xlfn.XLOOKUP(B1213,[2]CALCULATION!$B:$B,[2]CALCULATION!$H:$H,"")</f>
        <v>NOKIA</v>
      </c>
      <c r="I1213" s="28">
        <v>1.7756656423187911</v>
      </c>
      <c r="J1213" s="28">
        <v>0</v>
      </c>
      <c r="K1213" s="28">
        <v>0</v>
      </c>
      <c r="L1213" s="28">
        <v>0</v>
      </c>
      <c r="M1213" s="28">
        <v>0</v>
      </c>
      <c r="N1213" s="28">
        <v>0</v>
      </c>
      <c r="O1213" s="28">
        <v>0</v>
      </c>
      <c r="P1213" s="28">
        <v>0</v>
      </c>
      <c r="Q1213" s="28">
        <v>0.25878843825887876</v>
      </c>
      <c r="R1213" s="28">
        <v>0</v>
      </c>
      <c r="S1213" s="94">
        <v>0</v>
      </c>
      <c r="T1213" s="94">
        <f>_xlfn.XLOOKUP(B1213,'[3]Nur des jours'!$B:$B,'[3]Nur des jours'!$U:$U,"")</f>
        <v>0.83940796100823833</v>
      </c>
      <c r="U1213" s="94">
        <v>0</v>
      </c>
      <c r="V1213" s="94">
        <v>5.321220461543291</v>
      </c>
      <c r="W1213" s="94">
        <v>0.83940796100823822</v>
      </c>
      <c r="X1213" s="94">
        <v>0.44070478522285272</v>
      </c>
      <c r="Y1213" s="94">
        <v>5.8927098760676228E-2</v>
      </c>
      <c r="Z1213" s="94">
        <v>0</v>
      </c>
      <c r="AA1213" s="94">
        <v>0</v>
      </c>
      <c r="AB1213" s="94">
        <v>0</v>
      </c>
      <c r="AC1213" s="94">
        <f>_xlfn.XLOOKUP(B1213,'[3]Nur des jours'!$B:$B,'[3]Nur des jours'!$N:$N,"")</f>
        <v>0</v>
      </c>
      <c r="AD1213" s="94">
        <v>0</v>
      </c>
      <c r="AE1213" s="94">
        <v>0</v>
      </c>
      <c r="AF1213" s="94">
        <v>0</v>
      </c>
      <c r="AG1213" s="94">
        <v>0</v>
      </c>
      <c r="AH1213" s="94">
        <v>0</v>
      </c>
      <c r="AI1213" s="49" t="s">
        <v>5559</v>
      </c>
      <c r="AJ1213" s="49"/>
      <c r="AK1213" s="48" t="str" cm="1">
        <f t="array" ref="AK1213">IFERROR(_xlfn.IFS(
AM1213="MPR ISSUE","PDH",
AM1213="BSS Hardware Issue","BSS",
AM1213="Sites strategiques, MLL, Pylone, etc.","ENVTECH",
AM1213="AKTIVCO DEFAUT GE &amp; POWER Cabinet","AKTIVCO",
AM1213="AKTIVCO Coupure ENEO &amp; Baisse de tension","AKTIVCO GRID ONLY",
AM1213="Coupure ENEO &amp; Baisse de tension","IHS GRID ONLY",
AM1213="Defaut GE &amp; POWER Cabinet","IHS",
AM1213="Sharing","Partners",
AM1213="Sites strategiques &amp; DataCenter","SST &amp; DC",
AM1213="Exclu","Exclu",
AM1213="SAT","SAT",
AM1213="SPARE-ISSUE","SPARE-ISSUE",
AM1213="Fiber CAmtel","TRANS_FO_CAMTEL",
AM1213="Fiber AOF","Fiber AOF",
AM1213="Projet OCM (HUAWEI)","TRAVAUX-HUAWEI",
AM1213="Projet OCM (NOKIA)","TRAVAUX-NOKIA",
AM1213="ACCESS-ISSUE","ACCESS-ISSUE",
AM1213="Projet OCM (ZTE, NOKIA, autres projets)","TRAVAUX OCM",
AM1213="No root CAuse","No root cause",
AM1213="ODU HS","PDH",
AM1213="IP &amp; VLAN","PDH",
AM1213="Warehouse HUAWEI","SPARE-ISSUE",
AM1213="SPARE-HS","SPARE-ISSUE",
AM1213="Power Telco","BSS",AM1213="no impacts","no impacts"
),"")</f>
        <v>no impacts</v>
      </c>
      <c r="AL1213" s="48" t="str" cm="1">
        <f t="array" ref="AL1213">IFERROR(_xlfn.IFS(
AM1213="MPR ISSUE","TX ISSUE",
AM1213="BSS Hardware Issue","RAN ISSUE",
AM1213="Sites strategiques, MLL, Pylone, etc.","ENVTECH",
AM1213="AKTIVCO DEFAUT GE &amp; POWER Cabinet","POWER ISSUE",
AM1213="AKTIVCO Coupure ENEO &amp; Baisse de tension","POWER ISSUE",
AM1213="Coupure ENEO &amp; Baisse de tension","POWER ISSUE",
AM1213="Defaut GE &amp; POWER Cabinet","POWER ISSUE",
AM1213="Sharing","POWER ISSUE",
AM1213="Sites strategiques &amp; DataCenter","POWER ISSUE",
AM1213="Exclu","Exclu",
AM1213="SAT","TX ISSUE",
AM1213="SPARE-ISSUE","SPARE-ISSUE",
AM1213="Fiber CAmtel","TX ISSUE",
AM1213="Fiber AOF","TX ISSUE",
AM1213="Projet OCM (HUAWEI)","TRAVAUX-HUAWEI",
AM1213="Projet OCM (NOKIA)","TRAVAUX -NOKIA",
AM1213="ACCESS-ISSUE","ACCESS-ISSUE",
AM1213="Projet OCM (ZTE, NOKIA, autres projets)","TRAVAUX OCM",
AM1213="No root CAuse","No root cause",
AM1213="ODU HS","TX ISSUE",
AM1213="IP &amp; VLAN","TX ISSUE",
AM1213="Warehouse HUAWEI","SPARE-ISSUE",
AM1213="SPARE-HS","SPARE-ISSUE",
AM1213="Power Telco","RAN ISSUE",AM1213="no impacts","no impacts"
),"")</f>
        <v>no impacts</v>
      </c>
      <c r="AM1213" s="67" t="s">
        <v>5605</v>
      </c>
      <c r="AN1213" s="48" t="str" cm="1">
        <f t="array" ref="AN1213">IFERROR(_xlfn.IFS(
AM1213="MPR ISSUE","ACTIVE",
AM1213="BSS Hardware Issue","ACTIVE",
AM1213="Sites strategiques, MLL, Pylone, etc.","PASSIVE",
AM1213="AKTIVCO DEFAUT GE &amp; POWER Cabinet","PASSIVE",
AM1213="AKTIVCO Coupure ENEO &amp; Baisse de tension","PASSIVE",
AM1213="Coupure ENEO &amp; Baisse de tension","PASSIVE",
AM1213="Defaut GE &amp; POWER Cabinet","PASSIVE",
AM1213="Sharing","PASSIVE",
AM1213="Sites strategiques &amp; DataCenter","PASSIVE",
AM1213="Exclu","Exclu",
AM1213="SAT","ACTIVE",
AM1213="SPARE-ISSUE","SPARE-ISSUE",
AM1213="Fiber CAmtel","ACTIVE",
AM1213="Fiber AOF","ACTIVE",
AM1213="Projet OCM (HUAWEI)","PLANNED WORKS",
AM1213="Projet OCM (NOKIA)","PLANNED WORKS",
AM1213="ACCESS-ISSUE","ACCESS-ISSUE",
AM1213="Projet OCM (ZTE, NOKIA, autres projets)","PLANNED WORKS",
AM1213="No root CAuse","No root cause",
AM1213="ODU HS","ACTIVE",
AM1213="IP &amp; VLAN","ACTIVE",
AM1213="Warehouse HUAWEI","SPARE-ISSUE",
AM1213="SPARE-HS","SPARE-ISSUE",
AM1213="Power Telco","ACTIVE", AM1213="no impacts","no impacts"
),"")</f>
        <v>no impacts</v>
      </c>
      <c r="AO1213" s="93" t="s">
        <v>5537</v>
      </c>
      <c r="AP1213" s="101" t="str">
        <f t="shared" si="36"/>
        <v>OST_219</v>
      </c>
      <c r="AR1213" s="17" t="s">
        <v>5537</v>
      </c>
      <c r="AS1213" s="7" t="s">
        <v>5537</v>
      </c>
      <c r="AT1213" s="6"/>
      <c r="AU1213" s="7"/>
      <c r="AV1213" s="3" t="s">
        <v>5537</v>
      </c>
      <c r="AW1213" s="18" t="s">
        <v>5537</v>
      </c>
      <c r="AX1213" s="18" t="s">
        <v>5537</v>
      </c>
      <c r="AY1213" s="18" t="s">
        <v>5537</v>
      </c>
      <c r="AZ1213" s="18" t="s">
        <v>5537</v>
      </c>
      <c r="BA1213" s="18" t="s">
        <v>5537</v>
      </c>
      <c r="BB1213" s="18" t="s">
        <v>5537</v>
      </c>
      <c r="BC1213" s="18" t="s">
        <v>5537</v>
      </c>
      <c r="BD1213" s="18" t="s">
        <v>5537</v>
      </c>
      <c r="BE1213" s="18" t="s">
        <v>5537</v>
      </c>
      <c r="BF1213" s="18" t="s">
        <v>5537</v>
      </c>
      <c r="BG1213" s="18" t="s">
        <v>5537</v>
      </c>
      <c r="BH1213" s="18" t="s">
        <v>5537</v>
      </c>
      <c r="BI1213" s="9" t="s">
        <v>5537</v>
      </c>
      <c r="BJ1213" s="14"/>
      <c r="BK1213" s="14" t="s">
        <v>5537</v>
      </c>
      <c r="BL1213" s="14" t="str">
        <f>_xlfn.XLOOKUP(B1213,'[4]cell downs 18042026 17h'!$B:$B,'[4]cell downs 18042026 17h'!$B:$B,"")</f>
        <v/>
      </c>
      <c r="BM1213" s="14" t="str">
        <f>_xlfn.XLOOKUP(B1213,'[5]Cells Huawei 19042026 15h'!$B:$B,'[5]Cells Huawei 19042026 15h'!$B:$B,"")</f>
        <v/>
      </c>
      <c r="BN1213" s="9" t="str">
        <f>_xlfn.XLOOKUP(B1213,'[6]cells down 19042026 9H40'!$B:$B,'[6]cells down 19042026 9H40'!$B:$B,"")</f>
        <v/>
      </c>
      <c r="BO1213" s="9" t="s">
        <v>345</v>
      </c>
      <c r="BP1213" s="9" t="s">
        <v>12</v>
      </c>
      <c r="BQ1213" s="115"/>
    </row>
    <row r="1214" spans="1:69" s="9" customFormat="1" x14ac:dyDescent="0.3">
      <c r="A1214" s="1" t="s">
        <v>1261</v>
      </c>
      <c r="B1214" s="8" t="s">
        <v>1262</v>
      </c>
      <c r="C1214" s="3" t="str">
        <f>_xlfn.XLOOKUP(B1214,'[1]daily break down'!$D:$D,'[1]daily break down'!$E:$E,"")</f>
        <v>CENTRE</v>
      </c>
      <c r="D1214" s="1" t="s">
        <v>21</v>
      </c>
      <c r="E1214" s="1" t="s">
        <v>30</v>
      </c>
      <c r="F1214" s="3" t="s">
        <v>69</v>
      </c>
      <c r="G1214" s="1" t="s">
        <v>502</v>
      </c>
      <c r="H1214" s="33" t="str">
        <f>_xlfn.XLOOKUP(B1214,[2]CALCULATION!$B:$B,[2]CALCULATION!$H:$H,"")</f>
        <v>NOKIA</v>
      </c>
      <c r="I1214" s="28">
        <v>0</v>
      </c>
      <c r="J1214" s="28">
        <v>0</v>
      </c>
      <c r="K1214" s="28">
        <v>0</v>
      </c>
      <c r="L1214" s="28">
        <v>0</v>
      </c>
      <c r="M1214" s="28">
        <v>0</v>
      </c>
      <c r="N1214" s="28">
        <v>0</v>
      </c>
      <c r="O1214" s="28">
        <v>0</v>
      </c>
      <c r="P1214" s="28">
        <v>0</v>
      </c>
      <c r="Q1214" s="28">
        <v>0</v>
      </c>
      <c r="R1214" s="28">
        <v>0</v>
      </c>
      <c r="S1214" s="94">
        <v>0</v>
      </c>
      <c r="T1214" s="94">
        <f>_xlfn.XLOOKUP(B1214,'[3]Nur des jours'!$B:$B,'[3]Nur des jours'!$U:$U,"")</f>
        <v>0</v>
      </c>
      <c r="U1214" s="94">
        <v>0</v>
      </c>
      <c r="V1214" s="94">
        <v>5.199226210667357E-2</v>
      </c>
      <c r="W1214" s="94">
        <v>2.5593337385463138E-2</v>
      </c>
      <c r="X1214" s="94">
        <v>2.1492513152158416E-2</v>
      </c>
      <c r="Y1214" s="94">
        <v>5.8142355314710736E-2</v>
      </c>
      <c r="Z1214" s="94">
        <v>0</v>
      </c>
      <c r="AA1214" s="94">
        <v>0</v>
      </c>
      <c r="AB1214" s="94">
        <v>0</v>
      </c>
      <c r="AC1214" s="94">
        <f>_xlfn.XLOOKUP(B1214,'[3]Nur des jours'!$B:$B,'[3]Nur des jours'!$N:$N,"")</f>
        <v>0</v>
      </c>
      <c r="AD1214" s="94">
        <v>0</v>
      </c>
      <c r="AE1214" s="94">
        <v>0</v>
      </c>
      <c r="AF1214" s="94">
        <v>0</v>
      </c>
      <c r="AG1214" s="94">
        <v>0</v>
      </c>
      <c r="AH1214" s="94">
        <v>0</v>
      </c>
      <c r="AI1214" s="49" t="s">
        <v>5559</v>
      </c>
      <c r="AJ1214" s="49"/>
      <c r="AK1214" s="48" t="str" cm="1">
        <f t="array" ref="AK1214">IFERROR(_xlfn.IFS(
AM1214="MPR ISSUE","PDH",
AM1214="BSS Hardware Issue","BSS",
AM1214="Sites strategiques, MLL, Pylone, etc.","ENVTECH",
AM1214="AKTIVCO DEFAUT GE &amp; POWER Cabinet","AKTIVCO",
AM1214="AKTIVCO Coupure ENEO &amp; Baisse de tension","AKTIVCO GRID ONLY",
AM1214="Coupure ENEO &amp; Baisse de tension","IHS GRID ONLY",
AM1214="Defaut GE &amp; POWER Cabinet","IHS",
AM1214="Sharing","Partners",
AM1214="Sites strategiques &amp; DataCenter","SST &amp; DC",
AM1214="Exclu","Exclu",
AM1214="SAT","SAT",
AM1214="SPARE-ISSUE","SPARE-ISSUE",
AM1214="Fiber CAmtel","TRANS_FO_CAMTEL",
AM1214="Fiber AOF","Fiber AOF",
AM1214="Projet OCM (HUAWEI)","TRAVAUX-HUAWEI",
AM1214="Projet OCM (NOKIA)","TRAVAUX-NOKIA",
AM1214="ACCESS-ISSUE","ACCESS-ISSUE",
AM1214="Projet OCM (ZTE, NOKIA, autres projets)","TRAVAUX OCM",
AM1214="No root CAuse","No root cause",
AM1214="ODU HS","PDH",
AM1214="IP &amp; VLAN","PDH",
AM1214="Warehouse HUAWEI","SPARE-ISSUE",
AM1214="SPARE-HS","SPARE-ISSUE",
AM1214="Power Telco","BSS",AM1214="no impacts","no impacts"
),"")</f>
        <v>no impacts</v>
      </c>
      <c r="AL1214" s="48" t="str" cm="1">
        <f t="array" ref="AL1214">IFERROR(_xlfn.IFS(
AM1214="MPR ISSUE","TX ISSUE",
AM1214="BSS Hardware Issue","RAN ISSUE",
AM1214="Sites strategiques, MLL, Pylone, etc.","ENVTECH",
AM1214="AKTIVCO DEFAUT GE &amp; POWER Cabinet","POWER ISSUE",
AM1214="AKTIVCO Coupure ENEO &amp; Baisse de tension","POWER ISSUE",
AM1214="Coupure ENEO &amp; Baisse de tension","POWER ISSUE",
AM1214="Defaut GE &amp; POWER Cabinet","POWER ISSUE",
AM1214="Sharing","POWER ISSUE",
AM1214="Sites strategiques &amp; DataCenter","POWER ISSUE",
AM1214="Exclu","Exclu",
AM1214="SAT","TX ISSUE",
AM1214="SPARE-ISSUE","SPARE-ISSUE",
AM1214="Fiber CAmtel","TX ISSUE",
AM1214="Fiber AOF","TX ISSUE",
AM1214="Projet OCM (HUAWEI)","TRAVAUX-HUAWEI",
AM1214="Projet OCM (NOKIA)","TRAVAUX -NOKIA",
AM1214="ACCESS-ISSUE","ACCESS-ISSUE",
AM1214="Projet OCM (ZTE, NOKIA, autres projets)","TRAVAUX OCM",
AM1214="No root CAuse","No root cause",
AM1214="ODU HS","TX ISSUE",
AM1214="IP &amp; VLAN","TX ISSUE",
AM1214="Warehouse HUAWEI","SPARE-ISSUE",
AM1214="SPARE-HS","SPARE-ISSUE",
AM1214="Power Telco","RAN ISSUE",AM1214="no impacts","no impacts"
),"")</f>
        <v>no impacts</v>
      </c>
      <c r="AM1214" s="67" t="s">
        <v>5605</v>
      </c>
      <c r="AN1214" s="48" t="str" cm="1">
        <f t="array" ref="AN1214">IFERROR(_xlfn.IFS(
AM1214="MPR ISSUE","ACTIVE",
AM1214="BSS Hardware Issue","ACTIVE",
AM1214="Sites strategiques, MLL, Pylone, etc.","PASSIVE",
AM1214="AKTIVCO DEFAUT GE &amp; POWER Cabinet","PASSIVE",
AM1214="AKTIVCO Coupure ENEO &amp; Baisse de tension","PASSIVE",
AM1214="Coupure ENEO &amp; Baisse de tension","PASSIVE",
AM1214="Defaut GE &amp; POWER Cabinet","PASSIVE",
AM1214="Sharing","PASSIVE",
AM1214="Sites strategiques &amp; DataCenter","PASSIVE",
AM1214="Exclu","Exclu",
AM1214="SAT","ACTIVE",
AM1214="SPARE-ISSUE","SPARE-ISSUE",
AM1214="Fiber CAmtel","ACTIVE",
AM1214="Fiber AOF","ACTIVE",
AM1214="Projet OCM (HUAWEI)","PLANNED WORKS",
AM1214="Projet OCM (NOKIA)","PLANNED WORKS",
AM1214="ACCESS-ISSUE","ACCESS-ISSUE",
AM1214="Projet OCM (ZTE, NOKIA, autres projets)","PLANNED WORKS",
AM1214="No root CAuse","No root cause",
AM1214="ODU HS","ACTIVE",
AM1214="IP &amp; VLAN","ACTIVE",
AM1214="Warehouse HUAWEI","SPARE-ISSUE",
AM1214="SPARE-HS","SPARE-ISSUE",
AM1214="Power Telco","ACTIVE", AM1214="no impacts","no impacts"
),"")</f>
        <v>no impacts</v>
      </c>
      <c r="AO1214" s="93" t="s">
        <v>5537</v>
      </c>
      <c r="AP1214" s="101" t="str">
        <f t="shared" si="36"/>
        <v>SUD_091</v>
      </c>
      <c r="AR1214" s="17" t="s">
        <v>5537</v>
      </c>
      <c r="AS1214" s="7" t="s">
        <v>5537</v>
      </c>
      <c r="AT1214" s="6"/>
      <c r="AU1214" s="7"/>
      <c r="AV1214" s="3" t="s">
        <v>5537</v>
      </c>
      <c r="AW1214" s="18" t="s">
        <v>5537</v>
      </c>
      <c r="AX1214" s="18" t="s">
        <v>5537</v>
      </c>
      <c r="AY1214" s="18" t="s">
        <v>5537</v>
      </c>
      <c r="AZ1214" s="18" t="s">
        <v>5537</v>
      </c>
      <c r="BA1214" s="18" t="s">
        <v>5537</v>
      </c>
      <c r="BB1214" s="18" t="s">
        <v>5537</v>
      </c>
      <c r="BC1214" s="18" t="s">
        <v>5537</v>
      </c>
      <c r="BD1214" s="18" t="s">
        <v>5537</v>
      </c>
      <c r="BE1214" s="18" t="s">
        <v>5537</v>
      </c>
      <c r="BF1214" s="18" t="s">
        <v>5537</v>
      </c>
      <c r="BG1214" s="18" t="s">
        <v>5537</v>
      </c>
      <c r="BH1214" s="18" t="s">
        <v>5537</v>
      </c>
      <c r="BI1214" s="9" t="s">
        <v>5537</v>
      </c>
      <c r="BJ1214" s="14"/>
      <c r="BK1214" s="14" t="s">
        <v>5537</v>
      </c>
      <c r="BL1214" s="14" t="str">
        <f>_xlfn.XLOOKUP(B1214,'[4]cell downs 18042026 17h'!$B:$B,'[4]cell downs 18042026 17h'!$B:$B,"")</f>
        <v/>
      </c>
      <c r="BM1214" s="14" t="str">
        <f>_xlfn.XLOOKUP(B1214,'[5]Cells Huawei 19042026 15h'!$B:$B,'[5]Cells Huawei 19042026 15h'!$B:$B,"")</f>
        <v/>
      </c>
      <c r="BN1214" s="9" t="str">
        <f>_xlfn.XLOOKUP(B1214,'[6]cells down 19042026 9H40'!$B:$B,'[6]cells down 19042026 9H40'!$B:$B,"")</f>
        <v/>
      </c>
      <c r="BO1214" s="9" t="s">
        <v>5537</v>
      </c>
      <c r="BP1214" s="9" t="s">
        <v>12</v>
      </c>
      <c r="BQ1214" s="115"/>
    </row>
    <row r="1215" spans="1:69" s="9" customFormat="1" x14ac:dyDescent="0.3">
      <c r="A1215" s="1" t="s">
        <v>2984</v>
      </c>
      <c r="B1215" s="8" t="s">
        <v>2985</v>
      </c>
      <c r="C1215" s="3" t="str">
        <f>_xlfn.XLOOKUP(B1215,'[1]daily break down'!$D:$D,'[1]daily break down'!$E:$E,"")</f>
        <v>ADAMAOUA</v>
      </c>
      <c r="D1215" s="1" t="s">
        <v>21</v>
      </c>
      <c r="E1215" s="1" t="s">
        <v>122</v>
      </c>
      <c r="F1215" s="3" t="s">
        <v>90</v>
      </c>
      <c r="G1215" s="1" t="s">
        <v>2986</v>
      </c>
      <c r="H1215" s="32" t="str">
        <f>_xlfn.XLOOKUP(B1215,[2]CALCULATION!$B:$B,[2]CALCULATION!$H:$H,"")</f>
        <v>Huawei</v>
      </c>
      <c r="I1215" s="28">
        <v>0</v>
      </c>
      <c r="J1215" s="28">
        <v>0</v>
      </c>
      <c r="K1215" s="28">
        <v>0</v>
      </c>
      <c r="L1215" s="28">
        <v>0</v>
      </c>
      <c r="M1215" s="28">
        <v>0</v>
      </c>
      <c r="N1215" s="28">
        <v>0</v>
      </c>
      <c r="O1215" s="28">
        <v>0</v>
      </c>
      <c r="P1215" s="28">
        <v>0</v>
      </c>
      <c r="Q1215" s="28">
        <v>0</v>
      </c>
      <c r="R1215" s="28">
        <v>0</v>
      </c>
      <c r="S1215" s="94">
        <v>0</v>
      </c>
      <c r="T1215" s="94">
        <f>_xlfn.XLOOKUP(B1215,'[3]Nur des jours'!$B:$B,'[3]Nur des jours'!$U:$U,"")</f>
        <v>0</v>
      </c>
      <c r="U1215" s="94">
        <v>0</v>
      </c>
      <c r="V1215" s="94">
        <v>4.8868114589664781E-3</v>
      </c>
      <c r="W1215" s="94">
        <v>1.4268062653916727E-3</v>
      </c>
      <c r="X1215" s="94">
        <v>0.15767992740409723</v>
      </c>
      <c r="Y1215" s="94">
        <v>5.7642973121823579E-2</v>
      </c>
      <c r="Z1215" s="94">
        <v>0</v>
      </c>
      <c r="AA1215" s="94">
        <v>0</v>
      </c>
      <c r="AB1215" s="94">
        <v>0</v>
      </c>
      <c r="AC1215" s="94">
        <f>_xlfn.XLOOKUP(B1215,'[3]Nur des jours'!$B:$B,'[3]Nur des jours'!$N:$N,"")</f>
        <v>0</v>
      </c>
      <c r="AD1215" s="94">
        <v>0</v>
      </c>
      <c r="AE1215" s="94">
        <v>0</v>
      </c>
      <c r="AF1215" s="94">
        <v>0</v>
      </c>
      <c r="AG1215" s="94">
        <v>0</v>
      </c>
      <c r="AH1215" s="94">
        <v>0</v>
      </c>
      <c r="AI1215" s="49" t="s">
        <v>6588</v>
      </c>
      <c r="AJ1215" s="49"/>
      <c r="AK1215" s="48" t="str" cm="1">
        <f t="array" ref="AK1215">IFERROR(_xlfn.IFS(
AM1215="MPR ISSUE","PDH",
AM1215="BSS Hardware Issue","BSS",
AM1215="Sites strategiques, MLL, Pylone, etc.","ENVTECH",
AM1215="AKTIVCO DEFAUT GE &amp; POWER Cabinet","AKTIVCO",
AM1215="AKTIVCO Coupure ENEO &amp; Baisse de tension","AKTIVCO GRID ONLY",
AM1215="Coupure ENEO &amp; Baisse de tension","IHS GRID ONLY",
AM1215="Defaut GE &amp; POWER Cabinet","IHS",
AM1215="Sharing","Partners",
AM1215="Sites strategiques &amp; DataCenter","SST &amp; DC",
AM1215="Exclu","Exclu",
AM1215="SAT","SAT",
AM1215="SPARE-ISSUE","SPARE-ISSUE",
AM1215="Fiber CAmtel","TRANS_FO_CAMTEL",
AM1215="Fiber AOF","Fiber AOF",
AM1215="Projet OCM (HUAWEI)","TRAVAUX-HUAWEI",
AM1215="Projet OCM (NOKIA)","TRAVAUX-NOKIA",
AM1215="ACCESS-ISSUE","ACCESS-ISSUE",
AM1215="Projet OCM (ZTE, NOKIA, autres projets)","TRAVAUX OCM",
AM1215="No root CAuse","No root cause",
AM1215="ODU HS","PDH",
AM1215="IP &amp; VLAN","PDH",
AM1215="Warehouse HUAWEI","SPARE-ISSUE",
AM1215="SPARE-HS","SPARE-ISSUE",
AM1215="Power Telco","BSS",AM1215="no impacts","no impacts"
),"")</f>
        <v>Exclu</v>
      </c>
      <c r="AL1215" s="48" t="str" cm="1">
        <f t="array" ref="AL1215">IFERROR(_xlfn.IFS(
AM1215="MPR ISSUE","TX ISSUE",
AM1215="BSS Hardware Issue","RAN ISSUE",
AM1215="Sites strategiques, MLL, Pylone, etc.","ENVTECH",
AM1215="AKTIVCO DEFAUT GE &amp; POWER Cabinet","POWER ISSUE",
AM1215="AKTIVCO Coupure ENEO &amp; Baisse de tension","POWER ISSUE",
AM1215="Coupure ENEO &amp; Baisse de tension","POWER ISSUE",
AM1215="Defaut GE &amp; POWER Cabinet","POWER ISSUE",
AM1215="Sharing","POWER ISSUE",
AM1215="Sites strategiques &amp; DataCenter","POWER ISSUE",
AM1215="Exclu","Exclu",
AM1215="SAT","TX ISSUE",
AM1215="SPARE-ISSUE","SPARE-ISSUE",
AM1215="Fiber CAmtel","TX ISSUE",
AM1215="Fiber AOF","TX ISSUE",
AM1215="Projet OCM (HUAWEI)","TRAVAUX-HUAWEI",
AM1215="Projet OCM (NOKIA)","TRAVAUX -NOKIA",
AM1215="ACCESS-ISSUE","ACCESS-ISSUE",
AM1215="Projet OCM (ZTE, NOKIA, autres projets)","TRAVAUX OCM",
AM1215="No root CAuse","No root cause",
AM1215="ODU HS","TX ISSUE",
AM1215="IP &amp; VLAN","TX ISSUE",
AM1215="Warehouse HUAWEI","SPARE-ISSUE",
AM1215="SPARE-HS","SPARE-ISSUE",
AM1215="Power Telco","RAN ISSUE",AM1215="no impacts","no impacts"
),"")</f>
        <v>Exclu</v>
      </c>
      <c r="AM1215" s="67" t="s">
        <v>6588</v>
      </c>
      <c r="AN1215" s="48" t="str" cm="1">
        <f t="array" ref="AN1215">IFERROR(_xlfn.IFS(
AM1215="MPR ISSUE","ACTIVE",
AM1215="BSS Hardware Issue","ACTIVE",
AM1215="Sites strategiques, MLL, Pylone, etc.","PASSIVE",
AM1215="AKTIVCO DEFAUT GE &amp; POWER Cabinet","PASSIVE",
AM1215="AKTIVCO Coupure ENEO &amp; Baisse de tension","PASSIVE",
AM1215="Coupure ENEO &amp; Baisse de tension","PASSIVE",
AM1215="Defaut GE &amp; POWER Cabinet","PASSIVE",
AM1215="Sharing","PASSIVE",
AM1215="Sites strategiques &amp; DataCenter","PASSIVE",
AM1215="Exclu","Exclu",
AM1215="SAT","ACTIVE",
AM1215="SPARE-ISSUE","SPARE-ISSUE",
AM1215="Fiber CAmtel","ACTIVE",
AM1215="Fiber AOF","ACTIVE",
AM1215="Projet OCM (HUAWEI)","PLANNED WORKS",
AM1215="Projet OCM (NOKIA)","PLANNED WORKS",
AM1215="ACCESS-ISSUE","ACCESS-ISSUE",
AM1215="Projet OCM (ZTE, NOKIA, autres projets)","PLANNED WORKS",
AM1215="No root CAuse","No root cause",
AM1215="ODU HS","ACTIVE",
AM1215="IP &amp; VLAN","ACTIVE",
AM1215="Warehouse HUAWEI","SPARE-ISSUE",
AM1215="SPARE-HS","SPARE-ISSUE",
AM1215="Power Telco","ACTIVE", AM1215="no impacts","no impacts"
),"")</f>
        <v>Exclu</v>
      </c>
      <c r="AO1215" s="93" t="s">
        <v>5537</v>
      </c>
      <c r="AP1215" s="101" t="str">
        <f t="shared" si="36"/>
        <v>ADM_114</v>
      </c>
      <c r="AR1215" s="17" t="s">
        <v>5537</v>
      </c>
      <c r="AS1215" s="7" t="s">
        <v>5537</v>
      </c>
      <c r="AT1215" s="6"/>
      <c r="AU1215" s="7"/>
      <c r="AV1215" s="3" t="s">
        <v>5537</v>
      </c>
      <c r="AW1215" s="18" t="s">
        <v>5537</v>
      </c>
      <c r="AX1215" s="18" t="s">
        <v>5537</v>
      </c>
      <c r="AY1215" s="18" t="s">
        <v>5537</v>
      </c>
      <c r="AZ1215" s="18" t="s">
        <v>5537</v>
      </c>
      <c r="BA1215" s="18" t="s">
        <v>5537</v>
      </c>
      <c r="BB1215" s="18" t="s">
        <v>5537</v>
      </c>
      <c r="BC1215" s="18" t="s">
        <v>5537</v>
      </c>
      <c r="BD1215" s="18" t="s">
        <v>5537</v>
      </c>
      <c r="BE1215" s="18" t="s">
        <v>5537</v>
      </c>
      <c r="BF1215" s="18" t="s">
        <v>5537</v>
      </c>
      <c r="BG1215" s="18" t="s">
        <v>5537</v>
      </c>
      <c r="BH1215" s="18" t="s">
        <v>5537</v>
      </c>
      <c r="BI1215" s="9" t="s">
        <v>5537</v>
      </c>
      <c r="BJ1215" s="14"/>
      <c r="BK1215" s="14" t="s">
        <v>5537</v>
      </c>
      <c r="BL1215" s="14" t="str">
        <f>_xlfn.XLOOKUP(B1215,'[4]cell downs 18042026 17h'!$B:$B,'[4]cell downs 18042026 17h'!$B:$B,"")</f>
        <v/>
      </c>
      <c r="BM1215" s="14" t="str">
        <f>_xlfn.XLOOKUP(B1215,'[5]Cells Huawei 19042026 15h'!$B:$B,'[5]Cells Huawei 19042026 15h'!$B:$B,"")</f>
        <v/>
      </c>
      <c r="BN1215" s="9" t="str">
        <f>_xlfn.XLOOKUP(B1215,'[6]cells down 19042026 9H40'!$B:$B,'[6]cells down 19042026 9H40'!$B:$B,"")</f>
        <v/>
      </c>
      <c r="BO1215" s="9" t="s">
        <v>5537</v>
      </c>
      <c r="BP1215" s="9" t="s">
        <v>12</v>
      </c>
      <c r="BQ1215" s="115"/>
    </row>
    <row r="1216" spans="1:69" s="9" customFormat="1" x14ac:dyDescent="0.3">
      <c r="A1216" s="1" t="s">
        <v>224</v>
      </c>
      <c r="B1216" s="8" t="s">
        <v>225</v>
      </c>
      <c r="C1216" s="3" t="str">
        <f>_xlfn.XLOOKUP(B1216,'[1]daily break down'!$D:$D,'[1]daily break down'!$E:$E,"")</f>
        <v>CENTRE</v>
      </c>
      <c r="D1216" s="1" t="s">
        <v>11</v>
      </c>
      <c r="E1216" s="1" t="s">
        <v>12</v>
      </c>
      <c r="F1216" s="3" t="s">
        <v>226</v>
      </c>
      <c r="G1216" s="1" t="s">
        <v>224</v>
      </c>
      <c r="H1216" s="33" t="str">
        <f>_xlfn.XLOOKUP(B1216,[2]CALCULATION!$B:$B,[2]CALCULATION!$H:$H,"")</f>
        <v>NOKIA</v>
      </c>
      <c r="I1216" s="28">
        <v>1.7835078317392992E-4</v>
      </c>
      <c r="J1216" s="28">
        <v>0</v>
      </c>
      <c r="K1216" s="28">
        <v>0</v>
      </c>
      <c r="L1216" s="28">
        <v>0</v>
      </c>
      <c r="M1216" s="28">
        <v>0</v>
      </c>
      <c r="N1216" s="28">
        <v>0</v>
      </c>
      <c r="O1216" s="28">
        <v>0</v>
      </c>
      <c r="P1216" s="28">
        <v>0</v>
      </c>
      <c r="Q1216" s="28">
        <v>0</v>
      </c>
      <c r="R1216" s="28">
        <v>0</v>
      </c>
      <c r="S1216" s="94">
        <v>0.71618540491335014</v>
      </c>
      <c r="T1216" s="94">
        <f>_xlfn.XLOOKUP(B1216,'[3]Nur des jours'!$B:$B,'[3]Nur des jours'!$U:$U,"")</f>
        <v>0.21739176961073878</v>
      </c>
      <c r="U1216" s="94">
        <v>0</v>
      </c>
      <c r="V1216" s="94">
        <v>0</v>
      </c>
      <c r="W1216" s="94">
        <v>0.21739176961073878</v>
      </c>
      <c r="X1216" s="94">
        <v>5.0487299260625021E-2</v>
      </c>
      <c r="Y1216" s="94">
        <v>4.9267802149737881E-2</v>
      </c>
      <c r="Z1216" s="94">
        <v>0</v>
      </c>
      <c r="AA1216" s="94">
        <v>0</v>
      </c>
      <c r="AB1216" s="94">
        <v>0</v>
      </c>
      <c r="AC1216" s="94">
        <f>_xlfn.XLOOKUP(B1216,'[3]Nur des jours'!$B:$B,'[3]Nur des jours'!$N:$N,"")</f>
        <v>0</v>
      </c>
      <c r="AD1216" s="94">
        <v>0</v>
      </c>
      <c r="AE1216" s="94">
        <v>0</v>
      </c>
      <c r="AF1216" s="94">
        <v>0</v>
      </c>
      <c r="AG1216" s="94">
        <v>0</v>
      </c>
      <c r="AH1216" s="94">
        <v>0</v>
      </c>
      <c r="AI1216" s="49" t="s">
        <v>5559</v>
      </c>
      <c r="AJ1216" s="49"/>
      <c r="AK1216" s="48" t="str" cm="1">
        <f t="array" ref="AK1216">IFERROR(_xlfn.IFS(
AM1216="MPR ISSUE","PDH",
AM1216="BSS Hardware Issue","BSS",
AM1216="Sites strategiques, MLL, Pylone, etc.","ENVTECH",
AM1216="AKTIVCO DEFAUT GE &amp; POWER Cabinet","AKTIVCO",
AM1216="AKTIVCO Coupure ENEO &amp; Baisse de tension","AKTIVCO GRID ONLY",
AM1216="Coupure ENEO &amp; Baisse de tension","IHS GRID ONLY",
AM1216="Defaut GE &amp; POWER Cabinet","IHS",
AM1216="Sharing","Partners",
AM1216="Sites strategiques &amp; DataCenter","SST &amp; DC",
AM1216="Exclu","Exclu",
AM1216="SAT","SAT",
AM1216="SPARE-ISSUE","SPARE-ISSUE",
AM1216="Fiber CAmtel","TRANS_FO_CAMTEL",
AM1216="Fiber AOF","Fiber AOF",
AM1216="Projet OCM (HUAWEI)","TRAVAUX-HUAWEI",
AM1216="Projet OCM (NOKIA)","TRAVAUX-NOKIA",
AM1216="ACCESS-ISSUE","ACCESS-ISSUE",
AM1216="Projet OCM (ZTE, NOKIA, autres projets)","TRAVAUX OCM",
AM1216="No root CAuse","No root cause",
AM1216="ODU HS","PDH",
AM1216="IP &amp; VLAN","PDH",
AM1216="Warehouse HUAWEI","SPARE-ISSUE",
AM1216="SPARE-HS","SPARE-ISSUE",
AM1216="Power Telco","BSS",AM1216="no impacts","no impacts"
),"")</f>
        <v>no impacts</v>
      </c>
      <c r="AL1216" s="48" t="str" cm="1">
        <f t="array" ref="AL1216">IFERROR(_xlfn.IFS(
AM1216="MPR ISSUE","TX ISSUE",
AM1216="BSS Hardware Issue","RAN ISSUE",
AM1216="Sites strategiques, MLL, Pylone, etc.","ENVTECH",
AM1216="AKTIVCO DEFAUT GE &amp; POWER Cabinet","POWER ISSUE",
AM1216="AKTIVCO Coupure ENEO &amp; Baisse de tension","POWER ISSUE",
AM1216="Coupure ENEO &amp; Baisse de tension","POWER ISSUE",
AM1216="Defaut GE &amp; POWER Cabinet","POWER ISSUE",
AM1216="Sharing","POWER ISSUE",
AM1216="Sites strategiques &amp; DataCenter","POWER ISSUE",
AM1216="Exclu","Exclu",
AM1216="SAT","TX ISSUE",
AM1216="SPARE-ISSUE","SPARE-ISSUE",
AM1216="Fiber CAmtel","TX ISSUE",
AM1216="Fiber AOF","TX ISSUE",
AM1216="Projet OCM (HUAWEI)","TRAVAUX-HUAWEI",
AM1216="Projet OCM (NOKIA)","TRAVAUX -NOKIA",
AM1216="ACCESS-ISSUE","ACCESS-ISSUE",
AM1216="Projet OCM (ZTE, NOKIA, autres projets)","TRAVAUX OCM",
AM1216="No root CAuse","No root cause",
AM1216="ODU HS","TX ISSUE",
AM1216="IP &amp; VLAN","TX ISSUE",
AM1216="Warehouse HUAWEI","SPARE-ISSUE",
AM1216="SPARE-HS","SPARE-ISSUE",
AM1216="Power Telco","RAN ISSUE",AM1216="no impacts","no impacts"
),"")</f>
        <v>no impacts</v>
      </c>
      <c r="AM1216" s="67" t="s">
        <v>5605</v>
      </c>
      <c r="AN1216" s="48" t="str" cm="1">
        <f t="array" ref="AN1216">IFERROR(_xlfn.IFS(
AM1216="MPR ISSUE","ACTIVE",
AM1216="BSS Hardware Issue","ACTIVE",
AM1216="Sites strategiques, MLL, Pylone, etc.","PASSIVE",
AM1216="AKTIVCO DEFAUT GE &amp; POWER Cabinet","PASSIVE",
AM1216="AKTIVCO Coupure ENEO &amp; Baisse de tension","PASSIVE",
AM1216="Coupure ENEO &amp; Baisse de tension","PASSIVE",
AM1216="Defaut GE &amp; POWER Cabinet","PASSIVE",
AM1216="Sharing","PASSIVE",
AM1216="Sites strategiques &amp; DataCenter","PASSIVE",
AM1216="Exclu","Exclu",
AM1216="SAT","ACTIVE",
AM1216="SPARE-ISSUE","SPARE-ISSUE",
AM1216="Fiber CAmtel","ACTIVE",
AM1216="Fiber AOF","ACTIVE",
AM1216="Projet OCM (HUAWEI)","PLANNED WORKS",
AM1216="Projet OCM (NOKIA)","PLANNED WORKS",
AM1216="ACCESS-ISSUE","ACCESS-ISSUE",
AM1216="Projet OCM (ZTE, NOKIA, autres projets)","PLANNED WORKS",
AM1216="No root CAuse","No root cause",
AM1216="ODU HS","ACTIVE",
AM1216="IP &amp; VLAN","ACTIVE",
AM1216="Warehouse HUAWEI","SPARE-ISSUE",
AM1216="SPARE-HS","SPARE-ISSUE",
AM1216="Power Telco","ACTIVE", AM1216="no impacts","no impacts"
),"")</f>
        <v>no impacts</v>
      </c>
      <c r="AO1216" s="93" t="s">
        <v>5537</v>
      </c>
      <c r="AP1216" s="101" t="str">
        <f t="shared" si="36"/>
        <v>EST_072</v>
      </c>
      <c r="AR1216" s="17" t="s">
        <v>5537</v>
      </c>
      <c r="AS1216" s="7" t="s">
        <v>5537</v>
      </c>
      <c r="AT1216" s="6"/>
      <c r="AU1216" s="7"/>
      <c r="AV1216" s="3" t="s">
        <v>5537</v>
      </c>
      <c r="AW1216" s="18" t="s">
        <v>5537</v>
      </c>
      <c r="AX1216" s="18" t="s">
        <v>5537</v>
      </c>
      <c r="AY1216" s="18" t="s">
        <v>5537</v>
      </c>
      <c r="AZ1216" s="18" t="s">
        <v>5537</v>
      </c>
      <c r="BA1216" s="18" t="s">
        <v>5537</v>
      </c>
      <c r="BB1216" s="18" t="s">
        <v>5537</v>
      </c>
      <c r="BC1216" s="18" t="s">
        <v>5537</v>
      </c>
      <c r="BD1216" s="18" t="s">
        <v>5537</v>
      </c>
      <c r="BE1216" s="18" t="s">
        <v>5537</v>
      </c>
      <c r="BF1216" s="18" t="s">
        <v>5537</v>
      </c>
      <c r="BG1216" s="18" t="s">
        <v>5537</v>
      </c>
      <c r="BH1216" s="18" t="s">
        <v>5537</v>
      </c>
      <c r="BI1216" s="9" t="s">
        <v>5537</v>
      </c>
      <c r="BJ1216" s="14"/>
      <c r="BK1216" s="14" t="s">
        <v>5537</v>
      </c>
      <c r="BL1216" s="14" t="str">
        <f>_xlfn.XLOOKUP(B1216,'[4]cell downs 18042026 17h'!$B:$B,'[4]cell downs 18042026 17h'!$B:$B,"")</f>
        <v/>
      </c>
      <c r="BM1216" s="14" t="str">
        <f>_xlfn.XLOOKUP(B1216,'[5]Cells Huawei 19042026 15h'!$B:$B,'[5]Cells Huawei 19042026 15h'!$B:$B,"")</f>
        <v/>
      </c>
      <c r="BN1216" s="9" t="str">
        <f>_xlfn.XLOOKUP(B1216,'[6]cells down 19042026 9H40'!$B:$B,'[6]cells down 19042026 9H40'!$B:$B,"")</f>
        <v/>
      </c>
      <c r="BO1216" s="9" t="s">
        <v>225</v>
      </c>
      <c r="BP1216" s="9" t="s">
        <v>12</v>
      </c>
      <c r="BQ1216" s="115"/>
    </row>
    <row r="1217" spans="1:69" s="9" customFormat="1" x14ac:dyDescent="0.3">
      <c r="A1217" s="1" t="s">
        <v>2264</v>
      </c>
      <c r="B1217" s="8" t="s">
        <v>2265</v>
      </c>
      <c r="C1217" s="3" t="str">
        <f>_xlfn.XLOOKUP(B1217,'[1]daily break down'!$D:$D,'[1]daily break down'!$E:$E,"")</f>
        <v>Yaounde</v>
      </c>
      <c r="D1217" s="1" t="s">
        <v>11</v>
      </c>
      <c r="E1217" s="1" t="s">
        <v>12</v>
      </c>
      <c r="F1217" s="3" t="s">
        <v>37</v>
      </c>
      <c r="G1217" s="1" t="s">
        <v>38</v>
      </c>
      <c r="H1217" s="34" t="str">
        <f>_xlfn.XLOOKUP(B1217,[2]CALCULATION!$B:$B,[2]CALCULATION!$H:$H,"")</f>
        <v>ZTE</v>
      </c>
      <c r="I1217" s="28">
        <v>4.6977596288020632E-2</v>
      </c>
      <c r="J1217" s="28">
        <v>0.11498274991225124</v>
      </c>
      <c r="K1217" s="28">
        <v>0</v>
      </c>
      <c r="L1217" s="28">
        <v>0</v>
      </c>
      <c r="M1217" s="28">
        <v>0</v>
      </c>
      <c r="N1217" s="28">
        <v>4.6228522998690236E-2</v>
      </c>
      <c r="O1217" s="28">
        <v>0</v>
      </c>
      <c r="P1217" s="28">
        <v>0</v>
      </c>
      <c r="Q1217" s="28">
        <v>4.7084606757924682E-2</v>
      </c>
      <c r="R1217" s="28">
        <v>0</v>
      </c>
      <c r="S1217" s="94">
        <v>0</v>
      </c>
      <c r="T1217" s="94">
        <f>_xlfn.XLOOKUP(B1217,'[3]Nur des jours'!$B:$B,'[3]Nur des jours'!$U:$U,"")</f>
        <v>0</v>
      </c>
      <c r="U1217" s="94">
        <v>0</v>
      </c>
      <c r="V1217" s="94">
        <v>0</v>
      </c>
      <c r="W1217" s="94">
        <v>0</v>
      </c>
      <c r="X1217" s="94">
        <v>0</v>
      </c>
      <c r="Y1217" s="94">
        <v>4.5800481119073005E-2</v>
      </c>
      <c r="Z1217" s="94">
        <v>0</v>
      </c>
      <c r="AA1217" s="94">
        <v>0</v>
      </c>
      <c r="AB1217" s="94">
        <v>0</v>
      </c>
      <c r="AC1217" s="94">
        <f>_xlfn.XLOOKUP(B1217,'[3]Nur des jours'!$B:$B,'[3]Nur des jours'!$N:$N,"")</f>
        <v>0</v>
      </c>
      <c r="AD1217" s="94">
        <v>0</v>
      </c>
      <c r="AE1217" s="94">
        <v>0</v>
      </c>
      <c r="AF1217" s="94">
        <v>0</v>
      </c>
      <c r="AG1217" s="94">
        <v>0</v>
      </c>
      <c r="AH1217" s="94">
        <v>0</v>
      </c>
      <c r="AI1217" s="49" t="s">
        <v>5559</v>
      </c>
      <c r="AJ1217" s="49"/>
      <c r="AK1217" s="48" t="str" cm="1">
        <f t="array" ref="AK1217">IFERROR(_xlfn.IFS(
AM1217="MPR ISSUE","PDH",
AM1217="BSS Hardware Issue","BSS",
AM1217="Sites strategiques, MLL, Pylone, etc.","ENVTECH",
AM1217="AKTIVCO DEFAUT GE &amp; POWER Cabinet","AKTIVCO",
AM1217="AKTIVCO Coupure ENEO &amp; Baisse de tension","AKTIVCO GRID ONLY",
AM1217="Coupure ENEO &amp; Baisse de tension","IHS GRID ONLY",
AM1217="Defaut GE &amp; POWER Cabinet","IHS",
AM1217="Sharing","Partners",
AM1217="Sites strategiques &amp; DataCenter","SST &amp; DC",
AM1217="Exclu","Exclu",
AM1217="SAT","SAT",
AM1217="SPARE-ISSUE","SPARE-ISSUE",
AM1217="Fiber CAmtel","TRANS_FO_CAMTEL",
AM1217="Fiber AOF","Fiber AOF",
AM1217="Projet OCM (HUAWEI)","TRAVAUX-HUAWEI",
AM1217="Projet OCM (NOKIA)","TRAVAUX-NOKIA",
AM1217="ACCESS-ISSUE","ACCESS-ISSUE",
AM1217="Projet OCM (ZTE, NOKIA, autres projets)","TRAVAUX OCM",
AM1217="No root CAuse","No root cause",
AM1217="ODU HS","PDH",
AM1217="IP &amp; VLAN","PDH",
AM1217="Warehouse HUAWEI","SPARE-ISSUE",
AM1217="SPARE-HS","SPARE-ISSUE",
AM1217="Power Telco","BSS",AM1217="no impacts","no impacts"
),"")</f>
        <v>no impacts</v>
      </c>
      <c r="AL1217" s="48" t="str" cm="1">
        <f t="array" ref="AL1217">IFERROR(_xlfn.IFS(
AM1217="MPR ISSUE","TX ISSUE",
AM1217="BSS Hardware Issue","RAN ISSUE",
AM1217="Sites strategiques, MLL, Pylone, etc.","ENVTECH",
AM1217="AKTIVCO DEFAUT GE &amp; POWER Cabinet","POWER ISSUE",
AM1217="AKTIVCO Coupure ENEO &amp; Baisse de tension","POWER ISSUE",
AM1217="Coupure ENEO &amp; Baisse de tension","POWER ISSUE",
AM1217="Defaut GE &amp; POWER Cabinet","POWER ISSUE",
AM1217="Sharing","POWER ISSUE",
AM1217="Sites strategiques &amp; DataCenter","POWER ISSUE",
AM1217="Exclu","Exclu",
AM1217="SAT","TX ISSUE",
AM1217="SPARE-ISSUE","SPARE-ISSUE",
AM1217="Fiber CAmtel","TX ISSUE",
AM1217="Fiber AOF","TX ISSUE",
AM1217="Projet OCM (HUAWEI)","TRAVAUX-HUAWEI",
AM1217="Projet OCM (NOKIA)","TRAVAUX -NOKIA",
AM1217="ACCESS-ISSUE","ACCESS-ISSUE",
AM1217="Projet OCM (ZTE, NOKIA, autres projets)","TRAVAUX OCM",
AM1217="No root CAuse","No root cause",
AM1217="ODU HS","TX ISSUE",
AM1217="IP &amp; VLAN","TX ISSUE",
AM1217="Warehouse HUAWEI","SPARE-ISSUE",
AM1217="SPARE-HS","SPARE-ISSUE",
AM1217="Power Telco","RAN ISSUE",AM1217="no impacts","no impacts"
),"")</f>
        <v>no impacts</v>
      </c>
      <c r="AM1217" s="67" t="s">
        <v>5605</v>
      </c>
      <c r="AN1217" s="48" t="str" cm="1">
        <f t="array" ref="AN1217">IFERROR(_xlfn.IFS(
AM1217="MPR ISSUE","ACTIVE",
AM1217="BSS Hardware Issue","ACTIVE",
AM1217="Sites strategiques, MLL, Pylone, etc.","PASSIVE",
AM1217="AKTIVCO DEFAUT GE &amp; POWER Cabinet","PASSIVE",
AM1217="AKTIVCO Coupure ENEO &amp; Baisse de tension","PASSIVE",
AM1217="Coupure ENEO &amp; Baisse de tension","PASSIVE",
AM1217="Defaut GE &amp; POWER Cabinet","PASSIVE",
AM1217="Sharing","PASSIVE",
AM1217="Sites strategiques &amp; DataCenter","PASSIVE",
AM1217="Exclu","Exclu",
AM1217="SAT","ACTIVE",
AM1217="SPARE-ISSUE","SPARE-ISSUE",
AM1217="Fiber CAmtel","ACTIVE",
AM1217="Fiber AOF","ACTIVE",
AM1217="Projet OCM (HUAWEI)","PLANNED WORKS",
AM1217="Projet OCM (NOKIA)","PLANNED WORKS",
AM1217="ACCESS-ISSUE","ACCESS-ISSUE",
AM1217="Projet OCM (ZTE, NOKIA, autres projets)","PLANNED WORKS",
AM1217="No root CAuse","No root cause",
AM1217="ODU HS","ACTIVE",
AM1217="IP &amp; VLAN","ACTIVE",
AM1217="Warehouse HUAWEI","SPARE-ISSUE",
AM1217="SPARE-HS","SPARE-ISSUE",
AM1217="Power Telco","ACTIVE", AM1217="no impacts","no impacts"
),"")</f>
        <v>no impacts</v>
      </c>
      <c r="AO1217" s="93" t="s">
        <v>5537</v>
      </c>
      <c r="AP1217" s="101" t="str">
        <f t="shared" si="36"/>
        <v>CTR_520</v>
      </c>
      <c r="AR1217" s="17" t="s">
        <v>5537</v>
      </c>
      <c r="AS1217" s="7" t="s">
        <v>5537</v>
      </c>
      <c r="AT1217" s="6"/>
      <c r="AU1217" s="7"/>
      <c r="AV1217" s="3" t="s">
        <v>5537</v>
      </c>
      <c r="AW1217" s="18" t="s">
        <v>5537</v>
      </c>
      <c r="AX1217" s="18" t="s">
        <v>5537</v>
      </c>
      <c r="AY1217" s="18" t="s">
        <v>5537</v>
      </c>
      <c r="AZ1217" s="18" t="s">
        <v>5537</v>
      </c>
      <c r="BA1217" s="18" t="s">
        <v>5537</v>
      </c>
      <c r="BB1217" s="18" t="s">
        <v>5537</v>
      </c>
      <c r="BC1217" s="18" t="s">
        <v>5537</v>
      </c>
      <c r="BD1217" s="18" t="s">
        <v>5537</v>
      </c>
      <c r="BE1217" s="18" t="s">
        <v>5537</v>
      </c>
      <c r="BF1217" s="18" t="s">
        <v>5537</v>
      </c>
      <c r="BG1217" s="18" t="s">
        <v>5537</v>
      </c>
      <c r="BH1217" s="18" t="s">
        <v>5537</v>
      </c>
      <c r="BI1217" s="9" t="s">
        <v>5537</v>
      </c>
      <c r="BJ1217" s="14"/>
      <c r="BK1217" s="14" t="s">
        <v>5537</v>
      </c>
      <c r="BL1217" s="14" t="str">
        <f>_xlfn.XLOOKUP(B1217,'[4]cell downs 18042026 17h'!$B:$B,'[4]cell downs 18042026 17h'!$B:$B,"")</f>
        <v/>
      </c>
      <c r="BM1217" s="14" t="str">
        <f>_xlfn.XLOOKUP(B1217,'[5]Cells Huawei 19042026 15h'!$B:$B,'[5]Cells Huawei 19042026 15h'!$B:$B,"")</f>
        <v/>
      </c>
      <c r="BN1217" s="9" t="str">
        <f>_xlfn.XLOOKUP(B1217,'[6]cells down 19042026 9H40'!$B:$B,'[6]cells down 19042026 9H40'!$B:$B,"")</f>
        <v/>
      </c>
      <c r="BO1217" s="9" t="s">
        <v>2265</v>
      </c>
      <c r="BP1217" s="9" t="s">
        <v>5537</v>
      </c>
      <c r="BQ1217" s="115"/>
    </row>
    <row r="1218" spans="1:69" s="9" customFormat="1" x14ac:dyDescent="0.3">
      <c r="A1218" s="1" t="s">
        <v>2221</v>
      </c>
      <c r="B1218" s="1" t="s">
        <v>2222</v>
      </c>
      <c r="C1218" s="3" t="str">
        <f>_xlfn.XLOOKUP(B1218,'[1]daily break down'!$D:$D,'[1]daily break down'!$E:$E,"")</f>
        <v>Yaounde</v>
      </c>
      <c r="D1218" s="1" t="s">
        <v>11</v>
      </c>
      <c r="E1218" s="1" t="s">
        <v>12</v>
      </c>
      <c r="F1218" s="3" t="s">
        <v>37</v>
      </c>
      <c r="G1218" s="1" t="s">
        <v>38</v>
      </c>
      <c r="H1218" s="34" t="str">
        <f>_xlfn.XLOOKUP(B1218,[2]CALCULATION!$B:$B,[2]CALCULATION!$H:$H,"")</f>
        <v>ZTE</v>
      </c>
      <c r="I1218" s="28">
        <v>4.5586460179263884E-2</v>
      </c>
      <c r="J1218" s="28">
        <v>4.8281875565372019</v>
      </c>
      <c r="K1218" s="28">
        <v>34.892886086641383</v>
      </c>
      <c r="L1218" s="28">
        <v>49.985856782894288</v>
      </c>
      <c r="M1218" s="28">
        <v>50.559415066503426</v>
      </c>
      <c r="N1218" s="28">
        <v>17.659349290734603</v>
      </c>
      <c r="O1218" s="28">
        <v>0</v>
      </c>
      <c r="P1218" s="28">
        <v>0</v>
      </c>
      <c r="Q1218" s="28">
        <v>4.5800481119073005E-2</v>
      </c>
      <c r="R1218" s="28">
        <v>0</v>
      </c>
      <c r="S1218" s="94">
        <v>0</v>
      </c>
      <c r="T1218" s="94">
        <f>_xlfn.XLOOKUP(B1218,'[3]Nur des jours'!$B:$B,'[3]Nur des jours'!$U:$U,"")</f>
        <v>0.30599643869156151</v>
      </c>
      <c r="U1218" s="94">
        <v>23.93993645004894</v>
      </c>
      <c r="V1218" s="94">
        <v>0</v>
      </c>
      <c r="W1218" s="94">
        <v>0.30599643869156151</v>
      </c>
      <c r="X1218" s="94">
        <v>0</v>
      </c>
      <c r="Y1218" s="94">
        <v>4.5657800492533755E-2</v>
      </c>
      <c r="Z1218" s="94">
        <v>0</v>
      </c>
      <c r="AA1218" s="94">
        <v>0</v>
      </c>
      <c r="AB1218" s="94">
        <v>0</v>
      </c>
      <c r="AC1218" s="94">
        <f>_xlfn.XLOOKUP(B1218,'[3]Nur des jours'!$B:$B,'[3]Nur des jours'!$N:$N,"")</f>
        <v>0</v>
      </c>
      <c r="AD1218" s="94">
        <v>0</v>
      </c>
      <c r="AE1218" s="94">
        <v>0</v>
      </c>
      <c r="AF1218" s="94">
        <v>0</v>
      </c>
      <c r="AG1218" s="94">
        <v>0</v>
      </c>
      <c r="AH1218" s="94">
        <v>0</v>
      </c>
      <c r="AI1218" s="49" t="s">
        <v>5559</v>
      </c>
      <c r="AJ1218" s="49"/>
      <c r="AK1218" s="48" t="str" cm="1">
        <f t="array" ref="AK1218">IFERROR(_xlfn.IFS(
AM1218="MPR ISSUE","PDH",
AM1218="BSS Hardware Issue","BSS",
AM1218="Sites strategiques, MLL, Pylone, etc.","ENVTECH",
AM1218="AKTIVCO DEFAUT GE &amp; POWER Cabinet","AKTIVCO",
AM1218="AKTIVCO Coupure ENEO &amp; Baisse de tension","AKTIVCO GRID ONLY",
AM1218="Coupure ENEO &amp; Baisse de tension","IHS GRID ONLY",
AM1218="Defaut GE &amp; POWER Cabinet","IHS",
AM1218="Sharing","Partners",
AM1218="Sites strategiques &amp; DataCenter","SST &amp; DC",
AM1218="Exclu","Exclu",
AM1218="SAT","SAT",
AM1218="SPARE-ISSUE","SPARE-ISSUE",
AM1218="Fiber CAmtel","TRANS_FO_CAMTEL",
AM1218="Fiber AOF","Fiber AOF",
AM1218="Projet OCM (HUAWEI)","TRAVAUX-HUAWEI",
AM1218="Projet OCM (NOKIA)","TRAVAUX-NOKIA",
AM1218="ACCESS-ISSUE","ACCESS-ISSUE",
AM1218="Projet OCM (ZTE, NOKIA, autres projets)","TRAVAUX OCM",
AM1218="No root CAuse","No root cause",
AM1218="ODU HS","PDH",
AM1218="IP &amp; VLAN","PDH",
AM1218="Warehouse HUAWEI","SPARE-ISSUE",
AM1218="SPARE-HS","SPARE-ISSUE",
AM1218="Power Telco","BSS",AM1218="no impacts","no impacts"
),"")</f>
        <v>no impacts</v>
      </c>
      <c r="AL1218" s="48" t="str" cm="1">
        <f t="array" ref="AL1218">IFERROR(_xlfn.IFS(
AM1218="MPR ISSUE","TX ISSUE",
AM1218="BSS Hardware Issue","RAN ISSUE",
AM1218="Sites strategiques, MLL, Pylone, etc.","ENVTECH",
AM1218="AKTIVCO DEFAUT GE &amp; POWER Cabinet","POWER ISSUE",
AM1218="AKTIVCO Coupure ENEO &amp; Baisse de tension","POWER ISSUE",
AM1218="Coupure ENEO &amp; Baisse de tension","POWER ISSUE",
AM1218="Defaut GE &amp; POWER Cabinet","POWER ISSUE",
AM1218="Sharing","POWER ISSUE",
AM1218="Sites strategiques &amp; DataCenter","POWER ISSUE",
AM1218="Exclu","Exclu",
AM1218="SAT","TX ISSUE",
AM1218="SPARE-ISSUE","SPARE-ISSUE",
AM1218="Fiber CAmtel","TX ISSUE",
AM1218="Fiber AOF","TX ISSUE",
AM1218="Projet OCM (HUAWEI)","TRAVAUX-HUAWEI",
AM1218="Projet OCM (NOKIA)","TRAVAUX -NOKIA",
AM1218="ACCESS-ISSUE","ACCESS-ISSUE",
AM1218="Projet OCM (ZTE, NOKIA, autres projets)","TRAVAUX OCM",
AM1218="No root CAuse","No root cause",
AM1218="ODU HS","TX ISSUE",
AM1218="IP &amp; VLAN","TX ISSUE",
AM1218="Warehouse HUAWEI","SPARE-ISSUE",
AM1218="SPARE-HS","SPARE-ISSUE",
AM1218="Power Telco","RAN ISSUE",AM1218="no impacts","no impacts"
),"")</f>
        <v>no impacts</v>
      </c>
      <c r="AM1218" s="67" t="s">
        <v>5605</v>
      </c>
      <c r="AN1218" s="48" t="str" cm="1">
        <f t="array" ref="AN1218">IFERROR(_xlfn.IFS(
AM1218="MPR ISSUE","ACTIVE",
AM1218="BSS Hardware Issue","ACTIVE",
AM1218="Sites strategiques, MLL, Pylone, etc.","PASSIVE",
AM1218="AKTIVCO DEFAUT GE &amp; POWER Cabinet","PASSIVE",
AM1218="AKTIVCO Coupure ENEO &amp; Baisse de tension","PASSIVE",
AM1218="Coupure ENEO &amp; Baisse de tension","PASSIVE",
AM1218="Defaut GE &amp; POWER Cabinet","PASSIVE",
AM1218="Sharing","PASSIVE",
AM1218="Sites strategiques &amp; DataCenter","PASSIVE",
AM1218="Exclu","Exclu",
AM1218="SAT","ACTIVE",
AM1218="SPARE-ISSUE","SPARE-ISSUE",
AM1218="Fiber CAmtel","ACTIVE",
AM1218="Fiber AOF","ACTIVE",
AM1218="Projet OCM (HUAWEI)","PLANNED WORKS",
AM1218="Projet OCM (NOKIA)","PLANNED WORKS",
AM1218="ACCESS-ISSUE","ACCESS-ISSUE",
AM1218="Projet OCM (ZTE, NOKIA, autres projets)","PLANNED WORKS",
AM1218="No root CAuse","No root cause",
AM1218="ODU HS","ACTIVE",
AM1218="IP &amp; VLAN","ACTIVE",
AM1218="Warehouse HUAWEI","SPARE-ISSUE",
AM1218="SPARE-HS","SPARE-ISSUE",
AM1218="Power Telco","ACTIVE", AM1218="no impacts","no impacts"
),"")</f>
        <v>no impacts</v>
      </c>
      <c r="AO1218" s="93" t="s">
        <v>5537</v>
      </c>
      <c r="AP1218" s="101" t="str">
        <f t="shared" si="36"/>
        <v>CTR_390</v>
      </c>
      <c r="AR1218" s="17" t="s">
        <v>5537</v>
      </c>
      <c r="AS1218" s="7" t="s">
        <v>5537</v>
      </c>
      <c r="AT1218" s="6"/>
      <c r="AU1218" s="7"/>
      <c r="AV1218" s="3" t="s">
        <v>5537</v>
      </c>
      <c r="AW1218" s="18" t="s">
        <v>5537</v>
      </c>
      <c r="AX1218" s="18" t="s">
        <v>5537</v>
      </c>
      <c r="AY1218" s="18" t="s">
        <v>5537</v>
      </c>
      <c r="AZ1218" s="18" t="s">
        <v>5537</v>
      </c>
      <c r="BA1218" s="18" t="s">
        <v>5537</v>
      </c>
      <c r="BB1218" s="18" t="s">
        <v>5537</v>
      </c>
      <c r="BC1218" s="18" t="s">
        <v>5537</v>
      </c>
      <c r="BD1218" s="18" t="s">
        <v>5537</v>
      </c>
      <c r="BE1218" s="18" t="s">
        <v>5537</v>
      </c>
      <c r="BF1218" s="18" t="s">
        <v>5537</v>
      </c>
      <c r="BG1218" s="18" t="s">
        <v>5537</v>
      </c>
      <c r="BH1218" s="18" t="s">
        <v>5537</v>
      </c>
      <c r="BI1218" s="9" t="s">
        <v>5537</v>
      </c>
      <c r="BJ1218" s="14"/>
      <c r="BK1218" s="14" t="s">
        <v>5537</v>
      </c>
      <c r="BL1218" s="14" t="str">
        <f>_xlfn.XLOOKUP(B1218,'[4]cell downs 18042026 17h'!$B:$B,'[4]cell downs 18042026 17h'!$B:$B,"")</f>
        <v/>
      </c>
      <c r="BM1218" s="14" t="str">
        <f>_xlfn.XLOOKUP(B1218,'[5]Cells Huawei 19042026 15h'!$B:$B,'[5]Cells Huawei 19042026 15h'!$B:$B,"")</f>
        <v/>
      </c>
      <c r="BN1218" s="9" t="str">
        <f>_xlfn.XLOOKUP(B1218,'[6]cells down 19042026 9H40'!$B:$B,'[6]cells down 19042026 9H40'!$B:$B,"")</f>
        <v/>
      </c>
      <c r="BO1218" s="9" t="s">
        <v>2222</v>
      </c>
      <c r="BP1218" s="9" t="s">
        <v>12</v>
      </c>
      <c r="BQ1218" s="115"/>
    </row>
    <row r="1219" spans="1:69" s="9" customFormat="1" x14ac:dyDescent="0.3">
      <c r="A1219" s="1" t="s">
        <v>3961</v>
      </c>
      <c r="B1219" s="8" t="s">
        <v>3962</v>
      </c>
      <c r="C1219" s="3" t="str">
        <f>_xlfn.XLOOKUP(B1219,'[1]daily break down'!$D:$D,'[1]daily break down'!$E:$E,"")</f>
        <v>NORD-OUEST</v>
      </c>
      <c r="D1219" s="1" t="s">
        <v>11</v>
      </c>
      <c r="E1219" s="1" t="s">
        <v>12</v>
      </c>
      <c r="F1219" s="3" t="s">
        <v>51</v>
      </c>
      <c r="G1219" s="1" t="s">
        <v>3963</v>
      </c>
      <c r="H1219" s="32" t="str">
        <f>_xlfn.XLOOKUP(B1219,[2]CALCULATION!$B:$B,[2]CALCULATION!$H:$H,"")</f>
        <v>HUAWEI</v>
      </c>
      <c r="I1219" s="28">
        <v>0</v>
      </c>
      <c r="J1219" s="28">
        <v>0</v>
      </c>
      <c r="K1219" s="28">
        <v>0</v>
      </c>
      <c r="L1219" s="28">
        <v>0</v>
      </c>
      <c r="M1219" s="28">
        <v>0</v>
      </c>
      <c r="N1219" s="28">
        <v>0</v>
      </c>
      <c r="O1219" s="28">
        <v>0</v>
      </c>
      <c r="P1219" s="28">
        <v>0</v>
      </c>
      <c r="Q1219" s="28">
        <v>0</v>
      </c>
      <c r="R1219" s="28">
        <v>0</v>
      </c>
      <c r="S1219" s="94">
        <v>0</v>
      </c>
      <c r="T1219" s="94">
        <f>_xlfn.XLOOKUP(B1219,'[3]Nur des jours'!$B:$B,'[3]Nur des jours'!$U:$U,"")</f>
        <v>0</v>
      </c>
      <c r="U1219" s="94">
        <v>0</v>
      </c>
      <c r="V1219" s="94">
        <v>0.11642739125596048</v>
      </c>
      <c r="W1219" s="94">
        <v>0</v>
      </c>
      <c r="X1219" s="94">
        <v>0</v>
      </c>
      <c r="Y1219" s="94">
        <v>4.2518826708671846E-2</v>
      </c>
      <c r="Z1219" s="94">
        <v>0</v>
      </c>
      <c r="AA1219" s="94">
        <v>0</v>
      </c>
      <c r="AB1219" s="94">
        <v>0</v>
      </c>
      <c r="AC1219" s="94">
        <f>_xlfn.XLOOKUP(B1219,'[3]Nur des jours'!$B:$B,'[3]Nur des jours'!$N:$N,"")</f>
        <v>0</v>
      </c>
      <c r="AD1219" s="94">
        <v>0</v>
      </c>
      <c r="AE1219" s="94">
        <v>0</v>
      </c>
      <c r="AF1219" s="94">
        <v>0</v>
      </c>
      <c r="AG1219" s="94">
        <v>0</v>
      </c>
      <c r="AH1219" s="94">
        <v>0</v>
      </c>
      <c r="AI1219" s="49" t="s">
        <v>6659</v>
      </c>
      <c r="AJ1219" s="49"/>
      <c r="AK1219" s="48" t="str" cm="1">
        <f t="array" ref="AK1219">IFERROR(_xlfn.IFS(
AM1219="MPR ISSUE","PDH",
AM1219="BSS Hardware Issue","BSS",
AM1219="Sites strategiques, MLL, Pylone, etc.","ENVTECH",
AM1219="AKTIVCO DEFAUT GE &amp; POWER Cabinet","AKTIVCO",
AM1219="AKTIVCO Coupure ENEO &amp; Baisse de tension","AKTIVCO GRID ONLY",
AM1219="Coupure ENEO &amp; Baisse de tension","IHS GRID ONLY",
AM1219="Defaut GE &amp; POWER Cabinet","IHS",
AM1219="Sharing","Partners",
AM1219="Sites strategiques &amp; DataCenter","SST &amp; DC",
AM1219="Exclu","Exclu",
AM1219="SAT","SAT",
AM1219="SPARE-ISSUE","SPARE-ISSUE",
AM1219="Fiber CAmtel","TRANS_FO_CAMTEL",
AM1219="Fiber AOF","Fiber AOF",
AM1219="Projet OCM (HUAWEI)","TRAVAUX-HUAWEI",
AM1219="Projet OCM (NOKIA)","TRAVAUX-NOKIA",
AM1219="ACCESS-ISSUE","ACCESS-ISSUE",
AM1219="Projet OCM (ZTE, NOKIA, autres projets)","TRAVAUX OCM",
AM1219="No root CAuse","No root cause",
AM1219="ODU HS","PDH",
AM1219="IP &amp; VLAN","PDH",
AM1219="Warehouse HUAWEI","SPARE-ISSUE",
AM1219="SPARE-HS","SPARE-ISSUE",
AM1219="Power Telco","BSS",AM1219="no impacts","no impacts"
),"")</f>
        <v>no impacts</v>
      </c>
      <c r="AL1219" s="48" t="str" cm="1">
        <f t="array" ref="AL1219">IFERROR(_xlfn.IFS(
AM1219="MPR ISSUE","TX ISSUE",
AM1219="BSS Hardware Issue","RAN ISSUE",
AM1219="Sites strategiques, MLL, Pylone, etc.","ENVTECH",
AM1219="AKTIVCO DEFAUT GE &amp; POWER Cabinet","POWER ISSUE",
AM1219="AKTIVCO Coupure ENEO &amp; Baisse de tension","POWER ISSUE",
AM1219="Coupure ENEO &amp; Baisse de tension","POWER ISSUE",
AM1219="Defaut GE &amp; POWER Cabinet","POWER ISSUE",
AM1219="Sharing","POWER ISSUE",
AM1219="Sites strategiques &amp; DataCenter","POWER ISSUE",
AM1219="Exclu","Exclu",
AM1219="SAT","TX ISSUE",
AM1219="SPARE-ISSUE","SPARE-ISSUE",
AM1219="Fiber CAmtel","TX ISSUE",
AM1219="Fiber AOF","TX ISSUE",
AM1219="Projet OCM (HUAWEI)","TRAVAUX-HUAWEI",
AM1219="Projet OCM (NOKIA)","TRAVAUX -NOKIA",
AM1219="ACCESS-ISSUE","ACCESS-ISSUE",
AM1219="Projet OCM (ZTE, NOKIA, autres projets)","TRAVAUX OCM",
AM1219="No root CAuse","No root cause",
AM1219="ODU HS","TX ISSUE",
AM1219="IP &amp; VLAN","TX ISSUE",
AM1219="Warehouse HUAWEI","SPARE-ISSUE",
AM1219="SPARE-HS","SPARE-ISSUE",
AM1219="Power Telco","RAN ISSUE",AM1219="no impacts","no impacts"
),"")</f>
        <v>no impacts</v>
      </c>
      <c r="AM1219" s="67" t="s">
        <v>5605</v>
      </c>
      <c r="AN1219" s="48" t="str" cm="1">
        <f t="array" ref="AN1219">IFERROR(_xlfn.IFS(
AM1219="MPR ISSUE","ACTIVE",
AM1219="BSS Hardware Issue","ACTIVE",
AM1219="Sites strategiques, MLL, Pylone, etc.","PASSIVE",
AM1219="AKTIVCO DEFAUT GE &amp; POWER Cabinet","PASSIVE",
AM1219="AKTIVCO Coupure ENEO &amp; Baisse de tension","PASSIVE",
AM1219="Coupure ENEO &amp; Baisse de tension","PASSIVE",
AM1219="Defaut GE &amp; POWER Cabinet","PASSIVE",
AM1219="Sharing","PASSIVE",
AM1219="Sites strategiques &amp; DataCenter","PASSIVE",
AM1219="Exclu","Exclu",
AM1219="SAT","ACTIVE",
AM1219="SPARE-ISSUE","SPARE-ISSUE",
AM1219="Fiber CAmtel","ACTIVE",
AM1219="Fiber AOF","ACTIVE",
AM1219="Projet OCM (HUAWEI)","PLANNED WORKS",
AM1219="Projet OCM (NOKIA)","PLANNED WORKS",
AM1219="ACCESS-ISSUE","ACCESS-ISSUE",
AM1219="Projet OCM (ZTE, NOKIA, autres projets)","PLANNED WORKS",
AM1219="No root CAuse","No root cause",
AM1219="ODU HS","ACTIVE",
AM1219="IP &amp; VLAN","ACTIVE",
AM1219="Warehouse HUAWEI","SPARE-ISSUE",
AM1219="SPARE-HS","SPARE-ISSUE",
AM1219="Power Telco","ACTIVE", AM1219="no impacts","no impacts"
),"")</f>
        <v>no impacts</v>
      </c>
      <c r="AO1219" s="93" t="s">
        <v>5537</v>
      </c>
      <c r="AP1219" s="101" t="str">
        <f t="shared" si="36"/>
        <v>NRO_240</v>
      </c>
      <c r="AR1219" s="17" t="s">
        <v>5537</v>
      </c>
      <c r="AS1219" s="7" t="s">
        <v>5537</v>
      </c>
      <c r="AT1219" s="6"/>
      <c r="AU1219" s="7"/>
      <c r="AV1219" s="3" t="s">
        <v>5537</v>
      </c>
      <c r="AW1219" s="18" t="s">
        <v>5537</v>
      </c>
      <c r="AX1219" s="18" t="s">
        <v>5537</v>
      </c>
      <c r="AY1219" s="18" t="s">
        <v>5537</v>
      </c>
      <c r="AZ1219" s="18" t="s">
        <v>5537</v>
      </c>
      <c r="BA1219" s="18" t="s">
        <v>5537</v>
      </c>
      <c r="BB1219" s="18" t="s">
        <v>5537</v>
      </c>
      <c r="BC1219" s="18" t="s">
        <v>5537</v>
      </c>
      <c r="BD1219" s="18" t="s">
        <v>5537</v>
      </c>
      <c r="BE1219" s="18" t="s">
        <v>5537</v>
      </c>
      <c r="BF1219" s="18" t="s">
        <v>5537</v>
      </c>
      <c r="BG1219" s="18" t="s">
        <v>5537</v>
      </c>
      <c r="BH1219" s="18" t="s">
        <v>5537</v>
      </c>
      <c r="BI1219" s="9" t="s">
        <v>5537</v>
      </c>
      <c r="BJ1219" s="14"/>
      <c r="BK1219" s="14" t="s">
        <v>5537</v>
      </c>
      <c r="BL1219" s="14" t="str">
        <f>_xlfn.XLOOKUP(B1219,'[4]cell downs 18042026 17h'!$B:$B,'[4]cell downs 18042026 17h'!$B:$B,"")</f>
        <v/>
      </c>
      <c r="BM1219" s="14" t="str">
        <f>_xlfn.XLOOKUP(B1219,'[5]Cells Huawei 19042026 15h'!$B:$B,'[5]Cells Huawei 19042026 15h'!$B:$B,"")</f>
        <v/>
      </c>
      <c r="BN1219" s="9" t="str">
        <f>_xlfn.XLOOKUP(B1219,'[6]cells down 19042026 9H40'!$B:$B,'[6]cells down 19042026 9H40'!$B:$B,"")</f>
        <v/>
      </c>
      <c r="BO1219" s="9" t="s">
        <v>3962</v>
      </c>
      <c r="BP1219" s="9" t="s">
        <v>302</v>
      </c>
      <c r="BQ1219" s="115"/>
    </row>
    <row r="1220" spans="1:69" s="9" customFormat="1" x14ac:dyDescent="0.3">
      <c r="A1220" s="1" t="s">
        <v>2026</v>
      </c>
      <c r="B1220" s="8" t="s">
        <v>2027</v>
      </c>
      <c r="C1220" s="3" t="str">
        <f>_xlfn.XLOOKUP(B1220,'[1]daily break down'!$D:$D,'[1]daily break down'!$E:$E,"")</f>
        <v>NORD</v>
      </c>
      <c r="D1220" s="1" t="s">
        <v>11</v>
      </c>
      <c r="E1220" s="1" t="s">
        <v>66</v>
      </c>
      <c r="F1220" s="3" t="s">
        <v>23</v>
      </c>
      <c r="G1220" s="1" t="s">
        <v>2028</v>
      </c>
      <c r="H1220" s="33" t="str">
        <f>_xlfn.XLOOKUP(B1220,[2]CALCULATION!$B:$B,[2]CALCULATION!$H:$H,"")</f>
        <v>NOKIA</v>
      </c>
      <c r="I1220" s="28">
        <v>0</v>
      </c>
      <c r="J1220" s="28">
        <v>0</v>
      </c>
      <c r="K1220" s="28">
        <v>0</v>
      </c>
      <c r="L1220" s="28">
        <v>0</v>
      </c>
      <c r="M1220" s="28">
        <v>0</v>
      </c>
      <c r="N1220" s="28">
        <v>0</v>
      </c>
      <c r="O1220" s="28">
        <v>3.6659162718221575E-2</v>
      </c>
      <c r="P1220" s="28">
        <v>0</v>
      </c>
      <c r="Q1220" s="28">
        <v>0</v>
      </c>
      <c r="R1220" s="28">
        <v>0</v>
      </c>
      <c r="S1220" s="94">
        <v>0</v>
      </c>
      <c r="T1220" s="94">
        <f>_xlfn.XLOOKUP(B1220,'[3]Nur des jours'!$B:$B,'[3]Nur des jours'!$U:$U,"")</f>
        <v>0</v>
      </c>
      <c r="U1220" s="94">
        <v>1.7794618445754095E-2</v>
      </c>
      <c r="V1220" s="94">
        <v>1.479105932037063</v>
      </c>
      <c r="W1220" s="94">
        <v>0</v>
      </c>
      <c r="X1220" s="94">
        <v>0</v>
      </c>
      <c r="Y1220" s="94">
        <v>3.4511913887393324E-2</v>
      </c>
      <c r="Z1220" s="94">
        <v>0</v>
      </c>
      <c r="AA1220" s="94">
        <v>0</v>
      </c>
      <c r="AB1220" s="94">
        <v>0</v>
      </c>
      <c r="AC1220" s="94">
        <f>_xlfn.XLOOKUP(B1220,'[3]Nur des jours'!$B:$B,'[3]Nur des jours'!$N:$N,"")</f>
        <v>0</v>
      </c>
      <c r="AD1220" s="94">
        <v>0</v>
      </c>
      <c r="AE1220" s="94">
        <v>0</v>
      </c>
      <c r="AF1220" s="94">
        <v>0</v>
      </c>
      <c r="AG1220" s="94">
        <v>0</v>
      </c>
      <c r="AH1220" s="94">
        <v>0</v>
      </c>
      <c r="AI1220" s="49" t="s">
        <v>5559</v>
      </c>
      <c r="AJ1220" s="49"/>
      <c r="AK1220" s="48" t="str" cm="1">
        <f t="array" ref="AK1220">IFERROR(_xlfn.IFS(
AM1220="MPR ISSUE","PDH",
AM1220="BSS Hardware Issue","BSS",
AM1220="Sites strategiques, MLL, Pylone, etc.","ENVTECH",
AM1220="AKTIVCO DEFAUT GE &amp; POWER Cabinet","AKTIVCO",
AM1220="AKTIVCO Coupure ENEO &amp; Baisse de tension","AKTIVCO GRID ONLY",
AM1220="Coupure ENEO &amp; Baisse de tension","IHS GRID ONLY",
AM1220="Defaut GE &amp; POWER Cabinet","IHS",
AM1220="Sharing","Partners",
AM1220="Sites strategiques &amp; DataCenter","SST &amp; DC",
AM1220="Exclu","Exclu",
AM1220="SAT","SAT",
AM1220="SPARE-ISSUE","SPARE-ISSUE",
AM1220="Fiber CAmtel","TRANS_FO_CAMTEL",
AM1220="Fiber AOF","Fiber AOF",
AM1220="Projet OCM (HUAWEI)","TRAVAUX-HUAWEI",
AM1220="Projet OCM (NOKIA)","TRAVAUX-NOKIA",
AM1220="ACCESS-ISSUE","ACCESS-ISSUE",
AM1220="Projet OCM (ZTE, NOKIA, autres projets)","TRAVAUX OCM",
AM1220="No root CAuse","No root cause",
AM1220="ODU HS","PDH",
AM1220="IP &amp; VLAN","PDH",
AM1220="Warehouse HUAWEI","SPARE-ISSUE",
AM1220="SPARE-HS","SPARE-ISSUE",
AM1220="Power Telco","BSS",AM1220="no impacts","no impacts"
),"")</f>
        <v>no impacts</v>
      </c>
      <c r="AL1220" s="48" t="str" cm="1">
        <f t="array" ref="AL1220">IFERROR(_xlfn.IFS(
AM1220="MPR ISSUE","TX ISSUE",
AM1220="BSS Hardware Issue","RAN ISSUE",
AM1220="Sites strategiques, MLL, Pylone, etc.","ENVTECH",
AM1220="AKTIVCO DEFAUT GE &amp; POWER Cabinet","POWER ISSUE",
AM1220="AKTIVCO Coupure ENEO &amp; Baisse de tension","POWER ISSUE",
AM1220="Coupure ENEO &amp; Baisse de tension","POWER ISSUE",
AM1220="Defaut GE &amp; POWER Cabinet","POWER ISSUE",
AM1220="Sharing","POWER ISSUE",
AM1220="Sites strategiques &amp; DataCenter","POWER ISSUE",
AM1220="Exclu","Exclu",
AM1220="SAT","TX ISSUE",
AM1220="SPARE-ISSUE","SPARE-ISSUE",
AM1220="Fiber CAmtel","TX ISSUE",
AM1220="Fiber AOF","TX ISSUE",
AM1220="Projet OCM (HUAWEI)","TRAVAUX-HUAWEI",
AM1220="Projet OCM (NOKIA)","TRAVAUX -NOKIA",
AM1220="ACCESS-ISSUE","ACCESS-ISSUE",
AM1220="Projet OCM (ZTE, NOKIA, autres projets)","TRAVAUX OCM",
AM1220="No root CAuse","No root cause",
AM1220="ODU HS","TX ISSUE",
AM1220="IP &amp; VLAN","TX ISSUE",
AM1220="Warehouse HUAWEI","SPARE-ISSUE",
AM1220="SPARE-HS","SPARE-ISSUE",
AM1220="Power Telco","RAN ISSUE",AM1220="no impacts","no impacts"
),"")</f>
        <v>no impacts</v>
      </c>
      <c r="AM1220" s="67" t="s">
        <v>5605</v>
      </c>
      <c r="AN1220" s="48" t="str" cm="1">
        <f t="array" ref="AN1220">IFERROR(_xlfn.IFS(
AM1220="MPR ISSUE","ACTIVE",
AM1220="BSS Hardware Issue","ACTIVE",
AM1220="Sites strategiques, MLL, Pylone, etc.","PASSIVE",
AM1220="AKTIVCO DEFAUT GE &amp; POWER Cabinet","PASSIVE",
AM1220="AKTIVCO Coupure ENEO &amp; Baisse de tension","PASSIVE",
AM1220="Coupure ENEO &amp; Baisse de tension","PASSIVE",
AM1220="Defaut GE &amp; POWER Cabinet","PASSIVE",
AM1220="Sharing","PASSIVE",
AM1220="Sites strategiques &amp; DataCenter","PASSIVE",
AM1220="Exclu","Exclu",
AM1220="SAT","ACTIVE",
AM1220="SPARE-ISSUE","SPARE-ISSUE",
AM1220="Fiber CAmtel","ACTIVE",
AM1220="Fiber AOF","ACTIVE",
AM1220="Projet OCM (HUAWEI)","PLANNED WORKS",
AM1220="Projet OCM (NOKIA)","PLANNED WORKS",
AM1220="ACCESS-ISSUE","ACCESS-ISSUE",
AM1220="Projet OCM (ZTE, NOKIA, autres projets)","PLANNED WORKS",
AM1220="No root CAuse","No root cause",
AM1220="ODU HS","ACTIVE",
AM1220="IP &amp; VLAN","ACTIVE",
AM1220="Warehouse HUAWEI","SPARE-ISSUE",
AM1220="SPARE-HS","SPARE-ISSUE",
AM1220="Power Telco","ACTIVE", AM1220="no impacts","no impacts"
),"")</f>
        <v>no impacts</v>
      </c>
      <c r="AO1220" s="93" t="s">
        <v>5537</v>
      </c>
      <c r="AP1220" s="101" t="str">
        <f t="shared" si="36"/>
        <v>NRD_106</v>
      </c>
      <c r="AR1220" s="17" t="s">
        <v>5537</v>
      </c>
      <c r="AS1220" s="7" t="s">
        <v>5537</v>
      </c>
      <c r="AT1220" s="6"/>
      <c r="AU1220" s="7"/>
      <c r="AV1220" s="3" t="s">
        <v>5537</v>
      </c>
      <c r="AW1220" s="18" t="s">
        <v>5537</v>
      </c>
      <c r="AX1220" s="18" t="s">
        <v>5537</v>
      </c>
      <c r="AY1220" s="18" t="s">
        <v>5537</v>
      </c>
      <c r="AZ1220" s="18" t="s">
        <v>5537</v>
      </c>
      <c r="BA1220" s="18" t="s">
        <v>5537</v>
      </c>
      <c r="BB1220" s="18" t="s">
        <v>5537</v>
      </c>
      <c r="BC1220" s="18" t="s">
        <v>5537</v>
      </c>
      <c r="BD1220" s="18" t="s">
        <v>5537</v>
      </c>
      <c r="BE1220" s="18" t="s">
        <v>5537</v>
      </c>
      <c r="BF1220" s="18" t="s">
        <v>5537</v>
      </c>
      <c r="BG1220" s="18" t="s">
        <v>5537</v>
      </c>
      <c r="BH1220" s="18" t="s">
        <v>5537</v>
      </c>
      <c r="BI1220" s="9" t="s">
        <v>5537</v>
      </c>
      <c r="BJ1220" s="14"/>
      <c r="BK1220" s="14" t="s">
        <v>5537</v>
      </c>
      <c r="BL1220" s="14" t="str">
        <f>_xlfn.XLOOKUP(B1220,'[4]cell downs 18042026 17h'!$B:$B,'[4]cell downs 18042026 17h'!$B:$B,"")</f>
        <v/>
      </c>
      <c r="BM1220" s="14" t="str">
        <f>_xlfn.XLOOKUP(B1220,'[5]Cells Huawei 19042026 15h'!$B:$B,'[5]Cells Huawei 19042026 15h'!$B:$B,"")</f>
        <v/>
      </c>
      <c r="BN1220" s="9" t="str">
        <f>_xlfn.XLOOKUP(B1220,'[6]cells down 19042026 9H40'!$B:$B,'[6]cells down 19042026 9H40'!$B:$B,"")</f>
        <v/>
      </c>
      <c r="BO1220" s="9" t="s">
        <v>2027</v>
      </c>
      <c r="BP1220" s="9" t="s">
        <v>594</v>
      </c>
      <c r="BQ1220" s="115"/>
    </row>
    <row r="1221" spans="1:69" s="9" customFormat="1" x14ac:dyDescent="0.3">
      <c r="A1221" s="1" t="s">
        <v>4280</v>
      </c>
      <c r="B1221" s="8" t="s">
        <v>4281</v>
      </c>
      <c r="C1221" s="3" t="str">
        <f>_xlfn.XLOOKUP(B1221,'[1]daily break down'!$D:$D,'[1]daily break down'!$E:$E,"")</f>
        <v>ADAMAOUA</v>
      </c>
      <c r="D1221" s="1" t="s">
        <v>11</v>
      </c>
      <c r="E1221" s="1" t="s">
        <v>66</v>
      </c>
      <c r="F1221" s="3" t="s">
        <v>90</v>
      </c>
      <c r="G1221" s="1" t="s">
        <v>4015</v>
      </c>
      <c r="H1221" s="32" t="str">
        <f>_xlfn.XLOOKUP(B1221,[2]CALCULATION!$B:$B,[2]CALCULATION!$H:$H,"")</f>
        <v>HUAWEI</v>
      </c>
      <c r="I1221" s="28">
        <v>0</v>
      </c>
      <c r="J1221" s="28">
        <v>0</v>
      </c>
      <c r="K1221" s="28">
        <v>0</v>
      </c>
      <c r="L1221" s="28">
        <v>0</v>
      </c>
      <c r="M1221" s="28">
        <v>0</v>
      </c>
      <c r="N1221" s="28">
        <v>0</v>
      </c>
      <c r="O1221" s="28">
        <v>0</v>
      </c>
      <c r="P1221" s="28">
        <v>0</v>
      </c>
      <c r="Q1221" s="28">
        <v>0</v>
      </c>
      <c r="R1221" s="28">
        <v>0</v>
      </c>
      <c r="S1221" s="94">
        <v>0</v>
      </c>
      <c r="T1221" s="94">
        <f>_xlfn.XLOOKUP(B1221,'[3]Nur des jours'!$B:$B,'[3]Nur des jours'!$U:$U,"")</f>
        <v>0</v>
      </c>
      <c r="U1221" s="94">
        <v>0</v>
      </c>
      <c r="V1221" s="94">
        <v>4.5479449709359557E-3</v>
      </c>
      <c r="W1221" s="94">
        <v>1.0701046990437544E-3</v>
      </c>
      <c r="X1221" s="94">
        <v>4.6620894721672905E-2</v>
      </c>
      <c r="Y1221" s="94">
        <v>3.4421701152574105E-2</v>
      </c>
      <c r="Z1221" s="94">
        <v>0</v>
      </c>
      <c r="AA1221" s="94">
        <v>0</v>
      </c>
      <c r="AB1221" s="94">
        <v>0</v>
      </c>
      <c r="AC1221" s="94">
        <f>_xlfn.XLOOKUP(B1221,'[3]Nur des jours'!$B:$B,'[3]Nur des jours'!$N:$N,"")</f>
        <v>0</v>
      </c>
      <c r="AD1221" s="94">
        <v>0</v>
      </c>
      <c r="AE1221" s="94">
        <v>0</v>
      </c>
      <c r="AF1221" s="94">
        <v>0</v>
      </c>
      <c r="AG1221" s="94">
        <v>0</v>
      </c>
      <c r="AH1221" s="94">
        <v>0</v>
      </c>
      <c r="AI1221" s="49" t="s">
        <v>5559</v>
      </c>
      <c r="AJ1221" s="49"/>
      <c r="AK1221" s="48" t="str" cm="1">
        <f t="array" ref="AK1221">IFERROR(_xlfn.IFS(
AM1221="MPR ISSUE","PDH",
AM1221="BSS Hardware Issue","BSS",
AM1221="Sites strategiques, MLL, Pylone, etc.","ENVTECH",
AM1221="AKTIVCO DEFAUT GE &amp; POWER Cabinet","AKTIVCO",
AM1221="AKTIVCO Coupure ENEO &amp; Baisse de tension","AKTIVCO GRID ONLY",
AM1221="Coupure ENEO &amp; Baisse de tension","IHS GRID ONLY",
AM1221="Defaut GE &amp; POWER Cabinet","IHS",
AM1221="Sharing","Partners",
AM1221="Sites strategiques &amp; DataCenter","SST &amp; DC",
AM1221="Exclu","Exclu",
AM1221="SAT","SAT",
AM1221="SPARE-ISSUE","SPARE-ISSUE",
AM1221="Fiber CAmtel","TRANS_FO_CAMTEL",
AM1221="Fiber AOF","Fiber AOF",
AM1221="Projet OCM (HUAWEI)","TRAVAUX-HUAWEI",
AM1221="Projet OCM (NOKIA)","TRAVAUX-NOKIA",
AM1221="ACCESS-ISSUE","ACCESS-ISSUE",
AM1221="Projet OCM (ZTE, NOKIA, autres projets)","TRAVAUX OCM",
AM1221="No root CAuse","No root cause",
AM1221="ODU HS","PDH",
AM1221="IP &amp; VLAN","PDH",
AM1221="Warehouse HUAWEI","SPARE-ISSUE",
AM1221="SPARE-HS","SPARE-ISSUE",
AM1221="Power Telco","BSS",AM1221="no impacts","no impacts"
),"")</f>
        <v>no impacts</v>
      </c>
      <c r="AL1221" s="48" t="str" cm="1">
        <f t="array" ref="AL1221">IFERROR(_xlfn.IFS(
AM1221="MPR ISSUE","TX ISSUE",
AM1221="BSS Hardware Issue","RAN ISSUE",
AM1221="Sites strategiques, MLL, Pylone, etc.","ENVTECH",
AM1221="AKTIVCO DEFAUT GE &amp; POWER Cabinet","POWER ISSUE",
AM1221="AKTIVCO Coupure ENEO &amp; Baisse de tension","POWER ISSUE",
AM1221="Coupure ENEO &amp; Baisse de tension","POWER ISSUE",
AM1221="Defaut GE &amp; POWER Cabinet","POWER ISSUE",
AM1221="Sharing","POWER ISSUE",
AM1221="Sites strategiques &amp; DataCenter","POWER ISSUE",
AM1221="Exclu","Exclu",
AM1221="SAT","TX ISSUE",
AM1221="SPARE-ISSUE","SPARE-ISSUE",
AM1221="Fiber CAmtel","TX ISSUE",
AM1221="Fiber AOF","TX ISSUE",
AM1221="Projet OCM (HUAWEI)","TRAVAUX-HUAWEI",
AM1221="Projet OCM (NOKIA)","TRAVAUX -NOKIA",
AM1221="ACCESS-ISSUE","ACCESS-ISSUE",
AM1221="Projet OCM (ZTE, NOKIA, autres projets)","TRAVAUX OCM",
AM1221="No root CAuse","No root cause",
AM1221="ODU HS","TX ISSUE",
AM1221="IP &amp; VLAN","TX ISSUE",
AM1221="Warehouse HUAWEI","SPARE-ISSUE",
AM1221="SPARE-HS","SPARE-ISSUE",
AM1221="Power Telco","RAN ISSUE",AM1221="no impacts","no impacts"
),"")</f>
        <v>no impacts</v>
      </c>
      <c r="AM1221" s="67" t="s">
        <v>5605</v>
      </c>
      <c r="AN1221" s="48" t="str" cm="1">
        <f t="array" ref="AN1221">IFERROR(_xlfn.IFS(
AM1221="MPR ISSUE","ACTIVE",
AM1221="BSS Hardware Issue","ACTIVE",
AM1221="Sites strategiques, MLL, Pylone, etc.","PASSIVE",
AM1221="AKTIVCO DEFAUT GE &amp; POWER Cabinet","PASSIVE",
AM1221="AKTIVCO Coupure ENEO &amp; Baisse de tension","PASSIVE",
AM1221="Coupure ENEO &amp; Baisse de tension","PASSIVE",
AM1221="Defaut GE &amp; POWER Cabinet","PASSIVE",
AM1221="Sharing","PASSIVE",
AM1221="Sites strategiques &amp; DataCenter","PASSIVE",
AM1221="Exclu","Exclu",
AM1221="SAT","ACTIVE",
AM1221="SPARE-ISSUE","SPARE-ISSUE",
AM1221="Fiber CAmtel","ACTIVE",
AM1221="Fiber AOF","ACTIVE",
AM1221="Projet OCM (HUAWEI)","PLANNED WORKS",
AM1221="Projet OCM (NOKIA)","PLANNED WORKS",
AM1221="ACCESS-ISSUE","ACCESS-ISSUE",
AM1221="Projet OCM (ZTE, NOKIA, autres projets)","PLANNED WORKS",
AM1221="No root CAuse","No root cause",
AM1221="ODU HS","ACTIVE",
AM1221="IP &amp; VLAN","ACTIVE",
AM1221="Warehouse HUAWEI","SPARE-ISSUE",
AM1221="SPARE-HS","SPARE-ISSUE",
AM1221="Power Telco","ACTIVE", AM1221="no impacts","no impacts"
),"")</f>
        <v>no impacts</v>
      </c>
      <c r="AO1221" s="93" t="s">
        <v>5537</v>
      </c>
      <c r="AP1221" s="101" t="str">
        <f t="shared" si="36"/>
        <v>ADM_143</v>
      </c>
      <c r="AR1221" s="17" t="s">
        <v>5537</v>
      </c>
      <c r="AS1221" s="7" t="s">
        <v>5537</v>
      </c>
      <c r="AT1221" s="6"/>
      <c r="AU1221" s="7"/>
      <c r="AV1221" s="3" t="s">
        <v>5537</v>
      </c>
      <c r="AW1221" s="18" t="s">
        <v>5537</v>
      </c>
      <c r="AX1221" s="18" t="s">
        <v>5537</v>
      </c>
      <c r="AY1221" s="18" t="s">
        <v>5537</v>
      </c>
      <c r="AZ1221" s="18" t="s">
        <v>5537</v>
      </c>
      <c r="BA1221" s="18" t="s">
        <v>5537</v>
      </c>
      <c r="BB1221" s="18" t="s">
        <v>5537</v>
      </c>
      <c r="BC1221" s="18" t="s">
        <v>5537</v>
      </c>
      <c r="BD1221" s="18" t="s">
        <v>5537</v>
      </c>
      <c r="BE1221" s="18" t="s">
        <v>5537</v>
      </c>
      <c r="BF1221" s="18" t="s">
        <v>5537</v>
      </c>
      <c r="BG1221" s="18" t="s">
        <v>5537</v>
      </c>
      <c r="BH1221" s="18" t="s">
        <v>5537</v>
      </c>
      <c r="BI1221" s="9" t="s">
        <v>5537</v>
      </c>
      <c r="BJ1221" s="14"/>
      <c r="BK1221" s="14" t="s">
        <v>5537</v>
      </c>
      <c r="BL1221" s="14" t="str">
        <f>_xlfn.XLOOKUP(B1221,'[4]cell downs 18042026 17h'!$B:$B,'[4]cell downs 18042026 17h'!$B:$B,"")</f>
        <v/>
      </c>
      <c r="BM1221" s="14" t="str">
        <f>_xlfn.XLOOKUP(B1221,'[5]Cells Huawei 19042026 15h'!$B:$B,'[5]Cells Huawei 19042026 15h'!$B:$B,"")</f>
        <v/>
      </c>
      <c r="BN1221" s="9" t="str">
        <f>_xlfn.XLOOKUP(B1221,'[6]cells down 19042026 9H40'!$B:$B,'[6]cells down 19042026 9H40'!$B:$B,"")</f>
        <v/>
      </c>
      <c r="BO1221" s="9" t="s">
        <v>4281</v>
      </c>
      <c r="BP1221" s="9" t="s">
        <v>594</v>
      </c>
      <c r="BQ1221" s="115"/>
    </row>
    <row r="1222" spans="1:69" s="9" customFormat="1" x14ac:dyDescent="0.3">
      <c r="A1222" s="1" t="s">
        <v>4013</v>
      </c>
      <c r="B1222" s="8" t="s">
        <v>4014</v>
      </c>
      <c r="C1222" s="3" t="str">
        <f>_xlfn.XLOOKUP(B1222,'[1]daily break down'!$D:$D,'[1]daily break down'!$E:$E,"")</f>
        <v>ADAMAOUA</v>
      </c>
      <c r="D1222" s="1"/>
      <c r="E1222" s="1"/>
      <c r="F1222" s="3" t="s">
        <v>90</v>
      </c>
      <c r="G1222" s="1" t="s">
        <v>554</v>
      </c>
      <c r="H1222" s="32" t="str">
        <f>_xlfn.XLOOKUP(B1222,[2]CALCULATION!$B:$B,[2]CALCULATION!$H:$H,"")</f>
        <v>HUAWEI</v>
      </c>
      <c r="I1222" s="28">
        <v>0</v>
      </c>
      <c r="J1222" s="28">
        <v>0</v>
      </c>
      <c r="K1222" s="28">
        <v>0</v>
      </c>
      <c r="L1222" s="28">
        <v>0</v>
      </c>
      <c r="M1222" s="28">
        <v>0</v>
      </c>
      <c r="N1222" s="28">
        <v>0</v>
      </c>
      <c r="O1222" s="28">
        <v>0</v>
      </c>
      <c r="P1222" s="28">
        <v>0</v>
      </c>
      <c r="Q1222" s="28">
        <v>0</v>
      </c>
      <c r="R1222" s="28">
        <v>0</v>
      </c>
      <c r="S1222" s="94">
        <v>0</v>
      </c>
      <c r="T1222" s="94">
        <f>_xlfn.XLOOKUP(B1222,'[3]Nur des jours'!$B:$B,'[3]Nur des jours'!$U:$U,"")</f>
        <v>0</v>
      </c>
      <c r="U1222" s="94">
        <v>0</v>
      </c>
      <c r="V1222" s="94">
        <v>0.43230446333535943</v>
      </c>
      <c r="W1222" s="94">
        <v>1.3376308738046929E-3</v>
      </c>
      <c r="X1222" s="94">
        <v>4.2946868588289347E-2</v>
      </c>
      <c r="Y1222" s="94">
        <v>3.2192316362899612E-2</v>
      </c>
      <c r="Z1222" s="94">
        <v>0</v>
      </c>
      <c r="AA1222" s="94">
        <v>0</v>
      </c>
      <c r="AB1222" s="94">
        <v>0</v>
      </c>
      <c r="AC1222" s="94">
        <f>_xlfn.XLOOKUP(B1222,'[3]Nur des jours'!$B:$B,'[3]Nur des jours'!$N:$N,"")</f>
        <v>0</v>
      </c>
      <c r="AD1222" s="94">
        <v>0</v>
      </c>
      <c r="AE1222" s="94">
        <v>0</v>
      </c>
      <c r="AF1222" s="94">
        <v>0</v>
      </c>
      <c r="AG1222" s="94">
        <v>0</v>
      </c>
      <c r="AH1222" s="94">
        <v>0</v>
      </c>
      <c r="AI1222" s="49" t="s">
        <v>5559</v>
      </c>
      <c r="AJ1222" s="49"/>
      <c r="AK1222" s="48" t="str" cm="1">
        <f t="array" ref="AK1222">IFERROR(_xlfn.IFS(
AM1222="MPR ISSUE","PDH",
AM1222="BSS Hardware Issue","BSS",
AM1222="Sites strategiques, MLL, Pylone, etc.","ENVTECH",
AM1222="AKTIVCO DEFAUT GE &amp; POWER Cabinet","AKTIVCO",
AM1222="AKTIVCO Coupure ENEO &amp; Baisse de tension","AKTIVCO GRID ONLY",
AM1222="Coupure ENEO &amp; Baisse de tension","IHS GRID ONLY",
AM1222="Defaut GE &amp; POWER Cabinet","IHS",
AM1222="Sharing","Partners",
AM1222="Sites strategiques &amp; DataCenter","SST &amp; DC",
AM1222="Exclu","Exclu",
AM1222="SAT","SAT",
AM1222="SPARE-ISSUE","SPARE-ISSUE",
AM1222="Fiber CAmtel","TRANS_FO_CAMTEL",
AM1222="Fiber AOF","Fiber AOF",
AM1222="Projet OCM (HUAWEI)","TRAVAUX-HUAWEI",
AM1222="Projet OCM (NOKIA)","TRAVAUX-NOKIA",
AM1222="ACCESS-ISSUE","ACCESS-ISSUE",
AM1222="Projet OCM (ZTE, NOKIA, autres projets)","TRAVAUX OCM",
AM1222="No root CAuse","No root cause",
AM1222="ODU HS","PDH",
AM1222="IP &amp; VLAN","PDH",
AM1222="Warehouse HUAWEI","SPARE-ISSUE",
AM1222="SPARE-HS","SPARE-ISSUE",
AM1222="Power Telco","BSS",AM1222="no impacts","no impacts"
),"")</f>
        <v>no impacts</v>
      </c>
      <c r="AL1222" s="48" t="str" cm="1">
        <f t="array" ref="AL1222">IFERROR(_xlfn.IFS(
AM1222="MPR ISSUE","TX ISSUE",
AM1222="BSS Hardware Issue","RAN ISSUE",
AM1222="Sites strategiques, MLL, Pylone, etc.","ENVTECH",
AM1222="AKTIVCO DEFAUT GE &amp; POWER Cabinet","POWER ISSUE",
AM1222="AKTIVCO Coupure ENEO &amp; Baisse de tension","POWER ISSUE",
AM1222="Coupure ENEO &amp; Baisse de tension","POWER ISSUE",
AM1222="Defaut GE &amp; POWER Cabinet","POWER ISSUE",
AM1222="Sharing","POWER ISSUE",
AM1222="Sites strategiques &amp; DataCenter","POWER ISSUE",
AM1222="Exclu","Exclu",
AM1222="SAT","TX ISSUE",
AM1222="SPARE-ISSUE","SPARE-ISSUE",
AM1222="Fiber CAmtel","TX ISSUE",
AM1222="Fiber AOF","TX ISSUE",
AM1222="Projet OCM (HUAWEI)","TRAVAUX-HUAWEI",
AM1222="Projet OCM (NOKIA)","TRAVAUX -NOKIA",
AM1222="ACCESS-ISSUE","ACCESS-ISSUE",
AM1222="Projet OCM (ZTE, NOKIA, autres projets)","TRAVAUX OCM",
AM1222="No root CAuse","No root cause",
AM1222="ODU HS","TX ISSUE",
AM1222="IP &amp; VLAN","TX ISSUE",
AM1222="Warehouse HUAWEI","SPARE-ISSUE",
AM1222="SPARE-HS","SPARE-ISSUE",
AM1222="Power Telco","RAN ISSUE",AM1222="no impacts","no impacts"
),"")</f>
        <v>no impacts</v>
      </c>
      <c r="AM1222" s="67" t="s">
        <v>5605</v>
      </c>
      <c r="AN1222" s="48" t="str" cm="1">
        <f t="array" ref="AN1222">IFERROR(_xlfn.IFS(
AM1222="MPR ISSUE","ACTIVE",
AM1222="BSS Hardware Issue","ACTIVE",
AM1222="Sites strategiques, MLL, Pylone, etc.","PASSIVE",
AM1222="AKTIVCO DEFAUT GE &amp; POWER Cabinet","PASSIVE",
AM1222="AKTIVCO Coupure ENEO &amp; Baisse de tension","PASSIVE",
AM1222="Coupure ENEO &amp; Baisse de tension","PASSIVE",
AM1222="Defaut GE &amp; POWER Cabinet","PASSIVE",
AM1222="Sharing","PASSIVE",
AM1222="Sites strategiques &amp; DataCenter","PASSIVE",
AM1222="Exclu","Exclu",
AM1222="SAT","ACTIVE",
AM1222="SPARE-ISSUE","SPARE-ISSUE",
AM1222="Fiber CAmtel","ACTIVE",
AM1222="Fiber AOF","ACTIVE",
AM1222="Projet OCM (HUAWEI)","PLANNED WORKS",
AM1222="Projet OCM (NOKIA)","PLANNED WORKS",
AM1222="ACCESS-ISSUE","ACCESS-ISSUE",
AM1222="Projet OCM (ZTE, NOKIA, autres projets)","PLANNED WORKS",
AM1222="No root CAuse","No root cause",
AM1222="ODU HS","ACTIVE",
AM1222="IP &amp; VLAN","ACTIVE",
AM1222="Warehouse HUAWEI","SPARE-ISSUE",
AM1222="SPARE-HS","SPARE-ISSUE",
AM1222="Power Telco","ACTIVE", AM1222="no impacts","no impacts"
),"")</f>
        <v>no impacts</v>
      </c>
      <c r="AO1222" s="93" t="s">
        <v>5537</v>
      </c>
      <c r="AP1222" s="101" t="str">
        <f t="shared" si="36"/>
        <v>ADM_140</v>
      </c>
      <c r="AR1222" s="17" t="s">
        <v>5537</v>
      </c>
      <c r="AS1222" s="7" t="s">
        <v>5537</v>
      </c>
      <c r="AT1222" s="6"/>
      <c r="AU1222" s="7"/>
      <c r="AV1222" s="3" t="s">
        <v>5537</v>
      </c>
      <c r="AW1222" s="18" t="s">
        <v>5537</v>
      </c>
      <c r="AX1222" s="18" t="s">
        <v>5537</v>
      </c>
      <c r="AY1222" s="18" t="s">
        <v>5537</v>
      </c>
      <c r="AZ1222" s="18" t="s">
        <v>5537</v>
      </c>
      <c r="BA1222" s="18" t="s">
        <v>5537</v>
      </c>
      <c r="BB1222" s="18" t="s">
        <v>5537</v>
      </c>
      <c r="BC1222" s="18" t="s">
        <v>5537</v>
      </c>
      <c r="BD1222" s="18" t="s">
        <v>5537</v>
      </c>
      <c r="BE1222" s="18" t="s">
        <v>5537</v>
      </c>
      <c r="BF1222" s="18" t="s">
        <v>5537</v>
      </c>
      <c r="BG1222" s="18" t="s">
        <v>5537</v>
      </c>
      <c r="BH1222" s="18" t="s">
        <v>5537</v>
      </c>
      <c r="BI1222" s="9" t="s">
        <v>5537</v>
      </c>
      <c r="BJ1222" s="14"/>
      <c r="BK1222" s="14" t="s">
        <v>5537</v>
      </c>
      <c r="BL1222" s="14" t="str">
        <f>_xlfn.XLOOKUP(B1222,'[4]cell downs 18042026 17h'!$B:$B,'[4]cell downs 18042026 17h'!$B:$B,"")</f>
        <v/>
      </c>
      <c r="BM1222" s="14" t="str">
        <f>_xlfn.XLOOKUP(B1222,'[5]Cells Huawei 19042026 15h'!$B:$B,'[5]Cells Huawei 19042026 15h'!$B:$B,"")</f>
        <v/>
      </c>
      <c r="BN1222" s="9" t="str">
        <f>_xlfn.XLOOKUP(B1222,'[6]cells down 19042026 9H40'!$B:$B,'[6]cells down 19042026 9H40'!$B:$B,"")</f>
        <v/>
      </c>
      <c r="BO1222" s="9" t="s">
        <v>5537</v>
      </c>
      <c r="BP1222" s="9" t="s">
        <v>12</v>
      </c>
      <c r="BQ1222" s="115"/>
    </row>
    <row r="1223" spans="1:69" s="9" customFormat="1" x14ac:dyDescent="0.3">
      <c r="A1223" s="1" t="s">
        <v>3137</v>
      </c>
      <c r="B1223" s="8" t="s">
        <v>3138</v>
      </c>
      <c r="C1223" s="3" t="str">
        <f>_xlfn.XLOOKUP(B1223,'[1]daily break down'!$D:$D,'[1]daily break down'!$E:$E,"")</f>
        <v>EXTREME-NORD</v>
      </c>
      <c r="D1223" s="1" t="s">
        <v>11</v>
      </c>
      <c r="E1223" s="1" t="s">
        <v>12</v>
      </c>
      <c r="F1223" s="3" t="s">
        <v>55</v>
      </c>
      <c r="G1223" s="1" t="s">
        <v>3137</v>
      </c>
      <c r="H1223" s="32" t="str">
        <f>_xlfn.XLOOKUP(B1223,[2]CALCULATION!$B:$B,[2]CALCULATION!$H:$H,"")</f>
        <v>HUAWEI</v>
      </c>
      <c r="I1223" s="28">
        <v>0</v>
      </c>
      <c r="J1223" s="28">
        <v>0</v>
      </c>
      <c r="K1223" s="28">
        <v>0</v>
      </c>
      <c r="L1223" s="28">
        <v>0</v>
      </c>
      <c r="M1223" s="28">
        <v>0</v>
      </c>
      <c r="N1223" s="28">
        <v>0</v>
      </c>
      <c r="O1223" s="28">
        <v>0</v>
      </c>
      <c r="P1223" s="28">
        <v>0</v>
      </c>
      <c r="Q1223" s="28">
        <v>0</v>
      </c>
      <c r="R1223" s="28">
        <v>0</v>
      </c>
      <c r="S1223" s="94">
        <v>0</v>
      </c>
      <c r="T1223" s="94">
        <f>_xlfn.XLOOKUP(B1223,'[3]Nur des jours'!$B:$B,'[3]Nur des jours'!$U:$U,"")</f>
        <v>0</v>
      </c>
      <c r="U1223" s="94">
        <v>0</v>
      </c>
      <c r="V1223" s="94">
        <v>0.60015038538037246</v>
      </c>
      <c r="W1223" s="94">
        <v>2.43983871381976E-2</v>
      </c>
      <c r="X1223" s="94">
        <v>0</v>
      </c>
      <c r="Y1223" s="94">
        <v>2.9249528440529294E-2</v>
      </c>
      <c r="Z1223" s="94">
        <v>0</v>
      </c>
      <c r="AA1223" s="94">
        <v>0</v>
      </c>
      <c r="AB1223" s="94">
        <v>0</v>
      </c>
      <c r="AC1223" s="94">
        <f>_xlfn.XLOOKUP(B1223,'[3]Nur des jours'!$B:$B,'[3]Nur des jours'!$N:$N,"")</f>
        <v>0</v>
      </c>
      <c r="AD1223" s="94">
        <v>0</v>
      </c>
      <c r="AE1223" s="94">
        <v>0</v>
      </c>
      <c r="AF1223" s="94">
        <v>0</v>
      </c>
      <c r="AG1223" s="94">
        <v>0</v>
      </c>
      <c r="AH1223" s="94">
        <v>0</v>
      </c>
      <c r="AI1223" s="49" t="s">
        <v>6659</v>
      </c>
      <c r="AJ1223" s="49"/>
      <c r="AK1223" s="48" t="str" cm="1">
        <f t="array" ref="AK1223">IFERROR(_xlfn.IFS(
AM1223="MPR ISSUE","PDH",
AM1223="BSS Hardware Issue","BSS",
AM1223="Sites strategiques, MLL, Pylone, etc.","ENVTECH",
AM1223="AKTIVCO DEFAUT GE &amp; POWER Cabinet","AKTIVCO",
AM1223="AKTIVCO Coupure ENEO &amp; Baisse de tension","AKTIVCO GRID ONLY",
AM1223="Coupure ENEO &amp; Baisse de tension","IHS GRID ONLY",
AM1223="Defaut GE &amp; POWER Cabinet","IHS",
AM1223="Sharing","Partners",
AM1223="Sites strategiques &amp; DataCenter","SST &amp; DC",
AM1223="Exclu","Exclu",
AM1223="SAT","SAT",
AM1223="SPARE-ISSUE","SPARE-ISSUE",
AM1223="Fiber CAmtel","TRANS_FO_CAMTEL",
AM1223="Fiber AOF","Fiber AOF",
AM1223="Projet OCM (HUAWEI)","TRAVAUX-HUAWEI",
AM1223="Projet OCM (NOKIA)","TRAVAUX-NOKIA",
AM1223="ACCESS-ISSUE","ACCESS-ISSUE",
AM1223="Projet OCM (ZTE, NOKIA, autres projets)","TRAVAUX OCM",
AM1223="No root CAuse","No root cause",
AM1223="ODU HS","PDH",
AM1223="IP &amp; VLAN","PDH",
AM1223="Warehouse HUAWEI","SPARE-ISSUE",
AM1223="SPARE-HS","SPARE-ISSUE",
AM1223="Power Telco","BSS",AM1223="no impacts","no impacts"
),"")</f>
        <v>no impacts</v>
      </c>
      <c r="AL1223" s="48" t="str" cm="1">
        <f t="array" ref="AL1223">IFERROR(_xlfn.IFS(
AM1223="MPR ISSUE","TX ISSUE",
AM1223="BSS Hardware Issue","RAN ISSUE",
AM1223="Sites strategiques, MLL, Pylone, etc.","ENVTECH",
AM1223="AKTIVCO DEFAUT GE &amp; POWER Cabinet","POWER ISSUE",
AM1223="AKTIVCO Coupure ENEO &amp; Baisse de tension","POWER ISSUE",
AM1223="Coupure ENEO &amp; Baisse de tension","POWER ISSUE",
AM1223="Defaut GE &amp; POWER Cabinet","POWER ISSUE",
AM1223="Sharing","POWER ISSUE",
AM1223="Sites strategiques &amp; DataCenter","POWER ISSUE",
AM1223="Exclu","Exclu",
AM1223="SAT","TX ISSUE",
AM1223="SPARE-ISSUE","SPARE-ISSUE",
AM1223="Fiber CAmtel","TX ISSUE",
AM1223="Fiber AOF","TX ISSUE",
AM1223="Projet OCM (HUAWEI)","TRAVAUX-HUAWEI",
AM1223="Projet OCM (NOKIA)","TRAVAUX -NOKIA",
AM1223="ACCESS-ISSUE","ACCESS-ISSUE",
AM1223="Projet OCM (ZTE, NOKIA, autres projets)","TRAVAUX OCM",
AM1223="No root CAuse","No root cause",
AM1223="ODU HS","TX ISSUE",
AM1223="IP &amp; VLAN","TX ISSUE",
AM1223="Warehouse HUAWEI","SPARE-ISSUE",
AM1223="SPARE-HS","SPARE-ISSUE",
AM1223="Power Telco","RAN ISSUE",AM1223="no impacts","no impacts"
),"")</f>
        <v>no impacts</v>
      </c>
      <c r="AM1223" s="67" t="s">
        <v>5605</v>
      </c>
      <c r="AN1223" s="48" t="str" cm="1">
        <f t="array" ref="AN1223">IFERROR(_xlfn.IFS(
AM1223="MPR ISSUE","ACTIVE",
AM1223="BSS Hardware Issue","ACTIVE",
AM1223="Sites strategiques, MLL, Pylone, etc.","PASSIVE",
AM1223="AKTIVCO DEFAUT GE &amp; POWER Cabinet","PASSIVE",
AM1223="AKTIVCO Coupure ENEO &amp; Baisse de tension","PASSIVE",
AM1223="Coupure ENEO &amp; Baisse de tension","PASSIVE",
AM1223="Defaut GE &amp; POWER Cabinet","PASSIVE",
AM1223="Sharing","PASSIVE",
AM1223="Sites strategiques &amp; DataCenter","PASSIVE",
AM1223="Exclu","Exclu",
AM1223="SAT","ACTIVE",
AM1223="SPARE-ISSUE","SPARE-ISSUE",
AM1223="Fiber CAmtel","ACTIVE",
AM1223="Fiber AOF","ACTIVE",
AM1223="Projet OCM (HUAWEI)","PLANNED WORKS",
AM1223="Projet OCM (NOKIA)","PLANNED WORKS",
AM1223="ACCESS-ISSUE","ACCESS-ISSUE",
AM1223="Projet OCM (ZTE, NOKIA, autres projets)","PLANNED WORKS",
AM1223="No root CAuse","No root cause",
AM1223="ODU HS","ACTIVE",
AM1223="IP &amp; VLAN","ACTIVE",
AM1223="Warehouse HUAWEI","SPARE-ISSUE",
AM1223="SPARE-HS","SPARE-ISSUE",
AM1223="Power Telco","ACTIVE", AM1223="no impacts","no impacts"
),"")</f>
        <v>no impacts</v>
      </c>
      <c r="AO1223" s="93" t="s">
        <v>5537</v>
      </c>
      <c r="AP1223" s="101" t="str">
        <f t="shared" si="36"/>
        <v>EXN_015</v>
      </c>
      <c r="AR1223" s="17" t="s">
        <v>5537</v>
      </c>
      <c r="AS1223" s="7" t="s">
        <v>5537</v>
      </c>
      <c r="AT1223" s="6"/>
      <c r="AU1223" s="7"/>
      <c r="AV1223" s="3" t="s">
        <v>5537</v>
      </c>
      <c r="AW1223" s="18" t="s">
        <v>5537</v>
      </c>
      <c r="AX1223" s="18" t="s">
        <v>5537</v>
      </c>
      <c r="AY1223" s="18" t="s">
        <v>5537</v>
      </c>
      <c r="AZ1223" s="18" t="s">
        <v>5537</v>
      </c>
      <c r="BA1223" s="18" t="s">
        <v>5537</v>
      </c>
      <c r="BB1223" s="18" t="s">
        <v>5537</v>
      </c>
      <c r="BC1223" s="18" t="s">
        <v>5537</v>
      </c>
      <c r="BD1223" s="18" t="s">
        <v>5537</v>
      </c>
      <c r="BE1223" s="18" t="s">
        <v>5537</v>
      </c>
      <c r="BF1223" s="18" t="s">
        <v>5537</v>
      </c>
      <c r="BG1223" s="18" t="s">
        <v>5537</v>
      </c>
      <c r="BH1223" s="18" t="s">
        <v>5537</v>
      </c>
      <c r="BI1223" s="9" t="s">
        <v>5537</v>
      </c>
      <c r="BJ1223" s="14"/>
      <c r="BK1223" s="14" t="s">
        <v>5537</v>
      </c>
      <c r="BL1223" s="14" t="str">
        <f>_xlfn.XLOOKUP(B1223,'[4]cell downs 18042026 17h'!$B:$B,'[4]cell downs 18042026 17h'!$B:$B,"")</f>
        <v/>
      </c>
      <c r="BM1223" s="14" t="str">
        <f>_xlfn.XLOOKUP(B1223,'[5]Cells Huawei 19042026 15h'!$B:$B,'[5]Cells Huawei 19042026 15h'!$B:$B,"")</f>
        <v>EXN_015</v>
      </c>
      <c r="BN1223" s="9" t="str">
        <f>_xlfn.XLOOKUP(B1223,'[6]cells down 19042026 9H40'!$B:$B,'[6]cells down 19042026 9H40'!$B:$B,"")</f>
        <v/>
      </c>
      <c r="BO1223" s="9" t="s">
        <v>3138</v>
      </c>
      <c r="BP1223" s="9" t="s">
        <v>5537</v>
      </c>
      <c r="BQ1223" s="115"/>
    </row>
    <row r="1224" spans="1:69" s="9" customFormat="1" x14ac:dyDescent="0.3">
      <c r="A1224" s="1" t="s">
        <v>4015</v>
      </c>
      <c r="B1224" s="8" t="s">
        <v>4016</v>
      </c>
      <c r="C1224" s="3" t="str">
        <f>_xlfn.XLOOKUP(B1224,'[1]daily break down'!$D:$D,'[1]daily break down'!$E:$E,"")</f>
        <v>ADAMAOUA</v>
      </c>
      <c r="D1224" s="1"/>
      <c r="E1224" s="1"/>
      <c r="F1224" s="3" t="s">
        <v>90</v>
      </c>
      <c r="G1224" s="1" t="s">
        <v>4015</v>
      </c>
      <c r="H1224" s="32" t="str">
        <f>_xlfn.XLOOKUP(B1224,[2]CALCULATION!$B:$B,[2]CALCULATION!$H:$H,"")</f>
        <v>HUAWEI</v>
      </c>
      <c r="I1224" s="28">
        <v>0</v>
      </c>
      <c r="J1224" s="28">
        <v>0</v>
      </c>
      <c r="K1224" s="28">
        <v>0</v>
      </c>
      <c r="L1224" s="28">
        <v>0</v>
      </c>
      <c r="M1224" s="28">
        <v>0</v>
      </c>
      <c r="N1224" s="28">
        <v>0</v>
      </c>
      <c r="O1224" s="28">
        <v>0</v>
      </c>
      <c r="P1224" s="28">
        <v>0</v>
      </c>
      <c r="Q1224" s="28">
        <v>0</v>
      </c>
      <c r="R1224" s="28">
        <v>0</v>
      </c>
      <c r="S1224" s="94">
        <v>0</v>
      </c>
      <c r="T1224" s="94">
        <f>_xlfn.XLOOKUP(B1224,'[3]Nur des jours'!$B:$B,'[3]Nur des jours'!$U:$U,"")</f>
        <v>0</v>
      </c>
      <c r="U1224" s="94">
        <v>0</v>
      </c>
      <c r="V1224" s="94">
        <v>2.0867041631353212E-3</v>
      </c>
      <c r="W1224" s="94">
        <v>8.9175391586979538E-4</v>
      </c>
      <c r="X1224" s="94">
        <v>3.1853449874869093E-2</v>
      </c>
      <c r="Y1224" s="94">
        <v>2.4915604409402083E-2</v>
      </c>
      <c r="Z1224" s="94">
        <v>0</v>
      </c>
      <c r="AA1224" s="94">
        <v>0</v>
      </c>
      <c r="AB1224" s="94">
        <v>0</v>
      </c>
      <c r="AC1224" s="94">
        <f>_xlfn.XLOOKUP(B1224,'[3]Nur des jours'!$B:$B,'[3]Nur des jours'!$N:$N,"")</f>
        <v>0</v>
      </c>
      <c r="AD1224" s="94">
        <v>0</v>
      </c>
      <c r="AE1224" s="94">
        <v>0</v>
      </c>
      <c r="AF1224" s="94">
        <v>0</v>
      </c>
      <c r="AG1224" s="94">
        <v>0</v>
      </c>
      <c r="AH1224" s="94">
        <v>0</v>
      </c>
      <c r="AI1224" s="49" t="s">
        <v>5559</v>
      </c>
      <c r="AJ1224" s="49"/>
      <c r="AK1224" s="48" t="str" cm="1">
        <f t="array" ref="AK1224">IFERROR(_xlfn.IFS(
AM1224="MPR ISSUE","PDH",
AM1224="BSS Hardware Issue","BSS",
AM1224="Sites strategiques, MLL, Pylone, etc.","ENVTECH",
AM1224="AKTIVCO DEFAUT GE &amp; POWER Cabinet","AKTIVCO",
AM1224="AKTIVCO Coupure ENEO &amp; Baisse de tension","AKTIVCO GRID ONLY",
AM1224="Coupure ENEO &amp; Baisse de tension","IHS GRID ONLY",
AM1224="Defaut GE &amp; POWER Cabinet","IHS",
AM1224="Sharing","Partners",
AM1224="Sites strategiques &amp; DataCenter","SST &amp; DC",
AM1224="Exclu","Exclu",
AM1224="SAT","SAT",
AM1224="SPARE-ISSUE","SPARE-ISSUE",
AM1224="Fiber CAmtel","TRANS_FO_CAMTEL",
AM1224="Fiber AOF","Fiber AOF",
AM1224="Projet OCM (HUAWEI)","TRAVAUX-HUAWEI",
AM1224="Projet OCM (NOKIA)","TRAVAUX-NOKIA",
AM1224="ACCESS-ISSUE","ACCESS-ISSUE",
AM1224="Projet OCM (ZTE, NOKIA, autres projets)","TRAVAUX OCM",
AM1224="No root CAuse","No root cause",
AM1224="ODU HS","PDH",
AM1224="IP &amp; VLAN","PDH",
AM1224="Warehouse HUAWEI","SPARE-ISSUE",
AM1224="SPARE-HS","SPARE-ISSUE",
AM1224="Power Telco","BSS",AM1224="no impacts","no impacts"
),"")</f>
        <v>no impacts</v>
      </c>
      <c r="AL1224" s="48" t="str" cm="1">
        <f t="array" ref="AL1224">IFERROR(_xlfn.IFS(
AM1224="MPR ISSUE","TX ISSUE",
AM1224="BSS Hardware Issue","RAN ISSUE",
AM1224="Sites strategiques, MLL, Pylone, etc.","ENVTECH",
AM1224="AKTIVCO DEFAUT GE &amp; POWER Cabinet","POWER ISSUE",
AM1224="AKTIVCO Coupure ENEO &amp; Baisse de tension","POWER ISSUE",
AM1224="Coupure ENEO &amp; Baisse de tension","POWER ISSUE",
AM1224="Defaut GE &amp; POWER Cabinet","POWER ISSUE",
AM1224="Sharing","POWER ISSUE",
AM1224="Sites strategiques &amp; DataCenter","POWER ISSUE",
AM1224="Exclu","Exclu",
AM1224="SAT","TX ISSUE",
AM1224="SPARE-ISSUE","SPARE-ISSUE",
AM1224="Fiber CAmtel","TX ISSUE",
AM1224="Fiber AOF","TX ISSUE",
AM1224="Projet OCM (HUAWEI)","TRAVAUX-HUAWEI",
AM1224="Projet OCM (NOKIA)","TRAVAUX -NOKIA",
AM1224="ACCESS-ISSUE","ACCESS-ISSUE",
AM1224="Projet OCM (ZTE, NOKIA, autres projets)","TRAVAUX OCM",
AM1224="No root CAuse","No root cause",
AM1224="ODU HS","TX ISSUE",
AM1224="IP &amp; VLAN","TX ISSUE",
AM1224="Warehouse HUAWEI","SPARE-ISSUE",
AM1224="SPARE-HS","SPARE-ISSUE",
AM1224="Power Telco","RAN ISSUE",AM1224="no impacts","no impacts"
),"")</f>
        <v>no impacts</v>
      </c>
      <c r="AM1224" s="67" t="s">
        <v>5605</v>
      </c>
      <c r="AN1224" s="48" t="str" cm="1">
        <f t="array" ref="AN1224">IFERROR(_xlfn.IFS(
AM1224="MPR ISSUE","ACTIVE",
AM1224="BSS Hardware Issue","ACTIVE",
AM1224="Sites strategiques, MLL, Pylone, etc.","PASSIVE",
AM1224="AKTIVCO DEFAUT GE &amp; POWER Cabinet","PASSIVE",
AM1224="AKTIVCO Coupure ENEO &amp; Baisse de tension","PASSIVE",
AM1224="Coupure ENEO &amp; Baisse de tension","PASSIVE",
AM1224="Defaut GE &amp; POWER Cabinet","PASSIVE",
AM1224="Sharing","PASSIVE",
AM1224="Sites strategiques &amp; DataCenter","PASSIVE",
AM1224="Exclu","Exclu",
AM1224="SAT","ACTIVE",
AM1224="SPARE-ISSUE","SPARE-ISSUE",
AM1224="Fiber CAmtel","ACTIVE",
AM1224="Fiber AOF","ACTIVE",
AM1224="Projet OCM (HUAWEI)","PLANNED WORKS",
AM1224="Projet OCM (NOKIA)","PLANNED WORKS",
AM1224="ACCESS-ISSUE","ACCESS-ISSUE",
AM1224="Projet OCM (ZTE, NOKIA, autres projets)","PLANNED WORKS",
AM1224="No root CAuse","No root cause",
AM1224="ODU HS","ACTIVE",
AM1224="IP &amp; VLAN","ACTIVE",
AM1224="Warehouse HUAWEI","SPARE-ISSUE",
AM1224="SPARE-HS","SPARE-ISSUE",
AM1224="Power Telco","ACTIVE", AM1224="no impacts","no impacts"
),"")</f>
        <v>no impacts</v>
      </c>
      <c r="AO1224" s="93" t="s">
        <v>5537</v>
      </c>
      <c r="AP1224" s="101" t="str">
        <f t="shared" si="36"/>
        <v>ADM_183</v>
      </c>
      <c r="AR1224" s="17" t="s">
        <v>5537</v>
      </c>
      <c r="AS1224" s="7" t="s">
        <v>5537</v>
      </c>
      <c r="AT1224" s="6"/>
      <c r="AU1224" s="7"/>
      <c r="AV1224" s="3" t="s">
        <v>5537</v>
      </c>
      <c r="AW1224" s="18" t="s">
        <v>5537</v>
      </c>
      <c r="AX1224" s="18" t="s">
        <v>5537</v>
      </c>
      <c r="AY1224" s="18" t="s">
        <v>5537</v>
      </c>
      <c r="AZ1224" s="18" t="s">
        <v>5537</v>
      </c>
      <c r="BA1224" s="18" t="s">
        <v>5537</v>
      </c>
      <c r="BB1224" s="18" t="s">
        <v>5537</v>
      </c>
      <c r="BC1224" s="18" t="s">
        <v>5537</v>
      </c>
      <c r="BD1224" s="18" t="s">
        <v>5537</v>
      </c>
      <c r="BE1224" s="18" t="s">
        <v>5537</v>
      </c>
      <c r="BF1224" s="18" t="s">
        <v>5537</v>
      </c>
      <c r="BG1224" s="18" t="s">
        <v>5537</v>
      </c>
      <c r="BH1224" s="18" t="s">
        <v>5537</v>
      </c>
      <c r="BI1224" s="9" t="s">
        <v>5537</v>
      </c>
      <c r="BJ1224" s="14"/>
      <c r="BK1224" s="14" t="s">
        <v>5537</v>
      </c>
      <c r="BL1224" s="14" t="str">
        <f>_xlfn.XLOOKUP(B1224,'[4]cell downs 18042026 17h'!$B:$B,'[4]cell downs 18042026 17h'!$B:$B,"")</f>
        <v/>
      </c>
      <c r="BM1224" s="14" t="str">
        <f>_xlfn.XLOOKUP(B1224,'[5]Cells Huawei 19042026 15h'!$B:$B,'[5]Cells Huawei 19042026 15h'!$B:$B,"")</f>
        <v/>
      </c>
      <c r="BN1224" s="9" t="str">
        <f>_xlfn.XLOOKUP(B1224,'[6]cells down 19042026 9H40'!$B:$B,'[6]cells down 19042026 9H40'!$B:$B,"")</f>
        <v/>
      </c>
      <c r="BO1224" s="9" t="s">
        <v>5537</v>
      </c>
      <c r="BP1224" s="9" t="s">
        <v>5537</v>
      </c>
      <c r="BQ1224" s="115"/>
    </row>
    <row r="1225" spans="1:69" s="9" customFormat="1" x14ac:dyDescent="0.3">
      <c r="A1225" s="1" t="s">
        <v>2859</v>
      </c>
      <c r="B1225" s="8" t="s">
        <v>2860</v>
      </c>
      <c r="C1225" s="3" t="str">
        <f>_xlfn.XLOOKUP(B1225,'[1]daily break down'!$D:$D,'[1]daily break down'!$E:$E,"")</f>
        <v>OUEST</v>
      </c>
      <c r="D1225" s="1" t="s">
        <v>11</v>
      </c>
      <c r="E1225" s="1" t="s">
        <v>12</v>
      </c>
      <c r="F1225" s="3" t="s">
        <v>102</v>
      </c>
      <c r="G1225" s="1" t="s">
        <v>2861</v>
      </c>
      <c r="H1225" s="32" t="str">
        <f>_xlfn.XLOOKUP(B1225,[2]CALCULATION!$B:$B,[2]CALCULATION!$H:$H,"")</f>
        <v>HUAWEI</v>
      </c>
      <c r="I1225" s="28">
        <v>0</v>
      </c>
      <c r="J1225" s="28">
        <v>0</v>
      </c>
      <c r="K1225" s="28">
        <v>0</v>
      </c>
      <c r="L1225" s="28">
        <v>0</v>
      </c>
      <c r="M1225" s="28">
        <v>0</v>
      </c>
      <c r="N1225" s="28">
        <v>0</v>
      </c>
      <c r="O1225" s="28">
        <v>0</v>
      </c>
      <c r="P1225" s="28">
        <v>0</v>
      </c>
      <c r="Q1225" s="28">
        <v>0</v>
      </c>
      <c r="R1225" s="28">
        <v>0</v>
      </c>
      <c r="S1225" s="94">
        <v>0</v>
      </c>
      <c r="T1225" s="94">
        <f>_xlfn.XLOOKUP(B1225,'[3]Nur des jours'!$B:$B,'[3]Nur des jours'!$U:$U,"")</f>
        <v>0</v>
      </c>
      <c r="U1225" s="94">
        <v>0</v>
      </c>
      <c r="V1225" s="94">
        <v>0.81456369691210584</v>
      </c>
      <c r="W1225" s="94">
        <v>0</v>
      </c>
      <c r="X1225" s="94">
        <v>0</v>
      </c>
      <c r="Y1225" s="94">
        <v>2.471941854791072E-2</v>
      </c>
      <c r="Z1225" s="94">
        <v>0</v>
      </c>
      <c r="AA1225" s="94">
        <v>0</v>
      </c>
      <c r="AB1225" s="94">
        <v>0</v>
      </c>
      <c r="AC1225" s="94">
        <f>_xlfn.XLOOKUP(B1225,'[3]Nur des jours'!$B:$B,'[3]Nur des jours'!$N:$N,"")</f>
        <v>0</v>
      </c>
      <c r="AD1225" s="94">
        <v>0</v>
      </c>
      <c r="AE1225" s="94">
        <v>0</v>
      </c>
      <c r="AF1225" s="94">
        <v>0</v>
      </c>
      <c r="AG1225" s="94">
        <v>0</v>
      </c>
      <c r="AH1225" s="94">
        <v>0</v>
      </c>
      <c r="AI1225" s="49" t="s">
        <v>5559</v>
      </c>
      <c r="AJ1225" s="49"/>
      <c r="AK1225" s="48" t="str" cm="1">
        <f t="array" ref="AK1225">IFERROR(_xlfn.IFS(
AM1225="MPR ISSUE","PDH",
AM1225="BSS Hardware Issue","BSS",
AM1225="Sites strategiques, MLL, Pylone, etc.","ENVTECH",
AM1225="AKTIVCO DEFAUT GE &amp; POWER Cabinet","AKTIVCO",
AM1225="AKTIVCO Coupure ENEO &amp; Baisse de tension","AKTIVCO GRID ONLY",
AM1225="Coupure ENEO &amp; Baisse de tension","IHS GRID ONLY",
AM1225="Defaut GE &amp; POWER Cabinet","IHS",
AM1225="Sharing","Partners",
AM1225="Sites strategiques &amp; DataCenter","SST &amp; DC",
AM1225="Exclu","Exclu",
AM1225="SAT","SAT",
AM1225="SPARE-ISSUE","SPARE-ISSUE",
AM1225="Fiber CAmtel","TRANS_FO_CAMTEL",
AM1225="Fiber AOF","Fiber AOF",
AM1225="Projet OCM (HUAWEI)","TRAVAUX-HUAWEI",
AM1225="Projet OCM (NOKIA)","TRAVAUX-NOKIA",
AM1225="ACCESS-ISSUE","ACCESS-ISSUE",
AM1225="Projet OCM (ZTE, NOKIA, autres projets)","TRAVAUX OCM",
AM1225="No root CAuse","No root cause",
AM1225="ODU HS","PDH",
AM1225="IP &amp; VLAN","PDH",
AM1225="Warehouse HUAWEI","SPARE-ISSUE",
AM1225="SPARE-HS","SPARE-ISSUE",
AM1225="Power Telco","BSS",AM1225="no impacts","no impacts"
),"")</f>
        <v>no impacts</v>
      </c>
      <c r="AL1225" s="48" t="str" cm="1">
        <f t="array" ref="AL1225">IFERROR(_xlfn.IFS(
AM1225="MPR ISSUE","TX ISSUE",
AM1225="BSS Hardware Issue","RAN ISSUE",
AM1225="Sites strategiques, MLL, Pylone, etc.","ENVTECH",
AM1225="AKTIVCO DEFAUT GE &amp; POWER Cabinet","POWER ISSUE",
AM1225="AKTIVCO Coupure ENEO &amp; Baisse de tension","POWER ISSUE",
AM1225="Coupure ENEO &amp; Baisse de tension","POWER ISSUE",
AM1225="Defaut GE &amp; POWER Cabinet","POWER ISSUE",
AM1225="Sharing","POWER ISSUE",
AM1225="Sites strategiques &amp; DataCenter","POWER ISSUE",
AM1225="Exclu","Exclu",
AM1225="SAT","TX ISSUE",
AM1225="SPARE-ISSUE","SPARE-ISSUE",
AM1225="Fiber CAmtel","TX ISSUE",
AM1225="Fiber AOF","TX ISSUE",
AM1225="Projet OCM (HUAWEI)","TRAVAUX-HUAWEI",
AM1225="Projet OCM (NOKIA)","TRAVAUX -NOKIA",
AM1225="ACCESS-ISSUE","ACCESS-ISSUE",
AM1225="Projet OCM (ZTE, NOKIA, autres projets)","TRAVAUX OCM",
AM1225="No root CAuse","No root cause",
AM1225="ODU HS","TX ISSUE",
AM1225="IP &amp; VLAN","TX ISSUE",
AM1225="Warehouse HUAWEI","SPARE-ISSUE",
AM1225="SPARE-HS","SPARE-ISSUE",
AM1225="Power Telco","RAN ISSUE",AM1225="no impacts","no impacts"
),"")</f>
        <v>no impacts</v>
      </c>
      <c r="AM1225" s="67" t="s">
        <v>5605</v>
      </c>
      <c r="AN1225" s="48" t="str" cm="1">
        <f t="array" ref="AN1225">IFERROR(_xlfn.IFS(
AM1225="MPR ISSUE","ACTIVE",
AM1225="BSS Hardware Issue","ACTIVE",
AM1225="Sites strategiques, MLL, Pylone, etc.","PASSIVE",
AM1225="AKTIVCO DEFAUT GE &amp; POWER Cabinet","PASSIVE",
AM1225="AKTIVCO Coupure ENEO &amp; Baisse de tension","PASSIVE",
AM1225="Coupure ENEO &amp; Baisse de tension","PASSIVE",
AM1225="Defaut GE &amp; POWER Cabinet","PASSIVE",
AM1225="Sharing","PASSIVE",
AM1225="Sites strategiques &amp; DataCenter","PASSIVE",
AM1225="Exclu","Exclu",
AM1225="SAT","ACTIVE",
AM1225="SPARE-ISSUE","SPARE-ISSUE",
AM1225="Fiber CAmtel","ACTIVE",
AM1225="Fiber AOF","ACTIVE",
AM1225="Projet OCM (HUAWEI)","PLANNED WORKS",
AM1225="Projet OCM (NOKIA)","PLANNED WORKS",
AM1225="ACCESS-ISSUE","ACCESS-ISSUE",
AM1225="Projet OCM (ZTE, NOKIA, autres projets)","PLANNED WORKS",
AM1225="No root CAuse","No root cause",
AM1225="ODU HS","ACTIVE",
AM1225="IP &amp; VLAN","ACTIVE",
AM1225="Warehouse HUAWEI","SPARE-ISSUE",
AM1225="SPARE-HS","SPARE-ISSUE",
AM1225="Power Telco","ACTIVE", AM1225="no impacts","no impacts"
),"")</f>
        <v>no impacts</v>
      </c>
      <c r="AO1225" s="93" t="s">
        <v>5537</v>
      </c>
      <c r="AP1225" s="101" t="str">
        <f t="shared" si="36"/>
        <v>OST_149</v>
      </c>
      <c r="AR1225" s="17" t="s">
        <v>5537</v>
      </c>
      <c r="AS1225" s="7" t="s">
        <v>5537</v>
      </c>
      <c r="AT1225" s="6"/>
      <c r="AU1225" s="7"/>
      <c r="AV1225" s="3" t="s">
        <v>5537</v>
      </c>
      <c r="AW1225" s="18" t="s">
        <v>5537</v>
      </c>
      <c r="AX1225" s="18" t="s">
        <v>5537</v>
      </c>
      <c r="AY1225" s="18" t="s">
        <v>5537</v>
      </c>
      <c r="AZ1225" s="18" t="s">
        <v>5537</v>
      </c>
      <c r="BA1225" s="18" t="s">
        <v>5537</v>
      </c>
      <c r="BB1225" s="18" t="s">
        <v>5537</v>
      </c>
      <c r="BC1225" s="18" t="s">
        <v>5537</v>
      </c>
      <c r="BD1225" s="18" t="s">
        <v>5537</v>
      </c>
      <c r="BE1225" s="18" t="s">
        <v>5537</v>
      </c>
      <c r="BF1225" s="18" t="s">
        <v>5537</v>
      </c>
      <c r="BG1225" s="18" t="s">
        <v>5537</v>
      </c>
      <c r="BH1225" s="18" t="s">
        <v>5537</v>
      </c>
      <c r="BI1225" s="9" t="s">
        <v>5537</v>
      </c>
      <c r="BJ1225" s="14"/>
      <c r="BK1225" s="14" t="s">
        <v>5537</v>
      </c>
      <c r="BL1225" s="14" t="str">
        <f>_xlfn.XLOOKUP(B1225,'[4]cell downs 18042026 17h'!$B:$B,'[4]cell downs 18042026 17h'!$B:$B,"")</f>
        <v/>
      </c>
      <c r="BM1225" s="14" t="str">
        <f>_xlfn.XLOOKUP(B1225,'[5]Cells Huawei 19042026 15h'!$B:$B,'[5]Cells Huawei 19042026 15h'!$B:$B,"")</f>
        <v/>
      </c>
      <c r="BN1225" s="9" t="str">
        <f>_xlfn.XLOOKUP(B1225,'[6]cells down 19042026 9H40'!$B:$B,'[6]cells down 19042026 9H40'!$B:$B,"")</f>
        <v/>
      </c>
      <c r="BO1225" s="9" t="s">
        <v>2860</v>
      </c>
      <c r="BP1225" s="9" t="s">
        <v>12</v>
      </c>
      <c r="BQ1225" s="115"/>
    </row>
    <row r="1226" spans="1:69" s="9" customFormat="1" x14ac:dyDescent="0.3">
      <c r="A1226" s="1" t="s">
        <v>5012</v>
      </c>
      <c r="B1226" s="8" t="s">
        <v>5013</v>
      </c>
      <c r="C1226" s="3" t="str">
        <f>_xlfn.XLOOKUP(B1226,'[1]daily break down'!$D:$D,'[1]daily break down'!$E:$E,"")</f>
        <v>Yaounde</v>
      </c>
      <c r="D1226" s="1" t="s">
        <v>11</v>
      </c>
      <c r="E1226" s="1" t="s">
        <v>145</v>
      </c>
      <c r="F1226" s="3" t="s">
        <v>37</v>
      </c>
      <c r="G1226" s="1" t="s">
        <v>38</v>
      </c>
      <c r="H1226" s="34" t="str">
        <f>_xlfn.XLOOKUP(B1226,[2]CALCULATION!$B:$B,[2]CALCULATION!$H:$H,"")</f>
        <v>ZTE</v>
      </c>
      <c r="I1226" s="28">
        <v>0</v>
      </c>
      <c r="J1226" s="28">
        <v>0</v>
      </c>
      <c r="K1226" s="28">
        <v>0</v>
      </c>
      <c r="L1226" s="28">
        <v>0.22857436371574583</v>
      </c>
      <c r="M1226" s="28">
        <v>0</v>
      </c>
      <c r="N1226" s="28">
        <v>0</v>
      </c>
      <c r="O1226" s="28">
        <v>0</v>
      </c>
      <c r="P1226" s="28">
        <v>0</v>
      </c>
      <c r="Q1226" s="28">
        <v>4.0503462858806107E-2</v>
      </c>
      <c r="R1226" s="28">
        <v>2.099188717957513E-2</v>
      </c>
      <c r="S1226" s="94">
        <v>3.7988716816053238E-2</v>
      </c>
      <c r="T1226" s="94">
        <f>_xlfn.XLOOKUP(B1226,'[3]Nur des jours'!$B:$B,'[3]Nur des jours'!$U:$U,"")</f>
        <v>4.0556968093758312E-2</v>
      </c>
      <c r="U1226" s="94">
        <v>0.15527219183124921</v>
      </c>
      <c r="V1226" s="94">
        <v>1.7745902925808851E-2</v>
      </c>
      <c r="W1226" s="94">
        <v>4.0556968093758312E-2</v>
      </c>
      <c r="X1226" s="94">
        <v>0</v>
      </c>
      <c r="Y1226" s="94">
        <v>2.4380552059880309E-2</v>
      </c>
      <c r="Z1226" s="94">
        <v>4.5835972924924331</v>
      </c>
      <c r="AA1226" s="94">
        <v>0</v>
      </c>
      <c r="AB1226" s="94">
        <v>0</v>
      </c>
      <c r="AC1226" s="94">
        <f>_xlfn.XLOOKUP(B1226,'[3]Nur des jours'!$B:$B,'[3]Nur des jours'!$N:$N,"")</f>
        <v>0</v>
      </c>
      <c r="AD1226" s="94">
        <v>0</v>
      </c>
      <c r="AE1226" s="94">
        <v>0</v>
      </c>
      <c r="AF1226" s="94">
        <v>0</v>
      </c>
      <c r="AG1226" s="94">
        <v>0</v>
      </c>
      <c r="AH1226" s="94">
        <v>0</v>
      </c>
      <c r="AI1226" s="49" t="s">
        <v>5559</v>
      </c>
      <c r="AJ1226" s="49"/>
      <c r="AK1226" s="48" t="str" cm="1">
        <f t="array" ref="AK1226">IFERROR(_xlfn.IFS(
AM1226="MPR ISSUE","PDH",
AM1226="BSS Hardware Issue","BSS",
AM1226="Sites strategiques, MLL, Pylone, etc.","ENVTECH",
AM1226="AKTIVCO DEFAUT GE &amp; POWER Cabinet","AKTIVCO",
AM1226="AKTIVCO Coupure ENEO &amp; Baisse de tension","AKTIVCO GRID ONLY",
AM1226="Coupure ENEO &amp; Baisse de tension","IHS GRID ONLY",
AM1226="Defaut GE &amp; POWER Cabinet","IHS",
AM1226="Sharing","Partners",
AM1226="Sites strategiques &amp; DataCenter","SST &amp; DC",
AM1226="Exclu","Exclu",
AM1226="SAT","SAT",
AM1226="SPARE-ISSUE","SPARE-ISSUE",
AM1226="Fiber CAmtel","TRANS_FO_CAMTEL",
AM1226="Fiber AOF","Fiber AOF",
AM1226="Projet OCM (HUAWEI)","TRAVAUX-HUAWEI",
AM1226="Projet OCM (NOKIA)","TRAVAUX-NOKIA",
AM1226="ACCESS-ISSUE","ACCESS-ISSUE",
AM1226="Projet OCM (ZTE, NOKIA, autres projets)","TRAVAUX OCM",
AM1226="No root CAuse","No root cause",
AM1226="ODU HS","PDH",
AM1226="IP &amp; VLAN","PDH",
AM1226="Warehouse HUAWEI","SPARE-ISSUE",
AM1226="SPARE-HS","SPARE-ISSUE",
AM1226="Power Telco","BSS",AM1226="no impacts","no impacts"
),"")</f>
        <v>no impacts</v>
      </c>
      <c r="AL1226" s="48" t="str" cm="1">
        <f t="array" ref="AL1226">IFERROR(_xlfn.IFS(
AM1226="MPR ISSUE","TX ISSUE",
AM1226="BSS Hardware Issue","RAN ISSUE",
AM1226="Sites strategiques, MLL, Pylone, etc.","ENVTECH",
AM1226="AKTIVCO DEFAUT GE &amp; POWER Cabinet","POWER ISSUE",
AM1226="AKTIVCO Coupure ENEO &amp; Baisse de tension","POWER ISSUE",
AM1226="Coupure ENEO &amp; Baisse de tension","POWER ISSUE",
AM1226="Defaut GE &amp; POWER Cabinet","POWER ISSUE",
AM1226="Sharing","POWER ISSUE",
AM1226="Sites strategiques &amp; DataCenter","POWER ISSUE",
AM1226="Exclu","Exclu",
AM1226="SAT","TX ISSUE",
AM1226="SPARE-ISSUE","SPARE-ISSUE",
AM1226="Fiber CAmtel","TX ISSUE",
AM1226="Fiber AOF","TX ISSUE",
AM1226="Projet OCM (HUAWEI)","TRAVAUX-HUAWEI",
AM1226="Projet OCM (NOKIA)","TRAVAUX -NOKIA",
AM1226="ACCESS-ISSUE","ACCESS-ISSUE",
AM1226="Projet OCM (ZTE, NOKIA, autres projets)","TRAVAUX OCM",
AM1226="No root CAuse","No root cause",
AM1226="ODU HS","TX ISSUE",
AM1226="IP &amp; VLAN","TX ISSUE",
AM1226="Warehouse HUAWEI","SPARE-ISSUE",
AM1226="SPARE-HS","SPARE-ISSUE",
AM1226="Power Telco","RAN ISSUE",AM1226="no impacts","no impacts"
),"")</f>
        <v>no impacts</v>
      </c>
      <c r="AM1226" s="67" t="s">
        <v>5605</v>
      </c>
      <c r="AN1226" s="48" t="str" cm="1">
        <f t="array" ref="AN1226">IFERROR(_xlfn.IFS(
AM1226="MPR ISSUE","ACTIVE",
AM1226="BSS Hardware Issue","ACTIVE",
AM1226="Sites strategiques, MLL, Pylone, etc.","PASSIVE",
AM1226="AKTIVCO DEFAUT GE &amp; POWER Cabinet","PASSIVE",
AM1226="AKTIVCO Coupure ENEO &amp; Baisse de tension","PASSIVE",
AM1226="Coupure ENEO &amp; Baisse de tension","PASSIVE",
AM1226="Defaut GE &amp; POWER Cabinet","PASSIVE",
AM1226="Sharing","PASSIVE",
AM1226="Sites strategiques &amp; DataCenter","PASSIVE",
AM1226="Exclu","Exclu",
AM1226="SAT","ACTIVE",
AM1226="SPARE-ISSUE","SPARE-ISSUE",
AM1226="Fiber CAmtel","ACTIVE",
AM1226="Fiber AOF","ACTIVE",
AM1226="Projet OCM (HUAWEI)","PLANNED WORKS",
AM1226="Projet OCM (NOKIA)","PLANNED WORKS",
AM1226="ACCESS-ISSUE","ACCESS-ISSUE",
AM1226="Projet OCM (ZTE, NOKIA, autres projets)","PLANNED WORKS",
AM1226="No root CAuse","No root cause",
AM1226="ODU HS","ACTIVE",
AM1226="IP &amp; VLAN","ACTIVE",
AM1226="Warehouse HUAWEI","SPARE-ISSUE",
AM1226="SPARE-HS","SPARE-ISSUE",
AM1226="Power Telco","ACTIVE", AM1226="no impacts","no impacts"
),"")</f>
        <v>no impacts</v>
      </c>
      <c r="AO1226" s="93" t="s">
        <v>5537</v>
      </c>
      <c r="AP1226" s="101" t="str">
        <f t="shared" si="36"/>
        <v>CTR_414</v>
      </c>
      <c r="AR1226" s="17" t="s">
        <v>5537</v>
      </c>
      <c r="AS1226" s="7" t="s">
        <v>5537</v>
      </c>
      <c r="AT1226" s="6"/>
      <c r="AU1226" s="7"/>
      <c r="AV1226" s="3" t="s">
        <v>5537</v>
      </c>
      <c r="AW1226" s="18" t="s">
        <v>5537</v>
      </c>
      <c r="AX1226" s="18" t="s">
        <v>5537</v>
      </c>
      <c r="AY1226" s="18" t="s">
        <v>5537</v>
      </c>
      <c r="AZ1226" s="18" t="s">
        <v>5537</v>
      </c>
      <c r="BA1226" s="18" t="s">
        <v>5537</v>
      </c>
      <c r="BB1226" s="18" t="s">
        <v>5537</v>
      </c>
      <c r="BC1226" s="18" t="s">
        <v>5537</v>
      </c>
      <c r="BD1226" s="18" t="s">
        <v>5537</v>
      </c>
      <c r="BE1226" s="18" t="s">
        <v>5537</v>
      </c>
      <c r="BF1226" s="18" t="s">
        <v>5537</v>
      </c>
      <c r="BG1226" s="18" t="s">
        <v>5537</v>
      </c>
      <c r="BH1226" s="18" t="s">
        <v>5537</v>
      </c>
      <c r="BI1226" s="9" t="s">
        <v>5537</v>
      </c>
      <c r="BJ1226" s="14"/>
      <c r="BK1226" s="14" t="s">
        <v>5537</v>
      </c>
      <c r="BL1226" s="14" t="str">
        <f>_xlfn.XLOOKUP(B1226,'[4]cell downs 18042026 17h'!$B:$B,'[4]cell downs 18042026 17h'!$B:$B,"")</f>
        <v/>
      </c>
      <c r="BM1226" s="14" t="str">
        <f>_xlfn.XLOOKUP(B1226,'[5]Cells Huawei 19042026 15h'!$B:$B,'[5]Cells Huawei 19042026 15h'!$B:$B,"")</f>
        <v/>
      </c>
      <c r="BN1226" s="9" t="str">
        <f>_xlfn.XLOOKUP(B1226,'[6]cells down 19042026 9H40'!$B:$B,'[6]cells down 19042026 9H40'!$B:$B,"")</f>
        <v/>
      </c>
      <c r="BO1226" s="9" t="s">
        <v>5013</v>
      </c>
      <c r="BP1226" s="9" t="s">
        <v>12</v>
      </c>
      <c r="BQ1226" s="115"/>
    </row>
    <row r="1227" spans="1:69" s="9" customFormat="1" x14ac:dyDescent="0.3">
      <c r="A1227" s="2" t="s">
        <v>5285</v>
      </c>
      <c r="B1227" s="8" t="s">
        <v>5286</v>
      </c>
      <c r="C1227" s="3" t="str">
        <f>_xlfn.XLOOKUP(B1227,'[1]daily break down'!$D:$D,'[1]daily break down'!$E:$E,"")</f>
        <v>SUD-OUEST</v>
      </c>
      <c r="D1227" s="1" t="s">
        <v>11</v>
      </c>
      <c r="E1227" s="1" t="s">
        <v>96</v>
      </c>
      <c r="F1227" s="3" t="s">
        <v>13</v>
      </c>
      <c r="G1227" s="1" t="s">
        <v>5285</v>
      </c>
      <c r="H1227" s="32" t="str">
        <f>_xlfn.XLOOKUP(B1227,[2]CALCULATION!$B:$B,[2]CALCULATION!$H:$H,"")</f>
        <v>HUAWEI</v>
      </c>
      <c r="I1227" s="28">
        <v>0</v>
      </c>
      <c r="J1227" s="28">
        <v>0</v>
      </c>
      <c r="K1227" s="28">
        <v>0</v>
      </c>
      <c r="L1227" s="28">
        <v>0</v>
      </c>
      <c r="M1227" s="28">
        <v>0</v>
      </c>
      <c r="N1227" s="28">
        <v>0</v>
      </c>
      <c r="O1227" s="28">
        <v>0</v>
      </c>
      <c r="P1227" s="28">
        <v>0</v>
      </c>
      <c r="Q1227" s="28">
        <v>0</v>
      </c>
      <c r="R1227" s="28">
        <v>0</v>
      </c>
      <c r="S1227" s="94">
        <v>0</v>
      </c>
      <c r="T1227" s="94">
        <f>_xlfn.XLOOKUP(B1227,'[3]Nur des jours'!$B:$B,'[3]Nur des jours'!$U:$U,"")</f>
        <v>0</v>
      </c>
      <c r="U1227" s="94">
        <v>0</v>
      </c>
      <c r="V1227" s="94">
        <v>0</v>
      </c>
      <c r="W1227" s="94">
        <v>0</v>
      </c>
      <c r="X1227" s="94">
        <v>0.10237334954185251</v>
      </c>
      <c r="Y1227" s="94">
        <v>2.0474669908370501E-2</v>
      </c>
      <c r="Z1227" s="94">
        <v>0</v>
      </c>
      <c r="AA1227" s="94">
        <v>0</v>
      </c>
      <c r="AB1227" s="94">
        <v>0</v>
      </c>
      <c r="AC1227" s="94">
        <f>_xlfn.XLOOKUP(B1227,'[3]Nur des jours'!$B:$B,'[3]Nur des jours'!$N:$N,"")</f>
        <v>0</v>
      </c>
      <c r="AD1227" s="94">
        <v>0</v>
      </c>
      <c r="AE1227" s="94">
        <v>0</v>
      </c>
      <c r="AF1227" s="94">
        <v>0</v>
      </c>
      <c r="AG1227" s="94">
        <v>0</v>
      </c>
      <c r="AH1227" s="94">
        <v>0</v>
      </c>
      <c r="AI1227" s="49" t="s">
        <v>5559</v>
      </c>
      <c r="AJ1227" s="49"/>
      <c r="AK1227" s="48" t="str" cm="1">
        <f t="array" ref="AK1227">IFERROR(_xlfn.IFS(
AM1227="MPR ISSUE","PDH",
AM1227="BSS Hardware Issue","BSS",
AM1227="Sites strategiques, MLL, Pylone, etc.","ENVTECH",
AM1227="AKTIVCO DEFAUT GE &amp; POWER Cabinet","AKTIVCO",
AM1227="AKTIVCO Coupure ENEO &amp; Baisse de tension","AKTIVCO GRID ONLY",
AM1227="Coupure ENEO &amp; Baisse de tension","IHS GRID ONLY",
AM1227="Defaut GE &amp; POWER Cabinet","IHS",
AM1227="Sharing","Partners",
AM1227="Sites strategiques &amp; DataCenter","SST &amp; DC",
AM1227="Exclu","Exclu",
AM1227="SAT","SAT",
AM1227="SPARE-ISSUE","SPARE-ISSUE",
AM1227="Fiber CAmtel","TRANS_FO_CAMTEL",
AM1227="Fiber AOF","Fiber AOF",
AM1227="Projet OCM (HUAWEI)","TRAVAUX-HUAWEI",
AM1227="Projet OCM (NOKIA)","TRAVAUX-NOKIA",
AM1227="ACCESS-ISSUE","ACCESS-ISSUE",
AM1227="Projet OCM (ZTE, NOKIA, autres projets)","TRAVAUX OCM",
AM1227="No root CAuse","No root cause",
AM1227="ODU HS","PDH",
AM1227="IP &amp; VLAN","PDH",
AM1227="Warehouse HUAWEI","SPARE-ISSUE",
AM1227="SPARE-HS","SPARE-ISSUE",
AM1227="Power Telco","BSS",AM1227="no impacts","no impacts"
),"")</f>
        <v>PDH</v>
      </c>
      <c r="AL1227" s="48" t="str" cm="1">
        <f t="array" ref="AL1227">IFERROR(_xlfn.IFS(
AM1227="MPR ISSUE","TX ISSUE",
AM1227="BSS Hardware Issue","RAN ISSUE",
AM1227="Sites strategiques, MLL, Pylone, etc.","ENVTECH",
AM1227="AKTIVCO DEFAUT GE &amp; POWER Cabinet","POWER ISSUE",
AM1227="AKTIVCO Coupure ENEO &amp; Baisse de tension","POWER ISSUE",
AM1227="Coupure ENEO &amp; Baisse de tension","POWER ISSUE",
AM1227="Defaut GE &amp; POWER Cabinet","POWER ISSUE",
AM1227="Sharing","POWER ISSUE",
AM1227="Sites strategiques &amp; DataCenter","POWER ISSUE",
AM1227="Exclu","Exclu",
AM1227="SAT","TX ISSUE",
AM1227="SPARE-ISSUE","SPARE-ISSUE",
AM1227="Fiber CAmtel","TX ISSUE",
AM1227="Fiber AOF","TX ISSUE",
AM1227="Projet OCM (HUAWEI)","TRAVAUX-HUAWEI",
AM1227="Projet OCM (NOKIA)","TRAVAUX -NOKIA",
AM1227="ACCESS-ISSUE","ACCESS-ISSUE",
AM1227="Projet OCM (ZTE, NOKIA, autres projets)","TRAVAUX OCM",
AM1227="No root CAuse","No root cause",
AM1227="ODU HS","TX ISSUE",
AM1227="IP &amp; VLAN","TX ISSUE",
AM1227="Warehouse HUAWEI","SPARE-ISSUE",
AM1227="SPARE-HS","SPARE-ISSUE",
AM1227="Power Telco","RAN ISSUE",AM1227="no impacts","no impacts"
),"")</f>
        <v>TX ISSUE</v>
      </c>
      <c r="AM1227" s="67" t="s">
        <v>6537</v>
      </c>
      <c r="AN1227" s="48" t="str" cm="1">
        <f t="array" ref="AN1227">IFERROR(_xlfn.IFS(
AM1227="MPR ISSUE","ACTIVE",
AM1227="BSS Hardware Issue","ACTIVE",
AM1227="Sites strategiques, MLL, Pylone, etc.","PASSIVE",
AM1227="AKTIVCO DEFAUT GE &amp; POWER Cabinet","PASSIVE",
AM1227="AKTIVCO Coupure ENEO &amp; Baisse de tension","PASSIVE",
AM1227="Coupure ENEO &amp; Baisse de tension","PASSIVE",
AM1227="Defaut GE &amp; POWER Cabinet","PASSIVE",
AM1227="Sharing","PASSIVE",
AM1227="Sites strategiques &amp; DataCenter","PASSIVE",
AM1227="Exclu","Exclu",
AM1227="SAT","ACTIVE",
AM1227="SPARE-ISSUE","SPARE-ISSUE",
AM1227="Fiber CAmtel","ACTIVE",
AM1227="Fiber AOF","ACTIVE",
AM1227="Projet OCM (HUAWEI)","PLANNED WORKS",
AM1227="Projet OCM (NOKIA)","PLANNED WORKS",
AM1227="ACCESS-ISSUE","ACCESS-ISSUE",
AM1227="Projet OCM (ZTE, NOKIA, autres projets)","PLANNED WORKS",
AM1227="No root CAuse","No root cause",
AM1227="ODU HS","ACTIVE",
AM1227="IP &amp; VLAN","ACTIVE",
AM1227="Warehouse HUAWEI","SPARE-ISSUE",
AM1227="SPARE-HS","SPARE-ISSUE",
AM1227="Power Telco","ACTIVE", AM1227="no impacts","no impacts"
),"")</f>
        <v>ACTIVE</v>
      </c>
      <c r="AO1227" s="93" t="s">
        <v>5710</v>
      </c>
      <c r="AP1227" s="127" t="str">
        <f>IFERROR(MID(AQ1227, SEARCH("CTR_", AQ1227), 7), IFERROR(MID(AQ1227, SEARCH("SUO_", AQ1227), 7), IFERROR(MID(AQ1227, SEARCH("SUD_", AQ1227), 7), IFERROR(MID(AQ1227, SEARCH("NRO_", AQ1227), 7), IFERROR(MID(AQ1227, SEARCH("ADM_", AQ1227), 7), IFERROR(MID(AQ1227, SEARCH("NRD_", AQ1227), 7), IFERROR(MID(AQ1227, SEARCH("EXN_", AQ1227), 7), IFERROR(MID(AQ1227, SEARCH("LIT_", AQ1227), 7), IFERROR(MID(AQ1227, SEARCH("EST_", AQ1227), 7), MID(AQ1227, SEARCH("OST_",AQ1227), 7))))))))))</f>
        <v>SUO_027</v>
      </c>
      <c r="AQ1227" s="9" t="s">
        <v>6528</v>
      </c>
      <c r="AR1227" s="17" t="s">
        <v>5710</v>
      </c>
      <c r="AS1227" s="7" t="s">
        <v>5537</v>
      </c>
      <c r="AT1227" s="6"/>
      <c r="AU1227" s="7"/>
      <c r="AV1227" s="3" t="s">
        <v>5537</v>
      </c>
      <c r="AW1227" s="18" t="s">
        <v>5537</v>
      </c>
      <c r="AX1227" s="18" t="s">
        <v>5537</v>
      </c>
      <c r="AY1227" s="18" t="s">
        <v>5537</v>
      </c>
      <c r="AZ1227" s="18" t="s">
        <v>5537</v>
      </c>
      <c r="BA1227" s="18" t="s">
        <v>5537</v>
      </c>
      <c r="BB1227" s="18" t="s">
        <v>5537</v>
      </c>
      <c r="BC1227" s="18" t="s">
        <v>5537</v>
      </c>
      <c r="BD1227" s="18" t="s">
        <v>5537</v>
      </c>
      <c r="BE1227" s="18" t="s">
        <v>5537</v>
      </c>
      <c r="BF1227" s="18" t="s">
        <v>5537</v>
      </c>
      <c r="BG1227" s="18" t="s">
        <v>5537</v>
      </c>
      <c r="BH1227" s="18" t="s">
        <v>5537</v>
      </c>
      <c r="BI1227" s="9" t="s">
        <v>5537</v>
      </c>
      <c r="BJ1227" s="14"/>
      <c r="BK1227" s="14" t="s">
        <v>5537</v>
      </c>
      <c r="BL1227" s="14" t="str">
        <f>_xlfn.XLOOKUP(B1227,'[4]cell downs 18042026 17h'!$B:$B,'[4]cell downs 18042026 17h'!$B:$B,"")</f>
        <v/>
      </c>
      <c r="BM1227" s="14" t="str">
        <f>_xlfn.XLOOKUP(B1227,'[5]Cells Huawei 19042026 15h'!$B:$B,'[5]Cells Huawei 19042026 15h'!$B:$B,"")</f>
        <v/>
      </c>
      <c r="BN1227" s="9" t="str">
        <f>_xlfn.XLOOKUP(B1227,'[6]cells down 19042026 9H40'!$B:$B,'[6]cells down 19042026 9H40'!$B:$B,"")</f>
        <v/>
      </c>
      <c r="BO1227" s="9" t="s">
        <v>5286</v>
      </c>
      <c r="BP1227" s="9" t="s">
        <v>5459</v>
      </c>
      <c r="BQ1227" s="115"/>
    </row>
    <row r="1228" spans="1:69" s="9" customFormat="1" x14ac:dyDescent="0.3">
      <c r="A1228" s="1" t="s">
        <v>4334</v>
      </c>
      <c r="B1228" s="8" t="s">
        <v>4335</v>
      </c>
      <c r="C1228" s="3" t="str">
        <f>_xlfn.XLOOKUP(B1228,'[1]daily break down'!$D:$D,'[1]daily break down'!$E:$E,"")</f>
        <v>SUD-OUEST</v>
      </c>
      <c r="D1228" s="1" t="s">
        <v>11</v>
      </c>
      <c r="E1228" s="1" t="s">
        <v>154</v>
      </c>
      <c r="F1228" s="3" t="s">
        <v>13</v>
      </c>
      <c r="G1228" s="1" t="s">
        <v>684</v>
      </c>
      <c r="H1228" s="32" t="str">
        <f>_xlfn.XLOOKUP(B1228,[2]CALCULATION!$B:$B,[2]CALCULATION!$H:$H,"")</f>
        <v>HUAWEI</v>
      </c>
      <c r="I1228" s="28">
        <v>0</v>
      </c>
      <c r="J1228" s="28">
        <v>0</v>
      </c>
      <c r="K1228" s="28">
        <v>0</v>
      </c>
      <c r="L1228" s="28">
        <v>0</v>
      </c>
      <c r="M1228" s="28">
        <v>0</v>
      </c>
      <c r="N1228" s="28">
        <v>0</v>
      </c>
      <c r="O1228" s="28">
        <v>0</v>
      </c>
      <c r="P1228" s="28">
        <v>0</v>
      </c>
      <c r="Q1228" s="28">
        <v>0</v>
      </c>
      <c r="R1228" s="28">
        <v>0</v>
      </c>
      <c r="S1228" s="94">
        <v>0</v>
      </c>
      <c r="T1228" s="94">
        <f>_xlfn.XLOOKUP(B1228,'[3]Nur des jours'!$B:$B,'[3]Nur des jours'!$U:$U,"")</f>
        <v>0</v>
      </c>
      <c r="U1228" s="94">
        <v>0</v>
      </c>
      <c r="V1228" s="94">
        <v>0</v>
      </c>
      <c r="W1228" s="94">
        <v>0</v>
      </c>
      <c r="X1228" s="94">
        <v>0</v>
      </c>
      <c r="Y1228" s="94">
        <v>2.0135803420339982E-2</v>
      </c>
      <c r="Z1228" s="94">
        <v>0</v>
      </c>
      <c r="AA1228" s="94">
        <v>0</v>
      </c>
      <c r="AB1228" s="94">
        <v>0</v>
      </c>
      <c r="AC1228" s="94">
        <f>_xlfn.XLOOKUP(B1228,'[3]Nur des jours'!$B:$B,'[3]Nur des jours'!$N:$N,"")</f>
        <v>0</v>
      </c>
      <c r="AD1228" s="94">
        <v>0</v>
      </c>
      <c r="AE1228" s="94">
        <v>0</v>
      </c>
      <c r="AF1228" s="94">
        <v>0</v>
      </c>
      <c r="AG1228" s="94">
        <v>0</v>
      </c>
      <c r="AH1228" s="94">
        <v>0</v>
      </c>
      <c r="AI1228" s="49" t="s">
        <v>6659</v>
      </c>
      <c r="AJ1228" s="49"/>
      <c r="AK1228" s="48" t="str" cm="1">
        <f t="array" ref="AK1228">IFERROR(_xlfn.IFS(
AM1228="MPR ISSUE","PDH",
AM1228="BSS Hardware Issue","BSS",
AM1228="Sites strategiques, MLL, Pylone, etc.","ENVTECH",
AM1228="AKTIVCO DEFAUT GE &amp; POWER Cabinet","AKTIVCO",
AM1228="AKTIVCO Coupure ENEO &amp; Baisse de tension","AKTIVCO GRID ONLY",
AM1228="Coupure ENEO &amp; Baisse de tension","IHS GRID ONLY",
AM1228="Defaut GE &amp; POWER Cabinet","IHS",
AM1228="Sharing","Partners",
AM1228="Sites strategiques &amp; DataCenter","SST &amp; DC",
AM1228="Exclu","Exclu",
AM1228="SAT","SAT",
AM1228="SPARE-ISSUE","SPARE-ISSUE",
AM1228="Fiber CAmtel","TRANS_FO_CAMTEL",
AM1228="Fiber AOF","Fiber AOF",
AM1228="Projet OCM (HUAWEI)","TRAVAUX-HUAWEI",
AM1228="Projet OCM (NOKIA)","TRAVAUX-NOKIA",
AM1228="ACCESS-ISSUE","ACCESS-ISSUE",
AM1228="Projet OCM (ZTE, NOKIA, autres projets)","TRAVAUX OCM",
AM1228="No root CAuse","No root cause",
AM1228="ODU HS","PDH",
AM1228="IP &amp; VLAN","PDH",
AM1228="Warehouse HUAWEI","SPARE-ISSUE",
AM1228="SPARE-HS","SPARE-ISSUE",
AM1228="Power Telco","BSS",AM1228="no impacts","no impacts"
),"")</f>
        <v>PDH</v>
      </c>
      <c r="AL1228" s="48" t="str" cm="1">
        <f t="array" ref="AL1228">IFERROR(_xlfn.IFS(
AM1228="MPR ISSUE","TX ISSUE",
AM1228="BSS Hardware Issue","RAN ISSUE",
AM1228="Sites strategiques, MLL, Pylone, etc.","ENVTECH",
AM1228="AKTIVCO DEFAUT GE &amp; POWER Cabinet","POWER ISSUE",
AM1228="AKTIVCO Coupure ENEO &amp; Baisse de tension","POWER ISSUE",
AM1228="Coupure ENEO &amp; Baisse de tension","POWER ISSUE",
AM1228="Defaut GE &amp; POWER Cabinet","POWER ISSUE",
AM1228="Sharing","POWER ISSUE",
AM1228="Sites strategiques &amp; DataCenter","POWER ISSUE",
AM1228="Exclu","Exclu",
AM1228="SAT","TX ISSUE",
AM1228="SPARE-ISSUE","SPARE-ISSUE",
AM1228="Fiber CAmtel","TX ISSUE",
AM1228="Fiber AOF","TX ISSUE",
AM1228="Projet OCM (HUAWEI)","TRAVAUX-HUAWEI",
AM1228="Projet OCM (NOKIA)","TRAVAUX -NOKIA",
AM1228="ACCESS-ISSUE","ACCESS-ISSUE",
AM1228="Projet OCM (ZTE, NOKIA, autres projets)","TRAVAUX OCM",
AM1228="No root CAuse","No root cause",
AM1228="ODU HS","TX ISSUE",
AM1228="IP &amp; VLAN","TX ISSUE",
AM1228="Warehouse HUAWEI","SPARE-ISSUE",
AM1228="SPARE-HS","SPARE-ISSUE",
AM1228="Power Telco","RAN ISSUE",AM1228="no impacts","no impacts"
),"")</f>
        <v>TX ISSUE</v>
      </c>
      <c r="AM1228" s="67" t="s">
        <v>6537</v>
      </c>
      <c r="AN1228" s="48" t="str" cm="1">
        <f t="array" ref="AN1228">IFERROR(_xlfn.IFS(
AM1228="MPR ISSUE","ACTIVE",
AM1228="BSS Hardware Issue","ACTIVE",
AM1228="Sites strategiques, MLL, Pylone, etc.","PASSIVE",
AM1228="AKTIVCO DEFAUT GE &amp; POWER Cabinet","PASSIVE",
AM1228="AKTIVCO Coupure ENEO &amp; Baisse de tension","PASSIVE",
AM1228="Coupure ENEO &amp; Baisse de tension","PASSIVE",
AM1228="Defaut GE &amp; POWER Cabinet","PASSIVE",
AM1228="Sharing","PASSIVE",
AM1228="Sites strategiques &amp; DataCenter","PASSIVE",
AM1228="Exclu","Exclu",
AM1228="SAT","ACTIVE",
AM1228="SPARE-ISSUE","SPARE-ISSUE",
AM1228="Fiber CAmtel","ACTIVE",
AM1228="Fiber AOF","ACTIVE",
AM1228="Projet OCM (HUAWEI)","PLANNED WORKS",
AM1228="Projet OCM (NOKIA)","PLANNED WORKS",
AM1228="ACCESS-ISSUE","ACCESS-ISSUE",
AM1228="Projet OCM (ZTE, NOKIA, autres projets)","PLANNED WORKS",
AM1228="No root CAuse","No root cause",
AM1228="ODU HS","ACTIVE",
AM1228="IP &amp; VLAN","ACTIVE",
AM1228="Warehouse HUAWEI","SPARE-ISSUE",
AM1228="SPARE-HS","SPARE-ISSUE",
AM1228="Power Telco","ACTIVE", AM1228="no impacts","no impacts"
),"")</f>
        <v>ACTIVE</v>
      </c>
      <c r="AO1228" s="93" t="s">
        <v>5710</v>
      </c>
      <c r="AP1228" s="127" t="str">
        <f>IFERROR(MID(AQ1228, SEARCH("CTR_", AQ1228), 7), IFERROR(MID(AQ1228, SEARCH("SUO_", AQ1228), 7), IFERROR(MID(AQ1228, SEARCH("SUD_", AQ1228), 7), IFERROR(MID(AQ1228, SEARCH("NRO_", AQ1228), 7), IFERROR(MID(AQ1228, SEARCH("ADM_", AQ1228), 7), IFERROR(MID(AQ1228, SEARCH("NRD_", AQ1228), 7), IFERROR(MID(AQ1228, SEARCH("EXN_", AQ1228), 7), IFERROR(MID(AQ1228, SEARCH("LIT_", AQ1228), 7), IFERROR(MID(AQ1228, SEARCH("EST_", AQ1228), 7), MID(AQ1228, SEARCH("OST_",AQ1228), 7))))))))))</f>
        <v>SUO_027</v>
      </c>
      <c r="AQ1228" s="9" t="s">
        <v>6570</v>
      </c>
      <c r="AR1228" s="17" t="s">
        <v>5710</v>
      </c>
      <c r="AS1228" s="7" t="s">
        <v>5537</v>
      </c>
      <c r="AT1228" s="6"/>
      <c r="AU1228" s="7"/>
      <c r="AV1228" s="3" t="s">
        <v>5537</v>
      </c>
      <c r="AW1228" s="18" t="s">
        <v>5537</v>
      </c>
      <c r="AX1228" s="18" t="s">
        <v>5537</v>
      </c>
      <c r="AY1228" s="18" t="s">
        <v>5537</v>
      </c>
      <c r="AZ1228" s="18" t="s">
        <v>5537</v>
      </c>
      <c r="BA1228" s="18" t="s">
        <v>5537</v>
      </c>
      <c r="BB1228" s="18" t="s">
        <v>5537</v>
      </c>
      <c r="BC1228" s="18" t="s">
        <v>5537</v>
      </c>
      <c r="BD1228" s="18" t="s">
        <v>5537</v>
      </c>
      <c r="BE1228" s="18" t="s">
        <v>5537</v>
      </c>
      <c r="BF1228" s="18" t="s">
        <v>5537</v>
      </c>
      <c r="BG1228" s="18" t="s">
        <v>5537</v>
      </c>
      <c r="BH1228" s="18" t="s">
        <v>5537</v>
      </c>
      <c r="BI1228" s="9" t="s">
        <v>5537</v>
      </c>
      <c r="BJ1228" s="14"/>
      <c r="BK1228" s="14" t="s">
        <v>5537</v>
      </c>
      <c r="BL1228" s="14" t="str">
        <f>_xlfn.XLOOKUP(B1228,'[4]cell downs 18042026 17h'!$B:$B,'[4]cell downs 18042026 17h'!$B:$B,"")</f>
        <v/>
      </c>
      <c r="BM1228" s="14" t="str">
        <f>_xlfn.XLOOKUP(B1228,'[5]Cells Huawei 19042026 15h'!$B:$B,'[5]Cells Huawei 19042026 15h'!$B:$B,"")</f>
        <v/>
      </c>
      <c r="BN1228" s="9" t="str">
        <f>_xlfn.XLOOKUP(B1228,'[6]cells down 19042026 9H40'!$B:$B,'[6]cells down 19042026 9H40'!$B:$B,"")</f>
        <v/>
      </c>
      <c r="BO1228" s="9" t="s">
        <v>4335</v>
      </c>
      <c r="BP1228" s="9" t="s">
        <v>12</v>
      </c>
      <c r="BQ1228" s="115"/>
    </row>
    <row r="1229" spans="1:69" s="9" customFormat="1" x14ac:dyDescent="0.3">
      <c r="A1229" s="1" t="s">
        <v>5267</v>
      </c>
      <c r="B1229" s="8" t="s">
        <v>5268</v>
      </c>
      <c r="C1229" s="3" t="str">
        <f>_xlfn.XLOOKUP(B1229,'[1]daily break down'!$D:$D,'[1]daily break down'!$E:$E,"")</f>
        <v>SUD-OUEST</v>
      </c>
      <c r="D1229" s="1" t="s">
        <v>11</v>
      </c>
      <c r="E1229" s="1" t="s">
        <v>1160</v>
      </c>
      <c r="F1229" s="3" t="s">
        <v>13</v>
      </c>
      <c r="G1229" s="1" t="s">
        <v>684</v>
      </c>
      <c r="H1229" s="32" t="str">
        <f>_xlfn.XLOOKUP(B1229,[2]CALCULATION!$B:$B,[2]CALCULATION!$H:$H,"")</f>
        <v>Huawei</v>
      </c>
      <c r="I1229" s="28">
        <v>0</v>
      </c>
      <c r="J1229" s="28">
        <v>0</v>
      </c>
      <c r="K1229" s="28">
        <v>0</v>
      </c>
      <c r="L1229" s="28">
        <v>0</v>
      </c>
      <c r="M1229" s="28">
        <v>0</v>
      </c>
      <c r="N1229" s="28">
        <v>0</v>
      </c>
      <c r="O1229" s="28">
        <v>0</v>
      </c>
      <c r="P1229" s="28">
        <v>0</v>
      </c>
      <c r="Q1229" s="28">
        <v>0</v>
      </c>
      <c r="R1229" s="28">
        <v>0</v>
      </c>
      <c r="S1229" s="94">
        <v>0</v>
      </c>
      <c r="T1229" s="94">
        <f>_xlfn.XLOOKUP(B1229,'[3]Nur des jours'!$B:$B,'[3]Nur des jours'!$U:$U,"")</f>
        <v>0</v>
      </c>
      <c r="U1229" s="94">
        <v>0</v>
      </c>
      <c r="V1229" s="94">
        <v>0</v>
      </c>
      <c r="W1229" s="94">
        <v>0</v>
      </c>
      <c r="X1229" s="94">
        <v>2.4255706511658433E-2</v>
      </c>
      <c r="Y1229" s="94">
        <v>2.0117968342022584E-2</v>
      </c>
      <c r="Z1229" s="94">
        <v>0</v>
      </c>
      <c r="AA1229" s="94">
        <v>0</v>
      </c>
      <c r="AB1229" s="94">
        <v>0</v>
      </c>
      <c r="AC1229" s="94">
        <f>_xlfn.XLOOKUP(B1229,'[3]Nur des jours'!$B:$B,'[3]Nur des jours'!$N:$N,"")</f>
        <v>0</v>
      </c>
      <c r="AD1229" s="94">
        <v>0</v>
      </c>
      <c r="AE1229" s="94">
        <v>0</v>
      </c>
      <c r="AF1229" s="94">
        <v>0</v>
      </c>
      <c r="AG1229" s="94">
        <v>0</v>
      </c>
      <c r="AH1229" s="94">
        <v>0</v>
      </c>
      <c r="AI1229" s="49" t="s">
        <v>6659</v>
      </c>
      <c r="AJ1229" s="49"/>
      <c r="AK1229" s="48" t="str" cm="1">
        <f t="array" ref="AK1229">IFERROR(_xlfn.IFS(
AM1229="MPR ISSUE","PDH",
AM1229="BSS Hardware Issue","BSS",
AM1229="Sites strategiques, MLL, Pylone, etc.","ENVTECH",
AM1229="AKTIVCO DEFAUT GE &amp; POWER Cabinet","AKTIVCO",
AM1229="AKTIVCO Coupure ENEO &amp; Baisse de tension","AKTIVCO GRID ONLY",
AM1229="Coupure ENEO &amp; Baisse de tension","IHS GRID ONLY",
AM1229="Defaut GE &amp; POWER Cabinet","IHS",
AM1229="Sharing","Partners",
AM1229="Sites strategiques &amp; DataCenter","SST &amp; DC",
AM1229="Exclu","Exclu",
AM1229="SAT","SAT",
AM1229="SPARE-ISSUE","SPARE-ISSUE",
AM1229="Fiber CAmtel","TRANS_FO_CAMTEL",
AM1229="Fiber AOF","Fiber AOF",
AM1229="Projet OCM (HUAWEI)","TRAVAUX-HUAWEI",
AM1229="Projet OCM (NOKIA)","TRAVAUX-NOKIA",
AM1229="ACCESS-ISSUE","ACCESS-ISSUE",
AM1229="Projet OCM (ZTE, NOKIA, autres projets)","TRAVAUX OCM",
AM1229="No root CAuse","No root cause",
AM1229="ODU HS","PDH",
AM1229="IP &amp; VLAN","PDH",
AM1229="Warehouse HUAWEI","SPARE-ISSUE",
AM1229="SPARE-HS","SPARE-ISSUE",
AM1229="Power Telco","BSS",AM1229="no impacts","no impacts"
),"")</f>
        <v>PDH</v>
      </c>
      <c r="AL1229" s="48" t="str" cm="1">
        <f t="array" ref="AL1229">IFERROR(_xlfn.IFS(
AM1229="MPR ISSUE","TX ISSUE",
AM1229="BSS Hardware Issue","RAN ISSUE",
AM1229="Sites strategiques, MLL, Pylone, etc.","ENVTECH",
AM1229="AKTIVCO DEFAUT GE &amp; POWER Cabinet","POWER ISSUE",
AM1229="AKTIVCO Coupure ENEO &amp; Baisse de tension","POWER ISSUE",
AM1229="Coupure ENEO &amp; Baisse de tension","POWER ISSUE",
AM1229="Defaut GE &amp; POWER Cabinet","POWER ISSUE",
AM1229="Sharing","POWER ISSUE",
AM1229="Sites strategiques &amp; DataCenter","POWER ISSUE",
AM1229="Exclu","Exclu",
AM1229="SAT","TX ISSUE",
AM1229="SPARE-ISSUE","SPARE-ISSUE",
AM1229="Fiber CAmtel","TX ISSUE",
AM1229="Fiber AOF","TX ISSUE",
AM1229="Projet OCM (HUAWEI)","TRAVAUX-HUAWEI",
AM1229="Projet OCM (NOKIA)","TRAVAUX -NOKIA",
AM1229="ACCESS-ISSUE","ACCESS-ISSUE",
AM1229="Projet OCM (ZTE, NOKIA, autres projets)","TRAVAUX OCM",
AM1229="No root CAuse","No root cause",
AM1229="ODU HS","TX ISSUE",
AM1229="IP &amp; VLAN","TX ISSUE",
AM1229="Warehouse HUAWEI","SPARE-ISSUE",
AM1229="SPARE-HS","SPARE-ISSUE",
AM1229="Power Telco","RAN ISSUE",AM1229="no impacts","no impacts"
),"")</f>
        <v>TX ISSUE</v>
      </c>
      <c r="AM1229" s="67" t="s">
        <v>6537</v>
      </c>
      <c r="AN1229" s="48" t="str" cm="1">
        <f t="array" ref="AN1229">IFERROR(_xlfn.IFS(
AM1229="MPR ISSUE","ACTIVE",
AM1229="BSS Hardware Issue","ACTIVE",
AM1229="Sites strategiques, MLL, Pylone, etc.","PASSIVE",
AM1229="AKTIVCO DEFAUT GE &amp; POWER Cabinet","PASSIVE",
AM1229="AKTIVCO Coupure ENEO &amp; Baisse de tension","PASSIVE",
AM1229="Coupure ENEO &amp; Baisse de tension","PASSIVE",
AM1229="Defaut GE &amp; POWER Cabinet","PASSIVE",
AM1229="Sharing","PASSIVE",
AM1229="Sites strategiques &amp; DataCenter","PASSIVE",
AM1229="Exclu","Exclu",
AM1229="SAT","ACTIVE",
AM1229="SPARE-ISSUE","SPARE-ISSUE",
AM1229="Fiber CAmtel","ACTIVE",
AM1229="Fiber AOF","ACTIVE",
AM1229="Projet OCM (HUAWEI)","PLANNED WORKS",
AM1229="Projet OCM (NOKIA)","PLANNED WORKS",
AM1229="ACCESS-ISSUE","ACCESS-ISSUE",
AM1229="Projet OCM (ZTE, NOKIA, autres projets)","PLANNED WORKS",
AM1229="No root CAuse","No root cause",
AM1229="ODU HS","ACTIVE",
AM1229="IP &amp; VLAN","ACTIVE",
AM1229="Warehouse HUAWEI","SPARE-ISSUE",
AM1229="SPARE-HS","SPARE-ISSUE",
AM1229="Power Telco","ACTIVE", AM1229="no impacts","no impacts"
),"")</f>
        <v>ACTIVE</v>
      </c>
      <c r="AO1229" s="93" t="s">
        <v>5710</v>
      </c>
      <c r="AP1229" s="127" t="str">
        <f>IFERROR(MID(AQ1229, SEARCH("CTR_", AQ1229), 7), IFERROR(MID(AQ1229, SEARCH("SUO_", AQ1229), 7), IFERROR(MID(AQ1229, SEARCH("SUD_", AQ1229), 7), IFERROR(MID(AQ1229, SEARCH("NRO_", AQ1229), 7), IFERROR(MID(AQ1229, SEARCH("ADM_", AQ1229), 7), IFERROR(MID(AQ1229, SEARCH("NRD_", AQ1229), 7), IFERROR(MID(AQ1229, SEARCH("EXN_", AQ1229), 7), IFERROR(MID(AQ1229, SEARCH("LIT_", AQ1229), 7), IFERROR(MID(AQ1229, SEARCH("EST_", AQ1229), 7), MID(AQ1229, SEARCH("OST_",AQ1229), 7))))))))))</f>
        <v>SUO_027</v>
      </c>
      <c r="AQ1229" s="9" t="s">
        <v>6570</v>
      </c>
      <c r="AR1229" s="17" t="s">
        <v>5710</v>
      </c>
      <c r="AS1229" s="7" t="s">
        <v>5537</v>
      </c>
      <c r="AT1229" s="6"/>
      <c r="AU1229" s="7"/>
      <c r="AV1229" s="3" t="s">
        <v>5537</v>
      </c>
      <c r="AW1229" s="18" t="s">
        <v>5537</v>
      </c>
      <c r="AX1229" s="18" t="s">
        <v>5537</v>
      </c>
      <c r="AY1229" s="18" t="s">
        <v>5537</v>
      </c>
      <c r="AZ1229" s="18" t="s">
        <v>5537</v>
      </c>
      <c r="BA1229" s="18" t="s">
        <v>5537</v>
      </c>
      <c r="BB1229" s="18" t="s">
        <v>5537</v>
      </c>
      <c r="BC1229" s="18" t="s">
        <v>5537</v>
      </c>
      <c r="BD1229" s="18" t="s">
        <v>5537</v>
      </c>
      <c r="BE1229" s="18" t="s">
        <v>5537</v>
      </c>
      <c r="BF1229" s="18" t="s">
        <v>5537</v>
      </c>
      <c r="BG1229" s="18" t="s">
        <v>5537</v>
      </c>
      <c r="BH1229" s="18" t="s">
        <v>5537</v>
      </c>
      <c r="BI1229" s="9" t="s">
        <v>5537</v>
      </c>
      <c r="BJ1229" s="14"/>
      <c r="BK1229" s="14" t="s">
        <v>5537</v>
      </c>
      <c r="BL1229" s="14" t="str">
        <f>_xlfn.XLOOKUP(B1229,'[4]cell downs 18042026 17h'!$B:$B,'[4]cell downs 18042026 17h'!$B:$B,"")</f>
        <v/>
      </c>
      <c r="BM1229" s="14" t="str">
        <f>_xlfn.XLOOKUP(B1229,'[5]Cells Huawei 19042026 15h'!$B:$B,'[5]Cells Huawei 19042026 15h'!$B:$B,"")</f>
        <v/>
      </c>
      <c r="BN1229" s="9" t="str">
        <f>_xlfn.XLOOKUP(B1229,'[6]cells down 19042026 9H40'!$B:$B,'[6]cells down 19042026 9H40'!$B:$B,"")</f>
        <v/>
      </c>
      <c r="BO1229" s="9" t="s">
        <v>5268</v>
      </c>
      <c r="BP1229" s="9" t="s">
        <v>318</v>
      </c>
      <c r="BQ1229" s="115"/>
    </row>
    <row r="1230" spans="1:69" s="9" customFormat="1" ht="100.8" x14ac:dyDescent="0.3">
      <c r="A1230" s="1" t="s">
        <v>5260</v>
      </c>
      <c r="B1230" s="8" t="s">
        <v>5261</v>
      </c>
      <c r="C1230" s="3" t="str">
        <f>_xlfn.XLOOKUP(B1230,'[1]daily break down'!$D:$D,'[1]daily break down'!$E:$E,"")</f>
        <v>SUD-OUEST</v>
      </c>
      <c r="D1230" s="1" t="s">
        <v>11</v>
      </c>
      <c r="E1230" s="1" t="s">
        <v>154</v>
      </c>
      <c r="F1230" s="3" t="s">
        <v>13</v>
      </c>
      <c r="G1230" s="1" t="s">
        <v>5262</v>
      </c>
      <c r="H1230" s="32" t="str">
        <f>_xlfn.XLOOKUP(B1230,[2]CALCULATION!$B:$B,[2]CALCULATION!$H:$H,"")</f>
        <v>HUAWEI</v>
      </c>
      <c r="I1230" s="28">
        <v>0</v>
      </c>
      <c r="J1230" s="28">
        <v>0</v>
      </c>
      <c r="K1230" s="28">
        <v>0</v>
      </c>
      <c r="L1230" s="28">
        <v>0</v>
      </c>
      <c r="M1230" s="28">
        <v>0</v>
      </c>
      <c r="N1230" s="28">
        <v>0</v>
      </c>
      <c r="O1230" s="28">
        <v>0</v>
      </c>
      <c r="P1230" s="28">
        <v>0</v>
      </c>
      <c r="Q1230" s="28">
        <v>0</v>
      </c>
      <c r="R1230" s="28">
        <v>0</v>
      </c>
      <c r="S1230" s="94">
        <v>0</v>
      </c>
      <c r="T1230" s="94">
        <f>_xlfn.XLOOKUP(B1230,'[3]Nur des jours'!$B:$B,'[3]Nur des jours'!$U:$U,"")</f>
        <v>0</v>
      </c>
      <c r="U1230" s="94">
        <v>0</v>
      </c>
      <c r="V1230" s="94">
        <v>0</v>
      </c>
      <c r="W1230" s="94">
        <v>0</v>
      </c>
      <c r="X1230" s="94">
        <v>6.3136177243581504E-3</v>
      </c>
      <c r="Y1230" s="94">
        <v>1.9850442167261645E-2</v>
      </c>
      <c r="Z1230" s="94">
        <v>0</v>
      </c>
      <c r="AA1230" s="94">
        <v>0</v>
      </c>
      <c r="AB1230" s="94">
        <v>0</v>
      </c>
      <c r="AC1230" s="94">
        <f>_xlfn.XLOOKUP(B1230,'[3]Nur des jours'!$B:$B,'[3]Nur des jours'!$N:$N,"")</f>
        <v>0</v>
      </c>
      <c r="AD1230" s="94">
        <v>0</v>
      </c>
      <c r="AE1230" s="94">
        <v>0</v>
      </c>
      <c r="AF1230" s="94">
        <v>0</v>
      </c>
      <c r="AG1230" s="94">
        <v>0</v>
      </c>
      <c r="AH1230" s="94">
        <v>0</v>
      </c>
      <c r="AI1230" s="49" t="s">
        <v>5559</v>
      </c>
      <c r="AJ1230" s="49"/>
      <c r="AK1230" s="48" t="str" cm="1">
        <f t="array" ref="AK1230">IFERROR(_xlfn.IFS(
AM1230="MPR ISSUE","PDH",
AM1230="BSS Hardware Issue","BSS",
AM1230="Sites strategiques, MLL, Pylone, etc.","ENVTECH",
AM1230="AKTIVCO DEFAUT GE &amp; POWER Cabinet","AKTIVCO",
AM1230="AKTIVCO Coupure ENEO &amp; Baisse de tension","AKTIVCO GRID ONLY",
AM1230="Coupure ENEO &amp; Baisse de tension","IHS GRID ONLY",
AM1230="Defaut GE &amp; POWER Cabinet","IHS",
AM1230="Sharing","Partners",
AM1230="Sites strategiques &amp; DataCenter","SST &amp; DC",
AM1230="Exclu","Exclu",
AM1230="SAT","SAT",
AM1230="SPARE-ISSUE","SPARE-ISSUE",
AM1230="Fiber CAmtel","TRANS_FO_CAMTEL",
AM1230="Fiber AOF","Fiber AOF",
AM1230="Projet OCM (HUAWEI)","TRAVAUX-HUAWEI",
AM1230="Projet OCM (NOKIA)","TRAVAUX-NOKIA",
AM1230="ACCESS-ISSUE","ACCESS-ISSUE",
AM1230="Projet OCM (ZTE, NOKIA, autres projets)","TRAVAUX OCM",
AM1230="No root CAuse","No root cause",
AM1230="ODU HS","PDH",
AM1230="IP &amp; VLAN","PDH",
AM1230="Warehouse HUAWEI","SPARE-ISSUE",
AM1230="SPARE-HS","SPARE-ISSUE",
AM1230="Power Telco","BSS",AM1230="no impacts","no impacts"
),"")</f>
        <v>PDH</v>
      </c>
      <c r="AL1230" s="48" t="str" cm="1">
        <f t="array" ref="AL1230">IFERROR(_xlfn.IFS(
AM1230="MPR ISSUE","TX ISSUE",
AM1230="BSS Hardware Issue","RAN ISSUE",
AM1230="Sites strategiques, MLL, Pylone, etc.","ENVTECH",
AM1230="AKTIVCO DEFAUT GE &amp; POWER Cabinet","POWER ISSUE",
AM1230="AKTIVCO Coupure ENEO &amp; Baisse de tension","POWER ISSUE",
AM1230="Coupure ENEO &amp; Baisse de tension","POWER ISSUE",
AM1230="Defaut GE &amp; POWER Cabinet","POWER ISSUE",
AM1230="Sharing","POWER ISSUE",
AM1230="Sites strategiques &amp; DataCenter","POWER ISSUE",
AM1230="Exclu","Exclu",
AM1230="SAT","TX ISSUE",
AM1230="SPARE-ISSUE","SPARE-ISSUE",
AM1230="Fiber CAmtel","TX ISSUE",
AM1230="Fiber AOF","TX ISSUE",
AM1230="Projet OCM (HUAWEI)","TRAVAUX-HUAWEI",
AM1230="Projet OCM (NOKIA)","TRAVAUX -NOKIA",
AM1230="ACCESS-ISSUE","ACCESS-ISSUE",
AM1230="Projet OCM (ZTE, NOKIA, autres projets)","TRAVAUX OCM",
AM1230="No root CAuse","No root cause",
AM1230="ODU HS","TX ISSUE",
AM1230="IP &amp; VLAN","TX ISSUE",
AM1230="Warehouse HUAWEI","SPARE-ISSUE",
AM1230="SPARE-HS","SPARE-ISSUE",
AM1230="Power Telco","RAN ISSUE",AM1230="no impacts","no impacts"
),"")</f>
        <v>TX ISSUE</v>
      </c>
      <c r="AM1230" s="67" t="s">
        <v>6537</v>
      </c>
      <c r="AN1230" s="48" t="str" cm="1">
        <f t="array" ref="AN1230">IFERROR(_xlfn.IFS(
AM1230="MPR ISSUE","ACTIVE",
AM1230="BSS Hardware Issue","ACTIVE",
AM1230="Sites strategiques, MLL, Pylone, etc.","PASSIVE",
AM1230="AKTIVCO DEFAUT GE &amp; POWER Cabinet","PASSIVE",
AM1230="AKTIVCO Coupure ENEO &amp; Baisse de tension","PASSIVE",
AM1230="Coupure ENEO &amp; Baisse de tension","PASSIVE",
AM1230="Defaut GE &amp; POWER Cabinet","PASSIVE",
AM1230="Sharing","PASSIVE",
AM1230="Sites strategiques &amp; DataCenter","PASSIVE",
AM1230="Exclu","Exclu",
AM1230="SAT","ACTIVE",
AM1230="SPARE-ISSUE","SPARE-ISSUE",
AM1230="Fiber CAmtel","ACTIVE",
AM1230="Fiber AOF","ACTIVE",
AM1230="Projet OCM (HUAWEI)","PLANNED WORKS",
AM1230="Projet OCM (NOKIA)","PLANNED WORKS",
AM1230="ACCESS-ISSUE","ACCESS-ISSUE",
AM1230="Projet OCM (ZTE, NOKIA, autres projets)","PLANNED WORKS",
AM1230="No root CAuse","No root cause",
AM1230="ODU HS","ACTIVE",
AM1230="IP &amp; VLAN","ACTIVE",
AM1230="Warehouse HUAWEI","SPARE-ISSUE",
AM1230="SPARE-HS","SPARE-ISSUE",
AM1230="Power Telco","ACTIVE", AM1230="no impacts","no impacts"
),"")</f>
        <v>ACTIVE</v>
      </c>
      <c r="AO1230" s="101" t="s">
        <v>5710</v>
      </c>
      <c r="AP1230" s="127" t="str">
        <f>IFERROR(MID(AQ1230, SEARCH("CTR_", AQ1230), 7), IFERROR(MID(AQ1230, SEARCH("SUO_", AQ1230), 7), IFERROR(MID(AQ1230, SEARCH("SUD_", AQ1230), 7), IFERROR(MID(AQ1230, SEARCH("NRO_", AQ1230), 7), IFERROR(MID(AQ1230, SEARCH("ADM_", AQ1230), 7), IFERROR(MID(AQ1230, SEARCH("NRD_", AQ1230), 7), IFERROR(MID(AQ1230, SEARCH("EXN_", AQ1230), 7), IFERROR(MID(AQ1230, SEARCH("LIT_", AQ1230), 7), IFERROR(MID(AQ1230, SEARCH("EST_", AQ1230), 7), MID(AQ1230, SEARCH("OST_",AQ1230), 7))))))))))</f>
        <v>SUO_027</v>
      </c>
      <c r="AQ1230" s="9" t="s">
        <v>6570</v>
      </c>
      <c r="AR1230" s="17" t="s">
        <v>5710</v>
      </c>
      <c r="AS1230" s="7" t="s">
        <v>5537</v>
      </c>
      <c r="AT1230" s="6"/>
      <c r="AU1230" s="7"/>
      <c r="AV1230" s="3" t="s">
        <v>5537</v>
      </c>
      <c r="AW1230" s="18" t="s">
        <v>5537</v>
      </c>
      <c r="AX1230" s="18" t="s">
        <v>5537</v>
      </c>
      <c r="AY1230" s="18" t="s">
        <v>5537</v>
      </c>
      <c r="AZ1230" s="18" t="s">
        <v>5537</v>
      </c>
      <c r="BA1230" s="18" t="s">
        <v>5537</v>
      </c>
      <c r="BB1230" s="18" t="s">
        <v>5537</v>
      </c>
      <c r="BC1230" s="18" t="s">
        <v>5537</v>
      </c>
      <c r="BD1230" s="18" t="s">
        <v>5537</v>
      </c>
      <c r="BE1230" s="18" t="s">
        <v>5537</v>
      </c>
      <c r="BF1230" s="18" t="s">
        <v>5537</v>
      </c>
      <c r="BG1230" s="18" t="s">
        <v>5537</v>
      </c>
      <c r="BH1230" s="18" t="s">
        <v>5537</v>
      </c>
      <c r="BI1230" s="9" t="s">
        <v>5537</v>
      </c>
      <c r="BJ1230" s="14"/>
      <c r="BK1230" s="14" t="s">
        <v>5537</v>
      </c>
      <c r="BL1230" s="14" t="str">
        <f>_xlfn.XLOOKUP(B1230,'[4]cell downs 18042026 17h'!$B:$B,'[4]cell downs 18042026 17h'!$B:$B,"")</f>
        <v/>
      </c>
      <c r="BM1230" s="14" t="str">
        <f>_xlfn.XLOOKUP(B1230,'[5]Cells Huawei 19042026 15h'!$B:$B,'[5]Cells Huawei 19042026 15h'!$B:$B,"")</f>
        <v/>
      </c>
      <c r="BN1230" s="9" t="str">
        <f>_xlfn.XLOOKUP(B1230,'[6]cells down 19042026 9H40'!$B:$B,'[6]cells down 19042026 9H40'!$B:$B,"")</f>
        <v/>
      </c>
      <c r="BO1230" s="9" t="s">
        <v>5261</v>
      </c>
      <c r="BP1230" s="9" t="s">
        <v>5537</v>
      </c>
      <c r="BQ1230" s="115"/>
    </row>
    <row r="1231" spans="1:69" s="9" customFormat="1" x14ac:dyDescent="0.3">
      <c r="A1231" s="1" t="s">
        <v>5147</v>
      </c>
      <c r="B1231" s="8" t="s">
        <v>5148</v>
      </c>
      <c r="C1231" s="3" t="str">
        <f>_xlfn.XLOOKUP(B1231,'[1]daily break down'!$D:$D,'[1]daily break down'!$E:$E,"")</f>
        <v>OUEST</v>
      </c>
      <c r="D1231" s="1" t="s">
        <v>21</v>
      </c>
      <c r="E1231" s="1" t="s">
        <v>80</v>
      </c>
      <c r="F1231" s="3" t="s">
        <v>102</v>
      </c>
      <c r="G1231" s="1" t="s">
        <v>1799</v>
      </c>
      <c r="H1231" s="32" t="str">
        <f>_xlfn.XLOOKUP(B1231,[2]CALCULATION!$B:$B,[2]CALCULATION!$H:$H,"")</f>
        <v>HUAWEI</v>
      </c>
      <c r="I1231" s="28">
        <v>0</v>
      </c>
      <c r="J1231" s="28">
        <v>0</v>
      </c>
      <c r="K1231" s="28">
        <v>0</v>
      </c>
      <c r="L1231" s="28">
        <v>0</v>
      </c>
      <c r="M1231" s="28">
        <v>0</v>
      </c>
      <c r="N1231" s="28">
        <v>0</v>
      </c>
      <c r="O1231" s="28">
        <v>0</v>
      </c>
      <c r="P1231" s="28">
        <v>0</v>
      </c>
      <c r="Q1231" s="28">
        <v>0</v>
      </c>
      <c r="R1231" s="28">
        <v>0</v>
      </c>
      <c r="S1231" s="94">
        <v>0</v>
      </c>
      <c r="T1231" s="94">
        <f>_xlfn.XLOOKUP(B1231,'[3]Nur des jours'!$B:$B,'[3]Nur des jours'!$U:$U,"")</f>
        <v>0</v>
      </c>
      <c r="U1231" s="94">
        <v>0</v>
      </c>
      <c r="V1231" s="94">
        <v>0</v>
      </c>
      <c r="W1231" s="94">
        <v>2.4255706511658433E-2</v>
      </c>
      <c r="X1231" s="94">
        <v>2.4879934252767289E-2</v>
      </c>
      <c r="Y1231" s="94">
        <v>1.9154874112883205E-2</v>
      </c>
      <c r="Z1231" s="94">
        <v>0</v>
      </c>
      <c r="AA1231" s="94">
        <v>0</v>
      </c>
      <c r="AB1231" s="94">
        <v>0</v>
      </c>
      <c r="AC1231" s="94">
        <f>_xlfn.XLOOKUP(B1231,'[3]Nur des jours'!$B:$B,'[3]Nur des jours'!$N:$N,"")</f>
        <v>0</v>
      </c>
      <c r="AD1231" s="94">
        <v>0</v>
      </c>
      <c r="AE1231" s="94">
        <v>0</v>
      </c>
      <c r="AF1231" s="94">
        <v>0</v>
      </c>
      <c r="AG1231" s="94">
        <v>0</v>
      </c>
      <c r="AH1231" s="94">
        <v>0</v>
      </c>
      <c r="AI1231" s="49" t="s">
        <v>5559</v>
      </c>
      <c r="AJ1231" s="49"/>
      <c r="AK1231" s="48" t="str" cm="1">
        <f t="array" ref="AK1231">IFERROR(_xlfn.IFS(
AM1231="MPR ISSUE","PDH",
AM1231="BSS Hardware Issue","BSS",
AM1231="Sites strategiques, MLL, Pylone, etc.","ENVTECH",
AM1231="AKTIVCO DEFAUT GE &amp; POWER Cabinet","AKTIVCO",
AM1231="AKTIVCO Coupure ENEO &amp; Baisse de tension","AKTIVCO GRID ONLY",
AM1231="Coupure ENEO &amp; Baisse de tension","IHS GRID ONLY",
AM1231="Defaut GE &amp; POWER Cabinet","IHS",
AM1231="Sharing","Partners",
AM1231="Sites strategiques &amp; DataCenter","SST &amp; DC",
AM1231="Exclu","Exclu",
AM1231="SAT","SAT",
AM1231="SPARE-ISSUE","SPARE-ISSUE",
AM1231="Fiber CAmtel","TRANS_FO_CAMTEL",
AM1231="Fiber AOF","Fiber AOF",
AM1231="Projet OCM (HUAWEI)","TRAVAUX-HUAWEI",
AM1231="Projet OCM (NOKIA)","TRAVAUX-NOKIA",
AM1231="ACCESS-ISSUE","ACCESS-ISSUE",
AM1231="Projet OCM (ZTE, NOKIA, autres projets)","TRAVAUX OCM",
AM1231="No root CAuse","No root cause",
AM1231="ODU HS","PDH",
AM1231="IP &amp; VLAN","PDH",
AM1231="Warehouse HUAWEI","SPARE-ISSUE",
AM1231="SPARE-HS","SPARE-ISSUE",
AM1231="Power Telco","BSS",AM1231="no impacts","no impacts"
),"")</f>
        <v>no impacts</v>
      </c>
      <c r="AL1231" s="48" t="str" cm="1">
        <f t="array" ref="AL1231">IFERROR(_xlfn.IFS(
AM1231="MPR ISSUE","TX ISSUE",
AM1231="BSS Hardware Issue","RAN ISSUE",
AM1231="Sites strategiques, MLL, Pylone, etc.","ENVTECH",
AM1231="AKTIVCO DEFAUT GE &amp; POWER Cabinet","POWER ISSUE",
AM1231="AKTIVCO Coupure ENEO &amp; Baisse de tension","POWER ISSUE",
AM1231="Coupure ENEO &amp; Baisse de tension","POWER ISSUE",
AM1231="Defaut GE &amp; POWER Cabinet","POWER ISSUE",
AM1231="Sharing","POWER ISSUE",
AM1231="Sites strategiques &amp; DataCenter","POWER ISSUE",
AM1231="Exclu","Exclu",
AM1231="SAT","TX ISSUE",
AM1231="SPARE-ISSUE","SPARE-ISSUE",
AM1231="Fiber CAmtel","TX ISSUE",
AM1231="Fiber AOF","TX ISSUE",
AM1231="Projet OCM (HUAWEI)","TRAVAUX-HUAWEI",
AM1231="Projet OCM (NOKIA)","TRAVAUX -NOKIA",
AM1231="ACCESS-ISSUE","ACCESS-ISSUE",
AM1231="Projet OCM (ZTE, NOKIA, autres projets)","TRAVAUX OCM",
AM1231="No root CAuse","No root cause",
AM1231="ODU HS","TX ISSUE",
AM1231="IP &amp; VLAN","TX ISSUE",
AM1231="Warehouse HUAWEI","SPARE-ISSUE",
AM1231="SPARE-HS","SPARE-ISSUE",
AM1231="Power Telco","RAN ISSUE",AM1231="no impacts","no impacts"
),"")</f>
        <v>no impacts</v>
      </c>
      <c r="AM1231" s="67" t="s">
        <v>5605</v>
      </c>
      <c r="AN1231" s="48" t="str" cm="1">
        <f t="array" ref="AN1231">IFERROR(_xlfn.IFS(
AM1231="MPR ISSUE","ACTIVE",
AM1231="BSS Hardware Issue","ACTIVE",
AM1231="Sites strategiques, MLL, Pylone, etc.","PASSIVE",
AM1231="AKTIVCO DEFAUT GE &amp; POWER Cabinet","PASSIVE",
AM1231="AKTIVCO Coupure ENEO &amp; Baisse de tension","PASSIVE",
AM1231="Coupure ENEO &amp; Baisse de tension","PASSIVE",
AM1231="Defaut GE &amp; POWER Cabinet","PASSIVE",
AM1231="Sharing","PASSIVE",
AM1231="Sites strategiques &amp; DataCenter","PASSIVE",
AM1231="Exclu","Exclu",
AM1231="SAT","ACTIVE",
AM1231="SPARE-ISSUE","SPARE-ISSUE",
AM1231="Fiber CAmtel","ACTIVE",
AM1231="Fiber AOF","ACTIVE",
AM1231="Projet OCM (HUAWEI)","PLANNED WORKS",
AM1231="Projet OCM (NOKIA)","PLANNED WORKS",
AM1231="ACCESS-ISSUE","ACCESS-ISSUE",
AM1231="Projet OCM (ZTE, NOKIA, autres projets)","PLANNED WORKS",
AM1231="No root CAuse","No root cause",
AM1231="ODU HS","ACTIVE",
AM1231="IP &amp; VLAN","ACTIVE",
AM1231="Warehouse HUAWEI","SPARE-ISSUE",
AM1231="SPARE-HS","SPARE-ISSUE",
AM1231="Power Telco","ACTIVE", AM1231="no impacts","no impacts"
),"")</f>
        <v>no impacts</v>
      </c>
      <c r="AO1231" s="93" t="s">
        <v>5537</v>
      </c>
      <c r="AP1231" s="101" t="str">
        <f>B1231</f>
        <v>OST_282</v>
      </c>
      <c r="AQ1231" s="9" t="s">
        <v>6529</v>
      </c>
      <c r="AR1231" s="17" t="s">
        <v>5537</v>
      </c>
      <c r="AS1231" s="7" t="s">
        <v>5537</v>
      </c>
      <c r="AT1231" s="6"/>
      <c r="AU1231" s="7"/>
      <c r="AV1231" s="3" t="s">
        <v>5537</v>
      </c>
      <c r="AW1231" s="18" t="s">
        <v>5537</v>
      </c>
      <c r="AX1231" s="18" t="s">
        <v>5537</v>
      </c>
      <c r="AY1231" s="18" t="s">
        <v>5537</v>
      </c>
      <c r="AZ1231" s="18" t="s">
        <v>5537</v>
      </c>
      <c r="BA1231" s="18" t="s">
        <v>5537</v>
      </c>
      <c r="BB1231" s="18" t="s">
        <v>5537</v>
      </c>
      <c r="BC1231" s="18" t="s">
        <v>5537</v>
      </c>
      <c r="BD1231" s="18" t="s">
        <v>5537</v>
      </c>
      <c r="BE1231" s="18" t="s">
        <v>5537</v>
      </c>
      <c r="BF1231" s="18" t="s">
        <v>5537</v>
      </c>
      <c r="BG1231" s="18" t="s">
        <v>5537</v>
      </c>
      <c r="BH1231" s="18" t="s">
        <v>5537</v>
      </c>
      <c r="BI1231" s="9" t="s">
        <v>5537</v>
      </c>
      <c r="BJ1231" s="14"/>
      <c r="BK1231" s="14" t="s">
        <v>5537</v>
      </c>
      <c r="BL1231" s="14" t="str">
        <f>_xlfn.XLOOKUP(B1231,'[4]cell downs 18042026 17h'!$B:$B,'[4]cell downs 18042026 17h'!$B:$B,"")</f>
        <v/>
      </c>
      <c r="BM1231" s="14" t="str">
        <f>_xlfn.XLOOKUP(B1231,'[5]Cells Huawei 19042026 15h'!$B:$B,'[5]Cells Huawei 19042026 15h'!$B:$B,"")</f>
        <v/>
      </c>
      <c r="BN1231" s="9" t="str">
        <f>_xlfn.XLOOKUP(B1231,'[6]cells down 19042026 9H40'!$B:$B,'[6]cells down 19042026 9H40'!$B:$B,"")</f>
        <v/>
      </c>
      <c r="BO1231" s="9" t="s">
        <v>5537</v>
      </c>
      <c r="BP1231" s="9" t="s">
        <v>12</v>
      </c>
      <c r="BQ1231" s="115"/>
    </row>
    <row r="1232" spans="1:69" s="9" customFormat="1" x14ac:dyDescent="0.3">
      <c r="A1232" s="1" t="s">
        <v>3786</v>
      </c>
      <c r="B1232" s="8" t="s">
        <v>3787</v>
      </c>
      <c r="C1232" s="3" t="str">
        <f>_xlfn.XLOOKUP(B1232,'[1]daily break down'!$D:$D,'[1]daily break down'!$E:$E,"")</f>
        <v>NORD</v>
      </c>
      <c r="D1232" s="1" t="s">
        <v>11</v>
      </c>
      <c r="E1232" s="1" t="s">
        <v>12</v>
      </c>
      <c r="F1232" s="3" t="s">
        <v>23</v>
      </c>
      <c r="G1232" s="1" t="s">
        <v>3788</v>
      </c>
      <c r="H1232" s="32" t="str">
        <f>_xlfn.XLOOKUP(B1232,[2]CALCULATION!$B:$B,[2]CALCULATION!$H:$H,"")</f>
        <v>HUAWEI</v>
      </c>
      <c r="I1232" s="28">
        <v>0</v>
      </c>
      <c r="J1232" s="28">
        <v>0</v>
      </c>
      <c r="K1232" s="28">
        <v>0</v>
      </c>
      <c r="L1232" s="28">
        <v>0</v>
      </c>
      <c r="M1232" s="28">
        <v>0</v>
      </c>
      <c r="N1232" s="28">
        <v>0</v>
      </c>
      <c r="O1232" s="28">
        <v>0</v>
      </c>
      <c r="P1232" s="28">
        <v>0</v>
      </c>
      <c r="Q1232" s="28">
        <v>0</v>
      </c>
      <c r="R1232" s="28">
        <v>0</v>
      </c>
      <c r="S1232" s="94">
        <v>0</v>
      </c>
      <c r="T1232" s="94">
        <f>_xlfn.XLOOKUP(B1232,'[3]Nur des jours'!$B:$B,'[3]Nur des jours'!$U:$U,"")</f>
        <v>0</v>
      </c>
      <c r="U1232" s="94">
        <v>0</v>
      </c>
      <c r="V1232" s="94">
        <v>0.23638612801876538</v>
      </c>
      <c r="W1232" s="94">
        <v>8.4645281694360974E-2</v>
      </c>
      <c r="X1232" s="94">
        <v>2.0296319125196541E-2</v>
      </c>
      <c r="Y1232" s="94">
        <v>1.6764973618352153E-2</v>
      </c>
      <c r="Z1232" s="94">
        <v>0</v>
      </c>
      <c r="AA1232" s="94">
        <v>0</v>
      </c>
      <c r="AB1232" s="94">
        <v>0</v>
      </c>
      <c r="AC1232" s="94">
        <f>_xlfn.XLOOKUP(B1232,'[3]Nur des jours'!$B:$B,'[3]Nur des jours'!$N:$N,"")</f>
        <v>0</v>
      </c>
      <c r="AD1232" s="94">
        <v>0</v>
      </c>
      <c r="AE1232" s="94">
        <v>0</v>
      </c>
      <c r="AF1232" s="94">
        <v>0</v>
      </c>
      <c r="AG1232" s="94">
        <v>0</v>
      </c>
      <c r="AH1232" s="94">
        <v>0</v>
      </c>
      <c r="AI1232" s="49" t="s">
        <v>5559</v>
      </c>
      <c r="AJ1232" s="49"/>
      <c r="AK1232" s="48" t="str" cm="1">
        <f t="array" ref="AK1232">IFERROR(_xlfn.IFS(
AM1232="MPR ISSUE","PDH",
AM1232="BSS Hardware Issue","BSS",
AM1232="Sites strategiques, MLL, Pylone, etc.","ENVTECH",
AM1232="AKTIVCO DEFAUT GE &amp; POWER Cabinet","AKTIVCO",
AM1232="AKTIVCO Coupure ENEO &amp; Baisse de tension","AKTIVCO GRID ONLY",
AM1232="Coupure ENEO &amp; Baisse de tension","IHS GRID ONLY",
AM1232="Defaut GE &amp; POWER Cabinet","IHS",
AM1232="Sharing","Partners",
AM1232="Sites strategiques &amp; DataCenter","SST &amp; DC",
AM1232="Exclu","Exclu",
AM1232="SAT","SAT",
AM1232="SPARE-ISSUE","SPARE-ISSUE",
AM1232="Fiber CAmtel","TRANS_FO_CAMTEL",
AM1232="Fiber AOF","Fiber AOF",
AM1232="Projet OCM (HUAWEI)","TRAVAUX-HUAWEI",
AM1232="Projet OCM (NOKIA)","TRAVAUX-NOKIA",
AM1232="ACCESS-ISSUE","ACCESS-ISSUE",
AM1232="Projet OCM (ZTE, NOKIA, autres projets)","TRAVAUX OCM",
AM1232="No root CAuse","No root cause",
AM1232="ODU HS","PDH",
AM1232="IP &amp; VLAN","PDH",
AM1232="Warehouse HUAWEI","SPARE-ISSUE",
AM1232="SPARE-HS","SPARE-ISSUE",
AM1232="Power Telco","BSS",AM1232="no impacts","no impacts"
),"")</f>
        <v>no impacts</v>
      </c>
      <c r="AL1232" s="48" t="str" cm="1">
        <f t="array" ref="AL1232">IFERROR(_xlfn.IFS(
AM1232="MPR ISSUE","TX ISSUE",
AM1232="BSS Hardware Issue","RAN ISSUE",
AM1232="Sites strategiques, MLL, Pylone, etc.","ENVTECH",
AM1232="AKTIVCO DEFAUT GE &amp; POWER Cabinet","POWER ISSUE",
AM1232="AKTIVCO Coupure ENEO &amp; Baisse de tension","POWER ISSUE",
AM1232="Coupure ENEO &amp; Baisse de tension","POWER ISSUE",
AM1232="Defaut GE &amp; POWER Cabinet","POWER ISSUE",
AM1232="Sharing","POWER ISSUE",
AM1232="Sites strategiques &amp; DataCenter","POWER ISSUE",
AM1232="Exclu","Exclu",
AM1232="SAT","TX ISSUE",
AM1232="SPARE-ISSUE","SPARE-ISSUE",
AM1232="Fiber CAmtel","TX ISSUE",
AM1232="Fiber AOF","TX ISSUE",
AM1232="Projet OCM (HUAWEI)","TRAVAUX-HUAWEI",
AM1232="Projet OCM (NOKIA)","TRAVAUX -NOKIA",
AM1232="ACCESS-ISSUE","ACCESS-ISSUE",
AM1232="Projet OCM (ZTE, NOKIA, autres projets)","TRAVAUX OCM",
AM1232="No root CAuse","No root cause",
AM1232="ODU HS","TX ISSUE",
AM1232="IP &amp; VLAN","TX ISSUE",
AM1232="Warehouse HUAWEI","SPARE-ISSUE",
AM1232="SPARE-HS","SPARE-ISSUE",
AM1232="Power Telco","RAN ISSUE",AM1232="no impacts","no impacts"
),"")</f>
        <v>no impacts</v>
      </c>
      <c r="AM1232" s="67" t="s">
        <v>5605</v>
      </c>
      <c r="AN1232" s="48" t="str" cm="1">
        <f t="array" ref="AN1232">IFERROR(_xlfn.IFS(
AM1232="MPR ISSUE","ACTIVE",
AM1232="BSS Hardware Issue","ACTIVE",
AM1232="Sites strategiques, MLL, Pylone, etc.","PASSIVE",
AM1232="AKTIVCO DEFAUT GE &amp; POWER Cabinet","PASSIVE",
AM1232="AKTIVCO Coupure ENEO &amp; Baisse de tension","PASSIVE",
AM1232="Coupure ENEO &amp; Baisse de tension","PASSIVE",
AM1232="Defaut GE &amp; POWER Cabinet","PASSIVE",
AM1232="Sharing","PASSIVE",
AM1232="Sites strategiques &amp; DataCenter","PASSIVE",
AM1232="Exclu","Exclu",
AM1232="SAT","ACTIVE",
AM1232="SPARE-ISSUE","SPARE-ISSUE",
AM1232="Fiber CAmtel","ACTIVE",
AM1232="Fiber AOF","ACTIVE",
AM1232="Projet OCM (HUAWEI)","PLANNED WORKS",
AM1232="Projet OCM (NOKIA)","PLANNED WORKS",
AM1232="ACCESS-ISSUE","ACCESS-ISSUE",
AM1232="Projet OCM (ZTE, NOKIA, autres projets)","PLANNED WORKS",
AM1232="No root CAuse","No root cause",
AM1232="ODU HS","ACTIVE",
AM1232="IP &amp; VLAN","ACTIVE",
AM1232="Warehouse HUAWEI","SPARE-ISSUE",
AM1232="SPARE-HS","SPARE-ISSUE",
AM1232="Power Telco","ACTIVE", AM1232="no impacts","no impacts"
),"")</f>
        <v>no impacts</v>
      </c>
      <c r="AO1232" s="93" t="s">
        <v>6057</v>
      </c>
      <c r="AP1232" s="101" t="str">
        <f>B1232</f>
        <v>NRD_078</v>
      </c>
      <c r="AQ1232" s="9" t="s">
        <v>6530</v>
      </c>
      <c r="AR1232" s="17" t="s">
        <v>5537</v>
      </c>
      <c r="AS1232" s="7" t="s">
        <v>5537</v>
      </c>
      <c r="AT1232" s="6"/>
      <c r="AU1232" s="7"/>
      <c r="AV1232" s="3" t="s">
        <v>5537</v>
      </c>
      <c r="AW1232" s="18" t="s">
        <v>5537</v>
      </c>
      <c r="AX1232" s="18" t="s">
        <v>5537</v>
      </c>
      <c r="AY1232" s="18" t="s">
        <v>5537</v>
      </c>
      <c r="AZ1232" s="18" t="s">
        <v>5537</v>
      </c>
      <c r="BA1232" s="18" t="s">
        <v>5537</v>
      </c>
      <c r="BB1232" s="18" t="s">
        <v>5537</v>
      </c>
      <c r="BC1232" s="18" t="s">
        <v>5537</v>
      </c>
      <c r="BD1232" s="18" t="s">
        <v>5537</v>
      </c>
      <c r="BE1232" s="18" t="s">
        <v>5537</v>
      </c>
      <c r="BF1232" s="18" t="s">
        <v>5537</v>
      </c>
      <c r="BG1232" s="18" t="s">
        <v>5537</v>
      </c>
      <c r="BH1232" s="18" t="s">
        <v>6057</v>
      </c>
      <c r="BI1232" s="9" t="s">
        <v>5537</v>
      </c>
      <c r="BJ1232" s="14"/>
      <c r="BK1232" s="14" t="s">
        <v>5537</v>
      </c>
      <c r="BL1232" s="14" t="str">
        <f>_xlfn.XLOOKUP(B1232,'[4]cell downs 18042026 17h'!$B:$B,'[4]cell downs 18042026 17h'!$B:$B,"")</f>
        <v/>
      </c>
      <c r="BM1232" s="14" t="str">
        <f>_xlfn.XLOOKUP(B1232,'[5]Cells Huawei 19042026 15h'!$B:$B,'[5]Cells Huawei 19042026 15h'!$B:$B,"")</f>
        <v/>
      </c>
      <c r="BN1232" s="9" t="str">
        <f>_xlfn.XLOOKUP(B1232,'[6]cells down 19042026 9H40'!$B:$B,'[6]cells down 19042026 9H40'!$B:$B,"")</f>
        <v/>
      </c>
      <c r="BO1232" s="9" t="s">
        <v>3787</v>
      </c>
      <c r="BP1232" s="9" t="s">
        <v>12</v>
      </c>
      <c r="BQ1232" s="115"/>
    </row>
    <row r="1233" spans="1:69" s="9" customFormat="1" x14ac:dyDescent="0.3">
      <c r="A1233" s="1" t="s">
        <v>5219</v>
      </c>
      <c r="B1233" s="8" t="s">
        <v>5220</v>
      </c>
      <c r="C1233" s="3" t="str">
        <f>_xlfn.XLOOKUP(B1233,'[1]daily break down'!$D:$D,'[1]daily break down'!$E:$E,"")</f>
        <v>SUD-OUEST</v>
      </c>
      <c r="D1233" s="1" t="s">
        <v>11</v>
      </c>
      <c r="E1233" s="1" t="s">
        <v>12</v>
      </c>
      <c r="F1233" s="3" t="s">
        <v>13</v>
      </c>
      <c r="G1233" s="1" t="s">
        <v>5221</v>
      </c>
      <c r="H1233" s="32" t="str">
        <f>_xlfn.XLOOKUP(B1233,[2]CALCULATION!$B:$B,[2]CALCULATION!$H:$H,"")</f>
        <v>HUAWEI</v>
      </c>
      <c r="I1233" s="28">
        <v>0</v>
      </c>
      <c r="J1233" s="28">
        <v>0</v>
      </c>
      <c r="K1233" s="28">
        <v>0</v>
      </c>
      <c r="L1233" s="28">
        <v>0</v>
      </c>
      <c r="M1233" s="28">
        <v>0</v>
      </c>
      <c r="N1233" s="28">
        <v>0</v>
      </c>
      <c r="O1233" s="28">
        <v>0</v>
      </c>
      <c r="P1233" s="28">
        <v>0</v>
      </c>
      <c r="Q1233" s="28">
        <v>0</v>
      </c>
      <c r="R1233" s="28">
        <v>0</v>
      </c>
      <c r="S1233" s="94">
        <v>0</v>
      </c>
      <c r="T1233" s="94">
        <f>_xlfn.XLOOKUP(B1233,'[3]Nur des jours'!$B:$B,'[3]Nur des jours'!$U:$U,"")</f>
        <v>0</v>
      </c>
      <c r="U1233" s="94">
        <v>0</v>
      </c>
      <c r="V1233" s="94">
        <v>0</v>
      </c>
      <c r="W1233" s="94">
        <v>0.44029457842155273</v>
      </c>
      <c r="X1233" s="94">
        <v>0.15281095102344816</v>
      </c>
      <c r="Y1233" s="94">
        <v>1.6497447443591214E-2</v>
      </c>
      <c r="Z1233" s="94">
        <v>0</v>
      </c>
      <c r="AA1233" s="94">
        <v>0</v>
      </c>
      <c r="AB1233" s="94">
        <v>0</v>
      </c>
      <c r="AC1233" s="94">
        <f>_xlfn.XLOOKUP(B1233,'[3]Nur des jours'!$B:$B,'[3]Nur des jours'!$N:$N,"")</f>
        <v>0</v>
      </c>
      <c r="AD1233" s="94">
        <v>0</v>
      </c>
      <c r="AE1233" s="94">
        <v>0</v>
      </c>
      <c r="AF1233" s="94">
        <v>0</v>
      </c>
      <c r="AG1233" s="94">
        <v>0</v>
      </c>
      <c r="AH1233" s="94">
        <v>0</v>
      </c>
      <c r="AI1233" s="49" t="s">
        <v>6659</v>
      </c>
      <c r="AJ1233" s="49"/>
      <c r="AK1233" s="48" t="str" cm="1">
        <f t="array" ref="AK1233">IFERROR(_xlfn.IFS(
AM1233="MPR ISSUE","PDH",
AM1233="BSS Hardware Issue","BSS",
AM1233="Sites strategiques, MLL, Pylone, etc.","ENVTECH",
AM1233="AKTIVCO DEFAUT GE &amp; POWER Cabinet","AKTIVCO",
AM1233="AKTIVCO Coupure ENEO &amp; Baisse de tension","AKTIVCO GRID ONLY",
AM1233="Coupure ENEO &amp; Baisse de tension","IHS GRID ONLY",
AM1233="Defaut GE &amp; POWER Cabinet","IHS",
AM1233="Sharing","Partners",
AM1233="Sites strategiques &amp; DataCenter","SST &amp; DC",
AM1233="Exclu","Exclu",
AM1233="SAT","SAT",
AM1233="SPARE-ISSUE","SPARE-ISSUE",
AM1233="Fiber CAmtel","TRANS_FO_CAMTEL",
AM1233="Fiber AOF","Fiber AOF",
AM1233="Projet OCM (HUAWEI)","TRAVAUX-HUAWEI",
AM1233="Projet OCM (NOKIA)","TRAVAUX-NOKIA",
AM1233="ACCESS-ISSUE","ACCESS-ISSUE",
AM1233="Projet OCM (ZTE, NOKIA, autres projets)","TRAVAUX OCM",
AM1233="No root CAuse","No root cause",
AM1233="ODU HS","PDH",
AM1233="IP &amp; VLAN","PDH",
AM1233="Warehouse HUAWEI","SPARE-ISSUE",
AM1233="SPARE-HS","SPARE-ISSUE",
AM1233="Power Telco","BSS",AM1233="no impacts","no impacts"
),"")</f>
        <v>PDH</v>
      </c>
      <c r="AL1233" s="48" t="str" cm="1">
        <f t="array" ref="AL1233">IFERROR(_xlfn.IFS(
AM1233="MPR ISSUE","TX ISSUE",
AM1233="BSS Hardware Issue","RAN ISSUE",
AM1233="Sites strategiques, MLL, Pylone, etc.","ENVTECH",
AM1233="AKTIVCO DEFAUT GE &amp; POWER Cabinet","POWER ISSUE",
AM1233="AKTIVCO Coupure ENEO &amp; Baisse de tension","POWER ISSUE",
AM1233="Coupure ENEO &amp; Baisse de tension","POWER ISSUE",
AM1233="Defaut GE &amp; POWER Cabinet","POWER ISSUE",
AM1233="Sharing","POWER ISSUE",
AM1233="Sites strategiques &amp; DataCenter","POWER ISSUE",
AM1233="Exclu","Exclu",
AM1233="SAT","TX ISSUE",
AM1233="SPARE-ISSUE","SPARE-ISSUE",
AM1233="Fiber CAmtel","TX ISSUE",
AM1233="Fiber AOF","TX ISSUE",
AM1233="Projet OCM (HUAWEI)","TRAVAUX-HUAWEI",
AM1233="Projet OCM (NOKIA)","TRAVAUX -NOKIA",
AM1233="ACCESS-ISSUE","ACCESS-ISSUE",
AM1233="Projet OCM (ZTE, NOKIA, autres projets)","TRAVAUX OCM",
AM1233="No root CAuse","No root cause",
AM1233="ODU HS","TX ISSUE",
AM1233="IP &amp; VLAN","TX ISSUE",
AM1233="Warehouse HUAWEI","SPARE-ISSUE",
AM1233="SPARE-HS","SPARE-ISSUE",
AM1233="Power Telco","RAN ISSUE",AM1233="no impacts","no impacts"
),"")</f>
        <v>TX ISSUE</v>
      </c>
      <c r="AM1233" s="67" t="s">
        <v>6537</v>
      </c>
      <c r="AN1233" s="48" t="str" cm="1">
        <f t="array" ref="AN1233">IFERROR(_xlfn.IFS(
AM1233="MPR ISSUE","ACTIVE",
AM1233="BSS Hardware Issue","ACTIVE",
AM1233="Sites strategiques, MLL, Pylone, etc.","PASSIVE",
AM1233="AKTIVCO DEFAUT GE &amp; POWER Cabinet","PASSIVE",
AM1233="AKTIVCO Coupure ENEO &amp; Baisse de tension","PASSIVE",
AM1233="Coupure ENEO &amp; Baisse de tension","PASSIVE",
AM1233="Defaut GE &amp; POWER Cabinet","PASSIVE",
AM1233="Sharing","PASSIVE",
AM1233="Sites strategiques &amp; DataCenter","PASSIVE",
AM1233="Exclu","Exclu",
AM1233="SAT","ACTIVE",
AM1233="SPARE-ISSUE","SPARE-ISSUE",
AM1233="Fiber CAmtel","ACTIVE",
AM1233="Fiber AOF","ACTIVE",
AM1233="Projet OCM (HUAWEI)","PLANNED WORKS",
AM1233="Projet OCM (NOKIA)","PLANNED WORKS",
AM1233="ACCESS-ISSUE","ACCESS-ISSUE",
AM1233="Projet OCM (ZTE, NOKIA, autres projets)","PLANNED WORKS",
AM1233="No root CAuse","No root cause",
AM1233="ODU HS","ACTIVE",
AM1233="IP &amp; VLAN","ACTIVE",
AM1233="Warehouse HUAWEI","SPARE-ISSUE",
AM1233="SPARE-HS","SPARE-ISSUE",
AM1233="Power Telco","ACTIVE", AM1233="no impacts","no impacts"
),"")</f>
        <v>ACTIVE</v>
      </c>
      <c r="AO1233" s="93" t="s">
        <v>5710</v>
      </c>
      <c r="AP1233" s="127" t="str">
        <f>IFERROR(MID(AQ1233, SEARCH("CTR_", AQ1233), 7), IFERROR(MID(AQ1233, SEARCH("SUO_", AQ1233), 7), IFERROR(MID(AQ1233, SEARCH("SUD_", AQ1233), 7), IFERROR(MID(AQ1233, SEARCH("NRO_", AQ1233), 7), IFERROR(MID(AQ1233, SEARCH("ADM_", AQ1233), 7), IFERROR(MID(AQ1233, SEARCH("NRD_", AQ1233), 7), IFERROR(MID(AQ1233, SEARCH("EXN_", AQ1233), 7), IFERROR(MID(AQ1233, SEARCH("LIT_", AQ1233), 7), IFERROR(MID(AQ1233, SEARCH("EST_", AQ1233), 7), MID(AQ1233, SEARCH("OST_",AQ1233), 7))))))))))</f>
        <v>SUO_027</v>
      </c>
      <c r="AQ1233" s="9" t="s">
        <v>6570</v>
      </c>
      <c r="AR1233" s="17" t="s">
        <v>5710</v>
      </c>
      <c r="AS1233" s="7" t="s">
        <v>5537</v>
      </c>
      <c r="AT1233" s="6"/>
      <c r="AU1233" s="7"/>
      <c r="AV1233" s="3" t="s">
        <v>5537</v>
      </c>
      <c r="AW1233" s="18" t="s">
        <v>5537</v>
      </c>
      <c r="AX1233" s="18" t="s">
        <v>5537</v>
      </c>
      <c r="AY1233" s="18" t="s">
        <v>5537</v>
      </c>
      <c r="AZ1233" s="18" t="s">
        <v>5537</v>
      </c>
      <c r="BA1233" s="18" t="s">
        <v>5537</v>
      </c>
      <c r="BB1233" s="18" t="s">
        <v>5537</v>
      </c>
      <c r="BC1233" s="18" t="s">
        <v>5537</v>
      </c>
      <c r="BD1233" s="18" t="s">
        <v>5537</v>
      </c>
      <c r="BE1233" s="18" t="s">
        <v>5537</v>
      </c>
      <c r="BF1233" s="18" t="s">
        <v>5537</v>
      </c>
      <c r="BG1233" s="18" t="s">
        <v>5537</v>
      </c>
      <c r="BH1233" s="18" t="s">
        <v>5537</v>
      </c>
      <c r="BI1233" s="9" t="s">
        <v>5537</v>
      </c>
      <c r="BJ1233" s="14"/>
      <c r="BK1233" s="14" t="s">
        <v>5537</v>
      </c>
      <c r="BL1233" s="14" t="str">
        <f>_xlfn.XLOOKUP(B1233,'[4]cell downs 18042026 17h'!$B:$B,'[4]cell downs 18042026 17h'!$B:$B,"")</f>
        <v/>
      </c>
      <c r="BM1233" s="14" t="str">
        <f>_xlfn.XLOOKUP(B1233,'[5]Cells Huawei 19042026 15h'!$B:$B,'[5]Cells Huawei 19042026 15h'!$B:$B,"")</f>
        <v/>
      </c>
      <c r="BN1233" s="9" t="str">
        <f>_xlfn.XLOOKUP(B1233,'[6]cells down 19042026 9H40'!$B:$B,'[6]cells down 19042026 9H40'!$B:$B,"")</f>
        <v/>
      </c>
      <c r="BO1233" s="9" t="s">
        <v>5220</v>
      </c>
      <c r="BP1233" s="9" t="s">
        <v>5537</v>
      </c>
      <c r="BQ1233" s="115"/>
    </row>
    <row r="1234" spans="1:69" s="9" customFormat="1" x14ac:dyDescent="0.3">
      <c r="A1234" s="1" t="s">
        <v>4296</v>
      </c>
      <c r="B1234" s="8" t="s">
        <v>4297</v>
      </c>
      <c r="C1234" s="3" t="str">
        <f>_xlfn.XLOOKUP(B1234,'[1]daily break down'!$D:$D,'[1]daily break down'!$E:$E,"")</f>
        <v>ADAMAOUA</v>
      </c>
      <c r="D1234" s="1" t="s">
        <v>11</v>
      </c>
      <c r="E1234" s="1" t="s">
        <v>66</v>
      </c>
      <c r="F1234" s="3" t="s">
        <v>90</v>
      </c>
      <c r="G1234" s="1" t="s">
        <v>4298</v>
      </c>
      <c r="H1234" s="32" t="str">
        <f>_xlfn.XLOOKUP(B1234,[2]CALCULATION!$B:$B,[2]CALCULATION!$H:$H,"")</f>
        <v>HUAWEI</v>
      </c>
      <c r="I1234" s="28">
        <v>0</v>
      </c>
      <c r="J1234" s="28">
        <v>0</v>
      </c>
      <c r="K1234" s="28">
        <v>0</v>
      </c>
      <c r="L1234" s="28">
        <v>0</v>
      </c>
      <c r="M1234" s="28">
        <v>0</v>
      </c>
      <c r="N1234" s="28">
        <v>0</v>
      </c>
      <c r="O1234" s="28">
        <v>0</v>
      </c>
      <c r="P1234" s="28">
        <v>0</v>
      </c>
      <c r="Q1234" s="28">
        <v>0</v>
      </c>
      <c r="R1234" s="28">
        <v>0</v>
      </c>
      <c r="S1234" s="94">
        <v>0</v>
      </c>
      <c r="T1234" s="94">
        <f>_xlfn.XLOOKUP(B1234,'[3]Nur des jours'!$B:$B,'[3]Nur des jours'!$U:$U,"")</f>
        <v>0</v>
      </c>
      <c r="U1234" s="94">
        <v>0</v>
      </c>
      <c r="V1234" s="94">
        <v>0</v>
      </c>
      <c r="W1234" s="94">
        <v>0</v>
      </c>
      <c r="X1234" s="94">
        <v>0</v>
      </c>
      <c r="Y1234" s="94">
        <v>1.6051570485656318E-2</v>
      </c>
      <c r="Z1234" s="94">
        <v>0</v>
      </c>
      <c r="AA1234" s="94">
        <v>0</v>
      </c>
      <c r="AB1234" s="94">
        <v>0</v>
      </c>
      <c r="AC1234" s="94">
        <f>_xlfn.XLOOKUP(B1234,'[3]Nur des jours'!$B:$B,'[3]Nur des jours'!$N:$N,"")</f>
        <v>0</v>
      </c>
      <c r="AD1234" s="94">
        <v>0</v>
      </c>
      <c r="AE1234" s="94">
        <v>0</v>
      </c>
      <c r="AF1234" s="94">
        <v>0</v>
      </c>
      <c r="AG1234" s="94">
        <v>0</v>
      </c>
      <c r="AH1234" s="94">
        <v>0</v>
      </c>
      <c r="AI1234" s="49" t="s">
        <v>5559</v>
      </c>
      <c r="AJ1234" s="49"/>
      <c r="AK1234" s="48" t="str" cm="1">
        <f t="array" ref="AK1234">IFERROR(_xlfn.IFS(
AM1234="MPR ISSUE","PDH",
AM1234="BSS Hardware Issue","BSS",
AM1234="Sites strategiques, MLL, Pylone, etc.","ENVTECH",
AM1234="AKTIVCO DEFAUT GE &amp; POWER Cabinet","AKTIVCO",
AM1234="AKTIVCO Coupure ENEO &amp; Baisse de tension","AKTIVCO GRID ONLY",
AM1234="Coupure ENEO &amp; Baisse de tension","IHS GRID ONLY",
AM1234="Defaut GE &amp; POWER Cabinet","IHS",
AM1234="Sharing","Partners",
AM1234="Sites strategiques &amp; DataCenter","SST &amp; DC",
AM1234="Exclu","Exclu",
AM1234="SAT","SAT",
AM1234="SPARE-ISSUE","SPARE-ISSUE",
AM1234="Fiber CAmtel","TRANS_FO_CAMTEL",
AM1234="Fiber AOF","Fiber AOF",
AM1234="Projet OCM (HUAWEI)","TRAVAUX-HUAWEI",
AM1234="Projet OCM (NOKIA)","TRAVAUX-NOKIA",
AM1234="ACCESS-ISSUE","ACCESS-ISSUE",
AM1234="Projet OCM (ZTE, NOKIA, autres projets)","TRAVAUX OCM",
AM1234="No root CAuse","No root cause",
AM1234="ODU HS","PDH",
AM1234="IP &amp; VLAN","PDH",
AM1234="Warehouse HUAWEI","SPARE-ISSUE",
AM1234="SPARE-HS","SPARE-ISSUE",
AM1234="Power Telco","BSS",AM1234="no impacts","no impacts"
),"")</f>
        <v>no impacts</v>
      </c>
      <c r="AL1234" s="48" t="str" cm="1">
        <f t="array" ref="AL1234">IFERROR(_xlfn.IFS(
AM1234="MPR ISSUE","TX ISSUE",
AM1234="BSS Hardware Issue","RAN ISSUE",
AM1234="Sites strategiques, MLL, Pylone, etc.","ENVTECH",
AM1234="AKTIVCO DEFAUT GE &amp; POWER Cabinet","POWER ISSUE",
AM1234="AKTIVCO Coupure ENEO &amp; Baisse de tension","POWER ISSUE",
AM1234="Coupure ENEO &amp; Baisse de tension","POWER ISSUE",
AM1234="Defaut GE &amp; POWER Cabinet","POWER ISSUE",
AM1234="Sharing","POWER ISSUE",
AM1234="Sites strategiques &amp; DataCenter","POWER ISSUE",
AM1234="Exclu","Exclu",
AM1234="SAT","TX ISSUE",
AM1234="SPARE-ISSUE","SPARE-ISSUE",
AM1234="Fiber CAmtel","TX ISSUE",
AM1234="Fiber AOF","TX ISSUE",
AM1234="Projet OCM (HUAWEI)","TRAVAUX-HUAWEI",
AM1234="Projet OCM (NOKIA)","TRAVAUX -NOKIA",
AM1234="ACCESS-ISSUE","ACCESS-ISSUE",
AM1234="Projet OCM (ZTE, NOKIA, autres projets)","TRAVAUX OCM",
AM1234="No root CAuse","No root cause",
AM1234="ODU HS","TX ISSUE",
AM1234="IP &amp; VLAN","TX ISSUE",
AM1234="Warehouse HUAWEI","SPARE-ISSUE",
AM1234="SPARE-HS","SPARE-ISSUE",
AM1234="Power Telco","RAN ISSUE",AM1234="no impacts","no impacts"
),"")</f>
        <v>no impacts</v>
      </c>
      <c r="AM1234" s="67" t="s">
        <v>5605</v>
      </c>
      <c r="AN1234" s="48" t="str" cm="1">
        <f t="array" ref="AN1234">IFERROR(_xlfn.IFS(
AM1234="MPR ISSUE","ACTIVE",
AM1234="BSS Hardware Issue","ACTIVE",
AM1234="Sites strategiques, MLL, Pylone, etc.","PASSIVE",
AM1234="AKTIVCO DEFAUT GE &amp; POWER Cabinet","PASSIVE",
AM1234="AKTIVCO Coupure ENEO &amp; Baisse de tension","PASSIVE",
AM1234="Coupure ENEO &amp; Baisse de tension","PASSIVE",
AM1234="Defaut GE &amp; POWER Cabinet","PASSIVE",
AM1234="Sharing","PASSIVE",
AM1234="Sites strategiques &amp; DataCenter","PASSIVE",
AM1234="Exclu","Exclu",
AM1234="SAT","ACTIVE",
AM1234="SPARE-ISSUE","SPARE-ISSUE",
AM1234="Fiber CAmtel","ACTIVE",
AM1234="Fiber AOF","ACTIVE",
AM1234="Projet OCM (HUAWEI)","PLANNED WORKS",
AM1234="Projet OCM (NOKIA)","PLANNED WORKS",
AM1234="ACCESS-ISSUE","ACCESS-ISSUE",
AM1234="Projet OCM (ZTE, NOKIA, autres projets)","PLANNED WORKS",
AM1234="No root CAuse","No root cause",
AM1234="ODU HS","ACTIVE",
AM1234="IP &amp; VLAN","ACTIVE",
AM1234="Warehouse HUAWEI","SPARE-ISSUE",
AM1234="SPARE-HS","SPARE-ISSUE",
AM1234="Power Telco","ACTIVE", AM1234="no impacts","no impacts"
),"")</f>
        <v>no impacts</v>
      </c>
      <c r="AO1234" s="93" t="s">
        <v>5537</v>
      </c>
      <c r="AP1234" s="101" t="str">
        <f>B1234</f>
        <v>ADM_092</v>
      </c>
      <c r="AR1234" s="17" t="s">
        <v>5537</v>
      </c>
      <c r="AS1234" s="7" t="s">
        <v>5537</v>
      </c>
      <c r="AT1234" s="6"/>
      <c r="AU1234" s="7"/>
      <c r="AV1234" s="3" t="s">
        <v>5537</v>
      </c>
      <c r="AW1234" s="18" t="s">
        <v>5537</v>
      </c>
      <c r="AX1234" s="18" t="s">
        <v>5537</v>
      </c>
      <c r="AY1234" s="18" t="s">
        <v>5537</v>
      </c>
      <c r="AZ1234" s="18" t="s">
        <v>5537</v>
      </c>
      <c r="BA1234" s="18" t="s">
        <v>5537</v>
      </c>
      <c r="BB1234" s="18" t="s">
        <v>5537</v>
      </c>
      <c r="BC1234" s="18" t="s">
        <v>5537</v>
      </c>
      <c r="BD1234" s="18" t="s">
        <v>5537</v>
      </c>
      <c r="BE1234" s="18" t="s">
        <v>5537</v>
      </c>
      <c r="BF1234" s="18" t="s">
        <v>5537</v>
      </c>
      <c r="BG1234" s="18" t="s">
        <v>5537</v>
      </c>
      <c r="BH1234" s="18" t="s">
        <v>5537</v>
      </c>
      <c r="BI1234" s="9" t="s">
        <v>5537</v>
      </c>
      <c r="BJ1234" s="14"/>
      <c r="BK1234" s="14" t="s">
        <v>5537</v>
      </c>
      <c r="BL1234" s="14" t="str">
        <f>_xlfn.XLOOKUP(B1234,'[4]cell downs 18042026 17h'!$B:$B,'[4]cell downs 18042026 17h'!$B:$B,"")</f>
        <v/>
      </c>
      <c r="BM1234" s="14" t="str">
        <f>_xlfn.XLOOKUP(B1234,'[5]Cells Huawei 19042026 15h'!$B:$B,'[5]Cells Huawei 19042026 15h'!$B:$B,"")</f>
        <v/>
      </c>
      <c r="BN1234" s="9" t="str">
        <f>_xlfn.XLOOKUP(B1234,'[6]cells down 19042026 9H40'!$B:$B,'[6]cells down 19042026 9H40'!$B:$B,"")</f>
        <v/>
      </c>
      <c r="BO1234" s="9" t="s">
        <v>4297</v>
      </c>
      <c r="BP1234" s="9" t="s">
        <v>12</v>
      </c>
      <c r="BQ1234" s="115"/>
    </row>
    <row r="1235" spans="1:69" s="9" customFormat="1" x14ac:dyDescent="0.3">
      <c r="A1235" s="1" t="s">
        <v>3845</v>
      </c>
      <c r="B1235" s="8" t="s">
        <v>3846</v>
      </c>
      <c r="C1235" s="3" t="str">
        <f>_xlfn.XLOOKUP(B1235,'[1]daily break down'!$D:$D,'[1]daily break down'!$E:$E,"")</f>
        <v>NORD</v>
      </c>
      <c r="D1235" s="1" t="s">
        <v>11</v>
      </c>
      <c r="E1235" s="1" t="s">
        <v>66</v>
      </c>
      <c r="F1235" s="3" t="s">
        <v>23</v>
      </c>
      <c r="G1235" s="1" t="s">
        <v>3845</v>
      </c>
      <c r="H1235" s="32" t="str">
        <f>_xlfn.XLOOKUP(B1235,[2]CALCULATION!$B:$B,[2]CALCULATION!$H:$H,"")</f>
        <v>HUAWEI</v>
      </c>
      <c r="I1235" s="28">
        <v>0</v>
      </c>
      <c r="J1235" s="28">
        <v>0</v>
      </c>
      <c r="K1235" s="28">
        <v>0</v>
      </c>
      <c r="L1235" s="28">
        <v>0</v>
      </c>
      <c r="M1235" s="28">
        <v>0</v>
      </c>
      <c r="N1235" s="28">
        <v>0</v>
      </c>
      <c r="O1235" s="28">
        <v>0</v>
      </c>
      <c r="P1235" s="28">
        <v>0</v>
      </c>
      <c r="Q1235" s="28">
        <v>0</v>
      </c>
      <c r="R1235" s="28">
        <v>0</v>
      </c>
      <c r="S1235" s="94">
        <v>0</v>
      </c>
      <c r="T1235" s="94">
        <f>_xlfn.XLOOKUP(B1235,'[3]Nur des jours'!$B:$B,'[3]Nur des jours'!$U:$U,"")</f>
        <v>0</v>
      </c>
      <c r="U1235" s="94">
        <v>0</v>
      </c>
      <c r="V1235" s="94">
        <v>2.1134567806114148E-2</v>
      </c>
      <c r="W1235" s="94">
        <v>6.072844167073306E-2</v>
      </c>
      <c r="X1235" s="94">
        <v>0.10162427625252189</v>
      </c>
      <c r="Y1235" s="94">
        <v>1.5516518136134439E-2</v>
      </c>
      <c r="Z1235" s="94">
        <v>0</v>
      </c>
      <c r="AA1235" s="94">
        <v>0</v>
      </c>
      <c r="AB1235" s="94">
        <v>0</v>
      </c>
      <c r="AC1235" s="94">
        <f>_xlfn.XLOOKUP(B1235,'[3]Nur des jours'!$B:$B,'[3]Nur des jours'!$N:$N,"")</f>
        <v>0</v>
      </c>
      <c r="AD1235" s="94">
        <v>0</v>
      </c>
      <c r="AE1235" s="94">
        <v>0</v>
      </c>
      <c r="AF1235" s="94">
        <v>0</v>
      </c>
      <c r="AG1235" s="94">
        <v>0</v>
      </c>
      <c r="AH1235" s="94">
        <v>0</v>
      </c>
      <c r="AI1235" s="49" t="s">
        <v>5559</v>
      </c>
      <c r="AJ1235" s="49"/>
      <c r="AK1235" s="48" t="str" cm="1">
        <f t="array" ref="AK1235">IFERROR(_xlfn.IFS(
AM1235="MPR ISSUE","PDH",
AM1235="BSS Hardware Issue","BSS",
AM1235="Sites strategiques, MLL, Pylone, etc.","ENVTECH",
AM1235="AKTIVCO DEFAUT GE &amp; POWER Cabinet","AKTIVCO",
AM1235="AKTIVCO Coupure ENEO &amp; Baisse de tension","AKTIVCO GRID ONLY",
AM1235="Coupure ENEO &amp; Baisse de tension","IHS GRID ONLY",
AM1235="Defaut GE &amp; POWER Cabinet","IHS",
AM1235="Sharing","Partners",
AM1235="Sites strategiques &amp; DataCenter","SST &amp; DC",
AM1235="Exclu","Exclu",
AM1235="SAT","SAT",
AM1235="SPARE-ISSUE","SPARE-ISSUE",
AM1235="Fiber CAmtel","TRANS_FO_CAMTEL",
AM1235="Fiber AOF","Fiber AOF",
AM1235="Projet OCM (HUAWEI)","TRAVAUX-HUAWEI",
AM1235="Projet OCM (NOKIA)","TRAVAUX-NOKIA",
AM1235="ACCESS-ISSUE","ACCESS-ISSUE",
AM1235="Projet OCM (ZTE, NOKIA, autres projets)","TRAVAUX OCM",
AM1235="No root CAuse","No root cause",
AM1235="ODU HS","PDH",
AM1235="IP &amp; VLAN","PDH",
AM1235="Warehouse HUAWEI","SPARE-ISSUE",
AM1235="SPARE-HS","SPARE-ISSUE",
AM1235="Power Telco","BSS",AM1235="no impacts","no impacts"
),"")</f>
        <v>no impacts</v>
      </c>
      <c r="AL1235" s="48" t="str" cm="1">
        <f t="array" ref="AL1235">IFERROR(_xlfn.IFS(
AM1235="MPR ISSUE","TX ISSUE",
AM1235="BSS Hardware Issue","RAN ISSUE",
AM1235="Sites strategiques, MLL, Pylone, etc.","ENVTECH",
AM1235="AKTIVCO DEFAUT GE &amp; POWER Cabinet","POWER ISSUE",
AM1235="AKTIVCO Coupure ENEO &amp; Baisse de tension","POWER ISSUE",
AM1235="Coupure ENEO &amp; Baisse de tension","POWER ISSUE",
AM1235="Defaut GE &amp; POWER Cabinet","POWER ISSUE",
AM1235="Sharing","POWER ISSUE",
AM1235="Sites strategiques &amp; DataCenter","POWER ISSUE",
AM1235="Exclu","Exclu",
AM1235="SAT","TX ISSUE",
AM1235="SPARE-ISSUE","SPARE-ISSUE",
AM1235="Fiber CAmtel","TX ISSUE",
AM1235="Fiber AOF","TX ISSUE",
AM1235="Projet OCM (HUAWEI)","TRAVAUX-HUAWEI",
AM1235="Projet OCM (NOKIA)","TRAVAUX -NOKIA",
AM1235="ACCESS-ISSUE","ACCESS-ISSUE",
AM1235="Projet OCM (ZTE, NOKIA, autres projets)","TRAVAUX OCM",
AM1235="No root CAuse","No root cause",
AM1235="ODU HS","TX ISSUE",
AM1235="IP &amp; VLAN","TX ISSUE",
AM1235="Warehouse HUAWEI","SPARE-ISSUE",
AM1235="SPARE-HS","SPARE-ISSUE",
AM1235="Power Telco","RAN ISSUE",AM1235="no impacts","no impacts"
),"")</f>
        <v>no impacts</v>
      </c>
      <c r="AM1235" s="67" t="s">
        <v>5605</v>
      </c>
      <c r="AN1235" s="48" t="str" cm="1">
        <f t="array" ref="AN1235">IFERROR(_xlfn.IFS(
AM1235="MPR ISSUE","ACTIVE",
AM1235="BSS Hardware Issue","ACTIVE",
AM1235="Sites strategiques, MLL, Pylone, etc.","PASSIVE",
AM1235="AKTIVCO DEFAUT GE &amp; POWER Cabinet","PASSIVE",
AM1235="AKTIVCO Coupure ENEO &amp; Baisse de tension","PASSIVE",
AM1235="Coupure ENEO &amp; Baisse de tension","PASSIVE",
AM1235="Defaut GE &amp; POWER Cabinet","PASSIVE",
AM1235="Sharing","PASSIVE",
AM1235="Sites strategiques &amp; DataCenter","PASSIVE",
AM1235="Exclu","Exclu",
AM1235="SAT","ACTIVE",
AM1235="SPARE-ISSUE","SPARE-ISSUE",
AM1235="Fiber CAmtel","ACTIVE",
AM1235="Fiber AOF","ACTIVE",
AM1235="Projet OCM (HUAWEI)","PLANNED WORKS",
AM1235="Projet OCM (NOKIA)","PLANNED WORKS",
AM1235="ACCESS-ISSUE","ACCESS-ISSUE",
AM1235="Projet OCM (ZTE, NOKIA, autres projets)","PLANNED WORKS",
AM1235="No root CAuse","No root cause",
AM1235="ODU HS","ACTIVE",
AM1235="IP &amp; VLAN","ACTIVE",
AM1235="Warehouse HUAWEI","SPARE-ISSUE",
AM1235="SPARE-HS","SPARE-ISSUE",
AM1235="Power Telco","ACTIVE", AM1235="no impacts","no impacts"
),"")</f>
        <v>no impacts</v>
      </c>
      <c r="AO1235" s="93" t="s">
        <v>5537</v>
      </c>
      <c r="AP1235" s="101" t="str">
        <f>B1235</f>
        <v>NRD_028</v>
      </c>
      <c r="AR1235" s="17" t="s">
        <v>5537</v>
      </c>
      <c r="AS1235" s="7" t="s">
        <v>5537</v>
      </c>
      <c r="AT1235" s="6"/>
      <c r="AU1235" s="7"/>
      <c r="AV1235" s="3" t="s">
        <v>5537</v>
      </c>
      <c r="AW1235" s="18" t="s">
        <v>5537</v>
      </c>
      <c r="AX1235" s="18" t="s">
        <v>5537</v>
      </c>
      <c r="AY1235" s="18" t="s">
        <v>5537</v>
      </c>
      <c r="AZ1235" s="18" t="s">
        <v>5537</v>
      </c>
      <c r="BA1235" s="18" t="s">
        <v>5537</v>
      </c>
      <c r="BB1235" s="18" t="s">
        <v>5537</v>
      </c>
      <c r="BC1235" s="18" t="s">
        <v>5537</v>
      </c>
      <c r="BD1235" s="18" t="s">
        <v>5537</v>
      </c>
      <c r="BE1235" s="18" t="s">
        <v>5537</v>
      </c>
      <c r="BF1235" s="18" t="s">
        <v>5537</v>
      </c>
      <c r="BG1235" s="18" t="s">
        <v>5537</v>
      </c>
      <c r="BH1235" s="18" t="s">
        <v>5537</v>
      </c>
      <c r="BI1235" s="9" t="s">
        <v>5537</v>
      </c>
      <c r="BJ1235" s="14"/>
      <c r="BK1235" s="14" t="s">
        <v>5537</v>
      </c>
      <c r="BL1235" s="14" t="str">
        <f>_xlfn.XLOOKUP(B1235,'[4]cell downs 18042026 17h'!$B:$B,'[4]cell downs 18042026 17h'!$B:$B,"")</f>
        <v/>
      </c>
      <c r="BM1235" s="14" t="str">
        <f>_xlfn.XLOOKUP(B1235,'[5]Cells Huawei 19042026 15h'!$B:$B,'[5]Cells Huawei 19042026 15h'!$B:$B,"")</f>
        <v/>
      </c>
      <c r="BN1235" s="9" t="str">
        <f>_xlfn.XLOOKUP(B1235,'[6]cells down 19042026 9H40'!$B:$B,'[6]cells down 19042026 9H40'!$B:$B,"")</f>
        <v/>
      </c>
      <c r="BO1235" s="9" t="s">
        <v>3846</v>
      </c>
      <c r="BP1235" s="9" t="s">
        <v>318</v>
      </c>
      <c r="BQ1235" s="115"/>
    </row>
    <row r="1236" spans="1:69" s="9" customFormat="1" ht="29.55" customHeight="1" x14ac:dyDescent="0.3">
      <c r="A1236" s="1" t="s">
        <v>3064</v>
      </c>
      <c r="B1236" s="1" t="s">
        <v>3065</v>
      </c>
      <c r="C1236" s="3" t="str">
        <f>_xlfn.XLOOKUP(B1236,'[1]daily break down'!$D:$D,'[1]daily break down'!$E:$E,"")</f>
        <v>EXTREME-NORD</v>
      </c>
      <c r="D1236" s="1" t="s">
        <v>11</v>
      </c>
      <c r="E1236" s="1" t="s">
        <v>154</v>
      </c>
      <c r="F1236" s="3" t="s">
        <v>55</v>
      </c>
      <c r="G1236" s="1" t="s">
        <v>3066</v>
      </c>
      <c r="H1236" s="32" t="str">
        <f>_xlfn.XLOOKUP(B1236,[2]CALCULATION!$B:$B,[2]CALCULATION!$H:$H,"")</f>
        <v>Huawei</v>
      </c>
      <c r="I1236" s="28">
        <v>0</v>
      </c>
      <c r="J1236" s="28">
        <v>0</v>
      </c>
      <c r="K1236" s="28">
        <v>0</v>
      </c>
      <c r="L1236" s="28">
        <v>0</v>
      </c>
      <c r="M1236" s="28">
        <v>0</v>
      </c>
      <c r="N1236" s="28">
        <v>0</v>
      </c>
      <c r="O1236" s="28">
        <v>0</v>
      </c>
      <c r="P1236" s="28">
        <v>0</v>
      </c>
      <c r="Q1236" s="28">
        <v>0</v>
      </c>
      <c r="R1236" s="28">
        <v>0</v>
      </c>
      <c r="S1236" s="94">
        <v>0</v>
      </c>
      <c r="T1236" s="94">
        <f>_xlfn.XLOOKUP(B1236,'[3]Nur des jours'!$B:$B,'[3]Nur des jours'!$U:$U,"")</f>
        <v>0</v>
      </c>
      <c r="U1236" s="94">
        <v>0</v>
      </c>
      <c r="V1236" s="94">
        <v>0.90263331364340682</v>
      </c>
      <c r="W1236" s="94">
        <v>0.83798115474284662</v>
      </c>
      <c r="X1236" s="94">
        <v>3.2994894887182413E-3</v>
      </c>
      <c r="Y1236" s="94">
        <v>1.432156788886892E-2</v>
      </c>
      <c r="Z1236" s="94">
        <v>0</v>
      </c>
      <c r="AA1236" s="94">
        <v>0</v>
      </c>
      <c r="AB1236" s="94">
        <v>0</v>
      </c>
      <c r="AC1236" s="94">
        <f>_xlfn.XLOOKUP(B1236,'[3]Nur des jours'!$B:$B,'[3]Nur des jours'!$N:$N,"")</f>
        <v>0</v>
      </c>
      <c r="AD1236" s="94">
        <v>0</v>
      </c>
      <c r="AE1236" s="94">
        <v>0</v>
      </c>
      <c r="AF1236" s="94">
        <v>0</v>
      </c>
      <c r="AG1236" s="94">
        <v>0</v>
      </c>
      <c r="AH1236" s="94">
        <v>0</v>
      </c>
      <c r="AI1236" s="49" t="s">
        <v>6659</v>
      </c>
      <c r="AJ1236" s="49"/>
      <c r="AK1236" s="48" t="str" cm="1">
        <f t="array" ref="AK1236">IFERROR(_xlfn.IFS(
AM1236="MPR ISSUE","PDH",
AM1236="BSS Hardware Issue","BSS",
AM1236="Sites strategiques, MLL, Pylone, etc.","ENVTECH",
AM1236="AKTIVCO DEFAUT GE &amp; POWER Cabinet","AKTIVCO",
AM1236="AKTIVCO Coupure ENEO &amp; Baisse de tension","AKTIVCO GRID ONLY",
AM1236="Coupure ENEO &amp; Baisse de tension","IHS GRID ONLY",
AM1236="Defaut GE &amp; POWER Cabinet","IHS",
AM1236="Sharing","Partners",
AM1236="Sites strategiques &amp; DataCenter","SST &amp; DC",
AM1236="Exclu","Exclu",
AM1236="SAT","SAT",
AM1236="SPARE-ISSUE","SPARE-ISSUE",
AM1236="Fiber CAmtel","TRANS_FO_CAMTEL",
AM1236="Fiber AOF","Fiber AOF",
AM1236="Projet OCM (HUAWEI)","TRAVAUX-HUAWEI",
AM1236="Projet OCM (NOKIA)","TRAVAUX-NOKIA",
AM1236="ACCESS-ISSUE","ACCESS-ISSUE",
AM1236="Projet OCM (ZTE, NOKIA, autres projets)","TRAVAUX OCM",
AM1236="No root CAuse","No root cause",
AM1236="ODU HS","PDH",
AM1236="IP &amp; VLAN","PDH",
AM1236="Warehouse HUAWEI","SPARE-ISSUE",
AM1236="SPARE-HS","SPARE-ISSUE",
AM1236="Power Telco","BSS",AM1236="no impacts","no impacts"
),"")</f>
        <v>PDH</v>
      </c>
      <c r="AL1236" s="48" t="str" cm="1">
        <f t="array" ref="AL1236">IFERROR(_xlfn.IFS(
AM1236="MPR ISSUE","TX ISSUE",
AM1236="BSS Hardware Issue","RAN ISSUE",
AM1236="Sites strategiques, MLL, Pylone, etc.","ENVTECH",
AM1236="AKTIVCO DEFAUT GE &amp; POWER Cabinet","POWER ISSUE",
AM1236="AKTIVCO Coupure ENEO &amp; Baisse de tension","POWER ISSUE",
AM1236="Coupure ENEO &amp; Baisse de tension","POWER ISSUE",
AM1236="Defaut GE &amp; POWER Cabinet","POWER ISSUE",
AM1236="Sharing","POWER ISSUE",
AM1236="Sites strategiques &amp; DataCenter","POWER ISSUE",
AM1236="Exclu","Exclu",
AM1236="SAT","TX ISSUE",
AM1236="SPARE-ISSUE","SPARE-ISSUE",
AM1236="Fiber CAmtel","TX ISSUE",
AM1236="Fiber AOF","TX ISSUE",
AM1236="Projet OCM (HUAWEI)","TRAVAUX-HUAWEI",
AM1236="Projet OCM (NOKIA)","TRAVAUX -NOKIA",
AM1236="ACCESS-ISSUE","ACCESS-ISSUE",
AM1236="Projet OCM (ZTE, NOKIA, autres projets)","TRAVAUX OCM",
AM1236="No root CAuse","No root cause",
AM1236="ODU HS","TX ISSUE",
AM1236="IP &amp; VLAN","TX ISSUE",
AM1236="Warehouse HUAWEI","SPARE-ISSUE",
AM1236="SPARE-HS","SPARE-ISSUE",
AM1236="Power Telco","RAN ISSUE",AM1236="no impacts","no impacts"
),"")</f>
        <v>TX ISSUE</v>
      </c>
      <c r="AM1236" s="67" t="s">
        <v>6537</v>
      </c>
      <c r="AN1236" s="48" t="str" cm="1">
        <f t="array" ref="AN1236">IFERROR(_xlfn.IFS(
AM1236="MPR ISSUE","ACTIVE",
AM1236="BSS Hardware Issue","ACTIVE",
AM1236="Sites strategiques, MLL, Pylone, etc.","PASSIVE",
AM1236="AKTIVCO DEFAUT GE &amp; POWER Cabinet","PASSIVE",
AM1236="AKTIVCO Coupure ENEO &amp; Baisse de tension","PASSIVE",
AM1236="Coupure ENEO &amp; Baisse de tension","PASSIVE",
AM1236="Defaut GE &amp; POWER Cabinet","PASSIVE",
AM1236="Sharing","PASSIVE",
AM1236="Sites strategiques &amp; DataCenter","PASSIVE",
AM1236="Exclu","Exclu",
AM1236="SAT","ACTIVE",
AM1236="SPARE-ISSUE","SPARE-ISSUE",
AM1236="Fiber CAmtel","ACTIVE",
AM1236="Fiber AOF","ACTIVE",
AM1236="Projet OCM (HUAWEI)","PLANNED WORKS",
AM1236="Projet OCM (NOKIA)","PLANNED WORKS",
AM1236="ACCESS-ISSUE","ACCESS-ISSUE",
AM1236="Projet OCM (ZTE, NOKIA, autres projets)","PLANNED WORKS",
AM1236="No root CAuse","No root cause",
AM1236="ODU HS","ACTIVE",
AM1236="IP &amp; VLAN","ACTIVE",
AM1236="Warehouse HUAWEI","SPARE-ISSUE",
AM1236="SPARE-HS","SPARE-ISSUE",
AM1236="Power Telco","ACTIVE", AM1236="no impacts","no impacts"
),"")</f>
        <v>ACTIVE</v>
      </c>
      <c r="AO1236" s="93" t="s">
        <v>6354</v>
      </c>
      <c r="AP1236" s="127" t="str">
        <f>IFERROR(MID(AQ1236, SEARCH("CTR_", AQ1236), 7), IFERROR(MID(AQ1236, SEARCH("SUO_", AQ1236), 7), IFERROR(MID(AQ1236, SEARCH("SUD_", AQ1236), 7), IFERROR(MID(AQ1236, SEARCH("NRO_", AQ1236), 7), IFERROR(MID(AQ1236, SEARCH("ADM_", AQ1236), 7), IFERROR(MID(AQ1236, SEARCH("NRD_", AQ1236), 7), IFERROR(MID(AQ1236, SEARCH("EXN_", AQ1236), 7), IFERROR(MID(AQ1236, SEARCH("LIT_", AQ1236), 7), IFERROR(MID(AQ1236, SEARCH("EST_", AQ1236), 7), MID(AQ1236, SEARCH("OST_",AQ1236), 7))))))))))</f>
        <v>EXN_223</v>
      </c>
      <c r="AQ1236" s="9" t="s">
        <v>6573</v>
      </c>
      <c r="AR1236" s="17" t="s">
        <v>5752</v>
      </c>
      <c r="AS1236" s="7" t="s">
        <v>5537</v>
      </c>
      <c r="AT1236" s="6"/>
      <c r="AU1236" s="7"/>
      <c r="AV1236" s="3" t="s">
        <v>5537</v>
      </c>
      <c r="AW1236" s="18" t="s">
        <v>5537</v>
      </c>
      <c r="AX1236" s="18" t="s">
        <v>5537</v>
      </c>
      <c r="AY1236" s="18" t="s">
        <v>5537</v>
      </c>
      <c r="AZ1236" s="18" t="s">
        <v>5537</v>
      </c>
      <c r="BA1236" s="18" t="s">
        <v>5537</v>
      </c>
      <c r="BB1236" s="18" t="s">
        <v>5537</v>
      </c>
      <c r="BC1236" s="18" t="s">
        <v>5537</v>
      </c>
      <c r="BD1236" s="18" t="s">
        <v>5537</v>
      </c>
      <c r="BE1236" s="18" t="s">
        <v>5537</v>
      </c>
      <c r="BF1236" s="18" t="s">
        <v>6159</v>
      </c>
      <c r="BG1236" s="18" t="s">
        <v>5537</v>
      </c>
      <c r="BH1236" s="18" t="s">
        <v>5537</v>
      </c>
      <c r="BI1236" s="9" t="s">
        <v>5537</v>
      </c>
      <c r="BJ1236" s="14"/>
      <c r="BK1236" s="14" t="s">
        <v>5537</v>
      </c>
      <c r="BL1236" s="14" t="str">
        <f>_xlfn.XLOOKUP(B1236,'[4]cell downs 18042026 17h'!$B:$B,'[4]cell downs 18042026 17h'!$B:$B,"")</f>
        <v/>
      </c>
      <c r="BM1236" s="14" t="str">
        <f>_xlfn.XLOOKUP(B1236,'[5]Cells Huawei 19042026 15h'!$B:$B,'[5]Cells Huawei 19042026 15h'!$B:$B,"")</f>
        <v/>
      </c>
      <c r="BN1236" s="9" t="str">
        <f>_xlfn.XLOOKUP(B1236,'[6]cells down 19042026 9H40'!$B:$B,'[6]cells down 19042026 9H40'!$B:$B,"")</f>
        <v/>
      </c>
      <c r="BO1236" s="9" t="s">
        <v>3065</v>
      </c>
      <c r="BP1236" s="9" t="s">
        <v>12</v>
      </c>
      <c r="BQ1236" s="115"/>
    </row>
    <row r="1237" spans="1:69" s="9" customFormat="1" x14ac:dyDescent="0.3">
      <c r="A1237" s="1" t="s">
        <v>4449</v>
      </c>
      <c r="B1237" s="8" t="s">
        <v>4450</v>
      </c>
      <c r="C1237" s="3" t="str">
        <f>_xlfn.XLOOKUP(B1237,'[1]daily break down'!$D:$D,'[1]daily break down'!$E:$E,"")</f>
        <v>SUD-OUEST</v>
      </c>
      <c r="D1237" s="1" t="s">
        <v>11</v>
      </c>
      <c r="E1237" s="1" t="str">
        <f>BP1237</f>
        <v>Grid-Gen-Lithium</v>
      </c>
      <c r="F1237" s="3" t="s">
        <v>13</v>
      </c>
      <c r="G1237" s="1" t="s">
        <v>4451</v>
      </c>
      <c r="H1237" s="32" t="str">
        <f>_xlfn.XLOOKUP(B1237,[2]CALCULATION!$B:$B,[2]CALCULATION!$H:$H,"")</f>
        <v>HUAWEI</v>
      </c>
      <c r="I1237" s="28">
        <v>0</v>
      </c>
      <c r="J1237" s="28">
        <v>0</v>
      </c>
      <c r="K1237" s="28">
        <v>0</v>
      </c>
      <c r="L1237" s="28">
        <v>0</v>
      </c>
      <c r="M1237" s="28">
        <v>0</v>
      </c>
      <c r="N1237" s="28">
        <v>0</v>
      </c>
      <c r="O1237" s="28">
        <v>0</v>
      </c>
      <c r="P1237" s="28">
        <v>0</v>
      </c>
      <c r="Q1237" s="28">
        <v>0</v>
      </c>
      <c r="R1237" s="28">
        <v>0</v>
      </c>
      <c r="S1237" s="94">
        <v>0</v>
      </c>
      <c r="T1237" s="94">
        <f>_xlfn.XLOOKUP(B1237,'[3]Nur des jours'!$B:$B,'[3]Nur des jours'!$U:$U,"")</f>
        <v>0</v>
      </c>
      <c r="U1237" s="94">
        <v>0</v>
      </c>
      <c r="V1237" s="94">
        <v>0</v>
      </c>
      <c r="W1237" s="94">
        <v>0</v>
      </c>
      <c r="X1237" s="94">
        <v>6.7773297606104441E-2</v>
      </c>
      <c r="Y1237" s="94">
        <v>1.3590329677855681E-2</v>
      </c>
      <c r="Z1237" s="94">
        <v>0</v>
      </c>
      <c r="AA1237" s="94">
        <v>0</v>
      </c>
      <c r="AB1237" s="94">
        <v>0</v>
      </c>
      <c r="AC1237" s="94">
        <f>_xlfn.XLOOKUP(B1237,'[3]Nur des jours'!$B:$B,'[3]Nur des jours'!$N:$N,"")</f>
        <v>0</v>
      </c>
      <c r="AD1237" s="94">
        <v>0</v>
      </c>
      <c r="AE1237" s="94">
        <v>0</v>
      </c>
      <c r="AF1237" s="94">
        <v>0</v>
      </c>
      <c r="AG1237" s="94">
        <v>0</v>
      </c>
      <c r="AH1237" s="94">
        <v>0</v>
      </c>
      <c r="AI1237" s="49" t="s">
        <v>5559</v>
      </c>
      <c r="AJ1237" s="49"/>
      <c r="AK1237" s="48" t="str" cm="1">
        <f t="array" ref="AK1237">IFERROR(_xlfn.IFS(
AM1237="MPR ISSUE","PDH",
AM1237="BSS Hardware Issue","BSS",
AM1237="Sites strategiques, MLL, Pylone, etc.","ENVTECH",
AM1237="AKTIVCO DEFAUT GE &amp; POWER Cabinet","AKTIVCO",
AM1237="AKTIVCO Coupure ENEO &amp; Baisse de tension","AKTIVCO GRID ONLY",
AM1237="Coupure ENEO &amp; Baisse de tension","IHS GRID ONLY",
AM1237="Defaut GE &amp; POWER Cabinet","IHS",
AM1237="Sharing","Partners",
AM1237="Sites strategiques &amp; DataCenter","SST &amp; DC",
AM1237="Exclu","Exclu",
AM1237="SAT","SAT",
AM1237="SPARE-ISSUE","SPARE-ISSUE",
AM1237="Fiber CAmtel","TRANS_FO_CAMTEL",
AM1237="Fiber AOF","Fiber AOF",
AM1237="Projet OCM (HUAWEI)","TRAVAUX-HUAWEI",
AM1237="Projet OCM (NOKIA)","TRAVAUX-NOKIA",
AM1237="ACCESS-ISSUE","ACCESS-ISSUE",
AM1237="Projet OCM (ZTE, NOKIA, autres projets)","TRAVAUX OCM",
AM1237="No root CAuse","No root cause",
AM1237="ODU HS","PDH",
AM1237="IP &amp; VLAN","PDH",
AM1237="Warehouse HUAWEI","SPARE-ISSUE",
AM1237="SPARE-HS","SPARE-ISSUE",
AM1237="Power Telco","BSS",AM1237="no impacts","no impacts"
),"")</f>
        <v>PDH</v>
      </c>
      <c r="AL1237" s="48" t="str" cm="1">
        <f t="array" ref="AL1237">IFERROR(_xlfn.IFS(
AM1237="MPR ISSUE","TX ISSUE",
AM1237="BSS Hardware Issue","RAN ISSUE",
AM1237="Sites strategiques, MLL, Pylone, etc.","ENVTECH",
AM1237="AKTIVCO DEFAUT GE &amp; POWER Cabinet","POWER ISSUE",
AM1237="AKTIVCO Coupure ENEO &amp; Baisse de tension","POWER ISSUE",
AM1237="Coupure ENEO &amp; Baisse de tension","POWER ISSUE",
AM1237="Defaut GE &amp; POWER Cabinet","POWER ISSUE",
AM1237="Sharing","POWER ISSUE",
AM1237="Sites strategiques &amp; DataCenter","POWER ISSUE",
AM1237="Exclu","Exclu",
AM1237="SAT","TX ISSUE",
AM1237="SPARE-ISSUE","SPARE-ISSUE",
AM1237="Fiber CAmtel","TX ISSUE",
AM1237="Fiber AOF","TX ISSUE",
AM1237="Projet OCM (HUAWEI)","TRAVAUX-HUAWEI",
AM1237="Projet OCM (NOKIA)","TRAVAUX -NOKIA",
AM1237="ACCESS-ISSUE","ACCESS-ISSUE",
AM1237="Projet OCM (ZTE, NOKIA, autres projets)","TRAVAUX OCM",
AM1237="No root CAuse","No root cause",
AM1237="ODU HS","TX ISSUE",
AM1237="IP &amp; VLAN","TX ISSUE",
AM1237="Warehouse HUAWEI","SPARE-ISSUE",
AM1237="SPARE-HS","SPARE-ISSUE",
AM1237="Power Telco","RAN ISSUE",AM1237="no impacts","no impacts"
),"")</f>
        <v>TX ISSUE</v>
      </c>
      <c r="AM1237" s="67" t="s">
        <v>6537</v>
      </c>
      <c r="AN1237" s="48" t="str" cm="1">
        <f t="array" ref="AN1237">IFERROR(_xlfn.IFS(
AM1237="MPR ISSUE","ACTIVE",
AM1237="BSS Hardware Issue","ACTIVE",
AM1237="Sites strategiques, MLL, Pylone, etc.","PASSIVE",
AM1237="AKTIVCO DEFAUT GE &amp; POWER Cabinet","PASSIVE",
AM1237="AKTIVCO Coupure ENEO &amp; Baisse de tension","PASSIVE",
AM1237="Coupure ENEO &amp; Baisse de tension","PASSIVE",
AM1237="Defaut GE &amp; POWER Cabinet","PASSIVE",
AM1237="Sharing","PASSIVE",
AM1237="Sites strategiques &amp; DataCenter","PASSIVE",
AM1237="Exclu","Exclu",
AM1237="SAT","ACTIVE",
AM1237="SPARE-ISSUE","SPARE-ISSUE",
AM1237="Fiber CAmtel","ACTIVE",
AM1237="Fiber AOF","ACTIVE",
AM1237="Projet OCM (HUAWEI)","PLANNED WORKS",
AM1237="Projet OCM (NOKIA)","PLANNED WORKS",
AM1237="ACCESS-ISSUE","ACCESS-ISSUE",
AM1237="Projet OCM (ZTE, NOKIA, autres projets)","PLANNED WORKS",
AM1237="No root CAuse","No root cause",
AM1237="ODU HS","ACTIVE",
AM1237="IP &amp; VLAN","ACTIVE",
AM1237="Warehouse HUAWEI","SPARE-ISSUE",
AM1237="SPARE-HS","SPARE-ISSUE",
AM1237="Power Telco","ACTIVE", AM1237="no impacts","no impacts"
),"")</f>
        <v>ACTIVE</v>
      </c>
      <c r="AO1237" s="93" t="s">
        <v>5710</v>
      </c>
      <c r="AP1237" s="127" t="str">
        <f>IFERROR(MID(AQ1237, SEARCH("CTR_", AQ1237), 7), IFERROR(MID(AQ1237, SEARCH("SUO_", AQ1237), 7), IFERROR(MID(AQ1237, SEARCH("SUD_", AQ1237), 7), IFERROR(MID(AQ1237, SEARCH("NRO_", AQ1237), 7), IFERROR(MID(AQ1237, SEARCH("ADM_", AQ1237), 7), IFERROR(MID(AQ1237, SEARCH("NRD_", AQ1237), 7), IFERROR(MID(AQ1237, SEARCH("EXN_", AQ1237), 7), IFERROR(MID(AQ1237, SEARCH("LIT_", AQ1237), 7), IFERROR(MID(AQ1237, SEARCH("EST_", AQ1237), 7), MID(AQ1237, SEARCH("OST_",AQ1237), 7))))))))))</f>
        <v>SUO_027</v>
      </c>
      <c r="AQ1237" s="9" t="s">
        <v>6528</v>
      </c>
      <c r="AR1237" s="17" t="s">
        <v>5710</v>
      </c>
      <c r="AS1237" s="7" t="s">
        <v>5537</v>
      </c>
      <c r="AT1237" s="6"/>
      <c r="AU1237" s="7"/>
      <c r="AV1237" s="3" t="s">
        <v>5537</v>
      </c>
      <c r="AW1237" s="18" t="s">
        <v>5537</v>
      </c>
      <c r="AX1237" s="18" t="s">
        <v>5537</v>
      </c>
      <c r="AY1237" s="18" t="s">
        <v>5537</v>
      </c>
      <c r="AZ1237" s="18" t="s">
        <v>5537</v>
      </c>
      <c r="BA1237" s="18" t="s">
        <v>5537</v>
      </c>
      <c r="BB1237" s="18" t="s">
        <v>5537</v>
      </c>
      <c r="BC1237" s="18" t="s">
        <v>5537</v>
      </c>
      <c r="BD1237" s="18" t="s">
        <v>5537</v>
      </c>
      <c r="BE1237" s="18" t="s">
        <v>5537</v>
      </c>
      <c r="BF1237" s="18" t="s">
        <v>5537</v>
      </c>
      <c r="BG1237" s="18" t="s">
        <v>5537</v>
      </c>
      <c r="BH1237" s="18" t="s">
        <v>5537</v>
      </c>
      <c r="BI1237" s="9" t="s">
        <v>5537</v>
      </c>
      <c r="BJ1237" s="14"/>
      <c r="BK1237" s="14" t="s">
        <v>5537</v>
      </c>
      <c r="BL1237" s="14" t="str">
        <f>_xlfn.XLOOKUP(B1237,'[4]cell downs 18042026 17h'!$B:$B,'[4]cell downs 18042026 17h'!$B:$B,"")</f>
        <v/>
      </c>
      <c r="BM1237" s="14" t="str">
        <f>_xlfn.XLOOKUP(B1237,'[5]Cells Huawei 19042026 15h'!$B:$B,'[5]Cells Huawei 19042026 15h'!$B:$B,"")</f>
        <v/>
      </c>
      <c r="BN1237" s="9" t="str">
        <f>_xlfn.XLOOKUP(B1237,'[6]cells down 19042026 9H40'!$B:$B,'[6]cells down 19042026 9H40'!$B:$B,"")</f>
        <v/>
      </c>
      <c r="BO1237" s="9" t="s">
        <v>4450</v>
      </c>
      <c r="BP1237" s="9" t="s">
        <v>594</v>
      </c>
      <c r="BQ1237" s="115"/>
    </row>
    <row r="1238" spans="1:69" s="9" customFormat="1" x14ac:dyDescent="0.3">
      <c r="A1238" s="2" t="s">
        <v>3900</v>
      </c>
      <c r="B1238" s="8" t="s">
        <v>3901</v>
      </c>
      <c r="C1238" s="3" t="str">
        <f>_xlfn.XLOOKUP(B1238,'[1]daily break down'!$D:$D,'[1]daily break down'!$E:$E,"")</f>
        <v>EXTREME-NORD</v>
      </c>
      <c r="D1238" s="1" t="s">
        <v>11</v>
      </c>
      <c r="E1238" s="1" t="s">
        <v>83</v>
      </c>
      <c r="F1238" s="3" t="s">
        <v>55</v>
      </c>
      <c r="G1238" s="1" t="s">
        <v>3900</v>
      </c>
      <c r="H1238" s="32" t="str">
        <f>_xlfn.XLOOKUP(B1238,[2]CALCULATION!$B:$B,[2]CALCULATION!$H:$H,"")</f>
        <v>HUAWEI</v>
      </c>
      <c r="I1238" s="28">
        <v>0</v>
      </c>
      <c r="J1238" s="28">
        <v>0</v>
      </c>
      <c r="K1238" s="28">
        <v>0</v>
      </c>
      <c r="L1238" s="28">
        <v>0</v>
      </c>
      <c r="M1238" s="28">
        <v>0</v>
      </c>
      <c r="N1238" s="28">
        <v>0</v>
      </c>
      <c r="O1238" s="28">
        <v>0</v>
      </c>
      <c r="P1238" s="28">
        <v>0</v>
      </c>
      <c r="Q1238" s="28">
        <v>0</v>
      </c>
      <c r="R1238" s="28">
        <v>0</v>
      </c>
      <c r="S1238" s="94">
        <v>0</v>
      </c>
      <c r="T1238" s="94">
        <f>_xlfn.XLOOKUP(B1238,'[3]Nur des jours'!$B:$B,'[3]Nur des jours'!$U:$U,"")</f>
        <v>0</v>
      </c>
      <c r="U1238" s="94">
        <v>0</v>
      </c>
      <c r="V1238" s="94">
        <v>0.33606638073469108</v>
      </c>
      <c r="W1238" s="94">
        <v>1.763889245590455E-2</v>
      </c>
      <c r="X1238" s="94">
        <v>0.34079267648880102</v>
      </c>
      <c r="Y1238" s="94">
        <v>1.3180122876555575E-2</v>
      </c>
      <c r="Z1238" s="94">
        <v>0</v>
      </c>
      <c r="AA1238" s="94">
        <v>0</v>
      </c>
      <c r="AB1238" s="94">
        <v>0</v>
      </c>
      <c r="AC1238" s="94">
        <f>_xlfn.XLOOKUP(B1238,'[3]Nur des jours'!$B:$B,'[3]Nur des jours'!$N:$N,"")</f>
        <v>0</v>
      </c>
      <c r="AD1238" s="94">
        <v>0</v>
      </c>
      <c r="AE1238" s="94">
        <v>0</v>
      </c>
      <c r="AF1238" s="94">
        <v>0</v>
      </c>
      <c r="AG1238" s="94">
        <v>0</v>
      </c>
      <c r="AH1238" s="94">
        <v>0</v>
      </c>
      <c r="AI1238" s="49" t="s">
        <v>6659</v>
      </c>
      <c r="AJ1238" s="49"/>
      <c r="AK1238" s="48" t="str" cm="1">
        <f t="array" ref="AK1238">IFERROR(_xlfn.IFS(
AM1238="MPR ISSUE","PDH",
AM1238="BSS Hardware Issue","BSS",
AM1238="Sites strategiques, MLL, Pylone, etc.","ENVTECH",
AM1238="AKTIVCO DEFAUT GE &amp; POWER Cabinet","AKTIVCO",
AM1238="AKTIVCO Coupure ENEO &amp; Baisse de tension","AKTIVCO GRID ONLY",
AM1238="Coupure ENEO &amp; Baisse de tension","IHS GRID ONLY",
AM1238="Defaut GE &amp; POWER Cabinet","IHS",
AM1238="Sharing","Partners",
AM1238="Sites strategiques &amp; DataCenter","SST &amp; DC",
AM1238="Exclu","Exclu",
AM1238="SAT","SAT",
AM1238="SPARE-ISSUE","SPARE-ISSUE",
AM1238="Fiber CAmtel","TRANS_FO_CAMTEL",
AM1238="Fiber AOF","Fiber AOF",
AM1238="Projet OCM (HUAWEI)","TRAVAUX-HUAWEI",
AM1238="Projet OCM (NOKIA)","TRAVAUX-NOKIA",
AM1238="ACCESS-ISSUE","ACCESS-ISSUE",
AM1238="Projet OCM (ZTE, NOKIA, autres projets)","TRAVAUX OCM",
AM1238="No root CAuse","No root cause",
AM1238="ODU HS","PDH",
AM1238="IP &amp; VLAN","PDH",
AM1238="Warehouse HUAWEI","SPARE-ISSUE",
AM1238="SPARE-HS","SPARE-ISSUE",
AM1238="Power Telco","BSS",AM1238="no impacts","no impacts"
),"")</f>
        <v>no impacts</v>
      </c>
      <c r="AL1238" s="48" t="str" cm="1">
        <f t="array" ref="AL1238">IFERROR(_xlfn.IFS(
AM1238="MPR ISSUE","TX ISSUE",
AM1238="BSS Hardware Issue","RAN ISSUE",
AM1238="Sites strategiques, MLL, Pylone, etc.","ENVTECH",
AM1238="AKTIVCO DEFAUT GE &amp; POWER Cabinet","POWER ISSUE",
AM1238="AKTIVCO Coupure ENEO &amp; Baisse de tension","POWER ISSUE",
AM1238="Coupure ENEO &amp; Baisse de tension","POWER ISSUE",
AM1238="Defaut GE &amp; POWER Cabinet","POWER ISSUE",
AM1238="Sharing","POWER ISSUE",
AM1238="Sites strategiques &amp; DataCenter","POWER ISSUE",
AM1238="Exclu","Exclu",
AM1238="SAT","TX ISSUE",
AM1238="SPARE-ISSUE","SPARE-ISSUE",
AM1238="Fiber CAmtel","TX ISSUE",
AM1238="Fiber AOF","TX ISSUE",
AM1238="Projet OCM (HUAWEI)","TRAVAUX-HUAWEI",
AM1238="Projet OCM (NOKIA)","TRAVAUX -NOKIA",
AM1238="ACCESS-ISSUE","ACCESS-ISSUE",
AM1238="Projet OCM (ZTE, NOKIA, autres projets)","TRAVAUX OCM",
AM1238="No root CAuse","No root cause",
AM1238="ODU HS","TX ISSUE",
AM1238="IP &amp; VLAN","TX ISSUE",
AM1238="Warehouse HUAWEI","SPARE-ISSUE",
AM1238="SPARE-HS","SPARE-ISSUE",
AM1238="Power Telco","RAN ISSUE",AM1238="no impacts","no impacts"
),"")</f>
        <v>no impacts</v>
      </c>
      <c r="AM1238" s="67" t="s">
        <v>5605</v>
      </c>
      <c r="AN1238" s="48" t="str" cm="1">
        <f t="array" ref="AN1238">IFERROR(_xlfn.IFS(
AM1238="MPR ISSUE","ACTIVE",
AM1238="BSS Hardware Issue","ACTIVE",
AM1238="Sites strategiques, MLL, Pylone, etc.","PASSIVE",
AM1238="AKTIVCO DEFAUT GE &amp; POWER Cabinet","PASSIVE",
AM1238="AKTIVCO Coupure ENEO &amp; Baisse de tension","PASSIVE",
AM1238="Coupure ENEO &amp; Baisse de tension","PASSIVE",
AM1238="Defaut GE &amp; POWER Cabinet","PASSIVE",
AM1238="Sharing","PASSIVE",
AM1238="Sites strategiques &amp; DataCenter","PASSIVE",
AM1238="Exclu","Exclu",
AM1238="SAT","ACTIVE",
AM1238="SPARE-ISSUE","SPARE-ISSUE",
AM1238="Fiber CAmtel","ACTIVE",
AM1238="Fiber AOF","ACTIVE",
AM1238="Projet OCM (HUAWEI)","PLANNED WORKS",
AM1238="Projet OCM (NOKIA)","PLANNED WORKS",
AM1238="ACCESS-ISSUE","ACCESS-ISSUE",
AM1238="Projet OCM (ZTE, NOKIA, autres projets)","PLANNED WORKS",
AM1238="No root CAuse","No root cause",
AM1238="ODU HS","ACTIVE",
AM1238="IP &amp; VLAN","ACTIVE",
AM1238="Warehouse HUAWEI","SPARE-ISSUE",
AM1238="SPARE-HS","SPARE-ISSUE",
AM1238="Power Telco","ACTIVE", AM1238="no impacts","no impacts"
),"")</f>
        <v>no impacts</v>
      </c>
      <c r="AO1238" s="93" t="s">
        <v>5537</v>
      </c>
      <c r="AP1238" s="101" t="str">
        <f>B1238</f>
        <v>EXN_022</v>
      </c>
      <c r="AR1238" s="17" t="s">
        <v>5537</v>
      </c>
      <c r="AS1238" s="7" t="s">
        <v>5537</v>
      </c>
      <c r="AT1238" s="6"/>
      <c r="AU1238" s="7"/>
      <c r="AV1238" s="3" t="s">
        <v>5537</v>
      </c>
      <c r="AW1238" s="18" t="s">
        <v>5537</v>
      </c>
      <c r="AX1238" s="18" t="s">
        <v>5537</v>
      </c>
      <c r="AY1238" s="18" t="s">
        <v>5537</v>
      </c>
      <c r="AZ1238" s="18" t="s">
        <v>5537</v>
      </c>
      <c r="BA1238" s="18" t="s">
        <v>5537</v>
      </c>
      <c r="BB1238" s="18" t="s">
        <v>5537</v>
      </c>
      <c r="BC1238" s="18" t="s">
        <v>5537</v>
      </c>
      <c r="BD1238" s="18" t="s">
        <v>5537</v>
      </c>
      <c r="BE1238" s="18" t="s">
        <v>5537</v>
      </c>
      <c r="BF1238" s="18" t="s">
        <v>5537</v>
      </c>
      <c r="BG1238" s="18" t="s">
        <v>5537</v>
      </c>
      <c r="BH1238" s="18" t="s">
        <v>5537</v>
      </c>
      <c r="BI1238" s="9" t="s">
        <v>5537</v>
      </c>
      <c r="BJ1238" s="14"/>
      <c r="BK1238" s="14" t="s">
        <v>5537</v>
      </c>
      <c r="BL1238" s="14" t="str">
        <f>_xlfn.XLOOKUP(B1238,'[4]cell downs 18042026 17h'!$B:$B,'[4]cell downs 18042026 17h'!$B:$B,"")</f>
        <v/>
      </c>
      <c r="BM1238" s="14" t="str">
        <f>_xlfn.XLOOKUP(B1238,'[5]Cells Huawei 19042026 15h'!$B:$B,'[5]Cells Huawei 19042026 15h'!$B:$B,"")</f>
        <v/>
      </c>
      <c r="BN1238" s="9" t="str">
        <f>_xlfn.XLOOKUP(B1238,'[6]cells down 19042026 9H40'!$B:$B,'[6]cells down 19042026 9H40'!$B:$B,"")</f>
        <v/>
      </c>
      <c r="BO1238" s="9" t="s">
        <v>3901</v>
      </c>
      <c r="BP1238" s="9" t="s">
        <v>594</v>
      </c>
      <c r="BQ1238" s="115"/>
    </row>
    <row r="1239" spans="1:69" s="9" customFormat="1" x14ac:dyDescent="0.3">
      <c r="A1239" s="1" t="s">
        <v>5134</v>
      </c>
      <c r="B1239" s="8" t="s">
        <v>5135</v>
      </c>
      <c r="C1239" s="3" t="str">
        <f>_xlfn.XLOOKUP(B1239,'[1]daily break down'!$D:$D,'[1]daily break down'!$E:$E,"")</f>
        <v>SUD-OUEST</v>
      </c>
      <c r="D1239" s="1" t="s">
        <v>11</v>
      </c>
      <c r="E1239" s="1" t="s">
        <v>154</v>
      </c>
      <c r="F1239" s="3" t="s">
        <v>13</v>
      </c>
      <c r="G1239" s="1" t="s">
        <v>684</v>
      </c>
      <c r="H1239" s="32" t="str">
        <f>_xlfn.XLOOKUP(B1239,[2]CALCULATION!$B:$B,[2]CALCULATION!$H:$H,"")</f>
        <v>HUAWEI</v>
      </c>
      <c r="I1239" s="28">
        <v>0</v>
      </c>
      <c r="J1239" s="28">
        <v>0</v>
      </c>
      <c r="K1239" s="28">
        <v>0</v>
      </c>
      <c r="L1239" s="28">
        <v>0</v>
      </c>
      <c r="M1239" s="28">
        <v>0</v>
      </c>
      <c r="N1239" s="28">
        <v>0</v>
      </c>
      <c r="O1239" s="28">
        <v>0</v>
      </c>
      <c r="P1239" s="28">
        <v>0</v>
      </c>
      <c r="Q1239" s="28">
        <v>0</v>
      </c>
      <c r="R1239" s="28">
        <v>0</v>
      </c>
      <c r="S1239" s="94">
        <v>0</v>
      </c>
      <c r="T1239" s="94">
        <f>_xlfn.XLOOKUP(B1239,'[3]Nur des jours'!$B:$B,'[3]Nur des jours'!$U:$U,"")</f>
        <v>0</v>
      </c>
      <c r="U1239" s="94">
        <v>0</v>
      </c>
      <c r="V1239" s="94">
        <v>0</v>
      </c>
      <c r="W1239" s="94">
        <v>0</v>
      </c>
      <c r="X1239" s="94">
        <v>0.20456834830053106</v>
      </c>
      <c r="Y1239" s="94">
        <v>1.211001817751182E-2</v>
      </c>
      <c r="Z1239" s="94">
        <v>0</v>
      </c>
      <c r="AA1239" s="94">
        <v>0</v>
      </c>
      <c r="AB1239" s="94">
        <v>0</v>
      </c>
      <c r="AC1239" s="94">
        <f>_xlfn.XLOOKUP(B1239,'[3]Nur des jours'!$B:$B,'[3]Nur des jours'!$N:$N,"")</f>
        <v>0</v>
      </c>
      <c r="AD1239" s="94">
        <v>0</v>
      </c>
      <c r="AE1239" s="94">
        <v>0</v>
      </c>
      <c r="AF1239" s="94">
        <v>0</v>
      </c>
      <c r="AG1239" s="94">
        <v>0</v>
      </c>
      <c r="AH1239" s="94">
        <v>0</v>
      </c>
      <c r="AI1239" s="49" t="s">
        <v>6659</v>
      </c>
      <c r="AJ1239" s="49"/>
      <c r="AK1239" s="48" t="str" cm="1">
        <f t="array" ref="AK1239">IFERROR(_xlfn.IFS(
AM1239="MPR ISSUE","PDH",
AM1239="BSS Hardware Issue","BSS",
AM1239="Sites strategiques, MLL, Pylone, etc.","ENVTECH",
AM1239="AKTIVCO DEFAUT GE &amp; POWER Cabinet","AKTIVCO",
AM1239="AKTIVCO Coupure ENEO &amp; Baisse de tension","AKTIVCO GRID ONLY",
AM1239="Coupure ENEO &amp; Baisse de tension","IHS GRID ONLY",
AM1239="Defaut GE &amp; POWER Cabinet","IHS",
AM1239="Sharing","Partners",
AM1239="Sites strategiques &amp; DataCenter","SST &amp; DC",
AM1239="Exclu","Exclu",
AM1239="SAT","SAT",
AM1239="SPARE-ISSUE","SPARE-ISSUE",
AM1239="Fiber CAmtel","TRANS_FO_CAMTEL",
AM1239="Fiber AOF","Fiber AOF",
AM1239="Projet OCM (HUAWEI)","TRAVAUX-HUAWEI",
AM1239="Projet OCM (NOKIA)","TRAVAUX-NOKIA",
AM1239="ACCESS-ISSUE","ACCESS-ISSUE",
AM1239="Projet OCM (ZTE, NOKIA, autres projets)","TRAVAUX OCM",
AM1239="No root CAuse","No root cause",
AM1239="ODU HS","PDH",
AM1239="IP &amp; VLAN","PDH",
AM1239="Warehouse HUAWEI","SPARE-ISSUE",
AM1239="SPARE-HS","SPARE-ISSUE",
AM1239="Power Telco","BSS",AM1239="no impacts","no impacts"
),"")</f>
        <v>PDH</v>
      </c>
      <c r="AL1239" s="48" t="str" cm="1">
        <f t="array" ref="AL1239">IFERROR(_xlfn.IFS(
AM1239="MPR ISSUE","TX ISSUE",
AM1239="BSS Hardware Issue","RAN ISSUE",
AM1239="Sites strategiques, MLL, Pylone, etc.","ENVTECH",
AM1239="AKTIVCO DEFAUT GE &amp; POWER Cabinet","POWER ISSUE",
AM1239="AKTIVCO Coupure ENEO &amp; Baisse de tension","POWER ISSUE",
AM1239="Coupure ENEO &amp; Baisse de tension","POWER ISSUE",
AM1239="Defaut GE &amp; POWER Cabinet","POWER ISSUE",
AM1239="Sharing","POWER ISSUE",
AM1239="Sites strategiques &amp; DataCenter","POWER ISSUE",
AM1239="Exclu","Exclu",
AM1239="SAT","TX ISSUE",
AM1239="SPARE-ISSUE","SPARE-ISSUE",
AM1239="Fiber CAmtel","TX ISSUE",
AM1239="Fiber AOF","TX ISSUE",
AM1239="Projet OCM (HUAWEI)","TRAVAUX-HUAWEI",
AM1239="Projet OCM (NOKIA)","TRAVAUX -NOKIA",
AM1239="ACCESS-ISSUE","ACCESS-ISSUE",
AM1239="Projet OCM (ZTE, NOKIA, autres projets)","TRAVAUX OCM",
AM1239="No root CAuse","No root cause",
AM1239="ODU HS","TX ISSUE",
AM1239="IP &amp; VLAN","TX ISSUE",
AM1239="Warehouse HUAWEI","SPARE-ISSUE",
AM1239="SPARE-HS","SPARE-ISSUE",
AM1239="Power Telco","RAN ISSUE",AM1239="no impacts","no impacts"
),"")</f>
        <v>TX ISSUE</v>
      </c>
      <c r="AM1239" s="67" t="s">
        <v>6537</v>
      </c>
      <c r="AN1239" s="48" t="str" cm="1">
        <f t="array" ref="AN1239">IFERROR(_xlfn.IFS(
AM1239="MPR ISSUE","ACTIVE",
AM1239="BSS Hardware Issue","ACTIVE",
AM1239="Sites strategiques, MLL, Pylone, etc.","PASSIVE",
AM1239="AKTIVCO DEFAUT GE &amp; POWER Cabinet","PASSIVE",
AM1239="AKTIVCO Coupure ENEO &amp; Baisse de tension","PASSIVE",
AM1239="Coupure ENEO &amp; Baisse de tension","PASSIVE",
AM1239="Defaut GE &amp; POWER Cabinet","PASSIVE",
AM1239="Sharing","PASSIVE",
AM1239="Sites strategiques &amp; DataCenter","PASSIVE",
AM1239="Exclu","Exclu",
AM1239="SAT","ACTIVE",
AM1239="SPARE-ISSUE","SPARE-ISSUE",
AM1239="Fiber CAmtel","ACTIVE",
AM1239="Fiber AOF","ACTIVE",
AM1239="Projet OCM (HUAWEI)","PLANNED WORKS",
AM1239="Projet OCM (NOKIA)","PLANNED WORKS",
AM1239="ACCESS-ISSUE","ACCESS-ISSUE",
AM1239="Projet OCM (ZTE, NOKIA, autres projets)","PLANNED WORKS",
AM1239="No root CAuse","No root cause",
AM1239="ODU HS","ACTIVE",
AM1239="IP &amp; VLAN","ACTIVE",
AM1239="Warehouse HUAWEI","SPARE-ISSUE",
AM1239="SPARE-HS","SPARE-ISSUE",
AM1239="Power Telco","ACTIVE", AM1239="no impacts","no impacts"
),"")</f>
        <v>ACTIVE</v>
      </c>
      <c r="AO1239" s="93" t="s">
        <v>5710</v>
      </c>
      <c r="AP1239" s="127" t="str">
        <f>IFERROR(MID(AQ1239, SEARCH("CTR_", AQ1239), 7), IFERROR(MID(AQ1239, SEARCH("SUO_", AQ1239), 7), IFERROR(MID(AQ1239, SEARCH("SUD_", AQ1239), 7), IFERROR(MID(AQ1239, SEARCH("NRO_", AQ1239), 7), IFERROR(MID(AQ1239, SEARCH("ADM_", AQ1239), 7), IFERROR(MID(AQ1239, SEARCH("NRD_", AQ1239), 7), IFERROR(MID(AQ1239, SEARCH("EXN_", AQ1239), 7), IFERROR(MID(AQ1239, SEARCH("LIT_", AQ1239), 7), IFERROR(MID(AQ1239, SEARCH("EST_", AQ1239), 7), MID(AQ1239, SEARCH("OST_",AQ1239), 7))))))))))</f>
        <v>SUO_027</v>
      </c>
      <c r="AQ1239" s="9" t="s">
        <v>6570</v>
      </c>
      <c r="AR1239" s="17" t="s">
        <v>5710</v>
      </c>
      <c r="AS1239" s="7" t="s">
        <v>5537</v>
      </c>
      <c r="AT1239" s="6"/>
      <c r="AU1239" s="7"/>
      <c r="AV1239" s="3" t="s">
        <v>5537</v>
      </c>
      <c r="AW1239" s="18" t="s">
        <v>5537</v>
      </c>
      <c r="AX1239" s="18" t="s">
        <v>5537</v>
      </c>
      <c r="AY1239" s="18" t="s">
        <v>5537</v>
      </c>
      <c r="AZ1239" s="18" t="s">
        <v>5537</v>
      </c>
      <c r="BA1239" s="18" t="s">
        <v>5537</v>
      </c>
      <c r="BB1239" s="18" t="s">
        <v>5537</v>
      </c>
      <c r="BC1239" s="18" t="s">
        <v>5537</v>
      </c>
      <c r="BD1239" s="18" t="s">
        <v>5537</v>
      </c>
      <c r="BE1239" s="18" t="s">
        <v>5537</v>
      </c>
      <c r="BF1239" s="18" t="s">
        <v>5537</v>
      </c>
      <c r="BG1239" s="18" t="s">
        <v>5537</v>
      </c>
      <c r="BH1239" s="18" t="s">
        <v>5537</v>
      </c>
      <c r="BI1239" s="9" t="s">
        <v>5537</v>
      </c>
      <c r="BJ1239" s="14"/>
      <c r="BK1239" s="14" t="s">
        <v>5537</v>
      </c>
      <c r="BL1239" s="14" t="str">
        <f>_xlfn.XLOOKUP(B1239,'[4]cell downs 18042026 17h'!$B:$B,'[4]cell downs 18042026 17h'!$B:$B,"")</f>
        <v/>
      </c>
      <c r="BM1239" s="14" t="str">
        <f>_xlfn.XLOOKUP(B1239,'[5]Cells Huawei 19042026 15h'!$B:$B,'[5]Cells Huawei 19042026 15h'!$B:$B,"")</f>
        <v/>
      </c>
      <c r="BN1239" s="9" t="str">
        <f>_xlfn.XLOOKUP(B1239,'[6]cells down 19042026 9H40'!$B:$B,'[6]cells down 19042026 9H40'!$B:$B,"")</f>
        <v/>
      </c>
      <c r="BO1239" s="9" t="s">
        <v>5135</v>
      </c>
      <c r="BP1239" s="9" t="s">
        <v>12</v>
      </c>
      <c r="BQ1239" s="115"/>
    </row>
    <row r="1240" spans="1:69" s="9" customFormat="1" x14ac:dyDescent="0.3">
      <c r="A1240" s="1" t="s">
        <v>3041</v>
      </c>
      <c r="B1240" s="8" t="s">
        <v>3042</v>
      </c>
      <c r="C1240" s="3" t="str">
        <f>_xlfn.XLOOKUP(B1240,'[1]daily break down'!$D:$D,'[1]daily break down'!$E:$E,"")</f>
        <v>Ngaoundere</v>
      </c>
      <c r="D1240" s="1"/>
      <c r="E1240" s="1"/>
      <c r="F1240" s="3" t="s">
        <v>90</v>
      </c>
      <c r="G1240" s="1" t="s">
        <v>91</v>
      </c>
      <c r="H1240" s="32" t="str">
        <f>_xlfn.XLOOKUP(B1240,[2]CALCULATION!$B:$B,[2]CALCULATION!$H:$H,"")</f>
        <v>Huawei</v>
      </c>
      <c r="I1240" s="28">
        <v>0</v>
      </c>
      <c r="J1240" s="28">
        <v>2.9427879223703247E-3</v>
      </c>
      <c r="K1240" s="28">
        <v>0</v>
      </c>
      <c r="L1240" s="28">
        <v>0</v>
      </c>
      <c r="M1240" s="28">
        <v>0</v>
      </c>
      <c r="N1240" s="28">
        <v>0</v>
      </c>
      <c r="O1240" s="28">
        <v>0</v>
      </c>
      <c r="P1240" s="28">
        <v>0</v>
      </c>
      <c r="Q1240" s="28">
        <v>0</v>
      </c>
      <c r="R1240" s="28">
        <v>0</v>
      </c>
      <c r="S1240" s="94">
        <v>0</v>
      </c>
      <c r="T1240" s="94">
        <f>_xlfn.XLOOKUP(B1240,'[3]Nur des jours'!$B:$B,'[3]Nur des jours'!$U:$U,"")</f>
        <v>0</v>
      </c>
      <c r="U1240" s="94">
        <v>0</v>
      </c>
      <c r="V1240" s="94">
        <v>0</v>
      </c>
      <c r="W1240" s="94">
        <v>0</v>
      </c>
      <c r="X1240" s="94">
        <v>0</v>
      </c>
      <c r="Y1240" s="94">
        <v>1.1236099339959421E-2</v>
      </c>
      <c r="Z1240" s="94">
        <v>0</v>
      </c>
      <c r="AA1240" s="94">
        <v>0</v>
      </c>
      <c r="AB1240" s="94">
        <v>0</v>
      </c>
      <c r="AC1240" s="94">
        <f>_xlfn.XLOOKUP(B1240,'[3]Nur des jours'!$B:$B,'[3]Nur des jours'!$N:$N,"")</f>
        <v>0</v>
      </c>
      <c r="AD1240" s="94">
        <v>0</v>
      </c>
      <c r="AE1240" s="94">
        <v>0</v>
      </c>
      <c r="AF1240" s="94">
        <v>0</v>
      </c>
      <c r="AG1240" s="94">
        <v>0</v>
      </c>
      <c r="AH1240" s="94">
        <v>0</v>
      </c>
      <c r="AI1240" s="49" t="s">
        <v>5559</v>
      </c>
      <c r="AJ1240" s="49"/>
      <c r="AK1240" s="48" t="str" cm="1">
        <f t="array" ref="AK1240">IFERROR(_xlfn.IFS(
AM1240="MPR ISSUE","PDH",
AM1240="BSS Hardware Issue","BSS",
AM1240="Sites strategiques, MLL, Pylone, etc.","ENVTECH",
AM1240="AKTIVCO DEFAUT GE &amp; POWER Cabinet","AKTIVCO",
AM1240="AKTIVCO Coupure ENEO &amp; Baisse de tension","AKTIVCO GRID ONLY",
AM1240="Coupure ENEO &amp; Baisse de tension","IHS GRID ONLY",
AM1240="Defaut GE &amp; POWER Cabinet","IHS",
AM1240="Sharing","Partners",
AM1240="Sites strategiques &amp; DataCenter","SST &amp; DC",
AM1240="Exclu","Exclu",
AM1240="SAT","SAT",
AM1240="SPARE-ISSUE","SPARE-ISSUE",
AM1240="Fiber CAmtel","TRANS_FO_CAMTEL",
AM1240="Fiber AOF","Fiber AOF",
AM1240="Projet OCM (HUAWEI)","TRAVAUX-HUAWEI",
AM1240="Projet OCM (NOKIA)","TRAVAUX-NOKIA",
AM1240="ACCESS-ISSUE","ACCESS-ISSUE",
AM1240="Projet OCM (ZTE, NOKIA, autres projets)","TRAVAUX OCM",
AM1240="No root CAuse","No root cause",
AM1240="ODU HS","PDH",
AM1240="IP &amp; VLAN","PDH",
AM1240="Warehouse HUAWEI","SPARE-ISSUE",
AM1240="SPARE-HS","SPARE-ISSUE",
AM1240="Power Telco","BSS",AM1240="no impacts","no impacts"
),"")</f>
        <v>no impacts</v>
      </c>
      <c r="AL1240" s="48" t="str" cm="1">
        <f t="array" ref="AL1240">IFERROR(_xlfn.IFS(
AM1240="MPR ISSUE","TX ISSUE",
AM1240="BSS Hardware Issue","RAN ISSUE",
AM1240="Sites strategiques, MLL, Pylone, etc.","ENVTECH",
AM1240="AKTIVCO DEFAUT GE &amp; POWER Cabinet","POWER ISSUE",
AM1240="AKTIVCO Coupure ENEO &amp; Baisse de tension","POWER ISSUE",
AM1240="Coupure ENEO &amp; Baisse de tension","POWER ISSUE",
AM1240="Defaut GE &amp; POWER Cabinet","POWER ISSUE",
AM1240="Sharing","POWER ISSUE",
AM1240="Sites strategiques &amp; DataCenter","POWER ISSUE",
AM1240="Exclu","Exclu",
AM1240="SAT","TX ISSUE",
AM1240="SPARE-ISSUE","SPARE-ISSUE",
AM1240="Fiber CAmtel","TX ISSUE",
AM1240="Fiber AOF","TX ISSUE",
AM1240="Projet OCM (HUAWEI)","TRAVAUX-HUAWEI",
AM1240="Projet OCM (NOKIA)","TRAVAUX -NOKIA",
AM1240="ACCESS-ISSUE","ACCESS-ISSUE",
AM1240="Projet OCM (ZTE, NOKIA, autres projets)","TRAVAUX OCM",
AM1240="No root CAuse","No root cause",
AM1240="ODU HS","TX ISSUE",
AM1240="IP &amp; VLAN","TX ISSUE",
AM1240="Warehouse HUAWEI","SPARE-ISSUE",
AM1240="SPARE-HS","SPARE-ISSUE",
AM1240="Power Telco","RAN ISSUE",AM1240="no impacts","no impacts"
),"")</f>
        <v>no impacts</v>
      </c>
      <c r="AM1240" s="67" t="s">
        <v>5605</v>
      </c>
      <c r="AN1240" s="48" t="str" cm="1">
        <f t="array" ref="AN1240">IFERROR(_xlfn.IFS(
AM1240="MPR ISSUE","ACTIVE",
AM1240="BSS Hardware Issue","ACTIVE",
AM1240="Sites strategiques, MLL, Pylone, etc.","PASSIVE",
AM1240="AKTIVCO DEFAUT GE &amp; POWER Cabinet","PASSIVE",
AM1240="AKTIVCO Coupure ENEO &amp; Baisse de tension","PASSIVE",
AM1240="Coupure ENEO &amp; Baisse de tension","PASSIVE",
AM1240="Defaut GE &amp; POWER Cabinet","PASSIVE",
AM1240="Sharing","PASSIVE",
AM1240="Sites strategiques &amp; DataCenter","PASSIVE",
AM1240="Exclu","Exclu",
AM1240="SAT","ACTIVE",
AM1240="SPARE-ISSUE","SPARE-ISSUE",
AM1240="Fiber CAmtel","ACTIVE",
AM1240="Fiber AOF","ACTIVE",
AM1240="Projet OCM (HUAWEI)","PLANNED WORKS",
AM1240="Projet OCM (NOKIA)","PLANNED WORKS",
AM1240="ACCESS-ISSUE","ACCESS-ISSUE",
AM1240="Projet OCM (ZTE, NOKIA, autres projets)","PLANNED WORKS",
AM1240="No root CAuse","No root cause",
AM1240="ODU HS","ACTIVE",
AM1240="IP &amp; VLAN","ACTIVE",
AM1240="Warehouse HUAWEI","SPARE-ISSUE",
AM1240="SPARE-HS","SPARE-ISSUE",
AM1240="Power Telco","ACTIVE", AM1240="no impacts","no impacts"
),"")</f>
        <v>no impacts</v>
      </c>
      <c r="AO1240" s="93" t="s">
        <v>5537</v>
      </c>
      <c r="AP1240" s="101" t="str">
        <f>B1240</f>
        <v>ADM_176</v>
      </c>
      <c r="AR1240" s="17" t="s">
        <v>5537</v>
      </c>
      <c r="AS1240" s="7" t="s">
        <v>5537</v>
      </c>
      <c r="AT1240" s="6"/>
      <c r="AU1240" s="7"/>
      <c r="AV1240" s="3" t="s">
        <v>5537</v>
      </c>
      <c r="AW1240" s="18" t="s">
        <v>5537</v>
      </c>
      <c r="AX1240" s="18" t="s">
        <v>5537</v>
      </c>
      <c r="AY1240" s="18" t="s">
        <v>5537</v>
      </c>
      <c r="AZ1240" s="18" t="s">
        <v>5537</v>
      </c>
      <c r="BA1240" s="18" t="s">
        <v>5537</v>
      </c>
      <c r="BB1240" s="18" t="s">
        <v>5537</v>
      </c>
      <c r="BC1240" s="18" t="s">
        <v>5537</v>
      </c>
      <c r="BD1240" s="18" t="s">
        <v>5537</v>
      </c>
      <c r="BE1240" s="18" t="s">
        <v>5537</v>
      </c>
      <c r="BF1240" s="18" t="s">
        <v>5537</v>
      </c>
      <c r="BG1240" s="18" t="s">
        <v>5537</v>
      </c>
      <c r="BH1240" s="18" t="s">
        <v>5537</v>
      </c>
      <c r="BI1240" s="9" t="s">
        <v>5537</v>
      </c>
      <c r="BJ1240" s="14"/>
      <c r="BK1240" s="14" t="s">
        <v>5537</v>
      </c>
      <c r="BL1240" s="14" t="str">
        <f>_xlfn.XLOOKUP(B1240,'[4]cell downs 18042026 17h'!$B:$B,'[4]cell downs 18042026 17h'!$B:$B,"")</f>
        <v/>
      </c>
      <c r="BM1240" s="14" t="str">
        <f>_xlfn.XLOOKUP(B1240,'[5]Cells Huawei 19042026 15h'!$B:$B,'[5]Cells Huawei 19042026 15h'!$B:$B,"")</f>
        <v/>
      </c>
      <c r="BN1240" s="9" t="str">
        <f>_xlfn.XLOOKUP(B1240,'[6]cells down 19042026 9H40'!$B:$B,'[6]cells down 19042026 9H40'!$B:$B,"")</f>
        <v/>
      </c>
      <c r="BO1240" s="9" t="s">
        <v>5537</v>
      </c>
      <c r="BP1240" s="9" t="s">
        <v>66</v>
      </c>
      <c r="BQ1240" s="115"/>
    </row>
    <row r="1241" spans="1:69" s="9" customFormat="1" x14ac:dyDescent="0.3">
      <c r="A1241" s="1" t="s">
        <v>5240</v>
      </c>
      <c r="B1241" s="8" t="s">
        <v>5241</v>
      </c>
      <c r="C1241" s="3" t="str">
        <f>_xlfn.XLOOKUP(B1241,'[1]daily break down'!$D:$D,'[1]daily break down'!$E:$E,"")</f>
        <v>SUD-OUEST</v>
      </c>
      <c r="D1241" s="1" t="s">
        <v>11</v>
      </c>
      <c r="E1241" s="1" t="s">
        <v>96</v>
      </c>
      <c r="F1241" s="3" t="s">
        <v>13</v>
      </c>
      <c r="G1241" s="1" t="s">
        <v>5242</v>
      </c>
      <c r="H1241" s="32" t="str">
        <f>_xlfn.XLOOKUP(B1241,[2]CALCULATION!$B:$B,[2]CALCULATION!$H:$H,"")</f>
        <v>HUAWEI</v>
      </c>
      <c r="I1241" s="28">
        <v>0</v>
      </c>
      <c r="J1241" s="28">
        <v>0</v>
      </c>
      <c r="K1241" s="28">
        <v>0</v>
      </c>
      <c r="L1241" s="28">
        <v>0</v>
      </c>
      <c r="M1241" s="28">
        <v>0</v>
      </c>
      <c r="N1241" s="28">
        <v>0</v>
      </c>
      <c r="O1241" s="28">
        <v>0</v>
      </c>
      <c r="P1241" s="28">
        <v>0</v>
      </c>
      <c r="Q1241" s="28">
        <v>0</v>
      </c>
      <c r="R1241" s="28">
        <v>0</v>
      </c>
      <c r="S1241" s="94">
        <v>0</v>
      </c>
      <c r="T1241" s="94">
        <f>_xlfn.XLOOKUP(B1241,'[3]Nur des jours'!$B:$B,'[3]Nur des jours'!$U:$U,"")</f>
        <v>0</v>
      </c>
      <c r="U1241" s="94">
        <v>0</v>
      </c>
      <c r="V1241" s="94">
        <v>0</v>
      </c>
      <c r="W1241" s="94">
        <v>0</v>
      </c>
      <c r="X1241" s="94">
        <v>6.8504535817117684E-2</v>
      </c>
      <c r="Y1241" s="94">
        <v>7.66908367648024E-3</v>
      </c>
      <c r="Z1241" s="94">
        <v>0</v>
      </c>
      <c r="AA1241" s="94">
        <v>0</v>
      </c>
      <c r="AB1241" s="94">
        <v>0</v>
      </c>
      <c r="AC1241" s="94">
        <f>_xlfn.XLOOKUP(B1241,'[3]Nur des jours'!$B:$B,'[3]Nur des jours'!$N:$N,"")</f>
        <v>0</v>
      </c>
      <c r="AD1241" s="94">
        <v>0</v>
      </c>
      <c r="AE1241" s="94">
        <v>0</v>
      </c>
      <c r="AF1241" s="94">
        <v>0</v>
      </c>
      <c r="AG1241" s="94">
        <v>0</v>
      </c>
      <c r="AH1241" s="94">
        <v>0</v>
      </c>
      <c r="AI1241" s="49" t="s">
        <v>6659</v>
      </c>
      <c r="AJ1241" s="49"/>
      <c r="AK1241" s="48" t="str" cm="1">
        <f t="array" ref="AK1241">IFERROR(_xlfn.IFS(
AM1241="MPR ISSUE","PDH",
AM1241="BSS Hardware Issue","BSS",
AM1241="Sites strategiques, MLL, Pylone, etc.","ENVTECH",
AM1241="AKTIVCO DEFAUT GE &amp; POWER Cabinet","AKTIVCO",
AM1241="AKTIVCO Coupure ENEO &amp; Baisse de tension","AKTIVCO GRID ONLY",
AM1241="Coupure ENEO &amp; Baisse de tension","IHS GRID ONLY",
AM1241="Defaut GE &amp; POWER Cabinet","IHS",
AM1241="Sharing","Partners",
AM1241="Sites strategiques &amp; DataCenter","SST &amp; DC",
AM1241="Exclu","Exclu",
AM1241="SAT","SAT",
AM1241="SPARE-ISSUE","SPARE-ISSUE",
AM1241="Fiber CAmtel","TRANS_FO_CAMTEL",
AM1241="Fiber AOF","Fiber AOF",
AM1241="Projet OCM (HUAWEI)","TRAVAUX-HUAWEI",
AM1241="Projet OCM (NOKIA)","TRAVAUX-NOKIA",
AM1241="ACCESS-ISSUE","ACCESS-ISSUE",
AM1241="Projet OCM (ZTE, NOKIA, autres projets)","TRAVAUX OCM",
AM1241="No root CAuse","No root cause",
AM1241="ODU HS","PDH",
AM1241="IP &amp; VLAN","PDH",
AM1241="Warehouse HUAWEI","SPARE-ISSUE",
AM1241="SPARE-HS","SPARE-ISSUE",
AM1241="Power Telco","BSS",AM1241="no impacts","no impacts"
),"")</f>
        <v>PDH</v>
      </c>
      <c r="AL1241" s="48" t="str" cm="1">
        <f t="array" ref="AL1241">IFERROR(_xlfn.IFS(
AM1241="MPR ISSUE","TX ISSUE",
AM1241="BSS Hardware Issue","RAN ISSUE",
AM1241="Sites strategiques, MLL, Pylone, etc.","ENVTECH",
AM1241="AKTIVCO DEFAUT GE &amp; POWER Cabinet","POWER ISSUE",
AM1241="AKTIVCO Coupure ENEO &amp; Baisse de tension","POWER ISSUE",
AM1241="Coupure ENEO &amp; Baisse de tension","POWER ISSUE",
AM1241="Defaut GE &amp; POWER Cabinet","POWER ISSUE",
AM1241="Sharing","POWER ISSUE",
AM1241="Sites strategiques &amp; DataCenter","POWER ISSUE",
AM1241="Exclu","Exclu",
AM1241="SAT","TX ISSUE",
AM1241="SPARE-ISSUE","SPARE-ISSUE",
AM1241="Fiber CAmtel","TX ISSUE",
AM1241="Fiber AOF","TX ISSUE",
AM1241="Projet OCM (HUAWEI)","TRAVAUX-HUAWEI",
AM1241="Projet OCM (NOKIA)","TRAVAUX -NOKIA",
AM1241="ACCESS-ISSUE","ACCESS-ISSUE",
AM1241="Projet OCM (ZTE, NOKIA, autres projets)","TRAVAUX OCM",
AM1241="No root CAuse","No root cause",
AM1241="ODU HS","TX ISSUE",
AM1241="IP &amp; VLAN","TX ISSUE",
AM1241="Warehouse HUAWEI","SPARE-ISSUE",
AM1241="SPARE-HS","SPARE-ISSUE",
AM1241="Power Telco","RAN ISSUE",AM1241="no impacts","no impacts"
),"")</f>
        <v>TX ISSUE</v>
      </c>
      <c r="AM1241" s="67" t="s">
        <v>6537</v>
      </c>
      <c r="AN1241" s="48" t="str" cm="1">
        <f t="array" ref="AN1241">IFERROR(_xlfn.IFS(
AM1241="MPR ISSUE","ACTIVE",
AM1241="BSS Hardware Issue","ACTIVE",
AM1241="Sites strategiques, MLL, Pylone, etc.","PASSIVE",
AM1241="AKTIVCO DEFAUT GE &amp; POWER Cabinet","PASSIVE",
AM1241="AKTIVCO Coupure ENEO &amp; Baisse de tension","PASSIVE",
AM1241="Coupure ENEO &amp; Baisse de tension","PASSIVE",
AM1241="Defaut GE &amp; POWER Cabinet","PASSIVE",
AM1241="Sharing","PASSIVE",
AM1241="Sites strategiques &amp; DataCenter","PASSIVE",
AM1241="Exclu","Exclu",
AM1241="SAT","ACTIVE",
AM1241="SPARE-ISSUE","SPARE-ISSUE",
AM1241="Fiber CAmtel","ACTIVE",
AM1241="Fiber AOF","ACTIVE",
AM1241="Projet OCM (HUAWEI)","PLANNED WORKS",
AM1241="Projet OCM (NOKIA)","PLANNED WORKS",
AM1241="ACCESS-ISSUE","ACCESS-ISSUE",
AM1241="Projet OCM (ZTE, NOKIA, autres projets)","PLANNED WORKS",
AM1241="No root CAuse","No root cause",
AM1241="ODU HS","ACTIVE",
AM1241="IP &amp; VLAN","ACTIVE",
AM1241="Warehouse HUAWEI","SPARE-ISSUE",
AM1241="SPARE-HS","SPARE-ISSUE",
AM1241="Power Telco","ACTIVE", AM1241="no impacts","no impacts"
),"")</f>
        <v>ACTIVE</v>
      </c>
      <c r="AO1241" s="93" t="s">
        <v>5710</v>
      </c>
      <c r="AP1241" s="127" t="str">
        <f>IFERROR(MID(AQ1241, SEARCH("CTR_", AQ1241), 7), IFERROR(MID(AQ1241, SEARCH("SUO_", AQ1241), 7), IFERROR(MID(AQ1241, SEARCH("SUD_", AQ1241), 7), IFERROR(MID(AQ1241, SEARCH("NRO_", AQ1241), 7), IFERROR(MID(AQ1241, SEARCH("ADM_", AQ1241), 7), IFERROR(MID(AQ1241, SEARCH("NRD_", AQ1241), 7), IFERROR(MID(AQ1241, SEARCH("EXN_", AQ1241), 7), IFERROR(MID(AQ1241, SEARCH("LIT_", AQ1241), 7), IFERROR(MID(AQ1241, SEARCH("EST_", AQ1241), 7), MID(AQ1241, SEARCH("OST_",AQ1241), 7))))))))))</f>
        <v>SUO_027</v>
      </c>
      <c r="AQ1241" s="9" t="s">
        <v>6570</v>
      </c>
      <c r="AR1241" s="17" t="s">
        <v>5710</v>
      </c>
      <c r="AS1241" s="7" t="s">
        <v>5537</v>
      </c>
      <c r="AT1241" s="6"/>
      <c r="AU1241" s="7"/>
      <c r="AV1241" s="3" t="s">
        <v>5537</v>
      </c>
      <c r="AW1241" s="18" t="s">
        <v>5537</v>
      </c>
      <c r="AX1241" s="18" t="s">
        <v>5537</v>
      </c>
      <c r="AY1241" s="18" t="s">
        <v>5537</v>
      </c>
      <c r="AZ1241" s="18" t="s">
        <v>5537</v>
      </c>
      <c r="BA1241" s="18" t="s">
        <v>5537</v>
      </c>
      <c r="BB1241" s="18" t="s">
        <v>5537</v>
      </c>
      <c r="BC1241" s="18" t="s">
        <v>5537</v>
      </c>
      <c r="BD1241" s="18" t="s">
        <v>5537</v>
      </c>
      <c r="BE1241" s="18" t="s">
        <v>5537</v>
      </c>
      <c r="BF1241" s="18" t="s">
        <v>5537</v>
      </c>
      <c r="BG1241" s="18" t="s">
        <v>5537</v>
      </c>
      <c r="BH1241" s="18" t="s">
        <v>5537</v>
      </c>
      <c r="BI1241" s="9" t="s">
        <v>5537</v>
      </c>
      <c r="BJ1241" s="14"/>
      <c r="BK1241" s="14" t="s">
        <v>5537</v>
      </c>
      <c r="BL1241" s="14" t="str">
        <f>_xlfn.XLOOKUP(B1241,'[4]cell downs 18042026 17h'!$B:$B,'[4]cell downs 18042026 17h'!$B:$B,"")</f>
        <v/>
      </c>
      <c r="BM1241" s="14" t="str">
        <f>_xlfn.XLOOKUP(B1241,'[5]Cells Huawei 19042026 15h'!$B:$B,'[5]Cells Huawei 19042026 15h'!$B:$B,"")</f>
        <v/>
      </c>
      <c r="BN1241" s="9" t="str">
        <f>_xlfn.XLOOKUP(B1241,'[6]cells down 19042026 9H40'!$B:$B,'[6]cells down 19042026 9H40'!$B:$B,"")</f>
        <v/>
      </c>
      <c r="BO1241" s="9" t="s">
        <v>5241</v>
      </c>
      <c r="BP1241" s="9" t="s">
        <v>12</v>
      </c>
      <c r="BQ1241" s="115"/>
    </row>
    <row r="1242" spans="1:69" s="9" customFormat="1" x14ac:dyDescent="0.3">
      <c r="A1242" s="1" t="s">
        <v>3082</v>
      </c>
      <c r="B1242" s="8" t="s">
        <v>3083</v>
      </c>
      <c r="C1242" s="3" t="str">
        <f>_xlfn.XLOOKUP(B1242,'[1]daily break down'!$D:$D,'[1]daily break down'!$E:$E,"")</f>
        <v>EXTREME-NORD</v>
      </c>
      <c r="D1242" s="1" t="s">
        <v>11</v>
      </c>
      <c r="E1242" s="1" t="s">
        <v>96</v>
      </c>
      <c r="F1242" s="3" t="s">
        <v>55</v>
      </c>
      <c r="G1242" s="1" t="s">
        <v>2560</v>
      </c>
      <c r="H1242" s="32" t="str">
        <f>_xlfn.XLOOKUP(B1242,[2]CALCULATION!$B:$B,[2]CALCULATION!$H:$H,"")</f>
        <v>HUAWEI</v>
      </c>
      <c r="I1242" s="28">
        <v>0</v>
      </c>
      <c r="J1242" s="28">
        <v>0</v>
      </c>
      <c r="K1242" s="28">
        <v>0</v>
      </c>
      <c r="L1242" s="28">
        <v>0</v>
      </c>
      <c r="M1242" s="28">
        <v>0</v>
      </c>
      <c r="N1242" s="28">
        <v>0</v>
      </c>
      <c r="O1242" s="28">
        <v>0</v>
      </c>
      <c r="P1242" s="28">
        <v>0</v>
      </c>
      <c r="Q1242" s="28">
        <v>0</v>
      </c>
      <c r="R1242" s="28">
        <v>0</v>
      </c>
      <c r="S1242" s="94">
        <v>0</v>
      </c>
      <c r="T1242" s="94">
        <f>_xlfn.XLOOKUP(B1242,'[3]Nur des jours'!$B:$B,'[3]Nur des jours'!$U:$U,"")</f>
        <v>0</v>
      </c>
      <c r="U1242" s="94">
        <v>0</v>
      </c>
      <c r="V1242" s="94">
        <v>2.2755063022032749</v>
      </c>
      <c r="W1242" s="94">
        <v>0.7692447629076028</v>
      </c>
      <c r="X1242" s="94">
        <v>4.5479449709359548E-3</v>
      </c>
      <c r="Y1242" s="94">
        <v>4.8154711456968938E-3</v>
      </c>
      <c r="Z1242" s="94">
        <v>0</v>
      </c>
      <c r="AA1242" s="94">
        <v>0</v>
      </c>
      <c r="AB1242" s="94">
        <v>0</v>
      </c>
      <c r="AC1242" s="94">
        <f>_xlfn.XLOOKUP(B1242,'[3]Nur des jours'!$B:$B,'[3]Nur des jours'!$N:$N,"")</f>
        <v>0</v>
      </c>
      <c r="AD1242" s="94">
        <v>0</v>
      </c>
      <c r="AE1242" s="94">
        <v>0</v>
      </c>
      <c r="AF1242" s="94">
        <v>0</v>
      </c>
      <c r="AG1242" s="94">
        <v>0</v>
      </c>
      <c r="AH1242" s="94">
        <v>0</v>
      </c>
      <c r="AI1242" s="49" t="s">
        <v>6659</v>
      </c>
      <c r="AJ1242" s="49"/>
      <c r="AK1242" s="48" t="str" cm="1">
        <f t="array" ref="AK1242">IFERROR(_xlfn.IFS(
AM1242="MPR ISSUE","PDH",
AM1242="BSS Hardware Issue","BSS",
AM1242="Sites strategiques, MLL, Pylone, etc.","ENVTECH",
AM1242="AKTIVCO DEFAUT GE &amp; POWER Cabinet","AKTIVCO",
AM1242="AKTIVCO Coupure ENEO &amp; Baisse de tension","AKTIVCO GRID ONLY",
AM1242="Coupure ENEO &amp; Baisse de tension","IHS GRID ONLY",
AM1242="Defaut GE &amp; POWER Cabinet","IHS",
AM1242="Sharing","Partners",
AM1242="Sites strategiques &amp; DataCenter","SST &amp; DC",
AM1242="Exclu","Exclu",
AM1242="SAT","SAT",
AM1242="SPARE-ISSUE","SPARE-ISSUE",
AM1242="Fiber CAmtel","TRANS_FO_CAMTEL",
AM1242="Fiber AOF","Fiber AOF",
AM1242="Projet OCM (HUAWEI)","TRAVAUX-HUAWEI",
AM1242="Projet OCM (NOKIA)","TRAVAUX-NOKIA",
AM1242="ACCESS-ISSUE","ACCESS-ISSUE",
AM1242="Projet OCM (ZTE, NOKIA, autres projets)","TRAVAUX OCM",
AM1242="No root CAuse","No root cause",
AM1242="ODU HS","PDH",
AM1242="IP &amp; VLAN","PDH",
AM1242="Warehouse HUAWEI","SPARE-ISSUE",
AM1242="SPARE-HS","SPARE-ISSUE",
AM1242="Power Telco","BSS",AM1242="no impacts","no impacts"
),"")</f>
        <v>no impacts</v>
      </c>
      <c r="AL1242" s="48" t="str" cm="1">
        <f t="array" ref="AL1242">IFERROR(_xlfn.IFS(
AM1242="MPR ISSUE","TX ISSUE",
AM1242="BSS Hardware Issue","RAN ISSUE",
AM1242="Sites strategiques, MLL, Pylone, etc.","ENVTECH",
AM1242="AKTIVCO DEFAUT GE &amp; POWER Cabinet","POWER ISSUE",
AM1242="AKTIVCO Coupure ENEO &amp; Baisse de tension","POWER ISSUE",
AM1242="Coupure ENEO &amp; Baisse de tension","POWER ISSUE",
AM1242="Defaut GE &amp; POWER Cabinet","POWER ISSUE",
AM1242="Sharing","POWER ISSUE",
AM1242="Sites strategiques &amp; DataCenter","POWER ISSUE",
AM1242="Exclu","Exclu",
AM1242="SAT","TX ISSUE",
AM1242="SPARE-ISSUE","SPARE-ISSUE",
AM1242="Fiber CAmtel","TX ISSUE",
AM1242="Fiber AOF","TX ISSUE",
AM1242="Projet OCM (HUAWEI)","TRAVAUX-HUAWEI",
AM1242="Projet OCM (NOKIA)","TRAVAUX -NOKIA",
AM1242="ACCESS-ISSUE","ACCESS-ISSUE",
AM1242="Projet OCM (ZTE, NOKIA, autres projets)","TRAVAUX OCM",
AM1242="No root CAuse","No root cause",
AM1242="ODU HS","TX ISSUE",
AM1242="IP &amp; VLAN","TX ISSUE",
AM1242="Warehouse HUAWEI","SPARE-ISSUE",
AM1242="SPARE-HS","SPARE-ISSUE",
AM1242="Power Telco","RAN ISSUE",AM1242="no impacts","no impacts"
),"")</f>
        <v>no impacts</v>
      </c>
      <c r="AM1242" s="67" t="s">
        <v>5605</v>
      </c>
      <c r="AN1242" s="48" t="str" cm="1">
        <f t="array" ref="AN1242">IFERROR(_xlfn.IFS(
AM1242="MPR ISSUE","ACTIVE",
AM1242="BSS Hardware Issue","ACTIVE",
AM1242="Sites strategiques, MLL, Pylone, etc.","PASSIVE",
AM1242="AKTIVCO DEFAUT GE &amp; POWER Cabinet","PASSIVE",
AM1242="AKTIVCO Coupure ENEO &amp; Baisse de tension","PASSIVE",
AM1242="Coupure ENEO &amp; Baisse de tension","PASSIVE",
AM1242="Defaut GE &amp; POWER Cabinet","PASSIVE",
AM1242="Sharing","PASSIVE",
AM1242="Sites strategiques &amp; DataCenter","PASSIVE",
AM1242="Exclu","Exclu",
AM1242="SAT","ACTIVE",
AM1242="SPARE-ISSUE","SPARE-ISSUE",
AM1242="Fiber CAmtel","ACTIVE",
AM1242="Fiber AOF","ACTIVE",
AM1242="Projet OCM (HUAWEI)","PLANNED WORKS",
AM1242="Projet OCM (NOKIA)","PLANNED WORKS",
AM1242="ACCESS-ISSUE","ACCESS-ISSUE",
AM1242="Projet OCM (ZTE, NOKIA, autres projets)","PLANNED WORKS",
AM1242="No root CAuse","No root cause",
AM1242="ODU HS","ACTIVE",
AM1242="IP &amp; VLAN","ACTIVE",
AM1242="Warehouse HUAWEI","SPARE-ISSUE",
AM1242="SPARE-HS","SPARE-ISSUE",
AM1242="Power Telco","ACTIVE", AM1242="no impacts","no impacts"
),"")</f>
        <v>no impacts</v>
      </c>
      <c r="AO1242" s="93" t="s">
        <v>5537</v>
      </c>
      <c r="AP1242" s="101" t="str">
        <f t="shared" ref="AP1242:AP1273" si="37">B1242</f>
        <v>EXN_259</v>
      </c>
      <c r="AR1242" s="17" t="s">
        <v>5537</v>
      </c>
      <c r="AS1242" s="7" t="s">
        <v>5537</v>
      </c>
      <c r="AT1242" s="6"/>
      <c r="AU1242" s="7"/>
      <c r="AV1242" s="3" t="s">
        <v>5537</v>
      </c>
      <c r="AW1242" s="18" t="s">
        <v>5537</v>
      </c>
      <c r="AX1242" s="18" t="s">
        <v>5537</v>
      </c>
      <c r="AY1242" s="18" t="s">
        <v>5537</v>
      </c>
      <c r="AZ1242" s="18" t="s">
        <v>5537</v>
      </c>
      <c r="BA1242" s="18" t="s">
        <v>5537</v>
      </c>
      <c r="BB1242" s="18" t="s">
        <v>5537</v>
      </c>
      <c r="BC1242" s="18" t="s">
        <v>5537</v>
      </c>
      <c r="BD1242" s="18" t="s">
        <v>5537</v>
      </c>
      <c r="BE1242" s="18" t="s">
        <v>5537</v>
      </c>
      <c r="BF1242" s="18" t="s">
        <v>5537</v>
      </c>
      <c r="BG1242" s="18" t="s">
        <v>5537</v>
      </c>
      <c r="BH1242" s="18" t="s">
        <v>5537</v>
      </c>
      <c r="BI1242" s="9" t="s">
        <v>5537</v>
      </c>
      <c r="BJ1242" s="14"/>
      <c r="BK1242" s="14" t="s">
        <v>5537</v>
      </c>
      <c r="BL1242" s="14" t="str">
        <f>_xlfn.XLOOKUP(B1242,'[4]cell downs 18042026 17h'!$B:$B,'[4]cell downs 18042026 17h'!$B:$B,"")</f>
        <v/>
      </c>
      <c r="BM1242" s="14" t="str">
        <f>_xlfn.XLOOKUP(B1242,'[5]Cells Huawei 19042026 15h'!$B:$B,'[5]Cells Huawei 19042026 15h'!$B:$B,"")</f>
        <v/>
      </c>
      <c r="BN1242" s="9" t="str">
        <f>_xlfn.XLOOKUP(B1242,'[6]cells down 19042026 9H40'!$B:$B,'[6]cells down 19042026 9H40'!$B:$B,"")</f>
        <v/>
      </c>
      <c r="BO1242" s="9" t="s">
        <v>3083</v>
      </c>
      <c r="BP1242" s="9" t="s">
        <v>594</v>
      </c>
      <c r="BQ1242" s="115"/>
    </row>
    <row r="1243" spans="1:69" s="9" customFormat="1" x14ac:dyDescent="0.3">
      <c r="A1243" s="1" t="s">
        <v>1871</v>
      </c>
      <c r="B1243" s="8" t="s">
        <v>1872</v>
      </c>
      <c r="C1243" s="3" t="str">
        <f>_xlfn.XLOOKUP(B1243,'[1]daily break down'!$D:$D,'[1]daily break down'!$E:$E,"")</f>
        <v>NORD-OUEST</v>
      </c>
      <c r="D1243" s="1" t="s">
        <v>11</v>
      </c>
      <c r="E1243" s="1" t="s">
        <v>12</v>
      </c>
      <c r="F1243" s="3" t="s">
        <v>102</v>
      </c>
      <c r="G1243" s="1" t="s">
        <v>1176</v>
      </c>
      <c r="H1243" s="32" t="str">
        <f>_xlfn.XLOOKUP(B1243,[2]CALCULATION!$B:$B,[2]CALCULATION!$H:$H,"")</f>
        <v>Huawei</v>
      </c>
      <c r="I1243" s="28">
        <v>0</v>
      </c>
      <c r="J1243" s="28">
        <v>0</v>
      </c>
      <c r="K1243" s="28">
        <v>0</v>
      </c>
      <c r="L1243" s="28">
        <v>0</v>
      </c>
      <c r="M1243" s="28">
        <v>0</v>
      </c>
      <c r="N1243" s="28">
        <v>0</v>
      </c>
      <c r="O1243" s="28">
        <v>0</v>
      </c>
      <c r="P1243" s="28">
        <v>0</v>
      </c>
      <c r="Q1243" s="28">
        <v>0</v>
      </c>
      <c r="R1243" s="28">
        <v>0</v>
      </c>
      <c r="S1243" s="94">
        <v>0</v>
      </c>
      <c r="T1243" s="94">
        <f>_xlfn.XLOOKUP(B1243,'[3]Nur des jours'!$B:$B,'[3]Nur des jours'!$U:$U,"")</f>
        <v>0</v>
      </c>
      <c r="U1243" s="94">
        <v>0</v>
      </c>
      <c r="V1243" s="94">
        <v>0</v>
      </c>
      <c r="W1243" s="94">
        <v>0</v>
      </c>
      <c r="X1243" s="94">
        <v>0</v>
      </c>
      <c r="Y1243" s="94">
        <v>4.8154711456968938E-3</v>
      </c>
      <c r="Z1243" s="94">
        <v>0</v>
      </c>
      <c r="AA1243" s="94">
        <v>0</v>
      </c>
      <c r="AB1243" s="94">
        <v>0</v>
      </c>
      <c r="AC1243" s="94">
        <f>_xlfn.XLOOKUP(B1243,'[3]Nur des jours'!$B:$B,'[3]Nur des jours'!$N:$N,"")</f>
        <v>0</v>
      </c>
      <c r="AD1243" s="94">
        <v>0</v>
      </c>
      <c r="AE1243" s="94">
        <v>0</v>
      </c>
      <c r="AF1243" s="94">
        <v>0</v>
      </c>
      <c r="AG1243" s="94">
        <v>0</v>
      </c>
      <c r="AH1243" s="94">
        <v>0</v>
      </c>
      <c r="AI1243" s="49" t="s">
        <v>5559</v>
      </c>
      <c r="AJ1243" s="49"/>
      <c r="AK1243" s="48" t="str" cm="1">
        <f t="array" ref="AK1243">IFERROR(_xlfn.IFS(
AM1243="MPR ISSUE","PDH",
AM1243="BSS Hardware Issue","BSS",
AM1243="Sites strategiques, MLL, Pylone, etc.","ENVTECH",
AM1243="AKTIVCO DEFAUT GE &amp; POWER Cabinet","AKTIVCO",
AM1243="AKTIVCO Coupure ENEO &amp; Baisse de tension","AKTIVCO GRID ONLY",
AM1243="Coupure ENEO &amp; Baisse de tension","IHS GRID ONLY",
AM1243="Defaut GE &amp; POWER Cabinet","IHS",
AM1243="Sharing","Partners",
AM1243="Sites strategiques &amp; DataCenter","SST &amp; DC",
AM1243="Exclu","Exclu",
AM1243="SAT","SAT",
AM1243="SPARE-ISSUE","SPARE-ISSUE",
AM1243="Fiber CAmtel","TRANS_FO_CAMTEL",
AM1243="Fiber AOF","Fiber AOF",
AM1243="Projet OCM (HUAWEI)","TRAVAUX-HUAWEI",
AM1243="Projet OCM (NOKIA)","TRAVAUX-NOKIA",
AM1243="ACCESS-ISSUE","ACCESS-ISSUE",
AM1243="Projet OCM (ZTE, NOKIA, autres projets)","TRAVAUX OCM",
AM1243="No root CAuse","No root cause",
AM1243="ODU HS","PDH",
AM1243="IP &amp; VLAN","PDH",
AM1243="Warehouse HUAWEI","SPARE-ISSUE",
AM1243="SPARE-HS","SPARE-ISSUE",
AM1243="Power Telco","BSS",AM1243="no impacts","no impacts"
),"")</f>
        <v>no impacts</v>
      </c>
      <c r="AL1243" s="48" t="str" cm="1">
        <f t="array" ref="AL1243">IFERROR(_xlfn.IFS(
AM1243="MPR ISSUE","TX ISSUE",
AM1243="BSS Hardware Issue","RAN ISSUE",
AM1243="Sites strategiques, MLL, Pylone, etc.","ENVTECH",
AM1243="AKTIVCO DEFAUT GE &amp; POWER Cabinet","POWER ISSUE",
AM1243="AKTIVCO Coupure ENEO &amp; Baisse de tension","POWER ISSUE",
AM1243="Coupure ENEO &amp; Baisse de tension","POWER ISSUE",
AM1243="Defaut GE &amp; POWER Cabinet","POWER ISSUE",
AM1243="Sharing","POWER ISSUE",
AM1243="Sites strategiques &amp; DataCenter","POWER ISSUE",
AM1243="Exclu","Exclu",
AM1243="SAT","TX ISSUE",
AM1243="SPARE-ISSUE","SPARE-ISSUE",
AM1243="Fiber CAmtel","TX ISSUE",
AM1243="Fiber AOF","TX ISSUE",
AM1243="Projet OCM (HUAWEI)","TRAVAUX-HUAWEI",
AM1243="Projet OCM (NOKIA)","TRAVAUX -NOKIA",
AM1243="ACCESS-ISSUE","ACCESS-ISSUE",
AM1243="Projet OCM (ZTE, NOKIA, autres projets)","TRAVAUX OCM",
AM1243="No root CAuse","No root cause",
AM1243="ODU HS","TX ISSUE",
AM1243="IP &amp; VLAN","TX ISSUE",
AM1243="Warehouse HUAWEI","SPARE-ISSUE",
AM1243="SPARE-HS","SPARE-ISSUE",
AM1243="Power Telco","RAN ISSUE",AM1243="no impacts","no impacts"
),"")</f>
        <v>no impacts</v>
      </c>
      <c r="AM1243" s="67" t="s">
        <v>5605</v>
      </c>
      <c r="AN1243" s="48" t="str" cm="1">
        <f t="array" ref="AN1243">IFERROR(_xlfn.IFS(
AM1243="MPR ISSUE","ACTIVE",
AM1243="BSS Hardware Issue","ACTIVE",
AM1243="Sites strategiques, MLL, Pylone, etc.","PASSIVE",
AM1243="AKTIVCO DEFAUT GE &amp; POWER Cabinet","PASSIVE",
AM1243="AKTIVCO Coupure ENEO &amp; Baisse de tension","PASSIVE",
AM1243="Coupure ENEO &amp; Baisse de tension","PASSIVE",
AM1243="Defaut GE &amp; POWER Cabinet","PASSIVE",
AM1243="Sharing","PASSIVE",
AM1243="Sites strategiques &amp; DataCenter","PASSIVE",
AM1243="Exclu","Exclu",
AM1243="SAT","ACTIVE",
AM1243="SPARE-ISSUE","SPARE-ISSUE",
AM1243="Fiber CAmtel","ACTIVE",
AM1243="Fiber AOF","ACTIVE",
AM1243="Projet OCM (HUAWEI)","PLANNED WORKS",
AM1243="Projet OCM (NOKIA)","PLANNED WORKS",
AM1243="ACCESS-ISSUE","ACCESS-ISSUE",
AM1243="Projet OCM (ZTE, NOKIA, autres projets)","PLANNED WORKS",
AM1243="No root CAuse","No root cause",
AM1243="ODU HS","ACTIVE",
AM1243="IP &amp; VLAN","ACTIVE",
AM1243="Warehouse HUAWEI","SPARE-ISSUE",
AM1243="SPARE-HS","SPARE-ISSUE",
AM1243="Power Telco","ACTIVE", AM1243="no impacts","no impacts"
),"")</f>
        <v>no impacts</v>
      </c>
      <c r="AO1243" s="93" t="s">
        <v>5537</v>
      </c>
      <c r="AP1243" s="101" t="str">
        <f t="shared" si="37"/>
        <v>OST_264</v>
      </c>
      <c r="AR1243" s="17" t="s">
        <v>5537</v>
      </c>
      <c r="AS1243" s="7" t="s">
        <v>5537</v>
      </c>
      <c r="AT1243" s="6"/>
      <c r="AU1243" s="7"/>
      <c r="AV1243" s="3" t="s">
        <v>5537</v>
      </c>
      <c r="AW1243" s="18" t="s">
        <v>5537</v>
      </c>
      <c r="AX1243" s="18" t="s">
        <v>5537</v>
      </c>
      <c r="AY1243" s="18" t="s">
        <v>5537</v>
      </c>
      <c r="AZ1243" s="18" t="s">
        <v>5537</v>
      </c>
      <c r="BA1243" s="18" t="s">
        <v>5537</v>
      </c>
      <c r="BB1243" s="18" t="s">
        <v>5537</v>
      </c>
      <c r="BC1243" s="18" t="s">
        <v>5537</v>
      </c>
      <c r="BD1243" s="18" t="s">
        <v>5537</v>
      </c>
      <c r="BE1243" s="18" t="s">
        <v>5537</v>
      </c>
      <c r="BF1243" s="18" t="s">
        <v>5537</v>
      </c>
      <c r="BG1243" s="18" t="s">
        <v>5537</v>
      </c>
      <c r="BH1243" s="18" t="s">
        <v>5537</v>
      </c>
      <c r="BI1243" s="9" t="s">
        <v>5537</v>
      </c>
      <c r="BJ1243" s="14"/>
      <c r="BK1243" s="14" t="s">
        <v>5537</v>
      </c>
      <c r="BL1243" s="14" t="str">
        <f>_xlfn.XLOOKUP(B1243,'[4]cell downs 18042026 17h'!$B:$B,'[4]cell downs 18042026 17h'!$B:$B,"")</f>
        <v/>
      </c>
      <c r="BM1243" s="14" t="str">
        <f>_xlfn.XLOOKUP(B1243,'[5]Cells Huawei 19042026 15h'!$B:$B,'[5]Cells Huawei 19042026 15h'!$B:$B,"")</f>
        <v>OST_264</v>
      </c>
      <c r="BN1243" s="9" t="str">
        <f>_xlfn.XLOOKUP(B1243,'[6]cells down 19042026 9H40'!$B:$B,'[6]cells down 19042026 9H40'!$B:$B,"")</f>
        <v/>
      </c>
      <c r="BO1243" s="9" t="s">
        <v>1872</v>
      </c>
      <c r="BP1243" s="9" t="s">
        <v>154</v>
      </c>
      <c r="BQ1243" s="115"/>
    </row>
    <row r="1244" spans="1:69" s="9" customFormat="1" x14ac:dyDescent="0.3">
      <c r="A1244" s="1" t="s">
        <v>2058</v>
      </c>
      <c r="B1244" s="8" t="s">
        <v>2059</v>
      </c>
      <c r="C1244" s="3" t="str">
        <f>_xlfn.XLOOKUP(B1244,'[1]daily break down'!$D:$D,'[1]daily break down'!$E:$E,"")</f>
        <v>Yaounde</v>
      </c>
      <c r="D1244" s="1" t="s">
        <v>11</v>
      </c>
      <c r="E1244" s="1" t="s">
        <v>12</v>
      </c>
      <c r="F1244" s="3" t="s">
        <v>37</v>
      </c>
      <c r="G1244" s="1" t="s">
        <v>38</v>
      </c>
      <c r="H1244" s="34" t="str">
        <f>_xlfn.XLOOKUP(B1244,[2]CALCULATION!$B:$B,[2]CALCULATION!$H:$H,"")</f>
        <v>ZTE</v>
      </c>
      <c r="I1244" s="28">
        <v>0</v>
      </c>
      <c r="J1244" s="28">
        <v>0</v>
      </c>
      <c r="K1244" s="28">
        <v>0</v>
      </c>
      <c r="L1244" s="28">
        <v>0</v>
      </c>
      <c r="M1244" s="28">
        <v>0</v>
      </c>
      <c r="N1244" s="28">
        <v>0</v>
      </c>
      <c r="O1244" s="28">
        <v>0</v>
      </c>
      <c r="P1244" s="28">
        <v>0</v>
      </c>
      <c r="Q1244" s="28">
        <v>0</v>
      </c>
      <c r="R1244" s="28">
        <v>0</v>
      </c>
      <c r="S1244" s="94">
        <v>0</v>
      </c>
      <c r="T1244" s="94">
        <f>_xlfn.XLOOKUP(B1244,'[3]Nur des jours'!$B:$B,'[3]Nur des jours'!$U:$U,"")</f>
        <v>0</v>
      </c>
      <c r="U1244" s="94">
        <v>0</v>
      </c>
      <c r="V1244" s="94">
        <v>0</v>
      </c>
      <c r="W1244" s="94">
        <v>0</v>
      </c>
      <c r="X1244" s="94">
        <v>0</v>
      </c>
      <c r="Y1244" s="94">
        <v>4.4409345010315909E-3</v>
      </c>
      <c r="Z1244" s="94">
        <v>0</v>
      </c>
      <c r="AA1244" s="94">
        <v>0</v>
      </c>
      <c r="AB1244" s="94">
        <v>0</v>
      </c>
      <c r="AC1244" s="94">
        <f>_xlfn.XLOOKUP(B1244,'[3]Nur des jours'!$B:$B,'[3]Nur des jours'!$N:$N,"")</f>
        <v>0</v>
      </c>
      <c r="AD1244" s="94">
        <v>0</v>
      </c>
      <c r="AE1244" s="94">
        <v>0</v>
      </c>
      <c r="AF1244" s="94">
        <v>0</v>
      </c>
      <c r="AG1244" s="94">
        <v>0</v>
      </c>
      <c r="AH1244" s="94">
        <v>0</v>
      </c>
      <c r="AI1244" s="49" t="s">
        <v>5559</v>
      </c>
      <c r="AJ1244" s="49"/>
      <c r="AK1244" s="48" t="str" cm="1">
        <f t="array" ref="AK1244">IFERROR(_xlfn.IFS(
AM1244="MPR ISSUE","PDH",
AM1244="BSS Hardware Issue","BSS",
AM1244="Sites strategiques, MLL, Pylone, etc.","ENVTECH",
AM1244="AKTIVCO DEFAUT GE &amp; POWER Cabinet","AKTIVCO",
AM1244="AKTIVCO Coupure ENEO &amp; Baisse de tension","AKTIVCO GRID ONLY",
AM1244="Coupure ENEO &amp; Baisse de tension","IHS GRID ONLY",
AM1244="Defaut GE &amp; POWER Cabinet","IHS",
AM1244="Sharing","Partners",
AM1244="Sites strategiques &amp; DataCenter","SST &amp; DC",
AM1244="Exclu","Exclu",
AM1244="SAT","SAT",
AM1244="SPARE-ISSUE","SPARE-ISSUE",
AM1244="Fiber CAmtel","TRANS_FO_CAMTEL",
AM1244="Fiber AOF","Fiber AOF",
AM1244="Projet OCM (HUAWEI)","TRAVAUX-HUAWEI",
AM1244="Projet OCM (NOKIA)","TRAVAUX-NOKIA",
AM1244="ACCESS-ISSUE","ACCESS-ISSUE",
AM1244="Projet OCM (ZTE, NOKIA, autres projets)","TRAVAUX OCM",
AM1244="No root CAuse","No root cause",
AM1244="ODU HS","PDH",
AM1244="IP &amp; VLAN","PDH",
AM1244="Warehouse HUAWEI","SPARE-ISSUE",
AM1244="SPARE-HS","SPARE-ISSUE",
AM1244="Power Telco","BSS",AM1244="no impacts","no impacts"
),"")</f>
        <v>no impacts</v>
      </c>
      <c r="AL1244" s="48" t="str" cm="1">
        <f t="array" ref="AL1244">IFERROR(_xlfn.IFS(
AM1244="MPR ISSUE","TX ISSUE",
AM1244="BSS Hardware Issue","RAN ISSUE",
AM1244="Sites strategiques, MLL, Pylone, etc.","ENVTECH",
AM1244="AKTIVCO DEFAUT GE &amp; POWER Cabinet","POWER ISSUE",
AM1244="AKTIVCO Coupure ENEO &amp; Baisse de tension","POWER ISSUE",
AM1244="Coupure ENEO &amp; Baisse de tension","POWER ISSUE",
AM1244="Defaut GE &amp; POWER Cabinet","POWER ISSUE",
AM1244="Sharing","POWER ISSUE",
AM1244="Sites strategiques &amp; DataCenter","POWER ISSUE",
AM1244="Exclu","Exclu",
AM1244="SAT","TX ISSUE",
AM1244="SPARE-ISSUE","SPARE-ISSUE",
AM1244="Fiber CAmtel","TX ISSUE",
AM1244="Fiber AOF","TX ISSUE",
AM1244="Projet OCM (HUAWEI)","TRAVAUX-HUAWEI",
AM1244="Projet OCM (NOKIA)","TRAVAUX -NOKIA",
AM1244="ACCESS-ISSUE","ACCESS-ISSUE",
AM1244="Projet OCM (ZTE, NOKIA, autres projets)","TRAVAUX OCM",
AM1244="No root CAuse","No root cause",
AM1244="ODU HS","TX ISSUE",
AM1244="IP &amp; VLAN","TX ISSUE",
AM1244="Warehouse HUAWEI","SPARE-ISSUE",
AM1244="SPARE-HS","SPARE-ISSUE",
AM1244="Power Telco","RAN ISSUE",AM1244="no impacts","no impacts"
),"")</f>
        <v>no impacts</v>
      </c>
      <c r="AM1244" s="67" t="s">
        <v>5605</v>
      </c>
      <c r="AN1244" s="48" t="str" cm="1">
        <f t="array" ref="AN1244">IFERROR(_xlfn.IFS(
AM1244="MPR ISSUE","ACTIVE",
AM1244="BSS Hardware Issue","ACTIVE",
AM1244="Sites strategiques, MLL, Pylone, etc.","PASSIVE",
AM1244="AKTIVCO DEFAUT GE &amp; POWER Cabinet","PASSIVE",
AM1244="AKTIVCO Coupure ENEO &amp; Baisse de tension","PASSIVE",
AM1244="Coupure ENEO &amp; Baisse de tension","PASSIVE",
AM1244="Defaut GE &amp; POWER Cabinet","PASSIVE",
AM1244="Sharing","PASSIVE",
AM1244="Sites strategiques &amp; DataCenter","PASSIVE",
AM1244="Exclu","Exclu",
AM1244="SAT","ACTIVE",
AM1244="SPARE-ISSUE","SPARE-ISSUE",
AM1244="Fiber CAmtel","ACTIVE",
AM1244="Fiber AOF","ACTIVE",
AM1244="Projet OCM (HUAWEI)","PLANNED WORKS",
AM1244="Projet OCM (NOKIA)","PLANNED WORKS",
AM1244="ACCESS-ISSUE","ACCESS-ISSUE",
AM1244="Projet OCM (ZTE, NOKIA, autres projets)","PLANNED WORKS",
AM1244="No root CAuse","No root cause",
AM1244="ODU HS","ACTIVE",
AM1244="IP &amp; VLAN","ACTIVE",
AM1244="Warehouse HUAWEI","SPARE-ISSUE",
AM1244="SPARE-HS","SPARE-ISSUE",
AM1244="Power Telco","ACTIVE", AM1244="no impacts","no impacts"
),"")</f>
        <v>no impacts</v>
      </c>
      <c r="AO1244" s="93" t="s">
        <v>5537</v>
      </c>
      <c r="AP1244" s="101" t="str">
        <f t="shared" si="37"/>
        <v>CTR_099</v>
      </c>
      <c r="AR1244" s="17" t="s">
        <v>5537</v>
      </c>
      <c r="AS1244" s="7" t="s">
        <v>5537</v>
      </c>
      <c r="AT1244" s="6"/>
      <c r="AU1244" s="7"/>
      <c r="AV1244" s="3" t="s">
        <v>5537</v>
      </c>
      <c r="AW1244" s="18" t="s">
        <v>5537</v>
      </c>
      <c r="AX1244" s="18" t="s">
        <v>5537</v>
      </c>
      <c r="AY1244" s="18" t="s">
        <v>5537</v>
      </c>
      <c r="AZ1244" s="18" t="s">
        <v>5537</v>
      </c>
      <c r="BA1244" s="18" t="s">
        <v>5537</v>
      </c>
      <c r="BB1244" s="18" t="s">
        <v>5537</v>
      </c>
      <c r="BC1244" s="18" t="s">
        <v>5537</v>
      </c>
      <c r="BD1244" s="18" t="s">
        <v>5537</v>
      </c>
      <c r="BE1244" s="18" t="s">
        <v>5537</v>
      </c>
      <c r="BF1244" s="18" t="s">
        <v>5537</v>
      </c>
      <c r="BG1244" s="18" t="s">
        <v>5537</v>
      </c>
      <c r="BH1244" s="18" t="s">
        <v>5537</v>
      </c>
      <c r="BI1244" s="9" t="s">
        <v>5537</v>
      </c>
      <c r="BJ1244" s="14"/>
      <c r="BK1244" s="14" t="s">
        <v>5537</v>
      </c>
      <c r="BL1244" s="14" t="str">
        <f>_xlfn.XLOOKUP(B1244,'[4]cell downs 18042026 17h'!$B:$B,'[4]cell downs 18042026 17h'!$B:$B,"")</f>
        <v/>
      </c>
      <c r="BM1244" s="14" t="str">
        <f>_xlfn.XLOOKUP(B1244,'[5]Cells Huawei 19042026 15h'!$B:$B,'[5]Cells Huawei 19042026 15h'!$B:$B,"")</f>
        <v/>
      </c>
      <c r="BN1244" s="9" t="str">
        <f>_xlfn.XLOOKUP(B1244,'[6]cells down 19042026 9H40'!$B:$B,'[6]cells down 19042026 9H40'!$B:$B,"")</f>
        <v/>
      </c>
      <c r="BO1244" s="9" t="s">
        <v>2059</v>
      </c>
      <c r="BP1244" s="9" t="s">
        <v>5537</v>
      </c>
      <c r="BQ1244" s="115"/>
    </row>
    <row r="1245" spans="1:69" s="9" customFormat="1" x14ac:dyDescent="0.3">
      <c r="A1245" s="1" t="s">
        <v>3870</v>
      </c>
      <c r="B1245" s="8" t="s">
        <v>3871</v>
      </c>
      <c r="C1245" s="3" t="str">
        <f>_xlfn.XLOOKUP(B1245,'[1]daily break down'!$D:$D,'[1]daily break down'!$E:$E,"")</f>
        <v>EXTREME-NORD</v>
      </c>
      <c r="D1245" s="1" t="s">
        <v>21</v>
      </c>
      <c r="E1245" s="1" t="s">
        <v>80</v>
      </c>
      <c r="F1245" s="3" t="s">
        <v>55</v>
      </c>
      <c r="G1245" s="1" t="s">
        <v>3804</v>
      </c>
      <c r="H1245" s="32" t="str">
        <f>_xlfn.XLOOKUP(B1245,[2]CALCULATION!$B:$B,[2]CALCULATION!$H:$H,"")</f>
        <v>HUAWEI</v>
      </c>
      <c r="I1245" s="28">
        <v>0</v>
      </c>
      <c r="J1245" s="28">
        <v>0</v>
      </c>
      <c r="K1245" s="28">
        <v>0</v>
      </c>
      <c r="L1245" s="28">
        <v>0</v>
      </c>
      <c r="M1245" s="28">
        <v>0</v>
      </c>
      <c r="N1245" s="28">
        <v>0</v>
      </c>
      <c r="O1245" s="28">
        <v>0</v>
      </c>
      <c r="P1245" s="28">
        <v>0</v>
      </c>
      <c r="Q1245" s="28">
        <v>0</v>
      </c>
      <c r="R1245" s="28">
        <v>0</v>
      </c>
      <c r="S1245" s="94">
        <v>0</v>
      </c>
      <c r="T1245" s="94">
        <f>_xlfn.XLOOKUP(B1245,'[3]Nur des jours'!$B:$B,'[3]Nur des jours'!$U:$U,"")</f>
        <v>0</v>
      </c>
      <c r="U1245" s="94">
        <v>0</v>
      </c>
      <c r="V1245" s="94">
        <v>0</v>
      </c>
      <c r="W1245" s="94">
        <v>3.4600051935748046E-3</v>
      </c>
      <c r="X1245" s="94">
        <v>0</v>
      </c>
      <c r="Y1245" s="94">
        <v>3.2103140971312624E-3</v>
      </c>
      <c r="Z1245" s="94">
        <v>0</v>
      </c>
      <c r="AA1245" s="94">
        <v>0</v>
      </c>
      <c r="AB1245" s="94">
        <v>0</v>
      </c>
      <c r="AC1245" s="94">
        <f>_xlfn.XLOOKUP(B1245,'[3]Nur des jours'!$B:$B,'[3]Nur des jours'!$N:$N,"")</f>
        <v>0</v>
      </c>
      <c r="AD1245" s="94">
        <v>0</v>
      </c>
      <c r="AE1245" s="94">
        <v>0</v>
      </c>
      <c r="AF1245" s="94">
        <v>0</v>
      </c>
      <c r="AG1245" s="94">
        <v>0</v>
      </c>
      <c r="AH1245" s="94">
        <v>0</v>
      </c>
      <c r="AI1245" s="49" t="s">
        <v>6659</v>
      </c>
      <c r="AJ1245" s="49"/>
      <c r="AK1245" s="48" t="str" cm="1">
        <f t="array" ref="AK1245">IFERROR(_xlfn.IFS(
AM1245="MPR ISSUE","PDH",
AM1245="BSS Hardware Issue","BSS",
AM1245="Sites strategiques, MLL, Pylone, etc.","ENVTECH",
AM1245="AKTIVCO DEFAUT GE &amp; POWER Cabinet","AKTIVCO",
AM1245="AKTIVCO Coupure ENEO &amp; Baisse de tension","AKTIVCO GRID ONLY",
AM1245="Coupure ENEO &amp; Baisse de tension","IHS GRID ONLY",
AM1245="Defaut GE &amp; POWER Cabinet","IHS",
AM1245="Sharing","Partners",
AM1245="Sites strategiques &amp; DataCenter","SST &amp; DC",
AM1245="Exclu","Exclu",
AM1245="SAT","SAT",
AM1245="SPARE-ISSUE","SPARE-ISSUE",
AM1245="Fiber CAmtel","TRANS_FO_CAMTEL",
AM1245="Fiber AOF","Fiber AOF",
AM1245="Projet OCM (HUAWEI)","TRAVAUX-HUAWEI",
AM1245="Projet OCM (NOKIA)","TRAVAUX-NOKIA",
AM1245="ACCESS-ISSUE","ACCESS-ISSUE",
AM1245="Projet OCM (ZTE, NOKIA, autres projets)","TRAVAUX OCM",
AM1245="No root CAuse","No root cause",
AM1245="ODU HS","PDH",
AM1245="IP &amp; VLAN","PDH",
AM1245="Warehouse HUAWEI","SPARE-ISSUE",
AM1245="SPARE-HS","SPARE-ISSUE",
AM1245="Power Telco","BSS",AM1245="no impacts","no impacts"
),"")</f>
        <v>no impacts</v>
      </c>
      <c r="AL1245" s="48" t="str" cm="1">
        <f t="array" ref="AL1245">IFERROR(_xlfn.IFS(
AM1245="MPR ISSUE","TX ISSUE",
AM1245="BSS Hardware Issue","RAN ISSUE",
AM1245="Sites strategiques, MLL, Pylone, etc.","ENVTECH",
AM1245="AKTIVCO DEFAUT GE &amp; POWER Cabinet","POWER ISSUE",
AM1245="AKTIVCO Coupure ENEO &amp; Baisse de tension","POWER ISSUE",
AM1245="Coupure ENEO &amp; Baisse de tension","POWER ISSUE",
AM1245="Defaut GE &amp; POWER Cabinet","POWER ISSUE",
AM1245="Sharing","POWER ISSUE",
AM1245="Sites strategiques &amp; DataCenter","POWER ISSUE",
AM1245="Exclu","Exclu",
AM1245="SAT","TX ISSUE",
AM1245="SPARE-ISSUE","SPARE-ISSUE",
AM1245="Fiber CAmtel","TX ISSUE",
AM1245="Fiber AOF","TX ISSUE",
AM1245="Projet OCM (HUAWEI)","TRAVAUX-HUAWEI",
AM1245="Projet OCM (NOKIA)","TRAVAUX -NOKIA",
AM1245="ACCESS-ISSUE","ACCESS-ISSUE",
AM1245="Projet OCM (ZTE, NOKIA, autres projets)","TRAVAUX OCM",
AM1245="No root CAuse","No root cause",
AM1245="ODU HS","TX ISSUE",
AM1245="IP &amp; VLAN","TX ISSUE",
AM1245="Warehouse HUAWEI","SPARE-ISSUE",
AM1245="SPARE-HS","SPARE-ISSUE",
AM1245="Power Telco","RAN ISSUE",AM1245="no impacts","no impacts"
),"")</f>
        <v>no impacts</v>
      </c>
      <c r="AM1245" s="67" t="s">
        <v>5605</v>
      </c>
      <c r="AN1245" s="48" t="str" cm="1">
        <f t="array" ref="AN1245">IFERROR(_xlfn.IFS(
AM1245="MPR ISSUE","ACTIVE",
AM1245="BSS Hardware Issue","ACTIVE",
AM1245="Sites strategiques, MLL, Pylone, etc.","PASSIVE",
AM1245="AKTIVCO DEFAUT GE &amp; POWER Cabinet","PASSIVE",
AM1245="AKTIVCO Coupure ENEO &amp; Baisse de tension","PASSIVE",
AM1245="Coupure ENEO &amp; Baisse de tension","PASSIVE",
AM1245="Defaut GE &amp; POWER Cabinet","PASSIVE",
AM1245="Sharing","PASSIVE",
AM1245="Sites strategiques &amp; DataCenter","PASSIVE",
AM1245="Exclu","Exclu",
AM1245="SAT","ACTIVE",
AM1245="SPARE-ISSUE","SPARE-ISSUE",
AM1245="Fiber CAmtel","ACTIVE",
AM1245="Fiber AOF","ACTIVE",
AM1245="Projet OCM (HUAWEI)","PLANNED WORKS",
AM1245="Projet OCM (NOKIA)","PLANNED WORKS",
AM1245="ACCESS-ISSUE","ACCESS-ISSUE",
AM1245="Projet OCM (ZTE, NOKIA, autres projets)","PLANNED WORKS",
AM1245="No root CAuse","No root cause",
AM1245="ODU HS","ACTIVE",
AM1245="IP &amp; VLAN","ACTIVE",
AM1245="Warehouse HUAWEI","SPARE-ISSUE",
AM1245="SPARE-HS","SPARE-ISSUE",
AM1245="Power Telco","ACTIVE", AM1245="no impacts","no impacts"
),"")</f>
        <v>no impacts</v>
      </c>
      <c r="AO1245" s="93" t="s">
        <v>5537</v>
      </c>
      <c r="AP1245" s="101" t="str">
        <f t="shared" si="37"/>
        <v>EXN_191</v>
      </c>
      <c r="AR1245" s="17" t="s">
        <v>5537</v>
      </c>
      <c r="AS1245" s="7" t="s">
        <v>5537</v>
      </c>
      <c r="AT1245" s="6"/>
      <c r="AU1245" s="7"/>
      <c r="AV1245" s="3" t="s">
        <v>5537</v>
      </c>
      <c r="AW1245" s="18" t="s">
        <v>5537</v>
      </c>
      <c r="AX1245" s="18" t="s">
        <v>5537</v>
      </c>
      <c r="AY1245" s="18" t="s">
        <v>5537</v>
      </c>
      <c r="AZ1245" s="18" t="s">
        <v>5537</v>
      </c>
      <c r="BA1245" s="18" t="s">
        <v>5537</v>
      </c>
      <c r="BB1245" s="18" t="s">
        <v>5537</v>
      </c>
      <c r="BC1245" s="18" t="s">
        <v>5537</v>
      </c>
      <c r="BD1245" s="18" t="s">
        <v>5537</v>
      </c>
      <c r="BE1245" s="18" t="s">
        <v>5537</v>
      </c>
      <c r="BF1245" s="18" t="s">
        <v>5537</v>
      </c>
      <c r="BG1245" s="18" t="s">
        <v>5537</v>
      </c>
      <c r="BH1245" s="18" t="s">
        <v>5537</v>
      </c>
      <c r="BI1245" s="9" t="s">
        <v>5537</v>
      </c>
      <c r="BJ1245" s="14"/>
      <c r="BK1245" s="14" t="s">
        <v>5537</v>
      </c>
      <c r="BL1245" s="14" t="str">
        <f>_xlfn.XLOOKUP(B1245,'[4]cell downs 18042026 17h'!$B:$B,'[4]cell downs 18042026 17h'!$B:$B,"")</f>
        <v/>
      </c>
      <c r="BM1245" s="14" t="str">
        <f>_xlfn.XLOOKUP(B1245,'[5]Cells Huawei 19042026 15h'!$B:$B,'[5]Cells Huawei 19042026 15h'!$B:$B,"")</f>
        <v/>
      </c>
      <c r="BN1245" s="9" t="str">
        <f>_xlfn.XLOOKUP(B1245,'[6]cells down 19042026 9H40'!$B:$B,'[6]cells down 19042026 9H40'!$B:$B,"")</f>
        <v/>
      </c>
      <c r="BO1245" s="9" t="s">
        <v>5537</v>
      </c>
      <c r="BP1245" s="9" t="s">
        <v>12</v>
      </c>
      <c r="BQ1245" s="115"/>
    </row>
    <row r="1246" spans="1:69" s="9" customFormat="1" x14ac:dyDescent="0.3">
      <c r="A1246" s="1" t="s">
        <v>1066</v>
      </c>
      <c r="B1246" s="8" t="s">
        <v>1067</v>
      </c>
      <c r="C1246" s="3" t="str">
        <f>_xlfn.XLOOKUP(B1246,'[1]daily break down'!$D:$D,'[1]daily break down'!$E:$E,"")</f>
        <v>OUEST</v>
      </c>
      <c r="D1246" s="1" t="s">
        <v>11</v>
      </c>
      <c r="E1246" s="1" t="s">
        <v>12</v>
      </c>
      <c r="F1246" s="3" t="s">
        <v>102</v>
      </c>
      <c r="G1246" s="1" t="s">
        <v>1068</v>
      </c>
      <c r="H1246" s="33" t="str">
        <f>_xlfn.XLOOKUP(B1246,[2]CALCULATION!$B:$B,[2]CALCULATION!$H:$H,"")</f>
        <v>NOKIA</v>
      </c>
      <c r="I1246" s="28">
        <v>2.8536125307835631E-3</v>
      </c>
      <c r="J1246" s="28">
        <v>0</v>
      </c>
      <c r="K1246" s="28">
        <v>0</v>
      </c>
      <c r="L1246" s="28">
        <v>0</v>
      </c>
      <c r="M1246" s="28">
        <v>4.1020680130009011E-3</v>
      </c>
      <c r="N1246" s="28">
        <v>3.745366446653384E-3</v>
      </c>
      <c r="O1246" s="28">
        <v>5.3505234952189234E-3</v>
      </c>
      <c r="P1246" s="28">
        <v>7.0448559353711729E-3</v>
      </c>
      <c r="Q1246" s="28">
        <v>3.5670156634794539E-3</v>
      </c>
      <c r="R1246" s="28">
        <v>0</v>
      </c>
      <c r="S1246" s="94">
        <v>0</v>
      </c>
      <c r="T1246" s="94">
        <f>_xlfn.XLOOKUP(B1246,'[3]Nur des jours'!$B:$B,'[3]Nur des jours'!$U:$U,"")</f>
        <v>1.0344345424089817E-2</v>
      </c>
      <c r="U1246" s="94">
        <v>3.4778402718925743E-3</v>
      </c>
      <c r="V1246" s="94">
        <v>0</v>
      </c>
      <c r="W1246" s="94">
        <v>1.0344345424089817E-2</v>
      </c>
      <c r="X1246" s="94">
        <v>5.7072250615666136E-3</v>
      </c>
      <c r="Y1246" s="94">
        <v>2.9427879223704423E-3</v>
      </c>
      <c r="Z1246" s="94">
        <v>0</v>
      </c>
      <c r="AA1246" s="94">
        <v>0</v>
      </c>
      <c r="AB1246" s="94">
        <v>0</v>
      </c>
      <c r="AC1246" s="94">
        <f>_xlfn.XLOOKUP(B1246,'[3]Nur des jours'!$B:$B,'[3]Nur des jours'!$N:$N,"")</f>
        <v>0</v>
      </c>
      <c r="AD1246" s="94">
        <v>0</v>
      </c>
      <c r="AE1246" s="94">
        <v>0</v>
      </c>
      <c r="AF1246" s="94">
        <v>0</v>
      </c>
      <c r="AG1246" s="94">
        <v>0</v>
      </c>
      <c r="AH1246" s="94">
        <v>0</v>
      </c>
      <c r="AI1246" s="49" t="s">
        <v>5559</v>
      </c>
      <c r="AJ1246" s="49"/>
      <c r="AK1246" s="48" t="str" cm="1">
        <f t="array" ref="AK1246">IFERROR(_xlfn.IFS(
AM1246="MPR ISSUE","PDH",
AM1246="BSS Hardware Issue","BSS",
AM1246="Sites strategiques, MLL, Pylone, etc.","ENVTECH",
AM1246="AKTIVCO DEFAUT GE &amp; POWER Cabinet","AKTIVCO",
AM1246="AKTIVCO Coupure ENEO &amp; Baisse de tension","AKTIVCO GRID ONLY",
AM1246="Coupure ENEO &amp; Baisse de tension","IHS GRID ONLY",
AM1246="Defaut GE &amp; POWER Cabinet","IHS",
AM1246="Sharing","Partners",
AM1246="Sites strategiques &amp; DataCenter","SST &amp; DC",
AM1246="Exclu","Exclu",
AM1246="SAT","SAT",
AM1246="SPARE-ISSUE","SPARE-ISSUE",
AM1246="Fiber CAmtel","TRANS_FO_CAMTEL",
AM1246="Fiber AOF","Fiber AOF",
AM1246="Projet OCM (HUAWEI)","TRAVAUX-HUAWEI",
AM1246="Projet OCM (NOKIA)","TRAVAUX-NOKIA",
AM1246="ACCESS-ISSUE","ACCESS-ISSUE",
AM1246="Projet OCM (ZTE, NOKIA, autres projets)","TRAVAUX OCM",
AM1246="No root CAuse","No root cause",
AM1246="ODU HS","PDH",
AM1246="IP &amp; VLAN","PDH",
AM1246="Warehouse HUAWEI","SPARE-ISSUE",
AM1246="SPARE-HS","SPARE-ISSUE",
AM1246="Power Telco","BSS",AM1246="no impacts","no impacts"
),"")</f>
        <v>no impacts</v>
      </c>
      <c r="AL1246" s="48" t="str" cm="1">
        <f t="array" ref="AL1246">IFERROR(_xlfn.IFS(
AM1246="MPR ISSUE","TX ISSUE",
AM1246="BSS Hardware Issue","RAN ISSUE",
AM1246="Sites strategiques, MLL, Pylone, etc.","ENVTECH",
AM1246="AKTIVCO DEFAUT GE &amp; POWER Cabinet","POWER ISSUE",
AM1246="AKTIVCO Coupure ENEO &amp; Baisse de tension","POWER ISSUE",
AM1246="Coupure ENEO &amp; Baisse de tension","POWER ISSUE",
AM1246="Defaut GE &amp; POWER Cabinet","POWER ISSUE",
AM1246="Sharing","POWER ISSUE",
AM1246="Sites strategiques &amp; DataCenter","POWER ISSUE",
AM1246="Exclu","Exclu",
AM1246="SAT","TX ISSUE",
AM1246="SPARE-ISSUE","SPARE-ISSUE",
AM1246="Fiber CAmtel","TX ISSUE",
AM1246="Fiber AOF","TX ISSUE",
AM1246="Projet OCM (HUAWEI)","TRAVAUX-HUAWEI",
AM1246="Projet OCM (NOKIA)","TRAVAUX -NOKIA",
AM1246="ACCESS-ISSUE","ACCESS-ISSUE",
AM1246="Projet OCM (ZTE, NOKIA, autres projets)","TRAVAUX OCM",
AM1246="No root CAuse","No root cause",
AM1246="ODU HS","TX ISSUE",
AM1246="IP &amp; VLAN","TX ISSUE",
AM1246="Warehouse HUAWEI","SPARE-ISSUE",
AM1246="SPARE-HS","SPARE-ISSUE",
AM1246="Power Telco","RAN ISSUE",AM1246="no impacts","no impacts"
),"")</f>
        <v>no impacts</v>
      </c>
      <c r="AM1246" s="67" t="s">
        <v>5605</v>
      </c>
      <c r="AN1246" s="48" t="str" cm="1">
        <f t="array" ref="AN1246">IFERROR(_xlfn.IFS(
AM1246="MPR ISSUE","ACTIVE",
AM1246="BSS Hardware Issue","ACTIVE",
AM1246="Sites strategiques, MLL, Pylone, etc.","PASSIVE",
AM1246="AKTIVCO DEFAUT GE &amp; POWER Cabinet","PASSIVE",
AM1246="AKTIVCO Coupure ENEO &amp; Baisse de tension","PASSIVE",
AM1246="Coupure ENEO &amp; Baisse de tension","PASSIVE",
AM1246="Defaut GE &amp; POWER Cabinet","PASSIVE",
AM1246="Sharing","PASSIVE",
AM1246="Sites strategiques &amp; DataCenter","PASSIVE",
AM1246="Exclu","Exclu",
AM1246="SAT","ACTIVE",
AM1246="SPARE-ISSUE","SPARE-ISSUE",
AM1246="Fiber CAmtel","ACTIVE",
AM1246="Fiber AOF","ACTIVE",
AM1246="Projet OCM (HUAWEI)","PLANNED WORKS",
AM1246="Projet OCM (NOKIA)","PLANNED WORKS",
AM1246="ACCESS-ISSUE","ACCESS-ISSUE",
AM1246="Projet OCM (ZTE, NOKIA, autres projets)","PLANNED WORKS",
AM1246="No root CAuse","No root cause",
AM1246="ODU HS","ACTIVE",
AM1246="IP &amp; VLAN","ACTIVE",
AM1246="Warehouse HUAWEI","SPARE-ISSUE",
AM1246="SPARE-HS","SPARE-ISSUE",
AM1246="Power Telco","ACTIVE", AM1246="no impacts","no impacts"
),"")</f>
        <v>no impacts</v>
      </c>
      <c r="AO1246" s="93" t="s">
        <v>5537</v>
      </c>
      <c r="AP1246" s="101" t="str">
        <f t="shared" si="37"/>
        <v>OST_161</v>
      </c>
      <c r="AR1246" s="17" t="s">
        <v>5537</v>
      </c>
      <c r="AS1246" s="7" t="s">
        <v>5537</v>
      </c>
      <c r="AT1246" s="6"/>
      <c r="AU1246" s="7"/>
      <c r="AV1246" s="3" t="s">
        <v>5537</v>
      </c>
      <c r="AW1246" s="18" t="s">
        <v>5537</v>
      </c>
      <c r="AX1246" s="18" t="s">
        <v>5537</v>
      </c>
      <c r="AY1246" s="18" t="s">
        <v>5537</v>
      </c>
      <c r="AZ1246" s="18" t="s">
        <v>5537</v>
      </c>
      <c r="BA1246" s="18" t="s">
        <v>5537</v>
      </c>
      <c r="BB1246" s="18" t="s">
        <v>5537</v>
      </c>
      <c r="BC1246" s="18" t="s">
        <v>5537</v>
      </c>
      <c r="BD1246" s="18" t="s">
        <v>5537</v>
      </c>
      <c r="BE1246" s="18" t="s">
        <v>5537</v>
      </c>
      <c r="BF1246" s="18" t="s">
        <v>5537</v>
      </c>
      <c r="BG1246" s="18" t="s">
        <v>5537</v>
      </c>
      <c r="BH1246" s="18" t="s">
        <v>5537</v>
      </c>
      <c r="BI1246" s="9" t="s">
        <v>5537</v>
      </c>
      <c r="BJ1246" s="14"/>
      <c r="BK1246" s="14" t="s">
        <v>5537</v>
      </c>
      <c r="BL1246" s="14" t="str">
        <f>_xlfn.XLOOKUP(B1246,'[4]cell downs 18042026 17h'!$B:$B,'[4]cell downs 18042026 17h'!$B:$B,"")</f>
        <v/>
      </c>
      <c r="BM1246" s="14" t="str">
        <f>_xlfn.XLOOKUP(B1246,'[5]Cells Huawei 19042026 15h'!$B:$B,'[5]Cells Huawei 19042026 15h'!$B:$B,"")</f>
        <v/>
      </c>
      <c r="BN1246" s="9" t="str">
        <f>_xlfn.XLOOKUP(B1246,'[6]cells down 19042026 9H40'!$B:$B,'[6]cells down 19042026 9H40'!$B:$B,"")</f>
        <v/>
      </c>
      <c r="BO1246" s="9" t="s">
        <v>1067</v>
      </c>
      <c r="BP1246" s="9" t="s">
        <v>1129</v>
      </c>
      <c r="BQ1246" s="115"/>
    </row>
    <row r="1247" spans="1:69" s="9" customFormat="1" x14ac:dyDescent="0.3">
      <c r="A1247" s="1" t="s">
        <v>1072</v>
      </c>
      <c r="B1247" s="8" t="s">
        <v>1073</v>
      </c>
      <c r="C1247" s="3" t="str">
        <f>_xlfn.XLOOKUP(B1247,'[1]daily break down'!$D:$D,'[1]daily break down'!$E:$E,"")</f>
        <v>OUEST</v>
      </c>
      <c r="D1247" s="1" t="s">
        <v>11</v>
      </c>
      <c r="E1247" s="1" t="s">
        <v>12</v>
      </c>
      <c r="F1247" s="3" t="s">
        <v>102</v>
      </c>
      <c r="G1247" s="1" t="s">
        <v>1018</v>
      </c>
      <c r="H1247" s="33" t="str">
        <f>_xlfn.XLOOKUP(B1247,[2]CALCULATION!$B:$B,[2]CALCULATION!$H:$H,"")</f>
        <v>NOKIA</v>
      </c>
      <c r="I1247" s="28">
        <v>1.5159816569786607E-3</v>
      </c>
      <c r="J1247" s="28">
        <v>0</v>
      </c>
      <c r="K1247" s="28">
        <v>0</v>
      </c>
      <c r="L1247" s="28">
        <v>0</v>
      </c>
      <c r="M1247" s="28">
        <v>5.5288742783923418E-3</v>
      </c>
      <c r="N1247" s="28">
        <v>0</v>
      </c>
      <c r="O1247" s="28">
        <v>2.4077355728483103E-3</v>
      </c>
      <c r="P1247" s="28">
        <v>3.3886648803055238E-3</v>
      </c>
      <c r="Q1247" s="28">
        <v>0</v>
      </c>
      <c r="R1247" s="28">
        <v>0</v>
      </c>
      <c r="S1247" s="94">
        <v>0</v>
      </c>
      <c r="T1247" s="94">
        <f>_xlfn.XLOOKUP(B1247,'[3]Nur des jours'!$B:$B,'[3]Nur des jours'!$U:$U,"")</f>
        <v>2.9427879223706136E-3</v>
      </c>
      <c r="U1247" s="94">
        <v>2.9427879223706136E-3</v>
      </c>
      <c r="V1247" s="94">
        <v>0</v>
      </c>
      <c r="W1247" s="94">
        <v>2.9427879223706136E-3</v>
      </c>
      <c r="X1247" s="94">
        <v>0</v>
      </c>
      <c r="Y1247" s="94">
        <v>2.4969109644353608E-3</v>
      </c>
      <c r="Z1247" s="94">
        <v>0</v>
      </c>
      <c r="AA1247" s="94">
        <v>0</v>
      </c>
      <c r="AB1247" s="94">
        <v>0</v>
      </c>
      <c r="AC1247" s="94">
        <f>_xlfn.XLOOKUP(B1247,'[3]Nur des jours'!$B:$B,'[3]Nur des jours'!$N:$N,"")</f>
        <v>0</v>
      </c>
      <c r="AD1247" s="94">
        <v>0</v>
      </c>
      <c r="AE1247" s="94">
        <v>0</v>
      </c>
      <c r="AF1247" s="94">
        <v>0</v>
      </c>
      <c r="AG1247" s="94">
        <v>0</v>
      </c>
      <c r="AH1247" s="94">
        <v>0</v>
      </c>
      <c r="AI1247" s="49" t="s">
        <v>6588</v>
      </c>
      <c r="AJ1247" s="49"/>
      <c r="AK1247" s="48" t="str" cm="1">
        <f t="array" ref="AK1247">IFERROR(_xlfn.IFS(
AM1247="MPR ISSUE","PDH",
AM1247="BSS Hardware Issue","BSS",
AM1247="Sites strategiques, MLL, Pylone, etc.","ENVTECH",
AM1247="AKTIVCO DEFAUT GE &amp; POWER Cabinet","AKTIVCO",
AM1247="AKTIVCO Coupure ENEO &amp; Baisse de tension","AKTIVCO GRID ONLY",
AM1247="Coupure ENEO &amp; Baisse de tension","IHS GRID ONLY",
AM1247="Defaut GE &amp; POWER Cabinet","IHS",
AM1247="Sharing","Partners",
AM1247="Sites strategiques &amp; DataCenter","SST &amp; DC",
AM1247="Exclu","Exclu",
AM1247="SAT","SAT",
AM1247="SPARE-ISSUE","SPARE-ISSUE",
AM1247="Fiber CAmtel","TRANS_FO_CAMTEL",
AM1247="Fiber AOF","Fiber AOF",
AM1247="Projet OCM (HUAWEI)","TRAVAUX-HUAWEI",
AM1247="Projet OCM (NOKIA)","TRAVAUX-NOKIA",
AM1247="ACCESS-ISSUE","ACCESS-ISSUE",
AM1247="Projet OCM (ZTE, NOKIA, autres projets)","TRAVAUX OCM",
AM1247="No root CAuse","No root cause",
AM1247="ODU HS","PDH",
AM1247="IP &amp; VLAN","PDH",
AM1247="Warehouse HUAWEI","SPARE-ISSUE",
AM1247="SPARE-HS","SPARE-ISSUE",
AM1247="Power Telco","BSS",AM1247="no impacts","no impacts"
),"")</f>
        <v>Exclu</v>
      </c>
      <c r="AL1247" s="48" t="str" cm="1">
        <f t="array" ref="AL1247">IFERROR(_xlfn.IFS(
AM1247="MPR ISSUE","TX ISSUE",
AM1247="BSS Hardware Issue","RAN ISSUE",
AM1247="Sites strategiques, MLL, Pylone, etc.","ENVTECH",
AM1247="AKTIVCO DEFAUT GE &amp; POWER Cabinet","POWER ISSUE",
AM1247="AKTIVCO Coupure ENEO &amp; Baisse de tension","POWER ISSUE",
AM1247="Coupure ENEO &amp; Baisse de tension","POWER ISSUE",
AM1247="Defaut GE &amp; POWER Cabinet","POWER ISSUE",
AM1247="Sharing","POWER ISSUE",
AM1247="Sites strategiques &amp; DataCenter","POWER ISSUE",
AM1247="Exclu","Exclu",
AM1247="SAT","TX ISSUE",
AM1247="SPARE-ISSUE","SPARE-ISSUE",
AM1247="Fiber CAmtel","TX ISSUE",
AM1247="Fiber AOF","TX ISSUE",
AM1247="Projet OCM (HUAWEI)","TRAVAUX-HUAWEI",
AM1247="Projet OCM (NOKIA)","TRAVAUX -NOKIA",
AM1247="ACCESS-ISSUE","ACCESS-ISSUE",
AM1247="Projet OCM (ZTE, NOKIA, autres projets)","TRAVAUX OCM",
AM1247="No root CAuse","No root cause",
AM1247="ODU HS","TX ISSUE",
AM1247="IP &amp; VLAN","TX ISSUE",
AM1247="Warehouse HUAWEI","SPARE-ISSUE",
AM1247="SPARE-HS","SPARE-ISSUE",
AM1247="Power Telco","RAN ISSUE",AM1247="no impacts","no impacts"
),"")</f>
        <v>Exclu</v>
      </c>
      <c r="AM1247" s="67" t="s">
        <v>6588</v>
      </c>
      <c r="AN1247" s="48" t="str" cm="1">
        <f t="array" ref="AN1247">IFERROR(_xlfn.IFS(
AM1247="MPR ISSUE","ACTIVE",
AM1247="BSS Hardware Issue","ACTIVE",
AM1247="Sites strategiques, MLL, Pylone, etc.","PASSIVE",
AM1247="AKTIVCO DEFAUT GE &amp; POWER Cabinet","PASSIVE",
AM1247="AKTIVCO Coupure ENEO &amp; Baisse de tension","PASSIVE",
AM1247="Coupure ENEO &amp; Baisse de tension","PASSIVE",
AM1247="Defaut GE &amp; POWER Cabinet","PASSIVE",
AM1247="Sharing","PASSIVE",
AM1247="Sites strategiques &amp; DataCenter","PASSIVE",
AM1247="Exclu","Exclu",
AM1247="SAT","ACTIVE",
AM1247="SPARE-ISSUE","SPARE-ISSUE",
AM1247="Fiber CAmtel","ACTIVE",
AM1247="Fiber AOF","ACTIVE",
AM1247="Projet OCM (HUAWEI)","PLANNED WORKS",
AM1247="Projet OCM (NOKIA)","PLANNED WORKS",
AM1247="ACCESS-ISSUE","ACCESS-ISSUE",
AM1247="Projet OCM (ZTE, NOKIA, autres projets)","PLANNED WORKS",
AM1247="No root CAuse","No root cause",
AM1247="ODU HS","ACTIVE",
AM1247="IP &amp; VLAN","ACTIVE",
AM1247="Warehouse HUAWEI","SPARE-ISSUE",
AM1247="SPARE-HS","SPARE-ISSUE",
AM1247="Power Telco","ACTIVE", AM1247="no impacts","no impacts"
),"")</f>
        <v>Exclu</v>
      </c>
      <c r="AO1247" s="93" t="s">
        <v>5537</v>
      </c>
      <c r="AP1247" s="101" t="str">
        <f t="shared" si="37"/>
        <v>OST_140</v>
      </c>
      <c r="AR1247" s="17" t="s">
        <v>5537</v>
      </c>
      <c r="AS1247" s="7" t="s">
        <v>5537</v>
      </c>
      <c r="AT1247" s="6"/>
      <c r="AU1247" s="7"/>
      <c r="AV1247" s="3" t="s">
        <v>5537</v>
      </c>
      <c r="AW1247" s="18" t="s">
        <v>5537</v>
      </c>
      <c r="AX1247" s="18" t="s">
        <v>5537</v>
      </c>
      <c r="AY1247" s="18" t="s">
        <v>5537</v>
      </c>
      <c r="AZ1247" s="18" t="s">
        <v>5537</v>
      </c>
      <c r="BA1247" s="18" t="s">
        <v>5537</v>
      </c>
      <c r="BB1247" s="18" t="s">
        <v>5537</v>
      </c>
      <c r="BC1247" s="18" t="s">
        <v>5537</v>
      </c>
      <c r="BD1247" s="18" t="s">
        <v>5537</v>
      </c>
      <c r="BE1247" s="18" t="s">
        <v>5537</v>
      </c>
      <c r="BF1247" s="18" t="s">
        <v>5537</v>
      </c>
      <c r="BG1247" s="18" t="s">
        <v>5537</v>
      </c>
      <c r="BH1247" s="18" t="s">
        <v>5537</v>
      </c>
      <c r="BI1247" s="9" t="s">
        <v>5537</v>
      </c>
      <c r="BJ1247" s="14"/>
      <c r="BK1247" s="14" t="s">
        <v>5537</v>
      </c>
      <c r="BL1247" s="14" t="str">
        <f>_xlfn.XLOOKUP(B1247,'[4]cell downs 18042026 17h'!$B:$B,'[4]cell downs 18042026 17h'!$B:$B,"")</f>
        <v/>
      </c>
      <c r="BM1247" s="14" t="str">
        <f>_xlfn.XLOOKUP(B1247,'[5]Cells Huawei 19042026 15h'!$B:$B,'[5]Cells Huawei 19042026 15h'!$B:$B,"")</f>
        <v/>
      </c>
      <c r="BN1247" s="9" t="str">
        <f>_xlfn.XLOOKUP(B1247,'[6]cells down 19042026 9H40'!$B:$B,'[6]cells down 19042026 9H40'!$B:$B,"")</f>
        <v/>
      </c>
      <c r="BO1247" s="9" t="s">
        <v>1073</v>
      </c>
      <c r="BP1247" s="9" t="s">
        <v>594</v>
      </c>
      <c r="BQ1247" s="115"/>
    </row>
    <row r="1248" spans="1:69" s="9" customFormat="1" x14ac:dyDescent="0.3">
      <c r="A1248" s="1" t="s">
        <v>2245</v>
      </c>
      <c r="B1248" s="8" t="s">
        <v>2246</v>
      </c>
      <c r="C1248" s="3" t="str">
        <f>_xlfn.XLOOKUP(B1248,'[1]daily break down'!$D:$D,'[1]daily break down'!$E:$E,"")</f>
        <v>NORD-OUEST</v>
      </c>
      <c r="D1248" s="1" t="s">
        <v>11</v>
      </c>
      <c r="E1248" s="1" t="s">
        <v>154</v>
      </c>
      <c r="F1248" s="3" t="s">
        <v>102</v>
      </c>
      <c r="G1248" s="1" t="s">
        <v>2245</v>
      </c>
      <c r="H1248" s="33" t="str">
        <f>_xlfn.XLOOKUP(B1248,[2]CALCULATION!$B:$B,[2]CALCULATION!$H:$H,"")</f>
        <v>NOKIA</v>
      </c>
      <c r="I1248" s="28">
        <v>0</v>
      </c>
      <c r="J1248" s="28">
        <v>0</v>
      </c>
      <c r="K1248" s="28">
        <v>0</v>
      </c>
      <c r="L1248" s="28">
        <v>0</v>
      </c>
      <c r="M1248" s="28">
        <v>1.6051570485658829E-3</v>
      </c>
      <c r="N1248" s="28">
        <v>0</v>
      </c>
      <c r="O1248" s="28">
        <v>0</v>
      </c>
      <c r="P1248" s="28">
        <v>0</v>
      </c>
      <c r="Q1248" s="28">
        <v>0</v>
      </c>
      <c r="R1248" s="28">
        <v>0</v>
      </c>
      <c r="S1248" s="94">
        <v>0</v>
      </c>
      <c r="T1248" s="94">
        <f>_xlfn.XLOOKUP(B1248,'[3]Nur des jours'!$B:$B,'[3]Nur des jours'!$U:$U,"")</f>
        <v>0</v>
      </c>
      <c r="U1248" s="94">
        <v>0</v>
      </c>
      <c r="V1248" s="94">
        <v>0</v>
      </c>
      <c r="W1248" s="94">
        <v>0</v>
      </c>
      <c r="X1248" s="94">
        <v>1.9637134630585587</v>
      </c>
      <c r="Y1248" s="94">
        <v>2.1402093980876723E-3</v>
      </c>
      <c r="Z1248" s="94">
        <v>0</v>
      </c>
      <c r="AA1248" s="94">
        <v>0</v>
      </c>
      <c r="AB1248" s="94">
        <v>0</v>
      </c>
      <c r="AC1248" s="94">
        <f>_xlfn.XLOOKUP(B1248,'[3]Nur des jours'!$B:$B,'[3]Nur des jours'!$N:$N,"")</f>
        <v>0</v>
      </c>
      <c r="AD1248" s="94">
        <v>0</v>
      </c>
      <c r="AE1248" s="94">
        <v>0</v>
      </c>
      <c r="AF1248" s="94">
        <v>0</v>
      </c>
      <c r="AG1248" s="94">
        <v>0</v>
      </c>
      <c r="AH1248" s="94">
        <v>0</v>
      </c>
      <c r="AI1248" s="49" t="s">
        <v>5559</v>
      </c>
      <c r="AJ1248" s="49"/>
      <c r="AK1248" s="48" t="str" cm="1">
        <f t="array" ref="AK1248">IFERROR(_xlfn.IFS(
AM1248="MPR ISSUE","PDH",
AM1248="BSS Hardware Issue","BSS",
AM1248="Sites strategiques, MLL, Pylone, etc.","ENVTECH",
AM1248="AKTIVCO DEFAUT GE &amp; POWER Cabinet","AKTIVCO",
AM1248="AKTIVCO Coupure ENEO &amp; Baisse de tension","AKTIVCO GRID ONLY",
AM1248="Coupure ENEO &amp; Baisse de tension","IHS GRID ONLY",
AM1248="Defaut GE &amp; POWER Cabinet","IHS",
AM1248="Sharing","Partners",
AM1248="Sites strategiques &amp; DataCenter","SST &amp; DC",
AM1248="Exclu","Exclu",
AM1248="SAT","SAT",
AM1248="SPARE-ISSUE","SPARE-ISSUE",
AM1248="Fiber CAmtel","TRANS_FO_CAMTEL",
AM1248="Fiber AOF","Fiber AOF",
AM1248="Projet OCM (HUAWEI)","TRAVAUX-HUAWEI",
AM1248="Projet OCM (NOKIA)","TRAVAUX-NOKIA",
AM1248="ACCESS-ISSUE","ACCESS-ISSUE",
AM1248="Projet OCM (ZTE, NOKIA, autres projets)","TRAVAUX OCM",
AM1248="No root CAuse","No root cause",
AM1248="ODU HS","PDH",
AM1248="IP &amp; VLAN","PDH",
AM1248="Warehouse HUAWEI","SPARE-ISSUE",
AM1248="SPARE-HS","SPARE-ISSUE",
AM1248="Power Telco","BSS",AM1248="no impacts","no impacts"
),"")</f>
        <v>no impacts</v>
      </c>
      <c r="AL1248" s="48" t="str" cm="1">
        <f t="array" ref="AL1248">IFERROR(_xlfn.IFS(
AM1248="MPR ISSUE","TX ISSUE",
AM1248="BSS Hardware Issue","RAN ISSUE",
AM1248="Sites strategiques, MLL, Pylone, etc.","ENVTECH",
AM1248="AKTIVCO DEFAUT GE &amp; POWER Cabinet","POWER ISSUE",
AM1248="AKTIVCO Coupure ENEO &amp; Baisse de tension","POWER ISSUE",
AM1248="Coupure ENEO &amp; Baisse de tension","POWER ISSUE",
AM1248="Defaut GE &amp; POWER Cabinet","POWER ISSUE",
AM1248="Sharing","POWER ISSUE",
AM1248="Sites strategiques &amp; DataCenter","POWER ISSUE",
AM1248="Exclu","Exclu",
AM1248="SAT","TX ISSUE",
AM1248="SPARE-ISSUE","SPARE-ISSUE",
AM1248="Fiber CAmtel","TX ISSUE",
AM1248="Fiber AOF","TX ISSUE",
AM1248="Projet OCM (HUAWEI)","TRAVAUX-HUAWEI",
AM1248="Projet OCM (NOKIA)","TRAVAUX -NOKIA",
AM1248="ACCESS-ISSUE","ACCESS-ISSUE",
AM1248="Projet OCM (ZTE, NOKIA, autres projets)","TRAVAUX OCM",
AM1248="No root CAuse","No root cause",
AM1248="ODU HS","TX ISSUE",
AM1248="IP &amp; VLAN","TX ISSUE",
AM1248="Warehouse HUAWEI","SPARE-ISSUE",
AM1248="SPARE-HS","SPARE-ISSUE",
AM1248="Power Telco","RAN ISSUE",AM1248="no impacts","no impacts"
),"")</f>
        <v>no impacts</v>
      </c>
      <c r="AM1248" s="67" t="s">
        <v>5605</v>
      </c>
      <c r="AN1248" s="48" t="str" cm="1">
        <f t="array" ref="AN1248">IFERROR(_xlfn.IFS(
AM1248="MPR ISSUE","ACTIVE",
AM1248="BSS Hardware Issue","ACTIVE",
AM1248="Sites strategiques, MLL, Pylone, etc.","PASSIVE",
AM1248="AKTIVCO DEFAUT GE &amp; POWER Cabinet","PASSIVE",
AM1248="AKTIVCO Coupure ENEO &amp; Baisse de tension","PASSIVE",
AM1248="Coupure ENEO &amp; Baisse de tension","PASSIVE",
AM1248="Defaut GE &amp; POWER Cabinet","PASSIVE",
AM1248="Sharing","PASSIVE",
AM1248="Sites strategiques &amp; DataCenter","PASSIVE",
AM1248="Exclu","Exclu",
AM1248="SAT","ACTIVE",
AM1248="SPARE-ISSUE","SPARE-ISSUE",
AM1248="Fiber CAmtel","ACTIVE",
AM1248="Fiber AOF","ACTIVE",
AM1248="Projet OCM (HUAWEI)","PLANNED WORKS",
AM1248="Projet OCM (NOKIA)","PLANNED WORKS",
AM1248="ACCESS-ISSUE","ACCESS-ISSUE",
AM1248="Projet OCM (ZTE, NOKIA, autres projets)","PLANNED WORKS",
AM1248="No root CAuse","No root cause",
AM1248="ODU HS","ACTIVE",
AM1248="IP &amp; VLAN","ACTIVE",
AM1248="Warehouse HUAWEI","SPARE-ISSUE",
AM1248="SPARE-HS","SPARE-ISSUE",
AM1248="Power Telco","ACTIVE", AM1248="no impacts","no impacts"
),"")</f>
        <v>no impacts</v>
      </c>
      <c r="AO1248" s="93" t="s">
        <v>5537</v>
      </c>
      <c r="AP1248" s="101" t="str">
        <f t="shared" si="37"/>
        <v>OST_029</v>
      </c>
      <c r="AR1248" s="17" t="s">
        <v>5537</v>
      </c>
      <c r="AS1248" s="7" t="s">
        <v>5537</v>
      </c>
      <c r="AT1248" s="6"/>
      <c r="AU1248" s="7"/>
      <c r="AV1248" s="3" t="s">
        <v>5537</v>
      </c>
      <c r="AW1248" s="18" t="s">
        <v>5537</v>
      </c>
      <c r="AX1248" s="18" t="s">
        <v>5537</v>
      </c>
      <c r="AY1248" s="18" t="s">
        <v>5537</v>
      </c>
      <c r="AZ1248" s="18" t="s">
        <v>5537</v>
      </c>
      <c r="BA1248" s="18" t="s">
        <v>5537</v>
      </c>
      <c r="BB1248" s="18" t="s">
        <v>5537</v>
      </c>
      <c r="BC1248" s="18" t="s">
        <v>5537</v>
      </c>
      <c r="BD1248" s="18" t="s">
        <v>5537</v>
      </c>
      <c r="BE1248" s="18" t="s">
        <v>5537</v>
      </c>
      <c r="BF1248" s="18" t="s">
        <v>5537</v>
      </c>
      <c r="BG1248" s="18" t="s">
        <v>5537</v>
      </c>
      <c r="BH1248" s="18" t="s">
        <v>5537</v>
      </c>
      <c r="BI1248" s="9" t="s">
        <v>5537</v>
      </c>
      <c r="BJ1248" s="14"/>
      <c r="BK1248" s="14" t="s">
        <v>5537</v>
      </c>
      <c r="BL1248" s="14" t="str">
        <f>_xlfn.XLOOKUP(B1248,'[4]cell downs 18042026 17h'!$B:$B,'[4]cell downs 18042026 17h'!$B:$B,"")</f>
        <v/>
      </c>
      <c r="BM1248" s="14" t="str">
        <f>_xlfn.XLOOKUP(B1248,'[5]Cells Huawei 19042026 15h'!$B:$B,'[5]Cells Huawei 19042026 15h'!$B:$B,"")</f>
        <v/>
      </c>
      <c r="BN1248" s="9" t="str">
        <f>_xlfn.XLOOKUP(B1248,'[6]cells down 19042026 9H40'!$B:$B,'[6]cells down 19042026 9H40'!$B:$B,"")</f>
        <v/>
      </c>
      <c r="BO1248" s="9" t="s">
        <v>2246</v>
      </c>
      <c r="BP1248" s="9" t="s">
        <v>302</v>
      </c>
      <c r="BQ1248" s="115"/>
    </row>
    <row r="1249" spans="1:69" s="9" customFormat="1" x14ac:dyDescent="0.3">
      <c r="A1249" s="1" t="s">
        <v>4226</v>
      </c>
      <c r="B1249" s="8" t="s">
        <v>4227</v>
      </c>
      <c r="C1249" s="3" t="str">
        <f>_xlfn.XLOOKUP(B1249,'[1]daily break down'!$D:$D,'[1]daily break down'!$E:$E,"")</f>
        <v>OUEST</v>
      </c>
      <c r="D1249" s="1" t="s">
        <v>11</v>
      </c>
      <c r="E1249" s="1" t="s">
        <v>12</v>
      </c>
      <c r="F1249" s="3" t="s">
        <v>102</v>
      </c>
      <c r="G1249" s="1" t="s">
        <v>4228</v>
      </c>
      <c r="H1249" s="32" t="str">
        <f>_xlfn.XLOOKUP(B1249,[2]CALCULATION!$B:$B,[2]CALCULATION!$H:$H,"")</f>
        <v>HUAWEI</v>
      </c>
      <c r="I1249" s="28">
        <v>0</v>
      </c>
      <c r="J1249" s="28">
        <v>0</v>
      </c>
      <c r="K1249" s="28">
        <v>0</v>
      </c>
      <c r="L1249" s="28">
        <v>0</v>
      </c>
      <c r="M1249" s="28">
        <v>0</v>
      </c>
      <c r="N1249" s="28">
        <v>0</v>
      </c>
      <c r="O1249" s="28">
        <v>0</v>
      </c>
      <c r="P1249" s="28">
        <v>0</v>
      </c>
      <c r="Q1249" s="28">
        <v>0</v>
      </c>
      <c r="R1249" s="28">
        <v>0</v>
      </c>
      <c r="S1249" s="94">
        <v>0</v>
      </c>
      <c r="T1249" s="94">
        <f>_xlfn.XLOOKUP(B1249,'[3]Nur des jours'!$B:$B,'[3]Nur des jours'!$U:$U,"")</f>
        <v>0</v>
      </c>
      <c r="U1249" s="94">
        <v>0</v>
      </c>
      <c r="V1249" s="94">
        <v>8.9175391586979543E-5</v>
      </c>
      <c r="W1249" s="94">
        <v>0.71072787094822698</v>
      </c>
      <c r="X1249" s="94">
        <v>0</v>
      </c>
      <c r="Y1249" s="94">
        <v>2.140209398087508E-3</v>
      </c>
      <c r="Z1249" s="94">
        <v>0</v>
      </c>
      <c r="AA1249" s="94">
        <v>0</v>
      </c>
      <c r="AB1249" s="94">
        <v>0</v>
      </c>
      <c r="AC1249" s="94">
        <f>_xlfn.XLOOKUP(B1249,'[3]Nur des jours'!$B:$B,'[3]Nur des jours'!$N:$N,"")</f>
        <v>0</v>
      </c>
      <c r="AD1249" s="94">
        <v>0</v>
      </c>
      <c r="AE1249" s="94">
        <v>0</v>
      </c>
      <c r="AF1249" s="94">
        <v>0</v>
      </c>
      <c r="AG1249" s="94">
        <v>0</v>
      </c>
      <c r="AH1249" s="94">
        <v>0</v>
      </c>
      <c r="AI1249" s="49" t="s">
        <v>5559</v>
      </c>
      <c r="AJ1249" s="49"/>
      <c r="AK1249" s="48" t="str" cm="1">
        <f t="array" ref="AK1249">IFERROR(_xlfn.IFS(
AM1249="MPR ISSUE","PDH",
AM1249="BSS Hardware Issue","BSS",
AM1249="Sites strategiques, MLL, Pylone, etc.","ENVTECH",
AM1249="AKTIVCO DEFAUT GE &amp; POWER Cabinet","AKTIVCO",
AM1249="AKTIVCO Coupure ENEO &amp; Baisse de tension","AKTIVCO GRID ONLY",
AM1249="Coupure ENEO &amp; Baisse de tension","IHS GRID ONLY",
AM1249="Defaut GE &amp; POWER Cabinet","IHS",
AM1249="Sharing","Partners",
AM1249="Sites strategiques &amp; DataCenter","SST &amp; DC",
AM1249="Exclu","Exclu",
AM1249="SAT","SAT",
AM1249="SPARE-ISSUE","SPARE-ISSUE",
AM1249="Fiber CAmtel","TRANS_FO_CAMTEL",
AM1249="Fiber AOF","Fiber AOF",
AM1249="Projet OCM (HUAWEI)","TRAVAUX-HUAWEI",
AM1249="Projet OCM (NOKIA)","TRAVAUX-NOKIA",
AM1249="ACCESS-ISSUE","ACCESS-ISSUE",
AM1249="Projet OCM (ZTE, NOKIA, autres projets)","TRAVAUX OCM",
AM1249="No root CAuse","No root cause",
AM1249="ODU HS","PDH",
AM1249="IP &amp; VLAN","PDH",
AM1249="Warehouse HUAWEI","SPARE-ISSUE",
AM1249="SPARE-HS","SPARE-ISSUE",
AM1249="Power Telco","BSS",AM1249="no impacts","no impacts"
),"")</f>
        <v>no impacts</v>
      </c>
      <c r="AL1249" s="48" t="str" cm="1">
        <f t="array" ref="AL1249">IFERROR(_xlfn.IFS(
AM1249="MPR ISSUE","TX ISSUE",
AM1249="BSS Hardware Issue","RAN ISSUE",
AM1249="Sites strategiques, MLL, Pylone, etc.","ENVTECH",
AM1249="AKTIVCO DEFAUT GE &amp; POWER Cabinet","POWER ISSUE",
AM1249="AKTIVCO Coupure ENEO &amp; Baisse de tension","POWER ISSUE",
AM1249="Coupure ENEO &amp; Baisse de tension","POWER ISSUE",
AM1249="Defaut GE &amp; POWER Cabinet","POWER ISSUE",
AM1249="Sharing","POWER ISSUE",
AM1249="Sites strategiques &amp; DataCenter","POWER ISSUE",
AM1249="Exclu","Exclu",
AM1249="SAT","TX ISSUE",
AM1249="SPARE-ISSUE","SPARE-ISSUE",
AM1249="Fiber CAmtel","TX ISSUE",
AM1249="Fiber AOF","TX ISSUE",
AM1249="Projet OCM (HUAWEI)","TRAVAUX-HUAWEI",
AM1249="Projet OCM (NOKIA)","TRAVAUX -NOKIA",
AM1249="ACCESS-ISSUE","ACCESS-ISSUE",
AM1249="Projet OCM (ZTE, NOKIA, autres projets)","TRAVAUX OCM",
AM1249="No root CAuse","No root cause",
AM1249="ODU HS","TX ISSUE",
AM1249="IP &amp; VLAN","TX ISSUE",
AM1249="Warehouse HUAWEI","SPARE-ISSUE",
AM1249="SPARE-HS","SPARE-ISSUE",
AM1249="Power Telco","RAN ISSUE",AM1249="no impacts","no impacts"
),"")</f>
        <v>no impacts</v>
      </c>
      <c r="AM1249" s="67" t="s">
        <v>5605</v>
      </c>
      <c r="AN1249" s="48" t="str" cm="1">
        <f t="array" ref="AN1249">IFERROR(_xlfn.IFS(
AM1249="MPR ISSUE","ACTIVE",
AM1249="BSS Hardware Issue","ACTIVE",
AM1249="Sites strategiques, MLL, Pylone, etc.","PASSIVE",
AM1249="AKTIVCO DEFAUT GE &amp; POWER Cabinet","PASSIVE",
AM1249="AKTIVCO Coupure ENEO &amp; Baisse de tension","PASSIVE",
AM1249="Coupure ENEO &amp; Baisse de tension","PASSIVE",
AM1249="Defaut GE &amp; POWER Cabinet","PASSIVE",
AM1249="Sharing","PASSIVE",
AM1249="Sites strategiques &amp; DataCenter","PASSIVE",
AM1249="Exclu","Exclu",
AM1249="SAT","ACTIVE",
AM1249="SPARE-ISSUE","SPARE-ISSUE",
AM1249="Fiber CAmtel","ACTIVE",
AM1249="Fiber AOF","ACTIVE",
AM1249="Projet OCM (HUAWEI)","PLANNED WORKS",
AM1249="Projet OCM (NOKIA)","PLANNED WORKS",
AM1249="ACCESS-ISSUE","ACCESS-ISSUE",
AM1249="Projet OCM (ZTE, NOKIA, autres projets)","PLANNED WORKS",
AM1249="No root CAuse","No root cause",
AM1249="ODU HS","ACTIVE",
AM1249="IP &amp; VLAN","ACTIVE",
AM1249="Warehouse HUAWEI","SPARE-ISSUE",
AM1249="SPARE-HS","SPARE-ISSUE",
AM1249="Power Telco","ACTIVE", AM1249="no impacts","no impacts"
),"")</f>
        <v>no impacts</v>
      </c>
      <c r="AO1249" s="93" t="s">
        <v>5537</v>
      </c>
      <c r="AP1249" s="101" t="str">
        <f t="shared" si="37"/>
        <v>OST_255</v>
      </c>
      <c r="AR1249" s="17" t="s">
        <v>5537</v>
      </c>
      <c r="AS1249" s="7" t="s">
        <v>5537</v>
      </c>
      <c r="AT1249" s="6"/>
      <c r="AU1249" s="7"/>
      <c r="AV1249" s="3" t="s">
        <v>5537</v>
      </c>
      <c r="AW1249" s="18" t="s">
        <v>5537</v>
      </c>
      <c r="AX1249" s="18" t="s">
        <v>5537</v>
      </c>
      <c r="AY1249" s="18" t="s">
        <v>5537</v>
      </c>
      <c r="AZ1249" s="18" t="s">
        <v>5537</v>
      </c>
      <c r="BA1249" s="18" t="s">
        <v>5537</v>
      </c>
      <c r="BB1249" s="18" t="s">
        <v>5537</v>
      </c>
      <c r="BC1249" s="18" t="s">
        <v>5537</v>
      </c>
      <c r="BD1249" s="18" t="s">
        <v>5537</v>
      </c>
      <c r="BE1249" s="18" t="s">
        <v>5537</v>
      </c>
      <c r="BF1249" s="18" t="s">
        <v>5537</v>
      </c>
      <c r="BG1249" s="18" t="s">
        <v>5537</v>
      </c>
      <c r="BH1249" s="18" t="s">
        <v>5537</v>
      </c>
      <c r="BI1249" s="9" t="s">
        <v>5537</v>
      </c>
      <c r="BJ1249" s="14"/>
      <c r="BK1249" s="14" t="s">
        <v>5537</v>
      </c>
      <c r="BL1249" s="14" t="str">
        <f>_xlfn.XLOOKUP(B1249,'[4]cell downs 18042026 17h'!$B:$B,'[4]cell downs 18042026 17h'!$B:$B,"")</f>
        <v/>
      </c>
      <c r="BM1249" s="14" t="str">
        <f>_xlfn.XLOOKUP(B1249,'[5]Cells Huawei 19042026 15h'!$B:$B,'[5]Cells Huawei 19042026 15h'!$B:$B,"")</f>
        <v/>
      </c>
      <c r="BN1249" s="9" t="str">
        <f>_xlfn.XLOOKUP(B1249,'[6]cells down 19042026 9H40'!$B:$B,'[6]cells down 19042026 9H40'!$B:$B,"")</f>
        <v/>
      </c>
      <c r="BO1249" s="9" t="s">
        <v>4227</v>
      </c>
      <c r="BP1249" s="9" t="s">
        <v>5537</v>
      </c>
      <c r="BQ1249" s="115"/>
    </row>
    <row r="1250" spans="1:69" s="9" customFormat="1" x14ac:dyDescent="0.3">
      <c r="A1250" s="1" t="s">
        <v>2791</v>
      </c>
      <c r="B1250" s="8" t="s">
        <v>2792</v>
      </c>
      <c r="C1250" s="3" t="str">
        <f>_xlfn.XLOOKUP(B1250,'[1]daily break down'!$D:$D,'[1]daily break down'!$E:$E,"")</f>
        <v>OUEST</v>
      </c>
      <c r="D1250" s="1" t="s">
        <v>11</v>
      </c>
      <c r="E1250" s="1" t="s">
        <v>12</v>
      </c>
      <c r="F1250" s="3" t="s">
        <v>102</v>
      </c>
      <c r="G1250" s="1" t="s">
        <v>2791</v>
      </c>
      <c r="H1250" s="32" t="str">
        <f>_xlfn.XLOOKUP(B1250,[2]CALCULATION!$B:$B,[2]CALCULATION!$H:$H,"")</f>
        <v>HUAWEI</v>
      </c>
      <c r="I1250" s="28">
        <v>0</v>
      </c>
      <c r="J1250" s="28">
        <v>0</v>
      </c>
      <c r="K1250" s="28">
        <v>0</v>
      </c>
      <c r="L1250" s="28">
        <v>0</v>
      </c>
      <c r="M1250" s="28">
        <v>0</v>
      </c>
      <c r="N1250" s="28">
        <v>0</v>
      </c>
      <c r="O1250" s="28">
        <v>0</v>
      </c>
      <c r="P1250" s="28">
        <v>0</v>
      </c>
      <c r="Q1250" s="28">
        <v>0</v>
      </c>
      <c r="R1250" s="28">
        <v>0</v>
      </c>
      <c r="S1250" s="94">
        <v>0</v>
      </c>
      <c r="T1250" s="94">
        <f>_xlfn.XLOOKUP(B1250,'[3]Nur des jours'!$B:$B,'[3]Nur des jours'!$U:$U,"")</f>
        <v>0</v>
      </c>
      <c r="U1250" s="94">
        <v>0</v>
      </c>
      <c r="V1250" s="94">
        <v>0</v>
      </c>
      <c r="W1250" s="94">
        <v>3.2638193320834508E-2</v>
      </c>
      <c r="X1250" s="94">
        <v>0</v>
      </c>
      <c r="Y1250" s="94">
        <v>2.140209398087508E-3</v>
      </c>
      <c r="Z1250" s="94">
        <v>0</v>
      </c>
      <c r="AA1250" s="94">
        <v>0</v>
      </c>
      <c r="AB1250" s="94">
        <v>0</v>
      </c>
      <c r="AC1250" s="94">
        <f>_xlfn.XLOOKUP(B1250,'[3]Nur des jours'!$B:$B,'[3]Nur des jours'!$N:$N,"")</f>
        <v>0</v>
      </c>
      <c r="AD1250" s="94">
        <v>0</v>
      </c>
      <c r="AE1250" s="94">
        <v>0</v>
      </c>
      <c r="AF1250" s="94">
        <v>0</v>
      </c>
      <c r="AG1250" s="94">
        <v>0</v>
      </c>
      <c r="AH1250" s="94">
        <v>0</v>
      </c>
      <c r="AI1250" s="49" t="s">
        <v>5559</v>
      </c>
      <c r="AJ1250" s="49"/>
      <c r="AK1250" s="48" t="str" cm="1">
        <f t="array" ref="AK1250">IFERROR(_xlfn.IFS(
AM1250="MPR ISSUE","PDH",
AM1250="BSS Hardware Issue","BSS",
AM1250="Sites strategiques, MLL, Pylone, etc.","ENVTECH",
AM1250="AKTIVCO DEFAUT GE &amp; POWER Cabinet","AKTIVCO",
AM1250="AKTIVCO Coupure ENEO &amp; Baisse de tension","AKTIVCO GRID ONLY",
AM1250="Coupure ENEO &amp; Baisse de tension","IHS GRID ONLY",
AM1250="Defaut GE &amp; POWER Cabinet","IHS",
AM1250="Sharing","Partners",
AM1250="Sites strategiques &amp; DataCenter","SST &amp; DC",
AM1250="Exclu","Exclu",
AM1250="SAT","SAT",
AM1250="SPARE-ISSUE","SPARE-ISSUE",
AM1250="Fiber CAmtel","TRANS_FO_CAMTEL",
AM1250="Fiber AOF","Fiber AOF",
AM1250="Projet OCM (HUAWEI)","TRAVAUX-HUAWEI",
AM1250="Projet OCM (NOKIA)","TRAVAUX-NOKIA",
AM1250="ACCESS-ISSUE","ACCESS-ISSUE",
AM1250="Projet OCM (ZTE, NOKIA, autres projets)","TRAVAUX OCM",
AM1250="No root CAuse","No root cause",
AM1250="ODU HS","PDH",
AM1250="IP &amp; VLAN","PDH",
AM1250="Warehouse HUAWEI","SPARE-ISSUE",
AM1250="SPARE-HS","SPARE-ISSUE",
AM1250="Power Telco","BSS",AM1250="no impacts","no impacts"
),"")</f>
        <v>no impacts</v>
      </c>
      <c r="AL1250" s="48" t="str" cm="1">
        <f t="array" ref="AL1250">IFERROR(_xlfn.IFS(
AM1250="MPR ISSUE","TX ISSUE",
AM1250="BSS Hardware Issue","RAN ISSUE",
AM1250="Sites strategiques, MLL, Pylone, etc.","ENVTECH",
AM1250="AKTIVCO DEFAUT GE &amp; POWER Cabinet","POWER ISSUE",
AM1250="AKTIVCO Coupure ENEO &amp; Baisse de tension","POWER ISSUE",
AM1250="Coupure ENEO &amp; Baisse de tension","POWER ISSUE",
AM1250="Defaut GE &amp; POWER Cabinet","POWER ISSUE",
AM1250="Sharing","POWER ISSUE",
AM1250="Sites strategiques &amp; DataCenter","POWER ISSUE",
AM1250="Exclu","Exclu",
AM1250="SAT","TX ISSUE",
AM1250="SPARE-ISSUE","SPARE-ISSUE",
AM1250="Fiber CAmtel","TX ISSUE",
AM1250="Fiber AOF","TX ISSUE",
AM1250="Projet OCM (HUAWEI)","TRAVAUX-HUAWEI",
AM1250="Projet OCM (NOKIA)","TRAVAUX -NOKIA",
AM1250="ACCESS-ISSUE","ACCESS-ISSUE",
AM1250="Projet OCM (ZTE, NOKIA, autres projets)","TRAVAUX OCM",
AM1250="No root CAuse","No root cause",
AM1250="ODU HS","TX ISSUE",
AM1250="IP &amp; VLAN","TX ISSUE",
AM1250="Warehouse HUAWEI","SPARE-ISSUE",
AM1250="SPARE-HS","SPARE-ISSUE",
AM1250="Power Telco","RAN ISSUE",AM1250="no impacts","no impacts"
),"")</f>
        <v>no impacts</v>
      </c>
      <c r="AM1250" s="67" t="s">
        <v>5605</v>
      </c>
      <c r="AN1250" s="48" t="str" cm="1">
        <f t="array" ref="AN1250">IFERROR(_xlfn.IFS(
AM1250="MPR ISSUE","ACTIVE",
AM1250="BSS Hardware Issue","ACTIVE",
AM1250="Sites strategiques, MLL, Pylone, etc.","PASSIVE",
AM1250="AKTIVCO DEFAUT GE &amp; POWER Cabinet","PASSIVE",
AM1250="AKTIVCO Coupure ENEO &amp; Baisse de tension","PASSIVE",
AM1250="Coupure ENEO &amp; Baisse de tension","PASSIVE",
AM1250="Defaut GE &amp; POWER Cabinet","PASSIVE",
AM1250="Sharing","PASSIVE",
AM1250="Sites strategiques &amp; DataCenter","PASSIVE",
AM1250="Exclu","Exclu",
AM1250="SAT","ACTIVE",
AM1250="SPARE-ISSUE","SPARE-ISSUE",
AM1250="Fiber CAmtel","ACTIVE",
AM1250="Fiber AOF","ACTIVE",
AM1250="Projet OCM (HUAWEI)","PLANNED WORKS",
AM1250="Projet OCM (NOKIA)","PLANNED WORKS",
AM1250="ACCESS-ISSUE","ACCESS-ISSUE",
AM1250="Projet OCM (ZTE, NOKIA, autres projets)","PLANNED WORKS",
AM1250="No root CAuse","No root cause",
AM1250="ODU HS","ACTIVE",
AM1250="IP &amp; VLAN","ACTIVE",
AM1250="Warehouse HUAWEI","SPARE-ISSUE",
AM1250="SPARE-HS","SPARE-ISSUE",
AM1250="Power Telco","ACTIVE", AM1250="no impacts","no impacts"
),"")</f>
        <v>no impacts</v>
      </c>
      <c r="AO1250" s="93" t="s">
        <v>5537</v>
      </c>
      <c r="AP1250" s="101" t="str">
        <f t="shared" si="37"/>
        <v>OST_059</v>
      </c>
      <c r="AR1250" s="17" t="s">
        <v>5537</v>
      </c>
      <c r="AS1250" s="7" t="s">
        <v>5537</v>
      </c>
      <c r="AT1250" s="6"/>
      <c r="AU1250" s="7"/>
      <c r="AV1250" s="3" t="s">
        <v>5537</v>
      </c>
      <c r="AW1250" s="18" t="s">
        <v>5537</v>
      </c>
      <c r="AX1250" s="18" t="s">
        <v>5537</v>
      </c>
      <c r="AY1250" s="18" t="s">
        <v>5537</v>
      </c>
      <c r="AZ1250" s="18" t="s">
        <v>5537</v>
      </c>
      <c r="BA1250" s="18" t="s">
        <v>5537</v>
      </c>
      <c r="BB1250" s="18" t="s">
        <v>5537</v>
      </c>
      <c r="BC1250" s="18" t="s">
        <v>5537</v>
      </c>
      <c r="BD1250" s="18" t="s">
        <v>5537</v>
      </c>
      <c r="BE1250" s="18" t="s">
        <v>5537</v>
      </c>
      <c r="BF1250" s="18" t="s">
        <v>5537</v>
      </c>
      <c r="BG1250" s="18" t="s">
        <v>5537</v>
      </c>
      <c r="BH1250" s="18" t="s">
        <v>5537</v>
      </c>
      <c r="BI1250" s="9" t="s">
        <v>5537</v>
      </c>
      <c r="BJ1250" s="14"/>
      <c r="BK1250" s="14" t="s">
        <v>5537</v>
      </c>
      <c r="BL1250" s="14" t="str">
        <f>_xlfn.XLOOKUP(B1250,'[4]cell downs 18042026 17h'!$B:$B,'[4]cell downs 18042026 17h'!$B:$B,"")</f>
        <v/>
      </c>
      <c r="BM1250" s="14" t="str">
        <f>_xlfn.XLOOKUP(B1250,'[5]Cells Huawei 19042026 15h'!$B:$B,'[5]Cells Huawei 19042026 15h'!$B:$B,"")</f>
        <v/>
      </c>
      <c r="BN1250" s="9" t="str">
        <f>_xlfn.XLOOKUP(B1250,'[6]cells down 19042026 9H40'!$B:$B,'[6]cells down 19042026 9H40'!$B:$B,"")</f>
        <v/>
      </c>
      <c r="BO1250" s="9" t="s">
        <v>2792</v>
      </c>
      <c r="BP1250" s="9" t="s">
        <v>12</v>
      </c>
      <c r="BQ1250" s="115"/>
    </row>
    <row r="1251" spans="1:69" s="9" customFormat="1" x14ac:dyDescent="0.3">
      <c r="A1251" s="1" t="s">
        <v>2795</v>
      </c>
      <c r="B1251" s="8" t="s">
        <v>2796</v>
      </c>
      <c r="C1251" s="3" t="str">
        <f>_xlfn.XLOOKUP(B1251,'[1]daily break down'!$D:$D,'[1]daily break down'!$E:$E,"")</f>
        <v>OUEST</v>
      </c>
      <c r="D1251" s="1" t="s">
        <v>11</v>
      </c>
      <c r="E1251" s="1" t="s">
        <v>12</v>
      </c>
      <c r="F1251" s="3" t="s">
        <v>102</v>
      </c>
      <c r="G1251" s="1" t="s">
        <v>2791</v>
      </c>
      <c r="H1251" s="32" t="str">
        <f>_xlfn.XLOOKUP(B1251,[2]CALCULATION!$B:$B,[2]CALCULATION!$H:$H,"")</f>
        <v>HUAWEI</v>
      </c>
      <c r="I1251" s="28">
        <v>0</v>
      </c>
      <c r="J1251" s="28">
        <v>0</v>
      </c>
      <c r="K1251" s="28">
        <v>0</v>
      </c>
      <c r="L1251" s="28">
        <v>0</v>
      </c>
      <c r="M1251" s="28">
        <v>0</v>
      </c>
      <c r="N1251" s="28">
        <v>0</v>
      </c>
      <c r="O1251" s="28">
        <v>0</v>
      </c>
      <c r="P1251" s="28">
        <v>0</v>
      </c>
      <c r="Q1251" s="28">
        <v>0</v>
      </c>
      <c r="R1251" s="28">
        <v>0</v>
      </c>
      <c r="S1251" s="94">
        <v>0</v>
      </c>
      <c r="T1251" s="94">
        <f>_xlfn.XLOOKUP(B1251,'[3]Nur des jours'!$B:$B,'[3]Nur des jours'!$U:$U,"")</f>
        <v>0</v>
      </c>
      <c r="U1251" s="94">
        <v>0</v>
      </c>
      <c r="V1251" s="94">
        <v>0</v>
      </c>
      <c r="W1251" s="94">
        <v>0.18222099516883394</v>
      </c>
      <c r="X1251" s="94">
        <v>0.10007262443890842</v>
      </c>
      <c r="Y1251" s="94">
        <v>1.9618586149135497E-3</v>
      </c>
      <c r="Z1251" s="94">
        <v>0</v>
      </c>
      <c r="AA1251" s="94">
        <v>0</v>
      </c>
      <c r="AB1251" s="94">
        <v>0</v>
      </c>
      <c r="AC1251" s="94">
        <f>_xlfn.XLOOKUP(B1251,'[3]Nur des jours'!$B:$B,'[3]Nur des jours'!$N:$N,"")</f>
        <v>0</v>
      </c>
      <c r="AD1251" s="94">
        <v>0</v>
      </c>
      <c r="AE1251" s="94">
        <v>0</v>
      </c>
      <c r="AF1251" s="94">
        <v>0</v>
      </c>
      <c r="AG1251" s="94">
        <v>0</v>
      </c>
      <c r="AH1251" s="94">
        <v>0</v>
      </c>
      <c r="AI1251" s="49" t="s">
        <v>5559</v>
      </c>
      <c r="AJ1251" s="49"/>
      <c r="AK1251" s="48" t="str" cm="1">
        <f t="array" ref="AK1251">IFERROR(_xlfn.IFS(
AM1251="MPR ISSUE","PDH",
AM1251="BSS Hardware Issue","BSS",
AM1251="Sites strategiques, MLL, Pylone, etc.","ENVTECH",
AM1251="AKTIVCO DEFAUT GE &amp; POWER Cabinet","AKTIVCO",
AM1251="AKTIVCO Coupure ENEO &amp; Baisse de tension","AKTIVCO GRID ONLY",
AM1251="Coupure ENEO &amp; Baisse de tension","IHS GRID ONLY",
AM1251="Defaut GE &amp; POWER Cabinet","IHS",
AM1251="Sharing","Partners",
AM1251="Sites strategiques &amp; DataCenter","SST &amp; DC",
AM1251="Exclu","Exclu",
AM1251="SAT","SAT",
AM1251="SPARE-ISSUE","SPARE-ISSUE",
AM1251="Fiber CAmtel","TRANS_FO_CAMTEL",
AM1251="Fiber AOF","Fiber AOF",
AM1251="Projet OCM (HUAWEI)","TRAVAUX-HUAWEI",
AM1251="Projet OCM (NOKIA)","TRAVAUX-NOKIA",
AM1251="ACCESS-ISSUE","ACCESS-ISSUE",
AM1251="Projet OCM (ZTE, NOKIA, autres projets)","TRAVAUX OCM",
AM1251="No root CAuse","No root cause",
AM1251="ODU HS","PDH",
AM1251="IP &amp; VLAN","PDH",
AM1251="Warehouse HUAWEI","SPARE-ISSUE",
AM1251="SPARE-HS","SPARE-ISSUE",
AM1251="Power Telco","BSS",AM1251="no impacts","no impacts"
),"")</f>
        <v>no impacts</v>
      </c>
      <c r="AL1251" s="48" t="str" cm="1">
        <f t="array" ref="AL1251">IFERROR(_xlfn.IFS(
AM1251="MPR ISSUE","TX ISSUE",
AM1251="BSS Hardware Issue","RAN ISSUE",
AM1251="Sites strategiques, MLL, Pylone, etc.","ENVTECH",
AM1251="AKTIVCO DEFAUT GE &amp; POWER Cabinet","POWER ISSUE",
AM1251="AKTIVCO Coupure ENEO &amp; Baisse de tension","POWER ISSUE",
AM1251="Coupure ENEO &amp; Baisse de tension","POWER ISSUE",
AM1251="Defaut GE &amp; POWER Cabinet","POWER ISSUE",
AM1251="Sharing","POWER ISSUE",
AM1251="Sites strategiques &amp; DataCenter","POWER ISSUE",
AM1251="Exclu","Exclu",
AM1251="SAT","TX ISSUE",
AM1251="SPARE-ISSUE","SPARE-ISSUE",
AM1251="Fiber CAmtel","TX ISSUE",
AM1251="Fiber AOF","TX ISSUE",
AM1251="Projet OCM (HUAWEI)","TRAVAUX-HUAWEI",
AM1251="Projet OCM (NOKIA)","TRAVAUX -NOKIA",
AM1251="ACCESS-ISSUE","ACCESS-ISSUE",
AM1251="Projet OCM (ZTE, NOKIA, autres projets)","TRAVAUX OCM",
AM1251="No root CAuse","No root cause",
AM1251="ODU HS","TX ISSUE",
AM1251="IP &amp; VLAN","TX ISSUE",
AM1251="Warehouse HUAWEI","SPARE-ISSUE",
AM1251="SPARE-HS","SPARE-ISSUE",
AM1251="Power Telco","RAN ISSUE",AM1251="no impacts","no impacts"
),"")</f>
        <v>no impacts</v>
      </c>
      <c r="AM1251" s="67" t="s">
        <v>5605</v>
      </c>
      <c r="AN1251" s="48" t="str" cm="1">
        <f t="array" ref="AN1251">IFERROR(_xlfn.IFS(
AM1251="MPR ISSUE","ACTIVE",
AM1251="BSS Hardware Issue","ACTIVE",
AM1251="Sites strategiques, MLL, Pylone, etc.","PASSIVE",
AM1251="AKTIVCO DEFAUT GE &amp; POWER Cabinet","PASSIVE",
AM1251="AKTIVCO Coupure ENEO &amp; Baisse de tension","PASSIVE",
AM1251="Coupure ENEO &amp; Baisse de tension","PASSIVE",
AM1251="Defaut GE &amp; POWER Cabinet","PASSIVE",
AM1251="Sharing","PASSIVE",
AM1251="Sites strategiques &amp; DataCenter","PASSIVE",
AM1251="Exclu","Exclu",
AM1251="SAT","ACTIVE",
AM1251="SPARE-ISSUE","SPARE-ISSUE",
AM1251="Fiber CAmtel","ACTIVE",
AM1251="Fiber AOF","ACTIVE",
AM1251="Projet OCM (HUAWEI)","PLANNED WORKS",
AM1251="Projet OCM (NOKIA)","PLANNED WORKS",
AM1251="ACCESS-ISSUE","ACCESS-ISSUE",
AM1251="Projet OCM (ZTE, NOKIA, autres projets)","PLANNED WORKS",
AM1251="No root CAuse","No root cause",
AM1251="ODU HS","ACTIVE",
AM1251="IP &amp; VLAN","ACTIVE",
AM1251="Warehouse HUAWEI","SPARE-ISSUE",
AM1251="SPARE-HS","SPARE-ISSUE",
AM1251="Power Telco","ACTIVE", AM1251="no impacts","no impacts"
),"")</f>
        <v>no impacts</v>
      </c>
      <c r="AO1251" s="93" t="s">
        <v>5537</v>
      </c>
      <c r="AP1251" s="101" t="str">
        <f t="shared" si="37"/>
        <v>OST_139</v>
      </c>
      <c r="AR1251" s="17" t="s">
        <v>5537</v>
      </c>
      <c r="AS1251" s="7" t="s">
        <v>5537</v>
      </c>
      <c r="AT1251" s="6"/>
      <c r="AU1251" s="7"/>
      <c r="AV1251" s="3" t="s">
        <v>5537</v>
      </c>
      <c r="AW1251" s="18" t="s">
        <v>5537</v>
      </c>
      <c r="AX1251" s="18" t="s">
        <v>5537</v>
      </c>
      <c r="AY1251" s="18" t="s">
        <v>5537</v>
      </c>
      <c r="AZ1251" s="18" t="s">
        <v>5537</v>
      </c>
      <c r="BA1251" s="18" t="s">
        <v>5537</v>
      </c>
      <c r="BB1251" s="18" t="s">
        <v>5537</v>
      </c>
      <c r="BC1251" s="18" t="s">
        <v>5537</v>
      </c>
      <c r="BD1251" s="18" t="s">
        <v>5537</v>
      </c>
      <c r="BE1251" s="18" t="s">
        <v>5537</v>
      </c>
      <c r="BF1251" s="18" t="s">
        <v>5537</v>
      </c>
      <c r="BG1251" s="18" t="s">
        <v>5537</v>
      </c>
      <c r="BH1251" s="18" t="s">
        <v>5537</v>
      </c>
      <c r="BI1251" s="9" t="s">
        <v>5537</v>
      </c>
      <c r="BJ1251" s="14"/>
      <c r="BK1251" s="14" t="s">
        <v>5537</v>
      </c>
      <c r="BL1251" s="14" t="str">
        <f>_xlfn.XLOOKUP(B1251,'[4]cell downs 18042026 17h'!$B:$B,'[4]cell downs 18042026 17h'!$B:$B,"")</f>
        <v/>
      </c>
      <c r="BM1251" s="14" t="str">
        <f>_xlfn.XLOOKUP(B1251,'[5]Cells Huawei 19042026 15h'!$B:$B,'[5]Cells Huawei 19042026 15h'!$B:$B,"")</f>
        <v>OST_139</v>
      </c>
      <c r="BN1251" s="9" t="str">
        <f>_xlfn.XLOOKUP(B1251,'[6]cells down 19042026 9H40'!$B:$B,'[6]cells down 19042026 9H40'!$B:$B,"")</f>
        <v/>
      </c>
      <c r="BO1251" s="9" t="s">
        <v>2796</v>
      </c>
      <c r="BP1251" s="9" t="s">
        <v>594</v>
      </c>
      <c r="BQ1251" s="115"/>
    </row>
    <row r="1252" spans="1:69" s="9" customFormat="1" x14ac:dyDescent="0.3">
      <c r="A1252" s="1" t="s">
        <v>4023</v>
      </c>
      <c r="B1252" s="8" t="s">
        <v>4024</v>
      </c>
      <c r="C1252" s="3" t="str">
        <f>_xlfn.XLOOKUP(B1252,'[1]daily break down'!$D:$D,'[1]daily break down'!$E:$E,"")</f>
        <v>ADAMAOUA</v>
      </c>
      <c r="D1252" s="1" t="s">
        <v>21</v>
      </c>
      <c r="E1252" s="1" t="s">
        <v>122</v>
      </c>
      <c r="F1252" s="3" t="s">
        <v>90</v>
      </c>
      <c r="G1252" s="1" t="s">
        <v>4015</v>
      </c>
      <c r="H1252" s="32" t="str">
        <f>_xlfn.XLOOKUP(B1252,[2]CALCULATION!$B:$B,[2]CALCULATION!$H:$H,"")</f>
        <v>HUAWEI</v>
      </c>
      <c r="I1252" s="28">
        <v>0</v>
      </c>
      <c r="J1252" s="28">
        <v>0</v>
      </c>
      <c r="K1252" s="28">
        <v>0</v>
      </c>
      <c r="L1252" s="28">
        <v>0</v>
      </c>
      <c r="M1252" s="28">
        <v>0</v>
      </c>
      <c r="N1252" s="28">
        <v>0</v>
      </c>
      <c r="O1252" s="28">
        <v>0</v>
      </c>
      <c r="P1252" s="28">
        <v>0</v>
      </c>
      <c r="Q1252" s="28">
        <v>0</v>
      </c>
      <c r="R1252" s="28">
        <v>0</v>
      </c>
      <c r="S1252" s="94">
        <v>0</v>
      </c>
      <c r="T1252" s="94">
        <f>_xlfn.XLOOKUP(B1252,'[3]Nur des jours'!$B:$B,'[3]Nur des jours'!$U:$U,"")</f>
        <v>0</v>
      </c>
      <c r="U1252" s="94">
        <v>0</v>
      </c>
      <c r="V1252" s="94">
        <v>4.2804187961750177E-3</v>
      </c>
      <c r="W1252" s="94">
        <v>1.6051570485656314E-3</v>
      </c>
      <c r="X1252" s="94">
        <v>3.2103140971312632E-3</v>
      </c>
      <c r="Y1252" s="94">
        <v>1.9618586149135497E-3</v>
      </c>
      <c r="Z1252" s="94">
        <v>0</v>
      </c>
      <c r="AA1252" s="94">
        <v>0</v>
      </c>
      <c r="AB1252" s="94">
        <v>0</v>
      </c>
      <c r="AC1252" s="94">
        <f>_xlfn.XLOOKUP(B1252,'[3]Nur des jours'!$B:$B,'[3]Nur des jours'!$N:$N,"")</f>
        <v>0</v>
      </c>
      <c r="AD1252" s="94">
        <v>0</v>
      </c>
      <c r="AE1252" s="94">
        <v>0</v>
      </c>
      <c r="AF1252" s="94">
        <v>0</v>
      </c>
      <c r="AG1252" s="94">
        <v>0</v>
      </c>
      <c r="AH1252" s="94">
        <v>0</v>
      </c>
      <c r="AI1252" s="49" t="s">
        <v>5559</v>
      </c>
      <c r="AJ1252" s="49"/>
      <c r="AK1252" s="48" t="str" cm="1">
        <f t="array" ref="AK1252">IFERROR(_xlfn.IFS(
AM1252="MPR ISSUE","PDH",
AM1252="BSS Hardware Issue","BSS",
AM1252="Sites strategiques, MLL, Pylone, etc.","ENVTECH",
AM1252="AKTIVCO DEFAUT GE &amp; POWER Cabinet","AKTIVCO",
AM1252="AKTIVCO Coupure ENEO &amp; Baisse de tension","AKTIVCO GRID ONLY",
AM1252="Coupure ENEO &amp; Baisse de tension","IHS GRID ONLY",
AM1252="Defaut GE &amp; POWER Cabinet","IHS",
AM1252="Sharing","Partners",
AM1252="Sites strategiques &amp; DataCenter","SST &amp; DC",
AM1252="Exclu","Exclu",
AM1252="SAT","SAT",
AM1252="SPARE-ISSUE","SPARE-ISSUE",
AM1252="Fiber CAmtel","TRANS_FO_CAMTEL",
AM1252="Fiber AOF","Fiber AOF",
AM1252="Projet OCM (HUAWEI)","TRAVAUX-HUAWEI",
AM1252="Projet OCM (NOKIA)","TRAVAUX-NOKIA",
AM1252="ACCESS-ISSUE","ACCESS-ISSUE",
AM1252="Projet OCM (ZTE, NOKIA, autres projets)","TRAVAUX OCM",
AM1252="No root CAuse","No root cause",
AM1252="ODU HS","PDH",
AM1252="IP &amp; VLAN","PDH",
AM1252="Warehouse HUAWEI","SPARE-ISSUE",
AM1252="SPARE-HS","SPARE-ISSUE",
AM1252="Power Telco","BSS",AM1252="no impacts","no impacts"
),"")</f>
        <v>no impacts</v>
      </c>
      <c r="AL1252" s="48" t="str" cm="1">
        <f t="array" ref="AL1252">IFERROR(_xlfn.IFS(
AM1252="MPR ISSUE","TX ISSUE",
AM1252="BSS Hardware Issue","RAN ISSUE",
AM1252="Sites strategiques, MLL, Pylone, etc.","ENVTECH",
AM1252="AKTIVCO DEFAUT GE &amp; POWER Cabinet","POWER ISSUE",
AM1252="AKTIVCO Coupure ENEO &amp; Baisse de tension","POWER ISSUE",
AM1252="Coupure ENEO &amp; Baisse de tension","POWER ISSUE",
AM1252="Defaut GE &amp; POWER Cabinet","POWER ISSUE",
AM1252="Sharing","POWER ISSUE",
AM1252="Sites strategiques &amp; DataCenter","POWER ISSUE",
AM1252="Exclu","Exclu",
AM1252="SAT","TX ISSUE",
AM1252="SPARE-ISSUE","SPARE-ISSUE",
AM1252="Fiber CAmtel","TX ISSUE",
AM1252="Fiber AOF","TX ISSUE",
AM1252="Projet OCM (HUAWEI)","TRAVAUX-HUAWEI",
AM1252="Projet OCM (NOKIA)","TRAVAUX -NOKIA",
AM1252="ACCESS-ISSUE","ACCESS-ISSUE",
AM1252="Projet OCM (ZTE, NOKIA, autres projets)","TRAVAUX OCM",
AM1252="No root CAuse","No root cause",
AM1252="ODU HS","TX ISSUE",
AM1252="IP &amp; VLAN","TX ISSUE",
AM1252="Warehouse HUAWEI","SPARE-ISSUE",
AM1252="SPARE-HS","SPARE-ISSUE",
AM1252="Power Telco","RAN ISSUE",AM1252="no impacts","no impacts"
),"")</f>
        <v>no impacts</v>
      </c>
      <c r="AM1252" s="67" t="s">
        <v>5605</v>
      </c>
      <c r="AN1252" s="48" t="str" cm="1">
        <f t="array" ref="AN1252">IFERROR(_xlfn.IFS(
AM1252="MPR ISSUE","ACTIVE",
AM1252="BSS Hardware Issue","ACTIVE",
AM1252="Sites strategiques, MLL, Pylone, etc.","PASSIVE",
AM1252="AKTIVCO DEFAUT GE &amp; POWER Cabinet","PASSIVE",
AM1252="AKTIVCO Coupure ENEO &amp; Baisse de tension","PASSIVE",
AM1252="Coupure ENEO &amp; Baisse de tension","PASSIVE",
AM1252="Defaut GE &amp; POWER Cabinet","PASSIVE",
AM1252="Sharing","PASSIVE",
AM1252="Sites strategiques &amp; DataCenter","PASSIVE",
AM1252="Exclu","Exclu",
AM1252="SAT","ACTIVE",
AM1252="SPARE-ISSUE","SPARE-ISSUE",
AM1252="Fiber CAmtel","ACTIVE",
AM1252="Fiber AOF","ACTIVE",
AM1252="Projet OCM (HUAWEI)","PLANNED WORKS",
AM1252="Projet OCM (NOKIA)","PLANNED WORKS",
AM1252="ACCESS-ISSUE","ACCESS-ISSUE",
AM1252="Projet OCM (ZTE, NOKIA, autres projets)","PLANNED WORKS",
AM1252="No root CAuse","No root cause",
AM1252="ODU HS","ACTIVE",
AM1252="IP &amp; VLAN","ACTIVE",
AM1252="Warehouse HUAWEI","SPARE-ISSUE",
AM1252="SPARE-HS","SPARE-ISSUE",
AM1252="Power Telco","ACTIVE", AM1252="no impacts","no impacts"
),"")</f>
        <v>no impacts</v>
      </c>
      <c r="AO1252" s="93" t="s">
        <v>5537</v>
      </c>
      <c r="AP1252" s="101" t="str">
        <f t="shared" si="37"/>
        <v>ADM_014</v>
      </c>
      <c r="AR1252" s="17" t="s">
        <v>5537</v>
      </c>
      <c r="AS1252" s="7" t="s">
        <v>5537</v>
      </c>
      <c r="AT1252" s="6"/>
      <c r="AU1252" s="7"/>
      <c r="AV1252" s="3" t="s">
        <v>5537</v>
      </c>
      <c r="AW1252" s="18" t="s">
        <v>5537</v>
      </c>
      <c r="AX1252" s="18" t="s">
        <v>5537</v>
      </c>
      <c r="AY1252" s="18" t="s">
        <v>5537</v>
      </c>
      <c r="AZ1252" s="18" t="s">
        <v>5537</v>
      </c>
      <c r="BA1252" s="18" t="s">
        <v>5537</v>
      </c>
      <c r="BB1252" s="18" t="s">
        <v>5537</v>
      </c>
      <c r="BC1252" s="18" t="s">
        <v>5537</v>
      </c>
      <c r="BD1252" s="18" t="s">
        <v>5537</v>
      </c>
      <c r="BE1252" s="18" t="s">
        <v>5537</v>
      </c>
      <c r="BF1252" s="18" t="s">
        <v>5537</v>
      </c>
      <c r="BG1252" s="18" t="s">
        <v>5537</v>
      </c>
      <c r="BH1252" s="18" t="s">
        <v>5537</v>
      </c>
      <c r="BI1252" s="9" t="s">
        <v>5537</v>
      </c>
      <c r="BJ1252" s="14"/>
      <c r="BK1252" s="14" t="s">
        <v>5537</v>
      </c>
      <c r="BL1252" s="14" t="str">
        <f>_xlfn.XLOOKUP(B1252,'[4]cell downs 18042026 17h'!$B:$B,'[4]cell downs 18042026 17h'!$B:$B,"")</f>
        <v/>
      </c>
      <c r="BM1252" s="14" t="str">
        <f>_xlfn.XLOOKUP(B1252,'[5]Cells Huawei 19042026 15h'!$B:$B,'[5]Cells Huawei 19042026 15h'!$B:$B,"")</f>
        <v/>
      </c>
      <c r="BN1252" s="9" t="str">
        <f>_xlfn.XLOOKUP(B1252,'[6]cells down 19042026 9H40'!$B:$B,'[6]cells down 19042026 9H40'!$B:$B,"")</f>
        <v/>
      </c>
      <c r="BO1252" s="9" t="s">
        <v>5537</v>
      </c>
      <c r="BP1252" s="9" t="s">
        <v>5537</v>
      </c>
      <c r="BQ1252" s="115"/>
    </row>
    <row r="1253" spans="1:69" s="9" customFormat="1" x14ac:dyDescent="0.3">
      <c r="A1253" s="2" t="s">
        <v>4573</v>
      </c>
      <c r="B1253" s="8" t="s">
        <v>4574</v>
      </c>
      <c r="C1253" s="3" t="str">
        <f>_xlfn.XLOOKUP(B1253,'[1]daily break down'!$D:$D,'[1]daily break down'!$E:$E,"")</f>
        <v>OUEST</v>
      </c>
      <c r="D1253" s="1" t="s">
        <v>11</v>
      </c>
      <c r="E1253" s="1" t="s">
        <v>12</v>
      </c>
      <c r="F1253" s="3" t="s">
        <v>102</v>
      </c>
      <c r="G1253" s="1" t="s">
        <v>4178</v>
      </c>
      <c r="H1253" s="32" t="str">
        <f>_xlfn.XLOOKUP(B1253,[2]CALCULATION!$B:$B,[2]CALCULATION!$H:$H,"")</f>
        <v>HUAWEI</v>
      </c>
      <c r="I1253" s="28">
        <v>0</v>
      </c>
      <c r="J1253" s="28">
        <v>0</v>
      </c>
      <c r="K1253" s="28">
        <v>0</v>
      </c>
      <c r="L1253" s="28">
        <v>0</v>
      </c>
      <c r="M1253" s="28">
        <v>0</v>
      </c>
      <c r="N1253" s="28">
        <v>0</v>
      </c>
      <c r="O1253" s="28">
        <v>0</v>
      </c>
      <c r="P1253" s="28">
        <v>0</v>
      </c>
      <c r="Q1253" s="28">
        <v>0</v>
      </c>
      <c r="R1253" s="28">
        <v>0</v>
      </c>
      <c r="S1253" s="94">
        <v>0</v>
      </c>
      <c r="T1253" s="94">
        <f>_xlfn.XLOOKUP(B1253,'[3]Nur des jours'!$B:$B,'[3]Nur des jours'!$U:$U,"")</f>
        <v>0</v>
      </c>
      <c r="U1253" s="94">
        <v>0</v>
      </c>
      <c r="V1253" s="94">
        <v>0</v>
      </c>
      <c r="W1253" s="94">
        <v>0.71161962486409669</v>
      </c>
      <c r="X1253" s="94">
        <v>0</v>
      </c>
      <c r="Y1253" s="94">
        <v>1.9618586149135497E-3</v>
      </c>
      <c r="Z1253" s="94">
        <v>0</v>
      </c>
      <c r="AA1253" s="94">
        <v>0</v>
      </c>
      <c r="AB1253" s="94">
        <v>0</v>
      </c>
      <c r="AC1253" s="94">
        <f>_xlfn.XLOOKUP(B1253,'[3]Nur des jours'!$B:$B,'[3]Nur des jours'!$N:$N,"")</f>
        <v>0</v>
      </c>
      <c r="AD1253" s="94">
        <v>0</v>
      </c>
      <c r="AE1253" s="94">
        <v>0</v>
      </c>
      <c r="AF1253" s="94">
        <v>0</v>
      </c>
      <c r="AG1253" s="94">
        <v>0</v>
      </c>
      <c r="AH1253" s="94">
        <v>0</v>
      </c>
      <c r="AI1253" s="49" t="s">
        <v>5559</v>
      </c>
      <c r="AJ1253" s="49"/>
      <c r="AK1253" s="48" t="str" cm="1">
        <f t="array" ref="AK1253">IFERROR(_xlfn.IFS(
AM1253="MPR ISSUE","PDH",
AM1253="BSS Hardware Issue","BSS",
AM1253="Sites strategiques, MLL, Pylone, etc.","ENVTECH",
AM1253="AKTIVCO DEFAUT GE &amp; POWER Cabinet","AKTIVCO",
AM1253="AKTIVCO Coupure ENEO &amp; Baisse de tension","AKTIVCO GRID ONLY",
AM1253="Coupure ENEO &amp; Baisse de tension","IHS GRID ONLY",
AM1253="Defaut GE &amp; POWER Cabinet","IHS",
AM1253="Sharing","Partners",
AM1253="Sites strategiques &amp; DataCenter","SST &amp; DC",
AM1253="Exclu","Exclu",
AM1253="SAT","SAT",
AM1253="SPARE-ISSUE","SPARE-ISSUE",
AM1253="Fiber CAmtel","TRANS_FO_CAMTEL",
AM1253="Fiber AOF","Fiber AOF",
AM1253="Projet OCM (HUAWEI)","TRAVAUX-HUAWEI",
AM1253="Projet OCM (NOKIA)","TRAVAUX-NOKIA",
AM1253="ACCESS-ISSUE","ACCESS-ISSUE",
AM1253="Projet OCM (ZTE, NOKIA, autres projets)","TRAVAUX OCM",
AM1253="No root CAuse","No root cause",
AM1253="ODU HS","PDH",
AM1253="IP &amp; VLAN","PDH",
AM1253="Warehouse HUAWEI","SPARE-ISSUE",
AM1253="SPARE-HS","SPARE-ISSUE",
AM1253="Power Telco","BSS",AM1253="no impacts","no impacts"
),"")</f>
        <v>no impacts</v>
      </c>
      <c r="AL1253" s="48" t="str" cm="1">
        <f t="array" ref="AL1253">IFERROR(_xlfn.IFS(
AM1253="MPR ISSUE","TX ISSUE",
AM1253="BSS Hardware Issue","RAN ISSUE",
AM1253="Sites strategiques, MLL, Pylone, etc.","ENVTECH",
AM1253="AKTIVCO DEFAUT GE &amp; POWER Cabinet","POWER ISSUE",
AM1253="AKTIVCO Coupure ENEO &amp; Baisse de tension","POWER ISSUE",
AM1253="Coupure ENEO &amp; Baisse de tension","POWER ISSUE",
AM1253="Defaut GE &amp; POWER Cabinet","POWER ISSUE",
AM1253="Sharing","POWER ISSUE",
AM1253="Sites strategiques &amp; DataCenter","POWER ISSUE",
AM1253="Exclu","Exclu",
AM1253="SAT","TX ISSUE",
AM1253="SPARE-ISSUE","SPARE-ISSUE",
AM1253="Fiber CAmtel","TX ISSUE",
AM1253="Fiber AOF","TX ISSUE",
AM1253="Projet OCM (HUAWEI)","TRAVAUX-HUAWEI",
AM1253="Projet OCM (NOKIA)","TRAVAUX -NOKIA",
AM1253="ACCESS-ISSUE","ACCESS-ISSUE",
AM1253="Projet OCM (ZTE, NOKIA, autres projets)","TRAVAUX OCM",
AM1253="No root CAuse","No root cause",
AM1253="ODU HS","TX ISSUE",
AM1253="IP &amp; VLAN","TX ISSUE",
AM1253="Warehouse HUAWEI","SPARE-ISSUE",
AM1253="SPARE-HS","SPARE-ISSUE",
AM1253="Power Telco","RAN ISSUE",AM1253="no impacts","no impacts"
),"")</f>
        <v>no impacts</v>
      </c>
      <c r="AM1253" s="67" t="s">
        <v>5605</v>
      </c>
      <c r="AN1253" s="48" t="str" cm="1">
        <f t="array" ref="AN1253">IFERROR(_xlfn.IFS(
AM1253="MPR ISSUE","ACTIVE",
AM1253="BSS Hardware Issue","ACTIVE",
AM1253="Sites strategiques, MLL, Pylone, etc.","PASSIVE",
AM1253="AKTIVCO DEFAUT GE &amp; POWER Cabinet","PASSIVE",
AM1253="AKTIVCO Coupure ENEO &amp; Baisse de tension","PASSIVE",
AM1253="Coupure ENEO &amp; Baisse de tension","PASSIVE",
AM1253="Defaut GE &amp; POWER Cabinet","PASSIVE",
AM1253="Sharing","PASSIVE",
AM1253="Sites strategiques &amp; DataCenter","PASSIVE",
AM1253="Exclu","Exclu",
AM1253="SAT","ACTIVE",
AM1253="SPARE-ISSUE","SPARE-ISSUE",
AM1253="Fiber CAmtel","ACTIVE",
AM1253="Fiber AOF","ACTIVE",
AM1253="Projet OCM (HUAWEI)","PLANNED WORKS",
AM1253="Projet OCM (NOKIA)","PLANNED WORKS",
AM1253="ACCESS-ISSUE","ACCESS-ISSUE",
AM1253="Projet OCM (ZTE, NOKIA, autres projets)","PLANNED WORKS",
AM1253="No root CAuse","No root cause",
AM1253="ODU HS","ACTIVE",
AM1253="IP &amp; VLAN","ACTIVE",
AM1253="Warehouse HUAWEI","SPARE-ISSUE",
AM1253="SPARE-HS","SPARE-ISSUE",
AM1253="Power Telco","ACTIVE", AM1253="no impacts","no impacts"
),"")</f>
        <v>no impacts</v>
      </c>
      <c r="AO1253" s="93" t="s">
        <v>5537</v>
      </c>
      <c r="AP1253" s="101" t="str">
        <f t="shared" si="37"/>
        <v>OST_069</v>
      </c>
      <c r="AR1253" s="17" t="s">
        <v>5537</v>
      </c>
      <c r="AS1253" s="7" t="s">
        <v>5537</v>
      </c>
      <c r="AT1253" s="6"/>
      <c r="AU1253" s="7"/>
      <c r="AV1253" s="3" t="s">
        <v>5537</v>
      </c>
      <c r="AW1253" s="18" t="s">
        <v>5537</v>
      </c>
      <c r="AX1253" s="18" t="s">
        <v>5537</v>
      </c>
      <c r="AY1253" s="18" t="s">
        <v>5537</v>
      </c>
      <c r="AZ1253" s="18" t="s">
        <v>5537</v>
      </c>
      <c r="BA1253" s="18" t="s">
        <v>5537</v>
      </c>
      <c r="BB1253" s="18" t="s">
        <v>5537</v>
      </c>
      <c r="BC1253" s="18" t="s">
        <v>5537</v>
      </c>
      <c r="BD1253" s="18" t="s">
        <v>5537</v>
      </c>
      <c r="BE1253" s="18" t="s">
        <v>5537</v>
      </c>
      <c r="BF1253" s="18" t="s">
        <v>5537</v>
      </c>
      <c r="BG1253" s="18" t="s">
        <v>5537</v>
      </c>
      <c r="BH1253" s="18" t="s">
        <v>5537</v>
      </c>
      <c r="BI1253" s="9" t="s">
        <v>5537</v>
      </c>
      <c r="BJ1253" s="14"/>
      <c r="BK1253" s="14" t="s">
        <v>5537</v>
      </c>
      <c r="BL1253" s="14" t="str">
        <f>_xlfn.XLOOKUP(B1253,'[4]cell downs 18042026 17h'!$B:$B,'[4]cell downs 18042026 17h'!$B:$B,"")</f>
        <v/>
      </c>
      <c r="BM1253" s="14" t="str">
        <f>_xlfn.XLOOKUP(B1253,'[5]Cells Huawei 19042026 15h'!$B:$B,'[5]Cells Huawei 19042026 15h'!$B:$B,"")</f>
        <v/>
      </c>
      <c r="BN1253" s="9" t="str">
        <f>_xlfn.XLOOKUP(B1253,'[6]cells down 19042026 9H40'!$B:$B,'[6]cells down 19042026 9H40'!$B:$B,"")</f>
        <v/>
      </c>
      <c r="BO1253" s="9" t="s">
        <v>4574</v>
      </c>
      <c r="BP1253" s="9" t="s">
        <v>12</v>
      </c>
      <c r="BQ1253" s="115"/>
    </row>
    <row r="1254" spans="1:69" s="9" customFormat="1" x14ac:dyDescent="0.3">
      <c r="A1254" s="1" t="s">
        <v>4178</v>
      </c>
      <c r="B1254" s="8" t="s">
        <v>5144</v>
      </c>
      <c r="C1254" s="3" t="str">
        <f>_xlfn.XLOOKUP(B1254,'[1]daily break down'!$D:$D,'[1]daily break down'!$E:$E,"")</f>
        <v>OUEST</v>
      </c>
      <c r="D1254" s="1" t="s">
        <v>11</v>
      </c>
      <c r="E1254" s="1" t="s">
        <v>12</v>
      </c>
      <c r="F1254" s="3" t="s">
        <v>102</v>
      </c>
      <c r="G1254" s="1" t="s">
        <v>4178</v>
      </c>
      <c r="H1254" s="32" t="str">
        <f>_xlfn.XLOOKUP(B1254,[2]CALCULATION!$B:$B,[2]CALCULATION!$H:$H,"")</f>
        <v>HUAWEI</v>
      </c>
      <c r="I1254" s="28">
        <v>0</v>
      </c>
      <c r="J1254" s="28">
        <v>0</v>
      </c>
      <c r="K1254" s="28">
        <v>0</v>
      </c>
      <c r="L1254" s="28">
        <v>0</v>
      </c>
      <c r="M1254" s="28">
        <v>0</v>
      </c>
      <c r="N1254" s="28">
        <v>0</v>
      </c>
      <c r="O1254" s="28">
        <v>0</v>
      </c>
      <c r="P1254" s="28">
        <v>0</v>
      </c>
      <c r="Q1254" s="28">
        <v>0</v>
      </c>
      <c r="R1254" s="28">
        <v>0</v>
      </c>
      <c r="S1254" s="94">
        <v>0</v>
      </c>
      <c r="T1254" s="94">
        <f>_xlfn.XLOOKUP(B1254,'[3]Nur des jours'!$B:$B,'[3]Nur des jours'!$U:$U,"")</f>
        <v>0</v>
      </c>
      <c r="U1254" s="94">
        <v>0</v>
      </c>
      <c r="V1254" s="94">
        <v>0</v>
      </c>
      <c r="W1254" s="94">
        <v>0</v>
      </c>
      <c r="X1254" s="94">
        <v>0</v>
      </c>
      <c r="Y1254" s="94">
        <v>1.8726832233265697E-3</v>
      </c>
      <c r="Z1254" s="94">
        <v>0</v>
      </c>
      <c r="AA1254" s="94">
        <v>0</v>
      </c>
      <c r="AB1254" s="94">
        <v>0</v>
      </c>
      <c r="AC1254" s="94">
        <f>_xlfn.XLOOKUP(B1254,'[3]Nur des jours'!$B:$B,'[3]Nur des jours'!$N:$N,"")</f>
        <v>0</v>
      </c>
      <c r="AD1254" s="94">
        <v>0</v>
      </c>
      <c r="AE1254" s="94">
        <v>0</v>
      </c>
      <c r="AF1254" s="94">
        <v>0</v>
      </c>
      <c r="AG1254" s="94">
        <v>0</v>
      </c>
      <c r="AH1254" s="94">
        <v>0</v>
      </c>
      <c r="AI1254" s="49" t="s">
        <v>5559</v>
      </c>
      <c r="AJ1254" s="49"/>
      <c r="AK1254" s="48" t="str" cm="1">
        <f t="array" ref="AK1254">IFERROR(_xlfn.IFS(
AM1254="MPR ISSUE","PDH",
AM1254="BSS Hardware Issue","BSS",
AM1254="Sites strategiques, MLL, Pylone, etc.","ENVTECH",
AM1254="AKTIVCO DEFAUT GE &amp; POWER Cabinet","AKTIVCO",
AM1254="AKTIVCO Coupure ENEO &amp; Baisse de tension","AKTIVCO GRID ONLY",
AM1254="Coupure ENEO &amp; Baisse de tension","IHS GRID ONLY",
AM1254="Defaut GE &amp; POWER Cabinet","IHS",
AM1254="Sharing","Partners",
AM1254="Sites strategiques &amp; DataCenter","SST &amp; DC",
AM1254="Exclu","Exclu",
AM1254="SAT","SAT",
AM1254="SPARE-ISSUE","SPARE-ISSUE",
AM1254="Fiber CAmtel","TRANS_FO_CAMTEL",
AM1254="Fiber AOF","Fiber AOF",
AM1254="Projet OCM (HUAWEI)","TRAVAUX-HUAWEI",
AM1254="Projet OCM (NOKIA)","TRAVAUX-NOKIA",
AM1254="ACCESS-ISSUE","ACCESS-ISSUE",
AM1254="Projet OCM (ZTE, NOKIA, autres projets)","TRAVAUX OCM",
AM1254="No root CAuse","No root cause",
AM1254="ODU HS","PDH",
AM1254="IP &amp; VLAN","PDH",
AM1254="Warehouse HUAWEI","SPARE-ISSUE",
AM1254="SPARE-HS","SPARE-ISSUE",
AM1254="Power Telco","BSS",AM1254="no impacts","no impacts"
),"")</f>
        <v>no impacts</v>
      </c>
      <c r="AL1254" s="48" t="str" cm="1">
        <f t="array" ref="AL1254">IFERROR(_xlfn.IFS(
AM1254="MPR ISSUE","TX ISSUE",
AM1254="BSS Hardware Issue","RAN ISSUE",
AM1254="Sites strategiques, MLL, Pylone, etc.","ENVTECH",
AM1254="AKTIVCO DEFAUT GE &amp; POWER Cabinet","POWER ISSUE",
AM1254="AKTIVCO Coupure ENEO &amp; Baisse de tension","POWER ISSUE",
AM1254="Coupure ENEO &amp; Baisse de tension","POWER ISSUE",
AM1254="Defaut GE &amp; POWER Cabinet","POWER ISSUE",
AM1254="Sharing","POWER ISSUE",
AM1254="Sites strategiques &amp; DataCenter","POWER ISSUE",
AM1254="Exclu","Exclu",
AM1254="SAT","TX ISSUE",
AM1254="SPARE-ISSUE","SPARE-ISSUE",
AM1254="Fiber CAmtel","TX ISSUE",
AM1254="Fiber AOF","TX ISSUE",
AM1254="Projet OCM (HUAWEI)","TRAVAUX-HUAWEI",
AM1254="Projet OCM (NOKIA)","TRAVAUX -NOKIA",
AM1254="ACCESS-ISSUE","ACCESS-ISSUE",
AM1254="Projet OCM (ZTE, NOKIA, autres projets)","TRAVAUX OCM",
AM1254="No root CAuse","No root cause",
AM1254="ODU HS","TX ISSUE",
AM1254="IP &amp; VLAN","TX ISSUE",
AM1254="Warehouse HUAWEI","SPARE-ISSUE",
AM1254="SPARE-HS","SPARE-ISSUE",
AM1254="Power Telco","RAN ISSUE",AM1254="no impacts","no impacts"
),"")</f>
        <v>no impacts</v>
      </c>
      <c r="AM1254" s="67" t="s">
        <v>5605</v>
      </c>
      <c r="AN1254" s="48" t="str" cm="1">
        <f t="array" ref="AN1254">IFERROR(_xlfn.IFS(
AM1254="MPR ISSUE","ACTIVE",
AM1254="BSS Hardware Issue","ACTIVE",
AM1254="Sites strategiques, MLL, Pylone, etc.","PASSIVE",
AM1254="AKTIVCO DEFAUT GE &amp; POWER Cabinet","PASSIVE",
AM1254="AKTIVCO Coupure ENEO &amp; Baisse de tension","PASSIVE",
AM1254="Coupure ENEO &amp; Baisse de tension","PASSIVE",
AM1254="Defaut GE &amp; POWER Cabinet","PASSIVE",
AM1254="Sharing","PASSIVE",
AM1254="Sites strategiques &amp; DataCenter","PASSIVE",
AM1254="Exclu","Exclu",
AM1254="SAT","ACTIVE",
AM1254="SPARE-ISSUE","SPARE-ISSUE",
AM1254="Fiber CAmtel","ACTIVE",
AM1254="Fiber AOF","ACTIVE",
AM1254="Projet OCM (HUAWEI)","PLANNED WORKS",
AM1254="Projet OCM (NOKIA)","PLANNED WORKS",
AM1254="ACCESS-ISSUE","ACCESS-ISSUE",
AM1254="Projet OCM (ZTE, NOKIA, autres projets)","PLANNED WORKS",
AM1254="No root CAuse","No root cause",
AM1254="ODU HS","ACTIVE",
AM1254="IP &amp; VLAN","ACTIVE",
AM1254="Warehouse HUAWEI","SPARE-ISSUE",
AM1254="SPARE-HS","SPARE-ISSUE",
AM1254="Power Telco","ACTIVE", AM1254="no impacts","no impacts"
),"")</f>
        <v>no impacts</v>
      </c>
      <c r="AO1254" s="93" t="s">
        <v>5537</v>
      </c>
      <c r="AP1254" s="101" t="str">
        <f t="shared" si="37"/>
        <v>OST_017</v>
      </c>
      <c r="AR1254" s="17" t="s">
        <v>5537</v>
      </c>
      <c r="AS1254" s="7" t="s">
        <v>5537</v>
      </c>
      <c r="AT1254" s="6"/>
      <c r="AU1254" s="7"/>
      <c r="AV1254" s="3" t="s">
        <v>5537</v>
      </c>
      <c r="AW1254" s="18" t="s">
        <v>5537</v>
      </c>
      <c r="AX1254" s="18" t="s">
        <v>5537</v>
      </c>
      <c r="AY1254" s="18" t="s">
        <v>5537</v>
      </c>
      <c r="AZ1254" s="18" t="s">
        <v>5537</v>
      </c>
      <c r="BA1254" s="18" t="s">
        <v>5537</v>
      </c>
      <c r="BB1254" s="18" t="s">
        <v>5537</v>
      </c>
      <c r="BC1254" s="18" t="s">
        <v>5537</v>
      </c>
      <c r="BD1254" s="18" t="s">
        <v>5537</v>
      </c>
      <c r="BE1254" s="18" t="s">
        <v>5537</v>
      </c>
      <c r="BF1254" s="18" t="s">
        <v>5537</v>
      </c>
      <c r="BG1254" s="18" t="s">
        <v>5537</v>
      </c>
      <c r="BH1254" s="18" t="s">
        <v>5537</v>
      </c>
      <c r="BI1254" s="9" t="s">
        <v>5537</v>
      </c>
      <c r="BJ1254" s="14"/>
      <c r="BK1254" s="14" t="s">
        <v>5537</v>
      </c>
      <c r="BL1254" s="14" t="str">
        <f>_xlfn.XLOOKUP(B1254,'[4]cell downs 18042026 17h'!$B:$B,'[4]cell downs 18042026 17h'!$B:$B,"")</f>
        <v/>
      </c>
      <c r="BM1254" s="14" t="str">
        <f>_xlfn.XLOOKUP(B1254,'[5]Cells Huawei 19042026 15h'!$B:$B,'[5]Cells Huawei 19042026 15h'!$B:$B,"")</f>
        <v/>
      </c>
      <c r="BN1254" s="9" t="str">
        <f>_xlfn.XLOOKUP(B1254,'[6]cells down 19042026 9H40'!$B:$B,'[6]cells down 19042026 9H40'!$B:$B,"")</f>
        <v/>
      </c>
      <c r="BO1254" s="9" t="s">
        <v>5144</v>
      </c>
      <c r="BP1254" s="9" t="s">
        <v>12</v>
      </c>
      <c r="BQ1254" s="115"/>
    </row>
    <row r="1255" spans="1:69" s="9" customFormat="1" x14ac:dyDescent="0.3">
      <c r="A1255" s="1" t="s">
        <v>1843</v>
      </c>
      <c r="B1255" s="8" t="s">
        <v>1844</v>
      </c>
      <c r="C1255" s="3" t="str">
        <f>_xlfn.XLOOKUP(B1255,'[1]daily break down'!$D:$D,'[1]daily break down'!$E:$E,"")</f>
        <v>NORD</v>
      </c>
      <c r="D1255" s="1" t="s">
        <v>21</v>
      </c>
      <c r="E1255" s="1" t="s">
        <v>122</v>
      </c>
      <c r="F1255" s="3" t="s">
        <v>23</v>
      </c>
      <c r="G1255" s="1" t="s">
        <v>1843</v>
      </c>
      <c r="H1255" s="33" t="str">
        <f>_xlfn.XLOOKUP(B1255,[2]CALCULATION!$B:$B,[2]CALCULATION!$H:$H,"")</f>
        <v>NOKIA</v>
      </c>
      <c r="I1255" s="28">
        <v>0</v>
      </c>
      <c r="J1255" s="28">
        <v>0</v>
      </c>
      <c r="K1255" s="28">
        <v>0</v>
      </c>
      <c r="L1255" s="28">
        <v>0</v>
      </c>
      <c r="M1255" s="28">
        <v>0</v>
      </c>
      <c r="N1255" s="28">
        <v>0</v>
      </c>
      <c r="O1255" s="28">
        <v>0</v>
      </c>
      <c r="P1255" s="28">
        <v>0.85426571394147588</v>
      </c>
      <c r="Q1255" s="28">
        <v>0.72738700960816571</v>
      </c>
      <c r="R1255" s="28">
        <v>3.3197102560929338E-3</v>
      </c>
      <c r="S1255" s="94">
        <v>1.6943324401527621E-3</v>
      </c>
      <c r="T1255" s="94">
        <f>_xlfn.XLOOKUP(B1255,'[3]Nur des jours'!$B:$B,'[3]Nur des jours'!$U:$U,"")</f>
        <v>0</v>
      </c>
      <c r="U1255" s="94">
        <v>0</v>
      </c>
      <c r="V1255" s="94">
        <v>0</v>
      </c>
      <c r="W1255" s="94">
        <v>0</v>
      </c>
      <c r="X1255" s="94">
        <v>0</v>
      </c>
      <c r="Y1255" s="94">
        <v>1.7835800845021801E-3</v>
      </c>
      <c r="Z1255" s="94">
        <v>0</v>
      </c>
      <c r="AA1255" s="94">
        <v>0</v>
      </c>
      <c r="AB1255" s="94">
        <v>0</v>
      </c>
      <c r="AC1255" s="94">
        <f>_xlfn.XLOOKUP(B1255,'[3]Nur des jours'!$B:$B,'[3]Nur des jours'!$N:$N,"")</f>
        <v>0</v>
      </c>
      <c r="AD1255" s="94">
        <v>0</v>
      </c>
      <c r="AE1255" s="94">
        <v>0</v>
      </c>
      <c r="AF1255" s="94">
        <v>0</v>
      </c>
      <c r="AG1255" s="94">
        <v>0</v>
      </c>
      <c r="AH1255" s="94">
        <v>0</v>
      </c>
      <c r="AI1255" s="49" t="s">
        <v>5559</v>
      </c>
      <c r="AJ1255" s="49"/>
      <c r="AK1255" s="48" t="str" cm="1">
        <f t="array" ref="AK1255">IFERROR(_xlfn.IFS(
AM1255="MPR ISSUE","PDH",
AM1255="BSS Hardware Issue","BSS",
AM1255="Sites strategiques, MLL, Pylone, etc.","ENVTECH",
AM1255="AKTIVCO DEFAUT GE &amp; POWER Cabinet","AKTIVCO",
AM1255="AKTIVCO Coupure ENEO &amp; Baisse de tension","AKTIVCO GRID ONLY",
AM1255="Coupure ENEO &amp; Baisse de tension","IHS GRID ONLY",
AM1255="Defaut GE &amp; POWER Cabinet","IHS",
AM1255="Sharing","Partners",
AM1255="Sites strategiques &amp; DataCenter","SST &amp; DC",
AM1255="Exclu","Exclu",
AM1255="SAT","SAT",
AM1255="SPARE-ISSUE","SPARE-ISSUE",
AM1255="Fiber CAmtel","TRANS_FO_CAMTEL",
AM1255="Fiber AOF","Fiber AOF",
AM1255="Projet OCM (HUAWEI)","TRAVAUX-HUAWEI",
AM1255="Projet OCM (NOKIA)","TRAVAUX-NOKIA",
AM1255="ACCESS-ISSUE","ACCESS-ISSUE",
AM1255="Projet OCM (ZTE, NOKIA, autres projets)","TRAVAUX OCM",
AM1255="No root CAuse","No root cause",
AM1255="ODU HS","PDH",
AM1255="IP &amp; VLAN","PDH",
AM1255="Warehouse HUAWEI","SPARE-ISSUE",
AM1255="SPARE-HS","SPARE-ISSUE",
AM1255="Power Telco","BSS",AM1255="no impacts","no impacts"
),"")</f>
        <v>no impacts</v>
      </c>
      <c r="AL1255" s="48" t="str" cm="1">
        <f t="array" ref="AL1255">IFERROR(_xlfn.IFS(
AM1255="MPR ISSUE","TX ISSUE",
AM1255="BSS Hardware Issue","RAN ISSUE",
AM1255="Sites strategiques, MLL, Pylone, etc.","ENVTECH",
AM1255="AKTIVCO DEFAUT GE &amp; POWER Cabinet","POWER ISSUE",
AM1255="AKTIVCO Coupure ENEO &amp; Baisse de tension","POWER ISSUE",
AM1255="Coupure ENEO &amp; Baisse de tension","POWER ISSUE",
AM1255="Defaut GE &amp; POWER Cabinet","POWER ISSUE",
AM1255="Sharing","POWER ISSUE",
AM1255="Sites strategiques &amp; DataCenter","POWER ISSUE",
AM1255="Exclu","Exclu",
AM1255="SAT","TX ISSUE",
AM1255="SPARE-ISSUE","SPARE-ISSUE",
AM1255="Fiber CAmtel","TX ISSUE",
AM1255="Fiber AOF","TX ISSUE",
AM1255="Projet OCM (HUAWEI)","TRAVAUX-HUAWEI",
AM1255="Projet OCM (NOKIA)","TRAVAUX -NOKIA",
AM1255="ACCESS-ISSUE","ACCESS-ISSUE",
AM1255="Projet OCM (ZTE, NOKIA, autres projets)","TRAVAUX OCM",
AM1255="No root CAuse","No root cause",
AM1255="ODU HS","TX ISSUE",
AM1255="IP &amp; VLAN","TX ISSUE",
AM1255="Warehouse HUAWEI","SPARE-ISSUE",
AM1255="SPARE-HS","SPARE-ISSUE",
AM1255="Power Telco","RAN ISSUE",AM1255="no impacts","no impacts"
),"")</f>
        <v>no impacts</v>
      </c>
      <c r="AM1255" s="67" t="s">
        <v>5605</v>
      </c>
      <c r="AN1255" s="48" t="str" cm="1">
        <f t="array" ref="AN1255">IFERROR(_xlfn.IFS(
AM1255="MPR ISSUE","ACTIVE",
AM1255="BSS Hardware Issue","ACTIVE",
AM1255="Sites strategiques, MLL, Pylone, etc.","PASSIVE",
AM1255="AKTIVCO DEFAUT GE &amp; POWER Cabinet","PASSIVE",
AM1255="AKTIVCO Coupure ENEO &amp; Baisse de tension","PASSIVE",
AM1255="Coupure ENEO &amp; Baisse de tension","PASSIVE",
AM1255="Defaut GE &amp; POWER Cabinet","PASSIVE",
AM1255="Sharing","PASSIVE",
AM1255="Sites strategiques &amp; DataCenter","PASSIVE",
AM1255="Exclu","Exclu",
AM1255="SAT","ACTIVE",
AM1255="SPARE-ISSUE","SPARE-ISSUE",
AM1255="Fiber CAmtel","ACTIVE",
AM1255="Fiber AOF","ACTIVE",
AM1255="Projet OCM (HUAWEI)","PLANNED WORKS",
AM1255="Projet OCM (NOKIA)","PLANNED WORKS",
AM1255="ACCESS-ISSUE","ACCESS-ISSUE",
AM1255="Projet OCM (ZTE, NOKIA, autres projets)","PLANNED WORKS",
AM1255="No root CAuse","No root cause",
AM1255="ODU HS","ACTIVE",
AM1255="IP &amp; VLAN","ACTIVE",
AM1255="Warehouse HUAWEI","SPARE-ISSUE",
AM1255="SPARE-HS","SPARE-ISSUE",
AM1255="Power Telco","ACTIVE", AM1255="no impacts","no impacts"
),"")</f>
        <v>no impacts</v>
      </c>
      <c r="AO1255" s="93" t="s">
        <v>5537</v>
      </c>
      <c r="AP1255" s="101" t="str">
        <f t="shared" si="37"/>
        <v>NRD_155</v>
      </c>
      <c r="AR1255" s="17" t="s">
        <v>5537</v>
      </c>
      <c r="AS1255" s="7" t="s">
        <v>5537</v>
      </c>
      <c r="AT1255" s="6"/>
      <c r="AU1255" s="7"/>
      <c r="AV1255" s="3" t="s">
        <v>5537</v>
      </c>
      <c r="AW1255" s="18" t="s">
        <v>5537</v>
      </c>
      <c r="AX1255" s="18" t="s">
        <v>5537</v>
      </c>
      <c r="AY1255" s="18" t="s">
        <v>5537</v>
      </c>
      <c r="AZ1255" s="18" t="s">
        <v>5537</v>
      </c>
      <c r="BA1255" s="18" t="s">
        <v>5537</v>
      </c>
      <c r="BB1255" s="18" t="s">
        <v>5537</v>
      </c>
      <c r="BC1255" s="18" t="s">
        <v>5537</v>
      </c>
      <c r="BD1255" s="18" t="s">
        <v>5537</v>
      </c>
      <c r="BE1255" s="18" t="s">
        <v>5537</v>
      </c>
      <c r="BF1255" s="18" t="s">
        <v>5537</v>
      </c>
      <c r="BG1255" s="18" t="s">
        <v>5537</v>
      </c>
      <c r="BH1255" s="18" t="s">
        <v>5537</v>
      </c>
      <c r="BI1255" s="9" t="s">
        <v>5537</v>
      </c>
      <c r="BJ1255" s="14"/>
      <c r="BK1255" s="14" t="s">
        <v>5537</v>
      </c>
      <c r="BL1255" s="14" t="str">
        <f>_xlfn.XLOOKUP(B1255,'[4]cell downs 18042026 17h'!$B:$B,'[4]cell downs 18042026 17h'!$B:$B,"")</f>
        <v/>
      </c>
      <c r="BM1255" s="14" t="str">
        <f>_xlfn.XLOOKUP(B1255,'[5]Cells Huawei 19042026 15h'!$B:$B,'[5]Cells Huawei 19042026 15h'!$B:$B,"")</f>
        <v/>
      </c>
      <c r="BN1255" s="9" t="str">
        <f>_xlfn.XLOOKUP(B1255,'[6]cells down 19042026 9H40'!$B:$B,'[6]cells down 19042026 9H40'!$B:$B,"")</f>
        <v/>
      </c>
      <c r="BO1255" s="9" t="s">
        <v>5537</v>
      </c>
      <c r="BP1255" s="9" t="s">
        <v>5537</v>
      </c>
      <c r="BQ1255" s="115"/>
    </row>
    <row r="1256" spans="1:69" s="9" customFormat="1" x14ac:dyDescent="0.3">
      <c r="A1256" s="1" t="s">
        <v>4176</v>
      </c>
      <c r="B1256" s="8" t="s">
        <v>4177</v>
      </c>
      <c r="C1256" s="3" t="str">
        <f>_xlfn.XLOOKUP(B1256,'[1]daily break down'!$D:$D,'[1]daily break down'!$E:$E,"")</f>
        <v>OUEST</v>
      </c>
      <c r="D1256" s="1" t="s">
        <v>11</v>
      </c>
      <c r="E1256" s="1" t="s">
        <v>12</v>
      </c>
      <c r="F1256" s="3" t="s">
        <v>102</v>
      </c>
      <c r="G1256" s="1" t="s">
        <v>4178</v>
      </c>
      <c r="H1256" s="32" t="str">
        <f>_xlfn.XLOOKUP(B1256,[2]CALCULATION!$B:$B,[2]CALCULATION!$H:$H,"")</f>
        <v>HUAWEI</v>
      </c>
      <c r="I1256" s="28">
        <v>0</v>
      </c>
      <c r="J1256" s="28">
        <v>0</v>
      </c>
      <c r="K1256" s="28">
        <v>0</v>
      </c>
      <c r="L1256" s="28">
        <v>0</v>
      </c>
      <c r="M1256" s="28">
        <v>0</v>
      </c>
      <c r="N1256" s="28">
        <v>0</v>
      </c>
      <c r="O1256" s="28">
        <v>0</v>
      </c>
      <c r="P1256" s="28">
        <v>0</v>
      </c>
      <c r="Q1256" s="28">
        <v>0</v>
      </c>
      <c r="R1256" s="28">
        <v>0</v>
      </c>
      <c r="S1256" s="94">
        <v>0</v>
      </c>
      <c r="T1256" s="94">
        <f>_xlfn.XLOOKUP(B1256,'[3]Nur des jours'!$B:$B,'[3]Nur des jours'!$U:$U,"")</f>
        <v>0</v>
      </c>
      <c r="U1256" s="94">
        <v>0</v>
      </c>
      <c r="V1256" s="94">
        <v>0</v>
      </c>
      <c r="W1256" s="94">
        <v>0</v>
      </c>
      <c r="X1256" s="94">
        <v>0</v>
      </c>
      <c r="Y1256" s="94">
        <v>1.6051570485656314E-3</v>
      </c>
      <c r="Z1256" s="94">
        <v>0</v>
      </c>
      <c r="AA1256" s="94">
        <v>0</v>
      </c>
      <c r="AB1256" s="94">
        <v>0</v>
      </c>
      <c r="AC1256" s="94">
        <f>_xlfn.XLOOKUP(B1256,'[3]Nur des jours'!$B:$B,'[3]Nur des jours'!$N:$N,"")</f>
        <v>0</v>
      </c>
      <c r="AD1256" s="94">
        <v>0</v>
      </c>
      <c r="AE1256" s="94">
        <v>0</v>
      </c>
      <c r="AF1256" s="94">
        <v>0</v>
      </c>
      <c r="AG1256" s="94">
        <v>0</v>
      </c>
      <c r="AH1256" s="94">
        <v>0</v>
      </c>
      <c r="AI1256" s="49" t="s">
        <v>5559</v>
      </c>
      <c r="AJ1256" s="49"/>
      <c r="AK1256" s="48" t="str" cm="1">
        <f t="array" ref="AK1256">IFERROR(_xlfn.IFS(
AM1256="MPR ISSUE","PDH",
AM1256="BSS Hardware Issue","BSS",
AM1256="Sites strategiques, MLL, Pylone, etc.","ENVTECH",
AM1256="AKTIVCO DEFAUT GE &amp; POWER Cabinet","AKTIVCO",
AM1256="AKTIVCO Coupure ENEO &amp; Baisse de tension","AKTIVCO GRID ONLY",
AM1256="Coupure ENEO &amp; Baisse de tension","IHS GRID ONLY",
AM1256="Defaut GE &amp; POWER Cabinet","IHS",
AM1256="Sharing","Partners",
AM1256="Sites strategiques &amp; DataCenter","SST &amp; DC",
AM1256="Exclu","Exclu",
AM1256="SAT","SAT",
AM1256="SPARE-ISSUE","SPARE-ISSUE",
AM1256="Fiber CAmtel","TRANS_FO_CAMTEL",
AM1256="Fiber AOF","Fiber AOF",
AM1256="Projet OCM (HUAWEI)","TRAVAUX-HUAWEI",
AM1256="Projet OCM (NOKIA)","TRAVAUX-NOKIA",
AM1256="ACCESS-ISSUE","ACCESS-ISSUE",
AM1256="Projet OCM (ZTE, NOKIA, autres projets)","TRAVAUX OCM",
AM1256="No root CAuse","No root cause",
AM1256="ODU HS","PDH",
AM1256="IP &amp; VLAN","PDH",
AM1256="Warehouse HUAWEI","SPARE-ISSUE",
AM1256="SPARE-HS","SPARE-ISSUE",
AM1256="Power Telco","BSS",AM1256="no impacts","no impacts"
),"")</f>
        <v>no impacts</v>
      </c>
      <c r="AL1256" s="48" t="str" cm="1">
        <f t="array" ref="AL1256">IFERROR(_xlfn.IFS(
AM1256="MPR ISSUE","TX ISSUE",
AM1256="BSS Hardware Issue","RAN ISSUE",
AM1256="Sites strategiques, MLL, Pylone, etc.","ENVTECH",
AM1256="AKTIVCO DEFAUT GE &amp; POWER Cabinet","POWER ISSUE",
AM1256="AKTIVCO Coupure ENEO &amp; Baisse de tension","POWER ISSUE",
AM1256="Coupure ENEO &amp; Baisse de tension","POWER ISSUE",
AM1256="Defaut GE &amp; POWER Cabinet","POWER ISSUE",
AM1256="Sharing","POWER ISSUE",
AM1256="Sites strategiques &amp; DataCenter","POWER ISSUE",
AM1256="Exclu","Exclu",
AM1256="SAT","TX ISSUE",
AM1256="SPARE-ISSUE","SPARE-ISSUE",
AM1256="Fiber CAmtel","TX ISSUE",
AM1256="Fiber AOF","TX ISSUE",
AM1256="Projet OCM (HUAWEI)","TRAVAUX-HUAWEI",
AM1256="Projet OCM (NOKIA)","TRAVAUX -NOKIA",
AM1256="ACCESS-ISSUE","ACCESS-ISSUE",
AM1256="Projet OCM (ZTE, NOKIA, autres projets)","TRAVAUX OCM",
AM1256="No root CAuse","No root cause",
AM1256="ODU HS","TX ISSUE",
AM1256="IP &amp; VLAN","TX ISSUE",
AM1256="Warehouse HUAWEI","SPARE-ISSUE",
AM1256="SPARE-HS","SPARE-ISSUE",
AM1256="Power Telco","RAN ISSUE",AM1256="no impacts","no impacts"
),"")</f>
        <v>no impacts</v>
      </c>
      <c r="AM1256" s="67" t="s">
        <v>5605</v>
      </c>
      <c r="AN1256" s="48" t="str" cm="1">
        <f t="array" ref="AN1256">IFERROR(_xlfn.IFS(
AM1256="MPR ISSUE","ACTIVE",
AM1256="BSS Hardware Issue","ACTIVE",
AM1256="Sites strategiques, MLL, Pylone, etc.","PASSIVE",
AM1256="AKTIVCO DEFAUT GE &amp; POWER Cabinet","PASSIVE",
AM1256="AKTIVCO Coupure ENEO &amp; Baisse de tension","PASSIVE",
AM1256="Coupure ENEO &amp; Baisse de tension","PASSIVE",
AM1256="Defaut GE &amp; POWER Cabinet","PASSIVE",
AM1256="Sharing","PASSIVE",
AM1256="Sites strategiques &amp; DataCenter","PASSIVE",
AM1256="Exclu","Exclu",
AM1256="SAT","ACTIVE",
AM1256="SPARE-ISSUE","SPARE-ISSUE",
AM1256="Fiber CAmtel","ACTIVE",
AM1256="Fiber AOF","ACTIVE",
AM1256="Projet OCM (HUAWEI)","PLANNED WORKS",
AM1256="Projet OCM (NOKIA)","PLANNED WORKS",
AM1256="ACCESS-ISSUE","ACCESS-ISSUE",
AM1256="Projet OCM (ZTE, NOKIA, autres projets)","PLANNED WORKS",
AM1256="No root CAuse","No root cause",
AM1256="ODU HS","ACTIVE",
AM1256="IP &amp; VLAN","ACTIVE",
AM1256="Warehouse HUAWEI","SPARE-ISSUE",
AM1256="SPARE-HS","SPARE-ISSUE",
AM1256="Power Telco","ACTIVE", AM1256="no impacts","no impacts"
),"")</f>
        <v>no impacts</v>
      </c>
      <c r="AO1256" s="93" t="s">
        <v>5537</v>
      </c>
      <c r="AP1256" s="101" t="str">
        <f t="shared" si="37"/>
        <v>OST_108</v>
      </c>
      <c r="AR1256" s="17" t="s">
        <v>5537</v>
      </c>
      <c r="AS1256" s="7" t="s">
        <v>5537</v>
      </c>
      <c r="AT1256" s="6"/>
      <c r="AU1256" s="7"/>
      <c r="AV1256" s="3" t="s">
        <v>5537</v>
      </c>
      <c r="AW1256" s="18" t="s">
        <v>5537</v>
      </c>
      <c r="AX1256" s="18" t="s">
        <v>5537</v>
      </c>
      <c r="AY1256" s="18" t="s">
        <v>5537</v>
      </c>
      <c r="AZ1256" s="18" t="s">
        <v>5537</v>
      </c>
      <c r="BA1256" s="18" t="s">
        <v>5537</v>
      </c>
      <c r="BB1256" s="18" t="s">
        <v>5537</v>
      </c>
      <c r="BC1256" s="18" t="s">
        <v>5537</v>
      </c>
      <c r="BD1256" s="18" t="s">
        <v>5537</v>
      </c>
      <c r="BE1256" s="18" t="s">
        <v>5537</v>
      </c>
      <c r="BF1256" s="18" t="s">
        <v>5537</v>
      </c>
      <c r="BG1256" s="18" t="s">
        <v>5537</v>
      </c>
      <c r="BH1256" s="18" t="s">
        <v>5537</v>
      </c>
      <c r="BI1256" s="9" t="s">
        <v>5537</v>
      </c>
      <c r="BJ1256" s="14"/>
      <c r="BK1256" s="14" t="s">
        <v>5537</v>
      </c>
      <c r="BL1256" s="14" t="str">
        <f>_xlfn.XLOOKUP(B1256,'[4]cell downs 18042026 17h'!$B:$B,'[4]cell downs 18042026 17h'!$B:$B,"")</f>
        <v/>
      </c>
      <c r="BM1256" s="14" t="str">
        <f>_xlfn.XLOOKUP(B1256,'[5]Cells Huawei 19042026 15h'!$B:$B,'[5]Cells Huawei 19042026 15h'!$B:$B,"")</f>
        <v/>
      </c>
      <c r="BN1256" s="9" t="str">
        <f>_xlfn.XLOOKUP(B1256,'[6]cells down 19042026 9H40'!$B:$B,'[6]cells down 19042026 9H40'!$B:$B,"")</f>
        <v/>
      </c>
      <c r="BO1256" s="9" t="s">
        <v>4177</v>
      </c>
      <c r="BP1256" s="9" t="s">
        <v>12</v>
      </c>
      <c r="BQ1256" s="115"/>
    </row>
    <row r="1257" spans="1:69" s="9" customFormat="1" x14ac:dyDescent="0.3">
      <c r="A1257" s="1" t="s">
        <v>3430</v>
      </c>
      <c r="B1257" s="8" t="s">
        <v>3667</v>
      </c>
      <c r="C1257" s="3" t="str">
        <f>_xlfn.XLOOKUP(B1257,'[1]daily break down'!$D:$D,'[1]daily break down'!$E:$E,"")</f>
        <v>NORD-OUEST</v>
      </c>
      <c r="D1257" s="1" t="s">
        <v>11</v>
      </c>
      <c r="E1257" s="1" t="s">
        <v>12</v>
      </c>
      <c r="F1257" s="3" t="s">
        <v>51</v>
      </c>
      <c r="G1257" s="1" t="s">
        <v>3430</v>
      </c>
      <c r="H1257" s="32" t="str">
        <f>_xlfn.XLOOKUP(B1257,[2]CALCULATION!$B:$B,[2]CALCULATION!$H:$H,"")</f>
        <v>HUAWEI</v>
      </c>
      <c r="I1257" s="28">
        <v>0</v>
      </c>
      <c r="J1257" s="28">
        <v>0</v>
      </c>
      <c r="K1257" s="28">
        <v>0</v>
      </c>
      <c r="L1257" s="28">
        <v>0</v>
      </c>
      <c r="M1257" s="28">
        <v>0</v>
      </c>
      <c r="N1257" s="28">
        <v>0</v>
      </c>
      <c r="O1257" s="28">
        <v>0</v>
      </c>
      <c r="P1257" s="28">
        <v>0</v>
      </c>
      <c r="Q1257" s="28">
        <v>0</v>
      </c>
      <c r="R1257" s="28">
        <v>0</v>
      </c>
      <c r="S1257" s="94">
        <v>0</v>
      </c>
      <c r="T1257" s="94">
        <f>_xlfn.XLOOKUP(B1257,'[3]Nur des jours'!$B:$B,'[3]Nur des jours'!$U:$U,"")</f>
        <v>0</v>
      </c>
      <c r="U1257" s="94">
        <v>0</v>
      </c>
      <c r="V1257" s="94">
        <v>3.8344526628485323</v>
      </c>
      <c r="W1257" s="94">
        <v>0</v>
      </c>
      <c r="X1257" s="94">
        <v>0</v>
      </c>
      <c r="Y1257" s="94">
        <v>1.159280090630734E-3</v>
      </c>
      <c r="Z1257" s="94">
        <v>0</v>
      </c>
      <c r="AA1257" s="94">
        <v>0</v>
      </c>
      <c r="AB1257" s="94">
        <v>0</v>
      </c>
      <c r="AC1257" s="94">
        <f>_xlfn.XLOOKUP(B1257,'[3]Nur des jours'!$B:$B,'[3]Nur des jours'!$N:$N,"")</f>
        <v>0</v>
      </c>
      <c r="AD1257" s="94">
        <v>0</v>
      </c>
      <c r="AE1257" s="94">
        <v>0</v>
      </c>
      <c r="AF1257" s="94">
        <v>0</v>
      </c>
      <c r="AG1257" s="94">
        <v>0</v>
      </c>
      <c r="AH1257" s="94">
        <v>0</v>
      </c>
      <c r="AI1257" s="49" t="s">
        <v>6659</v>
      </c>
      <c r="AJ1257" s="49"/>
      <c r="AK1257" s="48" t="str" cm="1">
        <f t="array" ref="AK1257">IFERROR(_xlfn.IFS(
AM1257="MPR ISSUE","PDH",
AM1257="BSS Hardware Issue","BSS",
AM1257="Sites strategiques, MLL, Pylone, etc.","ENVTECH",
AM1257="AKTIVCO DEFAUT GE &amp; POWER Cabinet","AKTIVCO",
AM1257="AKTIVCO Coupure ENEO &amp; Baisse de tension","AKTIVCO GRID ONLY",
AM1257="Coupure ENEO &amp; Baisse de tension","IHS GRID ONLY",
AM1257="Defaut GE &amp; POWER Cabinet","IHS",
AM1257="Sharing","Partners",
AM1257="Sites strategiques &amp; DataCenter","SST &amp; DC",
AM1257="Exclu","Exclu",
AM1257="SAT","SAT",
AM1257="SPARE-ISSUE","SPARE-ISSUE",
AM1257="Fiber CAmtel","TRANS_FO_CAMTEL",
AM1257="Fiber AOF","Fiber AOF",
AM1257="Projet OCM (HUAWEI)","TRAVAUX-HUAWEI",
AM1257="Projet OCM (NOKIA)","TRAVAUX-NOKIA",
AM1257="ACCESS-ISSUE","ACCESS-ISSUE",
AM1257="Projet OCM (ZTE, NOKIA, autres projets)","TRAVAUX OCM",
AM1257="No root CAuse","No root cause",
AM1257="ODU HS","PDH",
AM1257="IP &amp; VLAN","PDH",
AM1257="Warehouse HUAWEI","SPARE-ISSUE",
AM1257="SPARE-HS","SPARE-ISSUE",
AM1257="Power Telco","BSS",AM1257="no impacts","no impacts"
),"")</f>
        <v>no impacts</v>
      </c>
      <c r="AL1257" s="48" t="str" cm="1">
        <f t="array" ref="AL1257">IFERROR(_xlfn.IFS(
AM1257="MPR ISSUE","TX ISSUE",
AM1257="BSS Hardware Issue","RAN ISSUE",
AM1257="Sites strategiques, MLL, Pylone, etc.","ENVTECH",
AM1257="AKTIVCO DEFAUT GE &amp; POWER Cabinet","POWER ISSUE",
AM1257="AKTIVCO Coupure ENEO &amp; Baisse de tension","POWER ISSUE",
AM1257="Coupure ENEO &amp; Baisse de tension","POWER ISSUE",
AM1257="Defaut GE &amp; POWER Cabinet","POWER ISSUE",
AM1257="Sharing","POWER ISSUE",
AM1257="Sites strategiques &amp; DataCenter","POWER ISSUE",
AM1257="Exclu","Exclu",
AM1257="SAT","TX ISSUE",
AM1257="SPARE-ISSUE","SPARE-ISSUE",
AM1257="Fiber CAmtel","TX ISSUE",
AM1257="Fiber AOF","TX ISSUE",
AM1257="Projet OCM (HUAWEI)","TRAVAUX-HUAWEI",
AM1257="Projet OCM (NOKIA)","TRAVAUX -NOKIA",
AM1257="ACCESS-ISSUE","ACCESS-ISSUE",
AM1257="Projet OCM (ZTE, NOKIA, autres projets)","TRAVAUX OCM",
AM1257="No root CAuse","No root cause",
AM1257="ODU HS","TX ISSUE",
AM1257="IP &amp; VLAN","TX ISSUE",
AM1257="Warehouse HUAWEI","SPARE-ISSUE",
AM1257="SPARE-HS","SPARE-ISSUE",
AM1257="Power Telco","RAN ISSUE",AM1257="no impacts","no impacts"
),"")</f>
        <v>no impacts</v>
      </c>
      <c r="AM1257" s="67" t="s">
        <v>5605</v>
      </c>
      <c r="AN1257" s="48" t="str" cm="1">
        <f t="array" ref="AN1257">IFERROR(_xlfn.IFS(
AM1257="MPR ISSUE","ACTIVE",
AM1257="BSS Hardware Issue","ACTIVE",
AM1257="Sites strategiques, MLL, Pylone, etc.","PASSIVE",
AM1257="AKTIVCO DEFAUT GE &amp; POWER Cabinet","PASSIVE",
AM1257="AKTIVCO Coupure ENEO &amp; Baisse de tension","PASSIVE",
AM1257="Coupure ENEO &amp; Baisse de tension","PASSIVE",
AM1257="Defaut GE &amp; POWER Cabinet","PASSIVE",
AM1257="Sharing","PASSIVE",
AM1257="Sites strategiques &amp; DataCenter","PASSIVE",
AM1257="Exclu","Exclu",
AM1257="SAT","ACTIVE",
AM1257="SPARE-ISSUE","SPARE-ISSUE",
AM1257="Fiber CAmtel","ACTIVE",
AM1257="Fiber AOF","ACTIVE",
AM1257="Projet OCM (HUAWEI)","PLANNED WORKS",
AM1257="Projet OCM (NOKIA)","PLANNED WORKS",
AM1257="ACCESS-ISSUE","ACCESS-ISSUE",
AM1257="Projet OCM (ZTE, NOKIA, autres projets)","PLANNED WORKS",
AM1257="No root CAuse","No root cause",
AM1257="ODU HS","ACTIVE",
AM1257="IP &amp; VLAN","ACTIVE",
AM1257="Warehouse HUAWEI","SPARE-ISSUE",
AM1257="SPARE-HS","SPARE-ISSUE",
AM1257="Power Telco","ACTIVE", AM1257="no impacts","no impacts"
),"")</f>
        <v>no impacts</v>
      </c>
      <c r="AO1257" s="93" t="s">
        <v>5537</v>
      </c>
      <c r="AP1257" s="101" t="str">
        <f t="shared" si="37"/>
        <v>NRO_019</v>
      </c>
      <c r="AR1257" s="17" t="s">
        <v>5537</v>
      </c>
      <c r="AS1257" s="7" t="s">
        <v>5537</v>
      </c>
      <c r="AT1257" s="6"/>
      <c r="AU1257" s="7"/>
      <c r="AV1257" s="3" t="s">
        <v>5537</v>
      </c>
      <c r="AW1257" s="18" t="s">
        <v>5537</v>
      </c>
      <c r="AX1257" s="18" t="s">
        <v>5537</v>
      </c>
      <c r="AY1257" s="18" t="s">
        <v>5537</v>
      </c>
      <c r="AZ1257" s="18" t="s">
        <v>5537</v>
      </c>
      <c r="BA1257" s="18" t="s">
        <v>5537</v>
      </c>
      <c r="BB1257" s="18" t="s">
        <v>5537</v>
      </c>
      <c r="BC1257" s="18" t="s">
        <v>5537</v>
      </c>
      <c r="BD1257" s="18" t="s">
        <v>5537</v>
      </c>
      <c r="BE1257" s="18" t="s">
        <v>5537</v>
      </c>
      <c r="BF1257" s="18" t="s">
        <v>5537</v>
      </c>
      <c r="BG1257" s="18" t="s">
        <v>5537</v>
      </c>
      <c r="BH1257" s="18" t="s">
        <v>5537</v>
      </c>
      <c r="BI1257" s="9" t="s">
        <v>5537</v>
      </c>
      <c r="BJ1257" s="14"/>
      <c r="BK1257" s="14" t="s">
        <v>5537</v>
      </c>
      <c r="BL1257" s="14" t="str">
        <f>_xlfn.XLOOKUP(B1257,'[4]cell downs 18042026 17h'!$B:$B,'[4]cell downs 18042026 17h'!$B:$B,"")</f>
        <v/>
      </c>
      <c r="BM1257" s="14" t="str">
        <f>_xlfn.XLOOKUP(B1257,'[5]Cells Huawei 19042026 15h'!$B:$B,'[5]Cells Huawei 19042026 15h'!$B:$B,"")</f>
        <v/>
      </c>
      <c r="BN1257" s="9" t="str">
        <f>_xlfn.XLOOKUP(B1257,'[6]cells down 19042026 9H40'!$B:$B,'[6]cells down 19042026 9H40'!$B:$B,"")</f>
        <v/>
      </c>
      <c r="BO1257" s="9" t="s">
        <v>3667</v>
      </c>
      <c r="BP1257" s="9" t="s">
        <v>12</v>
      </c>
      <c r="BQ1257" s="115"/>
    </row>
    <row r="1258" spans="1:69" s="9" customFormat="1" x14ac:dyDescent="0.3">
      <c r="A1258" s="1" t="s">
        <v>2914</v>
      </c>
      <c r="B1258" s="8" t="s">
        <v>2915</v>
      </c>
      <c r="C1258" s="3" t="str">
        <f>_xlfn.XLOOKUP(B1258,'[1]daily break down'!$D:$D,'[1]daily break down'!$E:$E,"")</f>
        <v>Maroua</v>
      </c>
      <c r="D1258" s="1" t="s">
        <v>11</v>
      </c>
      <c r="E1258" s="1" t="s">
        <v>12</v>
      </c>
      <c r="F1258" s="3" t="s">
        <v>55</v>
      </c>
      <c r="G1258" s="1" t="s">
        <v>84</v>
      </c>
      <c r="H1258" s="32" t="str">
        <f>_xlfn.XLOOKUP(B1258,[2]CALCULATION!$B:$B,[2]CALCULATION!$H:$H,"")</f>
        <v>Huawei</v>
      </c>
      <c r="I1258" s="28">
        <v>0.27011226111696096</v>
      </c>
      <c r="J1258" s="28">
        <v>0.6943731041311747</v>
      </c>
      <c r="K1258" s="28">
        <v>0</v>
      </c>
      <c r="L1258" s="28">
        <v>0</v>
      </c>
      <c r="M1258" s="28">
        <v>0</v>
      </c>
      <c r="N1258" s="28">
        <v>0</v>
      </c>
      <c r="O1258" s="28">
        <v>0</v>
      </c>
      <c r="P1258" s="28">
        <v>0</v>
      </c>
      <c r="Q1258" s="28">
        <v>0</v>
      </c>
      <c r="R1258" s="28">
        <v>0</v>
      </c>
      <c r="S1258" s="94">
        <v>0</v>
      </c>
      <c r="T1258" s="94">
        <f>_xlfn.XLOOKUP(B1258,'[3]Nur des jours'!$B:$B,'[3]Nur des jours'!$U:$U,"")</f>
        <v>7.2232067185453424E-3</v>
      </c>
      <c r="U1258" s="94">
        <v>0</v>
      </c>
      <c r="V1258" s="94">
        <v>0</v>
      </c>
      <c r="W1258" s="94">
        <v>7.2232067185453424E-3</v>
      </c>
      <c r="X1258" s="94">
        <v>0</v>
      </c>
      <c r="Y1258" s="94">
        <v>8.9175391586979538E-4</v>
      </c>
      <c r="Z1258" s="94">
        <v>0</v>
      </c>
      <c r="AA1258" s="94">
        <v>0</v>
      </c>
      <c r="AB1258" s="94">
        <v>0</v>
      </c>
      <c r="AC1258" s="94">
        <f>_xlfn.XLOOKUP(B1258,'[3]Nur des jours'!$B:$B,'[3]Nur des jours'!$N:$N,"")</f>
        <v>0</v>
      </c>
      <c r="AD1258" s="94">
        <v>0</v>
      </c>
      <c r="AE1258" s="94">
        <v>0</v>
      </c>
      <c r="AF1258" s="94">
        <v>0</v>
      </c>
      <c r="AG1258" s="94">
        <v>0</v>
      </c>
      <c r="AH1258" s="94">
        <v>0</v>
      </c>
      <c r="AI1258" s="49" t="s">
        <v>5559</v>
      </c>
      <c r="AJ1258" s="49"/>
      <c r="AK1258" s="48" t="str" cm="1">
        <f t="array" ref="AK1258">IFERROR(_xlfn.IFS(
AM1258="MPR ISSUE","PDH",
AM1258="BSS Hardware Issue","BSS",
AM1258="Sites strategiques, MLL, Pylone, etc.","ENVTECH",
AM1258="AKTIVCO DEFAUT GE &amp; POWER Cabinet","AKTIVCO",
AM1258="AKTIVCO Coupure ENEO &amp; Baisse de tension","AKTIVCO GRID ONLY",
AM1258="Coupure ENEO &amp; Baisse de tension","IHS GRID ONLY",
AM1258="Defaut GE &amp; POWER Cabinet","IHS",
AM1258="Sharing","Partners",
AM1258="Sites strategiques &amp; DataCenter","SST &amp; DC",
AM1258="Exclu","Exclu",
AM1258="SAT","SAT",
AM1258="SPARE-ISSUE","SPARE-ISSUE",
AM1258="Fiber CAmtel","TRANS_FO_CAMTEL",
AM1258="Fiber AOF","Fiber AOF",
AM1258="Projet OCM (HUAWEI)","TRAVAUX-HUAWEI",
AM1258="Projet OCM (NOKIA)","TRAVAUX-NOKIA",
AM1258="ACCESS-ISSUE","ACCESS-ISSUE",
AM1258="Projet OCM (ZTE, NOKIA, autres projets)","TRAVAUX OCM",
AM1258="No root CAuse","No root cause",
AM1258="ODU HS","PDH",
AM1258="IP &amp; VLAN","PDH",
AM1258="Warehouse HUAWEI","SPARE-ISSUE",
AM1258="SPARE-HS","SPARE-ISSUE",
AM1258="Power Telco","BSS",AM1258="no impacts","no impacts"
),"")</f>
        <v>no impacts</v>
      </c>
      <c r="AL1258" s="48" t="str" cm="1">
        <f t="array" ref="AL1258">IFERROR(_xlfn.IFS(
AM1258="MPR ISSUE","TX ISSUE",
AM1258="BSS Hardware Issue","RAN ISSUE",
AM1258="Sites strategiques, MLL, Pylone, etc.","ENVTECH",
AM1258="AKTIVCO DEFAUT GE &amp; POWER Cabinet","POWER ISSUE",
AM1258="AKTIVCO Coupure ENEO &amp; Baisse de tension","POWER ISSUE",
AM1258="Coupure ENEO &amp; Baisse de tension","POWER ISSUE",
AM1258="Defaut GE &amp; POWER Cabinet","POWER ISSUE",
AM1258="Sharing","POWER ISSUE",
AM1258="Sites strategiques &amp; DataCenter","POWER ISSUE",
AM1258="Exclu","Exclu",
AM1258="SAT","TX ISSUE",
AM1258="SPARE-ISSUE","SPARE-ISSUE",
AM1258="Fiber CAmtel","TX ISSUE",
AM1258="Fiber AOF","TX ISSUE",
AM1258="Projet OCM (HUAWEI)","TRAVAUX-HUAWEI",
AM1258="Projet OCM (NOKIA)","TRAVAUX -NOKIA",
AM1258="ACCESS-ISSUE","ACCESS-ISSUE",
AM1258="Projet OCM (ZTE, NOKIA, autres projets)","TRAVAUX OCM",
AM1258="No root CAuse","No root cause",
AM1258="ODU HS","TX ISSUE",
AM1258="IP &amp; VLAN","TX ISSUE",
AM1258="Warehouse HUAWEI","SPARE-ISSUE",
AM1258="SPARE-HS","SPARE-ISSUE",
AM1258="Power Telco","RAN ISSUE",AM1258="no impacts","no impacts"
),"")</f>
        <v>no impacts</v>
      </c>
      <c r="AM1258" s="67" t="s">
        <v>5605</v>
      </c>
      <c r="AN1258" s="48" t="str" cm="1">
        <f t="array" ref="AN1258">IFERROR(_xlfn.IFS(
AM1258="MPR ISSUE","ACTIVE",
AM1258="BSS Hardware Issue","ACTIVE",
AM1258="Sites strategiques, MLL, Pylone, etc.","PASSIVE",
AM1258="AKTIVCO DEFAUT GE &amp; POWER Cabinet","PASSIVE",
AM1258="AKTIVCO Coupure ENEO &amp; Baisse de tension","PASSIVE",
AM1258="Coupure ENEO &amp; Baisse de tension","PASSIVE",
AM1258="Defaut GE &amp; POWER Cabinet","PASSIVE",
AM1258="Sharing","PASSIVE",
AM1258="Sites strategiques &amp; DataCenter","PASSIVE",
AM1258="Exclu","Exclu",
AM1258="SAT","ACTIVE",
AM1258="SPARE-ISSUE","SPARE-ISSUE",
AM1258="Fiber CAmtel","ACTIVE",
AM1258="Fiber AOF","ACTIVE",
AM1258="Projet OCM (HUAWEI)","PLANNED WORKS",
AM1258="Projet OCM (NOKIA)","PLANNED WORKS",
AM1258="ACCESS-ISSUE","ACCESS-ISSUE",
AM1258="Projet OCM (ZTE, NOKIA, autres projets)","PLANNED WORKS",
AM1258="No root CAuse","No root cause",
AM1258="ODU HS","ACTIVE",
AM1258="IP &amp; VLAN","ACTIVE",
AM1258="Warehouse HUAWEI","SPARE-ISSUE",
AM1258="SPARE-HS","SPARE-ISSUE",
AM1258="Power Telco","ACTIVE", AM1258="no impacts","no impacts"
),"")</f>
        <v>no impacts</v>
      </c>
      <c r="AO1258" s="93" t="s">
        <v>5537</v>
      </c>
      <c r="AP1258" s="101" t="str">
        <f t="shared" si="37"/>
        <v>EXN_113</v>
      </c>
      <c r="AR1258" s="17" t="s">
        <v>5537</v>
      </c>
      <c r="AS1258" s="7" t="s">
        <v>5537</v>
      </c>
      <c r="AT1258" s="6"/>
      <c r="AU1258" s="7"/>
      <c r="AV1258" s="3" t="s">
        <v>5537</v>
      </c>
      <c r="AW1258" s="18" t="s">
        <v>5537</v>
      </c>
      <c r="AX1258" s="18" t="s">
        <v>5537</v>
      </c>
      <c r="AY1258" s="18" t="s">
        <v>5537</v>
      </c>
      <c r="AZ1258" s="18" t="s">
        <v>5537</v>
      </c>
      <c r="BA1258" s="18" t="s">
        <v>5537</v>
      </c>
      <c r="BB1258" s="18" t="s">
        <v>5537</v>
      </c>
      <c r="BC1258" s="18" t="s">
        <v>5537</v>
      </c>
      <c r="BD1258" s="18" t="s">
        <v>5537</v>
      </c>
      <c r="BE1258" s="18" t="s">
        <v>5537</v>
      </c>
      <c r="BF1258" s="18" t="s">
        <v>5537</v>
      </c>
      <c r="BG1258" s="18" t="s">
        <v>5537</v>
      </c>
      <c r="BH1258" s="18" t="s">
        <v>5537</v>
      </c>
      <c r="BI1258" s="9" t="s">
        <v>5537</v>
      </c>
      <c r="BJ1258" s="14"/>
      <c r="BK1258" s="14" t="s">
        <v>5537</v>
      </c>
      <c r="BL1258" s="14" t="str">
        <f>_xlfn.XLOOKUP(B1258,'[4]cell downs 18042026 17h'!$B:$B,'[4]cell downs 18042026 17h'!$B:$B,"")</f>
        <v/>
      </c>
      <c r="BM1258" s="14" t="str">
        <f>_xlfn.XLOOKUP(B1258,'[5]Cells Huawei 19042026 15h'!$B:$B,'[5]Cells Huawei 19042026 15h'!$B:$B,"")</f>
        <v/>
      </c>
      <c r="BN1258" s="9" t="str">
        <f>_xlfn.XLOOKUP(B1258,'[6]cells down 19042026 9H40'!$B:$B,'[6]cells down 19042026 9H40'!$B:$B,"")</f>
        <v/>
      </c>
      <c r="BO1258" s="9" t="s">
        <v>2915</v>
      </c>
      <c r="BP1258" s="9" t="s">
        <v>5537</v>
      </c>
      <c r="BQ1258" s="115"/>
    </row>
    <row r="1259" spans="1:69" s="9" customFormat="1" x14ac:dyDescent="0.3">
      <c r="A1259" s="1" t="s">
        <v>2815</v>
      </c>
      <c r="B1259" s="8" t="s">
        <v>2816</v>
      </c>
      <c r="C1259" s="3" t="str">
        <f>_xlfn.XLOOKUP(B1259,'[1]daily break down'!$D:$D,'[1]daily break down'!$E:$E,"")</f>
        <v>NORD-OUEST</v>
      </c>
      <c r="D1259" s="1"/>
      <c r="E1259" s="1"/>
      <c r="F1259" s="3" t="s">
        <v>51</v>
      </c>
      <c r="G1259" s="1" t="s">
        <v>1495</v>
      </c>
      <c r="H1259" s="32" t="str">
        <f>_xlfn.XLOOKUP(B1259,[2]CALCULATION!$B:$B,[2]CALCULATION!$H:$H,"")</f>
        <v>Huawei</v>
      </c>
      <c r="I1259" s="28">
        <v>0</v>
      </c>
      <c r="J1259" s="28">
        <v>0</v>
      </c>
      <c r="K1259" s="28">
        <v>0</v>
      </c>
      <c r="L1259" s="28">
        <v>0</v>
      </c>
      <c r="M1259" s="28">
        <v>0</v>
      </c>
      <c r="N1259" s="28">
        <v>0</v>
      </c>
      <c r="O1259" s="28">
        <v>0</v>
      </c>
      <c r="P1259" s="28">
        <v>0</v>
      </c>
      <c r="Q1259" s="28">
        <v>0</v>
      </c>
      <c r="R1259" s="28">
        <v>0</v>
      </c>
      <c r="S1259" s="94">
        <v>0</v>
      </c>
      <c r="T1259" s="94">
        <f>_xlfn.XLOOKUP(B1259,'[3]Nur des jours'!$B:$B,'[3]Nur des jours'!$U:$U,"")</f>
        <v>0</v>
      </c>
      <c r="U1259" s="94">
        <v>0</v>
      </c>
      <c r="V1259" s="94">
        <v>2.533811741474119</v>
      </c>
      <c r="W1259" s="94">
        <v>0</v>
      </c>
      <c r="X1259" s="94">
        <v>0</v>
      </c>
      <c r="Y1259" s="94">
        <v>8.0257852428281581E-4</v>
      </c>
      <c r="Z1259" s="94">
        <v>0</v>
      </c>
      <c r="AA1259" s="94">
        <v>0</v>
      </c>
      <c r="AB1259" s="94">
        <v>0</v>
      </c>
      <c r="AC1259" s="94">
        <f>_xlfn.XLOOKUP(B1259,'[3]Nur des jours'!$B:$B,'[3]Nur des jours'!$N:$N,"")</f>
        <v>0</v>
      </c>
      <c r="AD1259" s="94">
        <v>0</v>
      </c>
      <c r="AE1259" s="94">
        <v>0</v>
      </c>
      <c r="AF1259" s="94">
        <v>0</v>
      </c>
      <c r="AG1259" s="94">
        <v>0</v>
      </c>
      <c r="AH1259" s="94">
        <v>0</v>
      </c>
      <c r="AI1259" s="49" t="s">
        <v>6659</v>
      </c>
      <c r="AJ1259" s="49"/>
      <c r="AK1259" s="48" t="str" cm="1">
        <f t="array" ref="AK1259">IFERROR(_xlfn.IFS(
AM1259="MPR ISSUE","PDH",
AM1259="BSS Hardware Issue","BSS",
AM1259="Sites strategiques, MLL, Pylone, etc.","ENVTECH",
AM1259="AKTIVCO DEFAUT GE &amp; POWER Cabinet","AKTIVCO",
AM1259="AKTIVCO Coupure ENEO &amp; Baisse de tension","AKTIVCO GRID ONLY",
AM1259="Coupure ENEO &amp; Baisse de tension","IHS GRID ONLY",
AM1259="Defaut GE &amp; POWER Cabinet","IHS",
AM1259="Sharing","Partners",
AM1259="Sites strategiques &amp; DataCenter","SST &amp; DC",
AM1259="Exclu","Exclu",
AM1259="SAT","SAT",
AM1259="SPARE-ISSUE","SPARE-ISSUE",
AM1259="Fiber CAmtel","TRANS_FO_CAMTEL",
AM1259="Fiber AOF","Fiber AOF",
AM1259="Projet OCM (HUAWEI)","TRAVAUX-HUAWEI",
AM1259="Projet OCM (NOKIA)","TRAVAUX-NOKIA",
AM1259="ACCESS-ISSUE","ACCESS-ISSUE",
AM1259="Projet OCM (ZTE, NOKIA, autres projets)","TRAVAUX OCM",
AM1259="No root CAuse","No root cause",
AM1259="ODU HS","PDH",
AM1259="IP &amp; VLAN","PDH",
AM1259="Warehouse HUAWEI","SPARE-ISSUE",
AM1259="SPARE-HS","SPARE-ISSUE",
AM1259="Power Telco","BSS",AM1259="no impacts","no impacts"
),"")</f>
        <v>no impacts</v>
      </c>
      <c r="AL1259" s="48" t="str" cm="1">
        <f t="array" ref="AL1259">IFERROR(_xlfn.IFS(
AM1259="MPR ISSUE","TX ISSUE",
AM1259="BSS Hardware Issue","RAN ISSUE",
AM1259="Sites strategiques, MLL, Pylone, etc.","ENVTECH",
AM1259="AKTIVCO DEFAUT GE &amp; POWER Cabinet","POWER ISSUE",
AM1259="AKTIVCO Coupure ENEO &amp; Baisse de tension","POWER ISSUE",
AM1259="Coupure ENEO &amp; Baisse de tension","POWER ISSUE",
AM1259="Defaut GE &amp; POWER Cabinet","POWER ISSUE",
AM1259="Sharing","POWER ISSUE",
AM1259="Sites strategiques &amp; DataCenter","POWER ISSUE",
AM1259="Exclu","Exclu",
AM1259="SAT","TX ISSUE",
AM1259="SPARE-ISSUE","SPARE-ISSUE",
AM1259="Fiber CAmtel","TX ISSUE",
AM1259="Fiber AOF","TX ISSUE",
AM1259="Projet OCM (HUAWEI)","TRAVAUX-HUAWEI",
AM1259="Projet OCM (NOKIA)","TRAVAUX -NOKIA",
AM1259="ACCESS-ISSUE","ACCESS-ISSUE",
AM1259="Projet OCM (ZTE, NOKIA, autres projets)","TRAVAUX OCM",
AM1259="No root CAuse","No root cause",
AM1259="ODU HS","TX ISSUE",
AM1259="IP &amp; VLAN","TX ISSUE",
AM1259="Warehouse HUAWEI","SPARE-ISSUE",
AM1259="SPARE-HS","SPARE-ISSUE",
AM1259="Power Telco","RAN ISSUE",AM1259="no impacts","no impacts"
),"")</f>
        <v>no impacts</v>
      </c>
      <c r="AM1259" s="67" t="s">
        <v>5605</v>
      </c>
      <c r="AN1259" s="48" t="str" cm="1">
        <f t="array" ref="AN1259">IFERROR(_xlfn.IFS(
AM1259="MPR ISSUE","ACTIVE",
AM1259="BSS Hardware Issue","ACTIVE",
AM1259="Sites strategiques, MLL, Pylone, etc.","PASSIVE",
AM1259="AKTIVCO DEFAUT GE &amp; POWER Cabinet","PASSIVE",
AM1259="AKTIVCO Coupure ENEO &amp; Baisse de tension","PASSIVE",
AM1259="Coupure ENEO &amp; Baisse de tension","PASSIVE",
AM1259="Defaut GE &amp; POWER Cabinet","PASSIVE",
AM1259="Sharing","PASSIVE",
AM1259="Sites strategiques &amp; DataCenter","PASSIVE",
AM1259="Exclu","Exclu",
AM1259="SAT","ACTIVE",
AM1259="SPARE-ISSUE","SPARE-ISSUE",
AM1259="Fiber CAmtel","ACTIVE",
AM1259="Fiber AOF","ACTIVE",
AM1259="Projet OCM (HUAWEI)","PLANNED WORKS",
AM1259="Projet OCM (NOKIA)","PLANNED WORKS",
AM1259="ACCESS-ISSUE","ACCESS-ISSUE",
AM1259="Projet OCM (ZTE, NOKIA, autres projets)","PLANNED WORKS",
AM1259="No root CAuse","No root cause",
AM1259="ODU HS","ACTIVE",
AM1259="IP &amp; VLAN","ACTIVE",
AM1259="Warehouse HUAWEI","SPARE-ISSUE",
AM1259="SPARE-HS","SPARE-ISSUE",
AM1259="Power Telco","ACTIVE", AM1259="no impacts","no impacts"
),"")</f>
        <v>no impacts</v>
      </c>
      <c r="AO1259" s="93" t="s">
        <v>5537</v>
      </c>
      <c r="AP1259" s="101" t="str">
        <f t="shared" si="37"/>
        <v>NRO_020</v>
      </c>
      <c r="AR1259" s="17" t="s">
        <v>5537</v>
      </c>
      <c r="AS1259" s="7" t="s">
        <v>5537</v>
      </c>
      <c r="AT1259" s="6"/>
      <c r="AU1259" s="7"/>
      <c r="AV1259" s="3" t="s">
        <v>5537</v>
      </c>
      <c r="AW1259" s="18" t="s">
        <v>5537</v>
      </c>
      <c r="AX1259" s="18" t="s">
        <v>5537</v>
      </c>
      <c r="AY1259" s="18" t="s">
        <v>5537</v>
      </c>
      <c r="AZ1259" s="18" t="s">
        <v>5537</v>
      </c>
      <c r="BA1259" s="18" t="s">
        <v>5537</v>
      </c>
      <c r="BB1259" s="18" t="s">
        <v>5537</v>
      </c>
      <c r="BC1259" s="18" t="s">
        <v>5537</v>
      </c>
      <c r="BD1259" s="18" t="s">
        <v>5537</v>
      </c>
      <c r="BE1259" s="18" t="s">
        <v>5537</v>
      </c>
      <c r="BF1259" s="18" t="s">
        <v>5537</v>
      </c>
      <c r="BG1259" s="18" t="s">
        <v>5537</v>
      </c>
      <c r="BH1259" s="18" t="s">
        <v>5537</v>
      </c>
      <c r="BI1259" s="9" t="s">
        <v>5537</v>
      </c>
      <c r="BJ1259" s="14"/>
      <c r="BK1259" s="14" t="s">
        <v>5537</v>
      </c>
      <c r="BL1259" s="14" t="str">
        <f>_xlfn.XLOOKUP(B1259,'[4]cell downs 18042026 17h'!$B:$B,'[4]cell downs 18042026 17h'!$B:$B,"")</f>
        <v/>
      </c>
      <c r="BM1259" s="14" t="str">
        <f>_xlfn.XLOOKUP(B1259,'[5]Cells Huawei 19042026 15h'!$B:$B,'[5]Cells Huawei 19042026 15h'!$B:$B,"")</f>
        <v/>
      </c>
      <c r="BN1259" s="9" t="str">
        <f>_xlfn.XLOOKUP(B1259,'[6]cells down 19042026 9H40'!$B:$B,'[6]cells down 19042026 9H40'!$B:$B,"")</f>
        <v/>
      </c>
      <c r="BO1259" s="9" t="s">
        <v>2816</v>
      </c>
      <c r="BP1259" s="9" t="s">
        <v>12</v>
      </c>
      <c r="BQ1259" s="115"/>
    </row>
    <row r="1260" spans="1:69" s="9" customFormat="1" x14ac:dyDescent="0.3">
      <c r="A1260" s="1" t="s">
        <v>3115</v>
      </c>
      <c r="B1260" s="8" t="s">
        <v>3116</v>
      </c>
      <c r="C1260" s="3" t="str">
        <f>_xlfn.XLOOKUP(B1260,'[1]daily break down'!$D:$D,'[1]daily break down'!$E:$E,"")</f>
        <v>NORD-OUEST</v>
      </c>
      <c r="D1260" s="1" t="s">
        <v>11</v>
      </c>
      <c r="E1260" s="1"/>
      <c r="F1260" s="3" t="s">
        <v>51</v>
      </c>
      <c r="G1260" s="1" t="s">
        <v>901</v>
      </c>
      <c r="H1260" s="32" t="str">
        <f>_xlfn.XLOOKUP(B1260,[2]CALCULATION!$B:$B,[2]CALCULATION!$H:$H,"")</f>
        <v>Huawei</v>
      </c>
      <c r="I1260" s="28">
        <v>0</v>
      </c>
      <c r="J1260" s="28">
        <v>0</v>
      </c>
      <c r="K1260" s="28">
        <v>0</v>
      </c>
      <c r="L1260" s="28">
        <v>0</v>
      </c>
      <c r="M1260" s="28">
        <v>0</v>
      </c>
      <c r="N1260" s="28">
        <v>0</v>
      </c>
      <c r="O1260" s="28">
        <v>0</v>
      </c>
      <c r="P1260" s="28">
        <v>0</v>
      </c>
      <c r="Q1260" s="28">
        <v>0</v>
      </c>
      <c r="R1260" s="28">
        <v>0</v>
      </c>
      <c r="S1260" s="94">
        <v>0</v>
      </c>
      <c r="T1260" s="94">
        <f>_xlfn.XLOOKUP(B1260,'[3]Nur des jours'!$B:$B,'[3]Nur des jours'!$U:$U,"")</f>
        <v>0</v>
      </c>
      <c r="U1260" s="94">
        <v>0</v>
      </c>
      <c r="V1260" s="94">
        <v>2.5372004063544242</v>
      </c>
      <c r="W1260" s="94">
        <v>0</v>
      </c>
      <c r="X1260" s="94">
        <v>4.3517591094446003E-3</v>
      </c>
      <c r="Y1260" s="94">
        <v>5.3505234952187721E-4</v>
      </c>
      <c r="Z1260" s="94">
        <v>0</v>
      </c>
      <c r="AA1260" s="94">
        <v>0</v>
      </c>
      <c r="AB1260" s="94">
        <v>0</v>
      </c>
      <c r="AC1260" s="94">
        <f>_xlfn.XLOOKUP(B1260,'[3]Nur des jours'!$B:$B,'[3]Nur des jours'!$N:$N,"")</f>
        <v>0</v>
      </c>
      <c r="AD1260" s="94">
        <v>0</v>
      </c>
      <c r="AE1260" s="94">
        <v>0</v>
      </c>
      <c r="AF1260" s="94">
        <v>0</v>
      </c>
      <c r="AG1260" s="94">
        <v>0</v>
      </c>
      <c r="AH1260" s="94">
        <v>0</v>
      </c>
      <c r="AI1260" s="49" t="s">
        <v>6659</v>
      </c>
      <c r="AJ1260" s="49"/>
      <c r="AK1260" s="48" t="str" cm="1">
        <f t="array" ref="AK1260">IFERROR(_xlfn.IFS(
AM1260="MPR ISSUE","PDH",
AM1260="BSS Hardware Issue","BSS",
AM1260="Sites strategiques, MLL, Pylone, etc.","ENVTECH",
AM1260="AKTIVCO DEFAUT GE &amp; POWER Cabinet","AKTIVCO",
AM1260="AKTIVCO Coupure ENEO &amp; Baisse de tension","AKTIVCO GRID ONLY",
AM1260="Coupure ENEO &amp; Baisse de tension","IHS GRID ONLY",
AM1260="Defaut GE &amp; POWER Cabinet","IHS",
AM1260="Sharing","Partners",
AM1260="Sites strategiques &amp; DataCenter","SST &amp; DC",
AM1260="Exclu","Exclu",
AM1260="SAT","SAT",
AM1260="SPARE-ISSUE","SPARE-ISSUE",
AM1260="Fiber CAmtel","TRANS_FO_CAMTEL",
AM1260="Fiber AOF","Fiber AOF",
AM1260="Projet OCM (HUAWEI)","TRAVAUX-HUAWEI",
AM1260="Projet OCM (NOKIA)","TRAVAUX-NOKIA",
AM1260="ACCESS-ISSUE","ACCESS-ISSUE",
AM1260="Projet OCM (ZTE, NOKIA, autres projets)","TRAVAUX OCM",
AM1260="No root CAuse","No root cause",
AM1260="ODU HS","PDH",
AM1260="IP &amp; VLAN","PDH",
AM1260="Warehouse HUAWEI","SPARE-ISSUE",
AM1260="SPARE-HS","SPARE-ISSUE",
AM1260="Power Telco","BSS",AM1260="no impacts","no impacts"
),"")</f>
        <v>IHS</v>
      </c>
      <c r="AL1260" s="48" t="str" cm="1">
        <f t="array" ref="AL1260">IFERROR(_xlfn.IFS(
AM1260="MPR ISSUE","TX ISSUE",
AM1260="BSS Hardware Issue","RAN ISSUE",
AM1260="Sites strategiques, MLL, Pylone, etc.","ENVTECH",
AM1260="AKTIVCO DEFAUT GE &amp; POWER Cabinet","POWER ISSUE",
AM1260="AKTIVCO Coupure ENEO &amp; Baisse de tension","POWER ISSUE",
AM1260="Coupure ENEO &amp; Baisse de tension","POWER ISSUE",
AM1260="Defaut GE &amp; POWER Cabinet","POWER ISSUE",
AM1260="Sharing","POWER ISSUE",
AM1260="Sites strategiques &amp; DataCenter","POWER ISSUE",
AM1260="Exclu","Exclu",
AM1260="SAT","TX ISSUE",
AM1260="SPARE-ISSUE","SPARE-ISSUE",
AM1260="Fiber CAmtel","TX ISSUE",
AM1260="Fiber AOF","TX ISSUE",
AM1260="Projet OCM (HUAWEI)","TRAVAUX-HUAWEI",
AM1260="Projet OCM (NOKIA)","TRAVAUX -NOKIA",
AM1260="ACCESS-ISSUE","ACCESS-ISSUE",
AM1260="Projet OCM (ZTE, NOKIA, autres projets)","TRAVAUX OCM",
AM1260="No root CAuse","No root cause",
AM1260="ODU HS","TX ISSUE",
AM1260="IP &amp; VLAN","TX ISSUE",
AM1260="Warehouse HUAWEI","SPARE-ISSUE",
AM1260="SPARE-HS","SPARE-ISSUE",
AM1260="Power Telco","RAN ISSUE",AM1260="no impacts","no impacts"
),"")</f>
        <v>POWER ISSUE</v>
      </c>
      <c r="AM1260" s="67" t="s">
        <v>5330</v>
      </c>
      <c r="AN1260" s="48" t="str" cm="1">
        <f t="array" ref="AN1260">IFERROR(_xlfn.IFS(
AM1260="MPR ISSUE","ACTIVE",
AM1260="BSS Hardware Issue","ACTIVE",
AM1260="Sites strategiques, MLL, Pylone, etc.","PASSIVE",
AM1260="AKTIVCO DEFAUT GE &amp; POWER Cabinet","PASSIVE",
AM1260="AKTIVCO Coupure ENEO &amp; Baisse de tension","PASSIVE",
AM1260="Coupure ENEO &amp; Baisse de tension","PASSIVE",
AM1260="Defaut GE &amp; POWER Cabinet","PASSIVE",
AM1260="Sharing","PASSIVE",
AM1260="Sites strategiques &amp; DataCenter","PASSIVE",
AM1260="Exclu","Exclu",
AM1260="SAT","ACTIVE",
AM1260="SPARE-ISSUE","SPARE-ISSUE",
AM1260="Fiber CAmtel","ACTIVE",
AM1260="Fiber AOF","ACTIVE",
AM1260="Projet OCM (HUAWEI)","PLANNED WORKS",
AM1260="Projet OCM (NOKIA)","PLANNED WORKS",
AM1260="ACCESS-ISSUE","ACCESS-ISSUE",
AM1260="Projet OCM (ZTE, NOKIA, autres projets)","PLANNED WORKS",
AM1260="No root CAuse","No root cause",
AM1260="ODU HS","ACTIVE",
AM1260="IP &amp; VLAN","ACTIVE",
AM1260="Warehouse HUAWEI","SPARE-ISSUE",
AM1260="SPARE-HS","SPARE-ISSUE",
AM1260="Power Telco","ACTIVE", AM1260="no impacts","no impacts"
),"")</f>
        <v>PASSIVE</v>
      </c>
      <c r="AO1260" s="93" t="s">
        <v>6355</v>
      </c>
      <c r="AP1260" s="101" t="str">
        <f t="shared" si="37"/>
        <v>NRO_150</v>
      </c>
      <c r="AR1260" s="17" t="s">
        <v>5537</v>
      </c>
      <c r="AS1260" s="7" t="s">
        <v>5537</v>
      </c>
      <c r="AT1260" s="6"/>
      <c r="AU1260" s="7"/>
      <c r="AV1260" s="3" t="s">
        <v>6355</v>
      </c>
      <c r="AW1260" s="18" t="s">
        <v>5537</v>
      </c>
      <c r="AX1260" s="18" t="s">
        <v>5537</v>
      </c>
      <c r="AY1260" s="18" t="s">
        <v>5537</v>
      </c>
      <c r="AZ1260" s="18" t="s">
        <v>5537</v>
      </c>
      <c r="BA1260" s="18" t="s">
        <v>5537</v>
      </c>
      <c r="BB1260" s="18" t="s">
        <v>5537</v>
      </c>
      <c r="BC1260" s="18" t="s">
        <v>5537</v>
      </c>
      <c r="BD1260" s="18" t="s">
        <v>5537</v>
      </c>
      <c r="BE1260" s="18" t="s">
        <v>5537</v>
      </c>
      <c r="BF1260" s="18" t="s">
        <v>5537</v>
      </c>
      <c r="BG1260" s="18" t="s">
        <v>5537</v>
      </c>
      <c r="BH1260" s="18" t="s">
        <v>5537</v>
      </c>
      <c r="BI1260" s="9" t="s">
        <v>5537</v>
      </c>
      <c r="BJ1260" s="14"/>
      <c r="BK1260" s="14" t="s">
        <v>5537</v>
      </c>
      <c r="BL1260" s="14" t="str">
        <f>_xlfn.XLOOKUP(B1260,'[4]cell downs 18042026 17h'!$B:$B,'[4]cell downs 18042026 17h'!$B:$B,"")</f>
        <v/>
      </c>
      <c r="BM1260" s="14" t="str">
        <f>_xlfn.XLOOKUP(B1260,'[5]Cells Huawei 19042026 15h'!$B:$B,'[5]Cells Huawei 19042026 15h'!$B:$B,"")</f>
        <v/>
      </c>
      <c r="BN1260" s="9" t="str">
        <f>_xlfn.XLOOKUP(B1260,'[6]cells down 19042026 9H40'!$B:$B,'[6]cells down 19042026 9H40'!$B:$B,"")</f>
        <v/>
      </c>
      <c r="BO1260" s="9" t="s">
        <v>5537</v>
      </c>
      <c r="BP1260" s="9" t="s">
        <v>5537</v>
      </c>
      <c r="BQ1260" s="115"/>
    </row>
    <row r="1261" spans="1:69" s="9" customFormat="1" x14ac:dyDescent="0.3">
      <c r="A1261" s="1" t="s">
        <v>3129</v>
      </c>
      <c r="B1261" s="8" t="s">
        <v>4509</v>
      </c>
      <c r="C1261" s="3" t="str">
        <f>_xlfn.XLOOKUP(B1261,'[1]daily break down'!$D:$D,'[1]daily break down'!$E:$E,"")</f>
        <v>NORD-OUEST</v>
      </c>
      <c r="D1261" s="1" t="s">
        <v>11</v>
      </c>
      <c r="E1261" s="1" t="s">
        <v>237</v>
      </c>
      <c r="F1261" s="3" t="s">
        <v>51</v>
      </c>
      <c r="G1261" s="1" t="s">
        <v>3129</v>
      </c>
      <c r="H1261" s="32" t="str">
        <f>_xlfn.XLOOKUP(B1261,[2]CALCULATION!$B:$B,[2]CALCULATION!$H:$H,"")</f>
        <v>HUAWEI</v>
      </c>
      <c r="I1261" s="28">
        <v>0</v>
      </c>
      <c r="J1261" s="28">
        <v>0</v>
      </c>
      <c r="K1261" s="28">
        <v>0</v>
      </c>
      <c r="L1261" s="28">
        <v>0</v>
      </c>
      <c r="M1261" s="28">
        <v>0</v>
      </c>
      <c r="N1261" s="28">
        <v>0</v>
      </c>
      <c r="O1261" s="28">
        <v>0</v>
      </c>
      <c r="P1261" s="28">
        <v>0</v>
      </c>
      <c r="Q1261" s="28">
        <v>0</v>
      </c>
      <c r="R1261" s="28">
        <v>0</v>
      </c>
      <c r="S1261" s="94">
        <v>0</v>
      </c>
      <c r="T1261" s="94">
        <f>_xlfn.XLOOKUP(B1261,'[3]Nur des jours'!$B:$B,'[3]Nur des jours'!$U:$U,"")</f>
        <v>0</v>
      </c>
      <c r="U1261" s="94">
        <v>0</v>
      </c>
      <c r="V1261" s="94">
        <v>2.4969109644354268E-4</v>
      </c>
      <c r="W1261" s="94">
        <v>0</v>
      </c>
      <c r="X1261" s="94">
        <v>0</v>
      </c>
      <c r="Y1261" s="94">
        <v>5.3505234952187721E-4</v>
      </c>
      <c r="Z1261" s="94">
        <v>0</v>
      </c>
      <c r="AA1261" s="94">
        <v>0</v>
      </c>
      <c r="AB1261" s="94">
        <v>0</v>
      </c>
      <c r="AC1261" s="94">
        <f>_xlfn.XLOOKUP(B1261,'[3]Nur des jours'!$B:$B,'[3]Nur des jours'!$N:$N,"")</f>
        <v>0</v>
      </c>
      <c r="AD1261" s="94">
        <v>0</v>
      </c>
      <c r="AE1261" s="94">
        <v>0</v>
      </c>
      <c r="AF1261" s="94">
        <v>0</v>
      </c>
      <c r="AG1261" s="94">
        <v>0</v>
      </c>
      <c r="AH1261" s="94">
        <v>0</v>
      </c>
      <c r="AI1261" s="49" t="s">
        <v>5559</v>
      </c>
      <c r="AJ1261" s="49"/>
      <c r="AK1261" s="48" t="str" cm="1">
        <f t="array" ref="AK1261">IFERROR(_xlfn.IFS(
AM1261="MPR ISSUE","PDH",
AM1261="BSS Hardware Issue","BSS",
AM1261="Sites strategiques, MLL, Pylone, etc.","ENVTECH",
AM1261="AKTIVCO DEFAUT GE &amp; POWER Cabinet","AKTIVCO",
AM1261="AKTIVCO Coupure ENEO &amp; Baisse de tension","AKTIVCO GRID ONLY",
AM1261="Coupure ENEO &amp; Baisse de tension","IHS GRID ONLY",
AM1261="Defaut GE &amp; POWER Cabinet","IHS",
AM1261="Sharing","Partners",
AM1261="Sites strategiques &amp; DataCenter","SST &amp; DC",
AM1261="Exclu","Exclu",
AM1261="SAT","SAT",
AM1261="SPARE-ISSUE","SPARE-ISSUE",
AM1261="Fiber CAmtel","TRANS_FO_CAMTEL",
AM1261="Fiber AOF","Fiber AOF",
AM1261="Projet OCM (HUAWEI)","TRAVAUX-HUAWEI",
AM1261="Projet OCM (NOKIA)","TRAVAUX-NOKIA",
AM1261="ACCESS-ISSUE","ACCESS-ISSUE",
AM1261="Projet OCM (ZTE, NOKIA, autres projets)","TRAVAUX OCM",
AM1261="No root CAuse","No root cause",
AM1261="ODU HS","PDH",
AM1261="IP &amp; VLAN","PDH",
AM1261="Warehouse HUAWEI","SPARE-ISSUE",
AM1261="SPARE-HS","SPARE-ISSUE",
AM1261="Power Telco","BSS",AM1261="no impacts","no impacts"
),"")</f>
        <v>no impacts</v>
      </c>
      <c r="AL1261" s="48" t="str" cm="1">
        <f t="array" ref="AL1261">IFERROR(_xlfn.IFS(
AM1261="MPR ISSUE","TX ISSUE",
AM1261="BSS Hardware Issue","RAN ISSUE",
AM1261="Sites strategiques, MLL, Pylone, etc.","ENVTECH",
AM1261="AKTIVCO DEFAUT GE &amp; POWER Cabinet","POWER ISSUE",
AM1261="AKTIVCO Coupure ENEO &amp; Baisse de tension","POWER ISSUE",
AM1261="Coupure ENEO &amp; Baisse de tension","POWER ISSUE",
AM1261="Defaut GE &amp; POWER Cabinet","POWER ISSUE",
AM1261="Sharing","POWER ISSUE",
AM1261="Sites strategiques &amp; DataCenter","POWER ISSUE",
AM1261="Exclu","Exclu",
AM1261="SAT","TX ISSUE",
AM1261="SPARE-ISSUE","SPARE-ISSUE",
AM1261="Fiber CAmtel","TX ISSUE",
AM1261="Fiber AOF","TX ISSUE",
AM1261="Projet OCM (HUAWEI)","TRAVAUX-HUAWEI",
AM1261="Projet OCM (NOKIA)","TRAVAUX -NOKIA",
AM1261="ACCESS-ISSUE","ACCESS-ISSUE",
AM1261="Projet OCM (ZTE, NOKIA, autres projets)","TRAVAUX OCM",
AM1261="No root CAuse","No root cause",
AM1261="ODU HS","TX ISSUE",
AM1261="IP &amp; VLAN","TX ISSUE",
AM1261="Warehouse HUAWEI","SPARE-ISSUE",
AM1261="SPARE-HS","SPARE-ISSUE",
AM1261="Power Telco","RAN ISSUE",AM1261="no impacts","no impacts"
),"")</f>
        <v>no impacts</v>
      </c>
      <c r="AM1261" s="67" t="s">
        <v>5605</v>
      </c>
      <c r="AN1261" s="48" t="str" cm="1">
        <f t="array" ref="AN1261">IFERROR(_xlfn.IFS(
AM1261="MPR ISSUE","ACTIVE",
AM1261="BSS Hardware Issue","ACTIVE",
AM1261="Sites strategiques, MLL, Pylone, etc.","PASSIVE",
AM1261="AKTIVCO DEFAUT GE &amp; POWER Cabinet","PASSIVE",
AM1261="AKTIVCO Coupure ENEO &amp; Baisse de tension","PASSIVE",
AM1261="Coupure ENEO &amp; Baisse de tension","PASSIVE",
AM1261="Defaut GE &amp; POWER Cabinet","PASSIVE",
AM1261="Sharing","PASSIVE",
AM1261="Sites strategiques &amp; DataCenter","PASSIVE",
AM1261="Exclu","Exclu",
AM1261="SAT","ACTIVE",
AM1261="SPARE-ISSUE","SPARE-ISSUE",
AM1261="Fiber CAmtel","ACTIVE",
AM1261="Fiber AOF","ACTIVE",
AM1261="Projet OCM (HUAWEI)","PLANNED WORKS",
AM1261="Projet OCM (NOKIA)","PLANNED WORKS",
AM1261="ACCESS-ISSUE","ACCESS-ISSUE",
AM1261="Projet OCM (ZTE, NOKIA, autres projets)","PLANNED WORKS",
AM1261="No root CAuse","No root cause",
AM1261="ODU HS","ACTIVE",
AM1261="IP &amp; VLAN","ACTIVE",
AM1261="Warehouse HUAWEI","SPARE-ISSUE",
AM1261="SPARE-HS","SPARE-ISSUE",
AM1261="Power Telco","ACTIVE", AM1261="no impacts","no impacts"
),"")</f>
        <v>no impacts</v>
      </c>
      <c r="AO1261" s="93" t="s">
        <v>5537</v>
      </c>
      <c r="AP1261" s="101" t="str">
        <f t="shared" si="37"/>
        <v>NRO_006</v>
      </c>
      <c r="AR1261" s="17" t="s">
        <v>5537</v>
      </c>
      <c r="AS1261" s="7" t="s">
        <v>5537</v>
      </c>
      <c r="AT1261" s="6"/>
      <c r="AU1261" s="7"/>
      <c r="AV1261" s="3" t="s">
        <v>5537</v>
      </c>
      <c r="AW1261" s="18" t="s">
        <v>5537</v>
      </c>
      <c r="AX1261" s="18" t="s">
        <v>5537</v>
      </c>
      <c r="AY1261" s="18" t="s">
        <v>5537</v>
      </c>
      <c r="AZ1261" s="18" t="s">
        <v>5537</v>
      </c>
      <c r="BA1261" s="18" t="s">
        <v>5537</v>
      </c>
      <c r="BB1261" s="18" t="s">
        <v>5537</v>
      </c>
      <c r="BC1261" s="18" t="s">
        <v>5537</v>
      </c>
      <c r="BD1261" s="18" t="s">
        <v>5537</v>
      </c>
      <c r="BE1261" s="18" t="s">
        <v>5537</v>
      </c>
      <c r="BF1261" s="18" t="s">
        <v>5537</v>
      </c>
      <c r="BG1261" s="18" t="s">
        <v>5537</v>
      </c>
      <c r="BH1261" s="18" t="s">
        <v>5537</v>
      </c>
      <c r="BI1261" s="9" t="s">
        <v>5537</v>
      </c>
      <c r="BJ1261" s="14"/>
      <c r="BK1261" s="14" t="s">
        <v>5537</v>
      </c>
      <c r="BL1261" s="14" t="str">
        <f>_xlfn.XLOOKUP(B1261,'[4]cell downs 18042026 17h'!$B:$B,'[4]cell downs 18042026 17h'!$B:$B,"")</f>
        <v/>
      </c>
      <c r="BM1261" s="14" t="str">
        <f>_xlfn.XLOOKUP(B1261,'[5]Cells Huawei 19042026 15h'!$B:$B,'[5]Cells Huawei 19042026 15h'!$B:$B,"")</f>
        <v/>
      </c>
      <c r="BN1261" s="9" t="str">
        <f>_xlfn.XLOOKUP(B1261,'[6]cells down 19042026 9H40'!$B:$B,'[6]cells down 19042026 9H40'!$B:$B,"")</f>
        <v/>
      </c>
      <c r="BO1261" s="9" t="s">
        <v>4509</v>
      </c>
      <c r="BP1261" s="9" t="s">
        <v>318</v>
      </c>
      <c r="BQ1261" s="115"/>
    </row>
    <row r="1262" spans="1:69" s="9" customFormat="1" x14ac:dyDescent="0.3">
      <c r="A1262" s="1" t="s">
        <v>1722</v>
      </c>
      <c r="B1262" s="8" t="s">
        <v>1723</v>
      </c>
      <c r="C1262" s="3" t="str">
        <f>_xlfn.XLOOKUP(B1262,'[1]daily break down'!$D:$D,'[1]daily break down'!$E:$E,"")</f>
        <v>Yaounde</v>
      </c>
      <c r="D1262" s="1" t="s">
        <v>11</v>
      </c>
      <c r="E1262" s="1" t="s">
        <v>12</v>
      </c>
      <c r="F1262" s="3" t="s">
        <v>37</v>
      </c>
      <c r="G1262" s="1" t="s">
        <v>38</v>
      </c>
      <c r="H1262" s="34" t="str">
        <f>_xlfn.XLOOKUP(B1262,[2]CALCULATION!$B:$B,[2]CALCULATION!$H:$H,"")</f>
        <v>ZTE</v>
      </c>
      <c r="I1262" s="28">
        <v>1.523383214480371</v>
      </c>
      <c r="J1262" s="28">
        <v>0.13470834653129127</v>
      </c>
      <c r="K1262" s="28">
        <v>0</v>
      </c>
      <c r="L1262" s="28">
        <v>17.200399220393056</v>
      </c>
      <c r="M1262" s="28">
        <v>13.868556899607057</v>
      </c>
      <c r="N1262" s="28">
        <v>13.868556899607057</v>
      </c>
      <c r="O1262" s="28">
        <v>36.982818398952162</v>
      </c>
      <c r="P1262" s="28">
        <v>14.898122465635369</v>
      </c>
      <c r="Q1262" s="28">
        <v>3.9237172298271002E-4</v>
      </c>
      <c r="R1262" s="28">
        <v>0</v>
      </c>
      <c r="S1262" s="94">
        <v>0</v>
      </c>
      <c r="T1262" s="94">
        <f>_xlfn.XLOOKUP(B1262,'[3]Nur des jours'!$B:$B,'[3]Nur des jours'!$U:$U,"")</f>
        <v>0</v>
      </c>
      <c r="U1262" s="94">
        <v>0</v>
      </c>
      <c r="V1262" s="94">
        <v>0</v>
      </c>
      <c r="W1262" s="94">
        <v>0</v>
      </c>
      <c r="X1262" s="94">
        <v>0</v>
      </c>
      <c r="Y1262" s="94">
        <v>3.7453664466531404E-4</v>
      </c>
      <c r="Z1262" s="94">
        <v>0</v>
      </c>
      <c r="AA1262" s="94">
        <v>0</v>
      </c>
      <c r="AB1262" s="94">
        <v>0</v>
      </c>
      <c r="AC1262" s="94">
        <f>_xlfn.XLOOKUP(B1262,'[3]Nur des jours'!$B:$B,'[3]Nur des jours'!$N:$N,"")</f>
        <v>0</v>
      </c>
      <c r="AD1262" s="94">
        <v>0</v>
      </c>
      <c r="AE1262" s="94">
        <v>0</v>
      </c>
      <c r="AF1262" s="94">
        <v>0</v>
      </c>
      <c r="AG1262" s="94">
        <v>0</v>
      </c>
      <c r="AH1262" s="94">
        <v>0</v>
      </c>
      <c r="AI1262" s="49" t="s">
        <v>5559</v>
      </c>
      <c r="AJ1262" s="49"/>
      <c r="AK1262" s="48" t="str" cm="1">
        <f t="array" ref="AK1262">IFERROR(_xlfn.IFS(
AM1262="MPR ISSUE","PDH",
AM1262="BSS Hardware Issue","BSS",
AM1262="Sites strategiques, MLL, Pylone, etc.","ENVTECH",
AM1262="AKTIVCO DEFAUT GE &amp; POWER Cabinet","AKTIVCO",
AM1262="AKTIVCO Coupure ENEO &amp; Baisse de tension","AKTIVCO GRID ONLY",
AM1262="Coupure ENEO &amp; Baisse de tension","IHS GRID ONLY",
AM1262="Defaut GE &amp; POWER Cabinet","IHS",
AM1262="Sharing","Partners",
AM1262="Sites strategiques &amp; DataCenter","SST &amp; DC",
AM1262="Exclu","Exclu",
AM1262="SAT","SAT",
AM1262="SPARE-ISSUE","SPARE-ISSUE",
AM1262="Fiber CAmtel","TRANS_FO_CAMTEL",
AM1262="Fiber AOF","Fiber AOF",
AM1262="Projet OCM (HUAWEI)","TRAVAUX-HUAWEI",
AM1262="Projet OCM (NOKIA)","TRAVAUX-NOKIA",
AM1262="ACCESS-ISSUE","ACCESS-ISSUE",
AM1262="Projet OCM (ZTE, NOKIA, autres projets)","TRAVAUX OCM",
AM1262="No root CAuse","No root cause",
AM1262="ODU HS","PDH",
AM1262="IP &amp; VLAN","PDH",
AM1262="Warehouse HUAWEI","SPARE-ISSUE",
AM1262="SPARE-HS","SPARE-ISSUE",
AM1262="Power Telco","BSS",AM1262="no impacts","no impacts"
),"")</f>
        <v>no impacts</v>
      </c>
      <c r="AL1262" s="48" t="str" cm="1">
        <f t="array" ref="AL1262">IFERROR(_xlfn.IFS(
AM1262="MPR ISSUE","TX ISSUE",
AM1262="BSS Hardware Issue","RAN ISSUE",
AM1262="Sites strategiques, MLL, Pylone, etc.","ENVTECH",
AM1262="AKTIVCO DEFAUT GE &amp; POWER Cabinet","POWER ISSUE",
AM1262="AKTIVCO Coupure ENEO &amp; Baisse de tension","POWER ISSUE",
AM1262="Coupure ENEO &amp; Baisse de tension","POWER ISSUE",
AM1262="Defaut GE &amp; POWER Cabinet","POWER ISSUE",
AM1262="Sharing","POWER ISSUE",
AM1262="Sites strategiques &amp; DataCenter","POWER ISSUE",
AM1262="Exclu","Exclu",
AM1262="SAT","TX ISSUE",
AM1262="SPARE-ISSUE","SPARE-ISSUE",
AM1262="Fiber CAmtel","TX ISSUE",
AM1262="Fiber AOF","TX ISSUE",
AM1262="Projet OCM (HUAWEI)","TRAVAUX-HUAWEI",
AM1262="Projet OCM (NOKIA)","TRAVAUX -NOKIA",
AM1262="ACCESS-ISSUE","ACCESS-ISSUE",
AM1262="Projet OCM (ZTE, NOKIA, autres projets)","TRAVAUX OCM",
AM1262="No root CAuse","No root cause",
AM1262="ODU HS","TX ISSUE",
AM1262="IP &amp; VLAN","TX ISSUE",
AM1262="Warehouse HUAWEI","SPARE-ISSUE",
AM1262="SPARE-HS","SPARE-ISSUE",
AM1262="Power Telco","RAN ISSUE",AM1262="no impacts","no impacts"
),"")</f>
        <v>no impacts</v>
      </c>
      <c r="AM1262" s="67" t="s">
        <v>5605</v>
      </c>
      <c r="AN1262" s="48" t="str" cm="1">
        <f t="array" ref="AN1262">IFERROR(_xlfn.IFS(
AM1262="MPR ISSUE","ACTIVE",
AM1262="BSS Hardware Issue","ACTIVE",
AM1262="Sites strategiques, MLL, Pylone, etc.","PASSIVE",
AM1262="AKTIVCO DEFAUT GE &amp; POWER Cabinet","PASSIVE",
AM1262="AKTIVCO Coupure ENEO &amp; Baisse de tension","PASSIVE",
AM1262="Coupure ENEO &amp; Baisse de tension","PASSIVE",
AM1262="Defaut GE &amp; POWER Cabinet","PASSIVE",
AM1262="Sharing","PASSIVE",
AM1262="Sites strategiques &amp; DataCenter","PASSIVE",
AM1262="Exclu","Exclu",
AM1262="SAT","ACTIVE",
AM1262="SPARE-ISSUE","SPARE-ISSUE",
AM1262="Fiber CAmtel","ACTIVE",
AM1262="Fiber AOF","ACTIVE",
AM1262="Projet OCM (HUAWEI)","PLANNED WORKS",
AM1262="Projet OCM (NOKIA)","PLANNED WORKS",
AM1262="ACCESS-ISSUE","ACCESS-ISSUE",
AM1262="Projet OCM (ZTE, NOKIA, autres projets)","PLANNED WORKS",
AM1262="No root CAuse","No root cause",
AM1262="ODU HS","ACTIVE",
AM1262="IP &amp; VLAN","ACTIVE",
AM1262="Warehouse HUAWEI","SPARE-ISSUE",
AM1262="SPARE-HS","SPARE-ISSUE",
AM1262="Power Telco","ACTIVE", AM1262="no impacts","no impacts"
),"")</f>
        <v>no impacts</v>
      </c>
      <c r="AO1262" s="93" t="s">
        <v>5537</v>
      </c>
      <c r="AP1262" s="101" t="str">
        <f t="shared" si="37"/>
        <v>CTR_376</v>
      </c>
      <c r="AR1262" s="17" t="s">
        <v>5537</v>
      </c>
      <c r="AS1262" s="7" t="s">
        <v>5537</v>
      </c>
      <c r="AT1262" s="6"/>
      <c r="AU1262" s="7"/>
      <c r="AV1262" s="3" t="s">
        <v>5537</v>
      </c>
      <c r="AW1262" s="18" t="s">
        <v>5537</v>
      </c>
      <c r="AX1262" s="18" t="s">
        <v>5537</v>
      </c>
      <c r="AY1262" s="18" t="s">
        <v>5537</v>
      </c>
      <c r="AZ1262" s="18" t="s">
        <v>5537</v>
      </c>
      <c r="BA1262" s="18" t="s">
        <v>5537</v>
      </c>
      <c r="BB1262" s="18" t="s">
        <v>5537</v>
      </c>
      <c r="BC1262" s="18" t="s">
        <v>5537</v>
      </c>
      <c r="BD1262" s="18" t="s">
        <v>5537</v>
      </c>
      <c r="BE1262" s="18" t="s">
        <v>5537</v>
      </c>
      <c r="BF1262" s="18" t="s">
        <v>5537</v>
      </c>
      <c r="BG1262" s="18" t="s">
        <v>5537</v>
      </c>
      <c r="BH1262" s="18" t="s">
        <v>5537</v>
      </c>
      <c r="BI1262" s="9" t="s">
        <v>5537</v>
      </c>
      <c r="BJ1262" s="14"/>
      <c r="BK1262" s="14" t="s">
        <v>5537</v>
      </c>
      <c r="BL1262" s="14" t="str">
        <f>_xlfn.XLOOKUP(B1262,'[4]cell downs 18042026 17h'!$B:$B,'[4]cell downs 18042026 17h'!$B:$B,"")</f>
        <v/>
      </c>
      <c r="BM1262" s="14" t="str">
        <f>_xlfn.XLOOKUP(B1262,'[5]Cells Huawei 19042026 15h'!$B:$B,'[5]Cells Huawei 19042026 15h'!$B:$B,"")</f>
        <v/>
      </c>
      <c r="BN1262" s="9" t="str">
        <f>_xlfn.XLOOKUP(B1262,'[6]cells down 19042026 9H40'!$B:$B,'[6]cells down 19042026 9H40'!$B:$B,"")</f>
        <v/>
      </c>
      <c r="BO1262" s="9" t="s">
        <v>1723</v>
      </c>
      <c r="BP1262" s="9" t="s">
        <v>5577</v>
      </c>
      <c r="BQ1262" s="115"/>
    </row>
    <row r="1263" spans="1:69" s="9" customFormat="1" x14ac:dyDescent="0.3">
      <c r="A1263" s="1" t="s">
        <v>5141</v>
      </c>
      <c r="B1263" s="8" t="s">
        <v>5142</v>
      </c>
      <c r="C1263" s="3" t="str">
        <f>_xlfn.XLOOKUP(B1263,'[1]daily break down'!$D:$D,'[1]daily break down'!$E:$E,"")</f>
        <v>OUEST</v>
      </c>
      <c r="D1263" s="1" t="s">
        <v>11</v>
      </c>
      <c r="E1263" s="1" t="s">
        <v>12</v>
      </c>
      <c r="F1263" s="3" t="s">
        <v>102</v>
      </c>
      <c r="G1263" s="1" t="s">
        <v>5143</v>
      </c>
      <c r="H1263" s="32" t="str">
        <f>_xlfn.XLOOKUP(B1263,[2]CALCULATION!$B:$B,[2]CALCULATION!$H:$H,"")</f>
        <v>HUAWEI</v>
      </c>
      <c r="I1263" s="28">
        <v>0</v>
      </c>
      <c r="J1263" s="28">
        <v>0</v>
      </c>
      <c r="K1263" s="28">
        <v>0</v>
      </c>
      <c r="L1263" s="28">
        <v>0</v>
      </c>
      <c r="M1263" s="28">
        <v>0</v>
      </c>
      <c r="N1263" s="28">
        <v>0</v>
      </c>
      <c r="O1263" s="28">
        <v>0</v>
      </c>
      <c r="P1263" s="28">
        <v>0</v>
      </c>
      <c r="Q1263" s="28">
        <v>0</v>
      </c>
      <c r="R1263" s="28">
        <v>0</v>
      </c>
      <c r="S1263" s="94">
        <v>0</v>
      </c>
      <c r="T1263" s="94">
        <f>_xlfn.XLOOKUP(B1263,'[3]Nur des jours'!$B:$B,'[3]Nur des jours'!$U:$U,"")</f>
        <v>0</v>
      </c>
      <c r="U1263" s="94">
        <v>0</v>
      </c>
      <c r="V1263" s="94">
        <v>0</v>
      </c>
      <c r="W1263" s="94">
        <v>5.2256779469970005E-3</v>
      </c>
      <c r="X1263" s="94">
        <v>0</v>
      </c>
      <c r="Y1263" s="94">
        <v>3.5670156634791817E-4</v>
      </c>
      <c r="Z1263" s="94">
        <v>0</v>
      </c>
      <c r="AA1263" s="94">
        <v>0</v>
      </c>
      <c r="AB1263" s="94">
        <v>0</v>
      </c>
      <c r="AC1263" s="94">
        <f>_xlfn.XLOOKUP(B1263,'[3]Nur des jours'!$B:$B,'[3]Nur des jours'!$N:$N,"")</f>
        <v>0</v>
      </c>
      <c r="AD1263" s="94">
        <v>0</v>
      </c>
      <c r="AE1263" s="94">
        <v>0</v>
      </c>
      <c r="AF1263" s="94">
        <v>0</v>
      </c>
      <c r="AG1263" s="94">
        <v>0</v>
      </c>
      <c r="AH1263" s="94">
        <v>0</v>
      </c>
      <c r="AI1263" s="49" t="s">
        <v>5559</v>
      </c>
      <c r="AJ1263" s="49"/>
      <c r="AK1263" s="48" t="str" cm="1">
        <f t="array" ref="AK1263">IFERROR(_xlfn.IFS(
AM1263="MPR ISSUE","PDH",
AM1263="BSS Hardware Issue","BSS",
AM1263="Sites strategiques, MLL, Pylone, etc.","ENVTECH",
AM1263="AKTIVCO DEFAUT GE &amp; POWER Cabinet","AKTIVCO",
AM1263="AKTIVCO Coupure ENEO &amp; Baisse de tension","AKTIVCO GRID ONLY",
AM1263="Coupure ENEO &amp; Baisse de tension","IHS GRID ONLY",
AM1263="Defaut GE &amp; POWER Cabinet","IHS",
AM1263="Sharing","Partners",
AM1263="Sites strategiques &amp; DataCenter","SST &amp; DC",
AM1263="Exclu","Exclu",
AM1263="SAT","SAT",
AM1263="SPARE-ISSUE","SPARE-ISSUE",
AM1263="Fiber CAmtel","TRANS_FO_CAMTEL",
AM1263="Fiber AOF","Fiber AOF",
AM1263="Projet OCM (HUAWEI)","TRAVAUX-HUAWEI",
AM1263="Projet OCM (NOKIA)","TRAVAUX-NOKIA",
AM1263="ACCESS-ISSUE","ACCESS-ISSUE",
AM1263="Projet OCM (ZTE, NOKIA, autres projets)","TRAVAUX OCM",
AM1263="No root CAuse","No root cause",
AM1263="ODU HS","PDH",
AM1263="IP &amp; VLAN","PDH",
AM1263="Warehouse HUAWEI","SPARE-ISSUE",
AM1263="SPARE-HS","SPARE-ISSUE",
AM1263="Power Telco","BSS",AM1263="no impacts","no impacts"
),"")</f>
        <v>no impacts</v>
      </c>
      <c r="AL1263" s="48" t="str" cm="1">
        <f t="array" ref="AL1263">IFERROR(_xlfn.IFS(
AM1263="MPR ISSUE","TX ISSUE",
AM1263="BSS Hardware Issue","RAN ISSUE",
AM1263="Sites strategiques, MLL, Pylone, etc.","ENVTECH",
AM1263="AKTIVCO DEFAUT GE &amp; POWER Cabinet","POWER ISSUE",
AM1263="AKTIVCO Coupure ENEO &amp; Baisse de tension","POWER ISSUE",
AM1263="Coupure ENEO &amp; Baisse de tension","POWER ISSUE",
AM1263="Defaut GE &amp; POWER Cabinet","POWER ISSUE",
AM1263="Sharing","POWER ISSUE",
AM1263="Sites strategiques &amp; DataCenter","POWER ISSUE",
AM1263="Exclu","Exclu",
AM1263="SAT","TX ISSUE",
AM1263="SPARE-ISSUE","SPARE-ISSUE",
AM1263="Fiber CAmtel","TX ISSUE",
AM1263="Fiber AOF","TX ISSUE",
AM1263="Projet OCM (HUAWEI)","TRAVAUX-HUAWEI",
AM1263="Projet OCM (NOKIA)","TRAVAUX -NOKIA",
AM1263="ACCESS-ISSUE","ACCESS-ISSUE",
AM1263="Projet OCM (ZTE, NOKIA, autres projets)","TRAVAUX OCM",
AM1263="No root CAuse","No root cause",
AM1263="ODU HS","TX ISSUE",
AM1263="IP &amp; VLAN","TX ISSUE",
AM1263="Warehouse HUAWEI","SPARE-ISSUE",
AM1263="SPARE-HS","SPARE-ISSUE",
AM1263="Power Telco","RAN ISSUE",AM1263="no impacts","no impacts"
),"")</f>
        <v>no impacts</v>
      </c>
      <c r="AM1263" s="67" t="s">
        <v>5605</v>
      </c>
      <c r="AN1263" s="48" t="str" cm="1">
        <f t="array" ref="AN1263">IFERROR(_xlfn.IFS(
AM1263="MPR ISSUE","ACTIVE",
AM1263="BSS Hardware Issue","ACTIVE",
AM1263="Sites strategiques, MLL, Pylone, etc.","PASSIVE",
AM1263="AKTIVCO DEFAUT GE &amp; POWER Cabinet","PASSIVE",
AM1263="AKTIVCO Coupure ENEO &amp; Baisse de tension","PASSIVE",
AM1263="Coupure ENEO &amp; Baisse de tension","PASSIVE",
AM1263="Defaut GE &amp; POWER Cabinet","PASSIVE",
AM1263="Sharing","PASSIVE",
AM1263="Sites strategiques &amp; DataCenter","PASSIVE",
AM1263="Exclu","Exclu",
AM1263="SAT","ACTIVE",
AM1263="SPARE-ISSUE","SPARE-ISSUE",
AM1263="Fiber CAmtel","ACTIVE",
AM1263="Fiber AOF","ACTIVE",
AM1263="Projet OCM (HUAWEI)","PLANNED WORKS",
AM1263="Projet OCM (NOKIA)","PLANNED WORKS",
AM1263="ACCESS-ISSUE","ACCESS-ISSUE",
AM1263="Projet OCM (ZTE, NOKIA, autres projets)","PLANNED WORKS",
AM1263="No root CAuse","No root cause",
AM1263="ODU HS","ACTIVE",
AM1263="IP &amp; VLAN","ACTIVE",
AM1263="Warehouse HUAWEI","SPARE-ISSUE",
AM1263="SPARE-HS","SPARE-ISSUE",
AM1263="Power Telco","ACTIVE", AM1263="no impacts","no impacts"
),"")</f>
        <v>no impacts</v>
      </c>
      <c r="AO1263" s="93" t="s">
        <v>5537</v>
      </c>
      <c r="AP1263" s="101" t="str">
        <f t="shared" si="37"/>
        <v>OST_164</v>
      </c>
      <c r="AR1263" s="17" t="s">
        <v>5537</v>
      </c>
      <c r="AS1263" s="7" t="s">
        <v>5537</v>
      </c>
      <c r="AT1263" s="6"/>
      <c r="AU1263" s="7"/>
      <c r="AV1263" s="3" t="s">
        <v>5537</v>
      </c>
      <c r="AW1263" s="18" t="s">
        <v>5537</v>
      </c>
      <c r="AX1263" s="18" t="s">
        <v>5537</v>
      </c>
      <c r="AY1263" s="18" t="s">
        <v>5537</v>
      </c>
      <c r="AZ1263" s="18" t="s">
        <v>5537</v>
      </c>
      <c r="BA1263" s="18" t="s">
        <v>5537</v>
      </c>
      <c r="BB1263" s="18" t="s">
        <v>5537</v>
      </c>
      <c r="BC1263" s="18" t="s">
        <v>5537</v>
      </c>
      <c r="BD1263" s="18" t="s">
        <v>5537</v>
      </c>
      <c r="BE1263" s="18" t="s">
        <v>5537</v>
      </c>
      <c r="BF1263" s="18" t="s">
        <v>5537</v>
      </c>
      <c r="BG1263" s="18" t="s">
        <v>5537</v>
      </c>
      <c r="BH1263" s="18" t="s">
        <v>5537</v>
      </c>
      <c r="BI1263" s="9" t="s">
        <v>5537</v>
      </c>
      <c r="BJ1263" s="14"/>
      <c r="BK1263" s="14" t="s">
        <v>5537</v>
      </c>
      <c r="BL1263" s="14" t="str">
        <f>_xlfn.XLOOKUP(B1263,'[4]cell downs 18042026 17h'!$B:$B,'[4]cell downs 18042026 17h'!$B:$B,"")</f>
        <v/>
      </c>
      <c r="BM1263" s="14" t="str">
        <f>_xlfn.XLOOKUP(B1263,'[5]Cells Huawei 19042026 15h'!$B:$B,'[5]Cells Huawei 19042026 15h'!$B:$B,"")</f>
        <v/>
      </c>
      <c r="BN1263" s="9" t="str">
        <f>_xlfn.XLOOKUP(B1263,'[6]cells down 19042026 9H40'!$B:$B,'[6]cells down 19042026 9H40'!$B:$B,"")</f>
        <v/>
      </c>
      <c r="BO1263" s="9" t="s">
        <v>5142</v>
      </c>
      <c r="BP1263" s="9" t="s">
        <v>594</v>
      </c>
      <c r="BQ1263" s="115"/>
    </row>
    <row r="1264" spans="1:69" s="9" customFormat="1" x14ac:dyDescent="0.3">
      <c r="A1264" s="1" t="s">
        <v>3127</v>
      </c>
      <c r="B1264" s="8" t="s">
        <v>3128</v>
      </c>
      <c r="C1264" s="3" t="str">
        <f>_xlfn.XLOOKUP(B1264,'[1]daily break down'!$D:$D,'[1]daily break down'!$E:$E,"")</f>
        <v>NORD-OUEST</v>
      </c>
      <c r="D1264" s="1" t="s">
        <v>11</v>
      </c>
      <c r="E1264" s="1" t="s">
        <v>12</v>
      </c>
      <c r="F1264" s="3" t="s">
        <v>51</v>
      </c>
      <c r="G1264" s="1" t="s">
        <v>3129</v>
      </c>
      <c r="H1264" s="32" t="str">
        <f>_xlfn.XLOOKUP(B1264,[2]CALCULATION!$B:$B,[2]CALCULATION!$H:$H,"")</f>
        <v>HUAWEI</v>
      </c>
      <c r="I1264" s="28">
        <v>0</v>
      </c>
      <c r="J1264" s="28">
        <v>0</v>
      </c>
      <c r="K1264" s="28">
        <v>0</v>
      </c>
      <c r="L1264" s="28">
        <v>0</v>
      </c>
      <c r="M1264" s="28">
        <v>0</v>
      </c>
      <c r="N1264" s="28">
        <v>0</v>
      </c>
      <c r="O1264" s="28">
        <v>0</v>
      </c>
      <c r="P1264" s="28">
        <v>0</v>
      </c>
      <c r="Q1264" s="28">
        <v>0</v>
      </c>
      <c r="R1264" s="28">
        <v>0</v>
      </c>
      <c r="S1264" s="94">
        <v>0</v>
      </c>
      <c r="T1264" s="94">
        <f>_xlfn.XLOOKUP(B1264,'[3]Nur des jours'!$B:$B,'[3]Nur des jours'!$U:$U,"")</f>
        <v>0</v>
      </c>
      <c r="U1264" s="94">
        <v>0</v>
      </c>
      <c r="V1264" s="94">
        <v>8.0257852428281581E-4</v>
      </c>
      <c r="W1264" s="94">
        <v>0</v>
      </c>
      <c r="X1264" s="94">
        <v>0</v>
      </c>
      <c r="Y1264" s="94">
        <v>3.5670156634791817E-4</v>
      </c>
      <c r="Z1264" s="94">
        <v>0</v>
      </c>
      <c r="AA1264" s="94">
        <v>0</v>
      </c>
      <c r="AB1264" s="94">
        <v>0</v>
      </c>
      <c r="AC1264" s="94">
        <f>_xlfn.XLOOKUP(B1264,'[3]Nur des jours'!$B:$B,'[3]Nur des jours'!$N:$N,"")</f>
        <v>0</v>
      </c>
      <c r="AD1264" s="94">
        <v>0</v>
      </c>
      <c r="AE1264" s="94">
        <v>0</v>
      </c>
      <c r="AF1264" s="94">
        <v>0</v>
      </c>
      <c r="AG1264" s="94">
        <v>0</v>
      </c>
      <c r="AH1264" s="94">
        <v>0</v>
      </c>
      <c r="AI1264" s="49" t="s">
        <v>6659</v>
      </c>
      <c r="AJ1264" s="49"/>
      <c r="AK1264" s="48" t="str" cm="1">
        <f t="array" ref="AK1264">IFERROR(_xlfn.IFS(
AM1264="MPR ISSUE","PDH",
AM1264="BSS Hardware Issue","BSS",
AM1264="Sites strategiques, MLL, Pylone, etc.","ENVTECH",
AM1264="AKTIVCO DEFAUT GE &amp; POWER Cabinet","AKTIVCO",
AM1264="AKTIVCO Coupure ENEO &amp; Baisse de tension","AKTIVCO GRID ONLY",
AM1264="Coupure ENEO &amp; Baisse de tension","IHS GRID ONLY",
AM1264="Defaut GE &amp; POWER Cabinet","IHS",
AM1264="Sharing","Partners",
AM1264="Sites strategiques &amp; DataCenter","SST &amp; DC",
AM1264="Exclu","Exclu",
AM1264="SAT","SAT",
AM1264="SPARE-ISSUE","SPARE-ISSUE",
AM1264="Fiber CAmtel","TRANS_FO_CAMTEL",
AM1264="Fiber AOF","Fiber AOF",
AM1264="Projet OCM (HUAWEI)","TRAVAUX-HUAWEI",
AM1264="Projet OCM (NOKIA)","TRAVAUX-NOKIA",
AM1264="ACCESS-ISSUE","ACCESS-ISSUE",
AM1264="Projet OCM (ZTE, NOKIA, autres projets)","TRAVAUX OCM",
AM1264="No root CAuse","No root cause",
AM1264="ODU HS","PDH",
AM1264="IP &amp; VLAN","PDH",
AM1264="Warehouse HUAWEI","SPARE-ISSUE",
AM1264="SPARE-HS","SPARE-ISSUE",
AM1264="Power Telco","BSS",AM1264="no impacts","no impacts"
),"")</f>
        <v>no impacts</v>
      </c>
      <c r="AL1264" s="48" t="str" cm="1">
        <f t="array" ref="AL1264">IFERROR(_xlfn.IFS(
AM1264="MPR ISSUE","TX ISSUE",
AM1264="BSS Hardware Issue","RAN ISSUE",
AM1264="Sites strategiques, MLL, Pylone, etc.","ENVTECH",
AM1264="AKTIVCO DEFAUT GE &amp; POWER Cabinet","POWER ISSUE",
AM1264="AKTIVCO Coupure ENEO &amp; Baisse de tension","POWER ISSUE",
AM1264="Coupure ENEO &amp; Baisse de tension","POWER ISSUE",
AM1264="Defaut GE &amp; POWER Cabinet","POWER ISSUE",
AM1264="Sharing","POWER ISSUE",
AM1264="Sites strategiques &amp; DataCenter","POWER ISSUE",
AM1264="Exclu","Exclu",
AM1264="SAT","TX ISSUE",
AM1264="SPARE-ISSUE","SPARE-ISSUE",
AM1264="Fiber CAmtel","TX ISSUE",
AM1264="Fiber AOF","TX ISSUE",
AM1264="Projet OCM (HUAWEI)","TRAVAUX-HUAWEI",
AM1264="Projet OCM (NOKIA)","TRAVAUX -NOKIA",
AM1264="ACCESS-ISSUE","ACCESS-ISSUE",
AM1264="Projet OCM (ZTE, NOKIA, autres projets)","TRAVAUX OCM",
AM1264="No root CAuse","No root cause",
AM1264="ODU HS","TX ISSUE",
AM1264="IP &amp; VLAN","TX ISSUE",
AM1264="Warehouse HUAWEI","SPARE-ISSUE",
AM1264="SPARE-HS","SPARE-ISSUE",
AM1264="Power Telco","RAN ISSUE",AM1264="no impacts","no impacts"
),"")</f>
        <v>no impacts</v>
      </c>
      <c r="AM1264" s="67" t="s">
        <v>5605</v>
      </c>
      <c r="AN1264" s="48" t="str" cm="1">
        <f t="array" ref="AN1264">IFERROR(_xlfn.IFS(
AM1264="MPR ISSUE","ACTIVE",
AM1264="BSS Hardware Issue","ACTIVE",
AM1264="Sites strategiques, MLL, Pylone, etc.","PASSIVE",
AM1264="AKTIVCO DEFAUT GE &amp; POWER Cabinet","PASSIVE",
AM1264="AKTIVCO Coupure ENEO &amp; Baisse de tension","PASSIVE",
AM1264="Coupure ENEO &amp; Baisse de tension","PASSIVE",
AM1264="Defaut GE &amp; POWER Cabinet","PASSIVE",
AM1264="Sharing","PASSIVE",
AM1264="Sites strategiques &amp; DataCenter","PASSIVE",
AM1264="Exclu","Exclu",
AM1264="SAT","ACTIVE",
AM1264="SPARE-ISSUE","SPARE-ISSUE",
AM1264="Fiber CAmtel","ACTIVE",
AM1264="Fiber AOF","ACTIVE",
AM1264="Projet OCM (HUAWEI)","PLANNED WORKS",
AM1264="Projet OCM (NOKIA)","PLANNED WORKS",
AM1264="ACCESS-ISSUE","ACCESS-ISSUE",
AM1264="Projet OCM (ZTE, NOKIA, autres projets)","PLANNED WORKS",
AM1264="No root CAuse","No root cause",
AM1264="ODU HS","ACTIVE",
AM1264="IP &amp; VLAN","ACTIVE",
AM1264="Warehouse HUAWEI","SPARE-ISSUE",
AM1264="SPARE-HS","SPARE-ISSUE",
AM1264="Power Telco","ACTIVE", AM1264="no impacts","no impacts"
),"")</f>
        <v>no impacts</v>
      </c>
      <c r="AO1264" s="93" t="s">
        <v>5537</v>
      </c>
      <c r="AP1264" s="101" t="str">
        <f t="shared" si="37"/>
        <v>NRO_136</v>
      </c>
      <c r="AR1264" s="17" t="s">
        <v>5537</v>
      </c>
      <c r="AS1264" s="7" t="s">
        <v>5537</v>
      </c>
      <c r="AT1264" s="6"/>
      <c r="AU1264" s="7"/>
      <c r="AV1264" s="3" t="s">
        <v>5537</v>
      </c>
      <c r="AW1264" s="18" t="s">
        <v>5537</v>
      </c>
      <c r="AX1264" s="18" t="s">
        <v>5537</v>
      </c>
      <c r="AY1264" s="18" t="s">
        <v>5537</v>
      </c>
      <c r="AZ1264" s="18" t="s">
        <v>5537</v>
      </c>
      <c r="BA1264" s="18" t="s">
        <v>5537</v>
      </c>
      <c r="BB1264" s="18" t="s">
        <v>5537</v>
      </c>
      <c r="BC1264" s="18" t="s">
        <v>5537</v>
      </c>
      <c r="BD1264" s="18" t="s">
        <v>5537</v>
      </c>
      <c r="BE1264" s="18" t="s">
        <v>5537</v>
      </c>
      <c r="BF1264" s="18" t="s">
        <v>5537</v>
      </c>
      <c r="BG1264" s="18" t="s">
        <v>5537</v>
      </c>
      <c r="BH1264" s="18" t="s">
        <v>5537</v>
      </c>
      <c r="BI1264" s="9" t="s">
        <v>5537</v>
      </c>
      <c r="BJ1264" s="14"/>
      <c r="BK1264" s="14" t="s">
        <v>5537</v>
      </c>
      <c r="BL1264" s="14" t="str">
        <f>_xlfn.XLOOKUP(B1264,'[4]cell downs 18042026 17h'!$B:$B,'[4]cell downs 18042026 17h'!$B:$B,"")</f>
        <v/>
      </c>
      <c r="BM1264" s="14" t="str">
        <f>_xlfn.XLOOKUP(B1264,'[5]Cells Huawei 19042026 15h'!$B:$B,'[5]Cells Huawei 19042026 15h'!$B:$B,"")</f>
        <v/>
      </c>
      <c r="BN1264" s="9" t="str">
        <f>_xlfn.XLOOKUP(B1264,'[6]cells down 19042026 9H40'!$B:$B,'[6]cells down 19042026 9H40'!$B:$B,"")</f>
        <v/>
      </c>
      <c r="BO1264" s="9" t="s">
        <v>5537</v>
      </c>
      <c r="BP1264" s="9" t="s">
        <v>594</v>
      </c>
      <c r="BQ1264" s="115"/>
    </row>
    <row r="1265" spans="1:69" s="9" customFormat="1" x14ac:dyDescent="0.3">
      <c r="A1265" s="1" t="s">
        <v>3428</v>
      </c>
      <c r="B1265" s="8" t="s">
        <v>3429</v>
      </c>
      <c r="C1265" s="3" t="str">
        <f>_xlfn.XLOOKUP(B1265,'[1]daily break down'!$D:$D,'[1]daily break down'!$E:$E,"")</f>
        <v>NORD-OUEST</v>
      </c>
      <c r="D1265" s="1" t="s">
        <v>11</v>
      </c>
      <c r="E1265" s="1" t="s">
        <v>12</v>
      </c>
      <c r="F1265" s="3" t="s">
        <v>51</v>
      </c>
      <c r="G1265" s="1" t="s">
        <v>3430</v>
      </c>
      <c r="H1265" s="32" t="str">
        <f>_xlfn.XLOOKUP(B1265,[2]CALCULATION!$B:$B,[2]CALCULATION!$H:$H,"")</f>
        <v>HUAWEI</v>
      </c>
      <c r="I1265" s="28">
        <v>0</v>
      </c>
      <c r="J1265" s="28">
        <v>0</v>
      </c>
      <c r="K1265" s="28">
        <v>0</v>
      </c>
      <c r="L1265" s="28">
        <v>0</v>
      </c>
      <c r="M1265" s="28">
        <v>0</v>
      </c>
      <c r="N1265" s="28">
        <v>0</v>
      </c>
      <c r="O1265" s="28">
        <v>0</v>
      </c>
      <c r="P1265" s="28">
        <v>0</v>
      </c>
      <c r="Q1265" s="28">
        <v>0</v>
      </c>
      <c r="R1265" s="28">
        <v>0</v>
      </c>
      <c r="S1265" s="94">
        <v>0</v>
      </c>
      <c r="T1265" s="94">
        <f>_xlfn.XLOOKUP(B1265,'[3]Nur des jours'!$B:$B,'[3]Nur des jours'!$U:$U,"")</f>
        <v>0</v>
      </c>
      <c r="U1265" s="94">
        <v>0</v>
      </c>
      <c r="V1265" s="94">
        <v>2.4737967029360819</v>
      </c>
      <c r="W1265" s="94">
        <v>7.8545684909811592E-2</v>
      </c>
      <c r="X1265" s="94">
        <v>2.675261747609386E-4</v>
      </c>
      <c r="Y1265" s="94">
        <v>2.675261747609386E-4</v>
      </c>
      <c r="Z1265" s="94">
        <v>0</v>
      </c>
      <c r="AA1265" s="94">
        <v>0</v>
      </c>
      <c r="AB1265" s="94">
        <v>0</v>
      </c>
      <c r="AC1265" s="94">
        <f>_xlfn.XLOOKUP(B1265,'[3]Nur des jours'!$B:$B,'[3]Nur des jours'!$N:$N,"")</f>
        <v>0</v>
      </c>
      <c r="AD1265" s="94">
        <v>0</v>
      </c>
      <c r="AE1265" s="94">
        <v>0</v>
      </c>
      <c r="AF1265" s="94">
        <v>0</v>
      </c>
      <c r="AG1265" s="94">
        <v>0</v>
      </c>
      <c r="AH1265" s="94">
        <v>0</v>
      </c>
      <c r="AI1265" s="49" t="s">
        <v>6659</v>
      </c>
      <c r="AJ1265" s="49"/>
      <c r="AK1265" s="48" t="str" cm="1">
        <f t="array" ref="AK1265">IFERROR(_xlfn.IFS(
AM1265="MPR ISSUE","PDH",
AM1265="BSS Hardware Issue","BSS",
AM1265="Sites strategiques, MLL, Pylone, etc.","ENVTECH",
AM1265="AKTIVCO DEFAUT GE &amp; POWER Cabinet","AKTIVCO",
AM1265="AKTIVCO Coupure ENEO &amp; Baisse de tension","AKTIVCO GRID ONLY",
AM1265="Coupure ENEO &amp; Baisse de tension","IHS GRID ONLY",
AM1265="Defaut GE &amp; POWER Cabinet","IHS",
AM1265="Sharing","Partners",
AM1265="Sites strategiques &amp; DataCenter","SST &amp; DC",
AM1265="Exclu","Exclu",
AM1265="SAT","SAT",
AM1265="SPARE-ISSUE","SPARE-ISSUE",
AM1265="Fiber CAmtel","TRANS_FO_CAMTEL",
AM1265="Fiber AOF","Fiber AOF",
AM1265="Projet OCM (HUAWEI)","TRAVAUX-HUAWEI",
AM1265="Projet OCM (NOKIA)","TRAVAUX-NOKIA",
AM1265="ACCESS-ISSUE","ACCESS-ISSUE",
AM1265="Projet OCM (ZTE, NOKIA, autres projets)","TRAVAUX OCM",
AM1265="No root CAuse","No root cause",
AM1265="ODU HS","PDH",
AM1265="IP &amp; VLAN","PDH",
AM1265="Warehouse HUAWEI","SPARE-ISSUE",
AM1265="SPARE-HS","SPARE-ISSUE",
AM1265="Power Telco","BSS",AM1265="no impacts","no impacts"
),"")</f>
        <v>no impacts</v>
      </c>
      <c r="AL1265" s="48" t="str" cm="1">
        <f t="array" ref="AL1265">IFERROR(_xlfn.IFS(
AM1265="MPR ISSUE","TX ISSUE",
AM1265="BSS Hardware Issue","RAN ISSUE",
AM1265="Sites strategiques, MLL, Pylone, etc.","ENVTECH",
AM1265="AKTIVCO DEFAUT GE &amp; POWER Cabinet","POWER ISSUE",
AM1265="AKTIVCO Coupure ENEO &amp; Baisse de tension","POWER ISSUE",
AM1265="Coupure ENEO &amp; Baisse de tension","POWER ISSUE",
AM1265="Defaut GE &amp; POWER Cabinet","POWER ISSUE",
AM1265="Sharing","POWER ISSUE",
AM1265="Sites strategiques &amp; DataCenter","POWER ISSUE",
AM1265="Exclu","Exclu",
AM1265="SAT","TX ISSUE",
AM1265="SPARE-ISSUE","SPARE-ISSUE",
AM1265="Fiber CAmtel","TX ISSUE",
AM1265="Fiber AOF","TX ISSUE",
AM1265="Projet OCM (HUAWEI)","TRAVAUX-HUAWEI",
AM1265="Projet OCM (NOKIA)","TRAVAUX -NOKIA",
AM1265="ACCESS-ISSUE","ACCESS-ISSUE",
AM1265="Projet OCM (ZTE, NOKIA, autres projets)","TRAVAUX OCM",
AM1265="No root CAuse","No root cause",
AM1265="ODU HS","TX ISSUE",
AM1265="IP &amp; VLAN","TX ISSUE",
AM1265="Warehouse HUAWEI","SPARE-ISSUE",
AM1265="SPARE-HS","SPARE-ISSUE",
AM1265="Power Telco","RAN ISSUE",AM1265="no impacts","no impacts"
),"")</f>
        <v>no impacts</v>
      </c>
      <c r="AM1265" s="67" t="s">
        <v>5605</v>
      </c>
      <c r="AN1265" s="48" t="str" cm="1">
        <f t="array" ref="AN1265">IFERROR(_xlfn.IFS(
AM1265="MPR ISSUE","ACTIVE",
AM1265="BSS Hardware Issue","ACTIVE",
AM1265="Sites strategiques, MLL, Pylone, etc.","PASSIVE",
AM1265="AKTIVCO DEFAUT GE &amp; POWER Cabinet","PASSIVE",
AM1265="AKTIVCO Coupure ENEO &amp; Baisse de tension","PASSIVE",
AM1265="Coupure ENEO &amp; Baisse de tension","PASSIVE",
AM1265="Defaut GE &amp; POWER Cabinet","PASSIVE",
AM1265="Sharing","PASSIVE",
AM1265="Sites strategiques &amp; DataCenter","PASSIVE",
AM1265="Exclu","Exclu",
AM1265="SAT","ACTIVE",
AM1265="SPARE-ISSUE","SPARE-ISSUE",
AM1265="Fiber CAmtel","ACTIVE",
AM1265="Fiber AOF","ACTIVE",
AM1265="Projet OCM (HUAWEI)","PLANNED WORKS",
AM1265="Projet OCM (NOKIA)","PLANNED WORKS",
AM1265="ACCESS-ISSUE","ACCESS-ISSUE",
AM1265="Projet OCM (ZTE, NOKIA, autres projets)","PLANNED WORKS",
AM1265="No root CAuse","No root cause",
AM1265="ODU HS","ACTIVE",
AM1265="IP &amp; VLAN","ACTIVE",
AM1265="Warehouse HUAWEI","SPARE-ISSUE",
AM1265="SPARE-HS","SPARE-ISSUE",
AM1265="Power Telco","ACTIVE", AM1265="no impacts","no impacts"
),"")</f>
        <v>no impacts</v>
      </c>
      <c r="AO1265" s="93" t="s">
        <v>5537</v>
      </c>
      <c r="AP1265" s="101" t="str">
        <f t="shared" si="37"/>
        <v>NRO_138</v>
      </c>
      <c r="AR1265" s="17" t="s">
        <v>5537</v>
      </c>
      <c r="AS1265" s="7" t="s">
        <v>5537</v>
      </c>
      <c r="AT1265" s="6"/>
      <c r="AU1265" s="7"/>
      <c r="AV1265" s="3" t="s">
        <v>5537</v>
      </c>
      <c r="AW1265" s="18" t="s">
        <v>5537</v>
      </c>
      <c r="AX1265" s="18" t="s">
        <v>5537</v>
      </c>
      <c r="AY1265" s="18" t="s">
        <v>5537</v>
      </c>
      <c r="AZ1265" s="18" t="s">
        <v>5537</v>
      </c>
      <c r="BA1265" s="18" t="s">
        <v>5537</v>
      </c>
      <c r="BB1265" s="18" t="s">
        <v>5537</v>
      </c>
      <c r="BC1265" s="18" t="s">
        <v>5537</v>
      </c>
      <c r="BD1265" s="18" t="s">
        <v>5537</v>
      </c>
      <c r="BE1265" s="18" t="s">
        <v>5537</v>
      </c>
      <c r="BF1265" s="18" t="s">
        <v>5537</v>
      </c>
      <c r="BG1265" s="18" t="s">
        <v>5537</v>
      </c>
      <c r="BH1265" s="18" t="s">
        <v>5537</v>
      </c>
      <c r="BI1265" s="9" t="s">
        <v>5537</v>
      </c>
      <c r="BJ1265" s="14"/>
      <c r="BK1265" s="14" t="s">
        <v>5537</v>
      </c>
      <c r="BL1265" s="14" t="str">
        <f>_xlfn.XLOOKUP(B1265,'[4]cell downs 18042026 17h'!$B:$B,'[4]cell downs 18042026 17h'!$B:$B,"")</f>
        <v/>
      </c>
      <c r="BM1265" s="14" t="str">
        <f>_xlfn.XLOOKUP(B1265,'[5]Cells Huawei 19042026 15h'!$B:$B,'[5]Cells Huawei 19042026 15h'!$B:$B,"")</f>
        <v/>
      </c>
      <c r="BN1265" s="9" t="str">
        <f>_xlfn.XLOOKUP(B1265,'[6]cells down 19042026 9H40'!$B:$B,'[6]cells down 19042026 9H40'!$B:$B,"")</f>
        <v/>
      </c>
      <c r="BO1265" s="9" t="s">
        <v>3429</v>
      </c>
      <c r="BP1265" s="9" t="s">
        <v>5537</v>
      </c>
      <c r="BQ1265" s="115"/>
    </row>
    <row r="1266" spans="1:69" s="9" customFormat="1" ht="27.45" customHeight="1" x14ac:dyDescent="0.3">
      <c r="A1266" s="1" t="s">
        <v>3379</v>
      </c>
      <c r="B1266" s="8" t="s">
        <v>3380</v>
      </c>
      <c r="C1266" s="3" t="str">
        <f>_xlfn.XLOOKUP(B1266,'[1]daily break down'!$D:$D,'[1]daily break down'!$E:$E,"")</f>
        <v>EXTREME-NORD</v>
      </c>
      <c r="D1266" s="1" t="s">
        <v>11</v>
      </c>
      <c r="E1266" s="1" t="s">
        <v>237</v>
      </c>
      <c r="F1266" s="3" t="s">
        <v>55</v>
      </c>
      <c r="G1266" s="1" t="s">
        <v>3379</v>
      </c>
      <c r="H1266" s="32" t="str">
        <f>_xlfn.XLOOKUP(B1266,[2]CALCULATION!$B:$B,[2]CALCULATION!$H:$H,"")</f>
        <v>HUAWEI</v>
      </c>
      <c r="I1266" s="28">
        <v>0</v>
      </c>
      <c r="J1266" s="28">
        <v>0</v>
      </c>
      <c r="K1266" s="28">
        <v>0</v>
      </c>
      <c r="L1266" s="28">
        <v>0</v>
      </c>
      <c r="M1266" s="28">
        <v>0</v>
      </c>
      <c r="N1266" s="28">
        <v>0</v>
      </c>
      <c r="O1266" s="28">
        <v>0</v>
      </c>
      <c r="P1266" s="28">
        <v>0</v>
      </c>
      <c r="Q1266" s="28">
        <v>0</v>
      </c>
      <c r="R1266" s="28">
        <v>0</v>
      </c>
      <c r="S1266" s="94">
        <v>0</v>
      </c>
      <c r="T1266" s="94">
        <f>_xlfn.XLOOKUP(B1266,'[3]Nur des jours'!$B:$B,'[3]Nur des jours'!$U:$U,"")</f>
        <v>0</v>
      </c>
      <c r="U1266" s="94">
        <v>0</v>
      </c>
      <c r="V1266" s="94">
        <v>0.58317139082221126</v>
      </c>
      <c r="W1266" s="94">
        <v>6.7773297606104439E-3</v>
      </c>
      <c r="X1266" s="94">
        <v>1.2484554822177136E-3</v>
      </c>
      <c r="Y1266" s="94">
        <v>1.7835078317395909E-4</v>
      </c>
      <c r="Z1266" s="94">
        <v>0</v>
      </c>
      <c r="AA1266" s="94">
        <v>0</v>
      </c>
      <c r="AB1266" s="94">
        <v>0</v>
      </c>
      <c r="AC1266" s="94">
        <f>_xlfn.XLOOKUP(B1266,'[3]Nur des jours'!$B:$B,'[3]Nur des jours'!$N:$N,"")</f>
        <v>0</v>
      </c>
      <c r="AD1266" s="94">
        <v>0</v>
      </c>
      <c r="AE1266" s="94">
        <v>0</v>
      </c>
      <c r="AF1266" s="94">
        <v>0</v>
      </c>
      <c r="AG1266" s="94">
        <v>0</v>
      </c>
      <c r="AH1266" s="94">
        <v>0</v>
      </c>
      <c r="AI1266" s="49" t="s">
        <v>6659</v>
      </c>
      <c r="AJ1266" s="49"/>
      <c r="AK1266" s="48" t="str" cm="1">
        <f t="array" ref="AK1266">IFERROR(_xlfn.IFS(
AM1266="MPR ISSUE","PDH",
AM1266="BSS Hardware Issue","BSS",
AM1266="Sites strategiques, MLL, Pylone, etc.","ENVTECH",
AM1266="AKTIVCO DEFAUT GE &amp; POWER Cabinet","AKTIVCO",
AM1266="AKTIVCO Coupure ENEO &amp; Baisse de tension","AKTIVCO GRID ONLY",
AM1266="Coupure ENEO &amp; Baisse de tension","IHS GRID ONLY",
AM1266="Defaut GE &amp; POWER Cabinet","IHS",
AM1266="Sharing","Partners",
AM1266="Sites strategiques &amp; DataCenter","SST &amp; DC",
AM1266="Exclu","Exclu",
AM1266="SAT","SAT",
AM1266="SPARE-ISSUE","SPARE-ISSUE",
AM1266="Fiber CAmtel","TRANS_FO_CAMTEL",
AM1266="Fiber AOF","Fiber AOF",
AM1266="Projet OCM (HUAWEI)","TRAVAUX-HUAWEI",
AM1266="Projet OCM (NOKIA)","TRAVAUX-NOKIA",
AM1266="ACCESS-ISSUE","ACCESS-ISSUE",
AM1266="Projet OCM (ZTE, NOKIA, autres projets)","TRAVAUX OCM",
AM1266="No root CAuse","No root cause",
AM1266="ODU HS","PDH",
AM1266="IP &amp; VLAN","PDH",
AM1266="Warehouse HUAWEI","SPARE-ISSUE",
AM1266="SPARE-HS","SPARE-ISSUE",
AM1266="Power Telco","BSS",AM1266="no impacts","no impacts"
),"")</f>
        <v>no impacts</v>
      </c>
      <c r="AL1266" s="48" t="str" cm="1">
        <f t="array" ref="AL1266">IFERROR(_xlfn.IFS(
AM1266="MPR ISSUE","TX ISSUE",
AM1266="BSS Hardware Issue","RAN ISSUE",
AM1266="Sites strategiques, MLL, Pylone, etc.","ENVTECH",
AM1266="AKTIVCO DEFAUT GE &amp; POWER Cabinet","POWER ISSUE",
AM1266="AKTIVCO Coupure ENEO &amp; Baisse de tension","POWER ISSUE",
AM1266="Coupure ENEO &amp; Baisse de tension","POWER ISSUE",
AM1266="Defaut GE &amp; POWER Cabinet","POWER ISSUE",
AM1266="Sharing","POWER ISSUE",
AM1266="Sites strategiques &amp; DataCenter","POWER ISSUE",
AM1266="Exclu","Exclu",
AM1266="SAT","TX ISSUE",
AM1266="SPARE-ISSUE","SPARE-ISSUE",
AM1266="Fiber CAmtel","TX ISSUE",
AM1266="Fiber AOF","TX ISSUE",
AM1266="Projet OCM (HUAWEI)","TRAVAUX-HUAWEI",
AM1266="Projet OCM (NOKIA)","TRAVAUX -NOKIA",
AM1266="ACCESS-ISSUE","ACCESS-ISSUE",
AM1266="Projet OCM (ZTE, NOKIA, autres projets)","TRAVAUX OCM",
AM1266="No root CAuse","No root cause",
AM1266="ODU HS","TX ISSUE",
AM1266="IP &amp; VLAN","TX ISSUE",
AM1266="Warehouse HUAWEI","SPARE-ISSUE",
AM1266="SPARE-HS","SPARE-ISSUE",
AM1266="Power Telco","RAN ISSUE",AM1266="no impacts","no impacts"
),"")</f>
        <v>no impacts</v>
      </c>
      <c r="AM1266" s="67" t="s">
        <v>5605</v>
      </c>
      <c r="AN1266" s="48" t="str" cm="1">
        <f t="array" ref="AN1266">IFERROR(_xlfn.IFS(
AM1266="MPR ISSUE","ACTIVE",
AM1266="BSS Hardware Issue","ACTIVE",
AM1266="Sites strategiques, MLL, Pylone, etc.","PASSIVE",
AM1266="AKTIVCO DEFAUT GE &amp; POWER Cabinet","PASSIVE",
AM1266="AKTIVCO Coupure ENEO &amp; Baisse de tension","PASSIVE",
AM1266="Coupure ENEO &amp; Baisse de tension","PASSIVE",
AM1266="Defaut GE &amp; POWER Cabinet","PASSIVE",
AM1266="Sharing","PASSIVE",
AM1266="Sites strategiques &amp; DataCenter","PASSIVE",
AM1266="Exclu","Exclu",
AM1266="SAT","ACTIVE",
AM1266="SPARE-ISSUE","SPARE-ISSUE",
AM1266="Fiber CAmtel","ACTIVE",
AM1266="Fiber AOF","ACTIVE",
AM1266="Projet OCM (HUAWEI)","PLANNED WORKS",
AM1266="Projet OCM (NOKIA)","PLANNED WORKS",
AM1266="ACCESS-ISSUE","ACCESS-ISSUE",
AM1266="Projet OCM (ZTE, NOKIA, autres projets)","PLANNED WORKS",
AM1266="No root CAuse","No root cause",
AM1266="ODU HS","ACTIVE",
AM1266="IP &amp; VLAN","ACTIVE",
AM1266="Warehouse HUAWEI","SPARE-ISSUE",
AM1266="SPARE-HS","SPARE-ISSUE",
AM1266="Power Telco","ACTIVE", AM1266="no impacts","no impacts"
),"")</f>
        <v>no impacts</v>
      </c>
      <c r="AO1266" s="101" t="s">
        <v>6356</v>
      </c>
      <c r="AP1266" s="101" t="str">
        <f t="shared" si="37"/>
        <v>EXN_007</v>
      </c>
      <c r="AR1266" s="17" t="s">
        <v>5537</v>
      </c>
      <c r="AS1266" s="7" t="s">
        <v>5537</v>
      </c>
      <c r="AT1266" s="6"/>
      <c r="AU1266" s="7"/>
      <c r="AV1266" s="3" t="s">
        <v>5537</v>
      </c>
      <c r="AW1266" s="18" t="s">
        <v>5537</v>
      </c>
      <c r="AX1266" s="18" t="s">
        <v>5537</v>
      </c>
      <c r="AY1266" s="18" t="s">
        <v>5537</v>
      </c>
      <c r="AZ1266" s="18" t="s">
        <v>5537</v>
      </c>
      <c r="BA1266" s="18" t="s">
        <v>5537</v>
      </c>
      <c r="BB1266" s="18" t="s">
        <v>5537</v>
      </c>
      <c r="BC1266" s="18" t="s">
        <v>5537</v>
      </c>
      <c r="BD1266" s="18" t="s">
        <v>5537</v>
      </c>
      <c r="BE1266" s="18" t="s">
        <v>5537</v>
      </c>
      <c r="BF1266" s="18" t="s">
        <v>6357</v>
      </c>
      <c r="BG1266" s="18" t="s">
        <v>6358</v>
      </c>
      <c r="BH1266" s="18" t="s">
        <v>6359</v>
      </c>
      <c r="BI1266" s="9" t="s">
        <v>5537</v>
      </c>
      <c r="BJ1266" s="14"/>
      <c r="BK1266" s="14" t="s">
        <v>5537</v>
      </c>
      <c r="BL1266" s="14" t="str">
        <f>_xlfn.XLOOKUP(B1266,'[4]cell downs 18042026 17h'!$B:$B,'[4]cell downs 18042026 17h'!$B:$B,"")</f>
        <v/>
      </c>
      <c r="BM1266" s="14" t="str">
        <f>_xlfn.XLOOKUP(B1266,'[5]Cells Huawei 19042026 15h'!$B:$B,'[5]Cells Huawei 19042026 15h'!$B:$B,"")</f>
        <v/>
      </c>
      <c r="BN1266" s="9" t="str">
        <f>_xlfn.XLOOKUP(B1266,'[6]cells down 19042026 9H40'!$B:$B,'[6]cells down 19042026 9H40'!$B:$B,"")</f>
        <v/>
      </c>
      <c r="BO1266" s="9" t="s">
        <v>3380</v>
      </c>
      <c r="BP1266" s="9" t="s">
        <v>5459</v>
      </c>
      <c r="BQ1266" s="115"/>
    </row>
    <row r="1267" spans="1:69" s="9" customFormat="1" x14ac:dyDescent="0.3">
      <c r="A1267" s="1" t="s">
        <v>2783</v>
      </c>
      <c r="B1267" s="8" t="s">
        <v>2784</v>
      </c>
      <c r="C1267" s="3" t="str">
        <f>_xlfn.XLOOKUP(B1267,'[1]daily break down'!$D:$D,'[1]daily break down'!$E:$E,"")</f>
        <v>SUD-OUEST</v>
      </c>
      <c r="D1267" s="1" t="s">
        <v>11</v>
      </c>
      <c r="E1267" s="1" t="s">
        <v>145</v>
      </c>
      <c r="F1267" s="3" t="s">
        <v>13</v>
      </c>
      <c r="G1267" s="1" t="s">
        <v>63</v>
      </c>
      <c r="H1267" s="32" t="str">
        <f>_xlfn.XLOOKUP(B1267,[2]CALCULATION!$B:$B,[2]CALCULATION!$H:$H,"")</f>
        <v>Huawei</v>
      </c>
      <c r="I1267" s="28">
        <v>2.654662232152794</v>
      </c>
      <c r="J1267" s="28">
        <v>8.5251674357152446E-2</v>
      </c>
      <c r="K1267" s="28">
        <v>0</v>
      </c>
      <c r="L1267" s="28">
        <v>0</v>
      </c>
      <c r="M1267" s="28">
        <v>0</v>
      </c>
      <c r="N1267" s="28">
        <v>0</v>
      </c>
      <c r="O1267" s="28">
        <v>0</v>
      </c>
      <c r="P1267" s="28">
        <v>0.81434967597229713</v>
      </c>
      <c r="Q1267" s="28">
        <v>0.53175286003315891</v>
      </c>
      <c r="R1267" s="28">
        <v>0</v>
      </c>
      <c r="S1267" s="94">
        <v>0</v>
      </c>
      <c r="T1267" s="94">
        <f>_xlfn.XLOOKUP(B1267,'[3]Nur des jours'!$B:$B,'[3]Nur des jours'!$U:$U,"")</f>
        <v>0</v>
      </c>
      <c r="U1267" s="94">
        <v>0</v>
      </c>
      <c r="V1267" s="94">
        <v>0</v>
      </c>
      <c r="W1267" s="94">
        <v>0</v>
      </c>
      <c r="X1267" s="94">
        <v>0.22919859145685484</v>
      </c>
      <c r="Y1267" s="94">
        <v>8.9175391586979543E-5</v>
      </c>
      <c r="Z1267" s="94">
        <v>0</v>
      </c>
      <c r="AA1267" s="94">
        <v>0</v>
      </c>
      <c r="AB1267" s="94">
        <v>0</v>
      </c>
      <c r="AC1267" s="94">
        <f>_xlfn.XLOOKUP(B1267,'[3]Nur des jours'!$B:$B,'[3]Nur des jours'!$N:$N,"")</f>
        <v>0</v>
      </c>
      <c r="AD1267" s="94">
        <v>0</v>
      </c>
      <c r="AE1267" s="94">
        <v>0</v>
      </c>
      <c r="AF1267" s="94">
        <v>0</v>
      </c>
      <c r="AG1267" s="94">
        <v>0</v>
      </c>
      <c r="AH1267" s="94">
        <v>0</v>
      </c>
      <c r="AI1267" s="49" t="s">
        <v>5559</v>
      </c>
      <c r="AJ1267" s="49"/>
      <c r="AK1267" s="48" t="str" cm="1">
        <f t="array" ref="AK1267">IFERROR(_xlfn.IFS(
AM1267="MPR ISSUE","PDH",
AM1267="BSS Hardware Issue","BSS",
AM1267="Sites strategiques, MLL, Pylone, etc.","ENVTECH",
AM1267="AKTIVCO DEFAUT GE &amp; POWER Cabinet","AKTIVCO",
AM1267="AKTIVCO Coupure ENEO &amp; Baisse de tension","AKTIVCO GRID ONLY",
AM1267="Coupure ENEO &amp; Baisse de tension","IHS GRID ONLY",
AM1267="Defaut GE &amp; POWER Cabinet","IHS",
AM1267="Sharing","Partners",
AM1267="Sites strategiques &amp; DataCenter","SST &amp; DC",
AM1267="Exclu","Exclu",
AM1267="SAT","SAT",
AM1267="SPARE-ISSUE","SPARE-ISSUE",
AM1267="Fiber CAmtel","TRANS_FO_CAMTEL",
AM1267="Fiber AOF","Fiber AOF",
AM1267="Projet OCM (HUAWEI)","TRAVAUX-HUAWEI",
AM1267="Projet OCM (NOKIA)","TRAVAUX-NOKIA",
AM1267="ACCESS-ISSUE","ACCESS-ISSUE",
AM1267="Projet OCM (ZTE, NOKIA, autres projets)","TRAVAUX OCM",
AM1267="No root CAuse","No root cause",
AM1267="ODU HS","PDH",
AM1267="IP &amp; VLAN","PDH",
AM1267="Warehouse HUAWEI","SPARE-ISSUE",
AM1267="SPARE-HS","SPARE-ISSUE",
AM1267="Power Telco","BSS",AM1267="no impacts","no impacts"
),"")</f>
        <v>no impacts</v>
      </c>
      <c r="AL1267" s="48" t="str" cm="1">
        <f t="array" ref="AL1267">IFERROR(_xlfn.IFS(
AM1267="MPR ISSUE","TX ISSUE",
AM1267="BSS Hardware Issue","RAN ISSUE",
AM1267="Sites strategiques, MLL, Pylone, etc.","ENVTECH",
AM1267="AKTIVCO DEFAUT GE &amp; POWER Cabinet","POWER ISSUE",
AM1267="AKTIVCO Coupure ENEO &amp; Baisse de tension","POWER ISSUE",
AM1267="Coupure ENEO &amp; Baisse de tension","POWER ISSUE",
AM1267="Defaut GE &amp; POWER Cabinet","POWER ISSUE",
AM1267="Sharing","POWER ISSUE",
AM1267="Sites strategiques &amp; DataCenter","POWER ISSUE",
AM1267="Exclu","Exclu",
AM1267="SAT","TX ISSUE",
AM1267="SPARE-ISSUE","SPARE-ISSUE",
AM1267="Fiber CAmtel","TX ISSUE",
AM1267="Fiber AOF","TX ISSUE",
AM1267="Projet OCM (HUAWEI)","TRAVAUX-HUAWEI",
AM1267="Projet OCM (NOKIA)","TRAVAUX -NOKIA",
AM1267="ACCESS-ISSUE","ACCESS-ISSUE",
AM1267="Projet OCM (ZTE, NOKIA, autres projets)","TRAVAUX OCM",
AM1267="No root CAuse","No root cause",
AM1267="ODU HS","TX ISSUE",
AM1267="IP &amp; VLAN","TX ISSUE",
AM1267="Warehouse HUAWEI","SPARE-ISSUE",
AM1267="SPARE-HS","SPARE-ISSUE",
AM1267="Power Telco","RAN ISSUE",AM1267="no impacts","no impacts"
),"")</f>
        <v>no impacts</v>
      </c>
      <c r="AM1267" s="67" t="s">
        <v>5605</v>
      </c>
      <c r="AN1267" s="48" t="str" cm="1">
        <f t="array" ref="AN1267">IFERROR(_xlfn.IFS(
AM1267="MPR ISSUE","ACTIVE",
AM1267="BSS Hardware Issue","ACTIVE",
AM1267="Sites strategiques, MLL, Pylone, etc.","PASSIVE",
AM1267="AKTIVCO DEFAUT GE &amp; POWER Cabinet","PASSIVE",
AM1267="AKTIVCO Coupure ENEO &amp; Baisse de tension","PASSIVE",
AM1267="Coupure ENEO &amp; Baisse de tension","PASSIVE",
AM1267="Defaut GE &amp; POWER Cabinet","PASSIVE",
AM1267="Sharing","PASSIVE",
AM1267="Sites strategiques &amp; DataCenter","PASSIVE",
AM1267="Exclu","Exclu",
AM1267="SAT","ACTIVE",
AM1267="SPARE-ISSUE","SPARE-ISSUE",
AM1267="Fiber CAmtel","ACTIVE",
AM1267="Fiber AOF","ACTIVE",
AM1267="Projet OCM (HUAWEI)","PLANNED WORKS",
AM1267="Projet OCM (NOKIA)","PLANNED WORKS",
AM1267="ACCESS-ISSUE","ACCESS-ISSUE",
AM1267="Projet OCM (ZTE, NOKIA, autres projets)","PLANNED WORKS",
AM1267="No root CAuse","No root cause",
AM1267="ODU HS","ACTIVE",
AM1267="IP &amp; VLAN","ACTIVE",
AM1267="Warehouse HUAWEI","SPARE-ISSUE",
AM1267="SPARE-HS","SPARE-ISSUE",
AM1267="Power Telco","ACTIVE", AM1267="no impacts","no impacts"
),"")</f>
        <v>no impacts</v>
      </c>
      <c r="AO1267" s="93" t="s">
        <v>5537</v>
      </c>
      <c r="AP1267" s="101" t="str">
        <f t="shared" si="37"/>
        <v>SUO_188</v>
      </c>
      <c r="AR1267" s="17" t="s">
        <v>5537</v>
      </c>
      <c r="AS1267" s="7" t="s">
        <v>5537</v>
      </c>
      <c r="AT1267" s="6"/>
      <c r="AU1267" s="7"/>
      <c r="AV1267" s="3" t="s">
        <v>5537</v>
      </c>
      <c r="AW1267" s="18" t="s">
        <v>5537</v>
      </c>
      <c r="AX1267" s="18" t="s">
        <v>5537</v>
      </c>
      <c r="AY1267" s="18" t="s">
        <v>5537</v>
      </c>
      <c r="AZ1267" s="18" t="s">
        <v>5537</v>
      </c>
      <c r="BA1267" s="18" t="s">
        <v>5537</v>
      </c>
      <c r="BB1267" s="18" t="s">
        <v>5537</v>
      </c>
      <c r="BC1267" s="18" t="s">
        <v>5537</v>
      </c>
      <c r="BD1267" s="18" t="s">
        <v>5537</v>
      </c>
      <c r="BE1267" s="18" t="s">
        <v>5537</v>
      </c>
      <c r="BF1267" s="18" t="s">
        <v>5537</v>
      </c>
      <c r="BG1267" s="18" t="s">
        <v>5537</v>
      </c>
      <c r="BH1267" s="18" t="s">
        <v>5537</v>
      </c>
      <c r="BI1267" s="9" t="s">
        <v>5537</v>
      </c>
      <c r="BJ1267" s="14"/>
      <c r="BK1267" s="14" t="s">
        <v>5537</v>
      </c>
      <c r="BL1267" s="14" t="str">
        <f>_xlfn.XLOOKUP(B1267,'[4]cell downs 18042026 17h'!$B:$B,'[4]cell downs 18042026 17h'!$B:$B,"")</f>
        <v/>
      </c>
      <c r="BM1267" s="14" t="str">
        <f>_xlfn.XLOOKUP(B1267,'[5]Cells Huawei 19042026 15h'!$B:$B,'[5]Cells Huawei 19042026 15h'!$B:$B,"")</f>
        <v/>
      </c>
      <c r="BN1267" s="9" t="str">
        <f>_xlfn.XLOOKUP(B1267,'[6]cells down 19042026 9H40'!$B:$B,'[6]cells down 19042026 9H40'!$B:$B,"")</f>
        <v/>
      </c>
      <c r="BO1267" s="9" t="s">
        <v>2784</v>
      </c>
      <c r="BP1267" s="9" t="s">
        <v>12</v>
      </c>
      <c r="BQ1267" s="115"/>
    </row>
    <row r="1268" spans="1:69" s="9" customFormat="1" x14ac:dyDescent="0.3">
      <c r="A1268" s="1" t="s">
        <v>4064</v>
      </c>
      <c r="B1268" s="8" t="s">
        <v>4065</v>
      </c>
      <c r="C1268" s="3" t="str">
        <f>_xlfn.XLOOKUP(B1268,'[1]daily break down'!$D:$D,'[1]daily break down'!$E:$E,"")</f>
        <v>OUEST</v>
      </c>
      <c r="D1268" s="1" t="s">
        <v>11</v>
      </c>
      <c r="E1268" s="1" t="s">
        <v>12</v>
      </c>
      <c r="F1268" s="3" t="s">
        <v>102</v>
      </c>
      <c r="G1268" s="1" t="s">
        <v>4064</v>
      </c>
      <c r="H1268" s="32" t="str">
        <f>_xlfn.XLOOKUP(B1268,[2]CALCULATION!$B:$B,[2]CALCULATION!$H:$H,"")</f>
        <v>HUAWEI</v>
      </c>
      <c r="I1268" s="28">
        <v>0</v>
      </c>
      <c r="J1268" s="28">
        <v>0</v>
      </c>
      <c r="K1268" s="28">
        <v>0</v>
      </c>
      <c r="L1268" s="28">
        <v>0</v>
      </c>
      <c r="M1268" s="28">
        <v>0</v>
      </c>
      <c r="N1268" s="28">
        <v>0</v>
      </c>
      <c r="O1268" s="28">
        <v>0</v>
      </c>
      <c r="P1268" s="28">
        <v>0</v>
      </c>
      <c r="Q1268" s="28">
        <v>0</v>
      </c>
      <c r="R1268" s="28">
        <v>0</v>
      </c>
      <c r="S1268" s="94">
        <v>0</v>
      </c>
      <c r="T1268" s="94">
        <f>_xlfn.XLOOKUP(B1268,'[3]Nur des jours'!$B:$B,'[3]Nur des jours'!$U:$U,"")</f>
        <v>0</v>
      </c>
      <c r="U1268" s="94">
        <v>0</v>
      </c>
      <c r="V1268" s="94">
        <v>1.3316026173334132</v>
      </c>
      <c r="W1268" s="94">
        <v>0</v>
      </c>
      <c r="X1268" s="94">
        <v>0</v>
      </c>
      <c r="Y1268" s="94">
        <v>8.9175391586979543E-5</v>
      </c>
      <c r="Z1268" s="94">
        <v>0</v>
      </c>
      <c r="AA1268" s="94">
        <v>0</v>
      </c>
      <c r="AB1268" s="94">
        <v>0</v>
      </c>
      <c r="AC1268" s="94">
        <f>_xlfn.XLOOKUP(B1268,'[3]Nur des jours'!$B:$B,'[3]Nur des jours'!$N:$N,"")</f>
        <v>0</v>
      </c>
      <c r="AD1268" s="94">
        <v>0</v>
      </c>
      <c r="AE1268" s="94">
        <v>0</v>
      </c>
      <c r="AF1268" s="94">
        <v>0</v>
      </c>
      <c r="AG1268" s="94">
        <v>0</v>
      </c>
      <c r="AH1268" s="94">
        <v>0</v>
      </c>
      <c r="AI1268" s="49" t="s">
        <v>5559</v>
      </c>
      <c r="AJ1268" s="49"/>
      <c r="AK1268" s="48" t="str" cm="1">
        <f t="array" ref="AK1268">IFERROR(_xlfn.IFS(
AM1268="MPR ISSUE","PDH",
AM1268="BSS Hardware Issue","BSS",
AM1268="Sites strategiques, MLL, Pylone, etc.","ENVTECH",
AM1268="AKTIVCO DEFAUT GE &amp; POWER Cabinet","AKTIVCO",
AM1268="AKTIVCO Coupure ENEO &amp; Baisse de tension","AKTIVCO GRID ONLY",
AM1268="Coupure ENEO &amp; Baisse de tension","IHS GRID ONLY",
AM1268="Defaut GE &amp; POWER Cabinet","IHS",
AM1268="Sharing","Partners",
AM1268="Sites strategiques &amp; DataCenter","SST &amp; DC",
AM1268="Exclu","Exclu",
AM1268="SAT","SAT",
AM1268="SPARE-ISSUE","SPARE-ISSUE",
AM1268="Fiber CAmtel","TRANS_FO_CAMTEL",
AM1268="Fiber AOF","Fiber AOF",
AM1268="Projet OCM (HUAWEI)","TRAVAUX-HUAWEI",
AM1268="Projet OCM (NOKIA)","TRAVAUX-NOKIA",
AM1268="ACCESS-ISSUE","ACCESS-ISSUE",
AM1268="Projet OCM (ZTE, NOKIA, autres projets)","TRAVAUX OCM",
AM1268="No root CAuse","No root cause",
AM1268="ODU HS","PDH",
AM1268="IP &amp; VLAN","PDH",
AM1268="Warehouse HUAWEI","SPARE-ISSUE",
AM1268="SPARE-HS","SPARE-ISSUE",
AM1268="Power Telco","BSS",AM1268="no impacts","no impacts"
),"")</f>
        <v>no impacts</v>
      </c>
      <c r="AL1268" s="48" t="str" cm="1">
        <f t="array" ref="AL1268">IFERROR(_xlfn.IFS(
AM1268="MPR ISSUE","TX ISSUE",
AM1268="BSS Hardware Issue","RAN ISSUE",
AM1268="Sites strategiques, MLL, Pylone, etc.","ENVTECH",
AM1268="AKTIVCO DEFAUT GE &amp; POWER Cabinet","POWER ISSUE",
AM1268="AKTIVCO Coupure ENEO &amp; Baisse de tension","POWER ISSUE",
AM1268="Coupure ENEO &amp; Baisse de tension","POWER ISSUE",
AM1268="Defaut GE &amp; POWER Cabinet","POWER ISSUE",
AM1268="Sharing","POWER ISSUE",
AM1268="Sites strategiques &amp; DataCenter","POWER ISSUE",
AM1268="Exclu","Exclu",
AM1268="SAT","TX ISSUE",
AM1268="SPARE-ISSUE","SPARE-ISSUE",
AM1268="Fiber CAmtel","TX ISSUE",
AM1268="Fiber AOF","TX ISSUE",
AM1268="Projet OCM (HUAWEI)","TRAVAUX-HUAWEI",
AM1268="Projet OCM (NOKIA)","TRAVAUX -NOKIA",
AM1268="ACCESS-ISSUE","ACCESS-ISSUE",
AM1268="Projet OCM (ZTE, NOKIA, autres projets)","TRAVAUX OCM",
AM1268="No root CAuse","No root cause",
AM1268="ODU HS","TX ISSUE",
AM1268="IP &amp; VLAN","TX ISSUE",
AM1268="Warehouse HUAWEI","SPARE-ISSUE",
AM1268="SPARE-HS","SPARE-ISSUE",
AM1268="Power Telco","RAN ISSUE",AM1268="no impacts","no impacts"
),"")</f>
        <v>no impacts</v>
      </c>
      <c r="AM1268" s="67" t="s">
        <v>5605</v>
      </c>
      <c r="AN1268" s="48" t="str" cm="1">
        <f t="array" ref="AN1268">IFERROR(_xlfn.IFS(
AM1268="MPR ISSUE","ACTIVE",
AM1268="BSS Hardware Issue","ACTIVE",
AM1268="Sites strategiques, MLL, Pylone, etc.","PASSIVE",
AM1268="AKTIVCO DEFAUT GE &amp; POWER Cabinet","PASSIVE",
AM1268="AKTIVCO Coupure ENEO &amp; Baisse de tension","PASSIVE",
AM1268="Coupure ENEO &amp; Baisse de tension","PASSIVE",
AM1268="Defaut GE &amp; POWER Cabinet","PASSIVE",
AM1268="Sharing","PASSIVE",
AM1268="Sites strategiques &amp; DataCenter","PASSIVE",
AM1268="Exclu","Exclu",
AM1268="SAT","ACTIVE",
AM1268="SPARE-ISSUE","SPARE-ISSUE",
AM1268="Fiber CAmtel","ACTIVE",
AM1268="Fiber AOF","ACTIVE",
AM1268="Projet OCM (HUAWEI)","PLANNED WORKS",
AM1268="Projet OCM (NOKIA)","PLANNED WORKS",
AM1268="ACCESS-ISSUE","ACCESS-ISSUE",
AM1268="Projet OCM (ZTE, NOKIA, autres projets)","PLANNED WORKS",
AM1268="No root CAuse","No root cause",
AM1268="ODU HS","ACTIVE",
AM1268="IP &amp; VLAN","ACTIVE",
AM1268="Warehouse HUAWEI","SPARE-ISSUE",
AM1268="SPARE-HS","SPARE-ISSUE",
AM1268="Power Telco","ACTIVE", AM1268="no impacts","no impacts"
),"")</f>
        <v>no impacts</v>
      </c>
      <c r="AO1268" s="93" t="s">
        <v>5537</v>
      </c>
      <c r="AP1268" s="101" t="str">
        <f t="shared" si="37"/>
        <v>OST_051</v>
      </c>
      <c r="AR1268" s="17" t="s">
        <v>5537</v>
      </c>
      <c r="AS1268" s="7" t="s">
        <v>5537</v>
      </c>
      <c r="AT1268" s="6"/>
      <c r="AU1268" s="7"/>
      <c r="AV1268" s="3" t="s">
        <v>5537</v>
      </c>
      <c r="AW1268" s="18" t="s">
        <v>5537</v>
      </c>
      <c r="AX1268" s="18" t="s">
        <v>5537</v>
      </c>
      <c r="AY1268" s="18" t="s">
        <v>5537</v>
      </c>
      <c r="AZ1268" s="18" t="s">
        <v>5537</v>
      </c>
      <c r="BA1268" s="18" t="s">
        <v>5537</v>
      </c>
      <c r="BB1268" s="18" t="s">
        <v>5537</v>
      </c>
      <c r="BC1268" s="18" t="s">
        <v>5537</v>
      </c>
      <c r="BD1268" s="18" t="s">
        <v>5537</v>
      </c>
      <c r="BE1268" s="18" t="s">
        <v>5537</v>
      </c>
      <c r="BF1268" s="18" t="s">
        <v>5537</v>
      </c>
      <c r="BG1268" s="18" t="s">
        <v>5537</v>
      </c>
      <c r="BH1268" s="18" t="s">
        <v>5537</v>
      </c>
      <c r="BI1268" s="9" t="s">
        <v>5537</v>
      </c>
      <c r="BJ1268" s="14"/>
      <c r="BK1268" s="14" t="s">
        <v>5537</v>
      </c>
      <c r="BL1268" s="14" t="str">
        <f>_xlfn.XLOOKUP(B1268,'[4]cell downs 18042026 17h'!$B:$B,'[4]cell downs 18042026 17h'!$B:$B,"")</f>
        <v/>
      </c>
      <c r="BM1268" s="14" t="str">
        <f>_xlfn.XLOOKUP(B1268,'[5]Cells Huawei 19042026 15h'!$B:$B,'[5]Cells Huawei 19042026 15h'!$B:$B,"")</f>
        <v/>
      </c>
      <c r="BN1268" s="9" t="str">
        <f>_xlfn.XLOOKUP(B1268,'[6]cells down 19042026 9H40'!$B:$B,'[6]cells down 19042026 9H40'!$B:$B,"")</f>
        <v/>
      </c>
      <c r="BO1268" s="9" t="s">
        <v>4065</v>
      </c>
      <c r="BP1268" s="9" t="s">
        <v>5537</v>
      </c>
      <c r="BQ1268" s="115"/>
    </row>
    <row r="1269" spans="1:69" s="9" customFormat="1" x14ac:dyDescent="0.3">
      <c r="A1269" s="1" t="s">
        <v>3324</v>
      </c>
      <c r="B1269" s="8" t="s">
        <v>3325</v>
      </c>
      <c r="C1269" s="3" t="str">
        <f>_xlfn.XLOOKUP(B1269,'[1]daily break down'!$D:$D,'[1]daily break down'!$E:$E,"")</f>
        <v>EXTREME-NORD</v>
      </c>
      <c r="D1269" s="1" t="s">
        <v>11</v>
      </c>
      <c r="E1269" s="1" t="s">
        <v>12</v>
      </c>
      <c r="F1269" s="3" t="s">
        <v>55</v>
      </c>
      <c r="G1269" s="1" t="s">
        <v>3324</v>
      </c>
      <c r="H1269" s="32" t="str">
        <f>_xlfn.XLOOKUP(B1269,[2]CALCULATION!$B:$B,[2]CALCULATION!$H:$H,"")</f>
        <v>HUAWEI</v>
      </c>
      <c r="I1269" s="28">
        <v>0</v>
      </c>
      <c r="J1269" s="28">
        <v>0</v>
      </c>
      <c r="K1269" s="28">
        <v>0</v>
      </c>
      <c r="L1269" s="28">
        <v>0</v>
      </c>
      <c r="M1269" s="28">
        <v>0</v>
      </c>
      <c r="N1269" s="28">
        <v>0</v>
      </c>
      <c r="O1269" s="28">
        <v>0</v>
      </c>
      <c r="P1269" s="28">
        <v>0</v>
      </c>
      <c r="Q1269" s="28">
        <v>0</v>
      </c>
      <c r="R1269" s="28">
        <v>0</v>
      </c>
      <c r="S1269" s="94">
        <v>0</v>
      </c>
      <c r="T1269" s="94">
        <f>_xlfn.XLOOKUP(B1269,'[3]Nur des jours'!$B:$B,'[3]Nur des jours'!$U:$U,"")</f>
        <v>0</v>
      </c>
      <c r="U1269" s="94">
        <v>0</v>
      </c>
      <c r="V1269" s="94">
        <v>0</v>
      </c>
      <c r="W1269" s="94">
        <v>0</v>
      </c>
      <c r="X1269" s="94">
        <v>0</v>
      </c>
      <c r="Y1269" s="94">
        <v>8.9175391586979543E-5</v>
      </c>
      <c r="Z1269" s="94">
        <v>0</v>
      </c>
      <c r="AA1269" s="94">
        <v>0</v>
      </c>
      <c r="AB1269" s="94">
        <v>0</v>
      </c>
      <c r="AC1269" s="94">
        <f>_xlfn.XLOOKUP(B1269,'[3]Nur des jours'!$B:$B,'[3]Nur des jours'!$N:$N,"")</f>
        <v>0</v>
      </c>
      <c r="AD1269" s="94">
        <v>0</v>
      </c>
      <c r="AE1269" s="94">
        <v>0</v>
      </c>
      <c r="AF1269" s="94">
        <v>0</v>
      </c>
      <c r="AG1269" s="94">
        <v>0</v>
      </c>
      <c r="AH1269" s="94">
        <v>0</v>
      </c>
      <c r="AI1269" s="49" t="s">
        <v>6659</v>
      </c>
      <c r="AJ1269" s="49"/>
      <c r="AK1269" s="48" t="str" cm="1">
        <f t="array" ref="AK1269">IFERROR(_xlfn.IFS(
AM1269="MPR ISSUE","PDH",
AM1269="BSS Hardware Issue","BSS",
AM1269="Sites strategiques, MLL, Pylone, etc.","ENVTECH",
AM1269="AKTIVCO DEFAUT GE &amp; POWER Cabinet","AKTIVCO",
AM1269="AKTIVCO Coupure ENEO &amp; Baisse de tension","AKTIVCO GRID ONLY",
AM1269="Coupure ENEO &amp; Baisse de tension","IHS GRID ONLY",
AM1269="Defaut GE &amp; POWER Cabinet","IHS",
AM1269="Sharing","Partners",
AM1269="Sites strategiques &amp; DataCenter","SST &amp; DC",
AM1269="Exclu","Exclu",
AM1269="SAT","SAT",
AM1269="SPARE-ISSUE","SPARE-ISSUE",
AM1269="Fiber CAmtel","TRANS_FO_CAMTEL",
AM1269="Fiber AOF","Fiber AOF",
AM1269="Projet OCM (HUAWEI)","TRAVAUX-HUAWEI",
AM1269="Projet OCM (NOKIA)","TRAVAUX-NOKIA",
AM1269="ACCESS-ISSUE","ACCESS-ISSUE",
AM1269="Projet OCM (ZTE, NOKIA, autres projets)","TRAVAUX OCM",
AM1269="No root CAuse","No root cause",
AM1269="ODU HS","PDH",
AM1269="IP &amp; VLAN","PDH",
AM1269="Warehouse HUAWEI","SPARE-ISSUE",
AM1269="SPARE-HS","SPARE-ISSUE",
AM1269="Power Telco","BSS",AM1269="no impacts","no impacts"
),"")</f>
        <v>no impacts</v>
      </c>
      <c r="AL1269" s="48" t="str" cm="1">
        <f t="array" ref="AL1269">IFERROR(_xlfn.IFS(
AM1269="MPR ISSUE","TX ISSUE",
AM1269="BSS Hardware Issue","RAN ISSUE",
AM1269="Sites strategiques, MLL, Pylone, etc.","ENVTECH",
AM1269="AKTIVCO DEFAUT GE &amp; POWER Cabinet","POWER ISSUE",
AM1269="AKTIVCO Coupure ENEO &amp; Baisse de tension","POWER ISSUE",
AM1269="Coupure ENEO &amp; Baisse de tension","POWER ISSUE",
AM1269="Defaut GE &amp; POWER Cabinet","POWER ISSUE",
AM1269="Sharing","POWER ISSUE",
AM1269="Sites strategiques &amp; DataCenter","POWER ISSUE",
AM1269="Exclu","Exclu",
AM1269="SAT","TX ISSUE",
AM1269="SPARE-ISSUE","SPARE-ISSUE",
AM1269="Fiber CAmtel","TX ISSUE",
AM1269="Fiber AOF","TX ISSUE",
AM1269="Projet OCM (HUAWEI)","TRAVAUX-HUAWEI",
AM1269="Projet OCM (NOKIA)","TRAVAUX -NOKIA",
AM1269="ACCESS-ISSUE","ACCESS-ISSUE",
AM1269="Projet OCM (ZTE, NOKIA, autres projets)","TRAVAUX OCM",
AM1269="No root CAuse","No root cause",
AM1269="ODU HS","TX ISSUE",
AM1269="IP &amp; VLAN","TX ISSUE",
AM1269="Warehouse HUAWEI","SPARE-ISSUE",
AM1269="SPARE-HS","SPARE-ISSUE",
AM1269="Power Telco","RAN ISSUE",AM1269="no impacts","no impacts"
),"")</f>
        <v>no impacts</v>
      </c>
      <c r="AM1269" s="67" t="s">
        <v>5605</v>
      </c>
      <c r="AN1269" s="48" t="str" cm="1">
        <f t="array" ref="AN1269">IFERROR(_xlfn.IFS(
AM1269="MPR ISSUE","ACTIVE",
AM1269="BSS Hardware Issue","ACTIVE",
AM1269="Sites strategiques, MLL, Pylone, etc.","PASSIVE",
AM1269="AKTIVCO DEFAUT GE &amp; POWER Cabinet","PASSIVE",
AM1269="AKTIVCO Coupure ENEO &amp; Baisse de tension","PASSIVE",
AM1269="Coupure ENEO &amp; Baisse de tension","PASSIVE",
AM1269="Defaut GE &amp; POWER Cabinet","PASSIVE",
AM1269="Sharing","PASSIVE",
AM1269="Sites strategiques &amp; DataCenter","PASSIVE",
AM1269="Exclu","Exclu",
AM1269="SAT","ACTIVE",
AM1269="SPARE-ISSUE","SPARE-ISSUE",
AM1269="Fiber CAmtel","ACTIVE",
AM1269="Fiber AOF","ACTIVE",
AM1269="Projet OCM (HUAWEI)","PLANNED WORKS",
AM1269="Projet OCM (NOKIA)","PLANNED WORKS",
AM1269="ACCESS-ISSUE","ACCESS-ISSUE",
AM1269="Projet OCM (ZTE, NOKIA, autres projets)","PLANNED WORKS",
AM1269="No root CAuse","No root cause",
AM1269="ODU HS","ACTIVE",
AM1269="IP &amp; VLAN","ACTIVE",
AM1269="Warehouse HUAWEI","SPARE-ISSUE",
AM1269="SPARE-HS","SPARE-ISSUE",
AM1269="Power Telco","ACTIVE", AM1269="no impacts","no impacts"
),"")</f>
        <v>no impacts</v>
      </c>
      <c r="AO1269" s="93" t="s">
        <v>5537</v>
      </c>
      <c r="AP1269" s="101" t="str">
        <f t="shared" si="37"/>
        <v>EXN_037</v>
      </c>
      <c r="AR1269" s="17" t="s">
        <v>5537</v>
      </c>
      <c r="AS1269" s="7" t="s">
        <v>5537</v>
      </c>
      <c r="AT1269" s="6"/>
      <c r="AU1269" s="7"/>
      <c r="AV1269" s="3" t="s">
        <v>5537</v>
      </c>
      <c r="AW1269" s="18" t="s">
        <v>5537</v>
      </c>
      <c r="AX1269" s="18" t="s">
        <v>5537</v>
      </c>
      <c r="AY1269" s="18" t="s">
        <v>5537</v>
      </c>
      <c r="AZ1269" s="18" t="s">
        <v>5537</v>
      </c>
      <c r="BA1269" s="18" t="s">
        <v>5537</v>
      </c>
      <c r="BB1269" s="18" t="s">
        <v>5537</v>
      </c>
      <c r="BC1269" s="18" t="s">
        <v>5537</v>
      </c>
      <c r="BD1269" s="18" t="s">
        <v>5537</v>
      </c>
      <c r="BE1269" s="18" t="s">
        <v>5537</v>
      </c>
      <c r="BF1269" s="18" t="s">
        <v>5537</v>
      </c>
      <c r="BG1269" s="18" t="s">
        <v>5537</v>
      </c>
      <c r="BH1269" s="18" t="s">
        <v>5537</v>
      </c>
      <c r="BI1269" s="9" t="s">
        <v>5537</v>
      </c>
      <c r="BJ1269" s="14"/>
      <c r="BK1269" s="14" t="s">
        <v>5537</v>
      </c>
      <c r="BL1269" s="14" t="str">
        <f>_xlfn.XLOOKUP(B1269,'[4]cell downs 18042026 17h'!$B:$B,'[4]cell downs 18042026 17h'!$B:$B,"")</f>
        <v/>
      </c>
      <c r="BM1269" s="14" t="str">
        <f>_xlfn.XLOOKUP(B1269,'[5]Cells Huawei 19042026 15h'!$B:$B,'[5]Cells Huawei 19042026 15h'!$B:$B,"")</f>
        <v>EXN_037</v>
      </c>
      <c r="BN1269" s="9" t="str">
        <f>_xlfn.XLOOKUP(B1269,'[6]cells down 19042026 9H40'!$B:$B,'[6]cells down 19042026 9H40'!$B:$B,"")</f>
        <v/>
      </c>
      <c r="BO1269" s="9" t="s">
        <v>3325</v>
      </c>
      <c r="BP1269" s="9" t="s">
        <v>12</v>
      </c>
      <c r="BQ1269" s="115"/>
    </row>
    <row r="1270" spans="1:69" s="9" customFormat="1" x14ac:dyDescent="0.3">
      <c r="A1270" s="1" t="s">
        <v>2683</v>
      </c>
      <c r="B1270" s="8" t="s">
        <v>2684</v>
      </c>
      <c r="C1270" s="3" t="str">
        <f>_xlfn.XLOOKUP(B1270,'[1]daily break down'!$D:$D,'[1]daily break down'!$E:$E,"")</f>
        <v>NORD-OUEST</v>
      </c>
      <c r="D1270" s="1" t="s">
        <v>11</v>
      </c>
      <c r="E1270" s="1" t="s">
        <v>12</v>
      </c>
      <c r="F1270" s="3" t="s">
        <v>51</v>
      </c>
      <c r="G1270" s="1" t="s">
        <v>52</v>
      </c>
      <c r="H1270" s="32" t="str">
        <f>_xlfn.XLOOKUP(B1270,[2]CALCULATION!$B:$B,[2]CALCULATION!$H:$H,"")</f>
        <v>Huawei</v>
      </c>
      <c r="I1270" s="28">
        <v>7.8709767630331626</v>
      </c>
      <c r="J1270" s="28">
        <v>4.2383280113459643</v>
      </c>
      <c r="K1270" s="28">
        <v>0</v>
      </c>
      <c r="L1270" s="28">
        <v>0</v>
      </c>
      <c r="M1270" s="28">
        <v>6.8562499821649219</v>
      </c>
      <c r="N1270" s="28">
        <v>0</v>
      </c>
      <c r="O1270" s="28">
        <v>0</v>
      </c>
      <c r="P1270" s="28">
        <v>1.7007173981902388</v>
      </c>
      <c r="Q1270" s="28">
        <v>15.001744270659442</v>
      </c>
      <c r="R1270" s="28">
        <v>0.85759974089198221</v>
      </c>
      <c r="S1270" s="94">
        <v>1.0359148539093066</v>
      </c>
      <c r="T1270" s="94">
        <f>_xlfn.XLOOKUP(B1270,'[3]Nur des jours'!$B:$B,'[3]Nur des jours'!$U:$U,"")</f>
        <v>0</v>
      </c>
      <c r="U1270" s="94">
        <v>0</v>
      </c>
      <c r="V1270" s="94">
        <v>0</v>
      </c>
      <c r="W1270" s="94">
        <v>0</v>
      </c>
      <c r="X1270" s="94">
        <v>0</v>
      </c>
      <c r="Y1270" s="94">
        <v>8.9175391586979543E-5</v>
      </c>
      <c r="Z1270" s="94">
        <v>2.2393189282972781</v>
      </c>
      <c r="AA1270" s="94">
        <v>0</v>
      </c>
      <c r="AB1270" s="94">
        <v>0</v>
      </c>
      <c r="AC1270" s="94">
        <f>_xlfn.XLOOKUP(B1270,'[3]Nur des jours'!$B:$B,'[3]Nur des jours'!$N:$N,"")</f>
        <v>0</v>
      </c>
      <c r="AD1270" s="94">
        <v>0</v>
      </c>
      <c r="AE1270" s="94">
        <v>0</v>
      </c>
      <c r="AF1270" s="94">
        <v>0</v>
      </c>
      <c r="AG1270" s="94">
        <v>0</v>
      </c>
      <c r="AH1270" s="94">
        <v>0</v>
      </c>
      <c r="AI1270" s="49" t="s">
        <v>5559</v>
      </c>
      <c r="AJ1270" s="49"/>
      <c r="AK1270" s="48" t="str" cm="1">
        <f t="array" ref="AK1270">IFERROR(_xlfn.IFS(
AM1270="MPR ISSUE","PDH",
AM1270="BSS Hardware Issue","BSS",
AM1270="Sites strategiques, MLL, Pylone, etc.","ENVTECH",
AM1270="AKTIVCO DEFAUT GE &amp; POWER Cabinet","AKTIVCO",
AM1270="AKTIVCO Coupure ENEO &amp; Baisse de tension","AKTIVCO GRID ONLY",
AM1270="Coupure ENEO &amp; Baisse de tension","IHS GRID ONLY",
AM1270="Defaut GE &amp; POWER Cabinet","IHS",
AM1270="Sharing","Partners",
AM1270="Sites strategiques &amp; DataCenter","SST &amp; DC",
AM1270="Exclu","Exclu",
AM1270="SAT","SAT",
AM1270="SPARE-ISSUE","SPARE-ISSUE",
AM1270="Fiber CAmtel","TRANS_FO_CAMTEL",
AM1270="Fiber AOF","Fiber AOF",
AM1270="Projet OCM (HUAWEI)","TRAVAUX-HUAWEI",
AM1270="Projet OCM (NOKIA)","TRAVAUX-NOKIA",
AM1270="ACCESS-ISSUE","ACCESS-ISSUE",
AM1270="Projet OCM (ZTE, NOKIA, autres projets)","TRAVAUX OCM",
AM1270="No root CAuse","No root cause",
AM1270="ODU HS","PDH",
AM1270="IP &amp; VLAN","PDH",
AM1270="Warehouse HUAWEI","SPARE-ISSUE",
AM1270="SPARE-HS","SPARE-ISSUE",
AM1270="Power Telco","BSS",AM1270="no impacts","no impacts"
),"")</f>
        <v>no impacts</v>
      </c>
      <c r="AL1270" s="48" t="str" cm="1">
        <f t="array" ref="AL1270">IFERROR(_xlfn.IFS(
AM1270="MPR ISSUE","TX ISSUE",
AM1270="BSS Hardware Issue","RAN ISSUE",
AM1270="Sites strategiques, MLL, Pylone, etc.","ENVTECH",
AM1270="AKTIVCO DEFAUT GE &amp; POWER Cabinet","POWER ISSUE",
AM1270="AKTIVCO Coupure ENEO &amp; Baisse de tension","POWER ISSUE",
AM1270="Coupure ENEO &amp; Baisse de tension","POWER ISSUE",
AM1270="Defaut GE &amp; POWER Cabinet","POWER ISSUE",
AM1270="Sharing","POWER ISSUE",
AM1270="Sites strategiques &amp; DataCenter","POWER ISSUE",
AM1270="Exclu","Exclu",
AM1270="SAT","TX ISSUE",
AM1270="SPARE-ISSUE","SPARE-ISSUE",
AM1270="Fiber CAmtel","TX ISSUE",
AM1270="Fiber AOF","TX ISSUE",
AM1270="Projet OCM (HUAWEI)","TRAVAUX-HUAWEI",
AM1270="Projet OCM (NOKIA)","TRAVAUX -NOKIA",
AM1270="ACCESS-ISSUE","ACCESS-ISSUE",
AM1270="Projet OCM (ZTE, NOKIA, autres projets)","TRAVAUX OCM",
AM1270="No root CAuse","No root cause",
AM1270="ODU HS","TX ISSUE",
AM1270="IP &amp; VLAN","TX ISSUE",
AM1270="Warehouse HUAWEI","SPARE-ISSUE",
AM1270="SPARE-HS","SPARE-ISSUE",
AM1270="Power Telco","RAN ISSUE",AM1270="no impacts","no impacts"
),"")</f>
        <v>no impacts</v>
      </c>
      <c r="AM1270" s="67" t="s">
        <v>5605</v>
      </c>
      <c r="AN1270" s="48" t="str" cm="1">
        <f t="array" ref="AN1270">IFERROR(_xlfn.IFS(
AM1270="MPR ISSUE","ACTIVE",
AM1270="BSS Hardware Issue","ACTIVE",
AM1270="Sites strategiques, MLL, Pylone, etc.","PASSIVE",
AM1270="AKTIVCO DEFAUT GE &amp; POWER Cabinet","PASSIVE",
AM1270="AKTIVCO Coupure ENEO &amp; Baisse de tension","PASSIVE",
AM1270="Coupure ENEO &amp; Baisse de tension","PASSIVE",
AM1270="Defaut GE &amp; POWER Cabinet","PASSIVE",
AM1270="Sharing","PASSIVE",
AM1270="Sites strategiques &amp; DataCenter","PASSIVE",
AM1270="Exclu","Exclu",
AM1270="SAT","ACTIVE",
AM1270="SPARE-ISSUE","SPARE-ISSUE",
AM1270="Fiber CAmtel","ACTIVE",
AM1270="Fiber AOF","ACTIVE",
AM1270="Projet OCM (HUAWEI)","PLANNED WORKS",
AM1270="Projet OCM (NOKIA)","PLANNED WORKS",
AM1270="ACCESS-ISSUE","ACCESS-ISSUE",
AM1270="Projet OCM (ZTE, NOKIA, autres projets)","PLANNED WORKS",
AM1270="No root CAuse","No root cause",
AM1270="ODU HS","ACTIVE",
AM1270="IP &amp; VLAN","ACTIVE",
AM1270="Warehouse HUAWEI","SPARE-ISSUE",
AM1270="SPARE-HS","SPARE-ISSUE",
AM1270="Power Telco","ACTIVE", AM1270="no impacts","no impacts"
),"")</f>
        <v>no impacts</v>
      </c>
      <c r="AO1270" s="93" t="s">
        <v>5537</v>
      </c>
      <c r="AP1270" s="101" t="str">
        <f t="shared" si="37"/>
        <v>NRO_126</v>
      </c>
      <c r="AR1270" s="17" t="s">
        <v>5537</v>
      </c>
      <c r="AS1270" s="7" t="s">
        <v>5537</v>
      </c>
      <c r="AT1270" s="6"/>
      <c r="AU1270" s="7"/>
      <c r="AV1270" s="3" t="s">
        <v>5537</v>
      </c>
      <c r="AW1270" s="18" t="s">
        <v>5537</v>
      </c>
      <c r="AX1270" s="18" t="s">
        <v>5537</v>
      </c>
      <c r="AY1270" s="18" t="s">
        <v>5537</v>
      </c>
      <c r="AZ1270" s="18" t="s">
        <v>5537</v>
      </c>
      <c r="BA1270" s="18" t="s">
        <v>5537</v>
      </c>
      <c r="BB1270" s="18" t="s">
        <v>5537</v>
      </c>
      <c r="BC1270" s="18" t="s">
        <v>5537</v>
      </c>
      <c r="BD1270" s="18" t="s">
        <v>5537</v>
      </c>
      <c r="BE1270" s="18" t="s">
        <v>5537</v>
      </c>
      <c r="BF1270" s="18" t="s">
        <v>5537</v>
      </c>
      <c r="BG1270" s="18" t="s">
        <v>5537</v>
      </c>
      <c r="BH1270" s="18" t="s">
        <v>5537</v>
      </c>
      <c r="BI1270" s="9" t="s">
        <v>5537</v>
      </c>
      <c r="BJ1270" s="14"/>
      <c r="BK1270" s="14" t="s">
        <v>5537</v>
      </c>
      <c r="BL1270" s="14" t="str">
        <f>_xlfn.XLOOKUP(B1270,'[4]cell downs 18042026 17h'!$B:$B,'[4]cell downs 18042026 17h'!$B:$B,"")</f>
        <v/>
      </c>
      <c r="BM1270" s="14" t="str">
        <f>_xlfn.XLOOKUP(B1270,'[5]Cells Huawei 19042026 15h'!$B:$B,'[5]Cells Huawei 19042026 15h'!$B:$B,"")</f>
        <v/>
      </c>
      <c r="BN1270" s="9" t="str">
        <f>_xlfn.XLOOKUP(B1270,'[6]cells down 19042026 9H40'!$B:$B,'[6]cells down 19042026 9H40'!$B:$B,"")</f>
        <v/>
      </c>
      <c r="BO1270" s="9" t="s">
        <v>2684</v>
      </c>
      <c r="BP1270" s="9" t="s">
        <v>318</v>
      </c>
      <c r="BQ1270" s="115"/>
    </row>
    <row r="1271" spans="1:69" s="9" customFormat="1" x14ac:dyDescent="0.3">
      <c r="A1271" s="1" t="s">
        <v>732</v>
      </c>
      <c r="B1271" s="8" t="s">
        <v>3289</v>
      </c>
      <c r="C1271" s="3" t="str">
        <f>_xlfn.XLOOKUP(B1271,'[1]daily break down'!$D:$D,'[1]daily break down'!$E:$E,"")</f>
        <v>NORD</v>
      </c>
      <c r="D1271" s="1" t="s">
        <v>21</v>
      </c>
      <c r="E1271" s="1" t="s">
        <v>89</v>
      </c>
      <c r="F1271" s="3" t="s">
        <v>23</v>
      </c>
      <c r="G1271" s="1" t="s">
        <v>732</v>
      </c>
      <c r="H1271" s="32" t="str">
        <f>_xlfn.XLOOKUP(B1271,[2]CALCULATION!$B:$B,[2]CALCULATION!$H:$H,"")</f>
        <v>Huawei</v>
      </c>
      <c r="I1271" s="28">
        <v>2.8504378868428484</v>
      </c>
      <c r="J1271" s="28">
        <v>2.7555196000376675E-2</v>
      </c>
      <c r="K1271" s="28">
        <v>0</v>
      </c>
      <c r="L1271" s="28">
        <v>0</v>
      </c>
      <c r="M1271" s="28">
        <v>0</v>
      </c>
      <c r="N1271" s="28">
        <v>0</v>
      </c>
      <c r="O1271" s="28">
        <v>0</v>
      </c>
      <c r="P1271" s="28">
        <v>0</v>
      </c>
      <c r="Q1271" s="28">
        <v>0</v>
      </c>
      <c r="R1271" s="28">
        <v>0</v>
      </c>
      <c r="S1271" s="94">
        <v>0</v>
      </c>
      <c r="T1271" s="94">
        <f>_xlfn.XLOOKUP(B1271,'[3]Nur des jours'!$B:$B,'[3]Nur des jours'!$U:$U,"")</f>
        <v>0</v>
      </c>
      <c r="U1271" s="94">
        <v>0</v>
      </c>
      <c r="V1271" s="94">
        <v>0</v>
      </c>
      <c r="W1271" s="94">
        <v>0</v>
      </c>
      <c r="X1271" s="94">
        <v>0</v>
      </c>
      <c r="Y1271" s="94">
        <v>8.9175391586979543E-5</v>
      </c>
      <c r="Z1271" s="94">
        <v>1.8787471499544848</v>
      </c>
      <c r="AA1271" s="94">
        <v>0</v>
      </c>
      <c r="AB1271" s="94">
        <v>0</v>
      </c>
      <c r="AC1271" s="94">
        <f>_xlfn.XLOOKUP(B1271,'[3]Nur des jours'!$B:$B,'[3]Nur des jours'!$N:$N,"")</f>
        <v>0</v>
      </c>
      <c r="AD1271" s="94">
        <v>0</v>
      </c>
      <c r="AE1271" s="94">
        <v>0</v>
      </c>
      <c r="AF1271" s="94">
        <v>0</v>
      </c>
      <c r="AG1271" s="94">
        <v>0</v>
      </c>
      <c r="AH1271" s="94">
        <v>0</v>
      </c>
      <c r="AI1271" s="49" t="s">
        <v>5559</v>
      </c>
      <c r="AJ1271" s="49"/>
      <c r="AK1271" s="48" t="str" cm="1">
        <f t="array" ref="AK1271">IFERROR(_xlfn.IFS(
AM1271="MPR ISSUE","PDH",
AM1271="BSS Hardware Issue","BSS",
AM1271="Sites strategiques, MLL, Pylone, etc.","ENVTECH",
AM1271="AKTIVCO DEFAUT GE &amp; POWER Cabinet","AKTIVCO",
AM1271="AKTIVCO Coupure ENEO &amp; Baisse de tension","AKTIVCO GRID ONLY",
AM1271="Coupure ENEO &amp; Baisse de tension","IHS GRID ONLY",
AM1271="Defaut GE &amp; POWER Cabinet","IHS",
AM1271="Sharing","Partners",
AM1271="Sites strategiques &amp; DataCenter","SST &amp; DC",
AM1271="Exclu","Exclu",
AM1271="SAT","SAT",
AM1271="SPARE-ISSUE","SPARE-ISSUE",
AM1271="Fiber CAmtel","TRANS_FO_CAMTEL",
AM1271="Fiber AOF","Fiber AOF",
AM1271="Projet OCM (HUAWEI)","TRAVAUX-HUAWEI",
AM1271="Projet OCM (NOKIA)","TRAVAUX-NOKIA",
AM1271="ACCESS-ISSUE","ACCESS-ISSUE",
AM1271="Projet OCM (ZTE, NOKIA, autres projets)","TRAVAUX OCM",
AM1271="No root CAuse","No root cause",
AM1271="ODU HS","PDH",
AM1271="IP &amp; VLAN","PDH",
AM1271="Warehouse HUAWEI","SPARE-ISSUE",
AM1271="SPARE-HS","SPARE-ISSUE",
AM1271="Power Telco","BSS",AM1271="no impacts","no impacts"
),"")</f>
        <v>no impacts</v>
      </c>
      <c r="AL1271" s="48" t="str" cm="1">
        <f t="array" ref="AL1271">IFERROR(_xlfn.IFS(
AM1271="MPR ISSUE","TX ISSUE",
AM1271="BSS Hardware Issue","RAN ISSUE",
AM1271="Sites strategiques, MLL, Pylone, etc.","ENVTECH",
AM1271="AKTIVCO DEFAUT GE &amp; POWER Cabinet","POWER ISSUE",
AM1271="AKTIVCO Coupure ENEO &amp; Baisse de tension","POWER ISSUE",
AM1271="Coupure ENEO &amp; Baisse de tension","POWER ISSUE",
AM1271="Defaut GE &amp; POWER Cabinet","POWER ISSUE",
AM1271="Sharing","POWER ISSUE",
AM1271="Sites strategiques &amp; DataCenter","POWER ISSUE",
AM1271="Exclu","Exclu",
AM1271="SAT","TX ISSUE",
AM1271="SPARE-ISSUE","SPARE-ISSUE",
AM1271="Fiber CAmtel","TX ISSUE",
AM1271="Fiber AOF","TX ISSUE",
AM1271="Projet OCM (HUAWEI)","TRAVAUX-HUAWEI",
AM1271="Projet OCM (NOKIA)","TRAVAUX -NOKIA",
AM1271="ACCESS-ISSUE","ACCESS-ISSUE",
AM1271="Projet OCM (ZTE, NOKIA, autres projets)","TRAVAUX OCM",
AM1271="No root CAuse","No root cause",
AM1271="ODU HS","TX ISSUE",
AM1271="IP &amp; VLAN","TX ISSUE",
AM1271="Warehouse HUAWEI","SPARE-ISSUE",
AM1271="SPARE-HS","SPARE-ISSUE",
AM1271="Power Telco","RAN ISSUE",AM1271="no impacts","no impacts"
),"")</f>
        <v>no impacts</v>
      </c>
      <c r="AM1271" s="67" t="s">
        <v>5605</v>
      </c>
      <c r="AN1271" s="48" t="str" cm="1">
        <f t="array" ref="AN1271">IFERROR(_xlfn.IFS(
AM1271="MPR ISSUE","ACTIVE",
AM1271="BSS Hardware Issue","ACTIVE",
AM1271="Sites strategiques, MLL, Pylone, etc.","PASSIVE",
AM1271="AKTIVCO DEFAUT GE &amp; POWER Cabinet","PASSIVE",
AM1271="AKTIVCO Coupure ENEO &amp; Baisse de tension","PASSIVE",
AM1271="Coupure ENEO &amp; Baisse de tension","PASSIVE",
AM1271="Defaut GE &amp; POWER Cabinet","PASSIVE",
AM1271="Sharing","PASSIVE",
AM1271="Sites strategiques &amp; DataCenter","PASSIVE",
AM1271="Exclu","Exclu",
AM1271="SAT","ACTIVE",
AM1271="SPARE-ISSUE","SPARE-ISSUE",
AM1271="Fiber CAmtel","ACTIVE",
AM1271="Fiber AOF","ACTIVE",
AM1271="Projet OCM (HUAWEI)","PLANNED WORKS",
AM1271="Projet OCM (NOKIA)","PLANNED WORKS",
AM1271="ACCESS-ISSUE","ACCESS-ISSUE",
AM1271="Projet OCM (ZTE, NOKIA, autres projets)","PLANNED WORKS",
AM1271="No root CAuse","No root cause",
AM1271="ODU HS","ACTIVE",
AM1271="IP &amp; VLAN","ACTIVE",
AM1271="Warehouse HUAWEI","SPARE-ISSUE",
AM1271="SPARE-HS","SPARE-ISSUE",
AM1271="Power Telco","ACTIVE", AM1271="no impacts","no impacts"
),"")</f>
        <v>no impacts</v>
      </c>
      <c r="AO1271" s="93" t="s">
        <v>5537</v>
      </c>
      <c r="AP1271" s="101" t="str">
        <f t="shared" si="37"/>
        <v>NRD_006</v>
      </c>
      <c r="AR1271" s="17" t="s">
        <v>5537</v>
      </c>
      <c r="AS1271" s="7" t="s">
        <v>5537</v>
      </c>
      <c r="AT1271" s="6"/>
      <c r="AU1271" s="7"/>
      <c r="AV1271" s="3" t="s">
        <v>5537</v>
      </c>
      <c r="AW1271" s="18" t="s">
        <v>5537</v>
      </c>
      <c r="AX1271" s="18" t="s">
        <v>5537</v>
      </c>
      <c r="AY1271" s="18" t="s">
        <v>5537</v>
      </c>
      <c r="AZ1271" s="18" t="s">
        <v>5537</v>
      </c>
      <c r="BA1271" s="18" t="s">
        <v>5537</v>
      </c>
      <c r="BB1271" s="18" t="s">
        <v>5537</v>
      </c>
      <c r="BC1271" s="18" t="s">
        <v>5537</v>
      </c>
      <c r="BD1271" s="18" t="s">
        <v>5537</v>
      </c>
      <c r="BE1271" s="18" t="s">
        <v>5537</v>
      </c>
      <c r="BF1271" s="18" t="s">
        <v>5537</v>
      </c>
      <c r="BG1271" s="18" t="s">
        <v>5537</v>
      </c>
      <c r="BH1271" s="18" t="s">
        <v>5537</v>
      </c>
      <c r="BI1271" s="9" t="s">
        <v>5537</v>
      </c>
      <c r="BJ1271" s="14"/>
      <c r="BK1271" s="14" t="s">
        <v>5537</v>
      </c>
      <c r="BL1271" s="14" t="str">
        <f>_xlfn.XLOOKUP(B1271,'[4]cell downs 18042026 17h'!$B:$B,'[4]cell downs 18042026 17h'!$B:$B,"")</f>
        <v/>
      </c>
      <c r="BM1271" s="14" t="str">
        <f>_xlfn.XLOOKUP(B1271,'[5]Cells Huawei 19042026 15h'!$B:$B,'[5]Cells Huawei 19042026 15h'!$B:$B,"")</f>
        <v/>
      </c>
      <c r="BN1271" s="9" t="str">
        <f>_xlfn.XLOOKUP(B1271,'[6]cells down 19042026 9H40'!$B:$B,'[6]cells down 19042026 9H40'!$B:$B,"")</f>
        <v/>
      </c>
      <c r="BO1271" s="9" t="s">
        <v>5537</v>
      </c>
      <c r="BP1271" s="9" t="s">
        <v>12</v>
      </c>
      <c r="BQ1271" s="115"/>
    </row>
    <row r="1272" spans="1:69" s="9" customFormat="1" x14ac:dyDescent="0.3">
      <c r="A1272" s="1" t="s">
        <v>1214</v>
      </c>
      <c r="B1272" s="8" t="s">
        <v>1215</v>
      </c>
      <c r="C1272" s="3" t="str">
        <f>_xlfn.XLOOKUP(B1272,'[1]daily break down'!$D:$D,'[1]daily break down'!$E:$E,"")</f>
        <v>CENTRE</v>
      </c>
      <c r="D1272" s="1" t="s">
        <v>11</v>
      </c>
      <c r="E1272" s="1" t="s">
        <v>12</v>
      </c>
      <c r="F1272" s="3" t="s">
        <v>69</v>
      </c>
      <c r="G1272" s="1" t="s">
        <v>1216</v>
      </c>
      <c r="H1272" s="34" t="str">
        <f>_xlfn.XLOOKUP(B1272,[2]CALCULATION!$B:$B,[2]CALCULATION!$H:$H,"")</f>
        <v>ZTE</v>
      </c>
      <c r="I1272" s="28">
        <v>8.6845290698893322E-17</v>
      </c>
      <c r="J1272" s="28">
        <v>0</v>
      </c>
      <c r="K1272" s="28">
        <v>0</v>
      </c>
      <c r="L1272" s="28">
        <v>0</v>
      </c>
      <c r="M1272" s="28">
        <v>0</v>
      </c>
      <c r="N1272" s="28">
        <v>0</v>
      </c>
      <c r="O1272" s="28">
        <v>0</v>
      </c>
      <c r="P1272" s="28">
        <v>0</v>
      </c>
      <c r="Q1272" s="28">
        <v>0</v>
      </c>
      <c r="R1272" s="28">
        <v>0</v>
      </c>
      <c r="S1272" s="94">
        <v>0</v>
      </c>
      <c r="T1272" s="94">
        <f>_xlfn.XLOOKUP(B1272,'[3]Nur des jours'!$B:$B,'[3]Nur des jours'!$U:$U,"")</f>
        <v>9.5239318214897992E-3</v>
      </c>
      <c r="U1272" s="94">
        <v>5.7896860465928885E-17</v>
      </c>
      <c r="V1272" s="94">
        <v>0</v>
      </c>
      <c r="W1272" s="94">
        <v>9.5239318214897697E-3</v>
      </c>
      <c r="X1272" s="94">
        <v>0</v>
      </c>
      <c r="Y1272" s="94">
        <v>8.6845290698893322E-17</v>
      </c>
      <c r="Z1272" s="94">
        <v>0</v>
      </c>
      <c r="AA1272" s="94">
        <v>0</v>
      </c>
      <c r="AB1272" s="94">
        <v>0</v>
      </c>
      <c r="AC1272" s="94">
        <f>_xlfn.XLOOKUP(B1272,'[3]Nur des jours'!$B:$B,'[3]Nur des jours'!$N:$N,"")</f>
        <v>0</v>
      </c>
      <c r="AD1272" s="94">
        <v>0</v>
      </c>
      <c r="AE1272" s="94">
        <v>0</v>
      </c>
      <c r="AF1272" s="94">
        <v>0</v>
      </c>
      <c r="AG1272" s="94">
        <v>0</v>
      </c>
      <c r="AH1272" s="94">
        <v>0</v>
      </c>
      <c r="AI1272" s="49" t="s">
        <v>5559</v>
      </c>
      <c r="AJ1272" s="49"/>
      <c r="AK1272" s="48" t="str" cm="1">
        <f t="array" ref="AK1272">IFERROR(_xlfn.IFS(
AM1272="MPR ISSUE","PDH",
AM1272="BSS Hardware Issue","BSS",
AM1272="Sites strategiques, MLL, Pylone, etc.","ENVTECH",
AM1272="AKTIVCO DEFAUT GE &amp; POWER Cabinet","AKTIVCO",
AM1272="AKTIVCO Coupure ENEO &amp; Baisse de tension","AKTIVCO GRID ONLY",
AM1272="Coupure ENEO &amp; Baisse de tension","IHS GRID ONLY",
AM1272="Defaut GE &amp; POWER Cabinet","IHS",
AM1272="Sharing","Partners",
AM1272="Sites strategiques &amp; DataCenter","SST &amp; DC",
AM1272="Exclu","Exclu",
AM1272="SAT","SAT",
AM1272="SPARE-ISSUE","SPARE-ISSUE",
AM1272="Fiber CAmtel","TRANS_FO_CAMTEL",
AM1272="Fiber AOF","Fiber AOF",
AM1272="Projet OCM (HUAWEI)","TRAVAUX-HUAWEI",
AM1272="Projet OCM (NOKIA)","TRAVAUX-NOKIA",
AM1272="ACCESS-ISSUE","ACCESS-ISSUE",
AM1272="Projet OCM (ZTE, NOKIA, autres projets)","TRAVAUX OCM",
AM1272="No root CAuse","No root cause",
AM1272="ODU HS","PDH",
AM1272="IP &amp; VLAN","PDH",
AM1272="Warehouse HUAWEI","SPARE-ISSUE",
AM1272="SPARE-HS","SPARE-ISSUE",
AM1272="Power Telco","BSS",AM1272="no impacts","no impacts"
),"")</f>
        <v>no impacts</v>
      </c>
      <c r="AL1272" s="48" t="str" cm="1">
        <f t="array" ref="AL1272">IFERROR(_xlfn.IFS(
AM1272="MPR ISSUE","TX ISSUE",
AM1272="BSS Hardware Issue","RAN ISSUE",
AM1272="Sites strategiques, MLL, Pylone, etc.","ENVTECH",
AM1272="AKTIVCO DEFAUT GE &amp; POWER Cabinet","POWER ISSUE",
AM1272="AKTIVCO Coupure ENEO &amp; Baisse de tension","POWER ISSUE",
AM1272="Coupure ENEO &amp; Baisse de tension","POWER ISSUE",
AM1272="Defaut GE &amp; POWER Cabinet","POWER ISSUE",
AM1272="Sharing","POWER ISSUE",
AM1272="Sites strategiques &amp; DataCenter","POWER ISSUE",
AM1272="Exclu","Exclu",
AM1272="SAT","TX ISSUE",
AM1272="SPARE-ISSUE","SPARE-ISSUE",
AM1272="Fiber CAmtel","TX ISSUE",
AM1272="Fiber AOF","TX ISSUE",
AM1272="Projet OCM (HUAWEI)","TRAVAUX-HUAWEI",
AM1272="Projet OCM (NOKIA)","TRAVAUX -NOKIA",
AM1272="ACCESS-ISSUE","ACCESS-ISSUE",
AM1272="Projet OCM (ZTE, NOKIA, autres projets)","TRAVAUX OCM",
AM1272="No root CAuse","No root cause",
AM1272="ODU HS","TX ISSUE",
AM1272="IP &amp; VLAN","TX ISSUE",
AM1272="Warehouse HUAWEI","SPARE-ISSUE",
AM1272="SPARE-HS","SPARE-ISSUE",
AM1272="Power Telco","RAN ISSUE",AM1272="no impacts","no impacts"
),"")</f>
        <v>no impacts</v>
      </c>
      <c r="AM1272" s="67" t="s">
        <v>5605</v>
      </c>
      <c r="AN1272" s="48" t="str" cm="1">
        <f t="array" ref="AN1272">IFERROR(_xlfn.IFS(
AM1272="MPR ISSUE","ACTIVE",
AM1272="BSS Hardware Issue","ACTIVE",
AM1272="Sites strategiques, MLL, Pylone, etc.","PASSIVE",
AM1272="AKTIVCO DEFAUT GE &amp; POWER Cabinet","PASSIVE",
AM1272="AKTIVCO Coupure ENEO &amp; Baisse de tension","PASSIVE",
AM1272="Coupure ENEO &amp; Baisse de tension","PASSIVE",
AM1272="Defaut GE &amp; POWER Cabinet","PASSIVE",
AM1272="Sharing","PASSIVE",
AM1272="Sites strategiques &amp; DataCenter","PASSIVE",
AM1272="Exclu","Exclu",
AM1272="SAT","ACTIVE",
AM1272="SPARE-ISSUE","SPARE-ISSUE",
AM1272="Fiber CAmtel","ACTIVE",
AM1272="Fiber AOF","ACTIVE",
AM1272="Projet OCM (HUAWEI)","PLANNED WORKS",
AM1272="Projet OCM (NOKIA)","PLANNED WORKS",
AM1272="ACCESS-ISSUE","ACCESS-ISSUE",
AM1272="Projet OCM (ZTE, NOKIA, autres projets)","PLANNED WORKS",
AM1272="No root CAuse","No root cause",
AM1272="ODU HS","ACTIVE",
AM1272="IP &amp; VLAN","ACTIVE",
AM1272="Warehouse HUAWEI","SPARE-ISSUE",
AM1272="SPARE-HS","SPARE-ISSUE",
AM1272="Power Telco","ACTIVE", AM1272="no impacts","no impacts"
),"")</f>
        <v>no impacts</v>
      </c>
      <c r="AO1272" s="93" t="s">
        <v>5537</v>
      </c>
      <c r="AP1272" s="101" t="str">
        <f t="shared" si="37"/>
        <v>SUD_224</v>
      </c>
      <c r="AR1272" s="17" t="s">
        <v>5537</v>
      </c>
      <c r="AS1272" s="7" t="s">
        <v>5537</v>
      </c>
      <c r="AT1272" s="6"/>
      <c r="AU1272" s="7"/>
      <c r="AV1272" s="3" t="s">
        <v>5537</v>
      </c>
      <c r="AW1272" s="18" t="s">
        <v>5537</v>
      </c>
      <c r="AX1272" s="18" t="s">
        <v>5537</v>
      </c>
      <c r="AY1272" s="18" t="s">
        <v>5537</v>
      </c>
      <c r="AZ1272" s="18" t="s">
        <v>5537</v>
      </c>
      <c r="BA1272" s="18" t="s">
        <v>5537</v>
      </c>
      <c r="BB1272" s="18" t="s">
        <v>5537</v>
      </c>
      <c r="BC1272" s="18" t="s">
        <v>5537</v>
      </c>
      <c r="BD1272" s="18" t="s">
        <v>5537</v>
      </c>
      <c r="BE1272" s="18" t="s">
        <v>5537</v>
      </c>
      <c r="BF1272" s="18" t="s">
        <v>5537</v>
      </c>
      <c r="BG1272" s="18" t="s">
        <v>5537</v>
      </c>
      <c r="BH1272" s="18" t="s">
        <v>5537</v>
      </c>
      <c r="BI1272" s="9" t="s">
        <v>5537</v>
      </c>
      <c r="BJ1272" s="14"/>
      <c r="BK1272" s="14" t="s">
        <v>5537</v>
      </c>
      <c r="BL1272" s="14" t="str">
        <f>_xlfn.XLOOKUP(B1272,'[4]cell downs 18042026 17h'!$B:$B,'[4]cell downs 18042026 17h'!$B:$B,"")</f>
        <v/>
      </c>
      <c r="BM1272" s="14" t="str">
        <f>_xlfn.XLOOKUP(B1272,'[5]Cells Huawei 19042026 15h'!$B:$B,'[5]Cells Huawei 19042026 15h'!$B:$B,"")</f>
        <v/>
      </c>
      <c r="BN1272" s="9" t="str">
        <f>_xlfn.XLOOKUP(B1272,'[6]cells down 19042026 9H40'!$B:$B,'[6]cells down 19042026 9H40'!$B:$B,"")</f>
        <v/>
      </c>
      <c r="BO1272" s="9" t="s">
        <v>1215</v>
      </c>
      <c r="BP1272" s="9" t="s">
        <v>12</v>
      </c>
      <c r="BQ1272" s="115"/>
    </row>
    <row r="1273" spans="1:69" s="9" customFormat="1" x14ac:dyDescent="0.3">
      <c r="A1273" s="1" t="s">
        <v>3309</v>
      </c>
      <c r="B1273" s="8" t="s">
        <v>3310</v>
      </c>
      <c r="C1273" s="3" t="str">
        <f>_xlfn.XLOOKUP(B1273,'[1]daily break down'!$D:$D,'[1]daily break down'!$E:$E,"")</f>
        <v>Douala</v>
      </c>
      <c r="D1273" s="1" t="s">
        <v>1022</v>
      </c>
      <c r="E1273" s="1"/>
      <c r="F1273" s="3" t="s">
        <v>31</v>
      </c>
      <c r="G1273" s="1" t="s">
        <v>32</v>
      </c>
      <c r="H1273" s="34" t="str">
        <f>_xlfn.XLOOKUP(B1273,[2]CALCULATION!$B:$B,[2]CALCULATION!$H:$H,"")</f>
        <v>ZTE</v>
      </c>
      <c r="I1273" s="28">
        <v>0</v>
      </c>
      <c r="J1273" s="28">
        <v>0</v>
      </c>
      <c r="K1273" s="28">
        <v>0</v>
      </c>
      <c r="L1273" s="28">
        <v>0.79417820239532244</v>
      </c>
      <c r="M1273" s="28">
        <v>0</v>
      </c>
      <c r="N1273" s="28">
        <v>0</v>
      </c>
      <c r="O1273" s="28">
        <v>0</v>
      </c>
      <c r="P1273" s="28">
        <v>0</v>
      </c>
      <c r="Q1273" s="28">
        <v>0</v>
      </c>
      <c r="R1273" s="28">
        <v>0</v>
      </c>
      <c r="S1273" s="94">
        <v>0</v>
      </c>
      <c r="T1273" s="94">
        <f>_xlfn.XLOOKUP(B1273,'[3]Nur des jours'!$B:$B,'[3]Nur des jours'!$U:$U,"")</f>
        <v>22.301409969951454</v>
      </c>
      <c r="U1273" s="94">
        <v>0.969051145297389</v>
      </c>
      <c r="V1273" s="94">
        <v>0</v>
      </c>
      <c r="W1273" s="94">
        <v>22.301409969951454</v>
      </c>
      <c r="X1273" s="94">
        <v>37.183480865101181</v>
      </c>
      <c r="Y1273" s="94">
        <v>0</v>
      </c>
      <c r="Z1273" s="94">
        <v>0</v>
      </c>
      <c r="AA1273" s="94">
        <v>0</v>
      </c>
      <c r="AB1273" s="94">
        <v>0</v>
      </c>
      <c r="AC1273" s="94">
        <f>_xlfn.XLOOKUP(B1273,'[3]Nur des jours'!$B:$B,'[3]Nur des jours'!$N:$N,"")</f>
        <v>0</v>
      </c>
      <c r="AD1273" s="94">
        <v>0</v>
      </c>
      <c r="AE1273" s="94">
        <v>0</v>
      </c>
      <c r="AF1273" s="94">
        <v>0</v>
      </c>
      <c r="AG1273" s="94">
        <v>0</v>
      </c>
      <c r="AH1273" s="94">
        <v>0</v>
      </c>
      <c r="AI1273" s="49" t="s">
        <v>5559</v>
      </c>
      <c r="AJ1273" s="49"/>
      <c r="AK1273" s="48" t="str" cm="1">
        <f t="array" ref="AK1273">IFERROR(_xlfn.IFS(
AM1273="MPR ISSUE","PDH",
AM1273="BSS Hardware Issue","BSS",
AM1273="Sites strategiques, MLL, Pylone, etc.","ENVTECH",
AM1273="AKTIVCO DEFAUT GE &amp; POWER Cabinet","AKTIVCO",
AM1273="AKTIVCO Coupure ENEO &amp; Baisse de tension","AKTIVCO GRID ONLY",
AM1273="Coupure ENEO &amp; Baisse de tension","IHS GRID ONLY",
AM1273="Defaut GE &amp; POWER Cabinet","IHS",
AM1273="Sharing","Partners",
AM1273="Sites strategiques &amp; DataCenter","SST &amp; DC",
AM1273="Exclu","Exclu",
AM1273="SAT","SAT",
AM1273="SPARE-ISSUE","SPARE-ISSUE",
AM1273="Fiber CAmtel","TRANS_FO_CAMTEL",
AM1273="Fiber AOF","Fiber AOF",
AM1273="Projet OCM (HUAWEI)","TRAVAUX-HUAWEI",
AM1273="Projet OCM (NOKIA)","TRAVAUX-NOKIA",
AM1273="ACCESS-ISSUE","ACCESS-ISSUE",
AM1273="Projet OCM (ZTE, NOKIA, autres projets)","TRAVAUX OCM",
AM1273="No root CAuse","No root cause",
AM1273="ODU HS","PDH",
AM1273="IP &amp; VLAN","PDH",
AM1273="Warehouse HUAWEI","SPARE-ISSUE",
AM1273="SPARE-HS","SPARE-ISSUE",
AM1273="Power Telco","BSS",AM1273="no impacts","no impacts"
),"")</f>
        <v>no impacts</v>
      </c>
      <c r="AL1273" s="48" t="str" cm="1">
        <f t="array" ref="AL1273">IFERROR(_xlfn.IFS(
AM1273="MPR ISSUE","TX ISSUE",
AM1273="BSS Hardware Issue","RAN ISSUE",
AM1273="Sites strategiques, MLL, Pylone, etc.","ENVTECH",
AM1273="AKTIVCO DEFAUT GE &amp; POWER Cabinet","POWER ISSUE",
AM1273="AKTIVCO Coupure ENEO &amp; Baisse de tension","POWER ISSUE",
AM1273="Coupure ENEO &amp; Baisse de tension","POWER ISSUE",
AM1273="Defaut GE &amp; POWER Cabinet","POWER ISSUE",
AM1273="Sharing","POWER ISSUE",
AM1273="Sites strategiques &amp; DataCenter","POWER ISSUE",
AM1273="Exclu","Exclu",
AM1273="SAT","TX ISSUE",
AM1273="SPARE-ISSUE","SPARE-ISSUE",
AM1273="Fiber CAmtel","TX ISSUE",
AM1273="Fiber AOF","TX ISSUE",
AM1273="Projet OCM (HUAWEI)","TRAVAUX-HUAWEI",
AM1273="Projet OCM (NOKIA)","TRAVAUX -NOKIA",
AM1273="ACCESS-ISSUE","ACCESS-ISSUE",
AM1273="Projet OCM (ZTE, NOKIA, autres projets)","TRAVAUX OCM",
AM1273="No root CAuse","No root cause",
AM1273="ODU HS","TX ISSUE",
AM1273="IP &amp; VLAN","TX ISSUE",
AM1273="Warehouse HUAWEI","SPARE-ISSUE",
AM1273="SPARE-HS","SPARE-ISSUE",
AM1273="Power Telco","RAN ISSUE",AM1273="no impacts","no impacts"
),"")</f>
        <v>no impacts</v>
      </c>
      <c r="AM1273" s="67" t="s">
        <v>5605</v>
      </c>
      <c r="AN1273" s="48" t="str" cm="1">
        <f t="array" ref="AN1273">IFERROR(_xlfn.IFS(
AM1273="MPR ISSUE","ACTIVE",
AM1273="BSS Hardware Issue","ACTIVE",
AM1273="Sites strategiques, MLL, Pylone, etc.","PASSIVE",
AM1273="AKTIVCO DEFAUT GE &amp; POWER Cabinet","PASSIVE",
AM1273="AKTIVCO Coupure ENEO &amp; Baisse de tension","PASSIVE",
AM1273="Coupure ENEO &amp; Baisse de tension","PASSIVE",
AM1273="Defaut GE &amp; POWER Cabinet","PASSIVE",
AM1273="Sharing","PASSIVE",
AM1273="Sites strategiques &amp; DataCenter","PASSIVE",
AM1273="Exclu","Exclu",
AM1273="SAT","ACTIVE",
AM1273="SPARE-ISSUE","SPARE-ISSUE",
AM1273="Fiber CAmtel","ACTIVE",
AM1273="Fiber AOF","ACTIVE",
AM1273="Projet OCM (HUAWEI)","PLANNED WORKS",
AM1273="Projet OCM (NOKIA)","PLANNED WORKS",
AM1273="ACCESS-ISSUE","ACCESS-ISSUE",
AM1273="Projet OCM (ZTE, NOKIA, autres projets)","PLANNED WORKS",
AM1273="No root CAuse","No root cause",
AM1273="ODU HS","ACTIVE",
AM1273="IP &amp; VLAN","ACTIVE",
AM1273="Warehouse HUAWEI","SPARE-ISSUE",
AM1273="SPARE-HS","SPARE-ISSUE",
AM1273="Power Telco","ACTIVE", AM1273="no impacts","no impacts"
),"")</f>
        <v>no impacts</v>
      </c>
      <c r="AO1273" s="93" t="s">
        <v>5537</v>
      </c>
      <c r="AP1273" s="101" t="str">
        <f t="shared" si="37"/>
        <v>LIT_103</v>
      </c>
      <c r="AR1273" s="17" t="s">
        <v>5537</v>
      </c>
      <c r="AS1273" s="7" t="s">
        <v>5537</v>
      </c>
      <c r="AT1273" s="6"/>
      <c r="AU1273" s="7"/>
      <c r="AV1273" s="3" t="s">
        <v>5537</v>
      </c>
      <c r="AW1273" s="18" t="s">
        <v>5537</v>
      </c>
      <c r="AX1273" s="18" t="s">
        <v>5537</v>
      </c>
      <c r="AY1273" s="18" t="s">
        <v>5537</v>
      </c>
      <c r="AZ1273" s="18" t="s">
        <v>5537</v>
      </c>
      <c r="BA1273" s="18" t="s">
        <v>5537</v>
      </c>
      <c r="BB1273" s="18" t="s">
        <v>5537</v>
      </c>
      <c r="BC1273" s="18" t="s">
        <v>5537</v>
      </c>
      <c r="BD1273" s="18" t="s">
        <v>5537</v>
      </c>
      <c r="BE1273" s="18" t="s">
        <v>5537</v>
      </c>
      <c r="BF1273" s="18" t="s">
        <v>5537</v>
      </c>
      <c r="BG1273" s="18" t="s">
        <v>5537</v>
      </c>
      <c r="BH1273" s="18" t="s">
        <v>5537</v>
      </c>
      <c r="BI1273" s="9" t="s">
        <v>5537</v>
      </c>
      <c r="BJ1273" s="14"/>
      <c r="BK1273" s="14" t="s">
        <v>5537</v>
      </c>
      <c r="BL1273" s="14" t="str">
        <f>_xlfn.XLOOKUP(B1273,'[4]cell downs 18042026 17h'!$B:$B,'[4]cell downs 18042026 17h'!$B:$B,"")</f>
        <v/>
      </c>
      <c r="BM1273" s="14" t="str">
        <f>_xlfn.XLOOKUP(B1273,'[5]Cells Huawei 19042026 15h'!$B:$B,'[5]Cells Huawei 19042026 15h'!$B:$B,"")</f>
        <v/>
      </c>
      <c r="BN1273" s="9" t="str">
        <f>_xlfn.XLOOKUP(B1273,'[6]cells down 19042026 9H40'!$B:$B,'[6]cells down 19042026 9H40'!$B:$B,"")</f>
        <v/>
      </c>
      <c r="BO1273" s="9" t="s">
        <v>5537</v>
      </c>
      <c r="BP1273" s="9" t="s">
        <v>5578</v>
      </c>
      <c r="BQ1273" s="115"/>
    </row>
    <row r="1274" spans="1:69" s="9" customFormat="1" x14ac:dyDescent="0.3">
      <c r="A1274" s="1" t="s">
        <v>3347</v>
      </c>
      <c r="B1274" s="8" t="s">
        <v>3348</v>
      </c>
      <c r="C1274" s="3" t="str">
        <f>_xlfn.XLOOKUP(B1274,'[1]daily break down'!$D:$D,'[1]daily break down'!$E:$E,"")</f>
        <v>LITTORAL</v>
      </c>
      <c r="D1274" s="8" t="s">
        <v>21</v>
      </c>
      <c r="E1274" s="1" t="s">
        <v>12</v>
      </c>
      <c r="F1274" s="3" t="s">
        <v>31</v>
      </c>
      <c r="G1274" s="1" t="s">
        <v>484</v>
      </c>
      <c r="H1274" s="34" t="str">
        <f>_xlfn.XLOOKUP(B1274,[2]CALCULATION!$B:$B,[2]CALCULATION!$H:$H,"")</f>
        <v>ZTE</v>
      </c>
      <c r="I1274" s="28">
        <v>34.507969426395341</v>
      </c>
      <c r="J1274" s="28">
        <v>0</v>
      </c>
      <c r="K1274" s="28">
        <v>0</v>
      </c>
      <c r="L1274" s="28">
        <v>37.870398906495673</v>
      </c>
      <c r="M1274" s="28">
        <v>12.220131951043422</v>
      </c>
      <c r="N1274" s="28">
        <v>2.9388285349838621</v>
      </c>
      <c r="O1274" s="28">
        <v>0</v>
      </c>
      <c r="P1274" s="28">
        <v>0</v>
      </c>
      <c r="Q1274" s="28">
        <v>0</v>
      </c>
      <c r="R1274" s="28">
        <v>0</v>
      </c>
      <c r="S1274" s="94">
        <v>0</v>
      </c>
      <c r="T1274" s="94">
        <f>_xlfn.XLOOKUP(B1274,'[3]Nur des jours'!$B:$B,'[3]Nur des jours'!$U:$U,"")</f>
        <v>6.2561531020195025</v>
      </c>
      <c r="U1274" s="94">
        <v>0</v>
      </c>
      <c r="V1274" s="94">
        <v>0</v>
      </c>
      <c r="W1274" s="94">
        <v>6.2561531020195025</v>
      </c>
      <c r="X1274" s="94">
        <v>25.068290514877308</v>
      </c>
      <c r="Y1274" s="94">
        <v>0</v>
      </c>
      <c r="Z1274" s="94">
        <v>0</v>
      </c>
      <c r="AA1274" s="94">
        <v>0</v>
      </c>
      <c r="AB1274" s="94">
        <v>0</v>
      </c>
      <c r="AC1274" s="94">
        <f>_xlfn.XLOOKUP(B1274,'[3]Nur des jours'!$B:$B,'[3]Nur des jours'!$N:$N,"")</f>
        <v>0</v>
      </c>
      <c r="AD1274" s="94">
        <v>0</v>
      </c>
      <c r="AE1274" s="94">
        <v>0</v>
      </c>
      <c r="AF1274" s="94">
        <v>0</v>
      </c>
      <c r="AG1274" s="94">
        <v>0</v>
      </c>
      <c r="AH1274" s="94">
        <v>0</v>
      </c>
      <c r="AI1274" s="49" t="s">
        <v>5559</v>
      </c>
      <c r="AJ1274" s="49"/>
      <c r="AK1274" s="48" t="str" cm="1">
        <f t="array" ref="AK1274">IFERROR(_xlfn.IFS(
AM1274="MPR ISSUE","PDH",
AM1274="BSS Hardware Issue","BSS",
AM1274="Sites strategiques, MLL, Pylone, etc.","ENVTECH",
AM1274="AKTIVCO DEFAUT GE &amp; POWER Cabinet","AKTIVCO",
AM1274="AKTIVCO Coupure ENEO &amp; Baisse de tension","AKTIVCO GRID ONLY",
AM1274="Coupure ENEO &amp; Baisse de tension","IHS GRID ONLY",
AM1274="Defaut GE &amp; POWER Cabinet","IHS",
AM1274="Sharing","Partners",
AM1274="Sites strategiques &amp; DataCenter","SST &amp; DC",
AM1274="Exclu","Exclu",
AM1274="SAT","SAT",
AM1274="SPARE-ISSUE","SPARE-ISSUE",
AM1274="Fiber CAmtel","TRANS_FO_CAMTEL",
AM1274="Fiber AOF","Fiber AOF",
AM1274="Projet OCM (HUAWEI)","TRAVAUX-HUAWEI",
AM1274="Projet OCM (NOKIA)","TRAVAUX-NOKIA",
AM1274="ACCESS-ISSUE","ACCESS-ISSUE",
AM1274="Projet OCM (ZTE, NOKIA, autres projets)","TRAVAUX OCM",
AM1274="No root CAuse","No root cause",
AM1274="ODU HS","PDH",
AM1274="IP &amp; VLAN","PDH",
AM1274="Warehouse HUAWEI","SPARE-ISSUE",
AM1274="SPARE-HS","SPARE-ISSUE",
AM1274="Power Telco","BSS",AM1274="no impacts","no impacts"
),"")</f>
        <v>no impacts</v>
      </c>
      <c r="AL1274" s="48" t="str" cm="1">
        <f t="array" ref="AL1274">IFERROR(_xlfn.IFS(
AM1274="MPR ISSUE","TX ISSUE",
AM1274="BSS Hardware Issue","RAN ISSUE",
AM1274="Sites strategiques, MLL, Pylone, etc.","ENVTECH",
AM1274="AKTIVCO DEFAUT GE &amp; POWER Cabinet","POWER ISSUE",
AM1274="AKTIVCO Coupure ENEO &amp; Baisse de tension","POWER ISSUE",
AM1274="Coupure ENEO &amp; Baisse de tension","POWER ISSUE",
AM1274="Defaut GE &amp; POWER Cabinet","POWER ISSUE",
AM1274="Sharing","POWER ISSUE",
AM1274="Sites strategiques &amp; DataCenter","POWER ISSUE",
AM1274="Exclu","Exclu",
AM1274="SAT","TX ISSUE",
AM1274="SPARE-ISSUE","SPARE-ISSUE",
AM1274="Fiber CAmtel","TX ISSUE",
AM1274="Fiber AOF","TX ISSUE",
AM1274="Projet OCM (HUAWEI)","TRAVAUX-HUAWEI",
AM1274="Projet OCM (NOKIA)","TRAVAUX -NOKIA",
AM1274="ACCESS-ISSUE","ACCESS-ISSUE",
AM1274="Projet OCM (ZTE, NOKIA, autres projets)","TRAVAUX OCM",
AM1274="No root CAuse","No root cause",
AM1274="ODU HS","TX ISSUE",
AM1274="IP &amp; VLAN","TX ISSUE",
AM1274="Warehouse HUAWEI","SPARE-ISSUE",
AM1274="SPARE-HS","SPARE-ISSUE",
AM1274="Power Telco","RAN ISSUE",AM1274="no impacts","no impacts"
),"")</f>
        <v>no impacts</v>
      </c>
      <c r="AM1274" s="67" t="s">
        <v>5605</v>
      </c>
      <c r="AN1274" s="48" t="str" cm="1">
        <f t="array" ref="AN1274">IFERROR(_xlfn.IFS(
AM1274="MPR ISSUE","ACTIVE",
AM1274="BSS Hardware Issue","ACTIVE",
AM1274="Sites strategiques, MLL, Pylone, etc.","PASSIVE",
AM1274="AKTIVCO DEFAUT GE &amp; POWER Cabinet","PASSIVE",
AM1274="AKTIVCO Coupure ENEO &amp; Baisse de tension","PASSIVE",
AM1274="Coupure ENEO &amp; Baisse de tension","PASSIVE",
AM1274="Defaut GE &amp; POWER Cabinet","PASSIVE",
AM1274="Sharing","PASSIVE",
AM1274="Sites strategiques &amp; DataCenter","PASSIVE",
AM1274="Exclu","Exclu",
AM1274="SAT","ACTIVE",
AM1274="SPARE-ISSUE","SPARE-ISSUE",
AM1274="Fiber CAmtel","ACTIVE",
AM1274="Fiber AOF","ACTIVE",
AM1274="Projet OCM (HUAWEI)","PLANNED WORKS",
AM1274="Projet OCM (NOKIA)","PLANNED WORKS",
AM1274="ACCESS-ISSUE","ACCESS-ISSUE",
AM1274="Projet OCM (ZTE, NOKIA, autres projets)","PLANNED WORKS",
AM1274="No root CAuse","No root cause",
AM1274="ODU HS","ACTIVE",
AM1274="IP &amp; VLAN","ACTIVE",
AM1274="Warehouse HUAWEI","SPARE-ISSUE",
AM1274="SPARE-HS","SPARE-ISSUE",
AM1274="Power Telco","ACTIVE", AM1274="no impacts","no impacts"
),"")</f>
        <v>no impacts</v>
      </c>
      <c r="AO1274" s="93" t="s">
        <v>5537</v>
      </c>
      <c r="AP1274" s="101" t="str">
        <f t="shared" ref="AP1274:AP1305" si="38">B1274</f>
        <v>LIT_209</v>
      </c>
      <c r="AR1274" s="17" t="s">
        <v>5537</v>
      </c>
      <c r="AS1274" s="7" t="s">
        <v>5537</v>
      </c>
      <c r="AT1274" s="6"/>
      <c r="AU1274" s="7"/>
      <c r="AV1274" s="3" t="s">
        <v>5537</v>
      </c>
      <c r="AW1274" s="18" t="s">
        <v>5537</v>
      </c>
      <c r="AX1274" s="18" t="s">
        <v>5537</v>
      </c>
      <c r="AY1274" s="18" t="s">
        <v>5537</v>
      </c>
      <c r="AZ1274" s="18" t="s">
        <v>5537</v>
      </c>
      <c r="BA1274" s="18" t="s">
        <v>5537</v>
      </c>
      <c r="BB1274" s="18" t="s">
        <v>5537</v>
      </c>
      <c r="BC1274" s="18" t="s">
        <v>5537</v>
      </c>
      <c r="BD1274" s="18" t="s">
        <v>5537</v>
      </c>
      <c r="BE1274" s="18" t="s">
        <v>5537</v>
      </c>
      <c r="BF1274" s="18" t="s">
        <v>5537</v>
      </c>
      <c r="BG1274" s="18" t="s">
        <v>5537</v>
      </c>
      <c r="BH1274" s="18" t="s">
        <v>5537</v>
      </c>
      <c r="BI1274" s="9" t="s">
        <v>5537</v>
      </c>
      <c r="BJ1274" s="14"/>
      <c r="BK1274" s="14" t="s">
        <v>5537</v>
      </c>
      <c r="BL1274" s="14" t="str">
        <f>_xlfn.XLOOKUP(B1274,'[4]cell downs 18042026 17h'!$B:$B,'[4]cell downs 18042026 17h'!$B:$B,"")</f>
        <v/>
      </c>
      <c r="BM1274" s="14" t="str">
        <f>_xlfn.XLOOKUP(B1274,'[5]Cells Huawei 19042026 15h'!$B:$B,'[5]Cells Huawei 19042026 15h'!$B:$B,"")</f>
        <v/>
      </c>
      <c r="BN1274" s="9" t="str">
        <f>_xlfn.XLOOKUP(B1274,'[6]cells down 19042026 9H40'!$B:$B,'[6]cells down 19042026 9H40'!$B:$B,"")</f>
        <v/>
      </c>
      <c r="BO1274" s="9" t="s">
        <v>5537</v>
      </c>
      <c r="BP1274" s="9" t="s">
        <v>12</v>
      </c>
      <c r="BQ1274" s="115"/>
    </row>
    <row r="1275" spans="1:69" s="9" customFormat="1" x14ac:dyDescent="0.3">
      <c r="A1275" s="1" t="s">
        <v>2185</v>
      </c>
      <c r="B1275" s="8" t="s">
        <v>2186</v>
      </c>
      <c r="C1275" s="3" t="str">
        <f>_xlfn.XLOOKUP(B1275,'[1]daily break down'!$D:$D,'[1]daily break down'!$E:$E,"")</f>
        <v>Yaounde</v>
      </c>
      <c r="D1275" s="1" t="s">
        <v>21</v>
      </c>
      <c r="E1275" s="1" t="s">
        <v>30</v>
      </c>
      <c r="F1275" s="3" t="s">
        <v>37</v>
      </c>
      <c r="G1275" s="1" t="s">
        <v>38</v>
      </c>
      <c r="H1275" s="34" t="str">
        <f>_xlfn.XLOOKUP(B1275,[2]CALCULATION!$B:$B,[2]CALCULATION!$H:$H,"")</f>
        <v>ZTE</v>
      </c>
      <c r="I1275" s="28">
        <v>0</v>
      </c>
      <c r="J1275" s="28">
        <v>0</v>
      </c>
      <c r="K1275" s="28">
        <v>0</v>
      </c>
      <c r="L1275" s="28">
        <v>0</v>
      </c>
      <c r="M1275" s="28">
        <v>0</v>
      </c>
      <c r="N1275" s="28">
        <v>0</v>
      </c>
      <c r="O1275" s="28">
        <v>0</v>
      </c>
      <c r="P1275" s="28">
        <v>0</v>
      </c>
      <c r="Q1275" s="28">
        <v>4.1508826223557724</v>
      </c>
      <c r="R1275" s="28">
        <v>33.897492530669204</v>
      </c>
      <c r="S1275" s="94">
        <v>15.384288865489266</v>
      </c>
      <c r="T1275" s="94">
        <f>_xlfn.XLOOKUP(B1275,'[3]Nur des jours'!$B:$B,'[3]Nur des jours'!$U:$U,"")</f>
        <v>13.868556899607057</v>
      </c>
      <c r="U1275" s="94">
        <v>13.868556899607057</v>
      </c>
      <c r="V1275" s="94">
        <v>13.868556899607057</v>
      </c>
      <c r="W1275" s="94">
        <v>13.868556899607057</v>
      </c>
      <c r="X1275" s="94">
        <v>22.189887225232784</v>
      </c>
      <c r="Y1275" s="94">
        <v>0</v>
      </c>
      <c r="Z1275" s="94">
        <v>0</v>
      </c>
      <c r="AA1275" s="94">
        <v>0</v>
      </c>
      <c r="AB1275" s="94">
        <v>0</v>
      </c>
      <c r="AC1275" s="94">
        <f>_xlfn.XLOOKUP(B1275,'[3]Nur des jours'!$B:$B,'[3]Nur des jours'!$N:$N,"")</f>
        <v>0</v>
      </c>
      <c r="AD1275" s="94">
        <v>0</v>
      </c>
      <c r="AE1275" s="94">
        <v>0</v>
      </c>
      <c r="AF1275" s="94">
        <v>0</v>
      </c>
      <c r="AG1275" s="94">
        <v>0</v>
      </c>
      <c r="AH1275" s="94">
        <v>0</v>
      </c>
      <c r="AI1275" s="49" t="s">
        <v>5559</v>
      </c>
      <c r="AJ1275" s="49"/>
      <c r="AK1275" s="48" t="str" cm="1">
        <f t="array" ref="AK1275">IFERROR(_xlfn.IFS(
AM1275="MPR ISSUE","PDH",
AM1275="BSS Hardware Issue","BSS",
AM1275="Sites strategiques, MLL, Pylone, etc.","ENVTECH",
AM1275="AKTIVCO DEFAUT GE &amp; POWER Cabinet","AKTIVCO",
AM1275="AKTIVCO Coupure ENEO &amp; Baisse de tension","AKTIVCO GRID ONLY",
AM1275="Coupure ENEO &amp; Baisse de tension","IHS GRID ONLY",
AM1275="Defaut GE &amp; POWER Cabinet","IHS",
AM1275="Sharing","Partners",
AM1275="Sites strategiques &amp; DataCenter","SST &amp; DC",
AM1275="Exclu","Exclu",
AM1275="SAT","SAT",
AM1275="SPARE-ISSUE","SPARE-ISSUE",
AM1275="Fiber CAmtel","TRANS_FO_CAMTEL",
AM1275="Fiber AOF","Fiber AOF",
AM1275="Projet OCM (HUAWEI)","TRAVAUX-HUAWEI",
AM1275="Projet OCM (NOKIA)","TRAVAUX-NOKIA",
AM1275="ACCESS-ISSUE","ACCESS-ISSUE",
AM1275="Projet OCM (ZTE, NOKIA, autres projets)","TRAVAUX OCM",
AM1275="No root CAuse","No root cause",
AM1275="ODU HS","PDH",
AM1275="IP &amp; VLAN","PDH",
AM1275="Warehouse HUAWEI","SPARE-ISSUE",
AM1275="SPARE-HS","SPARE-ISSUE",
AM1275="Power Telco","BSS",AM1275="no impacts","no impacts"
),"")</f>
        <v>no impacts</v>
      </c>
      <c r="AL1275" s="48" t="str" cm="1">
        <f t="array" ref="AL1275">IFERROR(_xlfn.IFS(
AM1275="MPR ISSUE","TX ISSUE",
AM1275="BSS Hardware Issue","RAN ISSUE",
AM1275="Sites strategiques, MLL, Pylone, etc.","ENVTECH",
AM1275="AKTIVCO DEFAUT GE &amp; POWER Cabinet","POWER ISSUE",
AM1275="AKTIVCO Coupure ENEO &amp; Baisse de tension","POWER ISSUE",
AM1275="Coupure ENEO &amp; Baisse de tension","POWER ISSUE",
AM1275="Defaut GE &amp; POWER Cabinet","POWER ISSUE",
AM1275="Sharing","POWER ISSUE",
AM1275="Sites strategiques &amp; DataCenter","POWER ISSUE",
AM1275="Exclu","Exclu",
AM1275="SAT","TX ISSUE",
AM1275="SPARE-ISSUE","SPARE-ISSUE",
AM1275="Fiber CAmtel","TX ISSUE",
AM1275="Fiber AOF","TX ISSUE",
AM1275="Projet OCM (HUAWEI)","TRAVAUX-HUAWEI",
AM1275="Projet OCM (NOKIA)","TRAVAUX -NOKIA",
AM1275="ACCESS-ISSUE","ACCESS-ISSUE",
AM1275="Projet OCM (ZTE, NOKIA, autres projets)","TRAVAUX OCM",
AM1275="No root CAuse","No root cause",
AM1275="ODU HS","TX ISSUE",
AM1275="IP &amp; VLAN","TX ISSUE",
AM1275="Warehouse HUAWEI","SPARE-ISSUE",
AM1275="SPARE-HS","SPARE-ISSUE",
AM1275="Power Telco","RAN ISSUE",AM1275="no impacts","no impacts"
),"")</f>
        <v>no impacts</v>
      </c>
      <c r="AM1275" s="67" t="s">
        <v>5605</v>
      </c>
      <c r="AN1275" s="48" t="str" cm="1">
        <f t="array" ref="AN1275">IFERROR(_xlfn.IFS(
AM1275="MPR ISSUE","ACTIVE",
AM1275="BSS Hardware Issue","ACTIVE",
AM1275="Sites strategiques, MLL, Pylone, etc.","PASSIVE",
AM1275="AKTIVCO DEFAUT GE &amp; POWER Cabinet","PASSIVE",
AM1275="AKTIVCO Coupure ENEO &amp; Baisse de tension","PASSIVE",
AM1275="Coupure ENEO &amp; Baisse de tension","PASSIVE",
AM1275="Defaut GE &amp; POWER Cabinet","PASSIVE",
AM1275="Sharing","PASSIVE",
AM1275="Sites strategiques &amp; DataCenter","PASSIVE",
AM1275="Exclu","Exclu",
AM1275="SAT","ACTIVE",
AM1275="SPARE-ISSUE","SPARE-ISSUE",
AM1275="Fiber CAmtel","ACTIVE",
AM1275="Fiber AOF","ACTIVE",
AM1275="Projet OCM (HUAWEI)","PLANNED WORKS",
AM1275="Projet OCM (NOKIA)","PLANNED WORKS",
AM1275="ACCESS-ISSUE","ACCESS-ISSUE",
AM1275="Projet OCM (ZTE, NOKIA, autres projets)","PLANNED WORKS",
AM1275="No root CAuse","No root cause",
AM1275="ODU HS","ACTIVE",
AM1275="IP &amp; VLAN","ACTIVE",
AM1275="Warehouse HUAWEI","SPARE-ISSUE",
AM1275="SPARE-HS","SPARE-ISSUE",
AM1275="Power Telco","ACTIVE", AM1275="no impacts","no impacts"
),"")</f>
        <v>no impacts</v>
      </c>
      <c r="AO1275" s="93" t="s">
        <v>5537</v>
      </c>
      <c r="AP1275" s="101" t="str">
        <f t="shared" si="38"/>
        <v>CTR_771</v>
      </c>
      <c r="AR1275" s="17" t="s">
        <v>5537</v>
      </c>
      <c r="AS1275" s="7" t="s">
        <v>5537</v>
      </c>
      <c r="AT1275" s="6"/>
      <c r="AU1275" s="7"/>
      <c r="AV1275" s="3" t="s">
        <v>5537</v>
      </c>
      <c r="AW1275" s="18" t="s">
        <v>5537</v>
      </c>
      <c r="AX1275" s="18" t="s">
        <v>5537</v>
      </c>
      <c r="AY1275" s="18" t="s">
        <v>5537</v>
      </c>
      <c r="AZ1275" s="18" t="s">
        <v>5537</v>
      </c>
      <c r="BA1275" s="18" t="s">
        <v>5537</v>
      </c>
      <c r="BB1275" s="18" t="s">
        <v>5537</v>
      </c>
      <c r="BC1275" s="18" t="s">
        <v>5537</v>
      </c>
      <c r="BD1275" s="18" t="s">
        <v>5537</v>
      </c>
      <c r="BE1275" s="18" t="s">
        <v>5537</v>
      </c>
      <c r="BF1275" s="18" t="s">
        <v>5537</v>
      </c>
      <c r="BG1275" s="18" t="s">
        <v>5537</v>
      </c>
      <c r="BH1275" s="18" t="s">
        <v>5537</v>
      </c>
      <c r="BI1275" s="9" t="s">
        <v>5537</v>
      </c>
      <c r="BJ1275" s="14"/>
      <c r="BK1275" s="14" t="s">
        <v>5537</v>
      </c>
      <c r="BL1275" s="14" t="str">
        <f>_xlfn.XLOOKUP(B1275,'[4]cell downs 18042026 17h'!$B:$B,'[4]cell downs 18042026 17h'!$B:$B,"")</f>
        <v/>
      </c>
      <c r="BM1275" s="14" t="str">
        <f>_xlfn.XLOOKUP(B1275,'[5]Cells Huawei 19042026 15h'!$B:$B,'[5]Cells Huawei 19042026 15h'!$B:$B,"")</f>
        <v/>
      </c>
      <c r="BN1275" s="9" t="str">
        <f>_xlfn.XLOOKUP(B1275,'[6]cells down 19042026 9H40'!$B:$B,'[6]cells down 19042026 9H40'!$B:$B,"")</f>
        <v/>
      </c>
      <c r="BO1275" s="9" t="s">
        <v>5537</v>
      </c>
      <c r="BP1275" s="9" t="s">
        <v>5577</v>
      </c>
      <c r="BQ1275" s="115"/>
    </row>
    <row r="1276" spans="1:69" s="9" customFormat="1" x14ac:dyDescent="0.3">
      <c r="A1276" s="1" t="s">
        <v>852</v>
      </c>
      <c r="B1276" s="8" t="s">
        <v>853</v>
      </c>
      <c r="C1276" s="3" t="str">
        <f>_xlfn.XLOOKUP(B1276,'[1]daily break down'!$D:$D,'[1]daily break down'!$E:$E,"")</f>
        <v>Yaounde</v>
      </c>
      <c r="D1276" s="1" t="s">
        <v>21</v>
      </c>
      <c r="E1276" s="1" t="s">
        <v>30</v>
      </c>
      <c r="F1276" s="3" t="s">
        <v>37</v>
      </c>
      <c r="G1276" s="1" t="s">
        <v>38</v>
      </c>
      <c r="H1276" s="34" t="str">
        <f>_xlfn.XLOOKUP(B1276,[2]CALCULATION!$B:$B,[2]CALCULATION!$H:$H,"")</f>
        <v>ZTE</v>
      </c>
      <c r="I1276" s="28">
        <v>0</v>
      </c>
      <c r="J1276" s="28">
        <v>0</v>
      </c>
      <c r="K1276" s="28">
        <v>14.995698179109844</v>
      </c>
      <c r="L1276" s="28">
        <v>0</v>
      </c>
      <c r="M1276" s="28">
        <v>0</v>
      </c>
      <c r="N1276" s="28">
        <v>0</v>
      </c>
      <c r="O1276" s="28">
        <v>0</v>
      </c>
      <c r="P1276" s="28">
        <v>2.4358436562766603</v>
      </c>
      <c r="Q1276" s="28">
        <v>12.95955646300434</v>
      </c>
      <c r="R1276" s="28">
        <v>0</v>
      </c>
      <c r="S1276" s="94">
        <v>0</v>
      </c>
      <c r="T1276" s="94">
        <f>_xlfn.XLOOKUP(B1276,'[3]Nur des jours'!$B:$B,'[3]Nur des jours'!$U:$U,"")</f>
        <v>0</v>
      </c>
      <c r="U1276" s="94">
        <v>24.399261057035151</v>
      </c>
      <c r="V1276" s="94">
        <v>0</v>
      </c>
      <c r="W1276" s="94">
        <v>0</v>
      </c>
      <c r="X1276" s="94">
        <v>15.756917156774616</v>
      </c>
      <c r="Y1276" s="94">
        <v>0</v>
      </c>
      <c r="Z1276" s="94">
        <v>0</v>
      </c>
      <c r="AA1276" s="94">
        <v>0</v>
      </c>
      <c r="AB1276" s="94">
        <v>0</v>
      </c>
      <c r="AC1276" s="94">
        <f>_xlfn.XLOOKUP(B1276,'[3]Nur des jours'!$B:$B,'[3]Nur des jours'!$N:$N,"")</f>
        <v>0</v>
      </c>
      <c r="AD1276" s="94">
        <v>0</v>
      </c>
      <c r="AE1276" s="94">
        <v>0</v>
      </c>
      <c r="AF1276" s="94">
        <v>0</v>
      </c>
      <c r="AG1276" s="94">
        <v>0</v>
      </c>
      <c r="AH1276" s="94">
        <v>0</v>
      </c>
      <c r="AI1276" s="49" t="s">
        <v>5559</v>
      </c>
      <c r="AJ1276" s="49"/>
      <c r="AK1276" s="48" t="str" cm="1">
        <f t="array" ref="AK1276">IFERROR(_xlfn.IFS(
AM1276="MPR ISSUE","PDH",
AM1276="BSS Hardware Issue","BSS",
AM1276="Sites strategiques, MLL, Pylone, etc.","ENVTECH",
AM1276="AKTIVCO DEFAUT GE &amp; POWER Cabinet","AKTIVCO",
AM1276="AKTIVCO Coupure ENEO &amp; Baisse de tension","AKTIVCO GRID ONLY",
AM1276="Coupure ENEO &amp; Baisse de tension","IHS GRID ONLY",
AM1276="Defaut GE &amp; POWER Cabinet","IHS",
AM1276="Sharing","Partners",
AM1276="Sites strategiques &amp; DataCenter","SST &amp; DC",
AM1276="Exclu","Exclu",
AM1276="SAT","SAT",
AM1276="SPARE-ISSUE","SPARE-ISSUE",
AM1276="Fiber CAmtel","TRANS_FO_CAMTEL",
AM1276="Fiber AOF","Fiber AOF",
AM1276="Projet OCM (HUAWEI)","TRAVAUX-HUAWEI",
AM1276="Projet OCM (NOKIA)","TRAVAUX-NOKIA",
AM1276="ACCESS-ISSUE","ACCESS-ISSUE",
AM1276="Projet OCM (ZTE, NOKIA, autres projets)","TRAVAUX OCM",
AM1276="No root CAuse","No root cause",
AM1276="ODU HS","PDH",
AM1276="IP &amp; VLAN","PDH",
AM1276="Warehouse HUAWEI","SPARE-ISSUE",
AM1276="SPARE-HS","SPARE-ISSUE",
AM1276="Power Telco","BSS",AM1276="no impacts","no impacts"
),"")</f>
        <v>no impacts</v>
      </c>
      <c r="AL1276" s="48" t="str" cm="1">
        <f t="array" ref="AL1276">IFERROR(_xlfn.IFS(
AM1276="MPR ISSUE","TX ISSUE",
AM1276="BSS Hardware Issue","RAN ISSUE",
AM1276="Sites strategiques, MLL, Pylone, etc.","ENVTECH",
AM1276="AKTIVCO DEFAUT GE &amp; POWER Cabinet","POWER ISSUE",
AM1276="AKTIVCO Coupure ENEO &amp; Baisse de tension","POWER ISSUE",
AM1276="Coupure ENEO &amp; Baisse de tension","POWER ISSUE",
AM1276="Defaut GE &amp; POWER Cabinet","POWER ISSUE",
AM1276="Sharing","POWER ISSUE",
AM1276="Sites strategiques &amp; DataCenter","POWER ISSUE",
AM1276="Exclu","Exclu",
AM1276="SAT","TX ISSUE",
AM1276="SPARE-ISSUE","SPARE-ISSUE",
AM1276="Fiber CAmtel","TX ISSUE",
AM1276="Fiber AOF","TX ISSUE",
AM1276="Projet OCM (HUAWEI)","TRAVAUX-HUAWEI",
AM1276="Projet OCM (NOKIA)","TRAVAUX -NOKIA",
AM1276="ACCESS-ISSUE","ACCESS-ISSUE",
AM1276="Projet OCM (ZTE, NOKIA, autres projets)","TRAVAUX OCM",
AM1276="No root CAuse","No root cause",
AM1276="ODU HS","TX ISSUE",
AM1276="IP &amp; VLAN","TX ISSUE",
AM1276="Warehouse HUAWEI","SPARE-ISSUE",
AM1276="SPARE-HS","SPARE-ISSUE",
AM1276="Power Telco","RAN ISSUE",AM1276="no impacts","no impacts"
),"")</f>
        <v>no impacts</v>
      </c>
      <c r="AM1276" s="67" t="s">
        <v>5605</v>
      </c>
      <c r="AN1276" s="48" t="str" cm="1">
        <f t="array" ref="AN1276">IFERROR(_xlfn.IFS(
AM1276="MPR ISSUE","ACTIVE",
AM1276="BSS Hardware Issue","ACTIVE",
AM1276="Sites strategiques, MLL, Pylone, etc.","PASSIVE",
AM1276="AKTIVCO DEFAUT GE &amp; POWER Cabinet","PASSIVE",
AM1276="AKTIVCO Coupure ENEO &amp; Baisse de tension","PASSIVE",
AM1276="Coupure ENEO &amp; Baisse de tension","PASSIVE",
AM1276="Defaut GE &amp; POWER Cabinet","PASSIVE",
AM1276="Sharing","PASSIVE",
AM1276="Sites strategiques &amp; DataCenter","PASSIVE",
AM1276="Exclu","Exclu",
AM1276="SAT","ACTIVE",
AM1276="SPARE-ISSUE","SPARE-ISSUE",
AM1276="Fiber CAmtel","ACTIVE",
AM1276="Fiber AOF","ACTIVE",
AM1276="Projet OCM (HUAWEI)","PLANNED WORKS",
AM1276="Projet OCM (NOKIA)","PLANNED WORKS",
AM1276="ACCESS-ISSUE","ACCESS-ISSUE",
AM1276="Projet OCM (ZTE, NOKIA, autres projets)","PLANNED WORKS",
AM1276="No root CAuse","No root cause",
AM1276="ODU HS","ACTIVE",
AM1276="IP &amp; VLAN","ACTIVE",
AM1276="Warehouse HUAWEI","SPARE-ISSUE",
AM1276="SPARE-HS","SPARE-ISSUE",
AM1276="Power Telco","ACTIVE", AM1276="no impacts","no impacts"
),"")</f>
        <v>no impacts</v>
      </c>
      <c r="AO1276" s="93" t="s">
        <v>5537</v>
      </c>
      <c r="AP1276" s="101" t="str">
        <f t="shared" si="38"/>
        <v>CTR_831</v>
      </c>
      <c r="AR1276" s="17" t="s">
        <v>5537</v>
      </c>
      <c r="AS1276" s="7" t="s">
        <v>5537</v>
      </c>
      <c r="AT1276" s="6"/>
      <c r="AU1276" s="7"/>
      <c r="AV1276" s="3" t="s">
        <v>5537</v>
      </c>
      <c r="AW1276" s="18" t="s">
        <v>5537</v>
      </c>
      <c r="AX1276" s="18" t="s">
        <v>5537</v>
      </c>
      <c r="AY1276" s="18" t="s">
        <v>5537</v>
      </c>
      <c r="AZ1276" s="18" t="s">
        <v>5537</v>
      </c>
      <c r="BA1276" s="18" t="s">
        <v>5537</v>
      </c>
      <c r="BB1276" s="18" t="s">
        <v>5537</v>
      </c>
      <c r="BC1276" s="18" t="s">
        <v>5537</v>
      </c>
      <c r="BD1276" s="18" t="s">
        <v>5537</v>
      </c>
      <c r="BE1276" s="18" t="s">
        <v>5537</v>
      </c>
      <c r="BF1276" s="18" t="s">
        <v>5537</v>
      </c>
      <c r="BG1276" s="18" t="s">
        <v>5537</v>
      </c>
      <c r="BH1276" s="18" t="s">
        <v>5537</v>
      </c>
      <c r="BI1276" s="9" t="s">
        <v>5537</v>
      </c>
      <c r="BJ1276" s="14"/>
      <c r="BK1276" s="14" t="s">
        <v>5537</v>
      </c>
      <c r="BL1276" s="14" t="str">
        <f>_xlfn.XLOOKUP(B1276,'[4]cell downs 18042026 17h'!$B:$B,'[4]cell downs 18042026 17h'!$B:$B,"")</f>
        <v/>
      </c>
      <c r="BM1276" s="14" t="str">
        <f>_xlfn.XLOOKUP(B1276,'[5]Cells Huawei 19042026 15h'!$B:$B,'[5]Cells Huawei 19042026 15h'!$B:$B,"")</f>
        <v/>
      </c>
      <c r="BN1276" s="9" t="str">
        <f>_xlfn.XLOOKUP(B1276,'[6]cells down 19042026 9H40'!$B:$B,'[6]cells down 19042026 9H40'!$B:$B,"")</f>
        <v/>
      </c>
      <c r="BO1276" s="9" t="s">
        <v>5537</v>
      </c>
      <c r="BP1276" s="9" t="s">
        <v>5537</v>
      </c>
      <c r="BQ1276" s="115"/>
    </row>
    <row r="1277" spans="1:69" s="9" customFormat="1" x14ac:dyDescent="0.3">
      <c r="A1277" s="1" t="s">
        <v>3235</v>
      </c>
      <c r="B1277" s="88" t="s">
        <v>3236</v>
      </c>
      <c r="C1277" s="3" t="str">
        <f>_xlfn.XLOOKUP(B1277,'[1]daily break down'!$D:$D,'[1]daily break down'!$E:$E,"")</f>
        <v>Yaounde</v>
      </c>
      <c r="D1277" s="1" t="s">
        <v>11</v>
      </c>
      <c r="E1277" s="1" t="s">
        <v>145</v>
      </c>
      <c r="F1277" s="3" t="s">
        <v>37</v>
      </c>
      <c r="G1277" s="1" t="s">
        <v>38</v>
      </c>
      <c r="H1277" s="34" t="str">
        <f>_xlfn.XLOOKUP(B1277,[2]CALCULATION!$B:$B,[2]CALCULATION!$H:$H,"")</f>
        <v>ZTE</v>
      </c>
      <c r="I1277" s="28">
        <v>0</v>
      </c>
      <c r="J1277" s="28">
        <v>0</v>
      </c>
      <c r="K1277" s="28">
        <v>0</v>
      </c>
      <c r="L1277" s="28">
        <v>0</v>
      </c>
      <c r="M1277" s="28">
        <v>0</v>
      </c>
      <c r="N1277" s="28">
        <v>0</v>
      </c>
      <c r="O1277" s="28">
        <v>0</v>
      </c>
      <c r="P1277" s="28">
        <v>0</v>
      </c>
      <c r="Q1277" s="28">
        <v>0.14492784640715975</v>
      </c>
      <c r="R1277" s="28">
        <v>0</v>
      </c>
      <c r="S1277" s="94">
        <v>0</v>
      </c>
      <c r="T1277" s="94">
        <f>_xlfn.XLOOKUP(B1277,'[3]Nur des jours'!$B:$B,'[3]Nur des jours'!$U:$U,"")</f>
        <v>2.682520624484567</v>
      </c>
      <c r="U1277" s="94">
        <v>2.8090248349898168E-2</v>
      </c>
      <c r="V1277" s="94">
        <v>0.59872357911498153</v>
      </c>
      <c r="W1277" s="94">
        <v>2.682520624484567</v>
      </c>
      <c r="X1277" s="94">
        <v>12.295502992012738</v>
      </c>
      <c r="Y1277" s="94">
        <v>0</v>
      </c>
      <c r="Z1277" s="94">
        <v>0</v>
      </c>
      <c r="AA1277" s="94">
        <v>0</v>
      </c>
      <c r="AB1277" s="94">
        <v>0</v>
      </c>
      <c r="AC1277" s="94">
        <f>_xlfn.XLOOKUP(B1277,'[3]Nur des jours'!$B:$B,'[3]Nur des jours'!$N:$N,"")</f>
        <v>0</v>
      </c>
      <c r="AD1277" s="94">
        <v>0</v>
      </c>
      <c r="AE1277" s="94">
        <v>0</v>
      </c>
      <c r="AF1277" s="94">
        <v>0</v>
      </c>
      <c r="AG1277" s="94">
        <v>0</v>
      </c>
      <c r="AH1277" s="94">
        <v>0</v>
      </c>
      <c r="AI1277" s="49" t="s">
        <v>5559</v>
      </c>
      <c r="AJ1277" s="49"/>
      <c r="AK1277" s="48" t="str" cm="1">
        <f t="array" ref="AK1277">IFERROR(_xlfn.IFS(
AM1277="MPR ISSUE","PDH",
AM1277="BSS Hardware Issue","BSS",
AM1277="Sites strategiques, MLL, Pylone, etc.","ENVTECH",
AM1277="AKTIVCO DEFAUT GE &amp; POWER Cabinet","AKTIVCO",
AM1277="AKTIVCO Coupure ENEO &amp; Baisse de tension","AKTIVCO GRID ONLY",
AM1277="Coupure ENEO &amp; Baisse de tension","IHS GRID ONLY",
AM1277="Defaut GE &amp; POWER Cabinet","IHS",
AM1277="Sharing","Partners",
AM1277="Sites strategiques &amp; DataCenter","SST &amp; DC",
AM1277="Exclu","Exclu",
AM1277="SAT","SAT",
AM1277="SPARE-ISSUE","SPARE-ISSUE",
AM1277="Fiber CAmtel","TRANS_FO_CAMTEL",
AM1277="Fiber AOF","Fiber AOF",
AM1277="Projet OCM (HUAWEI)","TRAVAUX-HUAWEI",
AM1277="Projet OCM (NOKIA)","TRAVAUX-NOKIA",
AM1277="ACCESS-ISSUE","ACCESS-ISSUE",
AM1277="Projet OCM (ZTE, NOKIA, autres projets)","TRAVAUX OCM",
AM1277="No root CAuse","No root cause",
AM1277="ODU HS","PDH",
AM1277="IP &amp; VLAN","PDH",
AM1277="Warehouse HUAWEI","SPARE-ISSUE",
AM1277="SPARE-HS","SPARE-ISSUE",
AM1277="Power Telco","BSS",AM1277="no impacts","no impacts"
),"")</f>
        <v>no impacts</v>
      </c>
      <c r="AL1277" s="48" t="str" cm="1">
        <f t="array" ref="AL1277">IFERROR(_xlfn.IFS(
AM1277="MPR ISSUE","TX ISSUE",
AM1277="BSS Hardware Issue","RAN ISSUE",
AM1277="Sites strategiques, MLL, Pylone, etc.","ENVTECH",
AM1277="AKTIVCO DEFAUT GE &amp; POWER Cabinet","POWER ISSUE",
AM1277="AKTIVCO Coupure ENEO &amp; Baisse de tension","POWER ISSUE",
AM1277="Coupure ENEO &amp; Baisse de tension","POWER ISSUE",
AM1277="Defaut GE &amp; POWER Cabinet","POWER ISSUE",
AM1277="Sharing","POWER ISSUE",
AM1277="Sites strategiques &amp; DataCenter","POWER ISSUE",
AM1277="Exclu","Exclu",
AM1277="SAT","TX ISSUE",
AM1277="SPARE-ISSUE","SPARE-ISSUE",
AM1277="Fiber CAmtel","TX ISSUE",
AM1277="Fiber AOF","TX ISSUE",
AM1277="Projet OCM (HUAWEI)","TRAVAUX-HUAWEI",
AM1277="Projet OCM (NOKIA)","TRAVAUX -NOKIA",
AM1277="ACCESS-ISSUE","ACCESS-ISSUE",
AM1277="Projet OCM (ZTE, NOKIA, autres projets)","TRAVAUX OCM",
AM1277="No root CAuse","No root cause",
AM1277="ODU HS","TX ISSUE",
AM1277="IP &amp; VLAN","TX ISSUE",
AM1277="Warehouse HUAWEI","SPARE-ISSUE",
AM1277="SPARE-HS","SPARE-ISSUE",
AM1277="Power Telco","RAN ISSUE",AM1277="no impacts","no impacts"
),"")</f>
        <v>no impacts</v>
      </c>
      <c r="AM1277" s="67" t="s">
        <v>5605</v>
      </c>
      <c r="AN1277" s="48" t="str" cm="1">
        <f t="array" ref="AN1277">IFERROR(_xlfn.IFS(
AM1277="MPR ISSUE","ACTIVE",
AM1277="BSS Hardware Issue","ACTIVE",
AM1277="Sites strategiques, MLL, Pylone, etc.","PASSIVE",
AM1277="AKTIVCO DEFAUT GE &amp; POWER Cabinet","PASSIVE",
AM1277="AKTIVCO Coupure ENEO &amp; Baisse de tension","PASSIVE",
AM1277="Coupure ENEO &amp; Baisse de tension","PASSIVE",
AM1277="Defaut GE &amp; POWER Cabinet","PASSIVE",
AM1277="Sharing","PASSIVE",
AM1277="Sites strategiques &amp; DataCenter","PASSIVE",
AM1277="Exclu","Exclu",
AM1277="SAT","ACTIVE",
AM1277="SPARE-ISSUE","SPARE-ISSUE",
AM1277="Fiber CAmtel","ACTIVE",
AM1277="Fiber AOF","ACTIVE",
AM1277="Projet OCM (HUAWEI)","PLANNED WORKS",
AM1277="Projet OCM (NOKIA)","PLANNED WORKS",
AM1277="ACCESS-ISSUE","ACCESS-ISSUE",
AM1277="Projet OCM (ZTE, NOKIA, autres projets)","PLANNED WORKS",
AM1277="No root CAuse","No root cause",
AM1277="ODU HS","ACTIVE",
AM1277="IP &amp; VLAN","ACTIVE",
AM1277="Warehouse HUAWEI","SPARE-ISSUE",
AM1277="SPARE-HS","SPARE-ISSUE",
AM1277="Power Telco","ACTIVE", AM1277="no impacts","no impacts"
),"")</f>
        <v>no impacts</v>
      </c>
      <c r="AO1277" s="93" t="s">
        <v>5537</v>
      </c>
      <c r="AP1277" s="101" t="str">
        <f t="shared" si="38"/>
        <v>CTR_050</v>
      </c>
      <c r="AR1277" s="17" t="s">
        <v>5537</v>
      </c>
      <c r="AS1277" s="7" t="s">
        <v>5537</v>
      </c>
      <c r="AT1277" s="6"/>
      <c r="AU1277" s="7"/>
      <c r="AV1277" s="3" t="s">
        <v>5537</v>
      </c>
      <c r="AW1277" s="18" t="s">
        <v>5537</v>
      </c>
      <c r="AX1277" s="18" t="s">
        <v>5537</v>
      </c>
      <c r="AY1277" s="18" t="s">
        <v>5537</v>
      </c>
      <c r="AZ1277" s="18" t="s">
        <v>5537</v>
      </c>
      <c r="BA1277" s="18" t="s">
        <v>5537</v>
      </c>
      <c r="BB1277" s="18" t="s">
        <v>5537</v>
      </c>
      <c r="BC1277" s="18" t="s">
        <v>5537</v>
      </c>
      <c r="BD1277" s="18" t="s">
        <v>5537</v>
      </c>
      <c r="BE1277" s="18" t="s">
        <v>5537</v>
      </c>
      <c r="BF1277" s="18" t="s">
        <v>5537</v>
      </c>
      <c r="BG1277" s="18" t="s">
        <v>5537</v>
      </c>
      <c r="BH1277" s="18" t="s">
        <v>5537</v>
      </c>
      <c r="BI1277" s="9" t="s">
        <v>5537</v>
      </c>
      <c r="BJ1277" s="14"/>
      <c r="BK1277" s="14" t="s">
        <v>5537</v>
      </c>
      <c r="BL1277" s="14" t="str">
        <f>_xlfn.XLOOKUP(B1277,'[4]cell downs 18042026 17h'!$B:$B,'[4]cell downs 18042026 17h'!$B:$B,"")</f>
        <v/>
      </c>
      <c r="BM1277" s="14" t="str">
        <f>_xlfn.XLOOKUP(B1277,'[5]Cells Huawei 19042026 15h'!$B:$B,'[5]Cells Huawei 19042026 15h'!$B:$B,"")</f>
        <v/>
      </c>
      <c r="BN1277" s="9" t="str">
        <f>_xlfn.XLOOKUP(B1277,'[6]cells down 19042026 9H40'!$B:$B,'[6]cells down 19042026 9H40'!$B:$B,"")</f>
        <v/>
      </c>
      <c r="BO1277" s="9" t="s">
        <v>3236</v>
      </c>
      <c r="BP1277" s="9" t="s">
        <v>12</v>
      </c>
      <c r="BQ1277" s="115"/>
    </row>
    <row r="1278" spans="1:69" s="9" customFormat="1" x14ac:dyDescent="0.3">
      <c r="A1278" s="1" t="s">
        <v>561</v>
      </c>
      <c r="B1278" s="8" t="s">
        <v>562</v>
      </c>
      <c r="C1278" s="3" t="str">
        <f>_xlfn.XLOOKUP(B1278,'[1]daily break down'!$D:$D,'[1]daily break down'!$E:$E,"")</f>
        <v>Douala</v>
      </c>
      <c r="D1278" s="1" t="s">
        <v>21</v>
      </c>
      <c r="E1278" s="1" t="s">
        <v>563</v>
      </c>
      <c r="F1278" s="3" t="s">
        <v>31</v>
      </c>
      <c r="G1278" s="1" t="s">
        <v>32</v>
      </c>
      <c r="H1278" s="34" t="str">
        <f>_xlfn.XLOOKUP(B1278,[2]CALCULATION!$B:$B,[2]CALCULATION!$H:$H,"")</f>
        <v>ZTE</v>
      </c>
      <c r="I1278" s="28">
        <v>0</v>
      </c>
      <c r="J1278" s="28">
        <v>0</v>
      </c>
      <c r="K1278" s="28">
        <v>0</v>
      </c>
      <c r="L1278" s="28">
        <v>15.523134950190196</v>
      </c>
      <c r="M1278" s="28">
        <v>36.800365547765161</v>
      </c>
      <c r="N1278" s="28">
        <v>0</v>
      </c>
      <c r="O1278" s="28">
        <v>24.893025200252261</v>
      </c>
      <c r="P1278" s="28">
        <v>0</v>
      </c>
      <c r="Q1278" s="28">
        <v>0</v>
      </c>
      <c r="R1278" s="28">
        <v>0</v>
      </c>
      <c r="S1278" s="94">
        <v>0</v>
      </c>
      <c r="T1278" s="94">
        <f>_xlfn.XLOOKUP(B1278,'[3]Nur des jours'!$B:$B,'[3]Nur des jours'!$U:$U,"")</f>
        <v>0</v>
      </c>
      <c r="U1278" s="94">
        <v>7.2242054829311195</v>
      </c>
      <c r="V1278" s="94">
        <v>0</v>
      </c>
      <c r="W1278" s="94">
        <v>0</v>
      </c>
      <c r="X1278" s="94">
        <v>10.105890426986043</v>
      </c>
      <c r="Y1278" s="94">
        <v>0</v>
      </c>
      <c r="Z1278" s="94">
        <v>0</v>
      </c>
      <c r="AA1278" s="94">
        <v>0</v>
      </c>
      <c r="AB1278" s="94">
        <v>0</v>
      </c>
      <c r="AC1278" s="94">
        <f>_xlfn.XLOOKUP(B1278,'[3]Nur des jours'!$B:$B,'[3]Nur des jours'!$N:$N,"")</f>
        <v>0</v>
      </c>
      <c r="AD1278" s="94">
        <v>0</v>
      </c>
      <c r="AE1278" s="94">
        <v>0</v>
      </c>
      <c r="AF1278" s="94">
        <v>0</v>
      </c>
      <c r="AG1278" s="94">
        <v>0</v>
      </c>
      <c r="AH1278" s="94">
        <v>0</v>
      </c>
      <c r="AI1278" s="49" t="s">
        <v>5559</v>
      </c>
      <c r="AJ1278" s="49"/>
      <c r="AK1278" s="48" t="str" cm="1">
        <f t="array" ref="AK1278">IFERROR(_xlfn.IFS(
AM1278="MPR ISSUE","PDH",
AM1278="BSS Hardware Issue","BSS",
AM1278="Sites strategiques, MLL, Pylone, etc.","ENVTECH",
AM1278="AKTIVCO DEFAUT GE &amp; POWER Cabinet","AKTIVCO",
AM1278="AKTIVCO Coupure ENEO &amp; Baisse de tension","AKTIVCO GRID ONLY",
AM1278="Coupure ENEO &amp; Baisse de tension","IHS GRID ONLY",
AM1278="Defaut GE &amp; POWER Cabinet","IHS",
AM1278="Sharing","Partners",
AM1278="Sites strategiques &amp; DataCenter","SST &amp; DC",
AM1278="Exclu","Exclu",
AM1278="SAT","SAT",
AM1278="SPARE-ISSUE","SPARE-ISSUE",
AM1278="Fiber CAmtel","TRANS_FO_CAMTEL",
AM1278="Fiber AOF","Fiber AOF",
AM1278="Projet OCM (HUAWEI)","TRAVAUX-HUAWEI",
AM1278="Projet OCM (NOKIA)","TRAVAUX-NOKIA",
AM1278="ACCESS-ISSUE","ACCESS-ISSUE",
AM1278="Projet OCM (ZTE, NOKIA, autres projets)","TRAVAUX OCM",
AM1278="No root CAuse","No root cause",
AM1278="ODU HS","PDH",
AM1278="IP &amp; VLAN","PDH",
AM1278="Warehouse HUAWEI","SPARE-ISSUE",
AM1278="SPARE-HS","SPARE-ISSUE",
AM1278="Power Telco","BSS",AM1278="no impacts","no impacts"
),"")</f>
        <v>no impacts</v>
      </c>
      <c r="AL1278" s="48" t="str" cm="1">
        <f t="array" ref="AL1278">IFERROR(_xlfn.IFS(
AM1278="MPR ISSUE","TX ISSUE",
AM1278="BSS Hardware Issue","RAN ISSUE",
AM1278="Sites strategiques, MLL, Pylone, etc.","ENVTECH",
AM1278="AKTIVCO DEFAUT GE &amp; POWER Cabinet","POWER ISSUE",
AM1278="AKTIVCO Coupure ENEO &amp; Baisse de tension","POWER ISSUE",
AM1278="Coupure ENEO &amp; Baisse de tension","POWER ISSUE",
AM1278="Defaut GE &amp; POWER Cabinet","POWER ISSUE",
AM1278="Sharing","POWER ISSUE",
AM1278="Sites strategiques &amp; DataCenter","POWER ISSUE",
AM1278="Exclu","Exclu",
AM1278="SAT","TX ISSUE",
AM1278="SPARE-ISSUE","SPARE-ISSUE",
AM1278="Fiber CAmtel","TX ISSUE",
AM1278="Fiber AOF","TX ISSUE",
AM1278="Projet OCM (HUAWEI)","TRAVAUX-HUAWEI",
AM1278="Projet OCM (NOKIA)","TRAVAUX -NOKIA",
AM1278="ACCESS-ISSUE","ACCESS-ISSUE",
AM1278="Projet OCM (ZTE, NOKIA, autres projets)","TRAVAUX OCM",
AM1278="No root CAuse","No root cause",
AM1278="ODU HS","TX ISSUE",
AM1278="IP &amp; VLAN","TX ISSUE",
AM1278="Warehouse HUAWEI","SPARE-ISSUE",
AM1278="SPARE-HS","SPARE-ISSUE",
AM1278="Power Telco","RAN ISSUE",AM1278="no impacts","no impacts"
),"")</f>
        <v>no impacts</v>
      </c>
      <c r="AM1278" s="67" t="s">
        <v>5605</v>
      </c>
      <c r="AN1278" s="48" t="str" cm="1">
        <f t="array" ref="AN1278">IFERROR(_xlfn.IFS(
AM1278="MPR ISSUE","ACTIVE",
AM1278="BSS Hardware Issue","ACTIVE",
AM1278="Sites strategiques, MLL, Pylone, etc.","PASSIVE",
AM1278="AKTIVCO DEFAUT GE &amp; POWER Cabinet","PASSIVE",
AM1278="AKTIVCO Coupure ENEO &amp; Baisse de tension","PASSIVE",
AM1278="Coupure ENEO &amp; Baisse de tension","PASSIVE",
AM1278="Defaut GE &amp; POWER Cabinet","PASSIVE",
AM1278="Sharing","PASSIVE",
AM1278="Sites strategiques &amp; DataCenter","PASSIVE",
AM1278="Exclu","Exclu",
AM1278="SAT","ACTIVE",
AM1278="SPARE-ISSUE","SPARE-ISSUE",
AM1278="Fiber CAmtel","ACTIVE",
AM1278="Fiber AOF","ACTIVE",
AM1278="Projet OCM (HUAWEI)","PLANNED WORKS",
AM1278="Projet OCM (NOKIA)","PLANNED WORKS",
AM1278="ACCESS-ISSUE","ACCESS-ISSUE",
AM1278="Projet OCM (ZTE, NOKIA, autres projets)","PLANNED WORKS",
AM1278="No root CAuse","No root cause",
AM1278="ODU HS","ACTIVE",
AM1278="IP &amp; VLAN","ACTIVE",
AM1278="Warehouse HUAWEI","SPARE-ISSUE",
AM1278="SPARE-HS","SPARE-ISSUE",
AM1278="Power Telco","ACTIVE", AM1278="no impacts","no impacts"
),"")</f>
        <v>no impacts</v>
      </c>
      <c r="AO1278" s="93" t="s">
        <v>5537</v>
      </c>
      <c r="AP1278" s="101" t="str">
        <f t="shared" si="38"/>
        <v>LIT_584</v>
      </c>
      <c r="AR1278" s="17" t="s">
        <v>5537</v>
      </c>
      <c r="AS1278" s="7" t="s">
        <v>5537</v>
      </c>
      <c r="AT1278" s="6"/>
      <c r="AU1278" s="7"/>
      <c r="AV1278" s="3" t="s">
        <v>5537</v>
      </c>
      <c r="AW1278" s="18" t="s">
        <v>5537</v>
      </c>
      <c r="AX1278" s="18" t="s">
        <v>5537</v>
      </c>
      <c r="AY1278" s="18" t="s">
        <v>5537</v>
      </c>
      <c r="AZ1278" s="18" t="s">
        <v>5537</v>
      </c>
      <c r="BA1278" s="18" t="s">
        <v>5537</v>
      </c>
      <c r="BB1278" s="18" t="s">
        <v>5537</v>
      </c>
      <c r="BC1278" s="18" t="s">
        <v>5537</v>
      </c>
      <c r="BD1278" s="18" t="s">
        <v>5537</v>
      </c>
      <c r="BE1278" s="18" t="s">
        <v>5537</v>
      </c>
      <c r="BF1278" s="18" t="s">
        <v>5537</v>
      </c>
      <c r="BG1278" s="18" t="s">
        <v>5537</v>
      </c>
      <c r="BH1278" s="18" t="s">
        <v>5537</v>
      </c>
      <c r="BI1278" s="9" t="s">
        <v>5537</v>
      </c>
      <c r="BJ1278" s="14"/>
      <c r="BK1278" s="14" t="s">
        <v>5537</v>
      </c>
      <c r="BL1278" s="14" t="str">
        <f>_xlfn.XLOOKUP(B1278,'[4]cell downs 18042026 17h'!$B:$B,'[4]cell downs 18042026 17h'!$B:$B,"")</f>
        <v/>
      </c>
      <c r="BM1278" s="14" t="str">
        <f>_xlfn.XLOOKUP(B1278,'[5]Cells Huawei 19042026 15h'!$B:$B,'[5]Cells Huawei 19042026 15h'!$B:$B,"")</f>
        <v/>
      </c>
      <c r="BN1278" s="9" t="str">
        <f>_xlfn.XLOOKUP(B1278,'[6]cells down 19042026 9H40'!$B:$B,'[6]cells down 19042026 9H40'!$B:$B,"")</f>
        <v/>
      </c>
      <c r="BO1278" s="9" t="s">
        <v>5537</v>
      </c>
      <c r="BP1278" s="9" t="s">
        <v>12</v>
      </c>
      <c r="BQ1278" s="115"/>
    </row>
    <row r="1279" spans="1:69" s="9" customFormat="1" x14ac:dyDescent="0.3">
      <c r="A1279" s="1" t="s">
        <v>120</v>
      </c>
      <c r="B1279" s="8" t="s">
        <v>121</v>
      </c>
      <c r="C1279" s="3" t="str">
        <f>_xlfn.XLOOKUP(B1279,'[1]daily break down'!$D:$D,'[1]daily break down'!$E:$E,"")</f>
        <v>EXTREME-NORD</v>
      </c>
      <c r="D1279" s="1" t="s">
        <v>21</v>
      </c>
      <c r="E1279" s="1" t="s">
        <v>122</v>
      </c>
      <c r="F1279" s="3" t="s">
        <v>55</v>
      </c>
      <c r="G1279" s="1" t="s">
        <v>120</v>
      </c>
      <c r="H1279" s="32" t="str">
        <f>_xlfn.XLOOKUP(B1279,[2]CALCULATION!$B:$B,[2]CALCULATION!$H:$H,"")</f>
        <v>HUAWEI</v>
      </c>
      <c r="I1279" s="28">
        <v>0</v>
      </c>
      <c r="J1279" s="28">
        <v>0</v>
      </c>
      <c r="K1279" s="28">
        <v>0</v>
      </c>
      <c r="L1279" s="28">
        <v>0</v>
      </c>
      <c r="M1279" s="28">
        <v>0</v>
      </c>
      <c r="N1279" s="28">
        <v>0</v>
      </c>
      <c r="O1279" s="28">
        <v>0</v>
      </c>
      <c r="P1279" s="28">
        <v>0</v>
      </c>
      <c r="Q1279" s="28">
        <v>0</v>
      </c>
      <c r="R1279" s="28">
        <v>0</v>
      </c>
      <c r="S1279" s="94">
        <v>0</v>
      </c>
      <c r="T1279" s="94">
        <f>_xlfn.XLOOKUP(B1279,'[3]Nur des jours'!$B:$B,'[3]Nur des jours'!$U:$U,"")</f>
        <v>0</v>
      </c>
      <c r="U1279" s="94">
        <v>0</v>
      </c>
      <c r="V1279" s="94">
        <v>18.491409199476074</v>
      </c>
      <c r="W1279" s="94">
        <v>18.491409199476074</v>
      </c>
      <c r="X1279" s="94">
        <v>7.9690696937788417</v>
      </c>
      <c r="Y1279" s="94">
        <v>0</v>
      </c>
      <c r="Z1279" s="94">
        <v>0</v>
      </c>
      <c r="AA1279" s="94">
        <v>0</v>
      </c>
      <c r="AB1279" s="94">
        <v>0</v>
      </c>
      <c r="AC1279" s="94">
        <f>_xlfn.XLOOKUP(B1279,'[3]Nur des jours'!$B:$B,'[3]Nur des jours'!$N:$N,"")</f>
        <v>0</v>
      </c>
      <c r="AD1279" s="94">
        <v>0</v>
      </c>
      <c r="AE1279" s="94">
        <v>0</v>
      </c>
      <c r="AF1279" s="94">
        <v>0</v>
      </c>
      <c r="AG1279" s="94">
        <v>0</v>
      </c>
      <c r="AH1279" s="94">
        <v>0</v>
      </c>
      <c r="AI1279" s="49" t="s">
        <v>6659</v>
      </c>
      <c r="AJ1279" s="49"/>
      <c r="AK1279" s="48" t="str" cm="1">
        <f t="array" ref="AK1279">IFERROR(_xlfn.IFS(
AM1279="MPR ISSUE","PDH",
AM1279="BSS Hardware Issue","BSS",
AM1279="Sites strategiques, MLL, Pylone, etc.","ENVTECH",
AM1279="AKTIVCO DEFAUT GE &amp; POWER Cabinet","AKTIVCO",
AM1279="AKTIVCO Coupure ENEO &amp; Baisse de tension","AKTIVCO GRID ONLY",
AM1279="Coupure ENEO &amp; Baisse de tension","IHS GRID ONLY",
AM1279="Defaut GE &amp; POWER Cabinet","IHS",
AM1279="Sharing","Partners",
AM1279="Sites strategiques &amp; DataCenter","SST &amp; DC",
AM1279="Exclu","Exclu",
AM1279="SAT","SAT",
AM1279="SPARE-ISSUE","SPARE-ISSUE",
AM1279="Fiber CAmtel","TRANS_FO_CAMTEL",
AM1279="Fiber AOF","Fiber AOF",
AM1279="Projet OCM (HUAWEI)","TRAVAUX-HUAWEI",
AM1279="Projet OCM (NOKIA)","TRAVAUX-NOKIA",
AM1279="ACCESS-ISSUE","ACCESS-ISSUE",
AM1279="Projet OCM (ZTE, NOKIA, autres projets)","TRAVAUX OCM",
AM1279="No root CAuse","No root cause",
AM1279="ODU HS","PDH",
AM1279="IP &amp; VLAN","PDH",
AM1279="Warehouse HUAWEI","SPARE-ISSUE",
AM1279="SPARE-HS","SPARE-ISSUE",
AM1279="Power Telco","BSS",AM1279="no impacts","no impacts"
),"")</f>
        <v>no impacts</v>
      </c>
      <c r="AL1279" s="48" t="str" cm="1">
        <f t="array" ref="AL1279">IFERROR(_xlfn.IFS(
AM1279="MPR ISSUE","TX ISSUE",
AM1279="BSS Hardware Issue","RAN ISSUE",
AM1279="Sites strategiques, MLL, Pylone, etc.","ENVTECH",
AM1279="AKTIVCO DEFAUT GE &amp; POWER Cabinet","POWER ISSUE",
AM1279="AKTIVCO Coupure ENEO &amp; Baisse de tension","POWER ISSUE",
AM1279="Coupure ENEO &amp; Baisse de tension","POWER ISSUE",
AM1279="Defaut GE &amp; POWER Cabinet","POWER ISSUE",
AM1279="Sharing","POWER ISSUE",
AM1279="Sites strategiques &amp; DataCenter","POWER ISSUE",
AM1279="Exclu","Exclu",
AM1279="SAT","TX ISSUE",
AM1279="SPARE-ISSUE","SPARE-ISSUE",
AM1279="Fiber CAmtel","TX ISSUE",
AM1279="Fiber AOF","TX ISSUE",
AM1279="Projet OCM (HUAWEI)","TRAVAUX-HUAWEI",
AM1279="Projet OCM (NOKIA)","TRAVAUX -NOKIA",
AM1279="ACCESS-ISSUE","ACCESS-ISSUE",
AM1279="Projet OCM (ZTE, NOKIA, autres projets)","TRAVAUX OCM",
AM1279="No root CAuse","No root cause",
AM1279="ODU HS","TX ISSUE",
AM1279="IP &amp; VLAN","TX ISSUE",
AM1279="Warehouse HUAWEI","SPARE-ISSUE",
AM1279="SPARE-HS","SPARE-ISSUE",
AM1279="Power Telco","RAN ISSUE",AM1279="no impacts","no impacts"
),"")</f>
        <v>no impacts</v>
      </c>
      <c r="AM1279" s="67" t="s">
        <v>5605</v>
      </c>
      <c r="AN1279" s="48" t="str" cm="1">
        <f t="array" ref="AN1279">IFERROR(_xlfn.IFS(
AM1279="MPR ISSUE","ACTIVE",
AM1279="BSS Hardware Issue","ACTIVE",
AM1279="Sites strategiques, MLL, Pylone, etc.","PASSIVE",
AM1279="AKTIVCO DEFAUT GE &amp; POWER Cabinet","PASSIVE",
AM1279="AKTIVCO Coupure ENEO &amp; Baisse de tension","PASSIVE",
AM1279="Coupure ENEO &amp; Baisse de tension","PASSIVE",
AM1279="Defaut GE &amp; POWER Cabinet","PASSIVE",
AM1279="Sharing","PASSIVE",
AM1279="Sites strategiques &amp; DataCenter","PASSIVE",
AM1279="Exclu","Exclu",
AM1279="SAT","ACTIVE",
AM1279="SPARE-ISSUE","SPARE-ISSUE",
AM1279="Fiber CAmtel","ACTIVE",
AM1279="Fiber AOF","ACTIVE",
AM1279="Projet OCM (HUAWEI)","PLANNED WORKS",
AM1279="Projet OCM (NOKIA)","PLANNED WORKS",
AM1279="ACCESS-ISSUE","ACCESS-ISSUE",
AM1279="Projet OCM (ZTE, NOKIA, autres projets)","PLANNED WORKS",
AM1279="No root CAuse","No root cause",
AM1279="ODU HS","ACTIVE",
AM1279="IP &amp; VLAN","ACTIVE",
AM1279="Warehouse HUAWEI","SPARE-ISSUE",
AM1279="SPARE-HS","SPARE-ISSUE",
AM1279="Power Telco","ACTIVE", AM1279="no impacts","no impacts"
),"")</f>
        <v>no impacts</v>
      </c>
      <c r="AO1279" s="93" t="s">
        <v>5537</v>
      </c>
      <c r="AP1279" s="101" t="str">
        <f t="shared" si="38"/>
        <v>EXN_039</v>
      </c>
      <c r="AR1279" s="17" t="s">
        <v>5537</v>
      </c>
      <c r="AS1279" s="7" t="s">
        <v>5537</v>
      </c>
      <c r="AT1279" s="6"/>
      <c r="AU1279" s="7"/>
      <c r="AV1279" s="3" t="s">
        <v>5537</v>
      </c>
      <c r="AW1279" s="18" t="s">
        <v>5537</v>
      </c>
      <c r="AX1279" s="18" t="s">
        <v>5537</v>
      </c>
      <c r="AY1279" s="18" t="s">
        <v>5537</v>
      </c>
      <c r="AZ1279" s="18" t="s">
        <v>5537</v>
      </c>
      <c r="BA1279" s="18" t="s">
        <v>5537</v>
      </c>
      <c r="BB1279" s="18" t="s">
        <v>5537</v>
      </c>
      <c r="BC1279" s="18" t="s">
        <v>5537</v>
      </c>
      <c r="BD1279" s="18" t="s">
        <v>5537</v>
      </c>
      <c r="BE1279" s="18" t="s">
        <v>5537</v>
      </c>
      <c r="BF1279" s="18" t="s">
        <v>5537</v>
      </c>
      <c r="BG1279" s="18" t="s">
        <v>5537</v>
      </c>
      <c r="BH1279" s="18" t="s">
        <v>5537</v>
      </c>
      <c r="BI1279" s="9" t="s">
        <v>5537</v>
      </c>
      <c r="BJ1279" s="14"/>
      <c r="BK1279" s="14" t="s">
        <v>5537</v>
      </c>
      <c r="BL1279" s="14" t="str">
        <f>_xlfn.XLOOKUP(B1279,'[4]cell downs 18042026 17h'!$B:$B,'[4]cell downs 18042026 17h'!$B:$B,"")</f>
        <v/>
      </c>
      <c r="BM1279" s="14" t="str">
        <f>_xlfn.XLOOKUP(B1279,'[5]Cells Huawei 19042026 15h'!$B:$B,'[5]Cells Huawei 19042026 15h'!$B:$B,"")</f>
        <v/>
      </c>
      <c r="BN1279" s="9" t="str">
        <f>_xlfn.XLOOKUP(B1279,'[6]cells down 19042026 9H40'!$B:$B,'[6]cells down 19042026 9H40'!$B:$B,"")</f>
        <v/>
      </c>
      <c r="BO1279" s="9" t="s">
        <v>5537</v>
      </c>
      <c r="BP1279" s="9" t="s">
        <v>1129</v>
      </c>
      <c r="BQ1279" s="115"/>
    </row>
    <row r="1280" spans="1:69" s="9" customFormat="1" x14ac:dyDescent="0.3">
      <c r="A1280" s="1" t="s">
        <v>4872</v>
      </c>
      <c r="B1280" s="8" t="s">
        <v>4873</v>
      </c>
      <c r="C1280" s="3" t="str">
        <f>_xlfn.XLOOKUP(B1280,'[1]daily break down'!$D:$D,'[1]daily break down'!$E:$E,"")</f>
        <v>Douala</v>
      </c>
      <c r="D1280" s="1" t="s">
        <v>11</v>
      </c>
      <c r="E1280" s="1" t="s">
        <v>12</v>
      </c>
      <c r="F1280" s="3" t="s">
        <v>31</v>
      </c>
      <c r="G1280" s="1" t="s">
        <v>32</v>
      </c>
      <c r="H1280" s="34" t="str">
        <f>_xlfn.XLOOKUP(B1280,[2]CALCULATION!$B:$B,[2]CALCULATION!$H:$H,"")</f>
        <v>ZTE</v>
      </c>
      <c r="I1280" s="28">
        <v>0</v>
      </c>
      <c r="J1280" s="28">
        <v>0</v>
      </c>
      <c r="K1280" s="28">
        <v>0</v>
      </c>
      <c r="L1280" s="28">
        <v>0</v>
      </c>
      <c r="M1280" s="28">
        <v>1.587321970248236E-3</v>
      </c>
      <c r="N1280" s="28">
        <v>2.8082579266222072</v>
      </c>
      <c r="O1280" s="28">
        <v>0</v>
      </c>
      <c r="P1280" s="28">
        <v>0</v>
      </c>
      <c r="Q1280" s="28">
        <v>0</v>
      </c>
      <c r="R1280" s="28">
        <v>0</v>
      </c>
      <c r="S1280" s="94">
        <v>0</v>
      </c>
      <c r="T1280" s="94">
        <f>_xlfn.XLOOKUP(B1280,'[3]Nur des jours'!$B:$B,'[3]Nur des jours'!$U:$U,"")</f>
        <v>0</v>
      </c>
      <c r="U1280" s="94">
        <v>0</v>
      </c>
      <c r="V1280" s="94">
        <v>0</v>
      </c>
      <c r="W1280" s="94">
        <v>0</v>
      </c>
      <c r="X1280" s="94">
        <v>7.8035601669934058</v>
      </c>
      <c r="Y1280" s="94">
        <v>0</v>
      </c>
      <c r="Z1280" s="94">
        <v>0</v>
      </c>
      <c r="AA1280" s="94">
        <v>0</v>
      </c>
      <c r="AB1280" s="94">
        <v>0</v>
      </c>
      <c r="AC1280" s="94">
        <f>_xlfn.XLOOKUP(B1280,'[3]Nur des jours'!$B:$B,'[3]Nur des jours'!$N:$N,"")</f>
        <v>0</v>
      </c>
      <c r="AD1280" s="94">
        <v>0</v>
      </c>
      <c r="AE1280" s="94">
        <v>0</v>
      </c>
      <c r="AF1280" s="94">
        <v>0</v>
      </c>
      <c r="AG1280" s="94">
        <v>0</v>
      </c>
      <c r="AH1280" s="94">
        <v>0</v>
      </c>
      <c r="AI1280" s="49" t="s">
        <v>5559</v>
      </c>
      <c r="AJ1280" s="49"/>
      <c r="AK1280" s="48" t="str" cm="1">
        <f t="array" ref="AK1280">IFERROR(_xlfn.IFS(
AM1280="MPR ISSUE","PDH",
AM1280="BSS Hardware Issue","BSS",
AM1280="Sites strategiques, MLL, Pylone, etc.","ENVTECH",
AM1280="AKTIVCO DEFAUT GE &amp; POWER Cabinet","AKTIVCO",
AM1280="AKTIVCO Coupure ENEO &amp; Baisse de tension","AKTIVCO GRID ONLY",
AM1280="Coupure ENEO &amp; Baisse de tension","IHS GRID ONLY",
AM1280="Defaut GE &amp; POWER Cabinet","IHS",
AM1280="Sharing","Partners",
AM1280="Sites strategiques &amp; DataCenter","SST &amp; DC",
AM1280="Exclu","Exclu",
AM1280="SAT","SAT",
AM1280="SPARE-ISSUE","SPARE-ISSUE",
AM1280="Fiber CAmtel","TRANS_FO_CAMTEL",
AM1280="Fiber AOF","Fiber AOF",
AM1280="Projet OCM (HUAWEI)","TRAVAUX-HUAWEI",
AM1280="Projet OCM (NOKIA)","TRAVAUX-NOKIA",
AM1280="ACCESS-ISSUE","ACCESS-ISSUE",
AM1280="Projet OCM (ZTE, NOKIA, autres projets)","TRAVAUX OCM",
AM1280="No root CAuse","No root cause",
AM1280="ODU HS","PDH",
AM1280="IP &amp; VLAN","PDH",
AM1280="Warehouse HUAWEI","SPARE-ISSUE",
AM1280="SPARE-HS","SPARE-ISSUE",
AM1280="Power Telco","BSS",AM1280="no impacts","no impacts"
),"")</f>
        <v>no impacts</v>
      </c>
      <c r="AL1280" s="48" t="str" cm="1">
        <f t="array" ref="AL1280">IFERROR(_xlfn.IFS(
AM1280="MPR ISSUE","TX ISSUE",
AM1280="BSS Hardware Issue","RAN ISSUE",
AM1280="Sites strategiques, MLL, Pylone, etc.","ENVTECH",
AM1280="AKTIVCO DEFAUT GE &amp; POWER Cabinet","POWER ISSUE",
AM1280="AKTIVCO Coupure ENEO &amp; Baisse de tension","POWER ISSUE",
AM1280="Coupure ENEO &amp; Baisse de tension","POWER ISSUE",
AM1280="Defaut GE &amp; POWER Cabinet","POWER ISSUE",
AM1280="Sharing","POWER ISSUE",
AM1280="Sites strategiques &amp; DataCenter","POWER ISSUE",
AM1280="Exclu","Exclu",
AM1280="SAT","TX ISSUE",
AM1280="SPARE-ISSUE","SPARE-ISSUE",
AM1280="Fiber CAmtel","TX ISSUE",
AM1280="Fiber AOF","TX ISSUE",
AM1280="Projet OCM (HUAWEI)","TRAVAUX-HUAWEI",
AM1280="Projet OCM (NOKIA)","TRAVAUX -NOKIA",
AM1280="ACCESS-ISSUE","ACCESS-ISSUE",
AM1280="Projet OCM (ZTE, NOKIA, autres projets)","TRAVAUX OCM",
AM1280="No root CAuse","No root cause",
AM1280="ODU HS","TX ISSUE",
AM1280="IP &amp; VLAN","TX ISSUE",
AM1280="Warehouse HUAWEI","SPARE-ISSUE",
AM1280="SPARE-HS","SPARE-ISSUE",
AM1280="Power Telco","RAN ISSUE",AM1280="no impacts","no impacts"
),"")</f>
        <v>no impacts</v>
      </c>
      <c r="AM1280" s="67" t="s">
        <v>5605</v>
      </c>
      <c r="AN1280" s="48" t="str" cm="1">
        <f t="array" ref="AN1280">IFERROR(_xlfn.IFS(
AM1280="MPR ISSUE","ACTIVE",
AM1280="BSS Hardware Issue","ACTIVE",
AM1280="Sites strategiques, MLL, Pylone, etc.","PASSIVE",
AM1280="AKTIVCO DEFAUT GE &amp; POWER Cabinet","PASSIVE",
AM1280="AKTIVCO Coupure ENEO &amp; Baisse de tension","PASSIVE",
AM1280="Coupure ENEO &amp; Baisse de tension","PASSIVE",
AM1280="Defaut GE &amp; POWER Cabinet","PASSIVE",
AM1280="Sharing","PASSIVE",
AM1280="Sites strategiques &amp; DataCenter","PASSIVE",
AM1280="Exclu","Exclu",
AM1280="SAT","ACTIVE",
AM1280="SPARE-ISSUE","SPARE-ISSUE",
AM1280="Fiber CAmtel","ACTIVE",
AM1280="Fiber AOF","ACTIVE",
AM1280="Projet OCM (HUAWEI)","PLANNED WORKS",
AM1280="Projet OCM (NOKIA)","PLANNED WORKS",
AM1280="ACCESS-ISSUE","ACCESS-ISSUE",
AM1280="Projet OCM (ZTE, NOKIA, autres projets)","PLANNED WORKS",
AM1280="No root CAuse","No root cause",
AM1280="ODU HS","ACTIVE",
AM1280="IP &amp; VLAN","ACTIVE",
AM1280="Warehouse HUAWEI","SPARE-ISSUE",
AM1280="SPARE-HS","SPARE-ISSUE",
AM1280="Power Telco","ACTIVE", AM1280="no impacts","no impacts"
),"")</f>
        <v>no impacts</v>
      </c>
      <c r="AO1280" s="93" t="s">
        <v>5537</v>
      </c>
      <c r="AP1280" s="101" t="str">
        <f t="shared" si="38"/>
        <v>LIT_364</v>
      </c>
      <c r="AR1280" s="17" t="s">
        <v>5537</v>
      </c>
      <c r="AS1280" s="7" t="s">
        <v>5537</v>
      </c>
      <c r="AT1280" s="6"/>
      <c r="AU1280" s="7"/>
      <c r="AV1280" s="3" t="s">
        <v>5537</v>
      </c>
      <c r="AW1280" s="18" t="s">
        <v>5537</v>
      </c>
      <c r="AX1280" s="18" t="s">
        <v>5537</v>
      </c>
      <c r="AY1280" s="18" t="s">
        <v>5537</v>
      </c>
      <c r="AZ1280" s="18" t="s">
        <v>5537</v>
      </c>
      <c r="BA1280" s="18" t="s">
        <v>5537</v>
      </c>
      <c r="BB1280" s="18" t="s">
        <v>5537</v>
      </c>
      <c r="BC1280" s="18" t="s">
        <v>5537</v>
      </c>
      <c r="BD1280" s="18" t="s">
        <v>5537</v>
      </c>
      <c r="BE1280" s="18" t="s">
        <v>5537</v>
      </c>
      <c r="BF1280" s="18" t="s">
        <v>5537</v>
      </c>
      <c r="BG1280" s="18" t="s">
        <v>5537</v>
      </c>
      <c r="BH1280" s="18" t="s">
        <v>5537</v>
      </c>
      <c r="BI1280" s="9" t="s">
        <v>5537</v>
      </c>
      <c r="BJ1280" s="14"/>
      <c r="BK1280" s="14" t="s">
        <v>5537</v>
      </c>
      <c r="BL1280" s="14" t="str">
        <f>_xlfn.XLOOKUP(B1280,'[4]cell downs 18042026 17h'!$B:$B,'[4]cell downs 18042026 17h'!$B:$B,"")</f>
        <v/>
      </c>
      <c r="BM1280" s="14" t="str">
        <f>_xlfn.XLOOKUP(B1280,'[5]Cells Huawei 19042026 15h'!$B:$B,'[5]Cells Huawei 19042026 15h'!$B:$B,"")</f>
        <v/>
      </c>
      <c r="BN1280" s="9" t="str">
        <f>_xlfn.XLOOKUP(B1280,'[6]cells down 19042026 9H40'!$B:$B,'[6]cells down 19042026 9H40'!$B:$B,"")</f>
        <v/>
      </c>
      <c r="BO1280" s="9" t="s">
        <v>4873</v>
      </c>
      <c r="BP1280" s="9" t="s">
        <v>12</v>
      </c>
      <c r="BQ1280" s="115"/>
    </row>
    <row r="1281" spans="1:69" s="9" customFormat="1" x14ac:dyDescent="0.3">
      <c r="A1281" s="1" t="s">
        <v>2157</v>
      </c>
      <c r="B1281" s="1" t="s">
        <v>2158</v>
      </c>
      <c r="C1281" s="3" t="str">
        <f>_xlfn.XLOOKUP(B1281,'[1]daily break down'!$D:$D,'[1]daily break down'!$E:$E,"")</f>
        <v>CENTRE</v>
      </c>
      <c r="D1281" s="1" t="s">
        <v>11</v>
      </c>
      <c r="E1281" s="1" t="s">
        <v>12</v>
      </c>
      <c r="F1281" s="3" t="s">
        <v>226</v>
      </c>
      <c r="G1281" s="1" t="s">
        <v>489</v>
      </c>
      <c r="H1281" s="34" t="str">
        <f>_xlfn.XLOOKUP(B1281,[2]CALCULATION!$B:$B,[2]CALCULATION!$H:$H,"")</f>
        <v>ZTE</v>
      </c>
      <c r="I1281" s="28">
        <v>9.2457045997380387</v>
      </c>
      <c r="J1281" s="28">
        <v>6.8037613466768256</v>
      </c>
      <c r="K1281" s="28">
        <v>3.8745280838277218</v>
      </c>
      <c r="L1281" s="28">
        <v>9.6619396575094232</v>
      </c>
      <c r="M1281" s="28">
        <v>9.2457045997380387</v>
      </c>
      <c r="N1281" s="28">
        <v>9.2457045997380387</v>
      </c>
      <c r="O1281" s="28">
        <v>9.2457045997380387</v>
      </c>
      <c r="P1281" s="28">
        <v>9.2457045997380387</v>
      </c>
      <c r="Q1281" s="28">
        <v>9.2457045997380387</v>
      </c>
      <c r="R1281" s="28">
        <v>9.6735146233374145</v>
      </c>
      <c r="S1281" s="94">
        <v>9.2457045997380387</v>
      </c>
      <c r="T1281" s="94">
        <f>_xlfn.XLOOKUP(B1281,'[3]Nur des jours'!$B:$B,'[3]Nur des jours'!$U:$U,"")</f>
        <v>9.2457045997380387</v>
      </c>
      <c r="U1281" s="94">
        <v>9.2457045997380387</v>
      </c>
      <c r="V1281" s="94">
        <v>9.2457045997380387</v>
      </c>
      <c r="W1281" s="94">
        <v>9.2457045997380387</v>
      </c>
      <c r="X1281" s="94">
        <v>7.1543633162401941</v>
      </c>
      <c r="Y1281" s="94">
        <v>0</v>
      </c>
      <c r="Z1281" s="94">
        <v>0</v>
      </c>
      <c r="AA1281" s="94">
        <v>0</v>
      </c>
      <c r="AB1281" s="94">
        <v>0</v>
      </c>
      <c r="AC1281" s="94">
        <f>_xlfn.XLOOKUP(B1281,'[3]Nur des jours'!$B:$B,'[3]Nur des jours'!$N:$N,"")</f>
        <v>0</v>
      </c>
      <c r="AD1281" s="94">
        <v>0</v>
      </c>
      <c r="AE1281" s="94">
        <v>0</v>
      </c>
      <c r="AF1281" s="94">
        <v>0</v>
      </c>
      <c r="AG1281" s="94">
        <v>0</v>
      </c>
      <c r="AH1281" s="94">
        <v>0</v>
      </c>
      <c r="AI1281" s="49" t="s">
        <v>5559</v>
      </c>
      <c r="AJ1281" s="49"/>
      <c r="AK1281" s="48" t="str" cm="1">
        <f t="array" ref="AK1281">IFERROR(_xlfn.IFS(
AM1281="MPR ISSUE","PDH",
AM1281="BSS Hardware Issue","BSS",
AM1281="Sites strategiques, MLL, Pylone, etc.","ENVTECH",
AM1281="AKTIVCO DEFAUT GE &amp; POWER Cabinet","AKTIVCO",
AM1281="AKTIVCO Coupure ENEO &amp; Baisse de tension","AKTIVCO GRID ONLY",
AM1281="Coupure ENEO &amp; Baisse de tension","IHS GRID ONLY",
AM1281="Defaut GE &amp; POWER Cabinet","IHS",
AM1281="Sharing","Partners",
AM1281="Sites strategiques &amp; DataCenter","SST &amp; DC",
AM1281="Exclu","Exclu",
AM1281="SAT","SAT",
AM1281="SPARE-ISSUE","SPARE-ISSUE",
AM1281="Fiber CAmtel","TRANS_FO_CAMTEL",
AM1281="Fiber AOF","Fiber AOF",
AM1281="Projet OCM (HUAWEI)","TRAVAUX-HUAWEI",
AM1281="Projet OCM (NOKIA)","TRAVAUX-NOKIA",
AM1281="ACCESS-ISSUE","ACCESS-ISSUE",
AM1281="Projet OCM (ZTE, NOKIA, autres projets)","TRAVAUX OCM",
AM1281="No root CAuse","No root cause",
AM1281="ODU HS","PDH",
AM1281="IP &amp; VLAN","PDH",
AM1281="Warehouse HUAWEI","SPARE-ISSUE",
AM1281="SPARE-HS","SPARE-ISSUE",
AM1281="Power Telco","BSS",AM1281="no impacts","no impacts"
),"")</f>
        <v>no impacts</v>
      </c>
      <c r="AL1281" s="48" t="str" cm="1">
        <f t="array" ref="AL1281">IFERROR(_xlfn.IFS(
AM1281="MPR ISSUE","TX ISSUE",
AM1281="BSS Hardware Issue","RAN ISSUE",
AM1281="Sites strategiques, MLL, Pylone, etc.","ENVTECH",
AM1281="AKTIVCO DEFAUT GE &amp; POWER Cabinet","POWER ISSUE",
AM1281="AKTIVCO Coupure ENEO &amp; Baisse de tension","POWER ISSUE",
AM1281="Coupure ENEO &amp; Baisse de tension","POWER ISSUE",
AM1281="Defaut GE &amp; POWER Cabinet","POWER ISSUE",
AM1281="Sharing","POWER ISSUE",
AM1281="Sites strategiques &amp; DataCenter","POWER ISSUE",
AM1281="Exclu","Exclu",
AM1281="SAT","TX ISSUE",
AM1281="SPARE-ISSUE","SPARE-ISSUE",
AM1281="Fiber CAmtel","TX ISSUE",
AM1281="Fiber AOF","TX ISSUE",
AM1281="Projet OCM (HUAWEI)","TRAVAUX-HUAWEI",
AM1281="Projet OCM (NOKIA)","TRAVAUX -NOKIA",
AM1281="ACCESS-ISSUE","ACCESS-ISSUE",
AM1281="Projet OCM (ZTE, NOKIA, autres projets)","TRAVAUX OCM",
AM1281="No root CAuse","No root cause",
AM1281="ODU HS","TX ISSUE",
AM1281="IP &amp; VLAN","TX ISSUE",
AM1281="Warehouse HUAWEI","SPARE-ISSUE",
AM1281="SPARE-HS","SPARE-ISSUE",
AM1281="Power Telco","RAN ISSUE",AM1281="no impacts","no impacts"
),"")</f>
        <v>no impacts</v>
      </c>
      <c r="AM1281" s="67" t="s">
        <v>5605</v>
      </c>
      <c r="AN1281" s="48" t="str" cm="1">
        <f t="array" ref="AN1281">IFERROR(_xlfn.IFS(
AM1281="MPR ISSUE","ACTIVE",
AM1281="BSS Hardware Issue","ACTIVE",
AM1281="Sites strategiques, MLL, Pylone, etc.","PASSIVE",
AM1281="AKTIVCO DEFAUT GE &amp; POWER Cabinet","PASSIVE",
AM1281="AKTIVCO Coupure ENEO &amp; Baisse de tension","PASSIVE",
AM1281="Coupure ENEO &amp; Baisse de tension","PASSIVE",
AM1281="Defaut GE &amp; POWER Cabinet","PASSIVE",
AM1281="Sharing","PASSIVE",
AM1281="Sites strategiques &amp; DataCenter","PASSIVE",
AM1281="Exclu","Exclu",
AM1281="SAT","ACTIVE",
AM1281="SPARE-ISSUE","SPARE-ISSUE",
AM1281="Fiber CAmtel","ACTIVE",
AM1281="Fiber AOF","ACTIVE",
AM1281="Projet OCM (HUAWEI)","PLANNED WORKS",
AM1281="Projet OCM (NOKIA)","PLANNED WORKS",
AM1281="ACCESS-ISSUE","ACCESS-ISSUE",
AM1281="Projet OCM (ZTE, NOKIA, autres projets)","PLANNED WORKS",
AM1281="No root CAuse","No root cause",
AM1281="ODU HS","ACTIVE",
AM1281="IP &amp; VLAN","ACTIVE",
AM1281="Warehouse HUAWEI","SPARE-ISSUE",
AM1281="SPARE-HS","SPARE-ISSUE",
AM1281="Power Telco","ACTIVE", AM1281="no impacts","no impacts"
),"")</f>
        <v>no impacts</v>
      </c>
      <c r="AO1281" s="93" t="s">
        <v>5537</v>
      </c>
      <c r="AP1281" s="101" t="str">
        <f t="shared" si="38"/>
        <v>EST_087</v>
      </c>
      <c r="AR1281" s="17" t="s">
        <v>5537</v>
      </c>
      <c r="AS1281" s="7" t="s">
        <v>5537</v>
      </c>
      <c r="AT1281" s="6"/>
      <c r="AU1281" s="7"/>
      <c r="AV1281" s="3" t="s">
        <v>5537</v>
      </c>
      <c r="AW1281" s="18" t="s">
        <v>5537</v>
      </c>
      <c r="AX1281" s="18" t="s">
        <v>5537</v>
      </c>
      <c r="AY1281" s="18" t="s">
        <v>5537</v>
      </c>
      <c r="AZ1281" s="18" t="s">
        <v>5537</v>
      </c>
      <c r="BA1281" s="18" t="s">
        <v>5537</v>
      </c>
      <c r="BB1281" s="18" t="s">
        <v>5537</v>
      </c>
      <c r="BC1281" s="18" t="s">
        <v>5537</v>
      </c>
      <c r="BD1281" s="18" t="s">
        <v>5537</v>
      </c>
      <c r="BE1281" s="18" t="s">
        <v>5537</v>
      </c>
      <c r="BF1281" s="18" t="s">
        <v>5537</v>
      </c>
      <c r="BG1281" s="18" t="s">
        <v>5537</v>
      </c>
      <c r="BH1281" s="18" t="s">
        <v>5537</v>
      </c>
      <c r="BI1281" s="9" t="s">
        <v>5537</v>
      </c>
      <c r="BJ1281" s="14"/>
      <c r="BK1281" s="14" t="s">
        <v>5537</v>
      </c>
      <c r="BL1281" s="14" t="str">
        <f>_xlfn.XLOOKUP(B1281,'[4]cell downs 18042026 17h'!$B:$B,'[4]cell downs 18042026 17h'!$B:$B,"")</f>
        <v/>
      </c>
      <c r="BM1281" s="14" t="str">
        <f>_xlfn.XLOOKUP(B1281,'[5]Cells Huawei 19042026 15h'!$B:$B,'[5]Cells Huawei 19042026 15h'!$B:$B,"")</f>
        <v/>
      </c>
      <c r="BN1281" s="9" t="str">
        <f>_xlfn.XLOOKUP(B1281,'[6]cells down 19042026 9H40'!$B:$B,'[6]cells down 19042026 9H40'!$B:$B,"")</f>
        <v>EST_087</v>
      </c>
      <c r="BO1281" s="9" t="s">
        <v>2158</v>
      </c>
      <c r="BP1281" s="9" t="s">
        <v>5537</v>
      </c>
      <c r="BQ1281" s="115"/>
    </row>
    <row r="1282" spans="1:69" s="9" customFormat="1" x14ac:dyDescent="0.3">
      <c r="A1282" s="2" t="s">
        <v>3423</v>
      </c>
      <c r="B1282" s="8" t="s">
        <v>3424</v>
      </c>
      <c r="C1282" s="3" t="str">
        <f>_xlfn.XLOOKUP(B1282,'[1]daily break down'!$D:$D,'[1]daily break down'!$E:$E,"")</f>
        <v>ADAMAOUA</v>
      </c>
      <c r="D1282" s="1" t="s">
        <v>11</v>
      </c>
      <c r="E1282" s="1" t="s">
        <v>12</v>
      </c>
      <c r="F1282" s="3" t="s">
        <v>90</v>
      </c>
      <c r="G1282" s="1" t="s">
        <v>3425</v>
      </c>
      <c r="H1282" s="33" t="str">
        <f>_xlfn.XLOOKUP(B1282,[2]CALCULATION!$B:$B,[2]CALCULATION!$H:$H,"")</f>
        <v>NOKIA</v>
      </c>
      <c r="I1282" s="28">
        <v>0</v>
      </c>
      <c r="J1282" s="28">
        <v>0</v>
      </c>
      <c r="K1282" s="28">
        <v>6.9468320208874043E-2</v>
      </c>
      <c r="L1282" s="28">
        <v>0</v>
      </c>
      <c r="M1282" s="28">
        <v>0</v>
      </c>
      <c r="N1282" s="28">
        <v>0</v>
      </c>
      <c r="O1282" s="28">
        <v>0</v>
      </c>
      <c r="P1282" s="28">
        <v>0</v>
      </c>
      <c r="Q1282" s="28">
        <v>0</v>
      </c>
      <c r="R1282" s="28">
        <v>3.6029748478909459E-3</v>
      </c>
      <c r="S1282" s="94">
        <v>0</v>
      </c>
      <c r="T1282" s="94">
        <f>_xlfn.XLOOKUP(B1282,'[3]Nur des jours'!$B:$B,'[3]Nur des jours'!$U:$U,"")</f>
        <v>5.319724840598405</v>
      </c>
      <c r="U1282" s="94">
        <v>0</v>
      </c>
      <c r="V1282" s="94">
        <v>8.9190876114083977E-4</v>
      </c>
      <c r="W1282" s="94">
        <v>5.319724840598405</v>
      </c>
      <c r="X1282" s="94">
        <v>6.5971697498052277</v>
      </c>
      <c r="Y1282" s="94">
        <v>0</v>
      </c>
      <c r="Z1282" s="94">
        <v>0.21354035832012844</v>
      </c>
      <c r="AA1282" s="94">
        <v>0</v>
      </c>
      <c r="AB1282" s="94">
        <v>0</v>
      </c>
      <c r="AC1282" s="94">
        <f>_xlfn.XLOOKUP(B1282,'[3]Nur des jours'!$B:$B,'[3]Nur des jours'!$N:$N,"")</f>
        <v>0</v>
      </c>
      <c r="AD1282" s="94">
        <v>0</v>
      </c>
      <c r="AE1282" s="94">
        <v>0</v>
      </c>
      <c r="AF1282" s="94">
        <v>0</v>
      </c>
      <c r="AG1282" s="94">
        <v>0</v>
      </c>
      <c r="AH1282" s="94">
        <v>0</v>
      </c>
      <c r="AI1282" s="49" t="s">
        <v>5559</v>
      </c>
      <c r="AJ1282" s="49"/>
      <c r="AK1282" s="48" t="str" cm="1">
        <f t="array" ref="AK1282">IFERROR(_xlfn.IFS(
AM1282="MPR ISSUE","PDH",
AM1282="BSS Hardware Issue","BSS",
AM1282="Sites strategiques, MLL, Pylone, etc.","ENVTECH",
AM1282="AKTIVCO DEFAUT GE &amp; POWER Cabinet","AKTIVCO",
AM1282="AKTIVCO Coupure ENEO &amp; Baisse de tension","AKTIVCO GRID ONLY",
AM1282="Coupure ENEO &amp; Baisse de tension","IHS GRID ONLY",
AM1282="Defaut GE &amp; POWER Cabinet","IHS",
AM1282="Sharing","Partners",
AM1282="Sites strategiques &amp; DataCenter","SST &amp; DC",
AM1282="Exclu","Exclu",
AM1282="SAT","SAT",
AM1282="SPARE-ISSUE","SPARE-ISSUE",
AM1282="Fiber CAmtel","TRANS_FO_CAMTEL",
AM1282="Fiber AOF","Fiber AOF",
AM1282="Projet OCM (HUAWEI)","TRAVAUX-HUAWEI",
AM1282="Projet OCM (NOKIA)","TRAVAUX-NOKIA",
AM1282="ACCESS-ISSUE","ACCESS-ISSUE",
AM1282="Projet OCM (ZTE, NOKIA, autres projets)","TRAVAUX OCM",
AM1282="No root CAuse","No root cause",
AM1282="ODU HS","PDH",
AM1282="IP &amp; VLAN","PDH",
AM1282="Warehouse HUAWEI","SPARE-ISSUE",
AM1282="SPARE-HS","SPARE-ISSUE",
AM1282="Power Telco","BSS",AM1282="no impacts","no impacts"
),"")</f>
        <v>no impacts</v>
      </c>
      <c r="AL1282" s="48" t="str" cm="1">
        <f t="array" ref="AL1282">IFERROR(_xlfn.IFS(
AM1282="MPR ISSUE","TX ISSUE",
AM1282="BSS Hardware Issue","RAN ISSUE",
AM1282="Sites strategiques, MLL, Pylone, etc.","ENVTECH",
AM1282="AKTIVCO DEFAUT GE &amp; POWER Cabinet","POWER ISSUE",
AM1282="AKTIVCO Coupure ENEO &amp; Baisse de tension","POWER ISSUE",
AM1282="Coupure ENEO &amp; Baisse de tension","POWER ISSUE",
AM1282="Defaut GE &amp; POWER Cabinet","POWER ISSUE",
AM1282="Sharing","POWER ISSUE",
AM1282="Sites strategiques &amp; DataCenter","POWER ISSUE",
AM1282="Exclu","Exclu",
AM1282="SAT","TX ISSUE",
AM1282="SPARE-ISSUE","SPARE-ISSUE",
AM1282="Fiber CAmtel","TX ISSUE",
AM1282="Fiber AOF","TX ISSUE",
AM1282="Projet OCM (HUAWEI)","TRAVAUX-HUAWEI",
AM1282="Projet OCM (NOKIA)","TRAVAUX -NOKIA",
AM1282="ACCESS-ISSUE","ACCESS-ISSUE",
AM1282="Projet OCM (ZTE, NOKIA, autres projets)","TRAVAUX OCM",
AM1282="No root CAuse","No root cause",
AM1282="ODU HS","TX ISSUE",
AM1282="IP &amp; VLAN","TX ISSUE",
AM1282="Warehouse HUAWEI","SPARE-ISSUE",
AM1282="SPARE-HS","SPARE-ISSUE",
AM1282="Power Telco","RAN ISSUE",AM1282="no impacts","no impacts"
),"")</f>
        <v>no impacts</v>
      </c>
      <c r="AM1282" s="67" t="s">
        <v>5605</v>
      </c>
      <c r="AN1282" s="48" t="str" cm="1">
        <f t="array" ref="AN1282">IFERROR(_xlfn.IFS(
AM1282="MPR ISSUE","ACTIVE",
AM1282="BSS Hardware Issue","ACTIVE",
AM1282="Sites strategiques, MLL, Pylone, etc.","PASSIVE",
AM1282="AKTIVCO DEFAUT GE &amp; POWER Cabinet","PASSIVE",
AM1282="AKTIVCO Coupure ENEO &amp; Baisse de tension","PASSIVE",
AM1282="Coupure ENEO &amp; Baisse de tension","PASSIVE",
AM1282="Defaut GE &amp; POWER Cabinet","PASSIVE",
AM1282="Sharing","PASSIVE",
AM1282="Sites strategiques &amp; DataCenter","PASSIVE",
AM1282="Exclu","Exclu",
AM1282="SAT","ACTIVE",
AM1282="SPARE-ISSUE","SPARE-ISSUE",
AM1282="Fiber CAmtel","ACTIVE",
AM1282="Fiber AOF","ACTIVE",
AM1282="Projet OCM (HUAWEI)","PLANNED WORKS",
AM1282="Projet OCM (NOKIA)","PLANNED WORKS",
AM1282="ACCESS-ISSUE","ACCESS-ISSUE",
AM1282="Projet OCM (ZTE, NOKIA, autres projets)","PLANNED WORKS",
AM1282="No root CAuse","No root cause",
AM1282="ODU HS","ACTIVE",
AM1282="IP &amp; VLAN","ACTIVE",
AM1282="Warehouse HUAWEI","SPARE-ISSUE",
AM1282="SPARE-HS","SPARE-ISSUE",
AM1282="Power Telco","ACTIVE", AM1282="no impacts","no impacts"
),"")</f>
        <v>no impacts</v>
      </c>
      <c r="AO1282" s="93" t="s">
        <v>5537</v>
      </c>
      <c r="AP1282" s="101" t="str">
        <f t="shared" si="38"/>
        <v>ADM_080</v>
      </c>
      <c r="AR1282" s="17" t="s">
        <v>5537</v>
      </c>
      <c r="AS1282" s="7" t="s">
        <v>5537</v>
      </c>
      <c r="AT1282" s="6"/>
      <c r="AU1282" s="7"/>
      <c r="AV1282" s="3" t="s">
        <v>5537</v>
      </c>
      <c r="AW1282" s="18" t="s">
        <v>5537</v>
      </c>
      <c r="AX1282" s="18" t="s">
        <v>5537</v>
      </c>
      <c r="AY1282" s="18" t="s">
        <v>5537</v>
      </c>
      <c r="AZ1282" s="18" t="s">
        <v>5537</v>
      </c>
      <c r="BA1282" s="18" t="s">
        <v>5537</v>
      </c>
      <c r="BB1282" s="18" t="s">
        <v>5537</v>
      </c>
      <c r="BC1282" s="18" t="s">
        <v>5537</v>
      </c>
      <c r="BD1282" s="18" t="s">
        <v>5537</v>
      </c>
      <c r="BE1282" s="18" t="s">
        <v>5537</v>
      </c>
      <c r="BF1282" s="18" t="s">
        <v>5537</v>
      </c>
      <c r="BG1282" s="18" t="s">
        <v>5537</v>
      </c>
      <c r="BH1282" s="18" t="s">
        <v>5537</v>
      </c>
      <c r="BI1282" s="9" t="s">
        <v>5537</v>
      </c>
      <c r="BJ1282" s="14"/>
      <c r="BK1282" s="14" t="s">
        <v>5537</v>
      </c>
      <c r="BL1282" s="14" t="str">
        <f>_xlfn.XLOOKUP(B1282,'[4]cell downs 18042026 17h'!$B:$B,'[4]cell downs 18042026 17h'!$B:$B,"")</f>
        <v/>
      </c>
      <c r="BM1282" s="14" t="str">
        <f>_xlfn.XLOOKUP(B1282,'[5]Cells Huawei 19042026 15h'!$B:$B,'[5]Cells Huawei 19042026 15h'!$B:$B,"")</f>
        <v/>
      </c>
      <c r="BN1282" s="9" t="str">
        <f>_xlfn.XLOOKUP(B1282,'[6]cells down 19042026 9H40'!$B:$B,'[6]cells down 19042026 9H40'!$B:$B,"")</f>
        <v/>
      </c>
      <c r="BO1282" s="9" t="s">
        <v>3424</v>
      </c>
      <c r="BP1282" s="9" t="s">
        <v>12</v>
      </c>
      <c r="BQ1282" s="115"/>
    </row>
    <row r="1283" spans="1:69" s="9" customFormat="1" x14ac:dyDescent="0.3">
      <c r="A1283" s="1" t="s">
        <v>3439</v>
      </c>
      <c r="B1283" s="8" t="s">
        <v>3440</v>
      </c>
      <c r="C1283" s="3" t="str">
        <f>_xlfn.XLOOKUP(B1283,'[1]daily break down'!$D:$D,'[1]daily break down'!$E:$E,"")</f>
        <v>NORD-OUEST</v>
      </c>
      <c r="D1283" s="1" t="s">
        <v>11</v>
      </c>
      <c r="E1283" s="1" t="s">
        <v>154</v>
      </c>
      <c r="F1283" s="3" t="s">
        <v>51</v>
      </c>
      <c r="G1283" s="1" t="s">
        <v>3441</v>
      </c>
      <c r="H1283" s="32" t="str">
        <f>_xlfn.XLOOKUP(B1283,[2]CALCULATION!$B:$B,[2]CALCULATION!$H:$H,"")</f>
        <v>HUAWEI</v>
      </c>
      <c r="I1283" s="28">
        <v>0</v>
      </c>
      <c r="J1283" s="28">
        <v>0</v>
      </c>
      <c r="K1283" s="28">
        <v>0</v>
      </c>
      <c r="L1283" s="28">
        <v>0</v>
      </c>
      <c r="M1283" s="28">
        <v>0</v>
      </c>
      <c r="N1283" s="28">
        <v>0</v>
      </c>
      <c r="O1283" s="28">
        <v>0</v>
      </c>
      <c r="P1283" s="28">
        <v>0</v>
      </c>
      <c r="Q1283" s="28">
        <v>0</v>
      </c>
      <c r="R1283" s="28">
        <v>0</v>
      </c>
      <c r="S1283" s="94">
        <v>0</v>
      </c>
      <c r="T1283" s="94">
        <f>_xlfn.XLOOKUP(B1283,'[3]Nur des jours'!$B:$B,'[3]Nur des jours'!$U:$U,"")</f>
        <v>0</v>
      </c>
      <c r="U1283" s="94">
        <v>0</v>
      </c>
      <c r="V1283" s="94">
        <v>0</v>
      </c>
      <c r="W1283" s="94">
        <v>2.3591528195118614</v>
      </c>
      <c r="X1283" s="94">
        <v>5.9808151629555439</v>
      </c>
      <c r="Y1283" s="94">
        <v>0</v>
      </c>
      <c r="Z1283" s="94">
        <v>0</v>
      </c>
      <c r="AA1283" s="94">
        <v>0</v>
      </c>
      <c r="AB1283" s="94">
        <v>0</v>
      </c>
      <c r="AC1283" s="94">
        <f>_xlfn.XLOOKUP(B1283,'[3]Nur des jours'!$B:$B,'[3]Nur des jours'!$N:$N,"")</f>
        <v>0</v>
      </c>
      <c r="AD1283" s="94">
        <v>0</v>
      </c>
      <c r="AE1283" s="94">
        <v>0</v>
      </c>
      <c r="AF1283" s="94">
        <v>0</v>
      </c>
      <c r="AG1283" s="94">
        <v>0</v>
      </c>
      <c r="AH1283" s="94">
        <v>0</v>
      </c>
      <c r="AI1283" s="49" t="s">
        <v>6659</v>
      </c>
      <c r="AJ1283" s="49"/>
      <c r="AK1283" s="48" t="str" cm="1">
        <f t="array" ref="AK1283">IFERROR(_xlfn.IFS(
AM1283="MPR ISSUE","PDH",
AM1283="BSS Hardware Issue","BSS",
AM1283="Sites strategiques, MLL, Pylone, etc.","ENVTECH",
AM1283="AKTIVCO DEFAUT GE &amp; POWER Cabinet","AKTIVCO",
AM1283="AKTIVCO Coupure ENEO &amp; Baisse de tension","AKTIVCO GRID ONLY",
AM1283="Coupure ENEO &amp; Baisse de tension","IHS GRID ONLY",
AM1283="Defaut GE &amp; POWER Cabinet","IHS",
AM1283="Sharing","Partners",
AM1283="Sites strategiques &amp; DataCenter","SST &amp; DC",
AM1283="Exclu","Exclu",
AM1283="SAT","SAT",
AM1283="SPARE-ISSUE","SPARE-ISSUE",
AM1283="Fiber CAmtel","TRANS_FO_CAMTEL",
AM1283="Fiber AOF","Fiber AOF",
AM1283="Projet OCM (HUAWEI)","TRAVAUX-HUAWEI",
AM1283="Projet OCM (NOKIA)","TRAVAUX-NOKIA",
AM1283="ACCESS-ISSUE","ACCESS-ISSUE",
AM1283="Projet OCM (ZTE, NOKIA, autres projets)","TRAVAUX OCM",
AM1283="No root CAuse","No root cause",
AM1283="ODU HS","PDH",
AM1283="IP &amp; VLAN","PDH",
AM1283="Warehouse HUAWEI","SPARE-ISSUE",
AM1283="SPARE-HS","SPARE-ISSUE",
AM1283="Power Telco","BSS",AM1283="no impacts","no impacts"
),"")</f>
        <v>no impacts</v>
      </c>
      <c r="AL1283" s="48" t="str" cm="1">
        <f t="array" ref="AL1283">IFERROR(_xlfn.IFS(
AM1283="MPR ISSUE","TX ISSUE",
AM1283="BSS Hardware Issue","RAN ISSUE",
AM1283="Sites strategiques, MLL, Pylone, etc.","ENVTECH",
AM1283="AKTIVCO DEFAUT GE &amp; POWER Cabinet","POWER ISSUE",
AM1283="AKTIVCO Coupure ENEO &amp; Baisse de tension","POWER ISSUE",
AM1283="Coupure ENEO &amp; Baisse de tension","POWER ISSUE",
AM1283="Defaut GE &amp; POWER Cabinet","POWER ISSUE",
AM1283="Sharing","POWER ISSUE",
AM1283="Sites strategiques &amp; DataCenter","POWER ISSUE",
AM1283="Exclu","Exclu",
AM1283="SAT","TX ISSUE",
AM1283="SPARE-ISSUE","SPARE-ISSUE",
AM1283="Fiber CAmtel","TX ISSUE",
AM1283="Fiber AOF","TX ISSUE",
AM1283="Projet OCM (HUAWEI)","TRAVAUX-HUAWEI",
AM1283="Projet OCM (NOKIA)","TRAVAUX -NOKIA",
AM1283="ACCESS-ISSUE","ACCESS-ISSUE",
AM1283="Projet OCM (ZTE, NOKIA, autres projets)","TRAVAUX OCM",
AM1283="No root CAuse","No root cause",
AM1283="ODU HS","TX ISSUE",
AM1283="IP &amp; VLAN","TX ISSUE",
AM1283="Warehouse HUAWEI","SPARE-ISSUE",
AM1283="SPARE-HS","SPARE-ISSUE",
AM1283="Power Telco","RAN ISSUE",AM1283="no impacts","no impacts"
),"")</f>
        <v>no impacts</v>
      </c>
      <c r="AM1283" s="67" t="s">
        <v>5605</v>
      </c>
      <c r="AN1283" s="48" t="str" cm="1">
        <f t="array" ref="AN1283">IFERROR(_xlfn.IFS(
AM1283="MPR ISSUE","ACTIVE",
AM1283="BSS Hardware Issue","ACTIVE",
AM1283="Sites strategiques, MLL, Pylone, etc.","PASSIVE",
AM1283="AKTIVCO DEFAUT GE &amp; POWER Cabinet","PASSIVE",
AM1283="AKTIVCO Coupure ENEO &amp; Baisse de tension","PASSIVE",
AM1283="Coupure ENEO &amp; Baisse de tension","PASSIVE",
AM1283="Defaut GE &amp; POWER Cabinet","PASSIVE",
AM1283="Sharing","PASSIVE",
AM1283="Sites strategiques &amp; DataCenter","PASSIVE",
AM1283="Exclu","Exclu",
AM1283="SAT","ACTIVE",
AM1283="SPARE-ISSUE","SPARE-ISSUE",
AM1283="Fiber CAmtel","ACTIVE",
AM1283="Fiber AOF","ACTIVE",
AM1283="Projet OCM (HUAWEI)","PLANNED WORKS",
AM1283="Projet OCM (NOKIA)","PLANNED WORKS",
AM1283="ACCESS-ISSUE","ACCESS-ISSUE",
AM1283="Projet OCM (ZTE, NOKIA, autres projets)","PLANNED WORKS",
AM1283="No root CAuse","No root cause",
AM1283="ODU HS","ACTIVE",
AM1283="IP &amp; VLAN","ACTIVE",
AM1283="Warehouse HUAWEI","SPARE-ISSUE",
AM1283="SPARE-HS","SPARE-ISSUE",
AM1283="Power Telco","ACTIVE", AM1283="no impacts","no impacts"
),"")</f>
        <v>no impacts</v>
      </c>
      <c r="AO1283" s="93" t="s">
        <v>5537</v>
      </c>
      <c r="AP1283" s="101" t="str">
        <f t="shared" si="38"/>
        <v>NRO_102</v>
      </c>
      <c r="AR1283" s="17" t="s">
        <v>5537</v>
      </c>
      <c r="AS1283" s="7" t="s">
        <v>5537</v>
      </c>
      <c r="AT1283" s="6"/>
      <c r="AU1283" s="7"/>
      <c r="AV1283" s="3" t="s">
        <v>5537</v>
      </c>
      <c r="AW1283" s="18" t="s">
        <v>5537</v>
      </c>
      <c r="AX1283" s="18" t="s">
        <v>5537</v>
      </c>
      <c r="AY1283" s="18" t="s">
        <v>5537</v>
      </c>
      <c r="AZ1283" s="18" t="s">
        <v>5537</v>
      </c>
      <c r="BA1283" s="18" t="s">
        <v>5537</v>
      </c>
      <c r="BB1283" s="18" t="s">
        <v>5537</v>
      </c>
      <c r="BC1283" s="18" t="s">
        <v>5537</v>
      </c>
      <c r="BD1283" s="18" t="s">
        <v>5537</v>
      </c>
      <c r="BE1283" s="18" t="s">
        <v>5537</v>
      </c>
      <c r="BF1283" s="18" t="s">
        <v>5537</v>
      </c>
      <c r="BG1283" s="18" t="s">
        <v>5537</v>
      </c>
      <c r="BH1283" s="18" t="s">
        <v>5537</v>
      </c>
      <c r="BI1283" s="9" t="s">
        <v>5537</v>
      </c>
      <c r="BJ1283" s="14"/>
      <c r="BK1283" s="14" t="s">
        <v>5537</v>
      </c>
      <c r="BL1283" s="14" t="str">
        <f>_xlfn.XLOOKUP(B1283,'[4]cell downs 18042026 17h'!$B:$B,'[4]cell downs 18042026 17h'!$B:$B,"")</f>
        <v/>
      </c>
      <c r="BM1283" s="14" t="str">
        <f>_xlfn.XLOOKUP(B1283,'[5]Cells Huawei 19042026 15h'!$B:$B,'[5]Cells Huawei 19042026 15h'!$B:$B,"")</f>
        <v/>
      </c>
      <c r="BN1283" s="9" t="str">
        <f>_xlfn.XLOOKUP(B1283,'[6]cells down 19042026 9H40'!$B:$B,'[6]cells down 19042026 9H40'!$B:$B,"")</f>
        <v/>
      </c>
      <c r="BO1283" s="9" t="s">
        <v>3440</v>
      </c>
      <c r="BP1283" s="9" t="s">
        <v>12</v>
      </c>
      <c r="BQ1283" s="115"/>
    </row>
    <row r="1284" spans="1:69" s="9" customFormat="1" x14ac:dyDescent="0.3">
      <c r="A1284" s="3" t="s">
        <v>340</v>
      </c>
      <c r="B1284" s="3" t="s">
        <v>341</v>
      </c>
      <c r="C1284" s="3" t="str">
        <f>_xlfn.XLOOKUP(B1284,'[1]daily break down'!$D:$D,'[1]daily break down'!$E:$E,"")</f>
        <v>Douala</v>
      </c>
      <c r="D1284" s="3" t="s">
        <v>113</v>
      </c>
      <c r="E1284" s="3" t="s">
        <v>12</v>
      </c>
      <c r="F1284" s="3" t="s">
        <v>31</v>
      </c>
      <c r="G1284" s="3" t="s">
        <v>32</v>
      </c>
      <c r="H1284" s="34" t="str">
        <f>_xlfn.XLOOKUP(B1284,[2]CALCULATION!$B:$B,[2]CALCULATION!$H:$H,"")</f>
        <v>ZTE</v>
      </c>
      <c r="I1284" s="28">
        <v>5.7137527002308568</v>
      </c>
      <c r="J1284" s="28">
        <v>1.8071393105101401</v>
      </c>
      <c r="K1284" s="28">
        <v>2.0931782965645369</v>
      </c>
      <c r="L1284" s="28">
        <v>0</v>
      </c>
      <c r="M1284" s="28">
        <v>0.16715035399063402</v>
      </c>
      <c r="N1284" s="28">
        <v>0</v>
      </c>
      <c r="O1284" s="28">
        <v>1.1928635431023908</v>
      </c>
      <c r="P1284" s="28">
        <v>0</v>
      </c>
      <c r="Q1284" s="28">
        <v>2.2371252136642381</v>
      </c>
      <c r="R1284" s="28">
        <v>0</v>
      </c>
      <c r="S1284" s="94">
        <v>0.43084198691333331</v>
      </c>
      <c r="T1284" s="94">
        <f>_xlfn.XLOOKUP(B1284,'[3]Nur des jours'!$B:$B,'[3]Nur des jours'!$U:$U,"")</f>
        <v>0</v>
      </c>
      <c r="U1284" s="94">
        <v>1.15403657760542</v>
      </c>
      <c r="V1284" s="94">
        <v>0</v>
      </c>
      <c r="W1284" s="94">
        <v>0</v>
      </c>
      <c r="X1284" s="94">
        <v>4.9858318137846611</v>
      </c>
      <c r="Y1284" s="94">
        <v>0</v>
      </c>
      <c r="Z1284" s="94">
        <v>5.5279290192419115</v>
      </c>
      <c r="AA1284" s="94">
        <v>0</v>
      </c>
      <c r="AB1284" s="94">
        <v>0</v>
      </c>
      <c r="AC1284" s="94">
        <f>_xlfn.XLOOKUP(B1284,'[3]Nur des jours'!$B:$B,'[3]Nur des jours'!$N:$N,"")</f>
        <v>0</v>
      </c>
      <c r="AD1284" s="94">
        <v>0</v>
      </c>
      <c r="AE1284" s="94">
        <v>0</v>
      </c>
      <c r="AF1284" s="94">
        <v>0</v>
      </c>
      <c r="AG1284" s="94">
        <v>0</v>
      </c>
      <c r="AH1284" s="94">
        <v>0</v>
      </c>
      <c r="AI1284" s="49" t="s">
        <v>5559</v>
      </c>
      <c r="AJ1284" s="49"/>
      <c r="AK1284" s="48" t="str" cm="1">
        <f t="array" ref="AK1284">IFERROR(_xlfn.IFS(
AM1284="MPR ISSUE","PDH",
AM1284="BSS Hardware Issue","BSS",
AM1284="Sites strategiques, MLL, Pylone, etc.","ENVTECH",
AM1284="AKTIVCO DEFAUT GE &amp; POWER Cabinet","AKTIVCO",
AM1284="AKTIVCO Coupure ENEO &amp; Baisse de tension","AKTIVCO GRID ONLY",
AM1284="Coupure ENEO &amp; Baisse de tension","IHS GRID ONLY",
AM1284="Defaut GE &amp; POWER Cabinet","IHS",
AM1284="Sharing","Partners",
AM1284="Sites strategiques &amp; DataCenter","SST &amp; DC",
AM1284="Exclu","Exclu",
AM1284="SAT","SAT",
AM1284="SPARE-ISSUE","SPARE-ISSUE",
AM1284="Fiber CAmtel","TRANS_FO_CAMTEL",
AM1284="Fiber AOF","Fiber AOF",
AM1284="Projet OCM (HUAWEI)","TRAVAUX-HUAWEI",
AM1284="Projet OCM (NOKIA)","TRAVAUX-NOKIA",
AM1284="ACCESS-ISSUE","ACCESS-ISSUE",
AM1284="Projet OCM (ZTE, NOKIA, autres projets)","TRAVAUX OCM",
AM1284="No root CAuse","No root cause",
AM1284="ODU HS","PDH",
AM1284="IP &amp; VLAN","PDH",
AM1284="Warehouse HUAWEI","SPARE-ISSUE",
AM1284="SPARE-HS","SPARE-ISSUE",
AM1284="Power Telco","BSS",AM1284="no impacts","no impacts"
),"")</f>
        <v>no impacts</v>
      </c>
      <c r="AL1284" s="48" t="str" cm="1">
        <f t="array" ref="AL1284">IFERROR(_xlfn.IFS(
AM1284="MPR ISSUE","TX ISSUE",
AM1284="BSS Hardware Issue","RAN ISSUE",
AM1284="Sites strategiques, MLL, Pylone, etc.","ENVTECH",
AM1284="AKTIVCO DEFAUT GE &amp; POWER Cabinet","POWER ISSUE",
AM1284="AKTIVCO Coupure ENEO &amp; Baisse de tension","POWER ISSUE",
AM1284="Coupure ENEO &amp; Baisse de tension","POWER ISSUE",
AM1284="Defaut GE &amp; POWER Cabinet","POWER ISSUE",
AM1284="Sharing","POWER ISSUE",
AM1284="Sites strategiques &amp; DataCenter","POWER ISSUE",
AM1284="Exclu","Exclu",
AM1284="SAT","TX ISSUE",
AM1284="SPARE-ISSUE","SPARE-ISSUE",
AM1284="Fiber CAmtel","TX ISSUE",
AM1284="Fiber AOF","TX ISSUE",
AM1284="Projet OCM (HUAWEI)","TRAVAUX-HUAWEI",
AM1284="Projet OCM (NOKIA)","TRAVAUX -NOKIA",
AM1284="ACCESS-ISSUE","ACCESS-ISSUE",
AM1284="Projet OCM (ZTE, NOKIA, autres projets)","TRAVAUX OCM",
AM1284="No root CAuse","No root cause",
AM1284="ODU HS","TX ISSUE",
AM1284="IP &amp; VLAN","TX ISSUE",
AM1284="Warehouse HUAWEI","SPARE-ISSUE",
AM1284="SPARE-HS","SPARE-ISSUE",
AM1284="Power Telco","RAN ISSUE",AM1284="no impacts","no impacts"
),"")</f>
        <v>no impacts</v>
      </c>
      <c r="AM1284" s="67" t="s">
        <v>5605</v>
      </c>
      <c r="AN1284" s="48" t="str" cm="1">
        <f t="array" ref="AN1284">IFERROR(_xlfn.IFS(
AM1284="MPR ISSUE","ACTIVE",
AM1284="BSS Hardware Issue","ACTIVE",
AM1284="Sites strategiques, MLL, Pylone, etc.","PASSIVE",
AM1284="AKTIVCO DEFAUT GE &amp; POWER Cabinet","PASSIVE",
AM1284="AKTIVCO Coupure ENEO &amp; Baisse de tension","PASSIVE",
AM1284="Coupure ENEO &amp; Baisse de tension","PASSIVE",
AM1284="Defaut GE &amp; POWER Cabinet","PASSIVE",
AM1284="Sharing","PASSIVE",
AM1284="Sites strategiques &amp; DataCenter","PASSIVE",
AM1284="Exclu","Exclu",
AM1284="SAT","ACTIVE",
AM1284="SPARE-ISSUE","SPARE-ISSUE",
AM1284="Fiber CAmtel","ACTIVE",
AM1284="Fiber AOF","ACTIVE",
AM1284="Projet OCM (HUAWEI)","PLANNED WORKS",
AM1284="Projet OCM (NOKIA)","PLANNED WORKS",
AM1284="ACCESS-ISSUE","ACCESS-ISSUE",
AM1284="Projet OCM (ZTE, NOKIA, autres projets)","PLANNED WORKS",
AM1284="No root CAuse","No root cause",
AM1284="ODU HS","ACTIVE",
AM1284="IP &amp; VLAN","ACTIVE",
AM1284="Warehouse HUAWEI","SPARE-ISSUE",
AM1284="SPARE-HS","SPARE-ISSUE",
AM1284="Power Telco","ACTIVE", AM1284="no impacts","no impacts"
),"")</f>
        <v>no impacts</v>
      </c>
      <c r="AO1284" s="93" t="s">
        <v>5537</v>
      </c>
      <c r="AP1284" s="101" t="str">
        <f t="shared" si="38"/>
        <v>LIT_871</v>
      </c>
      <c r="AR1284" s="17" t="s">
        <v>5537</v>
      </c>
      <c r="AS1284" s="7" t="s">
        <v>5537</v>
      </c>
      <c r="AT1284" s="6"/>
      <c r="AU1284" s="7"/>
      <c r="AV1284" s="3" t="s">
        <v>5537</v>
      </c>
      <c r="AW1284" s="18" t="s">
        <v>5537</v>
      </c>
      <c r="AX1284" s="18" t="s">
        <v>5537</v>
      </c>
      <c r="AY1284" s="18" t="s">
        <v>5537</v>
      </c>
      <c r="AZ1284" s="18" t="s">
        <v>5537</v>
      </c>
      <c r="BA1284" s="18" t="s">
        <v>5537</v>
      </c>
      <c r="BB1284" s="18" t="s">
        <v>5537</v>
      </c>
      <c r="BC1284" s="18" t="s">
        <v>5537</v>
      </c>
      <c r="BD1284" s="18" t="s">
        <v>5537</v>
      </c>
      <c r="BE1284" s="18" t="s">
        <v>5537</v>
      </c>
      <c r="BF1284" s="18" t="s">
        <v>5537</v>
      </c>
      <c r="BG1284" s="18" t="s">
        <v>5537</v>
      </c>
      <c r="BH1284" s="18" t="s">
        <v>5537</v>
      </c>
      <c r="BI1284" s="9" t="s">
        <v>5537</v>
      </c>
      <c r="BJ1284" s="14"/>
      <c r="BK1284" s="14" t="s">
        <v>5537</v>
      </c>
      <c r="BL1284" s="14" t="str">
        <f>_xlfn.XLOOKUP(B1284,'[4]cell downs 18042026 17h'!$B:$B,'[4]cell downs 18042026 17h'!$B:$B,"")</f>
        <v/>
      </c>
      <c r="BM1284" s="14" t="str">
        <f>_xlfn.XLOOKUP(B1284,'[5]Cells Huawei 19042026 15h'!$B:$B,'[5]Cells Huawei 19042026 15h'!$B:$B,"")</f>
        <v/>
      </c>
      <c r="BN1284" s="9" t="str">
        <f>_xlfn.XLOOKUP(B1284,'[6]cells down 19042026 9H40'!$B:$B,'[6]cells down 19042026 9H40'!$B:$B,"")</f>
        <v/>
      </c>
      <c r="BO1284" s="9" t="s">
        <v>341</v>
      </c>
      <c r="BP1284" s="9" t="s">
        <v>12</v>
      </c>
      <c r="BQ1284" s="115"/>
    </row>
    <row r="1285" spans="1:69" s="9" customFormat="1" x14ac:dyDescent="0.3">
      <c r="A1285" s="1" t="s">
        <v>4336</v>
      </c>
      <c r="B1285" s="8" t="s">
        <v>4337</v>
      </c>
      <c r="C1285" s="3" t="str">
        <f>_xlfn.XLOOKUP(B1285,'[1]daily break down'!$D:$D,'[1]daily break down'!$E:$E,"")</f>
        <v>SUD-OUEST</v>
      </c>
      <c r="D1285" s="1" t="s">
        <v>5487</v>
      </c>
      <c r="E1285" s="1" t="s">
        <v>96</v>
      </c>
      <c r="F1285" s="3" t="s">
        <v>13</v>
      </c>
      <c r="G1285" s="1" t="s">
        <v>4338</v>
      </c>
      <c r="H1285" s="32" t="str">
        <f>_xlfn.XLOOKUP(B1285,[2]CALCULATION!$B:$B,[2]CALCULATION!$H:$H,"")</f>
        <v>HUAWEI</v>
      </c>
      <c r="I1285" s="28">
        <v>0</v>
      </c>
      <c r="J1285" s="28">
        <v>0</v>
      </c>
      <c r="K1285" s="28">
        <v>0</v>
      </c>
      <c r="L1285" s="28">
        <v>0</v>
      </c>
      <c r="M1285" s="28">
        <v>0</v>
      </c>
      <c r="N1285" s="28">
        <v>0</v>
      </c>
      <c r="O1285" s="28">
        <v>0</v>
      </c>
      <c r="P1285" s="28">
        <v>0</v>
      </c>
      <c r="Q1285" s="28">
        <v>0</v>
      </c>
      <c r="R1285" s="28">
        <v>0</v>
      </c>
      <c r="S1285" s="94">
        <v>0</v>
      </c>
      <c r="T1285" s="94">
        <f>_xlfn.XLOOKUP(B1285,'[3]Nur des jours'!$B:$B,'[3]Nur des jours'!$U:$U,"")</f>
        <v>0</v>
      </c>
      <c r="U1285" s="94">
        <v>0</v>
      </c>
      <c r="V1285" s="94">
        <v>0</v>
      </c>
      <c r="W1285" s="94">
        <v>0</v>
      </c>
      <c r="X1285" s="94">
        <v>4.8225338367105843</v>
      </c>
      <c r="Y1285" s="94">
        <v>0</v>
      </c>
      <c r="Z1285" s="94">
        <v>0</v>
      </c>
      <c r="AA1285" s="94">
        <v>0</v>
      </c>
      <c r="AB1285" s="94">
        <v>0</v>
      </c>
      <c r="AC1285" s="94">
        <f>_xlfn.XLOOKUP(B1285,'[3]Nur des jours'!$B:$B,'[3]Nur des jours'!$N:$N,"")</f>
        <v>0</v>
      </c>
      <c r="AD1285" s="94">
        <v>0</v>
      </c>
      <c r="AE1285" s="94">
        <v>0</v>
      </c>
      <c r="AF1285" s="94">
        <v>0</v>
      </c>
      <c r="AG1285" s="94">
        <v>0</v>
      </c>
      <c r="AH1285" s="94">
        <v>0</v>
      </c>
      <c r="AI1285" s="49" t="s">
        <v>6659</v>
      </c>
      <c r="AJ1285" s="49"/>
      <c r="AK1285" s="48" t="str" cm="1">
        <f t="array" ref="AK1285">IFERROR(_xlfn.IFS(
AM1285="MPR ISSUE","PDH",
AM1285="BSS Hardware Issue","BSS",
AM1285="Sites strategiques, MLL, Pylone, etc.","ENVTECH",
AM1285="AKTIVCO DEFAUT GE &amp; POWER Cabinet","AKTIVCO",
AM1285="AKTIVCO Coupure ENEO &amp; Baisse de tension","AKTIVCO GRID ONLY",
AM1285="Coupure ENEO &amp; Baisse de tension","IHS GRID ONLY",
AM1285="Defaut GE &amp; POWER Cabinet","IHS",
AM1285="Sharing","Partners",
AM1285="Sites strategiques &amp; DataCenter","SST &amp; DC",
AM1285="Exclu","Exclu",
AM1285="SAT","SAT",
AM1285="SPARE-ISSUE","SPARE-ISSUE",
AM1285="Fiber CAmtel","TRANS_FO_CAMTEL",
AM1285="Fiber AOF","Fiber AOF",
AM1285="Projet OCM (HUAWEI)","TRAVAUX-HUAWEI",
AM1285="Projet OCM (NOKIA)","TRAVAUX-NOKIA",
AM1285="ACCESS-ISSUE","ACCESS-ISSUE",
AM1285="Projet OCM (ZTE, NOKIA, autres projets)","TRAVAUX OCM",
AM1285="No root CAuse","No root cause",
AM1285="ODU HS","PDH",
AM1285="IP &amp; VLAN","PDH",
AM1285="Warehouse HUAWEI","SPARE-ISSUE",
AM1285="SPARE-HS","SPARE-ISSUE",
AM1285="Power Telco","BSS",AM1285="no impacts","no impacts"
),"")</f>
        <v>no impacts</v>
      </c>
      <c r="AL1285" s="48" t="str" cm="1">
        <f t="array" ref="AL1285">IFERROR(_xlfn.IFS(
AM1285="MPR ISSUE","TX ISSUE",
AM1285="BSS Hardware Issue","RAN ISSUE",
AM1285="Sites strategiques, MLL, Pylone, etc.","ENVTECH",
AM1285="AKTIVCO DEFAUT GE &amp; POWER Cabinet","POWER ISSUE",
AM1285="AKTIVCO Coupure ENEO &amp; Baisse de tension","POWER ISSUE",
AM1285="Coupure ENEO &amp; Baisse de tension","POWER ISSUE",
AM1285="Defaut GE &amp; POWER Cabinet","POWER ISSUE",
AM1285="Sharing","POWER ISSUE",
AM1285="Sites strategiques &amp; DataCenter","POWER ISSUE",
AM1285="Exclu","Exclu",
AM1285="SAT","TX ISSUE",
AM1285="SPARE-ISSUE","SPARE-ISSUE",
AM1285="Fiber CAmtel","TX ISSUE",
AM1285="Fiber AOF","TX ISSUE",
AM1285="Projet OCM (HUAWEI)","TRAVAUX-HUAWEI",
AM1285="Projet OCM (NOKIA)","TRAVAUX -NOKIA",
AM1285="ACCESS-ISSUE","ACCESS-ISSUE",
AM1285="Projet OCM (ZTE, NOKIA, autres projets)","TRAVAUX OCM",
AM1285="No root CAuse","No root cause",
AM1285="ODU HS","TX ISSUE",
AM1285="IP &amp; VLAN","TX ISSUE",
AM1285="Warehouse HUAWEI","SPARE-ISSUE",
AM1285="SPARE-HS","SPARE-ISSUE",
AM1285="Power Telco","RAN ISSUE",AM1285="no impacts","no impacts"
),"")</f>
        <v>no impacts</v>
      </c>
      <c r="AM1285" s="67" t="s">
        <v>5605</v>
      </c>
      <c r="AN1285" s="48" t="str" cm="1">
        <f t="array" ref="AN1285">IFERROR(_xlfn.IFS(
AM1285="MPR ISSUE","ACTIVE",
AM1285="BSS Hardware Issue","ACTIVE",
AM1285="Sites strategiques, MLL, Pylone, etc.","PASSIVE",
AM1285="AKTIVCO DEFAUT GE &amp; POWER Cabinet","PASSIVE",
AM1285="AKTIVCO Coupure ENEO &amp; Baisse de tension","PASSIVE",
AM1285="Coupure ENEO &amp; Baisse de tension","PASSIVE",
AM1285="Defaut GE &amp; POWER Cabinet","PASSIVE",
AM1285="Sharing","PASSIVE",
AM1285="Sites strategiques &amp; DataCenter","PASSIVE",
AM1285="Exclu","Exclu",
AM1285="SAT","ACTIVE",
AM1285="SPARE-ISSUE","SPARE-ISSUE",
AM1285="Fiber CAmtel","ACTIVE",
AM1285="Fiber AOF","ACTIVE",
AM1285="Projet OCM (HUAWEI)","PLANNED WORKS",
AM1285="Projet OCM (NOKIA)","PLANNED WORKS",
AM1285="ACCESS-ISSUE","ACCESS-ISSUE",
AM1285="Projet OCM (ZTE, NOKIA, autres projets)","PLANNED WORKS",
AM1285="No root CAuse","No root cause",
AM1285="ODU HS","ACTIVE",
AM1285="IP &amp; VLAN","ACTIVE",
AM1285="Warehouse HUAWEI","SPARE-ISSUE",
AM1285="SPARE-HS","SPARE-ISSUE",
AM1285="Power Telco","ACTIVE", AM1285="no impacts","no impacts"
),"")</f>
        <v>no impacts</v>
      </c>
      <c r="AO1285" s="93" t="s">
        <v>5537</v>
      </c>
      <c r="AP1285" s="101" t="str">
        <f t="shared" si="38"/>
        <v>SUO_255</v>
      </c>
      <c r="AR1285" s="17" t="s">
        <v>5537</v>
      </c>
      <c r="AS1285" s="7" t="s">
        <v>5537</v>
      </c>
      <c r="AT1285" s="6"/>
      <c r="AU1285" s="7"/>
      <c r="AV1285" s="3" t="s">
        <v>5537</v>
      </c>
      <c r="AW1285" s="18" t="s">
        <v>5537</v>
      </c>
      <c r="AX1285" s="18" t="s">
        <v>5537</v>
      </c>
      <c r="AY1285" s="18" t="s">
        <v>5537</v>
      </c>
      <c r="AZ1285" s="18" t="s">
        <v>5537</v>
      </c>
      <c r="BA1285" s="18" t="s">
        <v>5537</v>
      </c>
      <c r="BB1285" s="18" t="s">
        <v>5537</v>
      </c>
      <c r="BC1285" s="18" t="s">
        <v>5537</v>
      </c>
      <c r="BD1285" s="18" t="s">
        <v>5537</v>
      </c>
      <c r="BE1285" s="18" t="s">
        <v>5537</v>
      </c>
      <c r="BF1285" s="18" t="s">
        <v>5537</v>
      </c>
      <c r="BG1285" s="18" t="s">
        <v>5537</v>
      </c>
      <c r="BH1285" s="18" t="s">
        <v>5537</v>
      </c>
      <c r="BI1285" s="9" t="s">
        <v>5537</v>
      </c>
      <c r="BJ1285" s="14"/>
      <c r="BK1285" s="14" t="s">
        <v>5537</v>
      </c>
      <c r="BL1285" s="14" t="str">
        <f>_xlfn.XLOOKUP(B1285,'[4]cell downs 18042026 17h'!$B:$B,'[4]cell downs 18042026 17h'!$B:$B,"")</f>
        <v/>
      </c>
      <c r="BM1285" s="14" t="str">
        <f>_xlfn.XLOOKUP(B1285,'[5]Cells Huawei 19042026 15h'!$B:$B,'[5]Cells Huawei 19042026 15h'!$B:$B,"")</f>
        <v/>
      </c>
      <c r="BN1285" s="9" t="str">
        <f>_xlfn.XLOOKUP(B1285,'[6]cells down 19042026 9H40'!$B:$B,'[6]cells down 19042026 9H40'!$B:$B,"")</f>
        <v/>
      </c>
      <c r="BO1285" s="9" t="s">
        <v>5537</v>
      </c>
      <c r="BP1285" s="9" t="s">
        <v>5537</v>
      </c>
      <c r="BQ1285" s="115"/>
    </row>
    <row r="1286" spans="1:69" s="9" customFormat="1" x14ac:dyDescent="0.3">
      <c r="A1286" s="1" t="s">
        <v>3363</v>
      </c>
      <c r="B1286" s="8" t="s">
        <v>3364</v>
      </c>
      <c r="C1286" s="3" t="str">
        <f>_xlfn.XLOOKUP(B1286,'[1]daily break down'!$D:$D,'[1]daily break down'!$E:$E,"")</f>
        <v>Douala</v>
      </c>
      <c r="D1286" s="1" t="s">
        <v>11</v>
      </c>
      <c r="E1286" s="1" t="s">
        <v>12</v>
      </c>
      <c r="F1286" s="3" t="s">
        <v>31</v>
      </c>
      <c r="G1286" s="1" t="s">
        <v>32</v>
      </c>
      <c r="H1286" s="34" t="str">
        <f>_xlfn.XLOOKUP(B1286,[2]CALCULATION!$B:$B,[2]CALCULATION!$H:$H,"")</f>
        <v>ZTE</v>
      </c>
      <c r="I1286" s="28">
        <v>0</v>
      </c>
      <c r="J1286" s="28">
        <v>0</v>
      </c>
      <c r="K1286" s="28">
        <v>0</v>
      </c>
      <c r="L1286" s="28">
        <v>0</v>
      </c>
      <c r="M1286" s="28">
        <v>0</v>
      </c>
      <c r="N1286" s="28">
        <v>1.3079176333279103</v>
      </c>
      <c r="O1286" s="28">
        <v>0</v>
      </c>
      <c r="P1286" s="28">
        <v>0</v>
      </c>
      <c r="Q1286" s="28">
        <v>0</v>
      </c>
      <c r="R1286" s="28">
        <v>0</v>
      </c>
      <c r="S1286" s="94">
        <v>0</v>
      </c>
      <c r="T1286" s="94">
        <f>_xlfn.XLOOKUP(B1286,'[3]Nur des jours'!$B:$B,'[3]Nur des jours'!$U:$U,"")</f>
        <v>0</v>
      </c>
      <c r="U1286" s="94">
        <v>0</v>
      </c>
      <c r="V1286" s="94">
        <v>0</v>
      </c>
      <c r="W1286" s="94">
        <v>0</v>
      </c>
      <c r="X1286" s="94">
        <v>3.6955352378343385</v>
      </c>
      <c r="Y1286" s="94">
        <v>0</v>
      </c>
      <c r="Z1286" s="94">
        <v>0</v>
      </c>
      <c r="AA1286" s="94">
        <v>0</v>
      </c>
      <c r="AB1286" s="94">
        <v>0</v>
      </c>
      <c r="AC1286" s="94">
        <f>_xlfn.XLOOKUP(B1286,'[3]Nur des jours'!$B:$B,'[3]Nur des jours'!$N:$N,"")</f>
        <v>0</v>
      </c>
      <c r="AD1286" s="94">
        <v>0</v>
      </c>
      <c r="AE1286" s="94">
        <v>0</v>
      </c>
      <c r="AF1286" s="94">
        <v>0</v>
      </c>
      <c r="AG1286" s="94">
        <v>0</v>
      </c>
      <c r="AH1286" s="94">
        <v>0</v>
      </c>
      <c r="AI1286" s="49" t="s">
        <v>5559</v>
      </c>
      <c r="AJ1286" s="49"/>
      <c r="AK1286" s="48" t="str" cm="1">
        <f t="array" ref="AK1286">IFERROR(_xlfn.IFS(
AM1286="MPR ISSUE","PDH",
AM1286="BSS Hardware Issue","BSS",
AM1286="Sites strategiques, MLL, Pylone, etc.","ENVTECH",
AM1286="AKTIVCO DEFAUT GE &amp; POWER Cabinet","AKTIVCO",
AM1286="AKTIVCO Coupure ENEO &amp; Baisse de tension","AKTIVCO GRID ONLY",
AM1286="Coupure ENEO &amp; Baisse de tension","IHS GRID ONLY",
AM1286="Defaut GE &amp; POWER Cabinet","IHS",
AM1286="Sharing","Partners",
AM1286="Sites strategiques &amp; DataCenter","SST &amp; DC",
AM1286="Exclu","Exclu",
AM1286="SAT","SAT",
AM1286="SPARE-ISSUE","SPARE-ISSUE",
AM1286="Fiber CAmtel","TRANS_FO_CAMTEL",
AM1286="Fiber AOF","Fiber AOF",
AM1286="Projet OCM (HUAWEI)","TRAVAUX-HUAWEI",
AM1286="Projet OCM (NOKIA)","TRAVAUX-NOKIA",
AM1286="ACCESS-ISSUE","ACCESS-ISSUE",
AM1286="Projet OCM (ZTE, NOKIA, autres projets)","TRAVAUX OCM",
AM1286="No root CAuse","No root cause",
AM1286="ODU HS","PDH",
AM1286="IP &amp; VLAN","PDH",
AM1286="Warehouse HUAWEI","SPARE-ISSUE",
AM1286="SPARE-HS","SPARE-ISSUE",
AM1286="Power Telco","BSS",AM1286="no impacts","no impacts"
),"")</f>
        <v>no impacts</v>
      </c>
      <c r="AL1286" s="48" t="str" cm="1">
        <f t="array" ref="AL1286">IFERROR(_xlfn.IFS(
AM1286="MPR ISSUE","TX ISSUE",
AM1286="BSS Hardware Issue","RAN ISSUE",
AM1286="Sites strategiques, MLL, Pylone, etc.","ENVTECH",
AM1286="AKTIVCO DEFAUT GE &amp; POWER Cabinet","POWER ISSUE",
AM1286="AKTIVCO Coupure ENEO &amp; Baisse de tension","POWER ISSUE",
AM1286="Coupure ENEO &amp; Baisse de tension","POWER ISSUE",
AM1286="Defaut GE &amp; POWER Cabinet","POWER ISSUE",
AM1286="Sharing","POWER ISSUE",
AM1286="Sites strategiques &amp; DataCenter","POWER ISSUE",
AM1286="Exclu","Exclu",
AM1286="SAT","TX ISSUE",
AM1286="SPARE-ISSUE","SPARE-ISSUE",
AM1286="Fiber CAmtel","TX ISSUE",
AM1286="Fiber AOF","TX ISSUE",
AM1286="Projet OCM (HUAWEI)","TRAVAUX-HUAWEI",
AM1286="Projet OCM (NOKIA)","TRAVAUX -NOKIA",
AM1286="ACCESS-ISSUE","ACCESS-ISSUE",
AM1286="Projet OCM (ZTE, NOKIA, autres projets)","TRAVAUX OCM",
AM1286="No root CAuse","No root cause",
AM1286="ODU HS","TX ISSUE",
AM1286="IP &amp; VLAN","TX ISSUE",
AM1286="Warehouse HUAWEI","SPARE-ISSUE",
AM1286="SPARE-HS","SPARE-ISSUE",
AM1286="Power Telco","RAN ISSUE",AM1286="no impacts","no impacts"
),"")</f>
        <v>no impacts</v>
      </c>
      <c r="AM1286" s="67" t="s">
        <v>5605</v>
      </c>
      <c r="AN1286" s="48" t="str" cm="1">
        <f t="array" ref="AN1286">IFERROR(_xlfn.IFS(
AM1286="MPR ISSUE","ACTIVE",
AM1286="BSS Hardware Issue","ACTIVE",
AM1286="Sites strategiques, MLL, Pylone, etc.","PASSIVE",
AM1286="AKTIVCO DEFAUT GE &amp; POWER Cabinet","PASSIVE",
AM1286="AKTIVCO Coupure ENEO &amp; Baisse de tension","PASSIVE",
AM1286="Coupure ENEO &amp; Baisse de tension","PASSIVE",
AM1286="Defaut GE &amp; POWER Cabinet","PASSIVE",
AM1286="Sharing","PASSIVE",
AM1286="Sites strategiques &amp; DataCenter","PASSIVE",
AM1286="Exclu","Exclu",
AM1286="SAT","ACTIVE",
AM1286="SPARE-ISSUE","SPARE-ISSUE",
AM1286="Fiber CAmtel","ACTIVE",
AM1286="Fiber AOF","ACTIVE",
AM1286="Projet OCM (HUAWEI)","PLANNED WORKS",
AM1286="Projet OCM (NOKIA)","PLANNED WORKS",
AM1286="ACCESS-ISSUE","ACCESS-ISSUE",
AM1286="Projet OCM (ZTE, NOKIA, autres projets)","PLANNED WORKS",
AM1286="No root CAuse","No root cause",
AM1286="ODU HS","ACTIVE",
AM1286="IP &amp; VLAN","ACTIVE",
AM1286="Warehouse HUAWEI","SPARE-ISSUE",
AM1286="SPARE-HS","SPARE-ISSUE",
AM1286="Power Telco","ACTIVE", AM1286="no impacts","no impacts"
),"")</f>
        <v>no impacts</v>
      </c>
      <c r="AO1286" s="93" t="s">
        <v>5537</v>
      </c>
      <c r="AP1286" s="101" t="str">
        <f t="shared" si="38"/>
        <v>LIT_435</v>
      </c>
      <c r="AR1286" s="17" t="s">
        <v>5537</v>
      </c>
      <c r="AS1286" s="7" t="s">
        <v>5537</v>
      </c>
      <c r="AT1286" s="6"/>
      <c r="AU1286" s="7"/>
      <c r="AV1286" s="3" t="s">
        <v>5537</v>
      </c>
      <c r="AW1286" s="18" t="s">
        <v>5537</v>
      </c>
      <c r="AX1286" s="18" t="s">
        <v>5537</v>
      </c>
      <c r="AY1286" s="18" t="s">
        <v>5537</v>
      </c>
      <c r="AZ1286" s="18" t="s">
        <v>5537</v>
      </c>
      <c r="BA1286" s="18" t="s">
        <v>5537</v>
      </c>
      <c r="BB1286" s="18" t="s">
        <v>5537</v>
      </c>
      <c r="BC1286" s="18" t="s">
        <v>5537</v>
      </c>
      <c r="BD1286" s="18" t="s">
        <v>5537</v>
      </c>
      <c r="BE1286" s="18" t="s">
        <v>5537</v>
      </c>
      <c r="BF1286" s="18" t="s">
        <v>5537</v>
      </c>
      <c r="BG1286" s="18" t="s">
        <v>5537</v>
      </c>
      <c r="BH1286" s="18" t="s">
        <v>5537</v>
      </c>
      <c r="BI1286" s="9" t="s">
        <v>5537</v>
      </c>
      <c r="BJ1286" s="14"/>
      <c r="BK1286" s="14" t="s">
        <v>5537</v>
      </c>
      <c r="BL1286" s="14" t="str">
        <f>_xlfn.XLOOKUP(B1286,'[4]cell downs 18042026 17h'!$B:$B,'[4]cell downs 18042026 17h'!$B:$B,"")</f>
        <v/>
      </c>
      <c r="BM1286" s="14" t="str">
        <f>_xlfn.XLOOKUP(B1286,'[5]Cells Huawei 19042026 15h'!$B:$B,'[5]Cells Huawei 19042026 15h'!$B:$B,"")</f>
        <v/>
      </c>
      <c r="BN1286" s="9" t="str">
        <f>_xlfn.XLOOKUP(B1286,'[6]cells down 19042026 9H40'!$B:$B,'[6]cells down 19042026 9H40'!$B:$B,"")</f>
        <v/>
      </c>
      <c r="BO1286" s="9" t="s">
        <v>3364</v>
      </c>
      <c r="BP1286" s="9" t="s">
        <v>5537</v>
      </c>
      <c r="BQ1286" s="115"/>
    </row>
    <row r="1287" spans="1:69" s="9" customFormat="1" x14ac:dyDescent="0.3">
      <c r="A1287" s="1" t="s">
        <v>670</v>
      </c>
      <c r="B1287" s="8" t="s">
        <v>671</v>
      </c>
      <c r="C1287" s="3" t="str">
        <f>_xlfn.XLOOKUP(B1287,'[1]daily break down'!$D:$D,'[1]daily break down'!$E:$E,"")</f>
        <v>Douala</v>
      </c>
      <c r="D1287" s="1" t="s">
        <v>11</v>
      </c>
      <c r="E1287" s="1" t="s">
        <v>12</v>
      </c>
      <c r="F1287" s="3" t="s">
        <v>31</v>
      </c>
      <c r="G1287" s="1" t="s">
        <v>32</v>
      </c>
      <c r="H1287" s="34" t="str">
        <f>_xlfn.XLOOKUP(B1287,[2]CALCULATION!$B:$B,[2]CALCULATION!$H:$H,"")</f>
        <v>ZTE</v>
      </c>
      <c r="I1287" s="28">
        <v>0</v>
      </c>
      <c r="J1287" s="28">
        <v>0</v>
      </c>
      <c r="K1287" s="28">
        <v>0</v>
      </c>
      <c r="L1287" s="28">
        <v>0</v>
      </c>
      <c r="M1287" s="28">
        <v>0</v>
      </c>
      <c r="N1287" s="28">
        <v>0</v>
      </c>
      <c r="O1287" s="28">
        <v>0</v>
      </c>
      <c r="P1287" s="28">
        <v>0</v>
      </c>
      <c r="Q1287" s="28">
        <v>0</v>
      </c>
      <c r="R1287" s="28">
        <v>0</v>
      </c>
      <c r="S1287" s="94">
        <v>0</v>
      </c>
      <c r="T1287" s="94">
        <f>_xlfn.XLOOKUP(B1287,'[3]Nur des jours'!$B:$B,'[3]Nur des jours'!$U:$U,"")</f>
        <v>0</v>
      </c>
      <c r="U1287" s="94">
        <v>0</v>
      </c>
      <c r="V1287" s="94">
        <v>0</v>
      </c>
      <c r="W1287" s="94">
        <v>0</v>
      </c>
      <c r="X1287" s="94">
        <v>3.1490149329543744</v>
      </c>
      <c r="Y1287" s="94">
        <v>0</v>
      </c>
      <c r="Z1287" s="94">
        <v>0</v>
      </c>
      <c r="AA1287" s="94">
        <v>0</v>
      </c>
      <c r="AB1287" s="94">
        <v>0</v>
      </c>
      <c r="AC1287" s="94">
        <f>_xlfn.XLOOKUP(B1287,'[3]Nur des jours'!$B:$B,'[3]Nur des jours'!$N:$N,"")</f>
        <v>0</v>
      </c>
      <c r="AD1287" s="94">
        <v>0</v>
      </c>
      <c r="AE1287" s="94">
        <v>0</v>
      </c>
      <c r="AF1287" s="94">
        <v>0</v>
      </c>
      <c r="AG1287" s="94">
        <v>0</v>
      </c>
      <c r="AH1287" s="94">
        <v>0</v>
      </c>
      <c r="AI1287" s="49" t="s">
        <v>5559</v>
      </c>
      <c r="AJ1287" s="49"/>
      <c r="AK1287" s="48" t="str" cm="1">
        <f t="array" ref="AK1287">IFERROR(_xlfn.IFS(
AM1287="MPR ISSUE","PDH",
AM1287="BSS Hardware Issue","BSS",
AM1287="Sites strategiques, MLL, Pylone, etc.","ENVTECH",
AM1287="AKTIVCO DEFAUT GE &amp; POWER Cabinet","AKTIVCO",
AM1287="AKTIVCO Coupure ENEO &amp; Baisse de tension","AKTIVCO GRID ONLY",
AM1287="Coupure ENEO &amp; Baisse de tension","IHS GRID ONLY",
AM1287="Defaut GE &amp; POWER Cabinet","IHS",
AM1287="Sharing","Partners",
AM1287="Sites strategiques &amp; DataCenter","SST &amp; DC",
AM1287="Exclu","Exclu",
AM1287="SAT","SAT",
AM1287="SPARE-ISSUE","SPARE-ISSUE",
AM1287="Fiber CAmtel","TRANS_FO_CAMTEL",
AM1287="Fiber AOF","Fiber AOF",
AM1287="Projet OCM (HUAWEI)","TRAVAUX-HUAWEI",
AM1287="Projet OCM (NOKIA)","TRAVAUX-NOKIA",
AM1287="ACCESS-ISSUE","ACCESS-ISSUE",
AM1287="Projet OCM (ZTE, NOKIA, autres projets)","TRAVAUX OCM",
AM1287="No root CAuse","No root cause",
AM1287="ODU HS","PDH",
AM1287="IP &amp; VLAN","PDH",
AM1287="Warehouse HUAWEI","SPARE-ISSUE",
AM1287="SPARE-HS","SPARE-ISSUE",
AM1287="Power Telco","BSS",AM1287="no impacts","no impacts"
),"")</f>
        <v>no impacts</v>
      </c>
      <c r="AL1287" s="48" t="str" cm="1">
        <f t="array" ref="AL1287">IFERROR(_xlfn.IFS(
AM1287="MPR ISSUE","TX ISSUE",
AM1287="BSS Hardware Issue","RAN ISSUE",
AM1287="Sites strategiques, MLL, Pylone, etc.","ENVTECH",
AM1287="AKTIVCO DEFAUT GE &amp; POWER Cabinet","POWER ISSUE",
AM1287="AKTIVCO Coupure ENEO &amp; Baisse de tension","POWER ISSUE",
AM1287="Coupure ENEO &amp; Baisse de tension","POWER ISSUE",
AM1287="Defaut GE &amp; POWER Cabinet","POWER ISSUE",
AM1287="Sharing","POWER ISSUE",
AM1287="Sites strategiques &amp; DataCenter","POWER ISSUE",
AM1287="Exclu","Exclu",
AM1287="SAT","TX ISSUE",
AM1287="SPARE-ISSUE","SPARE-ISSUE",
AM1287="Fiber CAmtel","TX ISSUE",
AM1287="Fiber AOF","TX ISSUE",
AM1287="Projet OCM (HUAWEI)","TRAVAUX-HUAWEI",
AM1287="Projet OCM (NOKIA)","TRAVAUX -NOKIA",
AM1287="ACCESS-ISSUE","ACCESS-ISSUE",
AM1287="Projet OCM (ZTE, NOKIA, autres projets)","TRAVAUX OCM",
AM1287="No root CAuse","No root cause",
AM1287="ODU HS","TX ISSUE",
AM1287="IP &amp; VLAN","TX ISSUE",
AM1287="Warehouse HUAWEI","SPARE-ISSUE",
AM1287="SPARE-HS","SPARE-ISSUE",
AM1287="Power Telco","RAN ISSUE",AM1287="no impacts","no impacts"
),"")</f>
        <v>no impacts</v>
      </c>
      <c r="AM1287" s="67" t="s">
        <v>5605</v>
      </c>
      <c r="AN1287" s="48" t="str" cm="1">
        <f t="array" ref="AN1287">IFERROR(_xlfn.IFS(
AM1287="MPR ISSUE","ACTIVE",
AM1287="BSS Hardware Issue","ACTIVE",
AM1287="Sites strategiques, MLL, Pylone, etc.","PASSIVE",
AM1287="AKTIVCO DEFAUT GE &amp; POWER Cabinet","PASSIVE",
AM1287="AKTIVCO Coupure ENEO &amp; Baisse de tension","PASSIVE",
AM1287="Coupure ENEO &amp; Baisse de tension","PASSIVE",
AM1287="Defaut GE &amp; POWER Cabinet","PASSIVE",
AM1287="Sharing","PASSIVE",
AM1287="Sites strategiques &amp; DataCenter","PASSIVE",
AM1287="Exclu","Exclu",
AM1287="SAT","ACTIVE",
AM1287="SPARE-ISSUE","SPARE-ISSUE",
AM1287="Fiber CAmtel","ACTIVE",
AM1287="Fiber AOF","ACTIVE",
AM1287="Projet OCM (HUAWEI)","PLANNED WORKS",
AM1287="Projet OCM (NOKIA)","PLANNED WORKS",
AM1287="ACCESS-ISSUE","ACCESS-ISSUE",
AM1287="Projet OCM (ZTE, NOKIA, autres projets)","PLANNED WORKS",
AM1287="No root CAuse","No root cause",
AM1287="ODU HS","ACTIVE",
AM1287="IP &amp; VLAN","ACTIVE",
AM1287="Warehouse HUAWEI","SPARE-ISSUE",
AM1287="SPARE-HS","SPARE-ISSUE",
AM1287="Power Telco","ACTIVE", AM1287="no impacts","no impacts"
),"")</f>
        <v>no impacts</v>
      </c>
      <c r="AO1287" s="93" t="s">
        <v>5537</v>
      </c>
      <c r="AP1287" s="101" t="str">
        <f t="shared" si="38"/>
        <v>LIT_274</v>
      </c>
      <c r="AR1287" s="17" t="s">
        <v>5537</v>
      </c>
      <c r="AS1287" s="7" t="s">
        <v>5537</v>
      </c>
      <c r="AT1287" s="6"/>
      <c r="AU1287" s="7"/>
      <c r="AV1287" s="3" t="s">
        <v>5537</v>
      </c>
      <c r="AW1287" s="18" t="s">
        <v>5537</v>
      </c>
      <c r="AX1287" s="18" t="s">
        <v>5537</v>
      </c>
      <c r="AY1287" s="18" t="s">
        <v>5537</v>
      </c>
      <c r="AZ1287" s="18" t="s">
        <v>5537</v>
      </c>
      <c r="BA1287" s="18" t="s">
        <v>5537</v>
      </c>
      <c r="BB1287" s="18" t="s">
        <v>5537</v>
      </c>
      <c r="BC1287" s="18" t="s">
        <v>5537</v>
      </c>
      <c r="BD1287" s="18" t="s">
        <v>5537</v>
      </c>
      <c r="BE1287" s="18" t="s">
        <v>5537</v>
      </c>
      <c r="BF1287" s="18" t="s">
        <v>5537</v>
      </c>
      <c r="BG1287" s="18" t="s">
        <v>5537</v>
      </c>
      <c r="BH1287" s="18" t="s">
        <v>5537</v>
      </c>
      <c r="BI1287" s="9" t="s">
        <v>5537</v>
      </c>
      <c r="BJ1287" s="14"/>
      <c r="BK1287" s="14" t="s">
        <v>5537</v>
      </c>
      <c r="BL1287" s="14" t="str">
        <f>_xlfn.XLOOKUP(B1287,'[4]cell downs 18042026 17h'!$B:$B,'[4]cell downs 18042026 17h'!$B:$B,"")</f>
        <v/>
      </c>
      <c r="BM1287" s="14" t="str">
        <f>_xlfn.XLOOKUP(B1287,'[5]Cells Huawei 19042026 15h'!$B:$B,'[5]Cells Huawei 19042026 15h'!$B:$B,"")</f>
        <v/>
      </c>
      <c r="BN1287" s="9" t="str">
        <f>_xlfn.XLOOKUP(B1287,'[6]cells down 19042026 9H40'!$B:$B,'[6]cells down 19042026 9H40'!$B:$B,"")</f>
        <v/>
      </c>
      <c r="BO1287" s="9" t="s">
        <v>671</v>
      </c>
      <c r="BP1287" s="9" t="s">
        <v>12</v>
      </c>
      <c r="BQ1287" s="115"/>
    </row>
    <row r="1288" spans="1:69" s="9" customFormat="1" x14ac:dyDescent="0.3">
      <c r="A1288" s="3" t="s">
        <v>2757</v>
      </c>
      <c r="B1288" s="25" t="s">
        <v>2758</v>
      </c>
      <c r="C1288" s="3" t="str">
        <f>_xlfn.XLOOKUP(B1288,'[1]daily break down'!$D:$D,'[1]daily break down'!$E:$E,"")</f>
        <v>Douala</v>
      </c>
      <c r="D1288" s="1" t="s">
        <v>357</v>
      </c>
      <c r="E1288" s="3" t="s">
        <v>5528</v>
      </c>
      <c r="F1288" s="3" t="s">
        <v>31</v>
      </c>
      <c r="G1288" s="3" t="s">
        <v>32</v>
      </c>
      <c r="H1288" s="34" t="str">
        <f>_xlfn.XLOOKUP(B1288,[2]CALCULATION!$B:$B,[2]CALCULATION!$H:$H,"")</f>
        <v>ZTE</v>
      </c>
      <c r="I1288" s="28">
        <v>6.8049027916891403</v>
      </c>
      <c r="J1288" s="28">
        <v>1.6285388362397377</v>
      </c>
      <c r="K1288" s="28">
        <v>14.452780560049996</v>
      </c>
      <c r="L1288" s="28">
        <v>0</v>
      </c>
      <c r="M1288" s="28">
        <v>0</v>
      </c>
      <c r="N1288" s="28">
        <v>0</v>
      </c>
      <c r="O1288" s="28">
        <v>0</v>
      </c>
      <c r="P1288" s="28">
        <v>0</v>
      </c>
      <c r="Q1288" s="28">
        <v>1.9880761800401219</v>
      </c>
      <c r="R1288" s="28">
        <v>0</v>
      </c>
      <c r="S1288" s="94">
        <v>0.38261593514309417</v>
      </c>
      <c r="T1288" s="94">
        <f>_xlfn.XLOOKUP(B1288,'[3]Nur des jours'!$B:$B,'[3]Nur des jours'!$U:$U,"")</f>
        <v>0</v>
      </c>
      <c r="U1288" s="94">
        <v>1.02369782526189</v>
      </c>
      <c r="V1288" s="94">
        <v>1.551651813613344E-3</v>
      </c>
      <c r="W1288" s="94">
        <v>0</v>
      </c>
      <c r="X1288" s="94">
        <v>3.0398820887302285</v>
      </c>
      <c r="Y1288" s="94">
        <v>0</v>
      </c>
      <c r="Z1288" s="94">
        <v>4.9106747937551543</v>
      </c>
      <c r="AA1288" s="94">
        <v>0</v>
      </c>
      <c r="AB1288" s="94">
        <v>0</v>
      </c>
      <c r="AC1288" s="94">
        <f>_xlfn.XLOOKUP(B1288,'[3]Nur des jours'!$B:$B,'[3]Nur des jours'!$N:$N,"")</f>
        <v>0</v>
      </c>
      <c r="AD1288" s="94">
        <v>0</v>
      </c>
      <c r="AE1288" s="94">
        <v>0</v>
      </c>
      <c r="AF1288" s="94">
        <v>0</v>
      </c>
      <c r="AG1288" s="94">
        <v>0</v>
      </c>
      <c r="AH1288" s="94">
        <v>0</v>
      </c>
      <c r="AI1288" s="49" t="s">
        <v>5559</v>
      </c>
      <c r="AJ1288" s="49"/>
      <c r="AK1288" s="48" t="str" cm="1">
        <f t="array" ref="AK1288">IFERROR(_xlfn.IFS(
AM1288="MPR ISSUE","PDH",
AM1288="BSS Hardware Issue","BSS",
AM1288="Sites strategiques, MLL, Pylone, etc.","ENVTECH",
AM1288="AKTIVCO DEFAUT GE &amp; POWER Cabinet","AKTIVCO",
AM1288="AKTIVCO Coupure ENEO &amp; Baisse de tension","AKTIVCO GRID ONLY",
AM1288="Coupure ENEO &amp; Baisse de tension","IHS GRID ONLY",
AM1288="Defaut GE &amp; POWER Cabinet","IHS",
AM1288="Sharing","Partners",
AM1288="Sites strategiques &amp; DataCenter","SST &amp; DC",
AM1288="Exclu","Exclu",
AM1288="SAT","SAT",
AM1288="SPARE-ISSUE","SPARE-ISSUE",
AM1288="Fiber CAmtel","TRANS_FO_CAMTEL",
AM1288="Fiber AOF","Fiber AOF",
AM1288="Projet OCM (HUAWEI)","TRAVAUX-HUAWEI",
AM1288="Projet OCM (NOKIA)","TRAVAUX-NOKIA",
AM1288="ACCESS-ISSUE","ACCESS-ISSUE",
AM1288="Projet OCM (ZTE, NOKIA, autres projets)","TRAVAUX OCM",
AM1288="No root CAuse","No root cause",
AM1288="ODU HS","PDH",
AM1288="IP &amp; VLAN","PDH",
AM1288="Warehouse HUAWEI","SPARE-ISSUE",
AM1288="SPARE-HS","SPARE-ISSUE",
AM1288="Power Telco","BSS",AM1288="no impacts","no impacts"
),"")</f>
        <v>no impacts</v>
      </c>
      <c r="AL1288" s="48" t="str" cm="1">
        <f t="array" ref="AL1288">IFERROR(_xlfn.IFS(
AM1288="MPR ISSUE","TX ISSUE",
AM1288="BSS Hardware Issue","RAN ISSUE",
AM1288="Sites strategiques, MLL, Pylone, etc.","ENVTECH",
AM1288="AKTIVCO DEFAUT GE &amp; POWER Cabinet","POWER ISSUE",
AM1288="AKTIVCO Coupure ENEO &amp; Baisse de tension","POWER ISSUE",
AM1288="Coupure ENEO &amp; Baisse de tension","POWER ISSUE",
AM1288="Defaut GE &amp; POWER Cabinet","POWER ISSUE",
AM1288="Sharing","POWER ISSUE",
AM1288="Sites strategiques &amp; DataCenter","POWER ISSUE",
AM1288="Exclu","Exclu",
AM1288="SAT","TX ISSUE",
AM1288="SPARE-ISSUE","SPARE-ISSUE",
AM1288="Fiber CAmtel","TX ISSUE",
AM1288="Fiber AOF","TX ISSUE",
AM1288="Projet OCM (HUAWEI)","TRAVAUX-HUAWEI",
AM1288="Projet OCM (NOKIA)","TRAVAUX -NOKIA",
AM1288="ACCESS-ISSUE","ACCESS-ISSUE",
AM1288="Projet OCM (ZTE, NOKIA, autres projets)","TRAVAUX OCM",
AM1288="No root CAuse","No root cause",
AM1288="ODU HS","TX ISSUE",
AM1288="IP &amp; VLAN","TX ISSUE",
AM1288="Warehouse HUAWEI","SPARE-ISSUE",
AM1288="SPARE-HS","SPARE-ISSUE",
AM1288="Power Telco","RAN ISSUE",AM1288="no impacts","no impacts"
),"")</f>
        <v>no impacts</v>
      </c>
      <c r="AM1288" s="67" t="s">
        <v>5605</v>
      </c>
      <c r="AN1288" s="48" t="str" cm="1">
        <f t="array" ref="AN1288">IFERROR(_xlfn.IFS(
AM1288="MPR ISSUE","ACTIVE",
AM1288="BSS Hardware Issue","ACTIVE",
AM1288="Sites strategiques, MLL, Pylone, etc.","PASSIVE",
AM1288="AKTIVCO DEFAUT GE &amp; POWER Cabinet","PASSIVE",
AM1288="AKTIVCO Coupure ENEO &amp; Baisse de tension","PASSIVE",
AM1288="Coupure ENEO &amp; Baisse de tension","PASSIVE",
AM1288="Defaut GE &amp; POWER Cabinet","PASSIVE",
AM1288="Sharing","PASSIVE",
AM1288="Sites strategiques &amp; DataCenter","PASSIVE",
AM1288="Exclu","Exclu",
AM1288="SAT","ACTIVE",
AM1288="SPARE-ISSUE","SPARE-ISSUE",
AM1288="Fiber CAmtel","ACTIVE",
AM1288="Fiber AOF","ACTIVE",
AM1288="Projet OCM (HUAWEI)","PLANNED WORKS",
AM1288="Projet OCM (NOKIA)","PLANNED WORKS",
AM1288="ACCESS-ISSUE","ACCESS-ISSUE",
AM1288="Projet OCM (ZTE, NOKIA, autres projets)","PLANNED WORKS",
AM1288="No root CAuse","No root cause",
AM1288="ODU HS","ACTIVE",
AM1288="IP &amp; VLAN","ACTIVE",
AM1288="Warehouse HUAWEI","SPARE-ISSUE",
AM1288="SPARE-HS","SPARE-ISSUE",
AM1288="Power Telco","ACTIVE", AM1288="no impacts","no impacts"
),"")</f>
        <v>no impacts</v>
      </c>
      <c r="AO1288" s="93" t="s">
        <v>5537</v>
      </c>
      <c r="AP1288" s="101" t="str">
        <f t="shared" si="38"/>
        <v>LIT_862</v>
      </c>
      <c r="AR1288" s="17" t="s">
        <v>5537</v>
      </c>
      <c r="AS1288" s="7" t="s">
        <v>5537</v>
      </c>
      <c r="AT1288" s="6"/>
      <c r="AU1288" s="7"/>
      <c r="AV1288" s="3" t="s">
        <v>5537</v>
      </c>
      <c r="AW1288" s="18" t="s">
        <v>5537</v>
      </c>
      <c r="AX1288" s="18" t="s">
        <v>5537</v>
      </c>
      <c r="AY1288" s="18" t="s">
        <v>5537</v>
      </c>
      <c r="AZ1288" s="18" t="s">
        <v>5537</v>
      </c>
      <c r="BA1288" s="18" t="s">
        <v>5537</v>
      </c>
      <c r="BB1288" s="18" t="s">
        <v>5537</v>
      </c>
      <c r="BC1288" s="18" t="s">
        <v>5537</v>
      </c>
      <c r="BD1288" s="18" t="s">
        <v>5537</v>
      </c>
      <c r="BE1288" s="18" t="s">
        <v>5537</v>
      </c>
      <c r="BF1288" s="18" t="s">
        <v>5537</v>
      </c>
      <c r="BG1288" s="18" t="s">
        <v>5537</v>
      </c>
      <c r="BH1288" s="18" t="s">
        <v>5537</v>
      </c>
      <c r="BI1288" s="9" t="s">
        <v>5537</v>
      </c>
      <c r="BJ1288" s="14"/>
      <c r="BK1288" s="14" t="s">
        <v>5537</v>
      </c>
      <c r="BL1288" s="14" t="str">
        <f>_xlfn.XLOOKUP(B1288,'[4]cell downs 18042026 17h'!$B:$B,'[4]cell downs 18042026 17h'!$B:$B,"")</f>
        <v/>
      </c>
      <c r="BM1288" s="14" t="str">
        <f>_xlfn.XLOOKUP(B1288,'[5]Cells Huawei 19042026 15h'!$B:$B,'[5]Cells Huawei 19042026 15h'!$B:$B,"")</f>
        <v/>
      </c>
      <c r="BN1288" s="9" t="str">
        <f>_xlfn.XLOOKUP(B1288,'[6]cells down 19042026 9H40'!$B:$B,'[6]cells down 19042026 9H40'!$B:$B,"")</f>
        <v/>
      </c>
      <c r="BO1288" s="9" t="s">
        <v>5537</v>
      </c>
      <c r="BP1288" s="9" t="s">
        <v>5537</v>
      </c>
      <c r="BQ1288" s="115"/>
    </row>
    <row r="1289" spans="1:69" s="9" customFormat="1" x14ac:dyDescent="0.3">
      <c r="A1289" s="92" t="s">
        <v>3446</v>
      </c>
      <c r="B1289" s="8" t="s">
        <v>3447</v>
      </c>
      <c r="C1289" s="3" t="str">
        <f>_xlfn.XLOOKUP(B1289,'[1]daily break down'!$D:$D,'[1]daily break down'!$E:$E,"")</f>
        <v>Yaounde</v>
      </c>
      <c r="D1289" s="1" t="s">
        <v>11</v>
      </c>
      <c r="E1289" s="1" t="s">
        <v>145</v>
      </c>
      <c r="F1289" s="3" t="s">
        <v>37</v>
      </c>
      <c r="G1289" s="1" t="s">
        <v>38</v>
      </c>
      <c r="H1289" s="34" t="str">
        <f>_xlfn.XLOOKUP(B1289,[2]CALCULATION!$B:$B,[2]CALCULATION!$H:$H,"")</f>
        <v>ZTE</v>
      </c>
      <c r="I1289" s="28">
        <v>5.8741792296958328</v>
      </c>
      <c r="J1289" s="28">
        <v>2.7424108174743815</v>
      </c>
      <c r="K1289" s="28">
        <v>0</v>
      </c>
      <c r="L1289" s="28">
        <v>0</v>
      </c>
      <c r="M1289" s="28">
        <v>0</v>
      </c>
      <c r="N1289" s="28">
        <v>0</v>
      </c>
      <c r="O1289" s="28">
        <v>0</v>
      </c>
      <c r="P1289" s="28">
        <v>0</v>
      </c>
      <c r="Q1289" s="28">
        <v>0</v>
      </c>
      <c r="R1289" s="28">
        <v>4.6656564878307744E-2</v>
      </c>
      <c r="S1289" s="94">
        <v>2.7062591137250198</v>
      </c>
      <c r="T1289" s="94">
        <f>_xlfn.XLOOKUP(B1289,'[3]Nur des jours'!$B:$B,'[3]Nur des jours'!$U:$U,"")</f>
        <v>8.9102802818227733</v>
      </c>
      <c r="U1289" s="94">
        <v>0</v>
      </c>
      <c r="V1289" s="94">
        <v>0</v>
      </c>
      <c r="W1289" s="94">
        <v>8.9102802818227733</v>
      </c>
      <c r="X1289" s="94">
        <v>2.8931528994130118</v>
      </c>
      <c r="Y1289" s="94">
        <v>0</v>
      </c>
      <c r="Z1289" s="94">
        <v>0</v>
      </c>
      <c r="AA1289" s="94">
        <v>0</v>
      </c>
      <c r="AB1289" s="94">
        <v>0</v>
      </c>
      <c r="AC1289" s="94">
        <f>_xlfn.XLOOKUP(B1289,'[3]Nur des jours'!$B:$B,'[3]Nur des jours'!$N:$N,"")</f>
        <v>0</v>
      </c>
      <c r="AD1289" s="94">
        <v>0</v>
      </c>
      <c r="AE1289" s="94">
        <v>0</v>
      </c>
      <c r="AF1289" s="94">
        <v>0</v>
      </c>
      <c r="AG1289" s="94">
        <v>0</v>
      </c>
      <c r="AH1289" s="94">
        <v>0</v>
      </c>
      <c r="AI1289" s="49" t="s">
        <v>5559</v>
      </c>
      <c r="AJ1289" s="49"/>
      <c r="AK1289" s="48" t="str" cm="1">
        <f t="array" ref="AK1289">IFERROR(_xlfn.IFS(
AM1289="MPR ISSUE","PDH",
AM1289="BSS Hardware Issue","BSS",
AM1289="Sites strategiques, MLL, Pylone, etc.","ENVTECH",
AM1289="AKTIVCO DEFAUT GE &amp; POWER Cabinet","AKTIVCO",
AM1289="AKTIVCO Coupure ENEO &amp; Baisse de tension","AKTIVCO GRID ONLY",
AM1289="Coupure ENEO &amp; Baisse de tension","IHS GRID ONLY",
AM1289="Defaut GE &amp; POWER Cabinet","IHS",
AM1289="Sharing","Partners",
AM1289="Sites strategiques &amp; DataCenter","SST &amp; DC",
AM1289="Exclu","Exclu",
AM1289="SAT","SAT",
AM1289="SPARE-ISSUE","SPARE-ISSUE",
AM1289="Fiber CAmtel","TRANS_FO_CAMTEL",
AM1289="Fiber AOF","Fiber AOF",
AM1289="Projet OCM (HUAWEI)","TRAVAUX-HUAWEI",
AM1289="Projet OCM (NOKIA)","TRAVAUX-NOKIA",
AM1289="ACCESS-ISSUE","ACCESS-ISSUE",
AM1289="Projet OCM (ZTE, NOKIA, autres projets)","TRAVAUX OCM",
AM1289="No root CAuse","No root cause",
AM1289="ODU HS","PDH",
AM1289="IP &amp; VLAN","PDH",
AM1289="Warehouse HUAWEI","SPARE-ISSUE",
AM1289="SPARE-HS","SPARE-ISSUE",
AM1289="Power Telco","BSS",AM1289="no impacts","no impacts"
),"")</f>
        <v>BSS</v>
      </c>
      <c r="AL1289" s="48" t="str" cm="1">
        <f t="array" ref="AL1289">IFERROR(_xlfn.IFS(
AM1289="MPR ISSUE","TX ISSUE",
AM1289="BSS Hardware Issue","RAN ISSUE",
AM1289="Sites strategiques, MLL, Pylone, etc.","ENVTECH",
AM1289="AKTIVCO DEFAUT GE &amp; POWER Cabinet","POWER ISSUE",
AM1289="AKTIVCO Coupure ENEO &amp; Baisse de tension","POWER ISSUE",
AM1289="Coupure ENEO &amp; Baisse de tension","POWER ISSUE",
AM1289="Defaut GE &amp; POWER Cabinet","POWER ISSUE",
AM1289="Sharing","POWER ISSUE",
AM1289="Sites strategiques &amp; DataCenter","POWER ISSUE",
AM1289="Exclu","Exclu",
AM1289="SAT","TX ISSUE",
AM1289="SPARE-ISSUE","SPARE-ISSUE",
AM1289="Fiber CAmtel","TX ISSUE",
AM1289="Fiber AOF","TX ISSUE",
AM1289="Projet OCM (HUAWEI)","TRAVAUX-HUAWEI",
AM1289="Projet OCM (NOKIA)","TRAVAUX -NOKIA",
AM1289="ACCESS-ISSUE","ACCESS-ISSUE",
AM1289="Projet OCM (ZTE, NOKIA, autres projets)","TRAVAUX OCM",
AM1289="No root CAuse","No root cause",
AM1289="ODU HS","TX ISSUE",
AM1289="IP &amp; VLAN","TX ISSUE",
AM1289="Warehouse HUAWEI","SPARE-ISSUE",
AM1289="SPARE-HS","SPARE-ISSUE",
AM1289="Power Telco","RAN ISSUE",AM1289="no impacts","no impacts"
),"")</f>
        <v>RAN ISSUE</v>
      </c>
      <c r="AM1289" s="67" t="s">
        <v>5320</v>
      </c>
      <c r="AN1289" s="48" t="str" cm="1">
        <f t="array" ref="AN1289">IFERROR(_xlfn.IFS(
AM1289="MPR ISSUE","ACTIVE",
AM1289="BSS Hardware Issue","ACTIVE",
AM1289="Sites strategiques, MLL, Pylone, etc.","PASSIVE",
AM1289="AKTIVCO DEFAUT GE &amp; POWER Cabinet","PASSIVE",
AM1289="AKTIVCO Coupure ENEO &amp; Baisse de tension","PASSIVE",
AM1289="Coupure ENEO &amp; Baisse de tension","PASSIVE",
AM1289="Defaut GE &amp; POWER Cabinet","PASSIVE",
AM1289="Sharing","PASSIVE",
AM1289="Sites strategiques &amp; DataCenter","PASSIVE",
AM1289="Exclu","Exclu",
AM1289="SAT","ACTIVE",
AM1289="SPARE-ISSUE","SPARE-ISSUE",
AM1289="Fiber CAmtel","ACTIVE",
AM1289="Fiber AOF","ACTIVE",
AM1289="Projet OCM (HUAWEI)","PLANNED WORKS",
AM1289="Projet OCM (NOKIA)","PLANNED WORKS",
AM1289="ACCESS-ISSUE","ACCESS-ISSUE",
AM1289="Projet OCM (ZTE, NOKIA, autres projets)","PLANNED WORKS",
AM1289="No root CAuse","No root cause",
AM1289="ODU HS","ACTIVE",
AM1289="IP &amp; VLAN","ACTIVE",
AM1289="Warehouse HUAWEI","SPARE-ISSUE",
AM1289="SPARE-HS","SPARE-ISSUE",
AM1289="Power Telco","ACTIVE", AM1289="no impacts","no impacts"
),"")</f>
        <v>ACTIVE</v>
      </c>
      <c r="AO1289" s="93" t="s">
        <v>6564</v>
      </c>
      <c r="AP1289" s="101" t="str">
        <f t="shared" si="38"/>
        <v>CTR_125</v>
      </c>
      <c r="AR1289" s="17" t="s">
        <v>5537</v>
      </c>
      <c r="AS1289" s="7" t="s">
        <v>5537</v>
      </c>
      <c r="AT1289" s="6"/>
      <c r="AU1289" s="7"/>
      <c r="AV1289" s="3" t="s">
        <v>5537</v>
      </c>
      <c r="AW1289" s="18" t="s">
        <v>5537</v>
      </c>
      <c r="AX1289" s="18" t="s">
        <v>5537</v>
      </c>
      <c r="AY1289" s="18" t="s">
        <v>5537</v>
      </c>
      <c r="AZ1289" s="18" t="s">
        <v>5537</v>
      </c>
      <c r="BA1289" s="18" t="s">
        <v>5537</v>
      </c>
      <c r="BB1289" s="18" t="s">
        <v>5537</v>
      </c>
      <c r="BC1289" s="18" t="s">
        <v>5537</v>
      </c>
      <c r="BD1289" s="18" t="s">
        <v>5537</v>
      </c>
      <c r="BE1289" s="18" t="s">
        <v>5537</v>
      </c>
      <c r="BF1289" s="18" t="s">
        <v>5537</v>
      </c>
      <c r="BG1289" s="18" t="s">
        <v>5537</v>
      </c>
      <c r="BH1289" s="18" t="s">
        <v>5537</v>
      </c>
      <c r="BI1289" s="9" t="s">
        <v>5537</v>
      </c>
      <c r="BJ1289" s="14"/>
      <c r="BK1289" s="14" t="s">
        <v>3447</v>
      </c>
      <c r="BL1289" s="14" t="str">
        <f>_xlfn.XLOOKUP(B1289,'[4]cell downs 18042026 17h'!$B:$B,'[4]cell downs 18042026 17h'!$B:$B,"")</f>
        <v/>
      </c>
      <c r="BM1289" s="14" t="str">
        <f>_xlfn.XLOOKUP(B1289,'[5]Cells Huawei 19042026 15h'!$B:$B,'[5]Cells Huawei 19042026 15h'!$B:$B,"")</f>
        <v/>
      </c>
      <c r="BN1289" s="9" t="str">
        <f>_xlfn.XLOOKUP(B1289,'[6]cells down 19042026 9H40'!$B:$B,'[6]cells down 19042026 9H40'!$B:$B,"")</f>
        <v/>
      </c>
      <c r="BO1289" s="9" t="s">
        <v>3447</v>
      </c>
      <c r="BP1289" s="9" t="s">
        <v>12</v>
      </c>
      <c r="BQ1289" s="115"/>
    </row>
    <row r="1290" spans="1:69" s="9" customFormat="1" x14ac:dyDescent="0.3">
      <c r="A1290" s="1" t="s">
        <v>3689</v>
      </c>
      <c r="B1290" s="8" t="s">
        <v>3690</v>
      </c>
      <c r="C1290" s="3" t="str">
        <f>_xlfn.XLOOKUP(B1290,'[1]daily break down'!$D:$D,'[1]daily break down'!$E:$E,"")</f>
        <v>Garoua</v>
      </c>
      <c r="D1290" s="1" t="s">
        <v>11</v>
      </c>
      <c r="E1290" s="1" t="s">
        <v>12</v>
      </c>
      <c r="F1290" s="3" t="s">
        <v>23</v>
      </c>
      <c r="G1290" s="1" t="s">
        <v>24</v>
      </c>
      <c r="H1290" s="32" t="str">
        <f>_xlfn.XLOOKUP(B1290,[2]CALCULATION!$B:$B,[2]CALCULATION!$H:$H,"")</f>
        <v>Huawei</v>
      </c>
      <c r="I1290" s="28">
        <v>0</v>
      </c>
      <c r="J1290" s="28">
        <v>0</v>
      </c>
      <c r="K1290" s="28">
        <v>0</v>
      </c>
      <c r="L1290" s="28">
        <v>0</v>
      </c>
      <c r="M1290" s="28">
        <v>0</v>
      </c>
      <c r="N1290" s="28">
        <v>0</v>
      </c>
      <c r="O1290" s="28">
        <v>0</v>
      </c>
      <c r="P1290" s="28">
        <v>0</v>
      </c>
      <c r="Q1290" s="28">
        <v>0</v>
      </c>
      <c r="R1290" s="28">
        <v>0</v>
      </c>
      <c r="S1290" s="94">
        <v>0</v>
      </c>
      <c r="T1290" s="94">
        <f>_xlfn.XLOOKUP(B1290,'[3]Nur des jours'!$B:$B,'[3]Nur des jours'!$U:$U,"")</f>
        <v>6.1638030664920258</v>
      </c>
      <c r="U1290" s="94">
        <v>0</v>
      </c>
      <c r="V1290" s="94">
        <v>3.1816531262752084</v>
      </c>
      <c r="W1290" s="94">
        <v>6.1638030664920258</v>
      </c>
      <c r="X1290" s="94">
        <v>2.5550533197501379</v>
      </c>
      <c r="Y1290" s="94">
        <v>0</v>
      </c>
      <c r="Z1290" s="94">
        <v>0</v>
      </c>
      <c r="AA1290" s="94">
        <v>0</v>
      </c>
      <c r="AB1290" s="94">
        <v>0</v>
      </c>
      <c r="AC1290" s="94">
        <f>_xlfn.XLOOKUP(B1290,'[3]Nur des jours'!$B:$B,'[3]Nur des jours'!$N:$N,"")</f>
        <v>0</v>
      </c>
      <c r="AD1290" s="94">
        <v>0</v>
      </c>
      <c r="AE1290" s="94">
        <v>0</v>
      </c>
      <c r="AF1290" s="94">
        <v>0</v>
      </c>
      <c r="AG1290" s="94">
        <v>0</v>
      </c>
      <c r="AH1290" s="94">
        <v>0</v>
      </c>
      <c r="AI1290" s="49" t="s">
        <v>5559</v>
      </c>
      <c r="AJ1290" s="49"/>
      <c r="AK1290" s="48" t="str" cm="1">
        <f t="array" ref="AK1290">IFERROR(_xlfn.IFS(
AM1290="MPR ISSUE","PDH",
AM1290="BSS Hardware Issue","BSS",
AM1290="Sites strategiques, MLL, Pylone, etc.","ENVTECH",
AM1290="AKTIVCO DEFAUT GE &amp; POWER Cabinet","AKTIVCO",
AM1290="AKTIVCO Coupure ENEO &amp; Baisse de tension","AKTIVCO GRID ONLY",
AM1290="Coupure ENEO &amp; Baisse de tension","IHS GRID ONLY",
AM1290="Defaut GE &amp; POWER Cabinet","IHS",
AM1290="Sharing","Partners",
AM1290="Sites strategiques &amp; DataCenter","SST &amp; DC",
AM1290="Exclu","Exclu",
AM1290="SAT","SAT",
AM1290="SPARE-ISSUE","SPARE-ISSUE",
AM1290="Fiber CAmtel","TRANS_FO_CAMTEL",
AM1290="Fiber AOF","Fiber AOF",
AM1290="Projet OCM (HUAWEI)","TRAVAUX-HUAWEI",
AM1290="Projet OCM (NOKIA)","TRAVAUX-NOKIA",
AM1290="ACCESS-ISSUE","ACCESS-ISSUE",
AM1290="Projet OCM (ZTE, NOKIA, autres projets)","TRAVAUX OCM",
AM1290="No root CAuse","No root cause",
AM1290="ODU HS","PDH",
AM1290="IP &amp; VLAN","PDH",
AM1290="Warehouse HUAWEI","SPARE-ISSUE",
AM1290="SPARE-HS","SPARE-ISSUE",
AM1290="Power Telco","BSS",AM1290="no impacts","no impacts"
),"")</f>
        <v>no impacts</v>
      </c>
      <c r="AL1290" s="48" t="str" cm="1">
        <f t="array" ref="AL1290">IFERROR(_xlfn.IFS(
AM1290="MPR ISSUE","TX ISSUE",
AM1290="BSS Hardware Issue","RAN ISSUE",
AM1290="Sites strategiques, MLL, Pylone, etc.","ENVTECH",
AM1290="AKTIVCO DEFAUT GE &amp; POWER Cabinet","POWER ISSUE",
AM1290="AKTIVCO Coupure ENEO &amp; Baisse de tension","POWER ISSUE",
AM1290="Coupure ENEO &amp; Baisse de tension","POWER ISSUE",
AM1290="Defaut GE &amp; POWER Cabinet","POWER ISSUE",
AM1290="Sharing","POWER ISSUE",
AM1290="Sites strategiques &amp; DataCenter","POWER ISSUE",
AM1290="Exclu","Exclu",
AM1290="SAT","TX ISSUE",
AM1290="SPARE-ISSUE","SPARE-ISSUE",
AM1290="Fiber CAmtel","TX ISSUE",
AM1290="Fiber AOF","TX ISSUE",
AM1290="Projet OCM (HUAWEI)","TRAVAUX-HUAWEI",
AM1290="Projet OCM (NOKIA)","TRAVAUX -NOKIA",
AM1290="ACCESS-ISSUE","ACCESS-ISSUE",
AM1290="Projet OCM (ZTE, NOKIA, autres projets)","TRAVAUX OCM",
AM1290="No root CAuse","No root cause",
AM1290="ODU HS","TX ISSUE",
AM1290="IP &amp; VLAN","TX ISSUE",
AM1290="Warehouse HUAWEI","SPARE-ISSUE",
AM1290="SPARE-HS","SPARE-ISSUE",
AM1290="Power Telco","RAN ISSUE",AM1290="no impacts","no impacts"
),"")</f>
        <v>no impacts</v>
      </c>
      <c r="AM1290" s="67" t="s">
        <v>5605</v>
      </c>
      <c r="AN1290" s="48" t="str" cm="1">
        <f t="array" ref="AN1290">IFERROR(_xlfn.IFS(
AM1290="MPR ISSUE","ACTIVE",
AM1290="BSS Hardware Issue","ACTIVE",
AM1290="Sites strategiques, MLL, Pylone, etc.","PASSIVE",
AM1290="AKTIVCO DEFAUT GE &amp; POWER Cabinet","PASSIVE",
AM1290="AKTIVCO Coupure ENEO &amp; Baisse de tension","PASSIVE",
AM1290="Coupure ENEO &amp; Baisse de tension","PASSIVE",
AM1290="Defaut GE &amp; POWER Cabinet","PASSIVE",
AM1290="Sharing","PASSIVE",
AM1290="Sites strategiques &amp; DataCenter","PASSIVE",
AM1290="Exclu","Exclu",
AM1290="SAT","ACTIVE",
AM1290="SPARE-ISSUE","SPARE-ISSUE",
AM1290="Fiber CAmtel","ACTIVE",
AM1290="Fiber AOF","ACTIVE",
AM1290="Projet OCM (HUAWEI)","PLANNED WORKS",
AM1290="Projet OCM (NOKIA)","PLANNED WORKS",
AM1290="ACCESS-ISSUE","ACCESS-ISSUE",
AM1290="Projet OCM (ZTE, NOKIA, autres projets)","PLANNED WORKS",
AM1290="No root CAuse","No root cause",
AM1290="ODU HS","ACTIVE",
AM1290="IP &amp; VLAN","ACTIVE",
AM1290="Warehouse HUAWEI","SPARE-ISSUE",
AM1290="SPARE-HS","SPARE-ISSUE",
AM1290="Power Telco","ACTIVE", AM1290="no impacts","no impacts"
),"")</f>
        <v>no impacts</v>
      </c>
      <c r="AO1290" s="93" t="s">
        <v>5537</v>
      </c>
      <c r="AP1290" s="101" t="str">
        <f t="shared" si="38"/>
        <v>NRD_097</v>
      </c>
      <c r="AR1290" s="17" t="s">
        <v>5537</v>
      </c>
      <c r="AS1290" s="7" t="s">
        <v>5537</v>
      </c>
      <c r="AT1290" s="6"/>
      <c r="AU1290" s="7"/>
      <c r="AV1290" s="3" t="s">
        <v>5537</v>
      </c>
      <c r="AW1290" s="18" t="s">
        <v>5537</v>
      </c>
      <c r="AX1290" s="18" t="s">
        <v>5537</v>
      </c>
      <c r="AY1290" s="18" t="s">
        <v>5537</v>
      </c>
      <c r="AZ1290" s="18" t="s">
        <v>5537</v>
      </c>
      <c r="BA1290" s="18" t="s">
        <v>5537</v>
      </c>
      <c r="BB1290" s="18" t="s">
        <v>5537</v>
      </c>
      <c r="BC1290" s="18" t="s">
        <v>5537</v>
      </c>
      <c r="BD1290" s="18" t="s">
        <v>5537</v>
      </c>
      <c r="BE1290" s="18" t="s">
        <v>5537</v>
      </c>
      <c r="BF1290" s="18" t="s">
        <v>5537</v>
      </c>
      <c r="BG1290" s="18" t="s">
        <v>5537</v>
      </c>
      <c r="BH1290" s="18" t="s">
        <v>5537</v>
      </c>
      <c r="BI1290" s="9" t="s">
        <v>5537</v>
      </c>
      <c r="BJ1290" s="14"/>
      <c r="BK1290" s="14" t="s">
        <v>5537</v>
      </c>
      <c r="BL1290" s="14" t="str">
        <f>_xlfn.XLOOKUP(B1290,'[4]cell downs 18042026 17h'!$B:$B,'[4]cell downs 18042026 17h'!$B:$B,"")</f>
        <v/>
      </c>
      <c r="BM1290" s="14" t="str">
        <f>_xlfn.XLOOKUP(B1290,'[5]Cells Huawei 19042026 15h'!$B:$B,'[5]Cells Huawei 19042026 15h'!$B:$B,"")</f>
        <v/>
      </c>
      <c r="BN1290" s="9" t="str">
        <f>_xlfn.XLOOKUP(B1290,'[6]cells down 19042026 9H40'!$B:$B,'[6]cells down 19042026 9H40'!$B:$B,"")</f>
        <v/>
      </c>
      <c r="BO1290" s="9" t="s">
        <v>3690</v>
      </c>
      <c r="BP1290" s="9" t="s">
        <v>12</v>
      </c>
      <c r="BQ1290" s="115"/>
    </row>
    <row r="1291" spans="1:69" s="9" customFormat="1" x14ac:dyDescent="0.3">
      <c r="A1291" s="1" t="s">
        <v>3383</v>
      </c>
      <c r="B1291" s="1" t="s">
        <v>3384</v>
      </c>
      <c r="C1291" s="3" t="str">
        <f>_xlfn.XLOOKUP(B1291,'[1]daily break down'!$D:$D,'[1]daily break down'!$E:$E,"")</f>
        <v>Douala</v>
      </c>
      <c r="D1291" s="1" t="s">
        <v>11</v>
      </c>
      <c r="E1291" s="1" t="s">
        <v>12</v>
      </c>
      <c r="F1291" s="3" t="s">
        <v>31</v>
      </c>
      <c r="G1291" s="1" t="s">
        <v>32</v>
      </c>
      <c r="H1291" s="34" t="str">
        <f>_xlfn.XLOOKUP(B1291,[2]CALCULATION!$B:$B,[2]CALCULATION!$H:$H,"")</f>
        <v>ZTE</v>
      </c>
      <c r="I1291" s="28">
        <v>4.9499298011317414</v>
      </c>
      <c r="J1291" s="28">
        <v>1.8527614408460404</v>
      </c>
      <c r="K1291" s="28">
        <v>2.2262458158906271</v>
      </c>
      <c r="L1291" s="28">
        <v>0</v>
      </c>
      <c r="M1291" s="28">
        <v>0</v>
      </c>
      <c r="N1291" s="28">
        <v>0</v>
      </c>
      <c r="O1291" s="28">
        <v>0</v>
      </c>
      <c r="P1291" s="28">
        <v>0</v>
      </c>
      <c r="Q1291" s="28">
        <v>1.9888430884077701</v>
      </c>
      <c r="R1291" s="28">
        <v>0</v>
      </c>
      <c r="S1291" s="94">
        <v>0.38286562623953768</v>
      </c>
      <c r="T1291" s="94">
        <f>_xlfn.XLOOKUP(B1291,'[3]Nur des jours'!$B:$B,'[3]Nur des jours'!$U:$U,"")</f>
        <v>0</v>
      </c>
      <c r="U1291" s="94">
        <v>1.0269081393590211</v>
      </c>
      <c r="V1291" s="94">
        <v>1.6764973618350781E-3</v>
      </c>
      <c r="W1291" s="94">
        <v>0</v>
      </c>
      <c r="X1291" s="94">
        <v>2.2061278475486041</v>
      </c>
      <c r="Y1291" s="94">
        <v>0</v>
      </c>
      <c r="Z1291" s="94">
        <v>4.9335036940014207</v>
      </c>
      <c r="AA1291" s="94">
        <v>0</v>
      </c>
      <c r="AB1291" s="94">
        <v>0</v>
      </c>
      <c r="AC1291" s="94">
        <f>_xlfn.XLOOKUP(B1291,'[3]Nur des jours'!$B:$B,'[3]Nur des jours'!$N:$N,"")</f>
        <v>0</v>
      </c>
      <c r="AD1291" s="94">
        <v>0</v>
      </c>
      <c r="AE1291" s="94">
        <v>0</v>
      </c>
      <c r="AF1291" s="94">
        <v>0</v>
      </c>
      <c r="AG1291" s="94">
        <v>0</v>
      </c>
      <c r="AH1291" s="94">
        <v>0</v>
      </c>
      <c r="AI1291" s="49" t="s">
        <v>5559</v>
      </c>
      <c r="AJ1291" s="49"/>
      <c r="AK1291" s="48" t="str" cm="1">
        <f t="array" ref="AK1291">IFERROR(_xlfn.IFS(
AM1291="MPR ISSUE","PDH",
AM1291="BSS Hardware Issue","BSS",
AM1291="Sites strategiques, MLL, Pylone, etc.","ENVTECH",
AM1291="AKTIVCO DEFAUT GE &amp; POWER Cabinet","AKTIVCO",
AM1291="AKTIVCO Coupure ENEO &amp; Baisse de tension","AKTIVCO GRID ONLY",
AM1291="Coupure ENEO &amp; Baisse de tension","IHS GRID ONLY",
AM1291="Defaut GE &amp; POWER Cabinet","IHS",
AM1291="Sharing","Partners",
AM1291="Sites strategiques &amp; DataCenter","SST &amp; DC",
AM1291="Exclu","Exclu",
AM1291="SAT","SAT",
AM1291="SPARE-ISSUE","SPARE-ISSUE",
AM1291="Fiber CAmtel","TRANS_FO_CAMTEL",
AM1291="Fiber AOF","Fiber AOF",
AM1291="Projet OCM (HUAWEI)","TRAVAUX-HUAWEI",
AM1291="Projet OCM (NOKIA)","TRAVAUX-NOKIA",
AM1291="ACCESS-ISSUE","ACCESS-ISSUE",
AM1291="Projet OCM (ZTE, NOKIA, autres projets)","TRAVAUX OCM",
AM1291="No root CAuse","No root cause",
AM1291="ODU HS","PDH",
AM1291="IP &amp; VLAN","PDH",
AM1291="Warehouse HUAWEI","SPARE-ISSUE",
AM1291="SPARE-HS","SPARE-ISSUE",
AM1291="Power Telco","BSS",AM1291="no impacts","no impacts"
),"")</f>
        <v>no impacts</v>
      </c>
      <c r="AL1291" s="48" t="str" cm="1">
        <f t="array" ref="AL1291">IFERROR(_xlfn.IFS(
AM1291="MPR ISSUE","TX ISSUE",
AM1291="BSS Hardware Issue","RAN ISSUE",
AM1291="Sites strategiques, MLL, Pylone, etc.","ENVTECH",
AM1291="AKTIVCO DEFAUT GE &amp; POWER Cabinet","POWER ISSUE",
AM1291="AKTIVCO Coupure ENEO &amp; Baisse de tension","POWER ISSUE",
AM1291="Coupure ENEO &amp; Baisse de tension","POWER ISSUE",
AM1291="Defaut GE &amp; POWER Cabinet","POWER ISSUE",
AM1291="Sharing","POWER ISSUE",
AM1291="Sites strategiques &amp; DataCenter","POWER ISSUE",
AM1291="Exclu","Exclu",
AM1291="SAT","TX ISSUE",
AM1291="SPARE-ISSUE","SPARE-ISSUE",
AM1291="Fiber CAmtel","TX ISSUE",
AM1291="Fiber AOF","TX ISSUE",
AM1291="Projet OCM (HUAWEI)","TRAVAUX-HUAWEI",
AM1291="Projet OCM (NOKIA)","TRAVAUX -NOKIA",
AM1291="ACCESS-ISSUE","ACCESS-ISSUE",
AM1291="Projet OCM (ZTE, NOKIA, autres projets)","TRAVAUX OCM",
AM1291="No root CAuse","No root cause",
AM1291="ODU HS","TX ISSUE",
AM1291="IP &amp; VLAN","TX ISSUE",
AM1291="Warehouse HUAWEI","SPARE-ISSUE",
AM1291="SPARE-HS","SPARE-ISSUE",
AM1291="Power Telco","RAN ISSUE",AM1291="no impacts","no impacts"
),"")</f>
        <v>no impacts</v>
      </c>
      <c r="AM1291" s="67" t="s">
        <v>5605</v>
      </c>
      <c r="AN1291" s="48" t="str" cm="1">
        <f t="array" ref="AN1291">IFERROR(_xlfn.IFS(
AM1291="MPR ISSUE","ACTIVE",
AM1291="BSS Hardware Issue","ACTIVE",
AM1291="Sites strategiques, MLL, Pylone, etc.","PASSIVE",
AM1291="AKTIVCO DEFAUT GE &amp; POWER Cabinet","PASSIVE",
AM1291="AKTIVCO Coupure ENEO &amp; Baisse de tension","PASSIVE",
AM1291="Coupure ENEO &amp; Baisse de tension","PASSIVE",
AM1291="Defaut GE &amp; POWER Cabinet","PASSIVE",
AM1291="Sharing","PASSIVE",
AM1291="Sites strategiques &amp; DataCenter","PASSIVE",
AM1291="Exclu","Exclu",
AM1291="SAT","ACTIVE",
AM1291="SPARE-ISSUE","SPARE-ISSUE",
AM1291="Fiber CAmtel","ACTIVE",
AM1291="Fiber AOF","ACTIVE",
AM1291="Projet OCM (HUAWEI)","PLANNED WORKS",
AM1291="Projet OCM (NOKIA)","PLANNED WORKS",
AM1291="ACCESS-ISSUE","ACCESS-ISSUE",
AM1291="Projet OCM (ZTE, NOKIA, autres projets)","PLANNED WORKS",
AM1291="No root CAuse","No root cause",
AM1291="ODU HS","ACTIVE",
AM1291="IP &amp; VLAN","ACTIVE",
AM1291="Warehouse HUAWEI","SPARE-ISSUE",
AM1291="SPARE-HS","SPARE-ISSUE",
AM1291="Power Telco","ACTIVE", AM1291="no impacts","no impacts"
),"")</f>
        <v>no impacts</v>
      </c>
      <c r="AO1291" s="93" t="s">
        <v>5537</v>
      </c>
      <c r="AP1291" s="101" t="str">
        <f t="shared" si="38"/>
        <v>LIT_181</v>
      </c>
      <c r="AR1291" s="17" t="s">
        <v>5537</v>
      </c>
      <c r="AS1291" s="7" t="s">
        <v>5537</v>
      </c>
      <c r="AT1291" s="6"/>
      <c r="AU1291" s="7"/>
      <c r="AV1291" s="3" t="s">
        <v>5537</v>
      </c>
      <c r="AW1291" s="18" t="s">
        <v>5537</v>
      </c>
      <c r="AX1291" s="18" t="s">
        <v>5537</v>
      </c>
      <c r="AY1291" s="18" t="s">
        <v>5537</v>
      </c>
      <c r="AZ1291" s="18" t="s">
        <v>5537</v>
      </c>
      <c r="BA1291" s="18" t="s">
        <v>5537</v>
      </c>
      <c r="BB1291" s="18" t="s">
        <v>5537</v>
      </c>
      <c r="BC1291" s="18" t="s">
        <v>5537</v>
      </c>
      <c r="BD1291" s="18" t="s">
        <v>5537</v>
      </c>
      <c r="BE1291" s="18" t="s">
        <v>5537</v>
      </c>
      <c r="BF1291" s="18" t="s">
        <v>5537</v>
      </c>
      <c r="BG1291" s="18" t="s">
        <v>5537</v>
      </c>
      <c r="BH1291" s="18" t="s">
        <v>5537</v>
      </c>
      <c r="BI1291" s="9" t="s">
        <v>5537</v>
      </c>
      <c r="BJ1291" s="14"/>
      <c r="BK1291" s="14" t="s">
        <v>5537</v>
      </c>
      <c r="BL1291" s="14" t="str">
        <f>_xlfn.XLOOKUP(B1291,'[4]cell downs 18042026 17h'!$B:$B,'[4]cell downs 18042026 17h'!$B:$B,"")</f>
        <v/>
      </c>
      <c r="BM1291" s="14" t="str">
        <f>_xlfn.XLOOKUP(B1291,'[5]Cells Huawei 19042026 15h'!$B:$B,'[5]Cells Huawei 19042026 15h'!$B:$B,"")</f>
        <v/>
      </c>
      <c r="BN1291" s="9" t="str">
        <f>_xlfn.XLOOKUP(B1291,'[6]cells down 19042026 9H40'!$B:$B,'[6]cells down 19042026 9H40'!$B:$B,"")</f>
        <v/>
      </c>
      <c r="BO1291" s="9" t="s">
        <v>3384</v>
      </c>
      <c r="BP1291" s="9" t="s">
        <v>12</v>
      </c>
      <c r="BQ1291" s="115"/>
    </row>
    <row r="1292" spans="1:69" s="9" customFormat="1" x14ac:dyDescent="0.3">
      <c r="A1292" s="1" t="s">
        <v>2243</v>
      </c>
      <c r="B1292" s="8" t="s">
        <v>2244</v>
      </c>
      <c r="C1292" s="3" t="str">
        <f>_xlfn.XLOOKUP(B1292,'[1]daily break down'!$D:$D,'[1]daily break down'!$E:$E,"")</f>
        <v>Yaounde</v>
      </c>
      <c r="D1292" s="1" t="s">
        <v>11</v>
      </c>
      <c r="E1292" s="1" t="s">
        <v>12</v>
      </c>
      <c r="F1292" s="3" t="s">
        <v>37</v>
      </c>
      <c r="G1292" s="1" t="s">
        <v>38</v>
      </c>
      <c r="H1292" s="34" t="str">
        <f>_xlfn.XLOOKUP(B1292,[2]CALCULATION!$B:$B,[2]CALCULATION!$H:$H,"")</f>
        <v>ZTE</v>
      </c>
      <c r="I1292" s="28">
        <v>0</v>
      </c>
      <c r="J1292" s="28">
        <v>0</v>
      </c>
      <c r="K1292" s="28">
        <v>1.5275031175716891</v>
      </c>
      <c r="L1292" s="28">
        <v>1.5374015860378438</v>
      </c>
      <c r="M1292" s="28">
        <v>0</v>
      </c>
      <c r="N1292" s="28">
        <v>0</v>
      </c>
      <c r="O1292" s="28">
        <v>0</v>
      </c>
      <c r="P1292" s="28">
        <v>0</v>
      </c>
      <c r="Q1292" s="28">
        <v>0</v>
      </c>
      <c r="R1292" s="28">
        <v>0</v>
      </c>
      <c r="S1292" s="94">
        <v>0</v>
      </c>
      <c r="T1292" s="94">
        <f>_xlfn.XLOOKUP(B1292,'[3]Nur des jours'!$B:$B,'[3]Nur des jours'!$U:$U,"")</f>
        <v>0</v>
      </c>
      <c r="U1292" s="94">
        <v>0</v>
      </c>
      <c r="V1292" s="94">
        <v>0</v>
      </c>
      <c r="W1292" s="94">
        <v>0</v>
      </c>
      <c r="X1292" s="94">
        <v>2.0181282870049344</v>
      </c>
      <c r="Y1292" s="94">
        <v>0</v>
      </c>
      <c r="Z1292" s="94">
        <v>0</v>
      </c>
      <c r="AA1292" s="94">
        <v>0</v>
      </c>
      <c r="AB1292" s="94">
        <v>0</v>
      </c>
      <c r="AC1292" s="94">
        <f>_xlfn.XLOOKUP(B1292,'[3]Nur des jours'!$B:$B,'[3]Nur des jours'!$N:$N,"")</f>
        <v>0</v>
      </c>
      <c r="AD1292" s="94">
        <v>0</v>
      </c>
      <c r="AE1292" s="94">
        <v>0</v>
      </c>
      <c r="AF1292" s="94">
        <v>0</v>
      </c>
      <c r="AG1292" s="94">
        <v>0</v>
      </c>
      <c r="AH1292" s="94">
        <v>0</v>
      </c>
      <c r="AI1292" s="49" t="s">
        <v>5559</v>
      </c>
      <c r="AJ1292" s="49"/>
      <c r="AK1292" s="48" t="str" cm="1">
        <f t="array" ref="AK1292">IFERROR(_xlfn.IFS(
AM1292="MPR ISSUE","PDH",
AM1292="BSS Hardware Issue","BSS",
AM1292="Sites strategiques, MLL, Pylone, etc.","ENVTECH",
AM1292="AKTIVCO DEFAUT GE &amp; POWER Cabinet","AKTIVCO",
AM1292="AKTIVCO Coupure ENEO &amp; Baisse de tension","AKTIVCO GRID ONLY",
AM1292="Coupure ENEO &amp; Baisse de tension","IHS GRID ONLY",
AM1292="Defaut GE &amp; POWER Cabinet","IHS",
AM1292="Sharing","Partners",
AM1292="Sites strategiques &amp; DataCenter","SST &amp; DC",
AM1292="Exclu","Exclu",
AM1292="SAT","SAT",
AM1292="SPARE-ISSUE","SPARE-ISSUE",
AM1292="Fiber CAmtel","TRANS_FO_CAMTEL",
AM1292="Fiber AOF","Fiber AOF",
AM1292="Projet OCM (HUAWEI)","TRAVAUX-HUAWEI",
AM1292="Projet OCM (NOKIA)","TRAVAUX-NOKIA",
AM1292="ACCESS-ISSUE","ACCESS-ISSUE",
AM1292="Projet OCM (ZTE, NOKIA, autres projets)","TRAVAUX OCM",
AM1292="No root CAuse","No root cause",
AM1292="ODU HS","PDH",
AM1292="IP &amp; VLAN","PDH",
AM1292="Warehouse HUAWEI","SPARE-ISSUE",
AM1292="SPARE-HS","SPARE-ISSUE",
AM1292="Power Telco","BSS",AM1292="no impacts","no impacts"
),"")</f>
        <v>no impacts</v>
      </c>
      <c r="AL1292" s="48" t="str" cm="1">
        <f t="array" ref="AL1292">IFERROR(_xlfn.IFS(
AM1292="MPR ISSUE","TX ISSUE",
AM1292="BSS Hardware Issue","RAN ISSUE",
AM1292="Sites strategiques, MLL, Pylone, etc.","ENVTECH",
AM1292="AKTIVCO DEFAUT GE &amp; POWER Cabinet","POWER ISSUE",
AM1292="AKTIVCO Coupure ENEO &amp; Baisse de tension","POWER ISSUE",
AM1292="Coupure ENEO &amp; Baisse de tension","POWER ISSUE",
AM1292="Defaut GE &amp; POWER Cabinet","POWER ISSUE",
AM1292="Sharing","POWER ISSUE",
AM1292="Sites strategiques &amp; DataCenter","POWER ISSUE",
AM1292="Exclu","Exclu",
AM1292="SAT","TX ISSUE",
AM1292="SPARE-ISSUE","SPARE-ISSUE",
AM1292="Fiber CAmtel","TX ISSUE",
AM1292="Fiber AOF","TX ISSUE",
AM1292="Projet OCM (HUAWEI)","TRAVAUX-HUAWEI",
AM1292="Projet OCM (NOKIA)","TRAVAUX -NOKIA",
AM1292="ACCESS-ISSUE","ACCESS-ISSUE",
AM1292="Projet OCM (ZTE, NOKIA, autres projets)","TRAVAUX OCM",
AM1292="No root CAuse","No root cause",
AM1292="ODU HS","TX ISSUE",
AM1292="IP &amp; VLAN","TX ISSUE",
AM1292="Warehouse HUAWEI","SPARE-ISSUE",
AM1292="SPARE-HS","SPARE-ISSUE",
AM1292="Power Telco","RAN ISSUE",AM1292="no impacts","no impacts"
),"")</f>
        <v>no impacts</v>
      </c>
      <c r="AM1292" s="67" t="s">
        <v>5605</v>
      </c>
      <c r="AN1292" s="48" t="str" cm="1">
        <f t="array" ref="AN1292">IFERROR(_xlfn.IFS(
AM1292="MPR ISSUE","ACTIVE",
AM1292="BSS Hardware Issue","ACTIVE",
AM1292="Sites strategiques, MLL, Pylone, etc.","PASSIVE",
AM1292="AKTIVCO DEFAUT GE &amp; POWER Cabinet","PASSIVE",
AM1292="AKTIVCO Coupure ENEO &amp; Baisse de tension","PASSIVE",
AM1292="Coupure ENEO &amp; Baisse de tension","PASSIVE",
AM1292="Defaut GE &amp; POWER Cabinet","PASSIVE",
AM1292="Sharing","PASSIVE",
AM1292="Sites strategiques &amp; DataCenter","PASSIVE",
AM1292="Exclu","Exclu",
AM1292="SAT","ACTIVE",
AM1292="SPARE-ISSUE","SPARE-ISSUE",
AM1292="Fiber CAmtel","ACTIVE",
AM1292="Fiber AOF","ACTIVE",
AM1292="Projet OCM (HUAWEI)","PLANNED WORKS",
AM1292="Projet OCM (NOKIA)","PLANNED WORKS",
AM1292="ACCESS-ISSUE","ACCESS-ISSUE",
AM1292="Projet OCM (ZTE, NOKIA, autres projets)","PLANNED WORKS",
AM1292="No root CAuse","No root cause",
AM1292="ODU HS","ACTIVE",
AM1292="IP &amp; VLAN","ACTIVE",
AM1292="Warehouse HUAWEI","SPARE-ISSUE",
AM1292="SPARE-HS","SPARE-ISSUE",
AM1292="Power Telco","ACTIVE", AM1292="no impacts","no impacts"
),"")</f>
        <v>no impacts</v>
      </c>
      <c r="AO1292" s="93" t="s">
        <v>5537</v>
      </c>
      <c r="AP1292" s="101" t="str">
        <f t="shared" si="38"/>
        <v>CTR_521</v>
      </c>
      <c r="AR1292" s="17" t="s">
        <v>5537</v>
      </c>
      <c r="AS1292" s="7" t="s">
        <v>5537</v>
      </c>
      <c r="AT1292" s="6"/>
      <c r="AU1292" s="7"/>
      <c r="AV1292" s="3" t="s">
        <v>5537</v>
      </c>
      <c r="AW1292" s="18" t="s">
        <v>5537</v>
      </c>
      <c r="AX1292" s="18" t="s">
        <v>5537</v>
      </c>
      <c r="AY1292" s="18" t="s">
        <v>5537</v>
      </c>
      <c r="AZ1292" s="18" t="s">
        <v>5537</v>
      </c>
      <c r="BA1292" s="18" t="s">
        <v>5537</v>
      </c>
      <c r="BB1292" s="18" t="s">
        <v>5537</v>
      </c>
      <c r="BC1292" s="18" t="s">
        <v>5537</v>
      </c>
      <c r="BD1292" s="18" t="s">
        <v>5537</v>
      </c>
      <c r="BE1292" s="18" t="s">
        <v>5537</v>
      </c>
      <c r="BF1292" s="18" t="s">
        <v>5537</v>
      </c>
      <c r="BG1292" s="18" t="s">
        <v>5537</v>
      </c>
      <c r="BH1292" s="18" t="s">
        <v>5537</v>
      </c>
      <c r="BI1292" s="9" t="s">
        <v>5537</v>
      </c>
      <c r="BJ1292" s="14"/>
      <c r="BK1292" s="14" t="s">
        <v>5537</v>
      </c>
      <c r="BL1292" s="14" t="str">
        <f>_xlfn.XLOOKUP(B1292,'[4]cell downs 18042026 17h'!$B:$B,'[4]cell downs 18042026 17h'!$B:$B,"")</f>
        <v/>
      </c>
      <c r="BM1292" s="14" t="str">
        <f>_xlfn.XLOOKUP(B1292,'[5]Cells Huawei 19042026 15h'!$B:$B,'[5]Cells Huawei 19042026 15h'!$B:$B,"")</f>
        <v/>
      </c>
      <c r="BN1292" s="9" t="str">
        <f>_xlfn.XLOOKUP(B1292,'[6]cells down 19042026 9H40'!$B:$B,'[6]cells down 19042026 9H40'!$B:$B,"")</f>
        <v/>
      </c>
      <c r="BO1292" s="9" t="s">
        <v>2244</v>
      </c>
      <c r="BP1292" s="9" t="s">
        <v>12</v>
      </c>
      <c r="BQ1292" s="115"/>
    </row>
    <row r="1293" spans="1:69" s="9" customFormat="1" x14ac:dyDescent="0.3">
      <c r="A1293" s="1" t="s">
        <v>2172</v>
      </c>
      <c r="B1293" s="8" t="s">
        <v>2173</v>
      </c>
      <c r="C1293" s="3" t="str">
        <f>_xlfn.XLOOKUP(B1293,'[1]daily break down'!$D:$D,'[1]daily break down'!$E:$E,"")</f>
        <v>CENTRE</v>
      </c>
      <c r="D1293" s="1" t="s">
        <v>21</v>
      </c>
      <c r="E1293" s="1" t="s">
        <v>36</v>
      </c>
      <c r="F1293" s="3" t="s">
        <v>37</v>
      </c>
      <c r="G1293" s="1" t="s">
        <v>2174</v>
      </c>
      <c r="H1293" s="34" t="str">
        <f>_xlfn.XLOOKUP(B1293,[2]CALCULATION!$B:$B,[2]CALCULATION!$H:$H,"")</f>
        <v>ZTE</v>
      </c>
      <c r="I1293" s="28">
        <v>0</v>
      </c>
      <c r="J1293" s="28">
        <v>0</v>
      </c>
      <c r="K1293" s="28">
        <v>0</v>
      </c>
      <c r="L1293" s="28">
        <v>0</v>
      </c>
      <c r="M1293" s="28">
        <v>0</v>
      </c>
      <c r="N1293" s="28">
        <v>0</v>
      </c>
      <c r="O1293" s="28">
        <v>0</v>
      </c>
      <c r="P1293" s="28">
        <v>2.577953560309671</v>
      </c>
      <c r="Q1293" s="28">
        <v>3.8698196231519315</v>
      </c>
      <c r="R1293" s="28">
        <v>0</v>
      </c>
      <c r="S1293" s="94">
        <v>2.4796822787808237</v>
      </c>
      <c r="T1293" s="94">
        <f>_xlfn.XLOOKUP(B1293,'[3]Nur des jours'!$B:$B,'[3]Nur des jours'!$U:$U,"")</f>
        <v>0</v>
      </c>
      <c r="U1293" s="94">
        <v>0</v>
      </c>
      <c r="V1293" s="94">
        <v>14.016017327135287</v>
      </c>
      <c r="W1293" s="94">
        <v>0</v>
      </c>
      <c r="X1293" s="94">
        <v>1.9502479789289258</v>
      </c>
      <c r="Y1293" s="94">
        <v>0</v>
      </c>
      <c r="Z1293" s="94">
        <v>0</v>
      </c>
      <c r="AA1293" s="94">
        <v>0</v>
      </c>
      <c r="AB1293" s="94">
        <v>0</v>
      </c>
      <c r="AC1293" s="94">
        <f>_xlfn.XLOOKUP(B1293,'[3]Nur des jours'!$B:$B,'[3]Nur des jours'!$N:$N,"")</f>
        <v>0</v>
      </c>
      <c r="AD1293" s="94">
        <v>0</v>
      </c>
      <c r="AE1293" s="94">
        <v>0</v>
      </c>
      <c r="AF1293" s="94">
        <v>0</v>
      </c>
      <c r="AG1293" s="94">
        <v>0</v>
      </c>
      <c r="AH1293" s="94">
        <v>0</v>
      </c>
      <c r="AI1293" s="49" t="s">
        <v>5559</v>
      </c>
      <c r="AJ1293" s="49"/>
      <c r="AK1293" s="48" t="str" cm="1">
        <f t="array" ref="AK1293">IFERROR(_xlfn.IFS(
AM1293="MPR ISSUE","PDH",
AM1293="BSS Hardware Issue","BSS",
AM1293="Sites strategiques, MLL, Pylone, etc.","ENVTECH",
AM1293="AKTIVCO DEFAUT GE &amp; POWER Cabinet","AKTIVCO",
AM1293="AKTIVCO Coupure ENEO &amp; Baisse de tension","AKTIVCO GRID ONLY",
AM1293="Coupure ENEO &amp; Baisse de tension","IHS GRID ONLY",
AM1293="Defaut GE &amp; POWER Cabinet","IHS",
AM1293="Sharing","Partners",
AM1293="Sites strategiques &amp; DataCenter","SST &amp; DC",
AM1293="Exclu","Exclu",
AM1293="SAT","SAT",
AM1293="SPARE-ISSUE","SPARE-ISSUE",
AM1293="Fiber CAmtel","TRANS_FO_CAMTEL",
AM1293="Fiber AOF","Fiber AOF",
AM1293="Projet OCM (HUAWEI)","TRAVAUX-HUAWEI",
AM1293="Projet OCM (NOKIA)","TRAVAUX-NOKIA",
AM1293="ACCESS-ISSUE","ACCESS-ISSUE",
AM1293="Projet OCM (ZTE, NOKIA, autres projets)","TRAVAUX OCM",
AM1293="No root CAuse","No root cause",
AM1293="ODU HS","PDH",
AM1293="IP &amp; VLAN","PDH",
AM1293="Warehouse HUAWEI","SPARE-ISSUE",
AM1293="SPARE-HS","SPARE-ISSUE",
AM1293="Power Telco","BSS",AM1293="no impacts","no impacts"
),"")</f>
        <v>no impacts</v>
      </c>
      <c r="AL1293" s="48" t="str" cm="1">
        <f t="array" ref="AL1293">IFERROR(_xlfn.IFS(
AM1293="MPR ISSUE","TX ISSUE",
AM1293="BSS Hardware Issue","RAN ISSUE",
AM1293="Sites strategiques, MLL, Pylone, etc.","ENVTECH",
AM1293="AKTIVCO DEFAUT GE &amp; POWER Cabinet","POWER ISSUE",
AM1293="AKTIVCO Coupure ENEO &amp; Baisse de tension","POWER ISSUE",
AM1293="Coupure ENEO &amp; Baisse de tension","POWER ISSUE",
AM1293="Defaut GE &amp; POWER Cabinet","POWER ISSUE",
AM1293="Sharing","POWER ISSUE",
AM1293="Sites strategiques &amp; DataCenter","POWER ISSUE",
AM1293="Exclu","Exclu",
AM1293="SAT","TX ISSUE",
AM1293="SPARE-ISSUE","SPARE-ISSUE",
AM1293="Fiber CAmtel","TX ISSUE",
AM1293="Fiber AOF","TX ISSUE",
AM1293="Projet OCM (HUAWEI)","TRAVAUX-HUAWEI",
AM1293="Projet OCM (NOKIA)","TRAVAUX -NOKIA",
AM1293="ACCESS-ISSUE","ACCESS-ISSUE",
AM1293="Projet OCM (ZTE, NOKIA, autres projets)","TRAVAUX OCM",
AM1293="No root CAuse","No root cause",
AM1293="ODU HS","TX ISSUE",
AM1293="IP &amp; VLAN","TX ISSUE",
AM1293="Warehouse HUAWEI","SPARE-ISSUE",
AM1293="SPARE-HS","SPARE-ISSUE",
AM1293="Power Telco","RAN ISSUE",AM1293="no impacts","no impacts"
),"")</f>
        <v>no impacts</v>
      </c>
      <c r="AM1293" s="67" t="s">
        <v>5605</v>
      </c>
      <c r="AN1293" s="48" t="str" cm="1">
        <f t="array" ref="AN1293">IFERROR(_xlfn.IFS(
AM1293="MPR ISSUE","ACTIVE",
AM1293="BSS Hardware Issue","ACTIVE",
AM1293="Sites strategiques, MLL, Pylone, etc.","PASSIVE",
AM1293="AKTIVCO DEFAUT GE &amp; POWER Cabinet","PASSIVE",
AM1293="AKTIVCO Coupure ENEO &amp; Baisse de tension","PASSIVE",
AM1293="Coupure ENEO &amp; Baisse de tension","PASSIVE",
AM1293="Defaut GE &amp; POWER Cabinet","PASSIVE",
AM1293="Sharing","PASSIVE",
AM1293="Sites strategiques &amp; DataCenter","PASSIVE",
AM1293="Exclu","Exclu",
AM1293="SAT","ACTIVE",
AM1293="SPARE-ISSUE","SPARE-ISSUE",
AM1293="Fiber CAmtel","ACTIVE",
AM1293="Fiber AOF","ACTIVE",
AM1293="Projet OCM (HUAWEI)","PLANNED WORKS",
AM1293="Projet OCM (NOKIA)","PLANNED WORKS",
AM1293="ACCESS-ISSUE","ACCESS-ISSUE",
AM1293="Projet OCM (ZTE, NOKIA, autres projets)","PLANNED WORKS",
AM1293="No root CAuse","No root cause",
AM1293="ODU HS","ACTIVE",
AM1293="IP &amp; VLAN","ACTIVE",
AM1293="Warehouse HUAWEI","SPARE-ISSUE",
AM1293="SPARE-HS","SPARE-ISSUE",
AM1293="Power Telco","ACTIVE", AM1293="no impacts","no impacts"
),"")</f>
        <v>no impacts</v>
      </c>
      <c r="AO1293" s="93" t="s">
        <v>5537</v>
      </c>
      <c r="AP1293" s="101" t="str">
        <f t="shared" si="38"/>
        <v>CTR_872</v>
      </c>
      <c r="AR1293" s="17" t="s">
        <v>5537</v>
      </c>
      <c r="AS1293" s="7" t="s">
        <v>5537</v>
      </c>
      <c r="AT1293" s="6"/>
      <c r="AU1293" s="7"/>
      <c r="AV1293" s="3" t="s">
        <v>5537</v>
      </c>
      <c r="AW1293" s="18" t="s">
        <v>5537</v>
      </c>
      <c r="AX1293" s="18" t="s">
        <v>5537</v>
      </c>
      <c r="AY1293" s="18" t="s">
        <v>5537</v>
      </c>
      <c r="AZ1293" s="18" t="s">
        <v>5537</v>
      </c>
      <c r="BA1293" s="18" t="s">
        <v>5537</v>
      </c>
      <c r="BB1293" s="18" t="s">
        <v>5537</v>
      </c>
      <c r="BC1293" s="18" t="s">
        <v>5537</v>
      </c>
      <c r="BD1293" s="18" t="s">
        <v>5537</v>
      </c>
      <c r="BE1293" s="18" t="s">
        <v>5537</v>
      </c>
      <c r="BF1293" s="18" t="s">
        <v>5537</v>
      </c>
      <c r="BG1293" s="18" t="s">
        <v>5537</v>
      </c>
      <c r="BH1293" s="18" t="s">
        <v>5537</v>
      </c>
      <c r="BI1293" s="9" t="s">
        <v>5537</v>
      </c>
      <c r="BJ1293" s="14"/>
      <c r="BK1293" s="14" t="s">
        <v>5537</v>
      </c>
      <c r="BL1293" s="14" t="str">
        <f>_xlfn.XLOOKUP(B1293,'[4]cell downs 18042026 17h'!$B:$B,'[4]cell downs 18042026 17h'!$B:$B,"")</f>
        <v/>
      </c>
      <c r="BM1293" s="14" t="str">
        <f>_xlfn.XLOOKUP(B1293,'[5]Cells Huawei 19042026 15h'!$B:$B,'[5]Cells Huawei 19042026 15h'!$B:$B,"")</f>
        <v/>
      </c>
      <c r="BN1293" s="9" t="str">
        <f>_xlfn.XLOOKUP(B1293,'[6]cells down 19042026 9H40'!$B:$B,'[6]cells down 19042026 9H40'!$B:$B,"")</f>
        <v/>
      </c>
      <c r="BO1293" s="9" t="s">
        <v>5537</v>
      </c>
      <c r="BP1293" s="9" t="s">
        <v>12</v>
      </c>
      <c r="BQ1293" s="115"/>
    </row>
    <row r="1294" spans="1:69" s="9" customFormat="1" x14ac:dyDescent="0.3">
      <c r="A1294" s="1" t="s">
        <v>3497</v>
      </c>
      <c r="B1294" s="8" t="s">
        <v>3498</v>
      </c>
      <c r="C1294" s="3" t="str">
        <f>_xlfn.XLOOKUP(B1294,'[1]daily break down'!$D:$D,'[1]daily break down'!$E:$E,"")</f>
        <v>LITTORAL</v>
      </c>
      <c r="D1294" s="1" t="s">
        <v>21</v>
      </c>
      <c r="E1294" s="1" t="s">
        <v>12</v>
      </c>
      <c r="F1294" s="3" t="s">
        <v>31</v>
      </c>
      <c r="G1294" s="1" t="s">
        <v>484</v>
      </c>
      <c r="H1294" s="34" t="str">
        <f>_xlfn.XLOOKUP(B1294,[2]CALCULATION!$B:$B,[2]CALCULATION!$H:$H,"")</f>
        <v>ZTE</v>
      </c>
      <c r="I1294" s="28">
        <v>0</v>
      </c>
      <c r="J1294" s="28">
        <v>0</v>
      </c>
      <c r="K1294" s="28">
        <v>0</v>
      </c>
      <c r="L1294" s="28">
        <v>0</v>
      </c>
      <c r="M1294" s="28">
        <v>0</v>
      </c>
      <c r="N1294" s="28">
        <v>1.4397366971717844</v>
      </c>
      <c r="O1294" s="28">
        <v>0</v>
      </c>
      <c r="P1294" s="28">
        <v>0</v>
      </c>
      <c r="Q1294" s="28">
        <v>0</v>
      </c>
      <c r="R1294" s="28">
        <v>0</v>
      </c>
      <c r="S1294" s="94">
        <v>0</v>
      </c>
      <c r="T1294" s="94">
        <f>_xlfn.XLOOKUP(B1294,'[3]Nur des jours'!$B:$B,'[3]Nur des jours'!$U:$U,"")</f>
        <v>0</v>
      </c>
      <c r="U1294" s="94">
        <v>0</v>
      </c>
      <c r="V1294" s="94">
        <v>0</v>
      </c>
      <c r="W1294" s="94">
        <v>0</v>
      </c>
      <c r="X1294" s="94">
        <v>1.9259209321039961</v>
      </c>
      <c r="Y1294" s="94">
        <v>0</v>
      </c>
      <c r="Z1294" s="94">
        <v>0</v>
      </c>
      <c r="AA1294" s="94">
        <v>0</v>
      </c>
      <c r="AB1294" s="94">
        <v>0</v>
      </c>
      <c r="AC1294" s="94">
        <f>_xlfn.XLOOKUP(B1294,'[3]Nur des jours'!$B:$B,'[3]Nur des jours'!$N:$N,"")</f>
        <v>0</v>
      </c>
      <c r="AD1294" s="94">
        <v>0</v>
      </c>
      <c r="AE1294" s="94">
        <v>0</v>
      </c>
      <c r="AF1294" s="94">
        <v>0</v>
      </c>
      <c r="AG1294" s="94">
        <v>0</v>
      </c>
      <c r="AH1294" s="94">
        <v>0</v>
      </c>
      <c r="AI1294" s="49" t="s">
        <v>5559</v>
      </c>
      <c r="AJ1294" s="49"/>
      <c r="AK1294" s="48" t="str" cm="1">
        <f t="array" ref="AK1294">IFERROR(_xlfn.IFS(
AM1294="MPR ISSUE","PDH",
AM1294="BSS Hardware Issue","BSS",
AM1294="Sites strategiques, MLL, Pylone, etc.","ENVTECH",
AM1294="AKTIVCO DEFAUT GE &amp; POWER Cabinet","AKTIVCO",
AM1294="AKTIVCO Coupure ENEO &amp; Baisse de tension","AKTIVCO GRID ONLY",
AM1294="Coupure ENEO &amp; Baisse de tension","IHS GRID ONLY",
AM1294="Defaut GE &amp; POWER Cabinet","IHS",
AM1294="Sharing","Partners",
AM1294="Sites strategiques &amp; DataCenter","SST &amp; DC",
AM1294="Exclu","Exclu",
AM1294="SAT","SAT",
AM1294="SPARE-ISSUE","SPARE-ISSUE",
AM1294="Fiber CAmtel","TRANS_FO_CAMTEL",
AM1294="Fiber AOF","Fiber AOF",
AM1294="Projet OCM (HUAWEI)","TRAVAUX-HUAWEI",
AM1294="Projet OCM (NOKIA)","TRAVAUX-NOKIA",
AM1294="ACCESS-ISSUE","ACCESS-ISSUE",
AM1294="Projet OCM (ZTE, NOKIA, autres projets)","TRAVAUX OCM",
AM1294="No root CAuse","No root cause",
AM1294="ODU HS","PDH",
AM1294="IP &amp; VLAN","PDH",
AM1294="Warehouse HUAWEI","SPARE-ISSUE",
AM1294="SPARE-HS","SPARE-ISSUE",
AM1294="Power Telco","BSS",AM1294="no impacts","no impacts"
),"")</f>
        <v>no impacts</v>
      </c>
      <c r="AL1294" s="48" t="str" cm="1">
        <f t="array" ref="AL1294">IFERROR(_xlfn.IFS(
AM1294="MPR ISSUE","TX ISSUE",
AM1294="BSS Hardware Issue","RAN ISSUE",
AM1294="Sites strategiques, MLL, Pylone, etc.","ENVTECH",
AM1294="AKTIVCO DEFAUT GE &amp; POWER Cabinet","POWER ISSUE",
AM1294="AKTIVCO Coupure ENEO &amp; Baisse de tension","POWER ISSUE",
AM1294="Coupure ENEO &amp; Baisse de tension","POWER ISSUE",
AM1294="Defaut GE &amp; POWER Cabinet","POWER ISSUE",
AM1294="Sharing","POWER ISSUE",
AM1294="Sites strategiques &amp; DataCenter","POWER ISSUE",
AM1294="Exclu","Exclu",
AM1294="SAT","TX ISSUE",
AM1294="SPARE-ISSUE","SPARE-ISSUE",
AM1294="Fiber CAmtel","TX ISSUE",
AM1294="Fiber AOF","TX ISSUE",
AM1294="Projet OCM (HUAWEI)","TRAVAUX-HUAWEI",
AM1294="Projet OCM (NOKIA)","TRAVAUX -NOKIA",
AM1294="ACCESS-ISSUE","ACCESS-ISSUE",
AM1294="Projet OCM (ZTE, NOKIA, autres projets)","TRAVAUX OCM",
AM1294="No root CAuse","No root cause",
AM1294="ODU HS","TX ISSUE",
AM1294="IP &amp; VLAN","TX ISSUE",
AM1294="Warehouse HUAWEI","SPARE-ISSUE",
AM1294="SPARE-HS","SPARE-ISSUE",
AM1294="Power Telco","RAN ISSUE",AM1294="no impacts","no impacts"
),"")</f>
        <v>no impacts</v>
      </c>
      <c r="AM1294" s="67" t="s">
        <v>5605</v>
      </c>
      <c r="AN1294" s="48" t="str" cm="1">
        <f t="array" ref="AN1294">IFERROR(_xlfn.IFS(
AM1294="MPR ISSUE","ACTIVE",
AM1294="BSS Hardware Issue","ACTIVE",
AM1294="Sites strategiques, MLL, Pylone, etc.","PASSIVE",
AM1294="AKTIVCO DEFAUT GE &amp; POWER Cabinet","PASSIVE",
AM1294="AKTIVCO Coupure ENEO &amp; Baisse de tension","PASSIVE",
AM1294="Coupure ENEO &amp; Baisse de tension","PASSIVE",
AM1294="Defaut GE &amp; POWER Cabinet","PASSIVE",
AM1294="Sharing","PASSIVE",
AM1294="Sites strategiques &amp; DataCenter","PASSIVE",
AM1294="Exclu","Exclu",
AM1294="SAT","ACTIVE",
AM1294="SPARE-ISSUE","SPARE-ISSUE",
AM1294="Fiber CAmtel","ACTIVE",
AM1294="Fiber AOF","ACTIVE",
AM1294="Projet OCM (HUAWEI)","PLANNED WORKS",
AM1294="Projet OCM (NOKIA)","PLANNED WORKS",
AM1294="ACCESS-ISSUE","ACCESS-ISSUE",
AM1294="Projet OCM (ZTE, NOKIA, autres projets)","PLANNED WORKS",
AM1294="No root CAuse","No root cause",
AM1294="ODU HS","ACTIVE",
AM1294="IP &amp; VLAN","ACTIVE",
AM1294="Warehouse HUAWEI","SPARE-ISSUE",
AM1294="SPARE-HS","SPARE-ISSUE",
AM1294="Power Telco","ACTIVE", AM1294="no impacts","no impacts"
),"")</f>
        <v>no impacts</v>
      </c>
      <c r="AO1294" s="93" t="s">
        <v>5537</v>
      </c>
      <c r="AP1294" s="101" t="str">
        <f t="shared" si="38"/>
        <v>LIT_000</v>
      </c>
      <c r="AR1294" s="17" t="s">
        <v>5537</v>
      </c>
      <c r="AS1294" s="7" t="s">
        <v>5537</v>
      </c>
      <c r="AT1294" s="6"/>
      <c r="AU1294" s="7"/>
      <c r="AV1294" s="3" t="s">
        <v>5537</v>
      </c>
      <c r="AW1294" s="18" t="s">
        <v>5537</v>
      </c>
      <c r="AX1294" s="18" t="s">
        <v>5537</v>
      </c>
      <c r="AY1294" s="18" t="s">
        <v>5537</v>
      </c>
      <c r="AZ1294" s="18" t="s">
        <v>5537</v>
      </c>
      <c r="BA1294" s="18" t="s">
        <v>5537</v>
      </c>
      <c r="BB1294" s="18" t="s">
        <v>5537</v>
      </c>
      <c r="BC1294" s="18" t="s">
        <v>5537</v>
      </c>
      <c r="BD1294" s="18" t="s">
        <v>5537</v>
      </c>
      <c r="BE1294" s="18" t="s">
        <v>5537</v>
      </c>
      <c r="BF1294" s="18" t="s">
        <v>5537</v>
      </c>
      <c r="BG1294" s="18" t="s">
        <v>5537</v>
      </c>
      <c r="BH1294" s="18" t="s">
        <v>5537</v>
      </c>
      <c r="BI1294" s="9" t="s">
        <v>5537</v>
      </c>
      <c r="BJ1294" s="14"/>
      <c r="BK1294" s="14" t="s">
        <v>5537</v>
      </c>
      <c r="BL1294" s="14" t="str">
        <f>_xlfn.XLOOKUP(B1294,'[4]cell downs 18042026 17h'!$B:$B,'[4]cell downs 18042026 17h'!$B:$B,"")</f>
        <v/>
      </c>
      <c r="BM1294" s="14" t="str">
        <f>_xlfn.XLOOKUP(B1294,'[5]Cells Huawei 19042026 15h'!$B:$B,'[5]Cells Huawei 19042026 15h'!$B:$B,"")</f>
        <v/>
      </c>
      <c r="BN1294" s="9" t="str">
        <f>_xlfn.XLOOKUP(B1294,'[6]cells down 19042026 9H40'!$B:$B,'[6]cells down 19042026 9H40'!$B:$B,"")</f>
        <v/>
      </c>
      <c r="BO1294" s="9" t="s">
        <v>5537</v>
      </c>
      <c r="BP1294" s="9" t="s">
        <v>12</v>
      </c>
      <c r="BQ1294" s="115"/>
    </row>
    <row r="1295" spans="1:69" s="9" customFormat="1" x14ac:dyDescent="0.3">
      <c r="A1295" s="1" t="s">
        <v>2534</v>
      </c>
      <c r="B1295" s="8" t="s">
        <v>2535</v>
      </c>
      <c r="C1295" s="3" t="str">
        <f>_xlfn.XLOOKUP(B1295,'[1]daily break down'!$D:$D,'[1]daily break down'!$E:$E,"")</f>
        <v>Douala</v>
      </c>
      <c r="D1295" s="1" t="s">
        <v>21</v>
      </c>
      <c r="E1295" s="1" t="s">
        <v>30</v>
      </c>
      <c r="F1295" s="3" t="s">
        <v>31</v>
      </c>
      <c r="G1295" s="1" t="s">
        <v>32</v>
      </c>
      <c r="H1295" s="34" t="str">
        <f>_xlfn.XLOOKUP(B1295,[2]CALCULATION!$B:$B,[2]CALCULATION!$H:$H,"")</f>
        <v>ZTE</v>
      </c>
      <c r="I1295" s="28">
        <v>10.865932289481869</v>
      </c>
      <c r="J1295" s="28">
        <v>0</v>
      </c>
      <c r="K1295" s="28">
        <v>0</v>
      </c>
      <c r="L1295" s="28">
        <v>13.804582473682563</v>
      </c>
      <c r="M1295" s="28">
        <v>1.1862110588900021</v>
      </c>
      <c r="N1295" s="28">
        <v>4.9960513136605291</v>
      </c>
      <c r="O1295" s="28">
        <v>0</v>
      </c>
      <c r="P1295" s="28">
        <v>0</v>
      </c>
      <c r="Q1295" s="28">
        <v>0</v>
      </c>
      <c r="R1295" s="28">
        <v>0</v>
      </c>
      <c r="S1295" s="94">
        <v>0</v>
      </c>
      <c r="T1295" s="94">
        <f>_xlfn.XLOOKUP(B1295,'[3]Nur des jours'!$B:$B,'[3]Nur des jours'!$U:$U,"")</f>
        <v>0</v>
      </c>
      <c r="U1295" s="94">
        <v>0</v>
      </c>
      <c r="V1295" s="94">
        <v>0</v>
      </c>
      <c r="W1295" s="94">
        <v>0</v>
      </c>
      <c r="X1295" s="94">
        <v>1.7953146535857067</v>
      </c>
      <c r="Y1295" s="94">
        <v>0</v>
      </c>
      <c r="Z1295" s="94">
        <v>0</v>
      </c>
      <c r="AA1295" s="94">
        <v>0</v>
      </c>
      <c r="AB1295" s="94">
        <v>0</v>
      </c>
      <c r="AC1295" s="94">
        <f>_xlfn.XLOOKUP(B1295,'[3]Nur des jours'!$B:$B,'[3]Nur des jours'!$N:$N,"")</f>
        <v>0</v>
      </c>
      <c r="AD1295" s="94">
        <v>0</v>
      </c>
      <c r="AE1295" s="94">
        <v>0</v>
      </c>
      <c r="AF1295" s="94">
        <v>0</v>
      </c>
      <c r="AG1295" s="94">
        <v>0</v>
      </c>
      <c r="AH1295" s="94">
        <v>0</v>
      </c>
      <c r="AI1295" s="49" t="s">
        <v>5559</v>
      </c>
      <c r="AJ1295" s="49"/>
      <c r="AK1295" s="48" t="str" cm="1">
        <f t="array" ref="AK1295">IFERROR(_xlfn.IFS(
AM1295="MPR ISSUE","PDH",
AM1295="BSS Hardware Issue","BSS",
AM1295="Sites strategiques, MLL, Pylone, etc.","ENVTECH",
AM1295="AKTIVCO DEFAUT GE &amp; POWER Cabinet","AKTIVCO",
AM1295="AKTIVCO Coupure ENEO &amp; Baisse de tension","AKTIVCO GRID ONLY",
AM1295="Coupure ENEO &amp; Baisse de tension","IHS GRID ONLY",
AM1295="Defaut GE &amp; POWER Cabinet","IHS",
AM1295="Sharing","Partners",
AM1295="Sites strategiques &amp; DataCenter","SST &amp; DC",
AM1295="Exclu","Exclu",
AM1295="SAT","SAT",
AM1295="SPARE-ISSUE","SPARE-ISSUE",
AM1295="Fiber CAmtel","TRANS_FO_CAMTEL",
AM1295="Fiber AOF","Fiber AOF",
AM1295="Projet OCM (HUAWEI)","TRAVAUX-HUAWEI",
AM1295="Projet OCM (NOKIA)","TRAVAUX-NOKIA",
AM1295="ACCESS-ISSUE","ACCESS-ISSUE",
AM1295="Projet OCM (ZTE, NOKIA, autres projets)","TRAVAUX OCM",
AM1295="No root CAuse","No root cause",
AM1295="ODU HS","PDH",
AM1295="IP &amp; VLAN","PDH",
AM1295="Warehouse HUAWEI","SPARE-ISSUE",
AM1295="SPARE-HS","SPARE-ISSUE",
AM1295="Power Telco","BSS",AM1295="no impacts","no impacts"
),"")</f>
        <v>no impacts</v>
      </c>
      <c r="AL1295" s="48" t="str" cm="1">
        <f t="array" ref="AL1295">IFERROR(_xlfn.IFS(
AM1295="MPR ISSUE","TX ISSUE",
AM1295="BSS Hardware Issue","RAN ISSUE",
AM1295="Sites strategiques, MLL, Pylone, etc.","ENVTECH",
AM1295="AKTIVCO DEFAUT GE &amp; POWER Cabinet","POWER ISSUE",
AM1295="AKTIVCO Coupure ENEO &amp; Baisse de tension","POWER ISSUE",
AM1295="Coupure ENEO &amp; Baisse de tension","POWER ISSUE",
AM1295="Defaut GE &amp; POWER Cabinet","POWER ISSUE",
AM1295="Sharing","POWER ISSUE",
AM1295="Sites strategiques &amp; DataCenter","POWER ISSUE",
AM1295="Exclu","Exclu",
AM1295="SAT","TX ISSUE",
AM1295="SPARE-ISSUE","SPARE-ISSUE",
AM1295="Fiber CAmtel","TX ISSUE",
AM1295="Fiber AOF","TX ISSUE",
AM1295="Projet OCM (HUAWEI)","TRAVAUX-HUAWEI",
AM1295="Projet OCM (NOKIA)","TRAVAUX -NOKIA",
AM1295="ACCESS-ISSUE","ACCESS-ISSUE",
AM1295="Projet OCM (ZTE, NOKIA, autres projets)","TRAVAUX OCM",
AM1295="No root CAuse","No root cause",
AM1295="ODU HS","TX ISSUE",
AM1295="IP &amp; VLAN","TX ISSUE",
AM1295="Warehouse HUAWEI","SPARE-ISSUE",
AM1295="SPARE-HS","SPARE-ISSUE",
AM1295="Power Telco","RAN ISSUE",AM1295="no impacts","no impacts"
),"")</f>
        <v>no impacts</v>
      </c>
      <c r="AM1295" s="67" t="s">
        <v>5605</v>
      </c>
      <c r="AN1295" s="48" t="str" cm="1">
        <f t="array" ref="AN1295">IFERROR(_xlfn.IFS(
AM1295="MPR ISSUE","ACTIVE",
AM1295="BSS Hardware Issue","ACTIVE",
AM1295="Sites strategiques, MLL, Pylone, etc.","PASSIVE",
AM1295="AKTIVCO DEFAUT GE &amp; POWER Cabinet","PASSIVE",
AM1295="AKTIVCO Coupure ENEO &amp; Baisse de tension","PASSIVE",
AM1295="Coupure ENEO &amp; Baisse de tension","PASSIVE",
AM1295="Defaut GE &amp; POWER Cabinet","PASSIVE",
AM1295="Sharing","PASSIVE",
AM1295="Sites strategiques &amp; DataCenter","PASSIVE",
AM1295="Exclu","Exclu",
AM1295="SAT","ACTIVE",
AM1295="SPARE-ISSUE","SPARE-ISSUE",
AM1295="Fiber CAmtel","ACTIVE",
AM1295="Fiber AOF","ACTIVE",
AM1295="Projet OCM (HUAWEI)","PLANNED WORKS",
AM1295="Projet OCM (NOKIA)","PLANNED WORKS",
AM1295="ACCESS-ISSUE","ACCESS-ISSUE",
AM1295="Projet OCM (ZTE, NOKIA, autres projets)","PLANNED WORKS",
AM1295="No root CAuse","No root cause",
AM1295="ODU HS","ACTIVE",
AM1295="IP &amp; VLAN","ACTIVE",
AM1295="Warehouse HUAWEI","SPARE-ISSUE",
AM1295="SPARE-HS","SPARE-ISSUE",
AM1295="Power Telco","ACTIVE", AM1295="no impacts","no impacts"
),"")</f>
        <v>no impacts</v>
      </c>
      <c r="AO1295" s="93" t="s">
        <v>5537</v>
      </c>
      <c r="AP1295" s="101" t="str">
        <f t="shared" si="38"/>
        <v>LIT_681</v>
      </c>
      <c r="AR1295" s="17" t="s">
        <v>5537</v>
      </c>
      <c r="AS1295" s="7" t="s">
        <v>5537</v>
      </c>
      <c r="AT1295" s="6"/>
      <c r="AU1295" s="7"/>
      <c r="AV1295" s="3" t="s">
        <v>5537</v>
      </c>
      <c r="AW1295" s="18" t="s">
        <v>5537</v>
      </c>
      <c r="AX1295" s="18" t="s">
        <v>5537</v>
      </c>
      <c r="AY1295" s="18" t="s">
        <v>5537</v>
      </c>
      <c r="AZ1295" s="18" t="s">
        <v>5537</v>
      </c>
      <c r="BA1295" s="18" t="s">
        <v>5537</v>
      </c>
      <c r="BB1295" s="18" t="s">
        <v>5537</v>
      </c>
      <c r="BC1295" s="18" t="s">
        <v>5537</v>
      </c>
      <c r="BD1295" s="18" t="s">
        <v>5537</v>
      </c>
      <c r="BE1295" s="18" t="s">
        <v>5537</v>
      </c>
      <c r="BF1295" s="18" t="s">
        <v>5537</v>
      </c>
      <c r="BG1295" s="18" t="s">
        <v>5537</v>
      </c>
      <c r="BH1295" s="18" t="s">
        <v>5537</v>
      </c>
      <c r="BI1295" s="9" t="s">
        <v>5537</v>
      </c>
      <c r="BJ1295" s="14"/>
      <c r="BK1295" s="14" t="s">
        <v>5537</v>
      </c>
      <c r="BL1295" s="14" t="str">
        <f>_xlfn.XLOOKUP(B1295,'[4]cell downs 18042026 17h'!$B:$B,'[4]cell downs 18042026 17h'!$B:$B,"")</f>
        <v/>
      </c>
      <c r="BM1295" s="14" t="str">
        <f>_xlfn.XLOOKUP(B1295,'[5]Cells Huawei 19042026 15h'!$B:$B,'[5]Cells Huawei 19042026 15h'!$B:$B,"")</f>
        <v/>
      </c>
      <c r="BN1295" s="9" t="str">
        <f>_xlfn.XLOOKUP(B1295,'[6]cells down 19042026 9H40'!$B:$B,'[6]cells down 19042026 9H40'!$B:$B,"")</f>
        <v/>
      </c>
      <c r="BO1295" s="9" t="s">
        <v>5537</v>
      </c>
      <c r="BP1295" s="9" t="s">
        <v>12</v>
      </c>
      <c r="BQ1295" s="115"/>
    </row>
    <row r="1296" spans="1:69" s="9" customFormat="1" x14ac:dyDescent="0.3">
      <c r="A1296" s="1" t="s">
        <v>2139</v>
      </c>
      <c r="B1296" s="8" t="s">
        <v>2140</v>
      </c>
      <c r="C1296" s="3" t="str">
        <f>_xlfn.XLOOKUP(B1296,'[1]daily break down'!$D:$D,'[1]daily break down'!$E:$E,"")</f>
        <v>Douala</v>
      </c>
      <c r="D1296" s="1" t="s">
        <v>21</v>
      </c>
      <c r="E1296" s="1" t="s">
        <v>30</v>
      </c>
      <c r="F1296" s="3" t="s">
        <v>31</v>
      </c>
      <c r="G1296" s="1" t="s">
        <v>32</v>
      </c>
      <c r="H1296" s="34" t="str">
        <f>_xlfn.XLOOKUP(B1296,[2]CALCULATION!$B:$B,[2]CALCULATION!$H:$H,"")</f>
        <v>ZTE</v>
      </c>
      <c r="I1296" s="28">
        <v>0</v>
      </c>
      <c r="J1296" s="28">
        <v>0</v>
      </c>
      <c r="K1296" s="28">
        <v>0</v>
      </c>
      <c r="L1296" s="28">
        <v>9.7902273758464489</v>
      </c>
      <c r="M1296" s="28">
        <v>0</v>
      </c>
      <c r="N1296" s="28">
        <v>1.8487663833029431</v>
      </c>
      <c r="O1296" s="28">
        <v>0</v>
      </c>
      <c r="P1296" s="28">
        <v>0</v>
      </c>
      <c r="Q1296" s="28">
        <v>9.3527150696423922E-2</v>
      </c>
      <c r="R1296" s="28">
        <v>0</v>
      </c>
      <c r="S1296" s="94">
        <v>0</v>
      </c>
      <c r="T1296" s="94">
        <f>_xlfn.XLOOKUP(B1296,'[3]Nur des jours'!$B:$B,'[3]Nur des jours'!$U:$U,"")</f>
        <v>42.753161802684104</v>
      </c>
      <c r="U1296" s="94">
        <v>39.464391196034605</v>
      </c>
      <c r="V1296" s="94">
        <v>13.868556899607057</v>
      </c>
      <c r="W1296" s="94">
        <v>42.753161802684097</v>
      </c>
      <c r="X1296" s="94">
        <v>1.7884303133551929</v>
      </c>
      <c r="Y1296" s="94">
        <v>0</v>
      </c>
      <c r="Z1296" s="94">
        <v>0</v>
      </c>
      <c r="AA1296" s="94">
        <v>0</v>
      </c>
      <c r="AB1296" s="94">
        <v>0</v>
      </c>
      <c r="AC1296" s="94">
        <f>_xlfn.XLOOKUP(B1296,'[3]Nur des jours'!$B:$B,'[3]Nur des jours'!$N:$N,"")</f>
        <v>0</v>
      </c>
      <c r="AD1296" s="94">
        <v>0</v>
      </c>
      <c r="AE1296" s="94">
        <v>0</v>
      </c>
      <c r="AF1296" s="94">
        <v>0</v>
      </c>
      <c r="AG1296" s="94">
        <v>0</v>
      </c>
      <c r="AH1296" s="94">
        <v>0</v>
      </c>
      <c r="AI1296" s="49" t="s">
        <v>5559</v>
      </c>
      <c r="AJ1296" s="49"/>
      <c r="AK1296" s="48" t="str" cm="1">
        <f t="array" ref="AK1296">IFERROR(_xlfn.IFS(
AM1296="MPR ISSUE","PDH",
AM1296="BSS Hardware Issue","BSS",
AM1296="Sites strategiques, MLL, Pylone, etc.","ENVTECH",
AM1296="AKTIVCO DEFAUT GE &amp; POWER Cabinet","AKTIVCO",
AM1296="AKTIVCO Coupure ENEO &amp; Baisse de tension","AKTIVCO GRID ONLY",
AM1296="Coupure ENEO &amp; Baisse de tension","IHS GRID ONLY",
AM1296="Defaut GE &amp; POWER Cabinet","IHS",
AM1296="Sharing","Partners",
AM1296="Sites strategiques &amp; DataCenter","SST &amp; DC",
AM1296="Exclu","Exclu",
AM1296="SAT","SAT",
AM1296="SPARE-ISSUE","SPARE-ISSUE",
AM1296="Fiber CAmtel","TRANS_FO_CAMTEL",
AM1296="Fiber AOF","Fiber AOF",
AM1296="Projet OCM (HUAWEI)","TRAVAUX-HUAWEI",
AM1296="Projet OCM (NOKIA)","TRAVAUX-NOKIA",
AM1296="ACCESS-ISSUE","ACCESS-ISSUE",
AM1296="Projet OCM (ZTE, NOKIA, autres projets)","TRAVAUX OCM",
AM1296="No root CAuse","No root cause",
AM1296="ODU HS","PDH",
AM1296="IP &amp; VLAN","PDH",
AM1296="Warehouse HUAWEI","SPARE-ISSUE",
AM1296="SPARE-HS","SPARE-ISSUE",
AM1296="Power Telco","BSS",AM1296="no impacts","no impacts"
),"")</f>
        <v>no impacts</v>
      </c>
      <c r="AL1296" s="48" t="str" cm="1">
        <f t="array" ref="AL1296">IFERROR(_xlfn.IFS(
AM1296="MPR ISSUE","TX ISSUE",
AM1296="BSS Hardware Issue","RAN ISSUE",
AM1296="Sites strategiques, MLL, Pylone, etc.","ENVTECH",
AM1296="AKTIVCO DEFAUT GE &amp; POWER Cabinet","POWER ISSUE",
AM1296="AKTIVCO Coupure ENEO &amp; Baisse de tension","POWER ISSUE",
AM1296="Coupure ENEO &amp; Baisse de tension","POWER ISSUE",
AM1296="Defaut GE &amp; POWER Cabinet","POWER ISSUE",
AM1296="Sharing","POWER ISSUE",
AM1296="Sites strategiques &amp; DataCenter","POWER ISSUE",
AM1296="Exclu","Exclu",
AM1296="SAT","TX ISSUE",
AM1296="SPARE-ISSUE","SPARE-ISSUE",
AM1296="Fiber CAmtel","TX ISSUE",
AM1296="Fiber AOF","TX ISSUE",
AM1296="Projet OCM (HUAWEI)","TRAVAUX-HUAWEI",
AM1296="Projet OCM (NOKIA)","TRAVAUX -NOKIA",
AM1296="ACCESS-ISSUE","ACCESS-ISSUE",
AM1296="Projet OCM (ZTE, NOKIA, autres projets)","TRAVAUX OCM",
AM1296="No root CAuse","No root cause",
AM1296="ODU HS","TX ISSUE",
AM1296="IP &amp; VLAN","TX ISSUE",
AM1296="Warehouse HUAWEI","SPARE-ISSUE",
AM1296="SPARE-HS","SPARE-ISSUE",
AM1296="Power Telco","RAN ISSUE",AM1296="no impacts","no impacts"
),"")</f>
        <v>no impacts</v>
      </c>
      <c r="AM1296" s="67" t="s">
        <v>5605</v>
      </c>
      <c r="AN1296" s="48" t="str" cm="1">
        <f t="array" ref="AN1296">IFERROR(_xlfn.IFS(
AM1296="MPR ISSUE","ACTIVE",
AM1296="BSS Hardware Issue","ACTIVE",
AM1296="Sites strategiques, MLL, Pylone, etc.","PASSIVE",
AM1296="AKTIVCO DEFAUT GE &amp; POWER Cabinet","PASSIVE",
AM1296="AKTIVCO Coupure ENEO &amp; Baisse de tension","PASSIVE",
AM1296="Coupure ENEO &amp; Baisse de tension","PASSIVE",
AM1296="Defaut GE &amp; POWER Cabinet","PASSIVE",
AM1296="Sharing","PASSIVE",
AM1296="Sites strategiques &amp; DataCenter","PASSIVE",
AM1296="Exclu","Exclu",
AM1296="SAT","ACTIVE",
AM1296="SPARE-ISSUE","SPARE-ISSUE",
AM1296="Fiber CAmtel","ACTIVE",
AM1296="Fiber AOF","ACTIVE",
AM1296="Projet OCM (HUAWEI)","PLANNED WORKS",
AM1296="Projet OCM (NOKIA)","PLANNED WORKS",
AM1296="ACCESS-ISSUE","ACCESS-ISSUE",
AM1296="Projet OCM (ZTE, NOKIA, autres projets)","PLANNED WORKS",
AM1296="No root CAuse","No root cause",
AM1296="ODU HS","ACTIVE",
AM1296="IP &amp; VLAN","ACTIVE",
AM1296="Warehouse HUAWEI","SPARE-ISSUE",
AM1296="SPARE-HS","SPARE-ISSUE",
AM1296="Power Telco","ACTIVE", AM1296="no impacts","no impacts"
),"")</f>
        <v>no impacts</v>
      </c>
      <c r="AO1296" s="93" t="s">
        <v>5537</v>
      </c>
      <c r="AP1296" s="101" t="str">
        <f t="shared" si="38"/>
        <v>LIT_739</v>
      </c>
      <c r="AR1296" s="17" t="s">
        <v>5537</v>
      </c>
      <c r="AS1296" s="7" t="s">
        <v>5537</v>
      </c>
      <c r="AT1296" s="6"/>
      <c r="AU1296" s="7"/>
      <c r="AV1296" s="3" t="s">
        <v>5537</v>
      </c>
      <c r="AW1296" s="18" t="s">
        <v>5537</v>
      </c>
      <c r="AX1296" s="18" t="s">
        <v>5537</v>
      </c>
      <c r="AY1296" s="18" t="s">
        <v>5537</v>
      </c>
      <c r="AZ1296" s="18" t="s">
        <v>5537</v>
      </c>
      <c r="BA1296" s="18" t="s">
        <v>5537</v>
      </c>
      <c r="BB1296" s="18" t="s">
        <v>5537</v>
      </c>
      <c r="BC1296" s="18" t="s">
        <v>5537</v>
      </c>
      <c r="BD1296" s="18" t="s">
        <v>5537</v>
      </c>
      <c r="BE1296" s="18" t="s">
        <v>5537</v>
      </c>
      <c r="BF1296" s="18" t="s">
        <v>5537</v>
      </c>
      <c r="BG1296" s="18" t="s">
        <v>5537</v>
      </c>
      <c r="BH1296" s="18" t="s">
        <v>5537</v>
      </c>
      <c r="BI1296" s="9" t="s">
        <v>5537</v>
      </c>
      <c r="BJ1296" s="14"/>
      <c r="BK1296" s="14" t="s">
        <v>5537</v>
      </c>
      <c r="BL1296" s="14" t="str">
        <f>_xlfn.XLOOKUP(B1296,'[4]cell downs 18042026 17h'!$B:$B,'[4]cell downs 18042026 17h'!$B:$B,"")</f>
        <v/>
      </c>
      <c r="BM1296" s="14" t="str">
        <f>_xlfn.XLOOKUP(B1296,'[5]Cells Huawei 19042026 15h'!$B:$B,'[5]Cells Huawei 19042026 15h'!$B:$B,"")</f>
        <v/>
      </c>
      <c r="BN1296" s="9" t="str">
        <f>_xlfn.XLOOKUP(B1296,'[6]cells down 19042026 9H40'!$B:$B,'[6]cells down 19042026 9H40'!$B:$B,"")</f>
        <v/>
      </c>
      <c r="BO1296" s="9" t="s">
        <v>5537</v>
      </c>
      <c r="BP1296" s="9" t="s">
        <v>5459</v>
      </c>
      <c r="BQ1296" s="115"/>
    </row>
    <row r="1297" spans="1:69" s="9" customFormat="1" x14ac:dyDescent="0.3">
      <c r="A1297" s="1" t="s">
        <v>2562</v>
      </c>
      <c r="B1297" s="8" t="s">
        <v>2563</v>
      </c>
      <c r="C1297" s="3" t="str">
        <f>_xlfn.XLOOKUP(B1297,'[1]daily break down'!$D:$D,'[1]daily break down'!$E:$E,"")</f>
        <v>OUEST</v>
      </c>
      <c r="D1297" s="1" t="s">
        <v>21</v>
      </c>
      <c r="E1297" s="1" t="s">
        <v>22</v>
      </c>
      <c r="F1297" s="3" t="s">
        <v>102</v>
      </c>
      <c r="G1297" s="1" t="s">
        <v>856</v>
      </c>
      <c r="H1297" s="32" t="str">
        <f>_xlfn.XLOOKUP(B1297,[2]CALCULATION!$B:$B,[2]CALCULATION!$H:$H,"")</f>
        <v>Huawei</v>
      </c>
      <c r="I1297" s="28">
        <v>0</v>
      </c>
      <c r="J1297" s="28">
        <v>7.2232067185453424E-3</v>
      </c>
      <c r="K1297" s="28">
        <v>6.9367218555330101</v>
      </c>
      <c r="L1297" s="28">
        <v>12.390581794522776</v>
      </c>
      <c r="M1297" s="28">
        <v>0</v>
      </c>
      <c r="N1297" s="28">
        <v>1.2881206963956018</v>
      </c>
      <c r="O1297" s="28">
        <v>0</v>
      </c>
      <c r="P1297" s="28">
        <v>0</v>
      </c>
      <c r="Q1297" s="28">
        <v>13.0881830478294</v>
      </c>
      <c r="R1297" s="28">
        <v>18.491409199476077</v>
      </c>
      <c r="S1297" s="94">
        <v>18.259285655175169</v>
      </c>
      <c r="T1297" s="94">
        <f>_xlfn.XLOOKUP(B1297,'[3]Nur des jours'!$B:$B,'[3]Nur des jours'!$U:$U,"")</f>
        <v>0</v>
      </c>
      <c r="U1297" s="94">
        <v>0</v>
      </c>
      <c r="V1297" s="94">
        <v>0</v>
      </c>
      <c r="W1297" s="94">
        <v>0</v>
      </c>
      <c r="X1297" s="94">
        <v>1.7255616622863714</v>
      </c>
      <c r="Y1297" s="94">
        <v>0</v>
      </c>
      <c r="Z1297" s="94">
        <v>0</v>
      </c>
      <c r="AA1297" s="94">
        <v>0</v>
      </c>
      <c r="AB1297" s="94">
        <v>0</v>
      </c>
      <c r="AC1297" s="94">
        <f>_xlfn.XLOOKUP(B1297,'[3]Nur des jours'!$B:$B,'[3]Nur des jours'!$N:$N,"")</f>
        <v>0</v>
      </c>
      <c r="AD1297" s="94">
        <v>0</v>
      </c>
      <c r="AE1297" s="94">
        <v>0</v>
      </c>
      <c r="AF1297" s="94">
        <v>0</v>
      </c>
      <c r="AG1297" s="94">
        <v>0</v>
      </c>
      <c r="AH1297" s="94">
        <v>0</v>
      </c>
      <c r="AI1297" s="49" t="s">
        <v>5559</v>
      </c>
      <c r="AJ1297" s="49"/>
      <c r="AK1297" s="48" t="str" cm="1">
        <f t="array" ref="AK1297">IFERROR(_xlfn.IFS(
AM1297="MPR ISSUE","PDH",
AM1297="BSS Hardware Issue","BSS",
AM1297="Sites strategiques, MLL, Pylone, etc.","ENVTECH",
AM1297="AKTIVCO DEFAUT GE &amp; POWER Cabinet","AKTIVCO",
AM1297="AKTIVCO Coupure ENEO &amp; Baisse de tension","AKTIVCO GRID ONLY",
AM1297="Coupure ENEO &amp; Baisse de tension","IHS GRID ONLY",
AM1297="Defaut GE &amp; POWER Cabinet","IHS",
AM1297="Sharing","Partners",
AM1297="Sites strategiques &amp; DataCenter","SST &amp; DC",
AM1297="Exclu","Exclu",
AM1297="SAT","SAT",
AM1297="SPARE-ISSUE","SPARE-ISSUE",
AM1297="Fiber CAmtel","TRANS_FO_CAMTEL",
AM1297="Fiber AOF","Fiber AOF",
AM1297="Projet OCM (HUAWEI)","TRAVAUX-HUAWEI",
AM1297="Projet OCM (NOKIA)","TRAVAUX-NOKIA",
AM1297="ACCESS-ISSUE","ACCESS-ISSUE",
AM1297="Projet OCM (ZTE, NOKIA, autres projets)","TRAVAUX OCM",
AM1297="No root CAuse","No root cause",
AM1297="ODU HS","PDH",
AM1297="IP &amp; VLAN","PDH",
AM1297="Warehouse HUAWEI","SPARE-ISSUE",
AM1297="SPARE-HS","SPARE-ISSUE",
AM1297="Power Telco","BSS",AM1297="no impacts","no impacts"
),"")</f>
        <v>no impacts</v>
      </c>
      <c r="AL1297" s="48" t="str" cm="1">
        <f t="array" ref="AL1297">IFERROR(_xlfn.IFS(
AM1297="MPR ISSUE","TX ISSUE",
AM1297="BSS Hardware Issue","RAN ISSUE",
AM1297="Sites strategiques, MLL, Pylone, etc.","ENVTECH",
AM1297="AKTIVCO DEFAUT GE &amp; POWER Cabinet","POWER ISSUE",
AM1297="AKTIVCO Coupure ENEO &amp; Baisse de tension","POWER ISSUE",
AM1297="Coupure ENEO &amp; Baisse de tension","POWER ISSUE",
AM1297="Defaut GE &amp; POWER Cabinet","POWER ISSUE",
AM1297="Sharing","POWER ISSUE",
AM1297="Sites strategiques &amp; DataCenter","POWER ISSUE",
AM1297="Exclu","Exclu",
AM1297="SAT","TX ISSUE",
AM1297="SPARE-ISSUE","SPARE-ISSUE",
AM1297="Fiber CAmtel","TX ISSUE",
AM1297="Fiber AOF","TX ISSUE",
AM1297="Projet OCM (HUAWEI)","TRAVAUX-HUAWEI",
AM1297="Projet OCM (NOKIA)","TRAVAUX -NOKIA",
AM1297="ACCESS-ISSUE","ACCESS-ISSUE",
AM1297="Projet OCM (ZTE, NOKIA, autres projets)","TRAVAUX OCM",
AM1297="No root CAuse","No root cause",
AM1297="ODU HS","TX ISSUE",
AM1297="IP &amp; VLAN","TX ISSUE",
AM1297="Warehouse HUAWEI","SPARE-ISSUE",
AM1297="SPARE-HS","SPARE-ISSUE",
AM1297="Power Telco","RAN ISSUE",AM1297="no impacts","no impacts"
),"")</f>
        <v>no impacts</v>
      </c>
      <c r="AM1297" s="67" t="s">
        <v>5605</v>
      </c>
      <c r="AN1297" s="48" t="str" cm="1">
        <f t="array" ref="AN1297">IFERROR(_xlfn.IFS(
AM1297="MPR ISSUE","ACTIVE",
AM1297="BSS Hardware Issue","ACTIVE",
AM1297="Sites strategiques, MLL, Pylone, etc.","PASSIVE",
AM1297="AKTIVCO DEFAUT GE &amp; POWER Cabinet","PASSIVE",
AM1297="AKTIVCO Coupure ENEO &amp; Baisse de tension","PASSIVE",
AM1297="Coupure ENEO &amp; Baisse de tension","PASSIVE",
AM1297="Defaut GE &amp; POWER Cabinet","PASSIVE",
AM1297="Sharing","PASSIVE",
AM1297="Sites strategiques &amp; DataCenter","PASSIVE",
AM1297="Exclu","Exclu",
AM1297="SAT","ACTIVE",
AM1297="SPARE-ISSUE","SPARE-ISSUE",
AM1297="Fiber CAmtel","ACTIVE",
AM1297="Fiber AOF","ACTIVE",
AM1297="Projet OCM (HUAWEI)","PLANNED WORKS",
AM1297="Projet OCM (NOKIA)","PLANNED WORKS",
AM1297="ACCESS-ISSUE","ACCESS-ISSUE",
AM1297="Projet OCM (ZTE, NOKIA, autres projets)","PLANNED WORKS",
AM1297="No root CAuse","No root cause",
AM1297="ODU HS","ACTIVE",
AM1297="IP &amp; VLAN","ACTIVE",
AM1297="Warehouse HUAWEI","SPARE-ISSUE",
AM1297="SPARE-HS","SPARE-ISSUE",
AM1297="Power Telco","ACTIVE", AM1297="no impacts","no impacts"
),"")</f>
        <v>no impacts</v>
      </c>
      <c r="AO1297" s="93" t="s">
        <v>5537</v>
      </c>
      <c r="AP1297" s="101" t="str">
        <f t="shared" si="38"/>
        <v>OST_233</v>
      </c>
      <c r="AR1297" s="17" t="s">
        <v>5537</v>
      </c>
      <c r="AS1297" s="7" t="s">
        <v>5537</v>
      </c>
      <c r="AT1297" s="6"/>
      <c r="AU1297" s="7"/>
      <c r="AV1297" s="3" t="s">
        <v>5537</v>
      </c>
      <c r="AW1297" s="18" t="s">
        <v>5537</v>
      </c>
      <c r="AX1297" s="18" t="s">
        <v>5537</v>
      </c>
      <c r="AY1297" s="18" t="s">
        <v>5537</v>
      </c>
      <c r="AZ1297" s="18" t="s">
        <v>5537</v>
      </c>
      <c r="BA1297" s="18" t="s">
        <v>5537</v>
      </c>
      <c r="BB1297" s="18" t="s">
        <v>5537</v>
      </c>
      <c r="BC1297" s="18" t="s">
        <v>5537</v>
      </c>
      <c r="BD1297" s="18" t="s">
        <v>5537</v>
      </c>
      <c r="BE1297" s="18" t="s">
        <v>5537</v>
      </c>
      <c r="BF1297" s="18" t="s">
        <v>5537</v>
      </c>
      <c r="BG1297" s="18" t="s">
        <v>5537</v>
      </c>
      <c r="BH1297" s="18" t="s">
        <v>5537</v>
      </c>
      <c r="BI1297" s="9" t="s">
        <v>5537</v>
      </c>
      <c r="BJ1297" s="14"/>
      <c r="BK1297" s="14" t="s">
        <v>5537</v>
      </c>
      <c r="BL1297" s="14" t="str">
        <f>_xlfn.XLOOKUP(B1297,'[4]cell downs 18042026 17h'!$B:$B,'[4]cell downs 18042026 17h'!$B:$B,"")</f>
        <v/>
      </c>
      <c r="BM1297" s="14" t="str">
        <f>_xlfn.XLOOKUP(B1297,'[5]Cells Huawei 19042026 15h'!$B:$B,'[5]Cells Huawei 19042026 15h'!$B:$B,"")</f>
        <v/>
      </c>
      <c r="BN1297" s="9" t="str">
        <f>_xlfn.XLOOKUP(B1297,'[6]cells down 19042026 9H40'!$B:$B,'[6]cells down 19042026 9H40'!$B:$B,"")</f>
        <v/>
      </c>
      <c r="BO1297" s="9" t="s">
        <v>5537</v>
      </c>
      <c r="BP1297" s="9" t="s">
        <v>12</v>
      </c>
      <c r="BQ1297" s="115"/>
    </row>
    <row r="1298" spans="1:69" s="9" customFormat="1" x14ac:dyDescent="0.3">
      <c r="A1298" s="1" t="s">
        <v>3153</v>
      </c>
      <c r="B1298" s="8" t="s">
        <v>3154</v>
      </c>
      <c r="C1298" s="3" t="str">
        <f>_xlfn.XLOOKUP(B1298,'[1]daily break down'!$D:$D,'[1]daily break down'!$E:$E,"")</f>
        <v>Yaounde</v>
      </c>
      <c r="D1298" s="1" t="s">
        <v>11</v>
      </c>
      <c r="E1298" s="1" t="s">
        <v>12</v>
      </c>
      <c r="F1298" s="3" t="s">
        <v>37</v>
      </c>
      <c r="G1298" s="1" t="s">
        <v>38</v>
      </c>
      <c r="H1298" s="34" t="str">
        <f>_xlfn.XLOOKUP(B1298,[2]CALCULATION!$B:$B,[2]CALCULATION!$H:$H,"")</f>
        <v>ZTE</v>
      </c>
      <c r="I1298" s="28">
        <v>0</v>
      </c>
      <c r="J1298" s="28">
        <v>0</v>
      </c>
      <c r="K1298" s="28">
        <v>0</v>
      </c>
      <c r="L1298" s="28">
        <v>0</v>
      </c>
      <c r="M1298" s="28">
        <v>0</v>
      </c>
      <c r="N1298" s="28">
        <v>0</v>
      </c>
      <c r="O1298" s="28">
        <v>0</v>
      </c>
      <c r="P1298" s="28">
        <v>0</v>
      </c>
      <c r="Q1298" s="28">
        <v>0</v>
      </c>
      <c r="R1298" s="28">
        <v>0</v>
      </c>
      <c r="S1298" s="94">
        <v>1.551651813613444E-3</v>
      </c>
      <c r="T1298" s="94">
        <f>_xlfn.XLOOKUP(B1298,'[3]Nur des jours'!$B:$B,'[3]Nur des jours'!$U:$U,"")</f>
        <v>0</v>
      </c>
      <c r="U1298" s="94">
        <v>0</v>
      </c>
      <c r="V1298" s="94">
        <v>0</v>
      </c>
      <c r="W1298" s="94">
        <v>0</v>
      </c>
      <c r="X1298" s="94">
        <v>1.656468568884778</v>
      </c>
      <c r="Y1298" s="94">
        <v>0</v>
      </c>
      <c r="Z1298" s="94">
        <v>0</v>
      </c>
      <c r="AA1298" s="94">
        <v>0</v>
      </c>
      <c r="AB1298" s="94">
        <v>0</v>
      </c>
      <c r="AC1298" s="94">
        <f>_xlfn.XLOOKUP(B1298,'[3]Nur des jours'!$B:$B,'[3]Nur des jours'!$N:$N,"")</f>
        <v>0</v>
      </c>
      <c r="AD1298" s="94">
        <v>0</v>
      </c>
      <c r="AE1298" s="94">
        <v>0</v>
      </c>
      <c r="AF1298" s="94">
        <v>0</v>
      </c>
      <c r="AG1298" s="94">
        <v>0</v>
      </c>
      <c r="AH1298" s="94">
        <v>0</v>
      </c>
      <c r="AI1298" s="49" t="s">
        <v>5559</v>
      </c>
      <c r="AJ1298" s="49"/>
      <c r="AK1298" s="48" t="str" cm="1">
        <f t="array" ref="AK1298">IFERROR(_xlfn.IFS(
AM1298="MPR ISSUE","PDH",
AM1298="BSS Hardware Issue","BSS",
AM1298="Sites strategiques, MLL, Pylone, etc.","ENVTECH",
AM1298="AKTIVCO DEFAUT GE &amp; POWER Cabinet","AKTIVCO",
AM1298="AKTIVCO Coupure ENEO &amp; Baisse de tension","AKTIVCO GRID ONLY",
AM1298="Coupure ENEO &amp; Baisse de tension","IHS GRID ONLY",
AM1298="Defaut GE &amp; POWER Cabinet","IHS",
AM1298="Sharing","Partners",
AM1298="Sites strategiques &amp; DataCenter","SST &amp; DC",
AM1298="Exclu","Exclu",
AM1298="SAT","SAT",
AM1298="SPARE-ISSUE","SPARE-ISSUE",
AM1298="Fiber CAmtel","TRANS_FO_CAMTEL",
AM1298="Fiber AOF","Fiber AOF",
AM1298="Projet OCM (HUAWEI)","TRAVAUX-HUAWEI",
AM1298="Projet OCM (NOKIA)","TRAVAUX-NOKIA",
AM1298="ACCESS-ISSUE","ACCESS-ISSUE",
AM1298="Projet OCM (ZTE, NOKIA, autres projets)","TRAVAUX OCM",
AM1298="No root CAuse","No root cause",
AM1298="ODU HS","PDH",
AM1298="IP &amp; VLAN","PDH",
AM1298="Warehouse HUAWEI","SPARE-ISSUE",
AM1298="SPARE-HS","SPARE-ISSUE",
AM1298="Power Telco","BSS",AM1298="no impacts","no impacts"
),"")</f>
        <v>no impacts</v>
      </c>
      <c r="AL1298" s="48" t="str" cm="1">
        <f t="array" ref="AL1298">IFERROR(_xlfn.IFS(
AM1298="MPR ISSUE","TX ISSUE",
AM1298="BSS Hardware Issue","RAN ISSUE",
AM1298="Sites strategiques, MLL, Pylone, etc.","ENVTECH",
AM1298="AKTIVCO DEFAUT GE &amp; POWER Cabinet","POWER ISSUE",
AM1298="AKTIVCO Coupure ENEO &amp; Baisse de tension","POWER ISSUE",
AM1298="Coupure ENEO &amp; Baisse de tension","POWER ISSUE",
AM1298="Defaut GE &amp; POWER Cabinet","POWER ISSUE",
AM1298="Sharing","POWER ISSUE",
AM1298="Sites strategiques &amp; DataCenter","POWER ISSUE",
AM1298="Exclu","Exclu",
AM1298="SAT","TX ISSUE",
AM1298="SPARE-ISSUE","SPARE-ISSUE",
AM1298="Fiber CAmtel","TX ISSUE",
AM1298="Fiber AOF","TX ISSUE",
AM1298="Projet OCM (HUAWEI)","TRAVAUX-HUAWEI",
AM1298="Projet OCM (NOKIA)","TRAVAUX -NOKIA",
AM1298="ACCESS-ISSUE","ACCESS-ISSUE",
AM1298="Projet OCM (ZTE, NOKIA, autres projets)","TRAVAUX OCM",
AM1298="No root CAuse","No root cause",
AM1298="ODU HS","TX ISSUE",
AM1298="IP &amp; VLAN","TX ISSUE",
AM1298="Warehouse HUAWEI","SPARE-ISSUE",
AM1298="SPARE-HS","SPARE-ISSUE",
AM1298="Power Telco","RAN ISSUE",AM1298="no impacts","no impacts"
),"")</f>
        <v>no impacts</v>
      </c>
      <c r="AM1298" s="67" t="s">
        <v>5605</v>
      </c>
      <c r="AN1298" s="48" t="str" cm="1">
        <f t="array" ref="AN1298">IFERROR(_xlfn.IFS(
AM1298="MPR ISSUE","ACTIVE",
AM1298="BSS Hardware Issue","ACTIVE",
AM1298="Sites strategiques, MLL, Pylone, etc.","PASSIVE",
AM1298="AKTIVCO DEFAUT GE &amp; POWER Cabinet","PASSIVE",
AM1298="AKTIVCO Coupure ENEO &amp; Baisse de tension","PASSIVE",
AM1298="Coupure ENEO &amp; Baisse de tension","PASSIVE",
AM1298="Defaut GE &amp; POWER Cabinet","PASSIVE",
AM1298="Sharing","PASSIVE",
AM1298="Sites strategiques &amp; DataCenter","PASSIVE",
AM1298="Exclu","Exclu",
AM1298="SAT","ACTIVE",
AM1298="SPARE-ISSUE","SPARE-ISSUE",
AM1298="Fiber CAmtel","ACTIVE",
AM1298="Fiber AOF","ACTIVE",
AM1298="Projet OCM (HUAWEI)","PLANNED WORKS",
AM1298="Projet OCM (NOKIA)","PLANNED WORKS",
AM1298="ACCESS-ISSUE","ACCESS-ISSUE",
AM1298="Projet OCM (ZTE, NOKIA, autres projets)","PLANNED WORKS",
AM1298="No root CAuse","No root cause",
AM1298="ODU HS","ACTIVE",
AM1298="IP &amp; VLAN","ACTIVE",
AM1298="Warehouse HUAWEI","SPARE-ISSUE",
AM1298="SPARE-HS","SPARE-ISSUE",
AM1298="Power Telco","ACTIVE", AM1298="no impacts","no impacts"
),"")</f>
        <v>no impacts</v>
      </c>
      <c r="AO1298" s="93" t="s">
        <v>5537</v>
      </c>
      <c r="AP1298" s="101" t="str">
        <f t="shared" si="38"/>
        <v>CTR_320</v>
      </c>
      <c r="AR1298" s="17" t="s">
        <v>5537</v>
      </c>
      <c r="AS1298" s="7" t="s">
        <v>5537</v>
      </c>
      <c r="AT1298" s="6"/>
      <c r="AU1298" s="7"/>
      <c r="AV1298" s="3" t="s">
        <v>5537</v>
      </c>
      <c r="AW1298" s="18" t="s">
        <v>5537</v>
      </c>
      <c r="AX1298" s="18" t="s">
        <v>5537</v>
      </c>
      <c r="AY1298" s="18" t="s">
        <v>5537</v>
      </c>
      <c r="AZ1298" s="18" t="s">
        <v>5537</v>
      </c>
      <c r="BA1298" s="18" t="s">
        <v>5537</v>
      </c>
      <c r="BB1298" s="18" t="s">
        <v>5537</v>
      </c>
      <c r="BC1298" s="18" t="s">
        <v>5537</v>
      </c>
      <c r="BD1298" s="18" t="s">
        <v>5537</v>
      </c>
      <c r="BE1298" s="18" t="s">
        <v>5537</v>
      </c>
      <c r="BF1298" s="18" t="s">
        <v>5537</v>
      </c>
      <c r="BG1298" s="18" t="s">
        <v>5537</v>
      </c>
      <c r="BH1298" s="18" t="s">
        <v>5537</v>
      </c>
      <c r="BI1298" s="9" t="s">
        <v>5537</v>
      </c>
      <c r="BJ1298" s="14"/>
      <c r="BK1298" s="14" t="s">
        <v>5537</v>
      </c>
      <c r="BL1298" s="14" t="str">
        <f>_xlfn.XLOOKUP(B1298,'[4]cell downs 18042026 17h'!$B:$B,'[4]cell downs 18042026 17h'!$B:$B,"")</f>
        <v/>
      </c>
      <c r="BM1298" s="14" t="str">
        <f>_xlfn.XLOOKUP(B1298,'[5]Cells Huawei 19042026 15h'!$B:$B,'[5]Cells Huawei 19042026 15h'!$B:$B,"")</f>
        <v/>
      </c>
      <c r="BN1298" s="9" t="str">
        <f>_xlfn.XLOOKUP(B1298,'[6]cells down 19042026 9H40'!$B:$B,'[6]cells down 19042026 9H40'!$B:$B,"")</f>
        <v/>
      </c>
      <c r="BO1298" s="9" t="s">
        <v>3154</v>
      </c>
      <c r="BP1298" s="9" t="s">
        <v>12</v>
      </c>
      <c r="BQ1298" s="115"/>
    </row>
    <row r="1299" spans="1:69" s="9" customFormat="1" x14ac:dyDescent="0.3">
      <c r="A1299" s="1" t="s">
        <v>1690</v>
      </c>
      <c r="B1299" s="8" t="s">
        <v>1691</v>
      </c>
      <c r="C1299" s="3" t="str">
        <f>_xlfn.XLOOKUP(B1299,'[1]daily break down'!$D:$D,'[1]daily break down'!$E:$E,"")</f>
        <v>NORD-OUEST</v>
      </c>
      <c r="D1299" s="1" t="s">
        <v>11</v>
      </c>
      <c r="E1299" s="1" t="s">
        <v>12</v>
      </c>
      <c r="F1299" s="3" t="s">
        <v>51</v>
      </c>
      <c r="G1299" s="1" t="s">
        <v>52</v>
      </c>
      <c r="H1299" s="32" t="str">
        <f>_xlfn.XLOOKUP(B1299,[2]CALCULATION!$B:$B,[2]CALCULATION!$H:$H,"")</f>
        <v>Huawei</v>
      </c>
      <c r="I1299" s="28">
        <v>0</v>
      </c>
      <c r="J1299" s="28">
        <v>0</v>
      </c>
      <c r="K1299" s="28">
        <v>8.8551163845870681E-2</v>
      </c>
      <c r="L1299" s="28">
        <v>1.4501702179874612</v>
      </c>
      <c r="M1299" s="28">
        <v>0</v>
      </c>
      <c r="N1299" s="28">
        <v>4.8243886848555927E-2</v>
      </c>
      <c r="O1299" s="28">
        <v>0</v>
      </c>
      <c r="P1299" s="28">
        <v>0</v>
      </c>
      <c r="Q1299" s="28">
        <v>0</v>
      </c>
      <c r="R1299" s="28">
        <v>0</v>
      </c>
      <c r="S1299" s="94">
        <v>2.6242177534649991</v>
      </c>
      <c r="T1299" s="94">
        <f>_xlfn.XLOOKUP(B1299,'[3]Nur des jours'!$B:$B,'[3]Nur des jours'!$U:$U,"")</f>
        <v>0</v>
      </c>
      <c r="U1299" s="94">
        <v>0.27032628205676973</v>
      </c>
      <c r="V1299" s="94">
        <v>0</v>
      </c>
      <c r="W1299" s="94">
        <v>0</v>
      </c>
      <c r="X1299" s="94">
        <v>1.4091495378574508</v>
      </c>
      <c r="Y1299" s="94">
        <v>0</v>
      </c>
      <c r="Z1299" s="94">
        <v>13.789583172817627</v>
      </c>
      <c r="AA1299" s="94">
        <v>0</v>
      </c>
      <c r="AB1299" s="94">
        <v>0</v>
      </c>
      <c r="AC1299" s="94">
        <f>_xlfn.XLOOKUP(B1299,'[3]Nur des jours'!$B:$B,'[3]Nur des jours'!$N:$N,"")</f>
        <v>0</v>
      </c>
      <c r="AD1299" s="94">
        <v>0</v>
      </c>
      <c r="AE1299" s="94">
        <v>0</v>
      </c>
      <c r="AF1299" s="94">
        <v>0</v>
      </c>
      <c r="AG1299" s="94">
        <v>0</v>
      </c>
      <c r="AH1299" s="94">
        <v>0</v>
      </c>
      <c r="AI1299" s="49" t="s">
        <v>5559</v>
      </c>
      <c r="AJ1299" s="49"/>
      <c r="AK1299" s="48" t="str" cm="1">
        <f t="array" ref="AK1299">IFERROR(_xlfn.IFS(
AM1299="MPR ISSUE","PDH",
AM1299="BSS Hardware Issue","BSS",
AM1299="Sites strategiques, MLL, Pylone, etc.","ENVTECH",
AM1299="AKTIVCO DEFAUT GE &amp; POWER Cabinet","AKTIVCO",
AM1299="AKTIVCO Coupure ENEO &amp; Baisse de tension","AKTIVCO GRID ONLY",
AM1299="Coupure ENEO &amp; Baisse de tension","IHS GRID ONLY",
AM1299="Defaut GE &amp; POWER Cabinet","IHS",
AM1299="Sharing","Partners",
AM1299="Sites strategiques &amp; DataCenter","SST &amp; DC",
AM1299="Exclu","Exclu",
AM1299="SAT","SAT",
AM1299="SPARE-ISSUE","SPARE-ISSUE",
AM1299="Fiber CAmtel","TRANS_FO_CAMTEL",
AM1299="Fiber AOF","Fiber AOF",
AM1299="Projet OCM (HUAWEI)","TRAVAUX-HUAWEI",
AM1299="Projet OCM (NOKIA)","TRAVAUX-NOKIA",
AM1299="ACCESS-ISSUE","ACCESS-ISSUE",
AM1299="Projet OCM (ZTE, NOKIA, autres projets)","TRAVAUX OCM",
AM1299="No root CAuse","No root cause",
AM1299="ODU HS","PDH",
AM1299="IP &amp; VLAN","PDH",
AM1299="Warehouse HUAWEI","SPARE-ISSUE",
AM1299="SPARE-HS","SPARE-ISSUE",
AM1299="Power Telco","BSS",AM1299="no impacts","no impacts"
),"")</f>
        <v>no impacts</v>
      </c>
      <c r="AL1299" s="48" t="str" cm="1">
        <f t="array" ref="AL1299">IFERROR(_xlfn.IFS(
AM1299="MPR ISSUE","TX ISSUE",
AM1299="BSS Hardware Issue","RAN ISSUE",
AM1299="Sites strategiques, MLL, Pylone, etc.","ENVTECH",
AM1299="AKTIVCO DEFAUT GE &amp; POWER Cabinet","POWER ISSUE",
AM1299="AKTIVCO Coupure ENEO &amp; Baisse de tension","POWER ISSUE",
AM1299="Coupure ENEO &amp; Baisse de tension","POWER ISSUE",
AM1299="Defaut GE &amp; POWER Cabinet","POWER ISSUE",
AM1299="Sharing","POWER ISSUE",
AM1299="Sites strategiques &amp; DataCenter","POWER ISSUE",
AM1299="Exclu","Exclu",
AM1299="SAT","TX ISSUE",
AM1299="SPARE-ISSUE","SPARE-ISSUE",
AM1299="Fiber CAmtel","TX ISSUE",
AM1299="Fiber AOF","TX ISSUE",
AM1299="Projet OCM (HUAWEI)","TRAVAUX-HUAWEI",
AM1299="Projet OCM (NOKIA)","TRAVAUX -NOKIA",
AM1299="ACCESS-ISSUE","ACCESS-ISSUE",
AM1299="Projet OCM (ZTE, NOKIA, autres projets)","TRAVAUX OCM",
AM1299="No root CAuse","No root cause",
AM1299="ODU HS","TX ISSUE",
AM1299="IP &amp; VLAN","TX ISSUE",
AM1299="Warehouse HUAWEI","SPARE-ISSUE",
AM1299="SPARE-HS","SPARE-ISSUE",
AM1299="Power Telco","RAN ISSUE",AM1299="no impacts","no impacts"
),"")</f>
        <v>no impacts</v>
      </c>
      <c r="AM1299" s="67" t="s">
        <v>5605</v>
      </c>
      <c r="AN1299" s="48" t="str" cm="1">
        <f t="array" ref="AN1299">IFERROR(_xlfn.IFS(
AM1299="MPR ISSUE","ACTIVE",
AM1299="BSS Hardware Issue","ACTIVE",
AM1299="Sites strategiques, MLL, Pylone, etc.","PASSIVE",
AM1299="AKTIVCO DEFAUT GE &amp; POWER Cabinet","PASSIVE",
AM1299="AKTIVCO Coupure ENEO &amp; Baisse de tension","PASSIVE",
AM1299="Coupure ENEO &amp; Baisse de tension","PASSIVE",
AM1299="Defaut GE &amp; POWER Cabinet","PASSIVE",
AM1299="Sharing","PASSIVE",
AM1299="Sites strategiques &amp; DataCenter","PASSIVE",
AM1299="Exclu","Exclu",
AM1299="SAT","ACTIVE",
AM1299="SPARE-ISSUE","SPARE-ISSUE",
AM1299="Fiber CAmtel","ACTIVE",
AM1299="Fiber AOF","ACTIVE",
AM1299="Projet OCM (HUAWEI)","PLANNED WORKS",
AM1299="Projet OCM (NOKIA)","PLANNED WORKS",
AM1299="ACCESS-ISSUE","ACCESS-ISSUE",
AM1299="Projet OCM (ZTE, NOKIA, autres projets)","PLANNED WORKS",
AM1299="No root CAuse","No root cause",
AM1299="ODU HS","ACTIVE",
AM1299="IP &amp; VLAN","ACTIVE",
AM1299="Warehouse HUAWEI","SPARE-ISSUE",
AM1299="SPARE-HS","SPARE-ISSUE",
AM1299="Power Telco","ACTIVE", AM1299="no impacts","no impacts"
),"")</f>
        <v>no impacts</v>
      </c>
      <c r="AO1299" s="93" t="s">
        <v>5537</v>
      </c>
      <c r="AP1299" s="101" t="str">
        <f t="shared" si="38"/>
        <v>NRO_135</v>
      </c>
      <c r="AR1299" s="17" t="s">
        <v>5537</v>
      </c>
      <c r="AS1299" s="7" t="s">
        <v>5537</v>
      </c>
      <c r="AT1299" s="6"/>
      <c r="AU1299" s="7"/>
      <c r="AV1299" s="3" t="s">
        <v>5537</v>
      </c>
      <c r="AW1299" s="18" t="s">
        <v>5537</v>
      </c>
      <c r="AX1299" s="18" t="s">
        <v>5537</v>
      </c>
      <c r="AY1299" s="18" t="s">
        <v>5537</v>
      </c>
      <c r="AZ1299" s="18" t="s">
        <v>5537</v>
      </c>
      <c r="BA1299" s="18" t="s">
        <v>5537</v>
      </c>
      <c r="BB1299" s="18" t="s">
        <v>5537</v>
      </c>
      <c r="BC1299" s="18" t="s">
        <v>5537</v>
      </c>
      <c r="BD1299" s="18" t="s">
        <v>5537</v>
      </c>
      <c r="BE1299" s="18" t="s">
        <v>5537</v>
      </c>
      <c r="BF1299" s="18" t="s">
        <v>5537</v>
      </c>
      <c r="BG1299" s="18" t="s">
        <v>5537</v>
      </c>
      <c r="BH1299" s="18" t="s">
        <v>5537</v>
      </c>
      <c r="BI1299" s="9" t="s">
        <v>5537</v>
      </c>
      <c r="BJ1299" s="14"/>
      <c r="BK1299" s="14" t="s">
        <v>5537</v>
      </c>
      <c r="BL1299" s="14" t="str">
        <f>_xlfn.XLOOKUP(B1299,'[4]cell downs 18042026 17h'!$B:$B,'[4]cell downs 18042026 17h'!$B:$B,"")</f>
        <v/>
      </c>
      <c r="BM1299" s="14" t="str">
        <f>_xlfn.XLOOKUP(B1299,'[5]Cells Huawei 19042026 15h'!$B:$B,'[5]Cells Huawei 19042026 15h'!$B:$B,"")</f>
        <v/>
      </c>
      <c r="BN1299" s="9" t="str">
        <f>_xlfn.XLOOKUP(B1299,'[6]cells down 19042026 9H40'!$B:$B,'[6]cells down 19042026 9H40'!$B:$B,"")</f>
        <v/>
      </c>
      <c r="BO1299" s="9" t="s">
        <v>5537</v>
      </c>
      <c r="BP1299" s="9" t="s">
        <v>12</v>
      </c>
      <c r="BQ1299" s="115"/>
    </row>
    <row r="1300" spans="1:69" s="9" customFormat="1" x14ac:dyDescent="0.3">
      <c r="A1300" s="1" t="s">
        <v>2564</v>
      </c>
      <c r="B1300" s="8" t="s">
        <v>2565</v>
      </c>
      <c r="C1300" s="3" t="str">
        <f>_xlfn.XLOOKUP(B1300,'[1]daily break down'!$D:$D,'[1]daily break down'!$E:$E,"")</f>
        <v>Garoua</v>
      </c>
      <c r="D1300" s="1" t="s">
        <v>21</v>
      </c>
      <c r="E1300" s="1" t="s">
        <v>36</v>
      </c>
      <c r="F1300" s="3" t="s">
        <v>23</v>
      </c>
      <c r="G1300" s="1" t="s">
        <v>24</v>
      </c>
      <c r="H1300" s="32" t="str">
        <f>_xlfn.XLOOKUP(B1300,[2]CALCULATION!$B:$B,[2]CALCULATION!$H:$H,"")</f>
        <v>Huawei</v>
      </c>
      <c r="I1300" s="28">
        <v>0</v>
      </c>
      <c r="J1300" s="28">
        <v>0</v>
      </c>
      <c r="K1300" s="28">
        <v>0</v>
      </c>
      <c r="L1300" s="28">
        <v>0</v>
      </c>
      <c r="M1300" s="28">
        <v>3.0474798320934391</v>
      </c>
      <c r="N1300" s="28">
        <v>0</v>
      </c>
      <c r="O1300" s="28">
        <v>0</v>
      </c>
      <c r="P1300" s="28">
        <v>0</v>
      </c>
      <c r="Q1300" s="28">
        <v>0</v>
      </c>
      <c r="R1300" s="28">
        <v>0</v>
      </c>
      <c r="S1300" s="94">
        <v>0</v>
      </c>
      <c r="T1300" s="94">
        <f>_xlfn.XLOOKUP(B1300,'[3]Nur des jours'!$B:$B,'[3]Nur des jours'!$U:$U,"")</f>
        <v>1.4687186994375527</v>
      </c>
      <c r="U1300" s="94">
        <v>0</v>
      </c>
      <c r="V1300" s="94">
        <v>0</v>
      </c>
      <c r="W1300" s="94">
        <v>1.4687186994375527</v>
      </c>
      <c r="X1300" s="94">
        <v>1.3763329937534421</v>
      </c>
      <c r="Y1300" s="94">
        <v>0</v>
      </c>
      <c r="Z1300" s="94">
        <v>0</v>
      </c>
      <c r="AA1300" s="94">
        <v>0</v>
      </c>
      <c r="AB1300" s="94">
        <v>0</v>
      </c>
      <c r="AC1300" s="94">
        <f>_xlfn.XLOOKUP(B1300,'[3]Nur des jours'!$B:$B,'[3]Nur des jours'!$N:$N,"")</f>
        <v>0</v>
      </c>
      <c r="AD1300" s="94">
        <v>0</v>
      </c>
      <c r="AE1300" s="94">
        <v>0</v>
      </c>
      <c r="AF1300" s="94">
        <v>0</v>
      </c>
      <c r="AG1300" s="94">
        <v>0</v>
      </c>
      <c r="AH1300" s="94">
        <v>0</v>
      </c>
      <c r="AI1300" s="49" t="s">
        <v>5559</v>
      </c>
      <c r="AJ1300" s="49"/>
      <c r="AK1300" s="48" t="str" cm="1">
        <f t="array" ref="AK1300">IFERROR(_xlfn.IFS(
AM1300="MPR ISSUE","PDH",
AM1300="BSS Hardware Issue","BSS",
AM1300="Sites strategiques, MLL, Pylone, etc.","ENVTECH",
AM1300="AKTIVCO DEFAUT GE &amp; POWER Cabinet","AKTIVCO",
AM1300="AKTIVCO Coupure ENEO &amp; Baisse de tension","AKTIVCO GRID ONLY",
AM1300="Coupure ENEO &amp; Baisse de tension","IHS GRID ONLY",
AM1300="Defaut GE &amp; POWER Cabinet","IHS",
AM1300="Sharing","Partners",
AM1300="Sites strategiques &amp; DataCenter","SST &amp; DC",
AM1300="Exclu","Exclu",
AM1300="SAT","SAT",
AM1300="SPARE-ISSUE","SPARE-ISSUE",
AM1300="Fiber CAmtel","TRANS_FO_CAMTEL",
AM1300="Fiber AOF","Fiber AOF",
AM1300="Projet OCM (HUAWEI)","TRAVAUX-HUAWEI",
AM1300="Projet OCM (NOKIA)","TRAVAUX-NOKIA",
AM1300="ACCESS-ISSUE","ACCESS-ISSUE",
AM1300="Projet OCM (ZTE, NOKIA, autres projets)","TRAVAUX OCM",
AM1300="No root CAuse","No root cause",
AM1300="ODU HS","PDH",
AM1300="IP &amp; VLAN","PDH",
AM1300="Warehouse HUAWEI","SPARE-ISSUE",
AM1300="SPARE-HS","SPARE-ISSUE",
AM1300="Power Telco","BSS",AM1300="no impacts","no impacts"
),"")</f>
        <v>no impacts</v>
      </c>
      <c r="AL1300" s="48" t="str" cm="1">
        <f t="array" ref="AL1300">IFERROR(_xlfn.IFS(
AM1300="MPR ISSUE","TX ISSUE",
AM1300="BSS Hardware Issue","RAN ISSUE",
AM1300="Sites strategiques, MLL, Pylone, etc.","ENVTECH",
AM1300="AKTIVCO DEFAUT GE &amp; POWER Cabinet","POWER ISSUE",
AM1300="AKTIVCO Coupure ENEO &amp; Baisse de tension","POWER ISSUE",
AM1300="Coupure ENEO &amp; Baisse de tension","POWER ISSUE",
AM1300="Defaut GE &amp; POWER Cabinet","POWER ISSUE",
AM1300="Sharing","POWER ISSUE",
AM1300="Sites strategiques &amp; DataCenter","POWER ISSUE",
AM1300="Exclu","Exclu",
AM1300="SAT","TX ISSUE",
AM1300="SPARE-ISSUE","SPARE-ISSUE",
AM1300="Fiber CAmtel","TX ISSUE",
AM1300="Fiber AOF","TX ISSUE",
AM1300="Projet OCM (HUAWEI)","TRAVAUX-HUAWEI",
AM1300="Projet OCM (NOKIA)","TRAVAUX -NOKIA",
AM1300="ACCESS-ISSUE","ACCESS-ISSUE",
AM1300="Projet OCM (ZTE, NOKIA, autres projets)","TRAVAUX OCM",
AM1300="No root CAuse","No root cause",
AM1300="ODU HS","TX ISSUE",
AM1300="IP &amp; VLAN","TX ISSUE",
AM1300="Warehouse HUAWEI","SPARE-ISSUE",
AM1300="SPARE-HS","SPARE-ISSUE",
AM1300="Power Telco","RAN ISSUE",AM1300="no impacts","no impacts"
),"")</f>
        <v>no impacts</v>
      </c>
      <c r="AM1300" s="67" t="s">
        <v>5605</v>
      </c>
      <c r="AN1300" s="48" t="str" cm="1">
        <f t="array" ref="AN1300">IFERROR(_xlfn.IFS(
AM1300="MPR ISSUE","ACTIVE",
AM1300="BSS Hardware Issue","ACTIVE",
AM1300="Sites strategiques, MLL, Pylone, etc.","PASSIVE",
AM1300="AKTIVCO DEFAUT GE &amp; POWER Cabinet","PASSIVE",
AM1300="AKTIVCO Coupure ENEO &amp; Baisse de tension","PASSIVE",
AM1300="Coupure ENEO &amp; Baisse de tension","PASSIVE",
AM1300="Defaut GE &amp; POWER Cabinet","PASSIVE",
AM1300="Sharing","PASSIVE",
AM1300="Sites strategiques &amp; DataCenter","PASSIVE",
AM1300="Exclu","Exclu",
AM1300="SAT","ACTIVE",
AM1300="SPARE-ISSUE","SPARE-ISSUE",
AM1300="Fiber CAmtel","ACTIVE",
AM1300="Fiber AOF","ACTIVE",
AM1300="Projet OCM (HUAWEI)","PLANNED WORKS",
AM1300="Projet OCM (NOKIA)","PLANNED WORKS",
AM1300="ACCESS-ISSUE","ACCESS-ISSUE",
AM1300="Projet OCM (ZTE, NOKIA, autres projets)","PLANNED WORKS",
AM1300="No root CAuse","No root cause",
AM1300="ODU HS","ACTIVE",
AM1300="IP &amp; VLAN","ACTIVE",
AM1300="Warehouse HUAWEI","SPARE-ISSUE",
AM1300="SPARE-HS","SPARE-ISSUE",
AM1300="Power Telco","ACTIVE", AM1300="no impacts","no impacts"
),"")</f>
        <v>no impacts</v>
      </c>
      <c r="AO1300" s="93" t="s">
        <v>5537</v>
      </c>
      <c r="AP1300" s="101" t="str">
        <f t="shared" si="38"/>
        <v>NRD_175</v>
      </c>
      <c r="AR1300" s="17" t="s">
        <v>5537</v>
      </c>
      <c r="AS1300" s="7" t="s">
        <v>5537</v>
      </c>
      <c r="AT1300" s="6"/>
      <c r="AU1300" s="7"/>
      <c r="AV1300" s="3" t="s">
        <v>5537</v>
      </c>
      <c r="AW1300" s="18" t="s">
        <v>5537</v>
      </c>
      <c r="AX1300" s="18" t="s">
        <v>5537</v>
      </c>
      <c r="AY1300" s="18" t="s">
        <v>5537</v>
      </c>
      <c r="AZ1300" s="18" t="s">
        <v>5537</v>
      </c>
      <c r="BA1300" s="18" t="s">
        <v>5537</v>
      </c>
      <c r="BB1300" s="18" t="s">
        <v>5537</v>
      </c>
      <c r="BC1300" s="18" t="s">
        <v>5537</v>
      </c>
      <c r="BD1300" s="18" t="s">
        <v>5537</v>
      </c>
      <c r="BE1300" s="18" t="s">
        <v>5537</v>
      </c>
      <c r="BF1300" s="18" t="s">
        <v>5537</v>
      </c>
      <c r="BG1300" s="18" t="s">
        <v>5537</v>
      </c>
      <c r="BH1300" s="18" t="s">
        <v>5537</v>
      </c>
      <c r="BI1300" s="9" t="s">
        <v>5537</v>
      </c>
      <c r="BJ1300" s="14"/>
      <c r="BK1300" s="14" t="s">
        <v>5537</v>
      </c>
      <c r="BL1300" s="14" t="str">
        <f>_xlfn.XLOOKUP(B1300,'[4]cell downs 18042026 17h'!$B:$B,'[4]cell downs 18042026 17h'!$B:$B,"")</f>
        <v/>
      </c>
      <c r="BM1300" s="14" t="str">
        <f>_xlfn.XLOOKUP(B1300,'[5]Cells Huawei 19042026 15h'!$B:$B,'[5]Cells Huawei 19042026 15h'!$B:$B,"")</f>
        <v/>
      </c>
      <c r="BN1300" s="9" t="str">
        <f>_xlfn.XLOOKUP(B1300,'[6]cells down 19042026 9H40'!$B:$B,'[6]cells down 19042026 9H40'!$B:$B,"")</f>
        <v/>
      </c>
      <c r="BO1300" s="9" t="s">
        <v>5537</v>
      </c>
      <c r="BP1300" s="9" t="s">
        <v>12</v>
      </c>
      <c r="BQ1300" s="115"/>
    </row>
    <row r="1301" spans="1:69" s="9" customFormat="1" ht="19.5" customHeight="1" x14ac:dyDescent="0.3">
      <c r="A1301" s="1" t="s">
        <v>3315</v>
      </c>
      <c r="B1301" s="8" t="s">
        <v>3316</v>
      </c>
      <c r="C1301" s="3" t="str">
        <f>_xlfn.XLOOKUP(B1301,'[1]daily break down'!$D:$D,'[1]daily break down'!$E:$E,"")</f>
        <v>EXTREME-NORD</v>
      </c>
      <c r="D1301" s="1" t="s">
        <v>11</v>
      </c>
      <c r="E1301" s="1" t="s">
        <v>96</v>
      </c>
      <c r="F1301" s="3" t="s">
        <v>55</v>
      </c>
      <c r="G1301" s="1" t="s">
        <v>3317</v>
      </c>
      <c r="H1301" s="32" t="str">
        <f>_xlfn.XLOOKUP(B1301,[2]CALCULATION!$B:$B,[2]CALCULATION!$H:$H,"")</f>
        <v>HUAWEI</v>
      </c>
      <c r="I1301" s="28">
        <v>0</v>
      </c>
      <c r="J1301" s="28">
        <v>0</v>
      </c>
      <c r="K1301" s="28">
        <v>0</v>
      </c>
      <c r="L1301" s="28">
        <v>0</v>
      </c>
      <c r="M1301" s="28">
        <v>0</v>
      </c>
      <c r="N1301" s="28">
        <v>0</v>
      </c>
      <c r="O1301" s="28">
        <v>0</v>
      </c>
      <c r="P1301" s="28">
        <v>0</v>
      </c>
      <c r="Q1301" s="28">
        <v>0</v>
      </c>
      <c r="R1301" s="28">
        <v>0</v>
      </c>
      <c r="S1301" s="94">
        <v>0</v>
      </c>
      <c r="T1301" s="94">
        <f>_xlfn.XLOOKUP(B1301,'[3]Nur des jours'!$B:$B,'[3]Nur des jours'!$U:$U,"")</f>
        <v>0</v>
      </c>
      <c r="U1301" s="94">
        <v>0</v>
      </c>
      <c r="V1301" s="94">
        <v>4.8154711456968938E-3</v>
      </c>
      <c r="W1301" s="94">
        <v>9.7361692534664229E-2</v>
      </c>
      <c r="X1301" s="94">
        <v>1.3514708945789922</v>
      </c>
      <c r="Y1301" s="94">
        <v>0</v>
      </c>
      <c r="Z1301" s="94">
        <v>0</v>
      </c>
      <c r="AA1301" s="94">
        <v>0</v>
      </c>
      <c r="AB1301" s="94">
        <v>0</v>
      </c>
      <c r="AC1301" s="94">
        <f>_xlfn.XLOOKUP(B1301,'[3]Nur des jours'!$B:$B,'[3]Nur des jours'!$N:$N,"")</f>
        <v>0</v>
      </c>
      <c r="AD1301" s="94">
        <v>0</v>
      </c>
      <c r="AE1301" s="94">
        <v>0</v>
      </c>
      <c r="AF1301" s="94">
        <v>0</v>
      </c>
      <c r="AG1301" s="94">
        <v>0</v>
      </c>
      <c r="AH1301" s="94">
        <v>0</v>
      </c>
      <c r="AI1301" s="49" t="s">
        <v>6659</v>
      </c>
      <c r="AJ1301" s="49"/>
      <c r="AK1301" s="48" t="str" cm="1">
        <f t="array" ref="AK1301">IFERROR(_xlfn.IFS(
AM1301="MPR ISSUE","PDH",
AM1301="BSS Hardware Issue","BSS",
AM1301="Sites strategiques, MLL, Pylone, etc.","ENVTECH",
AM1301="AKTIVCO DEFAUT GE &amp; POWER Cabinet","AKTIVCO",
AM1301="AKTIVCO Coupure ENEO &amp; Baisse de tension","AKTIVCO GRID ONLY",
AM1301="Coupure ENEO &amp; Baisse de tension","IHS GRID ONLY",
AM1301="Defaut GE &amp; POWER Cabinet","IHS",
AM1301="Sharing","Partners",
AM1301="Sites strategiques &amp; DataCenter","SST &amp; DC",
AM1301="Exclu","Exclu",
AM1301="SAT","SAT",
AM1301="SPARE-ISSUE","SPARE-ISSUE",
AM1301="Fiber CAmtel","TRANS_FO_CAMTEL",
AM1301="Fiber AOF","Fiber AOF",
AM1301="Projet OCM (HUAWEI)","TRAVAUX-HUAWEI",
AM1301="Projet OCM (NOKIA)","TRAVAUX-NOKIA",
AM1301="ACCESS-ISSUE","ACCESS-ISSUE",
AM1301="Projet OCM (ZTE, NOKIA, autres projets)","TRAVAUX OCM",
AM1301="No root CAuse","No root cause",
AM1301="ODU HS","PDH",
AM1301="IP &amp; VLAN","PDH",
AM1301="Warehouse HUAWEI","SPARE-ISSUE",
AM1301="SPARE-HS","SPARE-ISSUE",
AM1301="Power Telco","BSS",AM1301="no impacts","no impacts"
),"")</f>
        <v>no impacts</v>
      </c>
      <c r="AL1301" s="48" t="str" cm="1">
        <f t="array" ref="AL1301">IFERROR(_xlfn.IFS(
AM1301="MPR ISSUE","TX ISSUE",
AM1301="BSS Hardware Issue","RAN ISSUE",
AM1301="Sites strategiques, MLL, Pylone, etc.","ENVTECH",
AM1301="AKTIVCO DEFAUT GE &amp; POWER Cabinet","POWER ISSUE",
AM1301="AKTIVCO Coupure ENEO &amp; Baisse de tension","POWER ISSUE",
AM1301="Coupure ENEO &amp; Baisse de tension","POWER ISSUE",
AM1301="Defaut GE &amp; POWER Cabinet","POWER ISSUE",
AM1301="Sharing","POWER ISSUE",
AM1301="Sites strategiques &amp; DataCenter","POWER ISSUE",
AM1301="Exclu","Exclu",
AM1301="SAT","TX ISSUE",
AM1301="SPARE-ISSUE","SPARE-ISSUE",
AM1301="Fiber CAmtel","TX ISSUE",
AM1301="Fiber AOF","TX ISSUE",
AM1301="Projet OCM (HUAWEI)","TRAVAUX-HUAWEI",
AM1301="Projet OCM (NOKIA)","TRAVAUX -NOKIA",
AM1301="ACCESS-ISSUE","ACCESS-ISSUE",
AM1301="Projet OCM (ZTE, NOKIA, autres projets)","TRAVAUX OCM",
AM1301="No root CAuse","No root cause",
AM1301="ODU HS","TX ISSUE",
AM1301="IP &amp; VLAN","TX ISSUE",
AM1301="Warehouse HUAWEI","SPARE-ISSUE",
AM1301="SPARE-HS","SPARE-ISSUE",
AM1301="Power Telco","RAN ISSUE",AM1301="no impacts","no impacts"
),"")</f>
        <v>no impacts</v>
      </c>
      <c r="AM1301" s="67" t="s">
        <v>5605</v>
      </c>
      <c r="AN1301" s="48" t="str" cm="1">
        <f t="array" ref="AN1301">IFERROR(_xlfn.IFS(
AM1301="MPR ISSUE","ACTIVE",
AM1301="BSS Hardware Issue","ACTIVE",
AM1301="Sites strategiques, MLL, Pylone, etc.","PASSIVE",
AM1301="AKTIVCO DEFAUT GE &amp; POWER Cabinet","PASSIVE",
AM1301="AKTIVCO Coupure ENEO &amp; Baisse de tension","PASSIVE",
AM1301="Coupure ENEO &amp; Baisse de tension","PASSIVE",
AM1301="Defaut GE &amp; POWER Cabinet","PASSIVE",
AM1301="Sharing","PASSIVE",
AM1301="Sites strategiques &amp; DataCenter","PASSIVE",
AM1301="Exclu","Exclu",
AM1301="SAT","ACTIVE",
AM1301="SPARE-ISSUE","SPARE-ISSUE",
AM1301="Fiber CAmtel","ACTIVE",
AM1301="Fiber AOF","ACTIVE",
AM1301="Projet OCM (HUAWEI)","PLANNED WORKS",
AM1301="Projet OCM (NOKIA)","PLANNED WORKS",
AM1301="ACCESS-ISSUE","ACCESS-ISSUE",
AM1301="Projet OCM (ZTE, NOKIA, autres projets)","PLANNED WORKS",
AM1301="No root CAuse","No root cause",
AM1301="ODU HS","ACTIVE",
AM1301="IP &amp; VLAN","ACTIVE",
AM1301="Warehouse HUAWEI","SPARE-ISSUE",
AM1301="SPARE-HS","SPARE-ISSUE",
AM1301="Power Telco","ACTIVE", AM1301="no impacts","no impacts"
),"")</f>
        <v>no impacts</v>
      </c>
      <c r="AO1301" s="93" t="s">
        <v>5537</v>
      </c>
      <c r="AP1301" s="101" t="str">
        <f t="shared" si="38"/>
        <v>EXN_199</v>
      </c>
      <c r="AR1301" s="17" t="s">
        <v>5537</v>
      </c>
      <c r="AS1301" s="7" t="s">
        <v>5537</v>
      </c>
      <c r="AT1301" s="6"/>
      <c r="AU1301" s="7"/>
      <c r="AV1301" s="3" t="s">
        <v>5537</v>
      </c>
      <c r="AW1301" s="18" t="s">
        <v>5537</v>
      </c>
      <c r="AX1301" s="18" t="s">
        <v>5537</v>
      </c>
      <c r="AY1301" s="18" t="s">
        <v>5537</v>
      </c>
      <c r="AZ1301" s="18" t="s">
        <v>5537</v>
      </c>
      <c r="BA1301" s="18" t="s">
        <v>5537</v>
      </c>
      <c r="BB1301" s="18" t="s">
        <v>5537</v>
      </c>
      <c r="BC1301" s="18" t="s">
        <v>5537</v>
      </c>
      <c r="BD1301" s="18" t="s">
        <v>5537</v>
      </c>
      <c r="BE1301" s="18" t="s">
        <v>5537</v>
      </c>
      <c r="BF1301" s="18" t="s">
        <v>5537</v>
      </c>
      <c r="BG1301" s="18" t="s">
        <v>5537</v>
      </c>
      <c r="BH1301" s="18" t="s">
        <v>5537</v>
      </c>
      <c r="BI1301" s="9" t="s">
        <v>5537</v>
      </c>
      <c r="BJ1301" s="14"/>
      <c r="BK1301" s="14" t="s">
        <v>5537</v>
      </c>
      <c r="BL1301" s="14" t="str">
        <f>_xlfn.XLOOKUP(B1301,'[4]cell downs 18042026 17h'!$B:$B,'[4]cell downs 18042026 17h'!$B:$B,"")</f>
        <v/>
      </c>
      <c r="BM1301" s="14" t="str">
        <f>_xlfn.XLOOKUP(B1301,'[5]Cells Huawei 19042026 15h'!$B:$B,'[5]Cells Huawei 19042026 15h'!$B:$B,"")</f>
        <v/>
      </c>
      <c r="BN1301" s="9" t="str">
        <f>_xlfn.XLOOKUP(B1301,'[6]cells down 19042026 9H40'!$B:$B,'[6]cells down 19042026 9H40'!$B:$B,"")</f>
        <v/>
      </c>
      <c r="BO1301" s="9" t="s">
        <v>3316</v>
      </c>
      <c r="BP1301" s="9" t="s">
        <v>12</v>
      </c>
      <c r="BQ1301" s="115"/>
    </row>
    <row r="1302" spans="1:69" s="9" customFormat="1" x14ac:dyDescent="0.3">
      <c r="A1302" s="1" t="s">
        <v>3098</v>
      </c>
      <c r="B1302" s="8" t="s">
        <v>3099</v>
      </c>
      <c r="C1302" s="3" t="str">
        <f>_xlfn.XLOOKUP(B1302,'[1]daily break down'!$D:$D,'[1]daily break down'!$E:$E,"")</f>
        <v>EXTREME-NORD</v>
      </c>
      <c r="D1302" s="1" t="s">
        <v>11</v>
      </c>
      <c r="E1302" s="1" t="s">
        <v>12</v>
      </c>
      <c r="F1302" s="3" t="s">
        <v>55</v>
      </c>
      <c r="G1302" s="1" t="s">
        <v>3100</v>
      </c>
      <c r="H1302" s="32" t="str">
        <f>_xlfn.XLOOKUP(B1302,[2]CALCULATION!$B:$B,[2]CALCULATION!$H:$H,"")</f>
        <v>HUAWEI</v>
      </c>
      <c r="I1302" s="28">
        <v>0</v>
      </c>
      <c r="J1302" s="28">
        <v>0</v>
      </c>
      <c r="K1302" s="28">
        <v>0</v>
      </c>
      <c r="L1302" s="28">
        <v>0</v>
      </c>
      <c r="M1302" s="28">
        <v>0</v>
      </c>
      <c r="N1302" s="28">
        <v>0</v>
      </c>
      <c r="O1302" s="28">
        <v>0</v>
      </c>
      <c r="P1302" s="28">
        <v>0</v>
      </c>
      <c r="Q1302" s="28">
        <v>0</v>
      </c>
      <c r="R1302" s="28">
        <v>0</v>
      </c>
      <c r="S1302" s="94">
        <v>0</v>
      </c>
      <c r="T1302" s="94">
        <f>_xlfn.XLOOKUP(B1302,'[3]Nur des jours'!$B:$B,'[3]Nur des jours'!$U:$U,"")</f>
        <v>0</v>
      </c>
      <c r="U1302" s="94">
        <v>0</v>
      </c>
      <c r="V1302" s="94">
        <v>4.2804187961750159E-3</v>
      </c>
      <c r="W1302" s="94">
        <v>9.7736229179329559E-2</v>
      </c>
      <c r="X1302" s="94">
        <v>1.3514173893440402</v>
      </c>
      <c r="Y1302" s="94">
        <v>0</v>
      </c>
      <c r="Z1302" s="94">
        <v>0</v>
      </c>
      <c r="AA1302" s="94">
        <v>0</v>
      </c>
      <c r="AB1302" s="94">
        <v>0</v>
      </c>
      <c r="AC1302" s="94">
        <f>_xlfn.XLOOKUP(B1302,'[3]Nur des jours'!$B:$B,'[3]Nur des jours'!$N:$N,"")</f>
        <v>0</v>
      </c>
      <c r="AD1302" s="94">
        <v>0</v>
      </c>
      <c r="AE1302" s="94">
        <v>0</v>
      </c>
      <c r="AF1302" s="94">
        <v>0</v>
      </c>
      <c r="AG1302" s="94">
        <v>0</v>
      </c>
      <c r="AH1302" s="94">
        <v>0</v>
      </c>
      <c r="AI1302" s="49" t="s">
        <v>6659</v>
      </c>
      <c r="AJ1302" s="49"/>
      <c r="AK1302" s="48" t="str" cm="1">
        <f t="array" ref="AK1302">IFERROR(_xlfn.IFS(
AM1302="MPR ISSUE","PDH",
AM1302="BSS Hardware Issue","BSS",
AM1302="Sites strategiques, MLL, Pylone, etc.","ENVTECH",
AM1302="AKTIVCO DEFAUT GE &amp; POWER Cabinet","AKTIVCO",
AM1302="AKTIVCO Coupure ENEO &amp; Baisse de tension","AKTIVCO GRID ONLY",
AM1302="Coupure ENEO &amp; Baisse de tension","IHS GRID ONLY",
AM1302="Defaut GE &amp; POWER Cabinet","IHS",
AM1302="Sharing","Partners",
AM1302="Sites strategiques &amp; DataCenter","SST &amp; DC",
AM1302="Exclu","Exclu",
AM1302="SAT","SAT",
AM1302="SPARE-ISSUE","SPARE-ISSUE",
AM1302="Fiber CAmtel","TRANS_FO_CAMTEL",
AM1302="Fiber AOF","Fiber AOF",
AM1302="Projet OCM (HUAWEI)","TRAVAUX-HUAWEI",
AM1302="Projet OCM (NOKIA)","TRAVAUX-NOKIA",
AM1302="ACCESS-ISSUE","ACCESS-ISSUE",
AM1302="Projet OCM (ZTE, NOKIA, autres projets)","TRAVAUX OCM",
AM1302="No root CAuse","No root cause",
AM1302="ODU HS","PDH",
AM1302="IP &amp; VLAN","PDH",
AM1302="Warehouse HUAWEI","SPARE-ISSUE",
AM1302="SPARE-HS","SPARE-ISSUE",
AM1302="Power Telco","BSS",AM1302="no impacts","no impacts"
),"")</f>
        <v>no impacts</v>
      </c>
      <c r="AL1302" s="48" t="str" cm="1">
        <f t="array" ref="AL1302">IFERROR(_xlfn.IFS(
AM1302="MPR ISSUE","TX ISSUE",
AM1302="BSS Hardware Issue","RAN ISSUE",
AM1302="Sites strategiques, MLL, Pylone, etc.","ENVTECH",
AM1302="AKTIVCO DEFAUT GE &amp; POWER Cabinet","POWER ISSUE",
AM1302="AKTIVCO Coupure ENEO &amp; Baisse de tension","POWER ISSUE",
AM1302="Coupure ENEO &amp; Baisse de tension","POWER ISSUE",
AM1302="Defaut GE &amp; POWER Cabinet","POWER ISSUE",
AM1302="Sharing","POWER ISSUE",
AM1302="Sites strategiques &amp; DataCenter","POWER ISSUE",
AM1302="Exclu","Exclu",
AM1302="SAT","TX ISSUE",
AM1302="SPARE-ISSUE","SPARE-ISSUE",
AM1302="Fiber CAmtel","TX ISSUE",
AM1302="Fiber AOF","TX ISSUE",
AM1302="Projet OCM (HUAWEI)","TRAVAUX-HUAWEI",
AM1302="Projet OCM (NOKIA)","TRAVAUX -NOKIA",
AM1302="ACCESS-ISSUE","ACCESS-ISSUE",
AM1302="Projet OCM (ZTE, NOKIA, autres projets)","TRAVAUX OCM",
AM1302="No root CAuse","No root cause",
AM1302="ODU HS","TX ISSUE",
AM1302="IP &amp; VLAN","TX ISSUE",
AM1302="Warehouse HUAWEI","SPARE-ISSUE",
AM1302="SPARE-HS","SPARE-ISSUE",
AM1302="Power Telco","RAN ISSUE",AM1302="no impacts","no impacts"
),"")</f>
        <v>no impacts</v>
      </c>
      <c r="AM1302" s="67" t="s">
        <v>5605</v>
      </c>
      <c r="AN1302" s="48" t="str" cm="1">
        <f t="array" ref="AN1302">IFERROR(_xlfn.IFS(
AM1302="MPR ISSUE","ACTIVE",
AM1302="BSS Hardware Issue","ACTIVE",
AM1302="Sites strategiques, MLL, Pylone, etc.","PASSIVE",
AM1302="AKTIVCO DEFAUT GE &amp; POWER Cabinet","PASSIVE",
AM1302="AKTIVCO Coupure ENEO &amp; Baisse de tension","PASSIVE",
AM1302="Coupure ENEO &amp; Baisse de tension","PASSIVE",
AM1302="Defaut GE &amp; POWER Cabinet","PASSIVE",
AM1302="Sharing","PASSIVE",
AM1302="Sites strategiques &amp; DataCenter","PASSIVE",
AM1302="Exclu","Exclu",
AM1302="SAT","ACTIVE",
AM1302="SPARE-ISSUE","SPARE-ISSUE",
AM1302="Fiber CAmtel","ACTIVE",
AM1302="Fiber AOF","ACTIVE",
AM1302="Projet OCM (HUAWEI)","PLANNED WORKS",
AM1302="Projet OCM (NOKIA)","PLANNED WORKS",
AM1302="ACCESS-ISSUE","ACCESS-ISSUE",
AM1302="Projet OCM (ZTE, NOKIA, autres projets)","PLANNED WORKS",
AM1302="No root CAuse","No root cause",
AM1302="ODU HS","ACTIVE",
AM1302="IP &amp; VLAN","ACTIVE",
AM1302="Warehouse HUAWEI","SPARE-ISSUE",
AM1302="SPARE-HS","SPARE-ISSUE",
AM1302="Power Telco","ACTIVE", AM1302="no impacts","no impacts"
),"")</f>
        <v>no impacts</v>
      </c>
      <c r="AO1302" s="93" t="s">
        <v>5537</v>
      </c>
      <c r="AP1302" s="101" t="str">
        <f t="shared" si="38"/>
        <v>EXN_190</v>
      </c>
      <c r="AR1302" s="17" t="s">
        <v>5537</v>
      </c>
      <c r="AS1302" s="7" t="s">
        <v>5537</v>
      </c>
      <c r="AT1302" s="6"/>
      <c r="AU1302" s="7"/>
      <c r="AV1302" s="3" t="s">
        <v>5537</v>
      </c>
      <c r="AW1302" s="18" t="s">
        <v>5537</v>
      </c>
      <c r="AX1302" s="18" t="s">
        <v>5537</v>
      </c>
      <c r="AY1302" s="18" t="s">
        <v>5537</v>
      </c>
      <c r="AZ1302" s="18" t="s">
        <v>5537</v>
      </c>
      <c r="BA1302" s="18" t="s">
        <v>5537</v>
      </c>
      <c r="BB1302" s="18" t="s">
        <v>5537</v>
      </c>
      <c r="BC1302" s="18" t="s">
        <v>5537</v>
      </c>
      <c r="BD1302" s="18" t="s">
        <v>5537</v>
      </c>
      <c r="BE1302" s="18" t="s">
        <v>5537</v>
      </c>
      <c r="BF1302" s="18" t="s">
        <v>5537</v>
      </c>
      <c r="BG1302" s="18" t="s">
        <v>5537</v>
      </c>
      <c r="BH1302" s="18" t="s">
        <v>5537</v>
      </c>
      <c r="BI1302" s="9" t="s">
        <v>5537</v>
      </c>
      <c r="BJ1302" s="14"/>
      <c r="BK1302" s="14" t="s">
        <v>5537</v>
      </c>
      <c r="BL1302" s="14" t="str">
        <f>_xlfn.XLOOKUP(B1302,'[4]cell downs 18042026 17h'!$B:$B,'[4]cell downs 18042026 17h'!$B:$B,"")</f>
        <v/>
      </c>
      <c r="BM1302" s="14" t="str">
        <f>_xlfn.XLOOKUP(B1302,'[5]Cells Huawei 19042026 15h'!$B:$B,'[5]Cells Huawei 19042026 15h'!$B:$B,"")</f>
        <v/>
      </c>
      <c r="BN1302" s="9" t="str">
        <f>_xlfn.XLOOKUP(B1302,'[6]cells down 19042026 9H40'!$B:$B,'[6]cells down 19042026 9H40'!$B:$B,"")</f>
        <v/>
      </c>
      <c r="BO1302" s="9" t="s">
        <v>3099</v>
      </c>
      <c r="BP1302" s="9" t="s">
        <v>5537</v>
      </c>
      <c r="BQ1302" s="115"/>
    </row>
    <row r="1303" spans="1:69" s="9" customFormat="1" x14ac:dyDescent="0.3">
      <c r="A1303" s="1" t="s">
        <v>3381</v>
      </c>
      <c r="B1303" s="8" t="s">
        <v>3382</v>
      </c>
      <c r="C1303" s="3" t="str">
        <f>_xlfn.XLOOKUP(B1303,'[1]daily break down'!$D:$D,'[1]daily break down'!$E:$E,"")</f>
        <v>EXTREME-NORD</v>
      </c>
      <c r="D1303" s="1" t="s">
        <v>21</v>
      </c>
      <c r="E1303" s="1" t="s">
        <v>122</v>
      </c>
      <c r="F1303" s="3" t="s">
        <v>55</v>
      </c>
      <c r="G1303" s="1" t="s">
        <v>3324</v>
      </c>
      <c r="H1303" s="32" t="str">
        <f>_xlfn.XLOOKUP(B1303,[2]CALCULATION!$B:$B,[2]CALCULATION!$H:$H,"")</f>
        <v>Huawei</v>
      </c>
      <c r="I1303" s="28">
        <v>0</v>
      </c>
      <c r="J1303" s="28">
        <v>0</v>
      </c>
      <c r="K1303" s="28">
        <v>0</v>
      </c>
      <c r="L1303" s="28">
        <v>0</v>
      </c>
      <c r="M1303" s="28">
        <v>0</v>
      </c>
      <c r="N1303" s="28">
        <v>0</v>
      </c>
      <c r="O1303" s="28">
        <v>0</v>
      </c>
      <c r="P1303" s="28">
        <v>0</v>
      </c>
      <c r="Q1303" s="28">
        <v>0</v>
      </c>
      <c r="R1303" s="28">
        <v>0</v>
      </c>
      <c r="S1303" s="94">
        <v>0</v>
      </c>
      <c r="T1303" s="94">
        <f>_xlfn.XLOOKUP(B1303,'[3]Nur des jours'!$B:$B,'[3]Nur des jours'!$U:$U,"")</f>
        <v>0</v>
      </c>
      <c r="U1303" s="94">
        <v>0</v>
      </c>
      <c r="V1303" s="94">
        <v>5.4878535982627201E-2</v>
      </c>
      <c r="W1303" s="94">
        <v>0.1089188232843368</v>
      </c>
      <c r="X1303" s="94">
        <v>1.3505613055848051</v>
      </c>
      <c r="Y1303" s="94">
        <v>0</v>
      </c>
      <c r="Z1303" s="94">
        <v>0</v>
      </c>
      <c r="AA1303" s="94">
        <v>0</v>
      </c>
      <c r="AB1303" s="94">
        <v>0</v>
      </c>
      <c r="AC1303" s="94">
        <f>_xlfn.XLOOKUP(B1303,'[3]Nur des jours'!$B:$B,'[3]Nur des jours'!$N:$N,"")</f>
        <v>0</v>
      </c>
      <c r="AD1303" s="94">
        <v>0</v>
      </c>
      <c r="AE1303" s="94">
        <v>0</v>
      </c>
      <c r="AF1303" s="94">
        <v>0</v>
      </c>
      <c r="AG1303" s="94">
        <v>0</v>
      </c>
      <c r="AH1303" s="94">
        <v>0</v>
      </c>
      <c r="AI1303" s="49" t="s">
        <v>6659</v>
      </c>
      <c r="AJ1303" s="49"/>
      <c r="AK1303" s="48" t="str" cm="1">
        <f t="array" ref="AK1303">IFERROR(_xlfn.IFS(
AM1303="MPR ISSUE","PDH",
AM1303="BSS Hardware Issue","BSS",
AM1303="Sites strategiques, MLL, Pylone, etc.","ENVTECH",
AM1303="AKTIVCO DEFAUT GE &amp; POWER Cabinet","AKTIVCO",
AM1303="AKTIVCO Coupure ENEO &amp; Baisse de tension","AKTIVCO GRID ONLY",
AM1303="Coupure ENEO &amp; Baisse de tension","IHS GRID ONLY",
AM1303="Defaut GE &amp; POWER Cabinet","IHS",
AM1303="Sharing","Partners",
AM1303="Sites strategiques &amp; DataCenter","SST &amp; DC",
AM1303="Exclu","Exclu",
AM1303="SAT","SAT",
AM1303="SPARE-ISSUE","SPARE-ISSUE",
AM1303="Fiber CAmtel","TRANS_FO_CAMTEL",
AM1303="Fiber AOF","Fiber AOF",
AM1303="Projet OCM (HUAWEI)","TRAVAUX-HUAWEI",
AM1303="Projet OCM (NOKIA)","TRAVAUX-NOKIA",
AM1303="ACCESS-ISSUE","ACCESS-ISSUE",
AM1303="Projet OCM (ZTE, NOKIA, autres projets)","TRAVAUX OCM",
AM1303="No root CAuse","No root cause",
AM1303="ODU HS","PDH",
AM1303="IP &amp; VLAN","PDH",
AM1303="Warehouse HUAWEI","SPARE-ISSUE",
AM1303="SPARE-HS","SPARE-ISSUE",
AM1303="Power Telco","BSS",AM1303="no impacts","no impacts"
),"")</f>
        <v>no impacts</v>
      </c>
      <c r="AL1303" s="48" t="str" cm="1">
        <f t="array" ref="AL1303">IFERROR(_xlfn.IFS(
AM1303="MPR ISSUE","TX ISSUE",
AM1303="BSS Hardware Issue","RAN ISSUE",
AM1303="Sites strategiques, MLL, Pylone, etc.","ENVTECH",
AM1303="AKTIVCO DEFAUT GE &amp; POWER Cabinet","POWER ISSUE",
AM1303="AKTIVCO Coupure ENEO &amp; Baisse de tension","POWER ISSUE",
AM1303="Coupure ENEO &amp; Baisse de tension","POWER ISSUE",
AM1303="Defaut GE &amp; POWER Cabinet","POWER ISSUE",
AM1303="Sharing","POWER ISSUE",
AM1303="Sites strategiques &amp; DataCenter","POWER ISSUE",
AM1303="Exclu","Exclu",
AM1303="SAT","TX ISSUE",
AM1303="SPARE-ISSUE","SPARE-ISSUE",
AM1303="Fiber CAmtel","TX ISSUE",
AM1303="Fiber AOF","TX ISSUE",
AM1303="Projet OCM (HUAWEI)","TRAVAUX-HUAWEI",
AM1303="Projet OCM (NOKIA)","TRAVAUX -NOKIA",
AM1303="ACCESS-ISSUE","ACCESS-ISSUE",
AM1303="Projet OCM (ZTE, NOKIA, autres projets)","TRAVAUX OCM",
AM1303="No root CAuse","No root cause",
AM1303="ODU HS","TX ISSUE",
AM1303="IP &amp; VLAN","TX ISSUE",
AM1303="Warehouse HUAWEI","SPARE-ISSUE",
AM1303="SPARE-HS","SPARE-ISSUE",
AM1303="Power Telco","RAN ISSUE",AM1303="no impacts","no impacts"
),"")</f>
        <v>no impacts</v>
      </c>
      <c r="AM1303" s="67" t="s">
        <v>5605</v>
      </c>
      <c r="AN1303" s="48" t="str" cm="1">
        <f t="array" ref="AN1303">IFERROR(_xlfn.IFS(
AM1303="MPR ISSUE","ACTIVE",
AM1303="BSS Hardware Issue","ACTIVE",
AM1303="Sites strategiques, MLL, Pylone, etc.","PASSIVE",
AM1303="AKTIVCO DEFAUT GE &amp; POWER Cabinet","PASSIVE",
AM1303="AKTIVCO Coupure ENEO &amp; Baisse de tension","PASSIVE",
AM1303="Coupure ENEO &amp; Baisse de tension","PASSIVE",
AM1303="Defaut GE &amp; POWER Cabinet","PASSIVE",
AM1303="Sharing","PASSIVE",
AM1303="Sites strategiques &amp; DataCenter","PASSIVE",
AM1303="Exclu","Exclu",
AM1303="SAT","ACTIVE",
AM1303="SPARE-ISSUE","SPARE-ISSUE",
AM1303="Fiber CAmtel","ACTIVE",
AM1303="Fiber AOF","ACTIVE",
AM1303="Projet OCM (HUAWEI)","PLANNED WORKS",
AM1303="Projet OCM (NOKIA)","PLANNED WORKS",
AM1303="ACCESS-ISSUE","ACCESS-ISSUE",
AM1303="Projet OCM (ZTE, NOKIA, autres projets)","PLANNED WORKS",
AM1303="No root CAuse","No root cause",
AM1303="ODU HS","ACTIVE",
AM1303="IP &amp; VLAN","ACTIVE",
AM1303="Warehouse HUAWEI","SPARE-ISSUE",
AM1303="SPARE-HS","SPARE-ISSUE",
AM1303="Power Telco","ACTIVE", AM1303="no impacts","no impacts"
),"")</f>
        <v>no impacts</v>
      </c>
      <c r="AO1303" s="93" t="s">
        <v>5537</v>
      </c>
      <c r="AP1303" s="101" t="str">
        <f t="shared" si="38"/>
        <v>EXN_209</v>
      </c>
      <c r="AR1303" s="17" t="s">
        <v>5537</v>
      </c>
      <c r="AS1303" s="7" t="s">
        <v>5537</v>
      </c>
      <c r="AT1303" s="6"/>
      <c r="AU1303" s="7"/>
      <c r="AV1303" s="3" t="s">
        <v>5537</v>
      </c>
      <c r="AW1303" s="18" t="s">
        <v>5537</v>
      </c>
      <c r="AX1303" s="18" t="s">
        <v>5537</v>
      </c>
      <c r="AY1303" s="18" t="s">
        <v>5537</v>
      </c>
      <c r="AZ1303" s="18" t="s">
        <v>5537</v>
      </c>
      <c r="BA1303" s="18" t="s">
        <v>5537</v>
      </c>
      <c r="BB1303" s="18" t="s">
        <v>5537</v>
      </c>
      <c r="BC1303" s="18" t="s">
        <v>5537</v>
      </c>
      <c r="BD1303" s="18" t="s">
        <v>5537</v>
      </c>
      <c r="BE1303" s="18" t="s">
        <v>5537</v>
      </c>
      <c r="BF1303" s="18" t="s">
        <v>5537</v>
      </c>
      <c r="BG1303" s="18" t="s">
        <v>5537</v>
      </c>
      <c r="BH1303" s="18" t="s">
        <v>5537</v>
      </c>
      <c r="BI1303" s="9" t="s">
        <v>5537</v>
      </c>
      <c r="BJ1303" s="14"/>
      <c r="BK1303" s="14" t="s">
        <v>5537</v>
      </c>
      <c r="BL1303" s="14" t="str">
        <f>_xlfn.XLOOKUP(B1303,'[4]cell downs 18042026 17h'!$B:$B,'[4]cell downs 18042026 17h'!$B:$B,"")</f>
        <v/>
      </c>
      <c r="BM1303" s="14" t="str">
        <f>_xlfn.XLOOKUP(B1303,'[5]Cells Huawei 19042026 15h'!$B:$B,'[5]Cells Huawei 19042026 15h'!$B:$B,"")</f>
        <v/>
      </c>
      <c r="BN1303" s="9" t="str">
        <f>_xlfn.XLOOKUP(B1303,'[6]cells down 19042026 9H40'!$B:$B,'[6]cells down 19042026 9H40'!$B:$B,"")</f>
        <v/>
      </c>
      <c r="BO1303" s="9" t="s">
        <v>5537</v>
      </c>
      <c r="BP1303" s="9" t="s">
        <v>12</v>
      </c>
      <c r="BQ1303" s="115"/>
    </row>
    <row r="1304" spans="1:69" s="9" customFormat="1" x14ac:dyDescent="0.3">
      <c r="A1304" s="1" t="s">
        <v>3261</v>
      </c>
      <c r="B1304" s="8" t="s">
        <v>3262</v>
      </c>
      <c r="C1304" s="3" t="str">
        <f>_xlfn.XLOOKUP(B1304,'[1]daily break down'!$D:$D,'[1]daily break down'!$E:$E,"")</f>
        <v>Douala</v>
      </c>
      <c r="D1304" s="1" t="s">
        <v>11</v>
      </c>
      <c r="E1304" s="1" t="s">
        <v>12</v>
      </c>
      <c r="F1304" s="3" t="s">
        <v>31</v>
      </c>
      <c r="G1304" s="1" t="s">
        <v>32</v>
      </c>
      <c r="H1304" s="34" t="str">
        <f>_xlfn.XLOOKUP(B1304,[2]CALCULATION!$B:$B,[2]CALCULATION!$H:$H,"")</f>
        <v>ZTE</v>
      </c>
      <c r="I1304" s="28">
        <v>0</v>
      </c>
      <c r="J1304" s="28">
        <v>0</v>
      </c>
      <c r="K1304" s="28">
        <v>0</v>
      </c>
      <c r="L1304" s="28">
        <v>0</v>
      </c>
      <c r="M1304" s="28">
        <v>3.6918612117009128E-2</v>
      </c>
      <c r="N1304" s="28">
        <v>0</v>
      </c>
      <c r="O1304" s="28">
        <v>0</v>
      </c>
      <c r="P1304" s="28">
        <v>0</v>
      </c>
      <c r="Q1304" s="28">
        <v>0</v>
      </c>
      <c r="R1304" s="28">
        <v>0</v>
      </c>
      <c r="S1304" s="94">
        <v>0</v>
      </c>
      <c r="T1304" s="94">
        <f>_xlfn.XLOOKUP(B1304,'[3]Nur des jours'!$B:$B,'[3]Nur des jours'!$U:$U,"")</f>
        <v>0</v>
      </c>
      <c r="U1304" s="94">
        <v>0</v>
      </c>
      <c r="V1304" s="94">
        <v>0</v>
      </c>
      <c r="W1304" s="94">
        <v>0</v>
      </c>
      <c r="X1304" s="94">
        <v>1.1680192790062582</v>
      </c>
      <c r="Y1304" s="94">
        <v>0</v>
      </c>
      <c r="Z1304" s="94">
        <v>0</v>
      </c>
      <c r="AA1304" s="94">
        <v>0</v>
      </c>
      <c r="AB1304" s="94">
        <v>0</v>
      </c>
      <c r="AC1304" s="94">
        <f>_xlfn.XLOOKUP(B1304,'[3]Nur des jours'!$B:$B,'[3]Nur des jours'!$N:$N,"")</f>
        <v>0</v>
      </c>
      <c r="AD1304" s="94">
        <v>0</v>
      </c>
      <c r="AE1304" s="94">
        <v>0</v>
      </c>
      <c r="AF1304" s="94">
        <v>0</v>
      </c>
      <c r="AG1304" s="94">
        <v>0</v>
      </c>
      <c r="AH1304" s="94">
        <v>0</v>
      </c>
      <c r="AI1304" s="49" t="s">
        <v>5559</v>
      </c>
      <c r="AJ1304" s="49"/>
      <c r="AK1304" s="48" t="str" cm="1">
        <f t="array" ref="AK1304">IFERROR(_xlfn.IFS(
AM1304="MPR ISSUE","PDH",
AM1304="BSS Hardware Issue","BSS",
AM1304="Sites strategiques, MLL, Pylone, etc.","ENVTECH",
AM1304="AKTIVCO DEFAUT GE &amp; POWER Cabinet","AKTIVCO",
AM1304="AKTIVCO Coupure ENEO &amp; Baisse de tension","AKTIVCO GRID ONLY",
AM1304="Coupure ENEO &amp; Baisse de tension","IHS GRID ONLY",
AM1304="Defaut GE &amp; POWER Cabinet","IHS",
AM1304="Sharing","Partners",
AM1304="Sites strategiques &amp; DataCenter","SST &amp; DC",
AM1304="Exclu","Exclu",
AM1304="SAT","SAT",
AM1304="SPARE-ISSUE","SPARE-ISSUE",
AM1304="Fiber CAmtel","TRANS_FO_CAMTEL",
AM1304="Fiber AOF","Fiber AOF",
AM1304="Projet OCM (HUAWEI)","TRAVAUX-HUAWEI",
AM1304="Projet OCM (NOKIA)","TRAVAUX-NOKIA",
AM1304="ACCESS-ISSUE","ACCESS-ISSUE",
AM1304="Projet OCM (ZTE, NOKIA, autres projets)","TRAVAUX OCM",
AM1304="No root CAuse","No root cause",
AM1304="ODU HS","PDH",
AM1304="IP &amp; VLAN","PDH",
AM1304="Warehouse HUAWEI","SPARE-ISSUE",
AM1304="SPARE-HS","SPARE-ISSUE",
AM1304="Power Telco","BSS",AM1304="no impacts","no impacts"
),"")</f>
        <v>no impacts</v>
      </c>
      <c r="AL1304" s="48" t="str" cm="1">
        <f t="array" ref="AL1304">IFERROR(_xlfn.IFS(
AM1304="MPR ISSUE","TX ISSUE",
AM1304="BSS Hardware Issue","RAN ISSUE",
AM1304="Sites strategiques, MLL, Pylone, etc.","ENVTECH",
AM1304="AKTIVCO DEFAUT GE &amp; POWER Cabinet","POWER ISSUE",
AM1304="AKTIVCO Coupure ENEO &amp; Baisse de tension","POWER ISSUE",
AM1304="Coupure ENEO &amp; Baisse de tension","POWER ISSUE",
AM1304="Defaut GE &amp; POWER Cabinet","POWER ISSUE",
AM1304="Sharing","POWER ISSUE",
AM1304="Sites strategiques &amp; DataCenter","POWER ISSUE",
AM1304="Exclu","Exclu",
AM1304="SAT","TX ISSUE",
AM1304="SPARE-ISSUE","SPARE-ISSUE",
AM1304="Fiber CAmtel","TX ISSUE",
AM1304="Fiber AOF","TX ISSUE",
AM1304="Projet OCM (HUAWEI)","TRAVAUX-HUAWEI",
AM1304="Projet OCM (NOKIA)","TRAVAUX -NOKIA",
AM1304="ACCESS-ISSUE","ACCESS-ISSUE",
AM1304="Projet OCM (ZTE, NOKIA, autres projets)","TRAVAUX OCM",
AM1304="No root CAuse","No root cause",
AM1304="ODU HS","TX ISSUE",
AM1304="IP &amp; VLAN","TX ISSUE",
AM1304="Warehouse HUAWEI","SPARE-ISSUE",
AM1304="SPARE-HS","SPARE-ISSUE",
AM1304="Power Telco","RAN ISSUE",AM1304="no impacts","no impacts"
),"")</f>
        <v>no impacts</v>
      </c>
      <c r="AM1304" s="67" t="s">
        <v>5605</v>
      </c>
      <c r="AN1304" s="48" t="str" cm="1">
        <f t="array" ref="AN1304">IFERROR(_xlfn.IFS(
AM1304="MPR ISSUE","ACTIVE",
AM1304="BSS Hardware Issue","ACTIVE",
AM1304="Sites strategiques, MLL, Pylone, etc.","PASSIVE",
AM1304="AKTIVCO DEFAUT GE &amp; POWER Cabinet","PASSIVE",
AM1304="AKTIVCO Coupure ENEO &amp; Baisse de tension","PASSIVE",
AM1304="Coupure ENEO &amp; Baisse de tension","PASSIVE",
AM1304="Defaut GE &amp; POWER Cabinet","PASSIVE",
AM1304="Sharing","PASSIVE",
AM1304="Sites strategiques &amp; DataCenter","PASSIVE",
AM1304="Exclu","Exclu",
AM1304="SAT","ACTIVE",
AM1304="SPARE-ISSUE","SPARE-ISSUE",
AM1304="Fiber CAmtel","ACTIVE",
AM1304="Fiber AOF","ACTIVE",
AM1304="Projet OCM (HUAWEI)","PLANNED WORKS",
AM1304="Projet OCM (NOKIA)","PLANNED WORKS",
AM1304="ACCESS-ISSUE","ACCESS-ISSUE",
AM1304="Projet OCM (ZTE, NOKIA, autres projets)","PLANNED WORKS",
AM1304="No root CAuse","No root cause",
AM1304="ODU HS","ACTIVE",
AM1304="IP &amp; VLAN","ACTIVE",
AM1304="Warehouse HUAWEI","SPARE-ISSUE",
AM1304="SPARE-HS","SPARE-ISSUE",
AM1304="Power Telco","ACTIVE", AM1304="no impacts","no impacts"
),"")</f>
        <v>no impacts</v>
      </c>
      <c r="AO1304" s="93" t="s">
        <v>5537</v>
      </c>
      <c r="AP1304" s="101" t="str">
        <f t="shared" si="38"/>
        <v>LIT_203</v>
      </c>
      <c r="AR1304" s="17" t="s">
        <v>5537</v>
      </c>
      <c r="AS1304" s="7" t="s">
        <v>5537</v>
      </c>
      <c r="AT1304" s="6"/>
      <c r="AU1304" s="7"/>
      <c r="AV1304" s="3" t="s">
        <v>5537</v>
      </c>
      <c r="AW1304" s="18" t="s">
        <v>5537</v>
      </c>
      <c r="AX1304" s="18" t="s">
        <v>5537</v>
      </c>
      <c r="AY1304" s="18" t="s">
        <v>5537</v>
      </c>
      <c r="AZ1304" s="18" t="s">
        <v>5537</v>
      </c>
      <c r="BA1304" s="18" t="s">
        <v>5537</v>
      </c>
      <c r="BB1304" s="18" t="s">
        <v>5537</v>
      </c>
      <c r="BC1304" s="18" t="s">
        <v>5537</v>
      </c>
      <c r="BD1304" s="18" t="s">
        <v>5537</v>
      </c>
      <c r="BE1304" s="18" t="s">
        <v>5537</v>
      </c>
      <c r="BF1304" s="18" t="s">
        <v>5537</v>
      </c>
      <c r="BG1304" s="18" t="s">
        <v>5537</v>
      </c>
      <c r="BH1304" s="18" t="s">
        <v>5537</v>
      </c>
      <c r="BI1304" s="9" t="s">
        <v>5537</v>
      </c>
      <c r="BJ1304" s="14"/>
      <c r="BK1304" s="14" t="s">
        <v>5537</v>
      </c>
      <c r="BL1304" s="14" t="str">
        <f>_xlfn.XLOOKUP(B1304,'[4]cell downs 18042026 17h'!$B:$B,'[4]cell downs 18042026 17h'!$B:$B,"")</f>
        <v/>
      </c>
      <c r="BM1304" s="14" t="str">
        <f>_xlfn.XLOOKUP(B1304,'[5]Cells Huawei 19042026 15h'!$B:$B,'[5]Cells Huawei 19042026 15h'!$B:$B,"")</f>
        <v/>
      </c>
      <c r="BN1304" s="9" t="str">
        <f>_xlfn.XLOOKUP(B1304,'[6]cells down 19042026 9H40'!$B:$B,'[6]cells down 19042026 9H40'!$B:$B,"")</f>
        <v/>
      </c>
      <c r="BO1304" s="9" t="s">
        <v>3262</v>
      </c>
      <c r="BP1304" s="9" t="s">
        <v>12</v>
      </c>
      <c r="BQ1304" s="115"/>
    </row>
    <row r="1305" spans="1:69" s="9" customFormat="1" x14ac:dyDescent="0.3">
      <c r="A1305" s="1" t="s">
        <v>3902</v>
      </c>
      <c r="B1305" s="8" t="s">
        <v>3903</v>
      </c>
      <c r="C1305" s="3" t="str">
        <f>_xlfn.XLOOKUP(B1305,'[1]daily break down'!$D:$D,'[1]daily break down'!$E:$E,"")</f>
        <v>EXTREME-NORD</v>
      </c>
      <c r="D1305" s="1" t="s">
        <v>21</v>
      </c>
      <c r="E1305" s="1" t="s">
        <v>80</v>
      </c>
      <c r="F1305" s="3" t="s">
        <v>55</v>
      </c>
      <c r="G1305" s="1" t="s">
        <v>3900</v>
      </c>
      <c r="H1305" s="32" t="str">
        <f>_xlfn.XLOOKUP(B1305,[2]CALCULATION!$B:$B,[2]CALCULATION!$H:$H,"")</f>
        <v>HUAWEI</v>
      </c>
      <c r="I1305" s="28">
        <v>0</v>
      </c>
      <c r="J1305" s="28">
        <v>0</v>
      </c>
      <c r="K1305" s="28">
        <v>0</v>
      </c>
      <c r="L1305" s="28">
        <v>0</v>
      </c>
      <c r="M1305" s="28">
        <v>0</v>
      </c>
      <c r="N1305" s="28">
        <v>0</v>
      </c>
      <c r="O1305" s="28">
        <v>0</v>
      </c>
      <c r="P1305" s="28">
        <v>0</v>
      </c>
      <c r="Q1305" s="28">
        <v>0</v>
      </c>
      <c r="R1305" s="28">
        <v>0</v>
      </c>
      <c r="S1305" s="94">
        <v>0</v>
      </c>
      <c r="T1305" s="94">
        <f>_xlfn.XLOOKUP(B1305,'[3]Nur des jours'!$B:$B,'[3]Nur des jours'!$U:$U,"")</f>
        <v>0</v>
      </c>
      <c r="U1305" s="94">
        <v>0</v>
      </c>
      <c r="V1305" s="94">
        <v>0.72453222156589114</v>
      </c>
      <c r="W1305" s="94">
        <v>5.4040287301709608E-2</v>
      </c>
      <c r="X1305" s="94">
        <v>1.0564608641309463</v>
      </c>
      <c r="Y1305" s="94">
        <v>0</v>
      </c>
      <c r="Z1305" s="94">
        <v>0</v>
      </c>
      <c r="AA1305" s="94">
        <v>0</v>
      </c>
      <c r="AB1305" s="94">
        <v>0</v>
      </c>
      <c r="AC1305" s="94">
        <f>_xlfn.XLOOKUP(B1305,'[3]Nur des jours'!$B:$B,'[3]Nur des jours'!$N:$N,"")</f>
        <v>0</v>
      </c>
      <c r="AD1305" s="94">
        <v>0</v>
      </c>
      <c r="AE1305" s="94">
        <v>0</v>
      </c>
      <c r="AF1305" s="94">
        <v>0</v>
      </c>
      <c r="AG1305" s="94">
        <v>0</v>
      </c>
      <c r="AH1305" s="94">
        <v>0</v>
      </c>
      <c r="AI1305" s="49" t="s">
        <v>6659</v>
      </c>
      <c r="AJ1305" s="49"/>
      <c r="AK1305" s="48" t="str" cm="1">
        <f t="array" ref="AK1305">IFERROR(_xlfn.IFS(
AM1305="MPR ISSUE","PDH",
AM1305="BSS Hardware Issue","BSS",
AM1305="Sites strategiques, MLL, Pylone, etc.","ENVTECH",
AM1305="AKTIVCO DEFAUT GE &amp; POWER Cabinet","AKTIVCO",
AM1305="AKTIVCO Coupure ENEO &amp; Baisse de tension","AKTIVCO GRID ONLY",
AM1305="Coupure ENEO &amp; Baisse de tension","IHS GRID ONLY",
AM1305="Defaut GE &amp; POWER Cabinet","IHS",
AM1305="Sharing","Partners",
AM1305="Sites strategiques &amp; DataCenter","SST &amp; DC",
AM1305="Exclu","Exclu",
AM1305="SAT","SAT",
AM1305="SPARE-ISSUE","SPARE-ISSUE",
AM1305="Fiber CAmtel","TRANS_FO_CAMTEL",
AM1305="Fiber AOF","Fiber AOF",
AM1305="Projet OCM (HUAWEI)","TRAVAUX-HUAWEI",
AM1305="Projet OCM (NOKIA)","TRAVAUX-NOKIA",
AM1305="ACCESS-ISSUE","ACCESS-ISSUE",
AM1305="Projet OCM (ZTE, NOKIA, autres projets)","TRAVAUX OCM",
AM1305="No root CAuse","No root cause",
AM1305="ODU HS","PDH",
AM1305="IP &amp; VLAN","PDH",
AM1305="Warehouse HUAWEI","SPARE-ISSUE",
AM1305="SPARE-HS","SPARE-ISSUE",
AM1305="Power Telco","BSS",AM1305="no impacts","no impacts"
),"")</f>
        <v>no impacts</v>
      </c>
      <c r="AL1305" s="48" t="str" cm="1">
        <f t="array" ref="AL1305">IFERROR(_xlfn.IFS(
AM1305="MPR ISSUE","TX ISSUE",
AM1305="BSS Hardware Issue","RAN ISSUE",
AM1305="Sites strategiques, MLL, Pylone, etc.","ENVTECH",
AM1305="AKTIVCO DEFAUT GE &amp; POWER Cabinet","POWER ISSUE",
AM1305="AKTIVCO Coupure ENEO &amp; Baisse de tension","POWER ISSUE",
AM1305="Coupure ENEO &amp; Baisse de tension","POWER ISSUE",
AM1305="Defaut GE &amp; POWER Cabinet","POWER ISSUE",
AM1305="Sharing","POWER ISSUE",
AM1305="Sites strategiques &amp; DataCenter","POWER ISSUE",
AM1305="Exclu","Exclu",
AM1305="SAT","TX ISSUE",
AM1305="SPARE-ISSUE","SPARE-ISSUE",
AM1305="Fiber CAmtel","TX ISSUE",
AM1305="Fiber AOF","TX ISSUE",
AM1305="Projet OCM (HUAWEI)","TRAVAUX-HUAWEI",
AM1305="Projet OCM (NOKIA)","TRAVAUX -NOKIA",
AM1305="ACCESS-ISSUE","ACCESS-ISSUE",
AM1305="Projet OCM (ZTE, NOKIA, autres projets)","TRAVAUX OCM",
AM1305="No root CAuse","No root cause",
AM1305="ODU HS","TX ISSUE",
AM1305="IP &amp; VLAN","TX ISSUE",
AM1305="Warehouse HUAWEI","SPARE-ISSUE",
AM1305="SPARE-HS","SPARE-ISSUE",
AM1305="Power Telco","RAN ISSUE",AM1305="no impacts","no impacts"
),"")</f>
        <v>no impacts</v>
      </c>
      <c r="AM1305" s="67" t="s">
        <v>5605</v>
      </c>
      <c r="AN1305" s="48" t="str" cm="1">
        <f t="array" ref="AN1305">IFERROR(_xlfn.IFS(
AM1305="MPR ISSUE","ACTIVE",
AM1305="BSS Hardware Issue","ACTIVE",
AM1305="Sites strategiques, MLL, Pylone, etc.","PASSIVE",
AM1305="AKTIVCO DEFAUT GE &amp; POWER Cabinet","PASSIVE",
AM1305="AKTIVCO Coupure ENEO &amp; Baisse de tension","PASSIVE",
AM1305="Coupure ENEO &amp; Baisse de tension","PASSIVE",
AM1305="Defaut GE &amp; POWER Cabinet","PASSIVE",
AM1305="Sharing","PASSIVE",
AM1305="Sites strategiques &amp; DataCenter","PASSIVE",
AM1305="Exclu","Exclu",
AM1305="SAT","ACTIVE",
AM1305="SPARE-ISSUE","SPARE-ISSUE",
AM1305="Fiber CAmtel","ACTIVE",
AM1305="Fiber AOF","ACTIVE",
AM1305="Projet OCM (HUAWEI)","PLANNED WORKS",
AM1305="Projet OCM (NOKIA)","PLANNED WORKS",
AM1305="ACCESS-ISSUE","ACCESS-ISSUE",
AM1305="Projet OCM (ZTE, NOKIA, autres projets)","PLANNED WORKS",
AM1305="No root CAuse","No root cause",
AM1305="ODU HS","ACTIVE",
AM1305="IP &amp; VLAN","ACTIVE",
AM1305="Warehouse HUAWEI","SPARE-ISSUE",
AM1305="SPARE-HS","SPARE-ISSUE",
AM1305="Power Telco","ACTIVE", AM1305="no impacts","no impacts"
),"")</f>
        <v>no impacts</v>
      </c>
      <c r="AO1305" s="93" t="s">
        <v>5537</v>
      </c>
      <c r="AP1305" s="101" t="str">
        <f t="shared" si="38"/>
        <v>EXN_192</v>
      </c>
      <c r="AR1305" s="17" t="s">
        <v>5537</v>
      </c>
      <c r="AS1305" s="7" t="s">
        <v>5537</v>
      </c>
      <c r="AT1305" s="6"/>
      <c r="AU1305" s="7"/>
      <c r="AV1305" s="3" t="s">
        <v>5537</v>
      </c>
      <c r="AW1305" s="18" t="s">
        <v>5537</v>
      </c>
      <c r="AX1305" s="18" t="s">
        <v>5537</v>
      </c>
      <c r="AY1305" s="18" t="s">
        <v>5537</v>
      </c>
      <c r="AZ1305" s="18" t="s">
        <v>5537</v>
      </c>
      <c r="BA1305" s="18" t="s">
        <v>5537</v>
      </c>
      <c r="BB1305" s="18" t="s">
        <v>5537</v>
      </c>
      <c r="BC1305" s="18" t="s">
        <v>5537</v>
      </c>
      <c r="BD1305" s="18" t="s">
        <v>5537</v>
      </c>
      <c r="BE1305" s="18" t="s">
        <v>5537</v>
      </c>
      <c r="BF1305" s="18" t="s">
        <v>5537</v>
      </c>
      <c r="BG1305" s="18" t="s">
        <v>5537</v>
      </c>
      <c r="BH1305" s="18" t="s">
        <v>5537</v>
      </c>
      <c r="BI1305" s="9" t="s">
        <v>5537</v>
      </c>
      <c r="BJ1305" s="14"/>
      <c r="BK1305" s="14" t="s">
        <v>5537</v>
      </c>
      <c r="BL1305" s="14" t="str">
        <f>_xlfn.XLOOKUP(B1305,'[4]cell downs 18042026 17h'!$B:$B,'[4]cell downs 18042026 17h'!$B:$B,"")</f>
        <v/>
      </c>
      <c r="BM1305" s="14" t="str">
        <f>_xlfn.XLOOKUP(B1305,'[5]Cells Huawei 19042026 15h'!$B:$B,'[5]Cells Huawei 19042026 15h'!$B:$B,"")</f>
        <v/>
      </c>
      <c r="BN1305" s="9" t="str">
        <f>_xlfn.XLOOKUP(B1305,'[6]cells down 19042026 9H40'!$B:$B,'[6]cells down 19042026 9H40'!$B:$B,"")</f>
        <v/>
      </c>
      <c r="BO1305" s="9" t="s">
        <v>5537</v>
      </c>
      <c r="BP1305" s="9" t="s">
        <v>12</v>
      </c>
      <c r="BQ1305" s="115"/>
    </row>
    <row r="1306" spans="1:69" s="9" customFormat="1" ht="25.05" customHeight="1" x14ac:dyDescent="0.3">
      <c r="A1306" s="1" t="s">
        <v>3827</v>
      </c>
      <c r="B1306" s="8" t="s">
        <v>3828</v>
      </c>
      <c r="C1306" s="3" t="str">
        <f>_xlfn.XLOOKUP(B1306,'[1]daily break down'!$D:$D,'[1]daily break down'!$E:$E,"")</f>
        <v>Maroua</v>
      </c>
      <c r="D1306" s="1" t="s">
        <v>11</v>
      </c>
      <c r="E1306" s="1" t="s">
        <v>12</v>
      </c>
      <c r="F1306" s="3" t="s">
        <v>55</v>
      </c>
      <c r="G1306" s="1" t="s">
        <v>84</v>
      </c>
      <c r="H1306" s="32" t="str">
        <f>_xlfn.XLOOKUP(B1306,[2]CALCULATION!$B:$B,[2]CALCULATION!$H:$H,"")</f>
        <v>Huawei</v>
      </c>
      <c r="I1306" s="28">
        <v>0</v>
      </c>
      <c r="J1306" s="28">
        <v>0</v>
      </c>
      <c r="K1306" s="28">
        <v>0</v>
      </c>
      <c r="L1306" s="28">
        <v>0</v>
      </c>
      <c r="M1306" s="28">
        <v>0</v>
      </c>
      <c r="N1306" s="28">
        <v>0</v>
      </c>
      <c r="O1306" s="28">
        <v>0</v>
      </c>
      <c r="P1306" s="28">
        <v>0</v>
      </c>
      <c r="Q1306" s="28">
        <v>0</v>
      </c>
      <c r="R1306" s="28">
        <v>0.56465857952875431</v>
      </c>
      <c r="S1306" s="94">
        <v>0</v>
      </c>
      <c r="T1306" s="94">
        <f>_xlfn.XLOOKUP(B1306,'[3]Nur des jours'!$B:$B,'[3]Nur des jours'!$U:$U,"")</f>
        <v>0</v>
      </c>
      <c r="U1306" s="94">
        <v>0</v>
      </c>
      <c r="V1306" s="94">
        <v>0</v>
      </c>
      <c r="W1306" s="94">
        <v>0</v>
      </c>
      <c r="X1306" s="94">
        <v>1.0312242283118314</v>
      </c>
      <c r="Y1306" s="94">
        <v>0</v>
      </c>
      <c r="Z1306" s="94">
        <v>0</v>
      </c>
      <c r="AA1306" s="94">
        <v>0</v>
      </c>
      <c r="AB1306" s="94">
        <v>0</v>
      </c>
      <c r="AC1306" s="94">
        <f>_xlfn.XLOOKUP(B1306,'[3]Nur des jours'!$B:$B,'[3]Nur des jours'!$N:$N,"")</f>
        <v>0</v>
      </c>
      <c r="AD1306" s="94">
        <v>0</v>
      </c>
      <c r="AE1306" s="94">
        <v>0</v>
      </c>
      <c r="AF1306" s="94">
        <v>0</v>
      </c>
      <c r="AG1306" s="94">
        <v>0</v>
      </c>
      <c r="AH1306" s="94">
        <v>0</v>
      </c>
      <c r="AI1306" s="49" t="s">
        <v>5559</v>
      </c>
      <c r="AJ1306" s="49"/>
      <c r="AK1306" s="48" t="str" cm="1">
        <f t="array" ref="AK1306">IFERROR(_xlfn.IFS(
AM1306="MPR ISSUE","PDH",
AM1306="BSS Hardware Issue","BSS",
AM1306="Sites strategiques, MLL, Pylone, etc.","ENVTECH",
AM1306="AKTIVCO DEFAUT GE &amp; POWER Cabinet","AKTIVCO",
AM1306="AKTIVCO Coupure ENEO &amp; Baisse de tension","AKTIVCO GRID ONLY",
AM1306="Coupure ENEO &amp; Baisse de tension","IHS GRID ONLY",
AM1306="Defaut GE &amp; POWER Cabinet","IHS",
AM1306="Sharing","Partners",
AM1306="Sites strategiques &amp; DataCenter","SST &amp; DC",
AM1306="Exclu","Exclu",
AM1306="SAT","SAT",
AM1306="SPARE-ISSUE","SPARE-ISSUE",
AM1306="Fiber CAmtel","TRANS_FO_CAMTEL",
AM1306="Fiber AOF","Fiber AOF",
AM1306="Projet OCM (HUAWEI)","TRAVAUX-HUAWEI",
AM1306="Projet OCM (NOKIA)","TRAVAUX-NOKIA",
AM1306="ACCESS-ISSUE","ACCESS-ISSUE",
AM1306="Projet OCM (ZTE, NOKIA, autres projets)","TRAVAUX OCM",
AM1306="No root CAuse","No root cause",
AM1306="ODU HS","PDH",
AM1306="IP &amp; VLAN","PDH",
AM1306="Warehouse HUAWEI","SPARE-ISSUE",
AM1306="SPARE-HS","SPARE-ISSUE",
AM1306="Power Telco","BSS",AM1306="no impacts","no impacts"
),"")</f>
        <v>no impacts</v>
      </c>
      <c r="AL1306" s="48" t="str" cm="1">
        <f t="array" ref="AL1306">IFERROR(_xlfn.IFS(
AM1306="MPR ISSUE","TX ISSUE",
AM1306="BSS Hardware Issue","RAN ISSUE",
AM1306="Sites strategiques, MLL, Pylone, etc.","ENVTECH",
AM1306="AKTIVCO DEFAUT GE &amp; POWER Cabinet","POWER ISSUE",
AM1306="AKTIVCO Coupure ENEO &amp; Baisse de tension","POWER ISSUE",
AM1306="Coupure ENEO &amp; Baisse de tension","POWER ISSUE",
AM1306="Defaut GE &amp; POWER Cabinet","POWER ISSUE",
AM1306="Sharing","POWER ISSUE",
AM1306="Sites strategiques &amp; DataCenter","POWER ISSUE",
AM1306="Exclu","Exclu",
AM1306="SAT","TX ISSUE",
AM1306="SPARE-ISSUE","SPARE-ISSUE",
AM1306="Fiber CAmtel","TX ISSUE",
AM1306="Fiber AOF","TX ISSUE",
AM1306="Projet OCM (HUAWEI)","TRAVAUX-HUAWEI",
AM1306="Projet OCM (NOKIA)","TRAVAUX -NOKIA",
AM1306="ACCESS-ISSUE","ACCESS-ISSUE",
AM1306="Projet OCM (ZTE, NOKIA, autres projets)","TRAVAUX OCM",
AM1306="No root CAuse","No root cause",
AM1306="ODU HS","TX ISSUE",
AM1306="IP &amp; VLAN","TX ISSUE",
AM1306="Warehouse HUAWEI","SPARE-ISSUE",
AM1306="SPARE-HS","SPARE-ISSUE",
AM1306="Power Telco","RAN ISSUE",AM1306="no impacts","no impacts"
),"")</f>
        <v>no impacts</v>
      </c>
      <c r="AM1306" s="67" t="s">
        <v>5605</v>
      </c>
      <c r="AN1306" s="48" t="str" cm="1">
        <f t="array" ref="AN1306">IFERROR(_xlfn.IFS(
AM1306="MPR ISSUE","ACTIVE",
AM1306="BSS Hardware Issue","ACTIVE",
AM1306="Sites strategiques, MLL, Pylone, etc.","PASSIVE",
AM1306="AKTIVCO DEFAUT GE &amp; POWER Cabinet","PASSIVE",
AM1306="AKTIVCO Coupure ENEO &amp; Baisse de tension","PASSIVE",
AM1306="Coupure ENEO &amp; Baisse de tension","PASSIVE",
AM1306="Defaut GE &amp; POWER Cabinet","PASSIVE",
AM1306="Sharing","PASSIVE",
AM1306="Sites strategiques &amp; DataCenter","PASSIVE",
AM1306="Exclu","Exclu",
AM1306="SAT","ACTIVE",
AM1306="SPARE-ISSUE","SPARE-ISSUE",
AM1306="Fiber CAmtel","ACTIVE",
AM1306="Fiber AOF","ACTIVE",
AM1306="Projet OCM (HUAWEI)","PLANNED WORKS",
AM1306="Projet OCM (NOKIA)","PLANNED WORKS",
AM1306="ACCESS-ISSUE","ACCESS-ISSUE",
AM1306="Projet OCM (ZTE, NOKIA, autres projets)","PLANNED WORKS",
AM1306="No root CAuse","No root cause",
AM1306="ODU HS","ACTIVE",
AM1306="IP &amp; VLAN","ACTIVE",
AM1306="Warehouse HUAWEI","SPARE-ISSUE",
AM1306="SPARE-HS","SPARE-ISSUE",
AM1306="Power Telco","ACTIVE", AM1306="no impacts","no impacts"
),"")</f>
        <v>no impacts</v>
      </c>
      <c r="AO1306" s="93" t="s">
        <v>5537</v>
      </c>
      <c r="AP1306" s="101" t="str">
        <f t="shared" ref="AP1306:AP1337" si="39">B1306</f>
        <v>EXN_170</v>
      </c>
      <c r="AR1306" s="17" t="s">
        <v>5537</v>
      </c>
      <c r="AS1306" s="7" t="s">
        <v>5537</v>
      </c>
      <c r="AT1306" s="6"/>
      <c r="AU1306" s="7"/>
      <c r="AV1306" s="3" t="s">
        <v>5537</v>
      </c>
      <c r="AW1306" s="18" t="s">
        <v>5537</v>
      </c>
      <c r="AX1306" s="18" t="s">
        <v>5537</v>
      </c>
      <c r="AY1306" s="18" t="s">
        <v>5537</v>
      </c>
      <c r="AZ1306" s="18" t="s">
        <v>5537</v>
      </c>
      <c r="BA1306" s="18" t="s">
        <v>5537</v>
      </c>
      <c r="BB1306" s="18" t="s">
        <v>5537</v>
      </c>
      <c r="BC1306" s="18" t="s">
        <v>5537</v>
      </c>
      <c r="BD1306" s="18" t="s">
        <v>5537</v>
      </c>
      <c r="BE1306" s="18" t="s">
        <v>5537</v>
      </c>
      <c r="BF1306" s="18" t="s">
        <v>5537</v>
      </c>
      <c r="BG1306" s="18" t="s">
        <v>5537</v>
      </c>
      <c r="BH1306" s="18" t="s">
        <v>5537</v>
      </c>
      <c r="BI1306" s="9" t="s">
        <v>5537</v>
      </c>
      <c r="BJ1306" s="14"/>
      <c r="BK1306" s="14" t="s">
        <v>5537</v>
      </c>
      <c r="BL1306" s="14" t="str">
        <f>_xlfn.XLOOKUP(B1306,'[4]cell downs 18042026 17h'!$B:$B,'[4]cell downs 18042026 17h'!$B:$B,"")</f>
        <v/>
      </c>
      <c r="BM1306" s="14" t="str">
        <f>_xlfn.XLOOKUP(B1306,'[5]Cells Huawei 19042026 15h'!$B:$B,'[5]Cells Huawei 19042026 15h'!$B:$B,"")</f>
        <v/>
      </c>
      <c r="BN1306" s="9" t="str">
        <f>_xlfn.XLOOKUP(B1306,'[6]cells down 19042026 9H40'!$B:$B,'[6]cells down 19042026 9H40'!$B:$B,"")</f>
        <v/>
      </c>
      <c r="BO1306" s="9" t="s">
        <v>3828</v>
      </c>
      <c r="BP1306" s="9" t="s">
        <v>302</v>
      </c>
      <c r="BQ1306" s="115"/>
    </row>
    <row r="1307" spans="1:69" s="9" customFormat="1" x14ac:dyDescent="0.3">
      <c r="A1307" s="1" t="s">
        <v>5145</v>
      </c>
      <c r="B1307" s="8" t="s">
        <v>5146</v>
      </c>
      <c r="C1307" s="3" t="str">
        <f>_xlfn.XLOOKUP(B1307,'[1]daily break down'!$D:$D,'[1]daily break down'!$E:$E,"")</f>
        <v>OUEST</v>
      </c>
      <c r="D1307" s="1" t="s">
        <v>11</v>
      </c>
      <c r="E1307" s="1" t="s">
        <v>12</v>
      </c>
      <c r="F1307" s="3" t="s">
        <v>102</v>
      </c>
      <c r="G1307" s="1" t="s">
        <v>5145</v>
      </c>
      <c r="H1307" s="32" t="str">
        <f>_xlfn.XLOOKUP(B1307,[2]CALCULATION!$B:$B,[2]CALCULATION!$H:$H,"")</f>
        <v>Huawei</v>
      </c>
      <c r="I1307" s="28">
        <v>0</v>
      </c>
      <c r="J1307" s="28">
        <v>0</v>
      </c>
      <c r="K1307" s="28">
        <v>0</v>
      </c>
      <c r="L1307" s="28">
        <v>0</v>
      </c>
      <c r="M1307" s="28">
        <v>0</v>
      </c>
      <c r="N1307" s="28">
        <v>0</v>
      </c>
      <c r="O1307" s="28">
        <v>0</v>
      </c>
      <c r="P1307" s="28">
        <v>0</v>
      </c>
      <c r="Q1307" s="28">
        <v>0</v>
      </c>
      <c r="R1307" s="28">
        <v>0</v>
      </c>
      <c r="S1307" s="94">
        <v>0</v>
      </c>
      <c r="T1307" s="94">
        <f>_xlfn.XLOOKUP(B1307,'[3]Nur des jours'!$B:$B,'[3]Nur des jours'!$U:$U,"")</f>
        <v>0</v>
      </c>
      <c r="U1307" s="94">
        <v>0</v>
      </c>
      <c r="V1307" s="94">
        <v>0</v>
      </c>
      <c r="W1307" s="94">
        <v>1.6693633305082565</v>
      </c>
      <c r="X1307" s="94">
        <v>0.87106522502161599</v>
      </c>
      <c r="Y1307" s="94">
        <v>0</v>
      </c>
      <c r="Z1307" s="94">
        <v>0</v>
      </c>
      <c r="AA1307" s="94">
        <v>0</v>
      </c>
      <c r="AB1307" s="94">
        <v>0</v>
      </c>
      <c r="AC1307" s="94">
        <f>_xlfn.XLOOKUP(B1307,'[3]Nur des jours'!$B:$B,'[3]Nur des jours'!$N:$N,"")</f>
        <v>0</v>
      </c>
      <c r="AD1307" s="94">
        <v>0</v>
      </c>
      <c r="AE1307" s="94">
        <v>0</v>
      </c>
      <c r="AF1307" s="94">
        <v>0</v>
      </c>
      <c r="AG1307" s="94">
        <v>0</v>
      </c>
      <c r="AH1307" s="94">
        <v>0</v>
      </c>
      <c r="AI1307" s="49" t="s">
        <v>5559</v>
      </c>
      <c r="AJ1307" s="49"/>
      <c r="AK1307" s="48" t="str" cm="1">
        <f t="array" ref="AK1307">IFERROR(_xlfn.IFS(
AM1307="MPR ISSUE","PDH",
AM1307="BSS Hardware Issue","BSS",
AM1307="Sites strategiques, MLL, Pylone, etc.","ENVTECH",
AM1307="AKTIVCO DEFAUT GE &amp; POWER Cabinet","AKTIVCO",
AM1307="AKTIVCO Coupure ENEO &amp; Baisse de tension","AKTIVCO GRID ONLY",
AM1307="Coupure ENEO &amp; Baisse de tension","IHS GRID ONLY",
AM1307="Defaut GE &amp; POWER Cabinet","IHS",
AM1307="Sharing","Partners",
AM1307="Sites strategiques &amp; DataCenter","SST &amp; DC",
AM1307="Exclu","Exclu",
AM1307="SAT","SAT",
AM1307="SPARE-ISSUE","SPARE-ISSUE",
AM1307="Fiber CAmtel","TRANS_FO_CAMTEL",
AM1307="Fiber AOF","Fiber AOF",
AM1307="Projet OCM (HUAWEI)","TRAVAUX-HUAWEI",
AM1307="Projet OCM (NOKIA)","TRAVAUX-NOKIA",
AM1307="ACCESS-ISSUE","ACCESS-ISSUE",
AM1307="Projet OCM (ZTE, NOKIA, autres projets)","TRAVAUX OCM",
AM1307="No root CAuse","No root cause",
AM1307="ODU HS","PDH",
AM1307="IP &amp; VLAN","PDH",
AM1307="Warehouse HUAWEI","SPARE-ISSUE",
AM1307="SPARE-HS","SPARE-ISSUE",
AM1307="Power Telco","BSS",AM1307="no impacts","no impacts"
),"")</f>
        <v>no impacts</v>
      </c>
      <c r="AL1307" s="48" t="str" cm="1">
        <f t="array" ref="AL1307">IFERROR(_xlfn.IFS(
AM1307="MPR ISSUE","TX ISSUE",
AM1307="BSS Hardware Issue","RAN ISSUE",
AM1307="Sites strategiques, MLL, Pylone, etc.","ENVTECH",
AM1307="AKTIVCO DEFAUT GE &amp; POWER Cabinet","POWER ISSUE",
AM1307="AKTIVCO Coupure ENEO &amp; Baisse de tension","POWER ISSUE",
AM1307="Coupure ENEO &amp; Baisse de tension","POWER ISSUE",
AM1307="Defaut GE &amp; POWER Cabinet","POWER ISSUE",
AM1307="Sharing","POWER ISSUE",
AM1307="Sites strategiques &amp; DataCenter","POWER ISSUE",
AM1307="Exclu","Exclu",
AM1307="SAT","TX ISSUE",
AM1307="SPARE-ISSUE","SPARE-ISSUE",
AM1307="Fiber CAmtel","TX ISSUE",
AM1307="Fiber AOF","TX ISSUE",
AM1307="Projet OCM (HUAWEI)","TRAVAUX-HUAWEI",
AM1307="Projet OCM (NOKIA)","TRAVAUX -NOKIA",
AM1307="ACCESS-ISSUE","ACCESS-ISSUE",
AM1307="Projet OCM (ZTE, NOKIA, autres projets)","TRAVAUX OCM",
AM1307="No root CAuse","No root cause",
AM1307="ODU HS","TX ISSUE",
AM1307="IP &amp; VLAN","TX ISSUE",
AM1307="Warehouse HUAWEI","SPARE-ISSUE",
AM1307="SPARE-HS","SPARE-ISSUE",
AM1307="Power Telco","RAN ISSUE",AM1307="no impacts","no impacts"
),"")</f>
        <v>no impacts</v>
      </c>
      <c r="AM1307" s="67" t="s">
        <v>5605</v>
      </c>
      <c r="AN1307" s="48" t="str" cm="1">
        <f t="array" ref="AN1307">IFERROR(_xlfn.IFS(
AM1307="MPR ISSUE","ACTIVE",
AM1307="BSS Hardware Issue","ACTIVE",
AM1307="Sites strategiques, MLL, Pylone, etc.","PASSIVE",
AM1307="AKTIVCO DEFAUT GE &amp; POWER Cabinet","PASSIVE",
AM1307="AKTIVCO Coupure ENEO &amp; Baisse de tension","PASSIVE",
AM1307="Coupure ENEO &amp; Baisse de tension","PASSIVE",
AM1307="Defaut GE &amp; POWER Cabinet","PASSIVE",
AM1307="Sharing","PASSIVE",
AM1307="Sites strategiques &amp; DataCenter","PASSIVE",
AM1307="Exclu","Exclu",
AM1307="SAT","ACTIVE",
AM1307="SPARE-ISSUE","SPARE-ISSUE",
AM1307="Fiber CAmtel","ACTIVE",
AM1307="Fiber AOF","ACTIVE",
AM1307="Projet OCM (HUAWEI)","PLANNED WORKS",
AM1307="Projet OCM (NOKIA)","PLANNED WORKS",
AM1307="ACCESS-ISSUE","ACCESS-ISSUE",
AM1307="Projet OCM (ZTE, NOKIA, autres projets)","PLANNED WORKS",
AM1307="No root CAuse","No root cause",
AM1307="ODU HS","ACTIVE",
AM1307="IP &amp; VLAN","ACTIVE",
AM1307="Warehouse HUAWEI","SPARE-ISSUE",
AM1307="SPARE-HS","SPARE-ISSUE",
AM1307="Power Telco","ACTIVE", AM1307="no impacts","no impacts"
),"")</f>
        <v>no impacts</v>
      </c>
      <c r="AO1307" s="93" t="s">
        <v>5537</v>
      </c>
      <c r="AP1307" s="101" t="str">
        <f t="shared" si="39"/>
        <v>OST_207</v>
      </c>
      <c r="AR1307" s="17" t="s">
        <v>5537</v>
      </c>
      <c r="AS1307" s="7" t="s">
        <v>5537</v>
      </c>
      <c r="AT1307" s="6"/>
      <c r="AU1307" s="7"/>
      <c r="AV1307" s="3" t="s">
        <v>5537</v>
      </c>
      <c r="AW1307" s="18" t="s">
        <v>5537</v>
      </c>
      <c r="AX1307" s="18" t="s">
        <v>5537</v>
      </c>
      <c r="AY1307" s="18" t="s">
        <v>5537</v>
      </c>
      <c r="AZ1307" s="18" t="s">
        <v>5537</v>
      </c>
      <c r="BA1307" s="18" t="s">
        <v>5537</v>
      </c>
      <c r="BB1307" s="18" t="s">
        <v>5537</v>
      </c>
      <c r="BC1307" s="18" t="s">
        <v>5537</v>
      </c>
      <c r="BD1307" s="18" t="s">
        <v>5537</v>
      </c>
      <c r="BE1307" s="18" t="s">
        <v>5537</v>
      </c>
      <c r="BF1307" s="18" t="s">
        <v>5537</v>
      </c>
      <c r="BG1307" s="18" t="s">
        <v>5537</v>
      </c>
      <c r="BH1307" s="18" t="s">
        <v>5537</v>
      </c>
      <c r="BI1307" s="9" t="s">
        <v>5537</v>
      </c>
      <c r="BJ1307" s="14"/>
      <c r="BK1307" s="14" t="s">
        <v>5537</v>
      </c>
      <c r="BL1307" s="14" t="str">
        <f>_xlfn.XLOOKUP(B1307,'[4]cell downs 18042026 17h'!$B:$B,'[4]cell downs 18042026 17h'!$B:$B,"")</f>
        <v/>
      </c>
      <c r="BM1307" s="14" t="str">
        <f>_xlfn.XLOOKUP(B1307,'[5]Cells Huawei 19042026 15h'!$B:$B,'[5]Cells Huawei 19042026 15h'!$B:$B,"")</f>
        <v/>
      </c>
      <c r="BN1307" s="9" t="str">
        <f>_xlfn.XLOOKUP(B1307,'[6]cells down 19042026 9H40'!$B:$B,'[6]cells down 19042026 9H40'!$B:$B,"")</f>
        <v/>
      </c>
      <c r="BO1307" s="9" t="s">
        <v>5146</v>
      </c>
      <c r="BP1307" s="9" t="s">
        <v>5537</v>
      </c>
      <c r="BQ1307" s="115"/>
    </row>
    <row r="1308" spans="1:69" s="9" customFormat="1" x14ac:dyDescent="0.3">
      <c r="A1308" s="1" t="s">
        <v>2840</v>
      </c>
      <c r="B1308" s="8" t="s">
        <v>2841</v>
      </c>
      <c r="C1308" s="3" t="str">
        <f>_xlfn.XLOOKUP(B1308,'[1]daily break down'!$D:$D,'[1]daily break down'!$E:$E,"")</f>
        <v>NORD</v>
      </c>
      <c r="D1308" s="1" t="s">
        <v>11</v>
      </c>
      <c r="E1308" s="1" t="s">
        <v>12</v>
      </c>
      <c r="F1308" s="3" t="s">
        <v>23</v>
      </c>
      <c r="G1308" s="1" t="s">
        <v>2842</v>
      </c>
      <c r="H1308" s="32" t="str">
        <f>_xlfn.XLOOKUP(B1308,[2]CALCULATION!$B:$B,[2]CALCULATION!$H:$H,"")</f>
        <v>HUAWEI</v>
      </c>
      <c r="I1308" s="28">
        <v>0</v>
      </c>
      <c r="J1308" s="28">
        <v>0</v>
      </c>
      <c r="K1308" s="28">
        <v>0</v>
      </c>
      <c r="L1308" s="28">
        <v>0</v>
      </c>
      <c r="M1308" s="28">
        <v>0</v>
      </c>
      <c r="N1308" s="28">
        <v>0</v>
      </c>
      <c r="O1308" s="28">
        <v>0</v>
      </c>
      <c r="P1308" s="28">
        <v>0</v>
      </c>
      <c r="Q1308" s="28">
        <v>0</v>
      </c>
      <c r="R1308" s="28">
        <v>0</v>
      </c>
      <c r="S1308" s="94">
        <v>0</v>
      </c>
      <c r="T1308" s="94">
        <f>_xlfn.XLOOKUP(B1308,'[3]Nur des jours'!$B:$B,'[3]Nur des jours'!$U:$U,"")</f>
        <v>0</v>
      </c>
      <c r="U1308" s="94">
        <v>0</v>
      </c>
      <c r="V1308" s="94">
        <v>0</v>
      </c>
      <c r="W1308" s="94">
        <v>0</v>
      </c>
      <c r="X1308" s="94">
        <v>0.83535939823018956</v>
      </c>
      <c r="Y1308" s="94">
        <v>0</v>
      </c>
      <c r="Z1308" s="94">
        <v>0</v>
      </c>
      <c r="AA1308" s="94">
        <v>0</v>
      </c>
      <c r="AB1308" s="94">
        <v>0</v>
      </c>
      <c r="AC1308" s="94">
        <f>_xlfn.XLOOKUP(B1308,'[3]Nur des jours'!$B:$B,'[3]Nur des jours'!$N:$N,"")</f>
        <v>0</v>
      </c>
      <c r="AD1308" s="94">
        <v>0</v>
      </c>
      <c r="AE1308" s="94">
        <v>0</v>
      </c>
      <c r="AF1308" s="94">
        <v>0</v>
      </c>
      <c r="AG1308" s="94">
        <v>0</v>
      </c>
      <c r="AH1308" s="94">
        <v>0</v>
      </c>
      <c r="AI1308" s="49" t="s">
        <v>5559</v>
      </c>
      <c r="AJ1308" s="49"/>
      <c r="AK1308" s="48" t="str" cm="1">
        <f t="array" ref="AK1308">IFERROR(_xlfn.IFS(
AM1308="MPR ISSUE","PDH",
AM1308="BSS Hardware Issue","BSS",
AM1308="Sites strategiques, MLL, Pylone, etc.","ENVTECH",
AM1308="AKTIVCO DEFAUT GE &amp; POWER Cabinet","AKTIVCO",
AM1308="AKTIVCO Coupure ENEO &amp; Baisse de tension","AKTIVCO GRID ONLY",
AM1308="Coupure ENEO &amp; Baisse de tension","IHS GRID ONLY",
AM1308="Defaut GE &amp; POWER Cabinet","IHS",
AM1308="Sharing","Partners",
AM1308="Sites strategiques &amp; DataCenter","SST &amp; DC",
AM1308="Exclu","Exclu",
AM1308="SAT","SAT",
AM1308="SPARE-ISSUE","SPARE-ISSUE",
AM1308="Fiber CAmtel","TRANS_FO_CAMTEL",
AM1308="Fiber AOF","Fiber AOF",
AM1308="Projet OCM (HUAWEI)","TRAVAUX-HUAWEI",
AM1308="Projet OCM (NOKIA)","TRAVAUX-NOKIA",
AM1308="ACCESS-ISSUE","ACCESS-ISSUE",
AM1308="Projet OCM (ZTE, NOKIA, autres projets)","TRAVAUX OCM",
AM1308="No root CAuse","No root cause",
AM1308="ODU HS","PDH",
AM1308="IP &amp; VLAN","PDH",
AM1308="Warehouse HUAWEI","SPARE-ISSUE",
AM1308="SPARE-HS","SPARE-ISSUE",
AM1308="Power Telco","BSS",AM1308="no impacts","no impacts"
),"")</f>
        <v>no impacts</v>
      </c>
      <c r="AL1308" s="48" t="str" cm="1">
        <f t="array" ref="AL1308">IFERROR(_xlfn.IFS(
AM1308="MPR ISSUE","TX ISSUE",
AM1308="BSS Hardware Issue","RAN ISSUE",
AM1308="Sites strategiques, MLL, Pylone, etc.","ENVTECH",
AM1308="AKTIVCO DEFAUT GE &amp; POWER Cabinet","POWER ISSUE",
AM1308="AKTIVCO Coupure ENEO &amp; Baisse de tension","POWER ISSUE",
AM1308="Coupure ENEO &amp; Baisse de tension","POWER ISSUE",
AM1308="Defaut GE &amp; POWER Cabinet","POWER ISSUE",
AM1308="Sharing","POWER ISSUE",
AM1308="Sites strategiques &amp; DataCenter","POWER ISSUE",
AM1308="Exclu","Exclu",
AM1308="SAT","TX ISSUE",
AM1308="SPARE-ISSUE","SPARE-ISSUE",
AM1308="Fiber CAmtel","TX ISSUE",
AM1308="Fiber AOF","TX ISSUE",
AM1308="Projet OCM (HUAWEI)","TRAVAUX-HUAWEI",
AM1308="Projet OCM (NOKIA)","TRAVAUX -NOKIA",
AM1308="ACCESS-ISSUE","ACCESS-ISSUE",
AM1308="Projet OCM (ZTE, NOKIA, autres projets)","TRAVAUX OCM",
AM1308="No root CAuse","No root cause",
AM1308="ODU HS","TX ISSUE",
AM1308="IP &amp; VLAN","TX ISSUE",
AM1308="Warehouse HUAWEI","SPARE-ISSUE",
AM1308="SPARE-HS","SPARE-ISSUE",
AM1308="Power Telco","RAN ISSUE",AM1308="no impacts","no impacts"
),"")</f>
        <v>no impacts</v>
      </c>
      <c r="AM1308" s="67" t="s">
        <v>5605</v>
      </c>
      <c r="AN1308" s="48" t="str" cm="1">
        <f t="array" ref="AN1308">IFERROR(_xlfn.IFS(
AM1308="MPR ISSUE","ACTIVE",
AM1308="BSS Hardware Issue","ACTIVE",
AM1308="Sites strategiques, MLL, Pylone, etc.","PASSIVE",
AM1308="AKTIVCO DEFAUT GE &amp; POWER Cabinet","PASSIVE",
AM1308="AKTIVCO Coupure ENEO &amp; Baisse de tension","PASSIVE",
AM1308="Coupure ENEO &amp; Baisse de tension","PASSIVE",
AM1308="Defaut GE &amp; POWER Cabinet","PASSIVE",
AM1308="Sharing","PASSIVE",
AM1308="Sites strategiques &amp; DataCenter","PASSIVE",
AM1308="Exclu","Exclu",
AM1308="SAT","ACTIVE",
AM1308="SPARE-ISSUE","SPARE-ISSUE",
AM1308="Fiber CAmtel","ACTIVE",
AM1308="Fiber AOF","ACTIVE",
AM1308="Projet OCM (HUAWEI)","PLANNED WORKS",
AM1308="Projet OCM (NOKIA)","PLANNED WORKS",
AM1308="ACCESS-ISSUE","ACCESS-ISSUE",
AM1308="Projet OCM (ZTE, NOKIA, autres projets)","PLANNED WORKS",
AM1308="No root CAuse","No root cause",
AM1308="ODU HS","ACTIVE",
AM1308="IP &amp; VLAN","ACTIVE",
AM1308="Warehouse HUAWEI","SPARE-ISSUE",
AM1308="SPARE-HS","SPARE-ISSUE",
AM1308="Power Telco","ACTIVE", AM1308="no impacts","no impacts"
),"")</f>
        <v>no impacts</v>
      </c>
      <c r="AO1308" s="93" t="s">
        <v>5537</v>
      </c>
      <c r="AP1308" s="101" t="str">
        <f t="shared" si="39"/>
        <v>NRD_119</v>
      </c>
      <c r="AR1308" s="17" t="s">
        <v>5537</v>
      </c>
      <c r="AS1308" s="7" t="s">
        <v>5537</v>
      </c>
      <c r="AT1308" s="6"/>
      <c r="AU1308" s="7"/>
      <c r="AV1308" s="3" t="s">
        <v>5537</v>
      </c>
      <c r="AW1308" s="18" t="s">
        <v>5537</v>
      </c>
      <c r="AX1308" s="18" t="s">
        <v>5537</v>
      </c>
      <c r="AY1308" s="18" t="s">
        <v>5537</v>
      </c>
      <c r="AZ1308" s="18" t="s">
        <v>5537</v>
      </c>
      <c r="BA1308" s="18" t="s">
        <v>5537</v>
      </c>
      <c r="BB1308" s="18" t="s">
        <v>5537</v>
      </c>
      <c r="BC1308" s="18" t="s">
        <v>5537</v>
      </c>
      <c r="BD1308" s="18" t="s">
        <v>5537</v>
      </c>
      <c r="BE1308" s="18" t="s">
        <v>5537</v>
      </c>
      <c r="BF1308" s="18" t="s">
        <v>5537</v>
      </c>
      <c r="BG1308" s="18" t="s">
        <v>5537</v>
      </c>
      <c r="BH1308" s="18" t="s">
        <v>5537</v>
      </c>
      <c r="BI1308" s="9" t="s">
        <v>5537</v>
      </c>
      <c r="BJ1308" s="14"/>
      <c r="BK1308" s="14" t="s">
        <v>5537</v>
      </c>
      <c r="BL1308" s="14" t="str">
        <f>_xlfn.XLOOKUP(B1308,'[4]cell downs 18042026 17h'!$B:$B,'[4]cell downs 18042026 17h'!$B:$B,"")</f>
        <v/>
      </c>
      <c r="BM1308" s="14" t="str">
        <f>_xlfn.XLOOKUP(B1308,'[5]Cells Huawei 19042026 15h'!$B:$B,'[5]Cells Huawei 19042026 15h'!$B:$B,"")</f>
        <v/>
      </c>
      <c r="BN1308" s="9" t="str">
        <f>_xlfn.XLOOKUP(B1308,'[6]cells down 19042026 9H40'!$B:$B,'[6]cells down 19042026 9H40'!$B:$B,"")</f>
        <v/>
      </c>
      <c r="BO1308" s="9" t="s">
        <v>2841</v>
      </c>
      <c r="BP1308" s="9" t="s">
        <v>5537</v>
      </c>
      <c r="BQ1308" s="115"/>
    </row>
    <row r="1309" spans="1:69" s="9" customFormat="1" x14ac:dyDescent="0.3">
      <c r="A1309" s="1" t="s">
        <v>1109</v>
      </c>
      <c r="B1309" s="8" t="s">
        <v>1110</v>
      </c>
      <c r="C1309" s="3" t="str">
        <f>_xlfn.XLOOKUP(B1309,'[1]daily break down'!$D:$D,'[1]daily break down'!$E:$E,"")</f>
        <v>Maroua</v>
      </c>
      <c r="D1309" s="1" t="s">
        <v>11</v>
      </c>
      <c r="E1309" s="1" t="s">
        <v>12</v>
      </c>
      <c r="F1309" s="3" t="s">
        <v>55</v>
      </c>
      <c r="G1309" s="1" t="s">
        <v>84</v>
      </c>
      <c r="H1309" s="32" t="str">
        <f>_xlfn.XLOOKUP(B1309,[2]CALCULATION!$B:$B,[2]CALCULATION!$H:$H,"")</f>
        <v>Huawei</v>
      </c>
      <c r="I1309" s="28">
        <v>0.59535274931299276</v>
      </c>
      <c r="J1309" s="28">
        <v>7.874187077130293E-2</v>
      </c>
      <c r="K1309" s="28">
        <v>0</v>
      </c>
      <c r="L1309" s="28">
        <v>0</v>
      </c>
      <c r="M1309" s="28">
        <v>0</v>
      </c>
      <c r="N1309" s="28">
        <v>0</v>
      </c>
      <c r="O1309" s="28">
        <v>0</v>
      </c>
      <c r="P1309" s="28">
        <v>8.9175391586979543E-5</v>
      </c>
      <c r="Q1309" s="28">
        <v>0</v>
      </c>
      <c r="R1309" s="28">
        <v>0.56694146955338098</v>
      </c>
      <c r="S1309" s="94">
        <v>0.18511027785625211</v>
      </c>
      <c r="T1309" s="94">
        <f>_xlfn.XLOOKUP(B1309,'[3]Nur des jours'!$B:$B,'[3]Nur des jours'!$U:$U,"")</f>
        <v>0</v>
      </c>
      <c r="U1309" s="94">
        <v>9.861014801688199E-2</v>
      </c>
      <c r="V1309" s="94">
        <v>0</v>
      </c>
      <c r="W1309" s="94">
        <v>0</v>
      </c>
      <c r="X1309" s="94">
        <v>0.77413157436656943</v>
      </c>
      <c r="Y1309" s="94">
        <v>0</v>
      </c>
      <c r="Z1309" s="94">
        <v>0</v>
      </c>
      <c r="AA1309" s="94">
        <v>0</v>
      </c>
      <c r="AB1309" s="94">
        <v>0</v>
      </c>
      <c r="AC1309" s="94">
        <f>_xlfn.XLOOKUP(B1309,'[3]Nur des jours'!$B:$B,'[3]Nur des jours'!$N:$N,"")</f>
        <v>0</v>
      </c>
      <c r="AD1309" s="94">
        <v>0</v>
      </c>
      <c r="AE1309" s="94">
        <v>0</v>
      </c>
      <c r="AF1309" s="94">
        <v>0</v>
      </c>
      <c r="AG1309" s="94">
        <v>0</v>
      </c>
      <c r="AH1309" s="94">
        <v>0</v>
      </c>
      <c r="AI1309" s="49" t="s">
        <v>5559</v>
      </c>
      <c r="AJ1309" s="49"/>
      <c r="AK1309" s="48" t="str" cm="1">
        <f t="array" ref="AK1309">IFERROR(_xlfn.IFS(
AM1309="MPR ISSUE","PDH",
AM1309="BSS Hardware Issue","BSS",
AM1309="Sites strategiques, MLL, Pylone, etc.","ENVTECH",
AM1309="AKTIVCO DEFAUT GE &amp; POWER Cabinet","AKTIVCO",
AM1309="AKTIVCO Coupure ENEO &amp; Baisse de tension","AKTIVCO GRID ONLY",
AM1309="Coupure ENEO &amp; Baisse de tension","IHS GRID ONLY",
AM1309="Defaut GE &amp; POWER Cabinet","IHS",
AM1309="Sharing","Partners",
AM1309="Sites strategiques &amp; DataCenter","SST &amp; DC",
AM1309="Exclu","Exclu",
AM1309="SAT","SAT",
AM1309="SPARE-ISSUE","SPARE-ISSUE",
AM1309="Fiber CAmtel","TRANS_FO_CAMTEL",
AM1309="Fiber AOF","Fiber AOF",
AM1309="Projet OCM (HUAWEI)","TRAVAUX-HUAWEI",
AM1309="Projet OCM (NOKIA)","TRAVAUX-NOKIA",
AM1309="ACCESS-ISSUE","ACCESS-ISSUE",
AM1309="Projet OCM (ZTE, NOKIA, autres projets)","TRAVAUX OCM",
AM1309="No root CAuse","No root cause",
AM1309="ODU HS","PDH",
AM1309="IP &amp; VLAN","PDH",
AM1309="Warehouse HUAWEI","SPARE-ISSUE",
AM1309="SPARE-HS","SPARE-ISSUE",
AM1309="Power Telco","BSS",AM1309="no impacts","no impacts"
),"")</f>
        <v>no impacts</v>
      </c>
      <c r="AL1309" s="48" t="str" cm="1">
        <f t="array" ref="AL1309">IFERROR(_xlfn.IFS(
AM1309="MPR ISSUE","TX ISSUE",
AM1309="BSS Hardware Issue","RAN ISSUE",
AM1309="Sites strategiques, MLL, Pylone, etc.","ENVTECH",
AM1309="AKTIVCO DEFAUT GE &amp; POWER Cabinet","POWER ISSUE",
AM1309="AKTIVCO Coupure ENEO &amp; Baisse de tension","POWER ISSUE",
AM1309="Coupure ENEO &amp; Baisse de tension","POWER ISSUE",
AM1309="Defaut GE &amp; POWER Cabinet","POWER ISSUE",
AM1309="Sharing","POWER ISSUE",
AM1309="Sites strategiques &amp; DataCenter","POWER ISSUE",
AM1309="Exclu","Exclu",
AM1309="SAT","TX ISSUE",
AM1309="SPARE-ISSUE","SPARE-ISSUE",
AM1309="Fiber CAmtel","TX ISSUE",
AM1309="Fiber AOF","TX ISSUE",
AM1309="Projet OCM (HUAWEI)","TRAVAUX-HUAWEI",
AM1309="Projet OCM (NOKIA)","TRAVAUX -NOKIA",
AM1309="ACCESS-ISSUE","ACCESS-ISSUE",
AM1309="Projet OCM (ZTE, NOKIA, autres projets)","TRAVAUX OCM",
AM1309="No root CAuse","No root cause",
AM1309="ODU HS","TX ISSUE",
AM1309="IP &amp; VLAN","TX ISSUE",
AM1309="Warehouse HUAWEI","SPARE-ISSUE",
AM1309="SPARE-HS","SPARE-ISSUE",
AM1309="Power Telco","RAN ISSUE",AM1309="no impacts","no impacts"
),"")</f>
        <v>no impacts</v>
      </c>
      <c r="AM1309" s="67" t="s">
        <v>5605</v>
      </c>
      <c r="AN1309" s="48" t="str" cm="1">
        <f t="array" ref="AN1309">IFERROR(_xlfn.IFS(
AM1309="MPR ISSUE","ACTIVE",
AM1309="BSS Hardware Issue","ACTIVE",
AM1309="Sites strategiques, MLL, Pylone, etc.","PASSIVE",
AM1309="AKTIVCO DEFAUT GE &amp; POWER Cabinet","PASSIVE",
AM1309="AKTIVCO Coupure ENEO &amp; Baisse de tension","PASSIVE",
AM1309="Coupure ENEO &amp; Baisse de tension","PASSIVE",
AM1309="Defaut GE &amp; POWER Cabinet","PASSIVE",
AM1309="Sharing","PASSIVE",
AM1309="Sites strategiques &amp; DataCenter","PASSIVE",
AM1309="Exclu","Exclu",
AM1309="SAT","ACTIVE",
AM1309="SPARE-ISSUE","SPARE-ISSUE",
AM1309="Fiber CAmtel","ACTIVE",
AM1309="Fiber AOF","ACTIVE",
AM1309="Projet OCM (HUAWEI)","PLANNED WORKS",
AM1309="Projet OCM (NOKIA)","PLANNED WORKS",
AM1309="ACCESS-ISSUE","ACCESS-ISSUE",
AM1309="Projet OCM (ZTE, NOKIA, autres projets)","PLANNED WORKS",
AM1309="No root CAuse","No root cause",
AM1309="ODU HS","ACTIVE",
AM1309="IP &amp; VLAN","ACTIVE",
AM1309="Warehouse HUAWEI","SPARE-ISSUE",
AM1309="SPARE-HS","SPARE-ISSUE",
AM1309="Power Telco","ACTIVE", AM1309="no impacts","no impacts"
),"")</f>
        <v>no impacts</v>
      </c>
      <c r="AO1309" s="93" t="s">
        <v>5537</v>
      </c>
      <c r="AP1309" s="101" t="str">
        <f t="shared" si="39"/>
        <v>EXN_147</v>
      </c>
      <c r="AR1309" s="17" t="s">
        <v>5537</v>
      </c>
      <c r="AS1309" s="7" t="s">
        <v>5537</v>
      </c>
      <c r="AT1309" s="6"/>
      <c r="AU1309" s="7"/>
      <c r="AV1309" s="3" t="s">
        <v>5537</v>
      </c>
      <c r="AW1309" s="18" t="s">
        <v>5537</v>
      </c>
      <c r="AX1309" s="18" t="s">
        <v>5537</v>
      </c>
      <c r="AY1309" s="18" t="s">
        <v>5537</v>
      </c>
      <c r="AZ1309" s="18" t="s">
        <v>5537</v>
      </c>
      <c r="BA1309" s="18" t="s">
        <v>5537</v>
      </c>
      <c r="BB1309" s="18" t="s">
        <v>5537</v>
      </c>
      <c r="BC1309" s="18" t="s">
        <v>5537</v>
      </c>
      <c r="BD1309" s="18" t="s">
        <v>5537</v>
      </c>
      <c r="BE1309" s="18" t="s">
        <v>5537</v>
      </c>
      <c r="BF1309" s="18" t="s">
        <v>5537</v>
      </c>
      <c r="BG1309" s="18" t="s">
        <v>5537</v>
      </c>
      <c r="BH1309" s="18" t="s">
        <v>5537</v>
      </c>
      <c r="BI1309" s="9" t="s">
        <v>5537</v>
      </c>
      <c r="BJ1309" s="14"/>
      <c r="BK1309" s="14" t="s">
        <v>5537</v>
      </c>
      <c r="BL1309" s="14" t="str">
        <f>_xlfn.XLOOKUP(B1309,'[4]cell downs 18042026 17h'!$B:$B,'[4]cell downs 18042026 17h'!$B:$B,"")</f>
        <v/>
      </c>
      <c r="BM1309" s="14" t="str">
        <f>_xlfn.XLOOKUP(B1309,'[5]Cells Huawei 19042026 15h'!$B:$B,'[5]Cells Huawei 19042026 15h'!$B:$B,"")</f>
        <v/>
      </c>
      <c r="BN1309" s="9" t="str">
        <f>_xlfn.XLOOKUP(B1309,'[6]cells down 19042026 9H40'!$B:$B,'[6]cells down 19042026 9H40'!$B:$B,"")</f>
        <v/>
      </c>
      <c r="BO1309" s="9" t="s">
        <v>1110</v>
      </c>
      <c r="BP1309" s="9" t="s">
        <v>12</v>
      </c>
      <c r="BQ1309" s="115"/>
    </row>
    <row r="1310" spans="1:69" s="9" customFormat="1" x14ac:dyDescent="0.3">
      <c r="A1310" s="1" t="s">
        <v>85</v>
      </c>
      <c r="B1310" s="8" t="s">
        <v>86</v>
      </c>
      <c r="C1310" s="3" t="str">
        <f>_xlfn.XLOOKUP(B1310,'[1]daily break down'!$D:$D,'[1]daily break down'!$E:$E,"")</f>
        <v>Garoua</v>
      </c>
      <c r="D1310" s="1" t="s">
        <v>11</v>
      </c>
      <c r="E1310" s="1" t="s">
        <v>12</v>
      </c>
      <c r="F1310" s="3" t="s">
        <v>23</v>
      </c>
      <c r="G1310" s="1" t="s">
        <v>24</v>
      </c>
      <c r="H1310" s="32" t="str">
        <f>_xlfn.XLOOKUP(B1310,[2]CALCULATION!$B:$B,[2]CALCULATION!$H:$H,"")</f>
        <v>Huawei</v>
      </c>
      <c r="I1310" s="28">
        <v>0</v>
      </c>
      <c r="J1310" s="28">
        <v>0</v>
      </c>
      <c r="K1310" s="28">
        <v>4.9849043897121546E-2</v>
      </c>
      <c r="L1310" s="28">
        <v>2.7582305319419111</v>
      </c>
      <c r="M1310" s="28">
        <v>0</v>
      </c>
      <c r="N1310" s="28">
        <v>0</v>
      </c>
      <c r="O1310" s="28">
        <v>0</v>
      </c>
      <c r="P1310" s="28">
        <v>0</v>
      </c>
      <c r="Q1310" s="28">
        <v>0</v>
      </c>
      <c r="R1310" s="28">
        <v>0</v>
      </c>
      <c r="S1310" s="94">
        <v>0</v>
      </c>
      <c r="T1310" s="94">
        <f>_xlfn.XLOOKUP(B1310,'[3]Nur des jours'!$B:$B,'[3]Nur des jours'!$U:$U,"")</f>
        <v>0</v>
      </c>
      <c r="U1310" s="94">
        <v>0</v>
      </c>
      <c r="V1310" s="94">
        <v>0</v>
      </c>
      <c r="W1310" s="94">
        <v>0</v>
      </c>
      <c r="X1310" s="94">
        <v>0.72455005664420868</v>
      </c>
      <c r="Y1310" s="94">
        <v>0</v>
      </c>
      <c r="Z1310" s="94">
        <v>0.46620894721672901</v>
      </c>
      <c r="AA1310" s="94">
        <v>0</v>
      </c>
      <c r="AB1310" s="94">
        <v>0</v>
      </c>
      <c r="AC1310" s="94">
        <f>_xlfn.XLOOKUP(B1310,'[3]Nur des jours'!$B:$B,'[3]Nur des jours'!$N:$N,"")</f>
        <v>0</v>
      </c>
      <c r="AD1310" s="94">
        <v>0</v>
      </c>
      <c r="AE1310" s="94">
        <v>0</v>
      </c>
      <c r="AF1310" s="94">
        <v>0</v>
      </c>
      <c r="AG1310" s="94">
        <v>0</v>
      </c>
      <c r="AH1310" s="94">
        <v>0</v>
      </c>
      <c r="AI1310" s="49" t="s">
        <v>5559</v>
      </c>
      <c r="AJ1310" s="49"/>
      <c r="AK1310" s="48" t="str" cm="1">
        <f t="array" ref="AK1310">IFERROR(_xlfn.IFS(
AM1310="MPR ISSUE","PDH",
AM1310="BSS Hardware Issue","BSS",
AM1310="Sites strategiques, MLL, Pylone, etc.","ENVTECH",
AM1310="AKTIVCO DEFAUT GE &amp; POWER Cabinet","AKTIVCO",
AM1310="AKTIVCO Coupure ENEO &amp; Baisse de tension","AKTIVCO GRID ONLY",
AM1310="Coupure ENEO &amp; Baisse de tension","IHS GRID ONLY",
AM1310="Defaut GE &amp; POWER Cabinet","IHS",
AM1310="Sharing","Partners",
AM1310="Sites strategiques &amp; DataCenter","SST &amp; DC",
AM1310="Exclu","Exclu",
AM1310="SAT","SAT",
AM1310="SPARE-ISSUE","SPARE-ISSUE",
AM1310="Fiber CAmtel","TRANS_FO_CAMTEL",
AM1310="Fiber AOF","Fiber AOF",
AM1310="Projet OCM (HUAWEI)","TRAVAUX-HUAWEI",
AM1310="Projet OCM (NOKIA)","TRAVAUX-NOKIA",
AM1310="ACCESS-ISSUE","ACCESS-ISSUE",
AM1310="Projet OCM (ZTE, NOKIA, autres projets)","TRAVAUX OCM",
AM1310="No root CAuse","No root cause",
AM1310="ODU HS","PDH",
AM1310="IP &amp; VLAN","PDH",
AM1310="Warehouse HUAWEI","SPARE-ISSUE",
AM1310="SPARE-HS","SPARE-ISSUE",
AM1310="Power Telco","BSS",AM1310="no impacts","no impacts"
),"")</f>
        <v>no impacts</v>
      </c>
      <c r="AL1310" s="48" t="str" cm="1">
        <f t="array" ref="AL1310">IFERROR(_xlfn.IFS(
AM1310="MPR ISSUE","TX ISSUE",
AM1310="BSS Hardware Issue","RAN ISSUE",
AM1310="Sites strategiques, MLL, Pylone, etc.","ENVTECH",
AM1310="AKTIVCO DEFAUT GE &amp; POWER Cabinet","POWER ISSUE",
AM1310="AKTIVCO Coupure ENEO &amp; Baisse de tension","POWER ISSUE",
AM1310="Coupure ENEO &amp; Baisse de tension","POWER ISSUE",
AM1310="Defaut GE &amp; POWER Cabinet","POWER ISSUE",
AM1310="Sharing","POWER ISSUE",
AM1310="Sites strategiques &amp; DataCenter","POWER ISSUE",
AM1310="Exclu","Exclu",
AM1310="SAT","TX ISSUE",
AM1310="SPARE-ISSUE","SPARE-ISSUE",
AM1310="Fiber CAmtel","TX ISSUE",
AM1310="Fiber AOF","TX ISSUE",
AM1310="Projet OCM (HUAWEI)","TRAVAUX-HUAWEI",
AM1310="Projet OCM (NOKIA)","TRAVAUX -NOKIA",
AM1310="ACCESS-ISSUE","ACCESS-ISSUE",
AM1310="Projet OCM (ZTE, NOKIA, autres projets)","TRAVAUX OCM",
AM1310="No root CAuse","No root cause",
AM1310="ODU HS","TX ISSUE",
AM1310="IP &amp; VLAN","TX ISSUE",
AM1310="Warehouse HUAWEI","SPARE-ISSUE",
AM1310="SPARE-HS","SPARE-ISSUE",
AM1310="Power Telco","RAN ISSUE",AM1310="no impacts","no impacts"
),"")</f>
        <v>no impacts</v>
      </c>
      <c r="AM1310" s="67" t="s">
        <v>5605</v>
      </c>
      <c r="AN1310" s="48" t="str" cm="1">
        <f t="array" ref="AN1310">IFERROR(_xlfn.IFS(
AM1310="MPR ISSUE","ACTIVE",
AM1310="BSS Hardware Issue","ACTIVE",
AM1310="Sites strategiques, MLL, Pylone, etc.","PASSIVE",
AM1310="AKTIVCO DEFAUT GE &amp; POWER Cabinet","PASSIVE",
AM1310="AKTIVCO Coupure ENEO &amp; Baisse de tension","PASSIVE",
AM1310="Coupure ENEO &amp; Baisse de tension","PASSIVE",
AM1310="Defaut GE &amp; POWER Cabinet","PASSIVE",
AM1310="Sharing","PASSIVE",
AM1310="Sites strategiques &amp; DataCenter","PASSIVE",
AM1310="Exclu","Exclu",
AM1310="SAT","ACTIVE",
AM1310="SPARE-ISSUE","SPARE-ISSUE",
AM1310="Fiber CAmtel","ACTIVE",
AM1310="Fiber AOF","ACTIVE",
AM1310="Projet OCM (HUAWEI)","PLANNED WORKS",
AM1310="Projet OCM (NOKIA)","PLANNED WORKS",
AM1310="ACCESS-ISSUE","ACCESS-ISSUE",
AM1310="Projet OCM (ZTE, NOKIA, autres projets)","PLANNED WORKS",
AM1310="No root CAuse","No root cause",
AM1310="ODU HS","ACTIVE",
AM1310="IP &amp; VLAN","ACTIVE",
AM1310="Warehouse HUAWEI","SPARE-ISSUE",
AM1310="SPARE-HS","SPARE-ISSUE",
AM1310="Power Telco","ACTIVE", AM1310="no impacts","no impacts"
),"")</f>
        <v>no impacts</v>
      </c>
      <c r="AO1310" s="93" t="s">
        <v>5537</v>
      </c>
      <c r="AP1310" s="101" t="str">
        <f t="shared" si="39"/>
        <v>NRD_039</v>
      </c>
      <c r="AR1310" s="17" t="s">
        <v>5537</v>
      </c>
      <c r="AS1310" s="7" t="s">
        <v>5537</v>
      </c>
      <c r="AT1310" s="6"/>
      <c r="AU1310" s="7"/>
      <c r="AV1310" s="3" t="s">
        <v>5537</v>
      </c>
      <c r="AW1310" s="18" t="s">
        <v>5537</v>
      </c>
      <c r="AX1310" s="18" t="s">
        <v>5537</v>
      </c>
      <c r="AY1310" s="18" t="s">
        <v>5537</v>
      </c>
      <c r="AZ1310" s="18" t="s">
        <v>5537</v>
      </c>
      <c r="BA1310" s="18" t="s">
        <v>5537</v>
      </c>
      <c r="BB1310" s="18" t="s">
        <v>5537</v>
      </c>
      <c r="BC1310" s="18" t="s">
        <v>5537</v>
      </c>
      <c r="BD1310" s="18" t="s">
        <v>5537</v>
      </c>
      <c r="BE1310" s="18" t="s">
        <v>5537</v>
      </c>
      <c r="BF1310" s="18" t="s">
        <v>5537</v>
      </c>
      <c r="BG1310" s="18" t="s">
        <v>5537</v>
      </c>
      <c r="BH1310" s="18" t="s">
        <v>5537</v>
      </c>
      <c r="BI1310" s="9" t="s">
        <v>5537</v>
      </c>
      <c r="BJ1310" s="14"/>
      <c r="BK1310" s="14" t="s">
        <v>5537</v>
      </c>
      <c r="BL1310" s="14" t="str">
        <f>_xlfn.XLOOKUP(B1310,'[4]cell downs 18042026 17h'!$B:$B,'[4]cell downs 18042026 17h'!$B:$B,"")</f>
        <v/>
      </c>
      <c r="BM1310" s="14" t="str">
        <f>_xlfn.XLOOKUP(B1310,'[5]Cells Huawei 19042026 15h'!$B:$B,'[5]Cells Huawei 19042026 15h'!$B:$B,"")</f>
        <v/>
      </c>
      <c r="BN1310" s="9" t="str">
        <f>_xlfn.XLOOKUP(B1310,'[6]cells down 19042026 9H40'!$B:$B,'[6]cells down 19042026 9H40'!$B:$B,"")</f>
        <v/>
      </c>
      <c r="BO1310" s="9" t="s">
        <v>86</v>
      </c>
      <c r="BP1310" s="9" t="s">
        <v>5537</v>
      </c>
      <c r="BQ1310" s="115"/>
    </row>
    <row r="1311" spans="1:69" s="9" customFormat="1" x14ac:dyDescent="0.3">
      <c r="A1311" s="1" t="s">
        <v>4649</v>
      </c>
      <c r="B1311" s="8" t="s">
        <v>4650</v>
      </c>
      <c r="C1311" s="3" t="str">
        <f>_xlfn.XLOOKUP(B1311,'[1]daily break down'!$D:$D,'[1]daily break down'!$E:$E,"")</f>
        <v>Yaounde</v>
      </c>
      <c r="D1311" s="1" t="s">
        <v>11</v>
      </c>
      <c r="E1311" s="1" t="s">
        <v>12</v>
      </c>
      <c r="F1311" s="3" t="s">
        <v>37</v>
      </c>
      <c r="G1311" s="1" t="s">
        <v>38</v>
      </c>
      <c r="H1311" s="34" t="str">
        <f>_xlfn.XLOOKUP(B1311,[2]CALCULATION!$B:$B,[2]CALCULATION!$H:$H,"")</f>
        <v>ZTE</v>
      </c>
      <c r="I1311" s="28">
        <v>0</v>
      </c>
      <c r="J1311" s="28">
        <v>0</v>
      </c>
      <c r="K1311" s="28">
        <v>0</v>
      </c>
      <c r="L1311" s="28">
        <v>0</v>
      </c>
      <c r="M1311" s="28">
        <v>0</v>
      </c>
      <c r="N1311" s="28">
        <v>0</v>
      </c>
      <c r="O1311" s="28">
        <v>0</v>
      </c>
      <c r="P1311" s="28">
        <v>0</v>
      </c>
      <c r="Q1311" s="28">
        <v>13.695574475006634</v>
      </c>
      <c r="R1311" s="28">
        <v>0</v>
      </c>
      <c r="S1311" s="94">
        <v>0</v>
      </c>
      <c r="T1311" s="94">
        <f>_xlfn.XLOOKUP(B1311,'[3]Nur des jours'!$B:$B,'[3]Nur des jours'!$U:$U,"")</f>
        <v>0</v>
      </c>
      <c r="U1311" s="94">
        <v>0</v>
      </c>
      <c r="V1311" s="94">
        <v>0</v>
      </c>
      <c r="W1311" s="94">
        <v>0</v>
      </c>
      <c r="X1311" s="94">
        <v>0.57002693810229121</v>
      </c>
      <c r="Y1311" s="94">
        <v>0</v>
      </c>
      <c r="Z1311" s="94">
        <v>0</v>
      </c>
      <c r="AA1311" s="94">
        <v>0</v>
      </c>
      <c r="AB1311" s="94">
        <v>0</v>
      </c>
      <c r="AC1311" s="94">
        <f>_xlfn.XLOOKUP(B1311,'[3]Nur des jours'!$B:$B,'[3]Nur des jours'!$N:$N,"")</f>
        <v>0</v>
      </c>
      <c r="AD1311" s="94">
        <v>0</v>
      </c>
      <c r="AE1311" s="94">
        <v>0</v>
      </c>
      <c r="AF1311" s="94">
        <v>0</v>
      </c>
      <c r="AG1311" s="94">
        <v>0</v>
      </c>
      <c r="AH1311" s="94">
        <v>0</v>
      </c>
      <c r="AI1311" s="49" t="s">
        <v>5559</v>
      </c>
      <c r="AJ1311" s="49"/>
      <c r="AK1311" s="48" t="str" cm="1">
        <f t="array" ref="AK1311">IFERROR(_xlfn.IFS(
AM1311="MPR ISSUE","PDH",
AM1311="BSS Hardware Issue","BSS",
AM1311="Sites strategiques, MLL, Pylone, etc.","ENVTECH",
AM1311="AKTIVCO DEFAUT GE &amp; POWER Cabinet","AKTIVCO",
AM1311="AKTIVCO Coupure ENEO &amp; Baisse de tension","AKTIVCO GRID ONLY",
AM1311="Coupure ENEO &amp; Baisse de tension","IHS GRID ONLY",
AM1311="Defaut GE &amp; POWER Cabinet","IHS",
AM1311="Sharing","Partners",
AM1311="Sites strategiques &amp; DataCenter","SST &amp; DC",
AM1311="Exclu","Exclu",
AM1311="SAT","SAT",
AM1311="SPARE-ISSUE","SPARE-ISSUE",
AM1311="Fiber CAmtel","TRANS_FO_CAMTEL",
AM1311="Fiber AOF","Fiber AOF",
AM1311="Projet OCM (HUAWEI)","TRAVAUX-HUAWEI",
AM1311="Projet OCM (NOKIA)","TRAVAUX-NOKIA",
AM1311="ACCESS-ISSUE","ACCESS-ISSUE",
AM1311="Projet OCM (ZTE, NOKIA, autres projets)","TRAVAUX OCM",
AM1311="No root CAuse","No root cause",
AM1311="ODU HS","PDH",
AM1311="IP &amp; VLAN","PDH",
AM1311="Warehouse HUAWEI","SPARE-ISSUE",
AM1311="SPARE-HS","SPARE-ISSUE",
AM1311="Power Telco","BSS",AM1311="no impacts","no impacts"
),"")</f>
        <v>no impacts</v>
      </c>
      <c r="AL1311" s="48" t="str" cm="1">
        <f t="array" ref="AL1311">IFERROR(_xlfn.IFS(
AM1311="MPR ISSUE","TX ISSUE",
AM1311="BSS Hardware Issue","RAN ISSUE",
AM1311="Sites strategiques, MLL, Pylone, etc.","ENVTECH",
AM1311="AKTIVCO DEFAUT GE &amp; POWER Cabinet","POWER ISSUE",
AM1311="AKTIVCO Coupure ENEO &amp; Baisse de tension","POWER ISSUE",
AM1311="Coupure ENEO &amp; Baisse de tension","POWER ISSUE",
AM1311="Defaut GE &amp; POWER Cabinet","POWER ISSUE",
AM1311="Sharing","POWER ISSUE",
AM1311="Sites strategiques &amp; DataCenter","POWER ISSUE",
AM1311="Exclu","Exclu",
AM1311="SAT","TX ISSUE",
AM1311="SPARE-ISSUE","SPARE-ISSUE",
AM1311="Fiber CAmtel","TX ISSUE",
AM1311="Fiber AOF","TX ISSUE",
AM1311="Projet OCM (HUAWEI)","TRAVAUX-HUAWEI",
AM1311="Projet OCM (NOKIA)","TRAVAUX -NOKIA",
AM1311="ACCESS-ISSUE","ACCESS-ISSUE",
AM1311="Projet OCM (ZTE, NOKIA, autres projets)","TRAVAUX OCM",
AM1311="No root CAuse","No root cause",
AM1311="ODU HS","TX ISSUE",
AM1311="IP &amp; VLAN","TX ISSUE",
AM1311="Warehouse HUAWEI","SPARE-ISSUE",
AM1311="SPARE-HS","SPARE-ISSUE",
AM1311="Power Telco","RAN ISSUE",AM1311="no impacts","no impacts"
),"")</f>
        <v>no impacts</v>
      </c>
      <c r="AM1311" s="67" t="s">
        <v>5605</v>
      </c>
      <c r="AN1311" s="48" t="str" cm="1">
        <f t="array" ref="AN1311">IFERROR(_xlfn.IFS(
AM1311="MPR ISSUE","ACTIVE",
AM1311="BSS Hardware Issue","ACTIVE",
AM1311="Sites strategiques, MLL, Pylone, etc.","PASSIVE",
AM1311="AKTIVCO DEFAUT GE &amp; POWER Cabinet","PASSIVE",
AM1311="AKTIVCO Coupure ENEO &amp; Baisse de tension","PASSIVE",
AM1311="Coupure ENEO &amp; Baisse de tension","PASSIVE",
AM1311="Defaut GE &amp; POWER Cabinet","PASSIVE",
AM1311="Sharing","PASSIVE",
AM1311="Sites strategiques &amp; DataCenter","PASSIVE",
AM1311="Exclu","Exclu",
AM1311="SAT","ACTIVE",
AM1311="SPARE-ISSUE","SPARE-ISSUE",
AM1311="Fiber CAmtel","ACTIVE",
AM1311="Fiber AOF","ACTIVE",
AM1311="Projet OCM (HUAWEI)","PLANNED WORKS",
AM1311="Projet OCM (NOKIA)","PLANNED WORKS",
AM1311="ACCESS-ISSUE","ACCESS-ISSUE",
AM1311="Projet OCM (ZTE, NOKIA, autres projets)","PLANNED WORKS",
AM1311="No root CAuse","No root cause",
AM1311="ODU HS","ACTIVE",
AM1311="IP &amp; VLAN","ACTIVE",
AM1311="Warehouse HUAWEI","SPARE-ISSUE",
AM1311="SPARE-HS","SPARE-ISSUE",
AM1311="Power Telco","ACTIVE", AM1311="no impacts","no impacts"
),"")</f>
        <v>no impacts</v>
      </c>
      <c r="AO1311" s="93" t="s">
        <v>5537</v>
      </c>
      <c r="AP1311" s="101" t="str">
        <f t="shared" si="39"/>
        <v>CTR_647</v>
      </c>
      <c r="AR1311" s="17" t="s">
        <v>5537</v>
      </c>
      <c r="AS1311" s="7" t="s">
        <v>5537</v>
      </c>
      <c r="AT1311" s="6"/>
      <c r="AU1311" s="7"/>
      <c r="AV1311" s="3" t="s">
        <v>5537</v>
      </c>
      <c r="AW1311" s="18" t="s">
        <v>5537</v>
      </c>
      <c r="AX1311" s="18" t="s">
        <v>5537</v>
      </c>
      <c r="AY1311" s="18" t="s">
        <v>5537</v>
      </c>
      <c r="AZ1311" s="18" t="s">
        <v>5537</v>
      </c>
      <c r="BA1311" s="18" t="s">
        <v>5537</v>
      </c>
      <c r="BB1311" s="18" t="s">
        <v>5537</v>
      </c>
      <c r="BC1311" s="18" t="s">
        <v>5537</v>
      </c>
      <c r="BD1311" s="18" t="s">
        <v>5537</v>
      </c>
      <c r="BE1311" s="18" t="s">
        <v>5537</v>
      </c>
      <c r="BF1311" s="18" t="s">
        <v>5537</v>
      </c>
      <c r="BG1311" s="18" t="s">
        <v>5537</v>
      </c>
      <c r="BH1311" s="18" t="s">
        <v>5537</v>
      </c>
      <c r="BI1311" s="9" t="s">
        <v>5537</v>
      </c>
      <c r="BJ1311" s="14"/>
      <c r="BK1311" s="14" t="s">
        <v>5537</v>
      </c>
      <c r="BL1311" s="14" t="str">
        <f>_xlfn.XLOOKUP(B1311,'[4]cell downs 18042026 17h'!$B:$B,'[4]cell downs 18042026 17h'!$B:$B,"")</f>
        <v/>
      </c>
      <c r="BM1311" s="14" t="str">
        <f>_xlfn.XLOOKUP(B1311,'[5]Cells Huawei 19042026 15h'!$B:$B,'[5]Cells Huawei 19042026 15h'!$B:$B,"")</f>
        <v/>
      </c>
      <c r="BN1311" s="9" t="str">
        <f>_xlfn.XLOOKUP(B1311,'[6]cells down 19042026 9H40'!$B:$B,'[6]cells down 19042026 9H40'!$B:$B,"")</f>
        <v/>
      </c>
      <c r="BO1311" s="9" t="s">
        <v>4650</v>
      </c>
      <c r="BP1311" s="9" t="s">
        <v>594</v>
      </c>
      <c r="BQ1311" s="115"/>
    </row>
    <row r="1312" spans="1:69" s="9" customFormat="1" x14ac:dyDescent="0.3">
      <c r="A1312" s="1" t="s">
        <v>4729</v>
      </c>
      <c r="B1312" s="8" t="s">
        <v>4730</v>
      </c>
      <c r="C1312" s="3" t="str">
        <f>_xlfn.XLOOKUP(B1312,'[1]daily break down'!$D:$D,'[1]daily break down'!$E:$E,"")</f>
        <v>OUEST</v>
      </c>
      <c r="D1312" s="1" t="s">
        <v>11</v>
      </c>
      <c r="E1312" s="1" t="s">
        <v>12</v>
      </c>
      <c r="F1312" s="3" t="s">
        <v>102</v>
      </c>
      <c r="G1312" s="1" t="s">
        <v>4452</v>
      </c>
      <c r="H1312" s="32" t="str">
        <f>_xlfn.XLOOKUP(B1312,[2]CALCULATION!$B:$B,[2]CALCULATION!$H:$H,"")</f>
        <v>HUAWEI</v>
      </c>
      <c r="I1312" s="28">
        <v>0</v>
      </c>
      <c r="J1312" s="28">
        <v>0</v>
      </c>
      <c r="K1312" s="28">
        <v>0</v>
      </c>
      <c r="L1312" s="28">
        <v>0</v>
      </c>
      <c r="M1312" s="28">
        <v>0</v>
      </c>
      <c r="N1312" s="28">
        <v>0</v>
      </c>
      <c r="O1312" s="28">
        <v>0</v>
      </c>
      <c r="P1312" s="28">
        <v>0</v>
      </c>
      <c r="Q1312" s="28">
        <v>0</v>
      </c>
      <c r="R1312" s="28">
        <v>0</v>
      </c>
      <c r="S1312" s="94">
        <v>0</v>
      </c>
      <c r="T1312" s="94">
        <f>_xlfn.XLOOKUP(B1312,'[3]Nur des jours'!$B:$B,'[3]Nur des jours'!$U:$U,"")</f>
        <v>0</v>
      </c>
      <c r="U1312" s="94">
        <v>0</v>
      </c>
      <c r="V1312" s="94">
        <v>0</v>
      </c>
      <c r="W1312" s="94">
        <v>0</v>
      </c>
      <c r="X1312" s="94">
        <v>0.56148393558825782</v>
      </c>
      <c r="Y1312" s="94">
        <v>0</v>
      </c>
      <c r="Z1312" s="94">
        <v>0</v>
      </c>
      <c r="AA1312" s="94">
        <v>0</v>
      </c>
      <c r="AB1312" s="94">
        <v>0</v>
      </c>
      <c r="AC1312" s="94">
        <f>_xlfn.XLOOKUP(B1312,'[3]Nur des jours'!$B:$B,'[3]Nur des jours'!$N:$N,"")</f>
        <v>0</v>
      </c>
      <c r="AD1312" s="94">
        <v>0</v>
      </c>
      <c r="AE1312" s="94">
        <v>0</v>
      </c>
      <c r="AF1312" s="94">
        <v>0</v>
      </c>
      <c r="AG1312" s="94">
        <v>0</v>
      </c>
      <c r="AH1312" s="94">
        <v>0</v>
      </c>
      <c r="AI1312" s="49" t="s">
        <v>5559</v>
      </c>
      <c r="AJ1312" s="49"/>
      <c r="AK1312" s="48" t="str" cm="1">
        <f t="array" ref="AK1312">IFERROR(_xlfn.IFS(
AM1312="MPR ISSUE","PDH",
AM1312="BSS Hardware Issue","BSS",
AM1312="Sites strategiques, MLL, Pylone, etc.","ENVTECH",
AM1312="AKTIVCO DEFAUT GE &amp; POWER Cabinet","AKTIVCO",
AM1312="AKTIVCO Coupure ENEO &amp; Baisse de tension","AKTIVCO GRID ONLY",
AM1312="Coupure ENEO &amp; Baisse de tension","IHS GRID ONLY",
AM1312="Defaut GE &amp; POWER Cabinet","IHS",
AM1312="Sharing","Partners",
AM1312="Sites strategiques &amp; DataCenter","SST &amp; DC",
AM1312="Exclu","Exclu",
AM1312="SAT","SAT",
AM1312="SPARE-ISSUE","SPARE-ISSUE",
AM1312="Fiber CAmtel","TRANS_FO_CAMTEL",
AM1312="Fiber AOF","Fiber AOF",
AM1312="Projet OCM (HUAWEI)","TRAVAUX-HUAWEI",
AM1312="Projet OCM (NOKIA)","TRAVAUX-NOKIA",
AM1312="ACCESS-ISSUE","ACCESS-ISSUE",
AM1312="Projet OCM (ZTE, NOKIA, autres projets)","TRAVAUX OCM",
AM1312="No root CAuse","No root cause",
AM1312="ODU HS","PDH",
AM1312="IP &amp; VLAN","PDH",
AM1312="Warehouse HUAWEI","SPARE-ISSUE",
AM1312="SPARE-HS","SPARE-ISSUE",
AM1312="Power Telco","BSS",AM1312="no impacts","no impacts"
),"")</f>
        <v>no impacts</v>
      </c>
      <c r="AL1312" s="48" t="str" cm="1">
        <f t="array" ref="AL1312">IFERROR(_xlfn.IFS(
AM1312="MPR ISSUE","TX ISSUE",
AM1312="BSS Hardware Issue","RAN ISSUE",
AM1312="Sites strategiques, MLL, Pylone, etc.","ENVTECH",
AM1312="AKTIVCO DEFAUT GE &amp; POWER Cabinet","POWER ISSUE",
AM1312="AKTIVCO Coupure ENEO &amp; Baisse de tension","POWER ISSUE",
AM1312="Coupure ENEO &amp; Baisse de tension","POWER ISSUE",
AM1312="Defaut GE &amp; POWER Cabinet","POWER ISSUE",
AM1312="Sharing","POWER ISSUE",
AM1312="Sites strategiques &amp; DataCenter","POWER ISSUE",
AM1312="Exclu","Exclu",
AM1312="SAT","TX ISSUE",
AM1312="SPARE-ISSUE","SPARE-ISSUE",
AM1312="Fiber CAmtel","TX ISSUE",
AM1312="Fiber AOF","TX ISSUE",
AM1312="Projet OCM (HUAWEI)","TRAVAUX-HUAWEI",
AM1312="Projet OCM (NOKIA)","TRAVAUX -NOKIA",
AM1312="ACCESS-ISSUE","ACCESS-ISSUE",
AM1312="Projet OCM (ZTE, NOKIA, autres projets)","TRAVAUX OCM",
AM1312="No root CAuse","No root cause",
AM1312="ODU HS","TX ISSUE",
AM1312="IP &amp; VLAN","TX ISSUE",
AM1312="Warehouse HUAWEI","SPARE-ISSUE",
AM1312="SPARE-HS","SPARE-ISSUE",
AM1312="Power Telco","RAN ISSUE",AM1312="no impacts","no impacts"
),"")</f>
        <v>no impacts</v>
      </c>
      <c r="AM1312" s="67" t="s">
        <v>5605</v>
      </c>
      <c r="AN1312" s="48" t="str" cm="1">
        <f t="array" ref="AN1312">IFERROR(_xlfn.IFS(
AM1312="MPR ISSUE","ACTIVE",
AM1312="BSS Hardware Issue","ACTIVE",
AM1312="Sites strategiques, MLL, Pylone, etc.","PASSIVE",
AM1312="AKTIVCO DEFAUT GE &amp; POWER Cabinet","PASSIVE",
AM1312="AKTIVCO Coupure ENEO &amp; Baisse de tension","PASSIVE",
AM1312="Coupure ENEO &amp; Baisse de tension","PASSIVE",
AM1312="Defaut GE &amp; POWER Cabinet","PASSIVE",
AM1312="Sharing","PASSIVE",
AM1312="Sites strategiques &amp; DataCenter","PASSIVE",
AM1312="Exclu","Exclu",
AM1312="SAT","ACTIVE",
AM1312="SPARE-ISSUE","SPARE-ISSUE",
AM1312="Fiber CAmtel","ACTIVE",
AM1312="Fiber AOF","ACTIVE",
AM1312="Projet OCM (HUAWEI)","PLANNED WORKS",
AM1312="Projet OCM (NOKIA)","PLANNED WORKS",
AM1312="ACCESS-ISSUE","ACCESS-ISSUE",
AM1312="Projet OCM (ZTE, NOKIA, autres projets)","PLANNED WORKS",
AM1312="No root CAuse","No root cause",
AM1312="ODU HS","ACTIVE",
AM1312="IP &amp; VLAN","ACTIVE",
AM1312="Warehouse HUAWEI","SPARE-ISSUE",
AM1312="SPARE-HS","SPARE-ISSUE",
AM1312="Power Telco","ACTIVE", AM1312="no impacts","no impacts"
),"")</f>
        <v>no impacts</v>
      </c>
      <c r="AO1312" s="93" t="s">
        <v>5537</v>
      </c>
      <c r="AP1312" s="101" t="str">
        <f t="shared" si="39"/>
        <v>OST_212</v>
      </c>
      <c r="AR1312" s="17" t="s">
        <v>5537</v>
      </c>
      <c r="AS1312" s="7" t="s">
        <v>5537</v>
      </c>
      <c r="AT1312" s="6"/>
      <c r="AU1312" s="7"/>
      <c r="AV1312" s="3" t="s">
        <v>5537</v>
      </c>
      <c r="AW1312" s="18" t="s">
        <v>5537</v>
      </c>
      <c r="AX1312" s="18" t="s">
        <v>5537</v>
      </c>
      <c r="AY1312" s="18" t="s">
        <v>5537</v>
      </c>
      <c r="AZ1312" s="18" t="s">
        <v>5537</v>
      </c>
      <c r="BA1312" s="18" t="s">
        <v>5537</v>
      </c>
      <c r="BB1312" s="18" t="s">
        <v>5537</v>
      </c>
      <c r="BC1312" s="18" t="s">
        <v>5537</v>
      </c>
      <c r="BD1312" s="18" t="s">
        <v>5537</v>
      </c>
      <c r="BE1312" s="18" t="s">
        <v>5537</v>
      </c>
      <c r="BF1312" s="18" t="s">
        <v>5537</v>
      </c>
      <c r="BG1312" s="18" t="s">
        <v>5537</v>
      </c>
      <c r="BH1312" s="18" t="s">
        <v>5537</v>
      </c>
      <c r="BI1312" s="9" t="s">
        <v>5537</v>
      </c>
      <c r="BJ1312" s="14"/>
      <c r="BK1312" s="14" t="s">
        <v>5537</v>
      </c>
      <c r="BL1312" s="14" t="str">
        <f>_xlfn.XLOOKUP(B1312,'[4]cell downs 18042026 17h'!$B:$B,'[4]cell downs 18042026 17h'!$B:$B,"")</f>
        <v/>
      </c>
      <c r="BM1312" s="14" t="str">
        <f>_xlfn.XLOOKUP(B1312,'[5]Cells Huawei 19042026 15h'!$B:$B,'[5]Cells Huawei 19042026 15h'!$B:$B,"")</f>
        <v/>
      </c>
      <c r="BN1312" s="9" t="str">
        <f>_xlfn.XLOOKUP(B1312,'[6]cells down 19042026 9H40'!$B:$B,'[6]cells down 19042026 9H40'!$B:$B,"")</f>
        <v/>
      </c>
      <c r="BO1312" s="9" t="s">
        <v>4730</v>
      </c>
      <c r="BP1312" s="9" t="s">
        <v>302</v>
      </c>
      <c r="BQ1312" s="115"/>
    </row>
    <row r="1313" spans="1:69" s="9" customFormat="1" x14ac:dyDescent="0.3">
      <c r="A1313" s="1" t="s">
        <v>5202</v>
      </c>
      <c r="B1313" s="8" t="s">
        <v>5203</v>
      </c>
      <c r="C1313" s="3" t="str">
        <f>_xlfn.XLOOKUP(B1313,'[1]daily break down'!$D:$D,'[1]daily break down'!$E:$E,"")</f>
        <v>OUEST</v>
      </c>
      <c r="D1313" s="1" t="s">
        <v>11</v>
      </c>
      <c r="E1313" s="1" t="s">
        <v>12</v>
      </c>
      <c r="F1313" s="3" t="s">
        <v>102</v>
      </c>
      <c r="G1313" s="1" t="s">
        <v>856</v>
      </c>
      <c r="H1313" s="32" t="str">
        <f>_xlfn.XLOOKUP(B1313,[2]CALCULATION!$B:$B,[2]CALCULATION!$H:$H,"")</f>
        <v>Huawei</v>
      </c>
      <c r="I1313" s="28">
        <v>0</v>
      </c>
      <c r="J1313" s="28">
        <v>0</v>
      </c>
      <c r="K1313" s="28">
        <v>0</v>
      </c>
      <c r="L1313" s="28">
        <v>0</v>
      </c>
      <c r="M1313" s="28">
        <v>0</v>
      </c>
      <c r="N1313" s="28">
        <v>0</v>
      </c>
      <c r="O1313" s="28">
        <v>0</v>
      </c>
      <c r="P1313" s="28">
        <v>0</v>
      </c>
      <c r="Q1313" s="28">
        <v>0</v>
      </c>
      <c r="R1313" s="28">
        <v>0</v>
      </c>
      <c r="S1313" s="94">
        <v>0</v>
      </c>
      <c r="T1313" s="94">
        <f>_xlfn.XLOOKUP(B1313,'[3]Nur des jours'!$B:$B,'[3]Nur des jours'!$U:$U,"")</f>
        <v>0</v>
      </c>
      <c r="U1313" s="94">
        <v>0</v>
      </c>
      <c r="V1313" s="94">
        <v>0</v>
      </c>
      <c r="W1313" s="94">
        <v>0</v>
      </c>
      <c r="X1313" s="94">
        <v>0.49492342330773648</v>
      </c>
      <c r="Y1313" s="94">
        <v>0</v>
      </c>
      <c r="Z1313" s="94">
        <v>0</v>
      </c>
      <c r="AA1313" s="94">
        <v>0</v>
      </c>
      <c r="AB1313" s="94">
        <v>0</v>
      </c>
      <c r="AC1313" s="94">
        <f>_xlfn.XLOOKUP(B1313,'[3]Nur des jours'!$B:$B,'[3]Nur des jours'!$N:$N,"")</f>
        <v>0</v>
      </c>
      <c r="AD1313" s="94">
        <v>0</v>
      </c>
      <c r="AE1313" s="94">
        <v>0</v>
      </c>
      <c r="AF1313" s="94">
        <v>0</v>
      </c>
      <c r="AG1313" s="94">
        <v>0</v>
      </c>
      <c r="AH1313" s="94">
        <v>0</v>
      </c>
      <c r="AI1313" s="49" t="s">
        <v>5559</v>
      </c>
      <c r="AJ1313" s="49"/>
      <c r="AK1313" s="48" t="str" cm="1">
        <f t="array" ref="AK1313">IFERROR(_xlfn.IFS(
AM1313="MPR ISSUE","PDH",
AM1313="BSS Hardware Issue","BSS",
AM1313="Sites strategiques, MLL, Pylone, etc.","ENVTECH",
AM1313="AKTIVCO DEFAUT GE &amp; POWER Cabinet","AKTIVCO",
AM1313="AKTIVCO Coupure ENEO &amp; Baisse de tension","AKTIVCO GRID ONLY",
AM1313="Coupure ENEO &amp; Baisse de tension","IHS GRID ONLY",
AM1313="Defaut GE &amp; POWER Cabinet","IHS",
AM1313="Sharing","Partners",
AM1313="Sites strategiques &amp; DataCenter","SST &amp; DC",
AM1313="Exclu","Exclu",
AM1313="SAT","SAT",
AM1313="SPARE-ISSUE","SPARE-ISSUE",
AM1313="Fiber CAmtel","TRANS_FO_CAMTEL",
AM1313="Fiber AOF","Fiber AOF",
AM1313="Projet OCM (HUAWEI)","TRAVAUX-HUAWEI",
AM1313="Projet OCM (NOKIA)","TRAVAUX-NOKIA",
AM1313="ACCESS-ISSUE","ACCESS-ISSUE",
AM1313="Projet OCM (ZTE, NOKIA, autres projets)","TRAVAUX OCM",
AM1313="No root CAuse","No root cause",
AM1313="ODU HS","PDH",
AM1313="IP &amp; VLAN","PDH",
AM1313="Warehouse HUAWEI","SPARE-ISSUE",
AM1313="SPARE-HS","SPARE-ISSUE",
AM1313="Power Telco","BSS",AM1313="no impacts","no impacts"
),"")</f>
        <v>no impacts</v>
      </c>
      <c r="AL1313" s="48" t="str" cm="1">
        <f t="array" ref="AL1313">IFERROR(_xlfn.IFS(
AM1313="MPR ISSUE","TX ISSUE",
AM1313="BSS Hardware Issue","RAN ISSUE",
AM1313="Sites strategiques, MLL, Pylone, etc.","ENVTECH",
AM1313="AKTIVCO DEFAUT GE &amp; POWER Cabinet","POWER ISSUE",
AM1313="AKTIVCO Coupure ENEO &amp; Baisse de tension","POWER ISSUE",
AM1313="Coupure ENEO &amp; Baisse de tension","POWER ISSUE",
AM1313="Defaut GE &amp; POWER Cabinet","POWER ISSUE",
AM1313="Sharing","POWER ISSUE",
AM1313="Sites strategiques &amp; DataCenter","POWER ISSUE",
AM1313="Exclu","Exclu",
AM1313="SAT","TX ISSUE",
AM1313="SPARE-ISSUE","SPARE-ISSUE",
AM1313="Fiber CAmtel","TX ISSUE",
AM1313="Fiber AOF","TX ISSUE",
AM1313="Projet OCM (HUAWEI)","TRAVAUX-HUAWEI",
AM1313="Projet OCM (NOKIA)","TRAVAUX -NOKIA",
AM1313="ACCESS-ISSUE","ACCESS-ISSUE",
AM1313="Projet OCM (ZTE, NOKIA, autres projets)","TRAVAUX OCM",
AM1313="No root CAuse","No root cause",
AM1313="ODU HS","TX ISSUE",
AM1313="IP &amp; VLAN","TX ISSUE",
AM1313="Warehouse HUAWEI","SPARE-ISSUE",
AM1313="SPARE-HS","SPARE-ISSUE",
AM1313="Power Telco","RAN ISSUE",AM1313="no impacts","no impacts"
),"")</f>
        <v>no impacts</v>
      </c>
      <c r="AM1313" s="67" t="s">
        <v>5605</v>
      </c>
      <c r="AN1313" s="48" t="str" cm="1">
        <f t="array" ref="AN1313">IFERROR(_xlfn.IFS(
AM1313="MPR ISSUE","ACTIVE",
AM1313="BSS Hardware Issue","ACTIVE",
AM1313="Sites strategiques, MLL, Pylone, etc.","PASSIVE",
AM1313="AKTIVCO DEFAUT GE &amp; POWER Cabinet","PASSIVE",
AM1313="AKTIVCO Coupure ENEO &amp; Baisse de tension","PASSIVE",
AM1313="Coupure ENEO &amp; Baisse de tension","PASSIVE",
AM1313="Defaut GE &amp; POWER Cabinet","PASSIVE",
AM1313="Sharing","PASSIVE",
AM1313="Sites strategiques &amp; DataCenter","PASSIVE",
AM1313="Exclu","Exclu",
AM1313="SAT","ACTIVE",
AM1313="SPARE-ISSUE","SPARE-ISSUE",
AM1313="Fiber CAmtel","ACTIVE",
AM1313="Fiber AOF","ACTIVE",
AM1313="Projet OCM (HUAWEI)","PLANNED WORKS",
AM1313="Projet OCM (NOKIA)","PLANNED WORKS",
AM1313="ACCESS-ISSUE","ACCESS-ISSUE",
AM1313="Projet OCM (ZTE, NOKIA, autres projets)","PLANNED WORKS",
AM1313="No root CAuse","No root cause",
AM1313="ODU HS","ACTIVE",
AM1313="IP &amp; VLAN","ACTIVE",
AM1313="Warehouse HUAWEI","SPARE-ISSUE",
AM1313="SPARE-HS","SPARE-ISSUE",
AM1313="Power Telco","ACTIVE", AM1313="no impacts","no impacts"
),"")</f>
        <v>no impacts</v>
      </c>
      <c r="AO1313" s="93" t="s">
        <v>5537</v>
      </c>
      <c r="AP1313" s="101" t="str">
        <f t="shared" si="39"/>
        <v>OST_137</v>
      </c>
      <c r="AR1313" s="17" t="s">
        <v>5537</v>
      </c>
      <c r="AS1313" s="7" t="s">
        <v>5537</v>
      </c>
      <c r="AT1313" s="6"/>
      <c r="AU1313" s="7"/>
      <c r="AV1313" s="3" t="s">
        <v>5537</v>
      </c>
      <c r="AW1313" s="18" t="s">
        <v>5537</v>
      </c>
      <c r="AX1313" s="18" t="s">
        <v>5537</v>
      </c>
      <c r="AY1313" s="18" t="s">
        <v>5537</v>
      </c>
      <c r="AZ1313" s="18" t="s">
        <v>5537</v>
      </c>
      <c r="BA1313" s="18" t="s">
        <v>5537</v>
      </c>
      <c r="BB1313" s="18" t="s">
        <v>5537</v>
      </c>
      <c r="BC1313" s="18" t="s">
        <v>5537</v>
      </c>
      <c r="BD1313" s="18" t="s">
        <v>5537</v>
      </c>
      <c r="BE1313" s="18" t="s">
        <v>5537</v>
      </c>
      <c r="BF1313" s="18" t="s">
        <v>5537</v>
      </c>
      <c r="BG1313" s="18" t="s">
        <v>5537</v>
      </c>
      <c r="BH1313" s="18" t="s">
        <v>5537</v>
      </c>
      <c r="BI1313" s="9" t="s">
        <v>5537</v>
      </c>
      <c r="BJ1313" s="14"/>
      <c r="BK1313" s="14" t="s">
        <v>5537</v>
      </c>
      <c r="BL1313" s="14" t="str">
        <f>_xlfn.XLOOKUP(B1313,'[4]cell downs 18042026 17h'!$B:$B,'[4]cell downs 18042026 17h'!$B:$B,"")</f>
        <v/>
      </c>
      <c r="BM1313" s="14" t="str">
        <f>_xlfn.XLOOKUP(B1313,'[5]Cells Huawei 19042026 15h'!$B:$B,'[5]Cells Huawei 19042026 15h'!$B:$B,"")</f>
        <v/>
      </c>
      <c r="BN1313" s="9" t="str">
        <f>_xlfn.XLOOKUP(B1313,'[6]cells down 19042026 9H40'!$B:$B,'[6]cells down 19042026 9H40'!$B:$B,"")</f>
        <v/>
      </c>
      <c r="BO1313" s="9" t="s">
        <v>5203</v>
      </c>
      <c r="BP1313" s="9" t="s">
        <v>318</v>
      </c>
      <c r="BQ1313" s="115"/>
    </row>
    <row r="1314" spans="1:69" s="9" customFormat="1" x14ac:dyDescent="0.3">
      <c r="A1314" s="1" t="s">
        <v>659</v>
      </c>
      <c r="B1314" s="1" t="s">
        <v>660</v>
      </c>
      <c r="C1314" s="3" t="str">
        <f>_xlfn.XLOOKUP(B1314,'[1]daily break down'!$D:$D,'[1]daily break down'!$E:$E,"")</f>
        <v>Douala</v>
      </c>
      <c r="D1314" s="1" t="s">
        <v>21</v>
      </c>
      <c r="E1314" s="1" t="s">
        <v>30</v>
      </c>
      <c r="F1314" s="3" t="s">
        <v>31</v>
      </c>
      <c r="G1314" s="1" t="s">
        <v>32</v>
      </c>
      <c r="H1314" s="34" t="str">
        <f>_xlfn.XLOOKUP(B1314,[2]CALCULATION!$B:$B,[2]CALCULATION!$H:$H,"")</f>
        <v>ZTE</v>
      </c>
      <c r="I1314" s="28">
        <v>0</v>
      </c>
      <c r="J1314" s="28">
        <v>0</v>
      </c>
      <c r="K1314" s="28">
        <v>0</v>
      </c>
      <c r="L1314" s="28">
        <v>0</v>
      </c>
      <c r="M1314" s="28">
        <v>0</v>
      </c>
      <c r="N1314" s="28">
        <v>0</v>
      </c>
      <c r="O1314" s="28">
        <v>0</v>
      </c>
      <c r="P1314" s="28">
        <v>0</v>
      </c>
      <c r="Q1314" s="28">
        <v>0</v>
      </c>
      <c r="R1314" s="28">
        <v>0</v>
      </c>
      <c r="S1314" s="94">
        <v>0</v>
      </c>
      <c r="T1314" s="94">
        <f>_xlfn.XLOOKUP(B1314,'[3]Nur des jours'!$B:$B,'[3]Nur des jours'!$U:$U,"")</f>
        <v>0</v>
      </c>
      <c r="U1314" s="94">
        <v>0</v>
      </c>
      <c r="V1314" s="94">
        <v>0</v>
      </c>
      <c r="W1314" s="94">
        <v>0</v>
      </c>
      <c r="X1314" s="94">
        <v>0.47897886329198464</v>
      </c>
      <c r="Y1314" s="94">
        <v>0</v>
      </c>
      <c r="Z1314" s="94">
        <v>1.1984280875374178</v>
      </c>
      <c r="AA1314" s="94">
        <v>0</v>
      </c>
      <c r="AB1314" s="94">
        <v>0</v>
      </c>
      <c r="AC1314" s="94">
        <f>_xlfn.XLOOKUP(B1314,'[3]Nur des jours'!$B:$B,'[3]Nur des jours'!$N:$N,"")</f>
        <v>0</v>
      </c>
      <c r="AD1314" s="94">
        <v>0</v>
      </c>
      <c r="AE1314" s="94">
        <v>0</v>
      </c>
      <c r="AF1314" s="94">
        <v>0</v>
      </c>
      <c r="AG1314" s="94">
        <v>0</v>
      </c>
      <c r="AH1314" s="94">
        <v>0</v>
      </c>
      <c r="AI1314" s="49" t="s">
        <v>5559</v>
      </c>
      <c r="AJ1314" s="49"/>
      <c r="AK1314" s="48" t="str" cm="1">
        <f t="array" ref="AK1314">IFERROR(_xlfn.IFS(
AM1314="MPR ISSUE","PDH",
AM1314="BSS Hardware Issue","BSS",
AM1314="Sites strategiques, MLL, Pylone, etc.","ENVTECH",
AM1314="AKTIVCO DEFAUT GE &amp; POWER Cabinet","AKTIVCO",
AM1314="AKTIVCO Coupure ENEO &amp; Baisse de tension","AKTIVCO GRID ONLY",
AM1314="Coupure ENEO &amp; Baisse de tension","IHS GRID ONLY",
AM1314="Defaut GE &amp; POWER Cabinet","IHS",
AM1314="Sharing","Partners",
AM1314="Sites strategiques &amp; DataCenter","SST &amp; DC",
AM1314="Exclu","Exclu",
AM1314="SAT","SAT",
AM1314="SPARE-ISSUE","SPARE-ISSUE",
AM1314="Fiber CAmtel","TRANS_FO_CAMTEL",
AM1314="Fiber AOF","Fiber AOF",
AM1314="Projet OCM (HUAWEI)","TRAVAUX-HUAWEI",
AM1314="Projet OCM (NOKIA)","TRAVAUX-NOKIA",
AM1314="ACCESS-ISSUE","ACCESS-ISSUE",
AM1314="Projet OCM (ZTE, NOKIA, autres projets)","TRAVAUX OCM",
AM1314="No root CAuse","No root cause",
AM1314="ODU HS","PDH",
AM1314="IP &amp; VLAN","PDH",
AM1314="Warehouse HUAWEI","SPARE-ISSUE",
AM1314="SPARE-HS","SPARE-ISSUE",
AM1314="Power Telco","BSS",AM1314="no impacts","no impacts"
),"")</f>
        <v>no impacts</v>
      </c>
      <c r="AL1314" s="48" t="str" cm="1">
        <f t="array" ref="AL1314">IFERROR(_xlfn.IFS(
AM1314="MPR ISSUE","TX ISSUE",
AM1314="BSS Hardware Issue","RAN ISSUE",
AM1314="Sites strategiques, MLL, Pylone, etc.","ENVTECH",
AM1314="AKTIVCO DEFAUT GE &amp; POWER Cabinet","POWER ISSUE",
AM1314="AKTIVCO Coupure ENEO &amp; Baisse de tension","POWER ISSUE",
AM1314="Coupure ENEO &amp; Baisse de tension","POWER ISSUE",
AM1314="Defaut GE &amp; POWER Cabinet","POWER ISSUE",
AM1314="Sharing","POWER ISSUE",
AM1314="Sites strategiques &amp; DataCenter","POWER ISSUE",
AM1314="Exclu","Exclu",
AM1314="SAT","TX ISSUE",
AM1314="SPARE-ISSUE","SPARE-ISSUE",
AM1314="Fiber CAmtel","TX ISSUE",
AM1314="Fiber AOF","TX ISSUE",
AM1314="Projet OCM (HUAWEI)","TRAVAUX-HUAWEI",
AM1314="Projet OCM (NOKIA)","TRAVAUX -NOKIA",
AM1314="ACCESS-ISSUE","ACCESS-ISSUE",
AM1314="Projet OCM (ZTE, NOKIA, autres projets)","TRAVAUX OCM",
AM1314="No root CAuse","No root cause",
AM1314="ODU HS","TX ISSUE",
AM1314="IP &amp; VLAN","TX ISSUE",
AM1314="Warehouse HUAWEI","SPARE-ISSUE",
AM1314="SPARE-HS","SPARE-ISSUE",
AM1314="Power Telco","RAN ISSUE",AM1314="no impacts","no impacts"
),"")</f>
        <v>no impacts</v>
      </c>
      <c r="AM1314" s="67" t="s">
        <v>5605</v>
      </c>
      <c r="AN1314" s="48" t="str" cm="1">
        <f t="array" ref="AN1314">IFERROR(_xlfn.IFS(
AM1314="MPR ISSUE","ACTIVE",
AM1314="BSS Hardware Issue","ACTIVE",
AM1314="Sites strategiques, MLL, Pylone, etc.","PASSIVE",
AM1314="AKTIVCO DEFAUT GE &amp; POWER Cabinet","PASSIVE",
AM1314="AKTIVCO Coupure ENEO &amp; Baisse de tension","PASSIVE",
AM1314="Coupure ENEO &amp; Baisse de tension","PASSIVE",
AM1314="Defaut GE &amp; POWER Cabinet","PASSIVE",
AM1314="Sharing","PASSIVE",
AM1314="Sites strategiques &amp; DataCenter","PASSIVE",
AM1314="Exclu","Exclu",
AM1314="SAT","ACTIVE",
AM1314="SPARE-ISSUE","SPARE-ISSUE",
AM1314="Fiber CAmtel","ACTIVE",
AM1314="Fiber AOF","ACTIVE",
AM1314="Projet OCM (HUAWEI)","PLANNED WORKS",
AM1314="Projet OCM (NOKIA)","PLANNED WORKS",
AM1314="ACCESS-ISSUE","ACCESS-ISSUE",
AM1314="Projet OCM (ZTE, NOKIA, autres projets)","PLANNED WORKS",
AM1314="No root CAuse","No root cause",
AM1314="ODU HS","ACTIVE",
AM1314="IP &amp; VLAN","ACTIVE",
AM1314="Warehouse HUAWEI","SPARE-ISSUE",
AM1314="SPARE-HS","SPARE-ISSUE",
AM1314="Power Telco","ACTIVE", AM1314="no impacts","no impacts"
),"")</f>
        <v>no impacts</v>
      </c>
      <c r="AO1314" s="93" t="s">
        <v>5537</v>
      </c>
      <c r="AP1314" s="101" t="str">
        <f t="shared" si="39"/>
        <v>LIT_662</v>
      </c>
      <c r="AR1314" s="17" t="s">
        <v>5537</v>
      </c>
      <c r="AS1314" s="7" t="s">
        <v>5537</v>
      </c>
      <c r="AT1314" s="6"/>
      <c r="AU1314" s="7"/>
      <c r="AV1314" s="3" t="s">
        <v>5537</v>
      </c>
      <c r="AW1314" s="18" t="s">
        <v>5537</v>
      </c>
      <c r="AX1314" s="18" t="s">
        <v>5537</v>
      </c>
      <c r="AY1314" s="18" t="s">
        <v>5537</v>
      </c>
      <c r="AZ1314" s="18" t="s">
        <v>5537</v>
      </c>
      <c r="BA1314" s="18" t="s">
        <v>5537</v>
      </c>
      <c r="BB1314" s="18" t="s">
        <v>5537</v>
      </c>
      <c r="BC1314" s="18" t="s">
        <v>5537</v>
      </c>
      <c r="BD1314" s="18" t="s">
        <v>5537</v>
      </c>
      <c r="BE1314" s="18" t="s">
        <v>5537</v>
      </c>
      <c r="BF1314" s="18" t="s">
        <v>5537</v>
      </c>
      <c r="BG1314" s="18" t="s">
        <v>5537</v>
      </c>
      <c r="BH1314" s="18" t="s">
        <v>5537</v>
      </c>
      <c r="BI1314" s="9" t="s">
        <v>5537</v>
      </c>
      <c r="BJ1314" s="14"/>
      <c r="BK1314" s="14" t="s">
        <v>5537</v>
      </c>
      <c r="BL1314" s="14" t="str">
        <f>_xlfn.XLOOKUP(B1314,'[4]cell downs 18042026 17h'!$B:$B,'[4]cell downs 18042026 17h'!$B:$B,"")</f>
        <v/>
      </c>
      <c r="BM1314" s="14" t="str">
        <f>_xlfn.XLOOKUP(B1314,'[5]Cells Huawei 19042026 15h'!$B:$B,'[5]Cells Huawei 19042026 15h'!$B:$B,"")</f>
        <v/>
      </c>
      <c r="BN1314" s="9" t="str">
        <f>_xlfn.XLOOKUP(B1314,'[6]cells down 19042026 9H40'!$B:$B,'[6]cells down 19042026 9H40'!$B:$B,"")</f>
        <v/>
      </c>
      <c r="BO1314" s="9" t="s">
        <v>5537</v>
      </c>
      <c r="BP1314" s="9" t="s">
        <v>302</v>
      </c>
      <c r="BQ1314" s="115"/>
    </row>
    <row r="1315" spans="1:69" s="9" customFormat="1" x14ac:dyDescent="0.3">
      <c r="A1315" s="2" t="s">
        <v>4365</v>
      </c>
      <c r="B1315" s="8" t="s">
        <v>4366</v>
      </c>
      <c r="C1315" s="3" t="str">
        <f>_xlfn.XLOOKUP(B1315,'[1]daily break down'!$D:$D,'[1]daily break down'!$E:$E,"")</f>
        <v>OUEST</v>
      </c>
      <c r="D1315" s="1" t="s">
        <v>357</v>
      </c>
      <c r="E1315" s="1" t="s">
        <v>22</v>
      </c>
      <c r="F1315" s="3" t="s">
        <v>102</v>
      </c>
      <c r="G1315" s="1" t="s">
        <v>4367</v>
      </c>
      <c r="H1315" s="32" t="str">
        <f>_xlfn.XLOOKUP(B1315,[2]CALCULATION!$B:$B,[2]CALCULATION!$H:$H,"")</f>
        <v>HUAWEI</v>
      </c>
      <c r="I1315" s="28">
        <v>0</v>
      </c>
      <c r="J1315" s="28">
        <v>0</v>
      </c>
      <c r="K1315" s="28">
        <v>0</v>
      </c>
      <c r="L1315" s="28">
        <v>0</v>
      </c>
      <c r="M1315" s="28">
        <v>0</v>
      </c>
      <c r="N1315" s="28">
        <v>0</v>
      </c>
      <c r="O1315" s="28">
        <v>0</v>
      </c>
      <c r="P1315" s="28">
        <v>0</v>
      </c>
      <c r="Q1315" s="28">
        <v>0</v>
      </c>
      <c r="R1315" s="28">
        <v>0</v>
      </c>
      <c r="S1315" s="94">
        <v>0</v>
      </c>
      <c r="T1315" s="94">
        <f>_xlfn.XLOOKUP(B1315,'[3]Nur des jours'!$B:$B,'[3]Nur des jours'!$U:$U,"")</f>
        <v>0</v>
      </c>
      <c r="U1315" s="94">
        <v>0</v>
      </c>
      <c r="V1315" s="94">
        <v>0</v>
      </c>
      <c r="W1315" s="94">
        <v>0</v>
      </c>
      <c r="X1315" s="94">
        <v>0.47705267483370578</v>
      </c>
      <c r="Y1315" s="94">
        <v>0</v>
      </c>
      <c r="Z1315" s="94">
        <v>0</v>
      </c>
      <c r="AA1315" s="94">
        <v>0</v>
      </c>
      <c r="AB1315" s="94">
        <v>0</v>
      </c>
      <c r="AC1315" s="94">
        <f>_xlfn.XLOOKUP(B1315,'[3]Nur des jours'!$B:$B,'[3]Nur des jours'!$N:$N,"")</f>
        <v>0</v>
      </c>
      <c r="AD1315" s="94">
        <v>0</v>
      </c>
      <c r="AE1315" s="94">
        <v>0</v>
      </c>
      <c r="AF1315" s="94">
        <v>0</v>
      </c>
      <c r="AG1315" s="94">
        <v>0</v>
      </c>
      <c r="AH1315" s="94">
        <v>0</v>
      </c>
      <c r="AI1315" s="49" t="s">
        <v>5559</v>
      </c>
      <c r="AJ1315" s="49"/>
      <c r="AK1315" s="48" t="str" cm="1">
        <f t="array" ref="AK1315">IFERROR(_xlfn.IFS(
AM1315="MPR ISSUE","PDH",
AM1315="BSS Hardware Issue","BSS",
AM1315="Sites strategiques, MLL, Pylone, etc.","ENVTECH",
AM1315="AKTIVCO DEFAUT GE &amp; POWER Cabinet","AKTIVCO",
AM1315="AKTIVCO Coupure ENEO &amp; Baisse de tension","AKTIVCO GRID ONLY",
AM1315="Coupure ENEO &amp; Baisse de tension","IHS GRID ONLY",
AM1315="Defaut GE &amp; POWER Cabinet","IHS",
AM1315="Sharing","Partners",
AM1315="Sites strategiques &amp; DataCenter","SST &amp; DC",
AM1315="Exclu","Exclu",
AM1315="SAT","SAT",
AM1315="SPARE-ISSUE","SPARE-ISSUE",
AM1315="Fiber CAmtel","TRANS_FO_CAMTEL",
AM1315="Fiber AOF","Fiber AOF",
AM1315="Projet OCM (HUAWEI)","TRAVAUX-HUAWEI",
AM1315="Projet OCM (NOKIA)","TRAVAUX-NOKIA",
AM1315="ACCESS-ISSUE","ACCESS-ISSUE",
AM1315="Projet OCM (ZTE, NOKIA, autres projets)","TRAVAUX OCM",
AM1315="No root CAuse","No root cause",
AM1315="ODU HS","PDH",
AM1315="IP &amp; VLAN","PDH",
AM1315="Warehouse HUAWEI","SPARE-ISSUE",
AM1315="SPARE-HS","SPARE-ISSUE",
AM1315="Power Telco","BSS",AM1315="no impacts","no impacts"
),"")</f>
        <v>no impacts</v>
      </c>
      <c r="AL1315" s="48" t="str" cm="1">
        <f t="array" ref="AL1315">IFERROR(_xlfn.IFS(
AM1315="MPR ISSUE","TX ISSUE",
AM1315="BSS Hardware Issue","RAN ISSUE",
AM1315="Sites strategiques, MLL, Pylone, etc.","ENVTECH",
AM1315="AKTIVCO DEFAUT GE &amp; POWER Cabinet","POWER ISSUE",
AM1315="AKTIVCO Coupure ENEO &amp; Baisse de tension","POWER ISSUE",
AM1315="Coupure ENEO &amp; Baisse de tension","POWER ISSUE",
AM1315="Defaut GE &amp; POWER Cabinet","POWER ISSUE",
AM1315="Sharing","POWER ISSUE",
AM1315="Sites strategiques &amp; DataCenter","POWER ISSUE",
AM1315="Exclu","Exclu",
AM1315="SAT","TX ISSUE",
AM1315="SPARE-ISSUE","SPARE-ISSUE",
AM1315="Fiber CAmtel","TX ISSUE",
AM1315="Fiber AOF","TX ISSUE",
AM1315="Projet OCM (HUAWEI)","TRAVAUX-HUAWEI",
AM1315="Projet OCM (NOKIA)","TRAVAUX -NOKIA",
AM1315="ACCESS-ISSUE","ACCESS-ISSUE",
AM1315="Projet OCM (ZTE, NOKIA, autres projets)","TRAVAUX OCM",
AM1315="No root CAuse","No root cause",
AM1315="ODU HS","TX ISSUE",
AM1315="IP &amp; VLAN","TX ISSUE",
AM1315="Warehouse HUAWEI","SPARE-ISSUE",
AM1315="SPARE-HS","SPARE-ISSUE",
AM1315="Power Telco","RAN ISSUE",AM1315="no impacts","no impacts"
),"")</f>
        <v>no impacts</v>
      </c>
      <c r="AM1315" s="67" t="s">
        <v>5605</v>
      </c>
      <c r="AN1315" s="48" t="str" cm="1">
        <f t="array" ref="AN1315">IFERROR(_xlfn.IFS(
AM1315="MPR ISSUE","ACTIVE",
AM1315="BSS Hardware Issue","ACTIVE",
AM1315="Sites strategiques, MLL, Pylone, etc.","PASSIVE",
AM1315="AKTIVCO DEFAUT GE &amp; POWER Cabinet","PASSIVE",
AM1315="AKTIVCO Coupure ENEO &amp; Baisse de tension","PASSIVE",
AM1315="Coupure ENEO &amp; Baisse de tension","PASSIVE",
AM1315="Defaut GE &amp; POWER Cabinet","PASSIVE",
AM1315="Sharing","PASSIVE",
AM1315="Sites strategiques &amp; DataCenter","PASSIVE",
AM1315="Exclu","Exclu",
AM1315="SAT","ACTIVE",
AM1315="SPARE-ISSUE","SPARE-ISSUE",
AM1315="Fiber CAmtel","ACTIVE",
AM1315="Fiber AOF","ACTIVE",
AM1315="Projet OCM (HUAWEI)","PLANNED WORKS",
AM1315="Projet OCM (NOKIA)","PLANNED WORKS",
AM1315="ACCESS-ISSUE","ACCESS-ISSUE",
AM1315="Projet OCM (ZTE, NOKIA, autres projets)","PLANNED WORKS",
AM1315="No root CAuse","No root cause",
AM1315="ODU HS","ACTIVE",
AM1315="IP &amp; VLAN","ACTIVE",
AM1315="Warehouse HUAWEI","SPARE-ISSUE",
AM1315="SPARE-HS","SPARE-ISSUE",
AM1315="Power Telco","ACTIVE", AM1315="no impacts","no impacts"
),"")</f>
        <v>no impacts</v>
      </c>
      <c r="AO1315" s="93" t="s">
        <v>5537</v>
      </c>
      <c r="AP1315" s="101" t="str">
        <f t="shared" si="39"/>
        <v>OST_310</v>
      </c>
      <c r="AR1315" s="17" t="s">
        <v>5537</v>
      </c>
      <c r="AS1315" s="7" t="s">
        <v>5537</v>
      </c>
      <c r="AT1315" s="6"/>
      <c r="AU1315" s="7"/>
      <c r="AV1315" s="3" t="s">
        <v>5537</v>
      </c>
      <c r="AW1315" s="18" t="s">
        <v>5537</v>
      </c>
      <c r="AX1315" s="18" t="s">
        <v>5537</v>
      </c>
      <c r="AY1315" s="18" t="s">
        <v>5537</v>
      </c>
      <c r="AZ1315" s="18" t="s">
        <v>5537</v>
      </c>
      <c r="BA1315" s="18" t="s">
        <v>5537</v>
      </c>
      <c r="BB1315" s="18" t="s">
        <v>5537</v>
      </c>
      <c r="BC1315" s="18" t="s">
        <v>5537</v>
      </c>
      <c r="BD1315" s="18" t="s">
        <v>5537</v>
      </c>
      <c r="BE1315" s="18" t="s">
        <v>5537</v>
      </c>
      <c r="BF1315" s="18" t="s">
        <v>5537</v>
      </c>
      <c r="BG1315" s="18" t="s">
        <v>5537</v>
      </c>
      <c r="BH1315" s="18" t="s">
        <v>5537</v>
      </c>
      <c r="BI1315" s="9" t="s">
        <v>5537</v>
      </c>
      <c r="BJ1315" s="14"/>
      <c r="BK1315" s="14" t="s">
        <v>5537</v>
      </c>
      <c r="BL1315" s="14" t="str">
        <f>_xlfn.XLOOKUP(B1315,'[4]cell downs 18042026 17h'!$B:$B,'[4]cell downs 18042026 17h'!$B:$B,"")</f>
        <v/>
      </c>
      <c r="BM1315" s="14" t="str">
        <f>_xlfn.XLOOKUP(B1315,'[5]Cells Huawei 19042026 15h'!$B:$B,'[5]Cells Huawei 19042026 15h'!$B:$B,"")</f>
        <v/>
      </c>
      <c r="BN1315" s="9" t="str">
        <f>_xlfn.XLOOKUP(B1315,'[6]cells down 19042026 9H40'!$B:$B,'[6]cells down 19042026 9H40'!$B:$B,"")</f>
        <v/>
      </c>
      <c r="BO1315" s="9" t="s">
        <v>5537</v>
      </c>
      <c r="BP1315" s="9" t="s">
        <v>12</v>
      </c>
      <c r="BQ1315" s="115"/>
    </row>
    <row r="1316" spans="1:69" s="9" customFormat="1" x14ac:dyDescent="0.3">
      <c r="A1316" s="1" t="s">
        <v>3000</v>
      </c>
      <c r="B1316" s="8" t="s">
        <v>3001</v>
      </c>
      <c r="C1316" s="3" t="str">
        <f>_xlfn.XLOOKUP(B1316,'[1]daily break down'!$D:$D,'[1]daily break down'!$E:$E,"")</f>
        <v>Ngaoundere</v>
      </c>
      <c r="D1316" s="1" t="s">
        <v>357</v>
      </c>
      <c r="E1316" s="1" t="s">
        <v>5517</v>
      </c>
      <c r="F1316" s="3" t="s">
        <v>90</v>
      </c>
      <c r="G1316" s="1" t="s">
        <v>91</v>
      </c>
      <c r="H1316" s="32" t="str">
        <f>_xlfn.XLOOKUP(B1316,[2]CALCULATION!$B:$B,[2]CALCULATION!$H:$H,"")</f>
        <v>Huawei</v>
      </c>
      <c r="I1316" s="28">
        <v>1.1816631139190659</v>
      </c>
      <c r="J1316" s="28">
        <v>2.5682512777050113E-2</v>
      </c>
      <c r="K1316" s="28">
        <v>0.59774264980752378</v>
      </c>
      <c r="L1316" s="28">
        <v>0</v>
      </c>
      <c r="M1316" s="28">
        <v>0.82558577531225663</v>
      </c>
      <c r="N1316" s="28">
        <v>0</v>
      </c>
      <c r="O1316" s="28">
        <v>0.16356550324883784</v>
      </c>
      <c r="P1316" s="28">
        <v>0</v>
      </c>
      <c r="Q1316" s="28">
        <v>0</v>
      </c>
      <c r="R1316" s="28">
        <v>0</v>
      </c>
      <c r="S1316" s="94">
        <v>0</v>
      </c>
      <c r="T1316" s="94">
        <f>_xlfn.XLOOKUP(B1316,'[3]Nur des jours'!$B:$B,'[3]Nur des jours'!$U:$U,"")</f>
        <v>0.30551489157699191</v>
      </c>
      <c r="U1316" s="94">
        <v>0</v>
      </c>
      <c r="V1316" s="94">
        <v>0</v>
      </c>
      <c r="W1316" s="94">
        <v>0.30551489157699191</v>
      </c>
      <c r="X1316" s="94">
        <v>0.41823258654293399</v>
      </c>
      <c r="Y1316" s="94">
        <v>0</v>
      </c>
      <c r="Z1316" s="94">
        <v>0</v>
      </c>
      <c r="AA1316" s="94">
        <v>0</v>
      </c>
      <c r="AB1316" s="94">
        <v>0</v>
      </c>
      <c r="AC1316" s="94">
        <f>_xlfn.XLOOKUP(B1316,'[3]Nur des jours'!$B:$B,'[3]Nur des jours'!$N:$N,"")</f>
        <v>0</v>
      </c>
      <c r="AD1316" s="94">
        <v>0</v>
      </c>
      <c r="AE1316" s="94">
        <v>0</v>
      </c>
      <c r="AF1316" s="94">
        <v>0</v>
      </c>
      <c r="AG1316" s="94">
        <v>0</v>
      </c>
      <c r="AH1316" s="94">
        <v>0</v>
      </c>
      <c r="AI1316" s="49" t="s">
        <v>5559</v>
      </c>
      <c r="AJ1316" s="49"/>
      <c r="AK1316" s="48" t="str" cm="1">
        <f t="array" ref="AK1316">IFERROR(_xlfn.IFS(
AM1316="MPR ISSUE","PDH",
AM1316="BSS Hardware Issue","BSS",
AM1316="Sites strategiques, MLL, Pylone, etc.","ENVTECH",
AM1316="AKTIVCO DEFAUT GE &amp; POWER Cabinet","AKTIVCO",
AM1316="AKTIVCO Coupure ENEO &amp; Baisse de tension","AKTIVCO GRID ONLY",
AM1316="Coupure ENEO &amp; Baisse de tension","IHS GRID ONLY",
AM1316="Defaut GE &amp; POWER Cabinet","IHS",
AM1316="Sharing","Partners",
AM1316="Sites strategiques &amp; DataCenter","SST &amp; DC",
AM1316="Exclu","Exclu",
AM1316="SAT","SAT",
AM1316="SPARE-ISSUE","SPARE-ISSUE",
AM1316="Fiber CAmtel","TRANS_FO_CAMTEL",
AM1316="Fiber AOF","Fiber AOF",
AM1316="Projet OCM (HUAWEI)","TRAVAUX-HUAWEI",
AM1316="Projet OCM (NOKIA)","TRAVAUX-NOKIA",
AM1316="ACCESS-ISSUE","ACCESS-ISSUE",
AM1316="Projet OCM (ZTE, NOKIA, autres projets)","TRAVAUX OCM",
AM1316="No root CAuse","No root cause",
AM1316="ODU HS","PDH",
AM1316="IP &amp; VLAN","PDH",
AM1316="Warehouse HUAWEI","SPARE-ISSUE",
AM1316="SPARE-HS","SPARE-ISSUE",
AM1316="Power Telco","BSS",AM1316="no impacts","no impacts"
),"")</f>
        <v>no impacts</v>
      </c>
      <c r="AL1316" s="48" t="str" cm="1">
        <f t="array" ref="AL1316">IFERROR(_xlfn.IFS(
AM1316="MPR ISSUE","TX ISSUE",
AM1316="BSS Hardware Issue","RAN ISSUE",
AM1316="Sites strategiques, MLL, Pylone, etc.","ENVTECH",
AM1316="AKTIVCO DEFAUT GE &amp; POWER Cabinet","POWER ISSUE",
AM1316="AKTIVCO Coupure ENEO &amp; Baisse de tension","POWER ISSUE",
AM1316="Coupure ENEO &amp; Baisse de tension","POWER ISSUE",
AM1316="Defaut GE &amp; POWER Cabinet","POWER ISSUE",
AM1316="Sharing","POWER ISSUE",
AM1316="Sites strategiques &amp; DataCenter","POWER ISSUE",
AM1316="Exclu","Exclu",
AM1316="SAT","TX ISSUE",
AM1316="SPARE-ISSUE","SPARE-ISSUE",
AM1316="Fiber CAmtel","TX ISSUE",
AM1316="Fiber AOF","TX ISSUE",
AM1316="Projet OCM (HUAWEI)","TRAVAUX-HUAWEI",
AM1316="Projet OCM (NOKIA)","TRAVAUX -NOKIA",
AM1316="ACCESS-ISSUE","ACCESS-ISSUE",
AM1316="Projet OCM (ZTE, NOKIA, autres projets)","TRAVAUX OCM",
AM1316="No root CAuse","No root cause",
AM1316="ODU HS","TX ISSUE",
AM1316="IP &amp; VLAN","TX ISSUE",
AM1316="Warehouse HUAWEI","SPARE-ISSUE",
AM1316="SPARE-HS","SPARE-ISSUE",
AM1316="Power Telco","RAN ISSUE",AM1316="no impacts","no impacts"
),"")</f>
        <v>no impacts</v>
      </c>
      <c r="AM1316" s="67" t="s">
        <v>5605</v>
      </c>
      <c r="AN1316" s="48" t="str" cm="1">
        <f t="array" ref="AN1316">IFERROR(_xlfn.IFS(
AM1316="MPR ISSUE","ACTIVE",
AM1316="BSS Hardware Issue","ACTIVE",
AM1316="Sites strategiques, MLL, Pylone, etc.","PASSIVE",
AM1316="AKTIVCO DEFAUT GE &amp; POWER Cabinet","PASSIVE",
AM1316="AKTIVCO Coupure ENEO &amp; Baisse de tension","PASSIVE",
AM1316="Coupure ENEO &amp; Baisse de tension","PASSIVE",
AM1316="Defaut GE &amp; POWER Cabinet","PASSIVE",
AM1316="Sharing","PASSIVE",
AM1316="Sites strategiques &amp; DataCenter","PASSIVE",
AM1316="Exclu","Exclu",
AM1316="SAT","ACTIVE",
AM1316="SPARE-ISSUE","SPARE-ISSUE",
AM1316="Fiber CAmtel","ACTIVE",
AM1316="Fiber AOF","ACTIVE",
AM1316="Projet OCM (HUAWEI)","PLANNED WORKS",
AM1316="Projet OCM (NOKIA)","PLANNED WORKS",
AM1316="ACCESS-ISSUE","ACCESS-ISSUE",
AM1316="Projet OCM (ZTE, NOKIA, autres projets)","PLANNED WORKS",
AM1316="No root CAuse","No root cause",
AM1316="ODU HS","ACTIVE",
AM1316="IP &amp; VLAN","ACTIVE",
AM1316="Warehouse HUAWEI","SPARE-ISSUE",
AM1316="SPARE-HS","SPARE-ISSUE",
AM1316="Power Telco","ACTIVE", AM1316="no impacts","no impacts"
),"")</f>
        <v>no impacts</v>
      </c>
      <c r="AO1316" s="93" t="s">
        <v>5537</v>
      </c>
      <c r="AP1316" s="101" t="str">
        <f t="shared" si="39"/>
        <v>ADM_180</v>
      </c>
      <c r="AR1316" s="17" t="s">
        <v>5537</v>
      </c>
      <c r="AS1316" s="7" t="s">
        <v>5537</v>
      </c>
      <c r="AT1316" s="6"/>
      <c r="AU1316" s="7"/>
      <c r="AV1316" s="3" t="s">
        <v>5537</v>
      </c>
      <c r="AW1316" s="18" t="s">
        <v>5537</v>
      </c>
      <c r="AX1316" s="18" t="s">
        <v>5537</v>
      </c>
      <c r="AY1316" s="18" t="s">
        <v>5537</v>
      </c>
      <c r="AZ1316" s="18" t="s">
        <v>5537</v>
      </c>
      <c r="BA1316" s="18" t="s">
        <v>5537</v>
      </c>
      <c r="BB1316" s="18" t="s">
        <v>5537</v>
      </c>
      <c r="BC1316" s="18" t="s">
        <v>5537</v>
      </c>
      <c r="BD1316" s="18" t="s">
        <v>5537</v>
      </c>
      <c r="BE1316" s="18" t="s">
        <v>5537</v>
      </c>
      <c r="BF1316" s="18" t="s">
        <v>5537</v>
      </c>
      <c r="BG1316" s="18" t="s">
        <v>5537</v>
      </c>
      <c r="BH1316" s="18" t="s">
        <v>5537</v>
      </c>
      <c r="BI1316" s="9" t="s">
        <v>5537</v>
      </c>
      <c r="BJ1316" s="14"/>
      <c r="BK1316" s="14" t="s">
        <v>5537</v>
      </c>
      <c r="BL1316" s="14" t="str">
        <f>_xlfn.XLOOKUP(B1316,'[4]cell downs 18042026 17h'!$B:$B,'[4]cell downs 18042026 17h'!$B:$B,"")</f>
        <v/>
      </c>
      <c r="BM1316" s="14" t="str">
        <f>_xlfn.XLOOKUP(B1316,'[5]Cells Huawei 19042026 15h'!$B:$B,'[5]Cells Huawei 19042026 15h'!$B:$B,"")</f>
        <v/>
      </c>
      <c r="BN1316" s="9" t="str">
        <f>_xlfn.XLOOKUP(B1316,'[6]cells down 19042026 9H40'!$B:$B,'[6]cells down 19042026 9H40'!$B:$B,"")</f>
        <v/>
      </c>
      <c r="BO1316" s="9" t="s">
        <v>5537</v>
      </c>
      <c r="BP1316" s="9" t="s">
        <v>5537</v>
      </c>
      <c r="BQ1316" s="115"/>
    </row>
    <row r="1317" spans="1:69" s="9" customFormat="1" x14ac:dyDescent="0.3">
      <c r="A1317" s="1" t="s">
        <v>4282</v>
      </c>
      <c r="B1317" s="8" t="s">
        <v>4283</v>
      </c>
      <c r="C1317" s="3" t="str">
        <f>_xlfn.XLOOKUP(B1317,'[1]daily break down'!$D:$D,'[1]daily break down'!$E:$E,"")</f>
        <v>ADAMAOUA</v>
      </c>
      <c r="D1317" s="1"/>
      <c r="E1317" s="1"/>
      <c r="F1317" s="3" t="s">
        <v>90</v>
      </c>
      <c r="G1317" s="1" t="s">
        <v>4263</v>
      </c>
      <c r="H1317" s="32" t="str">
        <f>_xlfn.XLOOKUP(B1317,[2]CALCULATION!$B:$B,[2]CALCULATION!$H:$H,"")</f>
        <v>HUAWEI</v>
      </c>
      <c r="I1317" s="28">
        <v>0</v>
      </c>
      <c r="J1317" s="28">
        <v>0</v>
      </c>
      <c r="K1317" s="28">
        <v>0</v>
      </c>
      <c r="L1317" s="28">
        <v>0</v>
      </c>
      <c r="M1317" s="28">
        <v>0</v>
      </c>
      <c r="N1317" s="28">
        <v>0</v>
      </c>
      <c r="O1317" s="28">
        <v>0</v>
      </c>
      <c r="P1317" s="28">
        <v>0</v>
      </c>
      <c r="Q1317" s="28">
        <v>0</v>
      </c>
      <c r="R1317" s="28">
        <v>0</v>
      </c>
      <c r="S1317" s="94">
        <v>0</v>
      </c>
      <c r="T1317" s="94">
        <f>_xlfn.XLOOKUP(B1317,'[3]Nur des jours'!$B:$B,'[3]Nur des jours'!$U:$U,"")</f>
        <v>0</v>
      </c>
      <c r="U1317" s="94">
        <v>0</v>
      </c>
      <c r="V1317" s="94">
        <v>0</v>
      </c>
      <c r="W1317" s="94">
        <v>0</v>
      </c>
      <c r="X1317" s="94">
        <v>0.35848507417965775</v>
      </c>
      <c r="Y1317" s="94">
        <v>0</v>
      </c>
      <c r="Z1317" s="94">
        <v>0</v>
      </c>
      <c r="AA1317" s="94">
        <v>0</v>
      </c>
      <c r="AB1317" s="94">
        <v>0</v>
      </c>
      <c r="AC1317" s="94">
        <f>_xlfn.XLOOKUP(B1317,'[3]Nur des jours'!$B:$B,'[3]Nur des jours'!$N:$N,"")</f>
        <v>0</v>
      </c>
      <c r="AD1317" s="94">
        <v>0</v>
      </c>
      <c r="AE1317" s="94">
        <v>0</v>
      </c>
      <c r="AF1317" s="94">
        <v>0</v>
      </c>
      <c r="AG1317" s="94">
        <v>0</v>
      </c>
      <c r="AH1317" s="94">
        <v>0</v>
      </c>
      <c r="AI1317" s="49" t="s">
        <v>5559</v>
      </c>
      <c r="AJ1317" s="49"/>
      <c r="AK1317" s="48" t="str" cm="1">
        <f t="array" ref="AK1317">IFERROR(_xlfn.IFS(
AM1317="MPR ISSUE","PDH",
AM1317="BSS Hardware Issue","BSS",
AM1317="Sites strategiques, MLL, Pylone, etc.","ENVTECH",
AM1317="AKTIVCO DEFAUT GE &amp; POWER Cabinet","AKTIVCO",
AM1317="AKTIVCO Coupure ENEO &amp; Baisse de tension","AKTIVCO GRID ONLY",
AM1317="Coupure ENEO &amp; Baisse de tension","IHS GRID ONLY",
AM1317="Defaut GE &amp; POWER Cabinet","IHS",
AM1317="Sharing","Partners",
AM1317="Sites strategiques &amp; DataCenter","SST &amp; DC",
AM1317="Exclu","Exclu",
AM1317="SAT","SAT",
AM1317="SPARE-ISSUE","SPARE-ISSUE",
AM1317="Fiber CAmtel","TRANS_FO_CAMTEL",
AM1317="Fiber AOF","Fiber AOF",
AM1317="Projet OCM (HUAWEI)","TRAVAUX-HUAWEI",
AM1317="Projet OCM (NOKIA)","TRAVAUX-NOKIA",
AM1317="ACCESS-ISSUE","ACCESS-ISSUE",
AM1317="Projet OCM (ZTE, NOKIA, autres projets)","TRAVAUX OCM",
AM1317="No root CAuse","No root cause",
AM1317="ODU HS","PDH",
AM1317="IP &amp; VLAN","PDH",
AM1317="Warehouse HUAWEI","SPARE-ISSUE",
AM1317="SPARE-HS","SPARE-ISSUE",
AM1317="Power Telco","BSS",AM1317="no impacts","no impacts"
),"")</f>
        <v>no impacts</v>
      </c>
      <c r="AL1317" s="48" t="str" cm="1">
        <f t="array" ref="AL1317">IFERROR(_xlfn.IFS(
AM1317="MPR ISSUE","TX ISSUE",
AM1317="BSS Hardware Issue","RAN ISSUE",
AM1317="Sites strategiques, MLL, Pylone, etc.","ENVTECH",
AM1317="AKTIVCO DEFAUT GE &amp; POWER Cabinet","POWER ISSUE",
AM1317="AKTIVCO Coupure ENEO &amp; Baisse de tension","POWER ISSUE",
AM1317="Coupure ENEO &amp; Baisse de tension","POWER ISSUE",
AM1317="Defaut GE &amp; POWER Cabinet","POWER ISSUE",
AM1317="Sharing","POWER ISSUE",
AM1317="Sites strategiques &amp; DataCenter","POWER ISSUE",
AM1317="Exclu","Exclu",
AM1317="SAT","TX ISSUE",
AM1317="SPARE-ISSUE","SPARE-ISSUE",
AM1317="Fiber CAmtel","TX ISSUE",
AM1317="Fiber AOF","TX ISSUE",
AM1317="Projet OCM (HUAWEI)","TRAVAUX-HUAWEI",
AM1317="Projet OCM (NOKIA)","TRAVAUX -NOKIA",
AM1317="ACCESS-ISSUE","ACCESS-ISSUE",
AM1317="Projet OCM (ZTE, NOKIA, autres projets)","TRAVAUX OCM",
AM1317="No root CAuse","No root cause",
AM1317="ODU HS","TX ISSUE",
AM1317="IP &amp; VLAN","TX ISSUE",
AM1317="Warehouse HUAWEI","SPARE-ISSUE",
AM1317="SPARE-HS","SPARE-ISSUE",
AM1317="Power Telco","RAN ISSUE",AM1317="no impacts","no impacts"
),"")</f>
        <v>no impacts</v>
      </c>
      <c r="AM1317" s="67" t="s">
        <v>5605</v>
      </c>
      <c r="AN1317" s="48" t="str" cm="1">
        <f t="array" ref="AN1317">IFERROR(_xlfn.IFS(
AM1317="MPR ISSUE","ACTIVE",
AM1317="BSS Hardware Issue","ACTIVE",
AM1317="Sites strategiques, MLL, Pylone, etc.","PASSIVE",
AM1317="AKTIVCO DEFAUT GE &amp; POWER Cabinet","PASSIVE",
AM1317="AKTIVCO Coupure ENEO &amp; Baisse de tension","PASSIVE",
AM1317="Coupure ENEO &amp; Baisse de tension","PASSIVE",
AM1317="Defaut GE &amp; POWER Cabinet","PASSIVE",
AM1317="Sharing","PASSIVE",
AM1317="Sites strategiques &amp; DataCenter","PASSIVE",
AM1317="Exclu","Exclu",
AM1317="SAT","ACTIVE",
AM1317="SPARE-ISSUE","SPARE-ISSUE",
AM1317="Fiber CAmtel","ACTIVE",
AM1317="Fiber AOF","ACTIVE",
AM1317="Projet OCM (HUAWEI)","PLANNED WORKS",
AM1317="Projet OCM (NOKIA)","PLANNED WORKS",
AM1317="ACCESS-ISSUE","ACCESS-ISSUE",
AM1317="Projet OCM (ZTE, NOKIA, autres projets)","PLANNED WORKS",
AM1317="No root CAuse","No root cause",
AM1317="ODU HS","ACTIVE",
AM1317="IP &amp; VLAN","ACTIVE",
AM1317="Warehouse HUAWEI","SPARE-ISSUE",
AM1317="SPARE-HS","SPARE-ISSUE",
AM1317="Power Telco","ACTIVE", AM1317="no impacts","no impacts"
),"")</f>
        <v>no impacts</v>
      </c>
      <c r="AO1317" s="93" t="s">
        <v>5537</v>
      </c>
      <c r="AP1317" s="101" t="str">
        <f t="shared" si="39"/>
        <v>ADM_178</v>
      </c>
      <c r="AR1317" s="17" t="s">
        <v>5537</v>
      </c>
      <c r="AS1317" s="7" t="s">
        <v>5537</v>
      </c>
      <c r="AT1317" s="6"/>
      <c r="AU1317" s="7"/>
      <c r="AV1317" s="3" t="s">
        <v>5537</v>
      </c>
      <c r="AW1317" s="18" t="s">
        <v>5537</v>
      </c>
      <c r="AX1317" s="18" t="s">
        <v>5537</v>
      </c>
      <c r="AY1317" s="18" t="s">
        <v>5537</v>
      </c>
      <c r="AZ1317" s="18" t="s">
        <v>5537</v>
      </c>
      <c r="BA1317" s="18" t="s">
        <v>5537</v>
      </c>
      <c r="BB1317" s="18" t="s">
        <v>5537</v>
      </c>
      <c r="BC1317" s="18" t="s">
        <v>5537</v>
      </c>
      <c r="BD1317" s="18" t="s">
        <v>5537</v>
      </c>
      <c r="BE1317" s="18" t="s">
        <v>5537</v>
      </c>
      <c r="BF1317" s="18" t="s">
        <v>5537</v>
      </c>
      <c r="BG1317" s="18" t="s">
        <v>5537</v>
      </c>
      <c r="BH1317" s="18" t="s">
        <v>5537</v>
      </c>
      <c r="BI1317" s="9" t="s">
        <v>5537</v>
      </c>
      <c r="BJ1317" s="14"/>
      <c r="BK1317" s="14" t="s">
        <v>5537</v>
      </c>
      <c r="BL1317" s="14" t="str">
        <f>_xlfn.XLOOKUP(B1317,'[4]cell downs 18042026 17h'!$B:$B,'[4]cell downs 18042026 17h'!$B:$B,"")</f>
        <v/>
      </c>
      <c r="BM1317" s="14" t="str">
        <f>_xlfn.XLOOKUP(B1317,'[5]Cells Huawei 19042026 15h'!$B:$B,'[5]Cells Huawei 19042026 15h'!$B:$B,"")</f>
        <v/>
      </c>
      <c r="BN1317" s="9" t="str">
        <f>_xlfn.XLOOKUP(B1317,'[6]cells down 19042026 9H40'!$B:$B,'[6]cells down 19042026 9H40'!$B:$B,"")</f>
        <v/>
      </c>
      <c r="BO1317" s="9" t="s">
        <v>5537</v>
      </c>
      <c r="BP1317" s="9" t="s">
        <v>12</v>
      </c>
      <c r="BQ1317" s="115"/>
    </row>
    <row r="1318" spans="1:69" s="9" customFormat="1" x14ac:dyDescent="0.3">
      <c r="A1318" s="1" t="s">
        <v>3241</v>
      </c>
      <c r="B1318" s="8" t="s">
        <v>3242</v>
      </c>
      <c r="C1318" s="3" t="str">
        <f>_xlfn.XLOOKUP(B1318,'[1]daily break down'!$D:$D,'[1]daily break down'!$E:$E,"")</f>
        <v>Yaounde</v>
      </c>
      <c r="D1318" s="1" t="s">
        <v>11</v>
      </c>
      <c r="E1318" s="1" t="s">
        <v>12</v>
      </c>
      <c r="F1318" s="3" t="s">
        <v>37</v>
      </c>
      <c r="G1318" s="1" t="s">
        <v>38</v>
      </c>
      <c r="H1318" s="34" t="str">
        <f>_xlfn.XLOOKUP(B1318,[2]CALCULATION!$B:$B,[2]CALCULATION!$H:$H,"")</f>
        <v>ZTE</v>
      </c>
      <c r="I1318" s="28">
        <v>0</v>
      </c>
      <c r="J1318" s="28">
        <v>0</v>
      </c>
      <c r="K1318" s="28">
        <v>0</v>
      </c>
      <c r="L1318" s="28">
        <v>0</v>
      </c>
      <c r="M1318" s="28">
        <v>0</v>
      </c>
      <c r="N1318" s="28">
        <v>0</v>
      </c>
      <c r="O1318" s="28">
        <v>0</v>
      </c>
      <c r="P1318" s="28">
        <v>0</v>
      </c>
      <c r="Q1318" s="28">
        <v>0</v>
      </c>
      <c r="R1318" s="28">
        <v>0</v>
      </c>
      <c r="S1318" s="94">
        <v>0</v>
      </c>
      <c r="T1318" s="94">
        <f>_xlfn.XLOOKUP(B1318,'[3]Nur des jours'!$B:$B,'[3]Nur des jours'!$U:$U,"")</f>
        <v>0</v>
      </c>
      <c r="U1318" s="94">
        <v>1.4036206635790501E-2</v>
      </c>
      <c r="V1318" s="94">
        <v>0</v>
      </c>
      <c r="W1318" s="94">
        <v>0</v>
      </c>
      <c r="X1318" s="94">
        <v>0.3538479538171348</v>
      </c>
      <c r="Y1318" s="94">
        <v>0</v>
      </c>
      <c r="Z1318" s="94">
        <v>0</v>
      </c>
      <c r="AA1318" s="94">
        <v>0</v>
      </c>
      <c r="AB1318" s="94">
        <v>0</v>
      </c>
      <c r="AC1318" s="94">
        <f>_xlfn.XLOOKUP(B1318,'[3]Nur des jours'!$B:$B,'[3]Nur des jours'!$N:$N,"")</f>
        <v>0</v>
      </c>
      <c r="AD1318" s="94">
        <v>0</v>
      </c>
      <c r="AE1318" s="94">
        <v>0</v>
      </c>
      <c r="AF1318" s="94">
        <v>0</v>
      </c>
      <c r="AG1318" s="94">
        <v>0</v>
      </c>
      <c r="AH1318" s="94">
        <v>0</v>
      </c>
      <c r="AI1318" s="49" t="s">
        <v>5559</v>
      </c>
      <c r="AJ1318" s="49"/>
      <c r="AK1318" s="48" t="str" cm="1">
        <f t="array" ref="AK1318">IFERROR(_xlfn.IFS(
AM1318="MPR ISSUE","PDH",
AM1318="BSS Hardware Issue","BSS",
AM1318="Sites strategiques, MLL, Pylone, etc.","ENVTECH",
AM1318="AKTIVCO DEFAUT GE &amp; POWER Cabinet","AKTIVCO",
AM1318="AKTIVCO Coupure ENEO &amp; Baisse de tension","AKTIVCO GRID ONLY",
AM1318="Coupure ENEO &amp; Baisse de tension","IHS GRID ONLY",
AM1318="Defaut GE &amp; POWER Cabinet","IHS",
AM1318="Sharing","Partners",
AM1318="Sites strategiques &amp; DataCenter","SST &amp; DC",
AM1318="Exclu","Exclu",
AM1318="SAT","SAT",
AM1318="SPARE-ISSUE","SPARE-ISSUE",
AM1318="Fiber CAmtel","TRANS_FO_CAMTEL",
AM1318="Fiber AOF","Fiber AOF",
AM1318="Projet OCM (HUAWEI)","TRAVAUX-HUAWEI",
AM1318="Projet OCM (NOKIA)","TRAVAUX-NOKIA",
AM1318="ACCESS-ISSUE","ACCESS-ISSUE",
AM1318="Projet OCM (ZTE, NOKIA, autres projets)","TRAVAUX OCM",
AM1318="No root CAuse","No root cause",
AM1318="ODU HS","PDH",
AM1318="IP &amp; VLAN","PDH",
AM1318="Warehouse HUAWEI","SPARE-ISSUE",
AM1318="SPARE-HS","SPARE-ISSUE",
AM1318="Power Telco","BSS",AM1318="no impacts","no impacts"
),"")</f>
        <v>no impacts</v>
      </c>
      <c r="AL1318" s="48" t="str" cm="1">
        <f t="array" ref="AL1318">IFERROR(_xlfn.IFS(
AM1318="MPR ISSUE","TX ISSUE",
AM1318="BSS Hardware Issue","RAN ISSUE",
AM1318="Sites strategiques, MLL, Pylone, etc.","ENVTECH",
AM1318="AKTIVCO DEFAUT GE &amp; POWER Cabinet","POWER ISSUE",
AM1318="AKTIVCO Coupure ENEO &amp; Baisse de tension","POWER ISSUE",
AM1318="Coupure ENEO &amp; Baisse de tension","POWER ISSUE",
AM1318="Defaut GE &amp; POWER Cabinet","POWER ISSUE",
AM1318="Sharing","POWER ISSUE",
AM1318="Sites strategiques &amp; DataCenter","POWER ISSUE",
AM1318="Exclu","Exclu",
AM1318="SAT","TX ISSUE",
AM1318="SPARE-ISSUE","SPARE-ISSUE",
AM1318="Fiber CAmtel","TX ISSUE",
AM1318="Fiber AOF","TX ISSUE",
AM1318="Projet OCM (HUAWEI)","TRAVAUX-HUAWEI",
AM1318="Projet OCM (NOKIA)","TRAVAUX -NOKIA",
AM1318="ACCESS-ISSUE","ACCESS-ISSUE",
AM1318="Projet OCM (ZTE, NOKIA, autres projets)","TRAVAUX OCM",
AM1318="No root CAuse","No root cause",
AM1318="ODU HS","TX ISSUE",
AM1318="IP &amp; VLAN","TX ISSUE",
AM1318="Warehouse HUAWEI","SPARE-ISSUE",
AM1318="SPARE-HS","SPARE-ISSUE",
AM1318="Power Telco","RAN ISSUE",AM1318="no impacts","no impacts"
),"")</f>
        <v>no impacts</v>
      </c>
      <c r="AM1318" s="67" t="s">
        <v>5605</v>
      </c>
      <c r="AN1318" s="48" t="str" cm="1">
        <f t="array" ref="AN1318">IFERROR(_xlfn.IFS(
AM1318="MPR ISSUE","ACTIVE",
AM1318="BSS Hardware Issue","ACTIVE",
AM1318="Sites strategiques, MLL, Pylone, etc.","PASSIVE",
AM1318="AKTIVCO DEFAUT GE &amp; POWER Cabinet","PASSIVE",
AM1318="AKTIVCO Coupure ENEO &amp; Baisse de tension","PASSIVE",
AM1318="Coupure ENEO &amp; Baisse de tension","PASSIVE",
AM1318="Defaut GE &amp; POWER Cabinet","PASSIVE",
AM1318="Sharing","PASSIVE",
AM1318="Sites strategiques &amp; DataCenter","PASSIVE",
AM1318="Exclu","Exclu",
AM1318="SAT","ACTIVE",
AM1318="SPARE-ISSUE","SPARE-ISSUE",
AM1318="Fiber CAmtel","ACTIVE",
AM1318="Fiber AOF","ACTIVE",
AM1318="Projet OCM (HUAWEI)","PLANNED WORKS",
AM1318="Projet OCM (NOKIA)","PLANNED WORKS",
AM1318="ACCESS-ISSUE","ACCESS-ISSUE",
AM1318="Projet OCM (ZTE, NOKIA, autres projets)","PLANNED WORKS",
AM1318="No root CAuse","No root cause",
AM1318="ODU HS","ACTIVE",
AM1318="IP &amp; VLAN","ACTIVE",
AM1318="Warehouse HUAWEI","SPARE-ISSUE",
AM1318="SPARE-HS","SPARE-ISSUE",
AM1318="Power Telco","ACTIVE", AM1318="no impacts","no impacts"
),"")</f>
        <v>no impacts</v>
      </c>
      <c r="AO1318" s="93" t="s">
        <v>5537</v>
      </c>
      <c r="AP1318" s="101" t="str">
        <f t="shared" si="39"/>
        <v>CTR_540</v>
      </c>
      <c r="AR1318" s="17" t="s">
        <v>5537</v>
      </c>
      <c r="AS1318" s="7" t="s">
        <v>5537</v>
      </c>
      <c r="AT1318" s="6"/>
      <c r="AU1318" s="7"/>
      <c r="AV1318" s="3" t="s">
        <v>5537</v>
      </c>
      <c r="AW1318" s="18" t="s">
        <v>5537</v>
      </c>
      <c r="AX1318" s="18" t="s">
        <v>5537</v>
      </c>
      <c r="AY1318" s="18" t="s">
        <v>5537</v>
      </c>
      <c r="AZ1318" s="18" t="s">
        <v>5537</v>
      </c>
      <c r="BA1318" s="18" t="s">
        <v>5537</v>
      </c>
      <c r="BB1318" s="18" t="s">
        <v>5537</v>
      </c>
      <c r="BC1318" s="18" t="s">
        <v>5537</v>
      </c>
      <c r="BD1318" s="18" t="s">
        <v>5537</v>
      </c>
      <c r="BE1318" s="18" t="s">
        <v>5537</v>
      </c>
      <c r="BF1318" s="18" t="s">
        <v>5537</v>
      </c>
      <c r="BG1318" s="18" t="s">
        <v>5537</v>
      </c>
      <c r="BH1318" s="18" t="s">
        <v>5537</v>
      </c>
      <c r="BI1318" s="9" t="s">
        <v>5537</v>
      </c>
      <c r="BJ1318" s="14"/>
      <c r="BK1318" s="14" t="s">
        <v>5537</v>
      </c>
      <c r="BL1318" s="14" t="str">
        <f>_xlfn.XLOOKUP(B1318,'[4]cell downs 18042026 17h'!$B:$B,'[4]cell downs 18042026 17h'!$B:$B,"")</f>
        <v/>
      </c>
      <c r="BM1318" s="14" t="str">
        <f>_xlfn.XLOOKUP(B1318,'[5]Cells Huawei 19042026 15h'!$B:$B,'[5]Cells Huawei 19042026 15h'!$B:$B,"")</f>
        <v/>
      </c>
      <c r="BN1318" s="9" t="str">
        <f>_xlfn.XLOOKUP(B1318,'[6]cells down 19042026 9H40'!$B:$B,'[6]cells down 19042026 9H40'!$B:$B,"")</f>
        <v/>
      </c>
      <c r="BO1318" s="9" t="s">
        <v>3242</v>
      </c>
      <c r="BP1318" s="9" t="s">
        <v>12</v>
      </c>
      <c r="BQ1318" s="115"/>
    </row>
    <row r="1319" spans="1:69" s="9" customFormat="1" x14ac:dyDescent="0.3">
      <c r="A1319" s="1" t="s">
        <v>4723</v>
      </c>
      <c r="B1319" s="8" t="s">
        <v>4724</v>
      </c>
      <c r="C1319" s="3" t="str">
        <f>_xlfn.XLOOKUP(B1319,'[1]daily break down'!$D:$D,'[1]daily break down'!$E:$E,"")</f>
        <v>Douala</v>
      </c>
      <c r="D1319" s="1" t="s">
        <v>11</v>
      </c>
      <c r="E1319" s="1" t="s">
        <v>12</v>
      </c>
      <c r="F1319" s="3" t="s">
        <v>31</v>
      </c>
      <c r="G1319" s="1" t="s">
        <v>32</v>
      </c>
      <c r="H1319" s="34" t="str">
        <f>_xlfn.XLOOKUP(B1319,[2]CALCULATION!$B:$B,[2]CALCULATION!$H:$H,"")</f>
        <v>ZTE</v>
      </c>
      <c r="I1319" s="28">
        <v>0</v>
      </c>
      <c r="J1319" s="28">
        <v>0</v>
      </c>
      <c r="K1319" s="28">
        <v>0</v>
      </c>
      <c r="L1319" s="28">
        <v>4.2804187961750177E-4</v>
      </c>
      <c r="M1319" s="28">
        <v>0</v>
      </c>
      <c r="N1319" s="28">
        <v>0</v>
      </c>
      <c r="O1319" s="28">
        <v>0</v>
      </c>
      <c r="P1319" s="28">
        <v>0</v>
      </c>
      <c r="Q1319" s="28">
        <v>0</v>
      </c>
      <c r="R1319" s="28">
        <v>0</v>
      </c>
      <c r="S1319" s="94">
        <v>0</v>
      </c>
      <c r="T1319" s="94">
        <f>_xlfn.XLOOKUP(B1319,'[3]Nur des jours'!$B:$B,'[3]Nur des jours'!$U:$U,"")</f>
        <v>0</v>
      </c>
      <c r="U1319" s="94">
        <v>0</v>
      </c>
      <c r="V1319" s="94">
        <v>3.7453664466531404E-4</v>
      </c>
      <c r="W1319" s="94">
        <v>0</v>
      </c>
      <c r="X1319" s="94">
        <v>0.30961695958999336</v>
      </c>
      <c r="Y1319" s="94">
        <v>0</v>
      </c>
      <c r="Z1319" s="94">
        <v>0</v>
      </c>
      <c r="AA1319" s="94">
        <v>0</v>
      </c>
      <c r="AB1319" s="94">
        <v>0</v>
      </c>
      <c r="AC1319" s="94">
        <f>_xlfn.XLOOKUP(B1319,'[3]Nur des jours'!$B:$B,'[3]Nur des jours'!$N:$N,"")</f>
        <v>0</v>
      </c>
      <c r="AD1319" s="94">
        <v>0</v>
      </c>
      <c r="AE1319" s="94">
        <v>0</v>
      </c>
      <c r="AF1319" s="94">
        <v>0</v>
      </c>
      <c r="AG1319" s="94">
        <v>0</v>
      </c>
      <c r="AH1319" s="94">
        <v>0</v>
      </c>
      <c r="AI1319" s="49" t="s">
        <v>5559</v>
      </c>
      <c r="AJ1319" s="49"/>
      <c r="AK1319" s="48" t="str" cm="1">
        <f t="array" ref="AK1319">IFERROR(_xlfn.IFS(
AM1319="MPR ISSUE","PDH",
AM1319="BSS Hardware Issue","BSS",
AM1319="Sites strategiques, MLL, Pylone, etc.","ENVTECH",
AM1319="AKTIVCO DEFAUT GE &amp; POWER Cabinet","AKTIVCO",
AM1319="AKTIVCO Coupure ENEO &amp; Baisse de tension","AKTIVCO GRID ONLY",
AM1319="Coupure ENEO &amp; Baisse de tension","IHS GRID ONLY",
AM1319="Defaut GE &amp; POWER Cabinet","IHS",
AM1319="Sharing","Partners",
AM1319="Sites strategiques &amp; DataCenter","SST &amp; DC",
AM1319="Exclu","Exclu",
AM1319="SAT","SAT",
AM1319="SPARE-ISSUE","SPARE-ISSUE",
AM1319="Fiber CAmtel","TRANS_FO_CAMTEL",
AM1319="Fiber AOF","Fiber AOF",
AM1319="Projet OCM (HUAWEI)","TRAVAUX-HUAWEI",
AM1319="Projet OCM (NOKIA)","TRAVAUX-NOKIA",
AM1319="ACCESS-ISSUE","ACCESS-ISSUE",
AM1319="Projet OCM (ZTE, NOKIA, autres projets)","TRAVAUX OCM",
AM1319="No root CAuse","No root cause",
AM1319="ODU HS","PDH",
AM1319="IP &amp; VLAN","PDH",
AM1319="Warehouse HUAWEI","SPARE-ISSUE",
AM1319="SPARE-HS","SPARE-ISSUE",
AM1319="Power Telco","BSS",AM1319="no impacts","no impacts"
),"")</f>
        <v>no impacts</v>
      </c>
      <c r="AL1319" s="48" t="str" cm="1">
        <f t="array" ref="AL1319">IFERROR(_xlfn.IFS(
AM1319="MPR ISSUE","TX ISSUE",
AM1319="BSS Hardware Issue","RAN ISSUE",
AM1319="Sites strategiques, MLL, Pylone, etc.","ENVTECH",
AM1319="AKTIVCO DEFAUT GE &amp; POWER Cabinet","POWER ISSUE",
AM1319="AKTIVCO Coupure ENEO &amp; Baisse de tension","POWER ISSUE",
AM1319="Coupure ENEO &amp; Baisse de tension","POWER ISSUE",
AM1319="Defaut GE &amp; POWER Cabinet","POWER ISSUE",
AM1319="Sharing","POWER ISSUE",
AM1319="Sites strategiques &amp; DataCenter","POWER ISSUE",
AM1319="Exclu","Exclu",
AM1319="SAT","TX ISSUE",
AM1319="SPARE-ISSUE","SPARE-ISSUE",
AM1319="Fiber CAmtel","TX ISSUE",
AM1319="Fiber AOF","TX ISSUE",
AM1319="Projet OCM (HUAWEI)","TRAVAUX-HUAWEI",
AM1319="Projet OCM (NOKIA)","TRAVAUX -NOKIA",
AM1319="ACCESS-ISSUE","ACCESS-ISSUE",
AM1319="Projet OCM (ZTE, NOKIA, autres projets)","TRAVAUX OCM",
AM1319="No root CAuse","No root cause",
AM1319="ODU HS","TX ISSUE",
AM1319="IP &amp; VLAN","TX ISSUE",
AM1319="Warehouse HUAWEI","SPARE-ISSUE",
AM1319="SPARE-HS","SPARE-ISSUE",
AM1319="Power Telco","RAN ISSUE",AM1319="no impacts","no impacts"
),"")</f>
        <v>no impacts</v>
      </c>
      <c r="AM1319" s="67" t="s">
        <v>5605</v>
      </c>
      <c r="AN1319" s="48" t="str" cm="1">
        <f t="array" ref="AN1319">IFERROR(_xlfn.IFS(
AM1319="MPR ISSUE","ACTIVE",
AM1319="BSS Hardware Issue","ACTIVE",
AM1319="Sites strategiques, MLL, Pylone, etc.","PASSIVE",
AM1319="AKTIVCO DEFAUT GE &amp; POWER Cabinet","PASSIVE",
AM1319="AKTIVCO Coupure ENEO &amp; Baisse de tension","PASSIVE",
AM1319="Coupure ENEO &amp; Baisse de tension","PASSIVE",
AM1319="Defaut GE &amp; POWER Cabinet","PASSIVE",
AM1319="Sharing","PASSIVE",
AM1319="Sites strategiques &amp; DataCenter","PASSIVE",
AM1319="Exclu","Exclu",
AM1319="SAT","ACTIVE",
AM1319="SPARE-ISSUE","SPARE-ISSUE",
AM1319="Fiber CAmtel","ACTIVE",
AM1319="Fiber AOF","ACTIVE",
AM1319="Projet OCM (HUAWEI)","PLANNED WORKS",
AM1319="Projet OCM (NOKIA)","PLANNED WORKS",
AM1319="ACCESS-ISSUE","ACCESS-ISSUE",
AM1319="Projet OCM (ZTE, NOKIA, autres projets)","PLANNED WORKS",
AM1319="No root CAuse","No root cause",
AM1319="ODU HS","ACTIVE",
AM1319="IP &amp; VLAN","ACTIVE",
AM1319="Warehouse HUAWEI","SPARE-ISSUE",
AM1319="SPARE-HS","SPARE-ISSUE",
AM1319="Power Telco","ACTIVE", AM1319="no impacts","no impacts"
),"")</f>
        <v>no impacts</v>
      </c>
      <c r="AO1319" s="93" t="s">
        <v>5537</v>
      </c>
      <c r="AP1319" s="101" t="str">
        <f t="shared" si="39"/>
        <v>LIT_444</v>
      </c>
      <c r="AR1319" s="17" t="s">
        <v>5537</v>
      </c>
      <c r="AS1319" s="7" t="s">
        <v>5537</v>
      </c>
      <c r="AT1319" s="6"/>
      <c r="AU1319" s="7"/>
      <c r="AV1319" s="3" t="s">
        <v>5537</v>
      </c>
      <c r="AW1319" s="18" t="s">
        <v>5537</v>
      </c>
      <c r="AX1319" s="18" t="s">
        <v>5537</v>
      </c>
      <c r="AY1319" s="18" t="s">
        <v>5537</v>
      </c>
      <c r="AZ1319" s="18" t="s">
        <v>5537</v>
      </c>
      <c r="BA1319" s="18" t="s">
        <v>5537</v>
      </c>
      <c r="BB1319" s="18" t="s">
        <v>5537</v>
      </c>
      <c r="BC1319" s="18" t="s">
        <v>5537</v>
      </c>
      <c r="BD1319" s="18" t="s">
        <v>5537</v>
      </c>
      <c r="BE1319" s="18" t="s">
        <v>5537</v>
      </c>
      <c r="BF1319" s="18" t="s">
        <v>5537</v>
      </c>
      <c r="BG1319" s="18" t="s">
        <v>5537</v>
      </c>
      <c r="BH1319" s="18" t="s">
        <v>5537</v>
      </c>
      <c r="BI1319" s="9" t="s">
        <v>5537</v>
      </c>
      <c r="BJ1319" s="14"/>
      <c r="BK1319" s="14" t="s">
        <v>5537</v>
      </c>
      <c r="BL1319" s="14" t="str">
        <f>_xlfn.XLOOKUP(B1319,'[4]cell downs 18042026 17h'!$B:$B,'[4]cell downs 18042026 17h'!$B:$B,"")</f>
        <v/>
      </c>
      <c r="BM1319" s="14" t="str">
        <f>_xlfn.XLOOKUP(B1319,'[5]Cells Huawei 19042026 15h'!$B:$B,'[5]Cells Huawei 19042026 15h'!$B:$B,"")</f>
        <v/>
      </c>
      <c r="BN1319" s="9" t="str">
        <f>_xlfn.XLOOKUP(B1319,'[6]cells down 19042026 9H40'!$B:$B,'[6]cells down 19042026 9H40'!$B:$B,"")</f>
        <v/>
      </c>
      <c r="BO1319" s="9" t="s">
        <v>4724</v>
      </c>
      <c r="BP1319" s="9" t="s">
        <v>302</v>
      </c>
      <c r="BQ1319" s="115"/>
    </row>
    <row r="1320" spans="1:69" s="9" customFormat="1" x14ac:dyDescent="0.3">
      <c r="A1320" s="1" t="s">
        <v>4628</v>
      </c>
      <c r="B1320" s="8" t="s">
        <v>4629</v>
      </c>
      <c r="C1320" s="3" t="str">
        <f>_xlfn.XLOOKUP(B1320,'[1]daily break down'!$D:$D,'[1]daily break down'!$E:$E,"")</f>
        <v>SUD-OUEST</v>
      </c>
      <c r="D1320" s="1" t="s">
        <v>11</v>
      </c>
      <c r="E1320" s="1" t="s">
        <v>12</v>
      </c>
      <c r="F1320" s="3" t="s">
        <v>31</v>
      </c>
      <c r="G1320" s="1" t="s">
        <v>4630</v>
      </c>
      <c r="H1320" s="32" t="str">
        <f>_xlfn.XLOOKUP(B1320,[2]CALCULATION!$B:$B,[2]CALCULATION!$H:$H,"")</f>
        <v>HUAWEI</v>
      </c>
      <c r="I1320" s="28">
        <v>0</v>
      </c>
      <c r="J1320" s="28">
        <v>0</v>
      </c>
      <c r="K1320" s="28">
        <v>0</v>
      </c>
      <c r="L1320" s="28">
        <v>0</v>
      </c>
      <c r="M1320" s="28">
        <v>0</v>
      </c>
      <c r="N1320" s="28">
        <v>0</v>
      </c>
      <c r="O1320" s="28">
        <v>0</v>
      </c>
      <c r="P1320" s="28">
        <v>0</v>
      </c>
      <c r="Q1320" s="28">
        <v>0</v>
      </c>
      <c r="R1320" s="28">
        <v>0</v>
      </c>
      <c r="S1320" s="94">
        <v>0</v>
      </c>
      <c r="T1320" s="94">
        <f>_xlfn.XLOOKUP(B1320,'[3]Nur des jours'!$B:$B,'[3]Nur des jours'!$U:$U,"")</f>
        <v>0</v>
      </c>
      <c r="U1320" s="94">
        <v>0</v>
      </c>
      <c r="V1320" s="94">
        <v>0</v>
      </c>
      <c r="W1320" s="94">
        <v>0</v>
      </c>
      <c r="X1320" s="94">
        <v>0.22784312550473268</v>
      </c>
      <c r="Y1320" s="94">
        <v>0</v>
      </c>
      <c r="Z1320" s="94">
        <v>0</v>
      </c>
      <c r="AA1320" s="94">
        <v>0</v>
      </c>
      <c r="AB1320" s="94">
        <v>0</v>
      </c>
      <c r="AC1320" s="94">
        <f>_xlfn.XLOOKUP(B1320,'[3]Nur des jours'!$B:$B,'[3]Nur des jours'!$N:$N,"")</f>
        <v>0</v>
      </c>
      <c r="AD1320" s="94">
        <v>0</v>
      </c>
      <c r="AE1320" s="94">
        <v>0</v>
      </c>
      <c r="AF1320" s="94">
        <v>0</v>
      </c>
      <c r="AG1320" s="94">
        <v>0</v>
      </c>
      <c r="AH1320" s="94">
        <v>0</v>
      </c>
      <c r="AI1320" s="49" t="s">
        <v>5559</v>
      </c>
      <c r="AJ1320" s="49"/>
      <c r="AK1320" s="48" t="str" cm="1">
        <f t="array" ref="AK1320">IFERROR(_xlfn.IFS(
AM1320="MPR ISSUE","PDH",
AM1320="BSS Hardware Issue","BSS",
AM1320="Sites strategiques, MLL, Pylone, etc.","ENVTECH",
AM1320="AKTIVCO DEFAUT GE &amp; POWER Cabinet","AKTIVCO",
AM1320="AKTIVCO Coupure ENEO &amp; Baisse de tension","AKTIVCO GRID ONLY",
AM1320="Coupure ENEO &amp; Baisse de tension","IHS GRID ONLY",
AM1320="Defaut GE &amp; POWER Cabinet","IHS",
AM1320="Sharing","Partners",
AM1320="Sites strategiques &amp; DataCenter","SST &amp; DC",
AM1320="Exclu","Exclu",
AM1320="SAT","SAT",
AM1320="SPARE-ISSUE","SPARE-ISSUE",
AM1320="Fiber CAmtel","TRANS_FO_CAMTEL",
AM1320="Fiber AOF","Fiber AOF",
AM1320="Projet OCM (HUAWEI)","TRAVAUX-HUAWEI",
AM1320="Projet OCM (NOKIA)","TRAVAUX-NOKIA",
AM1320="ACCESS-ISSUE","ACCESS-ISSUE",
AM1320="Projet OCM (ZTE, NOKIA, autres projets)","TRAVAUX OCM",
AM1320="No root CAuse","No root cause",
AM1320="ODU HS","PDH",
AM1320="IP &amp; VLAN","PDH",
AM1320="Warehouse HUAWEI","SPARE-ISSUE",
AM1320="SPARE-HS","SPARE-ISSUE",
AM1320="Power Telco","BSS",AM1320="no impacts","no impacts"
),"")</f>
        <v>IHS</v>
      </c>
      <c r="AL1320" s="48" t="str" cm="1">
        <f t="array" ref="AL1320">IFERROR(_xlfn.IFS(
AM1320="MPR ISSUE","TX ISSUE",
AM1320="BSS Hardware Issue","RAN ISSUE",
AM1320="Sites strategiques, MLL, Pylone, etc.","ENVTECH",
AM1320="AKTIVCO DEFAUT GE &amp; POWER Cabinet","POWER ISSUE",
AM1320="AKTIVCO Coupure ENEO &amp; Baisse de tension","POWER ISSUE",
AM1320="Coupure ENEO &amp; Baisse de tension","POWER ISSUE",
AM1320="Defaut GE &amp; POWER Cabinet","POWER ISSUE",
AM1320="Sharing","POWER ISSUE",
AM1320="Sites strategiques &amp; DataCenter","POWER ISSUE",
AM1320="Exclu","Exclu",
AM1320="SAT","TX ISSUE",
AM1320="SPARE-ISSUE","SPARE-ISSUE",
AM1320="Fiber CAmtel","TX ISSUE",
AM1320="Fiber AOF","TX ISSUE",
AM1320="Projet OCM (HUAWEI)","TRAVAUX-HUAWEI",
AM1320="Projet OCM (NOKIA)","TRAVAUX -NOKIA",
AM1320="ACCESS-ISSUE","ACCESS-ISSUE",
AM1320="Projet OCM (ZTE, NOKIA, autres projets)","TRAVAUX OCM",
AM1320="No root CAuse","No root cause",
AM1320="ODU HS","TX ISSUE",
AM1320="IP &amp; VLAN","TX ISSUE",
AM1320="Warehouse HUAWEI","SPARE-ISSUE",
AM1320="SPARE-HS","SPARE-ISSUE",
AM1320="Power Telco","RAN ISSUE",AM1320="no impacts","no impacts"
),"")</f>
        <v>POWER ISSUE</v>
      </c>
      <c r="AM1320" s="67" t="s">
        <v>5330</v>
      </c>
      <c r="AN1320" s="48" t="str" cm="1">
        <f t="array" ref="AN1320">IFERROR(_xlfn.IFS(
AM1320="MPR ISSUE","ACTIVE",
AM1320="BSS Hardware Issue","ACTIVE",
AM1320="Sites strategiques, MLL, Pylone, etc.","PASSIVE",
AM1320="AKTIVCO DEFAUT GE &amp; POWER Cabinet","PASSIVE",
AM1320="AKTIVCO Coupure ENEO &amp; Baisse de tension","PASSIVE",
AM1320="Coupure ENEO &amp; Baisse de tension","PASSIVE",
AM1320="Defaut GE &amp; POWER Cabinet","PASSIVE",
AM1320="Sharing","PASSIVE",
AM1320="Sites strategiques &amp; DataCenter","PASSIVE",
AM1320="Exclu","Exclu",
AM1320="SAT","ACTIVE",
AM1320="SPARE-ISSUE","SPARE-ISSUE",
AM1320="Fiber CAmtel","ACTIVE",
AM1320="Fiber AOF","ACTIVE",
AM1320="Projet OCM (HUAWEI)","PLANNED WORKS",
AM1320="Projet OCM (NOKIA)","PLANNED WORKS",
AM1320="ACCESS-ISSUE","ACCESS-ISSUE",
AM1320="Projet OCM (ZTE, NOKIA, autres projets)","PLANNED WORKS",
AM1320="No root CAuse","No root cause",
AM1320="ODU HS","ACTIVE",
AM1320="IP &amp; VLAN","ACTIVE",
AM1320="Warehouse HUAWEI","SPARE-ISSUE",
AM1320="SPARE-HS","SPARE-ISSUE",
AM1320="Power Telco","ACTIVE", AM1320="no impacts","no impacts"
),"")</f>
        <v>PASSIVE</v>
      </c>
      <c r="AO1320" s="93" t="s">
        <v>6364</v>
      </c>
      <c r="AP1320" s="101" t="str">
        <f t="shared" si="39"/>
        <v>LIT_178</v>
      </c>
      <c r="AR1320" s="17" t="s">
        <v>5537</v>
      </c>
      <c r="AS1320" s="7" t="s">
        <v>5537</v>
      </c>
      <c r="AT1320" s="6"/>
      <c r="AU1320" s="7"/>
      <c r="AV1320" s="3" t="s">
        <v>6364</v>
      </c>
      <c r="AW1320" s="18" t="s">
        <v>5537</v>
      </c>
      <c r="AX1320" s="18" t="s">
        <v>5537</v>
      </c>
      <c r="AY1320" s="18" t="s">
        <v>5537</v>
      </c>
      <c r="AZ1320" s="18" t="s">
        <v>5537</v>
      </c>
      <c r="BA1320" s="18" t="s">
        <v>5537</v>
      </c>
      <c r="BB1320" s="18" t="s">
        <v>5537</v>
      </c>
      <c r="BC1320" s="18" t="s">
        <v>5537</v>
      </c>
      <c r="BD1320" s="18" t="s">
        <v>5537</v>
      </c>
      <c r="BE1320" s="18" t="s">
        <v>5537</v>
      </c>
      <c r="BF1320" s="18" t="s">
        <v>5537</v>
      </c>
      <c r="BG1320" s="18" t="s">
        <v>5537</v>
      </c>
      <c r="BH1320" s="18" t="s">
        <v>5537</v>
      </c>
      <c r="BI1320" s="9" t="s">
        <v>5537</v>
      </c>
      <c r="BJ1320" s="14"/>
      <c r="BK1320" s="14" t="s">
        <v>5537</v>
      </c>
      <c r="BL1320" s="14" t="str">
        <f>_xlfn.XLOOKUP(B1320,'[4]cell downs 18042026 17h'!$B:$B,'[4]cell downs 18042026 17h'!$B:$B,"")</f>
        <v/>
      </c>
      <c r="BM1320" s="14" t="str">
        <f>_xlfn.XLOOKUP(B1320,'[5]Cells Huawei 19042026 15h'!$B:$B,'[5]Cells Huawei 19042026 15h'!$B:$B,"")</f>
        <v/>
      </c>
      <c r="BN1320" s="9" t="str">
        <f>_xlfn.XLOOKUP(B1320,'[6]cells down 19042026 9H40'!$B:$B,'[6]cells down 19042026 9H40'!$B:$B,"")</f>
        <v/>
      </c>
      <c r="BO1320" s="9" t="s">
        <v>4629</v>
      </c>
      <c r="BP1320" s="9" t="s">
        <v>12</v>
      </c>
      <c r="BQ1320" s="115"/>
    </row>
    <row r="1321" spans="1:69" s="9" customFormat="1" x14ac:dyDescent="0.3">
      <c r="A1321" s="3" t="s">
        <v>2084</v>
      </c>
      <c r="B1321" s="25" t="s">
        <v>2085</v>
      </c>
      <c r="C1321" s="3" t="str">
        <f>_xlfn.XLOOKUP(B1321,'[1]daily break down'!$D:$D,'[1]daily break down'!$E:$E,"")</f>
        <v>CENTRE</v>
      </c>
      <c r="D1321" s="1" t="s">
        <v>21</v>
      </c>
      <c r="E1321" s="3" t="s">
        <v>5492</v>
      </c>
      <c r="F1321" s="3" t="s">
        <v>37</v>
      </c>
      <c r="G1321" s="3" t="s">
        <v>2086</v>
      </c>
      <c r="H1321" s="34" t="str">
        <f>_xlfn.XLOOKUP(B1321,[2]CALCULATION!$B:$B,[2]CALCULATION!$H:$H,"")</f>
        <v>ZTE</v>
      </c>
      <c r="I1321" s="28">
        <v>0</v>
      </c>
      <c r="J1321" s="28">
        <v>0</v>
      </c>
      <c r="K1321" s="28">
        <v>0</v>
      </c>
      <c r="L1321" s="28">
        <v>0</v>
      </c>
      <c r="M1321" s="28">
        <v>0.38363253460718466</v>
      </c>
      <c r="N1321" s="28">
        <v>5.3175464354099073</v>
      </c>
      <c r="O1321" s="28">
        <v>0</v>
      </c>
      <c r="P1321" s="28">
        <v>0.11872811635890425</v>
      </c>
      <c r="Q1321" s="28">
        <v>0</v>
      </c>
      <c r="R1321" s="28">
        <v>0</v>
      </c>
      <c r="S1321" s="94">
        <v>0.43034260472044555</v>
      </c>
      <c r="T1321" s="94">
        <f>_xlfn.XLOOKUP(B1321,'[3]Nur des jours'!$B:$B,'[3]Nur des jours'!$U:$U,"")</f>
        <v>0</v>
      </c>
      <c r="U1321" s="94">
        <v>0</v>
      </c>
      <c r="V1321" s="94">
        <v>4.6377089201074098</v>
      </c>
      <c r="W1321" s="94">
        <v>0</v>
      </c>
      <c r="X1321" s="94">
        <v>0.19481256046091514</v>
      </c>
      <c r="Y1321" s="94">
        <v>0</v>
      </c>
      <c r="Z1321" s="94">
        <v>9.7459428763843583</v>
      </c>
      <c r="AA1321" s="94">
        <v>0</v>
      </c>
      <c r="AB1321" s="94">
        <v>0</v>
      </c>
      <c r="AC1321" s="94">
        <f>_xlfn.XLOOKUP(B1321,'[3]Nur des jours'!$B:$B,'[3]Nur des jours'!$N:$N,"")</f>
        <v>0</v>
      </c>
      <c r="AD1321" s="94">
        <v>0</v>
      </c>
      <c r="AE1321" s="94">
        <v>0</v>
      </c>
      <c r="AF1321" s="94">
        <v>0</v>
      </c>
      <c r="AG1321" s="94">
        <v>0</v>
      </c>
      <c r="AH1321" s="94">
        <v>0</v>
      </c>
      <c r="AI1321" s="49" t="s">
        <v>5559</v>
      </c>
      <c r="AJ1321" s="49"/>
      <c r="AK1321" s="48" t="str" cm="1">
        <f t="array" ref="AK1321">IFERROR(_xlfn.IFS(
AM1321="MPR ISSUE","PDH",
AM1321="BSS Hardware Issue","BSS",
AM1321="Sites strategiques, MLL, Pylone, etc.","ENVTECH",
AM1321="AKTIVCO DEFAUT GE &amp; POWER Cabinet","AKTIVCO",
AM1321="AKTIVCO Coupure ENEO &amp; Baisse de tension","AKTIVCO GRID ONLY",
AM1321="Coupure ENEO &amp; Baisse de tension","IHS GRID ONLY",
AM1321="Defaut GE &amp; POWER Cabinet","IHS",
AM1321="Sharing","Partners",
AM1321="Sites strategiques &amp; DataCenter","SST &amp; DC",
AM1321="Exclu","Exclu",
AM1321="SAT","SAT",
AM1321="SPARE-ISSUE","SPARE-ISSUE",
AM1321="Fiber CAmtel","TRANS_FO_CAMTEL",
AM1321="Fiber AOF","Fiber AOF",
AM1321="Projet OCM (HUAWEI)","TRAVAUX-HUAWEI",
AM1321="Projet OCM (NOKIA)","TRAVAUX-NOKIA",
AM1321="ACCESS-ISSUE","ACCESS-ISSUE",
AM1321="Projet OCM (ZTE, NOKIA, autres projets)","TRAVAUX OCM",
AM1321="No root CAuse","No root cause",
AM1321="ODU HS","PDH",
AM1321="IP &amp; VLAN","PDH",
AM1321="Warehouse HUAWEI","SPARE-ISSUE",
AM1321="SPARE-HS","SPARE-ISSUE",
AM1321="Power Telco","BSS",AM1321="no impacts","no impacts"
),"")</f>
        <v>no impacts</v>
      </c>
      <c r="AL1321" s="48" t="str" cm="1">
        <f t="array" ref="AL1321">IFERROR(_xlfn.IFS(
AM1321="MPR ISSUE","TX ISSUE",
AM1321="BSS Hardware Issue","RAN ISSUE",
AM1321="Sites strategiques, MLL, Pylone, etc.","ENVTECH",
AM1321="AKTIVCO DEFAUT GE &amp; POWER Cabinet","POWER ISSUE",
AM1321="AKTIVCO Coupure ENEO &amp; Baisse de tension","POWER ISSUE",
AM1321="Coupure ENEO &amp; Baisse de tension","POWER ISSUE",
AM1321="Defaut GE &amp; POWER Cabinet","POWER ISSUE",
AM1321="Sharing","POWER ISSUE",
AM1321="Sites strategiques &amp; DataCenter","POWER ISSUE",
AM1321="Exclu","Exclu",
AM1321="SAT","TX ISSUE",
AM1321="SPARE-ISSUE","SPARE-ISSUE",
AM1321="Fiber CAmtel","TX ISSUE",
AM1321="Fiber AOF","TX ISSUE",
AM1321="Projet OCM (HUAWEI)","TRAVAUX-HUAWEI",
AM1321="Projet OCM (NOKIA)","TRAVAUX -NOKIA",
AM1321="ACCESS-ISSUE","ACCESS-ISSUE",
AM1321="Projet OCM (ZTE, NOKIA, autres projets)","TRAVAUX OCM",
AM1321="No root CAuse","No root cause",
AM1321="ODU HS","TX ISSUE",
AM1321="IP &amp; VLAN","TX ISSUE",
AM1321="Warehouse HUAWEI","SPARE-ISSUE",
AM1321="SPARE-HS","SPARE-ISSUE",
AM1321="Power Telco","RAN ISSUE",AM1321="no impacts","no impacts"
),"")</f>
        <v>no impacts</v>
      </c>
      <c r="AM1321" s="67" t="s">
        <v>5605</v>
      </c>
      <c r="AN1321" s="48" t="str" cm="1">
        <f t="array" ref="AN1321">IFERROR(_xlfn.IFS(
AM1321="MPR ISSUE","ACTIVE",
AM1321="BSS Hardware Issue","ACTIVE",
AM1321="Sites strategiques, MLL, Pylone, etc.","PASSIVE",
AM1321="AKTIVCO DEFAUT GE &amp; POWER Cabinet","PASSIVE",
AM1321="AKTIVCO Coupure ENEO &amp; Baisse de tension","PASSIVE",
AM1321="Coupure ENEO &amp; Baisse de tension","PASSIVE",
AM1321="Defaut GE &amp; POWER Cabinet","PASSIVE",
AM1321="Sharing","PASSIVE",
AM1321="Sites strategiques &amp; DataCenter","PASSIVE",
AM1321="Exclu","Exclu",
AM1321="SAT","ACTIVE",
AM1321="SPARE-ISSUE","SPARE-ISSUE",
AM1321="Fiber CAmtel","ACTIVE",
AM1321="Fiber AOF","ACTIVE",
AM1321="Projet OCM (HUAWEI)","PLANNED WORKS",
AM1321="Projet OCM (NOKIA)","PLANNED WORKS",
AM1321="ACCESS-ISSUE","ACCESS-ISSUE",
AM1321="Projet OCM (ZTE, NOKIA, autres projets)","PLANNED WORKS",
AM1321="No root CAuse","No root cause",
AM1321="ODU HS","ACTIVE",
AM1321="IP &amp; VLAN","ACTIVE",
AM1321="Warehouse HUAWEI","SPARE-ISSUE",
AM1321="SPARE-HS","SPARE-ISSUE",
AM1321="Power Telco","ACTIVE", AM1321="no impacts","no impacts"
),"")</f>
        <v>no impacts</v>
      </c>
      <c r="AO1321" s="93" t="s">
        <v>5537</v>
      </c>
      <c r="AP1321" s="101" t="str">
        <f t="shared" si="39"/>
        <v>CTR_922</v>
      </c>
      <c r="AR1321" s="17" t="s">
        <v>5537</v>
      </c>
      <c r="AS1321" s="7" t="s">
        <v>5537</v>
      </c>
      <c r="AT1321" s="6"/>
      <c r="AU1321" s="7"/>
      <c r="AV1321" s="3" t="s">
        <v>5537</v>
      </c>
      <c r="AW1321" s="18" t="s">
        <v>5537</v>
      </c>
      <c r="AX1321" s="18" t="s">
        <v>5537</v>
      </c>
      <c r="AY1321" s="18" t="s">
        <v>5537</v>
      </c>
      <c r="AZ1321" s="18" t="s">
        <v>5537</v>
      </c>
      <c r="BA1321" s="18" t="s">
        <v>5537</v>
      </c>
      <c r="BB1321" s="18" t="s">
        <v>5537</v>
      </c>
      <c r="BC1321" s="18" t="s">
        <v>5537</v>
      </c>
      <c r="BD1321" s="18" t="s">
        <v>5537</v>
      </c>
      <c r="BE1321" s="18" t="s">
        <v>5537</v>
      </c>
      <c r="BF1321" s="18" t="s">
        <v>5537</v>
      </c>
      <c r="BG1321" s="18" t="s">
        <v>5537</v>
      </c>
      <c r="BH1321" s="18" t="s">
        <v>5537</v>
      </c>
      <c r="BI1321" s="9" t="s">
        <v>5537</v>
      </c>
      <c r="BJ1321" s="14"/>
      <c r="BK1321" s="14" t="s">
        <v>5537</v>
      </c>
      <c r="BL1321" s="14" t="str">
        <f>_xlfn.XLOOKUP(B1321,'[4]cell downs 18042026 17h'!$B:$B,'[4]cell downs 18042026 17h'!$B:$B,"")</f>
        <v/>
      </c>
      <c r="BM1321" s="14" t="str">
        <f>_xlfn.XLOOKUP(B1321,'[5]Cells Huawei 19042026 15h'!$B:$B,'[5]Cells Huawei 19042026 15h'!$B:$B,"")</f>
        <v/>
      </c>
      <c r="BN1321" s="9" t="str">
        <f>_xlfn.XLOOKUP(B1321,'[6]cells down 19042026 9H40'!$B:$B,'[6]cells down 19042026 9H40'!$B:$B,"")</f>
        <v/>
      </c>
      <c r="BO1321" s="9" t="s">
        <v>5537</v>
      </c>
      <c r="BP1321" s="9" t="s">
        <v>12</v>
      </c>
      <c r="BQ1321" s="115"/>
    </row>
    <row r="1322" spans="1:69" s="9" customFormat="1" x14ac:dyDescent="0.3">
      <c r="A1322" s="1" t="s">
        <v>3979</v>
      </c>
      <c r="B1322" s="8" t="s">
        <v>3980</v>
      </c>
      <c r="C1322" s="3" t="str">
        <f>_xlfn.XLOOKUP(B1322,'[1]daily break down'!$D:$D,'[1]daily break down'!$E:$E,"")</f>
        <v>OUEST</v>
      </c>
      <c r="D1322" s="1" t="s">
        <v>21</v>
      </c>
      <c r="E1322" s="1" t="s">
        <v>36</v>
      </c>
      <c r="F1322" s="3" t="s">
        <v>102</v>
      </c>
      <c r="G1322" s="1" t="s">
        <v>3979</v>
      </c>
      <c r="H1322" s="32" t="str">
        <f>_xlfn.XLOOKUP(B1322,[2]CALCULATION!$B:$B,[2]CALCULATION!$H:$H,"")</f>
        <v>HUAWEI</v>
      </c>
      <c r="I1322" s="28">
        <v>0</v>
      </c>
      <c r="J1322" s="28">
        <v>0</v>
      </c>
      <c r="K1322" s="28">
        <v>0</v>
      </c>
      <c r="L1322" s="28">
        <v>0</v>
      </c>
      <c r="M1322" s="28">
        <v>0</v>
      </c>
      <c r="N1322" s="28">
        <v>0</v>
      </c>
      <c r="O1322" s="28">
        <v>0</v>
      </c>
      <c r="P1322" s="28">
        <v>0</v>
      </c>
      <c r="Q1322" s="28">
        <v>0</v>
      </c>
      <c r="R1322" s="28">
        <v>0</v>
      </c>
      <c r="S1322" s="94">
        <v>0</v>
      </c>
      <c r="T1322" s="94">
        <f>_xlfn.XLOOKUP(B1322,'[3]Nur des jours'!$B:$B,'[3]Nur des jours'!$U:$U,"")</f>
        <v>0</v>
      </c>
      <c r="U1322" s="94">
        <v>0</v>
      </c>
      <c r="V1322" s="94">
        <v>0</v>
      </c>
      <c r="W1322" s="94">
        <v>0.1317120533739688</v>
      </c>
      <c r="X1322" s="94">
        <v>0.19463420967774156</v>
      </c>
      <c r="Y1322" s="94">
        <v>0</v>
      </c>
      <c r="Z1322" s="94">
        <v>0</v>
      </c>
      <c r="AA1322" s="94">
        <v>0</v>
      </c>
      <c r="AB1322" s="94">
        <v>0</v>
      </c>
      <c r="AC1322" s="94">
        <f>_xlfn.XLOOKUP(B1322,'[3]Nur des jours'!$B:$B,'[3]Nur des jours'!$N:$N,"")</f>
        <v>0</v>
      </c>
      <c r="AD1322" s="94">
        <v>0</v>
      </c>
      <c r="AE1322" s="94">
        <v>0</v>
      </c>
      <c r="AF1322" s="94">
        <v>0</v>
      </c>
      <c r="AG1322" s="94">
        <v>0</v>
      </c>
      <c r="AH1322" s="94">
        <v>0</v>
      </c>
      <c r="AI1322" s="49" t="s">
        <v>5559</v>
      </c>
      <c r="AJ1322" s="49"/>
      <c r="AK1322" s="48" t="str" cm="1">
        <f t="array" ref="AK1322">IFERROR(_xlfn.IFS(
AM1322="MPR ISSUE","PDH",
AM1322="BSS Hardware Issue","BSS",
AM1322="Sites strategiques, MLL, Pylone, etc.","ENVTECH",
AM1322="AKTIVCO DEFAUT GE &amp; POWER Cabinet","AKTIVCO",
AM1322="AKTIVCO Coupure ENEO &amp; Baisse de tension","AKTIVCO GRID ONLY",
AM1322="Coupure ENEO &amp; Baisse de tension","IHS GRID ONLY",
AM1322="Defaut GE &amp; POWER Cabinet","IHS",
AM1322="Sharing","Partners",
AM1322="Sites strategiques &amp; DataCenter","SST &amp; DC",
AM1322="Exclu","Exclu",
AM1322="SAT","SAT",
AM1322="SPARE-ISSUE","SPARE-ISSUE",
AM1322="Fiber CAmtel","TRANS_FO_CAMTEL",
AM1322="Fiber AOF","Fiber AOF",
AM1322="Projet OCM (HUAWEI)","TRAVAUX-HUAWEI",
AM1322="Projet OCM (NOKIA)","TRAVAUX-NOKIA",
AM1322="ACCESS-ISSUE","ACCESS-ISSUE",
AM1322="Projet OCM (ZTE, NOKIA, autres projets)","TRAVAUX OCM",
AM1322="No root CAuse","No root cause",
AM1322="ODU HS","PDH",
AM1322="IP &amp; VLAN","PDH",
AM1322="Warehouse HUAWEI","SPARE-ISSUE",
AM1322="SPARE-HS","SPARE-ISSUE",
AM1322="Power Telco","BSS",AM1322="no impacts","no impacts"
),"")</f>
        <v>no impacts</v>
      </c>
      <c r="AL1322" s="48" t="str" cm="1">
        <f t="array" ref="AL1322">IFERROR(_xlfn.IFS(
AM1322="MPR ISSUE","TX ISSUE",
AM1322="BSS Hardware Issue","RAN ISSUE",
AM1322="Sites strategiques, MLL, Pylone, etc.","ENVTECH",
AM1322="AKTIVCO DEFAUT GE &amp; POWER Cabinet","POWER ISSUE",
AM1322="AKTIVCO Coupure ENEO &amp; Baisse de tension","POWER ISSUE",
AM1322="Coupure ENEO &amp; Baisse de tension","POWER ISSUE",
AM1322="Defaut GE &amp; POWER Cabinet","POWER ISSUE",
AM1322="Sharing","POWER ISSUE",
AM1322="Sites strategiques &amp; DataCenter","POWER ISSUE",
AM1322="Exclu","Exclu",
AM1322="SAT","TX ISSUE",
AM1322="SPARE-ISSUE","SPARE-ISSUE",
AM1322="Fiber CAmtel","TX ISSUE",
AM1322="Fiber AOF","TX ISSUE",
AM1322="Projet OCM (HUAWEI)","TRAVAUX-HUAWEI",
AM1322="Projet OCM (NOKIA)","TRAVAUX -NOKIA",
AM1322="ACCESS-ISSUE","ACCESS-ISSUE",
AM1322="Projet OCM (ZTE, NOKIA, autres projets)","TRAVAUX OCM",
AM1322="No root CAuse","No root cause",
AM1322="ODU HS","TX ISSUE",
AM1322="IP &amp; VLAN","TX ISSUE",
AM1322="Warehouse HUAWEI","SPARE-ISSUE",
AM1322="SPARE-HS","SPARE-ISSUE",
AM1322="Power Telco","RAN ISSUE",AM1322="no impacts","no impacts"
),"")</f>
        <v>no impacts</v>
      </c>
      <c r="AM1322" s="67" t="s">
        <v>5605</v>
      </c>
      <c r="AN1322" s="48" t="str" cm="1">
        <f t="array" ref="AN1322">IFERROR(_xlfn.IFS(
AM1322="MPR ISSUE","ACTIVE",
AM1322="BSS Hardware Issue","ACTIVE",
AM1322="Sites strategiques, MLL, Pylone, etc.","PASSIVE",
AM1322="AKTIVCO DEFAUT GE &amp; POWER Cabinet","PASSIVE",
AM1322="AKTIVCO Coupure ENEO &amp; Baisse de tension","PASSIVE",
AM1322="Coupure ENEO &amp; Baisse de tension","PASSIVE",
AM1322="Defaut GE &amp; POWER Cabinet","PASSIVE",
AM1322="Sharing","PASSIVE",
AM1322="Sites strategiques &amp; DataCenter","PASSIVE",
AM1322="Exclu","Exclu",
AM1322="SAT","ACTIVE",
AM1322="SPARE-ISSUE","SPARE-ISSUE",
AM1322="Fiber CAmtel","ACTIVE",
AM1322="Fiber AOF","ACTIVE",
AM1322="Projet OCM (HUAWEI)","PLANNED WORKS",
AM1322="Projet OCM (NOKIA)","PLANNED WORKS",
AM1322="ACCESS-ISSUE","ACCESS-ISSUE",
AM1322="Projet OCM (ZTE, NOKIA, autres projets)","PLANNED WORKS",
AM1322="No root CAuse","No root cause",
AM1322="ODU HS","ACTIVE",
AM1322="IP &amp; VLAN","ACTIVE",
AM1322="Warehouse HUAWEI","SPARE-ISSUE",
AM1322="SPARE-HS","SPARE-ISSUE",
AM1322="Power Telco","ACTIVE", AM1322="no impacts","no impacts"
),"")</f>
        <v>no impacts</v>
      </c>
      <c r="AO1322" s="93" t="s">
        <v>5537</v>
      </c>
      <c r="AP1322" s="101" t="str">
        <f t="shared" si="39"/>
        <v>OST_258</v>
      </c>
      <c r="AR1322" s="17" t="s">
        <v>5537</v>
      </c>
      <c r="AS1322" s="7" t="s">
        <v>5537</v>
      </c>
      <c r="AT1322" s="6"/>
      <c r="AU1322" s="7"/>
      <c r="AV1322" s="3" t="s">
        <v>5537</v>
      </c>
      <c r="AW1322" s="18" t="s">
        <v>5537</v>
      </c>
      <c r="AX1322" s="18" t="s">
        <v>5537</v>
      </c>
      <c r="AY1322" s="18" t="s">
        <v>5537</v>
      </c>
      <c r="AZ1322" s="18" t="s">
        <v>5537</v>
      </c>
      <c r="BA1322" s="18" t="s">
        <v>5537</v>
      </c>
      <c r="BB1322" s="18" t="s">
        <v>5537</v>
      </c>
      <c r="BC1322" s="18" t="s">
        <v>5537</v>
      </c>
      <c r="BD1322" s="18" t="s">
        <v>5537</v>
      </c>
      <c r="BE1322" s="18" t="s">
        <v>5537</v>
      </c>
      <c r="BF1322" s="18" t="s">
        <v>5537</v>
      </c>
      <c r="BG1322" s="18" t="s">
        <v>5537</v>
      </c>
      <c r="BH1322" s="18" t="s">
        <v>5537</v>
      </c>
      <c r="BI1322" s="9" t="s">
        <v>5537</v>
      </c>
      <c r="BJ1322" s="14"/>
      <c r="BK1322" s="14" t="s">
        <v>5537</v>
      </c>
      <c r="BL1322" s="14" t="str">
        <f>_xlfn.XLOOKUP(B1322,'[4]cell downs 18042026 17h'!$B:$B,'[4]cell downs 18042026 17h'!$B:$B,"")</f>
        <v/>
      </c>
      <c r="BM1322" s="14" t="str">
        <f>_xlfn.XLOOKUP(B1322,'[5]Cells Huawei 19042026 15h'!$B:$B,'[5]Cells Huawei 19042026 15h'!$B:$B,"")</f>
        <v/>
      </c>
      <c r="BN1322" s="9" t="str">
        <f>_xlfn.XLOOKUP(B1322,'[6]cells down 19042026 9H40'!$B:$B,'[6]cells down 19042026 9H40'!$B:$B,"")</f>
        <v/>
      </c>
      <c r="BO1322" s="9" t="s">
        <v>5537</v>
      </c>
      <c r="BP1322" s="9" t="s">
        <v>302</v>
      </c>
      <c r="BQ1322" s="115"/>
    </row>
    <row r="1323" spans="1:69" s="9" customFormat="1" x14ac:dyDescent="0.3">
      <c r="A1323" s="19" t="s">
        <v>5397</v>
      </c>
      <c r="B1323" s="26" t="s">
        <v>5398</v>
      </c>
      <c r="C1323" s="3" t="str">
        <f>_xlfn.XLOOKUP(B1323,'[1]daily break down'!$D:$D,'[1]daily break down'!$E:$E,"")</f>
        <v/>
      </c>
      <c r="D1323" s="19" t="s">
        <v>357</v>
      </c>
      <c r="E1323" s="19" t="s">
        <v>122</v>
      </c>
      <c r="F1323" s="19" t="s">
        <v>5382</v>
      </c>
      <c r="G1323" s="19" t="s">
        <v>84</v>
      </c>
      <c r="H1323" s="32" t="str">
        <f>_xlfn.XLOOKUP(B1323,[2]CALCULATION!$B:$B,[2]CALCULATION!$H:$H,"")</f>
        <v>Huawei</v>
      </c>
      <c r="I1323" s="28">
        <v>0.4182682566995688</v>
      </c>
      <c r="J1323" s="28">
        <v>0.72677944143388329</v>
      </c>
      <c r="K1323" s="28">
        <v>0.49076785005978313</v>
      </c>
      <c r="L1323" s="28">
        <v>4.3232229841367681E-2</v>
      </c>
      <c r="M1323" s="28">
        <v>0</v>
      </c>
      <c r="N1323" s="28">
        <v>0</v>
      </c>
      <c r="O1323" s="28">
        <v>6.6881543690234654E-3</v>
      </c>
      <c r="P1323" s="28">
        <v>8.8214615918021426</v>
      </c>
      <c r="Q1323" s="28">
        <v>29.312914308869313</v>
      </c>
      <c r="R1323" s="28">
        <v>23.129296470366658</v>
      </c>
      <c r="S1323" s="94">
        <v>0</v>
      </c>
      <c r="T1323" s="94">
        <f>_xlfn.XLOOKUP(B1323,'[3]Nur des jours'!$B:$B,'[3]Nur des jours'!$U:$U,"")</f>
        <v>5.3505234952187721E-4</v>
      </c>
      <c r="U1323" s="94">
        <v>1.2854632697263098</v>
      </c>
      <c r="V1323" s="94" t="s">
        <v>5537</v>
      </c>
      <c r="W1323" s="94">
        <v>5.3505234952187721E-4</v>
      </c>
      <c r="X1323" s="94">
        <v>0.18387965745235177</v>
      </c>
      <c r="Y1323" s="94">
        <v>0</v>
      </c>
      <c r="Z1323" s="94">
        <v>0</v>
      </c>
      <c r="AA1323" s="94">
        <v>0</v>
      </c>
      <c r="AB1323" s="94">
        <v>0</v>
      </c>
      <c r="AC1323" s="94">
        <f>_xlfn.XLOOKUP(B1323,'[3]Nur des jours'!$B:$B,'[3]Nur des jours'!$N:$N,"")</f>
        <v>0</v>
      </c>
      <c r="AD1323" s="94">
        <v>0</v>
      </c>
      <c r="AE1323" s="94">
        <v>0</v>
      </c>
      <c r="AF1323" s="94">
        <v>0</v>
      </c>
      <c r="AG1323" s="94">
        <v>0</v>
      </c>
      <c r="AH1323" s="94">
        <v>0</v>
      </c>
      <c r="AI1323" s="49" t="s">
        <v>5559</v>
      </c>
      <c r="AJ1323" s="49"/>
      <c r="AK1323" s="48" t="str" cm="1">
        <f t="array" ref="AK1323">IFERROR(_xlfn.IFS(
AM1323="MPR ISSUE","PDH",
AM1323="BSS Hardware Issue","BSS",
AM1323="Sites strategiques, MLL, Pylone, etc.","ENVTECH",
AM1323="AKTIVCO DEFAUT GE &amp; POWER Cabinet","AKTIVCO",
AM1323="AKTIVCO Coupure ENEO &amp; Baisse de tension","AKTIVCO GRID ONLY",
AM1323="Coupure ENEO &amp; Baisse de tension","IHS GRID ONLY",
AM1323="Defaut GE &amp; POWER Cabinet","IHS",
AM1323="Sharing","Partners",
AM1323="Sites strategiques &amp; DataCenter","SST &amp; DC",
AM1323="Exclu","Exclu",
AM1323="SAT","SAT",
AM1323="SPARE-ISSUE","SPARE-ISSUE",
AM1323="Fiber CAmtel","TRANS_FO_CAMTEL",
AM1323="Fiber AOF","Fiber AOF",
AM1323="Projet OCM (HUAWEI)","TRAVAUX-HUAWEI",
AM1323="Projet OCM (NOKIA)","TRAVAUX-NOKIA",
AM1323="ACCESS-ISSUE","ACCESS-ISSUE",
AM1323="Projet OCM (ZTE, NOKIA, autres projets)","TRAVAUX OCM",
AM1323="No root CAuse","No root cause",
AM1323="ODU HS","PDH",
AM1323="IP &amp; VLAN","PDH",
AM1323="Warehouse HUAWEI","SPARE-ISSUE",
AM1323="SPARE-HS","SPARE-ISSUE",
AM1323="Power Telco","BSS",AM1323="no impacts","no impacts"
),"")</f>
        <v>no impacts</v>
      </c>
      <c r="AL1323" s="48" t="str" cm="1">
        <f t="array" ref="AL1323">IFERROR(_xlfn.IFS(
AM1323="MPR ISSUE","TX ISSUE",
AM1323="BSS Hardware Issue","RAN ISSUE",
AM1323="Sites strategiques, MLL, Pylone, etc.","ENVTECH",
AM1323="AKTIVCO DEFAUT GE &amp; POWER Cabinet","POWER ISSUE",
AM1323="AKTIVCO Coupure ENEO &amp; Baisse de tension","POWER ISSUE",
AM1323="Coupure ENEO &amp; Baisse de tension","POWER ISSUE",
AM1323="Defaut GE &amp; POWER Cabinet","POWER ISSUE",
AM1323="Sharing","POWER ISSUE",
AM1323="Sites strategiques &amp; DataCenter","POWER ISSUE",
AM1323="Exclu","Exclu",
AM1323="SAT","TX ISSUE",
AM1323="SPARE-ISSUE","SPARE-ISSUE",
AM1323="Fiber CAmtel","TX ISSUE",
AM1323="Fiber AOF","TX ISSUE",
AM1323="Projet OCM (HUAWEI)","TRAVAUX-HUAWEI",
AM1323="Projet OCM (NOKIA)","TRAVAUX -NOKIA",
AM1323="ACCESS-ISSUE","ACCESS-ISSUE",
AM1323="Projet OCM (ZTE, NOKIA, autres projets)","TRAVAUX OCM",
AM1323="No root CAuse","No root cause",
AM1323="ODU HS","TX ISSUE",
AM1323="IP &amp; VLAN","TX ISSUE",
AM1323="Warehouse HUAWEI","SPARE-ISSUE",
AM1323="SPARE-HS","SPARE-ISSUE",
AM1323="Power Telco","RAN ISSUE",AM1323="no impacts","no impacts"
),"")</f>
        <v>no impacts</v>
      </c>
      <c r="AM1323" s="67" t="s">
        <v>5605</v>
      </c>
      <c r="AN1323" s="48" t="str" cm="1">
        <f t="array" ref="AN1323">IFERROR(_xlfn.IFS(
AM1323="MPR ISSUE","ACTIVE",
AM1323="BSS Hardware Issue","ACTIVE",
AM1323="Sites strategiques, MLL, Pylone, etc.","PASSIVE",
AM1323="AKTIVCO DEFAUT GE &amp; POWER Cabinet","PASSIVE",
AM1323="AKTIVCO Coupure ENEO &amp; Baisse de tension","PASSIVE",
AM1323="Coupure ENEO &amp; Baisse de tension","PASSIVE",
AM1323="Defaut GE &amp; POWER Cabinet","PASSIVE",
AM1323="Sharing","PASSIVE",
AM1323="Sites strategiques &amp; DataCenter","PASSIVE",
AM1323="Exclu","Exclu",
AM1323="SAT","ACTIVE",
AM1323="SPARE-ISSUE","SPARE-ISSUE",
AM1323="Fiber CAmtel","ACTIVE",
AM1323="Fiber AOF","ACTIVE",
AM1323="Projet OCM (HUAWEI)","PLANNED WORKS",
AM1323="Projet OCM (NOKIA)","PLANNED WORKS",
AM1323="ACCESS-ISSUE","ACCESS-ISSUE",
AM1323="Projet OCM (ZTE, NOKIA, autres projets)","PLANNED WORKS",
AM1323="No root CAuse","No root cause",
AM1323="ODU HS","ACTIVE",
AM1323="IP &amp; VLAN","ACTIVE",
AM1323="Warehouse HUAWEI","SPARE-ISSUE",
AM1323="SPARE-HS","SPARE-ISSUE",
AM1323="Power Telco","ACTIVE", AM1323="no impacts","no impacts"
),"")</f>
        <v>no impacts</v>
      </c>
      <c r="AO1323" s="93" t="s">
        <v>5537</v>
      </c>
      <c r="AP1323" s="101" t="str">
        <f t="shared" si="39"/>
        <v>EXN_356</v>
      </c>
      <c r="AR1323" s="17" t="s">
        <v>5537</v>
      </c>
      <c r="AS1323" s="7" t="s">
        <v>5537</v>
      </c>
      <c r="AT1323" s="6"/>
      <c r="AU1323" s="7"/>
      <c r="AV1323" s="3" t="s">
        <v>5537</v>
      </c>
      <c r="AW1323" s="18" t="s">
        <v>5537</v>
      </c>
      <c r="AX1323" s="18" t="s">
        <v>5537</v>
      </c>
      <c r="AY1323" s="18" t="s">
        <v>5537</v>
      </c>
      <c r="AZ1323" s="18" t="s">
        <v>5537</v>
      </c>
      <c r="BA1323" s="18" t="s">
        <v>5537</v>
      </c>
      <c r="BB1323" s="18" t="s">
        <v>5537</v>
      </c>
      <c r="BC1323" s="18" t="s">
        <v>5537</v>
      </c>
      <c r="BD1323" s="18" t="s">
        <v>5537</v>
      </c>
      <c r="BE1323" s="18" t="s">
        <v>5537</v>
      </c>
      <c r="BF1323" s="18" t="s">
        <v>5537</v>
      </c>
      <c r="BG1323" s="18" t="s">
        <v>5537</v>
      </c>
      <c r="BH1323" s="18" t="s">
        <v>5537</v>
      </c>
      <c r="BI1323" s="9" t="s">
        <v>5537</v>
      </c>
      <c r="BJ1323" s="14"/>
      <c r="BK1323" s="14" t="s">
        <v>5537</v>
      </c>
      <c r="BL1323" s="14" t="str">
        <f>_xlfn.XLOOKUP(B1323,'[4]cell downs 18042026 17h'!$B:$B,'[4]cell downs 18042026 17h'!$B:$B,"")</f>
        <v/>
      </c>
      <c r="BM1323" s="14" t="str">
        <f>_xlfn.XLOOKUP(B1323,'[5]Cells Huawei 19042026 15h'!$B:$B,'[5]Cells Huawei 19042026 15h'!$B:$B,"")</f>
        <v/>
      </c>
      <c r="BN1323" s="9" t="str">
        <f>_xlfn.XLOOKUP(B1323,'[6]cells down 19042026 9H40'!$B:$B,'[6]cells down 19042026 9H40'!$B:$B,"")</f>
        <v/>
      </c>
      <c r="BO1323" s="9" t="s">
        <v>5537</v>
      </c>
      <c r="BP1323" s="9" t="s">
        <v>12</v>
      </c>
      <c r="BQ1323" s="115"/>
    </row>
    <row r="1324" spans="1:69" s="9" customFormat="1" x14ac:dyDescent="0.3">
      <c r="A1324" s="1" t="s">
        <v>136</v>
      </c>
      <c r="B1324" s="8" t="s">
        <v>137</v>
      </c>
      <c r="C1324" s="3" t="str">
        <f>_xlfn.XLOOKUP(B1324,'[1]daily break down'!$D:$D,'[1]daily break down'!$E:$E,"")</f>
        <v>Maroua</v>
      </c>
      <c r="D1324" s="1" t="s">
        <v>21</v>
      </c>
      <c r="E1324" s="1" t="s">
        <v>80</v>
      </c>
      <c r="F1324" s="3" t="s">
        <v>55</v>
      </c>
      <c r="G1324" s="1" t="s">
        <v>84</v>
      </c>
      <c r="H1324" s="32" t="str">
        <f>_xlfn.XLOOKUP(B1324,[2]CALCULATION!$B:$B,[2]CALCULATION!$H:$H,"")</f>
        <v>Huawei</v>
      </c>
      <c r="I1324" s="28">
        <v>0.34455587801377158</v>
      </c>
      <c r="J1324" s="28">
        <v>0.65312056798303819</v>
      </c>
      <c r="K1324" s="28">
        <v>0.49915033686895921</v>
      </c>
      <c r="L1324" s="28">
        <v>4.1965939280832566E-2</v>
      </c>
      <c r="M1324" s="28">
        <v>0</v>
      </c>
      <c r="N1324" s="28">
        <v>0</v>
      </c>
      <c r="O1324" s="28">
        <v>4.9046465372838757E-3</v>
      </c>
      <c r="P1324" s="28">
        <v>5.3999266621579576</v>
      </c>
      <c r="Q1324" s="28">
        <v>28.175107652532724</v>
      </c>
      <c r="R1324" s="28">
        <v>21.344165646500187</v>
      </c>
      <c r="S1324" s="94">
        <v>0</v>
      </c>
      <c r="T1324" s="94">
        <f>_xlfn.XLOOKUP(B1324,'[3]Nur des jours'!$B:$B,'[3]Nur des jours'!$U:$U,"")</f>
        <v>8.0257852428281603E-4</v>
      </c>
      <c r="U1324" s="94">
        <v>0.65071283241018962</v>
      </c>
      <c r="V1324" s="94">
        <v>0.8081073985612085</v>
      </c>
      <c r="W1324" s="94">
        <v>8.0257852428281581E-4</v>
      </c>
      <c r="X1324" s="94">
        <v>0.1816502726626773</v>
      </c>
      <c r="Y1324" s="94">
        <v>0</v>
      </c>
      <c r="Z1324" s="94">
        <v>0</v>
      </c>
      <c r="AA1324" s="94">
        <v>0</v>
      </c>
      <c r="AB1324" s="94">
        <v>0</v>
      </c>
      <c r="AC1324" s="94">
        <f>_xlfn.XLOOKUP(B1324,'[3]Nur des jours'!$B:$B,'[3]Nur des jours'!$N:$N,"")</f>
        <v>0</v>
      </c>
      <c r="AD1324" s="94">
        <v>0</v>
      </c>
      <c r="AE1324" s="94">
        <v>0</v>
      </c>
      <c r="AF1324" s="94">
        <v>0</v>
      </c>
      <c r="AG1324" s="94">
        <v>0</v>
      </c>
      <c r="AH1324" s="94">
        <v>0</v>
      </c>
      <c r="AI1324" s="49" t="s">
        <v>5559</v>
      </c>
      <c r="AJ1324" s="49"/>
      <c r="AK1324" s="48" t="str" cm="1">
        <f t="array" ref="AK1324">IFERROR(_xlfn.IFS(
AM1324="MPR ISSUE","PDH",
AM1324="BSS Hardware Issue","BSS",
AM1324="Sites strategiques, MLL, Pylone, etc.","ENVTECH",
AM1324="AKTIVCO DEFAUT GE &amp; POWER Cabinet","AKTIVCO",
AM1324="AKTIVCO Coupure ENEO &amp; Baisse de tension","AKTIVCO GRID ONLY",
AM1324="Coupure ENEO &amp; Baisse de tension","IHS GRID ONLY",
AM1324="Defaut GE &amp; POWER Cabinet","IHS",
AM1324="Sharing","Partners",
AM1324="Sites strategiques &amp; DataCenter","SST &amp; DC",
AM1324="Exclu","Exclu",
AM1324="SAT","SAT",
AM1324="SPARE-ISSUE","SPARE-ISSUE",
AM1324="Fiber CAmtel","TRANS_FO_CAMTEL",
AM1324="Fiber AOF","Fiber AOF",
AM1324="Projet OCM (HUAWEI)","TRAVAUX-HUAWEI",
AM1324="Projet OCM (NOKIA)","TRAVAUX-NOKIA",
AM1324="ACCESS-ISSUE","ACCESS-ISSUE",
AM1324="Projet OCM (ZTE, NOKIA, autres projets)","TRAVAUX OCM",
AM1324="No root CAuse","No root cause",
AM1324="ODU HS","PDH",
AM1324="IP &amp; VLAN","PDH",
AM1324="Warehouse HUAWEI","SPARE-ISSUE",
AM1324="SPARE-HS","SPARE-ISSUE",
AM1324="Power Telco","BSS",AM1324="no impacts","no impacts"
),"")</f>
        <v>no impacts</v>
      </c>
      <c r="AL1324" s="48" t="str" cm="1">
        <f t="array" ref="AL1324">IFERROR(_xlfn.IFS(
AM1324="MPR ISSUE","TX ISSUE",
AM1324="BSS Hardware Issue","RAN ISSUE",
AM1324="Sites strategiques, MLL, Pylone, etc.","ENVTECH",
AM1324="AKTIVCO DEFAUT GE &amp; POWER Cabinet","POWER ISSUE",
AM1324="AKTIVCO Coupure ENEO &amp; Baisse de tension","POWER ISSUE",
AM1324="Coupure ENEO &amp; Baisse de tension","POWER ISSUE",
AM1324="Defaut GE &amp; POWER Cabinet","POWER ISSUE",
AM1324="Sharing","POWER ISSUE",
AM1324="Sites strategiques &amp; DataCenter","POWER ISSUE",
AM1324="Exclu","Exclu",
AM1324="SAT","TX ISSUE",
AM1324="SPARE-ISSUE","SPARE-ISSUE",
AM1324="Fiber CAmtel","TX ISSUE",
AM1324="Fiber AOF","TX ISSUE",
AM1324="Projet OCM (HUAWEI)","TRAVAUX-HUAWEI",
AM1324="Projet OCM (NOKIA)","TRAVAUX -NOKIA",
AM1324="ACCESS-ISSUE","ACCESS-ISSUE",
AM1324="Projet OCM (ZTE, NOKIA, autres projets)","TRAVAUX OCM",
AM1324="No root CAuse","No root cause",
AM1324="ODU HS","TX ISSUE",
AM1324="IP &amp; VLAN","TX ISSUE",
AM1324="Warehouse HUAWEI","SPARE-ISSUE",
AM1324="SPARE-HS","SPARE-ISSUE",
AM1324="Power Telco","RAN ISSUE",AM1324="no impacts","no impacts"
),"")</f>
        <v>no impacts</v>
      </c>
      <c r="AM1324" s="67" t="s">
        <v>5605</v>
      </c>
      <c r="AN1324" s="48" t="str" cm="1">
        <f t="array" ref="AN1324">IFERROR(_xlfn.IFS(
AM1324="MPR ISSUE","ACTIVE",
AM1324="BSS Hardware Issue","ACTIVE",
AM1324="Sites strategiques, MLL, Pylone, etc.","PASSIVE",
AM1324="AKTIVCO DEFAUT GE &amp; POWER Cabinet","PASSIVE",
AM1324="AKTIVCO Coupure ENEO &amp; Baisse de tension","PASSIVE",
AM1324="Coupure ENEO &amp; Baisse de tension","PASSIVE",
AM1324="Defaut GE &amp; POWER Cabinet","PASSIVE",
AM1324="Sharing","PASSIVE",
AM1324="Sites strategiques &amp; DataCenter","PASSIVE",
AM1324="Exclu","Exclu",
AM1324="SAT","ACTIVE",
AM1324="SPARE-ISSUE","SPARE-ISSUE",
AM1324="Fiber CAmtel","ACTIVE",
AM1324="Fiber AOF","ACTIVE",
AM1324="Projet OCM (HUAWEI)","PLANNED WORKS",
AM1324="Projet OCM (NOKIA)","PLANNED WORKS",
AM1324="ACCESS-ISSUE","ACCESS-ISSUE",
AM1324="Projet OCM (ZTE, NOKIA, autres projets)","PLANNED WORKS",
AM1324="No root CAuse","No root cause",
AM1324="ODU HS","ACTIVE",
AM1324="IP &amp; VLAN","ACTIVE",
AM1324="Warehouse HUAWEI","SPARE-ISSUE",
AM1324="SPARE-HS","SPARE-ISSUE",
AM1324="Power Telco","ACTIVE", AM1324="no impacts","no impacts"
),"")</f>
        <v>no impacts</v>
      </c>
      <c r="AO1324" s="93" t="s">
        <v>5537</v>
      </c>
      <c r="AP1324" s="101" t="str">
        <f t="shared" si="39"/>
        <v>EXN_250</v>
      </c>
      <c r="AR1324" s="17" t="s">
        <v>5537</v>
      </c>
      <c r="AS1324" s="7" t="s">
        <v>5537</v>
      </c>
      <c r="AT1324" s="6"/>
      <c r="AU1324" s="7"/>
      <c r="AV1324" s="3" t="s">
        <v>5537</v>
      </c>
      <c r="AW1324" s="18" t="s">
        <v>5537</v>
      </c>
      <c r="AX1324" s="18" t="s">
        <v>5537</v>
      </c>
      <c r="AY1324" s="18" t="s">
        <v>5537</v>
      </c>
      <c r="AZ1324" s="18" t="s">
        <v>5537</v>
      </c>
      <c r="BA1324" s="18" t="s">
        <v>5537</v>
      </c>
      <c r="BB1324" s="18" t="s">
        <v>5537</v>
      </c>
      <c r="BC1324" s="18" t="s">
        <v>5537</v>
      </c>
      <c r="BD1324" s="18" t="s">
        <v>5537</v>
      </c>
      <c r="BE1324" s="18" t="s">
        <v>5537</v>
      </c>
      <c r="BF1324" s="18" t="s">
        <v>5537</v>
      </c>
      <c r="BG1324" s="18" t="s">
        <v>5537</v>
      </c>
      <c r="BH1324" s="18" t="s">
        <v>5537</v>
      </c>
      <c r="BI1324" s="9" t="s">
        <v>5537</v>
      </c>
      <c r="BJ1324" s="14"/>
      <c r="BK1324" s="14" t="s">
        <v>5537</v>
      </c>
      <c r="BL1324" s="14" t="str">
        <f>_xlfn.XLOOKUP(B1324,'[4]cell downs 18042026 17h'!$B:$B,'[4]cell downs 18042026 17h'!$B:$B,"")</f>
        <v/>
      </c>
      <c r="BM1324" s="14" t="str">
        <f>_xlfn.XLOOKUP(B1324,'[5]Cells Huawei 19042026 15h'!$B:$B,'[5]Cells Huawei 19042026 15h'!$B:$B,"")</f>
        <v/>
      </c>
      <c r="BN1324" s="9" t="str">
        <f>_xlfn.XLOOKUP(B1324,'[6]cells down 19042026 9H40'!$B:$B,'[6]cells down 19042026 9H40'!$B:$B,"")</f>
        <v/>
      </c>
      <c r="BO1324" s="9" t="s">
        <v>5537</v>
      </c>
      <c r="BP1324" s="9" t="s">
        <v>5537</v>
      </c>
      <c r="BQ1324" s="115"/>
    </row>
    <row r="1325" spans="1:69" s="9" customFormat="1" x14ac:dyDescent="0.3">
      <c r="A1325" s="1" t="s">
        <v>4271</v>
      </c>
      <c r="B1325" s="8" t="s">
        <v>4272</v>
      </c>
      <c r="C1325" s="3" t="str">
        <f>_xlfn.XLOOKUP(B1325,'[1]daily break down'!$D:$D,'[1]daily break down'!$E:$E,"")</f>
        <v>NORD-OUEST</v>
      </c>
      <c r="D1325" s="1" t="s">
        <v>11</v>
      </c>
      <c r="E1325" s="1" t="s">
        <v>12</v>
      </c>
      <c r="F1325" s="3" t="s">
        <v>102</v>
      </c>
      <c r="G1325" s="1" t="s">
        <v>4273</v>
      </c>
      <c r="H1325" s="32" t="str">
        <f>_xlfn.XLOOKUP(B1325,[2]CALCULATION!$B:$B,[2]CALCULATION!$H:$H,"")</f>
        <v>HUAWEI</v>
      </c>
      <c r="I1325" s="28">
        <v>0</v>
      </c>
      <c r="J1325" s="28">
        <v>0</v>
      </c>
      <c r="K1325" s="28">
        <v>0</v>
      </c>
      <c r="L1325" s="28">
        <v>0</v>
      </c>
      <c r="M1325" s="28">
        <v>0</v>
      </c>
      <c r="N1325" s="28">
        <v>0</v>
      </c>
      <c r="O1325" s="28">
        <v>0</v>
      </c>
      <c r="P1325" s="28">
        <v>0</v>
      </c>
      <c r="Q1325" s="28">
        <v>0</v>
      </c>
      <c r="R1325" s="28">
        <v>0</v>
      </c>
      <c r="S1325" s="94">
        <v>0</v>
      </c>
      <c r="T1325" s="94">
        <f>_xlfn.XLOOKUP(B1325,'[3]Nur des jours'!$B:$B,'[3]Nur des jours'!$U:$U,"")</f>
        <v>0</v>
      </c>
      <c r="U1325" s="94">
        <v>0</v>
      </c>
      <c r="V1325" s="94">
        <v>0</v>
      </c>
      <c r="W1325" s="94">
        <v>0</v>
      </c>
      <c r="X1325" s="94">
        <v>0.16040869438665881</v>
      </c>
      <c r="Y1325" s="94">
        <v>0</v>
      </c>
      <c r="Z1325" s="94">
        <v>0</v>
      </c>
      <c r="AA1325" s="94">
        <v>0</v>
      </c>
      <c r="AB1325" s="94">
        <v>0</v>
      </c>
      <c r="AC1325" s="94">
        <f>_xlfn.XLOOKUP(B1325,'[3]Nur des jours'!$B:$B,'[3]Nur des jours'!$N:$N,"")</f>
        <v>0</v>
      </c>
      <c r="AD1325" s="94">
        <v>0</v>
      </c>
      <c r="AE1325" s="94">
        <v>0</v>
      </c>
      <c r="AF1325" s="94">
        <v>0</v>
      </c>
      <c r="AG1325" s="94">
        <v>0</v>
      </c>
      <c r="AH1325" s="94">
        <v>0</v>
      </c>
      <c r="AI1325" s="49" t="s">
        <v>5559</v>
      </c>
      <c r="AJ1325" s="49"/>
      <c r="AK1325" s="48" t="str" cm="1">
        <f t="array" ref="AK1325">IFERROR(_xlfn.IFS(
AM1325="MPR ISSUE","PDH",
AM1325="BSS Hardware Issue","BSS",
AM1325="Sites strategiques, MLL, Pylone, etc.","ENVTECH",
AM1325="AKTIVCO DEFAUT GE &amp; POWER Cabinet","AKTIVCO",
AM1325="AKTIVCO Coupure ENEO &amp; Baisse de tension","AKTIVCO GRID ONLY",
AM1325="Coupure ENEO &amp; Baisse de tension","IHS GRID ONLY",
AM1325="Defaut GE &amp; POWER Cabinet","IHS",
AM1325="Sharing","Partners",
AM1325="Sites strategiques &amp; DataCenter","SST &amp; DC",
AM1325="Exclu","Exclu",
AM1325="SAT","SAT",
AM1325="SPARE-ISSUE","SPARE-ISSUE",
AM1325="Fiber CAmtel","TRANS_FO_CAMTEL",
AM1325="Fiber AOF","Fiber AOF",
AM1325="Projet OCM (HUAWEI)","TRAVAUX-HUAWEI",
AM1325="Projet OCM (NOKIA)","TRAVAUX-NOKIA",
AM1325="ACCESS-ISSUE","ACCESS-ISSUE",
AM1325="Projet OCM (ZTE, NOKIA, autres projets)","TRAVAUX OCM",
AM1325="No root CAuse","No root cause",
AM1325="ODU HS","PDH",
AM1325="IP &amp; VLAN","PDH",
AM1325="Warehouse HUAWEI","SPARE-ISSUE",
AM1325="SPARE-HS","SPARE-ISSUE",
AM1325="Power Telco","BSS",AM1325="no impacts","no impacts"
),"")</f>
        <v>no impacts</v>
      </c>
      <c r="AL1325" s="48" t="str" cm="1">
        <f t="array" ref="AL1325">IFERROR(_xlfn.IFS(
AM1325="MPR ISSUE","TX ISSUE",
AM1325="BSS Hardware Issue","RAN ISSUE",
AM1325="Sites strategiques, MLL, Pylone, etc.","ENVTECH",
AM1325="AKTIVCO DEFAUT GE &amp; POWER Cabinet","POWER ISSUE",
AM1325="AKTIVCO Coupure ENEO &amp; Baisse de tension","POWER ISSUE",
AM1325="Coupure ENEO &amp; Baisse de tension","POWER ISSUE",
AM1325="Defaut GE &amp; POWER Cabinet","POWER ISSUE",
AM1325="Sharing","POWER ISSUE",
AM1325="Sites strategiques &amp; DataCenter","POWER ISSUE",
AM1325="Exclu","Exclu",
AM1325="SAT","TX ISSUE",
AM1325="SPARE-ISSUE","SPARE-ISSUE",
AM1325="Fiber CAmtel","TX ISSUE",
AM1325="Fiber AOF","TX ISSUE",
AM1325="Projet OCM (HUAWEI)","TRAVAUX-HUAWEI",
AM1325="Projet OCM (NOKIA)","TRAVAUX -NOKIA",
AM1325="ACCESS-ISSUE","ACCESS-ISSUE",
AM1325="Projet OCM (ZTE, NOKIA, autres projets)","TRAVAUX OCM",
AM1325="No root CAuse","No root cause",
AM1325="ODU HS","TX ISSUE",
AM1325="IP &amp; VLAN","TX ISSUE",
AM1325="Warehouse HUAWEI","SPARE-ISSUE",
AM1325="SPARE-HS","SPARE-ISSUE",
AM1325="Power Telco","RAN ISSUE",AM1325="no impacts","no impacts"
),"")</f>
        <v>no impacts</v>
      </c>
      <c r="AM1325" s="67" t="s">
        <v>5605</v>
      </c>
      <c r="AN1325" s="48" t="str" cm="1">
        <f t="array" ref="AN1325">IFERROR(_xlfn.IFS(
AM1325="MPR ISSUE","ACTIVE",
AM1325="BSS Hardware Issue","ACTIVE",
AM1325="Sites strategiques, MLL, Pylone, etc.","PASSIVE",
AM1325="AKTIVCO DEFAUT GE &amp; POWER Cabinet","PASSIVE",
AM1325="AKTIVCO Coupure ENEO &amp; Baisse de tension","PASSIVE",
AM1325="Coupure ENEO &amp; Baisse de tension","PASSIVE",
AM1325="Defaut GE &amp; POWER Cabinet","PASSIVE",
AM1325="Sharing","PASSIVE",
AM1325="Sites strategiques &amp; DataCenter","PASSIVE",
AM1325="Exclu","Exclu",
AM1325="SAT","ACTIVE",
AM1325="SPARE-ISSUE","SPARE-ISSUE",
AM1325="Fiber CAmtel","ACTIVE",
AM1325="Fiber AOF","ACTIVE",
AM1325="Projet OCM (HUAWEI)","PLANNED WORKS",
AM1325="Projet OCM (NOKIA)","PLANNED WORKS",
AM1325="ACCESS-ISSUE","ACCESS-ISSUE",
AM1325="Projet OCM (ZTE, NOKIA, autres projets)","PLANNED WORKS",
AM1325="No root CAuse","No root cause",
AM1325="ODU HS","ACTIVE",
AM1325="IP &amp; VLAN","ACTIVE",
AM1325="Warehouse HUAWEI","SPARE-ISSUE",
AM1325="SPARE-HS","SPARE-ISSUE",
AM1325="Power Telco","ACTIVE", AM1325="no impacts","no impacts"
),"")</f>
        <v>no impacts</v>
      </c>
      <c r="AO1325" s="93" t="s">
        <v>5537</v>
      </c>
      <c r="AP1325" s="101" t="str">
        <f t="shared" si="39"/>
        <v>OST_265</v>
      </c>
      <c r="AR1325" s="17" t="s">
        <v>5537</v>
      </c>
      <c r="AS1325" s="7" t="s">
        <v>5537</v>
      </c>
      <c r="AT1325" s="6"/>
      <c r="AU1325" s="7"/>
      <c r="AV1325" s="3" t="s">
        <v>5537</v>
      </c>
      <c r="AW1325" s="18" t="s">
        <v>5537</v>
      </c>
      <c r="AX1325" s="18" t="s">
        <v>5537</v>
      </c>
      <c r="AY1325" s="18" t="s">
        <v>5537</v>
      </c>
      <c r="AZ1325" s="18" t="s">
        <v>5537</v>
      </c>
      <c r="BA1325" s="18" t="s">
        <v>5537</v>
      </c>
      <c r="BB1325" s="18" t="s">
        <v>5537</v>
      </c>
      <c r="BC1325" s="18" t="s">
        <v>5537</v>
      </c>
      <c r="BD1325" s="18" t="s">
        <v>5537</v>
      </c>
      <c r="BE1325" s="18" t="s">
        <v>5537</v>
      </c>
      <c r="BF1325" s="18" t="s">
        <v>5537</v>
      </c>
      <c r="BG1325" s="18" t="s">
        <v>5537</v>
      </c>
      <c r="BH1325" s="18" t="s">
        <v>5537</v>
      </c>
      <c r="BI1325" s="9" t="s">
        <v>5537</v>
      </c>
      <c r="BJ1325" s="14"/>
      <c r="BK1325" s="14" t="s">
        <v>5537</v>
      </c>
      <c r="BL1325" s="14" t="str">
        <f>_xlfn.XLOOKUP(B1325,'[4]cell downs 18042026 17h'!$B:$B,'[4]cell downs 18042026 17h'!$B:$B,"")</f>
        <v/>
      </c>
      <c r="BM1325" s="14" t="str">
        <f>_xlfn.XLOOKUP(B1325,'[5]Cells Huawei 19042026 15h'!$B:$B,'[5]Cells Huawei 19042026 15h'!$B:$B,"")</f>
        <v/>
      </c>
      <c r="BN1325" s="9" t="str">
        <f>_xlfn.XLOOKUP(B1325,'[6]cells down 19042026 9H40'!$B:$B,'[6]cells down 19042026 9H40'!$B:$B,"")</f>
        <v/>
      </c>
      <c r="BO1325" s="9" t="s">
        <v>4272</v>
      </c>
      <c r="BP1325" s="9" t="s">
        <v>5537</v>
      </c>
      <c r="BQ1325" s="115"/>
    </row>
    <row r="1326" spans="1:69" s="9" customFormat="1" x14ac:dyDescent="0.3">
      <c r="A1326" s="1" t="s">
        <v>2430</v>
      </c>
      <c r="B1326" s="8" t="s">
        <v>2431</v>
      </c>
      <c r="C1326" s="3" t="str">
        <f>_xlfn.XLOOKUP(B1326,'[1]daily break down'!$D:$D,'[1]daily break down'!$E:$E,"")</f>
        <v>ADAMAOUA</v>
      </c>
      <c r="D1326" s="1" t="s">
        <v>11</v>
      </c>
      <c r="E1326" s="1" t="s">
        <v>83</v>
      </c>
      <c r="F1326" s="3" t="s">
        <v>90</v>
      </c>
      <c r="G1326" s="1" t="s">
        <v>2430</v>
      </c>
      <c r="H1326" s="33" t="str">
        <f>_xlfn.XLOOKUP(B1326,[2]CALCULATION!$B:$B,[2]CALCULATION!$H:$H,"")</f>
        <v>NOKIA</v>
      </c>
      <c r="I1326" s="28">
        <v>0</v>
      </c>
      <c r="J1326" s="28">
        <v>0</v>
      </c>
      <c r="K1326" s="28">
        <v>0</v>
      </c>
      <c r="L1326" s="28">
        <v>0</v>
      </c>
      <c r="M1326" s="28">
        <v>0</v>
      </c>
      <c r="N1326" s="28">
        <v>0</v>
      </c>
      <c r="O1326" s="28">
        <v>0</v>
      </c>
      <c r="P1326" s="28">
        <v>0</v>
      </c>
      <c r="Q1326" s="28">
        <v>0</v>
      </c>
      <c r="R1326" s="28">
        <v>3.4814715937128843E-2</v>
      </c>
      <c r="S1326" s="94">
        <v>4.4479868197211093E-2</v>
      </c>
      <c r="T1326" s="94">
        <f>_xlfn.XLOOKUP(B1326,'[3]Nur des jours'!$B:$B,'[3]Nur des jours'!$U:$U,"")</f>
        <v>0</v>
      </c>
      <c r="U1326" s="94">
        <v>0</v>
      </c>
      <c r="V1326" s="94">
        <v>0</v>
      </c>
      <c r="W1326" s="94">
        <v>0</v>
      </c>
      <c r="X1326" s="94">
        <v>0.15005992348472294</v>
      </c>
      <c r="Y1326" s="94">
        <v>0</v>
      </c>
      <c r="Z1326" s="94">
        <v>0</v>
      </c>
      <c r="AA1326" s="94">
        <v>0</v>
      </c>
      <c r="AB1326" s="94">
        <v>0</v>
      </c>
      <c r="AC1326" s="94">
        <f>_xlfn.XLOOKUP(B1326,'[3]Nur des jours'!$B:$B,'[3]Nur des jours'!$N:$N,"")</f>
        <v>0</v>
      </c>
      <c r="AD1326" s="94">
        <v>0</v>
      </c>
      <c r="AE1326" s="94">
        <v>0</v>
      </c>
      <c r="AF1326" s="94">
        <v>0</v>
      </c>
      <c r="AG1326" s="94">
        <v>0</v>
      </c>
      <c r="AH1326" s="94">
        <v>0</v>
      </c>
      <c r="AI1326" s="49" t="s">
        <v>5559</v>
      </c>
      <c r="AJ1326" s="49"/>
      <c r="AK1326" s="48" t="str" cm="1">
        <f t="array" ref="AK1326">IFERROR(_xlfn.IFS(
AM1326="MPR ISSUE","PDH",
AM1326="BSS Hardware Issue","BSS",
AM1326="Sites strategiques, MLL, Pylone, etc.","ENVTECH",
AM1326="AKTIVCO DEFAUT GE &amp; POWER Cabinet","AKTIVCO",
AM1326="AKTIVCO Coupure ENEO &amp; Baisse de tension","AKTIVCO GRID ONLY",
AM1326="Coupure ENEO &amp; Baisse de tension","IHS GRID ONLY",
AM1326="Defaut GE &amp; POWER Cabinet","IHS",
AM1326="Sharing","Partners",
AM1326="Sites strategiques &amp; DataCenter","SST &amp; DC",
AM1326="Exclu","Exclu",
AM1326="SAT","SAT",
AM1326="SPARE-ISSUE","SPARE-ISSUE",
AM1326="Fiber CAmtel","TRANS_FO_CAMTEL",
AM1326="Fiber AOF","Fiber AOF",
AM1326="Projet OCM (HUAWEI)","TRAVAUX-HUAWEI",
AM1326="Projet OCM (NOKIA)","TRAVAUX-NOKIA",
AM1326="ACCESS-ISSUE","ACCESS-ISSUE",
AM1326="Projet OCM (ZTE, NOKIA, autres projets)","TRAVAUX OCM",
AM1326="No root CAuse","No root cause",
AM1326="ODU HS","PDH",
AM1326="IP &amp; VLAN","PDH",
AM1326="Warehouse HUAWEI","SPARE-ISSUE",
AM1326="SPARE-HS","SPARE-ISSUE",
AM1326="Power Telco","BSS",AM1326="no impacts","no impacts"
),"")</f>
        <v>SPARE-ISSUE</v>
      </c>
      <c r="AL1326" s="48" t="str" cm="1">
        <f t="array" ref="AL1326">IFERROR(_xlfn.IFS(
AM1326="MPR ISSUE","TX ISSUE",
AM1326="BSS Hardware Issue","RAN ISSUE",
AM1326="Sites strategiques, MLL, Pylone, etc.","ENVTECH",
AM1326="AKTIVCO DEFAUT GE &amp; POWER Cabinet","POWER ISSUE",
AM1326="AKTIVCO Coupure ENEO &amp; Baisse de tension","POWER ISSUE",
AM1326="Coupure ENEO &amp; Baisse de tension","POWER ISSUE",
AM1326="Defaut GE &amp; POWER Cabinet","POWER ISSUE",
AM1326="Sharing","POWER ISSUE",
AM1326="Sites strategiques &amp; DataCenter","POWER ISSUE",
AM1326="Exclu","Exclu",
AM1326="SAT","TX ISSUE",
AM1326="SPARE-ISSUE","SPARE-ISSUE",
AM1326="Fiber CAmtel","TX ISSUE",
AM1326="Fiber AOF","TX ISSUE",
AM1326="Projet OCM (HUAWEI)","TRAVAUX-HUAWEI",
AM1326="Projet OCM (NOKIA)","TRAVAUX -NOKIA",
AM1326="ACCESS-ISSUE","ACCESS-ISSUE",
AM1326="Projet OCM (ZTE, NOKIA, autres projets)","TRAVAUX OCM",
AM1326="No root CAuse","No root cause",
AM1326="ODU HS","TX ISSUE",
AM1326="IP &amp; VLAN","TX ISSUE",
AM1326="Warehouse HUAWEI","SPARE-ISSUE",
AM1326="SPARE-HS","SPARE-ISSUE",
AM1326="Power Telco","RAN ISSUE",AM1326="no impacts","no impacts"
),"")</f>
        <v>SPARE-ISSUE</v>
      </c>
      <c r="AM1326" s="67" t="s">
        <v>5354</v>
      </c>
      <c r="AN1326" s="48" t="str" cm="1">
        <f t="array" ref="AN1326">IFERROR(_xlfn.IFS(
AM1326="MPR ISSUE","ACTIVE",
AM1326="BSS Hardware Issue","ACTIVE",
AM1326="Sites strategiques, MLL, Pylone, etc.","PASSIVE",
AM1326="AKTIVCO DEFAUT GE &amp; POWER Cabinet","PASSIVE",
AM1326="AKTIVCO Coupure ENEO &amp; Baisse de tension","PASSIVE",
AM1326="Coupure ENEO &amp; Baisse de tension","PASSIVE",
AM1326="Defaut GE &amp; POWER Cabinet","PASSIVE",
AM1326="Sharing","PASSIVE",
AM1326="Sites strategiques &amp; DataCenter","PASSIVE",
AM1326="Exclu","Exclu",
AM1326="SAT","ACTIVE",
AM1326="SPARE-ISSUE","SPARE-ISSUE",
AM1326="Fiber CAmtel","ACTIVE",
AM1326="Fiber AOF","ACTIVE",
AM1326="Projet OCM (HUAWEI)","PLANNED WORKS",
AM1326="Projet OCM (NOKIA)","PLANNED WORKS",
AM1326="ACCESS-ISSUE","ACCESS-ISSUE",
AM1326="Projet OCM (ZTE, NOKIA, autres projets)","PLANNED WORKS",
AM1326="No root CAuse","No root cause",
AM1326="ODU HS","ACTIVE",
AM1326="IP &amp; VLAN","ACTIVE",
AM1326="Warehouse HUAWEI","SPARE-ISSUE",
AM1326="SPARE-HS","SPARE-ISSUE",
AM1326="Power Telco","ACTIVE", AM1326="no impacts","no impacts"
),"")</f>
        <v>SPARE-ISSUE</v>
      </c>
      <c r="AO1326" s="93" t="s">
        <v>6365</v>
      </c>
      <c r="AP1326" s="101" t="str">
        <f t="shared" si="39"/>
        <v>ADM_027</v>
      </c>
      <c r="AR1326" s="17" t="s">
        <v>5537</v>
      </c>
      <c r="AS1326" s="7" t="s">
        <v>5537</v>
      </c>
      <c r="AT1326" s="6"/>
      <c r="AU1326" s="7"/>
      <c r="AV1326" s="3" t="s">
        <v>5537</v>
      </c>
      <c r="AW1326" s="18" t="s">
        <v>5537</v>
      </c>
      <c r="AX1326" s="18" t="s">
        <v>5537</v>
      </c>
      <c r="AY1326" s="18" t="s">
        <v>5537</v>
      </c>
      <c r="AZ1326" s="18" t="s">
        <v>5537</v>
      </c>
      <c r="BA1326" s="18" t="s">
        <v>5537</v>
      </c>
      <c r="BB1326" s="18" t="s">
        <v>5537</v>
      </c>
      <c r="BC1326" s="18" t="s">
        <v>6366</v>
      </c>
      <c r="BD1326" s="18" t="s">
        <v>6366</v>
      </c>
      <c r="BE1326" s="18" t="s">
        <v>6366</v>
      </c>
      <c r="BF1326" s="18" t="s">
        <v>5537</v>
      </c>
      <c r="BG1326" s="18" t="s">
        <v>5537</v>
      </c>
      <c r="BH1326" s="18" t="s">
        <v>5537</v>
      </c>
      <c r="BI1326" s="9" t="s">
        <v>5537</v>
      </c>
      <c r="BJ1326" s="14"/>
      <c r="BK1326" s="14" t="s">
        <v>5537</v>
      </c>
      <c r="BL1326" s="14" t="str">
        <f>_xlfn.XLOOKUP(B1326,'[4]cell downs 18042026 17h'!$B:$B,'[4]cell downs 18042026 17h'!$B:$B,"")</f>
        <v/>
      </c>
      <c r="BM1326" s="14" t="str">
        <f>_xlfn.XLOOKUP(B1326,'[5]Cells Huawei 19042026 15h'!$B:$B,'[5]Cells Huawei 19042026 15h'!$B:$B,"")</f>
        <v/>
      </c>
      <c r="BN1326" s="9" t="str">
        <f>_xlfn.XLOOKUP(B1326,'[6]cells down 19042026 9H40'!$B:$B,'[6]cells down 19042026 9H40'!$B:$B,"")</f>
        <v/>
      </c>
      <c r="BO1326" s="9" t="s">
        <v>2431</v>
      </c>
      <c r="BP1326" s="9" t="s">
        <v>5537</v>
      </c>
      <c r="BQ1326" s="115"/>
    </row>
    <row r="1327" spans="1:69" s="9" customFormat="1" x14ac:dyDescent="0.3">
      <c r="A1327" s="1" t="s">
        <v>3039</v>
      </c>
      <c r="B1327" s="8" t="s">
        <v>3040</v>
      </c>
      <c r="C1327" s="3" t="str">
        <f>_xlfn.XLOOKUP(B1327,'[1]daily break down'!$D:$D,'[1]daily break down'!$E:$E,"")</f>
        <v>LITTORAL</v>
      </c>
      <c r="D1327" s="1"/>
      <c r="E1327" s="1"/>
      <c r="F1327" s="3" t="s">
        <v>31</v>
      </c>
      <c r="G1327" s="1" t="s">
        <v>3039</v>
      </c>
      <c r="H1327" s="34" t="str">
        <f>_xlfn.XLOOKUP(B1327,[2]CALCULATION!$B:$B,[2]CALCULATION!$H:$H,"")</f>
        <v>ZTE</v>
      </c>
      <c r="I1327" s="28">
        <v>0</v>
      </c>
      <c r="J1327" s="28">
        <v>0</v>
      </c>
      <c r="K1327" s="28">
        <v>0</v>
      </c>
      <c r="L1327" s="28">
        <v>0</v>
      </c>
      <c r="M1327" s="28">
        <v>0</v>
      </c>
      <c r="N1327" s="28">
        <v>0</v>
      </c>
      <c r="O1327" s="28">
        <v>0</v>
      </c>
      <c r="P1327" s="28">
        <v>0</v>
      </c>
      <c r="Q1327" s="28">
        <v>0</v>
      </c>
      <c r="R1327" s="28">
        <v>0</v>
      </c>
      <c r="S1327" s="94">
        <v>0</v>
      </c>
      <c r="T1327" s="94">
        <f>_xlfn.XLOOKUP(B1327,'[3]Nur des jours'!$B:$B,'[3]Nur des jours'!$U:$U,"")</f>
        <v>0</v>
      </c>
      <c r="U1327" s="94">
        <v>0</v>
      </c>
      <c r="V1327" s="94">
        <v>0</v>
      </c>
      <c r="W1327" s="94">
        <v>0</v>
      </c>
      <c r="X1327" s="94">
        <v>0.14656867361235959</v>
      </c>
      <c r="Y1327" s="94">
        <v>0</v>
      </c>
      <c r="Z1327" s="94">
        <v>0</v>
      </c>
      <c r="AA1327" s="94">
        <v>0</v>
      </c>
      <c r="AB1327" s="94">
        <v>0</v>
      </c>
      <c r="AC1327" s="94">
        <f>_xlfn.XLOOKUP(B1327,'[3]Nur des jours'!$B:$B,'[3]Nur des jours'!$N:$N,"")</f>
        <v>0</v>
      </c>
      <c r="AD1327" s="94">
        <v>0</v>
      </c>
      <c r="AE1327" s="94">
        <v>0</v>
      </c>
      <c r="AF1327" s="94">
        <v>0</v>
      </c>
      <c r="AG1327" s="94">
        <v>0</v>
      </c>
      <c r="AH1327" s="94">
        <v>0</v>
      </c>
      <c r="AI1327" s="49" t="s">
        <v>5559</v>
      </c>
      <c r="AJ1327" s="49"/>
      <c r="AK1327" s="48" t="str" cm="1">
        <f t="array" ref="AK1327">IFERROR(_xlfn.IFS(
AM1327="MPR ISSUE","PDH",
AM1327="BSS Hardware Issue","BSS",
AM1327="Sites strategiques, MLL, Pylone, etc.","ENVTECH",
AM1327="AKTIVCO DEFAUT GE &amp; POWER Cabinet","AKTIVCO",
AM1327="AKTIVCO Coupure ENEO &amp; Baisse de tension","AKTIVCO GRID ONLY",
AM1327="Coupure ENEO &amp; Baisse de tension","IHS GRID ONLY",
AM1327="Defaut GE &amp; POWER Cabinet","IHS",
AM1327="Sharing","Partners",
AM1327="Sites strategiques &amp; DataCenter","SST &amp; DC",
AM1327="Exclu","Exclu",
AM1327="SAT","SAT",
AM1327="SPARE-ISSUE","SPARE-ISSUE",
AM1327="Fiber CAmtel","TRANS_FO_CAMTEL",
AM1327="Fiber AOF","Fiber AOF",
AM1327="Projet OCM (HUAWEI)","TRAVAUX-HUAWEI",
AM1327="Projet OCM (NOKIA)","TRAVAUX-NOKIA",
AM1327="ACCESS-ISSUE","ACCESS-ISSUE",
AM1327="Projet OCM (ZTE, NOKIA, autres projets)","TRAVAUX OCM",
AM1327="No root CAuse","No root cause",
AM1327="ODU HS","PDH",
AM1327="IP &amp; VLAN","PDH",
AM1327="Warehouse HUAWEI","SPARE-ISSUE",
AM1327="SPARE-HS","SPARE-ISSUE",
AM1327="Power Telco","BSS",AM1327="no impacts","no impacts"
),"")</f>
        <v>no impacts</v>
      </c>
      <c r="AL1327" s="48" t="str" cm="1">
        <f t="array" ref="AL1327">IFERROR(_xlfn.IFS(
AM1327="MPR ISSUE","TX ISSUE",
AM1327="BSS Hardware Issue","RAN ISSUE",
AM1327="Sites strategiques, MLL, Pylone, etc.","ENVTECH",
AM1327="AKTIVCO DEFAUT GE &amp; POWER Cabinet","POWER ISSUE",
AM1327="AKTIVCO Coupure ENEO &amp; Baisse de tension","POWER ISSUE",
AM1327="Coupure ENEO &amp; Baisse de tension","POWER ISSUE",
AM1327="Defaut GE &amp; POWER Cabinet","POWER ISSUE",
AM1327="Sharing","POWER ISSUE",
AM1327="Sites strategiques &amp; DataCenter","POWER ISSUE",
AM1327="Exclu","Exclu",
AM1327="SAT","TX ISSUE",
AM1327="SPARE-ISSUE","SPARE-ISSUE",
AM1327="Fiber CAmtel","TX ISSUE",
AM1327="Fiber AOF","TX ISSUE",
AM1327="Projet OCM (HUAWEI)","TRAVAUX-HUAWEI",
AM1327="Projet OCM (NOKIA)","TRAVAUX -NOKIA",
AM1327="ACCESS-ISSUE","ACCESS-ISSUE",
AM1327="Projet OCM (ZTE, NOKIA, autres projets)","TRAVAUX OCM",
AM1327="No root CAuse","No root cause",
AM1327="ODU HS","TX ISSUE",
AM1327="IP &amp; VLAN","TX ISSUE",
AM1327="Warehouse HUAWEI","SPARE-ISSUE",
AM1327="SPARE-HS","SPARE-ISSUE",
AM1327="Power Telco","RAN ISSUE",AM1327="no impacts","no impacts"
),"")</f>
        <v>no impacts</v>
      </c>
      <c r="AM1327" s="67" t="s">
        <v>5605</v>
      </c>
      <c r="AN1327" s="48" t="str" cm="1">
        <f t="array" ref="AN1327">IFERROR(_xlfn.IFS(
AM1327="MPR ISSUE","ACTIVE",
AM1327="BSS Hardware Issue","ACTIVE",
AM1327="Sites strategiques, MLL, Pylone, etc.","PASSIVE",
AM1327="AKTIVCO DEFAUT GE &amp; POWER Cabinet","PASSIVE",
AM1327="AKTIVCO Coupure ENEO &amp; Baisse de tension","PASSIVE",
AM1327="Coupure ENEO &amp; Baisse de tension","PASSIVE",
AM1327="Defaut GE &amp; POWER Cabinet","PASSIVE",
AM1327="Sharing","PASSIVE",
AM1327="Sites strategiques &amp; DataCenter","PASSIVE",
AM1327="Exclu","Exclu",
AM1327="SAT","ACTIVE",
AM1327="SPARE-ISSUE","SPARE-ISSUE",
AM1327="Fiber CAmtel","ACTIVE",
AM1327="Fiber AOF","ACTIVE",
AM1327="Projet OCM (HUAWEI)","PLANNED WORKS",
AM1327="Projet OCM (NOKIA)","PLANNED WORKS",
AM1327="ACCESS-ISSUE","ACCESS-ISSUE",
AM1327="Projet OCM (ZTE, NOKIA, autres projets)","PLANNED WORKS",
AM1327="No root CAuse","No root cause",
AM1327="ODU HS","ACTIVE",
AM1327="IP &amp; VLAN","ACTIVE",
AM1327="Warehouse HUAWEI","SPARE-ISSUE",
AM1327="SPARE-HS","SPARE-ISSUE",
AM1327="Power Telco","ACTIVE", AM1327="no impacts","no impacts"
),"")</f>
        <v>no impacts</v>
      </c>
      <c r="AO1327" s="93" t="s">
        <v>5537</v>
      </c>
      <c r="AP1327" s="101" t="str">
        <f t="shared" si="39"/>
        <v>LIT_016</v>
      </c>
      <c r="AR1327" s="17" t="s">
        <v>5537</v>
      </c>
      <c r="AS1327" s="7" t="s">
        <v>5537</v>
      </c>
      <c r="AT1327" s="6"/>
      <c r="AU1327" s="7"/>
      <c r="AV1327" s="3" t="s">
        <v>5537</v>
      </c>
      <c r="AW1327" s="18" t="s">
        <v>5537</v>
      </c>
      <c r="AX1327" s="18" t="s">
        <v>5537</v>
      </c>
      <c r="AY1327" s="18" t="s">
        <v>5537</v>
      </c>
      <c r="AZ1327" s="18" t="s">
        <v>5537</v>
      </c>
      <c r="BA1327" s="18" t="s">
        <v>5537</v>
      </c>
      <c r="BB1327" s="18" t="s">
        <v>5537</v>
      </c>
      <c r="BC1327" s="18" t="s">
        <v>5537</v>
      </c>
      <c r="BD1327" s="18" t="s">
        <v>5537</v>
      </c>
      <c r="BE1327" s="18" t="s">
        <v>5537</v>
      </c>
      <c r="BF1327" s="18" t="s">
        <v>5537</v>
      </c>
      <c r="BG1327" s="18" t="s">
        <v>5537</v>
      </c>
      <c r="BH1327" s="18" t="s">
        <v>5537</v>
      </c>
      <c r="BI1327" s="9" t="s">
        <v>5537</v>
      </c>
      <c r="BJ1327" s="14"/>
      <c r="BK1327" s="14" t="s">
        <v>5537</v>
      </c>
      <c r="BL1327" s="14" t="str">
        <f>_xlfn.XLOOKUP(B1327,'[4]cell downs 18042026 17h'!$B:$B,'[4]cell downs 18042026 17h'!$B:$B,"")</f>
        <v/>
      </c>
      <c r="BM1327" s="14" t="str">
        <f>_xlfn.XLOOKUP(B1327,'[5]Cells Huawei 19042026 15h'!$B:$B,'[5]Cells Huawei 19042026 15h'!$B:$B,"")</f>
        <v/>
      </c>
      <c r="BN1327" s="9" t="str">
        <f>_xlfn.XLOOKUP(B1327,'[6]cells down 19042026 9H40'!$B:$B,'[6]cells down 19042026 9H40'!$B:$B,"")</f>
        <v/>
      </c>
      <c r="BO1327" s="9" t="s">
        <v>5537</v>
      </c>
      <c r="BP1327" s="9" t="s">
        <v>12</v>
      </c>
      <c r="BQ1327" s="115"/>
    </row>
    <row r="1328" spans="1:69" s="9" customFormat="1" x14ac:dyDescent="0.3">
      <c r="A1328" s="1" t="s">
        <v>736</v>
      </c>
      <c r="B1328" s="1" t="s">
        <v>737</v>
      </c>
      <c r="C1328" s="3" t="str">
        <f>_xlfn.XLOOKUP(B1328,'[1]daily break down'!$D:$D,'[1]daily break down'!$E:$E,"")</f>
        <v>douala</v>
      </c>
      <c r="D1328" s="1" t="s">
        <v>21</v>
      </c>
      <c r="E1328" s="1" t="s">
        <v>80</v>
      </c>
      <c r="F1328" s="3" t="s">
        <v>31</v>
      </c>
      <c r="G1328" s="1" t="s">
        <v>738</v>
      </c>
      <c r="H1328" s="34" t="str">
        <f>_xlfn.XLOOKUP(B1328,[2]CALCULATION!$B:$B,[2]CALCULATION!$H:$H,"")</f>
        <v>ZTE</v>
      </c>
      <c r="I1328" s="28">
        <v>0</v>
      </c>
      <c r="J1328" s="28">
        <v>2.6213284707775797</v>
      </c>
      <c r="K1328" s="28">
        <v>10.797748785074464</v>
      </c>
      <c r="L1328" s="28">
        <v>1.9717570833797049</v>
      </c>
      <c r="M1328" s="28">
        <v>0.44405777994652351</v>
      </c>
      <c r="N1328" s="28">
        <v>0</v>
      </c>
      <c r="O1328" s="28">
        <v>0</v>
      </c>
      <c r="P1328" s="28">
        <v>0</v>
      </c>
      <c r="Q1328" s="28">
        <v>0</v>
      </c>
      <c r="R1328" s="28">
        <v>0</v>
      </c>
      <c r="S1328" s="94">
        <v>0</v>
      </c>
      <c r="T1328" s="94">
        <f>_xlfn.XLOOKUP(B1328,'[3]Nur des jours'!$B:$B,'[3]Nur des jours'!$U:$U,"")</f>
        <v>0</v>
      </c>
      <c r="U1328" s="94">
        <v>0</v>
      </c>
      <c r="V1328" s="94">
        <v>0</v>
      </c>
      <c r="W1328" s="94">
        <v>0</v>
      </c>
      <c r="X1328" s="94">
        <v>0.13206875494031708</v>
      </c>
      <c r="Y1328" s="94">
        <v>0</v>
      </c>
      <c r="Z1328" s="94">
        <v>11.521585438585978</v>
      </c>
      <c r="AA1328" s="94">
        <v>0</v>
      </c>
      <c r="AB1328" s="94">
        <v>0</v>
      </c>
      <c r="AC1328" s="94">
        <f>_xlfn.XLOOKUP(B1328,'[3]Nur des jours'!$B:$B,'[3]Nur des jours'!$N:$N,"")</f>
        <v>0</v>
      </c>
      <c r="AD1328" s="94">
        <v>0</v>
      </c>
      <c r="AE1328" s="94">
        <v>0</v>
      </c>
      <c r="AF1328" s="94">
        <v>0</v>
      </c>
      <c r="AG1328" s="94">
        <v>0</v>
      </c>
      <c r="AH1328" s="94">
        <v>0</v>
      </c>
      <c r="AI1328" s="49" t="s">
        <v>5559</v>
      </c>
      <c r="AJ1328" s="49"/>
      <c r="AK1328" s="48" t="str" cm="1">
        <f t="array" ref="AK1328">IFERROR(_xlfn.IFS(
AM1328="MPR ISSUE","PDH",
AM1328="BSS Hardware Issue","BSS",
AM1328="Sites strategiques, MLL, Pylone, etc.","ENVTECH",
AM1328="AKTIVCO DEFAUT GE &amp; POWER Cabinet","AKTIVCO",
AM1328="AKTIVCO Coupure ENEO &amp; Baisse de tension","AKTIVCO GRID ONLY",
AM1328="Coupure ENEO &amp; Baisse de tension","IHS GRID ONLY",
AM1328="Defaut GE &amp; POWER Cabinet","IHS",
AM1328="Sharing","Partners",
AM1328="Sites strategiques &amp; DataCenter","SST &amp; DC",
AM1328="Exclu","Exclu",
AM1328="SAT","SAT",
AM1328="SPARE-ISSUE","SPARE-ISSUE",
AM1328="Fiber CAmtel","TRANS_FO_CAMTEL",
AM1328="Fiber AOF","Fiber AOF",
AM1328="Projet OCM (HUAWEI)","TRAVAUX-HUAWEI",
AM1328="Projet OCM (NOKIA)","TRAVAUX-NOKIA",
AM1328="ACCESS-ISSUE","ACCESS-ISSUE",
AM1328="Projet OCM (ZTE, NOKIA, autres projets)","TRAVAUX OCM",
AM1328="No root CAuse","No root cause",
AM1328="ODU HS","PDH",
AM1328="IP &amp; VLAN","PDH",
AM1328="Warehouse HUAWEI","SPARE-ISSUE",
AM1328="SPARE-HS","SPARE-ISSUE",
AM1328="Power Telco","BSS",AM1328="no impacts","no impacts"
),"")</f>
        <v>no impacts</v>
      </c>
      <c r="AL1328" s="48" t="str" cm="1">
        <f t="array" ref="AL1328">IFERROR(_xlfn.IFS(
AM1328="MPR ISSUE","TX ISSUE",
AM1328="BSS Hardware Issue","RAN ISSUE",
AM1328="Sites strategiques, MLL, Pylone, etc.","ENVTECH",
AM1328="AKTIVCO DEFAUT GE &amp; POWER Cabinet","POWER ISSUE",
AM1328="AKTIVCO Coupure ENEO &amp; Baisse de tension","POWER ISSUE",
AM1328="Coupure ENEO &amp; Baisse de tension","POWER ISSUE",
AM1328="Defaut GE &amp; POWER Cabinet","POWER ISSUE",
AM1328="Sharing","POWER ISSUE",
AM1328="Sites strategiques &amp; DataCenter","POWER ISSUE",
AM1328="Exclu","Exclu",
AM1328="SAT","TX ISSUE",
AM1328="SPARE-ISSUE","SPARE-ISSUE",
AM1328="Fiber CAmtel","TX ISSUE",
AM1328="Fiber AOF","TX ISSUE",
AM1328="Projet OCM (HUAWEI)","TRAVAUX-HUAWEI",
AM1328="Projet OCM (NOKIA)","TRAVAUX -NOKIA",
AM1328="ACCESS-ISSUE","ACCESS-ISSUE",
AM1328="Projet OCM (ZTE, NOKIA, autres projets)","TRAVAUX OCM",
AM1328="No root CAuse","No root cause",
AM1328="ODU HS","TX ISSUE",
AM1328="IP &amp; VLAN","TX ISSUE",
AM1328="Warehouse HUAWEI","SPARE-ISSUE",
AM1328="SPARE-HS","SPARE-ISSUE",
AM1328="Power Telco","RAN ISSUE",AM1328="no impacts","no impacts"
),"")</f>
        <v>no impacts</v>
      </c>
      <c r="AM1328" s="67" t="s">
        <v>5605</v>
      </c>
      <c r="AN1328" s="48" t="str" cm="1">
        <f t="array" ref="AN1328">IFERROR(_xlfn.IFS(
AM1328="MPR ISSUE","ACTIVE",
AM1328="BSS Hardware Issue","ACTIVE",
AM1328="Sites strategiques, MLL, Pylone, etc.","PASSIVE",
AM1328="AKTIVCO DEFAUT GE &amp; POWER Cabinet","PASSIVE",
AM1328="AKTIVCO Coupure ENEO &amp; Baisse de tension","PASSIVE",
AM1328="Coupure ENEO &amp; Baisse de tension","PASSIVE",
AM1328="Defaut GE &amp; POWER Cabinet","PASSIVE",
AM1328="Sharing","PASSIVE",
AM1328="Sites strategiques &amp; DataCenter","PASSIVE",
AM1328="Exclu","Exclu",
AM1328="SAT","ACTIVE",
AM1328="SPARE-ISSUE","SPARE-ISSUE",
AM1328="Fiber CAmtel","ACTIVE",
AM1328="Fiber AOF","ACTIVE",
AM1328="Projet OCM (HUAWEI)","PLANNED WORKS",
AM1328="Projet OCM (NOKIA)","PLANNED WORKS",
AM1328="ACCESS-ISSUE","ACCESS-ISSUE",
AM1328="Projet OCM (ZTE, NOKIA, autres projets)","PLANNED WORKS",
AM1328="No root CAuse","No root cause",
AM1328="ODU HS","ACTIVE",
AM1328="IP &amp; VLAN","ACTIVE",
AM1328="Warehouse HUAWEI","SPARE-ISSUE",
AM1328="SPARE-HS","SPARE-ISSUE",
AM1328="Power Telco","ACTIVE", AM1328="no impacts","no impacts"
),"")</f>
        <v>no impacts</v>
      </c>
      <c r="AO1328" s="93" t="s">
        <v>5537</v>
      </c>
      <c r="AP1328" s="101" t="str">
        <f t="shared" si="39"/>
        <v>LIT_773</v>
      </c>
      <c r="AR1328" s="17" t="s">
        <v>5537</v>
      </c>
      <c r="AS1328" s="7" t="s">
        <v>5537</v>
      </c>
      <c r="AT1328" s="6"/>
      <c r="AU1328" s="7"/>
      <c r="AV1328" s="3" t="s">
        <v>5537</v>
      </c>
      <c r="AW1328" s="18" t="s">
        <v>5537</v>
      </c>
      <c r="AX1328" s="18" t="s">
        <v>5537</v>
      </c>
      <c r="AY1328" s="18" t="s">
        <v>5537</v>
      </c>
      <c r="AZ1328" s="18" t="s">
        <v>5537</v>
      </c>
      <c r="BA1328" s="18" t="s">
        <v>5537</v>
      </c>
      <c r="BB1328" s="18" t="s">
        <v>5537</v>
      </c>
      <c r="BC1328" s="18" t="s">
        <v>5537</v>
      </c>
      <c r="BD1328" s="18" t="s">
        <v>5537</v>
      </c>
      <c r="BE1328" s="18" t="s">
        <v>5537</v>
      </c>
      <c r="BF1328" s="18" t="s">
        <v>5537</v>
      </c>
      <c r="BG1328" s="18" t="s">
        <v>5537</v>
      </c>
      <c r="BH1328" s="18" t="s">
        <v>5537</v>
      </c>
      <c r="BI1328" s="9" t="s">
        <v>5537</v>
      </c>
      <c r="BJ1328" s="14"/>
      <c r="BK1328" s="14" t="s">
        <v>5537</v>
      </c>
      <c r="BL1328" s="14" t="str">
        <f>_xlfn.XLOOKUP(B1328,'[4]cell downs 18042026 17h'!$B:$B,'[4]cell downs 18042026 17h'!$B:$B,"")</f>
        <v/>
      </c>
      <c r="BM1328" s="14" t="str">
        <f>_xlfn.XLOOKUP(B1328,'[5]Cells Huawei 19042026 15h'!$B:$B,'[5]Cells Huawei 19042026 15h'!$B:$B,"")</f>
        <v/>
      </c>
      <c r="BN1328" s="9" t="str">
        <f>_xlfn.XLOOKUP(B1328,'[6]cells down 19042026 9H40'!$B:$B,'[6]cells down 19042026 9H40'!$B:$B,"")</f>
        <v/>
      </c>
      <c r="BO1328" s="9" t="s">
        <v>5537</v>
      </c>
      <c r="BP1328" s="9" t="s">
        <v>5537</v>
      </c>
      <c r="BQ1328" s="115"/>
    </row>
    <row r="1329" spans="1:69" s="9" customFormat="1" x14ac:dyDescent="0.3">
      <c r="A1329" s="1" t="s">
        <v>2528</v>
      </c>
      <c r="B1329" s="8" t="s">
        <v>2529</v>
      </c>
      <c r="C1329" s="3" t="str">
        <f>_xlfn.XLOOKUP(B1329,'[1]daily break down'!$D:$D,'[1]daily break down'!$E:$E,"")</f>
        <v>Douala</v>
      </c>
      <c r="D1329" s="1" t="s">
        <v>11</v>
      </c>
      <c r="E1329" s="1" t="s">
        <v>12</v>
      </c>
      <c r="F1329" s="3" t="s">
        <v>31</v>
      </c>
      <c r="G1329" s="1" t="s">
        <v>32</v>
      </c>
      <c r="H1329" s="34" t="str">
        <f>_xlfn.XLOOKUP(B1329,[2]CALCULATION!$B:$B,[2]CALCULATION!$H:$H,"")</f>
        <v>ZTE</v>
      </c>
      <c r="I1329" s="28">
        <v>0</v>
      </c>
      <c r="J1329" s="28">
        <v>0</v>
      </c>
      <c r="K1329" s="28">
        <v>0</v>
      </c>
      <c r="L1329" s="28">
        <v>0</v>
      </c>
      <c r="M1329" s="28">
        <v>0.13602814232677882</v>
      </c>
      <c r="N1329" s="28">
        <v>0</v>
      </c>
      <c r="O1329" s="28">
        <v>0</v>
      </c>
      <c r="P1329" s="28">
        <v>0</v>
      </c>
      <c r="Q1329" s="28">
        <v>0</v>
      </c>
      <c r="R1329" s="28">
        <v>0</v>
      </c>
      <c r="S1329" s="94">
        <v>0</v>
      </c>
      <c r="T1329" s="94">
        <f>_xlfn.XLOOKUP(B1329,'[3]Nur des jours'!$B:$B,'[3]Nur des jours'!$U:$U,"")</f>
        <v>0</v>
      </c>
      <c r="U1329" s="94">
        <v>0</v>
      </c>
      <c r="V1329" s="94">
        <v>0</v>
      </c>
      <c r="W1329" s="94">
        <v>0</v>
      </c>
      <c r="X1329" s="94">
        <v>0.12933998795775539</v>
      </c>
      <c r="Y1329" s="94">
        <v>0</v>
      </c>
      <c r="Z1329" s="94">
        <v>0</v>
      </c>
      <c r="AA1329" s="94">
        <v>0</v>
      </c>
      <c r="AB1329" s="94">
        <v>0</v>
      </c>
      <c r="AC1329" s="94">
        <f>_xlfn.XLOOKUP(B1329,'[3]Nur des jours'!$B:$B,'[3]Nur des jours'!$N:$N,"")</f>
        <v>0</v>
      </c>
      <c r="AD1329" s="94">
        <v>0</v>
      </c>
      <c r="AE1329" s="94">
        <v>0</v>
      </c>
      <c r="AF1329" s="94">
        <v>0</v>
      </c>
      <c r="AG1329" s="94">
        <v>0</v>
      </c>
      <c r="AH1329" s="94">
        <v>0</v>
      </c>
      <c r="AI1329" s="49" t="s">
        <v>5559</v>
      </c>
      <c r="AJ1329" s="49"/>
      <c r="AK1329" s="48" t="str" cm="1">
        <f t="array" ref="AK1329">IFERROR(_xlfn.IFS(
AM1329="MPR ISSUE","PDH",
AM1329="BSS Hardware Issue","BSS",
AM1329="Sites strategiques, MLL, Pylone, etc.","ENVTECH",
AM1329="AKTIVCO DEFAUT GE &amp; POWER Cabinet","AKTIVCO",
AM1329="AKTIVCO Coupure ENEO &amp; Baisse de tension","AKTIVCO GRID ONLY",
AM1329="Coupure ENEO &amp; Baisse de tension","IHS GRID ONLY",
AM1329="Defaut GE &amp; POWER Cabinet","IHS",
AM1329="Sharing","Partners",
AM1329="Sites strategiques &amp; DataCenter","SST &amp; DC",
AM1329="Exclu","Exclu",
AM1329="SAT","SAT",
AM1329="SPARE-ISSUE","SPARE-ISSUE",
AM1329="Fiber CAmtel","TRANS_FO_CAMTEL",
AM1329="Fiber AOF","Fiber AOF",
AM1329="Projet OCM (HUAWEI)","TRAVAUX-HUAWEI",
AM1329="Projet OCM (NOKIA)","TRAVAUX-NOKIA",
AM1329="ACCESS-ISSUE","ACCESS-ISSUE",
AM1329="Projet OCM (ZTE, NOKIA, autres projets)","TRAVAUX OCM",
AM1329="No root CAuse","No root cause",
AM1329="ODU HS","PDH",
AM1329="IP &amp; VLAN","PDH",
AM1329="Warehouse HUAWEI","SPARE-ISSUE",
AM1329="SPARE-HS","SPARE-ISSUE",
AM1329="Power Telco","BSS",AM1329="no impacts","no impacts"
),"")</f>
        <v>no impacts</v>
      </c>
      <c r="AL1329" s="48" t="str" cm="1">
        <f t="array" ref="AL1329">IFERROR(_xlfn.IFS(
AM1329="MPR ISSUE","TX ISSUE",
AM1329="BSS Hardware Issue","RAN ISSUE",
AM1329="Sites strategiques, MLL, Pylone, etc.","ENVTECH",
AM1329="AKTIVCO DEFAUT GE &amp; POWER Cabinet","POWER ISSUE",
AM1329="AKTIVCO Coupure ENEO &amp; Baisse de tension","POWER ISSUE",
AM1329="Coupure ENEO &amp; Baisse de tension","POWER ISSUE",
AM1329="Defaut GE &amp; POWER Cabinet","POWER ISSUE",
AM1329="Sharing","POWER ISSUE",
AM1329="Sites strategiques &amp; DataCenter","POWER ISSUE",
AM1329="Exclu","Exclu",
AM1329="SAT","TX ISSUE",
AM1329="SPARE-ISSUE","SPARE-ISSUE",
AM1329="Fiber CAmtel","TX ISSUE",
AM1329="Fiber AOF","TX ISSUE",
AM1329="Projet OCM (HUAWEI)","TRAVAUX-HUAWEI",
AM1329="Projet OCM (NOKIA)","TRAVAUX -NOKIA",
AM1329="ACCESS-ISSUE","ACCESS-ISSUE",
AM1329="Projet OCM (ZTE, NOKIA, autres projets)","TRAVAUX OCM",
AM1329="No root CAuse","No root cause",
AM1329="ODU HS","TX ISSUE",
AM1329="IP &amp; VLAN","TX ISSUE",
AM1329="Warehouse HUAWEI","SPARE-ISSUE",
AM1329="SPARE-HS","SPARE-ISSUE",
AM1329="Power Telco","RAN ISSUE",AM1329="no impacts","no impacts"
),"")</f>
        <v>no impacts</v>
      </c>
      <c r="AM1329" s="67" t="s">
        <v>5605</v>
      </c>
      <c r="AN1329" s="48" t="str" cm="1">
        <f t="array" ref="AN1329">IFERROR(_xlfn.IFS(
AM1329="MPR ISSUE","ACTIVE",
AM1329="BSS Hardware Issue","ACTIVE",
AM1329="Sites strategiques, MLL, Pylone, etc.","PASSIVE",
AM1329="AKTIVCO DEFAUT GE &amp; POWER Cabinet","PASSIVE",
AM1329="AKTIVCO Coupure ENEO &amp; Baisse de tension","PASSIVE",
AM1329="Coupure ENEO &amp; Baisse de tension","PASSIVE",
AM1329="Defaut GE &amp; POWER Cabinet","PASSIVE",
AM1329="Sharing","PASSIVE",
AM1329="Sites strategiques &amp; DataCenter","PASSIVE",
AM1329="Exclu","Exclu",
AM1329="SAT","ACTIVE",
AM1329="SPARE-ISSUE","SPARE-ISSUE",
AM1329="Fiber CAmtel","ACTIVE",
AM1329="Fiber AOF","ACTIVE",
AM1329="Projet OCM (HUAWEI)","PLANNED WORKS",
AM1329="Projet OCM (NOKIA)","PLANNED WORKS",
AM1329="ACCESS-ISSUE","ACCESS-ISSUE",
AM1329="Projet OCM (ZTE, NOKIA, autres projets)","PLANNED WORKS",
AM1329="No root CAuse","No root cause",
AM1329="ODU HS","ACTIVE",
AM1329="IP &amp; VLAN","ACTIVE",
AM1329="Warehouse HUAWEI","SPARE-ISSUE",
AM1329="SPARE-HS","SPARE-ISSUE",
AM1329="Power Telco","ACTIVE", AM1329="no impacts","no impacts"
),"")</f>
        <v>no impacts</v>
      </c>
      <c r="AO1329" s="93" t="s">
        <v>5537</v>
      </c>
      <c r="AP1329" s="101" t="str">
        <f t="shared" si="39"/>
        <v>LIT_268</v>
      </c>
      <c r="AR1329" s="17" t="s">
        <v>5537</v>
      </c>
      <c r="AS1329" s="7" t="s">
        <v>5537</v>
      </c>
      <c r="AT1329" s="6"/>
      <c r="AU1329" s="7"/>
      <c r="AV1329" s="3" t="s">
        <v>5537</v>
      </c>
      <c r="AW1329" s="18" t="s">
        <v>5537</v>
      </c>
      <c r="AX1329" s="18" t="s">
        <v>5537</v>
      </c>
      <c r="AY1329" s="18" t="s">
        <v>5537</v>
      </c>
      <c r="AZ1329" s="18" t="s">
        <v>5537</v>
      </c>
      <c r="BA1329" s="18" t="s">
        <v>5537</v>
      </c>
      <c r="BB1329" s="18" t="s">
        <v>5537</v>
      </c>
      <c r="BC1329" s="18" t="s">
        <v>5537</v>
      </c>
      <c r="BD1329" s="18" t="s">
        <v>5537</v>
      </c>
      <c r="BE1329" s="18" t="s">
        <v>5537</v>
      </c>
      <c r="BF1329" s="18" t="s">
        <v>5537</v>
      </c>
      <c r="BG1329" s="18" t="s">
        <v>5537</v>
      </c>
      <c r="BH1329" s="18" t="s">
        <v>5537</v>
      </c>
      <c r="BI1329" s="9" t="s">
        <v>5537</v>
      </c>
      <c r="BJ1329" s="14"/>
      <c r="BK1329" s="14" t="s">
        <v>5537</v>
      </c>
      <c r="BL1329" s="14" t="str">
        <f>_xlfn.XLOOKUP(B1329,'[4]cell downs 18042026 17h'!$B:$B,'[4]cell downs 18042026 17h'!$B:$B,"")</f>
        <v/>
      </c>
      <c r="BM1329" s="14" t="str">
        <f>_xlfn.XLOOKUP(B1329,'[5]Cells Huawei 19042026 15h'!$B:$B,'[5]Cells Huawei 19042026 15h'!$B:$B,"")</f>
        <v/>
      </c>
      <c r="BN1329" s="9" t="str">
        <f>_xlfn.XLOOKUP(B1329,'[6]cells down 19042026 9H40'!$B:$B,'[6]cells down 19042026 9H40'!$B:$B,"")</f>
        <v/>
      </c>
      <c r="BO1329" s="9" t="s">
        <v>2529</v>
      </c>
      <c r="BP1329" s="9" t="s">
        <v>12</v>
      </c>
      <c r="BQ1329" s="115"/>
    </row>
    <row r="1330" spans="1:69" s="9" customFormat="1" x14ac:dyDescent="0.3">
      <c r="A1330" s="1" t="s">
        <v>3151</v>
      </c>
      <c r="B1330" s="8" t="s">
        <v>3152</v>
      </c>
      <c r="C1330" s="3" t="str">
        <f>_xlfn.XLOOKUP(B1330,'[1]daily break down'!$D:$D,'[1]daily break down'!$E:$E,"")</f>
        <v>LITTORAL</v>
      </c>
      <c r="D1330" s="1" t="s">
        <v>11</v>
      </c>
      <c r="E1330" s="1" t="s">
        <v>12</v>
      </c>
      <c r="F1330" s="3" t="s">
        <v>31</v>
      </c>
      <c r="G1330" s="1" t="s">
        <v>502</v>
      </c>
      <c r="H1330" s="34" t="str">
        <f>_xlfn.XLOOKUP(B1330,[2]CALCULATION!$B:$B,[2]CALCULATION!$H:$H,"")</f>
        <v>ZTE</v>
      </c>
      <c r="I1330" s="28">
        <v>0</v>
      </c>
      <c r="J1330" s="28">
        <v>0</v>
      </c>
      <c r="K1330" s="28">
        <v>0</v>
      </c>
      <c r="L1330" s="28">
        <v>0</v>
      </c>
      <c r="M1330" s="28">
        <v>0</v>
      </c>
      <c r="N1330" s="28">
        <v>0</v>
      </c>
      <c r="O1330" s="28">
        <v>0</v>
      </c>
      <c r="P1330" s="28">
        <v>0</v>
      </c>
      <c r="Q1330" s="28">
        <v>0</v>
      </c>
      <c r="R1330" s="28">
        <v>0</v>
      </c>
      <c r="S1330" s="94">
        <v>0</v>
      </c>
      <c r="T1330" s="94">
        <f>_xlfn.XLOOKUP(B1330,'[3]Nur des jours'!$B:$B,'[3]Nur des jours'!$U:$U,"")</f>
        <v>0</v>
      </c>
      <c r="U1330" s="94">
        <v>0</v>
      </c>
      <c r="V1330" s="94">
        <v>0</v>
      </c>
      <c r="W1330" s="94">
        <v>0</v>
      </c>
      <c r="X1330" s="94">
        <v>0.10274788618651787</v>
      </c>
      <c r="Y1330" s="94">
        <v>0</v>
      </c>
      <c r="Z1330" s="94">
        <v>0</v>
      </c>
      <c r="AA1330" s="94">
        <v>0</v>
      </c>
      <c r="AB1330" s="94">
        <v>0</v>
      </c>
      <c r="AC1330" s="94">
        <f>_xlfn.XLOOKUP(B1330,'[3]Nur des jours'!$B:$B,'[3]Nur des jours'!$N:$N,"")</f>
        <v>0</v>
      </c>
      <c r="AD1330" s="94">
        <v>0</v>
      </c>
      <c r="AE1330" s="94">
        <v>0</v>
      </c>
      <c r="AF1330" s="94">
        <v>0</v>
      </c>
      <c r="AG1330" s="94">
        <v>0</v>
      </c>
      <c r="AH1330" s="94">
        <v>0</v>
      </c>
      <c r="AI1330" s="49" t="s">
        <v>5559</v>
      </c>
      <c r="AJ1330" s="49"/>
      <c r="AK1330" s="48" t="str" cm="1">
        <f t="array" ref="AK1330">IFERROR(_xlfn.IFS(
AM1330="MPR ISSUE","PDH",
AM1330="BSS Hardware Issue","BSS",
AM1330="Sites strategiques, MLL, Pylone, etc.","ENVTECH",
AM1330="AKTIVCO DEFAUT GE &amp; POWER Cabinet","AKTIVCO",
AM1330="AKTIVCO Coupure ENEO &amp; Baisse de tension","AKTIVCO GRID ONLY",
AM1330="Coupure ENEO &amp; Baisse de tension","IHS GRID ONLY",
AM1330="Defaut GE &amp; POWER Cabinet","IHS",
AM1330="Sharing","Partners",
AM1330="Sites strategiques &amp; DataCenter","SST &amp; DC",
AM1330="Exclu","Exclu",
AM1330="SAT","SAT",
AM1330="SPARE-ISSUE","SPARE-ISSUE",
AM1330="Fiber CAmtel","TRANS_FO_CAMTEL",
AM1330="Fiber AOF","Fiber AOF",
AM1330="Projet OCM (HUAWEI)","TRAVAUX-HUAWEI",
AM1330="Projet OCM (NOKIA)","TRAVAUX-NOKIA",
AM1330="ACCESS-ISSUE","ACCESS-ISSUE",
AM1330="Projet OCM (ZTE, NOKIA, autres projets)","TRAVAUX OCM",
AM1330="No root CAuse","No root cause",
AM1330="ODU HS","PDH",
AM1330="IP &amp; VLAN","PDH",
AM1330="Warehouse HUAWEI","SPARE-ISSUE",
AM1330="SPARE-HS","SPARE-ISSUE",
AM1330="Power Telco","BSS",AM1330="no impacts","no impacts"
),"")</f>
        <v>no impacts</v>
      </c>
      <c r="AL1330" s="48" t="str" cm="1">
        <f t="array" ref="AL1330">IFERROR(_xlfn.IFS(
AM1330="MPR ISSUE","TX ISSUE",
AM1330="BSS Hardware Issue","RAN ISSUE",
AM1330="Sites strategiques, MLL, Pylone, etc.","ENVTECH",
AM1330="AKTIVCO DEFAUT GE &amp; POWER Cabinet","POWER ISSUE",
AM1330="AKTIVCO Coupure ENEO &amp; Baisse de tension","POWER ISSUE",
AM1330="Coupure ENEO &amp; Baisse de tension","POWER ISSUE",
AM1330="Defaut GE &amp; POWER Cabinet","POWER ISSUE",
AM1330="Sharing","POWER ISSUE",
AM1330="Sites strategiques &amp; DataCenter","POWER ISSUE",
AM1330="Exclu","Exclu",
AM1330="SAT","TX ISSUE",
AM1330="SPARE-ISSUE","SPARE-ISSUE",
AM1330="Fiber CAmtel","TX ISSUE",
AM1330="Fiber AOF","TX ISSUE",
AM1330="Projet OCM (HUAWEI)","TRAVAUX-HUAWEI",
AM1330="Projet OCM (NOKIA)","TRAVAUX -NOKIA",
AM1330="ACCESS-ISSUE","ACCESS-ISSUE",
AM1330="Projet OCM (ZTE, NOKIA, autres projets)","TRAVAUX OCM",
AM1330="No root CAuse","No root cause",
AM1330="ODU HS","TX ISSUE",
AM1330="IP &amp; VLAN","TX ISSUE",
AM1330="Warehouse HUAWEI","SPARE-ISSUE",
AM1330="SPARE-HS","SPARE-ISSUE",
AM1330="Power Telco","RAN ISSUE",AM1330="no impacts","no impacts"
),"")</f>
        <v>no impacts</v>
      </c>
      <c r="AM1330" s="67" t="s">
        <v>5605</v>
      </c>
      <c r="AN1330" s="48" t="str" cm="1">
        <f t="array" ref="AN1330">IFERROR(_xlfn.IFS(
AM1330="MPR ISSUE","ACTIVE",
AM1330="BSS Hardware Issue","ACTIVE",
AM1330="Sites strategiques, MLL, Pylone, etc.","PASSIVE",
AM1330="AKTIVCO DEFAUT GE &amp; POWER Cabinet","PASSIVE",
AM1330="AKTIVCO Coupure ENEO &amp; Baisse de tension","PASSIVE",
AM1330="Coupure ENEO &amp; Baisse de tension","PASSIVE",
AM1330="Defaut GE &amp; POWER Cabinet","PASSIVE",
AM1330="Sharing","PASSIVE",
AM1330="Sites strategiques &amp; DataCenter","PASSIVE",
AM1330="Exclu","Exclu",
AM1330="SAT","ACTIVE",
AM1330="SPARE-ISSUE","SPARE-ISSUE",
AM1330="Fiber CAmtel","ACTIVE",
AM1330="Fiber AOF","ACTIVE",
AM1330="Projet OCM (HUAWEI)","PLANNED WORKS",
AM1330="Projet OCM (NOKIA)","PLANNED WORKS",
AM1330="ACCESS-ISSUE","ACCESS-ISSUE",
AM1330="Projet OCM (ZTE, NOKIA, autres projets)","PLANNED WORKS",
AM1330="No root CAuse","No root cause",
AM1330="ODU HS","ACTIVE",
AM1330="IP &amp; VLAN","ACTIVE",
AM1330="Warehouse HUAWEI","SPARE-ISSUE",
AM1330="SPARE-HS","SPARE-ISSUE",
AM1330="Power Telco","ACTIVE", AM1330="no impacts","no impacts"
),"")</f>
        <v>no impacts</v>
      </c>
      <c r="AO1330" s="93" t="s">
        <v>5537</v>
      </c>
      <c r="AP1330" s="101" t="str">
        <f t="shared" si="39"/>
        <v>LIT_504</v>
      </c>
      <c r="AR1330" s="17" t="s">
        <v>5537</v>
      </c>
      <c r="AS1330" s="7" t="s">
        <v>5537</v>
      </c>
      <c r="AT1330" s="6"/>
      <c r="AU1330" s="7"/>
      <c r="AV1330" s="3" t="s">
        <v>5537</v>
      </c>
      <c r="AW1330" s="18" t="s">
        <v>5537</v>
      </c>
      <c r="AX1330" s="18" t="s">
        <v>5537</v>
      </c>
      <c r="AY1330" s="18" t="s">
        <v>5537</v>
      </c>
      <c r="AZ1330" s="18" t="s">
        <v>5537</v>
      </c>
      <c r="BA1330" s="18" t="s">
        <v>5537</v>
      </c>
      <c r="BB1330" s="18" t="s">
        <v>5537</v>
      </c>
      <c r="BC1330" s="18" t="s">
        <v>5537</v>
      </c>
      <c r="BD1330" s="18" t="s">
        <v>5537</v>
      </c>
      <c r="BE1330" s="18" t="s">
        <v>5537</v>
      </c>
      <c r="BF1330" s="18" t="s">
        <v>5537</v>
      </c>
      <c r="BG1330" s="18" t="s">
        <v>5537</v>
      </c>
      <c r="BH1330" s="18" t="s">
        <v>5537</v>
      </c>
      <c r="BI1330" s="9" t="s">
        <v>5537</v>
      </c>
      <c r="BJ1330" s="14"/>
      <c r="BK1330" s="14" t="s">
        <v>5537</v>
      </c>
      <c r="BL1330" s="14" t="str">
        <f>_xlfn.XLOOKUP(B1330,'[4]cell downs 18042026 17h'!$B:$B,'[4]cell downs 18042026 17h'!$B:$B,"")</f>
        <v/>
      </c>
      <c r="BM1330" s="14" t="str">
        <f>_xlfn.XLOOKUP(B1330,'[5]Cells Huawei 19042026 15h'!$B:$B,'[5]Cells Huawei 19042026 15h'!$B:$B,"")</f>
        <v/>
      </c>
      <c r="BN1330" s="9" t="str">
        <f>_xlfn.XLOOKUP(B1330,'[6]cells down 19042026 9H40'!$B:$B,'[6]cells down 19042026 9H40'!$B:$B,"")</f>
        <v/>
      </c>
      <c r="BO1330" s="9" t="s">
        <v>3152</v>
      </c>
      <c r="BP1330" s="9" t="s">
        <v>5537</v>
      </c>
      <c r="BQ1330" s="115"/>
    </row>
    <row r="1331" spans="1:69" s="9" customFormat="1" x14ac:dyDescent="0.3">
      <c r="A1331" s="1" t="s">
        <v>4310</v>
      </c>
      <c r="B1331" s="1" t="s">
        <v>4311</v>
      </c>
      <c r="C1331" s="3" t="str">
        <f>_xlfn.XLOOKUP(B1331,'[1]daily break down'!$D:$D,'[1]daily break down'!$E:$E,"")</f>
        <v>OUEST</v>
      </c>
      <c r="D1331" s="1" t="s">
        <v>11</v>
      </c>
      <c r="E1331" s="1" t="s">
        <v>12</v>
      </c>
      <c r="F1331" s="3" t="s">
        <v>102</v>
      </c>
      <c r="G1331" s="1" t="s">
        <v>4068</v>
      </c>
      <c r="H1331" s="32" t="str">
        <f>_xlfn.XLOOKUP(B1331,[2]CALCULATION!$B:$B,[2]CALCULATION!$H:$H,"")</f>
        <v>HUAWEI</v>
      </c>
      <c r="I1331" s="28">
        <v>0</v>
      </c>
      <c r="J1331" s="28">
        <v>0</v>
      </c>
      <c r="K1331" s="28">
        <v>0</v>
      </c>
      <c r="L1331" s="28">
        <v>0</v>
      </c>
      <c r="M1331" s="28">
        <v>0</v>
      </c>
      <c r="N1331" s="28">
        <v>0</v>
      </c>
      <c r="O1331" s="28">
        <v>0</v>
      </c>
      <c r="P1331" s="28">
        <v>0</v>
      </c>
      <c r="Q1331" s="28">
        <v>0</v>
      </c>
      <c r="R1331" s="28">
        <v>0</v>
      </c>
      <c r="S1331" s="94">
        <v>0</v>
      </c>
      <c r="T1331" s="94">
        <f>_xlfn.XLOOKUP(B1331,'[3]Nur des jours'!$B:$B,'[3]Nur des jours'!$U:$U,"")</f>
        <v>0</v>
      </c>
      <c r="U1331" s="94">
        <v>0</v>
      </c>
      <c r="V1331" s="94">
        <v>0</v>
      </c>
      <c r="W1331" s="94">
        <v>0</v>
      </c>
      <c r="X1331" s="94">
        <v>9.9323551149577805E-2</v>
      </c>
      <c r="Y1331" s="94">
        <v>0</v>
      </c>
      <c r="Z1331" s="94">
        <v>0</v>
      </c>
      <c r="AA1331" s="94">
        <v>0</v>
      </c>
      <c r="AB1331" s="94">
        <v>0</v>
      </c>
      <c r="AC1331" s="94">
        <f>_xlfn.XLOOKUP(B1331,'[3]Nur des jours'!$B:$B,'[3]Nur des jours'!$N:$N,"")</f>
        <v>0</v>
      </c>
      <c r="AD1331" s="94">
        <v>0</v>
      </c>
      <c r="AE1331" s="94">
        <v>0</v>
      </c>
      <c r="AF1331" s="94">
        <v>0</v>
      </c>
      <c r="AG1331" s="94">
        <v>0</v>
      </c>
      <c r="AH1331" s="94">
        <v>0</v>
      </c>
      <c r="AI1331" s="49" t="s">
        <v>5559</v>
      </c>
      <c r="AJ1331" s="49"/>
      <c r="AK1331" s="48" t="str" cm="1">
        <f t="array" ref="AK1331">IFERROR(_xlfn.IFS(
AM1331="MPR ISSUE","PDH",
AM1331="BSS Hardware Issue","BSS",
AM1331="Sites strategiques, MLL, Pylone, etc.","ENVTECH",
AM1331="AKTIVCO DEFAUT GE &amp; POWER Cabinet","AKTIVCO",
AM1331="AKTIVCO Coupure ENEO &amp; Baisse de tension","AKTIVCO GRID ONLY",
AM1331="Coupure ENEO &amp; Baisse de tension","IHS GRID ONLY",
AM1331="Defaut GE &amp; POWER Cabinet","IHS",
AM1331="Sharing","Partners",
AM1331="Sites strategiques &amp; DataCenter","SST &amp; DC",
AM1331="Exclu","Exclu",
AM1331="SAT","SAT",
AM1331="SPARE-ISSUE","SPARE-ISSUE",
AM1331="Fiber CAmtel","TRANS_FO_CAMTEL",
AM1331="Fiber AOF","Fiber AOF",
AM1331="Projet OCM (HUAWEI)","TRAVAUX-HUAWEI",
AM1331="Projet OCM (NOKIA)","TRAVAUX-NOKIA",
AM1331="ACCESS-ISSUE","ACCESS-ISSUE",
AM1331="Projet OCM (ZTE, NOKIA, autres projets)","TRAVAUX OCM",
AM1331="No root CAuse","No root cause",
AM1331="ODU HS","PDH",
AM1331="IP &amp; VLAN","PDH",
AM1331="Warehouse HUAWEI","SPARE-ISSUE",
AM1331="SPARE-HS","SPARE-ISSUE",
AM1331="Power Telco","BSS",AM1331="no impacts","no impacts"
),"")</f>
        <v>no impacts</v>
      </c>
      <c r="AL1331" s="48" t="str" cm="1">
        <f t="array" ref="AL1331">IFERROR(_xlfn.IFS(
AM1331="MPR ISSUE","TX ISSUE",
AM1331="BSS Hardware Issue","RAN ISSUE",
AM1331="Sites strategiques, MLL, Pylone, etc.","ENVTECH",
AM1331="AKTIVCO DEFAUT GE &amp; POWER Cabinet","POWER ISSUE",
AM1331="AKTIVCO Coupure ENEO &amp; Baisse de tension","POWER ISSUE",
AM1331="Coupure ENEO &amp; Baisse de tension","POWER ISSUE",
AM1331="Defaut GE &amp; POWER Cabinet","POWER ISSUE",
AM1331="Sharing","POWER ISSUE",
AM1331="Sites strategiques &amp; DataCenter","POWER ISSUE",
AM1331="Exclu","Exclu",
AM1331="SAT","TX ISSUE",
AM1331="SPARE-ISSUE","SPARE-ISSUE",
AM1331="Fiber CAmtel","TX ISSUE",
AM1331="Fiber AOF","TX ISSUE",
AM1331="Projet OCM (HUAWEI)","TRAVAUX-HUAWEI",
AM1331="Projet OCM (NOKIA)","TRAVAUX -NOKIA",
AM1331="ACCESS-ISSUE","ACCESS-ISSUE",
AM1331="Projet OCM (ZTE, NOKIA, autres projets)","TRAVAUX OCM",
AM1331="No root CAuse","No root cause",
AM1331="ODU HS","TX ISSUE",
AM1331="IP &amp; VLAN","TX ISSUE",
AM1331="Warehouse HUAWEI","SPARE-ISSUE",
AM1331="SPARE-HS","SPARE-ISSUE",
AM1331="Power Telco","RAN ISSUE",AM1331="no impacts","no impacts"
),"")</f>
        <v>no impacts</v>
      </c>
      <c r="AM1331" s="67" t="s">
        <v>5605</v>
      </c>
      <c r="AN1331" s="48" t="str" cm="1">
        <f t="array" ref="AN1331">IFERROR(_xlfn.IFS(
AM1331="MPR ISSUE","ACTIVE",
AM1331="BSS Hardware Issue","ACTIVE",
AM1331="Sites strategiques, MLL, Pylone, etc.","PASSIVE",
AM1331="AKTIVCO DEFAUT GE &amp; POWER Cabinet","PASSIVE",
AM1331="AKTIVCO Coupure ENEO &amp; Baisse de tension","PASSIVE",
AM1331="Coupure ENEO &amp; Baisse de tension","PASSIVE",
AM1331="Defaut GE &amp; POWER Cabinet","PASSIVE",
AM1331="Sharing","PASSIVE",
AM1331="Sites strategiques &amp; DataCenter","PASSIVE",
AM1331="Exclu","Exclu",
AM1331="SAT","ACTIVE",
AM1331="SPARE-ISSUE","SPARE-ISSUE",
AM1331="Fiber CAmtel","ACTIVE",
AM1331="Fiber AOF","ACTIVE",
AM1331="Projet OCM (HUAWEI)","PLANNED WORKS",
AM1331="Projet OCM (NOKIA)","PLANNED WORKS",
AM1331="ACCESS-ISSUE","ACCESS-ISSUE",
AM1331="Projet OCM (ZTE, NOKIA, autres projets)","PLANNED WORKS",
AM1331="No root CAuse","No root cause",
AM1331="ODU HS","ACTIVE",
AM1331="IP &amp; VLAN","ACTIVE",
AM1331="Warehouse HUAWEI","SPARE-ISSUE",
AM1331="SPARE-HS","SPARE-ISSUE",
AM1331="Power Telco","ACTIVE", AM1331="no impacts","no impacts"
),"")</f>
        <v>no impacts</v>
      </c>
      <c r="AO1331" s="93" t="s">
        <v>5537</v>
      </c>
      <c r="AP1331" s="101" t="str">
        <f t="shared" si="39"/>
        <v>OST_266</v>
      </c>
      <c r="AR1331" s="17" t="s">
        <v>5537</v>
      </c>
      <c r="AS1331" s="7" t="s">
        <v>5537</v>
      </c>
      <c r="AT1331" s="6"/>
      <c r="AU1331" s="7"/>
      <c r="AV1331" s="3" t="s">
        <v>5537</v>
      </c>
      <c r="AW1331" s="18" t="s">
        <v>5537</v>
      </c>
      <c r="AX1331" s="18" t="s">
        <v>5537</v>
      </c>
      <c r="AY1331" s="18" t="s">
        <v>5537</v>
      </c>
      <c r="AZ1331" s="18" t="s">
        <v>5537</v>
      </c>
      <c r="BA1331" s="18" t="s">
        <v>5537</v>
      </c>
      <c r="BB1331" s="18" t="s">
        <v>5537</v>
      </c>
      <c r="BC1331" s="18" t="s">
        <v>5537</v>
      </c>
      <c r="BD1331" s="18" t="s">
        <v>5537</v>
      </c>
      <c r="BE1331" s="18" t="s">
        <v>5537</v>
      </c>
      <c r="BF1331" s="18" t="s">
        <v>5537</v>
      </c>
      <c r="BG1331" s="18" t="s">
        <v>5537</v>
      </c>
      <c r="BH1331" s="18" t="s">
        <v>5537</v>
      </c>
      <c r="BI1331" s="9" t="s">
        <v>5537</v>
      </c>
      <c r="BJ1331" s="14"/>
      <c r="BK1331" s="14" t="s">
        <v>5537</v>
      </c>
      <c r="BL1331" s="14" t="str">
        <f>_xlfn.XLOOKUP(B1331,'[4]cell downs 18042026 17h'!$B:$B,'[4]cell downs 18042026 17h'!$B:$B,"")</f>
        <v/>
      </c>
      <c r="BM1331" s="14" t="str">
        <f>_xlfn.XLOOKUP(B1331,'[5]Cells Huawei 19042026 15h'!$B:$B,'[5]Cells Huawei 19042026 15h'!$B:$B,"")</f>
        <v/>
      </c>
      <c r="BN1331" s="9" t="str">
        <f>_xlfn.XLOOKUP(B1331,'[6]cells down 19042026 9H40'!$B:$B,'[6]cells down 19042026 9H40'!$B:$B,"")</f>
        <v/>
      </c>
      <c r="BO1331" s="9" t="s">
        <v>4311</v>
      </c>
      <c r="BP1331" s="9" t="s">
        <v>5537</v>
      </c>
      <c r="BQ1331" s="115"/>
    </row>
    <row r="1332" spans="1:69" s="9" customFormat="1" x14ac:dyDescent="0.3">
      <c r="A1332" s="1" t="s">
        <v>407</v>
      </c>
      <c r="B1332" s="8" t="s">
        <v>408</v>
      </c>
      <c r="C1332" s="3" t="str">
        <f>_xlfn.XLOOKUP(B1332,'[1]daily break down'!$D:$D,'[1]daily break down'!$E:$E,"")</f>
        <v>Douala</v>
      </c>
      <c r="D1332" s="1" t="s">
        <v>11</v>
      </c>
      <c r="E1332" s="1" t="s">
        <v>12</v>
      </c>
      <c r="F1332" s="3" t="s">
        <v>31</v>
      </c>
      <c r="G1332" s="1" t="s">
        <v>32</v>
      </c>
      <c r="H1332" s="34" t="str">
        <f>_xlfn.XLOOKUP(B1332,[2]CALCULATION!$B:$B,[2]CALCULATION!$H:$H,"")</f>
        <v>ZTE</v>
      </c>
      <c r="I1332" s="28">
        <v>0</v>
      </c>
      <c r="J1332" s="28">
        <v>0</v>
      </c>
      <c r="K1332" s="28">
        <v>0</v>
      </c>
      <c r="L1332" s="28">
        <v>0</v>
      </c>
      <c r="M1332" s="28">
        <v>0</v>
      </c>
      <c r="N1332" s="28">
        <v>0</v>
      </c>
      <c r="O1332" s="28">
        <v>0</v>
      </c>
      <c r="P1332" s="28">
        <v>0</v>
      </c>
      <c r="Q1332" s="28">
        <v>0</v>
      </c>
      <c r="R1332" s="28">
        <v>0</v>
      </c>
      <c r="S1332" s="94">
        <v>0</v>
      </c>
      <c r="T1332" s="94">
        <f>_xlfn.XLOOKUP(B1332,'[3]Nur des jours'!$B:$B,'[3]Nur des jours'!$U:$U,"")</f>
        <v>0</v>
      </c>
      <c r="U1332" s="94">
        <v>0</v>
      </c>
      <c r="V1332" s="94">
        <v>0</v>
      </c>
      <c r="W1332" s="94">
        <v>0</v>
      </c>
      <c r="X1332" s="94">
        <v>8.8907865412218443E-2</v>
      </c>
      <c r="Y1332" s="94">
        <v>0</v>
      </c>
      <c r="Z1332" s="94">
        <v>0</v>
      </c>
      <c r="AA1332" s="94">
        <v>0</v>
      </c>
      <c r="AB1332" s="94">
        <v>0</v>
      </c>
      <c r="AC1332" s="94">
        <f>_xlfn.XLOOKUP(B1332,'[3]Nur des jours'!$B:$B,'[3]Nur des jours'!$N:$N,"")</f>
        <v>0</v>
      </c>
      <c r="AD1332" s="94">
        <v>0</v>
      </c>
      <c r="AE1332" s="94">
        <v>0</v>
      </c>
      <c r="AF1332" s="94">
        <v>0</v>
      </c>
      <c r="AG1332" s="94">
        <v>0</v>
      </c>
      <c r="AH1332" s="94">
        <v>0</v>
      </c>
      <c r="AI1332" s="49" t="s">
        <v>5559</v>
      </c>
      <c r="AJ1332" s="49"/>
      <c r="AK1332" s="48" t="str" cm="1">
        <f t="array" ref="AK1332">IFERROR(_xlfn.IFS(
AM1332="MPR ISSUE","PDH",
AM1332="BSS Hardware Issue","BSS",
AM1332="Sites strategiques, MLL, Pylone, etc.","ENVTECH",
AM1332="AKTIVCO DEFAUT GE &amp; POWER Cabinet","AKTIVCO",
AM1332="AKTIVCO Coupure ENEO &amp; Baisse de tension","AKTIVCO GRID ONLY",
AM1332="Coupure ENEO &amp; Baisse de tension","IHS GRID ONLY",
AM1332="Defaut GE &amp; POWER Cabinet","IHS",
AM1332="Sharing","Partners",
AM1332="Sites strategiques &amp; DataCenter","SST &amp; DC",
AM1332="Exclu","Exclu",
AM1332="SAT","SAT",
AM1332="SPARE-ISSUE","SPARE-ISSUE",
AM1332="Fiber CAmtel","TRANS_FO_CAMTEL",
AM1332="Fiber AOF","Fiber AOF",
AM1332="Projet OCM (HUAWEI)","TRAVAUX-HUAWEI",
AM1332="Projet OCM (NOKIA)","TRAVAUX-NOKIA",
AM1332="ACCESS-ISSUE","ACCESS-ISSUE",
AM1332="Projet OCM (ZTE, NOKIA, autres projets)","TRAVAUX OCM",
AM1332="No root CAuse","No root cause",
AM1332="ODU HS","PDH",
AM1332="IP &amp; VLAN","PDH",
AM1332="Warehouse HUAWEI","SPARE-ISSUE",
AM1332="SPARE-HS","SPARE-ISSUE",
AM1332="Power Telco","BSS",AM1332="no impacts","no impacts"
),"")</f>
        <v>no impacts</v>
      </c>
      <c r="AL1332" s="48" t="str" cm="1">
        <f t="array" ref="AL1332">IFERROR(_xlfn.IFS(
AM1332="MPR ISSUE","TX ISSUE",
AM1332="BSS Hardware Issue","RAN ISSUE",
AM1332="Sites strategiques, MLL, Pylone, etc.","ENVTECH",
AM1332="AKTIVCO DEFAUT GE &amp; POWER Cabinet","POWER ISSUE",
AM1332="AKTIVCO Coupure ENEO &amp; Baisse de tension","POWER ISSUE",
AM1332="Coupure ENEO &amp; Baisse de tension","POWER ISSUE",
AM1332="Defaut GE &amp; POWER Cabinet","POWER ISSUE",
AM1332="Sharing","POWER ISSUE",
AM1332="Sites strategiques &amp; DataCenter","POWER ISSUE",
AM1332="Exclu","Exclu",
AM1332="SAT","TX ISSUE",
AM1332="SPARE-ISSUE","SPARE-ISSUE",
AM1332="Fiber CAmtel","TX ISSUE",
AM1332="Fiber AOF","TX ISSUE",
AM1332="Projet OCM (HUAWEI)","TRAVAUX-HUAWEI",
AM1332="Projet OCM (NOKIA)","TRAVAUX -NOKIA",
AM1332="ACCESS-ISSUE","ACCESS-ISSUE",
AM1332="Projet OCM (ZTE, NOKIA, autres projets)","TRAVAUX OCM",
AM1332="No root CAuse","No root cause",
AM1332="ODU HS","TX ISSUE",
AM1332="IP &amp; VLAN","TX ISSUE",
AM1332="Warehouse HUAWEI","SPARE-ISSUE",
AM1332="SPARE-HS","SPARE-ISSUE",
AM1332="Power Telco","RAN ISSUE",AM1332="no impacts","no impacts"
),"")</f>
        <v>no impacts</v>
      </c>
      <c r="AM1332" s="67" t="s">
        <v>5605</v>
      </c>
      <c r="AN1332" s="48" t="str" cm="1">
        <f t="array" ref="AN1332">IFERROR(_xlfn.IFS(
AM1332="MPR ISSUE","ACTIVE",
AM1332="BSS Hardware Issue","ACTIVE",
AM1332="Sites strategiques, MLL, Pylone, etc.","PASSIVE",
AM1332="AKTIVCO DEFAUT GE &amp; POWER Cabinet","PASSIVE",
AM1332="AKTIVCO Coupure ENEO &amp; Baisse de tension","PASSIVE",
AM1332="Coupure ENEO &amp; Baisse de tension","PASSIVE",
AM1332="Defaut GE &amp; POWER Cabinet","PASSIVE",
AM1332="Sharing","PASSIVE",
AM1332="Sites strategiques &amp; DataCenter","PASSIVE",
AM1332="Exclu","Exclu",
AM1332="SAT","ACTIVE",
AM1332="SPARE-ISSUE","SPARE-ISSUE",
AM1332="Fiber CAmtel","ACTIVE",
AM1332="Fiber AOF","ACTIVE",
AM1332="Projet OCM (HUAWEI)","PLANNED WORKS",
AM1332="Projet OCM (NOKIA)","PLANNED WORKS",
AM1332="ACCESS-ISSUE","ACCESS-ISSUE",
AM1332="Projet OCM (ZTE, NOKIA, autres projets)","PLANNED WORKS",
AM1332="No root CAuse","No root cause",
AM1332="ODU HS","ACTIVE",
AM1332="IP &amp; VLAN","ACTIVE",
AM1332="Warehouse HUAWEI","SPARE-ISSUE",
AM1332="SPARE-HS","SPARE-ISSUE",
AM1332="Power Telco","ACTIVE", AM1332="no impacts","no impacts"
),"")</f>
        <v>no impacts</v>
      </c>
      <c r="AO1332" s="93" t="s">
        <v>5537</v>
      </c>
      <c r="AP1332" s="101" t="str">
        <f t="shared" si="39"/>
        <v>LIT_250</v>
      </c>
      <c r="AR1332" s="17" t="s">
        <v>5537</v>
      </c>
      <c r="AS1332" s="7" t="s">
        <v>5537</v>
      </c>
      <c r="AT1332" s="6"/>
      <c r="AU1332" s="7"/>
      <c r="AV1332" s="3" t="s">
        <v>5537</v>
      </c>
      <c r="AW1332" s="18" t="s">
        <v>5537</v>
      </c>
      <c r="AX1332" s="18" t="s">
        <v>5537</v>
      </c>
      <c r="AY1332" s="18" t="s">
        <v>5537</v>
      </c>
      <c r="AZ1332" s="18" t="s">
        <v>5537</v>
      </c>
      <c r="BA1332" s="18" t="s">
        <v>5537</v>
      </c>
      <c r="BB1332" s="18" t="s">
        <v>5537</v>
      </c>
      <c r="BC1332" s="18" t="s">
        <v>5537</v>
      </c>
      <c r="BD1332" s="18" t="s">
        <v>5537</v>
      </c>
      <c r="BE1332" s="18" t="s">
        <v>5537</v>
      </c>
      <c r="BF1332" s="18" t="s">
        <v>5537</v>
      </c>
      <c r="BG1332" s="18" t="s">
        <v>5537</v>
      </c>
      <c r="BH1332" s="18" t="s">
        <v>5537</v>
      </c>
      <c r="BI1332" s="9" t="s">
        <v>5537</v>
      </c>
      <c r="BJ1332" s="14"/>
      <c r="BK1332" s="14" t="s">
        <v>5537</v>
      </c>
      <c r="BL1332" s="14" t="str">
        <f>_xlfn.XLOOKUP(B1332,'[4]cell downs 18042026 17h'!$B:$B,'[4]cell downs 18042026 17h'!$B:$B,"")</f>
        <v/>
      </c>
      <c r="BM1332" s="14" t="str">
        <f>_xlfn.XLOOKUP(B1332,'[5]Cells Huawei 19042026 15h'!$B:$B,'[5]Cells Huawei 19042026 15h'!$B:$B,"")</f>
        <v/>
      </c>
      <c r="BN1332" s="9" t="str">
        <f>_xlfn.XLOOKUP(B1332,'[6]cells down 19042026 9H40'!$B:$B,'[6]cells down 19042026 9H40'!$B:$B,"")</f>
        <v/>
      </c>
      <c r="BO1332" s="9" t="s">
        <v>408</v>
      </c>
      <c r="BP1332" s="9" t="s">
        <v>12</v>
      </c>
      <c r="BQ1332" s="115"/>
    </row>
    <row r="1333" spans="1:69" s="9" customFormat="1" x14ac:dyDescent="0.3">
      <c r="A1333" s="1" t="s">
        <v>2319</v>
      </c>
      <c r="B1333" s="8" t="s">
        <v>2320</v>
      </c>
      <c r="C1333" s="3" t="str">
        <f>_xlfn.XLOOKUP(B1333,'[1]daily break down'!$D:$D,'[1]daily break down'!$E:$E,"")</f>
        <v>LITTORAL</v>
      </c>
      <c r="D1333" s="1" t="s">
        <v>21</v>
      </c>
      <c r="E1333" s="1" t="s">
        <v>36</v>
      </c>
      <c r="F1333" s="3" t="s">
        <v>31</v>
      </c>
      <c r="G1333" s="1" t="s">
        <v>2319</v>
      </c>
      <c r="H1333" s="34" t="str">
        <f>_xlfn.XLOOKUP(B1333,[2]CALCULATION!$B:$B,[2]CALCULATION!$H:$H,"")</f>
        <v>ZTE</v>
      </c>
      <c r="I1333" s="28">
        <v>0</v>
      </c>
      <c r="J1333" s="28">
        <v>1.7041238981488611</v>
      </c>
      <c r="K1333" s="28">
        <v>2.4434057294832511E-2</v>
      </c>
      <c r="L1333" s="28">
        <v>2.1892736985386643</v>
      </c>
      <c r="M1333" s="28">
        <v>0.36688539606715159</v>
      </c>
      <c r="N1333" s="28">
        <v>0</v>
      </c>
      <c r="O1333" s="28">
        <v>1.9903947402213698E-2</v>
      </c>
      <c r="P1333" s="28">
        <v>0</v>
      </c>
      <c r="Q1333" s="28">
        <v>0</v>
      </c>
      <c r="R1333" s="28">
        <v>0</v>
      </c>
      <c r="S1333" s="94">
        <v>16.667843781835604</v>
      </c>
      <c r="T1333" s="94">
        <f>_xlfn.XLOOKUP(B1333,'[3]Nur des jours'!$B:$B,'[3]Nur des jours'!$U:$U,"")</f>
        <v>0</v>
      </c>
      <c r="U1333" s="94">
        <v>0</v>
      </c>
      <c r="V1333" s="94">
        <v>4.6210509569589622</v>
      </c>
      <c r="W1333" s="94">
        <v>0</v>
      </c>
      <c r="X1333" s="94">
        <v>7.6958362939563235E-2</v>
      </c>
      <c r="Y1333" s="94">
        <v>0</v>
      </c>
      <c r="Z1333" s="94">
        <v>0</v>
      </c>
      <c r="AA1333" s="94">
        <v>0</v>
      </c>
      <c r="AB1333" s="94">
        <v>0</v>
      </c>
      <c r="AC1333" s="94">
        <f>_xlfn.XLOOKUP(B1333,'[3]Nur des jours'!$B:$B,'[3]Nur des jours'!$N:$N,"")</f>
        <v>0</v>
      </c>
      <c r="AD1333" s="94">
        <v>0</v>
      </c>
      <c r="AE1333" s="94">
        <v>0</v>
      </c>
      <c r="AF1333" s="94">
        <v>0</v>
      </c>
      <c r="AG1333" s="94">
        <v>0</v>
      </c>
      <c r="AH1333" s="94">
        <v>0</v>
      </c>
      <c r="AI1333" s="49" t="s">
        <v>5559</v>
      </c>
      <c r="AJ1333" s="49"/>
      <c r="AK1333" s="48" t="str" cm="1">
        <f t="array" ref="AK1333">IFERROR(_xlfn.IFS(
AM1333="MPR ISSUE","PDH",
AM1333="BSS Hardware Issue","BSS",
AM1333="Sites strategiques, MLL, Pylone, etc.","ENVTECH",
AM1333="AKTIVCO DEFAUT GE &amp; POWER Cabinet","AKTIVCO",
AM1333="AKTIVCO Coupure ENEO &amp; Baisse de tension","AKTIVCO GRID ONLY",
AM1333="Coupure ENEO &amp; Baisse de tension","IHS GRID ONLY",
AM1333="Defaut GE &amp; POWER Cabinet","IHS",
AM1333="Sharing","Partners",
AM1333="Sites strategiques &amp; DataCenter","SST &amp; DC",
AM1333="Exclu","Exclu",
AM1333="SAT","SAT",
AM1333="SPARE-ISSUE","SPARE-ISSUE",
AM1333="Fiber CAmtel","TRANS_FO_CAMTEL",
AM1333="Fiber AOF","Fiber AOF",
AM1333="Projet OCM (HUAWEI)","TRAVAUX-HUAWEI",
AM1333="Projet OCM (NOKIA)","TRAVAUX-NOKIA",
AM1333="ACCESS-ISSUE","ACCESS-ISSUE",
AM1333="Projet OCM (ZTE, NOKIA, autres projets)","TRAVAUX OCM",
AM1333="No root CAuse","No root cause",
AM1333="ODU HS","PDH",
AM1333="IP &amp; VLAN","PDH",
AM1333="Warehouse HUAWEI","SPARE-ISSUE",
AM1333="SPARE-HS","SPARE-ISSUE",
AM1333="Power Telco","BSS",AM1333="no impacts","no impacts"
),"")</f>
        <v>no impacts</v>
      </c>
      <c r="AL1333" s="48" t="str" cm="1">
        <f t="array" ref="AL1333">IFERROR(_xlfn.IFS(
AM1333="MPR ISSUE","TX ISSUE",
AM1333="BSS Hardware Issue","RAN ISSUE",
AM1333="Sites strategiques, MLL, Pylone, etc.","ENVTECH",
AM1333="AKTIVCO DEFAUT GE &amp; POWER Cabinet","POWER ISSUE",
AM1333="AKTIVCO Coupure ENEO &amp; Baisse de tension","POWER ISSUE",
AM1333="Coupure ENEO &amp; Baisse de tension","POWER ISSUE",
AM1333="Defaut GE &amp; POWER Cabinet","POWER ISSUE",
AM1333="Sharing","POWER ISSUE",
AM1333="Sites strategiques &amp; DataCenter","POWER ISSUE",
AM1333="Exclu","Exclu",
AM1333="SAT","TX ISSUE",
AM1333="SPARE-ISSUE","SPARE-ISSUE",
AM1333="Fiber CAmtel","TX ISSUE",
AM1333="Fiber AOF","TX ISSUE",
AM1333="Projet OCM (HUAWEI)","TRAVAUX-HUAWEI",
AM1333="Projet OCM (NOKIA)","TRAVAUX -NOKIA",
AM1333="ACCESS-ISSUE","ACCESS-ISSUE",
AM1333="Projet OCM (ZTE, NOKIA, autres projets)","TRAVAUX OCM",
AM1333="No root CAuse","No root cause",
AM1333="ODU HS","TX ISSUE",
AM1333="IP &amp; VLAN","TX ISSUE",
AM1333="Warehouse HUAWEI","SPARE-ISSUE",
AM1333="SPARE-HS","SPARE-ISSUE",
AM1333="Power Telco","RAN ISSUE",AM1333="no impacts","no impacts"
),"")</f>
        <v>no impacts</v>
      </c>
      <c r="AM1333" s="67" t="s">
        <v>5605</v>
      </c>
      <c r="AN1333" s="48" t="str" cm="1">
        <f t="array" ref="AN1333">IFERROR(_xlfn.IFS(
AM1333="MPR ISSUE","ACTIVE",
AM1333="BSS Hardware Issue","ACTIVE",
AM1333="Sites strategiques, MLL, Pylone, etc.","PASSIVE",
AM1333="AKTIVCO DEFAUT GE &amp; POWER Cabinet","PASSIVE",
AM1333="AKTIVCO Coupure ENEO &amp; Baisse de tension","PASSIVE",
AM1333="Coupure ENEO &amp; Baisse de tension","PASSIVE",
AM1333="Defaut GE &amp; POWER Cabinet","PASSIVE",
AM1333="Sharing","PASSIVE",
AM1333="Sites strategiques &amp; DataCenter","PASSIVE",
AM1333="Exclu","Exclu",
AM1333="SAT","ACTIVE",
AM1333="SPARE-ISSUE","SPARE-ISSUE",
AM1333="Fiber CAmtel","ACTIVE",
AM1333="Fiber AOF","ACTIVE",
AM1333="Projet OCM (HUAWEI)","PLANNED WORKS",
AM1333="Projet OCM (NOKIA)","PLANNED WORKS",
AM1333="ACCESS-ISSUE","ACCESS-ISSUE",
AM1333="Projet OCM (ZTE, NOKIA, autres projets)","PLANNED WORKS",
AM1333="No root CAuse","No root cause",
AM1333="ODU HS","ACTIVE",
AM1333="IP &amp; VLAN","ACTIVE",
AM1333="Warehouse HUAWEI","SPARE-ISSUE",
AM1333="SPARE-HS","SPARE-ISSUE",
AM1333="Power Telco","ACTIVE", AM1333="no impacts","no impacts"
),"")</f>
        <v>no impacts</v>
      </c>
      <c r="AO1333" s="93" t="s">
        <v>5537</v>
      </c>
      <c r="AP1333" s="101" t="str">
        <f t="shared" si="39"/>
        <v>LIT_583</v>
      </c>
      <c r="AR1333" s="17" t="s">
        <v>5537</v>
      </c>
      <c r="AS1333" s="7" t="s">
        <v>5537</v>
      </c>
      <c r="AT1333" s="6"/>
      <c r="AU1333" s="7"/>
      <c r="AV1333" s="3" t="s">
        <v>5537</v>
      </c>
      <c r="AW1333" s="18" t="s">
        <v>5537</v>
      </c>
      <c r="AX1333" s="18" t="s">
        <v>5537</v>
      </c>
      <c r="AY1333" s="18" t="s">
        <v>5537</v>
      </c>
      <c r="AZ1333" s="18" t="s">
        <v>5537</v>
      </c>
      <c r="BA1333" s="18" t="s">
        <v>5537</v>
      </c>
      <c r="BB1333" s="18" t="s">
        <v>5537</v>
      </c>
      <c r="BC1333" s="18" t="s">
        <v>5537</v>
      </c>
      <c r="BD1333" s="18" t="s">
        <v>5537</v>
      </c>
      <c r="BE1333" s="18" t="s">
        <v>5537</v>
      </c>
      <c r="BF1333" s="18" t="s">
        <v>5537</v>
      </c>
      <c r="BG1333" s="18" t="s">
        <v>5537</v>
      </c>
      <c r="BH1333" s="18" t="s">
        <v>5537</v>
      </c>
      <c r="BI1333" s="9" t="s">
        <v>5537</v>
      </c>
      <c r="BJ1333" s="14"/>
      <c r="BK1333" s="14" t="s">
        <v>5537</v>
      </c>
      <c r="BL1333" s="14" t="str">
        <f>_xlfn.XLOOKUP(B1333,'[4]cell downs 18042026 17h'!$B:$B,'[4]cell downs 18042026 17h'!$B:$B,"")</f>
        <v/>
      </c>
      <c r="BM1333" s="14" t="str">
        <f>_xlfn.XLOOKUP(B1333,'[5]Cells Huawei 19042026 15h'!$B:$B,'[5]Cells Huawei 19042026 15h'!$B:$B,"")</f>
        <v/>
      </c>
      <c r="BN1333" s="9" t="str">
        <f>_xlfn.XLOOKUP(B1333,'[6]cells down 19042026 9H40'!$B:$B,'[6]cells down 19042026 9H40'!$B:$B,"")</f>
        <v/>
      </c>
      <c r="BO1333" s="9" t="s">
        <v>5537</v>
      </c>
      <c r="BP1333" s="9" t="s">
        <v>5537</v>
      </c>
      <c r="BQ1333" s="115"/>
    </row>
    <row r="1334" spans="1:69" s="9" customFormat="1" x14ac:dyDescent="0.3">
      <c r="A1334" s="1" t="s">
        <v>460</v>
      </c>
      <c r="B1334" s="8" t="s">
        <v>461</v>
      </c>
      <c r="C1334" s="3" t="str">
        <f>_xlfn.XLOOKUP(B1334,'[1]daily break down'!$D:$D,'[1]daily break down'!$E:$E,"")</f>
        <v>Douala</v>
      </c>
      <c r="D1334" s="1" t="s">
        <v>11</v>
      </c>
      <c r="E1334" s="1" t="s">
        <v>12</v>
      </c>
      <c r="F1334" s="3" t="s">
        <v>31</v>
      </c>
      <c r="G1334" s="1" t="s">
        <v>32</v>
      </c>
      <c r="H1334" s="34" t="str">
        <f>_xlfn.XLOOKUP(B1334,[2]CALCULATION!$B:$B,[2]CALCULATION!$H:$H,"")</f>
        <v>ZTE</v>
      </c>
      <c r="I1334" s="28">
        <v>0</v>
      </c>
      <c r="J1334" s="28">
        <v>1.4052436557059411</v>
      </c>
      <c r="K1334" s="28">
        <v>0</v>
      </c>
      <c r="L1334" s="28">
        <v>0</v>
      </c>
      <c r="M1334" s="28">
        <v>0</v>
      </c>
      <c r="N1334" s="28">
        <v>0</v>
      </c>
      <c r="O1334" s="28">
        <v>0</v>
      </c>
      <c r="P1334" s="28">
        <v>1.9740578084826474</v>
      </c>
      <c r="Q1334" s="28">
        <v>0</v>
      </c>
      <c r="R1334" s="28">
        <v>4.1502227244580171E-2</v>
      </c>
      <c r="S1334" s="94">
        <v>0</v>
      </c>
      <c r="T1334" s="94">
        <f>_xlfn.XLOOKUP(B1334,'[3]Nur des jours'!$B:$B,'[3]Nur des jours'!$U:$U,"")</f>
        <v>0</v>
      </c>
      <c r="U1334" s="94">
        <v>0</v>
      </c>
      <c r="V1334" s="94">
        <v>3.3179309596984288</v>
      </c>
      <c r="W1334" s="94">
        <v>0</v>
      </c>
      <c r="X1334" s="94">
        <v>6.4170611785990567E-2</v>
      </c>
      <c r="Y1334" s="94">
        <v>0</v>
      </c>
      <c r="Z1334" s="94">
        <v>0</v>
      </c>
      <c r="AA1334" s="94">
        <v>0</v>
      </c>
      <c r="AB1334" s="94">
        <v>0</v>
      </c>
      <c r="AC1334" s="94">
        <f>_xlfn.XLOOKUP(B1334,'[3]Nur des jours'!$B:$B,'[3]Nur des jours'!$N:$N,"")</f>
        <v>0</v>
      </c>
      <c r="AD1334" s="94">
        <v>0</v>
      </c>
      <c r="AE1334" s="94">
        <v>0</v>
      </c>
      <c r="AF1334" s="94">
        <v>0</v>
      </c>
      <c r="AG1334" s="94">
        <v>0</v>
      </c>
      <c r="AH1334" s="94">
        <v>0</v>
      </c>
      <c r="AI1334" s="49" t="s">
        <v>5559</v>
      </c>
      <c r="AJ1334" s="49"/>
      <c r="AK1334" s="48" t="str" cm="1">
        <f t="array" ref="AK1334">IFERROR(_xlfn.IFS(
AM1334="MPR ISSUE","PDH",
AM1334="BSS Hardware Issue","BSS",
AM1334="Sites strategiques, MLL, Pylone, etc.","ENVTECH",
AM1334="AKTIVCO DEFAUT GE &amp; POWER Cabinet","AKTIVCO",
AM1334="AKTIVCO Coupure ENEO &amp; Baisse de tension","AKTIVCO GRID ONLY",
AM1334="Coupure ENEO &amp; Baisse de tension","IHS GRID ONLY",
AM1334="Defaut GE &amp; POWER Cabinet","IHS",
AM1334="Sharing","Partners",
AM1334="Sites strategiques &amp; DataCenter","SST &amp; DC",
AM1334="Exclu","Exclu",
AM1334="SAT","SAT",
AM1334="SPARE-ISSUE","SPARE-ISSUE",
AM1334="Fiber CAmtel","TRANS_FO_CAMTEL",
AM1334="Fiber AOF","Fiber AOF",
AM1334="Projet OCM (HUAWEI)","TRAVAUX-HUAWEI",
AM1334="Projet OCM (NOKIA)","TRAVAUX-NOKIA",
AM1334="ACCESS-ISSUE","ACCESS-ISSUE",
AM1334="Projet OCM (ZTE, NOKIA, autres projets)","TRAVAUX OCM",
AM1334="No root CAuse","No root cause",
AM1334="ODU HS","PDH",
AM1334="IP &amp; VLAN","PDH",
AM1334="Warehouse HUAWEI","SPARE-ISSUE",
AM1334="SPARE-HS","SPARE-ISSUE",
AM1334="Power Telco","BSS",AM1334="no impacts","no impacts"
),"")</f>
        <v>no impacts</v>
      </c>
      <c r="AL1334" s="48" t="str" cm="1">
        <f t="array" ref="AL1334">IFERROR(_xlfn.IFS(
AM1334="MPR ISSUE","TX ISSUE",
AM1334="BSS Hardware Issue","RAN ISSUE",
AM1334="Sites strategiques, MLL, Pylone, etc.","ENVTECH",
AM1334="AKTIVCO DEFAUT GE &amp; POWER Cabinet","POWER ISSUE",
AM1334="AKTIVCO Coupure ENEO &amp; Baisse de tension","POWER ISSUE",
AM1334="Coupure ENEO &amp; Baisse de tension","POWER ISSUE",
AM1334="Defaut GE &amp; POWER Cabinet","POWER ISSUE",
AM1334="Sharing","POWER ISSUE",
AM1334="Sites strategiques &amp; DataCenter","POWER ISSUE",
AM1334="Exclu","Exclu",
AM1334="SAT","TX ISSUE",
AM1334="SPARE-ISSUE","SPARE-ISSUE",
AM1334="Fiber CAmtel","TX ISSUE",
AM1334="Fiber AOF","TX ISSUE",
AM1334="Projet OCM (HUAWEI)","TRAVAUX-HUAWEI",
AM1334="Projet OCM (NOKIA)","TRAVAUX -NOKIA",
AM1334="ACCESS-ISSUE","ACCESS-ISSUE",
AM1334="Projet OCM (ZTE, NOKIA, autres projets)","TRAVAUX OCM",
AM1334="No root CAuse","No root cause",
AM1334="ODU HS","TX ISSUE",
AM1334="IP &amp; VLAN","TX ISSUE",
AM1334="Warehouse HUAWEI","SPARE-ISSUE",
AM1334="SPARE-HS","SPARE-ISSUE",
AM1334="Power Telco","RAN ISSUE",AM1334="no impacts","no impacts"
),"")</f>
        <v>no impacts</v>
      </c>
      <c r="AM1334" s="67" t="s">
        <v>5605</v>
      </c>
      <c r="AN1334" s="48" t="str" cm="1">
        <f t="array" ref="AN1334">IFERROR(_xlfn.IFS(
AM1334="MPR ISSUE","ACTIVE",
AM1334="BSS Hardware Issue","ACTIVE",
AM1334="Sites strategiques, MLL, Pylone, etc.","PASSIVE",
AM1334="AKTIVCO DEFAUT GE &amp; POWER Cabinet","PASSIVE",
AM1334="AKTIVCO Coupure ENEO &amp; Baisse de tension","PASSIVE",
AM1334="Coupure ENEO &amp; Baisse de tension","PASSIVE",
AM1334="Defaut GE &amp; POWER Cabinet","PASSIVE",
AM1334="Sharing","PASSIVE",
AM1334="Sites strategiques &amp; DataCenter","PASSIVE",
AM1334="Exclu","Exclu",
AM1334="SAT","ACTIVE",
AM1334="SPARE-ISSUE","SPARE-ISSUE",
AM1334="Fiber CAmtel","ACTIVE",
AM1334="Fiber AOF","ACTIVE",
AM1334="Projet OCM (HUAWEI)","PLANNED WORKS",
AM1334="Projet OCM (NOKIA)","PLANNED WORKS",
AM1334="ACCESS-ISSUE","ACCESS-ISSUE",
AM1334="Projet OCM (ZTE, NOKIA, autres projets)","PLANNED WORKS",
AM1334="No root CAuse","No root cause",
AM1334="ODU HS","ACTIVE",
AM1334="IP &amp; VLAN","ACTIVE",
AM1334="Warehouse HUAWEI","SPARE-ISSUE",
AM1334="SPARE-HS","SPARE-ISSUE",
AM1334="Power Telco","ACTIVE", AM1334="no impacts","no impacts"
),"")</f>
        <v>no impacts</v>
      </c>
      <c r="AO1334" s="93" t="s">
        <v>5537</v>
      </c>
      <c r="AP1334" s="101" t="str">
        <f t="shared" si="39"/>
        <v>LIT_157</v>
      </c>
      <c r="AR1334" s="17" t="s">
        <v>5537</v>
      </c>
      <c r="AS1334" s="7" t="s">
        <v>5537</v>
      </c>
      <c r="AT1334" s="6"/>
      <c r="AU1334" s="7"/>
      <c r="AV1334" s="3" t="s">
        <v>5537</v>
      </c>
      <c r="AW1334" s="18" t="s">
        <v>5537</v>
      </c>
      <c r="AX1334" s="18" t="s">
        <v>5537</v>
      </c>
      <c r="AY1334" s="18" t="s">
        <v>5537</v>
      </c>
      <c r="AZ1334" s="18" t="s">
        <v>5537</v>
      </c>
      <c r="BA1334" s="18" t="s">
        <v>5537</v>
      </c>
      <c r="BB1334" s="18" t="s">
        <v>5537</v>
      </c>
      <c r="BC1334" s="18" t="s">
        <v>5537</v>
      </c>
      <c r="BD1334" s="18" t="s">
        <v>5537</v>
      </c>
      <c r="BE1334" s="18" t="s">
        <v>5537</v>
      </c>
      <c r="BF1334" s="18" t="s">
        <v>5537</v>
      </c>
      <c r="BG1334" s="18" t="s">
        <v>5537</v>
      </c>
      <c r="BH1334" s="18" t="s">
        <v>5537</v>
      </c>
      <c r="BI1334" s="9" t="s">
        <v>5537</v>
      </c>
      <c r="BJ1334" s="14"/>
      <c r="BK1334" s="14" t="s">
        <v>5537</v>
      </c>
      <c r="BL1334" s="14" t="str">
        <f>_xlfn.XLOOKUP(B1334,'[4]cell downs 18042026 17h'!$B:$B,'[4]cell downs 18042026 17h'!$B:$B,"")</f>
        <v/>
      </c>
      <c r="BM1334" s="14" t="str">
        <f>_xlfn.XLOOKUP(B1334,'[5]Cells Huawei 19042026 15h'!$B:$B,'[5]Cells Huawei 19042026 15h'!$B:$B,"")</f>
        <v/>
      </c>
      <c r="BN1334" s="9" t="str">
        <f>_xlfn.XLOOKUP(B1334,'[6]cells down 19042026 9H40'!$B:$B,'[6]cells down 19042026 9H40'!$B:$B,"")</f>
        <v/>
      </c>
      <c r="BO1334" s="9" t="s">
        <v>461</v>
      </c>
      <c r="BP1334" s="9" t="s">
        <v>5537</v>
      </c>
      <c r="BQ1334" s="115"/>
    </row>
    <row r="1335" spans="1:69" s="9" customFormat="1" x14ac:dyDescent="0.3">
      <c r="A1335" s="3" t="s">
        <v>3474</v>
      </c>
      <c r="B1335" s="25" t="s">
        <v>3475</v>
      </c>
      <c r="C1335" s="3" t="str">
        <f>_xlfn.XLOOKUP(B1335,'[1]daily break down'!$D:$D,'[1]daily break down'!$E:$E,"")</f>
        <v>LITTORAL</v>
      </c>
      <c r="D1335" s="3" t="s">
        <v>11</v>
      </c>
      <c r="E1335" s="3" t="s">
        <v>96</v>
      </c>
      <c r="F1335" s="3" t="s">
        <v>31</v>
      </c>
      <c r="G1335" s="3" t="s">
        <v>3476</v>
      </c>
      <c r="H1335" s="33" t="str">
        <f>_xlfn.XLOOKUP(B1335,[2]CALCULATION!$B:$B,[2]CALCULATION!$H:$H,"")</f>
        <v>NOKIA</v>
      </c>
      <c r="I1335" s="28">
        <v>0</v>
      </c>
      <c r="J1335" s="28">
        <v>0</v>
      </c>
      <c r="K1335" s="28">
        <v>0</v>
      </c>
      <c r="L1335" s="28">
        <v>0</v>
      </c>
      <c r="M1335" s="28">
        <v>0</v>
      </c>
      <c r="N1335" s="28">
        <v>0.23718993460223825</v>
      </c>
      <c r="O1335" s="28">
        <v>0</v>
      </c>
      <c r="P1335" s="28">
        <v>2.8934958451594647E-2</v>
      </c>
      <c r="Q1335" s="28">
        <v>0</v>
      </c>
      <c r="R1335" s="28">
        <v>0</v>
      </c>
      <c r="S1335" s="94">
        <v>0</v>
      </c>
      <c r="T1335" s="94">
        <f>_xlfn.XLOOKUP(B1335,'[3]Nur des jours'!$B:$B,'[3]Nur des jours'!$U:$U,"")</f>
        <v>2.4969109644353612E-3</v>
      </c>
      <c r="U1335" s="94">
        <v>3.2101194760234701E-2</v>
      </c>
      <c r="V1335" s="94">
        <v>2.3346814240537601E-2</v>
      </c>
      <c r="W1335" s="94">
        <v>2.4969109644353608E-3</v>
      </c>
      <c r="X1335" s="94">
        <v>5.7038288720772698E-2</v>
      </c>
      <c r="Y1335" s="94">
        <v>0</v>
      </c>
      <c r="Z1335" s="94">
        <v>0</v>
      </c>
      <c r="AA1335" s="94">
        <v>0</v>
      </c>
      <c r="AB1335" s="94">
        <v>0</v>
      </c>
      <c r="AC1335" s="94">
        <f>_xlfn.XLOOKUP(B1335,'[3]Nur des jours'!$B:$B,'[3]Nur des jours'!$N:$N,"")</f>
        <v>0</v>
      </c>
      <c r="AD1335" s="94">
        <v>0</v>
      </c>
      <c r="AE1335" s="94">
        <v>0</v>
      </c>
      <c r="AF1335" s="94">
        <v>0</v>
      </c>
      <c r="AG1335" s="94">
        <v>0</v>
      </c>
      <c r="AH1335" s="94">
        <v>0</v>
      </c>
      <c r="AI1335" s="49" t="s">
        <v>5559</v>
      </c>
      <c r="AJ1335" s="49"/>
      <c r="AK1335" s="48" t="str" cm="1">
        <f t="array" ref="AK1335">IFERROR(_xlfn.IFS(
AM1335="MPR ISSUE","PDH",
AM1335="BSS Hardware Issue","BSS",
AM1335="Sites strategiques, MLL, Pylone, etc.","ENVTECH",
AM1335="AKTIVCO DEFAUT GE &amp; POWER Cabinet","AKTIVCO",
AM1335="AKTIVCO Coupure ENEO &amp; Baisse de tension","AKTIVCO GRID ONLY",
AM1335="Coupure ENEO &amp; Baisse de tension","IHS GRID ONLY",
AM1335="Defaut GE &amp; POWER Cabinet","IHS",
AM1335="Sharing","Partners",
AM1335="Sites strategiques &amp; DataCenter","SST &amp; DC",
AM1335="Exclu","Exclu",
AM1335="SAT","SAT",
AM1335="SPARE-ISSUE","SPARE-ISSUE",
AM1335="Fiber CAmtel","TRANS_FO_CAMTEL",
AM1335="Fiber AOF","Fiber AOF",
AM1335="Projet OCM (HUAWEI)","TRAVAUX-HUAWEI",
AM1335="Projet OCM (NOKIA)","TRAVAUX-NOKIA",
AM1335="ACCESS-ISSUE","ACCESS-ISSUE",
AM1335="Projet OCM (ZTE, NOKIA, autres projets)","TRAVAUX OCM",
AM1335="No root CAuse","No root cause",
AM1335="ODU HS","PDH",
AM1335="IP &amp; VLAN","PDH",
AM1335="Warehouse HUAWEI","SPARE-ISSUE",
AM1335="SPARE-HS","SPARE-ISSUE",
AM1335="Power Telco","BSS",AM1335="no impacts","no impacts"
),"")</f>
        <v>no impacts</v>
      </c>
      <c r="AL1335" s="48" t="str" cm="1">
        <f t="array" ref="AL1335">IFERROR(_xlfn.IFS(
AM1335="MPR ISSUE","TX ISSUE",
AM1335="BSS Hardware Issue","RAN ISSUE",
AM1335="Sites strategiques, MLL, Pylone, etc.","ENVTECH",
AM1335="AKTIVCO DEFAUT GE &amp; POWER Cabinet","POWER ISSUE",
AM1335="AKTIVCO Coupure ENEO &amp; Baisse de tension","POWER ISSUE",
AM1335="Coupure ENEO &amp; Baisse de tension","POWER ISSUE",
AM1335="Defaut GE &amp; POWER Cabinet","POWER ISSUE",
AM1335="Sharing","POWER ISSUE",
AM1335="Sites strategiques &amp; DataCenter","POWER ISSUE",
AM1335="Exclu","Exclu",
AM1335="SAT","TX ISSUE",
AM1335="SPARE-ISSUE","SPARE-ISSUE",
AM1335="Fiber CAmtel","TX ISSUE",
AM1335="Fiber AOF","TX ISSUE",
AM1335="Projet OCM (HUAWEI)","TRAVAUX-HUAWEI",
AM1335="Projet OCM (NOKIA)","TRAVAUX -NOKIA",
AM1335="ACCESS-ISSUE","ACCESS-ISSUE",
AM1335="Projet OCM (ZTE, NOKIA, autres projets)","TRAVAUX OCM",
AM1335="No root CAuse","No root cause",
AM1335="ODU HS","TX ISSUE",
AM1335="IP &amp; VLAN","TX ISSUE",
AM1335="Warehouse HUAWEI","SPARE-ISSUE",
AM1335="SPARE-HS","SPARE-ISSUE",
AM1335="Power Telco","RAN ISSUE",AM1335="no impacts","no impacts"
),"")</f>
        <v>no impacts</v>
      </c>
      <c r="AM1335" s="67" t="s">
        <v>5605</v>
      </c>
      <c r="AN1335" s="48" t="str" cm="1">
        <f t="array" ref="AN1335">IFERROR(_xlfn.IFS(
AM1335="MPR ISSUE","ACTIVE",
AM1335="BSS Hardware Issue","ACTIVE",
AM1335="Sites strategiques, MLL, Pylone, etc.","PASSIVE",
AM1335="AKTIVCO DEFAUT GE &amp; POWER Cabinet","PASSIVE",
AM1335="AKTIVCO Coupure ENEO &amp; Baisse de tension","PASSIVE",
AM1335="Coupure ENEO &amp; Baisse de tension","PASSIVE",
AM1335="Defaut GE &amp; POWER Cabinet","PASSIVE",
AM1335="Sharing","PASSIVE",
AM1335="Sites strategiques &amp; DataCenter","PASSIVE",
AM1335="Exclu","Exclu",
AM1335="SAT","ACTIVE",
AM1335="SPARE-ISSUE","SPARE-ISSUE",
AM1335="Fiber CAmtel","ACTIVE",
AM1335="Fiber AOF","ACTIVE",
AM1335="Projet OCM (HUAWEI)","PLANNED WORKS",
AM1335="Projet OCM (NOKIA)","PLANNED WORKS",
AM1335="ACCESS-ISSUE","ACCESS-ISSUE",
AM1335="Projet OCM (ZTE, NOKIA, autres projets)","PLANNED WORKS",
AM1335="No root CAuse","No root cause",
AM1335="ODU HS","ACTIVE",
AM1335="IP &amp; VLAN","ACTIVE",
AM1335="Warehouse HUAWEI","SPARE-ISSUE",
AM1335="SPARE-HS","SPARE-ISSUE",
AM1335="Power Telco","ACTIVE", AM1335="no impacts","no impacts"
),"")</f>
        <v>no impacts</v>
      </c>
      <c r="AO1335" s="93" t="s">
        <v>5537</v>
      </c>
      <c r="AP1335" s="101" t="str">
        <f t="shared" si="39"/>
        <v>LIT_536</v>
      </c>
      <c r="AR1335" s="17" t="s">
        <v>5537</v>
      </c>
      <c r="AS1335" s="7" t="s">
        <v>5537</v>
      </c>
      <c r="AT1335" s="6"/>
      <c r="AU1335" s="7"/>
      <c r="AV1335" s="3" t="s">
        <v>5537</v>
      </c>
      <c r="AW1335" s="18" t="s">
        <v>5537</v>
      </c>
      <c r="AX1335" s="18" t="s">
        <v>5537</v>
      </c>
      <c r="AY1335" s="18" t="s">
        <v>5537</v>
      </c>
      <c r="AZ1335" s="18" t="s">
        <v>5537</v>
      </c>
      <c r="BA1335" s="18" t="s">
        <v>5537</v>
      </c>
      <c r="BB1335" s="18" t="s">
        <v>5537</v>
      </c>
      <c r="BC1335" s="18" t="s">
        <v>5537</v>
      </c>
      <c r="BD1335" s="18" t="s">
        <v>5537</v>
      </c>
      <c r="BE1335" s="18" t="s">
        <v>5537</v>
      </c>
      <c r="BF1335" s="18" t="s">
        <v>5537</v>
      </c>
      <c r="BG1335" s="18" t="s">
        <v>5537</v>
      </c>
      <c r="BH1335" s="18" t="s">
        <v>5537</v>
      </c>
      <c r="BI1335" s="9" t="s">
        <v>5537</v>
      </c>
      <c r="BJ1335" s="14"/>
      <c r="BK1335" s="14" t="s">
        <v>5537</v>
      </c>
      <c r="BL1335" s="14" t="str">
        <f>_xlfn.XLOOKUP(B1335,'[4]cell downs 18042026 17h'!$B:$B,'[4]cell downs 18042026 17h'!$B:$B,"")</f>
        <v/>
      </c>
      <c r="BM1335" s="14" t="str">
        <f>_xlfn.XLOOKUP(B1335,'[5]Cells Huawei 19042026 15h'!$B:$B,'[5]Cells Huawei 19042026 15h'!$B:$B,"")</f>
        <v/>
      </c>
      <c r="BN1335" s="9" t="str">
        <f>_xlfn.XLOOKUP(B1335,'[6]cells down 19042026 9H40'!$B:$B,'[6]cells down 19042026 9H40'!$B:$B,"")</f>
        <v/>
      </c>
      <c r="BO1335" s="9" t="s">
        <v>3475</v>
      </c>
      <c r="BP1335" s="9" t="s">
        <v>12</v>
      </c>
      <c r="BQ1335" s="115"/>
    </row>
    <row r="1336" spans="1:69" s="9" customFormat="1" x14ac:dyDescent="0.3">
      <c r="A1336" s="1" t="s">
        <v>963</v>
      </c>
      <c r="B1336" s="8" t="s">
        <v>964</v>
      </c>
      <c r="C1336" s="3" t="str">
        <f>_xlfn.XLOOKUP(B1336,'[1]daily break down'!$D:$D,'[1]daily break down'!$E:$E,"")</f>
        <v>Garoua</v>
      </c>
      <c r="D1336" s="1" t="s">
        <v>11</v>
      </c>
      <c r="E1336" s="1" t="s">
        <v>12</v>
      </c>
      <c r="F1336" s="3" t="s">
        <v>23</v>
      </c>
      <c r="G1336" s="1" t="s">
        <v>24</v>
      </c>
      <c r="H1336" s="32" t="str">
        <f>_xlfn.XLOOKUP(B1336,[2]CALCULATION!$B:$B,[2]CALCULATION!$H:$H,"")</f>
        <v>Huawei</v>
      </c>
      <c r="I1336" s="28">
        <v>0</v>
      </c>
      <c r="J1336" s="28">
        <v>1.0694091309893761</v>
      </c>
      <c r="K1336" s="28">
        <v>0</v>
      </c>
      <c r="L1336" s="28">
        <v>0</v>
      </c>
      <c r="M1336" s="28">
        <v>0</v>
      </c>
      <c r="N1336" s="28">
        <v>0.13082029945809895</v>
      </c>
      <c r="O1336" s="28">
        <v>0</v>
      </c>
      <c r="P1336" s="28">
        <v>0.22051290831628301</v>
      </c>
      <c r="Q1336" s="28">
        <v>0.29818467438854213</v>
      </c>
      <c r="R1336" s="28">
        <v>0.144695990389033</v>
      </c>
      <c r="S1336" s="94">
        <v>2.2990664406605541</v>
      </c>
      <c r="T1336" s="94">
        <f>_xlfn.XLOOKUP(B1336,'[3]Nur des jours'!$B:$B,'[3]Nur des jours'!$U:$U,"")</f>
        <v>2.2443484203827833</v>
      </c>
      <c r="U1336" s="94">
        <v>3.8909720260363612</v>
      </c>
      <c r="V1336" s="94">
        <v>3.4570089004174842</v>
      </c>
      <c r="W1336" s="94">
        <v>2.2443484203827833</v>
      </c>
      <c r="X1336" s="94">
        <v>5.5288742783927314E-2</v>
      </c>
      <c r="Y1336" s="94">
        <v>0</v>
      </c>
      <c r="Z1336" s="94">
        <v>0</v>
      </c>
      <c r="AA1336" s="94">
        <v>0</v>
      </c>
      <c r="AB1336" s="94">
        <v>0</v>
      </c>
      <c r="AC1336" s="94">
        <f>_xlfn.XLOOKUP(B1336,'[3]Nur des jours'!$B:$B,'[3]Nur des jours'!$N:$N,"")</f>
        <v>0</v>
      </c>
      <c r="AD1336" s="94">
        <v>0</v>
      </c>
      <c r="AE1336" s="94">
        <v>0</v>
      </c>
      <c r="AF1336" s="94">
        <v>0</v>
      </c>
      <c r="AG1336" s="94">
        <v>0</v>
      </c>
      <c r="AH1336" s="94">
        <v>0</v>
      </c>
      <c r="AI1336" s="49" t="s">
        <v>5559</v>
      </c>
      <c r="AJ1336" s="49"/>
      <c r="AK1336" s="48" t="str" cm="1">
        <f t="array" ref="AK1336">IFERROR(_xlfn.IFS(
AM1336="MPR ISSUE","PDH",
AM1336="BSS Hardware Issue","BSS",
AM1336="Sites strategiques, MLL, Pylone, etc.","ENVTECH",
AM1336="AKTIVCO DEFAUT GE &amp; POWER Cabinet","AKTIVCO",
AM1336="AKTIVCO Coupure ENEO &amp; Baisse de tension","AKTIVCO GRID ONLY",
AM1336="Coupure ENEO &amp; Baisse de tension","IHS GRID ONLY",
AM1336="Defaut GE &amp; POWER Cabinet","IHS",
AM1336="Sharing","Partners",
AM1336="Sites strategiques &amp; DataCenter","SST &amp; DC",
AM1336="Exclu","Exclu",
AM1336="SAT","SAT",
AM1336="SPARE-ISSUE","SPARE-ISSUE",
AM1336="Fiber CAmtel","TRANS_FO_CAMTEL",
AM1336="Fiber AOF","Fiber AOF",
AM1336="Projet OCM (HUAWEI)","TRAVAUX-HUAWEI",
AM1336="Projet OCM (NOKIA)","TRAVAUX-NOKIA",
AM1336="ACCESS-ISSUE","ACCESS-ISSUE",
AM1336="Projet OCM (ZTE, NOKIA, autres projets)","TRAVAUX OCM",
AM1336="No root CAuse","No root cause",
AM1336="ODU HS","PDH",
AM1336="IP &amp; VLAN","PDH",
AM1336="Warehouse HUAWEI","SPARE-ISSUE",
AM1336="SPARE-HS","SPARE-ISSUE",
AM1336="Power Telco","BSS",AM1336="no impacts","no impacts"
),"")</f>
        <v>no impacts</v>
      </c>
      <c r="AL1336" s="48" t="str" cm="1">
        <f t="array" ref="AL1336">IFERROR(_xlfn.IFS(
AM1336="MPR ISSUE","TX ISSUE",
AM1336="BSS Hardware Issue","RAN ISSUE",
AM1336="Sites strategiques, MLL, Pylone, etc.","ENVTECH",
AM1336="AKTIVCO DEFAUT GE &amp; POWER Cabinet","POWER ISSUE",
AM1336="AKTIVCO Coupure ENEO &amp; Baisse de tension","POWER ISSUE",
AM1336="Coupure ENEO &amp; Baisse de tension","POWER ISSUE",
AM1336="Defaut GE &amp; POWER Cabinet","POWER ISSUE",
AM1336="Sharing","POWER ISSUE",
AM1336="Sites strategiques &amp; DataCenter","POWER ISSUE",
AM1336="Exclu","Exclu",
AM1336="SAT","TX ISSUE",
AM1336="SPARE-ISSUE","SPARE-ISSUE",
AM1336="Fiber CAmtel","TX ISSUE",
AM1336="Fiber AOF","TX ISSUE",
AM1336="Projet OCM (HUAWEI)","TRAVAUX-HUAWEI",
AM1336="Projet OCM (NOKIA)","TRAVAUX -NOKIA",
AM1336="ACCESS-ISSUE","ACCESS-ISSUE",
AM1336="Projet OCM (ZTE, NOKIA, autres projets)","TRAVAUX OCM",
AM1336="No root CAuse","No root cause",
AM1336="ODU HS","TX ISSUE",
AM1336="IP &amp; VLAN","TX ISSUE",
AM1336="Warehouse HUAWEI","SPARE-ISSUE",
AM1336="SPARE-HS","SPARE-ISSUE",
AM1336="Power Telco","RAN ISSUE",AM1336="no impacts","no impacts"
),"")</f>
        <v>no impacts</v>
      </c>
      <c r="AM1336" s="67" t="s">
        <v>5605</v>
      </c>
      <c r="AN1336" s="48" t="str" cm="1">
        <f t="array" ref="AN1336">IFERROR(_xlfn.IFS(
AM1336="MPR ISSUE","ACTIVE",
AM1336="BSS Hardware Issue","ACTIVE",
AM1336="Sites strategiques, MLL, Pylone, etc.","PASSIVE",
AM1336="AKTIVCO DEFAUT GE &amp; POWER Cabinet","PASSIVE",
AM1336="AKTIVCO Coupure ENEO &amp; Baisse de tension","PASSIVE",
AM1336="Coupure ENEO &amp; Baisse de tension","PASSIVE",
AM1336="Defaut GE &amp; POWER Cabinet","PASSIVE",
AM1336="Sharing","PASSIVE",
AM1336="Sites strategiques &amp; DataCenter","PASSIVE",
AM1336="Exclu","Exclu",
AM1336="SAT","ACTIVE",
AM1336="SPARE-ISSUE","SPARE-ISSUE",
AM1336="Fiber CAmtel","ACTIVE",
AM1336="Fiber AOF","ACTIVE",
AM1336="Projet OCM (HUAWEI)","PLANNED WORKS",
AM1336="Projet OCM (NOKIA)","PLANNED WORKS",
AM1336="ACCESS-ISSUE","ACCESS-ISSUE",
AM1336="Projet OCM (ZTE, NOKIA, autres projets)","PLANNED WORKS",
AM1336="No root CAuse","No root cause",
AM1336="ODU HS","ACTIVE",
AM1336="IP &amp; VLAN","ACTIVE",
AM1336="Warehouse HUAWEI","SPARE-ISSUE",
AM1336="SPARE-HS","SPARE-ISSUE",
AM1336="Power Telco","ACTIVE", AM1336="no impacts","no impacts"
),"")</f>
        <v>no impacts</v>
      </c>
      <c r="AO1336" s="93" t="s">
        <v>5537</v>
      </c>
      <c r="AP1336" s="101" t="str">
        <f t="shared" si="39"/>
        <v>NRD_086</v>
      </c>
      <c r="AR1336" s="17" t="s">
        <v>5537</v>
      </c>
      <c r="AS1336" s="7" t="s">
        <v>5537</v>
      </c>
      <c r="AT1336" s="6"/>
      <c r="AU1336" s="7"/>
      <c r="AV1336" s="3" t="s">
        <v>5537</v>
      </c>
      <c r="AW1336" s="18" t="s">
        <v>5537</v>
      </c>
      <c r="AX1336" s="18" t="s">
        <v>5537</v>
      </c>
      <c r="AY1336" s="18" t="s">
        <v>5537</v>
      </c>
      <c r="AZ1336" s="18" t="s">
        <v>5537</v>
      </c>
      <c r="BA1336" s="18" t="s">
        <v>5537</v>
      </c>
      <c r="BB1336" s="18" t="s">
        <v>5537</v>
      </c>
      <c r="BC1336" s="18" t="s">
        <v>5537</v>
      </c>
      <c r="BD1336" s="18" t="s">
        <v>5537</v>
      </c>
      <c r="BE1336" s="18" t="s">
        <v>5537</v>
      </c>
      <c r="BF1336" s="18" t="s">
        <v>5537</v>
      </c>
      <c r="BG1336" s="18" t="s">
        <v>5537</v>
      </c>
      <c r="BH1336" s="18" t="s">
        <v>5537</v>
      </c>
      <c r="BI1336" s="9" t="s">
        <v>5537</v>
      </c>
      <c r="BJ1336" s="14"/>
      <c r="BK1336" s="14" t="s">
        <v>5537</v>
      </c>
      <c r="BL1336" s="14" t="str">
        <f>_xlfn.XLOOKUP(B1336,'[4]cell downs 18042026 17h'!$B:$B,'[4]cell downs 18042026 17h'!$B:$B,"")</f>
        <v/>
      </c>
      <c r="BM1336" s="14" t="str">
        <f>_xlfn.XLOOKUP(B1336,'[5]Cells Huawei 19042026 15h'!$B:$B,'[5]Cells Huawei 19042026 15h'!$B:$B,"")</f>
        <v/>
      </c>
      <c r="BN1336" s="9" t="str">
        <f>_xlfn.XLOOKUP(B1336,'[6]cells down 19042026 9H40'!$B:$B,'[6]cells down 19042026 9H40'!$B:$B,"")</f>
        <v/>
      </c>
      <c r="BO1336" s="9" t="s">
        <v>964</v>
      </c>
      <c r="BP1336" s="9" t="s">
        <v>5537</v>
      </c>
      <c r="BQ1336" s="115"/>
    </row>
    <row r="1337" spans="1:69" s="9" customFormat="1" x14ac:dyDescent="0.3">
      <c r="A1337" s="1" t="s">
        <v>3892</v>
      </c>
      <c r="B1337" s="8" t="s">
        <v>3893</v>
      </c>
      <c r="C1337" s="3" t="str">
        <f>_xlfn.XLOOKUP(B1337,'[1]daily break down'!$D:$D,'[1]daily break down'!$E:$E,"")</f>
        <v>EXTREME-NORD</v>
      </c>
      <c r="D1337" s="1" t="s">
        <v>11</v>
      </c>
      <c r="E1337" s="1" t="s">
        <v>12</v>
      </c>
      <c r="F1337" s="3" t="s">
        <v>55</v>
      </c>
      <c r="G1337" s="1" t="s">
        <v>3892</v>
      </c>
      <c r="H1337" s="32" t="str">
        <f>_xlfn.XLOOKUP(B1337,[2]CALCULATION!$B:$B,[2]CALCULATION!$H:$H,"")</f>
        <v>HUAWEI</v>
      </c>
      <c r="I1337" s="28">
        <v>0</v>
      </c>
      <c r="J1337" s="28">
        <v>0</v>
      </c>
      <c r="K1337" s="28">
        <v>0</v>
      </c>
      <c r="L1337" s="28">
        <v>0</v>
      </c>
      <c r="M1337" s="28">
        <v>0</v>
      </c>
      <c r="N1337" s="28">
        <v>0</v>
      </c>
      <c r="O1337" s="28">
        <v>0</v>
      </c>
      <c r="P1337" s="28">
        <v>0</v>
      </c>
      <c r="Q1337" s="28">
        <v>0</v>
      </c>
      <c r="R1337" s="28">
        <v>0</v>
      </c>
      <c r="S1337" s="94">
        <v>0</v>
      </c>
      <c r="T1337" s="94">
        <f>_xlfn.XLOOKUP(B1337,'[3]Nur des jours'!$B:$B,'[3]Nur des jours'!$U:$U,"")</f>
        <v>0</v>
      </c>
      <c r="U1337" s="94">
        <v>0</v>
      </c>
      <c r="V1337" s="94">
        <v>1.2785967645741125</v>
      </c>
      <c r="W1337" s="94">
        <v>6.6703192907060685E-2</v>
      </c>
      <c r="X1337" s="94">
        <v>4.940316693918665E-2</v>
      </c>
      <c r="Y1337" s="94">
        <v>0</v>
      </c>
      <c r="Z1337" s="94">
        <v>0</v>
      </c>
      <c r="AA1337" s="94">
        <v>0</v>
      </c>
      <c r="AB1337" s="94">
        <v>0</v>
      </c>
      <c r="AC1337" s="94">
        <f>_xlfn.XLOOKUP(B1337,'[3]Nur des jours'!$B:$B,'[3]Nur des jours'!$N:$N,"")</f>
        <v>0</v>
      </c>
      <c r="AD1337" s="94">
        <v>0</v>
      </c>
      <c r="AE1337" s="94">
        <v>0</v>
      </c>
      <c r="AF1337" s="94">
        <v>0</v>
      </c>
      <c r="AG1337" s="94">
        <v>0</v>
      </c>
      <c r="AH1337" s="94">
        <v>0</v>
      </c>
      <c r="AI1337" s="49" t="s">
        <v>6659</v>
      </c>
      <c r="AJ1337" s="49"/>
      <c r="AK1337" s="48" t="str" cm="1">
        <f t="array" ref="AK1337">IFERROR(_xlfn.IFS(
AM1337="MPR ISSUE","PDH",
AM1337="BSS Hardware Issue","BSS",
AM1337="Sites strategiques, MLL, Pylone, etc.","ENVTECH",
AM1337="AKTIVCO DEFAUT GE &amp; POWER Cabinet","AKTIVCO",
AM1337="AKTIVCO Coupure ENEO &amp; Baisse de tension","AKTIVCO GRID ONLY",
AM1337="Coupure ENEO &amp; Baisse de tension","IHS GRID ONLY",
AM1337="Defaut GE &amp; POWER Cabinet","IHS",
AM1337="Sharing","Partners",
AM1337="Sites strategiques &amp; DataCenter","SST &amp; DC",
AM1337="Exclu","Exclu",
AM1337="SAT","SAT",
AM1337="SPARE-ISSUE","SPARE-ISSUE",
AM1337="Fiber CAmtel","TRANS_FO_CAMTEL",
AM1337="Fiber AOF","Fiber AOF",
AM1337="Projet OCM (HUAWEI)","TRAVAUX-HUAWEI",
AM1337="Projet OCM (NOKIA)","TRAVAUX-NOKIA",
AM1337="ACCESS-ISSUE","ACCESS-ISSUE",
AM1337="Projet OCM (ZTE, NOKIA, autres projets)","TRAVAUX OCM",
AM1337="No root CAuse","No root cause",
AM1337="ODU HS","PDH",
AM1337="IP &amp; VLAN","PDH",
AM1337="Warehouse HUAWEI","SPARE-ISSUE",
AM1337="SPARE-HS","SPARE-ISSUE",
AM1337="Power Telco","BSS",AM1337="no impacts","no impacts"
),"")</f>
        <v>no impacts</v>
      </c>
      <c r="AL1337" s="48" t="str" cm="1">
        <f t="array" ref="AL1337">IFERROR(_xlfn.IFS(
AM1337="MPR ISSUE","TX ISSUE",
AM1337="BSS Hardware Issue","RAN ISSUE",
AM1337="Sites strategiques, MLL, Pylone, etc.","ENVTECH",
AM1337="AKTIVCO DEFAUT GE &amp; POWER Cabinet","POWER ISSUE",
AM1337="AKTIVCO Coupure ENEO &amp; Baisse de tension","POWER ISSUE",
AM1337="Coupure ENEO &amp; Baisse de tension","POWER ISSUE",
AM1337="Defaut GE &amp; POWER Cabinet","POWER ISSUE",
AM1337="Sharing","POWER ISSUE",
AM1337="Sites strategiques &amp; DataCenter","POWER ISSUE",
AM1337="Exclu","Exclu",
AM1337="SAT","TX ISSUE",
AM1337="SPARE-ISSUE","SPARE-ISSUE",
AM1337="Fiber CAmtel","TX ISSUE",
AM1337="Fiber AOF","TX ISSUE",
AM1337="Projet OCM (HUAWEI)","TRAVAUX-HUAWEI",
AM1337="Projet OCM (NOKIA)","TRAVAUX -NOKIA",
AM1337="ACCESS-ISSUE","ACCESS-ISSUE",
AM1337="Projet OCM (ZTE, NOKIA, autres projets)","TRAVAUX OCM",
AM1337="No root CAuse","No root cause",
AM1337="ODU HS","TX ISSUE",
AM1337="IP &amp; VLAN","TX ISSUE",
AM1337="Warehouse HUAWEI","SPARE-ISSUE",
AM1337="SPARE-HS","SPARE-ISSUE",
AM1337="Power Telco","RAN ISSUE",AM1337="no impacts","no impacts"
),"")</f>
        <v>no impacts</v>
      </c>
      <c r="AM1337" s="67" t="s">
        <v>5605</v>
      </c>
      <c r="AN1337" s="48" t="str" cm="1">
        <f t="array" ref="AN1337">IFERROR(_xlfn.IFS(
AM1337="MPR ISSUE","ACTIVE",
AM1337="BSS Hardware Issue","ACTIVE",
AM1337="Sites strategiques, MLL, Pylone, etc.","PASSIVE",
AM1337="AKTIVCO DEFAUT GE &amp; POWER Cabinet","PASSIVE",
AM1337="AKTIVCO Coupure ENEO &amp; Baisse de tension","PASSIVE",
AM1337="Coupure ENEO &amp; Baisse de tension","PASSIVE",
AM1337="Defaut GE &amp; POWER Cabinet","PASSIVE",
AM1337="Sharing","PASSIVE",
AM1337="Sites strategiques &amp; DataCenter","PASSIVE",
AM1337="Exclu","Exclu",
AM1337="SAT","ACTIVE",
AM1337="SPARE-ISSUE","SPARE-ISSUE",
AM1337="Fiber CAmtel","ACTIVE",
AM1337="Fiber AOF","ACTIVE",
AM1337="Projet OCM (HUAWEI)","PLANNED WORKS",
AM1337="Projet OCM (NOKIA)","PLANNED WORKS",
AM1337="ACCESS-ISSUE","ACCESS-ISSUE",
AM1337="Projet OCM (ZTE, NOKIA, autres projets)","PLANNED WORKS",
AM1337="No root CAuse","No root cause",
AM1337="ODU HS","ACTIVE",
AM1337="IP &amp; VLAN","ACTIVE",
AM1337="Warehouse HUAWEI","SPARE-ISSUE",
AM1337="SPARE-HS","SPARE-ISSUE",
AM1337="Power Telco","ACTIVE", AM1337="no impacts","no impacts"
),"")</f>
        <v>no impacts</v>
      </c>
      <c r="AO1337" s="93" t="s">
        <v>5537</v>
      </c>
      <c r="AP1337" s="101" t="str">
        <f t="shared" si="39"/>
        <v>EXN_023</v>
      </c>
      <c r="AR1337" s="17" t="s">
        <v>5537</v>
      </c>
      <c r="AS1337" s="7" t="s">
        <v>5537</v>
      </c>
      <c r="AT1337" s="6"/>
      <c r="AU1337" s="7"/>
      <c r="AV1337" s="3" t="s">
        <v>5537</v>
      </c>
      <c r="AW1337" s="18" t="s">
        <v>5537</v>
      </c>
      <c r="AX1337" s="18" t="s">
        <v>5537</v>
      </c>
      <c r="AY1337" s="18" t="s">
        <v>5537</v>
      </c>
      <c r="AZ1337" s="18" t="s">
        <v>5537</v>
      </c>
      <c r="BA1337" s="18" t="s">
        <v>5537</v>
      </c>
      <c r="BB1337" s="18" t="s">
        <v>5537</v>
      </c>
      <c r="BC1337" s="18" t="s">
        <v>5537</v>
      </c>
      <c r="BD1337" s="18" t="s">
        <v>5537</v>
      </c>
      <c r="BE1337" s="18" t="s">
        <v>5537</v>
      </c>
      <c r="BF1337" s="18" t="s">
        <v>5537</v>
      </c>
      <c r="BG1337" s="18" t="s">
        <v>5537</v>
      </c>
      <c r="BH1337" s="18" t="s">
        <v>5537</v>
      </c>
      <c r="BI1337" s="9" t="s">
        <v>5537</v>
      </c>
      <c r="BJ1337" s="14"/>
      <c r="BK1337" s="14" t="s">
        <v>5537</v>
      </c>
      <c r="BL1337" s="14" t="str">
        <f>_xlfn.XLOOKUP(B1337,'[4]cell downs 18042026 17h'!$B:$B,'[4]cell downs 18042026 17h'!$B:$B,"")</f>
        <v/>
      </c>
      <c r="BM1337" s="14" t="str">
        <f>_xlfn.XLOOKUP(B1337,'[5]Cells Huawei 19042026 15h'!$B:$B,'[5]Cells Huawei 19042026 15h'!$B:$B,"")</f>
        <v>EXN_023</v>
      </c>
      <c r="BN1337" s="9" t="str">
        <f>_xlfn.XLOOKUP(B1337,'[6]cells down 19042026 9H40'!$B:$B,'[6]cells down 19042026 9H40'!$B:$B,"")</f>
        <v/>
      </c>
      <c r="BO1337" s="9" t="s">
        <v>3893</v>
      </c>
      <c r="BP1337" s="9" t="s">
        <v>5537</v>
      </c>
      <c r="BQ1337" s="115"/>
    </row>
    <row r="1338" spans="1:69" s="9" customFormat="1" x14ac:dyDescent="0.3">
      <c r="A1338" s="1" t="s">
        <v>2521</v>
      </c>
      <c r="B1338" s="8" t="s">
        <v>2522</v>
      </c>
      <c r="C1338" s="3" t="str">
        <f>_xlfn.XLOOKUP(B1338,'[1]daily break down'!$D:$D,'[1]daily break down'!$E:$E,"")</f>
        <v>Douala</v>
      </c>
      <c r="D1338" s="1"/>
      <c r="E1338" s="1"/>
      <c r="F1338" s="3" t="s">
        <v>31</v>
      </c>
      <c r="G1338" s="1" t="s">
        <v>32</v>
      </c>
      <c r="H1338" s="34" t="str">
        <f>_xlfn.XLOOKUP(B1338,[2]CALCULATION!$B:$B,[2]CALCULATION!$H:$H,"")</f>
        <v>ZTE</v>
      </c>
      <c r="I1338" s="28">
        <v>0</v>
      </c>
      <c r="J1338" s="28">
        <v>0</v>
      </c>
      <c r="K1338" s="28">
        <v>0</v>
      </c>
      <c r="L1338" s="28">
        <v>0</v>
      </c>
      <c r="M1338" s="28">
        <v>0</v>
      </c>
      <c r="N1338" s="28">
        <v>0</v>
      </c>
      <c r="O1338" s="28">
        <v>0</v>
      </c>
      <c r="P1338" s="28">
        <v>0</v>
      </c>
      <c r="Q1338" s="28">
        <v>0</v>
      </c>
      <c r="R1338" s="28">
        <v>0</v>
      </c>
      <c r="S1338" s="94">
        <v>0</v>
      </c>
      <c r="T1338" s="94">
        <f>_xlfn.XLOOKUP(B1338,'[3]Nur des jours'!$B:$B,'[3]Nur des jours'!$U:$U,"")</f>
        <v>0</v>
      </c>
      <c r="U1338" s="94">
        <v>0</v>
      </c>
      <c r="V1338" s="94">
        <v>0</v>
      </c>
      <c r="W1338" s="94">
        <v>0</v>
      </c>
      <c r="X1338" s="94">
        <v>4.8939454902934221E-2</v>
      </c>
      <c r="Y1338" s="94">
        <v>0</v>
      </c>
      <c r="Z1338" s="94">
        <v>0</v>
      </c>
      <c r="AA1338" s="94">
        <v>0</v>
      </c>
      <c r="AB1338" s="94">
        <v>0</v>
      </c>
      <c r="AC1338" s="94">
        <f>_xlfn.XLOOKUP(B1338,'[3]Nur des jours'!$B:$B,'[3]Nur des jours'!$N:$N,"")</f>
        <v>0</v>
      </c>
      <c r="AD1338" s="94">
        <v>0</v>
      </c>
      <c r="AE1338" s="94">
        <v>0</v>
      </c>
      <c r="AF1338" s="94">
        <v>0</v>
      </c>
      <c r="AG1338" s="94">
        <v>0</v>
      </c>
      <c r="AH1338" s="94">
        <v>0</v>
      </c>
      <c r="AI1338" s="49" t="s">
        <v>5559</v>
      </c>
      <c r="AJ1338" s="49"/>
      <c r="AK1338" s="48" t="str" cm="1">
        <f t="array" ref="AK1338">IFERROR(_xlfn.IFS(
AM1338="MPR ISSUE","PDH",
AM1338="BSS Hardware Issue","BSS",
AM1338="Sites strategiques, MLL, Pylone, etc.","ENVTECH",
AM1338="AKTIVCO DEFAUT GE &amp; POWER Cabinet","AKTIVCO",
AM1338="AKTIVCO Coupure ENEO &amp; Baisse de tension","AKTIVCO GRID ONLY",
AM1338="Coupure ENEO &amp; Baisse de tension","IHS GRID ONLY",
AM1338="Defaut GE &amp; POWER Cabinet","IHS",
AM1338="Sharing","Partners",
AM1338="Sites strategiques &amp; DataCenter","SST &amp; DC",
AM1338="Exclu","Exclu",
AM1338="SAT","SAT",
AM1338="SPARE-ISSUE","SPARE-ISSUE",
AM1338="Fiber CAmtel","TRANS_FO_CAMTEL",
AM1338="Fiber AOF","Fiber AOF",
AM1338="Projet OCM (HUAWEI)","TRAVAUX-HUAWEI",
AM1338="Projet OCM (NOKIA)","TRAVAUX-NOKIA",
AM1338="ACCESS-ISSUE","ACCESS-ISSUE",
AM1338="Projet OCM (ZTE, NOKIA, autres projets)","TRAVAUX OCM",
AM1338="No root CAuse","No root cause",
AM1338="ODU HS","PDH",
AM1338="IP &amp; VLAN","PDH",
AM1338="Warehouse HUAWEI","SPARE-ISSUE",
AM1338="SPARE-HS","SPARE-ISSUE",
AM1338="Power Telco","BSS",AM1338="no impacts","no impacts"
),"")</f>
        <v>no impacts</v>
      </c>
      <c r="AL1338" s="48" t="str" cm="1">
        <f t="array" ref="AL1338">IFERROR(_xlfn.IFS(
AM1338="MPR ISSUE","TX ISSUE",
AM1338="BSS Hardware Issue","RAN ISSUE",
AM1338="Sites strategiques, MLL, Pylone, etc.","ENVTECH",
AM1338="AKTIVCO DEFAUT GE &amp; POWER Cabinet","POWER ISSUE",
AM1338="AKTIVCO Coupure ENEO &amp; Baisse de tension","POWER ISSUE",
AM1338="Coupure ENEO &amp; Baisse de tension","POWER ISSUE",
AM1338="Defaut GE &amp; POWER Cabinet","POWER ISSUE",
AM1338="Sharing","POWER ISSUE",
AM1338="Sites strategiques &amp; DataCenter","POWER ISSUE",
AM1338="Exclu","Exclu",
AM1338="SAT","TX ISSUE",
AM1338="SPARE-ISSUE","SPARE-ISSUE",
AM1338="Fiber CAmtel","TX ISSUE",
AM1338="Fiber AOF","TX ISSUE",
AM1338="Projet OCM (HUAWEI)","TRAVAUX-HUAWEI",
AM1338="Projet OCM (NOKIA)","TRAVAUX -NOKIA",
AM1338="ACCESS-ISSUE","ACCESS-ISSUE",
AM1338="Projet OCM (ZTE, NOKIA, autres projets)","TRAVAUX OCM",
AM1338="No root CAuse","No root cause",
AM1338="ODU HS","TX ISSUE",
AM1338="IP &amp; VLAN","TX ISSUE",
AM1338="Warehouse HUAWEI","SPARE-ISSUE",
AM1338="SPARE-HS","SPARE-ISSUE",
AM1338="Power Telco","RAN ISSUE",AM1338="no impacts","no impacts"
),"")</f>
        <v>no impacts</v>
      </c>
      <c r="AM1338" s="67" t="s">
        <v>5605</v>
      </c>
      <c r="AN1338" s="48" t="str" cm="1">
        <f t="array" ref="AN1338">IFERROR(_xlfn.IFS(
AM1338="MPR ISSUE","ACTIVE",
AM1338="BSS Hardware Issue","ACTIVE",
AM1338="Sites strategiques, MLL, Pylone, etc.","PASSIVE",
AM1338="AKTIVCO DEFAUT GE &amp; POWER Cabinet","PASSIVE",
AM1338="AKTIVCO Coupure ENEO &amp; Baisse de tension","PASSIVE",
AM1338="Coupure ENEO &amp; Baisse de tension","PASSIVE",
AM1338="Defaut GE &amp; POWER Cabinet","PASSIVE",
AM1338="Sharing","PASSIVE",
AM1338="Sites strategiques &amp; DataCenter","PASSIVE",
AM1338="Exclu","Exclu",
AM1338="SAT","ACTIVE",
AM1338="SPARE-ISSUE","SPARE-ISSUE",
AM1338="Fiber CAmtel","ACTIVE",
AM1338="Fiber AOF","ACTIVE",
AM1338="Projet OCM (HUAWEI)","PLANNED WORKS",
AM1338="Projet OCM (NOKIA)","PLANNED WORKS",
AM1338="ACCESS-ISSUE","ACCESS-ISSUE",
AM1338="Projet OCM (ZTE, NOKIA, autres projets)","PLANNED WORKS",
AM1338="No root CAuse","No root cause",
AM1338="ODU HS","ACTIVE",
AM1338="IP &amp; VLAN","ACTIVE",
AM1338="Warehouse HUAWEI","SPARE-ISSUE",
AM1338="SPARE-HS","SPARE-ISSUE",
AM1338="Power Telco","ACTIVE", AM1338="no impacts","no impacts"
),"")</f>
        <v>no impacts</v>
      </c>
      <c r="AO1338" s="93" t="s">
        <v>5537</v>
      </c>
      <c r="AP1338" s="101" t="str">
        <f t="shared" ref="AP1338:AP1350" si="40">B1338</f>
        <v>LIT_748</v>
      </c>
      <c r="AR1338" s="17" t="s">
        <v>5537</v>
      </c>
      <c r="AS1338" s="7" t="s">
        <v>5537</v>
      </c>
      <c r="AT1338" s="6"/>
      <c r="AU1338" s="7"/>
      <c r="AV1338" s="3" t="s">
        <v>5537</v>
      </c>
      <c r="AW1338" s="18" t="s">
        <v>5537</v>
      </c>
      <c r="AX1338" s="18" t="s">
        <v>5537</v>
      </c>
      <c r="AY1338" s="18" t="s">
        <v>5537</v>
      </c>
      <c r="AZ1338" s="18" t="s">
        <v>5537</v>
      </c>
      <c r="BA1338" s="18" t="s">
        <v>5537</v>
      </c>
      <c r="BB1338" s="18" t="s">
        <v>5537</v>
      </c>
      <c r="BC1338" s="18" t="s">
        <v>5537</v>
      </c>
      <c r="BD1338" s="18" t="s">
        <v>5537</v>
      </c>
      <c r="BE1338" s="18" t="s">
        <v>5537</v>
      </c>
      <c r="BF1338" s="18" t="s">
        <v>5537</v>
      </c>
      <c r="BG1338" s="18" t="s">
        <v>5537</v>
      </c>
      <c r="BH1338" s="18" t="s">
        <v>5537</v>
      </c>
      <c r="BI1338" s="9" t="s">
        <v>5537</v>
      </c>
      <c r="BJ1338" s="14"/>
      <c r="BK1338" s="14" t="s">
        <v>5537</v>
      </c>
      <c r="BL1338" s="14" t="str">
        <f>_xlfn.XLOOKUP(B1338,'[4]cell downs 18042026 17h'!$B:$B,'[4]cell downs 18042026 17h'!$B:$B,"")</f>
        <v/>
      </c>
      <c r="BM1338" s="14" t="str">
        <f>_xlfn.XLOOKUP(B1338,'[5]Cells Huawei 19042026 15h'!$B:$B,'[5]Cells Huawei 19042026 15h'!$B:$B,"")</f>
        <v/>
      </c>
      <c r="BN1338" s="9" t="str">
        <f>_xlfn.XLOOKUP(B1338,'[6]cells down 19042026 9H40'!$B:$B,'[6]cells down 19042026 9H40'!$B:$B,"")</f>
        <v/>
      </c>
      <c r="BO1338" s="9" t="s">
        <v>5537</v>
      </c>
      <c r="BP1338" s="9" t="s">
        <v>594</v>
      </c>
      <c r="BQ1338" s="115"/>
    </row>
    <row r="1339" spans="1:69" s="9" customFormat="1" x14ac:dyDescent="0.3">
      <c r="A1339" s="1" t="s">
        <v>2519</v>
      </c>
      <c r="B1339" s="8" t="s">
        <v>2520</v>
      </c>
      <c r="C1339" s="3" t="str">
        <f>_xlfn.XLOOKUP(B1339,'[1]daily break down'!$D:$D,'[1]daily break down'!$E:$E,"")</f>
        <v>Douala</v>
      </c>
      <c r="D1339" s="1" t="s">
        <v>11</v>
      </c>
      <c r="E1339" s="1" t="s">
        <v>12</v>
      </c>
      <c r="F1339" s="3" t="s">
        <v>31</v>
      </c>
      <c r="G1339" s="1" t="s">
        <v>32</v>
      </c>
      <c r="H1339" s="34" t="str">
        <f>_xlfn.XLOOKUP(B1339,[2]CALCULATION!$B:$B,[2]CALCULATION!$H:$H,"")</f>
        <v>ZTE</v>
      </c>
      <c r="I1339" s="28">
        <v>0</v>
      </c>
      <c r="J1339" s="28">
        <v>0</v>
      </c>
      <c r="K1339" s="28">
        <v>0</v>
      </c>
      <c r="L1339" s="28">
        <v>0</v>
      </c>
      <c r="M1339" s="28">
        <v>7.488949385474554E-2</v>
      </c>
      <c r="N1339" s="28">
        <v>0</v>
      </c>
      <c r="O1339" s="28">
        <v>0</v>
      </c>
      <c r="P1339" s="28">
        <v>0</v>
      </c>
      <c r="Q1339" s="28">
        <v>0</v>
      </c>
      <c r="R1339" s="28">
        <v>0</v>
      </c>
      <c r="S1339" s="94">
        <v>0</v>
      </c>
      <c r="T1339" s="94">
        <f>_xlfn.XLOOKUP(B1339,'[3]Nur des jours'!$B:$B,'[3]Nur des jours'!$U:$U,"")</f>
        <v>0</v>
      </c>
      <c r="U1339" s="94">
        <v>0</v>
      </c>
      <c r="V1339" s="94">
        <v>0</v>
      </c>
      <c r="W1339" s="94">
        <v>0</v>
      </c>
      <c r="X1339" s="94">
        <v>4.6032337137198578E-2</v>
      </c>
      <c r="Y1339" s="94">
        <v>0</v>
      </c>
      <c r="Z1339" s="94">
        <v>0</v>
      </c>
      <c r="AA1339" s="94">
        <v>0</v>
      </c>
      <c r="AB1339" s="94">
        <v>0</v>
      </c>
      <c r="AC1339" s="94">
        <f>_xlfn.XLOOKUP(B1339,'[3]Nur des jours'!$B:$B,'[3]Nur des jours'!$N:$N,"")</f>
        <v>0</v>
      </c>
      <c r="AD1339" s="94">
        <v>0</v>
      </c>
      <c r="AE1339" s="94">
        <v>0</v>
      </c>
      <c r="AF1339" s="94">
        <v>0</v>
      </c>
      <c r="AG1339" s="94">
        <v>0</v>
      </c>
      <c r="AH1339" s="94">
        <v>0</v>
      </c>
      <c r="AI1339" s="49" t="s">
        <v>5559</v>
      </c>
      <c r="AJ1339" s="49"/>
      <c r="AK1339" s="48" t="str" cm="1">
        <f t="array" ref="AK1339">IFERROR(_xlfn.IFS(
AM1339="MPR ISSUE","PDH",
AM1339="BSS Hardware Issue","BSS",
AM1339="Sites strategiques, MLL, Pylone, etc.","ENVTECH",
AM1339="AKTIVCO DEFAUT GE &amp; POWER Cabinet","AKTIVCO",
AM1339="AKTIVCO Coupure ENEO &amp; Baisse de tension","AKTIVCO GRID ONLY",
AM1339="Coupure ENEO &amp; Baisse de tension","IHS GRID ONLY",
AM1339="Defaut GE &amp; POWER Cabinet","IHS",
AM1339="Sharing","Partners",
AM1339="Sites strategiques &amp; DataCenter","SST &amp; DC",
AM1339="Exclu","Exclu",
AM1339="SAT","SAT",
AM1339="SPARE-ISSUE","SPARE-ISSUE",
AM1339="Fiber CAmtel","TRANS_FO_CAMTEL",
AM1339="Fiber AOF","Fiber AOF",
AM1339="Projet OCM (HUAWEI)","TRAVAUX-HUAWEI",
AM1339="Projet OCM (NOKIA)","TRAVAUX-NOKIA",
AM1339="ACCESS-ISSUE","ACCESS-ISSUE",
AM1339="Projet OCM (ZTE, NOKIA, autres projets)","TRAVAUX OCM",
AM1339="No root CAuse","No root cause",
AM1339="ODU HS","PDH",
AM1339="IP &amp; VLAN","PDH",
AM1339="Warehouse HUAWEI","SPARE-ISSUE",
AM1339="SPARE-HS","SPARE-ISSUE",
AM1339="Power Telco","BSS",AM1339="no impacts","no impacts"
),"")</f>
        <v>no impacts</v>
      </c>
      <c r="AL1339" s="48" t="str" cm="1">
        <f t="array" ref="AL1339">IFERROR(_xlfn.IFS(
AM1339="MPR ISSUE","TX ISSUE",
AM1339="BSS Hardware Issue","RAN ISSUE",
AM1339="Sites strategiques, MLL, Pylone, etc.","ENVTECH",
AM1339="AKTIVCO DEFAUT GE &amp; POWER Cabinet","POWER ISSUE",
AM1339="AKTIVCO Coupure ENEO &amp; Baisse de tension","POWER ISSUE",
AM1339="Coupure ENEO &amp; Baisse de tension","POWER ISSUE",
AM1339="Defaut GE &amp; POWER Cabinet","POWER ISSUE",
AM1339="Sharing","POWER ISSUE",
AM1339="Sites strategiques &amp; DataCenter","POWER ISSUE",
AM1339="Exclu","Exclu",
AM1339="SAT","TX ISSUE",
AM1339="SPARE-ISSUE","SPARE-ISSUE",
AM1339="Fiber CAmtel","TX ISSUE",
AM1339="Fiber AOF","TX ISSUE",
AM1339="Projet OCM (HUAWEI)","TRAVAUX-HUAWEI",
AM1339="Projet OCM (NOKIA)","TRAVAUX -NOKIA",
AM1339="ACCESS-ISSUE","ACCESS-ISSUE",
AM1339="Projet OCM (ZTE, NOKIA, autres projets)","TRAVAUX OCM",
AM1339="No root CAuse","No root cause",
AM1339="ODU HS","TX ISSUE",
AM1339="IP &amp; VLAN","TX ISSUE",
AM1339="Warehouse HUAWEI","SPARE-ISSUE",
AM1339="SPARE-HS","SPARE-ISSUE",
AM1339="Power Telco","RAN ISSUE",AM1339="no impacts","no impacts"
),"")</f>
        <v>no impacts</v>
      </c>
      <c r="AM1339" s="67" t="s">
        <v>5605</v>
      </c>
      <c r="AN1339" s="48" t="str" cm="1">
        <f t="array" ref="AN1339">IFERROR(_xlfn.IFS(
AM1339="MPR ISSUE","ACTIVE",
AM1339="BSS Hardware Issue","ACTIVE",
AM1339="Sites strategiques, MLL, Pylone, etc.","PASSIVE",
AM1339="AKTIVCO DEFAUT GE &amp; POWER Cabinet","PASSIVE",
AM1339="AKTIVCO Coupure ENEO &amp; Baisse de tension","PASSIVE",
AM1339="Coupure ENEO &amp; Baisse de tension","PASSIVE",
AM1339="Defaut GE &amp; POWER Cabinet","PASSIVE",
AM1339="Sharing","PASSIVE",
AM1339="Sites strategiques &amp; DataCenter","PASSIVE",
AM1339="Exclu","Exclu",
AM1339="SAT","ACTIVE",
AM1339="SPARE-ISSUE","SPARE-ISSUE",
AM1339="Fiber CAmtel","ACTIVE",
AM1339="Fiber AOF","ACTIVE",
AM1339="Projet OCM (HUAWEI)","PLANNED WORKS",
AM1339="Projet OCM (NOKIA)","PLANNED WORKS",
AM1339="ACCESS-ISSUE","ACCESS-ISSUE",
AM1339="Projet OCM (ZTE, NOKIA, autres projets)","PLANNED WORKS",
AM1339="No root CAuse","No root cause",
AM1339="ODU HS","ACTIVE",
AM1339="IP &amp; VLAN","ACTIVE",
AM1339="Warehouse HUAWEI","SPARE-ISSUE",
AM1339="SPARE-HS","SPARE-ISSUE",
AM1339="Power Telco","ACTIVE", AM1339="no impacts","no impacts"
),"")</f>
        <v>no impacts</v>
      </c>
      <c r="AO1339" s="93" t="s">
        <v>5537</v>
      </c>
      <c r="AP1339" s="101" t="str">
        <f t="shared" si="40"/>
        <v>LIT_055</v>
      </c>
      <c r="AR1339" s="17" t="s">
        <v>5537</v>
      </c>
      <c r="AS1339" s="7" t="s">
        <v>5537</v>
      </c>
      <c r="AT1339" s="6"/>
      <c r="AU1339" s="7"/>
      <c r="AV1339" s="3" t="s">
        <v>5537</v>
      </c>
      <c r="AW1339" s="18" t="s">
        <v>5537</v>
      </c>
      <c r="AX1339" s="18" t="s">
        <v>5537</v>
      </c>
      <c r="AY1339" s="18" t="s">
        <v>5537</v>
      </c>
      <c r="AZ1339" s="18" t="s">
        <v>5537</v>
      </c>
      <c r="BA1339" s="18" t="s">
        <v>5537</v>
      </c>
      <c r="BB1339" s="18" t="s">
        <v>5537</v>
      </c>
      <c r="BC1339" s="18" t="s">
        <v>5537</v>
      </c>
      <c r="BD1339" s="18" t="s">
        <v>5537</v>
      </c>
      <c r="BE1339" s="18" t="s">
        <v>5537</v>
      </c>
      <c r="BF1339" s="18" t="s">
        <v>5537</v>
      </c>
      <c r="BG1339" s="18" t="s">
        <v>5537</v>
      </c>
      <c r="BH1339" s="18" t="s">
        <v>5537</v>
      </c>
      <c r="BI1339" s="9" t="s">
        <v>5537</v>
      </c>
      <c r="BJ1339" s="14"/>
      <c r="BK1339" s="14" t="s">
        <v>5537</v>
      </c>
      <c r="BL1339" s="14" t="str">
        <f>_xlfn.XLOOKUP(B1339,'[4]cell downs 18042026 17h'!$B:$B,'[4]cell downs 18042026 17h'!$B:$B,"")</f>
        <v/>
      </c>
      <c r="BM1339" s="14" t="str">
        <f>_xlfn.XLOOKUP(B1339,'[5]Cells Huawei 19042026 15h'!$B:$B,'[5]Cells Huawei 19042026 15h'!$B:$B,"")</f>
        <v/>
      </c>
      <c r="BN1339" s="9" t="str">
        <f>_xlfn.XLOOKUP(B1339,'[6]cells down 19042026 9H40'!$B:$B,'[6]cells down 19042026 9H40'!$B:$B,"")</f>
        <v/>
      </c>
      <c r="BO1339" s="9" t="s">
        <v>2520</v>
      </c>
      <c r="BP1339" s="9" t="s">
        <v>5537</v>
      </c>
      <c r="BQ1339" s="115"/>
    </row>
    <row r="1340" spans="1:69" s="9" customFormat="1" x14ac:dyDescent="0.3">
      <c r="A1340" s="3" t="s">
        <v>2549</v>
      </c>
      <c r="B1340" s="25" t="s">
        <v>2550</v>
      </c>
      <c r="C1340" s="3" t="str">
        <f>_xlfn.XLOOKUP(B1340,'[1]daily break down'!$D:$D,'[1]daily break down'!$E:$E,"")</f>
        <v>Garoua</v>
      </c>
      <c r="D1340" s="3" t="s">
        <v>21</v>
      </c>
      <c r="E1340" s="3" t="s">
        <v>22</v>
      </c>
      <c r="F1340" s="3" t="s">
        <v>23</v>
      </c>
      <c r="G1340" s="3" t="s">
        <v>24</v>
      </c>
      <c r="H1340" s="32" t="str">
        <f>_xlfn.XLOOKUP(B1340,[2]CALCULATION!$B:$B,[2]CALCULATION!$H:$H,"")</f>
        <v>Huawei</v>
      </c>
      <c r="I1340" s="28">
        <v>0</v>
      </c>
      <c r="J1340" s="28">
        <v>0</v>
      </c>
      <c r="K1340" s="28">
        <v>0</v>
      </c>
      <c r="L1340" s="28">
        <v>0</v>
      </c>
      <c r="M1340" s="28">
        <v>4.726295754109916E-2</v>
      </c>
      <c r="N1340" s="28">
        <v>0</v>
      </c>
      <c r="O1340" s="28">
        <v>0</v>
      </c>
      <c r="P1340" s="28">
        <v>0</v>
      </c>
      <c r="Q1340" s="28">
        <v>0</v>
      </c>
      <c r="R1340" s="28">
        <v>0</v>
      </c>
      <c r="S1340" s="94">
        <v>0</v>
      </c>
      <c r="T1340" s="94">
        <f>_xlfn.XLOOKUP(B1340,'[3]Nur des jours'!$B:$B,'[3]Nur des jours'!$U:$U,"")</f>
        <v>4.9581517722360621E-2</v>
      </c>
      <c r="U1340" s="94">
        <v>0</v>
      </c>
      <c r="V1340" s="94">
        <v>0</v>
      </c>
      <c r="W1340" s="94">
        <v>4.9581517722360621E-2</v>
      </c>
      <c r="X1340" s="94">
        <v>4.5033572751424666E-2</v>
      </c>
      <c r="Y1340" s="94">
        <v>0</v>
      </c>
      <c r="Z1340" s="94">
        <v>0</v>
      </c>
      <c r="AA1340" s="94">
        <v>0</v>
      </c>
      <c r="AB1340" s="94">
        <v>0</v>
      </c>
      <c r="AC1340" s="94">
        <f>_xlfn.XLOOKUP(B1340,'[3]Nur des jours'!$B:$B,'[3]Nur des jours'!$N:$N,"")</f>
        <v>0</v>
      </c>
      <c r="AD1340" s="94">
        <v>0</v>
      </c>
      <c r="AE1340" s="94">
        <v>0</v>
      </c>
      <c r="AF1340" s="94">
        <v>0</v>
      </c>
      <c r="AG1340" s="94">
        <v>0</v>
      </c>
      <c r="AH1340" s="94">
        <v>0</v>
      </c>
      <c r="AI1340" s="49" t="s">
        <v>5559</v>
      </c>
      <c r="AJ1340" s="49"/>
      <c r="AK1340" s="48" t="str" cm="1">
        <f t="array" ref="AK1340">IFERROR(_xlfn.IFS(
AM1340="MPR ISSUE","PDH",
AM1340="BSS Hardware Issue","BSS",
AM1340="Sites strategiques, MLL, Pylone, etc.","ENVTECH",
AM1340="AKTIVCO DEFAUT GE &amp; POWER Cabinet","AKTIVCO",
AM1340="AKTIVCO Coupure ENEO &amp; Baisse de tension","AKTIVCO GRID ONLY",
AM1340="Coupure ENEO &amp; Baisse de tension","IHS GRID ONLY",
AM1340="Defaut GE &amp; POWER Cabinet","IHS",
AM1340="Sharing","Partners",
AM1340="Sites strategiques &amp; DataCenter","SST &amp; DC",
AM1340="Exclu","Exclu",
AM1340="SAT","SAT",
AM1340="SPARE-ISSUE","SPARE-ISSUE",
AM1340="Fiber CAmtel","TRANS_FO_CAMTEL",
AM1340="Fiber AOF","Fiber AOF",
AM1340="Projet OCM (HUAWEI)","TRAVAUX-HUAWEI",
AM1340="Projet OCM (NOKIA)","TRAVAUX-NOKIA",
AM1340="ACCESS-ISSUE","ACCESS-ISSUE",
AM1340="Projet OCM (ZTE, NOKIA, autres projets)","TRAVAUX OCM",
AM1340="No root CAuse","No root cause",
AM1340="ODU HS","PDH",
AM1340="IP &amp; VLAN","PDH",
AM1340="Warehouse HUAWEI","SPARE-ISSUE",
AM1340="SPARE-HS","SPARE-ISSUE",
AM1340="Power Telco","BSS",AM1340="no impacts","no impacts"
),"")</f>
        <v>no impacts</v>
      </c>
      <c r="AL1340" s="48" t="str" cm="1">
        <f t="array" ref="AL1340">IFERROR(_xlfn.IFS(
AM1340="MPR ISSUE","TX ISSUE",
AM1340="BSS Hardware Issue","RAN ISSUE",
AM1340="Sites strategiques, MLL, Pylone, etc.","ENVTECH",
AM1340="AKTIVCO DEFAUT GE &amp; POWER Cabinet","POWER ISSUE",
AM1340="AKTIVCO Coupure ENEO &amp; Baisse de tension","POWER ISSUE",
AM1340="Coupure ENEO &amp; Baisse de tension","POWER ISSUE",
AM1340="Defaut GE &amp; POWER Cabinet","POWER ISSUE",
AM1340="Sharing","POWER ISSUE",
AM1340="Sites strategiques &amp; DataCenter","POWER ISSUE",
AM1340="Exclu","Exclu",
AM1340="SAT","TX ISSUE",
AM1340="SPARE-ISSUE","SPARE-ISSUE",
AM1340="Fiber CAmtel","TX ISSUE",
AM1340="Fiber AOF","TX ISSUE",
AM1340="Projet OCM (HUAWEI)","TRAVAUX-HUAWEI",
AM1340="Projet OCM (NOKIA)","TRAVAUX -NOKIA",
AM1340="ACCESS-ISSUE","ACCESS-ISSUE",
AM1340="Projet OCM (ZTE, NOKIA, autres projets)","TRAVAUX OCM",
AM1340="No root CAuse","No root cause",
AM1340="ODU HS","TX ISSUE",
AM1340="IP &amp; VLAN","TX ISSUE",
AM1340="Warehouse HUAWEI","SPARE-ISSUE",
AM1340="SPARE-HS","SPARE-ISSUE",
AM1340="Power Telco","RAN ISSUE",AM1340="no impacts","no impacts"
),"")</f>
        <v>no impacts</v>
      </c>
      <c r="AM1340" s="67" t="s">
        <v>5605</v>
      </c>
      <c r="AN1340" s="48" t="str" cm="1">
        <f t="array" ref="AN1340">IFERROR(_xlfn.IFS(
AM1340="MPR ISSUE","ACTIVE",
AM1340="BSS Hardware Issue","ACTIVE",
AM1340="Sites strategiques, MLL, Pylone, etc.","PASSIVE",
AM1340="AKTIVCO DEFAUT GE &amp; POWER Cabinet","PASSIVE",
AM1340="AKTIVCO Coupure ENEO &amp; Baisse de tension","PASSIVE",
AM1340="Coupure ENEO &amp; Baisse de tension","PASSIVE",
AM1340="Defaut GE &amp; POWER Cabinet","PASSIVE",
AM1340="Sharing","PASSIVE",
AM1340="Sites strategiques &amp; DataCenter","PASSIVE",
AM1340="Exclu","Exclu",
AM1340="SAT","ACTIVE",
AM1340="SPARE-ISSUE","SPARE-ISSUE",
AM1340="Fiber CAmtel","ACTIVE",
AM1340="Fiber AOF","ACTIVE",
AM1340="Projet OCM (HUAWEI)","PLANNED WORKS",
AM1340="Projet OCM (NOKIA)","PLANNED WORKS",
AM1340="ACCESS-ISSUE","ACCESS-ISSUE",
AM1340="Projet OCM (ZTE, NOKIA, autres projets)","PLANNED WORKS",
AM1340="No root CAuse","No root cause",
AM1340="ODU HS","ACTIVE",
AM1340="IP &amp; VLAN","ACTIVE",
AM1340="Warehouse HUAWEI","SPARE-ISSUE",
AM1340="SPARE-HS","SPARE-ISSUE",
AM1340="Power Telco","ACTIVE", AM1340="no impacts","no impacts"
),"")</f>
        <v>no impacts</v>
      </c>
      <c r="AO1340" s="93" t="s">
        <v>5537</v>
      </c>
      <c r="AP1340" s="101" t="str">
        <f t="shared" si="40"/>
        <v>NRD_190</v>
      </c>
      <c r="AR1340" s="17" t="s">
        <v>5537</v>
      </c>
      <c r="AS1340" s="7" t="s">
        <v>5537</v>
      </c>
      <c r="AT1340" s="6"/>
      <c r="AU1340" s="7"/>
      <c r="AV1340" s="3" t="s">
        <v>5537</v>
      </c>
      <c r="AW1340" s="18" t="s">
        <v>5537</v>
      </c>
      <c r="AX1340" s="18" t="s">
        <v>5537</v>
      </c>
      <c r="AY1340" s="18" t="s">
        <v>5537</v>
      </c>
      <c r="AZ1340" s="18" t="s">
        <v>5537</v>
      </c>
      <c r="BA1340" s="18" t="s">
        <v>5537</v>
      </c>
      <c r="BB1340" s="18" t="s">
        <v>5537</v>
      </c>
      <c r="BC1340" s="18" t="s">
        <v>5537</v>
      </c>
      <c r="BD1340" s="18" t="s">
        <v>5537</v>
      </c>
      <c r="BE1340" s="18" t="s">
        <v>5537</v>
      </c>
      <c r="BF1340" s="18" t="s">
        <v>5537</v>
      </c>
      <c r="BG1340" s="18" t="s">
        <v>5537</v>
      </c>
      <c r="BH1340" s="18" t="s">
        <v>5537</v>
      </c>
      <c r="BI1340" s="9" t="s">
        <v>5537</v>
      </c>
      <c r="BJ1340" s="14"/>
      <c r="BK1340" s="14" t="s">
        <v>5537</v>
      </c>
      <c r="BL1340" s="14" t="str">
        <f>_xlfn.XLOOKUP(B1340,'[4]cell downs 18042026 17h'!$B:$B,'[4]cell downs 18042026 17h'!$B:$B,"")</f>
        <v/>
      </c>
      <c r="BM1340" s="14" t="str">
        <f>_xlfn.XLOOKUP(B1340,'[5]Cells Huawei 19042026 15h'!$B:$B,'[5]Cells Huawei 19042026 15h'!$B:$B,"")</f>
        <v/>
      </c>
      <c r="BN1340" s="9" t="str">
        <f>_xlfn.XLOOKUP(B1340,'[6]cells down 19042026 9H40'!$B:$B,'[6]cells down 19042026 9H40'!$B:$B,"")</f>
        <v/>
      </c>
      <c r="BO1340" s="9" t="s">
        <v>5537</v>
      </c>
      <c r="BP1340" s="9" t="s">
        <v>5537</v>
      </c>
      <c r="BQ1340" s="115"/>
    </row>
    <row r="1341" spans="1:69" s="9" customFormat="1" x14ac:dyDescent="0.3">
      <c r="A1341" s="1" t="s">
        <v>3251</v>
      </c>
      <c r="B1341" s="8" t="s">
        <v>3252</v>
      </c>
      <c r="C1341" s="3" t="str">
        <f>_xlfn.XLOOKUP(B1341,'[1]daily break down'!$D:$D,'[1]daily break down'!$E:$E,"")</f>
        <v>Yaounde</v>
      </c>
      <c r="D1341" s="1" t="s">
        <v>21</v>
      </c>
      <c r="E1341" s="1" t="s">
        <v>36</v>
      </c>
      <c r="F1341" s="3" t="s">
        <v>37</v>
      </c>
      <c r="G1341" s="1" t="s">
        <v>38</v>
      </c>
      <c r="H1341" s="34" t="str">
        <f>_xlfn.XLOOKUP(B1341,[2]CALCULATION!$B:$B,[2]CALCULATION!$H:$H,"")</f>
        <v>ZTE</v>
      </c>
      <c r="I1341" s="28">
        <v>0</v>
      </c>
      <c r="J1341" s="28">
        <v>0</v>
      </c>
      <c r="K1341" s="28">
        <v>0</v>
      </c>
      <c r="L1341" s="28">
        <v>0</v>
      </c>
      <c r="M1341" s="28">
        <v>0</v>
      </c>
      <c r="N1341" s="28">
        <v>0</v>
      </c>
      <c r="O1341" s="28">
        <v>0</v>
      </c>
      <c r="P1341" s="28">
        <v>0</v>
      </c>
      <c r="Q1341" s="28">
        <v>0</v>
      </c>
      <c r="R1341" s="28">
        <v>0</v>
      </c>
      <c r="S1341" s="94">
        <v>0</v>
      </c>
      <c r="T1341" s="94">
        <f>_xlfn.XLOOKUP(B1341,'[3]Nur des jours'!$B:$B,'[3]Nur des jours'!$U:$U,"")</f>
        <v>0</v>
      </c>
      <c r="U1341" s="94">
        <v>11.899492913053278</v>
      </c>
      <c r="V1341" s="94">
        <v>0</v>
      </c>
      <c r="W1341" s="94">
        <v>0</v>
      </c>
      <c r="X1341" s="94">
        <v>4.2322640847180515E-2</v>
      </c>
      <c r="Y1341" s="94">
        <v>0</v>
      </c>
      <c r="Z1341" s="94">
        <v>0</v>
      </c>
      <c r="AA1341" s="94">
        <v>0</v>
      </c>
      <c r="AB1341" s="94">
        <v>0</v>
      </c>
      <c r="AC1341" s="94">
        <f>_xlfn.XLOOKUP(B1341,'[3]Nur des jours'!$B:$B,'[3]Nur des jours'!$N:$N,"")</f>
        <v>0</v>
      </c>
      <c r="AD1341" s="94">
        <v>0</v>
      </c>
      <c r="AE1341" s="94">
        <v>0</v>
      </c>
      <c r="AF1341" s="94">
        <v>0</v>
      </c>
      <c r="AG1341" s="94">
        <v>0</v>
      </c>
      <c r="AH1341" s="94">
        <v>0</v>
      </c>
      <c r="AI1341" s="49" t="s">
        <v>5559</v>
      </c>
      <c r="AJ1341" s="49"/>
      <c r="AK1341" s="48" t="str" cm="1">
        <f t="array" ref="AK1341">IFERROR(_xlfn.IFS(
AM1341="MPR ISSUE","PDH",
AM1341="BSS Hardware Issue","BSS",
AM1341="Sites strategiques, MLL, Pylone, etc.","ENVTECH",
AM1341="AKTIVCO DEFAUT GE &amp; POWER Cabinet","AKTIVCO",
AM1341="AKTIVCO Coupure ENEO &amp; Baisse de tension","AKTIVCO GRID ONLY",
AM1341="Coupure ENEO &amp; Baisse de tension","IHS GRID ONLY",
AM1341="Defaut GE &amp; POWER Cabinet","IHS",
AM1341="Sharing","Partners",
AM1341="Sites strategiques &amp; DataCenter","SST &amp; DC",
AM1341="Exclu","Exclu",
AM1341="SAT","SAT",
AM1341="SPARE-ISSUE","SPARE-ISSUE",
AM1341="Fiber CAmtel","TRANS_FO_CAMTEL",
AM1341="Fiber AOF","Fiber AOF",
AM1341="Projet OCM (HUAWEI)","TRAVAUX-HUAWEI",
AM1341="Projet OCM (NOKIA)","TRAVAUX-NOKIA",
AM1341="ACCESS-ISSUE","ACCESS-ISSUE",
AM1341="Projet OCM (ZTE, NOKIA, autres projets)","TRAVAUX OCM",
AM1341="No root CAuse","No root cause",
AM1341="ODU HS","PDH",
AM1341="IP &amp; VLAN","PDH",
AM1341="Warehouse HUAWEI","SPARE-ISSUE",
AM1341="SPARE-HS","SPARE-ISSUE",
AM1341="Power Telco","BSS",AM1341="no impacts","no impacts"
),"")</f>
        <v>no impacts</v>
      </c>
      <c r="AL1341" s="48" t="str" cm="1">
        <f t="array" ref="AL1341">IFERROR(_xlfn.IFS(
AM1341="MPR ISSUE","TX ISSUE",
AM1341="BSS Hardware Issue","RAN ISSUE",
AM1341="Sites strategiques, MLL, Pylone, etc.","ENVTECH",
AM1341="AKTIVCO DEFAUT GE &amp; POWER Cabinet","POWER ISSUE",
AM1341="AKTIVCO Coupure ENEO &amp; Baisse de tension","POWER ISSUE",
AM1341="Coupure ENEO &amp; Baisse de tension","POWER ISSUE",
AM1341="Defaut GE &amp; POWER Cabinet","POWER ISSUE",
AM1341="Sharing","POWER ISSUE",
AM1341="Sites strategiques &amp; DataCenter","POWER ISSUE",
AM1341="Exclu","Exclu",
AM1341="SAT","TX ISSUE",
AM1341="SPARE-ISSUE","SPARE-ISSUE",
AM1341="Fiber CAmtel","TX ISSUE",
AM1341="Fiber AOF","TX ISSUE",
AM1341="Projet OCM (HUAWEI)","TRAVAUX-HUAWEI",
AM1341="Projet OCM (NOKIA)","TRAVAUX -NOKIA",
AM1341="ACCESS-ISSUE","ACCESS-ISSUE",
AM1341="Projet OCM (ZTE, NOKIA, autres projets)","TRAVAUX OCM",
AM1341="No root CAuse","No root cause",
AM1341="ODU HS","TX ISSUE",
AM1341="IP &amp; VLAN","TX ISSUE",
AM1341="Warehouse HUAWEI","SPARE-ISSUE",
AM1341="SPARE-HS","SPARE-ISSUE",
AM1341="Power Telco","RAN ISSUE",AM1341="no impacts","no impacts"
),"")</f>
        <v>no impacts</v>
      </c>
      <c r="AM1341" s="67" t="s">
        <v>5605</v>
      </c>
      <c r="AN1341" s="48" t="str" cm="1">
        <f t="array" ref="AN1341">IFERROR(_xlfn.IFS(
AM1341="MPR ISSUE","ACTIVE",
AM1341="BSS Hardware Issue","ACTIVE",
AM1341="Sites strategiques, MLL, Pylone, etc.","PASSIVE",
AM1341="AKTIVCO DEFAUT GE &amp; POWER Cabinet","PASSIVE",
AM1341="AKTIVCO Coupure ENEO &amp; Baisse de tension","PASSIVE",
AM1341="Coupure ENEO &amp; Baisse de tension","PASSIVE",
AM1341="Defaut GE &amp; POWER Cabinet","PASSIVE",
AM1341="Sharing","PASSIVE",
AM1341="Sites strategiques &amp; DataCenter","PASSIVE",
AM1341="Exclu","Exclu",
AM1341="SAT","ACTIVE",
AM1341="SPARE-ISSUE","SPARE-ISSUE",
AM1341="Fiber CAmtel","ACTIVE",
AM1341="Fiber AOF","ACTIVE",
AM1341="Projet OCM (HUAWEI)","PLANNED WORKS",
AM1341="Projet OCM (NOKIA)","PLANNED WORKS",
AM1341="ACCESS-ISSUE","ACCESS-ISSUE",
AM1341="Projet OCM (ZTE, NOKIA, autres projets)","PLANNED WORKS",
AM1341="No root CAuse","No root cause",
AM1341="ODU HS","ACTIVE",
AM1341="IP &amp; VLAN","ACTIVE",
AM1341="Warehouse HUAWEI","SPARE-ISSUE",
AM1341="SPARE-HS","SPARE-ISSUE",
AM1341="Power Telco","ACTIVE", AM1341="no impacts","no impacts"
),"")</f>
        <v>no impacts</v>
      </c>
      <c r="AO1341" s="93" t="s">
        <v>5537</v>
      </c>
      <c r="AP1341" s="101" t="str">
        <f t="shared" si="40"/>
        <v>CTR_579</v>
      </c>
      <c r="AR1341" s="17" t="s">
        <v>5537</v>
      </c>
      <c r="AS1341" s="7" t="s">
        <v>5537</v>
      </c>
      <c r="AT1341" s="6"/>
      <c r="AU1341" s="7"/>
      <c r="AV1341" s="3" t="s">
        <v>5537</v>
      </c>
      <c r="AW1341" s="18" t="s">
        <v>5537</v>
      </c>
      <c r="AX1341" s="18" t="s">
        <v>5537</v>
      </c>
      <c r="AY1341" s="18" t="s">
        <v>5537</v>
      </c>
      <c r="AZ1341" s="18" t="s">
        <v>5537</v>
      </c>
      <c r="BA1341" s="18" t="s">
        <v>5537</v>
      </c>
      <c r="BB1341" s="18" t="s">
        <v>5537</v>
      </c>
      <c r="BC1341" s="18" t="s">
        <v>5537</v>
      </c>
      <c r="BD1341" s="18" t="s">
        <v>5537</v>
      </c>
      <c r="BE1341" s="18" t="s">
        <v>5537</v>
      </c>
      <c r="BF1341" s="18" t="s">
        <v>5537</v>
      </c>
      <c r="BG1341" s="18" t="s">
        <v>5537</v>
      </c>
      <c r="BH1341" s="18" t="s">
        <v>5537</v>
      </c>
      <c r="BI1341" s="9" t="s">
        <v>5537</v>
      </c>
      <c r="BJ1341" s="14"/>
      <c r="BK1341" s="14" t="s">
        <v>5537</v>
      </c>
      <c r="BL1341" s="14" t="str">
        <f>_xlfn.XLOOKUP(B1341,'[4]cell downs 18042026 17h'!$B:$B,'[4]cell downs 18042026 17h'!$B:$B,"")</f>
        <v/>
      </c>
      <c r="BM1341" s="14" t="str">
        <f>_xlfn.XLOOKUP(B1341,'[5]Cells Huawei 19042026 15h'!$B:$B,'[5]Cells Huawei 19042026 15h'!$B:$B,"")</f>
        <v/>
      </c>
      <c r="BN1341" s="9" t="str">
        <f>_xlfn.XLOOKUP(B1341,'[6]cells down 19042026 9H40'!$B:$B,'[6]cells down 19042026 9H40'!$B:$B,"")</f>
        <v/>
      </c>
      <c r="BO1341" s="9" t="s">
        <v>5537</v>
      </c>
      <c r="BP1341" s="9" t="s">
        <v>12</v>
      </c>
      <c r="BQ1341" s="115"/>
    </row>
    <row r="1342" spans="1:69" s="9" customFormat="1" x14ac:dyDescent="0.3">
      <c r="A1342" s="1" t="s">
        <v>2971</v>
      </c>
      <c r="B1342" s="8" t="s">
        <v>3113</v>
      </c>
      <c r="C1342" s="3" t="str">
        <f>_xlfn.XLOOKUP(B1342,'[1]daily break down'!$D:$D,'[1]daily break down'!$E:$E,"")</f>
        <v>EXTREME-NORD</v>
      </c>
      <c r="D1342" s="1" t="s">
        <v>11</v>
      </c>
      <c r="E1342" s="1" t="s">
        <v>12</v>
      </c>
      <c r="F1342" s="3" t="s">
        <v>55</v>
      </c>
      <c r="G1342" s="1" t="s">
        <v>2971</v>
      </c>
      <c r="H1342" s="32" t="str">
        <f>_xlfn.XLOOKUP(B1342,[2]CALCULATION!$B:$B,[2]CALCULATION!$H:$H,"")</f>
        <v>HUAWEI</v>
      </c>
      <c r="I1342" s="28">
        <v>0</v>
      </c>
      <c r="J1342" s="28">
        <v>0</v>
      </c>
      <c r="K1342" s="28">
        <v>0</v>
      </c>
      <c r="L1342" s="28">
        <v>0</v>
      </c>
      <c r="M1342" s="28">
        <v>0</v>
      </c>
      <c r="N1342" s="28">
        <v>0</v>
      </c>
      <c r="O1342" s="28">
        <v>0</v>
      </c>
      <c r="P1342" s="28">
        <v>0</v>
      </c>
      <c r="Q1342" s="28">
        <v>0</v>
      </c>
      <c r="R1342" s="28">
        <v>0</v>
      </c>
      <c r="S1342" s="94">
        <v>0</v>
      </c>
      <c r="T1342" s="94">
        <f>_xlfn.XLOOKUP(B1342,'[3]Nur des jours'!$B:$B,'[3]Nur des jours'!$U:$U,"")</f>
        <v>0</v>
      </c>
      <c r="U1342" s="94">
        <v>0</v>
      </c>
      <c r="V1342" s="94">
        <v>0</v>
      </c>
      <c r="W1342" s="94">
        <v>1.6479612365273816E-2</v>
      </c>
      <c r="X1342" s="94">
        <v>3.6026858201139732E-2</v>
      </c>
      <c r="Y1342" s="94">
        <v>0</v>
      </c>
      <c r="Z1342" s="94">
        <v>0</v>
      </c>
      <c r="AA1342" s="94">
        <v>0</v>
      </c>
      <c r="AB1342" s="94">
        <v>0</v>
      </c>
      <c r="AC1342" s="94">
        <f>_xlfn.XLOOKUP(B1342,'[3]Nur des jours'!$B:$B,'[3]Nur des jours'!$N:$N,"")</f>
        <v>0</v>
      </c>
      <c r="AD1342" s="94">
        <v>0</v>
      </c>
      <c r="AE1342" s="94">
        <v>0</v>
      </c>
      <c r="AF1342" s="94">
        <v>0</v>
      </c>
      <c r="AG1342" s="94">
        <v>0</v>
      </c>
      <c r="AH1342" s="94">
        <v>0</v>
      </c>
      <c r="AI1342" s="49" t="s">
        <v>6659</v>
      </c>
      <c r="AJ1342" s="49"/>
      <c r="AK1342" s="48" t="str" cm="1">
        <f t="array" ref="AK1342">IFERROR(_xlfn.IFS(
AM1342="MPR ISSUE","PDH",
AM1342="BSS Hardware Issue","BSS",
AM1342="Sites strategiques, MLL, Pylone, etc.","ENVTECH",
AM1342="AKTIVCO DEFAUT GE &amp; POWER Cabinet","AKTIVCO",
AM1342="AKTIVCO Coupure ENEO &amp; Baisse de tension","AKTIVCO GRID ONLY",
AM1342="Coupure ENEO &amp; Baisse de tension","IHS GRID ONLY",
AM1342="Defaut GE &amp; POWER Cabinet","IHS",
AM1342="Sharing","Partners",
AM1342="Sites strategiques &amp; DataCenter","SST &amp; DC",
AM1342="Exclu","Exclu",
AM1342="SAT","SAT",
AM1342="SPARE-ISSUE","SPARE-ISSUE",
AM1342="Fiber CAmtel","TRANS_FO_CAMTEL",
AM1342="Fiber AOF","Fiber AOF",
AM1342="Projet OCM (HUAWEI)","TRAVAUX-HUAWEI",
AM1342="Projet OCM (NOKIA)","TRAVAUX-NOKIA",
AM1342="ACCESS-ISSUE","ACCESS-ISSUE",
AM1342="Projet OCM (ZTE, NOKIA, autres projets)","TRAVAUX OCM",
AM1342="No root CAuse","No root cause",
AM1342="ODU HS","PDH",
AM1342="IP &amp; VLAN","PDH",
AM1342="Warehouse HUAWEI","SPARE-ISSUE",
AM1342="SPARE-HS","SPARE-ISSUE",
AM1342="Power Telco","BSS",AM1342="no impacts","no impacts"
),"")</f>
        <v>no impacts</v>
      </c>
      <c r="AL1342" s="48" t="str" cm="1">
        <f t="array" ref="AL1342">IFERROR(_xlfn.IFS(
AM1342="MPR ISSUE","TX ISSUE",
AM1342="BSS Hardware Issue","RAN ISSUE",
AM1342="Sites strategiques, MLL, Pylone, etc.","ENVTECH",
AM1342="AKTIVCO DEFAUT GE &amp; POWER Cabinet","POWER ISSUE",
AM1342="AKTIVCO Coupure ENEO &amp; Baisse de tension","POWER ISSUE",
AM1342="Coupure ENEO &amp; Baisse de tension","POWER ISSUE",
AM1342="Defaut GE &amp; POWER Cabinet","POWER ISSUE",
AM1342="Sharing","POWER ISSUE",
AM1342="Sites strategiques &amp; DataCenter","POWER ISSUE",
AM1342="Exclu","Exclu",
AM1342="SAT","TX ISSUE",
AM1342="SPARE-ISSUE","SPARE-ISSUE",
AM1342="Fiber CAmtel","TX ISSUE",
AM1342="Fiber AOF","TX ISSUE",
AM1342="Projet OCM (HUAWEI)","TRAVAUX-HUAWEI",
AM1342="Projet OCM (NOKIA)","TRAVAUX -NOKIA",
AM1342="ACCESS-ISSUE","ACCESS-ISSUE",
AM1342="Projet OCM (ZTE, NOKIA, autres projets)","TRAVAUX OCM",
AM1342="No root CAuse","No root cause",
AM1342="ODU HS","TX ISSUE",
AM1342="IP &amp; VLAN","TX ISSUE",
AM1342="Warehouse HUAWEI","SPARE-ISSUE",
AM1342="SPARE-HS","SPARE-ISSUE",
AM1342="Power Telco","RAN ISSUE",AM1342="no impacts","no impacts"
),"")</f>
        <v>no impacts</v>
      </c>
      <c r="AM1342" s="67" t="s">
        <v>5605</v>
      </c>
      <c r="AN1342" s="48" t="str" cm="1">
        <f t="array" ref="AN1342">IFERROR(_xlfn.IFS(
AM1342="MPR ISSUE","ACTIVE",
AM1342="BSS Hardware Issue","ACTIVE",
AM1342="Sites strategiques, MLL, Pylone, etc.","PASSIVE",
AM1342="AKTIVCO DEFAUT GE &amp; POWER Cabinet","PASSIVE",
AM1342="AKTIVCO Coupure ENEO &amp; Baisse de tension","PASSIVE",
AM1342="Coupure ENEO &amp; Baisse de tension","PASSIVE",
AM1342="Defaut GE &amp; POWER Cabinet","PASSIVE",
AM1342="Sharing","PASSIVE",
AM1342="Sites strategiques &amp; DataCenter","PASSIVE",
AM1342="Exclu","Exclu",
AM1342="SAT","ACTIVE",
AM1342="SPARE-ISSUE","SPARE-ISSUE",
AM1342="Fiber CAmtel","ACTIVE",
AM1342="Fiber AOF","ACTIVE",
AM1342="Projet OCM (HUAWEI)","PLANNED WORKS",
AM1342="Projet OCM (NOKIA)","PLANNED WORKS",
AM1342="ACCESS-ISSUE","ACCESS-ISSUE",
AM1342="Projet OCM (ZTE, NOKIA, autres projets)","PLANNED WORKS",
AM1342="No root CAuse","No root cause",
AM1342="ODU HS","ACTIVE",
AM1342="IP &amp; VLAN","ACTIVE",
AM1342="Warehouse HUAWEI","SPARE-ISSUE",
AM1342="SPARE-HS","SPARE-ISSUE",
AM1342="Power Telco","ACTIVE", AM1342="no impacts","no impacts"
),"")</f>
        <v>no impacts</v>
      </c>
      <c r="AO1342" s="93" t="s">
        <v>5537</v>
      </c>
      <c r="AP1342" s="101" t="str">
        <f t="shared" si="40"/>
        <v>EXN_014</v>
      </c>
      <c r="AR1342" s="17" t="s">
        <v>5537</v>
      </c>
      <c r="AS1342" s="7" t="s">
        <v>5537</v>
      </c>
      <c r="AT1342" s="6"/>
      <c r="AU1342" s="7"/>
      <c r="AV1342" s="3" t="s">
        <v>5537</v>
      </c>
      <c r="AW1342" s="18" t="s">
        <v>5537</v>
      </c>
      <c r="AX1342" s="18" t="s">
        <v>5537</v>
      </c>
      <c r="AY1342" s="18" t="s">
        <v>5537</v>
      </c>
      <c r="AZ1342" s="18" t="s">
        <v>5537</v>
      </c>
      <c r="BA1342" s="18" t="s">
        <v>5537</v>
      </c>
      <c r="BB1342" s="18" t="s">
        <v>5537</v>
      </c>
      <c r="BC1342" s="18" t="s">
        <v>5537</v>
      </c>
      <c r="BD1342" s="18" t="s">
        <v>5537</v>
      </c>
      <c r="BE1342" s="18" t="s">
        <v>5537</v>
      </c>
      <c r="BF1342" s="18" t="s">
        <v>5537</v>
      </c>
      <c r="BG1342" s="18" t="s">
        <v>5537</v>
      </c>
      <c r="BH1342" s="18" t="s">
        <v>5537</v>
      </c>
      <c r="BI1342" s="9" t="s">
        <v>5537</v>
      </c>
      <c r="BJ1342" s="14"/>
      <c r="BK1342" s="14" t="s">
        <v>5537</v>
      </c>
      <c r="BL1342" s="14" t="str">
        <f>_xlfn.XLOOKUP(B1342,'[4]cell downs 18042026 17h'!$B:$B,'[4]cell downs 18042026 17h'!$B:$B,"")</f>
        <v/>
      </c>
      <c r="BM1342" s="14" t="str">
        <f>_xlfn.XLOOKUP(B1342,'[5]Cells Huawei 19042026 15h'!$B:$B,'[5]Cells Huawei 19042026 15h'!$B:$B,"")</f>
        <v/>
      </c>
      <c r="BN1342" s="9" t="str">
        <f>_xlfn.XLOOKUP(B1342,'[6]cells down 19042026 9H40'!$B:$B,'[6]cells down 19042026 9H40'!$B:$B,"")</f>
        <v/>
      </c>
      <c r="BO1342" s="9" t="s">
        <v>3113</v>
      </c>
      <c r="BP1342" s="9" t="s">
        <v>5537</v>
      </c>
      <c r="BQ1342" s="115"/>
    </row>
    <row r="1343" spans="1:69" s="9" customFormat="1" x14ac:dyDescent="0.3">
      <c r="A1343" s="1" t="s">
        <v>4338</v>
      </c>
      <c r="B1343" s="8" t="s">
        <v>5206</v>
      </c>
      <c r="C1343" s="3" t="str">
        <f>_xlfn.XLOOKUP(B1343,'[1]daily break down'!$D:$D,'[1]daily break down'!$E:$E,"")</f>
        <v>SUD-OUEST</v>
      </c>
      <c r="D1343" s="1" t="s">
        <v>11</v>
      </c>
      <c r="E1343" s="1" t="s">
        <v>12</v>
      </c>
      <c r="F1343" s="3" t="s">
        <v>13</v>
      </c>
      <c r="G1343" s="1" t="s">
        <v>4338</v>
      </c>
      <c r="H1343" s="32" t="str">
        <f>_xlfn.XLOOKUP(B1343,[2]CALCULATION!$B:$B,[2]CALCULATION!$H:$H,"")</f>
        <v>HUAWEI</v>
      </c>
      <c r="I1343" s="28">
        <v>0</v>
      </c>
      <c r="J1343" s="28">
        <v>0</v>
      </c>
      <c r="K1343" s="28">
        <v>0</v>
      </c>
      <c r="L1343" s="28">
        <v>0</v>
      </c>
      <c r="M1343" s="28">
        <v>0</v>
      </c>
      <c r="N1343" s="28">
        <v>0</v>
      </c>
      <c r="O1343" s="28">
        <v>0</v>
      </c>
      <c r="P1343" s="28">
        <v>0</v>
      </c>
      <c r="Q1343" s="28">
        <v>0</v>
      </c>
      <c r="R1343" s="28">
        <v>0</v>
      </c>
      <c r="S1343" s="94">
        <v>0</v>
      </c>
      <c r="T1343" s="94">
        <f>_xlfn.XLOOKUP(B1343,'[3]Nur des jours'!$B:$B,'[3]Nur des jours'!$U:$U,"")</f>
        <v>0</v>
      </c>
      <c r="U1343" s="94">
        <v>0</v>
      </c>
      <c r="V1343" s="94">
        <v>0.52930945430367571</v>
      </c>
      <c r="W1343" s="94">
        <v>0</v>
      </c>
      <c r="X1343" s="94">
        <v>3.5955517887870152E-2</v>
      </c>
      <c r="Y1343" s="94">
        <v>0</v>
      </c>
      <c r="Z1343" s="94">
        <v>0</v>
      </c>
      <c r="AA1343" s="94">
        <v>0</v>
      </c>
      <c r="AB1343" s="94">
        <v>0</v>
      </c>
      <c r="AC1343" s="94">
        <f>_xlfn.XLOOKUP(B1343,'[3]Nur des jours'!$B:$B,'[3]Nur des jours'!$N:$N,"")</f>
        <v>0</v>
      </c>
      <c r="AD1343" s="94">
        <v>0</v>
      </c>
      <c r="AE1343" s="94">
        <v>0</v>
      </c>
      <c r="AF1343" s="94">
        <v>0</v>
      </c>
      <c r="AG1343" s="94">
        <v>0</v>
      </c>
      <c r="AH1343" s="94">
        <v>0</v>
      </c>
      <c r="AI1343" s="49" t="s">
        <v>5559</v>
      </c>
      <c r="AJ1343" s="49"/>
      <c r="AK1343" s="48" t="str" cm="1">
        <f t="array" ref="AK1343">IFERROR(_xlfn.IFS(
AM1343="MPR ISSUE","PDH",
AM1343="BSS Hardware Issue","BSS",
AM1343="Sites strategiques, MLL, Pylone, etc.","ENVTECH",
AM1343="AKTIVCO DEFAUT GE &amp; POWER Cabinet","AKTIVCO",
AM1343="AKTIVCO Coupure ENEO &amp; Baisse de tension","AKTIVCO GRID ONLY",
AM1343="Coupure ENEO &amp; Baisse de tension","IHS GRID ONLY",
AM1343="Defaut GE &amp; POWER Cabinet","IHS",
AM1343="Sharing","Partners",
AM1343="Sites strategiques &amp; DataCenter","SST &amp; DC",
AM1343="Exclu","Exclu",
AM1343="SAT","SAT",
AM1343="SPARE-ISSUE","SPARE-ISSUE",
AM1343="Fiber CAmtel","TRANS_FO_CAMTEL",
AM1343="Fiber AOF","Fiber AOF",
AM1343="Projet OCM (HUAWEI)","TRAVAUX-HUAWEI",
AM1343="Projet OCM (NOKIA)","TRAVAUX-NOKIA",
AM1343="ACCESS-ISSUE","ACCESS-ISSUE",
AM1343="Projet OCM (ZTE, NOKIA, autres projets)","TRAVAUX OCM",
AM1343="No root CAuse","No root cause",
AM1343="ODU HS","PDH",
AM1343="IP &amp; VLAN","PDH",
AM1343="Warehouse HUAWEI","SPARE-ISSUE",
AM1343="SPARE-HS","SPARE-ISSUE",
AM1343="Power Telco","BSS",AM1343="no impacts","no impacts"
),"")</f>
        <v>no impacts</v>
      </c>
      <c r="AL1343" s="48" t="str" cm="1">
        <f t="array" ref="AL1343">IFERROR(_xlfn.IFS(
AM1343="MPR ISSUE","TX ISSUE",
AM1343="BSS Hardware Issue","RAN ISSUE",
AM1343="Sites strategiques, MLL, Pylone, etc.","ENVTECH",
AM1343="AKTIVCO DEFAUT GE &amp; POWER Cabinet","POWER ISSUE",
AM1343="AKTIVCO Coupure ENEO &amp; Baisse de tension","POWER ISSUE",
AM1343="Coupure ENEO &amp; Baisse de tension","POWER ISSUE",
AM1343="Defaut GE &amp; POWER Cabinet","POWER ISSUE",
AM1343="Sharing","POWER ISSUE",
AM1343="Sites strategiques &amp; DataCenter","POWER ISSUE",
AM1343="Exclu","Exclu",
AM1343="SAT","TX ISSUE",
AM1343="SPARE-ISSUE","SPARE-ISSUE",
AM1343="Fiber CAmtel","TX ISSUE",
AM1343="Fiber AOF","TX ISSUE",
AM1343="Projet OCM (HUAWEI)","TRAVAUX-HUAWEI",
AM1343="Projet OCM (NOKIA)","TRAVAUX -NOKIA",
AM1343="ACCESS-ISSUE","ACCESS-ISSUE",
AM1343="Projet OCM (ZTE, NOKIA, autres projets)","TRAVAUX OCM",
AM1343="No root CAuse","No root cause",
AM1343="ODU HS","TX ISSUE",
AM1343="IP &amp; VLAN","TX ISSUE",
AM1343="Warehouse HUAWEI","SPARE-ISSUE",
AM1343="SPARE-HS","SPARE-ISSUE",
AM1343="Power Telco","RAN ISSUE",AM1343="no impacts","no impacts"
),"")</f>
        <v>no impacts</v>
      </c>
      <c r="AM1343" s="67" t="s">
        <v>5605</v>
      </c>
      <c r="AN1343" s="48" t="str" cm="1">
        <f t="array" ref="AN1343">IFERROR(_xlfn.IFS(
AM1343="MPR ISSUE","ACTIVE",
AM1343="BSS Hardware Issue","ACTIVE",
AM1343="Sites strategiques, MLL, Pylone, etc.","PASSIVE",
AM1343="AKTIVCO DEFAUT GE &amp; POWER Cabinet","PASSIVE",
AM1343="AKTIVCO Coupure ENEO &amp; Baisse de tension","PASSIVE",
AM1343="Coupure ENEO &amp; Baisse de tension","PASSIVE",
AM1343="Defaut GE &amp; POWER Cabinet","PASSIVE",
AM1343="Sharing","PASSIVE",
AM1343="Sites strategiques &amp; DataCenter","PASSIVE",
AM1343="Exclu","Exclu",
AM1343="SAT","ACTIVE",
AM1343="SPARE-ISSUE","SPARE-ISSUE",
AM1343="Fiber CAmtel","ACTIVE",
AM1343="Fiber AOF","ACTIVE",
AM1343="Projet OCM (HUAWEI)","PLANNED WORKS",
AM1343="Projet OCM (NOKIA)","PLANNED WORKS",
AM1343="ACCESS-ISSUE","ACCESS-ISSUE",
AM1343="Projet OCM (ZTE, NOKIA, autres projets)","PLANNED WORKS",
AM1343="No root CAuse","No root cause",
AM1343="ODU HS","ACTIVE",
AM1343="IP &amp; VLAN","ACTIVE",
AM1343="Warehouse HUAWEI","SPARE-ISSUE",
AM1343="SPARE-HS","SPARE-ISSUE",
AM1343="Power Telco","ACTIVE", AM1343="no impacts","no impacts"
),"")</f>
        <v>no impacts</v>
      </c>
      <c r="AO1343" s="93" t="s">
        <v>5537</v>
      </c>
      <c r="AP1343" s="101" t="str">
        <f t="shared" si="40"/>
        <v>SUO_012</v>
      </c>
      <c r="AR1343" s="17" t="s">
        <v>5537</v>
      </c>
      <c r="AS1343" s="7" t="s">
        <v>5537</v>
      </c>
      <c r="AT1343" s="6"/>
      <c r="AU1343" s="7"/>
      <c r="AV1343" s="3" t="s">
        <v>5537</v>
      </c>
      <c r="AW1343" s="18" t="s">
        <v>5537</v>
      </c>
      <c r="AX1343" s="18" t="s">
        <v>5537</v>
      </c>
      <c r="AY1343" s="18" t="s">
        <v>5537</v>
      </c>
      <c r="AZ1343" s="18" t="s">
        <v>5537</v>
      </c>
      <c r="BA1343" s="18" t="s">
        <v>5537</v>
      </c>
      <c r="BB1343" s="18" t="s">
        <v>5537</v>
      </c>
      <c r="BC1343" s="18" t="s">
        <v>5537</v>
      </c>
      <c r="BD1343" s="18" t="s">
        <v>5537</v>
      </c>
      <c r="BE1343" s="18" t="s">
        <v>5537</v>
      </c>
      <c r="BF1343" s="18" t="s">
        <v>5537</v>
      </c>
      <c r="BG1343" s="18" t="s">
        <v>5537</v>
      </c>
      <c r="BH1343" s="18" t="s">
        <v>5537</v>
      </c>
      <c r="BI1343" s="9" t="s">
        <v>5537</v>
      </c>
      <c r="BJ1343" s="14"/>
      <c r="BK1343" s="14" t="s">
        <v>5537</v>
      </c>
      <c r="BL1343" s="14" t="str">
        <f>_xlfn.XLOOKUP(B1343,'[4]cell downs 18042026 17h'!$B:$B,'[4]cell downs 18042026 17h'!$B:$B,"")</f>
        <v/>
      </c>
      <c r="BM1343" s="14" t="str">
        <f>_xlfn.XLOOKUP(B1343,'[5]Cells Huawei 19042026 15h'!$B:$B,'[5]Cells Huawei 19042026 15h'!$B:$B,"")</f>
        <v/>
      </c>
      <c r="BN1343" s="9" t="str">
        <f>_xlfn.XLOOKUP(B1343,'[6]cells down 19042026 9H40'!$B:$B,'[6]cells down 19042026 9H40'!$B:$B,"")</f>
        <v/>
      </c>
      <c r="BO1343" s="9" t="s">
        <v>5206</v>
      </c>
      <c r="BP1343" s="9" t="s">
        <v>12</v>
      </c>
      <c r="BQ1343" s="115"/>
    </row>
    <row r="1344" spans="1:69" s="9" customFormat="1" x14ac:dyDescent="0.3">
      <c r="A1344" s="1" t="s">
        <v>3259</v>
      </c>
      <c r="B1344" s="8" t="s">
        <v>3260</v>
      </c>
      <c r="C1344" s="3" t="str">
        <f>_xlfn.XLOOKUP(B1344,'[1]daily break down'!$D:$D,'[1]daily break down'!$E:$E,"")</f>
        <v>Yaounde</v>
      </c>
      <c r="D1344" s="1" t="s">
        <v>11</v>
      </c>
      <c r="E1344" s="1" t="s">
        <v>12</v>
      </c>
      <c r="F1344" s="3" t="s">
        <v>37</v>
      </c>
      <c r="G1344" s="1" t="s">
        <v>38</v>
      </c>
      <c r="H1344" s="34" t="str">
        <f>_xlfn.XLOOKUP(B1344,[2]CALCULATION!$B:$B,[2]CALCULATION!$H:$H,"")</f>
        <v>ZTE</v>
      </c>
      <c r="I1344" s="28">
        <v>0</v>
      </c>
      <c r="J1344" s="28">
        <v>0</v>
      </c>
      <c r="K1344" s="28">
        <v>0</v>
      </c>
      <c r="L1344" s="28">
        <v>0</v>
      </c>
      <c r="M1344" s="28">
        <v>0</v>
      </c>
      <c r="N1344" s="28">
        <v>0</v>
      </c>
      <c r="O1344" s="28">
        <v>0</v>
      </c>
      <c r="P1344" s="28">
        <v>0</v>
      </c>
      <c r="Q1344" s="28">
        <v>0</v>
      </c>
      <c r="R1344" s="28">
        <v>0</v>
      </c>
      <c r="S1344" s="94">
        <v>0</v>
      </c>
      <c r="T1344" s="94">
        <f>_xlfn.XLOOKUP(B1344,'[3]Nur des jours'!$B:$B,'[3]Nur des jours'!$U:$U,"")</f>
        <v>46.838268656205315</v>
      </c>
      <c r="U1344" s="94">
        <v>8.8723450702416713</v>
      </c>
      <c r="V1344" s="94">
        <v>13.868556899607057</v>
      </c>
      <c r="W1344" s="94">
        <v>46.838268656205315</v>
      </c>
      <c r="X1344" s="94">
        <v>3.1300562447029959E-2</v>
      </c>
      <c r="Y1344" s="94">
        <v>0</v>
      </c>
      <c r="Z1344" s="94">
        <v>0</v>
      </c>
      <c r="AA1344" s="94">
        <v>0</v>
      </c>
      <c r="AB1344" s="94">
        <v>0</v>
      </c>
      <c r="AC1344" s="94">
        <f>_xlfn.XLOOKUP(B1344,'[3]Nur des jours'!$B:$B,'[3]Nur des jours'!$N:$N,"")</f>
        <v>0</v>
      </c>
      <c r="AD1344" s="94">
        <v>0</v>
      </c>
      <c r="AE1344" s="94">
        <v>0</v>
      </c>
      <c r="AF1344" s="94">
        <v>0</v>
      </c>
      <c r="AG1344" s="94">
        <v>0</v>
      </c>
      <c r="AH1344" s="94">
        <v>0</v>
      </c>
      <c r="AI1344" s="49" t="s">
        <v>5559</v>
      </c>
      <c r="AJ1344" s="49"/>
      <c r="AK1344" s="48" t="str" cm="1">
        <f t="array" ref="AK1344">IFERROR(_xlfn.IFS(
AM1344="MPR ISSUE","PDH",
AM1344="BSS Hardware Issue","BSS",
AM1344="Sites strategiques, MLL, Pylone, etc.","ENVTECH",
AM1344="AKTIVCO DEFAUT GE &amp; POWER Cabinet","AKTIVCO",
AM1344="AKTIVCO Coupure ENEO &amp; Baisse de tension","AKTIVCO GRID ONLY",
AM1344="Coupure ENEO &amp; Baisse de tension","IHS GRID ONLY",
AM1344="Defaut GE &amp; POWER Cabinet","IHS",
AM1344="Sharing","Partners",
AM1344="Sites strategiques &amp; DataCenter","SST &amp; DC",
AM1344="Exclu","Exclu",
AM1344="SAT","SAT",
AM1344="SPARE-ISSUE","SPARE-ISSUE",
AM1344="Fiber CAmtel","TRANS_FO_CAMTEL",
AM1344="Fiber AOF","Fiber AOF",
AM1344="Projet OCM (HUAWEI)","TRAVAUX-HUAWEI",
AM1344="Projet OCM (NOKIA)","TRAVAUX-NOKIA",
AM1344="ACCESS-ISSUE","ACCESS-ISSUE",
AM1344="Projet OCM (ZTE, NOKIA, autres projets)","TRAVAUX OCM",
AM1344="No root CAuse","No root cause",
AM1344="ODU HS","PDH",
AM1344="IP &amp; VLAN","PDH",
AM1344="Warehouse HUAWEI","SPARE-ISSUE",
AM1344="SPARE-HS","SPARE-ISSUE",
AM1344="Power Telco","BSS",AM1344="no impacts","no impacts"
),"")</f>
        <v>no impacts</v>
      </c>
      <c r="AL1344" s="48" t="str" cm="1">
        <f t="array" ref="AL1344">IFERROR(_xlfn.IFS(
AM1344="MPR ISSUE","TX ISSUE",
AM1344="BSS Hardware Issue","RAN ISSUE",
AM1344="Sites strategiques, MLL, Pylone, etc.","ENVTECH",
AM1344="AKTIVCO DEFAUT GE &amp; POWER Cabinet","POWER ISSUE",
AM1344="AKTIVCO Coupure ENEO &amp; Baisse de tension","POWER ISSUE",
AM1344="Coupure ENEO &amp; Baisse de tension","POWER ISSUE",
AM1344="Defaut GE &amp; POWER Cabinet","POWER ISSUE",
AM1344="Sharing","POWER ISSUE",
AM1344="Sites strategiques &amp; DataCenter","POWER ISSUE",
AM1344="Exclu","Exclu",
AM1344="SAT","TX ISSUE",
AM1344="SPARE-ISSUE","SPARE-ISSUE",
AM1344="Fiber CAmtel","TX ISSUE",
AM1344="Fiber AOF","TX ISSUE",
AM1344="Projet OCM (HUAWEI)","TRAVAUX-HUAWEI",
AM1344="Projet OCM (NOKIA)","TRAVAUX -NOKIA",
AM1344="ACCESS-ISSUE","ACCESS-ISSUE",
AM1344="Projet OCM (ZTE, NOKIA, autres projets)","TRAVAUX OCM",
AM1344="No root CAuse","No root cause",
AM1344="ODU HS","TX ISSUE",
AM1344="IP &amp; VLAN","TX ISSUE",
AM1344="Warehouse HUAWEI","SPARE-ISSUE",
AM1344="SPARE-HS","SPARE-ISSUE",
AM1344="Power Telco","RAN ISSUE",AM1344="no impacts","no impacts"
),"")</f>
        <v>no impacts</v>
      </c>
      <c r="AM1344" s="67" t="s">
        <v>5605</v>
      </c>
      <c r="AN1344" s="48" t="str" cm="1">
        <f t="array" ref="AN1344">IFERROR(_xlfn.IFS(
AM1344="MPR ISSUE","ACTIVE",
AM1344="BSS Hardware Issue","ACTIVE",
AM1344="Sites strategiques, MLL, Pylone, etc.","PASSIVE",
AM1344="AKTIVCO DEFAUT GE &amp; POWER Cabinet","PASSIVE",
AM1344="AKTIVCO Coupure ENEO &amp; Baisse de tension","PASSIVE",
AM1344="Coupure ENEO &amp; Baisse de tension","PASSIVE",
AM1344="Defaut GE &amp; POWER Cabinet","PASSIVE",
AM1344="Sharing","PASSIVE",
AM1344="Sites strategiques &amp; DataCenter","PASSIVE",
AM1344="Exclu","Exclu",
AM1344="SAT","ACTIVE",
AM1344="SPARE-ISSUE","SPARE-ISSUE",
AM1344="Fiber CAmtel","ACTIVE",
AM1344="Fiber AOF","ACTIVE",
AM1344="Projet OCM (HUAWEI)","PLANNED WORKS",
AM1344="Projet OCM (NOKIA)","PLANNED WORKS",
AM1344="ACCESS-ISSUE","ACCESS-ISSUE",
AM1344="Projet OCM (ZTE, NOKIA, autres projets)","PLANNED WORKS",
AM1344="No root CAuse","No root cause",
AM1344="ODU HS","ACTIVE",
AM1344="IP &amp; VLAN","ACTIVE",
AM1344="Warehouse HUAWEI","SPARE-ISSUE",
AM1344="SPARE-HS","SPARE-ISSUE",
AM1344="Power Telco","ACTIVE", AM1344="no impacts","no impacts"
),"")</f>
        <v>no impacts</v>
      </c>
      <c r="AO1344" s="93" t="s">
        <v>5537</v>
      </c>
      <c r="AP1344" s="101" t="str">
        <f t="shared" si="40"/>
        <v>CTR_524</v>
      </c>
      <c r="AR1344" s="17" t="s">
        <v>5537</v>
      </c>
      <c r="AS1344" s="7" t="s">
        <v>5537</v>
      </c>
      <c r="AT1344" s="6"/>
      <c r="AU1344" s="7"/>
      <c r="AV1344" s="3" t="s">
        <v>5537</v>
      </c>
      <c r="AW1344" s="18" t="s">
        <v>5537</v>
      </c>
      <c r="AX1344" s="18" t="s">
        <v>5537</v>
      </c>
      <c r="AY1344" s="18" t="s">
        <v>5537</v>
      </c>
      <c r="AZ1344" s="18" t="s">
        <v>5537</v>
      </c>
      <c r="BA1344" s="18" t="s">
        <v>5537</v>
      </c>
      <c r="BB1344" s="18" t="s">
        <v>5537</v>
      </c>
      <c r="BC1344" s="18" t="s">
        <v>5537</v>
      </c>
      <c r="BD1344" s="18" t="s">
        <v>5537</v>
      </c>
      <c r="BE1344" s="18" t="s">
        <v>5537</v>
      </c>
      <c r="BF1344" s="18" t="s">
        <v>5537</v>
      </c>
      <c r="BG1344" s="18" t="s">
        <v>5537</v>
      </c>
      <c r="BH1344" s="18" t="s">
        <v>5537</v>
      </c>
      <c r="BI1344" s="9" t="s">
        <v>5537</v>
      </c>
      <c r="BJ1344" s="14"/>
      <c r="BK1344" s="14" t="s">
        <v>5537</v>
      </c>
      <c r="BL1344" s="14" t="str">
        <f>_xlfn.XLOOKUP(B1344,'[4]cell downs 18042026 17h'!$B:$B,'[4]cell downs 18042026 17h'!$B:$B,"")</f>
        <v/>
      </c>
      <c r="BM1344" s="14" t="str">
        <f>_xlfn.XLOOKUP(B1344,'[5]Cells Huawei 19042026 15h'!$B:$B,'[5]Cells Huawei 19042026 15h'!$B:$B,"")</f>
        <v/>
      </c>
      <c r="BN1344" s="9" t="str">
        <f>_xlfn.XLOOKUP(B1344,'[6]cells down 19042026 9H40'!$B:$B,'[6]cells down 19042026 9H40'!$B:$B,"")</f>
        <v/>
      </c>
      <c r="BO1344" s="9" t="s">
        <v>3260</v>
      </c>
      <c r="BP1344" s="9" t="s">
        <v>12</v>
      </c>
      <c r="BQ1344" s="115"/>
    </row>
    <row r="1345" spans="1:69" s="9" customFormat="1" x14ac:dyDescent="0.3">
      <c r="A1345" s="1" t="s">
        <v>4741</v>
      </c>
      <c r="B1345" s="8" t="s">
        <v>4742</v>
      </c>
      <c r="C1345" s="3" t="str">
        <f>_xlfn.XLOOKUP(B1345,'[1]daily break down'!$D:$D,'[1]daily break down'!$E:$E,"")</f>
        <v>SUD-OUEST</v>
      </c>
      <c r="D1345" s="1" t="s">
        <v>11</v>
      </c>
      <c r="E1345" s="1"/>
      <c r="F1345" s="3" t="s">
        <v>13</v>
      </c>
      <c r="G1345" s="1" t="s">
        <v>63</v>
      </c>
      <c r="H1345" s="32" t="str">
        <f>_xlfn.XLOOKUP(B1345,[2]CALCULATION!$B:$B,[2]CALCULATION!$H:$H,"")</f>
        <v>Huawei</v>
      </c>
      <c r="I1345" s="28">
        <v>0</v>
      </c>
      <c r="J1345" s="28">
        <v>0</v>
      </c>
      <c r="K1345" s="28">
        <v>0</v>
      </c>
      <c r="L1345" s="28">
        <v>0</v>
      </c>
      <c r="M1345" s="28">
        <v>0</v>
      </c>
      <c r="N1345" s="28">
        <v>0</v>
      </c>
      <c r="O1345" s="28">
        <v>12.857521979950519</v>
      </c>
      <c r="P1345" s="28">
        <v>13.868556899607057</v>
      </c>
      <c r="Q1345" s="28">
        <v>13.868556899607057</v>
      </c>
      <c r="R1345" s="28">
        <v>13.868289373432297</v>
      </c>
      <c r="S1345" s="94">
        <v>13.868556899607057</v>
      </c>
      <c r="T1345" s="94">
        <f>_xlfn.XLOOKUP(B1345,'[3]Nur des jours'!$B:$B,'[3]Nur des jours'!$U:$U,"")</f>
        <v>0</v>
      </c>
      <c r="U1345" s="94">
        <v>26.617784284014352</v>
      </c>
      <c r="V1345" s="94">
        <v>0</v>
      </c>
      <c r="W1345" s="94">
        <v>0</v>
      </c>
      <c r="X1345" s="94">
        <v>2.8143753584850738E-2</v>
      </c>
      <c r="Y1345" s="94">
        <v>0</v>
      </c>
      <c r="Z1345" s="94">
        <v>0</v>
      </c>
      <c r="AA1345" s="94">
        <v>0</v>
      </c>
      <c r="AB1345" s="94">
        <v>0</v>
      </c>
      <c r="AC1345" s="94">
        <f>_xlfn.XLOOKUP(B1345,'[3]Nur des jours'!$B:$B,'[3]Nur des jours'!$N:$N,"")</f>
        <v>0</v>
      </c>
      <c r="AD1345" s="94">
        <v>0</v>
      </c>
      <c r="AE1345" s="94">
        <v>0</v>
      </c>
      <c r="AF1345" s="94">
        <v>0</v>
      </c>
      <c r="AG1345" s="94">
        <v>0</v>
      </c>
      <c r="AH1345" s="94">
        <v>0</v>
      </c>
      <c r="AI1345" s="49" t="s">
        <v>5559</v>
      </c>
      <c r="AJ1345" s="49"/>
      <c r="AK1345" s="48" t="str" cm="1">
        <f t="array" ref="AK1345">IFERROR(_xlfn.IFS(
AM1345="MPR ISSUE","PDH",
AM1345="BSS Hardware Issue","BSS",
AM1345="Sites strategiques, MLL, Pylone, etc.","ENVTECH",
AM1345="AKTIVCO DEFAUT GE &amp; POWER Cabinet","AKTIVCO",
AM1345="AKTIVCO Coupure ENEO &amp; Baisse de tension","AKTIVCO GRID ONLY",
AM1345="Coupure ENEO &amp; Baisse de tension","IHS GRID ONLY",
AM1345="Defaut GE &amp; POWER Cabinet","IHS",
AM1345="Sharing","Partners",
AM1345="Sites strategiques &amp; DataCenter","SST &amp; DC",
AM1345="Exclu","Exclu",
AM1345="SAT","SAT",
AM1345="SPARE-ISSUE","SPARE-ISSUE",
AM1345="Fiber CAmtel","TRANS_FO_CAMTEL",
AM1345="Fiber AOF","Fiber AOF",
AM1345="Projet OCM (HUAWEI)","TRAVAUX-HUAWEI",
AM1345="Projet OCM (NOKIA)","TRAVAUX-NOKIA",
AM1345="ACCESS-ISSUE","ACCESS-ISSUE",
AM1345="Projet OCM (ZTE, NOKIA, autres projets)","TRAVAUX OCM",
AM1345="No root CAuse","No root cause",
AM1345="ODU HS","PDH",
AM1345="IP &amp; VLAN","PDH",
AM1345="Warehouse HUAWEI","SPARE-ISSUE",
AM1345="SPARE-HS","SPARE-ISSUE",
AM1345="Power Telco","BSS",AM1345="no impacts","no impacts"
),"")</f>
        <v>no impacts</v>
      </c>
      <c r="AL1345" s="48" t="str" cm="1">
        <f t="array" ref="AL1345">IFERROR(_xlfn.IFS(
AM1345="MPR ISSUE","TX ISSUE",
AM1345="BSS Hardware Issue","RAN ISSUE",
AM1345="Sites strategiques, MLL, Pylone, etc.","ENVTECH",
AM1345="AKTIVCO DEFAUT GE &amp; POWER Cabinet","POWER ISSUE",
AM1345="AKTIVCO Coupure ENEO &amp; Baisse de tension","POWER ISSUE",
AM1345="Coupure ENEO &amp; Baisse de tension","POWER ISSUE",
AM1345="Defaut GE &amp; POWER Cabinet","POWER ISSUE",
AM1345="Sharing","POWER ISSUE",
AM1345="Sites strategiques &amp; DataCenter","POWER ISSUE",
AM1345="Exclu","Exclu",
AM1345="SAT","TX ISSUE",
AM1345="SPARE-ISSUE","SPARE-ISSUE",
AM1345="Fiber CAmtel","TX ISSUE",
AM1345="Fiber AOF","TX ISSUE",
AM1345="Projet OCM (HUAWEI)","TRAVAUX-HUAWEI",
AM1345="Projet OCM (NOKIA)","TRAVAUX -NOKIA",
AM1345="ACCESS-ISSUE","ACCESS-ISSUE",
AM1345="Projet OCM (ZTE, NOKIA, autres projets)","TRAVAUX OCM",
AM1345="No root CAuse","No root cause",
AM1345="ODU HS","TX ISSUE",
AM1345="IP &amp; VLAN","TX ISSUE",
AM1345="Warehouse HUAWEI","SPARE-ISSUE",
AM1345="SPARE-HS","SPARE-ISSUE",
AM1345="Power Telco","RAN ISSUE",AM1345="no impacts","no impacts"
),"")</f>
        <v>no impacts</v>
      </c>
      <c r="AM1345" s="67" t="s">
        <v>5605</v>
      </c>
      <c r="AN1345" s="48" t="str" cm="1">
        <f t="array" ref="AN1345">IFERROR(_xlfn.IFS(
AM1345="MPR ISSUE","ACTIVE",
AM1345="BSS Hardware Issue","ACTIVE",
AM1345="Sites strategiques, MLL, Pylone, etc.","PASSIVE",
AM1345="AKTIVCO DEFAUT GE &amp; POWER Cabinet","PASSIVE",
AM1345="AKTIVCO Coupure ENEO &amp; Baisse de tension","PASSIVE",
AM1345="Coupure ENEO &amp; Baisse de tension","PASSIVE",
AM1345="Defaut GE &amp; POWER Cabinet","PASSIVE",
AM1345="Sharing","PASSIVE",
AM1345="Sites strategiques &amp; DataCenter","PASSIVE",
AM1345="Exclu","Exclu",
AM1345="SAT","ACTIVE",
AM1345="SPARE-ISSUE","SPARE-ISSUE",
AM1345="Fiber CAmtel","ACTIVE",
AM1345="Fiber AOF","ACTIVE",
AM1345="Projet OCM (HUAWEI)","PLANNED WORKS",
AM1345="Projet OCM (NOKIA)","PLANNED WORKS",
AM1345="ACCESS-ISSUE","ACCESS-ISSUE",
AM1345="Projet OCM (ZTE, NOKIA, autres projets)","PLANNED WORKS",
AM1345="No root CAuse","No root cause",
AM1345="ODU HS","ACTIVE",
AM1345="IP &amp; VLAN","ACTIVE",
AM1345="Warehouse HUAWEI","SPARE-ISSUE",
AM1345="SPARE-HS","SPARE-ISSUE",
AM1345="Power Telco","ACTIVE", AM1345="no impacts","no impacts"
),"")</f>
        <v>no impacts</v>
      </c>
      <c r="AO1345" s="93" t="s">
        <v>5537</v>
      </c>
      <c r="AP1345" s="101" t="str">
        <f t="shared" si="40"/>
        <v>SUO_191</v>
      </c>
      <c r="AR1345" s="17" t="s">
        <v>5537</v>
      </c>
      <c r="AS1345" s="7" t="s">
        <v>5537</v>
      </c>
      <c r="AT1345" s="6"/>
      <c r="AU1345" s="7"/>
      <c r="AV1345" s="3" t="s">
        <v>5537</v>
      </c>
      <c r="AW1345" s="18" t="s">
        <v>5537</v>
      </c>
      <c r="AX1345" s="18" t="s">
        <v>5537</v>
      </c>
      <c r="AY1345" s="18" t="s">
        <v>5537</v>
      </c>
      <c r="AZ1345" s="18" t="s">
        <v>5537</v>
      </c>
      <c r="BA1345" s="18" t="s">
        <v>5537</v>
      </c>
      <c r="BB1345" s="18" t="s">
        <v>5537</v>
      </c>
      <c r="BC1345" s="18" t="s">
        <v>5537</v>
      </c>
      <c r="BD1345" s="18" t="s">
        <v>5537</v>
      </c>
      <c r="BE1345" s="18" t="s">
        <v>5537</v>
      </c>
      <c r="BF1345" s="18" t="s">
        <v>5537</v>
      </c>
      <c r="BG1345" s="18" t="s">
        <v>5537</v>
      </c>
      <c r="BH1345" s="18" t="s">
        <v>5537</v>
      </c>
      <c r="BI1345" s="9" t="s">
        <v>5537</v>
      </c>
      <c r="BJ1345" s="14"/>
      <c r="BK1345" s="14" t="s">
        <v>5537</v>
      </c>
      <c r="BL1345" s="14" t="str">
        <f>_xlfn.XLOOKUP(B1345,'[4]cell downs 18042026 17h'!$B:$B,'[4]cell downs 18042026 17h'!$B:$B,"")</f>
        <v/>
      </c>
      <c r="BM1345" s="14" t="str">
        <f>_xlfn.XLOOKUP(B1345,'[5]Cells Huawei 19042026 15h'!$B:$B,'[5]Cells Huawei 19042026 15h'!$B:$B,"")</f>
        <v/>
      </c>
      <c r="BN1345" s="9" t="str">
        <f>_xlfn.XLOOKUP(B1345,'[6]cells down 19042026 9H40'!$B:$B,'[6]cells down 19042026 9H40'!$B:$B,"")</f>
        <v/>
      </c>
      <c r="BO1345" s="9" t="s">
        <v>5537</v>
      </c>
      <c r="BP1345" s="9" t="s">
        <v>5537</v>
      </c>
      <c r="BQ1345" s="115"/>
    </row>
    <row r="1346" spans="1:69" s="9" customFormat="1" x14ac:dyDescent="0.3">
      <c r="A1346" s="1" t="s">
        <v>3237</v>
      </c>
      <c r="B1346" s="8" t="s">
        <v>3238</v>
      </c>
      <c r="C1346" s="3" t="str">
        <f>_xlfn.XLOOKUP(B1346,'[1]daily break down'!$D:$D,'[1]daily break down'!$E:$E,"")</f>
        <v>Yaounde</v>
      </c>
      <c r="D1346" s="1" t="s">
        <v>11</v>
      </c>
      <c r="E1346" s="1" t="s">
        <v>12</v>
      </c>
      <c r="F1346" s="3" t="s">
        <v>37</v>
      </c>
      <c r="G1346" s="1" t="s">
        <v>38</v>
      </c>
      <c r="H1346" s="34" t="str">
        <f>_xlfn.XLOOKUP(B1346,[2]CALCULATION!$B:$B,[2]CALCULATION!$H:$H,"")</f>
        <v>ZTE</v>
      </c>
      <c r="I1346" s="28">
        <v>0</v>
      </c>
      <c r="J1346" s="28">
        <v>0</v>
      </c>
      <c r="K1346" s="28">
        <v>0</v>
      </c>
      <c r="L1346" s="28">
        <v>0</v>
      </c>
      <c r="M1346" s="28">
        <v>0</v>
      </c>
      <c r="N1346" s="28">
        <v>0</v>
      </c>
      <c r="O1346" s="28">
        <v>0</v>
      </c>
      <c r="P1346" s="28">
        <v>0</v>
      </c>
      <c r="Q1346" s="28">
        <v>0</v>
      </c>
      <c r="R1346" s="28">
        <v>0</v>
      </c>
      <c r="S1346" s="94">
        <v>0</v>
      </c>
      <c r="T1346" s="94">
        <f>_xlfn.XLOOKUP(B1346,'[3]Nur des jours'!$B:$B,'[3]Nur des jours'!$U:$U,"")</f>
        <v>0</v>
      </c>
      <c r="U1346" s="94">
        <v>0</v>
      </c>
      <c r="V1346" s="94">
        <v>0</v>
      </c>
      <c r="W1346" s="94">
        <v>0</v>
      </c>
      <c r="X1346" s="94">
        <v>2.6663442084506304E-2</v>
      </c>
      <c r="Y1346" s="94">
        <v>0</v>
      </c>
      <c r="Z1346" s="94">
        <v>0</v>
      </c>
      <c r="AA1346" s="94">
        <v>0</v>
      </c>
      <c r="AB1346" s="94">
        <v>0</v>
      </c>
      <c r="AC1346" s="94">
        <f>_xlfn.XLOOKUP(B1346,'[3]Nur des jours'!$B:$B,'[3]Nur des jours'!$N:$N,"")</f>
        <v>0</v>
      </c>
      <c r="AD1346" s="94">
        <v>0</v>
      </c>
      <c r="AE1346" s="94">
        <v>0</v>
      </c>
      <c r="AF1346" s="94">
        <v>0</v>
      </c>
      <c r="AG1346" s="94">
        <v>0</v>
      </c>
      <c r="AH1346" s="94">
        <v>0</v>
      </c>
      <c r="AI1346" s="49" t="s">
        <v>5559</v>
      </c>
      <c r="AJ1346" s="49"/>
      <c r="AK1346" s="48" t="str" cm="1">
        <f t="array" ref="AK1346">IFERROR(_xlfn.IFS(
AM1346="MPR ISSUE","PDH",
AM1346="BSS Hardware Issue","BSS",
AM1346="Sites strategiques, MLL, Pylone, etc.","ENVTECH",
AM1346="AKTIVCO DEFAUT GE &amp; POWER Cabinet","AKTIVCO",
AM1346="AKTIVCO Coupure ENEO &amp; Baisse de tension","AKTIVCO GRID ONLY",
AM1346="Coupure ENEO &amp; Baisse de tension","IHS GRID ONLY",
AM1346="Defaut GE &amp; POWER Cabinet","IHS",
AM1346="Sharing","Partners",
AM1346="Sites strategiques &amp; DataCenter","SST &amp; DC",
AM1346="Exclu","Exclu",
AM1346="SAT","SAT",
AM1346="SPARE-ISSUE","SPARE-ISSUE",
AM1346="Fiber CAmtel","TRANS_FO_CAMTEL",
AM1346="Fiber AOF","Fiber AOF",
AM1346="Projet OCM (HUAWEI)","TRAVAUX-HUAWEI",
AM1346="Projet OCM (NOKIA)","TRAVAUX-NOKIA",
AM1346="ACCESS-ISSUE","ACCESS-ISSUE",
AM1346="Projet OCM (ZTE, NOKIA, autres projets)","TRAVAUX OCM",
AM1346="No root CAuse","No root cause",
AM1346="ODU HS","PDH",
AM1346="IP &amp; VLAN","PDH",
AM1346="Warehouse HUAWEI","SPARE-ISSUE",
AM1346="SPARE-HS","SPARE-ISSUE",
AM1346="Power Telco","BSS",AM1346="no impacts","no impacts"
),"")</f>
        <v>no impacts</v>
      </c>
      <c r="AL1346" s="48" t="str" cm="1">
        <f t="array" ref="AL1346">IFERROR(_xlfn.IFS(
AM1346="MPR ISSUE","TX ISSUE",
AM1346="BSS Hardware Issue","RAN ISSUE",
AM1346="Sites strategiques, MLL, Pylone, etc.","ENVTECH",
AM1346="AKTIVCO DEFAUT GE &amp; POWER Cabinet","POWER ISSUE",
AM1346="AKTIVCO Coupure ENEO &amp; Baisse de tension","POWER ISSUE",
AM1346="Coupure ENEO &amp; Baisse de tension","POWER ISSUE",
AM1346="Defaut GE &amp; POWER Cabinet","POWER ISSUE",
AM1346="Sharing","POWER ISSUE",
AM1346="Sites strategiques &amp; DataCenter","POWER ISSUE",
AM1346="Exclu","Exclu",
AM1346="SAT","TX ISSUE",
AM1346="SPARE-ISSUE","SPARE-ISSUE",
AM1346="Fiber CAmtel","TX ISSUE",
AM1346="Fiber AOF","TX ISSUE",
AM1346="Projet OCM (HUAWEI)","TRAVAUX-HUAWEI",
AM1346="Projet OCM (NOKIA)","TRAVAUX -NOKIA",
AM1346="ACCESS-ISSUE","ACCESS-ISSUE",
AM1346="Projet OCM (ZTE, NOKIA, autres projets)","TRAVAUX OCM",
AM1346="No root CAuse","No root cause",
AM1346="ODU HS","TX ISSUE",
AM1346="IP &amp; VLAN","TX ISSUE",
AM1346="Warehouse HUAWEI","SPARE-ISSUE",
AM1346="SPARE-HS","SPARE-ISSUE",
AM1346="Power Telco","RAN ISSUE",AM1346="no impacts","no impacts"
),"")</f>
        <v>no impacts</v>
      </c>
      <c r="AM1346" s="67" t="s">
        <v>5605</v>
      </c>
      <c r="AN1346" s="48" t="str" cm="1">
        <f t="array" ref="AN1346">IFERROR(_xlfn.IFS(
AM1346="MPR ISSUE","ACTIVE",
AM1346="BSS Hardware Issue","ACTIVE",
AM1346="Sites strategiques, MLL, Pylone, etc.","PASSIVE",
AM1346="AKTIVCO DEFAUT GE &amp; POWER Cabinet","PASSIVE",
AM1346="AKTIVCO Coupure ENEO &amp; Baisse de tension","PASSIVE",
AM1346="Coupure ENEO &amp; Baisse de tension","PASSIVE",
AM1346="Defaut GE &amp; POWER Cabinet","PASSIVE",
AM1346="Sharing","PASSIVE",
AM1346="Sites strategiques &amp; DataCenter","PASSIVE",
AM1346="Exclu","Exclu",
AM1346="SAT","ACTIVE",
AM1346="SPARE-ISSUE","SPARE-ISSUE",
AM1346="Fiber CAmtel","ACTIVE",
AM1346="Fiber AOF","ACTIVE",
AM1346="Projet OCM (HUAWEI)","PLANNED WORKS",
AM1346="Projet OCM (NOKIA)","PLANNED WORKS",
AM1346="ACCESS-ISSUE","ACCESS-ISSUE",
AM1346="Projet OCM (ZTE, NOKIA, autres projets)","PLANNED WORKS",
AM1346="No root CAuse","No root cause",
AM1346="ODU HS","ACTIVE",
AM1346="IP &amp; VLAN","ACTIVE",
AM1346="Warehouse HUAWEI","SPARE-ISSUE",
AM1346="SPARE-HS","SPARE-ISSUE",
AM1346="Power Telco","ACTIVE", AM1346="no impacts","no impacts"
),"")</f>
        <v>no impacts</v>
      </c>
      <c r="AO1346" s="93" t="s">
        <v>5537</v>
      </c>
      <c r="AP1346" s="101" t="str">
        <f t="shared" si="40"/>
        <v>CTR_242</v>
      </c>
      <c r="AR1346" s="17" t="s">
        <v>5537</v>
      </c>
      <c r="AS1346" s="7" t="s">
        <v>5537</v>
      </c>
      <c r="AT1346" s="6"/>
      <c r="AU1346" s="7"/>
      <c r="AV1346" s="3" t="s">
        <v>5537</v>
      </c>
      <c r="AW1346" s="18" t="s">
        <v>5537</v>
      </c>
      <c r="AX1346" s="18" t="s">
        <v>5537</v>
      </c>
      <c r="AY1346" s="18" t="s">
        <v>5537</v>
      </c>
      <c r="AZ1346" s="18" t="s">
        <v>5537</v>
      </c>
      <c r="BA1346" s="18" t="s">
        <v>5537</v>
      </c>
      <c r="BB1346" s="18" t="s">
        <v>5537</v>
      </c>
      <c r="BC1346" s="18" t="s">
        <v>5537</v>
      </c>
      <c r="BD1346" s="18" t="s">
        <v>5537</v>
      </c>
      <c r="BE1346" s="18" t="s">
        <v>5537</v>
      </c>
      <c r="BF1346" s="18" t="s">
        <v>5537</v>
      </c>
      <c r="BG1346" s="18" t="s">
        <v>5537</v>
      </c>
      <c r="BH1346" s="18" t="s">
        <v>5537</v>
      </c>
      <c r="BI1346" s="9" t="s">
        <v>5537</v>
      </c>
      <c r="BJ1346" s="14"/>
      <c r="BK1346" s="14" t="s">
        <v>5537</v>
      </c>
      <c r="BL1346" s="14" t="str">
        <f>_xlfn.XLOOKUP(B1346,'[4]cell downs 18042026 17h'!$B:$B,'[4]cell downs 18042026 17h'!$B:$B,"")</f>
        <v/>
      </c>
      <c r="BM1346" s="14" t="str">
        <f>_xlfn.XLOOKUP(B1346,'[5]Cells Huawei 19042026 15h'!$B:$B,'[5]Cells Huawei 19042026 15h'!$B:$B,"")</f>
        <v/>
      </c>
      <c r="BN1346" s="9" t="str">
        <f>_xlfn.XLOOKUP(B1346,'[6]cells down 19042026 9H40'!$B:$B,'[6]cells down 19042026 9H40'!$B:$B,"")</f>
        <v/>
      </c>
      <c r="BO1346" s="9" t="s">
        <v>3238</v>
      </c>
      <c r="BP1346" s="9" t="s">
        <v>12</v>
      </c>
      <c r="BQ1346" s="115"/>
    </row>
    <row r="1347" spans="1:69" s="9" customFormat="1" x14ac:dyDescent="0.3">
      <c r="A1347" s="1" t="s">
        <v>3711</v>
      </c>
      <c r="B1347" s="8" t="s">
        <v>3712</v>
      </c>
      <c r="C1347" s="3" t="str">
        <f>_xlfn.XLOOKUP(B1347,'[1]daily break down'!$D:$D,'[1]daily break down'!$E:$E,"")</f>
        <v>OUEST</v>
      </c>
      <c r="D1347" s="1" t="s">
        <v>21</v>
      </c>
      <c r="E1347" s="1" t="s">
        <v>36</v>
      </c>
      <c r="F1347" s="3" t="s">
        <v>102</v>
      </c>
      <c r="G1347" s="1" t="s">
        <v>3711</v>
      </c>
      <c r="H1347" s="32" t="str">
        <f>_xlfn.XLOOKUP(B1347,[2]CALCULATION!$B:$B,[2]CALCULATION!$H:$H,"")</f>
        <v>HUAWEI</v>
      </c>
      <c r="I1347" s="28">
        <v>0</v>
      </c>
      <c r="J1347" s="28">
        <v>0</v>
      </c>
      <c r="K1347" s="28">
        <v>0</v>
      </c>
      <c r="L1347" s="28">
        <v>0</v>
      </c>
      <c r="M1347" s="28">
        <v>0</v>
      </c>
      <c r="N1347" s="28">
        <v>0</v>
      </c>
      <c r="O1347" s="28">
        <v>0</v>
      </c>
      <c r="P1347" s="28">
        <v>0</v>
      </c>
      <c r="Q1347" s="28">
        <v>0</v>
      </c>
      <c r="R1347" s="28">
        <v>0</v>
      </c>
      <c r="S1347" s="94">
        <v>0</v>
      </c>
      <c r="T1347" s="94">
        <f>_xlfn.XLOOKUP(B1347,'[3]Nur des jours'!$B:$B,'[3]Nur des jours'!$U:$U,"")</f>
        <v>0</v>
      </c>
      <c r="U1347" s="94">
        <v>0</v>
      </c>
      <c r="V1347" s="94">
        <v>0</v>
      </c>
      <c r="W1347" s="94">
        <v>0</v>
      </c>
      <c r="X1347" s="94">
        <v>2.125941335433592E-2</v>
      </c>
      <c r="Y1347" s="94">
        <v>0</v>
      </c>
      <c r="Z1347" s="94">
        <v>0</v>
      </c>
      <c r="AA1347" s="94">
        <v>0</v>
      </c>
      <c r="AB1347" s="94">
        <v>0</v>
      </c>
      <c r="AC1347" s="94">
        <f>_xlfn.XLOOKUP(B1347,'[3]Nur des jours'!$B:$B,'[3]Nur des jours'!$N:$N,"")</f>
        <v>0</v>
      </c>
      <c r="AD1347" s="94">
        <v>0</v>
      </c>
      <c r="AE1347" s="94">
        <v>0</v>
      </c>
      <c r="AF1347" s="94">
        <v>0</v>
      </c>
      <c r="AG1347" s="94">
        <v>0</v>
      </c>
      <c r="AH1347" s="94">
        <v>0</v>
      </c>
      <c r="AI1347" s="49" t="s">
        <v>5559</v>
      </c>
      <c r="AJ1347" s="49"/>
      <c r="AK1347" s="48" t="str" cm="1">
        <f t="array" ref="AK1347">IFERROR(_xlfn.IFS(
AM1347="MPR ISSUE","PDH",
AM1347="BSS Hardware Issue","BSS",
AM1347="Sites strategiques, MLL, Pylone, etc.","ENVTECH",
AM1347="AKTIVCO DEFAUT GE &amp; POWER Cabinet","AKTIVCO",
AM1347="AKTIVCO Coupure ENEO &amp; Baisse de tension","AKTIVCO GRID ONLY",
AM1347="Coupure ENEO &amp; Baisse de tension","IHS GRID ONLY",
AM1347="Defaut GE &amp; POWER Cabinet","IHS",
AM1347="Sharing","Partners",
AM1347="Sites strategiques &amp; DataCenter","SST &amp; DC",
AM1347="Exclu","Exclu",
AM1347="SAT","SAT",
AM1347="SPARE-ISSUE","SPARE-ISSUE",
AM1347="Fiber CAmtel","TRANS_FO_CAMTEL",
AM1347="Fiber AOF","Fiber AOF",
AM1347="Projet OCM (HUAWEI)","TRAVAUX-HUAWEI",
AM1347="Projet OCM (NOKIA)","TRAVAUX-NOKIA",
AM1347="ACCESS-ISSUE","ACCESS-ISSUE",
AM1347="Projet OCM (ZTE, NOKIA, autres projets)","TRAVAUX OCM",
AM1347="No root CAuse","No root cause",
AM1347="ODU HS","PDH",
AM1347="IP &amp; VLAN","PDH",
AM1347="Warehouse HUAWEI","SPARE-ISSUE",
AM1347="SPARE-HS","SPARE-ISSUE",
AM1347="Power Telco","BSS",AM1347="no impacts","no impacts"
),"")</f>
        <v>no impacts</v>
      </c>
      <c r="AL1347" s="48" t="str" cm="1">
        <f t="array" ref="AL1347">IFERROR(_xlfn.IFS(
AM1347="MPR ISSUE","TX ISSUE",
AM1347="BSS Hardware Issue","RAN ISSUE",
AM1347="Sites strategiques, MLL, Pylone, etc.","ENVTECH",
AM1347="AKTIVCO DEFAUT GE &amp; POWER Cabinet","POWER ISSUE",
AM1347="AKTIVCO Coupure ENEO &amp; Baisse de tension","POWER ISSUE",
AM1347="Coupure ENEO &amp; Baisse de tension","POWER ISSUE",
AM1347="Defaut GE &amp; POWER Cabinet","POWER ISSUE",
AM1347="Sharing","POWER ISSUE",
AM1347="Sites strategiques &amp; DataCenter","POWER ISSUE",
AM1347="Exclu","Exclu",
AM1347="SAT","TX ISSUE",
AM1347="SPARE-ISSUE","SPARE-ISSUE",
AM1347="Fiber CAmtel","TX ISSUE",
AM1347="Fiber AOF","TX ISSUE",
AM1347="Projet OCM (HUAWEI)","TRAVAUX-HUAWEI",
AM1347="Projet OCM (NOKIA)","TRAVAUX -NOKIA",
AM1347="ACCESS-ISSUE","ACCESS-ISSUE",
AM1347="Projet OCM (ZTE, NOKIA, autres projets)","TRAVAUX OCM",
AM1347="No root CAuse","No root cause",
AM1347="ODU HS","TX ISSUE",
AM1347="IP &amp; VLAN","TX ISSUE",
AM1347="Warehouse HUAWEI","SPARE-ISSUE",
AM1347="SPARE-HS","SPARE-ISSUE",
AM1347="Power Telco","RAN ISSUE",AM1347="no impacts","no impacts"
),"")</f>
        <v>no impacts</v>
      </c>
      <c r="AM1347" s="67" t="s">
        <v>5605</v>
      </c>
      <c r="AN1347" s="48" t="str" cm="1">
        <f t="array" ref="AN1347">IFERROR(_xlfn.IFS(
AM1347="MPR ISSUE","ACTIVE",
AM1347="BSS Hardware Issue","ACTIVE",
AM1347="Sites strategiques, MLL, Pylone, etc.","PASSIVE",
AM1347="AKTIVCO DEFAUT GE &amp; POWER Cabinet","PASSIVE",
AM1347="AKTIVCO Coupure ENEO &amp; Baisse de tension","PASSIVE",
AM1347="Coupure ENEO &amp; Baisse de tension","PASSIVE",
AM1347="Defaut GE &amp; POWER Cabinet","PASSIVE",
AM1347="Sharing","PASSIVE",
AM1347="Sites strategiques &amp; DataCenter","PASSIVE",
AM1347="Exclu","Exclu",
AM1347="SAT","ACTIVE",
AM1347="SPARE-ISSUE","SPARE-ISSUE",
AM1347="Fiber CAmtel","ACTIVE",
AM1347="Fiber AOF","ACTIVE",
AM1347="Projet OCM (HUAWEI)","PLANNED WORKS",
AM1347="Projet OCM (NOKIA)","PLANNED WORKS",
AM1347="ACCESS-ISSUE","ACCESS-ISSUE",
AM1347="Projet OCM (ZTE, NOKIA, autres projets)","PLANNED WORKS",
AM1347="No root CAuse","No root cause",
AM1347="ODU HS","ACTIVE",
AM1347="IP &amp; VLAN","ACTIVE",
AM1347="Warehouse HUAWEI","SPARE-ISSUE",
AM1347="SPARE-HS","SPARE-ISSUE",
AM1347="Power Telco","ACTIVE", AM1347="no impacts","no impacts"
),"")</f>
        <v>no impacts</v>
      </c>
      <c r="AO1347" s="93" t="s">
        <v>5537</v>
      </c>
      <c r="AP1347" s="101" t="str">
        <f t="shared" si="40"/>
        <v>OST_274</v>
      </c>
      <c r="AR1347" s="17" t="s">
        <v>5537</v>
      </c>
      <c r="AS1347" s="7" t="s">
        <v>5537</v>
      </c>
      <c r="AT1347" s="6"/>
      <c r="AU1347" s="7"/>
      <c r="AV1347" s="3" t="s">
        <v>5537</v>
      </c>
      <c r="AW1347" s="18" t="s">
        <v>5537</v>
      </c>
      <c r="AX1347" s="18" t="s">
        <v>5537</v>
      </c>
      <c r="AY1347" s="18" t="s">
        <v>5537</v>
      </c>
      <c r="AZ1347" s="18" t="s">
        <v>5537</v>
      </c>
      <c r="BA1347" s="18" t="s">
        <v>5537</v>
      </c>
      <c r="BB1347" s="18" t="s">
        <v>5537</v>
      </c>
      <c r="BC1347" s="18" t="s">
        <v>5537</v>
      </c>
      <c r="BD1347" s="18" t="s">
        <v>5537</v>
      </c>
      <c r="BE1347" s="18" t="s">
        <v>5537</v>
      </c>
      <c r="BF1347" s="18" t="s">
        <v>5537</v>
      </c>
      <c r="BG1347" s="18" t="s">
        <v>5537</v>
      </c>
      <c r="BH1347" s="18" t="s">
        <v>5537</v>
      </c>
      <c r="BI1347" s="9" t="s">
        <v>5537</v>
      </c>
      <c r="BJ1347" s="14"/>
      <c r="BK1347" s="14" t="s">
        <v>5537</v>
      </c>
      <c r="BL1347" s="14" t="str">
        <f>_xlfn.XLOOKUP(B1347,'[4]cell downs 18042026 17h'!$B:$B,'[4]cell downs 18042026 17h'!$B:$B,"")</f>
        <v/>
      </c>
      <c r="BM1347" s="14" t="str">
        <f>_xlfn.XLOOKUP(B1347,'[5]Cells Huawei 19042026 15h'!$B:$B,'[5]Cells Huawei 19042026 15h'!$B:$B,"")</f>
        <v/>
      </c>
      <c r="BN1347" s="9" t="str">
        <f>_xlfn.XLOOKUP(B1347,'[6]cells down 19042026 9H40'!$B:$B,'[6]cells down 19042026 9H40'!$B:$B,"")</f>
        <v/>
      </c>
      <c r="BO1347" s="9" t="s">
        <v>5537</v>
      </c>
      <c r="BP1347" s="9" t="s">
        <v>12</v>
      </c>
      <c r="BQ1347" s="115"/>
    </row>
    <row r="1348" spans="1:69" s="9" customFormat="1" x14ac:dyDescent="0.3">
      <c r="A1348" s="1" t="s">
        <v>2845</v>
      </c>
      <c r="B1348" s="8" t="s">
        <v>2846</v>
      </c>
      <c r="C1348" s="3" t="str">
        <f>_xlfn.XLOOKUP(B1348,'[1]daily break down'!$D:$D,'[1]daily break down'!$E:$E,"")</f>
        <v>Bafoussam</v>
      </c>
      <c r="D1348" s="1" t="s">
        <v>11</v>
      </c>
      <c r="E1348" s="1" t="s">
        <v>757</v>
      </c>
      <c r="F1348" s="3" t="s">
        <v>102</v>
      </c>
      <c r="G1348" s="1" t="s">
        <v>299</v>
      </c>
      <c r="H1348" s="32" t="str">
        <f>_xlfn.XLOOKUP(B1348,[2]CALCULATION!$B:$B,[2]CALCULATION!$H:$H,"")</f>
        <v>Huawei</v>
      </c>
      <c r="I1348" s="28">
        <v>0</v>
      </c>
      <c r="J1348" s="28">
        <v>0</v>
      </c>
      <c r="K1348" s="28">
        <v>0.90040392885373233</v>
      </c>
      <c r="L1348" s="28">
        <v>0</v>
      </c>
      <c r="M1348" s="28">
        <v>0</v>
      </c>
      <c r="N1348" s="28">
        <v>0</v>
      </c>
      <c r="O1348" s="28">
        <v>0</v>
      </c>
      <c r="P1348" s="28">
        <v>0</v>
      </c>
      <c r="Q1348" s="28">
        <v>0</v>
      </c>
      <c r="R1348" s="28">
        <v>14.772955886003887</v>
      </c>
      <c r="S1348" s="94">
        <v>0</v>
      </c>
      <c r="T1348" s="94">
        <f>_xlfn.XLOOKUP(B1348,'[3]Nur des jours'!$B:$B,'[3]Nur des jours'!$U:$U,"")</f>
        <v>0</v>
      </c>
      <c r="U1348" s="94">
        <v>0</v>
      </c>
      <c r="V1348" s="94">
        <v>0</v>
      </c>
      <c r="W1348" s="94">
        <v>0</v>
      </c>
      <c r="X1348" s="94">
        <v>1.6087240642291108E-2</v>
      </c>
      <c r="Y1348" s="94">
        <v>0</v>
      </c>
      <c r="Z1348" s="94">
        <v>0.11557130749672545</v>
      </c>
      <c r="AA1348" s="94">
        <v>0</v>
      </c>
      <c r="AB1348" s="94">
        <v>0</v>
      </c>
      <c r="AC1348" s="94">
        <f>_xlfn.XLOOKUP(B1348,'[3]Nur des jours'!$B:$B,'[3]Nur des jours'!$N:$N,"")</f>
        <v>0</v>
      </c>
      <c r="AD1348" s="94">
        <v>0</v>
      </c>
      <c r="AE1348" s="94">
        <v>0</v>
      </c>
      <c r="AF1348" s="94">
        <v>0</v>
      </c>
      <c r="AG1348" s="94">
        <v>0</v>
      </c>
      <c r="AH1348" s="94">
        <v>0</v>
      </c>
      <c r="AI1348" s="49" t="s">
        <v>5559</v>
      </c>
      <c r="AJ1348" s="49"/>
      <c r="AK1348" s="48" t="str" cm="1">
        <f t="array" ref="AK1348">IFERROR(_xlfn.IFS(
AM1348="MPR ISSUE","PDH",
AM1348="BSS Hardware Issue","BSS",
AM1348="Sites strategiques, MLL, Pylone, etc.","ENVTECH",
AM1348="AKTIVCO DEFAUT GE &amp; POWER Cabinet","AKTIVCO",
AM1348="AKTIVCO Coupure ENEO &amp; Baisse de tension","AKTIVCO GRID ONLY",
AM1348="Coupure ENEO &amp; Baisse de tension","IHS GRID ONLY",
AM1348="Defaut GE &amp; POWER Cabinet","IHS",
AM1348="Sharing","Partners",
AM1348="Sites strategiques &amp; DataCenter","SST &amp; DC",
AM1348="Exclu","Exclu",
AM1348="SAT","SAT",
AM1348="SPARE-ISSUE","SPARE-ISSUE",
AM1348="Fiber CAmtel","TRANS_FO_CAMTEL",
AM1348="Fiber AOF","Fiber AOF",
AM1348="Projet OCM (HUAWEI)","TRAVAUX-HUAWEI",
AM1348="Projet OCM (NOKIA)","TRAVAUX-NOKIA",
AM1348="ACCESS-ISSUE","ACCESS-ISSUE",
AM1348="Projet OCM (ZTE, NOKIA, autres projets)","TRAVAUX OCM",
AM1348="No root CAuse","No root cause",
AM1348="ODU HS","PDH",
AM1348="IP &amp; VLAN","PDH",
AM1348="Warehouse HUAWEI","SPARE-ISSUE",
AM1348="SPARE-HS","SPARE-ISSUE",
AM1348="Power Telco","BSS",AM1348="no impacts","no impacts"
),"")</f>
        <v>no impacts</v>
      </c>
      <c r="AL1348" s="48" t="str" cm="1">
        <f t="array" ref="AL1348">IFERROR(_xlfn.IFS(
AM1348="MPR ISSUE","TX ISSUE",
AM1348="BSS Hardware Issue","RAN ISSUE",
AM1348="Sites strategiques, MLL, Pylone, etc.","ENVTECH",
AM1348="AKTIVCO DEFAUT GE &amp; POWER Cabinet","POWER ISSUE",
AM1348="AKTIVCO Coupure ENEO &amp; Baisse de tension","POWER ISSUE",
AM1348="Coupure ENEO &amp; Baisse de tension","POWER ISSUE",
AM1348="Defaut GE &amp; POWER Cabinet","POWER ISSUE",
AM1348="Sharing","POWER ISSUE",
AM1348="Sites strategiques &amp; DataCenter","POWER ISSUE",
AM1348="Exclu","Exclu",
AM1348="SAT","TX ISSUE",
AM1348="SPARE-ISSUE","SPARE-ISSUE",
AM1348="Fiber CAmtel","TX ISSUE",
AM1348="Fiber AOF","TX ISSUE",
AM1348="Projet OCM (HUAWEI)","TRAVAUX-HUAWEI",
AM1348="Projet OCM (NOKIA)","TRAVAUX -NOKIA",
AM1348="ACCESS-ISSUE","ACCESS-ISSUE",
AM1348="Projet OCM (ZTE, NOKIA, autres projets)","TRAVAUX OCM",
AM1348="No root CAuse","No root cause",
AM1348="ODU HS","TX ISSUE",
AM1348="IP &amp; VLAN","TX ISSUE",
AM1348="Warehouse HUAWEI","SPARE-ISSUE",
AM1348="SPARE-HS","SPARE-ISSUE",
AM1348="Power Telco","RAN ISSUE",AM1348="no impacts","no impacts"
),"")</f>
        <v>no impacts</v>
      </c>
      <c r="AM1348" s="67" t="s">
        <v>5605</v>
      </c>
      <c r="AN1348" s="48" t="str" cm="1">
        <f t="array" ref="AN1348">IFERROR(_xlfn.IFS(
AM1348="MPR ISSUE","ACTIVE",
AM1348="BSS Hardware Issue","ACTIVE",
AM1348="Sites strategiques, MLL, Pylone, etc.","PASSIVE",
AM1348="AKTIVCO DEFAUT GE &amp; POWER Cabinet","PASSIVE",
AM1348="AKTIVCO Coupure ENEO &amp; Baisse de tension","PASSIVE",
AM1348="Coupure ENEO &amp; Baisse de tension","PASSIVE",
AM1348="Defaut GE &amp; POWER Cabinet","PASSIVE",
AM1348="Sharing","PASSIVE",
AM1348="Sites strategiques &amp; DataCenter","PASSIVE",
AM1348="Exclu","Exclu",
AM1348="SAT","ACTIVE",
AM1348="SPARE-ISSUE","SPARE-ISSUE",
AM1348="Fiber CAmtel","ACTIVE",
AM1348="Fiber AOF","ACTIVE",
AM1348="Projet OCM (HUAWEI)","PLANNED WORKS",
AM1348="Projet OCM (NOKIA)","PLANNED WORKS",
AM1348="ACCESS-ISSUE","ACCESS-ISSUE",
AM1348="Projet OCM (ZTE, NOKIA, autres projets)","PLANNED WORKS",
AM1348="No root CAuse","No root cause",
AM1348="ODU HS","ACTIVE",
AM1348="IP &amp; VLAN","ACTIVE",
AM1348="Warehouse HUAWEI","SPARE-ISSUE",
AM1348="SPARE-HS","SPARE-ISSUE",
AM1348="Power Telco","ACTIVE", AM1348="no impacts","no impacts"
),"")</f>
        <v>no impacts</v>
      </c>
      <c r="AO1348" s="93" t="s">
        <v>5537</v>
      </c>
      <c r="AP1348" s="101" t="str">
        <f t="shared" si="40"/>
        <v>OST_120</v>
      </c>
      <c r="AR1348" s="17" t="s">
        <v>5537</v>
      </c>
      <c r="AS1348" s="7" t="s">
        <v>5537</v>
      </c>
      <c r="AT1348" s="6"/>
      <c r="AU1348" s="7"/>
      <c r="AV1348" s="3" t="s">
        <v>5537</v>
      </c>
      <c r="AW1348" s="18" t="s">
        <v>5537</v>
      </c>
      <c r="AX1348" s="18" t="s">
        <v>5537</v>
      </c>
      <c r="AY1348" s="18" t="s">
        <v>5537</v>
      </c>
      <c r="AZ1348" s="18" t="s">
        <v>5537</v>
      </c>
      <c r="BA1348" s="18" t="s">
        <v>5537</v>
      </c>
      <c r="BB1348" s="18" t="s">
        <v>5537</v>
      </c>
      <c r="BC1348" s="18" t="s">
        <v>5537</v>
      </c>
      <c r="BD1348" s="18" t="s">
        <v>5537</v>
      </c>
      <c r="BE1348" s="18" t="s">
        <v>5537</v>
      </c>
      <c r="BF1348" s="18" t="s">
        <v>5537</v>
      </c>
      <c r="BG1348" s="18" t="s">
        <v>5537</v>
      </c>
      <c r="BH1348" s="18" t="s">
        <v>5537</v>
      </c>
      <c r="BI1348" s="9" t="s">
        <v>5537</v>
      </c>
      <c r="BJ1348" s="14"/>
      <c r="BK1348" s="14" t="s">
        <v>5537</v>
      </c>
      <c r="BL1348" s="14" t="str">
        <f>_xlfn.XLOOKUP(B1348,'[4]cell downs 18042026 17h'!$B:$B,'[4]cell downs 18042026 17h'!$B:$B,"")</f>
        <v/>
      </c>
      <c r="BM1348" s="14" t="str">
        <f>_xlfn.XLOOKUP(B1348,'[5]Cells Huawei 19042026 15h'!$B:$B,'[5]Cells Huawei 19042026 15h'!$B:$B,"")</f>
        <v/>
      </c>
      <c r="BN1348" s="9" t="str">
        <f>_xlfn.XLOOKUP(B1348,'[6]cells down 19042026 9H40'!$B:$B,'[6]cells down 19042026 9H40'!$B:$B,"")</f>
        <v/>
      </c>
      <c r="BO1348" s="9" t="s">
        <v>2846</v>
      </c>
      <c r="BP1348" s="9" t="s">
        <v>302</v>
      </c>
      <c r="BQ1348" s="115"/>
    </row>
    <row r="1349" spans="1:69" s="9" customFormat="1" x14ac:dyDescent="0.3">
      <c r="A1349" s="1" t="s">
        <v>4405</v>
      </c>
      <c r="B1349" s="8" t="s">
        <v>4406</v>
      </c>
      <c r="C1349" s="3" t="str">
        <f>_xlfn.XLOOKUP(B1349,'[1]daily break down'!$D:$D,'[1]daily break down'!$E:$E,"")</f>
        <v>OUEST</v>
      </c>
      <c r="D1349" s="1" t="s">
        <v>11</v>
      </c>
      <c r="E1349" s="1" t="s">
        <v>12</v>
      </c>
      <c r="F1349" s="3" t="s">
        <v>102</v>
      </c>
      <c r="G1349" s="1" t="s">
        <v>4407</v>
      </c>
      <c r="H1349" s="32" t="str">
        <f>_xlfn.XLOOKUP(B1349,[2]CALCULATION!$B:$B,[2]CALCULATION!$H:$H,"")</f>
        <v>HUAWEI</v>
      </c>
      <c r="I1349" s="28">
        <v>0</v>
      </c>
      <c r="J1349" s="28">
        <v>0</v>
      </c>
      <c r="K1349" s="28">
        <v>0</v>
      </c>
      <c r="L1349" s="28">
        <v>0</v>
      </c>
      <c r="M1349" s="28">
        <v>0</v>
      </c>
      <c r="N1349" s="28">
        <v>0</v>
      </c>
      <c r="O1349" s="28">
        <v>0</v>
      </c>
      <c r="P1349" s="28">
        <v>0</v>
      </c>
      <c r="Q1349" s="28">
        <v>0</v>
      </c>
      <c r="R1349" s="28">
        <v>0</v>
      </c>
      <c r="S1349" s="94">
        <v>0</v>
      </c>
      <c r="T1349" s="94">
        <f>_xlfn.XLOOKUP(B1349,'[3]Nur des jours'!$B:$B,'[3]Nur des jours'!$U:$U,"")</f>
        <v>0</v>
      </c>
      <c r="U1349" s="94">
        <v>0</v>
      </c>
      <c r="V1349" s="94">
        <v>0</v>
      </c>
      <c r="W1349" s="94">
        <v>0</v>
      </c>
      <c r="X1349" s="94">
        <v>1.5998065250704126E-2</v>
      </c>
      <c r="Y1349" s="94">
        <v>0</v>
      </c>
      <c r="Z1349" s="94">
        <v>0</v>
      </c>
      <c r="AA1349" s="94">
        <v>0</v>
      </c>
      <c r="AB1349" s="94">
        <v>0</v>
      </c>
      <c r="AC1349" s="94">
        <f>_xlfn.XLOOKUP(B1349,'[3]Nur des jours'!$B:$B,'[3]Nur des jours'!$N:$N,"")</f>
        <v>0</v>
      </c>
      <c r="AD1349" s="94">
        <v>0</v>
      </c>
      <c r="AE1349" s="94">
        <v>0</v>
      </c>
      <c r="AF1349" s="94">
        <v>0</v>
      </c>
      <c r="AG1349" s="94">
        <v>0</v>
      </c>
      <c r="AH1349" s="94">
        <v>0</v>
      </c>
      <c r="AI1349" s="49" t="s">
        <v>5559</v>
      </c>
      <c r="AJ1349" s="49"/>
      <c r="AK1349" s="48" t="str" cm="1">
        <f t="array" ref="AK1349">IFERROR(_xlfn.IFS(
AM1349="MPR ISSUE","PDH",
AM1349="BSS Hardware Issue","BSS",
AM1349="Sites strategiques, MLL, Pylone, etc.","ENVTECH",
AM1349="AKTIVCO DEFAUT GE &amp; POWER Cabinet","AKTIVCO",
AM1349="AKTIVCO Coupure ENEO &amp; Baisse de tension","AKTIVCO GRID ONLY",
AM1349="Coupure ENEO &amp; Baisse de tension","IHS GRID ONLY",
AM1349="Defaut GE &amp; POWER Cabinet","IHS",
AM1349="Sharing","Partners",
AM1349="Sites strategiques &amp; DataCenter","SST &amp; DC",
AM1349="Exclu","Exclu",
AM1349="SAT","SAT",
AM1349="SPARE-ISSUE","SPARE-ISSUE",
AM1349="Fiber CAmtel","TRANS_FO_CAMTEL",
AM1349="Fiber AOF","Fiber AOF",
AM1349="Projet OCM (HUAWEI)","TRAVAUX-HUAWEI",
AM1349="Projet OCM (NOKIA)","TRAVAUX-NOKIA",
AM1349="ACCESS-ISSUE","ACCESS-ISSUE",
AM1349="Projet OCM (ZTE, NOKIA, autres projets)","TRAVAUX OCM",
AM1349="No root CAuse","No root cause",
AM1349="ODU HS","PDH",
AM1349="IP &amp; VLAN","PDH",
AM1349="Warehouse HUAWEI","SPARE-ISSUE",
AM1349="SPARE-HS","SPARE-ISSUE",
AM1349="Power Telco","BSS",AM1349="no impacts","no impacts"
),"")</f>
        <v>no impacts</v>
      </c>
      <c r="AL1349" s="48" t="str" cm="1">
        <f t="array" ref="AL1349">IFERROR(_xlfn.IFS(
AM1349="MPR ISSUE","TX ISSUE",
AM1349="BSS Hardware Issue","RAN ISSUE",
AM1349="Sites strategiques, MLL, Pylone, etc.","ENVTECH",
AM1349="AKTIVCO DEFAUT GE &amp; POWER Cabinet","POWER ISSUE",
AM1349="AKTIVCO Coupure ENEO &amp; Baisse de tension","POWER ISSUE",
AM1349="Coupure ENEO &amp; Baisse de tension","POWER ISSUE",
AM1349="Defaut GE &amp; POWER Cabinet","POWER ISSUE",
AM1349="Sharing","POWER ISSUE",
AM1349="Sites strategiques &amp; DataCenter","POWER ISSUE",
AM1349="Exclu","Exclu",
AM1349="SAT","TX ISSUE",
AM1349="SPARE-ISSUE","SPARE-ISSUE",
AM1349="Fiber CAmtel","TX ISSUE",
AM1349="Fiber AOF","TX ISSUE",
AM1349="Projet OCM (HUAWEI)","TRAVAUX-HUAWEI",
AM1349="Projet OCM (NOKIA)","TRAVAUX -NOKIA",
AM1349="ACCESS-ISSUE","ACCESS-ISSUE",
AM1349="Projet OCM (ZTE, NOKIA, autres projets)","TRAVAUX OCM",
AM1349="No root CAuse","No root cause",
AM1349="ODU HS","TX ISSUE",
AM1349="IP &amp; VLAN","TX ISSUE",
AM1349="Warehouse HUAWEI","SPARE-ISSUE",
AM1349="SPARE-HS","SPARE-ISSUE",
AM1349="Power Telco","RAN ISSUE",AM1349="no impacts","no impacts"
),"")</f>
        <v>no impacts</v>
      </c>
      <c r="AM1349" s="67" t="s">
        <v>5605</v>
      </c>
      <c r="AN1349" s="48" t="str" cm="1">
        <f t="array" ref="AN1349">IFERROR(_xlfn.IFS(
AM1349="MPR ISSUE","ACTIVE",
AM1349="BSS Hardware Issue","ACTIVE",
AM1349="Sites strategiques, MLL, Pylone, etc.","PASSIVE",
AM1349="AKTIVCO DEFAUT GE &amp; POWER Cabinet","PASSIVE",
AM1349="AKTIVCO Coupure ENEO &amp; Baisse de tension","PASSIVE",
AM1349="Coupure ENEO &amp; Baisse de tension","PASSIVE",
AM1349="Defaut GE &amp; POWER Cabinet","PASSIVE",
AM1349="Sharing","PASSIVE",
AM1349="Sites strategiques &amp; DataCenter","PASSIVE",
AM1349="Exclu","Exclu",
AM1349="SAT","ACTIVE",
AM1349="SPARE-ISSUE","SPARE-ISSUE",
AM1349="Fiber CAmtel","ACTIVE",
AM1349="Fiber AOF","ACTIVE",
AM1349="Projet OCM (HUAWEI)","PLANNED WORKS",
AM1349="Projet OCM (NOKIA)","PLANNED WORKS",
AM1349="ACCESS-ISSUE","ACCESS-ISSUE",
AM1349="Projet OCM (ZTE, NOKIA, autres projets)","PLANNED WORKS",
AM1349="No root CAuse","No root cause",
AM1349="ODU HS","ACTIVE",
AM1349="IP &amp; VLAN","ACTIVE",
AM1349="Warehouse HUAWEI","SPARE-ISSUE",
AM1349="SPARE-HS","SPARE-ISSUE",
AM1349="Power Telco","ACTIVE", AM1349="no impacts","no impacts"
),"")</f>
        <v>no impacts</v>
      </c>
      <c r="AO1349" s="93" t="s">
        <v>5537</v>
      </c>
      <c r="AP1349" s="101" t="str">
        <f t="shared" si="40"/>
        <v>OST_044</v>
      </c>
      <c r="AR1349" s="17" t="s">
        <v>5537</v>
      </c>
      <c r="AS1349" s="7" t="s">
        <v>5537</v>
      </c>
      <c r="AT1349" s="6"/>
      <c r="AU1349" s="7"/>
      <c r="AV1349" s="3" t="s">
        <v>5537</v>
      </c>
      <c r="AW1349" s="18" t="s">
        <v>5537</v>
      </c>
      <c r="AX1349" s="18" t="s">
        <v>5537</v>
      </c>
      <c r="AY1349" s="18" t="s">
        <v>5537</v>
      </c>
      <c r="AZ1349" s="18" t="s">
        <v>5537</v>
      </c>
      <c r="BA1349" s="18" t="s">
        <v>5537</v>
      </c>
      <c r="BB1349" s="18" t="s">
        <v>5537</v>
      </c>
      <c r="BC1349" s="18" t="s">
        <v>5537</v>
      </c>
      <c r="BD1349" s="18" t="s">
        <v>5537</v>
      </c>
      <c r="BE1349" s="18" t="s">
        <v>5537</v>
      </c>
      <c r="BF1349" s="18" t="s">
        <v>5537</v>
      </c>
      <c r="BG1349" s="18" t="s">
        <v>5537</v>
      </c>
      <c r="BH1349" s="18" t="s">
        <v>5537</v>
      </c>
      <c r="BI1349" s="9" t="s">
        <v>5537</v>
      </c>
      <c r="BJ1349" s="14"/>
      <c r="BK1349" s="14" t="s">
        <v>5537</v>
      </c>
      <c r="BL1349" s="14" t="str">
        <f>_xlfn.XLOOKUP(B1349,'[4]cell downs 18042026 17h'!$B:$B,'[4]cell downs 18042026 17h'!$B:$B,"")</f>
        <v/>
      </c>
      <c r="BM1349" s="14" t="str">
        <f>_xlfn.XLOOKUP(B1349,'[5]Cells Huawei 19042026 15h'!$B:$B,'[5]Cells Huawei 19042026 15h'!$B:$B,"")</f>
        <v/>
      </c>
      <c r="BN1349" s="9" t="str">
        <f>_xlfn.XLOOKUP(B1349,'[6]cells down 19042026 9H40'!$B:$B,'[6]cells down 19042026 9H40'!$B:$B,"")</f>
        <v/>
      </c>
      <c r="BO1349" s="9" t="s">
        <v>4406</v>
      </c>
      <c r="BP1349" s="9" t="s">
        <v>12</v>
      </c>
      <c r="BQ1349" s="115"/>
    </row>
    <row r="1350" spans="1:69" s="9" customFormat="1" x14ac:dyDescent="0.3">
      <c r="A1350" s="1" t="s">
        <v>4229</v>
      </c>
      <c r="B1350" s="8" t="s">
        <v>4230</v>
      </c>
      <c r="C1350" s="3" t="str">
        <f>_xlfn.XLOOKUP(B1350,'[1]daily break down'!$D:$D,'[1]daily break down'!$E:$E,"")</f>
        <v>OUEST</v>
      </c>
      <c r="D1350" s="1" t="s">
        <v>2748</v>
      </c>
      <c r="E1350" s="1" t="s">
        <v>12</v>
      </c>
      <c r="F1350" s="3" t="s">
        <v>102</v>
      </c>
      <c r="G1350" s="1" t="s">
        <v>4231</v>
      </c>
      <c r="H1350" s="32" t="str">
        <f>_xlfn.XLOOKUP(B1350,[2]CALCULATION!$B:$B,[2]CALCULATION!$H:$H,"")</f>
        <v>HUAWEI</v>
      </c>
      <c r="I1350" s="28">
        <v>0</v>
      </c>
      <c r="J1350" s="28">
        <v>0</v>
      </c>
      <c r="K1350" s="28">
        <v>0</v>
      </c>
      <c r="L1350" s="28">
        <v>0</v>
      </c>
      <c r="M1350" s="28">
        <v>0</v>
      </c>
      <c r="N1350" s="28">
        <v>0</v>
      </c>
      <c r="O1350" s="28">
        <v>0</v>
      </c>
      <c r="P1350" s="28">
        <v>0</v>
      </c>
      <c r="Q1350" s="28">
        <v>0</v>
      </c>
      <c r="R1350" s="28">
        <v>0</v>
      </c>
      <c r="S1350" s="94">
        <v>0</v>
      </c>
      <c r="T1350" s="94">
        <f>_xlfn.XLOOKUP(B1350,'[3]Nur des jours'!$B:$B,'[3]Nur des jours'!$U:$U,"")</f>
        <v>0</v>
      </c>
      <c r="U1350" s="94">
        <v>0</v>
      </c>
      <c r="V1350" s="94">
        <v>0</v>
      </c>
      <c r="W1350" s="94">
        <v>0</v>
      </c>
      <c r="X1350" s="94">
        <v>1.5498683057817042E-2</v>
      </c>
      <c r="Y1350" s="94">
        <v>0</v>
      </c>
      <c r="Z1350" s="94">
        <v>0</v>
      </c>
      <c r="AA1350" s="94">
        <v>0</v>
      </c>
      <c r="AB1350" s="94">
        <v>0</v>
      </c>
      <c r="AC1350" s="94">
        <f>_xlfn.XLOOKUP(B1350,'[3]Nur des jours'!$B:$B,'[3]Nur des jours'!$N:$N,"")</f>
        <v>0</v>
      </c>
      <c r="AD1350" s="94">
        <v>0</v>
      </c>
      <c r="AE1350" s="94">
        <v>0</v>
      </c>
      <c r="AF1350" s="94">
        <v>0</v>
      </c>
      <c r="AG1350" s="94">
        <v>0</v>
      </c>
      <c r="AH1350" s="94">
        <v>0</v>
      </c>
      <c r="AI1350" s="49" t="s">
        <v>5559</v>
      </c>
      <c r="AJ1350" s="49"/>
      <c r="AK1350" s="48" t="str" cm="1">
        <f t="array" ref="AK1350">IFERROR(_xlfn.IFS(
AM1350="MPR ISSUE","PDH",
AM1350="BSS Hardware Issue","BSS",
AM1350="Sites strategiques, MLL, Pylone, etc.","ENVTECH",
AM1350="AKTIVCO DEFAUT GE &amp; POWER Cabinet","AKTIVCO",
AM1350="AKTIVCO Coupure ENEO &amp; Baisse de tension","AKTIVCO GRID ONLY",
AM1350="Coupure ENEO &amp; Baisse de tension","IHS GRID ONLY",
AM1350="Defaut GE &amp; POWER Cabinet","IHS",
AM1350="Sharing","Partners",
AM1350="Sites strategiques &amp; DataCenter","SST &amp; DC",
AM1350="Exclu","Exclu",
AM1350="SAT","SAT",
AM1350="SPARE-ISSUE","SPARE-ISSUE",
AM1350="Fiber CAmtel","TRANS_FO_CAMTEL",
AM1350="Fiber AOF","Fiber AOF",
AM1350="Projet OCM (HUAWEI)","TRAVAUX-HUAWEI",
AM1350="Projet OCM (NOKIA)","TRAVAUX-NOKIA",
AM1350="ACCESS-ISSUE","ACCESS-ISSUE",
AM1350="Projet OCM (ZTE, NOKIA, autres projets)","TRAVAUX OCM",
AM1350="No root CAuse","No root cause",
AM1350="ODU HS","PDH",
AM1350="IP &amp; VLAN","PDH",
AM1350="Warehouse HUAWEI","SPARE-ISSUE",
AM1350="SPARE-HS","SPARE-ISSUE",
AM1350="Power Telco","BSS",AM1350="no impacts","no impacts"
),"")</f>
        <v>no impacts</v>
      </c>
      <c r="AL1350" s="48" t="str" cm="1">
        <f t="array" ref="AL1350">IFERROR(_xlfn.IFS(
AM1350="MPR ISSUE","TX ISSUE",
AM1350="BSS Hardware Issue","RAN ISSUE",
AM1350="Sites strategiques, MLL, Pylone, etc.","ENVTECH",
AM1350="AKTIVCO DEFAUT GE &amp; POWER Cabinet","POWER ISSUE",
AM1350="AKTIVCO Coupure ENEO &amp; Baisse de tension","POWER ISSUE",
AM1350="Coupure ENEO &amp; Baisse de tension","POWER ISSUE",
AM1350="Defaut GE &amp; POWER Cabinet","POWER ISSUE",
AM1350="Sharing","POWER ISSUE",
AM1350="Sites strategiques &amp; DataCenter","POWER ISSUE",
AM1350="Exclu","Exclu",
AM1350="SAT","TX ISSUE",
AM1350="SPARE-ISSUE","SPARE-ISSUE",
AM1350="Fiber CAmtel","TX ISSUE",
AM1350="Fiber AOF","TX ISSUE",
AM1350="Projet OCM (HUAWEI)","TRAVAUX-HUAWEI",
AM1350="Projet OCM (NOKIA)","TRAVAUX -NOKIA",
AM1350="ACCESS-ISSUE","ACCESS-ISSUE",
AM1350="Projet OCM (ZTE, NOKIA, autres projets)","TRAVAUX OCM",
AM1350="No root CAuse","No root cause",
AM1350="ODU HS","TX ISSUE",
AM1350="IP &amp; VLAN","TX ISSUE",
AM1350="Warehouse HUAWEI","SPARE-ISSUE",
AM1350="SPARE-HS","SPARE-ISSUE",
AM1350="Power Telco","RAN ISSUE",AM1350="no impacts","no impacts"
),"")</f>
        <v>no impacts</v>
      </c>
      <c r="AM1350" s="67" t="s">
        <v>5605</v>
      </c>
      <c r="AN1350" s="48" t="str" cm="1">
        <f t="array" ref="AN1350">IFERROR(_xlfn.IFS(
AM1350="MPR ISSUE","ACTIVE",
AM1350="BSS Hardware Issue","ACTIVE",
AM1350="Sites strategiques, MLL, Pylone, etc.","PASSIVE",
AM1350="AKTIVCO DEFAUT GE &amp; POWER Cabinet","PASSIVE",
AM1350="AKTIVCO Coupure ENEO &amp; Baisse de tension","PASSIVE",
AM1350="Coupure ENEO &amp; Baisse de tension","PASSIVE",
AM1350="Defaut GE &amp; POWER Cabinet","PASSIVE",
AM1350="Sharing","PASSIVE",
AM1350="Sites strategiques &amp; DataCenter","PASSIVE",
AM1350="Exclu","Exclu",
AM1350="SAT","ACTIVE",
AM1350="SPARE-ISSUE","SPARE-ISSUE",
AM1350="Fiber CAmtel","ACTIVE",
AM1350="Fiber AOF","ACTIVE",
AM1350="Projet OCM (HUAWEI)","PLANNED WORKS",
AM1350="Projet OCM (NOKIA)","PLANNED WORKS",
AM1350="ACCESS-ISSUE","ACCESS-ISSUE",
AM1350="Projet OCM (ZTE, NOKIA, autres projets)","PLANNED WORKS",
AM1350="No root CAuse","No root cause",
AM1350="ODU HS","ACTIVE",
AM1350="IP &amp; VLAN","ACTIVE",
AM1350="Warehouse HUAWEI","SPARE-ISSUE",
AM1350="SPARE-HS","SPARE-ISSUE",
AM1350="Power Telco","ACTIVE", AM1350="no impacts","no impacts"
),"")</f>
        <v>no impacts</v>
      </c>
      <c r="AO1350" s="93" t="s">
        <v>5537</v>
      </c>
      <c r="AP1350" s="101" t="str">
        <f t="shared" si="40"/>
        <v>OST_300</v>
      </c>
      <c r="AR1350" s="17" t="s">
        <v>5537</v>
      </c>
      <c r="AS1350" s="7" t="s">
        <v>5537</v>
      </c>
      <c r="AT1350" s="6"/>
      <c r="AU1350" s="7"/>
      <c r="AV1350" s="3" t="s">
        <v>5537</v>
      </c>
      <c r="AW1350" s="18" t="s">
        <v>5537</v>
      </c>
      <c r="AX1350" s="18" t="s">
        <v>5537</v>
      </c>
      <c r="AY1350" s="18" t="s">
        <v>5537</v>
      </c>
      <c r="AZ1350" s="18" t="s">
        <v>5537</v>
      </c>
      <c r="BA1350" s="18" t="s">
        <v>5537</v>
      </c>
      <c r="BB1350" s="18" t="s">
        <v>5537</v>
      </c>
      <c r="BC1350" s="18" t="s">
        <v>5537</v>
      </c>
      <c r="BD1350" s="18" t="s">
        <v>5537</v>
      </c>
      <c r="BE1350" s="18" t="s">
        <v>5537</v>
      </c>
      <c r="BF1350" s="18" t="s">
        <v>5537</v>
      </c>
      <c r="BG1350" s="18" t="s">
        <v>5537</v>
      </c>
      <c r="BH1350" s="18" t="s">
        <v>5537</v>
      </c>
      <c r="BI1350" s="9" t="s">
        <v>5537</v>
      </c>
      <c r="BJ1350" s="14"/>
      <c r="BK1350" s="14" t="s">
        <v>5537</v>
      </c>
      <c r="BL1350" s="14" t="str">
        <f>_xlfn.XLOOKUP(B1350,'[4]cell downs 18042026 17h'!$B:$B,'[4]cell downs 18042026 17h'!$B:$B,"")</f>
        <v/>
      </c>
      <c r="BM1350" s="14" t="str">
        <f>_xlfn.XLOOKUP(B1350,'[5]Cells Huawei 19042026 15h'!$B:$B,'[5]Cells Huawei 19042026 15h'!$B:$B,"")</f>
        <v/>
      </c>
      <c r="BN1350" s="9" t="str">
        <f>_xlfn.XLOOKUP(B1350,'[6]cells down 19042026 9H40'!$B:$B,'[6]cells down 19042026 9H40'!$B:$B,"")</f>
        <v/>
      </c>
      <c r="BO1350" s="9" t="s">
        <v>4230</v>
      </c>
      <c r="BP1350" s="9" t="s">
        <v>12</v>
      </c>
      <c r="BQ1350" s="115"/>
    </row>
    <row r="1351" spans="1:69" s="9" customFormat="1" x14ac:dyDescent="0.3">
      <c r="A1351" s="1" t="s">
        <v>3917</v>
      </c>
      <c r="B1351" s="8" t="s">
        <v>3918</v>
      </c>
      <c r="C1351" s="3" t="str">
        <f>_xlfn.XLOOKUP(B1351,'[1]daily break down'!$D:$D,'[1]daily break down'!$E:$E,"")</f>
        <v>EXTREME-NORD</v>
      </c>
      <c r="D1351" s="1" t="s">
        <v>21</v>
      </c>
      <c r="E1351" s="1" t="s">
        <v>122</v>
      </c>
      <c r="F1351" s="3" t="s">
        <v>55</v>
      </c>
      <c r="G1351" s="1" t="s">
        <v>3917</v>
      </c>
      <c r="H1351" s="32" t="str">
        <f>_xlfn.XLOOKUP(B1351,[2]CALCULATION!$B:$B,[2]CALCULATION!$H:$H,"")</f>
        <v>HUAWEI</v>
      </c>
      <c r="I1351" s="28">
        <v>0</v>
      </c>
      <c r="J1351" s="28">
        <v>0</v>
      </c>
      <c r="K1351" s="28">
        <v>0</v>
      </c>
      <c r="L1351" s="28">
        <v>0</v>
      </c>
      <c r="M1351" s="28">
        <v>0</v>
      </c>
      <c r="N1351" s="28">
        <v>0</v>
      </c>
      <c r="O1351" s="28">
        <v>0</v>
      </c>
      <c r="P1351" s="28">
        <v>0</v>
      </c>
      <c r="Q1351" s="28">
        <v>0</v>
      </c>
      <c r="R1351" s="28">
        <v>0</v>
      </c>
      <c r="S1351" s="94">
        <v>0</v>
      </c>
      <c r="T1351" s="94">
        <f>_xlfn.XLOOKUP(B1351,'[3]Nur des jours'!$B:$B,'[3]Nur des jours'!$U:$U,"")</f>
        <v>0</v>
      </c>
      <c r="U1351" s="94">
        <v>0</v>
      </c>
      <c r="V1351" s="94">
        <v>0.20374793469793084</v>
      </c>
      <c r="W1351" s="94">
        <v>0</v>
      </c>
      <c r="X1351" s="94">
        <v>1.4624764220264645E-2</v>
      </c>
      <c r="Y1351" s="94">
        <v>0</v>
      </c>
      <c r="Z1351" s="94">
        <v>0</v>
      </c>
      <c r="AA1351" s="94">
        <v>0</v>
      </c>
      <c r="AB1351" s="94">
        <v>0</v>
      </c>
      <c r="AC1351" s="94">
        <f>_xlfn.XLOOKUP(B1351,'[3]Nur des jours'!$B:$B,'[3]Nur des jours'!$N:$N,"")</f>
        <v>0</v>
      </c>
      <c r="AD1351" s="94">
        <v>0</v>
      </c>
      <c r="AE1351" s="94">
        <v>0</v>
      </c>
      <c r="AF1351" s="94">
        <v>0</v>
      </c>
      <c r="AG1351" s="94">
        <v>0</v>
      </c>
      <c r="AH1351" s="94">
        <v>0</v>
      </c>
      <c r="AI1351" s="49" t="s">
        <v>6659</v>
      </c>
      <c r="AJ1351" s="49"/>
      <c r="AK1351" s="48" t="str" cm="1">
        <f t="array" ref="AK1351">IFERROR(_xlfn.IFS(
AM1351="MPR ISSUE","PDH",
AM1351="BSS Hardware Issue","BSS",
AM1351="Sites strategiques, MLL, Pylone, etc.","ENVTECH",
AM1351="AKTIVCO DEFAUT GE &amp; POWER Cabinet","AKTIVCO",
AM1351="AKTIVCO Coupure ENEO &amp; Baisse de tension","AKTIVCO GRID ONLY",
AM1351="Coupure ENEO &amp; Baisse de tension","IHS GRID ONLY",
AM1351="Defaut GE &amp; POWER Cabinet","IHS",
AM1351="Sharing","Partners",
AM1351="Sites strategiques &amp; DataCenter","SST &amp; DC",
AM1351="Exclu","Exclu",
AM1351="SAT","SAT",
AM1351="SPARE-ISSUE","SPARE-ISSUE",
AM1351="Fiber CAmtel","TRANS_FO_CAMTEL",
AM1351="Fiber AOF","Fiber AOF",
AM1351="Projet OCM (HUAWEI)","TRAVAUX-HUAWEI",
AM1351="Projet OCM (NOKIA)","TRAVAUX-NOKIA",
AM1351="ACCESS-ISSUE","ACCESS-ISSUE",
AM1351="Projet OCM (ZTE, NOKIA, autres projets)","TRAVAUX OCM",
AM1351="No root CAuse","No root cause",
AM1351="ODU HS","PDH",
AM1351="IP &amp; VLAN","PDH",
AM1351="Warehouse HUAWEI","SPARE-ISSUE",
AM1351="SPARE-HS","SPARE-ISSUE",
AM1351="Power Telco","BSS",AM1351="no impacts","no impacts"
),"")</f>
        <v>no impacts</v>
      </c>
      <c r="AL1351" s="48" t="str" cm="1">
        <f t="array" ref="AL1351">IFERROR(_xlfn.IFS(
AM1351="MPR ISSUE","TX ISSUE",
AM1351="BSS Hardware Issue","RAN ISSUE",
AM1351="Sites strategiques, MLL, Pylone, etc.","ENVTECH",
AM1351="AKTIVCO DEFAUT GE &amp; POWER Cabinet","POWER ISSUE",
AM1351="AKTIVCO Coupure ENEO &amp; Baisse de tension","POWER ISSUE",
AM1351="Coupure ENEO &amp; Baisse de tension","POWER ISSUE",
AM1351="Defaut GE &amp; POWER Cabinet","POWER ISSUE",
AM1351="Sharing","POWER ISSUE",
AM1351="Sites strategiques &amp; DataCenter","POWER ISSUE",
AM1351="Exclu","Exclu",
AM1351="SAT","TX ISSUE",
AM1351="SPARE-ISSUE","SPARE-ISSUE",
AM1351="Fiber CAmtel","TX ISSUE",
AM1351="Fiber AOF","TX ISSUE",
AM1351="Projet OCM (HUAWEI)","TRAVAUX-HUAWEI",
AM1351="Projet OCM (NOKIA)","TRAVAUX -NOKIA",
AM1351="ACCESS-ISSUE","ACCESS-ISSUE",
AM1351="Projet OCM (ZTE, NOKIA, autres projets)","TRAVAUX OCM",
AM1351="No root CAuse","No root cause",
AM1351="ODU HS","TX ISSUE",
AM1351="IP &amp; VLAN","TX ISSUE",
AM1351="Warehouse HUAWEI","SPARE-ISSUE",
AM1351="SPARE-HS","SPARE-ISSUE",
AM1351="Power Telco","RAN ISSUE",AM1351="no impacts","no impacts"
),"")</f>
        <v>no impacts</v>
      </c>
      <c r="AM1351" s="67" t="s">
        <v>5605</v>
      </c>
      <c r="AN1351" s="48" t="str" cm="1">
        <f t="array" ref="AN1351">IFERROR(_xlfn.IFS(
AM1351="MPR ISSUE","ACTIVE",
AM1351="BSS Hardware Issue","ACTIVE",
AM1351="Sites strategiques, MLL, Pylone, etc.","PASSIVE",
AM1351="AKTIVCO DEFAUT GE &amp; POWER Cabinet","PASSIVE",
AM1351="AKTIVCO Coupure ENEO &amp; Baisse de tension","PASSIVE",
AM1351="Coupure ENEO &amp; Baisse de tension","PASSIVE",
AM1351="Defaut GE &amp; POWER Cabinet","PASSIVE",
AM1351="Sharing","PASSIVE",
AM1351="Sites strategiques &amp; DataCenter","PASSIVE",
AM1351="Exclu","Exclu",
AM1351="SAT","ACTIVE",
AM1351="SPARE-ISSUE","SPARE-ISSUE",
AM1351="Fiber CAmtel","ACTIVE",
AM1351="Fiber AOF","ACTIVE",
AM1351="Projet OCM (HUAWEI)","PLANNED WORKS",
AM1351="Projet OCM (NOKIA)","PLANNED WORKS",
AM1351="ACCESS-ISSUE","ACCESS-ISSUE",
AM1351="Projet OCM (ZTE, NOKIA, autres projets)","PLANNED WORKS",
AM1351="No root CAuse","No root cause",
AM1351="ODU HS","ACTIVE",
AM1351="IP &amp; VLAN","ACTIVE",
AM1351="Warehouse HUAWEI","SPARE-ISSUE",
AM1351="SPARE-HS","SPARE-ISSUE",
AM1351="Power Telco","ACTIVE", AM1351="no impacts","no impacts"
),"")</f>
        <v>no impacts</v>
      </c>
      <c r="AO1351" s="93" t="s">
        <v>5742</v>
      </c>
      <c r="AP1351" s="127" t="str">
        <f>IFERROR(MID(AQ1351, SEARCH("CTR_", AQ1351), 7), IFERROR(MID(AQ1351, SEARCH("SUO_", AQ1351), 7), IFERROR(MID(AQ1351, SEARCH("SUD_", AQ1351), 7), IFERROR(MID(AQ1351, SEARCH("NRO_", AQ1351), 7), IFERROR(MID(AQ1351, SEARCH("ADM_", AQ1351), 7), IFERROR(MID(AQ1351, SEARCH("NRD_", AQ1351), 7), IFERROR(MID(AQ1351, SEARCH("EXN_", AQ1351), 7), IFERROR(MID(AQ1351, SEARCH("LIT_", AQ1351), 7), IFERROR(MID(AQ1351, SEARCH("EST_", AQ1351), 7), MID(AQ1351, SEARCH("OST_",AQ1351), 7))))))))))</f>
        <v>EXN_075</v>
      </c>
      <c r="AQ1351" s="9" t="s">
        <v>6578</v>
      </c>
      <c r="AR1351" s="17" t="s">
        <v>5742</v>
      </c>
      <c r="AS1351" s="7" t="s">
        <v>5537</v>
      </c>
      <c r="AT1351" s="6"/>
      <c r="AU1351" s="7"/>
      <c r="AV1351" s="3" t="s">
        <v>5537</v>
      </c>
      <c r="AW1351" s="18" t="s">
        <v>5537</v>
      </c>
      <c r="AX1351" s="18" t="s">
        <v>5537</v>
      </c>
      <c r="AY1351" s="18" t="s">
        <v>5537</v>
      </c>
      <c r="AZ1351" s="18" t="s">
        <v>5537</v>
      </c>
      <c r="BA1351" s="18" t="s">
        <v>5537</v>
      </c>
      <c r="BB1351" s="18" t="s">
        <v>5537</v>
      </c>
      <c r="BC1351" s="18" t="s">
        <v>5537</v>
      </c>
      <c r="BD1351" s="18" t="s">
        <v>5537</v>
      </c>
      <c r="BE1351" s="18" t="s">
        <v>5537</v>
      </c>
      <c r="BF1351" s="18" t="s">
        <v>5537</v>
      </c>
      <c r="BG1351" s="18" t="s">
        <v>5537</v>
      </c>
      <c r="BH1351" s="18" t="s">
        <v>5537</v>
      </c>
      <c r="BI1351" s="9" t="s">
        <v>5537</v>
      </c>
      <c r="BJ1351" s="14"/>
      <c r="BK1351" s="14" t="s">
        <v>5537</v>
      </c>
      <c r="BL1351" s="14" t="str">
        <f>_xlfn.XLOOKUP(B1351,'[4]cell downs 18042026 17h'!$B:$B,'[4]cell downs 18042026 17h'!$B:$B,"")</f>
        <v/>
      </c>
      <c r="BM1351" s="14" t="str">
        <f>_xlfn.XLOOKUP(B1351,'[5]Cells Huawei 19042026 15h'!$B:$B,'[5]Cells Huawei 19042026 15h'!$B:$B,"")</f>
        <v/>
      </c>
      <c r="BN1351" s="9" t="str">
        <f>_xlfn.XLOOKUP(B1351,'[6]cells down 19042026 9H40'!$B:$B,'[6]cells down 19042026 9H40'!$B:$B,"")</f>
        <v/>
      </c>
      <c r="BO1351" s="9" t="s">
        <v>5537</v>
      </c>
      <c r="BP1351" s="9" t="s">
        <v>12</v>
      </c>
      <c r="BQ1351" s="115"/>
    </row>
    <row r="1352" spans="1:69" s="9" customFormat="1" x14ac:dyDescent="0.3">
      <c r="A1352" s="2" t="s">
        <v>3913</v>
      </c>
      <c r="B1352" s="8" t="s">
        <v>3914</v>
      </c>
      <c r="C1352" s="3" t="str">
        <f>_xlfn.XLOOKUP(B1352,'[1]daily break down'!$D:$D,'[1]daily break down'!$E:$E,"")</f>
        <v>EXTREME-NORD</v>
      </c>
      <c r="D1352" s="1" t="s">
        <v>21</v>
      </c>
      <c r="E1352" s="1" t="s">
        <v>563</v>
      </c>
      <c r="F1352" s="3" t="s">
        <v>55</v>
      </c>
      <c r="G1352" s="1" t="s">
        <v>3913</v>
      </c>
      <c r="H1352" s="32" t="str">
        <f>_xlfn.XLOOKUP(B1352,[2]CALCULATION!$B:$B,[2]CALCULATION!$H:$H,"")</f>
        <v>HUAWEI</v>
      </c>
      <c r="I1352" s="28">
        <v>0</v>
      </c>
      <c r="J1352" s="28">
        <v>0</v>
      </c>
      <c r="K1352" s="28">
        <v>0</v>
      </c>
      <c r="L1352" s="28">
        <v>0</v>
      </c>
      <c r="M1352" s="28">
        <v>0</v>
      </c>
      <c r="N1352" s="28">
        <v>0</v>
      </c>
      <c r="O1352" s="28">
        <v>0</v>
      </c>
      <c r="P1352" s="28">
        <v>0</v>
      </c>
      <c r="Q1352" s="28">
        <v>0</v>
      </c>
      <c r="R1352" s="28">
        <v>0</v>
      </c>
      <c r="S1352" s="94">
        <v>0</v>
      </c>
      <c r="T1352" s="94">
        <f>_xlfn.XLOOKUP(B1352,'[3]Nur des jours'!$B:$B,'[3]Nur des jours'!$U:$U,"")</f>
        <v>0</v>
      </c>
      <c r="U1352" s="94">
        <v>0</v>
      </c>
      <c r="V1352" s="94">
        <v>0.2044791729089441</v>
      </c>
      <c r="W1352" s="94">
        <v>0</v>
      </c>
      <c r="X1352" s="94">
        <v>1.3822185695981827E-2</v>
      </c>
      <c r="Y1352" s="94">
        <v>0</v>
      </c>
      <c r="Z1352" s="94">
        <v>0</v>
      </c>
      <c r="AA1352" s="94">
        <v>0</v>
      </c>
      <c r="AB1352" s="94">
        <v>0</v>
      </c>
      <c r="AC1352" s="94">
        <f>_xlfn.XLOOKUP(B1352,'[3]Nur des jours'!$B:$B,'[3]Nur des jours'!$N:$N,"")</f>
        <v>0</v>
      </c>
      <c r="AD1352" s="94">
        <v>0</v>
      </c>
      <c r="AE1352" s="94">
        <v>0</v>
      </c>
      <c r="AF1352" s="94">
        <v>0</v>
      </c>
      <c r="AG1352" s="94">
        <v>0</v>
      </c>
      <c r="AH1352" s="94">
        <v>0</v>
      </c>
      <c r="AI1352" s="49" t="s">
        <v>6659</v>
      </c>
      <c r="AJ1352" s="49"/>
      <c r="AK1352" s="48" t="str" cm="1">
        <f t="array" ref="AK1352">IFERROR(_xlfn.IFS(
AM1352="MPR ISSUE","PDH",
AM1352="BSS Hardware Issue","BSS",
AM1352="Sites strategiques, MLL, Pylone, etc.","ENVTECH",
AM1352="AKTIVCO DEFAUT GE &amp; POWER Cabinet","AKTIVCO",
AM1352="AKTIVCO Coupure ENEO &amp; Baisse de tension","AKTIVCO GRID ONLY",
AM1352="Coupure ENEO &amp; Baisse de tension","IHS GRID ONLY",
AM1352="Defaut GE &amp; POWER Cabinet","IHS",
AM1352="Sharing","Partners",
AM1352="Sites strategiques &amp; DataCenter","SST &amp; DC",
AM1352="Exclu","Exclu",
AM1352="SAT","SAT",
AM1352="SPARE-ISSUE","SPARE-ISSUE",
AM1352="Fiber CAmtel","TRANS_FO_CAMTEL",
AM1352="Fiber AOF","Fiber AOF",
AM1352="Projet OCM (HUAWEI)","TRAVAUX-HUAWEI",
AM1352="Projet OCM (NOKIA)","TRAVAUX-NOKIA",
AM1352="ACCESS-ISSUE","ACCESS-ISSUE",
AM1352="Projet OCM (ZTE, NOKIA, autres projets)","TRAVAUX OCM",
AM1352="No root CAuse","No root cause",
AM1352="ODU HS","PDH",
AM1352="IP &amp; VLAN","PDH",
AM1352="Warehouse HUAWEI","SPARE-ISSUE",
AM1352="SPARE-HS","SPARE-ISSUE",
AM1352="Power Telco","BSS",AM1352="no impacts","no impacts"
),"")</f>
        <v>no impacts</v>
      </c>
      <c r="AL1352" s="48" t="str" cm="1">
        <f t="array" ref="AL1352">IFERROR(_xlfn.IFS(
AM1352="MPR ISSUE","TX ISSUE",
AM1352="BSS Hardware Issue","RAN ISSUE",
AM1352="Sites strategiques, MLL, Pylone, etc.","ENVTECH",
AM1352="AKTIVCO DEFAUT GE &amp; POWER Cabinet","POWER ISSUE",
AM1352="AKTIVCO Coupure ENEO &amp; Baisse de tension","POWER ISSUE",
AM1352="Coupure ENEO &amp; Baisse de tension","POWER ISSUE",
AM1352="Defaut GE &amp; POWER Cabinet","POWER ISSUE",
AM1352="Sharing","POWER ISSUE",
AM1352="Sites strategiques &amp; DataCenter","POWER ISSUE",
AM1352="Exclu","Exclu",
AM1352="SAT","TX ISSUE",
AM1352="SPARE-ISSUE","SPARE-ISSUE",
AM1352="Fiber CAmtel","TX ISSUE",
AM1352="Fiber AOF","TX ISSUE",
AM1352="Projet OCM (HUAWEI)","TRAVAUX-HUAWEI",
AM1352="Projet OCM (NOKIA)","TRAVAUX -NOKIA",
AM1352="ACCESS-ISSUE","ACCESS-ISSUE",
AM1352="Projet OCM (ZTE, NOKIA, autres projets)","TRAVAUX OCM",
AM1352="No root CAuse","No root cause",
AM1352="ODU HS","TX ISSUE",
AM1352="IP &amp; VLAN","TX ISSUE",
AM1352="Warehouse HUAWEI","SPARE-ISSUE",
AM1352="SPARE-HS","SPARE-ISSUE",
AM1352="Power Telco","RAN ISSUE",AM1352="no impacts","no impacts"
),"")</f>
        <v>no impacts</v>
      </c>
      <c r="AM1352" s="67" t="s">
        <v>5605</v>
      </c>
      <c r="AN1352" s="48" t="str" cm="1">
        <f t="array" ref="AN1352">IFERROR(_xlfn.IFS(
AM1352="MPR ISSUE","ACTIVE",
AM1352="BSS Hardware Issue","ACTIVE",
AM1352="Sites strategiques, MLL, Pylone, etc.","PASSIVE",
AM1352="AKTIVCO DEFAUT GE &amp; POWER Cabinet","PASSIVE",
AM1352="AKTIVCO Coupure ENEO &amp; Baisse de tension","PASSIVE",
AM1352="Coupure ENEO &amp; Baisse de tension","PASSIVE",
AM1352="Defaut GE &amp; POWER Cabinet","PASSIVE",
AM1352="Sharing","PASSIVE",
AM1352="Sites strategiques &amp; DataCenter","PASSIVE",
AM1352="Exclu","Exclu",
AM1352="SAT","ACTIVE",
AM1352="SPARE-ISSUE","SPARE-ISSUE",
AM1352="Fiber CAmtel","ACTIVE",
AM1352="Fiber AOF","ACTIVE",
AM1352="Projet OCM (HUAWEI)","PLANNED WORKS",
AM1352="Projet OCM (NOKIA)","PLANNED WORKS",
AM1352="ACCESS-ISSUE","ACCESS-ISSUE",
AM1352="Projet OCM (ZTE, NOKIA, autres projets)","PLANNED WORKS",
AM1352="No root CAuse","No root cause",
AM1352="ODU HS","ACTIVE",
AM1352="IP &amp; VLAN","ACTIVE",
AM1352="Warehouse HUAWEI","SPARE-ISSUE",
AM1352="SPARE-HS","SPARE-ISSUE",
AM1352="Power Telco","ACTIVE", AM1352="no impacts","no impacts"
),"")</f>
        <v>no impacts</v>
      </c>
      <c r="AO1352" s="93" t="s">
        <v>5742</v>
      </c>
      <c r="AP1352" s="127" t="str">
        <f>IFERROR(MID(AQ1352, SEARCH("CTR_", AQ1352), 7), IFERROR(MID(AQ1352, SEARCH("SUO_", AQ1352), 7), IFERROR(MID(AQ1352, SEARCH("SUD_", AQ1352), 7), IFERROR(MID(AQ1352, SEARCH("NRO_", AQ1352), 7), IFERROR(MID(AQ1352, SEARCH("ADM_", AQ1352), 7), IFERROR(MID(AQ1352, SEARCH("NRD_", AQ1352), 7), IFERROR(MID(AQ1352, SEARCH("EXN_", AQ1352), 7), IFERROR(MID(AQ1352, SEARCH("LIT_", AQ1352), 7), IFERROR(MID(AQ1352, SEARCH("EST_", AQ1352), 7), MID(AQ1352, SEARCH("OST_",AQ1352), 7))))))))))</f>
        <v>EXN_075</v>
      </c>
      <c r="AQ1352" s="9" t="s">
        <v>6578</v>
      </c>
      <c r="AR1352" s="17" t="s">
        <v>5742</v>
      </c>
      <c r="AS1352" s="7" t="s">
        <v>5537</v>
      </c>
      <c r="AT1352" s="6"/>
      <c r="AU1352" s="7"/>
      <c r="AV1352" s="3" t="s">
        <v>5537</v>
      </c>
      <c r="AW1352" s="18" t="s">
        <v>5537</v>
      </c>
      <c r="AX1352" s="18" t="s">
        <v>5537</v>
      </c>
      <c r="AY1352" s="18" t="s">
        <v>5537</v>
      </c>
      <c r="AZ1352" s="18" t="s">
        <v>5537</v>
      </c>
      <c r="BA1352" s="18" t="s">
        <v>5537</v>
      </c>
      <c r="BB1352" s="18" t="s">
        <v>5537</v>
      </c>
      <c r="BC1352" s="18" t="s">
        <v>5537</v>
      </c>
      <c r="BD1352" s="18" t="s">
        <v>5537</v>
      </c>
      <c r="BE1352" s="18" t="s">
        <v>5537</v>
      </c>
      <c r="BF1352" s="18" t="s">
        <v>5537</v>
      </c>
      <c r="BG1352" s="18" t="s">
        <v>5537</v>
      </c>
      <c r="BH1352" s="18" t="s">
        <v>5537</v>
      </c>
      <c r="BI1352" s="9" t="s">
        <v>5537</v>
      </c>
      <c r="BJ1352" s="14"/>
      <c r="BK1352" s="14" t="s">
        <v>5537</v>
      </c>
      <c r="BL1352" s="14" t="str">
        <f>_xlfn.XLOOKUP(B1352,'[4]cell downs 18042026 17h'!$B:$B,'[4]cell downs 18042026 17h'!$B:$B,"")</f>
        <v/>
      </c>
      <c r="BM1352" s="14" t="str">
        <f>_xlfn.XLOOKUP(B1352,'[5]Cells Huawei 19042026 15h'!$B:$B,'[5]Cells Huawei 19042026 15h'!$B:$B,"")</f>
        <v/>
      </c>
      <c r="BN1352" s="9" t="str">
        <f>_xlfn.XLOOKUP(B1352,'[6]cells down 19042026 9H40'!$B:$B,'[6]cells down 19042026 9H40'!$B:$B,"")</f>
        <v/>
      </c>
      <c r="BO1352" s="9" t="s">
        <v>5537</v>
      </c>
      <c r="BP1352" s="9" t="s">
        <v>5537</v>
      </c>
      <c r="BQ1352" s="115"/>
    </row>
    <row r="1353" spans="1:69" s="9" customFormat="1" x14ac:dyDescent="0.3">
      <c r="A1353" s="1" t="s">
        <v>4855</v>
      </c>
      <c r="B1353" s="8" t="s">
        <v>4856</v>
      </c>
      <c r="C1353" s="3" t="str">
        <f>_xlfn.XLOOKUP(B1353,'[1]daily break down'!$D:$D,'[1]daily break down'!$E:$E,"")</f>
        <v>SUD-OUEST</v>
      </c>
      <c r="D1353" s="1" t="s">
        <v>11</v>
      </c>
      <c r="E1353" s="1" t="s">
        <v>12</v>
      </c>
      <c r="F1353" s="3" t="s">
        <v>13</v>
      </c>
      <c r="G1353" s="1" t="s">
        <v>4857</v>
      </c>
      <c r="H1353" s="32" t="str">
        <f>_xlfn.XLOOKUP(B1353,[2]CALCULATION!$B:$B,[2]CALCULATION!$H:$H,"")</f>
        <v>HUAWEI</v>
      </c>
      <c r="I1353" s="28">
        <v>0</v>
      </c>
      <c r="J1353" s="28">
        <v>0</v>
      </c>
      <c r="K1353" s="28">
        <v>0</v>
      </c>
      <c r="L1353" s="28">
        <v>0</v>
      </c>
      <c r="M1353" s="28">
        <v>0</v>
      </c>
      <c r="N1353" s="28">
        <v>0</v>
      </c>
      <c r="O1353" s="28">
        <v>0</v>
      </c>
      <c r="P1353" s="28">
        <v>0</v>
      </c>
      <c r="Q1353" s="28">
        <v>0</v>
      </c>
      <c r="R1353" s="28">
        <v>0</v>
      </c>
      <c r="S1353" s="94">
        <v>0</v>
      </c>
      <c r="T1353" s="94">
        <f>_xlfn.XLOOKUP(B1353,'[3]Nur des jours'!$B:$B,'[3]Nur des jours'!$U:$U,"")</f>
        <v>0</v>
      </c>
      <c r="U1353" s="94">
        <v>0</v>
      </c>
      <c r="V1353" s="94">
        <v>0</v>
      </c>
      <c r="W1353" s="94">
        <v>0</v>
      </c>
      <c r="X1353" s="94">
        <v>9.9163035444721249E-3</v>
      </c>
      <c r="Y1353" s="94">
        <v>0</v>
      </c>
      <c r="Z1353" s="94">
        <v>0</v>
      </c>
      <c r="AA1353" s="94">
        <v>0</v>
      </c>
      <c r="AB1353" s="94">
        <v>0</v>
      </c>
      <c r="AC1353" s="94">
        <f>_xlfn.XLOOKUP(B1353,'[3]Nur des jours'!$B:$B,'[3]Nur des jours'!$N:$N,"")</f>
        <v>0</v>
      </c>
      <c r="AD1353" s="94">
        <v>0</v>
      </c>
      <c r="AE1353" s="94">
        <v>0</v>
      </c>
      <c r="AF1353" s="94">
        <v>0</v>
      </c>
      <c r="AG1353" s="94">
        <v>0</v>
      </c>
      <c r="AH1353" s="94">
        <v>0</v>
      </c>
      <c r="AI1353" s="49" t="s">
        <v>6659</v>
      </c>
      <c r="AJ1353" s="49"/>
      <c r="AK1353" s="48" t="str" cm="1">
        <f t="array" ref="AK1353">IFERROR(_xlfn.IFS(
AM1353="MPR ISSUE","PDH",
AM1353="BSS Hardware Issue","BSS",
AM1353="Sites strategiques, MLL, Pylone, etc.","ENVTECH",
AM1353="AKTIVCO DEFAUT GE &amp; POWER Cabinet","AKTIVCO",
AM1353="AKTIVCO Coupure ENEO &amp; Baisse de tension","AKTIVCO GRID ONLY",
AM1353="Coupure ENEO &amp; Baisse de tension","IHS GRID ONLY",
AM1353="Defaut GE &amp; POWER Cabinet","IHS",
AM1353="Sharing","Partners",
AM1353="Sites strategiques &amp; DataCenter","SST &amp; DC",
AM1353="Exclu","Exclu",
AM1353="SAT","SAT",
AM1353="SPARE-ISSUE","SPARE-ISSUE",
AM1353="Fiber CAmtel","TRANS_FO_CAMTEL",
AM1353="Fiber AOF","Fiber AOF",
AM1353="Projet OCM (HUAWEI)","TRAVAUX-HUAWEI",
AM1353="Projet OCM (NOKIA)","TRAVAUX-NOKIA",
AM1353="ACCESS-ISSUE","ACCESS-ISSUE",
AM1353="Projet OCM (ZTE, NOKIA, autres projets)","TRAVAUX OCM",
AM1353="No root CAuse","No root cause",
AM1353="ODU HS","PDH",
AM1353="IP &amp; VLAN","PDH",
AM1353="Warehouse HUAWEI","SPARE-ISSUE",
AM1353="SPARE-HS","SPARE-ISSUE",
AM1353="Power Telco","BSS",AM1353="no impacts","no impacts"
),"")</f>
        <v>no impacts</v>
      </c>
      <c r="AL1353" s="48" t="str" cm="1">
        <f t="array" ref="AL1353">IFERROR(_xlfn.IFS(
AM1353="MPR ISSUE","TX ISSUE",
AM1353="BSS Hardware Issue","RAN ISSUE",
AM1353="Sites strategiques, MLL, Pylone, etc.","ENVTECH",
AM1353="AKTIVCO DEFAUT GE &amp; POWER Cabinet","POWER ISSUE",
AM1353="AKTIVCO Coupure ENEO &amp; Baisse de tension","POWER ISSUE",
AM1353="Coupure ENEO &amp; Baisse de tension","POWER ISSUE",
AM1353="Defaut GE &amp; POWER Cabinet","POWER ISSUE",
AM1353="Sharing","POWER ISSUE",
AM1353="Sites strategiques &amp; DataCenter","POWER ISSUE",
AM1353="Exclu","Exclu",
AM1353="SAT","TX ISSUE",
AM1353="SPARE-ISSUE","SPARE-ISSUE",
AM1353="Fiber CAmtel","TX ISSUE",
AM1353="Fiber AOF","TX ISSUE",
AM1353="Projet OCM (HUAWEI)","TRAVAUX-HUAWEI",
AM1353="Projet OCM (NOKIA)","TRAVAUX -NOKIA",
AM1353="ACCESS-ISSUE","ACCESS-ISSUE",
AM1353="Projet OCM (ZTE, NOKIA, autres projets)","TRAVAUX OCM",
AM1353="No root CAuse","No root cause",
AM1353="ODU HS","TX ISSUE",
AM1353="IP &amp; VLAN","TX ISSUE",
AM1353="Warehouse HUAWEI","SPARE-ISSUE",
AM1353="SPARE-HS","SPARE-ISSUE",
AM1353="Power Telco","RAN ISSUE",AM1353="no impacts","no impacts"
),"")</f>
        <v>no impacts</v>
      </c>
      <c r="AM1353" s="67" t="s">
        <v>5605</v>
      </c>
      <c r="AN1353" s="48" t="str" cm="1">
        <f t="array" ref="AN1353">IFERROR(_xlfn.IFS(
AM1353="MPR ISSUE","ACTIVE",
AM1353="BSS Hardware Issue","ACTIVE",
AM1353="Sites strategiques, MLL, Pylone, etc.","PASSIVE",
AM1353="AKTIVCO DEFAUT GE &amp; POWER Cabinet","PASSIVE",
AM1353="AKTIVCO Coupure ENEO &amp; Baisse de tension","PASSIVE",
AM1353="Coupure ENEO &amp; Baisse de tension","PASSIVE",
AM1353="Defaut GE &amp; POWER Cabinet","PASSIVE",
AM1353="Sharing","PASSIVE",
AM1353="Sites strategiques &amp; DataCenter","PASSIVE",
AM1353="Exclu","Exclu",
AM1353="SAT","ACTIVE",
AM1353="SPARE-ISSUE","SPARE-ISSUE",
AM1353="Fiber CAmtel","ACTIVE",
AM1353="Fiber AOF","ACTIVE",
AM1353="Projet OCM (HUAWEI)","PLANNED WORKS",
AM1353="Projet OCM (NOKIA)","PLANNED WORKS",
AM1353="ACCESS-ISSUE","ACCESS-ISSUE",
AM1353="Projet OCM (ZTE, NOKIA, autres projets)","PLANNED WORKS",
AM1353="No root CAuse","No root cause",
AM1353="ODU HS","ACTIVE",
AM1353="IP &amp; VLAN","ACTIVE",
AM1353="Warehouse HUAWEI","SPARE-ISSUE",
AM1353="SPARE-HS","SPARE-ISSUE",
AM1353="Power Telco","ACTIVE", AM1353="no impacts","no impacts"
),"")</f>
        <v>no impacts</v>
      </c>
      <c r="AO1353" s="93" t="s">
        <v>5537</v>
      </c>
      <c r="AP1353" s="101" t="str">
        <f t="shared" ref="AP1353:AP1379" si="41">B1353</f>
        <v>SUO_036</v>
      </c>
      <c r="AR1353" s="17" t="s">
        <v>5537</v>
      </c>
      <c r="AS1353" s="7" t="s">
        <v>5537</v>
      </c>
      <c r="AT1353" s="6"/>
      <c r="AU1353" s="7"/>
      <c r="AV1353" s="3" t="s">
        <v>5537</v>
      </c>
      <c r="AW1353" s="18" t="s">
        <v>5537</v>
      </c>
      <c r="AX1353" s="18" t="s">
        <v>5537</v>
      </c>
      <c r="AY1353" s="18" t="s">
        <v>5537</v>
      </c>
      <c r="AZ1353" s="18" t="s">
        <v>5537</v>
      </c>
      <c r="BA1353" s="18" t="s">
        <v>5537</v>
      </c>
      <c r="BB1353" s="18" t="s">
        <v>5537</v>
      </c>
      <c r="BC1353" s="18" t="s">
        <v>5537</v>
      </c>
      <c r="BD1353" s="18" t="s">
        <v>5537</v>
      </c>
      <c r="BE1353" s="18" t="s">
        <v>5537</v>
      </c>
      <c r="BF1353" s="18" t="s">
        <v>5537</v>
      </c>
      <c r="BG1353" s="18" t="s">
        <v>5537</v>
      </c>
      <c r="BH1353" s="18" t="s">
        <v>5537</v>
      </c>
      <c r="BI1353" s="9" t="s">
        <v>5537</v>
      </c>
      <c r="BJ1353" s="14"/>
      <c r="BK1353" s="14" t="s">
        <v>5537</v>
      </c>
      <c r="BL1353" s="14" t="str">
        <f>_xlfn.XLOOKUP(B1353,'[4]cell downs 18042026 17h'!$B:$B,'[4]cell downs 18042026 17h'!$B:$B,"")</f>
        <v/>
      </c>
      <c r="BM1353" s="14" t="str">
        <f>_xlfn.XLOOKUP(B1353,'[5]Cells Huawei 19042026 15h'!$B:$B,'[5]Cells Huawei 19042026 15h'!$B:$B,"")</f>
        <v/>
      </c>
      <c r="BN1353" s="9" t="str">
        <f>_xlfn.XLOOKUP(B1353,'[6]cells down 19042026 9H40'!$B:$B,'[6]cells down 19042026 9H40'!$B:$B,"")</f>
        <v/>
      </c>
      <c r="BO1353" s="9" t="s">
        <v>4856</v>
      </c>
      <c r="BP1353" s="9" t="s">
        <v>12</v>
      </c>
      <c r="BQ1353" s="115"/>
    </row>
    <row r="1354" spans="1:69" s="9" customFormat="1" x14ac:dyDescent="0.3">
      <c r="A1354" s="1" t="s">
        <v>4284</v>
      </c>
      <c r="B1354" s="8" t="s">
        <v>4285</v>
      </c>
      <c r="C1354" s="3" t="str">
        <f>_xlfn.XLOOKUP(B1354,'[1]daily break down'!$D:$D,'[1]daily break down'!$E:$E,"")</f>
        <v>ADAMAOUA</v>
      </c>
      <c r="D1354" s="1" t="s">
        <v>18</v>
      </c>
      <c r="E1354" s="1" t="s">
        <v>4286</v>
      </c>
      <c r="F1354" s="3" t="s">
        <v>90</v>
      </c>
      <c r="G1354" s="1" t="s">
        <v>4263</v>
      </c>
      <c r="H1354" s="32" t="str">
        <f>_xlfn.XLOOKUP(B1354,[2]CALCULATION!$B:$B,[2]CALCULATION!$H:$H,"")</f>
        <v>HUAWEI</v>
      </c>
      <c r="I1354" s="28">
        <v>0</v>
      </c>
      <c r="J1354" s="28">
        <v>0</v>
      </c>
      <c r="K1354" s="28">
        <v>0</v>
      </c>
      <c r="L1354" s="28">
        <v>0</v>
      </c>
      <c r="M1354" s="28">
        <v>0</v>
      </c>
      <c r="N1354" s="28">
        <v>0</v>
      </c>
      <c r="O1354" s="28">
        <v>0</v>
      </c>
      <c r="P1354" s="28">
        <v>0</v>
      </c>
      <c r="Q1354" s="28">
        <v>0</v>
      </c>
      <c r="R1354" s="28">
        <v>0</v>
      </c>
      <c r="S1354" s="94">
        <v>0</v>
      </c>
      <c r="T1354" s="94">
        <f>_xlfn.XLOOKUP(B1354,'[3]Nur des jours'!$B:$B,'[3]Nur des jours'!$U:$U,"")</f>
        <v>0</v>
      </c>
      <c r="U1354" s="94">
        <v>0</v>
      </c>
      <c r="V1354" s="94">
        <v>16.529479244249256</v>
      </c>
      <c r="W1354" s="94">
        <v>1.7346397171499255</v>
      </c>
      <c r="X1354" s="94">
        <v>8.9175391586979527E-3</v>
      </c>
      <c r="Y1354" s="94">
        <v>0</v>
      </c>
      <c r="Z1354" s="94">
        <v>0</v>
      </c>
      <c r="AA1354" s="94">
        <v>0</v>
      </c>
      <c r="AB1354" s="94">
        <v>0</v>
      </c>
      <c r="AC1354" s="94">
        <f>_xlfn.XLOOKUP(B1354,'[3]Nur des jours'!$B:$B,'[3]Nur des jours'!$N:$N,"")</f>
        <v>0</v>
      </c>
      <c r="AD1354" s="94">
        <v>0</v>
      </c>
      <c r="AE1354" s="94">
        <v>0</v>
      </c>
      <c r="AF1354" s="94">
        <v>0</v>
      </c>
      <c r="AG1354" s="94">
        <v>0</v>
      </c>
      <c r="AH1354" s="94">
        <v>0</v>
      </c>
      <c r="AI1354" s="49" t="s">
        <v>5559</v>
      </c>
      <c r="AJ1354" s="49"/>
      <c r="AK1354" s="48" t="str" cm="1">
        <f t="array" ref="AK1354">IFERROR(_xlfn.IFS(
AM1354="MPR ISSUE","PDH",
AM1354="BSS Hardware Issue","BSS",
AM1354="Sites strategiques, MLL, Pylone, etc.","ENVTECH",
AM1354="AKTIVCO DEFAUT GE &amp; POWER Cabinet","AKTIVCO",
AM1354="AKTIVCO Coupure ENEO &amp; Baisse de tension","AKTIVCO GRID ONLY",
AM1354="Coupure ENEO &amp; Baisse de tension","IHS GRID ONLY",
AM1354="Defaut GE &amp; POWER Cabinet","IHS",
AM1354="Sharing","Partners",
AM1354="Sites strategiques &amp; DataCenter","SST &amp; DC",
AM1354="Exclu","Exclu",
AM1354="SAT","SAT",
AM1354="SPARE-ISSUE","SPARE-ISSUE",
AM1354="Fiber CAmtel","TRANS_FO_CAMTEL",
AM1354="Fiber AOF","Fiber AOF",
AM1354="Projet OCM (HUAWEI)","TRAVAUX-HUAWEI",
AM1354="Projet OCM (NOKIA)","TRAVAUX-NOKIA",
AM1354="ACCESS-ISSUE","ACCESS-ISSUE",
AM1354="Projet OCM (ZTE, NOKIA, autres projets)","TRAVAUX OCM",
AM1354="No root CAuse","No root cause",
AM1354="ODU HS","PDH",
AM1354="IP &amp; VLAN","PDH",
AM1354="Warehouse HUAWEI","SPARE-ISSUE",
AM1354="SPARE-HS","SPARE-ISSUE",
AM1354="Power Telco","BSS",AM1354="no impacts","no impacts"
),"")</f>
        <v>no impacts</v>
      </c>
      <c r="AL1354" s="48" t="str" cm="1">
        <f t="array" ref="AL1354">IFERROR(_xlfn.IFS(
AM1354="MPR ISSUE","TX ISSUE",
AM1354="BSS Hardware Issue","RAN ISSUE",
AM1354="Sites strategiques, MLL, Pylone, etc.","ENVTECH",
AM1354="AKTIVCO DEFAUT GE &amp; POWER Cabinet","POWER ISSUE",
AM1354="AKTIVCO Coupure ENEO &amp; Baisse de tension","POWER ISSUE",
AM1354="Coupure ENEO &amp; Baisse de tension","POWER ISSUE",
AM1354="Defaut GE &amp; POWER Cabinet","POWER ISSUE",
AM1354="Sharing","POWER ISSUE",
AM1354="Sites strategiques &amp; DataCenter","POWER ISSUE",
AM1354="Exclu","Exclu",
AM1354="SAT","TX ISSUE",
AM1354="SPARE-ISSUE","SPARE-ISSUE",
AM1354="Fiber CAmtel","TX ISSUE",
AM1354="Fiber AOF","TX ISSUE",
AM1354="Projet OCM (HUAWEI)","TRAVAUX-HUAWEI",
AM1354="Projet OCM (NOKIA)","TRAVAUX -NOKIA",
AM1354="ACCESS-ISSUE","ACCESS-ISSUE",
AM1354="Projet OCM (ZTE, NOKIA, autres projets)","TRAVAUX OCM",
AM1354="No root CAuse","No root cause",
AM1354="ODU HS","TX ISSUE",
AM1354="IP &amp; VLAN","TX ISSUE",
AM1354="Warehouse HUAWEI","SPARE-ISSUE",
AM1354="SPARE-HS","SPARE-ISSUE",
AM1354="Power Telco","RAN ISSUE",AM1354="no impacts","no impacts"
),"")</f>
        <v>no impacts</v>
      </c>
      <c r="AM1354" s="67" t="s">
        <v>5605</v>
      </c>
      <c r="AN1354" s="48" t="str" cm="1">
        <f t="array" ref="AN1354">IFERROR(_xlfn.IFS(
AM1354="MPR ISSUE","ACTIVE",
AM1354="BSS Hardware Issue","ACTIVE",
AM1354="Sites strategiques, MLL, Pylone, etc.","PASSIVE",
AM1354="AKTIVCO DEFAUT GE &amp; POWER Cabinet","PASSIVE",
AM1354="AKTIVCO Coupure ENEO &amp; Baisse de tension","PASSIVE",
AM1354="Coupure ENEO &amp; Baisse de tension","PASSIVE",
AM1354="Defaut GE &amp; POWER Cabinet","PASSIVE",
AM1354="Sharing","PASSIVE",
AM1354="Sites strategiques &amp; DataCenter","PASSIVE",
AM1354="Exclu","Exclu",
AM1354="SAT","ACTIVE",
AM1354="SPARE-ISSUE","SPARE-ISSUE",
AM1354="Fiber CAmtel","ACTIVE",
AM1354="Fiber AOF","ACTIVE",
AM1354="Projet OCM (HUAWEI)","PLANNED WORKS",
AM1354="Projet OCM (NOKIA)","PLANNED WORKS",
AM1354="ACCESS-ISSUE","ACCESS-ISSUE",
AM1354="Projet OCM (ZTE, NOKIA, autres projets)","PLANNED WORKS",
AM1354="No root CAuse","No root cause",
AM1354="ODU HS","ACTIVE",
AM1354="IP &amp; VLAN","ACTIVE",
AM1354="Warehouse HUAWEI","SPARE-ISSUE",
AM1354="SPARE-HS","SPARE-ISSUE",
AM1354="Power Telco","ACTIVE", AM1354="no impacts","no impacts"
),"")</f>
        <v>no impacts</v>
      </c>
      <c r="AO1354" s="93" t="s">
        <v>5537</v>
      </c>
      <c r="AP1354" s="101" t="str">
        <f t="shared" si="41"/>
        <v>ADM_174</v>
      </c>
      <c r="AR1354" s="17" t="s">
        <v>5537</v>
      </c>
      <c r="AS1354" s="7" t="s">
        <v>5537</v>
      </c>
      <c r="AT1354" s="6"/>
      <c r="AU1354" s="7"/>
      <c r="AV1354" s="3" t="s">
        <v>5537</v>
      </c>
      <c r="AW1354" s="18" t="s">
        <v>5537</v>
      </c>
      <c r="AX1354" s="18" t="s">
        <v>5537</v>
      </c>
      <c r="AY1354" s="18" t="s">
        <v>5537</v>
      </c>
      <c r="AZ1354" s="18" t="s">
        <v>5537</v>
      </c>
      <c r="BA1354" s="18" t="s">
        <v>5537</v>
      </c>
      <c r="BB1354" s="18" t="s">
        <v>5537</v>
      </c>
      <c r="BC1354" s="18" t="s">
        <v>5537</v>
      </c>
      <c r="BD1354" s="18" t="s">
        <v>5537</v>
      </c>
      <c r="BE1354" s="18" t="s">
        <v>5537</v>
      </c>
      <c r="BF1354" s="18" t="s">
        <v>5537</v>
      </c>
      <c r="BG1354" s="18" t="s">
        <v>5537</v>
      </c>
      <c r="BH1354" s="18" t="s">
        <v>5537</v>
      </c>
      <c r="BI1354" s="9" t="s">
        <v>5537</v>
      </c>
      <c r="BJ1354" s="14"/>
      <c r="BK1354" s="14" t="s">
        <v>5537</v>
      </c>
      <c r="BL1354" s="14" t="str">
        <f>_xlfn.XLOOKUP(B1354,'[4]cell downs 18042026 17h'!$B:$B,'[4]cell downs 18042026 17h'!$B:$B,"")</f>
        <v/>
      </c>
      <c r="BM1354" s="14" t="str">
        <f>_xlfn.XLOOKUP(B1354,'[5]Cells Huawei 19042026 15h'!$B:$B,'[5]Cells Huawei 19042026 15h'!$B:$B,"")</f>
        <v/>
      </c>
      <c r="BN1354" s="9" t="str">
        <f>_xlfn.XLOOKUP(B1354,'[6]cells down 19042026 9H40'!$B:$B,'[6]cells down 19042026 9H40'!$B:$B,"")</f>
        <v/>
      </c>
      <c r="BO1354" s="9" t="s">
        <v>5537</v>
      </c>
      <c r="BP1354" s="9" t="s">
        <v>12</v>
      </c>
      <c r="BQ1354" s="115"/>
    </row>
    <row r="1355" spans="1:69" s="9" customFormat="1" x14ac:dyDescent="0.3">
      <c r="A1355" s="1" t="s">
        <v>3775</v>
      </c>
      <c r="B1355" s="8" t="s">
        <v>3776</v>
      </c>
      <c r="C1355" s="3" t="str">
        <f>_xlfn.XLOOKUP(B1355,'[1]daily break down'!$D:$D,'[1]daily break down'!$E:$E,"")</f>
        <v>NORD</v>
      </c>
      <c r="D1355" s="1" t="s">
        <v>11</v>
      </c>
      <c r="E1355" s="1" t="s">
        <v>12</v>
      </c>
      <c r="F1355" s="3" t="s">
        <v>23</v>
      </c>
      <c r="G1355" s="1" t="s">
        <v>24</v>
      </c>
      <c r="H1355" s="32" t="str">
        <f>_xlfn.XLOOKUP(B1355,[2]CALCULATION!$B:$B,[2]CALCULATION!$H:$H,"")</f>
        <v>Huawei</v>
      </c>
      <c r="I1355" s="28">
        <v>2.764437139196366E-3</v>
      </c>
      <c r="J1355" s="28">
        <v>8.9175391586979543E-5</v>
      </c>
      <c r="K1355" s="28">
        <v>0</v>
      </c>
      <c r="L1355" s="28">
        <v>0</v>
      </c>
      <c r="M1355" s="28">
        <v>0</v>
      </c>
      <c r="N1355" s="28">
        <v>0</v>
      </c>
      <c r="O1355" s="28">
        <v>0</v>
      </c>
      <c r="P1355" s="28">
        <v>0</v>
      </c>
      <c r="Q1355" s="28">
        <v>0</v>
      </c>
      <c r="R1355" s="28">
        <v>0.39668781193551977</v>
      </c>
      <c r="S1355" s="94">
        <v>0</v>
      </c>
      <c r="T1355" s="94">
        <f>_xlfn.XLOOKUP(B1355,'[3]Nur des jours'!$B:$B,'[3]Nur des jours'!$U:$U,"")</f>
        <v>0.26324575596476357</v>
      </c>
      <c r="U1355" s="94">
        <v>0</v>
      </c>
      <c r="V1355" s="94">
        <v>0.81770267069596736</v>
      </c>
      <c r="W1355" s="94">
        <v>0.26324575596476357</v>
      </c>
      <c r="X1355" s="94">
        <v>8.917539158697951E-3</v>
      </c>
      <c r="Y1355" s="94">
        <v>0</v>
      </c>
      <c r="Z1355" s="94">
        <v>0</v>
      </c>
      <c r="AA1355" s="94">
        <v>0</v>
      </c>
      <c r="AB1355" s="94">
        <v>0</v>
      </c>
      <c r="AC1355" s="94">
        <f>_xlfn.XLOOKUP(B1355,'[3]Nur des jours'!$B:$B,'[3]Nur des jours'!$N:$N,"")</f>
        <v>0</v>
      </c>
      <c r="AD1355" s="94">
        <v>0</v>
      </c>
      <c r="AE1355" s="94">
        <v>0</v>
      </c>
      <c r="AF1355" s="94">
        <v>0</v>
      </c>
      <c r="AG1355" s="94">
        <v>0</v>
      </c>
      <c r="AH1355" s="94">
        <v>0</v>
      </c>
      <c r="AI1355" s="49" t="s">
        <v>5559</v>
      </c>
      <c r="AJ1355" s="49"/>
      <c r="AK1355" s="48" t="str" cm="1">
        <f t="array" ref="AK1355">IFERROR(_xlfn.IFS(
AM1355="MPR ISSUE","PDH",
AM1355="BSS Hardware Issue","BSS",
AM1355="Sites strategiques, MLL, Pylone, etc.","ENVTECH",
AM1355="AKTIVCO DEFAUT GE &amp; POWER Cabinet","AKTIVCO",
AM1355="AKTIVCO Coupure ENEO &amp; Baisse de tension","AKTIVCO GRID ONLY",
AM1355="Coupure ENEO &amp; Baisse de tension","IHS GRID ONLY",
AM1355="Defaut GE &amp; POWER Cabinet","IHS",
AM1355="Sharing","Partners",
AM1355="Sites strategiques &amp; DataCenter","SST &amp; DC",
AM1355="Exclu","Exclu",
AM1355="SAT","SAT",
AM1355="SPARE-ISSUE","SPARE-ISSUE",
AM1355="Fiber CAmtel","TRANS_FO_CAMTEL",
AM1355="Fiber AOF","Fiber AOF",
AM1355="Projet OCM (HUAWEI)","TRAVAUX-HUAWEI",
AM1355="Projet OCM (NOKIA)","TRAVAUX-NOKIA",
AM1355="ACCESS-ISSUE","ACCESS-ISSUE",
AM1355="Projet OCM (ZTE, NOKIA, autres projets)","TRAVAUX OCM",
AM1355="No root CAuse","No root cause",
AM1355="ODU HS","PDH",
AM1355="IP &amp; VLAN","PDH",
AM1355="Warehouse HUAWEI","SPARE-ISSUE",
AM1355="SPARE-HS","SPARE-ISSUE",
AM1355="Power Telco","BSS",AM1355="no impacts","no impacts"
),"")</f>
        <v>no impacts</v>
      </c>
      <c r="AL1355" s="48" t="str" cm="1">
        <f t="array" ref="AL1355">IFERROR(_xlfn.IFS(
AM1355="MPR ISSUE","TX ISSUE",
AM1355="BSS Hardware Issue","RAN ISSUE",
AM1355="Sites strategiques, MLL, Pylone, etc.","ENVTECH",
AM1355="AKTIVCO DEFAUT GE &amp; POWER Cabinet","POWER ISSUE",
AM1355="AKTIVCO Coupure ENEO &amp; Baisse de tension","POWER ISSUE",
AM1355="Coupure ENEO &amp; Baisse de tension","POWER ISSUE",
AM1355="Defaut GE &amp; POWER Cabinet","POWER ISSUE",
AM1355="Sharing","POWER ISSUE",
AM1355="Sites strategiques &amp; DataCenter","POWER ISSUE",
AM1355="Exclu","Exclu",
AM1355="SAT","TX ISSUE",
AM1355="SPARE-ISSUE","SPARE-ISSUE",
AM1355="Fiber CAmtel","TX ISSUE",
AM1355="Fiber AOF","TX ISSUE",
AM1355="Projet OCM (HUAWEI)","TRAVAUX-HUAWEI",
AM1355="Projet OCM (NOKIA)","TRAVAUX -NOKIA",
AM1355="ACCESS-ISSUE","ACCESS-ISSUE",
AM1355="Projet OCM (ZTE, NOKIA, autres projets)","TRAVAUX OCM",
AM1355="No root CAuse","No root cause",
AM1355="ODU HS","TX ISSUE",
AM1355="IP &amp; VLAN","TX ISSUE",
AM1355="Warehouse HUAWEI","SPARE-ISSUE",
AM1355="SPARE-HS","SPARE-ISSUE",
AM1355="Power Telco","RAN ISSUE",AM1355="no impacts","no impacts"
),"")</f>
        <v>no impacts</v>
      </c>
      <c r="AM1355" s="67" t="s">
        <v>5605</v>
      </c>
      <c r="AN1355" s="48" t="str" cm="1">
        <f t="array" ref="AN1355">IFERROR(_xlfn.IFS(
AM1355="MPR ISSUE","ACTIVE",
AM1355="BSS Hardware Issue","ACTIVE",
AM1355="Sites strategiques, MLL, Pylone, etc.","PASSIVE",
AM1355="AKTIVCO DEFAUT GE &amp; POWER Cabinet","PASSIVE",
AM1355="AKTIVCO Coupure ENEO &amp; Baisse de tension","PASSIVE",
AM1355="Coupure ENEO &amp; Baisse de tension","PASSIVE",
AM1355="Defaut GE &amp; POWER Cabinet","PASSIVE",
AM1355="Sharing","PASSIVE",
AM1355="Sites strategiques &amp; DataCenter","PASSIVE",
AM1355="Exclu","Exclu",
AM1355="SAT","ACTIVE",
AM1355="SPARE-ISSUE","SPARE-ISSUE",
AM1355="Fiber CAmtel","ACTIVE",
AM1355="Fiber AOF","ACTIVE",
AM1355="Projet OCM (HUAWEI)","PLANNED WORKS",
AM1355="Projet OCM (NOKIA)","PLANNED WORKS",
AM1355="ACCESS-ISSUE","ACCESS-ISSUE",
AM1355="Projet OCM (ZTE, NOKIA, autres projets)","PLANNED WORKS",
AM1355="No root CAuse","No root cause",
AM1355="ODU HS","ACTIVE",
AM1355="IP &amp; VLAN","ACTIVE",
AM1355="Warehouse HUAWEI","SPARE-ISSUE",
AM1355="SPARE-HS","SPARE-ISSUE",
AM1355="Power Telco","ACTIVE", AM1355="no impacts","no impacts"
),"")</f>
        <v>no impacts</v>
      </c>
      <c r="AO1355" s="93" t="s">
        <v>5537</v>
      </c>
      <c r="AP1355" s="101" t="str">
        <f t="shared" si="41"/>
        <v>NRD_022</v>
      </c>
      <c r="AR1355" s="17" t="s">
        <v>5537</v>
      </c>
      <c r="AS1355" s="7" t="s">
        <v>5537</v>
      </c>
      <c r="AT1355" s="6"/>
      <c r="AU1355" s="7"/>
      <c r="AV1355" s="3" t="s">
        <v>5537</v>
      </c>
      <c r="AW1355" s="18" t="s">
        <v>5537</v>
      </c>
      <c r="AX1355" s="18" t="s">
        <v>5537</v>
      </c>
      <c r="AY1355" s="18" t="s">
        <v>5537</v>
      </c>
      <c r="AZ1355" s="18" t="s">
        <v>5537</v>
      </c>
      <c r="BA1355" s="18" t="s">
        <v>5537</v>
      </c>
      <c r="BB1355" s="18" t="s">
        <v>5537</v>
      </c>
      <c r="BC1355" s="18" t="s">
        <v>5537</v>
      </c>
      <c r="BD1355" s="18" t="s">
        <v>5537</v>
      </c>
      <c r="BE1355" s="18" t="s">
        <v>5537</v>
      </c>
      <c r="BF1355" s="18" t="s">
        <v>5537</v>
      </c>
      <c r="BG1355" s="18" t="s">
        <v>5537</v>
      </c>
      <c r="BH1355" s="18" t="s">
        <v>5537</v>
      </c>
      <c r="BI1355" s="9" t="s">
        <v>5537</v>
      </c>
      <c r="BJ1355" s="14"/>
      <c r="BK1355" s="14" t="s">
        <v>5537</v>
      </c>
      <c r="BL1355" s="14" t="str">
        <f>_xlfn.XLOOKUP(B1355,'[4]cell downs 18042026 17h'!$B:$B,'[4]cell downs 18042026 17h'!$B:$B,"")</f>
        <v/>
      </c>
      <c r="BM1355" s="14" t="str">
        <f>_xlfn.XLOOKUP(B1355,'[5]Cells Huawei 19042026 15h'!$B:$B,'[5]Cells Huawei 19042026 15h'!$B:$B,"")</f>
        <v/>
      </c>
      <c r="BN1355" s="9" t="str">
        <f>_xlfn.XLOOKUP(B1355,'[6]cells down 19042026 9H40'!$B:$B,'[6]cells down 19042026 9H40'!$B:$B,"")</f>
        <v/>
      </c>
      <c r="BO1355" s="9" t="s">
        <v>3776</v>
      </c>
      <c r="BP1355" s="9" t="s">
        <v>12</v>
      </c>
      <c r="BQ1355" s="115"/>
    </row>
    <row r="1356" spans="1:69" s="9" customFormat="1" x14ac:dyDescent="0.3">
      <c r="A1356" s="1" t="s">
        <v>4263</v>
      </c>
      <c r="B1356" s="8" t="s">
        <v>4264</v>
      </c>
      <c r="C1356" s="3" t="str">
        <f>_xlfn.XLOOKUP(B1356,'[1]daily break down'!$D:$D,'[1]daily break down'!$E:$E,"")</f>
        <v>ADAMAOUA</v>
      </c>
      <c r="D1356" s="1" t="s">
        <v>21</v>
      </c>
      <c r="E1356" s="1" t="s">
        <v>80</v>
      </c>
      <c r="F1356" s="3" t="s">
        <v>90</v>
      </c>
      <c r="G1356" s="1" t="s">
        <v>4263</v>
      </c>
      <c r="H1356" s="32" t="str">
        <f>_xlfn.XLOOKUP(B1356,[2]CALCULATION!$B:$B,[2]CALCULATION!$H:$H,"")</f>
        <v>HUAWEI</v>
      </c>
      <c r="I1356" s="28">
        <v>0</v>
      </c>
      <c r="J1356" s="28">
        <v>0</v>
      </c>
      <c r="K1356" s="28">
        <v>0</v>
      </c>
      <c r="L1356" s="28">
        <v>0</v>
      </c>
      <c r="M1356" s="28">
        <v>0</v>
      </c>
      <c r="N1356" s="28">
        <v>0</v>
      </c>
      <c r="O1356" s="28">
        <v>0</v>
      </c>
      <c r="P1356" s="28">
        <v>0</v>
      </c>
      <c r="Q1356" s="28">
        <v>0</v>
      </c>
      <c r="R1356" s="28">
        <v>0</v>
      </c>
      <c r="S1356" s="94">
        <v>0</v>
      </c>
      <c r="T1356" s="94">
        <f>_xlfn.XLOOKUP(B1356,'[3]Nur des jours'!$B:$B,'[3]Nur des jours'!$U:$U,"")</f>
        <v>0</v>
      </c>
      <c r="U1356" s="94">
        <v>0</v>
      </c>
      <c r="V1356" s="94">
        <v>0</v>
      </c>
      <c r="W1356" s="94">
        <v>0</v>
      </c>
      <c r="X1356" s="94">
        <v>7.3123821101323226E-3</v>
      </c>
      <c r="Y1356" s="94">
        <v>0</v>
      </c>
      <c r="Z1356" s="94">
        <v>0</v>
      </c>
      <c r="AA1356" s="94">
        <v>0</v>
      </c>
      <c r="AB1356" s="94">
        <v>0</v>
      </c>
      <c r="AC1356" s="94">
        <f>_xlfn.XLOOKUP(B1356,'[3]Nur des jours'!$B:$B,'[3]Nur des jours'!$N:$N,"")</f>
        <v>0</v>
      </c>
      <c r="AD1356" s="94">
        <v>0</v>
      </c>
      <c r="AE1356" s="94">
        <v>0</v>
      </c>
      <c r="AF1356" s="94">
        <v>0</v>
      </c>
      <c r="AG1356" s="94">
        <v>0</v>
      </c>
      <c r="AH1356" s="94">
        <v>0</v>
      </c>
      <c r="AI1356" s="49" t="s">
        <v>5559</v>
      </c>
      <c r="AJ1356" s="49"/>
      <c r="AK1356" s="48" t="str" cm="1">
        <f t="array" ref="AK1356">IFERROR(_xlfn.IFS(
AM1356="MPR ISSUE","PDH",
AM1356="BSS Hardware Issue","BSS",
AM1356="Sites strategiques, MLL, Pylone, etc.","ENVTECH",
AM1356="AKTIVCO DEFAUT GE &amp; POWER Cabinet","AKTIVCO",
AM1356="AKTIVCO Coupure ENEO &amp; Baisse de tension","AKTIVCO GRID ONLY",
AM1356="Coupure ENEO &amp; Baisse de tension","IHS GRID ONLY",
AM1356="Defaut GE &amp; POWER Cabinet","IHS",
AM1356="Sharing","Partners",
AM1356="Sites strategiques &amp; DataCenter","SST &amp; DC",
AM1356="Exclu","Exclu",
AM1356="SAT","SAT",
AM1356="SPARE-ISSUE","SPARE-ISSUE",
AM1356="Fiber CAmtel","TRANS_FO_CAMTEL",
AM1356="Fiber AOF","Fiber AOF",
AM1356="Projet OCM (HUAWEI)","TRAVAUX-HUAWEI",
AM1356="Projet OCM (NOKIA)","TRAVAUX-NOKIA",
AM1356="ACCESS-ISSUE","ACCESS-ISSUE",
AM1356="Projet OCM (ZTE, NOKIA, autres projets)","TRAVAUX OCM",
AM1356="No root CAuse","No root cause",
AM1356="ODU HS","PDH",
AM1356="IP &amp; VLAN","PDH",
AM1356="Warehouse HUAWEI","SPARE-ISSUE",
AM1356="SPARE-HS","SPARE-ISSUE",
AM1356="Power Telco","BSS",AM1356="no impacts","no impacts"
),"")</f>
        <v>no impacts</v>
      </c>
      <c r="AL1356" s="48" t="str" cm="1">
        <f t="array" ref="AL1356">IFERROR(_xlfn.IFS(
AM1356="MPR ISSUE","TX ISSUE",
AM1356="BSS Hardware Issue","RAN ISSUE",
AM1356="Sites strategiques, MLL, Pylone, etc.","ENVTECH",
AM1356="AKTIVCO DEFAUT GE &amp; POWER Cabinet","POWER ISSUE",
AM1356="AKTIVCO Coupure ENEO &amp; Baisse de tension","POWER ISSUE",
AM1356="Coupure ENEO &amp; Baisse de tension","POWER ISSUE",
AM1356="Defaut GE &amp; POWER Cabinet","POWER ISSUE",
AM1356="Sharing","POWER ISSUE",
AM1356="Sites strategiques &amp; DataCenter","POWER ISSUE",
AM1356="Exclu","Exclu",
AM1356="SAT","TX ISSUE",
AM1356="SPARE-ISSUE","SPARE-ISSUE",
AM1356="Fiber CAmtel","TX ISSUE",
AM1356="Fiber AOF","TX ISSUE",
AM1356="Projet OCM (HUAWEI)","TRAVAUX-HUAWEI",
AM1356="Projet OCM (NOKIA)","TRAVAUX -NOKIA",
AM1356="ACCESS-ISSUE","ACCESS-ISSUE",
AM1356="Projet OCM (ZTE, NOKIA, autres projets)","TRAVAUX OCM",
AM1356="No root CAuse","No root cause",
AM1356="ODU HS","TX ISSUE",
AM1356="IP &amp; VLAN","TX ISSUE",
AM1356="Warehouse HUAWEI","SPARE-ISSUE",
AM1356="SPARE-HS","SPARE-ISSUE",
AM1356="Power Telco","RAN ISSUE",AM1356="no impacts","no impacts"
),"")</f>
        <v>no impacts</v>
      </c>
      <c r="AM1356" s="67" t="s">
        <v>5605</v>
      </c>
      <c r="AN1356" s="48" t="str" cm="1">
        <f t="array" ref="AN1356">IFERROR(_xlfn.IFS(
AM1356="MPR ISSUE","ACTIVE",
AM1356="BSS Hardware Issue","ACTIVE",
AM1356="Sites strategiques, MLL, Pylone, etc.","PASSIVE",
AM1356="AKTIVCO DEFAUT GE &amp; POWER Cabinet","PASSIVE",
AM1356="AKTIVCO Coupure ENEO &amp; Baisse de tension","PASSIVE",
AM1356="Coupure ENEO &amp; Baisse de tension","PASSIVE",
AM1356="Defaut GE &amp; POWER Cabinet","PASSIVE",
AM1356="Sharing","PASSIVE",
AM1356="Sites strategiques &amp; DataCenter","PASSIVE",
AM1356="Exclu","Exclu",
AM1356="SAT","ACTIVE",
AM1356="SPARE-ISSUE","SPARE-ISSUE",
AM1356="Fiber CAmtel","ACTIVE",
AM1356="Fiber AOF","ACTIVE",
AM1356="Projet OCM (HUAWEI)","PLANNED WORKS",
AM1356="Projet OCM (NOKIA)","PLANNED WORKS",
AM1356="ACCESS-ISSUE","ACCESS-ISSUE",
AM1356="Projet OCM (ZTE, NOKIA, autres projets)","PLANNED WORKS",
AM1356="No root CAuse","No root cause",
AM1356="ODU HS","ACTIVE",
AM1356="IP &amp; VLAN","ACTIVE",
AM1356="Warehouse HUAWEI","SPARE-ISSUE",
AM1356="SPARE-HS","SPARE-ISSUE",
AM1356="Power Telco","ACTIVE", AM1356="no impacts","no impacts"
),"")</f>
        <v>no impacts</v>
      </c>
      <c r="AO1356" s="93" t="s">
        <v>5537</v>
      </c>
      <c r="AP1356" s="101" t="str">
        <f t="shared" si="41"/>
        <v>ADM_006</v>
      </c>
      <c r="AR1356" s="17" t="s">
        <v>5537</v>
      </c>
      <c r="AS1356" s="7" t="s">
        <v>5537</v>
      </c>
      <c r="AT1356" s="6"/>
      <c r="AU1356" s="7"/>
      <c r="AV1356" s="3" t="s">
        <v>5537</v>
      </c>
      <c r="AW1356" s="18" t="s">
        <v>5537</v>
      </c>
      <c r="AX1356" s="18" t="s">
        <v>5537</v>
      </c>
      <c r="AY1356" s="18" t="s">
        <v>5537</v>
      </c>
      <c r="AZ1356" s="18" t="s">
        <v>5537</v>
      </c>
      <c r="BA1356" s="18" t="s">
        <v>5537</v>
      </c>
      <c r="BB1356" s="18" t="s">
        <v>5537</v>
      </c>
      <c r="BC1356" s="18" t="s">
        <v>5537</v>
      </c>
      <c r="BD1356" s="18" t="s">
        <v>5537</v>
      </c>
      <c r="BE1356" s="18" t="s">
        <v>5537</v>
      </c>
      <c r="BF1356" s="18" t="s">
        <v>5537</v>
      </c>
      <c r="BG1356" s="18" t="s">
        <v>5537</v>
      </c>
      <c r="BH1356" s="18" t="s">
        <v>5537</v>
      </c>
      <c r="BI1356" s="9" t="s">
        <v>5537</v>
      </c>
      <c r="BJ1356" s="14"/>
      <c r="BK1356" s="14" t="s">
        <v>5537</v>
      </c>
      <c r="BL1356" s="14" t="str">
        <f>_xlfn.XLOOKUP(B1356,'[4]cell downs 18042026 17h'!$B:$B,'[4]cell downs 18042026 17h'!$B:$B,"")</f>
        <v/>
      </c>
      <c r="BM1356" s="14" t="str">
        <f>_xlfn.XLOOKUP(B1356,'[5]Cells Huawei 19042026 15h'!$B:$B,'[5]Cells Huawei 19042026 15h'!$B:$B,"")</f>
        <v/>
      </c>
      <c r="BN1356" s="9" t="str">
        <f>_xlfn.XLOOKUP(B1356,'[6]cells down 19042026 9H40'!$B:$B,'[6]cells down 19042026 9H40'!$B:$B,"")</f>
        <v/>
      </c>
      <c r="BO1356" s="9" t="s">
        <v>5537</v>
      </c>
      <c r="BP1356" s="9" t="s">
        <v>5537</v>
      </c>
      <c r="BQ1356" s="115"/>
    </row>
    <row r="1357" spans="1:69" s="9" customFormat="1" x14ac:dyDescent="0.3">
      <c r="A1357" s="1" t="s">
        <v>2852</v>
      </c>
      <c r="B1357" s="8" t="s">
        <v>2853</v>
      </c>
      <c r="C1357" s="3" t="str">
        <f>_xlfn.XLOOKUP(B1357,'[1]daily break down'!$D:$D,'[1]daily break down'!$E:$E,"")</f>
        <v>OUEST</v>
      </c>
      <c r="D1357" s="1" t="s">
        <v>11</v>
      </c>
      <c r="E1357" s="1" t="s">
        <v>12</v>
      </c>
      <c r="F1357" s="3" t="s">
        <v>102</v>
      </c>
      <c r="G1357" s="1" t="s">
        <v>2854</v>
      </c>
      <c r="H1357" s="32" t="str">
        <f>_xlfn.XLOOKUP(B1357,[2]CALCULATION!$B:$B,[2]CALCULATION!$H:$H,"")</f>
        <v>HUAWEI</v>
      </c>
      <c r="I1357" s="28">
        <v>0</v>
      </c>
      <c r="J1357" s="28">
        <v>0</v>
      </c>
      <c r="K1357" s="28">
        <v>0</v>
      </c>
      <c r="L1357" s="28">
        <v>0</v>
      </c>
      <c r="M1357" s="28">
        <v>0</v>
      </c>
      <c r="N1357" s="28">
        <v>0</v>
      </c>
      <c r="O1357" s="28">
        <v>0</v>
      </c>
      <c r="P1357" s="28">
        <v>0</v>
      </c>
      <c r="Q1357" s="28">
        <v>0</v>
      </c>
      <c r="R1357" s="28">
        <v>0</v>
      </c>
      <c r="S1357" s="94">
        <v>0</v>
      </c>
      <c r="T1357" s="94">
        <f>_xlfn.XLOOKUP(B1357,'[3]Nur des jours'!$B:$B,'[3]Nur des jours'!$U:$U,"")</f>
        <v>0</v>
      </c>
      <c r="U1357" s="94">
        <v>0</v>
      </c>
      <c r="V1357" s="94">
        <v>0</v>
      </c>
      <c r="W1357" s="94">
        <v>0</v>
      </c>
      <c r="X1357" s="94">
        <v>6.9378454654670059E-3</v>
      </c>
      <c r="Y1357" s="94">
        <v>0</v>
      </c>
      <c r="Z1357" s="94">
        <v>0</v>
      </c>
      <c r="AA1357" s="94">
        <v>0</v>
      </c>
      <c r="AB1357" s="94">
        <v>0</v>
      </c>
      <c r="AC1357" s="94">
        <f>_xlfn.XLOOKUP(B1357,'[3]Nur des jours'!$B:$B,'[3]Nur des jours'!$N:$N,"")</f>
        <v>0</v>
      </c>
      <c r="AD1357" s="94">
        <v>0</v>
      </c>
      <c r="AE1357" s="94">
        <v>0</v>
      </c>
      <c r="AF1357" s="94">
        <v>0</v>
      </c>
      <c r="AG1357" s="94">
        <v>0</v>
      </c>
      <c r="AH1357" s="94">
        <v>0</v>
      </c>
      <c r="AI1357" s="49" t="s">
        <v>5559</v>
      </c>
      <c r="AJ1357" s="49"/>
      <c r="AK1357" s="48" t="str" cm="1">
        <f t="array" ref="AK1357">IFERROR(_xlfn.IFS(
AM1357="MPR ISSUE","PDH",
AM1357="BSS Hardware Issue","BSS",
AM1357="Sites strategiques, MLL, Pylone, etc.","ENVTECH",
AM1357="AKTIVCO DEFAUT GE &amp; POWER Cabinet","AKTIVCO",
AM1357="AKTIVCO Coupure ENEO &amp; Baisse de tension","AKTIVCO GRID ONLY",
AM1357="Coupure ENEO &amp; Baisse de tension","IHS GRID ONLY",
AM1357="Defaut GE &amp; POWER Cabinet","IHS",
AM1357="Sharing","Partners",
AM1357="Sites strategiques &amp; DataCenter","SST &amp; DC",
AM1357="Exclu","Exclu",
AM1357="SAT","SAT",
AM1357="SPARE-ISSUE","SPARE-ISSUE",
AM1357="Fiber CAmtel","TRANS_FO_CAMTEL",
AM1357="Fiber AOF","Fiber AOF",
AM1357="Projet OCM (HUAWEI)","TRAVAUX-HUAWEI",
AM1357="Projet OCM (NOKIA)","TRAVAUX-NOKIA",
AM1357="ACCESS-ISSUE","ACCESS-ISSUE",
AM1357="Projet OCM (ZTE, NOKIA, autres projets)","TRAVAUX OCM",
AM1357="No root CAuse","No root cause",
AM1357="ODU HS","PDH",
AM1357="IP &amp; VLAN","PDH",
AM1357="Warehouse HUAWEI","SPARE-ISSUE",
AM1357="SPARE-HS","SPARE-ISSUE",
AM1357="Power Telco","BSS",AM1357="no impacts","no impacts"
),"")</f>
        <v>no impacts</v>
      </c>
      <c r="AL1357" s="48" t="str" cm="1">
        <f t="array" ref="AL1357">IFERROR(_xlfn.IFS(
AM1357="MPR ISSUE","TX ISSUE",
AM1357="BSS Hardware Issue","RAN ISSUE",
AM1357="Sites strategiques, MLL, Pylone, etc.","ENVTECH",
AM1357="AKTIVCO DEFAUT GE &amp; POWER Cabinet","POWER ISSUE",
AM1357="AKTIVCO Coupure ENEO &amp; Baisse de tension","POWER ISSUE",
AM1357="Coupure ENEO &amp; Baisse de tension","POWER ISSUE",
AM1357="Defaut GE &amp; POWER Cabinet","POWER ISSUE",
AM1357="Sharing","POWER ISSUE",
AM1357="Sites strategiques &amp; DataCenter","POWER ISSUE",
AM1357="Exclu","Exclu",
AM1357="SAT","TX ISSUE",
AM1357="SPARE-ISSUE","SPARE-ISSUE",
AM1357="Fiber CAmtel","TX ISSUE",
AM1357="Fiber AOF","TX ISSUE",
AM1357="Projet OCM (HUAWEI)","TRAVAUX-HUAWEI",
AM1357="Projet OCM (NOKIA)","TRAVAUX -NOKIA",
AM1357="ACCESS-ISSUE","ACCESS-ISSUE",
AM1357="Projet OCM (ZTE, NOKIA, autres projets)","TRAVAUX OCM",
AM1357="No root CAuse","No root cause",
AM1357="ODU HS","TX ISSUE",
AM1357="IP &amp; VLAN","TX ISSUE",
AM1357="Warehouse HUAWEI","SPARE-ISSUE",
AM1357="SPARE-HS","SPARE-ISSUE",
AM1357="Power Telco","RAN ISSUE",AM1357="no impacts","no impacts"
),"")</f>
        <v>no impacts</v>
      </c>
      <c r="AM1357" s="67" t="s">
        <v>5605</v>
      </c>
      <c r="AN1357" s="48" t="str" cm="1">
        <f t="array" ref="AN1357">IFERROR(_xlfn.IFS(
AM1357="MPR ISSUE","ACTIVE",
AM1357="BSS Hardware Issue","ACTIVE",
AM1357="Sites strategiques, MLL, Pylone, etc.","PASSIVE",
AM1357="AKTIVCO DEFAUT GE &amp; POWER Cabinet","PASSIVE",
AM1357="AKTIVCO Coupure ENEO &amp; Baisse de tension","PASSIVE",
AM1357="Coupure ENEO &amp; Baisse de tension","PASSIVE",
AM1357="Defaut GE &amp; POWER Cabinet","PASSIVE",
AM1357="Sharing","PASSIVE",
AM1357="Sites strategiques &amp; DataCenter","PASSIVE",
AM1357="Exclu","Exclu",
AM1357="SAT","ACTIVE",
AM1357="SPARE-ISSUE","SPARE-ISSUE",
AM1357="Fiber CAmtel","ACTIVE",
AM1357="Fiber AOF","ACTIVE",
AM1357="Projet OCM (HUAWEI)","PLANNED WORKS",
AM1357="Projet OCM (NOKIA)","PLANNED WORKS",
AM1357="ACCESS-ISSUE","ACCESS-ISSUE",
AM1357="Projet OCM (ZTE, NOKIA, autres projets)","PLANNED WORKS",
AM1357="No root CAuse","No root cause",
AM1357="ODU HS","ACTIVE",
AM1357="IP &amp; VLAN","ACTIVE",
AM1357="Warehouse HUAWEI","SPARE-ISSUE",
AM1357="SPARE-HS","SPARE-ISSUE",
AM1357="Power Telco","ACTIVE", AM1357="no impacts","no impacts"
),"")</f>
        <v>no impacts</v>
      </c>
      <c r="AO1357" s="93" t="s">
        <v>5537</v>
      </c>
      <c r="AP1357" s="101" t="str">
        <f t="shared" si="41"/>
        <v>OST_211</v>
      </c>
      <c r="AR1357" s="17" t="s">
        <v>5537</v>
      </c>
      <c r="AS1357" s="7" t="s">
        <v>5537</v>
      </c>
      <c r="AT1357" s="6"/>
      <c r="AU1357" s="7"/>
      <c r="AV1357" s="3" t="s">
        <v>5537</v>
      </c>
      <c r="AW1357" s="18" t="s">
        <v>5537</v>
      </c>
      <c r="AX1357" s="18" t="s">
        <v>5537</v>
      </c>
      <c r="AY1357" s="18" t="s">
        <v>5537</v>
      </c>
      <c r="AZ1357" s="18" t="s">
        <v>5537</v>
      </c>
      <c r="BA1357" s="18" t="s">
        <v>5537</v>
      </c>
      <c r="BB1357" s="18" t="s">
        <v>5537</v>
      </c>
      <c r="BC1357" s="18" t="s">
        <v>5537</v>
      </c>
      <c r="BD1357" s="18" t="s">
        <v>5537</v>
      </c>
      <c r="BE1357" s="18" t="s">
        <v>5537</v>
      </c>
      <c r="BF1357" s="18" t="s">
        <v>5537</v>
      </c>
      <c r="BG1357" s="18" t="s">
        <v>5537</v>
      </c>
      <c r="BH1357" s="18" t="s">
        <v>5537</v>
      </c>
      <c r="BI1357" s="9" t="s">
        <v>5537</v>
      </c>
      <c r="BJ1357" s="14"/>
      <c r="BK1357" s="14" t="s">
        <v>5537</v>
      </c>
      <c r="BL1357" s="14" t="str">
        <f>_xlfn.XLOOKUP(B1357,'[4]cell downs 18042026 17h'!$B:$B,'[4]cell downs 18042026 17h'!$B:$B,"")</f>
        <v/>
      </c>
      <c r="BM1357" s="14" t="str">
        <f>_xlfn.XLOOKUP(B1357,'[5]Cells Huawei 19042026 15h'!$B:$B,'[5]Cells Huawei 19042026 15h'!$B:$B,"")</f>
        <v/>
      </c>
      <c r="BN1357" s="9" t="str">
        <f>_xlfn.XLOOKUP(B1357,'[6]cells down 19042026 9H40'!$B:$B,'[6]cells down 19042026 9H40'!$B:$B,"")</f>
        <v/>
      </c>
      <c r="BO1357" s="9" t="s">
        <v>2853</v>
      </c>
      <c r="BP1357" s="9" t="s">
        <v>594</v>
      </c>
      <c r="BQ1357" s="115"/>
    </row>
    <row r="1358" spans="1:69" s="9" customFormat="1" x14ac:dyDescent="0.3">
      <c r="A1358" s="1" t="s">
        <v>3804</v>
      </c>
      <c r="B1358" s="8" t="s">
        <v>3805</v>
      </c>
      <c r="C1358" s="3" t="str">
        <f>_xlfn.XLOOKUP(B1358,'[1]daily break down'!$D:$D,'[1]daily break down'!$E:$E,"")</f>
        <v>EXTREME-NORD</v>
      </c>
      <c r="D1358" s="1" t="s">
        <v>11</v>
      </c>
      <c r="E1358" s="1" t="s">
        <v>237</v>
      </c>
      <c r="F1358" s="3" t="s">
        <v>55</v>
      </c>
      <c r="G1358" s="1" t="s">
        <v>3804</v>
      </c>
      <c r="H1358" s="32" t="str">
        <f>_xlfn.XLOOKUP(B1358,[2]CALCULATION!$B:$B,[2]CALCULATION!$H:$H,"")</f>
        <v>HUAWEI</v>
      </c>
      <c r="I1358" s="28">
        <v>0</v>
      </c>
      <c r="J1358" s="28">
        <v>0</v>
      </c>
      <c r="K1358" s="28">
        <v>0</v>
      </c>
      <c r="L1358" s="28">
        <v>0</v>
      </c>
      <c r="M1358" s="28">
        <v>0</v>
      </c>
      <c r="N1358" s="28">
        <v>0</v>
      </c>
      <c r="O1358" s="28">
        <v>0</v>
      </c>
      <c r="P1358" s="28">
        <v>0</v>
      </c>
      <c r="Q1358" s="28">
        <v>0</v>
      </c>
      <c r="R1358" s="28">
        <v>0</v>
      </c>
      <c r="S1358" s="94">
        <v>0</v>
      </c>
      <c r="T1358" s="94">
        <f>_xlfn.XLOOKUP(B1358,'[3]Nur des jours'!$B:$B,'[3]Nur des jours'!$U:$U,"")</f>
        <v>0</v>
      </c>
      <c r="U1358" s="94">
        <v>0</v>
      </c>
      <c r="V1358" s="94">
        <v>0</v>
      </c>
      <c r="W1358" s="94">
        <v>0</v>
      </c>
      <c r="X1358" s="94">
        <v>6.777329760610443E-3</v>
      </c>
      <c r="Y1358" s="94">
        <v>0</v>
      </c>
      <c r="Z1358" s="94">
        <v>0</v>
      </c>
      <c r="AA1358" s="94">
        <v>0</v>
      </c>
      <c r="AB1358" s="94">
        <v>0</v>
      </c>
      <c r="AC1358" s="94">
        <f>_xlfn.XLOOKUP(B1358,'[3]Nur des jours'!$B:$B,'[3]Nur des jours'!$N:$N,"")</f>
        <v>0</v>
      </c>
      <c r="AD1358" s="94">
        <v>0</v>
      </c>
      <c r="AE1358" s="94">
        <v>0</v>
      </c>
      <c r="AF1358" s="94">
        <v>0</v>
      </c>
      <c r="AG1358" s="94">
        <v>0</v>
      </c>
      <c r="AH1358" s="94">
        <v>0</v>
      </c>
      <c r="AI1358" s="49" t="s">
        <v>6659</v>
      </c>
      <c r="AJ1358" s="49"/>
      <c r="AK1358" s="48" t="str" cm="1">
        <f t="array" ref="AK1358">IFERROR(_xlfn.IFS(
AM1358="MPR ISSUE","PDH",
AM1358="BSS Hardware Issue","BSS",
AM1358="Sites strategiques, MLL, Pylone, etc.","ENVTECH",
AM1358="AKTIVCO DEFAUT GE &amp; POWER Cabinet","AKTIVCO",
AM1358="AKTIVCO Coupure ENEO &amp; Baisse de tension","AKTIVCO GRID ONLY",
AM1358="Coupure ENEO &amp; Baisse de tension","IHS GRID ONLY",
AM1358="Defaut GE &amp; POWER Cabinet","IHS",
AM1358="Sharing","Partners",
AM1358="Sites strategiques &amp; DataCenter","SST &amp; DC",
AM1358="Exclu","Exclu",
AM1358="SAT","SAT",
AM1358="SPARE-ISSUE","SPARE-ISSUE",
AM1358="Fiber CAmtel","TRANS_FO_CAMTEL",
AM1358="Fiber AOF","Fiber AOF",
AM1358="Projet OCM (HUAWEI)","TRAVAUX-HUAWEI",
AM1358="Projet OCM (NOKIA)","TRAVAUX-NOKIA",
AM1358="ACCESS-ISSUE","ACCESS-ISSUE",
AM1358="Projet OCM (ZTE, NOKIA, autres projets)","TRAVAUX OCM",
AM1358="No root CAuse","No root cause",
AM1358="ODU HS","PDH",
AM1358="IP &amp; VLAN","PDH",
AM1358="Warehouse HUAWEI","SPARE-ISSUE",
AM1358="SPARE-HS","SPARE-ISSUE",
AM1358="Power Telco","BSS",AM1358="no impacts","no impacts"
),"")</f>
        <v>no impacts</v>
      </c>
      <c r="AL1358" s="48" t="str" cm="1">
        <f t="array" ref="AL1358">IFERROR(_xlfn.IFS(
AM1358="MPR ISSUE","TX ISSUE",
AM1358="BSS Hardware Issue","RAN ISSUE",
AM1358="Sites strategiques, MLL, Pylone, etc.","ENVTECH",
AM1358="AKTIVCO DEFAUT GE &amp; POWER Cabinet","POWER ISSUE",
AM1358="AKTIVCO Coupure ENEO &amp; Baisse de tension","POWER ISSUE",
AM1358="Coupure ENEO &amp; Baisse de tension","POWER ISSUE",
AM1358="Defaut GE &amp; POWER Cabinet","POWER ISSUE",
AM1358="Sharing","POWER ISSUE",
AM1358="Sites strategiques &amp; DataCenter","POWER ISSUE",
AM1358="Exclu","Exclu",
AM1358="SAT","TX ISSUE",
AM1358="SPARE-ISSUE","SPARE-ISSUE",
AM1358="Fiber CAmtel","TX ISSUE",
AM1358="Fiber AOF","TX ISSUE",
AM1358="Projet OCM (HUAWEI)","TRAVAUX-HUAWEI",
AM1358="Projet OCM (NOKIA)","TRAVAUX -NOKIA",
AM1358="ACCESS-ISSUE","ACCESS-ISSUE",
AM1358="Projet OCM (ZTE, NOKIA, autres projets)","TRAVAUX OCM",
AM1358="No root CAuse","No root cause",
AM1358="ODU HS","TX ISSUE",
AM1358="IP &amp; VLAN","TX ISSUE",
AM1358="Warehouse HUAWEI","SPARE-ISSUE",
AM1358="SPARE-HS","SPARE-ISSUE",
AM1358="Power Telco","RAN ISSUE",AM1358="no impacts","no impacts"
),"")</f>
        <v>no impacts</v>
      </c>
      <c r="AM1358" s="67" t="s">
        <v>5605</v>
      </c>
      <c r="AN1358" s="48" t="str" cm="1">
        <f t="array" ref="AN1358">IFERROR(_xlfn.IFS(
AM1358="MPR ISSUE","ACTIVE",
AM1358="BSS Hardware Issue","ACTIVE",
AM1358="Sites strategiques, MLL, Pylone, etc.","PASSIVE",
AM1358="AKTIVCO DEFAUT GE &amp; POWER Cabinet","PASSIVE",
AM1358="AKTIVCO Coupure ENEO &amp; Baisse de tension","PASSIVE",
AM1358="Coupure ENEO &amp; Baisse de tension","PASSIVE",
AM1358="Defaut GE &amp; POWER Cabinet","PASSIVE",
AM1358="Sharing","PASSIVE",
AM1358="Sites strategiques &amp; DataCenter","PASSIVE",
AM1358="Exclu","Exclu",
AM1358="SAT","ACTIVE",
AM1358="SPARE-ISSUE","SPARE-ISSUE",
AM1358="Fiber CAmtel","ACTIVE",
AM1358="Fiber AOF","ACTIVE",
AM1358="Projet OCM (HUAWEI)","PLANNED WORKS",
AM1358="Projet OCM (NOKIA)","PLANNED WORKS",
AM1358="ACCESS-ISSUE","ACCESS-ISSUE",
AM1358="Projet OCM (ZTE, NOKIA, autres projets)","PLANNED WORKS",
AM1358="No root CAuse","No root cause",
AM1358="ODU HS","ACTIVE",
AM1358="IP &amp; VLAN","ACTIVE",
AM1358="Warehouse HUAWEI","SPARE-ISSUE",
AM1358="SPARE-HS","SPARE-ISSUE",
AM1358="Power Telco","ACTIVE", AM1358="no impacts","no impacts"
),"")</f>
        <v>no impacts</v>
      </c>
      <c r="AO1358" s="93" t="s">
        <v>5537</v>
      </c>
      <c r="AP1358" s="101" t="str">
        <f t="shared" si="41"/>
        <v>EXN_006</v>
      </c>
      <c r="AR1358" s="17" t="s">
        <v>5537</v>
      </c>
      <c r="AS1358" s="7" t="s">
        <v>5537</v>
      </c>
      <c r="AT1358" s="6"/>
      <c r="AU1358" s="7"/>
      <c r="AV1358" s="3" t="s">
        <v>5537</v>
      </c>
      <c r="AW1358" s="18" t="s">
        <v>5537</v>
      </c>
      <c r="AX1358" s="18" t="s">
        <v>5537</v>
      </c>
      <c r="AY1358" s="18" t="s">
        <v>5537</v>
      </c>
      <c r="AZ1358" s="18" t="s">
        <v>5537</v>
      </c>
      <c r="BA1358" s="18" t="s">
        <v>5537</v>
      </c>
      <c r="BB1358" s="18" t="s">
        <v>5537</v>
      </c>
      <c r="BC1358" s="18" t="s">
        <v>5537</v>
      </c>
      <c r="BD1358" s="18" t="s">
        <v>5537</v>
      </c>
      <c r="BE1358" s="18" t="s">
        <v>5537</v>
      </c>
      <c r="BF1358" s="18" t="s">
        <v>5537</v>
      </c>
      <c r="BG1358" s="18" t="s">
        <v>5537</v>
      </c>
      <c r="BH1358" s="18" t="s">
        <v>5537</v>
      </c>
      <c r="BI1358" s="9" t="s">
        <v>5537</v>
      </c>
      <c r="BJ1358" s="14"/>
      <c r="BK1358" s="14" t="s">
        <v>5537</v>
      </c>
      <c r="BL1358" s="14" t="str">
        <f>_xlfn.XLOOKUP(B1358,'[4]cell downs 18042026 17h'!$B:$B,'[4]cell downs 18042026 17h'!$B:$B,"")</f>
        <v/>
      </c>
      <c r="BM1358" s="14" t="str">
        <f>_xlfn.XLOOKUP(B1358,'[5]Cells Huawei 19042026 15h'!$B:$B,'[5]Cells Huawei 19042026 15h'!$B:$B,"")</f>
        <v/>
      </c>
      <c r="BN1358" s="9" t="str">
        <f>_xlfn.XLOOKUP(B1358,'[6]cells down 19042026 9H40'!$B:$B,'[6]cells down 19042026 9H40'!$B:$B,"")</f>
        <v/>
      </c>
      <c r="BO1358" s="9" t="s">
        <v>3805</v>
      </c>
      <c r="BP1358" s="9" t="s">
        <v>12</v>
      </c>
      <c r="BQ1358" s="115"/>
    </row>
    <row r="1359" spans="1:69" s="9" customFormat="1" x14ac:dyDescent="0.3">
      <c r="A1359" s="1" t="s">
        <v>2903</v>
      </c>
      <c r="B1359" s="8" t="s">
        <v>2904</v>
      </c>
      <c r="C1359" s="3" t="str">
        <f>_xlfn.XLOOKUP(B1359,'[1]daily break down'!$D:$D,'[1]daily break down'!$E:$E,"")</f>
        <v>Maroua</v>
      </c>
      <c r="D1359" s="1" t="s">
        <v>11</v>
      </c>
      <c r="E1359" s="1" t="s">
        <v>12</v>
      </c>
      <c r="F1359" s="3" t="s">
        <v>55</v>
      </c>
      <c r="G1359" s="1" t="s">
        <v>84</v>
      </c>
      <c r="H1359" s="32" t="str">
        <f>_xlfn.XLOOKUP(B1359,[2]CALCULATION!$B:$B,[2]CALCULATION!$H:$H,"")</f>
        <v>Huawei</v>
      </c>
      <c r="I1359" s="28">
        <v>0.27136071659917876</v>
      </c>
      <c r="J1359" s="28">
        <v>0.69710187111373645</v>
      </c>
      <c r="K1359" s="28">
        <v>0</v>
      </c>
      <c r="L1359" s="28">
        <v>0</v>
      </c>
      <c r="M1359" s="28">
        <v>0</v>
      </c>
      <c r="N1359" s="28">
        <v>0</v>
      </c>
      <c r="O1359" s="28">
        <v>0</v>
      </c>
      <c r="P1359" s="28">
        <v>0</v>
      </c>
      <c r="Q1359" s="28">
        <v>0</v>
      </c>
      <c r="R1359" s="28">
        <v>0</v>
      </c>
      <c r="S1359" s="94">
        <v>0</v>
      </c>
      <c r="T1359" s="94">
        <f>_xlfn.XLOOKUP(B1359,'[3]Nur des jours'!$B:$B,'[3]Nur des jours'!$U:$U,"")</f>
        <v>0</v>
      </c>
      <c r="U1359" s="94">
        <v>0</v>
      </c>
      <c r="V1359" s="94">
        <v>0.36524456886195078</v>
      </c>
      <c r="W1359" s="94">
        <v>0</v>
      </c>
      <c r="X1359" s="94">
        <v>4.8154711456968929E-3</v>
      </c>
      <c r="Y1359" s="94">
        <v>0</v>
      </c>
      <c r="Z1359" s="94">
        <v>0</v>
      </c>
      <c r="AA1359" s="94">
        <v>0</v>
      </c>
      <c r="AB1359" s="94">
        <v>0</v>
      </c>
      <c r="AC1359" s="94">
        <f>_xlfn.XLOOKUP(B1359,'[3]Nur des jours'!$B:$B,'[3]Nur des jours'!$N:$N,"")</f>
        <v>0</v>
      </c>
      <c r="AD1359" s="94">
        <v>0</v>
      </c>
      <c r="AE1359" s="94">
        <v>0</v>
      </c>
      <c r="AF1359" s="94">
        <v>0</v>
      </c>
      <c r="AG1359" s="94">
        <v>0</v>
      </c>
      <c r="AH1359" s="94">
        <v>0</v>
      </c>
      <c r="AI1359" s="49" t="s">
        <v>5559</v>
      </c>
      <c r="AJ1359" s="49"/>
      <c r="AK1359" s="48" t="str" cm="1">
        <f t="array" ref="AK1359">IFERROR(_xlfn.IFS(
AM1359="MPR ISSUE","PDH",
AM1359="BSS Hardware Issue","BSS",
AM1359="Sites strategiques, MLL, Pylone, etc.","ENVTECH",
AM1359="AKTIVCO DEFAUT GE &amp; POWER Cabinet","AKTIVCO",
AM1359="AKTIVCO Coupure ENEO &amp; Baisse de tension","AKTIVCO GRID ONLY",
AM1359="Coupure ENEO &amp; Baisse de tension","IHS GRID ONLY",
AM1359="Defaut GE &amp; POWER Cabinet","IHS",
AM1359="Sharing","Partners",
AM1359="Sites strategiques &amp; DataCenter","SST &amp; DC",
AM1359="Exclu","Exclu",
AM1359="SAT","SAT",
AM1359="SPARE-ISSUE","SPARE-ISSUE",
AM1359="Fiber CAmtel","TRANS_FO_CAMTEL",
AM1359="Fiber AOF","Fiber AOF",
AM1359="Projet OCM (HUAWEI)","TRAVAUX-HUAWEI",
AM1359="Projet OCM (NOKIA)","TRAVAUX-NOKIA",
AM1359="ACCESS-ISSUE","ACCESS-ISSUE",
AM1359="Projet OCM (ZTE, NOKIA, autres projets)","TRAVAUX OCM",
AM1359="No root CAuse","No root cause",
AM1359="ODU HS","PDH",
AM1359="IP &amp; VLAN","PDH",
AM1359="Warehouse HUAWEI","SPARE-ISSUE",
AM1359="SPARE-HS","SPARE-ISSUE",
AM1359="Power Telco","BSS",AM1359="no impacts","no impacts"
),"")</f>
        <v>no impacts</v>
      </c>
      <c r="AL1359" s="48" t="str" cm="1">
        <f t="array" ref="AL1359">IFERROR(_xlfn.IFS(
AM1359="MPR ISSUE","TX ISSUE",
AM1359="BSS Hardware Issue","RAN ISSUE",
AM1359="Sites strategiques, MLL, Pylone, etc.","ENVTECH",
AM1359="AKTIVCO DEFAUT GE &amp; POWER Cabinet","POWER ISSUE",
AM1359="AKTIVCO Coupure ENEO &amp; Baisse de tension","POWER ISSUE",
AM1359="Coupure ENEO &amp; Baisse de tension","POWER ISSUE",
AM1359="Defaut GE &amp; POWER Cabinet","POWER ISSUE",
AM1359="Sharing","POWER ISSUE",
AM1359="Sites strategiques &amp; DataCenter","POWER ISSUE",
AM1359="Exclu","Exclu",
AM1359="SAT","TX ISSUE",
AM1359="SPARE-ISSUE","SPARE-ISSUE",
AM1359="Fiber CAmtel","TX ISSUE",
AM1359="Fiber AOF","TX ISSUE",
AM1359="Projet OCM (HUAWEI)","TRAVAUX-HUAWEI",
AM1359="Projet OCM (NOKIA)","TRAVAUX -NOKIA",
AM1359="ACCESS-ISSUE","ACCESS-ISSUE",
AM1359="Projet OCM (ZTE, NOKIA, autres projets)","TRAVAUX OCM",
AM1359="No root CAuse","No root cause",
AM1359="ODU HS","TX ISSUE",
AM1359="IP &amp; VLAN","TX ISSUE",
AM1359="Warehouse HUAWEI","SPARE-ISSUE",
AM1359="SPARE-HS","SPARE-ISSUE",
AM1359="Power Telco","RAN ISSUE",AM1359="no impacts","no impacts"
),"")</f>
        <v>no impacts</v>
      </c>
      <c r="AM1359" s="67" t="s">
        <v>5605</v>
      </c>
      <c r="AN1359" s="48" t="str" cm="1">
        <f t="array" ref="AN1359">IFERROR(_xlfn.IFS(
AM1359="MPR ISSUE","ACTIVE",
AM1359="BSS Hardware Issue","ACTIVE",
AM1359="Sites strategiques, MLL, Pylone, etc.","PASSIVE",
AM1359="AKTIVCO DEFAUT GE &amp; POWER Cabinet","PASSIVE",
AM1359="AKTIVCO Coupure ENEO &amp; Baisse de tension","PASSIVE",
AM1359="Coupure ENEO &amp; Baisse de tension","PASSIVE",
AM1359="Defaut GE &amp; POWER Cabinet","PASSIVE",
AM1359="Sharing","PASSIVE",
AM1359="Sites strategiques &amp; DataCenter","PASSIVE",
AM1359="Exclu","Exclu",
AM1359="SAT","ACTIVE",
AM1359="SPARE-ISSUE","SPARE-ISSUE",
AM1359="Fiber CAmtel","ACTIVE",
AM1359="Fiber AOF","ACTIVE",
AM1359="Projet OCM (HUAWEI)","PLANNED WORKS",
AM1359="Projet OCM (NOKIA)","PLANNED WORKS",
AM1359="ACCESS-ISSUE","ACCESS-ISSUE",
AM1359="Projet OCM (ZTE, NOKIA, autres projets)","PLANNED WORKS",
AM1359="No root CAuse","No root cause",
AM1359="ODU HS","ACTIVE",
AM1359="IP &amp; VLAN","ACTIVE",
AM1359="Warehouse HUAWEI","SPARE-ISSUE",
AM1359="SPARE-HS","SPARE-ISSUE",
AM1359="Power Telco","ACTIVE", AM1359="no impacts","no impacts"
),"")</f>
        <v>no impacts</v>
      </c>
      <c r="AO1359" s="93" t="s">
        <v>5537</v>
      </c>
      <c r="AP1359" s="101" t="str">
        <f t="shared" si="41"/>
        <v>EXN_117</v>
      </c>
      <c r="AR1359" s="17" t="s">
        <v>5537</v>
      </c>
      <c r="AS1359" s="7" t="s">
        <v>5537</v>
      </c>
      <c r="AT1359" s="6"/>
      <c r="AU1359" s="7"/>
      <c r="AV1359" s="3" t="s">
        <v>5537</v>
      </c>
      <c r="AW1359" s="18" t="s">
        <v>5537</v>
      </c>
      <c r="AX1359" s="18" t="s">
        <v>5537</v>
      </c>
      <c r="AY1359" s="18" t="s">
        <v>5537</v>
      </c>
      <c r="AZ1359" s="18" t="s">
        <v>5537</v>
      </c>
      <c r="BA1359" s="18" t="s">
        <v>5537</v>
      </c>
      <c r="BB1359" s="18" t="s">
        <v>5537</v>
      </c>
      <c r="BC1359" s="18" t="s">
        <v>5537</v>
      </c>
      <c r="BD1359" s="18" t="s">
        <v>5537</v>
      </c>
      <c r="BE1359" s="18" t="s">
        <v>5537</v>
      </c>
      <c r="BF1359" s="18" t="s">
        <v>5537</v>
      </c>
      <c r="BG1359" s="18" t="s">
        <v>5537</v>
      </c>
      <c r="BH1359" s="18" t="s">
        <v>5537</v>
      </c>
      <c r="BI1359" s="9" t="s">
        <v>5537</v>
      </c>
      <c r="BJ1359" s="14"/>
      <c r="BK1359" s="14" t="s">
        <v>5537</v>
      </c>
      <c r="BL1359" s="14" t="str">
        <f>_xlfn.XLOOKUP(B1359,'[4]cell downs 18042026 17h'!$B:$B,'[4]cell downs 18042026 17h'!$B:$B,"")</f>
        <v/>
      </c>
      <c r="BM1359" s="14" t="str">
        <f>_xlfn.XLOOKUP(B1359,'[5]Cells Huawei 19042026 15h'!$B:$B,'[5]Cells Huawei 19042026 15h'!$B:$B,"")</f>
        <v/>
      </c>
      <c r="BN1359" s="9" t="str">
        <f>_xlfn.XLOOKUP(B1359,'[6]cells down 19042026 9H40'!$B:$B,'[6]cells down 19042026 9H40'!$B:$B,"")</f>
        <v/>
      </c>
      <c r="BO1359" s="9" t="s">
        <v>2904</v>
      </c>
      <c r="BP1359" s="9" t="s">
        <v>12</v>
      </c>
      <c r="BQ1359" s="115"/>
    </row>
    <row r="1360" spans="1:69" s="9" customFormat="1" x14ac:dyDescent="0.3">
      <c r="A1360" s="1" t="s">
        <v>1729</v>
      </c>
      <c r="B1360" s="8" t="s">
        <v>1730</v>
      </c>
      <c r="C1360" s="3" t="str">
        <f>_xlfn.XLOOKUP(B1360,'[1]daily break down'!$D:$D,'[1]daily break down'!$E:$E,"")</f>
        <v>Douala</v>
      </c>
      <c r="D1360" s="1" t="s">
        <v>11</v>
      </c>
      <c r="E1360" s="1" t="s">
        <v>12</v>
      </c>
      <c r="F1360" s="3" t="s">
        <v>31</v>
      </c>
      <c r="G1360" s="1" t="s">
        <v>32</v>
      </c>
      <c r="H1360" s="34" t="str">
        <f>_xlfn.XLOOKUP(B1360,[2]CALCULATION!$B:$B,[2]CALCULATION!$H:$H,"")</f>
        <v>ZTE</v>
      </c>
      <c r="I1360" s="28">
        <v>0</v>
      </c>
      <c r="J1360" s="28">
        <v>0</v>
      </c>
      <c r="K1360" s="28">
        <v>0</v>
      </c>
      <c r="L1360" s="28">
        <v>0</v>
      </c>
      <c r="M1360" s="28">
        <v>0</v>
      </c>
      <c r="N1360" s="28">
        <v>0</v>
      </c>
      <c r="O1360" s="28">
        <v>0</v>
      </c>
      <c r="P1360" s="28">
        <v>0</v>
      </c>
      <c r="Q1360" s="28">
        <v>0</v>
      </c>
      <c r="R1360" s="28">
        <v>0</v>
      </c>
      <c r="S1360" s="94">
        <v>0</v>
      </c>
      <c r="T1360" s="94">
        <f>_xlfn.XLOOKUP(B1360,'[3]Nur des jours'!$B:$B,'[3]Nur des jours'!$U:$U,"")</f>
        <v>0</v>
      </c>
      <c r="U1360" s="94">
        <v>0</v>
      </c>
      <c r="V1360" s="94">
        <v>0</v>
      </c>
      <c r="W1360" s="94">
        <v>0</v>
      </c>
      <c r="X1360" s="94">
        <v>3.3529947236703274E-3</v>
      </c>
      <c r="Y1360" s="94">
        <v>0</v>
      </c>
      <c r="Z1360" s="94">
        <v>0</v>
      </c>
      <c r="AA1360" s="94">
        <v>0</v>
      </c>
      <c r="AB1360" s="94">
        <v>0</v>
      </c>
      <c r="AC1360" s="94">
        <f>_xlfn.XLOOKUP(B1360,'[3]Nur des jours'!$B:$B,'[3]Nur des jours'!$N:$N,"")</f>
        <v>0</v>
      </c>
      <c r="AD1360" s="94">
        <v>0</v>
      </c>
      <c r="AE1360" s="94">
        <v>0</v>
      </c>
      <c r="AF1360" s="94">
        <v>0</v>
      </c>
      <c r="AG1360" s="94">
        <v>0</v>
      </c>
      <c r="AH1360" s="94">
        <v>0</v>
      </c>
      <c r="AI1360" s="49" t="s">
        <v>5559</v>
      </c>
      <c r="AJ1360" s="49"/>
      <c r="AK1360" s="48" t="str" cm="1">
        <f t="array" ref="AK1360">IFERROR(_xlfn.IFS(
AM1360="MPR ISSUE","PDH",
AM1360="BSS Hardware Issue","BSS",
AM1360="Sites strategiques, MLL, Pylone, etc.","ENVTECH",
AM1360="AKTIVCO DEFAUT GE &amp; POWER Cabinet","AKTIVCO",
AM1360="AKTIVCO Coupure ENEO &amp; Baisse de tension","AKTIVCO GRID ONLY",
AM1360="Coupure ENEO &amp; Baisse de tension","IHS GRID ONLY",
AM1360="Defaut GE &amp; POWER Cabinet","IHS",
AM1360="Sharing","Partners",
AM1360="Sites strategiques &amp; DataCenter","SST &amp; DC",
AM1360="Exclu","Exclu",
AM1360="SAT","SAT",
AM1360="SPARE-ISSUE","SPARE-ISSUE",
AM1360="Fiber CAmtel","TRANS_FO_CAMTEL",
AM1360="Fiber AOF","Fiber AOF",
AM1360="Projet OCM (HUAWEI)","TRAVAUX-HUAWEI",
AM1360="Projet OCM (NOKIA)","TRAVAUX-NOKIA",
AM1360="ACCESS-ISSUE","ACCESS-ISSUE",
AM1360="Projet OCM (ZTE, NOKIA, autres projets)","TRAVAUX OCM",
AM1360="No root CAuse","No root cause",
AM1360="ODU HS","PDH",
AM1360="IP &amp; VLAN","PDH",
AM1360="Warehouse HUAWEI","SPARE-ISSUE",
AM1360="SPARE-HS","SPARE-ISSUE",
AM1360="Power Telco","BSS",AM1360="no impacts","no impacts"
),"")</f>
        <v>no impacts</v>
      </c>
      <c r="AL1360" s="48" t="str" cm="1">
        <f t="array" ref="AL1360">IFERROR(_xlfn.IFS(
AM1360="MPR ISSUE","TX ISSUE",
AM1360="BSS Hardware Issue","RAN ISSUE",
AM1360="Sites strategiques, MLL, Pylone, etc.","ENVTECH",
AM1360="AKTIVCO DEFAUT GE &amp; POWER Cabinet","POWER ISSUE",
AM1360="AKTIVCO Coupure ENEO &amp; Baisse de tension","POWER ISSUE",
AM1360="Coupure ENEO &amp; Baisse de tension","POWER ISSUE",
AM1360="Defaut GE &amp; POWER Cabinet","POWER ISSUE",
AM1360="Sharing","POWER ISSUE",
AM1360="Sites strategiques &amp; DataCenter","POWER ISSUE",
AM1360="Exclu","Exclu",
AM1360="SAT","TX ISSUE",
AM1360="SPARE-ISSUE","SPARE-ISSUE",
AM1360="Fiber CAmtel","TX ISSUE",
AM1360="Fiber AOF","TX ISSUE",
AM1360="Projet OCM (HUAWEI)","TRAVAUX-HUAWEI",
AM1360="Projet OCM (NOKIA)","TRAVAUX -NOKIA",
AM1360="ACCESS-ISSUE","ACCESS-ISSUE",
AM1360="Projet OCM (ZTE, NOKIA, autres projets)","TRAVAUX OCM",
AM1360="No root CAuse","No root cause",
AM1360="ODU HS","TX ISSUE",
AM1360="IP &amp; VLAN","TX ISSUE",
AM1360="Warehouse HUAWEI","SPARE-ISSUE",
AM1360="SPARE-HS","SPARE-ISSUE",
AM1360="Power Telco","RAN ISSUE",AM1360="no impacts","no impacts"
),"")</f>
        <v>no impacts</v>
      </c>
      <c r="AM1360" s="67" t="s">
        <v>5605</v>
      </c>
      <c r="AN1360" s="48" t="str" cm="1">
        <f t="array" ref="AN1360">IFERROR(_xlfn.IFS(
AM1360="MPR ISSUE","ACTIVE",
AM1360="BSS Hardware Issue","ACTIVE",
AM1360="Sites strategiques, MLL, Pylone, etc.","PASSIVE",
AM1360="AKTIVCO DEFAUT GE &amp; POWER Cabinet","PASSIVE",
AM1360="AKTIVCO Coupure ENEO &amp; Baisse de tension","PASSIVE",
AM1360="Coupure ENEO &amp; Baisse de tension","PASSIVE",
AM1360="Defaut GE &amp; POWER Cabinet","PASSIVE",
AM1360="Sharing","PASSIVE",
AM1360="Sites strategiques &amp; DataCenter","PASSIVE",
AM1360="Exclu","Exclu",
AM1360="SAT","ACTIVE",
AM1360="SPARE-ISSUE","SPARE-ISSUE",
AM1360="Fiber CAmtel","ACTIVE",
AM1360="Fiber AOF","ACTIVE",
AM1360="Projet OCM (HUAWEI)","PLANNED WORKS",
AM1360="Projet OCM (NOKIA)","PLANNED WORKS",
AM1360="ACCESS-ISSUE","ACCESS-ISSUE",
AM1360="Projet OCM (ZTE, NOKIA, autres projets)","PLANNED WORKS",
AM1360="No root CAuse","No root cause",
AM1360="ODU HS","ACTIVE",
AM1360="IP &amp; VLAN","ACTIVE",
AM1360="Warehouse HUAWEI","SPARE-ISSUE",
AM1360="SPARE-HS","SPARE-ISSUE",
AM1360="Power Telco","ACTIVE", AM1360="no impacts","no impacts"
),"")</f>
        <v>no impacts</v>
      </c>
      <c r="AO1360" s="93" t="s">
        <v>5537</v>
      </c>
      <c r="AP1360" s="101" t="str">
        <f t="shared" si="41"/>
        <v>LIT_156</v>
      </c>
      <c r="AR1360" s="17" t="s">
        <v>5537</v>
      </c>
      <c r="AS1360" s="7" t="s">
        <v>5537</v>
      </c>
      <c r="AT1360" s="6"/>
      <c r="AU1360" s="7"/>
      <c r="AV1360" s="3" t="s">
        <v>5537</v>
      </c>
      <c r="AW1360" s="18" t="s">
        <v>5537</v>
      </c>
      <c r="AX1360" s="18" t="s">
        <v>5537</v>
      </c>
      <c r="AY1360" s="18" t="s">
        <v>5537</v>
      </c>
      <c r="AZ1360" s="18" t="s">
        <v>5537</v>
      </c>
      <c r="BA1360" s="18" t="s">
        <v>5537</v>
      </c>
      <c r="BB1360" s="18" t="s">
        <v>5537</v>
      </c>
      <c r="BC1360" s="18" t="s">
        <v>5537</v>
      </c>
      <c r="BD1360" s="18" t="s">
        <v>5537</v>
      </c>
      <c r="BE1360" s="18" t="s">
        <v>5537</v>
      </c>
      <c r="BF1360" s="18" t="s">
        <v>5537</v>
      </c>
      <c r="BG1360" s="18" t="s">
        <v>5537</v>
      </c>
      <c r="BH1360" s="18" t="s">
        <v>5537</v>
      </c>
      <c r="BI1360" s="9" t="s">
        <v>5537</v>
      </c>
      <c r="BJ1360" s="14"/>
      <c r="BK1360" s="14" t="s">
        <v>5537</v>
      </c>
      <c r="BL1360" s="14" t="str">
        <f>_xlfn.XLOOKUP(B1360,'[4]cell downs 18042026 17h'!$B:$B,'[4]cell downs 18042026 17h'!$B:$B,"")</f>
        <v/>
      </c>
      <c r="BM1360" s="14" t="str">
        <f>_xlfn.XLOOKUP(B1360,'[5]Cells Huawei 19042026 15h'!$B:$B,'[5]Cells Huawei 19042026 15h'!$B:$B,"")</f>
        <v/>
      </c>
      <c r="BN1360" s="9" t="str">
        <f>_xlfn.XLOOKUP(B1360,'[6]cells down 19042026 9H40'!$B:$B,'[6]cells down 19042026 9H40'!$B:$B,"")</f>
        <v/>
      </c>
      <c r="BO1360" s="9" t="s">
        <v>1730</v>
      </c>
      <c r="BP1360" s="9" t="s">
        <v>12</v>
      </c>
      <c r="BQ1360" s="115"/>
    </row>
    <row r="1361" spans="1:69" s="9" customFormat="1" x14ac:dyDescent="0.3">
      <c r="A1361" s="1" t="s">
        <v>3092</v>
      </c>
      <c r="B1361" s="8" t="s">
        <v>3093</v>
      </c>
      <c r="C1361" s="3" t="str">
        <f>_xlfn.XLOOKUP(B1361,'[1]daily break down'!$D:$D,'[1]daily break down'!$E:$E,"")</f>
        <v>EXTREME-NORD</v>
      </c>
      <c r="D1361" s="1" t="s">
        <v>11</v>
      </c>
      <c r="E1361" s="1" t="s">
        <v>66</v>
      </c>
      <c r="F1361" s="3" t="s">
        <v>55</v>
      </c>
      <c r="G1361" s="1" t="s">
        <v>3094</v>
      </c>
      <c r="H1361" s="32" t="str">
        <f>_xlfn.XLOOKUP(B1361,[2]CALCULATION!$B:$B,[2]CALCULATION!$H:$H,"")</f>
        <v>HUAWEI</v>
      </c>
      <c r="I1361" s="28">
        <v>0</v>
      </c>
      <c r="J1361" s="28">
        <v>0</v>
      </c>
      <c r="K1361" s="28">
        <v>0</v>
      </c>
      <c r="L1361" s="28">
        <v>0</v>
      </c>
      <c r="M1361" s="28">
        <v>0</v>
      </c>
      <c r="N1361" s="28">
        <v>0</v>
      </c>
      <c r="O1361" s="28">
        <v>0</v>
      </c>
      <c r="P1361" s="28">
        <v>0</v>
      </c>
      <c r="Q1361" s="28">
        <v>0</v>
      </c>
      <c r="R1361" s="28">
        <v>0</v>
      </c>
      <c r="S1361" s="94">
        <v>0</v>
      </c>
      <c r="T1361" s="94">
        <f>_xlfn.XLOOKUP(B1361,'[3]Nur des jours'!$B:$B,'[3]Nur des jours'!$U:$U,"")</f>
        <v>0</v>
      </c>
      <c r="U1361" s="94">
        <v>0</v>
      </c>
      <c r="V1361" s="94">
        <v>2.675261747609386E-4</v>
      </c>
      <c r="W1361" s="94">
        <v>0</v>
      </c>
      <c r="X1361" s="94">
        <v>3.0319633139573037E-3</v>
      </c>
      <c r="Y1361" s="94">
        <v>0</v>
      </c>
      <c r="Z1361" s="94">
        <v>0</v>
      </c>
      <c r="AA1361" s="94">
        <v>0</v>
      </c>
      <c r="AB1361" s="94">
        <v>0</v>
      </c>
      <c r="AC1361" s="94">
        <f>_xlfn.XLOOKUP(B1361,'[3]Nur des jours'!$B:$B,'[3]Nur des jours'!$N:$N,"")</f>
        <v>0</v>
      </c>
      <c r="AD1361" s="94">
        <v>0</v>
      </c>
      <c r="AE1361" s="94">
        <v>0</v>
      </c>
      <c r="AF1361" s="94">
        <v>0</v>
      </c>
      <c r="AG1361" s="94">
        <v>0</v>
      </c>
      <c r="AH1361" s="94">
        <v>0</v>
      </c>
      <c r="AI1361" s="49" t="s">
        <v>6659</v>
      </c>
      <c r="AJ1361" s="49"/>
      <c r="AK1361" s="48" t="str" cm="1">
        <f t="array" ref="AK1361">IFERROR(_xlfn.IFS(
AM1361="MPR ISSUE","PDH",
AM1361="BSS Hardware Issue","BSS",
AM1361="Sites strategiques, MLL, Pylone, etc.","ENVTECH",
AM1361="AKTIVCO DEFAUT GE &amp; POWER Cabinet","AKTIVCO",
AM1361="AKTIVCO Coupure ENEO &amp; Baisse de tension","AKTIVCO GRID ONLY",
AM1361="Coupure ENEO &amp; Baisse de tension","IHS GRID ONLY",
AM1361="Defaut GE &amp; POWER Cabinet","IHS",
AM1361="Sharing","Partners",
AM1361="Sites strategiques &amp; DataCenter","SST &amp; DC",
AM1361="Exclu","Exclu",
AM1361="SAT","SAT",
AM1361="SPARE-ISSUE","SPARE-ISSUE",
AM1361="Fiber CAmtel","TRANS_FO_CAMTEL",
AM1361="Fiber AOF","Fiber AOF",
AM1361="Projet OCM (HUAWEI)","TRAVAUX-HUAWEI",
AM1361="Projet OCM (NOKIA)","TRAVAUX-NOKIA",
AM1361="ACCESS-ISSUE","ACCESS-ISSUE",
AM1361="Projet OCM (ZTE, NOKIA, autres projets)","TRAVAUX OCM",
AM1361="No root CAuse","No root cause",
AM1361="ODU HS","PDH",
AM1361="IP &amp; VLAN","PDH",
AM1361="Warehouse HUAWEI","SPARE-ISSUE",
AM1361="SPARE-HS","SPARE-ISSUE",
AM1361="Power Telco","BSS",AM1361="no impacts","no impacts"
),"")</f>
        <v>no impacts</v>
      </c>
      <c r="AL1361" s="48" t="str" cm="1">
        <f t="array" ref="AL1361">IFERROR(_xlfn.IFS(
AM1361="MPR ISSUE","TX ISSUE",
AM1361="BSS Hardware Issue","RAN ISSUE",
AM1361="Sites strategiques, MLL, Pylone, etc.","ENVTECH",
AM1361="AKTIVCO DEFAUT GE &amp; POWER Cabinet","POWER ISSUE",
AM1361="AKTIVCO Coupure ENEO &amp; Baisse de tension","POWER ISSUE",
AM1361="Coupure ENEO &amp; Baisse de tension","POWER ISSUE",
AM1361="Defaut GE &amp; POWER Cabinet","POWER ISSUE",
AM1361="Sharing","POWER ISSUE",
AM1361="Sites strategiques &amp; DataCenter","POWER ISSUE",
AM1361="Exclu","Exclu",
AM1361="SAT","TX ISSUE",
AM1361="SPARE-ISSUE","SPARE-ISSUE",
AM1361="Fiber CAmtel","TX ISSUE",
AM1361="Fiber AOF","TX ISSUE",
AM1361="Projet OCM (HUAWEI)","TRAVAUX-HUAWEI",
AM1361="Projet OCM (NOKIA)","TRAVAUX -NOKIA",
AM1361="ACCESS-ISSUE","ACCESS-ISSUE",
AM1361="Projet OCM (ZTE, NOKIA, autres projets)","TRAVAUX OCM",
AM1361="No root CAuse","No root cause",
AM1361="ODU HS","TX ISSUE",
AM1361="IP &amp; VLAN","TX ISSUE",
AM1361="Warehouse HUAWEI","SPARE-ISSUE",
AM1361="SPARE-HS","SPARE-ISSUE",
AM1361="Power Telco","RAN ISSUE",AM1361="no impacts","no impacts"
),"")</f>
        <v>no impacts</v>
      </c>
      <c r="AM1361" s="67" t="s">
        <v>5605</v>
      </c>
      <c r="AN1361" s="48" t="str" cm="1">
        <f t="array" ref="AN1361">IFERROR(_xlfn.IFS(
AM1361="MPR ISSUE","ACTIVE",
AM1361="BSS Hardware Issue","ACTIVE",
AM1361="Sites strategiques, MLL, Pylone, etc.","PASSIVE",
AM1361="AKTIVCO DEFAUT GE &amp; POWER Cabinet","PASSIVE",
AM1361="AKTIVCO Coupure ENEO &amp; Baisse de tension","PASSIVE",
AM1361="Coupure ENEO &amp; Baisse de tension","PASSIVE",
AM1361="Defaut GE &amp; POWER Cabinet","PASSIVE",
AM1361="Sharing","PASSIVE",
AM1361="Sites strategiques &amp; DataCenter","PASSIVE",
AM1361="Exclu","Exclu",
AM1361="SAT","ACTIVE",
AM1361="SPARE-ISSUE","SPARE-ISSUE",
AM1361="Fiber CAmtel","ACTIVE",
AM1361="Fiber AOF","ACTIVE",
AM1361="Projet OCM (HUAWEI)","PLANNED WORKS",
AM1361="Projet OCM (NOKIA)","PLANNED WORKS",
AM1361="ACCESS-ISSUE","ACCESS-ISSUE",
AM1361="Projet OCM (ZTE, NOKIA, autres projets)","PLANNED WORKS",
AM1361="No root CAuse","No root cause",
AM1361="ODU HS","ACTIVE",
AM1361="IP &amp; VLAN","ACTIVE",
AM1361="Warehouse HUAWEI","SPARE-ISSUE",
AM1361="SPARE-HS","SPARE-ISSUE",
AM1361="Power Telco","ACTIVE", AM1361="no impacts","no impacts"
),"")</f>
        <v>no impacts</v>
      </c>
      <c r="AO1361" s="93" t="s">
        <v>5537</v>
      </c>
      <c r="AP1361" s="101" t="str">
        <f t="shared" si="41"/>
        <v>EXN_154</v>
      </c>
      <c r="AR1361" s="17" t="s">
        <v>5537</v>
      </c>
      <c r="AS1361" s="7" t="s">
        <v>5537</v>
      </c>
      <c r="AT1361" s="6"/>
      <c r="AU1361" s="7"/>
      <c r="AV1361" s="3" t="s">
        <v>5537</v>
      </c>
      <c r="AW1361" s="18" t="s">
        <v>5537</v>
      </c>
      <c r="AX1361" s="18" t="s">
        <v>5537</v>
      </c>
      <c r="AY1361" s="18" t="s">
        <v>5537</v>
      </c>
      <c r="AZ1361" s="18" t="s">
        <v>5537</v>
      </c>
      <c r="BA1361" s="18" t="s">
        <v>5537</v>
      </c>
      <c r="BB1361" s="18" t="s">
        <v>5537</v>
      </c>
      <c r="BC1361" s="18" t="s">
        <v>5537</v>
      </c>
      <c r="BD1361" s="18" t="s">
        <v>5537</v>
      </c>
      <c r="BE1361" s="18" t="s">
        <v>5537</v>
      </c>
      <c r="BF1361" s="18" t="s">
        <v>5537</v>
      </c>
      <c r="BG1361" s="18" t="s">
        <v>5537</v>
      </c>
      <c r="BH1361" s="18" t="s">
        <v>5537</v>
      </c>
      <c r="BI1361" s="9" t="s">
        <v>5537</v>
      </c>
      <c r="BJ1361" s="14"/>
      <c r="BK1361" s="14" t="s">
        <v>5537</v>
      </c>
      <c r="BL1361" s="14" t="str">
        <f>_xlfn.XLOOKUP(B1361,'[4]cell downs 18042026 17h'!$B:$B,'[4]cell downs 18042026 17h'!$B:$B,"")</f>
        <v/>
      </c>
      <c r="BM1361" s="14" t="str">
        <f>_xlfn.XLOOKUP(B1361,'[5]Cells Huawei 19042026 15h'!$B:$B,'[5]Cells Huawei 19042026 15h'!$B:$B,"")</f>
        <v>EXN_154</v>
      </c>
      <c r="BN1361" s="9" t="str">
        <f>_xlfn.XLOOKUP(B1361,'[6]cells down 19042026 9H40'!$B:$B,'[6]cells down 19042026 9H40'!$B:$B,"")</f>
        <v/>
      </c>
      <c r="BO1361" s="9" t="s">
        <v>3093</v>
      </c>
      <c r="BP1361" s="9" t="s">
        <v>5537</v>
      </c>
      <c r="BQ1361" s="115"/>
    </row>
    <row r="1362" spans="1:69" s="9" customFormat="1" x14ac:dyDescent="0.3">
      <c r="A1362" s="1" t="s">
        <v>1308</v>
      </c>
      <c r="B1362" s="8" t="s">
        <v>1309</v>
      </c>
      <c r="C1362" s="3" t="str">
        <f>_xlfn.XLOOKUP(B1362,'[1]daily break down'!$D:$D,'[1]daily break down'!$E:$E,"")</f>
        <v>OUEST</v>
      </c>
      <c r="D1362" s="1" t="s">
        <v>21</v>
      </c>
      <c r="E1362" s="1" t="s">
        <v>987</v>
      </c>
      <c r="F1362" s="3" t="s">
        <v>102</v>
      </c>
      <c r="G1362" s="1" t="s">
        <v>1308</v>
      </c>
      <c r="H1362" s="33" t="str">
        <f>_xlfn.XLOOKUP(B1362,[2]CALCULATION!$B:$B,[2]CALCULATION!$H:$H,"")</f>
        <v>NOKIA</v>
      </c>
      <c r="I1362" s="28">
        <v>1.6051570485658829E-3</v>
      </c>
      <c r="J1362" s="28">
        <v>0</v>
      </c>
      <c r="K1362" s="28">
        <v>9.1770586210848173E-3</v>
      </c>
      <c r="L1362" s="28">
        <v>0</v>
      </c>
      <c r="M1362" s="28">
        <v>0</v>
      </c>
      <c r="N1362" s="28">
        <v>0</v>
      </c>
      <c r="O1362" s="28">
        <v>0</v>
      </c>
      <c r="P1362" s="28">
        <v>0</v>
      </c>
      <c r="Q1362" s="28">
        <v>0</v>
      </c>
      <c r="R1362" s="28">
        <v>0</v>
      </c>
      <c r="S1362" s="94">
        <v>3.4778402718924034E-3</v>
      </c>
      <c r="T1362" s="94">
        <f>_xlfn.XLOOKUP(B1362,'[3]Nur des jours'!$B:$B,'[3]Nur des jours'!$U:$U,"")</f>
        <v>0</v>
      </c>
      <c r="U1362" s="94">
        <v>0</v>
      </c>
      <c r="V1362" s="94">
        <v>0</v>
      </c>
      <c r="W1362" s="94">
        <v>0</v>
      </c>
      <c r="X1362" s="94">
        <v>1.6943324401527619E-3</v>
      </c>
      <c r="Y1362" s="94">
        <v>0</v>
      </c>
      <c r="Z1362" s="94">
        <v>0</v>
      </c>
      <c r="AA1362" s="94">
        <v>0</v>
      </c>
      <c r="AB1362" s="94">
        <v>0</v>
      </c>
      <c r="AC1362" s="94">
        <f>_xlfn.XLOOKUP(B1362,'[3]Nur des jours'!$B:$B,'[3]Nur des jours'!$N:$N,"")</f>
        <v>0</v>
      </c>
      <c r="AD1362" s="94">
        <v>0</v>
      </c>
      <c r="AE1362" s="94">
        <v>0</v>
      </c>
      <c r="AF1362" s="94">
        <v>0</v>
      </c>
      <c r="AG1362" s="94">
        <v>0</v>
      </c>
      <c r="AH1362" s="94">
        <v>0</v>
      </c>
      <c r="AI1362" s="49" t="s">
        <v>5559</v>
      </c>
      <c r="AJ1362" s="49"/>
      <c r="AK1362" s="48" t="str" cm="1">
        <f t="array" ref="AK1362">IFERROR(_xlfn.IFS(
AM1362="MPR ISSUE","PDH",
AM1362="BSS Hardware Issue","BSS",
AM1362="Sites strategiques, MLL, Pylone, etc.","ENVTECH",
AM1362="AKTIVCO DEFAUT GE &amp; POWER Cabinet","AKTIVCO",
AM1362="AKTIVCO Coupure ENEO &amp; Baisse de tension","AKTIVCO GRID ONLY",
AM1362="Coupure ENEO &amp; Baisse de tension","IHS GRID ONLY",
AM1362="Defaut GE &amp; POWER Cabinet","IHS",
AM1362="Sharing","Partners",
AM1362="Sites strategiques &amp; DataCenter","SST &amp; DC",
AM1362="Exclu","Exclu",
AM1362="SAT","SAT",
AM1362="SPARE-ISSUE","SPARE-ISSUE",
AM1362="Fiber CAmtel","TRANS_FO_CAMTEL",
AM1362="Fiber AOF","Fiber AOF",
AM1362="Projet OCM (HUAWEI)","TRAVAUX-HUAWEI",
AM1362="Projet OCM (NOKIA)","TRAVAUX-NOKIA",
AM1362="ACCESS-ISSUE","ACCESS-ISSUE",
AM1362="Projet OCM (ZTE, NOKIA, autres projets)","TRAVAUX OCM",
AM1362="No root CAuse","No root cause",
AM1362="ODU HS","PDH",
AM1362="IP &amp; VLAN","PDH",
AM1362="Warehouse HUAWEI","SPARE-ISSUE",
AM1362="SPARE-HS","SPARE-ISSUE",
AM1362="Power Telco","BSS",AM1362="no impacts","no impacts"
),"")</f>
        <v>no impacts</v>
      </c>
      <c r="AL1362" s="48" t="str" cm="1">
        <f t="array" ref="AL1362">IFERROR(_xlfn.IFS(
AM1362="MPR ISSUE","TX ISSUE",
AM1362="BSS Hardware Issue","RAN ISSUE",
AM1362="Sites strategiques, MLL, Pylone, etc.","ENVTECH",
AM1362="AKTIVCO DEFAUT GE &amp; POWER Cabinet","POWER ISSUE",
AM1362="AKTIVCO Coupure ENEO &amp; Baisse de tension","POWER ISSUE",
AM1362="Coupure ENEO &amp; Baisse de tension","POWER ISSUE",
AM1362="Defaut GE &amp; POWER Cabinet","POWER ISSUE",
AM1362="Sharing","POWER ISSUE",
AM1362="Sites strategiques &amp; DataCenter","POWER ISSUE",
AM1362="Exclu","Exclu",
AM1362="SAT","TX ISSUE",
AM1362="SPARE-ISSUE","SPARE-ISSUE",
AM1362="Fiber CAmtel","TX ISSUE",
AM1362="Fiber AOF","TX ISSUE",
AM1362="Projet OCM (HUAWEI)","TRAVAUX-HUAWEI",
AM1362="Projet OCM (NOKIA)","TRAVAUX -NOKIA",
AM1362="ACCESS-ISSUE","ACCESS-ISSUE",
AM1362="Projet OCM (ZTE, NOKIA, autres projets)","TRAVAUX OCM",
AM1362="No root CAuse","No root cause",
AM1362="ODU HS","TX ISSUE",
AM1362="IP &amp; VLAN","TX ISSUE",
AM1362="Warehouse HUAWEI","SPARE-ISSUE",
AM1362="SPARE-HS","SPARE-ISSUE",
AM1362="Power Telco","RAN ISSUE",AM1362="no impacts","no impacts"
),"")</f>
        <v>no impacts</v>
      </c>
      <c r="AM1362" s="67" t="s">
        <v>5605</v>
      </c>
      <c r="AN1362" s="48" t="str" cm="1">
        <f t="array" ref="AN1362">IFERROR(_xlfn.IFS(
AM1362="MPR ISSUE","ACTIVE",
AM1362="BSS Hardware Issue","ACTIVE",
AM1362="Sites strategiques, MLL, Pylone, etc.","PASSIVE",
AM1362="AKTIVCO DEFAUT GE &amp; POWER Cabinet","PASSIVE",
AM1362="AKTIVCO Coupure ENEO &amp; Baisse de tension","PASSIVE",
AM1362="Coupure ENEO &amp; Baisse de tension","PASSIVE",
AM1362="Defaut GE &amp; POWER Cabinet","PASSIVE",
AM1362="Sharing","PASSIVE",
AM1362="Sites strategiques &amp; DataCenter","PASSIVE",
AM1362="Exclu","Exclu",
AM1362="SAT","ACTIVE",
AM1362="SPARE-ISSUE","SPARE-ISSUE",
AM1362="Fiber CAmtel","ACTIVE",
AM1362="Fiber AOF","ACTIVE",
AM1362="Projet OCM (HUAWEI)","PLANNED WORKS",
AM1362="Projet OCM (NOKIA)","PLANNED WORKS",
AM1362="ACCESS-ISSUE","ACCESS-ISSUE",
AM1362="Projet OCM (ZTE, NOKIA, autres projets)","PLANNED WORKS",
AM1362="No root CAuse","No root cause",
AM1362="ODU HS","ACTIVE",
AM1362="IP &amp; VLAN","ACTIVE",
AM1362="Warehouse HUAWEI","SPARE-ISSUE",
AM1362="SPARE-HS","SPARE-ISSUE",
AM1362="Power Telco","ACTIVE", AM1362="no impacts","no impacts"
),"")</f>
        <v>no impacts</v>
      </c>
      <c r="AO1362" s="93" t="s">
        <v>5537</v>
      </c>
      <c r="AP1362" s="101" t="str">
        <f t="shared" si="41"/>
        <v>OST_259</v>
      </c>
      <c r="AR1362" s="17" t="s">
        <v>5537</v>
      </c>
      <c r="AS1362" s="7" t="s">
        <v>5537</v>
      </c>
      <c r="AT1362" s="6"/>
      <c r="AU1362" s="7"/>
      <c r="AV1362" s="3" t="s">
        <v>5537</v>
      </c>
      <c r="AW1362" s="18" t="s">
        <v>5537</v>
      </c>
      <c r="AX1362" s="18" t="s">
        <v>5537</v>
      </c>
      <c r="AY1362" s="18" t="s">
        <v>5537</v>
      </c>
      <c r="AZ1362" s="18" t="s">
        <v>5537</v>
      </c>
      <c r="BA1362" s="18" t="s">
        <v>5537</v>
      </c>
      <c r="BB1362" s="18" t="s">
        <v>5537</v>
      </c>
      <c r="BC1362" s="18" t="s">
        <v>5537</v>
      </c>
      <c r="BD1362" s="18" t="s">
        <v>5537</v>
      </c>
      <c r="BE1362" s="18" t="s">
        <v>5537</v>
      </c>
      <c r="BF1362" s="18" t="s">
        <v>5537</v>
      </c>
      <c r="BG1362" s="18" t="s">
        <v>5537</v>
      </c>
      <c r="BH1362" s="18" t="s">
        <v>5537</v>
      </c>
      <c r="BI1362" s="9" t="s">
        <v>5537</v>
      </c>
      <c r="BJ1362" s="14"/>
      <c r="BK1362" s="14" t="s">
        <v>5537</v>
      </c>
      <c r="BL1362" s="14" t="str">
        <f>_xlfn.XLOOKUP(B1362,'[4]cell downs 18042026 17h'!$B:$B,'[4]cell downs 18042026 17h'!$B:$B,"")</f>
        <v/>
      </c>
      <c r="BM1362" s="14" t="str">
        <f>_xlfn.XLOOKUP(B1362,'[5]Cells Huawei 19042026 15h'!$B:$B,'[5]Cells Huawei 19042026 15h'!$B:$B,"")</f>
        <v/>
      </c>
      <c r="BN1362" s="9" t="str">
        <f>_xlfn.XLOOKUP(B1362,'[6]cells down 19042026 9H40'!$B:$B,'[6]cells down 19042026 9H40'!$B:$B,"")</f>
        <v/>
      </c>
      <c r="BO1362" s="9" t="s">
        <v>5537</v>
      </c>
      <c r="BP1362" s="9" t="s">
        <v>12</v>
      </c>
      <c r="BQ1362" s="115"/>
    </row>
    <row r="1363" spans="1:69" s="9" customFormat="1" x14ac:dyDescent="0.3">
      <c r="A1363" s="1" t="s">
        <v>1769</v>
      </c>
      <c r="B1363" s="8" t="s">
        <v>1770</v>
      </c>
      <c r="C1363" s="3" t="str">
        <f>_xlfn.XLOOKUP(B1363,'[1]daily break down'!$D:$D,'[1]daily break down'!$E:$E,"")</f>
        <v>Yaounde</v>
      </c>
      <c r="D1363" s="1" t="s">
        <v>11</v>
      </c>
      <c r="E1363" s="1" t="s">
        <v>12</v>
      </c>
      <c r="F1363" s="3" t="s">
        <v>37</v>
      </c>
      <c r="G1363" s="1" t="s">
        <v>38</v>
      </c>
      <c r="H1363" s="34" t="str">
        <f>_xlfn.XLOOKUP(B1363,[2]CALCULATION!$B:$B,[2]CALCULATION!$H:$H,"")</f>
        <v>ZTE</v>
      </c>
      <c r="I1363" s="28">
        <v>0</v>
      </c>
      <c r="J1363" s="28">
        <v>0</v>
      </c>
      <c r="K1363" s="28">
        <v>0</v>
      </c>
      <c r="L1363" s="28">
        <v>0</v>
      </c>
      <c r="M1363" s="28">
        <v>0</v>
      </c>
      <c r="N1363" s="28">
        <v>0</v>
      </c>
      <c r="O1363" s="28">
        <v>0</v>
      </c>
      <c r="P1363" s="28">
        <v>0</v>
      </c>
      <c r="Q1363" s="28">
        <v>0</v>
      </c>
      <c r="R1363" s="28">
        <v>0</v>
      </c>
      <c r="S1363" s="94">
        <v>0</v>
      </c>
      <c r="T1363" s="94">
        <f>_xlfn.XLOOKUP(B1363,'[3]Nur des jours'!$B:$B,'[3]Nur des jours'!$U:$U,"")</f>
        <v>3.9326347689857773E-2</v>
      </c>
      <c r="U1363" s="94">
        <v>0</v>
      </c>
      <c r="V1363" s="94">
        <v>0</v>
      </c>
      <c r="W1363" s="94">
        <v>3.9326347689857773E-2</v>
      </c>
      <c r="X1363" s="94">
        <v>1.1592800906308012E-3</v>
      </c>
      <c r="Y1363" s="94">
        <v>0</v>
      </c>
      <c r="Z1363" s="94">
        <v>0</v>
      </c>
      <c r="AA1363" s="94">
        <v>0</v>
      </c>
      <c r="AB1363" s="94">
        <v>0</v>
      </c>
      <c r="AC1363" s="94">
        <f>_xlfn.XLOOKUP(B1363,'[3]Nur des jours'!$B:$B,'[3]Nur des jours'!$N:$N,"")</f>
        <v>0</v>
      </c>
      <c r="AD1363" s="94">
        <v>0</v>
      </c>
      <c r="AE1363" s="94">
        <v>0</v>
      </c>
      <c r="AF1363" s="94">
        <v>0</v>
      </c>
      <c r="AG1363" s="94">
        <v>0</v>
      </c>
      <c r="AH1363" s="94">
        <v>0</v>
      </c>
      <c r="AI1363" s="49" t="s">
        <v>5559</v>
      </c>
      <c r="AJ1363" s="49"/>
      <c r="AK1363" s="48" t="str" cm="1">
        <f t="array" ref="AK1363">IFERROR(_xlfn.IFS(
AM1363="MPR ISSUE","PDH",
AM1363="BSS Hardware Issue","BSS",
AM1363="Sites strategiques, MLL, Pylone, etc.","ENVTECH",
AM1363="AKTIVCO DEFAUT GE &amp; POWER Cabinet","AKTIVCO",
AM1363="AKTIVCO Coupure ENEO &amp; Baisse de tension","AKTIVCO GRID ONLY",
AM1363="Coupure ENEO &amp; Baisse de tension","IHS GRID ONLY",
AM1363="Defaut GE &amp; POWER Cabinet","IHS",
AM1363="Sharing","Partners",
AM1363="Sites strategiques &amp; DataCenter","SST &amp; DC",
AM1363="Exclu","Exclu",
AM1363="SAT","SAT",
AM1363="SPARE-ISSUE","SPARE-ISSUE",
AM1363="Fiber CAmtel","TRANS_FO_CAMTEL",
AM1363="Fiber AOF","Fiber AOF",
AM1363="Projet OCM (HUAWEI)","TRAVAUX-HUAWEI",
AM1363="Projet OCM (NOKIA)","TRAVAUX-NOKIA",
AM1363="ACCESS-ISSUE","ACCESS-ISSUE",
AM1363="Projet OCM (ZTE, NOKIA, autres projets)","TRAVAUX OCM",
AM1363="No root CAuse","No root cause",
AM1363="ODU HS","PDH",
AM1363="IP &amp; VLAN","PDH",
AM1363="Warehouse HUAWEI","SPARE-ISSUE",
AM1363="SPARE-HS","SPARE-ISSUE",
AM1363="Power Telco","BSS",AM1363="no impacts","no impacts"
),"")</f>
        <v>no impacts</v>
      </c>
      <c r="AL1363" s="48" t="str" cm="1">
        <f t="array" ref="AL1363">IFERROR(_xlfn.IFS(
AM1363="MPR ISSUE","TX ISSUE",
AM1363="BSS Hardware Issue","RAN ISSUE",
AM1363="Sites strategiques, MLL, Pylone, etc.","ENVTECH",
AM1363="AKTIVCO DEFAUT GE &amp; POWER Cabinet","POWER ISSUE",
AM1363="AKTIVCO Coupure ENEO &amp; Baisse de tension","POWER ISSUE",
AM1363="Coupure ENEO &amp; Baisse de tension","POWER ISSUE",
AM1363="Defaut GE &amp; POWER Cabinet","POWER ISSUE",
AM1363="Sharing","POWER ISSUE",
AM1363="Sites strategiques &amp; DataCenter","POWER ISSUE",
AM1363="Exclu","Exclu",
AM1363="SAT","TX ISSUE",
AM1363="SPARE-ISSUE","SPARE-ISSUE",
AM1363="Fiber CAmtel","TX ISSUE",
AM1363="Fiber AOF","TX ISSUE",
AM1363="Projet OCM (HUAWEI)","TRAVAUX-HUAWEI",
AM1363="Projet OCM (NOKIA)","TRAVAUX -NOKIA",
AM1363="ACCESS-ISSUE","ACCESS-ISSUE",
AM1363="Projet OCM (ZTE, NOKIA, autres projets)","TRAVAUX OCM",
AM1363="No root CAuse","No root cause",
AM1363="ODU HS","TX ISSUE",
AM1363="IP &amp; VLAN","TX ISSUE",
AM1363="Warehouse HUAWEI","SPARE-ISSUE",
AM1363="SPARE-HS","SPARE-ISSUE",
AM1363="Power Telco","RAN ISSUE",AM1363="no impacts","no impacts"
),"")</f>
        <v>no impacts</v>
      </c>
      <c r="AM1363" s="67" t="s">
        <v>5605</v>
      </c>
      <c r="AN1363" s="48" t="str" cm="1">
        <f t="array" ref="AN1363">IFERROR(_xlfn.IFS(
AM1363="MPR ISSUE","ACTIVE",
AM1363="BSS Hardware Issue","ACTIVE",
AM1363="Sites strategiques, MLL, Pylone, etc.","PASSIVE",
AM1363="AKTIVCO DEFAUT GE &amp; POWER Cabinet","PASSIVE",
AM1363="AKTIVCO Coupure ENEO &amp; Baisse de tension","PASSIVE",
AM1363="Coupure ENEO &amp; Baisse de tension","PASSIVE",
AM1363="Defaut GE &amp; POWER Cabinet","PASSIVE",
AM1363="Sharing","PASSIVE",
AM1363="Sites strategiques &amp; DataCenter","PASSIVE",
AM1363="Exclu","Exclu",
AM1363="SAT","ACTIVE",
AM1363="SPARE-ISSUE","SPARE-ISSUE",
AM1363="Fiber CAmtel","ACTIVE",
AM1363="Fiber AOF","ACTIVE",
AM1363="Projet OCM (HUAWEI)","PLANNED WORKS",
AM1363="Projet OCM (NOKIA)","PLANNED WORKS",
AM1363="ACCESS-ISSUE","ACCESS-ISSUE",
AM1363="Projet OCM (ZTE, NOKIA, autres projets)","PLANNED WORKS",
AM1363="No root CAuse","No root cause",
AM1363="ODU HS","ACTIVE",
AM1363="IP &amp; VLAN","ACTIVE",
AM1363="Warehouse HUAWEI","SPARE-ISSUE",
AM1363="SPARE-HS","SPARE-ISSUE",
AM1363="Power Telco","ACTIVE", AM1363="no impacts","no impacts"
),"")</f>
        <v>no impacts</v>
      </c>
      <c r="AO1363" s="93" t="s">
        <v>5537</v>
      </c>
      <c r="AP1363" s="101" t="str">
        <f t="shared" si="41"/>
        <v>CTR_110</v>
      </c>
      <c r="AR1363" s="17" t="s">
        <v>5537</v>
      </c>
      <c r="AS1363" s="7" t="s">
        <v>5537</v>
      </c>
      <c r="AT1363" s="6"/>
      <c r="AU1363" s="7"/>
      <c r="AV1363" s="3" t="s">
        <v>5537</v>
      </c>
      <c r="AW1363" s="18" t="s">
        <v>5537</v>
      </c>
      <c r="AX1363" s="18" t="s">
        <v>5537</v>
      </c>
      <c r="AY1363" s="18" t="s">
        <v>5537</v>
      </c>
      <c r="AZ1363" s="18" t="s">
        <v>5537</v>
      </c>
      <c r="BA1363" s="18" t="s">
        <v>5537</v>
      </c>
      <c r="BB1363" s="18" t="s">
        <v>5537</v>
      </c>
      <c r="BC1363" s="18" t="s">
        <v>5537</v>
      </c>
      <c r="BD1363" s="18" t="s">
        <v>5537</v>
      </c>
      <c r="BE1363" s="18" t="s">
        <v>5537</v>
      </c>
      <c r="BF1363" s="18" t="s">
        <v>5537</v>
      </c>
      <c r="BG1363" s="18" t="s">
        <v>5537</v>
      </c>
      <c r="BH1363" s="18" t="s">
        <v>5537</v>
      </c>
      <c r="BI1363" s="9" t="s">
        <v>5537</v>
      </c>
      <c r="BJ1363" s="14"/>
      <c r="BK1363" s="14" t="s">
        <v>5537</v>
      </c>
      <c r="BL1363" s="14" t="str">
        <f>_xlfn.XLOOKUP(B1363,'[4]cell downs 18042026 17h'!$B:$B,'[4]cell downs 18042026 17h'!$B:$B,"")</f>
        <v/>
      </c>
      <c r="BM1363" s="14" t="str">
        <f>_xlfn.XLOOKUP(B1363,'[5]Cells Huawei 19042026 15h'!$B:$B,'[5]Cells Huawei 19042026 15h'!$B:$B,"")</f>
        <v/>
      </c>
      <c r="BN1363" s="9" t="str">
        <f>_xlfn.XLOOKUP(B1363,'[6]cells down 19042026 9H40'!$B:$B,'[6]cells down 19042026 9H40'!$B:$B,"")</f>
        <v>CTR_110</v>
      </c>
      <c r="BO1363" s="9" t="s">
        <v>1770</v>
      </c>
      <c r="BP1363" s="9" t="s">
        <v>5537</v>
      </c>
      <c r="BQ1363" s="115"/>
    </row>
    <row r="1364" spans="1:69" s="9" customFormat="1" x14ac:dyDescent="0.3">
      <c r="A1364" s="3" t="s">
        <v>3290</v>
      </c>
      <c r="B1364" s="25" t="s">
        <v>3291</v>
      </c>
      <c r="C1364" s="3" t="str">
        <f>_xlfn.XLOOKUP(B1364,'[1]daily break down'!$D:$D,'[1]daily break down'!$E:$E,"")</f>
        <v>LITTORAL</v>
      </c>
      <c r="D1364" s="3" t="s">
        <v>11</v>
      </c>
      <c r="E1364" s="3" t="s">
        <v>12</v>
      </c>
      <c r="F1364" s="3" t="s">
        <v>31</v>
      </c>
      <c r="G1364" s="3" t="s">
        <v>3290</v>
      </c>
      <c r="H1364" s="33" t="str">
        <f>_xlfn.XLOOKUP(B1364,[2]CALCULATION!$B:$B,[2]CALCULATION!$H:$H,"")</f>
        <v>NOKIA</v>
      </c>
      <c r="I1364" s="28">
        <v>0</v>
      </c>
      <c r="J1364" s="28">
        <v>0</v>
      </c>
      <c r="K1364" s="28">
        <v>0</v>
      </c>
      <c r="L1364" s="28">
        <v>0</v>
      </c>
      <c r="M1364" s="28">
        <v>0</v>
      </c>
      <c r="N1364" s="28">
        <v>0</v>
      </c>
      <c r="O1364" s="28">
        <v>0</v>
      </c>
      <c r="P1364" s="28">
        <v>0</v>
      </c>
      <c r="Q1364" s="28">
        <v>0</v>
      </c>
      <c r="R1364" s="28">
        <v>0</v>
      </c>
      <c r="S1364" s="94">
        <v>0</v>
      </c>
      <c r="T1364" s="94">
        <f>_xlfn.XLOOKUP(B1364,'[3]Nur des jours'!$B:$B,'[3]Nur des jours'!$U:$U,"")</f>
        <v>2.7697876626915651E-2</v>
      </c>
      <c r="U1364" s="94">
        <v>0</v>
      </c>
      <c r="V1364" s="94">
        <v>0</v>
      </c>
      <c r="W1364" s="94">
        <v>2.7697876626915655E-2</v>
      </c>
      <c r="X1364" s="94">
        <v>1.0701666299831919E-3</v>
      </c>
      <c r="Y1364" s="94">
        <v>0</v>
      </c>
      <c r="Z1364" s="94">
        <v>0</v>
      </c>
      <c r="AA1364" s="94">
        <v>0</v>
      </c>
      <c r="AB1364" s="94">
        <v>0</v>
      </c>
      <c r="AC1364" s="94">
        <f>_xlfn.XLOOKUP(B1364,'[3]Nur des jours'!$B:$B,'[3]Nur des jours'!$N:$N,"")</f>
        <v>0</v>
      </c>
      <c r="AD1364" s="94">
        <v>0</v>
      </c>
      <c r="AE1364" s="94">
        <v>0</v>
      </c>
      <c r="AF1364" s="94">
        <v>0</v>
      </c>
      <c r="AG1364" s="94">
        <v>0</v>
      </c>
      <c r="AH1364" s="94">
        <v>0</v>
      </c>
      <c r="AI1364" s="49" t="s">
        <v>5559</v>
      </c>
      <c r="AJ1364" s="49"/>
      <c r="AK1364" s="48" t="str" cm="1">
        <f t="array" ref="AK1364">IFERROR(_xlfn.IFS(
AM1364="MPR ISSUE","PDH",
AM1364="BSS Hardware Issue","BSS",
AM1364="Sites strategiques, MLL, Pylone, etc.","ENVTECH",
AM1364="AKTIVCO DEFAUT GE &amp; POWER Cabinet","AKTIVCO",
AM1364="AKTIVCO Coupure ENEO &amp; Baisse de tension","AKTIVCO GRID ONLY",
AM1364="Coupure ENEO &amp; Baisse de tension","IHS GRID ONLY",
AM1364="Defaut GE &amp; POWER Cabinet","IHS",
AM1364="Sharing","Partners",
AM1364="Sites strategiques &amp; DataCenter","SST &amp; DC",
AM1364="Exclu","Exclu",
AM1364="SAT","SAT",
AM1364="SPARE-ISSUE","SPARE-ISSUE",
AM1364="Fiber CAmtel","TRANS_FO_CAMTEL",
AM1364="Fiber AOF","Fiber AOF",
AM1364="Projet OCM (HUAWEI)","TRAVAUX-HUAWEI",
AM1364="Projet OCM (NOKIA)","TRAVAUX-NOKIA",
AM1364="ACCESS-ISSUE","ACCESS-ISSUE",
AM1364="Projet OCM (ZTE, NOKIA, autres projets)","TRAVAUX OCM",
AM1364="No root CAuse","No root cause",
AM1364="ODU HS","PDH",
AM1364="IP &amp; VLAN","PDH",
AM1364="Warehouse HUAWEI","SPARE-ISSUE",
AM1364="SPARE-HS","SPARE-ISSUE",
AM1364="Power Telco","BSS",AM1364="no impacts","no impacts"
),"")</f>
        <v>no impacts</v>
      </c>
      <c r="AL1364" s="48" t="str" cm="1">
        <f t="array" ref="AL1364">IFERROR(_xlfn.IFS(
AM1364="MPR ISSUE","TX ISSUE",
AM1364="BSS Hardware Issue","RAN ISSUE",
AM1364="Sites strategiques, MLL, Pylone, etc.","ENVTECH",
AM1364="AKTIVCO DEFAUT GE &amp; POWER Cabinet","POWER ISSUE",
AM1364="AKTIVCO Coupure ENEO &amp; Baisse de tension","POWER ISSUE",
AM1364="Coupure ENEO &amp; Baisse de tension","POWER ISSUE",
AM1364="Defaut GE &amp; POWER Cabinet","POWER ISSUE",
AM1364="Sharing","POWER ISSUE",
AM1364="Sites strategiques &amp; DataCenter","POWER ISSUE",
AM1364="Exclu","Exclu",
AM1364="SAT","TX ISSUE",
AM1364="SPARE-ISSUE","SPARE-ISSUE",
AM1364="Fiber CAmtel","TX ISSUE",
AM1364="Fiber AOF","TX ISSUE",
AM1364="Projet OCM (HUAWEI)","TRAVAUX-HUAWEI",
AM1364="Projet OCM (NOKIA)","TRAVAUX -NOKIA",
AM1364="ACCESS-ISSUE","ACCESS-ISSUE",
AM1364="Projet OCM (ZTE, NOKIA, autres projets)","TRAVAUX OCM",
AM1364="No root CAuse","No root cause",
AM1364="ODU HS","TX ISSUE",
AM1364="IP &amp; VLAN","TX ISSUE",
AM1364="Warehouse HUAWEI","SPARE-ISSUE",
AM1364="SPARE-HS","SPARE-ISSUE",
AM1364="Power Telco","RAN ISSUE",AM1364="no impacts","no impacts"
),"")</f>
        <v>no impacts</v>
      </c>
      <c r="AM1364" s="67" t="s">
        <v>5605</v>
      </c>
      <c r="AN1364" s="48" t="str" cm="1">
        <f t="array" ref="AN1364">IFERROR(_xlfn.IFS(
AM1364="MPR ISSUE","ACTIVE",
AM1364="BSS Hardware Issue","ACTIVE",
AM1364="Sites strategiques, MLL, Pylone, etc.","PASSIVE",
AM1364="AKTIVCO DEFAUT GE &amp; POWER Cabinet","PASSIVE",
AM1364="AKTIVCO Coupure ENEO &amp; Baisse de tension","PASSIVE",
AM1364="Coupure ENEO &amp; Baisse de tension","PASSIVE",
AM1364="Defaut GE &amp; POWER Cabinet","PASSIVE",
AM1364="Sharing","PASSIVE",
AM1364="Sites strategiques &amp; DataCenter","PASSIVE",
AM1364="Exclu","Exclu",
AM1364="SAT","ACTIVE",
AM1364="SPARE-ISSUE","SPARE-ISSUE",
AM1364="Fiber CAmtel","ACTIVE",
AM1364="Fiber AOF","ACTIVE",
AM1364="Projet OCM (HUAWEI)","PLANNED WORKS",
AM1364="Projet OCM (NOKIA)","PLANNED WORKS",
AM1364="ACCESS-ISSUE","ACCESS-ISSUE",
AM1364="Projet OCM (ZTE, NOKIA, autres projets)","PLANNED WORKS",
AM1364="No root CAuse","No root cause",
AM1364="ODU HS","ACTIVE",
AM1364="IP &amp; VLAN","ACTIVE",
AM1364="Warehouse HUAWEI","SPARE-ISSUE",
AM1364="SPARE-HS","SPARE-ISSUE",
AM1364="Power Telco","ACTIVE", AM1364="no impacts","no impacts"
),"")</f>
        <v>no impacts</v>
      </c>
      <c r="AO1364" s="93" t="s">
        <v>5537</v>
      </c>
      <c r="AP1364" s="101" t="str">
        <f t="shared" si="41"/>
        <v>LIT_507</v>
      </c>
      <c r="AR1364" s="17" t="s">
        <v>5537</v>
      </c>
      <c r="AS1364" s="7" t="s">
        <v>5537</v>
      </c>
      <c r="AT1364" s="6"/>
      <c r="AU1364" s="7"/>
      <c r="AV1364" s="3" t="s">
        <v>5537</v>
      </c>
      <c r="AW1364" s="18" t="s">
        <v>5537</v>
      </c>
      <c r="AX1364" s="18" t="s">
        <v>5537</v>
      </c>
      <c r="AY1364" s="18" t="s">
        <v>5537</v>
      </c>
      <c r="AZ1364" s="18" t="s">
        <v>5537</v>
      </c>
      <c r="BA1364" s="18" t="s">
        <v>5537</v>
      </c>
      <c r="BB1364" s="18" t="s">
        <v>5537</v>
      </c>
      <c r="BC1364" s="18" t="s">
        <v>5537</v>
      </c>
      <c r="BD1364" s="18" t="s">
        <v>5537</v>
      </c>
      <c r="BE1364" s="18" t="s">
        <v>5537</v>
      </c>
      <c r="BF1364" s="18" t="s">
        <v>5537</v>
      </c>
      <c r="BG1364" s="18" t="s">
        <v>5537</v>
      </c>
      <c r="BH1364" s="18" t="s">
        <v>5537</v>
      </c>
      <c r="BI1364" s="9" t="s">
        <v>5537</v>
      </c>
      <c r="BJ1364" s="14"/>
      <c r="BK1364" s="14" t="s">
        <v>5537</v>
      </c>
      <c r="BL1364" s="14" t="str">
        <f>_xlfn.XLOOKUP(B1364,'[4]cell downs 18042026 17h'!$B:$B,'[4]cell downs 18042026 17h'!$B:$B,"")</f>
        <v/>
      </c>
      <c r="BM1364" s="14" t="str">
        <f>_xlfn.XLOOKUP(B1364,'[5]Cells Huawei 19042026 15h'!$B:$B,'[5]Cells Huawei 19042026 15h'!$B:$B,"")</f>
        <v/>
      </c>
      <c r="BN1364" s="9" t="str">
        <f>_xlfn.XLOOKUP(B1364,'[6]cells down 19042026 9H40'!$B:$B,'[6]cells down 19042026 9H40'!$B:$B,"")</f>
        <v/>
      </c>
      <c r="BO1364" s="9" t="s">
        <v>3291</v>
      </c>
      <c r="BP1364" s="9" t="s">
        <v>12</v>
      </c>
      <c r="BQ1364" s="115"/>
    </row>
    <row r="1365" spans="1:69" s="9" customFormat="1" x14ac:dyDescent="0.3">
      <c r="A1365" s="1" t="s">
        <v>2305</v>
      </c>
      <c r="B1365" s="8" t="s">
        <v>2306</v>
      </c>
      <c r="C1365" s="3" t="str">
        <f>_xlfn.XLOOKUP(B1365,'[1]daily break down'!$D:$D,'[1]daily break down'!$E:$E,"")</f>
        <v>Yaounde</v>
      </c>
      <c r="D1365" s="1" t="s">
        <v>11</v>
      </c>
      <c r="E1365" s="1" t="s">
        <v>12</v>
      </c>
      <c r="F1365" s="3" t="s">
        <v>37</v>
      </c>
      <c r="G1365" s="1" t="s">
        <v>38</v>
      </c>
      <c r="H1365" s="34" t="str">
        <f>_xlfn.XLOOKUP(B1365,[2]CALCULATION!$B:$B,[2]CALCULATION!$H:$H,"")</f>
        <v>ZTE</v>
      </c>
      <c r="I1365" s="28">
        <v>0</v>
      </c>
      <c r="J1365" s="28">
        <v>0</v>
      </c>
      <c r="K1365" s="28">
        <v>0</v>
      </c>
      <c r="L1365" s="28">
        <v>0</v>
      </c>
      <c r="M1365" s="28">
        <v>0</v>
      </c>
      <c r="N1365" s="28">
        <v>0</v>
      </c>
      <c r="O1365" s="28">
        <v>0</v>
      </c>
      <c r="P1365" s="28">
        <v>26.264738908721501</v>
      </c>
      <c r="Q1365" s="28">
        <v>0</v>
      </c>
      <c r="R1365" s="28">
        <v>0</v>
      </c>
      <c r="S1365" s="94">
        <v>0</v>
      </c>
      <c r="T1365" s="94">
        <f>_xlfn.XLOOKUP(B1365,'[3]Nur des jours'!$B:$B,'[3]Nur des jours'!$U:$U,"")</f>
        <v>29.676856917014085</v>
      </c>
      <c r="U1365" s="94">
        <v>5.6774048106200077</v>
      </c>
      <c r="V1365" s="94">
        <v>23.751722868565473</v>
      </c>
      <c r="W1365" s="94">
        <v>29.676856917014085</v>
      </c>
      <c r="X1365" s="94">
        <v>0</v>
      </c>
      <c r="Y1365" s="94">
        <v>0</v>
      </c>
      <c r="Z1365" s="94">
        <v>0</v>
      </c>
      <c r="AA1365" s="94">
        <v>0</v>
      </c>
      <c r="AB1365" s="94">
        <v>0</v>
      </c>
      <c r="AC1365" s="94">
        <f>_xlfn.XLOOKUP(B1365,'[3]Nur des jours'!$B:$B,'[3]Nur des jours'!$N:$N,"")</f>
        <v>0</v>
      </c>
      <c r="AD1365" s="94">
        <v>0</v>
      </c>
      <c r="AE1365" s="94">
        <v>0</v>
      </c>
      <c r="AF1365" s="94">
        <v>0</v>
      </c>
      <c r="AG1365" s="94">
        <v>0</v>
      </c>
      <c r="AH1365" s="94">
        <v>0</v>
      </c>
      <c r="AI1365" s="49" t="s">
        <v>5559</v>
      </c>
      <c r="AJ1365" s="49"/>
      <c r="AK1365" s="48" t="str" cm="1">
        <f t="array" ref="AK1365">IFERROR(_xlfn.IFS(
AM1365="MPR ISSUE","PDH",
AM1365="BSS Hardware Issue","BSS",
AM1365="Sites strategiques, MLL, Pylone, etc.","ENVTECH",
AM1365="AKTIVCO DEFAUT GE &amp; POWER Cabinet","AKTIVCO",
AM1365="AKTIVCO Coupure ENEO &amp; Baisse de tension","AKTIVCO GRID ONLY",
AM1365="Coupure ENEO &amp; Baisse de tension","IHS GRID ONLY",
AM1365="Defaut GE &amp; POWER Cabinet","IHS",
AM1365="Sharing","Partners",
AM1365="Sites strategiques &amp; DataCenter","SST &amp; DC",
AM1365="Exclu","Exclu",
AM1365="SAT","SAT",
AM1365="SPARE-ISSUE","SPARE-ISSUE",
AM1365="Fiber CAmtel","TRANS_FO_CAMTEL",
AM1365="Fiber AOF","Fiber AOF",
AM1365="Projet OCM (HUAWEI)","TRAVAUX-HUAWEI",
AM1365="Projet OCM (NOKIA)","TRAVAUX-NOKIA",
AM1365="ACCESS-ISSUE","ACCESS-ISSUE",
AM1365="Projet OCM (ZTE, NOKIA, autres projets)","TRAVAUX OCM",
AM1365="No root CAuse","No root cause",
AM1365="ODU HS","PDH",
AM1365="IP &amp; VLAN","PDH",
AM1365="Warehouse HUAWEI","SPARE-ISSUE",
AM1365="SPARE-HS","SPARE-ISSUE",
AM1365="Power Telco","BSS",AM1365="no impacts","no impacts"
),"")</f>
        <v>no impacts</v>
      </c>
      <c r="AL1365" s="48" t="str" cm="1">
        <f t="array" ref="AL1365">IFERROR(_xlfn.IFS(
AM1365="MPR ISSUE","TX ISSUE",
AM1365="BSS Hardware Issue","RAN ISSUE",
AM1365="Sites strategiques, MLL, Pylone, etc.","ENVTECH",
AM1365="AKTIVCO DEFAUT GE &amp; POWER Cabinet","POWER ISSUE",
AM1365="AKTIVCO Coupure ENEO &amp; Baisse de tension","POWER ISSUE",
AM1365="Coupure ENEO &amp; Baisse de tension","POWER ISSUE",
AM1365="Defaut GE &amp; POWER Cabinet","POWER ISSUE",
AM1365="Sharing","POWER ISSUE",
AM1365="Sites strategiques &amp; DataCenter","POWER ISSUE",
AM1365="Exclu","Exclu",
AM1365="SAT","TX ISSUE",
AM1365="SPARE-ISSUE","SPARE-ISSUE",
AM1365="Fiber CAmtel","TX ISSUE",
AM1365="Fiber AOF","TX ISSUE",
AM1365="Projet OCM (HUAWEI)","TRAVAUX-HUAWEI",
AM1365="Projet OCM (NOKIA)","TRAVAUX -NOKIA",
AM1365="ACCESS-ISSUE","ACCESS-ISSUE",
AM1365="Projet OCM (ZTE, NOKIA, autres projets)","TRAVAUX OCM",
AM1365="No root CAuse","No root cause",
AM1365="ODU HS","TX ISSUE",
AM1365="IP &amp; VLAN","TX ISSUE",
AM1365="Warehouse HUAWEI","SPARE-ISSUE",
AM1365="SPARE-HS","SPARE-ISSUE",
AM1365="Power Telco","RAN ISSUE",AM1365="no impacts","no impacts"
),"")</f>
        <v>no impacts</v>
      </c>
      <c r="AM1365" s="67" t="s">
        <v>5605</v>
      </c>
      <c r="AN1365" s="48" t="str" cm="1">
        <f t="array" ref="AN1365">IFERROR(_xlfn.IFS(
AM1365="MPR ISSUE","ACTIVE",
AM1365="BSS Hardware Issue","ACTIVE",
AM1365="Sites strategiques, MLL, Pylone, etc.","PASSIVE",
AM1365="AKTIVCO DEFAUT GE &amp; POWER Cabinet","PASSIVE",
AM1365="AKTIVCO Coupure ENEO &amp; Baisse de tension","PASSIVE",
AM1365="Coupure ENEO &amp; Baisse de tension","PASSIVE",
AM1365="Defaut GE &amp; POWER Cabinet","PASSIVE",
AM1365="Sharing","PASSIVE",
AM1365="Sites strategiques &amp; DataCenter","PASSIVE",
AM1365="Exclu","Exclu",
AM1365="SAT","ACTIVE",
AM1365="SPARE-ISSUE","SPARE-ISSUE",
AM1365="Fiber CAmtel","ACTIVE",
AM1365="Fiber AOF","ACTIVE",
AM1365="Projet OCM (HUAWEI)","PLANNED WORKS",
AM1365="Projet OCM (NOKIA)","PLANNED WORKS",
AM1365="ACCESS-ISSUE","ACCESS-ISSUE",
AM1365="Projet OCM (ZTE, NOKIA, autres projets)","PLANNED WORKS",
AM1365="No root CAuse","No root cause",
AM1365="ODU HS","ACTIVE",
AM1365="IP &amp; VLAN","ACTIVE",
AM1365="Warehouse HUAWEI","SPARE-ISSUE",
AM1365="SPARE-HS","SPARE-ISSUE",
AM1365="Power Telco","ACTIVE", AM1365="no impacts","no impacts"
),"")</f>
        <v>no impacts</v>
      </c>
      <c r="AO1365" s="93" t="s">
        <v>5537</v>
      </c>
      <c r="AP1365" s="101" t="str">
        <f t="shared" si="41"/>
        <v>CTR_271</v>
      </c>
      <c r="AR1365" s="17" t="s">
        <v>5537</v>
      </c>
      <c r="AS1365" s="7" t="s">
        <v>5537</v>
      </c>
      <c r="AT1365" s="6"/>
      <c r="AU1365" s="7"/>
      <c r="AV1365" s="3" t="s">
        <v>5537</v>
      </c>
      <c r="AW1365" s="18" t="s">
        <v>5537</v>
      </c>
      <c r="AX1365" s="18" t="s">
        <v>5537</v>
      </c>
      <c r="AY1365" s="18" t="s">
        <v>5537</v>
      </c>
      <c r="AZ1365" s="18" t="s">
        <v>5537</v>
      </c>
      <c r="BA1365" s="18" t="s">
        <v>5537</v>
      </c>
      <c r="BB1365" s="18" t="s">
        <v>5537</v>
      </c>
      <c r="BC1365" s="18" t="s">
        <v>5537</v>
      </c>
      <c r="BD1365" s="18" t="s">
        <v>5537</v>
      </c>
      <c r="BE1365" s="18" t="s">
        <v>5537</v>
      </c>
      <c r="BF1365" s="18" t="s">
        <v>5537</v>
      </c>
      <c r="BG1365" s="18" t="s">
        <v>5537</v>
      </c>
      <c r="BH1365" s="18" t="s">
        <v>5537</v>
      </c>
      <c r="BI1365" s="9" t="s">
        <v>5537</v>
      </c>
      <c r="BJ1365" s="14"/>
      <c r="BK1365" s="14" t="s">
        <v>5537</v>
      </c>
      <c r="BL1365" s="14" t="str">
        <f>_xlfn.XLOOKUP(B1365,'[4]cell downs 18042026 17h'!$B:$B,'[4]cell downs 18042026 17h'!$B:$B,"")</f>
        <v/>
      </c>
      <c r="BM1365" s="14" t="str">
        <f>_xlfn.XLOOKUP(B1365,'[5]Cells Huawei 19042026 15h'!$B:$B,'[5]Cells Huawei 19042026 15h'!$B:$B,"")</f>
        <v/>
      </c>
      <c r="BN1365" s="9" t="str">
        <f>_xlfn.XLOOKUP(B1365,'[6]cells down 19042026 9H40'!$B:$B,'[6]cells down 19042026 9H40'!$B:$B,"")</f>
        <v/>
      </c>
      <c r="BO1365" s="9" t="s">
        <v>2306</v>
      </c>
      <c r="BP1365" s="9" t="s">
        <v>5537</v>
      </c>
      <c r="BQ1365" s="115"/>
    </row>
    <row r="1366" spans="1:69" s="9" customFormat="1" x14ac:dyDescent="0.3">
      <c r="A1366" s="3" t="s">
        <v>2629</v>
      </c>
      <c r="B1366" s="3" t="s">
        <v>2630</v>
      </c>
      <c r="C1366" s="3" t="str">
        <f>_xlfn.XLOOKUP(B1366,'[1]daily break down'!$D:$D,'[1]daily break down'!$E:$E,"")</f>
        <v>Yaounde</v>
      </c>
      <c r="D1366" s="3" t="s">
        <v>357</v>
      </c>
      <c r="E1366" s="3" t="s">
        <v>5494</v>
      </c>
      <c r="F1366" s="3" t="s">
        <v>37</v>
      </c>
      <c r="G1366" s="3" t="s">
        <v>115</v>
      </c>
      <c r="H1366" s="34" t="str">
        <f>_xlfn.XLOOKUP(B1366,[2]CALCULATION!$B:$B,[2]CALCULATION!$H:$H,"")</f>
        <v>ZTE</v>
      </c>
      <c r="I1366" s="28">
        <v>0</v>
      </c>
      <c r="J1366" s="28">
        <v>16.120003681160171</v>
      </c>
      <c r="K1366" s="28">
        <v>0</v>
      </c>
      <c r="L1366" s="28">
        <v>0</v>
      </c>
      <c r="M1366" s="28">
        <v>0</v>
      </c>
      <c r="N1366" s="28">
        <v>0</v>
      </c>
      <c r="O1366" s="28">
        <v>0</v>
      </c>
      <c r="P1366" s="28">
        <v>0.63141527767076588</v>
      </c>
      <c r="Q1366" s="28">
        <v>4.7026286051827286</v>
      </c>
      <c r="R1366" s="28">
        <v>0</v>
      </c>
      <c r="S1366" s="94">
        <v>24.852860603881485</v>
      </c>
      <c r="T1366" s="94">
        <f>_xlfn.XLOOKUP(B1366,'[3]Nur des jours'!$B:$B,'[3]Nur des jours'!$U:$U,"")</f>
        <v>27.675368758079284</v>
      </c>
      <c r="U1366" s="94">
        <v>13.868556899607057</v>
      </c>
      <c r="V1366" s="94">
        <v>13.868556899607057</v>
      </c>
      <c r="W1366" s="94">
        <v>27.675368758079284</v>
      </c>
      <c r="X1366" s="94">
        <v>0</v>
      </c>
      <c r="Y1366" s="94">
        <v>0</v>
      </c>
      <c r="Z1366" s="94">
        <v>20.891529193882985</v>
      </c>
      <c r="AA1366" s="94">
        <v>0</v>
      </c>
      <c r="AB1366" s="94">
        <v>0</v>
      </c>
      <c r="AC1366" s="94">
        <f>_xlfn.XLOOKUP(B1366,'[3]Nur des jours'!$B:$B,'[3]Nur des jours'!$N:$N,"")</f>
        <v>0</v>
      </c>
      <c r="AD1366" s="94">
        <v>0</v>
      </c>
      <c r="AE1366" s="94">
        <v>0</v>
      </c>
      <c r="AF1366" s="94">
        <v>0</v>
      </c>
      <c r="AG1366" s="94">
        <v>0</v>
      </c>
      <c r="AH1366" s="94">
        <v>0</v>
      </c>
      <c r="AI1366" s="49" t="s">
        <v>5559</v>
      </c>
      <c r="AJ1366" s="49"/>
      <c r="AK1366" s="48" t="str" cm="1">
        <f t="array" ref="AK1366">IFERROR(_xlfn.IFS(
AM1366="MPR ISSUE","PDH",
AM1366="BSS Hardware Issue","BSS",
AM1366="Sites strategiques, MLL, Pylone, etc.","ENVTECH",
AM1366="AKTIVCO DEFAUT GE &amp; POWER Cabinet","AKTIVCO",
AM1366="AKTIVCO Coupure ENEO &amp; Baisse de tension","AKTIVCO GRID ONLY",
AM1366="Coupure ENEO &amp; Baisse de tension","IHS GRID ONLY",
AM1366="Defaut GE &amp; POWER Cabinet","IHS",
AM1366="Sharing","Partners",
AM1366="Sites strategiques &amp; DataCenter","SST &amp; DC",
AM1366="Exclu","Exclu",
AM1366="SAT","SAT",
AM1366="SPARE-ISSUE","SPARE-ISSUE",
AM1366="Fiber CAmtel","TRANS_FO_CAMTEL",
AM1366="Fiber AOF","Fiber AOF",
AM1366="Projet OCM (HUAWEI)","TRAVAUX-HUAWEI",
AM1366="Projet OCM (NOKIA)","TRAVAUX-NOKIA",
AM1366="ACCESS-ISSUE","ACCESS-ISSUE",
AM1366="Projet OCM (ZTE, NOKIA, autres projets)","TRAVAUX OCM",
AM1366="No root CAuse","No root cause",
AM1366="ODU HS","PDH",
AM1366="IP &amp; VLAN","PDH",
AM1366="Warehouse HUAWEI","SPARE-ISSUE",
AM1366="SPARE-HS","SPARE-ISSUE",
AM1366="Power Telco","BSS",AM1366="no impacts","no impacts"
),"")</f>
        <v>no impacts</v>
      </c>
      <c r="AL1366" s="48" t="str" cm="1">
        <f t="array" ref="AL1366">IFERROR(_xlfn.IFS(
AM1366="MPR ISSUE","TX ISSUE",
AM1366="BSS Hardware Issue","RAN ISSUE",
AM1366="Sites strategiques, MLL, Pylone, etc.","ENVTECH",
AM1366="AKTIVCO DEFAUT GE &amp; POWER Cabinet","POWER ISSUE",
AM1366="AKTIVCO Coupure ENEO &amp; Baisse de tension","POWER ISSUE",
AM1366="Coupure ENEO &amp; Baisse de tension","POWER ISSUE",
AM1366="Defaut GE &amp; POWER Cabinet","POWER ISSUE",
AM1366="Sharing","POWER ISSUE",
AM1366="Sites strategiques &amp; DataCenter","POWER ISSUE",
AM1366="Exclu","Exclu",
AM1366="SAT","TX ISSUE",
AM1366="SPARE-ISSUE","SPARE-ISSUE",
AM1366="Fiber CAmtel","TX ISSUE",
AM1366="Fiber AOF","TX ISSUE",
AM1366="Projet OCM (HUAWEI)","TRAVAUX-HUAWEI",
AM1366="Projet OCM (NOKIA)","TRAVAUX -NOKIA",
AM1366="ACCESS-ISSUE","ACCESS-ISSUE",
AM1366="Projet OCM (ZTE, NOKIA, autres projets)","TRAVAUX OCM",
AM1366="No root CAuse","No root cause",
AM1366="ODU HS","TX ISSUE",
AM1366="IP &amp; VLAN","TX ISSUE",
AM1366="Warehouse HUAWEI","SPARE-ISSUE",
AM1366="SPARE-HS","SPARE-ISSUE",
AM1366="Power Telco","RAN ISSUE",AM1366="no impacts","no impacts"
),"")</f>
        <v>no impacts</v>
      </c>
      <c r="AM1366" s="67" t="s">
        <v>5605</v>
      </c>
      <c r="AN1366" s="48" t="str" cm="1">
        <f t="array" ref="AN1366">IFERROR(_xlfn.IFS(
AM1366="MPR ISSUE","ACTIVE",
AM1366="BSS Hardware Issue","ACTIVE",
AM1366="Sites strategiques, MLL, Pylone, etc.","PASSIVE",
AM1366="AKTIVCO DEFAUT GE &amp; POWER Cabinet","PASSIVE",
AM1366="AKTIVCO Coupure ENEO &amp; Baisse de tension","PASSIVE",
AM1366="Coupure ENEO &amp; Baisse de tension","PASSIVE",
AM1366="Defaut GE &amp; POWER Cabinet","PASSIVE",
AM1366="Sharing","PASSIVE",
AM1366="Sites strategiques &amp; DataCenter","PASSIVE",
AM1366="Exclu","Exclu",
AM1366="SAT","ACTIVE",
AM1366="SPARE-ISSUE","SPARE-ISSUE",
AM1366="Fiber CAmtel","ACTIVE",
AM1366="Fiber AOF","ACTIVE",
AM1366="Projet OCM (HUAWEI)","PLANNED WORKS",
AM1366="Projet OCM (NOKIA)","PLANNED WORKS",
AM1366="ACCESS-ISSUE","ACCESS-ISSUE",
AM1366="Projet OCM (ZTE, NOKIA, autres projets)","PLANNED WORKS",
AM1366="No root CAuse","No root cause",
AM1366="ODU HS","ACTIVE",
AM1366="IP &amp; VLAN","ACTIVE",
AM1366="Warehouse HUAWEI","SPARE-ISSUE",
AM1366="SPARE-HS","SPARE-ISSUE",
AM1366="Power Telco","ACTIVE", AM1366="no impacts","no impacts"
),"")</f>
        <v>no impacts</v>
      </c>
      <c r="AO1366" s="93" t="s">
        <v>5537</v>
      </c>
      <c r="AP1366" s="101" t="str">
        <f t="shared" si="41"/>
        <v>CTR_947</v>
      </c>
      <c r="AR1366" s="17" t="s">
        <v>5537</v>
      </c>
      <c r="AS1366" s="7" t="s">
        <v>5537</v>
      </c>
      <c r="AT1366" s="6"/>
      <c r="AU1366" s="7"/>
      <c r="AV1366" s="3" t="s">
        <v>5537</v>
      </c>
      <c r="AW1366" s="18" t="s">
        <v>5537</v>
      </c>
      <c r="AX1366" s="18" t="s">
        <v>5537</v>
      </c>
      <c r="AY1366" s="18" t="s">
        <v>5537</v>
      </c>
      <c r="AZ1366" s="18" t="s">
        <v>5537</v>
      </c>
      <c r="BA1366" s="18" t="s">
        <v>5537</v>
      </c>
      <c r="BB1366" s="18" t="s">
        <v>5537</v>
      </c>
      <c r="BC1366" s="18" t="s">
        <v>5537</v>
      </c>
      <c r="BD1366" s="18" t="s">
        <v>5537</v>
      </c>
      <c r="BE1366" s="18" t="s">
        <v>5537</v>
      </c>
      <c r="BF1366" s="18" t="s">
        <v>5537</v>
      </c>
      <c r="BG1366" s="18" t="s">
        <v>5537</v>
      </c>
      <c r="BH1366" s="18" t="s">
        <v>5537</v>
      </c>
      <c r="BI1366" s="9" t="s">
        <v>5537</v>
      </c>
      <c r="BJ1366" s="14"/>
      <c r="BK1366" s="14" t="s">
        <v>5537</v>
      </c>
      <c r="BL1366" s="14" t="str">
        <f>_xlfn.XLOOKUP(B1366,'[4]cell downs 18042026 17h'!$B:$B,'[4]cell downs 18042026 17h'!$B:$B,"")</f>
        <v/>
      </c>
      <c r="BM1366" s="14" t="str">
        <f>_xlfn.XLOOKUP(B1366,'[5]Cells Huawei 19042026 15h'!$B:$B,'[5]Cells Huawei 19042026 15h'!$B:$B,"")</f>
        <v/>
      </c>
      <c r="BN1366" s="9" t="str">
        <f>_xlfn.XLOOKUP(B1366,'[6]cells down 19042026 9H40'!$B:$B,'[6]cells down 19042026 9H40'!$B:$B,"")</f>
        <v/>
      </c>
      <c r="BO1366" s="9" t="s">
        <v>5537</v>
      </c>
      <c r="BP1366" s="9" t="s">
        <v>12</v>
      </c>
      <c r="BQ1366" s="115"/>
    </row>
    <row r="1367" spans="1:69" s="9" customFormat="1" x14ac:dyDescent="0.3">
      <c r="A1367" s="1" t="s">
        <v>2732</v>
      </c>
      <c r="B1367" s="8" t="s">
        <v>2733</v>
      </c>
      <c r="C1367" s="3" t="str">
        <f>_xlfn.XLOOKUP(B1367,'[1]daily break down'!$D:$D,'[1]daily break down'!$E:$E,"")</f>
        <v>Yaounde</v>
      </c>
      <c r="D1367" s="1" t="s">
        <v>11</v>
      </c>
      <c r="E1367" s="1" t="s">
        <v>12</v>
      </c>
      <c r="F1367" s="3" t="s">
        <v>37</v>
      </c>
      <c r="G1367" s="1" t="s">
        <v>38</v>
      </c>
      <c r="H1367" s="34" t="str">
        <f>_xlfn.XLOOKUP(B1367,[2]CALCULATION!$B:$B,[2]CALCULATION!$H:$H,"")</f>
        <v>ZTE</v>
      </c>
      <c r="I1367" s="28">
        <v>0</v>
      </c>
      <c r="J1367" s="28">
        <v>0</v>
      </c>
      <c r="K1367" s="28">
        <v>0</v>
      </c>
      <c r="L1367" s="28">
        <v>0</v>
      </c>
      <c r="M1367" s="28">
        <v>0</v>
      </c>
      <c r="N1367" s="28">
        <v>0</v>
      </c>
      <c r="O1367" s="28">
        <v>0</v>
      </c>
      <c r="P1367" s="28">
        <v>0</v>
      </c>
      <c r="Q1367" s="28">
        <v>0</v>
      </c>
      <c r="R1367" s="28">
        <v>0</v>
      </c>
      <c r="S1367" s="94">
        <v>0</v>
      </c>
      <c r="T1367" s="94">
        <f>_xlfn.XLOOKUP(B1367,'[3]Nur des jours'!$B:$B,'[3]Nur des jours'!$U:$U,"")</f>
        <v>20.569909226585398</v>
      </c>
      <c r="U1367" s="94">
        <v>10.968412649493624</v>
      </c>
      <c r="V1367" s="94">
        <v>13.868556899607057</v>
      </c>
      <c r="W1367" s="94">
        <v>20.569909226585398</v>
      </c>
      <c r="X1367" s="94">
        <v>0</v>
      </c>
      <c r="Y1367" s="94">
        <v>0</v>
      </c>
      <c r="Z1367" s="94">
        <v>0</v>
      </c>
      <c r="AA1367" s="94">
        <v>0</v>
      </c>
      <c r="AB1367" s="94">
        <v>0</v>
      </c>
      <c r="AC1367" s="94">
        <f>_xlfn.XLOOKUP(B1367,'[3]Nur des jours'!$B:$B,'[3]Nur des jours'!$N:$N,"")</f>
        <v>0</v>
      </c>
      <c r="AD1367" s="94">
        <v>0</v>
      </c>
      <c r="AE1367" s="94">
        <v>0</v>
      </c>
      <c r="AF1367" s="94">
        <v>0</v>
      </c>
      <c r="AG1367" s="94">
        <v>0</v>
      </c>
      <c r="AH1367" s="94">
        <v>0</v>
      </c>
      <c r="AI1367" s="49" t="s">
        <v>5559</v>
      </c>
      <c r="AJ1367" s="49"/>
      <c r="AK1367" s="48" t="str" cm="1">
        <f t="array" ref="AK1367">IFERROR(_xlfn.IFS(
AM1367="MPR ISSUE","PDH",
AM1367="BSS Hardware Issue","BSS",
AM1367="Sites strategiques, MLL, Pylone, etc.","ENVTECH",
AM1367="AKTIVCO DEFAUT GE &amp; POWER Cabinet","AKTIVCO",
AM1367="AKTIVCO Coupure ENEO &amp; Baisse de tension","AKTIVCO GRID ONLY",
AM1367="Coupure ENEO &amp; Baisse de tension","IHS GRID ONLY",
AM1367="Defaut GE &amp; POWER Cabinet","IHS",
AM1367="Sharing","Partners",
AM1367="Sites strategiques &amp; DataCenter","SST &amp; DC",
AM1367="Exclu","Exclu",
AM1367="SAT","SAT",
AM1367="SPARE-ISSUE","SPARE-ISSUE",
AM1367="Fiber CAmtel","TRANS_FO_CAMTEL",
AM1367="Fiber AOF","Fiber AOF",
AM1367="Projet OCM (HUAWEI)","TRAVAUX-HUAWEI",
AM1367="Projet OCM (NOKIA)","TRAVAUX-NOKIA",
AM1367="ACCESS-ISSUE","ACCESS-ISSUE",
AM1367="Projet OCM (ZTE, NOKIA, autres projets)","TRAVAUX OCM",
AM1367="No root CAuse","No root cause",
AM1367="ODU HS","PDH",
AM1367="IP &amp; VLAN","PDH",
AM1367="Warehouse HUAWEI","SPARE-ISSUE",
AM1367="SPARE-HS","SPARE-ISSUE",
AM1367="Power Telco","BSS",AM1367="no impacts","no impacts"
),"")</f>
        <v>no impacts</v>
      </c>
      <c r="AL1367" s="48" t="str" cm="1">
        <f t="array" ref="AL1367">IFERROR(_xlfn.IFS(
AM1367="MPR ISSUE","TX ISSUE",
AM1367="BSS Hardware Issue","RAN ISSUE",
AM1367="Sites strategiques, MLL, Pylone, etc.","ENVTECH",
AM1367="AKTIVCO DEFAUT GE &amp; POWER Cabinet","POWER ISSUE",
AM1367="AKTIVCO Coupure ENEO &amp; Baisse de tension","POWER ISSUE",
AM1367="Coupure ENEO &amp; Baisse de tension","POWER ISSUE",
AM1367="Defaut GE &amp; POWER Cabinet","POWER ISSUE",
AM1367="Sharing","POWER ISSUE",
AM1367="Sites strategiques &amp; DataCenter","POWER ISSUE",
AM1367="Exclu","Exclu",
AM1367="SAT","TX ISSUE",
AM1367="SPARE-ISSUE","SPARE-ISSUE",
AM1367="Fiber CAmtel","TX ISSUE",
AM1367="Fiber AOF","TX ISSUE",
AM1367="Projet OCM (HUAWEI)","TRAVAUX-HUAWEI",
AM1367="Projet OCM (NOKIA)","TRAVAUX -NOKIA",
AM1367="ACCESS-ISSUE","ACCESS-ISSUE",
AM1367="Projet OCM (ZTE, NOKIA, autres projets)","TRAVAUX OCM",
AM1367="No root CAuse","No root cause",
AM1367="ODU HS","TX ISSUE",
AM1367="IP &amp; VLAN","TX ISSUE",
AM1367="Warehouse HUAWEI","SPARE-ISSUE",
AM1367="SPARE-HS","SPARE-ISSUE",
AM1367="Power Telco","RAN ISSUE",AM1367="no impacts","no impacts"
),"")</f>
        <v>no impacts</v>
      </c>
      <c r="AM1367" s="67" t="s">
        <v>5605</v>
      </c>
      <c r="AN1367" s="48" t="str" cm="1">
        <f t="array" ref="AN1367">IFERROR(_xlfn.IFS(
AM1367="MPR ISSUE","ACTIVE",
AM1367="BSS Hardware Issue","ACTIVE",
AM1367="Sites strategiques, MLL, Pylone, etc.","PASSIVE",
AM1367="AKTIVCO DEFAUT GE &amp; POWER Cabinet","PASSIVE",
AM1367="AKTIVCO Coupure ENEO &amp; Baisse de tension","PASSIVE",
AM1367="Coupure ENEO &amp; Baisse de tension","PASSIVE",
AM1367="Defaut GE &amp; POWER Cabinet","PASSIVE",
AM1367="Sharing","PASSIVE",
AM1367="Sites strategiques &amp; DataCenter","PASSIVE",
AM1367="Exclu","Exclu",
AM1367="SAT","ACTIVE",
AM1367="SPARE-ISSUE","SPARE-ISSUE",
AM1367="Fiber CAmtel","ACTIVE",
AM1367="Fiber AOF","ACTIVE",
AM1367="Projet OCM (HUAWEI)","PLANNED WORKS",
AM1367="Projet OCM (NOKIA)","PLANNED WORKS",
AM1367="ACCESS-ISSUE","ACCESS-ISSUE",
AM1367="Projet OCM (ZTE, NOKIA, autres projets)","PLANNED WORKS",
AM1367="No root CAuse","No root cause",
AM1367="ODU HS","ACTIVE",
AM1367="IP &amp; VLAN","ACTIVE",
AM1367="Warehouse HUAWEI","SPARE-ISSUE",
AM1367="SPARE-HS","SPARE-ISSUE",
AM1367="Power Telco","ACTIVE", AM1367="no impacts","no impacts"
),"")</f>
        <v>no impacts</v>
      </c>
      <c r="AO1367" s="93" t="s">
        <v>5537</v>
      </c>
      <c r="AP1367" s="101" t="str">
        <f t="shared" si="41"/>
        <v>CTR_159</v>
      </c>
      <c r="AR1367" s="17" t="s">
        <v>5537</v>
      </c>
      <c r="AS1367" s="7" t="s">
        <v>5537</v>
      </c>
      <c r="AT1367" s="6"/>
      <c r="AU1367" s="7"/>
      <c r="AV1367" s="3" t="s">
        <v>5537</v>
      </c>
      <c r="AW1367" s="18" t="s">
        <v>5537</v>
      </c>
      <c r="AX1367" s="18" t="s">
        <v>5537</v>
      </c>
      <c r="AY1367" s="18" t="s">
        <v>5537</v>
      </c>
      <c r="AZ1367" s="18" t="s">
        <v>5537</v>
      </c>
      <c r="BA1367" s="18" t="s">
        <v>5537</v>
      </c>
      <c r="BB1367" s="18" t="s">
        <v>5537</v>
      </c>
      <c r="BC1367" s="18" t="s">
        <v>5537</v>
      </c>
      <c r="BD1367" s="18" t="s">
        <v>5537</v>
      </c>
      <c r="BE1367" s="18" t="s">
        <v>5537</v>
      </c>
      <c r="BF1367" s="18" t="s">
        <v>5537</v>
      </c>
      <c r="BG1367" s="18" t="s">
        <v>5537</v>
      </c>
      <c r="BH1367" s="18" t="s">
        <v>5537</v>
      </c>
      <c r="BI1367" s="9" t="s">
        <v>5537</v>
      </c>
      <c r="BJ1367" s="14"/>
      <c r="BK1367" s="14" t="s">
        <v>5537</v>
      </c>
      <c r="BL1367" s="14" t="str">
        <f>_xlfn.XLOOKUP(B1367,'[4]cell downs 18042026 17h'!$B:$B,'[4]cell downs 18042026 17h'!$B:$B,"")</f>
        <v/>
      </c>
      <c r="BM1367" s="14" t="str">
        <f>_xlfn.XLOOKUP(B1367,'[5]Cells Huawei 19042026 15h'!$B:$B,'[5]Cells Huawei 19042026 15h'!$B:$B,"")</f>
        <v/>
      </c>
      <c r="BN1367" s="9" t="str">
        <f>_xlfn.XLOOKUP(B1367,'[6]cells down 19042026 9H40'!$B:$B,'[6]cells down 19042026 9H40'!$B:$B,"")</f>
        <v/>
      </c>
      <c r="BO1367" s="9" t="s">
        <v>2733</v>
      </c>
      <c r="BP1367" s="9" t="s">
        <v>12</v>
      </c>
      <c r="BQ1367" s="115"/>
    </row>
    <row r="1368" spans="1:69" s="9" customFormat="1" x14ac:dyDescent="0.3">
      <c r="A1368" s="1" t="s">
        <v>1907</v>
      </c>
      <c r="B1368" s="8" t="s">
        <v>1908</v>
      </c>
      <c r="C1368" s="3" t="str">
        <f>_xlfn.XLOOKUP(B1368,'[1]daily break down'!$D:$D,'[1]daily break down'!$E:$E,"")</f>
        <v>Douala</v>
      </c>
      <c r="D1368" s="1" t="s">
        <v>11</v>
      </c>
      <c r="E1368" s="1" t="s">
        <v>145</v>
      </c>
      <c r="F1368" s="3" t="s">
        <v>31</v>
      </c>
      <c r="G1368" s="1" t="s">
        <v>32</v>
      </c>
      <c r="H1368" s="34" t="str">
        <f>_xlfn.XLOOKUP(B1368,[2]CALCULATION!$B:$B,[2]CALCULATION!$H:$H,"")</f>
        <v>ZTE</v>
      </c>
      <c r="I1368" s="28">
        <v>0</v>
      </c>
      <c r="J1368" s="28">
        <v>4.2096492054115924</v>
      </c>
      <c r="K1368" s="28">
        <v>4.2464429719803798</v>
      </c>
      <c r="L1368" s="28">
        <v>0</v>
      </c>
      <c r="M1368" s="28">
        <v>0</v>
      </c>
      <c r="N1368" s="28">
        <v>4.44093450103159E-3</v>
      </c>
      <c r="O1368" s="28">
        <v>27.146255489637099</v>
      </c>
      <c r="P1368" s="28">
        <v>18.560466622721034</v>
      </c>
      <c r="Q1368" s="28">
        <v>23.18105386764374</v>
      </c>
      <c r="R1368" s="28">
        <v>7.86960346200273</v>
      </c>
      <c r="S1368" s="94">
        <v>60.072021613261327</v>
      </c>
      <c r="T1368" s="94">
        <f>_xlfn.XLOOKUP(B1368,'[3]Nur des jours'!$B:$B,'[3]Nur des jours'!$U:$U,"")</f>
        <v>19.157995251588744</v>
      </c>
      <c r="U1368" s="94">
        <v>0</v>
      </c>
      <c r="V1368" s="94">
        <v>0</v>
      </c>
      <c r="W1368" s="94">
        <v>19.157995251588744</v>
      </c>
      <c r="X1368" s="94">
        <v>0</v>
      </c>
      <c r="Y1368" s="94">
        <v>0</v>
      </c>
      <c r="Z1368" s="94">
        <v>0</v>
      </c>
      <c r="AA1368" s="94">
        <v>0</v>
      </c>
      <c r="AB1368" s="94">
        <v>0</v>
      </c>
      <c r="AC1368" s="94">
        <f>_xlfn.XLOOKUP(B1368,'[3]Nur des jours'!$B:$B,'[3]Nur des jours'!$N:$N,"")</f>
        <v>0</v>
      </c>
      <c r="AD1368" s="94">
        <v>0</v>
      </c>
      <c r="AE1368" s="94">
        <v>0</v>
      </c>
      <c r="AF1368" s="94">
        <v>0</v>
      </c>
      <c r="AG1368" s="94">
        <v>0</v>
      </c>
      <c r="AH1368" s="94">
        <v>0</v>
      </c>
      <c r="AI1368" s="49" t="s">
        <v>5559</v>
      </c>
      <c r="AJ1368" s="49"/>
      <c r="AK1368" s="48" t="str" cm="1">
        <f t="array" ref="AK1368">IFERROR(_xlfn.IFS(
AM1368="MPR ISSUE","PDH",
AM1368="BSS Hardware Issue","BSS",
AM1368="Sites strategiques, MLL, Pylone, etc.","ENVTECH",
AM1368="AKTIVCO DEFAUT GE &amp; POWER Cabinet","AKTIVCO",
AM1368="AKTIVCO Coupure ENEO &amp; Baisse de tension","AKTIVCO GRID ONLY",
AM1368="Coupure ENEO &amp; Baisse de tension","IHS GRID ONLY",
AM1368="Defaut GE &amp; POWER Cabinet","IHS",
AM1368="Sharing","Partners",
AM1368="Sites strategiques &amp; DataCenter","SST &amp; DC",
AM1368="Exclu","Exclu",
AM1368="SAT","SAT",
AM1368="SPARE-ISSUE","SPARE-ISSUE",
AM1368="Fiber CAmtel","TRANS_FO_CAMTEL",
AM1368="Fiber AOF","Fiber AOF",
AM1368="Projet OCM (HUAWEI)","TRAVAUX-HUAWEI",
AM1368="Projet OCM (NOKIA)","TRAVAUX-NOKIA",
AM1368="ACCESS-ISSUE","ACCESS-ISSUE",
AM1368="Projet OCM (ZTE, NOKIA, autres projets)","TRAVAUX OCM",
AM1368="No root CAuse","No root cause",
AM1368="ODU HS","PDH",
AM1368="IP &amp; VLAN","PDH",
AM1368="Warehouse HUAWEI","SPARE-ISSUE",
AM1368="SPARE-HS","SPARE-ISSUE",
AM1368="Power Telco","BSS",AM1368="no impacts","no impacts"
),"")</f>
        <v>no impacts</v>
      </c>
      <c r="AL1368" s="48" t="str" cm="1">
        <f t="array" ref="AL1368">IFERROR(_xlfn.IFS(
AM1368="MPR ISSUE","TX ISSUE",
AM1368="BSS Hardware Issue","RAN ISSUE",
AM1368="Sites strategiques, MLL, Pylone, etc.","ENVTECH",
AM1368="AKTIVCO DEFAUT GE &amp; POWER Cabinet","POWER ISSUE",
AM1368="AKTIVCO Coupure ENEO &amp; Baisse de tension","POWER ISSUE",
AM1368="Coupure ENEO &amp; Baisse de tension","POWER ISSUE",
AM1368="Defaut GE &amp; POWER Cabinet","POWER ISSUE",
AM1368="Sharing","POWER ISSUE",
AM1368="Sites strategiques &amp; DataCenter","POWER ISSUE",
AM1368="Exclu","Exclu",
AM1368="SAT","TX ISSUE",
AM1368="SPARE-ISSUE","SPARE-ISSUE",
AM1368="Fiber CAmtel","TX ISSUE",
AM1368="Fiber AOF","TX ISSUE",
AM1368="Projet OCM (HUAWEI)","TRAVAUX-HUAWEI",
AM1368="Projet OCM (NOKIA)","TRAVAUX -NOKIA",
AM1368="ACCESS-ISSUE","ACCESS-ISSUE",
AM1368="Projet OCM (ZTE, NOKIA, autres projets)","TRAVAUX OCM",
AM1368="No root CAuse","No root cause",
AM1368="ODU HS","TX ISSUE",
AM1368="IP &amp; VLAN","TX ISSUE",
AM1368="Warehouse HUAWEI","SPARE-ISSUE",
AM1368="SPARE-HS","SPARE-ISSUE",
AM1368="Power Telco","RAN ISSUE",AM1368="no impacts","no impacts"
),"")</f>
        <v>no impacts</v>
      </c>
      <c r="AM1368" s="67" t="s">
        <v>5605</v>
      </c>
      <c r="AN1368" s="48" t="str" cm="1">
        <f t="array" ref="AN1368">IFERROR(_xlfn.IFS(
AM1368="MPR ISSUE","ACTIVE",
AM1368="BSS Hardware Issue","ACTIVE",
AM1368="Sites strategiques, MLL, Pylone, etc.","PASSIVE",
AM1368="AKTIVCO DEFAUT GE &amp; POWER Cabinet","PASSIVE",
AM1368="AKTIVCO Coupure ENEO &amp; Baisse de tension","PASSIVE",
AM1368="Coupure ENEO &amp; Baisse de tension","PASSIVE",
AM1368="Defaut GE &amp; POWER Cabinet","PASSIVE",
AM1368="Sharing","PASSIVE",
AM1368="Sites strategiques &amp; DataCenter","PASSIVE",
AM1368="Exclu","Exclu",
AM1368="SAT","ACTIVE",
AM1368="SPARE-ISSUE","SPARE-ISSUE",
AM1368="Fiber CAmtel","ACTIVE",
AM1368="Fiber AOF","ACTIVE",
AM1368="Projet OCM (HUAWEI)","PLANNED WORKS",
AM1368="Projet OCM (NOKIA)","PLANNED WORKS",
AM1368="ACCESS-ISSUE","ACCESS-ISSUE",
AM1368="Projet OCM (ZTE, NOKIA, autres projets)","PLANNED WORKS",
AM1368="No root CAuse","No root cause",
AM1368="ODU HS","ACTIVE",
AM1368="IP &amp; VLAN","ACTIVE",
AM1368="Warehouse HUAWEI","SPARE-ISSUE",
AM1368="SPARE-HS","SPARE-ISSUE",
AM1368="Power Telco","ACTIVE", AM1368="no impacts","no impacts"
),"")</f>
        <v>no impacts</v>
      </c>
      <c r="AO1368" s="93" t="s">
        <v>5537</v>
      </c>
      <c r="AP1368" s="101" t="str">
        <f t="shared" si="41"/>
        <v>LIT_183</v>
      </c>
      <c r="AR1368" s="17" t="s">
        <v>5537</v>
      </c>
      <c r="AS1368" s="7" t="s">
        <v>5537</v>
      </c>
      <c r="AT1368" s="6"/>
      <c r="AU1368" s="7"/>
      <c r="AV1368" s="3" t="s">
        <v>5537</v>
      </c>
      <c r="AW1368" s="18" t="s">
        <v>5537</v>
      </c>
      <c r="AX1368" s="18" t="s">
        <v>5537</v>
      </c>
      <c r="AY1368" s="18" t="s">
        <v>5537</v>
      </c>
      <c r="AZ1368" s="18" t="s">
        <v>5537</v>
      </c>
      <c r="BA1368" s="18" t="s">
        <v>5537</v>
      </c>
      <c r="BB1368" s="18" t="s">
        <v>5537</v>
      </c>
      <c r="BC1368" s="18" t="s">
        <v>5537</v>
      </c>
      <c r="BD1368" s="18" t="s">
        <v>5537</v>
      </c>
      <c r="BE1368" s="18" t="s">
        <v>5537</v>
      </c>
      <c r="BF1368" s="18" t="s">
        <v>5537</v>
      </c>
      <c r="BG1368" s="18" t="s">
        <v>5537</v>
      </c>
      <c r="BH1368" s="18" t="s">
        <v>5537</v>
      </c>
      <c r="BI1368" s="9" t="s">
        <v>5537</v>
      </c>
      <c r="BJ1368" s="14"/>
      <c r="BK1368" s="14" t="s">
        <v>5537</v>
      </c>
      <c r="BL1368" s="14" t="str">
        <f>_xlfn.XLOOKUP(B1368,'[4]cell downs 18042026 17h'!$B:$B,'[4]cell downs 18042026 17h'!$B:$B,"")</f>
        <v/>
      </c>
      <c r="BM1368" s="14" t="str">
        <f>_xlfn.XLOOKUP(B1368,'[5]Cells Huawei 19042026 15h'!$B:$B,'[5]Cells Huawei 19042026 15h'!$B:$B,"")</f>
        <v/>
      </c>
      <c r="BN1368" s="9" t="str">
        <f>_xlfn.XLOOKUP(B1368,'[6]cells down 19042026 9H40'!$B:$B,'[6]cells down 19042026 9H40'!$B:$B,"")</f>
        <v/>
      </c>
      <c r="BO1368" s="9" t="s">
        <v>1908</v>
      </c>
      <c r="BP1368" s="9" t="s">
        <v>5537</v>
      </c>
      <c r="BQ1368" s="115"/>
    </row>
    <row r="1369" spans="1:69" s="9" customFormat="1" x14ac:dyDescent="0.3">
      <c r="A1369" s="1" t="s">
        <v>2492</v>
      </c>
      <c r="B1369" s="8" t="s">
        <v>2493</v>
      </c>
      <c r="C1369" s="3" t="str">
        <f>_xlfn.XLOOKUP(B1369,'[1]daily break down'!$D:$D,'[1]daily break down'!$E:$E,"")</f>
        <v>Douala</v>
      </c>
      <c r="D1369" s="1" t="s">
        <v>11</v>
      </c>
      <c r="E1369" s="1" t="s">
        <v>5554</v>
      </c>
      <c r="F1369" s="3" t="s">
        <v>31</v>
      </c>
      <c r="G1369" s="1" t="s">
        <v>32</v>
      </c>
      <c r="H1369" s="34" t="str">
        <f>_xlfn.XLOOKUP(B1369,[2]CALCULATION!$B:$B,[2]CALCULATION!$H:$H,"")</f>
        <v>ZTE</v>
      </c>
      <c r="I1369" s="28">
        <v>0</v>
      </c>
      <c r="J1369" s="28">
        <v>0</v>
      </c>
      <c r="K1369" s="28">
        <v>0</v>
      </c>
      <c r="L1369" s="28">
        <v>0</v>
      </c>
      <c r="M1369" s="28">
        <v>0</v>
      </c>
      <c r="N1369" s="28">
        <v>0</v>
      </c>
      <c r="O1369" s="28">
        <v>0</v>
      </c>
      <c r="P1369" s="28">
        <v>3.6185537791205549E-17</v>
      </c>
      <c r="Q1369" s="28">
        <v>24.200756635362541</v>
      </c>
      <c r="R1369" s="28">
        <v>0</v>
      </c>
      <c r="S1369" s="94">
        <v>0</v>
      </c>
      <c r="T1369" s="94">
        <f>_xlfn.XLOOKUP(B1369,'[3]Nur des jours'!$B:$B,'[3]Nur des jours'!$U:$U,"")</f>
        <v>15.617054472609599</v>
      </c>
      <c r="U1369" s="94">
        <v>13.587244209306771</v>
      </c>
      <c r="V1369" s="94">
        <v>5.2518063367319865</v>
      </c>
      <c r="W1369" s="94">
        <v>15.617054472609599</v>
      </c>
      <c r="X1369" s="94">
        <v>0</v>
      </c>
      <c r="Y1369" s="94">
        <v>0</v>
      </c>
      <c r="Z1369" s="94">
        <v>0</v>
      </c>
      <c r="AA1369" s="94">
        <v>0</v>
      </c>
      <c r="AB1369" s="94">
        <v>0</v>
      </c>
      <c r="AC1369" s="94">
        <f>_xlfn.XLOOKUP(B1369,'[3]Nur des jours'!$B:$B,'[3]Nur des jours'!$N:$N,"")</f>
        <v>0</v>
      </c>
      <c r="AD1369" s="94">
        <v>0</v>
      </c>
      <c r="AE1369" s="94">
        <v>0</v>
      </c>
      <c r="AF1369" s="94">
        <v>0</v>
      </c>
      <c r="AG1369" s="94">
        <v>0</v>
      </c>
      <c r="AH1369" s="94">
        <v>0</v>
      </c>
      <c r="AI1369" s="49" t="s">
        <v>5559</v>
      </c>
      <c r="AJ1369" s="49"/>
      <c r="AK1369" s="48" t="str" cm="1">
        <f t="array" ref="AK1369">IFERROR(_xlfn.IFS(
AM1369="MPR ISSUE","PDH",
AM1369="BSS Hardware Issue","BSS",
AM1369="Sites strategiques, MLL, Pylone, etc.","ENVTECH",
AM1369="AKTIVCO DEFAUT GE &amp; POWER Cabinet","AKTIVCO",
AM1369="AKTIVCO Coupure ENEO &amp; Baisse de tension","AKTIVCO GRID ONLY",
AM1369="Coupure ENEO &amp; Baisse de tension","IHS GRID ONLY",
AM1369="Defaut GE &amp; POWER Cabinet","IHS",
AM1369="Sharing","Partners",
AM1369="Sites strategiques &amp; DataCenter","SST &amp; DC",
AM1369="Exclu","Exclu",
AM1369="SAT","SAT",
AM1369="SPARE-ISSUE","SPARE-ISSUE",
AM1369="Fiber CAmtel","TRANS_FO_CAMTEL",
AM1369="Fiber AOF","Fiber AOF",
AM1369="Projet OCM (HUAWEI)","TRAVAUX-HUAWEI",
AM1369="Projet OCM (NOKIA)","TRAVAUX-NOKIA",
AM1369="ACCESS-ISSUE","ACCESS-ISSUE",
AM1369="Projet OCM (ZTE, NOKIA, autres projets)","TRAVAUX OCM",
AM1369="No root CAuse","No root cause",
AM1369="ODU HS","PDH",
AM1369="IP &amp; VLAN","PDH",
AM1369="Warehouse HUAWEI","SPARE-ISSUE",
AM1369="SPARE-HS","SPARE-ISSUE",
AM1369="Power Telco","BSS",AM1369="no impacts","no impacts"
),"")</f>
        <v>no impacts</v>
      </c>
      <c r="AL1369" s="48" t="str" cm="1">
        <f t="array" ref="AL1369">IFERROR(_xlfn.IFS(
AM1369="MPR ISSUE","TX ISSUE",
AM1369="BSS Hardware Issue","RAN ISSUE",
AM1369="Sites strategiques, MLL, Pylone, etc.","ENVTECH",
AM1369="AKTIVCO DEFAUT GE &amp; POWER Cabinet","POWER ISSUE",
AM1369="AKTIVCO Coupure ENEO &amp; Baisse de tension","POWER ISSUE",
AM1369="Coupure ENEO &amp; Baisse de tension","POWER ISSUE",
AM1369="Defaut GE &amp; POWER Cabinet","POWER ISSUE",
AM1369="Sharing","POWER ISSUE",
AM1369="Sites strategiques &amp; DataCenter","POWER ISSUE",
AM1369="Exclu","Exclu",
AM1369="SAT","TX ISSUE",
AM1369="SPARE-ISSUE","SPARE-ISSUE",
AM1369="Fiber CAmtel","TX ISSUE",
AM1369="Fiber AOF","TX ISSUE",
AM1369="Projet OCM (HUAWEI)","TRAVAUX-HUAWEI",
AM1369="Projet OCM (NOKIA)","TRAVAUX -NOKIA",
AM1369="ACCESS-ISSUE","ACCESS-ISSUE",
AM1369="Projet OCM (ZTE, NOKIA, autres projets)","TRAVAUX OCM",
AM1369="No root CAuse","No root cause",
AM1369="ODU HS","TX ISSUE",
AM1369="IP &amp; VLAN","TX ISSUE",
AM1369="Warehouse HUAWEI","SPARE-ISSUE",
AM1369="SPARE-HS","SPARE-ISSUE",
AM1369="Power Telco","RAN ISSUE",AM1369="no impacts","no impacts"
),"")</f>
        <v>no impacts</v>
      </c>
      <c r="AM1369" s="67" t="s">
        <v>5605</v>
      </c>
      <c r="AN1369" s="48" t="str" cm="1">
        <f t="array" ref="AN1369">IFERROR(_xlfn.IFS(
AM1369="MPR ISSUE","ACTIVE",
AM1369="BSS Hardware Issue","ACTIVE",
AM1369="Sites strategiques, MLL, Pylone, etc.","PASSIVE",
AM1369="AKTIVCO DEFAUT GE &amp; POWER Cabinet","PASSIVE",
AM1369="AKTIVCO Coupure ENEO &amp; Baisse de tension","PASSIVE",
AM1369="Coupure ENEO &amp; Baisse de tension","PASSIVE",
AM1369="Defaut GE &amp; POWER Cabinet","PASSIVE",
AM1369="Sharing","PASSIVE",
AM1369="Sites strategiques &amp; DataCenter","PASSIVE",
AM1369="Exclu","Exclu",
AM1369="SAT","ACTIVE",
AM1369="SPARE-ISSUE","SPARE-ISSUE",
AM1369="Fiber CAmtel","ACTIVE",
AM1369="Fiber AOF","ACTIVE",
AM1369="Projet OCM (HUAWEI)","PLANNED WORKS",
AM1369="Projet OCM (NOKIA)","PLANNED WORKS",
AM1369="ACCESS-ISSUE","ACCESS-ISSUE",
AM1369="Projet OCM (ZTE, NOKIA, autres projets)","PLANNED WORKS",
AM1369="No root CAuse","No root cause",
AM1369="ODU HS","ACTIVE",
AM1369="IP &amp; VLAN","ACTIVE",
AM1369="Warehouse HUAWEI","SPARE-ISSUE",
AM1369="SPARE-HS","SPARE-ISSUE",
AM1369="Power Telco","ACTIVE", AM1369="no impacts","no impacts"
),"")</f>
        <v>no impacts</v>
      </c>
      <c r="AO1369" s="93" t="s">
        <v>5537</v>
      </c>
      <c r="AP1369" s="101" t="str">
        <f t="shared" si="41"/>
        <v>LIT_761</v>
      </c>
      <c r="AR1369" s="17" t="s">
        <v>5537</v>
      </c>
      <c r="AS1369" s="7" t="s">
        <v>5537</v>
      </c>
      <c r="AT1369" s="6"/>
      <c r="AU1369" s="7"/>
      <c r="AV1369" s="3" t="s">
        <v>5537</v>
      </c>
      <c r="AW1369" s="18" t="s">
        <v>5537</v>
      </c>
      <c r="AX1369" s="18" t="s">
        <v>5537</v>
      </c>
      <c r="AY1369" s="18" t="s">
        <v>5537</v>
      </c>
      <c r="AZ1369" s="18" t="s">
        <v>5537</v>
      </c>
      <c r="BA1369" s="18" t="s">
        <v>5537</v>
      </c>
      <c r="BB1369" s="18" t="s">
        <v>5537</v>
      </c>
      <c r="BC1369" s="18" t="s">
        <v>5537</v>
      </c>
      <c r="BD1369" s="18" t="s">
        <v>5537</v>
      </c>
      <c r="BE1369" s="18" t="s">
        <v>5537</v>
      </c>
      <c r="BF1369" s="18" t="s">
        <v>5537</v>
      </c>
      <c r="BG1369" s="18" t="s">
        <v>5537</v>
      </c>
      <c r="BH1369" s="18" t="s">
        <v>5537</v>
      </c>
      <c r="BI1369" s="9" t="s">
        <v>5537</v>
      </c>
      <c r="BJ1369" s="14"/>
      <c r="BK1369" s="14" t="s">
        <v>5537</v>
      </c>
      <c r="BL1369" s="14" t="str">
        <f>_xlfn.XLOOKUP(B1369,'[4]cell downs 18042026 17h'!$B:$B,'[4]cell downs 18042026 17h'!$B:$B,"")</f>
        <v/>
      </c>
      <c r="BM1369" s="14" t="str">
        <f>_xlfn.XLOOKUP(B1369,'[5]Cells Huawei 19042026 15h'!$B:$B,'[5]Cells Huawei 19042026 15h'!$B:$B,"")</f>
        <v/>
      </c>
      <c r="BN1369" s="9" t="str">
        <f>_xlfn.XLOOKUP(B1369,'[6]cells down 19042026 9H40'!$B:$B,'[6]cells down 19042026 9H40'!$B:$B,"")</f>
        <v/>
      </c>
      <c r="BO1369" s="9" t="s">
        <v>5537</v>
      </c>
      <c r="BP1369" s="9" t="s">
        <v>12</v>
      </c>
      <c r="BQ1369" s="115"/>
    </row>
    <row r="1370" spans="1:69" s="9" customFormat="1" x14ac:dyDescent="0.3">
      <c r="A1370" s="1" t="s">
        <v>776</v>
      </c>
      <c r="B1370" s="8" t="s">
        <v>777</v>
      </c>
      <c r="C1370" s="3" t="str">
        <f>_xlfn.XLOOKUP(B1370,'[1]daily break down'!$D:$D,'[1]daily break down'!$E:$E,"")</f>
        <v>OUEST</v>
      </c>
      <c r="D1370" s="1" t="s">
        <v>11</v>
      </c>
      <c r="E1370" s="1" t="s">
        <v>12</v>
      </c>
      <c r="F1370" s="3" t="s">
        <v>102</v>
      </c>
      <c r="G1370" s="1" t="s">
        <v>776</v>
      </c>
      <c r="H1370" s="33" t="str">
        <f>_xlfn.XLOOKUP(B1370,[2]CALCULATION!$B:$B,[2]CALCULATION!$H:$H,"")</f>
        <v>NOKIA</v>
      </c>
      <c r="I1370" s="28">
        <v>0</v>
      </c>
      <c r="J1370" s="28">
        <v>0</v>
      </c>
      <c r="K1370" s="28">
        <v>3.567015663479283E-3</v>
      </c>
      <c r="L1370" s="28">
        <v>0</v>
      </c>
      <c r="M1370" s="28">
        <v>0.25253314264189036</v>
      </c>
      <c r="N1370" s="28">
        <v>0</v>
      </c>
      <c r="O1370" s="28">
        <v>0</v>
      </c>
      <c r="P1370" s="28">
        <v>0</v>
      </c>
      <c r="Q1370" s="28">
        <v>0</v>
      </c>
      <c r="R1370" s="28">
        <v>0</v>
      </c>
      <c r="S1370" s="94">
        <v>0</v>
      </c>
      <c r="T1370" s="94">
        <f>_xlfn.XLOOKUP(B1370,'[3]Nur des jours'!$B:$B,'[3]Nur des jours'!$U:$U,"")</f>
        <v>13.668197629789431</v>
      </c>
      <c r="U1370" s="94">
        <v>18.491409199476074</v>
      </c>
      <c r="V1370" s="94">
        <v>18.491409199476074</v>
      </c>
      <c r="W1370" s="94">
        <v>13.668197629789434</v>
      </c>
      <c r="X1370" s="94">
        <v>0</v>
      </c>
      <c r="Y1370" s="94">
        <v>0</v>
      </c>
      <c r="Z1370" s="94">
        <v>0</v>
      </c>
      <c r="AA1370" s="94">
        <v>0</v>
      </c>
      <c r="AB1370" s="94">
        <v>0</v>
      </c>
      <c r="AC1370" s="94">
        <f>_xlfn.XLOOKUP(B1370,'[3]Nur des jours'!$B:$B,'[3]Nur des jours'!$N:$N,"")</f>
        <v>0</v>
      </c>
      <c r="AD1370" s="94">
        <v>0</v>
      </c>
      <c r="AE1370" s="94">
        <v>0</v>
      </c>
      <c r="AF1370" s="94">
        <v>0</v>
      </c>
      <c r="AG1370" s="94">
        <v>0</v>
      </c>
      <c r="AH1370" s="94">
        <v>0</v>
      </c>
      <c r="AI1370" s="49" t="s">
        <v>5559</v>
      </c>
      <c r="AJ1370" s="49"/>
      <c r="AK1370" s="48" t="str" cm="1">
        <f t="array" ref="AK1370">IFERROR(_xlfn.IFS(
AM1370="MPR ISSUE","PDH",
AM1370="BSS Hardware Issue","BSS",
AM1370="Sites strategiques, MLL, Pylone, etc.","ENVTECH",
AM1370="AKTIVCO DEFAUT GE &amp; POWER Cabinet","AKTIVCO",
AM1370="AKTIVCO Coupure ENEO &amp; Baisse de tension","AKTIVCO GRID ONLY",
AM1370="Coupure ENEO &amp; Baisse de tension","IHS GRID ONLY",
AM1370="Defaut GE &amp; POWER Cabinet","IHS",
AM1370="Sharing","Partners",
AM1370="Sites strategiques &amp; DataCenter","SST &amp; DC",
AM1370="Exclu","Exclu",
AM1370="SAT","SAT",
AM1370="SPARE-ISSUE","SPARE-ISSUE",
AM1370="Fiber CAmtel","TRANS_FO_CAMTEL",
AM1370="Fiber AOF","Fiber AOF",
AM1370="Projet OCM (HUAWEI)","TRAVAUX-HUAWEI",
AM1370="Projet OCM (NOKIA)","TRAVAUX-NOKIA",
AM1370="ACCESS-ISSUE","ACCESS-ISSUE",
AM1370="Projet OCM (ZTE, NOKIA, autres projets)","TRAVAUX OCM",
AM1370="No root CAuse","No root cause",
AM1370="ODU HS","PDH",
AM1370="IP &amp; VLAN","PDH",
AM1370="Warehouse HUAWEI","SPARE-ISSUE",
AM1370="SPARE-HS","SPARE-ISSUE",
AM1370="Power Telco","BSS",AM1370="no impacts","no impacts"
),"")</f>
        <v>no impacts</v>
      </c>
      <c r="AL1370" s="48" t="str" cm="1">
        <f t="array" ref="AL1370">IFERROR(_xlfn.IFS(
AM1370="MPR ISSUE","TX ISSUE",
AM1370="BSS Hardware Issue","RAN ISSUE",
AM1370="Sites strategiques, MLL, Pylone, etc.","ENVTECH",
AM1370="AKTIVCO DEFAUT GE &amp; POWER Cabinet","POWER ISSUE",
AM1370="AKTIVCO Coupure ENEO &amp; Baisse de tension","POWER ISSUE",
AM1370="Coupure ENEO &amp; Baisse de tension","POWER ISSUE",
AM1370="Defaut GE &amp; POWER Cabinet","POWER ISSUE",
AM1370="Sharing","POWER ISSUE",
AM1370="Sites strategiques &amp; DataCenter","POWER ISSUE",
AM1370="Exclu","Exclu",
AM1370="SAT","TX ISSUE",
AM1370="SPARE-ISSUE","SPARE-ISSUE",
AM1370="Fiber CAmtel","TX ISSUE",
AM1370="Fiber AOF","TX ISSUE",
AM1370="Projet OCM (HUAWEI)","TRAVAUX-HUAWEI",
AM1370="Projet OCM (NOKIA)","TRAVAUX -NOKIA",
AM1370="ACCESS-ISSUE","ACCESS-ISSUE",
AM1370="Projet OCM (ZTE, NOKIA, autres projets)","TRAVAUX OCM",
AM1370="No root CAuse","No root cause",
AM1370="ODU HS","TX ISSUE",
AM1370="IP &amp; VLAN","TX ISSUE",
AM1370="Warehouse HUAWEI","SPARE-ISSUE",
AM1370="SPARE-HS","SPARE-ISSUE",
AM1370="Power Telco","RAN ISSUE",AM1370="no impacts","no impacts"
),"")</f>
        <v>no impacts</v>
      </c>
      <c r="AM1370" s="67" t="s">
        <v>5605</v>
      </c>
      <c r="AN1370" s="48" t="str" cm="1">
        <f t="array" ref="AN1370">IFERROR(_xlfn.IFS(
AM1370="MPR ISSUE","ACTIVE",
AM1370="BSS Hardware Issue","ACTIVE",
AM1370="Sites strategiques, MLL, Pylone, etc.","PASSIVE",
AM1370="AKTIVCO DEFAUT GE &amp; POWER Cabinet","PASSIVE",
AM1370="AKTIVCO Coupure ENEO &amp; Baisse de tension","PASSIVE",
AM1370="Coupure ENEO &amp; Baisse de tension","PASSIVE",
AM1370="Defaut GE &amp; POWER Cabinet","PASSIVE",
AM1370="Sharing","PASSIVE",
AM1370="Sites strategiques &amp; DataCenter","PASSIVE",
AM1370="Exclu","Exclu",
AM1370="SAT","ACTIVE",
AM1370="SPARE-ISSUE","SPARE-ISSUE",
AM1370="Fiber CAmtel","ACTIVE",
AM1370="Fiber AOF","ACTIVE",
AM1370="Projet OCM (HUAWEI)","PLANNED WORKS",
AM1370="Projet OCM (NOKIA)","PLANNED WORKS",
AM1370="ACCESS-ISSUE","ACCESS-ISSUE",
AM1370="Projet OCM (ZTE, NOKIA, autres projets)","PLANNED WORKS",
AM1370="No root CAuse","No root cause",
AM1370="ODU HS","ACTIVE",
AM1370="IP &amp; VLAN","ACTIVE",
AM1370="Warehouse HUAWEI","SPARE-ISSUE",
AM1370="SPARE-HS","SPARE-ISSUE",
AM1370="Power Telco","ACTIVE", AM1370="no impacts","no impacts"
),"")</f>
        <v>no impacts</v>
      </c>
      <c r="AO1370" s="93" t="s">
        <v>5537</v>
      </c>
      <c r="AP1370" s="101" t="str">
        <f t="shared" si="41"/>
        <v>OST_215</v>
      </c>
      <c r="AR1370" s="17" t="s">
        <v>5537</v>
      </c>
      <c r="AS1370" s="7" t="s">
        <v>5537</v>
      </c>
      <c r="AT1370" s="6"/>
      <c r="AU1370" s="7"/>
      <c r="AV1370" s="3" t="s">
        <v>5537</v>
      </c>
      <c r="AW1370" s="18" t="s">
        <v>5537</v>
      </c>
      <c r="AX1370" s="18" t="s">
        <v>5537</v>
      </c>
      <c r="AY1370" s="18" t="s">
        <v>5537</v>
      </c>
      <c r="AZ1370" s="18" t="s">
        <v>5537</v>
      </c>
      <c r="BA1370" s="18" t="s">
        <v>5537</v>
      </c>
      <c r="BB1370" s="18" t="s">
        <v>5537</v>
      </c>
      <c r="BC1370" s="18" t="s">
        <v>5537</v>
      </c>
      <c r="BD1370" s="18" t="s">
        <v>5537</v>
      </c>
      <c r="BE1370" s="18" t="s">
        <v>5537</v>
      </c>
      <c r="BF1370" s="18" t="s">
        <v>5537</v>
      </c>
      <c r="BG1370" s="18" t="s">
        <v>5537</v>
      </c>
      <c r="BH1370" s="18" t="s">
        <v>5537</v>
      </c>
      <c r="BI1370" s="9" t="s">
        <v>5537</v>
      </c>
      <c r="BJ1370" s="14"/>
      <c r="BK1370" s="14" t="s">
        <v>5537</v>
      </c>
      <c r="BL1370" s="14" t="str">
        <f>_xlfn.XLOOKUP(B1370,'[4]cell downs 18042026 17h'!$B:$B,'[4]cell downs 18042026 17h'!$B:$B,"")</f>
        <v/>
      </c>
      <c r="BM1370" s="14" t="str">
        <f>_xlfn.XLOOKUP(B1370,'[5]Cells Huawei 19042026 15h'!$B:$B,'[5]Cells Huawei 19042026 15h'!$B:$B,"")</f>
        <v/>
      </c>
      <c r="BN1370" s="9" t="str">
        <f>_xlfn.XLOOKUP(B1370,'[6]cells down 19042026 9H40'!$B:$B,'[6]cells down 19042026 9H40'!$B:$B,"")</f>
        <v/>
      </c>
      <c r="BO1370" s="9" t="s">
        <v>777</v>
      </c>
      <c r="BP1370" s="9" t="s">
        <v>5537</v>
      </c>
      <c r="BQ1370" s="115"/>
    </row>
    <row r="1371" spans="1:69" s="9" customFormat="1" x14ac:dyDescent="0.3">
      <c r="A1371" s="1" t="s">
        <v>1889</v>
      </c>
      <c r="B1371" s="8" t="s">
        <v>1890</v>
      </c>
      <c r="C1371" s="3" t="str">
        <f>_xlfn.XLOOKUP(B1371,'[1]daily break down'!$D:$D,'[1]daily break down'!$E:$E,"")</f>
        <v>Douala</v>
      </c>
      <c r="D1371" s="1" t="s">
        <v>11</v>
      </c>
      <c r="E1371" s="1" t="s">
        <v>12</v>
      </c>
      <c r="F1371" s="3" t="s">
        <v>31</v>
      </c>
      <c r="G1371" s="1" t="s">
        <v>32</v>
      </c>
      <c r="H1371" s="34" t="str">
        <f>_xlfn.XLOOKUP(B1371,[2]CALCULATION!$B:$B,[2]CALCULATION!$H:$H,"")</f>
        <v>ZTE</v>
      </c>
      <c r="I1371" s="28">
        <v>0</v>
      </c>
      <c r="J1371" s="28">
        <v>3.8345418382401204E-3</v>
      </c>
      <c r="K1371" s="28">
        <v>0</v>
      </c>
      <c r="L1371" s="28">
        <v>0</v>
      </c>
      <c r="M1371" s="28">
        <v>5.7896860465928885E-17</v>
      </c>
      <c r="N1371" s="28">
        <v>2.5147460427529101E-3</v>
      </c>
      <c r="O1371" s="28">
        <v>0</v>
      </c>
      <c r="P1371" s="28">
        <v>5.7896860465928885E-17</v>
      </c>
      <c r="Q1371" s="28">
        <v>21.021404234190275</v>
      </c>
      <c r="R1371" s="28">
        <v>0</v>
      </c>
      <c r="S1371" s="94">
        <v>0</v>
      </c>
      <c r="T1371" s="94">
        <f>_xlfn.XLOOKUP(B1371,'[3]Nur des jours'!$B:$B,'[3]Nur des jours'!$U:$U,"")</f>
        <v>13.665183501553791</v>
      </c>
      <c r="U1371" s="94">
        <v>11.725672239771937</v>
      </c>
      <c r="V1371" s="94">
        <v>4.62531354067682</v>
      </c>
      <c r="W1371" s="94">
        <v>13.665183501553791</v>
      </c>
      <c r="X1371" s="94">
        <v>0</v>
      </c>
      <c r="Y1371" s="94">
        <v>0</v>
      </c>
      <c r="Z1371" s="94">
        <v>0</v>
      </c>
      <c r="AA1371" s="94">
        <v>0</v>
      </c>
      <c r="AB1371" s="94">
        <v>0</v>
      </c>
      <c r="AC1371" s="94">
        <f>_xlfn.XLOOKUP(B1371,'[3]Nur des jours'!$B:$B,'[3]Nur des jours'!$N:$N,"")</f>
        <v>0</v>
      </c>
      <c r="AD1371" s="94">
        <v>0</v>
      </c>
      <c r="AE1371" s="94">
        <v>0</v>
      </c>
      <c r="AF1371" s="94">
        <v>0</v>
      </c>
      <c r="AG1371" s="94">
        <v>0</v>
      </c>
      <c r="AH1371" s="94">
        <v>0</v>
      </c>
      <c r="AI1371" s="49" t="s">
        <v>5559</v>
      </c>
      <c r="AJ1371" s="49"/>
      <c r="AK1371" s="48" t="str" cm="1">
        <f t="array" ref="AK1371">IFERROR(_xlfn.IFS(
AM1371="MPR ISSUE","PDH",
AM1371="BSS Hardware Issue","BSS",
AM1371="Sites strategiques, MLL, Pylone, etc.","ENVTECH",
AM1371="AKTIVCO DEFAUT GE &amp; POWER Cabinet","AKTIVCO",
AM1371="AKTIVCO Coupure ENEO &amp; Baisse de tension","AKTIVCO GRID ONLY",
AM1371="Coupure ENEO &amp; Baisse de tension","IHS GRID ONLY",
AM1371="Defaut GE &amp; POWER Cabinet","IHS",
AM1371="Sharing","Partners",
AM1371="Sites strategiques &amp; DataCenter","SST &amp; DC",
AM1371="Exclu","Exclu",
AM1371="SAT","SAT",
AM1371="SPARE-ISSUE","SPARE-ISSUE",
AM1371="Fiber CAmtel","TRANS_FO_CAMTEL",
AM1371="Fiber AOF","Fiber AOF",
AM1371="Projet OCM (HUAWEI)","TRAVAUX-HUAWEI",
AM1371="Projet OCM (NOKIA)","TRAVAUX-NOKIA",
AM1371="ACCESS-ISSUE","ACCESS-ISSUE",
AM1371="Projet OCM (ZTE, NOKIA, autres projets)","TRAVAUX OCM",
AM1371="No root CAuse","No root cause",
AM1371="ODU HS","PDH",
AM1371="IP &amp; VLAN","PDH",
AM1371="Warehouse HUAWEI","SPARE-ISSUE",
AM1371="SPARE-HS","SPARE-ISSUE",
AM1371="Power Telco","BSS",AM1371="no impacts","no impacts"
),"")</f>
        <v>no impacts</v>
      </c>
      <c r="AL1371" s="48" t="str" cm="1">
        <f t="array" ref="AL1371">IFERROR(_xlfn.IFS(
AM1371="MPR ISSUE","TX ISSUE",
AM1371="BSS Hardware Issue","RAN ISSUE",
AM1371="Sites strategiques, MLL, Pylone, etc.","ENVTECH",
AM1371="AKTIVCO DEFAUT GE &amp; POWER Cabinet","POWER ISSUE",
AM1371="AKTIVCO Coupure ENEO &amp; Baisse de tension","POWER ISSUE",
AM1371="Coupure ENEO &amp; Baisse de tension","POWER ISSUE",
AM1371="Defaut GE &amp; POWER Cabinet","POWER ISSUE",
AM1371="Sharing","POWER ISSUE",
AM1371="Sites strategiques &amp; DataCenter","POWER ISSUE",
AM1371="Exclu","Exclu",
AM1371="SAT","TX ISSUE",
AM1371="SPARE-ISSUE","SPARE-ISSUE",
AM1371="Fiber CAmtel","TX ISSUE",
AM1371="Fiber AOF","TX ISSUE",
AM1371="Projet OCM (HUAWEI)","TRAVAUX-HUAWEI",
AM1371="Projet OCM (NOKIA)","TRAVAUX -NOKIA",
AM1371="ACCESS-ISSUE","ACCESS-ISSUE",
AM1371="Projet OCM (ZTE, NOKIA, autres projets)","TRAVAUX OCM",
AM1371="No root CAuse","No root cause",
AM1371="ODU HS","TX ISSUE",
AM1371="IP &amp; VLAN","TX ISSUE",
AM1371="Warehouse HUAWEI","SPARE-ISSUE",
AM1371="SPARE-HS","SPARE-ISSUE",
AM1371="Power Telco","RAN ISSUE",AM1371="no impacts","no impacts"
),"")</f>
        <v>no impacts</v>
      </c>
      <c r="AM1371" s="67" t="s">
        <v>5605</v>
      </c>
      <c r="AN1371" s="48" t="str" cm="1">
        <f t="array" ref="AN1371">IFERROR(_xlfn.IFS(
AM1371="MPR ISSUE","ACTIVE",
AM1371="BSS Hardware Issue","ACTIVE",
AM1371="Sites strategiques, MLL, Pylone, etc.","PASSIVE",
AM1371="AKTIVCO DEFAUT GE &amp; POWER Cabinet","PASSIVE",
AM1371="AKTIVCO Coupure ENEO &amp; Baisse de tension","PASSIVE",
AM1371="Coupure ENEO &amp; Baisse de tension","PASSIVE",
AM1371="Defaut GE &amp; POWER Cabinet","PASSIVE",
AM1371="Sharing","PASSIVE",
AM1371="Sites strategiques &amp; DataCenter","PASSIVE",
AM1371="Exclu","Exclu",
AM1371="SAT","ACTIVE",
AM1371="SPARE-ISSUE","SPARE-ISSUE",
AM1371="Fiber CAmtel","ACTIVE",
AM1371="Fiber AOF","ACTIVE",
AM1371="Projet OCM (HUAWEI)","PLANNED WORKS",
AM1371="Projet OCM (NOKIA)","PLANNED WORKS",
AM1371="ACCESS-ISSUE","ACCESS-ISSUE",
AM1371="Projet OCM (ZTE, NOKIA, autres projets)","PLANNED WORKS",
AM1371="No root CAuse","No root cause",
AM1371="ODU HS","ACTIVE",
AM1371="IP &amp; VLAN","ACTIVE",
AM1371="Warehouse HUAWEI","SPARE-ISSUE",
AM1371="SPARE-HS","SPARE-ISSUE",
AM1371="Power Telco","ACTIVE", AM1371="no impacts","no impacts"
),"")</f>
        <v>no impacts</v>
      </c>
      <c r="AO1371" s="93" t="s">
        <v>5537</v>
      </c>
      <c r="AP1371" s="101" t="str">
        <f t="shared" si="41"/>
        <v>LIT_587</v>
      </c>
      <c r="AR1371" s="17" t="s">
        <v>5537</v>
      </c>
      <c r="AS1371" s="7" t="s">
        <v>5537</v>
      </c>
      <c r="AT1371" s="6"/>
      <c r="AU1371" s="7"/>
      <c r="AV1371" s="3" t="s">
        <v>5537</v>
      </c>
      <c r="AW1371" s="18" t="s">
        <v>5537</v>
      </c>
      <c r="AX1371" s="18" t="s">
        <v>5537</v>
      </c>
      <c r="AY1371" s="18" t="s">
        <v>5537</v>
      </c>
      <c r="AZ1371" s="18" t="s">
        <v>5537</v>
      </c>
      <c r="BA1371" s="18" t="s">
        <v>5537</v>
      </c>
      <c r="BB1371" s="18" t="s">
        <v>5537</v>
      </c>
      <c r="BC1371" s="18" t="s">
        <v>5537</v>
      </c>
      <c r="BD1371" s="18" t="s">
        <v>5537</v>
      </c>
      <c r="BE1371" s="18" t="s">
        <v>5537</v>
      </c>
      <c r="BF1371" s="18" t="s">
        <v>5537</v>
      </c>
      <c r="BG1371" s="18" t="s">
        <v>5537</v>
      </c>
      <c r="BH1371" s="18" t="s">
        <v>5537</v>
      </c>
      <c r="BI1371" s="9" t="s">
        <v>5537</v>
      </c>
      <c r="BJ1371" s="14"/>
      <c r="BK1371" s="14" t="s">
        <v>5537</v>
      </c>
      <c r="BL1371" s="14" t="str">
        <f>_xlfn.XLOOKUP(B1371,'[4]cell downs 18042026 17h'!$B:$B,'[4]cell downs 18042026 17h'!$B:$B,"")</f>
        <v/>
      </c>
      <c r="BM1371" s="14" t="str">
        <f>_xlfn.XLOOKUP(B1371,'[5]Cells Huawei 19042026 15h'!$B:$B,'[5]Cells Huawei 19042026 15h'!$B:$B,"")</f>
        <v/>
      </c>
      <c r="BN1371" s="9" t="str">
        <f>_xlfn.XLOOKUP(B1371,'[6]cells down 19042026 9H40'!$B:$B,'[6]cells down 19042026 9H40'!$B:$B,"")</f>
        <v/>
      </c>
      <c r="BO1371" s="9" t="s">
        <v>1890</v>
      </c>
      <c r="BP1371" s="9" t="s">
        <v>12</v>
      </c>
      <c r="BQ1371" s="115"/>
    </row>
    <row r="1372" spans="1:69" s="9" customFormat="1" x14ac:dyDescent="0.3">
      <c r="A1372" s="1" t="s">
        <v>4974</v>
      </c>
      <c r="B1372" s="1" t="s">
        <v>4975</v>
      </c>
      <c r="C1372" s="3" t="str">
        <f>_xlfn.XLOOKUP(B1372,'[1]daily break down'!$D:$D,'[1]daily break down'!$E:$E,"")</f>
        <v>Douala</v>
      </c>
      <c r="D1372" s="1" t="s">
        <v>11</v>
      </c>
      <c r="E1372" s="1" t="s">
        <v>302</v>
      </c>
      <c r="F1372" s="3" t="s">
        <v>31</v>
      </c>
      <c r="G1372" s="1" t="s">
        <v>32</v>
      </c>
      <c r="H1372" s="34" t="str">
        <f>_xlfn.XLOOKUP(B1372,[2]CALCULATION!$B:$B,[2]CALCULATION!$H:$H,"")</f>
        <v>ZTE</v>
      </c>
      <c r="I1372" s="28">
        <v>0</v>
      </c>
      <c r="J1372" s="28">
        <v>17.262839829582262</v>
      </c>
      <c r="K1372" s="28">
        <v>0</v>
      </c>
      <c r="L1372" s="28">
        <v>0</v>
      </c>
      <c r="M1372" s="28">
        <v>0</v>
      </c>
      <c r="N1372" s="28">
        <v>0</v>
      </c>
      <c r="O1372" s="28">
        <v>0</v>
      </c>
      <c r="P1372" s="28">
        <v>0</v>
      </c>
      <c r="Q1372" s="28">
        <v>0.33694029957224331</v>
      </c>
      <c r="R1372" s="28">
        <v>0</v>
      </c>
      <c r="S1372" s="94">
        <v>0.16196034620027225</v>
      </c>
      <c r="T1372" s="94">
        <f>_xlfn.XLOOKUP(B1372,'[3]Nur des jours'!$B:$B,'[3]Nur des jours'!$U:$U,"")</f>
        <v>8.9864539013163718</v>
      </c>
      <c r="U1372" s="94">
        <v>0.6833331906527067</v>
      </c>
      <c r="V1372" s="94">
        <v>0</v>
      </c>
      <c r="W1372" s="94">
        <v>8.9864539013163718</v>
      </c>
      <c r="X1372" s="94">
        <v>0</v>
      </c>
      <c r="Y1372" s="94">
        <v>0</v>
      </c>
      <c r="Z1372" s="94">
        <v>0</v>
      </c>
      <c r="AA1372" s="94">
        <v>0</v>
      </c>
      <c r="AB1372" s="94">
        <v>0</v>
      </c>
      <c r="AC1372" s="94">
        <f>_xlfn.XLOOKUP(B1372,'[3]Nur des jours'!$B:$B,'[3]Nur des jours'!$N:$N,"")</f>
        <v>0</v>
      </c>
      <c r="AD1372" s="94">
        <v>0</v>
      </c>
      <c r="AE1372" s="94">
        <v>0</v>
      </c>
      <c r="AF1372" s="94">
        <v>0</v>
      </c>
      <c r="AG1372" s="94">
        <v>0</v>
      </c>
      <c r="AH1372" s="94">
        <v>0</v>
      </c>
      <c r="AI1372" s="49" t="s">
        <v>5559</v>
      </c>
      <c r="AJ1372" s="49"/>
      <c r="AK1372" s="48" t="str" cm="1">
        <f t="array" ref="AK1372">IFERROR(_xlfn.IFS(
AM1372="MPR ISSUE","PDH",
AM1372="BSS Hardware Issue","BSS",
AM1372="Sites strategiques, MLL, Pylone, etc.","ENVTECH",
AM1372="AKTIVCO DEFAUT GE &amp; POWER Cabinet","AKTIVCO",
AM1372="AKTIVCO Coupure ENEO &amp; Baisse de tension","AKTIVCO GRID ONLY",
AM1372="Coupure ENEO &amp; Baisse de tension","IHS GRID ONLY",
AM1372="Defaut GE &amp; POWER Cabinet","IHS",
AM1372="Sharing","Partners",
AM1372="Sites strategiques &amp; DataCenter","SST &amp; DC",
AM1372="Exclu","Exclu",
AM1372="SAT","SAT",
AM1372="SPARE-ISSUE","SPARE-ISSUE",
AM1372="Fiber CAmtel","TRANS_FO_CAMTEL",
AM1372="Fiber AOF","Fiber AOF",
AM1372="Projet OCM (HUAWEI)","TRAVAUX-HUAWEI",
AM1372="Projet OCM (NOKIA)","TRAVAUX-NOKIA",
AM1372="ACCESS-ISSUE","ACCESS-ISSUE",
AM1372="Projet OCM (ZTE, NOKIA, autres projets)","TRAVAUX OCM",
AM1372="No root CAuse","No root cause",
AM1372="ODU HS","PDH",
AM1372="IP &amp; VLAN","PDH",
AM1372="Warehouse HUAWEI","SPARE-ISSUE",
AM1372="SPARE-HS","SPARE-ISSUE",
AM1372="Power Telco","BSS",AM1372="no impacts","no impacts"
),"")</f>
        <v>no impacts</v>
      </c>
      <c r="AL1372" s="48" t="str" cm="1">
        <f t="array" ref="AL1372">IFERROR(_xlfn.IFS(
AM1372="MPR ISSUE","TX ISSUE",
AM1372="BSS Hardware Issue","RAN ISSUE",
AM1372="Sites strategiques, MLL, Pylone, etc.","ENVTECH",
AM1372="AKTIVCO DEFAUT GE &amp; POWER Cabinet","POWER ISSUE",
AM1372="AKTIVCO Coupure ENEO &amp; Baisse de tension","POWER ISSUE",
AM1372="Coupure ENEO &amp; Baisse de tension","POWER ISSUE",
AM1372="Defaut GE &amp; POWER Cabinet","POWER ISSUE",
AM1372="Sharing","POWER ISSUE",
AM1372="Sites strategiques &amp; DataCenter","POWER ISSUE",
AM1372="Exclu","Exclu",
AM1372="SAT","TX ISSUE",
AM1372="SPARE-ISSUE","SPARE-ISSUE",
AM1372="Fiber CAmtel","TX ISSUE",
AM1372="Fiber AOF","TX ISSUE",
AM1372="Projet OCM (HUAWEI)","TRAVAUX-HUAWEI",
AM1372="Projet OCM (NOKIA)","TRAVAUX -NOKIA",
AM1372="ACCESS-ISSUE","ACCESS-ISSUE",
AM1372="Projet OCM (ZTE, NOKIA, autres projets)","TRAVAUX OCM",
AM1372="No root CAuse","No root cause",
AM1372="ODU HS","TX ISSUE",
AM1372="IP &amp; VLAN","TX ISSUE",
AM1372="Warehouse HUAWEI","SPARE-ISSUE",
AM1372="SPARE-HS","SPARE-ISSUE",
AM1372="Power Telco","RAN ISSUE",AM1372="no impacts","no impacts"
),"")</f>
        <v>no impacts</v>
      </c>
      <c r="AM1372" s="67" t="s">
        <v>5605</v>
      </c>
      <c r="AN1372" s="48" t="str" cm="1">
        <f t="array" ref="AN1372">IFERROR(_xlfn.IFS(
AM1372="MPR ISSUE","ACTIVE",
AM1372="BSS Hardware Issue","ACTIVE",
AM1372="Sites strategiques, MLL, Pylone, etc.","PASSIVE",
AM1372="AKTIVCO DEFAUT GE &amp; POWER Cabinet","PASSIVE",
AM1372="AKTIVCO Coupure ENEO &amp; Baisse de tension","PASSIVE",
AM1372="Coupure ENEO &amp; Baisse de tension","PASSIVE",
AM1372="Defaut GE &amp; POWER Cabinet","PASSIVE",
AM1372="Sharing","PASSIVE",
AM1372="Sites strategiques &amp; DataCenter","PASSIVE",
AM1372="Exclu","Exclu",
AM1372="SAT","ACTIVE",
AM1372="SPARE-ISSUE","SPARE-ISSUE",
AM1372="Fiber CAmtel","ACTIVE",
AM1372="Fiber AOF","ACTIVE",
AM1372="Projet OCM (HUAWEI)","PLANNED WORKS",
AM1372="Projet OCM (NOKIA)","PLANNED WORKS",
AM1372="ACCESS-ISSUE","ACCESS-ISSUE",
AM1372="Projet OCM (ZTE, NOKIA, autres projets)","PLANNED WORKS",
AM1372="No root CAuse","No root cause",
AM1372="ODU HS","ACTIVE",
AM1372="IP &amp; VLAN","ACTIVE",
AM1372="Warehouse HUAWEI","SPARE-ISSUE",
AM1372="SPARE-HS","SPARE-ISSUE",
AM1372="Power Telco","ACTIVE", AM1372="no impacts","no impacts"
),"")</f>
        <v>no impacts</v>
      </c>
      <c r="AO1372" s="93" t="s">
        <v>5537</v>
      </c>
      <c r="AP1372" s="101" t="str">
        <f t="shared" si="41"/>
        <v>LIT_061</v>
      </c>
      <c r="AR1372" s="17" t="s">
        <v>5537</v>
      </c>
      <c r="AS1372" s="7" t="s">
        <v>5537</v>
      </c>
      <c r="AT1372" s="6"/>
      <c r="AU1372" s="7"/>
      <c r="AV1372" s="3" t="s">
        <v>5537</v>
      </c>
      <c r="AW1372" s="18" t="s">
        <v>5537</v>
      </c>
      <c r="AX1372" s="18" t="s">
        <v>5537</v>
      </c>
      <c r="AY1372" s="18" t="s">
        <v>5537</v>
      </c>
      <c r="AZ1372" s="18" t="s">
        <v>5537</v>
      </c>
      <c r="BA1372" s="18" t="s">
        <v>5537</v>
      </c>
      <c r="BB1372" s="18" t="s">
        <v>5537</v>
      </c>
      <c r="BC1372" s="18" t="s">
        <v>5537</v>
      </c>
      <c r="BD1372" s="18" t="s">
        <v>5537</v>
      </c>
      <c r="BE1372" s="18" t="s">
        <v>5537</v>
      </c>
      <c r="BF1372" s="18" t="s">
        <v>5537</v>
      </c>
      <c r="BG1372" s="18" t="s">
        <v>5537</v>
      </c>
      <c r="BH1372" s="18" t="s">
        <v>5537</v>
      </c>
      <c r="BI1372" s="9" t="s">
        <v>5537</v>
      </c>
      <c r="BJ1372" s="14"/>
      <c r="BK1372" s="14" t="s">
        <v>5537</v>
      </c>
      <c r="BL1372" s="14" t="str">
        <f>_xlfn.XLOOKUP(B1372,'[4]cell downs 18042026 17h'!$B:$B,'[4]cell downs 18042026 17h'!$B:$B,"")</f>
        <v/>
      </c>
      <c r="BM1372" s="14" t="str">
        <f>_xlfn.XLOOKUP(B1372,'[5]Cells Huawei 19042026 15h'!$B:$B,'[5]Cells Huawei 19042026 15h'!$B:$B,"")</f>
        <v/>
      </c>
      <c r="BN1372" s="9" t="str">
        <f>_xlfn.XLOOKUP(B1372,'[6]cells down 19042026 9H40'!$B:$B,'[6]cells down 19042026 9H40'!$B:$B,"")</f>
        <v/>
      </c>
      <c r="BO1372" s="9" t="s">
        <v>4975</v>
      </c>
      <c r="BP1372" s="9" t="s">
        <v>5537</v>
      </c>
      <c r="BQ1372" s="115"/>
    </row>
    <row r="1373" spans="1:69" s="9" customFormat="1" x14ac:dyDescent="0.3">
      <c r="A1373" s="1" t="s">
        <v>4990</v>
      </c>
      <c r="B1373" s="8" t="s">
        <v>4991</v>
      </c>
      <c r="C1373" s="3" t="str">
        <f>_xlfn.XLOOKUP(B1373,'[1]daily break down'!$D:$D,'[1]daily break down'!$E:$E,"")</f>
        <v>Douala</v>
      </c>
      <c r="D1373" s="1" t="s">
        <v>11</v>
      </c>
      <c r="E1373" s="1" t="s">
        <v>12</v>
      </c>
      <c r="F1373" s="3" t="s">
        <v>31</v>
      </c>
      <c r="G1373" s="1" t="s">
        <v>32</v>
      </c>
      <c r="H1373" s="34" t="str">
        <f>_xlfn.XLOOKUP(B1373,[2]CALCULATION!$B:$B,[2]CALCULATION!$H:$H,"")</f>
        <v>ZTE</v>
      </c>
      <c r="I1373" s="28">
        <v>3.4990461800115877</v>
      </c>
      <c r="J1373" s="28">
        <v>0</v>
      </c>
      <c r="K1373" s="28">
        <v>0</v>
      </c>
      <c r="L1373" s="28">
        <v>0.30945644388513666</v>
      </c>
      <c r="M1373" s="28">
        <v>3.1827767362092043</v>
      </c>
      <c r="N1373" s="28">
        <v>0</v>
      </c>
      <c r="O1373" s="28">
        <v>0</v>
      </c>
      <c r="P1373" s="28">
        <v>0</v>
      </c>
      <c r="Q1373" s="28">
        <v>0</v>
      </c>
      <c r="R1373" s="28">
        <v>0</v>
      </c>
      <c r="S1373" s="94">
        <v>0</v>
      </c>
      <c r="T1373" s="94">
        <f>_xlfn.XLOOKUP(B1373,'[3]Nur des jours'!$B:$B,'[3]Nur des jours'!$U:$U,"")</f>
        <v>6.2475209241138812</v>
      </c>
      <c r="U1373" s="94">
        <v>0</v>
      </c>
      <c r="V1373" s="94">
        <v>0</v>
      </c>
      <c r="W1373" s="94">
        <v>6.2475209241138812</v>
      </c>
      <c r="X1373" s="94">
        <v>0</v>
      </c>
      <c r="Y1373" s="94">
        <v>0</v>
      </c>
      <c r="Z1373" s="94">
        <v>0</v>
      </c>
      <c r="AA1373" s="94">
        <v>0</v>
      </c>
      <c r="AB1373" s="94">
        <v>0</v>
      </c>
      <c r="AC1373" s="94">
        <f>_xlfn.XLOOKUP(B1373,'[3]Nur des jours'!$B:$B,'[3]Nur des jours'!$N:$N,"")</f>
        <v>0</v>
      </c>
      <c r="AD1373" s="94">
        <v>0</v>
      </c>
      <c r="AE1373" s="94">
        <v>0</v>
      </c>
      <c r="AF1373" s="94">
        <v>0</v>
      </c>
      <c r="AG1373" s="94">
        <v>0</v>
      </c>
      <c r="AH1373" s="94">
        <v>0</v>
      </c>
      <c r="AI1373" s="49" t="s">
        <v>5559</v>
      </c>
      <c r="AJ1373" s="49"/>
      <c r="AK1373" s="48" t="str" cm="1">
        <f t="array" ref="AK1373">IFERROR(_xlfn.IFS(
AM1373="MPR ISSUE","PDH",
AM1373="BSS Hardware Issue","BSS",
AM1373="Sites strategiques, MLL, Pylone, etc.","ENVTECH",
AM1373="AKTIVCO DEFAUT GE &amp; POWER Cabinet","AKTIVCO",
AM1373="AKTIVCO Coupure ENEO &amp; Baisse de tension","AKTIVCO GRID ONLY",
AM1373="Coupure ENEO &amp; Baisse de tension","IHS GRID ONLY",
AM1373="Defaut GE &amp; POWER Cabinet","IHS",
AM1373="Sharing","Partners",
AM1373="Sites strategiques &amp; DataCenter","SST &amp; DC",
AM1373="Exclu","Exclu",
AM1373="SAT","SAT",
AM1373="SPARE-ISSUE","SPARE-ISSUE",
AM1373="Fiber CAmtel","TRANS_FO_CAMTEL",
AM1373="Fiber AOF","Fiber AOF",
AM1373="Projet OCM (HUAWEI)","TRAVAUX-HUAWEI",
AM1373="Projet OCM (NOKIA)","TRAVAUX-NOKIA",
AM1373="ACCESS-ISSUE","ACCESS-ISSUE",
AM1373="Projet OCM (ZTE, NOKIA, autres projets)","TRAVAUX OCM",
AM1373="No root CAuse","No root cause",
AM1373="ODU HS","PDH",
AM1373="IP &amp; VLAN","PDH",
AM1373="Warehouse HUAWEI","SPARE-ISSUE",
AM1373="SPARE-HS","SPARE-ISSUE",
AM1373="Power Telco","BSS",AM1373="no impacts","no impacts"
),"")</f>
        <v>no impacts</v>
      </c>
      <c r="AL1373" s="48" t="str" cm="1">
        <f t="array" ref="AL1373">IFERROR(_xlfn.IFS(
AM1373="MPR ISSUE","TX ISSUE",
AM1373="BSS Hardware Issue","RAN ISSUE",
AM1373="Sites strategiques, MLL, Pylone, etc.","ENVTECH",
AM1373="AKTIVCO DEFAUT GE &amp; POWER Cabinet","POWER ISSUE",
AM1373="AKTIVCO Coupure ENEO &amp; Baisse de tension","POWER ISSUE",
AM1373="Coupure ENEO &amp; Baisse de tension","POWER ISSUE",
AM1373="Defaut GE &amp; POWER Cabinet","POWER ISSUE",
AM1373="Sharing","POWER ISSUE",
AM1373="Sites strategiques &amp; DataCenter","POWER ISSUE",
AM1373="Exclu","Exclu",
AM1373="SAT","TX ISSUE",
AM1373="SPARE-ISSUE","SPARE-ISSUE",
AM1373="Fiber CAmtel","TX ISSUE",
AM1373="Fiber AOF","TX ISSUE",
AM1373="Projet OCM (HUAWEI)","TRAVAUX-HUAWEI",
AM1373="Projet OCM (NOKIA)","TRAVAUX -NOKIA",
AM1373="ACCESS-ISSUE","ACCESS-ISSUE",
AM1373="Projet OCM (ZTE, NOKIA, autres projets)","TRAVAUX OCM",
AM1373="No root CAuse","No root cause",
AM1373="ODU HS","TX ISSUE",
AM1373="IP &amp; VLAN","TX ISSUE",
AM1373="Warehouse HUAWEI","SPARE-ISSUE",
AM1373="SPARE-HS","SPARE-ISSUE",
AM1373="Power Telco","RAN ISSUE",AM1373="no impacts","no impacts"
),"")</f>
        <v>no impacts</v>
      </c>
      <c r="AM1373" s="67" t="s">
        <v>5605</v>
      </c>
      <c r="AN1373" s="48" t="str" cm="1">
        <f t="array" ref="AN1373">IFERROR(_xlfn.IFS(
AM1373="MPR ISSUE","ACTIVE",
AM1373="BSS Hardware Issue","ACTIVE",
AM1373="Sites strategiques, MLL, Pylone, etc.","PASSIVE",
AM1373="AKTIVCO DEFAUT GE &amp; POWER Cabinet","PASSIVE",
AM1373="AKTIVCO Coupure ENEO &amp; Baisse de tension","PASSIVE",
AM1373="Coupure ENEO &amp; Baisse de tension","PASSIVE",
AM1373="Defaut GE &amp; POWER Cabinet","PASSIVE",
AM1373="Sharing","PASSIVE",
AM1373="Sites strategiques &amp; DataCenter","PASSIVE",
AM1373="Exclu","Exclu",
AM1373="SAT","ACTIVE",
AM1373="SPARE-ISSUE","SPARE-ISSUE",
AM1373="Fiber CAmtel","ACTIVE",
AM1373="Fiber AOF","ACTIVE",
AM1373="Projet OCM (HUAWEI)","PLANNED WORKS",
AM1373="Projet OCM (NOKIA)","PLANNED WORKS",
AM1373="ACCESS-ISSUE","ACCESS-ISSUE",
AM1373="Projet OCM (ZTE, NOKIA, autres projets)","PLANNED WORKS",
AM1373="No root CAuse","No root cause",
AM1373="ODU HS","ACTIVE",
AM1373="IP &amp; VLAN","ACTIVE",
AM1373="Warehouse HUAWEI","SPARE-ISSUE",
AM1373="SPARE-HS","SPARE-ISSUE",
AM1373="Power Telco","ACTIVE", AM1373="no impacts","no impacts"
),"")</f>
        <v>no impacts</v>
      </c>
      <c r="AO1373" s="93" t="s">
        <v>5537</v>
      </c>
      <c r="AP1373" s="101" t="str">
        <f t="shared" si="41"/>
        <v>LIT_153</v>
      </c>
      <c r="AR1373" s="17" t="s">
        <v>5537</v>
      </c>
      <c r="AS1373" s="7" t="s">
        <v>5537</v>
      </c>
      <c r="AT1373" s="6"/>
      <c r="AU1373" s="7"/>
      <c r="AV1373" s="3" t="s">
        <v>5537</v>
      </c>
      <c r="AW1373" s="18" t="s">
        <v>5537</v>
      </c>
      <c r="AX1373" s="18" t="s">
        <v>5537</v>
      </c>
      <c r="AY1373" s="18" t="s">
        <v>5537</v>
      </c>
      <c r="AZ1373" s="18" t="s">
        <v>5537</v>
      </c>
      <c r="BA1373" s="18" t="s">
        <v>5537</v>
      </c>
      <c r="BB1373" s="18" t="s">
        <v>5537</v>
      </c>
      <c r="BC1373" s="18" t="s">
        <v>5537</v>
      </c>
      <c r="BD1373" s="18" t="s">
        <v>5537</v>
      </c>
      <c r="BE1373" s="18" t="s">
        <v>5537</v>
      </c>
      <c r="BF1373" s="18" t="s">
        <v>5537</v>
      </c>
      <c r="BG1373" s="18" t="s">
        <v>5537</v>
      </c>
      <c r="BH1373" s="18" t="s">
        <v>5537</v>
      </c>
      <c r="BI1373" s="9" t="s">
        <v>5537</v>
      </c>
      <c r="BJ1373" s="14"/>
      <c r="BK1373" s="14" t="s">
        <v>5537</v>
      </c>
      <c r="BL1373" s="14" t="str">
        <f>_xlfn.XLOOKUP(B1373,'[4]cell downs 18042026 17h'!$B:$B,'[4]cell downs 18042026 17h'!$B:$B,"")</f>
        <v/>
      </c>
      <c r="BM1373" s="14" t="str">
        <f>_xlfn.XLOOKUP(B1373,'[5]Cells Huawei 19042026 15h'!$B:$B,'[5]Cells Huawei 19042026 15h'!$B:$B,"")</f>
        <v/>
      </c>
      <c r="BN1373" s="9" t="str">
        <f>_xlfn.XLOOKUP(B1373,'[6]cells down 19042026 9H40'!$B:$B,'[6]cells down 19042026 9H40'!$B:$B,"")</f>
        <v/>
      </c>
      <c r="BO1373" s="9" t="s">
        <v>4991</v>
      </c>
      <c r="BP1373" s="9" t="s">
        <v>5537</v>
      </c>
      <c r="BQ1373" s="115"/>
    </row>
    <row r="1374" spans="1:69" s="9" customFormat="1" x14ac:dyDescent="0.3">
      <c r="A1374" s="1" t="s">
        <v>1284</v>
      </c>
      <c r="B1374" s="8" t="s">
        <v>1285</v>
      </c>
      <c r="C1374" s="3" t="str">
        <f>_xlfn.XLOOKUP(B1374,'[1]daily break down'!$D:$D,'[1]daily break down'!$E:$E,"")</f>
        <v>NORD</v>
      </c>
      <c r="D1374" s="1" t="s">
        <v>11</v>
      </c>
      <c r="E1374" s="1" t="s">
        <v>96</v>
      </c>
      <c r="F1374" s="3" t="s">
        <v>23</v>
      </c>
      <c r="G1374" s="1" t="s">
        <v>1286</v>
      </c>
      <c r="H1374" s="33" t="str">
        <f>_xlfn.XLOOKUP(B1374,[2]CALCULATION!$B:$B,[2]CALCULATION!$H:$H,"")</f>
        <v>NOKIA</v>
      </c>
      <c r="I1374" s="28">
        <v>0.11132655885718525</v>
      </c>
      <c r="J1374" s="28">
        <v>0.14555207414826801</v>
      </c>
      <c r="K1374" s="28">
        <v>0.15846467085006266</v>
      </c>
      <c r="L1374" s="28">
        <v>6.3171847400216294E-2</v>
      </c>
      <c r="M1374" s="28">
        <v>4.977770358385198E-2</v>
      </c>
      <c r="N1374" s="28">
        <v>7.3266501727862393E-2</v>
      </c>
      <c r="O1374" s="28">
        <v>9.9626747480973527E-2</v>
      </c>
      <c r="P1374" s="28">
        <v>0.10472757987974879</v>
      </c>
      <c r="Q1374" s="28">
        <v>9.9733757950877897E-2</v>
      </c>
      <c r="R1374" s="28">
        <v>9.2528386310649968E-2</v>
      </c>
      <c r="S1374" s="94">
        <v>0.13012473140372055</v>
      </c>
      <c r="T1374" s="94">
        <f>_xlfn.XLOOKUP(B1374,'[3]Nur des jours'!$B:$B,'[3]Nur des jours'!$U:$U,"")</f>
        <v>4.6213541532903575</v>
      </c>
      <c r="U1374" s="94">
        <v>4.6214076585253103</v>
      </c>
      <c r="V1374" s="94">
        <v>4.6214611637602614</v>
      </c>
      <c r="W1374" s="94">
        <v>4.6213541532903575</v>
      </c>
      <c r="X1374" s="94">
        <v>0</v>
      </c>
      <c r="Y1374" s="94">
        <v>0</v>
      </c>
      <c r="Z1374" s="94">
        <v>0</v>
      </c>
      <c r="AA1374" s="94">
        <v>0</v>
      </c>
      <c r="AB1374" s="94">
        <v>0</v>
      </c>
      <c r="AC1374" s="94">
        <f>_xlfn.XLOOKUP(B1374,'[3]Nur des jours'!$B:$B,'[3]Nur des jours'!$N:$N,"")</f>
        <v>0</v>
      </c>
      <c r="AD1374" s="94">
        <v>0</v>
      </c>
      <c r="AE1374" s="94">
        <v>0</v>
      </c>
      <c r="AF1374" s="94">
        <v>0</v>
      </c>
      <c r="AG1374" s="94">
        <v>0</v>
      </c>
      <c r="AH1374" s="94">
        <v>0</v>
      </c>
      <c r="AI1374" s="49" t="s">
        <v>5559</v>
      </c>
      <c r="AJ1374" s="49"/>
      <c r="AK1374" s="48" t="str" cm="1">
        <f t="array" ref="AK1374">IFERROR(_xlfn.IFS(
AM1374="MPR ISSUE","PDH",
AM1374="BSS Hardware Issue","BSS",
AM1374="Sites strategiques, MLL, Pylone, etc.","ENVTECH",
AM1374="AKTIVCO DEFAUT GE &amp; POWER Cabinet","AKTIVCO",
AM1374="AKTIVCO Coupure ENEO &amp; Baisse de tension","AKTIVCO GRID ONLY",
AM1374="Coupure ENEO &amp; Baisse de tension","IHS GRID ONLY",
AM1374="Defaut GE &amp; POWER Cabinet","IHS",
AM1374="Sharing","Partners",
AM1374="Sites strategiques &amp; DataCenter","SST &amp; DC",
AM1374="Exclu","Exclu",
AM1374="SAT","SAT",
AM1374="SPARE-ISSUE","SPARE-ISSUE",
AM1374="Fiber CAmtel","TRANS_FO_CAMTEL",
AM1374="Fiber AOF","Fiber AOF",
AM1374="Projet OCM (HUAWEI)","TRAVAUX-HUAWEI",
AM1374="Projet OCM (NOKIA)","TRAVAUX-NOKIA",
AM1374="ACCESS-ISSUE","ACCESS-ISSUE",
AM1374="Projet OCM (ZTE, NOKIA, autres projets)","TRAVAUX OCM",
AM1374="No root CAuse","No root cause",
AM1374="ODU HS","PDH",
AM1374="IP &amp; VLAN","PDH",
AM1374="Warehouse HUAWEI","SPARE-ISSUE",
AM1374="SPARE-HS","SPARE-ISSUE",
AM1374="Power Telco","BSS",AM1374="no impacts","no impacts"
),"")</f>
        <v>no impacts</v>
      </c>
      <c r="AL1374" s="48" t="str" cm="1">
        <f t="array" ref="AL1374">IFERROR(_xlfn.IFS(
AM1374="MPR ISSUE","TX ISSUE",
AM1374="BSS Hardware Issue","RAN ISSUE",
AM1374="Sites strategiques, MLL, Pylone, etc.","ENVTECH",
AM1374="AKTIVCO DEFAUT GE &amp; POWER Cabinet","POWER ISSUE",
AM1374="AKTIVCO Coupure ENEO &amp; Baisse de tension","POWER ISSUE",
AM1374="Coupure ENEO &amp; Baisse de tension","POWER ISSUE",
AM1374="Defaut GE &amp; POWER Cabinet","POWER ISSUE",
AM1374="Sharing","POWER ISSUE",
AM1374="Sites strategiques &amp; DataCenter","POWER ISSUE",
AM1374="Exclu","Exclu",
AM1374="SAT","TX ISSUE",
AM1374="SPARE-ISSUE","SPARE-ISSUE",
AM1374="Fiber CAmtel","TX ISSUE",
AM1374="Fiber AOF","TX ISSUE",
AM1374="Projet OCM (HUAWEI)","TRAVAUX-HUAWEI",
AM1374="Projet OCM (NOKIA)","TRAVAUX -NOKIA",
AM1374="ACCESS-ISSUE","ACCESS-ISSUE",
AM1374="Projet OCM (ZTE, NOKIA, autres projets)","TRAVAUX OCM",
AM1374="No root CAuse","No root cause",
AM1374="ODU HS","TX ISSUE",
AM1374="IP &amp; VLAN","TX ISSUE",
AM1374="Warehouse HUAWEI","SPARE-ISSUE",
AM1374="SPARE-HS","SPARE-ISSUE",
AM1374="Power Telco","RAN ISSUE",AM1374="no impacts","no impacts"
),"")</f>
        <v>no impacts</v>
      </c>
      <c r="AM1374" s="67" t="s">
        <v>5605</v>
      </c>
      <c r="AN1374" s="48" t="str" cm="1">
        <f t="array" ref="AN1374">IFERROR(_xlfn.IFS(
AM1374="MPR ISSUE","ACTIVE",
AM1374="BSS Hardware Issue","ACTIVE",
AM1374="Sites strategiques, MLL, Pylone, etc.","PASSIVE",
AM1374="AKTIVCO DEFAUT GE &amp; POWER Cabinet","PASSIVE",
AM1374="AKTIVCO Coupure ENEO &amp; Baisse de tension","PASSIVE",
AM1374="Coupure ENEO &amp; Baisse de tension","PASSIVE",
AM1374="Defaut GE &amp; POWER Cabinet","PASSIVE",
AM1374="Sharing","PASSIVE",
AM1374="Sites strategiques &amp; DataCenter","PASSIVE",
AM1374="Exclu","Exclu",
AM1374="SAT","ACTIVE",
AM1374="SPARE-ISSUE","SPARE-ISSUE",
AM1374="Fiber CAmtel","ACTIVE",
AM1374="Fiber AOF","ACTIVE",
AM1374="Projet OCM (HUAWEI)","PLANNED WORKS",
AM1374="Projet OCM (NOKIA)","PLANNED WORKS",
AM1374="ACCESS-ISSUE","ACCESS-ISSUE",
AM1374="Projet OCM (ZTE, NOKIA, autres projets)","PLANNED WORKS",
AM1374="No root CAuse","No root cause",
AM1374="ODU HS","ACTIVE",
AM1374="IP &amp; VLAN","ACTIVE",
AM1374="Warehouse HUAWEI","SPARE-ISSUE",
AM1374="SPARE-HS","SPARE-ISSUE",
AM1374="Power Telco","ACTIVE", AM1374="no impacts","no impacts"
),"")</f>
        <v>no impacts</v>
      </c>
      <c r="AO1374" s="93" t="s">
        <v>5537</v>
      </c>
      <c r="AP1374" s="101" t="str">
        <f t="shared" si="41"/>
        <v>NRD_015</v>
      </c>
      <c r="AR1374" s="17" t="s">
        <v>5537</v>
      </c>
      <c r="AS1374" s="7" t="s">
        <v>5537</v>
      </c>
      <c r="AT1374" s="6"/>
      <c r="AU1374" s="7"/>
      <c r="AV1374" s="3" t="s">
        <v>5537</v>
      </c>
      <c r="AW1374" s="18" t="s">
        <v>5537</v>
      </c>
      <c r="AX1374" s="18" t="s">
        <v>5537</v>
      </c>
      <c r="AY1374" s="18" t="s">
        <v>5537</v>
      </c>
      <c r="AZ1374" s="18" t="s">
        <v>5537</v>
      </c>
      <c r="BA1374" s="18" t="s">
        <v>5537</v>
      </c>
      <c r="BB1374" s="18" t="s">
        <v>5537</v>
      </c>
      <c r="BC1374" s="18" t="s">
        <v>5537</v>
      </c>
      <c r="BD1374" s="18" t="s">
        <v>5537</v>
      </c>
      <c r="BE1374" s="18" t="s">
        <v>5537</v>
      </c>
      <c r="BF1374" s="18" t="s">
        <v>5537</v>
      </c>
      <c r="BG1374" s="18" t="s">
        <v>5537</v>
      </c>
      <c r="BH1374" s="18" t="s">
        <v>5537</v>
      </c>
      <c r="BI1374" s="9" t="s">
        <v>5537</v>
      </c>
      <c r="BJ1374" s="14"/>
      <c r="BK1374" s="14" t="s">
        <v>5537</v>
      </c>
      <c r="BL1374" s="14" t="str">
        <f>_xlfn.XLOOKUP(B1374,'[4]cell downs 18042026 17h'!$B:$B,'[4]cell downs 18042026 17h'!$B:$B,"")</f>
        <v/>
      </c>
      <c r="BM1374" s="14" t="str">
        <f>_xlfn.XLOOKUP(B1374,'[5]Cells Huawei 19042026 15h'!$B:$B,'[5]Cells Huawei 19042026 15h'!$B:$B,"")</f>
        <v/>
      </c>
      <c r="BN1374" s="9" t="str">
        <f>_xlfn.XLOOKUP(B1374,'[6]cells down 19042026 9H40'!$B:$B,'[6]cells down 19042026 9H40'!$B:$B,"")</f>
        <v/>
      </c>
      <c r="BO1374" s="9" t="s">
        <v>1285</v>
      </c>
      <c r="BP1374" s="9" t="s">
        <v>5537</v>
      </c>
      <c r="BQ1374" s="115"/>
    </row>
    <row r="1375" spans="1:69" s="9" customFormat="1" x14ac:dyDescent="0.3">
      <c r="A1375" s="1" t="s">
        <v>3339</v>
      </c>
      <c r="B1375" s="8" t="s">
        <v>3340</v>
      </c>
      <c r="C1375" s="3" t="str">
        <f>_xlfn.XLOOKUP(B1375,'[1]daily break down'!$D:$D,'[1]daily break down'!$E:$E,"")</f>
        <v>Yaounde</v>
      </c>
      <c r="D1375" s="1" t="s">
        <v>11</v>
      </c>
      <c r="E1375" s="1" t="s">
        <v>12</v>
      </c>
      <c r="F1375" s="3" t="s">
        <v>37</v>
      </c>
      <c r="G1375" s="1" t="s">
        <v>38</v>
      </c>
      <c r="H1375" s="34" t="str">
        <f>_xlfn.XLOOKUP(B1375,[2]CALCULATION!$B:$B,[2]CALCULATION!$H:$H,"")</f>
        <v>ZTE</v>
      </c>
      <c r="I1375" s="28">
        <v>1.2698575761985931E-2</v>
      </c>
      <c r="J1375" s="28">
        <v>0</v>
      </c>
      <c r="K1375" s="28">
        <v>0</v>
      </c>
      <c r="L1375" s="28">
        <v>0.20241030382412623</v>
      </c>
      <c r="M1375" s="28">
        <v>0.72057283417942941</v>
      </c>
      <c r="N1375" s="28">
        <v>0</v>
      </c>
      <c r="O1375" s="28">
        <v>0</v>
      </c>
      <c r="P1375" s="28">
        <v>0</v>
      </c>
      <c r="Q1375" s="28">
        <v>4.2804187961750177E-4</v>
      </c>
      <c r="R1375" s="28">
        <v>0</v>
      </c>
      <c r="S1375" s="94">
        <v>0</v>
      </c>
      <c r="T1375" s="94">
        <f>_xlfn.XLOOKUP(B1375,'[3]Nur des jours'!$B:$B,'[3]Nur des jours'!$U:$U,"")</f>
        <v>3.8613301258728487</v>
      </c>
      <c r="U1375" s="94">
        <v>3.8723165341163654</v>
      </c>
      <c r="V1375" s="94">
        <v>3.8862635653605794E-2</v>
      </c>
      <c r="W1375" s="94">
        <v>3.8613301258728487</v>
      </c>
      <c r="X1375" s="94">
        <v>0</v>
      </c>
      <c r="Y1375" s="94">
        <v>0</v>
      </c>
      <c r="Z1375" s="94">
        <v>0</v>
      </c>
      <c r="AA1375" s="94">
        <v>0</v>
      </c>
      <c r="AB1375" s="94">
        <v>0</v>
      </c>
      <c r="AC1375" s="94">
        <f>_xlfn.XLOOKUP(B1375,'[3]Nur des jours'!$B:$B,'[3]Nur des jours'!$N:$N,"")</f>
        <v>0</v>
      </c>
      <c r="AD1375" s="94">
        <v>0</v>
      </c>
      <c r="AE1375" s="94">
        <v>0</v>
      </c>
      <c r="AF1375" s="94">
        <v>0</v>
      </c>
      <c r="AG1375" s="94">
        <v>0</v>
      </c>
      <c r="AH1375" s="94">
        <v>0</v>
      </c>
      <c r="AI1375" s="49" t="s">
        <v>5559</v>
      </c>
      <c r="AJ1375" s="49"/>
      <c r="AK1375" s="48" t="str" cm="1">
        <f t="array" ref="AK1375">IFERROR(_xlfn.IFS(
AM1375="MPR ISSUE","PDH",
AM1375="BSS Hardware Issue","BSS",
AM1375="Sites strategiques, MLL, Pylone, etc.","ENVTECH",
AM1375="AKTIVCO DEFAUT GE &amp; POWER Cabinet","AKTIVCO",
AM1375="AKTIVCO Coupure ENEO &amp; Baisse de tension","AKTIVCO GRID ONLY",
AM1375="Coupure ENEO &amp; Baisse de tension","IHS GRID ONLY",
AM1375="Defaut GE &amp; POWER Cabinet","IHS",
AM1375="Sharing","Partners",
AM1375="Sites strategiques &amp; DataCenter","SST &amp; DC",
AM1375="Exclu","Exclu",
AM1375="SAT","SAT",
AM1375="SPARE-ISSUE","SPARE-ISSUE",
AM1375="Fiber CAmtel","TRANS_FO_CAMTEL",
AM1375="Fiber AOF","Fiber AOF",
AM1375="Projet OCM (HUAWEI)","TRAVAUX-HUAWEI",
AM1375="Projet OCM (NOKIA)","TRAVAUX-NOKIA",
AM1375="ACCESS-ISSUE","ACCESS-ISSUE",
AM1375="Projet OCM (ZTE, NOKIA, autres projets)","TRAVAUX OCM",
AM1375="No root CAuse","No root cause",
AM1375="ODU HS","PDH",
AM1375="IP &amp; VLAN","PDH",
AM1375="Warehouse HUAWEI","SPARE-ISSUE",
AM1375="SPARE-HS","SPARE-ISSUE",
AM1375="Power Telco","BSS",AM1375="no impacts","no impacts"
),"")</f>
        <v>no impacts</v>
      </c>
      <c r="AL1375" s="48" t="str" cm="1">
        <f t="array" ref="AL1375">IFERROR(_xlfn.IFS(
AM1375="MPR ISSUE","TX ISSUE",
AM1375="BSS Hardware Issue","RAN ISSUE",
AM1375="Sites strategiques, MLL, Pylone, etc.","ENVTECH",
AM1375="AKTIVCO DEFAUT GE &amp; POWER Cabinet","POWER ISSUE",
AM1375="AKTIVCO Coupure ENEO &amp; Baisse de tension","POWER ISSUE",
AM1375="Coupure ENEO &amp; Baisse de tension","POWER ISSUE",
AM1375="Defaut GE &amp; POWER Cabinet","POWER ISSUE",
AM1375="Sharing","POWER ISSUE",
AM1375="Sites strategiques &amp; DataCenter","POWER ISSUE",
AM1375="Exclu","Exclu",
AM1375="SAT","TX ISSUE",
AM1375="SPARE-ISSUE","SPARE-ISSUE",
AM1375="Fiber CAmtel","TX ISSUE",
AM1375="Fiber AOF","TX ISSUE",
AM1375="Projet OCM (HUAWEI)","TRAVAUX-HUAWEI",
AM1375="Projet OCM (NOKIA)","TRAVAUX -NOKIA",
AM1375="ACCESS-ISSUE","ACCESS-ISSUE",
AM1375="Projet OCM (ZTE, NOKIA, autres projets)","TRAVAUX OCM",
AM1375="No root CAuse","No root cause",
AM1375="ODU HS","TX ISSUE",
AM1375="IP &amp; VLAN","TX ISSUE",
AM1375="Warehouse HUAWEI","SPARE-ISSUE",
AM1375="SPARE-HS","SPARE-ISSUE",
AM1375="Power Telco","RAN ISSUE",AM1375="no impacts","no impacts"
),"")</f>
        <v>no impacts</v>
      </c>
      <c r="AM1375" s="67" t="s">
        <v>5605</v>
      </c>
      <c r="AN1375" s="48" t="str" cm="1">
        <f t="array" ref="AN1375">IFERROR(_xlfn.IFS(
AM1375="MPR ISSUE","ACTIVE",
AM1375="BSS Hardware Issue","ACTIVE",
AM1375="Sites strategiques, MLL, Pylone, etc.","PASSIVE",
AM1375="AKTIVCO DEFAUT GE &amp; POWER Cabinet","PASSIVE",
AM1375="AKTIVCO Coupure ENEO &amp; Baisse de tension","PASSIVE",
AM1375="Coupure ENEO &amp; Baisse de tension","PASSIVE",
AM1375="Defaut GE &amp; POWER Cabinet","PASSIVE",
AM1375="Sharing","PASSIVE",
AM1375="Sites strategiques &amp; DataCenter","PASSIVE",
AM1375="Exclu","Exclu",
AM1375="SAT","ACTIVE",
AM1375="SPARE-ISSUE","SPARE-ISSUE",
AM1375="Fiber CAmtel","ACTIVE",
AM1375="Fiber AOF","ACTIVE",
AM1375="Projet OCM (HUAWEI)","PLANNED WORKS",
AM1375="Projet OCM (NOKIA)","PLANNED WORKS",
AM1375="ACCESS-ISSUE","ACCESS-ISSUE",
AM1375="Projet OCM (ZTE, NOKIA, autres projets)","PLANNED WORKS",
AM1375="No root CAuse","No root cause",
AM1375="ODU HS","ACTIVE",
AM1375="IP &amp; VLAN","ACTIVE",
AM1375="Warehouse HUAWEI","SPARE-ISSUE",
AM1375="SPARE-HS","SPARE-ISSUE",
AM1375="Power Telco","ACTIVE", AM1375="no impacts","no impacts"
),"")</f>
        <v>no impacts</v>
      </c>
      <c r="AO1375" s="93" t="s">
        <v>5537</v>
      </c>
      <c r="AP1375" s="101" t="str">
        <f t="shared" si="41"/>
        <v>CTR_474</v>
      </c>
      <c r="AR1375" s="17" t="s">
        <v>5537</v>
      </c>
      <c r="AS1375" s="7" t="s">
        <v>5537</v>
      </c>
      <c r="AT1375" s="6"/>
      <c r="AU1375" s="7"/>
      <c r="AV1375" s="3" t="s">
        <v>5537</v>
      </c>
      <c r="AW1375" s="18" t="s">
        <v>5537</v>
      </c>
      <c r="AX1375" s="18" t="s">
        <v>5537</v>
      </c>
      <c r="AY1375" s="18" t="s">
        <v>5537</v>
      </c>
      <c r="AZ1375" s="18" t="s">
        <v>5537</v>
      </c>
      <c r="BA1375" s="18" t="s">
        <v>5537</v>
      </c>
      <c r="BB1375" s="18" t="s">
        <v>5537</v>
      </c>
      <c r="BC1375" s="18" t="s">
        <v>5537</v>
      </c>
      <c r="BD1375" s="18" t="s">
        <v>5537</v>
      </c>
      <c r="BE1375" s="18" t="s">
        <v>5537</v>
      </c>
      <c r="BF1375" s="18" t="s">
        <v>5537</v>
      </c>
      <c r="BG1375" s="18" t="s">
        <v>5537</v>
      </c>
      <c r="BH1375" s="18" t="s">
        <v>5537</v>
      </c>
      <c r="BI1375" s="9" t="s">
        <v>5537</v>
      </c>
      <c r="BJ1375" s="14"/>
      <c r="BK1375" s="14" t="s">
        <v>5537</v>
      </c>
      <c r="BL1375" s="14" t="str">
        <f>_xlfn.XLOOKUP(B1375,'[4]cell downs 18042026 17h'!$B:$B,'[4]cell downs 18042026 17h'!$B:$B,"")</f>
        <v/>
      </c>
      <c r="BM1375" s="14" t="str">
        <f>_xlfn.XLOOKUP(B1375,'[5]Cells Huawei 19042026 15h'!$B:$B,'[5]Cells Huawei 19042026 15h'!$B:$B,"")</f>
        <v/>
      </c>
      <c r="BN1375" s="9" t="str">
        <f>_xlfn.XLOOKUP(B1375,'[6]cells down 19042026 9H40'!$B:$B,'[6]cells down 19042026 9H40'!$B:$B,"")</f>
        <v/>
      </c>
      <c r="BO1375" s="9" t="s">
        <v>3340</v>
      </c>
      <c r="BP1375" s="9" t="s">
        <v>12</v>
      </c>
      <c r="BQ1375" s="115"/>
    </row>
    <row r="1376" spans="1:69" s="9" customFormat="1" x14ac:dyDescent="0.3">
      <c r="A1376" s="1" t="s">
        <v>4464</v>
      </c>
      <c r="B1376" s="8" t="s">
        <v>4465</v>
      </c>
      <c r="C1376" s="3" t="str">
        <f>_xlfn.XLOOKUP(B1376,'[1]daily break down'!$D:$D,'[1]daily break down'!$E:$E,"")</f>
        <v>OUEST</v>
      </c>
      <c r="D1376" s="1" t="s">
        <v>21</v>
      </c>
      <c r="E1376" s="1" t="s">
        <v>122</v>
      </c>
      <c r="F1376" s="3" t="s">
        <v>102</v>
      </c>
      <c r="G1376" s="1" t="s">
        <v>4466</v>
      </c>
      <c r="H1376" s="32" t="str">
        <f>_xlfn.XLOOKUP(B1376,[2]CALCULATION!$B:$B,[2]CALCULATION!$H:$H,"")</f>
        <v>HUAWEI</v>
      </c>
      <c r="I1376" s="28">
        <v>0</v>
      </c>
      <c r="J1376" s="28">
        <v>0</v>
      </c>
      <c r="K1376" s="28">
        <v>0</v>
      </c>
      <c r="L1376" s="28">
        <v>0</v>
      </c>
      <c r="M1376" s="28">
        <v>0</v>
      </c>
      <c r="N1376" s="28">
        <v>0</v>
      </c>
      <c r="O1376" s="28">
        <v>0</v>
      </c>
      <c r="P1376" s="28">
        <v>0</v>
      </c>
      <c r="Q1376" s="28">
        <v>0</v>
      </c>
      <c r="R1376" s="28">
        <v>0</v>
      </c>
      <c r="S1376" s="94">
        <v>0</v>
      </c>
      <c r="T1376" s="94">
        <f>_xlfn.XLOOKUP(B1376,'[3]Nur des jours'!$B:$B,'[3]Nur des jours'!$U:$U,"")</f>
        <v>0</v>
      </c>
      <c r="U1376" s="94">
        <v>0</v>
      </c>
      <c r="V1376" s="94">
        <v>0</v>
      </c>
      <c r="W1376" s="94">
        <v>3.2897515359569449</v>
      </c>
      <c r="X1376" s="94">
        <v>0</v>
      </c>
      <c r="Y1376" s="94">
        <v>0</v>
      </c>
      <c r="Z1376" s="94">
        <v>0</v>
      </c>
      <c r="AA1376" s="94">
        <v>0</v>
      </c>
      <c r="AB1376" s="94">
        <v>0</v>
      </c>
      <c r="AC1376" s="94">
        <f>_xlfn.XLOOKUP(B1376,'[3]Nur des jours'!$B:$B,'[3]Nur des jours'!$N:$N,"")</f>
        <v>0</v>
      </c>
      <c r="AD1376" s="94">
        <v>0</v>
      </c>
      <c r="AE1376" s="94">
        <v>0</v>
      </c>
      <c r="AF1376" s="94">
        <v>0</v>
      </c>
      <c r="AG1376" s="94">
        <v>0</v>
      </c>
      <c r="AH1376" s="94">
        <v>0</v>
      </c>
      <c r="AI1376" s="49" t="s">
        <v>5559</v>
      </c>
      <c r="AJ1376" s="49"/>
      <c r="AK1376" s="48" t="str" cm="1">
        <f t="array" ref="AK1376">IFERROR(_xlfn.IFS(
AM1376="MPR ISSUE","PDH",
AM1376="BSS Hardware Issue","BSS",
AM1376="Sites strategiques, MLL, Pylone, etc.","ENVTECH",
AM1376="AKTIVCO DEFAUT GE &amp; POWER Cabinet","AKTIVCO",
AM1376="AKTIVCO Coupure ENEO &amp; Baisse de tension","AKTIVCO GRID ONLY",
AM1376="Coupure ENEO &amp; Baisse de tension","IHS GRID ONLY",
AM1376="Defaut GE &amp; POWER Cabinet","IHS",
AM1376="Sharing","Partners",
AM1376="Sites strategiques &amp; DataCenter","SST &amp; DC",
AM1376="Exclu","Exclu",
AM1376="SAT","SAT",
AM1376="SPARE-ISSUE","SPARE-ISSUE",
AM1376="Fiber CAmtel","TRANS_FO_CAMTEL",
AM1376="Fiber AOF","Fiber AOF",
AM1376="Projet OCM (HUAWEI)","TRAVAUX-HUAWEI",
AM1376="Projet OCM (NOKIA)","TRAVAUX-NOKIA",
AM1376="ACCESS-ISSUE","ACCESS-ISSUE",
AM1376="Projet OCM (ZTE, NOKIA, autres projets)","TRAVAUX OCM",
AM1376="No root CAuse","No root cause",
AM1376="ODU HS","PDH",
AM1376="IP &amp; VLAN","PDH",
AM1376="Warehouse HUAWEI","SPARE-ISSUE",
AM1376="SPARE-HS","SPARE-ISSUE",
AM1376="Power Telco","BSS",AM1376="no impacts","no impacts"
),"")</f>
        <v>no impacts</v>
      </c>
      <c r="AL1376" s="48" t="str" cm="1">
        <f t="array" ref="AL1376">IFERROR(_xlfn.IFS(
AM1376="MPR ISSUE","TX ISSUE",
AM1376="BSS Hardware Issue","RAN ISSUE",
AM1376="Sites strategiques, MLL, Pylone, etc.","ENVTECH",
AM1376="AKTIVCO DEFAUT GE &amp; POWER Cabinet","POWER ISSUE",
AM1376="AKTIVCO Coupure ENEO &amp; Baisse de tension","POWER ISSUE",
AM1376="Coupure ENEO &amp; Baisse de tension","POWER ISSUE",
AM1376="Defaut GE &amp; POWER Cabinet","POWER ISSUE",
AM1376="Sharing","POWER ISSUE",
AM1376="Sites strategiques &amp; DataCenter","POWER ISSUE",
AM1376="Exclu","Exclu",
AM1376="SAT","TX ISSUE",
AM1376="SPARE-ISSUE","SPARE-ISSUE",
AM1376="Fiber CAmtel","TX ISSUE",
AM1376="Fiber AOF","TX ISSUE",
AM1376="Projet OCM (HUAWEI)","TRAVAUX-HUAWEI",
AM1376="Projet OCM (NOKIA)","TRAVAUX -NOKIA",
AM1376="ACCESS-ISSUE","ACCESS-ISSUE",
AM1376="Projet OCM (ZTE, NOKIA, autres projets)","TRAVAUX OCM",
AM1376="No root CAuse","No root cause",
AM1376="ODU HS","TX ISSUE",
AM1376="IP &amp; VLAN","TX ISSUE",
AM1376="Warehouse HUAWEI","SPARE-ISSUE",
AM1376="SPARE-HS","SPARE-ISSUE",
AM1376="Power Telco","RAN ISSUE",AM1376="no impacts","no impacts"
),"")</f>
        <v>no impacts</v>
      </c>
      <c r="AM1376" s="67" t="s">
        <v>5605</v>
      </c>
      <c r="AN1376" s="48" t="str" cm="1">
        <f t="array" ref="AN1376">IFERROR(_xlfn.IFS(
AM1376="MPR ISSUE","ACTIVE",
AM1376="BSS Hardware Issue","ACTIVE",
AM1376="Sites strategiques, MLL, Pylone, etc.","PASSIVE",
AM1376="AKTIVCO DEFAUT GE &amp; POWER Cabinet","PASSIVE",
AM1376="AKTIVCO Coupure ENEO &amp; Baisse de tension","PASSIVE",
AM1376="Coupure ENEO &amp; Baisse de tension","PASSIVE",
AM1376="Defaut GE &amp; POWER Cabinet","PASSIVE",
AM1376="Sharing","PASSIVE",
AM1376="Sites strategiques &amp; DataCenter","PASSIVE",
AM1376="Exclu","Exclu",
AM1376="SAT","ACTIVE",
AM1376="SPARE-ISSUE","SPARE-ISSUE",
AM1376="Fiber CAmtel","ACTIVE",
AM1376="Fiber AOF","ACTIVE",
AM1376="Projet OCM (HUAWEI)","PLANNED WORKS",
AM1376="Projet OCM (NOKIA)","PLANNED WORKS",
AM1376="ACCESS-ISSUE","ACCESS-ISSUE",
AM1376="Projet OCM (ZTE, NOKIA, autres projets)","PLANNED WORKS",
AM1376="No root CAuse","No root cause",
AM1376="ODU HS","ACTIVE",
AM1376="IP &amp; VLAN","ACTIVE",
AM1376="Warehouse HUAWEI","SPARE-ISSUE",
AM1376="SPARE-HS","SPARE-ISSUE",
AM1376="Power Telco","ACTIVE", AM1376="no impacts","no impacts"
),"")</f>
        <v>no impacts</v>
      </c>
      <c r="AO1376" s="93" t="s">
        <v>5537</v>
      </c>
      <c r="AP1376" s="101" t="str">
        <f t="shared" si="41"/>
        <v>OST_299</v>
      </c>
      <c r="AR1376" s="17" t="s">
        <v>5537</v>
      </c>
      <c r="AS1376" s="7" t="s">
        <v>5537</v>
      </c>
      <c r="AT1376" s="6"/>
      <c r="AU1376" s="7"/>
      <c r="AV1376" s="3" t="s">
        <v>5537</v>
      </c>
      <c r="AW1376" s="18" t="s">
        <v>5537</v>
      </c>
      <c r="AX1376" s="18" t="s">
        <v>5537</v>
      </c>
      <c r="AY1376" s="18" t="s">
        <v>5537</v>
      </c>
      <c r="AZ1376" s="18" t="s">
        <v>5537</v>
      </c>
      <c r="BA1376" s="18" t="s">
        <v>5537</v>
      </c>
      <c r="BB1376" s="18" t="s">
        <v>5537</v>
      </c>
      <c r="BC1376" s="18" t="s">
        <v>5537</v>
      </c>
      <c r="BD1376" s="18" t="s">
        <v>5537</v>
      </c>
      <c r="BE1376" s="18" t="s">
        <v>5537</v>
      </c>
      <c r="BF1376" s="18" t="s">
        <v>5537</v>
      </c>
      <c r="BG1376" s="18" t="s">
        <v>5537</v>
      </c>
      <c r="BH1376" s="18" t="s">
        <v>5537</v>
      </c>
      <c r="BI1376" s="9" t="s">
        <v>5537</v>
      </c>
      <c r="BJ1376" s="14"/>
      <c r="BK1376" s="14" t="s">
        <v>5537</v>
      </c>
      <c r="BL1376" s="14" t="str">
        <f>_xlfn.XLOOKUP(B1376,'[4]cell downs 18042026 17h'!$B:$B,'[4]cell downs 18042026 17h'!$B:$B,"")</f>
        <v/>
      </c>
      <c r="BM1376" s="14" t="str">
        <f>_xlfn.XLOOKUP(B1376,'[5]Cells Huawei 19042026 15h'!$B:$B,'[5]Cells Huawei 19042026 15h'!$B:$B,"")</f>
        <v/>
      </c>
      <c r="BN1376" s="9" t="str">
        <f>_xlfn.XLOOKUP(B1376,'[6]cells down 19042026 9H40'!$B:$B,'[6]cells down 19042026 9H40'!$B:$B,"")</f>
        <v/>
      </c>
      <c r="BO1376" s="9" t="s">
        <v>5537</v>
      </c>
      <c r="BP1376" s="9" t="s">
        <v>12</v>
      </c>
      <c r="BQ1376" s="115"/>
    </row>
    <row r="1377" spans="1:69" s="9" customFormat="1" x14ac:dyDescent="0.3">
      <c r="A1377" s="1" t="s">
        <v>3199</v>
      </c>
      <c r="B1377" s="1" t="s">
        <v>3200</v>
      </c>
      <c r="C1377" s="3" t="str">
        <f>_xlfn.XLOOKUP(B1377,'[1]daily break down'!$D:$D,'[1]daily break down'!$E:$E,"")</f>
        <v>Douala</v>
      </c>
      <c r="D1377" s="1" t="s">
        <v>21</v>
      </c>
      <c r="E1377" s="1" t="s">
        <v>30</v>
      </c>
      <c r="F1377" s="3" t="s">
        <v>31</v>
      </c>
      <c r="G1377" s="1" t="s">
        <v>32</v>
      </c>
      <c r="H1377" s="34" t="str">
        <f>_xlfn.XLOOKUP(B1377,[2]CALCULATION!$B:$B,[2]CALCULATION!$H:$H,"")</f>
        <v>ZTE</v>
      </c>
      <c r="I1377" s="28">
        <v>0</v>
      </c>
      <c r="J1377" s="28">
        <v>12.118418499399315</v>
      </c>
      <c r="K1377" s="28">
        <v>0</v>
      </c>
      <c r="L1377" s="28">
        <v>0</v>
      </c>
      <c r="M1377" s="28">
        <v>0</v>
      </c>
      <c r="N1377" s="28">
        <v>0</v>
      </c>
      <c r="O1377" s="28">
        <v>0</v>
      </c>
      <c r="P1377" s="28">
        <v>0</v>
      </c>
      <c r="Q1377" s="28">
        <v>0</v>
      </c>
      <c r="R1377" s="28">
        <v>0</v>
      </c>
      <c r="S1377" s="94">
        <v>0</v>
      </c>
      <c r="T1377" s="94">
        <f>_xlfn.XLOOKUP(B1377,'[3]Nur des jours'!$B:$B,'[3]Nur des jours'!$U:$U,"")</f>
        <v>2.875442666643838</v>
      </c>
      <c r="U1377" s="94">
        <v>0</v>
      </c>
      <c r="V1377" s="94">
        <v>2.051034006500451E-3</v>
      </c>
      <c r="W1377" s="94">
        <v>2.875442666643838</v>
      </c>
      <c r="X1377" s="94">
        <v>0</v>
      </c>
      <c r="Y1377" s="94">
        <v>0</v>
      </c>
      <c r="Z1377" s="94">
        <v>0</v>
      </c>
      <c r="AA1377" s="94">
        <v>0</v>
      </c>
      <c r="AB1377" s="94">
        <v>0</v>
      </c>
      <c r="AC1377" s="94">
        <f>_xlfn.XLOOKUP(B1377,'[3]Nur des jours'!$B:$B,'[3]Nur des jours'!$N:$N,"")</f>
        <v>0</v>
      </c>
      <c r="AD1377" s="94">
        <v>0</v>
      </c>
      <c r="AE1377" s="94">
        <v>0</v>
      </c>
      <c r="AF1377" s="94">
        <v>0</v>
      </c>
      <c r="AG1377" s="94">
        <v>0</v>
      </c>
      <c r="AH1377" s="94">
        <v>0</v>
      </c>
      <c r="AI1377" s="49" t="s">
        <v>5559</v>
      </c>
      <c r="AJ1377" s="49"/>
      <c r="AK1377" s="48" t="str" cm="1">
        <f t="array" ref="AK1377">IFERROR(_xlfn.IFS(
AM1377="MPR ISSUE","PDH",
AM1377="BSS Hardware Issue","BSS",
AM1377="Sites strategiques, MLL, Pylone, etc.","ENVTECH",
AM1377="AKTIVCO DEFAUT GE &amp; POWER Cabinet","AKTIVCO",
AM1377="AKTIVCO Coupure ENEO &amp; Baisse de tension","AKTIVCO GRID ONLY",
AM1377="Coupure ENEO &amp; Baisse de tension","IHS GRID ONLY",
AM1377="Defaut GE &amp; POWER Cabinet","IHS",
AM1377="Sharing","Partners",
AM1377="Sites strategiques &amp; DataCenter","SST &amp; DC",
AM1377="Exclu","Exclu",
AM1377="SAT","SAT",
AM1377="SPARE-ISSUE","SPARE-ISSUE",
AM1377="Fiber CAmtel","TRANS_FO_CAMTEL",
AM1377="Fiber AOF","Fiber AOF",
AM1377="Projet OCM (HUAWEI)","TRAVAUX-HUAWEI",
AM1377="Projet OCM (NOKIA)","TRAVAUX-NOKIA",
AM1377="ACCESS-ISSUE","ACCESS-ISSUE",
AM1377="Projet OCM (ZTE, NOKIA, autres projets)","TRAVAUX OCM",
AM1377="No root CAuse","No root cause",
AM1377="ODU HS","PDH",
AM1377="IP &amp; VLAN","PDH",
AM1377="Warehouse HUAWEI","SPARE-ISSUE",
AM1377="SPARE-HS","SPARE-ISSUE",
AM1377="Power Telco","BSS",AM1377="no impacts","no impacts"
),"")</f>
        <v>no impacts</v>
      </c>
      <c r="AL1377" s="48" t="str" cm="1">
        <f t="array" ref="AL1377">IFERROR(_xlfn.IFS(
AM1377="MPR ISSUE","TX ISSUE",
AM1377="BSS Hardware Issue","RAN ISSUE",
AM1377="Sites strategiques, MLL, Pylone, etc.","ENVTECH",
AM1377="AKTIVCO DEFAUT GE &amp; POWER Cabinet","POWER ISSUE",
AM1377="AKTIVCO Coupure ENEO &amp; Baisse de tension","POWER ISSUE",
AM1377="Coupure ENEO &amp; Baisse de tension","POWER ISSUE",
AM1377="Defaut GE &amp; POWER Cabinet","POWER ISSUE",
AM1377="Sharing","POWER ISSUE",
AM1377="Sites strategiques &amp; DataCenter","POWER ISSUE",
AM1377="Exclu","Exclu",
AM1377="SAT","TX ISSUE",
AM1377="SPARE-ISSUE","SPARE-ISSUE",
AM1377="Fiber CAmtel","TX ISSUE",
AM1377="Fiber AOF","TX ISSUE",
AM1377="Projet OCM (HUAWEI)","TRAVAUX-HUAWEI",
AM1377="Projet OCM (NOKIA)","TRAVAUX -NOKIA",
AM1377="ACCESS-ISSUE","ACCESS-ISSUE",
AM1377="Projet OCM (ZTE, NOKIA, autres projets)","TRAVAUX OCM",
AM1377="No root CAuse","No root cause",
AM1377="ODU HS","TX ISSUE",
AM1377="IP &amp; VLAN","TX ISSUE",
AM1377="Warehouse HUAWEI","SPARE-ISSUE",
AM1377="SPARE-HS","SPARE-ISSUE",
AM1377="Power Telco","RAN ISSUE",AM1377="no impacts","no impacts"
),"")</f>
        <v>no impacts</v>
      </c>
      <c r="AM1377" s="67" t="s">
        <v>5605</v>
      </c>
      <c r="AN1377" s="48" t="str" cm="1">
        <f t="array" ref="AN1377">IFERROR(_xlfn.IFS(
AM1377="MPR ISSUE","ACTIVE",
AM1377="BSS Hardware Issue","ACTIVE",
AM1377="Sites strategiques, MLL, Pylone, etc.","PASSIVE",
AM1377="AKTIVCO DEFAUT GE &amp; POWER Cabinet","PASSIVE",
AM1377="AKTIVCO Coupure ENEO &amp; Baisse de tension","PASSIVE",
AM1377="Coupure ENEO &amp; Baisse de tension","PASSIVE",
AM1377="Defaut GE &amp; POWER Cabinet","PASSIVE",
AM1377="Sharing","PASSIVE",
AM1377="Sites strategiques &amp; DataCenter","PASSIVE",
AM1377="Exclu","Exclu",
AM1377="SAT","ACTIVE",
AM1377="SPARE-ISSUE","SPARE-ISSUE",
AM1377="Fiber CAmtel","ACTIVE",
AM1377="Fiber AOF","ACTIVE",
AM1377="Projet OCM (HUAWEI)","PLANNED WORKS",
AM1377="Projet OCM (NOKIA)","PLANNED WORKS",
AM1377="ACCESS-ISSUE","ACCESS-ISSUE",
AM1377="Projet OCM (ZTE, NOKIA, autres projets)","PLANNED WORKS",
AM1377="No root CAuse","No root cause",
AM1377="ODU HS","ACTIVE",
AM1377="IP &amp; VLAN","ACTIVE",
AM1377="Warehouse HUAWEI","SPARE-ISSUE",
AM1377="SPARE-HS","SPARE-ISSUE",
AM1377="Power Telco","ACTIVE", AM1377="no impacts","no impacts"
),"")</f>
        <v>no impacts</v>
      </c>
      <c r="AO1377" s="93" t="s">
        <v>5537</v>
      </c>
      <c r="AP1377" s="101" t="str">
        <f t="shared" si="41"/>
        <v>LIT_548</v>
      </c>
      <c r="AR1377" s="17" t="s">
        <v>5537</v>
      </c>
      <c r="AS1377" s="7" t="s">
        <v>5537</v>
      </c>
      <c r="AT1377" s="6"/>
      <c r="AU1377" s="7"/>
      <c r="AV1377" s="3" t="s">
        <v>5537</v>
      </c>
      <c r="AW1377" s="18" t="s">
        <v>5537</v>
      </c>
      <c r="AX1377" s="18" t="s">
        <v>5537</v>
      </c>
      <c r="AY1377" s="18" t="s">
        <v>5537</v>
      </c>
      <c r="AZ1377" s="18" t="s">
        <v>5537</v>
      </c>
      <c r="BA1377" s="18" t="s">
        <v>5537</v>
      </c>
      <c r="BB1377" s="18" t="s">
        <v>5537</v>
      </c>
      <c r="BC1377" s="18" t="s">
        <v>5537</v>
      </c>
      <c r="BD1377" s="18" t="s">
        <v>5537</v>
      </c>
      <c r="BE1377" s="18" t="s">
        <v>5537</v>
      </c>
      <c r="BF1377" s="18" t="s">
        <v>5537</v>
      </c>
      <c r="BG1377" s="18" t="s">
        <v>5537</v>
      </c>
      <c r="BH1377" s="18" t="s">
        <v>5537</v>
      </c>
      <c r="BI1377" s="9" t="s">
        <v>5537</v>
      </c>
      <c r="BJ1377" s="14"/>
      <c r="BK1377" s="14" t="s">
        <v>5537</v>
      </c>
      <c r="BL1377" s="14" t="str">
        <f>_xlfn.XLOOKUP(B1377,'[4]cell downs 18042026 17h'!$B:$B,'[4]cell downs 18042026 17h'!$B:$B,"")</f>
        <v/>
      </c>
      <c r="BM1377" s="14" t="str">
        <f>_xlfn.XLOOKUP(B1377,'[5]Cells Huawei 19042026 15h'!$B:$B,'[5]Cells Huawei 19042026 15h'!$B:$B,"")</f>
        <v/>
      </c>
      <c r="BN1377" s="9" t="str">
        <f>_xlfn.XLOOKUP(B1377,'[6]cells down 19042026 9H40'!$B:$B,'[6]cells down 19042026 9H40'!$B:$B,"")</f>
        <v/>
      </c>
      <c r="BO1377" s="9" t="s">
        <v>5537</v>
      </c>
      <c r="BP1377" s="9" t="s">
        <v>594</v>
      </c>
      <c r="BQ1377" s="115"/>
    </row>
    <row r="1378" spans="1:69" s="9" customFormat="1" x14ac:dyDescent="0.3">
      <c r="A1378" s="1" t="s">
        <v>3185</v>
      </c>
      <c r="B1378" s="8" t="s">
        <v>3186</v>
      </c>
      <c r="C1378" s="3" t="str">
        <f>_xlfn.XLOOKUP(B1378,'[1]daily break down'!$D:$D,'[1]daily break down'!$E:$E,"")</f>
        <v>LITTORAL</v>
      </c>
      <c r="D1378" s="1" t="s">
        <v>11</v>
      </c>
      <c r="E1378" s="1" t="s">
        <v>12</v>
      </c>
      <c r="F1378" s="3" t="s">
        <v>31</v>
      </c>
      <c r="G1378" s="1" t="s">
        <v>484</v>
      </c>
      <c r="H1378" s="34" t="str">
        <f>_xlfn.XLOOKUP(B1378,[2]CALCULATION!$B:$B,[2]CALCULATION!$H:$H,"")</f>
        <v>ZTE</v>
      </c>
      <c r="I1378" s="28">
        <v>0</v>
      </c>
      <c r="J1378" s="28">
        <v>0</v>
      </c>
      <c r="K1378" s="28">
        <v>0</v>
      </c>
      <c r="L1378" s="28">
        <v>0</v>
      </c>
      <c r="M1378" s="28">
        <v>0</v>
      </c>
      <c r="N1378" s="28">
        <v>0.89715794459996578</v>
      </c>
      <c r="O1378" s="28">
        <v>1.0080207914208992</v>
      </c>
      <c r="P1378" s="28">
        <v>1.8178046873439433</v>
      </c>
      <c r="Q1378" s="28">
        <v>0</v>
      </c>
      <c r="R1378" s="28">
        <v>0</v>
      </c>
      <c r="S1378" s="94">
        <v>0</v>
      </c>
      <c r="T1378" s="94">
        <f>_xlfn.XLOOKUP(B1378,'[3]Nur des jours'!$B:$B,'[3]Nur des jours'!$U:$U,"")</f>
        <v>1.1816274437624303</v>
      </c>
      <c r="U1378" s="94">
        <v>1.1446553264104691</v>
      </c>
      <c r="V1378" s="94">
        <v>10.453121566747425</v>
      </c>
      <c r="W1378" s="94">
        <v>2.7107178833043681</v>
      </c>
      <c r="X1378" s="94">
        <v>0</v>
      </c>
      <c r="Y1378" s="94">
        <v>0</v>
      </c>
      <c r="Z1378" s="94">
        <v>0</v>
      </c>
      <c r="AA1378" s="94">
        <v>0</v>
      </c>
      <c r="AB1378" s="94">
        <v>0</v>
      </c>
      <c r="AC1378" s="94">
        <f>_xlfn.XLOOKUP(B1378,'[3]Nur des jours'!$B:$B,'[3]Nur des jours'!$N:$N,"")</f>
        <v>0</v>
      </c>
      <c r="AD1378" s="94">
        <v>0</v>
      </c>
      <c r="AE1378" s="94">
        <v>0</v>
      </c>
      <c r="AF1378" s="94">
        <v>0</v>
      </c>
      <c r="AG1378" s="94">
        <v>0</v>
      </c>
      <c r="AH1378" s="94">
        <v>0</v>
      </c>
      <c r="AI1378" s="49" t="s">
        <v>5559</v>
      </c>
      <c r="AJ1378" s="49"/>
      <c r="AK1378" s="48" t="str" cm="1">
        <f t="array" ref="AK1378">IFERROR(_xlfn.IFS(
AM1378="MPR ISSUE","PDH",
AM1378="BSS Hardware Issue","BSS",
AM1378="Sites strategiques, MLL, Pylone, etc.","ENVTECH",
AM1378="AKTIVCO DEFAUT GE &amp; POWER Cabinet","AKTIVCO",
AM1378="AKTIVCO Coupure ENEO &amp; Baisse de tension","AKTIVCO GRID ONLY",
AM1378="Coupure ENEO &amp; Baisse de tension","IHS GRID ONLY",
AM1378="Defaut GE &amp; POWER Cabinet","IHS",
AM1378="Sharing","Partners",
AM1378="Sites strategiques &amp; DataCenter","SST &amp; DC",
AM1378="Exclu","Exclu",
AM1378="SAT","SAT",
AM1378="SPARE-ISSUE","SPARE-ISSUE",
AM1378="Fiber CAmtel","TRANS_FO_CAMTEL",
AM1378="Fiber AOF","Fiber AOF",
AM1378="Projet OCM (HUAWEI)","TRAVAUX-HUAWEI",
AM1378="Projet OCM (NOKIA)","TRAVAUX-NOKIA",
AM1378="ACCESS-ISSUE","ACCESS-ISSUE",
AM1378="Projet OCM (ZTE, NOKIA, autres projets)","TRAVAUX OCM",
AM1378="No root CAuse","No root cause",
AM1378="ODU HS","PDH",
AM1378="IP &amp; VLAN","PDH",
AM1378="Warehouse HUAWEI","SPARE-ISSUE",
AM1378="SPARE-HS","SPARE-ISSUE",
AM1378="Power Telco","BSS",AM1378="no impacts","no impacts"
),"")</f>
        <v>no impacts</v>
      </c>
      <c r="AL1378" s="48" t="str" cm="1">
        <f t="array" ref="AL1378">IFERROR(_xlfn.IFS(
AM1378="MPR ISSUE","TX ISSUE",
AM1378="BSS Hardware Issue","RAN ISSUE",
AM1378="Sites strategiques, MLL, Pylone, etc.","ENVTECH",
AM1378="AKTIVCO DEFAUT GE &amp; POWER Cabinet","POWER ISSUE",
AM1378="AKTIVCO Coupure ENEO &amp; Baisse de tension","POWER ISSUE",
AM1378="Coupure ENEO &amp; Baisse de tension","POWER ISSUE",
AM1378="Defaut GE &amp; POWER Cabinet","POWER ISSUE",
AM1378="Sharing","POWER ISSUE",
AM1378="Sites strategiques &amp; DataCenter","POWER ISSUE",
AM1378="Exclu","Exclu",
AM1378="SAT","TX ISSUE",
AM1378="SPARE-ISSUE","SPARE-ISSUE",
AM1378="Fiber CAmtel","TX ISSUE",
AM1378="Fiber AOF","TX ISSUE",
AM1378="Projet OCM (HUAWEI)","TRAVAUX-HUAWEI",
AM1378="Projet OCM (NOKIA)","TRAVAUX -NOKIA",
AM1378="ACCESS-ISSUE","ACCESS-ISSUE",
AM1378="Projet OCM (ZTE, NOKIA, autres projets)","TRAVAUX OCM",
AM1378="No root CAuse","No root cause",
AM1378="ODU HS","TX ISSUE",
AM1378="IP &amp; VLAN","TX ISSUE",
AM1378="Warehouse HUAWEI","SPARE-ISSUE",
AM1378="SPARE-HS","SPARE-ISSUE",
AM1378="Power Telco","RAN ISSUE",AM1378="no impacts","no impacts"
),"")</f>
        <v>no impacts</v>
      </c>
      <c r="AM1378" s="67" t="s">
        <v>5605</v>
      </c>
      <c r="AN1378" s="48" t="str" cm="1">
        <f t="array" ref="AN1378">IFERROR(_xlfn.IFS(
AM1378="MPR ISSUE","ACTIVE",
AM1378="BSS Hardware Issue","ACTIVE",
AM1378="Sites strategiques, MLL, Pylone, etc.","PASSIVE",
AM1378="AKTIVCO DEFAUT GE &amp; POWER Cabinet","PASSIVE",
AM1378="AKTIVCO Coupure ENEO &amp; Baisse de tension","PASSIVE",
AM1378="Coupure ENEO &amp; Baisse de tension","PASSIVE",
AM1378="Defaut GE &amp; POWER Cabinet","PASSIVE",
AM1378="Sharing","PASSIVE",
AM1378="Sites strategiques &amp; DataCenter","PASSIVE",
AM1378="Exclu","Exclu",
AM1378="SAT","ACTIVE",
AM1378="SPARE-ISSUE","SPARE-ISSUE",
AM1378="Fiber CAmtel","ACTIVE",
AM1378="Fiber AOF","ACTIVE",
AM1378="Projet OCM (HUAWEI)","PLANNED WORKS",
AM1378="Projet OCM (NOKIA)","PLANNED WORKS",
AM1378="ACCESS-ISSUE","ACCESS-ISSUE",
AM1378="Projet OCM (ZTE, NOKIA, autres projets)","PLANNED WORKS",
AM1378="No root CAuse","No root cause",
AM1378="ODU HS","ACTIVE",
AM1378="IP &amp; VLAN","ACTIVE",
AM1378="Warehouse HUAWEI","SPARE-ISSUE",
AM1378="SPARE-HS","SPARE-ISSUE",
AM1378="Power Telco","ACTIVE", AM1378="no impacts","no impacts"
),"")</f>
        <v>no impacts</v>
      </c>
      <c r="AO1378" s="93" t="s">
        <v>5537</v>
      </c>
      <c r="AP1378" s="101" t="str">
        <f t="shared" si="41"/>
        <v>LIT_321</v>
      </c>
      <c r="AR1378" s="17" t="s">
        <v>5537</v>
      </c>
      <c r="AS1378" s="7" t="s">
        <v>5537</v>
      </c>
      <c r="AT1378" s="6"/>
      <c r="AU1378" s="7"/>
      <c r="AV1378" s="3" t="s">
        <v>5537</v>
      </c>
      <c r="AW1378" s="18" t="s">
        <v>5537</v>
      </c>
      <c r="AX1378" s="18" t="s">
        <v>5537</v>
      </c>
      <c r="AY1378" s="18" t="s">
        <v>5537</v>
      </c>
      <c r="AZ1378" s="18" t="s">
        <v>5537</v>
      </c>
      <c r="BA1378" s="18" t="s">
        <v>5537</v>
      </c>
      <c r="BB1378" s="18" t="s">
        <v>5537</v>
      </c>
      <c r="BC1378" s="18" t="s">
        <v>5537</v>
      </c>
      <c r="BD1378" s="18" t="s">
        <v>5537</v>
      </c>
      <c r="BE1378" s="18" t="s">
        <v>5537</v>
      </c>
      <c r="BF1378" s="18" t="s">
        <v>5537</v>
      </c>
      <c r="BG1378" s="18" t="s">
        <v>5537</v>
      </c>
      <c r="BH1378" s="18" t="s">
        <v>5537</v>
      </c>
      <c r="BI1378" s="9" t="s">
        <v>5537</v>
      </c>
      <c r="BJ1378" s="14"/>
      <c r="BK1378" s="14" t="s">
        <v>5537</v>
      </c>
      <c r="BL1378" s="14" t="str">
        <f>_xlfn.XLOOKUP(B1378,'[4]cell downs 18042026 17h'!$B:$B,'[4]cell downs 18042026 17h'!$B:$B,"")</f>
        <v/>
      </c>
      <c r="BM1378" s="14" t="str">
        <f>_xlfn.XLOOKUP(B1378,'[5]Cells Huawei 19042026 15h'!$B:$B,'[5]Cells Huawei 19042026 15h'!$B:$B,"")</f>
        <v/>
      </c>
      <c r="BN1378" s="9" t="str">
        <f>_xlfn.XLOOKUP(B1378,'[6]cells down 19042026 9H40'!$B:$B,'[6]cells down 19042026 9H40'!$B:$B,"")</f>
        <v/>
      </c>
      <c r="BO1378" s="9" t="s">
        <v>3186</v>
      </c>
      <c r="BP1378" s="9" t="s">
        <v>5537</v>
      </c>
      <c r="BQ1378" s="115"/>
    </row>
    <row r="1379" spans="1:69" s="9" customFormat="1" x14ac:dyDescent="0.3">
      <c r="A1379" s="1" t="s">
        <v>5173</v>
      </c>
      <c r="B1379" s="8" t="s">
        <v>5174</v>
      </c>
      <c r="C1379" s="3" t="str">
        <f>_xlfn.XLOOKUP(B1379,'[1]daily break down'!$D:$D,'[1]daily break down'!$E:$E,"")</f>
        <v>OUEST</v>
      </c>
      <c r="D1379" s="1" t="s">
        <v>11</v>
      </c>
      <c r="E1379" s="1" t="s">
        <v>12</v>
      </c>
      <c r="F1379" s="3" t="s">
        <v>102</v>
      </c>
      <c r="G1379" s="1" t="s">
        <v>4466</v>
      </c>
      <c r="H1379" s="32" t="str">
        <f>_xlfn.XLOOKUP(B1379,[2]CALCULATION!$B:$B,[2]CALCULATION!$H:$H,"")</f>
        <v>HUAWEI</v>
      </c>
      <c r="I1379" s="28">
        <v>0</v>
      </c>
      <c r="J1379" s="28">
        <v>0</v>
      </c>
      <c r="K1379" s="28">
        <v>0</v>
      </c>
      <c r="L1379" s="28">
        <v>0</v>
      </c>
      <c r="M1379" s="28">
        <v>0</v>
      </c>
      <c r="N1379" s="28">
        <v>0</v>
      </c>
      <c r="O1379" s="28">
        <v>0</v>
      </c>
      <c r="P1379" s="28">
        <v>0</v>
      </c>
      <c r="Q1379" s="28">
        <v>0</v>
      </c>
      <c r="R1379" s="28">
        <v>0</v>
      </c>
      <c r="S1379" s="94">
        <v>0</v>
      </c>
      <c r="T1379" s="94">
        <f>_xlfn.XLOOKUP(B1379,'[3]Nur des jours'!$B:$B,'[3]Nur des jours'!$U:$U,"")</f>
        <v>0</v>
      </c>
      <c r="U1379" s="94">
        <v>0</v>
      </c>
      <c r="V1379" s="94">
        <v>0</v>
      </c>
      <c r="W1379" s="94">
        <v>2.5522353773759896</v>
      </c>
      <c r="X1379" s="94">
        <v>0</v>
      </c>
      <c r="Y1379" s="94">
        <v>0</v>
      </c>
      <c r="Z1379" s="94">
        <v>0</v>
      </c>
      <c r="AA1379" s="94">
        <v>0</v>
      </c>
      <c r="AB1379" s="94">
        <v>0</v>
      </c>
      <c r="AC1379" s="94">
        <f>_xlfn.XLOOKUP(B1379,'[3]Nur des jours'!$B:$B,'[3]Nur des jours'!$N:$N,"")</f>
        <v>0</v>
      </c>
      <c r="AD1379" s="94">
        <v>0</v>
      </c>
      <c r="AE1379" s="94">
        <v>0</v>
      </c>
      <c r="AF1379" s="94">
        <v>0</v>
      </c>
      <c r="AG1379" s="94">
        <v>0</v>
      </c>
      <c r="AH1379" s="94">
        <v>0</v>
      </c>
      <c r="AI1379" s="49" t="s">
        <v>5559</v>
      </c>
      <c r="AJ1379" s="49"/>
      <c r="AK1379" s="48" t="str" cm="1">
        <f t="array" ref="AK1379">IFERROR(_xlfn.IFS(
AM1379="MPR ISSUE","PDH",
AM1379="BSS Hardware Issue","BSS",
AM1379="Sites strategiques, MLL, Pylone, etc.","ENVTECH",
AM1379="AKTIVCO DEFAUT GE &amp; POWER Cabinet","AKTIVCO",
AM1379="AKTIVCO Coupure ENEO &amp; Baisse de tension","AKTIVCO GRID ONLY",
AM1379="Coupure ENEO &amp; Baisse de tension","IHS GRID ONLY",
AM1379="Defaut GE &amp; POWER Cabinet","IHS",
AM1379="Sharing","Partners",
AM1379="Sites strategiques &amp; DataCenter","SST &amp; DC",
AM1379="Exclu","Exclu",
AM1379="SAT","SAT",
AM1379="SPARE-ISSUE","SPARE-ISSUE",
AM1379="Fiber CAmtel","TRANS_FO_CAMTEL",
AM1379="Fiber AOF","Fiber AOF",
AM1379="Projet OCM (HUAWEI)","TRAVAUX-HUAWEI",
AM1379="Projet OCM (NOKIA)","TRAVAUX-NOKIA",
AM1379="ACCESS-ISSUE","ACCESS-ISSUE",
AM1379="Projet OCM (ZTE, NOKIA, autres projets)","TRAVAUX OCM",
AM1379="No root CAuse","No root cause",
AM1379="ODU HS","PDH",
AM1379="IP &amp; VLAN","PDH",
AM1379="Warehouse HUAWEI","SPARE-ISSUE",
AM1379="SPARE-HS","SPARE-ISSUE",
AM1379="Power Telco","BSS",AM1379="no impacts","no impacts"
),"")</f>
        <v>no impacts</v>
      </c>
      <c r="AL1379" s="48" t="str" cm="1">
        <f t="array" ref="AL1379">IFERROR(_xlfn.IFS(
AM1379="MPR ISSUE","TX ISSUE",
AM1379="BSS Hardware Issue","RAN ISSUE",
AM1379="Sites strategiques, MLL, Pylone, etc.","ENVTECH",
AM1379="AKTIVCO DEFAUT GE &amp; POWER Cabinet","POWER ISSUE",
AM1379="AKTIVCO Coupure ENEO &amp; Baisse de tension","POWER ISSUE",
AM1379="Coupure ENEO &amp; Baisse de tension","POWER ISSUE",
AM1379="Defaut GE &amp; POWER Cabinet","POWER ISSUE",
AM1379="Sharing","POWER ISSUE",
AM1379="Sites strategiques &amp; DataCenter","POWER ISSUE",
AM1379="Exclu","Exclu",
AM1379="SAT","TX ISSUE",
AM1379="SPARE-ISSUE","SPARE-ISSUE",
AM1379="Fiber CAmtel","TX ISSUE",
AM1379="Fiber AOF","TX ISSUE",
AM1379="Projet OCM (HUAWEI)","TRAVAUX-HUAWEI",
AM1379="Projet OCM (NOKIA)","TRAVAUX -NOKIA",
AM1379="ACCESS-ISSUE","ACCESS-ISSUE",
AM1379="Projet OCM (ZTE, NOKIA, autres projets)","TRAVAUX OCM",
AM1379="No root CAuse","No root cause",
AM1379="ODU HS","TX ISSUE",
AM1379="IP &amp; VLAN","TX ISSUE",
AM1379="Warehouse HUAWEI","SPARE-ISSUE",
AM1379="SPARE-HS","SPARE-ISSUE",
AM1379="Power Telco","RAN ISSUE",AM1379="no impacts","no impacts"
),"")</f>
        <v>no impacts</v>
      </c>
      <c r="AM1379" s="67" t="s">
        <v>5605</v>
      </c>
      <c r="AN1379" s="48" t="str" cm="1">
        <f t="array" ref="AN1379">IFERROR(_xlfn.IFS(
AM1379="MPR ISSUE","ACTIVE",
AM1379="BSS Hardware Issue","ACTIVE",
AM1379="Sites strategiques, MLL, Pylone, etc.","PASSIVE",
AM1379="AKTIVCO DEFAUT GE &amp; POWER Cabinet","PASSIVE",
AM1379="AKTIVCO Coupure ENEO &amp; Baisse de tension","PASSIVE",
AM1379="Coupure ENEO &amp; Baisse de tension","PASSIVE",
AM1379="Defaut GE &amp; POWER Cabinet","PASSIVE",
AM1379="Sharing","PASSIVE",
AM1379="Sites strategiques &amp; DataCenter","PASSIVE",
AM1379="Exclu","Exclu",
AM1379="SAT","ACTIVE",
AM1379="SPARE-ISSUE","SPARE-ISSUE",
AM1379="Fiber CAmtel","ACTIVE",
AM1379="Fiber AOF","ACTIVE",
AM1379="Projet OCM (HUAWEI)","PLANNED WORKS",
AM1379="Projet OCM (NOKIA)","PLANNED WORKS",
AM1379="ACCESS-ISSUE","ACCESS-ISSUE",
AM1379="Projet OCM (ZTE, NOKIA, autres projets)","PLANNED WORKS",
AM1379="No root CAuse","No root cause",
AM1379="ODU HS","ACTIVE",
AM1379="IP &amp; VLAN","ACTIVE",
AM1379="Warehouse HUAWEI","SPARE-ISSUE",
AM1379="SPARE-HS","SPARE-ISSUE",
AM1379="Power Telco","ACTIVE", AM1379="no impacts","no impacts"
),"")</f>
        <v>no impacts</v>
      </c>
      <c r="AO1379" s="93" t="s">
        <v>5537</v>
      </c>
      <c r="AP1379" s="101" t="str">
        <f t="shared" si="41"/>
        <v>OST_151</v>
      </c>
      <c r="AR1379" s="17" t="s">
        <v>5537</v>
      </c>
      <c r="AS1379" s="7" t="s">
        <v>5537</v>
      </c>
      <c r="AT1379" s="6"/>
      <c r="AU1379" s="7"/>
      <c r="AV1379" s="3" t="s">
        <v>5537</v>
      </c>
      <c r="AW1379" s="18" t="s">
        <v>5537</v>
      </c>
      <c r="AX1379" s="18" t="s">
        <v>5537</v>
      </c>
      <c r="AY1379" s="18" t="s">
        <v>5537</v>
      </c>
      <c r="AZ1379" s="18" t="s">
        <v>5537</v>
      </c>
      <c r="BA1379" s="18" t="s">
        <v>5537</v>
      </c>
      <c r="BB1379" s="18" t="s">
        <v>5537</v>
      </c>
      <c r="BC1379" s="18" t="s">
        <v>5537</v>
      </c>
      <c r="BD1379" s="18" t="s">
        <v>5537</v>
      </c>
      <c r="BE1379" s="18" t="s">
        <v>5537</v>
      </c>
      <c r="BF1379" s="18" t="s">
        <v>5537</v>
      </c>
      <c r="BG1379" s="18" t="s">
        <v>5537</v>
      </c>
      <c r="BH1379" s="18" t="s">
        <v>5537</v>
      </c>
      <c r="BI1379" s="9" t="s">
        <v>5537</v>
      </c>
      <c r="BJ1379" s="14"/>
      <c r="BK1379" s="14" t="s">
        <v>5537</v>
      </c>
      <c r="BL1379" s="14" t="str">
        <f>_xlfn.XLOOKUP(B1379,'[4]cell downs 18042026 17h'!$B:$B,'[4]cell downs 18042026 17h'!$B:$B,"")</f>
        <v/>
      </c>
      <c r="BM1379" s="14" t="str">
        <f>_xlfn.XLOOKUP(B1379,'[5]Cells Huawei 19042026 15h'!$B:$B,'[5]Cells Huawei 19042026 15h'!$B:$B,"")</f>
        <v/>
      </c>
      <c r="BN1379" s="9" t="str">
        <f>_xlfn.XLOOKUP(B1379,'[6]cells down 19042026 9H40'!$B:$B,'[6]cells down 19042026 9H40'!$B:$B,"")</f>
        <v/>
      </c>
      <c r="BO1379" s="9" t="s">
        <v>5174</v>
      </c>
      <c r="BP1379" s="9" t="s">
        <v>5537</v>
      </c>
      <c r="BQ1379" s="115"/>
    </row>
    <row r="1380" spans="1:69" s="9" customFormat="1" x14ac:dyDescent="0.3">
      <c r="A1380" s="1" t="s">
        <v>1123</v>
      </c>
      <c r="B1380" s="8" t="s">
        <v>1124</v>
      </c>
      <c r="C1380" s="3" t="str">
        <f>_xlfn.XLOOKUP(B1380,'[1]daily break down'!$D:$D,'[1]daily break down'!$E:$E,"")</f>
        <v>SUD-OUEST</v>
      </c>
      <c r="D1380" s="1" t="s">
        <v>357</v>
      </c>
      <c r="E1380" s="1" t="s">
        <v>563</v>
      </c>
      <c r="F1380" s="3" t="s">
        <v>13</v>
      </c>
      <c r="G1380" s="1" t="s">
        <v>78</v>
      </c>
      <c r="H1380" s="33" t="str">
        <f>_xlfn.XLOOKUP(B1380,[2]CALCULATION!$B:$B,[2]CALCULATION!$H:$H,"")</f>
        <v>NOKIA</v>
      </c>
      <c r="I1380" s="28">
        <v>0</v>
      </c>
      <c r="J1380" s="28">
        <v>0</v>
      </c>
      <c r="K1380" s="28">
        <v>0</v>
      </c>
      <c r="L1380" s="28">
        <v>0</v>
      </c>
      <c r="M1380" s="28">
        <v>18.542069805607813</v>
      </c>
      <c r="N1380" s="28">
        <v>18.542178018836168</v>
      </c>
      <c r="O1380" s="28">
        <v>18.542069805607813</v>
      </c>
      <c r="P1380" s="28">
        <v>18.542232125450344</v>
      </c>
      <c r="Q1380" s="28">
        <v>18.542069805607813</v>
      </c>
      <c r="R1380" s="28">
        <v>18.542178018836168</v>
      </c>
      <c r="S1380" s="94">
        <v>13.304771466270058</v>
      </c>
      <c r="T1380" s="94">
        <f>_xlfn.XLOOKUP(B1380,'[3]Nur des jours'!$B:$B,'[3]Nur des jours'!$U:$U,"")</f>
        <v>2.2600254542237748</v>
      </c>
      <c r="U1380" s="94">
        <v>12.850081021405529</v>
      </c>
      <c r="V1380" s="94">
        <v>3.6650372539115894</v>
      </c>
      <c r="W1380" s="94">
        <v>2.2600254542237748</v>
      </c>
      <c r="X1380" s="94">
        <v>0</v>
      </c>
      <c r="Y1380" s="94">
        <v>0</v>
      </c>
      <c r="Z1380" s="94">
        <v>0</v>
      </c>
      <c r="AA1380" s="94">
        <v>0</v>
      </c>
      <c r="AB1380" s="94">
        <v>0</v>
      </c>
      <c r="AC1380" s="94">
        <f>_xlfn.XLOOKUP(B1380,'[3]Nur des jours'!$B:$B,'[3]Nur des jours'!$N:$N,"")</f>
        <v>0</v>
      </c>
      <c r="AD1380" s="94">
        <v>0</v>
      </c>
      <c r="AE1380" s="94">
        <v>0</v>
      </c>
      <c r="AF1380" s="94">
        <v>0</v>
      </c>
      <c r="AG1380" s="94">
        <v>0</v>
      </c>
      <c r="AH1380" s="94">
        <v>0</v>
      </c>
      <c r="AI1380" s="49" t="s">
        <v>6659</v>
      </c>
      <c r="AJ1380" s="49"/>
      <c r="AK1380" s="48" t="str" cm="1">
        <f t="array" ref="AK1380">IFERROR(_xlfn.IFS(
AM1380="MPR ISSUE","PDH",
AM1380="BSS Hardware Issue","BSS",
AM1380="Sites strategiques, MLL, Pylone, etc.","ENVTECH",
AM1380="AKTIVCO DEFAUT GE &amp; POWER Cabinet","AKTIVCO",
AM1380="AKTIVCO Coupure ENEO &amp; Baisse de tension","AKTIVCO GRID ONLY",
AM1380="Coupure ENEO &amp; Baisse de tension","IHS GRID ONLY",
AM1380="Defaut GE &amp; POWER Cabinet","IHS",
AM1380="Sharing","Partners",
AM1380="Sites strategiques &amp; DataCenter","SST &amp; DC",
AM1380="Exclu","Exclu",
AM1380="SAT","SAT",
AM1380="SPARE-ISSUE","SPARE-ISSUE",
AM1380="Fiber CAmtel","TRANS_FO_CAMTEL",
AM1380="Fiber AOF","Fiber AOF",
AM1380="Projet OCM (HUAWEI)","TRAVAUX-HUAWEI",
AM1380="Projet OCM (NOKIA)","TRAVAUX-NOKIA",
AM1380="ACCESS-ISSUE","ACCESS-ISSUE",
AM1380="Projet OCM (ZTE, NOKIA, autres projets)","TRAVAUX OCM",
AM1380="No root CAuse","No root cause",
AM1380="ODU HS","PDH",
AM1380="IP &amp; VLAN","PDH",
AM1380="Warehouse HUAWEI","SPARE-ISSUE",
AM1380="SPARE-HS","SPARE-ISSUE",
AM1380="Power Telco","BSS",AM1380="no impacts","no impacts"
),"")</f>
        <v>PDH</v>
      </c>
      <c r="AL1380" s="48" t="str" cm="1">
        <f t="array" ref="AL1380">IFERROR(_xlfn.IFS(
AM1380="MPR ISSUE","TX ISSUE",
AM1380="BSS Hardware Issue","RAN ISSUE",
AM1380="Sites strategiques, MLL, Pylone, etc.","ENVTECH",
AM1380="AKTIVCO DEFAUT GE &amp; POWER Cabinet","POWER ISSUE",
AM1380="AKTIVCO Coupure ENEO &amp; Baisse de tension","POWER ISSUE",
AM1380="Coupure ENEO &amp; Baisse de tension","POWER ISSUE",
AM1380="Defaut GE &amp; POWER Cabinet","POWER ISSUE",
AM1380="Sharing","POWER ISSUE",
AM1380="Sites strategiques &amp; DataCenter","POWER ISSUE",
AM1380="Exclu","Exclu",
AM1380="SAT","TX ISSUE",
AM1380="SPARE-ISSUE","SPARE-ISSUE",
AM1380="Fiber CAmtel","TX ISSUE",
AM1380="Fiber AOF","TX ISSUE",
AM1380="Projet OCM (HUAWEI)","TRAVAUX-HUAWEI",
AM1380="Projet OCM (NOKIA)","TRAVAUX -NOKIA",
AM1380="ACCESS-ISSUE","ACCESS-ISSUE",
AM1380="Projet OCM (ZTE, NOKIA, autres projets)","TRAVAUX OCM",
AM1380="No root CAuse","No root cause",
AM1380="ODU HS","TX ISSUE",
AM1380="IP &amp; VLAN","TX ISSUE",
AM1380="Warehouse HUAWEI","SPARE-ISSUE",
AM1380="SPARE-HS","SPARE-ISSUE",
AM1380="Power Telco","RAN ISSUE",AM1380="no impacts","no impacts"
),"")</f>
        <v>TX ISSUE</v>
      </c>
      <c r="AM1380" s="67" t="s">
        <v>6537</v>
      </c>
      <c r="AN1380" s="48" t="str" cm="1">
        <f t="array" ref="AN1380">IFERROR(_xlfn.IFS(
AM1380="MPR ISSUE","ACTIVE",
AM1380="BSS Hardware Issue","ACTIVE",
AM1380="Sites strategiques, MLL, Pylone, etc.","PASSIVE",
AM1380="AKTIVCO DEFAUT GE &amp; POWER Cabinet","PASSIVE",
AM1380="AKTIVCO Coupure ENEO &amp; Baisse de tension","PASSIVE",
AM1380="Coupure ENEO &amp; Baisse de tension","PASSIVE",
AM1380="Defaut GE &amp; POWER Cabinet","PASSIVE",
AM1380="Sharing","PASSIVE",
AM1380="Sites strategiques &amp; DataCenter","PASSIVE",
AM1380="Exclu","Exclu",
AM1380="SAT","ACTIVE",
AM1380="SPARE-ISSUE","SPARE-ISSUE",
AM1380="Fiber CAmtel","ACTIVE",
AM1380="Fiber AOF","ACTIVE",
AM1380="Projet OCM (HUAWEI)","PLANNED WORKS",
AM1380="Projet OCM (NOKIA)","PLANNED WORKS",
AM1380="ACCESS-ISSUE","ACCESS-ISSUE",
AM1380="Projet OCM (ZTE, NOKIA, autres projets)","PLANNED WORKS",
AM1380="No root CAuse","No root cause",
AM1380="ODU HS","ACTIVE",
AM1380="IP &amp; VLAN","ACTIVE",
AM1380="Warehouse HUAWEI","SPARE-ISSUE",
AM1380="SPARE-HS","SPARE-ISSUE",
AM1380="Power Telco","ACTIVE", AM1380="no impacts","no impacts"
),"")</f>
        <v>ACTIVE</v>
      </c>
      <c r="AO1380" s="93" t="s">
        <v>6580</v>
      </c>
      <c r="AP1380" s="101" t="str">
        <f>IFERROR(MID(AQ1380, SEARCH("CTR_", AQ1380), 7), IFERROR(MID(AQ1380, SEARCH("SUO_", AQ1380), 7), IFERROR(MID(AQ1380, SEARCH("SUD_", AQ1380), 7), IFERROR(MID(AQ1380, SEARCH("NRO_", AQ1380), 7), IFERROR(MID(AQ1380, SEARCH("ADM_", AQ1380), 7), IFERROR(MID(AQ1380, SEARCH("NRD_", AQ1380), 7), IFERROR(MID(AQ1380, SEARCH("EXN_", AQ1380), 7), IFERROR(MID(AQ1380, SEARCH("LIT_", AQ1380), 7), IFERROR(MID(AQ1380, SEARCH("EST_", AQ1380), 7), MID(AQ1380, SEARCH("OST_",AQ1380), 7))))))))))</f>
        <v>SUO_017</v>
      </c>
      <c r="AQ1380" s="9" t="s">
        <v>6567</v>
      </c>
      <c r="AR1380" s="17" t="s">
        <v>5537</v>
      </c>
      <c r="AS1380" s="7" t="s">
        <v>5537</v>
      </c>
      <c r="AT1380" s="6"/>
      <c r="AU1380" s="7"/>
      <c r="AV1380" s="3" t="s">
        <v>5537</v>
      </c>
      <c r="AW1380" s="18" t="s">
        <v>5537</v>
      </c>
      <c r="AX1380" s="18" t="s">
        <v>5537</v>
      </c>
      <c r="AY1380" s="18" t="s">
        <v>5537</v>
      </c>
      <c r="AZ1380" s="18" t="s">
        <v>5537</v>
      </c>
      <c r="BA1380" s="18" t="s">
        <v>5537</v>
      </c>
      <c r="BB1380" s="18" t="s">
        <v>5537</v>
      </c>
      <c r="BC1380" s="18" t="s">
        <v>5537</v>
      </c>
      <c r="BD1380" s="18" t="s">
        <v>5537</v>
      </c>
      <c r="BE1380" s="18" t="s">
        <v>5537</v>
      </c>
      <c r="BF1380" s="18" t="s">
        <v>5537</v>
      </c>
      <c r="BG1380" s="18" t="s">
        <v>5537</v>
      </c>
      <c r="BH1380" s="18" t="s">
        <v>5942</v>
      </c>
      <c r="BI1380" s="9" t="s">
        <v>5537</v>
      </c>
      <c r="BJ1380" s="14"/>
      <c r="BK1380" s="14" t="s">
        <v>5537</v>
      </c>
      <c r="BL1380" s="14" t="str">
        <f>_xlfn.XLOOKUP(B1380,'[4]cell downs 18042026 17h'!$B:$B,'[4]cell downs 18042026 17h'!$B:$B,"")</f>
        <v/>
      </c>
      <c r="BM1380" s="14" t="str">
        <f>_xlfn.XLOOKUP(B1380,'[5]Cells Huawei 19042026 15h'!$B:$B,'[5]Cells Huawei 19042026 15h'!$B:$B,"")</f>
        <v/>
      </c>
      <c r="BN1380" s="9" t="str">
        <f>_xlfn.XLOOKUP(B1380,'[6]cells down 19042026 9H40'!$B:$B,'[6]cells down 19042026 9H40'!$B:$B,"")</f>
        <v/>
      </c>
      <c r="BO1380" s="9" t="s">
        <v>5537</v>
      </c>
      <c r="BP1380" s="9" t="s">
        <v>12</v>
      </c>
      <c r="BQ1380" s="115"/>
    </row>
    <row r="1381" spans="1:69" s="9" customFormat="1" x14ac:dyDescent="0.3">
      <c r="A1381" s="1" t="s">
        <v>771</v>
      </c>
      <c r="B1381" s="8" t="s">
        <v>772</v>
      </c>
      <c r="C1381" s="3" t="str">
        <f>_xlfn.XLOOKUP(B1381,'[1]daily break down'!$D:$D,'[1]daily break down'!$E:$E,"")</f>
        <v>LITTORAL</v>
      </c>
      <c r="D1381" s="1" t="s">
        <v>11</v>
      </c>
      <c r="E1381" s="1" t="s">
        <v>12</v>
      </c>
      <c r="F1381" s="3" t="s">
        <v>31</v>
      </c>
      <c r="G1381" s="1" t="s">
        <v>773</v>
      </c>
      <c r="H1381" s="34" t="str">
        <f>_xlfn.XLOOKUP(B1381,[2]CALCULATION!$B:$B,[2]CALCULATION!$H:$H,"")</f>
        <v>ZTE</v>
      </c>
      <c r="I1381" s="28">
        <v>0</v>
      </c>
      <c r="J1381" s="28">
        <v>0</v>
      </c>
      <c r="K1381" s="28">
        <v>0</v>
      </c>
      <c r="L1381" s="28">
        <v>0</v>
      </c>
      <c r="M1381" s="28">
        <v>1.7882341274937013</v>
      </c>
      <c r="N1381" s="28">
        <v>0</v>
      </c>
      <c r="O1381" s="28">
        <v>1.8224061375498317</v>
      </c>
      <c r="P1381" s="28">
        <v>0</v>
      </c>
      <c r="Q1381" s="28">
        <v>9.1172920358527976E-2</v>
      </c>
      <c r="R1381" s="28">
        <v>4.857472755134367</v>
      </c>
      <c r="S1381" s="94">
        <v>0</v>
      </c>
      <c r="T1381" s="94">
        <f>_xlfn.XLOOKUP(B1381,'[3]Nur des jours'!$B:$B,'[3]Nur des jours'!$U:$U,"")</f>
        <v>1.1533231744727253</v>
      </c>
      <c r="U1381" s="94">
        <v>0</v>
      </c>
      <c r="V1381" s="94">
        <v>0</v>
      </c>
      <c r="W1381" s="94">
        <v>1.1533231744727253</v>
      </c>
      <c r="X1381" s="94">
        <v>0</v>
      </c>
      <c r="Y1381" s="94">
        <v>0</v>
      </c>
      <c r="Z1381" s="94">
        <v>0</v>
      </c>
      <c r="AA1381" s="94">
        <v>0</v>
      </c>
      <c r="AB1381" s="94">
        <v>0</v>
      </c>
      <c r="AC1381" s="94">
        <f>_xlfn.XLOOKUP(B1381,'[3]Nur des jours'!$B:$B,'[3]Nur des jours'!$N:$N,"")</f>
        <v>0</v>
      </c>
      <c r="AD1381" s="94">
        <v>0</v>
      </c>
      <c r="AE1381" s="94">
        <v>0</v>
      </c>
      <c r="AF1381" s="94">
        <v>0</v>
      </c>
      <c r="AG1381" s="94">
        <v>0</v>
      </c>
      <c r="AH1381" s="94">
        <v>0</v>
      </c>
      <c r="AI1381" s="49" t="s">
        <v>5559</v>
      </c>
      <c r="AJ1381" s="49"/>
      <c r="AK1381" s="48" t="str" cm="1">
        <f t="array" ref="AK1381">IFERROR(_xlfn.IFS(
AM1381="MPR ISSUE","PDH",
AM1381="BSS Hardware Issue","BSS",
AM1381="Sites strategiques, MLL, Pylone, etc.","ENVTECH",
AM1381="AKTIVCO DEFAUT GE &amp; POWER Cabinet","AKTIVCO",
AM1381="AKTIVCO Coupure ENEO &amp; Baisse de tension","AKTIVCO GRID ONLY",
AM1381="Coupure ENEO &amp; Baisse de tension","IHS GRID ONLY",
AM1381="Defaut GE &amp; POWER Cabinet","IHS",
AM1381="Sharing","Partners",
AM1381="Sites strategiques &amp; DataCenter","SST &amp; DC",
AM1381="Exclu","Exclu",
AM1381="SAT","SAT",
AM1381="SPARE-ISSUE","SPARE-ISSUE",
AM1381="Fiber CAmtel","TRANS_FO_CAMTEL",
AM1381="Fiber AOF","Fiber AOF",
AM1381="Projet OCM (HUAWEI)","TRAVAUX-HUAWEI",
AM1381="Projet OCM (NOKIA)","TRAVAUX-NOKIA",
AM1381="ACCESS-ISSUE","ACCESS-ISSUE",
AM1381="Projet OCM (ZTE, NOKIA, autres projets)","TRAVAUX OCM",
AM1381="No root CAuse","No root cause",
AM1381="ODU HS","PDH",
AM1381="IP &amp; VLAN","PDH",
AM1381="Warehouse HUAWEI","SPARE-ISSUE",
AM1381="SPARE-HS","SPARE-ISSUE",
AM1381="Power Telco","BSS",AM1381="no impacts","no impacts"
),"")</f>
        <v>no impacts</v>
      </c>
      <c r="AL1381" s="48" t="str" cm="1">
        <f t="array" ref="AL1381">IFERROR(_xlfn.IFS(
AM1381="MPR ISSUE","TX ISSUE",
AM1381="BSS Hardware Issue","RAN ISSUE",
AM1381="Sites strategiques, MLL, Pylone, etc.","ENVTECH",
AM1381="AKTIVCO DEFAUT GE &amp; POWER Cabinet","POWER ISSUE",
AM1381="AKTIVCO Coupure ENEO &amp; Baisse de tension","POWER ISSUE",
AM1381="Coupure ENEO &amp; Baisse de tension","POWER ISSUE",
AM1381="Defaut GE &amp; POWER Cabinet","POWER ISSUE",
AM1381="Sharing","POWER ISSUE",
AM1381="Sites strategiques &amp; DataCenter","POWER ISSUE",
AM1381="Exclu","Exclu",
AM1381="SAT","TX ISSUE",
AM1381="SPARE-ISSUE","SPARE-ISSUE",
AM1381="Fiber CAmtel","TX ISSUE",
AM1381="Fiber AOF","TX ISSUE",
AM1381="Projet OCM (HUAWEI)","TRAVAUX-HUAWEI",
AM1381="Projet OCM (NOKIA)","TRAVAUX -NOKIA",
AM1381="ACCESS-ISSUE","ACCESS-ISSUE",
AM1381="Projet OCM (ZTE, NOKIA, autres projets)","TRAVAUX OCM",
AM1381="No root CAuse","No root cause",
AM1381="ODU HS","TX ISSUE",
AM1381="IP &amp; VLAN","TX ISSUE",
AM1381="Warehouse HUAWEI","SPARE-ISSUE",
AM1381="SPARE-HS","SPARE-ISSUE",
AM1381="Power Telco","RAN ISSUE",AM1381="no impacts","no impacts"
),"")</f>
        <v>no impacts</v>
      </c>
      <c r="AM1381" s="67" t="s">
        <v>5605</v>
      </c>
      <c r="AN1381" s="48" t="str" cm="1">
        <f t="array" ref="AN1381">IFERROR(_xlfn.IFS(
AM1381="MPR ISSUE","ACTIVE",
AM1381="BSS Hardware Issue","ACTIVE",
AM1381="Sites strategiques, MLL, Pylone, etc.","PASSIVE",
AM1381="AKTIVCO DEFAUT GE &amp; POWER Cabinet","PASSIVE",
AM1381="AKTIVCO Coupure ENEO &amp; Baisse de tension","PASSIVE",
AM1381="Coupure ENEO &amp; Baisse de tension","PASSIVE",
AM1381="Defaut GE &amp; POWER Cabinet","PASSIVE",
AM1381="Sharing","PASSIVE",
AM1381="Sites strategiques &amp; DataCenter","PASSIVE",
AM1381="Exclu","Exclu",
AM1381="SAT","ACTIVE",
AM1381="SPARE-ISSUE","SPARE-ISSUE",
AM1381="Fiber CAmtel","ACTIVE",
AM1381="Fiber AOF","ACTIVE",
AM1381="Projet OCM (HUAWEI)","PLANNED WORKS",
AM1381="Projet OCM (NOKIA)","PLANNED WORKS",
AM1381="ACCESS-ISSUE","ACCESS-ISSUE",
AM1381="Projet OCM (ZTE, NOKIA, autres projets)","PLANNED WORKS",
AM1381="No root CAuse","No root cause",
AM1381="ODU HS","ACTIVE",
AM1381="IP &amp; VLAN","ACTIVE",
AM1381="Warehouse HUAWEI","SPARE-ISSUE",
AM1381="SPARE-HS","SPARE-ISSUE",
AM1381="Power Telco","ACTIVE", AM1381="no impacts","no impacts"
),"")</f>
        <v>no impacts</v>
      </c>
      <c r="AO1381" s="93" t="s">
        <v>5537</v>
      </c>
      <c r="AP1381" s="101" t="str">
        <f t="shared" ref="AP1381:AP1405" si="42">B1381</f>
        <v>LIT_479</v>
      </c>
      <c r="AR1381" s="17" t="s">
        <v>5537</v>
      </c>
      <c r="AS1381" s="7" t="s">
        <v>5537</v>
      </c>
      <c r="AT1381" s="6"/>
      <c r="AU1381" s="7"/>
      <c r="AV1381" s="3" t="s">
        <v>5537</v>
      </c>
      <c r="AW1381" s="18" t="s">
        <v>5537</v>
      </c>
      <c r="AX1381" s="18" t="s">
        <v>5537</v>
      </c>
      <c r="AY1381" s="18" t="s">
        <v>5537</v>
      </c>
      <c r="AZ1381" s="18" t="s">
        <v>5537</v>
      </c>
      <c r="BA1381" s="18" t="s">
        <v>5537</v>
      </c>
      <c r="BB1381" s="18" t="s">
        <v>5537</v>
      </c>
      <c r="BC1381" s="18" t="s">
        <v>5537</v>
      </c>
      <c r="BD1381" s="18" t="s">
        <v>5537</v>
      </c>
      <c r="BE1381" s="18" t="s">
        <v>5537</v>
      </c>
      <c r="BF1381" s="18" t="s">
        <v>5537</v>
      </c>
      <c r="BG1381" s="18" t="s">
        <v>5537</v>
      </c>
      <c r="BH1381" s="18" t="s">
        <v>5537</v>
      </c>
      <c r="BI1381" s="9" t="s">
        <v>5537</v>
      </c>
      <c r="BJ1381" s="14"/>
      <c r="BK1381" s="14" t="s">
        <v>5537</v>
      </c>
      <c r="BL1381" s="14" t="str">
        <f>_xlfn.XLOOKUP(B1381,'[4]cell downs 18042026 17h'!$B:$B,'[4]cell downs 18042026 17h'!$B:$B,"")</f>
        <v/>
      </c>
      <c r="BM1381" s="14" t="str">
        <f>_xlfn.XLOOKUP(B1381,'[5]Cells Huawei 19042026 15h'!$B:$B,'[5]Cells Huawei 19042026 15h'!$B:$B,"")</f>
        <v/>
      </c>
      <c r="BN1381" s="9" t="str">
        <f>_xlfn.XLOOKUP(B1381,'[6]cells down 19042026 9H40'!$B:$B,'[6]cells down 19042026 9H40'!$B:$B,"")</f>
        <v/>
      </c>
      <c r="BO1381" s="9" t="s">
        <v>772</v>
      </c>
      <c r="BP1381" s="9" t="s">
        <v>594</v>
      </c>
      <c r="BQ1381" s="115"/>
    </row>
    <row r="1382" spans="1:69" s="9" customFormat="1" x14ac:dyDescent="0.3">
      <c r="A1382" s="1" t="s">
        <v>4976</v>
      </c>
      <c r="B1382" s="8" t="s">
        <v>4977</v>
      </c>
      <c r="C1382" s="3" t="str">
        <f>_xlfn.XLOOKUP(B1382,'[1]daily break down'!$D:$D,'[1]daily break down'!$E:$E,"")</f>
        <v>Yaounde</v>
      </c>
      <c r="D1382" s="1" t="s">
        <v>11</v>
      </c>
      <c r="E1382" s="1" t="s">
        <v>12</v>
      </c>
      <c r="F1382" s="3" t="s">
        <v>37</v>
      </c>
      <c r="G1382" s="1" t="s">
        <v>38</v>
      </c>
      <c r="H1382" s="34" t="str">
        <f>_xlfn.XLOOKUP(B1382,[2]CALCULATION!$B:$B,[2]CALCULATION!$H:$H,"")</f>
        <v>ZTE</v>
      </c>
      <c r="I1382" s="28">
        <v>3.5170239389555191</v>
      </c>
      <c r="J1382" s="28">
        <v>8.2978415274817134</v>
      </c>
      <c r="K1382" s="28">
        <v>0</v>
      </c>
      <c r="L1382" s="28">
        <v>0.78208601929612642</v>
      </c>
      <c r="M1382" s="28">
        <v>2.0640714487505472</v>
      </c>
      <c r="N1382" s="28">
        <v>3.0569324236016691E-2</v>
      </c>
      <c r="O1382" s="28">
        <v>0</v>
      </c>
      <c r="P1382" s="28">
        <v>0</v>
      </c>
      <c r="Q1382" s="28">
        <v>0</v>
      </c>
      <c r="R1382" s="28">
        <v>0</v>
      </c>
      <c r="S1382" s="94">
        <v>0</v>
      </c>
      <c r="T1382" s="94">
        <f>_xlfn.XLOOKUP(B1382,'[3]Nur des jours'!$B:$B,'[3]Nur des jours'!$U:$U,"")</f>
        <v>1.1410348055120376</v>
      </c>
      <c r="U1382" s="94">
        <v>0</v>
      </c>
      <c r="V1382" s="94">
        <v>0</v>
      </c>
      <c r="W1382" s="94">
        <v>1.1410348055120381</v>
      </c>
      <c r="X1382" s="94">
        <v>0</v>
      </c>
      <c r="Y1382" s="94">
        <v>0</v>
      </c>
      <c r="Z1382" s="94">
        <v>0</v>
      </c>
      <c r="AA1382" s="94">
        <v>0</v>
      </c>
      <c r="AB1382" s="94">
        <v>0</v>
      </c>
      <c r="AC1382" s="94">
        <f>_xlfn.XLOOKUP(B1382,'[3]Nur des jours'!$B:$B,'[3]Nur des jours'!$N:$N,"")</f>
        <v>0</v>
      </c>
      <c r="AD1382" s="94">
        <v>0</v>
      </c>
      <c r="AE1382" s="94">
        <v>0</v>
      </c>
      <c r="AF1382" s="94">
        <v>0</v>
      </c>
      <c r="AG1382" s="94">
        <v>0</v>
      </c>
      <c r="AH1382" s="94">
        <v>0</v>
      </c>
      <c r="AI1382" s="49" t="s">
        <v>5559</v>
      </c>
      <c r="AJ1382" s="49"/>
      <c r="AK1382" s="48" t="str" cm="1">
        <f t="array" ref="AK1382">IFERROR(_xlfn.IFS(
AM1382="MPR ISSUE","PDH",
AM1382="BSS Hardware Issue","BSS",
AM1382="Sites strategiques, MLL, Pylone, etc.","ENVTECH",
AM1382="AKTIVCO DEFAUT GE &amp; POWER Cabinet","AKTIVCO",
AM1382="AKTIVCO Coupure ENEO &amp; Baisse de tension","AKTIVCO GRID ONLY",
AM1382="Coupure ENEO &amp; Baisse de tension","IHS GRID ONLY",
AM1382="Defaut GE &amp; POWER Cabinet","IHS",
AM1382="Sharing","Partners",
AM1382="Sites strategiques &amp; DataCenter","SST &amp; DC",
AM1382="Exclu","Exclu",
AM1382="SAT","SAT",
AM1382="SPARE-ISSUE","SPARE-ISSUE",
AM1382="Fiber CAmtel","TRANS_FO_CAMTEL",
AM1382="Fiber AOF","Fiber AOF",
AM1382="Projet OCM (HUAWEI)","TRAVAUX-HUAWEI",
AM1382="Projet OCM (NOKIA)","TRAVAUX-NOKIA",
AM1382="ACCESS-ISSUE","ACCESS-ISSUE",
AM1382="Projet OCM (ZTE, NOKIA, autres projets)","TRAVAUX OCM",
AM1382="No root CAuse","No root cause",
AM1382="ODU HS","PDH",
AM1382="IP &amp; VLAN","PDH",
AM1382="Warehouse HUAWEI","SPARE-ISSUE",
AM1382="SPARE-HS","SPARE-ISSUE",
AM1382="Power Telco","BSS",AM1382="no impacts","no impacts"
),"")</f>
        <v>no impacts</v>
      </c>
      <c r="AL1382" s="48" t="str" cm="1">
        <f t="array" ref="AL1382">IFERROR(_xlfn.IFS(
AM1382="MPR ISSUE","TX ISSUE",
AM1382="BSS Hardware Issue","RAN ISSUE",
AM1382="Sites strategiques, MLL, Pylone, etc.","ENVTECH",
AM1382="AKTIVCO DEFAUT GE &amp; POWER Cabinet","POWER ISSUE",
AM1382="AKTIVCO Coupure ENEO &amp; Baisse de tension","POWER ISSUE",
AM1382="Coupure ENEO &amp; Baisse de tension","POWER ISSUE",
AM1382="Defaut GE &amp; POWER Cabinet","POWER ISSUE",
AM1382="Sharing","POWER ISSUE",
AM1382="Sites strategiques &amp; DataCenter","POWER ISSUE",
AM1382="Exclu","Exclu",
AM1382="SAT","TX ISSUE",
AM1382="SPARE-ISSUE","SPARE-ISSUE",
AM1382="Fiber CAmtel","TX ISSUE",
AM1382="Fiber AOF","TX ISSUE",
AM1382="Projet OCM (HUAWEI)","TRAVAUX-HUAWEI",
AM1382="Projet OCM (NOKIA)","TRAVAUX -NOKIA",
AM1382="ACCESS-ISSUE","ACCESS-ISSUE",
AM1382="Projet OCM (ZTE, NOKIA, autres projets)","TRAVAUX OCM",
AM1382="No root CAuse","No root cause",
AM1382="ODU HS","TX ISSUE",
AM1382="IP &amp; VLAN","TX ISSUE",
AM1382="Warehouse HUAWEI","SPARE-ISSUE",
AM1382="SPARE-HS","SPARE-ISSUE",
AM1382="Power Telco","RAN ISSUE",AM1382="no impacts","no impacts"
),"")</f>
        <v>no impacts</v>
      </c>
      <c r="AM1382" s="67" t="s">
        <v>5605</v>
      </c>
      <c r="AN1382" s="48" t="str" cm="1">
        <f t="array" ref="AN1382">IFERROR(_xlfn.IFS(
AM1382="MPR ISSUE","ACTIVE",
AM1382="BSS Hardware Issue","ACTIVE",
AM1382="Sites strategiques, MLL, Pylone, etc.","PASSIVE",
AM1382="AKTIVCO DEFAUT GE &amp; POWER Cabinet","PASSIVE",
AM1382="AKTIVCO Coupure ENEO &amp; Baisse de tension","PASSIVE",
AM1382="Coupure ENEO &amp; Baisse de tension","PASSIVE",
AM1382="Defaut GE &amp; POWER Cabinet","PASSIVE",
AM1382="Sharing","PASSIVE",
AM1382="Sites strategiques &amp; DataCenter","PASSIVE",
AM1382="Exclu","Exclu",
AM1382="SAT","ACTIVE",
AM1382="SPARE-ISSUE","SPARE-ISSUE",
AM1382="Fiber CAmtel","ACTIVE",
AM1382="Fiber AOF","ACTIVE",
AM1382="Projet OCM (HUAWEI)","PLANNED WORKS",
AM1382="Projet OCM (NOKIA)","PLANNED WORKS",
AM1382="ACCESS-ISSUE","ACCESS-ISSUE",
AM1382="Projet OCM (ZTE, NOKIA, autres projets)","PLANNED WORKS",
AM1382="No root CAuse","No root cause",
AM1382="ODU HS","ACTIVE",
AM1382="IP &amp; VLAN","ACTIVE",
AM1382="Warehouse HUAWEI","SPARE-ISSUE",
AM1382="SPARE-HS","SPARE-ISSUE",
AM1382="Power Telco","ACTIVE", AM1382="no impacts","no impacts"
),"")</f>
        <v>no impacts</v>
      </c>
      <c r="AO1382" s="93" t="s">
        <v>5537</v>
      </c>
      <c r="AP1382" s="101" t="str">
        <f t="shared" si="42"/>
        <v>CTR_080</v>
      </c>
      <c r="AR1382" s="17" t="s">
        <v>5537</v>
      </c>
      <c r="AS1382" s="7" t="s">
        <v>5537</v>
      </c>
      <c r="AT1382" s="6"/>
      <c r="AU1382" s="7"/>
      <c r="AV1382" s="3" t="s">
        <v>5537</v>
      </c>
      <c r="AW1382" s="18" t="s">
        <v>5537</v>
      </c>
      <c r="AX1382" s="18" t="s">
        <v>5537</v>
      </c>
      <c r="AY1382" s="18" t="s">
        <v>5537</v>
      </c>
      <c r="AZ1382" s="18" t="s">
        <v>5537</v>
      </c>
      <c r="BA1382" s="18" t="s">
        <v>5537</v>
      </c>
      <c r="BB1382" s="18" t="s">
        <v>5537</v>
      </c>
      <c r="BC1382" s="18" t="s">
        <v>5537</v>
      </c>
      <c r="BD1382" s="18" t="s">
        <v>5537</v>
      </c>
      <c r="BE1382" s="18" t="s">
        <v>5537</v>
      </c>
      <c r="BF1382" s="18" t="s">
        <v>5537</v>
      </c>
      <c r="BG1382" s="18" t="s">
        <v>5537</v>
      </c>
      <c r="BH1382" s="18" t="s">
        <v>5537</v>
      </c>
      <c r="BI1382" s="9" t="s">
        <v>5537</v>
      </c>
      <c r="BJ1382" s="14"/>
      <c r="BK1382" s="14" t="s">
        <v>5537</v>
      </c>
      <c r="BL1382" s="14" t="str">
        <f>_xlfn.XLOOKUP(B1382,'[4]cell downs 18042026 17h'!$B:$B,'[4]cell downs 18042026 17h'!$B:$B,"")</f>
        <v/>
      </c>
      <c r="BM1382" s="14" t="str">
        <f>_xlfn.XLOOKUP(B1382,'[5]Cells Huawei 19042026 15h'!$B:$B,'[5]Cells Huawei 19042026 15h'!$B:$B,"")</f>
        <v/>
      </c>
      <c r="BN1382" s="9" t="str">
        <f>_xlfn.XLOOKUP(B1382,'[6]cells down 19042026 9H40'!$B:$B,'[6]cells down 19042026 9H40'!$B:$B,"")</f>
        <v/>
      </c>
      <c r="BO1382" s="9" t="s">
        <v>4977</v>
      </c>
      <c r="BP1382" s="9" t="s">
        <v>12</v>
      </c>
      <c r="BQ1382" s="115"/>
    </row>
    <row r="1383" spans="1:69" s="9" customFormat="1" x14ac:dyDescent="0.3">
      <c r="A1383" s="1" t="s">
        <v>1032</v>
      </c>
      <c r="B1383" s="8" t="s">
        <v>1033</v>
      </c>
      <c r="C1383" s="3" t="str">
        <f>_xlfn.XLOOKUP(B1383,'[1]daily break down'!$D:$D,'[1]daily break down'!$E:$E,"")</f>
        <v>Garoua</v>
      </c>
      <c r="D1383" s="1" t="s">
        <v>11</v>
      </c>
      <c r="E1383" s="1" t="s">
        <v>12</v>
      </c>
      <c r="F1383" s="3" t="s">
        <v>23</v>
      </c>
      <c r="G1383" s="1" t="s">
        <v>24</v>
      </c>
      <c r="H1383" s="32" t="str">
        <f>_xlfn.XLOOKUP(B1383,[2]CALCULATION!$B:$B,[2]CALCULATION!$H:$H,"")</f>
        <v>Huawei</v>
      </c>
      <c r="I1383" s="28">
        <v>0</v>
      </c>
      <c r="J1383" s="28">
        <v>0</v>
      </c>
      <c r="K1383" s="28">
        <v>0</v>
      </c>
      <c r="L1383" s="28">
        <v>0</v>
      </c>
      <c r="M1383" s="28">
        <v>0</v>
      </c>
      <c r="N1383" s="28">
        <v>0</v>
      </c>
      <c r="O1383" s="28">
        <v>0</v>
      </c>
      <c r="P1383" s="28">
        <v>0</v>
      </c>
      <c r="Q1383" s="28">
        <v>0</v>
      </c>
      <c r="R1383" s="28">
        <v>2.2788771320052623</v>
      </c>
      <c r="S1383" s="94">
        <v>0</v>
      </c>
      <c r="T1383" s="94">
        <f>_xlfn.XLOOKUP(B1383,'[3]Nur des jours'!$B:$B,'[3]Nur des jours'!$U:$U,"")</f>
        <v>1.0555691102150768</v>
      </c>
      <c r="U1383" s="94">
        <v>0</v>
      </c>
      <c r="V1383" s="94">
        <v>0.98146435980629665</v>
      </c>
      <c r="W1383" s="94">
        <v>1.0555691102150768</v>
      </c>
      <c r="X1383" s="94">
        <v>0</v>
      </c>
      <c r="Y1383" s="94">
        <v>0</v>
      </c>
      <c r="Z1383" s="94">
        <v>0</v>
      </c>
      <c r="AA1383" s="94">
        <v>0</v>
      </c>
      <c r="AB1383" s="94">
        <v>0</v>
      </c>
      <c r="AC1383" s="94">
        <f>_xlfn.XLOOKUP(B1383,'[3]Nur des jours'!$B:$B,'[3]Nur des jours'!$N:$N,"")</f>
        <v>0</v>
      </c>
      <c r="AD1383" s="94">
        <v>0</v>
      </c>
      <c r="AE1383" s="94">
        <v>0</v>
      </c>
      <c r="AF1383" s="94">
        <v>0</v>
      </c>
      <c r="AG1383" s="94">
        <v>0</v>
      </c>
      <c r="AH1383" s="94">
        <v>0</v>
      </c>
      <c r="AI1383" s="49" t="s">
        <v>5559</v>
      </c>
      <c r="AJ1383" s="49"/>
      <c r="AK1383" s="48" t="str" cm="1">
        <f t="array" ref="AK1383">IFERROR(_xlfn.IFS(
AM1383="MPR ISSUE","PDH",
AM1383="BSS Hardware Issue","BSS",
AM1383="Sites strategiques, MLL, Pylone, etc.","ENVTECH",
AM1383="AKTIVCO DEFAUT GE &amp; POWER Cabinet","AKTIVCO",
AM1383="AKTIVCO Coupure ENEO &amp; Baisse de tension","AKTIVCO GRID ONLY",
AM1383="Coupure ENEO &amp; Baisse de tension","IHS GRID ONLY",
AM1383="Defaut GE &amp; POWER Cabinet","IHS",
AM1383="Sharing","Partners",
AM1383="Sites strategiques &amp; DataCenter","SST &amp; DC",
AM1383="Exclu","Exclu",
AM1383="SAT","SAT",
AM1383="SPARE-ISSUE","SPARE-ISSUE",
AM1383="Fiber CAmtel","TRANS_FO_CAMTEL",
AM1383="Fiber AOF","Fiber AOF",
AM1383="Projet OCM (HUAWEI)","TRAVAUX-HUAWEI",
AM1383="Projet OCM (NOKIA)","TRAVAUX-NOKIA",
AM1383="ACCESS-ISSUE","ACCESS-ISSUE",
AM1383="Projet OCM (ZTE, NOKIA, autres projets)","TRAVAUX OCM",
AM1383="No root CAuse","No root cause",
AM1383="ODU HS","PDH",
AM1383="IP &amp; VLAN","PDH",
AM1383="Warehouse HUAWEI","SPARE-ISSUE",
AM1383="SPARE-HS","SPARE-ISSUE",
AM1383="Power Telco","BSS",AM1383="no impacts","no impacts"
),"")</f>
        <v>no impacts</v>
      </c>
      <c r="AL1383" s="48" t="str" cm="1">
        <f t="array" ref="AL1383">IFERROR(_xlfn.IFS(
AM1383="MPR ISSUE","TX ISSUE",
AM1383="BSS Hardware Issue","RAN ISSUE",
AM1383="Sites strategiques, MLL, Pylone, etc.","ENVTECH",
AM1383="AKTIVCO DEFAUT GE &amp; POWER Cabinet","POWER ISSUE",
AM1383="AKTIVCO Coupure ENEO &amp; Baisse de tension","POWER ISSUE",
AM1383="Coupure ENEO &amp; Baisse de tension","POWER ISSUE",
AM1383="Defaut GE &amp; POWER Cabinet","POWER ISSUE",
AM1383="Sharing","POWER ISSUE",
AM1383="Sites strategiques &amp; DataCenter","POWER ISSUE",
AM1383="Exclu","Exclu",
AM1383="SAT","TX ISSUE",
AM1383="SPARE-ISSUE","SPARE-ISSUE",
AM1383="Fiber CAmtel","TX ISSUE",
AM1383="Fiber AOF","TX ISSUE",
AM1383="Projet OCM (HUAWEI)","TRAVAUX-HUAWEI",
AM1383="Projet OCM (NOKIA)","TRAVAUX -NOKIA",
AM1383="ACCESS-ISSUE","ACCESS-ISSUE",
AM1383="Projet OCM (ZTE, NOKIA, autres projets)","TRAVAUX OCM",
AM1383="No root CAuse","No root cause",
AM1383="ODU HS","TX ISSUE",
AM1383="IP &amp; VLAN","TX ISSUE",
AM1383="Warehouse HUAWEI","SPARE-ISSUE",
AM1383="SPARE-HS","SPARE-ISSUE",
AM1383="Power Telco","RAN ISSUE",AM1383="no impacts","no impacts"
),"")</f>
        <v>no impacts</v>
      </c>
      <c r="AM1383" s="67" t="s">
        <v>5605</v>
      </c>
      <c r="AN1383" s="48" t="str" cm="1">
        <f t="array" ref="AN1383">IFERROR(_xlfn.IFS(
AM1383="MPR ISSUE","ACTIVE",
AM1383="BSS Hardware Issue","ACTIVE",
AM1383="Sites strategiques, MLL, Pylone, etc.","PASSIVE",
AM1383="AKTIVCO DEFAUT GE &amp; POWER Cabinet","PASSIVE",
AM1383="AKTIVCO Coupure ENEO &amp; Baisse de tension","PASSIVE",
AM1383="Coupure ENEO &amp; Baisse de tension","PASSIVE",
AM1383="Defaut GE &amp; POWER Cabinet","PASSIVE",
AM1383="Sharing","PASSIVE",
AM1383="Sites strategiques &amp; DataCenter","PASSIVE",
AM1383="Exclu","Exclu",
AM1383="SAT","ACTIVE",
AM1383="SPARE-ISSUE","SPARE-ISSUE",
AM1383="Fiber CAmtel","ACTIVE",
AM1383="Fiber AOF","ACTIVE",
AM1383="Projet OCM (HUAWEI)","PLANNED WORKS",
AM1383="Projet OCM (NOKIA)","PLANNED WORKS",
AM1383="ACCESS-ISSUE","ACCESS-ISSUE",
AM1383="Projet OCM (ZTE, NOKIA, autres projets)","PLANNED WORKS",
AM1383="No root CAuse","No root cause",
AM1383="ODU HS","ACTIVE",
AM1383="IP &amp; VLAN","ACTIVE",
AM1383="Warehouse HUAWEI","SPARE-ISSUE",
AM1383="SPARE-HS","SPARE-ISSUE",
AM1383="Power Telco","ACTIVE", AM1383="no impacts","no impacts"
),"")</f>
        <v>no impacts</v>
      </c>
      <c r="AO1383" s="93" t="s">
        <v>5537</v>
      </c>
      <c r="AP1383" s="101" t="str">
        <f t="shared" si="42"/>
        <v>NRD_045</v>
      </c>
      <c r="AR1383" s="17" t="s">
        <v>5537</v>
      </c>
      <c r="AS1383" s="7" t="s">
        <v>5537</v>
      </c>
      <c r="AT1383" s="6"/>
      <c r="AU1383" s="7"/>
      <c r="AV1383" s="3" t="s">
        <v>5537</v>
      </c>
      <c r="AW1383" s="18" t="s">
        <v>5537</v>
      </c>
      <c r="AX1383" s="18" t="s">
        <v>5537</v>
      </c>
      <c r="AY1383" s="18" t="s">
        <v>5537</v>
      </c>
      <c r="AZ1383" s="18" t="s">
        <v>5537</v>
      </c>
      <c r="BA1383" s="18" t="s">
        <v>5537</v>
      </c>
      <c r="BB1383" s="18" t="s">
        <v>5537</v>
      </c>
      <c r="BC1383" s="18" t="s">
        <v>5537</v>
      </c>
      <c r="BD1383" s="18" t="s">
        <v>5537</v>
      </c>
      <c r="BE1383" s="18" t="s">
        <v>5537</v>
      </c>
      <c r="BF1383" s="18" t="s">
        <v>5537</v>
      </c>
      <c r="BG1383" s="18" t="s">
        <v>5537</v>
      </c>
      <c r="BH1383" s="18" t="s">
        <v>5537</v>
      </c>
      <c r="BI1383" s="9" t="s">
        <v>5537</v>
      </c>
      <c r="BJ1383" s="14"/>
      <c r="BK1383" s="14" t="s">
        <v>5537</v>
      </c>
      <c r="BL1383" s="14" t="str">
        <f>_xlfn.XLOOKUP(B1383,'[4]cell downs 18042026 17h'!$B:$B,'[4]cell downs 18042026 17h'!$B:$B,"")</f>
        <v/>
      </c>
      <c r="BM1383" s="14" t="str">
        <f>_xlfn.XLOOKUP(B1383,'[5]Cells Huawei 19042026 15h'!$B:$B,'[5]Cells Huawei 19042026 15h'!$B:$B,"")</f>
        <v/>
      </c>
      <c r="BN1383" s="9" t="str">
        <f>_xlfn.XLOOKUP(B1383,'[6]cells down 19042026 9H40'!$B:$B,'[6]cells down 19042026 9H40'!$B:$B,"")</f>
        <v/>
      </c>
      <c r="BO1383" s="9" t="s">
        <v>1033</v>
      </c>
      <c r="BP1383" s="9" t="s">
        <v>12</v>
      </c>
      <c r="BQ1383" s="115"/>
    </row>
    <row r="1384" spans="1:69" s="9" customFormat="1" x14ac:dyDescent="0.3">
      <c r="A1384" s="1" t="s">
        <v>5555</v>
      </c>
      <c r="B1384" s="8" t="s">
        <v>2330</v>
      </c>
      <c r="C1384" s="3" t="str">
        <f>_xlfn.XLOOKUP(B1384,'[1]daily break down'!$D:$D,'[1]daily break down'!$E:$E,"")</f>
        <v>Yaounde</v>
      </c>
      <c r="D1384" s="1" t="s">
        <v>11</v>
      </c>
      <c r="E1384" s="1" t="s">
        <v>12</v>
      </c>
      <c r="F1384" s="3" t="s">
        <v>37</v>
      </c>
      <c r="G1384" s="1" t="s">
        <v>38</v>
      </c>
      <c r="H1384" s="34" t="str">
        <f>_xlfn.XLOOKUP(B1384,[2]CALCULATION!$B:$B,[2]CALCULATION!$H:$H,"")</f>
        <v>ZTE</v>
      </c>
      <c r="I1384" s="28">
        <v>0</v>
      </c>
      <c r="J1384" s="28">
        <v>0</v>
      </c>
      <c r="K1384" s="28">
        <v>0</v>
      </c>
      <c r="L1384" s="28">
        <v>0</v>
      </c>
      <c r="M1384" s="28">
        <v>0</v>
      </c>
      <c r="N1384" s="28">
        <v>0</v>
      </c>
      <c r="O1384" s="28">
        <v>0</v>
      </c>
      <c r="P1384" s="28">
        <v>0</v>
      </c>
      <c r="Q1384" s="28">
        <v>5.2906868074639135</v>
      </c>
      <c r="R1384" s="28">
        <v>0</v>
      </c>
      <c r="S1384" s="94">
        <v>7.785011685543311E-2</v>
      </c>
      <c r="T1384" s="94">
        <f>_xlfn.XLOOKUP(B1384,'[3]Nur des jours'!$B:$B,'[3]Nur des jours'!$U:$U,"")</f>
        <v>1.0123368803737094</v>
      </c>
      <c r="U1384" s="94">
        <v>0</v>
      </c>
      <c r="V1384" s="94">
        <v>0</v>
      </c>
      <c r="W1384" s="94">
        <v>1.0123368803737094</v>
      </c>
      <c r="X1384" s="94">
        <v>0</v>
      </c>
      <c r="Y1384" s="94">
        <v>0</v>
      </c>
      <c r="Z1384" s="94">
        <v>0</v>
      </c>
      <c r="AA1384" s="94">
        <v>0</v>
      </c>
      <c r="AB1384" s="94">
        <v>0</v>
      </c>
      <c r="AC1384" s="94">
        <f>_xlfn.XLOOKUP(B1384,'[3]Nur des jours'!$B:$B,'[3]Nur des jours'!$N:$N,"")</f>
        <v>0</v>
      </c>
      <c r="AD1384" s="94">
        <v>0</v>
      </c>
      <c r="AE1384" s="94">
        <v>0</v>
      </c>
      <c r="AF1384" s="94">
        <v>0</v>
      </c>
      <c r="AG1384" s="94">
        <v>0</v>
      </c>
      <c r="AH1384" s="94">
        <v>0</v>
      </c>
      <c r="AI1384" s="49" t="s">
        <v>5559</v>
      </c>
      <c r="AJ1384" s="49"/>
      <c r="AK1384" s="48" t="str" cm="1">
        <f t="array" ref="AK1384">IFERROR(_xlfn.IFS(
AM1384="MPR ISSUE","PDH",
AM1384="BSS Hardware Issue","BSS",
AM1384="Sites strategiques, MLL, Pylone, etc.","ENVTECH",
AM1384="AKTIVCO DEFAUT GE &amp; POWER Cabinet","AKTIVCO",
AM1384="AKTIVCO Coupure ENEO &amp; Baisse de tension","AKTIVCO GRID ONLY",
AM1384="Coupure ENEO &amp; Baisse de tension","IHS GRID ONLY",
AM1384="Defaut GE &amp; POWER Cabinet","IHS",
AM1384="Sharing","Partners",
AM1384="Sites strategiques &amp; DataCenter","SST &amp; DC",
AM1384="Exclu","Exclu",
AM1384="SAT","SAT",
AM1384="SPARE-ISSUE","SPARE-ISSUE",
AM1384="Fiber CAmtel","TRANS_FO_CAMTEL",
AM1384="Fiber AOF","Fiber AOF",
AM1384="Projet OCM (HUAWEI)","TRAVAUX-HUAWEI",
AM1384="Projet OCM (NOKIA)","TRAVAUX-NOKIA",
AM1384="ACCESS-ISSUE","ACCESS-ISSUE",
AM1384="Projet OCM (ZTE, NOKIA, autres projets)","TRAVAUX OCM",
AM1384="No root CAuse","No root cause",
AM1384="ODU HS","PDH",
AM1384="IP &amp; VLAN","PDH",
AM1384="Warehouse HUAWEI","SPARE-ISSUE",
AM1384="SPARE-HS","SPARE-ISSUE",
AM1384="Power Telco","BSS",AM1384="no impacts","no impacts"
),"")</f>
        <v>no impacts</v>
      </c>
      <c r="AL1384" s="48" t="str" cm="1">
        <f t="array" ref="AL1384">IFERROR(_xlfn.IFS(
AM1384="MPR ISSUE","TX ISSUE",
AM1384="BSS Hardware Issue","RAN ISSUE",
AM1384="Sites strategiques, MLL, Pylone, etc.","ENVTECH",
AM1384="AKTIVCO DEFAUT GE &amp; POWER Cabinet","POWER ISSUE",
AM1384="AKTIVCO Coupure ENEO &amp; Baisse de tension","POWER ISSUE",
AM1384="Coupure ENEO &amp; Baisse de tension","POWER ISSUE",
AM1384="Defaut GE &amp; POWER Cabinet","POWER ISSUE",
AM1384="Sharing","POWER ISSUE",
AM1384="Sites strategiques &amp; DataCenter","POWER ISSUE",
AM1384="Exclu","Exclu",
AM1384="SAT","TX ISSUE",
AM1384="SPARE-ISSUE","SPARE-ISSUE",
AM1384="Fiber CAmtel","TX ISSUE",
AM1384="Fiber AOF","TX ISSUE",
AM1384="Projet OCM (HUAWEI)","TRAVAUX-HUAWEI",
AM1384="Projet OCM (NOKIA)","TRAVAUX -NOKIA",
AM1384="ACCESS-ISSUE","ACCESS-ISSUE",
AM1384="Projet OCM (ZTE, NOKIA, autres projets)","TRAVAUX OCM",
AM1384="No root CAuse","No root cause",
AM1384="ODU HS","TX ISSUE",
AM1384="IP &amp; VLAN","TX ISSUE",
AM1384="Warehouse HUAWEI","SPARE-ISSUE",
AM1384="SPARE-HS","SPARE-ISSUE",
AM1384="Power Telco","RAN ISSUE",AM1384="no impacts","no impacts"
),"")</f>
        <v>no impacts</v>
      </c>
      <c r="AM1384" s="67" t="s">
        <v>5605</v>
      </c>
      <c r="AN1384" s="48" t="str" cm="1">
        <f t="array" ref="AN1384">IFERROR(_xlfn.IFS(
AM1384="MPR ISSUE","ACTIVE",
AM1384="BSS Hardware Issue","ACTIVE",
AM1384="Sites strategiques, MLL, Pylone, etc.","PASSIVE",
AM1384="AKTIVCO DEFAUT GE &amp; POWER Cabinet","PASSIVE",
AM1384="AKTIVCO Coupure ENEO &amp; Baisse de tension","PASSIVE",
AM1384="Coupure ENEO &amp; Baisse de tension","PASSIVE",
AM1384="Defaut GE &amp; POWER Cabinet","PASSIVE",
AM1384="Sharing","PASSIVE",
AM1384="Sites strategiques &amp; DataCenter","PASSIVE",
AM1384="Exclu","Exclu",
AM1384="SAT","ACTIVE",
AM1384="SPARE-ISSUE","SPARE-ISSUE",
AM1384="Fiber CAmtel","ACTIVE",
AM1384="Fiber AOF","ACTIVE",
AM1384="Projet OCM (HUAWEI)","PLANNED WORKS",
AM1384="Projet OCM (NOKIA)","PLANNED WORKS",
AM1384="ACCESS-ISSUE","ACCESS-ISSUE",
AM1384="Projet OCM (ZTE, NOKIA, autres projets)","PLANNED WORKS",
AM1384="No root CAuse","No root cause",
AM1384="ODU HS","ACTIVE",
AM1384="IP &amp; VLAN","ACTIVE",
AM1384="Warehouse HUAWEI","SPARE-ISSUE",
AM1384="SPARE-HS","SPARE-ISSUE",
AM1384="Power Telco","ACTIVE", AM1384="no impacts","no impacts"
),"")</f>
        <v>no impacts</v>
      </c>
      <c r="AO1384" s="93" t="s">
        <v>5537</v>
      </c>
      <c r="AP1384" s="101" t="str">
        <f t="shared" si="42"/>
        <v>CTR_523</v>
      </c>
      <c r="AR1384" s="17" t="s">
        <v>5537</v>
      </c>
      <c r="AS1384" s="7" t="s">
        <v>5537</v>
      </c>
      <c r="AT1384" s="6"/>
      <c r="AU1384" s="7"/>
      <c r="AV1384" s="3" t="s">
        <v>5537</v>
      </c>
      <c r="AW1384" s="18" t="s">
        <v>5537</v>
      </c>
      <c r="AX1384" s="18" t="s">
        <v>5537</v>
      </c>
      <c r="AY1384" s="18" t="s">
        <v>5537</v>
      </c>
      <c r="AZ1384" s="18" t="s">
        <v>5537</v>
      </c>
      <c r="BA1384" s="18" t="s">
        <v>5537</v>
      </c>
      <c r="BB1384" s="18" t="s">
        <v>5537</v>
      </c>
      <c r="BC1384" s="18" t="s">
        <v>5537</v>
      </c>
      <c r="BD1384" s="18" t="s">
        <v>5537</v>
      </c>
      <c r="BE1384" s="18" t="s">
        <v>5537</v>
      </c>
      <c r="BF1384" s="18" t="s">
        <v>5537</v>
      </c>
      <c r="BG1384" s="18" t="s">
        <v>5537</v>
      </c>
      <c r="BH1384" s="18" t="s">
        <v>5537</v>
      </c>
      <c r="BI1384" s="9" t="s">
        <v>5537</v>
      </c>
      <c r="BJ1384" s="14"/>
      <c r="BK1384" s="14" t="s">
        <v>5537</v>
      </c>
      <c r="BL1384" s="14" t="str">
        <f>_xlfn.XLOOKUP(B1384,'[4]cell downs 18042026 17h'!$B:$B,'[4]cell downs 18042026 17h'!$B:$B,"")</f>
        <v/>
      </c>
      <c r="BM1384" s="14" t="str">
        <f>_xlfn.XLOOKUP(B1384,'[5]Cells Huawei 19042026 15h'!$B:$B,'[5]Cells Huawei 19042026 15h'!$B:$B,"")</f>
        <v/>
      </c>
      <c r="BN1384" s="9" t="str">
        <f>_xlfn.XLOOKUP(B1384,'[6]cells down 19042026 9H40'!$B:$B,'[6]cells down 19042026 9H40'!$B:$B,"")</f>
        <v/>
      </c>
      <c r="BO1384" s="9" t="s">
        <v>2330</v>
      </c>
      <c r="BP1384" s="9" t="s">
        <v>5537</v>
      </c>
      <c r="BQ1384" s="115"/>
    </row>
    <row r="1385" spans="1:69" s="9" customFormat="1" x14ac:dyDescent="0.3">
      <c r="A1385" s="1" t="s">
        <v>429</v>
      </c>
      <c r="B1385" s="8" t="s">
        <v>430</v>
      </c>
      <c r="C1385" s="3" t="str">
        <f>_xlfn.XLOOKUP(B1385,'[1]daily break down'!$D:$D,'[1]daily break down'!$E:$E,"")</f>
        <v>douala</v>
      </c>
      <c r="D1385" s="1" t="s">
        <v>11</v>
      </c>
      <c r="E1385" s="1" t="s">
        <v>12</v>
      </c>
      <c r="F1385" s="3" t="s">
        <v>31</v>
      </c>
      <c r="G1385" s="1" t="s">
        <v>431</v>
      </c>
      <c r="H1385" s="34" t="str">
        <f>_xlfn.XLOOKUP(B1385,[2]CALCULATION!$B:$B,[2]CALCULATION!$H:$H,"")</f>
        <v>ZTE</v>
      </c>
      <c r="I1385" s="28">
        <v>0</v>
      </c>
      <c r="J1385" s="28">
        <v>2.7603350711833645</v>
      </c>
      <c r="K1385" s="28">
        <v>0</v>
      </c>
      <c r="L1385" s="28">
        <v>0</v>
      </c>
      <c r="M1385" s="28">
        <v>0.2838274363430387</v>
      </c>
      <c r="N1385" s="28">
        <v>0</v>
      </c>
      <c r="O1385" s="28">
        <v>0.55811310578626994</v>
      </c>
      <c r="P1385" s="28">
        <v>1.1887971452460244</v>
      </c>
      <c r="Q1385" s="28">
        <v>3.4403866074256842E-2</v>
      </c>
      <c r="R1385" s="28">
        <v>1.6661173462544903</v>
      </c>
      <c r="S1385" s="94">
        <v>0</v>
      </c>
      <c r="T1385" s="94">
        <f>_xlfn.XLOOKUP(B1385,'[3]Nur des jours'!$B:$B,'[3]Nur des jours'!$U:$U,"")</f>
        <v>0.90835837378329098</v>
      </c>
      <c r="U1385" s="94">
        <v>0</v>
      </c>
      <c r="V1385" s="94">
        <v>6.0639266279149864E-4</v>
      </c>
      <c r="W1385" s="94">
        <v>0.90835837378329098</v>
      </c>
      <c r="X1385" s="94">
        <v>0</v>
      </c>
      <c r="Y1385" s="94">
        <v>0</v>
      </c>
      <c r="Z1385" s="94">
        <v>0</v>
      </c>
      <c r="AA1385" s="94">
        <v>0</v>
      </c>
      <c r="AB1385" s="94">
        <v>0</v>
      </c>
      <c r="AC1385" s="94">
        <f>_xlfn.XLOOKUP(B1385,'[3]Nur des jours'!$B:$B,'[3]Nur des jours'!$N:$N,"")</f>
        <v>0</v>
      </c>
      <c r="AD1385" s="94">
        <v>0</v>
      </c>
      <c r="AE1385" s="94">
        <v>0</v>
      </c>
      <c r="AF1385" s="94">
        <v>0</v>
      </c>
      <c r="AG1385" s="94">
        <v>0</v>
      </c>
      <c r="AH1385" s="94">
        <v>0</v>
      </c>
      <c r="AI1385" s="49" t="s">
        <v>5559</v>
      </c>
      <c r="AJ1385" s="49"/>
      <c r="AK1385" s="48" t="str" cm="1">
        <f t="array" ref="AK1385">IFERROR(_xlfn.IFS(
AM1385="MPR ISSUE","PDH",
AM1385="BSS Hardware Issue","BSS",
AM1385="Sites strategiques, MLL, Pylone, etc.","ENVTECH",
AM1385="AKTIVCO DEFAUT GE &amp; POWER Cabinet","AKTIVCO",
AM1385="AKTIVCO Coupure ENEO &amp; Baisse de tension","AKTIVCO GRID ONLY",
AM1385="Coupure ENEO &amp; Baisse de tension","IHS GRID ONLY",
AM1385="Defaut GE &amp; POWER Cabinet","IHS",
AM1385="Sharing","Partners",
AM1385="Sites strategiques &amp; DataCenter","SST &amp; DC",
AM1385="Exclu","Exclu",
AM1385="SAT","SAT",
AM1385="SPARE-ISSUE","SPARE-ISSUE",
AM1385="Fiber CAmtel","TRANS_FO_CAMTEL",
AM1385="Fiber AOF","Fiber AOF",
AM1385="Projet OCM (HUAWEI)","TRAVAUX-HUAWEI",
AM1385="Projet OCM (NOKIA)","TRAVAUX-NOKIA",
AM1385="ACCESS-ISSUE","ACCESS-ISSUE",
AM1385="Projet OCM (ZTE, NOKIA, autres projets)","TRAVAUX OCM",
AM1385="No root CAuse","No root cause",
AM1385="ODU HS","PDH",
AM1385="IP &amp; VLAN","PDH",
AM1385="Warehouse HUAWEI","SPARE-ISSUE",
AM1385="SPARE-HS","SPARE-ISSUE",
AM1385="Power Telco","BSS",AM1385="no impacts","no impacts"
),"")</f>
        <v>no impacts</v>
      </c>
      <c r="AL1385" s="48" t="str" cm="1">
        <f t="array" ref="AL1385">IFERROR(_xlfn.IFS(
AM1385="MPR ISSUE","TX ISSUE",
AM1385="BSS Hardware Issue","RAN ISSUE",
AM1385="Sites strategiques, MLL, Pylone, etc.","ENVTECH",
AM1385="AKTIVCO DEFAUT GE &amp; POWER Cabinet","POWER ISSUE",
AM1385="AKTIVCO Coupure ENEO &amp; Baisse de tension","POWER ISSUE",
AM1385="Coupure ENEO &amp; Baisse de tension","POWER ISSUE",
AM1385="Defaut GE &amp; POWER Cabinet","POWER ISSUE",
AM1385="Sharing","POWER ISSUE",
AM1385="Sites strategiques &amp; DataCenter","POWER ISSUE",
AM1385="Exclu","Exclu",
AM1385="SAT","TX ISSUE",
AM1385="SPARE-ISSUE","SPARE-ISSUE",
AM1385="Fiber CAmtel","TX ISSUE",
AM1385="Fiber AOF","TX ISSUE",
AM1385="Projet OCM (HUAWEI)","TRAVAUX-HUAWEI",
AM1385="Projet OCM (NOKIA)","TRAVAUX -NOKIA",
AM1385="ACCESS-ISSUE","ACCESS-ISSUE",
AM1385="Projet OCM (ZTE, NOKIA, autres projets)","TRAVAUX OCM",
AM1385="No root CAuse","No root cause",
AM1385="ODU HS","TX ISSUE",
AM1385="IP &amp; VLAN","TX ISSUE",
AM1385="Warehouse HUAWEI","SPARE-ISSUE",
AM1385="SPARE-HS","SPARE-ISSUE",
AM1385="Power Telco","RAN ISSUE",AM1385="no impacts","no impacts"
),"")</f>
        <v>no impacts</v>
      </c>
      <c r="AM1385" s="67" t="s">
        <v>5605</v>
      </c>
      <c r="AN1385" s="48" t="str" cm="1">
        <f t="array" ref="AN1385">IFERROR(_xlfn.IFS(
AM1385="MPR ISSUE","ACTIVE",
AM1385="BSS Hardware Issue","ACTIVE",
AM1385="Sites strategiques, MLL, Pylone, etc.","PASSIVE",
AM1385="AKTIVCO DEFAUT GE &amp; POWER Cabinet","PASSIVE",
AM1385="AKTIVCO Coupure ENEO &amp; Baisse de tension","PASSIVE",
AM1385="Coupure ENEO &amp; Baisse de tension","PASSIVE",
AM1385="Defaut GE &amp; POWER Cabinet","PASSIVE",
AM1385="Sharing","PASSIVE",
AM1385="Sites strategiques &amp; DataCenter","PASSIVE",
AM1385="Exclu","Exclu",
AM1385="SAT","ACTIVE",
AM1385="SPARE-ISSUE","SPARE-ISSUE",
AM1385="Fiber CAmtel","ACTIVE",
AM1385="Fiber AOF","ACTIVE",
AM1385="Projet OCM (HUAWEI)","PLANNED WORKS",
AM1385="Projet OCM (NOKIA)","PLANNED WORKS",
AM1385="ACCESS-ISSUE","ACCESS-ISSUE",
AM1385="Projet OCM (ZTE, NOKIA, autres projets)","PLANNED WORKS",
AM1385="No root CAuse","No root cause",
AM1385="ODU HS","ACTIVE",
AM1385="IP &amp; VLAN","ACTIVE",
AM1385="Warehouse HUAWEI","SPARE-ISSUE",
AM1385="SPARE-HS","SPARE-ISSUE",
AM1385="Power Telco","ACTIVE", AM1385="no impacts","no impacts"
),"")</f>
        <v>no impacts</v>
      </c>
      <c r="AO1385" s="93" t="s">
        <v>5537</v>
      </c>
      <c r="AP1385" s="101" t="str">
        <f t="shared" si="42"/>
        <v>LIT_790</v>
      </c>
      <c r="AR1385" s="17" t="s">
        <v>5537</v>
      </c>
      <c r="AS1385" s="7" t="s">
        <v>5537</v>
      </c>
      <c r="AT1385" s="6"/>
      <c r="AU1385" s="7"/>
      <c r="AV1385" s="3" t="s">
        <v>5537</v>
      </c>
      <c r="AW1385" s="18" t="s">
        <v>5537</v>
      </c>
      <c r="AX1385" s="18" t="s">
        <v>5537</v>
      </c>
      <c r="AY1385" s="18" t="s">
        <v>5537</v>
      </c>
      <c r="AZ1385" s="18" t="s">
        <v>5537</v>
      </c>
      <c r="BA1385" s="18" t="s">
        <v>5537</v>
      </c>
      <c r="BB1385" s="18" t="s">
        <v>5537</v>
      </c>
      <c r="BC1385" s="18" t="s">
        <v>5537</v>
      </c>
      <c r="BD1385" s="18" t="s">
        <v>5537</v>
      </c>
      <c r="BE1385" s="18" t="s">
        <v>5537</v>
      </c>
      <c r="BF1385" s="18" t="s">
        <v>5537</v>
      </c>
      <c r="BG1385" s="18" t="s">
        <v>5537</v>
      </c>
      <c r="BH1385" s="18" t="s">
        <v>5537</v>
      </c>
      <c r="BI1385" s="9" t="s">
        <v>5537</v>
      </c>
      <c r="BJ1385" s="14"/>
      <c r="BK1385" s="14" t="s">
        <v>5537</v>
      </c>
      <c r="BL1385" s="14" t="str">
        <f>_xlfn.XLOOKUP(B1385,'[4]cell downs 18042026 17h'!$B:$B,'[4]cell downs 18042026 17h'!$B:$B,"")</f>
        <v/>
      </c>
      <c r="BM1385" s="14" t="str">
        <f>_xlfn.XLOOKUP(B1385,'[5]Cells Huawei 19042026 15h'!$B:$B,'[5]Cells Huawei 19042026 15h'!$B:$B,"")</f>
        <v/>
      </c>
      <c r="BN1385" s="9" t="str">
        <f>_xlfn.XLOOKUP(B1385,'[6]cells down 19042026 9H40'!$B:$B,'[6]cells down 19042026 9H40'!$B:$B,"")</f>
        <v/>
      </c>
      <c r="BO1385" s="9" t="s">
        <v>5537</v>
      </c>
      <c r="BP1385" s="9" t="s">
        <v>5537</v>
      </c>
      <c r="BQ1385" s="115"/>
    </row>
    <row r="1386" spans="1:69" s="9" customFormat="1" x14ac:dyDescent="0.3">
      <c r="A1386" s="1" t="s">
        <v>2599</v>
      </c>
      <c r="B1386" s="8" t="s">
        <v>2600</v>
      </c>
      <c r="C1386" s="3" t="str">
        <f>_xlfn.XLOOKUP(B1386,'[1]daily break down'!$D:$D,'[1]daily break down'!$E:$E,"")</f>
        <v>Yaounde</v>
      </c>
      <c r="D1386" s="1" t="s">
        <v>11</v>
      </c>
      <c r="E1386" s="1" t="s">
        <v>145</v>
      </c>
      <c r="F1386" s="3" t="s">
        <v>37</v>
      </c>
      <c r="G1386" s="1" t="s">
        <v>38</v>
      </c>
      <c r="H1386" s="34" t="str">
        <f>_xlfn.XLOOKUP(B1386,[2]CALCULATION!$B:$B,[2]CALCULATION!$H:$H,"")</f>
        <v>ZTE</v>
      </c>
      <c r="I1386" s="28">
        <v>0</v>
      </c>
      <c r="J1386" s="28">
        <v>0</v>
      </c>
      <c r="K1386" s="28">
        <v>0</v>
      </c>
      <c r="L1386" s="28">
        <v>0</v>
      </c>
      <c r="M1386" s="28">
        <v>0</v>
      </c>
      <c r="N1386" s="28">
        <v>0</v>
      </c>
      <c r="O1386" s="28">
        <v>0</v>
      </c>
      <c r="P1386" s="28">
        <v>0</v>
      </c>
      <c r="Q1386" s="28">
        <v>0</v>
      </c>
      <c r="R1386" s="28">
        <v>0</v>
      </c>
      <c r="S1386" s="94">
        <v>0</v>
      </c>
      <c r="T1386" s="94">
        <f>_xlfn.XLOOKUP(B1386,'[3]Nur des jours'!$B:$B,'[3]Nur des jours'!$U:$U,"")</f>
        <v>0.31364768728972425</v>
      </c>
      <c r="U1386" s="94">
        <v>0</v>
      </c>
      <c r="V1386" s="94">
        <v>0</v>
      </c>
      <c r="W1386" s="94">
        <v>0.84003218874934726</v>
      </c>
      <c r="X1386" s="94">
        <v>0</v>
      </c>
      <c r="Y1386" s="94">
        <v>0</v>
      </c>
      <c r="Z1386" s="94">
        <v>0</v>
      </c>
      <c r="AA1386" s="94">
        <v>0</v>
      </c>
      <c r="AB1386" s="94">
        <v>0</v>
      </c>
      <c r="AC1386" s="94">
        <f>_xlfn.XLOOKUP(B1386,'[3]Nur des jours'!$B:$B,'[3]Nur des jours'!$N:$N,"")</f>
        <v>0</v>
      </c>
      <c r="AD1386" s="94">
        <v>0</v>
      </c>
      <c r="AE1386" s="94">
        <v>0</v>
      </c>
      <c r="AF1386" s="94">
        <v>0</v>
      </c>
      <c r="AG1386" s="94">
        <v>0</v>
      </c>
      <c r="AH1386" s="94">
        <v>0</v>
      </c>
      <c r="AI1386" s="49" t="s">
        <v>5559</v>
      </c>
      <c r="AJ1386" s="49"/>
      <c r="AK1386" s="48" t="str" cm="1">
        <f t="array" ref="AK1386">IFERROR(_xlfn.IFS(
AM1386="MPR ISSUE","PDH",
AM1386="BSS Hardware Issue","BSS",
AM1386="Sites strategiques, MLL, Pylone, etc.","ENVTECH",
AM1386="AKTIVCO DEFAUT GE &amp; POWER Cabinet","AKTIVCO",
AM1386="AKTIVCO Coupure ENEO &amp; Baisse de tension","AKTIVCO GRID ONLY",
AM1386="Coupure ENEO &amp; Baisse de tension","IHS GRID ONLY",
AM1386="Defaut GE &amp; POWER Cabinet","IHS",
AM1386="Sharing","Partners",
AM1386="Sites strategiques &amp; DataCenter","SST &amp; DC",
AM1386="Exclu","Exclu",
AM1386="SAT","SAT",
AM1386="SPARE-ISSUE","SPARE-ISSUE",
AM1386="Fiber CAmtel","TRANS_FO_CAMTEL",
AM1386="Fiber AOF","Fiber AOF",
AM1386="Projet OCM (HUAWEI)","TRAVAUX-HUAWEI",
AM1386="Projet OCM (NOKIA)","TRAVAUX-NOKIA",
AM1386="ACCESS-ISSUE","ACCESS-ISSUE",
AM1386="Projet OCM (ZTE, NOKIA, autres projets)","TRAVAUX OCM",
AM1386="No root CAuse","No root cause",
AM1386="ODU HS","PDH",
AM1386="IP &amp; VLAN","PDH",
AM1386="Warehouse HUAWEI","SPARE-ISSUE",
AM1386="SPARE-HS","SPARE-ISSUE",
AM1386="Power Telco","BSS",AM1386="no impacts","no impacts"
),"")</f>
        <v>no impacts</v>
      </c>
      <c r="AL1386" s="48" t="str" cm="1">
        <f t="array" ref="AL1386">IFERROR(_xlfn.IFS(
AM1386="MPR ISSUE","TX ISSUE",
AM1386="BSS Hardware Issue","RAN ISSUE",
AM1386="Sites strategiques, MLL, Pylone, etc.","ENVTECH",
AM1386="AKTIVCO DEFAUT GE &amp; POWER Cabinet","POWER ISSUE",
AM1386="AKTIVCO Coupure ENEO &amp; Baisse de tension","POWER ISSUE",
AM1386="Coupure ENEO &amp; Baisse de tension","POWER ISSUE",
AM1386="Defaut GE &amp; POWER Cabinet","POWER ISSUE",
AM1386="Sharing","POWER ISSUE",
AM1386="Sites strategiques &amp; DataCenter","POWER ISSUE",
AM1386="Exclu","Exclu",
AM1386="SAT","TX ISSUE",
AM1386="SPARE-ISSUE","SPARE-ISSUE",
AM1386="Fiber CAmtel","TX ISSUE",
AM1386="Fiber AOF","TX ISSUE",
AM1386="Projet OCM (HUAWEI)","TRAVAUX-HUAWEI",
AM1386="Projet OCM (NOKIA)","TRAVAUX -NOKIA",
AM1386="ACCESS-ISSUE","ACCESS-ISSUE",
AM1386="Projet OCM (ZTE, NOKIA, autres projets)","TRAVAUX OCM",
AM1386="No root CAuse","No root cause",
AM1386="ODU HS","TX ISSUE",
AM1386="IP &amp; VLAN","TX ISSUE",
AM1386="Warehouse HUAWEI","SPARE-ISSUE",
AM1386="SPARE-HS","SPARE-ISSUE",
AM1386="Power Telco","RAN ISSUE",AM1386="no impacts","no impacts"
),"")</f>
        <v>no impacts</v>
      </c>
      <c r="AM1386" s="67" t="s">
        <v>5605</v>
      </c>
      <c r="AN1386" s="48" t="str" cm="1">
        <f t="array" ref="AN1386">IFERROR(_xlfn.IFS(
AM1386="MPR ISSUE","ACTIVE",
AM1386="BSS Hardware Issue","ACTIVE",
AM1386="Sites strategiques, MLL, Pylone, etc.","PASSIVE",
AM1386="AKTIVCO DEFAUT GE &amp; POWER Cabinet","PASSIVE",
AM1386="AKTIVCO Coupure ENEO &amp; Baisse de tension","PASSIVE",
AM1386="Coupure ENEO &amp; Baisse de tension","PASSIVE",
AM1386="Defaut GE &amp; POWER Cabinet","PASSIVE",
AM1386="Sharing","PASSIVE",
AM1386="Sites strategiques &amp; DataCenter","PASSIVE",
AM1386="Exclu","Exclu",
AM1386="SAT","ACTIVE",
AM1386="SPARE-ISSUE","SPARE-ISSUE",
AM1386="Fiber CAmtel","ACTIVE",
AM1386="Fiber AOF","ACTIVE",
AM1386="Projet OCM (HUAWEI)","PLANNED WORKS",
AM1386="Projet OCM (NOKIA)","PLANNED WORKS",
AM1386="ACCESS-ISSUE","ACCESS-ISSUE",
AM1386="Projet OCM (ZTE, NOKIA, autres projets)","PLANNED WORKS",
AM1386="No root CAuse","No root cause",
AM1386="ODU HS","ACTIVE",
AM1386="IP &amp; VLAN","ACTIVE",
AM1386="Warehouse HUAWEI","SPARE-ISSUE",
AM1386="SPARE-HS","SPARE-ISSUE",
AM1386="Power Telco","ACTIVE", AM1386="no impacts","no impacts"
),"")</f>
        <v>no impacts</v>
      </c>
      <c r="AO1386" s="93" t="s">
        <v>5537</v>
      </c>
      <c r="AP1386" s="101" t="str">
        <f t="shared" si="42"/>
        <v>CTR_874</v>
      </c>
      <c r="AR1386" s="17" t="s">
        <v>5537</v>
      </c>
      <c r="AS1386" s="7" t="s">
        <v>5537</v>
      </c>
      <c r="AT1386" s="6"/>
      <c r="AU1386" s="7"/>
      <c r="AV1386" s="3" t="s">
        <v>5537</v>
      </c>
      <c r="AW1386" s="18" t="s">
        <v>5537</v>
      </c>
      <c r="AX1386" s="18" t="s">
        <v>5537</v>
      </c>
      <c r="AY1386" s="18" t="s">
        <v>5537</v>
      </c>
      <c r="AZ1386" s="18" t="s">
        <v>5537</v>
      </c>
      <c r="BA1386" s="18" t="s">
        <v>5537</v>
      </c>
      <c r="BB1386" s="18" t="s">
        <v>5537</v>
      </c>
      <c r="BC1386" s="18" t="s">
        <v>5537</v>
      </c>
      <c r="BD1386" s="18" t="s">
        <v>5537</v>
      </c>
      <c r="BE1386" s="18" t="s">
        <v>5537</v>
      </c>
      <c r="BF1386" s="18" t="s">
        <v>5537</v>
      </c>
      <c r="BG1386" s="18" t="s">
        <v>5537</v>
      </c>
      <c r="BH1386" s="18" t="s">
        <v>5537</v>
      </c>
      <c r="BI1386" s="9" t="s">
        <v>5537</v>
      </c>
      <c r="BJ1386" s="14"/>
      <c r="BK1386" s="14" t="s">
        <v>5537</v>
      </c>
      <c r="BL1386" s="14" t="str">
        <f>_xlfn.XLOOKUP(B1386,'[4]cell downs 18042026 17h'!$B:$B,'[4]cell downs 18042026 17h'!$B:$B,"")</f>
        <v/>
      </c>
      <c r="BM1386" s="14" t="str">
        <f>_xlfn.XLOOKUP(B1386,'[5]Cells Huawei 19042026 15h'!$B:$B,'[5]Cells Huawei 19042026 15h'!$B:$B,"")</f>
        <v/>
      </c>
      <c r="BN1386" s="9" t="str">
        <f>_xlfn.XLOOKUP(B1386,'[6]cells down 19042026 9H40'!$B:$B,'[6]cells down 19042026 9H40'!$B:$B,"")</f>
        <v/>
      </c>
      <c r="BO1386" s="9" t="s">
        <v>2600</v>
      </c>
      <c r="BP1386" s="9" t="s">
        <v>5537</v>
      </c>
      <c r="BQ1386" s="115"/>
    </row>
    <row r="1387" spans="1:69" s="9" customFormat="1" x14ac:dyDescent="0.3">
      <c r="A1387" s="1" t="s">
        <v>2603</v>
      </c>
      <c r="B1387" s="8" t="s">
        <v>2604</v>
      </c>
      <c r="C1387" s="3" t="str">
        <f>_xlfn.XLOOKUP(B1387,'[1]daily break down'!$D:$D,'[1]daily break down'!$E:$E,"")</f>
        <v>Yaounde</v>
      </c>
      <c r="D1387" s="1" t="s">
        <v>11</v>
      </c>
      <c r="E1387" s="1" t="s">
        <v>12</v>
      </c>
      <c r="F1387" s="3" t="s">
        <v>37</v>
      </c>
      <c r="G1387" s="1" t="s">
        <v>38</v>
      </c>
      <c r="H1387" s="34" t="str">
        <f>_xlfn.XLOOKUP(B1387,[2]CALCULATION!$B:$B,[2]CALCULATION!$H:$H,"")</f>
        <v>ZTE</v>
      </c>
      <c r="I1387" s="28">
        <v>0</v>
      </c>
      <c r="J1387" s="28">
        <v>0</v>
      </c>
      <c r="K1387" s="28">
        <v>0</v>
      </c>
      <c r="L1387" s="28">
        <v>0</v>
      </c>
      <c r="M1387" s="28">
        <v>1.5262189919328377</v>
      </c>
      <c r="N1387" s="28">
        <v>0</v>
      </c>
      <c r="O1387" s="28">
        <v>0</v>
      </c>
      <c r="P1387" s="28">
        <v>0</v>
      </c>
      <c r="Q1387" s="28">
        <v>0</v>
      </c>
      <c r="R1387" s="28">
        <v>0</v>
      </c>
      <c r="S1387" s="94">
        <v>0</v>
      </c>
      <c r="T1387" s="94">
        <f>_xlfn.XLOOKUP(B1387,'[3]Nur des jours'!$B:$B,'[3]Nur des jours'!$U:$U,"")</f>
        <v>0.73485873191166351</v>
      </c>
      <c r="U1387" s="94">
        <v>0</v>
      </c>
      <c r="V1387" s="94">
        <v>0</v>
      </c>
      <c r="W1387" s="94">
        <v>0.73485873191166351</v>
      </c>
      <c r="X1387" s="94">
        <v>0</v>
      </c>
      <c r="Y1387" s="94">
        <v>0</v>
      </c>
      <c r="Z1387" s="94">
        <v>0</v>
      </c>
      <c r="AA1387" s="94">
        <v>0</v>
      </c>
      <c r="AB1387" s="94">
        <v>0</v>
      </c>
      <c r="AC1387" s="94">
        <f>_xlfn.XLOOKUP(B1387,'[3]Nur des jours'!$B:$B,'[3]Nur des jours'!$N:$N,"")</f>
        <v>0</v>
      </c>
      <c r="AD1387" s="94">
        <v>0</v>
      </c>
      <c r="AE1387" s="94">
        <v>0</v>
      </c>
      <c r="AF1387" s="94">
        <v>0</v>
      </c>
      <c r="AG1387" s="94">
        <v>0</v>
      </c>
      <c r="AH1387" s="94">
        <v>0</v>
      </c>
      <c r="AI1387" s="49" t="s">
        <v>5559</v>
      </c>
      <c r="AJ1387" s="49"/>
      <c r="AK1387" s="48" t="str" cm="1">
        <f t="array" ref="AK1387">IFERROR(_xlfn.IFS(
AM1387="MPR ISSUE","PDH",
AM1387="BSS Hardware Issue","BSS",
AM1387="Sites strategiques, MLL, Pylone, etc.","ENVTECH",
AM1387="AKTIVCO DEFAUT GE &amp; POWER Cabinet","AKTIVCO",
AM1387="AKTIVCO Coupure ENEO &amp; Baisse de tension","AKTIVCO GRID ONLY",
AM1387="Coupure ENEO &amp; Baisse de tension","IHS GRID ONLY",
AM1387="Defaut GE &amp; POWER Cabinet","IHS",
AM1387="Sharing","Partners",
AM1387="Sites strategiques &amp; DataCenter","SST &amp; DC",
AM1387="Exclu","Exclu",
AM1387="SAT","SAT",
AM1387="SPARE-ISSUE","SPARE-ISSUE",
AM1387="Fiber CAmtel","TRANS_FO_CAMTEL",
AM1387="Fiber AOF","Fiber AOF",
AM1387="Projet OCM (HUAWEI)","TRAVAUX-HUAWEI",
AM1387="Projet OCM (NOKIA)","TRAVAUX-NOKIA",
AM1387="ACCESS-ISSUE","ACCESS-ISSUE",
AM1387="Projet OCM (ZTE, NOKIA, autres projets)","TRAVAUX OCM",
AM1387="No root CAuse","No root cause",
AM1387="ODU HS","PDH",
AM1387="IP &amp; VLAN","PDH",
AM1387="Warehouse HUAWEI","SPARE-ISSUE",
AM1387="SPARE-HS","SPARE-ISSUE",
AM1387="Power Telco","BSS",AM1387="no impacts","no impacts"
),"")</f>
        <v>no impacts</v>
      </c>
      <c r="AL1387" s="48" t="str" cm="1">
        <f t="array" ref="AL1387">IFERROR(_xlfn.IFS(
AM1387="MPR ISSUE","TX ISSUE",
AM1387="BSS Hardware Issue","RAN ISSUE",
AM1387="Sites strategiques, MLL, Pylone, etc.","ENVTECH",
AM1387="AKTIVCO DEFAUT GE &amp; POWER Cabinet","POWER ISSUE",
AM1387="AKTIVCO Coupure ENEO &amp; Baisse de tension","POWER ISSUE",
AM1387="Coupure ENEO &amp; Baisse de tension","POWER ISSUE",
AM1387="Defaut GE &amp; POWER Cabinet","POWER ISSUE",
AM1387="Sharing","POWER ISSUE",
AM1387="Sites strategiques &amp; DataCenter","POWER ISSUE",
AM1387="Exclu","Exclu",
AM1387="SAT","TX ISSUE",
AM1387="SPARE-ISSUE","SPARE-ISSUE",
AM1387="Fiber CAmtel","TX ISSUE",
AM1387="Fiber AOF","TX ISSUE",
AM1387="Projet OCM (HUAWEI)","TRAVAUX-HUAWEI",
AM1387="Projet OCM (NOKIA)","TRAVAUX -NOKIA",
AM1387="ACCESS-ISSUE","ACCESS-ISSUE",
AM1387="Projet OCM (ZTE, NOKIA, autres projets)","TRAVAUX OCM",
AM1387="No root CAuse","No root cause",
AM1387="ODU HS","TX ISSUE",
AM1387="IP &amp; VLAN","TX ISSUE",
AM1387="Warehouse HUAWEI","SPARE-ISSUE",
AM1387="SPARE-HS","SPARE-ISSUE",
AM1387="Power Telco","RAN ISSUE",AM1387="no impacts","no impacts"
),"")</f>
        <v>no impacts</v>
      </c>
      <c r="AM1387" s="67" t="s">
        <v>5605</v>
      </c>
      <c r="AN1387" s="48" t="str" cm="1">
        <f t="array" ref="AN1387">IFERROR(_xlfn.IFS(
AM1387="MPR ISSUE","ACTIVE",
AM1387="BSS Hardware Issue","ACTIVE",
AM1387="Sites strategiques, MLL, Pylone, etc.","PASSIVE",
AM1387="AKTIVCO DEFAUT GE &amp; POWER Cabinet","PASSIVE",
AM1387="AKTIVCO Coupure ENEO &amp; Baisse de tension","PASSIVE",
AM1387="Coupure ENEO &amp; Baisse de tension","PASSIVE",
AM1387="Defaut GE &amp; POWER Cabinet","PASSIVE",
AM1387="Sharing","PASSIVE",
AM1387="Sites strategiques &amp; DataCenter","PASSIVE",
AM1387="Exclu","Exclu",
AM1387="SAT","ACTIVE",
AM1387="SPARE-ISSUE","SPARE-ISSUE",
AM1387="Fiber CAmtel","ACTIVE",
AM1387="Fiber AOF","ACTIVE",
AM1387="Projet OCM (HUAWEI)","PLANNED WORKS",
AM1387="Projet OCM (NOKIA)","PLANNED WORKS",
AM1387="ACCESS-ISSUE","ACCESS-ISSUE",
AM1387="Projet OCM (ZTE, NOKIA, autres projets)","PLANNED WORKS",
AM1387="No root CAuse","No root cause",
AM1387="ODU HS","ACTIVE",
AM1387="IP &amp; VLAN","ACTIVE",
AM1387="Warehouse HUAWEI","SPARE-ISSUE",
AM1387="SPARE-HS","SPARE-ISSUE",
AM1387="Power Telco","ACTIVE", AM1387="no impacts","no impacts"
),"")</f>
        <v>no impacts</v>
      </c>
      <c r="AO1387" s="93" t="s">
        <v>5537</v>
      </c>
      <c r="AP1387" s="101" t="str">
        <f t="shared" si="42"/>
        <v>CTR_539</v>
      </c>
      <c r="AR1387" s="17" t="s">
        <v>5537</v>
      </c>
      <c r="AS1387" s="7" t="s">
        <v>5537</v>
      </c>
      <c r="AT1387" s="6"/>
      <c r="AU1387" s="7"/>
      <c r="AV1387" s="3" t="s">
        <v>5537</v>
      </c>
      <c r="AW1387" s="18" t="s">
        <v>5537</v>
      </c>
      <c r="AX1387" s="18" t="s">
        <v>5537</v>
      </c>
      <c r="AY1387" s="18" t="s">
        <v>5537</v>
      </c>
      <c r="AZ1387" s="18" t="s">
        <v>5537</v>
      </c>
      <c r="BA1387" s="18" t="s">
        <v>5537</v>
      </c>
      <c r="BB1387" s="18" t="s">
        <v>5537</v>
      </c>
      <c r="BC1387" s="18" t="s">
        <v>5537</v>
      </c>
      <c r="BD1387" s="18" t="s">
        <v>5537</v>
      </c>
      <c r="BE1387" s="18" t="s">
        <v>5537</v>
      </c>
      <c r="BF1387" s="18" t="s">
        <v>5537</v>
      </c>
      <c r="BG1387" s="18" t="s">
        <v>5537</v>
      </c>
      <c r="BH1387" s="18" t="s">
        <v>5537</v>
      </c>
      <c r="BI1387" s="9" t="s">
        <v>5537</v>
      </c>
      <c r="BJ1387" s="14"/>
      <c r="BK1387" s="14" t="s">
        <v>5537</v>
      </c>
      <c r="BL1387" s="14" t="str">
        <f>_xlfn.XLOOKUP(B1387,'[4]cell downs 18042026 17h'!$B:$B,'[4]cell downs 18042026 17h'!$B:$B,"")</f>
        <v/>
      </c>
      <c r="BM1387" s="14" t="str">
        <f>_xlfn.XLOOKUP(B1387,'[5]Cells Huawei 19042026 15h'!$B:$B,'[5]Cells Huawei 19042026 15h'!$B:$B,"")</f>
        <v/>
      </c>
      <c r="BN1387" s="9" t="str">
        <f>_xlfn.XLOOKUP(B1387,'[6]cells down 19042026 9H40'!$B:$B,'[6]cells down 19042026 9H40'!$B:$B,"")</f>
        <v/>
      </c>
      <c r="BO1387" s="9" t="s">
        <v>2604</v>
      </c>
      <c r="BP1387" s="9" t="s">
        <v>12</v>
      </c>
      <c r="BQ1387" s="115"/>
    </row>
    <row r="1388" spans="1:69" s="9" customFormat="1" x14ac:dyDescent="0.3">
      <c r="A1388" s="1" t="s">
        <v>3090</v>
      </c>
      <c r="B1388" s="1" t="s">
        <v>3091</v>
      </c>
      <c r="C1388" s="3" t="str">
        <f>_xlfn.XLOOKUP(B1388,'[1]daily break down'!$D:$D,'[1]daily break down'!$E:$E,"")</f>
        <v>EXTREME-NORD</v>
      </c>
      <c r="D1388" s="1" t="s">
        <v>11</v>
      </c>
      <c r="E1388" s="1" t="s">
        <v>630</v>
      </c>
      <c r="F1388" s="3" t="s">
        <v>55</v>
      </c>
      <c r="G1388" s="1" t="s">
        <v>185</v>
      </c>
      <c r="H1388" s="32" t="str">
        <f>_xlfn.XLOOKUP(B1388,[2]CALCULATION!$B:$B,[2]CALCULATION!$H:$H,"")</f>
        <v>Huawei</v>
      </c>
      <c r="I1388" s="28">
        <v>1.030350309474279</v>
      </c>
      <c r="J1388" s="28">
        <v>3.2405445548792495</v>
      </c>
      <c r="K1388" s="28">
        <v>1.7175537121218609</v>
      </c>
      <c r="L1388" s="28">
        <v>0.62262258406029114</v>
      </c>
      <c r="M1388" s="28">
        <v>0.13554659521220888</v>
      </c>
      <c r="N1388" s="28">
        <v>0.13180122876555575</v>
      </c>
      <c r="O1388" s="28">
        <v>0.40722834322110074</v>
      </c>
      <c r="P1388" s="28">
        <v>0.16622292991812984</v>
      </c>
      <c r="Q1388" s="28">
        <v>0</v>
      </c>
      <c r="R1388" s="28">
        <v>0</v>
      </c>
      <c r="S1388" s="94">
        <v>0</v>
      </c>
      <c r="T1388" s="94">
        <f>_xlfn.XLOOKUP(B1388,'[3]Nur des jours'!$B:$B,'[3]Nur des jours'!$U:$U,"")</f>
        <v>0.71563251748551071</v>
      </c>
      <c r="U1388" s="94">
        <v>0</v>
      </c>
      <c r="V1388" s="94">
        <v>0.14401825741297195</v>
      </c>
      <c r="W1388" s="94">
        <v>0.71563251748551071</v>
      </c>
      <c r="X1388" s="94">
        <v>0</v>
      </c>
      <c r="Y1388" s="94">
        <v>0</v>
      </c>
      <c r="Z1388" s="94">
        <v>0</v>
      </c>
      <c r="AA1388" s="94">
        <v>0</v>
      </c>
      <c r="AB1388" s="94">
        <v>0</v>
      </c>
      <c r="AC1388" s="94">
        <f>_xlfn.XLOOKUP(B1388,'[3]Nur des jours'!$B:$B,'[3]Nur des jours'!$N:$N,"")</f>
        <v>0</v>
      </c>
      <c r="AD1388" s="94">
        <v>0</v>
      </c>
      <c r="AE1388" s="94">
        <v>0</v>
      </c>
      <c r="AF1388" s="94">
        <v>0</v>
      </c>
      <c r="AG1388" s="94">
        <v>0</v>
      </c>
      <c r="AH1388" s="94">
        <v>0</v>
      </c>
      <c r="AI1388" s="49" t="s">
        <v>6659</v>
      </c>
      <c r="AJ1388" s="49"/>
      <c r="AK1388" s="48" t="str" cm="1">
        <f t="array" ref="AK1388">IFERROR(_xlfn.IFS(
AM1388="MPR ISSUE","PDH",
AM1388="BSS Hardware Issue","BSS",
AM1388="Sites strategiques, MLL, Pylone, etc.","ENVTECH",
AM1388="AKTIVCO DEFAUT GE &amp; POWER Cabinet","AKTIVCO",
AM1388="AKTIVCO Coupure ENEO &amp; Baisse de tension","AKTIVCO GRID ONLY",
AM1388="Coupure ENEO &amp; Baisse de tension","IHS GRID ONLY",
AM1388="Defaut GE &amp; POWER Cabinet","IHS",
AM1388="Sharing","Partners",
AM1388="Sites strategiques &amp; DataCenter","SST &amp; DC",
AM1388="Exclu","Exclu",
AM1388="SAT","SAT",
AM1388="SPARE-ISSUE","SPARE-ISSUE",
AM1388="Fiber CAmtel","TRANS_FO_CAMTEL",
AM1388="Fiber AOF","Fiber AOF",
AM1388="Projet OCM (HUAWEI)","TRAVAUX-HUAWEI",
AM1388="Projet OCM (NOKIA)","TRAVAUX-NOKIA",
AM1388="ACCESS-ISSUE","ACCESS-ISSUE",
AM1388="Projet OCM (ZTE, NOKIA, autres projets)","TRAVAUX OCM",
AM1388="No root CAuse","No root cause",
AM1388="ODU HS","PDH",
AM1388="IP &amp; VLAN","PDH",
AM1388="Warehouse HUAWEI","SPARE-ISSUE",
AM1388="SPARE-HS","SPARE-ISSUE",
AM1388="Power Telco","BSS",AM1388="no impacts","no impacts"
),"")</f>
        <v>no impacts</v>
      </c>
      <c r="AL1388" s="48" t="str" cm="1">
        <f t="array" ref="AL1388">IFERROR(_xlfn.IFS(
AM1388="MPR ISSUE","TX ISSUE",
AM1388="BSS Hardware Issue","RAN ISSUE",
AM1388="Sites strategiques, MLL, Pylone, etc.","ENVTECH",
AM1388="AKTIVCO DEFAUT GE &amp; POWER Cabinet","POWER ISSUE",
AM1388="AKTIVCO Coupure ENEO &amp; Baisse de tension","POWER ISSUE",
AM1388="Coupure ENEO &amp; Baisse de tension","POWER ISSUE",
AM1388="Defaut GE &amp; POWER Cabinet","POWER ISSUE",
AM1388="Sharing","POWER ISSUE",
AM1388="Sites strategiques &amp; DataCenter","POWER ISSUE",
AM1388="Exclu","Exclu",
AM1388="SAT","TX ISSUE",
AM1388="SPARE-ISSUE","SPARE-ISSUE",
AM1388="Fiber CAmtel","TX ISSUE",
AM1388="Fiber AOF","TX ISSUE",
AM1388="Projet OCM (HUAWEI)","TRAVAUX-HUAWEI",
AM1388="Projet OCM (NOKIA)","TRAVAUX -NOKIA",
AM1388="ACCESS-ISSUE","ACCESS-ISSUE",
AM1388="Projet OCM (ZTE, NOKIA, autres projets)","TRAVAUX OCM",
AM1388="No root CAuse","No root cause",
AM1388="ODU HS","TX ISSUE",
AM1388="IP &amp; VLAN","TX ISSUE",
AM1388="Warehouse HUAWEI","SPARE-ISSUE",
AM1388="SPARE-HS","SPARE-ISSUE",
AM1388="Power Telco","RAN ISSUE",AM1388="no impacts","no impacts"
),"")</f>
        <v>no impacts</v>
      </c>
      <c r="AM1388" s="67" t="s">
        <v>5605</v>
      </c>
      <c r="AN1388" s="48" t="str" cm="1">
        <f t="array" ref="AN1388">IFERROR(_xlfn.IFS(
AM1388="MPR ISSUE","ACTIVE",
AM1388="BSS Hardware Issue","ACTIVE",
AM1388="Sites strategiques, MLL, Pylone, etc.","PASSIVE",
AM1388="AKTIVCO DEFAUT GE &amp; POWER Cabinet","PASSIVE",
AM1388="AKTIVCO Coupure ENEO &amp; Baisse de tension","PASSIVE",
AM1388="Coupure ENEO &amp; Baisse de tension","PASSIVE",
AM1388="Defaut GE &amp; POWER Cabinet","PASSIVE",
AM1388="Sharing","PASSIVE",
AM1388="Sites strategiques &amp; DataCenter","PASSIVE",
AM1388="Exclu","Exclu",
AM1388="SAT","ACTIVE",
AM1388="SPARE-ISSUE","SPARE-ISSUE",
AM1388="Fiber CAmtel","ACTIVE",
AM1388="Fiber AOF","ACTIVE",
AM1388="Projet OCM (HUAWEI)","PLANNED WORKS",
AM1388="Projet OCM (NOKIA)","PLANNED WORKS",
AM1388="ACCESS-ISSUE","ACCESS-ISSUE",
AM1388="Projet OCM (ZTE, NOKIA, autres projets)","PLANNED WORKS",
AM1388="No root CAuse","No root cause",
AM1388="ODU HS","ACTIVE",
AM1388="IP &amp; VLAN","ACTIVE",
AM1388="Warehouse HUAWEI","SPARE-ISSUE",
AM1388="SPARE-HS","SPARE-ISSUE",
AM1388="Power Telco","ACTIVE", AM1388="no impacts","no impacts"
),"")</f>
        <v>no impacts</v>
      </c>
      <c r="AO1388" s="93" t="s">
        <v>5537</v>
      </c>
      <c r="AP1388" s="101" t="str">
        <f t="shared" si="42"/>
        <v>EXN_064</v>
      </c>
      <c r="AR1388" s="17" t="s">
        <v>5537</v>
      </c>
      <c r="AS1388" s="7" t="s">
        <v>5537</v>
      </c>
      <c r="AT1388" s="6"/>
      <c r="AU1388" s="7"/>
      <c r="AV1388" s="3" t="s">
        <v>5537</v>
      </c>
      <c r="AW1388" s="18" t="s">
        <v>5537</v>
      </c>
      <c r="AX1388" s="18" t="s">
        <v>5537</v>
      </c>
      <c r="AY1388" s="18" t="s">
        <v>5537</v>
      </c>
      <c r="AZ1388" s="18" t="s">
        <v>5537</v>
      </c>
      <c r="BA1388" s="18" t="s">
        <v>5537</v>
      </c>
      <c r="BB1388" s="18" t="s">
        <v>5537</v>
      </c>
      <c r="BC1388" s="18" t="s">
        <v>5537</v>
      </c>
      <c r="BD1388" s="18" t="s">
        <v>5537</v>
      </c>
      <c r="BE1388" s="18" t="s">
        <v>5537</v>
      </c>
      <c r="BF1388" s="18" t="s">
        <v>5537</v>
      </c>
      <c r="BG1388" s="18" t="s">
        <v>5537</v>
      </c>
      <c r="BH1388" s="18" t="s">
        <v>5537</v>
      </c>
      <c r="BI1388" s="9" t="s">
        <v>5537</v>
      </c>
      <c r="BJ1388" s="14"/>
      <c r="BK1388" s="14" t="s">
        <v>5537</v>
      </c>
      <c r="BL1388" s="14" t="str">
        <f>_xlfn.XLOOKUP(B1388,'[4]cell downs 18042026 17h'!$B:$B,'[4]cell downs 18042026 17h'!$B:$B,"")</f>
        <v/>
      </c>
      <c r="BM1388" s="14" t="str">
        <f>_xlfn.XLOOKUP(B1388,'[5]Cells Huawei 19042026 15h'!$B:$B,'[5]Cells Huawei 19042026 15h'!$B:$B,"")</f>
        <v/>
      </c>
      <c r="BN1388" s="9" t="str">
        <f>_xlfn.XLOOKUP(B1388,'[6]cells down 19042026 9H40'!$B:$B,'[6]cells down 19042026 9H40'!$B:$B,"")</f>
        <v/>
      </c>
      <c r="BO1388" s="9" t="s">
        <v>3091</v>
      </c>
      <c r="BP1388" s="9" t="s">
        <v>5537</v>
      </c>
      <c r="BQ1388" s="115"/>
    </row>
    <row r="1389" spans="1:69" s="9" customFormat="1" x14ac:dyDescent="0.3">
      <c r="A1389" s="1" t="s">
        <v>2125</v>
      </c>
      <c r="B1389" s="8" t="s">
        <v>2126</v>
      </c>
      <c r="C1389" s="3" t="str">
        <f>_xlfn.XLOOKUP(B1389,'[1]daily break down'!$D:$D,'[1]daily break down'!$E:$E,"")</f>
        <v>NORD-OUEST</v>
      </c>
      <c r="D1389" s="1" t="s">
        <v>11</v>
      </c>
      <c r="E1389" s="1" t="s">
        <v>12</v>
      </c>
      <c r="F1389" s="3" t="s">
        <v>51</v>
      </c>
      <c r="G1389" s="1" t="s">
        <v>2127</v>
      </c>
      <c r="H1389" s="32" t="str">
        <f>_xlfn.XLOOKUP(B1389,[2]CALCULATION!$B:$B,[2]CALCULATION!$H:$H,"")</f>
        <v>Huawei</v>
      </c>
      <c r="I1389" s="28">
        <v>0</v>
      </c>
      <c r="J1389" s="28">
        <v>0</v>
      </c>
      <c r="K1389" s="28">
        <v>0</v>
      </c>
      <c r="L1389" s="28">
        <v>0</v>
      </c>
      <c r="M1389" s="28">
        <v>0</v>
      </c>
      <c r="N1389" s="28">
        <v>0</v>
      </c>
      <c r="O1389" s="28">
        <v>0</v>
      </c>
      <c r="P1389" s="28">
        <v>0</v>
      </c>
      <c r="Q1389" s="28">
        <v>0</v>
      </c>
      <c r="R1389" s="28">
        <v>0</v>
      </c>
      <c r="S1389" s="94">
        <v>0</v>
      </c>
      <c r="T1389" s="94">
        <f>_xlfn.XLOOKUP(B1389,'[3]Nur des jours'!$B:$B,'[3]Nur des jours'!$U:$U,"")</f>
        <v>0</v>
      </c>
      <c r="U1389" s="94">
        <v>0</v>
      </c>
      <c r="V1389" s="94">
        <v>8.0600999335108288</v>
      </c>
      <c r="W1389" s="94">
        <v>0.66597965944988058</v>
      </c>
      <c r="X1389" s="94">
        <v>0</v>
      </c>
      <c r="Y1389" s="94">
        <v>0</v>
      </c>
      <c r="Z1389" s="94">
        <v>0</v>
      </c>
      <c r="AA1389" s="94">
        <v>0</v>
      </c>
      <c r="AB1389" s="94">
        <v>0</v>
      </c>
      <c r="AC1389" s="94">
        <f>_xlfn.XLOOKUP(B1389,'[3]Nur des jours'!$B:$B,'[3]Nur des jours'!$N:$N,"")</f>
        <v>0</v>
      </c>
      <c r="AD1389" s="94">
        <v>0</v>
      </c>
      <c r="AE1389" s="94">
        <v>0</v>
      </c>
      <c r="AF1389" s="94">
        <v>0</v>
      </c>
      <c r="AG1389" s="94">
        <v>0</v>
      </c>
      <c r="AH1389" s="94">
        <v>0</v>
      </c>
      <c r="AI1389" s="49" t="s">
        <v>6659</v>
      </c>
      <c r="AJ1389" s="49"/>
      <c r="AK1389" s="48" t="str" cm="1">
        <f t="array" ref="AK1389">IFERROR(_xlfn.IFS(
AM1389="MPR ISSUE","PDH",
AM1389="BSS Hardware Issue","BSS",
AM1389="Sites strategiques, MLL, Pylone, etc.","ENVTECH",
AM1389="AKTIVCO DEFAUT GE &amp; POWER Cabinet","AKTIVCO",
AM1389="AKTIVCO Coupure ENEO &amp; Baisse de tension","AKTIVCO GRID ONLY",
AM1389="Coupure ENEO &amp; Baisse de tension","IHS GRID ONLY",
AM1389="Defaut GE &amp; POWER Cabinet","IHS",
AM1389="Sharing","Partners",
AM1389="Sites strategiques &amp; DataCenter","SST &amp; DC",
AM1389="Exclu","Exclu",
AM1389="SAT","SAT",
AM1389="SPARE-ISSUE","SPARE-ISSUE",
AM1389="Fiber CAmtel","TRANS_FO_CAMTEL",
AM1389="Fiber AOF","Fiber AOF",
AM1389="Projet OCM (HUAWEI)","TRAVAUX-HUAWEI",
AM1389="Projet OCM (NOKIA)","TRAVAUX-NOKIA",
AM1389="ACCESS-ISSUE","ACCESS-ISSUE",
AM1389="Projet OCM (ZTE, NOKIA, autres projets)","TRAVAUX OCM",
AM1389="No root CAuse","No root cause",
AM1389="ODU HS","PDH",
AM1389="IP &amp; VLAN","PDH",
AM1389="Warehouse HUAWEI","SPARE-ISSUE",
AM1389="SPARE-HS","SPARE-ISSUE",
AM1389="Power Telco","BSS",AM1389="no impacts","no impacts"
),"")</f>
        <v>no impacts</v>
      </c>
      <c r="AL1389" s="48" t="str" cm="1">
        <f t="array" ref="AL1389">IFERROR(_xlfn.IFS(
AM1389="MPR ISSUE","TX ISSUE",
AM1389="BSS Hardware Issue","RAN ISSUE",
AM1389="Sites strategiques, MLL, Pylone, etc.","ENVTECH",
AM1389="AKTIVCO DEFAUT GE &amp; POWER Cabinet","POWER ISSUE",
AM1389="AKTIVCO Coupure ENEO &amp; Baisse de tension","POWER ISSUE",
AM1389="Coupure ENEO &amp; Baisse de tension","POWER ISSUE",
AM1389="Defaut GE &amp; POWER Cabinet","POWER ISSUE",
AM1389="Sharing","POWER ISSUE",
AM1389="Sites strategiques &amp; DataCenter","POWER ISSUE",
AM1389="Exclu","Exclu",
AM1389="SAT","TX ISSUE",
AM1389="SPARE-ISSUE","SPARE-ISSUE",
AM1389="Fiber CAmtel","TX ISSUE",
AM1389="Fiber AOF","TX ISSUE",
AM1389="Projet OCM (HUAWEI)","TRAVAUX-HUAWEI",
AM1389="Projet OCM (NOKIA)","TRAVAUX -NOKIA",
AM1389="ACCESS-ISSUE","ACCESS-ISSUE",
AM1389="Projet OCM (ZTE, NOKIA, autres projets)","TRAVAUX OCM",
AM1389="No root CAuse","No root cause",
AM1389="ODU HS","TX ISSUE",
AM1389="IP &amp; VLAN","TX ISSUE",
AM1389="Warehouse HUAWEI","SPARE-ISSUE",
AM1389="SPARE-HS","SPARE-ISSUE",
AM1389="Power Telco","RAN ISSUE",AM1389="no impacts","no impacts"
),"")</f>
        <v>no impacts</v>
      </c>
      <c r="AM1389" s="67" t="s">
        <v>5605</v>
      </c>
      <c r="AN1389" s="48" t="str" cm="1">
        <f t="array" ref="AN1389">IFERROR(_xlfn.IFS(
AM1389="MPR ISSUE","ACTIVE",
AM1389="BSS Hardware Issue","ACTIVE",
AM1389="Sites strategiques, MLL, Pylone, etc.","PASSIVE",
AM1389="AKTIVCO DEFAUT GE &amp; POWER Cabinet","PASSIVE",
AM1389="AKTIVCO Coupure ENEO &amp; Baisse de tension","PASSIVE",
AM1389="Coupure ENEO &amp; Baisse de tension","PASSIVE",
AM1389="Defaut GE &amp; POWER Cabinet","PASSIVE",
AM1389="Sharing","PASSIVE",
AM1389="Sites strategiques &amp; DataCenter","PASSIVE",
AM1389="Exclu","Exclu",
AM1389="SAT","ACTIVE",
AM1389="SPARE-ISSUE","SPARE-ISSUE",
AM1389="Fiber CAmtel","ACTIVE",
AM1389="Fiber AOF","ACTIVE",
AM1389="Projet OCM (HUAWEI)","PLANNED WORKS",
AM1389="Projet OCM (NOKIA)","PLANNED WORKS",
AM1389="ACCESS-ISSUE","ACCESS-ISSUE",
AM1389="Projet OCM (ZTE, NOKIA, autres projets)","PLANNED WORKS",
AM1389="No root CAuse","No root cause",
AM1389="ODU HS","ACTIVE",
AM1389="IP &amp; VLAN","ACTIVE",
AM1389="Warehouse HUAWEI","SPARE-ISSUE",
AM1389="SPARE-HS","SPARE-ISSUE",
AM1389="Power Telco","ACTIVE", AM1389="no impacts","no impacts"
),"")</f>
        <v>no impacts</v>
      </c>
      <c r="AO1389" s="93" t="s">
        <v>5537</v>
      </c>
      <c r="AP1389" s="101" t="str">
        <f t="shared" si="42"/>
        <v>NRO_052</v>
      </c>
      <c r="AR1389" s="17" t="s">
        <v>5537</v>
      </c>
      <c r="AS1389" s="7" t="s">
        <v>5537</v>
      </c>
      <c r="AT1389" s="6"/>
      <c r="AU1389" s="7"/>
      <c r="AV1389" s="3" t="s">
        <v>5537</v>
      </c>
      <c r="AW1389" s="18" t="s">
        <v>5537</v>
      </c>
      <c r="AX1389" s="18" t="s">
        <v>5537</v>
      </c>
      <c r="AY1389" s="18" t="s">
        <v>5537</v>
      </c>
      <c r="AZ1389" s="18" t="s">
        <v>5537</v>
      </c>
      <c r="BA1389" s="18" t="s">
        <v>5537</v>
      </c>
      <c r="BB1389" s="18" t="s">
        <v>5537</v>
      </c>
      <c r="BC1389" s="18" t="s">
        <v>5537</v>
      </c>
      <c r="BD1389" s="18" t="s">
        <v>5537</v>
      </c>
      <c r="BE1389" s="18" t="s">
        <v>5537</v>
      </c>
      <c r="BF1389" s="18" t="s">
        <v>5537</v>
      </c>
      <c r="BG1389" s="18" t="s">
        <v>5537</v>
      </c>
      <c r="BH1389" s="18" t="s">
        <v>5537</v>
      </c>
      <c r="BI1389" s="9" t="s">
        <v>5537</v>
      </c>
      <c r="BJ1389" s="14"/>
      <c r="BK1389" s="14" t="s">
        <v>5537</v>
      </c>
      <c r="BL1389" s="14" t="str">
        <f>_xlfn.XLOOKUP(B1389,'[4]cell downs 18042026 17h'!$B:$B,'[4]cell downs 18042026 17h'!$B:$B,"")</f>
        <v/>
      </c>
      <c r="BM1389" s="14" t="str">
        <f>_xlfn.XLOOKUP(B1389,'[5]Cells Huawei 19042026 15h'!$B:$B,'[5]Cells Huawei 19042026 15h'!$B:$B,"")</f>
        <v/>
      </c>
      <c r="BN1389" s="9" t="str">
        <f>_xlfn.XLOOKUP(B1389,'[6]cells down 19042026 9H40'!$B:$B,'[6]cells down 19042026 9H40'!$B:$B,"")</f>
        <v/>
      </c>
      <c r="BO1389" s="9" t="s">
        <v>2126</v>
      </c>
      <c r="BP1389" s="9" t="s">
        <v>5537</v>
      </c>
      <c r="BQ1389" s="115"/>
    </row>
    <row r="1390" spans="1:69" s="9" customFormat="1" x14ac:dyDescent="0.3">
      <c r="A1390" s="1" t="s">
        <v>2967</v>
      </c>
      <c r="B1390" s="8" t="s">
        <v>2968</v>
      </c>
      <c r="C1390" s="3" t="str">
        <f>_xlfn.XLOOKUP(B1390,'[1]daily break down'!$D:$D,'[1]daily break down'!$E:$E,"")</f>
        <v>Ngaoundere</v>
      </c>
      <c r="D1390" s="1" t="s">
        <v>11</v>
      </c>
      <c r="E1390" s="1" t="s">
        <v>12</v>
      </c>
      <c r="F1390" s="3" t="s">
        <v>90</v>
      </c>
      <c r="G1390" s="1" t="s">
        <v>91</v>
      </c>
      <c r="H1390" s="32" t="str">
        <f>_xlfn.XLOOKUP(B1390,[2]CALCULATION!$B:$B,[2]CALCULATION!$H:$H,"")</f>
        <v>Huawei</v>
      </c>
      <c r="I1390" s="28">
        <v>10.699388328154024</v>
      </c>
      <c r="J1390" s="28">
        <v>6.3574920170189433</v>
      </c>
      <c r="K1390" s="28">
        <v>0.46392605719210234</v>
      </c>
      <c r="L1390" s="28">
        <v>0.89434000222581789</v>
      </c>
      <c r="M1390" s="28">
        <v>11.112876783864532</v>
      </c>
      <c r="N1390" s="28">
        <v>0</v>
      </c>
      <c r="O1390" s="28">
        <v>4.7467882590966033</v>
      </c>
      <c r="P1390" s="28">
        <v>0</v>
      </c>
      <c r="Q1390" s="28">
        <v>0</v>
      </c>
      <c r="R1390" s="28">
        <v>8.9175391586979543E-5</v>
      </c>
      <c r="S1390" s="94">
        <v>0</v>
      </c>
      <c r="T1390" s="94">
        <f>_xlfn.XLOOKUP(B1390,'[3]Nur des jours'!$B:$B,'[3]Nur des jours'!$U:$U,"")</f>
        <v>0.47664246803240562</v>
      </c>
      <c r="U1390" s="94">
        <v>0</v>
      </c>
      <c r="V1390" s="94">
        <v>2.741519063558512</v>
      </c>
      <c r="W1390" s="94">
        <v>0.47664246803240562</v>
      </c>
      <c r="X1390" s="94">
        <v>0</v>
      </c>
      <c r="Y1390" s="94">
        <v>0</v>
      </c>
      <c r="Z1390" s="94">
        <v>2.675261747609386E-4</v>
      </c>
      <c r="AA1390" s="94">
        <v>0</v>
      </c>
      <c r="AB1390" s="94">
        <v>0</v>
      </c>
      <c r="AC1390" s="94">
        <f>_xlfn.XLOOKUP(B1390,'[3]Nur des jours'!$B:$B,'[3]Nur des jours'!$N:$N,"")</f>
        <v>0</v>
      </c>
      <c r="AD1390" s="94">
        <v>0</v>
      </c>
      <c r="AE1390" s="94">
        <v>0</v>
      </c>
      <c r="AF1390" s="94">
        <v>0</v>
      </c>
      <c r="AG1390" s="94">
        <v>0</v>
      </c>
      <c r="AH1390" s="94">
        <v>0</v>
      </c>
      <c r="AI1390" s="49" t="s">
        <v>5559</v>
      </c>
      <c r="AJ1390" s="49"/>
      <c r="AK1390" s="48" t="str" cm="1">
        <f t="array" ref="AK1390">IFERROR(_xlfn.IFS(
AM1390="MPR ISSUE","PDH",
AM1390="BSS Hardware Issue","BSS",
AM1390="Sites strategiques, MLL, Pylone, etc.","ENVTECH",
AM1390="AKTIVCO DEFAUT GE &amp; POWER Cabinet","AKTIVCO",
AM1390="AKTIVCO Coupure ENEO &amp; Baisse de tension","AKTIVCO GRID ONLY",
AM1390="Coupure ENEO &amp; Baisse de tension","IHS GRID ONLY",
AM1390="Defaut GE &amp; POWER Cabinet","IHS",
AM1390="Sharing","Partners",
AM1390="Sites strategiques &amp; DataCenter","SST &amp; DC",
AM1390="Exclu","Exclu",
AM1390="SAT","SAT",
AM1390="SPARE-ISSUE","SPARE-ISSUE",
AM1390="Fiber CAmtel","TRANS_FO_CAMTEL",
AM1390="Fiber AOF","Fiber AOF",
AM1390="Projet OCM (HUAWEI)","TRAVAUX-HUAWEI",
AM1390="Projet OCM (NOKIA)","TRAVAUX-NOKIA",
AM1390="ACCESS-ISSUE","ACCESS-ISSUE",
AM1390="Projet OCM (ZTE, NOKIA, autres projets)","TRAVAUX OCM",
AM1390="No root CAuse","No root cause",
AM1390="ODU HS","PDH",
AM1390="IP &amp; VLAN","PDH",
AM1390="Warehouse HUAWEI","SPARE-ISSUE",
AM1390="SPARE-HS","SPARE-ISSUE",
AM1390="Power Telco","BSS",AM1390="no impacts","no impacts"
),"")</f>
        <v>no impacts</v>
      </c>
      <c r="AL1390" s="48" t="str" cm="1">
        <f t="array" ref="AL1390">IFERROR(_xlfn.IFS(
AM1390="MPR ISSUE","TX ISSUE",
AM1390="BSS Hardware Issue","RAN ISSUE",
AM1390="Sites strategiques, MLL, Pylone, etc.","ENVTECH",
AM1390="AKTIVCO DEFAUT GE &amp; POWER Cabinet","POWER ISSUE",
AM1390="AKTIVCO Coupure ENEO &amp; Baisse de tension","POWER ISSUE",
AM1390="Coupure ENEO &amp; Baisse de tension","POWER ISSUE",
AM1390="Defaut GE &amp; POWER Cabinet","POWER ISSUE",
AM1390="Sharing","POWER ISSUE",
AM1390="Sites strategiques &amp; DataCenter","POWER ISSUE",
AM1390="Exclu","Exclu",
AM1390="SAT","TX ISSUE",
AM1390="SPARE-ISSUE","SPARE-ISSUE",
AM1390="Fiber CAmtel","TX ISSUE",
AM1390="Fiber AOF","TX ISSUE",
AM1390="Projet OCM (HUAWEI)","TRAVAUX-HUAWEI",
AM1390="Projet OCM (NOKIA)","TRAVAUX -NOKIA",
AM1390="ACCESS-ISSUE","ACCESS-ISSUE",
AM1390="Projet OCM (ZTE, NOKIA, autres projets)","TRAVAUX OCM",
AM1390="No root CAuse","No root cause",
AM1390="ODU HS","TX ISSUE",
AM1390="IP &amp; VLAN","TX ISSUE",
AM1390="Warehouse HUAWEI","SPARE-ISSUE",
AM1390="SPARE-HS","SPARE-ISSUE",
AM1390="Power Telco","RAN ISSUE",AM1390="no impacts","no impacts"
),"")</f>
        <v>no impacts</v>
      </c>
      <c r="AM1390" s="67" t="s">
        <v>5605</v>
      </c>
      <c r="AN1390" s="48" t="str" cm="1">
        <f t="array" ref="AN1390">IFERROR(_xlfn.IFS(
AM1390="MPR ISSUE","ACTIVE",
AM1390="BSS Hardware Issue","ACTIVE",
AM1390="Sites strategiques, MLL, Pylone, etc.","PASSIVE",
AM1390="AKTIVCO DEFAUT GE &amp; POWER Cabinet","PASSIVE",
AM1390="AKTIVCO Coupure ENEO &amp; Baisse de tension","PASSIVE",
AM1390="Coupure ENEO &amp; Baisse de tension","PASSIVE",
AM1390="Defaut GE &amp; POWER Cabinet","PASSIVE",
AM1390="Sharing","PASSIVE",
AM1390="Sites strategiques &amp; DataCenter","PASSIVE",
AM1390="Exclu","Exclu",
AM1390="SAT","ACTIVE",
AM1390="SPARE-ISSUE","SPARE-ISSUE",
AM1390="Fiber CAmtel","ACTIVE",
AM1390="Fiber AOF","ACTIVE",
AM1390="Projet OCM (HUAWEI)","PLANNED WORKS",
AM1390="Projet OCM (NOKIA)","PLANNED WORKS",
AM1390="ACCESS-ISSUE","ACCESS-ISSUE",
AM1390="Projet OCM (ZTE, NOKIA, autres projets)","PLANNED WORKS",
AM1390="No root CAuse","No root cause",
AM1390="ODU HS","ACTIVE",
AM1390="IP &amp; VLAN","ACTIVE",
AM1390="Warehouse HUAWEI","SPARE-ISSUE",
AM1390="SPARE-HS","SPARE-ISSUE",
AM1390="Power Telco","ACTIVE", AM1390="no impacts","no impacts"
),"")</f>
        <v>no impacts</v>
      </c>
      <c r="AO1390" s="93" t="s">
        <v>5537</v>
      </c>
      <c r="AP1390" s="101" t="str">
        <f t="shared" si="42"/>
        <v>ADM_157</v>
      </c>
      <c r="AR1390" s="17" t="s">
        <v>5537</v>
      </c>
      <c r="AS1390" s="7" t="s">
        <v>5537</v>
      </c>
      <c r="AT1390" s="6"/>
      <c r="AU1390" s="7"/>
      <c r="AV1390" s="3" t="s">
        <v>5537</v>
      </c>
      <c r="AW1390" s="18" t="s">
        <v>5537</v>
      </c>
      <c r="AX1390" s="18" t="s">
        <v>5537</v>
      </c>
      <c r="AY1390" s="18" t="s">
        <v>5537</v>
      </c>
      <c r="AZ1390" s="18" t="s">
        <v>5537</v>
      </c>
      <c r="BA1390" s="18" t="s">
        <v>5537</v>
      </c>
      <c r="BB1390" s="18" t="s">
        <v>5537</v>
      </c>
      <c r="BC1390" s="18" t="s">
        <v>5537</v>
      </c>
      <c r="BD1390" s="18" t="s">
        <v>5537</v>
      </c>
      <c r="BE1390" s="18" t="s">
        <v>5537</v>
      </c>
      <c r="BF1390" s="18" t="s">
        <v>5537</v>
      </c>
      <c r="BG1390" s="18" t="s">
        <v>5537</v>
      </c>
      <c r="BH1390" s="18" t="s">
        <v>5537</v>
      </c>
      <c r="BI1390" s="9" t="s">
        <v>5537</v>
      </c>
      <c r="BJ1390" s="14"/>
      <c r="BK1390" s="14" t="s">
        <v>5537</v>
      </c>
      <c r="BL1390" s="14" t="str">
        <f>_xlfn.XLOOKUP(B1390,'[4]cell downs 18042026 17h'!$B:$B,'[4]cell downs 18042026 17h'!$B:$B,"")</f>
        <v/>
      </c>
      <c r="BM1390" s="14" t="str">
        <f>_xlfn.XLOOKUP(B1390,'[5]Cells Huawei 19042026 15h'!$B:$B,'[5]Cells Huawei 19042026 15h'!$B:$B,"")</f>
        <v/>
      </c>
      <c r="BN1390" s="9" t="str">
        <f>_xlfn.XLOOKUP(B1390,'[6]cells down 19042026 9H40'!$B:$B,'[6]cells down 19042026 9H40'!$B:$B,"")</f>
        <v/>
      </c>
      <c r="BO1390" s="9" t="s">
        <v>2968</v>
      </c>
      <c r="BP1390" s="9" t="s">
        <v>5537</v>
      </c>
      <c r="BQ1390" s="115"/>
    </row>
    <row r="1391" spans="1:69" s="9" customFormat="1" x14ac:dyDescent="0.3">
      <c r="A1391" s="1" t="s">
        <v>2309</v>
      </c>
      <c r="B1391" s="8" t="s">
        <v>2310</v>
      </c>
      <c r="C1391" s="3" t="str">
        <f>_xlfn.XLOOKUP(B1391,'[1]daily break down'!$D:$D,'[1]daily break down'!$E:$E,"")</f>
        <v>Yaounde</v>
      </c>
      <c r="D1391" s="1" t="s">
        <v>11</v>
      </c>
      <c r="E1391" s="1" t="s">
        <v>12</v>
      </c>
      <c r="F1391" s="3" t="s">
        <v>37</v>
      </c>
      <c r="G1391" s="1" t="s">
        <v>38</v>
      </c>
      <c r="H1391" s="34" t="str">
        <f>_xlfn.XLOOKUP(B1391,[2]CALCULATION!$B:$B,[2]CALCULATION!$H:$H,"")</f>
        <v>ZTE</v>
      </c>
      <c r="I1391" s="28">
        <v>0</v>
      </c>
      <c r="J1391" s="28">
        <v>0</v>
      </c>
      <c r="K1391" s="28">
        <v>0</v>
      </c>
      <c r="L1391" s="28">
        <v>0</v>
      </c>
      <c r="M1391" s="28">
        <v>0</v>
      </c>
      <c r="N1391" s="28">
        <v>0</v>
      </c>
      <c r="O1391" s="28">
        <v>0</v>
      </c>
      <c r="P1391" s="28">
        <v>0</v>
      </c>
      <c r="Q1391" s="28">
        <v>0</v>
      </c>
      <c r="R1391" s="28">
        <v>0</v>
      </c>
      <c r="S1391" s="94">
        <v>0</v>
      </c>
      <c r="T1391" s="94">
        <f>_xlfn.XLOOKUP(B1391,'[3]Nur des jours'!$B:$B,'[3]Nur des jours'!$U:$U,"")</f>
        <v>0.44107932186751786</v>
      </c>
      <c r="U1391" s="94">
        <v>0</v>
      </c>
      <c r="V1391" s="94">
        <v>0</v>
      </c>
      <c r="W1391" s="94">
        <v>0.44107932186751786</v>
      </c>
      <c r="X1391" s="94">
        <v>0</v>
      </c>
      <c r="Y1391" s="94">
        <v>0</v>
      </c>
      <c r="Z1391" s="94">
        <v>0</v>
      </c>
      <c r="AA1391" s="94">
        <v>0</v>
      </c>
      <c r="AB1391" s="94">
        <v>0</v>
      </c>
      <c r="AC1391" s="94">
        <f>_xlfn.XLOOKUP(B1391,'[3]Nur des jours'!$B:$B,'[3]Nur des jours'!$N:$N,"")</f>
        <v>0</v>
      </c>
      <c r="AD1391" s="94">
        <v>0</v>
      </c>
      <c r="AE1391" s="94">
        <v>0</v>
      </c>
      <c r="AF1391" s="94">
        <v>0</v>
      </c>
      <c r="AG1391" s="94">
        <v>0</v>
      </c>
      <c r="AH1391" s="94">
        <v>0</v>
      </c>
      <c r="AI1391" s="49" t="s">
        <v>5559</v>
      </c>
      <c r="AJ1391" s="49"/>
      <c r="AK1391" s="48" t="str" cm="1">
        <f t="array" ref="AK1391">IFERROR(_xlfn.IFS(
AM1391="MPR ISSUE","PDH",
AM1391="BSS Hardware Issue","BSS",
AM1391="Sites strategiques, MLL, Pylone, etc.","ENVTECH",
AM1391="AKTIVCO DEFAUT GE &amp; POWER Cabinet","AKTIVCO",
AM1391="AKTIVCO Coupure ENEO &amp; Baisse de tension","AKTIVCO GRID ONLY",
AM1391="Coupure ENEO &amp; Baisse de tension","IHS GRID ONLY",
AM1391="Defaut GE &amp; POWER Cabinet","IHS",
AM1391="Sharing","Partners",
AM1391="Sites strategiques &amp; DataCenter","SST &amp; DC",
AM1391="Exclu","Exclu",
AM1391="SAT","SAT",
AM1391="SPARE-ISSUE","SPARE-ISSUE",
AM1391="Fiber CAmtel","TRANS_FO_CAMTEL",
AM1391="Fiber AOF","Fiber AOF",
AM1391="Projet OCM (HUAWEI)","TRAVAUX-HUAWEI",
AM1391="Projet OCM (NOKIA)","TRAVAUX-NOKIA",
AM1391="ACCESS-ISSUE","ACCESS-ISSUE",
AM1391="Projet OCM (ZTE, NOKIA, autres projets)","TRAVAUX OCM",
AM1391="No root CAuse","No root cause",
AM1391="ODU HS","PDH",
AM1391="IP &amp; VLAN","PDH",
AM1391="Warehouse HUAWEI","SPARE-ISSUE",
AM1391="SPARE-HS","SPARE-ISSUE",
AM1391="Power Telco","BSS",AM1391="no impacts","no impacts"
),"")</f>
        <v>no impacts</v>
      </c>
      <c r="AL1391" s="48" t="str" cm="1">
        <f t="array" ref="AL1391">IFERROR(_xlfn.IFS(
AM1391="MPR ISSUE","TX ISSUE",
AM1391="BSS Hardware Issue","RAN ISSUE",
AM1391="Sites strategiques, MLL, Pylone, etc.","ENVTECH",
AM1391="AKTIVCO DEFAUT GE &amp; POWER Cabinet","POWER ISSUE",
AM1391="AKTIVCO Coupure ENEO &amp; Baisse de tension","POWER ISSUE",
AM1391="Coupure ENEO &amp; Baisse de tension","POWER ISSUE",
AM1391="Defaut GE &amp; POWER Cabinet","POWER ISSUE",
AM1391="Sharing","POWER ISSUE",
AM1391="Sites strategiques &amp; DataCenter","POWER ISSUE",
AM1391="Exclu","Exclu",
AM1391="SAT","TX ISSUE",
AM1391="SPARE-ISSUE","SPARE-ISSUE",
AM1391="Fiber CAmtel","TX ISSUE",
AM1391="Fiber AOF","TX ISSUE",
AM1391="Projet OCM (HUAWEI)","TRAVAUX-HUAWEI",
AM1391="Projet OCM (NOKIA)","TRAVAUX -NOKIA",
AM1391="ACCESS-ISSUE","ACCESS-ISSUE",
AM1391="Projet OCM (ZTE, NOKIA, autres projets)","TRAVAUX OCM",
AM1391="No root CAuse","No root cause",
AM1391="ODU HS","TX ISSUE",
AM1391="IP &amp; VLAN","TX ISSUE",
AM1391="Warehouse HUAWEI","SPARE-ISSUE",
AM1391="SPARE-HS","SPARE-ISSUE",
AM1391="Power Telco","RAN ISSUE",AM1391="no impacts","no impacts"
),"")</f>
        <v>no impacts</v>
      </c>
      <c r="AM1391" s="67" t="s">
        <v>5605</v>
      </c>
      <c r="AN1391" s="48" t="str" cm="1">
        <f t="array" ref="AN1391">IFERROR(_xlfn.IFS(
AM1391="MPR ISSUE","ACTIVE",
AM1391="BSS Hardware Issue","ACTIVE",
AM1391="Sites strategiques, MLL, Pylone, etc.","PASSIVE",
AM1391="AKTIVCO DEFAUT GE &amp; POWER Cabinet","PASSIVE",
AM1391="AKTIVCO Coupure ENEO &amp; Baisse de tension","PASSIVE",
AM1391="Coupure ENEO &amp; Baisse de tension","PASSIVE",
AM1391="Defaut GE &amp; POWER Cabinet","PASSIVE",
AM1391="Sharing","PASSIVE",
AM1391="Sites strategiques &amp; DataCenter","PASSIVE",
AM1391="Exclu","Exclu",
AM1391="SAT","ACTIVE",
AM1391="SPARE-ISSUE","SPARE-ISSUE",
AM1391="Fiber CAmtel","ACTIVE",
AM1391="Fiber AOF","ACTIVE",
AM1391="Projet OCM (HUAWEI)","PLANNED WORKS",
AM1391="Projet OCM (NOKIA)","PLANNED WORKS",
AM1391="ACCESS-ISSUE","ACCESS-ISSUE",
AM1391="Projet OCM (ZTE, NOKIA, autres projets)","PLANNED WORKS",
AM1391="No root CAuse","No root cause",
AM1391="ODU HS","ACTIVE",
AM1391="IP &amp; VLAN","ACTIVE",
AM1391="Warehouse HUAWEI","SPARE-ISSUE",
AM1391="SPARE-HS","SPARE-ISSUE",
AM1391="Power Telco","ACTIVE", AM1391="no impacts","no impacts"
),"")</f>
        <v>no impacts</v>
      </c>
      <c r="AO1391" s="93" t="s">
        <v>5537</v>
      </c>
      <c r="AP1391" s="101" t="str">
        <f t="shared" si="42"/>
        <v>CTR_381</v>
      </c>
      <c r="AR1391" s="17" t="s">
        <v>5537</v>
      </c>
      <c r="AS1391" s="7" t="s">
        <v>5537</v>
      </c>
      <c r="AT1391" s="6"/>
      <c r="AU1391" s="7"/>
      <c r="AV1391" s="3" t="s">
        <v>5537</v>
      </c>
      <c r="AW1391" s="18" t="s">
        <v>5537</v>
      </c>
      <c r="AX1391" s="18" t="s">
        <v>5537</v>
      </c>
      <c r="AY1391" s="18" t="s">
        <v>5537</v>
      </c>
      <c r="AZ1391" s="18" t="s">
        <v>5537</v>
      </c>
      <c r="BA1391" s="18" t="s">
        <v>5537</v>
      </c>
      <c r="BB1391" s="18" t="s">
        <v>5537</v>
      </c>
      <c r="BC1391" s="18" t="s">
        <v>5537</v>
      </c>
      <c r="BD1391" s="18" t="s">
        <v>5537</v>
      </c>
      <c r="BE1391" s="18" t="s">
        <v>5537</v>
      </c>
      <c r="BF1391" s="18" t="s">
        <v>5537</v>
      </c>
      <c r="BG1391" s="18" t="s">
        <v>5537</v>
      </c>
      <c r="BH1391" s="18" t="s">
        <v>5537</v>
      </c>
      <c r="BI1391" s="9" t="s">
        <v>5537</v>
      </c>
      <c r="BJ1391" s="14"/>
      <c r="BK1391" s="14" t="s">
        <v>5537</v>
      </c>
      <c r="BL1391" s="14" t="str">
        <f>_xlfn.XLOOKUP(B1391,'[4]cell downs 18042026 17h'!$B:$B,'[4]cell downs 18042026 17h'!$B:$B,"")</f>
        <v/>
      </c>
      <c r="BM1391" s="14" t="str">
        <f>_xlfn.XLOOKUP(B1391,'[5]Cells Huawei 19042026 15h'!$B:$B,'[5]Cells Huawei 19042026 15h'!$B:$B,"")</f>
        <v/>
      </c>
      <c r="BN1391" s="9" t="str">
        <f>_xlfn.XLOOKUP(B1391,'[6]cells down 19042026 9H40'!$B:$B,'[6]cells down 19042026 9H40'!$B:$B,"")</f>
        <v/>
      </c>
      <c r="BO1391" s="9" t="s">
        <v>2310</v>
      </c>
      <c r="BP1391" s="9" t="s">
        <v>5537</v>
      </c>
      <c r="BQ1391" s="115"/>
    </row>
    <row r="1392" spans="1:69" s="9" customFormat="1" x14ac:dyDescent="0.3">
      <c r="A1392" s="1" t="s">
        <v>2831</v>
      </c>
      <c r="B1392" s="8" t="s">
        <v>2832</v>
      </c>
      <c r="C1392" s="3" t="str">
        <f>_xlfn.XLOOKUP(B1392,'[1]daily break down'!$D:$D,'[1]daily break down'!$E:$E,"")</f>
        <v>Ngaoundere</v>
      </c>
      <c r="D1392" s="1" t="s">
        <v>18</v>
      </c>
      <c r="E1392" s="1"/>
      <c r="F1392" s="3" t="s">
        <v>90</v>
      </c>
      <c r="G1392" s="1" t="s">
        <v>91</v>
      </c>
      <c r="H1392" s="32" t="str">
        <f>_xlfn.XLOOKUP(B1392,[2]CALCULATION!$B:$B,[2]CALCULATION!$H:$H,"")</f>
        <v>Huawei</v>
      </c>
      <c r="I1392" s="28">
        <v>0</v>
      </c>
      <c r="J1392" s="28">
        <v>0</v>
      </c>
      <c r="K1392" s="28">
        <v>0</v>
      </c>
      <c r="L1392" s="28">
        <v>0</v>
      </c>
      <c r="M1392" s="28">
        <v>0</v>
      </c>
      <c r="N1392" s="28">
        <v>0</v>
      </c>
      <c r="O1392" s="28">
        <v>0</v>
      </c>
      <c r="P1392" s="28">
        <v>0</v>
      </c>
      <c r="Q1392" s="28">
        <v>0</v>
      </c>
      <c r="R1392" s="28">
        <v>0</v>
      </c>
      <c r="S1392" s="94">
        <v>0</v>
      </c>
      <c r="T1392" s="94">
        <f>_xlfn.XLOOKUP(B1392,'[3]Nur des jours'!$B:$B,'[3]Nur des jours'!$U:$U,"")</f>
        <v>0.40803092174538352</v>
      </c>
      <c r="U1392" s="94">
        <v>2.242778933490853</v>
      </c>
      <c r="V1392" s="94">
        <v>0.72246335248107341</v>
      </c>
      <c r="W1392" s="94">
        <v>0.40803092174538352</v>
      </c>
      <c r="X1392" s="94">
        <v>0</v>
      </c>
      <c r="Y1392" s="94">
        <v>0</v>
      </c>
      <c r="Z1392" s="94">
        <v>0</v>
      </c>
      <c r="AA1392" s="94">
        <v>0</v>
      </c>
      <c r="AB1392" s="94">
        <v>0</v>
      </c>
      <c r="AC1392" s="94">
        <f>_xlfn.XLOOKUP(B1392,'[3]Nur des jours'!$B:$B,'[3]Nur des jours'!$N:$N,"")</f>
        <v>0</v>
      </c>
      <c r="AD1392" s="94">
        <v>0</v>
      </c>
      <c r="AE1392" s="94">
        <v>0</v>
      </c>
      <c r="AF1392" s="94">
        <v>0</v>
      </c>
      <c r="AG1392" s="94">
        <v>0</v>
      </c>
      <c r="AH1392" s="94">
        <v>0</v>
      </c>
      <c r="AI1392" s="49" t="s">
        <v>5559</v>
      </c>
      <c r="AJ1392" s="49"/>
      <c r="AK1392" s="48" t="str" cm="1">
        <f t="array" ref="AK1392">IFERROR(_xlfn.IFS(
AM1392="MPR ISSUE","PDH",
AM1392="BSS Hardware Issue","BSS",
AM1392="Sites strategiques, MLL, Pylone, etc.","ENVTECH",
AM1392="AKTIVCO DEFAUT GE &amp; POWER Cabinet","AKTIVCO",
AM1392="AKTIVCO Coupure ENEO &amp; Baisse de tension","AKTIVCO GRID ONLY",
AM1392="Coupure ENEO &amp; Baisse de tension","IHS GRID ONLY",
AM1392="Defaut GE &amp; POWER Cabinet","IHS",
AM1392="Sharing","Partners",
AM1392="Sites strategiques &amp; DataCenter","SST &amp; DC",
AM1392="Exclu","Exclu",
AM1392="SAT","SAT",
AM1392="SPARE-ISSUE","SPARE-ISSUE",
AM1392="Fiber CAmtel","TRANS_FO_CAMTEL",
AM1392="Fiber AOF","Fiber AOF",
AM1392="Projet OCM (HUAWEI)","TRAVAUX-HUAWEI",
AM1392="Projet OCM (NOKIA)","TRAVAUX-NOKIA",
AM1392="ACCESS-ISSUE","ACCESS-ISSUE",
AM1392="Projet OCM (ZTE, NOKIA, autres projets)","TRAVAUX OCM",
AM1392="No root CAuse","No root cause",
AM1392="ODU HS","PDH",
AM1392="IP &amp; VLAN","PDH",
AM1392="Warehouse HUAWEI","SPARE-ISSUE",
AM1392="SPARE-HS","SPARE-ISSUE",
AM1392="Power Telco","BSS",AM1392="no impacts","no impacts"
),"")</f>
        <v>no impacts</v>
      </c>
      <c r="AL1392" s="48" t="str" cm="1">
        <f t="array" ref="AL1392">IFERROR(_xlfn.IFS(
AM1392="MPR ISSUE","TX ISSUE",
AM1392="BSS Hardware Issue","RAN ISSUE",
AM1392="Sites strategiques, MLL, Pylone, etc.","ENVTECH",
AM1392="AKTIVCO DEFAUT GE &amp; POWER Cabinet","POWER ISSUE",
AM1392="AKTIVCO Coupure ENEO &amp; Baisse de tension","POWER ISSUE",
AM1392="Coupure ENEO &amp; Baisse de tension","POWER ISSUE",
AM1392="Defaut GE &amp; POWER Cabinet","POWER ISSUE",
AM1392="Sharing","POWER ISSUE",
AM1392="Sites strategiques &amp; DataCenter","POWER ISSUE",
AM1392="Exclu","Exclu",
AM1392="SAT","TX ISSUE",
AM1392="SPARE-ISSUE","SPARE-ISSUE",
AM1392="Fiber CAmtel","TX ISSUE",
AM1392="Fiber AOF","TX ISSUE",
AM1392="Projet OCM (HUAWEI)","TRAVAUX-HUAWEI",
AM1392="Projet OCM (NOKIA)","TRAVAUX -NOKIA",
AM1392="ACCESS-ISSUE","ACCESS-ISSUE",
AM1392="Projet OCM (ZTE, NOKIA, autres projets)","TRAVAUX OCM",
AM1392="No root CAuse","No root cause",
AM1392="ODU HS","TX ISSUE",
AM1392="IP &amp; VLAN","TX ISSUE",
AM1392="Warehouse HUAWEI","SPARE-ISSUE",
AM1392="SPARE-HS","SPARE-ISSUE",
AM1392="Power Telco","RAN ISSUE",AM1392="no impacts","no impacts"
),"")</f>
        <v>no impacts</v>
      </c>
      <c r="AM1392" s="67" t="s">
        <v>5605</v>
      </c>
      <c r="AN1392" s="48" t="str" cm="1">
        <f t="array" ref="AN1392">IFERROR(_xlfn.IFS(
AM1392="MPR ISSUE","ACTIVE",
AM1392="BSS Hardware Issue","ACTIVE",
AM1392="Sites strategiques, MLL, Pylone, etc.","PASSIVE",
AM1392="AKTIVCO DEFAUT GE &amp; POWER Cabinet","PASSIVE",
AM1392="AKTIVCO Coupure ENEO &amp; Baisse de tension","PASSIVE",
AM1392="Coupure ENEO &amp; Baisse de tension","PASSIVE",
AM1392="Defaut GE &amp; POWER Cabinet","PASSIVE",
AM1392="Sharing","PASSIVE",
AM1392="Sites strategiques &amp; DataCenter","PASSIVE",
AM1392="Exclu","Exclu",
AM1392="SAT","ACTIVE",
AM1392="SPARE-ISSUE","SPARE-ISSUE",
AM1392="Fiber CAmtel","ACTIVE",
AM1392="Fiber AOF","ACTIVE",
AM1392="Projet OCM (HUAWEI)","PLANNED WORKS",
AM1392="Projet OCM (NOKIA)","PLANNED WORKS",
AM1392="ACCESS-ISSUE","ACCESS-ISSUE",
AM1392="Projet OCM (ZTE, NOKIA, autres projets)","PLANNED WORKS",
AM1392="No root CAuse","No root cause",
AM1392="ODU HS","ACTIVE",
AM1392="IP &amp; VLAN","ACTIVE",
AM1392="Warehouse HUAWEI","SPARE-ISSUE",
AM1392="SPARE-HS","SPARE-ISSUE",
AM1392="Power Telco","ACTIVE", AM1392="no impacts","no impacts"
),"")</f>
        <v>no impacts</v>
      </c>
      <c r="AO1392" s="93" t="s">
        <v>5537</v>
      </c>
      <c r="AP1392" s="101" t="str">
        <f t="shared" si="42"/>
        <v>ADM_167</v>
      </c>
      <c r="AR1392" s="17" t="s">
        <v>5537</v>
      </c>
      <c r="AS1392" s="7" t="s">
        <v>5537</v>
      </c>
      <c r="AT1392" s="6"/>
      <c r="AU1392" s="7"/>
      <c r="AV1392" s="3" t="s">
        <v>5537</v>
      </c>
      <c r="AW1392" s="18" t="s">
        <v>5537</v>
      </c>
      <c r="AX1392" s="18" t="s">
        <v>5537</v>
      </c>
      <c r="AY1392" s="18" t="s">
        <v>5537</v>
      </c>
      <c r="AZ1392" s="18" t="s">
        <v>5537</v>
      </c>
      <c r="BA1392" s="18" t="s">
        <v>5537</v>
      </c>
      <c r="BB1392" s="18" t="s">
        <v>5537</v>
      </c>
      <c r="BC1392" s="18" t="s">
        <v>5537</v>
      </c>
      <c r="BD1392" s="18" t="s">
        <v>5537</v>
      </c>
      <c r="BE1392" s="18" t="s">
        <v>5537</v>
      </c>
      <c r="BF1392" s="18" t="s">
        <v>5537</v>
      </c>
      <c r="BG1392" s="18" t="s">
        <v>5537</v>
      </c>
      <c r="BH1392" s="18" t="s">
        <v>5537</v>
      </c>
      <c r="BI1392" s="9" t="s">
        <v>5537</v>
      </c>
      <c r="BJ1392" s="14"/>
      <c r="BK1392" s="14" t="s">
        <v>5537</v>
      </c>
      <c r="BL1392" s="14" t="str">
        <f>_xlfn.XLOOKUP(B1392,'[4]cell downs 18042026 17h'!$B:$B,'[4]cell downs 18042026 17h'!$B:$B,"")</f>
        <v/>
      </c>
      <c r="BM1392" s="14" t="str">
        <f>_xlfn.XLOOKUP(B1392,'[5]Cells Huawei 19042026 15h'!$B:$B,'[5]Cells Huawei 19042026 15h'!$B:$B,"")</f>
        <v/>
      </c>
      <c r="BN1392" s="9" t="str">
        <f>_xlfn.XLOOKUP(B1392,'[6]cells down 19042026 9H40'!$B:$B,'[6]cells down 19042026 9H40'!$B:$B,"")</f>
        <v/>
      </c>
      <c r="BO1392" s="9" t="s">
        <v>5537</v>
      </c>
      <c r="BP1392" s="9" t="s">
        <v>12</v>
      </c>
      <c r="BQ1392" s="115"/>
    </row>
    <row r="1393" spans="1:69" s="9" customFormat="1" x14ac:dyDescent="0.3">
      <c r="A1393" s="1" t="s">
        <v>3106</v>
      </c>
      <c r="B1393" s="8" t="s">
        <v>3107</v>
      </c>
      <c r="C1393" s="3" t="str">
        <f>_xlfn.XLOOKUP(B1393,'[1]daily break down'!$D:$D,'[1]daily break down'!$E:$E,"")</f>
        <v>EXTREME-NORD</v>
      </c>
      <c r="D1393" s="1" t="s">
        <v>11</v>
      </c>
      <c r="E1393" s="1" t="s">
        <v>154</v>
      </c>
      <c r="F1393" s="3" t="s">
        <v>55</v>
      </c>
      <c r="G1393" s="1" t="s">
        <v>3108</v>
      </c>
      <c r="H1393" s="33" t="str">
        <f>_xlfn.XLOOKUP(B1393,[2]CALCULATION!$B:$B,[2]CALCULATION!$H:$H,"")</f>
        <v>NOKIA</v>
      </c>
      <c r="I1393" s="28">
        <v>0</v>
      </c>
      <c r="J1393" s="28">
        <v>2.1403332599658708E-3</v>
      </c>
      <c r="K1393" s="28">
        <v>3.8023408028515511E-2</v>
      </c>
      <c r="L1393" s="28">
        <v>0</v>
      </c>
      <c r="M1393" s="28">
        <v>0</v>
      </c>
      <c r="N1393" s="28">
        <v>0</v>
      </c>
      <c r="O1393" s="28">
        <v>0</v>
      </c>
      <c r="P1393" s="28">
        <v>0.14857273970691828</v>
      </c>
      <c r="Q1393" s="28">
        <v>0</v>
      </c>
      <c r="R1393" s="28">
        <v>0</v>
      </c>
      <c r="S1393" s="94">
        <v>0</v>
      </c>
      <c r="T1393" s="94">
        <f>_xlfn.XLOOKUP(B1393,'[3]Nur des jours'!$B:$B,'[3]Nur des jours'!$U:$U,"")</f>
        <v>0.4019074223636861</v>
      </c>
      <c r="U1393" s="94">
        <v>0.20079234285224226</v>
      </c>
      <c r="V1393" s="94">
        <v>2.4452712958094893E-2</v>
      </c>
      <c r="W1393" s="94">
        <v>0.40190742236368598</v>
      </c>
      <c r="X1393" s="94">
        <v>0</v>
      </c>
      <c r="Y1393" s="94">
        <v>0</v>
      </c>
      <c r="Z1393" s="94">
        <v>0</v>
      </c>
      <c r="AA1393" s="94">
        <v>0</v>
      </c>
      <c r="AB1393" s="94">
        <v>0</v>
      </c>
      <c r="AC1393" s="94">
        <f>_xlfn.XLOOKUP(B1393,'[3]Nur des jours'!$B:$B,'[3]Nur des jours'!$N:$N,"")</f>
        <v>0</v>
      </c>
      <c r="AD1393" s="94">
        <v>0</v>
      </c>
      <c r="AE1393" s="94">
        <v>0</v>
      </c>
      <c r="AF1393" s="94">
        <v>0</v>
      </c>
      <c r="AG1393" s="94">
        <v>0</v>
      </c>
      <c r="AH1393" s="94">
        <v>0</v>
      </c>
      <c r="AI1393" s="49" t="s">
        <v>6659</v>
      </c>
      <c r="AJ1393" s="49"/>
      <c r="AK1393" s="48" t="str" cm="1">
        <f t="array" ref="AK1393">IFERROR(_xlfn.IFS(
AM1393="MPR ISSUE","PDH",
AM1393="BSS Hardware Issue","BSS",
AM1393="Sites strategiques, MLL, Pylone, etc.","ENVTECH",
AM1393="AKTIVCO DEFAUT GE &amp; POWER Cabinet","AKTIVCO",
AM1393="AKTIVCO Coupure ENEO &amp; Baisse de tension","AKTIVCO GRID ONLY",
AM1393="Coupure ENEO &amp; Baisse de tension","IHS GRID ONLY",
AM1393="Defaut GE &amp; POWER Cabinet","IHS",
AM1393="Sharing","Partners",
AM1393="Sites strategiques &amp; DataCenter","SST &amp; DC",
AM1393="Exclu","Exclu",
AM1393="SAT","SAT",
AM1393="SPARE-ISSUE","SPARE-ISSUE",
AM1393="Fiber CAmtel","TRANS_FO_CAMTEL",
AM1393="Fiber AOF","Fiber AOF",
AM1393="Projet OCM (HUAWEI)","TRAVAUX-HUAWEI",
AM1393="Projet OCM (NOKIA)","TRAVAUX-NOKIA",
AM1393="ACCESS-ISSUE","ACCESS-ISSUE",
AM1393="Projet OCM (ZTE, NOKIA, autres projets)","TRAVAUX OCM",
AM1393="No root CAuse","No root cause",
AM1393="ODU HS","PDH",
AM1393="IP &amp; VLAN","PDH",
AM1393="Warehouse HUAWEI","SPARE-ISSUE",
AM1393="SPARE-HS","SPARE-ISSUE",
AM1393="Power Telco","BSS",AM1393="no impacts","no impacts"
),"")</f>
        <v>no impacts</v>
      </c>
      <c r="AL1393" s="48" t="str" cm="1">
        <f t="array" ref="AL1393">IFERROR(_xlfn.IFS(
AM1393="MPR ISSUE","TX ISSUE",
AM1393="BSS Hardware Issue","RAN ISSUE",
AM1393="Sites strategiques, MLL, Pylone, etc.","ENVTECH",
AM1393="AKTIVCO DEFAUT GE &amp; POWER Cabinet","POWER ISSUE",
AM1393="AKTIVCO Coupure ENEO &amp; Baisse de tension","POWER ISSUE",
AM1393="Coupure ENEO &amp; Baisse de tension","POWER ISSUE",
AM1393="Defaut GE &amp; POWER Cabinet","POWER ISSUE",
AM1393="Sharing","POWER ISSUE",
AM1393="Sites strategiques &amp; DataCenter","POWER ISSUE",
AM1393="Exclu","Exclu",
AM1393="SAT","TX ISSUE",
AM1393="SPARE-ISSUE","SPARE-ISSUE",
AM1393="Fiber CAmtel","TX ISSUE",
AM1393="Fiber AOF","TX ISSUE",
AM1393="Projet OCM (HUAWEI)","TRAVAUX-HUAWEI",
AM1393="Projet OCM (NOKIA)","TRAVAUX -NOKIA",
AM1393="ACCESS-ISSUE","ACCESS-ISSUE",
AM1393="Projet OCM (ZTE, NOKIA, autres projets)","TRAVAUX OCM",
AM1393="No root CAuse","No root cause",
AM1393="ODU HS","TX ISSUE",
AM1393="IP &amp; VLAN","TX ISSUE",
AM1393="Warehouse HUAWEI","SPARE-ISSUE",
AM1393="SPARE-HS","SPARE-ISSUE",
AM1393="Power Telco","RAN ISSUE",AM1393="no impacts","no impacts"
),"")</f>
        <v>no impacts</v>
      </c>
      <c r="AM1393" s="67" t="s">
        <v>5605</v>
      </c>
      <c r="AN1393" s="48" t="str" cm="1">
        <f t="array" ref="AN1393">IFERROR(_xlfn.IFS(
AM1393="MPR ISSUE","ACTIVE",
AM1393="BSS Hardware Issue","ACTIVE",
AM1393="Sites strategiques, MLL, Pylone, etc.","PASSIVE",
AM1393="AKTIVCO DEFAUT GE &amp; POWER Cabinet","PASSIVE",
AM1393="AKTIVCO Coupure ENEO &amp; Baisse de tension","PASSIVE",
AM1393="Coupure ENEO &amp; Baisse de tension","PASSIVE",
AM1393="Defaut GE &amp; POWER Cabinet","PASSIVE",
AM1393="Sharing","PASSIVE",
AM1393="Sites strategiques &amp; DataCenter","PASSIVE",
AM1393="Exclu","Exclu",
AM1393="SAT","ACTIVE",
AM1393="SPARE-ISSUE","SPARE-ISSUE",
AM1393="Fiber CAmtel","ACTIVE",
AM1393="Fiber AOF","ACTIVE",
AM1393="Projet OCM (HUAWEI)","PLANNED WORKS",
AM1393="Projet OCM (NOKIA)","PLANNED WORKS",
AM1393="ACCESS-ISSUE","ACCESS-ISSUE",
AM1393="Projet OCM (ZTE, NOKIA, autres projets)","PLANNED WORKS",
AM1393="No root CAuse","No root cause",
AM1393="ODU HS","ACTIVE",
AM1393="IP &amp; VLAN","ACTIVE",
AM1393="Warehouse HUAWEI","SPARE-ISSUE",
AM1393="SPARE-HS","SPARE-ISSUE",
AM1393="Power Telco","ACTIVE", AM1393="no impacts","no impacts"
),"")</f>
        <v>no impacts</v>
      </c>
      <c r="AO1393" s="93" t="s">
        <v>5537</v>
      </c>
      <c r="AP1393" s="101" t="str">
        <f t="shared" si="42"/>
        <v>EXN_128</v>
      </c>
      <c r="AR1393" s="17" t="s">
        <v>5537</v>
      </c>
      <c r="AS1393" s="7" t="s">
        <v>5537</v>
      </c>
      <c r="AT1393" s="6"/>
      <c r="AU1393" s="7"/>
      <c r="AV1393" s="3" t="s">
        <v>5537</v>
      </c>
      <c r="AW1393" s="18" t="s">
        <v>5537</v>
      </c>
      <c r="AX1393" s="18" t="s">
        <v>5537</v>
      </c>
      <c r="AY1393" s="18" t="s">
        <v>5537</v>
      </c>
      <c r="AZ1393" s="18" t="s">
        <v>5537</v>
      </c>
      <c r="BA1393" s="18" t="s">
        <v>5537</v>
      </c>
      <c r="BB1393" s="18" t="s">
        <v>5537</v>
      </c>
      <c r="BC1393" s="18" t="s">
        <v>5537</v>
      </c>
      <c r="BD1393" s="18" t="s">
        <v>5537</v>
      </c>
      <c r="BE1393" s="18" t="s">
        <v>5537</v>
      </c>
      <c r="BF1393" s="18" t="s">
        <v>5537</v>
      </c>
      <c r="BG1393" s="18" t="s">
        <v>5537</v>
      </c>
      <c r="BH1393" s="18" t="s">
        <v>5537</v>
      </c>
      <c r="BI1393" s="9" t="s">
        <v>5537</v>
      </c>
      <c r="BJ1393" s="14"/>
      <c r="BK1393" s="14" t="s">
        <v>5537</v>
      </c>
      <c r="BL1393" s="14" t="str">
        <f>_xlfn.XLOOKUP(B1393,'[4]cell downs 18042026 17h'!$B:$B,'[4]cell downs 18042026 17h'!$B:$B,"")</f>
        <v/>
      </c>
      <c r="BM1393" s="14" t="str">
        <f>_xlfn.XLOOKUP(B1393,'[5]Cells Huawei 19042026 15h'!$B:$B,'[5]Cells Huawei 19042026 15h'!$B:$B,"")</f>
        <v/>
      </c>
      <c r="BN1393" s="9" t="str">
        <f>_xlfn.XLOOKUP(B1393,'[6]cells down 19042026 9H40'!$B:$B,'[6]cells down 19042026 9H40'!$B:$B,"")</f>
        <v/>
      </c>
      <c r="BO1393" s="9" t="s">
        <v>3107</v>
      </c>
      <c r="BP1393" s="9" t="s">
        <v>5537</v>
      </c>
      <c r="BQ1393" s="115"/>
    </row>
    <row r="1394" spans="1:69" s="9" customFormat="1" x14ac:dyDescent="0.3">
      <c r="A1394" s="1" t="s">
        <v>1082</v>
      </c>
      <c r="B1394" s="8" t="s">
        <v>1083</v>
      </c>
      <c r="C1394" s="3" t="str">
        <f>_xlfn.XLOOKUP(B1394,'[1]daily break down'!$D:$D,'[1]daily break down'!$E:$E,"")</f>
        <v>NORD</v>
      </c>
      <c r="D1394" s="1" t="s">
        <v>11</v>
      </c>
      <c r="E1394" s="1" t="s">
        <v>66</v>
      </c>
      <c r="F1394" s="3" t="s">
        <v>23</v>
      </c>
      <c r="G1394" s="1" t="s">
        <v>1082</v>
      </c>
      <c r="H1394" s="33" t="str">
        <f>_xlfn.XLOOKUP(B1394,[2]CALCULATION!$B:$B,[2]CALCULATION!$H:$H,"")</f>
        <v>NOKIA</v>
      </c>
      <c r="I1394" s="28">
        <v>0</v>
      </c>
      <c r="J1394" s="28">
        <v>0</v>
      </c>
      <c r="K1394" s="28">
        <v>0.46621302258272607</v>
      </c>
      <c r="L1394" s="28">
        <v>0</v>
      </c>
      <c r="M1394" s="28">
        <v>0</v>
      </c>
      <c r="N1394" s="28">
        <v>0</v>
      </c>
      <c r="O1394" s="28">
        <v>0</v>
      </c>
      <c r="P1394" s="28">
        <v>0</v>
      </c>
      <c r="Q1394" s="28">
        <v>0</v>
      </c>
      <c r="R1394" s="28">
        <v>0</v>
      </c>
      <c r="S1394" s="94">
        <v>0</v>
      </c>
      <c r="T1394" s="94">
        <f>_xlfn.XLOOKUP(B1394,'[3]Nur des jours'!$B:$B,'[3]Nur des jours'!$U:$U,"")</f>
        <v>0.39311835192284178</v>
      </c>
      <c r="U1394" s="94">
        <v>0</v>
      </c>
      <c r="V1394" s="94">
        <v>0</v>
      </c>
      <c r="W1394" s="94">
        <v>0.39311835192284178</v>
      </c>
      <c r="X1394" s="94">
        <v>0</v>
      </c>
      <c r="Y1394" s="94">
        <v>0</v>
      </c>
      <c r="Z1394" s="94">
        <v>0</v>
      </c>
      <c r="AA1394" s="94">
        <v>0</v>
      </c>
      <c r="AB1394" s="94">
        <v>0</v>
      </c>
      <c r="AC1394" s="94">
        <f>_xlfn.XLOOKUP(B1394,'[3]Nur des jours'!$B:$B,'[3]Nur des jours'!$N:$N,"")</f>
        <v>0</v>
      </c>
      <c r="AD1394" s="94">
        <v>0</v>
      </c>
      <c r="AE1394" s="94">
        <v>0</v>
      </c>
      <c r="AF1394" s="94">
        <v>0</v>
      </c>
      <c r="AG1394" s="94">
        <v>0</v>
      </c>
      <c r="AH1394" s="94">
        <v>0</v>
      </c>
      <c r="AI1394" s="49" t="s">
        <v>5559</v>
      </c>
      <c r="AJ1394" s="49"/>
      <c r="AK1394" s="48" t="str" cm="1">
        <f t="array" ref="AK1394">IFERROR(_xlfn.IFS(
AM1394="MPR ISSUE","PDH",
AM1394="BSS Hardware Issue","BSS",
AM1394="Sites strategiques, MLL, Pylone, etc.","ENVTECH",
AM1394="AKTIVCO DEFAUT GE &amp; POWER Cabinet","AKTIVCO",
AM1394="AKTIVCO Coupure ENEO &amp; Baisse de tension","AKTIVCO GRID ONLY",
AM1394="Coupure ENEO &amp; Baisse de tension","IHS GRID ONLY",
AM1394="Defaut GE &amp; POWER Cabinet","IHS",
AM1394="Sharing","Partners",
AM1394="Sites strategiques &amp; DataCenter","SST &amp; DC",
AM1394="Exclu","Exclu",
AM1394="SAT","SAT",
AM1394="SPARE-ISSUE","SPARE-ISSUE",
AM1394="Fiber CAmtel","TRANS_FO_CAMTEL",
AM1394="Fiber AOF","Fiber AOF",
AM1394="Projet OCM (HUAWEI)","TRAVAUX-HUAWEI",
AM1394="Projet OCM (NOKIA)","TRAVAUX-NOKIA",
AM1394="ACCESS-ISSUE","ACCESS-ISSUE",
AM1394="Projet OCM (ZTE, NOKIA, autres projets)","TRAVAUX OCM",
AM1394="No root CAuse","No root cause",
AM1394="ODU HS","PDH",
AM1394="IP &amp; VLAN","PDH",
AM1394="Warehouse HUAWEI","SPARE-ISSUE",
AM1394="SPARE-HS","SPARE-ISSUE",
AM1394="Power Telco","BSS",AM1394="no impacts","no impacts"
),"")</f>
        <v>no impacts</v>
      </c>
      <c r="AL1394" s="48" t="str" cm="1">
        <f t="array" ref="AL1394">IFERROR(_xlfn.IFS(
AM1394="MPR ISSUE","TX ISSUE",
AM1394="BSS Hardware Issue","RAN ISSUE",
AM1394="Sites strategiques, MLL, Pylone, etc.","ENVTECH",
AM1394="AKTIVCO DEFAUT GE &amp; POWER Cabinet","POWER ISSUE",
AM1394="AKTIVCO Coupure ENEO &amp; Baisse de tension","POWER ISSUE",
AM1394="Coupure ENEO &amp; Baisse de tension","POWER ISSUE",
AM1394="Defaut GE &amp; POWER Cabinet","POWER ISSUE",
AM1394="Sharing","POWER ISSUE",
AM1394="Sites strategiques &amp; DataCenter","POWER ISSUE",
AM1394="Exclu","Exclu",
AM1394="SAT","TX ISSUE",
AM1394="SPARE-ISSUE","SPARE-ISSUE",
AM1394="Fiber CAmtel","TX ISSUE",
AM1394="Fiber AOF","TX ISSUE",
AM1394="Projet OCM (HUAWEI)","TRAVAUX-HUAWEI",
AM1394="Projet OCM (NOKIA)","TRAVAUX -NOKIA",
AM1394="ACCESS-ISSUE","ACCESS-ISSUE",
AM1394="Projet OCM (ZTE, NOKIA, autres projets)","TRAVAUX OCM",
AM1394="No root CAuse","No root cause",
AM1394="ODU HS","TX ISSUE",
AM1394="IP &amp; VLAN","TX ISSUE",
AM1394="Warehouse HUAWEI","SPARE-ISSUE",
AM1394="SPARE-HS","SPARE-ISSUE",
AM1394="Power Telco","RAN ISSUE",AM1394="no impacts","no impacts"
),"")</f>
        <v>no impacts</v>
      </c>
      <c r="AM1394" s="67" t="s">
        <v>5605</v>
      </c>
      <c r="AN1394" s="48" t="str" cm="1">
        <f t="array" ref="AN1394">IFERROR(_xlfn.IFS(
AM1394="MPR ISSUE","ACTIVE",
AM1394="BSS Hardware Issue","ACTIVE",
AM1394="Sites strategiques, MLL, Pylone, etc.","PASSIVE",
AM1394="AKTIVCO DEFAUT GE &amp; POWER Cabinet","PASSIVE",
AM1394="AKTIVCO Coupure ENEO &amp; Baisse de tension","PASSIVE",
AM1394="Coupure ENEO &amp; Baisse de tension","PASSIVE",
AM1394="Defaut GE &amp; POWER Cabinet","PASSIVE",
AM1394="Sharing","PASSIVE",
AM1394="Sites strategiques &amp; DataCenter","PASSIVE",
AM1394="Exclu","Exclu",
AM1394="SAT","ACTIVE",
AM1394="SPARE-ISSUE","SPARE-ISSUE",
AM1394="Fiber CAmtel","ACTIVE",
AM1394="Fiber AOF","ACTIVE",
AM1394="Projet OCM (HUAWEI)","PLANNED WORKS",
AM1394="Projet OCM (NOKIA)","PLANNED WORKS",
AM1394="ACCESS-ISSUE","ACCESS-ISSUE",
AM1394="Projet OCM (ZTE, NOKIA, autres projets)","PLANNED WORKS",
AM1394="No root CAuse","No root cause",
AM1394="ODU HS","ACTIVE",
AM1394="IP &amp; VLAN","ACTIVE",
AM1394="Warehouse HUAWEI","SPARE-ISSUE",
AM1394="SPARE-HS","SPARE-ISSUE",
AM1394="Power Telco","ACTIVE", AM1394="no impacts","no impacts"
),"")</f>
        <v>no impacts</v>
      </c>
      <c r="AO1394" s="93" t="s">
        <v>5537</v>
      </c>
      <c r="AP1394" s="101" t="str">
        <f t="shared" si="42"/>
        <v>NRD_024</v>
      </c>
      <c r="AR1394" s="17" t="s">
        <v>5537</v>
      </c>
      <c r="AS1394" s="7" t="s">
        <v>5537</v>
      </c>
      <c r="AT1394" s="6"/>
      <c r="AU1394" s="7"/>
      <c r="AV1394" s="3" t="s">
        <v>5537</v>
      </c>
      <c r="AW1394" s="18" t="s">
        <v>5537</v>
      </c>
      <c r="AX1394" s="18" t="s">
        <v>5537</v>
      </c>
      <c r="AY1394" s="18" t="s">
        <v>5537</v>
      </c>
      <c r="AZ1394" s="18" t="s">
        <v>5537</v>
      </c>
      <c r="BA1394" s="18" t="s">
        <v>5537</v>
      </c>
      <c r="BB1394" s="18" t="s">
        <v>5537</v>
      </c>
      <c r="BC1394" s="18" t="s">
        <v>5537</v>
      </c>
      <c r="BD1394" s="18" t="s">
        <v>5537</v>
      </c>
      <c r="BE1394" s="18" t="s">
        <v>5537</v>
      </c>
      <c r="BF1394" s="18" t="s">
        <v>5537</v>
      </c>
      <c r="BG1394" s="18" t="s">
        <v>5537</v>
      </c>
      <c r="BH1394" s="18" t="s">
        <v>5537</v>
      </c>
      <c r="BI1394" s="9" t="s">
        <v>5537</v>
      </c>
      <c r="BJ1394" s="14"/>
      <c r="BK1394" s="14" t="s">
        <v>5537</v>
      </c>
      <c r="BL1394" s="14" t="str">
        <f>_xlfn.XLOOKUP(B1394,'[4]cell downs 18042026 17h'!$B:$B,'[4]cell downs 18042026 17h'!$B:$B,"")</f>
        <v/>
      </c>
      <c r="BM1394" s="14" t="str">
        <f>_xlfn.XLOOKUP(B1394,'[5]Cells Huawei 19042026 15h'!$B:$B,'[5]Cells Huawei 19042026 15h'!$B:$B,"")</f>
        <v/>
      </c>
      <c r="BN1394" s="9" t="str">
        <f>_xlfn.XLOOKUP(B1394,'[6]cells down 19042026 9H40'!$B:$B,'[6]cells down 19042026 9H40'!$B:$B,"")</f>
        <v/>
      </c>
      <c r="BO1394" s="9" t="s">
        <v>1083</v>
      </c>
      <c r="BP1394" s="9" t="s">
        <v>5537</v>
      </c>
      <c r="BQ1394" s="115"/>
    </row>
    <row r="1395" spans="1:69" s="9" customFormat="1" x14ac:dyDescent="0.3">
      <c r="A1395" s="1" t="s">
        <v>3908</v>
      </c>
      <c r="B1395" s="8" t="s">
        <v>3909</v>
      </c>
      <c r="C1395" s="3" t="str">
        <f>_xlfn.XLOOKUP(B1395,'[1]daily break down'!$D:$D,'[1]daily break down'!$E:$E,"")</f>
        <v>EXTREME-NORD</v>
      </c>
      <c r="D1395" s="1" t="s">
        <v>11</v>
      </c>
      <c r="E1395" s="1" t="s">
        <v>154</v>
      </c>
      <c r="F1395" s="3" t="s">
        <v>55</v>
      </c>
      <c r="G1395" s="1" t="s">
        <v>3910</v>
      </c>
      <c r="H1395" s="32" t="str">
        <f>_xlfn.XLOOKUP(B1395,[2]CALCULATION!$B:$B,[2]CALCULATION!$H:$H,"")</f>
        <v>HUAWEI</v>
      </c>
      <c r="I1395" s="28">
        <v>0</v>
      </c>
      <c r="J1395" s="28">
        <v>0</v>
      </c>
      <c r="K1395" s="28">
        <v>0</v>
      </c>
      <c r="L1395" s="28">
        <v>0</v>
      </c>
      <c r="M1395" s="28">
        <v>0</v>
      </c>
      <c r="N1395" s="28">
        <v>0</v>
      </c>
      <c r="O1395" s="28">
        <v>0</v>
      </c>
      <c r="P1395" s="28">
        <v>0</v>
      </c>
      <c r="Q1395" s="28">
        <v>0</v>
      </c>
      <c r="R1395" s="28">
        <v>0</v>
      </c>
      <c r="S1395" s="94">
        <v>0</v>
      </c>
      <c r="T1395" s="94">
        <f>_xlfn.XLOOKUP(B1395,'[3]Nur des jours'!$B:$B,'[3]Nur des jours'!$U:$U,"")</f>
        <v>0</v>
      </c>
      <c r="U1395" s="94">
        <v>0</v>
      </c>
      <c r="V1395" s="94">
        <v>3.2727368712421483E-2</v>
      </c>
      <c r="W1395" s="94">
        <v>0.36586879660305965</v>
      </c>
      <c r="X1395" s="94">
        <v>0</v>
      </c>
      <c r="Y1395" s="94">
        <v>0</v>
      </c>
      <c r="Z1395" s="94">
        <v>0</v>
      </c>
      <c r="AA1395" s="94">
        <v>0</v>
      </c>
      <c r="AB1395" s="94">
        <v>0</v>
      </c>
      <c r="AC1395" s="94">
        <f>_xlfn.XLOOKUP(B1395,'[3]Nur des jours'!$B:$B,'[3]Nur des jours'!$N:$N,"")</f>
        <v>0</v>
      </c>
      <c r="AD1395" s="94">
        <v>0</v>
      </c>
      <c r="AE1395" s="94">
        <v>0</v>
      </c>
      <c r="AF1395" s="94">
        <v>0</v>
      </c>
      <c r="AG1395" s="94">
        <v>0</v>
      </c>
      <c r="AH1395" s="94">
        <v>0</v>
      </c>
      <c r="AI1395" s="49" t="s">
        <v>6659</v>
      </c>
      <c r="AJ1395" s="49"/>
      <c r="AK1395" s="48" t="str" cm="1">
        <f t="array" ref="AK1395">IFERROR(_xlfn.IFS(
AM1395="MPR ISSUE","PDH",
AM1395="BSS Hardware Issue","BSS",
AM1395="Sites strategiques, MLL, Pylone, etc.","ENVTECH",
AM1395="AKTIVCO DEFAUT GE &amp; POWER Cabinet","AKTIVCO",
AM1395="AKTIVCO Coupure ENEO &amp; Baisse de tension","AKTIVCO GRID ONLY",
AM1395="Coupure ENEO &amp; Baisse de tension","IHS GRID ONLY",
AM1395="Defaut GE &amp; POWER Cabinet","IHS",
AM1395="Sharing","Partners",
AM1395="Sites strategiques &amp; DataCenter","SST &amp; DC",
AM1395="Exclu","Exclu",
AM1395="SAT","SAT",
AM1395="SPARE-ISSUE","SPARE-ISSUE",
AM1395="Fiber CAmtel","TRANS_FO_CAMTEL",
AM1395="Fiber AOF","Fiber AOF",
AM1395="Projet OCM (HUAWEI)","TRAVAUX-HUAWEI",
AM1395="Projet OCM (NOKIA)","TRAVAUX-NOKIA",
AM1395="ACCESS-ISSUE","ACCESS-ISSUE",
AM1395="Projet OCM (ZTE, NOKIA, autres projets)","TRAVAUX OCM",
AM1395="No root CAuse","No root cause",
AM1395="ODU HS","PDH",
AM1395="IP &amp; VLAN","PDH",
AM1395="Warehouse HUAWEI","SPARE-ISSUE",
AM1395="SPARE-HS","SPARE-ISSUE",
AM1395="Power Telco","BSS",AM1395="no impacts","no impacts"
),"")</f>
        <v>no impacts</v>
      </c>
      <c r="AL1395" s="48" t="str" cm="1">
        <f t="array" ref="AL1395">IFERROR(_xlfn.IFS(
AM1395="MPR ISSUE","TX ISSUE",
AM1395="BSS Hardware Issue","RAN ISSUE",
AM1395="Sites strategiques, MLL, Pylone, etc.","ENVTECH",
AM1395="AKTIVCO DEFAUT GE &amp; POWER Cabinet","POWER ISSUE",
AM1395="AKTIVCO Coupure ENEO &amp; Baisse de tension","POWER ISSUE",
AM1395="Coupure ENEO &amp; Baisse de tension","POWER ISSUE",
AM1395="Defaut GE &amp; POWER Cabinet","POWER ISSUE",
AM1395="Sharing","POWER ISSUE",
AM1395="Sites strategiques &amp; DataCenter","POWER ISSUE",
AM1395="Exclu","Exclu",
AM1395="SAT","TX ISSUE",
AM1395="SPARE-ISSUE","SPARE-ISSUE",
AM1395="Fiber CAmtel","TX ISSUE",
AM1395="Fiber AOF","TX ISSUE",
AM1395="Projet OCM (HUAWEI)","TRAVAUX-HUAWEI",
AM1395="Projet OCM (NOKIA)","TRAVAUX -NOKIA",
AM1395="ACCESS-ISSUE","ACCESS-ISSUE",
AM1395="Projet OCM (ZTE, NOKIA, autres projets)","TRAVAUX OCM",
AM1395="No root CAuse","No root cause",
AM1395="ODU HS","TX ISSUE",
AM1395="IP &amp; VLAN","TX ISSUE",
AM1395="Warehouse HUAWEI","SPARE-ISSUE",
AM1395="SPARE-HS","SPARE-ISSUE",
AM1395="Power Telco","RAN ISSUE",AM1395="no impacts","no impacts"
),"")</f>
        <v>no impacts</v>
      </c>
      <c r="AM1395" s="67" t="s">
        <v>5605</v>
      </c>
      <c r="AN1395" s="48" t="str" cm="1">
        <f t="array" ref="AN1395">IFERROR(_xlfn.IFS(
AM1395="MPR ISSUE","ACTIVE",
AM1395="BSS Hardware Issue","ACTIVE",
AM1395="Sites strategiques, MLL, Pylone, etc.","PASSIVE",
AM1395="AKTIVCO DEFAUT GE &amp; POWER Cabinet","PASSIVE",
AM1395="AKTIVCO Coupure ENEO &amp; Baisse de tension","PASSIVE",
AM1395="Coupure ENEO &amp; Baisse de tension","PASSIVE",
AM1395="Defaut GE &amp; POWER Cabinet","PASSIVE",
AM1395="Sharing","PASSIVE",
AM1395="Sites strategiques &amp; DataCenter","PASSIVE",
AM1395="Exclu","Exclu",
AM1395="SAT","ACTIVE",
AM1395="SPARE-ISSUE","SPARE-ISSUE",
AM1395="Fiber CAmtel","ACTIVE",
AM1395="Fiber AOF","ACTIVE",
AM1395="Projet OCM (HUAWEI)","PLANNED WORKS",
AM1395="Projet OCM (NOKIA)","PLANNED WORKS",
AM1395="ACCESS-ISSUE","ACCESS-ISSUE",
AM1395="Projet OCM (ZTE, NOKIA, autres projets)","PLANNED WORKS",
AM1395="No root CAuse","No root cause",
AM1395="ODU HS","ACTIVE",
AM1395="IP &amp; VLAN","ACTIVE",
AM1395="Warehouse HUAWEI","SPARE-ISSUE",
AM1395="SPARE-HS","SPARE-ISSUE",
AM1395="Power Telco","ACTIVE", AM1395="no impacts","no impacts"
),"")</f>
        <v>no impacts</v>
      </c>
      <c r="AO1395" s="93" t="s">
        <v>5537</v>
      </c>
      <c r="AP1395" s="101" t="str">
        <f t="shared" si="42"/>
        <v>EXN_127</v>
      </c>
      <c r="AR1395" s="17" t="s">
        <v>5537</v>
      </c>
      <c r="AS1395" s="7" t="s">
        <v>5537</v>
      </c>
      <c r="AT1395" s="6"/>
      <c r="AU1395" s="7"/>
      <c r="AV1395" s="3" t="s">
        <v>5537</v>
      </c>
      <c r="AW1395" s="18" t="s">
        <v>5537</v>
      </c>
      <c r="AX1395" s="18" t="s">
        <v>5537</v>
      </c>
      <c r="AY1395" s="18" t="s">
        <v>5537</v>
      </c>
      <c r="AZ1395" s="18" t="s">
        <v>5537</v>
      </c>
      <c r="BA1395" s="18" t="s">
        <v>5537</v>
      </c>
      <c r="BB1395" s="18" t="s">
        <v>5537</v>
      </c>
      <c r="BC1395" s="18" t="s">
        <v>5537</v>
      </c>
      <c r="BD1395" s="18" t="s">
        <v>5537</v>
      </c>
      <c r="BE1395" s="18" t="s">
        <v>5537</v>
      </c>
      <c r="BF1395" s="18" t="s">
        <v>5537</v>
      </c>
      <c r="BG1395" s="18" t="s">
        <v>5537</v>
      </c>
      <c r="BH1395" s="18" t="s">
        <v>5537</v>
      </c>
      <c r="BI1395" s="9" t="s">
        <v>5537</v>
      </c>
      <c r="BJ1395" s="14"/>
      <c r="BK1395" s="14" t="s">
        <v>5537</v>
      </c>
      <c r="BL1395" s="14" t="str">
        <f>_xlfn.XLOOKUP(B1395,'[4]cell downs 18042026 17h'!$B:$B,'[4]cell downs 18042026 17h'!$B:$B,"")</f>
        <v/>
      </c>
      <c r="BM1395" s="14" t="str">
        <f>_xlfn.XLOOKUP(B1395,'[5]Cells Huawei 19042026 15h'!$B:$B,'[5]Cells Huawei 19042026 15h'!$B:$B,"")</f>
        <v/>
      </c>
      <c r="BN1395" s="9" t="str">
        <f>_xlfn.XLOOKUP(B1395,'[6]cells down 19042026 9H40'!$B:$B,'[6]cells down 19042026 9H40'!$B:$B,"")</f>
        <v/>
      </c>
      <c r="BO1395" s="9" t="s">
        <v>3909</v>
      </c>
      <c r="BP1395" s="9" t="s">
        <v>12</v>
      </c>
      <c r="BQ1395" s="115"/>
    </row>
    <row r="1396" spans="1:69" s="9" customFormat="1" x14ac:dyDescent="0.3">
      <c r="A1396" s="1" t="s">
        <v>4543</v>
      </c>
      <c r="B1396" s="8" t="s">
        <v>4544</v>
      </c>
      <c r="C1396" s="3" t="str">
        <f>_xlfn.XLOOKUP(B1396,'[1]daily break down'!$D:$D,'[1]daily break down'!$E:$E,"")</f>
        <v>Yaounde</v>
      </c>
      <c r="D1396" s="1" t="s">
        <v>11</v>
      </c>
      <c r="E1396" s="1" t="s">
        <v>12</v>
      </c>
      <c r="F1396" s="3" t="s">
        <v>37</v>
      </c>
      <c r="G1396" s="1" t="s">
        <v>38</v>
      </c>
      <c r="H1396" s="34" t="str">
        <f>_xlfn.XLOOKUP(B1396,[2]CALCULATION!$B:$B,[2]CALCULATION!$H:$H,"")</f>
        <v>ZTE</v>
      </c>
      <c r="I1396" s="28">
        <v>0</v>
      </c>
      <c r="J1396" s="28">
        <v>0</v>
      </c>
      <c r="K1396" s="28">
        <v>0</v>
      </c>
      <c r="L1396" s="28">
        <v>0</v>
      </c>
      <c r="M1396" s="28">
        <v>0</v>
      </c>
      <c r="N1396" s="28">
        <v>0</v>
      </c>
      <c r="O1396" s="28">
        <v>0</v>
      </c>
      <c r="P1396" s="28">
        <v>0</v>
      </c>
      <c r="Q1396" s="28">
        <v>0</v>
      </c>
      <c r="R1396" s="28">
        <v>0</v>
      </c>
      <c r="S1396" s="94">
        <v>0</v>
      </c>
      <c r="T1396" s="94">
        <f>_xlfn.XLOOKUP(B1396,'[3]Nur des jours'!$B:$B,'[3]Nur des jours'!$U:$U,"")</f>
        <v>0.36046476787288878</v>
      </c>
      <c r="U1396" s="94">
        <v>0</v>
      </c>
      <c r="V1396" s="94">
        <v>0</v>
      </c>
      <c r="W1396" s="94">
        <v>0.36046476787288878</v>
      </c>
      <c r="X1396" s="94">
        <v>0</v>
      </c>
      <c r="Y1396" s="94">
        <v>0</v>
      </c>
      <c r="Z1396" s="94">
        <v>0</v>
      </c>
      <c r="AA1396" s="94">
        <v>0</v>
      </c>
      <c r="AB1396" s="94">
        <v>0</v>
      </c>
      <c r="AC1396" s="94">
        <f>_xlfn.XLOOKUP(B1396,'[3]Nur des jours'!$B:$B,'[3]Nur des jours'!$N:$N,"")</f>
        <v>0</v>
      </c>
      <c r="AD1396" s="94">
        <v>0</v>
      </c>
      <c r="AE1396" s="94">
        <v>0</v>
      </c>
      <c r="AF1396" s="94">
        <v>0</v>
      </c>
      <c r="AG1396" s="94">
        <v>0</v>
      </c>
      <c r="AH1396" s="94">
        <v>0</v>
      </c>
      <c r="AI1396" s="49" t="s">
        <v>5559</v>
      </c>
      <c r="AJ1396" s="49"/>
      <c r="AK1396" s="48" t="str" cm="1">
        <f t="array" ref="AK1396">IFERROR(_xlfn.IFS(
AM1396="MPR ISSUE","PDH",
AM1396="BSS Hardware Issue","BSS",
AM1396="Sites strategiques, MLL, Pylone, etc.","ENVTECH",
AM1396="AKTIVCO DEFAUT GE &amp; POWER Cabinet","AKTIVCO",
AM1396="AKTIVCO Coupure ENEO &amp; Baisse de tension","AKTIVCO GRID ONLY",
AM1396="Coupure ENEO &amp; Baisse de tension","IHS GRID ONLY",
AM1396="Defaut GE &amp; POWER Cabinet","IHS",
AM1396="Sharing","Partners",
AM1396="Sites strategiques &amp; DataCenter","SST &amp; DC",
AM1396="Exclu","Exclu",
AM1396="SAT","SAT",
AM1396="SPARE-ISSUE","SPARE-ISSUE",
AM1396="Fiber CAmtel","TRANS_FO_CAMTEL",
AM1396="Fiber AOF","Fiber AOF",
AM1396="Projet OCM (HUAWEI)","TRAVAUX-HUAWEI",
AM1396="Projet OCM (NOKIA)","TRAVAUX-NOKIA",
AM1396="ACCESS-ISSUE","ACCESS-ISSUE",
AM1396="Projet OCM (ZTE, NOKIA, autres projets)","TRAVAUX OCM",
AM1396="No root CAuse","No root cause",
AM1396="ODU HS","PDH",
AM1396="IP &amp; VLAN","PDH",
AM1396="Warehouse HUAWEI","SPARE-ISSUE",
AM1396="SPARE-HS","SPARE-ISSUE",
AM1396="Power Telco","BSS",AM1396="no impacts","no impacts"
),"")</f>
        <v>no impacts</v>
      </c>
      <c r="AL1396" s="48" t="str" cm="1">
        <f t="array" ref="AL1396">IFERROR(_xlfn.IFS(
AM1396="MPR ISSUE","TX ISSUE",
AM1396="BSS Hardware Issue","RAN ISSUE",
AM1396="Sites strategiques, MLL, Pylone, etc.","ENVTECH",
AM1396="AKTIVCO DEFAUT GE &amp; POWER Cabinet","POWER ISSUE",
AM1396="AKTIVCO Coupure ENEO &amp; Baisse de tension","POWER ISSUE",
AM1396="Coupure ENEO &amp; Baisse de tension","POWER ISSUE",
AM1396="Defaut GE &amp; POWER Cabinet","POWER ISSUE",
AM1396="Sharing","POWER ISSUE",
AM1396="Sites strategiques &amp; DataCenter","POWER ISSUE",
AM1396="Exclu","Exclu",
AM1396="SAT","TX ISSUE",
AM1396="SPARE-ISSUE","SPARE-ISSUE",
AM1396="Fiber CAmtel","TX ISSUE",
AM1396="Fiber AOF","TX ISSUE",
AM1396="Projet OCM (HUAWEI)","TRAVAUX-HUAWEI",
AM1396="Projet OCM (NOKIA)","TRAVAUX -NOKIA",
AM1396="ACCESS-ISSUE","ACCESS-ISSUE",
AM1396="Projet OCM (ZTE, NOKIA, autres projets)","TRAVAUX OCM",
AM1396="No root CAuse","No root cause",
AM1396="ODU HS","TX ISSUE",
AM1396="IP &amp; VLAN","TX ISSUE",
AM1396="Warehouse HUAWEI","SPARE-ISSUE",
AM1396="SPARE-HS","SPARE-ISSUE",
AM1396="Power Telco","RAN ISSUE",AM1396="no impacts","no impacts"
),"")</f>
        <v>no impacts</v>
      </c>
      <c r="AM1396" s="67" t="s">
        <v>5605</v>
      </c>
      <c r="AN1396" s="48" t="str" cm="1">
        <f t="array" ref="AN1396">IFERROR(_xlfn.IFS(
AM1396="MPR ISSUE","ACTIVE",
AM1396="BSS Hardware Issue","ACTIVE",
AM1396="Sites strategiques, MLL, Pylone, etc.","PASSIVE",
AM1396="AKTIVCO DEFAUT GE &amp; POWER Cabinet","PASSIVE",
AM1396="AKTIVCO Coupure ENEO &amp; Baisse de tension","PASSIVE",
AM1396="Coupure ENEO &amp; Baisse de tension","PASSIVE",
AM1396="Defaut GE &amp; POWER Cabinet","PASSIVE",
AM1396="Sharing","PASSIVE",
AM1396="Sites strategiques &amp; DataCenter","PASSIVE",
AM1396="Exclu","Exclu",
AM1396="SAT","ACTIVE",
AM1396="SPARE-ISSUE","SPARE-ISSUE",
AM1396="Fiber CAmtel","ACTIVE",
AM1396="Fiber AOF","ACTIVE",
AM1396="Projet OCM (HUAWEI)","PLANNED WORKS",
AM1396="Projet OCM (NOKIA)","PLANNED WORKS",
AM1396="ACCESS-ISSUE","ACCESS-ISSUE",
AM1396="Projet OCM (ZTE, NOKIA, autres projets)","PLANNED WORKS",
AM1396="No root CAuse","No root cause",
AM1396="ODU HS","ACTIVE",
AM1396="IP &amp; VLAN","ACTIVE",
AM1396="Warehouse HUAWEI","SPARE-ISSUE",
AM1396="SPARE-HS","SPARE-ISSUE",
AM1396="Power Telco","ACTIVE", AM1396="no impacts","no impacts"
),"")</f>
        <v>no impacts</v>
      </c>
      <c r="AO1396" s="93" t="s">
        <v>5537</v>
      </c>
      <c r="AP1396" s="101" t="str">
        <f t="shared" si="42"/>
        <v>CTR_387</v>
      </c>
      <c r="AR1396" s="17" t="s">
        <v>5537</v>
      </c>
      <c r="AS1396" s="7" t="s">
        <v>5537</v>
      </c>
      <c r="AT1396" s="6"/>
      <c r="AU1396" s="7"/>
      <c r="AV1396" s="3" t="s">
        <v>5537</v>
      </c>
      <c r="AW1396" s="18" t="s">
        <v>5537</v>
      </c>
      <c r="AX1396" s="18" t="s">
        <v>5537</v>
      </c>
      <c r="AY1396" s="18" t="s">
        <v>5537</v>
      </c>
      <c r="AZ1396" s="18" t="s">
        <v>5537</v>
      </c>
      <c r="BA1396" s="18" t="s">
        <v>5537</v>
      </c>
      <c r="BB1396" s="18" t="s">
        <v>5537</v>
      </c>
      <c r="BC1396" s="18" t="s">
        <v>5537</v>
      </c>
      <c r="BD1396" s="18" t="s">
        <v>5537</v>
      </c>
      <c r="BE1396" s="18" t="s">
        <v>5537</v>
      </c>
      <c r="BF1396" s="18" t="s">
        <v>5537</v>
      </c>
      <c r="BG1396" s="18" t="s">
        <v>5537</v>
      </c>
      <c r="BH1396" s="18" t="s">
        <v>5537</v>
      </c>
      <c r="BI1396" s="9" t="s">
        <v>5537</v>
      </c>
      <c r="BJ1396" s="14"/>
      <c r="BK1396" s="14" t="s">
        <v>5537</v>
      </c>
      <c r="BL1396" s="14" t="str">
        <f>_xlfn.XLOOKUP(B1396,'[4]cell downs 18042026 17h'!$B:$B,'[4]cell downs 18042026 17h'!$B:$B,"")</f>
        <v/>
      </c>
      <c r="BM1396" s="14" t="str">
        <f>_xlfn.XLOOKUP(B1396,'[5]Cells Huawei 19042026 15h'!$B:$B,'[5]Cells Huawei 19042026 15h'!$B:$B,"")</f>
        <v/>
      </c>
      <c r="BN1396" s="9" t="str">
        <f>_xlfn.XLOOKUP(B1396,'[6]cells down 19042026 9H40'!$B:$B,'[6]cells down 19042026 9H40'!$B:$B,"")</f>
        <v/>
      </c>
      <c r="BO1396" s="9" t="s">
        <v>4544</v>
      </c>
      <c r="BP1396" s="9" t="s">
        <v>12</v>
      </c>
      <c r="BQ1396" s="115"/>
    </row>
    <row r="1397" spans="1:69" s="9" customFormat="1" x14ac:dyDescent="0.3">
      <c r="A1397" s="1" t="s">
        <v>3493</v>
      </c>
      <c r="B1397" s="8" t="s">
        <v>3494</v>
      </c>
      <c r="C1397" s="3" t="str">
        <f>_xlfn.XLOOKUP(B1397,'[1]daily break down'!$D:$D,'[1]daily break down'!$E:$E,"")</f>
        <v>Yaounde</v>
      </c>
      <c r="D1397" s="1" t="s">
        <v>357</v>
      </c>
      <c r="E1397" s="1" t="s">
        <v>30</v>
      </c>
      <c r="F1397" s="3" t="s">
        <v>37</v>
      </c>
      <c r="G1397" s="1" t="s">
        <v>38</v>
      </c>
      <c r="H1397" s="34" t="str">
        <f>_xlfn.XLOOKUP(B1397,[2]CALCULATION!$B:$B,[2]CALCULATION!$H:$H,"")</f>
        <v>ZTE</v>
      </c>
      <c r="I1397" s="28">
        <v>0</v>
      </c>
      <c r="J1397" s="28">
        <v>0</v>
      </c>
      <c r="K1397" s="28">
        <v>0</v>
      </c>
      <c r="L1397" s="28">
        <v>0</v>
      </c>
      <c r="M1397" s="28">
        <v>0</v>
      </c>
      <c r="N1397" s="28">
        <v>0</v>
      </c>
      <c r="O1397" s="28">
        <v>0</v>
      </c>
      <c r="P1397" s="28">
        <v>0</v>
      </c>
      <c r="Q1397" s="28">
        <v>0</v>
      </c>
      <c r="R1397" s="28">
        <v>0</v>
      </c>
      <c r="S1397" s="94">
        <v>0</v>
      </c>
      <c r="T1397" s="94">
        <f>_xlfn.XLOOKUP(B1397,'[3]Nur des jours'!$B:$B,'[3]Nur des jours'!$U:$U,"")</f>
        <v>0.35117269206952567</v>
      </c>
      <c r="U1397" s="94">
        <v>0</v>
      </c>
      <c r="V1397" s="94">
        <v>0</v>
      </c>
      <c r="W1397" s="94">
        <v>0.35117269206952567</v>
      </c>
      <c r="X1397" s="94">
        <v>0</v>
      </c>
      <c r="Y1397" s="94">
        <v>0</v>
      </c>
      <c r="Z1397" s="94">
        <v>0</v>
      </c>
      <c r="AA1397" s="94">
        <v>0</v>
      </c>
      <c r="AB1397" s="94">
        <v>0</v>
      </c>
      <c r="AC1397" s="94">
        <f>_xlfn.XLOOKUP(B1397,'[3]Nur des jours'!$B:$B,'[3]Nur des jours'!$N:$N,"")</f>
        <v>0</v>
      </c>
      <c r="AD1397" s="94">
        <v>0</v>
      </c>
      <c r="AE1397" s="94">
        <v>0</v>
      </c>
      <c r="AF1397" s="94">
        <v>0</v>
      </c>
      <c r="AG1397" s="94">
        <v>0</v>
      </c>
      <c r="AH1397" s="94">
        <v>0</v>
      </c>
      <c r="AI1397" s="49" t="s">
        <v>5559</v>
      </c>
      <c r="AJ1397" s="49"/>
      <c r="AK1397" s="48" t="str" cm="1">
        <f t="array" ref="AK1397">IFERROR(_xlfn.IFS(
AM1397="MPR ISSUE","PDH",
AM1397="BSS Hardware Issue","BSS",
AM1397="Sites strategiques, MLL, Pylone, etc.","ENVTECH",
AM1397="AKTIVCO DEFAUT GE &amp; POWER Cabinet","AKTIVCO",
AM1397="AKTIVCO Coupure ENEO &amp; Baisse de tension","AKTIVCO GRID ONLY",
AM1397="Coupure ENEO &amp; Baisse de tension","IHS GRID ONLY",
AM1397="Defaut GE &amp; POWER Cabinet","IHS",
AM1397="Sharing","Partners",
AM1397="Sites strategiques &amp; DataCenter","SST &amp; DC",
AM1397="Exclu","Exclu",
AM1397="SAT","SAT",
AM1397="SPARE-ISSUE","SPARE-ISSUE",
AM1397="Fiber CAmtel","TRANS_FO_CAMTEL",
AM1397="Fiber AOF","Fiber AOF",
AM1397="Projet OCM (HUAWEI)","TRAVAUX-HUAWEI",
AM1397="Projet OCM (NOKIA)","TRAVAUX-NOKIA",
AM1397="ACCESS-ISSUE","ACCESS-ISSUE",
AM1397="Projet OCM (ZTE, NOKIA, autres projets)","TRAVAUX OCM",
AM1397="No root CAuse","No root cause",
AM1397="ODU HS","PDH",
AM1397="IP &amp; VLAN","PDH",
AM1397="Warehouse HUAWEI","SPARE-ISSUE",
AM1397="SPARE-HS","SPARE-ISSUE",
AM1397="Power Telco","BSS",AM1397="no impacts","no impacts"
),"")</f>
        <v>no impacts</v>
      </c>
      <c r="AL1397" s="48" t="str" cm="1">
        <f t="array" ref="AL1397">IFERROR(_xlfn.IFS(
AM1397="MPR ISSUE","TX ISSUE",
AM1397="BSS Hardware Issue","RAN ISSUE",
AM1397="Sites strategiques, MLL, Pylone, etc.","ENVTECH",
AM1397="AKTIVCO DEFAUT GE &amp; POWER Cabinet","POWER ISSUE",
AM1397="AKTIVCO Coupure ENEO &amp; Baisse de tension","POWER ISSUE",
AM1397="Coupure ENEO &amp; Baisse de tension","POWER ISSUE",
AM1397="Defaut GE &amp; POWER Cabinet","POWER ISSUE",
AM1397="Sharing","POWER ISSUE",
AM1397="Sites strategiques &amp; DataCenter","POWER ISSUE",
AM1397="Exclu","Exclu",
AM1397="SAT","TX ISSUE",
AM1397="SPARE-ISSUE","SPARE-ISSUE",
AM1397="Fiber CAmtel","TX ISSUE",
AM1397="Fiber AOF","TX ISSUE",
AM1397="Projet OCM (HUAWEI)","TRAVAUX-HUAWEI",
AM1397="Projet OCM (NOKIA)","TRAVAUX -NOKIA",
AM1397="ACCESS-ISSUE","ACCESS-ISSUE",
AM1397="Projet OCM (ZTE, NOKIA, autres projets)","TRAVAUX OCM",
AM1397="No root CAuse","No root cause",
AM1397="ODU HS","TX ISSUE",
AM1397="IP &amp; VLAN","TX ISSUE",
AM1397="Warehouse HUAWEI","SPARE-ISSUE",
AM1397="SPARE-HS","SPARE-ISSUE",
AM1397="Power Telco","RAN ISSUE",AM1397="no impacts","no impacts"
),"")</f>
        <v>no impacts</v>
      </c>
      <c r="AM1397" s="67" t="s">
        <v>5605</v>
      </c>
      <c r="AN1397" s="48" t="str" cm="1">
        <f t="array" ref="AN1397">IFERROR(_xlfn.IFS(
AM1397="MPR ISSUE","ACTIVE",
AM1397="BSS Hardware Issue","ACTIVE",
AM1397="Sites strategiques, MLL, Pylone, etc.","PASSIVE",
AM1397="AKTIVCO DEFAUT GE &amp; POWER Cabinet","PASSIVE",
AM1397="AKTIVCO Coupure ENEO &amp; Baisse de tension","PASSIVE",
AM1397="Coupure ENEO &amp; Baisse de tension","PASSIVE",
AM1397="Defaut GE &amp; POWER Cabinet","PASSIVE",
AM1397="Sharing","PASSIVE",
AM1397="Sites strategiques &amp; DataCenter","PASSIVE",
AM1397="Exclu","Exclu",
AM1397="SAT","ACTIVE",
AM1397="SPARE-ISSUE","SPARE-ISSUE",
AM1397="Fiber CAmtel","ACTIVE",
AM1397="Fiber AOF","ACTIVE",
AM1397="Projet OCM (HUAWEI)","PLANNED WORKS",
AM1397="Projet OCM (NOKIA)","PLANNED WORKS",
AM1397="ACCESS-ISSUE","ACCESS-ISSUE",
AM1397="Projet OCM (ZTE, NOKIA, autres projets)","PLANNED WORKS",
AM1397="No root CAuse","No root cause",
AM1397="ODU HS","ACTIVE",
AM1397="IP &amp; VLAN","ACTIVE",
AM1397="Warehouse HUAWEI","SPARE-ISSUE",
AM1397="SPARE-HS","SPARE-ISSUE",
AM1397="Power Telco","ACTIVE", AM1397="no impacts","no impacts"
),"")</f>
        <v>no impacts</v>
      </c>
      <c r="AO1397" s="93" t="s">
        <v>5537</v>
      </c>
      <c r="AP1397" s="101" t="str">
        <f t="shared" si="42"/>
        <v>CTR_861</v>
      </c>
      <c r="AR1397" s="17" t="s">
        <v>5537</v>
      </c>
      <c r="AS1397" s="7" t="s">
        <v>5537</v>
      </c>
      <c r="AT1397" s="6"/>
      <c r="AU1397" s="7"/>
      <c r="AV1397" s="3" t="s">
        <v>5537</v>
      </c>
      <c r="AW1397" s="18" t="s">
        <v>5537</v>
      </c>
      <c r="AX1397" s="18" t="s">
        <v>5537</v>
      </c>
      <c r="AY1397" s="18" t="s">
        <v>5537</v>
      </c>
      <c r="AZ1397" s="18" t="s">
        <v>5537</v>
      </c>
      <c r="BA1397" s="18" t="s">
        <v>5537</v>
      </c>
      <c r="BB1397" s="18" t="s">
        <v>5537</v>
      </c>
      <c r="BC1397" s="18" t="s">
        <v>5537</v>
      </c>
      <c r="BD1397" s="18" t="s">
        <v>5537</v>
      </c>
      <c r="BE1397" s="18" t="s">
        <v>5537</v>
      </c>
      <c r="BF1397" s="18" t="s">
        <v>5537</v>
      </c>
      <c r="BG1397" s="18" t="s">
        <v>5537</v>
      </c>
      <c r="BH1397" s="18" t="s">
        <v>5537</v>
      </c>
      <c r="BI1397" s="9" t="s">
        <v>5537</v>
      </c>
      <c r="BJ1397" s="14"/>
      <c r="BK1397" s="14" t="s">
        <v>5537</v>
      </c>
      <c r="BL1397" s="14" t="str">
        <f>_xlfn.XLOOKUP(B1397,'[4]cell downs 18042026 17h'!$B:$B,'[4]cell downs 18042026 17h'!$B:$B,"")</f>
        <v/>
      </c>
      <c r="BM1397" s="14" t="str">
        <f>_xlfn.XLOOKUP(B1397,'[5]Cells Huawei 19042026 15h'!$B:$B,'[5]Cells Huawei 19042026 15h'!$B:$B,"")</f>
        <v/>
      </c>
      <c r="BN1397" s="9" t="str">
        <f>_xlfn.XLOOKUP(B1397,'[6]cells down 19042026 9H40'!$B:$B,'[6]cells down 19042026 9H40'!$B:$B,"")</f>
        <v/>
      </c>
      <c r="BO1397" s="9" t="s">
        <v>5537</v>
      </c>
      <c r="BP1397" s="9" t="s">
        <v>5537</v>
      </c>
      <c r="BQ1397" s="115"/>
    </row>
    <row r="1398" spans="1:69" s="9" customFormat="1" x14ac:dyDescent="0.3">
      <c r="A1398" s="1" t="s">
        <v>2959</v>
      </c>
      <c r="B1398" s="8" t="s">
        <v>2960</v>
      </c>
      <c r="C1398" s="3" t="str">
        <f>_xlfn.XLOOKUP(B1398,'[1]daily break down'!$D:$D,'[1]daily break down'!$E:$E,"")</f>
        <v>Ngaoundere</v>
      </c>
      <c r="D1398" s="1" t="s">
        <v>21</v>
      </c>
      <c r="E1398" s="1" t="s">
        <v>89</v>
      </c>
      <c r="F1398" s="3" t="s">
        <v>90</v>
      </c>
      <c r="G1398" s="1" t="s">
        <v>91</v>
      </c>
      <c r="H1398" s="32" t="str">
        <f>_xlfn.XLOOKUP(B1398,[2]CALCULATION!$B:$B,[2]CALCULATION!$H:$H,"")</f>
        <v>Huawei</v>
      </c>
      <c r="I1398" s="28">
        <v>10.751520262075777</v>
      </c>
      <c r="J1398" s="28">
        <v>6.4099271472720911</v>
      </c>
      <c r="K1398" s="28">
        <v>2.675261747609386E-4</v>
      </c>
      <c r="L1398" s="28">
        <v>0.47690999420716657</v>
      </c>
      <c r="M1398" s="28">
        <v>7.9314555136074514</v>
      </c>
      <c r="N1398" s="28">
        <v>0</v>
      </c>
      <c r="O1398" s="28">
        <v>4.4399000664891721</v>
      </c>
      <c r="P1398" s="28">
        <v>0</v>
      </c>
      <c r="Q1398" s="28">
        <v>0</v>
      </c>
      <c r="R1398" s="28">
        <v>0</v>
      </c>
      <c r="S1398" s="94">
        <v>0</v>
      </c>
      <c r="T1398" s="94">
        <f>_xlfn.XLOOKUP(B1398,'[3]Nur des jours'!$B:$B,'[3]Nur des jours'!$U:$U,"")</f>
        <v>0.31289861400039376</v>
      </c>
      <c r="U1398" s="94">
        <v>0</v>
      </c>
      <c r="V1398" s="94">
        <v>2.5663785944816837</v>
      </c>
      <c r="W1398" s="94">
        <v>0.31289861400039376</v>
      </c>
      <c r="X1398" s="94">
        <v>0</v>
      </c>
      <c r="Y1398" s="94">
        <v>0</v>
      </c>
      <c r="Z1398" s="94">
        <v>0</v>
      </c>
      <c r="AA1398" s="94">
        <v>0</v>
      </c>
      <c r="AB1398" s="94">
        <v>0</v>
      </c>
      <c r="AC1398" s="94">
        <f>_xlfn.XLOOKUP(B1398,'[3]Nur des jours'!$B:$B,'[3]Nur des jours'!$N:$N,"")</f>
        <v>0</v>
      </c>
      <c r="AD1398" s="94">
        <v>0</v>
      </c>
      <c r="AE1398" s="94">
        <v>0</v>
      </c>
      <c r="AF1398" s="94">
        <v>0</v>
      </c>
      <c r="AG1398" s="94">
        <v>0</v>
      </c>
      <c r="AH1398" s="94">
        <v>0</v>
      </c>
      <c r="AI1398" s="49" t="s">
        <v>5559</v>
      </c>
      <c r="AJ1398" s="49"/>
      <c r="AK1398" s="48" t="str" cm="1">
        <f t="array" ref="AK1398">IFERROR(_xlfn.IFS(
AM1398="MPR ISSUE","PDH",
AM1398="BSS Hardware Issue","BSS",
AM1398="Sites strategiques, MLL, Pylone, etc.","ENVTECH",
AM1398="AKTIVCO DEFAUT GE &amp; POWER Cabinet","AKTIVCO",
AM1398="AKTIVCO Coupure ENEO &amp; Baisse de tension","AKTIVCO GRID ONLY",
AM1398="Coupure ENEO &amp; Baisse de tension","IHS GRID ONLY",
AM1398="Defaut GE &amp; POWER Cabinet","IHS",
AM1398="Sharing","Partners",
AM1398="Sites strategiques &amp; DataCenter","SST &amp; DC",
AM1398="Exclu","Exclu",
AM1398="SAT","SAT",
AM1398="SPARE-ISSUE","SPARE-ISSUE",
AM1398="Fiber CAmtel","TRANS_FO_CAMTEL",
AM1398="Fiber AOF","Fiber AOF",
AM1398="Projet OCM (HUAWEI)","TRAVAUX-HUAWEI",
AM1398="Projet OCM (NOKIA)","TRAVAUX-NOKIA",
AM1398="ACCESS-ISSUE","ACCESS-ISSUE",
AM1398="Projet OCM (ZTE, NOKIA, autres projets)","TRAVAUX OCM",
AM1398="No root CAuse","No root cause",
AM1398="ODU HS","PDH",
AM1398="IP &amp; VLAN","PDH",
AM1398="Warehouse HUAWEI","SPARE-ISSUE",
AM1398="SPARE-HS","SPARE-ISSUE",
AM1398="Power Telco","BSS",AM1398="no impacts","no impacts"
),"")</f>
        <v>no impacts</v>
      </c>
      <c r="AL1398" s="48" t="str" cm="1">
        <f t="array" ref="AL1398">IFERROR(_xlfn.IFS(
AM1398="MPR ISSUE","TX ISSUE",
AM1398="BSS Hardware Issue","RAN ISSUE",
AM1398="Sites strategiques, MLL, Pylone, etc.","ENVTECH",
AM1398="AKTIVCO DEFAUT GE &amp; POWER Cabinet","POWER ISSUE",
AM1398="AKTIVCO Coupure ENEO &amp; Baisse de tension","POWER ISSUE",
AM1398="Coupure ENEO &amp; Baisse de tension","POWER ISSUE",
AM1398="Defaut GE &amp; POWER Cabinet","POWER ISSUE",
AM1398="Sharing","POWER ISSUE",
AM1398="Sites strategiques &amp; DataCenter","POWER ISSUE",
AM1398="Exclu","Exclu",
AM1398="SAT","TX ISSUE",
AM1398="SPARE-ISSUE","SPARE-ISSUE",
AM1398="Fiber CAmtel","TX ISSUE",
AM1398="Fiber AOF","TX ISSUE",
AM1398="Projet OCM (HUAWEI)","TRAVAUX-HUAWEI",
AM1398="Projet OCM (NOKIA)","TRAVAUX -NOKIA",
AM1398="ACCESS-ISSUE","ACCESS-ISSUE",
AM1398="Projet OCM (ZTE, NOKIA, autres projets)","TRAVAUX OCM",
AM1398="No root CAuse","No root cause",
AM1398="ODU HS","TX ISSUE",
AM1398="IP &amp; VLAN","TX ISSUE",
AM1398="Warehouse HUAWEI","SPARE-ISSUE",
AM1398="SPARE-HS","SPARE-ISSUE",
AM1398="Power Telco","RAN ISSUE",AM1398="no impacts","no impacts"
),"")</f>
        <v>no impacts</v>
      </c>
      <c r="AM1398" s="67" t="s">
        <v>5605</v>
      </c>
      <c r="AN1398" s="48" t="str" cm="1">
        <f t="array" ref="AN1398">IFERROR(_xlfn.IFS(
AM1398="MPR ISSUE","ACTIVE",
AM1398="BSS Hardware Issue","ACTIVE",
AM1398="Sites strategiques, MLL, Pylone, etc.","PASSIVE",
AM1398="AKTIVCO DEFAUT GE &amp; POWER Cabinet","PASSIVE",
AM1398="AKTIVCO Coupure ENEO &amp; Baisse de tension","PASSIVE",
AM1398="Coupure ENEO &amp; Baisse de tension","PASSIVE",
AM1398="Defaut GE &amp; POWER Cabinet","PASSIVE",
AM1398="Sharing","PASSIVE",
AM1398="Sites strategiques &amp; DataCenter","PASSIVE",
AM1398="Exclu","Exclu",
AM1398="SAT","ACTIVE",
AM1398="SPARE-ISSUE","SPARE-ISSUE",
AM1398="Fiber CAmtel","ACTIVE",
AM1398="Fiber AOF","ACTIVE",
AM1398="Projet OCM (HUAWEI)","PLANNED WORKS",
AM1398="Projet OCM (NOKIA)","PLANNED WORKS",
AM1398="ACCESS-ISSUE","ACCESS-ISSUE",
AM1398="Projet OCM (ZTE, NOKIA, autres projets)","PLANNED WORKS",
AM1398="No root CAuse","No root cause",
AM1398="ODU HS","ACTIVE",
AM1398="IP &amp; VLAN","ACTIVE",
AM1398="Warehouse HUAWEI","SPARE-ISSUE",
AM1398="SPARE-HS","SPARE-ISSUE",
AM1398="Power Telco","ACTIVE", AM1398="no impacts","no impacts"
),"")</f>
        <v>no impacts</v>
      </c>
      <c r="AO1398" s="93" t="s">
        <v>5537</v>
      </c>
      <c r="AP1398" s="101" t="str">
        <f t="shared" si="42"/>
        <v>ADM_001</v>
      </c>
      <c r="AR1398" s="17" t="s">
        <v>5537</v>
      </c>
      <c r="AS1398" s="7" t="s">
        <v>5537</v>
      </c>
      <c r="AT1398" s="6"/>
      <c r="AU1398" s="7"/>
      <c r="AV1398" s="3" t="s">
        <v>5537</v>
      </c>
      <c r="AW1398" s="18" t="s">
        <v>5537</v>
      </c>
      <c r="AX1398" s="18" t="s">
        <v>5537</v>
      </c>
      <c r="AY1398" s="18" t="s">
        <v>5537</v>
      </c>
      <c r="AZ1398" s="18" t="s">
        <v>5537</v>
      </c>
      <c r="BA1398" s="18" t="s">
        <v>5537</v>
      </c>
      <c r="BB1398" s="18" t="s">
        <v>5537</v>
      </c>
      <c r="BC1398" s="18" t="s">
        <v>5537</v>
      </c>
      <c r="BD1398" s="18" t="s">
        <v>5537</v>
      </c>
      <c r="BE1398" s="18" t="s">
        <v>5537</v>
      </c>
      <c r="BF1398" s="18" t="s">
        <v>5537</v>
      </c>
      <c r="BG1398" s="18" t="s">
        <v>5537</v>
      </c>
      <c r="BH1398" s="18" t="s">
        <v>5537</v>
      </c>
      <c r="BI1398" s="9" t="s">
        <v>5537</v>
      </c>
      <c r="BJ1398" s="14"/>
      <c r="BK1398" s="14" t="s">
        <v>5537</v>
      </c>
      <c r="BL1398" s="14" t="str">
        <f>_xlfn.XLOOKUP(B1398,'[4]cell downs 18042026 17h'!$B:$B,'[4]cell downs 18042026 17h'!$B:$B,"")</f>
        <v/>
      </c>
      <c r="BM1398" s="14" t="str">
        <f>_xlfn.XLOOKUP(B1398,'[5]Cells Huawei 19042026 15h'!$B:$B,'[5]Cells Huawei 19042026 15h'!$B:$B,"")</f>
        <v/>
      </c>
      <c r="BN1398" s="9" t="str">
        <f>_xlfn.XLOOKUP(B1398,'[6]cells down 19042026 9H40'!$B:$B,'[6]cells down 19042026 9H40'!$B:$B,"")</f>
        <v/>
      </c>
      <c r="BO1398" s="9" t="s">
        <v>5537</v>
      </c>
      <c r="BP1398" s="9" t="s">
        <v>12</v>
      </c>
      <c r="BQ1398" s="115"/>
    </row>
    <row r="1399" spans="1:69" s="9" customFormat="1" x14ac:dyDescent="0.3">
      <c r="A1399" s="2" t="s">
        <v>3704</v>
      </c>
      <c r="B1399" s="8" t="s">
        <v>3705</v>
      </c>
      <c r="C1399" s="3" t="str">
        <f>_xlfn.XLOOKUP(B1399,'[1]daily break down'!$D:$D,'[1]daily break down'!$E:$E,"")</f>
        <v>NORD</v>
      </c>
      <c r="D1399" s="1" t="s">
        <v>11</v>
      </c>
      <c r="E1399" s="1" t="s">
        <v>66</v>
      </c>
      <c r="F1399" s="3" t="s">
        <v>23</v>
      </c>
      <c r="G1399" s="1" t="s">
        <v>3706</v>
      </c>
      <c r="H1399" s="33" t="str">
        <f>_xlfn.XLOOKUP(B1399,[2]CALCULATION!$B:$B,[2]CALCULATION!$H:$H,"")</f>
        <v>NOKIA</v>
      </c>
      <c r="I1399" s="28">
        <v>0</v>
      </c>
      <c r="J1399" s="28">
        <v>9.8098607748450719E-4</v>
      </c>
      <c r="K1399" s="28">
        <v>2.5483726777558637E-2</v>
      </c>
      <c r="L1399" s="28">
        <v>0</v>
      </c>
      <c r="M1399" s="28">
        <v>0</v>
      </c>
      <c r="N1399" s="28">
        <v>0</v>
      </c>
      <c r="O1399" s="28">
        <v>0</v>
      </c>
      <c r="P1399" s="28">
        <v>0.10843379050572668</v>
      </c>
      <c r="Q1399" s="28">
        <v>0</v>
      </c>
      <c r="R1399" s="28">
        <v>0</v>
      </c>
      <c r="S1399" s="94">
        <v>0</v>
      </c>
      <c r="T1399" s="94">
        <f>_xlfn.XLOOKUP(B1399,'[3]Nur des jours'!$B:$B,'[3]Nur des jours'!$U:$U,"")</f>
        <v>0.30135324048778761</v>
      </c>
      <c r="U1399" s="94">
        <v>0.11792436547633295</v>
      </c>
      <c r="V1399" s="94">
        <v>1.5784864895840522E-2</v>
      </c>
      <c r="W1399" s="94">
        <v>0.30135324048778761</v>
      </c>
      <c r="X1399" s="94">
        <v>0</v>
      </c>
      <c r="Y1399" s="94">
        <v>0</v>
      </c>
      <c r="Z1399" s="94">
        <v>0</v>
      </c>
      <c r="AA1399" s="94">
        <v>0</v>
      </c>
      <c r="AB1399" s="94">
        <v>0</v>
      </c>
      <c r="AC1399" s="94">
        <f>_xlfn.XLOOKUP(B1399,'[3]Nur des jours'!$B:$B,'[3]Nur des jours'!$N:$N,"")</f>
        <v>0</v>
      </c>
      <c r="AD1399" s="94">
        <v>0</v>
      </c>
      <c r="AE1399" s="94">
        <v>0</v>
      </c>
      <c r="AF1399" s="94">
        <v>0</v>
      </c>
      <c r="AG1399" s="94">
        <v>0</v>
      </c>
      <c r="AH1399" s="94">
        <v>0</v>
      </c>
      <c r="AI1399" s="49" t="s">
        <v>5559</v>
      </c>
      <c r="AJ1399" s="49"/>
      <c r="AK1399" s="48" t="str" cm="1">
        <f t="array" ref="AK1399">IFERROR(_xlfn.IFS(
AM1399="MPR ISSUE","PDH",
AM1399="BSS Hardware Issue","BSS",
AM1399="Sites strategiques, MLL, Pylone, etc.","ENVTECH",
AM1399="AKTIVCO DEFAUT GE &amp; POWER Cabinet","AKTIVCO",
AM1399="AKTIVCO Coupure ENEO &amp; Baisse de tension","AKTIVCO GRID ONLY",
AM1399="Coupure ENEO &amp; Baisse de tension","IHS GRID ONLY",
AM1399="Defaut GE &amp; POWER Cabinet","IHS",
AM1399="Sharing","Partners",
AM1399="Sites strategiques &amp; DataCenter","SST &amp; DC",
AM1399="Exclu","Exclu",
AM1399="SAT","SAT",
AM1399="SPARE-ISSUE","SPARE-ISSUE",
AM1399="Fiber CAmtel","TRANS_FO_CAMTEL",
AM1399="Fiber AOF","Fiber AOF",
AM1399="Projet OCM (HUAWEI)","TRAVAUX-HUAWEI",
AM1399="Projet OCM (NOKIA)","TRAVAUX-NOKIA",
AM1399="ACCESS-ISSUE","ACCESS-ISSUE",
AM1399="Projet OCM (ZTE, NOKIA, autres projets)","TRAVAUX OCM",
AM1399="No root CAuse","No root cause",
AM1399="ODU HS","PDH",
AM1399="IP &amp; VLAN","PDH",
AM1399="Warehouse HUAWEI","SPARE-ISSUE",
AM1399="SPARE-HS","SPARE-ISSUE",
AM1399="Power Telco","BSS",AM1399="no impacts","no impacts"
),"")</f>
        <v>no impacts</v>
      </c>
      <c r="AL1399" s="48" t="str" cm="1">
        <f t="array" ref="AL1399">IFERROR(_xlfn.IFS(
AM1399="MPR ISSUE","TX ISSUE",
AM1399="BSS Hardware Issue","RAN ISSUE",
AM1399="Sites strategiques, MLL, Pylone, etc.","ENVTECH",
AM1399="AKTIVCO DEFAUT GE &amp; POWER Cabinet","POWER ISSUE",
AM1399="AKTIVCO Coupure ENEO &amp; Baisse de tension","POWER ISSUE",
AM1399="Coupure ENEO &amp; Baisse de tension","POWER ISSUE",
AM1399="Defaut GE &amp; POWER Cabinet","POWER ISSUE",
AM1399="Sharing","POWER ISSUE",
AM1399="Sites strategiques &amp; DataCenter","POWER ISSUE",
AM1399="Exclu","Exclu",
AM1399="SAT","TX ISSUE",
AM1399="SPARE-ISSUE","SPARE-ISSUE",
AM1399="Fiber CAmtel","TX ISSUE",
AM1399="Fiber AOF","TX ISSUE",
AM1399="Projet OCM (HUAWEI)","TRAVAUX-HUAWEI",
AM1399="Projet OCM (NOKIA)","TRAVAUX -NOKIA",
AM1399="ACCESS-ISSUE","ACCESS-ISSUE",
AM1399="Projet OCM (ZTE, NOKIA, autres projets)","TRAVAUX OCM",
AM1399="No root CAuse","No root cause",
AM1399="ODU HS","TX ISSUE",
AM1399="IP &amp; VLAN","TX ISSUE",
AM1399="Warehouse HUAWEI","SPARE-ISSUE",
AM1399="SPARE-HS","SPARE-ISSUE",
AM1399="Power Telco","RAN ISSUE",AM1399="no impacts","no impacts"
),"")</f>
        <v>no impacts</v>
      </c>
      <c r="AM1399" s="67" t="s">
        <v>5605</v>
      </c>
      <c r="AN1399" s="48" t="str" cm="1">
        <f t="array" ref="AN1399">IFERROR(_xlfn.IFS(
AM1399="MPR ISSUE","ACTIVE",
AM1399="BSS Hardware Issue","ACTIVE",
AM1399="Sites strategiques, MLL, Pylone, etc.","PASSIVE",
AM1399="AKTIVCO DEFAUT GE &amp; POWER Cabinet","PASSIVE",
AM1399="AKTIVCO Coupure ENEO &amp; Baisse de tension","PASSIVE",
AM1399="Coupure ENEO &amp; Baisse de tension","PASSIVE",
AM1399="Defaut GE &amp; POWER Cabinet","PASSIVE",
AM1399="Sharing","PASSIVE",
AM1399="Sites strategiques &amp; DataCenter","PASSIVE",
AM1399="Exclu","Exclu",
AM1399="SAT","ACTIVE",
AM1399="SPARE-ISSUE","SPARE-ISSUE",
AM1399="Fiber CAmtel","ACTIVE",
AM1399="Fiber AOF","ACTIVE",
AM1399="Projet OCM (HUAWEI)","PLANNED WORKS",
AM1399="Projet OCM (NOKIA)","PLANNED WORKS",
AM1399="ACCESS-ISSUE","ACCESS-ISSUE",
AM1399="Projet OCM (ZTE, NOKIA, autres projets)","PLANNED WORKS",
AM1399="No root CAuse","No root cause",
AM1399="ODU HS","ACTIVE",
AM1399="IP &amp; VLAN","ACTIVE",
AM1399="Warehouse HUAWEI","SPARE-ISSUE",
AM1399="SPARE-HS","SPARE-ISSUE",
AM1399="Power Telco","ACTIVE", AM1399="no impacts","no impacts"
),"")</f>
        <v>no impacts</v>
      </c>
      <c r="AO1399" s="93" t="s">
        <v>5537</v>
      </c>
      <c r="AP1399" s="101" t="str">
        <f t="shared" si="42"/>
        <v>NRD_070</v>
      </c>
      <c r="AR1399" s="17" t="s">
        <v>5537</v>
      </c>
      <c r="AS1399" s="7" t="s">
        <v>5537</v>
      </c>
      <c r="AT1399" s="6"/>
      <c r="AU1399" s="7"/>
      <c r="AV1399" s="3" t="s">
        <v>5537</v>
      </c>
      <c r="AW1399" s="18" t="s">
        <v>5537</v>
      </c>
      <c r="AX1399" s="18" t="s">
        <v>5537</v>
      </c>
      <c r="AY1399" s="18" t="s">
        <v>5537</v>
      </c>
      <c r="AZ1399" s="18" t="s">
        <v>5537</v>
      </c>
      <c r="BA1399" s="18" t="s">
        <v>5537</v>
      </c>
      <c r="BB1399" s="18" t="s">
        <v>5537</v>
      </c>
      <c r="BC1399" s="18" t="s">
        <v>5537</v>
      </c>
      <c r="BD1399" s="18" t="s">
        <v>5537</v>
      </c>
      <c r="BE1399" s="18" t="s">
        <v>5537</v>
      </c>
      <c r="BF1399" s="18" t="s">
        <v>5537</v>
      </c>
      <c r="BG1399" s="18" t="s">
        <v>5537</v>
      </c>
      <c r="BH1399" s="18" t="s">
        <v>5537</v>
      </c>
      <c r="BI1399" s="9" t="s">
        <v>5537</v>
      </c>
      <c r="BJ1399" s="14"/>
      <c r="BK1399" s="14" t="s">
        <v>5537</v>
      </c>
      <c r="BL1399" s="14" t="str">
        <f>_xlfn.XLOOKUP(B1399,'[4]cell downs 18042026 17h'!$B:$B,'[4]cell downs 18042026 17h'!$B:$B,"")</f>
        <v/>
      </c>
      <c r="BM1399" s="14" t="str">
        <f>_xlfn.XLOOKUP(B1399,'[5]Cells Huawei 19042026 15h'!$B:$B,'[5]Cells Huawei 19042026 15h'!$B:$B,"")</f>
        <v/>
      </c>
      <c r="BN1399" s="9" t="str">
        <f>_xlfn.XLOOKUP(B1399,'[6]cells down 19042026 9H40'!$B:$B,'[6]cells down 19042026 9H40'!$B:$B,"")</f>
        <v/>
      </c>
      <c r="BO1399" s="9" t="s">
        <v>3705</v>
      </c>
      <c r="BP1399" s="9" t="s">
        <v>5537</v>
      </c>
      <c r="BQ1399" s="115"/>
    </row>
    <row r="1400" spans="1:69" s="9" customFormat="1" x14ac:dyDescent="0.3">
      <c r="A1400" s="1" t="s">
        <v>1317</v>
      </c>
      <c r="B1400" s="8" t="s">
        <v>1318</v>
      </c>
      <c r="C1400" s="3" t="str">
        <f>_xlfn.XLOOKUP(B1400,'[1]daily break down'!$D:$D,'[1]daily break down'!$E:$E,"")</f>
        <v>Maroua</v>
      </c>
      <c r="D1400" s="1" t="s">
        <v>11</v>
      </c>
      <c r="E1400" s="1" t="s">
        <v>12</v>
      </c>
      <c r="F1400" s="3" t="s">
        <v>55</v>
      </c>
      <c r="G1400" s="1" t="s">
        <v>84</v>
      </c>
      <c r="H1400" s="32" t="str">
        <f>_xlfn.XLOOKUP(B1400,[2]CALCULATION!$B:$B,[2]CALCULATION!$H:$H,"")</f>
        <v>Huawei</v>
      </c>
      <c r="I1400" s="28">
        <v>0</v>
      </c>
      <c r="J1400" s="28">
        <v>0</v>
      </c>
      <c r="K1400" s="28">
        <v>0</v>
      </c>
      <c r="L1400" s="28">
        <v>0</v>
      </c>
      <c r="M1400" s="28">
        <v>0</v>
      </c>
      <c r="N1400" s="28">
        <v>0</v>
      </c>
      <c r="O1400" s="28">
        <v>0</v>
      </c>
      <c r="P1400" s="28">
        <v>0</v>
      </c>
      <c r="Q1400" s="28">
        <v>0</v>
      </c>
      <c r="R1400" s="28">
        <v>0</v>
      </c>
      <c r="S1400" s="94">
        <v>0</v>
      </c>
      <c r="T1400" s="94">
        <f>_xlfn.XLOOKUP(B1400,'[3]Nur des jours'!$B:$B,'[3]Nur des jours'!$U:$U,"")</f>
        <v>0.26217565126571984</v>
      </c>
      <c r="U1400" s="94">
        <v>0</v>
      </c>
      <c r="V1400" s="94">
        <v>0</v>
      </c>
      <c r="W1400" s="94">
        <v>0.26217565126571984</v>
      </c>
      <c r="X1400" s="94">
        <v>0</v>
      </c>
      <c r="Y1400" s="94">
        <v>0</v>
      </c>
      <c r="Z1400" s="94">
        <v>0</v>
      </c>
      <c r="AA1400" s="94">
        <v>0</v>
      </c>
      <c r="AB1400" s="94">
        <v>0</v>
      </c>
      <c r="AC1400" s="94">
        <f>_xlfn.XLOOKUP(B1400,'[3]Nur des jours'!$B:$B,'[3]Nur des jours'!$N:$N,"")</f>
        <v>0</v>
      </c>
      <c r="AD1400" s="94">
        <v>0</v>
      </c>
      <c r="AE1400" s="94">
        <v>0</v>
      </c>
      <c r="AF1400" s="94">
        <v>0</v>
      </c>
      <c r="AG1400" s="94">
        <v>0</v>
      </c>
      <c r="AH1400" s="94">
        <v>0</v>
      </c>
      <c r="AI1400" s="49" t="s">
        <v>5559</v>
      </c>
      <c r="AJ1400" s="49"/>
      <c r="AK1400" s="48" t="str" cm="1">
        <f t="array" ref="AK1400">IFERROR(_xlfn.IFS(
AM1400="MPR ISSUE","PDH",
AM1400="BSS Hardware Issue","BSS",
AM1400="Sites strategiques, MLL, Pylone, etc.","ENVTECH",
AM1400="AKTIVCO DEFAUT GE &amp; POWER Cabinet","AKTIVCO",
AM1400="AKTIVCO Coupure ENEO &amp; Baisse de tension","AKTIVCO GRID ONLY",
AM1400="Coupure ENEO &amp; Baisse de tension","IHS GRID ONLY",
AM1400="Defaut GE &amp; POWER Cabinet","IHS",
AM1400="Sharing","Partners",
AM1400="Sites strategiques &amp; DataCenter","SST &amp; DC",
AM1400="Exclu","Exclu",
AM1400="SAT","SAT",
AM1400="SPARE-ISSUE","SPARE-ISSUE",
AM1400="Fiber CAmtel","TRANS_FO_CAMTEL",
AM1400="Fiber AOF","Fiber AOF",
AM1400="Projet OCM (HUAWEI)","TRAVAUX-HUAWEI",
AM1400="Projet OCM (NOKIA)","TRAVAUX-NOKIA",
AM1400="ACCESS-ISSUE","ACCESS-ISSUE",
AM1400="Projet OCM (ZTE, NOKIA, autres projets)","TRAVAUX OCM",
AM1400="No root CAuse","No root cause",
AM1400="ODU HS","PDH",
AM1400="IP &amp; VLAN","PDH",
AM1400="Warehouse HUAWEI","SPARE-ISSUE",
AM1400="SPARE-HS","SPARE-ISSUE",
AM1400="Power Telco","BSS",AM1400="no impacts","no impacts"
),"")</f>
        <v>no impacts</v>
      </c>
      <c r="AL1400" s="48" t="str" cm="1">
        <f t="array" ref="AL1400">IFERROR(_xlfn.IFS(
AM1400="MPR ISSUE","TX ISSUE",
AM1400="BSS Hardware Issue","RAN ISSUE",
AM1400="Sites strategiques, MLL, Pylone, etc.","ENVTECH",
AM1400="AKTIVCO DEFAUT GE &amp; POWER Cabinet","POWER ISSUE",
AM1400="AKTIVCO Coupure ENEO &amp; Baisse de tension","POWER ISSUE",
AM1400="Coupure ENEO &amp; Baisse de tension","POWER ISSUE",
AM1400="Defaut GE &amp; POWER Cabinet","POWER ISSUE",
AM1400="Sharing","POWER ISSUE",
AM1400="Sites strategiques &amp; DataCenter","POWER ISSUE",
AM1400="Exclu","Exclu",
AM1400="SAT","TX ISSUE",
AM1400="SPARE-ISSUE","SPARE-ISSUE",
AM1400="Fiber CAmtel","TX ISSUE",
AM1400="Fiber AOF","TX ISSUE",
AM1400="Projet OCM (HUAWEI)","TRAVAUX-HUAWEI",
AM1400="Projet OCM (NOKIA)","TRAVAUX -NOKIA",
AM1400="ACCESS-ISSUE","ACCESS-ISSUE",
AM1400="Projet OCM (ZTE, NOKIA, autres projets)","TRAVAUX OCM",
AM1400="No root CAuse","No root cause",
AM1400="ODU HS","TX ISSUE",
AM1400="IP &amp; VLAN","TX ISSUE",
AM1400="Warehouse HUAWEI","SPARE-ISSUE",
AM1400="SPARE-HS","SPARE-ISSUE",
AM1400="Power Telco","RAN ISSUE",AM1400="no impacts","no impacts"
),"")</f>
        <v>no impacts</v>
      </c>
      <c r="AM1400" s="67" t="s">
        <v>5605</v>
      </c>
      <c r="AN1400" s="48" t="str" cm="1">
        <f t="array" ref="AN1400">IFERROR(_xlfn.IFS(
AM1400="MPR ISSUE","ACTIVE",
AM1400="BSS Hardware Issue","ACTIVE",
AM1400="Sites strategiques, MLL, Pylone, etc.","PASSIVE",
AM1400="AKTIVCO DEFAUT GE &amp; POWER Cabinet","PASSIVE",
AM1400="AKTIVCO Coupure ENEO &amp; Baisse de tension","PASSIVE",
AM1400="Coupure ENEO &amp; Baisse de tension","PASSIVE",
AM1400="Defaut GE &amp; POWER Cabinet","PASSIVE",
AM1400="Sharing","PASSIVE",
AM1400="Sites strategiques &amp; DataCenter","PASSIVE",
AM1400="Exclu","Exclu",
AM1400="SAT","ACTIVE",
AM1400="SPARE-ISSUE","SPARE-ISSUE",
AM1400="Fiber CAmtel","ACTIVE",
AM1400="Fiber AOF","ACTIVE",
AM1400="Projet OCM (HUAWEI)","PLANNED WORKS",
AM1400="Projet OCM (NOKIA)","PLANNED WORKS",
AM1400="ACCESS-ISSUE","ACCESS-ISSUE",
AM1400="Projet OCM (ZTE, NOKIA, autres projets)","PLANNED WORKS",
AM1400="No root CAuse","No root cause",
AM1400="ODU HS","ACTIVE",
AM1400="IP &amp; VLAN","ACTIVE",
AM1400="Warehouse HUAWEI","SPARE-ISSUE",
AM1400="SPARE-HS","SPARE-ISSUE",
AM1400="Power Telco","ACTIVE", AM1400="no impacts","no impacts"
),"")</f>
        <v>no impacts</v>
      </c>
      <c r="AO1400" s="93" t="s">
        <v>5537</v>
      </c>
      <c r="AP1400" s="101" t="str">
        <f t="shared" si="42"/>
        <v>EXN_088</v>
      </c>
      <c r="AR1400" s="17" t="s">
        <v>5537</v>
      </c>
      <c r="AS1400" s="7" t="s">
        <v>5537</v>
      </c>
      <c r="AT1400" s="6"/>
      <c r="AU1400" s="7"/>
      <c r="AV1400" s="3" t="s">
        <v>5537</v>
      </c>
      <c r="AW1400" s="18" t="s">
        <v>5537</v>
      </c>
      <c r="AX1400" s="18" t="s">
        <v>5537</v>
      </c>
      <c r="AY1400" s="18" t="s">
        <v>5537</v>
      </c>
      <c r="AZ1400" s="18" t="s">
        <v>5537</v>
      </c>
      <c r="BA1400" s="18" t="s">
        <v>5537</v>
      </c>
      <c r="BB1400" s="18" t="s">
        <v>5537</v>
      </c>
      <c r="BC1400" s="18" t="s">
        <v>5537</v>
      </c>
      <c r="BD1400" s="18" t="s">
        <v>5537</v>
      </c>
      <c r="BE1400" s="18" t="s">
        <v>5537</v>
      </c>
      <c r="BF1400" s="18" t="s">
        <v>5537</v>
      </c>
      <c r="BG1400" s="18" t="s">
        <v>5537</v>
      </c>
      <c r="BH1400" s="18" t="s">
        <v>5537</v>
      </c>
      <c r="BI1400" s="9" t="s">
        <v>5537</v>
      </c>
      <c r="BJ1400" s="14"/>
      <c r="BK1400" s="14" t="s">
        <v>5537</v>
      </c>
      <c r="BL1400" s="14" t="str">
        <f>_xlfn.XLOOKUP(B1400,'[4]cell downs 18042026 17h'!$B:$B,'[4]cell downs 18042026 17h'!$B:$B,"")</f>
        <v/>
      </c>
      <c r="BM1400" s="14" t="str">
        <f>_xlfn.XLOOKUP(B1400,'[5]Cells Huawei 19042026 15h'!$B:$B,'[5]Cells Huawei 19042026 15h'!$B:$B,"")</f>
        <v/>
      </c>
      <c r="BN1400" s="9" t="str">
        <f>_xlfn.XLOOKUP(B1400,'[6]cells down 19042026 9H40'!$B:$B,'[6]cells down 19042026 9H40'!$B:$B,"")</f>
        <v/>
      </c>
      <c r="BO1400" s="9" t="s">
        <v>1318</v>
      </c>
      <c r="BP1400" s="9" t="s">
        <v>12</v>
      </c>
      <c r="BQ1400" s="115"/>
    </row>
    <row r="1401" spans="1:69" s="9" customFormat="1" x14ac:dyDescent="0.3">
      <c r="A1401" s="1" t="s">
        <v>2921</v>
      </c>
      <c r="B1401" s="8" t="s">
        <v>2922</v>
      </c>
      <c r="C1401" s="3" t="str">
        <f>_xlfn.XLOOKUP(B1401,'[1]daily break down'!$D:$D,'[1]daily break down'!$E:$E,"")</f>
        <v>Maroua</v>
      </c>
      <c r="D1401" s="1" t="s">
        <v>11</v>
      </c>
      <c r="E1401" s="1" t="s">
        <v>12</v>
      </c>
      <c r="F1401" s="3" t="s">
        <v>55</v>
      </c>
      <c r="G1401" s="1" t="s">
        <v>84</v>
      </c>
      <c r="H1401" s="32" t="str">
        <f>_xlfn.XLOOKUP(B1401,[2]CALCULATION!$B:$B,[2]CALCULATION!$H:$H,"")</f>
        <v>Huawei</v>
      </c>
      <c r="I1401" s="28">
        <v>0.27136071659917876</v>
      </c>
      <c r="J1401" s="28">
        <v>0.69431959889622274</v>
      </c>
      <c r="K1401" s="28">
        <v>0</v>
      </c>
      <c r="L1401" s="28">
        <v>0</v>
      </c>
      <c r="M1401" s="28">
        <v>0</v>
      </c>
      <c r="N1401" s="28">
        <v>0</v>
      </c>
      <c r="O1401" s="28">
        <v>0</v>
      </c>
      <c r="P1401" s="28">
        <v>0</v>
      </c>
      <c r="Q1401" s="28">
        <v>0</v>
      </c>
      <c r="R1401" s="28">
        <v>0</v>
      </c>
      <c r="S1401" s="94">
        <v>0</v>
      </c>
      <c r="T1401" s="94">
        <f>_xlfn.XLOOKUP(B1401,'[3]Nur des jours'!$B:$B,'[3]Nur des jours'!$U:$U,"")</f>
        <v>0.18646574380837422</v>
      </c>
      <c r="U1401" s="94">
        <v>0</v>
      </c>
      <c r="V1401" s="94">
        <v>0</v>
      </c>
      <c r="W1401" s="94">
        <v>0.18646574380837422</v>
      </c>
      <c r="X1401" s="94">
        <v>0</v>
      </c>
      <c r="Y1401" s="94">
        <v>0</v>
      </c>
      <c r="Z1401" s="94">
        <v>0</v>
      </c>
      <c r="AA1401" s="94">
        <v>0</v>
      </c>
      <c r="AB1401" s="94">
        <v>0</v>
      </c>
      <c r="AC1401" s="94">
        <f>_xlfn.XLOOKUP(B1401,'[3]Nur des jours'!$B:$B,'[3]Nur des jours'!$N:$N,"")</f>
        <v>0</v>
      </c>
      <c r="AD1401" s="94">
        <v>0</v>
      </c>
      <c r="AE1401" s="94">
        <v>0</v>
      </c>
      <c r="AF1401" s="94">
        <v>0</v>
      </c>
      <c r="AG1401" s="94">
        <v>0</v>
      </c>
      <c r="AH1401" s="94">
        <v>0</v>
      </c>
      <c r="AI1401" s="49" t="s">
        <v>5559</v>
      </c>
      <c r="AJ1401" s="49"/>
      <c r="AK1401" s="48" t="str" cm="1">
        <f t="array" ref="AK1401">IFERROR(_xlfn.IFS(
AM1401="MPR ISSUE","PDH",
AM1401="BSS Hardware Issue","BSS",
AM1401="Sites strategiques, MLL, Pylone, etc.","ENVTECH",
AM1401="AKTIVCO DEFAUT GE &amp; POWER Cabinet","AKTIVCO",
AM1401="AKTIVCO Coupure ENEO &amp; Baisse de tension","AKTIVCO GRID ONLY",
AM1401="Coupure ENEO &amp; Baisse de tension","IHS GRID ONLY",
AM1401="Defaut GE &amp; POWER Cabinet","IHS",
AM1401="Sharing","Partners",
AM1401="Sites strategiques &amp; DataCenter","SST &amp; DC",
AM1401="Exclu","Exclu",
AM1401="SAT","SAT",
AM1401="SPARE-ISSUE","SPARE-ISSUE",
AM1401="Fiber CAmtel","TRANS_FO_CAMTEL",
AM1401="Fiber AOF","Fiber AOF",
AM1401="Projet OCM (HUAWEI)","TRAVAUX-HUAWEI",
AM1401="Projet OCM (NOKIA)","TRAVAUX-NOKIA",
AM1401="ACCESS-ISSUE","ACCESS-ISSUE",
AM1401="Projet OCM (ZTE, NOKIA, autres projets)","TRAVAUX OCM",
AM1401="No root CAuse","No root cause",
AM1401="ODU HS","PDH",
AM1401="IP &amp; VLAN","PDH",
AM1401="Warehouse HUAWEI","SPARE-ISSUE",
AM1401="SPARE-HS","SPARE-ISSUE",
AM1401="Power Telco","BSS",AM1401="no impacts","no impacts"
),"")</f>
        <v>no impacts</v>
      </c>
      <c r="AL1401" s="48" t="str" cm="1">
        <f t="array" ref="AL1401">IFERROR(_xlfn.IFS(
AM1401="MPR ISSUE","TX ISSUE",
AM1401="BSS Hardware Issue","RAN ISSUE",
AM1401="Sites strategiques, MLL, Pylone, etc.","ENVTECH",
AM1401="AKTIVCO DEFAUT GE &amp; POWER Cabinet","POWER ISSUE",
AM1401="AKTIVCO Coupure ENEO &amp; Baisse de tension","POWER ISSUE",
AM1401="Coupure ENEO &amp; Baisse de tension","POWER ISSUE",
AM1401="Defaut GE &amp; POWER Cabinet","POWER ISSUE",
AM1401="Sharing","POWER ISSUE",
AM1401="Sites strategiques &amp; DataCenter","POWER ISSUE",
AM1401="Exclu","Exclu",
AM1401="SAT","TX ISSUE",
AM1401="SPARE-ISSUE","SPARE-ISSUE",
AM1401="Fiber CAmtel","TX ISSUE",
AM1401="Fiber AOF","TX ISSUE",
AM1401="Projet OCM (HUAWEI)","TRAVAUX-HUAWEI",
AM1401="Projet OCM (NOKIA)","TRAVAUX -NOKIA",
AM1401="ACCESS-ISSUE","ACCESS-ISSUE",
AM1401="Projet OCM (ZTE, NOKIA, autres projets)","TRAVAUX OCM",
AM1401="No root CAuse","No root cause",
AM1401="ODU HS","TX ISSUE",
AM1401="IP &amp; VLAN","TX ISSUE",
AM1401="Warehouse HUAWEI","SPARE-ISSUE",
AM1401="SPARE-HS","SPARE-ISSUE",
AM1401="Power Telco","RAN ISSUE",AM1401="no impacts","no impacts"
),"")</f>
        <v>no impacts</v>
      </c>
      <c r="AM1401" s="67" t="s">
        <v>5605</v>
      </c>
      <c r="AN1401" s="48" t="str" cm="1">
        <f t="array" ref="AN1401">IFERROR(_xlfn.IFS(
AM1401="MPR ISSUE","ACTIVE",
AM1401="BSS Hardware Issue","ACTIVE",
AM1401="Sites strategiques, MLL, Pylone, etc.","PASSIVE",
AM1401="AKTIVCO DEFAUT GE &amp; POWER Cabinet","PASSIVE",
AM1401="AKTIVCO Coupure ENEO &amp; Baisse de tension","PASSIVE",
AM1401="Coupure ENEO &amp; Baisse de tension","PASSIVE",
AM1401="Defaut GE &amp; POWER Cabinet","PASSIVE",
AM1401="Sharing","PASSIVE",
AM1401="Sites strategiques &amp; DataCenter","PASSIVE",
AM1401="Exclu","Exclu",
AM1401="SAT","ACTIVE",
AM1401="SPARE-ISSUE","SPARE-ISSUE",
AM1401="Fiber CAmtel","ACTIVE",
AM1401="Fiber AOF","ACTIVE",
AM1401="Projet OCM (HUAWEI)","PLANNED WORKS",
AM1401="Projet OCM (NOKIA)","PLANNED WORKS",
AM1401="ACCESS-ISSUE","ACCESS-ISSUE",
AM1401="Projet OCM (ZTE, NOKIA, autres projets)","PLANNED WORKS",
AM1401="No root CAuse","No root cause",
AM1401="ODU HS","ACTIVE",
AM1401="IP &amp; VLAN","ACTIVE",
AM1401="Warehouse HUAWEI","SPARE-ISSUE",
AM1401="SPARE-HS","SPARE-ISSUE",
AM1401="Power Telco","ACTIVE", AM1401="no impacts","no impacts"
),"")</f>
        <v>no impacts</v>
      </c>
      <c r="AO1401" s="93" t="s">
        <v>5537</v>
      </c>
      <c r="AP1401" s="101" t="str">
        <f t="shared" si="42"/>
        <v>EXN_053</v>
      </c>
      <c r="AR1401" s="17" t="s">
        <v>5537</v>
      </c>
      <c r="AS1401" s="7" t="s">
        <v>5537</v>
      </c>
      <c r="AT1401" s="6"/>
      <c r="AU1401" s="7"/>
      <c r="AV1401" s="3" t="s">
        <v>5537</v>
      </c>
      <c r="AW1401" s="18" t="s">
        <v>5537</v>
      </c>
      <c r="AX1401" s="18" t="s">
        <v>5537</v>
      </c>
      <c r="AY1401" s="18" t="s">
        <v>5537</v>
      </c>
      <c r="AZ1401" s="18" t="s">
        <v>5537</v>
      </c>
      <c r="BA1401" s="18" t="s">
        <v>5537</v>
      </c>
      <c r="BB1401" s="18" t="s">
        <v>5537</v>
      </c>
      <c r="BC1401" s="18" t="s">
        <v>5537</v>
      </c>
      <c r="BD1401" s="18" t="s">
        <v>5537</v>
      </c>
      <c r="BE1401" s="18" t="s">
        <v>5537</v>
      </c>
      <c r="BF1401" s="18" t="s">
        <v>5537</v>
      </c>
      <c r="BG1401" s="18" t="s">
        <v>5537</v>
      </c>
      <c r="BH1401" s="18" t="s">
        <v>5537</v>
      </c>
      <c r="BI1401" s="9" t="s">
        <v>5537</v>
      </c>
      <c r="BJ1401" s="14"/>
      <c r="BK1401" s="14" t="s">
        <v>5537</v>
      </c>
      <c r="BL1401" s="14" t="str">
        <f>_xlfn.XLOOKUP(B1401,'[4]cell downs 18042026 17h'!$B:$B,'[4]cell downs 18042026 17h'!$B:$B,"")</f>
        <v/>
      </c>
      <c r="BM1401" s="14" t="str">
        <f>_xlfn.XLOOKUP(B1401,'[5]Cells Huawei 19042026 15h'!$B:$B,'[5]Cells Huawei 19042026 15h'!$B:$B,"")</f>
        <v/>
      </c>
      <c r="BN1401" s="9" t="str">
        <f>_xlfn.XLOOKUP(B1401,'[6]cells down 19042026 9H40'!$B:$B,'[6]cells down 19042026 9H40'!$B:$B,"")</f>
        <v/>
      </c>
      <c r="BO1401" s="9" t="s">
        <v>2922</v>
      </c>
      <c r="BP1401" s="9" t="s">
        <v>5537</v>
      </c>
      <c r="BQ1401" s="115"/>
    </row>
    <row r="1402" spans="1:69" s="9" customFormat="1" ht="26.55" customHeight="1" x14ac:dyDescent="0.3">
      <c r="A1402" s="1" t="s">
        <v>4096</v>
      </c>
      <c r="B1402" s="8" t="s">
        <v>4097</v>
      </c>
      <c r="C1402" s="3" t="str">
        <f>_xlfn.XLOOKUP(B1402,'[1]daily break down'!$D:$D,'[1]daily break down'!$E:$E,"")</f>
        <v>SUD-OUEST</v>
      </c>
      <c r="D1402" s="1" t="s">
        <v>11</v>
      </c>
      <c r="E1402" s="1" t="s">
        <v>12</v>
      </c>
      <c r="F1402" s="3" t="s">
        <v>13</v>
      </c>
      <c r="G1402" s="1" t="s">
        <v>3459</v>
      </c>
      <c r="H1402" s="32" t="str">
        <f>_xlfn.XLOOKUP(B1402,[2]CALCULATION!$B:$B,[2]CALCULATION!$H:$H,"")</f>
        <v>HUAWEI</v>
      </c>
      <c r="I1402" s="28">
        <v>0</v>
      </c>
      <c r="J1402" s="28">
        <v>0</v>
      </c>
      <c r="K1402" s="28">
        <v>0</v>
      </c>
      <c r="L1402" s="28">
        <v>0</v>
      </c>
      <c r="M1402" s="28">
        <v>0</v>
      </c>
      <c r="N1402" s="28">
        <v>0</v>
      </c>
      <c r="O1402" s="28">
        <v>0</v>
      </c>
      <c r="P1402" s="28">
        <v>0</v>
      </c>
      <c r="Q1402" s="28">
        <v>0</v>
      </c>
      <c r="R1402" s="28">
        <v>0</v>
      </c>
      <c r="S1402" s="94">
        <v>0</v>
      </c>
      <c r="T1402" s="94">
        <f>_xlfn.XLOOKUP(B1402,'[3]Nur des jours'!$B:$B,'[3]Nur des jours'!$U:$U,"")</f>
        <v>0</v>
      </c>
      <c r="U1402" s="94">
        <v>0</v>
      </c>
      <c r="V1402" s="94">
        <v>0</v>
      </c>
      <c r="W1402" s="94">
        <v>0.18405800823552576</v>
      </c>
      <c r="X1402" s="94">
        <v>0</v>
      </c>
      <c r="Y1402" s="94">
        <v>0</v>
      </c>
      <c r="Z1402" s="94">
        <v>0</v>
      </c>
      <c r="AA1402" s="94">
        <v>0</v>
      </c>
      <c r="AB1402" s="94">
        <v>0</v>
      </c>
      <c r="AC1402" s="94">
        <f>_xlfn.XLOOKUP(B1402,'[3]Nur des jours'!$B:$B,'[3]Nur des jours'!$N:$N,"")</f>
        <v>0</v>
      </c>
      <c r="AD1402" s="94">
        <v>0</v>
      </c>
      <c r="AE1402" s="94">
        <v>0</v>
      </c>
      <c r="AF1402" s="94">
        <v>0</v>
      </c>
      <c r="AG1402" s="94">
        <v>0</v>
      </c>
      <c r="AH1402" s="94">
        <v>0</v>
      </c>
      <c r="AI1402" s="49" t="s">
        <v>6659</v>
      </c>
      <c r="AJ1402" s="49"/>
      <c r="AK1402" s="48" t="str" cm="1">
        <f t="array" ref="AK1402">IFERROR(_xlfn.IFS(
AM1402="MPR ISSUE","PDH",
AM1402="BSS Hardware Issue","BSS",
AM1402="Sites strategiques, MLL, Pylone, etc.","ENVTECH",
AM1402="AKTIVCO DEFAUT GE &amp; POWER Cabinet","AKTIVCO",
AM1402="AKTIVCO Coupure ENEO &amp; Baisse de tension","AKTIVCO GRID ONLY",
AM1402="Coupure ENEO &amp; Baisse de tension","IHS GRID ONLY",
AM1402="Defaut GE &amp; POWER Cabinet","IHS",
AM1402="Sharing","Partners",
AM1402="Sites strategiques &amp; DataCenter","SST &amp; DC",
AM1402="Exclu","Exclu",
AM1402="SAT","SAT",
AM1402="SPARE-ISSUE","SPARE-ISSUE",
AM1402="Fiber CAmtel","TRANS_FO_CAMTEL",
AM1402="Fiber AOF","Fiber AOF",
AM1402="Projet OCM (HUAWEI)","TRAVAUX-HUAWEI",
AM1402="Projet OCM (NOKIA)","TRAVAUX-NOKIA",
AM1402="ACCESS-ISSUE","ACCESS-ISSUE",
AM1402="Projet OCM (ZTE, NOKIA, autres projets)","TRAVAUX OCM",
AM1402="No root CAuse","No root cause",
AM1402="ODU HS","PDH",
AM1402="IP &amp; VLAN","PDH",
AM1402="Warehouse HUAWEI","SPARE-ISSUE",
AM1402="SPARE-HS","SPARE-ISSUE",
AM1402="Power Telco","BSS",AM1402="no impacts","no impacts"
),"")</f>
        <v>no impacts</v>
      </c>
      <c r="AL1402" s="48" t="str" cm="1">
        <f t="array" ref="AL1402">IFERROR(_xlfn.IFS(
AM1402="MPR ISSUE","TX ISSUE",
AM1402="BSS Hardware Issue","RAN ISSUE",
AM1402="Sites strategiques, MLL, Pylone, etc.","ENVTECH",
AM1402="AKTIVCO DEFAUT GE &amp; POWER Cabinet","POWER ISSUE",
AM1402="AKTIVCO Coupure ENEO &amp; Baisse de tension","POWER ISSUE",
AM1402="Coupure ENEO &amp; Baisse de tension","POWER ISSUE",
AM1402="Defaut GE &amp; POWER Cabinet","POWER ISSUE",
AM1402="Sharing","POWER ISSUE",
AM1402="Sites strategiques &amp; DataCenter","POWER ISSUE",
AM1402="Exclu","Exclu",
AM1402="SAT","TX ISSUE",
AM1402="SPARE-ISSUE","SPARE-ISSUE",
AM1402="Fiber CAmtel","TX ISSUE",
AM1402="Fiber AOF","TX ISSUE",
AM1402="Projet OCM (HUAWEI)","TRAVAUX-HUAWEI",
AM1402="Projet OCM (NOKIA)","TRAVAUX -NOKIA",
AM1402="ACCESS-ISSUE","ACCESS-ISSUE",
AM1402="Projet OCM (ZTE, NOKIA, autres projets)","TRAVAUX OCM",
AM1402="No root CAuse","No root cause",
AM1402="ODU HS","TX ISSUE",
AM1402="IP &amp; VLAN","TX ISSUE",
AM1402="Warehouse HUAWEI","SPARE-ISSUE",
AM1402="SPARE-HS","SPARE-ISSUE",
AM1402="Power Telco","RAN ISSUE",AM1402="no impacts","no impacts"
),"")</f>
        <v>no impacts</v>
      </c>
      <c r="AM1402" s="67" t="s">
        <v>5605</v>
      </c>
      <c r="AN1402" s="48" t="str" cm="1">
        <f t="array" ref="AN1402">IFERROR(_xlfn.IFS(
AM1402="MPR ISSUE","ACTIVE",
AM1402="BSS Hardware Issue","ACTIVE",
AM1402="Sites strategiques, MLL, Pylone, etc.","PASSIVE",
AM1402="AKTIVCO DEFAUT GE &amp; POWER Cabinet","PASSIVE",
AM1402="AKTIVCO Coupure ENEO &amp; Baisse de tension","PASSIVE",
AM1402="Coupure ENEO &amp; Baisse de tension","PASSIVE",
AM1402="Defaut GE &amp; POWER Cabinet","PASSIVE",
AM1402="Sharing","PASSIVE",
AM1402="Sites strategiques &amp; DataCenter","PASSIVE",
AM1402="Exclu","Exclu",
AM1402="SAT","ACTIVE",
AM1402="SPARE-ISSUE","SPARE-ISSUE",
AM1402="Fiber CAmtel","ACTIVE",
AM1402="Fiber AOF","ACTIVE",
AM1402="Projet OCM (HUAWEI)","PLANNED WORKS",
AM1402="Projet OCM (NOKIA)","PLANNED WORKS",
AM1402="ACCESS-ISSUE","ACCESS-ISSUE",
AM1402="Projet OCM (ZTE, NOKIA, autres projets)","PLANNED WORKS",
AM1402="No root CAuse","No root cause",
AM1402="ODU HS","ACTIVE",
AM1402="IP &amp; VLAN","ACTIVE",
AM1402="Warehouse HUAWEI","SPARE-ISSUE",
AM1402="SPARE-HS","SPARE-ISSUE",
AM1402="Power Telco","ACTIVE", AM1402="no impacts","no impacts"
),"")</f>
        <v>no impacts</v>
      </c>
      <c r="AO1402" s="93" t="s">
        <v>5537</v>
      </c>
      <c r="AP1402" s="101" t="str">
        <f t="shared" si="42"/>
        <v>SUO_105</v>
      </c>
      <c r="AR1402" s="17" t="s">
        <v>5537</v>
      </c>
      <c r="AS1402" s="7" t="s">
        <v>5537</v>
      </c>
      <c r="AT1402" s="6"/>
      <c r="AU1402" s="7"/>
      <c r="AV1402" s="3" t="s">
        <v>5537</v>
      </c>
      <c r="AW1402" s="18" t="s">
        <v>5537</v>
      </c>
      <c r="AX1402" s="18" t="s">
        <v>5537</v>
      </c>
      <c r="AY1402" s="18" t="s">
        <v>5537</v>
      </c>
      <c r="AZ1402" s="18" t="s">
        <v>5537</v>
      </c>
      <c r="BA1402" s="18" t="s">
        <v>5537</v>
      </c>
      <c r="BB1402" s="18" t="s">
        <v>5537</v>
      </c>
      <c r="BC1402" s="18" t="s">
        <v>5537</v>
      </c>
      <c r="BD1402" s="18" t="s">
        <v>5537</v>
      </c>
      <c r="BE1402" s="18" t="s">
        <v>5537</v>
      </c>
      <c r="BF1402" s="18" t="s">
        <v>5537</v>
      </c>
      <c r="BG1402" s="18" t="s">
        <v>5537</v>
      </c>
      <c r="BH1402" s="18" t="s">
        <v>5537</v>
      </c>
      <c r="BI1402" s="9" t="s">
        <v>5537</v>
      </c>
      <c r="BJ1402" s="14"/>
      <c r="BK1402" s="14" t="s">
        <v>5537</v>
      </c>
      <c r="BL1402" s="14" t="str">
        <f>_xlfn.XLOOKUP(B1402,'[4]cell downs 18042026 17h'!$B:$B,'[4]cell downs 18042026 17h'!$B:$B,"")</f>
        <v/>
      </c>
      <c r="BM1402" s="14" t="str">
        <f>_xlfn.XLOOKUP(B1402,'[5]Cells Huawei 19042026 15h'!$B:$B,'[5]Cells Huawei 19042026 15h'!$B:$B,"")</f>
        <v/>
      </c>
      <c r="BN1402" s="9" t="str">
        <f>_xlfn.XLOOKUP(B1402,'[6]cells down 19042026 9H40'!$B:$B,'[6]cells down 19042026 9H40'!$B:$B,"")</f>
        <v/>
      </c>
      <c r="BO1402" s="9" t="s">
        <v>4097</v>
      </c>
      <c r="BP1402" s="9" t="s">
        <v>5537</v>
      </c>
      <c r="BQ1402" s="115"/>
    </row>
    <row r="1403" spans="1:69" s="9" customFormat="1" x14ac:dyDescent="0.3">
      <c r="A1403" s="1" t="s">
        <v>3753</v>
      </c>
      <c r="B1403" s="8" t="s">
        <v>3754</v>
      </c>
      <c r="C1403" s="3" t="str">
        <f>_xlfn.XLOOKUP(B1403,'[1]daily break down'!$D:$D,'[1]daily break down'!$E:$E,"")</f>
        <v>Maroua</v>
      </c>
      <c r="D1403" s="1" t="s">
        <v>11</v>
      </c>
      <c r="E1403" s="1" t="s">
        <v>12</v>
      </c>
      <c r="F1403" s="3" t="s">
        <v>55</v>
      </c>
      <c r="G1403" s="1" t="s">
        <v>84</v>
      </c>
      <c r="H1403" s="32" t="str">
        <f>_xlfn.XLOOKUP(B1403,[2]CALCULATION!$B:$B,[2]CALCULATION!$H:$H,"")</f>
        <v>Huawei</v>
      </c>
      <c r="I1403" s="28">
        <v>0</v>
      </c>
      <c r="J1403" s="28">
        <v>0</v>
      </c>
      <c r="K1403" s="28">
        <v>1.0317236105047183</v>
      </c>
      <c r="L1403" s="28">
        <v>0</v>
      </c>
      <c r="M1403" s="28">
        <v>0</v>
      </c>
      <c r="N1403" s="28">
        <v>0</v>
      </c>
      <c r="O1403" s="28">
        <v>4.8154711456968955E-3</v>
      </c>
      <c r="P1403" s="28">
        <v>0</v>
      </c>
      <c r="Q1403" s="28">
        <v>0</v>
      </c>
      <c r="R1403" s="28">
        <v>0</v>
      </c>
      <c r="S1403" s="94">
        <v>0</v>
      </c>
      <c r="T1403" s="94">
        <f>_xlfn.XLOOKUP(B1403,'[3]Nur des jours'!$B:$B,'[3]Nur des jours'!$U:$U,"")</f>
        <v>0.14357238045503706</v>
      </c>
      <c r="U1403" s="94">
        <v>0</v>
      </c>
      <c r="V1403" s="94">
        <v>0</v>
      </c>
      <c r="W1403" s="94">
        <v>0.14357238045503706</v>
      </c>
      <c r="X1403" s="94">
        <v>0</v>
      </c>
      <c r="Y1403" s="94">
        <v>0</v>
      </c>
      <c r="Z1403" s="94">
        <v>3.7329353970659156</v>
      </c>
      <c r="AA1403" s="94">
        <v>0</v>
      </c>
      <c r="AB1403" s="94">
        <v>0</v>
      </c>
      <c r="AC1403" s="94">
        <f>_xlfn.XLOOKUP(B1403,'[3]Nur des jours'!$B:$B,'[3]Nur des jours'!$N:$N,"")</f>
        <v>0</v>
      </c>
      <c r="AD1403" s="94">
        <v>0</v>
      </c>
      <c r="AE1403" s="94">
        <v>0</v>
      </c>
      <c r="AF1403" s="94">
        <v>0</v>
      </c>
      <c r="AG1403" s="94">
        <v>0</v>
      </c>
      <c r="AH1403" s="94">
        <v>0</v>
      </c>
      <c r="AI1403" s="49" t="s">
        <v>5559</v>
      </c>
      <c r="AJ1403" s="49"/>
      <c r="AK1403" s="48" t="str" cm="1">
        <f t="array" ref="AK1403">IFERROR(_xlfn.IFS(
AM1403="MPR ISSUE","PDH",
AM1403="BSS Hardware Issue","BSS",
AM1403="Sites strategiques, MLL, Pylone, etc.","ENVTECH",
AM1403="AKTIVCO DEFAUT GE &amp; POWER Cabinet","AKTIVCO",
AM1403="AKTIVCO Coupure ENEO &amp; Baisse de tension","AKTIVCO GRID ONLY",
AM1403="Coupure ENEO &amp; Baisse de tension","IHS GRID ONLY",
AM1403="Defaut GE &amp; POWER Cabinet","IHS",
AM1403="Sharing","Partners",
AM1403="Sites strategiques &amp; DataCenter","SST &amp; DC",
AM1403="Exclu","Exclu",
AM1403="SAT","SAT",
AM1403="SPARE-ISSUE","SPARE-ISSUE",
AM1403="Fiber CAmtel","TRANS_FO_CAMTEL",
AM1403="Fiber AOF","Fiber AOF",
AM1403="Projet OCM (HUAWEI)","TRAVAUX-HUAWEI",
AM1403="Projet OCM (NOKIA)","TRAVAUX-NOKIA",
AM1403="ACCESS-ISSUE","ACCESS-ISSUE",
AM1403="Projet OCM (ZTE, NOKIA, autres projets)","TRAVAUX OCM",
AM1403="No root CAuse","No root cause",
AM1403="ODU HS","PDH",
AM1403="IP &amp; VLAN","PDH",
AM1403="Warehouse HUAWEI","SPARE-ISSUE",
AM1403="SPARE-HS","SPARE-ISSUE",
AM1403="Power Telco","BSS",AM1403="no impacts","no impacts"
),"")</f>
        <v>no impacts</v>
      </c>
      <c r="AL1403" s="48" t="str" cm="1">
        <f t="array" ref="AL1403">IFERROR(_xlfn.IFS(
AM1403="MPR ISSUE","TX ISSUE",
AM1403="BSS Hardware Issue","RAN ISSUE",
AM1403="Sites strategiques, MLL, Pylone, etc.","ENVTECH",
AM1403="AKTIVCO DEFAUT GE &amp; POWER Cabinet","POWER ISSUE",
AM1403="AKTIVCO Coupure ENEO &amp; Baisse de tension","POWER ISSUE",
AM1403="Coupure ENEO &amp; Baisse de tension","POWER ISSUE",
AM1403="Defaut GE &amp; POWER Cabinet","POWER ISSUE",
AM1403="Sharing","POWER ISSUE",
AM1403="Sites strategiques &amp; DataCenter","POWER ISSUE",
AM1403="Exclu","Exclu",
AM1403="SAT","TX ISSUE",
AM1403="SPARE-ISSUE","SPARE-ISSUE",
AM1403="Fiber CAmtel","TX ISSUE",
AM1403="Fiber AOF","TX ISSUE",
AM1403="Projet OCM (HUAWEI)","TRAVAUX-HUAWEI",
AM1403="Projet OCM (NOKIA)","TRAVAUX -NOKIA",
AM1403="ACCESS-ISSUE","ACCESS-ISSUE",
AM1403="Projet OCM (ZTE, NOKIA, autres projets)","TRAVAUX OCM",
AM1403="No root CAuse","No root cause",
AM1403="ODU HS","TX ISSUE",
AM1403="IP &amp; VLAN","TX ISSUE",
AM1403="Warehouse HUAWEI","SPARE-ISSUE",
AM1403="SPARE-HS","SPARE-ISSUE",
AM1403="Power Telco","RAN ISSUE",AM1403="no impacts","no impacts"
),"")</f>
        <v>no impacts</v>
      </c>
      <c r="AM1403" s="67" t="s">
        <v>5605</v>
      </c>
      <c r="AN1403" s="48" t="str" cm="1">
        <f t="array" ref="AN1403">IFERROR(_xlfn.IFS(
AM1403="MPR ISSUE","ACTIVE",
AM1403="BSS Hardware Issue","ACTIVE",
AM1403="Sites strategiques, MLL, Pylone, etc.","PASSIVE",
AM1403="AKTIVCO DEFAUT GE &amp; POWER Cabinet","PASSIVE",
AM1403="AKTIVCO Coupure ENEO &amp; Baisse de tension","PASSIVE",
AM1403="Coupure ENEO &amp; Baisse de tension","PASSIVE",
AM1403="Defaut GE &amp; POWER Cabinet","PASSIVE",
AM1403="Sharing","PASSIVE",
AM1403="Sites strategiques &amp; DataCenter","PASSIVE",
AM1403="Exclu","Exclu",
AM1403="SAT","ACTIVE",
AM1403="SPARE-ISSUE","SPARE-ISSUE",
AM1403="Fiber CAmtel","ACTIVE",
AM1403="Fiber AOF","ACTIVE",
AM1403="Projet OCM (HUAWEI)","PLANNED WORKS",
AM1403="Projet OCM (NOKIA)","PLANNED WORKS",
AM1403="ACCESS-ISSUE","ACCESS-ISSUE",
AM1403="Projet OCM (ZTE, NOKIA, autres projets)","PLANNED WORKS",
AM1403="No root CAuse","No root cause",
AM1403="ODU HS","ACTIVE",
AM1403="IP &amp; VLAN","ACTIVE",
AM1403="Warehouse HUAWEI","SPARE-ISSUE",
AM1403="SPARE-HS","SPARE-ISSUE",
AM1403="Power Telco","ACTIVE", AM1403="no impacts","no impacts"
),"")</f>
        <v>no impacts</v>
      </c>
      <c r="AO1403" s="93" t="s">
        <v>5537</v>
      </c>
      <c r="AP1403" s="101" t="str">
        <f t="shared" si="42"/>
        <v>EXN_111</v>
      </c>
      <c r="AR1403" s="17" t="s">
        <v>5537</v>
      </c>
      <c r="AS1403" s="7" t="s">
        <v>5537</v>
      </c>
      <c r="AT1403" s="6"/>
      <c r="AU1403" s="7"/>
      <c r="AV1403" s="3" t="s">
        <v>5537</v>
      </c>
      <c r="AW1403" s="18" t="s">
        <v>5537</v>
      </c>
      <c r="AX1403" s="18" t="s">
        <v>5537</v>
      </c>
      <c r="AY1403" s="18" t="s">
        <v>5537</v>
      </c>
      <c r="AZ1403" s="18" t="s">
        <v>5537</v>
      </c>
      <c r="BA1403" s="18" t="s">
        <v>5537</v>
      </c>
      <c r="BB1403" s="18" t="s">
        <v>5537</v>
      </c>
      <c r="BC1403" s="18" t="s">
        <v>5537</v>
      </c>
      <c r="BD1403" s="18" t="s">
        <v>5537</v>
      </c>
      <c r="BE1403" s="18" t="s">
        <v>5537</v>
      </c>
      <c r="BF1403" s="18" t="s">
        <v>5537</v>
      </c>
      <c r="BG1403" s="18" t="s">
        <v>5537</v>
      </c>
      <c r="BH1403" s="18" t="s">
        <v>5537</v>
      </c>
      <c r="BI1403" s="9" t="s">
        <v>5537</v>
      </c>
      <c r="BJ1403" s="14"/>
      <c r="BK1403" s="14" t="s">
        <v>5537</v>
      </c>
      <c r="BL1403" s="14" t="str">
        <f>_xlfn.XLOOKUP(B1403,'[4]cell downs 18042026 17h'!$B:$B,'[4]cell downs 18042026 17h'!$B:$B,"")</f>
        <v/>
      </c>
      <c r="BM1403" s="14" t="str">
        <f>_xlfn.XLOOKUP(B1403,'[5]Cells Huawei 19042026 15h'!$B:$B,'[5]Cells Huawei 19042026 15h'!$B:$B,"")</f>
        <v/>
      </c>
      <c r="BN1403" s="9" t="str">
        <f>_xlfn.XLOOKUP(B1403,'[6]cells down 19042026 9H40'!$B:$B,'[6]cells down 19042026 9H40'!$B:$B,"")</f>
        <v/>
      </c>
      <c r="BO1403" s="9" t="s">
        <v>3754</v>
      </c>
      <c r="BP1403" s="9" t="s">
        <v>12</v>
      </c>
      <c r="BQ1403" s="115"/>
    </row>
    <row r="1404" spans="1:69" s="9" customFormat="1" x14ac:dyDescent="0.3">
      <c r="A1404" s="1" t="s">
        <v>2990</v>
      </c>
      <c r="B1404" s="8" t="s">
        <v>2991</v>
      </c>
      <c r="C1404" s="3" t="str">
        <f>_xlfn.XLOOKUP(B1404,'[1]daily break down'!$D:$D,'[1]daily break down'!$E:$E,"")</f>
        <v>ADAMAOUA</v>
      </c>
      <c r="D1404" s="1" t="s">
        <v>21</v>
      </c>
      <c r="E1404" s="1" t="s">
        <v>122</v>
      </c>
      <c r="F1404" s="3" t="s">
        <v>90</v>
      </c>
      <c r="G1404" s="1" t="s">
        <v>2990</v>
      </c>
      <c r="H1404" s="32" t="str">
        <f>_xlfn.XLOOKUP(B1404,[2]CALCULATION!$B:$B,[2]CALCULATION!$H:$H,"")</f>
        <v>HUAWEI</v>
      </c>
      <c r="I1404" s="28">
        <v>0</v>
      </c>
      <c r="J1404" s="28">
        <v>0</v>
      </c>
      <c r="K1404" s="28">
        <v>0</v>
      </c>
      <c r="L1404" s="28">
        <v>0</v>
      </c>
      <c r="M1404" s="28">
        <v>0</v>
      </c>
      <c r="N1404" s="28">
        <v>0</v>
      </c>
      <c r="O1404" s="28">
        <v>0</v>
      </c>
      <c r="P1404" s="28">
        <v>0</v>
      </c>
      <c r="Q1404" s="28">
        <v>0</v>
      </c>
      <c r="R1404" s="28">
        <v>0</v>
      </c>
      <c r="S1404" s="94">
        <v>0</v>
      </c>
      <c r="T1404" s="94">
        <f>_xlfn.XLOOKUP(B1404,'[3]Nur des jours'!$B:$B,'[3]Nur des jours'!$U:$U,"")</f>
        <v>0</v>
      </c>
      <c r="U1404" s="94">
        <v>0</v>
      </c>
      <c r="V1404" s="94">
        <v>0</v>
      </c>
      <c r="W1404" s="94">
        <v>0.13365607691056491</v>
      </c>
      <c r="X1404" s="94">
        <v>0</v>
      </c>
      <c r="Y1404" s="94">
        <v>0</v>
      </c>
      <c r="Z1404" s="94">
        <v>0</v>
      </c>
      <c r="AA1404" s="94">
        <v>0</v>
      </c>
      <c r="AB1404" s="94">
        <v>0</v>
      </c>
      <c r="AC1404" s="94">
        <f>_xlfn.XLOOKUP(B1404,'[3]Nur des jours'!$B:$B,'[3]Nur des jours'!$N:$N,"")</f>
        <v>0</v>
      </c>
      <c r="AD1404" s="94">
        <v>0</v>
      </c>
      <c r="AE1404" s="94">
        <v>0</v>
      </c>
      <c r="AF1404" s="94">
        <v>0</v>
      </c>
      <c r="AG1404" s="94">
        <v>0</v>
      </c>
      <c r="AH1404" s="94">
        <v>0</v>
      </c>
      <c r="AI1404" s="49" t="s">
        <v>5559</v>
      </c>
      <c r="AJ1404" s="49"/>
      <c r="AK1404" s="48" t="str" cm="1">
        <f t="array" ref="AK1404">IFERROR(_xlfn.IFS(
AM1404="MPR ISSUE","PDH",
AM1404="BSS Hardware Issue","BSS",
AM1404="Sites strategiques, MLL, Pylone, etc.","ENVTECH",
AM1404="AKTIVCO DEFAUT GE &amp; POWER Cabinet","AKTIVCO",
AM1404="AKTIVCO Coupure ENEO &amp; Baisse de tension","AKTIVCO GRID ONLY",
AM1404="Coupure ENEO &amp; Baisse de tension","IHS GRID ONLY",
AM1404="Defaut GE &amp; POWER Cabinet","IHS",
AM1404="Sharing","Partners",
AM1404="Sites strategiques &amp; DataCenter","SST &amp; DC",
AM1404="Exclu","Exclu",
AM1404="SAT","SAT",
AM1404="SPARE-ISSUE","SPARE-ISSUE",
AM1404="Fiber CAmtel","TRANS_FO_CAMTEL",
AM1404="Fiber AOF","Fiber AOF",
AM1404="Projet OCM (HUAWEI)","TRAVAUX-HUAWEI",
AM1404="Projet OCM (NOKIA)","TRAVAUX-NOKIA",
AM1404="ACCESS-ISSUE","ACCESS-ISSUE",
AM1404="Projet OCM (ZTE, NOKIA, autres projets)","TRAVAUX OCM",
AM1404="No root CAuse","No root cause",
AM1404="ODU HS","PDH",
AM1404="IP &amp; VLAN","PDH",
AM1404="Warehouse HUAWEI","SPARE-ISSUE",
AM1404="SPARE-HS","SPARE-ISSUE",
AM1404="Power Telco","BSS",AM1404="no impacts","no impacts"
),"")</f>
        <v>no impacts</v>
      </c>
      <c r="AL1404" s="48" t="str" cm="1">
        <f t="array" ref="AL1404">IFERROR(_xlfn.IFS(
AM1404="MPR ISSUE","TX ISSUE",
AM1404="BSS Hardware Issue","RAN ISSUE",
AM1404="Sites strategiques, MLL, Pylone, etc.","ENVTECH",
AM1404="AKTIVCO DEFAUT GE &amp; POWER Cabinet","POWER ISSUE",
AM1404="AKTIVCO Coupure ENEO &amp; Baisse de tension","POWER ISSUE",
AM1404="Coupure ENEO &amp; Baisse de tension","POWER ISSUE",
AM1404="Defaut GE &amp; POWER Cabinet","POWER ISSUE",
AM1404="Sharing","POWER ISSUE",
AM1404="Sites strategiques &amp; DataCenter","POWER ISSUE",
AM1404="Exclu","Exclu",
AM1404="SAT","TX ISSUE",
AM1404="SPARE-ISSUE","SPARE-ISSUE",
AM1404="Fiber CAmtel","TX ISSUE",
AM1404="Fiber AOF","TX ISSUE",
AM1404="Projet OCM (HUAWEI)","TRAVAUX-HUAWEI",
AM1404="Projet OCM (NOKIA)","TRAVAUX -NOKIA",
AM1404="ACCESS-ISSUE","ACCESS-ISSUE",
AM1404="Projet OCM (ZTE, NOKIA, autres projets)","TRAVAUX OCM",
AM1404="No root CAuse","No root cause",
AM1404="ODU HS","TX ISSUE",
AM1404="IP &amp; VLAN","TX ISSUE",
AM1404="Warehouse HUAWEI","SPARE-ISSUE",
AM1404="SPARE-HS","SPARE-ISSUE",
AM1404="Power Telco","RAN ISSUE",AM1404="no impacts","no impacts"
),"")</f>
        <v>no impacts</v>
      </c>
      <c r="AM1404" s="67" t="s">
        <v>5605</v>
      </c>
      <c r="AN1404" s="48" t="str" cm="1">
        <f t="array" ref="AN1404">IFERROR(_xlfn.IFS(
AM1404="MPR ISSUE","ACTIVE",
AM1404="BSS Hardware Issue","ACTIVE",
AM1404="Sites strategiques, MLL, Pylone, etc.","PASSIVE",
AM1404="AKTIVCO DEFAUT GE &amp; POWER Cabinet","PASSIVE",
AM1404="AKTIVCO Coupure ENEO &amp; Baisse de tension","PASSIVE",
AM1404="Coupure ENEO &amp; Baisse de tension","PASSIVE",
AM1404="Defaut GE &amp; POWER Cabinet","PASSIVE",
AM1404="Sharing","PASSIVE",
AM1404="Sites strategiques &amp; DataCenter","PASSIVE",
AM1404="Exclu","Exclu",
AM1404="SAT","ACTIVE",
AM1404="SPARE-ISSUE","SPARE-ISSUE",
AM1404="Fiber CAmtel","ACTIVE",
AM1404="Fiber AOF","ACTIVE",
AM1404="Projet OCM (HUAWEI)","PLANNED WORKS",
AM1404="Projet OCM (NOKIA)","PLANNED WORKS",
AM1404="ACCESS-ISSUE","ACCESS-ISSUE",
AM1404="Projet OCM (ZTE, NOKIA, autres projets)","PLANNED WORKS",
AM1404="No root CAuse","No root cause",
AM1404="ODU HS","ACTIVE",
AM1404="IP &amp; VLAN","ACTIVE",
AM1404="Warehouse HUAWEI","SPARE-ISSUE",
AM1404="SPARE-HS","SPARE-ISSUE",
AM1404="Power Telco","ACTIVE", AM1404="no impacts","no impacts"
),"")</f>
        <v>no impacts</v>
      </c>
      <c r="AO1404" s="93" t="s">
        <v>5537</v>
      </c>
      <c r="AP1404" s="101" t="str">
        <f t="shared" si="42"/>
        <v>ADM_161</v>
      </c>
      <c r="AR1404" s="17" t="s">
        <v>5537</v>
      </c>
      <c r="AS1404" s="7" t="s">
        <v>5537</v>
      </c>
      <c r="AT1404" s="6"/>
      <c r="AU1404" s="7"/>
      <c r="AV1404" s="3" t="s">
        <v>5537</v>
      </c>
      <c r="AW1404" s="18" t="s">
        <v>5537</v>
      </c>
      <c r="AX1404" s="18" t="s">
        <v>5537</v>
      </c>
      <c r="AY1404" s="18" t="s">
        <v>5537</v>
      </c>
      <c r="AZ1404" s="18" t="s">
        <v>5537</v>
      </c>
      <c r="BA1404" s="18" t="s">
        <v>5537</v>
      </c>
      <c r="BB1404" s="18" t="s">
        <v>5537</v>
      </c>
      <c r="BC1404" s="18" t="s">
        <v>5537</v>
      </c>
      <c r="BD1404" s="18" t="s">
        <v>5537</v>
      </c>
      <c r="BE1404" s="18" t="s">
        <v>5537</v>
      </c>
      <c r="BF1404" s="18" t="s">
        <v>5537</v>
      </c>
      <c r="BG1404" s="18" t="s">
        <v>5537</v>
      </c>
      <c r="BH1404" s="18" t="s">
        <v>5537</v>
      </c>
      <c r="BI1404" s="9" t="s">
        <v>5537</v>
      </c>
      <c r="BJ1404" s="14"/>
      <c r="BK1404" s="14" t="s">
        <v>5537</v>
      </c>
      <c r="BL1404" s="14" t="str">
        <f>_xlfn.XLOOKUP(B1404,'[4]cell downs 18042026 17h'!$B:$B,'[4]cell downs 18042026 17h'!$B:$B,"")</f>
        <v/>
      </c>
      <c r="BM1404" s="14" t="str">
        <f>_xlfn.XLOOKUP(B1404,'[5]Cells Huawei 19042026 15h'!$B:$B,'[5]Cells Huawei 19042026 15h'!$B:$B,"")</f>
        <v/>
      </c>
      <c r="BN1404" s="9" t="str">
        <f>_xlfn.XLOOKUP(B1404,'[6]cells down 19042026 9H40'!$B:$B,'[6]cells down 19042026 9H40'!$B:$B,"")</f>
        <v/>
      </c>
      <c r="BO1404" s="9" t="s">
        <v>5537</v>
      </c>
      <c r="BP1404" s="9" t="s">
        <v>12</v>
      </c>
      <c r="BQ1404" s="115"/>
    </row>
    <row r="1405" spans="1:69" s="9" customFormat="1" x14ac:dyDescent="0.3">
      <c r="A1405" s="1" t="s">
        <v>5016</v>
      </c>
      <c r="B1405" s="1" t="s">
        <v>5017</v>
      </c>
      <c r="C1405" s="3" t="str">
        <f>_xlfn.XLOOKUP(B1405,'[1]daily break down'!$D:$D,'[1]daily break down'!$E:$E,"")</f>
        <v>Yaounde</v>
      </c>
      <c r="D1405" s="1" t="s">
        <v>11</v>
      </c>
      <c r="E1405" s="1" t="s">
        <v>145</v>
      </c>
      <c r="F1405" s="3" t="s">
        <v>37</v>
      </c>
      <c r="G1405" s="1" t="s">
        <v>38</v>
      </c>
      <c r="H1405" s="34" t="str">
        <f>_xlfn.XLOOKUP(B1405,[2]CALCULATION!$B:$B,[2]CALCULATION!$H:$H,"")</f>
        <v>ZTE</v>
      </c>
      <c r="I1405" s="28">
        <v>29.789699457528258</v>
      </c>
      <c r="J1405" s="28">
        <v>41.605670698821186</v>
      </c>
      <c r="K1405" s="28">
        <v>41.605670698821186</v>
      </c>
      <c r="L1405" s="28">
        <v>26.802181158737906</v>
      </c>
      <c r="M1405" s="28">
        <v>0</v>
      </c>
      <c r="N1405" s="28">
        <v>0</v>
      </c>
      <c r="O1405" s="28">
        <v>0</v>
      </c>
      <c r="P1405" s="28">
        <v>0</v>
      </c>
      <c r="Q1405" s="28">
        <v>0</v>
      </c>
      <c r="R1405" s="28">
        <v>0</v>
      </c>
      <c r="S1405" s="94">
        <v>0</v>
      </c>
      <c r="T1405" s="94">
        <f>_xlfn.XLOOKUP(B1405,'[3]Nur des jours'!$B:$B,'[3]Nur des jours'!$U:$U,"")</f>
        <v>0.1225091529621925</v>
      </c>
      <c r="U1405" s="94">
        <v>14.090817645598447</v>
      </c>
      <c r="V1405" s="94">
        <v>0</v>
      </c>
      <c r="W1405" s="94">
        <v>0.12250915296219253</v>
      </c>
      <c r="X1405" s="94">
        <v>0</v>
      </c>
      <c r="Y1405" s="94">
        <v>0</v>
      </c>
      <c r="Z1405" s="94">
        <v>0</v>
      </c>
      <c r="AA1405" s="94">
        <v>0</v>
      </c>
      <c r="AB1405" s="94">
        <v>0</v>
      </c>
      <c r="AC1405" s="94">
        <f>_xlfn.XLOOKUP(B1405,'[3]Nur des jours'!$B:$B,'[3]Nur des jours'!$N:$N,"")</f>
        <v>0</v>
      </c>
      <c r="AD1405" s="94">
        <v>0</v>
      </c>
      <c r="AE1405" s="94">
        <v>0</v>
      </c>
      <c r="AF1405" s="94">
        <v>0</v>
      </c>
      <c r="AG1405" s="94">
        <v>0</v>
      </c>
      <c r="AH1405" s="94">
        <v>0</v>
      </c>
      <c r="AI1405" s="49" t="s">
        <v>5559</v>
      </c>
      <c r="AJ1405" s="49"/>
      <c r="AK1405" s="48" t="str" cm="1">
        <f t="array" ref="AK1405">IFERROR(_xlfn.IFS(
AM1405="MPR ISSUE","PDH",
AM1405="BSS Hardware Issue","BSS",
AM1405="Sites strategiques, MLL, Pylone, etc.","ENVTECH",
AM1405="AKTIVCO DEFAUT GE &amp; POWER Cabinet","AKTIVCO",
AM1405="AKTIVCO Coupure ENEO &amp; Baisse de tension","AKTIVCO GRID ONLY",
AM1405="Coupure ENEO &amp; Baisse de tension","IHS GRID ONLY",
AM1405="Defaut GE &amp; POWER Cabinet","IHS",
AM1405="Sharing","Partners",
AM1405="Sites strategiques &amp; DataCenter","SST &amp; DC",
AM1405="Exclu","Exclu",
AM1405="SAT","SAT",
AM1405="SPARE-ISSUE","SPARE-ISSUE",
AM1405="Fiber CAmtel","TRANS_FO_CAMTEL",
AM1405="Fiber AOF","Fiber AOF",
AM1405="Projet OCM (HUAWEI)","TRAVAUX-HUAWEI",
AM1405="Projet OCM (NOKIA)","TRAVAUX-NOKIA",
AM1405="ACCESS-ISSUE","ACCESS-ISSUE",
AM1405="Projet OCM (ZTE, NOKIA, autres projets)","TRAVAUX OCM",
AM1405="No root CAuse","No root cause",
AM1405="ODU HS","PDH",
AM1405="IP &amp; VLAN","PDH",
AM1405="Warehouse HUAWEI","SPARE-ISSUE",
AM1405="SPARE-HS","SPARE-ISSUE",
AM1405="Power Telco","BSS",AM1405="no impacts","no impacts"
),"")</f>
        <v>no impacts</v>
      </c>
      <c r="AL1405" s="48" t="str" cm="1">
        <f t="array" ref="AL1405">IFERROR(_xlfn.IFS(
AM1405="MPR ISSUE","TX ISSUE",
AM1405="BSS Hardware Issue","RAN ISSUE",
AM1405="Sites strategiques, MLL, Pylone, etc.","ENVTECH",
AM1405="AKTIVCO DEFAUT GE &amp; POWER Cabinet","POWER ISSUE",
AM1405="AKTIVCO Coupure ENEO &amp; Baisse de tension","POWER ISSUE",
AM1405="Coupure ENEO &amp; Baisse de tension","POWER ISSUE",
AM1405="Defaut GE &amp; POWER Cabinet","POWER ISSUE",
AM1405="Sharing","POWER ISSUE",
AM1405="Sites strategiques &amp; DataCenter","POWER ISSUE",
AM1405="Exclu","Exclu",
AM1405="SAT","TX ISSUE",
AM1405="SPARE-ISSUE","SPARE-ISSUE",
AM1405="Fiber CAmtel","TX ISSUE",
AM1405="Fiber AOF","TX ISSUE",
AM1405="Projet OCM (HUAWEI)","TRAVAUX-HUAWEI",
AM1405="Projet OCM (NOKIA)","TRAVAUX -NOKIA",
AM1405="ACCESS-ISSUE","ACCESS-ISSUE",
AM1405="Projet OCM (ZTE, NOKIA, autres projets)","TRAVAUX OCM",
AM1405="No root CAuse","No root cause",
AM1405="ODU HS","TX ISSUE",
AM1405="IP &amp; VLAN","TX ISSUE",
AM1405="Warehouse HUAWEI","SPARE-ISSUE",
AM1405="SPARE-HS","SPARE-ISSUE",
AM1405="Power Telco","RAN ISSUE",AM1405="no impacts","no impacts"
),"")</f>
        <v>no impacts</v>
      </c>
      <c r="AM1405" s="67" t="s">
        <v>5605</v>
      </c>
      <c r="AN1405" s="48" t="str" cm="1">
        <f t="array" ref="AN1405">IFERROR(_xlfn.IFS(
AM1405="MPR ISSUE","ACTIVE",
AM1405="BSS Hardware Issue","ACTIVE",
AM1405="Sites strategiques, MLL, Pylone, etc.","PASSIVE",
AM1405="AKTIVCO DEFAUT GE &amp; POWER Cabinet","PASSIVE",
AM1405="AKTIVCO Coupure ENEO &amp; Baisse de tension","PASSIVE",
AM1405="Coupure ENEO &amp; Baisse de tension","PASSIVE",
AM1405="Defaut GE &amp; POWER Cabinet","PASSIVE",
AM1405="Sharing","PASSIVE",
AM1405="Sites strategiques &amp; DataCenter","PASSIVE",
AM1405="Exclu","Exclu",
AM1405="SAT","ACTIVE",
AM1405="SPARE-ISSUE","SPARE-ISSUE",
AM1405="Fiber CAmtel","ACTIVE",
AM1405="Fiber AOF","ACTIVE",
AM1405="Projet OCM (HUAWEI)","PLANNED WORKS",
AM1405="Projet OCM (NOKIA)","PLANNED WORKS",
AM1405="ACCESS-ISSUE","ACCESS-ISSUE",
AM1405="Projet OCM (ZTE, NOKIA, autres projets)","PLANNED WORKS",
AM1405="No root CAuse","No root cause",
AM1405="ODU HS","ACTIVE",
AM1405="IP &amp; VLAN","ACTIVE",
AM1405="Warehouse HUAWEI","SPARE-ISSUE",
AM1405="SPARE-HS","SPARE-ISSUE",
AM1405="Power Telco","ACTIVE", AM1405="no impacts","no impacts"
),"")</f>
        <v>no impacts</v>
      </c>
      <c r="AO1405" s="93" t="s">
        <v>5537</v>
      </c>
      <c r="AP1405" s="101" t="str">
        <f t="shared" si="42"/>
        <v>CTR_017</v>
      </c>
      <c r="AR1405" s="17" t="s">
        <v>5537</v>
      </c>
      <c r="AS1405" s="7" t="s">
        <v>5537</v>
      </c>
      <c r="AT1405" s="6"/>
      <c r="AU1405" s="7"/>
      <c r="AV1405" s="3" t="s">
        <v>5537</v>
      </c>
      <c r="AW1405" s="18" t="s">
        <v>5537</v>
      </c>
      <c r="AX1405" s="18" t="s">
        <v>5537</v>
      </c>
      <c r="AY1405" s="18" t="s">
        <v>5537</v>
      </c>
      <c r="AZ1405" s="18" t="s">
        <v>5537</v>
      </c>
      <c r="BA1405" s="18" t="s">
        <v>5537</v>
      </c>
      <c r="BB1405" s="18" t="s">
        <v>5537</v>
      </c>
      <c r="BC1405" s="18" t="s">
        <v>5537</v>
      </c>
      <c r="BD1405" s="18" t="s">
        <v>5537</v>
      </c>
      <c r="BE1405" s="18" t="s">
        <v>5537</v>
      </c>
      <c r="BF1405" s="18" t="s">
        <v>5537</v>
      </c>
      <c r="BG1405" s="18" t="s">
        <v>5537</v>
      </c>
      <c r="BH1405" s="18" t="s">
        <v>5537</v>
      </c>
      <c r="BI1405" s="9" t="s">
        <v>5537</v>
      </c>
      <c r="BJ1405" s="14"/>
      <c r="BK1405" s="14" t="s">
        <v>5537</v>
      </c>
      <c r="BL1405" s="14" t="str">
        <f>_xlfn.XLOOKUP(B1405,'[4]cell downs 18042026 17h'!$B:$B,'[4]cell downs 18042026 17h'!$B:$B,"")</f>
        <v/>
      </c>
      <c r="BM1405" s="14" t="str">
        <f>_xlfn.XLOOKUP(B1405,'[5]Cells Huawei 19042026 15h'!$B:$B,'[5]Cells Huawei 19042026 15h'!$B:$B,"")</f>
        <v/>
      </c>
      <c r="BN1405" s="9" t="str">
        <f>_xlfn.XLOOKUP(B1405,'[6]cells down 19042026 9H40'!$B:$B,'[6]cells down 19042026 9H40'!$B:$B,"")</f>
        <v/>
      </c>
      <c r="BO1405" s="9" t="s">
        <v>5017</v>
      </c>
      <c r="BP1405" s="9" t="s">
        <v>5537</v>
      </c>
      <c r="BQ1405" s="115"/>
    </row>
    <row r="1406" spans="1:69" s="9" customFormat="1" x14ac:dyDescent="0.3">
      <c r="A1406" s="1" t="s">
        <v>3852</v>
      </c>
      <c r="B1406" s="8" t="s">
        <v>3853</v>
      </c>
      <c r="C1406" s="3" t="str">
        <f>_xlfn.XLOOKUP(B1406,'[1]daily break down'!$D:$D,'[1]daily break down'!$E:$E,"")</f>
        <v>EXTREME-NORD</v>
      </c>
      <c r="D1406" s="1" t="s">
        <v>11</v>
      </c>
      <c r="E1406" s="1" t="s">
        <v>83</v>
      </c>
      <c r="F1406" s="3" t="s">
        <v>55</v>
      </c>
      <c r="G1406" s="1" t="s">
        <v>3852</v>
      </c>
      <c r="H1406" s="32" t="str">
        <f>_xlfn.XLOOKUP(B1406,[2]CALCULATION!$B:$B,[2]CALCULATION!$H:$H,"")</f>
        <v>HUAWEI</v>
      </c>
      <c r="I1406" s="28">
        <v>0</v>
      </c>
      <c r="J1406" s="28">
        <v>0</v>
      </c>
      <c r="K1406" s="28">
        <v>0</v>
      </c>
      <c r="L1406" s="28">
        <v>0</v>
      </c>
      <c r="M1406" s="28">
        <v>0</v>
      </c>
      <c r="N1406" s="28">
        <v>0</v>
      </c>
      <c r="O1406" s="28">
        <v>0</v>
      </c>
      <c r="P1406" s="28">
        <v>0</v>
      </c>
      <c r="Q1406" s="28">
        <v>0</v>
      </c>
      <c r="R1406" s="28">
        <v>0</v>
      </c>
      <c r="S1406" s="94">
        <v>0</v>
      </c>
      <c r="T1406" s="94">
        <f>_xlfn.XLOOKUP(B1406,'[3]Nur des jours'!$B:$B,'[3]Nur des jours'!$U:$U,"")</f>
        <v>0</v>
      </c>
      <c r="U1406" s="94">
        <v>0</v>
      </c>
      <c r="V1406" s="94">
        <v>0</v>
      </c>
      <c r="W1406" s="94">
        <v>0.1149470797556166</v>
      </c>
      <c r="X1406" s="94">
        <v>0</v>
      </c>
      <c r="Y1406" s="94">
        <v>0</v>
      </c>
      <c r="Z1406" s="94">
        <v>0</v>
      </c>
      <c r="AA1406" s="94">
        <v>0</v>
      </c>
      <c r="AB1406" s="94">
        <v>0</v>
      </c>
      <c r="AC1406" s="94">
        <f>_xlfn.XLOOKUP(B1406,'[3]Nur des jours'!$B:$B,'[3]Nur des jours'!$N:$N,"")</f>
        <v>0</v>
      </c>
      <c r="AD1406" s="94">
        <v>0</v>
      </c>
      <c r="AE1406" s="94">
        <v>0</v>
      </c>
      <c r="AF1406" s="94">
        <v>0</v>
      </c>
      <c r="AG1406" s="94">
        <v>0</v>
      </c>
      <c r="AH1406" s="94">
        <v>0</v>
      </c>
      <c r="AI1406" s="49" t="s">
        <v>6659</v>
      </c>
      <c r="AJ1406" s="49"/>
      <c r="AK1406" s="48" t="str" cm="1">
        <f t="array" ref="AK1406">IFERROR(_xlfn.IFS(
AM1406="MPR ISSUE","PDH",
AM1406="BSS Hardware Issue","BSS",
AM1406="Sites strategiques, MLL, Pylone, etc.","ENVTECH",
AM1406="AKTIVCO DEFAUT GE &amp; POWER Cabinet","AKTIVCO",
AM1406="AKTIVCO Coupure ENEO &amp; Baisse de tension","AKTIVCO GRID ONLY",
AM1406="Coupure ENEO &amp; Baisse de tension","IHS GRID ONLY",
AM1406="Defaut GE &amp; POWER Cabinet","IHS",
AM1406="Sharing","Partners",
AM1406="Sites strategiques &amp; DataCenter","SST &amp; DC",
AM1406="Exclu","Exclu",
AM1406="SAT","SAT",
AM1406="SPARE-ISSUE","SPARE-ISSUE",
AM1406="Fiber CAmtel","TRANS_FO_CAMTEL",
AM1406="Fiber AOF","Fiber AOF",
AM1406="Projet OCM (HUAWEI)","TRAVAUX-HUAWEI",
AM1406="Projet OCM (NOKIA)","TRAVAUX-NOKIA",
AM1406="ACCESS-ISSUE","ACCESS-ISSUE",
AM1406="Projet OCM (ZTE, NOKIA, autres projets)","TRAVAUX OCM",
AM1406="No root CAuse","No root cause",
AM1406="ODU HS","PDH",
AM1406="IP &amp; VLAN","PDH",
AM1406="Warehouse HUAWEI","SPARE-ISSUE",
AM1406="SPARE-HS","SPARE-ISSUE",
AM1406="Power Telco","BSS",AM1406="no impacts","no impacts"
),"")</f>
        <v>IHS</v>
      </c>
      <c r="AL1406" s="48" t="str" cm="1">
        <f t="array" ref="AL1406">IFERROR(_xlfn.IFS(
AM1406="MPR ISSUE","TX ISSUE",
AM1406="BSS Hardware Issue","RAN ISSUE",
AM1406="Sites strategiques, MLL, Pylone, etc.","ENVTECH",
AM1406="AKTIVCO DEFAUT GE &amp; POWER Cabinet","POWER ISSUE",
AM1406="AKTIVCO Coupure ENEO &amp; Baisse de tension","POWER ISSUE",
AM1406="Coupure ENEO &amp; Baisse de tension","POWER ISSUE",
AM1406="Defaut GE &amp; POWER Cabinet","POWER ISSUE",
AM1406="Sharing","POWER ISSUE",
AM1406="Sites strategiques &amp; DataCenter","POWER ISSUE",
AM1406="Exclu","Exclu",
AM1406="SAT","TX ISSUE",
AM1406="SPARE-ISSUE","SPARE-ISSUE",
AM1406="Fiber CAmtel","TX ISSUE",
AM1406="Fiber AOF","TX ISSUE",
AM1406="Projet OCM (HUAWEI)","TRAVAUX-HUAWEI",
AM1406="Projet OCM (NOKIA)","TRAVAUX -NOKIA",
AM1406="ACCESS-ISSUE","ACCESS-ISSUE",
AM1406="Projet OCM (ZTE, NOKIA, autres projets)","TRAVAUX OCM",
AM1406="No root CAuse","No root cause",
AM1406="ODU HS","TX ISSUE",
AM1406="IP &amp; VLAN","TX ISSUE",
AM1406="Warehouse HUAWEI","SPARE-ISSUE",
AM1406="SPARE-HS","SPARE-ISSUE",
AM1406="Power Telco","RAN ISSUE",AM1406="no impacts","no impacts"
),"")</f>
        <v>POWER ISSUE</v>
      </c>
      <c r="AM1406" s="67" t="s">
        <v>5330</v>
      </c>
      <c r="AN1406" s="48" t="str" cm="1">
        <f t="array" ref="AN1406">IFERROR(_xlfn.IFS(
AM1406="MPR ISSUE","ACTIVE",
AM1406="BSS Hardware Issue","ACTIVE",
AM1406="Sites strategiques, MLL, Pylone, etc.","PASSIVE",
AM1406="AKTIVCO DEFAUT GE &amp; POWER Cabinet","PASSIVE",
AM1406="AKTIVCO Coupure ENEO &amp; Baisse de tension","PASSIVE",
AM1406="Coupure ENEO &amp; Baisse de tension","PASSIVE",
AM1406="Defaut GE &amp; POWER Cabinet","PASSIVE",
AM1406="Sharing","PASSIVE",
AM1406="Sites strategiques &amp; DataCenter","PASSIVE",
AM1406="Exclu","Exclu",
AM1406="SAT","ACTIVE",
AM1406="SPARE-ISSUE","SPARE-ISSUE",
AM1406="Fiber CAmtel","ACTIVE",
AM1406="Fiber AOF","ACTIVE",
AM1406="Projet OCM (HUAWEI)","PLANNED WORKS",
AM1406="Projet OCM (NOKIA)","PLANNED WORKS",
AM1406="ACCESS-ISSUE","ACCESS-ISSUE",
AM1406="Projet OCM (ZTE, NOKIA, autres projets)","PLANNED WORKS",
AM1406="No root CAuse","No root cause",
AM1406="ODU HS","ACTIVE",
AM1406="IP &amp; VLAN","ACTIVE",
AM1406="Warehouse HUAWEI","SPARE-ISSUE",
AM1406="SPARE-HS","SPARE-ISSUE",
AM1406="Power Telco","ACTIVE", AM1406="no impacts","no impacts"
),"")</f>
        <v>PASSIVE</v>
      </c>
      <c r="AO1406" s="93" t="s">
        <v>6373</v>
      </c>
      <c r="AP1406" s="127" t="str">
        <f>IFERROR(MID(AQ1406, SEARCH("CTR_", AQ1406), 7), IFERROR(MID(AQ1406, SEARCH("SUO_", AQ1406), 7), IFERROR(MID(AQ1406, SEARCH("SUD_", AQ1406), 7), IFERROR(MID(AQ1406, SEARCH("NRO_", AQ1406), 7), IFERROR(MID(AQ1406, SEARCH("ADM_", AQ1406), 7), IFERROR(MID(AQ1406, SEARCH("NRD_", AQ1406), 7), IFERROR(MID(AQ1406, SEARCH("EXN_", AQ1406), 7), IFERROR(MID(AQ1406, SEARCH("LIT_", AQ1406), 7), IFERROR(MID(AQ1406, SEARCH("EST_", AQ1406), 7), MID(AQ1406, SEARCH("OST_",AQ1406), 7))))))))))</f>
        <v>EXN_036</v>
      </c>
      <c r="AQ1406" s="9" t="s">
        <v>6577</v>
      </c>
      <c r="AR1406" s="17" t="s">
        <v>5740</v>
      </c>
      <c r="AS1406" s="7" t="s">
        <v>5537</v>
      </c>
      <c r="AT1406" s="6"/>
      <c r="AU1406" s="7"/>
      <c r="AV1406" s="3" t="s">
        <v>6374</v>
      </c>
      <c r="AW1406" s="18" t="s">
        <v>5537</v>
      </c>
      <c r="AX1406" s="18" t="s">
        <v>5537</v>
      </c>
      <c r="AY1406" s="18" t="s">
        <v>5537</v>
      </c>
      <c r="AZ1406" s="18" t="s">
        <v>5537</v>
      </c>
      <c r="BA1406" s="18" t="s">
        <v>5537</v>
      </c>
      <c r="BB1406" s="18" t="s">
        <v>5537</v>
      </c>
      <c r="BC1406" s="18" t="s">
        <v>5537</v>
      </c>
      <c r="BD1406" s="18" t="s">
        <v>5537</v>
      </c>
      <c r="BE1406" s="18" t="s">
        <v>5537</v>
      </c>
      <c r="BF1406" s="18" t="s">
        <v>5537</v>
      </c>
      <c r="BG1406" s="18" t="s">
        <v>5537</v>
      </c>
      <c r="BH1406" s="18" t="s">
        <v>5537</v>
      </c>
      <c r="BI1406" s="9" t="s">
        <v>5537</v>
      </c>
      <c r="BJ1406" s="14"/>
      <c r="BK1406" s="14" t="s">
        <v>5537</v>
      </c>
      <c r="BL1406" s="14" t="str">
        <f>_xlfn.XLOOKUP(B1406,'[4]cell downs 18042026 17h'!$B:$B,'[4]cell downs 18042026 17h'!$B:$B,"")</f>
        <v/>
      </c>
      <c r="BM1406" s="14" t="str">
        <f>_xlfn.XLOOKUP(B1406,'[5]Cells Huawei 19042026 15h'!$B:$B,'[5]Cells Huawei 19042026 15h'!$B:$B,"")</f>
        <v/>
      </c>
      <c r="BN1406" s="9" t="str">
        <f>_xlfn.XLOOKUP(B1406,'[6]cells down 19042026 9H40'!$B:$B,'[6]cells down 19042026 9H40'!$B:$B,"")</f>
        <v/>
      </c>
      <c r="BO1406" s="9" t="s">
        <v>3853</v>
      </c>
      <c r="BP1406" s="9" t="s">
        <v>5537</v>
      </c>
      <c r="BQ1406" s="115"/>
    </row>
    <row r="1407" spans="1:69" s="9" customFormat="1" x14ac:dyDescent="0.3">
      <c r="A1407" s="1" t="s">
        <v>2480</v>
      </c>
      <c r="B1407" s="8" t="s">
        <v>2481</v>
      </c>
      <c r="C1407" s="3" t="str">
        <f>_xlfn.XLOOKUP(B1407,'[1]daily break down'!$D:$D,'[1]daily break down'!$E:$E,"")</f>
        <v>NORD-OUEST</v>
      </c>
      <c r="D1407" s="1" t="s">
        <v>11</v>
      </c>
      <c r="E1407" s="1" t="s">
        <v>12</v>
      </c>
      <c r="F1407" s="3" t="s">
        <v>51</v>
      </c>
      <c r="G1407" s="1" t="s">
        <v>52</v>
      </c>
      <c r="H1407" s="32" t="str">
        <f>_xlfn.XLOOKUP(B1407,[2]CALCULATION!$B:$B,[2]CALCULATION!$H:$H,"")</f>
        <v>Huawei</v>
      </c>
      <c r="I1407" s="28">
        <v>7.6643573807261305</v>
      </c>
      <c r="J1407" s="28">
        <v>4.0899401597452298</v>
      </c>
      <c r="K1407" s="28">
        <v>7.936609851241179E-3</v>
      </c>
      <c r="L1407" s="28">
        <v>0</v>
      </c>
      <c r="M1407" s="28">
        <v>6.5819286425650567</v>
      </c>
      <c r="N1407" s="28">
        <v>0</v>
      </c>
      <c r="O1407" s="28">
        <v>0</v>
      </c>
      <c r="P1407" s="28">
        <v>1.7078692645955151</v>
      </c>
      <c r="Q1407" s="28">
        <v>15.006827267979901</v>
      </c>
      <c r="R1407" s="28">
        <v>0.87418636372716041</v>
      </c>
      <c r="S1407" s="94">
        <v>0.91943395741839384</v>
      </c>
      <c r="T1407" s="94">
        <f>_xlfn.XLOOKUP(B1407,'[3]Nur des jours'!$B:$B,'[3]Nur des jours'!$U:$U,"")</f>
        <v>4.0182431449092976E-2</v>
      </c>
      <c r="U1407" s="94">
        <v>23.114261499345094</v>
      </c>
      <c r="V1407" s="94">
        <v>21.026665582293905</v>
      </c>
      <c r="W1407" s="94">
        <v>4.0182431449092976E-2</v>
      </c>
      <c r="X1407" s="94">
        <v>0</v>
      </c>
      <c r="Y1407" s="94">
        <v>0</v>
      </c>
      <c r="Z1407" s="94">
        <v>2.0499460667231681</v>
      </c>
      <c r="AA1407" s="94">
        <v>0</v>
      </c>
      <c r="AB1407" s="94">
        <v>0</v>
      </c>
      <c r="AC1407" s="94">
        <f>_xlfn.XLOOKUP(B1407,'[3]Nur des jours'!$B:$B,'[3]Nur des jours'!$N:$N,"")</f>
        <v>0</v>
      </c>
      <c r="AD1407" s="94">
        <v>0</v>
      </c>
      <c r="AE1407" s="94">
        <v>0</v>
      </c>
      <c r="AF1407" s="94">
        <v>0</v>
      </c>
      <c r="AG1407" s="94">
        <v>0</v>
      </c>
      <c r="AH1407" s="94">
        <v>0</v>
      </c>
      <c r="AI1407" s="49" t="s">
        <v>5559</v>
      </c>
      <c r="AJ1407" s="49"/>
      <c r="AK1407" s="48" t="str" cm="1">
        <f t="array" ref="AK1407">IFERROR(_xlfn.IFS(
AM1407="MPR ISSUE","PDH",
AM1407="BSS Hardware Issue","BSS",
AM1407="Sites strategiques, MLL, Pylone, etc.","ENVTECH",
AM1407="AKTIVCO DEFAUT GE &amp; POWER Cabinet","AKTIVCO",
AM1407="AKTIVCO Coupure ENEO &amp; Baisse de tension","AKTIVCO GRID ONLY",
AM1407="Coupure ENEO &amp; Baisse de tension","IHS GRID ONLY",
AM1407="Defaut GE &amp; POWER Cabinet","IHS",
AM1407="Sharing","Partners",
AM1407="Sites strategiques &amp; DataCenter","SST &amp; DC",
AM1407="Exclu","Exclu",
AM1407="SAT","SAT",
AM1407="SPARE-ISSUE","SPARE-ISSUE",
AM1407="Fiber CAmtel","TRANS_FO_CAMTEL",
AM1407="Fiber AOF","Fiber AOF",
AM1407="Projet OCM (HUAWEI)","TRAVAUX-HUAWEI",
AM1407="Projet OCM (NOKIA)","TRAVAUX-NOKIA",
AM1407="ACCESS-ISSUE","ACCESS-ISSUE",
AM1407="Projet OCM (ZTE, NOKIA, autres projets)","TRAVAUX OCM",
AM1407="No root CAuse","No root cause",
AM1407="ODU HS","PDH",
AM1407="IP &amp; VLAN","PDH",
AM1407="Warehouse HUAWEI","SPARE-ISSUE",
AM1407="SPARE-HS","SPARE-ISSUE",
AM1407="Power Telco","BSS",AM1407="no impacts","no impacts"
),"")</f>
        <v>no impacts</v>
      </c>
      <c r="AL1407" s="48" t="str" cm="1">
        <f t="array" ref="AL1407">IFERROR(_xlfn.IFS(
AM1407="MPR ISSUE","TX ISSUE",
AM1407="BSS Hardware Issue","RAN ISSUE",
AM1407="Sites strategiques, MLL, Pylone, etc.","ENVTECH",
AM1407="AKTIVCO DEFAUT GE &amp; POWER Cabinet","POWER ISSUE",
AM1407="AKTIVCO Coupure ENEO &amp; Baisse de tension","POWER ISSUE",
AM1407="Coupure ENEO &amp; Baisse de tension","POWER ISSUE",
AM1407="Defaut GE &amp; POWER Cabinet","POWER ISSUE",
AM1407="Sharing","POWER ISSUE",
AM1407="Sites strategiques &amp; DataCenter","POWER ISSUE",
AM1407="Exclu","Exclu",
AM1407="SAT","TX ISSUE",
AM1407="SPARE-ISSUE","SPARE-ISSUE",
AM1407="Fiber CAmtel","TX ISSUE",
AM1407="Fiber AOF","TX ISSUE",
AM1407="Projet OCM (HUAWEI)","TRAVAUX-HUAWEI",
AM1407="Projet OCM (NOKIA)","TRAVAUX -NOKIA",
AM1407="ACCESS-ISSUE","ACCESS-ISSUE",
AM1407="Projet OCM (ZTE, NOKIA, autres projets)","TRAVAUX OCM",
AM1407="No root CAuse","No root cause",
AM1407="ODU HS","TX ISSUE",
AM1407="IP &amp; VLAN","TX ISSUE",
AM1407="Warehouse HUAWEI","SPARE-ISSUE",
AM1407="SPARE-HS","SPARE-ISSUE",
AM1407="Power Telco","RAN ISSUE",AM1407="no impacts","no impacts"
),"")</f>
        <v>no impacts</v>
      </c>
      <c r="AM1407" s="67" t="s">
        <v>5605</v>
      </c>
      <c r="AN1407" s="48" t="str" cm="1">
        <f t="array" ref="AN1407">IFERROR(_xlfn.IFS(
AM1407="MPR ISSUE","ACTIVE",
AM1407="BSS Hardware Issue","ACTIVE",
AM1407="Sites strategiques, MLL, Pylone, etc.","PASSIVE",
AM1407="AKTIVCO DEFAUT GE &amp; POWER Cabinet","PASSIVE",
AM1407="AKTIVCO Coupure ENEO &amp; Baisse de tension","PASSIVE",
AM1407="Coupure ENEO &amp; Baisse de tension","PASSIVE",
AM1407="Defaut GE &amp; POWER Cabinet","PASSIVE",
AM1407="Sharing","PASSIVE",
AM1407="Sites strategiques &amp; DataCenter","PASSIVE",
AM1407="Exclu","Exclu",
AM1407="SAT","ACTIVE",
AM1407="SPARE-ISSUE","SPARE-ISSUE",
AM1407="Fiber CAmtel","ACTIVE",
AM1407="Fiber AOF","ACTIVE",
AM1407="Projet OCM (HUAWEI)","PLANNED WORKS",
AM1407="Projet OCM (NOKIA)","PLANNED WORKS",
AM1407="ACCESS-ISSUE","ACCESS-ISSUE",
AM1407="Projet OCM (ZTE, NOKIA, autres projets)","PLANNED WORKS",
AM1407="No root CAuse","No root cause",
AM1407="ODU HS","ACTIVE",
AM1407="IP &amp; VLAN","ACTIVE",
AM1407="Warehouse HUAWEI","SPARE-ISSUE",
AM1407="SPARE-HS","SPARE-ISSUE",
AM1407="Power Telco","ACTIVE", AM1407="no impacts","no impacts"
),"")</f>
        <v>no impacts</v>
      </c>
      <c r="AO1407" s="93" t="s">
        <v>5537</v>
      </c>
      <c r="AP1407" s="101" t="str">
        <f t="shared" ref="AP1407:AP1470" si="43">B1407</f>
        <v>NRO_124</v>
      </c>
      <c r="AR1407" s="17" t="s">
        <v>5537</v>
      </c>
      <c r="AS1407" s="7" t="s">
        <v>5537</v>
      </c>
      <c r="AT1407" s="6"/>
      <c r="AU1407" s="7"/>
      <c r="AV1407" s="3" t="s">
        <v>5537</v>
      </c>
      <c r="AW1407" s="18" t="s">
        <v>5537</v>
      </c>
      <c r="AX1407" s="18" t="s">
        <v>5537</v>
      </c>
      <c r="AY1407" s="18" t="s">
        <v>5537</v>
      </c>
      <c r="AZ1407" s="18" t="s">
        <v>5537</v>
      </c>
      <c r="BA1407" s="18" t="s">
        <v>5537</v>
      </c>
      <c r="BB1407" s="18" t="s">
        <v>5537</v>
      </c>
      <c r="BC1407" s="18" t="s">
        <v>5537</v>
      </c>
      <c r="BD1407" s="18" t="s">
        <v>5537</v>
      </c>
      <c r="BE1407" s="18" t="s">
        <v>5537</v>
      </c>
      <c r="BF1407" s="18" t="s">
        <v>5537</v>
      </c>
      <c r="BG1407" s="18" t="s">
        <v>5537</v>
      </c>
      <c r="BH1407" s="18" t="s">
        <v>5537</v>
      </c>
      <c r="BI1407" s="9" t="s">
        <v>5537</v>
      </c>
      <c r="BJ1407" s="14"/>
      <c r="BK1407" s="14" t="s">
        <v>5537</v>
      </c>
      <c r="BL1407" s="14" t="str">
        <f>_xlfn.XLOOKUP(B1407,'[4]cell downs 18042026 17h'!$B:$B,'[4]cell downs 18042026 17h'!$B:$B,"")</f>
        <v/>
      </c>
      <c r="BM1407" s="14" t="str">
        <f>_xlfn.XLOOKUP(B1407,'[5]Cells Huawei 19042026 15h'!$B:$B,'[5]Cells Huawei 19042026 15h'!$B:$B,"")</f>
        <v/>
      </c>
      <c r="BN1407" s="9" t="str">
        <f>_xlfn.XLOOKUP(B1407,'[6]cells down 19042026 9H40'!$B:$B,'[6]cells down 19042026 9H40'!$B:$B,"")</f>
        <v/>
      </c>
      <c r="BO1407" s="9" t="s">
        <v>2481</v>
      </c>
      <c r="BP1407" s="9" t="s">
        <v>12</v>
      </c>
      <c r="BQ1407" s="115"/>
    </row>
    <row r="1408" spans="1:69" s="9" customFormat="1" x14ac:dyDescent="0.3">
      <c r="A1408" s="1" t="s">
        <v>1243</v>
      </c>
      <c r="B1408" s="8" t="s">
        <v>1244</v>
      </c>
      <c r="C1408" s="3" t="str">
        <f>_xlfn.XLOOKUP(B1408,'[1]daily break down'!$D:$D,'[1]daily break down'!$E:$E,"")</f>
        <v>NORD-OUEST</v>
      </c>
      <c r="D1408" s="1" t="s">
        <v>11</v>
      </c>
      <c r="E1408" s="1" t="s">
        <v>12</v>
      </c>
      <c r="F1408" s="3" t="s">
        <v>51</v>
      </c>
      <c r="G1408" s="1" t="s">
        <v>1245</v>
      </c>
      <c r="H1408" s="33" t="str">
        <f>_xlfn.XLOOKUP(B1408,[2]CALCULATION!$B:$B,[2]CALCULATION!$H:$H,"")</f>
        <v>NOKIA</v>
      </c>
      <c r="I1408" s="28">
        <v>1.4268062653917818E-3</v>
      </c>
      <c r="J1408" s="28">
        <v>0</v>
      </c>
      <c r="K1408" s="28">
        <v>0</v>
      </c>
      <c r="L1408" s="28">
        <v>6.8665051521974146E-3</v>
      </c>
      <c r="M1408" s="28">
        <v>3.1211387055442015E-3</v>
      </c>
      <c r="N1408" s="28">
        <v>1.6051570485658829E-3</v>
      </c>
      <c r="O1408" s="28">
        <v>8.4519361837624304E-2</v>
      </c>
      <c r="P1408" s="28">
        <v>1.5159816569788325E-3</v>
      </c>
      <c r="Q1408" s="28">
        <v>1.3376308738047311E-3</v>
      </c>
      <c r="R1408" s="28">
        <v>0</v>
      </c>
      <c r="S1408" s="94">
        <v>0</v>
      </c>
      <c r="T1408" s="94">
        <f>_xlfn.XLOOKUP(B1408,'[3]Nur des jours'!$B:$B,'[3]Nur des jours'!$U:$U,"")</f>
        <v>3.920150214163616E-2</v>
      </c>
      <c r="U1408" s="94">
        <v>1.8726832233265207E-3</v>
      </c>
      <c r="V1408" s="94">
        <v>0</v>
      </c>
      <c r="W1408" s="94">
        <v>3.9201502141636153E-2</v>
      </c>
      <c r="X1408" s="94">
        <v>0</v>
      </c>
      <c r="Y1408" s="94">
        <v>0</v>
      </c>
      <c r="Z1408" s="94">
        <v>0</v>
      </c>
      <c r="AA1408" s="94">
        <v>0</v>
      </c>
      <c r="AB1408" s="94">
        <v>0</v>
      </c>
      <c r="AC1408" s="94">
        <f>_xlfn.XLOOKUP(B1408,'[3]Nur des jours'!$B:$B,'[3]Nur des jours'!$N:$N,"")</f>
        <v>0</v>
      </c>
      <c r="AD1408" s="94">
        <v>0</v>
      </c>
      <c r="AE1408" s="94">
        <v>0</v>
      </c>
      <c r="AF1408" s="94">
        <v>0</v>
      </c>
      <c r="AG1408" s="94">
        <v>0</v>
      </c>
      <c r="AH1408" s="94">
        <v>0</v>
      </c>
      <c r="AI1408" s="49" t="s">
        <v>6659</v>
      </c>
      <c r="AJ1408" s="49"/>
      <c r="AK1408" s="48" t="str" cm="1">
        <f t="array" ref="AK1408">IFERROR(_xlfn.IFS(
AM1408="MPR ISSUE","PDH",
AM1408="BSS Hardware Issue","BSS",
AM1408="Sites strategiques, MLL, Pylone, etc.","ENVTECH",
AM1408="AKTIVCO DEFAUT GE &amp; POWER Cabinet","AKTIVCO",
AM1408="AKTIVCO Coupure ENEO &amp; Baisse de tension","AKTIVCO GRID ONLY",
AM1408="Coupure ENEO &amp; Baisse de tension","IHS GRID ONLY",
AM1408="Defaut GE &amp; POWER Cabinet","IHS",
AM1408="Sharing","Partners",
AM1408="Sites strategiques &amp; DataCenter","SST &amp; DC",
AM1408="Exclu","Exclu",
AM1408="SAT","SAT",
AM1408="SPARE-ISSUE","SPARE-ISSUE",
AM1408="Fiber CAmtel","TRANS_FO_CAMTEL",
AM1408="Fiber AOF","Fiber AOF",
AM1408="Projet OCM (HUAWEI)","TRAVAUX-HUAWEI",
AM1408="Projet OCM (NOKIA)","TRAVAUX-NOKIA",
AM1408="ACCESS-ISSUE","ACCESS-ISSUE",
AM1408="Projet OCM (ZTE, NOKIA, autres projets)","TRAVAUX OCM",
AM1408="No root CAuse","No root cause",
AM1408="ODU HS","PDH",
AM1408="IP &amp; VLAN","PDH",
AM1408="Warehouse HUAWEI","SPARE-ISSUE",
AM1408="SPARE-HS","SPARE-ISSUE",
AM1408="Power Telco","BSS",AM1408="no impacts","no impacts"
),"")</f>
        <v>no impacts</v>
      </c>
      <c r="AL1408" s="48" t="str" cm="1">
        <f t="array" ref="AL1408">IFERROR(_xlfn.IFS(
AM1408="MPR ISSUE","TX ISSUE",
AM1408="BSS Hardware Issue","RAN ISSUE",
AM1408="Sites strategiques, MLL, Pylone, etc.","ENVTECH",
AM1408="AKTIVCO DEFAUT GE &amp; POWER Cabinet","POWER ISSUE",
AM1408="AKTIVCO Coupure ENEO &amp; Baisse de tension","POWER ISSUE",
AM1408="Coupure ENEO &amp; Baisse de tension","POWER ISSUE",
AM1408="Defaut GE &amp; POWER Cabinet","POWER ISSUE",
AM1408="Sharing","POWER ISSUE",
AM1408="Sites strategiques &amp; DataCenter","POWER ISSUE",
AM1408="Exclu","Exclu",
AM1408="SAT","TX ISSUE",
AM1408="SPARE-ISSUE","SPARE-ISSUE",
AM1408="Fiber CAmtel","TX ISSUE",
AM1408="Fiber AOF","TX ISSUE",
AM1408="Projet OCM (HUAWEI)","TRAVAUX-HUAWEI",
AM1408="Projet OCM (NOKIA)","TRAVAUX -NOKIA",
AM1408="ACCESS-ISSUE","ACCESS-ISSUE",
AM1408="Projet OCM (ZTE, NOKIA, autres projets)","TRAVAUX OCM",
AM1408="No root CAuse","No root cause",
AM1408="ODU HS","TX ISSUE",
AM1408="IP &amp; VLAN","TX ISSUE",
AM1408="Warehouse HUAWEI","SPARE-ISSUE",
AM1408="SPARE-HS","SPARE-ISSUE",
AM1408="Power Telco","RAN ISSUE",AM1408="no impacts","no impacts"
),"")</f>
        <v>no impacts</v>
      </c>
      <c r="AM1408" s="67" t="s">
        <v>5605</v>
      </c>
      <c r="AN1408" s="48" t="str" cm="1">
        <f t="array" ref="AN1408">IFERROR(_xlfn.IFS(
AM1408="MPR ISSUE","ACTIVE",
AM1408="BSS Hardware Issue","ACTIVE",
AM1408="Sites strategiques, MLL, Pylone, etc.","PASSIVE",
AM1408="AKTIVCO DEFAUT GE &amp; POWER Cabinet","PASSIVE",
AM1408="AKTIVCO Coupure ENEO &amp; Baisse de tension","PASSIVE",
AM1408="Coupure ENEO &amp; Baisse de tension","PASSIVE",
AM1408="Defaut GE &amp; POWER Cabinet","PASSIVE",
AM1408="Sharing","PASSIVE",
AM1408="Sites strategiques &amp; DataCenter","PASSIVE",
AM1408="Exclu","Exclu",
AM1408="SAT","ACTIVE",
AM1408="SPARE-ISSUE","SPARE-ISSUE",
AM1408="Fiber CAmtel","ACTIVE",
AM1408="Fiber AOF","ACTIVE",
AM1408="Projet OCM (HUAWEI)","PLANNED WORKS",
AM1408="Projet OCM (NOKIA)","PLANNED WORKS",
AM1408="ACCESS-ISSUE","ACCESS-ISSUE",
AM1408="Projet OCM (ZTE, NOKIA, autres projets)","PLANNED WORKS",
AM1408="No root CAuse","No root cause",
AM1408="ODU HS","ACTIVE",
AM1408="IP &amp; VLAN","ACTIVE",
AM1408="Warehouse HUAWEI","SPARE-ISSUE",
AM1408="SPARE-HS","SPARE-ISSUE",
AM1408="Power Telco","ACTIVE", AM1408="no impacts","no impacts"
),"")</f>
        <v>no impacts</v>
      </c>
      <c r="AO1408" s="93" t="s">
        <v>5537</v>
      </c>
      <c r="AP1408" s="101" t="str">
        <f t="shared" si="43"/>
        <v>NRO_093</v>
      </c>
      <c r="AR1408" s="17" t="s">
        <v>5537</v>
      </c>
      <c r="AS1408" s="7" t="s">
        <v>5537</v>
      </c>
      <c r="AT1408" s="6"/>
      <c r="AU1408" s="7"/>
      <c r="AV1408" s="3" t="s">
        <v>5537</v>
      </c>
      <c r="AW1408" s="18" t="s">
        <v>5537</v>
      </c>
      <c r="AX1408" s="18" t="s">
        <v>5537</v>
      </c>
      <c r="AY1408" s="18" t="s">
        <v>5537</v>
      </c>
      <c r="AZ1408" s="18" t="s">
        <v>5537</v>
      </c>
      <c r="BA1408" s="18" t="s">
        <v>5537</v>
      </c>
      <c r="BB1408" s="18" t="s">
        <v>5537</v>
      </c>
      <c r="BC1408" s="18" t="s">
        <v>5537</v>
      </c>
      <c r="BD1408" s="18" t="s">
        <v>5537</v>
      </c>
      <c r="BE1408" s="18" t="s">
        <v>5537</v>
      </c>
      <c r="BF1408" s="18" t="s">
        <v>5537</v>
      </c>
      <c r="BG1408" s="18" t="s">
        <v>5537</v>
      </c>
      <c r="BH1408" s="18" t="s">
        <v>5537</v>
      </c>
      <c r="BI1408" s="9" t="s">
        <v>5537</v>
      </c>
      <c r="BJ1408" s="14"/>
      <c r="BK1408" s="14" t="s">
        <v>5537</v>
      </c>
      <c r="BL1408" s="14" t="str">
        <f>_xlfn.XLOOKUP(B1408,'[4]cell downs 18042026 17h'!$B:$B,'[4]cell downs 18042026 17h'!$B:$B,"")</f>
        <v/>
      </c>
      <c r="BM1408" s="14" t="str">
        <f>_xlfn.XLOOKUP(B1408,'[5]Cells Huawei 19042026 15h'!$B:$B,'[5]Cells Huawei 19042026 15h'!$B:$B,"")</f>
        <v/>
      </c>
      <c r="BN1408" s="9" t="str">
        <f>_xlfn.XLOOKUP(B1408,'[6]cells down 19042026 9H40'!$B:$B,'[6]cells down 19042026 9H40'!$B:$B,"")</f>
        <v/>
      </c>
      <c r="BO1408" s="9" t="s">
        <v>1244</v>
      </c>
      <c r="BP1408" s="9" t="s">
        <v>5537</v>
      </c>
      <c r="BQ1408" s="115"/>
    </row>
    <row r="1409" spans="1:69" s="9" customFormat="1" x14ac:dyDescent="0.3">
      <c r="A1409" s="1" t="s">
        <v>1515</v>
      </c>
      <c r="B1409" s="8" t="s">
        <v>4702</v>
      </c>
      <c r="C1409" s="3" t="str">
        <f>_xlfn.XLOOKUP(B1409,'[1]daily break down'!$D:$D,'[1]daily break down'!$E:$E,"")</f>
        <v>CENTRE</v>
      </c>
      <c r="D1409" s="1" t="s">
        <v>11</v>
      </c>
      <c r="E1409" s="1" t="s">
        <v>12</v>
      </c>
      <c r="F1409" s="3" t="s">
        <v>37</v>
      </c>
      <c r="G1409" s="1" t="s">
        <v>1515</v>
      </c>
      <c r="H1409" s="34" t="str">
        <f>_xlfn.XLOOKUP(B1409,[2]CALCULATION!$B:$B,[2]CALCULATION!$H:$H,"")</f>
        <v>ZTE</v>
      </c>
      <c r="I1409" s="28">
        <v>0</v>
      </c>
      <c r="J1409" s="28">
        <v>0</v>
      </c>
      <c r="K1409" s="28">
        <v>0</v>
      </c>
      <c r="L1409" s="28">
        <v>0</v>
      </c>
      <c r="M1409" s="28">
        <v>0.25056501528109515</v>
      </c>
      <c r="N1409" s="28">
        <v>5.1418530789052404E-2</v>
      </c>
      <c r="O1409" s="28">
        <v>0</v>
      </c>
      <c r="P1409" s="28">
        <v>0</v>
      </c>
      <c r="Q1409" s="28">
        <v>0</v>
      </c>
      <c r="R1409" s="28">
        <v>0</v>
      </c>
      <c r="S1409" s="94">
        <v>0</v>
      </c>
      <c r="T1409" s="94">
        <f>_xlfn.XLOOKUP(B1409,'[3]Nur des jours'!$B:$B,'[3]Nur des jours'!$U:$U,"")</f>
        <v>3.8131397442592439E-2</v>
      </c>
      <c r="U1409" s="94">
        <v>0.58181592487008926</v>
      </c>
      <c r="V1409" s="94">
        <v>0</v>
      </c>
      <c r="W1409" s="94">
        <v>3.8131397442592446E-2</v>
      </c>
      <c r="X1409" s="94">
        <v>0</v>
      </c>
      <c r="Y1409" s="94">
        <v>0</v>
      </c>
      <c r="Z1409" s="94">
        <v>0</v>
      </c>
      <c r="AA1409" s="94">
        <v>0</v>
      </c>
      <c r="AB1409" s="94">
        <v>0</v>
      </c>
      <c r="AC1409" s="94">
        <f>_xlfn.XLOOKUP(B1409,'[3]Nur des jours'!$B:$B,'[3]Nur des jours'!$N:$N,"")</f>
        <v>0</v>
      </c>
      <c r="AD1409" s="94">
        <v>0</v>
      </c>
      <c r="AE1409" s="94">
        <v>0</v>
      </c>
      <c r="AF1409" s="94">
        <v>0</v>
      </c>
      <c r="AG1409" s="94">
        <v>0</v>
      </c>
      <c r="AH1409" s="94">
        <v>0</v>
      </c>
      <c r="AI1409" s="49" t="s">
        <v>5559</v>
      </c>
      <c r="AJ1409" s="49"/>
      <c r="AK1409" s="48" t="str" cm="1">
        <f t="array" ref="AK1409">IFERROR(_xlfn.IFS(
AM1409="MPR ISSUE","PDH",
AM1409="BSS Hardware Issue","BSS",
AM1409="Sites strategiques, MLL, Pylone, etc.","ENVTECH",
AM1409="AKTIVCO DEFAUT GE &amp; POWER Cabinet","AKTIVCO",
AM1409="AKTIVCO Coupure ENEO &amp; Baisse de tension","AKTIVCO GRID ONLY",
AM1409="Coupure ENEO &amp; Baisse de tension","IHS GRID ONLY",
AM1409="Defaut GE &amp; POWER Cabinet","IHS",
AM1409="Sharing","Partners",
AM1409="Sites strategiques &amp; DataCenter","SST &amp; DC",
AM1409="Exclu","Exclu",
AM1409="SAT","SAT",
AM1409="SPARE-ISSUE","SPARE-ISSUE",
AM1409="Fiber CAmtel","TRANS_FO_CAMTEL",
AM1409="Fiber AOF","Fiber AOF",
AM1409="Projet OCM (HUAWEI)","TRAVAUX-HUAWEI",
AM1409="Projet OCM (NOKIA)","TRAVAUX-NOKIA",
AM1409="ACCESS-ISSUE","ACCESS-ISSUE",
AM1409="Projet OCM (ZTE, NOKIA, autres projets)","TRAVAUX OCM",
AM1409="No root CAuse","No root cause",
AM1409="ODU HS","PDH",
AM1409="IP &amp; VLAN","PDH",
AM1409="Warehouse HUAWEI","SPARE-ISSUE",
AM1409="SPARE-HS","SPARE-ISSUE",
AM1409="Power Telco","BSS",AM1409="no impacts","no impacts"
),"")</f>
        <v>no impacts</v>
      </c>
      <c r="AL1409" s="48" t="str" cm="1">
        <f t="array" ref="AL1409">IFERROR(_xlfn.IFS(
AM1409="MPR ISSUE","TX ISSUE",
AM1409="BSS Hardware Issue","RAN ISSUE",
AM1409="Sites strategiques, MLL, Pylone, etc.","ENVTECH",
AM1409="AKTIVCO DEFAUT GE &amp; POWER Cabinet","POWER ISSUE",
AM1409="AKTIVCO Coupure ENEO &amp; Baisse de tension","POWER ISSUE",
AM1409="Coupure ENEO &amp; Baisse de tension","POWER ISSUE",
AM1409="Defaut GE &amp; POWER Cabinet","POWER ISSUE",
AM1409="Sharing","POWER ISSUE",
AM1409="Sites strategiques &amp; DataCenter","POWER ISSUE",
AM1409="Exclu","Exclu",
AM1409="SAT","TX ISSUE",
AM1409="SPARE-ISSUE","SPARE-ISSUE",
AM1409="Fiber CAmtel","TX ISSUE",
AM1409="Fiber AOF","TX ISSUE",
AM1409="Projet OCM (HUAWEI)","TRAVAUX-HUAWEI",
AM1409="Projet OCM (NOKIA)","TRAVAUX -NOKIA",
AM1409="ACCESS-ISSUE","ACCESS-ISSUE",
AM1409="Projet OCM (ZTE, NOKIA, autres projets)","TRAVAUX OCM",
AM1409="No root CAuse","No root cause",
AM1409="ODU HS","TX ISSUE",
AM1409="IP &amp; VLAN","TX ISSUE",
AM1409="Warehouse HUAWEI","SPARE-ISSUE",
AM1409="SPARE-HS","SPARE-ISSUE",
AM1409="Power Telco","RAN ISSUE",AM1409="no impacts","no impacts"
),"")</f>
        <v>no impacts</v>
      </c>
      <c r="AM1409" s="67" t="s">
        <v>5605</v>
      </c>
      <c r="AN1409" s="48" t="str" cm="1">
        <f t="array" ref="AN1409">IFERROR(_xlfn.IFS(
AM1409="MPR ISSUE","ACTIVE",
AM1409="BSS Hardware Issue","ACTIVE",
AM1409="Sites strategiques, MLL, Pylone, etc.","PASSIVE",
AM1409="AKTIVCO DEFAUT GE &amp; POWER Cabinet","PASSIVE",
AM1409="AKTIVCO Coupure ENEO &amp; Baisse de tension","PASSIVE",
AM1409="Coupure ENEO &amp; Baisse de tension","PASSIVE",
AM1409="Defaut GE &amp; POWER Cabinet","PASSIVE",
AM1409="Sharing","PASSIVE",
AM1409="Sites strategiques &amp; DataCenter","PASSIVE",
AM1409="Exclu","Exclu",
AM1409="SAT","ACTIVE",
AM1409="SPARE-ISSUE","SPARE-ISSUE",
AM1409="Fiber CAmtel","ACTIVE",
AM1409="Fiber AOF","ACTIVE",
AM1409="Projet OCM (HUAWEI)","PLANNED WORKS",
AM1409="Projet OCM (NOKIA)","PLANNED WORKS",
AM1409="ACCESS-ISSUE","ACCESS-ISSUE",
AM1409="Projet OCM (ZTE, NOKIA, autres projets)","PLANNED WORKS",
AM1409="No root CAuse","No root cause",
AM1409="ODU HS","ACTIVE",
AM1409="IP &amp; VLAN","ACTIVE",
AM1409="Warehouse HUAWEI","SPARE-ISSUE",
AM1409="SPARE-HS","SPARE-ISSUE",
AM1409="Power Telco","ACTIVE", AM1409="no impacts","no impacts"
),"")</f>
        <v>no impacts</v>
      </c>
      <c r="AO1409" s="93" t="s">
        <v>5537</v>
      </c>
      <c r="AP1409" s="101" t="str">
        <f t="shared" si="43"/>
        <v>CTR_036</v>
      </c>
      <c r="AR1409" s="17" t="s">
        <v>5537</v>
      </c>
      <c r="AS1409" s="7" t="s">
        <v>5537</v>
      </c>
      <c r="AT1409" s="6"/>
      <c r="AU1409" s="7"/>
      <c r="AV1409" s="3" t="s">
        <v>5537</v>
      </c>
      <c r="AW1409" s="18" t="s">
        <v>5537</v>
      </c>
      <c r="AX1409" s="18" t="s">
        <v>5537</v>
      </c>
      <c r="AY1409" s="18" t="s">
        <v>5537</v>
      </c>
      <c r="AZ1409" s="18" t="s">
        <v>5537</v>
      </c>
      <c r="BA1409" s="18" t="s">
        <v>5537</v>
      </c>
      <c r="BB1409" s="18" t="s">
        <v>5537</v>
      </c>
      <c r="BC1409" s="18" t="s">
        <v>5537</v>
      </c>
      <c r="BD1409" s="18" t="s">
        <v>5537</v>
      </c>
      <c r="BE1409" s="18" t="s">
        <v>5537</v>
      </c>
      <c r="BF1409" s="18" t="s">
        <v>5537</v>
      </c>
      <c r="BG1409" s="18" t="s">
        <v>5537</v>
      </c>
      <c r="BH1409" s="18" t="s">
        <v>5537</v>
      </c>
      <c r="BI1409" s="9" t="s">
        <v>5537</v>
      </c>
      <c r="BJ1409" s="14"/>
      <c r="BK1409" s="14" t="s">
        <v>5537</v>
      </c>
      <c r="BL1409" s="14" t="str">
        <f>_xlfn.XLOOKUP(B1409,'[4]cell downs 18042026 17h'!$B:$B,'[4]cell downs 18042026 17h'!$B:$B,"")</f>
        <v/>
      </c>
      <c r="BM1409" s="14" t="str">
        <f>_xlfn.XLOOKUP(B1409,'[5]Cells Huawei 19042026 15h'!$B:$B,'[5]Cells Huawei 19042026 15h'!$B:$B,"")</f>
        <v/>
      </c>
      <c r="BN1409" s="9" t="str">
        <f>_xlfn.XLOOKUP(B1409,'[6]cells down 19042026 9H40'!$B:$B,'[6]cells down 19042026 9H40'!$B:$B,"")</f>
        <v/>
      </c>
      <c r="BO1409" s="9" t="s">
        <v>4702</v>
      </c>
      <c r="BP1409" s="9" t="s">
        <v>12</v>
      </c>
      <c r="BQ1409" s="115"/>
    </row>
    <row r="1410" spans="1:69" s="9" customFormat="1" x14ac:dyDescent="0.3">
      <c r="A1410" s="1" t="s">
        <v>5153</v>
      </c>
      <c r="B1410" s="8" t="s">
        <v>5154</v>
      </c>
      <c r="C1410" s="3" t="str">
        <f>_xlfn.XLOOKUP(B1410,'[1]daily break down'!$D:$D,'[1]daily break down'!$E:$E,"")</f>
        <v>OUEST</v>
      </c>
      <c r="D1410" s="1" t="s">
        <v>11</v>
      </c>
      <c r="E1410" s="1" t="s">
        <v>12</v>
      </c>
      <c r="F1410" s="3" t="s">
        <v>102</v>
      </c>
      <c r="G1410" s="1" t="s">
        <v>3711</v>
      </c>
      <c r="H1410" s="32" t="str">
        <f>_xlfn.XLOOKUP(B1410,[2]CALCULATION!$B:$B,[2]CALCULATION!$H:$H,"")</f>
        <v>HUAWEI</v>
      </c>
      <c r="I1410" s="28">
        <v>0</v>
      </c>
      <c r="J1410" s="28">
        <v>0</v>
      </c>
      <c r="K1410" s="28">
        <v>0</v>
      </c>
      <c r="L1410" s="28">
        <v>0</v>
      </c>
      <c r="M1410" s="28">
        <v>0</v>
      </c>
      <c r="N1410" s="28">
        <v>0</v>
      </c>
      <c r="O1410" s="28">
        <v>0</v>
      </c>
      <c r="P1410" s="28">
        <v>0</v>
      </c>
      <c r="Q1410" s="28">
        <v>0</v>
      </c>
      <c r="R1410" s="28">
        <v>0</v>
      </c>
      <c r="S1410" s="94">
        <v>0</v>
      </c>
      <c r="T1410" s="94">
        <f>_xlfn.XLOOKUP(B1410,'[3]Nur des jours'!$B:$B,'[3]Nur des jours'!$U:$U,"")</f>
        <v>0</v>
      </c>
      <c r="U1410" s="94">
        <v>0</v>
      </c>
      <c r="V1410" s="94">
        <v>0</v>
      </c>
      <c r="W1410" s="94">
        <v>2.5646842620415309E-2</v>
      </c>
      <c r="X1410" s="94">
        <v>0</v>
      </c>
      <c r="Y1410" s="94">
        <v>0</v>
      </c>
      <c r="Z1410" s="94">
        <v>0</v>
      </c>
      <c r="AA1410" s="94">
        <v>0</v>
      </c>
      <c r="AB1410" s="94">
        <v>0</v>
      </c>
      <c r="AC1410" s="94">
        <f>_xlfn.XLOOKUP(B1410,'[3]Nur des jours'!$B:$B,'[3]Nur des jours'!$N:$N,"")</f>
        <v>0</v>
      </c>
      <c r="AD1410" s="94">
        <v>0</v>
      </c>
      <c r="AE1410" s="94">
        <v>0</v>
      </c>
      <c r="AF1410" s="94">
        <v>0</v>
      </c>
      <c r="AG1410" s="94">
        <v>0</v>
      </c>
      <c r="AH1410" s="94">
        <v>0</v>
      </c>
      <c r="AI1410" s="49" t="s">
        <v>5559</v>
      </c>
      <c r="AJ1410" s="49"/>
      <c r="AK1410" s="48" t="str" cm="1">
        <f t="array" ref="AK1410">IFERROR(_xlfn.IFS(
AM1410="MPR ISSUE","PDH",
AM1410="BSS Hardware Issue","BSS",
AM1410="Sites strategiques, MLL, Pylone, etc.","ENVTECH",
AM1410="AKTIVCO DEFAUT GE &amp; POWER Cabinet","AKTIVCO",
AM1410="AKTIVCO Coupure ENEO &amp; Baisse de tension","AKTIVCO GRID ONLY",
AM1410="Coupure ENEO &amp; Baisse de tension","IHS GRID ONLY",
AM1410="Defaut GE &amp; POWER Cabinet","IHS",
AM1410="Sharing","Partners",
AM1410="Sites strategiques &amp; DataCenter","SST &amp; DC",
AM1410="Exclu","Exclu",
AM1410="SAT","SAT",
AM1410="SPARE-ISSUE","SPARE-ISSUE",
AM1410="Fiber CAmtel","TRANS_FO_CAMTEL",
AM1410="Fiber AOF","Fiber AOF",
AM1410="Projet OCM (HUAWEI)","TRAVAUX-HUAWEI",
AM1410="Projet OCM (NOKIA)","TRAVAUX-NOKIA",
AM1410="ACCESS-ISSUE","ACCESS-ISSUE",
AM1410="Projet OCM (ZTE, NOKIA, autres projets)","TRAVAUX OCM",
AM1410="No root CAuse","No root cause",
AM1410="ODU HS","PDH",
AM1410="IP &amp; VLAN","PDH",
AM1410="Warehouse HUAWEI","SPARE-ISSUE",
AM1410="SPARE-HS","SPARE-ISSUE",
AM1410="Power Telco","BSS",AM1410="no impacts","no impacts"
),"")</f>
        <v>no impacts</v>
      </c>
      <c r="AL1410" s="48" t="str" cm="1">
        <f t="array" ref="AL1410">IFERROR(_xlfn.IFS(
AM1410="MPR ISSUE","TX ISSUE",
AM1410="BSS Hardware Issue","RAN ISSUE",
AM1410="Sites strategiques, MLL, Pylone, etc.","ENVTECH",
AM1410="AKTIVCO DEFAUT GE &amp; POWER Cabinet","POWER ISSUE",
AM1410="AKTIVCO Coupure ENEO &amp; Baisse de tension","POWER ISSUE",
AM1410="Coupure ENEO &amp; Baisse de tension","POWER ISSUE",
AM1410="Defaut GE &amp; POWER Cabinet","POWER ISSUE",
AM1410="Sharing","POWER ISSUE",
AM1410="Sites strategiques &amp; DataCenter","POWER ISSUE",
AM1410="Exclu","Exclu",
AM1410="SAT","TX ISSUE",
AM1410="SPARE-ISSUE","SPARE-ISSUE",
AM1410="Fiber CAmtel","TX ISSUE",
AM1410="Fiber AOF","TX ISSUE",
AM1410="Projet OCM (HUAWEI)","TRAVAUX-HUAWEI",
AM1410="Projet OCM (NOKIA)","TRAVAUX -NOKIA",
AM1410="ACCESS-ISSUE","ACCESS-ISSUE",
AM1410="Projet OCM (ZTE, NOKIA, autres projets)","TRAVAUX OCM",
AM1410="No root CAuse","No root cause",
AM1410="ODU HS","TX ISSUE",
AM1410="IP &amp; VLAN","TX ISSUE",
AM1410="Warehouse HUAWEI","SPARE-ISSUE",
AM1410="SPARE-HS","SPARE-ISSUE",
AM1410="Power Telco","RAN ISSUE",AM1410="no impacts","no impacts"
),"")</f>
        <v>no impacts</v>
      </c>
      <c r="AM1410" s="67" t="s">
        <v>5605</v>
      </c>
      <c r="AN1410" s="48" t="str" cm="1">
        <f t="array" ref="AN1410">IFERROR(_xlfn.IFS(
AM1410="MPR ISSUE","ACTIVE",
AM1410="BSS Hardware Issue","ACTIVE",
AM1410="Sites strategiques, MLL, Pylone, etc.","PASSIVE",
AM1410="AKTIVCO DEFAUT GE &amp; POWER Cabinet","PASSIVE",
AM1410="AKTIVCO Coupure ENEO &amp; Baisse de tension","PASSIVE",
AM1410="Coupure ENEO &amp; Baisse de tension","PASSIVE",
AM1410="Defaut GE &amp; POWER Cabinet","PASSIVE",
AM1410="Sharing","PASSIVE",
AM1410="Sites strategiques &amp; DataCenter","PASSIVE",
AM1410="Exclu","Exclu",
AM1410="SAT","ACTIVE",
AM1410="SPARE-ISSUE","SPARE-ISSUE",
AM1410="Fiber CAmtel","ACTIVE",
AM1410="Fiber AOF","ACTIVE",
AM1410="Projet OCM (HUAWEI)","PLANNED WORKS",
AM1410="Projet OCM (NOKIA)","PLANNED WORKS",
AM1410="ACCESS-ISSUE","ACCESS-ISSUE",
AM1410="Projet OCM (ZTE, NOKIA, autres projets)","PLANNED WORKS",
AM1410="No root CAuse","No root cause",
AM1410="ODU HS","ACTIVE",
AM1410="IP &amp; VLAN","ACTIVE",
AM1410="Warehouse HUAWEI","SPARE-ISSUE",
AM1410="SPARE-HS","SPARE-ISSUE",
AM1410="Power Telco","ACTIVE", AM1410="no impacts","no impacts"
),"")</f>
        <v>no impacts</v>
      </c>
      <c r="AO1410" s="93" t="s">
        <v>5537</v>
      </c>
      <c r="AP1410" s="101" t="str">
        <f t="shared" si="43"/>
        <v>OST_163</v>
      </c>
      <c r="AR1410" s="17" t="s">
        <v>5537</v>
      </c>
      <c r="AS1410" s="7" t="s">
        <v>5537</v>
      </c>
      <c r="AT1410" s="6"/>
      <c r="AU1410" s="7"/>
      <c r="AV1410" s="3" t="s">
        <v>5537</v>
      </c>
      <c r="AW1410" s="18" t="s">
        <v>5537</v>
      </c>
      <c r="AX1410" s="18" t="s">
        <v>5537</v>
      </c>
      <c r="AY1410" s="18" t="s">
        <v>5537</v>
      </c>
      <c r="AZ1410" s="18" t="s">
        <v>5537</v>
      </c>
      <c r="BA1410" s="18" t="s">
        <v>5537</v>
      </c>
      <c r="BB1410" s="18" t="s">
        <v>5537</v>
      </c>
      <c r="BC1410" s="18" t="s">
        <v>5537</v>
      </c>
      <c r="BD1410" s="18" t="s">
        <v>5537</v>
      </c>
      <c r="BE1410" s="18" t="s">
        <v>5537</v>
      </c>
      <c r="BF1410" s="18" t="s">
        <v>5537</v>
      </c>
      <c r="BG1410" s="18" t="s">
        <v>5537</v>
      </c>
      <c r="BH1410" s="18" t="s">
        <v>5537</v>
      </c>
      <c r="BI1410" s="9" t="s">
        <v>5537</v>
      </c>
      <c r="BJ1410" s="14"/>
      <c r="BK1410" s="14" t="s">
        <v>5537</v>
      </c>
      <c r="BL1410" s="14" t="str">
        <f>_xlfn.XLOOKUP(B1410,'[4]cell downs 18042026 17h'!$B:$B,'[4]cell downs 18042026 17h'!$B:$B,"")</f>
        <v/>
      </c>
      <c r="BM1410" s="14" t="str">
        <f>_xlfn.XLOOKUP(B1410,'[5]Cells Huawei 19042026 15h'!$B:$B,'[5]Cells Huawei 19042026 15h'!$B:$B,"")</f>
        <v/>
      </c>
      <c r="BN1410" s="9" t="str">
        <f>_xlfn.XLOOKUP(B1410,'[6]cells down 19042026 9H40'!$B:$B,'[6]cells down 19042026 9H40'!$B:$B,"")</f>
        <v/>
      </c>
      <c r="BO1410" s="9" t="s">
        <v>5154</v>
      </c>
      <c r="BP1410" s="9" t="s">
        <v>12</v>
      </c>
      <c r="BQ1410" s="115"/>
    </row>
    <row r="1411" spans="1:69" s="9" customFormat="1" x14ac:dyDescent="0.3">
      <c r="A1411" s="1" t="s">
        <v>3417</v>
      </c>
      <c r="B1411" s="8" t="s">
        <v>3418</v>
      </c>
      <c r="C1411" s="3" t="str">
        <f>_xlfn.XLOOKUP(B1411,'[1]daily break down'!$D:$D,'[1]daily break down'!$E:$E,"")</f>
        <v>CENTRE</v>
      </c>
      <c r="D1411" s="1" t="s">
        <v>11</v>
      </c>
      <c r="E1411" s="1" t="s">
        <v>12</v>
      </c>
      <c r="F1411" s="3" t="s">
        <v>69</v>
      </c>
      <c r="G1411" s="1" t="s">
        <v>502</v>
      </c>
      <c r="H1411" s="34" t="str">
        <f>_xlfn.XLOOKUP(B1411,[2]CALCULATION!$B:$B,[2]CALCULATION!$H:$H,"")</f>
        <v>ZTE</v>
      </c>
      <c r="I1411" s="28">
        <v>0</v>
      </c>
      <c r="J1411" s="28">
        <v>0</v>
      </c>
      <c r="K1411" s="28">
        <v>0</v>
      </c>
      <c r="L1411" s="28">
        <v>0</v>
      </c>
      <c r="M1411" s="28">
        <v>0</v>
      </c>
      <c r="N1411" s="28">
        <v>0</v>
      </c>
      <c r="O1411" s="28">
        <v>0</v>
      </c>
      <c r="P1411" s="28">
        <v>0</v>
      </c>
      <c r="Q1411" s="28">
        <v>0</v>
      </c>
      <c r="R1411" s="28">
        <v>0</v>
      </c>
      <c r="S1411" s="94">
        <v>0</v>
      </c>
      <c r="T1411" s="94">
        <f>_xlfn.XLOOKUP(B1411,'[3]Nur des jours'!$B:$B,'[3]Nur des jours'!$U:$U,"")</f>
        <v>1.4696104533534354E-2</v>
      </c>
      <c r="U1411" s="94">
        <v>0</v>
      </c>
      <c r="V1411" s="94">
        <v>0</v>
      </c>
      <c r="W1411" s="94">
        <v>1.4696104533534354E-2</v>
      </c>
      <c r="X1411" s="94">
        <v>0</v>
      </c>
      <c r="Y1411" s="94">
        <v>0</v>
      </c>
      <c r="Z1411" s="94">
        <v>0</v>
      </c>
      <c r="AA1411" s="94">
        <v>0</v>
      </c>
      <c r="AB1411" s="94">
        <v>0</v>
      </c>
      <c r="AC1411" s="94">
        <f>_xlfn.XLOOKUP(B1411,'[3]Nur des jours'!$B:$B,'[3]Nur des jours'!$N:$N,"")</f>
        <v>0</v>
      </c>
      <c r="AD1411" s="94">
        <v>0</v>
      </c>
      <c r="AE1411" s="94">
        <v>0</v>
      </c>
      <c r="AF1411" s="94">
        <v>0</v>
      </c>
      <c r="AG1411" s="94">
        <v>0</v>
      </c>
      <c r="AH1411" s="94">
        <v>0</v>
      </c>
      <c r="AI1411" s="49" t="s">
        <v>5559</v>
      </c>
      <c r="AJ1411" s="49"/>
      <c r="AK1411" s="48" t="str" cm="1">
        <f t="array" ref="AK1411">IFERROR(_xlfn.IFS(
AM1411="MPR ISSUE","PDH",
AM1411="BSS Hardware Issue","BSS",
AM1411="Sites strategiques, MLL, Pylone, etc.","ENVTECH",
AM1411="AKTIVCO DEFAUT GE &amp; POWER Cabinet","AKTIVCO",
AM1411="AKTIVCO Coupure ENEO &amp; Baisse de tension","AKTIVCO GRID ONLY",
AM1411="Coupure ENEO &amp; Baisse de tension","IHS GRID ONLY",
AM1411="Defaut GE &amp; POWER Cabinet","IHS",
AM1411="Sharing","Partners",
AM1411="Sites strategiques &amp; DataCenter","SST &amp; DC",
AM1411="Exclu","Exclu",
AM1411="SAT","SAT",
AM1411="SPARE-ISSUE","SPARE-ISSUE",
AM1411="Fiber CAmtel","TRANS_FO_CAMTEL",
AM1411="Fiber AOF","Fiber AOF",
AM1411="Projet OCM (HUAWEI)","TRAVAUX-HUAWEI",
AM1411="Projet OCM (NOKIA)","TRAVAUX-NOKIA",
AM1411="ACCESS-ISSUE","ACCESS-ISSUE",
AM1411="Projet OCM (ZTE, NOKIA, autres projets)","TRAVAUX OCM",
AM1411="No root CAuse","No root cause",
AM1411="ODU HS","PDH",
AM1411="IP &amp; VLAN","PDH",
AM1411="Warehouse HUAWEI","SPARE-ISSUE",
AM1411="SPARE-HS","SPARE-ISSUE",
AM1411="Power Telco","BSS",AM1411="no impacts","no impacts"
),"")</f>
        <v>no impacts</v>
      </c>
      <c r="AL1411" s="48" t="str" cm="1">
        <f t="array" ref="AL1411">IFERROR(_xlfn.IFS(
AM1411="MPR ISSUE","TX ISSUE",
AM1411="BSS Hardware Issue","RAN ISSUE",
AM1411="Sites strategiques, MLL, Pylone, etc.","ENVTECH",
AM1411="AKTIVCO DEFAUT GE &amp; POWER Cabinet","POWER ISSUE",
AM1411="AKTIVCO Coupure ENEO &amp; Baisse de tension","POWER ISSUE",
AM1411="Coupure ENEO &amp; Baisse de tension","POWER ISSUE",
AM1411="Defaut GE &amp; POWER Cabinet","POWER ISSUE",
AM1411="Sharing","POWER ISSUE",
AM1411="Sites strategiques &amp; DataCenter","POWER ISSUE",
AM1411="Exclu","Exclu",
AM1411="SAT","TX ISSUE",
AM1411="SPARE-ISSUE","SPARE-ISSUE",
AM1411="Fiber CAmtel","TX ISSUE",
AM1411="Fiber AOF","TX ISSUE",
AM1411="Projet OCM (HUAWEI)","TRAVAUX-HUAWEI",
AM1411="Projet OCM (NOKIA)","TRAVAUX -NOKIA",
AM1411="ACCESS-ISSUE","ACCESS-ISSUE",
AM1411="Projet OCM (ZTE, NOKIA, autres projets)","TRAVAUX OCM",
AM1411="No root CAuse","No root cause",
AM1411="ODU HS","TX ISSUE",
AM1411="IP &amp; VLAN","TX ISSUE",
AM1411="Warehouse HUAWEI","SPARE-ISSUE",
AM1411="SPARE-HS","SPARE-ISSUE",
AM1411="Power Telco","RAN ISSUE",AM1411="no impacts","no impacts"
),"")</f>
        <v>no impacts</v>
      </c>
      <c r="AM1411" s="67" t="s">
        <v>5605</v>
      </c>
      <c r="AN1411" s="48" t="str" cm="1">
        <f t="array" ref="AN1411">IFERROR(_xlfn.IFS(
AM1411="MPR ISSUE","ACTIVE",
AM1411="BSS Hardware Issue","ACTIVE",
AM1411="Sites strategiques, MLL, Pylone, etc.","PASSIVE",
AM1411="AKTIVCO DEFAUT GE &amp; POWER Cabinet","PASSIVE",
AM1411="AKTIVCO Coupure ENEO &amp; Baisse de tension","PASSIVE",
AM1411="Coupure ENEO &amp; Baisse de tension","PASSIVE",
AM1411="Defaut GE &amp; POWER Cabinet","PASSIVE",
AM1411="Sharing","PASSIVE",
AM1411="Sites strategiques &amp; DataCenter","PASSIVE",
AM1411="Exclu","Exclu",
AM1411="SAT","ACTIVE",
AM1411="SPARE-ISSUE","SPARE-ISSUE",
AM1411="Fiber CAmtel","ACTIVE",
AM1411="Fiber AOF","ACTIVE",
AM1411="Projet OCM (HUAWEI)","PLANNED WORKS",
AM1411="Projet OCM (NOKIA)","PLANNED WORKS",
AM1411="ACCESS-ISSUE","ACCESS-ISSUE",
AM1411="Projet OCM (ZTE, NOKIA, autres projets)","PLANNED WORKS",
AM1411="No root CAuse","No root cause",
AM1411="ODU HS","ACTIVE",
AM1411="IP &amp; VLAN","ACTIVE",
AM1411="Warehouse HUAWEI","SPARE-ISSUE",
AM1411="SPARE-HS","SPARE-ISSUE",
AM1411="Power Telco","ACTIVE", AM1411="no impacts","no impacts"
),"")</f>
        <v>no impacts</v>
      </c>
      <c r="AO1411" s="93" t="s">
        <v>5537</v>
      </c>
      <c r="AP1411" s="101" t="str">
        <f t="shared" si="43"/>
        <v>SUD_240</v>
      </c>
      <c r="AR1411" s="17" t="s">
        <v>5537</v>
      </c>
      <c r="AS1411" s="7" t="s">
        <v>5537</v>
      </c>
      <c r="AT1411" s="6"/>
      <c r="AU1411" s="7"/>
      <c r="AV1411" s="3" t="s">
        <v>5537</v>
      </c>
      <c r="AW1411" s="18" t="s">
        <v>5537</v>
      </c>
      <c r="AX1411" s="18" t="s">
        <v>5537</v>
      </c>
      <c r="AY1411" s="18" t="s">
        <v>5537</v>
      </c>
      <c r="AZ1411" s="18" t="s">
        <v>5537</v>
      </c>
      <c r="BA1411" s="18" t="s">
        <v>5537</v>
      </c>
      <c r="BB1411" s="18" t="s">
        <v>5537</v>
      </c>
      <c r="BC1411" s="18" t="s">
        <v>5537</v>
      </c>
      <c r="BD1411" s="18" t="s">
        <v>5537</v>
      </c>
      <c r="BE1411" s="18" t="s">
        <v>5537</v>
      </c>
      <c r="BF1411" s="18" t="s">
        <v>5537</v>
      </c>
      <c r="BG1411" s="18" t="s">
        <v>5537</v>
      </c>
      <c r="BH1411" s="18" t="s">
        <v>5537</v>
      </c>
      <c r="BI1411" s="9" t="s">
        <v>5537</v>
      </c>
      <c r="BJ1411" s="14"/>
      <c r="BK1411" s="14" t="s">
        <v>5537</v>
      </c>
      <c r="BL1411" s="14" t="str">
        <f>_xlfn.XLOOKUP(B1411,'[4]cell downs 18042026 17h'!$B:$B,'[4]cell downs 18042026 17h'!$B:$B,"")</f>
        <v/>
      </c>
      <c r="BM1411" s="14" t="str">
        <f>_xlfn.XLOOKUP(B1411,'[5]Cells Huawei 19042026 15h'!$B:$B,'[5]Cells Huawei 19042026 15h'!$B:$B,"")</f>
        <v/>
      </c>
      <c r="BN1411" s="9" t="str">
        <f>_xlfn.XLOOKUP(B1411,'[6]cells down 19042026 9H40'!$B:$B,'[6]cells down 19042026 9H40'!$B:$B,"")</f>
        <v/>
      </c>
      <c r="BO1411" s="9" t="s">
        <v>3418</v>
      </c>
      <c r="BP1411" s="9" t="s">
        <v>12</v>
      </c>
      <c r="BQ1411" s="115"/>
    </row>
    <row r="1412" spans="1:69" s="9" customFormat="1" x14ac:dyDescent="0.3">
      <c r="A1412" s="1" t="s">
        <v>1782</v>
      </c>
      <c r="B1412" s="8" t="s">
        <v>1783</v>
      </c>
      <c r="C1412" s="3" t="str">
        <f>_xlfn.XLOOKUP(B1412,'[1]daily break down'!$D:$D,'[1]daily break down'!$E:$E,"")</f>
        <v>CENTRE</v>
      </c>
      <c r="D1412" s="1" t="s">
        <v>11</v>
      </c>
      <c r="E1412" s="1" t="s">
        <v>12</v>
      </c>
      <c r="F1412" s="3" t="s">
        <v>69</v>
      </c>
      <c r="G1412" s="1" t="s">
        <v>502</v>
      </c>
      <c r="H1412" s="34" t="str">
        <f>_xlfn.XLOOKUP(B1412,[2]CALCULATION!$B:$B,[2]CALCULATION!$H:$H,"")</f>
        <v>ZTE</v>
      </c>
      <c r="I1412" s="28">
        <v>0</v>
      </c>
      <c r="J1412" s="28">
        <v>0</v>
      </c>
      <c r="K1412" s="28">
        <v>0</v>
      </c>
      <c r="L1412" s="28">
        <v>0</v>
      </c>
      <c r="M1412" s="28">
        <v>0</v>
      </c>
      <c r="N1412" s="28">
        <v>0</v>
      </c>
      <c r="O1412" s="28">
        <v>0</v>
      </c>
      <c r="P1412" s="28">
        <v>0</v>
      </c>
      <c r="Q1412" s="28">
        <v>0</v>
      </c>
      <c r="R1412" s="28">
        <v>0</v>
      </c>
      <c r="S1412" s="94">
        <v>0</v>
      </c>
      <c r="T1412" s="94">
        <f>_xlfn.XLOOKUP(B1412,'[3]Nur des jours'!$B:$B,'[3]Nur des jours'!$U:$U,"")</f>
        <v>1.2431049587225291E-2</v>
      </c>
      <c r="U1412" s="94">
        <v>0</v>
      </c>
      <c r="V1412" s="94">
        <v>0</v>
      </c>
      <c r="W1412" s="94">
        <v>1.2431049587225294E-2</v>
      </c>
      <c r="X1412" s="94">
        <v>0</v>
      </c>
      <c r="Y1412" s="94">
        <v>0</v>
      </c>
      <c r="Z1412" s="94">
        <v>0</v>
      </c>
      <c r="AA1412" s="94">
        <v>0</v>
      </c>
      <c r="AB1412" s="94">
        <v>0</v>
      </c>
      <c r="AC1412" s="94">
        <f>_xlfn.XLOOKUP(B1412,'[3]Nur des jours'!$B:$B,'[3]Nur des jours'!$N:$N,"")</f>
        <v>0</v>
      </c>
      <c r="AD1412" s="94">
        <v>0</v>
      </c>
      <c r="AE1412" s="94">
        <v>0</v>
      </c>
      <c r="AF1412" s="94">
        <v>0</v>
      </c>
      <c r="AG1412" s="94">
        <v>0</v>
      </c>
      <c r="AH1412" s="94">
        <v>0</v>
      </c>
      <c r="AI1412" s="49" t="s">
        <v>5559</v>
      </c>
      <c r="AJ1412" s="49"/>
      <c r="AK1412" s="48" t="str" cm="1">
        <f t="array" ref="AK1412">IFERROR(_xlfn.IFS(
AM1412="MPR ISSUE","PDH",
AM1412="BSS Hardware Issue","BSS",
AM1412="Sites strategiques, MLL, Pylone, etc.","ENVTECH",
AM1412="AKTIVCO DEFAUT GE &amp; POWER Cabinet","AKTIVCO",
AM1412="AKTIVCO Coupure ENEO &amp; Baisse de tension","AKTIVCO GRID ONLY",
AM1412="Coupure ENEO &amp; Baisse de tension","IHS GRID ONLY",
AM1412="Defaut GE &amp; POWER Cabinet","IHS",
AM1412="Sharing","Partners",
AM1412="Sites strategiques &amp; DataCenter","SST &amp; DC",
AM1412="Exclu","Exclu",
AM1412="SAT","SAT",
AM1412="SPARE-ISSUE","SPARE-ISSUE",
AM1412="Fiber CAmtel","TRANS_FO_CAMTEL",
AM1412="Fiber AOF","Fiber AOF",
AM1412="Projet OCM (HUAWEI)","TRAVAUX-HUAWEI",
AM1412="Projet OCM (NOKIA)","TRAVAUX-NOKIA",
AM1412="ACCESS-ISSUE","ACCESS-ISSUE",
AM1412="Projet OCM (ZTE, NOKIA, autres projets)","TRAVAUX OCM",
AM1412="No root CAuse","No root cause",
AM1412="ODU HS","PDH",
AM1412="IP &amp; VLAN","PDH",
AM1412="Warehouse HUAWEI","SPARE-ISSUE",
AM1412="SPARE-HS","SPARE-ISSUE",
AM1412="Power Telco","BSS",AM1412="no impacts","no impacts"
),"")</f>
        <v>no impacts</v>
      </c>
      <c r="AL1412" s="48" t="str" cm="1">
        <f t="array" ref="AL1412">IFERROR(_xlfn.IFS(
AM1412="MPR ISSUE","TX ISSUE",
AM1412="BSS Hardware Issue","RAN ISSUE",
AM1412="Sites strategiques, MLL, Pylone, etc.","ENVTECH",
AM1412="AKTIVCO DEFAUT GE &amp; POWER Cabinet","POWER ISSUE",
AM1412="AKTIVCO Coupure ENEO &amp; Baisse de tension","POWER ISSUE",
AM1412="Coupure ENEO &amp; Baisse de tension","POWER ISSUE",
AM1412="Defaut GE &amp; POWER Cabinet","POWER ISSUE",
AM1412="Sharing","POWER ISSUE",
AM1412="Sites strategiques &amp; DataCenter","POWER ISSUE",
AM1412="Exclu","Exclu",
AM1412="SAT","TX ISSUE",
AM1412="SPARE-ISSUE","SPARE-ISSUE",
AM1412="Fiber CAmtel","TX ISSUE",
AM1412="Fiber AOF","TX ISSUE",
AM1412="Projet OCM (HUAWEI)","TRAVAUX-HUAWEI",
AM1412="Projet OCM (NOKIA)","TRAVAUX -NOKIA",
AM1412="ACCESS-ISSUE","ACCESS-ISSUE",
AM1412="Projet OCM (ZTE, NOKIA, autres projets)","TRAVAUX OCM",
AM1412="No root CAuse","No root cause",
AM1412="ODU HS","TX ISSUE",
AM1412="IP &amp; VLAN","TX ISSUE",
AM1412="Warehouse HUAWEI","SPARE-ISSUE",
AM1412="SPARE-HS","SPARE-ISSUE",
AM1412="Power Telco","RAN ISSUE",AM1412="no impacts","no impacts"
),"")</f>
        <v>no impacts</v>
      </c>
      <c r="AM1412" s="67" t="s">
        <v>5605</v>
      </c>
      <c r="AN1412" s="48" t="str" cm="1">
        <f t="array" ref="AN1412">IFERROR(_xlfn.IFS(
AM1412="MPR ISSUE","ACTIVE",
AM1412="BSS Hardware Issue","ACTIVE",
AM1412="Sites strategiques, MLL, Pylone, etc.","PASSIVE",
AM1412="AKTIVCO DEFAUT GE &amp; POWER Cabinet","PASSIVE",
AM1412="AKTIVCO Coupure ENEO &amp; Baisse de tension","PASSIVE",
AM1412="Coupure ENEO &amp; Baisse de tension","PASSIVE",
AM1412="Defaut GE &amp; POWER Cabinet","PASSIVE",
AM1412="Sharing","PASSIVE",
AM1412="Sites strategiques &amp; DataCenter","PASSIVE",
AM1412="Exclu","Exclu",
AM1412="SAT","ACTIVE",
AM1412="SPARE-ISSUE","SPARE-ISSUE",
AM1412="Fiber CAmtel","ACTIVE",
AM1412="Fiber AOF","ACTIVE",
AM1412="Projet OCM (HUAWEI)","PLANNED WORKS",
AM1412="Projet OCM (NOKIA)","PLANNED WORKS",
AM1412="ACCESS-ISSUE","ACCESS-ISSUE",
AM1412="Projet OCM (ZTE, NOKIA, autres projets)","PLANNED WORKS",
AM1412="No root CAuse","No root cause",
AM1412="ODU HS","ACTIVE",
AM1412="IP &amp; VLAN","ACTIVE",
AM1412="Warehouse HUAWEI","SPARE-ISSUE",
AM1412="SPARE-HS","SPARE-ISSUE",
AM1412="Power Telco","ACTIVE", AM1412="no impacts","no impacts"
),"")</f>
        <v>no impacts</v>
      </c>
      <c r="AO1412" s="93" t="s">
        <v>5537</v>
      </c>
      <c r="AP1412" s="101" t="str">
        <f t="shared" si="43"/>
        <v>SUD_043</v>
      </c>
      <c r="AR1412" s="17" t="s">
        <v>5537</v>
      </c>
      <c r="AS1412" s="7" t="s">
        <v>5537</v>
      </c>
      <c r="AT1412" s="6"/>
      <c r="AU1412" s="7"/>
      <c r="AV1412" s="3" t="s">
        <v>5537</v>
      </c>
      <c r="AW1412" s="18" t="s">
        <v>5537</v>
      </c>
      <c r="AX1412" s="18" t="s">
        <v>5537</v>
      </c>
      <c r="AY1412" s="18" t="s">
        <v>5537</v>
      </c>
      <c r="AZ1412" s="18" t="s">
        <v>5537</v>
      </c>
      <c r="BA1412" s="18" t="s">
        <v>5537</v>
      </c>
      <c r="BB1412" s="18" t="s">
        <v>5537</v>
      </c>
      <c r="BC1412" s="18" t="s">
        <v>5537</v>
      </c>
      <c r="BD1412" s="18" t="s">
        <v>5537</v>
      </c>
      <c r="BE1412" s="18" t="s">
        <v>5537</v>
      </c>
      <c r="BF1412" s="18" t="s">
        <v>5537</v>
      </c>
      <c r="BG1412" s="18" t="s">
        <v>5537</v>
      </c>
      <c r="BH1412" s="18" t="s">
        <v>5537</v>
      </c>
      <c r="BI1412" s="9" t="s">
        <v>5537</v>
      </c>
      <c r="BJ1412" s="14"/>
      <c r="BK1412" s="14" t="s">
        <v>5537</v>
      </c>
      <c r="BL1412" s="14" t="str">
        <f>_xlfn.XLOOKUP(B1412,'[4]cell downs 18042026 17h'!$B:$B,'[4]cell downs 18042026 17h'!$B:$B,"")</f>
        <v/>
      </c>
      <c r="BM1412" s="14" t="str">
        <f>_xlfn.XLOOKUP(B1412,'[5]Cells Huawei 19042026 15h'!$B:$B,'[5]Cells Huawei 19042026 15h'!$B:$B,"")</f>
        <v/>
      </c>
      <c r="BN1412" s="9" t="str">
        <f>_xlfn.XLOOKUP(B1412,'[6]cells down 19042026 9H40'!$B:$B,'[6]cells down 19042026 9H40'!$B:$B,"")</f>
        <v/>
      </c>
      <c r="BO1412" s="9" t="s">
        <v>1783</v>
      </c>
      <c r="BP1412" s="9" t="s">
        <v>12</v>
      </c>
      <c r="BQ1412" s="115"/>
    </row>
    <row r="1413" spans="1:69" s="9" customFormat="1" x14ac:dyDescent="0.3">
      <c r="A1413" s="1" t="s">
        <v>4221</v>
      </c>
      <c r="B1413" s="8" t="s">
        <v>4222</v>
      </c>
      <c r="C1413" s="3" t="str">
        <f>_xlfn.XLOOKUP(B1413,'[1]daily break down'!$D:$D,'[1]daily break down'!$E:$E,"")</f>
        <v>LITTORAL</v>
      </c>
      <c r="D1413" s="1" t="s">
        <v>11</v>
      </c>
      <c r="E1413" s="1" t="s">
        <v>318</v>
      </c>
      <c r="F1413" s="3" t="s">
        <v>69</v>
      </c>
      <c r="G1413" s="1" t="s">
        <v>502</v>
      </c>
      <c r="H1413" s="34" t="str">
        <f>_xlfn.XLOOKUP(B1413,[2]CALCULATION!$B:$B,[2]CALCULATION!$H:$H,"")</f>
        <v>ZTE</v>
      </c>
      <c r="I1413" s="28">
        <v>0</v>
      </c>
      <c r="J1413" s="28">
        <v>3.2031800658042973E-2</v>
      </c>
      <c r="K1413" s="28">
        <v>1.3911361087569274E-3</v>
      </c>
      <c r="L1413" s="28">
        <v>0</v>
      </c>
      <c r="M1413" s="28">
        <v>0</v>
      </c>
      <c r="N1413" s="28">
        <v>0</v>
      </c>
      <c r="O1413" s="28">
        <v>0</v>
      </c>
      <c r="P1413" s="28">
        <v>0</v>
      </c>
      <c r="Q1413" s="28">
        <v>0</v>
      </c>
      <c r="R1413" s="28">
        <v>0</v>
      </c>
      <c r="S1413" s="94">
        <v>16.943253061212843</v>
      </c>
      <c r="T1413" s="94">
        <f>_xlfn.XLOOKUP(B1413,'[3]Nur des jours'!$B:$B,'[3]Nur des jours'!$U:$U,"")</f>
        <v>1.2038677864242234E-2</v>
      </c>
      <c r="U1413" s="94">
        <v>0</v>
      </c>
      <c r="V1413" s="94">
        <v>0</v>
      </c>
      <c r="W1413" s="94">
        <v>1.2038677864242234E-2</v>
      </c>
      <c r="X1413" s="94">
        <v>0</v>
      </c>
      <c r="Y1413" s="94">
        <v>0</v>
      </c>
      <c r="Z1413" s="94">
        <v>0</v>
      </c>
      <c r="AA1413" s="94">
        <v>0</v>
      </c>
      <c r="AB1413" s="94">
        <v>0</v>
      </c>
      <c r="AC1413" s="94">
        <f>_xlfn.XLOOKUP(B1413,'[3]Nur des jours'!$B:$B,'[3]Nur des jours'!$N:$N,"")</f>
        <v>0</v>
      </c>
      <c r="AD1413" s="94">
        <v>0</v>
      </c>
      <c r="AE1413" s="94">
        <v>0</v>
      </c>
      <c r="AF1413" s="94">
        <v>0</v>
      </c>
      <c r="AG1413" s="94">
        <v>0</v>
      </c>
      <c r="AH1413" s="94">
        <v>0</v>
      </c>
      <c r="AI1413" s="49" t="s">
        <v>5559</v>
      </c>
      <c r="AJ1413" s="49"/>
      <c r="AK1413" s="48" t="str" cm="1">
        <f t="array" ref="AK1413">IFERROR(_xlfn.IFS(
AM1413="MPR ISSUE","PDH",
AM1413="BSS Hardware Issue","BSS",
AM1413="Sites strategiques, MLL, Pylone, etc.","ENVTECH",
AM1413="AKTIVCO DEFAUT GE &amp; POWER Cabinet","AKTIVCO",
AM1413="AKTIVCO Coupure ENEO &amp; Baisse de tension","AKTIVCO GRID ONLY",
AM1413="Coupure ENEO &amp; Baisse de tension","IHS GRID ONLY",
AM1413="Defaut GE &amp; POWER Cabinet","IHS",
AM1413="Sharing","Partners",
AM1413="Sites strategiques &amp; DataCenter","SST &amp; DC",
AM1413="Exclu","Exclu",
AM1413="SAT","SAT",
AM1413="SPARE-ISSUE","SPARE-ISSUE",
AM1413="Fiber CAmtel","TRANS_FO_CAMTEL",
AM1413="Fiber AOF","Fiber AOF",
AM1413="Projet OCM (HUAWEI)","TRAVAUX-HUAWEI",
AM1413="Projet OCM (NOKIA)","TRAVAUX-NOKIA",
AM1413="ACCESS-ISSUE","ACCESS-ISSUE",
AM1413="Projet OCM (ZTE, NOKIA, autres projets)","TRAVAUX OCM",
AM1413="No root CAuse","No root cause",
AM1413="ODU HS","PDH",
AM1413="IP &amp; VLAN","PDH",
AM1413="Warehouse HUAWEI","SPARE-ISSUE",
AM1413="SPARE-HS","SPARE-ISSUE",
AM1413="Power Telco","BSS",AM1413="no impacts","no impacts"
),"")</f>
        <v>no impacts</v>
      </c>
      <c r="AL1413" s="48" t="str" cm="1">
        <f t="array" ref="AL1413">IFERROR(_xlfn.IFS(
AM1413="MPR ISSUE","TX ISSUE",
AM1413="BSS Hardware Issue","RAN ISSUE",
AM1413="Sites strategiques, MLL, Pylone, etc.","ENVTECH",
AM1413="AKTIVCO DEFAUT GE &amp; POWER Cabinet","POWER ISSUE",
AM1413="AKTIVCO Coupure ENEO &amp; Baisse de tension","POWER ISSUE",
AM1413="Coupure ENEO &amp; Baisse de tension","POWER ISSUE",
AM1413="Defaut GE &amp; POWER Cabinet","POWER ISSUE",
AM1413="Sharing","POWER ISSUE",
AM1413="Sites strategiques &amp; DataCenter","POWER ISSUE",
AM1413="Exclu","Exclu",
AM1413="SAT","TX ISSUE",
AM1413="SPARE-ISSUE","SPARE-ISSUE",
AM1413="Fiber CAmtel","TX ISSUE",
AM1413="Fiber AOF","TX ISSUE",
AM1413="Projet OCM (HUAWEI)","TRAVAUX-HUAWEI",
AM1413="Projet OCM (NOKIA)","TRAVAUX -NOKIA",
AM1413="ACCESS-ISSUE","ACCESS-ISSUE",
AM1413="Projet OCM (ZTE, NOKIA, autres projets)","TRAVAUX OCM",
AM1413="No root CAuse","No root cause",
AM1413="ODU HS","TX ISSUE",
AM1413="IP &amp; VLAN","TX ISSUE",
AM1413="Warehouse HUAWEI","SPARE-ISSUE",
AM1413="SPARE-HS","SPARE-ISSUE",
AM1413="Power Telco","RAN ISSUE",AM1413="no impacts","no impacts"
),"")</f>
        <v>no impacts</v>
      </c>
      <c r="AM1413" s="67" t="s">
        <v>5605</v>
      </c>
      <c r="AN1413" s="48" t="str" cm="1">
        <f t="array" ref="AN1413">IFERROR(_xlfn.IFS(
AM1413="MPR ISSUE","ACTIVE",
AM1413="BSS Hardware Issue","ACTIVE",
AM1413="Sites strategiques, MLL, Pylone, etc.","PASSIVE",
AM1413="AKTIVCO DEFAUT GE &amp; POWER Cabinet","PASSIVE",
AM1413="AKTIVCO Coupure ENEO &amp; Baisse de tension","PASSIVE",
AM1413="Coupure ENEO &amp; Baisse de tension","PASSIVE",
AM1413="Defaut GE &amp; POWER Cabinet","PASSIVE",
AM1413="Sharing","PASSIVE",
AM1413="Sites strategiques &amp; DataCenter","PASSIVE",
AM1413="Exclu","Exclu",
AM1413="SAT","ACTIVE",
AM1413="SPARE-ISSUE","SPARE-ISSUE",
AM1413="Fiber CAmtel","ACTIVE",
AM1413="Fiber AOF","ACTIVE",
AM1413="Projet OCM (HUAWEI)","PLANNED WORKS",
AM1413="Projet OCM (NOKIA)","PLANNED WORKS",
AM1413="ACCESS-ISSUE","ACCESS-ISSUE",
AM1413="Projet OCM (ZTE, NOKIA, autres projets)","PLANNED WORKS",
AM1413="No root CAuse","No root cause",
AM1413="ODU HS","ACTIVE",
AM1413="IP &amp; VLAN","ACTIVE",
AM1413="Warehouse HUAWEI","SPARE-ISSUE",
AM1413="SPARE-HS","SPARE-ISSUE",
AM1413="Power Telco","ACTIVE", AM1413="no impacts","no impacts"
),"")</f>
        <v>no impacts</v>
      </c>
      <c r="AO1413" s="93" t="s">
        <v>5537</v>
      </c>
      <c r="AP1413" s="101" t="str">
        <f t="shared" si="43"/>
        <v>SUD_076</v>
      </c>
      <c r="AR1413" s="17" t="s">
        <v>5537</v>
      </c>
      <c r="AS1413" s="7" t="s">
        <v>5537</v>
      </c>
      <c r="AT1413" s="6"/>
      <c r="AU1413" s="7"/>
      <c r="AV1413" s="3" t="s">
        <v>5537</v>
      </c>
      <c r="AW1413" s="18" t="s">
        <v>5537</v>
      </c>
      <c r="AX1413" s="18" t="s">
        <v>5537</v>
      </c>
      <c r="AY1413" s="18" t="s">
        <v>5537</v>
      </c>
      <c r="AZ1413" s="18" t="s">
        <v>5537</v>
      </c>
      <c r="BA1413" s="18" t="s">
        <v>5537</v>
      </c>
      <c r="BB1413" s="18" t="s">
        <v>5537</v>
      </c>
      <c r="BC1413" s="18" t="s">
        <v>5537</v>
      </c>
      <c r="BD1413" s="18" t="s">
        <v>5537</v>
      </c>
      <c r="BE1413" s="18" t="s">
        <v>5537</v>
      </c>
      <c r="BF1413" s="18" t="s">
        <v>5537</v>
      </c>
      <c r="BG1413" s="18" t="s">
        <v>5537</v>
      </c>
      <c r="BH1413" s="18" t="s">
        <v>5537</v>
      </c>
      <c r="BI1413" s="9" t="s">
        <v>5537</v>
      </c>
      <c r="BJ1413" s="14"/>
      <c r="BK1413" s="14" t="s">
        <v>5537</v>
      </c>
      <c r="BL1413" s="14" t="str">
        <f>_xlfn.XLOOKUP(B1413,'[4]cell downs 18042026 17h'!$B:$B,'[4]cell downs 18042026 17h'!$B:$B,"")</f>
        <v/>
      </c>
      <c r="BM1413" s="14" t="str">
        <f>_xlfn.XLOOKUP(B1413,'[5]Cells Huawei 19042026 15h'!$B:$B,'[5]Cells Huawei 19042026 15h'!$B:$B,"")</f>
        <v/>
      </c>
      <c r="BN1413" s="9" t="str">
        <f>_xlfn.XLOOKUP(B1413,'[6]cells down 19042026 9H40'!$B:$B,'[6]cells down 19042026 9H40'!$B:$B,"")</f>
        <v/>
      </c>
      <c r="BO1413" s="9" t="s">
        <v>4222</v>
      </c>
      <c r="BP1413" s="9" t="s">
        <v>5537</v>
      </c>
      <c r="BQ1413" s="115"/>
    </row>
    <row r="1414" spans="1:69" s="9" customFormat="1" x14ac:dyDescent="0.3">
      <c r="A1414" s="1" t="s">
        <v>4324</v>
      </c>
      <c r="B1414" s="8" t="s">
        <v>4325</v>
      </c>
      <c r="C1414" s="3" t="str">
        <f>_xlfn.XLOOKUP(B1414,'[1]daily break down'!$D:$D,'[1]daily break down'!$E:$E,"")</f>
        <v>CENTRE</v>
      </c>
      <c r="D1414" s="1" t="s">
        <v>11</v>
      </c>
      <c r="E1414" s="1" t="s">
        <v>12</v>
      </c>
      <c r="F1414" s="3" t="s">
        <v>69</v>
      </c>
      <c r="G1414" s="1" t="s">
        <v>1216</v>
      </c>
      <c r="H1414" s="34" t="str">
        <f>_xlfn.XLOOKUP(B1414,[2]CALCULATION!$B:$B,[2]CALCULATION!$H:$H,"")</f>
        <v>ZTE</v>
      </c>
      <c r="I1414" s="28">
        <v>0</v>
      </c>
      <c r="J1414" s="28">
        <v>0.13228277588012607</v>
      </c>
      <c r="K1414" s="28">
        <v>0</v>
      </c>
      <c r="L1414" s="28">
        <v>0</v>
      </c>
      <c r="M1414" s="28">
        <v>0</v>
      </c>
      <c r="N1414" s="28">
        <v>0</v>
      </c>
      <c r="O1414" s="28">
        <v>0</v>
      </c>
      <c r="P1414" s="28">
        <v>0</v>
      </c>
      <c r="Q1414" s="28">
        <v>0</v>
      </c>
      <c r="R1414" s="28">
        <v>0</v>
      </c>
      <c r="S1414" s="94">
        <v>0</v>
      </c>
      <c r="T1414" s="94">
        <f>_xlfn.XLOOKUP(B1414,'[3]Nur des jours'!$B:$B,'[3]Nur des jours'!$U:$U,"")</f>
        <v>0</v>
      </c>
      <c r="U1414" s="94">
        <v>0</v>
      </c>
      <c r="V1414" s="94">
        <v>0</v>
      </c>
      <c r="W1414" s="94">
        <v>1.2020842785924555E-2</v>
      </c>
      <c r="X1414" s="94">
        <v>0</v>
      </c>
      <c r="Y1414" s="94">
        <v>0</v>
      </c>
      <c r="Z1414" s="94">
        <v>0</v>
      </c>
      <c r="AA1414" s="94">
        <v>0</v>
      </c>
      <c r="AB1414" s="94">
        <v>0</v>
      </c>
      <c r="AC1414" s="94">
        <f>_xlfn.XLOOKUP(B1414,'[3]Nur des jours'!$B:$B,'[3]Nur des jours'!$N:$N,"")</f>
        <v>0</v>
      </c>
      <c r="AD1414" s="94">
        <v>0</v>
      </c>
      <c r="AE1414" s="94">
        <v>0</v>
      </c>
      <c r="AF1414" s="94">
        <v>0</v>
      </c>
      <c r="AG1414" s="94">
        <v>0</v>
      </c>
      <c r="AH1414" s="94">
        <v>0</v>
      </c>
      <c r="AI1414" s="49" t="s">
        <v>5559</v>
      </c>
      <c r="AJ1414" s="49"/>
      <c r="AK1414" s="48" t="str" cm="1">
        <f t="array" ref="AK1414">IFERROR(_xlfn.IFS(
AM1414="MPR ISSUE","PDH",
AM1414="BSS Hardware Issue","BSS",
AM1414="Sites strategiques, MLL, Pylone, etc.","ENVTECH",
AM1414="AKTIVCO DEFAUT GE &amp; POWER Cabinet","AKTIVCO",
AM1414="AKTIVCO Coupure ENEO &amp; Baisse de tension","AKTIVCO GRID ONLY",
AM1414="Coupure ENEO &amp; Baisse de tension","IHS GRID ONLY",
AM1414="Defaut GE &amp; POWER Cabinet","IHS",
AM1414="Sharing","Partners",
AM1414="Sites strategiques &amp; DataCenter","SST &amp; DC",
AM1414="Exclu","Exclu",
AM1414="SAT","SAT",
AM1414="SPARE-ISSUE","SPARE-ISSUE",
AM1414="Fiber CAmtel","TRANS_FO_CAMTEL",
AM1414="Fiber AOF","Fiber AOF",
AM1414="Projet OCM (HUAWEI)","TRAVAUX-HUAWEI",
AM1414="Projet OCM (NOKIA)","TRAVAUX-NOKIA",
AM1414="ACCESS-ISSUE","ACCESS-ISSUE",
AM1414="Projet OCM (ZTE, NOKIA, autres projets)","TRAVAUX OCM",
AM1414="No root CAuse","No root cause",
AM1414="ODU HS","PDH",
AM1414="IP &amp; VLAN","PDH",
AM1414="Warehouse HUAWEI","SPARE-ISSUE",
AM1414="SPARE-HS","SPARE-ISSUE",
AM1414="Power Telco","BSS",AM1414="no impacts","no impacts"
),"")</f>
        <v>no impacts</v>
      </c>
      <c r="AL1414" s="48" t="str" cm="1">
        <f t="array" ref="AL1414">IFERROR(_xlfn.IFS(
AM1414="MPR ISSUE","TX ISSUE",
AM1414="BSS Hardware Issue","RAN ISSUE",
AM1414="Sites strategiques, MLL, Pylone, etc.","ENVTECH",
AM1414="AKTIVCO DEFAUT GE &amp; POWER Cabinet","POWER ISSUE",
AM1414="AKTIVCO Coupure ENEO &amp; Baisse de tension","POWER ISSUE",
AM1414="Coupure ENEO &amp; Baisse de tension","POWER ISSUE",
AM1414="Defaut GE &amp; POWER Cabinet","POWER ISSUE",
AM1414="Sharing","POWER ISSUE",
AM1414="Sites strategiques &amp; DataCenter","POWER ISSUE",
AM1414="Exclu","Exclu",
AM1414="SAT","TX ISSUE",
AM1414="SPARE-ISSUE","SPARE-ISSUE",
AM1414="Fiber CAmtel","TX ISSUE",
AM1414="Fiber AOF","TX ISSUE",
AM1414="Projet OCM (HUAWEI)","TRAVAUX-HUAWEI",
AM1414="Projet OCM (NOKIA)","TRAVAUX -NOKIA",
AM1414="ACCESS-ISSUE","ACCESS-ISSUE",
AM1414="Projet OCM (ZTE, NOKIA, autres projets)","TRAVAUX OCM",
AM1414="No root CAuse","No root cause",
AM1414="ODU HS","TX ISSUE",
AM1414="IP &amp; VLAN","TX ISSUE",
AM1414="Warehouse HUAWEI","SPARE-ISSUE",
AM1414="SPARE-HS","SPARE-ISSUE",
AM1414="Power Telco","RAN ISSUE",AM1414="no impacts","no impacts"
),"")</f>
        <v>no impacts</v>
      </c>
      <c r="AM1414" s="67" t="s">
        <v>5605</v>
      </c>
      <c r="AN1414" s="48" t="str" cm="1">
        <f t="array" ref="AN1414">IFERROR(_xlfn.IFS(
AM1414="MPR ISSUE","ACTIVE",
AM1414="BSS Hardware Issue","ACTIVE",
AM1414="Sites strategiques, MLL, Pylone, etc.","PASSIVE",
AM1414="AKTIVCO DEFAUT GE &amp; POWER Cabinet","PASSIVE",
AM1414="AKTIVCO Coupure ENEO &amp; Baisse de tension","PASSIVE",
AM1414="Coupure ENEO &amp; Baisse de tension","PASSIVE",
AM1414="Defaut GE &amp; POWER Cabinet","PASSIVE",
AM1414="Sharing","PASSIVE",
AM1414="Sites strategiques &amp; DataCenter","PASSIVE",
AM1414="Exclu","Exclu",
AM1414="SAT","ACTIVE",
AM1414="SPARE-ISSUE","SPARE-ISSUE",
AM1414="Fiber CAmtel","ACTIVE",
AM1414="Fiber AOF","ACTIVE",
AM1414="Projet OCM (HUAWEI)","PLANNED WORKS",
AM1414="Projet OCM (NOKIA)","PLANNED WORKS",
AM1414="ACCESS-ISSUE","ACCESS-ISSUE",
AM1414="Projet OCM (ZTE, NOKIA, autres projets)","PLANNED WORKS",
AM1414="No root CAuse","No root cause",
AM1414="ODU HS","ACTIVE",
AM1414="IP &amp; VLAN","ACTIVE",
AM1414="Warehouse HUAWEI","SPARE-ISSUE",
AM1414="SPARE-HS","SPARE-ISSUE",
AM1414="Power Telco","ACTIVE", AM1414="no impacts","no impacts"
),"")</f>
        <v>no impacts</v>
      </c>
      <c r="AO1414" s="93" t="s">
        <v>5537</v>
      </c>
      <c r="AP1414" s="101" t="str">
        <f t="shared" si="43"/>
        <v>SUD_258</v>
      </c>
      <c r="AR1414" s="17" t="s">
        <v>5537</v>
      </c>
      <c r="AS1414" s="7" t="s">
        <v>5537</v>
      </c>
      <c r="AT1414" s="6"/>
      <c r="AU1414" s="7"/>
      <c r="AV1414" s="3" t="s">
        <v>5537</v>
      </c>
      <c r="AW1414" s="18" t="s">
        <v>5537</v>
      </c>
      <c r="AX1414" s="18" t="s">
        <v>5537</v>
      </c>
      <c r="AY1414" s="18" t="s">
        <v>5537</v>
      </c>
      <c r="AZ1414" s="18" t="s">
        <v>5537</v>
      </c>
      <c r="BA1414" s="18" t="s">
        <v>5537</v>
      </c>
      <c r="BB1414" s="18" t="s">
        <v>5537</v>
      </c>
      <c r="BC1414" s="18" t="s">
        <v>5537</v>
      </c>
      <c r="BD1414" s="18" t="s">
        <v>5537</v>
      </c>
      <c r="BE1414" s="18" t="s">
        <v>5537</v>
      </c>
      <c r="BF1414" s="18" t="s">
        <v>5537</v>
      </c>
      <c r="BG1414" s="18" t="s">
        <v>5537</v>
      </c>
      <c r="BH1414" s="18" t="s">
        <v>5537</v>
      </c>
      <c r="BI1414" s="9" t="s">
        <v>5537</v>
      </c>
      <c r="BJ1414" s="14"/>
      <c r="BK1414" s="14" t="s">
        <v>5537</v>
      </c>
      <c r="BL1414" s="14" t="str">
        <f>_xlfn.XLOOKUP(B1414,'[4]cell downs 18042026 17h'!$B:$B,'[4]cell downs 18042026 17h'!$B:$B,"")</f>
        <v/>
      </c>
      <c r="BM1414" s="14" t="str">
        <f>_xlfn.XLOOKUP(B1414,'[5]Cells Huawei 19042026 15h'!$B:$B,'[5]Cells Huawei 19042026 15h'!$B:$B,"")</f>
        <v/>
      </c>
      <c r="BN1414" s="9" t="str">
        <f>_xlfn.XLOOKUP(B1414,'[6]cells down 19042026 9H40'!$B:$B,'[6]cells down 19042026 9H40'!$B:$B,"")</f>
        <v/>
      </c>
      <c r="BO1414" s="9" t="s">
        <v>4325</v>
      </c>
      <c r="BP1414" s="9" t="s">
        <v>5537</v>
      </c>
      <c r="BQ1414" s="115"/>
    </row>
    <row r="1415" spans="1:69" s="9" customFormat="1" x14ac:dyDescent="0.3">
      <c r="A1415" s="1" t="s">
        <v>4685</v>
      </c>
      <c r="B1415" s="8" t="s">
        <v>4686</v>
      </c>
      <c r="C1415" s="3" t="str">
        <f>_xlfn.XLOOKUP(B1415,'[1]daily break down'!$D:$D,'[1]daily break down'!$E:$E,"")</f>
        <v>LITTORAL</v>
      </c>
      <c r="D1415" s="1"/>
      <c r="E1415" s="1"/>
      <c r="F1415" s="3" t="s">
        <v>69</v>
      </c>
      <c r="G1415" s="1" t="s">
        <v>502</v>
      </c>
      <c r="H1415" s="34" t="str">
        <f>_xlfn.XLOOKUP(B1415,[2]CALCULATION!$B:$B,[2]CALCULATION!$H:$H,"")</f>
        <v>ZTE</v>
      </c>
      <c r="I1415" s="28">
        <v>0</v>
      </c>
      <c r="J1415" s="28">
        <v>0</v>
      </c>
      <c r="K1415" s="28">
        <v>0</v>
      </c>
      <c r="L1415" s="28">
        <v>0</v>
      </c>
      <c r="M1415" s="28">
        <v>0</v>
      </c>
      <c r="N1415" s="28">
        <v>0</v>
      </c>
      <c r="O1415" s="28">
        <v>0</v>
      </c>
      <c r="P1415" s="28">
        <v>0</v>
      </c>
      <c r="Q1415" s="28">
        <v>0</v>
      </c>
      <c r="R1415" s="28">
        <v>0</v>
      </c>
      <c r="S1415" s="94">
        <v>0</v>
      </c>
      <c r="T1415" s="94">
        <f>_xlfn.XLOOKUP(B1415,'[3]Nur des jours'!$B:$B,'[3]Nur des jours'!$U:$U,"")</f>
        <v>1.1878162159385646E-2</v>
      </c>
      <c r="U1415" s="94">
        <v>0</v>
      </c>
      <c r="V1415" s="94">
        <v>0</v>
      </c>
      <c r="W1415" s="94">
        <v>1.187816215938565E-2</v>
      </c>
      <c r="X1415" s="94">
        <v>0</v>
      </c>
      <c r="Y1415" s="94">
        <v>0</v>
      </c>
      <c r="Z1415" s="94">
        <v>0</v>
      </c>
      <c r="AA1415" s="94">
        <v>0</v>
      </c>
      <c r="AB1415" s="94">
        <v>0</v>
      </c>
      <c r="AC1415" s="94">
        <f>_xlfn.XLOOKUP(B1415,'[3]Nur des jours'!$B:$B,'[3]Nur des jours'!$N:$N,"")</f>
        <v>0</v>
      </c>
      <c r="AD1415" s="94">
        <v>0</v>
      </c>
      <c r="AE1415" s="94">
        <v>0</v>
      </c>
      <c r="AF1415" s="94">
        <v>0</v>
      </c>
      <c r="AG1415" s="94">
        <v>0</v>
      </c>
      <c r="AH1415" s="94">
        <v>0</v>
      </c>
      <c r="AI1415" s="49" t="s">
        <v>5559</v>
      </c>
      <c r="AJ1415" s="49"/>
      <c r="AK1415" s="48" t="str" cm="1">
        <f t="array" ref="AK1415">IFERROR(_xlfn.IFS(
AM1415="MPR ISSUE","PDH",
AM1415="BSS Hardware Issue","BSS",
AM1415="Sites strategiques, MLL, Pylone, etc.","ENVTECH",
AM1415="AKTIVCO DEFAUT GE &amp; POWER Cabinet","AKTIVCO",
AM1415="AKTIVCO Coupure ENEO &amp; Baisse de tension","AKTIVCO GRID ONLY",
AM1415="Coupure ENEO &amp; Baisse de tension","IHS GRID ONLY",
AM1415="Defaut GE &amp; POWER Cabinet","IHS",
AM1415="Sharing","Partners",
AM1415="Sites strategiques &amp; DataCenter","SST &amp; DC",
AM1415="Exclu","Exclu",
AM1415="SAT","SAT",
AM1415="SPARE-ISSUE","SPARE-ISSUE",
AM1415="Fiber CAmtel","TRANS_FO_CAMTEL",
AM1415="Fiber AOF","Fiber AOF",
AM1415="Projet OCM (HUAWEI)","TRAVAUX-HUAWEI",
AM1415="Projet OCM (NOKIA)","TRAVAUX-NOKIA",
AM1415="ACCESS-ISSUE","ACCESS-ISSUE",
AM1415="Projet OCM (ZTE, NOKIA, autres projets)","TRAVAUX OCM",
AM1415="No root CAuse","No root cause",
AM1415="ODU HS","PDH",
AM1415="IP &amp; VLAN","PDH",
AM1415="Warehouse HUAWEI","SPARE-ISSUE",
AM1415="SPARE-HS","SPARE-ISSUE",
AM1415="Power Telco","BSS",AM1415="no impacts","no impacts"
),"")</f>
        <v>no impacts</v>
      </c>
      <c r="AL1415" s="48" t="str" cm="1">
        <f t="array" ref="AL1415">IFERROR(_xlfn.IFS(
AM1415="MPR ISSUE","TX ISSUE",
AM1415="BSS Hardware Issue","RAN ISSUE",
AM1415="Sites strategiques, MLL, Pylone, etc.","ENVTECH",
AM1415="AKTIVCO DEFAUT GE &amp; POWER Cabinet","POWER ISSUE",
AM1415="AKTIVCO Coupure ENEO &amp; Baisse de tension","POWER ISSUE",
AM1415="Coupure ENEO &amp; Baisse de tension","POWER ISSUE",
AM1415="Defaut GE &amp; POWER Cabinet","POWER ISSUE",
AM1415="Sharing","POWER ISSUE",
AM1415="Sites strategiques &amp; DataCenter","POWER ISSUE",
AM1415="Exclu","Exclu",
AM1415="SAT","TX ISSUE",
AM1415="SPARE-ISSUE","SPARE-ISSUE",
AM1415="Fiber CAmtel","TX ISSUE",
AM1415="Fiber AOF","TX ISSUE",
AM1415="Projet OCM (HUAWEI)","TRAVAUX-HUAWEI",
AM1415="Projet OCM (NOKIA)","TRAVAUX -NOKIA",
AM1415="ACCESS-ISSUE","ACCESS-ISSUE",
AM1415="Projet OCM (ZTE, NOKIA, autres projets)","TRAVAUX OCM",
AM1415="No root CAuse","No root cause",
AM1415="ODU HS","TX ISSUE",
AM1415="IP &amp; VLAN","TX ISSUE",
AM1415="Warehouse HUAWEI","SPARE-ISSUE",
AM1415="SPARE-HS","SPARE-ISSUE",
AM1415="Power Telco","RAN ISSUE",AM1415="no impacts","no impacts"
),"")</f>
        <v>no impacts</v>
      </c>
      <c r="AM1415" s="67" t="s">
        <v>5605</v>
      </c>
      <c r="AN1415" s="48" t="str" cm="1">
        <f t="array" ref="AN1415">IFERROR(_xlfn.IFS(
AM1415="MPR ISSUE","ACTIVE",
AM1415="BSS Hardware Issue","ACTIVE",
AM1415="Sites strategiques, MLL, Pylone, etc.","PASSIVE",
AM1415="AKTIVCO DEFAUT GE &amp; POWER Cabinet","PASSIVE",
AM1415="AKTIVCO Coupure ENEO &amp; Baisse de tension","PASSIVE",
AM1415="Coupure ENEO &amp; Baisse de tension","PASSIVE",
AM1415="Defaut GE &amp; POWER Cabinet","PASSIVE",
AM1415="Sharing","PASSIVE",
AM1415="Sites strategiques &amp; DataCenter","PASSIVE",
AM1415="Exclu","Exclu",
AM1415="SAT","ACTIVE",
AM1415="SPARE-ISSUE","SPARE-ISSUE",
AM1415="Fiber CAmtel","ACTIVE",
AM1415="Fiber AOF","ACTIVE",
AM1415="Projet OCM (HUAWEI)","PLANNED WORKS",
AM1415="Projet OCM (NOKIA)","PLANNED WORKS",
AM1415="ACCESS-ISSUE","ACCESS-ISSUE",
AM1415="Projet OCM (ZTE, NOKIA, autres projets)","PLANNED WORKS",
AM1415="No root CAuse","No root cause",
AM1415="ODU HS","ACTIVE",
AM1415="IP &amp; VLAN","ACTIVE",
AM1415="Warehouse HUAWEI","SPARE-ISSUE",
AM1415="SPARE-HS","SPARE-ISSUE",
AM1415="Power Telco","ACTIVE", AM1415="no impacts","no impacts"
),"")</f>
        <v>no impacts</v>
      </c>
      <c r="AO1415" s="93" t="s">
        <v>5537</v>
      </c>
      <c r="AP1415" s="101" t="str">
        <f t="shared" si="43"/>
        <v>SUD_002</v>
      </c>
      <c r="AR1415" s="17" t="s">
        <v>5537</v>
      </c>
      <c r="AS1415" s="7" t="s">
        <v>5537</v>
      </c>
      <c r="AT1415" s="6"/>
      <c r="AU1415" s="7"/>
      <c r="AV1415" s="3" t="s">
        <v>5537</v>
      </c>
      <c r="AW1415" s="18" t="s">
        <v>5537</v>
      </c>
      <c r="AX1415" s="18" t="s">
        <v>5537</v>
      </c>
      <c r="AY1415" s="18" t="s">
        <v>5537</v>
      </c>
      <c r="AZ1415" s="18" t="s">
        <v>5537</v>
      </c>
      <c r="BA1415" s="18" t="s">
        <v>5537</v>
      </c>
      <c r="BB1415" s="18" t="s">
        <v>5537</v>
      </c>
      <c r="BC1415" s="18" t="s">
        <v>5537</v>
      </c>
      <c r="BD1415" s="18" t="s">
        <v>5537</v>
      </c>
      <c r="BE1415" s="18" t="s">
        <v>5537</v>
      </c>
      <c r="BF1415" s="18" t="s">
        <v>5537</v>
      </c>
      <c r="BG1415" s="18" t="s">
        <v>5537</v>
      </c>
      <c r="BH1415" s="18" t="s">
        <v>5537</v>
      </c>
      <c r="BI1415" s="9" t="s">
        <v>5537</v>
      </c>
      <c r="BJ1415" s="14"/>
      <c r="BK1415" s="14" t="s">
        <v>5537</v>
      </c>
      <c r="BL1415" s="14" t="str">
        <f>_xlfn.XLOOKUP(B1415,'[4]cell downs 18042026 17h'!$B:$B,'[4]cell downs 18042026 17h'!$B:$B,"")</f>
        <v/>
      </c>
      <c r="BM1415" s="14" t="str">
        <f>_xlfn.XLOOKUP(B1415,'[5]Cells Huawei 19042026 15h'!$B:$B,'[5]Cells Huawei 19042026 15h'!$B:$B,"")</f>
        <v/>
      </c>
      <c r="BN1415" s="9" t="str">
        <f>_xlfn.XLOOKUP(B1415,'[6]cells down 19042026 9H40'!$B:$B,'[6]cells down 19042026 9H40'!$B:$B,"")</f>
        <v/>
      </c>
      <c r="BO1415" s="9" t="s">
        <v>5537</v>
      </c>
      <c r="BP1415" s="9" t="s">
        <v>5537</v>
      </c>
      <c r="BQ1415" s="115"/>
    </row>
    <row r="1416" spans="1:69" s="9" customFormat="1" x14ac:dyDescent="0.3">
      <c r="A1416" s="1" t="s">
        <v>75</v>
      </c>
      <c r="B1416" s="8" t="s">
        <v>76</v>
      </c>
      <c r="C1416" s="3" t="str">
        <f>_xlfn.XLOOKUP(B1416,'[1]daily break down'!$D:$D,'[1]daily break down'!$E:$E,"")</f>
        <v>CENTRE</v>
      </c>
      <c r="D1416" s="1" t="s">
        <v>11</v>
      </c>
      <c r="E1416" s="1" t="s">
        <v>12</v>
      </c>
      <c r="F1416" s="3" t="s">
        <v>69</v>
      </c>
      <c r="G1416" s="1" t="s">
        <v>77</v>
      </c>
      <c r="H1416" s="34" t="str">
        <f>_xlfn.XLOOKUP(B1416,[2]CALCULATION!$B:$B,[2]CALCULATION!$H:$H,"")</f>
        <v>ZTE</v>
      </c>
      <c r="I1416" s="28">
        <v>0</v>
      </c>
      <c r="J1416" s="28">
        <v>0</v>
      </c>
      <c r="K1416" s="28">
        <v>0</v>
      </c>
      <c r="L1416" s="28">
        <v>0</v>
      </c>
      <c r="M1416" s="28">
        <v>0</v>
      </c>
      <c r="N1416" s="28">
        <v>0</v>
      </c>
      <c r="O1416" s="28">
        <v>0</v>
      </c>
      <c r="P1416" s="28">
        <v>0</v>
      </c>
      <c r="Q1416" s="28">
        <v>0</v>
      </c>
      <c r="R1416" s="28">
        <v>0</v>
      </c>
      <c r="S1416" s="94">
        <v>0</v>
      </c>
      <c r="T1416" s="94">
        <f>_xlfn.XLOOKUP(B1416,'[3]Nur des jours'!$B:$B,'[3]Nur des jours'!$U:$U,"")</f>
        <v>1.166414121957669E-2</v>
      </c>
      <c r="U1416" s="94">
        <v>0</v>
      </c>
      <c r="V1416" s="94">
        <v>0</v>
      </c>
      <c r="W1416" s="94">
        <v>1.1664141219576691E-2</v>
      </c>
      <c r="X1416" s="94">
        <v>0</v>
      </c>
      <c r="Y1416" s="94">
        <v>0</v>
      </c>
      <c r="Z1416" s="94">
        <v>0</v>
      </c>
      <c r="AA1416" s="94">
        <v>0</v>
      </c>
      <c r="AB1416" s="94">
        <v>0</v>
      </c>
      <c r="AC1416" s="94">
        <f>_xlfn.XLOOKUP(B1416,'[3]Nur des jours'!$B:$B,'[3]Nur des jours'!$N:$N,"")</f>
        <v>0</v>
      </c>
      <c r="AD1416" s="94">
        <v>0</v>
      </c>
      <c r="AE1416" s="94">
        <v>0</v>
      </c>
      <c r="AF1416" s="94">
        <v>0</v>
      </c>
      <c r="AG1416" s="94">
        <v>0</v>
      </c>
      <c r="AH1416" s="94">
        <v>0</v>
      </c>
      <c r="AI1416" s="49" t="s">
        <v>5559</v>
      </c>
      <c r="AJ1416" s="49"/>
      <c r="AK1416" s="48" t="str" cm="1">
        <f t="array" ref="AK1416">IFERROR(_xlfn.IFS(
AM1416="MPR ISSUE","PDH",
AM1416="BSS Hardware Issue","BSS",
AM1416="Sites strategiques, MLL, Pylone, etc.","ENVTECH",
AM1416="AKTIVCO DEFAUT GE &amp; POWER Cabinet","AKTIVCO",
AM1416="AKTIVCO Coupure ENEO &amp; Baisse de tension","AKTIVCO GRID ONLY",
AM1416="Coupure ENEO &amp; Baisse de tension","IHS GRID ONLY",
AM1416="Defaut GE &amp; POWER Cabinet","IHS",
AM1416="Sharing","Partners",
AM1416="Sites strategiques &amp; DataCenter","SST &amp; DC",
AM1416="Exclu","Exclu",
AM1416="SAT","SAT",
AM1416="SPARE-ISSUE","SPARE-ISSUE",
AM1416="Fiber CAmtel","TRANS_FO_CAMTEL",
AM1416="Fiber AOF","Fiber AOF",
AM1416="Projet OCM (HUAWEI)","TRAVAUX-HUAWEI",
AM1416="Projet OCM (NOKIA)","TRAVAUX-NOKIA",
AM1416="ACCESS-ISSUE","ACCESS-ISSUE",
AM1416="Projet OCM (ZTE, NOKIA, autres projets)","TRAVAUX OCM",
AM1416="No root CAuse","No root cause",
AM1416="ODU HS","PDH",
AM1416="IP &amp; VLAN","PDH",
AM1416="Warehouse HUAWEI","SPARE-ISSUE",
AM1416="SPARE-HS","SPARE-ISSUE",
AM1416="Power Telco","BSS",AM1416="no impacts","no impacts"
),"")</f>
        <v>no impacts</v>
      </c>
      <c r="AL1416" s="48" t="str" cm="1">
        <f t="array" ref="AL1416">IFERROR(_xlfn.IFS(
AM1416="MPR ISSUE","TX ISSUE",
AM1416="BSS Hardware Issue","RAN ISSUE",
AM1416="Sites strategiques, MLL, Pylone, etc.","ENVTECH",
AM1416="AKTIVCO DEFAUT GE &amp; POWER Cabinet","POWER ISSUE",
AM1416="AKTIVCO Coupure ENEO &amp; Baisse de tension","POWER ISSUE",
AM1416="Coupure ENEO &amp; Baisse de tension","POWER ISSUE",
AM1416="Defaut GE &amp; POWER Cabinet","POWER ISSUE",
AM1416="Sharing","POWER ISSUE",
AM1416="Sites strategiques &amp; DataCenter","POWER ISSUE",
AM1416="Exclu","Exclu",
AM1416="SAT","TX ISSUE",
AM1416="SPARE-ISSUE","SPARE-ISSUE",
AM1416="Fiber CAmtel","TX ISSUE",
AM1416="Fiber AOF","TX ISSUE",
AM1416="Projet OCM (HUAWEI)","TRAVAUX-HUAWEI",
AM1416="Projet OCM (NOKIA)","TRAVAUX -NOKIA",
AM1416="ACCESS-ISSUE","ACCESS-ISSUE",
AM1416="Projet OCM (ZTE, NOKIA, autres projets)","TRAVAUX OCM",
AM1416="No root CAuse","No root cause",
AM1416="ODU HS","TX ISSUE",
AM1416="IP &amp; VLAN","TX ISSUE",
AM1416="Warehouse HUAWEI","SPARE-ISSUE",
AM1416="SPARE-HS","SPARE-ISSUE",
AM1416="Power Telco","RAN ISSUE",AM1416="no impacts","no impacts"
),"")</f>
        <v>no impacts</v>
      </c>
      <c r="AM1416" s="67" t="s">
        <v>5605</v>
      </c>
      <c r="AN1416" s="48" t="str" cm="1">
        <f t="array" ref="AN1416">IFERROR(_xlfn.IFS(
AM1416="MPR ISSUE","ACTIVE",
AM1416="BSS Hardware Issue","ACTIVE",
AM1416="Sites strategiques, MLL, Pylone, etc.","PASSIVE",
AM1416="AKTIVCO DEFAUT GE &amp; POWER Cabinet","PASSIVE",
AM1416="AKTIVCO Coupure ENEO &amp; Baisse de tension","PASSIVE",
AM1416="Coupure ENEO &amp; Baisse de tension","PASSIVE",
AM1416="Defaut GE &amp; POWER Cabinet","PASSIVE",
AM1416="Sharing","PASSIVE",
AM1416="Sites strategiques &amp; DataCenter","PASSIVE",
AM1416="Exclu","Exclu",
AM1416="SAT","ACTIVE",
AM1416="SPARE-ISSUE","SPARE-ISSUE",
AM1416="Fiber CAmtel","ACTIVE",
AM1416="Fiber AOF","ACTIVE",
AM1416="Projet OCM (HUAWEI)","PLANNED WORKS",
AM1416="Projet OCM (NOKIA)","PLANNED WORKS",
AM1416="ACCESS-ISSUE","ACCESS-ISSUE",
AM1416="Projet OCM (ZTE, NOKIA, autres projets)","PLANNED WORKS",
AM1416="No root CAuse","No root cause",
AM1416="ODU HS","ACTIVE",
AM1416="IP &amp; VLAN","ACTIVE",
AM1416="Warehouse HUAWEI","SPARE-ISSUE",
AM1416="SPARE-HS","SPARE-ISSUE",
AM1416="Power Telco","ACTIVE", AM1416="no impacts","no impacts"
),"")</f>
        <v>no impacts</v>
      </c>
      <c r="AO1416" s="93" t="s">
        <v>5537</v>
      </c>
      <c r="AP1416" s="101" t="str">
        <f t="shared" si="43"/>
        <v>SUD_060</v>
      </c>
      <c r="AR1416" s="17" t="s">
        <v>5537</v>
      </c>
      <c r="AS1416" s="7" t="s">
        <v>5537</v>
      </c>
      <c r="AT1416" s="6"/>
      <c r="AU1416" s="7"/>
      <c r="AV1416" s="3" t="s">
        <v>5537</v>
      </c>
      <c r="AW1416" s="18" t="s">
        <v>5537</v>
      </c>
      <c r="AX1416" s="18" t="s">
        <v>5537</v>
      </c>
      <c r="AY1416" s="18" t="s">
        <v>5537</v>
      </c>
      <c r="AZ1416" s="18" t="s">
        <v>5537</v>
      </c>
      <c r="BA1416" s="18" t="s">
        <v>5537</v>
      </c>
      <c r="BB1416" s="18" t="s">
        <v>5537</v>
      </c>
      <c r="BC1416" s="18" t="s">
        <v>5537</v>
      </c>
      <c r="BD1416" s="18" t="s">
        <v>5537</v>
      </c>
      <c r="BE1416" s="18" t="s">
        <v>5537</v>
      </c>
      <c r="BF1416" s="18" t="s">
        <v>5537</v>
      </c>
      <c r="BG1416" s="18" t="s">
        <v>5537</v>
      </c>
      <c r="BH1416" s="18" t="s">
        <v>5537</v>
      </c>
      <c r="BI1416" s="9" t="s">
        <v>5537</v>
      </c>
      <c r="BJ1416" s="14"/>
      <c r="BK1416" s="14" t="s">
        <v>5537</v>
      </c>
      <c r="BL1416" s="14" t="str">
        <f>_xlfn.XLOOKUP(B1416,'[4]cell downs 18042026 17h'!$B:$B,'[4]cell downs 18042026 17h'!$B:$B,"")</f>
        <v/>
      </c>
      <c r="BM1416" s="14" t="str">
        <f>_xlfn.XLOOKUP(B1416,'[5]Cells Huawei 19042026 15h'!$B:$B,'[5]Cells Huawei 19042026 15h'!$B:$B,"")</f>
        <v/>
      </c>
      <c r="BN1416" s="9" t="str">
        <f>_xlfn.XLOOKUP(B1416,'[6]cells down 19042026 9H40'!$B:$B,'[6]cells down 19042026 9H40'!$B:$B,"")</f>
        <v/>
      </c>
      <c r="BO1416" s="9" t="s">
        <v>76</v>
      </c>
      <c r="BP1416" s="9" t="s">
        <v>12</v>
      </c>
      <c r="BQ1416" s="115"/>
    </row>
    <row r="1417" spans="1:69" s="9" customFormat="1" x14ac:dyDescent="0.3">
      <c r="A1417" s="1" t="s">
        <v>4844</v>
      </c>
      <c r="B1417" s="8" t="s">
        <v>4845</v>
      </c>
      <c r="C1417" s="3" t="str">
        <f>_xlfn.XLOOKUP(B1417,'[1]daily break down'!$D:$D,'[1]daily break down'!$E:$E,"")</f>
        <v>Yaounde</v>
      </c>
      <c r="D1417" s="1" t="s">
        <v>11</v>
      </c>
      <c r="E1417" s="1" t="s">
        <v>302</v>
      </c>
      <c r="F1417" s="3" t="s">
        <v>37</v>
      </c>
      <c r="G1417" s="1" t="s">
        <v>38</v>
      </c>
      <c r="H1417" s="34" t="str">
        <f>_xlfn.XLOOKUP(B1417,[2]CALCULATION!$B:$B,[2]CALCULATION!$H:$H,"")</f>
        <v>ZTE</v>
      </c>
      <c r="I1417" s="28">
        <v>0</v>
      </c>
      <c r="J1417" s="28">
        <v>0</v>
      </c>
      <c r="K1417" s="28">
        <v>0</v>
      </c>
      <c r="L1417" s="28">
        <v>0</v>
      </c>
      <c r="M1417" s="28">
        <v>0</v>
      </c>
      <c r="N1417" s="28">
        <v>0</v>
      </c>
      <c r="O1417" s="28">
        <v>0</v>
      </c>
      <c r="P1417" s="28">
        <v>0</v>
      </c>
      <c r="Q1417" s="28">
        <v>0</v>
      </c>
      <c r="R1417" s="28">
        <v>0</v>
      </c>
      <c r="S1417" s="94">
        <v>0</v>
      </c>
      <c r="T1417" s="94">
        <f>_xlfn.XLOOKUP(B1417,'[3]Nur des jours'!$B:$B,'[3]Nur des jours'!$U:$U,"")</f>
        <v>1.1646306141259522E-2</v>
      </c>
      <c r="U1417" s="94">
        <v>1.09329030085638E-2</v>
      </c>
      <c r="V1417" s="94">
        <v>1.2859091466842516E-2</v>
      </c>
      <c r="W1417" s="94">
        <v>1.1646306141259522E-2</v>
      </c>
      <c r="X1417" s="94">
        <v>0</v>
      </c>
      <c r="Y1417" s="94">
        <v>0</v>
      </c>
      <c r="Z1417" s="94">
        <v>0</v>
      </c>
      <c r="AA1417" s="94">
        <v>0</v>
      </c>
      <c r="AB1417" s="94">
        <v>0</v>
      </c>
      <c r="AC1417" s="94">
        <f>_xlfn.XLOOKUP(B1417,'[3]Nur des jours'!$B:$B,'[3]Nur des jours'!$N:$N,"")</f>
        <v>0</v>
      </c>
      <c r="AD1417" s="94">
        <v>0</v>
      </c>
      <c r="AE1417" s="94">
        <v>0</v>
      </c>
      <c r="AF1417" s="94">
        <v>0</v>
      </c>
      <c r="AG1417" s="94">
        <v>0</v>
      </c>
      <c r="AH1417" s="94">
        <v>0</v>
      </c>
      <c r="AI1417" s="49" t="s">
        <v>5559</v>
      </c>
      <c r="AJ1417" s="49"/>
      <c r="AK1417" s="48" t="str" cm="1">
        <f t="array" ref="AK1417">IFERROR(_xlfn.IFS(
AM1417="MPR ISSUE","PDH",
AM1417="BSS Hardware Issue","BSS",
AM1417="Sites strategiques, MLL, Pylone, etc.","ENVTECH",
AM1417="AKTIVCO DEFAUT GE &amp; POWER Cabinet","AKTIVCO",
AM1417="AKTIVCO Coupure ENEO &amp; Baisse de tension","AKTIVCO GRID ONLY",
AM1417="Coupure ENEO &amp; Baisse de tension","IHS GRID ONLY",
AM1417="Defaut GE &amp; POWER Cabinet","IHS",
AM1417="Sharing","Partners",
AM1417="Sites strategiques &amp; DataCenter","SST &amp; DC",
AM1417="Exclu","Exclu",
AM1417="SAT","SAT",
AM1417="SPARE-ISSUE","SPARE-ISSUE",
AM1417="Fiber CAmtel","TRANS_FO_CAMTEL",
AM1417="Fiber AOF","Fiber AOF",
AM1417="Projet OCM (HUAWEI)","TRAVAUX-HUAWEI",
AM1417="Projet OCM (NOKIA)","TRAVAUX-NOKIA",
AM1417="ACCESS-ISSUE","ACCESS-ISSUE",
AM1417="Projet OCM (ZTE, NOKIA, autres projets)","TRAVAUX OCM",
AM1417="No root CAuse","No root cause",
AM1417="ODU HS","PDH",
AM1417="IP &amp; VLAN","PDH",
AM1417="Warehouse HUAWEI","SPARE-ISSUE",
AM1417="SPARE-HS","SPARE-ISSUE",
AM1417="Power Telco","BSS",AM1417="no impacts","no impacts"
),"")</f>
        <v>no impacts</v>
      </c>
      <c r="AL1417" s="48" t="str" cm="1">
        <f t="array" ref="AL1417">IFERROR(_xlfn.IFS(
AM1417="MPR ISSUE","TX ISSUE",
AM1417="BSS Hardware Issue","RAN ISSUE",
AM1417="Sites strategiques, MLL, Pylone, etc.","ENVTECH",
AM1417="AKTIVCO DEFAUT GE &amp; POWER Cabinet","POWER ISSUE",
AM1417="AKTIVCO Coupure ENEO &amp; Baisse de tension","POWER ISSUE",
AM1417="Coupure ENEO &amp; Baisse de tension","POWER ISSUE",
AM1417="Defaut GE &amp; POWER Cabinet","POWER ISSUE",
AM1417="Sharing","POWER ISSUE",
AM1417="Sites strategiques &amp; DataCenter","POWER ISSUE",
AM1417="Exclu","Exclu",
AM1417="SAT","TX ISSUE",
AM1417="SPARE-ISSUE","SPARE-ISSUE",
AM1417="Fiber CAmtel","TX ISSUE",
AM1417="Fiber AOF","TX ISSUE",
AM1417="Projet OCM (HUAWEI)","TRAVAUX-HUAWEI",
AM1417="Projet OCM (NOKIA)","TRAVAUX -NOKIA",
AM1417="ACCESS-ISSUE","ACCESS-ISSUE",
AM1417="Projet OCM (ZTE, NOKIA, autres projets)","TRAVAUX OCM",
AM1417="No root CAuse","No root cause",
AM1417="ODU HS","TX ISSUE",
AM1417="IP &amp; VLAN","TX ISSUE",
AM1417="Warehouse HUAWEI","SPARE-ISSUE",
AM1417="SPARE-HS","SPARE-ISSUE",
AM1417="Power Telco","RAN ISSUE",AM1417="no impacts","no impacts"
),"")</f>
        <v>no impacts</v>
      </c>
      <c r="AM1417" s="67" t="s">
        <v>5605</v>
      </c>
      <c r="AN1417" s="48" t="str" cm="1">
        <f t="array" ref="AN1417">IFERROR(_xlfn.IFS(
AM1417="MPR ISSUE","ACTIVE",
AM1417="BSS Hardware Issue","ACTIVE",
AM1417="Sites strategiques, MLL, Pylone, etc.","PASSIVE",
AM1417="AKTIVCO DEFAUT GE &amp; POWER Cabinet","PASSIVE",
AM1417="AKTIVCO Coupure ENEO &amp; Baisse de tension","PASSIVE",
AM1417="Coupure ENEO &amp; Baisse de tension","PASSIVE",
AM1417="Defaut GE &amp; POWER Cabinet","PASSIVE",
AM1417="Sharing","PASSIVE",
AM1417="Sites strategiques &amp; DataCenter","PASSIVE",
AM1417="Exclu","Exclu",
AM1417="SAT","ACTIVE",
AM1417="SPARE-ISSUE","SPARE-ISSUE",
AM1417="Fiber CAmtel","ACTIVE",
AM1417="Fiber AOF","ACTIVE",
AM1417="Projet OCM (HUAWEI)","PLANNED WORKS",
AM1417="Projet OCM (NOKIA)","PLANNED WORKS",
AM1417="ACCESS-ISSUE","ACCESS-ISSUE",
AM1417="Projet OCM (ZTE, NOKIA, autres projets)","PLANNED WORKS",
AM1417="No root CAuse","No root cause",
AM1417="ODU HS","ACTIVE",
AM1417="IP &amp; VLAN","ACTIVE",
AM1417="Warehouse HUAWEI","SPARE-ISSUE",
AM1417="SPARE-HS","SPARE-ISSUE",
AM1417="Power Telco","ACTIVE", AM1417="no impacts","no impacts"
),"")</f>
        <v>no impacts</v>
      </c>
      <c r="AO1417" s="93" t="s">
        <v>5537</v>
      </c>
      <c r="AP1417" s="101" t="str">
        <f t="shared" si="43"/>
        <v>CTR_155</v>
      </c>
      <c r="AR1417" s="17" t="s">
        <v>5537</v>
      </c>
      <c r="AS1417" s="7" t="s">
        <v>5537</v>
      </c>
      <c r="AT1417" s="6"/>
      <c r="AU1417" s="7"/>
      <c r="AV1417" s="3" t="s">
        <v>5537</v>
      </c>
      <c r="AW1417" s="18" t="s">
        <v>5537</v>
      </c>
      <c r="AX1417" s="18" t="s">
        <v>5537</v>
      </c>
      <c r="AY1417" s="18" t="s">
        <v>5537</v>
      </c>
      <c r="AZ1417" s="18" t="s">
        <v>5537</v>
      </c>
      <c r="BA1417" s="18" t="s">
        <v>5537</v>
      </c>
      <c r="BB1417" s="18" t="s">
        <v>5537</v>
      </c>
      <c r="BC1417" s="18" t="s">
        <v>5537</v>
      </c>
      <c r="BD1417" s="18" t="s">
        <v>5537</v>
      </c>
      <c r="BE1417" s="18" t="s">
        <v>5537</v>
      </c>
      <c r="BF1417" s="18" t="s">
        <v>5537</v>
      </c>
      <c r="BG1417" s="18" t="s">
        <v>5537</v>
      </c>
      <c r="BH1417" s="18" t="s">
        <v>5537</v>
      </c>
      <c r="BI1417" s="9" t="s">
        <v>5537</v>
      </c>
      <c r="BJ1417" s="14"/>
      <c r="BK1417" s="14" t="s">
        <v>5537</v>
      </c>
      <c r="BL1417" s="14" t="str">
        <f>_xlfn.XLOOKUP(B1417,'[4]cell downs 18042026 17h'!$B:$B,'[4]cell downs 18042026 17h'!$B:$B,"")</f>
        <v/>
      </c>
      <c r="BM1417" s="14" t="str">
        <f>_xlfn.XLOOKUP(B1417,'[5]Cells Huawei 19042026 15h'!$B:$B,'[5]Cells Huawei 19042026 15h'!$B:$B,"")</f>
        <v/>
      </c>
      <c r="BN1417" s="9" t="str">
        <f>_xlfn.XLOOKUP(B1417,'[6]cells down 19042026 9H40'!$B:$B,'[6]cells down 19042026 9H40'!$B:$B,"")</f>
        <v/>
      </c>
      <c r="BO1417" s="9" t="s">
        <v>4845</v>
      </c>
      <c r="BP1417" s="9" t="s">
        <v>12</v>
      </c>
      <c r="BQ1417" s="115"/>
    </row>
    <row r="1418" spans="1:69" s="9" customFormat="1" x14ac:dyDescent="0.3">
      <c r="A1418" s="1" t="s">
        <v>2749</v>
      </c>
      <c r="B1418" s="8" t="s">
        <v>2750</v>
      </c>
      <c r="C1418" s="3" t="str">
        <f>_xlfn.XLOOKUP(B1418,'[1]daily break down'!$D:$D,'[1]daily break down'!$E:$E,"")</f>
        <v>CENTRE</v>
      </c>
      <c r="D1418" s="1" t="s">
        <v>21</v>
      </c>
      <c r="E1418" s="1" t="s">
        <v>188</v>
      </c>
      <c r="F1418" s="3" t="s">
        <v>69</v>
      </c>
      <c r="G1418" s="1" t="s">
        <v>1216</v>
      </c>
      <c r="H1418" s="34" t="str">
        <f>_xlfn.XLOOKUP(B1418,[2]CALCULATION!$B:$B,[2]CALCULATION!$H:$H,"")</f>
        <v>ZTE</v>
      </c>
      <c r="I1418" s="28">
        <v>0</v>
      </c>
      <c r="J1418" s="28">
        <v>0</v>
      </c>
      <c r="K1418" s="28">
        <v>0</v>
      </c>
      <c r="L1418" s="28">
        <v>0</v>
      </c>
      <c r="M1418" s="28">
        <v>0</v>
      </c>
      <c r="N1418" s="28">
        <v>0</v>
      </c>
      <c r="O1418" s="28">
        <v>0</v>
      </c>
      <c r="P1418" s="28">
        <v>0</v>
      </c>
      <c r="Q1418" s="28">
        <v>0</v>
      </c>
      <c r="R1418" s="28">
        <v>0</v>
      </c>
      <c r="S1418" s="94">
        <v>0</v>
      </c>
      <c r="T1418" s="94">
        <f>_xlfn.XLOOKUP(B1418,'[3]Nur des jours'!$B:$B,'[3]Nur des jours'!$U:$U,"")</f>
        <v>1.1057748556785537E-2</v>
      </c>
      <c r="U1418" s="94">
        <v>0</v>
      </c>
      <c r="V1418" s="94">
        <v>0</v>
      </c>
      <c r="W1418" s="94">
        <v>1.1057748556785537E-2</v>
      </c>
      <c r="X1418" s="94">
        <v>0</v>
      </c>
      <c r="Y1418" s="94">
        <v>0</v>
      </c>
      <c r="Z1418" s="94">
        <v>0</v>
      </c>
      <c r="AA1418" s="94">
        <v>0</v>
      </c>
      <c r="AB1418" s="94">
        <v>0</v>
      </c>
      <c r="AC1418" s="94">
        <f>_xlfn.XLOOKUP(B1418,'[3]Nur des jours'!$B:$B,'[3]Nur des jours'!$N:$N,"")</f>
        <v>0</v>
      </c>
      <c r="AD1418" s="94">
        <v>0</v>
      </c>
      <c r="AE1418" s="94">
        <v>0</v>
      </c>
      <c r="AF1418" s="94">
        <v>0</v>
      </c>
      <c r="AG1418" s="94">
        <v>0</v>
      </c>
      <c r="AH1418" s="94">
        <v>0</v>
      </c>
      <c r="AI1418" s="49" t="s">
        <v>5559</v>
      </c>
      <c r="AJ1418" s="49"/>
      <c r="AK1418" s="48" t="str" cm="1">
        <f t="array" ref="AK1418">IFERROR(_xlfn.IFS(
AM1418="MPR ISSUE","PDH",
AM1418="BSS Hardware Issue","BSS",
AM1418="Sites strategiques, MLL, Pylone, etc.","ENVTECH",
AM1418="AKTIVCO DEFAUT GE &amp; POWER Cabinet","AKTIVCO",
AM1418="AKTIVCO Coupure ENEO &amp; Baisse de tension","AKTIVCO GRID ONLY",
AM1418="Coupure ENEO &amp; Baisse de tension","IHS GRID ONLY",
AM1418="Defaut GE &amp; POWER Cabinet","IHS",
AM1418="Sharing","Partners",
AM1418="Sites strategiques &amp; DataCenter","SST &amp; DC",
AM1418="Exclu","Exclu",
AM1418="SAT","SAT",
AM1418="SPARE-ISSUE","SPARE-ISSUE",
AM1418="Fiber CAmtel","TRANS_FO_CAMTEL",
AM1418="Fiber AOF","Fiber AOF",
AM1418="Projet OCM (HUAWEI)","TRAVAUX-HUAWEI",
AM1418="Projet OCM (NOKIA)","TRAVAUX-NOKIA",
AM1418="ACCESS-ISSUE","ACCESS-ISSUE",
AM1418="Projet OCM (ZTE, NOKIA, autres projets)","TRAVAUX OCM",
AM1418="No root CAuse","No root cause",
AM1418="ODU HS","PDH",
AM1418="IP &amp; VLAN","PDH",
AM1418="Warehouse HUAWEI","SPARE-ISSUE",
AM1418="SPARE-HS","SPARE-ISSUE",
AM1418="Power Telco","BSS",AM1418="no impacts","no impacts"
),"")</f>
        <v>no impacts</v>
      </c>
      <c r="AL1418" s="48" t="str" cm="1">
        <f t="array" ref="AL1418">IFERROR(_xlfn.IFS(
AM1418="MPR ISSUE","TX ISSUE",
AM1418="BSS Hardware Issue","RAN ISSUE",
AM1418="Sites strategiques, MLL, Pylone, etc.","ENVTECH",
AM1418="AKTIVCO DEFAUT GE &amp; POWER Cabinet","POWER ISSUE",
AM1418="AKTIVCO Coupure ENEO &amp; Baisse de tension","POWER ISSUE",
AM1418="Coupure ENEO &amp; Baisse de tension","POWER ISSUE",
AM1418="Defaut GE &amp; POWER Cabinet","POWER ISSUE",
AM1418="Sharing","POWER ISSUE",
AM1418="Sites strategiques &amp; DataCenter","POWER ISSUE",
AM1418="Exclu","Exclu",
AM1418="SAT","TX ISSUE",
AM1418="SPARE-ISSUE","SPARE-ISSUE",
AM1418="Fiber CAmtel","TX ISSUE",
AM1418="Fiber AOF","TX ISSUE",
AM1418="Projet OCM (HUAWEI)","TRAVAUX-HUAWEI",
AM1418="Projet OCM (NOKIA)","TRAVAUX -NOKIA",
AM1418="ACCESS-ISSUE","ACCESS-ISSUE",
AM1418="Projet OCM (ZTE, NOKIA, autres projets)","TRAVAUX OCM",
AM1418="No root CAuse","No root cause",
AM1418="ODU HS","TX ISSUE",
AM1418="IP &amp; VLAN","TX ISSUE",
AM1418="Warehouse HUAWEI","SPARE-ISSUE",
AM1418="SPARE-HS","SPARE-ISSUE",
AM1418="Power Telco","RAN ISSUE",AM1418="no impacts","no impacts"
),"")</f>
        <v>no impacts</v>
      </c>
      <c r="AM1418" s="67" t="s">
        <v>5605</v>
      </c>
      <c r="AN1418" s="48" t="str" cm="1">
        <f t="array" ref="AN1418">IFERROR(_xlfn.IFS(
AM1418="MPR ISSUE","ACTIVE",
AM1418="BSS Hardware Issue","ACTIVE",
AM1418="Sites strategiques, MLL, Pylone, etc.","PASSIVE",
AM1418="AKTIVCO DEFAUT GE &amp; POWER Cabinet","PASSIVE",
AM1418="AKTIVCO Coupure ENEO &amp; Baisse de tension","PASSIVE",
AM1418="Coupure ENEO &amp; Baisse de tension","PASSIVE",
AM1418="Defaut GE &amp; POWER Cabinet","PASSIVE",
AM1418="Sharing","PASSIVE",
AM1418="Sites strategiques &amp; DataCenter","PASSIVE",
AM1418="Exclu","Exclu",
AM1418="SAT","ACTIVE",
AM1418="SPARE-ISSUE","SPARE-ISSUE",
AM1418="Fiber CAmtel","ACTIVE",
AM1418="Fiber AOF","ACTIVE",
AM1418="Projet OCM (HUAWEI)","PLANNED WORKS",
AM1418="Projet OCM (NOKIA)","PLANNED WORKS",
AM1418="ACCESS-ISSUE","ACCESS-ISSUE",
AM1418="Projet OCM (ZTE, NOKIA, autres projets)","PLANNED WORKS",
AM1418="No root CAuse","No root cause",
AM1418="ODU HS","ACTIVE",
AM1418="IP &amp; VLAN","ACTIVE",
AM1418="Warehouse HUAWEI","SPARE-ISSUE",
AM1418="SPARE-HS","SPARE-ISSUE",
AM1418="Power Telco","ACTIVE", AM1418="no impacts","no impacts"
),"")</f>
        <v>no impacts</v>
      </c>
      <c r="AO1418" s="93" t="s">
        <v>5537</v>
      </c>
      <c r="AP1418" s="101" t="str">
        <f t="shared" si="43"/>
        <v>SUD_018</v>
      </c>
      <c r="AR1418" s="17" t="s">
        <v>5537</v>
      </c>
      <c r="AS1418" s="7" t="s">
        <v>5537</v>
      </c>
      <c r="AT1418" s="6"/>
      <c r="AU1418" s="7"/>
      <c r="AV1418" s="3" t="s">
        <v>5537</v>
      </c>
      <c r="AW1418" s="18" t="s">
        <v>5537</v>
      </c>
      <c r="AX1418" s="18" t="s">
        <v>5537</v>
      </c>
      <c r="AY1418" s="18" t="s">
        <v>5537</v>
      </c>
      <c r="AZ1418" s="18" t="s">
        <v>5537</v>
      </c>
      <c r="BA1418" s="18" t="s">
        <v>5537</v>
      </c>
      <c r="BB1418" s="18" t="s">
        <v>5537</v>
      </c>
      <c r="BC1418" s="18" t="s">
        <v>5537</v>
      </c>
      <c r="BD1418" s="18" t="s">
        <v>5537</v>
      </c>
      <c r="BE1418" s="18" t="s">
        <v>5537</v>
      </c>
      <c r="BF1418" s="18" t="s">
        <v>5537</v>
      </c>
      <c r="BG1418" s="18" t="s">
        <v>5537</v>
      </c>
      <c r="BH1418" s="18" t="s">
        <v>5537</v>
      </c>
      <c r="BI1418" s="9" t="s">
        <v>5537</v>
      </c>
      <c r="BJ1418" s="14"/>
      <c r="BK1418" s="14" t="s">
        <v>5537</v>
      </c>
      <c r="BL1418" s="14" t="str">
        <f>_xlfn.XLOOKUP(B1418,'[4]cell downs 18042026 17h'!$B:$B,'[4]cell downs 18042026 17h'!$B:$B,"")</f>
        <v/>
      </c>
      <c r="BM1418" s="14" t="str">
        <f>_xlfn.XLOOKUP(B1418,'[5]Cells Huawei 19042026 15h'!$B:$B,'[5]Cells Huawei 19042026 15h'!$B:$B,"")</f>
        <v/>
      </c>
      <c r="BN1418" s="9" t="str">
        <f>_xlfn.XLOOKUP(B1418,'[6]cells down 19042026 9H40'!$B:$B,'[6]cells down 19042026 9H40'!$B:$B,"")</f>
        <v/>
      </c>
      <c r="BO1418" s="9" t="s">
        <v>5537</v>
      </c>
      <c r="BP1418" s="9" t="s">
        <v>302</v>
      </c>
      <c r="BQ1418" s="115"/>
    </row>
    <row r="1419" spans="1:69" s="9" customFormat="1" x14ac:dyDescent="0.3">
      <c r="A1419" s="1" t="s">
        <v>1563</v>
      </c>
      <c r="B1419" s="8" t="s">
        <v>1564</v>
      </c>
      <c r="C1419" s="3" t="str">
        <f>_xlfn.XLOOKUP(B1419,'[1]daily break down'!$D:$D,'[1]daily break down'!$E:$E,"")</f>
        <v>CENTRE</v>
      </c>
      <c r="D1419" s="1" t="s">
        <v>11</v>
      </c>
      <c r="E1419" s="1" t="s">
        <v>12</v>
      </c>
      <c r="F1419" s="3" t="s">
        <v>69</v>
      </c>
      <c r="G1419" s="1" t="s">
        <v>502</v>
      </c>
      <c r="H1419" s="34" t="str">
        <f>_xlfn.XLOOKUP(B1419,[2]CALCULATION!$B:$B,[2]CALCULATION!$H:$H,"")</f>
        <v>ZTE</v>
      </c>
      <c r="I1419" s="28">
        <v>0</v>
      </c>
      <c r="J1419" s="28">
        <v>0.87898399979454001</v>
      </c>
      <c r="K1419" s="28">
        <v>0</v>
      </c>
      <c r="L1419" s="28">
        <v>0</v>
      </c>
      <c r="M1419" s="28">
        <v>0</v>
      </c>
      <c r="N1419" s="28">
        <v>0</v>
      </c>
      <c r="O1419" s="28">
        <v>0</v>
      </c>
      <c r="P1419" s="28">
        <v>0</v>
      </c>
      <c r="Q1419" s="28">
        <v>0</v>
      </c>
      <c r="R1419" s="28">
        <v>0</v>
      </c>
      <c r="S1419" s="94">
        <v>0</v>
      </c>
      <c r="T1419" s="94">
        <f>_xlfn.XLOOKUP(B1419,'[3]Nur des jours'!$B:$B,'[3]Nur des jours'!$U:$U,"")</f>
        <v>1.036218050240687E-2</v>
      </c>
      <c r="U1419" s="94">
        <v>0</v>
      </c>
      <c r="V1419" s="94">
        <v>0</v>
      </c>
      <c r="W1419" s="94">
        <v>1.0362180502406842E-2</v>
      </c>
      <c r="X1419" s="94">
        <v>0</v>
      </c>
      <c r="Y1419" s="94">
        <v>0</v>
      </c>
      <c r="Z1419" s="94">
        <v>0</v>
      </c>
      <c r="AA1419" s="94">
        <v>0</v>
      </c>
      <c r="AB1419" s="94">
        <v>0</v>
      </c>
      <c r="AC1419" s="94">
        <f>_xlfn.XLOOKUP(B1419,'[3]Nur des jours'!$B:$B,'[3]Nur des jours'!$N:$N,"")</f>
        <v>0</v>
      </c>
      <c r="AD1419" s="94">
        <v>0</v>
      </c>
      <c r="AE1419" s="94">
        <v>0</v>
      </c>
      <c r="AF1419" s="94">
        <v>0</v>
      </c>
      <c r="AG1419" s="94">
        <v>0</v>
      </c>
      <c r="AH1419" s="94">
        <v>0</v>
      </c>
      <c r="AI1419" s="49" t="s">
        <v>5559</v>
      </c>
      <c r="AJ1419" s="49"/>
      <c r="AK1419" s="48" t="str" cm="1">
        <f t="array" ref="AK1419">IFERROR(_xlfn.IFS(
AM1419="MPR ISSUE","PDH",
AM1419="BSS Hardware Issue","BSS",
AM1419="Sites strategiques, MLL, Pylone, etc.","ENVTECH",
AM1419="AKTIVCO DEFAUT GE &amp; POWER Cabinet","AKTIVCO",
AM1419="AKTIVCO Coupure ENEO &amp; Baisse de tension","AKTIVCO GRID ONLY",
AM1419="Coupure ENEO &amp; Baisse de tension","IHS GRID ONLY",
AM1419="Defaut GE &amp; POWER Cabinet","IHS",
AM1419="Sharing","Partners",
AM1419="Sites strategiques &amp; DataCenter","SST &amp; DC",
AM1419="Exclu","Exclu",
AM1419="SAT","SAT",
AM1419="SPARE-ISSUE","SPARE-ISSUE",
AM1419="Fiber CAmtel","TRANS_FO_CAMTEL",
AM1419="Fiber AOF","Fiber AOF",
AM1419="Projet OCM (HUAWEI)","TRAVAUX-HUAWEI",
AM1419="Projet OCM (NOKIA)","TRAVAUX-NOKIA",
AM1419="ACCESS-ISSUE","ACCESS-ISSUE",
AM1419="Projet OCM (ZTE, NOKIA, autres projets)","TRAVAUX OCM",
AM1419="No root CAuse","No root cause",
AM1419="ODU HS","PDH",
AM1419="IP &amp; VLAN","PDH",
AM1419="Warehouse HUAWEI","SPARE-ISSUE",
AM1419="SPARE-HS","SPARE-ISSUE",
AM1419="Power Telco","BSS",AM1419="no impacts","no impacts"
),"")</f>
        <v>no impacts</v>
      </c>
      <c r="AL1419" s="48" t="str" cm="1">
        <f t="array" ref="AL1419">IFERROR(_xlfn.IFS(
AM1419="MPR ISSUE","TX ISSUE",
AM1419="BSS Hardware Issue","RAN ISSUE",
AM1419="Sites strategiques, MLL, Pylone, etc.","ENVTECH",
AM1419="AKTIVCO DEFAUT GE &amp; POWER Cabinet","POWER ISSUE",
AM1419="AKTIVCO Coupure ENEO &amp; Baisse de tension","POWER ISSUE",
AM1419="Coupure ENEO &amp; Baisse de tension","POWER ISSUE",
AM1419="Defaut GE &amp; POWER Cabinet","POWER ISSUE",
AM1419="Sharing","POWER ISSUE",
AM1419="Sites strategiques &amp; DataCenter","POWER ISSUE",
AM1419="Exclu","Exclu",
AM1419="SAT","TX ISSUE",
AM1419="SPARE-ISSUE","SPARE-ISSUE",
AM1419="Fiber CAmtel","TX ISSUE",
AM1419="Fiber AOF","TX ISSUE",
AM1419="Projet OCM (HUAWEI)","TRAVAUX-HUAWEI",
AM1419="Projet OCM (NOKIA)","TRAVAUX -NOKIA",
AM1419="ACCESS-ISSUE","ACCESS-ISSUE",
AM1419="Projet OCM (ZTE, NOKIA, autres projets)","TRAVAUX OCM",
AM1419="No root CAuse","No root cause",
AM1419="ODU HS","TX ISSUE",
AM1419="IP &amp; VLAN","TX ISSUE",
AM1419="Warehouse HUAWEI","SPARE-ISSUE",
AM1419="SPARE-HS","SPARE-ISSUE",
AM1419="Power Telco","RAN ISSUE",AM1419="no impacts","no impacts"
),"")</f>
        <v>no impacts</v>
      </c>
      <c r="AM1419" s="67" t="s">
        <v>5605</v>
      </c>
      <c r="AN1419" s="48" t="str" cm="1">
        <f t="array" ref="AN1419">IFERROR(_xlfn.IFS(
AM1419="MPR ISSUE","ACTIVE",
AM1419="BSS Hardware Issue","ACTIVE",
AM1419="Sites strategiques, MLL, Pylone, etc.","PASSIVE",
AM1419="AKTIVCO DEFAUT GE &amp; POWER Cabinet","PASSIVE",
AM1419="AKTIVCO Coupure ENEO &amp; Baisse de tension","PASSIVE",
AM1419="Coupure ENEO &amp; Baisse de tension","PASSIVE",
AM1419="Defaut GE &amp; POWER Cabinet","PASSIVE",
AM1419="Sharing","PASSIVE",
AM1419="Sites strategiques &amp; DataCenter","PASSIVE",
AM1419="Exclu","Exclu",
AM1419="SAT","ACTIVE",
AM1419="SPARE-ISSUE","SPARE-ISSUE",
AM1419="Fiber CAmtel","ACTIVE",
AM1419="Fiber AOF","ACTIVE",
AM1419="Projet OCM (HUAWEI)","PLANNED WORKS",
AM1419="Projet OCM (NOKIA)","PLANNED WORKS",
AM1419="ACCESS-ISSUE","ACCESS-ISSUE",
AM1419="Projet OCM (ZTE, NOKIA, autres projets)","PLANNED WORKS",
AM1419="No root CAuse","No root cause",
AM1419="ODU HS","ACTIVE",
AM1419="IP &amp; VLAN","ACTIVE",
AM1419="Warehouse HUAWEI","SPARE-ISSUE",
AM1419="SPARE-HS","SPARE-ISSUE",
AM1419="Power Telco","ACTIVE", AM1419="no impacts","no impacts"
),"")</f>
        <v>no impacts</v>
      </c>
      <c r="AO1419" s="93" t="s">
        <v>5537</v>
      </c>
      <c r="AP1419" s="101" t="str">
        <f t="shared" si="43"/>
        <v>SUD_057</v>
      </c>
      <c r="AR1419" s="17" t="s">
        <v>5537</v>
      </c>
      <c r="AS1419" s="7" t="s">
        <v>5537</v>
      </c>
      <c r="AT1419" s="6"/>
      <c r="AU1419" s="7"/>
      <c r="AV1419" s="3" t="s">
        <v>5537</v>
      </c>
      <c r="AW1419" s="18" t="s">
        <v>5537</v>
      </c>
      <c r="AX1419" s="18" t="s">
        <v>5537</v>
      </c>
      <c r="AY1419" s="18" t="s">
        <v>5537</v>
      </c>
      <c r="AZ1419" s="18" t="s">
        <v>5537</v>
      </c>
      <c r="BA1419" s="18" t="s">
        <v>5537</v>
      </c>
      <c r="BB1419" s="18" t="s">
        <v>5537</v>
      </c>
      <c r="BC1419" s="18" t="s">
        <v>5537</v>
      </c>
      <c r="BD1419" s="18" t="s">
        <v>5537</v>
      </c>
      <c r="BE1419" s="18" t="s">
        <v>5537</v>
      </c>
      <c r="BF1419" s="18" t="s">
        <v>5537</v>
      </c>
      <c r="BG1419" s="18" t="s">
        <v>5537</v>
      </c>
      <c r="BH1419" s="18" t="s">
        <v>5537</v>
      </c>
      <c r="BI1419" s="9" t="s">
        <v>5537</v>
      </c>
      <c r="BJ1419" s="14"/>
      <c r="BK1419" s="14" t="s">
        <v>5537</v>
      </c>
      <c r="BL1419" s="14" t="str">
        <f>_xlfn.XLOOKUP(B1419,'[4]cell downs 18042026 17h'!$B:$B,'[4]cell downs 18042026 17h'!$B:$B,"")</f>
        <v/>
      </c>
      <c r="BM1419" s="14" t="str">
        <f>_xlfn.XLOOKUP(B1419,'[5]Cells Huawei 19042026 15h'!$B:$B,'[5]Cells Huawei 19042026 15h'!$B:$B,"")</f>
        <v/>
      </c>
      <c r="BN1419" s="9" t="str">
        <f>_xlfn.XLOOKUP(B1419,'[6]cells down 19042026 9H40'!$B:$B,'[6]cells down 19042026 9H40'!$B:$B,"")</f>
        <v/>
      </c>
      <c r="BO1419" s="9" t="s">
        <v>1564</v>
      </c>
      <c r="BP1419" s="9" t="s">
        <v>12</v>
      </c>
      <c r="BQ1419" s="115"/>
    </row>
    <row r="1420" spans="1:69" s="9" customFormat="1" x14ac:dyDescent="0.3">
      <c r="A1420" s="1" t="s">
        <v>2736</v>
      </c>
      <c r="B1420" s="8" t="s">
        <v>2737</v>
      </c>
      <c r="C1420" s="3" t="str">
        <f>_xlfn.XLOOKUP(B1420,'[1]daily break down'!$D:$D,'[1]daily break down'!$E:$E,"")</f>
        <v>CENTRE</v>
      </c>
      <c r="D1420" s="1" t="s">
        <v>21</v>
      </c>
      <c r="E1420" s="1" t="s">
        <v>36</v>
      </c>
      <c r="F1420" s="3" t="s">
        <v>69</v>
      </c>
      <c r="G1420" s="1" t="s">
        <v>502</v>
      </c>
      <c r="H1420" s="34" t="str">
        <f>_xlfn.XLOOKUP(B1420,[2]CALCULATION!$B:$B,[2]CALCULATION!$H:$H,"")</f>
        <v>ZTE</v>
      </c>
      <c r="I1420" s="28">
        <v>0.6507485025668247</v>
      </c>
      <c r="J1420" s="28">
        <v>0</v>
      </c>
      <c r="K1420" s="28">
        <v>0</v>
      </c>
      <c r="L1420" s="28">
        <v>0</v>
      </c>
      <c r="M1420" s="28">
        <v>0</v>
      </c>
      <c r="N1420" s="28">
        <v>0</v>
      </c>
      <c r="O1420" s="28">
        <v>0</v>
      </c>
      <c r="P1420" s="28">
        <v>0</v>
      </c>
      <c r="Q1420" s="28">
        <v>0</v>
      </c>
      <c r="R1420" s="28">
        <v>0</v>
      </c>
      <c r="S1420" s="94">
        <v>0</v>
      </c>
      <c r="T1420" s="94">
        <f>_xlfn.XLOOKUP(B1420,'[3]Nur des jours'!$B:$B,'[3]Nur des jours'!$U:$U,"")</f>
        <v>9.9519737011067588E-3</v>
      </c>
      <c r="U1420" s="94">
        <v>0</v>
      </c>
      <c r="V1420" s="94">
        <v>0</v>
      </c>
      <c r="W1420" s="94">
        <v>9.9519737011067588E-3</v>
      </c>
      <c r="X1420" s="94">
        <v>0</v>
      </c>
      <c r="Y1420" s="94">
        <v>0</v>
      </c>
      <c r="Z1420" s="94">
        <v>0</v>
      </c>
      <c r="AA1420" s="94">
        <v>0</v>
      </c>
      <c r="AB1420" s="94">
        <v>0</v>
      </c>
      <c r="AC1420" s="94">
        <f>_xlfn.XLOOKUP(B1420,'[3]Nur des jours'!$B:$B,'[3]Nur des jours'!$N:$N,"")</f>
        <v>0</v>
      </c>
      <c r="AD1420" s="94">
        <v>0</v>
      </c>
      <c r="AE1420" s="94">
        <v>0</v>
      </c>
      <c r="AF1420" s="94">
        <v>0</v>
      </c>
      <c r="AG1420" s="94">
        <v>0</v>
      </c>
      <c r="AH1420" s="94">
        <v>0</v>
      </c>
      <c r="AI1420" s="49" t="s">
        <v>5559</v>
      </c>
      <c r="AJ1420" s="49"/>
      <c r="AK1420" s="48" t="str" cm="1">
        <f t="array" ref="AK1420">IFERROR(_xlfn.IFS(
AM1420="MPR ISSUE","PDH",
AM1420="BSS Hardware Issue","BSS",
AM1420="Sites strategiques, MLL, Pylone, etc.","ENVTECH",
AM1420="AKTIVCO DEFAUT GE &amp; POWER Cabinet","AKTIVCO",
AM1420="AKTIVCO Coupure ENEO &amp; Baisse de tension","AKTIVCO GRID ONLY",
AM1420="Coupure ENEO &amp; Baisse de tension","IHS GRID ONLY",
AM1420="Defaut GE &amp; POWER Cabinet","IHS",
AM1420="Sharing","Partners",
AM1420="Sites strategiques &amp; DataCenter","SST &amp; DC",
AM1420="Exclu","Exclu",
AM1420="SAT","SAT",
AM1420="SPARE-ISSUE","SPARE-ISSUE",
AM1420="Fiber CAmtel","TRANS_FO_CAMTEL",
AM1420="Fiber AOF","Fiber AOF",
AM1420="Projet OCM (HUAWEI)","TRAVAUX-HUAWEI",
AM1420="Projet OCM (NOKIA)","TRAVAUX-NOKIA",
AM1420="ACCESS-ISSUE","ACCESS-ISSUE",
AM1420="Projet OCM (ZTE, NOKIA, autres projets)","TRAVAUX OCM",
AM1420="No root CAuse","No root cause",
AM1420="ODU HS","PDH",
AM1420="IP &amp; VLAN","PDH",
AM1420="Warehouse HUAWEI","SPARE-ISSUE",
AM1420="SPARE-HS","SPARE-ISSUE",
AM1420="Power Telco","BSS",AM1420="no impacts","no impacts"
),"")</f>
        <v>no impacts</v>
      </c>
      <c r="AL1420" s="48" t="str" cm="1">
        <f t="array" ref="AL1420">IFERROR(_xlfn.IFS(
AM1420="MPR ISSUE","TX ISSUE",
AM1420="BSS Hardware Issue","RAN ISSUE",
AM1420="Sites strategiques, MLL, Pylone, etc.","ENVTECH",
AM1420="AKTIVCO DEFAUT GE &amp; POWER Cabinet","POWER ISSUE",
AM1420="AKTIVCO Coupure ENEO &amp; Baisse de tension","POWER ISSUE",
AM1420="Coupure ENEO &amp; Baisse de tension","POWER ISSUE",
AM1420="Defaut GE &amp; POWER Cabinet","POWER ISSUE",
AM1420="Sharing","POWER ISSUE",
AM1420="Sites strategiques &amp; DataCenter","POWER ISSUE",
AM1420="Exclu","Exclu",
AM1420="SAT","TX ISSUE",
AM1420="SPARE-ISSUE","SPARE-ISSUE",
AM1420="Fiber CAmtel","TX ISSUE",
AM1420="Fiber AOF","TX ISSUE",
AM1420="Projet OCM (HUAWEI)","TRAVAUX-HUAWEI",
AM1420="Projet OCM (NOKIA)","TRAVAUX -NOKIA",
AM1420="ACCESS-ISSUE","ACCESS-ISSUE",
AM1420="Projet OCM (ZTE, NOKIA, autres projets)","TRAVAUX OCM",
AM1420="No root CAuse","No root cause",
AM1420="ODU HS","TX ISSUE",
AM1420="IP &amp; VLAN","TX ISSUE",
AM1420="Warehouse HUAWEI","SPARE-ISSUE",
AM1420="SPARE-HS","SPARE-ISSUE",
AM1420="Power Telco","RAN ISSUE",AM1420="no impacts","no impacts"
),"")</f>
        <v>no impacts</v>
      </c>
      <c r="AM1420" s="67" t="s">
        <v>5605</v>
      </c>
      <c r="AN1420" s="48" t="str" cm="1">
        <f t="array" ref="AN1420">IFERROR(_xlfn.IFS(
AM1420="MPR ISSUE","ACTIVE",
AM1420="BSS Hardware Issue","ACTIVE",
AM1420="Sites strategiques, MLL, Pylone, etc.","PASSIVE",
AM1420="AKTIVCO DEFAUT GE &amp; POWER Cabinet","PASSIVE",
AM1420="AKTIVCO Coupure ENEO &amp; Baisse de tension","PASSIVE",
AM1420="Coupure ENEO &amp; Baisse de tension","PASSIVE",
AM1420="Defaut GE &amp; POWER Cabinet","PASSIVE",
AM1420="Sharing","PASSIVE",
AM1420="Sites strategiques &amp; DataCenter","PASSIVE",
AM1420="Exclu","Exclu",
AM1420="SAT","ACTIVE",
AM1420="SPARE-ISSUE","SPARE-ISSUE",
AM1420="Fiber CAmtel","ACTIVE",
AM1420="Fiber AOF","ACTIVE",
AM1420="Projet OCM (HUAWEI)","PLANNED WORKS",
AM1420="Projet OCM (NOKIA)","PLANNED WORKS",
AM1420="ACCESS-ISSUE","ACCESS-ISSUE",
AM1420="Projet OCM (ZTE, NOKIA, autres projets)","PLANNED WORKS",
AM1420="No root CAuse","No root cause",
AM1420="ODU HS","ACTIVE",
AM1420="IP &amp; VLAN","ACTIVE",
AM1420="Warehouse HUAWEI","SPARE-ISSUE",
AM1420="SPARE-HS","SPARE-ISSUE",
AM1420="Power Telco","ACTIVE", AM1420="no impacts","no impacts"
),"")</f>
        <v>no impacts</v>
      </c>
      <c r="AO1420" s="93" t="s">
        <v>5537</v>
      </c>
      <c r="AP1420" s="101" t="str">
        <f t="shared" si="43"/>
        <v>SUD_010</v>
      </c>
      <c r="AR1420" s="17" t="s">
        <v>5537</v>
      </c>
      <c r="AS1420" s="7" t="s">
        <v>5537</v>
      </c>
      <c r="AT1420" s="6"/>
      <c r="AU1420" s="7"/>
      <c r="AV1420" s="3" t="s">
        <v>5537</v>
      </c>
      <c r="AW1420" s="18" t="s">
        <v>5537</v>
      </c>
      <c r="AX1420" s="18" t="s">
        <v>5537</v>
      </c>
      <c r="AY1420" s="18" t="s">
        <v>5537</v>
      </c>
      <c r="AZ1420" s="18" t="s">
        <v>5537</v>
      </c>
      <c r="BA1420" s="18" t="s">
        <v>5537</v>
      </c>
      <c r="BB1420" s="18" t="s">
        <v>5537</v>
      </c>
      <c r="BC1420" s="18" t="s">
        <v>5537</v>
      </c>
      <c r="BD1420" s="18" t="s">
        <v>5537</v>
      </c>
      <c r="BE1420" s="18" t="s">
        <v>5537</v>
      </c>
      <c r="BF1420" s="18" t="s">
        <v>5537</v>
      </c>
      <c r="BG1420" s="18" t="s">
        <v>5537</v>
      </c>
      <c r="BH1420" s="18" t="s">
        <v>5537</v>
      </c>
      <c r="BI1420" s="9" t="s">
        <v>5537</v>
      </c>
      <c r="BJ1420" s="14"/>
      <c r="BK1420" s="14" t="s">
        <v>5537</v>
      </c>
      <c r="BL1420" s="14" t="str">
        <f>_xlfn.XLOOKUP(B1420,'[4]cell downs 18042026 17h'!$B:$B,'[4]cell downs 18042026 17h'!$B:$B,"")</f>
        <v/>
      </c>
      <c r="BM1420" s="14" t="str">
        <f>_xlfn.XLOOKUP(B1420,'[5]Cells Huawei 19042026 15h'!$B:$B,'[5]Cells Huawei 19042026 15h'!$B:$B,"")</f>
        <v/>
      </c>
      <c r="BN1420" s="9" t="str">
        <f>_xlfn.XLOOKUP(B1420,'[6]cells down 19042026 9H40'!$B:$B,'[6]cells down 19042026 9H40'!$B:$B,"")</f>
        <v/>
      </c>
      <c r="BO1420" s="9" t="s">
        <v>5537</v>
      </c>
      <c r="BP1420" s="9" t="s">
        <v>12</v>
      </c>
      <c r="BQ1420" s="115"/>
    </row>
    <row r="1421" spans="1:69" s="9" customFormat="1" x14ac:dyDescent="0.3">
      <c r="A1421" s="1" t="s">
        <v>2422</v>
      </c>
      <c r="B1421" s="8" t="s">
        <v>2423</v>
      </c>
      <c r="C1421" s="3" t="str">
        <f>_xlfn.XLOOKUP(B1421,'[1]daily break down'!$D:$D,'[1]daily break down'!$E:$E,"")</f>
        <v>CENTRE</v>
      </c>
      <c r="D1421" s="1" t="s">
        <v>21</v>
      </c>
      <c r="E1421" s="1" t="s">
        <v>30</v>
      </c>
      <c r="F1421" s="3" t="s">
        <v>69</v>
      </c>
      <c r="G1421" s="1" t="s">
        <v>502</v>
      </c>
      <c r="H1421" s="34" t="str">
        <f>_xlfn.XLOOKUP(B1421,[2]CALCULATION!$B:$B,[2]CALCULATION!$H:$H,"")</f>
        <v>ZTE</v>
      </c>
      <c r="I1421" s="28">
        <v>0</v>
      </c>
      <c r="J1421" s="28">
        <v>0</v>
      </c>
      <c r="K1421" s="28">
        <v>0</v>
      </c>
      <c r="L1421" s="28">
        <v>0</v>
      </c>
      <c r="M1421" s="28">
        <v>0</v>
      </c>
      <c r="N1421" s="28">
        <v>0</v>
      </c>
      <c r="O1421" s="28">
        <v>0</v>
      </c>
      <c r="P1421" s="28">
        <v>0</v>
      </c>
      <c r="Q1421" s="28">
        <v>0</v>
      </c>
      <c r="R1421" s="28">
        <v>0</v>
      </c>
      <c r="S1421" s="94">
        <v>0</v>
      </c>
      <c r="T1421" s="94">
        <f>_xlfn.XLOOKUP(B1421,'[3]Nur des jours'!$B:$B,'[3]Nur des jours'!$U:$U,"")</f>
        <v>9.8092930745678555E-3</v>
      </c>
      <c r="U1421" s="94">
        <v>0</v>
      </c>
      <c r="V1421" s="94">
        <v>0</v>
      </c>
      <c r="W1421" s="94">
        <v>9.8092930745678555E-3</v>
      </c>
      <c r="X1421" s="94">
        <v>0</v>
      </c>
      <c r="Y1421" s="94">
        <v>0</v>
      </c>
      <c r="Z1421" s="94">
        <v>0</v>
      </c>
      <c r="AA1421" s="94">
        <v>0</v>
      </c>
      <c r="AB1421" s="94">
        <v>0</v>
      </c>
      <c r="AC1421" s="94">
        <f>_xlfn.XLOOKUP(B1421,'[3]Nur des jours'!$B:$B,'[3]Nur des jours'!$N:$N,"")</f>
        <v>0</v>
      </c>
      <c r="AD1421" s="94">
        <v>0</v>
      </c>
      <c r="AE1421" s="94">
        <v>0</v>
      </c>
      <c r="AF1421" s="94">
        <v>0</v>
      </c>
      <c r="AG1421" s="94">
        <v>0</v>
      </c>
      <c r="AH1421" s="94">
        <v>0</v>
      </c>
      <c r="AI1421" s="49" t="s">
        <v>5559</v>
      </c>
      <c r="AJ1421" s="49"/>
      <c r="AK1421" s="48" t="str" cm="1">
        <f t="array" ref="AK1421">IFERROR(_xlfn.IFS(
AM1421="MPR ISSUE","PDH",
AM1421="BSS Hardware Issue","BSS",
AM1421="Sites strategiques, MLL, Pylone, etc.","ENVTECH",
AM1421="AKTIVCO DEFAUT GE &amp; POWER Cabinet","AKTIVCO",
AM1421="AKTIVCO Coupure ENEO &amp; Baisse de tension","AKTIVCO GRID ONLY",
AM1421="Coupure ENEO &amp; Baisse de tension","IHS GRID ONLY",
AM1421="Defaut GE &amp; POWER Cabinet","IHS",
AM1421="Sharing","Partners",
AM1421="Sites strategiques &amp; DataCenter","SST &amp; DC",
AM1421="Exclu","Exclu",
AM1421="SAT","SAT",
AM1421="SPARE-ISSUE","SPARE-ISSUE",
AM1421="Fiber CAmtel","TRANS_FO_CAMTEL",
AM1421="Fiber AOF","Fiber AOF",
AM1421="Projet OCM (HUAWEI)","TRAVAUX-HUAWEI",
AM1421="Projet OCM (NOKIA)","TRAVAUX-NOKIA",
AM1421="ACCESS-ISSUE","ACCESS-ISSUE",
AM1421="Projet OCM (ZTE, NOKIA, autres projets)","TRAVAUX OCM",
AM1421="No root CAuse","No root cause",
AM1421="ODU HS","PDH",
AM1421="IP &amp; VLAN","PDH",
AM1421="Warehouse HUAWEI","SPARE-ISSUE",
AM1421="SPARE-HS","SPARE-ISSUE",
AM1421="Power Telco","BSS",AM1421="no impacts","no impacts"
),"")</f>
        <v>no impacts</v>
      </c>
      <c r="AL1421" s="48" t="str" cm="1">
        <f t="array" ref="AL1421">IFERROR(_xlfn.IFS(
AM1421="MPR ISSUE","TX ISSUE",
AM1421="BSS Hardware Issue","RAN ISSUE",
AM1421="Sites strategiques, MLL, Pylone, etc.","ENVTECH",
AM1421="AKTIVCO DEFAUT GE &amp; POWER Cabinet","POWER ISSUE",
AM1421="AKTIVCO Coupure ENEO &amp; Baisse de tension","POWER ISSUE",
AM1421="Coupure ENEO &amp; Baisse de tension","POWER ISSUE",
AM1421="Defaut GE &amp; POWER Cabinet","POWER ISSUE",
AM1421="Sharing","POWER ISSUE",
AM1421="Sites strategiques &amp; DataCenter","POWER ISSUE",
AM1421="Exclu","Exclu",
AM1421="SAT","TX ISSUE",
AM1421="SPARE-ISSUE","SPARE-ISSUE",
AM1421="Fiber CAmtel","TX ISSUE",
AM1421="Fiber AOF","TX ISSUE",
AM1421="Projet OCM (HUAWEI)","TRAVAUX-HUAWEI",
AM1421="Projet OCM (NOKIA)","TRAVAUX -NOKIA",
AM1421="ACCESS-ISSUE","ACCESS-ISSUE",
AM1421="Projet OCM (ZTE, NOKIA, autres projets)","TRAVAUX OCM",
AM1421="No root CAuse","No root cause",
AM1421="ODU HS","TX ISSUE",
AM1421="IP &amp; VLAN","TX ISSUE",
AM1421="Warehouse HUAWEI","SPARE-ISSUE",
AM1421="SPARE-HS","SPARE-ISSUE",
AM1421="Power Telco","RAN ISSUE",AM1421="no impacts","no impacts"
),"")</f>
        <v>no impacts</v>
      </c>
      <c r="AM1421" s="67" t="s">
        <v>5605</v>
      </c>
      <c r="AN1421" s="48" t="str" cm="1">
        <f t="array" ref="AN1421">IFERROR(_xlfn.IFS(
AM1421="MPR ISSUE","ACTIVE",
AM1421="BSS Hardware Issue","ACTIVE",
AM1421="Sites strategiques, MLL, Pylone, etc.","PASSIVE",
AM1421="AKTIVCO DEFAUT GE &amp; POWER Cabinet","PASSIVE",
AM1421="AKTIVCO Coupure ENEO &amp; Baisse de tension","PASSIVE",
AM1421="Coupure ENEO &amp; Baisse de tension","PASSIVE",
AM1421="Defaut GE &amp; POWER Cabinet","PASSIVE",
AM1421="Sharing","PASSIVE",
AM1421="Sites strategiques &amp; DataCenter","PASSIVE",
AM1421="Exclu","Exclu",
AM1421="SAT","ACTIVE",
AM1421="SPARE-ISSUE","SPARE-ISSUE",
AM1421="Fiber CAmtel","ACTIVE",
AM1421="Fiber AOF","ACTIVE",
AM1421="Projet OCM (HUAWEI)","PLANNED WORKS",
AM1421="Projet OCM (NOKIA)","PLANNED WORKS",
AM1421="ACCESS-ISSUE","ACCESS-ISSUE",
AM1421="Projet OCM (ZTE, NOKIA, autres projets)","PLANNED WORKS",
AM1421="No root CAuse","No root cause",
AM1421="ODU HS","ACTIVE",
AM1421="IP &amp; VLAN","ACTIVE",
AM1421="Warehouse HUAWEI","SPARE-ISSUE",
AM1421="SPARE-HS","SPARE-ISSUE",
AM1421="Power Telco","ACTIVE", AM1421="no impacts","no impacts"
),"")</f>
        <v>no impacts</v>
      </c>
      <c r="AO1421" s="93" t="s">
        <v>5537</v>
      </c>
      <c r="AP1421" s="101" t="str">
        <f t="shared" si="43"/>
        <v>SUD_071</v>
      </c>
      <c r="AR1421" s="17" t="s">
        <v>5537</v>
      </c>
      <c r="AS1421" s="7" t="s">
        <v>5537</v>
      </c>
      <c r="AT1421" s="6"/>
      <c r="AU1421" s="7"/>
      <c r="AV1421" s="3" t="s">
        <v>5537</v>
      </c>
      <c r="AW1421" s="18" t="s">
        <v>5537</v>
      </c>
      <c r="AX1421" s="18" t="s">
        <v>5537</v>
      </c>
      <c r="AY1421" s="18" t="s">
        <v>5537</v>
      </c>
      <c r="AZ1421" s="18" t="s">
        <v>5537</v>
      </c>
      <c r="BA1421" s="18" t="s">
        <v>5537</v>
      </c>
      <c r="BB1421" s="18" t="s">
        <v>5537</v>
      </c>
      <c r="BC1421" s="18" t="s">
        <v>5537</v>
      </c>
      <c r="BD1421" s="18" t="s">
        <v>5537</v>
      </c>
      <c r="BE1421" s="18" t="s">
        <v>5537</v>
      </c>
      <c r="BF1421" s="18" t="s">
        <v>5537</v>
      </c>
      <c r="BG1421" s="18" t="s">
        <v>5537</v>
      </c>
      <c r="BH1421" s="18" t="s">
        <v>5537</v>
      </c>
      <c r="BI1421" s="9" t="s">
        <v>5537</v>
      </c>
      <c r="BJ1421" s="14"/>
      <c r="BK1421" s="14" t="s">
        <v>5537</v>
      </c>
      <c r="BL1421" s="14" t="str">
        <f>_xlfn.XLOOKUP(B1421,'[4]cell downs 18042026 17h'!$B:$B,'[4]cell downs 18042026 17h'!$B:$B,"")</f>
        <v/>
      </c>
      <c r="BM1421" s="14" t="str">
        <f>_xlfn.XLOOKUP(B1421,'[5]Cells Huawei 19042026 15h'!$B:$B,'[5]Cells Huawei 19042026 15h'!$B:$B,"")</f>
        <v/>
      </c>
      <c r="BN1421" s="9" t="str">
        <f>_xlfn.XLOOKUP(B1421,'[6]cells down 19042026 9H40'!$B:$B,'[6]cells down 19042026 9H40'!$B:$B,"")</f>
        <v/>
      </c>
      <c r="BO1421" s="9" t="s">
        <v>5537</v>
      </c>
      <c r="BP1421" s="9" t="s">
        <v>5537</v>
      </c>
      <c r="BQ1421" s="115"/>
    </row>
    <row r="1422" spans="1:69" s="9" customFormat="1" x14ac:dyDescent="0.3">
      <c r="A1422" s="19" t="s">
        <v>5412</v>
      </c>
      <c r="B1422" s="26" t="s">
        <v>5413</v>
      </c>
      <c r="C1422" s="3" t="str">
        <f>_xlfn.XLOOKUP(B1422,'[1]daily break down'!$D:$D,'[1]daily break down'!$E:$E,"")</f>
        <v>CENTRE</v>
      </c>
      <c r="D1422" s="19" t="s">
        <v>357</v>
      </c>
      <c r="E1422" s="19" t="s">
        <v>987</v>
      </c>
      <c r="F1422" s="19" t="s">
        <v>69</v>
      </c>
      <c r="G1422" s="19" t="s">
        <v>502</v>
      </c>
      <c r="H1422" s="34" t="str">
        <f>_xlfn.XLOOKUP(B1422,[2]CALCULATION!$B:$B,[2]CALCULATION!$H:$H,"")</f>
        <v>ZTE</v>
      </c>
      <c r="I1422" s="28">
        <v>0</v>
      </c>
      <c r="J1422" s="28">
        <v>0</v>
      </c>
      <c r="K1422" s="28">
        <v>0</v>
      </c>
      <c r="L1422" s="28">
        <v>0</v>
      </c>
      <c r="M1422" s="28">
        <v>0</v>
      </c>
      <c r="N1422" s="28">
        <v>0</v>
      </c>
      <c r="O1422" s="28">
        <v>0</v>
      </c>
      <c r="P1422" s="28">
        <v>0</v>
      </c>
      <c r="Q1422" s="28">
        <v>0</v>
      </c>
      <c r="R1422" s="28">
        <v>0</v>
      </c>
      <c r="S1422" s="94">
        <v>0</v>
      </c>
      <c r="T1422" s="94">
        <f>_xlfn.XLOOKUP(B1422,'[3]Nur des jours'!$B:$B,'[3]Nur des jours'!$U:$U,"")</f>
        <v>8.6500129839370537E-3</v>
      </c>
      <c r="U1422" s="94">
        <v>0</v>
      </c>
      <c r="V1422" s="94" t="s">
        <v>5537</v>
      </c>
      <c r="W1422" s="94">
        <v>8.6500129839370554E-3</v>
      </c>
      <c r="X1422" s="94">
        <v>0</v>
      </c>
      <c r="Y1422" s="94">
        <v>0</v>
      </c>
      <c r="Z1422" s="94">
        <v>0</v>
      </c>
      <c r="AA1422" s="94">
        <v>0</v>
      </c>
      <c r="AB1422" s="94">
        <v>0</v>
      </c>
      <c r="AC1422" s="94">
        <f>_xlfn.XLOOKUP(B1422,'[3]Nur des jours'!$B:$B,'[3]Nur des jours'!$N:$N,"")</f>
        <v>0</v>
      </c>
      <c r="AD1422" s="94">
        <v>0</v>
      </c>
      <c r="AE1422" s="94">
        <v>0</v>
      </c>
      <c r="AF1422" s="94">
        <v>0</v>
      </c>
      <c r="AG1422" s="94">
        <v>0</v>
      </c>
      <c r="AH1422" s="94">
        <v>0</v>
      </c>
      <c r="AI1422" s="49" t="s">
        <v>6588</v>
      </c>
      <c r="AJ1422" s="49"/>
      <c r="AK1422" s="48" t="str" cm="1">
        <f t="array" ref="AK1422">IFERROR(_xlfn.IFS(
AM1422="MPR ISSUE","PDH",
AM1422="BSS Hardware Issue","BSS",
AM1422="Sites strategiques, MLL, Pylone, etc.","ENVTECH",
AM1422="AKTIVCO DEFAUT GE &amp; POWER Cabinet","AKTIVCO",
AM1422="AKTIVCO Coupure ENEO &amp; Baisse de tension","AKTIVCO GRID ONLY",
AM1422="Coupure ENEO &amp; Baisse de tension","IHS GRID ONLY",
AM1422="Defaut GE &amp; POWER Cabinet","IHS",
AM1422="Sharing","Partners",
AM1422="Sites strategiques &amp; DataCenter","SST &amp; DC",
AM1422="Exclu","Exclu",
AM1422="SAT","SAT",
AM1422="SPARE-ISSUE","SPARE-ISSUE",
AM1422="Fiber CAmtel","TRANS_FO_CAMTEL",
AM1422="Fiber AOF","Fiber AOF",
AM1422="Projet OCM (HUAWEI)","TRAVAUX-HUAWEI",
AM1422="Projet OCM (NOKIA)","TRAVAUX-NOKIA",
AM1422="ACCESS-ISSUE","ACCESS-ISSUE",
AM1422="Projet OCM (ZTE, NOKIA, autres projets)","TRAVAUX OCM",
AM1422="No root CAuse","No root cause",
AM1422="ODU HS","PDH",
AM1422="IP &amp; VLAN","PDH",
AM1422="Warehouse HUAWEI","SPARE-ISSUE",
AM1422="SPARE-HS","SPARE-ISSUE",
AM1422="Power Telco","BSS",AM1422="no impacts","no impacts"
),"")</f>
        <v>Exclu</v>
      </c>
      <c r="AL1422" s="48" t="str" cm="1">
        <f t="array" ref="AL1422">IFERROR(_xlfn.IFS(
AM1422="MPR ISSUE","TX ISSUE",
AM1422="BSS Hardware Issue","RAN ISSUE",
AM1422="Sites strategiques, MLL, Pylone, etc.","ENVTECH",
AM1422="AKTIVCO DEFAUT GE &amp; POWER Cabinet","POWER ISSUE",
AM1422="AKTIVCO Coupure ENEO &amp; Baisse de tension","POWER ISSUE",
AM1422="Coupure ENEO &amp; Baisse de tension","POWER ISSUE",
AM1422="Defaut GE &amp; POWER Cabinet","POWER ISSUE",
AM1422="Sharing","POWER ISSUE",
AM1422="Sites strategiques &amp; DataCenter","POWER ISSUE",
AM1422="Exclu","Exclu",
AM1422="SAT","TX ISSUE",
AM1422="SPARE-ISSUE","SPARE-ISSUE",
AM1422="Fiber CAmtel","TX ISSUE",
AM1422="Fiber AOF","TX ISSUE",
AM1422="Projet OCM (HUAWEI)","TRAVAUX-HUAWEI",
AM1422="Projet OCM (NOKIA)","TRAVAUX -NOKIA",
AM1422="ACCESS-ISSUE","ACCESS-ISSUE",
AM1422="Projet OCM (ZTE, NOKIA, autres projets)","TRAVAUX OCM",
AM1422="No root CAuse","No root cause",
AM1422="ODU HS","TX ISSUE",
AM1422="IP &amp; VLAN","TX ISSUE",
AM1422="Warehouse HUAWEI","SPARE-ISSUE",
AM1422="SPARE-HS","SPARE-ISSUE",
AM1422="Power Telco","RAN ISSUE",AM1422="no impacts","no impacts"
),"")</f>
        <v>Exclu</v>
      </c>
      <c r="AM1422" s="67" t="s">
        <v>6588</v>
      </c>
      <c r="AN1422" s="48" t="str" cm="1">
        <f t="array" ref="AN1422">IFERROR(_xlfn.IFS(
AM1422="MPR ISSUE","ACTIVE",
AM1422="BSS Hardware Issue","ACTIVE",
AM1422="Sites strategiques, MLL, Pylone, etc.","PASSIVE",
AM1422="AKTIVCO DEFAUT GE &amp; POWER Cabinet","PASSIVE",
AM1422="AKTIVCO Coupure ENEO &amp; Baisse de tension","PASSIVE",
AM1422="Coupure ENEO &amp; Baisse de tension","PASSIVE",
AM1422="Defaut GE &amp; POWER Cabinet","PASSIVE",
AM1422="Sharing","PASSIVE",
AM1422="Sites strategiques &amp; DataCenter","PASSIVE",
AM1422="Exclu","Exclu",
AM1422="SAT","ACTIVE",
AM1422="SPARE-ISSUE","SPARE-ISSUE",
AM1422="Fiber CAmtel","ACTIVE",
AM1422="Fiber AOF","ACTIVE",
AM1422="Projet OCM (HUAWEI)","PLANNED WORKS",
AM1422="Projet OCM (NOKIA)","PLANNED WORKS",
AM1422="ACCESS-ISSUE","ACCESS-ISSUE",
AM1422="Projet OCM (ZTE, NOKIA, autres projets)","PLANNED WORKS",
AM1422="No root CAuse","No root cause",
AM1422="ODU HS","ACTIVE",
AM1422="IP &amp; VLAN","ACTIVE",
AM1422="Warehouse HUAWEI","SPARE-ISSUE",
AM1422="SPARE-HS","SPARE-ISSUE",
AM1422="Power Telco","ACTIVE", AM1422="no impacts","no impacts"
),"")</f>
        <v>Exclu</v>
      </c>
      <c r="AO1422" s="93" t="s">
        <v>5537</v>
      </c>
      <c r="AP1422" s="101" t="str">
        <f t="shared" si="43"/>
        <v>SUD_191</v>
      </c>
      <c r="AR1422" s="17" t="s">
        <v>5537</v>
      </c>
      <c r="AS1422" s="7" t="s">
        <v>5537</v>
      </c>
      <c r="AT1422" s="6"/>
      <c r="AU1422" s="7"/>
      <c r="AV1422" s="3" t="s">
        <v>5537</v>
      </c>
      <c r="AW1422" s="18" t="s">
        <v>5537</v>
      </c>
      <c r="AX1422" s="18" t="s">
        <v>5537</v>
      </c>
      <c r="AY1422" s="18" t="s">
        <v>5537</v>
      </c>
      <c r="AZ1422" s="18" t="s">
        <v>5537</v>
      </c>
      <c r="BA1422" s="18" t="s">
        <v>5537</v>
      </c>
      <c r="BB1422" s="18" t="s">
        <v>5537</v>
      </c>
      <c r="BC1422" s="18" t="s">
        <v>5537</v>
      </c>
      <c r="BD1422" s="18" t="s">
        <v>5537</v>
      </c>
      <c r="BE1422" s="18" t="s">
        <v>5537</v>
      </c>
      <c r="BF1422" s="18" t="s">
        <v>5537</v>
      </c>
      <c r="BG1422" s="18" t="s">
        <v>5537</v>
      </c>
      <c r="BH1422" s="18" t="s">
        <v>5537</v>
      </c>
      <c r="BI1422" s="9" t="s">
        <v>5537</v>
      </c>
      <c r="BJ1422" s="14"/>
      <c r="BK1422" s="14" t="s">
        <v>5537</v>
      </c>
      <c r="BL1422" s="14" t="str">
        <f>_xlfn.XLOOKUP(B1422,'[4]cell downs 18042026 17h'!$B:$B,'[4]cell downs 18042026 17h'!$B:$B,"")</f>
        <v/>
      </c>
      <c r="BM1422" s="14" t="str">
        <f>_xlfn.XLOOKUP(B1422,'[5]Cells Huawei 19042026 15h'!$B:$B,'[5]Cells Huawei 19042026 15h'!$B:$B,"")</f>
        <v/>
      </c>
      <c r="BN1422" s="9" t="str">
        <f>_xlfn.XLOOKUP(B1422,'[6]cells down 19042026 9H40'!$B:$B,'[6]cells down 19042026 9H40'!$B:$B,"")</f>
        <v/>
      </c>
      <c r="BO1422" s="9" t="s">
        <v>5537</v>
      </c>
      <c r="BP1422" s="9" t="s">
        <v>302</v>
      </c>
      <c r="BQ1422" s="115"/>
    </row>
    <row r="1423" spans="1:69" s="9" customFormat="1" x14ac:dyDescent="0.3">
      <c r="A1423" s="1" t="s">
        <v>595</v>
      </c>
      <c r="B1423" s="8" t="s">
        <v>596</v>
      </c>
      <c r="C1423" s="3" t="str">
        <f>_xlfn.XLOOKUP(B1423,'[1]daily break down'!$D:$D,'[1]daily break down'!$E:$E,"")</f>
        <v>LITTORAL</v>
      </c>
      <c r="D1423" s="1" t="s">
        <v>11</v>
      </c>
      <c r="E1423" s="1" t="s">
        <v>12</v>
      </c>
      <c r="F1423" s="3" t="s">
        <v>69</v>
      </c>
      <c r="G1423" s="1" t="s">
        <v>595</v>
      </c>
      <c r="H1423" s="34" t="str">
        <f>_xlfn.XLOOKUP(B1423,[2]CALCULATION!$B:$B,[2]CALCULATION!$H:$H,"")</f>
        <v>ZTE</v>
      </c>
      <c r="I1423" s="28">
        <v>0</v>
      </c>
      <c r="J1423" s="28">
        <v>0.34607185967075033</v>
      </c>
      <c r="K1423" s="28">
        <v>0</v>
      </c>
      <c r="L1423" s="28">
        <v>0</v>
      </c>
      <c r="M1423" s="28">
        <v>0</v>
      </c>
      <c r="N1423" s="28">
        <v>0</v>
      </c>
      <c r="O1423" s="28">
        <v>0</v>
      </c>
      <c r="P1423" s="28">
        <v>0.30062808011802444</v>
      </c>
      <c r="Q1423" s="28">
        <v>0</v>
      </c>
      <c r="R1423" s="28">
        <v>3.2739318214894149</v>
      </c>
      <c r="S1423" s="94">
        <v>0</v>
      </c>
      <c r="T1423" s="94">
        <f>_xlfn.XLOOKUP(B1423,'[3]Nur des jours'!$B:$B,'[3]Nur des jours'!$U:$U,"")</f>
        <v>8.6143428273020278E-3</v>
      </c>
      <c r="U1423" s="94">
        <v>0</v>
      </c>
      <c r="V1423" s="94">
        <v>0</v>
      </c>
      <c r="W1423" s="94">
        <v>8.6143428273020278E-3</v>
      </c>
      <c r="X1423" s="94">
        <v>0</v>
      </c>
      <c r="Y1423" s="94">
        <v>0</v>
      </c>
      <c r="Z1423" s="94">
        <v>0</v>
      </c>
      <c r="AA1423" s="94">
        <v>0</v>
      </c>
      <c r="AB1423" s="94">
        <v>0</v>
      </c>
      <c r="AC1423" s="94">
        <f>_xlfn.XLOOKUP(B1423,'[3]Nur des jours'!$B:$B,'[3]Nur des jours'!$N:$N,"")</f>
        <v>0</v>
      </c>
      <c r="AD1423" s="94">
        <v>0</v>
      </c>
      <c r="AE1423" s="94">
        <v>0</v>
      </c>
      <c r="AF1423" s="94">
        <v>0</v>
      </c>
      <c r="AG1423" s="94">
        <v>0</v>
      </c>
      <c r="AH1423" s="94">
        <v>0</v>
      </c>
      <c r="AI1423" s="49" t="s">
        <v>5559</v>
      </c>
      <c r="AJ1423" s="49"/>
      <c r="AK1423" s="48" t="str" cm="1">
        <f t="array" ref="AK1423">IFERROR(_xlfn.IFS(
AM1423="MPR ISSUE","PDH",
AM1423="BSS Hardware Issue","BSS",
AM1423="Sites strategiques, MLL, Pylone, etc.","ENVTECH",
AM1423="AKTIVCO DEFAUT GE &amp; POWER Cabinet","AKTIVCO",
AM1423="AKTIVCO Coupure ENEO &amp; Baisse de tension","AKTIVCO GRID ONLY",
AM1423="Coupure ENEO &amp; Baisse de tension","IHS GRID ONLY",
AM1423="Defaut GE &amp; POWER Cabinet","IHS",
AM1423="Sharing","Partners",
AM1423="Sites strategiques &amp; DataCenter","SST &amp; DC",
AM1423="Exclu","Exclu",
AM1423="SAT","SAT",
AM1423="SPARE-ISSUE","SPARE-ISSUE",
AM1423="Fiber CAmtel","TRANS_FO_CAMTEL",
AM1423="Fiber AOF","Fiber AOF",
AM1423="Projet OCM (HUAWEI)","TRAVAUX-HUAWEI",
AM1423="Projet OCM (NOKIA)","TRAVAUX-NOKIA",
AM1423="ACCESS-ISSUE","ACCESS-ISSUE",
AM1423="Projet OCM (ZTE, NOKIA, autres projets)","TRAVAUX OCM",
AM1423="No root CAuse","No root cause",
AM1423="ODU HS","PDH",
AM1423="IP &amp; VLAN","PDH",
AM1423="Warehouse HUAWEI","SPARE-ISSUE",
AM1423="SPARE-HS","SPARE-ISSUE",
AM1423="Power Telco","BSS",AM1423="no impacts","no impacts"
),"")</f>
        <v>no impacts</v>
      </c>
      <c r="AL1423" s="48" t="str" cm="1">
        <f t="array" ref="AL1423">IFERROR(_xlfn.IFS(
AM1423="MPR ISSUE","TX ISSUE",
AM1423="BSS Hardware Issue","RAN ISSUE",
AM1423="Sites strategiques, MLL, Pylone, etc.","ENVTECH",
AM1423="AKTIVCO DEFAUT GE &amp; POWER Cabinet","POWER ISSUE",
AM1423="AKTIVCO Coupure ENEO &amp; Baisse de tension","POWER ISSUE",
AM1423="Coupure ENEO &amp; Baisse de tension","POWER ISSUE",
AM1423="Defaut GE &amp; POWER Cabinet","POWER ISSUE",
AM1423="Sharing","POWER ISSUE",
AM1423="Sites strategiques &amp; DataCenter","POWER ISSUE",
AM1423="Exclu","Exclu",
AM1423="SAT","TX ISSUE",
AM1423="SPARE-ISSUE","SPARE-ISSUE",
AM1423="Fiber CAmtel","TX ISSUE",
AM1423="Fiber AOF","TX ISSUE",
AM1423="Projet OCM (HUAWEI)","TRAVAUX-HUAWEI",
AM1423="Projet OCM (NOKIA)","TRAVAUX -NOKIA",
AM1423="ACCESS-ISSUE","ACCESS-ISSUE",
AM1423="Projet OCM (ZTE, NOKIA, autres projets)","TRAVAUX OCM",
AM1423="No root CAuse","No root cause",
AM1423="ODU HS","TX ISSUE",
AM1423="IP &amp; VLAN","TX ISSUE",
AM1423="Warehouse HUAWEI","SPARE-ISSUE",
AM1423="SPARE-HS","SPARE-ISSUE",
AM1423="Power Telco","RAN ISSUE",AM1423="no impacts","no impacts"
),"")</f>
        <v>no impacts</v>
      </c>
      <c r="AM1423" s="67" t="s">
        <v>5605</v>
      </c>
      <c r="AN1423" s="48" t="str" cm="1">
        <f t="array" ref="AN1423">IFERROR(_xlfn.IFS(
AM1423="MPR ISSUE","ACTIVE",
AM1423="BSS Hardware Issue","ACTIVE",
AM1423="Sites strategiques, MLL, Pylone, etc.","PASSIVE",
AM1423="AKTIVCO DEFAUT GE &amp; POWER Cabinet","PASSIVE",
AM1423="AKTIVCO Coupure ENEO &amp; Baisse de tension","PASSIVE",
AM1423="Coupure ENEO &amp; Baisse de tension","PASSIVE",
AM1423="Defaut GE &amp; POWER Cabinet","PASSIVE",
AM1423="Sharing","PASSIVE",
AM1423="Sites strategiques &amp; DataCenter","PASSIVE",
AM1423="Exclu","Exclu",
AM1423="SAT","ACTIVE",
AM1423="SPARE-ISSUE","SPARE-ISSUE",
AM1423="Fiber CAmtel","ACTIVE",
AM1423="Fiber AOF","ACTIVE",
AM1423="Projet OCM (HUAWEI)","PLANNED WORKS",
AM1423="Projet OCM (NOKIA)","PLANNED WORKS",
AM1423="ACCESS-ISSUE","ACCESS-ISSUE",
AM1423="Projet OCM (ZTE, NOKIA, autres projets)","PLANNED WORKS",
AM1423="No root CAuse","No root cause",
AM1423="ODU HS","ACTIVE",
AM1423="IP &amp; VLAN","ACTIVE",
AM1423="Warehouse HUAWEI","SPARE-ISSUE",
AM1423="SPARE-HS","SPARE-ISSUE",
AM1423="Power Telco","ACTIVE", AM1423="no impacts","no impacts"
),"")</f>
        <v>no impacts</v>
      </c>
      <c r="AO1423" s="93" t="s">
        <v>5537</v>
      </c>
      <c r="AP1423" s="101" t="str">
        <f t="shared" si="43"/>
        <v>SUD_001</v>
      </c>
      <c r="AR1423" s="17" t="s">
        <v>5537</v>
      </c>
      <c r="AS1423" s="7" t="s">
        <v>5537</v>
      </c>
      <c r="AT1423" s="6"/>
      <c r="AU1423" s="7"/>
      <c r="AV1423" s="3" t="s">
        <v>5537</v>
      </c>
      <c r="AW1423" s="18" t="s">
        <v>5537</v>
      </c>
      <c r="AX1423" s="18" t="s">
        <v>5537</v>
      </c>
      <c r="AY1423" s="18" t="s">
        <v>5537</v>
      </c>
      <c r="AZ1423" s="18" t="s">
        <v>5537</v>
      </c>
      <c r="BA1423" s="18" t="s">
        <v>5537</v>
      </c>
      <c r="BB1423" s="18" t="s">
        <v>5537</v>
      </c>
      <c r="BC1423" s="18" t="s">
        <v>5537</v>
      </c>
      <c r="BD1423" s="18" t="s">
        <v>5537</v>
      </c>
      <c r="BE1423" s="18" t="s">
        <v>5537</v>
      </c>
      <c r="BF1423" s="18" t="s">
        <v>5537</v>
      </c>
      <c r="BG1423" s="18" t="s">
        <v>5537</v>
      </c>
      <c r="BH1423" s="18" t="s">
        <v>5537</v>
      </c>
      <c r="BI1423" s="9" t="s">
        <v>5537</v>
      </c>
      <c r="BJ1423" s="14"/>
      <c r="BK1423" s="14" t="s">
        <v>5537</v>
      </c>
      <c r="BL1423" s="14" t="str">
        <f>_xlfn.XLOOKUP(B1423,'[4]cell downs 18042026 17h'!$B:$B,'[4]cell downs 18042026 17h'!$B:$B,"")</f>
        <v/>
      </c>
      <c r="BM1423" s="14" t="str">
        <f>_xlfn.XLOOKUP(B1423,'[5]Cells Huawei 19042026 15h'!$B:$B,'[5]Cells Huawei 19042026 15h'!$B:$B,"")</f>
        <v/>
      </c>
      <c r="BN1423" s="9" t="str">
        <f>_xlfn.XLOOKUP(B1423,'[6]cells down 19042026 9H40'!$B:$B,'[6]cells down 19042026 9H40'!$B:$B,"")</f>
        <v/>
      </c>
      <c r="BO1423" s="9" t="s">
        <v>596</v>
      </c>
      <c r="BP1423" s="9" t="s">
        <v>5537</v>
      </c>
      <c r="BQ1423" s="115"/>
    </row>
    <row r="1424" spans="1:69" s="9" customFormat="1" x14ac:dyDescent="0.3">
      <c r="A1424" s="1" t="s">
        <v>1698</v>
      </c>
      <c r="B1424" s="8" t="s">
        <v>1712</v>
      </c>
      <c r="C1424" s="3" t="str">
        <f>_xlfn.XLOOKUP(B1424,'[1]daily break down'!$D:$D,'[1]daily break down'!$E:$E,"")</f>
        <v>CENTRE</v>
      </c>
      <c r="D1424" s="1" t="s">
        <v>11</v>
      </c>
      <c r="E1424" s="1" t="s">
        <v>1713</v>
      </c>
      <c r="F1424" s="3" t="s">
        <v>69</v>
      </c>
      <c r="G1424" s="1" t="s">
        <v>1698</v>
      </c>
      <c r="H1424" s="34" t="str">
        <f>_xlfn.XLOOKUP(B1424,[2]CALCULATION!$B:$B,[2]CALCULATION!$H:$H,"")</f>
        <v>ZTE</v>
      </c>
      <c r="I1424" s="28">
        <v>0.55970042775651829</v>
      </c>
      <c r="J1424" s="28">
        <v>0</v>
      </c>
      <c r="K1424" s="28">
        <v>0</v>
      </c>
      <c r="L1424" s="28">
        <v>5.7896860465928885E-17</v>
      </c>
      <c r="M1424" s="28">
        <v>0</v>
      </c>
      <c r="N1424" s="28">
        <v>0</v>
      </c>
      <c r="O1424" s="28">
        <v>0</v>
      </c>
      <c r="P1424" s="28">
        <v>0</v>
      </c>
      <c r="Q1424" s="28">
        <v>0</v>
      </c>
      <c r="R1424" s="28">
        <v>0</v>
      </c>
      <c r="S1424" s="94">
        <v>0</v>
      </c>
      <c r="T1424" s="94">
        <f>_xlfn.XLOOKUP(B1424,'[3]Nur des jours'!$B:$B,'[3]Nur des jours'!$U:$U,"")</f>
        <v>8.5608375923502886E-3</v>
      </c>
      <c r="U1424" s="94">
        <v>0</v>
      </c>
      <c r="V1424" s="94">
        <v>0</v>
      </c>
      <c r="W1424" s="94">
        <v>8.5608375923501741E-3</v>
      </c>
      <c r="X1424" s="94">
        <v>0</v>
      </c>
      <c r="Y1424" s="94">
        <v>0</v>
      </c>
      <c r="Z1424" s="94">
        <v>0</v>
      </c>
      <c r="AA1424" s="94">
        <v>0</v>
      </c>
      <c r="AB1424" s="94">
        <v>0</v>
      </c>
      <c r="AC1424" s="94">
        <f>_xlfn.XLOOKUP(B1424,'[3]Nur des jours'!$B:$B,'[3]Nur des jours'!$N:$N,"")</f>
        <v>0</v>
      </c>
      <c r="AD1424" s="94">
        <v>0</v>
      </c>
      <c r="AE1424" s="94">
        <v>0</v>
      </c>
      <c r="AF1424" s="94">
        <v>0</v>
      </c>
      <c r="AG1424" s="94">
        <v>0</v>
      </c>
      <c r="AH1424" s="94">
        <v>0</v>
      </c>
      <c r="AI1424" s="49" t="s">
        <v>5559</v>
      </c>
      <c r="AJ1424" s="49"/>
      <c r="AK1424" s="48" t="str" cm="1">
        <f t="array" ref="AK1424">IFERROR(_xlfn.IFS(
AM1424="MPR ISSUE","PDH",
AM1424="BSS Hardware Issue","BSS",
AM1424="Sites strategiques, MLL, Pylone, etc.","ENVTECH",
AM1424="AKTIVCO DEFAUT GE &amp; POWER Cabinet","AKTIVCO",
AM1424="AKTIVCO Coupure ENEO &amp; Baisse de tension","AKTIVCO GRID ONLY",
AM1424="Coupure ENEO &amp; Baisse de tension","IHS GRID ONLY",
AM1424="Defaut GE &amp; POWER Cabinet","IHS",
AM1424="Sharing","Partners",
AM1424="Sites strategiques &amp; DataCenter","SST &amp; DC",
AM1424="Exclu","Exclu",
AM1424="SAT","SAT",
AM1424="SPARE-ISSUE","SPARE-ISSUE",
AM1424="Fiber CAmtel","TRANS_FO_CAMTEL",
AM1424="Fiber AOF","Fiber AOF",
AM1424="Projet OCM (HUAWEI)","TRAVAUX-HUAWEI",
AM1424="Projet OCM (NOKIA)","TRAVAUX-NOKIA",
AM1424="ACCESS-ISSUE","ACCESS-ISSUE",
AM1424="Projet OCM (ZTE, NOKIA, autres projets)","TRAVAUX OCM",
AM1424="No root CAuse","No root cause",
AM1424="ODU HS","PDH",
AM1424="IP &amp; VLAN","PDH",
AM1424="Warehouse HUAWEI","SPARE-ISSUE",
AM1424="SPARE-HS","SPARE-ISSUE",
AM1424="Power Telco","BSS",AM1424="no impacts","no impacts"
),"")</f>
        <v>no impacts</v>
      </c>
      <c r="AL1424" s="48" t="str" cm="1">
        <f t="array" ref="AL1424">IFERROR(_xlfn.IFS(
AM1424="MPR ISSUE","TX ISSUE",
AM1424="BSS Hardware Issue","RAN ISSUE",
AM1424="Sites strategiques, MLL, Pylone, etc.","ENVTECH",
AM1424="AKTIVCO DEFAUT GE &amp; POWER Cabinet","POWER ISSUE",
AM1424="AKTIVCO Coupure ENEO &amp; Baisse de tension","POWER ISSUE",
AM1424="Coupure ENEO &amp; Baisse de tension","POWER ISSUE",
AM1424="Defaut GE &amp; POWER Cabinet","POWER ISSUE",
AM1424="Sharing","POWER ISSUE",
AM1424="Sites strategiques &amp; DataCenter","POWER ISSUE",
AM1424="Exclu","Exclu",
AM1424="SAT","TX ISSUE",
AM1424="SPARE-ISSUE","SPARE-ISSUE",
AM1424="Fiber CAmtel","TX ISSUE",
AM1424="Fiber AOF","TX ISSUE",
AM1424="Projet OCM (HUAWEI)","TRAVAUX-HUAWEI",
AM1424="Projet OCM (NOKIA)","TRAVAUX -NOKIA",
AM1424="ACCESS-ISSUE","ACCESS-ISSUE",
AM1424="Projet OCM (ZTE, NOKIA, autres projets)","TRAVAUX OCM",
AM1424="No root CAuse","No root cause",
AM1424="ODU HS","TX ISSUE",
AM1424="IP &amp; VLAN","TX ISSUE",
AM1424="Warehouse HUAWEI","SPARE-ISSUE",
AM1424="SPARE-HS","SPARE-ISSUE",
AM1424="Power Telco","RAN ISSUE",AM1424="no impacts","no impacts"
),"")</f>
        <v>no impacts</v>
      </c>
      <c r="AM1424" s="67" t="s">
        <v>5605</v>
      </c>
      <c r="AN1424" s="48" t="str" cm="1">
        <f t="array" ref="AN1424">IFERROR(_xlfn.IFS(
AM1424="MPR ISSUE","ACTIVE",
AM1424="BSS Hardware Issue","ACTIVE",
AM1424="Sites strategiques, MLL, Pylone, etc.","PASSIVE",
AM1424="AKTIVCO DEFAUT GE &amp; POWER Cabinet","PASSIVE",
AM1424="AKTIVCO Coupure ENEO &amp; Baisse de tension","PASSIVE",
AM1424="Coupure ENEO &amp; Baisse de tension","PASSIVE",
AM1424="Defaut GE &amp; POWER Cabinet","PASSIVE",
AM1424="Sharing","PASSIVE",
AM1424="Sites strategiques &amp; DataCenter","PASSIVE",
AM1424="Exclu","Exclu",
AM1424="SAT","ACTIVE",
AM1424="SPARE-ISSUE","SPARE-ISSUE",
AM1424="Fiber CAmtel","ACTIVE",
AM1424="Fiber AOF","ACTIVE",
AM1424="Projet OCM (HUAWEI)","PLANNED WORKS",
AM1424="Projet OCM (NOKIA)","PLANNED WORKS",
AM1424="ACCESS-ISSUE","ACCESS-ISSUE",
AM1424="Projet OCM (ZTE, NOKIA, autres projets)","PLANNED WORKS",
AM1424="No root CAuse","No root cause",
AM1424="ODU HS","ACTIVE",
AM1424="IP &amp; VLAN","ACTIVE",
AM1424="Warehouse HUAWEI","SPARE-ISSUE",
AM1424="SPARE-HS","SPARE-ISSUE",
AM1424="Power Telco","ACTIVE", AM1424="no impacts","no impacts"
),"")</f>
        <v>no impacts</v>
      </c>
      <c r="AO1424" s="93" t="s">
        <v>5537</v>
      </c>
      <c r="AP1424" s="101" t="str">
        <f t="shared" si="43"/>
        <v>SUD_015</v>
      </c>
      <c r="AR1424" s="17" t="s">
        <v>5537</v>
      </c>
      <c r="AS1424" s="7" t="s">
        <v>5537</v>
      </c>
      <c r="AT1424" s="6"/>
      <c r="AU1424" s="7"/>
      <c r="AV1424" s="3" t="s">
        <v>5537</v>
      </c>
      <c r="AW1424" s="18" t="s">
        <v>5537</v>
      </c>
      <c r="AX1424" s="18" t="s">
        <v>5537</v>
      </c>
      <c r="AY1424" s="18" t="s">
        <v>5537</v>
      </c>
      <c r="AZ1424" s="18" t="s">
        <v>5537</v>
      </c>
      <c r="BA1424" s="18" t="s">
        <v>5537</v>
      </c>
      <c r="BB1424" s="18" t="s">
        <v>5537</v>
      </c>
      <c r="BC1424" s="18" t="s">
        <v>5537</v>
      </c>
      <c r="BD1424" s="18" t="s">
        <v>5537</v>
      </c>
      <c r="BE1424" s="18" t="s">
        <v>5537</v>
      </c>
      <c r="BF1424" s="18" t="s">
        <v>5537</v>
      </c>
      <c r="BG1424" s="18" t="s">
        <v>5537</v>
      </c>
      <c r="BH1424" s="18" t="s">
        <v>5537</v>
      </c>
      <c r="BI1424" s="9" t="s">
        <v>5537</v>
      </c>
      <c r="BJ1424" s="14"/>
      <c r="BK1424" s="14" t="s">
        <v>5537</v>
      </c>
      <c r="BL1424" s="14" t="str">
        <f>_xlfn.XLOOKUP(B1424,'[4]cell downs 18042026 17h'!$B:$B,'[4]cell downs 18042026 17h'!$B:$B,"")</f>
        <v/>
      </c>
      <c r="BM1424" s="14" t="str">
        <f>_xlfn.XLOOKUP(B1424,'[5]Cells Huawei 19042026 15h'!$B:$B,'[5]Cells Huawei 19042026 15h'!$B:$B,"")</f>
        <v/>
      </c>
      <c r="BN1424" s="9" t="str">
        <f>_xlfn.XLOOKUP(B1424,'[6]cells down 19042026 9H40'!$B:$B,'[6]cells down 19042026 9H40'!$B:$B,"")</f>
        <v/>
      </c>
      <c r="BO1424" s="9" t="s">
        <v>1712</v>
      </c>
      <c r="BP1424" s="9" t="s">
        <v>12</v>
      </c>
      <c r="BQ1424" s="115"/>
    </row>
    <row r="1425" spans="1:69" s="9" customFormat="1" x14ac:dyDescent="0.3">
      <c r="A1425" s="1" t="s">
        <v>2095</v>
      </c>
      <c r="B1425" s="8" t="s">
        <v>2096</v>
      </c>
      <c r="C1425" s="3" t="str">
        <f>_xlfn.XLOOKUP(B1425,'[1]daily break down'!$D:$D,'[1]daily break down'!$E:$E,"")</f>
        <v>LITTORAL</v>
      </c>
      <c r="D1425" s="1" t="s">
        <v>21</v>
      </c>
      <c r="E1425" s="1" t="s">
        <v>89</v>
      </c>
      <c r="F1425" s="3" t="s">
        <v>69</v>
      </c>
      <c r="G1425" s="1" t="s">
        <v>502</v>
      </c>
      <c r="H1425" s="34" t="str">
        <f>_xlfn.XLOOKUP(B1425,[2]CALCULATION!$B:$B,[2]CALCULATION!$H:$H,"")</f>
        <v>ZTE</v>
      </c>
      <c r="I1425" s="28">
        <v>0</v>
      </c>
      <c r="J1425" s="28">
        <v>0</v>
      </c>
      <c r="K1425" s="28">
        <v>0</v>
      </c>
      <c r="L1425" s="28">
        <v>0</v>
      </c>
      <c r="M1425" s="28">
        <v>0</v>
      </c>
      <c r="N1425" s="28">
        <v>8.6845290698893322E-17</v>
      </c>
      <c r="O1425" s="28">
        <v>0</v>
      </c>
      <c r="P1425" s="28">
        <v>0</v>
      </c>
      <c r="Q1425" s="28">
        <v>0</v>
      </c>
      <c r="R1425" s="28">
        <v>5.7896860465928885E-17</v>
      </c>
      <c r="S1425" s="94">
        <v>8.6845290698893322E-17</v>
      </c>
      <c r="T1425" s="94">
        <f>_xlfn.XLOOKUP(B1425,'[3]Nur des jours'!$B:$B,'[3]Nur des jours'!$U:$U,"")</f>
        <v>7.9722800078760574E-3</v>
      </c>
      <c r="U1425" s="94">
        <v>5.7896860465928885E-17</v>
      </c>
      <c r="V1425" s="94">
        <v>0</v>
      </c>
      <c r="W1425" s="94">
        <v>7.9722800078760418E-3</v>
      </c>
      <c r="X1425" s="94">
        <v>0</v>
      </c>
      <c r="Y1425" s="94">
        <v>0</v>
      </c>
      <c r="Z1425" s="94">
        <v>0</v>
      </c>
      <c r="AA1425" s="94">
        <v>0</v>
      </c>
      <c r="AB1425" s="94">
        <v>0</v>
      </c>
      <c r="AC1425" s="94">
        <f>_xlfn.XLOOKUP(B1425,'[3]Nur des jours'!$B:$B,'[3]Nur des jours'!$N:$N,"")</f>
        <v>0</v>
      </c>
      <c r="AD1425" s="94">
        <v>0</v>
      </c>
      <c r="AE1425" s="94">
        <v>0</v>
      </c>
      <c r="AF1425" s="94">
        <v>0</v>
      </c>
      <c r="AG1425" s="94">
        <v>0</v>
      </c>
      <c r="AH1425" s="94">
        <v>0</v>
      </c>
      <c r="AI1425" s="49" t="s">
        <v>5559</v>
      </c>
      <c r="AJ1425" s="49"/>
      <c r="AK1425" s="48" t="str" cm="1">
        <f t="array" ref="AK1425">IFERROR(_xlfn.IFS(
AM1425="MPR ISSUE","PDH",
AM1425="BSS Hardware Issue","BSS",
AM1425="Sites strategiques, MLL, Pylone, etc.","ENVTECH",
AM1425="AKTIVCO DEFAUT GE &amp; POWER Cabinet","AKTIVCO",
AM1425="AKTIVCO Coupure ENEO &amp; Baisse de tension","AKTIVCO GRID ONLY",
AM1425="Coupure ENEO &amp; Baisse de tension","IHS GRID ONLY",
AM1425="Defaut GE &amp; POWER Cabinet","IHS",
AM1425="Sharing","Partners",
AM1425="Sites strategiques &amp; DataCenter","SST &amp; DC",
AM1425="Exclu","Exclu",
AM1425="SAT","SAT",
AM1425="SPARE-ISSUE","SPARE-ISSUE",
AM1425="Fiber CAmtel","TRANS_FO_CAMTEL",
AM1425="Fiber AOF","Fiber AOF",
AM1425="Projet OCM (HUAWEI)","TRAVAUX-HUAWEI",
AM1425="Projet OCM (NOKIA)","TRAVAUX-NOKIA",
AM1425="ACCESS-ISSUE","ACCESS-ISSUE",
AM1425="Projet OCM (ZTE, NOKIA, autres projets)","TRAVAUX OCM",
AM1425="No root CAuse","No root cause",
AM1425="ODU HS","PDH",
AM1425="IP &amp; VLAN","PDH",
AM1425="Warehouse HUAWEI","SPARE-ISSUE",
AM1425="SPARE-HS","SPARE-ISSUE",
AM1425="Power Telco","BSS",AM1425="no impacts","no impacts"
),"")</f>
        <v>no impacts</v>
      </c>
      <c r="AL1425" s="48" t="str" cm="1">
        <f t="array" ref="AL1425">IFERROR(_xlfn.IFS(
AM1425="MPR ISSUE","TX ISSUE",
AM1425="BSS Hardware Issue","RAN ISSUE",
AM1425="Sites strategiques, MLL, Pylone, etc.","ENVTECH",
AM1425="AKTIVCO DEFAUT GE &amp; POWER Cabinet","POWER ISSUE",
AM1425="AKTIVCO Coupure ENEO &amp; Baisse de tension","POWER ISSUE",
AM1425="Coupure ENEO &amp; Baisse de tension","POWER ISSUE",
AM1425="Defaut GE &amp; POWER Cabinet","POWER ISSUE",
AM1425="Sharing","POWER ISSUE",
AM1425="Sites strategiques &amp; DataCenter","POWER ISSUE",
AM1425="Exclu","Exclu",
AM1425="SAT","TX ISSUE",
AM1425="SPARE-ISSUE","SPARE-ISSUE",
AM1425="Fiber CAmtel","TX ISSUE",
AM1425="Fiber AOF","TX ISSUE",
AM1425="Projet OCM (HUAWEI)","TRAVAUX-HUAWEI",
AM1425="Projet OCM (NOKIA)","TRAVAUX -NOKIA",
AM1425="ACCESS-ISSUE","ACCESS-ISSUE",
AM1425="Projet OCM (ZTE, NOKIA, autres projets)","TRAVAUX OCM",
AM1425="No root CAuse","No root cause",
AM1425="ODU HS","TX ISSUE",
AM1425="IP &amp; VLAN","TX ISSUE",
AM1425="Warehouse HUAWEI","SPARE-ISSUE",
AM1425="SPARE-HS","SPARE-ISSUE",
AM1425="Power Telco","RAN ISSUE",AM1425="no impacts","no impacts"
),"")</f>
        <v>no impacts</v>
      </c>
      <c r="AM1425" s="67" t="s">
        <v>5605</v>
      </c>
      <c r="AN1425" s="48" t="str" cm="1">
        <f t="array" ref="AN1425">IFERROR(_xlfn.IFS(
AM1425="MPR ISSUE","ACTIVE",
AM1425="BSS Hardware Issue","ACTIVE",
AM1425="Sites strategiques, MLL, Pylone, etc.","PASSIVE",
AM1425="AKTIVCO DEFAUT GE &amp; POWER Cabinet","PASSIVE",
AM1425="AKTIVCO Coupure ENEO &amp; Baisse de tension","PASSIVE",
AM1425="Coupure ENEO &amp; Baisse de tension","PASSIVE",
AM1425="Defaut GE &amp; POWER Cabinet","PASSIVE",
AM1425="Sharing","PASSIVE",
AM1425="Sites strategiques &amp; DataCenter","PASSIVE",
AM1425="Exclu","Exclu",
AM1425="SAT","ACTIVE",
AM1425="SPARE-ISSUE","SPARE-ISSUE",
AM1425="Fiber CAmtel","ACTIVE",
AM1425="Fiber AOF","ACTIVE",
AM1425="Projet OCM (HUAWEI)","PLANNED WORKS",
AM1425="Projet OCM (NOKIA)","PLANNED WORKS",
AM1425="ACCESS-ISSUE","ACCESS-ISSUE",
AM1425="Projet OCM (ZTE, NOKIA, autres projets)","PLANNED WORKS",
AM1425="No root CAuse","No root cause",
AM1425="ODU HS","ACTIVE",
AM1425="IP &amp; VLAN","ACTIVE",
AM1425="Warehouse HUAWEI","SPARE-ISSUE",
AM1425="SPARE-HS","SPARE-ISSUE",
AM1425="Power Telco","ACTIVE", AM1425="no impacts","no impacts"
),"")</f>
        <v>no impacts</v>
      </c>
      <c r="AO1425" s="93" t="s">
        <v>5537</v>
      </c>
      <c r="AP1425" s="101" t="str">
        <f t="shared" si="43"/>
        <v>SUD_096</v>
      </c>
      <c r="AR1425" s="17" t="s">
        <v>5537</v>
      </c>
      <c r="AS1425" s="7" t="s">
        <v>5537</v>
      </c>
      <c r="AT1425" s="6"/>
      <c r="AU1425" s="7"/>
      <c r="AV1425" s="3" t="s">
        <v>5537</v>
      </c>
      <c r="AW1425" s="18" t="s">
        <v>5537</v>
      </c>
      <c r="AX1425" s="18" t="s">
        <v>5537</v>
      </c>
      <c r="AY1425" s="18" t="s">
        <v>5537</v>
      </c>
      <c r="AZ1425" s="18" t="s">
        <v>5537</v>
      </c>
      <c r="BA1425" s="18" t="s">
        <v>5537</v>
      </c>
      <c r="BB1425" s="18" t="s">
        <v>5537</v>
      </c>
      <c r="BC1425" s="18" t="s">
        <v>5537</v>
      </c>
      <c r="BD1425" s="18" t="s">
        <v>5537</v>
      </c>
      <c r="BE1425" s="18" t="s">
        <v>5537</v>
      </c>
      <c r="BF1425" s="18" t="s">
        <v>5537</v>
      </c>
      <c r="BG1425" s="18" t="s">
        <v>5537</v>
      </c>
      <c r="BH1425" s="18" t="s">
        <v>5537</v>
      </c>
      <c r="BI1425" s="9" t="s">
        <v>5537</v>
      </c>
      <c r="BJ1425" s="14"/>
      <c r="BK1425" s="14" t="s">
        <v>5537</v>
      </c>
      <c r="BL1425" s="14" t="str">
        <f>_xlfn.XLOOKUP(B1425,'[4]cell downs 18042026 17h'!$B:$B,'[4]cell downs 18042026 17h'!$B:$B,"")</f>
        <v/>
      </c>
      <c r="BM1425" s="14" t="str">
        <f>_xlfn.XLOOKUP(B1425,'[5]Cells Huawei 19042026 15h'!$B:$B,'[5]Cells Huawei 19042026 15h'!$B:$B,"")</f>
        <v/>
      </c>
      <c r="BN1425" s="9" t="str">
        <f>_xlfn.XLOOKUP(B1425,'[6]cells down 19042026 9H40'!$B:$B,'[6]cells down 19042026 9H40'!$B:$B,"")</f>
        <v/>
      </c>
      <c r="BO1425" s="9" t="s">
        <v>5537</v>
      </c>
      <c r="BP1425" s="9" t="s">
        <v>12</v>
      </c>
      <c r="BQ1425" s="115"/>
    </row>
    <row r="1426" spans="1:69" s="9" customFormat="1" x14ac:dyDescent="0.3">
      <c r="A1426" s="1" t="s">
        <v>500</v>
      </c>
      <c r="B1426" s="8" t="s">
        <v>501</v>
      </c>
      <c r="C1426" s="3" t="str">
        <f>_xlfn.XLOOKUP(B1426,'[1]daily break down'!$D:$D,'[1]daily break down'!$E:$E,"")</f>
        <v>LITTORAL</v>
      </c>
      <c r="D1426" s="1" t="s">
        <v>11</v>
      </c>
      <c r="E1426" s="1" t="s">
        <v>12</v>
      </c>
      <c r="F1426" s="3" t="s">
        <v>69</v>
      </c>
      <c r="G1426" s="1" t="s">
        <v>502</v>
      </c>
      <c r="H1426" s="34" t="str">
        <f>_xlfn.XLOOKUP(B1426,[2]CALCULATION!$B:$B,[2]CALCULATION!$H:$H,"")</f>
        <v>ZTE</v>
      </c>
      <c r="I1426" s="28">
        <v>0</v>
      </c>
      <c r="J1426" s="28">
        <v>0</v>
      </c>
      <c r="K1426" s="28">
        <v>0</v>
      </c>
      <c r="L1426" s="28">
        <v>0</v>
      </c>
      <c r="M1426" s="28">
        <v>0</v>
      </c>
      <c r="N1426" s="28">
        <v>0</v>
      </c>
      <c r="O1426" s="28">
        <v>0</v>
      </c>
      <c r="P1426" s="28">
        <v>0</v>
      </c>
      <c r="Q1426" s="28">
        <v>0</v>
      </c>
      <c r="R1426" s="28">
        <v>0</v>
      </c>
      <c r="S1426" s="94">
        <v>0</v>
      </c>
      <c r="T1426" s="94">
        <f>_xlfn.XLOOKUP(B1426,'[3]Nur des jours'!$B:$B,'[3]Nur des jours'!$U:$U,"")</f>
        <v>7.9009396946064809E-3</v>
      </c>
      <c r="U1426" s="94">
        <v>0</v>
      </c>
      <c r="V1426" s="94">
        <v>0</v>
      </c>
      <c r="W1426" s="94">
        <v>7.9009396946064809E-3</v>
      </c>
      <c r="X1426" s="94">
        <v>0</v>
      </c>
      <c r="Y1426" s="94">
        <v>0</v>
      </c>
      <c r="Z1426" s="94">
        <v>0</v>
      </c>
      <c r="AA1426" s="94">
        <v>0</v>
      </c>
      <c r="AB1426" s="94">
        <v>0</v>
      </c>
      <c r="AC1426" s="94">
        <f>_xlfn.XLOOKUP(B1426,'[3]Nur des jours'!$B:$B,'[3]Nur des jours'!$N:$N,"")</f>
        <v>0</v>
      </c>
      <c r="AD1426" s="94">
        <v>0</v>
      </c>
      <c r="AE1426" s="94">
        <v>0</v>
      </c>
      <c r="AF1426" s="94">
        <v>0</v>
      </c>
      <c r="AG1426" s="94">
        <v>0</v>
      </c>
      <c r="AH1426" s="94">
        <v>0</v>
      </c>
      <c r="AI1426" s="49" t="s">
        <v>5559</v>
      </c>
      <c r="AJ1426" s="49"/>
      <c r="AK1426" s="48" t="str" cm="1">
        <f t="array" ref="AK1426">IFERROR(_xlfn.IFS(
AM1426="MPR ISSUE","PDH",
AM1426="BSS Hardware Issue","BSS",
AM1426="Sites strategiques, MLL, Pylone, etc.","ENVTECH",
AM1426="AKTIVCO DEFAUT GE &amp; POWER Cabinet","AKTIVCO",
AM1426="AKTIVCO Coupure ENEO &amp; Baisse de tension","AKTIVCO GRID ONLY",
AM1426="Coupure ENEO &amp; Baisse de tension","IHS GRID ONLY",
AM1426="Defaut GE &amp; POWER Cabinet","IHS",
AM1426="Sharing","Partners",
AM1426="Sites strategiques &amp; DataCenter","SST &amp; DC",
AM1426="Exclu","Exclu",
AM1426="SAT","SAT",
AM1426="SPARE-ISSUE","SPARE-ISSUE",
AM1426="Fiber CAmtel","TRANS_FO_CAMTEL",
AM1426="Fiber AOF","Fiber AOF",
AM1426="Projet OCM (HUAWEI)","TRAVAUX-HUAWEI",
AM1426="Projet OCM (NOKIA)","TRAVAUX-NOKIA",
AM1426="ACCESS-ISSUE","ACCESS-ISSUE",
AM1426="Projet OCM (ZTE, NOKIA, autres projets)","TRAVAUX OCM",
AM1426="No root CAuse","No root cause",
AM1426="ODU HS","PDH",
AM1426="IP &amp; VLAN","PDH",
AM1426="Warehouse HUAWEI","SPARE-ISSUE",
AM1426="SPARE-HS","SPARE-ISSUE",
AM1426="Power Telco","BSS",AM1426="no impacts","no impacts"
),"")</f>
        <v>no impacts</v>
      </c>
      <c r="AL1426" s="48" t="str" cm="1">
        <f t="array" ref="AL1426">IFERROR(_xlfn.IFS(
AM1426="MPR ISSUE","TX ISSUE",
AM1426="BSS Hardware Issue","RAN ISSUE",
AM1426="Sites strategiques, MLL, Pylone, etc.","ENVTECH",
AM1426="AKTIVCO DEFAUT GE &amp; POWER Cabinet","POWER ISSUE",
AM1426="AKTIVCO Coupure ENEO &amp; Baisse de tension","POWER ISSUE",
AM1426="Coupure ENEO &amp; Baisse de tension","POWER ISSUE",
AM1426="Defaut GE &amp; POWER Cabinet","POWER ISSUE",
AM1426="Sharing","POWER ISSUE",
AM1426="Sites strategiques &amp; DataCenter","POWER ISSUE",
AM1426="Exclu","Exclu",
AM1426="SAT","TX ISSUE",
AM1426="SPARE-ISSUE","SPARE-ISSUE",
AM1426="Fiber CAmtel","TX ISSUE",
AM1426="Fiber AOF","TX ISSUE",
AM1426="Projet OCM (HUAWEI)","TRAVAUX-HUAWEI",
AM1426="Projet OCM (NOKIA)","TRAVAUX -NOKIA",
AM1426="ACCESS-ISSUE","ACCESS-ISSUE",
AM1426="Projet OCM (ZTE, NOKIA, autres projets)","TRAVAUX OCM",
AM1426="No root CAuse","No root cause",
AM1426="ODU HS","TX ISSUE",
AM1426="IP &amp; VLAN","TX ISSUE",
AM1426="Warehouse HUAWEI","SPARE-ISSUE",
AM1426="SPARE-HS","SPARE-ISSUE",
AM1426="Power Telco","RAN ISSUE",AM1426="no impacts","no impacts"
),"")</f>
        <v>no impacts</v>
      </c>
      <c r="AM1426" s="67" t="s">
        <v>5605</v>
      </c>
      <c r="AN1426" s="48" t="str" cm="1">
        <f t="array" ref="AN1426">IFERROR(_xlfn.IFS(
AM1426="MPR ISSUE","ACTIVE",
AM1426="BSS Hardware Issue","ACTIVE",
AM1426="Sites strategiques, MLL, Pylone, etc.","PASSIVE",
AM1426="AKTIVCO DEFAUT GE &amp; POWER Cabinet","PASSIVE",
AM1426="AKTIVCO Coupure ENEO &amp; Baisse de tension","PASSIVE",
AM1426="Coupure ENEO &amp; Baisse de tension","PASSIVE",
AM1426="Defaut GE &amp; POWER Cabinet","PASSIVE",
AM1426="Sharing","PASSIVE",
AM1426="Sites strategiques &amp; DataCenter","PASSIVE",
AM1426="Exclu","Exclu",
AM1426="SAT","ACTIVE",
AM1426="SPARE-ISSUE","SPARE-ISSUE",
AM1426="Fiber CAmtel","ACTIVE",
AM1426="Fiber AOF","ACTIVE",
AM1426="Projet OCM (HUAWEI)","PLANNED WORKS",
AM1426="Projet OCM (NOKIA)","PLANNED WORKS",
AM1426="ACCESS-ISSUE","ACCESS-ISSUE",
AM1426="Projet OCM (ZTE, NOKIA, autres projets)","PLANNED WORKS",
AM1426="No root CAuse","No root cause",
AM1426="ODU HS","ACTIVE",
AM1426="IP &amp; VLAN","ACTIVE",
AM1426="Warehouse HUAWEI","SPARE-ISSUE",
AM1426="SPARE-HS","SPARE-ISSUE",
AM1426="Power Telco","ACTIVE", AM1426="no impacts","no impacts"
),"")</f>
        <v>no impacts</v>
      </c>
      <c r="AO1426" s="93" t="s">
        <v>5537</v>
      </c>
      <c r="AP1426" s="101" t="str">
        <f t="shared" si="43"/>
        <v>SUD_077</v>
      </c>
      <c r="AR1426" s="17" t="s">
        <v>5537</v>
      </c>
      <c r="AS1426" s="7" t="s">
        <v>5537</v>
      </c>
      <c r="AT1426" s="6"/>
      <c r="AU1426" s="7"/>
      <c r="AV1426" s="3" t="s">
        <v>5537</v>
      </c>
      <c r="AW1426" s="18" t="s">
        <v>5537</v>
      </c>
      <c r="AX1426" s="18" t="s">
        <v>5537</v>
      </c>
      <c r="AY1426" s="18" t="s">
        <v>5537</v>
      </c>
      <c r="AZ1426" s="18" t="s">
        <v>5537</v>
      </c>
      <c r="BA1426" s="18" t="s">
        <v>5537</v>
      </c>
      <c r="BB1426" s="18" t="s">
        <v>5537</v>
      </c>
      <c r="BC1426" s="18" t="s">
        <v>5537</v>
      </c>
      <c r="BD1426" s="18" t="s">
        <v>5537</v>
      </c>
      <c r="BE1426" s="18" t="s">
        <v>5537</v>
      </c>
      <c r="BF1426" s="18" t="s">
        <v>5537</v>
      </c>
      <c r="BG1426" s="18" t="s">
        <v>5537</v>
      </c>
      <c r="BH1426" s="18" t="s">
        <v>5537</v>
      </c>
      <c r="BI1426" s="9" t="s">
        <v>5537</v>
      </c>
      <c r="BJ1426" s="14"/>
      <c r="BK1426" s="14" t="s">
        <v>5537</v>
      </c>
      <c r="BL1426" s="14" t="str">
        <f>_xlfn.XLOOKUP(B1426,'[4]cell downs 18042026 17h'!$B:$B,'[4]cell downs 18042026 17h'!$B:$B,"")</f>
        <v/>
      </c>
      <c r="BM1426" s="14" t="str">
        <f>_xlfn.XLOOKUP(B1426,'[5]Cells Huawei 19042026 15h'!$B:$B,'[5]Cells Huawei 19042026 15h'!$B:$B,"")</f>
        <v/>
      </c>
      <c r="BN1426" s="9" t="str">
        <f>_xlfn.XLOOKUP(B1426,'[6]cells down 19042026 9H40'!$B:$B,'[6]cells down 19042026 9H40'!$B:$B,"")</f>
        <v/>
      </c>
      <c r="BO1426" s="9" t="s">
        <v>501</v>
      </c>
      <c r="BP1426" s="9" t="s">
        <v>5537</v>
      </c>
      <c r="BQ1426" s="115"/>
    </row>
    <row r="1427" spans="1:69" s="9" customFormat="1" x14ac:dyDescent="0.3">
      <c r="A1427" s="1" t="s">
        <v>3365</v>
      </c>
      <c r="B1427" s="8" t="s">
        <v>3366</v>
      </c>
      <c r="C1427" s="3" t="str">
        <f>_xlfn.XLOOKUP(B1427,'[1]daily break down'!$D:$D,'[1]daily break down'!$E:$E,"")</f>
        <v>EXTREME-NORD</v>
      </c>
      <c r="D1427" s="1" t="s">
        <v>11</v>
      </c>
      <c r="E1427" s="1" t="s">
        <v>237</v>
      </c>
      <c r="F1427" s="3" t="s">
        <v>55</v>
      </c>
      <c r="G1427" s="1" t="s">
        <v>3365</v>
      </c>
      <c r="H1427" s="32" t="str">
        <f>_xlfn.XLOOKUP(B1427,[2]CALCULATION!$B:$B,[2]CALCULATION!$H:$H,"")</f>
        <v>HUAWEI</v>
      </c>
      <c r="I1427" s="28">
        <v>0</v>
      </c>
      <c r="J1427" s="28">
        <v>0</v>
      </c>
      <c r="K1427" s="28">
        <v>0</v>
      </c>
      <c r="L1427" s="28">
        <v>0</v>
      </c>
      <c r="M1427" s="28">
        <v>0</v>
      </c>
      <c r="N1427" s="28">
        <v>0</v>
      </c>
      <c r="O1427" s="28">
        <v>0</v>
      </c>
      <c r="P1427" s="28">
        <v>0</v>
      </c>
      <c r="Q1427" s="28">
        <v>0</v>
      </c>
      <c r="R1427" s="28">
        <v>0</v>
      </c>
      <c r="S1427" s="94">
        <v>0</v>
      </c>
      <c r="T1427" s="94">
        <f>_xlfn.XLOOKUP(B1427,'[3]Nur des jours'!$B:$B,'[3]Nur des jours'!$U:$U,"")</f>
        <v>0</v>
      </c>
      <c r="U1427" s="94">
        <v>0</v>
      </c>
      <c r="V1427" s="94">
        <v>0.56537198266145017</v>
      </c>
      <c r="W1427" s="94">
        <v>7.5799082848932615E-3</v>
      </c>
      <c r="X1427" s="94">
        <v>0</v>
      </c>
      <c r="Y1427" s="94">
        <v>0</v>
      </c>
      <c r="Z1427" s="94">
        <v>0</v>
      </c>
      <c r="AA1427" s="94">
        <v>0</v>
      </c>
      <c r="AB1427" s="94">
        <v>0</v>
      </c>
      <c r="AC1427" s="94">
        <f>_xlfn.XLOOKUP(B1427,'[3]Nur des jours'!$B:$B,'[3]Nur des jours'!$N:$N,"")</f>
        <v>0</v>
      </c>
      <c r="AD1427" s="94">
        <v>0</v>
      </c>
      <c r="AE1427" s="94">
        <v>0</v>
      </c>
      <c r="AF1427" s="94">
        <v>0</v>
      </c>
      <c r="AG1427" s="94">
        <v>0</v>
      </c>
      <c r="AH1427" s="94">
        <v>0</v>
      </c>
      <c r="AI1427" s="49" t="s">
        <v>6659</v>
      </c>
      <c r="AJ1427" s="49"/>
      <c r="AK1427" s="48" t="str" cm="1">
        <f t="array" ref="AK1427">IFERROR(_xlfn.IFS(
AM1427="MPR ISSUE","PDH",
AM1427="BSS Hardware Issue","BSS",
AM1427="Sites strategiques, MLL, Pylone, etc.","ENVTECH",
AM1427="AKTIVCO DEFAUT GE &amp; POWER Cabinet","AKTIVCO",
AM1427="AKTIVCO Coupure ENEO &amp; Baisse de tension","AKTIVCO GRID ONLY",
AM1427="Coupure ENEO &amp; Baisse de tension","IHS GRID ONLY",
AM1427="Defaut GE &amp; POWER Cabinet","IHS",
AM1427="Sharing","Partners",
AM1427="Sites strategiques &amp; DataCenter","SST &amp; DC",
AM1427="Exclu","Exclu",
AM1427="SAT","SAT",
AM1427="SPARE-ISSUE","SPARE-ISSUE",
AM1427="Fiber CAmtel","TRANS_FO_CAMTEL",
AM1427="Fiber AOF","Fiber AOF",
AM1427="Projet OCM (HUAWEI)","TRAVAUX-HUAWEI",
AM1427="Projet OCM (NOKIA)","TRAVAUX-NOKIA",
AM1427="ACCESS-ISSUE","ACCESS-ISSUE",
AM1427="Projet OCM (ZTE, NOKIA, autres projets)","TRAVAUX OCM",
AM1427="No root CAuse","No root cause",
AM1427="ODU HS","PDH",
AM1427="IP &amp; VLAN","PDH",
AM1427="Warehouse HUAWEI","SPARE-ISSUE",
AM1427="SPARE-HS","SPARE-ISSUE",
AM1427="Power Telco","BSS",AM1427="no impacts","no impacts"
),"")</f>
        <v>no impacts</v>
      </c>
      <c r="AL1427" s="48" t="str" cm="1">
        <f t="array" ref="AL1427">IFERROR(_xlfn.IFS(
AM1427="MPR ISSUE","TX ISSUE",
AM1427="BSS Hardware Issue","RAN ISSUE",
AM1427="Sites strategiques, MLL, Pylone, etc.","ENVTECH",
AM1427="AKTIVCO DEFAUT GE &amp; POWER Cabinet","POWER ISSUE",
AM1427="AKTIVCO Coupure ENEO &amp; Baisse de tension","POWER ISSUE",
AM1427="Coupure ENEO &amp; Baisse de tension","POWER ISSUE",
AM1427="Defaut GE &amp; POWER Cabinet","POWER ISSUE",
AM1427="Sharing","POWER ISSUE",
AM1427="Sites strategiques &amp; DataCenter","POWER ISSUE",
AM1427="Exclu","Exclu",
AM1427="SAT","TX ISSUE",
AM1427="SPARE-ISSUE","SPARE-ISSUE",
AM1427="Fiber CAmtel","TX ISSUE",
AM1427="Fiber AOF","TX ISSUE",
AM1427="Projet OCM (HUAWEI)","TRAVAUX-HUAWEI",
AM1427="Projet OCM (NOKIA)","TRAVAUX -NOKIA",
AM1427="ACCESS-ISSUE","ACCESS-ISSUE",
AM1427="Projet OCM (ZTE, NOKIA, autres projets)","TRAVAUX OCM",
AM1427="No root CAuse","No root cause",
AM1427="ODU HS","TX ISSUE",
AM1427="IP &amp; VLAN","TX ISSUE",
AM1427="Warehouse HUAWEI","SPARE-ISSUE",
AM1427="SPARE-HS","SPARE-ISSUE",
AM1427="Power Telco","RAN ISSUE",AM1427="no impacts","no impacts"
),"")</f>
        <v>no impacts</v>
      </c>
      <c r="AM1427" s="67" t="s">
        <v>5605</v>
      </c>
      <c r="AN1427" s="48" t="str" cm="1">
        <f t="array" ref="AN1427">IFERROR(_xlfn.IFS(
AM1427="MPR ISSUE","ACTIVE",
AM1427="BSS Hardware Issue","ACTIVE",
AM1427="Sites strategiques, MLL, Pylone, etc.","PASSIVE",
AM1427="AKTIVCO DEFAUT GE &amp; POWER Cabinet","PASSIVE",
AM1427="AKTIVCO Coupure ENEO &amp; Baisse de tension","PASSIVE",
AM1427="Coupure ENEO &amp; Baisse de tension","PASSIVE",
AM1427="Defaut GE &amp; POWER Cabinet","PASSIVE",
AM1427="Sharing","PASSIVE",
AM1427="Sites strategiques &amp; DataCenter","PASSIVE",
AM1427="Exclu","Exclu",
AM1427="SAT","ACTIVE",
AM1427="SPARE-ISSUE","SPARE-ISSUE",
AM1427="Fiber CAmtel","ACTIVE",
AM1427="Fiber AOF","ACTIVE",
AM1427="Projet OCM (HUAWEI)","PLANNED WORKS",
AM1427="Projet OCM (NOKIA)","PLANNED WORKS",
AM1427="ACCESS-ISSUE","ACCESS-ISSUE",
AM1427="Projet OCM (ZTE, NOKIA, autres projets)","PLANNED WORKS",
AM1427="No root CAuse","No root cause",
AM1427="ODU HS","ACTIVE",
AM1427="IP &amp; VLAN","ACTIVE",
AM1427="Warehouse HUAWEI","SPARE-ISSUE",
AM1427="SPARE-HS","SPARE-ISSUE",
AM1427="Power Telco","ACTIVE", AM1427="no impacts","no impacts"
),"")</f>
        <v>no impacts</v>
      </c>
      <c r="AO1427" s="93" t="s">
        <v>6381</v>
      </c>
      <c r="AP1427" s="101" t="str">
        <f t="shared" si="43"/>
        <v>EXN_104</v>
      </c>
      <c r="AR1427" s="17" t="s">
        <v>5537</v>
      </c>
      <c r="AS1427" s="7" t="s">
        <v>5537</v>
      </c>
      <c r="AT1427" s="6"/>
      <c r="AU1427" s="7"/>
      <c r="AV1427" s="3" t="s">
        <v>5537</v>
      </c>
      <c r="AW1427" s="18" t="s">
        <v>6381</v>
      </c>
      <c r="AX1427" s="18" t="s">
        <v>5537</v>
      </c>
      <c r="AY1427" s="18" t="s">
        <v>5537</v>
      </c>
      <c r="AZ1427" s="18" t="s">
        <v>5537</v>
      </c>
      <c r="BA1427" s="18" t="s">
        <v>5537</v>
      </c>
      <c r="BB1427" s="18" t="s">
        <v>5537</v>
      </c>
      <c r="BC1427" s="18" t="s">
        <v>5537</v>
      </c>
      <c r="BD1427" s="18" t="s">
        <v>5537</v>
      </c>
      <c r="BE1427" s="18" t="s">
        <v>5537</v>
      </c>
      <c r="BF1427" s="18" t="s">
        <v>5537</v>
      </c>
      <c r="BG1427" s="18" t="s">
        <v>5537</v>
      </c>
      <c r="BH1427" s="18" t="s">
        <v>5537</v>
      </c>
      <c r="BI1427" s="9" t="s">
        <v>5537</v>
      </c>
      <c r="BJ1427" s="14"/>
      <c r="BK1427" s="14" t="s">
        <v>5537</v>
      </c>
      <c r="BL1427" s="14" t="str">
        <f>_xlfn.XLOOKUP(B1427,'[4]cell downs 18042026 17h'!$B:$B,'[4]cell downs 18042026 17h'!$B:$B,"")</f>
        <v/>
      </c>
      <c r="BM1427" s="14" t="str">
        <f>_xlfn.XLOOKUP(B1427,'[5]Cells Huawei 19042026 15h'!$B:$B,'[5]Cells Huawei 19042026 15h'!$B:$B,"")</f>
        <v/>
      </c>
      <c r="BN1427" s="9" t="str">
        <f>_xlfn.XLOOKUP(B1427,'[6]cells down 19042026 9H40'!$B:$B,'[6]cells down 19042026 9H40'!$B:$B,"")</f>
        <v/>
      </c>
      <c r="BO1427" s="9" t="s">
        <v>3366</v>
      </c>
      <c r="BP1427" s="9" t="s">
        <v>5537</v>
      </c>
      <c r="BQ1427" s="115"/>
    </row>
    <row r="1428" spans="1:69" s="9" customFormat="1" x14ac:dyDescent="0.3">
      <c r="A1428" s="1" t="s">
        <v>3981</v>
      </c>
      <c r="B1428" s="8" t="s">
        <v>3982</v>
      </c>
      <c r="C1428" s="3" t="str">
        <f>_xlfn.XLOOKUP(B1428,'[1]daily break down'!$D:$D,'[1]daily break down'!$E:$E,"")</f>
        <v>LITTORAL</v>
      </c>
      <c r="D1428" s="1" t="s">
        <v>11</v>
      </c>
      <c r="E1428" s="1" t="s">
        <v>12</v>
      </c>
      <c r="F1428" s="3" t="s">
        <v>69</v>
      </c>
      <c r="G1428" s="1" t="s">
        <v>502</v>
      </c>
      <c r="H1428" s="34" t="str">
        <f>_xlfn.XLOOKUP(B1428,[2]CALCULATION!$B:$B,[2]CALCULATION!$H:$H,"")</f>
        <v>ZTE</v>
      </c>
      <c r="I1428" s="28">
        <v>0</v>
      </c>
      <c r="J1428" s="28">
        <v>0</v>
      </c>
      <c r="K1428" s="28">
        <v>0</v>
      </c>
      <c r="L1428" s="28">
        <v>0</v>
      </c>
      <c r="M1428" s="28">
        <v>0</v>
      </c>
      <c r="N1428" s="28">
        <v>0</v>
      </c>
      <c r="O1428" s="28">
        <v>0</v>
      </c>
      <c r="P1428" s="28">
        <v>0</v>
      </c>
      <c r="Q1428" s="28">
        <v>0</v>
      </c>
      <c r="R1428" s="28">
        <v>0</v>
      </c>
      <c r="S1428" s="94">
        <v>0</v>
      </c>
      <c r="T1428" s="94">
        <f>_xlfn.XLOOKUP(B1428,'[3]Nur des jours'!$B:$B,'[3]Nur des jours'!$U:$U,"")</f>
        <v>7.2945470318146414E-3</v>
      </c>
      <c r="U1428" s="94">
        <v>0</v>
      </c>
      <c r="V1428" s="94">
        <v>0</v>
      </c>
      <c r="W1428" s="94">
        <v>7.2945470318146405E-3</v>
      </c>
      <c r="X1428" s="94">
        <v>0</v>
      </c>
      <c r="Y1428" s="94">
        <v>0</v>
      </c>
      <c r="Z1428" s="94">
        <v>0</v>
      </c>
      <c r="AA1428" s="94">
        <v>0</v>
      </c>
      <c r="AB1428" s="94">
        <v>0</v>
      </c>
      <c r="AC1428" s="94">
        <f>_xlfn.XLOOKUP(B1428,'[3]Nur des jours'!$B:$B,'[3]Nur des jours'!$N:$N,"")</f>
        <v>0</v>
      </c>
      <c r="AD1428" s="94">
        <v>0</v>
      </c>
      <c r="AE1428" s="94">
        <v>0</v>
      </c>
      <c r="AF1428" s="94">
        <v>0</v>
      </c>
      <c r="AG1428" s="94">
        <v>0</v>
      </c>
      <c r="AH1428" s="94">
        <v>0</v>
      </c>
      <c r="AI1428" s="49" t="s">
        <v>5559</v>
      </c>
      <c r="AJ1428" s="49"/>
      <c r="AK1428" s="48" t="str" cm="1">
        <f t="array" ref="AK1428">IFERROR(_xlfn.IFS(
AM1428="MPR ISSUE","PDH",
AM1428="BSS Hardware Issue","BSS",
AM1428="Sites strategiques, MLL, Pylone, etc.","ENVTECH",
AM1428="AKTIVCO DEFAUT GE &amp; POWER Cabinet","AKTIVCO",
AM1428="AKTIVCO Coupure ENEO &amp; Baisse de tension","AKTIVCO GRID ONLY",
AM1428="Coupure ENEO &amp; Baisse de tension","IHS GRID ONLY",
AM1428="Defaut GE &amp; POWER Cabinet","IHS",
AM1428="Sharing","Partners",
AM1428="Sites strategiques &amp; DataCenter","SST &amp; DC",
AM1428="Exclu","Exclu",
AM1428="SAT","SAT",
AM1428="SPARE-ISSUE","SPARE-ISSUE",
AM1428="Fiber CAmtel","TRANS_FO_CAMTEL",
AM1428="Fiber AOF","Fiber AOF",
AM1428="Projet OCM (HUAWEI)","TRAVAUX-HUAWEI",
AM1428="Projet OCM (NOKIA)","TRAVAUX-NOKIA",
AM1428="ACCESS-ISSUE","ACCESS-ISSUE",
AM1428="Projet OCM (ZTE, NOKIA, autres projets)","TRAVAUX OCM",
AM1428="No root CAuse","No root cause",
AM1428="ODU HS","PDH",
AM1428="IP &amp; VLAN","PDH",
AM1428="Warehouse HUAWEI","SPARE-ISSUE",
AM1428="SPARE-HS","SPARE-ISSUE",
AM1428="Power Telco","BSS",AM1428="no impacts","no impacts"
),"")</f>
        <v>no impacts</v>
      </c>
      <c r="AL1428" s="48" t="str" cm="1">
        <f t="array" ref="AL1428">IFERROR(_xlfn.IFS(
AM1428="MPR ISSUE","TX ISSUE",
AM1428="BSS Hardware Issue","RAN ISSUE",
AM1428="Sites strategiques, MLL, Pylone, etc.","ENVTECH",
AM1428="AKTIVCO DEFAUT GE &amp; POWER Cabinet","POWER ISSUE",
AM1428="AKTIVCO Coupure ENEO &amp; Baisse de tension","POWER ISSUE",
AM1428="Coupure ENEO &amp; Baisse de tension","POWER ISSUE",
AM1428="Defaut GE &amp; POWER Cabinet","POWER ISSUE",
AM1428="Sharing","POWER ISSUE",
AM1428="Sites strategiques &amp; DataCenter","POWER ISSUE",
AM1428="Exclu","Exclu",
AM1428="SAT","TX ISSUE",
AM1428="SPARE-ISSUE","SPARE-ISSUE",
AM1428="Fiber CAmtel","TX ISSUE",
AM1428="Fiber AOF","TX ISSUE",
AM1428="Projet OCM (HUAWEI)","TRAVAUX-HUAWEI",
AM1428="Projet OCM (NOKIA)","TRAVAUX -NOKIA",
AM1428="ACCESS-ISSUE","ACCESS-ISSUE",
AM1428="Projet OCM (ZTE, NOKIA, autres projets)","TRAVAUX OCM",
AM1428="No root CAuse","No root cause",
AM1428="ODU HS","TX ISSUE",
AM1428="IP &amp; VLAN","TX ISSUE",
AM1428="Warehouse HUAWEI","SPARE-ISSUE",
AM1428="SPARE-HS","SPARE-ISSUE",
AM1428="Power Telco","RAN ISSUE",AM1428="no impacts","no impacts"
),"")</f>
        <v>no impacts</v>
      </c>
      <c r="AM1428" s="67" t="s">
        <v>5605</v>
      </c>
      <c r="AN1428" s="48" t="str" cm="1">
        <f t="array" ref="AN1428">IFERROR(_xlfn.IFS(
AM1428="MPR ISSUE","ACTIVE",
AM1428="BSS Hardware Issue","ACTIVE",
AM1428="Sites strategiques, MLL, Pylone, etc.","PASSIVE",
AM1428="AKTIVCO DEFAUT GE &amp; POWER Cabinet","PASSIVE",
AM1428="AKTIVCO Coupure ENEO &amp; Baisse de tension","PASSIVE",
AM1428="Coupure ENEO &amp; Baisse de tension","PASSIVE",
AM1428="Defaut GE &amp; POWER Cabinet","PASSIVE",
AM1428="Sharing","PASSIVE",
AM1428="Sites strategiques &amp; DataCenter","PASSIVE",
AM1428="Exclu","Exclu",
AM1428="SAT","ACTIVE",
AM1428="SPARE-ISSUE","SPARE-ISSUE",
AM1428="Fiber CAmtel","ACTIVE",
AM1428="Fiber AOF","ACTIVE",
AM1428="Projet OCM (HUAWEI)","PLANNED WORKS",
AM1428="Projet OCM (NOKIA)","PLANNED WORKS",
AM1428="ACCESS-ISSUE","ACCESS-ISSUE",
AM1428="Projet OCM (ZTE, NOKIA, autres projets)","PLANNED WORKS",
AM1428="No root CAuse","No root cause",
AM1428="ODU HS","ACTIVE",
AM1428="IP &amp; VLAN","ACTIVE",
AM1428="Warehouse HUAWEI","SPARE-ISSUE",
AM1428="SPARE-HS","SPARE-ISSUE",
AM1428="Power Telco","ACTIVE", AM1428="no impacts","no impacts"
),"")</f>
        <v>no impacts</v>
      </c>
      <c r="AO1428" s="93" t="s">
        <v>5537</v>
      </c>
      <c r="AP1428" s="101" t="str">
        <f t="shared" si="43"/>
        <v>SUD_042</v>
      </c>
      <c r="AR1428" s="17" t="s">
        <v>5537</v>
      </c>
      <c r="AS1428" s="7" t="s">
        <v>5537</v>
      </c>
      <c r="AT1428" s="6"/>
      <c r="AU1428" s="7"/>
      <c r="AV1428" s="3" t="s">
        <v>5537</v>
      </c>
      <c r="AW1428" s="18" t="s">
        <v>5537</v>
      </c>
      <c r="AX1428" s="18" t="s">
        <v>5537</v>
      </c>
      <c r="AY1428" s="18" t="s">
        <v>5537</v>
      </c>
      <c r="AZ1428" s="18" t="s">
        <v>5537</v>
      </c>
      <c r="BA1428" s="18" t="s">
        <v>5537</v>
      </c>
      <c r="BB1428" s="18" t="s">
        <v>5537</v>
      </c>
      <c r="BC1428" s="18" t="s">
        <v>5537</v>
      </c>
      <c r="BD1428" s="18" t="s">
        <v>5537</v>
      </c>
      <c r="BE1428" s="18" t="s">
        <v>5537</v>
      </c>
      <c r="BF1428" s="18" t="s">
        <v>5537</v>
      </c>
      <c r="BG1428" s="18" t="s">
        <v>5537</v>
      </c>
      <c r="BH1428" s="18" t="s">
        <v>5537</v>
      </c>
      <c r="BI1428" s="9" t="s">
        <v>5537</v>
      </c>
      <c r="BJ1428" s="14"/>
      <c r="BK1428" s="14" t="s">
        <v>5537</v>
      </c>
      <c r="BL1428" s="14" t="str">
        <f>_xlfn.XLOOKUP(B1428,'[4]cell downs 18042026 17h'!$B:$B,'[4]cell downs 18042026 17h'!$B:$B,"")</f>
        <v/>
      </c>
      <c r="BM1428" s="14" t="str">
        <f>_xlfn.XLOOKUP(B1428,'[5]Cells Huawei 19042026 15h'!$B:$B,'[5]Cells Huawei 19042026 15h'!$B:$B,"")</f>
        <v/>
      </c>
      <c r="BN1428" s="9" t="str">
        <f>_xlfn.XLOOKUP(B1428,'[6]cells down 19042026 9H40'!$B:$B,'[6]cells down 19042026 9H40'!$B:$B,"")</f>
        <v/>
      </c>
      <c r="BO1428" s="9" t="s">
        <v>3982</v>
      </c>
      <c r="BP1428" s="9" t="s">
        <v>12</v>
      </c>
      <c r="BQ1428" s="115"/>
    </row>
    <row r="1429" spans="1:69" s="9" customFormat="1" x14ac:dyDescent="0.3">
      <c r="A1429" s="1" t="s">
        <v>1701</v>
      </c>
      <c r="B1429" s="8" t="s">
        <v>1702</v>
      </c>
      <c r="C1429" s="3" t="str">
        <f>_xlfn.XLOOKUP(B1429,'[1]daily break down'!$D:$D,'[1]daily break down'!$E:$E,"")</f>
        <v>LITTORAL</v>
      </c>
      <c r="D1429" s="1" t="s">
        <v>11</v>
      </c>
      <c r="E1429" s="1" t="s">
        <v>12</v>
      </c>
      <c r="F1429" s="3" t="s">
        <v>69</v>
      </c>
      <c r="G1429" s="1" t="s">
        <v>502</v>
      </c>
      <c r="H1429" s="34" t="str">
        <f>_xlfn.XLOOKUP(B1429,[2]CALCULATION!$B:$B,[2]CALCULATION!$H:$H,"")</f>
        <v>ZTE</v>
      </c>
      <c r="I1429" s="28">
        <v>0</v>
      </c>
      <c r="J1429" s="28">
        <v>0</v>
      </c>
      <c r="K1429" s="28">
        <v>0</v>
      </c>
      <c r="L1429" s="28">
        <v>0</v>
      </c>
      <c r="M1429" s="28">
        <v>0</v>
      </c>
      <c r="N1429" s="28">
        <v>0</v>
      </c>
      <c r="O1429" s="28">
        <v>0</v>
      </c>
      <c r="P1429" s="28">
        <v>0</v>
      </c>
      <c r="Q1429" s="28">
        <v>0</v>
      </c>
      <c r="R1429" s="28">
        <v>0</v>
      </c>
      <c r="S1429" s="94">
        <v>0</v>
      </c>
      <c r="T1429" s="94">
        <f>_xlfn.XLOOKUP(B1429,'[3]Nur des jours'!$B:$B,'[3]Nur des jours'!$U:$U,"")</f>
        <v>7.0091857787370022E-3</v>
      </c>
      <c r="U1429" s="94">
        <v>0</v>
      </c>
      <c r="V1429" s="94">
        <v>0</v>
      </c>
      <c r="W1429" s="94">
        <v>7.0091857787370022E-3</v>
      </c>
      <c r="X1429" s="94">
        <v>0</v>
      </c>
      <c r="Y1429" s="94">
        <v>0</v>
      </c>
      <c r="Z1429" s="94">
        <v>0</v>
      </c>
      <c r="AA1429" s="94">
        <v>0</v>
      </c>
      <c r="AB1429" s="94">
        <v>0</v>
      </c>
      <c r="AC1429" s="94">
        <f>_xlfn.XLOOKUP(B1429,'[3]Nur des jours'!$B:$B,'[3]Nur des jours'!$N:$N,"")</f>
        <v>0</v>
      </c>
      <c r="AD1429" s="94">
        <v>0</v>
      </c>
      <c r="AE1429" s="94">
        <v>0</v>
      </c>
      <c r="AF1429" s="94">
        <v>0</v>
      </c>
      <c r="AG1429" s="94">
        <v>0</v>
      </c>
      <c r="AH1429" s="94">
        <v>0</v>
      </c>
      <c r="AI1429" s="49" t="s">
        <v>5559</v>
      </c>
      <c r="AJ1429" s="49"/>
      <c r="AK1429" s="48" t="str" cm="1">
        <f t="array" ref="AK1429">IFERROR(_xlfn.IFS(
AM1429="MPR ISSUE","PDH",
AM1429="BSS Hardware Issue","BSS",
AM1429="Sites strategiques, MLL, Pylone, etc.","ENVTECH",
AM1429="AKTIVCO DEFAUT GE &amp; POWER Cabinet","AKTIVCO",
AM1429="AKTIVCO Coupure ENEO &amp; Baisse de tension","AKTIVCO GRID ONLY",
AM1429="Coupure ENEO &amp; Baisse de tension","IHS GRID ONLY",
AM1429="Defaut GE &amp; POWER Cabinet","IHS",
AM1429="Sharing","Partners",
AM1429="Sites strategiques &amp; DataCenter","SST &amp; DC",
AM1429="Exclu","Exclu",
AM1429="SAT","SAT",
AM1429="SPARE-ISSUE","SPARE-ISSUE",
AM1429="Fiber CAmtel","TRANS_FO_CAMTEL",
AM1429="Fiber AOF","Fiber AOF",
AM1429="Projet OCM (HUAWEI)","TRAVAUX-HUAWEI",
AM1429="Projet OCM (NOKIA)","TRAVAUX-NOKIA",
AM1429="ACCESS-ISSUE","ACCESS-ISSUE",
AM1429="Projet OCM (ZTE, NOKIA, autres projets)","TRAVAUX OCM",
AM1429="No root CAuse","No root cause",
AM1429="ODU HS","PDH",
AM1429="IP &amp; VLAN","PDH",
AM1429="Warehouse HUAWEI","SPARE-ISSUE",
AM1429="SPARE-HS","SPARE-ISSUE",
AM1429="Power Telco","BSS",AM1429="no impacts","no impacts"
),"")</f>
        <v>no impacts</v>
      </c>
      <c r="AL1429" s="48" t="str" cm="1">
        <f t="array" ref="AL1429">IFERROR(_xlfn.IFS(
AM1429="MPR ISSUE","TX ISSUE",
AM1429="BSS Hardware Issue","RAN ISSUE",
AM1429="Sites strategiques, MLL, Pylone, etc.","ENVTECH",
AM1429="AKTIVCO DEFAUT GE &amp; POWER Cabinet","POWER ISSUE",
AM1429="AKTIVCO Coupure ENEO &amp; Baisse de tension","POWER ISSUE",
AM1429="Coupure ENEO &amp; Baisse de tension","POWER ISSUE",
AM1429="Defaut GE &amp; POWER Cabinet","POWER ISSUE",
AM1429="Sharing","POWER ISSUE",
AM1429="Sites strategiques &amp; DataCenter","POWER ISSUE",
AM1429="Exclu","Exclu",
AM1429="SAT","TX ISSUE",
AM1429="SPARE-ISSUE","SPARE-ISSUE",
AM1429="Fiber CAmtel","TX ISSUE",
AM1429="Fiber AOF","TX ISSUE",
AM1429="Projet OCM (HUAWEI)","TRAVAUX-HUAWEI",
AM1429="Projet OCM (NOKIA)","TRAVAUX -NOKIA",
AM1429="ACCESS-ISSUE","ACCESS-ISSUE",
AM1429="Projet OCM (ZTE, NOKIA, autres projets)","TRAVAUX OCM",
AM1429="No root CAuse","No root cause",
AM1429="ODU HS","TX ISSUE",
AM1429="IP &amp; VLAN","TX ISSUE",
AM1429="Warehouse HUAWEI","SPARE-ISSUE",
AM1429="SPARE-HS","SPARE-ISSUE",
AM1429="Power Telco","RAN ISSUE",AM1429="no impacts","no impacts"
),"")</f>
        <v>no impacts</v>
      </c>
      <c r="AM1429" s="67" t="s">
        <v>5605</v>
      </c>
      <c r="AN1429" s="48" t="str" cm="1">
        <f t="array" ref="AN1429">IFERROR(_xlfn.IFS(
AM1429="MPR ISSUE","ACTIVE",
AM1429="BSS Hardware Issue","ACTIVE",
AM1429="Sites strategiques, MLL, Pylone, etc.","PASSIVE",
AM1429="AKTIVCO DEFAUT GE &amp; POWER Cabinet","PASSIVE",
AM1429="AKTIVCO Coupure ENEO &amp; Baisse de tension","PASSIVE",
AM1429="Coupure ENEO &amp; Baisse de tension","PASSIVE",
AM1429="Defaut GE &amp; POWER Cabinet","PASSIVE",
AM1429="Sharing","PASSIVE",
AM1429="Sites strategiques &amp; DataCenter","PASSIVE",
AM1429="Exclu","Exclu",
AM1429="SAT","ACTIVE",
AM1429="SPARE-ISSUE","SPARE-ISSUE",
AM1429="Fiber CAmtel","ACTIVE",
AM1429="Fiber AOF","ACTIVE",
AM1429="Projet OCM (HUAWEI)","PLANNED WORKS",
AM1429="Projet OCM (NOKIA)","PLANNED WORKS",
AM1429="ACCESS-ISSUE","ACCESS-ISSUE",
AM1429="Projet OCM (ZTE, NOKIA, autres projets)","PLANNED WORKS",
AM1429="No root CAuse","No root cause",
AM1429="ODU HS","ACTIVE",
AM1429="IP &amp; VLAN","ACTIVE",
AM1429="Warehouse HUAWEI","SPARE-ISSUE",
AM1429="SPARE-HS","SPARE-ISSUE",
AM1429="Power Telco","ACTIVE", AM1429="no impacts","no impacts"
),"")</f>
        <v>no impacts</v>
      </c>
      <c r="AO1429" s="93" t="s">
        <v>5537</v>
      </c>
      <c r="AP1429" s="101" t="str">
        <f t="shared" si="43"/>
        <v>SUD_006</v>
      </c>
      <c r="AR1429" s="17" t="s">
        <v>5537</v>
      </c>
      <c r="AS1429" s="7" t="s">
        <v>5537</v>
      </c>
      <c r="AT1429" s="6"/>
      <c r="AU1429" s="7"/>
      <c r="AV1429" s="3" t="s">
        <v>5537</v>
      </c>
      <c r="AW1429" s="18" t="s">
        <v>5537</v>
      </c>
      <c r="AX1429" s="18" t="s">
        <v>5537</v>
      </c>
      <c r="AY1429" s="18" t="s">
        <v>5537</v>
      </c>
      <c r="AZ1429" s="18" t="s">
        <v>5537</v>
      </c>
      <c r="BA1429" s="18" t="s">
        <v>5537</v>
      </c>
      <c r="BB1429" s="18" t="s">
        <v>5537</v>
      </c>
      <c r="BC1429" s="18" t="s">
        <v>5537</v>
      </c>
      <c r="BD1429" s="18" t="s">
        <v>5537</v>
      </c>
      <c r="BE1429" s="18" t="s">
        <v>5537</v>
      </c>
      <c r="BF1429" s="18" t="s">
        <v>5537</v>
      </c>
      <c r="BG1429" s="18" t="s">
        <v>5537</v>
      </c>
      <c r="BH1429" s="18" t="s">
        <v>5537</v>
      </c>
      <c r="BI1429" s="9" t="s">
        <v>5537</v>
      </c>
      <c r="BJ1429" s="14"/>
      <c r="BK1429" s="14" t="s">
        <v>5537</v>
      </c>
      <c r="BL1429" s="14" t="str">
        <f>_xlfn.XLOOKUP(B1429,'[4]cell downs 18042026 17h'!$B:$B,'[4]cell downs 18042026 17h'!$B:$B,"")</f>
        <v/>
      </c>
      <c r="BM1429" s="14" t="str">
        <f>_xlfn.XLOOKUP(B1429,'[5]Cells Huawei 19042026 15h'!$B:$B,'[5]Cells Huawei 19042026 15h'!$B:$B,"")</f>
        <v/>
      </c>
      <c r="BN1429" s="9" t="str">
        <f>_xlfn.XLOOKUP(B1429,'[6]cells down 19042026 9H40'!$B:$B,'[6]cells down 19042026 9H40'!$B:$B,"")</f>
        <v/>
      </c>
      <c r="BO1429" s="9" t="s">
        <v>1702</v>
      </c>
      <c r="BP1429" s="9" t="s">
        <v>5537</v>
      </c>
      <c r="BQ1429" s="115"/>
    </row>
    <row r="1430" spans="1:69" s="9" customFormat="1" x14ac:dyDescent="0.3">
      <c r="A1430" s="1" t="s">
        <v>3941</v>
      </c>
      <c r="B1430" s="8" t="s">
        <v>3942</v>
      </c>
      <c r="C1430" s="3" t="str">
        <f>_xlfn.XLOOKUP(B1430,'[1]daily break down'!$D:$D,'[1]daily break down'!$E:$E,"")</f>
        <v>ADAMAOUA</v>
      </c>
      <c r="D1430" s="1" t="s">
        <v>11</v>
      </c>
      <c r="E1430" s="1" t="s">
        <v>66</v>
      </c>
      <c r="F1430" s="3" t="s">
        <v>90</v>
      </c>
      <c r="G1430" s="1" t="s">
        <v>3943</v>
      </c>
      <c r="H1430" s="32" t="str">
        <f>_xlfn.XLOOKUP(B1430,[2]CALCULATION!$B:$B,[2]CALCULATION!$H:$H,"")</f>
        <v>HUAWEI</v>
      </c>
      <c r="I1430" s="28">
        <v>0</v>
      </c>
      <c r="J1430" s="28">
        <v>0</v>
      </c>
      <c r="K1430" s="28">
        <v>0</v>
      </c>
      <c r="L1430" s="28">
        <v>0</v>
      </c>
      <c r="M1430" s="28">
        <v>0</v>
      </c>
      <c r="N1430" s="28">
        <v>0</v>
      </c>
      <c r="O1430" s="28">
        <v>0</v>
      </c>
      <c r="P1430" s="28">
        <v>0</v>
      </c>
      <c r="Q1430" s="28">
        <v>0</v>
      </c>
      <c r="R1430" s="28">
        <v>0</v>
      </c>
      <c r="S1430" s="94">
        <v>0</v>
      </c>
      <c r="T1430" s="94">
        <f>_xlfn.XLOOKUP(B1430,'[3]Nur des jours'!$B:$B,'[3]Nur des jours'!$U:$U,"")</f>
        <v>0</v>
      </c>
      <c r="U1430" s="94">
        <v>0</v>
      </c>
      <c r="V1430" s="94">
        <v>0</v>
      </c>
      <c r="W1430" s="94">
        <v>6.4206281942625247E-3</v>
      </c>
      <c r="X1430" s="94">
        <v>0</v>
      </c>
      <c r="Y1430" s="94">
        <v>0</v>
      </c>
      <c r="Z1430" s="94">
        <v>0</v>
      </c>
      <c r="AA1430" s="94">
        <v>0</v>
      </c>
      <c r="AB1430" s="94">
        <v>0</v>
      </c>
      <c r="AC1430" s="94">
        <f>_xlfn.XLOOKUP(B1430,'[3]Nur des jours'!$B:$B,'[3]Nur des jours'!$N:$N,"")</f>
        <v>0</v>
      </c>
      <c r="AD1430" s="94">
        <v>0</v>
      </c>
      <c r="AE1430" s="94">
        <v>0</v>
      </c>
      <c r="AF1430" s="94">
        <v>0</v>
      </c>
      <c r="AG1430" s="94">
        <v>0</v>
      </c>
      <c r="AH1430" s="94">
        <v>0</v>
      </c>
      <c r="AI1430" s="49" t="s">
        <v>5559</v>
      </c>
      <c r="AJ1430" s="49"/>
      <c r="AK1430" s="48" t="str" cm="1">
        <f t="array" ref="AK1430">IFERROR(_xlfn.IFS(
AM1430="MPR ISSUE","PDH",
AM1430="BSS Hardware Issue","BSS",
AM1430="Sites strategiques, MLL, Pylone, etc.","ENVTECH",
AM1430="AKTIVCO DEFAUT GE &amp; POWER Cabinet","AKTIVCO",
AM1430="AKTIVCO Coupure ENEO &amp; Baisse de tension","AKTIVCO GRID ONLY",
AM1430="Coupure ENEO &amp; Baisse de tension","IHS GRID ONLY",
AM1430="Defaut GE &amp; POWER Cabinet","IHS",
AM1430="Sharing","Partners",
AM1430="Sites strategiques &amp; DataCenter","SST &amp; DC",
AM1430="Exclu","Exclu",
AM1430="SAT","SAT",
AM1430="SPARE-ISSUE","SPARE-ISSUE",
AM1430="Fiber CAmtel","TRANS_FO_CAMTEL",
AM1430="Fiber AOF","Fiber AOF",
AM1430="Projet OCM (HUAWEI)","TRAVAUX-HUAWEI",
AM1430="Projet OCM (NOKIA)","TRAVAUX-NOKIA",
AM1430="ACCESS-ISSUE","ACCESS-ISSUE",
AM1430="Projet OCM (ZTE, NOKIA, autres projets)","TRAVAUX OCM",
AM1430="No root CAuse","No root cause",
AM1430="ODU HS","PDH",
AM1430="IP &amp; VLAN","PDH",
AM1430="Warehouse HUAWEI","SPARE-ISSUE",
AM1430="SPARE-HS","SPARE-ISSUE",
AM1430="Power Telco","BSS",AM1430="no impacts","no impacts"
),"")</f>
        <v>no impacts</v>
      </c>
      <c r="AL1430" s="48" t="str" cm="1">
        <f t="array" ref="AL1430">IFERROR(_xlfn.IFS(
AM1430="MPR ISSUE","TX ISSUE",
AM1430="BSS Hardware Issue","RAN ISSUE",
AM1430="Sites strategiques, MLL, Pylone, etc.","ENVTECH",
AM1430="AKTIVCO DEFAUT GE &amp; POWER Cabinet","POWER ISSUE",
AM1430="AKTIVCO Coupure ENEO &amp; Baisse de tension","POWER ISSUE",
AM1430="Coupure ENEO &amp; Baisse de tension","POWER ISSUE",
AM1430="Defaut GE &amp; POWER Cabinet","POWER ISSUE",
AM1430="Sharing","POWER ISSUE",
AM1430="Sites strategiques &amp; DataCenter","POWER ISSUE",
AM1430="Exclu","Exclu",
AM1430="SAT","TX ISSUE",
AM1430="SPARE-ISSUE","SPARE-ISSUE",
AM1430="Fiber CAmtel","TX ISSUE",
AM1430="Fiber AOF","TX ISSUE",
AM1430="Projet OCM (HUAWEI)","TRAVAUX-HUAWEI",
AM1430="Projet OCM (NOKIA)","TRAVAUX -NOKIA",
AM1430="ACCESS-ISSUE","ACCESS-ISSUE",
AM1430="Projet OCM (ZTE, NOKIA, autres projets)","TRAVAUX OCM",
AM1430="No root CAuse","No root cause",
AM1430="ODU HS","TX ISSUE",
AM1430="IP &amp; VLAN","TX ISSUE",
AM1430="Warehouse HUAWEI","SPARE-ISSUE",
AM1430="SPARE-HS","SPARE-ISSUE",
AM1430="Power Telco","RAN ISSUE",AM1430="no impacts","no impacts"
),"")</f>
        <v>no impacts</v>
      </c>
      <c r="AM1430" s="67" t="s">
        <v>5605</v>
      </c>
      <c r="AN1430" s="48" t="str" cm="1">
        <f t="array" ref="AN1430">IFERROR(_xlfn.IFS(
AM1430="MPR ISSUE","ACTIVE",
AM1430="BSS Hardware Issue","ACTIVE",
AM1430="Sites strategiques, MLL, Pylone, etc.","PASSIVE",
AM1430="AKTIVCO DEFAUT GE &amp; POWER Cabinet","PASSIVE",
AM1430="AKTIVCO Coupure ENEO &amp; Baisse de tension","PASSIVE",
AM1430="Coupure ENEO &amp; Baisse de tension","PASSIVE",
AM1430="Defaut GE &amp; POWER Cabinet","PASSIVE",
AM1430="Sharing","PASSIVE",
AM1430="Sites strategiques &amp; DataCenter","PASSIVE",
AM1430="Exclu","Exclu",
AM1430="SAT","ACTIVE",
AM1430="SPARE-ISSUE","SPARE-ISSUE",
AM1430="Fiber CAmtel","ACTIVE",
AM1430="Fiber AOF","ACTIVE",
AM1430="Projet OCM (HUAWEI)","PLANNED WORKS",
AM1430="Projet OCM (NOKIA)","PLANNED WORKS",
AM1430="ACCESS-ISSUE","ACCESS-ISSUE",
AM1430="Projet OCM (ZTE, NOKIA, autres projets)","PLANNED WORKS",
AM1430="No root CAuse","No root cause",
AM1430="ODU HS","ACTIVE",
AM1430="IP &amp; VLAN","ACTIVE",
AM1430="Warehouse HUAWEI","SPARE-ISSUE",
AM1430="SPARE-HS","SPARE-ISSUE",
AM1430="Power Telco","ACTIVE", AM1430="no impacts","no impacts"
),"")</f>
        <v>no impacts</v>
      </c>
      <c r="AO1430" s="93" t="s">
        <v>5537</v>
      </c>
      <c r="AP1430" s="101" t="str">
        <f t="shared" si="43"/>
        <v>ADM_096</v>
      </c>
      <c r="AR1430" s="17" t="s">
        <v>5537</v>
      </c>
      <c r="AS1430" s="7" t="s">
        <v>5537</v>
      </c>
      <c r="AT1430" s="6"/>
      <c r="AU1430" s="7"/>
      <c r="AV1430" s="3" t="s">
        <v>5537</v>
      </c>
      <c r="AW1430" s="18" t="s">
        <v>5537</v>
      </c>
      <c r="AX1430" s="18" t="s">
        <v>5537</v>
      </c>
      <c r="AY1430" s="18" t="s">
        <v>5537</v>
      </c>
      <c r="AZ1430" s="18" t="s">
        <v>5537</v>
      </c>
      <c r="BA1430" s="18" t="s">
        <v>5537</v>
      </c>
      <c r="BB1430" s="18" t="s">
        <v>5537</v>
      </c>
      <c r="BC1430" s="18" t="s">
        <v>5537</v>
      </c>
      <c r="BD1430" s="18" t="s">
        <v>5537</v>
      </c>
      <c r="BE1430" s="18" t="s">
        <v>5537</v>
      </c>
      <c r="BF1430" s="18" t="s">
        <v>5537</v>
      </c>
      <c r="BG1430" s="18" t="s">
        <v>5537</v>
      </c>
      <c r="BH1430" s="18" t="s">
        <v>5537</v>
      </c>
      <c r="BI1430" s="9" t="s">
        <v>5537</v>
      </c>
      <c r="BJ1430" s="14"/>
      <c r="BK1430" s="14" t="s">
        <v>5537</v>
      </c>
      <c r="BL1430" s="14" t="str">
        <f>_xlfn.XLOOKUP(B1430,'[4]cell downs 18042026 17h'!$B:$B,'[4]cell downs 18042026 17h'!$B:$B,"")</f>
        <v/>
      </c>
      <c r="BM1430" s="14" t="str">
        <f>_xlfn.XLOOKUP(B1430,'[5]Cells Huawei 19042026 15h'!$B:$B,'[5]Cells Huawei 19042026 15h'!$B:$B,"")</f>
        <v/>
      </c>
      <c r="BN1430" s="9" t="str">
        <f>_xlfn.XLOOKUP(B1430,'[6]cells down 19042026 9H40'!$B:$B,'[6]cells down 19042026 9H40'!$B:$B,"")</f>
        <v/>
      </c>
      <c r="BO1430" s="9" t="s">
        <v>3942</v>
      </c>
      <c r="BP1430" s="9" t="s">
        <v>12</v>
      </c>
      <c r="BQ1430" s="115"/>
    </row>
    <row r="1431" spans="1:69" s="9" customFormat="1" x14ac:dyDescent="0.3">
      <c r="A1431" s="1" t="s">
        <v>1091</v>
      </c>
      <c r="B1431" s="8" t="s">
        <v>1092</v>
      </c>
      <c r="C1431" s="3" t="str">
        <f>_xlfn.XLOOKUP(B1431,'[1]daily break down'!$D:$D,'[1]daily break down'!$E:$E,"")</f>
        <v>NORD</v>
      </c>
      <c r="D1431" s="1" t="s">
        <v>21</v>
      </c>
      <c r="E1431" s="1" t="s">
        <v>122</v>
      </c>
      <c r="F1431" s="3" t="s">
        <v>23</v>
      </c>
      <c r="G1431" s="1" t="s">
        <v>1093</v>
      </c>
      <c r="H1431" s="33" t="str">
        <f>_xlfn.XLOOKUP(B1431,[2]CALCULATION!$B:$B,[2]CALCULATION!$H:$H,"")</f>
        <v>NOKIA</v>
      </c>
      <c r="I1431" s="28">
        <v>1.2485277349802194E-3</v>
      </c>
      <c r="J1431" s="28">
        <v>0</v>
      </c>
      <c r="K1431" s="28">
        <v>0</v>
      </c>
      <c r="L1431" s="28">
        <v>4.8157498349233373E-3</v>
      </c>
      <c r="M1431" s="28">
        <v>0</v>
      </c>
      <c r="N1431" s="28">
        <v>0</v>
      </c>
      <c r="O1431" s="28">
        <v>0</v>
      </c>
      <c r="P1431" s="28">
        <v>0</v>
      </c>
      <c r="Q1431" s="28">
        <v>0</v>
      </c>
      <c r="R1431" s="28">
        <v>0</v>
      </c>
      <c r="S1431" s="94">
        <v>0</v>
      </c>
      <c r="T1431" s="94">
        <f>_xlfn.XLOOKUP(B1431,'[3]Nur des jours'!$B:$B,'[3]Nur des jours'!$U:$U,"")</f>
        <v>5.6186999824777671E-3</v>
      </c>
      <c r="U1431" s="94">
        <v>0</v>
      </c>
      <c r="V1431" s="94">
        <v>0</v>
      </c>
      <c r="W1431" s="94">
        <v>5.6186999824777671E-3</v>
      </c>
      <c r="X1431" s="94">
        <v>0</v>
      </c>
      <c r="Y1431" s="94">
        <v>0</v>
      </c>
      <c r="Z1431" s="94">
        <v>0</v>
      </c>
      <c r="AA1431" s="94">
        <v>0</v>
      </c>
      <c r="AB1431" s="94">
        <v>0</v>
      </c>
      <c r="AC1431" s="94">
        <f>_xlfn.XLOOKUP(B1431,'[3]Nur des jours'!$B:$B,'[3]Nur des jours'!$N:$N,"")</f>
        <v>0</v>
      </c>
      <c r="AD1431" s="94">
        <v>0</v>
      </c>
      <c r="AE1431" s="94">
        <v>0</v>
      </c>
      <c r="AF1431" s="94">
        <v>0</v>
      </c>
      <c r="AG1431" s="94">
        <v>0</v>
      </c>
      <c r="AH1431" s="94">
        <v>0</v>
      </c>
      <c r="AI1431" s="49" t="s">
        <v>5559</v>
      </c>
      <c r="AJ1431" s="49"/>
      <c r="AK1431" s="48" t="str" cm="1">
        <f t="array" ref="AK1431">IFERROR(_xlfn.IFS(
AM1431="MPR ISSUE","PDH",
AM1431="BSS Hardware Issue","BSS",
AM1431="Sites strategiques, MLL, Pylone, etc.","ENVTECH",
AM1431="AKTIVCO DEFAUT GE &amp; POWER Cabinet","AKTIVCO",
AM1431="AKTIVCO Coupure ENEO &amp; Baisse de tension","AKTIVCO GRID ONLY",
AM1431="Coupure ENEO &amp; Baisse de tension","IHS GRID ONLY",
AM1431="Defaut GE &amp; POWER Cabinet","IHS",
AM1431="Sharing","Partners",
AM1431="Sites strategiques &amp; DataCenter","SST &amp; DC",
AM1431="Exclu","Exclu",
AM1431="SAT","SAT",
AM1431="SPARE-ISSUE","SPARE-ISSUE",
AM1431="Fiber CAmtel","TRANS_FO_CAMTEL",
AM1431="Fiber AOF","Fiber AOF",
AM1431="Projet OCM (HUAWEI)","TRAVAUX-HUAWEI",
AM1431="Projet OCM (NOKIA)","TRAVAUX-NOKIA",
AM1431="ACCESS-ISSUE","ACCESS-ISSUE",
AM1431="Projet OCM (ZTE, NOKIA, autres projets)","TRAVAUX OCM",
AM1431="No root CAuse","No root cause",
AM1431="ODU HS","PDH",
AM1431="IP &amp; VLAN","PDH",
AM1431="Warehouse HUAWEI","SPARE-ISSUE",
AM1431="SPARE-HS","SPARE-ISSUE",
AM1431="Power Telco","BSS",AM1431="no impacts","no impacts"
),"")</f>
        <v>no impacts</v>
      </c>
      <c r="AL1431" s="48" t="str" cm="1">
        <f t="array" ref="AL1431">IFERROR(_xlfn.IFS(
AM1431="MPR ISSUE","TX ISSUE",
AM1431="BSS Hardware Issue","RAN ISSUE",
AM1431="Sites strategiques, MLL, Pylone, etc.","ENVTECH",
AM1431="AKTIVCO DEFAUT GE &amp; POWER Cabinet","POWER ISSUE",
AM1431="AKTIVCO Coupure ENEO &amp; Baisse de tension","POWER ISSUE",
AM1431="Coupure ENEO &amp; Baisse de tension","POWER ISSUE",
AM1431="Defaut GE &amp; POWER Cabinet","POWER ISSUE",
AM1431="Sharing","POWER ISSUE",
AM1431="Sites strategiques &amp; DataCenter","POWER ISSUE",
AM1431="Exclu","Exclu",
AM1431="SAT","TX ISSUE",
AM1431="SPARE-ISSUE","SPARE-ISSUE",
AM1431="Fiber CAmtel","TX ISSUE",
AM1431="Fiber AOF","TX ISSUE",
AM1431="Projet OCM (HUAWEI)","TRAVAUX-HUAWEI",
AM1431="Projet OCM (NOKIA)","TRAVAUX -NOKIA",
AM1431="ACCESS-ISSUE","ACCESS-ISSUE",
AM1431="Projet OCM (ZTE, NOKIA, autres projets)","TRAVAUX OCM",
AM1431="No root CAuse","No root cause",
AM1431="ODU HS","TX ISSUE",
AM1431="IP &amp; VLAN","TX ISSUE",
AM1431="Warehouse HUAWEI","SPARE-ISSUE",
AM1431="SPARE-HS","SPARE-ISSUE",
AM1431="Power Telco","RAN ISSUE",AM1431="no impacts","no impacts"
),"")</f>
        <v>no impacts</v>
      </c>
      <c r="AM1431" s="67" t="s">
        <v>5605</v>
      </c>
      <c r="AN1431" s="48" t="str" cm="1">
        <f t="array" ref="AN1431">IFERROR(_xlfn.IFS(
AM1431="MPR ISSUE","ACTIVE",
AM1431="BSS Hardware Issue","ACTIVE",
AM1431="Sites strategiques, MLL, Pylone, etc.","PASSIVE",
AM1431="AKTIVCO DEFAUT GE &amp; POWER Cabinet","PASSIVE",
AM1431="AKTIVCO Coupure ENEO &amp; Baisse de tension","PASSIVE",
AM1431="Coupure ENEO &amp; Baisse de tension","PASSIVE",
AM1431="Defaut GE &amp; POWER Cabinet","PASSIVE",
AM1431="Sharing","PASSIVE",
AM1431="Sites strategiques &amp; DataCenter","PASSIVE",
AM1431="Exclu","Exclu",
AM1431="SAT","ACTIVE",
AM1431="SPARE-ISSUE","SPARE-ISSUE",
AM1431="Fiber CAmtel","ACTIVE",
AM1431="Fiber AOF","ACTIVE",
AM1431="Projet OCM (HUAWEI)","PLANNED WORKS",
AM1431="Projet OCM (NOKIA)","PLANNED WORKS",
AM1431="ACCESS-ISSUE","ACCESS-ISSUE",
AM1431="Projet OCM (ZTE, NOKIA, autres projets)","PLANNED WORKS",
AM1431="No root CAuse","No root cause",
AM1431="ODU HS","ACTIVE",
AM1431="IP &amp; VLAN","ACTIVE",
AM1431="Warehouse HUAWEI","SPARE-ISSUE",
AM1431="SPARE-HS","SPARE-ISSUE",
AM1431="Power Telco","ACTIVE", AM1431="no impacts","no impacts"
),"")</f>
        <v>no impacts</v>
      </c>
      <c r="AO1431" s="93" t="s">
        <v>5537</v>
      </c>
      <c r="AP1431" s="101" t="str">
        <f t="shared" si="43"/>
        <v>NRD_154</v>
      </c>
      <c r="AR1431" s="17" t="s">
        <v>5537</v>
      </c>
      <c r="AS1431" s="7" t="s">
        <v>5537</v>
      </c>
      <c r="AT1431" s="6"/>
      <c r="AU1431" s="7"/>
      <c r="AV1431" s="3" t="s">
        <v>5537</v>
      </c>
      <c r="AW1431" s="18" t="s">
        <v>5537</v>
      </c>
      <c r="AX1431" s="18" t="s">
        <v>5537</v>
      </c>
      <c r="AY1431" s="18" t="s">
        <v>5537</v>
      </c>
      <c r="AZ1431" s="18" t="s">
        <v>5537</v>
      </c>
      <c r="BA1431" s="18" t="s">
        <v>5537</v>
      </c>
      <c r="BB1431" s="18" t="s">
        <v>5537</v>
      </c>
      <c r="BC1431" s="18" t="s">
        <v>5537</v>
      </c>
      <c r="BD1431" s="18" t="s">
        <v>5537</v>
      </c>
      <c r="BE1431" s="18" t="s">
        <v>5537</v>
      </c>
      <c r="BF1431" s="18" t="s">
        <v>5537</v>
      </c>
      <c r="BG1431" s="18" t="s">
        <v>5537</v>
      </c>
      <c r="BH1431" s="18" t="s">
        <v>5537</v>
      </c>
      <c r="BI1431" s="9" t="s">
        <v>5537</v>
      </c>
      <c r="BJ1431" s="14"/>
      <c r="BK1431" s="14" t="s">
        <v>5537</v>
      </c>
      <c r="BL1431" s="14" t="str">
        <f>_xlfn.XLOOKUP(B1431,'[4]cell downs 18042026 17h'!$B:$B,'[4]cell downs 18042026 17h'!$B:$B,"")</f>
        <v/>
      </c>
      <c r="BM1431" s="14" t="str">
        <f>_xlfn.XLOOKUP(B1431,'[5]Cells Huawei 19042026 15h'!$B:$B,'[5]Cells Huawei 19042026 15h'!$B:$B,"")</f>
        <v/>
      </c>
      <c r="BN1431" s="9" t="str">
        <f>_xlfn.XLOOKUP(B1431,'[6]cells down 19042026 9H40'!$B:$B,'[6]cells down 19042026 9H40'!$B:$B,"")</f>
        <v/>
      </c>
      <c r="BO1431" s="9" t="s">
        <v>5537</v>
      </c>
      <c r="BP1431" s="9" t="s">
        <v>5537</v>
      </c>
      <c r="BQ1431" s="115"/>
    </row>
    <row r="1432" spans="1:69" s="9" customFormat="1" x14ac:dyDescent="0.3">
      <c r="A1432" s="1" t="s">
        <v>3489</v>
      </c>
      <c r="B1432" s="8" t="s">
        <v>3490</v>
      </c>
      <c r="C1432" s="3" t="str">
        <f>_xlfn.XLOOKUP(B1432,'[1]daily break down'!$D:$D,'[1]daily break down'!$E:$E,"")</f>
        <v>CENTRE</v>
      </c>
      <c r="D1432" s="1" t="s">
        <v>11</v>
      </c>
      <c r="E1432" s="1" t="s">
        <v>12</v>
      </c>
      <c r="F1432" s="3" t="s">
        <v>69</v>
      </c>
      <c r="G1432" s="1" t="s">
        <v>70</v>
      </c>
      <c r="H1432" s="34" t="str">
        <f>_xlfn.XLOOKUP(B1432,[2]CALCULATION!$B:$B,[2]CALCULATION!$H:$H,"")</f>
        <v>ZTE</v>
      </c>
      <c r="I1432" s="28">
        <v>0</v>
      </c>
      <c r="J1432" s="28">
        <v>0</v>
      </c>
      <c r="K1432" s="28">
        <v>0</v>
      </c>
      <c r="L1432" s="28">
        <v>0</v>
      </c>
      <c r="M1432" s="28">
        <v>0</v>
      </c>
      <c r="N1432" s="28">
        <v>0</v>
      </c>
      <c r="O1432" s="28">
        <v>0</v>
      </c>
      <c r="P1432" s="28">
        <v>0</v>
      </c>
      <c r="Q1432" s="28">
        <v>0</v>
      </c>
      <c r="R1432" s="28">
        <v>0</v>
      </c>
      <c r="S1432" s="94">
        <v>0</v>
      </c>
      <c r="T1432" s="94">
        <f>_xlfn.XLOOKUP(B1432,'[3]Nur des jours'!$B:$B,'[3]Nur des jours'!$U:$U,"")</f>
        <v>5.4218638084884618E-3</v>
      </c>
      <c r="U1432" s="94">
        <v>0</v>
      </c>
      <c r="V1432" s="94">
        <v>0</v>
      </c>
      <c r="W1432" s="94">
        <v>5.4218638084884618E-3</v>
      </c>
      <c r="X1432" s="94">
        <v>0</v>
      </c>
      <c r="Y1432" s="94">
        <v>0</v>
      </c>
      <c r="Z1432" s="94">
        <v>0</v>
      </c>
      <c r="AA1432" s="94">
        <v>0</v>
      </c>
      <c r="AB1432" s="94">
        <v>0</v>
      </c>
      <c r="AC1432" s="94">
        <f>_xlfn.XLOOKUP(B1432,'[3]Nur des jours'!$B:$B,'[3]Nur des jours'!$N:$N,"")</f>
        <v>0</v>
      </c>
      <c r="AD1432" s="94">
        <v>0</v>
      </c>
      <c r="AE1432" s="94">
        <v>0</v>
      </c>
      <c r="AF1432" s="94">
        <v>0</v>
      </c>
      <c r="AG1432" s="94">
        <v>0</v>
      </c>
      <c r="AH1432" s="94">
        <v>0</v>
      </c>
      <c r="AI1432" s="49" t="s">
        <v>5559</v>
      </c>
      <c r="AJ1432" s="49"/>
      <c r="AK1432" s="48" t="str" cm="1">
        <f t="array" ref="AK1432">IFERROR(_xlfn.IFS(
AM1432="MPR ISSUE","PDH",
AM1432="BSS Hardware Issue","BSS",
AM1432="Sites strategiques, MLL, Pylone, etc.","ENVTECH",
AM1432="AKTIVCO DEFAUT GE &amp; POWER Cabinet","AKTIVCO",
AM1432="AKTIVCO Coupure ENEO &amp; Baisse de tension","AKTIVCO GRID ONLY",
AM1432="Coupure ENEO &amp; Baisse de tension","IHS GRID ONLY",
AM1432="Defaut GE &amp; POWER Cabinet","IHS",
AM1432="Sharing","Partners",
AM1432="Sites strategiques &amp; DataCenter","SST &amp; DC",
AM1432="Exclu","Exclu",
AM1432="SAT","SAT",
AM1432="SPARE-ISSUE","SPARE-ISSUE",
AM1432="Fiber CAmtel","TRANS_FO_CAMTEL",
AM1432="Fiber AOF","Fiber AOF",
AM1432="Projet OCM (HUAWEI)","TRAVAUX-HUAWEI",
AM1432="Projet OCM (NOKIA)","TRAVAUX-NOKIA",
AM1432="ACCESS-ISSUE","ACCESS-ISSUE",
AM1432="Projet OCM (ZTE, NOKIA, autres projets)","TRAVAUX OCM",
AM1432="No root CAuse","No root cause",
AM1432="ODU HS","PDH",
AM1432="IP &amp; VLAN","PDH",
AM1432="Warehouse HUAWEI","SPARE-ISSUE",
AM1432="SPARE-HS","SPARE-ISSUE",
AM1432="Power Telco","BSS",AM1432="no impacts","no impacts"
),"")</f>
        <v>no impacts</v>
      </c>
      <c r="AL1432" s="48" t="str" cm="1">
        <f t="array" ref="AL1432">IFERROR(_xlfn.IFS(
AM1432="MPR ISSUE","TX ISSUE",
AM1432="BSS Hardware Issue","RAN ISSUE",
AM1432="Sites strategiques, MLL, Pylone, etc.","ENVTECH",
AM1432="AKTIVCO DEFAUT GE &amp; POWER Cabinet","POWER ISSUE",
AM1432="AKTIVCO Coupure ENEO &amp; Baisse de tension","POWER ISSUE",
AM1432="Coupure ENEO &amp; Baisse de tension","POWER ISSUE",
AM1432="Defaut GE &amp; POWER Cabinet","POWER ISSUE",
AM1432="Sharing","POWER ISSUE",
AM1432="Sites strategiques &amp; DataCenter","POWER ISSUE",
AM1432="Exclu","Exclu",
AM1432="SAT","TX ISSUE",
AM1432="SPARE-ISSUE","SPARE-ISSUE",
AM1432="Fiber CAmtel","TX ISSUE",
AM1432="Fiber AOF","TX ISSUE",
AM1432="Projet OCM (HUAWEI)","TRAVAUX-HUAWEI",
AM1432="Projet OCM (NOKIA)","TRAVAUX -NOKIA",
AM1432="ACCESS-ISSUE","ACCESS-ISSUE",
AM1432="Projet OCM (ZTE, NOKIA, autres projets)","TRAVAUX OCM",
AM1432="No root CAuse","No root cause",
AM1432="ODU HS","TX ISSUE",
AM1432="IP &amp; VLAN","TX ISSUE",
AM1432="Warehouse HUAWEI","SPARE-ISSUE",
AM1432="SPARE-HS","SPARE-ISSUE",
AM1432="Power Telco","RAN ISSUE",AM1432="no impacts","no impacts"
),"")</f>
        <v>no impacts</v>
      </c>
      <c r="AM1432" s="67" t="s">
        <v>5605</v>
      </c>
      <c r="AN1432" s="48" t="str" cm="1">
        <f t="array" ref="AN1432">IFERROR(_xlfn.IFS(
AM1432="MPR ISSUE","ACTIVE",
AM1432="BSS Hardware Issue","ACTIVE",
AM1432="Sites strategiques, MLL, Pylone, etc.","PASSIVE",
AM1432="AKTIVCO DEFAUT GE &amp; POWER Cabinet","PASSIVE",
AM1432="AKTIVCO Coupure ENEO &amp; Baisse de tension","PASSIVE",
AM1432="Coupure ENEO &amp; Baisse de tension","PASSIVE",
AM1432="Defaut GE &amp; POWER Cabinet","PASSIVE",
AM1432="Sharing","PASSIVE",
AM1432="Sites strategiques &amp; DataCenter","PASSIVE",
AM1432="Exclu","Exclu",
AM1432="SAT","ACTIVE",
AM1432="SPARE-ISSUE","SPARE-ISSUE",
AM1432="Fiber CAmtel","ACTIVE",
AM1432="Fiber AOF","ACTIVE",
AM1432="Projet OCM (HUAWEI)","PLANNED WORKS",
AM1432="Projet OCM (NOKIA)","PLANNED WORKS",
AM1432="ACCESS-ISSUE","ACCESS-ISSUE",
AM1432="Projet OCM (ZTE, NOKIA, autres projets)","PLANNED WORKS",
AM1432="No root CAuse","No root cause",
AM1432="ODU HS","ACTIVE",
AM1432="IP &amp; VLAN","ACTIVE",
AM1432="Warehouse HUAWEI","SPARE-ISSUE",
AM1432="SPARE-HS","SPARE-ISSUE",
AM1432="Power Telco","ACTIVE", AM1432="no impacts","no impacts"
),"")</f>
        <v>no impacts</v>
      </c>
      <c r="AO1432" s="93" t="s">
        <v>5537</v>
      </c>
      <c r="AP1432" s="101" t="str">
        <f t="shared" si="43"/>
        <v>SUD_217</v>
      </c>
      <c r="AR1432" s="17" t="s">
        <v>5537</v>
      </c>
      <c r="AS1432" s="7" t="s">
        <v>5537</v>
      </c>
      <c r="AT1432" s="6"/>
      <c r="AU1432" s="7"/>
      <c r="AV1432" s="3" t="s">
        <v>5537</v>
      </c>
      <c r="AW1432" s="18" t="s">
        <v>5537</v>
      </c>
      <c r="AX1432" s="18" t="s">
        <v>5537</v>
      </c>
      <c r="AY1432" s="18" t="s">
        <v>5537</v>
      </c>
      <c r="AZ1432" s="18" t="s">
        <v>5537</v>
      </c>
      <c r="BA1432" s="18" t="s">
        <v>5537</v>
      </c>
      <c r="BB1432" s="18" t="s">
        <v>5537</v>
      </c>
      <c r="BC1432" s="18" t="s">
        <v>5537</v>
      </c>
      <c r="BD1432" s="18" t="s">
        <v>5537</v>
      </c>
      <c r="BE1432" s="18" t="s">
        <v>5537</v>
      </c>
      <c r="BF1432" s="18" t="s">
        <v>5537</v>
      </c>
      <c r="BG1432" s="18" t="s">
        <v>5537</v>
      </c>
      <c r="BH1432" s="18" t="s">
        <v>5537</v>
      </c>
      <c r="BI1432" s="9" t="s">
        <v>5537</v>
      </c>
      <c r="BJ1432" s="14"/>
      <c r="BK1432" s="14" t="s">
        <v>5537</v>
      </c>
      <c r="BL1432" s="14" t="str">
        <f>_xlfn.XLOOKUP(B1432,'[4]cell downs 18042026 17h'!$B:$B,'[4]cell downs 18042026 17h'!$B:$B,"")</f>
        <v/>
      </c>
      <c r="BM1432" s="14" t="str">
        <f>_xlfn.XLOOKUP(B1432,'[5]Cells Huawei 19042026 15h'!$B:$B,'[5]Cells Huawei 19042026 15h'!$B:$B,"")</f>
        <v/>
      </c>
      <c r="BN1432" s="9" t="str">
        <f>_xlfn.XLOOKUP(B1432,'[6]cells down 19042026 9H40'!$B:$B,'[6]cells down 19042026 9H40'!$B:$B,"")</f>
        <v/>
      </c>
      <c r="BO1432" s="9" t="s">
        <v>3490</v>
      </c>
      <c r="BP1432" s="9" t="s">
        <v>12</v>
      </c>
      <c r="BQ1432" s="115"/>
    </row>
    <row r="1433" spans="1:69" s="9" customFormat="1" ht="46.05" customHeight="1" x14ac:dyDescent="0.3">
      <c r="A1433" s="1" t="s">
        <v>3385</v>
      </c>
      <c r="B1433" s="8" t="s">
        <v>3386</v>
      </c>
      <c r="C1433" s="3" t="str">
        <f>_xlfn.XLOOKUP(B1433,'[1]daily break down'!$D:$D,'[1]daily break down'!$E:$E,"")</f>
        <v>CENTRE</v>
      </c>
      <c r="D1433" s="1" t="s">
        <v>21</v>
      </c>
      <c r="E1433" s="1" t="s">
        <v>36</v>
      </c>
      <c r="F1433" s="3" t="s">
        <v>69</v>
      </c>
      <c r="G1433" s="1" t="s">
        <v>70</v>
      </c>
      <c r="H1433" s="34" t="str">
        <f>_xlfn.XLOOKUP(B1433,[2]CALCULATION!$B:$B,[2]CALCULATION!$H:$H,"")</f>
        <v>ZTE</v>
      </c>
      <c r="I1433" s="28">
        <v>0</v>
      </c>
      <c r="J1433" s="28">
        <v>0</v>
      </c>
      <c r="K1433" s="28">
        <v>0</v>
      </c>
      <c r="L1433" s="28">
        <v>0</v>
      </c>
      <c r="M1433" s="28">
        <v>0</v>
      </c>
      <c r="N1433" s="28">
        <v>0</v>
      </c>
      <c r="O1433" s="28">
        <v>0</v>
      </c>
      <c r="P1433" s="28">
        <v>0</v>
      </c>
      <c r="Q1433" s="28">
        <v>0</v>
      </c>
      <c r="R1433" s="28">
        <v>0</v>
      </c>
      <c r="S1433" s="94">
        <v>0</v>
      </c>
      <c r="T1433" s="94">
        <f>_xlfn.XLOOKUP(B1433,'[3]Nur des jours'!$B:$B,'[3]Nur des jours'!$U:$U,"")</f>
        <v>5.3683585735364381E-3</v>
      </c>
      <c r="U1433" s="94">
        <v>0</v>
      </c>
      <c r="V1433" s="94">
        <v>0</v>
      </c>
      <c r="W1433" s="94">
        <v>5.3683585735364381E-3</v>
      </c>
      <c r="X1433" s="94">
        <v>0</v>
      </c>
      <c r="Y1433" s="94">
        <v>0</v>
      </c>
      <c r="Z1433" s="94">
        <v>0</v>
      </c>
      <c r="AA1433" s="94">
        <v>0</v>
      </c>
      <c r="AB1433" s="94">
        <v>0</v>
      </c>
      <c r="AC1433" s="94">
        <f>_xlfn.XLOOKUP(B1433,'[3]Nur des jours'!$B:$B,'[3]Nur des jours'!$N:$N,"")</f>
        <v>0</v>
      </c>
      <c r="AD1433" s="94">
        <v>0</v>
      </c>
      <c r="AE1433" s="94">
        <v>0</v>
      </c>
      <c r="AF1433" s="94">
        <v>0</v>
      </c>
      <c r="AG1433" s="94">
        <v>0</v>
      </c>
      <c r="AH1433" s="94">
        <v>0</v>
      </c>
      <c r="AI1433" s="49" t="s">
        <v>5559</v>
      </c>
      <c r="AJ1433" s="49"/>
      <c r="AK1433" s="48" t="str" cm="1">
        <f t="array" ref="AK1433">IFERROR(_xlfn.IFS(
AM1433="MPR ISSUE","PDH",
AM1433="BSS Hardware Issue","BSS",
AM1433="Sites strategiques, MLL, Pylone, etc.","ENVTECH",
AM1433="AKTIVCO DEFAUT GE &amp; POWER Cabinet","AKTIVCO",
AM1433="AKTIVCO Coupure ENEO &amp; Baisse de tension","AKTIVCO GRID ONLY",
AM1433="Coupure ENEO &amp; Baisse de tension","IHS GRID ONLY",
AM1433="Defaut GE &amp; POWER Cabinet","IHS",
AM1433="Sharing","Partners",
AM1433="Sites strategiques &amp; DataCenter","SST &amp; DC",
AM1433="Exclu","Exclu",
AM1433="SAT","SAT",
AM1433="SPARE-ISSUE","SPARE-ISSUE",
AM1433="Fiber CAmtel","TRANS_FO_CAMTEL",
AM1433="Fiber AOF","Fiber AOF",
AM1433="Projet OCM (HUAWEI)","TRAVAUX-HUAWEI",
AM1433="Projet OCM (NOKIA)","TRAVAUX-NOKIA",
AM1433="ACCESS-ISSUE","ACCESS-ISSUE",
AM1433="Projet OCM (ZTE, NOKIA, autres projets)","TRAVAUX OCM",
AM1433="No root CAuse","No root cause",
AM1433="ODU HS","PDH",
AM1433="IP &amp; VLAN","PDH",
AM1433="Warehouse HUAWEI","SPARE-ISSUE",
AM1433="SPARE-HS","SPARE-ISSUE",
AM1433="Power Telco","BSS",AM1433="no impacts","no impacts"
),"")</f>
        <v>no impacts</v>
      </c>
      <c r="AL1433" s="48" t="str" cm="1">
        <f t="array" ref="AL1433">IFERROR(_xlfn.IFS(
AM1433="MPR ISSUE","TX ISSUE",
AM1433="BSS Hardware Issue","RAN ISSUE",
AM1433="Sites strategiques, MLL, Pylone, etc.","ENVTECH",
AM1433="AKTIVCO DEFAUT GE &amp; POWER Cabinet","POWER ISSUE",
AM1433="AKTIVCO Coupure ENEO &amp; Baisse de tension","POWER ISSUE",
AM1433="Coupure ENEO &amp; Baisse de tension","POWER ISSUE",
AM1433="Defaut GE &amp; POWER Cabinet","POWER ISSUE",
AM1433="Sharing","POWER ISSUE",
AM1433="Sites strategiques &amp; DataCenter","POWER ISSUE",
AM1433="Exclu","Exclu",
AM1433="SAT","TX ISSUE",
AM1433="SPARE-ISSUE","SPARE-ISSUE",
AM1433="Fiber CAmtel","TX ISSUE",
AM1433="Fiber AOF","TX ISSUE",
AM1433="Projet OCM (HUAWEI)","TRAVAUX-HUAWEI",
AM1433="Projet OCM (NOKIA)","TRAVAUX -NOKIA",
AM1433="ACCESS-ISSUE","ACCESS-ISSUE",
AM1433="Projet OCM (ZTE, NOKIA, autres projets)","TRAVAUX OCM",
AM1433="No root CAuse","No root cause",
AM1433="ODU HS","TX ISSUE",
AM1433="IP &amp; VLAN","TX ISSUE",
AM1433="Warehouse HUAWEI","SPARE-ISSUE",
AM1433="SPARE-HS","SPARE-ISSUE",
AM1433="Power Telco","RAN ISSUE",AM1433="no impacts","no impacts"
),"")</f>
        <v>no impacts</v>
      </c>
      <c r="AM1433" s="67" t="s">
        <v>5605</v>
      </c>
      <c r="AN1433" s="48" t="str" cm="1">
        <f t="array" ref="AN1433">IFERROR(_xlfn.IFS(
AM1433="MPR ISSUE","ACTIVE",
AM1433="BSS Hardware Issue","ACTIVE",
AM1433="Sites strategiques, MLL, Pylone, etc.","PASSIVE",
AM1433="AKTIVCO DEFAUT GE &amp; POWER Cabinet","PASSIVE",
AM1433="AKTIVCO Coupure ENEO &amp; Baisse de tension","PASSIVE",
AM1433="Coupure ENEO &amp; Baisse de tension","PASSIVE",
AM1433="Defaut GE &amp; POWER Cabinet","PASSIVE",
AM1433="Sharing","PASSIVE",
AM1433="Sites strategiques &amp; DataCenter","PASSIVE",
AM1433="Exclu","Exclu",
AM1433="SAT","ACTIVE",
AM1433="SPARE-ISSUE","SPARE-ISSUE",
AM1433="Fiber CAmtel","ACTIVE",
AM1433="Fiber AOF","ACTIVE",
AM1433="Projet OCM (HUAWEI)","PLANNED WORKS",
AM1433="Projet OCM (NOKIA)","PLANNED WORKS",
AM1433="ACCESS-ISSUE","ACCESS-ISSUE",
AM1433="Projet OCM (ZTE, NOKIA, autres projets)","PLANNED WORKS",
AM1433="No root CAuse","No root cause",
AM1433="ODU HS","ACTIVE",
AM1433="IP &amp; VLAN","ACTIVE",
AM1433="Warehouse HUAWEI","SPARE-ISSUE",
AM1433="SPARE-HS","SPARE-ISSUE",
AM1433="Power Telco","ACTIVE", AM1433="no impacts","no impacts"
),"")</f>
        <v>no impacts</v>
      </c>
      <c r="AO1433" s="93" t="s">
        <v>5537</v>
      </c>
      <c r="AP1433" s="101" t="str">
        <f t="shared" si="43"/>
        <v>SUD_083</v>
      </c>
      <c r="AR1433" s="17" t="s">
        <v>5537</v>
      </c>
      <c r="AS1433" s="7" t="s">
        <v>5537</v>
      </c>
      <c r="AT1433" s="6"/>
      <c r="AU1433" s="7"/>
      <c r="AV1433" s="3" t="s">
        <v>5537</v>
      </c>
      <c r="AW1433" s="18" t="s">
        <v>5537</v>
      </c>
      <c r="AX1433" s="18" t="s">
        <v>5537</v>
      </c>
      <c r="AY1433" s="18" t="s">
        <v>5537</v>
      </c>
      <c r="AZ1433" s="18" t="s">
        <v>5537</v>
      </c>
      <c r="BA1433" s="18" t="s">
        <v>5537</v>
      </c>
      <c r="BB1433" s="18" t="s">
        <v>5537</v>
      </c>
      <c r="BC1433" s="18" t="s">
        <v>5537</v>
      </c>
      <c r="BD1433" s="18" t="s">
        <v>5537</v>
      </c>
      <c r="BE1433" s="18" t="s">
        <v>5537</v>
      </c>
      <c r="BF1433" s="18" t="s">
        <v>5537</v>
      </c>
      <c r="BG1433" s="18" t="s">
        <v>5537</v>
      </c>
      <c r="BH1433" s="18" t="s">
        <v>5537</v>
      </c>
      <c r="BI1433" s="9" t="s">
        <v>5537</v>
      </c>
      <c r="BJ1433" s="14"/>
      <c r="BK1433" s="14" t="s">
        <v>5537</v>
      </c>
      <c r="BL1433" s="14" t="str">
        <f>_xlfn.XLOOKUP(B1433,'[4]cell downs 18042026 17h'!$B:$B,'[4]cell downs 18042026 17h'!$B:$B,"")</f>
        <v/>
      </c>
      <c r="BM1433" s="14" t="str">
        <f>_xlfn.XLOOKUP(B1433,'[5]Cells Huawei 19042026 15h'!$B:$B,'[5]Cells Huawei 19042026 15h'!$B:$B,"")</f>
        <v/>
      </c>
      <c r="BN1433" s="9" t="str">
        <f>_xlfn.XLOOKUP(B1433,'[6]cells down 19042026 9H40'!$B:$B,'[6]cells down 19042026 9H40'!$B:$B,"")</f>
        <v/>
      </c>
      <c r="BO1433" s="9" t="s">
        <v>5537</v>
      </c>
      <c r="BP1433" s="9" t="s">
        <v>5537</v>
      </c>
      <c r="BQ1433" s="115"/>
    </row>
    <row r="1434" spans="1:69" s="9" customFormat="1" x14ac:dyDescent="0.3">
      <c r="A1434" s="1" t="s">
        <v>3104</v>
      </c>
      <c r="B1434" s="8" t="s">
        <v>3105</v>
      </c>
      <c r="C1434" s="3" t="str">
        <f>_xlfn.XLOOKUP(B1434,'[1]daily break down'!$D:$D,'[1]daily break down'!$E:$E,"")</f>
        <v>EXTREME-NORD</v>
      </c>
      <c r="D1434" s="1" t="s">
        <v>11</v>
      </c>
      <c r="E1434" s="1" t="s">
        <v>237</v>
      </c>
      <c r="F1434" s="3" t="s">
        <v>55</v>
      </c>
      <c r="G1434" s="1" t="s">
        <v>2075</v>
      </c>
      <c r="H1434" s="32" t="str">
        <f>_xlfn.XLOOKUP(B1434,[2]CALCULATION!$B:$B,[2]CALCULATION!$H:$H,"")</f>
        <v>HUAWEI</v>
      </c>
      <c r="I1434" s="28">
        <v>0</v>
      </c>
      <c r="J1434" s="28">
        <v>0</v>
      </c>
      <c r="K1434" s="28">
        <v>0</v>
      </c>
      <c r="L1434" s="28">
        <v>0</v>
      </c>
      <c r="M1434" s="28">
        <v>0</v>
      </c>
      <c r="N1434" s="28">
        <v>0</v>
      </c>
      <c r="O1434" s="28">
        <v>0</v>
      </c>
      <c r="P1434" s="28">
        <v>0</v>
      </c>
      <c r="Q1434" s="28">
        <v>0</v>
      </c>
      <c r="R1434" s="28">
        <v>0</v>
      </c>
      <c r="S1434" s="94">
        <v>0</v>
      </c>
      <c r="T1434" s="94">
        <f>_xlfn.XLOOKUP(B1434,'[3]Nur des jours'!$B:$B,'[3]Nur des jours'!$U:$U,"")</f>
        <v>0</v>
      </c>
      <c r="U1434" s="94">
        <v>0</v>
      </c>
      <c r="V1434" s="94">
        <v>0</v>
      </c>
      <c r="W1434" s="94">
        <v>3.4778402718922017E-3</v>
      </c>
      <c r="X1434" s="94">
        <v>0</v>
      </c>
      <c r="Y1434" s="94">
        <v>0</v>
      </c>
      <c r="Z1434" s="94">
        <v>0</v>
      </c>
      <c r="AA1434" s="94">
        <v>0</v>
      </c>
      <c r="AB1434" s="94">
        <v>0</v>
      </c>
      <c r="AC1434" s="94">
        <f>_xlfn.XLOOKUP(B1434,'[3]Nur des jours'!$B:$B,'[3]Nur des jours'!$N:$N,"")</f>
        <v>0</v>
      </c>
      <c r="AD1434" s="94">
        <v>0</v>
      </c>
      <c r="AE1434" s="94">
        <v>0</v>
      </c>
      <c r="AF1434" s="94">
        <v>0</v>
      </c>
      <c r="AG1434" s="94">
        <v>0</v>
      </c>
      <c r="AH1434" s="94">
        <v>0</v>
      </c>
      <c r="AI1434" s="49" t="s">
        <v>6659</v>
      </c>
      <c r="AJ1434" s="49"/>
      <c r="AK1434" s="48" t="str" cm="1">
        <f t="array" ref="AK1434">IFERROR(_xlfn.IFS(
AM1434="MPR ISSUE","PDH",
AM1434="BSS Hardware Issue","BSS",
AM1434="Sites strategiques, MLL, Pylone, etc.","ENVTECH",
AM1434="AKTIVCO DEFAUT GE &amp; POWER Cabinet","AKTIVCO",
AM1434="AKTIVCO Coupure ENEO &amp; Baisse de tension","AKTIVCO GRID ONLY",
AM1434="Coupure ENEO &amp; Baisse de tension","IHS GRID ONLY",
AM1434="Defaut GE &amp; POWER Cabinet","IHS",
AM1434="Sharing","Partners",
AM1434="Sites strategiques &amp; DataCenter","SST &amp; DC",
AM1434="Exclu","Exclu",
AM1434="SAT","SAT",
AM1434="SPARE-ISSUE","SPARE-ISSUE",
AM1434="Fiber CAmtel","TRANS_FO_CAMTEL",
AM1434="Fiber AOF","Fiber AOF",
AM1434="Projet OCM (HUAWEI)","TRAVAUX-HUAWEI",
AM1434="Projet OCM (NOKIA)","TRAVAUX-NOKIA",
AM1434="ACCESS-ISSUE","ACCESS-ISSUE",
AM1434="Projet OCM (ZTE, NOKIA, autres projets)","TRAVAUX OCM",
AM1434="No root CAuse","No root cause",
AM1434="ODU HS","PDH",
AM1434="IP &amp; VLAN","PDH",
AM1434="Warehouse HUAWEI","SPARE-ISSUE",
AM1434="SPARE-HS","SPARE-ISSUE",
AM1434="Power Telco","BSS",AM1434="no impacts","no impacts"
),"")</f>
        <v>no impacts</v>
      </c>
      <c r="AL1434" s="48" t="str" cm="1">
        <f t="array" ref="AL1434">IFERROR(_xlfn.IFS(
AM1434="MPR ISSUE","TX ISSUE",
AM1434="BSS Hardware Issue","RAN ISSUE",
AM1434="Sites strategiques, MLL, Pylone, etc.","ENVTECH",
AM1434="AKTIVCO DEFAUT GE &amp; POWER Cabinet","POWER ISSUE",
AM1434="AKTIVCO Coupure ENEO &amp; Baisse de tension","POWER ISSUE",
AM1434="Coupure ENEO &amp; Baisse de tension","POWER ISSUE",
AM1434="Defaut GE &amp; POWER Cabinet","POWER ISSUE",
AM1434="Sharing","POWER ISSUE",
AM1434="Sites strategiques &amp; DataCenter","POWER ISSUE",
AM1434="Exclu","Exclu",
AM1434="SAT","TX ISSUE",
AM1434="SPARE-ISSUE","SPARE-ISSUE",
AM1434="Fiber CAmtel","TX ISSUE",
AM1434="Fiber AOF","TX ISSUE",
AM1434="Projet OCM (HUAWEI)","TRAVAUX-HUAWEI",
AM1434="Projet OCM (NOKIA)","TRAVAUX -NOKIA",
AM1434="ACCESS-ISSUE","ACCESS-ISSUE",
AM1434="Projet OCM (ZTE, NOKIA, autres projets)","TRAVAUX OCM",
AM1434="No root CAuse","No root cause",
AM1434="ODU HS","TX ISSUE",
AM1434="IP &amp; VLAN","TX ISSUE",
AM1434="Warehouse HUAWEI","SPARE-ISSUE",
AM1434="SPARE-HS","SPARE-ISSUE",
AM1434="Power Telco","RAN ISSUE",AM1434="no impacts","no impacts"
),"")</f>
        <v>no impacts</v>
      </c>
      <c r="AM1434" s="67" t="s">
        <v>5605</v>
      </c>
      <c r="AN1434" s="48" t="str" cm="1">
        <f t="array" ref="AN1434">IFERROR(_xlfn.IFS(
AM1434="MPR ISSUE","ACTIVE",
AM1434="BSS Hardware Issue","ACTIVE",
AM1434="Sites strategiques, MLL, Pylone, etc.","PASSIVE",
AM1434="AKTIVCO DEFAUT GE &amp; POWER Cabinet","PASSIVE",
AM1434="AKTIVCO Coupure ENEO &amp; Baisse de tension","PASSIVE",
AM1434="Coupure ENEO &amp; Baisse de tension","PASSIVE",
AM1434="Defaut GE &amp; POWER Cabinet","PASSIVE",
AM1434="Sharing","PASSIVE",
AM1434="Sites strategiques &amp; DataCenter","PASSIVE",
AM1434="Exclu","Exclu",
AM1434="SAT","ACTIVE",
AM1434="SPARE-ISSUE","SPARE-ISSUE",
AM1434="Fiber CAmtel","ACTIVE",
AM1434="Fiber AOF","ACTIVE",
AM1434="Projet OCM (HUAWEI)","PLANNED WORKS",
AM1434="Projet OCM (NOKIA)","PLANNED WORKS",
AM1434="ACCESS-ISSUE","ACCESS-ISSUE",
AM1434="Projet OCM (ZTE, NOKIA, autres projets)","PLANNED WORKS",
AM1434="No root CAuse","No root cause",
AM1434="ODU HS","ACTIVE",
AM1434="IP &amp; VLAN","ACTIVE",
AM1434="Warehouse HUAWEI","SPARE-ISSUE",
AM1434="SPARE-HS","SPARE-ISSUE",
AM1434="Power Telco","ACTIVE", AM1434="no impacts","no impacts"
),"")</f>
        <v>no impacts</v>
      </c>
      <c r="AO1434" s="93" t="s">
        <v>5537</v>
      </c>
      <c r="AP1434" s="101" t="str">
        <f t="shared" si="43"/>
        <v>EXN_189</v>
      </c>
      <c r="AR1434" s="17" t="s">
        <v>5537</v>
      </c>
      <c r="AS1434" s="7" t="s">
        <v>5537</v>
      </c>
      <c r="AT1434" s="6"/>
      <c r="AU1434" s="7"/>
      <c r="AV1434" s="3" t="s">
        <v>5537</v>
      </c>
      <c r="AW1434" s="18" t="s">
        <v>5537</v>
      </c>
      <c r="AX1434" s="18" t="s">
        <v>5537</v>
      </c>
      <c r="AY1434" s="18" t="s">
        <v>5537</v>
      </c>
      <c r="AZ1434" s="18" t="s">
        <v>5537</v>
      </c>
      <c r="BA1434" s="18" t="s">
        <v>5537</v>
      </c>
      <c r="BB1434" s="18" t="s">
        <v>5537</v>
      </c>
      <c r="BC1434" s="18" t="s">
        <v>5537</v>
      </c>
      <c r="BD1434" s="18" t="s">
        <v>5537</v>
      </c>
      <c r="BE1434" s="18" t="s">
        <v>5537</v>
      </c>
      <c r="BF1434" s="18" t="s">
        <v>5537</v>
      </c>
      <c r="BG1434" s="18" t="s">
        <v>5537</v>
      </c>
      <c r="BH1434" s="18" t="s">
        <v>5537</v>
      </c>
      <c r="BI1434" s="9" t="s">
        <v>5537</v>
      </c>
      <c r="BJ1434" s="14"/>
      <c r="BK1434" s="14" t="s">
        <v>5537</v>
      </c>
      <c r="BL1434" s="14" t="str">
        <f>_xlfn.XLOOKUP(B1434,'[4]cell downs 18042026 17h'!$B:$B,'[4]cell downs 18042026 17h'!$B:$B,"")</f>
        <v/>
      </c>
      <c r="BM1434" s="14" t="str">
        <f>_xlfn.XLOOKUP(B1434,'[5]Cells Huawei 19042026 15h'!$B:$B,'[5]Cells Huawei 19042026 15h'!$B:$B,"")</f>
        <v/>
      </c>
      <c r="BN1434" s="9" t="str">
        <f>_xlfn.XLOOKUP(B1434,'[6]cells down 19042026 9H40'!$B:$B,'[6]cells down 19042026 9H40'!$B:$B,"")</f>
        <v/>
      </c>
      <c r="BO1434" s="9" t="s">
        <v>3105</v>
      </c>
      <c r="BP1434" s="9" t="s">
        <v>12</v>
      </c>
      <c r="BQ1434" s="115"/>
    </row>
    <row r="1435" spans="1:69" s="9" customFormat="1" x14ac:dyDescent="0.3">
      <c r="A1435" s="1" t="s">
        <v>3863</v>
      </c>
      <c r="B1435" s="8" t="s">
        <v>3864</v>
      </c>
      <c r="C1435" s="3" t="str">
        <f>_xlfn.XLOOKUP(B1435,'[1]daily break down'!$D:$D,'[1]daily break down'!$E:$E,"")</f>
        <v>EXTREME-NORD</v>
      </c>
      <c r="D1435" s="1" t="s">
        <v>11</v>
      </c>
      <c r="E1435" s="1" t="s">
        <v>12</v>
      </c>
      <c r="F1435" s="3" t="s">
        <v>55</v>
      </c>
      <c r="G1435" s="1" t="s">
        <v>3804</v>
      </c>
      <c r="H1435" s="32" t="str">
        <f>_xlfn.XLOOKUP(B1435,[2]CALCULATION!$B:$B,[2]CALCULATION!$H:$H,"")</f>
        <v>HUAWEI</v>
      </c>
      <c r="I1435" s="28">
        <v>0</v>
      </c>
      <c r="J1435" s="28">
        <v>0</v>
      </c>
      <c r="K1435" s="28">
        <v>0</v>
      </c>
      <c r="L1435" s="28">
        <v>0</v>
      </c>
      <c r="M1435" s="28">
        <v>0</v>
      </c>
      <c r="N1435" s="28">
        <v>0</v>
      </c>
      <c r="O1435" s="28">
        <v>0</v>
      </c>
      <c r="P1435" s="28">
        <v>0</v>
      </c>
      <c r="Q1435" s="28">
        <v>0</v>
      </c>
      <c r="R1435" s="28">
        <v>0</v>
      </c>
      <c r="S1435" s="94">
        <v>0</v>
      </c>
      <c r="T1435" s="94">
        <f>_xlfn.XLOOKUP(B1435,'[3]Nur des jours'!$B:$B,'[3]Nur des jours'!$U:$U,"")</f>
        <v>0</v>
      </c>
      <c r="U1435" s="94">
        <v>0</v>
      </c>
      <c r="V1435" s="94">
        <v>0</v>
      </c>
      <c r="W1435" s="94">
        <v>3.3886648803052215E-3</v>
      </c>
      <c r="X1435" s="94">
        <v>0</v>
      </c>
      <c r="Y1435" s="94">
        <v>0</v>
      </c>
      <c r="Z1435" s="94">
        <v>0</v>
      </c>
      <c r="AA1435" s="94">
        <v>0</v>
      </c>
      <c r="AB1435" s="94">
        <v>0</v>
      </c>
      <c r="AC1435" s="94">
        <f>_xlfn.XLOOKUP(B1435,'[3]Nur des jours'!$B:$B,'[3]Nur des jours'!$N:$N,"")</f>
        <v>0</v>
      </c>
      <c r="AD1435" s="94">
        <v>0</v>
      </c>
      <c r="AE1435" s="94">
        <v>0</v>
      </c>
      <c r="AF1435" s="94">
        <v>0</v>
      </c>
      <c r="AG1435" s="94">
        <v>0</v>
      </c>
      <c r="AH1435" s="94">
        <v>0</v>
      </c>
      <c r="AI1435" s="49" t="s">
        <v>6659</v>
      </c>
      <c r="AJ1435" s="49"/>
      <c r="AK1435" s="48" t="str" cm="1">
        <f t="array" ref="AK1435">IFERROR(_xlfn.IFS(
AM1435="MPR ISSUE","PDH",
AM1435="BSS Hardware Issue","BSS",
AM1435="Sites strategiques, MLL, Pylone, etc.","ENVTECH",
AM1435="AKTIVCO DEFAUT GE &amp; POWER Cabinet","AKTIVCO",
AM1435="AKTIVCO Coupure ENEO &amp; Baisse de tension","AKTIVCO GRID ONLY",
AM1435="Coupure ENEO &amp; Baisse de tension","IHS GRID ONLY",
AM1435="Defaut GE &amp; POWER Cabinet","IHS",
AM1435="Sharing","Partners",
AM1435="Sites strategiques &amp; DataCenter","SST &amp; DC",
AM1435="Exclu","Exclu",
AM1435="SAT","SAT",
AM1435="SPARE-ISSUE","SPARE-ISSUE",
AM1435="Fiber CAmtel","TRANS_FO_CAMTEL",
AM1435="Fiber AOF","Fiber AOF",
AM1435="Projet OCM (HUAWEI)","TRAVAUX-HUAWEI",
AM1435="Projet OCM (NOKIA)","TRAVAUX-NOKIA",
AM1435="ACCESS-ISSUE","ACCESS-ISSUE",
AM1435="Projet OCM (ZTE, NOKIA, autres projets)","TRAVAUX OCM",
AM1435="No root CAuse","No root cause",
AM1435="ODU HS","PDH",
AM1435="IP &amp; VLAN","PDH",
AM1435="Warehouse HUAWEI","SPARE-ISSUE",
AM1435="SPARE-HS","SPARE-ISSUE",
AM1435="Power Telco","BSS",AM1435="no impacts","no impacts"
),"")</f>
        <v>no impacts</v>
      </c>
      <c r="AL1435" s="48" t="str" cm="1">
        <f t="array" ref="AL1435">IFERROR(_xlfn.IFS(
AM1435="MPR ISSUE","TX ISSUE",
AM1435="BSS Hardware Issue","RAN ISSUE",
AM1435="Sites strategiques, MLL, Pylone, etc.","ENVTECH",
AM1435="AKTIVCO DEFAUT GE &amp; POWER Cabinet","POWER ISSUE",
AM1435="AKTIVCO Coupure ENEO &amp; Baisse de tension","POWER ISSUE",
AM1435="Coupure ENEO &amp; Baisse de tension","POWER ISSUE",
AM1435="Defaut GE &amp; POWER Cabinet","POWER ISSUE",
AM1435="Sharing","POWER ISSUE",
AM1435="Sites strategiques &amp; DataCenter","POWER ISSUE",
AM1435="Exclu","Exclu",
AM1435="SAT","TX ISSUE",
AM1435="SPARE-ISSUE","SPARE-ISSUE",
AM1435="Fiber CAmtel","TX ISSUE",
AM1435="Fiber AOF","TX ISSUE",
AM1435="Projet OCM (HUAWEI)","TRAVAUX-HUAWEI",
AM1435="Projet OCM (NOKIA)","TRAVAUX -NOKIA",
AM1435="ACCESS-ISSUE","ACCESS-ISSUE",
AM1435="Projet OCM (ZTE, NOKIA, autres projets)","TRAVAUX OCM",
AM1435="No root CAuse","No root cause",
AM1435="ODU HS","TX ISSUE",
AM1435="IP &amp; VLAN","TX ISSUE",
AM1435="Warehouse HUAWEI","SPARE-ISSUE",
AM1435="SPARE-HS","SPARE-ISSUE",
AM1435="Power Telco","RAN ISSUE",AM1435="no impacts","no impacts"
),"")</f>
        <v>no impacts</v>
      </c>
      <c r="AM1435" s="67" t="s">
        <v>5605</v>
      </c>
      <c r="AN1435" s="48" t="str" cm="1">
        <f t="array" ref="AN1435">IFERROR(_xlfn.IFS(
AM1435="MPR ISSUE","ACTIVE",
AM1435="BSS Hardware Issue","ACTIVE",
AM1435="Sites strategiques, MLL, Pylone, etc.","PASSIVE",
AM1435="AKTIVCO DEFAUT GE &amp; POWER Cabinet","PASSIVE",
AM1435="AKTIVCO Coupure ENEO &amp; Baisse de tension","PASSIVE",
AM1435="Coupure ENEO &amp; Baisse de tension","PASSIVE",
AM1435="Defaut GE &amp; POWER Cabinet","PASSIVE",
AM1435="Sharing","PASSIVE",
AM1435="Sites strategiques &amp; DataCenter","PASSIVE",
AM1435="Exclu","Exclu",
AM1435="SAT","ACTIVE",
AM1435="SPARE-ISSUE","SPARE-ISSUE",
AM1435="Fiber CAmtel","ACTIVE",
AM1435="Fiber AOF","ACTIVE",
AM1435="Projet OCM (HUAWEI)","PLANNED WORKS",
AM1435="Projet OCM (NOKIA)","PLANNED WORKS",
AM1435="ACCESS-ISSUE","ACCESS-ISSUE",
AM1435="Projet OCM (ZTE, NOKIA, autres projets)","PLANNED WORKS",
AM1435="No root CAuse","No root cause",
AM1435="ODU HS","ACTIVE",
AM1435="IP &amp; VLAN","ACTIVE",
AM1435="Warehouse HUAWEI","SPARE-ISSUE",
AM1435="SPARE-HS","SPARE-ISSUE",
AM1435="Power Telco","ACTIVE", AM1435="no impacts","no impacts"
),"")</f>
        <v>no impacts</v>
      </c>
      <c r="AO1435" s="93" t="s">
        <v>5537</v>
      </c>
      <c r="AP1435" s="101" t="str">
        <f t="shared" si="43"/>
        <v>EXN_097</v>
      </c>
      <c r="AR1435" s="17" t="s">
        <v>5537</v>
      </c>
      <c r="AS1435" s="7" t="s">
        <v>5537</v>
      </c>
      <c r="AT1435" s="6"/>
      <c r="AU1435" s="7"/>
      <c r="AV1435" s="3" t="s">
        <v>5537</v>
      </c>
      <c r="AW1435" s="18" t="s">
        <v>5537</v>
      </c>
      <c r="AX1435" s="18" t="s">
        <v>5537</v>
      </c>
      <c r="AY1435" s="18" t="s">
        <v>5537</v>
      </c>
      <c r="AZ1435" s="18" t="s">
        <v>5537</v>
      </c>
      <c r="BA1435" s="18" t="s">
        <v>5537</v>
      </c>
      <c r="BB1435" s="18" t="s">
        <v>5537</v>
      </c>
      <c r="BC1435" s="18" t="s">
        <v>5537</v>
      </c>
      <c r="BD1435" s="18" t="s">
        <v>5537</v>
      </c>
      <c r="BE1435" s="18" t="s">
        <v>5537</v>
      </c>
      <c r="BF1435" s="18" t="s">
        <v>5537</v>
      </c>
      <c r="BG1435" s="18" t="s">
        <v>5537</v>
      </c>
      <c r="BH1435" s="18" t="s">
        <v>5537</v>
      </c>
      <c r="BI1435" s="9" t="s">
        <v>5537</v>
      </c>
      <c r="BJ1435" s="14"/>
      <c r="BK1435" s="14" t="s">
        <v>5537</v>
      </c>
      <c r="BL1435" s="14" t="str">
        <f>_xlfn.XLOOKUP(B1435,'[4]cell downs 18042026 17h'!$B:$B,'[4]cell downs 18042026 17h'!$B:$B,"")</f>
        <v/>
      </c>
      <c r="BM1435" s="14" t="str">
        <f>_xlfn.XLOOKUP(B1435,'[5]Cells Huawei 19042026 15h'!$B:$B,'[5]Cells Huawei 19042026 15h'!$B:$B,"")</f>
        <v/>
      </c>
      <c r="BN1435" s="9" t="str">
        <f>_xlfn.XLOOKUP(B1435,'[6]cells down 19042026 9H40'!$B:$B,'[6]cells down 19042026 9H40'!$B:$B,"")</f>
        <v/>
      </c>
      <c r="BO1435" s="9" t="s">
        <v>3864</v>
      </c>
      <c r="BP1435" s="9" t="s">
        <v>5577</v>
      </c>
      <c r="BQ1435" s="115"/>
    </row>
    <row r="1436" spans="1:69" s="9" customFormat="1" x14ac:dyDescent="0.3">
      <c r="A1436" s="1" t="s">
        <v>1895</v>
      </c>
      <c r="B1436" s="8" t="s">
        <v>1896</v>
      </c>
      <c r="C1436" s="3" t="str">
        <f>_xlfn.XLOOKUP(B1436,'[1]daily break down'!$D:$D,'[1]daily break down'!$E:$E,"")</f>
        <v>CENTRE</v>
      </c>
      <c r="D1436" s="1" t="s">
        <v>11</v>
      </c>
      <c r="E1436" s="1" t="s">
        <v>12</v>
      </c>
      <c r="F1436" s="3" t="s">
        <v>69</v>
      </c>
      <c r="G1436" s="1" t="s">
        <v>70</v>
      </c>
      <c r="H1436" s="34" t="str">
        <f>_xlfn.XLOOKUP(B1436,[2]CALCULATION!$B:$B,[2]CALCULATION!$H:$H,"")</f>
        <v>ZTE</v>
      </c>
      <c r="I1436" s="28">
        <v>0</v>
      </c>
      <c r="J1436" s="28">
        <v>0</v>
      </c>
      <c r="K1436" s="28">
        <v>0</v>
      </c>
      <c r="L1436" s="28">
        <v>0</v>
      </c>
      <c r="M1436" s="28">
        <v>0</v>
      </c>
      <c r="N1436" s="28">
        <v>0</v>
      </c>
      <c r="O1436" s="28">
        <v>0</v>
      </c>
      <c r="P1436" s="28">
        <v>0</v>
      </c>
      <c r="Q1436" s="28">
        <v>0</v>
      </c>
      <c r="R1436" s="28">
        <v>0</v>
      </c>
      <c r="S1436" s="94">
        <v>0</v>
      </c>
      <c r="T1436" s="94">
        <f>_xlfn.XLOOKUP(B1436,'[3]Nur des jours'!$B:$B,'[3]Nur des jours'!$U:$U,"")</f>
        <v>2.9606230006877844E-3</v>
      </c>
      <c r="U1436" s="94">
        <v>0</v>
      </c>
      <c r="V1436" s="94">
        <v>0</v>
      </c>
      <c r="W1436" s="94">
        <v>2.9606230006877844E-3</v>
      </c>
      <c r="X1436" s="94">
        <v>0</v>
      </c>
      <c r="Y1436" s="94">
        <v>0</v>
      </c>
      <c r="Z1436" s="94">
        <v>0</v>
      </c>
      <c r="AA1436" s="94">
        <v>0</v>
      </c>
      <c r="AB1436" s="94">
        <v>0</v>
      </c>
      <c r="AC1436" s="94">
        <f>_xlfn.XLOOKUP(B1436,'[3]Nur des jours'!$B:$B,'[3]Nur des jours'!$N:$N,"")</f>
        <v>0</v>
      </c>
      <c r="AD1436" s="94">
        <v>0</v>
      </c>
      <c r="AE1436" s="94">
        <v>0</v>
      </c>
      <c r="AF1436" s="94">
        <v>0</v>
      </c>
      <c r="AG1436" s="94">
        <v>0</v>
      </c>
      <c r="AH1436" s="94">
        <v>0</v>
      </c>
      <c r="AI1436" s="49" t="s">
        <v>5559</v>
      </c>
      <c r="AJ1436" s="49"/>
      <c r="AK1436" s="48" t="str" cm="1">
        <f t="array" ref="AK1436">IFERROR(_xlfn.IFS(
AM1436="MPR ISSUE","PDH",
AM1436="BSS Hardware Issue","BSS",
AM1436="Sites strategiques, MLL, Pylone, etc.","ENVTECH",
AM1436="AKTIVCO DEFAUT GE &amp; POWER Cabinet","AKTIVCO",
AM1436="AKTIVCO Coupure ENEO &amp; Baisse de tension","AKTIVCO GRID ONLY",
AM1436="Coupure ENEO &amp; Baisse de tension","IHS GRID ONLY",
AM1436="Defaut GE &amp; POWER Cabinet","IHS",
AM1436="Sharing","Partners",
AM1436="Sites strategiques &amp; DataCenter","SST &amp; DC",
AM1436="Exclu","Exclu",
AM1436="SAT","SAT",
AM1436="SPARE-ISSUE","SPARE-ISSUE",
AM1436="Fiber CAmtel","TRANS_FO_CAMTEL",
AM1436="Fiber AOF","Fiber AOF",
AM1436="Projet OCM (HUAWEI)","TRAVAUX-HUAWEI",
AM1436="Projet OCM (NOKIA)","TRAVAUX-NOKIA",
AM1436="ACCESS-ISSUE","ACCESS-ISSUE",
AM1436="Projet OCM (ZTE, NOKIA, autres projets)","TRAVAUX OCM",
AM1436="No root CAuse","No root cause",
AM1436="ODU HS","PDH",
AM1436="IP &amp; VLAN","PDH",
AM1436="Warehouse HUAWEI","SPARE-ISSUE",
AM1436="SPARE-HS","SPARE-ISSUE",
AM1436="Power Telco","BSS",AM1436="no impacts","no impacts"
),"")</f>
        <v>no impacts</v>
      </c>
      <c r="AL1436" s="48" t="str" cm="1">
        <f t="array" ref="AL1436">IFERROR(_xlfn.IFS(
AM1436="MPR ISSUE","TX ISSUE",
AM1436="BSS Hardware Issue","RAN ISSUE",
AM1436="Sites strategiques, MLL, Pylone, etc.","ENVTECH",
AM1436="AKTIVCO DEFAUT GE &amp; POWER Cabinet","POWER ISSUE",
AM1436="AKTIVCO Coupure ENEO &amp; Baisse de tension","POWER ISSUE",
AM1436="Coupure ENEO &amp; Baisse de tension","POWER ISSUE",
AM1436="Defaut GE &amp; POWER Cabinet","POWER ISSUE",
AM1436="Sharing","POWER ISSUE",
AM1436="Sites strategiques &amp; DataCenter","POWER ISSUE",
AM1436="Exclu","Exclu",
AM1436="SAT","TX ISSUE",
AM1436="SPARE-ISSUE","SPARE-ISSUE",
AM1436="Fiber CAmtel","TX ISSUE",
AM1436="Fiber AOF","TX ISSUE",
AM1436="Projet OCM (HUAWEI)","TRAVAUX-HUAWEI",
AM1436="Projet OCM (NOKIA)","TRAVAUX -NOKIA",
AM1436="ACCESS-ISSUE","ACCESS-ISSUE",
AM1436="Projet OCM (ZTE, NOKIA, autres projets)","TRAVAUX OCM",
AM1436="No root CAuse","No root cause",
AM1436="ODU HS","TX ISSUE",
AM1436="IP &amp; VLAN","TX ISSUE",
AM1436="Warehouse HUAWEI","SPARE-ISSUE",
AM1436="SPARE-HS","SPARE-ISSUE",
AM1436="Power Telco","RAN ISSUE",AM1436="no impacts","no impacts"
),"")</f>
        <v>no impacts</v>
      </c>
      <c r="AM1436" s="67" t="s">
        <v>5605</v>
      </c>
      <c r="AN1436" s="48" t="str" cm="1">
        <f t="array" ref="AN1436">IFERROR(_xlfn.IFS(
AM1436="MPR ISSUE","ACTIVE",
AM1436="BSS Hardware Issue","ACTIVE",
AM1436="Sites strategiques, MLL, Pylone, etc.","PASSIVE",
AM1436="AKTIVCO DEFAUT GE &amp; POWER Cabinet","PASSIVE",
AM1436="AKTIVCO Coupure ENEO &amp; Baisse de tension","PASSIVE",
AM1436="Coupure ENEO &amp; Baisse de tension","PASSIVE",
AM1436="Defaut GE &amp; POWER Cabinet","PASSIVE",
AM1436="Sharing","PASSIVE",
AM1436="Sites strategiques &amp; DataCenter","PASSIVE",
AM1436="Exclu","Exclu",
AM1436="SAT","ACTIVE",
AM1436="SPARE-ISSUE","SPARE-ISSUE",
AM1436="Fiber CAmtel","ACTIVE",
AM1436="Fiber AOF","ACTIVE",
AM1436="Projet OCM (HUAWEI)","PLANNED WORKS",
AM1436="Projet OCM (NOKIA)","PLANNED WORKS",
AM1436="ACCESS-ISSUE","ACCESS-ISSUE",
AM1436="Projet OCM (ZTE, NOKIA, autres projets)","PLANNED WORKS",
AM1436="No root CAuse","No root cause",
AM1436="ODU HS","ACTIVE",
AM1436="IP &amp; VLAN","ACTIVE",
AM1436="Warehouse HUAWEI","SPARE-ISSUE",
AM1436="SPARE-HS","SPARE-ISSUE",
AM1436="Power Telco","ACTIVE", AM1436="no impacts","no impacts"
),"")</f>
        <v>no impacts</v>
      </c>
      <c r="AO1436" s="93" t="s">
        <v>5537</v>
      </c>
      <c r="AP1436" s="101" t="str">
        <f t="shared" si="43"/>
        <v>SUD_223</v>
      </c>
      <c r="AR1436" s="17" t="s">
        <v>5537</v>
      </c>
      <c r="AS1436" s="7" t="s">
        <v>5537</v>
      </c>
      <c r="AT1436" s="6"/>
      <c r="AU1436" s="7"/>
      <c r="AV1436" s="3" t="s">
        <v>5537</v>
      </c>
      <c r="AW1436" s="18" t="s">
        <v>5537</v>
      </c>
      <c r="AX1436" s="18" t="s">
        <v>5537</v>
      </c>
      <c r="AY1436" s="18" t="s">
        <v>5537</v>
      </c>
      <c r="AZ1436" s="18" t="s">
        <v>5537</v>
      </c>
      <c r="BA1436" s="18" t="s">
        <v>5537</v>
      </c>
      <c r="BB1436" s="18" t="s">
        <v>5537</v>
      </c>
      <c r="BC1436" s="18" t="s">
        <v>5537</v>
      </c>
      <c r="BD1436" s="18" t="s">
        <v>5537</v>
      </c>
      <c r="BE1436" s="18" t="s">
        <v>5537</v>
      </c>
      <c r="BF1436" s="18" t="s">
        <v>5537</v>
      </c>
      <c r="BG1436" s="18" t="s">
        <v>5537</v>
      </c>
      <c r="BH1436" s="18" t="s">
        <v>5537</v>
      </c>
      <c r="BI1436" s="9" t="s">
        <v>5537</v>
      </c>
      <c r="BJ1436" s="14"/>
      <c r="BK1436" s="14" t="s">
        <v>5537</v>
      </c>
      <c r="BL1436" s="14" t="str">
        <f>_xlfn.XLOOKUP(B1436,'[4]cell downs 18042026 17h'!$B:$B,'[4]cell downs 18042026 17h'!$B:$B,"")</f>
        <v/>
      </c>
      <c r="BM1436" s="14" t="str">
        <f>_xlfn.XLOOKUP(B1436,'[5]Cells Huawei 19042026 15h'!$B:$B,'[5]Cells Huawei 19042026 15h'!$B:$B,"")</f>
        <v/>
      </c>
      <c r="BN1436" s="9" t="str">
        <f>_xlfn.XLOOKUP(B1436,'[6]cells down 19042026 9H40'!$B:$B,'[6]cells down 19042026 9H40'!$B:$B,"")</f>
        <v/>
      </c>
      <c r="BO1436" s="9" t="s">
        <v>1896</v>
      </c>
      <c r="BP1436" s="9" t="s">
        <v>5537</v>
      </c>
      <c r="BQ1436" s="115"/>
    </row>
    <row r="1437" spans="1:69" s="9" customFormat="1" x14ac:dyDescent="0.3">
      <c r="A1437" s="1" t="s">
        <v>3748</v>
      </c>
      <c r="B1437" s="8" t="s">
        <v>3749</v>
      </c>
      <c r="C1437" s="3" t="str">
        <f>_xlfn.XLOOKUP(B1437,'[1]daily break down'!$D:$D,'[1]daily break down'!$E:$E,"")</f>
        <v>Maroua</v>
      </c>
      <c r="D1437" s="1" t="s">
        <v>11</v>
      </c>
      <c r="E1437" s="1" t="s">
        <v>83</v>
      </c>
      <c r="F1437" s="3" t="s">
        <v>55</v>
      </c>
      <c r="G1437" s="1" t="s">
        <v>84</v>
      </c>
      <c r="H1437" s="32" t="str">
        <f>_xlfn.XLOOKUP(B1437,[2]CALCULATION!$B:$B,[2]CALCULATION!$H:$H,"")</f>
        <v>Huawei</v>
      </c>
      <c r="I1437" s="28">
        <v>0</v>
      </c>
      <c r="J1437" s="28">
        <v>0</v>
      </c>
      <c r="K1437" s="28">
        <v>0</v>
      </c>
      <c r="L1437" s="28">
        <v>0</v>
      </c>
      <c r="M1437" s="28">
        <v>0</v>
      </c>
      <c r="N1437" s="28">
        <v>0</v>
      </c>
      <c r="O1437" s="28">
        <v>3.2103140971312641E-3</v>
      </c>
      <c r="P1437" s="28">
        <v>0</v>
      </c>
      <c r="Q1437" s="28">
        <v>0</v>
      </c>
      <c r="R1437" s="28">
        <v>0</v>
      </c>
      <c r="S1437" s="94">
        <v>0</v>
      </c>
      <c r="T1437" s="94">
        <f>_xlfn.XLOOKUP(B1437,'[3]Nur des jours'!$B:$B,'[3]Nur des jours'!$U:$U,"")</f>
        <v>1.159280090630734E-3</v>
      </c>
      <c r="U1437" s="94">
        <v>0</v>
      </c>
      <c r="V1437" s="94">
        <v>0</v>
      </c>
      <c r="W1437" s="94">
        <v>1.159280090630734E-3</v>
      </c>
      <c r="X1437" s="94">
        <v>0</v>
      </c>
      <c r="Y1437" s="94">
        <v>0</v>
      </c>
      <c r="Z1437" s="94">
        <v>0.41197247405352799</v>
      </c>
      <c r="AA1437" s="94">
        <v>0</v>
      </c>
      <c r="AB1437" s="94">
        <v>0</v>
      </c>
      <c r="AC1437" s="94">
        <f>_xlfn.XLOOKUP(B1437,'[3]Nur des jours'!$B:$B,'[3]Nur des jours'!$N:$N,"")</f>
        <v>0</v>
      </c>
      <c r="AD1437" s="94">
        <v>0</v>
      </c>
      <c r="AE1437" s="94">
        <v>0</v>
      </c>
      <c r="AF1437" s="94">
        <v>0</v>
      </c>
      <c r="AG1437" s="94">
        <v>0</v>
      </c>
      <c r="AH1437" s="94">
        <v>0</v>
      </c>
      <c r="AI1437" s="49" t="s">
        <v>5559</v>
      </c>
      <c r="AJ1437" s="49"/>
      <c r="AK1437" s="48" t="str" cm="1">
        <f t="array" ref="AK1437">IFERROR(_xlfn.IFS(
AM1437="MPR ISSUE","PDH",
AM1437="BSS Hardware Issue","BSS",
AM1437="Sites strategiques, MLL, Pylone, etc.","ENVTECH",
AM1437="AKTIVCO DEFAUT GE &amp; POWER Cabinet","AKTIVCO",
AM1437="AKTIVCO Coupure ENEO &amp; Baisse de tension","AKTIVCO GRID ONLY",
AM1437="Coupure ENEO &amp; Baisse de tension","IHS GRID ONLY",
AM1437="Defaut GE &amp; POWER Cabinet","IHS",
AM1437="Sharing","Partners",
AM1437="Sites strategiques &amp; DataCenter","SST &amp; DC",
AM1437="Exclu","Exclu",
AM1437="SAT","SAT",
AM1437="SPARE-ISSUE","SPARE-ISSUE",
AM1437="Fiber CAmtel","TRANS_FO_CAMTEL",
AM1437="Fiber AOF","Fiber AOF",
AM1437="Projet OCM (HUAWEI)","TRAVAUX-HUAWEI",
AM1437="Projet OCM (NOKIA)","TRAVAUX-NOKIA",
AM1437="ACCESS-ISSUE","ACCESS-ISSUE",
AM1437="Projet OCM (ZTE, NOKIA, autres projets)","TRAVAUX OCM",
AM1437="No root CAuse","No root cause",
AM1437="ODU HS","PDH",
AM1437="IP &amp; VLAN","PDH",
AM1437="Warehouse HUAWEI","SPARE-ISSUE",
AM1437="SPARE-HS","SPARE-ISSUE",
AM1437="Power Telco","BSS",AM1437="no impacts","no impacts"
),"")</f>
        <v>no impacts</v>
      </c>
      <c r="AL1437" s="48" t="str" cm="1">
        <f t="array" ref="AL1437">IFERROR(_xlfn.IFS(
AM1437="MPR ISSUE","TX ISSUE",
AM1437="BSS Hardware Issue","RAN ISSUE",
AM1437="Sites strategiques, MLL, Pylone, etc.","ENVTECH",
AM1437="AKTIVCO DEFAUT GE &amp; POWER Cabinet","POWER ISSUE",
AM1437="AKTIVCO Coupure ENEO &amp; Baisse de tension","POWER ISSUE",
AM1437="Coupure ENEO &amp; Baisse de tension","POWER ISSUE",
AM1437="Defaut GE &amp; POWER Cabinet","POWER ISSUE",
AM1437="Sharing","POWER ISSUE",
AM1437="Sites strategiques &amp; DataCenter","POWER ISSUE",
AM1437="Exclu","Exclu",
AM1437="SAT","TX ISSUE",
AM1437="SPARE-ISSUE","SPARE-ISSUE",
AM1437="Fiber CAmtel","TX ISSUE",
AM1437="Fiber AOF","TX ISSUE",
AM1437="Projet OCM (HUAWEI)","TRAVAUX-HUAWEI",
AM1437="Projet OCM (NOKIA)","TRAVAUX -NOKIA",
AM1437="ACCESS-ISSUE","ACCESS-ISSUE",
AM1437="Projet OCM (ZTE, NOKIA, autres projets)","TRAVAUX OCM",
AM1437="No root CAuse","No root cause",
AM1437="ODU HS","TX ISSUE",
AM1437="IP &amp; VLAN","TX ISSUE",
AM1437="Warehouse HUAWEI","SPARE-ISSUE",
AM1437="SPARE-HS","SPARE-ISSUE",
AM1437="Power Telco","RAN ISSUE",AM1437="no impacts","no impacts"
),"")</f>
        <v>no impacts</v>
      </c>
      <c r="AM1437" s="67" t="s">
        <v>5605</v>
      </c>
      <c r="AN1437" s="48" t="str" cm="1">
        <f t="array" ref="AN1437">IFERROR(_xlfn.IFS(
AM1437="MPR ISSUE","ACTIVE",
AM1437="BSS Hardware Issue","ACTIVE",
AM1437="Sites strategiques, MLL, Pylone, etc.","PASSIVE",
AM1437="AKTIVCO DEFAUT GE &amp; POWER Cabinet","PASSIVE",
AM1437="AKTIVCO Coupure ENEO &amp; Baisse de tension","PASSIVE",
AM1437="Coupure ENEO &amp; Baisse de tension","PASSIVE",
AM1437="Defaut GE &amp; POWER Cabinet","PASSIVE",
AM1437="Sharing","PASSIVE",
AM1437="Sites strategiques &amp; DataCenter","PASSIVE",
AM1437="Exclu","Exclu",
AM1437="SAT","ACTIVE",
AM1437="SPARE-ISSUE","SPARE-ISSUE",
AM1437="Fiber CAmtel","ACTIVE",
AM1437="Fiber AOF","ACTIVE",
AM1437="Projet OCM (HUAWEI)","PLANNED WORKS",
AM1437="Projet OCM (NOKIA)","PLANNED WORKS",
AM1437="ACCESS-ISSUE","ACCESS-ISSUE",
AM1437="Projet OCM (ZTE, NOKIA, autres projets)","PLANNED WORKS",
AM1437="No root CAuse","No root cause",
AM1437="ODU HS","ACTIVE",
AM1437="IP &amp; VLAN","ACTIVE",
AM1437="Warehouse HUAWEI","SPARE-ISSUE",
AM1437="SPARE-HS","SPARE-ISSUE",
AM1437="Power Telco","ACTIVE", AM1437="no impacts","no impacts"
),"")</f>
        <v>no impacts</v>
      </c>
      <c r="AO1437" s="93" t="s">
        <v>5537</v>
      </c>
      <c r="AP1437" s="101" t="str">
        <f t="shared" si="43"/>
        <v>EXN_030</v>
      </c>
      <c r="AR1437" s="17" t="s">
        <v>5537</v>
      </c>
      <c r="AS1437" s="7" t="s">
        <v>5537</v>
      </c>
      <c r="AT1437" s="6"/>
      <c r="AU1437" s="7"/>
      <c r="AV1437" s="3" t="s">
        <v>5537</v>
      </c>
      <c r="AW1437" s="18" t="s">
        <v>5537</v>
      </c>
      <c r="AX1437" s="18" t="s">
        <v>5537</v>
      </c>
      <c r="AY1437" s="18" t="s">
        <v>5537</v>
      </c>
      <c r="AZ1437" s="18" t="s">
        <v>5537</v>
      </c>
      <c r="BA1437" s="18" t="s">
        <v>5537</v>
      </c>
      <c r="BB1437" s="18" t="s">
        <v>5537</v>
      </c>
      <c r="BC1437" s="18" t="s">
        <v>5537</v>
      </c>
      <c r="BD1437" s="18" t="s">
        <v>5537</v>
      </c>
      <c r="BE1437" s="18" t="s">
        <v>5537</v>
      </c>
      <c r="BF1437" s="18" t="s">
        <v>5537</v>
      </c>
      <c r="BG1437" s="18" t="s">
        <v>5537</v>
      </c>
      <c r="BH1437" s="18" t="s">
        <v>5537</v>
      </c>
      <c r="BI1437" s="9" t="s">
        <v>5537</v>
      </c>
      <c r="BJ1437" s="14"/>
      <c r="BK1437" s="14" t="s">
        <v>5537</v>
      </c>
      <c r="BL1437" s="14" t="str">
        <f>_xlfn.XLOOKUP(B1437,'[4]cell downs 18042026 17h'!$B:$B,'[4]cell downs 18042026 17h'!$B:$B,"")</f>
        <v/>
      </c>
      <c r="BM1437" s="14" t="str">
        <f>_xlfn.XLOOKUP(B1437,'[5]Cells Huawei 19042026 15h'!$B:$B,'[5]Cells Huawei 19042026 15h'!$B:$B,"")</f>
        <v/>
      </c>
      <c r="BN1437" s="9" t="str">
        <f>_xlfn.XLOOKUP(B1437,'[6]cells down 19042026 9H40'!$B:$B,'[6]cells down 19042026 9H40'!$B:$B,"")</f>
        <v/>
      </c>
      <c r="BO1437" s="9" t="s">
        <v>3749</v>
      </c>
      <c r="BP1437" s="9" t="s">
        <v>5537</v>
      </c>
      <c r="BQ1437" s="115"/>
    </row>
    <row r="1438" spans="1:69" s="9" customFormat="1" x14ac:dyDescent="0.3">
      <c r="A1438" s="1" t="s">
        <v>3755</v>
      </c>
      <c r="B1438" s="8" t="s">
        <v>3756</v>
      </c>
      <c r="C1438" s="3" t="str">
        <f>_xlfn.XLOOKUP(B1438,'[1]daily break down'!$D:$D,'[1]daily break down'!$E:$E,"")</f>
        <v>Maroua</v>
      </c>
      <c r="D1438" s="1" t="s">
        <v>11</v>
      </c>
      <c r="E1438" s="1" t="s">
        <v>12</v>
      </c>
      <c r="F1438" s="3" t="s">
        <v>55</v>
      </c>
      <c r="G1438" s="1" t="s">
        <v>84</v>
      </c>
      <c r="H1438" s="32" t="str">
        <f>_xlfn.XLOOKUP(B1438,[2]CALCULATION!$B:$B,[2]CALCULATION!$H:$H,"")</f>
        <v>Huawei</v>
      </c>
      <c r="I1438" s="28">
        <v>0</v>
      </c>
      <c r="J1438" s="28">
        <v>0</v>
      </c>
      <c r="K1438" s="28">
        <v>0</v>
      </c>
      <c r="L1438" s="28">
        <v>0</v>
      </c>
      <c r="M1438" s="28">
        <v>0</v>
      </c>
      <c r="N1438" s="28">
        <v>0</v>
      </c>
      <c r="O1438" s="28">
        <v>4.8154711456968955E-3</v>
      </c>
      <c r="P1438" s="28">
        <v>0</v>
      </c>
      <c r="Q1438" s="28">
        <v>0</v>
      </c>
      <c r="R1438" s="28">
        <v>0</v>
      </c>
      <c r="S1438" s="94">
        <v>0</v>
      </c>
      <c r="T1438" s="94">
        <f>_xlfn.XLOOKUP(B1438,'[3]Nur des jours'!$B:$B,'[3]Nur des jours'!$U:$U,"")</f>
        <v>8.0257852428281603E-4</v>
      </c>
      <c r="U1438" s="94">
        <v>0</v>
      </c>
      <c r="V1438" s="94">
        <v>0</v>
      </c>
      <c r="W1438" s="94">
        <v>8.0257852428281581E-4</v>
      </c>
      <c r="X1438" s="94">
        <v>0</v>
      </c>
      <c r="Y1438" s="94">
        <v>0</v>
      </c>
      <c r="Z1438" s="94">
        <v>0</v>
      </c>
      <c r="AA1438" s="94">
        <v>0</v>
      </c>
      <c r="AB1438" s="94">
        <v>0</v>
      </c>
      <c r="AC1438" s="94">
        <f>_xlfn.XLOOKUP(B1438,'[3]Nur des jours'!$B:$B,'[3]Nur des jours'!$N:$N,"")</f>
        <v>0</v>
      </c>
      <c r="AD1438" s="94">
        <v>0</v>
      </c>
      <c r="AE1438" s="94">
        <v>0</v>
      </c>
      <c r="AF1438" s="94">
        <v>0</v>
      </c>
      <c r="AG1438" s="94">
        <v>0</v>
      </c>
      <c r="AH1438" s="94">
        <v>0</v>
      </c>
      <c r="AI1438" s="49" t="s">
        <v>5559</v>
      </c>
      <c r="AJ1438" s="49"/>
      <c r="AK1438" s="48" t="str" cm="1">
        <f t="array" ref="AK1438">IFERROR(_xlfn.IFS(
AM1438="MPR ISSUE","PDH",
AM1438="BSS Hardware Issue","BSS",
AM1438="Sites strategiques, MLL, Pylone, etc.","ENVTECH",
AM1438="AKTIVCO DEFAUT GE &amp; POWER Cabinet","AKTIVCO",
AM1438="AKTIVCO Coupure ENEO &amp; Baisse de tension","AKTIVCO GRID ONLY",
AM1438="Coupure ENEO &amp; Baisse de tension","IHS GRID ONLY",
AM1438="Defaut GE &amp; POWER Cabinet","IHS",
AM1438="Sharing","Partners",
AM1438="Sites strategiques &amp; DataCenter","SST &amp; DC",
AM1438="Exclu","Exclu",
AM1438="SAT","SAT",
AM1438="SPARE-ISSUE","SPARE-ISSUE",
AM1438="Fiber CAmtel","TRANS_FO_CAMTEL",
AM1438="Fiber AOF","Fiber AOF",
AM1438="Projet OCM (HUAWEI)","TRAVAUX-HUAWEI",
AM1438="Projet OCM (NOKIA)","TRAVAUX-NOKIA",
AM1438="ACCESS-ISSUE","ACCESS-ISSUE",
AM1438="Projet OCM (ZTE, NOKIA, autres projets)","TRAVAUX OCM",
AM1438="No root CAuse","No root cause",
AM1438="ODU HS","PDH",
AM1438="IP &amp; VLAN","PDH",
AM1438="Warehouse HUAWEI","SPARE-ISSUE",
AM1438="SPARE-HS","SPARE-ISSUE",
AM1438="Power Telco","BSS",AM1438="no impacts","no impacts"
),"")</f>
        <v>no impacts</v>
      </c>
      <c r="AL1438" s="48" t="str" cm="1">
        <f t="array" ref="AL1438">IFERROR(_xlfn.IFS(
AM1438="MPR ISSUE","TX ISSUE",
AM1438="BSS Hardware Issue","RAN ISSUE",
AM1438="Sites strategiques, MLL, Pylone, etc.","ENVTECH",
AM1438="AKTIVCO DEFAUT GE &amp; POWER Cabinet","POWER ISSUE",
AM1438="AKTIVCO Coupure ENEO &amp; Baisse de tension","POWER ISSUE",
AM1438="Coupure ENEO &amp; Baisse de tension","POWER ISSUE",
AM1438="Defaut GE &amp; POWER Cabinet","POWER ISSUE",
AM1438="Sharing","POWER ISSUE",
AM1438="Sites strategiques &amp; DataCenter","POWER ISSUE",
AM1438="Exclu","Exclu",
AM1438="SAT","TX ISSUE",
AM1438="SPARE-ISSUE","SPARE-ISSUE",
AM1438="Fiber CAmtel","TX ISSUE",
AM1438="Fiber AOF","TX ISSUE",
AM1438="Projet OCM (HUAWEI)","TRAVAUX-HUAWEI",
AM1438="Projet OCM (NOKIA)","TRAVAUX -NOKIA",
AM1438="ACCESS-ISSUE","ACCESS-ISSUE",
AM1438="Projet OCM (ZTE, NOKIA, autres projets)","TRAVAUX OCM",
AM1438="No root CAuse","No root cause",
AM1438="ODU HS","TX ISSUE",
AM1438="IP &amp; VLAN","TX ISSUE",
AM1438="Warehouse HUAWEI","SPARE-ISSUE",
AM1438="SPARE-HS","SPARE-ISSUE",
AM1438="Power Telco","RAN ISSUE",AM1438="no impacts","no impacts"
),"")</f>
        <v>no impacts</v>
      </c>
      <c r="AM1438" s="67" t="s">
        <v>5605</v>
      </c>
      <c r="AN1438" s="48" t="str" cm="1">
        <f t="array" ref="AN1438">IFERROR(_xlfn.IFS(
AM1438="MPR ISSUE","ACTIVE",
AM1438="BSS Hardware Issue","ACTIVE",
AM1438="Sites strategiques, MLL, Pylone, etc.","PASSIVE",
AM1438="AKTIVCO DEFAUT GE &amp; POWER Cabinet","PASSIVE",
AM1438="AKTIVCO Coupure ENEO &amp; Baisse de tension","PASSIVE",
AM1438="Coupure ENEO &amp; Baisse de tension","PASSIVE",
AM1438="Defaut GE &amp; POWER Cabinet","PASSIVE",
AM1438="Sharing","PASSIVE",
AM1438="Sites strategiques &amp; DataCenter","PASSIVE",
AM1438="Exclu","Exclu",
AM1438="SAT","ACTIVE",
AM1438="SPARE-ISSUE","SPARE-ISSUE",
AM1438="Fiber CAmtel","ACTIVE",
AM1438="Fiber AOF","ACTIVE",
AM1438="Projet OCM (HUAWEI)","PLANNED WORKS",
AM1438="Projet OCM (NOKIA)","PLANNED WORKS",
AM1438="ACCESS-ISSUE","ACCESS-ISSUE",
AM1438="Projet OCM (ZTE, NOKIA, autres projets)","PLANNED WORKS",
AM1438="No root CAuse","No root cause",
AM1438="ODU HS","ACTIVE",
AM1438="IP &amp; VLAN","ACTIVE",
AM1438="Warehouse HUAWEI","SPARE-ISSUE",
AM1438="SPARE-HS","SPARE-ISSUE",
AM1438="Power Telco","ACTIVE", AM1438="no impacts","no impacts"
),"")</f>
        <v>no impacts</v>
      </c>
      <c r="AO1438" s="93" t="s">
        <v>5537</v>
      </c>
      <c r="AP1438" s="101" t="str">
        <f t="shared" si="43"/>
        <v>EXN_067</v>
      </c>
      <c r="AR1438" s="17" t="s">
        <v>5537</v>
      </c>
      <c r="AS1438" s="7" t="s">
        <v>5537</v>
      </c>
      <c r="AT1438" s="6"/>
      <c r="AU1438" s="7"/>
      <c r="AV1438" s="3" t="s">
        <v>5537</v>
      </c>
      <c r="AW1438" s="18" t="s">
        <v>5537</v>
      </c>
      <c r="AX1438" s="18" t="s">
        <v>5537</v>
      </c>
      <c r="AY1438" s="18" t="s">
        <v>5537</v>
      </c>
      <c r="AZ1438" s="18" t="s">
        <v>5537</v>
      </c>
      <c r="BA1438" s="18" t="s">
        <v>5537</v>
      </c>
      <c r="BB1438" s="18" t="s">
        <v>5537</v>
      </c>
      <c r="BC1438" s="18" t="s">
        <v>5537</v>
      </c>
      <c r="BD1438" s="18" t="s">
        <v>5537</v>
      </c>
      <c r="BE1438" s="18" t="s">
        <v>5537</v>
      </c>
      <c r="BF1438" s="18" t="s">
        <v>5537</v>
      </c>
      <c r="BG1438" s="18" t="s">
        <v>5537</v>
      </c>
      <c r="BH1438" s="18" t="s">
        <v>5537</v>
      </c>
      <c r="BI1438" s="9" t="s">
        <v>5537</v>
      </c>
      <c r="BJ1438" s="14"/>
      <c r="BK1438" s="14" t="s">
        <v>5537</v>
      </c>
      <c r="BL1438" s="14" t="str">
        <f>_xlfn.XLOOKUP(B1438,'[4]cell downs 18042026 17h'!$B:$B,'[4]cell downs 18042026 17h'!$B:$B,"")</f>
        <v/>
      </c>
      <c r="BM1438" s="14" t="str">
        <f>_xlfn.XLOOKUP(B1438,'[5]Cells Huawei 19042026 15h'!$B:$B,'[5]Cells Huawei 19042026 15h'!$B:$B,"")</f>
        <v/>
      </c>
      <c r="BN1438" s="9" t="str">
        <f>_xlfn.XLOOKUP(B1438,'[6]cells down 19042026 9H40'!$B:$B,'[6]cells down 19042026 9H40'!$B:$B,"")</f>
        <v/>
      </c>
      <c r="BO1438" s="9" t="s">
        <v>3756</v>
      </c>
      <c r="BP1438" s="9" t="s">
        <v>12</v>
      </c>
      <c r="BQ1438" s="115"/>
    </row>
    <row r="1439" spans="1:69" s="9" customFormat="1" x14ac:dyDescent="0.3">
      <c r="A1439" s="1" t="s">
        <v>3782</v>
      </c>
      <c r="B1439" s="8" t="s">
        <v>3783</v>
      </c>
      <c r="C1439" s="3" t="str">
        <f>_xlfn.XLOOKUP(B1439,'[1]daily break down'!$D:$D,'[1]daily break down'!$E:$E,"")</f>
        <v>Maroua</v>
      </c>
      <c r="D1439" s="1" t="s">
        <v>21</v>
      </c>
      <c r="E1439" s="1" t="s">
        <v>80</v>
      </c>
      <c r="F1439" s="3" t="s">
        <v>55</v>
      </c>
      <c r="G1439" s="1" t="s">
        <v>84</v>
      </c>
      <c r="H1439" s="32" t="str">
        <f>_xlfn.XLOOKUP(B1439,[2]CALCULATION!$B:$B,[2]CALCULATION!$H:$H,"")</f>
        <v>Huawei</v>
      </c>
      <c r="I1439" s="28">
        <v>0</v>
      </c>
      <c r="J1439" s="28">
        <v>0</v>
      </c>
      <c r="K1439" s="28">
        <v>0</v>
      </c>
      <c r="L1439" s="28">
        <v>0</v>
      </c>
      <c r="M1439" s="28">
        <v>0</v>
      </c>
      <c r="N1439" s="28">
        <v>0</v>
      </c>
      <c r="O1439" s="28">
        <v>4.8154711456968955E-3</v>
      </c>
      <c r="P1439" s="28">
        <v>0</v>
      </c>
      <c r="Q1439" s="28">
        <v>0</v>
      </c>
      <c r="R1439" s="28">
        <v>0</v>
      </c>
      <c r="S1439" s="94">
        <v>0</v>
      </c>
      <c r="T1439" s="94">
        <f>_xlfn.XLOOKUP(B1439,'[3]Nur des jours'!$B:$B,'[3]Nur des jours'!$U:$U,"")</f>
        <v>5.3505234952187721E-4</v>
      </c>
      <c r="U1439" s="94">
        <v>0</v>
      </c>
      <c r="V1439" s="94">
        <v>0</v>
      </c>
      <c r="W1439" s="94">
        <v>5.3505234952187721E-4</v>
      </c>
      <c r="X1439" s="94">
        <v>0</v>
      </c>
      <c r="Y1439" s="94">
        <v>0</v>
      </c>
      <c r="Z1439" s="94">
        <v>0</v>
      </c>
      <c r="AA1439" s="94">
        <v>0</v>
      </c>
      <c r="AB1439" s="94">
        <v>0</v>
      </c>
      <c r="AC1439" s="94">
        <f>_xlfn.XLOOKUP(B1439,'[3]Nur des jours'!$B:$B,'[3]Nur des jours'!$N:$N,"")</f>
        <v>0</v>
      </c>
      <c r="AD1439" s="94">
        <v>0</v>
      </c>
      <c r="AE1439" s="94">
        <v>0</v>
      </c>
      <c r="AF1439" s="94">
        <v>0</v>
      </c>
      <c r="AG1439" s="94">
        <v>0</v>
      </c>
      <c r="AH1439" s="94">
        <v>0</v>
      </c>
      <c r="AI1439" s="49" t="s">
        <v>5559</v>
      </c>
      <c r="AJ1439" s="49"/>
      <c r="AK1439" s="48" t="str" cm="1">
        <f t="array" ref="AK1439">IFERROR(_xlfn.IFS(
AM1439="MPR ISSUE","PDH",
AM1439="BSS Hardware Issue","BSS",
AM1439="Sites strategiques, MLL, Pylone, etc.","ENVTECH",
AM1439="AKTIVCO DEFAUT GE &amp; POWER Cabinet","AKTIVCO",
AM1439="AKTIVCO Coupure ENEO &amp; Baisse de tension","AKTIVCO GRID ONLY",
AM1439="Coupure ENEO &amp; Baisse de tension","IHS GRID ONLY",
AM1439="Defaut GE &amp; POWER Cabinet","IHS",
AM1439="Sharing","Partners",
AM1439="Sites strategiques &amp; DataCenter","SST &amp; DC",
AM1439="Exclu","Exclu",
AM1439="SAT","SAT",
AM1439="SPARE-ISSUE","SPARE-ISSUE",
AM1439="Fiber CAmtel","TRANS_FO_CAMTEL",
AM1439="Fiber AOF","Fiber AOF",
AM1439="Projet OCM (HUAWEI)","TRAVAUX-HUAWEI",
AM1439="Projet OCM (NOKIA)","TRAVAUX-NOKIA",
AM1439="ACCESS-ISSUE","ACCESS-ISSUE",
AM1439="Projet OCM (ZTE, NOKIA, autres projets)","TRAVAUX OCM",
AM1439="No root CAuse","No root cause",
AM1439="ODU HS","PDH",
AM1439="IP &amp; VLAN","PDH",
AM1439="Warehouse HUAWEI","SPARE-ISSUE",
AM1439="SPARE-HS","SPARE-ISSUE",
AM1439="Power Telco","BSS",AM1439="no impacts","no impacts"
),"")</f>
        <v>no impacts</v>
      </c>
      <c r="AL1439" s="48" t="str" cm="1">
        <f t="array" ref="AL1439">IFERROR(_xlfn.IFS(
AM1439="MPR ISSUE","TX ISSUE",
AM1439="BSS Hardware Issue","RAN ISSUE",
AM1439="Sites strategiques, MLL, Pylone, etc.","ENVTECH",
AM1439="AKTIVCO DEFAUT GE &amp; POWER Cabinet","POWER ISSUE",
AM1439="AKTIVCO Coupure ENEO &amp; Baisse de tension","POWER ISSUE",
AM1439="Coupure ENEO &amp; Baisse de tension","POWER ISSUE",
AM1439="Defaut GE &amp; POWER Cabinet","POWER ISSUE",
AM1439="Sharing","POWER ISSUE",
AM1439="Sites strategiques &amp; DataCenter","POWER ISSUE",
AM1439="Exclu","Exclu",
AM1439="SAT","TX ISSUE",
AM1439="SPARE-ISSUE","SPARE-ISSUE",
AM1439="Fiber CAmtel","TX ISSUE",
AM1439="Fiber AOF","TX ISSUE",
AM1439="Projet OCM (HUAWEI)","TRAVAUX-HUAWEI",
AM1439="Projet OCM (NOKIA)","TRAVAUX -NOKIA",
AM1439="ACCESS-ISSUE","ACCESS-ISSUE",
AM1439="Projet OCM (ZTE, NOKIA, autres projets)","TRAVAUX OCM",
AM1439="No root CAuse","No root cause",
AM1439="ODU HS","TX ISSUE",
AM1439="IP &amp; VLAN","TX ISSUE",
AM1439="Warehouse HUAWEI","SPARE-ISSUE",
AM1439="SPARE-HS","SPARE-ISSUE",
AM1439="Power Telco","RAN ISSUE",AM1439="no impacts","no impacts"
),"")</f>
        <v>no impacts</v>
      </c>
      <c r="AM1439" s="67" t="s">
        <v>5605</v>
      </c>
      <c r="AN1439" s="48" t="str" cm="1">
        <f t="array" ref="AN1439">IFERROR(_xlfn.IFS(
AM1439="MPR ISSUE","ACTIVE",
AM1439="BSS Hardware Issue","ACTIVE",
AM1439="Sites strategiques, MLL, Pylone, etc.","PASSIVE",
AM1439="AKTIVCO DEFAUT GE &amp; POWER Cabinet","PASSIVE",
AM1439="AKTIVCO Coupure ENEO &amp; Baisse de tension","PASSIVE",
AM1439="Coupure ENEO &amp; Baisse de tension","PASSIVE",
AM1439="Defaut GE &amp; POWER Cabinet","PASSIVE",
AM1439="Sharing","PASSIVE",
AM1439="Sites strategiques &amp; DataCenter","PASSIVE",
AM1439="Exclu","Exclu",
AM1439="SAT","ACTIVE",
AM1439="SPARE-ISSUE","SPARE-ISSUE",
AM1439="Fiber CAmtel","ACTIVE",
AM1439="Fiber AOF","ACTIVE",
AM1439="Projet OCM (HUAWEI)","PLANNED WORKS",
AM1439="Projet OCM (NOKIA)","PLANNED WORKS",
AM1439="ACCESS-ISSUE","ACCESS-ISSUE",
AM1439="Projet OCM (ZTE, NOKIA, autres projets)","PLANNED WORKS",
AM1439="No root CAuse","No root cause",
AM1439="ODU HS","ACTIVE",
AM1439="IP &amp; VLAN","ACTIVE",
AM1439="Warehouse HUAWEI","SPARE-ISSUE",
AM1439="SPARE-HS","SPARE-ISSUE",
AM1439="Power Telco","ACTIVE", AM1439="no impacts","no impacts"
),"")</f>
        <v>no impacts</v>
      </c>
      <c r="AO1439" s="93" t="s">
        <v>5537</v>
      </c>
      <c r="AP1439" s="101" t="str">
        <f t="shared" si="43"/>
        <v>EXN_044</v>
      </c>
      <c r="AR1439" s="17" t="s">
        <v>5537</v>
      </c>
      <c r="AS1439" s="7" t="s">
        <v>5537</v>
      </c>
      <c r="AT1439" s="6"/>
      <c r="AU1439" s="7"/>
      <c r="AV1439" s="3" t="s">
        <v>5537</v>
      </c>
      <c r="AW1439" s="18" t="s">
        <v>5537</v>
      </c>
      <c r="AX1439" s="18" t="s">
        <v>5537</v>
      </c>
      <c r="AY1439" s="18" t="s">
        <v>5537</v>
      </c>
      <c r="AZ1439" s="18" t="s">
        <v>5537</v>
      </c>
      <c r="BA1439" s="18" t="s">
        <v>5537</v>
      </c>
      <c r="BB1439" s="18" t="s">
        <v>5537</v>
      </c>
      <c r="BC1439" s="18" t="s">
        <v>5537</v>
      </c>
      <c r="BD1439" s="18" t="s">
        <v>5537</v>
      </c>
      <c r="BE1439" s="18" t="s">
        <v>5537</v>
      </c>
      <c r="BF1439" s="18" t="s">
        <v>5537</v>
      </c>
      <c r="BG1439" s="18" t="s">
        <v>5537</v>
      </c>
      <c r="BH1439" s="18" t="s">
        <v>5537</v>
      </c>
      <c r="BI1439" s="9" t="s">
        <v>5537</v>
      </c>
      <c r="BJ1439" s="14"/>
      <c r="BK1439" s="14" t="s">
        <v>5537</v>
      </c>
      <c r="BL1439" s="14" t="str">
        <f>_xlfn.XLOOKUP(B1439,'[4]cell downs 18042026 17h'!$B:$B,'[4]cell downs 18042026 17h'!$B:$B,"")</f>
        <v/>
      </c>
      <c r="BM1439" s="14" t="str">
        <f>_xlfn.XLOOKUP(B1439,'[5]Cells Huawei 19042026 15h'!$B:$B,'[5]Cells Huawei 19042026 15h'!$B:$B,"")</f>
        <v/>
      </c>
      <c r="BN1439" s="9" t="str">
        <f>_xlfn.XLOOKUP(B1439,'[6]cells down 19042026 9H40'!$B:$B,'[6]cells down 19042026 9H40'!$B:$B,"")</f>
        <v/>
      </c>
      <c r="BO1439" s="9" t="s">
        <v>5537</v>
      </c>
      <c r="BP1439" s="9" t="s">
        <v>5579</v>
      </c>
      <c r="BQ1439" s="115"/>
    </row>
    <row r="1440" spans="1:69" s="9" customFormat="1" x14ac:dyDescent="0.3">
      <c r="A1440" s="1" t="s">
        <v>3119</v>
      </c>
      <c r="B1440" s="8" t="s">
        <v>3120</v>
      </c>
      <c r="C1440" s="3" t="str">
        <f>_xlfn.XLOOKUP(B1440,'[1]daily break down'!$D:$D,'[1]daily break down'!$E:$E,"")</f>
        <v>EXTREME-NORD</v>
      </c>
      <c r="D1440" s="1" t="s">
        <v>11</v>
      </c>
      <c r="E1440" s="1" t="s">
        <v>1303</v>
      </c>
      <c r="F1440" s="3" t="s">
        <v>55</v>
      </c>
      <c r="G1440" s="1" t="s">
        <v>3119</v>
      </c>
      <c r="H1440" s="32" t="str">
        <f>_xlfn.XLOOKUP(B1440,[2]CALCULATION!$B:$B,[2]CALCULATION!$H:$H,"")</f>
        <v>HUAWEI</v>
      </c>
      <c r="I1440" s="28">
        <v>0</v>
      </c>
      <c r="J1440" s="28">
        <v>0</v>
      </c>
      <c r="K1440" s="28">
        <v>0</v>
      </c>
      <c r="L1440" s="28">
        <v>0</v>
      </c>
      <c r="M1440" s="28">
        <v>0</v>
      </c>
      <c r="N1440" s="28">
        <v>0</v>
      </c>
      <c r="O1440" s="28">
        <v>0</v>
      </c>
      <c r="P1440" s="28">
        <v>0</v>
      </c>
      <c r="Q1440" s="28">
        <v>0</v>
      </c>
      <c r="R1440" s="28">
        <v>0</v>
      </c>
      <c r="S1440" s="94">
        <v>0</v>
      </c>
      <c r="T1440" s="94">
        <f>_xlfn.XLOOKUP(B1440,'[3]Nur des jours'!$B:$B,'[3]Nur des jours'!$U:$U,"")</f>
        <v>0</v>
      </c>
      <c r="U1440" s="94">
        <v>0</v>
      </c>
      <c r="V1440" s="94">
        <v>0</v>
      </c>
      <c r="W1440" s="94">
        <v>2.675261747609386E-4</v>
      </c>
      <c r="X1440" s="94">
        <v>0</v>
      </c>
      <c r="Y1440" s="94">
        <v>0</v>
      </c>
      <c r="Z1440" s="94">
        <v>0</v>
      </c>
      <c r="AA1440" s="94">
        <v>0</v>
      </c>
      <c r="AB1440" s="94">
        <v>0</v>
      </c>
      <c r="AC1440" s="94">
        <f>_xlfn.XLOOKUP(B1440,'[3]Nur des jours'!$B:$B,'[3]Nur des jours'!$N:$N,"")</f>
        <v>0</v>
      </c>
      <c r="AD1440" s="94">
        <v>0</v>
      </c>
      <c r="AE1440" s="94">
        <v>0</v>
      </c>
      <c r="AF1440" s="94">
        <v>0</v>
      </c>
      <c r="AG1440" s="94">
        <v>0</v>
      </c>
      <c r="AH1440" s="94">
        <v>0</v>
      </c>
      <c r="AI1440" s="49" t="s">
        <v>6659</v>
      </c>
      <c r="AJ1440" s="49"/>
      <c r="AK1440" s="48" t="str" cm="1">
        <f t="array" ref="AK1440">IFERROR(_xlfn.IFS(
AM1440="MPR ISSUE","PDH",
AM1440="BSS Hardware Issue","BSS",
AM1440="Sites strategiques, MLL, Pylone, etc.","ENVTECH",
AM1440="AKTIVCO DEFAUT GE &amp; POWER Cabinet","AKTIVCO",
AM1440="AKTIVCO Coupure ENEO &amp; Baisse de tension","AKTIVCO GRID ONLY",
AM1440="Coupure ENEO &amp; Baisse de tension","IHS GRID ONLY",
AM1440="Defaut GE &amp; POWER Cabinet","IHS",
AM1440="Sharing","Partners",
AM1440="Sites strategiques &amp; DataCenter","SST &amp; DC",
AM1440="Exclu","Exclu",
AM1440="SAT","SAT",
AM1440="SPARE-ISSUE","SPARE-ISSUE",
AM1440="Fiber CAmtel","TRANS_FO_CAMTEL",
AM1440="Fiber AOF","Fiber AOF",
AM1440="Projet OCM (HUAWEI)","TRAVAUX-HUAWEI",
AM1440="Projet OCM (NOKIA)","TRAVAUX-NOKIA",
AM1440="ACCESS-ISSUE","ACCESS-ISSUE",
AM1440="Projet OCM (ZTE, NOKIA, autres projets)","TRAVAUX OCM",
AM1440="No root CAuse","No root cause",
AM1440="ODU HS","PDH",
AM1440="IP &amp; VLAN","PDH",
AM1440="Warehouse HUAWEI","SPARE-ISSUE",
AM1440="SPARE-HS","SPARE-ISSUE",
AM1440="Power Telco","BSS",AM1440="no impacts","no impacts"
),"")</f>
        <v>no impacts</v>
      </c>
      <c r="AL1440" s="48" t="str" cm="1">
        <f t="array" ref="AL1440">IFERROR(_xlfn.IFS(
AM1440="MPR ISSUE","TX ISSUE",
AM1440="BSS Hardware Issue","RAN ISSUE",
AM1440="Sites strategiques, MLL, Pylone, etc.","ENVTECH",
AM1440="AKTIVCO DEFAUT GE &amp; POWER Cabinet","POWER ISSUE",
AM1440="AKTIVCO Coupure ENEO &amp; Baisse de tension","POWER ISSUE",
AM1440="Coupure ENEO &amp; Baisse de tension","POWER ISSUE",
AM1440="Defaut GE &amp; POWER Cabinet","POWER ISSUE",
AM1440="Sharing","POWER ISSUE",
AM1440="Sites strategiques &amp; DataCenter","POWER ISSUE",
AM1440="Exclu","Exclu",
AM1440="SAT","TX ISSUE",
AM1440="SPARE-ISSUE","SPARE-ISSUE",
AM1440="Fiber CAmtel","TX ISSUE",
AM1440="Fiber AOF","TX ISSUE",
AM1440="Projet OCM (HUAWEI)","TRAVAUX-HUAWEI",
AM1440="Projet OCM (NOKIA)","TRAVAUX -NOKIA",
AM1440="ACCESS-ISSUE","ACCESS-ISSUE",
AM1440="Projet OCM (ZTE, NOKIA, autres projets)","TRAVAUX OCM",
AM1440="No root CAuse","No root cause",
AM1440="ODU HS","TX ISSUE",
AM1440="IP &amp; VLAN","TX ISSUE",
AM1440="Warehouse HUAWEI","SPARE-ISSUE",
AM1440="SPARE-HS","SPARE-ISSUE",
AM1440="Power Telco","RAN ISSUE",AM1440="no impacts","no impacts"
),"")</f>
        <v>no impacts</v>
      </c>
      <c r="AM1440" s="67" t="s">
        <v>5605</v>
      </c>
      <c r="AN1440" s="48" t="str" cm="1">
        <f t="array" ref="AN1440">IFERROR(_xlfn.IFS(
AM1440="MPR ISSUE","ACTIVE",
AM1440="BSS Hardware Issue","ACTIVE",
AM1440="Sites strategiques, MLL, Pylone, etc.","PASSIVE",
AM1440="AKTIVCO DEFAUT GE &amp; POWER Cabinet","PASSIVE",
AM1440="AKTIVCO Coupure ENEO &amp; Baisse de tension","PASSIVE",
AM1440="Coupure ENEO &amp; Baisse de tension","PASSIVE",
AM1440="Defaut GE &amp; POWER Cabinet","PASSIVE",
AM1440="Sharing","PASSIVE",
AM1440="Sites strategiques &amp; DataCenter","PASSIVE",
AM1440="Exclu","Exclu",
AM1440="SAT","ACTIVE",
AM1440="SPARE-ISSUE","SPARE-ISSUE",
AM1440="Fiber CAmtel","ACTIVE",
AM1440="Fiber AOF","ACTIVE",
AM1440="Projet OCM (HUAWEI)","PLANNED WORKS",
AM1440="Projet OCM (NOKIA)","PLANNED WORKS",
AM1440="ACCESS-ISSUE","ACCESS-ISSUE",
AM1440="Projet OCM (ZTE, NOKIA, autres projets)","PLANNED WORKS",
AM1440="No root CAuse","No root cause",
AM1440="ODU HS","ACTIVE",
AM1440="IP &amp; VLAN","ACTIVE",
AM1440="Warehouse HUAWEI","SPARE-ISSUE",
AM1440="SPARE-HS","SPARE-ISSUE",
AM1440="Power Telco","ACTIVE", AM1440="no impacts","no impacts"
),"")</f>
        <v>no impacts</v>
      </c>
      <c r="AO1440" s="93" t="s">
        <v>5537</v>
      </c>
      <c r="AP1440" s="101" t="str">
        <f t="shared" si="43"/>
        <v>EXN_074</v>
      </c>
      <c r="AR1440" s="17" t="s">
        <v>5537</v>
      </c>
      <c r="AS1440" s="7" t="s">
        <v>5537</v>
      </c>
      <c r="AT1440" s="6"/>
      <c r="AU1440" s="7"/>
      <c r="AV1440" s="3" t="s">
        <v>5537</v>
      </c>
      <c r="AW1440" s="18" t="s">
        <v>5537</v>
      </c>
      <c r="AX1440" s="18" t="s">
        <v>5537</v>
      </c>
      <c r="AY1440" s="18" t="s">
        <v>5537</v>
      </c>
      <c r="AZ1440" s="18" t="s">
        <v>5537</v>
      </c>
      <c r="BA1440" s="18" t="s">
        <v>5537</v>
      </c>
      <c r="BB1440" s="18" t="s">
        <v>5537</v>
      </c>
      <c r="BC1440" s="18" t="s">
        <v>5537</v>
      </c>
      <c r="BD1440" s="18" t="s">
        <v>5537</v>
      </c>
      <c r="BE1440" s="18" t="s">
        <v>5537</v>
      </c>
      <c r="BF1440" s="18" t="s">
        <v>5537</v>
      </c>
      <c r="BG1440" s="18" t="s">
        <v>5537</v>
      </c>
      <c r="BH1440" s="18" t="s">
        <v>5537</v>
      </c>
      <c r="BI1440" s="9" t="s">
        <v>5537</v>
      </c>
      <c r="BJ1440" s="14"/>
      <c r="BK1440" s="14" t="s">
        <v>5537</v>
      </c>
      <c r="BL1440" s="14" t="str">
        <f>_xlfn.XLOOKUP(B1440,'[4]cell downs 18042026 17h'!$B:$B,'[4]cell downs 18042026 17h'!$B:$B,"")</f>
        <v/>
      </c>
      <c r="BM1440" s="14" t="str">
        <f>_xlfn.XLOOKUP(B1440,'[5]Cells Huawei 19042026 15h'!$B:$B,'[5]Cells Huawei 19042026 15h'!$B:$B,"")</f>
        <v>EXN_074</v>
      </c>
      <c r="BN1440" s="9" t="str">
        <f>_xlfn.XLOOKUP(B1440,'[6]cells down 19042026 9H40'!$B:$B,'[6]cells down 19042026 9H40'!$B:$B,"")</f>
        <v/>
      </c>
      <c r="BO1440" s="9" t="s">
        <v>3120</v>
      </c>
      <c r="BP1440" s="9" t="s">
        <v>12</v>
      </c>
      <c r="BQ1440" s="115"/>
    </row>
    <row r="1441" spans="1:69" s="9" customFormat="1" x14ac:dyDescent="0.3">
      <c r="A1441" s="1" t="s">
        <v>3726</v>
      </c>
      <c r="B1441" s="8" t="s">
        <v>3727</v>
      </c>
      <c r="C1441" s="3" t="str">
        <f>_xlfn.XLOOKUP(B1441,'[1]daily break down'!$D:$D,'[1]daily break down'!$E:$E,"")</f>
        <v>SUD-OUEST</v>
      </c>
      <c r="D1441" s="1" t="s">
        <v>11</v>
      </c>
      <c r="E1441" s="1" t="s">
        <v>12</v>
      </c>
      <c r="F1441" s="3" t="s">
        <v>13</v>
      </c>
      <c r="G1441" s="1" t="s">
        <v>3459</v>
      </c>
      <c r="H1441" s="32" t="str">
        <f>_xlfn.XLOOKUP(B1441,[2]CALCULATION!$B:$B,[2]CALCULATION!$H:$H,"")</f>
        <v>HUAWEI</v>
      </c>
      <c r="I1441" s="28">
        <v>0</v>
      </c>
      <c r="J1441" s="28">
        <v>0</v>
      </c>
      <c r="K1441" s="28">
        <v>0</v>
      </c>
      <c r="L1441" s="28">
        <v>0</v>
      </c>
      <c r="M1441" s="28">
        <v>0</v>
      </c>
      <c r="N1441" s="28">
        <v>0</v>
      </c>
      <c r="O1441" s="28">
        <v>0</v>
      </c>
      <c r="P1441" s="28">
        <v>0</v>
      </c>
      <c r="Q1441" s="28">
        <v>0</v>
      </c>
      <c r="R1441" s="28">
        <v>0</v>
      </c>
      <c r="S1441" s="94">
        <v>0</v>
      </c>
      <c r="T1441" s="94">
        <f>_xlfn.XLOOKUP(B1441,'[3]Nur des jours'!$B:$B,'[3]Nur des jours'!$U:$U,"")</f>
        <v>0</v>
      </c>
      <c r="U1441" s="94">
        <v>0</v>
      </c>
      <c r="V1441" s="94">
        <v>6.9217938949813498E-2</v>
      </c>
      <c r="W1441" s="94">
        <v>8.9175391586979543E-5</v>
      </c>
      <c r="X1441" s="94">
        <v>0</v>
      </c>
      <c r="Y1441" s="94">
        <v>0</v>
      </c>
      <c r="Z1441" s="94">
        <v>0</v>
      </c>
      <c r="AA1441" s="94">
        <v>0</v>
      </c>
      <c r="AB1441" s="94">
        <v>0</v>
      </c>
      <c r="AC1441" s="94">
        <f>_xlfn.XLOOKUP(B1441,'[3]Nur des jours'!$B:$B,'[3]Nur des jours'!$N:$N,"")</f>
        <v>0</v>
      </c>
      <c r="AD1441" s="94">
        <v>0</v>
      </c>
      <c r="AE1441" s="94">
        <v>0</v>
      </c>
      <c r="AF1441" s="94">
        <v>0</v>
      </c>
      <c r="AG1441" s="94">
        <v>0</v>
      </c>
      <c r="AH1441" s="94">
        <v>0</v>
      </c>
      <c r="AI1441" s="49" t="s">
        <v>6659</v>
      </c>
      <c r="AJ1441" s="49"/>
      <c r="AK1441" s="48" t="str" cm="1">
        <f t="array" ref="AK1441">IFERROR(_xlfn.IFS(
AM1441="MPR ISSUE","PDH",
AM1441="BSS Hardware Issue","BSS",
AM1441="Sites strategiques, MLL, Pylone, etc.","ENVTECH",
AM1441="AKTIVCO DEFAUT GE &amp; POWER Cabinet","AKTIVCO",
AM1441="AKTIVCO Coupure ENEO &amp; Baisse de tension","AKTIVCO GRID ONLY",
AM1441="Coupure ENEO &amp; Baisse de tension","IHS GRID ONLY",
AM1441="Defaut GE &amp; POWER Cabinet","IHS",
AM1441="Sharing","Partners",
AM1441="Sites strategiques &amp; DataCenter","SST &amp; DC",
AM1441="Exclu","Exclu",
AM1441="SAT","SAT",
AM1441="SPARE-ISSUE","SPARE-ISSUE",
AM1441="Fiber CAmtel","TRANS_FO_CAMTEL",
AM1441="Fiber AOF","Fiber AOF",
AM1441="Projet OCM (HUAWEI)","TRAVAUX-HUAWEI",
AM1441="Projet OCM (NOKIA)","TRAVAUX-NOKIA",
AM1441="ACCESS-ISSUE","ACCESS-ISSUE",
AM1441="Projet OCM (ZTE, NOKIA, autres projets)","TRAVAUX OCM",
AM1441="No root CAuse","No root cause",
AM1441="ODU HS","PDH",
AM1441="IP &amp; VLAN","PDH",
AM1441="Warehouse HUAWEI","SPARE-ISSUE",
AM1441="SPARE-HS","SPARE-ISSUE",
AM1441="Power Telco","BSS",AM1441="no impacts","no impacts"
),"")</f>
        <v>no impacts</v>
      </c>
      <c r="AL1441" s="48" t="str" cm="1">
        <f t="array" ref="AL1441">IFERROR(_xlfn.IFS(
AM1441="MPR ISSUE","TX ISSUE",
AM1441="BSS Hardware Issue","RAN ISSUE",
AM1441="Sites strategiques, MLL, Pylone, etc.","ENVTECH",
AM1441="AKTIVCO DEFAUT GE &amp; POWER Cabinet","POWER ISSUE",
AM1441="AKTIVCO Coupure ENEO &amp; Baisse de tension","POWER ISSUE",
AM1441="Coupure ENEO &amp; Baisse de tension","POWER ISSUE",
AM1441="Defaut GE &amp; POWER Cabinet","POWER ISSUE",
AM1441="Sharing","POWER ISSUE",
AM1441="Sites strategiques &amp; DataCenter","POWER ISSUE",
AM1441="Exclu","Exclu",
AM1441="SAT","TX ISSUE",
AM1441="SPARE-ISSUE","SPARE-ISSUE",
AM1441="Fiber CAmtel","TX ISSUE",
AM1441="Fiber AOF","TX ISSUE",
AM1441="Projet OCM (HUAWEI)","TRAVAUX-HUAWEI",
AM1441="Projet OCM (NOKIA)","TRAVAUX -NOKIA",
AM1441="ACCESS-ISSUE","ACCESS-ISSUE",
AM1441="Projet OCM (ZTE, NOKIA, autres projets)","TRAVAUX OCM",
AM1441="No root CAuse","No root cause",
AM1441="ODU HS","TX ISSUE",
AM1441="IP &amp; VLAN","TX ISSUE",
AM1441="Warehouse HUAWEI","SPARE-ISSUE",
AM1441="SPARE-HS","SPARE-ISSUE",
AM1441="Power Telco","RAN ISSUE",AM1441="no impacts","no impacts"
),"")</f>
        <v>no impacts</v>
      </c>
      <c r="AM1441" s="67" t="s">
        <v>5605</v>
      </c>
      <c r="AN1441" s="48" t="str" cm="1">
        <f t="array" ref="AN1441">IFERROR(_xlfn.IFS(
AM1441="MPR ISSUE","ACTIVE",
AM1441="BSS Hardware Issue","ACTIVE",
AM1441="Sites strategiques, MLL, Pylone, etc.","PASSIVE",
AM1441="AKTIVCO DEFAUT GE &amp; POWER Cabinet","PASSIVE",
AM1441="AKTIVCO Coupure ENEO &amp; Baisse de tension","PASSIVE",
AM1441="Coupure ENEO &amp; Baisse de tension","PASSIVE",
AM1441="Defaut GE &amp; POWER Cabinet","PASSIVE",
AM1441="Sharing","PASSIVE",
AM1441="Sites strategiques &amp; DataCenter","PASSIVE",
AM1441="Exclu","Exclu",
AM1441="SAT","ACTIVE",
AM1441="SPARE-ISSUE","SPARE-ISSUE",
AM1441="Fiber CAmtel","ACTIVE",
AM1441="Fiber AOF","ACTIVE",
AM1441="Projet OCM (HUAWEI)","PLANNED WORKS",
AM1441="Projet OCM (NOKIA)","PLANNED WORKS",
AM1441="ACCESS-ISSUE","ACCESS-ISSUE",
AM1441="Projet OCM (ZTE, NOKIA, autres projets)","PLANNED WORKS",
AM1441="No root CAuse","No root cause",
AM1441="ODU HS","ACTIVE",
AM1441="IP &amp; VLAN","ACTIVE",
AM1441="Warehouse HUAWEI","SPARE-ISSUE",
AM1441="SPARE-HS","SPARE-ISSUE",
AM1441="Power Telco","ACTIVE", AM1441="no impacts","no impacts"
),"")</f>
        <v>no impacts</v>
      </c>
      <c r="AO1441" s="93" t="s">
        <v>5537</v>
      </c>
      <c r="AP1441" s="101" t="str">
        <f t="shared" si="43"/>
        <v>SUO_205</v>
      </c>
      <c r="AR1441" s="17" t="s">
        <v>5537</v>
      </c>
      <c r="AS1441" s="7" t="s">
        <v>5537</v>
      </c>
      <c r="AT1441" s="6"/>
      <c r="AU1441" s="7"/>
      <c r="AV1441" s="3" t="s">
        <v>5537</v>
      </c>
      <c r="AW1441" s="18" t="s">
        <v>5537</v>
      </c>
      <c r="AX1441" s="18" t="s">
        <v>5537</v>
      </c>
      <c r="AY1441" s="18" t="s">
        <v>5537</v>
      </c>
      <c r="AZ1441" s="18" t="s">
        <v>5537</v>
      </c>
      <c r="BA1441" s="18" t="s">
        <v>5537</v>
      </c>
      <c r="BB1441" s="18" t="s">
        <v>5537</v>
      </c>
      <c r="BC1441" s="18" t="s">
        <v>5537</v>
      </c>
      <c r="BD1441" s="18" t="s">
        <v>5537</v>
      </c>
      <c r="BE1441" s="18" t="s">
        <v>5537</v>
      </c>
      <c r="BF1441" s="18" t="s">
        <v>5537</v>
      </c>
      <c r="BG1441" s="18" t="s">
        <v>5537</v>
      </c>
      <c r="BH1441" s="18" t="s">
        <v>5537</v>
      </c>
      <c r="BI1441" s="9" t="s">
        <v>5537</v>
      </c>
      <c r="BJ1441" s="14"/>
      <c r="BK1441" s="14" t="s">
        <v>5537</v>
      </c>
      <c r="BL1441" s="14" t="str">
        <f>_xlfn.XLOOKUP(B1441,'[4]cell downs 18042026 17h'!$B:$B,'[4]cell downs 18042026 17h'!$B:$B,"")</f>
        <v/>
      </c>
      <c r="BM1441" s="14" t="str">
        <f>_xlfn.XLOOKUP(B1441,'[5]Cells Huawei 19042026 15h'!$B:$B,'[5]Cells Huawei 19042026 15h'!$B:$B,"")</f>
        <v/>
      </c>
      <c r="BN1441" s="9" t="str">
        <f>_xlfn.XLOOKUP(B1441,'[6]cells down 19042026 9H40'!$B:$B,'[6]cells down 19042026 9H40'!$B:$B,"")</f>
        <v/>
      </c>
      <c r="BO1441" s="9" t="s">
        <v>3727</v>
      </c>
      <c r="BP1441" s="9" t="s">
        <v>154</v>
      </c>
      <c r="BQ1441" s="115"/>
    </row>
    <row r="1442" spans="1:69" s="9" customFormat="1" x14ac:dyDescent="0.3">
      <c r="A1442" s="1" t="s">
        <v>1205</v>
      </c>
      <c r="B1442" s="8" t="s">
        <v>4893</v>
      </c>
      <c r="C1442" s="3" t="str">
        <f>_xlfn.XLOOKUP(B1442,'[1]daily break down'!$D:$D,'[1]daily break down'!$E:$E,"")</f>
        <v>OUEST</v>
      </c>
      <c r="D1442" s="1" t="s">
        <v>11</v>
      </c>
      <c r="E1442" s="1" t="s">
        <v>12</v>
      </c>
      <c r="F1442" s="3" t="s">
        <v>102</v>
      </c>
      <c r="G1442" s="1" t="s">
        <v>1205</v>
      </c>
      <c r="H1442" s="32" t="str">
        <f>_xlfn.XLOOKUP(B1442,[2]CALCULATION!$B:$B,[2]CALCULATION!$H:$H,"")</f>
        <v>HUAWEI</v>
      </c>
      <c r="I1442" s="28">
        <v>0</v>
      </c>
      <c r="J1442" s="28">
        <v>0</v>
      </c>
      <c r="K1442" s="28">
        <v>0</v>
      </c>
      <c r="L1442" s="28">
        <v>0</v>
      </c>
      <c r="M1442" s="28">
        <v>0</v>
      </c>
      <c r="N1442" s="28">
        <v>0</v>
      </c>
      <c r="O1442" s="28">
        <v>0</v>
      </c>
      <c r="P1442" s="28">
        <v>0</v>
      </c>
      <c r="Q1442" s="28">
        <v>0</v>
      </c>
      <c r="R1442" s="28">
        <v>0</v>
      </c>
      <c r="S1442" s="94">
        <v>0</v>
      </c>
      <c r="T1442" s="94">
        <f>_xlfn.XLOOKUP(B1442,'[3]Nur des jours'!$B:$B,'[3]Nur des jours'!$U:$U,"")</f>
        <v>0</v>
      </c>
      <c r="U1442" s="94">
        <v>0</v>
      </c>
      <c r="V1442" s="94">
        <v>0</v>
      </c>
      <c r="W1442" s="94">
        <v>8.9175391586979543E-5</v>
      </c>
      <c r="X1442" s="94">
        <v>0</v>
      </c>
      <c r="Y1442" s="94">
        <v>0</v>
      </c>
      <c r="Z1442" s="94">
        <v>0</v>
      </c>
      <c r="AA1442" s="94">
        <v>0</v>
      </c>
      <c r="AB1442" s="94">
        <v>0</v>
      </c>
      <c r="AC1442" s="94">
        <f>_xlfn.XLOOKUP(B1442,'[3]Nur des jours'!$B:$B,'[3]Nur des jours'!$N:$N,"")</f>
        <v>0</v>
      </c>
      <c r="AD1442" s="94">
        <v>0</v>
      </c>
      <c r="AE1442" s="94">
        <v>0</v>
      </c>
      <c r="AF1442" s="94">
        <v>0</v>
      </c>
      <c r="AG1442" s="94">
        <v>0</v>
      </c>
      <c r="AH1442" s="94">
        <v>0</v>
      </c>
      <c r="AI1442" s="49" t="s">
        <v>5559</v>
      </c>
      <c r="AJ1442" s="49"/>
      <c r="AK1442" s="48" t="str" cm="1">
        <f t="array" ref="AK1442">IFERROR(_xlfn.IFS(
AM1442="MPR ISSUE","PDH",
AM1442="BSS Hardware Issue","BSS",
AM1442="Sites strategiques, MLL, Pylone, etc.","ENVTECH",
AM1442="AKTIVCO DEFAUT GE &amp; POWER Cabinet","AKTIVCO",
AM1442="AKTIVCO Coupure ENEO &amp; Baisse de tension","AKTIVCO GRID ONLY",
AM1442="Coupure ENEO &amp; Baisse de tension","IHS GRID ONLY",
AM1442="Defaut GE &amp; POWER Cabinet","IHS",
AM1442="Sharing","Partners",
AM1442="Sites strategiques &amp; DataCenter","SST &amp; DC",
AM1442="Exclu","Exclu",
AM1442="SAT","SAT",
AM1442="SPARE-ISSUE","SPARE-ISSUE",
AM1442="Fiber CAmtel","TRANS_FO_CAMTEL",
AM1442="Fiber AOF","Fiber AOF",
AM1442="Projet OCM (HUAWEI)","TRAVAUX-HUAWEI",
AM1442="Projet OCM (NOKIA)","TRAVAUX-NOKIA",
AM1442="ACCESS-ISSUE","ACCESS-ISSUE",
AM1442="Projet OCM (ZTE, NOKIA, autres projets)","TRAVAUX OCM",
AM1442="No root CAuse","No root cause",
AM1442="ODU HS","PDH",
AM1442="IP &amp; VLAN","PDH",
AM1442="Warehouse HUAWEI","SPARE-ISSUE",
AM1442="SPARE-HS","SPARE-ISSUE",
AM1442="Power Telco","BSS",AM1442="no impacts","no impacts"
),"")</f>
        <v>no impacts</v>
      </c>
      <c r="AL1442" s="48" t="str" cm="1">
        <f t="array" ref="AL1442">IFERROR(_xlfn.IFS(
AM1442="MPR ISSUE","TX ISSUE",
AM1442="BSS Hardware Issue","RAN ISSUE",
AM1442="Sites strategiques, MLL, Pylone, etc.","ENVTECH",
AM1442="AKTIVCO DEFAUT GE &amp; POWER Cabinet","POWER ISSUE",
AM1442="AKTIVCO Coupure ENEO &amp; Baisse de tension","POWER ISSUE",
AM1442="Coupure ENEO &amp; Baisse de tension","POWER ISSUE",
AM1442="Defaut GE &amp; POWER Cabinet","POWER ISSUE",
AM1442="Sharing","POWER ISSUE",
AM1442="Sites strategiques &amp; DataCenter","POWER ISSUE",
AM1442="Exclu","Exclu",
AM1442="SAT","TX ISSUE",
AM1442="SPARE-ISSUE","SPARE-ISSUE",
AM1442="Fiber CAmtel","TX ISSUE",
AM1442="Fiber AOF","TX ISSUE",
AM1442="Projet OCM (HUAWEI)","TRAVAUX-HUAWEI",
AM1442="Projet OCM (NOKIA)","TRAVAUX -NOKIA",
AM1442="ACCESS-ISSUE","ACCESS-ISSUE",
AM1442="Projet OCM (ZTE, NOKIA, autres projets)","TRAVAUX OCM",
AM1442="No root CAuse","No root cause",
AM1442="ODU HS","TX ISSUE",
AM1442="IP &amp; VLAN","TX ISSUE",
AM1442="Warehouse HUAWEI","SPARE-ISSUE",
AM1442="SPARE-HS","SPARE-ISSUE",
AM1442="Power Telco","RAN ISSUE",AM1442="no impacts","no impacts"
),"")</f>
        <v>no impacts</v>
      </c>
      <c r="AM1442" s="67" t="s">
        <v>5605</v>
      </c>
      <c r="AN1442" s="48" t="str" cm="1">
        <f t="array" ref="AN1442">IFERROR(_xlfn.IFS(
AM1442="MPR ISSUE","ACTIVE",
AM1442="BSS Hardware Issue","ACTIVE",
AM1442="Sites strategiques, MLL, Pylone, etc.","PASSIVE",
AM1442="AKTIVCO DEFAUT GE &amp; POWER Cabinet","PASSIVE",
AM1442="AKTIVCO Coupure ENEO &amp; Baisse de tension","PASSIVE",
AM1442="Coupure ENEO &amp; Baisse de tension","PASSIVE",
AM1442="Defaut GE &amp; POWER Cabinet","PASSIVE",
AM1442="Sharing","PASSIVE",
AM1442="Sites strategiques &amp; DataCenter","PASSIVE",
AM1442="Exclu","Exclu",
AM1442="SAT","ACTIVE",
AM1442="SPARE-ISSUE","SPARE-ISSUE",
AM1442="Fiber CAmtel","ACTIVE",
AM1442="Fiber AOF","ACTIVE",
AM1442="Projet OCM (HUAWEI)","PLANNED WORKS",
AM1442="Projet OCM (NOKIA)","PLANNED WORKS",
AM1442="ACCESS-ISSUE","ACCESS-ISSUE",
AM1442="Projet OCM (ZTE, NOKIA, autres projets)","PLANNED WORKS",
AM1442="No root CAuse","No root cause",
AM1442="ODU HS","ACTIVE",
AM1442="IP &amp; VLAN","ACTIVE",
AM1442="Warehouse HUAWEI","SPARE-ISSUE",
AM1442="SPARE-HS","SPARE-ISSUE",
AM1442="Power Telco","ACTIVE", AM1442="no impacts","no impacts"
),"")</f>
        <v>no impacts</v>
      </c>
      <c r="AO1442" s="93" t="s">
        <v>5537</v>
      </c>
      <c r="AP1442" s="101" t="str">
        <f t="shared" si="43"/>
        <v>OST_010</v>
      </c>
      <c r="AR1442" s="17" t="s">
        <v>5537</v>
      </c>
      <c r="AS1442" s="7" t="s">
        <v>5537</v>
      </c>
      <c r="AT1442" s="6"/>
      <c r="AU1442" s="7"/>
      <c r="AV1442" s="3" t="s">
        <v>5537</v>
      </c>
      <c r="AW1442" s="18" t="s">
        <v>5537</v>
      </c>
      <c r="AX1442" s="18" t="s">
        <v>5537</v>
      </c>
      <c r="AY1442" s="18" t="s">
        <v>5537</v>
      </c>
      <c r="AZ1442" s="18" t="s">
        <v>5537</v>
      </c>
      <c r="BA1442" s="18" t="s">
        <v>5537</v>
      </c>
      <c r="BB1442" s="18" t="s">
        <v>5537</v>
      </c>
      <c r="BC1442" s="18" t="s">
        <v>5537</v>
      </c>
      <c r="BD1442" s="18" t="s">
        <v>5537</v>
      </c>
      <c r="BE1442" s="18" t="s">
        <v>5537</v>
      </c>
      <c r="BF1442" s="18" t="s">
        <v>5537</v>
      </c>
      <c r="BG1442" s="18" t="s">
        <v>5537</v>
      </c>
      <c r="BH1442" s="18" t="s">
        <v>5537</v>
      </c>
      <c r="BI1442" s="9" t="s">
        <v>5537</v>
      </c>
      <c r="BJ1442" s="14"/>
      <c r="BK1442" s="14" t="s">
        <v>5537</v>
      </c>
      <c r="BL1442" s="14" t="str">
        <f>_xlfn.XLOOKUP(B1442,'[4]cell downs 18042026 17h'!$B:$B,'[4]cell downs 18042026 17h'!$B:$B,"")</f>
        <v/>
      </c>
      <c r="BM1442" s="14" t="str">
        <f>_xlfn.XLOOKUP(B1442,'[5]Cells Huawei 19042026 15h'!$B:$B,'[5]Cells Huawei 19042026 15h'!$B:$B,"")</f>
        <v/>
      </c>
      <c r="BN1442" s="9" t="str">
        <f>_xlfn.XLOOKUP(B1442,'[6]cells down 19042026 9H40'!$B:$B,'[6]cells down 19042026 9H40'!$B:$B,"")</f>
        <v/>
      </c>
      <c r="BO1442" s="9" t="s">
        <v>4893</v>
      </c>
      <c r="BP1442" s="9" t="s">
        <v>12</v>
      </c>
      <c r="BQ1442" s="115"/>
    </row>
    <row r="1443" spans="1:69" s="9" customFormat="1" x14ac:dyDescent="0.3">
      <c r="A1443" s="3" t="s">
        <v>5480</v>
      </c>
      <c r="B1443" s="25" t="s">
        <v>5481</v>
      </c>
      <c r="C1443" s="3" t="str">
        <f>_xlfn.XLOOKUP(B1443,'[1]daily break down'!$D:$D,'[1]daily break down'!$E:$E,"")</f>
        <v>Yaounde</v>
      </c>
      <c r="D1443" s="19" t="s">
        <v>11</v>
      </c>
      <c r="E1443" s="19" t="s">
        <v>12</v>
      </c>
      <c r="F1443" s="3" t="s">
        <v>5388</v>
      </c>
      <c r="G1443" s="3" t="s">
        <v>38</v>
      </c>
      <c r="H1443" s="34" t="str">
        <f>_xlfn.XLOOKUP(B1443,[2]CALCULATION!$B:$B,[2]CALCULATION!$H:$H,"")</f>
        <v>ZTE</v>
      </c>
      <c r="I1443" s="28">
        <v>0</v>
      </c>
      <c r="J1443" s="28">
        <v>0</v>
      </c>
      <c r="K1443" s="28">
        <v>0</v>
      </c>
      <c r="L1443" s="28">
        <v>3.6793766568787745E-2</v>
      </c>
      <c r="M1443" s="28">
        <v>0</v>
      </c>
      <c r="N1443" s="28">
        <v>0.31264892290395052</v>
      </c>
      <c r="O1443" s="28">
        <v>3.7828201111196648E-2</v>
      </c>
      <c r="P1443" s="28">
        <v>0</v>
      </c>
      <c r="Q1443" s="28">
        <v>0</v>
      </c>
      <c r="R1443" s="28">
        <v>0</v>
      </c>
      <c r="S1443" s="94">
        <v>0</v>
      </c>
      <c r="T1443" s="94">
        <f>_xlfn.XLOOKUP(B1443,'[3]Nur des jours'!$B:$B,'[3]Nur des jours'!$U:$U,"")</f>
        <v>0</v>
      </c>
      <c r="U1443" s="94">
        <v>6.2370517331415707</v>
      </c>
      <c r="V1443" s="94" t="s">
        <v>5537</v>
      </c>
      <c r="W1443" s="94">
        <v>0</v>
      </c>
      <c r="X1443" s="94">
        <v>0</v>
      </c>
      <c r="Y1443" s="94">
        <v>0</v>
      </c>
      <c r="Z1443" s="94">
        <v>0</v>
      </c>
      <c r="AA1443" s="94">
        <v>0</v>
      </c>
      <c r="AB1443" s="94">
        <v>0</v>
      </c>
      <c r="AC1443" s="94">
        <f>_xlfn.XLOOKUP(B1443,'[3]Nur des jours'!$B:$B,'[3]Nur des jours'!$N:$N,"")</f>
        <v>0</v>
      </c>
      <c r="AD1443" s="94">
        <v>0</v>
      </c>
      <c r="AE1443" s="94">
        <v>0</v>
      </c>
      <c r="AF1443" s="94">
        <v>0</v>
      </c>
      <c r="AG1443" s="94">
        <v>0</v>
      </c>
      <c r="AH1443" s="94">
        <v>0</v>
      </c>
      <c r="AI1443" s="49" t="s">
        <v>5559</v>
      </c>
      <c r="AJ1443" s="49"/>
      <c r="AK1443" s="48" t="str" cm="1">
        <f t="array" ref="AK1443">IFERROR(_xlfn.IFS(
AM1443="MPR ISSUE","PDH",
AM1443="BSS Hardware Issue","BSS",
AM1443="Sites strategiques, MLL, Pylone, etc.","ENVTECH",
AM1443="AKTIVCO DEFAUT GE &amp; POWER Cabinet","AKTIVCO",
AM1443="AKTIVCO Coupure ENEO &amp; Baisse de tension","AKTIVCO GRID ONLY",
AM1443="Coupure ENEO &amp; Baisse de tension","IHS GRID ONLY",
AM1443="Defaut GE &amp; POWER Cabinet","IHS",
AM1443="Sharing","Partners",
AM1443="Sites strategiques &amp; DataCenter","SST &amp; DC",
AM1443="Exclu","Exclu",
AM1443="SAT","SAT",
AM1443="SPARE-ISSUE","SPARE-ISSUE",
AM1443="Fiber CAmtel","TRANS_FO_CAMTEL",
AM1443="Fiber AOF","Fiber AOF",
AM1443="Projet OCM (HUAWEI)","TRAVAUX-HUAWEI",
AM1443="Projet OCM (NOKIA)","TRAVAUX-NOKIA",
AM1443="ACCESS-ISSUE","ACCESS-ISSUE",
AM1443="Projet OCM (ZTE, NOKIA, autres projets)","TRAVAUX OCM",
AM1443="No root CAuse","No root cause",
AM1443="ODU HS","PDH",
AM1443="IP &amp; VLAN","PDH",
AM1443="Warehouse HUAWEI","SPARE-ISSUE",
AM1443="SPARE-HS","SPARE-ISSUE",
AM1443="Power Telco","BSS",AM1443="no impacts","no impacts"
),"")</f>
        <v>no impacts</v>
      </c>
      <c r="AL1443" s="48" t="str" cm="1">
        <f t="array" ref="AL1443">IFERROR(_xlfn.IFS(
AM1443="MPR ISSUE","TX ISSUE",
AM1443="BSS Hardware Issue","RAN ISSUE",
AM1443="Sites strategiques, MLL, Pylone, etc.","ENVTECH",
AM1443="AKTIVCO DEFAUT GE &amp; POWER Cabinet","POWER ISSUE",
AM1443="AKTIVCO Coupure ENEO &amp; Baisse de tension","POWER ISSUE",
AM1443="Coupure ENEO &amp; Baisse de tension","POWER ISSUE",
AM1443="Defaut GE &amp; POWER Cabinet","POWER ISSUE",
AM1443="Sharing","POWER ISSUE",
AM1443="Sites strategiques &amp; DataCenter","POWER ISSUE",
AM1443="Exclu","Exclu",
AM1443="SAT","TX ISSUE",
AM1443="SPARE-ISSUE","SPARE-ISSUE",
AM1443="Fiber CAmtel","TX ISSUE",
AM1443="Fiber AOF","TX ISSUE",
AM1443="Projet OCM (HUAWEI)","TRAVAUX-HUAWEI",
AM1443="Projet OCM (NOKIA)","TRAVAUX -NOKIA",
AM1443="ACCESS-ISSUE","ACCESS-ISSUE",
AM1443="Projet OCM (ZTE, NOKIA, autres projets)","TRAVAUX OCM",
AM1443="No root CAuse","No root cause",
AM1443="ODU HS","TX ISSUE",
AM1443="IP &amp; VLAN","TX ISSUE",
AM1443="Warehouse HUAWEI","SPARE-ISSUE",
AM1443="SPARE-HS","SPARE-ISSUE",
AM1443="Power Telco","RAN ISSUE",AM1443="no impacts","no impacts"
),"")</f>
        <v>no impacts</v>
      </c>
      <c r="AM1443" s="67" t="s">
        <v>5605</v>
      </c>
      <c r="AN1443" s="48" t="str" cm="1">
        <f t="array" ref="AN1443">IFERROR(_xlfn.IFS(
AM1443="MPR ISSUE","ACTIVE",
AM1443="BSS Hardware Issue","ACTIVE",
AM1443="Sites strategiques, MLL, Pylone, etc.","PASSIVE",
AM1443="AKTIVCO DEFAUT GE &amp; POWER Cabinet","PASSIVE",
AM1443="AKTIVCO Coupure ENEO &amp; Baisse de tension","PASSIVE",
AM1443="Coupure ENEO &amp; Baisse de tension","PASSIVE",
AM1443="Defaut GE &amp; POWER Cabinet","PASSIVE",
AM1443="Sharing","PASSIVE",
AM1443="Sites strategiques &amp; DataCenter","PASSIVE",
AM1443="Exclu","Exclu",
AM1443="SAT","ACTIVE",
AM1443="SPARE-ISSUE","SPARE-ISSUE",
AM1443="Fiber CAmtel","ACTIVE",
AM1443="Fiber AOF","ACTIVE",
AM1443="Projet OCM (HUAWEI)","PLANNED WORKS",
AM1443="Projet OCM (NOKIA)","PLANNED WORKS",
AM1443="ACCESS-ISSUE","ACCESS-ISSUE",
AM1443="Projet OCM (ZTE, NOKIA, autres projets)","PLANNED WORKS",
AM1443="No root CAuse","No root cause",
AM1443="ODU HS","ACTIVE",
AM1443="IP &amp; VLAN","ACTIVE",
AM1443="Warehouse HUAWEI","SPARE-ISSUE",
AM1443="SPARE-HS","SPARE-ISSUE",
AM1443="Power Telco","ACTIVE", AM1443="no impacts","no impacts"
),"")</f>
        <v>no impacts</v>
      </c>
      <c r="AO1443" s="93" t="s">
        <v>5537</v>
      </c>
      <c r="AP1443" s="101" t="str">
        <f t="shared" si="43"/>
        <v>CTR_1055</v>
      </c>
      <c r="AR1443" s="17" t="s">
        <v>5537</v>
      </c>
      <c r="AS1443" s="7" t="s">
        <v>5537</v>
      </c>
      <c r="AT1443" s="6"/>
      <c r="AU1443" s="7"/>
      <c r="AV1443" s="3" t="s">
        <v>5537</v>
      </c>
      <c r="AW1443" s="18" t="s">
        <v>5537</v>
      </c>
      <c r="AX1443" s="18" t="s">
        <v>5537</v>
      </c>
      <c r="AY1443" s="18" t="s">
        <v>5537</v>
      </c>
      <c r="AZ1443" s="18" t="s">
        <v>5537</v>
      </c>
      <c r="BA1443" s="18" t="s">
        <v>5537</v>
      </c>
      <c r="BB1443" s="18" t="s">
        <v>5537</v>
      </c>
      <c r="BC1443" s="18" t="s">
        <v>5537</v>
      </c>
      <c r="BD1443" s="18" t="s">
        <v>5537</v>
      </c>
      <c r="BE1443" s="18" t="s">
        <v>5537</v>
      </c>
      <c r="BF1443" s="18" t="s">
        <v>5537</v>
      </c>
      <c r="BG1443" s="18" t="s">
        <v>5537</v>
      </c>
      <c r="BH1443" s="18" t="s">
        <v>5537</v>
      </c>
      <c r="BI1443" s="9" t="s">
        <v>5537</v>
      </c>
      <c r="BJ1443" s="14"/>
      <c r="BK1443" s="14" t="s">
        <v>5537</v>
      </c>
      <c r="BL1443" s="14" t="str">
        <f>_xlfn.XLOOKUP(B1443,'[4]cell downs 18042026 17h'!$B:$B,'[4]cell downs 18042026 17h'!$B:$B,"")</f>
        <v/>
      </c>
      <c r="BM1443" s="14" t="str">
        <f>_xlfn.XLOOKUP(B1443,'[5]Cells Huawei 19042026 15h'!$B:$B,'[5]Cells Huawei 19042026 15h'!$B:$B,"")</f>
        <v/>
      </c>
      <c r="BN1443" s="9" t="str">
        <f>_xlfn.XLOOKUP(B1443,'[6]cells down 19042026 9H40'!$B:$B,'[6]cells down 19042026 9H40'!$B:$B,"")</f>
        <v/>
      </c>
      <c r="BO1443" s="9" t="s">
        <v>5537</v>
      </c>
      <c r="BP1443" s="9" t="s">
        <v>12</v>
      </c>
      <c r="BQ1443" s="115"/>
    </row>
    <row r="1444" spans="1:69" s="9" customFormat="1" x14ac:dyDescent="0.3">
      <c r="A1444" s="19" t="s">
        <v>5465</v>
      </c>
      <c r="B1444" s="26" t="s">
        <v>5466</v>
      </c>
      <c r="C1444" s="3" t="str">
        <f>_xlfn.XLOOKUP(B1444,'[1]daily break down'!$D:$D,'[1]daily break down'!$E:$E,"")</f>
        <v>CENTRE</v>
      </c>
      <c r="D1444" s="19" t="s">
        <v>357</v>
      </c>
      <c r="E1444" s="19" t="s">
        <v>987</v>
      </c>
      <c r="F1444" s="19" t="s">
        <v>5388</v>
      </c>
      <c r="G1444" s="19" t="s">
        <v>2612</v>
      </c>
      <c r="H1444" s="34" t="str">
        <f>_xlfn.XLOOKUP(B1444,[2]CALCULATION!$B:$B,[2]CALCULATION!$H:$H,"")</f>
        <v>ZTE</v>
      </c>
      <c r="I1444" s="28">
        <v>0</v>
      </c>
      <c r="J1444" s="28">
        <v>0</v>
      </c>
      <c r="K1444" s="28">
        <v>0</v>
      </c>
      <c r="L1444" s="28">
        <v>0</v>
      </c>
      <c r="M1444" s="28">
        <v>0</v>
      </c>
      <c r="N1444" s="28">
        <v>0</v>
      </c>
      <c r="O1444" s="28">
        <v>0</v>
      </c>
      <c r="P1444" s="28">
        <v>0</v>
      </c>
      <c r="Q1444" s="28">
        <v>0</v>
      </c>
      <c r="R1444" s="28">
        <v>0</v>
      </c>
      <c r="S1444" s="94">
        <v>0</v>
      </c>
      <c r="T1444" s="94">
        <f>_xlfn.XLOOKUP(B1444,'[3]Nur des jours'!$B:$B,'[3]Nur des jours'!$U:$U,"")</f>
        <v>0</v>
      </c>
      <c r="U1444" s="94">
        <v>0</v>
      </c>
      <c r="V1444" s="94" t="s">
        <v>5537</v>
      </c>
      <c r="W1444" s="94">
        <v>0</v>
      </c>
      <c r="X1444" s="94">
        <v>0</v>
      </c>
      <c r="Y1444" s="94">
        <v>0</v>
      </c>
      <c r="Z1444" s="94">
        <v>0</v>
      </c>
      <c r="AA1444" s="94">
        <v>0</v>
      </c>
      <c r="AB1444" s="94">
        <v>0</v>
      </c>
      <c r="AC1444" s="94">
        <f>_xlfn.XLOOKUP(B1444,'[3]Nur des jours'!$B:$B,'[3]Nur des jours'!$N:$N,"")</f>
        <v>0</v>
      </c>
      <c r="AD1444" s="94">
        <v>0</v>
      </c>
      <c r="AE1444" s="94">
        <v>0</v>
      </c>
      <c r="AF1444" s="94">
        <v>0</v>
      </c>
      <c r="AG1444" s="94">
        <v>0</v>
      </c>
      <c r="AH1444" s="94">
        <v>0</v>
      </c>
      <c r="AI1444" s="49" t="s">
        <v>5559</v>
      </c>
      <c r="AJ1444" s="49"/>
      <c r="AK1444" s="48" t="str" cm="1">
        <f t="array" ref="AK1444">IFERROR(_xlfn.IFS(
AM1444="MPR ISSUE","PDH",
AM1444="BSS Hardware Issue","BSS",
AM1444="Sites strategiques, MLL, Pylone, etc.","ENVTECH",
AM1444="AKTIVCO DEFAUT GE &amp; POWER Cabinet","AKTIVCO",
AM1444="AKTIVCO Coupure ENEO &amp; Baisse de tension","AKTIVCO GRID ONLY",
AM1444="Coupure ENEO &amp; Baisse de tension","IHS GRID ONLY",
AM1444="Defaut GE &amp; POWER Cabinet","IHS",
AM1444="Sharing","Partners",
AM1444="Sites strategiques &amp; DataCenter","SST &amp; DC",
AM1444="Exclu","Exclu",
AM1444="SAT","SAT",
AM1444="SPARE-ISSUE","SPARE-ISSUE",
AM1444="Fiber CAmtel","TRANS_FO_CAMTEL",
AM1444="Fiber AOF","Fiber AOF",
AM1444="Projet OCM (HUAWEI)","TRAVAUX-HUAWEI",
AM1444="Projet OCM (NOKIA)","TRAVAUX-NOKIA",
AM1444="ACCESS-ISSUE","ACCESS-ISSUE",
AM1444="Projet OCM (ZTE, NOKIA, autres projets)","TRAVAUX OCM",
AM1444="No root CAuse","No root cause",
AM1444="ODU HS","PDH",
AM1444="IP &amp; VLAN","PDH",
AM1444="Warehouse HUAWEI","SPARE-ISSUE",
AM1444="SPARE-HS","SPARE-ISSUE",
AM1444="Power Telco","BSS",AM1444="no impacts","no impacts"
),"")</f>
        <v>no impacts</v>
      </c>
      <c r="AL1444" s="48" t="str" cm="1">
        <f t="array" ref="AL1444">IFERROR(_xlfn.IFS(
AM1444="MPR ISSUE","TX ISSUE",
AM1444="BSS Hardware Issue","RAN ISSUE",
AM1444="Sites strategiques, MLL, Pylone, etc.","ENVTECH",
AM1444="AKTIVCO DEFAUT GE &amp; POWER Cabinet","POWER ISSUE",
AM1444="AKTIVCO Coupure ENEO &amp; Baisse de tension","POWER ISSUE",
AM1444="Coupure ENEO &amp; Baisse de tension","POWER ISSUE",
AM1444="Defaut GE &amp; POWER Cabinet","POWER ISSUE",
AM1444="Sharing","POWER ISSUE",
AM1444="Sites strategiques &amp; DataCenter","POWER ISSUE",
AM1444="Exclu","Exclu",
AM1444="SAT","TX ISSUE",
AM1444="SPARE-ISSUE","SPARE-ISSUE",
AM1444="Fiber CAmtel","TX ISSUE",
AM1444="Fiber AOF","TX ISSUE",
AM1444="Projet OCM (HUAWEI)","TRAVAUX-HUAWEI",
AM1444="Projet OCM (NOKIA)","TRAVAUX -NOKIA",
AM1444="ACCESS-ISSUE","ACCESS-ISSUE",
AM1444="Projet OCM (ZTE, NOKIA, autres projets)","TRAVAUX OCM",
AM1444="No root CAuse","No root cause",
AM1444="ODU HS","TX ISSUE",
AM1444="IP &amp; VLAN","TX ISSUE",
AM1444="Warehouse HUAWEI","SPARE-ISSUE",
AM1444="SPARE-HS","SPARE-ISSUE",
AM1444="Power Telco","RAN ISSUE",AM1444="no impacts","no impacts"
),"")</f>
        <v>no impacts</v>
      </c>
      <c r="AM1444" s="67" t="s">
        <v>5605</v>
      </c>
      <c r="AN1444" s="48" t="str" cm="1">
        <f t="array" ref="AN1444">IFERROR(_xlfn.IFS(
AM1444="MPR ISSUE","ACTIVE",
AM1444="BSS Hardware Issue","ACTIVE",
AM1444="Sites strategiques, MLL, Pylone, etc.","PASSIVE",
AM1444="AKTIVCO DEFAUT GE &amp; POWER Cabinet","PASSIVE",
AM1444="AKTIVCO Coupure ENEO &amp; Baisse de tension","PASSIVE",
AM1444="Coupure ENEO &amp; Baisse de tension","PASSIVE",
AM1444="Defaut GE &amp; POWER Cabinet","PASSIVE",
AM1444="Sharing","PASSIVE",
AM1444="Sites strategiques &amp; DataCenter","PASSIVE",
AM1444="Exclu","Exclu",
AM1444="SAT","ACTIVE",
AM1444="SPARE-ISSUE","SPARE-ISSUE",
AM1444="Fiber CAmtel","ACTIVE",
AM1444="Fiber AOF","ACTIVE",
AM1444="Projet OCM (HUAWEI)","PLANNED WORKS",
AM1444="Projet OCM (NOKIA)","PLANNED WORKS",
AM1444="ACCESS-ISSUE","ACCESS-ISSUE",
AM1444="Projet OCM (ZTE, NOKIA, autres projets)","PLANNED WORKS",
AM1444="No root CAuse","No root cause",
AM1444="ODU HS","ACTIVE",
AM1444="IP &amp; VLAN","ACTIVE",
AM1444="Warehouse HUAWEI","SPARE-ISSUE",
AM1444="SPARE-HS","SPARE-ISSUE",
AM1444="Power Telco","ACTIVE", AM1444="no impacts","no impacts"
),"")</f>
        <v>no impacts</v>
      </c>
      <c r="AO1444" s="93" t="s">
        <v>5537</v>
      </c>
      <c r="AP1444" s="101" t="str">
        <f t="shared" si="43"/>
        <v>CTR_984</v>
      </c>
      <c r="AR1444" s="17" t="s">
        <v>5537</v>
      </c>
      <c r="AS1444" s="7" t="s">
        <v>5537</v>
      </c>
      <c r="AT1444" s="6"/>
      <c r="AU1444" s="7"/>
      <c r="AV1444" s="3" t="s">
        <v>5537</v>
      </c>
      <c r="AW1444" s="18" t="s">
        <v>5537</v>
      </c>
      <c r="AX1444" s="18" t="s">
        <v>5537</v>
      </c>
      <c r="AY1444" s="18" t="s">
        <v>5537</v>
      </c>
      <c r="AZ1444" s="18" t="s">
        <v>5537</v>
      </c>
      <c r="BA1444" s="18" t="s">
        <v>5537</v>
      </c>
      <c r="BB1444" s="18" t="s">
        <v>5537</v>
      </c>
      <c r="BC1444" s="18" t="s">
        <v>5537</v>
      </c>
      <c r="BD1444" s="18" t="s">
        <v>5537</v>
      </c>
      <c r="BE1444" s="18" t="s">
        <v>5537</v>
      </c>
      <c r="BF1444" s="18" t="s">
        <v>5537</v>
      </c>
      <c r="BG1444" s="18" t="s">
        <v>5537</v>
      </c>
      <c r="BH1444" s="18" t="s">
        <v>5537</v>
      </c>
      <c r="BI1444" s="9" t="s">
        <v>5537</v>
      </c>
      <c r="BJ1444" s="14"/>
      <c r="BK1444" s="14" t="s">
        <v>5537</v>
      </c>
      <c r="BL1444" s="14" t="str">
        <f>_xlfn.XLOOKUP(B1444,'[4]cell downs 18042026 17h'!$B:$B,'[4]cell downs 18042026 17h'!$B:$B,"")</f>
        <v/>
      </c>
      <c r="BM1444" s="14" t="str">
        <f>_xlfn.XLOOKUP(B1444,'[5]Cells Huawei 19042026 15h'!$B:$B,'[5]Cells Huawei 19042026 15h'!$B:$B,"")</f>
        <v/>
      </c>
      <c r="BN1444" s="9" t="str">
        <f>_xlfn.XLOOKUP(B1444,'[6]cells down 19042026 9H40'!$B:$B,'[6]cells down 19042026 9H40'!$B:$B,"")</f>
        <v/>
      </c>
      <c r="BO1444" s="9" t="s">
        <v>5537</v>
      </c>
      <c r="BP1444" s="9" t="s">
        <v>5537</v>
      </c>
      <c r="BQ1444" s="115"/>
    </row>
    <row r="1445" spans="1:69" s="9" customFormat="1" x14ac:dyDescent="0.3">
      <c r="A1445" s="3" t="s">
        <v>5428</v>
      </c>
      <c r="B1445" s="25" t="s">
        <v>5429</v>
      </c>
      <c r="C1445" s="3" t="str">
        <f>_xlfn.XLOOKUP(B1445,'[1]daily break down'!$D:$D,'[1]daily break down'!$E:$E,"")</f>
        <v>Yaounde</v>
      </c>
      <c r="D1445" s="19" t="e">
        <v>#N/A</v>
      </c>
      <c r="E1445" s="19" t="e">
        <v>#N/A</v>
      </c>
      <c r="F1445" s="3" t="s">
        <v>5388</v>
      </c>
      <c r="G1445" s="3" t="s">
        <v>38</v>
      </c>
      <c r="H1445" s="34" t="str">
        <f>_xlfn.XLOOKUP(B1445,[2]CALCULATION!$B:$B,[2]CALCULATION!$H:$H,"")</f>
        <v>ZTE</v>
      </c>
      <c r="I1445" s="28">
        <v>0</v>
      </c>
      <c r="J1445" s="28">
        <v>0</v>
      </c>
      <c r="K1445" s="28">
        <v>0</v>
      </c>
      <c r="L1445" s="28">
        <v>0</v>
      </c>
      <c r="M1445" s="28">
        <v>6.2850815990503309E-2</v>
      </c>
      <c r="N1445" s="28">
        <v>0</v>
      </c>
      <c r="O1445" s="28">
        <v>0</v>
      </c>
      <c r="P1445" s="28">
        <v>0.25313326655880014</v>
      </c>
      <c r="Q1445" s="28">
        <v>0</v>
      </c>
      <c r="R1445" s="28">
        <v>0</v>
      </c>
      <c r="S1445" s="94">
        <v>0</v>
      </c>
      <c r="T1445" s="94">
        <f>_xlfn.XLOOKUP(B1445,'[3]Nur des jours'!$B:$B,'[3]Nur des jours'!$U:$U,"")</f>
        <v>0</v>
      </c>
      <c r="U1445" s="94">
        <v>0</v>
      </c>
      <c r="V1445" s="94" t="s">
        <v>5537</v>
      </c>
      <c r="W1445" s="94">
        <v>0</v>
      </c>
      <c r="X1445" s="94">
        <v>0</v>
      </c>
      <c r="Y1445" s="94">
        <v>0</v>
      </c>
      <c r="Z1445" s="94">
        <v>0</v>
      </c>
      <c r="AA1445" s="94">
        <v>0</v>
      </c>
      <c r="AB1445" s="94">
        <v>0</v>
      </c>
      <c r="AC1445" s="94">
        <f>_xlfn.XLOOKUP(B1445,'[3]Nur des jours'!$B:$B,'[3]Nur des jours'!$N:$N,"")</f>
        <v>0</v>
      </c>
      <c r="AD1445" s="94">
        <v>0</v>
      </c>
      <c r="AE1445" s="94">
        <v>0</v>
      </c>
      <c r="AF1445" s="94">
        <v>0</v>
      </c>
      <c r="AG1445" s="94">
        <v>0</v>
      </c>
      <c r="AH1445" s="94">
        <v>0</v>
      </c>
      <c r="AI1445" s="49" t="s">
        <v>5559</v>
      </c>
      <c r="AJ1445" s="49"/>
      <c r="AK1445" s="48" t="str" cm="1">
        <f t="array" ref="AK1445">IFERROR(_xlfn.IFS(
AM1445="MPR ISSUE","PDH",
AM1445="BSS Hardware Issue","BSS",
AM1445="Sites strategiques, MLL, Pylone, etc.","ENVTECH",
AM1445="AKTIVCO DEFAUT GE &amp; POWER Cabinet","AKTIVCO",
AM1445="AKTIVCO Coupure ENEO &amp; Baisse de tension","AKTIVCO GRID ONLY",
AM1445="Coupure ENEO &amp; Baisse de tension","IHS GRID ONLY",
AM1445="Defaut GE &amp; POWER Cabinet","IHS",
AM1445="Sharing","Partners",
AM1445="Sites strategiques &amp; DataCenter","SST &amp; DC",
AM1445="Exclu","Exclu",
AM1445="SAT","SAT",
AM1445="SPARE-ISSUE","SPARE-ISSUE",
AM1445="Fiber CAmtel","TRANS_FO_CAMTEL",
AM1445="Fiber AOF","Fiber AOF",
AM1445="Projet OCM (HUAWEI)","TRAVAUX-HUAWEI",
AM1445="Projet OCM (NOKIA)","TRAVAUX-NOKIA",
AM1445="ACCESS-ISSUE","ACCESS-ISSUE",
AM1445="Projet OCM (ZTE, NOKIA, autres projets)","TRAVAUX OCM",
AM1445="No root CAuse","No root cause",
AM1445="ODU HS","PDH",
AM1445="IP &amp; VLAN","PDH",
AM1445="Warehouse HUAWEI","SPARE-ISSUE",
AM1445="SPARE-HS","SPARE-ISSUE",
AM1445="Power Telco","BSS",AM1445="no impacts","no impacts"
),"")</f>
        <v>no impacts</v>
      </c>
      <c r="AL1445" s="48" t="str" cm="1">
        <f t="array" ref="AL1445">IFERROR(_xlfn.IFS(
AM1445="MPR ISSUE","TX ISSUE",
AM1445="BSS Hardware Issue","RAN ISSUE",
AM1445="Sites strategiques, MLL, Pylone, etc.","ENVTECH",
AM1445="AKTIVCO DEFAUT GE &amp; POWER Cabinet","POWER ISSUE",
AM1445="AKTIVCO Coupure ENEO &amp; Baisse de tension","POWER ISSUE",
AM1445="Coupure ENEO &amp; Baisse de tension","POWER ISSUE",
AM1445="Defaut GE &amp; POWER Cabinet","POWER ISSUE",
AM1445="Sharing","POWER ISSUE",
AM1445="Sites strategiques &amp; DataCenter","POWER ISSUE",
AM1445="Exclu","Exclu",
AM1445="SAT","TX ISSUE",
AM1445="SPARE-ISSUE","SPARE-ISSUE",
AM1445="Fiber CAmtel","TX ISSUE",
AM1445="Fiber AOF","TX ISSUE",
AM1445="Projet OCM (HUAWEI)","TRAVAUX-HUAWEI",
AM1445="Projet OCM (NOKIA)","TRAVAUX -NOKIA",
AM1445="ACCESS-ISSUE","ACCESS-ISSUE",
AM1445="Projet OCM (ZTE, NOKIA, autres projets)","TRAVAUX OCM",
AM1445="No root CAuse","No root cause",
AM1445="ODU HS","TX ISSUE",
AM1445="IP &amp; VLAN","TX ISSUE",
AM1445="Warehouse HUAWEI","SPARE-ISSUE",
AM1445="SPARE-HS","SPARE-ISSUE",
AM1445="Power Telco","RAN ISSUE",AM1445="no impacts","no impacts"
),"")</f>
        <v>no impacts</v>
      </c>
      <c r="AM1445" s="67" t="s">
        <v>5605</v>
      </c>
      <c r="AN1445" s="48" t="str" cm="1">
        <f t="array" ref="AN1445">IFERROR(_xlfn.IFS(
AM1445="MPR ISSUE","ACTIVE",
AM1445="BSS Hardware Issue","ACTIVE",
AM1445="Sites strategiques, MLL, Pylone, etc.","PASSIVE",
AM1445="AKTIVCO DEFAUT GE &amp; POWER Cabinet","PASSIVE",
AM1445="AKTIVCO Coupure ENEO &amp; Baisse de tension","PASSIVE",
AM1445="Coupure ENEO &amp; Baisse de tension","PASSIVE",
AM1445="Defaut GE &amp; POWER Cabinet","PASSIVE",
AM1445="Sharing","PASSIVE",
AM1445="Sites strategiques &amp; DataCenter","PASSIVE",
AM1445="Exclu","Exclu",
AM1445="SAT","ACTIVE",
AM1445="SPARE-ISSUE","SPARE-ISSUE",
AM1445="Fiber CAmtel","ACTIVE",
AM1445="Fiber AOF","ACTIVE",
AM1445="Projet OCM (HUAWEI)","PLANNED WORKS",
AM1445="Projet OCM (NOKIA)","PLANNED WORKS",
AM1445="ACCESS-ISSUE","ACCESS-ISSUE",
AM1445="Projet OCM (ZTE, NOKIA, autres projets)","PLANNED WORKS",
AM1445="No root CAuse","No root cause",
AM1445="ODU HS","ACTIVE",
AM1445="IP &amp; VLAN","ACTIVE",
AM1445="Warehouse HUAWEI","SPARE-ISSUE",
AM1445="SPARE-HS","SPARE-ISSUE",
AM1445="Power Telco","ACTIVE", AM1445="no impacts","no impacts"
),"")</f>
        <v>no impacts</v>
      </c>
      <c r="AO1445" s="93" t="s">
        <v>5537</v>
      </c>
      <c r="AP1445" s="101" t="str">
        <f t="shared" si="43"/>
        <v>CTR_702_indoor_8F</v>
      </c>
      <c r="AR1445" s="17" t="s">
        <v>5537</v>
      </c>
      <c r="AS1445" s="7" t="s">
        <v>5537</v>
      </c>
      <c r="AT1445" s="6"/>
      <c r="AU1445" s="7"/>
      <c r="AV1445" s="3" t="s">
        <v>5537</v>
      </c>
      <c r="AW1445" s="18" t="s">
        <v>5537</v>
      </c>
      <c r="AX1445" s="18" t="s">
        <v>5537</v>
      </c>
      <c r="AY1445" s="18" t="s">
        <v>5537</v>
      </c>
      <c r="AZ1445" s="18" t="s">
        <v>5537</v>
      </c>
      <c r="BA1445" s="18" t="s">
        <v>5537</v>
      </c>
      <c r="BB1445" s="18" t="s">
        <v>5537</v>
      </c>
      <c r="BC1445" s="18" t="s">
        <v>5537</v>
      </c>
      <c r="BD1445" s="18" t="s">
        <v>5537</v>
      </c>
      <c r="BE1445" s="18" t="s">
        <v>5537</v>
      </c>
      <c r="BF1445" s="18" t="s">
        <v>5537</v>
      </c>
      <c r="BG1445" s="18" t="s">
        <v>5537</v>
      </c>
      <c r="BH1445" s="18" t="s">
        <v>5537</v>
      </c>
      <c r="BI1445" s="9" t="s">
        <v>5537</v>
      </c>
      <c r="BJ1445" s="14"/>
      <c r="BK1445" s="14" t="s">
        <v>5537</v>
      </c>
      <c r="BL1445" s="14" t="str">
        <f>_xlfn.XLOOKUP(B1445,'[4]cell downs 18042026 17h'!$B:$B,'[4]cell downs 18042026 17h'!$B:$B,"")</f>
        <v/>
      </c>
      <c r="BM1445" s="14" t="str">
        <f>_xlfn.XLOOKUP(B1445,'[5]Cells Huawei 19042026 15h'!$B:$B,'[5]Cells Huawei 19042026 15h'!$B:$B,"")</f>
        <v/>
      </c>
      <c r="BN1445" s="9" t="str">
        <f>_xlfn.XLOOKUP(B1445,'[6]cells down 19042026 9H40'!$B:$B,'[6]cells down 19042026 9H40'!$B:$B,"")</f>
        <v/>
      </c>
      <c r="BO1445" s="9" t="s">
        <v>5537</v>
      </c>
      <c r="BP1445" s="9" t="s">
        <v>12</v>
      </c>
      <c r="BQ1445" s="115"/>
    </row>
    <row r="1446" spans="1:69" s="9" customFormat="1" x14ac:dyDescent="0.3">
      <c r="A1446" s="19" t="s">
        <v>5386</v>
      </c>
      <c r="B1446" s="19" t="s">
        <v>5387</v>
      </c>
      <c r="C1446" s="3" t="str">
        <f>_xlfn.XLOOKUP(B1446,'[1]daily break down'!$D:$D,'[1]daily break down'!$E:$E,"")</f>
        <v>Yaounde</v>
      </c>
      <c r="D1446" s="19" t="s">
        <v>357</v>
      </c>
      <c r="E1446" s="19" t="s">
        <v>22</v>
      </c>
      <c r="F1446" s="19" t="s">
        <v>5388</v>
      </c>
      <c r="G1446" s="19" t="s">
        <v>115</v>
      </c>
      <c r="H1446" s="34" t="str">
        <f>_xlfn.XLOOKUP(B1446,[2]CALCULATION!$B:$B,[2]CALCULATION!$H:$H,"")</f>
        <v>ZTE</v>
      </c>
      <c r="I1446" s="28">
        <v>36.503340153467285</v>
      </c>
      <c r="J1446" s="28">
        <v>36.777393966892383</v>
      </c>
      <c r="K1446" s="28">
        <v>30.438593111950073</v>
      </c>
      <c r="L1446" s="28">
        <v>0</v>
      </c>
      <c r="M1446" s="28">
        <v>9.9727872375033169</v>
      </c>
      <c r="N1446" s="28">
        <v>0</v>
      </c>
      <c r="O1446" s="28">
        <v>0</v>
      </c>
      <c r="P1446" s="28">
        <v>0</v>
      </c>
      <c r="Q1446" s="28">
        <v>0</v>
      </c>
      <c r="R1446" s="28">
        <v>0</v>
      </c>
      <c r="S1446" s="94">
        <v>0</v>
      </c>
      <c r="T1446" s="94">
        <f>_xlfn.XLOOKUP(B1446,'[3]Nur des jours'!$B:$B,'[3]Nur des jours'!$U:$U,"")</f>
        <v>0</v>
      </c>
      <c r="U1446" s="94">
        <v>0</v>
      </c>
      <c r="V1446" s="94" t="s">
        <v>5537</v>
      </c>
      <c r="W1446" s="94">
        <v>0</v>
      </c>
      <c r="X1446" s="94">
        <v>0</v>
      </c>
      <c r="Y1446" s="94">
        <v>0</v>
      </c>
      <c r="Z1446" s="94">
        <v>0</v>
      </c>
      <c r="AA1446" s="94">
        <v>0</v>
      </c>
      <c r="AB1446" s="94">
        <v>0</v>
      </c>
      <c r="AC1446" s="94">
        <f>_xlfn.XLOOKUP(B1446,'[3]Nur des jours'!$B:$B,'[3]Nur des jours'!$N:$N,"")</f>
        <v>0</v>
      </c>
      <c r="AD1446" s="94">
        <v>0</v>
      </c>
      <c r="AE1446" s="94">
        <v>0</v>
      </c>
      <c r="AF1446" s="94">
        <v>0</v>
      </c>
      <c r="AG1446" s="94">
        <v>0</v>
      </c>
      <c r="AH1446" s="94">
        <v>0</v>
      </c>
      <c r="AI1446" s="49" t="s">
        <v>5559</v>
      </c>
      <c r="AJ1446" s="49"/>
      <c r="AK1446" s="48" t="str" cm="1">
        <f t="array" ref="AK1446">IFERROR(_xlfn.IFS(
AM1446="MPR ISSUE","PDH",
AM1446="BSS Hardware Issue","BSS",
AM1446="Sites strategiques, MLL, Pylone, etc.","ENVTECH",
AM1446="AKTIVCO DEFAUT GE &amp; POWER Cabinet","AKTIVCO",
AM1446="AKTIVCO Coupure ENEO &amp; Baisse de tension","AKTIVCO GRID ONLY",
AM1446="Coupure ENEO &amp; Baisse de tension","IHS GRID ONLY",
AM1446="Defaut GE &amp; POWER Cabinet","IHS",
AM1446="Sharing","Partners",
AM1446="Sites strategiques &amp; DataCenter","SST &amp; DC",
AM1446="Exclu","Exclu",
AM1446="SAT","SAT",
AM1446="SPARE-ISSUE","SPARE-ISSUE",
AM1446="Fiber CAmtel","TRANS_FO_CAMTEL",
AM1446="Fiber AOF","Fiber AOF",
AM1446="Projet OCM (HUAWEI)","TRAVAUX-HUAWEI",
AM1446="Projet OCM (NOKIA)","TRAVAUX-NOKIA",
AM1446="ACCESS-ISSUE","ACCESS-ISSUE",
AM1446="Projet OCM (ZTE, NOKIA, autres projets)","TRAVAUX OCM",
AM1446="No root CAuse","No root cause",
AM1446="ODU HS","PDH",
AM1446="IP &amp; VLAN","PDH",
AM1446="Warehouse HUAWEI","SPARE-ISSUE",
AM1446="SPARE-HS","SPARE-ISSUE",
AM1446="Power Telco","BSS",AM1446="no impacts","no impacts"
),"")</f>
        <v>no impacts</v>
      </c>
      <c r="AL1446" s="48" t="str" cm="1">
        <f t="array" ref="AL1446">IFERROR(_xlfn.IFS(
AM1446="MPR ISSUE","TX ISSUE",
AM1446="BSS Hardware Issue","RAN ISSUE",
AM1446="Sites strategiques, MLL, Pylone, etc.","ENVTECH",
AM1446="AKTIVCO DEFAUT GE &amp; POWER Cabinet","POWER ISSUE",
AM1446="AKTIVCO Coupure ENEO &amp; Baisse de tension","POWER ISSUE",
AM1446="Coupure ENEO &amp; Baisse de tension","POWER ISSUE",
AM1446="Defaut GE &amp; POWER Cabinet","POWER ISSUE",
AM1446="Sharing","POWER ISSUE",
AM1446="Sites strategiques &amp; DataCenter","POWER ISSUE",
AM1446="Exclu","Exclu",
AM1446="SAT","TX ISSUE",
AM1446="SPARE-ISSUE","SPARE-ISSUE",
AM1446="Fiber CAmtel","TX ISSUE",
AM1446="Fiber AOF","TX ISSUE",
AM1446="Projet OCM (HUAWEI)","TRAVAUX-HUAWEI",
AM1446="Projet OCM (NOKIA)","TRAVAUX -NOKIA",
AM1446="ACCESS-ISSUE","ACCESS-ISSUE",
AM1446="Projet OCM (ZTE, NOKIA, autres projets)","TRAVAUX OCM",
AM1446="No root CAuse","No root cause",
AM1446="ODU HS","TX ISSUE",
AM1446="IP &amp; VLAN","TX ISSUE",
AM1446="Warehouse HUAWEI","SPARE-ISSUE",
AM1446="SPARE-HS","SPARE-ISSUE",
AM1446="Power Telco","RAN ISSUE",AM1446="no impacts","no impacts"
),"")</f>
        <v>no impacts</v>
      </c>
      <c r="AM1446" s="67" t="s">
        <v>5605</v>
      </c>
      <c r="AN1446" s="48" t="str" cm="1">
        <f t="array" ref="AN1446">IFERROR(_xlfn.IFS(
AM1446="MPR ISSUE","ACTIVE",
AM1446="BSS Hardware Issue","ACTIVE",
AM1446="Sites strategiques, MLL, Pylone, etc.","PASSIVE",
AM1446="AKTIVCO DEFAUT GE &amp; POWER Cabinet","PASSIVE",
AM1446="AKTIVCO Coupure ENEO &amp; Baisse de tension","PASSIVE",
AM1446="Coupure ENEO &amp; Baisse de tension","PASSIVE",
AM1446="Defaut GE &amp; POWER Cabinet","PASSIVE",
AM1446="Sharing","PASSIVE",
AM1446="Sites strategiques &amp; DataCenter","PASSIVE",
AM1446="Exclu","Exclu",
AM1446="SAT","ACTIVE",
AM1446="SPARE-ISSUE","SPARE-ISSUE",
AM1446="Fiber CAmtel","ACTIVE",
AM1446="Fiber AOF","ACTIVE",
AM1446="Projet OCM (HUAWEI)","PLANNED WORKS",
AM1446="Projet OCM (NOKIA)","PLANNED WORKS",
AM1446="ACCESS-ISSUE","ACCESS-ISSUE",
AM1446="Projet OCM (ZTE, NOKIA, autres projets)","PLANNED WORKS",
AM1446="No root CAuse","No root cause",
AM1446="ODU HS","ACTIVE",
AM1446="IP &amp; VLAN","ACTIVE",
AM1446="Warehouse HUAWEI","SPARE-ISSUE",
AM1446="SPARE-HS","SPARE-ISSUE",
AM1446="Power Telco","ACTIVE", AM1446="no impacts","no impacts"
),"")</f>
        <v>no impacts</v>
      </c>
      <c r="AO1446" s="93" t="s">
        <v>5537</v>
      </c>
      <c r="AP1446" s="101" t="str">
        <f t="shared" si="43"/>
        <v>CTR_942</v>
      </c>
      <c r="AR1446" s="17" t="s">
        <v>5537</v>
      </c>
      <c r="AS1446" s="7" t="s">
        <v>5537</v>
      </c>
      <c r="AT1446" s="6"/>
      <c r="AU1446" s="7"/>
      <c r="AV1446" s="3" t="s">
        <v>5537</v>
      </c>
      <c r="AW1446" s="18" t="s">
        <v>5537</v>
      </c>
      <c r="AX1446" s="18" t="s">
        <v>5537</v>
      </c>
      <c r="AY1446" s="18" t="s">
        <v>5537</v>
      </c>
      <c r="AZ1446" s="18" t="s">
        <v>5537</v>
      </c>
      <c r="BA1446" s="18" t="s">
        <v>5537</v>
      </c>
      <c r="BB1446" s="18" t="s">
        <v>5537</v>
      </c>
      <c r="BC1446" s="18" t="s">
        <v>5537</v>
      </c>
      <c r="BD1446" s="18" t="s">
        <v>5537</v>
      </c>
      <c r="BE1446" s="18" t="s">
        <v>5537</v>
      </c>
      <c r="BF1446" s="18" t="s">
        <v>5537</v>
      </c>
      <c r="BG1446" s="18" t="s">
        <v>5537</v>
      </c>
      <c r="BH1446" s="18" t="s">
        <v>5537</v>
      </c>
      <c r="BI1446" s="9" t="s">
        <v>5537</v>
      </c>
      <c r="BJ1446" s="14"/>
      <c r="BK1446" s="14" t="s">
        <v>5537</v>
      </c>
      <c r="BL1446" s="14" t="str">
        <f>_xlfn.XLOOKUP(B1446,'[4]cell downs 18042026 17h'!$B:$B,'[4]cell downs 18042026 17h'!$B:$B,"")</f>
        <v/>
      </c>
      <c r="BM1446" s="14" t="str">
        <f>_xlfn.XLOOKUP(B1446,'[5]Cells Huawei 19042026 15h'!$B:$B,'[5]Cells Huawei 19042026 15h'!$B:$B,"")</f>
        <v/>
      </c>
      <c r="BN1446" s="9" t="str">
        <f>_xlfn.XLOOKUP(B1446,'[6]cells down 19042026 9H40'!$B:$B,'[6]cells down 19042026 9H40'!$B:$B,"")</f>
        <v/>
      </c>
      <c r="BO1446" s="9" t="s">
        <v>5537</v>
      </c>
      <c r="BP1446" s="9" t="s">
        <v>12</v>
      </c>
      <c r="BQ1446" s="115"/>
    </row>
    <row r="1447" spans="1:69" s="9" customFormat="1" x14ac:dyDescent="0.3">
      <c r="A1447" s="19" t="s">
        <v>4858</v>
      </c>
      <c r="B1447" s="26" t="s">
        <v>5383</v>
      </c>
      <c r="C1447" s="3" t="str">
        <f>_xlfn.XLOOKUP(B1447,'[1]daily break down'!$D:$D,'[1]daily break down'!$E:$E,"")</f>
        <v/>
      </c>
      <c r="D1447" s="19" t="s">
        <v>11</v>
      </c>
      <c r="E1447" s="19" t="s">
        <v>5504</v>
      </c>
      <c r="F1447" s="19" t="s">
        <v>69</v>
      </c>
      <c r="G1447" s="19" t="s">
        <v>4858</v>
      </c>
      <c r="H1447" s="34" t="str">
        <f>_xlfn.XLOOKUP(B1447,[2]CALCULATION!$B:$B,[2]CALCULATION!$H:$H,"")</f>
        <v>ZTE</v>
      </c>
      <c r="I1447" s="28">
        <v>18.491409199476074</v>
      </c>
      <c r="J1447" s="28">
        <v>18.491409199476074</v>
      </c>
      <c r="K1447" s="28">
        <v>18.491409199476074</v>
      </c>
      <c r="L1447" s="28">
        <v>18.491409199476074</v>
      </c>
      <c r="M1447" s="28">
        <v>0</v>
      </c>
      <c r="N1447" s="28">
        <v>0</v>
      </c>
      <c r="O1447" s="28">
        <v>0</v>
      </c>
      <c r="P1447" s="28">
        <v>0</v>
      </c>
      <c r="Q1447" s="28">
        <v>0</v>
      </c>
      <c r="R1447" s="28">
        <v>0</v>
      </c>
      <c r="S1447" s="94">
        <v>0</v>
      </c>
      <c r="T1447" s="94">
        <f>_xlfn.XLOOKUP(B1447,'[3]Nur des jours'!$B:$B,'[3]Nur des jours'!$U:$U,"")</f>
        <v>0</v>
      </c>
      <c r="U1447" s="94">
        <v>0</v>
      </c>
      <c r="V1447" s="94" t="s">
        <v>5537</v>
      </c>
      <c r="W1447" s="94">
        <v>0</v>
      </c>
      <c r="X1447" s="94">
        <v>0</v>
      </c>
      <c r="Y1447" s="94">
        <v>0</v>
      </c>
      <c r="Z1447" s="94">
        <v>0</v>
      </c>
      <c r="AA1447" s="94">
        <v>0</v>
      </c>
      <c r="AB1447" s="94">
        <v>0</v>
      </c>
      <c r="AC1447" s="94">
        <f>_xlfn.XLOOKUP(B1447,'[3]Nur des jours'!$B:$B,'[3]Nur des jours'!$N:$N,"")</f>
        <v>0</v>
      </c>
      <c r="AD1447" s="94">
        <v>0</v>
      </c>
      <c r="AE1447" s="94">
        <v>0</v>
      </c>
      <c r="AF1447" s="94">
        <v>0</v>
      </c>
      <c r="AG1447" s="94">
        <v>0</v>
      </c>
      <c r="AH1447" s="94">
        <v>0</v>
      </c>
      <c r="AI1447" s="49" t="s">
        <v>5559</v>
      </c>
      <c r="AJ1447" s="49"/>
      <c r="AK1447" s="48" t="str" cm="1">
        <f t="array" ref="AK1447">IFERROR(_xlfn.IFS(
AM1447="MPR ISSUE","PDH",
AM1447="BSS Hardware Issue","BSS",
AM1447="Sites strategiques, MLL, Pylone, etc.","ENVTECH",
AM1447="AKTIVCO DEFAUT GE &amp; POWER Cabinet","AKTIVCO",
AM1447="AKTIVCO Coupure ENEO &amp; Baisse de tension","AKTIVCO GRID ONLY",
AM1447="Coupure ENEO &amp; Baisse de tension","IHS GRID ONLY",
AM1447="Defaut GE &amp; POWER Cabinet","IHS",
AM1447="Sharing","Partners",
AM1447="Sites strategiques &amp; DataCenter","SST &amp; DC",
AM1447="Exclu","Exclu",
AM1447="SAT","SAT",
AM1447="SPARE-ISSUE","SPARE-ISSUE",
AM1447="Fiber CAmtel","TRANS_FO_CAMTEL",
AM1447="Fiber AOF","Fiber AOF",
AM1447="Projet OCM (HUAWEI)","TRAVAUX-HUAWEI",
AM1447="Projet OCM (NOKIA)","TRAVAUX-NOKIA",
AM1447="ACCESS-ISSUE","ACCESS-ISSUE",
AM1447="Projet OCM (ZTE, NOKIA, autres projets)","TRAVAUX OCM",
AM1447="No root CAuse","No root cause",
AM1447="ODU HS","PDH",
AM1447="IP &amp; VLAN","PDH",
AM1447="Warehouse HUAWEI","SPARE-ISSUE",
AM1447="SPARE-HS","SPARE-ISSUE",
AM1447="Power Telco","BSS",AM1447="no impacts","no impacts"
),"")</f>
        <v>no impacts</v>
      </c>
      <c r="AL1447" s="48" t="str" cm="1">
        <f t="array" ref="AL1447">IFERROR(_xlfn.IFS(
AM1447="MPR ISSUE","TX ISSUE",
AM1447="BSS Hardware Issue","RAN ISSUE",
AM1447="Sites strategiques, MLL, Pylone, etc.","ENVTECH",
AM1447="AKTIVCO DEFAUT GE &amp; POWER Cabinet","POWER ISSUE",
AM1447="AKTIVCO Coupure ENEO &amp; Baisse de tension","POWER ISSUE",
AM1447="Coupure ENEO &amp; Baisse de tension","POWER ISSUE",
AM1447="Defaut GE &amp; POWER Cabinet","POWER ISSUE",
AM1447="Sharing","POWER ISSUE",
AM1447="Sites strategiques &amp; DataCenter","POWER ISSUE",
AM1447="Exclu","Exclu",
AM1447="SAT","TX ISSUE",
AM1447="SPARE-ISSUE","SPARE-ISSUE",
AM1447="Fiber CAmtel","TX ISSUE",
AM1447="Fiber AOF","TX ISSUE",
AM1447="Projet OCM (HUAWEI)","TRAVAUX-HUAWEI",
AM1447="Projet OCM (NOKIA)","TRAVAUX -NOKIA",
AM1447="ACCESS-ISSUE","ACCESS-ISSUE",
AM1447="Projet OCM (ZTE, NOKIA, autres projets)","TRAVAUX OCM",
AM1447="No root CAuse","No root cause",
AM1447="ODU HS","TX ISSUE",
AM1447="IP &amp; VLAN","TX ISSUE",
AM1447="Warehouse HUAWEI","SPARE-ISSUE",
AM1447="SPARE-HS","SPARE-ISSUE",
AM1447="Power Telco","RAN ISSUE",AM1447="no impacts","no impacts"
),"")</f>
        <v>no impacts</v>
      </c>
      <c r="AM1447" s="67" t="s">
        <v>5605</v>
      </c>
      <c r="AN1447" s="48" t="str" cm="1">
        <f t="array" ref="AN1447">IFERROR(_xlfn.IFS(
AM1447="MPR ISSUE","ACTIVE",
AM1447="BSS Hardware Issue","ACTIVE",
AM1447="Sites strategiques, MLL, Pylone, etc.","PASSIVE",
AM1447="AKTIVCO DEFAUT GE &amp; POWER Cabinet","PASSIVE",
AM1447="AKTIVCO Coupure ENEO &amp; Baisse de tension","PASSIVE",
AM1447="Coupure ENEO &amp; Baisse de tension","PASSIVE",
AM1447="Defaut GE &amp; POWER Cabinet","PASSIVE",
AM1447="Sharing","PASSIVE",
AM1447="Sites strategiques &amp; DataCenter","PASSIVE",
AM1447="Exclu","Exclu",
AM1447="SAT","ACTIVE",
AM1447="SPARE-ISSUE","SPARE-ISSUE",
AM1447="Fiber CAmtel","ACTIVE",
AM1447="Fiber AOF","ACTIVE",
AM1447="Projet OCM (HUAWEI)","PLANNED WORKS",
AM1447="Projet OCM (NOKIA)","PLANNED WORKS",
AM1447="ACCESS-ISSUE","ACCESS-ISSUE",
AM1447="Projet OCM (ZTE, NOKIA, autres projets)","PLANNED WORKS",
AM1447="No root CAuse","No root cause",
AM1447="ODU HS","ACTIVE",
AM1447="IP &amp; VLAN","ACTIVE",
AM1447="Warehouse HUAWEI","SPARE-ISSUE",
AM1447="SPARE-HS","SPARE-ISSUE",
AM1447="Power Telco","ACTIVE", AM1447="no impacts","no impacts"
),"")</f>
        <v>no impacts</v>
      </c>
      <c r="AO1447" s="93" t="s">
        <v>5537</v>
      </c>
      <c r="AP1447" s="101" t="str">
        <f t="shared" si="43"/>
        <v>SUD_028</v>
      </c>
      <c r="AR1447" s="17" t="s">
        <v>5537</v>
      </c>
      <c r="AS1447" s="7" t="s">
        <v>5537</v>
      </c>
      <c r="AT1447" s="6"/>
      <c r="AU1447" s="7"/>
      <c r="AV1447" s="3" t="s">
        <v>5537</v>
      </c>
      <c r="AW1447" s="18" t="s">
        <v>5537</v>
      </c>
      <c r="AX1447" s="18" t="s">
        <v>5537</v>
      </c>
      <c r="AY1447" s="18" t="s">
        <v>5537</v>
      </c>
      <c r="AZ1447" s="18" t="s">
        <v>5537</v>
      </c>
      <c r="BA1447" s="18" t="s">
        <v>5537</v>
      </c>
      <c r="BB1447" s="18" t="s">
        <v>5537</v>
      </c>
      <c r="BC1447" s="18" t="s">
        <v>5537</v>
      </c>
      <c r="BD1447" s="18" t="s">
        <v>5537</v>
      </c>
      <c r="BE1447" s="18" t="s">
        <v>5537</v>
      </c>
      <c r="BF1447" s="18" t="s">
        <v>5537</v>
      </c>
      <c r="BG1447" s="18" t="s">
        <v>5537</v>
      </c>
      <c r="BH1447" s="18" t="s">
        <v>5537</v>
      </c>
      <c r="BI1447" s="9" t="s">
        <v>5537</v>
      </c>
      <c r="BJ1447" s="14"/>
      <c r="BK1447" s="14" t="s">
        <v>5537</v>
      </c>
      <c r="BL1447" s="14" t="str">
        <f>_xlfn.XLOOKUP(B1447,'[4]cell downs 18042026 17h'!$B:$B,'[4]cell downs 18042026 17h'!$B:$B,"")</f>
        <v/>
      </c>
      <c r="BM1447" s="14" t="str">
        <f>_xlfn.XLOOKUP(B1447,'[5]Cells Huawei 19042026 15h'!$B:$B,'[5]Cells Huawei 19042026 15h'!$B:$B,"")</f>
        <v/>
      </c>
      <c r="BN1447" s="9" t="str">
        <f>_xlfn.XLOOKUP(B1447,'[6]cells down 19042026 9H40'!$B:$B,'[6]cells down 19042026 9H40'!$B:$B,"")</f>
        <v/>
      </c>
      <c r="BO1447" s="9" t="s">
        <v>5537</v>
      </c>
      <c r="BP1447" s="9" t="s">
        <v>318</v>
      </c>
      <c r="BQ1447" s="115"/>
    </row>
    <row r="1448" spans="1:69" s="9" customFormat="1" x14ac:dyDescent="0.3">
      <c r="A1448" s="19" t="s">
        <v>5369</v>
      </c>
      <c r="B1448" s="26" t="s">
        <v>5370</v>
      </c>
      <c r="C1448" s="3" t="str">
        <f>_xlfn.XLOOKUP(B1448,'[1]daily break down'!$D:$D,'[1]daily break down'!$E:$E,"")</f>
        <v/>
      </c>
      <c r="D1448" s="19" t="s">
        <v>11</v>
      </c>
      <c r="E1448" s="19" t="e">
        <v>#REF!</v>
      </c>
      <c r="F1448" s="19" t="s">
        <v>5371</v>
      </c>
      <c r="G1448" s="19" t="s">
        <v>3505</v>
      </c>
      <c r="H1448" s="34" t="str">
        <f>_xlfn.XLOOKUP(B1448,[2]CALCULATION!$B:$B,[2]CALCULATION!$H:$H,"")</f>
        <v>ZTE</v>
      </c>
      <c r="I1448" s="28">
        <v>0</v>
      </c>
      <c r="J1448" s="28">
        <v>0</v>
      </c>
      <c r="K1448" s="28">
        <v>0</v>
      </c>
      <c r="L1448" s="28">
        <v>0</v>
      </c>
      <c r="M1448" s="28">
        <v>0</v>
      </c>
      <c r="N1448" s="28">
        <v>0</v>
      </c>
      <c r="O1448" s="28">
        <v>0</v>
      </c>
      <c r="P1448" s="28">
        <v>0</v>
      </c>
      <c r="Q1448" s="28">
        <v>0</v>
      </c>
      <c r="R1448" s="28">
        <v>0</v>
      </c>
      <c r="S1448" s="94">
        <v>0</v>
      </c>
      <c r="T1448" s="94">
        <f>_xlfn.XLOOKUP(B1448,'[3]Nur des jours'!$B:$B,'[3]Nur des jours'!$U:$U,"")</f>
        <v>0</v>
      </c>
      <c r="U1448" s="94">
        <v>0</v>
      </c>
      <c r="V1448" s="94" t="s">
        <v>5537</v>
      </c>
      <c r="W1448" s="94">
        <v>0</v>
      </c>
      <c r="X1448" s="94">
        <v>0</v>
      </c>
      <c r="Y1448" s="94">
        <v>0</v>
      </c>
      <c r="Z1448" s="94">
        <v>0</v>
      </c>
      <c r="AA1448" s="94">
        <v>0</v>
      </c>
      <c r="AB1448" s="94">
        <v>0</v>
      </c>
      <c r="AC1448" s="94">
        <f>_xlfn.XLOOKUP(B1448,'[3]Nur des jours'!$B:$B,'[3]Nur des jours'!$N:$N,"")</f>
        <v>0</v>
      </c>
      <c r="AD1448" s="94">
        <v>0</v>
      </c>
      <c r="AE1448" s="94">
        <v>0</v>
      </c>
      <c r="AF1448" s="94">
        <v>0</v>
      </c>
      <c r="AG1448" s="94">
        <v>0</v>
      </c>
      <c r="AH1448" s="94">
        <v>0</v>
      </c>
      <c r="AI1448" s="49" t="s">
        <v>5559</v>
      </c>
      <c r="AJ1448" s="49"/>
      <c r="AK1448" s="48" t="str" cm="1">
        <f t="array" ref="AK1448">IFERROR(_xlfn.IFS(
AM1448="MPR ISSUE","PDH",
AM1448="BSS Hardware Issue","BSS",
AM1448="Sites strategiques, MLL, Pylone, etc.","ENVTECH",
AM1448="AKTIVCO DEFAUT GE &amp; POWER Cabinet","AKTIVCO",
AM1448="AKTIVCO Coupure ENEO &amp; Baisse de tension","AKTIVCO GRID ONLY",
AM1448="Coupure ENEO &amp; Baisse de tension","IHS GRID ONLY",
AM1448="Defaut GE &amp; POWER Cabinet","IHS",
AM1448="Sharing","Partners",
AM1448="Sites strategiques &amp; DataCenter","SST &amp; DC",
AM1448="Exclu","Exclu",
AM1448="SAT","SAT",
AM1448="SPARE-ISSUE","SPARE-ISSUE",
AM1448="Fiber CAmtel","TRANS_FO_CAMTEL",
AM1448="Fiber AOF","Fiber AOF",
AM1448="Projet OCM (HUAWEI)","TRAVAUX-HUAWEI",
AM1448="Projet OCM (NOKIA)","TRAVAUX-NOKIA",
AM1448="ACCESS-ISSUE","ACCESS-ISSUE",
AM1448="Projet OCM (ZTE, NOKIA, autres projets)","TRAVAUX OCM",
AM1448="No root CAuse","No root cause",
AM1448="ODU HS","PDH",
AM1448="IP &amp; VLAN","PDH",
AM1448="Warehouse HUAWEI","SPARE-ISSUE",
AM1448="SPARE-HS","SPARE-ISSUE",
AM1448="Power Telco","BSS",AM1448="no impacts","no impacts"
),"")</f>
        <v>no impacts</v>
      </c>
      <c r="AL1448" s="48" t="str" cm="1">
        <f t="array" ref="AL1448">IFERROR(_xlfn.IFS(
AM1448="MPR ISSUE","TX ISSUE",
AM1448="BSS Hardware Issue","RAN ISSUE",
AM1448="Sites strategiques, MLL, Pylone, etc.","ENVTECH",
AM1448="AKTIVCO DEFAUT GE &amp; POWER Cabinet","POWER ISSUE",
AM1448="AKTIVCO Coupure ENEO &amp; Baisse de tension","POWER ISSUE",
AM1448="Coupure ENEO &amp; Baisse de tension","POWER ISSUE",
AM1448="Defaut GE &amp; POWER Cabinet","POWER ISSUE",
AM1448="Sharing","POWER ISSUE",
AM1448="Sites strategiques &amp; DataCenter","POWER ISSUE",
AM1448="Exclu","Exclu",
AM1448="SAT","TX ISSUE",
AM1448="SPARE-ISSUE","SPARE-ISSUE",
AM1448="Fiber CAmtel","TX ISSUE",
AM1448="Fiber AOF","TX ISSUE",
AM1448="Projet OCM (HUAWEI)","TRAVAUX-HUAWEI",
AM1448="Projet OCM (NOKIA)","TRAVAUX -NOKIA",
AM1448="ACCESS-ISSUE","ACCESS-ISSUE",
AM1448="Projet OCM (ZTE, NOKIA, autres projets)","TRAVAUX OCM",
AM1448="No root CAuse","No root cause",
AM1448="ODU HS","TX ISSUE",
AM1448="IP &amp; VLAN","TX ISSUE",
AM1448="Warehouse HUAWEI","SPARE-ISSUE",
AM1448="SPARE-HS","SPARE-ISSUE",
AM1448="Power Telco","RAN ISSUE",AM1448="no impacts","no impacts"
),"")</f>
        <v>no impacts</v>
      </c>
      <c r="AM1448" s="67" t="s">
        <v>5605</v>
      </c>
      <c r="AN1448" s="48" t="str" cm="1">
        <f t="array" ref="AN1448">IFERROR(_xlfn.IFS(
AM1448="MPR ISSUE","ACTIVE",
AM1448="BSS Hardware Issue","ACTIVE",
AM1448="Sites strategiques, MLL, Pylone, etc.","PASSIVE",
AM1448="AKTIVCO DEFAUT GE &amp; POWER Cabinet","PASSIVE",
AM1448="AKTIVCO Coupure ENEO &amp; Baisse de tension","PASSIVE",
AM1448="Coupure ENEO &amp; Baisse de tension","PASSIVE",
AM1448="Defaut GE &amp; POWER Cabinet","PASSIVE",
AM1448="Sharing","PASSIVE",
AM1448="Sites strategiques &amp; DataCenter","PASSIVE",
AM1448="Exclu","Exclu",
AM1448="SAT","ACTIVE",
AM1448="SPARE-ISSUE","SPARE-ISSUE",
AM1448="Fiber CAmtel","ACTIVE",
AM1448="Fiber AOF","ACTIVE",
AM1448="Projet OCM (HUAWEI)","PLANNED WORKS",
AM1448="Projet OCM (NOKIA)","PLANNED WORKS",
AM1448="ACCESS-ISSUE","ACCESS-ISSUE",
AM1448="Projet OCM (ZTE, NOKIA, autres projets)","PLANNED WORKS",
AM1448="No root CAuse","No root cause",
AM1448="ODU HS","ACTIVE",
AM1448="IP &amp; VLAN","ACTIVE",
AM1448="Warehouse HUAWEI","SPARE-ISSUE",
AM1448="SPARE-HS","SPARE-ISSUE",
AM1448="Power Telco","ACTIVE", AM1448="no impacts","no impacts"
),"")</f>
        <v>no impacts</v>
      </c>
      <c r="AO1448" s="93" t="s">
        <v>5537</v>
      </c>
      <c r="AP1448" s="101" t="str">
        <f t="shared" si="43"/>
        <v>LIT_062</v>
      </c>
      <c r="AR1448" s="17" t="s">
        <v>5537</v>
      </c>
      <c r="AS1448" s="7" t="s">
        <v>5537</v>
      </c>
      <c r="AT1448" s="6"/>
      <c r="AU1448" s="7"/>
      <c r="AV1448" s="3" t="s">
        <v>5537</v>
      </c>
      <c r="AW1448" s="18" t="s">
        <v>5537</v>
      </c>
      <c r="AX1448" s="18" t="s">
        <v>5537</v>
      </c>
      <c r="AY1448" s="18" t="s">
        <v>5537</v>
      </c>
      <c r="AZ1448" s="18" t="s">
        <v>5537</v>
      </c>
      <c r="BA1448" s="18" t="s">
        <v>5537</v>
      </c>
      <c r="BB1448" s="18" t="s">
        <v>5537</v>
      </c>
      <c r="BC1448" s="18" t="s">
        <v>5537</v>
      </c>
      <c r="BD1448" s="18" t="s">
        <v>5537</v>
      </c>
      <c r="BE1448" s="18" t="s">
        <v>5537</v>
      </c>
      <c r="BF1448" s="18" t="s">
        <v>5537</v>
      </c>
      <c r="BG1448" s="18" t="s">
        <v>5537</v>
      </c>
      <c r="BH1448" s="18" t="s">
        <v>5537</v>
      </c>
      <c r="BI1448" s="9" t="s">
        <v>5537</v>
      </c>
      <c r="BJ1448" s="14"/>
      <c r="BK1448" s="14" t="s">
        <v>5537</v>
      </c>
      <c r="BL1448" s="14" t="str">
        <f>_xlfn.XLOOKUP(B1448,'[4]cell downs 18042026 17h'!$B:$B,'[4]cell downs 18042026 17h'!$B:$B,"")</f>
        <v/>
      </c>
      <c r="BM1448" s="14" t="str">
        <f>_xlfn.XLOOKUP(B1448,'[5]Cells Huawei 19042026 15h'!$B:$B,'[5]Cells Huawei 19042026 15h'!$B:$B,"")</f>
        <v/>
      </c>
      <c r="BN1448" s="9" t="str">
        <f>_xlfn.XLOOKUP(B1448,'[6]cells down 19042026 9H40'!$B:$B,'[6]cells down 19042026 9H40'!$B:$B,"")</f>
        <v/>
      </c>
      <c r="BO1448" s="9" t="s">
        <v>5370</v>
      </c>
      <c r="BP1448" s="9" t="s">
        <v>12</v>
      </c>
      <c r="BQ1448" s="115"/>
    </row>
    <row r="1449" spans="1:69" s="9" customFormat="1" x14ac:dyDescent="0.3">
      <c r="A1449" s="19" t="s">
        <v>4933</v>
      </c>
      <c r="B1449" s="26" t="s">
        <v>5378</v>
      </c>
      <c r="C1449" s="3" t="str">
        <f>_xlfn.XLOOKUP(B1449,'[1]daily break down'!$D:$D,'[1]daily break down'!$E:$E,"")</f>
        <v>LITTORAL</v>
      </c>
      <c r="D1449" s="19" t="s">
        <v>11</v>
      </c>
      <c r="E1449" s="19" t="s">
        <v>5505</v>
      </c>
      <c r="F1449" s="19" t="s">
        <v>5371</v>
      </c>
      <c r="G1449" s="19" t="s">
        <v>5379</v>
      </c>
      <c r="H1449" s="34" t="str">
        <f>_xlfn.XLOOKUP(B1449,[2]CALCULATION!$B:$B,[2]CALCULATION!$H:$H,"")</f>
        <v>ZTE</v>
      </c>
      <c r="I1449" s="28">
        <v>0</v>
      </c>
      <c r="J1449" s="28">
        <v>0</v>
      </c>
      <c r="K1449" s="28">
        <v>0</v>
      </c>
      <c r="L1449" s="28">
        <v>0</v>
      </c>
      <c r="M1449" s="28">
        <v>0</v>
      </c>
      <c r="N1449" s="28">
        <v>0</v>
      </c>
      <c r="O1449" s="28">
        <v>0</v>
      </c>
      <c r="P1449" s="28">
        <v>0</v>
      </c>
      <c r="Q1449" s="28">
        <v>0</v>
      </c>
      <c r="R1449" s="28">
        <v>0</v>
      </c>
      <c r="S1449" s="94">
        <v>0</v>
      </c>
      <c r="T1449" s="94">
        <f>_xlfn.XLOOKUP(B1449,'[3]Nur des jours'!$B:$B,'[3]Nur des jours'!$U:$U,"")</f>
        <v>0</v>
      </c>
      <c r="U1449" s="94">
        <v>0</v>
      </c>
      <c r="V1449" s="94" t="s">
        <v>5537</v>
      </c>
      <c r="W1449" s="94">
        <v>0</v>
      </c>
      <c r="X1449" s="94">
        <v>0</v>
      </c>
      <c r="Y1449" s="94">
        <v>0</v>
      </c>
      <c r="Z1449" s="94">
        <v>0</v>
      </c>
      <c r="AA1449" s="94">
        <v>0</v>
      </c>
      <c r="AB1449" s="94">
        <v>0</v>
      </c>
      <c r="AC1449" s="94">
        <f>_xlfn.XLOOKUP(B1449,'[3]Nur des jours'!$B:$B,'[3]Nur des jours'!$N:$N,"")</f>
        <v>0</v>
      </c>
      <c r="AD1449" s="94">
        <v>0</v>
      </c>
      <c r="AE1449" s="94">
        <v>0</v>
      </c>
      <c r="AF1449" s="94">
        <v>0</v>
      </c>
      <c r="AG1449" s="94">
        <v>0</v>
      </c>
      <c r="AH1449" s="94">
        <v>0</v>
      </c>
      <c r="AI1449" s="49" t="s">
        <v>5559</v>
      </c>
      <c r="AJ1449" s="49"/>
      <c r="AK1449" s="48" t="str" cm="1">
        <f t="array" ref="AK1449">IFERROR(_xlfn.IFS(
AM1449="MPR ISSUE","PDH",
AM1449="BSS Hardware Issue","BSS",
AM1449="Sites strategiques, MLL, Pylone, etc.","ENVTECH",
AM1449="AKTIVCO DEFAUT GE &amp; POWER Cabinet","AKTIVCO",
AM1449="AKTIVCO Coupure ENEO &amp; Baisse de tension","AKTIVCO GRID ONLY",
AM1449="Coupure ENEO &amp; Baisse de tension","IHS GRID ONLY",
AM1449="Defaut GE &amp; POWER Cabinet","IHS",
AM1449="Sharing","Partners",
AM1449="Sites strategiques &amp; DataCenter","SST &amp; DC",
AM1449="Exclu","Exclu",
AM1449="SAT","SAT",
AM1449="SPARE-ISSUE","SPARE-ISSUE",
AM1449="Fiber CAmtel","TRANS_FO_CAMTEL",
AM1449="Fiber AOF","Fiber AOF",
AM1449="Projet OCM (HUAWEI)","TRAVAUX-HUAWEI",
AM1449="Projet OCM (NOKIA)","TRAVAUX-NOKIA",
AM1449="ACCESS-ISSUE","ACCESS-ISSUE",
AM1449="Projet OCM (ZTE, NOKIA, autres projets)","TRAVAUX OCM",
AM1449="No root CAuse","No root cause",
AM1449="ODU HS","PDH",
AM1449="IP &amp; VLAN","PDH",
AM1449="Warehouse HUAWEI","SPARE-ISSUE",
AM1449="SPARE-HS","SPARE-ISSUE",
AM1449="Power Telco","BSS",AM1449="no impacts","no impacts"
),"")</f>
        <v>no impacts</v>
      </c>
      <c r="AL1449" s="48" t="str" cm="1">
        <f t="array" ref="AL1449">IFERROR(_xlfn.IFS(
AM1449="MPR ISSUE","TX ISSUE",
AM1449="BSS Hardware Issue","RAN ISSUE",
AM1449="Sites strategiques, MLL, Pylone, etc.","ENVTECH",
AM1449="AKTIVCO DEFAUT GE &amp; POWER Cabinet","POWER ISSUE",
AM1449="AKTIVCO Coupure ENEO &amp; Baisse de tension","POWER ISSUE",
AM1449="Coupure ENEO &amp; Baisse de tension","POWER ISSUE",
AM1449="Defaut GE &amp; POWER Cabinet","POWER ISSUE",
AM1449="Sharing","POWER ISSUE",
AM1449="Sites strategiques &amp; DataCenter","POWER ISSUE",
AM1449="Exclu","Exclu",
AM1449="SAT","TX ISSUE",
AM1449="SPARE-ISSUE","SPARE-ISSUE",
AM1449="Fiber CAmtel","TX ISSUE",
AM1449="Fiber AOF","TX ISSUE",
AM1449="Projet OCM (HUAWEI)","TRAVAUX-HUAWEI",
AM1449="Projet OCM (NOKIA)","TRAVAUX -NOKIA",
AM1449="ACCESS-ISSUE","ACCESS-ISSUE",
AM1449="Projet OCM (ZTE, NOKIA, autres projets)","TRAVAUX OCM",
AM1449="No root CAuse","No root cause",
AM1449="ODU HS","TX ISSUE",
AM1449="IP &amp; VLAN","TX ISSUE",
AM1449="Warehouse HUAWEI","SPARE-ISSUE",
AM1449="SPARE-HS","SPARE-ISSUE",
AM1449="Power Telco","RAN ISSUE",AM1449="no impacts","no impacts"
),"")</f>
        <v>no impacts</v>
      </c>
      <c r="AM1449" s="67" t="s">
        <v>5605</v>
      </c>
      <c r="AN1449" s="48" t="str" cm="1">
        <f t="array" ref="AN1449">IFERROR(_xlfn.IFS(
AM1449="MPR ISSUE","ACTIVE",
AM1449="BSS Hardware Issue","ACTIVE",
AM1449="Sites strategiques, MLL, Pylone, etc.","PASSIVE",
AM1449="AKTIVCO DEFAUT GE &amp; POWER Cabinet","PASSIVE",
AM1449="AKTIVCO Coupure ENEO &amp; Baisse de tension","PASSIVE",
AM1449="Coupure ENEO &amp; Baisse de tension","PASSIVE",
AM1449="Defaut GE &amp; POWER Cabinet","PASSIVE",
AM1449="Sharing","PASSIVE",
AM1449="Sites strategiques &amp; DataCenter","PASSIVE",
AM1449="Exclu","Exclu",
AM1449="SAT","ACTIVE",
AM1449="SPARE-ISSUE","SPARE-ISSUE",
AM1449="Fiber CAmtel","ACTIVE",
AM1449="Fiber AOF","ACTIVE",
AM1449="Projet OCM (HUAWEI)","PLANNED WORKS",
AM1449="Projet OCM (NOKIA)","PLANNED WORKS",
AM1449="ACCESS-ISSUE","ACCESS-ISSUE",
AM1449="Projet OCM (ZTE, NOKIA, autres projets)","PLANNED WORKS",
AM1449="No root CAuse","No root cause",
AM1449="ODU HS","ACTIVE",
AM1449="IP &amp; VLAN","ACTIVE",
AM1449="Warehouse HUAWEI","SPARE-ISSUE",
AM1449="SPARE-HS","SPARE-ISSUE",
AM1449="Power Telco","ACTIVE", AM1449="no impacts","no impacts"
),"")</f>
        <v>no impacts</v>
      </c>
      <c r="AO1449" s="93" t="s">
        <v>5537</v>
      </c>
      <c r="AP1449" s="101" t="str">
        <f t="shared" si="43"/>
        <v>LIT_067</v>
      </c>
      <c r="AR1449" s="17" t="s">
        <v>5537</v>
      </c>
      <c r="AS1449" s="7" t="s">
        <v>5537</v>
      </c>
      <c r="AT1449" s="6"/>
      <c r="AU1449" s="7"/>
      <c r="AV1449" s="3" t="s">
        <v>5537</v>
      </c>
      <c r="AW1449" s="18" t="s">
        <v>5537</v>
      </c>
      <c r="AX1449" s="18" t="s">
        <v>5537</v>
      </c>
      <c r="AY1449" s="18" t="s">
        <v>5537</v>
      </c>
      <c r="AZ1449" s="18" t="s">
        <v>5537</v>
      </c>
      <c r="BA1449" s="18" t="s">
        <v>5537</v>
      </c>
      <c r="BB1449" s="18" t="s">
        <v>5537</v>
      </c>
      <c r="BC1449" s="18" t="s">
        <v>5537</v>
      </c>
      <c r="BD1449" s="18" t="s">
        <v>5537</v>
      </c>
      <c r="BE1449" s="18" t="s">
        <v>5537</v>
      </c>
      <c r="BF1449" s="18" t="s">
        <v>5537</v>
      </c>
      <c r="BG1449" s="18" t="s">
        <v>5537</v>
      </c>
      <c r="BH1449" s="18" t="s">
        <v>5537</v>
      </c>
      <c r="BI1449" s="9" t="s">
        <v>5537</v>
      </c>
      <c r="BJ1449" s="14"/>
      <c r="BK1449" s="14" t="s">
        <v>5537</v>
      </c>
      <c r="BL1449" s="14" t="str">
        <f>_xlfn.XLOOKUP(B1449,'[4]cell downs 18042026 17h'!$B:$B,'[4]cell downs 18042026 17h'!$B:$B,"")</f>
        <v/>
      </c>
      <c r="BM1449" s="14" t="str">
        <f>_xlfn.XLOOKUP(B1449,'[5]Cells Huawei 19042026 15h'!$B:$B,'[5]Cells Huawei 19042026 15h'!$B:$B,"")</f>
        <v/>
      </c>
      <c r="BN1449" s="9" t="str">
        <f>_xlfn.XLOOKUP(B1449,'[6]cells down 19042026 9H40'!$B:$B,'[6]cells down 19042026 9H40'!$B:$B,"")</f>
        <v/>
      </c>
      <c r="BO1449" s="9" t="s">
        <v>5378</v>
      </c>
      <c r="BP1449" s="9" t="s">
        <v>318</v>
      </c>
      <c r="BQ1449" s="115"/>
    </row>
    <row r="1450" spans="1:69" s="9" customFormat="1" x14ac:dyDescent="0.3">
      <c r="A1450" s="19" t="s">
        <v>5472</v>
      </c>
      <c r="B1450" s="26" t="s">
        <v>5473</v>
      </c>
      <c r="C1450" s="3" t="str">
        <f>_xlfn.XLOOKUP(B1450,'[1]daily break down'!$D:$D,'[1]daily break down'!$E:$E,"")</f>
        <v>OUEST</v>
      </c>
      <c r="D1450" s="19" t="s">
        <v>357</v>
      </c>
      <c r="E1450" s="19" t="s">
        <v>987</v>
      </c>
      <c r="F1450" s="19" t="s">
        <v>5376</v>
      </c>
      <c r="G1450" s="19" t="s">
        <v>103</v>
      </c>
      <c r="H1450" s="32" t="str">
        <f>_xlfn.XLOOKUP(B1450,[2]CALCULATION!$B:$B,[2]CALCULATION!$H:$H,"")</f>
        <v>Huawei</v>
      </c>
      <c r="I1450" s="28">
        <v>0</v>
      </c>
      <c r="J1450" s="28">
        <v>0</v>
      </c>
      <c r="K1450" s="28">
        <v>0</v>
      </c>
      <c r="L1450" s="28">
        <v>0</v>
      </c>
      <c r="M1450" s="28">
        <v>0</v>
      </c>
      <c r="N1450" s="28">
        <v>0</v>
      </c>
      <c r="O1450" s="28">
        <v>0</v>
      </c>
      <c r="P1450" s="28">
        <v>0</v>
      </c>
      <c r="Q1450" s="28">
        <v>0</v>
      </c>
      <c r="R1450" s="28">
        <v>0</v>
      </c>
      <c r="S1450" s="94">
        <v>0</v>
      </c>
      <c r="T1450" s="94">
        <f>_xlfn.XLOOKUP(B1450,'[3]Nur des jours'!$B:$B,'[3]Nur des jours'!$U:$U,"")</f>
        <v>0</v>
      </c>
      <c r="U1450" s="94">
        <v>0</v>
      </c>
      <c r="V1450" s="94" t="s">
        <v>5537</v>
      </c>
      <c r="W1450" s="94">
        <v>0</v>
      </c>
      <c r="X1450" s="94">
        <v>0</v>
      </c>
      <c r="Y1450" s="94">
        <v>0</v>
      </c>
      <c r="Z1450" s="94">
        <v>0</v>
      </c>
      <c r="AA1450" s="94">
        <v>0</v>
      </c>
      <c r="AB1450" s="94">
        <v>0</v>
      </c>
      <c r="AC1450" s="94">
        <f>_xlfn.XLOOKUP(B1450,'[3]Nur des jours'!$B:$B,'[3]Nur des jours'!$N:$N,"")</f>
        <v>0</v>
      </c>
      <c r="AD1450" s="94">
        <v>0</v>
      </c>
      <c r="AE1450" s="94">
        <v>0</v>
      </c>
      <c r="AF1450" s="94">
        <v>0</v>
      </c>
      <c r="AG1450" s="94">
        <v>0</v>
      </c>
      <c r="AH1450" s="94">
        <v>0</v>
      </c>
      <c r="AI1450" s="49" t="s">
        <v>5559</v>
      </c>
      <c r="AJ1450" s="49"/>
      <c r="AK1450" s="48" t="str" cm="1">
        <f t="array" ref="AK1450">IFERROR(_xlfn.IFS(
AM1450="MPR ISSUE","PDH",
AM1450="BSS Hardware Issue","BSS",
AM1450="Sites strategiques, MLL, Pylone, etc.","ENVTECH",
AM1450="AKTIVCO DEFAUT GE &amp; POWER Cabinet","AKTIVCO",
AM1450="AKTIVCO Coupure ENEO &amp; Baisse de tension","AKTIVCO GRID ONLY",
AM1450="Coupure ENEO &amp; Baisse de tension","IHS GRID ONLY",
AM1450="Defaut GE &amp; POWER Cabinet","IHS",
AM1450="Sharing","Partners",
AM1450="Sites strategiques &amp; DataCenter","SST &amp; DC",
AM1450="Exclu","Exclu",
AM1450="SAT","SAT",
AM1450="SPARE-ISSUE","SPARE-ISSUE",
AM1450="Fiber CAmtel","TRANS_FO_CAMTEL",
AM1450="Fiber AOF","Fiber AOF",
AM1450="Projet OCM (HUAWEI)","TRAVAUX-HUAWEI",
AM1450="Projet OCM (NOKIA)","TRAVAUX-NOKIA",
AM1450="ACCESS-ISSUE","ACCESS-ISSUE",
AM1450="Projet OCM (ZTE, NOKIA, autres projets)","TRAVAUX OCM",
AM1450="No root CAuse","No root cause",
AM1450="ODU HS","PDH",
AM1450="IP &amp; VLAN","PDH",
AM1450="Warehouse HUAWEI","SPARE-ISSUE",
AM1450="SPARE-HS","SPARE-ISSUE",
AM1450="Power Telco","BSS",AM1450="no impacts","no impacts"
),"")</f>
        <v>no impacts</v>
      </c>
      <c r="AL1450" s="48" t="str" cm="1">
        <f t="array" ref="AL1450">IFERROR(_xlfn.IFS(
AM1450="MPR ISSUE","TX ISSUE",
AM1450="BSS Hardware Issue","RAN ISSUE",
AM1450="Sites strategiques, MLL, Pylone, etc.","ENVTECH",
AM1450="AKTIVCO DEFAUT GE &amp; POWER Cabinet","POWER ISSUE",
AM1450="AKTIVCO Coupure ENEO &amp; Baisse de tension","POWER ISSUE",
AM1450="Coupure ENEO &amp; Baisse de tension","POWER ISSUE",
AM1450="Defaut GE &amp; POWER Cabinet","POWER ISSUE",
AM1450="Sharing","POWER ISSUE",
AM1450="Sites strategiques &amp; DataCenter","POWER ISSUE",
AM1450="Exclu","Exclu",
AM1450="SAT","TX ISSUE",
AM1450="SPARE-ISSUE","SPARE-ISSUE",
AM1450="Fiber CAmtel","TX ISSUE",
AM1450="Fiber AOF","TX ISSUE",
AM1450="Projet OCM (HUAWEI)","TRAVAUX-HUAWEI",
AM1450="Projet OCM (NOKIA)","TRAVAUX -NOKIA",
AM1450="ACCESS-ISSUE","ACCESS-ISSUE",
AM1450="Projet OCM (ZTE, NOKIA, autres projets)","TRAVAUX OCM",
AM1450="No root CAuse","No root cause",
AM1450="ODU HS","TX ISSUE",
AM1450="IP &amp; VLAN","TX ISSUE",
AM1450="Warehouse HUAWEI","SPARE-ISSUE",
AM1450="SPARE-HS","SPARE-ISSUE",
AM1450="Power Telco","RAN ISSUE",AM1450="no impacts","no impacts"
),"")</f>
        <v>no impacts</v>
      </c>
      <c r="AM1450" s="67" t="s">
        <v>5605</v>
      </c>
      <c r="AN1450" s="48" t="str" cm="1">
        <f t="array" ref="AN1450">IFERROR(_xlfn.IFS(
AM1450="MPR ISSUE","ACTIVE",
AM1450="BSS Hardware Issue","ACTIVE",
AM1450="Sites strategiques, MLL, Pylone, etc.","PASSIVE",
AM1450="AKTIVCO DEFAUT GE &amp; POWER Cabinet","PASSIVE",
AM1450="AKTIVCO Coupure ENEO &amp; Baisse de tension","PASSIVE",
AM1450="Coupure ENEO &amp; Baisse de tension","PASSIVE",
AM1450="Defaut GE &amp; POWER Cabinet","PASSIVE",
AM1450="Sharing","PASSIVE",
AM1450="Sites strategiques &amp; DataCenter","PASSIVE",
AM1450="Exclu","Exclu",
AM1450="SAT","ACTIVE",
AM1450="SPARE-ISSUE","SPARE-ISSUE",
AM1450="Fiber CAmtel","ACTIVE",
AM1450="Fiber AOF","ACTIVE",
AM1450="Projet OCM (HUAWEI)","PLANNED WORKS",
AM1450="Projet OCM (NOKIA)","PLANNED WORKS",
AM1450="ACCESS-ISSUE","ACCESS-ISSUE",
AM1450="Projet OCM (ZTE, NOKIA, autres projets)","PLANNED WORKS",
AM1450="No root CAuse","No root cause",
AM1450="ODU HS","ACTIVE",
AM1450="IP &amp; VLAN","ACTIVE",
AM1450="Warehouse HUAWEI","SPARE-ISSUE",
AM1450="SPARE-HS","SPARE-ISSUE",
AM1450="Power Telco","ACTIVE", AM1450="no impacts","no impacts"
),"")</f>
        <v>no impacts</v>
      </c>
      <c r="AO1450" s="93" t="s">
        <v>5537</v>
      </c>
      <c r="AP1450" s="101" t="str">
        <f t="shared" si="43"/>
        <v>OST_362</v>
      </c>
      <c r="AR1450" s="17" t="s">
        <v>5537</v>
      </c>
      <c r="AS1450" s="7" t="s">
        <v>5537</v>
      </c>
      <c r="AT1450" s="6"/>
      <c r="AU1450" s="7"/>
      <c r="AV1450" s="3" t="s">
        <v>5537</v>
      </c>
      <c r="AW1450" s="18" t="s">
        <v>5537</v>
      </c>
      <c r="AX1450" s="18" t="s">
        <v>5537</v>
      </c>
      <c r="AY1450" s="18" t="s">
        <v>5537</v>
      </c>
      <c r="AZ1450" s="18" t="s">
        <v>5537</v>
      </c>
      <c r="BA1450" s="18" t="s">
        <v>5537</v>
      </c>
      <c r="BB1450" s="18" t="s">
        <v>5537</v>
      </c>
      <c r="BC1450" s="18" t="s">
        <v>5537</v>
      </c>
      <c r="BD1450" s="18" t="s">
        <v>5537</v>
      </c>
      <c r="BE1450" s="18" t="s">
        <v>5537</v>
      </c>
      <c r="BF1450" s="18" t="s">
        <v>5537</v>
      </c>
      <c r="BG1450" s="18" t="s">
        <v>5537</v>
      </c>
      <c r="BH1450" s="18" t="s">
        <v>5537</v>
      </c>
      <c r="BI1450" s="9" t="s">
        <v>5537</v>
      </c>
      <c r="BJ1450" s="14"/>
      <c r="BK1450" s="14" t="s">
        <v>5537</v>
      </c>
      <c r="BL1450" s="14" t="str">
        <f>_xlfn.XLOOKUP(B1450,'[4]cell downs 18042026 17h'!$B:$B,'[4]cell downs 18042026 17h'!$B:$B,"")</f>
        <v/>
      </c>
      <c r="BM1450" s="14" t="str">
        <f>_xlfn.XLOOKUP(B1450,'[5]Cells Huawei 19042026 15h'!$B:$B,'[5]Cells Huawei 19042026 15h'!$B:$B,"")</f>
        <v/>
      </c>
      <c r="BN1450" s="9" t="str">
        <f>_xlfn.XLOOKUP(B1450,'[6]cells down 19042026 9H40'!$B:$B,'[6]cells down 19042026 9H40'!$B:$B,"")</f>
        <v/>
      </c>
      <c r="BO1450" s="9" t="s">
        <v>5537</v>
      </c>
      <c r="BP1450" s="9" t="s">
        <v>5537</v>
      </c>
      <c r="BQ1450" s="115"/>
    </row>
    <row r="1451" spans="1:69" s="9" customFormat="1" x14ac:dyDescent="0.3">
      <c r="A1451" s="19" t="s">
        <v>5450</v>
      </c>
      <c r="B1451" s="26" t="s">
        <v>5451</v>
      </c>
      <c r="C1451" s="3" t="str">
        <f>_xlfn.XLOOKUP(B1451,'[1]daily break down'!$D:$D,'[1]daily break down'!$E:$E,"")</f>
        <v>Maroua</v>
      </c>
      <c r="D1451" s="19" t="s">
        <v>357</v>
      </c>
      <c r="E1451" s="19" t="s">
        <v>122</v>
      </c>
      <c r="F1451" s="19" t="s">
        <v>5382</v>
      </c>
      <c r="G1451" s="19" t="s">
        <v>84</v>
      </c>
      <c r="H1451" s="32" t="str">
        <f>_xlfn.XLOOKUP(B1451,[2]CALCULATION!$B:$B,[2]CALCULATION!$H:$H,"")</f>
        <v>Huawei</v>
      </c>
      <c r="I1451" s="28">
        <v>0</v>
      </c>
      <c r="J1451" s="28">
        <v>0</v>
      </c>
      <c r="K1451" s="28">
        <v>0</v>
      </c>
      <c r="L1451" s="28">
        <v>0</v>
      </c>
      <c r="M1451" s="28">
        <v>0</v>
      </c>
      <c r="N1451" s="28">
        <v>0</v>
      </c>
      <c r="O1451" s="28">
        <v>0</v>
      </c>
      <c r="P1451" s="28">
        <v>0</v>
      </c>
      <c r="Q1451" s="28">
        <v>0</v>
      </c>
      <c r="R1451" s="28">
        <v>0</v>
      </c>
      <c r="S1451" s="94">
        <v>0</v>
      </c>
      <c r="T1451" s="94">
        <f>_xlfn.XLOOKUP(B1451,'[3]Nur des jours'!$B:$B,'[3]Nur des jours'!$U:$U,"")</f>
        <v>0</v>
      </c>
      <c r="U1451" s="94">
        <v>0</v>
      </c>
      <c r="V1451" s="94" t="s">
        <v>5537</v>
      </c>
      <c r="W1451" s="94">
        <v>0</v>
      </c>
      <c r="X1451" s="94">
        <v>0</v>
      </c>
      <c r="Y1451" s="94">
        <v>0</v>
      </c>
      <c r="Z1451" s="94">
        <v>0</v>
      </c>
      <c r="AA1451" s="94">
        <v>0</v>
      </c>
      <c r="AB1451" s="94">
        <v>0</v>
      </c>
      <c r="AC1451" s="94">
        <f>_xlfn.XLOOKUP(B1451,'[3]Nur des jours'!$B:$B,'[3]Nur des jours'!$N:$N,"")</f>
        <v>0</v>
      </c>
      <c r="AD1451" s="94">
        <v>0</v>
      </c>
      <c r="AE1451" s="94">
        <v>0</v>
      </c>
      <c r="AF1451" s="94">
        <v>0</v>
      </c>
      <c r="AG1451" s="94">
        <v>0</v>
      </c>
      <c r="AH1451" s="94">
        <v>0</v>
      </c>
      <c r="AI1451" s="49" t="s">
        <v>5559</v>
      </c>
      <c r="AJ1451" s="49"/>
      <c r="AK1451" s="48" t="str" cm="1">
        <f t="array" ref="AK1451">IFERROR(_xlfn.IFS(
AM1451="MPR ISSUE","PDH",
AM1451="BSS Hardware Issue","BSS",
AM1451="Sites strategiques, MLL, Pylone, etc.","ENVTECH",
AM1451="AKTIVCO DEFAUT GE &amp; POWER Cabinet","AKTIVCO",
AM1451="AKTIVCO Coupure ENEO &amp; Baisse de tension","AKTIVCO GRID ONLY",
AM1451="Coupure ENEO &amp; Baisse de tension","IHS GRID ONLY",
AM1451="Defaut GE &amp; POWER Cabinet","IHS",
AM1451="Sharing","Partners",
AM1451="Sites strategiques &amp; DataCenter","SST &amp; DC",
AM1451="Exclu","Exclu",
AM1451="SAT","SAT",
AM1451="SPARE-ISSUE","SPARE-ISSUE",
AM1451="Fiber CAmtel","TRANS_FO_CAMTEL",
AM1451="Fiber AOF","Fiber AOF",
AM1451="Projet OCM (HUAWEI)","TRAVAUX-HUAWEI",
AM1451="Projet OCM (NOKIA)","TRAVAUX-NOKIA",
AM1451="ACCESS-ISSUE","ACCESS-ISSUE",
AM1451="Projet OCM (ZTE, NOKIA, autres projets)","TRAVAUX OCM",
AM1451="No root CAuse","No root cause",
AM1451="ODU HS","PDH",
AM1451="IP &amp; VLAN","PDH",
AM1451="Warehouse HUAWEI","SPARE-ISSUE",
AM1451="SPARE-HS","SPARE-ISSUE",
AM1451="Power Telco","BSS",AM1451="no impacts","no impacts"
),"")</f>
        <v>no impacts</v>
      </c>
      <c r="AL1451" s="48" t="str" cm="1">
        <f t="array" ref="AL1451">IFERROR(_xlfn.IFS(
AM1451="MPR ISSUE","TX ISSUE",
AM1451="BSS Hardware Issue","RAN ISSUE",
AM1451="Sites strategiques, MLL, Pylone, etc.","ENVTECH",
AM1451="AKTIVCO DEFAUT GE &amp; POWER Cabinet","POWER ISSUE",
AM1451="AKTIVCO Coupure ENEO &amp; Baisse de tension","POWER ISSUE",
AM1451="Coupure ENEO &amp; Baisse de tension","POWER ISSUE",
AM1451="Defaut GE &amp; POWER Cabinet","POWER ISSUE",
AM1451="Sharing","POWER ISSUE",
AM1451="Sites strategiques &amp; DataCenter","POWER ISSUE",
AM1451="Exclu","Exclu",
AM1451="SAT","TX ISSUE",
AM1451="SPARE-ISSUE","SPARE-ISSUE",
AM1451="Fiber CAmtel","TX ISSUE",
AM1451="Fiber AOF","TX ISSUE",
AM1451="Projet OCM (HUAWEI)","TRAVAUX-HUAWEI",
AM1451="Projet OCM (NOKIA)","TRAVAUX -NOKIA",
AM1451="ACCESS-ISSUE","ACCESS-ISSUE",
AM1451="Projet OCM (ZTE, NOKIA, autres projets)","TRAVAUX OCM",
AM1451="No root CAuse","No root cause",
AM1451="ODU HS","TX ISSUE",
AM1451="IP &amp; VLAN","TX ISSUE",
AM1451="Warehouse HUAWEI","SPARE-ISSUE",
AM1451="SPARE-HS","SPARE-ISSUE",
AM1451="Power Telco","RAN ISSUE",AM1451="no impacts","no impacts"
),"")</f>
        <v>no impacts</v>
      </c>
      <c r="AM1451" s="67" t="s">
        <v>5605</v>
      </c>
      <c r="AN1451" s="48" t="str" cm="1">
        <f t="array" ref="AN1451">IFERROR(_xlfn.IFS(
AM1451="MPR ISSUE","ACTIVE",
AM1451="BSS Hardware Issue","ACTIVE",
AM1451="Sites strategiques, MLL, Pylone, etc.","PASSIVE",
AM1451="AKTIVCO DEFAUT GE &amp; POWER Cabinet","PASSIVE",
AM1451="AKTIVCO Coupure ENEO &amp; Baisse de tension","PASSIVE",
AM1451="Coupure ENEO &amp; Baisse de tension","PASSIVE",
AM1451="Defaut GE &amp; POWER Cabinet","PASSIVE",
AM1451="Sharing","PASSIVE",
AM1451="Sites strategiques &amp; DataCenter","PASSIVE",
AM1451="Exclu","Exclu",
AM1451="SAT","ACTIVE",
AM1451="SPARE-ISSUE","SPARE-ISSUE",
AM1451="Fiber CAmtel","ACTIVE",
AM1451="Fiber AOF","ACTIVE",
AM1451="Projet OCM (HUAWEI)","PLANNED WORKS",
AM1451="Projet OCM (NOKIA)","PLANNED WORKS",
AM1451="ACCESS-ISSUE","ACCESS-ISSUE",
AM1451="Projet OCM (ZTE, NOKIA, autres projets)","PLANNED WORKS",
AM1451="No root CAuse","No root cause",
AM1451="ODU HS","ACTIVE",
AM1451="IP &amp; VLAN","ACTIVE",
AM1451="Warehouse HUAWEI","SPARE-ISSUE",
AM1451="SPARE-HS","SPARE-ISSUE",
AM1451="Power Telco","ACTIVE", AM1451="no impacts","no impacts"
),"")</f>
        <v>no impacts</v>
      </c>
      <c r="AO1451" s="93" t="s">
        <v>5537</v>
      </c>
      <c r="AP1451" s="101" t="str">
        <f t="shared" si="43"/>
        <v>EXN_355</v>
      </c>
      <c r="AR1451" s="17" t="s">
        <v>5537</v>
      </c>
      <c r="AS1451" s="7" t="s">
        <v>5537</v>
      </c>
      <c r="AT1451" s="6"/>
      <c r="AU1451" s="7"/>
      <c r="AV1451" s="3" t="s">
        <v>5537</v>
      </c>
      <c r="AW1451" s="18" t="s">
        <v>5537</v>
      </c>
      <c r="AX1451" s="18" t="s">
        <v>5537</v>
      </c>
      <c r="AY1451" s="18" t="s">
        <v>5537</v>
      </c>
      <c r="AZ1451" s="18" t="s">
        <v>5537</v>
      </c>
      <c r="BA1451" s="18" t="s">
        <v>5537</v>
      </c>
      <c r="BB1451" s="18" t="s">
        <v>5537</v>
      </c>
      <c r="BC1451" s="18" t="s">
        <v>5537</v>
      </c>
      <c r="BD1451" s="18" t="s">
        <v>5537</v>
      </c>
      <c r="BE1451" s="18" t="s">
        <v>5537</v>
      </c>
      <c r="BF1451" s="18" t="s">
        <v>5537</v>
      </c>
      <c r="BG1451" s="18" t="s">
        <v>5537</v>
      </c>
      <c r="BH1451" s="18" t="s">
        <v>5537</v>
      </c>
      <c r="BI1451" s="9" t="s">
        <v>5537</v>
      </c>
      <c r="BJ1451" s="14"/>
      <c r="BK1451" s="14" t="s">
        <v>5537</v>
      </c>
      <c r="BL1451" s="14" t="str">
        <f>_xlfn.XLOOKUP(B1451,'[4]cell downs 18042026 17h'!$B:$B,'[4]cell downs 18042026 17h'!$B:$B,"")</f>
        <v/>
      </c>
      <c r="BM1451" s="14" t="str">
        <f>_xlfn.XLOOKUP(B1451,'[5]Cells Huawei 19042026 15h'!$B:$B,'[5]Cells Huawei 19042026 15h'!$B:$B,"")</f>
        <v/>
      </c>
      <c r="BN1451" s="9" t="str">
        <f>_xlfn.XLOOKUP(B1451,'[6]cells down 19042026 9H40'!$B:$B,'[6]cells down 19042026 9H40'!$B:$B,"")</f>
        <v/>
      </c>
      <c r="BO1451" s="9" t="s">
        <v>5537</v>
      </c>
      <c r="BP1451" s="9" t="s">
        <v>594</v>
      </c>
      <c r="BQ1451" s="115"/>
    </row>
    <row r="1452" spans="1:69" s="9" customFormat="1" x14ac:dyDescent="0.3">
      <c r="A1452" s="1" t="s">
        <v>5229</v>
      </c>
      <c r="B1452" s="8" t="s">
        <v>5230</v>
      </c>
      <c r="C1452" s="3" t="str">
        <f>_xlfn.XLOOKUP(B1452,'[1]daily break down'!$D:$D,'[1]daily break down'!$E:$E,"")</f>
        <v/>
      </c>
      <c r="D1452" s="1" t="s">
        <v>11</v>
      </c>
      <c r="E1452" s="1" t="e">
        <v>#N/A</v>
      </c>
      <c r="F1452" s="3" t="s">
        <v>13</v>
      </c>
      <c r="G1452" s="1" t="s">
        <v>14</v>
      </c>
      <c r="H1452" s="34" t="str">
        <f>_xlfn.XLOOKUP(B1452,[2]CALCULATION!$B:$B,[2]CALCULATION!$H:$H,"")</f>
        <v>ZTE</v>
      </c>
      <c r="I1452" s="28">
        <v>0</v>
      </c>
      <c r="J1452" s="28">
        <v>0</v>
      </c>
      <c r="K1452" s="28">
        <v>0</v>
      </c>
      <c r="L1452" s="28">
        <v>0</v>
      </c>
      <c r="M1452" s="28">
        <v>0</v>
      </c>
      <c r="N1452" s="28">
        <v>0</v>
      </c>
      <c r="O1452" s="28">
        <v>0</v>
      </c>
      <c r="P1452" s="28">
        <v>0</v>
      </c>
      <c r="Q1452" s="28">
        <v>0</v>
      </c>
      <c r="R1452" s="28">
        <v>0</v>
      </c>
      <c r="S1452" s="94">
        <v>0</v>
      </c>
      <c r="T1452" s="94">
        <f>_xlfn.XLOOKUP(B1452,'[3]Nur des jours'!$B:$B,'[3]Nur des jours'!$U:$U,"")</f>
        <v>0</v>
      </c>
      <c r="U1452" s="94">
        <v>0</v>
      </c>
      <c r="V1452" s="94" t="s">
        <v>5537</v>
      </c>
      <c r="W1452" s="94">
        <v>0</v>
      </c>
      <c r="X1452" s="94">
        <v>0</v>
      </c>
      <c r="Y1452" s="94">
        <v>0</v>
      </c>
      <c r="Z1452" s="94">
        <v>0</v>
      </c>
      <c r="AA1452" s="94">
        <v>0</v>
      </c>
      <c r="AB1452" s="94">
        <v>0</v>
      </c>
      <c r="AC1452" s="94">
        <f>_xlfn.XLOOKUP(B1452,'[3]Nur des jours'!$B:$B,'[3]Nur des jours'!$N:$N,"")</f>
        <v>0</v>
      </c>
      <c r="AD1452" s="94">
        <v>0</v>
      </c>
      <c r="AE1452" s="94">
        <v>0</v>
      </c>
      <c r="AF1452" s="94">
        <v>0</v>
      </c>
      <c r="AG1452" s="94">
        <v>0</v>
      </c>
      <c r="AH1452" s="94">
        <v>0</v>
      </c>
      <c r="AI1452" s="49" t="s">
        <v>5559</v>
      </c>
      <c r="AJ1452" s="49"/>
      <c r="AK1452" s="48" t="str" cm="1">
        <f t="array" ref="AK1452">IFERROR(_xlfn.IFS(
AM1452="MPR ISSUE","PDH",
AM1452="BSS Hardware Issue","BSS",
AM1452="Sites strategiques, MLL, Pylone, etc.","ENVTECH",
AM1452="AKTIVCO DEFAUT GE &amp; POWER Cabinet","AKTIVCO",
AM1452="AKTIVCO Coupure ENEO &amp; Baisse de tension","AKTIVCO GRID ONLY",
AM1452="Coupure ENEO &amp; Baisse de tension","IHS GRID ONLY",
AM1452="Defaut GE &amp; POWER Cabinet","IHS",
AM1452="Sharing","Partners",
AM1452="Sites strategiques &amp; DataCenter","SST &amp; DC",
AM1452="Exclu","Exclu",
AM1452="SAT","SAT",
AM1452="SPARE-ISSUE","SPARE-ISSUE",
AM1452="Fiber CAmtel","TRANS_FO_CAMTEL",
AM1452="Fiber AOF","Fiber AOF",
AM1452="Projet OCM (HUAWEI)","TRAVAUX-HUAWEI",
AM1452="Projet OCM (NOKIA)","TRAVAUX-NOKIA",
AM1452="ACCESS-ISSUE","ACCESS-ISSUE",
AM1452="Projet OCM (ZTE, NOKIA, autres projets)","TRAVAUX OCM",
AM1452="No root CAuse","No root cause",
AM1452="ODU HS","PDH",
AM1452="IP &amp; VLAN","PDH",
AM1452="Warehouse HUAWEI","SPARE-ISSUE",
AM1452="SPARE-HS","SPARE-ISSUE",
AM1452="Power Telco","BSS",AM1452="no impacts","no impacts"
),"")</f>
        <v>no impacts</v>
      </c>
      <c r="AL1452" s="48" t="str" cm="1">
        <f t="array" ref="AL1452">IFERROR(_xlfn.IFS(
AM1452="MPR ISSUE","TX ISSUE",
AM1452="BSS Hardware Issue","RAN ISSUE",
AM1452="Sites strategiques, MLL, Pylone, etc.","ENVTECH",
AM1452="AKTIVCO DEFAUT GE &amp; POWER Cabinet","POWER ISSUE",
AM1452="AKTIVCO Coupure ENEO &amp; Baisse de tension","POWER ISSUE",
AM1452="Coupure ENEO &amp; Baisse de tension","POWER ISSUE",
AM1452="Defaut GE &amp; POWER Cabinet","POWER ISSUE",
AM1452="Sharing","POWER ISSUE",
AM1452="Sites strategiques &amp; DataCenter","POWER ISSUE",
AM1452="Exclu","Exclu",
AM1452="SAT","TX ISSUE",
AM1452="SPARE-ISSUE","SPARE-ISSUE",
AM1452="Fiber CAmtel","TX ISSUE",
AM1452="Fiber AOF","TX ISSUE",
AM1452="Projet OCM (HUAWEI)","TRAVAUX-HUAWEI",
AM1452="Projet OCM (NOKIA)","TRAVAUX -NOKIA",
AM1452="ACCESS-ISSUE","ACCESS-ISSUE",
AM1452="Projet OCM (ZTE, NOKIA, autres projets)","TRAVAUX OCM",
AM1452="No root CAuse","No root cause",
AM1452="ODU HS","TX ISSUE",
AM1452="IP &amp; VLAN","TX ISSUE",
AM1452="Warehouse HUAWEI","SPARE-ISSUE",
AM1452="SPARE-HS","SPARE-ISSUE",
AM1452="Power Telco","RAN ISSUE",AM1452="no impacts","no impacts"
),"")</f>
        <v>no impacts</v>
      </c>
      <c r="AM1452" s="67" t="s">
        <v>5605</v>
      </c>
      <c r="AN1452" s="48" t="str" cm="1">
        <f t="array" ref="AN1452">IFERROR(_xlfn.IFS(
AM1452="MPR ISSUE","ACTIVE",
AM1452="BSS Hardware Issue","ACTIVE",
AM1452="Sites strategiques, MLL, Pylone, etc.","PASSIVE",
AM1452="AKTIVCO DEFAUT GE &amp; POWER Cabinet","PASSIVE",
AM1452="AKTIVCO Coupure ENEO &amp; Baisse de tension","PASSIVE",
AM1452="Coupure ENEO &amp; Baisse de tension","PASSIVE",
AM1452="Defaut GE &amp; POWER Cabinet","PASSIVE",
AM1452="Sharing","PASSIVE",
AM1452="Sites strategiques &amp; DataCenter","PASSIVE",
AM1452="Exclu","Exclu",
AM1452="SAT","ACTIVE",
AM1452="SPARE-ISSUE","SPARE-ISSUE",
AM1452="Fiber CAmtel","ACTIVE",
AM1452="Fiber AOF","ACTIVE",
AM1452="Projet OCM (HUAWEI)","PLANNED WORKS",
AM1452="Projet OCM (NOKIA)","PLANNED WORKS",
AM1452="ACCESS-ISSUE","ACCESS-ISSUE",
AM1452="Projet OCM (ZTE, NOKIA, autres projets)","PLANNED WORKS",
AM1452="No root CAuse","No root cause",
AM1452="ODU HS","ACTIVE",
AM1452="IP &amp; VLAN","ACTIVE",
AM1452="Warehouse HUAWEI","SPARE-ISSUE",
AM1452="SPARE-HS","SPARE-ISSUE",
AM1452="Power Telco","ACTIVE", AM1452="no impacts","no impacts"
),"")</f>
        <v>no impacts</v>
      </c>
      <c r="AO1452" s="93" t="s">
        <v>5537</v>
      </c>
      <c r="AP1452" s="101" t="str">
        <f t="shared" si="43"/>
        <v>SUO_189</v>
      </c>
      <c r="AR1452" s="17" t="s">
        <v>5537</v>
      </c>
      <c r="AS1452" s="7" t="s">
        <v>5537</v>
      </c>
      <c r="AT1452" s="6"/>
      <c r="AU1452" s="7"/>
      <c r="AV1452" s="3" t="s">
        <v>5537</v>
      </c>
      <c r="AW1452" s="18" t="s">
        <v>5537</v>
      </c>
      <c r="AX1452" s="18" t="s">
        <v>5537</v>
      </c>
      <c r="AY1452" s="18" t="s">
        <v>5537</v>
      </c>
      <c r="AZ1452" s="18" t="s">
        <v>5537</v>
      </c>
      <c r="BA1452" s="18" t="s">
        <v>5537</v>
      </c>
      <c r="BB1452" s="18" t="s">
        <v>5537</v>
      </c>
      <c r="BC1452" s="18" t="s">
        <v>5537</v>
      </c>
      <c r="BD1452" s="18" t="s">
        <v>5537</v>
      </c>
      <c r="BE1452" s="18" t="s">
        <v>5537</v>
      </c>
      <c r="BF1452" s="18" t="s">
        <v>5537</v>
      </c>
      <c r="BG1452" s="18" t="s">
        <v>5537</v>
      </c>
      <c r="BH1452" s="18" t="s">
        <v>5537</v>
      </c>
      <c r="BI1452" s="9" t="s">
        <v>5537</v>
      </c>
      <c r="BJ1452" s="14"/>
      <c r="BK1452" s="14" t="s">
        <v>5537</v>
      </c>
      <c r="BL1452" s="14" t="str">
        <f>_xlfn.XLOOKUP(B1452,'[4]cell downs 18042026 17h'!$B:$B,'[4]cell downs 18042026 17h'!$B:$B,"")</f>
        <v/>
      </c>
      <c r="BM1452" s="14" t="str">
        <f>_xlfn.XLOOKUP(B1452,'[5]Cells Huawei 19042026 15h'!$B:$B,'[5]Cells Huawei 19042026 15h'!$B:$B,"")</f>
        <v/>
      </c>
      <c r="BN1452" s="9" t="str">
        <f>_xlfn.XLOOKUP(B1452,'[6]cells down 19042026 9H40'!$B:$B,'[6]cells down 19042026 9H40'!$B:$B,"")</f>
        <v/>
      </c>
      <c r="BO1452" s="9" t="s">
        <v>5537</v>
      </c>
      <c r="BP1452" s="9" t="s">
        <v>1713</v>
      </c>
      <c r="BQ1452" s="115"/>
    </row>
    <row r="1453" spans="1:69" s="9" customFormat="1" x14ac:dyDescent="0.3">
      <c r="A1453" s="19" t="s">
        <v>5476</v>
      </c>
      <c r="B1453" s="26" t="s">
        <v>5477</v>
      </c>
      <c r="C1453" s="3" t="str">
        <f>_xlfn.XLOOKUP(B1453,'[1]daily break down'!$D:$D,'[1]daily break down'!$E:$E,"")</f>
        <v/>
      </c>
      <c r="D1453" s="19" t="s">
        <v>357</v>
      </c>
      <c r="E1453" s="19" t="s">
        <v>987</v>
      </c>
      <c r="F1453" s="19" t="s">
        <v>5376</v>
      </c>
      <c r="G1453" s="19" t="s">
        <v>299</v>
      </c>
      <c r="H1453" s="32" t="str">
        <f>_xlfn.XLOOKUP(B1453,[2]CALCULATION!$B:$B,[2]CALCULATION!$H:$H,"")</f>
        <v>Huawei</v>
      </c>
      <c r="I1453" s="28">
        <v>0</v>
      </c>
      <c r="J1453" s="28">
        <v>0</v>
      </c>
      <c r="K1453" s="28">
        <v>0</v>
      </c>
      <c r="L1453" s="28">
        <v>0</v>
      </c>
      <c r="M1453" s="28">
        <v>0</v>
      </c>
      <c r="N1453" s="28">
        <v>0</v>
      </c>
      <c r="O1453" s="28">
        <v>0</v>
      </c>
      <c r="P1453" s="28">
        <v>0</v>
      </c>
      <c r="Q1453" s="28">
        <v>0</v>
      </c>
      <c r="R1453" s="28">
        <v>0</v>
      </c>
      <c r="S1453" s="94">
        <v>0</v>
      </c>
      <c r="T1453" s="94">
        <f>_xlfn.XLOOKUP(B1453,'[3]Nur des jours'!$B:$B,'[3]Nur des jours'!$U:$U,"")</f>
        <v>0</v>
      </c>
      <c r="U1453" s="94">
        <v>0</v>
      </c>
      <c r="V1453" s="94" t="s">
        <v>5537</v>
      </c>
      <c r="W1453" s="94">
        <v>0</v>
      </c>
      <c r="X1453" s="94">
        <v>0</v>
      </c>
      <c r="Y1453" s="94">
        <v>0</v>
      </c>
      <c r="Z1453" s="94">
        <v>0</v>
      </c>
      <c r="AA1453" s="94">
        <v>0</v>
      </c>
      <c r="AB1453" s="94">
        <v>0</v>
      </c>
      <c r="AC1453" s="94">
        <f>_xlfn.XLOOKUP(B1453,'[3]Nur des jours'!$B:$B,'[3]Nur des jours'!$N:$N,"")</f>
        <v>0</v>
      </c>
      <c r="AD1453" s="94">
        <v>0</v>
      </c>
      <c r="AE1453" s="94">
        <v>0</v>
      </c>
      <c r="AF1453" s="94">
        <v>0</v>
      </c>
      <c r="AG1453" s="94">
        <v>0</v>
      </c>
      <c r="AH1453" s="94">
        <v>0</v>
      </c>
      <c r="AI1453" s="49" t="s">
        <v>5559</v>
      </c>
      <c r="AJ1453" s="49"/>
      <c r="AK1453" s="48" t="str" cm="1">
        <f t="array" ref="AK1453">IFERROR(_xlfn.IFS(
AM1453="MPR ISSUE","PDH",
AM1453="BSS Hardware Issue","BSS",
AM1453="Sites strategiques, MLL, Pylone, etc.","ENVTECH",
AM1453="AKTIVCO DEFAUT GE &amp; POWER Cabinet","AKTIVCO",
AM1453="AKTIVCO Coupure ENEO &amp; Baisse de tension","AKTIVCO GRID ONLY",
AM1453="Coupure ENEO &amp; Baisse de tension","IHS GRID ONLY",
AM1453="Defaut GE &amp; POWER Cabinet","IHS",
AM1453="Sharing","Partners",
AM1453="Sites strategiques &amp; DataCenter","SST &amp; DC",
AM1453="Exclu","Exclu",
AM1453="SAT","SAT",
AM1453="SPARE-ISSUE","SPARE-ISSUE",
AM1453="Fiber CAmtel","TRANS_FO_CAMTEL",
AM1453="Fiber AOF","Fiber AOF",
AM1453="Projet OCM (HUAWEI)","TRAVAUX-HUAWEI",
AM1453="Projet OCM (NOKIA)","TRAVAUX-NOKIA",
AM1453="ACCESS-ISSUE","ACCESS-ISSUE",
AM1453="Projet OCM (ZTE, NOKIA, autres projets)","TRAVAUX OCM",
AM1453="No root CAuse","No root cause",
AM1453="ODU HS","PDH",
AM1453="IP &amp; VLAN","PDH",
AM1453="Warehouse HUAWEI","SPARE-ISSUE",
AM1453="SPARE-HS","SPARE-ISSUE",
AM1453="Power Telco","BSS",AM1453="no impacts","no impacts"
),"")</f>
        <v>no impacts</v>
      </c>
      <c r="AL1453" s="48" t="str" cm="1">
        <f t="array" ref="AL1453">IFERROR(_xlfn.IFS(
AM1453="MPR ISSUE","TX ISSUE",
AM1453="BSS Hardware Issue","RAN ISSUE",
AM1453="Sites strategiques, MLL, Pylone, etc.","ENVTECH",
AM1453="AKTIVCO DEFAUT GE &amp; POWER Cabinet","POWER ISSUE",
AM1453="AKTIVCO Coupure ENEO &amp; Baisse de tension","POWER ISSUE",
AM1453="Coupure ENEO &amp; Baisse de tension","POWER ISSUE",
AM1453="Defaut GE &amp; POWER Cabinet","POWER ISSUE",
AM1453="Sharing","POWER ISSUE",
AM1453="Sites strategiques &amp; DataCenter","POWER ISSUE",
AM1453="Exclu","Exclu",
AM1453="SAT","TX ISSUE",
AM1453="SPARE-ISSUE","SPARE-ISSUE",
AM1453="Fiber CAmtel","TX ISSUE",
AM1453="Fiber AOF","TX ISSUE",
AM1453="Projet OCM (HUAWEI)","TRAVAUX-HUAWEI",
AM1453="Projet OCM (NOKIA)","TRAVAUX -NOKIA",
AM1453="ACCESS-ISSUE","ACCESS-ISSUE",
AM1453="Projet OCM (ZTE, NOKIA, autres projets)","TRAVAUX OCM",
AM1453="No root CAuse","No root cause",
AM1453="ODU HS","TX ISSUE",
AM1453="IP &amp; VLAN","TX ISSUE",
AM1453="Warehouse HUAWEI","SPARE-ISSUE",
AM1453="SPARE-HS","SPARE-ISSUE",
AM1453="Power Telco","RAN ISSUE",AM1453="no impacts","no impacts"
),"")</f>
        <v>no impacts</v>
      </c>
      <c r="AM1453" s="67" t="s">
        <v>5605</v>
      </c>
      <c r="AN1453" s="48" t="str" cm="1">
        <f t="array" ref="AN1453">IFERROR(_xlfn.IFS(
AM1453="MPR ISSUE","ACTIVE",
AM1453="BSS Hardware Issue","ACTIVE",
AM1453="Sites strategiques, MLL, Pylone, etc.","PASSIVE",
AM1453="AKTIVCO DEFAUT GE &amp; POWER Cabinet","PASSIVE",
AM1453="AKTIVCO Coupure ENEO &amp; Baisse de tension","PASSIVE",
AM1453="Coupure ENEO &amp; Baisse de tension","PASSIVE",
AM1453="Defaut GE &amp; POWER Cabinet","PASSIVE",
AM1453="Sharing","PASSIVE",
AM1453="Sites strategiques &amp; DataCenter","PASSIVE",
AM1453="Exclu","Exclu",
AM1453="SAT","ACTIVE",
AM1453="SPARE-ISSUE","SPARE-ISSUE",
AM1453="Fiber CAmtel","ACTIVE",
AM1453="Fiber AOF","ACTIVE",
AM1453="Projet OCM (HUAWEI)","PLANNED WORKS",
AM1453="Projet OCM (NOKIA)","PLANNED WORKS",
AM1453="ACCESS-ISSUE","ACCESS-ISSUE",
AM1453="Projet OCM (ZTE, NOKIA, autres projets)","PLANNED WORKS",
AM1453="No root CAuse","No root cause",
AM1453="ODU HS","ACTIVE",
AM1453="IP &amp; VLAN","ACTIVE",
AM1453="Warehouse HUAWEI","SPARE-ISSUE",
AM1453="SPARE-HS","SPARE-ISSUE",
AM1453="Power Telco","ACTIVE", AM1453="no impacts","no impacts"
),"")</f>
        <v>no impacts</v>
      </c>
      <c r="AO1453" s="93" t="s">
        <v>5537</v>
      </c>
      <c r="AP1453" s="101" t="str">
        <f t="shared" si="43"/>
        <v>OST_347</v>
      </c>
      <c r="AR1453" s="17" t="s">
        <v>5537</v>
      </c>
      <c r="AS1453" s="7" t="s">
        <v>5537</v>
      </c>
      <c r="AT1453" s="6"/>
      <c r="AU1453" s="7"/>
      <c r="AV1453" s="3" t="s">
        <v>5537</v>
      </c>
      <c r="AW1453" s="18" t="s">
        <v>5537</v>
      </c>
      <c r="AX1453" s="18" t="s">
        <v>5537</v>
      </c>
      <c r="AY1453" s="18" t="s">
        <v>5537</v>
      </c>
      <c r="AZ1453" s="18" t="s">
        <v>5537</v>
      </c>
      <c r="BA1453" s="18" t="s">
        <v>5537</v>
      </c>
      <c r="BB1453" s="18" t="s">
        <v>5537</v>
      </c>
      <c r="BC1453" s="18" t="s">
        <v>5537</v>
      </c>
      <c r="BD1453" s="18" t="s">
        <v>5537</v>
      </c>
      <c r="BE1453" s="18" t="s">
        <v>5537</v>
      </c>
      <c r="BF1453" s="18" t="s">
        <v>5537</v>
      </c>
      <c r="BG1453" s="18" t="s">
        <v>5537</v>
      </c>
      <c r="BH1453" s="18" t="s">
        <v>5537</v>
      </c>
      <c r="BI1453" s="9" t="s">
        <v>5537</v>
      </c>
      <c r="BJ1453" s="14"/>
      <c r="BK1453" s="14" t="s">
        <v>5537</v>
      </c>
      <c r="BL1453" s="14" t="str">
        <f>_xlfn.XLOOKUP(B1453,'[4]cell downs 18042026 17h'!$B:$B,'[4]cell downs 18042026 17h'!$B:$B,"")</f>
        <v/>
      </c>
      <c r="BM1453" s="14" t="str">
        <f>_xlfn.XLOOKUP(B1453,'[5]Cells Huawei 19042026 15h'!$B:$B,'[5]Cells Huawei 19042026 15h'!$B:$B,"")</f>
        <v/>
      </c>
      <c r="BN1453" s="9" t="str">
        <f>_xlfn.XLOOKUP(B1453,'[6]cells down 19042026 9H40'!$B:$B,'[6]cells down 19042026 9H40'!$B:$B,"")</f>
        <v/>
      </c>
      <c r="BO1453" s="9" t="s">
        <v>5537</v>
      </c>
      <c r="BP1453" s="9" t="s">
        <v>318</v>
      </c>
      <c r="BQ1453" s="115"/>
    </row>
    <row r="1454" spans="1:69" s="9" customFormat="1" x14ac:dyDescent="0.3">
      <c r="A1454" s="19" t="s">
        <v>5478</v>
      </c>
      <c r="B1454" s="26" t="s">
        <v>5479</v>
      </c>
      <c r="C1454" s="3" t="str">
        <f>_xlfn.XLOOKUP(B1454,'[1]daily break down'!$D:$D,'[1]daily break down'!$E:$E,"")</f>
        <v/>
      </c>
      <c r="D1454" s="19" t="s">
        <v>357</v>
      </c>
      <c r="E1454" s="19" t="s">
        <v>987</v>
      </c>
      <c r="F1454" s="19" t="s">
        <v>5376</v>
      </c>
      <c r="G1454" s="19" t="s">
        <v>103</v>
      </c>
      <c r="H1454" s="32" t="str">
        <f>_xlfn.XLOOKUP(B1454,[2]CALCULATION!$B:$B,[2]CALCULATION!$H:$H,"")</f>
        <v>Huawei</v>
      </c>
      <c r="I1454" s="28">
        <v>0</v>
      </c>
      <c r="J1454" s="28">
        <v>0</v>
      </c>
      <c r="K1454" s="28">
        <v>0</v>
      </c>
      <c r="L1454" s="28">
        <v>0</v>
      </c>
      <c r="M1454" s="28">
        <v>0</v>
      </c>
      <c r="N1454" s="28">
        <v>0</v>
      </c>
      <c r="O1454" s="28">
        <v>0</v>
      </c>
      <c r="P1454" s="28">
        <v>0</v>
      </c>
      <c r="Q1454" s="28">
        <v>0</v>
      </c>
      <c r="R1454" s="28">
        <v>0</v>
      </c>
      <c r="S1454" s="94">
        <v>0</v>
      </c>
      <c r="T1454" s="94">
        <f>_xlfn.XLOOKUP(B1454,'[3]Nur des jours'!$B:$B,'[3]Nur des jours'!$U:$U,"")</f>
        <v>0</v>
      </c>
      <c r="U1454" s="94">
        <v>0</v>
      </c>
      <c r="V1454" s="94" t="s">
        <v>5537</v>
      </c>
      <c r="W1454" s="94">
        <v>0</v>
      </c>
      <c r="X1454" s="94">
        <v>0</v>
      </c>
      <c r="Y1454" s="94">
        <v>0</v>
      </c>
      <c r="Z1454" s="94">
        <v>0</v>
      </c>
      <c r="AA1454" s="94">
        <v>0</v>
      </c>
      <c r="AB1454" s="94">
        <v>0</v>
      </c>
      <c r="AC1454" s="94">
        <f>_xlfn.XLOOKUP(B1454,'[3]Nur des jours'!$B:$B,'[3]Nur des jours'!$N:$N,"")</f>
        <v>0</v>
      </c>
      <c r="AD1454" s="94">
        <v>0</v>
      </c>
      <c r="AE1454" s="94">
        <v>0</v>
      </c>
      <c r="AF1454" s="94">
        <v>0</v>
      </c>
      <c r="AG1454" s="94">
        <v>0</v>
      </c>
      <c r="AH1454" s="94">
        <v>0</v>
      </c>
      <c r="AI1454" s="49" t="s">
        <v>5559</v>
      </c>
      <c r="AJ1454" s="49"/>
      <c r="AK1454" s="48" t="str" cm="1">
        <f t="array" ref="AK1454">IFERROR(_xlfn.IFS(
AM1454="MPR ISSUE","PDH",
AM1454="BSS Hardware Issue","BSS",
AM1454="Sites strategiques, MLL, Pylone, etc.","ENVTECH",
AM1454="AKTIVCO DEFAUT GE &amp; POWER Cabinet","AKTIVCO",
AM1454="AKTIVCO Coupure ENEO &amp; Baisse de tension","AKTIVCO GRID ONLY",
AM1454="Coupure ENEO &amp; Baisse de tension","IHS GRID ONLY",
AM1454="Defaut GE &amp; POWER Cabinet","IHS",
AM1454="Sharing","Partners",
AM1454="Sites strategiques &amp; DataCenter","SST &amp; DC",
AM1454="Exclu","Exclu",
AM1454="SAT","SAT",
AM1454="SPARE-ISSUE","SPARE-ISSUE",
AM1454="Fiber CAmtel","TRANS_FO_CAMTEL",
AM1454="Fiber AOF","Fiber AOF",
AM1454="Projet OCM (HUAWEI)","TRAVAUX-HUAWEI",
AM1454="Projet OCM (NOKIA)","TRAVAUX-NOKIA",
AM1454="ACCESS-ISSUE","ACCESS-ISSUE",
AM1454="Projet OCM (ZTE, NOKIA, autres projets)","TRAVAUX OCM",
AM1454="No root CAuse","No root cause",
AM1454="ODU HS","PDH",
AM1454="IP &amp; VLAN","PDH",
AM1454="Warehouse HUAWEI","SPARE-ISSUE",
AM1454="SPARE-HS","SPARE-ISSUE",
AM1454="Power Telco","BSS",AM1454="no impacts","no impacts"
),"")</f>
        <v>no impacts</v>
      </c>
      <c r="AL1454" s="48" t="str" cm="1">
        <f t="array" ref="AL1454">IFERROR(_xlfn.IFS(
AM1454="MPR ISSUE","TX ISSUE",
AM1454="BSS Hardware Issue","RAN ISSUE",
AM1454="Sites strategiques, MLL, Pylone, etc.","ENVTECH",
AM1454="AKTIVCO DEFAUT GE &amp; POWER Cabinet","POWER ISSUE",
AM1454="AKTIVCO Coupure ENEO &amp; Baisse de tension","POWER ISSUE",
AM1454="Coupure ENEO &amp; Baisse de tension","POWER ISSUE",
AM1454="Defaut GE &amp; POWER Cabinet","POWER ISSUE",
AM1454="Sharing","POWER ISSUE",
AM1454="Sites strategiques &amp; DataCenter","POWER ISSUE",
AM1454="Exclu","Exclu",
AM1454="SAT","TX ISSUE",
AM1454="SPARE-ISSUE","SPARE-ISSUE",
AM1454="Fiber CAmtel","TX ISSUE",
AM1454="Fiber AOF","TX ISSUE",
AM1454="Projet OCM (HUAWEI)","TRAVAUX-HUAWEI",
AM1454="Projet OCM (NOKIA)","TRAVAUX -NOKIA",
AM1454="ACCESS-ISSUE","ACCESS-ISSUE",
AM1454="Projet OCM (ZTE, NOKIA, autres projets)","TRAVAUX OCM",
AM1454="No root CAuse","No root cause",
AM1454="ODU HS","TX ISSUE",
AM1454="IP &amp; VLAN","TX ISSUE",
AM1454="Warehouse HUAWEI","SPARE-ISSUE",
AM1454="SPARE-HS","SPARE-ISSUE",
AM1454="Power Telco","RAN ISSUE",AM1454="no impacts","no impacts"
),"")</f>
        <v>no impacts</v>
      </c>
      <c r="AM1454" s="67" t="s">
        <v>5605</v>
      </c>
      <c r="AN1454" s="48" t="str" cm="1">
        <f t="array" ref="AN1454">IFERROR(_xlfn.IFS(
AM1454="MPR ISSUE","ACTIVE",
AM1454="BSS Hardware Issue","ACTIVE",
AM1454="Sites strategiques, MLL, Pylone, etc.","PASSIVE",
AM1454="AKTIVCO DEFAUT GE &amp; POWER Cabinet","PASSIVE",
AM1454="AKTIVCO Coupure ENEO &amp; Baisse de tension","PASSIVE",
AM1454="Coupure ENEO &amp; Baisse de tension","PASSIVE",
AM1454="Defaut GE &amp; POWER Cabinet","PASSIVE",
AM1454="Sharing","PASSIVE",
AM1454="Sites strategiques &amp; DataCenter","PASSIVE",
AM1454="Exclu","Exclu",
AM1454="SAT","ACTIVE",
AM1454="SPARE-ISSUE","SPARE-ISSUE",
AM1454="Fiber CAmtel","ACTIVE",
AM1454="Fiber AOF","ACTIVE",
AM1454="Projet OCM (HUAWEI)","PLANNED WORKS",
AM1454="Projet OCM (NOKIA)","PLANNED WORKS",
AM1454="ACCESS-ISSUE","ACCESS-ISSUE",
AM1454="Projet OCM (ZTE, NOKIA, autres projets)","PLANNED WORKS",
AM1454="No root CAuse","No root cause",
AM1454="ODU HS","ACTIVE",
AM1454="IP &amp; VLAN","ACTIVE",
AM1454="Warehouse HUAWEI","SPARE-ISSUE",
AM1454="SPARE-HS","SPARE-ISSUE",
AM1454="Power Telco","ACTIVE", AM1454="no impacts","no impacts"
),"")</f>
        <v>no impacts</v>
      </c>
      <c r="AO1454" s="93" t="s">
        <v>5537</v>
      </c>
      <c r="AP1454" s="101" t="str">
        <f t="shared" si="43"/>
        <v>OST_364</v>
      </c>
      <c r="AR1454" s="17" t="s">
        <v>5537</v>
      </c>
      <c r="AS1454" s="7" t="s">
        <v>5537</v>
      </c>
      <c r="AT1454" s="6"/>
      <c r="AU1454" s="7"/>
      <c r="AV1454" s="3" t="s">
        <v>5537</v>
      </c>
      <c r="AW1454" s="18" t="s">
        <v>5537</v>
      </c>
      <c r="AX1454" s="18" t="s">
        <v>5537</v>
      </c>
      <c r="AY1454" s="18" t="s">
        <v>5537</v>
      </c>
      <c r="AZ1454" s="18" t="s">
        <v>5537</v>
      </c>
      <c r="BA1454" s="18" t="s">
        <v>5537</v>
      </c>
      <c r="BB1454" s="18" t="s">
        <v>5537</v>
      </c>
      <c r="BC1454" s="18" t="s">
        <v>5537</v>
      </c>
      <c r="BD1454" s="18" t="s">
        <v>5537</v>
      </c>
      <c r="BE1454" s="18" t="s">
        <v>5537</v>
      </c>
      <c r="BF1454" s="18" t="s">
        <v>5537</v>
      </c>
      <c r="BG1454" s="18" t="s">
        <v>5537</v>
      </c>
      <c r="BH1454" s="18" t="s">
        <v>5537</v>
      </c>
      <c r="BI1454" s="9" t="s">
        <v>5537</v>
      </c>
      <c r="BJ1454" s="14"/>
      <c r="BK1454" s="14" t="s">
        <v>5537</v>
      </c>
      <c r="BL1454" s="14" t="str">
        <f>_xlfn.XLOOKUP(B1454,'[4]cell downs 18042026 17h'!$B:$B,'[4]cell downs 18042026 17h'!$B:$B,"")</f>
        <v/>
      </c>
      <c r="BM1454" s="14" t="str">
        <f>_xlfn.XLOOKUP(B1454,'[5]Cells Huawei 19042026 15h'!$B:$B,'[5]Cells Huawei 19042026 15h'!$B:$B,"")</f>
        <v/>
      </c>
      <c r="BN1454" s="9" t="str">
        <f>_xlfn.XLOOKUP(B1454,'[6]cells down 19042026 9H40'!$B:$B,'[6]cells down 19042026 9H40'!$B:$B,"")</f>
        <v/>
      </c>
      <c r="BO1454" s="9" t="s">
        <v>5537</v>
      </c>
      <c r="BP1454" s="9" t="s">
        <v>12</v>
      </c>
      <c r="BQ1454" s="115"/>
    </row>
    <row r="1455" spans="1:69" s="9" customFormat="1" x14ac:dyDescent="0.3">
      <c r="A1455" s="1" t="s">
        <v>4933</v>
      </c>
      <c r="B1455" s="8" t="s">
        <v>4934</v>
      </c>
      <c r="C1455" s="3" t="str">
        <f>_xlfn.XLOOKUP(B1455,'[1]daily break down'!$D:$D,'[1]daily break down'!$E:$E,"")</f>
        <v/>
      </c>
      <c r="D1455" s="1"/>
      <c r="E1455" s="1"/>
      <c r="F1455" s="3" t="s">
        <v>31</v>
      </c>
      <c r="G1455" s="1"/>
      <c r="H1455" s="34" t="str">
        <f>_xlfn.XLOOKUP(B1455,[2]CALCULATION!$B:$B,[2]CALCULATION!$H:$H,"")</f>
        <v>ZTE</v>
      </c>
      <c r="I1455" s="28">
        <v>0</v>
      </c>
      <c r="J1455" s="28">
        <v>0</v>
      </c>
      <c r="K1455" s="28">
        <v>0</v>
      </c>
      <c r="L1455" s="28">
        <v>0</v>
      </c>
      <c r="M1455" s="28">
        <v>0</v>
      </c>
      <c r="N1455" s="28">
        <v>0</v>
      </c>
      <c r="O1455" s="28">
        <v>0</v>
      </c>
      <c r="P1455" s="28">
        <v>0</v>
      </c>
      <c r="Q1455" s="28">
        <v>0</v>
      </c>
      <c r="R1455" s="28">
        <v>0</v>
      </c>
      <c r="S1455" s="94">
        <v>0</v>
      </c>
      <c r="T1455" s="94">
        <f>_xlfn.XLOOKUP(B1455,'[3]Nur des jours'!$B:$B,'[3]Nur des jours'!$U:$U,"")</f>
        <v>0</v>
      </c>
      <c r="U1455" s="94">
        <v>0</v>
      </c>
      <c r="V1455" s="94" t="s">
        <v>5537</v>
      </c>
      <c r="W1455" s="94">
        <v>0</v>
      </c>
      <c r="X1455" s="94">
        <v>0</v>
      </c>
      <c r="Y1455" s="94">
        <v>0</v>
      </c>
      <c r="Z1455" s="94">
        <v>0</v>
      </c>
      <c r="AA1455" s="94">
        <v>0</v>
      </c>
      <c r="AB1455" s="94">
        <v>0</v>
      </c>
      <c r="AC1455" s="94">
        <f>_xlfn.XLOOKUP(B1455,'[3]Nur des jours'!$B:$B,'[3]Nur des jours'!$N:$N,"")</f>
        <v>0</v>
      </c>
      <c r="AD1455" s="94">
        <v>0</v>
      </c>
      <c r="AE1455" s="94">
        <v>0</v>
      </c>
      <c r="AF1455" s="94">
        <v>0</v>
      </c>
      <c r="AG1455" s="94">
        <v>0</v>
      </c>
      <c r="AH1455" s="94">
        <v>0</v>
      </c>
      <c r="AI1455" s="49" t="s">
        <v>5559</v>
      </c>
      <c r="AJ1455" s="49"/>
      <c r="AK1455" s="48" t="str" cm="1">
        <f t="array" ref="AK1455">IFERROR(_xlfn.IFS(
AM1455="MPR ISSUE","PDH",
AM1455="BSS Hardware Issue","BSS",
AM1455="Sites strategiques, MLL, Pylone, etc.","ENVTECH",
AM1455="AKTIVCO DEFAUT GE &amp; POWER Cabinet","AKTIVCO",
AM1455="AKTIVCO Coupure ENEO &amp; Baisse de tension","AKTIVCO GRID ONLY",
AM1455="Coupure ENEO &amp; Baisse de tension","IHS GRID ONLY",
AM1455="Defaut GE &amp; POWER Cabinet","IHS",
AM1455="Sharing","Partners",
AM1455="Sites strategiques &amp; DataCenter","SST &amp; DC",
AM1455="Exclu","Exclu",
AM1455="SAT","SAT",
AM1455="SPARE-ISSUE","SPARE-ISSUE",
AM1455="Fiber CAmtel","TRANS_FO_CAMTEL",
AM1455="Fiber AOF","Fiber AOF",
AM1455="Projet OCM (HUAWEI)","TRAVAUX-HUAWEI",
AM1455="Projet OCM (NOKIA)","TRAVAUX-NOKIA",
AM1455="ACCESS-ISSUE","ACCESS-ISSUE",
AM1455="Projet OCM (ZTE, NOKIA, autres projets)","TRAVAUX OCM",
AM1455="No root CAuse","No root cause",
AM1455="ODU HS","PDH",
AM1455="IP &amp; VLAN","PDH",
AM1455="Warehouse HUAWEI","SPARE-ISSUE",
AM1455="SPARE-HS","SPARE-ISSUE",
AM1455="Power Telco","BSS",AM1455="no impacts","no impacts"
),"")</f>
        <v>no impacts</v>
      </c>
      <c r="AL1455" s="48" t="str" cm="1">
        <f t="array" ref="AL1455">IFERROR(_xlfn.IFS(
AM1455="MPR ISSUE","TX ISSUE",
AM1455="BSS Hardware Issue","RAN ISSUE",
AM1455="Sites strategiques, MLL, Pylone, etc.","ENVTECH",
AM1455="AKTIVCO DEFAUT GE &amp; POWER Cabinet","POWER ISSUE",
AM1455="AKTIVCO Coupure ENEO &amp; Baisse de tension","POWER ISSUE",
AM1455="Coupure ENEO &amp; Baisse de tension","POWER ISSUE",
AM1455="Defaut GE &amp; POWER Cabinet","POWER ISSUE",
AM1455="Sharing","POWER ISSUE",
AM1455="Sites strategiques &amp; DataCenter","POWER ISSUE",
AM1455="Exclu","Exclu",
AM1455="SAT","TX ISSUE",
AM1455="SPARE-ISSUE","SPARE-ISSUE",
AM1455="Fiber CAmtel","TX ISSUE",
AM1455="Fiber AOF","TX ISSUE",
AM1455="Projet OCM (HUAWEI)","TRAVAUX-HUAWEI",
AM1455="Projet OCM (NOKIA)","TRAVAUX -NOKIA",
AM1455="ACCESS-ISSUE","ACCESS-ISSUE",
AM1455="Projet OCM (ZTE, NOKIA, autres projets)","TRAVAUX OCM",
AM1455="No root CAuse","No root cause",
AM1455="ODU HS","TX ISSUE",
AM1455="IP &amp; VLAN","TX ISSUE",
AM1455="Warehouse HUAWEI","SPARE-ISSUE",
AM1455="SPARE-HS","SPARE-ISSUE",
AM1455="Power Telco","RAN ISSUE",AM1455="no impacts","no impacts"
),"")</f>
        <v>no impacts</v>
      </c>
      <c r="AM1455" s="67" t="s">
        <v>5605</v>
      </c>
      <c r="AN1455" s="48" t="str" cm="1">
        <f t="array" ref="AN1455">IFERROR(_xlfn.IFS(
AM1455="MPR ISSUE","ACTIVE",
AM1455="BSS Hardware Issue","ACTIVE",
AM1455="Sites strategiques, MLL, Pylone, etc.","PASSIVE",
AM1455="AKTIVCO DEFAUT GE &amp; POWER Cabinet","PASSIVE",
AM1455="AKTIVCO Coupure ENEO &amp; Baisse de tension","PASSIVE",
AM1455="Coupure ENEO &amp; Baisse de tension","PASSIVE",
AM1455="Defaut GE &amp; POWER Cabinet","PASSIVE",
AM1455="Sharing","PASSIVE",
AM1455="Sites strategiques &amp; DataCenter","PASSIVE",
AM1455="Exclu","Exclu",
AM1455="SAT","ACTIVE",
AM1455="SPARE-ISSUE","SPARE-ISSUE",
AM1455="Fiber CAmtel","ACTIVE",
AM1455="Fiber AOF","ACTIVE",
AM1455="Projet OCM (HUAWEI)","PLANNED WORKS",
AM1455="Projet OCM (NOKIA)","PLANNED WORKS",
AM1455="ACCESS-ISSUE","ACCESS-ISSUE",
AM1455="Projet OCM (ZTE, NOKIA, autres projets)","PLANNED WORKS",
AM1455="No root CAuse","No root cause",
AM1455="ODU HS","ACTIVE",
AM1455="IP &amp; VLAN","ACTIVE",
AM1455="Warehouse HUAWEI","SPARE-ISSUE",
AM1455="SPARE-HS","SPARE-ISSUE",
AM1455="Power Telco","ACTIVE", AM1455="no impacts","no impacts"
),"")</f>
        <v>no impacts</v>
      </c>
      <c r="AO1455" s="93" t="s">
        <v>5537</v>
      </c>
      <c r="AP1455" s="101" t="str">
        <f t="shared" si="43"/>
        <v>LIT_523</v>
      </c>
      <c r="AR1455" s="17" t="s">
        <v>5537</v>
      </c>
      <c r="AS1455" s="7" t="s">
        <v>5537</v>
      </c>
      <c r="AT1455" s="6"/>
      <c r="AU1455" s="7"/>
      <c r="AV1455" s="3" t="s">
        <v>5537</v>
      </c>
      <c r="AW1455" s="18" t="s">
        <v>5537</v>
      </c>
      <c r="AX1455" s="18" t="s">
        <v>5537</v>
      </c>
      <c r="AY1455" s="18" t="s">
        <v>5537</v>
      </c>
      <c r="AZ1455" s="18" t="s">
        <v>5537</v>
      </c>
      <c r="BA1455" s="18" t="s">
        <v>5537</v>
      </c>
      <c r="BB1455" s="18" t="s">
        <v>5537</v>
      </c>
      <c r="BC1455" s="18" t="s">
        <v>5537</v>
      </c>
      <c r="BD1455" s="18" t="s">
        <v>5537</v>
      </c>
      <c r="BE1455" s="18" t="s">
        <v>5537</v>
      </c>
      <c r="BF1455" s="18" t="s">
        <v>5537</v>
      </c>
      <c r="BG1455" s="18" t="s">
        <v>5537</v>
      </c>
      <c r="BH1455" s="18" t="s">
        <v>5537</v>
      </c>
      <c r="BI1455" s="9" t="s">
        <v>5537</v>
      </c>
      <c r="BJ1455" s="14"/>
      <c r="BK1455" s="14" t="s">
        <v>5537</v>
      </c>
      <c r="BL1455" s="14" t="str">
        <f>_xlfn.XLOOKUP(B1455,'[4]cell downs 18042026 17h'!$B:$B,'[4]cell downs 18042026 17h'!$B:$B,"")</f>
        <v/>
      </c>
      <c r="BM1455" s="14" t="str">
        <f>_xlfn.XLOOKUP(B1455,'[5]Cells Huawei 19042026 15h'!$B:$B,'[5]Cells Huawei 19042026 15h'!$B:$B,"")</f>
        <v/>
      </c>
      <c r="BN1455" s="9" t="str">
        <f>_xlfn.XLOOKUP(B1455,'[6]cells down 19042026 9H40'!$B:$B,'[6]cells down 19042026 9H40'!$B:$B,"")</f>
        <v/>
      </c>
      <c r="BO1455" s="9" t="s">
        <v>5537</v>
      </c>
      <c r="BP1455" s="9" t="s">
        <v>12</v>
      </c>
      <c r="BQ1455" s="115"/>
    </row>
    <row r="1456" spans="1:69" s="9" customFormat="1" x14ac:dyDescent="0.3">
      <c r="A1456" s="1" t="s">
        <v>720</v>
      </c>
      <c r="B1456" s="1" t="s">
        <v>721</v>
      </c>
      <c r="C1456" s="3" t="str">
        <f>_xlfn.XLOOKUP(B1456,'[1]daily break down'!$D:$D,'[1]daily break down'!$E:$E,"")</f>
        <v>Ngaoundere</v>
      </c>
      <c r="D1456" s="1" t="s">
        <v>11</v>
      </c>
      <c r="E1456" s="1" t="s">
        <v>12</v>
      </c>
      <c r="F1456" s="3" t="s">
        <v>90</v>
      </c>
      <c r="G1456" s="1" t="s">
        <v>91</v>
      </c>
      <c r="H1456" s="32" t="str">
        <f>_xlfn.XLOOKUP(B1456,[2]CALCULATION!$B:$B,[2]CALCULATION!$H:$H,"")</f>
        <v>Huawei</v>
      </c>
      <c r="I1456" s="28">
        <v>18.491141673301318</v>
      </c>
      <c r="J1456" s="28">
        <v>17.624624393250635</v>
      </c>
      <c r="K1456" s="28">
        <v>18.491409199476077</v>
      </c>
      <c r="L1456" s="28">
        <v>18.491141673301318</v>
      </c>
      <c r="M1456" s="28">
        <v>18.491409199476077</v>
      </c>
      <c r="N1456" s="28">
        <v>18.491409199476077</v>
      </c>
      <c r="O1456" s="28">
        <v>18.491409199476077</v>
      </c>
      <c r="P1456" s="28">
        <v>18.491409199476077</v>
      </c>
      <c r="Q1456" s="28">
        <v>18.491141673301318</v>
      </c>
      <c r="R1456" s="28">
        <v>18.491409199476077</v>
      </c>
      <c r="S1456" s="94">
        <v>18.491409199476077</v>
      </c>
      <c r="T1456" s="94">
        <f>_xlfn.XLOOKUP(B1456,'[3]Nur des jours'!$B:$B,'[3]Nur des jours'!$U:$U,"")</f>
        <v>0</v>
      </c>
      <c r="U1456" s="94">
        <v>6.2155247936124737E-2</v>
      </c>
      <c r="V1456" s="94">
        <v>0</v>
      </c>
      <c r="W1456" s="94">
        <v>0</v>
      </c>
      <c r="X1456" s="94">
        <v>0</v>
      </c>
      <c r="Y1456" s="94">
        <v>0</v>
      </c>
      <c r="Z1456" s="94">
        <v>0</v>
      </c>
      <c r="AA1456" s="94">
        <v>0</v>
      </c>
      <c r="AB1456" s="94">
        <v>0</v>
      </c>
      <c r="AC1456" s="94">
        <f>_xlfn.XLOOKUP(B1456,'[3]Nur des jours'!$B:$B,'[3]Nur des jours'!$N:$N,"")</f>
        <v>0</v>
      </c>
      <c r="AD1456" s="94">
        <v>0</v>
      </c>
      <c r="AE1456" s="94">
        <v>0</v>
      </c>
      <c r="AF1456" s="94">
        <v>0</v>
      </c>
      <c r="AG1456" s="94">
        <v>0</v>
      </c>
      <c r="AH1456" s="94">
        <v>0</v>
      </c>
      <c r="AI1456" s="49" t="s">
        <v>6588</v>
      </c>
      <c r="AJ1456" s="49" t="s">
        <v>5535</v>
      </c>
      <c r="AK1456" s="48" t="str" cm="1">
        <f t="array" ref="AK1456">IFERROR(_xlfn.IFS(
AM1456="MPR ISSUE","PDH",
AM1456="BSS Hardware Issue","BSS",
AM1456="Sites strategiques, MLL, Pylone, etc.","ENVTECH",
AM1456="AKTIVCO DEFAUT GE &amp; POWER Cabinet","AKTIVCO",
AM1456="AKTIVCO Coupure ENEO &amp; Baisse de tension","AKTIVCO GRID ONLY",
AM1456="Coupure ENEO &amp; Baisse de tension","IHS GRID ONLY",
AM1456="Defaut GE &amp; POWER Cabinet","IHS",
AM1456="Sharing","Partners",
AM1456="Sites strategiques &amp; DataCenter","SST &amp; DC",
AM1456="Exclu","Exclu",
AM1456="SAT","SAT",
AM1456="SPARE-ISSUE","SPARE-ISSUE",
AM1456="Fiber CAmtel","TRANS_FO_CAMTEL",
AM1456="Fiber AOF","Fiber AOF",
AM1456="Projet OCM (HUAWEI)","TRAVAUX-HUAWEI",
AM1456="Projet OCM (NOKIA)","TRAVAUX-NOKIA",
AM1456="ACCESS-ISSUE","ACCESS-ISSUE",
AM1456="Projet OCM (ZTE, NOKIA, autres projets)","TRAVAUX OCM",
AM1456="No root CAuse","No root cause",
AM1456="ODU HS","PDH",
AM1456="IP &amp; VLAN","PDH",
AM1456="Warehouse HUAWEI","SPARE-ISSUE",
AM1456="SPARE-HS","SPARE-ISSUE",
AM1456="Power Telco","BSS",AM1456="no impacts","no impacts"
),"")</f>
        <v>Exclu</v>
      </c>
      <c r="AL1456" s="48" t="str" cm="1">
        <f t="array" ref="AL1456">IFERROR(_xlfn.IFS(
AM1456="MPR ISSUE","TX ISSUE",
AM1456="BSS Hardware Issue","RAN ISSUE",
AM1456="Sites strategiques, MLL, Pylone, etc.","ENVTECH",
AM1456="AKTIVCO DEFAUT GE &amp; POWER Cabinet","POWER ISSUE",
AM1456="AKTIVCO Coupure ENEO &amp; Baisse de tension","POWER ISSUE",
AM1456="Coupure ENEO &amp; Baisse de tension","POWER ISSUE",
AM1456="Defaut GE &amp; POWER Cabinet","POWER ISSUE",
AM1456="Sharing","POWER ISSUE",
AM1456="Sites strategiques &amp; DataCenter","POWER ISSUE",
AM1456="Exclu","Exclu",
AM1456="SAT","TX ISSUE",
AM1456="SPARE-ISSUE","SPARE-ISSUE",
AM1456="Fiber CAmtel","TX ISSUE",
AM1456="Fiber AOF","TX ISSUE",
AM1456="Projet OCM (HUAWEI)","TRAVAUX-HUAWEI",
AM1456="Projet OCM (NOKIA)","TRAVAUX -NOKIA",
AM1456="ACCESS-ISSUE","ACCESS-ISSUE",
AM1456="Projet OCM (ZTE, NOKIA, autres projets)","TRAVAUX OCM",
AM1456="No root CAuse","No root cause",
AM1456="ODU HS","TX ISSUE",
AM1456="IP &amp; VLAN","TX ISSUE",
AM1456="Warehouse HUAWEI","SPARE-ISSUE",
AM1456="SPARE-HS","SPARE-ISSUE",
AM1456="Power Telco","RAN ISSUE",AM1456="no impacts","no impacts"
),"")</f>
        <v>Exclu</v>
      </c>
      <c r="AM1456" s="67" t="s">
        <v>6588</v>
      </c>
      <c r="AN1456" s="48" t="str" cm="1">
        <f t="array" ref="AN1456">IFERROR(_xlfn.IFS(
AM1456="MPR ISSUE","ACTIVE",
AM1456="BSS Hardware Issue","ACTIVE",
AM1456="Sites strategiques, MLL, Pylone, etc.","PASSIVE",
AM1456="AKTIVCO DEFAUT GE &amp; POWER Cabinet","PASSIVE",
AM1456="AKTIVCO Coupure ENEO &amp; Baisse de tension","PASSIVE",
AM1456="Coupure ENEO &amp; Baisse de tension","PASSIVE",
AM1456="Defaut GE &amp; POWER Cabinet","PASSIVE",
AM1456="Sharing","PASSIVE",
AM1456="Sites strategiques &amp; DataCenter","PASSIVE",
AM1456="Exclu","Exclu",
AM1456="SAT","ACTIVE",
AM1456="SPARE-ISSUE","SPARE-ISSUE",
AM1456="Fiber CAmtel","ACTIVE",
AM1456="Fiber AOF","ACTIVE",
AM1456="Projet OCM (HUAWEI)","PLANNED WORKS",
AM1456="Projet OCM (NOKIA)","PLANNED WORKS",
AM1456="ACCESS-ISSUE","ACCESS-ISSUE",
AM1456="Projet OCM (ZTE, NOKIA, autres projets)","PLANNED WORKS",
AM1456="No root CAuse","No root cause",
AM1456="ODU HS","ACTIVE",
AM1456="IP &amp; VLAN","ACTIVE",
AM1456="Warehouse HUAWEI","SPARE-ISSUE",
AM1456="SPARE-HS","SPARE-ISSUE",
AM1456="Power Telco","ACTIVE", AM1456="no impacts","no impacts"
),"")</f>
        <v>Exclu</v>
      </c>
      <c r="AO1456" s="93" t="s">
        <v>5537</v>
      </c>
      <c r="AP1456" s="101" t="str">
        <f t="shared" si="43"/>
        <v>ADM_132</v>
      </c>
      <c r="AR1456" s="17" t="s">
        <v>5537</v>
      </c>
      <c r="AS1456" s="7" t="s">
        <v>5537</v>
      </c>
      <c r="AT1456" s="6"/>
      <c r="AU1456" s="7"/>
      <c r="AV1456" s="3" t="s">
        <v>5537</v>
      </c>
      <c r="AW1456" s="18" t="s">
        <v>5537</v>
      </c>
      <c r="AX1456" s="18" t="s">
        <v>5537</v>
      </c>
      <c r="AY1456" s="18" t="s">
        <v>5537</v>
      </c>
      <c r="AZ1456" s="18" t="s">
        <v>5537</v>
      </c>
      <c r="BA1456" s="18" t="s">
        <v>5537</v>
      </c>
      <c r="BB1456" s="18" t="s">
        <v>5537</v>
      </c>
      <c r="BC1456" s="18" t="s">
        <v>5537</v>
      </c>
      <c r="BD1456" s="18" t="s">
        <v>5537</v>
      </c>
      <c r="BE1456" s="18" t="s">
        <v>5537</v>
      </c>
      <c r="BF1456" s="18" t="s">
        <v>5537</v>
      </c>
      <c r="BG1456" s="18" t="s">
        <v>5537</v>
      </c>
      <c r="BH1456" s="18" t="s">
        <v>5537</v>
      </c>
      <c r="BI1456" s="9" t="s">
        <v>5537</v>
      </c>
      <c r="BJ1456" s="14"/>
      <c r="BK1456" s="14" t="s">
        <v>5537</v>
      </c>
      <c r="BL1456" s="14" t="str">
        <f>_xlfn.XLOOKUP(B1456,'[4]cell downs 18042026 17h'!$B:$B,'[4]cell downs 18042026 17h'!$B:$B,"")</f>
        <v/>
      </c>
      <c r="BM1456" s="14" t="str">
        <f>_xlfn.XLOOKUP(B1456,'[5]Cells Huawei 19042026 15h'!$B:$B,'[5]Cells Huawei 19042026 15h'!$B:$B,"")</f>
        <v/>
      </c>
      <c r="BN1456" s="9" t="str">
        <f>_xlfn.XLOOKUP(B1456,'[6]cells down 19042026 9H40'!$B:$B,'[6]cells down 19042026 9H40'!$B:$B,"")</f>
        <v/>
      </c>
      <c r="BO1456" s="9" t="s">
        <v>721</v>
      </c>
      <c r="BP1456" s="9" t="s">
        <v>5537</v>
      </c>
      <c r="BQ1456" s="115"/>
    </row>
    <row r="1457" spans="1:69" s="9" customFormat="1" x14ac:dyDescent="0.3">
      <c r="A1457" s="1" t="s">
        <v>2916</v>
      </c>
      <c r="B1457" s="8" t="s">
        <v>2917</v>
      </c>
      <c r="C1457" s="3" t="str">
        <f>_xlfn.XLOOKUP(B1457,'[1]daily break down'!$D:$D,'[1]daily break down'!$E:$E,"")</f>
        <v>NORD</v>
      </c>
      <c r="D1457" s="1" t="s">
        <v>11</v>
      </c>
      <c r="E1457" s="1" t="s">
        <v>12</v>
      </c>
      <c r="F1457" s="3" t="s">
        <v>23</v>
      </c>
      <c r="G1457" s="1" t="s">
        <v>2918</v>
      </c>
      <c r="H1457" s="32" t="str">
        <f>_xlfn.XLOOKUP(B1457,[2]CALCULATION!$B:$B,[2]CALCULATION!$H:$H,"")</f>
        <v>Huawei</v>
      </c>
      <c r="I1457" s="28">
        <v>0</v>
      </c>
      <c r="J1457" s="28">
        <v>0</v>
      </c>
      <c r="K1457" s="28">
        <v>0</v>
      </c>
      <c r="L1457" s="28">
        <v>0</v>
      </c>
      <c r="M1457" s="28">
        <v>0</v>
      </c>
      <c r="N1457" s="28">
        <v>0</v>
      </c>
      <c r="O1457" s="28">
        <v>0</v>
      </c>
      <c r="P1457" s="28">
        <v>0</v>
      </c>
      <c r="Q1457" s="28">
        <v>0</v>
      </c>
      <c r="R1457" s="28">
        <v>0</v>
      </c>
      <c r="S1457" s="94">
        <v>21.494800717968918</v>
      </c>
      <c r="T1457" s="94">
        <f>_xlfn.XLOOKUP(B1457,'[3]Nur des jours'!$B:$B,'[3]Nur des jours'!$U:$U,"")</f>
        <v>0</v>
      </c>
      <c r="U1457" s="94">
        <v>0</v>
      </c>
      <c r="V1457" s="94">
        <v>0</v>
      </c>
      <c r="W1457" s="94">
        <v>0</v>
      </c>
      <c r="X1457" s="94">
        <v>0</v>
      </c>
      <c r="Y1457" s="94">
        <v>0</v>
      </c>
      <c r="Z1457" s="94">
        <v>0</v>
      </c>
      <c r="AA1457" s="94">
        <v>0</v>
      </c>
      <c r="AB1457" s="94">
        <v>0</v>
      </c>
      <c r="AC1457" s="94">
        <f>_xlfn.XLOOKUP(B1457,'[3]Nur des jours'!$B:$B,'[3]Nur des jours'!$N:$N,"")</f>
        <v>0</v>
      </c>
      <c r="AD1457" s="94">
        <v>0</v>
      </c>
      <c r="AE1457" s="94">
        <v>0</v>
      </c>
      <c r="AF1457" s="94">
        <v>0</v>
      </c>
      <c r="AG1457" s="94">
        <v>0</v>
      </c>
      <c r="AH1457" s="94">
        <v>0</v>
      </c>
      <c r="AI1457" s="49" t="s">
        <v>6588</v>
      </c>
      <c r="AJ1457" s="49"/>
      <c r="AK1457" s="48" t="str" cm="1">
        <f t="array" ref="AK1457">IFERROR(_xlfn.IFS(
AM1457="MPR ISSUE","PDH",
AM1457="BSS Hardware Issue","BSS",
AM1457="Sites strategiques, MLL, Pylone, etc.","ENVTECH",
AM1457="AKTIVCO DEFAUT GE &amp; POWER Cabinet","AKTIVCO",
AM1457="AKTIVCO Coupure ENEO &amp; Baisse de tension","AKTIVCO GRID ONLY",
AM1457="Coupure ENEO &amp; Baisse de tension","IHS GRID ONLY",
AM1457="Defaut GE &amp; POWER Cabinet","IHS",
AM1457="Sharing","Partners",
AM1457="Sites strategiques &amp; DataCenter","SST &amp; DC",
AM1457="Exclu","Exclu",
AM1457="SAT","SAT",
AM1457="SPARE-ISSUE","SPARE-ISSUE",
AM1457="Fiber CAmtel","TRANS_FO_CAMTEL",
AM1457="Fiber AOF","Fiber AOF",
AM1457="Projet OCM (HUAWEI)","TRAVAUX-HUAWEI",
AM1457="Projet OCM (NOKIA)","TRAVAUX-NOKIA",
AM1457="ACCESS-ISSUE","ACCESS-ISSUE",
AM1457="Projet OCM (ZTE, NOKIA, autres projets)","TRAVAUX OCM",
AM1457="No root CAuse","No root cause",
AM1457="ODU HS","PDH",
AM1457="IP &amp; VLAN","PDH",
AM1457="Warehouse HUAWEI","SPARE-ISSUE",
AM1457="SPARE-HS","SPARE-ISSUE",
AM1457="Power Telco","BSS",AM1457="no impacts","no impacts"
),"")</f>
        <v>Exclu</v>
      </c>
      <c r="AL1457" s="48" t="str" cm="1">
        <f t="array" ref="AL1457">IFERROR(_xlfn.IFS(
AM1457="MPR ISSUE","TX ISSUE",
AM1457="BSS Hardware Issue","RAN ISSUE",
AM1457="Sites strategiques, MLL, Pylone, etc.","ENVTECH",
AM1457="AKTIVCO DEFAUT GE &amp; POWER Cabinet","POWER ISSUE",
AM1457="AKTIVCO Coupure ENEO &amp; Baisse de tension","POWER ISSUE",
AM1457="Coupure ENEO &amp; Baisse de tension","POWER ISSUE",
AM1457="Defaut GE &amp; POWER Cabinet","POWER ISSUE",
AM1457="Sharing","POWER ISSUE",
AM1457="Sites strategiques &amp; DataCenter","POWER ISSUE",
AM1457="Exclu","Exclu",
AM1457="SAT","TX ISSUE",
AM1457="SPARE-ISSUE","SPARE-ISSUE",
AM1457="Fiber CAmtel","TX ISSUE",
AM1457="Fiber AOF","TX ISSUE",
AM1457="Projet OCM (HUAWEI)","TRAVAUX-HUAWEI",
AM1457="Projet OCM (NOKIA)","TRAVAUX -NOKIA",
AM1457="ACCESS-ISSUE","ACCESS-ISSUE",
AM1457="Projet OCM (ZTE, NOKIA, autres projets)","TRAVAUX OCM",
AM1457="No root CAuse","No root cause",
AM1457="ODU HS","TX ISSUE",
AM1457="IP &amp; VLAN","TX ISSUE",
AM1457="Warehouse HUAWEI","SPARE-ISSUE",
AM1457="SPARE-HS","SPARE-ISSUE",
AM1457="Power Telco","RAN ISSUE",AM1457="no impacts","no impacts"
),"")</f>
        <v>Exclu</v>
      </c>
      <c r="AM1457" s="67" t="s">
        <v>6588</v>
      </c>
      <c r="AN1457" s="48" t="str" cm="1">
        <f t="array" ref="AN1457">IFERROR(_xlfn.IFS(
AM1457="MPR ISSUE","ACTIVE",
AM1457="BSS Hardware Issue","ACTIVE",
AM1457="Sites strategiques, MLL, Pylone, etc.","PASSIVE",
AM1457="AKTIVCO DEFAUT GE &amp; POWER Cabinet","PASSIVE",
AM1457="AKTIVCO Coupure ENEO &amp; Baisse de tension","PASSIVE",
AM1457="Coupure ENEO &amp; Baisse de tension","PASSIVE",
AM1457="Defaut GE &amp; POWER Cabinet","PASSIVE",
AM1457="Sharing","PASSIVE",
AM1457="Sites strategiques &amp; DataCenter","PASSIVE",
AM1457="Exclu","Exclu",
AM1457="SAT","ACTIVE",
AM1457="SPARE-ISSUE","SPARE-ISSUE",
AM1457="Fiber CAmtel","ACTIVE",
AM1457="Fiber AOF","ACTIVE",
AM1457="Projet OCM (HUAWEI)","PLANNED WORKS",
AM1457="Projet OCM (NOKIA)","PLANNED WORKS",
AM1457="ACCESS-ISSUE","ACCESS-ISSUE",
AM1457="Projet OCM (ZTE, NOKIA, autres projets)","PLANNED WORKS",
AM1457="No root CAuse","No root cause",
AM1457="ODU HS","ACTIVE",
AM1457="IP &amp; VLAN","ACTIVE",
AM1457="Warehouse HUAWEI","SPARE-ISSUE",
AM1457="SPARE-HS","SPARE-ISSUE",
AM1457="Power Telco","ACTIVE", AM1457="no impacts","no impacts"
),"")</f>
        <v>Exclu</v>
      </c>
      <c r="AO1457" s="93" t="s">
        <v>5537</v>
      </c>
      <c r="AP1457" s="101" t="str">
        <f t="shared" si="43"/>
        <v>NRD_032</v>
      </c>
      <c r="AR1457" s="17" t="s">
        <v>5537</v>
      </c>
      <c r="AS1457" s="7" t="s">
        <v>5537</v>
      </c>
      <c r="AT1457" s="6"/>
      <c r="AU1457" s="7"/>
      <c r="AV1457" s="3" t="s">
        <v>5537</v>
      </c>
      <c r="AW1457" s="18" t="s">
        <v>5537</v>
      </c>
      <c r="AX1457" s="18" t="s">
        <v>5537</v>
      </c>
      <c r="AY1457" s="18" t="s">
        <v>5537</v>
      </c>
      <c r="AZ1457" s="18" t="s">
        <v>5537</v>
      </c>
      <c r="BA1457" s="18" t="s">
        <v>5537</v>
      </c>
      <c r="BB1457" s="18" t="s">
        <v>5537</v>
      </c>
      <c r="BC1457" s="18" t="s">
        <v>5537</v>
      </c>
      <c r="BD1457" s="18" t="s">
        <v>5537</v>
      </c>
      <c r="BE1457" s="18" t="s">
        <v>5537</v>
      </c>
      <c r="BF1457" s="18" t="s">
        <v>5537</v>
      </c>
      <c r="BG1457" s="18" t="s">
        <v>5537</v>
      </c>
      <c r="BH1457" s="18" t="s">
        <v>5537</v>
      </c>
      <c r="BI1457" s="9" t="s">
        <v>5537</v>
      </c>
      <c r="BJ1457" s="14"/>
      <c r="BK1457" s="14" t="s">
        <v>5537</v>
      </c>
      <c r="BL1457" s="14" t="str">
        <f>_xlfn.XLOOKUP(B1457,'[4]cell downs 18042026 17h'!$B:$B,'[4]cell downs 18042026 17h'!$B:$B,"")</f>
        <v/>
      </c>
      <c r="BM1457" s="14" t="str">
        <f>_xlfn.XLOOKUP(B1457,'[5]Cells Huawei 19042026 15h'!$B:$B,'[5]Cells Huawei 19042026 15h'!$B:$B,"")</f>
        <v/>
      </c>
      <c r="BN1457" s="9" t="str">
        <f>_xlfn.XLOOKUP(B1457,'[6]cells down 19042026 9H40'!$B:$B,'[6]cells down 19042026 9H40'!$B:$B,"")</f>
        <v/>
      </c>
      <c r="BO1457" s="9" t="s">
        <v>2917</v>
      </c>
      <c r="BP1457" s="9" t="s">
        <v>12</v>
      </c>
      <c r="BQ1457" s="115"/>
    </row>
    <row r="1458" spans="1:69" s="9" customFormat="1" x14ac:dyDescent="0.3">
      <c r="A1458" s="19" t="s">
        <v>5438</v>
      </c>
      <c r="B1458" s="19" t="s">
        <v>5439</v>
      </c>
      <c r="C1458" s="3" t="str">
        <f>_xlfn.XLOOKUP(B1458,'[1]daily break down'!$D:$D,'[1]daily break down'!$E:$E,"")</f>
        <v>Yaounde</v>
      </c>
      <c r="D1458" s="19" t="s">
        <v>357</v>
      </c>
      <c r="E1458" s="19" t="s">
        <v>36</v>
      </c>
      <c r="F1458" s="19" t="s">
        <v>5388</v>
      </c>
      <c r="G1458" s="19" t="s">
        <v>38</v>
      </c>
      <c r="H1458" s="34" t="str">
        <f>_xlfn.XLOOKUP(B1458,[2]CALCULATION!$B:$B,[2]CALCULATION!$H:$H,"")</f>
        <v>ZTE</v>
      </c>
      <c r="I1458" s="28">
        <v>0</v>
      </c>
      <c r="J1458" s="28">
        <v>6.8272679798991511</v>
      </c>
      <c r="K1458" s="28">
        <v>0</v>
      </c>
      <c r="L1458" s="28">
        <v>0</v>
      </c>
      <c r="M1458" s="28">
        <v>0</v>
      </c>
      <c r="N1458" s="28">
        <v>0</v>
      </c>
      <c r="O1458" s="28">
        <v>0</v>
      </c>
      <c r="P1458" s="28">
        <v>13.02151552507897</v>
      </c>
      <c r="Q1458" s="28">
        <v>0</v>
      </c>
      <c r="R1458" s="28">
        <v>0</v>
      </c>
      <c r="S1458" s="94">
        <v>0</v>
      </c>
      <c r="T1458" s="94">
        <f>_xlfn.XLOOKUP(B1458,'[3]Nur des jours'!$B:$B,'[3]Nur des jours'!$U:$U,"")</f>
        <v>0</v>
      </c>
      <c r="U1458" s="94">
        <v>0</v>
      </c>
      <c r="V1458" s="94">
        <v>19.987326393347651</v>
      </c>
      <c r="W1458" s="94">
        <v>0</v>
      </c>
      <c r="X1458" s="94">
        <v>0</v>
      </c>
      <c r="Y1458" s="94">
        <v>0</v>
      </c>
      <c r="Z1458" s="94">
        <v>0</v>
      </c>
      <c r="AA1458" s="94">
        <v>0</v>
      </c>
      <c r="AB1458" s="94">
        <v>0</v>
      </c>
      <c r="AC1458" s="94">
        <f>_xlfn.XLOOKUP(B1458,'[3]Nur des jours'!$B:$B,'[3]Nur des jours'!$N:$N,"")</f>
        <v>0</v>
      </c>
      <c r="AD1458" s="94">
        <v>0</v>
      </c>
      <c r="AE1458" s="94">
        <v>0</v>
      </c>
      <c r="AF1458" s="94">
        <v>0</v>
      </c>
      <c r="AG1458" s="94">
        <v>0</v>
      </c>
      <c r="AH1458" s="94">
        <v>0</v>
      </c>
      <c r="AI1458" s="49" t="s">
        <v>5559</v>
      </c>
      <c r="AJ1458" s="49"/>
      <c r="AK1458" s="48" t="str" cm="1">
        <f t="array" ref="AK1458">IFERROR(_xlfn.IFS(
AM1458="MPR ISSUE","PDH",
AM1458="BSS Hardware Issue","BSS",
AM1458="Sites strategiques, MLL, Pylone, etc.","ENVTECH",
AM1458="AKTIVCO DEFAUT GE &amp; POWER Cabinet","AKTIVCO",
AM1458="AKTIVCO Coupure ENEO &amp; Baisse de tension","AKTIVCO GRID ONLY",
AM1458="Coupure ENEO &amp; Baisse de tension","IHS GRID ONLY",
AM1458="Defaut GE &amp; POWER Cabinet","IHS",
AM1458="Sharing","Partners",
AM1458="Sites strategiques &amp; DataCenter","SST &amp; DC",
AM1458="Exclu","Exclu",
AM1458="SAT","SAT",
AM1458="SPARE-ISSUE","SPARE-ISSUE",
AM1458="Fiber CAmtel","TRANS_FO_CAMTEL",
AM1458="Fiber AOF","Fiber AOF",
AM1458="Projet OCM (HUAWEI)","TRAVAUX-HUAWEI",
AM1458="Projet OCM (NOKIA)","TRAVAUX-NOKIA",
AM1458="ACCESS-ISSUE","ACCESS-ISSUE",
AM1458="Projet OCM (ZTE, NOKIA, autres projets)","TRAVAUX OCM",
AM1458="No root CAuse","No root cause",
AM1458="ODU HS","PDH",
AM1458="IP &amp; VLAN","PDH",
AM1458="Warehouse HUAWEI","SPARE-ISSUE",
AM1458="SPARE-HS","SPARE-ISSUE",
AM1458="Power Telco","BSS",AM1458="no impacts","no impacts"
),"")</f>
        <v>no impacts</v>
      </c>
      <c r="AL1458" s="48" t="str" cm="1">
        <f t="array" ref="AL1458">IFERROR(_xlfn.IFS(
AM1458="MPR ISSUE","TX ISSUE",
AM1458="BSS Hardware Issue","RAN ISSUE",
AM1458="Sites strategiques, MLL, Pylone, etc.","ENVTECH",
AM1458="AKTIVCO DEFAUT GE &amp; POWER Cabinet","POWER ISSUE",
AM1458="AKTIVCO Coupure ENEO &amp; Baisse de tension","POWER ISSUE",
AM1458="Coupure ENEO &amp; Baisse de tension","POWER ISSUE",
AM1458="Defaut GE &amp; POWER Cabinet","POWER ISSUE",
AM1458="Sharing","POWER ISSUE",
AM1458="Sites strategiques &amp; DataCenter","POWER ISSUE",
AM1458="Exclu","Exclu",
AM1458="SAT","TX ISSUE",
AM1458="SPARE-ISSUE","SPARE-ISSUE",
AM1458="Fiber CAmtel","TX ISSUE",
AM1458="Fiber AOF","TX ISSUE",
AM1458="Projet OCM (HUAWEI)","TRAVAUX-HUAWEI",
AM1458="Projet OCM (NOKIA)","TRAVAUX -NOKIA",
AM1458="ACCESS-ISSUE","ACCESS-ISSUE",
AM1458="Projet OCM (ZTE, NOKIA, autres projets)","TRAVAUX OCM",
AM1458="No root CAuse","No root cause",
AM1458="ODU HS","TX ISSUE",
AM1458="IP &amp; VLAN","TX ISSUE",
AM1458="Warehouse HUAWEI","SPARE-ISSUE",
AM1458="SPARE-HS","SPARE-ISSUE",
AM1458="Power Telco","RAN ISSUE",AM1458="no impacts","no impacts"
),"")</f>
        <v>no impacts</v>
      </c>
      <c r="AM1458" s="67" t="s">
        <v>5605</v>
      </c>
      <c r="AN1458" s="48" t="str" cm="1">
        <f t="array" ref="AN1458">IFERROR(_xlfn.IFS(
AM1458="MPR ISSUE","ACTIVE",
AM1458="BSS Hardware Issue","ACTIVE",
AM1458="Sites strategiques, MLL, Pylone, etc.","PASSIVE",
AM1458="AKTIVCO DEFAUT GE &amp; POWER Cabinet","PASSIVE",
AM1458="AKTIVCO Coupure ENEO &amp; Baisse de tension","PASSIVE",
AM1458="Coupure ENEO &amp; Baisse de tension","PASSIVE",
AM1458="Defaut GE &amp; POWER Cabinet","PASSIVE",
AM1458="Sharing","PASSIVE",
AM1458="Sites strategiques &amp; DataCenter","PASSIVE",
AM1458="Exclu","Exclu",
AM1458="SAT","ACTIVE",
AM1458="SPARE-ISSUE","SPARE-ISSUE",
AM1458="Fiber CAmtel","ACTIVE",
AM1458="Fiber AOF","ACTIVE",
AM1458="Projet OCM (HUAWEI)","PLANNED WORKS",
AM1458="Projet OCM (NOKIA)","PLANNED WORKS",
AM1458="ACCESS-ISSUE","ACCESS-ISSUE",
AM1458="Projet OCM (ZTE, NOKIA, autres projets)","PLANNED WORKS",
AM1458="No root CAuse","No root cause",
AM1458="ODU HS","ACTIVE",
AM1458="IP &amp; VLAN","ACTIVE",
AM1458="Warehouse HUAWEI","SPARE-ISSUE",
AM1458="SPARE-HS","SPARE-ISSUE",
AM1458="Power Telco","ACTIVE", AM1458="no impacts","no impacts"
),"")</f>
        <v>no impacts</v>
      </c>
      <c r="AO1458" s="93" t="s">
        <v>5537</v>
      </c>
      <c r="AP1458" s="101" t="str">
        <f t="shared" si="43"/>
        <v>CTR_1057</v>
      </c>
      <c r="AR1458" s="17" t="s">
        <v>5537</v>
      </c>
      <c r="AS1458" s="7" t="s">
        <v>5537</v>
      </c>
      <c r="AT1458" s="6"/>
      <c r="AU1458" s="7"/>
      <c r="AV1458" s="3" t="s">
        <v>5537</v>
      </c>
      <c r="AW1458" s="18" t="s">
        <v>5537</v>
      </c>
      <c r="AX1458" s="18" t="s">
        <v>5537</v>
      </c>
      <c r="AY1458" s="18" t="s">
        <v>5537</v>
      </c>
      <c r="AZ1458" s="18" t="s">
        <v>5537</v>
      </c>
      <c r="BA1458" s="18" t="s">
        <v>5537</v>
      </c>
      <c r="BB1458" s="18" t="s">
        <v>5537</v>
      </c>
      <c r="BC1458" s="18" t="s">
        <v>5537</v>
      </c>
      <c r="BD1458" s="18" t="s">
        <v>5537</v>
      </c>
      <c r="BE1458" s="18" t="s">
        <v>5537</v>
      </c>
      <c r="BF1458" s="18" t="s">
        <v>5537</v>
      </c>
      <c r="BG1458" s="18" t="s">
        <v>5537</v>
      </c>
      <c r="BH1458" s="18" t="s">
        <v>5537</v>
      </c>
      <c r="BI1458" s="9" t="s">
        <v>5537</v>
      </c>
      <c r="BJ1458" s="14"/>
      <c r="BK1458" s="14" t="s">
        <v>5537</v>
      </c>
      <c r="BL1458" s="14" t="str">
        <f>_xlfn.XLOOKUP(B1458,'[4]cell downs 18042026 17h'!$B:$B,'[4]cell downs 18042026 17h'!$B:$B,"")</f>
        <v/>
      </c>
      <c r="BM1458" s="14" t="str">
        <f>_xlfn.XLOOKUP(B1458,'[5]Cells Huawei 19042026 15h'!$B:$B,'[5]Cells Huawei 19042026 15h'!$B:$B,"")</f>
        <v/>
      </c>
      <c r="BN1458" s="9" t="str">
        <f>_xlfn.XLOOKUP(B1458,'[6]cells down 19042026 9H40'!$B:$B,'[6]cells down 19042026 9H40'!$B:$B,"")</f>
        <v/>
      </c>
      <c r="BO1458" s="9" t="s">
        <v>5537</v>
      </c>
      <c r="BP1458" s="9" t="s">
        <v>318</v>
      </c>
      <c r="BQ1458" s="115"/>
    </row>
    <row r="1459" spans="1:69" s="9" customFormat="1" x14ac:dyDescent="0.3">
      <c r="A1459" s="1" t="s">
        <v>1573</v>
      </c>
      <c r="B1459" s="8" t="s">
        <v>1574</v>
      </c>
      <c r="C1459" s="3" t="str">
        <f>_xlfn.XLOOKUP(B1459,'[1]daily break down'!$D:$D,'[1]daily break down'!$E:$E,"")</f>
        <v>Yaounde</v>
      </c>
      <c r="D1459" s="1" t="s">
        <v>21</v>
      </c>
      <c r="E1459" s="1" t="s">
        <v>36</v>
      </c>
      <c r="F1459" s="3" t="s">
        <v>37</v>
      </c>
      <c r="G1459" s="1" t="s">
        <v>38</v>
      </c>
      <c r="H1459" s="34" t="str">
        <f>_xlfn.XLOOKUP(B1459,[2]CALCULATION!$B:$B,[2]CALCULATION!$H:$H,"")</f>
        <v>ZTE</v>
      </c>
      <c r="I1459" s="28">
        <v>13.444884614177317</v>
      </c>
      <c r="J1459" s="28">
        <v>0</v>
      </c>
      <c r="K1459" s="28">
        <v>0</v>
      </c>
      <c r="L1459" s="28">
        <v>0</v>
      </c>
      <c r="M1459" s="28">
        <v>0</v>
      </c>
      <c r="N1459" s="28">
        <v>0</v>
      </c>
      <c r="O1459" s="28">
        <v>0</v>
      </c>
      <c r="P1459" s="28">
        <v>0</v>
      </c>
      <c r="Q1459" s="28">
        <v>0</v>
      </c>
      <c r="R1459" s="28">
        <v>0</v>
      </c>
      <c r="S1459" s="94">
        <v>1.6586622835179196E-3</v>
      </c>
      <c r="T1459" s="94">
        <f>_xlfn.XLOOKUP(B1459,'[3]Nur des jours'!$B:$B,'[3]Nur des jours'!$U:$U,"")</f>
        <v>0</v>
      </c>
      <c r="U1459" s="94">
        <v>15.12154249171739</v>
      </c>
      <c r="V1459" s="94">
        <v>14.511029925834613</v>
      </c>
      <c r="W1459" s="94">
        <v>0</v>
      </c>
      <c r="X1459" s="94">
        <v>0</v>
      </c>
      <c r="Y1459" s="94">
        <v>0</v>
      </c>
      <c r="Z1459" s="94">
        <v>0</v>
      </c>
      <c r="AA1459" s="94">
        <v>0</v>
      </c>
      <c r="AB1459" s="94">
        <v>0</v>
      </c>
      <c r="AC1459" s="94">
        <f>_xlfn.XLOOKUP(B1459,'[3]Nur des jours'!$B:$B,'[3]Nur des jours'!$N:$N,"")</f>
        <v>0</v>
      </c>
      <c r="AD1459" s="94">
        <v>0</v>
      </c>
      <c r="AE1459" s="94">
        <v>0</v>
      </c>
      <c r="AF1459" s="94">
        <v>0</v>
      </c>
      <c r="AG1459" s="94">
        <v>0</v>
      </c>
      <c r="AH1459" s="94">
        <v>0</v>
      </c>
      <c r="AI1459" s="49" t="s">
        <v>5559</v>
      </c>
      <c r="AJ1459" s="49"/>
      <c r="AK1459" s="48" t="str" cm="1">
        <f t="array" ref="AK1459">IFERROR(_xlfn.IFS(
AM1459="MPR ISSUE","PDH",
AM1459="BSS Hardware Issue","BSS",
AM1459="Sites strategiques, MLL, Pylone, etc.","ENVTECH",
AM1459="AKTIVCO DEFAUT GE &amp; POWER Cabinet","AKTIVCO",
AM1459="AKTIVCO Coupure ENEO &amp; Baisse de tension","AKTIVCO GRID ONLY",
AM1459="Coupure ENEO &amp; Baisse de tension","IHS GRID ONLY",
AM1459="Defaut GE &amp; POWER Cabinet","IHS",
AM1459="Sharing","Partners",
AM1459="Sites strategiques &amp; DataCenter","SST &amp; DC",
AM1459="Exclu","Exclu",
AM1459="SAT","SAT",
AM1459="SPARE-ISSUE","SPARE-ISSUE",
AM1459="Fiber CAmtel","TRANS_FO_CAMTEL",
AM1459="Fiber AOF","Fiber AOF",
AM1459="Projet OCM (HUAWEI)","TRAVAUX-HUAWEI",
AM1459="Projet OCM (NOKIA)","TRAVAUX-NOKIA",
AM1459="ACCESS-ISSUE","ACCESS-ISSUE",
AM1459="Projet OCM (ZTE, NOKIA, autres projets)","TRAVAUX OCM",
AM1459="No root CAuse","No root cause",
AM1459="ODU HS","PDH",
AM1459="IP &amp; VLAN","PDH",
AM1459="Warehouse HUAWEI","SPARE-ISSUE",
AM1459="SPARE-HS","SPARE-ISSUE",
AM1459="Power Telco","BSS",AM1459="no impacts","no impacts"
),"")</f>
        <v>no impacts</v>
      </c>
      <c r="AL1459" s="48" t="str" cm="1">
        <f t="array" ref="AL1459">IFERROR(_xlfn.IFS(
AM1459="MPR ISSUE","TX ISSUE",
AM1459="BSS Hardware Issue","RAN ISSUE",
AM1459="Sites strategiques, MLL, Pylone, etc.","ENVTECH",
AM1459="AKTIVCO DEFAUT GE &amp; POWER Cabinet","POWER ISSUE",
AM1459="AKTIVCO Coupure ENEO &amp; Baisse de tension","POWER ISSUE",
AM1459="Coupure ENEO &amp; Baisse de tension","POWER ISSUE",
AM1459="Defaut GE &amp; POWER Cabinet","POWER ISSUE",
AM1459="Sharing","POWER ISSUE",
AM1459="Sites strategiques &amp; DataCenter","POWER ISSUE",
AM1459="Exclu","Exclu",
AM1459="SAT","TX ISSUE",
AM1459="SPARE-ISSUE","SPARE-ISSUE",
AM1459="Fiber CAmtel","TX ISSUE",
AM1459="Fiber AOF","TX ISSUE",
AM1459="Projet OCM (HUAWEI)","TRAVAUX-HUAWEI",
AM1459="Projet OCM (NOKIA)","TRAVAUX -NOKIA",
AM1459="ACCESS-ISSUE","ACCESS-ISSUE",
AM1459="Projet OCM (ZTE, NOKIA, autres projets)","TRAVAUX OCM",
AM1459="No root CAuse","No root cause",
AM1459="ODU HS","TX ISSUE",
AM1459="IP &amp; VLAN","TX ISSUE",
AM1459="Warehouse HUAWEI","SPARE-ISSUE",
AM1459="SPARE-HS","SPARE-ISSUE",
AM1459="Power Telco","RAN ISSUE",AM1459="no impacts","no impacts"
),"")</f>
        <v>no impacts</v>
      </c>
      <c r="AM1459" s="67" t="s">
        <v>5605</v>
      </c>
      <c r="AN1459" s="48" t="str" cm="1">
        <f t="array" ref="AN1459">IFERROR(_xlfn.IFS(
AM1459="MPR ISSUE","ACTIVE",
AM1459="BSS Hardware Issue","ACTIVE",
AM1459="Sites strategiques, MLL, Pylone, etc.","PASSIVE",
AM1459="AKTIVCO DEFAUT GE &amp; POWER Cabinet","PASSIVE",
AM1459="AKTIVCO Coupure ENEO &amp; Baisse de tension","PASSIVE",
AM1459="Coupure ENEO &amp; Baisse de tension","PASSIVE",
AM1459="Defaut GE &amp; POWER Cabinet","PASSIVE",
AM1459="Sharing","PASSIVE",
AM1459="Sites strategiques &amp; DataCenter","PASSIVE",
AM1459="Exclu","Exclu",
AM1459="SAT","ACTIVE",
AM1459="SPARE-ISSUE","SPARE-ISSUE",
AM1459="Fiber CAmtel","ACTIVE",
AM1459="Fiber AOF","ACTIVE",
AM1459="Projet OCM (HUAWEI)","PLANNED WORKS",
AM1459="Projet OCM (NOKIA)","PLANNED WORKS",
AM1459="ACCESS-ISSUE","ACCESS-ISSUE",
AM1459="Projet OCM (ZTE, NOKIA, autres projets)","PLANNED WORKS",
AM1459="No root CAuse","No root cause",
AM1459="ODU HS","ACTIVE",
AM1459="IP &amp; VLAN","ACTIVE",
AM1459="Warehouse HUAWEI","SPARE-ISSUE",
AM1459="SPARE-HS","SPARE-ISSUE",
AM1459="Power Telco","ACTIVE", AM1459="no impacts","no impacts"
),"")</f>
        <v>no impacts</v>
      </c>
      <c r="AO1459" s="93" t="s">
        <v>5537</v>
      </c>
      <c r="AP1459" s="101" t="str">
        <f t="shared" si="43"/>
        <v>CTR_715</v>
      </c>
      <c r="AR1459" s="17" t="s">
        <v>5537</v>
      </c>
      <c r="AS1459" s="7" t="s">
        <v>5537</v>
      </c>
      <c r="AT1459" s="6"/>
      <c r="AU1459" s="7"/>
      <c r="AV1459" s="3" t="s">
        <v>5537</v>
      </c>
      <c r="AW1459" s="18" t="s">
        <v>5537</v>
      </c>
      <c r="AX1459" s="18" t="s">
        <v>5537</v>
      </c>
      <c r="AY1459" s="18" t="s">
        <v>5537</v>
      </c>
      <c r="AZ1459" s="18" t="s">
        <v>5537</v>
      </c>
      <c r="BA1459" s="18" t="s">
        <v>5537</v>
      </c>
      <c r="BB1459" s="18" t="s">
        <v>5537</v>
      </c>
      <c r="BC1459" s="18" t="s">
        <v>5537</v>
      </c>
      <c r="BD1459" s="18" t="s">
        <v>5537</v>
      </c>
      <c r="BE1459" s="18" t="s">
        <v>5537</v>
      </c>
      <c r="BF1459" s="18" t="s">
        <v>5537</v>
      </c>
      <c r="BG1459" s="18" t="s">
        <v>5537</v>
      </c>
      <c r="BH1459" s="18" t="s">
        <v>5537</v>
      </c>
      <c r="BI1459" s="9" t="s">
        <v>5537</v>
      </c>
      <c r="BJ1459" s="14"/>
      <c r="BK1459" s="14" t="s">
        <v>5537</v>
      </c>
      <c r="BL1459" s="14" t="str">
        <f>_xlfn.XLOOKUP(B1459,'[4]cell downs 18042026 17h'!$B:$B,'[4]cell downs 18042026 17h'!$B:$B,"")</f>
        <v/>
      </c>
      <c r="BM1459" s="14" t="str">
        <f>_xlfn.XLOOKUP(B1459,'[5]Cells Huawei 19042026 15h'!$B:$B,'[5]Cells Huawei 19042026 15h'!$B:$B,"")</f>
        <v/>
      </c>
      <c r="BN1459" s="9" t="str">
        <f>_xlfn.XLOOKUP(B1459,'[6]cells down 19042026 9H40'!$B:$B,'[6]cells down 19042026 9H40'!$B:$B,"")</f>
        <v/>
      </c>
      <c r="BO1459" s="9" t="s">
        <v>5537</v>
      </c>
      <c r="BP1459" s="9" t="s">
        <v>5537</v>
      </c>
      <c r="BQ1459" s="115"/>
    </row>
    <row r="1460" spans="1:69" s="9" customFormat="1" x14ac:dyDescent="0.3">
      <c r="A1460" s="1" t="s">
        <v>2256</v>
      </c>
      <c r="B1460" s="8" t="s">
        <v>2257</v>
      </c>
      <c r="C1460" s="3" t="str">
        <f>_xlfn.XLOOKUP(B1460,'[1]daily break down'!$D:$D,'[1]daily break down'!$E:$E,"")</f>
        <v>Yaounde</v>
      </c>
      <c r="D1460" s="1" t="s">
        <v>11</v>
      </c>
      <c r="E1460" s="1" t="s">
        <v>12</v>
      </c>
      <c r="F1460" s="3" t="s">
        <v>37</v>
      </c>
      <c r="G1460" s="1" t="s">
        <v>38</v>
      </c>
      <c r="H1460" s="34" t="str">
        <f>_xlfn.XLOOKUP(B1460,[2]CALCULATION!$B:$B,[2]CALCULATION!$H:$H,"")</f>
        <v>ZTE</v>
      </c>
      <c r="I1460" s="28">
        <v>0</v>
      </c>
      <c r="J1460" s="28">
        <v>0</v>
      </c>
      <c r="K1460" s="28">
        <v>0</v>
      </c>
      <c r="L1460" s="28">
        <v>0</v>
      </c>
      <c r="M1460" s="28">
        <v>4.5113295551503434</v>
      </c>
      <c r="N1460" s="28">
        <v>3.3414375929207578</v>
      </c>
      <c r="O1460" s="28">
        <v>3.6604893089406532</v>
      </c>
      <c r="P1460" s="28">
        <v>2.5959134841752913</v>
      </c>
      <c r="Q1460" s="28">
        <v>0</v>
      </c>
      <c r="R1460" s="28">
        <v>0</v>
      </c>
      <c r="S1460" s="94">
        <v>0</v>
      </c>
      <c r="T1460" s="94">
        <f>_xlfn.XLOOKUP(B1460,'[3]Nur des jours'!$B:$B,'[3]Nur des jours'!$U:$U,"")</f>
        <v>0</v>
      </c>
      <c r="U1460" s="94">
        <v>2.0556354567064177</v>
      </c>
      <c r="V1460" s="94">
        <v>11.41555589798906</v>
      </c>
      <c r="W1460" s="94">
        <v>0</v>
      </c>
      <c r="X1460" s="94">
        <v>0</v>
      </c>
      <c r="Y1460" s="94">
        <v>0</v>
      </c>
      <c r="Z1460" s="94">
        <v>0</v>
      </c>
      <c r="AA1460" s="94">
        <v>0</v>
      </c>
      <c r="AB1460" s="94">
        <v>0</v>
      </c>
      <c r="AC1460" s="94">
        <f>_xlfn.XLOOKUP(B1460,'[3]Nur des jours'!$B:$B,'[3]Nur des jours'!$N:$N,"")</f>
        <v>0</v>
      </c>
      <c r="AD1460" s="94">
        <v>0</v>
      </c>
      <c r="AE1460" s="94">
        <v>0</v>
      </c>
      <c r="AF1460" s="94">
        <v>0</v>
      </c>
      <c r="AG1460" s="94">
        <v>0</v>
      </c>
      <c r="AH1460" s="94">
        <v>0</v>
      </c>
      <c r="AI1460" s="49" t="s">
        <v>5559</v>
      </c>
      <c r="AJ1460" s="49"/>
      <c r="AK1460" s="48" t="str" cm="1">
        <f t="array" ref="AK1460">IFERROR(_xlfn.IFS(
AM1460="MPR ISSUE","PDH",
AM1460="BSS Hardware Issue","BSS",
AM1460="Sites strategiques, MLL, Pylone, etc.","ENVTECH",
AM1460="AKTIVCO DEFAUT GE &amp; POWER Cabinet","AKTIVCO",
AM1460="AKTIVCO Coupure ENEO &amp; Baisse de tension","AKTIVCO GRID ONLY",
AM1460="Coupure ENEO &amp; Baisse de tension","IHS GRID ONLY",
AM1460="Defaut GE &amp; POWER Cabinet","IHS",
AM1460="Sharing","Partners",
AM1460="Sites strategiques &amp; DataCenter","SST &amp; DC",
AM1460="Exclu","Exclu",
AM1460="SAT","SAT",
AM1460="SPARE-ISSUE","SPARE-ISSUE",
AM1460="Fiber CAmtel","TRANS_FO_CAMTEL",
AM1460="Fiber AOF","Fiber AOF",
AM1460="Projet OCM (HUAWEI)","TRAVAUX-HUAWEI",
AM1460="Projet OCM (NOKIA)","TRAVAUX-NOKIA",
AM1460="ACCESS-ISSUE","ACCESS-ISSUE",
AM1460="Projet OCM (ZTE, NOKIA, autres projets)","TRAVAUX OCM",
AM1460="No root CAuse","No root cause",
AM1460="ODU HS","PDH",
AM1460="IP &amp; VLAN","PDH",
AM1460="Warehouse HUAWEI","SPARE-ISSUE",
AM1460="SPARE-HS","SPARE-ISSUE",
AM1460="Power Telco","BSS",AM1460="no impacts","no impacts"
),"")</f>
        <v>no impacts</v>
      </c>
      <c r="AL1460" s="48" t="str" cm="1">
        <f t="array" ref="AL1460">IFERROR(_xlfn.IFS(
AM1460="MPR ISSUE","TX ISSUE",
AM1460="BSS Hardware Issue","RAN ISSUE",
AM1460="Sites strategiques, MLL, Pylone, etc.","ENVTECH",
AM1460="AKTIVCO DEFAUT GE &amp; POWER Cabinet","POWER ISSUE",
AM1460="AKTIVCO Coupure ENEO &amp; Baisse de tension","POWER ISSUE",
AM1460="Coupure ENEO &amp; Baisse de tension","POWER ISSUE",
AM1460="Defaut GE &amp; POWER Cabinet","POWER ISSUE",
AM1460="Sharing","POWER ISSUE",
AM1460="Sites strategiques &amp; DataCenter","POWER ISSUE",
AM1460="Exclu","Exclu",
AM1460="SAT","TX ISSUE",
AM1460="SPARE-ISSUE","SPARE-ISSUE",
AM1460="Fiber CAmtel","TX ISSUE",
AM1460="Fiber AOF","TX ISSUE",
AM1460="Projet OCM (HUAWEI)","TRAVAUX-HUAWEI",
AM1460="Projet OCM (NOKIA)","TRAVAUX -NOKIA",
AM1460="ACCESS-ISSUE","ACCESS-ISSUE",
AM1460="Projet OCM (ZTE, NOKIA, autres projets)","TRAVAUX OCM",
AM1460="No root CAuse","No root cause",
AM1460="ODU HS","TX ISSUE",
AM1460="IP &amp; VLAN","TX ISSUE",
AM1460="Warehouse HUAWEI","SPARE-ISSUE",
AM1460="SPARE-HS","SPARE-ISSUE",
AM1460="Power Telco","RAN ISSUE",AM1460="no impacts","no impacts"
),"")</f>
        <v>no impacts</v>
      </c>
      <c r="AM1460" s="67" t="s">
        <v>5605</v>
      </c>
      <c r="AN1460" s="48" t="str" cm="1">
        <f t="array" ref="AN1460">IFERROR(_xlfn.IFS(
AM1460="MPR ISSUE","ACTIVE",
AM1460="BSS Hardware Issue","ACTIVE",
AM1460="Sites strategiques, MLL, Pylone, etc.","PASSIVE",
AM1460="AKTIVCO DEFAUT GE &amp; POWER Cabinet","PASSIVE",
AM1460="AKTIVCO Coupure ENEO &amp; Baisse de tension","PASSIVE",
AM1460="Coupure ENEO &amp; Baisse de tension","PASSIVE",
AM1460="Defaut GE &amp; POWER Cabinet","PASSIVE",
AM1460="Sharing","PASSIVE",
AM1460="Sites strategiques &amp; DataCenter","PASSIVE",
AM1460="Exclu","Exclu",
AM1460="SAT","ACTIVE",
AM1460="SPARE-ISSUE","SPARE-ISSUE",
AM1460="Fiber CAmtel","ACTIVE",
AM1460="Fiber AOF","ACTIVE",
AM1460="Projet OCM (HUAWEI)","PLANNED WORKS",
AM1460="Projet OCM (NOKIA)","PLANNED WORKS",
AM1460="ACCESS-ISSUE","ACCESS-ISSUE",
AM1460="Projet OCM (ZTE, NOKIA, autres projets)","PLANNED WORKS",
AM1460="No root CAuse","No root cause",
AM1460="ODU HS","ACTIVE",
AM1460="IP &amp; VLAN","ACTIVE",
AM1460="Warehouse HUAWEI","SPARE-ISSUE",
AM1460="SPARE-HS","SPARE-ISSUE",
AM1460="Power Telco","ACTIVE", AM1460="no impacts","no impacts"
),"")</f>
        <v>no impacts</v>
      </c>
      <c r="AO1460" s="93" t="s">
        <v>5537</v>
      </c>
      <c r="AP1460" s="101" t="str">
        <f t="shared" si="43"/>
        <v>CTR_212</v>
      </c>
      <c r="AR1460" s="17" t="s">
        <v>5537</v>
      </c>
      <c r="AS1460" s="7" t="s">
        <v>5537</v>
      </c>
      <c r="AT1460" s="6"/>
      <c r="AU1460" s="7"/>
      <c r="AV1460" s="3" t="s">
        <v>5537</v>
      </c>
      <c r="AW1460" s="18" t="s">
        <v>5537</v>
      </c>
      <c r="AX1460" s="18" t="s">
        <v>5537</v>
      </c>
      <c r="AY1460" s="18" t="s">
        <v>5537</v>
      </c>
      <c r="AZ1460" s="18" t="s">
        <v>5537</v>
      </c>
      <c r="BA1460" s="18" t="s">
        <v>5537</v>
      </c>
      <c r="BB1460" s="18" t="s">
        <v>5537</v>
      </c>
      <c r="BC1460" s="18" t="s">
        <v>5537</v>
      </c>
      <c r="BD1460" s="18" t="s">
        <v>5537</v>
      </c>
      <c r="BE1460" s="18" t="s">
        <v>5537</v>
      </c>
      <c r="BF1460" s="18" t="s">
        <v>5537</v>
      </c>
      <c r="BG1460" s="18" t="s">
        <v>5537</v>
      </c>
      <c r="BH1460" s="18" t="s">
        <v>5537</v>
      </c>
      <c r="BI1460" s="9" t="s">
        <v>5537</v>
      </c>
      <c r="BJ1460" s="14"/>
      <c r="BK1460" s="14" t="s">
        <v>5537</v>
      </c>
      <c r="BL1460" s="14" t="str">
        <f>_xlfn.XLOOKUP(B1460,'[4]cell downs 18042026 17h'!$B:$B,'[4]cell downs 18042026 17h'!$B:$B,"")</f>
        <v/>
      </c>
      <c r="BM1460" s="14" t="str">
        <f>_xlfn.XLOOKUP(B1460,'[5]Cells Huawei 19042026 15h'!$B:$B,'[5]Cells Huawei 19042026 15h'!$B:$B,"")</f>
        <v/>
      </c>
      <c r="BN1460" s="9" t="str">
        <f>_xlfn.XLOOKUP(B1460,'[6]cells down 19042026 9H40'!$B:$B,'[6]cells down 19042026 9H40'!$B:$B,"")</f>
        <v/>
      </c>
      <c r="BO1460" s="9" t="s">
        <v>2257</v>
      </c>
      <c r="BP1460" s="9" t="s">
        <v>12</v>
      </c>
      <c r="BQ1460" s="115"/>
    </row>
    <row r="1461" spans="1:69" s="9" customFormat="1" x14ac:dyDescent="0.3">
      <c r="A1461" s="92" t="s">
        <v>2151</v>
      </c>
      <c r="B1461" s="1" t="s">
        <v>2152</v>
      </c>
      <c r="C1461" s="3" t="str">
        <f>_xlfn.XLOOKUP(B1461,'[1]daily break down'!$D:$D,'[1]daily break down'!$E:$E,"")</f>
        <v>Yaounde</v>
      </c>
      <c r="D1461" s="1" t="s">
        <v>11</v>
      </c>
      <c r="E1461" s="1" t="s">
        <v>12</v>
      </c>
      <c r="F1461" s="3" t="s">
        <v>37</v>
      </c>
      <c r="G1461" s="1" t="s">
        <v>38</v>
      </c>
      <c r="H1461" s="34" t="str">
        <f>_xlfn.XLOOKUP(B1461,[2]CALCULATION!$B:$B,[2]CALCULATION!$H:$H,"")</f>
        <v>ZTE</v>
      </c>
      <c r="I1461" s="28">
        <v>4.4709509378397581</v>
      </c>
      <c r="J1461" s="28">
        <v>10.516097228286149</v>
      </c>
      <c r="K1461" s="28">
        <v>0</v>
      </c>
      <c r="L1461" s="28">
        <v>0</v>
      </c>
      <c r="M1461" s="28">
        <v>1.048738275219514</v>
      </c>
      <c r="N1461" s="28">
        <v>2.09622809495681</v>
      </c>
      <c r="O1461" s="28">
        <v>5.7526866761977322</v>
      </c>
      <c r="P1461" s="28">
        <v>12.041691992477876</v>
      </c>
      <c r="Q1461" s="28">
        <v>0</v>
      </c>
      <c r="R1461" s="28">
        <v>0</v>
      </c>
      <c r="S1461" s="94">
        <v>0</v>
      </c>
      <c r="T1461" s="94">
        <f>_xlfn.XLOOKUP(B1461,'[3]Nur des jours'!$B:$B,'[3]Nur des jours'!$U:$U,"")</f>
        <v>0</v>
      </c>
      <c r="U1461" s="94">
        <v>0</v>
      </c>
      <c r="V1461" s="94">
        <v>10.223815964820666</v>
      </c>
      <c r="W1461" s="94">
        <v>0</v>
      </c>
      <c r="X1461" s="94">
        <v>0</v>
      </c>
      <c r="Y1461" s="94">
        <v>0</v>
      </c>
      <c r="Z1461" s="94">
        <v>0</v>
      </c>
      <c r="AA1461" s="94">
        <v>0</v>
      </c>
      <c r="AB1461" s="94">
        <v>0</v>
      </c>
      <c r="AC1461" s="94">
        <f>_xlfn.XLOOKUP(B1461,'[3]Nur des jours'!$B:$B,'[3]Nur des jours'!$N:$N,"")</f>
        <v>0</v>
      </c>
      <c r="AD1461" s="94">
        <v>0</v>
      </c>
      <c r="AE1461" s="94">
        <v>0</v>
      </c>
      <c r="AF1461" s="94">
        <v>0</v>
      </c>
      <c r="AG1461" s="94">
        <v>0</v>
      </c>
      <c r="AH1461" s="94">
        <v>0</v>
      </c>
      <c r="AI1461" s="49" t="s">
        <v>5559</v>
      </c>
      <c r="AJ1461" s="49"/>
      <c r="AK1461" s="48" t="str" cm="1">
        <f t="array" ref="AK1461">IFERROR(_xlfn.IFS(
AM1461="MPR ISSUE","PDH",
AM1461="BSS Hardware Issue","BSS",
AM1461="Sites strategiques, MLL, Pylone, etc.","ENVTECH",
AM1461="AKTIVCO DEFAUT GE &amp; POWER Cabinet","AKTIVCO",
AM1461="AKTIVCO Coupure ENEO &amp; Baisse de tension","AKTIVCO GRID ONLY",
AM1461="Coupure ENEO &amp; Baisse de tension","IHS GRID ONLY",
AM1461="Defaut GE &amp; POWER Cabinet","IHS",
AM1461="Sharing","Partners",
AM1461="Sites strategiques &amp; DataCenter","SST &amp; DC",
AM1461="Exclu","Exclu",
AM1461="SAT","SAT",
AM1461="SPARE-ISSUE","SPARE-ISSUE",
AM1461="Fiber CAmtel","TRANS_FO_CAMTEL",
AM1461="Fiber AOF","Fiber AOF",
AM1461="Projet OCM (HUAWEI)","TRAVAUX-HUAWEI",
AM1461="Projet OCM (NOKIA)","TRAVAUX-NOKIA",
AM1461="ACCESS-ISSUE","ACCESS-ISSUE",
AM1461="Projet OCM (ZTE, NOKIA, autres projets)","TRAVAUX OCM",
AM1461="No root CAuse","No root cause",
AM1461="ODU HS","PDH",
AM1461="IP &amp; VLAN","PDH",
AM1461="Warehouse HUAWEI","SPARE-ISSUE",
AM1461="SPARE-HS","SPARE-ISSUE",
AM1461="Power Telco","BSS",AM1461="no impacts","no impacts"
),"")</f>
        <v>BSS</v>
      </c>
      <c r="AL1461" s="48" t="str" cm="1">
        <f t="array" ref="AL1461">IFERROR(_xlfn.IFS(
AM1461="MPR ISSUE","TX ISSUE",
AM1461="BSS Hardware Issue","RAN ISSUE",
AM1461="Sites strategiques, MLL, Pylone, etc.","ENVTECH",
AM1461="AKTIVCO DEFAUT GE &amp; POWER Cabinet","POWER ISSUE",
AM1461="AKTIVCO Coupure ENEO &amp; Baisse de tension","POWER ISSUE",
AM1461="Coupure ENEO &amp; Baisse de tension","POWER ISSUE",
AM1461="Defaut GE &amp; POWER Cabinet","POWER ISSUE",
AM1461="Sharing","POWER ISSUE",
AM1461="Sites strategiques &amp; DataCenter","POWER ISSUE",
AM1461="Exclu","Exclu",
AM1461="SAT","TX ISSUE",
AM1461="SPARE-ISSUE","SPARE-ISSUE",
AM1461="Fiber CAmtel","TX ISSUE",
AM1461="Fiber AOF","TX ISSUE",
AM1461="Projet OCM (HUAWEI)","TRAVAUX-HUAWEI",
AM1461="Projet OCM (NOKIA)","TRAVAUX -NOKIA",
AM1461="ACCESS-ISSUE","ACCESS-ISSUE",
AM1461="Projet OCM (ZTE, NOKIA, autres projets)","TRAVAUX OCM",
AM1461="No root CAuse","No root cause",
AM1461="ODU HS","TX ISSUE",
AM1461="IP &amp; VLAN","TX ISSUE",
AM1461="Warehouse HUAWEI","SPARE-ISSUE",
AM1461="SPARE-HS","SPARE-ISSUE",
AM1461="Power Telco","RAN ISSUE",AM1461="no impacts","no impacts"
),"")</f>
        <v>RAN ISSUE</v>
      </c>
      <c r="AM1461" s="67" t="s">
        <v>5320</v>
      </c>
      <c r="AN1461" s="48" t="str" cm="1">
        <f t="array" ref="AN1461">IFERROR(_xlfn.IFS(
AM1461="MPR ISSUE","ACTIVE",
AM1461="BSS Hardware Issue","ACTIVE",
AM1461="Sites strategiques, MLL, Pylone, etc.","PASSIVE",
AM1461="AKTIVCO DEFAUT GE &amp; POWER Cabinet","PASSIVE",
AM1461="AKTIVCO Coupure ENEO &amp; Baisse de tension","PASSIVE",
AM1461="Coupure ENEO &amp; Baisse de tension","PASSIVE",
AM1461="Defaut GE &amp; POWER Cabinet","PASSIVE",
AM1461="Sharing","PASSIVE",
AM1461="Sites strategiques &amp; DataCenter","PASSIVE",
AM1461="Exclu","Exclu",
AM1461="SAT","ACTIVE",
AM1461="SPARE-ISSUE","SPARE-ISSUE",
AM1461="Fiber CAmtel","ACTIVE",
AM1461="Fiber AOF","ACTIVE",
AM1461="Projet OCM (HUAWEI)","PLANNED WORKS",
AM1461="Projet OCM (NOKIA)","PLANNED WORKS",
AM1461="ACCESS-ISSUE","ACCESS-ISSUE",
AM1461="Projet OCM (ZTE, NOKIA, autres projets)","PLANNED WORKS",
AM1461="No root CAuse","No root cause",
AM1461="ODU HS","ACTIVE",
AM1461="IP &amp; VLAN","ACTIVE",
AM1461="Warehouse HUAWEI","SPARE-ISSUE",
AM1461="SPARE-HS","SPARE-ISSUE",
AM1461="Power Telco","ACTIVE", AM1461="no impacts","no impacts"
),"")</f>
        <v>ACTIVE</v>
      </c>
      <c r="AO1461" s="93" t="s">
        <v>6564</v>
      </c>
      <c r="AP1461" s="101" t="str">
        <f t="shared" si="43"/>
        <v>CTR_478</v>
      </c>
      <c r="AR1461" s="17" t="s">
        <v>5537</v>
      </c>
      <c r="AS1461" s="7" t="s">
        <v>5537</v>
      </c>
      <c r="AT1461" s="6"/>
      <c r="AU1461" s="7"/>
      <c r="AV1461" s="3" t="s">
        <v>5537</v>
      </c>
      <c r="AW1461" s="18" t="s">
        <v>5537</v>
      </c>
      <c r="AX1461" s="18" t="s">
        <v>5537</v>
      </c>
      <c r="AY1461" s="18" t="s">
        <v>5537</v>
      </c>
      <c r="AZ1461" s="18" t="s">
        <v>5537</v>
      </c>
      <c r="BA1461" s="18" t="s">
        <v>5537</v>
      </c>
      <c r="BB1461" s="18" t="s">
        <v>5537</v>
      </c>
      <c r="BC1461" s="18" t="s">
        <v>5537</v>
      </c>
      <c r="BD1461" s="18" t="s">
        <v>5537</v>
      </c>
      <c r="BE1461" s="18" t="s">
        <v>5537</v>
      </c>
      <c r="BF1461" s="18" t="s">
        <v>5537</v>
      </c>
      <c r="BG1461" s="18" t="s">
        <v>5537</v>
      </c>
      <c r="BH1461" s="18" t="s">
        <v>5537</v>
      </c>
      <c r="BI1461" s="9" t="s">
        <v>5537</v>
      </c>
      <c r="BJ1461" s="14"/>
      <c r="BK1461" s="14" t="s">
        <v>2152</v>
      </c>
      <c r="BL1461" s="14" t="str">
        <f>_xlfn.XLOOKUP(B1461,'[4]cell downs 18042026 17h'!$B:$B,'[4]cell downs 18042026 17h'!$B:$B,"")</f>
        <v/>
      </c>
      <c r="BM1461" s="14" t="str">
        <f>_xlfn.XLOOKUP(B1461,'[5]Cells Huawei 19042026 15h'!$B:$B,'[5]Cells Huawei 19042026 15h'!$B:$B,"")</f>
        <v/>
      </c>
      <c r="BN1461" s="9" t="str">
        <f>_xlfn.XLOOKUP(B1461,'[6]cells down 19042026 9H40'!$B:$B,'[6]cells down 19042026 9H40'!$B:$B,"")</f>
        <v>CTR_478</v>
      </c>
      <c r="BO1461" s="9" t="s">
        <v>2152</v>
      </c>
      <c r="BP1461" s="9" t="s">
        <v>12</v>
      </c>
      <c r="BQ1461" s="115"/>
    </row>
    <row r="1462" spans="1:69" s="9" customFormat="1" x14ac:dyDescent="0.3">
      <c r="A1462" s="1" t="s">
        <v>1988</v>
      </c>
      <c r="B1462" s="8" t="s">
        <v>1989</v>
      </c>
      <c r="C1462" s="3" t="str">
        <f>_xlfn.XLOOKUP(B1462,'[1]daily break down'!$D:$D,'[1]daily break down'!$E:$E,"")</f>
        <v>Douala</v>
      </c>
      <c r="D1462" s="1" t="s">
        <v>11</v>
      </c>
      <c r="E1462" s="1" t="s">
        <v>12</v>
      </c>
      <c r="F1462" s="3" t="s">
        <v>31</v>
      </c>
      <c r="G1462" s="1" t="s">
        <v>32</v>
      </c>
      <c r="H1462" s="34" t="str">
        <f>_xlfn.XLOOKUP(B1462,[2]CALCULATION!$B:$B,[2]CALCULATION!$H:$H,"")</f>
        <v>ZTE</v>
      </c>
      <c r="I1462" s="28">
        <v>0</v>
      </c>
      <c r="J1462" s="28">
        <v>0</v>
      </c>
      <c r="K1462" s="28">
        <v>0</v>
      </c>
      <c r="L1462" s="28">
        <v>0</v>
      </c>
      <c r="M1462" s="28">
        <v>2.1432948666364182</v>
      </c>
      <c r="N1462" s="28">
        <v>0</v>
      </c>
      <c r="O1462" s="28">
        <v>0</v>
      </c>
      <c r="P1462" s="28">
        <v>0.8292419663673225</v>
      </c>
      <c r="Q1462" s="28">
        <v>0</v>
      </c>
      <c r="R1462" s="28">
        <v>0</v>
      </c>
      <c r="S1462" s="94">
        <v>0</v>
      </c>
      <c r="T1462" s="94">
        <f>_xlfn.XLOOKUP(B1462,'[3]Nur des jours'!$B:$B,'[3]Nur des jours'!$U:$U,"")</f>
        <v>0</v>
      </c>
      <c r="U1462" s="94">
        <v>0</v>
      </c>
      <c r="V1462" s="94">
        <v>7.8664109829839113</v>
      </c>
      <c r="W1462" s="94">
        <v>0</v>
      </c>
      <c r="X1462" s="94">
        <v>0</v>
      </c>
      <c r="Y1462" s="94">
        <v>0</v>
      </c>
      <c r="Z1462" s="94">
        <v>0</v>
      </c>
      <c r="AA1462" s="94">
        <v>0</v>
      </c>
      <c r="AB1462" s="94">
        <v>0</v>
      </c>
      <c r="AC1462" s="94">
        <f>_xlfn.XLOOKUP(B1462,'[3]Nur des jours'!$B:$B,'[3]Nur des jours'!$N:$N,"")</f>
        <v>0</v>
      </c>
      <c r="AD1462" s="94">
        <v>0</v>
      </c>
      <c r="AE1462" s="94">
        <v>0</v>
      </c>
      <c r="AF1462" s="94">
        <v>0</v>
      </c>
      <c r="AG1462" s="94">
        <v>0</v>
      </c>
      <c r="AH1462" s="94">
        <v>0</v>
      </c>
      <c r="AI1462" s="49" t="s">
        <v>5559</v>
      </c>
      <c r="AJ1462" s="49"/>
      <c r="AK1462" s="48" t="str" cm="1">
        <f t="array" ref="AK1462">IFERROR(_xlfn.IFS(
AM1462="MPR ISSUE","PDH",
AM1462="BSS Hardware Issue","BSS",
AM1462="Sites strategiques, MLL, Pylone, etc.","ENVTECH",
AM1462="AKTIVCO DEFAUT GE &amp; POWER Cabinet","AKTIVCO",
AM1462="AKTIVCO Coupure ENEO &amp; Baisse de tension","AKTIVCO GRID ONLY",
AM1462="Coupure ENEO &amp; Baisse de tension","IHS GRID ONLY",
AM1462="Defaut GE &amp; POWER Cabinet","IHS",
AM1462="Sharing","Partners",
AM1462="Sites strategiques &amp; DataCenter","SST &amp; DC",
AM1462="Exclu","Exclu",
AM1462="SAT","SAT",
AM1462="SPARE-ISSUE","SPARE-ISSUE",
AM1462="Fiber CAmtel","TRANS_FO_CAMTEL",
AM1462="Fiber AOF","Fiber AOF",
AM1462="Projet OCM (HUAWEI)","TRAVAUX-HUAWEI",
AM1462="Projet OCM (NOKIA)","TRAVAUX-NOKIA",
AM1462="ACCESS-ISSUE","ACCESS-ISSUE",
AM1462="Projet OCM (ZTE, NOKIA, autres projets)","TRAVAUX OCM",
AM1462="No root CAuse","No root cause",
AM1462="ODU HS","PDH",
AM1462="IP &amp; VLAN","PDH",
AM1462="Warehouse HUAWEI","SPARE-ISSUE",
AM1462="SPARE-HS","SPARE-ISSUE",
AM1462="Power Telco","BSS",AM1462="no impacts","no impacts"
),"")</f>
        <v>no impacts</v>
      </c>
      <c r="AL1462" s="48" t="str" cm="1">
        <f t="array" ref="AL1462">IFERROR(_xlfn.IFS(
AM1462="MPR ISSUE","TX ISSUE",
AM1462="BSS Hardware Issue","RAN ISSUE",
AM1462="Sites strategiques, MLL, Pylone, etc.","ENVTECH",
AM1462="AKTIVCO DEFAUT GE &amp; POWER Cabinet","POWER ISSUE",
AM1462="AKTIVCO Coupure ENEO &amp; Baisse de tension","POWER ISSUE",
AM1462="Coupure ENEO &amp; Baisse de tension","POWER ISSUE",
AM1462="Defaut GE &amp; POWER Cabinet","POWER ISSUE",
AM1462="Sharing","POWER ISSUE",
AM1462="Sites strategiques &amp; DataCenter","POWER ISSUE",
AM1462="Exclu","Exclu",
AM1462="SAT","TX ISSUE",
AM1462="SPARE-ISSUE","SPARE-ISSUE",
AM1462="Fiber CAmtel","TX ISSUE",
AM1462="Fiber AOF","TX ISSUE",
AM1462="Projet OCM (HUAWEI)","TRAVAUX-HUAWEI",
AM1462="Projet OCM (NOKIA)","TRAVAUX -NOKIA",
AM1462="ACCESS-ISSUE","ACCESS-ISSUE",
AM1462="Projet OCM (ZTE, NOKIA, autres projets)","TRAVAUX OCM",
AM1462="No root CAuse","No root cause",
AM1462="ODU HS","TX ISSUE",
AM1462="IP &amp; VLAN","TX ISSUE",
AM1462="Warehouse HUAWEI","SPARE-ISSUE",
AM1462="SPARE-HS","SPARE-ISSUE",
AM1462="Power Telco","RAN ISSUE",AM1462="no impacts","no impacts"
),"")</f>
        <v>no impacts</v>
      </c>
      <c r="AM1462" s="67" t="s">
        <v>5605</v>
      </c>
      <c r="AN1462" s="48" t="str" cm="1">
        <f t="array" ref="AN1462">IFERROR(_xlfn.IFS(
AM1462="MPR ISSUE","ACTIVE",
AM1462="BSS Hardware Issue","ACTIVE",
AM1462="Sites strategiques, MLL, Pylone, etc.","PASSIVE",
AM1462="AKTIVCO DEFAUT GE &amp; POWER Cabinet","PASSIVE",
AM1462="AKTIVCO Coupure ENEO &amp; Baisse de tension","PASSIVE",
AM1462="Coupure ENEO &amp; Baisse de tension","PASSIVE",
AM1462="Defaut GE &amp; POWER Cabinet","PASSIVE",
AM1462="Sharing","PASSIVE",
AM1462="Sites strategiques &amp; DataCenter","PASSIVE",
AM1462="Exclu","Exclu",
AM1462="SAT","ACTIVE",
AM1462="SPARE-ISSUE","SPARE-ISSUE",
AM1462="Fiber CAmtel","ACTIVE",
AM1462="Fiber AOF","ACTIVE",
AM1462="Projet OCM (HUAWEI)","PLANNED WORKS",
AM1462="Projet OCM (NOKIA)","PLANNED WORKS",
AM1462="ACCESS-ISSUE","ACCESS-ISSUE",
AM1462="Projet OCM (ZTE, NOKIA, autres projets)","PLANNED WORKS",
AM1462="No root CAuse","No root cause",
AM1462="ODU HS","ACTIVE",
AM1462="IP &amp; VLAN","ACTIVE",
AM1462="Warehouse HUAWEI","SPARE-ISSUE",
AM1462="SPARE-HS","SPARE-ISSUE",
AM1462="Power Telco","ACTIVE", AM1462="no impacts","no impacts"
),"")</f>
        <v>no impacts</v>
      </c>
      <c r="AO1462" s="93" t="s">
        <v>5537</v>
      </c>
      <c r="AP1462" s="101" t="str">
        <f t="shared" si="43"/>
        <v>LIT_283</v>
      </c>
      <c r="AR1462" s="17" t="s">
        <v>5537</v>
      </c>
      <c r="AS1462" s="7" t="s">
        <v>5537</v>
      </c>
      <c r="AT1462" s="6"/>
      <c r="AU1462" s="7"/>
      <c r="AV1462" s="3" t="s">
        <v>5537</v>
      </c>
      <c r="AW1462" s="18" t="s">
        <v>5537</v>
      </c>
      <c r="AX1462" s="18" t="s">
        <v>5537</v>
      </c>
      <c r="AY1462" s="18" t="s">
        <v>5537</v>
      </c>
      <c r="AZ1462" s="18" t="s">
        <v>5537</v>
      </c>
      <c r="BA1462" s="18" t="s">
        <v>5537</v>
      </c>
      <c r="BB1462" s="18" t="s">
        <v>5537</v>
      </c>
      <c r="BC1462" s="18" t="s">
        <v>5537</v>
      </c>
      <c r="BD1462" s="18" t="s">
        <v>5537</v>
      </c>
      <c r="BE1462" s="18" t="s">
        <v>5537</v>
      </c>
      <c r="BF1462" s="18" t="s">
        <v>5537</v>
      </c>
      <c r="BG1462" s="18" t="s">
        <v>5537</v>
      </c>
      <c r="BH1462" s="18" t="s">
        <v>5537</v>
      </c>
      <c r="BI1462" s="9" t="s">
        <v>5537</v>
      </c>
      <c r="BJ1462" s="14"/>
      <c r="BK1462" s="14" t="s">
        <v>5537</v>
      </c>
      <c r="BL1462" s="14" t="str">
        <f>_xlfn.XLOOKUP(B1462,'[4]cell downs 18042026 17h'!$B:$B,'[4]cell downs 18042026 17h'!$B:$B,"")</f>
        <v/>
      </c>
      <c r="BM1462" s="14" t="str">
        <f>_xlfn.XLOOKUP(B1462,'[5]Cells Huawei 19042026 15h'!$B:$B,'[5]Cells Huawei 19042026 15h'!$B:$B,"")</f>
        <v/>
      </c>
      <c r="BN1462" s="9" t="str">
        <f>_xlfn.XLOOKUP(B1462,'[6]cells down 19042026 9H40'!$B:$B,'[6]cells down 19042026 9H40'!$B:$B,"")</f>
        <v/>
      </c>
      <c r="BO1462" s="9" t="s">
        <v>1989</v>
      </c>
      <c r="BP1462" s="9" t="s">
        <v>12</v>
      </c>
      <c r="BQ1462" s="115"/>
    </row>
    <row r="1463" spans="1:69" s="9" customFormat="1" x14ac:dyDescent="0.3">
      <c r="A1463" s="1" t="s">
        <v>2927</v>
      </c>
      <c r="B1463" s="8" t="s">
        <v>2928</v>
      </c>
      <c r="C1463" s="3" t="str">
        <f>_xlfn.XLOOKUP(B1463,'[1]daily break down'!$D:$D,'[1]daily break down'!$E:$E,"")</f>
        <v>NORD-OUEST</v>
      </c>
      <c r="D1463" s="1" t="s">
        <v>11</v>
      </c>
      <c r="E1463" s="1" t="s">
        <v>12</v>
      </c>
      <c r="F1463" s="3" t="s">
        <v>51</v>
      </c>
      <c r="G1463" s="1" t="s">
        <v>2927</v>
      </c>
      <c r="H1463" s="33" t="str">
        <f>_xlfn.XLOOKUP(B1463,[2]CALCULATION!$B:$B,[2]CALCULATION!$H:$H,"")</f>
        <v>NOKIA</v>
      </c>
      <c r="I1463" s="28">
        <v>0</v>
      </c>
      <c r="J1463" s="28">
        <v>0</v>
      </c>
      <c r="K1463" s="28">
        <v>0</v>
      </c>
      <c r="L1463" s="28">
        <v>0</v>
      </c>
      <c r="M1463" s="28">
        <v>0</v>
      </c>
      <c r="N1463" s="28">
        <v>0</v>
      </c>
      <c r="O1463" s="28">
        <v>0</v>
      </c>
      <c r="P1463" s="28">
        <v>0</v>
      </c>
      <c r="Q1463" s="28">
        <v>0</v>
      </c>
      <c r="R1463" s="28">
        <v>2.4744041952081322</v>
      </c>
      <c r="S1463" s="94">
        <v>0.12246308030734648</v>
      </c>
      <c r="T1463" s="94">
        <f>_xlfn.XLOOKUP(B1463,'[3]Nur des jours'!$B:$B,'[3]Nur des jours'!$U:$U,"")</f>
        <v>0</v>
      </c>
      <c r="U1463" s="94">
        <v>7.3299293438313221E-2</v>
      </c>
      <c r="V1463" s="94">
        <v>0</v>
      </c>
      <c r="W1463" s="94">
        <v>0</v>
      </c>
      <c r="X1463" s="94">
        <v>0</v>
      </c>
      <c r="Y1463" s="94">
        <v>0</v>
      </c>
      <c r="Z1463" s="94">
        <v>0.14171753231002795</v>
      </c>
      <c r="AA1463" s="94">
        <v>0</v>
      </c>
      <c r="AB1463" s="94">
        <v>0</v>
      </c>
      <c r="AC1463" s="94">
        <f>_xlfn.XLOOKUP(B1463,'[3]Nur des jours'!$B:$B,'[3]Nur des jours'!$N:$N,"")</f>
        <v>0</v>
      </c>
      <c r="AD1463" s="94">
        <v>0</v>
      </c>
      <c r="AE1463" s="94">
        <v>0</v>
      </c>
      <c r="AF1463" s="94">
        <v>0</v>
      </c>
      <c r="AG1463" s="94">
        <v>0</v>
      </c>
      <c r="AH1463" s="94">
        <v>0</v>
      </c>
      <c r="AI1463" s="49" t="s">
        <v>6659</v>
      </c>
      <c r="AJ1463" s="49"/>
      <c r="AK1463" s="48" t="str" cm="1">
        <f t="array" ref="AK1463">IFERROR(_xlfn.IFS(
AM1463="MPR ISSUE","PDH",
AM1463="BSS Hardware Issue","BSS",
AM1463="Sites strategiques, MLL, Pylone, etc.","ENVTECH",
AM1463="AKTIVCO DEFAUT GE &amp; POWER Cabinet","AKTIVCO",
AM1463="AKTIVCO Coupure ENEO &amp; Baisse de tension","AKTIVCO GRID ONLY",
AM1463="Coupure ENEO &amp; Baisse de tension","IHS GRID ONLY",
AM1463="Defaut GE &amp; POWER Cabinet","IHS",
AM1463="Sharing","Partners",
AM1463="Sites strategiques &amp; DataCenter","SST &amp; DC",
AM1463="Exclu","Exclu",
AM1463="SAT","SAT",
AM1463="SPARE-ISSUE","SPARE-ISSUE",
AM1463="Fiber CAmtel","TRANS_FO_CAMTEL",
AM1463="Fiber AOF","Fiber AOF",
AM1463="Projet OCM (HUAWEI)","TRAVAUX-HUAWEI",
AM1463="Projet OCM (NOKIA)","TRAVAUX-NOKIA",
AM1463="ACCESS-ISSUE","ACCESS-ISSUE",
AM1463="Projet OCM (ZTE, NOKIA, autres projets)","TRAVAUX OCM",
AM1463="No root CAuse","No root cause",
AM1463="ODU HS","PDH",
AM1463="IP &amp; VLAN","PDH",
AM1463="Warehouse HUAWEI","SPARE-ISSUE",
AM1463="SPARE-HS","SPARE-ISSUE",
AM1463="Power Telco","BSS",AM1463="no impacts","no impacts"
),"")</f>
        <v>no impacts</v>
      </c>
      <c r="AL1463" s="48" t="str" cm="1">
        <f t="array" ref="AL1463">IFERROR(_xlfn.IFS(
AM1463="MPR ISSUE","TX ISSUE",
AM1463="BSS Hardware Issue","RAN ISSUE",
AM1463="Sites strategiques, MLL, Pylone, etc.","ENVTECH",
AM1463="AKTIVCO DEFAUT GE &amp; POWER Cabinet","POWER ISSUE",
AM1463="AKTIVCO Coupure ENEO &amp; Baisse de tension","POWER ISSUE",
AM1463="Coupure ENEO &amp; Baisse de tension","POWER ISSUE",
AM1463="Defaut GE &amp; POWER Cabinet","POWER ISSUE",
AM1463="Sharing","POWER ISSUE",
AM1463="Sites strategiques &amp; DataCenter","POWER ISSUE",
AM1463="Exclu","Exclu",
AM1463="SAT","TX ISSUE",
AM1463="SPARE-ISSUE","SPARE-ISSUE",
AM1463="Fiber CAmtel","TX ISSUE",
AM1463="Fiber AOF","TX ISSUE",
AM1463="Projet OCM (HUAWEI)","TRAVAUX-HUAWEI",
AM1463="Projet OCM (NOKIA)","TRAVAUX -NOKIA",
AM1463="ACCESS-ISSUE","ACCESS-ISSUE",
AM1463="Projet OCM (ZTE, NOKIA, autres projets)","TRAVAUX OCM",
AM1463="No root CAuse","No root cause",
AM1463="ODU HS","TX ISSUE",
AM1463="IP &amp; VLAN","TX ISSUE",
AM1463="Warehouse HUAWEI","SPARE-ISSUE",
AM1463="SPARE-HS","SPARE-ISSUE",
AM1463="Power Telco","RAN ISSUE",AM1463="no impacts","no impacts"
),"")</f>
        <v>no impacts</v>
      </c>
      <c r="AM1463" s="67" t="s">
        <v>5605</v>
      </c>
      <c r="AN1463" s="48" t="str" cm="1">
        <f t="array" ref="AN1463">IFERROR(_xlfn.IFS(
AM1463="MPR ISSUE","ACTIVE",
AM1463="BSS Hardware Issue","ACTIVE",
AM1463="Sites strategiques, MLL, Pylone, etc.","PASSIVE",
AM1463="AKTIVCO DEFAUT GE &amp; POWER Cabinet","PASSIVE",
AM1463="AKTIVCO Coupure ENEO &amp; Baisse de tension","PASSIVE",
AM1463="Coupure ENEO &amp; Baisse de tension","PASSIVE",
AM1463="Defaut GE &amp; POWER Cabinet","PASSIVE",
AM1463="Sharing","PASSIVE",
AM1463="Sites strategiques &amp; DataCenter","PASSIVE",
AM1463="Exclu","Exclu",
AM1463="SAT","ACTIVE",
AM1463="SPARE-ISSUE","SPARE-ISSUE",
AM1463="Fiber CAmtel","ACTIVE",
AM1463="Fiber AOF","ACTIVE",
AM1463="Projet OCM (HUAWEI)","PLANNED WORKS",
AM1463="Projet OCM (NOKIA)","PLANNED WORKS",
AM1463="ACCESS-ISSUE","ACCESS-ISSUE",
AM1463="Projet OCM (ZTE, NOKIA, autres projets)","PLANNED WORKS",
AM1463="No root CAuse","No root cause",
AM1463="ODU HS","ACTIVE",
AM1463="IP &amp; VLAN","ACTIVE",
AM1463="Warehouse HUAWEI","SPARE-ISSUE",
AM1463="SPARE-HS","SPARE-ISSUE",
AM1463="Power Telco","ACTIVE", AM1463="no impacts","no impacts"
),"")</f>
        <v>no impacts</v>
      </c>
      <c r="AO1463" s="93" t="s">
        <v>5537</v>
      </c>
      <c r="AP1463" s="101" t="str">
        <f t="shared" si="43"/>
        <v>NRO_032</v>
      </c>
      <c r="AR1463" s="17" t="s">
        <v>5537</v>
      </c>
      <c r="AS1463" s="7" t="s">
        <v>5537</v>
      </c>
      <c r="AT1463" s="6"/>
      <c r="AU1463" s="7"/>
      <c r="AV1463" s="3" t="s">
        <v>5537</v>
      </c>
      <c r="AW1463" s="18" t="s">
        <v>5537</v>
      </c>
      <c r="AX1463" s="18" t="s">
        <v>5537</v>
      </c>
      <c r="AY1463" s="18" t="s">
        <v>5537</v>
      </c>
      <c r="AZ1463" s="18" t="s">
        <v>5537</v>
      </c>
      <c r="BA1463" s="18" t="s">
        <v>5537</v>
      </c>
      <c r="BB1463" s="18" t="s">
        <v>5537</v>
      </c>
      <c r="BC1463" s="18" t="s">
        <v>5537</v>
      </c>
      <c r="BD1463" s="18" t="s">
        <v>5537</v>
      </c>
      <c r="BE1463" s="18" t="s">
        <v>5537</v>
      </c>
      <c r="BF1463" s="18" t="s">
        <v>5537</v>
      </c>
      <c r="BG1463" s="18" t="s">
        <v>5537</v>
      </c>
      <c r="BH1463" s="18" t="s">
        <v>5537</v>
      </c>
      <c r="BI1463" s="9" t="s">
        <v>5537</v>
      </c>
      <c r="BJ1463" s="14"/>
      <c r="BK1463" s="14" t="s">
        <v>5537</v>
      </c>
      <c r="BL1463" s="14" t="str">
        <f>_xlfn.XLOOKUP(B1463,'[4]cell downs 18042026 17h'!$B:$B,'[4]cell downs 18042026 17h'!$B:$B,"")</f>
        <v/>
      </c>
      <c r="BM1463" s="14" t="str">
        <f>_xlfn.XLOOKUP(B1463,'[5]Cells Huawei 19042026 15h'!$B:$B,'[5]Cells Huawei 19042026 15h'!$B:$B,"")</f>
        <v/>
      </c>
      <c r="BN1463" s="9" t="str">
        <f>_xlfn.XLOOKUP(B1463,'[6]cells down 19042026 9H40'!$B:$B,'[6]cells down 19042026 9H40'!$B:$B,"")</f>
        <v/>
      </c>
      <c r="BO1463" s="9" t="s">
        <v>2928</v>
      </c>
      <c r="BP1463" s="9" t="s">
        <v>12</v>
      </c>
      <c r="BQ1463" s="115"/>
    </row>
    <row r="1464" spans="1:69" s="9" customFormat="1" x14ac:dyDescent="0.3">
      <c r="A1464" s="1" t="s">
        <v>3750</v>
      </c>
      <c r="B1464" s="8" t="s">
        <v>3751</v>
      </c>
      <c r="C1464" s="3" t="str">
        <f>_xlfn.XLOOKUP(B1464,'[1]daily break down'!$D:$D,'[1]daily break down'!$E:$E,"")</f>
        <v>NORD</v>
      </c>
      <c r="D1464" s="1" t="s">
        <v>11</v>
      </c>
      <c r="E1464" s="1" t="s">
        <v>12</v>
      </c>
      <c r="F1464" s="3" t="s">
        <v>23</v>
      </c>
      <c r="G1464" s="1" t="s">
        <v>3752</v>
      </c>
      <c r="H1464" s="32" t="str">
        <f>_xlfn.XLOOKUP(B1464,[2]CALCULATION!$B:$B,[2]CALCULATION!$H:$H,"")</f>
        <v>HUAWEI</v>
      </c>
      <c r="I1464" s="28">
        <v>0</v>
      </c>
      <c r="J1464" s="28">
        <v>0</v>
      </c>
      <c r="K1464" s="28">
        <v>0</v>
      </c>
      <c r="L1464" s="28">
        <v>0</v>
      </c>
      <c r="M1464" s="28">
        <v>0</v>
      </c>
      <c r="N1464" s="28">
        <v>0</v>
      </c>
      <c r="O1464" s="28">
        <v>0</v>
      </c>
      <c r="P1464" s="28">
        <v>0</v>
      </c>
      <c r="Q1464" s="28">
        <v>0</v>
      </c>
      <c r="R1464" s="28">
        <v>0</v>
      </c>
      <c r="S1464" s="94">
        <v>0</v>
      </c>
      <c r="T1464" s="94">
        <f>_xlfn.XLOOKUP(B1464,'[3]Nur des jours'!$B:$B,'[3]Nur des jours'!$U:$U,"")</f>
        <v>0</v>
      </c>
      <c r="U1464" s="94">
        <v>0</v>
      </c>
      <c r="V1464" s="94">
        <v>6.3994757913780944</v>
      </c>
      <c r="W1464" s="94">
        <v>0</v>
      </c>
      <c r="X1464" s="94">
        <v>0</v>
      </c>
      <c r="Y1464" s="94">
        <v>0</v>
      </c>
      <c r="Z1464" s="94">
        <v>0</v>
      </c>
      <c r="AA1464" s="94">
        <v>0</v>
      </c>
      <c r="AB1464" s="94">
        <v>0</v>
      </c>
      <c r="AC1464" s="94">
        <f>_xlfn.XLOOKUP(B1464,'[3]Nur des jours'!$B:$B,'[3]Nur des jours'!$N:$N,"")</f>
        <v>0</v>
      </c>
      <c r="AD1464" s="94">
        <v>0</v>
      </c>
      <c r="AE1464" s="94">
        <v>0</v>
      </c>
      <c r="AF1464" s="94">
        <v>0</v>
      </c>
      <c r="AG1464" s="94">
        <v>0</v>
      </c>
      <c r="AH1464" s="94">
        <v>0</v>
      </c>
      <c r="AI1464" s="49" t="s">
        <v>5559</v>
      </c>
      <c r="AJ1464" s="49"/>
      <c r="AK1464" s="48" t="str" cm="1">
        <f t="array" ref="AK1464">IFERROR(_xlfn.IFS(
AM1464="MPR ISSUE","PDH",
AM1464="BSS Hardware Issue","BSS",
AM1464="Sites strategiques, MLL, Pylone, etc.","ENVTECH",
AM1464="AKTIVCO DEFAUT GE &amp; POWER Cabinet","AKTIVCO",
AM1464="AKTIVCO Coupure ENEO &amp; Baisse de tension","AKTIVCO GRID ONLY",
AM1464="Coupure ENEO &amp; Baisse de tension","IHS GRID ONLY",
AM1464="Defaut GE &amp; POWER Cabinet","IHS",
AM1464="Sharing","Partners",
AM1464="Sites strategiques &amp; DataCenter","SST &amp; DC",
AM1464="Exclu","Exclu",
AM1464="SAT","SAT",
AM1464="SPARE-ISSUE","SPARE-ISSUE",
AM1464="Fiber CAmtel","TRANS_FO_CAMTEL",
AM1464="Fiber AOF","Fiber AOF",
AM1464="Projet OCM (HUAWEI)","TRAVAUX-HUAWEI",
AM1464="Projet OCM (NOKIA)","TRAVAUX-NOKIA",
AM1464="ACCESS-ISSUE","ACCESS-ISSUE",
AM1464="Projet OCM (ZTE, NOKIA, autres projets)","TRAVAUX OCM",
AM1464="No root CAuse","No root cause",
AM1464="ODU HS","PDH",
AM1464="IP &amp; VLAN","PDH",
AM1464="Warehouse HUAWEI","SPARE-ISSUE",
AM1464="SPARE-HS","SPARE-ISSUE",
AM1464="Power Telco","BSS",AM1464="no impacts","no impacts"
),"")</f>
        <v>no impacts</v>
      </c>
      <c r="AL1464" s="48" t="str" cm="1">
        <f t="array" ref="AL1464">IFERROR(_xlfn.IFS(
AM1464="MPR ISSUE","TX ISSUE",
AM1464="BSS Hardware Issue","RAN ISSUE",
AM1464="Sites strategiques, MLL, Pylone, etc.","ENVTECH",
AM1464="AKTIVCO DEFAUT GE &amp; POWER Cabinet","POWER ISSUE",
AM1464="AKTIVCO Coupure ENEO &amp; Baisse de tension","POWER ISSUE",
AM1464="Coupure ENEO &amp; Baisse de tension","POWER ISSUE",
AM1464="Defaut GE &amp; POWER Cabinet","POWER ISSUE",
AM1464="Sharing","POWER ISSUE",
AM1464="Sites strategiques &amp; DataCenter","POWER ISSUE",
AM1464="Exclu","Exclu",
AM1464="SAT","TX ISSUE",
AM1464="SPARE-ISSUE","SPARE-ISSUE",
AM1464="Fiber CAmtel","TX ISSUE",
AM1464="Fiber AOF","TX ISSUE",
AM1464="Projet OCM (HUAWEI)","TRAVAUX-HUAWEI",
AM1464="Projet OCM (NOKIA)","TRAVAUX -NOKIA",
AM1464="ACCESS-ISSUE","ACCESS-ISSUE",
AM1464="Projet OCM (ZTE, NOKIA, autres projets)","TRAVAUX OCM",
AM1464="No root CAuse","No root cause",
AM1464="ODU HS","TX ISSUE",
AM1464="IP &amp; VLAN","TX ISSUE",
AM1464="Warehouse HUAWEI","SPARE-ISSUE",
AM1464="SPARE-HS","SPARE-ISSUE",
AM1464="Power Telco","RAN ISSUE",AM1464="no impacts","no impacts"
),"")</f>
        <v>no impacts</v>
      </c>
      <c r="AM1464" s="67" t="s">
        <v>5605</v>
      </c>
      <c r="AN1464" s="48" t="str" cm="1">
        <f t="array" ref="AN1464">IFERROR(_xlfn.IFS(
AM1464="MPR ISSUE","ACTIVE",
AM1464="BSS Hardware Issue","ACTIVE",
AM1464="Sites strategiques, MLL, Pylone, etc.","PASSIVE",
AM1464="AKTIVCO DEFAUT GE &amp; POWER Cabinet","PASSIVE",
AM1464="AKTIVCO Coupure ENEO &amp; Baisse de tension","PASSIVE",
AM1464="Coupure ENEO &amp; Baisse de tension","PASSIVE",
AM1464="Defaut GE &amp; POWER Cabinet","PASSIVE",
AM1464="Sharing","PASSIVE",
AM1464="Sites strategiques &amp; DataCenter","PASSIVE",
AM1464="Exclu","Exclu",
AM1464="SAT","ACTIVE",
AM1464="SPARE-ISSUE","SPARE-ISSUE",
AM1464="Fiber CAmtel","ACTIVE",
AM1464="Fiber AOF","ACTIVE",
AM1464="Projet OCM (HUAWEI)","PLANNED WORKS",
AM1464="Projet OCM (NOKIA)","PLANNED WORKS",
AM1464="ACCESS-ISSUE","ACCESS-ISSUE",
AM1464="Projet OCM (ZTE, NOKIA, autres projets)","PLANNED WORKS",
AM1464="No root CAuse","No root cause",
AM1464="ODU HS","ACTIVE",
AM1464="IP &amp; VLAN","ACTIVE",
AM1464="Warehouse HUAWEI","SPARE-ISSUE",
AM1464="SPARE-HS","SPARE-ISSUE",
AM1464="Power Telco","ACTIVE", AM1464="no impacts","no impacts"
),"")</f>
        <v>no impacts</v>
      </c>
      <c r="AO1464" s="93" t="s">
        <v>5537</v>
      </c>
      <c r="AP1464" s="101" t="str">
        <f t="shared" si="43"/>
        <v>NRD_099</v>
      </c>
      <c r="AR1464" s="17" t="s">
        <v>5537</v>
      </c>
      <c r="AS1464" s="7" t="s">
        <v>5537</v>
      </c>
      <c r="AT1464" s="6"/>
      <c r="AU1464" s="7"/>
      <c r="AV1464" s="3" t="s">
        <v>5537</v>
      </c>
      <c r="AW1464" s="18" t="s">
        <v>5537</v>
      </c>
      <c r="AX1464" s="18" t="s">
        <v>5537</v>
      </c>
      <c r="AY1464" s="18" t="s">
        <v>5537</v>
      </c>
      <c r="AZ1464" s="18" t="s">
        <v>5537</v>
      </c>
      <c r="BA1464" s="18" t="s">
        <v>5537</v>
      </c>
      <c r="BB1464" s="18" t="s">
        <v>5537</v>
      </c>
      <c r="BC1464" s="18" t="s">
        <v>5537</v>
      </c>
      <c r="BD1464" s="18" t="s">
        <v>5537</v>
      </c>
      <c r="BE1464" s="18" t="s">
        <v>5537</v>
      </c>
      <c r="BF1464" s="18" t="s">
        <v>5537</v>
      </c>
      <c r="BG1464" s="18" t="s">
        <v>5537</v>
      </c>
      <c r="BH1464" s="18" t="s">
        <v>5537</v>
      </c>
      <c r="BI1464" s="9" t="s">
        <v>5537</v>
      </c>
      <c r="BJ1464" s="14"/>
      <c r="BK1464" s="14" t="s">
        <v>5537</v>
      </c>
      <c r="BL1464" s="14" t="str">
        <f>_xlfn.XLOOKUP(B1464,'[4]cell downs 18042026 17h'!$B:$B,'[4]cell downs 18042026 17h'!$B:$B,"")</f>
        <v/>
      </c>
      <c r="BM1464" s="14" t="str">
        <f>_xlfn.XLOOKUP(B1464,'[5]Cells Huawei 19042026 15h'!$B:$B,'[5]Cells Huawei 19042026 15h'!$B:$B,"")</f>
        <v/>
      </c>
      <c r="BN1464" s="9" t="str">
        <f>_xlfn.XLOOKUP(B1464,'[6]cells down 19042026 9H40'!$B:$B,'[6]cells down 19042026 9H40'!$B:$B,"")</f>
        <v/>
      </c>
      <c r="BO1464" s="9" t="s">
        <v>3751</v>
      </c>
      <c r="BP1464" s="9" t="s">
        <v>12</v>
      </c>
      <c r="BQ1464" s="115"/>
    </row>
    <row r="1465" spans="1:69" s="9" customFormat="1" x14ac:dyDescent="0.3">
      <c r="A1465" s="1" t="s">
        <v>885</v>
      </c>
      <c r="B1465" s="8" t="s">
        <v>886</v>
      </c>
      <c r="C1465" s="3" t="str">
        <f>_xlfn.XLOOKUP(B1465,'[1]daily break down'!$D:$D,'[1]daily break down'!$E:$E,"")</f>
        <v>Yaounde</v>
      </c>
      <c r="D1465" s="1" t="s">
        <v>11</v>
      </c>
      <c r="E1465" s="1" t="s">
        <v>12</v>
      </c>
      <c r="F1465" s="3" t="s">
        <v>37</v>
      </c>
      <c r="G1465" s="1" t="s">
        <v>38</v>
      </c>
      <c r="H1465" s="34" t="str">
        <f>_xlfn.XLOOKUP(B1465,[2]CALCULATION!$B:$B,[2]CALCULATION!$H:$H,"")</f>
        <v>ZTE</v>
      </c>
      <c r="I1465" s="28">
        <v>0</v>
      </c>
      <c r="J1465" s="28">
        <v>0</v>
      </c>
      <c r="K1465" s="28">
        <v>0</v>
      </c>
      <c r="L1465" s="28">
        <v>0</v>
      </c>
      <c r="M1465" s="28">
        <v>0</v>
      </c>
      <c r="N1465" s="28">
        <v>0</v>
      </c>
      <c r="O1465" s="28">
        <v>0</v>
      </c>
      <c r="P1465" s="28">
        <v>0</v>
      </c>
      <c r="Q1465" s="28">
        <v>0</v>
      </c>
      <c r="R1465" s="28">
        <v>0</v>
      </c>
      <c r="S1465" s="94">
        <v>0</v>
      </c>
      <c r="T1465" s="94">
        <f>_xlfn.XLOOKUP(B1465,'[3]Nur des jours'!$B:$B,'[3]Nur des jours'!$U:$U,"")</f>
        <v>0</v>
      </c>
      <c r="U1465" s="94">
        <v>0</v>
      </c>
      <c r="V1465" s="94">
        <v>2.7791689138865312</v>
      </c>
      <c r="W1465" s="94">
        <v>0</v>
      </c>
      <c r="X1465" s="94">
        <v>0</v>
      </c>
      <c r="Y1465" s="94">
        <v>0</v>
      </c>
      <c r="Z1465" s="94">
        <v>0</v>
      </c>
      <c r="AA1465" s="94">
        <v>0</v>
      </c>
      <c r="AB1465" s="94">
        <v>0</v>
      </c>
      <c r="AC1465" s="94">
        <f>_xlfn.XLOOKUP(B1465,'[3]Nur des jours'!$B:$B,'[3]Nur des jours'!$N:$N,"")</f>
        <v>0</v>
      </c>
      <c r="AD1465" s="94">
        <v>0</v>
      </c>
      <c r="AE1465" s="94">
        <v>0</v>
      </c>
      <c r="AF1465" s="94">
        <v>0</v>
      </c>
      <c r="AG1465" s="94">
        <v>0</v>
      </c>
      <c r="AH1465" s="94">
        <v>0</v>
      </c>
      <c r="AI1465" s="49" t="s">
        <v>5559</v>
      </c>
      <c r="AJ1465" s="49"/>
      <c r="AK1465" s="48" t="str" cm="1">
        <f t="array" ref="AK1465">IFERROR(_xlfn.IFS(
AM1465="MPR ISSUE","PDH",
AM1465="BSS Hardware Issue","BSS",
AM1465="Sites strategiques, MLL, Pylone, etc.","ENVTECH",
AM1465="AKTIVCO DEFAUT GE &amp; POWER Cabinet","AKTIVCO",
AM1465="AKTIVCO Coupure ENEO &amp; Baisse de tension","AKTIVCO GRID ONLY",
AM1465="Coupure ENEO &amp; Baisse de tension","IHS GRID ONLY",
AM1465="Defaut GE &amp; POWER Cabinet","IHS",
AM1465="Sharing","Partners",
AM1465="Sites strategiques &amp; DataCenter","SST &amp; DC",
AM1465="Exclu","Exclu",
AM1465="SAT","SAT",
AM1465="SPARE-ISSUE","SPARE-ISSUE",
AM1465="Fiber CAmtel","TRANS_FO_CAMTEL",
AM1465="Fiber AOF","Fiber AOF",
AM1465="Projet OCM (HUAWEI)","TRAVAUX-HUAWEI",
AM1465="Projet OCM (NOKIA)","TRAVAUX-NOKIA",
AM1465="ACCESS-ISSUE","ACCESS-ISSUE",
AM1465="Projet OCM (ZTE, NOKIA, autres projets)","TRAVAUX OCM",
AM1465="No root CAuse","No root cause",
AM1465="ODU HS","PDH",
AM1465="IP &amp; VLAN","PDH",
AM1465="Warehouse HUAWEI","SPARE-ISSUE",
AM1465="SPARE-HS","SPARE-ISSUE",
AM1465="Power Telco","BSS",AM1465="no impacts","no impacts"
),"")</f>
        <v>no impacts</v>
      </c>
      <c r="AL1465" s="48" t="str" cm="1">
        <f t="array" ref="AL1465">IFERROR(_xlfn.IFS(
AM1465="MPR ISSUE","TX ISSUE",
AM1465="BSS Hardware Issue","RAN ISSUE",
AM1465="Sites strategiques, MLL, Pylone, etc.","ENVTECH",
AM1465="AKTIVCO DEFAUT GE &amp; POWER Cabinet","POWER ISSUE",
AM1465="AKTIVCO Coupure ENEO &amp; Baisse de tension","POWER ISSUE",
AM1465="Coupure ENEO &amp; Baisse de tension","POWER ISSUE",
AM1465="Defaut GE &amp; POWER Cabinet","POWER ISSUE",
AM1465="Sharing","POWER ISSUE",
AM1465="Sites strategiques &amp; DataCenter","POWER ISSUE",
AM1465="Exclu","Exclu",
AM1465="SAT","TX ISSUE",
AM1465="SPARE-ISSUE","SPARE-ISSUE",
AM1465="Fiber CAmtel","TX ISSUE",
AM1465="Fiber AOF","TX ISSUE",
AM1465="Projet OCM (HUAWEI)","TRAVAUX-HUAWEI",
AM1465="Projet OCM (NOKIA)","TRAVAUX -NOKIA",
AM1465="ACCESS-ISSUE","ACCESS-ISSUE",
AM1465="Projet OCM (ZTE, NOKIA, autres projets)","TRAVAUX OCM",
AM1465="No root CAuse","No root cause",
AM1465="ODU HS","TX ISSUE",
AM1465="IP &amp; VLAN","TX ISSUE",
AM1465="Warehouse HUAWEI","SPARE-ISSUE",
AM1465="SPARE-HS","SPARE-ISSUE",
AM1465="Power Telco","RAN ISSUE",AM1465="no impacts","no impacts"
),"")</f>
        <v>no impacts</v>
      </c>
      <c r="AM1465" s="67" t="s">
        <v>5605</v>
      </c>
      <c r="AN1465" s="48" t="str" cm="1">
        <f t="array" ref="AN1465">IFERROR(_xlfn.IFS(
AM1465="MPR ISSUE","ACTIVE",
AM1465="BSS Hardware Issue","ACTIVE",
AM1465="Sites strategiques, MLL, Pylone, etc.","PASSIVE",
AM1465="AKTIVCO DEFAUT GE &amp; POWER Cabinet","PASSIVE",
AM1465="AKTIVCO Coupure ENEO &amp; Baisse de tension","PASSIVE",
AM1465="Coupure ENEO &amp; Baisse de tension","PASSIVE",
AM1465="Defaut GE &amp; POWER Cabinet","PASSIVE",
AM1465="Sharing","PASSIVE",
AM1465="Sites strategiques &amp; DataCenter","PASSIVE",
AM1465="Exclu","Exclu",
AM1465="SAT","ACTIVE",
AM1465="SPARE-ISSUE","SPARE-ISSUE",
AM1465="Fiber CAmtel","ACTIVE",
AM1465="Fiber AOF","ACTIVE",
AM1465="Projet OCM (HUAWEI)","PLANNED WORKS",
AM1465="Projet OCM (NOKIA)","PLANNED WORKS",
AM1465="ACCESS-ISSUE","ACCESS-ISSUE",
AM1465="Projet OCM (ZTE, NOKIA, autres projets)","PLANNED WORKS",
AM1465="No root CAuse","No root cause",
AM1465="ODU HS","ACTIVE",
AM1465="IP &amp; VLAN","ACTIVE",
AM1465="Warehouse HUAWEI","SPARE-ISSUE",
AM1465="SPARE-HS","SPARE-ISSUE",
AM1465="Power Telco","ACTIVE", AM1465="no impacts","no impacts"
),"")</f>
        <v>no impacts</v>
      </c>
      <c r="AO1465" s="93" t="s">
        <v>5537</v>
      </c>
      <c r="AP1465" s="101" t="str">
        <f t="shared" si="43"/>
        <v>CTR_211</v>
      </c>
      <c r="AR1465" s="17" t="s">
        <v>5537</v>
      </c>
      <c r="AS1465" s="7" t="s">
        <v>5537</v>
      </c>
      <c r="AT1465" s="6"/>
      <c r="AU1465" s="7"/>
      <c r="AV1465" s="3" t="s">
        <v>5537</v>
      </c>
      <c r="AW1465" s="18" t="s">
        <v>5537</v>
      </c>
      <c r="AX1465" s="18" t="s">
        <v>5537</v>
      </c>
      <c r="AY1465" s="18" t="s">
        <v>5537</v>
      </c>
      <c r="AZ1465" s="18" t="s">
        <v>5537</v>
      </c>
      <c r="BA1465" s="18" t="s">
        <v>5537</v>
      </c>
      <c r="BB1465" s="18" t="s">
        <v>5537</v>
      </c>
      <c r="BC1465" s="18" t="s">
        <v>5537</v>
      </c>
      <c r="BD1465" s="18" t="s">
        <v>5537</v>
      </c>
      <c r="BE1465" s="18" t="s">
        <v>5537</v>
      </c>
      <c r="BF1465" s="18" t="s">
        <v>5537</v>
      </c>
      <c r="BG1465" s="18" t="s">
        <v>5537</v>
      </c>
      <c r="BH1465" s="18" t="s">
        <v>5537</v>
      </c>
      <c r="BI1465" s="9" t="s">
        <v>5537</v>
      </c>
      <c r="BJ1465" s="14"/>
      <c r="BK1465" s="14" t="s">
        <v>5537</v>
      </c>
      <c r="BL1465" s="14" t="str">
        <f>_xlfn.XLOOKUP(B1465,'[4]cell downs 18042026 17h'!$B:$B,'[4]cell downs 18042026 17h'!$B:$B,"")</f>
        <v/>
      </c>
      <c r="BM1465" s="14" t="str">
        <f>_xlfn.XLOOKUP(B1465,'[5]Cells Huawei 19042026 15h'!$B:$B,'[5]Cells Huawei 19042026 15h'!$B:$B,"")</f>
        <v/>
      </c>
      <c r="BN1465" s="9" t="str">
        <f>_xlfn.XLOOKUP(B1465,'[6]cells down 19042026 9H40'!$B:$B,'[6]cells down 19042026 9H40'!$B:$B,"")</f>
        <v/>
      </c>
      <c r="BO1465" s="9" t="s">
        <v>886</v>
      </c>
      <c r="BP1465" s="9" t="s">
        <v>12</v>
      </c>
      <c r="BQ1465" s="115"/>
    </row>
    <row r="1466" spans="1:69" s="9" customFormat="1" x14ac:dyDescent="0.3">
      <c r="A1466" s="1" t="s">
        <v>778</v>
      </c>
      <c r="B1466" s="8" t="s">
        <v>779</v>
      </c>
      <c r="C1466" s="3" t="str">
        <f>_xlfn.XLOOKUP(B1466,'[1]daily break down'!$D:$D,'[1]daily break down'!$E:$E,"")</f>
        <v>Garoua</v>
      </c>
      <c r="D1466" s="1" t="s">
        <v>11</v>
      </c>
      <c r="E1466" s="1" t="s">
        <v>12</v>
      </c>
      <c r="F1466" s="3" t="s">
        <v>23</v>
      </c>
      <c r="G1466" s="1" t="s">
        <v>24</v>
      </c>
      <c r="H1466" s="32" t="str">
        <f>_xlfn.XLOOKUP(B1466,[2]CALCULATION!$B:$B,[2]CALCULATION!$H:$H,"")</f>
        <v>Huawei</v>
      </c>
      <c r="I1466" s="28">
        <v>0</v>
      </c>
      <c r="J1466" s="28">
        <v>0</v>
      </c>
      <c r="K1466" s="28">
        <v>0</v>
      </c>
      <c r="L1466" s="28">
        <v>2.595949154331926</v>
      </c>
      <c r="M1466" s="28">
        <v>3.287450810854001</v>
      </c>
      <c r="N1466" s="28">
        <v>0</v>
      </c>
      <c r="O1466" s="28">
        <v>0</v>
      </c>
      <c r="P1466" s="28">
        <v>0</v>
      </c>
      <c r="Q1466" s="28">
        <v>0</v>
      </c>
      <c r="R1466" s="28">
        <v>0</v>
      </c>
      <c r="S1466" s="94">
        <v>0</v>
      </c>
      <c r="T1466" s="94">
        <f>_xlfn.XLOOKUP(B1466,'[3]Nur des jours'!$B:$B,'[3]Nur des jours'!$U:$U,"")</f>
        <v>0</v>
      </c>
      <c r="U1466" s="94">
        <v>0</v>
      </c>
      <c r="V1466" s="94">
        <v>2.2288497373249667</v>
      </c>
      <c r="W1466" s="94">
        <v>0</v>
      </c>
      <c r="X1466" s="94">
        <v>0</v>
      </c>
      <c r="Y1466" s="94">
        <v>0</v>
      </c>
      <c r="Z1466" s="94">
        <v>8.586698455910259</v>
      </c>
      <c r="AA1466" s="94">
        <v>0</v>
      </c>
      <c r="AB1466" s="94">
        <v>0</v>
      </c>
      <c r="AC1466" s="94">
        <f>_xlfn.XLOOKUP(B1466,'[3]Nur des jours'!$B:$B,'[3]Nur des jours'!$N:$N,"")</f>
        <v>0</v>
      </c>
      <c r="AD1466" s="94">
        <v>0</v>
      </c>
      <c r="AE1466" s="94">
        <v>0</v>
      </c>
      <c r="AF1466" s="94">
        <v>0</v>
      </c>
      <c r="AG1466" s="94">
        <v>0</v>
      </c>
      <c r="AH1466" s="94">
        <v>0</v>
      </c>
      <c r="AI1466" s="49" t="s">
        <v>5559</v>
      </c>
      <c r="AJ1466" s="49"/>
      <c r="AK1466" s="48" t="str" cm="1">
        <f t="array" ref="AK1466">IFERROR(_xlfn.IFS(
AM1466="MPR ISSUE","PDH",
AM1466="BSS Hardware Issue","BSS",
AM1466="Sites strategiques, MLL, Pylone, etc.","ENVTECH",
AM1466="AKTIVCO DEFAUT GE &amp; POWER Cabinet","AKTIVCO",
AM1466="AKTIVCO Coupure ENEO &amp; Baisse de tension","AKTIVCO GRID ONLY",
AM1466="Coupure ENEO &amp; Baisse de tension","IHS GRID ONLY",
AM1466="Defaut GE &amp; POWER Cabinet","IHS",
AM1466="Sharing","Partners",
AM1466="Sites strategiques &amp; DataCenter","SST &amp; DC",
AM1466="Exclu","Exclu",
AM1466="SAT","SAT",
AM1466="SPARE-ISSUE","SPARE-ISSUE",
AM1466="Fiber CAmtel","TRANS_FO_CAMTEL",
AM1466="Fiber AOF","Fiber AOF",
AM1466="Projet OCM (HUAWEI)","TRAVAUX-HUAWEI",
AM1466="Projet OCM (NOKIA)","TRAVAUX-NOKIA",
AM1466="ACCESS-ISSUE","ACCESS-ISSUE",
AM1466="Projet OCM (ZTE, NOKIA, autres projets)","TRAVAUX OCM",
AM1466="No root CAuse","No root cause",
AM1466="ODU HS","PDH",
AM1466="IP &amp; VLAN","PDH",
AM1466="Warehouse HUAWEI","SPARE-ISSUE",
AM1466="SPARE-HS","SPARE-ISSUE",
AM1466="Power Telco","BSS",AM1466="no impacts","no impacts"
),"")</f>
        <v>no impacts</v>
      </c>
      <c r="AL1466" s="48" t="str" cm="1">
        <f t="array" ref="AL1466">IFERROR(_xlfn.IFS(
AM1466="MPR ISSUE","TX ISSUE",
AM1466="BSS Hardware Issue","RAN ISSUE",
AM1466="Sites strategiques, MLL, Pylone, etc.","ENVTECH",
AM1466="AKTIVCO DEFAUT GE &amp; POWER Cabinet","POWER ISSUE",
AM1466="AKTIVCO Coupure ENEO &amp; Baisse de tension","POWER ISSUE",
AM1466="Coupure ENEO &amp; Baisse de tension","POWER ISSUE",
AM1466="Defaut GE &amp; POWER Cabinet","POWER ISSUE",
AM1466="Sharing","POWER ISSUE",
AM1466="Sites strategiques &amp; DataCenter","POWER ISSUE",
AM1466="Exclu","Exclu",
AM1466="SAT","TX ISSUE",
AM1466="SPARE-ISSUE","SPARE-ISSUE",
AM1466="Fiber CAmtel","TX ISSUE",
AM1466="Fiber AOF","TX ISSUE",
AM1466="Projet OCM (HUAWEI)","TRAVAUX-HUAWEI",
AM1466="Projet OCM (NOKIA)","TRAVAUX -NOKIA",
AM1466="ACCESS-ISSUE","ACCESS-ISSUE",
AM1466="Projet OCM (ZTE, NOKIA, autres projets)","TRAVAUX OCM",
AM1466="No root CAuse","No root cause",
AM1466="ODU HS","TX ISSUE",
AM1466="IP &amp; VLAN","TX ISSUE",
AM1466="Warehouse HUAWEI","SPARE-ISSUE",
AM1466="SPARE-HS","SPARE-ISSUE",
AM1466="Power Telco","RAN ISSUE",AM1466="no impacts","no impacts"
),"")</f>
        <v>no impacts</v>
      </c>
      <c r="AM1466" s="67" t="s">
        <v>5605</v>
      </c>
      <c r="AN1466" s="48" t="str" cm="1">
        <f t="array" ref="AN1466">IFERROR(_xlfn.IFS(
AM1466="MPR ISSUE","ACTIVE",
AM1466="BSS Hardware Issue","ACTIVE",
AM1466="Sites strategiques, MLL, Pylone, etc.","PASSIVE",
AM1466="AKTIVCO DEFAUT GE &amp; POWER Cabinet","PASSIVE",
AM1466="AKTIVCO Coupure ENEO &amp; Baisse de tension","PASSIVE",
AM1466="Coupure ENEO &amp; Baisse de tension","PASSIVE",
AM1466="Defaut GE &amp; POWER Cabinet","PASSIVE",
AM1466="Sharing","PASSIVE",
AM1466="Sites strategiques &amp; DataCenter","PASSIVE",
AM1466="Exclu","Exclu",
AM1466="SAT","ACTIVE",
AM1466="SPARE-ISSUE","SPARE-ISSUE",
AM1466="Fiber CAmtel","ACTIVE",
AM1466="Fiber AOF","ACTIVE",
AM1466="Projet OCM (HUAWEI)","PLANNED WORKS",
AM1466="Projet OCM (NOKIA)","PLANNED WORKS",
AM1466="ACCESS-ISSUE","ACCESS-ISSUE",
AM1466="Projet OCM (ZTE, NOKIA, autres projets)","PLANNED WORKS",
AM1466="No root CAuse","No root cause",
AM1466="ODU HS","ACTIVE",
AM1466="IP &amp; VLAN","ACTIVE",
AM1466="Warehouse HUAWEI","SPARE-ISSUE",
AM1466="SPARE-HS","SPARE-ISSUE",
AM1466="Power Telco","ACTIVE", AM1466="no impacts","no impacts"
),"")</f>
        <v>no impacts</v>
      </c>
      <c r="AO1466" s="93" t="s">
        <v>5537</v>
      </c>
      <c r="AP1466" s="101" t="str">
        <f t="shared" si="43"/>
        <v>NRD_082</v>
      </c>
      <c r="AR1466" s="17" t="s">
        <v>5537</v>
      </c>
      <c r="AS1466" s="7" t="s">
        <v>5537</v>
      </c>
      <c r="AT1466" s="6"/>
      <c r="AU1466" s="7"/>
      <c r="AV1466" s="3" t="s">
        <v>5537</v>
      </c>
      <c r="AW1466" s="18" t="s">
        <v>5537</v>
      </c>
      <c r="AX1466" s="18" t="s">
        <v>5537</v>
      </c>
      <c r="AY1466" s="18" t="s">
        <v>5537</v>
      </c>
      <c r="AZ1466" s="18" t="s">
        <v>5537</v>
      </c>
      <c r="BA1466" s="18" t="s">
        <v>5537</v>
      </c>
      <c r="BB1466" s="18" t="s">
        <v>5537</v>
      </c>
      <c r="BC1466" s="18" t="s">
        <v>5537</v>
      </c>
      <c r="BD1466" s="18" t="s">
        <v>5537</v>
      </c>
      <c r="BE1466" s="18" t="s">
        <v>5537</v>
      </c>
      <c r="BF1466" s="18" t="s">
        <v>5537</v>
      </c>
      <c r="BG1466" s="18" t="s">
        <v>5537</v>
      </c>
      <c r="BH1466" s="18" t="s">
        <v>5537</v>
      </c>
      <c r="BI1466" s="9" t="s">
        <v>5537</v>
      </c>
      <c r="BJ1466" s="14"/>
      <c r="BK1466" s="14" t="s">
        <v>5537</v>
      </c>
      <c r="BL1466" s="14" t="str">
        <f>_xlfn.XLOOKUP(B1466,'[4]cell downs 18042026 17h'!$B:$B,'[4]cell downs 18042026 17h'!$B:$B,"")</f>
        <v/>
      </c>
      <c r="BM1466" s="14" t="str">
        <f>_xlfn.XLOOKUP(B1466,'[5]Cells Huawei 19042026 15h'!$B:$B,'[5]Cells Huawei 19042026 15h'!$B:$B,"")</f>
        <v/>
      </c>
      <c r="BN1466" s="9" t="str">
        <f>_xlfn.XLOOKUP(B1466,'[6]cells down 19042026 9H40'!$B:$B,'[6]cells down 19042026 9H40'!$B:$B,"")</f>
        <v/>
      </c>
      <c r="BO1466" s="9" t="s">
        <v>779</v>
      </c>
      <c r="BP1466" s="9" t="s">
        <v>1129</v>
      </c>
      <c r="BQ1466" s="115"/>
    </row>
    <row r="1467" spans="1:69" s="9" customFormat="1" x14ac:dyDescent="0.3">
      <c r="A1467" s="1" t="s">
        <v>3831</v>
      </c>
      <c r="B1467" s="8" t="s">
        <v>3832</v>
      </c>
      <c r="C1467" s="3" t="str">
        <f>_xlfn.XLOOKUP(B1467,'[1]daily break down'!$D:$D,'[1]daily break down'!$E:$E,"")</f>
        <v>NORD</v>
      </c>
      <c r="D1467" s="1" t="s">
        <v>11</v>
      </c>
      <c r="E1467" s="1" t="s">
        <v>66</v>
      </c>
      <c r="F1467" s="3" t="s">
        <v>23</v>
      </c>
      <c r="G1467" s="1" t="s">
        <v>3833</v>
      </c>
      <c r="H1467" s="32" t="str">
        <f>_xlfn.XLOOKUP(B1467,[2]CALCULATION!$B:$B,[2]CALCULATION!$H:$H,"")</f>
        <v>HUAWEI</v>
      </c>
      <c r="I1467" s="28">
        <v>0</v>
      </c>
      <c r="J1467" s="28">
        <v>0</v>
      </c>
      <c r="K1467" s="28">
        <v>0</v>
      </c>
      <c r="L1467" s="28">
        <v>0</v>
      </c>
      <c r="M1467" s="28">
        <v>0</v>
      </c>
      <c r="N1467" s="28">
        <v>0</v>
      </c>
      <c r="O1467" s="28">
        <v>0</v>
      </c>
      <c r="P1467" s="28">
        <v>0</v>
      </c>
      <c r="Q1467" s="28">
        <v>0</v>
      </c>
      <c r="R1467" s="28">
        <v>0</v>
      </c>
      <c r="S1467" s="94">
        <v>0</v>
      </c>
      <c r="T1467" s="94">
        <f>_xlfn.XLOOKUP(B1467,'[3]Nur des jours'!$B:$B,'[3]Nur des jours'!$U:$U,"")</f>
        <v>0</v>
      </c>
      <c r="U1467" s="94">
        <v>0</v>
      </c>
      <c r="V1467" s="94">
        <v>1.2446209403794732</v>
      </c>
      <c r="W1467" s="94">
        <v>0</v>
      </c>
      <c r="X1467" s="94">
        <v>0</v>
      </c>
      <c r="Y1467" s="94">
        <v>0</v>
      </c>
      <c r="Z1467" s="94">
        <v>0</v>
      </c>
      <c r="AA1467" s="94">
        <v>0</v>
      </c>
      <c r="AB1467" s="94">
        <v>0</v>
      </c>
      <c r="AC1467" s="94">
        <f>_xlfn.XLOOKUP(B1467,'[3]Nur des jours'!$B:$B,'[3]Nur des jours'!$N:$N,"")</f>
        <v>0</v>
      </c>
      <c r="AD1467" s="94">
        <v>0</v>
      </c>
      <c r="AE1467" s="94">
        <v>0</v>
      </c>
      <c r="AF1467" s="94">
        <v>0</v>
      </c>
      <c r="AG1467" s="94">
        <v>0</v>
      </c>
      <c r="AH1467" s="94">
        <v>0</v>
      </c>
      <c r="AI1467" s="49" t="s">
        <v>5559</v>
      </c>
      <c r="AJ1467" s="49"/>
      <c r="AK1467" s="48" t="str" cm="1">
        <f t="array" ref="AK1467">IFERROR(_xlfn.IFS(
AM1467="MPR ISSUE","PDH",
AM1467="BSS Hardware Issue","BSS",
AM1467="Sites strategiques, MLL, Pylone, etc.","ENVTECH",
AM1467="AKTIVCO DEFAUT GE &amp; POWER Cabinet","AKTIVCO",
AM1467="AKTIVCO Coupure ENEO &amp; Baisse de tension","AKTIVCO GRID ONLY",
AM1467="Coupure ENEO &amp; Baisse de tension","IHS GRID ONLY",
AM1467="Defaut GE &amp; POWER Cabinet","IHS",
AM1467="Sharing","Partners",
AM1467="Sites strategiques &amp; DataCenter","SST &amp; DC",
AM1467="Exclu","Exclu",
AM1467="SAT","SAT",
AM1467="SPARE-ISSUE","SPARE-ISSUE",
AM1467="Fiber CAmtel","TRANS_FO_CAMTEL",
AM1467="Fiber AOF","Fiber AOF",
AM1467="Projet OCM (HUAWEI)","TRAVAUX-HUAWEI",
AM1467="Projet OCM (NOKIA)","TRAVAUX-NOKIA",
AM1467="ACCESS-ISSUE","ACCESS-ISSUE",
AM1467="Projet OCM (ZTE, NOKIA, autres projets)","TRAVAUX OCM",
AM1467="No root CAuse","No root cause",
AM1467="ODU HS","PDH",
AM1467="IP &amp; VLAN","PDH",
AM1467="Warehouse HUAWEI","SPARE-ISSUE",
AM1467="SPARE-HS","SPARE-ISSUE",
AM1467="Power Telco","BSS",AM1467="no impacts","no impacts"
),"")</f>
        <v>no impacts</v>
      </c>
      <c r="AL1467" s="48" t="str" cm="1">
        <f t="array" ref="AL1467">IFERROR(_xlfn.IFS(
AM1467="MPR ISSUE","TX ISSUE",
AM1467="BSS Hardware Issue","RAN ISSUE",
AM1467="Sites strategiques, MLL, Pylone, etc.","ENVTECH",
AM1467="AKTIVCO DEFAUT GE &amp; POWER Cabinet","POWER ISSUE",
AM1467="AKTIVCO Coupure ENEO &amp; Baisse de tension","POWER ISSUE",
AM1467="Coupure ENEO &amp; Baisse de tension","POWER ISSUE",
AM1467="Defaut GE &amp; POWER Cabinet","POWER ISSUE",
AM1467="Sharing","POWER ISSUE",
AM1467="Sites strategiques &amp; DataCenter","POWER ISSUE",
AM1467="Exclu","Exclu",
AM1467="SAT","TX ISSUE",
AM1467="SPARE-ISSUE","SPARE-ISSUE",
AM1467="Fiber CAmtel","TX ISSUE",
AM1467="Fiber AOF","TX ISSUE",
AM1467="Projet OCM (HUAWEI)","TRAVAUX-HUAWEI",
AM1467="Projet OCM (NOKIA)","TRAVAUX -NOKIA",
AM1467="ACCESS-ISSUE","ACCESS-ISSUE",
AM1467="Projet OCM (ZTE, NOKIA, autres projets)","TRAVAUX OCM",
AM1467="No root CAuse","No root cause",
AM1467="ODU HS","TX ISSUE",
AM1467="IP &amp; VLAN","TX ISSUE",
AM1467="Warehouse HUAWEI","SPARE-ISSUE",
AM1467="SPARE-HS","SPARE-ISSUE",
AM1467="Power Telco","RAN ISSUE",AM1467="no impacts","no impacts"
),"")</f>
        <v>no impacts</v>
      </c>
      <c r="AM1467" s="67" t="s">
        <v>5605</v>
      </c>
      <c r="AN1467" s="48" t="str" cm="1">
        <f t="array" ref="AN1467">IFERROR(_xlfn.IFS(
AM1467="MPR ISSUE","ACTIVE",
AM1467="BSS Hardware Issue","ACTIVE",
AM1467="Sites strategiques, MLL, Pylone, etc.","PASSIVE",
AM1467="AKTIVCO DEFAUT GE &amp; POWER Cabinet","PASSIVE",
AM1467="AKTIVCO Coupure ENEO &amp; Baisse de tension","PASSIVE",
AM1467="Coupure ENEO &amp; Baisse de tension","PASSIVE",
AM1467="Defaut GE &amp; POWER Cabinet","PASSIVE",
AM1467="Sharing","PASSIVE",
AM1467="Sites strategiques &amp; DataCenter","PASSIVE",
AM1467="Exclu","Exclu",
AM1467="SAT","ACTIVE",
AM1467="SPARE-ISSUE","SPARE-ISSUE",
AM1467="Fiber CAmtel","ACTIVE",
AM1467="Fiber AOF","ACTIVE",
AM1467="Projet OCM (HUAWEI)","PLANNED WORKS",
AM1467="Projet OCM (NOKIA)","PLANNED WORKS",
AM1467="ACCESS-ISSUE","ACCESS-ISSUE",
AM1467="Projet OCM (ZTE, NOKIA, autres projets)","PLANNED WORKS",
AM1467="No root CAuse","No root cause",
AM1467="ODU HS","ACTIVE",
AM1467="IP &amp; VLAN","ACTIVE",
AM1467="Warehouse HUAWEI","SPARE-ISSUE",
AM1467="SPARE-HS","SPARE-ISSUE",
AM1467="Power Telco","ACTIVE", AM1467="no impacts","no impacts"
),"")</f>
        <v>no impacts</v>
      </c>
      <c r="AO1467" s="93" t="s">
        <v>5537</v>
      </c>
      <c r="AP1467" s="101" t="str">
        <f t="shared" si="43"/>
        <v>NRD_069</v>
      </c>
      <c r="AR1467" s="17" t="s">
        <v>5537</v>
      </c>
      <c r="AS1467" s="7" t="s">
        <v>5537</v>
      </c>
      <c r="AT1467" s="6"/>
      <c r="AU1467" s="7"/>
      <c r="AV1467" s="3" t="s">
        <v>5537</v>
      </c>
      <c r="AW1467" s="18" t="s">
        <v>5537</v>
      </c>
      <c r="AX1467" s="18" t="s">
        <v>5537</v>
      </c>
      <c r="AY1467" s="18" t="s">
        <v>5537</v>
      </c>
      <c r="AZ1467" s="18" t="s">
        <v>5537</v>
      </c>
      <c r="BA1467" s="18" t="s">
        <v>5537</v>
      </c>
      <c r="BB1467" s="18" t="s">
        <v>5537</v>
      </c>
      <c r="BC1467" s="18" t="s">
        <v>5537</v>
      </c>
      <c r="BD1467" s="18" t="s">
        <v>5537</v>
      </c>
      <c r="BE1467" s="18" t="s">
        <v>5537</v>
      </c>
      <c r="BF1467" s="18" t="s">
        <v>5537</v>
      </c>
      <c r="BG1467" s="18" t="s">
        <v>5537</v>
      </c>
      <c r="BH1467" s="18" t="s">
        <v>5537</v>
      </c>
      <c r="BI1467" s="9" t="s">
        <v>5537</v>
      </c>
      <c r="BJ1467" s="14"/>
      <c r="BK1467" s="14" t="s">
        <v>5537</v>
      </c>
      <c r="BL1467" s="14" t="str">
        <f>_xlfn.XLOOKUP(B1467,'[4]cell downs 18042026 17h'!$B:$B,'[4]cell downs 18042026 17h'!$B:$B,"")</f>
        <v/>
      </c>
      <c r="BM1467" s="14" t="str">
        <f>_xlfn.XLOOKUP(B1467,'[5]Cells Huawei 19042026 15h'!$B:$B,'[5]Cells Huawei 19042026 15h'!$B:$B,"")</f>
        <v>NRD_069</v>
      </c>
      <c r="BN1467" s="9" t="str">
        <f>_xlfn.XLOOKUP(B1467,'[6]cells down 19042026 9H40'!$B:$B,'[6]cells down 19042026 9H40'!$B:$B,"")</f>
        <v/>
      </c>
      <c r="BO1467" s="9" t="s">
        <v>3832</v>
      </c>
      <c r="BP1467" s="9" t="s">
        <v>5537</v>
      </c>
      <c r="BQ1467" s="115"/>
    </row>
    <row r="1468" spans="1:69" s="9" customFormat="1" x14ac:dyDescent="0.3">
      <c r="A1468" s="1" t="s">
        <v>2669</v>
      </c>
      <c r="B1468" s="8" t="s">
        <v>2670</v>
      </c>
      <c r="C1468" s="3" t="str">
        <f>_xlfn.XLOOKUP(B1468,'[1]daily break down'!$D:$D,'[1]daily break down'!$E:$E,"")</f>
        <v>NORD-OUEST</v>
      </c>
      <c r="D1468" s="1" t="s">
        <v>11</v>
      </c>
      <c r="E1468" s="1" t="s">
        <v>12</v>
      </c>
      <c r="F1468" s="3" t="s">
        <v>102</v>
      </c>
      <c r="G1468" s="1" t="s">
        <v>52</v>
      </c>
      <c r="H1468" s="32" t="str">
        <f>_xlfn.XLOOKUP(B1468,[2]CALCULATION!$B:$B,[2]CALCULATION!$H:$H,"")</f>
        <v>Huawei</v>
      </c>
      <c r="I1468" s="28">
        <v>0</v>
      </c>
      <c r="J1468" s="28">
        <v>0</v>
      </c>
      <c r="K1468" s="28">
        <v>0</v>
      </c>
      <c r="L1468" s="28">
        <v>0</v>
      </c>
      <c r="M1468" s="28">
        <v>0.56287507169701478</v>
      </c>
      <c r="N1468" s="28">
        <v>0</v>
      </c>
      <c r="O1468" s="28">
        <v>0</v>
      </c>
      <c r="P1468" s="28">
        <v>0</v>
      </c>
      <c r="Q1468" s="28">
        <v>0</v>
      </c>
      <c r="R1468" s="28">
        <v>0</v>
      </c>
      <c r="S1468" s="94">
        <v>1.0384474350303767</v>
      </c>
      <c r="T1468" s="94">
        <f>_xlfn.XLOOKUP(B1468,'[3]Nur des jours'!$B:$B,'[3]Nur des jours'!$U:$U,"")</f>
        <v>0</v>
      </c>
      <c r="U1468" s="94">
        <v>0</v>
      </c>
      <c r="V1468" s="94">
        <v>1.0907042145003467</v>
      </c>
      <c r="W1468" s="94">
        <v>0</v>
      </c>
      <c r="X1468" s="94">
        <v>0</v>
      </c>
      <c r="Y1468" s="94">
        <v>0</v>
      </c>
      <c r="Z1468" s="94">
        <v>3.5271899335964356</v>
      </c>
      <c r="AA1468" s="94">
        <v>0</v>
      </c>
      <c r="AB1468" s="94">
        <v>0</v>
      </c>
      <c r="AC1468" s="94">
        <f>_xlfn.XLOOKUP(B1468,'[3]Nur des jours'!$B:$B,'[3]Nur des jours'!$N:$N,"")</f>
        <v>0</v>
      </c>
      <c r="AD1468" s="94">
        <v>0</v>
      </c>
      <c r="AE1468" s="94">
        <v>0</v>
      </c>
      <c r="AF1468" s="94">
        <v>0</v>
      </c>
      <c r="AG1468" s="94">
        <v>0</v>
      </c>
      <c r="AH1468" s="94">
        <v>0</v>
      </c>
      <c r="AI1468" s="49" t="s">
        <v>5559</v>
      </c>
      <c r="AJ1468" s="49"/>
      <c r="AK1468" s="48" t="str" cm="1">
        <f t="array" ref="AK1468">IFERROR(_xlfn.IFS(
AM1468="MPR ISSUE","PDH",
AM1468="BSS Hardware Issue","BSS",
AM1468="Sites strategiques, MLL, Pylone, etc.","ENVTECH",
AM1468="AKTIVCO DEFAUT GE &amp; POWER Cabinet","AKTIVCO",
AM1468="AKTIVCO Coupure ENEO &amp; Baisse de tension","AKTIVCO GRID ONLY",
AM1468="Coupure ENEO &amp; Baisse de tension","IHS GRID ONLY",
AM1468="Defaut GE &amp; POWER Cabinet","IHS",
AM1468="Sharing","Partners",
AM1468="Sites strategiques &amp; DataCenter","SST &amp; DC",
AM1468="Exclu","Exclu",
AM1468="SAT","SAT",
AM1468="SPARE-ISSUE","SPARE-ISSUE",
AM1468="Fiber CAmtel","TRANS_FO_CAMTEL",
AM1468="Fiber AOF","Fiber AOF",
AM1468="Projet OCM (HUAWEI)","TRAVAUX-HUAWEI",
AM1468="Projet OCM (NOKIA)","TRAVAUX-NOKIA",
AM1468="ACCESS-ISSUE","ACCESS-ISSUE",
AM1468="Projet OCM (ZTE, NOKIA, autres projets)","TRAVAUX OCM",
AM1468="No root CAuse","No root cause",
AM1468="ODU HS","PDH",
AM1468="IP &amp; VLAN","PDH",
AM1468="Warehouse HUAWEI","SPARE-ISSUE",
AM1468="SPARE-HS","SPARE-ISSUE",
AM1468="Power Telco","BSS",AM1468="no impacts","no impacts"
),"")</f>
        <v>no impacts</v>
      </c>
      <c r="AL1468" s="48" t="str" cm="1">
        <f t="array" ref="AL1468">IFERROR(_xlfn.IFS(
AM1468="MPR ISSUE","TX ISSUE",
AM1468="BSS Hardware Issue","RAN ISSUE",
AM1468="Sites strategiques, MLL, Pylone, etc.","ENVTECH",
AM1468="AKTIVCO DEFAUT GE &amp; POWER Cabinet","POWER ISSUE",
AM1468="AKTIVCO Coupure ENEO &amp; Baisse de tension","POWER ISSUE",
AM1468="Coupure ENEO &amp; Baisse de tension","POWER ISSUE",
AM1468="Defaut GE &amp; POWER Cabinet","POWER ISSUE",
AM1468="Sharing","POWER ISSUE",
AM1468="Sites strategiques &amp; DataCenter","POWER ISSUE",
AM1468="Exclu","Exclu",
AM1468="SAT","TX ISSUE",
AM1468="SPARE-ISSUE","SPARE-ISSUE",
AM1468="Fiber CAmtel","TX ISSUE",
AM1468="Fiber AOF","TX ISSUE",
AM1468="Projet OCM (HUAWEI)","TRAVAUX-HUAWEI",
AM1468="Projet OCM (NOKIA)","TRAVAUX -NOKIA",
AM1468="ACCESS-ISSUE","ACCESS-ISSUE",
AM1468="Projet OCM (ZTE, NOKIA, autres projets)","TRAVAUX OCM",
AM1468="No root CAuse","No root cause",
AM1468="ODU HS","TX ISSUE",
AM1468="IP &amp; VLAN","TX ISSUE",
AM1468="Warehouse HUAWEI","SPARE-ISSUE",
AM1468="SPARE-HS","SPARE-ISSUE",
AM1468="Power Telco","RAN ISSUE",AM1468="no impacts","no impacts"
),"")</f>
        <v>no impacts</v>
      </c>
      <c r="AM1468" s="67" t="s">
        <v>5605</v>
      </c>
      <c r="AN1468" s="48" t="str" cm="1">
        <f t="array" ref="AN1468">IFERROR(_xlfn.IFS(
AM1468="MPR ISSUE","ACTIVE",
AM1468="BSS Hardware Issue","ACTIVE",
AM1468="Sites strategiques, MLL, Pylone, etc.","PASSIVE",
AM1468="AKTIVCO DEFAUT GE &amp; POWER Cabinet","PASSIVE",
AM1468="AKTIVCO Coupure ENEO &amp; Baisse de tension","PASSIVE",
AM1468="Coupure ENEO &amp; Baisse de tension","PASSIVE",
AM1468="Defaut GE &amp; POWER Cabinet","PASSIVE",
AM1468="Sharing","PASSIVE",
AM1468="Sites strategiques &amp; DataCenter","PASSIVE",
AM1468="Exclu","Exclu",
AM1468="SAT","ACTIVE",
AM1468="SPARE-ISSUE","SPARE-ISSUE",
AM1468="Fiber CAmtel","ACTIVE",
AM1468="Fiber AOF","ACTIVE",
AM1468="Projet OCM (HUAWEI)","PLANNED WORKS",
AM1468="Projet OCM (NOKIA)","PLANNED WORKS",
AM1468="ACCESS-ISSUE","ACCESS-ISSUE",
AM1468="Projet OCM (ZTE, NOKIA, autres projets)","PLANNED WORKS",
AM1468="No root CAuse","No root cause",
AM1468="ODU HS","ACTIVE",
AM1468="IP &amp; VLAN","ACTIVE",
AM1468="Warehouse HUAWEI","SPARE-ISSUE",
AM1468="SPARE-HS","SPARE-ISSUE",
AM1468="Power Telco","ACTIVE", AM1468="no impacts","no impacts"
),"")</f>
        <v>no impacts</v>
      </c>
      <c r="AO1468" s="93" t="s">
        <v>5537</v>
      </c>
      <c r="AP1468" s="101" t="str">
        <f t="shared" si="43"/>
        <v>OST_113</v>
      </c>
      <c r="AR1468" s="17" t="s">
        <v>5537</v>
      </c>
      <c r="AS1468" s="7" t="s">
        <v>5537</v>
      </c>
      <c r="AT1468" s="6"/>
      <c r="AU1468" s="7"/>
      <c r="AV1468" s="3" t="s">
        <v>5537</v>
      </c>
      <c r="AW1468" s="18" t="s">
        <v>5537</v>
      </c>
      <c r="AX1468" s="18" t="s">
        <v>5537</v>
      </c>
      <c r="AY1468" s="18" t="s">
        <v>5537</v>
      </c>
      <c r="AZ1468" s="18" t="s">
        <v>5537</v>
      </c>
      <c r="BA1468" s="18" t="s">
        <v>5537</v>
      </c>
      <c r="BB1468" s="18" t="s">
        <v>5537</v>
      </c>
      <c r="BC1468" s="18" t="s">
        <v>5537</v>
      </c>
      <c r="BD1468" s="18" t="s">
        <v>5537</v>
      </c>
      <c r="BE1468" s="18" t="s">
        <v>5537</v>
      </c>
      <c r="BF1468" s="18" t="s">
        <v>5537</v>
      </c>
      <c r="BG1468" s="18" t="s">
        <v>5537</v>
      </c>
      <c r="BH1468" s="18" t="s">
        <v>5537</v>
      </c>
      <c r="BI1468" s="9" t="s">
        <v>5537</v>
      </c>
      <c r="BJ1468" s="14"/>
      <c r="BK1468" s="14" t="s">
        <v>5537</v>
      </c>
      <c r="BL1468" s="14" t="str">
        <f>_xlfn.XLOOKUP(B1468,'[4]cell downs 18042026 17h'!$B:$B,'[4]cell downs 18042026 17h'!$B:$B,"")</f>
        <v/>
      </c>
      <c r="BM1468" s="14" t="str">
        <f>_xlfn.XLOOKUP(B1468,'[5]Cells Huawei 19042026 15h'!$B:$B,'[5]Cells Huawei 19042026 15h'!$B:$B,"")</f>
        <v/>
      </c>
      <c r="BN1468" s="9" t="str">
        <f>_xlfn.XLOOKUP(B1468,'[6]cells down 19042026 9H40'!$B:$B,'[6]cells down 19042026 9H40'!$B:$B,"")</f>
        <v/>
      </c>
      <c r="BO1468" s="9" t="s">
        <v>2670</v>
      </c>
      <c r="BP1468" s="9" t="s">
        <v>12</v>
      </c>
      <c r="BQ1468" s="115"/>
    </row>
    <row r="1469" spans="1:69" s="9" customFormat="1" x14ac:dyDescent="0.3">
      <c r="A1469" s="1" t="s">
        <v>1672</v>
      </c>
      <c r="B1469" s="8" t="s">
        <v>1673</v>
      </c>
      <c r="C1469" s="3" t="str">
        <f>_xlfn.XLOOKUP(B1469,'[1]daily break down'!$D:$D,'[1]daily break down'!$E:$E,"")</f>
        <v>CENTRE</v>
      </c>
      <c r="D1469" s="1" t="s">
        <v>18</v>
      </c>
      <c r="E1469" s="1"/>
      <c r="F1469" s="3" t="s">
        <v>37</v>
      </c>
      <c r="G1469" s="1" t="s">
        <v>1618</v>
      </c>
      <c r="H1469" s="34" t="str">
        <f>_xlfn.XLOOKUP(B1469,[2]CALCULATION!$B:$B,[2]CALCULATION!$H:$H,"")</f>
        <v>ZTE</v>
      </c>
      <c r="I1469" s="28">
        <v>1.5248991961373319E-2</v>
      </c>
      <c r="J1469" s="28">
        <v>0.19985988762473889</v>
      </c>
      <c r="K1469" s="28">
        <v>2.773176327571889</v>
      </c>
      <c r="L1469" s="28">
        <v>0</v>
      </c>
      <c r="M1469" s="28">
        <v>6.1901633122451365</v>
      </c>
      <c r="N1469" s="28">
        <v>5.8409881489472029E-2</v>
      </c>
      <c r="O1469" s="28">
        <v>1.5945451769667809</v>
      </c>
      <c r="P1469" s="28">
        <v>0</v>
      </c>
      <c r="Q1469" s="28">
        <v>6.1743792679342411</v>
      </c>
      <c r="R1469" s="28">
        <v>4.2660437230511965</v>
      </c>
      <c r="S1469" s="94">
        <v>2.2073763030308222</v>
      </c>
      <c r="T1469" s="94">
        <f>_xlfn.XLOOKUP(B1469,'[3]Nur des jours'!$B:$B,'[3]Nur des jours'!$U:$U,"")</f>
        <v>0</v>
      </c>
      <c r="U1469" s="94">
        <v>0.39784709202615121</v>
      </c>
      <c r="V1469" s="94">
        <v>0.88945319076685136</v>
      </c>
      <c r="W1469" s="94">
        <v>0</v>
      </c>
      <c r="X1469" s="94">
        <v>0</v>
      </c>
      <c r="Y1469" s="94">
        <v>0</v>
      </c>
      <c r="Z1469" s="94">
        <v>0</v>
      </c>
      <c r="AA1469" s="94">
        <v>0</v>
      </c>
      <c r="AB1469" s="94">
        <v>0</v>
      </c>
      <c r="AC1469" s="94">
        <f>_xlfn.XLOOKUP(B1469,'[3]Nur des jours'!$B:$B,'[3]Nur des jours'!$N:$N,"")</f>
        <v>0</v>
      </c>
      <c r="AD1469" s="94">
        <v>0</v>
      </c>
      <c r="AE1469" s="94">
        <v>0</v>
      </c>
      <c r="AF1469" s="94">
        <v>0</v>
      </c>
      <c r="AG1469" s="94">
        <v>0</v>
      </c>
      <c r="AH1469" s="94">
        <v>0</v>
      </c>
      <c r="AI1469" s="49" t="s">
        <v>5559</v>
      </c>
      <c r="AJ1469" s="49"/>
      <c r="AK1469" s="48" t="str" cm="1">
        <f t="array" ref="AK1469">IFERROR(_xlfn.IFS(
AM1469="MPR ISSUE","PDH",
AM1469="BSS Hardware Issue","BSS",
AM1469="Sites strategiques, MLL, Pylone, etc.","ENVTECH",
AM1469="AKTIVCO DEFAUT GE &amp; POWER Cabinet","AKTIVCO",
AM1469="AKTIVCO Coupure ENEO &amp; Baisse de tension","AKTIVCO GRID ONLY",
AM1469="Coupure ENEO &amp; Baisse de tension","IHS GRID ONLY",
AM1469="Defaut GE &amp; POWER Cabinet","IHS",
AM1469="Sharing","Partners",
AM1469="Sites strategiques &amp; DataCenter","SST &amp; DC",
AM1469="Exclu","Exclu",
AM1469="SAT","SAT",
AM1469="SPARE-ISSUE","SPARE-ISSUE",
AM1469="Fiber CAmtel","TRANS_FO_CAMTEL",
AM1469="Fiber AOF","Fiber AOF",
AM1469="Projet OCM (HUAWEI)","TRAVAUX-HUAWEI",
AM1469="Projet OCM (NOKIA)","TRAVAUX-NOKIA",
AM1469="ACCESS-ISSUE","ACCESS-ISSUE",
AM1469="Projet OCM (ZTE, NOKIA, autres projets)","TRAVAUX OCM",
AM1469="No root CAuse","No root cause",
AM1469="ODU HS","PDH",
AM1469="IP &amp; VLAN","PDH",
AM1469="Warehouse HUAWEI","SPARE-ISSUE",
AM1469="SPARE-HS","SPARE-ISSUE",
AM1469="Power Telco","BSS",AM1469="no impacts","no impacts"
),"")</f>
        <v>no impacts</v>
      </c>
      <c r="AL1469" s="48" t="str" cm="1">
        <f t="array" ref="AL1469">IFERROR(_xlfn.IFS(
AM1469="MPR ISSUE","TX ISSUE",
AM1469="BSS Hardware Issue","RAN ISSUE",
AM1469="Sites strategiques, MLL, Pylone, etc.","ENVTECH",
AM1469="AKTIVCO DEFAUT GE &amp; POWER Cabinet","POWER ISSUE",
AM1469="AKTIVCO Coupure ENEO &amp; Baisse de tension","POWER ISSUE",
AM1469="Coupure ENEO &amp; Baisse de tension","POWER ISSUE",
AM1469="Defaut GE &amp; POWER Cabinet","POWER ISSUE",
AM1469="Sharing","POWER ISSUE",
AM1469="Sites strategiques &amp; DataCenter","POWER ISSUE",
AM1469="Exclu","Exclu",
AM1469="SAT","TX ISSUE",
AM1469="SPARE-ISSUE","SPARE-ISSUE",
AM1469="Fiber CAmtel","TX ISSUE",
AM1469="Fiber AOF","TX ISSUE",
AM1469="Projet OCM (HUAWEI)","TRAVAUX-HUAWEI",
AM1469="Projet OCM (NOKIA)","TRAVAUX -NOKIA",
AM1469="ACCESS-ISSUE","ACCESS-ISSUE",
AM1469="Projet OCM (ZTE, NOKIA, autres projets)","TRAVAUX OCM",
AM1469="No root CAuse","No root cause",
AM1469="ODU HS","TX ISSUE",
AM1469="IP &amp; VLAN","TX ISSUE",
AM1469="Warehouse HUAWEI","SPARE-ISSUE",
AM1469="SPARE-HS","SPARE-ISSUE",
AM1469="Power Telco","RAN ISSUE",AM1469="no impacts","no impacts"
),"")</f>
        <v>no impacts</v>
      </c>
      <c r="AM1469" s="67" t="s">
        <v>5605</v>
      </c>
      <c r="AN1469" s="48" t="str" cm="1">
        <f t="array" ref="AN1469">IFERROR(_xlfn.IFS(
AM1469="MPR ISSUE","ACTIVE",
AM1469="BSS Hardware Issue","ACTIVE",
AM1469="Sites strategiques, MLL, Pylone, etc.","PASSIVE",
AM1469="AKTIVCO DEFAUT GE &amp; POWER Cabinet","PASSIVE",
AM1469="AKTIVCO Coupure ENEO &amp; Baisse de tension","PASSIVE",
AM1469="Coupure ENEO &amp; Baisse de tension","PASSIVE",
AM1469="Defaut GE &amp; POWER Cabinet","PASSIVE",
AM1469="Sharing","PASSIVE",
AM1469="Sites strategiques &amp; DataCenter","PASSIVE",
AM1469="Exclu","Exclu",
AM1469="SAT","ACTIVE",
AM1469="SPARE-ISSUE","SPARE-ISSUE",
AM1469="Fiber CAmtel","ACTIVE",
AM1469="Fiber AOF","ACTIVE",
AM1469="Projet OCM (HUAWEI)","PLANNED WORKS",
AM1469="Projet OCM (NOKIA)","PLANNED WORKS",
AM1469="ACCESS-ISSUE","ACCESS-ISSUE",
AM1469="Projet OCM (ZTE, NOKIA, autres projets)","PLANNED WORKS",
AM1469="No root CAuse","No root cause",
AM1469="ODU HS","ACTIVE",
AM1469="IP &amp; VLAN","ACTIVE",
AM1469="Warehouse HUAWEI","SPARE-ISSUE",
AM1469="SPARE-HS","SPARE-ISSUE",
AM1469="Power Telco","ACTIVE", AM1469="no impacts","no impacts"
),"")</f>
        <v>no impacts</v>
      </c>
      <c r="AO1469" s="93" t="s">
        <v>5537</v>
      </c>
      <c r="AP1469" s="101" t="str">
        <f t="shared" si="43"/>
        <v>CTR_830</v>
      </c>
      <c r="AR1469" s="17" t="s">
        <v>5537</v>
      </c>
      <c r="AS1469" s="7" t="s">
        <v>5537</v>
      </c>
      <c r="AT1469" s="6"/>
      <c r="AU1469" s="7"/>
      <c r="AV1469" s="3" t="s">
        <v>5537</v>
      </c>
      <c r="AW1469" s="18" t="s">
        <v>5537</v>
      </c>
      <c r="AX1469" s="18" t="s">
        <v>5537</v>
      </c>
      <c r="AY1469" s="18" t="s">
        <v>5537</v>
      </c>
      <c r="AZ1469" s="18" t="s">
        <v>5537</v>
      </c>
      <c r="BA1469" s="18" t="s">
        <v>5537</v>
      </c>
      <c r="BB1469" s="18" t="s">
        <v>5537</v>
      </c>
      <c r="BC1469" s="18" t="s">
        <v>5537</v>
      </c>
      <c r="BD1469" s="18" t="s">
        <v>5537</v>
      </c>
      <c r="BE1469" s="18" t="s">
        <v>5537</v>
      </c>
      <c r="BF1469" s="18" t="s">
        <v>5537</v>
      </c>
      <c r="BG1469" s="18" t="s">
        <v>5537</v>
      </c>
      <c r="BH1469" s="18" t="s">
        <v>5537</v>
      </c>
      <c r="BI1469" s="9" t="s">
        <v>5537</v>
      </c>
      <c r="BJ1469" s="14"/>
      <c r="BK1469" s="14" t="s">
        <v>5537</v>
      </c>
      <c r="BL1469" s="14" t="str">
        <f>_xlfn.XLOOKUP(B1469,'[4]cell downs 18042026 17h'!$B:$B,'[4]cell downs 18042026 17h'!$B:$B,"")</f>
        <v/>
      </c>
      <c r="BM1469" s="14" t="str">
        <f>_xlfn.XLOOKUP(B1469,'[5]Cells Huawei 19042026 15h'!$B:$B,'[5]Cells Huawei 19042026 15h'!$B:$B,"")</f>
        <v/>
      </c>
      <c r="BN1469" s="9" t="str">
        <f>_xlfn.XLOOKUP(B1469,'[6]cells down 19042026 9H40'!$B:$B,'[6]cells down 19042026 9H40'!$B:$B,"")</f>
        <v/>
      </c>
      <c r="BO1469" s="9" t="s">
        <v>5537</v>
      </c>
      <c r="BP1469" s="9" t="s">
        <v>5537</v>
      </c>
      <c r="BQ1469" s="115"/>
    </row>
    <row r="1470" spans="1:69" s="9" customFormat="1" x14ac:dyDescent="0.3">
      <c r="A1470" s="1" t="s">
        <v>2181</v>
      </c>
      <c r="B1470" s="8" t="s">
        <v>2182</v>
      </c>
      <c r="C1470" s="3" t="str">
        <f>_xlfn.XLOOKUP(B1470,'[1]daily break down'!$D:$D,'[1]daily break down'!$E:$E,"")</f>
        <v>CENTRE</v>
      </c>
      <c r="D1470" s="1" t="s">
        <v>11</v>
      </c>
      <c r="E1470" s="1" t="s">
        <v>12</v>
      </c>
      <c r="F1470" s="3" t="s">
        <v>37</v>
      </c>
      <c r="G1470" s="1" t="s">
        <v>1618</v>
      </c>
      <c r="H1470" s="34" t="str">
        <f>_xlfn.XLOOKUP(B1470,[2]CALCULATION!$B:$B,[2]CALCULATION!$H:$H,"")</f>
        <v>ZTE</v>
      </c>
      <c r="I1470" s="28">
        <v>0</v>
      </c>
      <c r="J1470" s="28">
        <v>0</v>
      </c>
      <c r="K1470" s="28">
        <v>0</v>
      </c>
      <c r="L1470" s="28">
        <v>0</v>
      </c>
      <c r="M1470" s="28">
        <v>0</v>
      </c>
      <c r="N1470" s="28">
        <v>0</v>
      </c>
      <c r="O1470" s="28">
        <v>0.21651785077318528</v>
      </c>
      <c r="P1470" s="28">
        <v>0</v>
      </c>
      <c r="Q1470" s="28">
        <v>3.5804276423738632</v>
      </c>
      <c r="R1470" s="28">
        <v>0</v>
      </c>
      <c r="S1470" s="94">
        <v>1.9547959238998613</v>
      </c>
      <c r="T1470" s="94">
        <f>_xlfn.XLOOKUP(B1470,'[3]Nur des jours'!$B:$B,'[3]Nur des jours'!$U:$U,"")</f>
        <v>0</v>
      </c>
      <c r="U1470" s="94">
        <v>0</v>
      </c>
      <c r="V1470" s="94">
        <v>0.87152893705786816</v>
      </c>
      <c r="W1470" s="94">
        <v>0</v>
      </c>
      <c r="X1470" s="94">
        <v>0</v>
      </c>
      <c r="Y1470" s="94">
        <v>0</v>
      </c>
      <c r="Z1470" s="94">
        <v>0</v>
      </c>
      <c r="AA1470" s="94">
        <v>0</v>
      </c>
      <c r="AB1470" s="94">
        <v>0</v>
      </c>
      <c r="AC1470" s="94">
        <f>_xlfn.XLOOKUP(B1470,'[3]Nur des jours'!$B:$B,'[3]Nur des jours'!$N:$N,"")</f>
        <v>0</v>
      </c>
      <c r="AD1470" s="94">
        <v>0</v>
      </c>
      <c r="AE1470" s="94">
        <v>0</v>
      </c>
      <c r="AF1470" s="94">
        <v>0</v>
      </c>
      <c r="AG1470" s="94">
        <v>0</v>
      </c>
      <c r="AH1470" s="94">
        <v>0</v>
      </c>
      <c r="AI1470" s="49" t="s">
        <v>5559</v>
      </c>
      <c r="AJ1470" s="49"/>
      <c r="AK1470" s="48" t="str" cm="1">
        <f t="array" ref="AK1470">IFERROR(_xlfn.IFS(
AM1470="MPR ISSUE","PDH",
AM1470="BSS Hardware Issue","BSS",
AM1470="Sites strategiques, MLL, Pylone, etc.","ENVTECH",
AM1470="AKTIVCO DEFAUT GE &amp; POWER Cabinet","AKTIVCO",
AM1470="AKTIVCO Coupure ENEO &amp; Baisse de tension","AKTIVCO GRID ONLY",
AM1470="Coupure ENEO &amp; Baisse de tension","IHS GRID ONLY",
AM1470="Defaut GE &amp; POWER Cabinet","IHS",
AM1470="Sharing","Partners",
AM1470="Sites strategiques &amp; DataCenter","SST &amp; DC",
AM1470="Exclu","Exclu",
AM1470="SAT","SAT",
AM1470="SPARE-ISSUE","SPARE-ISSUE",
AM1470="Fiber CAmtel","TRANS_FO_CAMTEL",
AM1470="Fiber AOF","Fiber AOF",
AM1470="Projet OCM (HUAWEI)","TRAVAUX-HUAWEI",
AM1470="Projet OCM (NOKIA)","TRAVAUX-NOKIA",
AM1470="ACCESS-ISSUE","ACCESS-ISSUE",
AM1470="Projet OCM (ZTE, NOKIA, autres projets)","TRAVAUX OCM",
AM1470="No root CAuse","No root cause",
AM1470="ODU HS","PDH",
AM1470="IP &amp; VLAN","PDH",
AM1470="Warehouse HUAWEI","SPARE-ISSUE",
AM1470="SPARE-HS","SPARE-ISSUE",
AM1470="Power Telco","BSS",AM1470="no impacts","no impacts"
),"")</f>
        <v>no impacts</v>
      </c>
      <c r="AL1470" s="48" t="str" cm="1">
        <f t="array" ref="AL1470">IFERROR(_xlfn.IFS(
AM1470="MPR ISSUE","TX ISSUE",
AM1470="BSS Hardware Issue","RAN ISSUE",
AM1470="Sites strategiques, MLL, Pylone, etc.","ENVTECH",
AM1470="AKTIVCO DEFAUT GE &amp; POWER Cabinet","POWER ISSUE",
AM1470="AKTIVCO Coupure ENEO &amp; Baisse de tension","POWER ISSUE",
AM1470="Coupure ENEO &amp; Baisse de tension","POWER ISSUE",
AM1470="Defaut GE &amp; POWER Cabinet","POWER ISSUE",
AM1470="Sharing","POWER ISSUE",
AM1470="Sites strategiques &amp; DataCenter","POWER ISSUE",
AM1470="Exclu","Exclu",
AM1470="SAT","TX ISSUE",
AM1470="SPARE-ISSUE","SPARE-ISSUE",
AM1470="Fiber CAmtel","TX ISSUE",
AM1470="Fiber AOF","TX ISSUE",
AM1470="Projet OCM (HUAWEI)","TRAVAUX-HUAWEI",
AM1470="Projet OCM (NOKIA)","TRAVAUX -NOKIA",
AM1470="ACCESS-ISSUE","ACCESS-ISSUE",
AM1470="Projet OCM (ZTE, NOKIA, autres projets)","TRAVAUX OCM",
AM1470="No root CAuse","No root cause",
AM1470="ODU HS","TX ISSUE",
AM1470="IP &amp; VLAN","TX ISSUE",
AM1470="Warehouse HUAWEI","SPARE-ISSUE",
AM1470="SPARE-HS","SPARE-ISSUE",
AM1470="Power Telco","RAN ISSUE",AM1470="no impacts","no impacts"
),"")</f>
        <v>no impacts</v>
      </c>
      <c r="AM1470" s="67" t="s">
        <v>5605</v>
      </c>
      <c r="AN1470" s="48" t="str" cm="1">
        <f t="array" ref="AN1470">IFERROR(_xlfn.IFS(
AM1470="MPR ISSUE","ACTIVE",
AM1470="BSS Hardware Issue","ACTIVE",
AM1470="Sites strategiques, MLL, Pylone, etc.","PASSIVE",
AM1470="AKTIVCO DEFAUT GE &amp; POWER Cabinet","PASSIVE",
AM1470="AKTIVCO Coupure ENEO &amp; Baisse de tension","PASSIVE",
AM1470="Coupure ENEO &amp; Baisse de tension","PASSIVE",
AM1470="Defaut GE &amp; POWER Cabinet","PASSIVE",
AM1470="Sharing","PASSIVE",
AM1470="Sites strategiques &amp; DataCenter","PASSIVE",
AM1470="Exclu","Exclu",
AM1470="SAT","ACTIVE",
AM1470="SPARE-ISSUE","SPARE-ISSUE",
AM1470="Fiber CAmtel","ACTIVE",
AM1470="Fiber AOF","ACTIVE",
AM1470="Projet OCM (HUAWEI)","PLANNED WORKS",
AM1470="Projet OCM (NOKIA)","PLANNED WORKS",
AM1470="ACCESS-ISSUE","ACCESS-ISSUE",
AM1470="Projet OCM (ZTE, NOKIA, autres projets)","PLANNED WORKS",
AM1470="No root CAuse","No root cause",
AM1470="ODU HS","ACTIVE",
AM1470="IP &amp; VLAN","ACTIVE",
AM1470="Warehouse HUAWEI","SPARE-ISSUE",
AM1470="SPARE-HS","SPARE-ISSUE",
AM1470="Power Telco","ACTIVE", AM1470="no impacts","no impacts"
),"")</f>
        <v>no impacts</v>
      </c>
      <c r="AO1470" s="93" t="s">
        <v>5537</v>
      </c>
      <c r="AP1470" s="101" t="str">
        <f t="shared" si="43"/>
        <v>CTR_362</v>
      </c>
      <c r="AR1470" s="17" t="s">
        <v>5537</v>
      </c>
      <c r="AS1470" s="7" t="s">
        <v>5537</v>
      </c>
      <c r="AT1470" s="6"/>
      <c r="AU1470" s="7"/>
      <c r="AV1470" s="3" t="s">
        <v>5537</v>
      </c>
      <c r="AW1470" s="18" t="s">
        <v>5537</v>
      </c>
      <c r="AX1470" s="18" t="s">
        <v>5537</v>
      </c>
      <c r="AY1470" s="18" t="s">
        <v>5537</v>
      </c>
      <c r="AZ1470" s="18" t="s">
        <v>5537</v>
      </c>
      <c r="BA1470" s="18" t="s">
        <v>5537</v>
      </c>
      <c r="BB1470" s="18" t="s">
        <v>5537</v>
      </c>
      <c r="BC1470" s="18" t="s">
        <v>5537</v>
      </c>
      <c r="BD1470" s="18" t="s">
        <v>5537</v>
      </c>
      <c r="BE1470" s="18" t="s">
        <v>5537</v>
      </c>
      <c r="BF1470" s="18" t="s">
        <v>5537</v>
      </c>
      <c r="BG1470" s="18" t="s">
        <v>5537</v>
      </c>
      <c r="BH1470" s="18" t="s">
        <v>5537</v>
      </c>
      <c r="BI1470" s="9" t="s">
        <v>5537</v>
      </c>
      <c r="BJ1470" s="14"/>
      <c r="BK1470" s="14" t="s">
        <v>5537</v>
      </c>
      <c r="BL1470" s="14" t="str">
        <f>_xlfn.XLOOKUP(B1470,'[4]cell downs 18042026 17h'!$B:$B,'[4]cell downs 18042026 17h'!$B:$B,"")</f>
        <v/>
      </c>
      <c r="BM1470" s="14" t="str">
        <f>_xlfn.XLOOKUP(B1470,'[5]Cells Huawei 19042026 15h'!$B:$B,'[5]Cells Huawei 19042026 15h'!$B:$B,"")</f>
        <v/>
      </c>
      <c r="BN1470" s="9" t="str">
        <f>_xlfn.XLOOKUP(B1470,'[6]cells down 19042026 9H40'!$B:$B,'[6]cells down 19042026 9H40'!$B:$B,"")</f>
        <v/>
      </c>
      <c r="BO1470" s="9" t="s">
        <v>2182</v>
      </c>
      <c r="BP1470" s="9" t="s">
        <v>5537</v>
      </c>
      <c r="BQ1470" s="115"/>
    </row>
    <row r="1471" spans="1:69" s="9" customFormat="1" x14ac:dyDescent="0.3">
      <c r="A1471" s="1" t="s">
        <v>2087</v>
      </c>
      <c r="B1471" s="8" t="s">
        <v>2088</v>
      </c>
      <c r="C1471" s="3" t="str">
        <f>_xlfn.XLOOKUP(B1471,'[1]daily break down'!$D:$D,'[1]daily break down'!$E:$E,"")</f>
        <v>CENTRE</v>
      </c>
      <c r="D1471" s="1" t="s">
        <v>357</v>
      </c>
      <c r="E1471" s="1" t="s">
        <v>563</v>
      </c>
      <c r="F1471" s="3" t="s">
        <v>69</v>
      </c>
      <c r="G1471" s="1" t="s">
        <v>2089</v>
      </c>
      <c r="H1471" s="33" t="str">
        <f>_xlfn.XLOOKUP(B1471,[2]CALCULATION!$B:$B,[2]CALCULATION!$H:$H,"")</f>
        <v>NOKIA</v>
      </c>
      <c r="I1471" s="28">
        <v>0</v>
      </c>
      <c r="J1471" s="28">
        <v>0</v>
      </c>
      <c r="K1471" s="28">
        <v>3.759398628524356E-3</v>
      </c>
      <c r="L1471" s="28">
        <v>0</v>
      </c>
      <c r="M1471" s="28">
        <v>0</v>
      </c>
      <c r="N1471" s="28">
        <v>0</v>
      </c>
      <c r="O1471" s="28">
        <v>0</v>
      </c>
      <c r="P1471" s="28">
        <v>0</v>
      </c>
      <c r="Q1471" s="28">
        <v>0.22160425785545262</v>
      </c>
      <c r="R1471" s="28">
        <v>0</v>
      </c>
      <c r="S1471" s="94">
        <v>0</v>
      </c>
      <c r="T1471" s="94">
        <f>_xlfn.XLOOKUP(B1471,'[3]Nur des jours'!$B:$B,'[3]Nur des jours'!$U:$U,"")</f>
        <v>0</v>
      </c>
      <c r="U1471" s="94">
        <v>0</v>
      </c>
      <c r="V1471" s="94">
        <v>0.83307650820556278</v>
      </c>
      <c r="W1471" s="94">
        <v>0</v>
      </c>
      <c r="X1471" s="94">
        <v>0</v>
      </c>
      <c r="Y1471" s="94">
        <v>0</v>
      </c>
      <c r="Z1471" s="94">
        <v>0.10119623437290447</v>
      </c>
      <c r="AA1471" s="94">
        <v>0</v>
      </c>
      <c r="AB1471" s="94">
        <v>0</v>
      </c>
      <c r="AC1471" s="94">
        <f>_xlfn.XLOOKUP(B1471,'[3]Nur des jours'!$B:$B,'[3]Nur des jours'!$N:$N,"")</f>
        <v>0</v>
      </c>
      <c r="AD1471" s="94">
        <v>0</v>
      </c>
      <c r="AE1471" s="94">
        <v>0</v>
      </c>
      <c r="AF1471" s="94">
        <v>0</v>
      </c>
      <c r="AG1471" s="94">
        <v>0</v>
      </c>
      <c r="AH1471" s="94">
        <v>0</v>
      </c>
      <c r="AI1471" s="49" t="s">
        <v>5559</v>
      </c>
      <c r="AJ1471" s="49"/>
      <c r="AK1471" s="48" t="str" cm="1">
        <f t="array" ref="AK1471">IFERROR(_xlfn.IFS(
AM1471="MPR ISSUE","PDH",
AM1471="BSS Hardware Issue","BSS",
AM1471="Sites strategiques, MLL, Pylone, etc.","ENVTECH",
AM1471="AKTIVCO DEFAUT GE &amp; POWER Cabinet","AKTIVCO",
AM1471="AKTIVCO Coupure ENEO &amp; Baisse de tension","AKTIVCO GRID ONLY",
AM1471="Coupure ENEO &amp; Baisse de tension","IHS GRID ONLY",
AM1471="Defaut GE &amp; POWER Cabinet","IHS",
AM1471="Sharing","Partners",
AM1471="Sites strategiques &amp; DataCenter","SST &amp; DC",
AM1471="Exclu","Exclu",
AM1471="SAT","SAT",
AM1471="SPARE-ISSUE","SPARE-ISSUE",
AM1471="Fiber CAmtel","TRANS_FO_CAMTEL",
AM1471="Fiber AOF","Fiber AOF",
AM1471="Projet OCM (HUAWEI)","TRAVAUX-HUAWEI",
AM1471="Projet OCM (NOKIA)","TRAVAUX-NOKIA",
AM1471="ACCESS-ISSUE","ACCESS-ISSUE",
AM1471="Projet OCM (ZTE, NOKIA, autres projets)","TRAVAUX OCM",
AM1471="No root CAuse","No root cause",
AM1471="ODU HS","PDH",
AM1471="IP &amp; VLAN","PDH",
AM1471="Warehouse HUAWEI","SPARE-ISSUE",
AM1471="SPARE-HS","SPARE-ISSUE",
AM1471="Power Telco","BSS",AM1471="no impacts","no impacts"
),"")</f>
        <v>no impacts</v>
      </c>
      <c r="AL1471" s="48" t="str" cm="1">
        <f t="array" ref="AL1471">IFERROR(_xlfn.IFS(
AM1471="MPR ISSUE","TX ISSUE",
AM1471="BSS Hardware Issue","RAN ISSUE",
AM1471="Sites strategiques, MLL, Pylone, etc.","ENVTECH",
AM1471="AKTIVCO DEFAUT GE &amp; POWER Cabinet","POWER ISSUE",
AM1471="AKTIVCO Coupure ENEO &amp; Baisse de tension","POWER ISSUE",
AM1471="Coupure ENEO &amp; Baisse de tension","POWER ISSUE",
AM1471="Defaut GE &amp; POWER Cabinet","POWER ISSUE",
AM1471="Sharing","POWER ISSUE",
AM1471="Sites strategiques &amp; DataCenter","POWER ISSUE",
AM1471="Exclu","Exclu",
AM1471="SAT","TX ISSUE",
AM1471="SPARE-ISSUE","SPARE-ISSUE",
AM1471="Fiber CAmtel","TX ISSUE",
AM1471="Fiber AOF","TX ISSUE",
AM1471="Projet OCM (HUAWEI)","TRAVAUX-HUAWEI",
AM1471="Projet OCM (NOKIA)","TRAVAUX -NOKIA",
AM1471="ACCESS-ISSUE","ACCESS-ISSUE",
AM1471="Projet OCM (ZTE, NOKIA, autres projets)","TRAVAUX OCM",
AM1471="No root CAuse","No root cause",
AM1471="ODU HS","TX ISSUE",
AM1471="IP &amp; VLAN","TX ISSUE",
AM1471="Warehouse HUAWEI","SPARE-ISSUE",
AM1471="SPARE-HS","SPARE-ISSUE",
AM1471="Power Telco","RAN ISSUE",AM1471="no impacts","no impacts"
),"")</f>
        <v>no impacts</v>
      </c>
      <c r="AM1471" s="67" t="s">
        <v>5605</v>
      </c>
      <c r="AN1471" s="48" t="str" cm="1">
        <f t="array" ref="AN1471">IFERROR(_xlfn.IFS(
AM1471="MPR ISSUE","ACTIVE",
AM1471="BSS Hardware Issue","ACTIVE",
AM1471="Sites strategiques, MLL, Pylone, etc.","PASSIVE",
AM1471="AKTIVCO DEFAUT GE &amp; POWER Cabinet","PASSIVE",
AM1471="AKTIVCO Coupure ENEO &amp; Baisse de tension","PASSIVE",
AM1471="Coupure ENEO &amp; Baisse de tension","PASSIVE",
AM1471="Defaut GE &amp; POWER Cabinet","PASSIVE",
AM1471="Sharing","PASSIVE",
AM1471="Sites strategiques &amp; DataCenter","PASSIVE",
AM1471="Exclu","Exclu",
AM1471="SAT","ACTIVE",
AM1471="SPARE-ISSUE","SPARE-ISSUE",
AM1471="Fiber CAmtel","ACTIVE",
AM1471="Fiber AOF","ACTIVE",
AM1471="Projet OCM (HUAWEI)","PLANNED WORKS",
AM1471="Projet OCM (NOKIA)","PLANNED WORKS",
AM1471="ACCESS-ISSUE","ACCESS-ISSUE",
AM1471="Projet OCM (ZTE, NOKIA, autres projets)","PLANNED WORKS",
AM1471="No root CAuse","No root cause",
AM1471="ODU HS","ACTIVE",
AM1471="IP &amp; VLAN","ACTIVE",
AM1471="Warehouse HUAWEI","SPARE-ISSUE",
AM1471="SPARE-HS","SPARE-ISSUE",
AM1471="Power Telco","ACTIVE", AM1471="no impacts","no impacts"
),"")</f>
        <v>no impacts</v>
      </c>
      <c r="AO1471" s="93" t="s">
        <v>5537</v>
      </c>
      <c r="AP1471" s="101" t="str">
        <f t="shared" ref="AP1471:AP1534" si="44">B1471</f>
        <v>SUD_160</v>
      </c>
      <c r="AR1471" s="17" t="s">
        <v>5537</v>
      </c>
      <c r="AS1471" s="7" t="s">
        <v>5537</v>
      </c>
      <c r="AT1471" s="6"/>
      <c r="AU1471" s="7"/>
      <c r="AV1471" s="3" t="s">
        <v>5537</v>
      </c>
      <c r="AW1471" s="18" t="s">
        <v>5537</v>
      </c>
      <c r="AX1471" s="18" t="s">
        <v>5537</v>
      </c>
      <c r="AY1471" s="18" t="s">
        <v>5537</v>
      </c>
      <c r="AZ1471" s="18" t="s">
        <v>5537</v>
      </c>
      <c r="BA1471" s="18" t="s">
        <v>5537</v>
      </c>
      <c r="BB1471" s="18" t="s">
        <v>5537</v>
      </c>
      <c r="BC1471" s="18" t="s">
        <v>5537</v>
      </c>
      <c r="BD1471" s="18" t="s">
        <v>5537</v>
      </c>
      <c r="BE1471" s="18" t="s">
        <v>5537</v>
      </c>
      <c r="BF1471" s="18" t="s">
        <v>5537</v>
      </c>
      <c r="BG1471" s="18" t="s">
        <v>5537</v>
      </c>
      <c r="BH1471" s="18" t="s">
        <v>5537</v>
      </c>
      <c r="BI1471" s="9" t="s">
        <v>5537</v>
      </c>
      <c r="BJ1471" s="14"/>
      <c r="BK1471" s="14" t="s">
        <v>5537</v>
      </c>
      <c r="BL1471" s="14" t="str">
        <f>_xlfn.XLOOKUP(B1471,'[4]cell downs 18042026 17h'!$B:$B,'[4]cell downs 18042026 17h'!$B:$B,"")</f>
        <v/>
      </c>
      <c r="BM1471" s="14" t="str">
        <f>_xlfn.XLOOKUP(B1471,'[5]Cells Huawei 19042026 15h'!$B:$B,'[5]Cells Huawei 19042026 15h'!$B:$B,"")</f>
        <v/>
      </c>
      <c r="BN1471" s="9" t="str">
        <f>_xlfn.XLOOKUP(B1471,'[6]cells down 19042026 9H40'!$B:$B,'[6]cells down 19042026 9H40'!$B:$B,"")</f>
        <v/>
      </c>
      <c r="BO1471" s="9" t="s">
        <v>5537</v>
      </c>
      <c r="BP1471" s="9" t="s">
        <v>12</v>
      </c>
      <c r="BQ1471" s="115"/>
    </row>
    <row r="1472" spans="1:69" s="9" customFormat="1" x14ac:dyDescent="0.3">
      <c r="A1472" s="1" t="s">
        <v>2821</v>
      </c>
      <c r="B1472" s="8" t="s">
        <v>2822</v>
      </c>
      <c r="C1472" s="3" t="str">
        <f>_xlfn.XLOOKUP(B1472,'[1]daily break down'!$D:$D,'[1]daily break down'!$E:$E,"")</f>
        <v>Yaounde</v>
      </c>
      <c r="D1472" s="1" t="s">
        <v>11</v>
      </c>
      <c r="E1472" s="1" t="s">
        <v>12</v>
      </c>
      <c r="F1472" s="3" t="s">
        <v>37</v>
      </c>
      <c r="G1472" s="1" t="s">
        <v>38</v>
      </c>
      <c r="H1472" s="34" t="str">
        <f>_xlfn.XLOOKUP(B1472,[2]CALCULATION!$B:$B,[2]CALCULATION!$H:$H,"")</f>
        <v>ZTE</v>
      </c>
      <c r="I1472" s="28">
        <v>0</v>
      </c>
      <c r="J1472" s="28">
        <v>0</v>
      </c>
      <c r="K1472" s="28">
        <v>0</v>
      </c>
      <c r="L1472" s="28">
        <v>0</v>
      </c>
      <c r="M1472" s="28">
        <v>10.574364429149082</v>
      </c>
      <c r="N1472" s="28">
        <v>10.778790096823075</v>
      </c>
      <c r="O1472" s="28">
        <v>0</v>
      </c>
      <c r="P1472" s="28">
        <v>0.20497855510183091</v>
      </c>
      <c r="Q1472" s="28">
        <v>0</v>
      </c>
      <c r="R1472" s="28">
        <v>3.9330628108654153</v>
      </c>
      <c r="S1472" s="94">
        <v>0</v>
      </c>
      <c r="T1472" s="94">
        <f>_xlfn.XLOOKUP(B1472,'[3]Nur des jours'!$B:$B,'[3]Nur des jours'!$U:$U,"")</f>
        <v>0</v>
      </c>
      <c r="U1472" s="94">
        <v>0</v>
      </c>
      <c r="V1472" s="94">
        <v>0.47295060682070456</v>
      </c>
      <c r="W1472" s="94">
        <v>0</v>
      </c>
      <c r="X1472" s="94">
        <v>0</v>
      </c>
      <c r="Y1472" s="94">
        <v>0</v>
      </c>
      <c r="Z1472" s="94">
        <v>0</v>
      </c>
      <c r="AA1472" s="94">
        <v>0</v>
      </c>
      <c r="AB1472" s="94">
        <v>0</v>
      </c>
      <c r="AC1472" s="94">
        <f>_xlfn.XLOOKUP(B1472,'[3]Nur des jours'!$B:$B,'[3]Nur des jours'!$N:$N,"")</f>
        <v>0</v>
      </c>
      <c r="AD1472" s="94">
        <v>0</v>
      </c>
      <c r="AE1472" s="94">
        <v>0</v>
      </c>
      <c r="AF1472" s="94">
        <v>0</v>
      </c>
      <c r="AG1472" s="94">
        <v>0</v>
      </c>
      <c r="AH1472" s="94">
        <v>0</v>
      </c>
      <c r="AI1472" s="49" t="s">
        <v>5559</v>
      </c>
      <c r="AJ1472" s="49"/>
      <c r="AK1472" s="48" t="str" cm="1">
        <f t="array" ref="AK1472">IFERROR(_xlfn.IFS(
AM1472="MPR ISSUE","PDH",
AM1472="BSS Hardware Issue","BSS",
AM1472="Sites strategiques, MLL, Pylone, etc.","ENVTECH",
AM1472="AKTIVCO DEFAUT GE &amp; POWER Cabinet","AKTIVCO",
AM1472="AKTIVCO Coupure ENEO &amp; Baisse de tension","AKTIVCO GRID ONLY",
AM1472="Coupure ENEO &amp; Baisse de tension","IHS GRID ONLY",
AM1472="Defaut GE &amp; POWER Cabinet","IHS",
AM1472="Sharing","Partners",
AM1472="Sites strategiques &amp; DataCenter","SST &amp; DC",
AM1472="Exclu","Exclu",
AM1472="SAT","SAT",
AM1472="SPARE-ISSUE","SPARE-ISSUE",
AM1472="Fiber CAmtel","TRANS_FO_CAMTEL",
AM1472="Fiber AOF","Fiber AOF",
AM1472="Projet OCM (HUAWEI)","TRAVAUX-HUAWEI",
AM1472="Projet OCM (NOKIA)","TRAVAUX-NOKIA",
AM1472="ACCESS-ISSUE","ACCESS-ISSUE",
AM1472="Projet OCM (ZTE, NOKIA, autres projets)","TRAVAUX OCM",
AM1472="No root CAuse","No root cause",
AM1472="ODU HS","PDH",
AM1472="IP &amp; VLAN","PDH",
AM1472="Warehouse HUAWEI","SPARE-ISSUE",
AM1472="SPARE-HS","SPARE-ISSUE",
AM1472="Power Telco","BSS",AM1472="no impacts","no impacts"
),"")</f>
        <v>no impacts</v>
      </c>
      <c r="AL1472" s="48" t="str" cm="1">
        <f t="array" ref="AL1472">IFERROR(_xlfn.IFS(
AM1472="MPR ISSUE","TX ISSUE",
AM1472="BSS Hardware Issue","RAN ISSUE",
AM1472="Sites strategiques, MLL, Pylone, etc.","ENVTECH",
AM1472="AKTIVCO DEFAUT GE &amp; POWER Cabinet","POWER ISSUE",
AM1472="AKTIVCO Coupure ENEO &amp; Baisse de tension","POWER ISSUE",
AM1472="Coupure ENEO &amp; Baisse de tension","POWER ISSUE",
AM1472="Defaut GE &amp; POWER Cabinet","POWER ISSUE",
AM1472="Sharing","POWER ISSUE",
AM1472="Sites strategiques &amp; DataCenter","POWER ISSUE",
AM1472="Exclu","Exclu",
AM1472="SAT","TX ISSUE",
AM1472="SPARE-ISSUE","SPARE-ISSUE",
AM1472="Fiber CAmtel","TX ISSUE",
AM1472="Fiber AOF","TX ISSUE",
AM1472="Projet OCM (HUAWEI)","TRAVAUX-HUAWEI",
AM1472="Projet OCM (NOKIA)","TRAVAUX -NOKIA",
AM1472="ACCESS-ISSUE","ACCESS-ISSUE",
AM1472="Projet OCM (ZTE, NOKIA, autres projets)","TRAVAUX OCM",
AM1472="No root CAuse","No root cause",
AM1472="ODU HS","TX ISSUE",
AM1472="IP &amp; VLAN","TX ISSUE",
AM1472="Warehouse HUAWEI","SPARE-ISSUE",
AM1472="SPARE-HS","SPARE-ISSUE",
AM1472="Power Telco","RAN ISSUE",AM1472="no impacts","no impacts"
),"")</f>
        <v>no impacts</v>
      </c>
      <c r="AM1472" s="67" t="s">
        <v>5605</v>
      </c>
      <c r="AN1472" s="48" t="str" cm="1">
        <f t="array" ref="AN1472">IFERROR(_xlfn.IFS(
AM1472="MPR ISSUE","ACTIVE",
AM1472="BSS Hardware Issue","ACTIVE",
AM1472="Sites strategiques, MLL, Pylone, etc.","PASSIVE",
AM1472="AKTIVCO DEFAUT GE &amp; POWER Cabinet","PASSIVE",
AM1472="AKTIVCO Coupure ENEO &amp; Baisse de tension","PASSIVE",
AM1472="Coupure ENEO &amp; Baisse de tension","PASSIVE",
AM1472="Defaut GE &amp; POWER Cabinet","PASSIVE",
AM1472="Sharing","PASSIVE",
AM1472="Sites strategiques &amp; DataCenter","PASSIVE",
AM1472="Exclu","Exclu",
AM1472="SAT","ACTIVE",
AM1472="SPARE-ISSUE","SPARE-ISSUE",
AM1472="Fiber CAmtel","ACTIVE",
AM1472="Fiber AOF","ACTIVE",
AM1472="Projet OCM (HUAWEI)","PLANNED WORKS",
AM1472="Projet OCM (NOKIA)","PLANNED WORKS",
AM1472="ACCESS-ISSUE","ACCESS-ISSUE",
AM1472="Projet OCM (ZTE, NOKIA, autres projets)","PLANNED WORKS",
AM1472="No root CAuse","No root cause",
AM1472="ODU HS","ACTIVE",
AM1472="IP &amp; VLAN","ACTIVE",
AM1472="Warehouse HUAWEI","SPARE-ISSUE",
AM1472="SPARE-HS","SPARE-ISSUE",
AM1472="Power Telco","ACTIVE", AM1472="no impacts","no impacts"
),"")</f>
        <v>no impacts</v>
      </c>
      <c r="AO1472" s="93" t="s">
        <v>5537</v>
      </c>
      <c r="AP1472" s="101" t="str">
        <f t="shared" si="44"/>
        <v>CTR_246</v>
      </c>
      <c r="AR1472" s="17" t="s">
        <v>5537</v>
      </c>
      <c r="AS1472" s="7" t="s">
        <v>5537</v>
      </c>
      <c r="AT1472" s="6"/>
      <c r="AU1472" s="7"/>
      <c r="AV1472" s="3" t="s">
        <v>5537</v>
      </c>
      <c r="AW1472" s="18" t="s">
        <v>5537</v>
      </c>
      <c r="AX1472" s="18" t="s">
        <v>5537</v>
      </c>
      <c r="AY1472" s="18" t="s">
        <v>5537</v>
      </c>
      <c r="AZ1472" s="18" t="s">
        <v>5537</v>
      </c>
      <c r="BA1472" s="18" t="s">
        <v>5537</v>
      </c>
      <c r="BB1472" s="18" t="s">
        <v>5537</v>
      </c>
      <c r="BC1472" s="18" t="s">
        <v>5537</v>
      </c>
      <c r="BD1472" s="18" t="s">
        <v>5537</v>
      </c>
      <c r="BE1472" s="18" t="s">
        <v>5537</v>
      </c>
      <c r="BF1472" s="18" t="s">
        <v>5537</v>
      </c>
      <c r="BG1472" s="18" t="s">
        <v>5537</v>
      </c>
      <c r="BH1472" s="18" t="s">
        <v>5537</v>
      </c>
      <c r="BI1472" s="9" t="s">
        <v>5537</v>
      </c>
      <c r="BJ1472" s="14"/>
      <c r="BK1472" s="14" t="s">
        <v>5537</v>
      </c>
      <c r="BL1472" s="14" t="str">
        <f>_xlfn.XLOOKUP(B1472,'[4]cell downs 18042026 17h'!$B:$B,'[4]cell downs 18042026 17h'!$B:$B,"")</f>
        <v/>
      </c>
      <c r="BM1472" s="14" t="str">
        <f>_xlfn.XLOOKUP(B1472,'[5]Cells Huawei 19042026 15h'!$B:$B,'[5]Cells Huawei 19042026 15h'!$B:$B,"")</f>
        <v/>
      </c>
      <c r="BN1472" s="9" t="str">
        <f>_xlfn.XLOOKUP(B1472,'[6]cells down 19042026 9H40'!$B:$B,'[6]cells down 19042026 9H40'!$B:$B,"")</f>
        <v/>
      </c>
      <c r="BO1472" s="9" t="s">
        <v>2822</v>
      </c>
      <c r="BP1472" s="9" t="s">
        <v>318</v>
      </c>
      <c r="BQ1472" s="115"/>
    </row>
    <row r="1473" spans="1:69" s="9" customFormat="1" x14ac:dyDescent="0.3">
      <c r="A1473" s="1" t="s">
        <v>2956</v>
      </c>
      <c r="B1473" s="8" t="s">
        <v>2957</v>
      </c>
      <c r="C1473" s="3" t="str">
        <f>_xlfn.XLOOKUP(B1473,'[1]daily break down'!$D:$D,'[1]daily break down'!$E:$E,"")</f>
        <v>NORD</v>
      </c>
      <c r="D1473" s="1" t="s">
        <v>11</v>
      </c>
      <c r="E1473" s="1" t="s">
        <v>96</v>
      </c>
      <c r="F1473" s="3" t="s">
        <v>23</v>
      </c>
      <c r="G1473" s="1" t="s">
        <v>2958</v>
      </c>
      <c r="H1473" s="32" t="str">
        <f>_xlfn.XLOOKUP(B1473,[2]CALCULATION!$B:$B,[2]CALCULATION!$H:$H,"")</f>
        <v>HUAWEI</v>
      </c>
      <c r="I1473" s="28">
        <v>0</v>
      </c>
      <c r="J1473" s="28">
        <v>0</v>
      </c>
      <c r="K1473" s="28">
        <v>0</v>
      </c>
      <c r="L1473" s="28">
        <v>0</v>
      </c>
      <c r="M1473" s="28">
        <v>0</v>
      </c>
      <c r="N1473" s="28">
        <v>0</v>
      </c>
      <c r="O1473" s="28">
        <v>0</v>
      </c>
      <c r="P1473" s="28">
        <v>0</v>
      </c>
      <c r="Q1473" s="28">
        <v>0</v>
      </c>
      <c r="R1473" s="28">
        <v>0</v>
      </c>
      <c r="S1473" s="94">
        <v>0</v>
      </c>
      <c r="T1473" s="94">
        <f>_xlfn.XLOOKUP(B1473,'[3]Nur des jours'!$B:$B,'[3]Nur des jours'!$U:$U,"")</f>
        <v>0</v>
      </c>
      <c r="U1473" s="94">
        <v>0</v>
      </c>
      <c r="V1473" s="94">
        <v>0.40214534590064288</v>
      </c>
      <c r="W1473" s="94">
        <v>0</v>
      </c>
      <c r="X1473" s="94">
        <v>0</v>
      </c>
      <c r="Y1473" s="94">
        <v>0</v>
      </c>
      <c r="Z1473" s="94">
        <v>0</v>
      </c>
      <c r="AA1473" s="94">
        <v>0</v>
      </c>
      <c r="AB1473" s="94">
        <v>0</v>
      </c>
      <c r="AC1473" s="94">
        <f>_xlfn.XLOOKUP(B1473,'[3]Nur des jours'!$B:$B,'[3]Nur des jours'!$N:$N,"")</f>
        <v>0</v>
      </c>
      <c r="AD1473" s="94">
        <v>0</v>
      </c>
      <c r="AE1473" s="94">
        <v>0</v>
      </c>
      <c r="AF1473" s="94">
        <v>0</v>
      </c>
      <c r="AG1473" s="94">
        <v>0</v>
      </c>
      <c r="AH1473" s="94">
        <v>0</v>
      </c>
      <c r="AI1473" s="49" t="s">
        <v>5559</v>
      </c>
      <c r="AJ1473" s="49"/>
      <c r="AK1473" s="48" t="str" cm="1">
        <f t="array" ref="AK1473">IFERROR(_xlfn.IFS(
AM1473="MPR ISSUE","PDH",
AM1473="BSS Hardware Issue","BSS",
AM1473="Sites strategiques, MLL, Pylone, etc.","ENVTECH",
AM1473="AKTIVCO DEFAUT GE &amp; POWER Cabinet","AKTIVCO",
AM1473="AKTIVCO Coupure ENEO &amp; Baisse de tension","AKTIVCO GRID ONLY",
AM1473="Coupure ENEO &amp; Baisse de tension","IHS GRID ONLY",
AM1473="Defaut GE &amp; POWER Cabinet","IHS",
AM1473="Sharing","Partners",
AM1473="Sites strategiques &amp; DataCenter","SST &amp; DC",
AM1473="Exclu","Exclu",
AM1473="SAT","SAT",
AM1473="SPARE-ISSUE","SPARE-ISSUE",
AM1473="Fiber CAmtel","TRANS_FO_CAMTEL",
AM1473="Fiber AOF","Fiber AOF",
AM1473="Projet OCM (HUAWEI)","TRAVAUX-HUAWEI",
AM1473="Projet OCM (NOKIA)","TRAVAUX-NOKIA",
AM1473="ACCESS-ISSUE","ACCESS-ISSUE",
AM1473="Projet OCM (ZTE, NOKIA, autres projets)","TRAVAUX OCM",
AM1473="No root CAuse","No root cause",
AM1473="ODU HS","PDH",
AM1473="IP &amp; VLAN","PDH",
AM1473="Warehouse HUAWEI","SPARE-ISSUE",
AM1473="SPARE-HS","SPARE-ISSUE",
AM1473="Power Telco","BSS",AM1473="no impacts","no impacts"
),"")</f>
        <v>no impacts</v>
      </c>
      <c r="AL1473" s="48" t="str" cm="1">
        <f t="array" ref="AL1473">IFERROR(_xlfn.IFS(
AM1473="MPR ISSUE","TX ISSUE",
AM1473="BSS Hardware Issue","RAN ISSUE",
AM1473="Sites strategiques, MLL, Pylone, etc.","ENVTECH",
AM1473="AKTIVCO DEFAUT GE &amp; POWER Cabinet","POWER ISSUE",
AM1473="AKTIVCO Coupure ENEO &amp; Baisse de tension","POWER ISSUE",
AM1473="Coupure ENEO &amp; Baisse de tension","POWER ISSUE",
AM1473="Defaut GE &amp; POWER Cabinet","POWER ISSUE",
AM1473="Sharing","POWER ISSUE",
AM1473="Sites strategiques &amp; DataCenter","POWER ISSUE",
AM1473="Exclu","Exclu",
AM1473="SAT","TX ISSUE",
AM1473="SPARE-ISSUE","SPARE-ISSUE",
AM1473="Fiber CAmtel","TX ISSUE",
AM1473="Fiber AOF","TX ISSUE",
AM1473="Projet OCM (HUAWEI)","TRAVAUX-HUAWEI",
AM1473="Projet OCM (NOKIA)","TRAVAUX -NOKIA",
AM1473="ACCESS-ISSUE","ACCESS-ISSUE",
AM1473="Projet OCM (ZTE, NOKIA, autres projets)","TRAVAUX OCM",
AM1473="No root CAuse","No root cause",
AM1473="ODU HS","TX ISSUE",
AM1473="IP &amp; VLAN","TX ISSUE",
AM1473="Warehouse HUAWEI","SPARE-ISSUE",
AM1473="SPARE-HS","SPARE-ISSUE",
AM1473="Power Telco","RAN ISSUE",AM1473="no impacts","no impacts"
),"")</f>
        <v>no impacts</v>
      </c>
      <c r="AM1473" s="67" t="s">
        <v>5605</v>
      </c>
      <c r="AN1473" s="48" t="str" cm="1">
        <f t="array" ref="AN1473">IFERROR(_xlfn.IFS(
AM1473="MPR ISSUE","ACTIVE",
AM1473="BSS Hardware Issue","ACTIVE",
AM1473="Sites strategiques, MLL, Pylone, etc.","PASSIVE",
AM1473="AKTIVCO DEFAUT GE &amp; POWER Cabinet","PASSIVE",
AM1473="AKTIVCO Coupure ENEO &amp; Baisse de tension","PASSIVE",
AM1473="Coupure ENEO &amp; Baisse de tension","PASSIVE",
AM1473="Defaut GE &amp; POWER Cabinet","PASSIVE",
AM1473="Sharing","PASSIVE",
AM1473="Sites strategiques &amp; DataCenter","PASSIVE",
AM1473="Exclu","Exclu",
AM1473="SAT","ACTIVE",
AM1473="SPARE-ISSUE","SPARE-ISSUE",
AM1473="Fiber CAmtel","ACTIVE",
AM1473="Fiber AOF","ACTIVE",
AM1473="Projet OCM (HUAWEI)","PLANNED WORKS",
AM1473="Projet OCM (NOKIA)","PLANNED WORKS",
AM1473="ACCESS-ISSUE","ACCESS-ISSUE",
AM1473="Projet OCM (ZTE, NOKIA, autres projets)","PLANNED WORKS",
AM1473="No root CAuse","No root cause",
AM1473="ODU HS","ACTIVE",
AM1473="IP &amp; VLAN","ACTIVE",
AM1473="Warehouse HUAWEI","SPARE-ISSUE",
AM1473="SPARE-HS","SPARE-ISSUE",
AM1473="Power Telco","ACTIVE", AM1473="no impacts","no impacts"
),"")</f>
        <v>no impacts</v>
      </c>
      <c r="AO1473" s="93" t="s">
        <v>5537</v>
      </c>
      <c r="AP1473" s="101" t="str">
        <f t="shared" si="44"/>
        <v>NRD_107</v>
      </c>
      <c r="AR1473" s="17" t="s">
        <v>5537</v>
      </c>
      <c r="AS1473" s="7" t="s">
        <v>5537</v>
      </c>
      <c r="AT1473" s="6"/>
      <c r="AU1473" s="7"/>
      <c r="AV1473" s="3" t="s">
        <v>5537</v>
      </c>
      <c r="AW1473" s="18" t="s">
        <v>5537</v>
      </c>
      <c r="AX1473" s="18" t="s">
        <v>5537</v>
      </c>
      <c r="AY1473" s="18" t="s">
        <v>5537</v>
      </c>
      <c r="AZ1473" s="18" t="s">
        <v>5537</v>
      </c>
      <c r="BA1473" s="18" t="s">
        <v>5537</v>
      </c>
      <c r="BB1473" s="18" t="s">
        <v>5537</v>
      </c>
      <c r="BC1473" s="18" t="s">
        <v>5537</v>
      </c>
      <c r="BD1473" s="18" t="s">
        <v>5537</v>
      </c>
      <c r="BE1473" s="18" t="s">
        <v>5537</v>
      </c>
      <c r="BF1473" s="18" t="s">
        <v>5537</v>
      </c>
      <c r="BG1473" s="18" t="s">
        <v>5537</v>
      </c>
      <c r="BH1473" s="18" t="s">
        <v>5537</v>
      </c>
      <c r="BI1473" s="9" t="s">
        <v>5537</v>
      </c>
      <c r="BJ1473" s="14"/>
      <c r="BK1473" s="14" t="s">
        <v>5537</v>
      </c>
      <c r="BL1473" s="14" t="str">
        <f>_xlfn.XLOOKUP(B1473,'[4]cell downs 18042026 17h'!$B:$B,'[4]cell downs 18042026 17h'!$B:$B,"")</f>
        <v/>
      </c>
      <c r="BM1473" s="14" t="str">
        <f>_xlfn.XLOOKUP(B1473,'[5]Cells Huawei 19042026 15h'!$B:$B,'[5]Cells Huawei 19042026 15h'!$B:$B,"")</f>
        <v/>
      </c>
      <c r="BN1473" s="9" t="str">
        <f>_xlfn.XLOOKUP(B1473,'[6]cells down 19042026 9H40'!$B:$B,'[6]cells down 19042026 9H40'!$B:$B,"")</f>
        <v/>
      </c>
      <c r="BO1473" s="9" t="s">
        <v>2957</v>
      </c>
      <c r="BP1473" s="9" t="s">
        <v>12</v>
      </c>
      <c r="BQ1473" s="115"/>
    </row>
    <row r="1474" spans="1:69" s="9" customFormat="1" x14ac:dyDescent="0.3">
      <c r="A1474" s="1" t="s">
        <v>3740</v>
      </c>
      <c r="B1474" s="8" t="s">
        <v>3741</v>
      </c>
      <c r="C1474" s="3" t="str">
        <f>_xlfn.XLOOKUP(B1474,'[1]daily break down'!$D:$D,'[1]daily break down'!$E:$E,"")</f>
        <v>Maroua</v>
      </c>
      <c r="D1474" s="1" t="s">
        <v>11</v>
      </c>
      <c r="E1474" s="1" t="s">
        <v>12</v>
      </c>
      <c r="F1474" s="3" t="s">
        <v>55</v>
      </c>
      <c r="G1474" s="1" t="s">
        <v>84</v>
      </c>
      <c r="H1474" s="32" t="str">
        <f>_xlfn.XLOOKUP(B1474,[2]CALCULATION!$B:$B,[2]CALCULATION!$H:$H,"")</f>
        <v>Huawei</v>
      </c>
      <c r="I1474" s="28">
        <v>0</v>
      </c>
      <c r="J1474" s="28">
        <v>0</v>
      </c>
      <c r="K1474" s="28">
        <v>0</v>
      </c>
      <c r="L1474" s="28">
        <v>0</v>
      </c>
      <c r="M1474" s="28">
        <v>0</v>
      </c>
      <c r="N1474" s="28">
        <v>0</v>
      </c>
      <c r="O1474" s="28">
        <v>0</v>
      </c>
      <c r="P1474" s="28">
        <v>0</v>
      </c>
      <c r="Q1474" s="28">
        <v>0</v>
      </c>
      <c r="R1474" s="28">
        <v>0</v>
      </c>
      <c r="S1474" s="94">
        <v>0</v>
      </c>
      <c r="T1474" s="94">
        <f>_xlfn.XLOOKUP(B1474,'[3]Nur des jours'!$B:$B,'[3]Nur des jours'!$U:$U,"")</f>
        <v>0</v>
      </c>
      <c r="U1474" s="94">
        <v>0</v>
      </c>
      <c r="V1474" s="94">
        <v>0.23611860184400438</v>
      </c>
      <c r="W1474" s="94">
        <v>0</v>
      </c>
      <c r="X1474" s="94">
        <v>0</v>
      </c>
      <c r="Y1474" s="94">
        <v>0</v>
      </c>
      <c r="Z1474" s="94">
        <v>0</v>
      </c>
      <c r="AA1474" s="94">
        <v>0</v>
      </c>
      <c r="AB1474" s="94">
        <v>0</v>
      </c>
      <c r="AC1474" s="94">
        <f>_xlfn.XLOOKUP(B1474,'[3]Nur des jours'!$B:$B,'[3]Nur des jours'!$N:$N,"")</f>
        <v>0</v>
      </c>
      <c r="AD1474" s="94">
        <v>0</v>
      </c>
      <c r="AE1474" s="94">
        <v>0</v>
      </c>
      <c r="AF1474" s="94">
        <v>0</v>
      </c>
      <c r="AG1474" s="94">
        <v>0</v>
      </c>
      <c r="AH1474" s="94">
        <v>0</v>
      </c>
      <c r="AI1474" s="49" t="s">
        <v>5559</v>
      </c>
      <c r="AJ1474" s="49"/>
      <c r="AK1474" s="48" t="str" cm="1">
        <f t="array" ref="AK1474">IFERROR(_xlfn.IFS(
AM1474="MPR ISSUE","PDH",
AM1474="BSS Hardware Issue","BSS",
AM1474="Sites strategiques, MLL, Pylone, etc.","ENVTECH",
AM1474="AKTIVCO DEFAUT GE &amp; POWER Cabinet","AKTIVCO",
AM1474="AKTIVCO Coupure ENEO &amp; Baisse de tension","AKTIVCO GRID ONLY",
AM1474="Coupure ENEO &amp; Baisse de tension","IHS GRID ONLY",
AM1474="Defaut GE &amp; POWER Cabinet","IHS",
AM1474="Sharing","Partners",
AM1474="Sites strategiques &amp; DataCenter","SST &amp; DC",
AM1474="Exclu","Exclu",
AM1474="SAT","SAT",
AM1474="SPARE-ISSUE","SPARE-ISSUE",
AM1474="Fiber CAmtel","TRANS_FO_CAMTEL",
AM1474="Fiber AOF","Fiber AOF",
AM1474="Projet OCM (HUAWEI)","TRAVAUX-HUAWEI",
AM1474="Projet OCM (NOKIA)","TRAVAUX-NOKIA",
AM1474="ACCESS-ISSUE","ACCESS-ISSUE",
AM1474="Projet OCM (ZTE, NOKIA, autres projets)","TRAVAUX OCM",
AM1474="No root CAuse","No root cause",
AM1474="ODU HS","PDH",
AM1474="IP &amp; VLAN","PDH",
AM1474="Warehouse HUAWEI","SPARE-ISSUE",
AM1474="SPARE-HS","SPARE-ISSUE",
AM1474="Power Telco","BSS",AM1474="no impacts","no impacts"
),"")</f>
        <v>no impacts</v>
      </c>
      <c r="AL1474" s="48" t="str" cm="1">
        <f t="array" ref="AL1474">IFERROR(_xlfn.IFS(
AM1474="MPR ISSUE","TX ISSUE",
AM1474="BSS Hardware Issue","RAN ISSUE",
AM1474="Sites strategiques, MLL, Pylone, etc.","ENVTECH",
AM1474="AKTIVCO DEFAUT GE &amp; POWER Cabinet","POWER ISSUE",
AM1474="AKTIVCO Coupure ENEO &amp; Baisse de tension","POWER ISSUE",
AM1474="Coupure ENEO &amp; Baisse de tension","POWER ISSUE",
AM1474="Defaut GE &amp; POWER Cabinet","POWER ISSUE",
AM1474="Sharing","POWER ISSUE",
AM1474="Sites strategiques &amp; DataCenter","POWER ISSUE",
AM1474="Exclu","Exclu",
AM1474="SAT","TX ISSUE",
AM1474="SPARE-ISSUE","SPARE-ISSUE",
AM1474="Fiber CAmtel","TX ISSUE",
AM1474="Fiber AOF","TX ISSUE",
AM1474="Projet OCM (HUAWEI)","TRAVAUX-HUAWEI",
AM1474="Projet OCM (NOKIA)","TRAVAUX -NOKIA",
AM1474="ACCESS-ISSUE","ACCESS-ISSUE",
AM1474="Projet OCM (ZTE, NOKIA, autres projets)","TRAVAUX OCM",
AM1474="No root CAuse","No root cause",
AM1474="ODU HS","TX ISSUE",
AM1474="IP &amp; VLAN","TX ISSUE",
AM1474="Warehouse HUAWEI","SPARE-ISSUE",
AM1474="SPARE-HS","SPARE-ISSUE",
AM1474="Power Telco","RAN ISSUE",AM1474="no impacts","no impacts"
),"")</f>
        <v>no impacts</v>
      </c>
      <c r="AM1474" s="67" t="s">
        <v>5605</v>
      </c>
      <c r="AN1474" s="48" t="str" cm="1">
        <f t="array" ref="AN1474">IFERROR(_xlfn.IFS(
AM1474="MPR ISSUE","ACTIVE",
AM1474="BSS Hardware Issue","ACTIVE",
AM1474="Sites strategiques, MLL, Pylone, etc.","PASSIVE",
AM1474="AKTIVCO DEFAUT GE &amp; POWER Cabinet","PASSIVE",
AM1474="AKTIVCO Coupure ENEO &amp; Baisse de tension","PASSIVE",
AM1474="Coupure ENEO &amp; Baisse de tension","PASSIVE",
AM1474="Defaut GE &amp; POWER Cabinet","PASSIVE",
AM1474="Sharing","PASSIVE",
AM1474="Sites strategiques &amp; DataCenter","PASSIVE",
AM1474="Exclu","Exclu",
AM1474="SAT","ACTIVE",
AM1474="SPARE-ISSUE","SPARE-ISSUE",
AM1474="Fiber CAmtel","ACTIVE",
AM1474="Fiber AOF","ACTIVE",
AM1474="Projet OCM (HUAWEI)","PLANNED WORKS",
AM1474="Projet OCM (NOKIA)","PLANNED WORKS",
AM1474="ACCESS-ISSUE","ACCESS-ISSUE",
AM1474="Projet OCM (ZTE, NOKIA, autres projets)","PLANNED WORKS",
AM1474="No root CAuse","No root cause",
AM1474="ODU HS","ACTIVE",
AM1474="IP &amp; VLAN","ACTIVE",
AM1474="Warehouse HUAWEI","SPARE-ISSUE",
AM1474="SPARE-HS","SPARE-ISSUE",
AM1474="Power Telco","ACTIVE", AM1474="no impacts","no impacts"
),"")</f>
        <v>no impacts</v>
      </c>
      <c r="AO1474" s="93" t="s">
        <v>5537</v>
      </c>
      <c r="AP1474" s="101" t="str">
        <f t="shared" si="44"/>
        <v>EXN_241</v>
      </c>
      <c r="AR1474" s="17" t="s">
        <v>5537</v>
      </c>
      <c r="AS1474" s="7" t="s">
        <v>5537</v>
      </c>
      <c r="AT1474" s="6"/>
      <c r="AU1474" s="7"/>
      <c r="AV1474" s="3" t="s">
        <v>5537</v>
      </c>
      <c r="AW1474" s="18" t="s">
        <v>5537</v>
      </c>
      <c r="AX1474" s="18" t="s">
        <v>5537</v>
      </c>
      <c r="AY1474" s="18" t="s">
        <v>5537</v>
      </c>
      <c r="AZ1474" s="18" t="s">
        <v>5537</v>
      </c>
      <c r="BA1474" s="18" t="s">
        <v>5537</v>
      </c>
      <c r="BB1474" s="18" t="s">
        <v>5537</v>
      </c>
      <c r="BC1474" s="18" t="s">
        <v>5537</v>
      </c>
      <c r="BD1474" s="18" t="s">
        <v>5537</v>
      </c>
      <c r="BE1474" s="18" t="s">
        <v>5537</v>
      </c>
      <c r="BF1474" s="18" t="s">
        <v>5537</v>
      </c>
      <c r="BG1474" s="18" t="s">
        <v>5537</v>
      </c>
      <c r="BH1474" s="18" t="s">
        <v>5537</v>
      </c>
      <c r="BI1474" s="9" t="s">
        <v>5537</v>
      </c>
      <c r="BJ1474" s="14"/>
      <c r="BK1474" s="14" t="s">
        <v>5537</v>
      </c>
      <c r="BL1474" s="14" t="str">
        <f>_xlfn.XLOOKUP(B1474,'[4]cell downs 18042026 17h'!$B:$B,'[4]cell downs 18042026 17h'!$B:$B,"")</f>
        <v/>
      </c>
      <c r="BM1474" s="14" t="str">
        <f>_xlfn.XLOOKUP(B1474,'[5]Cells Huawei 19042026 15h'!$B:$B,'[5]Cells Huawei 19042026 15h'!$B:$B,"")</f>
        <v/>
      </c>
      <c r="BN1474" s="9" t="str">
        <f>_xlfn.XLOOKUP(B1474,'[6]cells down 19042026 9H40'!$B:$B,'[6]cells down 19042026 9H40'!$B:$B,"")</f>
        <v/>
      </c>
      <c r="BO1474" s="9" t="s">
        <v>3741</v>
      </c>
      <c r="BP1474" s="9" t="s">
        <v>12</v>
      </c>
      <c r="BQ1474" s="115"/>
    </row>
    <row r="1475" spans="1:69" s="9" customFormat="1" x14ac:dyDescent="0.3">
      <c r="A1475" s="1" t="s">
        <v>4696</v>
      </c>
      <c r="B1475" s="8" t="s">
        <v>4697</v>
      </c>
      <c r="C1475" s="3" t="str">
        <f>_xlfn.XLOOKUP(B1475,'[1]daily break down'!$D:$D,'[1]daily break down'!$E:$E,"")</f>
        <v>ADAMAOUA</v>
      </c>
      <c r="D1475" s="1" t="s">
        <v>11</v>
      </c>
      <c r="E1475" s="1" t="s">
        <v>66</v>
      </c>
      <c r="F1475" s="3" t="s">
        <v>90</v>
      </c>
      <c r="G1475" s="1" t="s">
        <v>4698</v>
      </c>
      <c r="H1475" s="33" t="str">
        <f>_xlfn.XLOOKUP(B1475,[2]CALCULATION!$B:$B,[2]CALCULATION!$H:$H,"")</f>
        <v>NOKIA</v>
      </c>
      <c r="I1475" s="28">
        <v>0</v>
      </c>
      <c r="J1475" s="28">
        <v>0</v>
      </c>
      <c r="K1475" s="28">
        <v>0</v>
      </c>
      <c r="L1475" s="28">
        <v>0</v>
      </c>
      <c r="M1475" s="28">
        <v>0</v>
      </c>
      <c r="N1475" s="28">
        <v>0</v>
      </c>
      <c r="O1475" s="28">
        <v>0</v>
      </c>
      <c r="P1475" s="28">
        <v>0</v>
      </c>
      <c r="Q1475" s="28">
        <v>1.8728999941590844E-3</v>
      </c>
      <c r="R1475" s="28">
        <v>0</v>
      </c>
      <c r="S1475" s="94">
        <v>0</v>
      </c>
      <c r="T1475" s="94">
        <f>_xlfn.XLOOKUP(B1475,'[3]Nur des jours'!$B:$B,'[3]Nur des jours'!$U:$U,"")</f>
        <v>0</v>
      </c>
      <c r="U1475" s="94">
        <v>0</v>
      </c>
      <c r="V1475" s="94">
        <v>0.12829903972362774</v>
      </c>
      <c r="W1475" s="94">
        <v>0</v>
      </c>
      <c r="X1475" s="94">
        <v>0</v>
      </c>
      <c r="Y1475" s="94">
        <v>0</v>
      </c>
      <c r="Z1475" s="94">
        <v>0</v>
      </c>
      <c r="AA1475" s="94">
        <v>0</v>
      </c>
      <c r="AB1475" s="94">
        <v>0</v>
      </c>
      <c r="AC1475" s="94">
        <f>_xlfn.XLOOKUP(B1475,'[3]Nur des jours'!$B:$B,'[3]Nur des jours'!$N:$N,"")</f>
        <v>0</v>
      </c>
      <c r="AD1475" s="94">
        <v>0</v>
      </c>
      <c r="AE1475" s="94">
        <v>0</v>
      </c>
      <c r="AF1475" s="94">
        <v>0</v>
      </c>
      <c r="AG1475" s="94">
        <v>0</v>
      </c>
      <c r="AH1475" s="94">
        <v>0</v>
      </c>
      <c r="AI1475" s="49" t="s">
        <v>5559</v>
      </c>
      <c r="AJ1475" s="49"/>
      <c r="AK1475" s="48" t="str" cm="1">
        <f t="array" ref="AK1475">IFERROR(_xlfn.IFS(
AM1475="MPR ISSUE","PDH",
AM1475="BSS Hardware Issue","BSS",
AM1475="Sites strategiques, MLL, Pylone, etc.","ENVTECH",
AM1475="AKTIVCO DEFAUT GE &amp; POWER Cabinet","AKTIVCO",
AM1475="AKTIVCO Coupure ENEO &amp; Baisse de tension","AKTIVCO GRID ONLY",
AM1475="Coupure ENEO &amp; Baisse de tension","IHS GRID ONLY",
AM1475="Defaut GE &amp; POWER Cabinet","IHS",
AM1475="Sharing","Partners",
AM1475="Sites strategiques &amp; DataCenter","SST &amp; DC",
AM1475="Exclu","Exclu",
AM1475="SAT","SAT",
AM1475="SPARE-ISSUE","SPARE-ISSUE",
AM1475="Fiber CAmtel","TRANS_FO_CAMTEL",
AM1475="Fiber AOF","Fiber AOF",
AM1475="Projet OCM (HUAWEI)","TRAVAUX-HUAWEI",
AM1475="Projet OCM (NOKIA)","TRAVAUX-NOKIA",
AM1475="ACCESS-ISSUE","ACCESS-ISSUE",
AM1475="Projet OCM (ZTE, NOKIA, autres projets)","TRAVAUX OCM",
AM1475="No root CAuse","No root cause",
AM1475="ODU HS","PDH",
AM1475="IP &amp; VLAN","PDH",
AM1475="Warehouse HUAWEI","SPARE-ISSUE",
AM1475="SPARE-HS","SPARE-ISSUE",
AM1475="Power Telco","BSS",AM1475="no impacts","no impacts"
),"")</f>
        <v>no impacts</v>
      </c>
      <c r="AL1475" s="48" t="str" cm="1">
        <f t="array" ref="AL1475">IFERROR(_xlfn.IFS(
AM1475="MPR ISSUE","TX ISSUE",
AM1475="BSS Hardware Issue","RAN ISSUE",
AM1475="Sites strategiques, MLL, Pylone, etc.","ENVTECH",
AM1475="AKTIVCO DEFAUT GE &amp; POWER Cabinet","POWER ISSUE",
AM1475="AKTIVCO Coupure ENEO &amp; Baisse de tension","POWER ISSUE",
AM1475="Coupure ENEO &amp; Baisse de tension","POWER ISSUE",
AM1475="Defaut GE &amp; POWER Cabinet","POWER ISSUE",
AM1475="Sharing","POWER ISSUE",
AM1475="Sites strategiques &amp; DataCenter","POWER ISSUE",
AM1475="Exclu","Exclu",
AM1475="SAT","TX ISSUE",
AM1475="SPARE-ISSUE","SPARE-ISSUE",
AM1475="Fiber CAmtel","TX ISSUE",
AM1475="Fiber AOF","TX ISSUE",
AM1475="Projet OCM (HUAWEI)","TRAVAUX-HUAWEI",
AM1475="Projet OCM (NOKIA)","TRAVAUX -NOKIA",
AM1475="ACCESS-ISSUE","ACCESS-ISSUE",
AM1475="Projet OCM (ZTE, NOKIA, autres projets)","TRAVAUX OCM",
AM1475="No root CAuse","No root cause",
AM1475="ODU HS","TX ISSUE",
AM1475="IP &amp; VLAN","TX ISSUE",
AM1475="Warehouse HUAWEI","SPARE-ISSUE",
AM1475="SPARE-HS","SPARE-ISSUE",
AM1475="Power Telco","RAN ISSUE",AM1475="no impacts","no impacts"
),"")</f>
        <v>no impacts</v>
      </c>
      <c r="AM1475" s="67" t="s">
        <v>5605</v>
      </c>
      <c r="AN1475" s="48" t="str" cm="1">
        <f t="array" ref="AN1475">IFERROR(_xlfn.IFS(
AM1475="MPR ISSUE","ACTIVE",
AM1475="BSS Hardware Issue","ACTIVE",
AM1475="Sites strategiques, MLL, Pylone, etc.","PASSIVE",
AM1475="AKTIVCO DEFAUT GE &amp; POWER Cabinet","PASSIVE",
AM1475="AKTIVCO Coupure ENEO &amp; Baisse de tension","PASSIVE",
AM1475="Coupure ENEO &amp; Baisse de tension","PASSIVE",
AM1475="Defaut GE &amp; POWER Cabinet","PASSIVE",
AM1475="Sharing","PASSIVE",
AM1475="Sites strategiques &amp; DataCenter","PASSIVE",
AM1475="Exclu","Exclu",
AM1475="SAT","ACTIVE",
AM1475="SPARE-ISSUE","SPARE-ISSUE",
AM1475="Fiber CAmtel","ACTIVE",
AM1475="Fiber AOF","ACTIVE",
AM1475="Projet OCM (HUAWEI)","PLANNED WORKS",
AM1475="Projet OCM (NOKIA)","PLANNED WORKS",
AM1475="ACCESS-ISSUE","ACCESS-ISSUE",
AM1475="Projet OCM (ZTE, NOKIA, autres projets)","PLANNED WORKS",
AM1475="No root CAuse","No root cause",
AM1475="ODU HS","ACTIVE",
AM1475="IP &amp; VLAN","ACTIVE",
AM1475="Warehouse HUAWEI","SPARE-ISSUE",
AM1475="SPARE-HS","SPARE-ISSUE",
AM1475="Power Telco","ACTIVE", AM1475="no impacts","no impacts"
),"")</f>
        <v>no impacts</v>
      </c>
      <c r="AO1475" s="93" t="s">
        <v>5537</v>
      </c>
      <c r="AP1475" s="101" t="str">
        <f t="shared" si="44"/>
        <v>ADM_093</v>
      </c>
      <c r="AR1475" s="17" t="s">
        <v>5537</v>
      </c>
      <c r="AS1475" s="7" t="s">
        <v>5537</v>
      </c>
      <c r="AT1475" s="6"/>
      <c r="AU1475" s="7"/>
      <c r="AV1475" s="3" t="s">
        <v>5537</v>
      </c>
      <c r="AW1475" s="18" t="s">
        <v>5537</v>
      </c>
      <c r="AX1475" s="18" t="s">
        <v>5537</v>
      </c>
      <c r="AY1475" s="18" t="s">
        <v>5537</v>
      </c>
      <c r="AZ1475" s="18" t="s">
        <v>5537</v>
      </c>
      <c r="BA1475" s="18" t="s">
        <v>5537</v>
      </c>
      <c r="BB1475" s="18" t="s">
        <v>5537</v>
      </c>
      <c r="BC1475" s="18" t="s">
        <v>5537</v>
      </c>
      <c r="BD1475" s="18" t="s">
        <v>5537</v>
      </c>
      <c r="BE1475" s="18" t="s">
        <v>5537</v>
      </c>
      <c r="BF1475" s="18" t="s">
        <v>5537</v>
      </c>
      <c r="BG1475" s="18" t="s">
        <v>5537</v>
      </c>
      <c r="BH1475" s="18" t="s">
        <v>5537</v>
      </c>
      <c r="BI1475" s="9" t="s">
        <v>5537</v>
      </c>
      <c r="BJ1475" s="14"/>
      <c r="BK1475" s="14" t="s">
        <v>5537</v>
      </c>
      <c r="BL1475" s="14" t="str">
        <f>_xlfn.XLOOKUP(B1475,'[4]cell downs 18042026 17h'!$B:$B,'[4]cell downs 18042026 17h'!$B:$B,"")</f>
        <v/>
      </c>
      <c r="BM1475" s="14" t="str">
        <f>_xlfn.XLOOKUP(B1475,'[5]Cells Huawei 19042026 15h'!$B:$B,'[5]Cells Huawei 19042026 15h'!$B:$B,"")</f>
        <v/>
      </c>
      <c r="BN1475" s="9" t="str">
        <f>_xlfn.XLOOKUP(B1475,'[6]cells down 19042026 9H40'!$B:$B,'[6]cells down 19042026 9H40'!$B:$B,"")</f>
        <v/>
      </c>
      <c r="BO1475" s="9" t="s">
        <v>4697</v>
      </c>
      <c r="BP1475" s="9" t="s">
        <v>12</v>
      </c>
      <c r="BQ1475" s="115"/>
    </row>
    <row r="1476" spans="1:69" s="9" customFormat="1" x14ac:dyDescent="0.3">
      <c r="A1476" s="1" t="s">
        <v>1133</v>
      </c>
      <c r="B1476" s="8" t="s">
        <v>1134</v>
      </c>
      <c r="C1476" s="3" t="str">
        <f>_xlfn.XLOOKUP(B1476,'[1]daily break down'!$D:$D,'[1]daily break down'!$E:$E,"")</f>
        <v>Douala</v>
      </c>
      <c r="D1476" s="1" t="s">
        <v>11</v>
      </c>
      <c r="E1476" s="1" t="s">
        <v>12</v>
      </c>
      <c r="F1476" s="3" t="s">
        <v>31</v>
      </c>
      <c r="G1476" s="1" t="s">
        <v>32</v>
      </c>
      <c r="H1476" s="34" t="str">
        <f>_xlfn.XLOOKUP(B1476,[2]CALCULATION!$B:$B,[2]CALCULATION!$H:$H,"")</f>
        <v>ZTE</v>
      </c>
      <c r="I1476" s="28">
        <v>0.16599107390000439</v>
      </c>
      <c r="J1476" s="28">
        <v>1.5409507666230247E-2</v>
      </c>
      <c r="K1476" s="28">
        <v>0.34776619211090265</v>
      </c>
      <c r="L1476" s="28">
        <v>0.96630454323651027</v>
      </c>
      <c r="M1476" s="28">
        <v>1.8801382860632423</v>
      </c>
      <c r="N1476" s="28">
        <v>1.0613655106682309</v>
      </c>
      <c r="O1476" s="28">
        <v>0</v>
      </c>
      <c r="P1476" s="28">
        <v>3.7150468135135548E-2</v>
      </c>
      <c r="Q1476" s="28">
        <v>6.4545148430655411E-2</v>
      </c>
      <c r="R1476" s="28">
        <v>1.9903947402214038E-2</v>
      </c>
      <c r="S1476" s="94">
        <v>0</v>
      </c>
      <c r="T1476" s="94">
        <f>_xlfn.XLOOKUP(B1476,'[3]Nur des jours'!$B:$B,'[3]Nur des jours'!$U:$U,"")</f>
        <v>0</v>
      </c>
      <c r="U1476" s="94">
        <v>0</v>
      </c>
      <c r="V1476" s="94">
        <v>0.11751533103332193</v>
      </c>
      <c r="W1476" s="94">
        <v>0</v>
      </c>
      <c r="X1476" s="94">
        <v>0</v>
      </c>
      <c r="Y1476" s="94">
        <v>0</v>
      </c>
      <c r="Z1476" s="94">
        <v>0</v>
      </c>
      <c r="AA1476" s="94">
        <v>0</v>
      </c>
      <c r="AB1476" s="94">
        <v>0</v>
      </c>
      <c r="AC1476" s="94">
        <f>_xlfn.XLOOKUP(B1476,'[3]Nur des jours'!$B:$B,'[3]Nur des jours'!$N:$N,"")</f>
        <v>0</v>
      </c>
      <c r="AD1476" s="94">
        <v>0</v>
      </c>
      <c r="AE1476" s="94">
        <v>0</v>
      </c>
      <c r="AF1476" s="94">
        <v>0</v>
      </c>
      <c r="AG1476" s="94">
        <v>0</v>
      </c>
      <c r="AH1476" s="94">
        <v>0</v>
      </c>
      <c r="AI1476" s="49" t="s">
        <v>5559</v>
      </c>
      <c r="AJ1476" s="49"/>
      <c r="AK1476" s="48" t="str" cm="1">
        <f t="array" ref="AK1476">IFERROR(_xlfn.IFS(
AM1476="MPR ISSUE","PDH",
AM1476="BSS Hardware Issue","BSS",
AM1476="Sites strategiques, MLL, Pylone, etc.","ENVTECH",
AM1476="AKTIVCO DEFAUT GE &amp; POWER Cabinet","AKTIVCO",
AM1476="AKTIVCO Coupure ENEO &amp; Baisse de tension","AKTIVCO GRID ONLY",
AM1476="Coupure ENEO &amp; Baisse de tension","IHS GRID ONLY",
AM1476="Defaut GE &amp; POWER Cabinet","IHS",
AM1476="Sharing","Partners",
AM1476="Sites strategiques &amp; DataCenter","SST &amp; DC",
AM1476="Exclu","Exclu",
AM1476="SAT","SAT",
AM1476="SPARE-ISSUE","SPARE-ISSUE",
AM1476="Fiber CAmtel","TRANS_FO_CAMTEL",
AM1476="Fiber AOF","Fiber AOF",
AM1476="Projet OCM (HUAWEI)","TRAVAUX-HUAWEI",
AM1476="Projet OCM (NOKIA)","TRAVAUX-NOKIA",
AM1476="ACCESS-ISSUE","ACCESS-ISSUE",
AM1476="Projet OCM (ZTE, NOKIA, autres projets)","TRAVAUX OCM",
AM1476="No root CAuse","No root cause",
AM1476="ODU HS","PDH",
AM1476="IP &amp; VLAN","PDH",
AM1476="Warehouse HUAWEI","SPARE-ISSUE",
AM1476="SPARE-HS","SPARE-ISSUE",
AM1476="Power Telco","BSS",AM1476="no impacts","no impacts"
),"")</f>
        <v>no impacts</v>
      </c>
      <c r="AL1476" s="48" t="str" cm="1">
        <f t="array" ref="AL1476">IFERROR(_xlfn.IFS(
AM1476="MPR ISSUE","TX ISSUE",
AM1476="BSS Hardware Issue","RAN ISSUE",
AM1476="Sites strategiques, MLL, Pylone, etc.","ENVTECH",
AM1476="AKTIVCO DEFAUT GE &amp; POWER Cabinet","POWER ISSUE",
AM1476="AKTIVCO Coupure ENEO &amp; Baisse de tension","POWER ISSUE",
AM1476="Coupure ENEO &amp; Baisse de tension","POWER ISSUE",
AM1476="Defaut GE &amp; POWER Cabinet","POWER ISSUE",
AM1476="Sharing","POWER ISSUE",
AM1476="Sites strategiques &amp; DataCenter","POWER ISSUE",
AM1476="Exclu","Exclu",
AM1476="SAT","TX ISSUE",
AM1476="SPARE-ISSUE","SPARE-ISSUE",
AM1476="Fiber CAmtel","TX ISSUE",
AM1476="Fiber AOF","TX ISSUE",
AM1476="Projet OCM (HUAWEI)","TRAVAUX-HUAWEI",
AM1476="Projet OCM (NOKIA)","TRAVAUX -NOKIA",
AM1476="ACCESS-ISSUE","ACCESS-ISSUE",
AM1476="Projet OCM (ZTE, NOKIA, autres projets)","TRAVAUX OCM",
AM1476="No root CAuse","No root cause",
AM1476="ODU HS","TX ISSUE",
AM1476="IP &amp; VLAN","TX ISSUE",
AM1476="Warehouse HUAWEI","SPARE-ISSUE",
AM1476="SPARE-HS","SPARE-ISSUE",
AM1476="Power Telco","RAN ISSUE",AM1476="no impacts","no impacts"
),"")</f>
        <v>no impacts</v>
      </c>
      <c r="AM1476" s="67" t="s">
        <v>5605</v>
      </c>
      <c r="AN1476" s="48" t="str" cm="1">
        <f t="array" ref="AN1476">IFERROR(_xlfn.IFS(
AM1476="MPR ISSUE","ACTIVE",
AM1476="BSS Hardware Issue","ACTIVE",
AM1476="Sites strategiques, MLL, Pylone, etc.","PASSIVE",
AM1476="AKTIVCO DEFAUT GE &amp; POWER Cabinet","PASSIVE",
AM1476="AKTIVCO Coupure ENEO &amp; Baisse de tension","PASSIVE",
AM1476="Coupure ENEO &amp; Baisse de tension","PASSIVE",
AM1476="Defaut GE &amp; POWER Cabinet","PASSIVE",
AM1476="Sharing","PASSIVE",
AM1476="Sites strategiques &amp; DataCenter","PASSIVE",
AM1476="Exclu","Exclu",
AM1476="SAT","ACTIVE",
AM1476="SPARE-ISSUE","SPARE-ISSUE",
AM1476="Fiber CAmtel","ACTIVE",
AM1476="Fiber AOF","ACTIVE",
AM1476="Projet OCM (HUAWEI)","PLANNED WORKS",
AM1476="Projet OCM (NOKIA)","PLANNED WORKS",
AM1476="ACCESS-ISSUE","ACCESS-ISSUE",
AM1476="Projet OCM (ZTE, NOKIA, autres projets)","PLANNED WORKS",
AM1476="No root CAuse","No root cause",
AM1476="ODU HS","ACTIVE",
AM1476="IP &amp; VLAN","ACTIVE",
AM1476="Warehouse HUAWEI","SPARE-ISSUE",
AM1476="SPARE-HS","SPARE-ISSUE",
AM1476="Power Telco","ACTIVE", AM1476="no impacts","no impacts"
),"")</f>
        <v>no impacts</v>
      </c>
      <c r="AO1476" s="93" t="s">
        <v>5537</v>
      </c>
      <c r="AP1476" s="101" t="str">
        <f t="shared" si="44"/>
        <v>LIT_098</v>
      </c>
      <c r="AR1476" s="17" t="s">
        <v>5537</v>
      </c>
      <c r="AS1476" s="7" t="s">
        <v>5537</v>
      </c>
      <c r="AT1476" s="6"/>
      <c r="AU1476" s="7"/>
      <c r="AV1476" s="3" t="s">
        <v>5537</v>
      </c>
      <c r="AW1476" s="18" t="s">
        <v>5537</v>
      </c>
      <c r="AX1476" s="18" t="s">
        <v>5537</v>
      </c>
      <c r="AY1476" s="18" t="s">
        <v>5537</v>
      </c>
      <c r="AZ1476" s="18" t="s">
        <v>5537</v>
      </c>
      <c r="BA1476" s="18" t="s">
        <v>5537</v>
      </c>
      <c r="BB1476" s="18" t="s">
        <v>5537</v>
      </c>
      <c r="BC1476" s="18" t="s">
        <v>5537</v>
      </c>
      <c r="BD1476" s="18" t="s">
        <v>5537</v>
      </c>
      <c r="BE1476" s="18" t="s">
        <v>5537</v>
      </c>
      <c r="BF1476" s="18" t="s">
        <v>5537</v>
      </c>
      <c r="BG1476" s="18" t="s">
        <v>5537</v>
      </c>
      <c r="BH1476" s="18" t="s">
        <v>5537</v>
      </c>
      <c r="BI1476" s="9" t="s">
        <v>5537</v>
      </c>
      <c r="BJ1476" s="14"/>
      <c r="BK1476" s="14" t="s">
        <v>5537</v>
      </c>
      <c r="BL1476" s="14" t="str">
        <f>_xlfn.XLOOKUP(B1476,'[4]cell downs 18042026 17h'!$B:$B,'[4]cell downs 18042026 17h'!$B:$B,"")</f>
        <v/>
      </c>
      <c r="BM1476" s="14" t="str">
        <f>_xlfn.XLOOKUP(B1476,'[5]Cells Huawei 19042026 15h'!$B:$B,'[5]Cells Huawei 19042026 15h'!$B:$B,"")</f>
        <v/>
      </c>
      <c r="BN1476" s="9" t="str">
        <f>_xlfn.XLOOKUP(B1476,'[6]cells down 19042026 9H40'!$B:$B,'[6]cells down 19042026 9H40'!$B:$B,"")</f>
        <v/>
      </c>
      <c r="BO1476" s="9" t="s">
        <v>1134</v>
      </c>
      <c r="BP1476" s="9" t="s">
        <v>12</v>
      </c>
      <c r="BQ1476" s="115"/>
    </row>
    <row r="1477" spans="1:69" s="9" customFormat="1" x14ac:dyDescent="0.3">
      <c r="A1477" s="1" t="s">
        <v>2675</v>
      </c>
      <c r="B1477" s="8" t="s">
        <v>2676</v>
      </c>
      <c r="C1477" s="3" t="str">
        <f>_xlfn.XLOOKUP(B1477,'[1]daily break down'!$D:$D,'[1]daily break down'!$E:$E,"")</f>
        <v>NORD-OUEST</v>
      </c>
      <c r="D1477" s="1" t="s">
        <v>11</v>
      </c>
      <c r="E1477" s="1" t="s">
        <v>12</v>
      </c>
      <c r="F1477" s="3" t="s">
        <v>51</v>
      </c>
      <c r="G1477" s="1" t="s">
        <v>52</v>
      </c>
      <c r="H1477" s="32" t="str">
        <f>_xlfn.XLOOKUP(B1477,[2]CALCULATION!$B:$B,[2]CALCULATION!$H:$H,"")</f>
        <v>Huawei</v>
      </c>
      <c r="I1477" s="28">
        <v>8.550671597709119</v>
      </c>
      <c r="J1477" s="28">
        <v>4.5593594210590886</v>
      </c>
      <c r="K1477" s="28">
        <v>0</v>
      </c>
      <c r="L1477" s="28">
        <v>0</v>
      </c>
      <c r="M1477" s="28">
        <v>7.3854702610770122</v>
      </c>
      <c r="N1477" s="28">
        <v>0</v>
      </c>
      <c r="O1477" s="28">
        <v>0</v>
      </c>
      <c r="P1477" s="28">
        <v>1.7037671965825134</v>
      </c>
      <c r="Q1477" s="28">
        <v>14.999586226183036</v>
      </c>
      <c r="R1477" s="28">
        <v>0.86946006797305042</v>
      </c>
      <c r="S1477" s="94">
        <v>1.0492019872557665</v>
      </c>
      <c r="T1477" s="94">
        <f>_xlfn.XLOOKUP(B1477,'[3]Nur des jours'!$B:$B,'[3]Nur des jours'!$U:$U,"")</f>
        <v>0</v>
      </c>
      <c r="U1477" s="94">
        <v>0.34988856643067295</v>
      </c>
      <c r="V1477" s="94">
        <v>4.6157182685420607E-2</v>
      </c>
      <c r="W1477" s="94">
        <v>0</v>
      </c>
      <c r="X1477" s="94">
        <v>0</v>
      </c>
      <c r="Y1477" s="94">
        <v>0</v>
      </c>
      <c r="Z1477" s="94">
        <v>2.5902062591137249</v>
      </c>
      <c r="AA1477" s="94">
        <v>0</v>
      </c>
      <c r="AB1477" s="94">
        <v>0</v>
      </c>
      <c r="AC1477" s="94">
        <f>_xlfn.XLOOKUP(B1477,'[3]Nur des jours'!$B:$B,'[3]Nur des jours'!$N:$N,"")</f>
        <v>0</v>
      </c>
      <c r="AD1477" s="94">
        <v>0</v>
      </c>
      <c r="AE1477" s="94">
        <v>0</v>
      </c>
      <c r="AF1477" s="94">
        <v>0</v>
      </c>
      <c r="AG1477" s="94">
        <v>0</v>
      </c>
      <c r="AH1477" s="94">
        <v>0</v>
      </c>
      <c r="AI1477" s="49" t="s">
        <v>5559</v>
      </c>
      <c r="AJ1477" s="49"/>
      <c r="AK1477" s="48" t="str" cm="1">
        <f t="array" ref="AK1477">IFERROR(_xlfn.IFS(
AM1477="MPR ISSUE","PDH",
AM1477="BSS Hardware Issue","BSS",
AM1477="Sites strategiques, MLL, Pylone, etc.","ENVTECH",
AM1477="AKTIVCO DEFAUT GE &amp; POWER Cabinet","AKTIVCO",
AM1477="AKTIVCO Coupure ENEO &amp; Baisse de tension","AKTIVCO GRID ONLY",
AM1477="Coupure ENEO &amp; Baisse de tension","IHS GRID ONLY",
AM1477="Defaut GE &amp; POWER Cabinet","IHS",
AM1477="Sharing","Partners",
AM1477="Sites strategiques &amp; DataCenter","SST &amp; DC",
AM1477="Exclu","Exclu",
AM1477="SAT","SAT",
AM1477="SPARE-ISSUE","SPARE-ISSUE",
AM1477="Fiber CAmtel","TRANS_FO_CAMTEL",
AM1477="Fiber AOF","Fiber AOF",
AM1477="Projet OCM (HUAWEI)","TRAVAUX-HUAWEI",
AM1477="Projet OCM (NOKIA)","TRAVAUX-NOKIA",
AM1477="ACCESS-ISSUE","ACCESS-ISSUE",
AM1477="Projet OCM (ZTE, NOKIA, autres projets)","TRAVAUX OCM",
AM1477="No root CAuse","No root cause",
AM1477="ODU HS","PDH",
AM1477="IP &amp; VLAN","PDH",
AM1477="Warehouse HUAWEI","SPARE-ISSUE",
AM1477="SPARE-HS","SPARE-ISSUE",
AM1477="Power Telco","BSS",AM1477="no impacts","no impacts"
),"")</f>
        <v>no impacts</v>
      </c>
      <c r="AL1477" s="48" t="str" cm="1">
        <f t="array" ref="AL1477">IFERROR(_xlfn.IFS(
AM1477="MPR ISSUE","TX ISSUE",
AM1477="BSS Hardware Issue","RAN ISSUE",
AM1477="Sites strategiques, MLL, Pylone, etc.","ENVTECH",
AM1477="AKTIVCO DEFAUT GE &amp; POWER Cabinet","POWER ISSUE",
AM1477="AKTIVCO Coupure ENEO &amp; Baisse de tension","POWER ISSUE",
AM1477="Coupure ENEO &amp; Baisse de tension","POWER ISSUE",
AM1477="Defaut GE &amp; POWER Cabinet","POWER ISSUE",
AM1477="Sharing","POWER ISSUE",
AM1477="Sites strategiques &amp; DataCenter","POWER ISSUE",
AM1477="Exclu","Exclu",
AM1477="SAT","TX ISSUE",
AM1477="SPARE-ISSUE","SPARE-ISSUE",
AM1477="Fiber CAmtel","TX ISSUE",
AM1477="Fiber AOF","TX ISSUE",
AM1477="Projet OCM (HUAWEI)","TRAVAUX-HUAWEI",
AM1477="Projet OCM (NOKIA)","TRAVAUX -NOKIA",
AM1477="ACCESS-ISSUE","ACCESS-ISSUE",
AM1477="Projet OCM (ZTE, NOKIA, autres projets)","TRAVAUX OCM",
AM1477="No root CAuse","No root cause",
AM1477="ODU HS","TX ISSUE",
AM1477="IP &amp; VLAN","TX ISSUE",
AM1477="Warehouse HUAWEI","SPARE-ISSUE",
AM1477="SPARE-HS","SPARE-ISSUE",
AM1477="Power Telco","RAN ISSUE",AM1477="no impacts","no impacts"
),"")</f>
        <v>no impacts</v>
      </c>
      <c r="AM1477" s="67" t="s">
        <v>5605</v>
      </c>
      <c r="AN1477" s="48" t="str" cm="1">
        <f t="array" ref="AN1477">IFERROR(_xlfn.IFS(
AM1477="MPR ISSUE","ACTIVE",
AM1477="BSS Hardware Issue","ACTIVE",
AM1477="Sites strategiques, MLL, Pylone, etc.","PASSIVE",
AM1477="AKTIVCO DEFAUT GE &amp; POWER Cabinet","PASSIVE",
AM1477="AKTIVCO Coupure ENEO &amp; Baisse de tension","PASSIVE",
AM1477="Coupure ENEO &amp; Baisse de tension","PASSIVE",
AM1477="Defaut GE &amp; POWER Cabinet","PASSIVE",
AM1477="Sharing","PASSIVE",
AM1477="Sites strategiques &amp; DataCenter","PASSIVE",
AM1477="Exclu","Exclu",
AM1477="SAT","ACTIVE",
AM1477="SPARE-ISSUE","SPARE-ISSUE",
AM1477="Fiber CAmtel","ACTIVE",
AM1477="Fiber AOF","ACTIVE",
AM1477="Projet OCM (HUAWEI)","PLANNED WORKS",
AM1477="Projet OCM (NOKIA)","PLANNED WORKS",
AM1477="ACCESS-ISSUE","ACCESS-ISSUE",
AM1477="Projet OCM (ZTE, NOKIA, autres projets)","PLANNED WORKS",
AM1477="No root CAuse","No root cause",
AM1477="ODU HS","ACTIVE",
AM1477="IP &amp; VLAN","ACTIVE",
AM1477="Warehouse HUAWEI","SPARE-ISSUE",
AM1477="SPARE-HS","SPARE-ISSUE",
AM1477="Power Telco","ACTIVE", AM1477="no impacts","no impacts"
),"")</f>
        <v>no impacts</v>
      </c>
      <c r="AO1477" s="93" t="s">
        <v>5537</v>
      </c>
      <c r="AP1477" s="101" t="str">
        <f t="shared" si="44"/>
        <v>NRO_226</v>
      </c>
      <c r="AR1477" s="17" t="s">
        <v>5537</v>
      </c>
      <c r="AS1477" s="7" t="s">
        <v>5537</v>
      </c>
      <c r="AT1477" s="6"/>
      <c r="AU1477" s="7"/>
      <c r="AV1477" s="3" t="s">
        <v>5537</v>
      </c>
      <c r="AW1477" s="18" t="s">
        <v>5537</v>
      </c>
      <c r="AX1477" s="18" t="s">
        <v>5537</v>
      </c>
      <c r="AY1477" s="18" t="s">
        <v>5537</v>
      </c>
      <c r="AZ1477" s="18" t="s">
        <v>5537</v>
      </c>
      <c r="BA1477" s="18" t="s">
        <v>5537</v>
      </c>
      <c r="BB1477" s="18" t="s">
        <v>5537</v>
      </c>
      <c r="BC1477" s="18" t="s">
        <v>5537</v>
      </c>
      <c r="BD1477" s="18" t="s">
        <v>5537</v>
      </c>
      <c r="BE1477" s="18" t="s">
        <v>5537</v>
      </c>
      <c r="BF1477" s="18" t="s">
        <v>5537</v>
      </c>
      <c r="BG1477" s="18" t="s">
        <v>5537</v>
      </c>
      <c r="BH1477" s="18" t="s">
        <v>5537</v>
      </c>
      <c r="BI1477" s="9" t="s">
        <v>5537</v>
      </c>
      <c r="BJ1477" s="14"/>
      <c r="BK1477" s="14" t="s">
        <v>5537</v>
      </c>
      <c r="BL1477" s="14" t="str">
        <f>_xlfn.XLOOKUP(B1477,'[4]cell downs 18042026 17h'!$B:$B,'[4]cell downs 18042026 17h'!$B:$B,"")</f>
        <v/>
      </c>
      <c r="BM1477" s="14" t="str">
        <f>_xlfn.XLOOKUP(B1477,'[5]Cells Huawei 19042026 15h'!$B:$B,'[5]Cells Huawei 19042026 15h'!$B:$B,"")</f>
        <v/>
      </c>
      <c r="BN1477" s="9" t="str">
        <f>_xlfn.XLOOKUP(B1477,'[6]cells down 19042026 9H40'!$B:$B,'[6]cells down 19042026 9H40'!$B:$B,"")</f>
        <v/>
      </c>
      <c r="BO1477" s="9" t="s">
        <v>2676</v>
      </c>
      <c r="BP1477" s="9" t="s">
        <v>12</v>
      </c>
      <c r="BQ1477" s="115"/>
    </row>
    <row r="1478" spans="1:69" s="9" customFormat="1" x14ac:dyDescent="0.3">
      <c r="A1478" s="1" t="s">
        <v>1849</v>
      </c>
      <c r="B1478" s="8" t="s">
        <v>1850</v>
      </c>
      <c r="C1478" s="3" t="str">
        <f>_xlfn.XLOOKUP(B1478,'[1]daily break down'!$D:$D,'[1]daily break down'!$E:$E,"")</f>
        <v>NORD-OUEST</v>
      </c>
      <c r="D1478" s="1" t="s">
        <v>11</v>
      </c>
      <c r="E1478" s="1" t="s">
        <v>12</v>
      </c>
      <c r="F1478" s="3" t="s">
        <v>51</v>
      </c>
      <c r="G1478" s="1" t="s">
        <v>52</v>
      </c>
      <c r="H1478" s="32" t="str">
        <f>_xlfn.XLOOKUP(B1478,[2]CALCULATION!$B:$B,[2]CALCULATION!$H:$H,"")</f>
        <v>Huawei</v>
      </c>
      <c r="I1478" s="28">
        <v>8.5479963359615088</v>
      </c>
      <c r="J1478" s="28">
        <v>4.5545439499133913</v>
      </c>
      <c r="K1478" s="28">
        <v>0</v>
      </c>
      <c r="L1478" s="28">
        <v>0</v>
      </c>
      <c r="M1478" s="28">
        <v>10.455368786615416</v>
      </c>
      <c r="N1478" s="28">
        <v>23.113993973170334</v>
      </c>
      <c r="O1478" s="28">
        <v>0</v>
      </c>
      <c r="P1478" s="28">
        <v>1.6995759531779253</v>
      </c>
      <c r="Q1478" s="28">
        <v>15.000442309942274</v>
      </c>
      <c r="R1478" s="28">
        <v>0.8597756204467043</v>
      </c>
      <c r="S1478" s="94">
        <v>1.0441903302485782</v>
      </c>
      <c r="T1478" s="94">
        <f>_xlfn.XLOOKUP(B1478,'[3]Nur des jours'!$B:$B,'[3]Nur des jours'!$U:$U,"")</f>
        <v>0</v>
      </c>
      <c r="U1478" s="94">
        <v>0.29597312467718512</v>
      </c>
      <c r="V1478" s="94">
        <v>3.977222464779287E-2</v>
      </c>
      <c r="W1478" s="94">
        <v>0</v>
      </c>
      <c r="X1478" s="94">
        <v>0</v>
      </c>
      <c r="Y1478" s="94">
        <v>0</v>
      </c>
      <c r="Z1478" s="94">
        <v>2.4605274046679395</v>
      </c>
      <c r="AA1478" s="94">
        <v>0</v>
      </c>
      <c r="AB1478" s="94">
        <v>0</v>
      </c>
      <c r="AC1478" s="94">
        <f>_xlfn.XLOOKUP(B1478,'[3]Nur des jours'!$B:$B,'[3]Nur des jours'!$N:$N,"")</f>
        <v>0</v>
      </c>
      <c r="AD1478" s="94">
        <v>0</v>
      </c>
      <c r="AE1478" s="94">
        <v>0</v>
      </c>
      <c r="AF1478" s="94">
        <v>0</v>
      </c>
      <c r="AG1478" s="94">
        <v>0</v>
      </c>
      <c r="AH1478" s="94">
        <v>0</v>
      </c>
      <c r="AI1478" s="49" t="s">
        <v>5559</v>
      </c>
      <c r="AJ1478" s="49"/>
      <c r="AK1478" s="48" t="str" cm="1">
        <f t="array" ref="AK1478">IFERROR(_xlfn.IFS(
AM1478="MPR ISSUE","PDH",
AM1478="BSS Hardware Issue","BSS",
AM1478="Sites strategiques, MLL, Pylone, etc.","ENVTECH",
AM1478="AKTIVCO DEFAUT GE &amp; POWER Cabinet","AKTIVCO",
AM1478="AKTIVCO Coupure ENEO &amp; Baisse de tension","AKTIVCO GRID ONLY",
AM1478="Coupure ENEO &amp; Baisse de tension","IHS GRID ONLY",
AM1478="Defaut GE &amp; POWER Cabinet","IHS",
AM1478="Sharing","Partners",
AM1478="Sites strategiques &amp; DataCenter","SST &amp; DC",
AM1478="Exclu","Exclu",
AM1478="SAT","SAT",
AM1478="SPARE-ISSUE","SPARE-ISSUE",
AM1478="Fiber CAmtel","TRANS_FO_CAMTEL",
AM1478="Fiber AOF","Fiber AOF",
AM1478="Projet OCM (HUAWEI)","TRAVAUX-HUAWEI",
AM1478="Projet OCM (NOKIA)","TRAVAUX-NOKIA",
AM1478="ACCESS-ISSUE","ACCESS-ISSUE",
AM1478="Projet OCM (ZTE, NOKIA, autres projets)","TRAVAUX OCM",
AM1478="No root CAuse","No root cause",
AM1478="ODU HS","PDH",
AM1478="IP &amp; VLAN","PDH",
AM1478="Warehouse HUAWEI","SPARE-ISSUE",
AM1478="SPARE-HS","SPARE-ISSUE",
AM1478="Power Telco","BSS",AM1478="no impacts","no impacts"
),"")</f>
        <v>no impacts</v>
      </c>
      <c r="AL1478" s="48" t="str" cm="1">
        <f t="array" ref="AL1478">IFERROR(_xlfn.IFS(
AM1478="MPR ISSUE","TX ISSUE",
AM1478="BSS Hardware Issue","RAN ISSUE",
AM1478="Sites strategiques, MLL, Pylone, etc.","ENVTECH",
AM1478="AKTIVCO DEFAUT GE &amp; POWER Cabinet","POWER ISSUE",
AM1478="AKTIVCO Coupure ENEO &amp; Baisse de tension","POWER ISSUE",
AM1478="Coupure ENEO &amp; Baisse de tension","POWER ISSUE",
AM1478="Defaut GE &amp; POWER Cabinet","POWER ISSUE",
AM1478="Sharing","POWER ISSUE",
AM1478="Sites strategiques &amp; DataCenter","POWER ISSUE",
AM1478="Exclu","Exclu",
AM1478="SAT","TX ISSUE",
AM1478="SPARE-ISSUE","SPARE-ISSUE",
AM1478="Fiber CAmtel","TX ISSUE",
AM1478="Fiber AOF","TX ISSUE",
AM1478="Projet OCM (HUAWEI)","TRAVAUX-HUAWEI",
AM1478="Projet OCM (NOKIA)","TRAVAUX -NOKIA",
AM1478="ACCESS-ISSUE","ACCESS-ISSUE",
AM1478="Projet OCM (ZTE, NOKIA, autres projets)","TRAVAUX OCM",
AM1478="No root CAuse","No root cause",
AM1478="ODU HS","TX ISSUE",
AM1478="IP &amp; VLAN","TX ISSUE",
AM1478="Warehouse HUAWEI","SPARE-ISSUE",
AM1478="SPARE-HS","SPARE-ISSUE",
AM1478="Power Telco","RAN ISSUE",AM1478="no impacts","no impacts"
),"")</f>
        <v>no impacts</v>
      </c>
      <c r="AM1478" s="67" t="s">
        <v>5605</v>
      </c>
      <c r="AN1478" s="48" t="str" cm="1">
        <f t="array" ref="AN1478">IFERROR(_xlfn.IFS(
AM1478="MPR ISSUE","ACTIVE",
AM1478="BSS Hardware Issue","ACTIVE",
AM1478="Sites strategiques, MLL, Pylone, etc.","PASSIVE",
AM1478="AKTIVCO DEFAUT GE &amp; POWER Cabinet","PASSIVE",
AM1478="AKTIVCO Coupure ENEO &amp; Baisse de tension","PASSIVE",
AM1478="Coupure ENEO &amp; Baisse de tension","PASSIVE",
AM1478="Defaut GE &amp; POWER Cabinet","PASSIVE",
AM1478="Sharing","PASSIVE",
AM1478="Sites strategiques &amp; DataCenter","PASSIVE",
AM1478="Exclu","Exclu",
AM1478="SAT","ACTIVE",
AM1478="SPARE-ISSUE","SPARE-ISSUE",
AM1478="Fiber CAmtel","ACTIVE",
AM1478="Fiber AOF","ACTIVE",
AM1478="Projet OCM (HUAWEI)","PLANNED WORKS",
AM1478="Projet OCM (NOKIA)","PLANNED WORKS",
AM1478="ACCESS-ISSUE","ACCESS-ISSUE",
AM1478="Projet OCM (ZTE, NOKIA, autres projets)","PLANNED WORKS",
AM1478="No root CAuse","No root cause",
AM1478="ODU HS","ACTIVE",
AM1478="IP &amp; VLAN","ACTIVE",
AM1478="Warehouse HUAWEI","SPARE-ISSUE",
AM1478="SPARE-HS","SPARE-ISSUE",
AM1478="Power Telco","ACTIVE", AM1478="no impacts","no impacts"
),"")</f>
        <v>no impacts</v>
      </c>
      <c r="AO1478" s="93" t="s">
        <v>5537</v>
      </c>
      <c r="AP1478" s="101" t="str">
        <f t="shared" si="44"/>
        <v>NRO_128</v>
      </c>
      <c r="AR1478" s="17" t="s">
        <v>5537</v>
      </c>
      <c r="AS1478" s="7" t="s">
        <v>5537</v>
      </c>
      <c r="AT1478" s="6"/>
      <c r="AU1478" s="7"/>
      <c r="AV1478" s="3" t="s">
        <v>5537</v>
      </c>
      <c r="AW1478" s="18" t="s">
        <v>5537</v>
      </c>
      <c r="AX1478" s="18" t="s">
        <v>5537</v>
      </c>
      <c r="AY1478" s="18" t="s">
        <v>5537</v>
      </c>
      <c r="AZ1478" s="18" t="s">
        <v>5537</v>
      </c>
      <c r="BA1478" s="18" t="s">
        <v>5537</v>
      </c>
      <c r="BB1478" s="18" t="s">
        <v>5537</v>
      </c>
      <c r="BC1478" s="18" t="s">
        <v>5537</v>
      </c>
      <c r="BD1478" s="18" t="s">
        <v>5537</v>
      </c>
      <c r="BE1478" s="18" t="s">
        <v>5537</v>
      </c>
      <c r="BF1478" s="18" t="s">
        <v>5537</v>
      </c>
      <c r="BG1478" s="18" t="s">
        <v>5537</v>
      </c>
      <c r="BH1478" s="18" t="s">
        <v>5537</v>
      </c>
      <c r="BI1478" s="9" t="s">
        <v>5537</v>
      </c>
      <c r="BJ1478" s="14"/>
      <c r="BK1478" s="14" t="s">
        <v>5537</v>
      </c>
      <c r="BL1478" s="14" t="str">
        <f>_xlfn.XLOOKUP(B1478,'[4]cell downs 18042026 17h'!$B:$B,'[4]cell downs 18042026 17h'!$B:$B,"")</f>
        <v/>
      </c>
      <c r="BM1478" s="14" t="str">
        <f>_xlfn.XLOOKUP(B1478,'[5]Cells Huawei 19042026 15h'!$B:$B,'[5]Cells Huawei 19042026 15h'!$B:$B,"")</f>
        <v/>
      </c>
      <c r="BN1478" s="9" t="str">
        <f>_xlfn.XLOOKUP(B1478,'[6]cells down 19042026 9H40'!$B:$B,'[6]cells down 19042026 9H40'!$B:$B,"")</f>
        <v/>
      </c>
      <c r="BO1478" s="9" t="s">
        <v>1850</v>
      </c>
      <c r="BP1478" s="9" t="s">
        <v>12</v>
      </c>
      <c r="BQ1478" s="115"/>
    </row>
    <row r="1479" spans="1:69" s="9" customFormat="1" x14ac:dyDescent="0.3">
      <c r="A1479" s="1" t="s">
        <v>4259</v>
      </c>
      <c r="B1479" s="8" t="s">
        <v>4260</v>
      </c>
      <c r="C1479" s="3" t="str">
        <f>_xlfn.XLOOKUP(B1479,'[1]daily break down'!$D:$D,'[1]daily break down'!$E:$E,"")</f>
        <v>CENTRE</v>
      </c>
      <c r="D1479" s="1" t="s">
        <v>21</v>
      </c>
      <c r="E1479" s="1" t="s">
        <v>30</v>
      </c>
      <c r="F1479" s="3" t="s">
        <v>69</v>
      </c>
      <c r="G1479" s="1" t="s">
        <v>502</v>
      </c>
      <c r="H1479" s="34" t="str">
        <f>_xlfn.XLOOKUP(B1479,[2]CALCULATION!$B:$B,[2]CALCULATION!$H:$H,"")</f>
        <v>ZTE</v>
      </c>
      <c r="I1479" s="28">
        <v>0</v>
      </c>
      <c r="J1479" s="28">
        <v>2.6752617476098045E-4</v>
      </c>
      <c r="K1479" s="28">
        <v>0</v>
      </c>
      <c r="L1479" s="28">
        <v>9.4169213515849729E-3</v>
      </c>
      <c r="M1479" s="28">
        <v>0</v>
      </c>
      <c r="N1479" s="28">
        <v>0</v>
      </c>
      <c r="O1479" s="28">
        <v>0</v>
      </c>
      <c r="P1479" s="28">
        <v>0</v>
      </c>
      <c r="Q1479" s="28">
        <v>0</v>
      </c>
      <c r="R1479" s="28">
        <v>0</v>
      </c>
      <c r="S1479" s="94">
        <v>1.4106655195144295</v>
      </c>
      <c r="T1479" s="94">
        <f>_xlfn.XLOOKUP(B1479,'[3]Nur des jours'!$B:$B,'[3]Nur des jours'!$U:$U,"")</f>
        <v>0</v>
      </c>
      <c r="U1479" s="94">
        <v>4.7298627697734158E-2</v>
      </c>
      <c r="V1479" s="94">
        <v>9.5239318214895355E-3</v>
      </c>
      <c r="W1479" s="94">
        <v>0</v>
      </c>
      <c r="X1479" s="94">
        <v>0</v>
      </c>
      <c r="Y1479" s="94">
        <v>0</v>
      </c>
      <c r="Z1479" s="94">
        <v>0</v>
      </c>
      <c r="AA1479" s="94">
        <v>0</v>
      </c>
      <c r="AB1479" s="94">
        <v>0</v>
      </c>
      <c r="AC1479" s="94">
        <f>_xlfn.XLOOKUP(B1479,'[3]Nur des jours'!$B:$B,'[3]Nur des jours'!$N:$N,"")</f>
        <v>0</v>
      </c>
      <c r="AD1479" s="94">
        <v>0</v>
      </c>
      <c r="AE1479" s="94">
        <v>0</v>
      </c>
      <c r="AF1479" s="94">
        <v>0</v>
      </c>
      <c r="AG1479" s="94">
        <v>0</v>
      </c>
      <c r="AH1479" s="94">
        <v>0</v>
      </c>
      <c r="AI1479" s="49" t="s">
        <v>5559</v>
      </c>
      <c r="AJ1479" s="49"/>
      <c r="AK1479" s="48" t="str" cm="1">
        <f t="array" ref="AK1479">IFERROR(_xlfn.IFS(
AM1479="MPR ISSUE","PDH",
AM1479="BSS Hardware Issue","BSS",
AM1479="Sites strategiques, MLL, Pylone, etc.","ENVTECH",
AM1479="AKTIVCO DEFAUT GE &amp; POWER Cabinet","AKTIVCO",
AM1479="AKTIVCO Coupure ENEO &amp; Baisse de tension","AKTIVCO GRID ONLY",
AM1479="Coupure ENEO &amp; Baisse de tension","IHS GRID ONLY",
AM1479="Defaut GE &amp; POWER Cabinet","IHS",
AM1479="Sharing","Partners",
AM1479="Sites strategiques &amp; DataCenter","SST &amp; DC",
AM1479="Exclu","Exclu",
AM1479="SAT","SAT",
AM1479="SPARE-ISSUE","SPARE-ISSUE",
AM1479="Fiber CAmtel","TRANS_FO_CAMTEL",
AM1479="Fiber AOF","Fiber AOF",
AM1479="Projet OCM (HUAWEI)","TRAVAUX-HUAWEI",
AM1479="Projet OCM (NOKIA)","TRAVAUX-NOKIA",
AM1479="ACCESS-ISSUE","ACCESS-ISSUE",
AM1479="Projet OCM (ZTE, NOKIA, autres projets)","TRAVAUX OCM",
AM1479="No root CAuse","No root cause",
AM1479="ODU HS","PDH",
AM1479="IP &amp; VLAN","PDH",
AM1479="Warehouse HUAWEI","SPARE-ISSUE",
AM1479="SPARE-HS","SPARE-ISSUE",
AM1479="Power Telco","BSS",AM1479="no impacts","no impacts"
),"")</f>
        <v>no impacts</v>
      </c>
      <c r="AL1479" s="48" t="str" cm="1">
        <f t="array" ref="AL1479">IFERROR(_xlfn.IFS(
AM1479="MPR ISSUE","TX ISSUE",
AM1479="BSS Hardware Issue","RAN ISSUE",
AM1479="Sites strategiques, MLL, Pylone, etc.","ENVTECH",
AM1479="AKTIVCO DEFAUT GE &amp; POWER Cabinet","POWER ISSUE",
AM1479="AKTIVCO Coupure ENEO &amp; Baisse de tension","POWER ISSUE",
AM1479="Coupure ENEO &amp; Baisse de tension","POWER ISSUE",
AM1479="Defaut GE &amp; POWER Cabinet","POWER ISSUE",
AM1479="Sharing","POWER ISSUE",
AM1479="Sites strategiques &amp; DataCenter","POWER ISSUE",
AM1479="Exclu","Exclu",
AM1479="SAT","TX ISSUE",
AM1479="SPARE-ISSUE","SPARE-ISSUE",
AM1479="Fiber CAmtel","TX ISSUE",
AM1479="Fiber AOF","TX ISSUE",
AM1479="Projet OCM (HUAWEI)","TRAVAUX-HUAWEI",
AM1479="Projet OCM (NOKIA)","TRAVAUX -NOKIA",
AM1479="ACCESS-ISSUE","ACCESS-ISSUE",
AM1479="Projet OCM (ZTE, NOKIA, autres projets)","TRAVAUX OCM",
AM1479="No root CAuse","No root cause",
AM1479="ODU HS","TX ISSUE",
AM1479="IP &amp; VLAN","TX ISSUE",
AM1479="Warehouse HUAWEI","SPARE-ISSUE",
AM1479="SPARE-HS","SPARE-ISSUE",
AM1479="Power Telco","RAN ISSUE",AM1479="no impacts","no impacts"
),"")</f>
        <v>no impacts</v>
      </c>
      <c r="AM1479" s="67" t="s">
        <v>5605</v>
      </c>
      <c r="AN1479" s="48" t="str" cm="1">
        <f t="array" ref="AN1479">IFERROR(_xlfn.IFS(
AM1479="MPR ISSUE","ACTIVE",
AM1479="BSS Hardware Issue","ACTIVE",
AM1479="Sites strategiques, MLL, Pylone, etc.","PASSIVE",
AM1479="AKTIVCO DEFAUT GE &amp; POWER Cabinet","PASSIVE",
AM1479="AKTIVCO Coupure ENEO &amp; Baisse de tension","PASSIVE",
AM1479="Coupure ENEO &amp; Baisse de tension","PASSIVE",
AM1479="Defaut GE &amp; POWER Cabinet","PASSIVE",
AM1479="Sharing","PASSIVE",
AM1479="Sites strategiques &amp; DataCenter","PASSIVE",
AM1479="Exclu","Exclu",
AM1479="SAT","ACTIVE",
AM1479="SPARE-ISSUE","SPARE-ISSUE",
AM1479="Fiber CAmtel","ACTIVE",
AM1479="Fiber AOF","ACTIVE",
AM1479="Projet OCM (HUAWEI)","PLANNED WORKS",
AM1479="Projet OCM (NOKIA)","PLANNED WORKS",
AM1479="ACCESS-ISSUE","ACCESS-ISSUE",
AM1479="Projet OCM (ZTE, NOKIA, autres projets)","PLANNED WORKS",
AM1479="No root CAuse","No root cause",
AM1479="ODU HS","ACTIVE",
AM1479="IP &amp; VLAN","ACTIVE",
AM1479="Warehouse HUAWEI","SPARE-ISSUE",
AM1479="SPARE-HS","SPARE-ISSUE",
AM1479="Power Telco","ACTIVE", AM1479="no impacts","no impacts"
),"")</f>
        <v>no impacts</v>
      </c>
      <c r="AO1479" s="93" t="s">
        <v>5537</v>
      </c>
      <c r="AP1479" s="101" t="str">
        <f t="shared" si="44"/>
        <v>SUD_092</v>
      </c>
      <c r="AR1479" s="17" t="s">
        <v>5537</v>
      </c>
      <c r="AS1479" s="7" t="s">
        <v>5537</v>
      </c>
      <c r="AT1479" s="6"/>
      <c r="AU1479" s="7"/>
      <c r="AV1479" s="3" t="s">
        <v>5537</v>
      </c>
      <c r="AW1479" s="18" t="s">
        <v>5537</v>
      </c>
      <c r="AX1479" s="18" t="s">
        <v>5537</v>
      </c>
      <c r="AY1479" s="18" t="s">
        <v>5537</v>
      </c>
      <c r="AZ1479" s="18" t="s">
        <v>5537</v>
      </c>
      <c r="BA1479" s="18" t="s">
        <v>5537</v>
      </c>
      <c r="BB1479" s="18" t="s">
        <v>5537</v>
      </c>
      <c r="BC1479" s="18" t="s">
        <v>5537</v>
      </c>
      <c r="BD1479" s="18" t="s">
        <v>5537</v>
      </c>
      <c r="BE1479" s="18" t="s">
        <v>5537</v>
      </c>
      <c r="BF1479" s="18" t="s">
        <v>5537</v>
      </c>
      <c r="BG1479" s="18" t="s">
        <v>5537</v>
      </c>
      <c r="BH1479" s="18" t="s">
        <v>5537</v>
      </c>
      <c r="BI1479" s="9" t="s">
        <v>5537</v>
      </c>
      <c r="BJ1479" s="14"/>
      <c r="BK1479" s="14" t="s">
        <v>5537</v>
      </c>
      <c r="BL1479" s="14" t="str">
        <f>_xlfn.XLOOKUP(B1479,'[4]cell downs 18042026 17h'!$B:$B,'[4]cell downs 18042026 17h'!$B:$B,"")</f>
        <v/>
      </c>
      <c r="BM1479" s="14" t="str">
        <f>_xlfn.XLOOKUP(B1479,'[5]Cells Huawei 19042026 15h'!$B:$B,'[5]Cells Huawei 19042026 15h'!$B:$B,"")</f>
        <v/>
      </c>
      <c r="BN1479" s="9" t="str">
        <f>_xlfn.XLOOKUP(B1479,'[6]cells down 19042026 9H40'!$B:$B,'[6]cells down 19042026 9H40'!$B:$B,"")</f>
        <v/>
      </c>
      <c r="BO1479" s="9" t="s">
        <v>5537</v>
      </c>
      <c r="BP1479" s="9" t="s">
        <v>318</v>
      </c>
      <c r="BQ1479" s="115"/>
    </row>
    <row r="1480" spans="1:69" s="9" customFormat="1" x14ac:dyDescent="0.3">
      <c r="A1480" s="1" t="s">
        <v>4332</v>
      </c>
      <c r="B1480" s="8" t="s">
        <v>4333</v>
      </c>
      <c r="C1480" s="3" t="str">
        <f>_xlfn.XLOOKUP(B1480,'[1]daily break down'!$D:$D,'[1]daily break down'!$E:$E,"")</f>
        <v>NORD-OUEST</v>
      </c>
      <c r="D1480" s="1"/>
      <c r="E1480" s="1"/>
      <c r="F1480" s="3" t="s">
        <v>13</v>
      </c>
      <c r="G1480" s="1" t="s">
        <v>52</v>
      </c>
      <c r="H1480" s="32" t="str">
        <f>_xlfn.XLOOKUP(B1480,[2]CALCULATION!$B:$B,[2]CALCULATION!$H:$H,"")</f>
        <v>HUAWEI</v>
      </c>
      <c r="I1480" s="28">
        <v>0</v>
      </c>
      <c r="J1480" s="28">
        <v>0</v>
      </c>
      <c r="K1480" s="28">
        <v>0</v>
      </c>
      <c r="L1480" s="28">
        <v>0</v>
      </c>
      <c r="M1480" s="28">
        <v>0</v>
      </c>
      <c r="N1480" s="28">
        <v>0</v>
      </c>
      <c r="O1480" s="28">
        <v>0</v>
      </c>
      <c r="P1480" s="28">
        <v>0</v>
      </c>
      <c r="Q1480" s="28">
        <v>0</v>
      </c>
      <c r="R1480" s="28">
        <v>0</v>
      </c>
      <c r="S1480" s="94">
        <v>0</v>
      </c>
      <c r="T1480" s="94">
        <f>_xlfn.XLOOKUP(B1480,'[3]Nur des jours'!$B:$B,'[3]Nur des jours'!$U:$U,"")</f>
        <v>0</v>
      </c>
      <c r="U1480" s="94">
        <v>0</v>
      </c>
      <c r="V1480" s="94">
        <v>4.0128926214140796E-3</v>
      </c>
      <c r="W1480" s="94">
        <v>0</v>
      </c>
      <c r="X1480" s="94">
        <v>0</v>
      </c>
      <c r="Y1480" s="94">
        <v>0</v>
      </c>
      <c r="Z1480" s="94">
        <v>0</v>
      </c>
      <c r="AA1480" s="94">
        <v>0</v>
      </c>
      <c r="AB1480" s="94">
        <v>0</v>
      </c>
      <c r="AC1480" s="94">
        <f>_xlfn.XLOOKUP(B1480,'[3]Nur des jours'!$B:$B,'[3]Nur des jours'!$N:$N,"")</f>
        <v>0</v>
      </c>
      <c r="AD1480" s="94">
        <v>0</v>
      </c>
      <c r="AE1480" s="94">
        <v>0</v>
      </c>
      <c r="AF1480" s="94">
        <v>0</v>
      </c>
      <c r="AG1480" s="94">
        <v>0</v>
      </c>
      <c r="AH1480" s="94">
        <v>0</v>
      </c>
      <c r="AI1480" s="49" t="s">
        <v>5559</v>
      </c>
      <c r="AJ1480" s="49"/>
      <c r="AK1480" s="48" t="str" cm="1">
        <f t="array" ref="AK1480">IFERROR(_xlfn.IFS(
AM1480="MPR ISSUE","PDH",
AM1480="BSS Hardware Issue","BSS",
AM1480="Sites strategiques, MLL, Pylone, etc.","ENVTECH",
AM1480="AKTIVCO DEFAUT GE &amp; POWER Cabinet","AKTIVCO",
AM1480="AKTIVCO Coupure ENEO &amp; Baisse de tension","AKTIVCO GRID ONLY",
AM1480="Coupure ENEO &amp; Baisse de tension","IHS GRID ONLY",
AM1480="Defaut GE &amp; POWER Cabinet","IHS",
AM1480="Sharing","Partners",
AM1480="Sites strategiques &amp; DataCenter","SST &amp; DC",
AM1480="Exclu","Exclu",
AM1480="SAT","SAT",
AM1480="SPARE-ISSUE","SPARE-ISSUE",
AM1480="Fiber CAmtel","TRANS_FO_CAMTEL",
AM1480="Fiber AOF","Fiber AOF",
AM1480="Projet OCM (HUAWEI)","TRAVAUX-HUAWEI",
AM1480="Projet OCM (NOKIA)","TRAVAUX-NOKIA",
AM1480="ACCESS-ISSUE","ACCESS-ISSUE",
AM1480="Projet OCM (ZTE, NOKIA, autres projets)","TRAVAUX OCM",
AM1480="No root CAuse","No root cause",
AM1480="ODU HS","PDH",
AM1480="IP &amp; VLAN","PDH",
AM1480="Warehouse HUAWEI","SPARE-ISSUE",
AM1480="SPARE-HS","SPARE-ISSUE",
AM1480="Power Telco","BSS",AM1480="no impacts","no impacts"
),"")</f>
        <v>no impacts</v>
      </c>
      <c r="AL1480" s="48" t="str" cm="1">
        <f t="array" ref="AL1480">IFERROR(_xlfn.IFS(
AM1480="MPR ISSUE","TX ISSUE",
AM1480="BSS Hardware Issue","RAN ISSUE",
AM1480="Sites strategiques, MLL, Pylone, etc.","ENVTECH",
AM1480="AKTIVCO DEFAUT GE &amp; POWER Cabinet","POWER ISSUE",
AM1480="AKTIVCO Coupure ENEO &amp; Baisse de tension","POWER ISSUE",
AM1480="Coupure ENEO &amp; Baisse de tension","POWER ISSUE",
AM1480="Defaut GE &amp; POWER Cabinet","POWER ISSUE",
AM1480="Sharing","POWER ISSUE",
AM1480="Sites strategiques &amp; DataCenter","POWER ISSUE",
AM1480="Exclu","Exclu",
AM1480="SAT","TX ISSUE",
AM1480="SPARE-ISSUE","SPARE-ISSUE",
AM1480="Fiber CAmtel","TX ISSUE",
AM1480="Fiber AOF","TX ISSUE",
AM1480="Projet OCM (HUAWEI)","TRAVAUX-HUAWEI",
AM1480="Projet OCM (NOKIA)","TRAVAUX -NOKIA",
AM1480="ACCESS-ISSUE","ACCESS-ISSUE",
AM1480="Projet OCM (ZTE, NOKIA, autres projets)","TRAVAUX OCM",
AM1480="No root CAuse","No root cause",
AM1480="ODU HS","TX ISSUE",
AM1480="IP &amp; VLAN","TX ISSUE",
AM1480="Warehouse HUAWEI","SPARE-ISSUE",
AM1480="SPARE-HS","SPARE-ISSUE",
AM1480="Power Telco","RAN ISSUE",AM1480="no impacts","no impacts"
),"")</f>
        <v>no impacts</v>
      </c>
      <c r="AM1480" s="67" t="s">
        <v>5605</v>
      </c>
      <c r="AN1480" s="48" t="str" cm="1">
        <f t="array" ref="AN1480">IFERROR(_xlfn.IFS(
AM1480="MPR ISSUE","ACTIVE",
AM1480="BSS Hardware Issue","ACTIVE",
AM1480="Sites strategiques, MLL, Pylone, etc.","PASSIVE",
AM1480="AKTIVCO DEFAUT GE &amp; POWER Cabinet","PASSIVE",
AM1480="AKTIVCO Coupure ENEO &amp; Baisse de tension","PASSIVE",
AM1480="Coupure ENEO &amp; Baisse de tension","PASSIVE",
AM1480="Defaut GE &amp; POWER Cabinet","PASSIVE",
AM1480="Sharing","PASSIVE",
AM1480="Sites strategiques &amp; DataCenter","PASSIVE",
AM1480="Exclu","Exclu",
AM1480="SAT","ACTIVE",
AM1480="SPARE-ISSUE","SPARE-ISSUE",
AM1480="Fiber CAmtel","ACTIVE",
AM1480="Fiber AOF","ACTIVE",
AM1480="Projet OCM (HUAWEI)","PLANNED WORKS",
AM1480="Projet OCM (NOKIA)","PLANNED WORKS",
AM1480="ACCESS-ISSUE","ACCESS-ISSUE",
AM1480="Projet OCM (ZTE, NOKIA, autres projets)","PLANNED WORKS",
AM1480="No root CAuse","No root cause",
AM1480="ODU HS","ACTIVE",
AM1480="IP &amp; VLAN","ACTIVE",
AM1480="Warehouse HUAWEI","SPARE-ISSUE",
AM1480="SPARE-HS","SPARE-ISSUE",
AM1480="Power Telco","ACTIVE", AM1480="no impacts","no impacts"
),"")</f>
        <v>no impacts</v>
      </c>
      <c r="AO1480" s="93" t="s">
        <v>5537</v>
      </c>
      <c r="AP1480" s="101" t="str">
        <f t="shared" si="44"/>
        <v>SUO_246</v>
      </c>
      <c r="AR1480" s="17" t="s">
        <v>5537</v>
      </c>
      <c r="AS1480" s="7" t="s">
        <v>5537</v>
      </c>
      <c r="AT1480" s="6"/>
      <c r="AU1480" s="7"/>
      <c r="AV1480" s="3" t="s">
        <v>5537</v>
      </c>
      <c r="AW1480" s="18" t="s">
        <v>5537</v>
      </c>
      <c r="AX1480" s="18" t="s">
        <v>5537</v>
      </c>
      <c r="AY1480" s="18" t="s">
        <v>5537</v>
      </c>
      <c r="AZ1480" s="18" t="s">
        <v>5537</v>
      </c>
      <c r="BA1480" s="18" t="s">
        <v>5537</v>
      </c>
      <c r="BB1480" s="18" t="s">
        <v>5537</v>
      </c>
      <c r="BC1480" s="18" t="s">
        <v>5537</v>
      </c>
      <c r="BD1480" s="18" t="s">
        <v>5537</v>
      </c>
      <c r="BE1480" s="18" t="s">
        <v>5537</v>
      </c>
      <c r="BF1480" s="18" t="s">
        <v>5537</v>
      </c>
      <c r="BG1480" s="18" t="s">
        <v>5537</v>
      </c>
      <c r="BH1480" s="18" t="s">
        <v>5537</v>
      </c>
      <c r="BI1480" s="9" t="s">
        <v>5537</v>
      </c>
      <c r="BJ1480" s="14"/>
      <c r="BK1480" s="14" t="s">
        <v>5537</v>
      </c>
      <c r="BL1480" s="14" t="str">
        <f>_xlfn.XLOOKUP(B1480,'[4]cell downs 18042026 17h'!$B:$B,'[4]cell downs 18042026 17h'!$B:$B,"")</f>
        <v/>
      </c>
      <c r="BM1480" s="14" t="str">
        <f>_xlfn.XLOOKUP(B1480,'[5]Cells Huawei 19042026 15h'!$B:$B,'[5]Cells Huawei 19042026 15h'!$B:$B,"")</f>
        <v/>
      </c>
      <c r="BN1480" s="9" t="str">
        <f>_xlfn.XLOOKUP(B1480,'[6]cells down 19042026 9H40'!$B:$B,'[6]cells down 19042026 9H40'!$B:$B,"")</f>
        <v/>
      </c>
      <c r="BO1480" s="9" t="s">
        <v>5537</v>
      </c>
      <c r="BP1480" s="9" t="s">
        <v>12</v>
      </c>
      <c r="BQ1480" s="115"/>
    </row>
    <row r="1481" spans="1:69" s="9" customFormat="1" x14ac:dyDescent="0.3">
      <c r="A1481" s="1" t="s">
        <v>4750</v>
      </c>
      <c r="B1481" s="8" t="s">
        <v>4751</v>
      </c>
      <c r="C1481" s="3" t="str">
        <f>_xlfn.XLOOKUP(B1481,'[1]daily break down'!$D:$D,'[1]daily break down'!$E:$E,"")</f>
        <v>Douala</v>
      </c>
      <c r="D1481" s="1"/>
      <c r="E1481" s="1"/>
      <c r="F1481" s="3" t="s">
        <v>31</v>
      </c>
      <c r="G1481" s="1" t="s">
        <v>32</v>
      </c>
      <c r="H1481" s="34" t="str">
        <f>_xlfn.XLOOKUP(B1481,[2]CALCULATION!$B:$B,[2]CALCULATION!$H:$H,"")</f>
        <v>ZTE</v>
      </c>
      <c r="I1481" s="28">
        <v>0</v>
      </c>
      <c r="J1481" s="28">
        <v>0</v>
      </c>
      <c r="K1481" s="28">
        <v>0</v>
      </c>
      <c r="L1481" s="28">
        <v>0</v>
      </c>
      <c r="M1481" s="28">
        <v>0</v>
      </c>
      <c r="N1481" s="28">
        <v>0</v>
      </c>
      <c r="O1481" s="28">
        <v>0</v>
      </c>
      <c r="P1481" s="28">
        <v>0</v>
      </c>
      <c r="Q1481" s="28">
        <v>0</v>
      </c>
      <c r="R1481" s="28">
        <v>0</v>
      </c>
      <c r="S1481" s="94">
        <v>0</v>
      </c>
      <c r="T1481" s="94">
        <f>_xlfn.XLOOKUP(B1481,'[3]Nur des jours'!$B:$B,'[3]Nur des jours'!$U:$U,"")</f>
        <v>0</v>
      </c>
      <c r="U1481" s="94">
        <v>0</v>
      </c>
      <c r="V1481" s="94">
        <v>2.56825127770507E-3</v>
      </c>
      <c r="W1481" s="94">
        <v>0</v>
      </c>
      <c r="X1481" s="94">
        <v>0</v>
      </c>
      <c r="Y1481" s="94">
        <v>0</v>
      </c>
      <c r="Z1481" s="94">
        <v>0</v>
      </c>
      <c r="AA1481" s="94">
        <v>0</v>
      </c>
      <c r="AB1481" s="94">
        <v>0</v>
      </c>
      <c r="AC1481" s="94">
        <f>_xlfn.XLOOKUP(B1481,'[3]Nur des jours'!$B:$B,'[3]Nur des jours'!$N:$N,"")</f>
        <v>0</v>
      </c>
      <c r="AD1481" s="94">
        <v>0</v>
      </c>
      <c r="AE1481" s="94">
        <v>0</v>
      </c>
      <c r="AF1481" s="94">
        <v>0</v>
      </c>
      <c r="AG1481" s="94">
        <v>0</v>
      </c>
      <c r="AH1481" s="94">
        <v>0</v>
      </c>
      <c r="AI1481" s="49" t="s">
        <v>5559</v>
      </c>
      <c r="AJ1481" s="49"/>
      <c r="AK1481" s="48" t="str" cm="1">
        <f t="array" ref="AK1481">IFERROR(_xlfn.IFS(
AM1481="MPR ISSUE","PDH",
AM1481="BSS Hardware Issue","BSS",
AM1481="Sites strategiques, MLL, Pylone, etc.","ENVTECH",
AM1481="AKTIVCO DEFAUT GE &amp; POWER Cabinet","AKTIVCO",
AM1481="AKTIVCO Coupure ENEO &amp; Baisse de tension","AKTIVCO GRID ONLY",
AM1481="Coupure ENEO &amp; Baisse de tension","IHS GRID ONLY",
AM1481="Defaut GE &amp; POWER Cabinet","IHS",
AM1481="Sharing","Partners",
AM1481="Sites strategiques &amp; DataCenter","SST &amp; DC",
AM1481="Exclu","Exclu",
AM1481="SAT","SAT",
AM1481="SPARE-ISSUE","SPARE-ISSUE",
AM1481="Fiber CAmtel","TRANS_FO_CAMTEL",
AM1481="Fiber AOF","Fiber AOF",
AM1481="Projet OCM (HUAWEI)","TRAVAUX-HUAWEI",
AM1481="Projet OCM (NOKIA)","TRAVAUX-NOKIA",
AM1481="ACCESS-ISSUE","ACCESS-ISSUE",
AM1481="Projet OCM (ZTE, NOKIA, autres projets)","TRAVAUX OCM",
AM1481="No root CAuse","No root cause",
AM1481="ODU HS","PDH",
AM1481="IP &amp; VLAN","PDH",
AM1481="Warehouse HUAWEI","SPARE-ISSUE",
AM1481="SPARE-HS","SPARE-ISSUE",
AM1481="Power Telco","BSS",AM1481="no impacts","no impacts"
),"")</f>
        <v>no impacts</v>
      </c>
      <c r="AL1481" s="48" t="str" cm="1">
        <f t="array" ref="AL1481">IFERROR(_xlfn.IFS(
AM1481="MPR ISSUE","TX ISSUE",
AM1481="BSS Hardware Issue","RAN ISSUE",
AM1481="Sites strategiques, MLL, Pylone, etc.","ENVTECH",
AM1481="AKTIVCO DEFAUT GE &amp; POWER Cabinet","POWER ISSUE",
AM1481="AKTIVCO Coupure ENEO &amp; Baisse de tension","POWER ISSUE",
AM1481="Coupure ENEO &amp; Baisse de tension","POWER ISSUE",
AM1481="Defaut GE &amp; POWER Cabinet","POWER ISSUE",
AM1481="Sharing","POWER ISSUE",
AM1481="Sites strategiques &amp; DataCenter","POWER ISSUE",
AM1481="Exclu","Exclu",
AM1481="SAT","TX ISSUE",
AM1481="SPARE-ISSUE","SPARE-ISSUE",
AM1481="Fiber CAmtel","TX ISSUE",
AM1481="Fiber AOF","TX ISSUE",
AM1481="Projet OCM (HUAWEI)","TRAVAUX-HUAWEI",
AM1481="Projet OCM (NOKIA)","TRAVAUX -NOKIA",
AM1481="ACCESS-ISSUE","ACCESS-ISSUE",
AM1481="Projet OCM (ZTE, NOKIA, autres projets)","TRAVAUX OCM",
AM1481="No root CAuse","No root cause",
AM1481="ODU HS","TX ISSUE",
AM1481="IP &amp; VLAN","TX ISSUE",
AM1481="Warehouse HUAWEI","SPARE-ISSUE",
AM1481="SPARE-HS","SPARE-ISSUE",
AM1481="Power Telco","RAN ISSUE",AM1481="no impacts","no impacts"
),"")</f>
        <v>no impacts</v>
      </c>
      <c r="AM1481" s="67" t="s">
        <v>5605</v>
      </c>
      <c r="AN1481" s="48" t="str" cm="1">
        <f t="array" ref="AN1481">IFERROR(_xlfn.IFS(
AM1481="MPR ISSUE","ACTIVE",
AM1481="BSS Hardware Issue","ACTIVE",
AM1481="Sites strategiques, MLL, Pylone, etc.","PASSIVE",
AM1481="AKTIVCO DEFAUT GE &amp; POWER Cabinet","PASSIVE",
AM1481="AKTIVCO Coupure ENEO &amp; Baisse de tension","PASSIVE",
AM1481="Coupure ENEO &amp; Baisse de tension","PASSIVE",
AM1481="Defaut GE &amp; POWER Cabinet","PASSIVE",
AM1481="Sharing","PASSIVE",
AM1481="Sites strategiques &amp; DataCenter","PASSIVE",
AM1481="Exclu","Exclu",
AM1481="SAT","ACTIVE",
AM1481="SPARE-ISSUE","SPARE-ISSUE",
AM1481="Fiber CAmtel","ACTIVE",
AM1481="Fiber AOF","ACTIVE",
AM1481="Projet OCM (HUAWEI)","PLANNED WORKS",
AM1481="Projet OCM (NOKIA)","PLANNED WORKS",
AM1481="ACCESS-ISSUE","ACCESS-ISSUE",
AM1481="Projet OCM (ZTE, NOKIA, autres projets)","PLANNED WORKS",
AM1481="No root CAuse","No root cause",
AM1481="ODU HS","ACTIVE",
AM1481="IP &amp; VLAN","ACTIVE",
AM1481="Warehouse HUAWEI","SPARE-ISSUE",
AM1481="SPARE-HS","SPARE-ISSUE",
AM1481="Power Telco","ACTIVE", AM1481="no impacts","no impacts"
),"")</f>
        <v>no impacts</v>
      </c>
      <c r="AO1481" s="93" t="s">
        <v>5537</v>
      </c>
      <c r="AP1481" s="101" t="str">
        <f t="shared" si="44"/>
        <v>LIT_093</v>
      </c>
      <c r="AR1481" s="17" t="s">
        <v>5537</v>
      </c>
      <c r="AS1481" s="7" t="s">
        <v>5537</v>
      </c>
      <c r="AT1481" s="6"/>
      <c r="AU1481" s="7"/>
      <c r="AV1481" s="3" t="s">
        <v>5537</v>
      </c>
      <c r="AW1481" s="18" t="s">
        <v>5537</v>
      </c>
      <c r="AX1481" s="18" t="s">
        <v>5537</v>
      </c>
      <c r="AY1481" s="18" t="s">
        <v>5537</v>
      </c>
      <c r="AZ1481" s="18" t="s">
        <v>5537</v>
      </c>
      <c r="BA1481" s="18" t="s">
        <v>5537</v>
      </c>
      <c r="BB1481" s="18" t="s">
        <v>5537</v>
      </c>
      <c r="BC1481" s="18" t="s">
        <v>5537</v>
      </c>
      <c r="BD1481" s="18" t="s">
        <v>5537</v>
      </c>
      <c r="BE1481" s="18" t="s">
        <v>5537</v>
      </c>
      <c r="BF1481" s="18" t="s">
        <v>5537</v>
      </c>
      <c r="BG1481" s="18" t="s">
        <v>5537</v>
      </c>
      <c r="BH1481" s="18" t="s">
        <v>5537</v>
      </c>
      <c r="BI1481" s="9" t="s">
        <v>5537</v>
      </c>
      <c r="BJ1481" s="14"/>
      <c r="BK1481" s="14" t="s">
        <v>5537</v>
      </c>
      <c r="BL1481" s="14" t="str">
        <f>_xlfn.XLOOKUP(B1481,'[4]cell downs 18042026 17h'!$B:$B,'[4]cell downs 18042026 17h'!$B:$B,"")</f>
        <v/>
      </c>
      <c r="BM1481" s="14" t="str">
        <f>_xlfn.XLOOKUP(B1481,'[5]Cells Huawei 19042026 15h'!$B:$B,'[5]Cells Huawei 19042026 15h'!$B:$B,"")</f>
        <v/>
      </c>
      <c r="BN1481" s="9" t="str">
        <f>_xlfn.XLOOKUP(B1481,'[6]cells down 19042026 9H40'!$B:$B,'[6]cells down 19042026 9H40'!$B:$B,"")</f>
        <v/>
      </c>
      <c r="BO1481" s="9" t="s">
        <v>5537</v>
      </c>
      <c r="BP1481" s="9" t="s">
        <v>66</v>
      </c>
      <c r="BQ1481" s="115"/>
    </row>
    <row r="1482" spans="1:69" s="9" customFormat="1" x14ac:dyDescent="0.3">
      <c r="A1482" s="1" t="s">
        <v>3313</v>
      </c>
      <c r="B1482" s="8" t="s">
        <v>3314</v>
      </c>
      <c r="C1482" s="3" t="str">
        <f>_xlfn.XLOOKUP(B1482,'[1]daily break down'!$D:$D,'[1]daily break down'!$E:$E,"")</f>
        <v>Douala</v>
      </c>
      <c r="D1482" s="1" t="s">
        <v>11</v>
      </c>
      <c r="E1482" s="1" t="s">
        <v>12</v>
      </c>
      <c r="F1482" s="3" t="s">
        <v>31</v>
      </c>
      <c r="G1482" s="1" t="s">
        <v>32</v>
      </c>
      <c r="H1482" s="34" t="str">
        <f>_xlfn.XLOOKUP(B1482,[2]CALCULATION!$B:$B,[2]CALCULATION!$H:$H,"")</f>
        <v>ZTE</v>
      </c>
      <c r="I1482" s="28">
        <v>0</v>
      </c>
      <c r="J1482" s="28">
        <v>0</v>
      </c>
      <c r="K1482" s="28">
        <v>0.35877043543273729</v>
      </c>
      <c r="L1482" s="28">
        <v>0</v>
      </c>
      <c r="M1482" s="28">
        <v>0</v>
      </c>
      <c r="N1482" s="28">
        <v>0</v>
      </c>
      <c r="O1482" s="28">
        <v>0</v>
      </c>
      <c r="P1482" s="28">
        <v>0</v>
      </c>
      <c r="Q1482" s="28">
        <v>0</v>
      </c>
      <c r="R1482" s="28">
        <v>0</v>
      </c>
      <c r="S1482" s="94">
        <v>0.77719920783716157</v>
      </c>
      <c r="T1482" s="94">
        <f>_xlfn.XLOOKUP(B1482,'[3]Nur des jours'!$B:$B,'[3]Nur des jours'!$U:$U,"")</f>
        <v>0</v>
      </c>
      <c r="U1482" s="94">
        <v>0</v>
      </c>
      <c r="V1482" s="94">
        <v>2.3720654162136274E-3</v>
      </c>
      <c r="W1482" s="94">
        <v>0</v>
      </c>
      <c r="X1482" s="94">
        <v>0</v>
      </c>
      <c r="Y1482" s="94">
        <v>0</v>
      </c>
      <c r="Z1482" s="94">
        <v>0</v>
      </c>
      <c r="AA1482" s="94">
        <v>0</v>
      </c>
      <c r="AB1482" s="94">
        <v>0</v>
      </c>
      <c r="AC1482" s="94">
        <f>_xlfn.XLOOKUP(B1482,'[3]Nur des jours'!$B:$B,'[3]Nur des jours'!$N:$N,"")</f>
        <v>0</v>
      </c>
      <c r="AD1482" s="94">
        <v>0</v>
      </c>
      <c r="AE1482" s="94">
        <v>0</v>
      </c>
      <c r="AF1482" s="94">
        <v>0</v>
      </c>
      <c r="AG1482" s="94">
        <v>0</v>
      </c>
      <c r="AH1482" s="94">
        <v>0</v>
      </c>
      <c r="AI1482" s="49" t="s">
        <v>5559</v>
      </c>
      <c r="AJ1482" s="49"/>
      <c r="AK1482" s="48" t="str" cm="1">
        <f t="array" ref="AK1482">IFERROR(_xlfn.IFS(
AM1482="MPR ISSUE","PDH",
AM1482="BSS Hardware Issue","BSS",
AM1482="Sites strategiques, MLL, Pylone, etc.","ENVTECH",
AM1482="AKTIVCO DEFAUT GE &amp; POWER Cabinet","AKTIVCO",
AM1482="AKTIVCO Coupure ENEO &amp; Baisse de tension","AKTIVCO GRID ONLY",
AM1482="Coupure ENEO &amp; Baisse de tension","IHS GRID ONLY",
AM1482="Defaut GE &amp; POWER Cabinet","IHS",
AM1482="Sharing","Partners",
AM1482="Sites strategiques &amp; DataCenter","SST &amp; DC",
AM1482="Exclu","Exclu",
AM1482="SAT","SAT",
AM1482="SPARE-ISSUE","SPARE-ISSUE",
AM1482="Fiber CAmtel","TRANS_FO_CAMTEL",
AM1482="Fiber AOF","Fiber AOF",
AM1482="Projet OCM (HUAWEI)","TRAVAUX-HUAWEI",
AM1482="Projet OCM (NOKIA)","TRAVAUX-NOKIA",
AM1482="ACCESS-ISSUE","ACCESS-ISSUE",
AM1482="Projet OCM (ZTE, NOKIA, autres projets)","TRAVAUX OCM",
AM1482="No root CAuse","No root cause",
AM1482="ODU HS","PDH",
AM1482="IP &amp; VLAN","PDH",
AM1482="Warehouse HUAWEI","SPARE-ISSUE",
AM1482="SPARE-HS","SPARE-ISSUE",
AM1482="Power Telco","BSS",AM1482="no impacts","no impacts"
),"")</f>
        <v>no impacts</v>
      </c>
      <c r="AL1482" s="48" t="str" cm="1">
        <f t="array" ref="AL1482">IFERROR(_xlfn.IFS(
AM1482="MPR ISSUE","TX ISSUE",
AM1482="BSS Hardware Issue","RAN ISSUE",
AM1482="Sites strategiques, MLL, Pylone, etc.","ENVTECH",
AM1482="AKTIVCO DEFAUT GE &amp; POWER Cabinet","POWER ISSUE",
AM1482="AKTIVCO Coupure ENEO &amp; Baisse de tension","POWER ISSUE",
AM1482="Coupure ENEO &amp; Baisse de tension","POWER ISSUE",
AM1482="Defaut GE &amp; POWER Cabinet","POWER ISSUE",
AM1482="Sharing","POWER ISSUE",
AM1482="Sites strategiques &amp; DataCenter","POWER ISSUE",
AM1482="Exclu","Exclu",
AM1482="SAT","TX ISSUE",
AM1482="SPARE-ISSUE","SPARE-ISSUE",
AM1482="Fiber CAmtel","TX ISSUE",
AM1482="Fiber AOF","TX ISSUE",
AM1482="Projet OCM (HUAWEI)","TRAVAUX-HUAWEI",
AM1482="Projet OCM (NOKIA)","TRAVAUX -NOKIA",
AM1482="ACCESS-ISSUE","ACCESS-ISSUE",
AM1482="Projet OCM (ZTE, NOKIA, autres projets)","TRAVAUX OCM",
AM1482="No root CAuse","No root cause",
AM1482="ODU HS","TX ISSUE",
AM1482="IP &amp; VLAN","TX ISSUE",
AM1482="Warehouse HUAWEI","SPARE-ISSUE",
AM1482="SPARE-HS","SPARE-ISSUE",
AM1482="Power Telco","RAN ISSUE",AM1482="no impacts","no impacts"
),"")</f>
        <v>no impacts</v>
      </c>
      <c r="AM1482" s="67" t="s">
        <v>5605</v>
      </c>
      <c r="AN1482" s="48" t="str" cm="1">
        <f t="array" ref="AN1482">IFERROR(_xlfn.IFS(
AM1482="MPR ISSUE","ACTIVE",
AM1482="BSS Hardware Issue","ACTIVE",
AM1482="Sites strategiques, MLL, Pylone, etc.","PASSIVE",
AM1482="AKTIVCO DEFAUT GE &amp; POWER Cabinet","PASSIVE",
AM1482="AKTIVCO Coupure ENEO &amp; Baisse de tension","PASSIVE",
AM1482="Coupure ENEO &amp; Baisse de tension","PASSIVE",
AM1482="Defaut GE &amp; POWER Cabinet","PASSIVE",
AM1482="Sharing","PASSIVE",
AM1482="Sites strategiques &amp; DataCenter","PASSIVE",
AM1482="Exclu","Exclu",
AM1482="SAT","ACTIVE",
AM1482="SPARE-ISSUE","SPARE-ISSUE",
AM1482="Fiber CAmtel","ACTIVE",
AM1482="Fiber AOF","ACTIVE",
AM1482="Projet OCM (HUAWEI)","PLANNED WORKS",
AM1482="Projet OCM (NOKIA)","PLANNED WORKS",
AM1482="ACCESS-ISSUE","ACCESS-ISSUE",
AM1482="Projet OCM (ZTE, NOKIA, autres projets)","PLANNED WORKS",
AM1482="No root CAuse","No root cause",
AM1482="ODU HS","ACTIVE",
AM1482="IP &amp; VLAN","ACTIVE",
AM1482="Warehouse HUAWEI","SPARE-ISSUE",
AM1482="SPARE-HS","SPARE-ISSUE",
AM1482="Power Telco","ACTIVE", AM1482="no impacts","no impacts"
),"")</f>
        <v>no impacts</v>
      </c>
      <c r="AO1482" s="93" t="s">
        <v>5537</v>
      </c>
      <c r="AP1482" s="101" t="str">
        <f t="shared" si="44"/>
        <v>LIT_255</v>
      </c>
      <c r="AR1482" s="17" t="s">
        <v>5537</v>
      </c>
      <c r="AS1482" s="7" t="s">
        <v>5537</v>
      </c>
      <c r="AT1482" s="6"/>
      <c r="AU1482" s="7"/>
      <c r="AV1482" s="3" t="s">
        <v>5537</v>
      </c>
      <c r="AW1482" s="18" t="s">
        <v>5537</v>
      </c>
      <c r="AX1482" s="18" t="s">
        <v>5537</v>
      </c>
      <c r="AY1482" s="18" t="s">
        <v>5537</v>
      </c>
      <c r="AZ1482" s="18" t="s">
        <v>5537</v>
      </c>
      <c r="BA1482" s="18" t="s">
        <v>5537</v>
      </c>
      <c r="BB1482" s="18" t="s">
        <v>5537</v>
      </c>
      <c r="BC1482" s="18" t="s">
        <v>5537</v>
      </c>
      <c r="BD1482" s="18" t="s">
        <v>5537</v>
      </c>
      <c r="BE1482" s="18" t="s">
        <v>5537</v>
      </c>
      <c r="BF1482" s="18" t="s">
        <v>5537</v>
      </c>
      <c r="BG1482" s="18" t="s">
        <v>5537</v>
      </c>
      <c r="BH1482" s="18" t="s">
        <v>5537</v>
      </c>
      <c r="BI1482" s="9" t="s">
        <v>5537</v>
      </c>
      <c r="BJ1482" s="14"/>
      <c r="BK1482" s="14" t="s">
        <v>5537</v>
      </c>
      <c r="BL1482" s="14" t="str">
        <f>_xlfn.XLOOKUP(B1482,'[4]cell downs 18042026 17h'!$B:$B,'[4]cell downs 18042026 17h'!$B:$B,"")</f>
        <v/>
      </c>
      <c r="BM1482" s="14" t="str">
        <f>_xlfn.XLOOKUP(B1482,'[5]Cells Huawei 19042026 15h'!$B:$B,'[5]Cells Huawei 19042026 15h'!$B:$B,"")</f>
        <v/>
      </c>
      <c r="BN1482" s="9" t="str">
        <f>_xlfn.XLOOKUP(B1482,'[6]cells down 19042026 9H40'!$B:$B,'[6]cells down 19042026 9H40'!$B:$B,"")</f>
        <v/>
      </c>
      <c r="BO1482" s="9" t="s">
        <v>3314</v>
      </c>
      <c r="BP1482" s="9" t="s">
        <v>5537</v>
      </c>
      <c r="BQ1482" s="115"/>
    </row>
    <row r="1483" spans="1:69" s="9" customFormat="1" x14ac:dyDescent="0.3">
      <c r="A1483" s="1" t="s">
        <v>5022</v>
      </c>
      <c r="B1483" s="8" t="s">
        <v>5023</v>
      </c>
      <c r="C1483" s="3" t="str">
        <f>_xlfn.XLOOKUP(B1483,'[1]daily break down'!$D:$D,'[1]daily break down'!$E:$E,"")</f>
        <v>Douala</v>
      </c>
      <c r="D1483" s="1" t="s">
        <v>11</v>
      </c>
      <c r="E1483" s="1" t="s">
        <v>12</v>
      </c>
      <c r="F1483" s="3" t="s">
        <v>31</v>
      </c>
      <c r="G1483" s="1" t="s">
        <v>32</v>
      </c>
      <c r="H1483" s="34" t="str">
        <f>_xlfn.XLOOKUP(B1483,[2]CALCULATION!$B:$B,[2]CALCULATION!$H:$H,"")</f>
        <v>ZTE</v>
      </c>
      <c r="I1483" s="28">
        <v>0</v>
      </c>
      <c r="J1483" s="28">
        <v>0</v>
      </c>
      <c r="K1483" s="28">
        <v>0</v>
      </c>
      <c r="L1483" s="28">
        <v>0</v>
      </c>
      <c r="M1483" s="28">
        <v>0</v>
      </c>
      <c r="N1483" s="28">
        <v>0</v>
      </c>
      <c r="O1483" s="28">
        <v>0</v>
      </c>
      <c r="P1483" s="28">
        <v>0</v>
      </c>
      <c r="Q1483" s="28">
        <v>0</v>
      </c>
      <c r="R1483" s="28">
        <v>0</v>
      </c>
      <c r="S1483" s="94">
        <v>0</v>
      </c>
      <c r="T1483" s="94">
        <f>_xlfn.XLOOKUP(B1483,'[3]Nur des jours'!$B:$B,'[3]Nur des jours'!$U:$U,"")</f>
        <v>0</v>
      </c>
      <c r="U1483" s="94">
        <v>0</v>
      </c>
      <c r="V1483" s="94">
        <v>2.158044476405014E-3</v>
      </c>
      <c r="W1483" s="94">
        <v>0</v>
      </c>
      <c r="X1483" s="94">
        <v>0</v>
      </c>
      <c r="Y1483" s="94">
        <v>0</v>
      </c>
      <c r="Z1483" s="94">
        <v>0</v>
      </c>
      <c r="AA1483" s="94">
        <v>0</v>
      </c>
      <c r="AB1483" s="94">
        <v>0</v>
      </c>
      <c r="AC1483" s="94">
        <f>_xlfn.XLOOKUP(B1483,'[3]Nur des jours'!$B:$B,'[3]Nur des jours'!$N:$N,"")</f>
        <v>0</v>
      </c>
      <c r="AD1483" s="94">
        <v>0</v>
      </c>
      <c r="AE1483" s="94">
        <v>0</v>
      </c>
      <c r="AF1483" s="94">
        <v>0</v>
      </c>
      <c r="AG1483" s="94">
        <v>0</v>
      </c>
      <c r="AH1483" s="94">
        <v>0</v>
      </c>
      <c r="AI1483" s="49" t="s">
        <v>5559</v>
      </c>
      <c r="AJ1483" s="49"/>
      <c r="AK1483" s="48" t="str" cm="1">
        <f t="array" ref="AK1483">IFERROR(_xlfn.IFS(
AM1483="MPR ISSUE","PDH",
AM1483="BSS Hardware Issue","BSS",
AM1483="Sites strategiques, MLL, Pylone, etc.","ENVTECH",
AM1483="AKTIVCO DEFAUT GE &amp; POWER Cabinet","AKTIVCO",
AM1483="AKTIVCO Coupure ENEO &amp; Baisse de tension","AKTIVCO GRID ONLY",
AM1483="Coupure ENEO &amp; Baisse de tension","IHS GRID ONLY",
AM1483="Defaut GE &amp; POWER Cabinet","IHS",
AM1483="Sharing","Partners",
AM1483="Sites strategiques &amp; DataCenter","SST &amp; DC",
AM1483="Exclu","Exclu",
AM1483="SAT","SAT",
AM1483="SPARE-ISSUE","SPARE-ISSUE",
AM1483="Fiber CAmtel","TRANS_FO_CAMTEL",
AM1483="Fiber AOF","Fiber AOF",
AM1483="Projet OCM (HUAWEI)","TRAVAUX-HUAWEI",
AM1483="Projet OCM (NOKIA)","TRAVAUX-NOKIA",
AM1483="ACCESS-ISSUE","ACCESS-ISSUE",
AM1483="Projet OCM (ZTE, NOKIA, autres projets)","TRAVAUX OCM",
AM1483="No root CAuse","No root cause",
AM1483="ODU HS","PDH",
AM1483="IP &amp; VLAN","PDH",
AM1483="Warehouse HUAWEI","SPARE-ISSUE",
AM1483="SPARE-HS","SPARE-ISSUE",
AM1483="Power Telco","BSS",AM1483="no impacts","no impacts"
),"")</f>
        <v>no impacts</v>
      </c>
      <c r="AL1483" s="48" t="str" cm="1">
        <f t="array" ref="AL1483">IFERROR(_xlfn.IFS(
AM1483="MPR ISSUE","TX ISSUE",
AM1483="BSS Hardware Issue","RAN ISSUE",
AM1483="Sites strategiques, MLL, Pylone, etc.","ENVTECH",
AM1483="AKTIVCO DEFAUT GE &amp; POWER Cabinet","POWER ISSUE",
AM1483="AKTIVCO Coupure ENEO &amp; Baisse de tension","POWER ISSUE",
AM1483="Coupure ENEO &amp; Baisse de tension","POWER ISSUE",
AM1483="Defaut GE &amp; POWER Cabinet","POWER ISSUE",
AM1483="Sharing","POWER ISSUE",
AM1483="Sites strategiques &amp; DataCenter","POWER ISSUE",
AM1483="Exclu","Exclu",
AM1483="SAT","TX ISSUE",
AM1483="SPARE-ISSUE","SPARE-ISSUE",
AM1483="Fiber CAmtel","TX ISSUE",
AM1483="Fiber AOF","TX ISSUE",
AM1483="Projet OCM (HUAWEI)","TRAVAUX-HUAWEI",
AM1483="Projet OCM (NOKIA)","TRAVAUX -NOKIA",
AM1483="ACCESS-ISSUE","ACCESS-ISSUE",
AM1483="Projet OCM (ZTE, NOKIA, autres projets)","TRAVAUX OCM",
AM1483="No root CAuse","No root cause",
AM1483="ODU HS","TX ISSUE",
AM1483="IP &amp; VLAN","TX ISSUE",
AM1483="Warehouse HUAWEI","SPARE-ISSUE",
AM1483="SPARE-HS","SPARE-ISSUE",
AM1483="Power Telco","RAN ISSUE",AM1483="no impacts","no impacts"
),"")</f>
        <v>no impacts</v>
      </c>
      <c r="AM1483" s="67" t="s">
        <v>5605</v>
      </c>
      <c r="AN1483" s="48" t="str" cm="1">
        <f t="array" ref="AN1483">IFERROR(_xlfn.IFS(
AM1483="MPR ISSUE","ACTIVE",
AM1483="BSS Hardware Issue","ACTIVE",
AM1483="Sites strategiques, MLL, Pylone, etc.","PASSIVE",
AM1483="AKTIVCO DEFAUT GE &amp; POWER Cabinet","PASSIVE",
AM1483="AKTIVCO Coupure ENEO &amp; Baisse de tension","PASSIVE",
AM1483="Coupure ENEO &amp; Baisse de tension","PASSIVE",
AM1483="Defaut GE &amp; POWER Cabinet","PASSIVE",
AM1483="Sharing","PASSIVE",
AM1483="Sites strategiques &amp; DataCenter","PASSIVE",
AM1483="Exclu","Exclu",
AM1483="SAT","ACTIVE",
AM1483="SPARE-ISSUE","SPARE-ISSUE",
AM1483="Fiber CAmtel","ACTIVE",
AM1483="Fiber AOF","ACTIVE",
AM1483="Projet OCM (HUAWEI)","PLANNED WORKS",
AM1483="Projet OCM (NOKIA)","PLANNED WORKS",
AM1483="ACCESS-ISSUE","ACCESS-ISSUE",
AM1483="Projet OCM (ZTE, NOKIA, autres projets)","PLANNED WORKS",
AM1483="No root CAuse","No root cause",
AM1483="ODU HS","ACTIVE",
AM1483="IP &amp; VLAN","ACTIVE",
AM1483="Warehouse HUAWEI","SPARE-ISSUE",
AM1483="SPARE-HS","SPARE-ISSUE",
AM1483="Power Telco","ACTIVE", AM1483="no impacts","no impacts"
),"")</f>
        <v>no impacts</v>
      </c>
      <c r="AO1483" s="93" t="s">
        <v>5537</v>
      </c>
      <c r="AP1483" s="101" t="str">
        <f t="shared" si="44"/>
        <v>LIT_485</v>
      </c>
      <c r="AR1483" s="17" t="s">
        <v>5537</v>
      </c>
      <c r="AS1483" s="7" t="s">
        <v>5537</v>
      </c>
      <c r="AT1483" s="6"/>
      <c r="AU1483" s="7"/>
      <c r="AV1483" s="3" t="s">
        <v>5537</v>
      </c>
      <c r="AW1483" s="18" t="s">
        <v>5537</v>
      </c>
      <c r="AX1483" s="18" t="s">
        <v>5537</v>
      </c>
      <c r="AY1483" s="18" t="s">
        <v>5537</v>
      </c>
      <c r="AZ1483" s="18" t="s">
        <v>5537</v>
      </c>
      <c r="BA1483" s="18" t="s">
        <v>5537</v>
      </c>
      <c r="BB1483" s="18" t="s">
        <v>5537</v>
      </c>
      <c r="BC1483" s="18" t="s">
        <v>5537</v>
      </c>
      <c r="BD1483" s="18" t="s">
        <v>5537</v>
      </c>
      <c r="BE1483" s="18" t="s">
        <v>5537</v>
      </c>
      <c r="BF1483" s="18" t="s">
        <v>5537</v>
      </c>
      <c r="BG1483" s="18" t="s">
        <v>5537</v>
      </c>
      <c r="BH1483" s="18" t="s">
        <v>5537</v>
      </c>
      <c r="BI1483" s="9" t="s">
        <v>5537</v>
      </c>
      <c r="BJ1483" s="14"/>
      <c r="BK1483" s="14" t="s">
        <v>5537</v>
      </c>
      <c r="BL1483" s="14" t="str">
        <f>_xlfn.XLOOKUP(B1483,'[4]cell downs 18042026 17h'!$B:$B,'[4]cell downs 18042026 17h'!$B:$B,"")</f>
        <v/>
      </c>
      <c r="BM1483" s="14" t="str">
        <f>_xlfn.XLOOKUP(B1483,'[5]Cells Huawei 19042026 15h'!$B:$B,'[5]Cells Huawei 19042026 15h'!$B:$B,"")</f>
        <v/>
      </c>
      <c r="BN1483" s="9" t="str">
        <f>_xlfn.XLOOKUP(B1483,'[6]cells down 19042026 9H40'!$B:$B,'[6]cells down 19042026 9H40'!$B:$B,"")</f>
        <v/>
      </c>
      <c r="BO1483" s="9" t="s">
        <v>5023</v>
      </c>
      <c r="BP1483" s="9" t="s">
        <v>1129</v>
      </c>
      <c r="BQ1483" s="115"/>
    </row>
    <row r="1484" spans="1:69" s="9" customFormat="1" x14ac:dyDescent="0.3">
      <c r="A1484" s="1" t="s">
        <v>4752</v>
      </c>
      <c r="B1484" s="1" t="s">
        <v>4753</v>
      </c>
      <c r="C1484" s="3" t="str">
        <f>_xlfn.XLOOKUP(B1484,'[1]daily break down'!$D:$D,'[1]daily break down'!$E:$E,"")</f>
        <v>Douala</v>
      </c>
      <c r="D1484" s="1" t="s">
        <v>11</v>
      </c>
      <c r="E1484" s="1" t="s">
        <v>12</v>
      </c>
      <c r="F1484" s="3" t="s">
        <v>31</v>
      </c>
      <c r="G1484" s="1" t="s">
        <v>32</v>
      </c>
      <c r="H1484" s="34" t="str">
        <f>_xlfn.XLOOKUP(B1484,[2]CALCULATION!$B:$B,[2]CALCULATION!$H:$H,"")</f>
        <v>ZTE</v>
      </c>
      <c r="I1484" s="28">
        <v>0</v>
      </c>
      <c r="J1484" s="28">
        <v>1.7554532535463276</v>
      </c>
      <c r="K1484" s="28">
        <v>0</v>
      </c>
      <c r="L1484" s="28">
        <v>0</v>
      </c>
      <c r="M1484" s="28">
        <v>0</v>
      </c>
      <c r="N1484" s="28">
        <v>0</v>
      </c>
      <c r="O1484" s="28">
        <v>0</v>
      </c>
      <c r="P1484" s="28">
        <v>0</v>
      </c>
      <c r="Q1484" s="28">
        <v>0</v>
      </c>
      <c r="R1484" s="28">
        <v>0</v>
      </c>
      <c r="S1484" s="94">
        <v>0</v>
      </c>
      <c r="T1484" s="94">
        <f>_xlfn.XLOOKUP(B1484,'[3]Nur des jours'!$B:$B,'[3]Nur des jours'!$U:$U,"")</f>
        <v>0</v>
      </c>
      <c r="U1484" s="94">
        <v>0</v>
      </c>
      <c r="V1484" s="94">
        <v>2.1045392414528177E-3</v>
      </c>
      <c r="W1484" s="94">
        <v>0</v>
      </c>
      <c r="X1484" s="94">
        <v>0</v>
      </c>
      <c r="Y1484" s="94">
        <v>0</v>
      </c>
      <c r="Z1484" s="94">
        <v>0</v>
      </c>
      <c r="AA1484" s="94">
        <v>0</v>
      </c>
      <c r="AB1484" s="94">
        <v>0</v>
      </c>
      <c r="AC1484" s="94">
        <f>_xlfn.XLOOKUP(B1484,'[3]Nur des jours'!$B:$B,'[3]Nur des jours'!$N:$N,"")</f>
        <v>0</v>
      </c>
      <c r="AD1484" s="94">
        <v>0</v>
      </c>
      <c r="AE1484" s="94">
        <v>0</v>
      </c>
      <c r="AF1484" s="94">
        <v>0</v>
      </c>
      <c r="AG1484" s="94">
        <v>0</v>
      </c>
      <c r="AH1484" s="94">
        <v>0</v>
      </c>
      <c r="AI1484" s="49" t="s">
        <v>5559</v>
      </c>
      <c r="AJ1484" s="49"/>
      <c r="AK1484" s="48" t="str" cm="1">
        <f t="array" ref="AK1484">IFERROR(_xlfn.IFS(
AM1484="MPR ISSUE","PDH",
AM1484="BSS Hardware Issue","BSS",
AM1484="Sites strategiques, MLL, Pylone, etc.","ENVTECH",
AM1484="AKTIVCO DEFAUT GE &amp; POWER Cabinet","AKTIVCO",
AM1484="AKTIVCO Coupure ENEO &amp; Baisse de tension","AKTIVCO GRID ONLY",
AM1484="Coupure ENEO &amp; Baisse de tension","IHS GRID ONLY",
AM1484="Defaut GE &amp; POWER Cabinet","IHS",
AM1484="Sharing","Partners",
AM1484="Sites strategiques &amp; DataCenter","SST &amp; DC",
AM1484="Exclu","Exclu",
AM1484="SAT","SAT",
AM1484="SPARE-ISSUE","SPARE-ISSUE",
AM1484="Fiber CAmtel","TRANS_FO_CAMTEL",
AM1484="Fiber AOF","Fiber AOF",
AM1484="Projet OCM (HUAWEI)","TRAVAUX-HUAWEI",
AM1484="Projet OCM (NOKIA)","TRAVAUX-NOKIA",
AM1484="ACCESS-ISSUE","ACCESS-ISSUE",
AM1484="Projet OCM (ZTE, NOKIA, autres projets)","TRAVAUX OCM",
AM1484="No root CAuse","No root cause",
AM1484="ODU HS","PDH",
AM1484="IP &amp; VLAN","PDH",
AM1484="Warehouse HUAWEI","SPARE-ISSUE",
AM1484="SPARE-HS","SPARE-ISSUE",
AM1484="Power Telco","BSS",AM1484="no impacts","no impacts"
),"")</f>
        <v>no impacts</v>
      </c>
      <c r="AL1484" s="48" t="str" cm="1">
        <f t="array" ref="AL1484">IFERROR(_xlfn.IFS(
AM1484="MPR ISSUE","TX ISSUE",
AM1484="BSS Hardware Issue","RAN ISSUE",
AM1484="Sites strategiques, MLL, Pylone, etc.","ENVTECH",
AM1484="AKTIVCO DEFAUT GE &amp; POWER Cabinet","POWER ISSUE",
AM1484="AKTIVCO Coupure ENEO &amp; Baisse de tension","POWER ISSUE",
AM1484="Coupure ENEO &amp; Baisse de tension","POWER ISSUE",
AM1484="Defaut GE &amp; POWER Cabinet","POWER ISSUE",
AM1484="Sharing","POWER ISSUE",
AM1484="Sites strategiques &amp; DataCenter","POWER ISSUE",
AM1484="Exclu","Exclu",
AM1484="SAT","TX ISSUE",
AM1484="SPARE-ISSUE","SPARE-ISSUE",
AM1484="Fiber CAmtel","TX ISSUE",
AM1484="Fiber AOF","TX ISSUE",
AM1484="Projet OCM (HUAWEI)","TRAVAUX-HUAWEI",
AM1484="Projet OCM (NOKIA)","TRAVAUX -NOKIA",
AM1484="ACCESS-ISSUE","ACCESS-ISSUE",
AM1484="Projet OCM (ZTE, NOKIA, autres projets)","TRAVAUX OCM",
AM1484="No root CAuse","No root cause",
AM1484="ODU HS","TX ISSUE",
AM1484="IP &amp; VLAN","TX ISSUE",
AM1484="Warehouse HUAWEI","SPARE-ISSUE",
AM1484="SPARE-HS","SPARE-ISSUE",
AM1484="Power Telco","RAN ISSUE",AM1484="no impacts","no impacts"
),"")</f>
        <v>no impacts</v>
      </c>
      <c r="AM1484" s="67" t="s">
        <v>5605</v>
      </c>
      <c r="AN1484" s="48" t="str" cm="1">
        <f t="array" ref="AN1484">IFERROR(_xlfn.IFS(
AM1484="MPR ISSUE","ACTIVE",
AM1484="BSS Hardware Issue","ACTIVE",
AM1484="Sites strategiques, MLL, Pylone, etc.","PASSIVE",
AM1484="AKTIVCO DEFAUT GE &amp; POWER Cabinet","PASSIVE",
AM1484="AKTIVCO Coupure ENEO &amp; Baisse de tension","PASSIVE",
AM1484="Coupure ENEO &amp; Baisse de tension","PASSIVE",
AM1484="Defaut GE &amp; POWER Cabinet","PASSIVE",
AM1484="Sharing","PASSIVE",
AM1484="Sites strategiques &amp; DataCenter","PASSIVE",
AM1484="Exclu","Exclu",
AM1484="SAT","ACTIVE",
AM1484="SPARE-ISSUE","SPARE-ISSUE",
AM1484="Fiber CAmtel","ACTIVE",
AM1484="Fiber AOF","ACTIVE",
AM1484="Projet OCM (HUAWEI)","PLANNED WORKS",
AM1484="Projet OCM (NOKIA)","PLANNED WORKS",
AM1484="ACCESS-ISSUE","ACCESS-ISSUE",
AM1484="Projet OCM (ZTE, NOKIA, autres projets)","PLANNED WORKS",
AM1484="No root CAuse","No root cause",
AM1484="ODU HS","ACTIVE",
AM1484="IP &amp; VLAN","ACTIVE",
AM1484="Warehouse HUAWEI","SPARE-ISSUE",
AM1484="SPARE-HS","SPARE-ISSUE",
AM1484="Power Telco","ACTIVE", AM1484="no impacts","no impacts"
),"")</f>
        <v>no impacts</v>
      </c>
      <c r="AO1484" s="93" t="s">
        <v>5537</v>
      </c>
      <c r="AP1484" s="101" t="str">
        <f t="shared" si="44"/>
        <v>LIT_374</v>
      </c>
      <c r="AR1484" s="17" t="s">
        <v>5537</v>
      </c>
      <c r="AS1484" s="7" t="s">
        <v>5537</v>
      </c>
      <c r="AT1484" s="6"/>
      <c r="AU1484" s="7"/>
      <c r="AV1484" s="3" t="s">
        <v>5537</v>
      </c>
      <c r="AW1484" s="18" t="s">
        <v>5537</v>
      </c>
      <c r="AX1484" s="18" t="s">
        <v>5537</v>
      </c>
      <c r="AY1484" s="18" t="s">
        <v>5537</v>
      </c>
      <c r="AZ1484" s="18" t="s">
        <v>5537</v>
      </c>
      <c r="BA1484" s="18" t="s">
        <v>5537</v>
      </c>
      <c r="BB1484" s="18" t="s">
        <v>5537</v>
      </c>
      <c r="BC1484" s="18" t="s">
        <v>5537</v>
      </c>
      <c r="BD1484" s="18" t="s">
        <v>5537</v>
      </c>
      <c r="BE1484" s="18" t="s">
        <v>5537</v>
      </c>
      <c r="BF1484" s="18" t="s">
        <v>5537</v>
      </c>
      <c r="BG1484" s="18" t="s">
        <v>5537</v>
      </c>
      <c r="BH1484" s="18" t="s">
        <v>5537</v>
      </c>
      <c r="BI1484" s="9" t="s">
        <v>5537</v>
      </c>
      <c r="BJ1484" s="14"/>
      <c r="BK1484" s="14" t="s">
        <v>5537</v>
      </c>
      <c r="BL1484" s="14" t="str">
        <f>_xlfn.XLOOKUP(B1484,'[4]cell downs 18042026 17h'!$B:$B,'[4]cell downs 18042026 17h'!$B:$B,"")</f>
        <v/>
      </c>
      <c r="BM1484" s="14" t="str">
        <f>_xlfn.XLOOKUP(B1484,'[5]Cells Huawei 19042026 15h'!$B:$B,'[5]Cells Huawei 19042026 15h'!$B:$B,"")</f>
        <v/>
      </c>
      <c r="BN1484" s="9" t="str">
        <f>_xlfn.XLOOKUP(B1484,'[6]cells down 19042026 9H40'!$B:$B,'[6]cells down 19042026 9H40'!$B:$B,"")</f>
        <v/>
      </c>
      <c r="BO1484" s="9" t="s">
        <v>4753</v>
      </c>
      <c r="BP1484" s="9" t="s">
        <v>12</v>
      </c>
      <c r="BQ1484" s="115"/>
    </row>
    <row r="1485" spans="1:69" s="9" customFormat="1" x14ac:dyDescent="0.3">
      <c r="A1485" s="1" t="s">
        <v>4155</v>
      </c>
      <c r="B1485" s="8" t="s">
        <v>4156</v>
      </c>
      <c r="C1485" s="3" t="str">
        <f>_xlfn.XLOOKUP(B1485,'[1]daily break down'!$D:$D,'[1]daily break down'!$E:$E,"")</f>
        <v>Douala</v>
      </c>
      <c r="D1485" s="1" t="s">
        <v>11</v>
      </c>
      <c r="E1485" s="1" t="s">
        <v>12</v>
      </c>
      <c r="F1485" s="3" t="s">
        <v>31</v>
      </c>
      <c r="G1485" s="1" t="s">
        <v>32</v>
      </c>
      <c r="H1485" s="34" t="str">
        <f>_xlfn.XLOOKUP(B1485,[2]CALCULATION!$B:$B,[2]CALCULATION!$H:$H,"")</f>
        <v>ZTE</v>
      </c>
      <c r="I1485" s="28">
        <v>0</v>
      </c>
      <c r="J1485" s="28">
        <v>0</v>
      </c>
      <c r="K1485" s="28">
        <v>0</v>
      </c>
      <c r="L1485" s="28">
        <v>0</v>
      </c>
      <c r="M1485" s="28">
        <v>0</v>
      </c>
      <c r="N1485" s="28">
        <v>8.4071705575673512</v>
      </c>
      <c r="O1485" s="28">
        <v>0</v>
      </c>
      <c r="P1485" s="28">
        <v>0</v>
      </c>
      <c r="Q1485" s="28">
        <v>0</v>
      </c>
      <c r="R1485" s="28">
        <v>0</v>
      </c>
      <c r="S1485" s="94">
        <v>0</v>
      </c>
      <c r="T1485" s="94">
        <f>_xlfn.XLOOKUP(B1485,'[3]Nur des jours'!$B:$B,'[3]Nur des jours'!$U:$U,"")</f>
        <v>0</v>
      </c>
      <c r="U1485" s="94">
        <v>0</v>
      </c>
      <c r="V1485" s="94">
        <v>2.0867041631353052E-3</v>
      </c>
      <c r="W1485" s="94">
        <v>0</v>
      </c>
      <c r="X1485" s="94">
        <v>0</v>
      </c>
      <c r="Y1485" s="94">
        <v>0</v>
      </c>
      <c r="Z1485" s="94">
        <v>0</v>
      </c>
      <c r="AA1485" s="94">
        <v>0</v>
      </c>
      <c r="AB1485" s="94">
        <v>0</v>
      </c>
      <c r="AC1485" s="94">
        <f>_xlfn.XLOOKUP(B1485,'[3]Nur des jours'!$B:$B,'[3]Nur des jours'!$N:$N,"")</f>
        <v>0</v>
      </c>
      <c r="AD1485" s="94">
        <v>0</v>
      </c>
      <c r="AE1485" s="94">
        <v>0</v>
      </c>
      <c r="AF1485" s="94">
        <v>0</v>
      </c>
      <c r="AG1485" s="94">
        <v>0</v>
      </c>
      <c r="AH1485" s="94">
        <v>0</v>
      </c>
      <c r="AI1485" s="49" t="s">
        <v>5559</v>
      </c>
      <c r="AJ1485" s="49"/>
      <c r="AK1485" s="48" t="str" cm="1">
        <f t="array" ref="AK1485">IFERROR(_xlfn.IFS(
AM1485="MPR ISSUE","PDH",
AM1485="BSS Hardware Issue","BSS",
AM1485="Sites strategiques, MLL, Pylone, etc.","ENVTECH",
AM1485="AKTIVCO DEFAUT GE &amp; POWER Cabinet","AKTIVCO",
AM1485="AKTIVCO Coupure ENEO &amp; Baisse de tension","AKTIVCO GRID ONLY",
AM1485="Coupure ENEO &amp; Baisse de tension","IHS GRID ONLY",
AM1485="Defaut GE &amp; POWER Cabinet","IHS",
AM1485="Sharing","Partners",
AM1485="Sites strategiques &amp; DataCenter","SST &amp; DC",
AM1485="Exclu","Exclu",
AM1485="SAT","SAT",
AM1485="SPARE-ISSUE","SPARE-ISSUE",
AM1485="Fiber CAmtel","TRANS_FO_CAMTEL",
AM1485="Fiber AOF","Fiber AOF",
AM1485="Projet OCM (HUAWEI)","TRAVAUX-HUAWEI",
AM1485="Projet OCM (NOKIA)","TRAVAUX-NOKIA",
AM1485="ACCESS-ISSUE","ACCESS-ISSUE",
AM1485="Projet OCM (ZTE, NOKIA, autres projets)","TRAVAUX OCM",
AM1485="No root CAuse","No root cause",
AM1485="ODU HS","PDH",
AM1485="IP &amp; VLAN","PDH",
AM1485="Warehouse HUAWEI","SPARE-ISSUE",
AM1485="SPARE-HS","SPARE-ISSUE",
AM1485="Power Telco","BSS",AM1485="no impacts","no impacts"
),"")</f>
        <v>no impacts</v>
      </c>
      <c r="AL1485" s="48" t="str" cm="1">
        <f t="array" ref="AL1485">IFERROR(_xlfn.IFS(
AM1485="MPR ISSUE","TX ISSUE",
AM1485="BSS Hardware Issue","RAN ISSUE",
AM1485="Sites strategiques, MLL, Pylone, etc.","ENVTECH",
AM1485="AKTIVCO DEFAUT GE &amp; POWER Cabinet","POWER ISSUE",
AM1485="AKTIVCO Coupure ENEO &amp; Baisse de tension","POWER ISSUE",
AM1485="Coupure ENEO &amp; Baisse de tension","POWER ISSUE",
AM1485="Defaut GE &amp; POWER Cabinet","POWER ISSUE",
AM1485="Sharing","POWER ISSUE",
AM1485="Sites strategiques &amp; DataCenter","POWER ISSUE",
AM1485="Exclu","Exclu",
AM1485="SAT","TX ISSUE",
AM1485="SPARE-ISSUE","SPARE-ISSUE",
AM1485="Fiber CAmtel","TX ISSUE",
AM1485="Fiber AOF","TX ISSUE",
AM1485="Projet OCM (HUAWEI)","TRAVAUX-HUAWEI",
AM1485="Projet OCM (NOKIA)","TRAVAUX -NOKIA",
AM1485="ACCESS-ISSUE","ACCESS-ISSUE",
AM1485="Projet OCM (ZTE, NOKIA, autres projets)","TRAVAUX OCM",
AM1485="No root CAuse","No root cause",
AM1485="ODU HS","TX ISSUE",
AM1485="IP &amp; VLAN","TX ISSUE",
AM1485="Warehouse HUAWEI","SPARE-ISSUE",
AM1485="SPARE-HS","SPARE-ISSUE",
AM1485="Power Telco","RAN ISSUE",AM1485="no impacts","no impacts"
),"")</f>
        <v>no impacts</v>
      </c>
      <c r="AM1485" s="67" t="s">
        <v>5605</v>
      </c>
      <c r="AN1485" s="48" t="str" cm="1">
        <f t="array" ref="AN1485">IFERROR(_xlfn.IFS(
AM1485="MPR ISSUE","ACTIVE",
AM1485="BSS Hardware Issue","ACTIVE",
AM1485="Sites strategiques, MLL, Pylone, etc.","PASSIVE",
AM1485="AKTIVCO DEFAUT GE &amp; POWER Cabinet","PASSIVE",
AM1485="AKTIVCO Coupure ENEO &amp; Baisse de tension","PASSIVE",
AM1485="Coupure ENEO &amp; Baisse de tension","PASSIVE",
AM1485="Defaut GE &amp; POWER Cabinet","PASSIVE",
AM1485="Sharing","PASSIVE",
AM1485="Sites strategiques &amp; DataCenter","PASSIVE",
AM1485="Exclu","Exclu",
AM1485="SAT","ACTIVE",
AM1485="SPARE-ISSUE","SPARE-ISSUE",
AM1485="Fiber CAmtel","ACTIVE",
AM1485="Fiber AOF","ACTIVE",
AM1485="Projet OCM (HUAWEI)","PLANNED WORKS",
AM1485="Projet OCM (NOKIA)","PLANNED WORKS",
AM1485="ACCESS-ISSUE","ACCESS-ISSUE",
AM1485="Projet OCM (ZTE, NOKIA, autres projets)","PLANNED WORKS",
AM1485="No root CAuse","No root cause",
AM1485="ODU HS","ACTIVE",
AM1485="IP &amp; VLAN","ACTIVE",
AM1485="Warehouse HUAWEI","SPARE-ISSUE",
AM1485="SPARE-HS","SPARE-ISSUE",
AM1485="Power Telco","ACTIVE", AM1485="no impacts","no impacts"
),"")</f>
        <v>no impacts</v>
      </c>
      <c r="AO1485" s="93" t="s">
        <v>5537</v>
      </c>
      <c r="AP1485" s="101" t="str">
        <f t="shared" si="44"/>
        <v>LIT_179</v>
      </c>
      <c r="AR1485" s="17" t="s">
        <v>5537</v>
      </c>
      <c r="AS1485" s="7" t="s">
        <v>5537</v>
      </c>
      <c r="AT1485" s="6"/>
      <c r="AU1485" s="7"/>
      <c r="AV1485" s="3" t="s">
        <v>5537</v>
      </c>
      <c r="AW1485" s="18" t="s">
        <v>5537</v>
      </c>
      <c r="AX1485" s="18" t="s">
        <v>5537</v>
      </c>
      <c r="AY1485" s="18" t="s">
        <v>5537</v>
      </c>
      <c r="AZ1485" s="18" t="s">
        <v>5537</v>
      </c>
      <c r="BA1485" s="18" t="s">
        <v>5537</v>
      </c>
      <c r="BB1485" s="18" t="s">
        <v>5537</v>
      </c>
      <c r="BC1485" s="18" t="s">
        <v>5537</v>
      </c>
      <c r="BD1485" s="18" t="s">
        <v>5537</v>
      </c>
      <c r="BE1485" s="18" t="s">
        <v>5537</v>
      </c>
      <c r="BF1485" s="18" t="s">
        <v>5537</v>
      </c>
      <c r="BG1485" s="18" t="s">
        <v>5537</v>
      </c>
      <c r="BH1485" s="18" t="s">
        <v>5537</v>
      </c>
      <c r="BI1485" s="9" t="s">
        <v>5537</v>
      </c>
      <c r="BJ1485" s="14"/>
      <c r="BK1485" s="14" t="s">
        <v>5537</v>
      </c>
      <c r="BL1485" s="14" t="str">
        <f>_xlfn.XLOOKUP(B1485,'[4]cell downs 18042026 17h'!$B:$B,'[4]cell downs 18042026 17h'!$B:$B,"")</f>
        <v/>
      </c>
      <c r="BM1485" s="14" t="str">
        <f>_xlfn.XLOOKUP(B1485,'[5]Cells Huawei 19042026 15h'!$B:$B,'[5]Cells Huawei 19042026 15h'!$B:$B,"")</f>
        <v/>
      </c>
      <c r="BN1485" s="9" t="str">
        <f>_xlfn.XLOOKUP(B1485,'[6]cells down 19042026 9H40'!$B:$B,'[6]cells down 19042026 9H40'!$B:$B,"")</f>
        <v/>
      </c>
      <c r="BO1485" s="9" t="s">
        <v>4156</v>
      </c>
      <c r="BP1485" s="9" t="s">
        <v>1713</v>
      </c>
      <c r="BQ1485" s="115"/>
    </row>
    <row r="1486" spans="1:69" s="9" customFormat="1" x14ac:dyDescent="0.3">
      <c r="A1486" s="1" t="s">
        <v>2412</v>
      </c>
      <c r="B1486" s="1" t="s">
        <v>2413</v>
      </c>
      <c r="C1486" s="3" t="str">
        <f>_xlfn.XLOOKUP(B1486,'[1]daily break down'!$D:$D,'[1]daily break down'!$E:$E,"")</f>
        <v>Douala</v>
      </c>
      <c r="D1486" s="1" t="s">
        <v>11</v>
      </c>
      <c r="E1486" s="1" t="s">
        <v>12</v>
      </c>
      <c r="F1486" s="3" t="s">
        <v>31</v>
      </c>
      <c r="G1486" s="1" t="s">
        <v>32</v>
      </c>
      <c r="H1486" s="34" t="str">
        <f>_xlfn.XLOOKUP(B1486,[2]CALCULATION!$B:$B,[2]CALCULATION!$H:$H,"")</f>
        <v>ZTE</v>
      </c>
      <c r="I1486" s="28">
        <v>0</v>
      </c>
      <c r="J1486" s="28">
        <v>57.767140937069307</v>
      </c>
      <c r="K1486" s="28">
        <v>13.868556899607057</v>
      </c>
      <c r="L1486" s="28">
        <v>13.868556899607057</v>
      </c>
      <c r="M1486" s="28">
        <v>43.079383220187594</v>
      </c>
      <c r="N1486" s="28">
        <v>0</v>
      </c>
      <c r="O1486" s="28">
        <v>0</v>
      </c>
      <c r="P1486" s="28">
        <v>0</v>
      </c>
      <c r="Q1486" s="28">
        <v>0</v>
      </c>
      <c r="R1486" s="28">
        <v>0</v>
      </c>
      <c r="S1486" s="94">
        <v>0</v>
      </c>
      <c r="T1486" s="94">
        <f>_xlfn.XLOOKUP(B1486,'[3]Nur des jours'!$B:$B,'[3]Nur des jours'!$U:$U,"")</f>
        <v>0</v>
      </c>
      <c r="U1486" s="94">
        <v>0</v>
      </c>
      <c r="V1486" s="94">
        <v>2.0331989281831093E-3</v>
      </c>
      <c r="W1486" s="94">
        <v>0</v>
      </c>
      <c r="X1486" s="94">
        <v>0</v>
      </c>
      <c r="Y1486" s="94">
        <v>0</v>
      </c>
      <c r="Z1486" s="94">
        <v>0</v>
      </c>
      <c r="AA1486" s="94">
        <v>0</v>
      </c>
      <c r="AB1486" s="94">
        <v>0</v>
      </c>
      <c r="AC1486" s="94">
        <f>_xlfn.XLOOKUP(B1486,'[3]Nur des jours'!$B:$B,'[3]Nur des jours'!$N:$N,"")</f>
        <v>0</v>
      </c>
      <c r="AD1486" s="94">
        <v>0</v>
      </c>
      <c r="AE1486" s="94">
        <v>0</v>
      </c>
      <c r="AF1486" s="94">
        <v>0</v>
      </c>
      <c r="AG1486" s="94">
        <v>0</v>
      </c>
      <c r="AH1486" s="94">
        <v>0</v>
      </c>
      <c r="AI1486" s="49" t="s">
        <v>5559</v>
      </c>
      <c r="AJ1486" s="49"/>
      <c r="AK1486" s="48" t="str" cm="1">
        <f t="array" ref="AK1486">IFERROR(_xlfn.IFS(
AM1486="MPR ISSUE","PDH",
AM1486="BSS Hardware Issue","BSS",
AM1486="Sites strategiques, MLL, Pylone, etc.","ENVTECH",
AM1486="AKTIVCO DEFAUT GE &amp; POWER Cabinet","AKTIVCO",
AM1486="AKTIVCO Coupure ENEO &amp; Baisse de tension","AKTIVCO GRID ONLY",
AM1486="Coupure ENEO &amp; Baisse de tension","IHS GRID ONLY",
AM1486="Defaut GE &amp; POWER Cabinet","IHS",
AM1486="Sharing","Partners",
AM1486="Sites strategiques &amp; DataCenter","SST &amp; DC",
AM1486="Exclu","Exclu",
AM1486="SAT","SAT",
AM1486="SPARE-ISSUE","SPARE-ISSUE",
AM1486="Fiber CAmtel","TRANS_FO_CAMTEL",
AM1486="Fiber AOF","Fiber AOF",
AM1486="Projet OCM (HUAWEI)","TRAVAUX-HUAWEI",
AM1486="Projet OCM (NOKIA)","TRAVAUX-NOKIA",
AM1486="ACCESS-ISSUE","ACCESS-ISSUE",
AM1486="Projet OCM (ZTE, NOKIA, autres projets)","TRAVAUX OCM",
AM1486="No root CAuse","No root cause",
AM1486="ODU HS","PDH",
AM1486="IP &amp; VLAN","PDH",
AM1486="Warehouse HUAWEI","SPARE-ISSUE",
AM1486="SPARE-HS","SPARE-ISSUE",
AM1486="Power Telco","BSS",AM1486="no impacts","no impacts"
),"")</f>
        <v>no impacts</v>
      </c>
      <c r="AL1486" s="48" t="str" cm="1">
        <f t="array" ref="AL1486">IFERROR(_xlfn.IFS(
AM1486="MPR ISSUE","TX ISSUE",
AM1486="BSS Hardware Issue","RAN ISSUE",
AM1486="Sites strategiques, MLL, Pylone, etc.","ENVTECH",
AM1486="AKTIVCO DEFAUT GE &amp; POWER Cabinet","POWER ISSUE",
AM1486="AKTIVCO Coupure ENEO &amp; Baisse de tension","POWER ISSUE",
AM1486="Coupure ENEO &amp; Baisse de tension","POWER ISSUE",
AM1486="Defaut GE &amp; POWER Cabinet","POWER ISSUE",
AM1486="Sharing","POWER ISSUE",
AM1486="Sites strategiques &amp; DataCenter","POWER ISSUE",
AM1486="Exclu","Exclu",
AM1486="SAT","TX ISSUE",
AM1486="SPARE-ISSUE","SPARE-ISSUE",
AM1486="Fiber CAmtel","TX ISSUE",
AM1486="Fiber AOF","TX ISSUE",
AM1486="Projet OCM (HUAWEI)","TRAVAUX-HUAWEI",
AM1486="Projet OCM (NOKIA)","TRAVAUX -NOKIA",
AM1486="ACCESS-ISSUE","ACCESS-ISSUE",
AM1486="Projet OCM (ZTE, NOKIA, autres projets)","TRAVAUX OCM",
AM1486="No root CAuse","No root cause",
AM1486="ODU HS","TX ISSUE",
AM1486="IP &amp; VLAN","TX ISSUE",
AM1486="Warehouse HUAWEI","SPARE-ISSUE",
AM1486="SPARE-HS","SPARE-ISSUE",
AM1486="Power Telco","RAN ISSUE",AM1486="no impacts","no impacts"
),"")</f>
        <v>no impacts</v>
      </c>
      <c r="AM1486" s="67" t="s">
        <v>5605</v>
      </c>
      <c r="AN1486" s="48" t="str" cm="1">
        <f t="array" ref="AN1486">IFERROR(_xlfn.IFS(
AM1486="MPR ISSUE","ACTIVE",
AM1486="BSS Hardware Issue","ACTIVE",
AM1486="Sites strategiques, MLL, Pylone, etc.","PASSIVE",
AM1486="AKTIVCO DEFAUT GE &amp; POWER Cabinet","PASSIVE",
AM1486="AKTIVCO Coupure ENEO &amp; Baisse de tension","PASSIVE",
AM1486="Coupure ENEO &amp; Baisse de tension","PASSIVE",
AM1486="Defaut GE &amp; POWER Cabinet","PASSIVE",
AM1486="Sharing","PASSIVE",
AM1486="Sites strategiques &amp; DataCenter","PASSIVE",
AM1486="Exclu","Exclu",
AM1486="SAT","ACTIVE",
AM1486="SPARE-ISSUE","SPARE-ISSUE",
AM1486="Fiber CAmtel","ACTIVE",
AM1486="Fiber AOF","ACTIVE",
AM1486="Projet OCM (HUAWEI)","PLANNED WORKS",
AM1486="Projet OCM (NOKIA)","PLANNED WORKS",
AM1486="ACCESS-ISSUE","ACCESS-ISSUE",
AM1486="Projet OCM (ZTE, NOKIA, autres projets)","PLANNED WORKS",
AM1486="No root CAuse","No root cause",
AM1486="ODU HS","ACTIVE",
AM1486="IP &amp; VLAN","ACTIVE",
AM1486="Warehouse HUAWEI","SPARE-ISSUE",
AM1486="SPARE-HS","SPARE-ISSUE",
AM1486="Power Telco","ACTIVE", AM1486="no impacts","no impacts"
),"")</f>
        <v>no impacts</v>
      </c>
      <c r="AO1486" s="93" t="s">
        <v>5537</v>
      </c>
      <c r="AP1486" s="101" t="str">
        <f t="shared" si="44"/>
        <v>LIT_128</v>
      </c>
      <c r="AR1486" s="17" t="s">
        <v>5537</v>
      </c>
      <c r="AS1486" s="7" t="s">
        <v>5537</v>
      </c>
      <c r="AT1486" s="6"/>
      <c r="AU1486" s="7"/>
      <c r="AV1486" s="3" t="s">
        <v>5537</v>
      </c>
      <c r="AW1486" s="18" t="s">
        <v>5537</v>
      </c>
      <c r="AX1486" s="18" t="s">
        <v>5537</v>
      </c>
      <c r="AY1486" s="18" t="s">
        <v>5537</v>
      </c>
      <c r="AZ1486" s="18" t="s">
        <v>5537</v>
      </c>
      <c r="BA1486" s="18" t="s">
        <v>5537</v>
      </c>
      <c r="BB1486" s="18" t="s">
        <v>5537</v>
      </c>
      <c r="BC1486" s="18" t="s">
        <v>5537</v>
      </c>
      <c r="BD1486" s="18" t="s">
        <v>5537</v>
      </c>
      <c r="BE1486" s="18" t="s">
        <v>5537</v>
      </c>
      <c r="BF1486" s="18" t="s">
        <v>5537</v>
      </c>
      <c r="BG1486" s="18" t="s">
        <v>5537</v>
      </c>
      <c r="BH1486" s="18" t="s">
        <v>5537</v>
      </c>
      <c r="BI1486" s="9" t="s">
        <v>5537</v>
      </c>
      <c r="BJ1486" s="14"/>
      <c r="BK1486" s="14" t="s">
        <v>5537</v>
      </c>
      <c r="BL1486" s="14" t="str">
        <f>_xlfn.XLOOKUP(B1486,'[4]cell downs 18042026 17h'!$B:$B,'[4]cell downs 18042026 17h'!$B:$B,"")</f>
        <v/>
      </c>
      <c r="BM1486" s="14" t="str">
        <f>_xlfn.XLOOKUP(B1486,'[5]Cells Huawei 19042026 15h'!$B:$B,'[5]Cells Huawei 19042026 15h'!$B:$B,"")</f>
        <v/>
      </c>
      <c r="BN1486" s="9" t="str">
        <f>_xlfn.XLOOKUP(B1486,'[6]cells down 19042026 9H40'!$B:$B,'[6]cells down 19042026 9H40'!$B:$B,"")</f>
        <v/>
      </c>
      <c r="BO1486" s="9" t="s">
        <v>2413</v>
      </c>
      <c r="BP1486" s="9" t="s">
        <v>5537</v>
      </c>
      <c r="BQ1486" s="115"/>
    </row>
    <row r="1487" spans="1:69" s="9" customFormat="1" x14ac:dyDescent="0.3">
      <c r="A1487" s="1" t="s">
        <v>2755</v>
      </c>
      <c r="B1487" s="8" t="s">
        <v>2756</v>
      </c>
      <c r="C1487" s="3" t="str">
        <f>_xlfn.XLOOKUP(B1487,'[1]daily break down'!$D:$D,'[1]daily break down'!$E:$E,"")</f>
        <v>Douala</v>
      </c>
      <c r="D1487" s="1" t="s">
        <v>21</v>
      </c>
      <c r="E1487" s="1" t="s">
        <v>22</v>
      </c>
      <c r="F1487" s="3" t="s">
        <v>31</v>
      </c>
      <c r="G1487" s="1" t="s">
        <v>32</v>
      </c>
      <c r="H1487" s="34" t="str">
        <f>_xlfn.XLOOKUP(B1487,[2]CALCULATION!$B:$B,[2]CALCULATION!$H:$H,"")</f>
        <v>ZTE</v>
      </c>
      <c r="I1487" s="28">
        <v>4.2804187961750177E-4</v>
      </c>
      <c r="J1487" s="28">
        <v>5.5955239660648406</v>
      </c>
      <c r="K1487" s="28">
        <v>5.1171871655922843</v>
      </c>
      <c r="L1487" s="28">
        <v>0</v>
      </c>
      <c r="M1487" s="28">
        <v>0</v>
      </c>
      <c r="N1487" s="28">
        <v>0</v>
      </c>
      <c r="O1487" s="28">
        <v>0</v>
      </c>
      <c r="P1487" s="28">
        <v>0.67289966983702865</v>
      </c>
      <c r="Q1487" s="28">
        <v>0</v>
      </c>
      <c r="R1487" s="28">
        <v>0</v>
      </c>
      <c r="S1487" s="94">
        <v>0</v>
      </c>
      <c r="T1487" s="94">
        <f>_xlfn.XLOOKUP(B1487,'[3]Nur des jours'!$B:$B,'[3]Nur des jours'!$U:$U,"")</f>
        <v>0</v>
      </c>
      <c r="U1487" s="94">
        <v>0</v>
      </c>
      <c r="V1487" s="94">
        <v>1.9440235365960586E-3</v>
      </c>
      <c r="W1487" s="94">
        <v>0</v>
      </c>
      <c r="X1487" s="94">
        <v>0</v>
      </c>
      <c r="Y1487" s="94">
        <v>0</v>
      </c>
      <c r="Z1487" s="94">
        <v>0</v>
      </c>
      <c r="AA1487" s="94">
        <v>0</v>
      </c>
      <c r="AB1487" s="94">
        <v>0</v>
      </c>
      <c r="AC1487" s="94">
        <f>_xlfn.XLOOKUP(B1487,'[3]Nur des jours'!$B:$B,'[3]Nur des jours'!$N:$N,"")</f>
        <v>0</v>
      </c>
      <c r="AD1487" s="94">
        <v>0</v>
      </c>
      <c r="AE1487" s="94">
        <v>0</v>
      </c>
      <c r="AF1487" s="94">
        <v>0</v>
      </c>
      <c r="AG1487" s="94">
        <v>0</v>
      </c>
      <c r="AH1487" s="94">
        <v>0</v>
      </c>
      <c r="AI1487" s="49" t="s">
        <v>5559</v>
      </c>
      <c r="AJ1487" s="49"/>
      <c r="AK1487" s="48" t="str" cm="1">
        <f t="array" ref="AK1487">IFERROR(_xlfn.IFS(
AM1487="MPR ISSUE","PDH",
AM1487="BSS Hardware Issue","BSS",
AM1487="Sites strategiques, MLL, Pylone, etc.","ENVTECH",
AM1487="AKTIVCO DEFAUT GE &amp; POWER Cabinet","AKTIVCO",
AM1487="AKTIVCO Coupure ENEO &amp; Baisse de tension","AKTIVCO GRID ONLY",
AM1487="Coupure ENEO &amp; Baisse de tension","IHS GRID ONLY",
AM1487="Defaut GE &amp; POWER Cabinet","IHS",
AM1487="Sharing","Partners",
AM1487="Sites strategiques &amp; DataCenter","SST &amp; DC",
AM1487="Exclu","Exclu",
AM1487="SAT","SAT",
AM1487="SPARE-ISSUE","SPARE-ISSUE",
AM1487="Fiber CAmtel","TRANS_FO_CAMTEL",
AM1487="Fiber AOF","Fiber AOF",
AM1487="Projet OCM (HUAWEI)","TRAVAUX-HUAWEI",
AM1487="Projet OCM (NOKIA)","TRAVAUX-NOKIA",
AM1487="ACCESS-ISSUE","ACCESS-ISSUE",
AM1487="Projet OCM (ZTE, NOKIA, autres projets)","TRAVAUX OCM",
AM1487="No root CAuse","No root cause",
AM1487="ODU HS","PDH",
AM1487="IP &amp; VLAN","PDH",
AM1487="Warehouse HUAWEI","SPARE-ISSUE",
AM1487="SPARE-HS","SPARE-ISSUE",
AM1487="Power Telco","BSS",AM1487="no impacts","no impacts"
),"")</f>
        <v>no impacts</v>
      </c>
      <c r="AL1487" s="48" t="str" cm="1">
        <f t="array" ref="AL1487">IFERROR(_xlfn.IFS(
AM1487="MPR ISSUE","TX ISSUE",
AM1487="BSS Hardware Issue","RAN ISSUE",
AM1487="Sites strategiques, MLL, Pylone, etc.","ENVTECH",
AM1487="AKTIVCO DEFAUT GE &amp; POWER Cabinet","POWER ISSUE",
AM1487="AKTIVCO Coupure ENEO &amp; Baisse de tension","POWER ISSUE",
AM1487="Coupure ENEO &amp; Baisse de tension","POWER ISSUE",
AM1487="Defaut GE &amp; POWER Cabinet","POWER ISSUE",
AM1487="Sharing","POWER ISSUE",
AM1487="Sites strategiques &amp; DataCenter","POWER ISSUE",
AM1487="Exclu","Exclu",
AM1487="SAT","TX ISSUE",
AM1487="SPARE-ISSUE","SPARE-ISSUE",
AM1487="Fiber CAmtel","TX ISSUE",
AM1487="Fiber AOF","TX ISSUE",
AM1487="Projet OCM (HUAWEI)","TRAVAUX-HUAWEI",
AM1487="Projet OCM (NOKIA)","TRAVAUX -NOKIA",
AM1487="ACCESS-ISSUE","ACCESS-ISSUE",
AM1487="Projet OCM (ZTE, NOKIA, autres projets)","TRAVAUX OCM",
AM1487="No root CAuse","No root cause",
AM1487="ODU HS","TX ISSUE",
AM1487="IP &amp; VLAN","TX ISSUE",
AM1487="Warehouse HUAWEI","SPARE-ISSUE",
AM1487="SPARE-HS","SPARE-ISSUE",
AM1487="Power Telco","RAN ISSUE",AM1487="no impacts","no impacts"
),"")</f>
        <v>no impacts</v>
      </c>
      <c r="AM1487" s="67" t="s">
        <v>5605</v>
      </c>
      <c r="AN1487" s="48" t="str" cm="1">
        <f t="array" ref="AN1487">IFERROR(_xlfn.IFS(
AM1487="MPR ISSUE","ACTIVE",
AM1487="BSS Hardware Issue","ACTIVE",
AM1487="Sites strategiques, MLL, Pylone, etc.","PASSIVE",
AM1487="AKTIVCO DEFAUT GE &amp; POWER Cabinet","PASSIVE",
AM1487="AKTIVCO Coupure ENEO &amp; Baisse de tension","PASSIVE",
AM1487="Coupure ENEO &amp; Baisse de tension","PASSIVE",
AM1487="Defaut GE &amp; POWER Cabinet","PASSIVE",
AM1487="Sharing","PASSIVE",
AM1487="Sites strategiques &amp; DataCenter","PASSIVE",
AM1487="Exclu","Exclu",
AM1487="SAT","ACTIVE",
AM1487="SPARE-ISSUE","SPARE-ISSUE",
AM1487="Fiber CAmtel","ACTIVE",
AM1487="Fiber AOF","ACTIVE",
AM1487="Projet OCM (HUAWEI)","PLANNED WORKS",
AM1487="Projet OCM (NOKIA)","PLANNED WORKS",
AM1487="ACCESS-ISSUE","ACCESS-ISSUE",
AM1487="Projet OCM (ZTE, NOKIA, autres projets)","PLANNED WORKS",
AM1487="No root CAuse","No root cause",
AM1487="ODU HS","ACTIVE",
AM1487="IP &amp; VLAN","ACTIVE",
AM1487="Warehouse HUAWEI","SPARE-ISSUE",
AM1487="SPARE-HS","SPARE-ISSUE",
AM1487="Power Telco","ACTIVE", AM1487="no impacts","no impacts"
),"")</f>
        <v>no impacts</v>
      </c>
      <c r="AO1487" s="93" t="s">
        <v>5537</v>
      </c>
      <c r="AP1487" s="101" t="str">
        <f t="shared" si="44"/>
        <v>LIT_655</v>
      </c>
      <c r="AR1487" s="17" t="s">
        <v>5537</v>
      </c>
      <c r="AS1487" s="7" t="s">
        <v>5537</v>
      </c>
      <c r="AT1487" s="6"/>
      <c r="AU1487" s="7"/>
      <c r="AV1487" s="3" t="s">
        <v>5537</v>
      </c>
      <c r="AW1487" s="18" t="s">
        <v>5537</v>
      </c>
      <c r="AX1487" s="18" t="s">
        <v>5537</v>
      </c>
      <c r="AY1487" s="18" t="s">
        <v>5537</v>
      </c>
      <c r="AZ1487" s="18" t="s">
        <v>5537</v>
      </c>
      <c r="BA1487" s="18" t="s">
        <v>5537</v>
      </c>
      <c r="BB1487" s="18" t="s">
        <v>5537</v>
      </c>
      <c r="BC1487" s="18" t="s">
        <v>5537</v>
      </c>
      <c r="BD1487" s="18" t="s">
        <v>5537</v>
      </c>
      <c r="BE1487" s="18" t="s">
        <v>5537</v>
      </c>
      <c r="BF1487" s="18" t="s">
        <v>5537</v>
      </c>
      <c r="BG1487" s="18" t="s">
        <v>5537</v>
      </c>
      <c r="BH1487" s="18" t="s">
        <v>5537</v>
      </c>
      <c r="BI1487" s="9" t="s">
        <v>5537</v>
      </c>
      <c r="BJ1487" s="14"/>
      <c r="BK1487" s="14" t="s">
        <v>5537</v>
      </c>
      <c r="BL1487" s="14" t="str">
        <f>_xlfn.XLOOKUP(B1487,'[4]cell downs 18042026 17h'!$B:$B,'[4]cell downs 18042026 17h'!$B:$B,"")</f>
        <v/>
      </c>
      <c r="BM1487" s="14" t="str">
        <f>_xlfn.XLOOKUP(B1487,'[5]Cells Huawei 19042026 15h'!$B:$B,'[5]Cells Huawei 19042026 15h'!$B:$B,"")</f>
        <v/>
      </c>
      <c r="BN1487" s="9" t="str">
        <f>_xlfn.XLOOKUP(B1487,'[6]cells down 19042026 9H40'!$B:$B,'[6]cells down 19042026 9H40'!$B:$B,"")</f>
        <v/>
      </c>
      <c r="BO1487" s="9" t="s">
        <v>5537</v>
      </c>
      <c r="BP1487" s="9" t="s">
        <v>5537</v>
      </c>
      <c r="BQ1487" s="115"/>
    </row>
    <row r="1488" spans="1:69" s="9" customFormat="1" x14ac:dyDescent="0.3">
      <c r="A1488" s="1" t="s">
        <v>4401</v>
      </c>
      <c r="B1488" s="8" t="s">
        <v>4402</v>
      </c>
      <c r="C1488" s="3" t="str">
        <f>_xlfn.XLOOKUP(B1488,'[1]daily break down'!$D:$D,'[1]daily break down'!$E:$E,"")</f>
        <v>OUEST</v>
      </c>
      <c r="D1488" s="1" t="s">
        <v>11</v>
      </c>
      <c r="E1488" s="1" t="s">
        <v>12</v>
      </c>
      <c r="F1488" s="3" t="s">
        <v>102</v>
      </c>
      <c r="G1488" s="1" t="s">
        <v>1099</v>
      </c>
      <c r="H1488" s="32" t="str">
        <f>_xlfn.XLOOKUP(B1488,[2]CALCULATION!$B:$B,[2]CALCULATION!$H:$H,"")</f>
        <v>HUAWEI</v>
      </c>
      <c r="I1488" s="28">
        <v>0</v>
      </c>
      <c r="J1488" s="28">
        <v>0</v>
      </c>
      <c r="K1488" s="28">
        <v>0</v>
      </c>
      <c r="L1488" s="28">
        <v>0</v>
      </c>
      <c r="M1488" s="28">
        <v>0</v>
      </c>
      <c r="N1488" s="28">
        <v>0</v>
      </c>
      <c r="O1488" s="28">
        <v>0</v>
      </c>
      <c r="P1488" s="28">
        <v>0</v>
      </c>
      <c r="Q1488" s="28">
        <v>0</v>
      </c>
      <c r="R1488" s="28">
        <v>0</v>
      </c>
      <c r="S1488" s="94">
        <v>0</v>
      </c>
      <c r="T1488" s="94">
        <f>_xlfn.XLOOKUP(B1488,'[3]Nur des jours'!$B:$B,'[3]Nur des jours'!$U:$U,"")</f>
        <v>0</v>
      </c>
      <c r="U1488" s="94">
        <v>0</v>
      </c>
      <c r="V1488" s="94">
        <v>1.8726832233265697E-3</v>
      </c>
      <c r="W1488" s="94">
        <v>0</v>
      </c>
      <c r="X1488" s="94">
        <v>0</v>
      </c>
      <c r="Y1488" s="94">
        <v>0</v>
      </c>
      <c r="Z1488" s="94">
        <v>0</v>
      </c>
      <c r="AA1488" s="94">
        <v>0</v>
      </c>
      <c r="AB1488" s="94">
        <v>0</v>
      </c>
      <c r="AC1488" s="94">
        <f>_xlfn.XLOOKUP(B1488,'[3]Nur des jours'!$B:$B,'[3]Nur des jours'!$N:$N,"")</f>
        <v>0</v>
      </c>
      <c r="AD1488" s="94">
        <v>0</v>
      </c>
      <c r="AE1488" s="94">
        <v>0</v>
      </c>
      <c r="AF1488" s="94">
        <v>0</v>
      </c>
      <c r="AG1488" s="94">
        <v>0</v>
      </c>
      <c r="AH1488" s="94">
        <v>0</v>
      </c>
      <c r="AI1488" s="49" t="s">
        <v>5559</v>
      </c>
      <c r="AJ1488" s="49"/>
      <c r="AK1488" s="48" t="str" cm="1">
        <f t="array" ref="AK1488">IFERROR(_xlfn.IFS(
AM1488="MPR ISSUE","PDH",
AM1488="BSS Hardware Issue","BSS",
AM1488="Sites strategiques, MLL, Pylone, etc.","ENVTECH",
AM1488="AKTIVCO DEFAUT GE &amp; POWER Cabinet","AKTIVCO",
AM1488="AKTIVCO Coupure ENEO &amp; Baisse de tension","AKTIVCO GRID ONLY",
AM1488="Coupure ENEO &amp; Baisse de tension","IHS GRID ONLY",
AM1488="Defaut GE &amp; POWER Cabinet","IHS",
AM1488="Sharing","Partners",
AM1488="Sites strategiques &amp; DataCenter","SST &amp; DC",
AM1488="Exclu","Exclu",
AM1488="SAT","SAT",
AM1488="SPARE-ISSUE","SPARE-ISSUE",
AM1488="Fiber CAmtel","TRANS_FO_CAMTEL",
AM1488="Fiber AOF","Fiber AOF",
AM1488="Projet OCM (HUAWEI)","TRAVAUX-HUAWEI",
AM1488="Projet OCM (NOKIA)","TRAVAUX-NOKIA",
AM1488="ACCESS-ISSUE","ACCESS-ISSUE",
AM1488="Projet OCM (ZTE, NOKIA, autres projets)","TRAVAUX OCM",
AM1488="No root CAuse","No root cause",
AM1488="ODU HS","PDH",
AM1488="IP &amp; VLAN","PDH",
AM1488="Warehouse HUAWEI","SPARE-ISSUE",
AM1488="SPARE-HS","SPARE-ISSUE",
AM1488="Power Telco","BSS",AM1488="no impacts","no impacts"
),"")</f>
        <v>no impacts</v>
      </c>
      <c r="AL1488" s="48" t="str" cm="1">
        <f t="array" ref="AL1488">IFERROR(_xlfn.IFS(
AM1488="MPR ISSUE","TX ISSUE",
AM1488="BSS Hardware Issue","RAN ISSUE",
AM1488="Sites strategiques, MLL, Pylone, etc.","ENVTECH",
AM1488="AKTIVCO DEFAUT GE &amp; POWER Cabinet","POWER ISSUE",
AM1488="AKTIVCO Coupure ENEO &amp; Baisse de tension","POWER ISSUE",
AM1488="Coupure ENEO &amp; Baisse de tension","POWER ISSUE",
AM1488="Defaut GE &amp; POWER Cabinet","POWER ISSUE",
AM1488="Sharing","POWER ISSUE",
AM1488="Sites strategiques &amp; DataCenter","POWER ISSUE",
AM1488="Exclu","Exclu",
AM1488="SAT","TX ISSUE",
AM1488="SPARE-ISSUE","SPARE-ISSUE",
AM1488="Fiber CAmtel","TX ISSUE",
AM1488="Fiber AOF","TX ISSUE",
AM1488="Projet OCM (HUAWEI)","TRAVAUX-HUAWEI",
AM1488="Projet OCM (NOKIA)","TRAVAUX -NOKIA",
AM1488="ACCESS-ISSUE","ACCESS-ISSUE",
AM1488="Projet OCM (ZTE, NOKIA, autres projets)","TRAVAUX OCM",
AM1488="No root CAuse","No root cause",
AM1488="ODU HS","TX ISSUE",
AM1488="IP &amp; VLAN","TX ISSUE",
AM1488="Warehouse HUAWEI","SPARE-ISSUE",
AM1488="SPARE-HS","SPARE-ISSUE",
AM1488="Power Telco","RAN ISSUE",AM1488="no impacts","no impacts"
),"")</f>
        <v>no impacts</v>
      </c>
      <c r="AM1488" s="67" t="s">
        <v>5605</v>
      </c>
      <c r="AN1488" s="48" t="str" cm="1">
        <f t="array" ref="AN1488">IFERROR(_xlfn.IFS(
AM1488="MPR ISSUE","ACTIVE",
AM1488="BSS Hardware Issue","ACTIVE",
AM1488="Sites strategiques, MLL, Pylone, etc.","PASSIVE",
AM1488="AKTIVCO DEFAUT GE &amp; POWER Cabinet","PASSIVE",
AM1488="AKTIVCO Coupure ENEO &amp; Baisse de tension","PASSIVE",
AM1488="Coupure ENEO &amp; Baisse de tension","PASSIVE",
AM1488="Defaut GE &amp; POWER Cabinet","PASSIVE",
AM1488="Sharing","PASSIVE",
AM1488="Sites strategiques &amp; DataCenter","PASSIVE",
AM1488="Exclu","Exclu",
AM1488="SAT","ACTIVE",
AM1488="SPARE-ISSUE","SPARE-ISSUE",
AM1488="Fiber CAmtel","ACTIVE",
AM1488="Fiber AOF","ACTIVE",
AM1488="Projet OCM (HUAWEI)","PLANNED WORKS",
AM1488="Projet OCM (NOKIA)","PLANNED WORKS",
AM1488="ACCESS-ISSUE","ACCESS-ISSUE",
AM1488="Projet OCM (ZTE, NOKIA, autres projets)","PLANNED WORKS",
AM1488="No root CAuse","No root cause",
AM1488="ODU HS","ACTIVE",
AM1488="IP &amp; VLAN","ACTIVE",
AM1488="Warehouse HUAWEI","SPARE-ISSUE",
AM1488="SPARE-HS","SPARE-ISSUE",
AM1488="Power Telco","ACTIVE", AM1488="no impacts","no impacts"
),"")</f>
        <v>no impacts</v>
      </c>
      <c r="AO1488" s="93" t="s">
        <v>5537</v>
      </c>
      <c r="AP1488" s="101" t="str">
        <f t="shared" si="44"/>
        <v>OST_036</v>
      </c>
      <c r="AR1488" s="17" t="s">
        <v>5537</v>
      </c>
      <c r="AS1488" s="7" t="s">
        <v>5537</v>
      </c>
      <c r="AT1488" s="6"/>
      <c r="AU1488" s="7"/>
      <c r="AV1488" s="3" t="s">
        <v>5537</v>
      </c>
      <c r="AW1488" s="18" t="s">
        <v>5537</v>
      </c>
      <c r="AX1488" s="18" t="s">
        <v>5537</v>
      </c>
      <c r="AY1488" s="18" t="s">
        <v>5537</v>
      </c>
      <c r="AZ1488" s="18" t="s">
        <v>5537</v>
      </c>
      <c r="BA1488" s="18" t="s">
        <v>5537</v>
      </c>
      <c r="BB1488" s="18" t="s">
        <v>5537</v>
      </c>
      <c r="BC1488" s="18" t="s">
        <v>5537</v>
      </c>
      <c r="BD1488" s="18" t="s">
        <v>5537</v>
      </c>
      <c r="BE1488" s="18" t="s">
        <v>5537</v>
      </c>
      <c r="BF1488" s="18" t="s">
        <v>5537</v>
      </c>
      <c r="BG1488" s="18" t="s">
        <v>5537</v>
      </c>
      <c r="BH1488" s="18" t="s">
        <v>5537</v>
      </c>
      <c r="BI1488" s="9" t="s">
        <v>5537</v>
      </c>
      <c r="BJ1488" s="14"/>
      <c r="BK1488" s="14" t="s">
        <v>5537</v>
      </c>
      <c r="BL1488" s="14" t="str">
        <f>_xlfn.XLOOKUP(B1488,'[4]cell downs 18042026 17h'!$B:$B,'[4]cell downs 18042026 17h'!$B:$B,"")</f>
        <v/>
      </c>
      <c r="BM1488" s="14" t="str">
        <f>_xlfn.XLOOKUP(B1488,'[5]Cells Huawei 19042026 15h'!$B:$B,'[5]Cells Huawei 19042026 15h'!$B:$B,"")</f>
        <v/>
      </c>
      <c r="BN1488" s="9" t="str">
        <f>_xlfn.XLOOKUP(B1488,'[6]cells down 19042026 9H40'!$B:$B,'[6]cells down 19042026 9H40'!$B:$B,"")</f>
        <v/>
      </c>
      <c r="BO1488" s="9" t="s">
        <v>4402</v>
      </c>
      <c r="BP1488" s="9" t="s">
        <v>594</v>
      </c>
      <c r="BQ1488" s="115"/>
    </row>
    <row r="1489" spans="1:69" s="9" customFormat="1" x14ac:dyDescent="0.3">
      <c r="A1489" s="1" t="s">
        <v>2517</v>
      </c>
      <c r="B1489" s="8" t="s">
        <v>2518</v>
      </c>
      <c r="C1489" s="3" t="str">
        <f>_xlfn.XLOOKUP(B1489,'[1]daily break down'!$D:$D,'[1]daily break down'!$E:$E,"")</f>
        <v>Douala</v>
      </c>
      <c r="D1489" s="1" t="s">
        <v>11</v>
      </c>
      <c r="E1489" s="1" t="s">
        <v>12</v>
      </c>
      <c r="F1489" s="3" t="s">
        <v>31</v>
      </c>
      <c r="G1489" s="1" t="s">
        <v>32</v>
      </c>
      <c r="H1489" s="34" t="str">
        <f>_xlfn.XLOOKUP(B1489,[2]CALCULATION!$B:$B,[2]CALCULATION!$H:$H,"")</f>
        <v>ZTE</v>
      </c>
      <c r="I1489" s="28">
        <v>0</v>
      </c>
      <c r="J1489" s="28">
        <v>0</v>
      </c>
      <c r="K1489" s="28">
        <v>0</v>
      </c>
      <c r="L1489" s="28">
        <v>0</v>
      </c>
      <c r="M1489" s="28">
        <v>0</v>
      </c>
      <c r="N1489" s="28">
        <v>0</v>
      </c>
      <c r="O1489" s="28">
        <v>0</v>
      </c>
      <c r="P1489" s="28">
        <v>0</v>
      </c>
      <c r="Q1489" s="28">
        <v>5.4676999597640661</v>
      </c>
      <c r="R1489" s="28">
        <v>1.9723456409641797</v>
      </c>
      <c r="S1489" s="94">
        <v>1.7559704708175321</v>
      </c>
      <c r="T1489" s="94">
        <f>_xlfn.XLOOKUP(B1489,'[3]Nur des jours'!$B:$B,'[3]Nur des jours'!$U:$U,"")</f>
        <v>0</v>
      </c>
      <c r="U1489" s="94">
        <v>2.3293860738001273</v>
      </c>
      <c r="V1489" s="94">
        <v>1.8370130666916665E-3</v>
      </c>
      <c r="W1489" s="94">
        <v>0</v>
      </c>
      <c r="X1489" s="94">
        <v>0</v>
      </c>
      <c r="Y1489" s="94">
        <v>0</v>
      </c>
      <c r="Z1489" s="94">
        <v>15.099248643820651</v>
      </c>
      <c r="AA1489" s="94">
        <v>0</v>
      </c>
      <c r="AB1489" s="94">
        <v>0</v>
      </c>
      <c r="AC1489" s="94">
        <f>_xlfn.XLOOKUP(B1489,'[3]Nur des jours'!$B:$B,'[3]Nur des jours'!$N:$N,"")</f>
        <v>0</v>
      </c>
      <c r="AD1489" s="94">
        <v>0</v>
      </c>
      <c r="AE1489" s="94">
        <v>0</v>
      </c>
      <c r="AF1489" s="94">
        <v>0</v>
      </c>
      <c r="AG1489" s="94">
        <v>0</v>
      </c>
      <c r="AH1489" s="94">
        <v>0</v>
      </c>
      <c r="AI1489" s="49" t="s">
        <v>5559</v>
      </c>
      <c r="AJ1489" s="49"/>
      <c r="AK1489" s="48" t="str" cm="1">
        <f t="array" ref="AK1489">IFERROR(_xlfn.IFS(
AM1489="MPR ISSUE","PDH",
AM1489="BSS Hardware Issue","BSS",
AM1489="Sites strategiques, MLL, Pylone, etc.","ENVTECH",
AM1489="AKTIVCO DEFAUT GE &amp; POWER Cabinet","AKTIVCO",
AM1489="AKTIVCO Coupure ENEO &amp; Baisse de tension","AKTIVCO GRID ONLY",
AM1489="Coupure ENEO &amp; Baisse de tension","IHS GRID ONLY",
AM1489="Defaut GE &amp; POWER Cabinet","IHS",
AM1489="Sharing","Partners",
AM1489="Sites strategiques &amp; DataCenter","SST &amp; DC",
AM1489="Exclu","Exclu",
AM1489="SAT","SAT",
AM1489="SPARE-ISSUE","SPARE-ISSUE",
AM1489="Fiber CAmtel","TRANS_FO_CAMTEL",
AM1489="Fiber AOF","Fiber AOF",
AM1489="Projet OCM (HUAWEI)","TRAVAUX-HUAWEI",
AM1489="Projet OCM (NOKIA)","TRAVAUX-NOKIA",
AM1489="ACCESS-ISSUE","ACCESS-ISSUE",
AM1489="Projet OCM (ZTE, NOKIA, autres projets)","TRAVAUX OCM",
AM1489="No root CAuse","No root cause",
AM1489="ODU HS","PDH",
AM1489="IP &amp; VLAN","PDH",
AM1489="Warehouse HUAWEI","SPARE-ISSUE",
AM1489="SPARE-HS","SPARE-ISSUE",
AM1489="Power Telco","BSS",AM1489="no impacts","no impacts"
),"")</f>
        <v>no impacts</v>
      </c>
      <c r="AL1489" s="48" t="str" cm="1">
        <f t="array" ref="AL1489">IFERROR(_xlfn.IFS(
AM1489="MPR ISSUE","TX ISSUE",
AM1489="BSS Hardware Issue","RAN ISSUE",
AM1489="Sites strategiques, MLL, Pylone, etc.","ENVTECH",
AM1489="AKTIVCO DEFAUT GE &amp; POWER Cabinet","POWER ISSUE",
AM1489="AKTIVCO Coupure ENEO &amp; Baisse de tension","POWER ISSUE",
AM1489="Coupure ENEO &amp; Baisse de tension","POWER ISSUE",
AM1489="Defaut GE &amp; POWER Cabinet","POWER ISSUE",
AM1489="Sharing","POWER ISSUE",
AM1489="Sites strategiques &amp; DataCenter","POWER ISSUE",
AM1489="Exclu","Exclu",
AM1489="SAT","TX ISSUE",
AM1489="SPARE-ISSUE","SPARE-ISSUE",
AM1489="Fiber CAmtel","TX ISSUE",
AM1489="Fiber AOF","TX ISSUE",
AM1489="Projet OCM (HUAWEI)","TRAVAUX-HUAWEI",
AM1489="Projet OCM (NOKIA)","TRAVAUX -NOKIA",
AM1489="ACCESS-ISSUE","ACCESS-ISSUE",
AM1489="Projet OCM (ZTE, NOKIA, autres projets)","TRAVAUX OCM",
AM1489="No root CAuse","No root cause",
AM1489="ODU HS","TX ISSUE",
AM1489="IP &amp; VLAN","TX ISSUE",
AM1489="Warehouse HUAWEI","SPARE-ISSUE",
AM1489="SPARE-HS","SPARE-ISSUE",
AM1489="Power Telco","RAN ISSUE",AM1489="no impacts","no impacts"
),"")</f>
        <v>no impacts</v>
      </c>
      <c r="AM1489" s="67" t="s">
        <v>5605</v>
      </c>
      <c r="AN1489" s="48" t="str" cm="1">
        <f t="array" ref="AN1489">IFERROR(_xlfn.IFS(
AM1489="MPR ISSUE","ACTIVE",
AM1489="BSS Hardware Issue","ACTIVE",
AM1489="Sites strategiques, MLL, Pylone, etc.","PASSIVE",
AM1489="AKTIVCO DEFAUT GE &amp; POWER Cabinet","PASSIVE",
AM1489="AKTIVCO Coupure ENEO &amp; Baisse de tension","PASSIVE",
AM1489="Coupure ENEO &amp; Baisse de tension","PASSIVE",
AM1489="Defaut GE &amp; POWER Cabinet","PASSIVE",
AM1489="Sharing","PASSIVE",
AM1489="Sites strategiques &amp; DataCenter","PASSIVE",
AM1489="Exclu","Exclu",
AM1489="SAT","ACTIVE",
AM1489="SPARE-ISSUE","SPARE-ISSUE",
AM1489="Fiber CAmtel","ACTIVE",
AM1489="Fiber AOF","ACTIVE",
AM1489="Projet OCM (HUAWEI)","PLANNED WORKS",
AM1489="Projet OCM (NOKIA)","PLANNED WORKS",
AM1489="ACCESS-ISSUE","ACCESS-ISSUE",
AM1489="Projet OCM (ZTE, NOKIA, autres projets)","PLANNED WORKS",
AM1489="No root CAuse","No root cause",
AM1489="ODU HS","ACTIVE",
AM1489="IP &amp; VLAN","ACTIVE",
AM1489="Warehouse HUAWEI","SPARE-ISSUE",
AM1489="SPARE-HS","SPARE-ISSUE",
AM1489="Power Telco","ACTIVE", AM1489="no impacts","no impacts"
),"")</f>
        <v>no impacts</v>
      </c>
      <c r="AO1489" s="93" t="s">
        <v>5537</v>
      </c>
      <c r="AP1489" s="101" t="str">
        <f t="shared" si="44"/>
        <v>LIT_346</v>
      </c>
      <c r="AR1489" s="17" t="s">
        <v>5537</v>
      </c>
      <c r="AS1489" s="7" t="s">
        <v>5537</v>
      </c>
      <c r="AT1489" s="6"/>
      <c r="AU1489" s="7"/>
      <c r="AV1489" s="3" t="s">
        <v>5537</v>
      </c>
      <c r="AW1489" s="18" t="s">
        <v>5537</v>
      </c>
      <c r="AX1489" s="18" t="s">
        <v>5537</v>
      </c>
      <c r="AY1489" s="18" t="s">
        <v>5537</v>
      </c>
      <c r="AZ1489" s="18" t="s">
        <v>5537</v>
      </c>
      <c r="BA1489" s="18" t="s">
        <v>5537</v>
      </c>
      <c r="BB1489" s="18" t="s">
        <v>5537</v>
      </c>
      <c r="BC1489" s="18" t="s">
        <v>5537</v>
      </c>
      <c r="BD1489" s="18" t="s">
        <v>5537</v>
      </c>
      <c r="BE1489" s="18" t="s">
        <v>5537</v>
      </c>
      <c r="BF1489" s="18" t="s">
        <v>5537</v>
      </c>
      <c r="BG1489" s="18" t="s">
        <v>5537</v>
      </c>
      <c r="BH1489" s="18" t="s">
        <v>5537</v>
      </c>
      <c r="BI1489" s="9" t="s">
        <v>5537</v>
      </c>
      <c r="BJ1489" s="14"/>
      <c r="BK1489" s="14" t="s">
        <v>5537</v>
      </c>
      <c r="BL1489" s="14" t="str">
        <f>_xlfn.XLOOKUP(B1489,'[4]cell downs 18042026 17h'!$B:$B,'[4]cell downs 18042026 17h'!$B:$B,"")</f>
        <v/>
      </c>
      <c r="BM1489" s="14" t="str">
        <f>_xlfn.XLOOKUP(B1489,'[5]Cells Huawei 19042026 15h'!$B:$B,'[5]Cells Huawei 19042026 15h'!$B:$B,"")</f>
        <v/>
      </c>
      <c r="BN1489" s="9" t="str">
        <f>_xlfn.XLOOKUP(B1489,'[6]cells down 19042026 9H40'!$B:$B,'[6]cells down 19042026 9H40'!$B:$B,"")</f>
        <v/>
      </c>
      <c r="BO1489" s="9" t="s">
        <v>2518</v>
      </c>
      <c r="BP1489" s="9" t="s">
        <v>12</v>
      </c>
      <c r="BQ1489" s="115"/>
    </row>
    <row r="1490" spans="1:69" s="9" customFormat="1" x14ac:dyDescent="0.3">
      <c r="A1490" s="1" t="s">
        <v>3249</v>
      </c>
      <c r="B1490" s="8" t="s">
        <v>3250</v>
      </c>
      <c r="C1490" s="3" t="str">
        <f>_xlfn.XLOOKUP(B1490,'[1]daily break down'!$D:$D,'[1]daily break down'!$E:$E,"")</f>
        <v>Douala</v>
      </c>
      <c r="D1490" s="1" t="s">
        <v>11</v>
      </c>
      <c r="E1490" s="1" t="s">
        <v>12</v>
      </c>
      <c r="F1490" s="3" t="s">
        <v>31</v>
      </c>
      <c r="G1490" s="1" t="s">
        <v>32</v>
      </c>
      <c r="H1490" s="34" t="str">
        <f>_xlfn.XLOOKUP(B1490,[2]CALCULATION!$B:$B,[2]CALCULATION!$H:$H,"")</f>
        <v>ZTE</v>
      </c>
      <c r="I1490" s="28">
        <v>0</v>
      </c>
      <c r="J1490" s="28">
        <v>0</v>
      </c>
      <c r="K1490" s="28">
        <v>0</v>
      </c>
      <c r="L1490" s="28">
        <v>0</v>
      </c>
      <c r="M1490" s="28">
        <v>0</v>
      </c>
      <c r="N1490" s="28">
        <v>0</v>
      </c>
      <c r="O1490" s="28">
        <v>0</v>
      </c>
      <c r="P1490" s="28">
        <v>0</v>
      </c>
      <c r="Q1490" s="28">
        <v>0</v>
      </c>
      <c r="R1490" s="28">
        <v>0</v>
      </c>
      <c r="S1490" s="94">
        <v>0</v>
      </c>
      <c r="T1490" s="94">
        <f>_xlfn.XLOOKUP(B1490,'[3]Nur des jours'!$B:$B,'[3]Nur des jours'!$U:$U,"")</f>
        <v>0</v>
      </c>
      <c r="U1490" s="94">
        <v>0</v>
      </c>
      <c r="V1490" s="94">
        <v>1.7835078317394704E-3</v>
      </c>
      <c r="W1490" s="94">
        <v>0</v>
      </c>
      <c r="X1490" s="94">
        <v>0</v>
      </c>
      <c r="Y1490" s="94">
        <v>0</v>
      </c>
      <c r="Z1490" s="94">
        <v>0</v>
      </c>
      <c r="AA1490" s="94">
        <v>0</v>
      </c>
      <c r="AB1490" s="94">
        <v>0</v>
      </c>
      <c r="AC1490" s="94">
        <f>_xlfn.XLOOKUP(B1490,'[3]Nur des jours'!$B:$B,'[3]Nur des jours'!$N:$N,"")</f>
        <v>0</v>
      </c>
      <c r="AD1490" s="94">
        <v>0</v>
      </c>
      <c r="AE1490" s="94">
        <v>0</v>
      </c>
      <c r="AF1490" s="94">
        <v>0</v>
      </c>
      <c r="AG1490" s="94">
        <v>0</v>
      </c>
      <c r="AH1490" s="94">
        <v>0</v>
      </c>
      <c r="AI1490" s="49" t="s">
        <v>5559</v>
      </c>
      <c r="AJ1490" s="49"/>
      <c r="AK1490" s="48" t="str" cm="1">
        <f t="array" ref="AK1490">IFERROR(_xlfn.IFS(
AM1490="MPR ISSUE","PDH",
AM1490="BSS Hardware Issue","BSS",
AM1490="Sites strategiques, MLL, Pylone, etc.","ENVTECH",
AM1490="AKTIVCO DEFAUT GE &amp; POWER Cabinet","AKTIVCO",
AM1490="AKTIVCO Coupure ENEO &amp; Baisse de tension","AKTIVCO GRID ONLY",
AM1490="Coupure ENEO &amp; Baisse de tension","IHS GRID ONLY",
AM1490="Defaut GE &amp; POWER Cabinet","IHS",
AM1490="Sharing","Partners",
AM1490="Sites strategiques &amp; DataCenter","SST &amp; DC",
AM1490="Exclu","Exclu",
AM1490="SAT","SAT",
AM1490="SPARE-ISSUE","SPARE-ISSUE",
AM1490="Fiber CAmtel","TRANS_FO_CAMTEL",
AM1490="Fiber AOF","Fiber AOF",
AM1490="Projet OCM (HUAWEI)","TRAVAUX-HUAWEI",
AM1490="Projet OCM (NOKIA)","TRAVAUX-NOKIA",
AM1490="ACCESS-ISSUE","ACCESS-ISSUE",
AM1490="Projet OCM (ZTE, NOKIA, autres projets)","TRAVAUX OCM",
AM1490="No root CAuse","No root cause",
AM1490="ODU HS","PDH",
AM1490="IP &amp; VLAN","PDH",
AM1490="Warehouse HUAWEI","SPARE-ISSUE",
AM1490="SPARE-HS","SPARE-ISSUE",
AM1490="Power Telco","BSS",AM1490="no impacts","no impacts"
),"")</f>
        <v>no impacts</v>
      </c>
      <c r="AL1490" s="48" t="str" cm="1">
        <f t="array" ref="AL1490">IFERROR(_xlfn.IFS(
AM1490="MPR ISSUE","TX ISSUE",
AM1490="BSS Hardware Issue","RAN ISSUE",
AM1490="Sites strategiques, MLL, Pylone, etc.","ENVTECH",
AM1490="AKTIVCO DEFAUT GE &amp; POWER Cabinet","POWER ISSUE",
AM1490="AKTIVCO Coupure ENEO &amp; Baisse de tension","POWER ISSUE",
AM1490="Coupure ENEO &amp; Baisse de tension","POWER ISSUE",
AM1490="Defaut GE &amp; POWER Cabinet","POWER ISSUE",
AM1490="Sharing","POWER ISSUE",
AM1490="Sites strategiques &amp; DataCenter","POWER ISSUE",
AM1490="Exclu","Exclu",
AM1490="SAT","TX ISSUE",
AM1490="SPARE-ISSUE","SPARE-ISSUE",
AM1490="Fiber CAmtel","TX ISSUE",
AM1490="Fiber AOF","TX ISSUE",
AM1490="Projet OCM (HUAWEI)","TRAVAUX-HUAWEI",
AM1490="Projet OCM (NOKIA)","TRAVAUX -NOKIA",
AM1490="ACCESS-ISSUE","ACCESS-ISSUE",
AM1490="Projet OCM (ZTE, NOKIA, autres projets)","TRAVAUX OCM",
AM1490="No root CAuse","No root cause",
AM1490="ODU HS","TX ISSUE",
AM1490="IP &amp; VLAN","TX ISSUE",
AM1490="Warehouse HUAWEI","SPARE-ISSUE",
AM1490="SPARE-HS","SPARE-ISSUE",
AM1490="Power Telco","RAN ISSUE",AM1490="no impacts","no impacts"
),"")</f>
        <v>no impacts</v>
      </c>
      <c r="AM1490" s="67" t="s">
        <v>5605</v>
      </c>
      <c r="AN1490" s="48" t="str" cm="1">
        <f t="array" ref="AN1490">IFERROR(_xlfn.IFS(
AM1490="MPR ISSUE","ACTIVE",
AM1490="BSS Hardware Issue","ACTIVE",
AM1490="Sites strategiques, MLL, Pylone, etc.","PASSIVE",
AM1490="AKTIVCO DEFAUT GE &amp; POWER Cabinet","PASSIVE",
AM1490="AKTIVCO Coupure ENEO &amp; Baisse de tension","PASSIVE",
AM1490="Coupure ENEO &amp; Baisse de tension","PASSIVE",
AM1490="Defaut GE &amp; POWER Cabinet","PASSIVE",
AM1490="Sharing","PASSIVE",
AM1490="Sites strategiques &amp; DataCenter","PASSIVE",
AM1490="Exclu","Exclu",
AM1490="SAT","ACTIVE",
AM1490="SPARE-ISSUE","SPARE-ISSUE",
AM1490="Fiber CAmtel","ACTIVE",
AM1490="Fiber AOF","ACTIVE",
AM1490="Projet OCM (HUAWEI)","PLANNED WORKS",
AM1490="Projet OCM (NOKIA)","PLANNED WORKS",
AM1490="ACCESS-ISSUE","ACCESS-ISSUE",
AM1490="Projet OCM (ZTE, NOKIA, autres projets)","PLANNED WORKS",
AM1490="No root CAuse","No root cause",
AM1490="ODU HS","ACTIVE",
AM1490="IP &amp; VLAN","ACTIVE",
AM1490="Warehouse HUAWEI","SPARE-ISSUE",
AM1490="SPARE-HS","SPARE-ISSUE",
AM1490="Power Telco","ACTIVE", AM1490="no impacts","no impacts"
),"")</f>
        <v>no impacts</v>
      </c>
      <c r="AO1490" s="93" t="s">
        <v>5537</v>
      </c>
      <c r="AP1490" s="101" t="str">
        <f t="shared" si="44"/>
        <v>LIT_437</v>
      </c>
      <c r="AR1490" s="17" t="s">
        <v>5537</v>
      </c>
      <c r="AS1490" s="7" t="s">
        <v>5537</v>
      </c>
      <c r="AT1490" s="6"/>
      <c r="AU1490" s="7"/>
      <c r="AV1490" s="3" t="s">
        <v>5537</v>
      </c>
      <c r="AW1490" s="18" t="s">
        <v>5537</v>
      </c>
      <c r="AX1490" s="18" t="s">
        <v>5537</v>
      </c>
      <c r="AY1490" s="18" t="s">
        <v>5537</v>
      </c>
      <c r="AZ1490" s="18" t="s">
        <v>5537</v>
      </c>
      <c r="BA1490" s="18" t="s">
        <v>5537</v>
      </c>
      <c r="BB1490" s="18" t="s">
        <v>5537</v>
      </c>
      <c r="BC1490" s="18" t="s">
        <v>5537</v>
      </c>
      <c r="BD1490" s="18" t="s">
        <v>5537</v>
      </c>
      <c r="BE1490" s="18" t="s">
        <v>5537</v>
      </c>
      <c r="BF1490" s="18" t="s">
        <v>5537</v>
      </c>
      <c r="BG1490" s="18" t="s">
        <v>5537</v>
      </c>
      <c r="BH1490" s="18" t="s">
        <v>5537</v>
      </c>
      <c r="BI1490" s="9" t="s">
        <v>5537</v>
      </c>
      <c r="BJ1490" s="14"/>
      <c r="BK1490" s="14" t="s">
        <v>5537</v>
      </c>
      <c r="BL1490" s="14" t="str">
        <f>_xlfn.XLOOKUP(B1490,'[4]cell downs 18042026 17h'!$B:$B,'[4]cell downs 18042026 17h'!$B:$B,"")</f>
        <v/>
      </c>
      <c r="BM1490" s="14" t="str">
        <f>_xlfn.XLOOKUP(B1490,'[5]Cells Huawei 19042026 15h'!$B:$B,'[5]Cells Huawei 19042026 15h'!$B:$B,"")</f>
        <v/>
      </c>
      <c r="BN1490" s="9" t="str">
        <f>_xlfn.XLOOKUP(B1490,'[6]cells down 19042026 9H40'!$B:$B,'[6]cells down 19042026 9H40'!$B:$B,"")</f>
        <v/>
      </c>
      <c r="BO1490" s="9" t="s">
        <v>3250</v>
      </c>
      <c r="BP1490" s="9" t="s">
        <v>12</v>
      </c>
      <c r="BQ1490" s="115"/>
    </row>
    <row r="1491" spans="1:69" s="9" customFormat="1" x14ac:dyDescent="0.3">
      <c r="A1491" s="1" t="s">
        <v>2723</v>
      </c>
      <c r="B1491" s="8" t="s">
        <v>2724</v>
      </c>
      <c r="C1491" s="3" t="str">
        <f>_xlfn.XLOOKUP(B1491,'[1]daily break down'!$D:$D,'[1]daily break down'!$E:$E,"")</f>
        <v>Douala</v>
      </c>
      <c r="D1491" s="1" t="s">
        <v>21</v>
      </c>
      <c r="E1491" s="1" t="s">
        <v>36</v>
      </c>
      <c r="F1491" s="3" t="s">
        <v>31</v>
      </c>
      <c r="G1491" s="1" t="s">
        <v>32</v>
      </c>
      <c r="H1491" s="34" t="str">
        <f>_xlfn.XLOOKUP(B1491,[2]CALCULATION!$B:$B,[2]CALCULATION!$H:$H,"")</f>
        <v>ZTE</v>
      </c>
      <c r="I1491" s="28">
        <v>0</v>
      </c>
      <c r="J1491" s="28">
        <v>0</v>
      </c>
      <c r="K1491" s="28">
        <v>0</v>
      </c>
      <c r="L1491" s="28">
        <v>0</v>
      </c>
      <c r="M1491" s="28">
        <v>0</v>
      </c>
      <c r="N1491" s="28">
        <v>0</v>
      </c>
      <c r="O1491" s="28">
        <v>0</v>
      </c>
      <c r="P1491" s="28">
        <v>0</v>
      </c>
      <c r="Q1491" s="28">
        <v>0</v>
      </c>
      <c r="R1491" s="28">
        <v>0</v>
      </c>
      <c r="S1491" s="94">
        <v>0</v>
      </c>
      <c r="T1491" s="94">
        <f>_xlfn.XLOOKUP(B1491,'[3]Nur des jours'!$B:$B,'[3]Nur des jours'!$U:$U,"")</f>
        <v>0</v>
      </c>
      <c r="U1491" s="94">
        <v>0</v>
      </c>
      <c r="V1491" s="94">
        <v>1.6408272052002239E-3</v>
      </c>
      <c r="W1491" s="94">
        <v>0</v>
      </c>
      <c r="X1491" s="94">
        <v>0</v>
      </c>
      <c r="Y1491" s="94">
        <v>0</v>
      </c>
      <c r="Z1491" s="94">
        <v>0</v>
      </c>
      <c r="AA1491" s="94">
        <v>0</v>
      </c>
      <c r="AB1491" s="94">
        <v>0</v>
      </c>
      <c r="AC1491" s="94">
        <f>_xlfn.XLOOKUP(B1491,'[3]Nur des jours'!$B:$B,'[3]Nur des jours'!$N:$N,"")</f>
        <v>0</v>
      </c>
      <c r="AD1491" s="94">
        <v>0</v>
      </c>
      <c r="AE1491" s="94">
        <v>0</v>
      </c>
      <c r="AF1491" s="94">
        <v>0</v>
      </c>
      <c r="AG1491" s="94">
        <v>0</v>
      </c>
      <c r="AH1491" s="94">
        <v>0</v>
      </c>
      <c r="AI1491" s="49" t="s">
        <v>5559</v>
      </c>
      <c r="AJ1491" s="49"/>
      <c r="AK1491" s="48" t="str" cm="1">
        <f t="array" ref="AK1491">IFERROR(_xlfn.IFS(
AM1491="MPR ISSUE","PDH",
AM1491="BSS Hardware Issue","BSS",
AM1491="Sites strategiques, MLL, Pylone, etc.","ENVTECH",
AM1491="AKTIVCO DEFAUT GE &amp; POWER Cabinet","AKTIVCO",
AM1491="AKTIVCO Coupure ENEO &amp; Baisse de tension","AKTIVCO GRID ONLY",
AM1491="Coupure ENEO &amp; Baisse de tension","IHS GRID ONLY",
AM1491="Defaut GE &amp; POWER Cabinet","IHS",
AM1491="Sharing","Partners",
AM1491="Sites strategiques &amp; DataCenter","SST &amp; DC",
AM1491="Exclu","Exclu",
AM1491="SAT","SAT",
AM1491="SPARE-ISSUE","SPARE-ISSUE",
AM1491="Fiber CAmtel","TRANS_FO_CAMTEL",
AM1491="Fiber AOF","Fiber AOF",
AM1491="Projet OCM (HUAWEI)","TRAVAUX-HUAWEI",
AM1491="Projet OCM (NOKIA)","TRAVAUX-NOKIA",
AM1491="ACCESS-ISSUE","ACCESS-ISSUE",
AM1491="Projet OCM (ZTE, NOKIA, autres projets)","TRAVAUX OCM",
AM1491="No root CAuse","No root cause",
AM1491="ODU HS","PDH",
AM1491="IP &amp; VLAN","PDH",
AM1491="Warehouse HUAWEI","SPARE-ISSUE",
AM1491="SPARE-HS","SPARE-ISSUE",
AM1491="Power Telco","BSS",AM1491="no impacts","no impacts"
),"")</f>
        <v>no impacts</v>
      </c>
      <c r="AL1491" s="48" t="str" cm="1">
        <f t="array" ref="AL1491">IFERROR(_xlfn.IFS(
AM1491="MPR ISSUE","TX ISSUE",
AM1491="BSS Hardware Issue","RAN ISSUE",
AM1491="Sites strategiques, MLL, Pylone, etc.","ENVTECH",
AM1491="AKTIVCO DEFAUT GE &amp; POWER Cabinet","POWER ISSUE",
AM1491="AKTIVCO Coupure ENEO &amp; Baisse de tension","POWER ISSUE",
AM1491="Coupure ENEO &amp; Baisse de tension","POWER ISSUE",
AM1491="Defaut GE &amp; POWER Cabinet","POWER ISSUE",
AM1491="Sharing","POWER ISSUE",
AM1491="Sites strategiques &amp; DataCenter","POWER ISSUE",
AM1491="Exclu","Exclu",
AM1491="SAT","TX ISSUE",
AM1491="SPARE-ISSUE","SPARE-ISSUE",
AM1491="Fiber CAmtel","TX ISSUE",
AM1491="Fiber AOF","TX ISSUE",
AM1491="Projet OCM (HUAWEI)","TRAVAUX-HUAWEI",
AM1491="Projet OCM (NOKIA)","TRAVAUX -NOKIA",
AM1491="ACCESS-ISSUE","ACCESS-ISSUE",
AM1491="Projet OCM (ZTE, NOKIA, autres projets)","TRAVAUX OCM",
AM1491="No root CAuse","No root cause",
AM1491="ODU HS","TX ISSUE",
AM1491="IP &amp; VLAN","TX ISSUE",
AM1491="Warehouse HUAWEI","SPARE-ISSUE",
AM1491="SPARE-HS","SPARE-ISSUE",
AM1491="Power Telco","RAN ISSUE",AM1491="no impacts","no impacts"
),"")</f>
        <v>no impacts</v>
      </c>
      <c r="AM1491" s="67" t="s">
        <v>5605</v>
      </c>
      <c r="AN1491" s="48" t="str" cm="1">
        <f t="array" ref="AN1491">IFERROR(_xlfn.IFS(
AM1491="MPR ISSUE","ACTIVE",
AM1491="BSS Hardware Issue","ACTIVE",
AM1491="Sites strategiques, MLL, Pylone, etc.","PASSIVE",
AM1491="AKTIVCO DEFAUT GE &amp; POWER Cabinet","PASSIVE",
AM1491="AKTIVCO Coupure ENEO &amp; Baisse de tension","PASSIVE",
AM1491="Coupure ENEO &amp; Baisse de tension","PASSIVE",
AM1491="Defaut GE &amp; POWER Cabinet","PASSIVE",
AM1491="Sharing","PASSIVE",
AM1491="Sites strategiques &amp; DataCenter","PASSIVE",
AM1491="Exclu","Exclu",
AM1491="SAT","ACTIVE",
AM1491="SPARE-ISSUE","SPARE-ISSUE",
AM1491="Fiber CAmtel","ACTIVE",
AM1491="Fiber AOF","ACTIVE",
AM1491="Projet OCM (HUAWEI)","PLANNED WORKS",
AM1491="Projet OCM (NOKIA)","PLANNED WORKS",
AM1491="ACCESS-ISSUE","ACCESS-ISSUE",
AM1491="Projet OCM (ZTE, NOKIA, autres projets)","PLANNED WORKS",
AM1491="No root CAuse","No root cause",
AM1491="ODU HS","ACTIVE",
AM1491="IP &amp; VLAN","ACTIVE",
AM1491="Warehouse HUAWEI","SPARE-ISSUE",
AM1491="SPARE-HS","SPARE-ISSUE",
AM1491="Power Telco","ACTIVE", AM1491="no impacts","no impacts"
),"")</f>
        <v>no impacts</v>
      </c>
      <c r="AO1491" s="93" t="s">
        <v>5537</v>
      </c>
      <c r="AP1491" s="101" t="str">
        <f t="shared" si="44"/>
        <v>LIT_637</v>
      </c>
      <c r="AR1491" s="17" t="s">
        <v>5537</v>
      </c>
      <c r="AS1491" s="7" t="s">
        <v>5537</v>
      </c>
      <c r="AT1491" s="6"/>
      <c r="AU1491" s="7"/>
      <c r="AV1491" s="3" t="s">
        <v>5537</v>
      </c>
      <c r="AW1491" s="18" t="s">
        <v>5537</v>
      </c>
      <c r="AX1491" s="18" t="s">
        <v>5537</v>
      </c>
      <c r="AY1491" s="18" t="s">
        <v>5537</v>
      </c>
      <c r="AZ1491" s="18" t="s">
        <v>5537</v>
      </c>
      <c r="BA1491" s="18" t="s">
        <v>5537</v>
      </c>
      <c r="BB1491" s="18" t="s">
        <v>5537</v>
      </c>
      <c r="BC1491" s="18" t="s">
        <v>5537</v>
      </c>
      <c r="BD1491" s="18" t="s">
        <v>5537</v>
      </c>
      <c r="BE1491" s="18" t="s">
        <v>5537</v>
      </c>
      <c r="BF1491" s="18" t="s">
        <v>5537</v>
      </c>
      <c r="BG1491" s="18" t="s">
        <v>5537</v>
      </c>
      <c r="BH1491" s="18" t="s">
        <v>5537</v>
      </c>
      <c r="BI1491" s="9" t="s">
        <v>5537</v>
      </c>
      <c r="BJ1491" s="14"/>
      <c r="BK1491" s="14" t="s">
        <v>5537</v>
      </c>
      <c r="BL1491" s="14" t="str">
        <f>_xlfn.XLOOKUP(B1491,'[4]cell downs 18042026 17h'!$B:$B,'[4]cell downs 18042026 17h'!$B:$B,"")</f>
        <v/>
      </c>
      <c r="BM1491" s="14" t="str">
        <f>_xlfn.XLOOKUP(B1491,'[5]Cells Huawei 19042026 15h'!$B:$B,'[5]Cells Huawei 19042026 15h'!$B:$B,"")</f>
        <v/>
      </c>
      <c r="BN1491" s="9" t="str">
        <f>_xlfn.XLOOKUP(B1491,'[6]cells down 19042026 9H40'!$B:$B,'[6]cells down 19042026 9H40'!$B:$B,"")</f>
        <v/>
      </c>
      <c r="BO1491" s="9" t="s">
        <v>5537</v>
      </c>
      <c r="BP1491" s="9" t="s">
        <v>5537</v>
      </c>
      <c r="BQ1491" s="115"/>
    </row>
    <row r="1492" spans="1:69" s="9" customFormat="1" x14ac:dyDescent="0.3">
      <c r="A1492" s="1" t="s">
        <v>5020</v>
      </c>
      <c r="B1492" s="8" t="s">
        <v>5021</v>
      </c>
      <c r="C1492" s="3" t="str">
        <f>_xlfn.XLOOKUP(B1492,'[1]daily break down'!$D:$D,'[1]daily break down'!$E:$E,"")</f>
        <v>Douala</v>
      </c>
      <c r="D1492" s="1" t="s">
        <v>21</v>
      </c>
      <c r="E1492" s="1" t="s">
        <v>36</v>
      </c>
      <c r="F1492" s="3" t="s">
        <v>31</v>
      </c>
      <c r="G1492" s="1" t="s">
        <v>32</v>
      </c>
      <c r="H1492" s="34" t="str">
        <f>_xlfn.XLOOKUP(B1492,[2]CALCULATION!$B:$B,[2]CALCULATION!$H:$H,"")</f>
        <v>ZTE</v>
      </c>
      <c r="I1492" s="28">
        <v>0</v>
      </c>
      <c r="J1492" s="28">
        <v>0</v>
      </c>
      <c r="K1492" s="28">
        <v>0</v>
      </c>
      <c r="L1492" s="28">
        <v>0</v>
      </c>
      <c r="M1492" s="28">
        <v>15.181700210881967</v>
      </c>
      <c r="N1492" s="28">
        <v>0</v>
      </c>
      <c r="O1492" s="28">
        <v>0</v>
      </c>
      <c r="P1492" s="28">
        <v>0</v>
      </c>
      <c r="Q1492" s="28">
        <v>7.1749271615401522</v>
      </c>
      <c r="R1492" s="28">
        <v>0</v>
      </c>
      <c r="S1492" s="94">
        <v>0</v>
      </c>
      <c r="T1492" s="94">
        <f>_xlfn.XLOOKUP(B1492,'[3]Nur des jours'!$B:$B,'[3]Nur des jours'!$U:$U,"")</f>
        <v>0</v>
      </c>
      <c r="U1492" s="94">
        <v>0</v>
      </c>
      <c r="V1492" s="94">
        <v>1.391136108756585E-3</v>
      </c>
      <c r="W1492" s="94">
        <v>0</v>
      </c>
      <c r="X1492" s="94">
        <v>0</v>
      </c>
      <c r="Y1492" s="94">
        <v>0</v>
      </c>
      <c r="Z1492" s="94">
        <v>0</v>
      </c>
      <c r="AA1492" s="94">
        <v>0</v>
      </c>
      <c r="AB1492" s="94">
        <v>0</v>
      </c>
      <c r="AC1492" s="94">
        <f>_xlfn.XLOOKUP(B1492,'[3]Nur des jours'!$B:$B,'[3]Nur des jours'!$N:$N,"")</f>
        <v>0</v>
      </c>
      <c r="AD1492" s="94">
        <v>0</v>
      </c>
      <c r="AE1492" s="94">
        <v>0</v>
      </c>
      <c r="AF1492" s="94">
        <v>0</v>
      </c>
      <c r="AG1492" s="94">
        <v>0</v>
      </c>
      <c r="AH1492" s="94">
        <v>0</v>
      </c>
      <c r="AI1492" s="49" t="s">
        <v>5559</v>
      </c>
      <c r="AJ1492" s="49"/>
      <c r="AK1492" s="48" t="str" cm="1">
        <f t="array" ref="AK1492">IFERROR(_xlfn.IFS(
AM1492="MPR ISSUE","PDH",
AM1492="BSS Hardware Issue","BSS",
AM1492="Sites strategiques, MLL, Pylone, etc.","ENVTECH",
AM1492="AKTIVCO DEFAUT GE &amp; POWER Cabinet","AKTIVCO",
AM1492="AKTIVCO Coupure ENEO &amp; Baisse de tension","AKTIVCO GRID ONLY",
AM1492="Coupure ENEO &amp; Baisse de tension","IHS GRID ONLY",
AM1492="Defaut GE &amp; POWER Cabinet","IHS",
AM1492="Sharing","Partners",
AM1492="Sites strategiques &amp; DataCenter","SST &amp; DC",
AM1492="Exclu","Exclu",
AM1492="SAT","SAT",
AM1492="SPARE-ISSUE","SPARE-ISSUE",
AM1492="Fiber CAmtel","TRANS_FO_CAMTEL",
AM1492="Fiber AOF","Fiber AOF",
AM1492="Projet OCM (HUAWEI)","TRAVAUX-HUAWEI",
AM1492="Projet OCM (NOKIA)","TRAVAUX-NOKIA",
AM1492="ACCESS-ISSUE","ACCESS-ISSUE",
AM1492="Projet OCM (ZTE, NOKIA, autres projets)","TRAVAUX OCM",
AM1492="No root CAuse","No root cause",
AM1492="ODU HS","PDH",
AM1492="IP &amp; VLAN","PDH",
AM1492="Warehouse HUAWEI","SPARE-ISSUE",
AM1492="SPARE-HS","SPARE-ISSUE",
AM1492="Power Telco","BSS",AM1492="no impacts","no impacts"
),"")</f>
        <v>no impacts</v>
      </c>
      <c r="AL1492" s="48" t="str" cm="1">
        <f t="array" ref="AL1492">IFERROR(_xlfn.IFS(
AM1492="MPR ISSUE","TX ISSUE",
AM1492="BSS Hardware Issue","RAN ISSUE",
AM1492="Sites strategiques, MLL, Pylone, etc.","ENVTECH",
AM1492="AKTIVCO DEFAUT GE &amp; POWER Cabinet","POWER ISSUE",
AM1492="AKTIVCO Coupure ENEO &amp; Baisse de tension","POWER ISSUE",
AM1492="Coupure ENEO &amp; Baisse de tension","POWER ISSUE",
AM1492="Defaut GE &amp; POWER Cabinet","POWER ISSUE",
AM1492="Sharing","POWER ISSUE",
AM1492="Sites strategiques &amp; DataCenter","POWER ISSUE",
AM1492="Exclu","Exclu",
AM1492="SAT","TX ISSUE",
AM1492="SPARE-ISSUE","SPARE-ISSUE",
AM1492="Fiber CAmtel","TX ISSUE",
AM1492="Fiber AOF","TX ISSUE",
AM1492="Projet OCM (HUAWEI)","TRAVAUX-HUAWEI",
AM1492="Projet OCM (NOKIA)","TRAVAUX -NOKIA",
AM1492="ACCESS-ISSUE","ACCESS-ISSUE",
AM1492="Projet OCM (ZTE, NOKIA, autres projets)","TRAVAUX OCM",
AM1492="No root CAuse","No root cause",
AM1492="ODU HS","TX ISSUE",
AM1492="IP &amp; VLAN","TX ISSUE",
AM1492="Warehouse HUAWEI","SPARE-ISSUE",
AM1492="SPARE-HS","SPARE-ISSUE",
AM1492="Power Telco","RAN ISSUE",AM1492="no impacts","no impacts"
),"")</f>
        <v>no impacts</v>
      </c>
      <c r="AM1492" s="67" t="s">
        <v>5605</v>
      </c>
      <c r="AN1492" s="48" t="str" cm="1">
        <f t="array" ref="AN1492">IFERROR(_xlfn.IFS(
AM1492="MPR ISSUE","ACTIVE",
AM1492="BSS Hardware Issue","ACTIVE",
AM1492="Sites strategiques, MLL, Pylone, etc.","PASSIVE",
AM1492="AKTIVCO DEFAUT GE &amp; POWER Cabinet","PASSIVE",
AM1492="AKTIVCO Coupure ENEO &amp; Baisse de tension","PASSIVE",
AM1492="Coupure ENEO &amp; Baisse de tension","PASSIVE",
AM1492="Defaut GE &amp; POWER Cabinet","PASSIVE",
AM1492="Sharing","PASSIVE",
AM1492="Sites strategiques &amp; DataCenter","PASSIVE",
AM1492="Exclu","Exclu",
AM1492="SAT","ACTIVE",
AM1492="SPARE-ISSUE","SPARE-ISSUE",
AM1492="Fiber CAmtel","ACTIVE",
AM1492="Fiber AOF","ACTIVE",
AM1492="Projet OCM (HUAWEI)","PLANNED WORKS",
AM1492="Projet OCM (NOKIA)","PLANNED WORKS",
AM1492="ACCESS-ISSUE","ACCESS-ISSUE",
AM1492="Projet OCM (ZTE, NOKIA, autres projets)","PLANNED WORKS",
AM1492="No root CAuse","No root cause",
AM1492="ODU HS","ACTIVE",
AM1492="IP &amp; VLAN","ACTIVE",
AM1492="Warehouse HUAWEI","SPARE-ISSUE",
AM1492="SPARE-HS","SPARE-ISSUE",
AM1492="Power Telco","ACTIVE", AM1492="no impacts","no impacts"
),"")</f>
        <v>no impacts</v>
      </c>
      <c r="AO1492" s="93" t="s">
        <v>5537</v>
      </c>
      <c r="AP1492" s="101" t="str">
        <f t="shared" si="44"/>
        <v>LIT_682</v>
      </c>
      <c r="AR1492" s="17" t="s">
        <v>5537</v>
      </c>
      <c r="AS1492" s="7" t="s">
        <v>5537</v>
      </c>
      <c r="AT1492" s="6"/>
      <c r="AU1492" s="7"/>
      <c r="AV1492" s="3" t="s">
        <v>5537</v>
      </c>
      <c r="AW1492" s="18" t="s">
        <v>5537</v>
      </c>
      <c r="AX1492" s="18" t="s">
        <v>5537</v>
      </c>
      <c r="AY1492" s="18" t="s">
        <v>5537</v>
      </c>
      <c r="AZ1492" s="18" t="s">
        <v>5537</v>
      </c>
      <c r="BA1492" s="18" t="s">
        <v>5537</v>
      </c>
      <c r="BB1492" s="18" t="s">
        <v>5537</v>
      </c>
      <c r="BC1492" s="18" t="s">
        <v>5537</v>
      </c>
      <c r="BD1492" s="18" t="s">
        <v>5537</v>
      </c>
      <c r="BE1492" s="18" t="s">
        <v>5537</v>
      </c>
      <c r="BF1492" s="18" t="s">
        <v>5537</v>
      </c>
      <c r="BG1492" s="18" t="s">
        <v>5537</v>
      </c>
      <c r="BH1492" s="18" t="s">
        <v>5537</v>
      </c>
      <c r="BI1492" s="9" t="s">
        <v>5537</v>
      </c>
      <c r="BJ1492" s="14"/>
      <c r="BK1492" s="14" t="s">
        <v>5537</v>
      </c>
      <c r="BL1492" s="14" t="str">
        <f>_xlfn.XLOOKUP(B1492,'[4]cell downs 18042026 17h'!$B:$B,'[4]cell downs 18042026 17h'!$B:$B,"")</f>
        <v/>
      </c>
      <c r="BM1492" s="14" t="str">
        <f>_xlfn.XLOOKUP(B1492,'[5]Cells Huawei 19042026 15h'!$B:$B,'[5]Cells Huawei 19042026 15h'!$B:$B,"")</f>
        <v/>
      </c>
      <c r="BN1492" s="9" t="str">
        <f>_xlfn.XLOOKUP(B1492,'[6]cells down 19042026 9H40'!$B:$B,'[6]cells down 19042026 9H40'!$B:$B,"")</f>
        <v/>
      </c>
      <c r="BO1492" s="9" t="s">
        <v>5537</v>
      </c>
      <c r="BP1492" s="9" t="s">
        <v>5537</v>
      </c>
      <c r="BQ1492" s="115"/>
    </row>
    <row r="1493" spans="1:69" s="9" customFormat="1" x14ac:dyDescent="0.3">
      <c r="A1493" s="1" t="s">
        <v>2729</v>
      </c>
      <c r="B1493" s="8" t="s">
        <v>2730</v>
      </c>
      <c r="C1493" s="3" t="str">
        <f>_xlfn.XLOOKUP(B1493,'[1]daily break down'!$D:$D,'[1]daily break down'!$E:$E,"")</f>
        <v>LITTORAL</v>
      </c>
      <c r="D1493" s="1" t="s">
        <v>11</v>
      </c>
      <c r="E1493" s="1" t="s">
        <v>12</v>
      </c>
      <c r="F1493" s="3" t="s">
        <v>31</v>
      </c>
      <c r="G1493" s="1" t="s">
        <v>2731</v>
      </c>
      <c r="H1493" s="34" t="str">
        <f>_xlfn.XLOOKUP(B1493,[2]CALCULATION!$B:$B,[2]CALCULATION!$H:$H,"")</f>
        <v>ZTE</v>
      </c>
      <c r="I1493" s="28">
        <v>0</v>
      </c>
      <c r="J1493" s="28">
        <v>0</v>
      </c>
      <c r="K1493" s="28">
        <v>0</v>
      </c>
      <c r="L1493" s="28">
        <v>0</v>
      </c>
      <c r="M1493" s="28">
        <v>2.2071622820910135</v>
      </c>
      <c r="N1493" s="28">
        <v>0</v>
      </c>
      <c r="O1493" s="28">
        <v>0</v>
      </c>
      <c r="P1493" s="28">
        <v>0</v>
      </c>
      <c r="Q1493" s="28">
        <v>0</v>
      </c>
      <c r="R1493" s="28">
        <v>0</v>
      </c>
      <c r="S1493" s="94">
        <v>0</v>
      </c>
      <c r="T1493" s="94">
        <f>_xlfn.XLOOKUP(B1493,'[3]Nur des jours'!$B:$B,'[3]Nur des jours'!$U:$U,"")</f>
        <v>0</v>
      </c>
      <c r="U1493" s="94">
        <v>0</v>
      </c>
      <c r="V1493" s="94">
        <v>1.3554659521219016E-3</v>
      </c>
      <c r="W1493" s="94">
        <v>0</v>
      </c>
      <c r="X1493" s="94">
        <v>0</v>
      </c>
      <c r="Y1493" s="94">
        <v>0</v>
      </c>
      <c r="Z1493" s="94">
        <v>0</v>
      </c>
      <c r="AA1493" s="94">
        <v>0</v>
      </c>
      <c r="AB1493" s="94">
        <v>0</v>
      </c>
      <c r="AC1493" s="94">
        <f>_xlfn.XLOOKUP(B1493,'[3]Nur des jours'!$B:$B,'[3]Nur des jours'!$N:$N,"")</f>
        <v>0</v>
      </c>
      <c r="AD1493" s="94">
        <v>0</v>
      </c>
      <c r="AE1493" s="94">
        <v>0</v>
      </c>
      <c r="AF1493" s="94">
        <v>0</v>
      </c>
      <c r="AG1493" s="94">
        <v>0</v>
      </c>
      <c r="AH1493" s="94">
        <v>0</v>
      </c>
      <c r="AI1493" s="49" t="s">
        <v>5559</v>
      </c>
      <c r="AJ1493" s="49"/>
      <c r="AK1493" s="48" t="str" cm="1">
        <f t="array" ref="AK1493">IFERROR(_xlfn.IFS(
AM1493="MPR ISSUE","PDH",
AM1493="BSS Hardware Issue","BSS",
AM1493="Sites strategiques, MLL, Pylone, etc.","ENVTECH",
AM1493="AKTIVCO DEFAUT GE &amp; POWER Cabinet","AKTIVCO",
AM1493="AKTIVCO Coupure ENEO &amp; Baisse de tension","AKTIVCO GRID ONLY",
AM1493="Coupure ENEO &amp; Baisse de tension","IHS GRID ONLY",
AM1493="Defaut GE &amp; POWER Cabinet","IHS",
AM1493="Sharing","Partners",
AM1493="Sites strategiques &amp; DataCenter","SST &amp; DC",
AM1493="Exclu","Exclu",
AM1493="SAT","SAT",
AM1493="SPARE-ISSUE","SPARE-ISSUE",
AM1493="Fiber CAmtel","TRANS_FO_CAMTEL",
AM1493="Fiber AOF","Fiber AOF",
AM1493="Projet OCM (HUAWEI)","TRAVAUX-HUAWEI",
AM1493="Projet OCM (NOKIA)","TRAVAUX-NOKIA",
AM1493="ACCESS-ISSUE","ACCESS-ISSUE",
AM1493="Projet OCM (ZTE, NOKIA, autres projets)","TRAVAUX OCM",
AM1493="No root CAuse","No root cause",
AM1493="ODU HS","PDH",
AM1493="IP &amp; VLAN","PDH",
AM1493="Warehouse HUAWEI","SPARE-ISSUE",
AM1493="SPARE-HS","SPARE-ISSUE",
AM1493="Power Telco","BSS",AM1493="no impacts","no impacts"
),"")</f>
        <v>no impacts</v>
      </c>
      <c r="AL1493" s="48" t="str" cm="1">
        <f t="array" ref="AL1493">IFERROR(_xlfn.IFS(
AM1493="MPR ISSUE","TX ISSUE",
AM1493="BSS Hardware Issue","RAN ISSUE",
AM1493="Sites strategiques, MLL, Pylone, etc.","ENVTECH",
AM1493="AKTIVCO DEFAUT GE &amp; POWER Cabinet","POWER ISSUE",
AM1493="AKTIVCO Coupure ENEO &amp; Baisse de tension","POWER ISSUE",
AM1493="Coupure ENEO &amp; Baisse de tension","POWER ISSUE",
AM1493="Defaut GE &amp; POWER Cabinet","POWER ISSUE",
AM1493="Sharing","POWER ISSUE",
AM1493="Sites strategiques &amp; DataCenter","POWER ISSUE",
AM1493="Exclu","Exclu",
AM1493="SAT","TX ISSUE",
AM1493="SPARE-ISSUE","SPARE-ISSUE",
AM1493="Fiber CAmtel","TX ISSUE",
AM1493="Fiber AOF","TX ISSUE",
AM1493="Projet OCM (HUAWEI)","TRAVAUX-HUAWEI",
AM1493="Projet OCM (NOKIA)","TRAVAUX -NOKIA",
AM1493="ACCESS-ISSUE","ACCESS-ISSUE",
AM1493="Projet OCM (ZTE, NOKIA, autres projets)","TRAVAUX OCM",
AM1493="No root CAuse","No root cause",
AM1493="ODU HS","TX ISSUE",
AM1493="IP &amp; VLAN","TX ISSUE",
AM1493="Warehouse HUAWEI","SPARE-ISSUE",
AM1493="SPARE-HS","SPARE-ISSUE",
AM1493="Power Telco","RAN ISSUE",AM1493="no impacts","no impacts"
),"")</f>
        <v>no impacts</v>
      </c>
      <c r="AM1493" s="67" t="s">
        <v>5605</v>
      </c>
      <c r="AN1493" s="48" t="str" cm="1">
        <f t="array" ref="AN1493">IFERROR(_xlfn.IFS(
AM1493="MPR ISSUE","ACTIVE",
AM1493="BSS Hardware Issue","ACTIVE",
AM1493="Sites strategiques, MLL, Pylone, etc.","PASSIVE",
AM1493="AKTIVCO DEFAUT GE &amp; POWER Cabinet","PASSIVE",
AM1493="AKTIVCO Coupure ENEO &amp; Baisse de tension","PASSIVE",
AM1493="Coupure ENEO &amp; Baisse de tension","PASSIVE",
AM1493="Defaut GE &amp; POWER Cabinet","PASSIVE",
AM1493="Sharing","PASSIVE",
AM1493="Sites strategiques &amp; DataCenter","PASSIVE",
AM1493="Exclu","Exclu",
AM1493="SAT","ACTIVE",
AM1493="SPARE-ISSUE","SPARE-ISSUE",
AM1493="Fiber CAmtel","ACTIVE",
AM1493="Fiber AOF","ACTIVE",
AM1493="Projet OCM (HUAWEI)","PLANNED WORKS",
AM1493="Projet OCM (NOKIA)","PLANNED WORKS",
AM1493="ACCESS-ISSUE","ACCESS-ISSUE",
AM1493="Projet OCM (ZTE, NOKIA, autres projets)","PLANNED WORKS",
AM1493="No root CAuse","No root cause",
AM1493="ODU HS","ACTIVE",
AM1493="IP &amp; VLAN","ACTIVE",
AM1493="Warehouse HUAWEI","SPARE-ISSUE",
AM1493="SPARE-HS","SPARE-ISSUE",
AM1493="Power Telco","ACTIVE", AM1493="no impacts","no impacts"
),"")</f>
        <v>no impacts</v>
      </c>
      <c r="AO1493" s="93" t="s">
        <v>5537</v>
      </c>
      <c r="AP1493" s="101" t="str">
        <f t="shared" si="44"/>
        <v>LIT_498</v>
      </c>
      <c r="AR1493" s="17" t="s">
        <v>5537</v>
      </c>
      <c r="AS1493" s="7" t="s">
        <v>5537</v>
      </c>
      <c r="AT1493" s="6"/>
      <c r="AU1493" s="7"/>
      <c r="AV1493" s="3" t="s">
        <v>5537</v>
      </c>
      <c r="AW1493" s="18" t="s">
        <v>5537</v>
      </c>
      <c r="AX1493" s="18" t="s">
        <v>5537</v>
      </c>
      <c r="AY1493" s="18" t="s">
        <v>5537</v>
      </c>
      <c r="AZ1493" s="18" t="s">
        <v>5537</v>
      </c>
      <c r="BA1493" s="18" t="s">
        <v>5537</v>
      </c>
      <c r="BB1493" s="18" t="s">
        <v>5537</v>
      </c>
      <c r="BC1493" s="18" t="s">
        <v>5537</v>
      </c>
      <c r="BD1493" s="18" t="s">
        <v>5537</v>
      </c>
      <c r="BE1493" s="18" t="s">
        <v>5537</v>
      </c>
      <c r="BF1493" s="18" t="s">
        <v>5537</v>
      </c>
      <c r="BG1493" s="18" t="s">
        <v>5537</v>
      </c>
      <c r="BH1493" s="18" t="s">
        <v>5537</v>
      </c>
      <c r="BI1493" s="9" t="s">
        <v>5537</v>
      </c>
      <c r="BJ1493" s="14"/>
      <c r="BK1493" s="14" t="s">
        <v>5537</v>
      </c>
      <c r="BL1493" s="14" t="str">
        <f>_xlfn.XLOOKUP(B1493,'[4]cell downs 18042026 17h'!$B:$B,'[4]cell downs 18042026 17h'!$B:$B,"")</f>
        <v/>
      </c>
      <c r="BM1493" s="14" t="str">
        <f>_xlfn.XLOOKUP(B1493,'[5]Cells Huawei 19042026 15h'!$B:$B,'[5]Cells Huawei 19042026 15h'!$B:$B,"")</f>
        <v/>
      </c>
      <c r="BN1493" s="9" t="str">
        <f>_xlfn.XLOOKUP(B1493,'[6]cells down 19042026 9H40'!$B:$B,'[6]cells down 19042026 9H40'!$B:$B,"")</f>
        <v/>
      </c>
      <c r="BO1493" s="9" t="s">
        <v>2730</v>
      </c>
      <c r="BP1493" s="9" t="s">
        <v>5537</v>
      </c>
      <c r="BQ1493" s="115"/>
    </row>
    <row r="1494" spans="1:69" s="9" customFormat="1" x14ac:dyDescent="0.3">
      <c r="A1494" s="1" t="s">
        <v>4299</v>
      </c>
      <c r="B1494" s="8" t="s">
        <v>4300</v>
      </c>
      <c r="C1494" s="3" t="str">
        <f>_xlfn.XLOOKUP(B1494,'[1]daily break down'!$D:$D,'[1]daily break down'!$E:$E,"")</f>
        <v>OUEST</v>
      </c>
      <c r="D1494" s="1" t="s">
        <v>11</v>
      </c>
      <c r="E1494" s="1" t="str">
        <f>BP1494</f>
        <v>Grid-Lithium</v>
      </c>
      <c r="F1494" s="3" t="s">
        <v>102</v>
      </c>
      <c r="G1494" s="1" t="s">
        <v>1799</v>
      </c>
      <c r="H1494" s="32" t="str">
        <f>_xlfn.XLOOKUP(B1494,[2]CALCULATION!$B:$B,[2]CALCULATION!$H:$H,"")</f>
        <v>HUAWEI</v>
      </c>
      <c r="I1494" s="28">
        <v>0</v>
      </c>
      <c r="J1494" s="28">
        <v>0</v>
      </c>
      <c r="K1494" s="28">
        <v>0</v>
      </c>
      <c r="L1494" s="28">
        <v>0</v>
      </c>
      <c r="M1494" s="28">
        <v>0</v>
      </c>
      <c r="N1494" s="28">
        <v>0</v>
      </c>
      <c r="O1494" s="28">
        <v>0</v>
      </c>
      <c r="P1494" s="28">
        <v>0</v>
      </c>
      <c r="Q1494" s="28">
        <v>0</v>
      </c>
      <c r="R1494" s="28">
        <v>0</v>
      </c>
      <c r="S1494" s="94">
        <v>0</v>
      </c>
      <c r="T1494" s="94">
        <f>_xlfn.XLOOKUP(B1494,'[3]Nur des jours'!$B:$B,'[3]Nur des jours'!$U:$U,"")</f>
        <v>0</v>
      </c>
      <c r="U1494" s="94">
        <v>0</v>
      </c>
      <c r="V1494" s="94">
        <v>5.3505234952187721E-4</v>
      </c>
      <c r="W1494" s="94">
        <v>0</v>
      </c>
      <c r="X1494" s="94">
        <v>0</v>
      </c>
      <c r="Y1494" s="94">
        <v>0</v>
      </c>
      <c r="Z1494" s="94">
        <v>0</v>
      </c>
      <c r="AA1494" s="94">
        <v>0</v>
      </c>
      <c r="AB1494" s="94">
        <v>0</v>
      </c>
      <c r="AC1494" s="94">
        <f>_xlfn.XLOOKUP(B1494,'[3]Nur des jours'!$B:$B,'[3]Nur des jours'!$N:$N,"")</f>
        <v>0</v>
      </c>
      <c r="AD1494" s="94">
        <v>0</v>
      </c>
      <c r="AE1494" s="94">
        <v>0</v>
      </c>
      <c r="AF1494" s="94">
        <v>0</v>
      </c>
      <c r="AG1494" s="94">
        <v>0</v>
      </c>
      <c r="AH1494" s="94">
        <v>0</v>
      </c>
      <c r="AI1494" s="49" t="s">
        <v>5559</v>
      </c>
      <c r="AJ1494" s="49"/>
      <c r="AK1494" s="48" t="str" cm="1">
        <f t="array" ref="AK1494">IFERROR(_xlfn.IFS(
AM1494="MPR ISSUE","PDH",
AM1494="BSS Hardware Issue","BSS",
AM1494="Sites strategiques, MLL, Pylone, etc.","ENVTECH",
AM1494="AKTIVCO DEFAUT GE &amp; POWER Cabinet","AKTIVCO",
AM1494="AKTIVCO Coupure ENEO &amp; Baisse de tension","AKTIVCO GRID ONLY",
AM1494="Coupure ENEO &amp; Baisse de tension","IHS GRID ONLY",
AM1494="Defaut GE &amp; POWER Cabinet","IHS",
AM1494="Sharing","Partners",
AM1494="Sites strategiques &amp; DataCenter","SST &amp; DC",
AM1494="Exclu","Exclu",
AM1494="SAT","SAT",
AM1494="SPARE-ISSUE","SPARE-ISSUE",
AM1494="Fiber CAmtel","TRANS_FO_CAMTEL",
AM1494="Fiber AOF","Fiber AOF",
AM1494="Projet OCM (HUAWEI)","TRAVAUX-HUAWEI",
AM1494="Projet OCM (NOKIA)","TRAVAUX-NOKIA",
AM1494="ACCESS-ISSUE","ACCESS-ISSUE",
AM1494="Projet OCM (ZTE, NOKIA, autres projets)","TRAVAUX OCM",
AM1494="No root CAuse","No root cause",
AM1494="ODU HS","PDH",
AM1494="IP &amp; VLAN","PDH",
AM1494="Warehouse HUAWEI","SPARE-ISSUE",
AM1494="SPARE-HS","SPARE-ISSUE",
AM1494="Power Telco","BSS",AM1494="no impacts","no impacts"
),"")</f>
        <v>SPARE-ISSUE</v>
      </c>
      <c r="AL1494" s="48" t="str" cm="1">
        <f t="array" ref="AL1494">IFERROR(_xlfn.IFS(
AM1494="MPR ISSUE","TX ISSUE",
AM1494="BSS Hardware Issue","RAN ISSUE",
AM1494="Sites strategiques, MLL, Pylone, etc.","ENVTECH",
AM1494="AKTIVCO DEFAUT GE &amp; POWER Cabinet","POWER ISSUE",
AM1494="AKTIVCO Coupure ENEO &amp; Baisse de tension","POWER ISSUE",
AM1494="Coupure ENEO &amp; Baisse de tension","POWER ISSUE",
AM1494="Defaut GE &amp; POWER Cabinet","POWER ISSUE",
AM1494="Sharing","POWER ISSUE",
AM1494="Sites strategiques &amp; DataCenter","POWER ISSUE",
AM1494="Exclu","Exclu",
AM1494="SAT","TX ISSUE",
AM1494="SPARE-ISSUE","SPARE-ISSUE",
AM1494="Fiber CAmtel","TX ISSUE",
AM1494="Fiber AOF","TX ISSUE",
AM1494="Projet OCM (HUAWEI)","TRAVAUX-HUAWEI",
AM1494="Projet OCM (NOKIA)","TRAVAUX -NOKIA",
AM1494="ACCESS-ISSUE","ACCESS-ISSUE",
AM1494="Projet OCM (ZTE, NOKIA, autres projets)","TRAVAUX OCM",
AM1494="No root CAuse","No root cause",
AM1494="ODU HS","TX ISSUE",
AM1494="IP &amp; VLAN","TX ISSUE",
AM1494="Warehouse HUAWEI","SPARE-ISSUE",
AM1494="SPARE-HS","SPARE-ISSUE",
AM1494="Power Telco","RAN ISSUE",AM1494="no impacts","no impacts"
),"")</f>
        <v>SPARE-ISSUE</v>
      </c>
      <c r="AM1494" s="67" t="s">
        <v>5354</v>
      </c>
      <c r="AN1494" s="48" t="str" cm="1">
        <f t="array" ref="AN1494">IFERROR(_xlfn.IFS(
AM1494="MPR ISSUE","ACTIVE",
AM1494="BSS Hardware Issue","ACTIVE",
AM1494="Sites strategiques, MLL, Pylone, etc.","PASSIVE",
AM1494="AKTIVCO DEFAUT GE &amp; POWER Cabinet","PASSIVE",
AM1494="AKTIVCO Coupure ENEO &amp; Baisse de tension","PASSIVE",
AM1494="Coupure ENEO &amp; Baisse de tension","PASSIVE",
AM1494="Defaut GE &amp; POWER Cabinet","PASSIVE",
AM1494="Sharing","PASSIVE",
AM1494="Sites strategiques &amp; DataCenter","PASSIVE",
AM1494="Exclu","Exclu",
AM1494="SAT","ACTIVE",
AM1494="SPARE-ISSUE","SPARE-ISSUE",
AM1494="Fiber CAmtel","ACTIVE",
AM1494="Fiber AOF","ACTIVE",
AM1494="Projet OCM (HUAWEI)","PLANNED WORKS",
AM1494="Projet OCM (NOKIA)","PLANNED WORKS",
AM1494="ACCESS-ISSUE","ACCESS-ISSUE",
AM1494="Projet OCM (ZTE, NOKIA, autres projets)","PLANNED WORKS",
AM1494="No root CAuse","No root cause",
AM1494="ODU HS","ACTIVE",
AM1494="IP &amp; VLAN","ACTIVE",
AM1494="Warehouse HUAWEI","SPARE-ISSUE",
AM1494="SPARE-HS","SPARE-ISSUE",
AM1494="Power Telco","ACTIVE", AM1494="no impacts","no impacts"
),"")</f>
        <v>SPARE-ISSUE</v>
      </c>
      <c r="AO1494" s="93" t="s">
        <v>6391</v>
      </c>
      <c r="AP1494" s="101" t="str">
        <f t="shared" si="44"/>
        <v>OST_308</v>
      </c>
      <c r="AR1494" s="17" t="s">
        <v>5537</v>
      </c>
      <c r="AS1494" s="7" t="s">
        <v>5537</v>
      </c>
      <c r="AT1494" s="6"/>
      <c r="AU1494" s="7"/>
      <c r="AV1494" s="3" t="s">
        <v>5537</v>
      </c>
      <c r="AW1494" s="18" t="s">
        <v>5537</v>
      </c>
      <c r="AX1494" s="18" t="s">
        <v>5537</v>
      </c>
      <c r="AY1494" s="18" t="s">
        <v>5537</v>
      </c>
      <c r="AZ1494" s="18" t="s">
        <v>5537</v>
      </c>
      <c r="BA1494" s="18" t="s">
        <v>5537</v>
      </c>
      <c r="BB1494" s="18" t="s">
        <v>5537</v>
      </c>
      <c r="BC1494" s="18" t="s">
        <v>5537</v>
      </c>
      <c r="BD1494" s="18" t="s">
        <v>5537</v>
      </c>
      <c r="BE1494" s="18" t="s">
        <v>5537</v>
      </c>
      <c r="BF1494" s="18" t="s">
        <v>6392</v>
      </c>
      <c r="BG1494" s="18" t="s">
        <v>6393</v>
      </c>
      <c r="BH1494" s="18" t="s">
        <v>6394</v>
      </c>
      <c r="BI1494" s="9" t="s">
        <v>5537</v>
      </c>
      <c r="BJ1494" s="14"/>
      <c r="BK1494" s="14" t="s">
        <v>5537</v>
      </c>
      <c r="BL1494" s="14" t="str">
        <f>_xlfn.XLOOKUP(B1494,'[4]cell downs 18042026 17h'!$B:$B,'[4]cell downs 18042026 17h'!$B:$B,"")</f>
        <v/>
      </c>
      <c r="BM1494" s="14" t="str">
        <f>_xlfn.XLOOKUP(B1494,'[5]Cells Huawei 19042026 15h'!$B:$B,'[5]Cells Huawei 19042026 15h'!$B:$B,"")</f>
        <v/>
      </c>
      <c r="BN1494" s="9" t="str">
        <f>_xlfn.XLOOKUP(B1494,'[6]cells down 19042026 9H40'!$B:$B,'[6]cells down 19042026 9H40'!$B:$B,"")</f>
        <v/>
      </c>
      <c r="BO1494" s="9" t="s">
        <v>4300</v>
      </c>
      <c r="BP1494" s="9" t="s">
        <v>302</v>
      </c>
      <c r="BQ1494" s="115"/>
    </row>
    <row r="1495" spans="1:69" s="9" customFormat="1" x14ac:dyDescent="0.3">
      <c r="A1495" s="1" t="s">
        <v>1799</v>
      </c>
      <c r="B1495" s="8" t="s">
        <v>2090</v>
      </c>
      <c r="C1495" s="3" t="str">
        <f>_xlfn.XLOOKUP(B1495,'[1]daily break down'!$D:$D,'[1]daily break down'!$E:$E,"")</f>
        <v>OUEST</v>
      </c>
      <c r="D1495" s="1" t="s">
        <v>11</v>
      </c>
      <c r="E1495" s="1" t="s">
        <v>12</v>
      </c>
      <c r="F1495" s="3" t="s">
        <v>102</v>
      </c>
      <c r="G1495" s="1" t="s">
        <v>1799</v>
      </c>
      <c r="H1495" s="32" t="str">
        <f>_xlfn.XLOOKUP(B1495,[2]CALCULATION!$B:$B,[2]CALCULATION!$H:$H,"")</f>
        <v>Huawei</v>
      </c>
      <c r="I1495" s="28">
        <v>4.6228522998690194</v>
      </c>
      <c r="J1495" s="28">
        <v>4.6228522998690194</v>
      </c>
      <c r="K1495" s="28">
        <v>4.6228522998690194</v>
      </c>
      <c r="L1495" s="28">
        <v>4.6228522998690194</v>
      </c>
      <c r="M1495" s="28">
        <v>4.6228522998690194</v>
      </c>
      <c r="N1495" s="28">
        <v>4.6228522998690194</v>
      </c>
      <c r="O1495" s="28">
        <v>4.6228522998690194</v>
      </c>
      <c r="P1495" s="28">
        <v>4.6233873522185416</v>
      </c>
      <c r="Q1495" s="28">
        <v>4.6228522998690194</v>
      </c>
      <c r="R1495" s="28">
        <v>0</v>
      </c>
      <c r="S1495" s="94">
        <v>0</v>
      </c>
      <c r="T1495" s="94">
        <f>_xlfn.XLOOKUP(B1495,'[3]Nur des jours'!$B:$B,'[3]Nur des jours'!$U:$U,"")</f>
        <v>0</v>
      </c>
      <c r="U1495" s="94">
        <v>0</v>
      </c>
      <c r="V1495" s="94">
        <v>2.675261747609386E-4</v>
      </c>
      <c r="W1495" s="94">
        <v>0</v>
      </c>
      <c r="X1495" s="94">
        <v>0</v>
      </c>
      <c r="Y1495" s="94">
        <v>0</v>
      </c>
      <c r="Z1495" s="94">
        <v>0</v>
      </c>
      <c r="AA1495" s="94">
        <v>0</v>
      </c>
      <c r="AB1495" s="94">
        <v>0</v>
      </c>
      <c r="AC1495" s="94">
        <f>_xlfn.XLOOKUP(B1495,'[3]Nur des jours'!$B:$B,'[3]Nur des jours'!$N:$N,"")</f>
        <v>0</v>
      </c>
      <c r="AD1495" s="94">
        <v>0</v>
      </c>
      <c r="AE1495" s="94">
        <v>0</v>
      </c>
      <c r="AF1495" s="94">
        <v>0</v>
      </c>
      <c r="AG1495" s="94">
        <v>0</v>
      </c>
      <c r="AH1495" s="94">
        <v>0</v>
      </c>
      <c r="AI1495" s="49" t="s">
        <v>5559</v>
      </c>
      <c r="AJ1495" s="49"/>
      <c r="AK1495" s="48" t="str" cm="1">
        <f t="array" ref="AK1495">IFERROR(_xlfn.IFS(
AM1495="MPR ISSUE","PDH",
AM1495="BSS Hardware Issue","BSS",
AM1495="Sites strategiques, MLL, Pylone, etc.","ENVTECH",
AM1495="AKTIVCO DEFAUT GE &amp; POWER Cabinet","AKTIVCO",
AM1495="AKTIVCO Coupure ENEO &amp; Baisse de tension","AKTIVCO GRID ONLY",
AM1495="Coupure ENEO &amp; Baisse de tension","IHS GRID ONLY",
AM1495="Defaut GE &amp; POWER Cabinet","IHS",
AM1495="Sharing","Partners",
AM1495="Sites strategiques &amp; DataCenter","SST &amp; DC",
AM1495="Exclu","Exclu",
AM1495="SAT","SAT",
AM1495="SPARE-ISSUE","SPARE-ISSUE",
AM1495="Fiber CAmtel","TRANS_FO_CAMTEL",
AM1495="Fiber AOF","Fiber AOF",
AM1495="Projet OCM (HUAWEI)","TRAVAUX-HUAWEI",
AM1495="Projet OCM (NOKIA)","TRAVAUX-NOKIA",
AM1495="ACCESS-ISSUE","ACCESS-ISSUE",
AM1495="Projet OCM (ZTE, NOKIA, autres projets)","TRAVAUX OCM",
AM1495="No root CAuse","No root cause",
AM1495="ODU HS","PDH",
AM1495="IP &amp; VLAN","PDH",
AM1495="Warehouse HUAWEI","SPARE-ISSUE",
AM1495="SPARE-HS","SPARE-ISSUE",
AM1495="Power Telco","BSS",AM1495="no impacts","no impacts"
),"")</f>
        <v>no impacts</v>
      </c>
      <c r="AL1495" s="48" t="str" cm="1">
        <f t="array" ref="AL1495">IFERROR(_xlfn.IFS(
AM1495="MPR ISSUE","TX ISSUE",
AM1495="BSS Hardware Issue","RAN ISSUE",
AM1495="Sites strategiques, MLL, Pylone, etc.","ENVTECH",
AM1495="AKTIVCO DEFAUT GE &amp; POWER Cabinet","POWER ISSUE",
AM1495="AKTIVCO Coupure ENEO &amp; Baisse de tension","POWER ISSUE",
AM1495="Coupure ENEO &amp; Baisse de tension","POWER ISSUE",
AM1495="Defaut GE &amp; POWER Cabinet","POWER ISSUE",
AM1495="Sharing","POWER ISSUE",
AM1495="Sites strategiques &amp; DataCenter","POWER ISSUE",
AM1495="Exclu","Exclu",
AM1495="SAT","TX ISSUE",
AM1495="SPARE-ISSUE","SPARE-ISSUE",
AM1495="Fiber CAmtel","TX ISSUE",
AM1495="Fiber AOF","TX ISSUE",
AM1495="Projet OCM (HUAWEI)","TRAVAUX-HUAWEI",
AM1495="Projet OCM (NOKIA)","TRAVAUX -NOKIA",
AM1495="ACCESS-ISSUE","ACCESS-ISSUE",
AM1495="Projet OCM (ZTE, NOKIA, autres projets)","TRAVAUX OCM",
AM1495="No root CAuse","No root cause",
AM1495="ODU HS","TX ISSUE",
AM1495="IP &amp; VLAN","TX ISSUE",
AM1495="Warehouse HUAWEI","SPARE-ISSUE",
AM1495="SPARE-HS","SPARE-ISSUE",
AM1495="Power Telco","RAN ISSUE",AM1495="no impacts","no impacts"
),"")</f>
        <v>no impacts</v>
      </c>
      <c r="AM1495" s="67" t="s">
        <v>5605</v>
      </c>
      <c r="AN1495" s="48" t="str" cm="1">
        <f t="array" ref="AN1495">IFERROR(_xlfn.IFS(
AM1495="MPR ISSUE","ACTIVE",
AM1495="BSS Hardware Issue","ACTIVE",
AM1495="Sites strategiques, MLL, Pylone, etc.","PASSIVE",
AM1495="AKTIVCO DEFAUT GE &amp; POWER Cabinet","PASSIVE",
AM1495="AKTIVCO Coupure ENEO &amp; Baisse de tension","PASSIVE",
AM1495="Coupure ENEO &amp; Baisse de tension","PASSIVE",
AM1495="Defaut GE &amp; POWER Cabinet","PASSIVE",
AM1495="Sharing","PASSIVE",
AM1495="Sites strategiques &amp; DataCenter","PASSIVE",
AM1495="Exclu","Exclu",
AM1495="SAT","ACTIVE",
AM1495="SPARE-ISSUE","SPARE-ISSUE",
AM1495="Fiber CAmtel","ACTIVE",
AM1495="Fiber AOF","ACTIVE",
AM1495="Projet OCM (HUAWEI)","PLANNED WORKS",
AM1495="Projet OCM (NOKIA)","PLANNED WORKS",
AM1495="ACCESS-ISSUE","ACCESS-ISSUE",
AM1495="Projet OCM (ZTE, NOKIA, autres projets)","PLANNED WORKS",
AM1495="No root CAuse","No root cause",
AM1495="ODU HS","ACTIVE",
AM1495="IP &amp; VLAN","ACTIVE",
AM1495="Warehouse HUAWEI","SPARE-ISSUE",
AM1495="SPARE-HS","SPARE-ISSUE",
AM1495="Power Telco","ACTIVE", AM1495="no impacts","no impacts"
),"")</f>
        <v>no impacts</v>
      </c>
      <c r="AO1495" s="93" t="s">
        <v>5537</v>
      </c>
      <c r="AP1495" s="101" t="str">
        <f t="shared" si="44"/>
        <v>OST_015</v>
      </c>
      <c r="AR1495" s="17" t="s">
        <v>5537</v>
      </c>
      <c r="AS1495" s="7" t="s">
        <v>5537</v>
      </c>
      <c r="AT1495" s="6"/>
      <c r="AU1495" s="7"/>
      <c r="AV1495" s="3" t="s">
        <v>5537</v>
      </c>
      <c r="AW1495" s="18" t="s">
        <v>5537</v>
      </c>
      <c r="AX1495" s="18" t="s">
        <v>5537</v>
      </c>
      <c r="AY1495" s="18" t="s">
        <v>5537</v>
      </c>
      <c r="AZ1495" s="18" t="s">
        <v>5537</v>
      </c>
      <c r="BA1495" s="18" t="s">
        <v>5537</v>
      </c>
      <c r="BB1495" s="18" t="s">
        <v>5537</v>
      </c>
      <c r="BC1495" s="18" t="s">
        <v>5537</v>
      </c>
      <c r="BD1495" s="18" t="s">
        <v>5537</v>
      </c>
      <c r="BE1495" s="18" t="s">
        <v>5537</v>
      </c>
      <c r="BF1495" s="18" t="s">
        <v>5537</v>
      </c>
      <c r="BG1495" s="18" t="s">
        <v>5537</v>
      </c>
      <c r="BH1495" s="18" t="s">
        <v>5537</v>
      </c>
      <c r="BI1495" s="9" t="s">
        <v>5537</v>
      </c>
      <c r="BJ1495" s="14"/>
      <c r="BK1495" s="14" t="s">
        <v>5537</v>
      </c>
      <c r="BL1495" s="14" t="str">
        <f>_xlfn.XLOOKUP(B1495,'[4]cell downs 18042026 17h'!$B:$B,'[4]cell downs 18042026 17h'!$B:$B,"")</f>
        <v/>
      </c>
      <c r="BM1495" s="14" t="str">
        <f>_xlfn.XLOOKUP(B1495,'[5]Cells Huawei 19042026 15h'!$B:$B,'[5]Cells Huawei 19042026 15h'!$B:$B,"")</f>
        <v/>
      </c>
      <c r="BN1495" s="9" t="str">
        <f>_xlfn.XLOOKUP(B1495,'[6]cells down 19042026 9H40'!$B:$B,'[6]cells down 19042026 9H40'!$B:$B,"")</f>
        <v/>
      </c>
      <c r="BO1495" s="9" t="s">
        <v>2090</v>
      </c>
      <c r="BP1495" s="9" t="s">
        <v>5537</v>
      </c>
      <c r="BQ1495" s="115"/>
    </row>
    <row r="1496" spans="1:69" s="9" customFormat="1" x14ac:dyDescent="0.3">
      <c r="A1496" s="1" t="s">
        <v>4581</v>
      </c>
      <c r="B1496" s="8" t="s">
        <v>4582</v>
      </c>
      <c r="C1496" s="3" t="str">
        <f>_xlfn.XLOOKUP(B1496,'[1]daily break down'!$D:$D,'[1]daily break down'!$E:$E,"")</f>
        <v>Yaounde</v>
      </c>
      <c r="D1496" s="1" t="s">
        <v>11</v>
      </c>
      <c r="E1496" s="1" t="s">
        <v>12</v>
      </c>
      <c r="F1496" s="3" t="s">
        <v>37</v>
      </c>
      <c r="G1496" s="1" t="s">
        <v>38</v>
      </c>
      <c r="H1496" s="34" t="str">
        <f>_xlfn.XLOOKUP(B1496,[2]CALCULATION!$B:$B,[2]CALCULATION!$H:$H,"")</f>
        <v>ZTE</v>
      </c>
      <c r="I1496" s="28">
        <v>0</v>
      </c>
      <c r="J1496" s="28">
        <v>0</v>
      </c>
      <c r="K1496" s="28">
        <v>0</v>
      </c>
      <c r="L1496" s="28">
        <v>0</v>
      </c>
      <c r="M1496" s="28">
        <v>0</v>
      </c>
      <c r="N1496" s="28">
        <v>0</v>
      </c>
      <c r="O1496" s="28">
        <v>0</v>
      </c>
      <c r="P1496" s="28">
        <v>0</v>
      </c>
      <c r="Q1496" s="28">
        <v>12.20406254547945</v>
      </c>
      <c r="R1496" s="28">
        <v>0</v>
      </c>
      <c r="S1496" s="94">
        <v>4.6602167889439627</v>
      </c>
      <c r="T1496" s="94">
        <f>_xlfn.XLOOKUP(B1496,'[3]Nur des jours'!$B:$B,'[3]Nur des jours'!$U:$U,"")</f>
        <v>0</v>
      </c>
      <c r="U1496" s="94">
        <v>0</v>
      </c>
      <c r="V1496" s="94">
        <v>0</v>
      </c>
      <c r="W1496" s="94">
        <v>0</v>
      </c>
      <c r="X1496" s="94">
        <v>0</v>
      </c>
      <c r="Y1496" s="94">
        <v>0</v>
      </c>
      <c r="Z1496" s="94">
        <v>0</v>
      </c>
      <c r="AA1496" s="94">
        <v>0</v>
      </c>
      <c r="AB1496" s="94">
        <v>0</v>
      </c>
      <c r="AC1496" s="94">
        <f>_xlfn.XLOOKUP(B1496,'[3]Nur des jours'!$B:$B,'[3]Nur des jours'!$N:$N,"")</f>
        <v>0</v>
      </c>
      <c r="AD1496" s="94">
        <v>0</v>
      </c>
      <c r="AE1496" s="94">
        <v>0</v>
      </c>
      <c r="AF1496" s="94">
        <v>0</v>
      </c>
      <c r="AG1496" s="94">
        <v>0</v>
      </c>
      <c r="AH1496" s="94">
        <v>0</v>
      </c>
      <c r="AI1496" s="49" t="s">
        <v>5559</v>
      </c>
      <c r="AJ1496" s="49"/>
      <c r="AK1496" s="48" t="str" cm="1">
        <f t="array" ref="AK1496">IFERROR(_xlfn.IFS(
AM1496="MPR ISSUE","PDH",
AM1496="BSS Hardware Issue","BSS",
AM1496="Sites strategiques, MLL, Pylone, etc.","ENVTECH",
AM1496="AKTIVCO DEFAUT GE &amp; POWER Cabinet","AKTIVCO",
AM1496="AKTIVCO Coupure ENEO &amp; Baisse de tension","AKTIVCO GRID ONLY",
AM1496="Coupure ENEO &amp; Baisse de tension","IHS GRID ONLY",
AM1496="Defaut GE &amp; POWER Cabinet","IHS",
AM1496="Sharing","Partners",
AM1496="Sites strategiques &amp; DataCenter","SST &amp; DC",
AM1496="Exclu","Exclu",
AM1496="SAT","SAT",
AM1496="SPARE-ISSUE","SPARE-ISSUE",
AM1496="Fiber CAmtel","TRANS_FO_CAMTEL",
AM1496="Fiber AOF","Fiber AOF",
AM1496="Projet OCM (HUAWEI)","TRAVAUX-HUAWEI",
AM1496="Projet OCM (NOKIA)","TRAVAUX-NOKIA",
AM1496="ACCESS-ISSUE","ACCESS-ISSUE",
AM1496="Projet OCM (ZTE, NOKIA, autres projets)","TRAVAUX OCM",
AM1496="No root CAuse","No root cause",
AM1496="ODU HS","PDH",
AM1496="IP &amp; VLAN","PDH",
AM1496="Warehouse HUAWEI","SPARE-ISSUE",
AM1496="SPARE-HS","SPARE-ISSUE",
AM1496="Power Telco","BSS",AM1496="no impacts","no impacts"
),"")</f>
        <v>no impacts</v>
      </c>
      <c r="AL1496" s="48" t="str" cm="1">
        <f t="array" ref="AL1496">IFERROR(_xlfn.IFS(
AM1496="MPR ISSUE","TX ISSUE",
AM1496="BSS Hardware Issue","RAN ISSUE",
AM1496="Sites strategiques, MLL, Pylone, etc.","ENVTECH",
AM1496="AKTIVCO DEFAUT GE &amp; POWER Cabinet","POWER ISSUE",
AM1496="AKTIVCO Coupure ENEO &amp; Baisse de tension","POWER ISSUE",
AM1496="Coupure ENEO &amp; Baisse de tension","POWER ISSUE",
AM1496="Defaut GE &amp; POWER Cabinet","POWER ISSUE",
AM1496="Sharing","POWER ISSUE",
AM1496="Sites strategiques &amp; DataCenter","POWER ISSUE",
AM1496="Exclu","Exclu",
AM1496="SAT","TX ISSUE",
AM1496="SPARE-ISSUE","SPARE-ISSUE",
AM1496="Fiber CAmtel","TX ISSUE",
AM1496="Fiber AOF","TX ISSUE",
AM1496="Projet OCM (HUAWEI)","TRAVAUX-HUAWEI",
AM1496="Projet OCM (NOKIA)","TRAVAUX -NOKIA",
AM1496="ACCESS-ISSUE","ACCESS-ISSUE",
AM1496="Projet OCM (ZTE, NOKIA, autres projets)","TRAVAUX OCM",
AM1496="No root CAuse","No root cause",
AM1496="ODU HS","TX ISSUE",
AM1496="IP &amp; VLAN","TX ISSUE",
AM1496="Warehouse HUAWEI","SPARE-ISSUE",
AM1496="SPARE-HS","SPARE-ISSUE",
AM1496="Power Telco","RAN ISSUE",AM1496="no impacts","no impacts"
),"")</f>
        <v>no impacts</v>
      </c>
      <c r="AM1496" s="67" t="s">
        <v>5605</v>
      </c>
      <c r="AN1496" s="48" t="str" cm="1">
        <f t="array" ref="AN1496">IFERROR(_xlfn.IFS(
AM1496="MPR ISSUE","ACTIVE",
AM1496="BSS Hardware Issue","ACTIVE",
AM1496="Sites strategiques, MLL, Pylone, etc.","PASSIVE",
AM1496="AKTIVCO DEFAUT GE &amp; POWER Cabinet","PASSIVE",
AM1496="AKTIVCO Coupure ENEO &amp; Baisse de tension","PASSIVE",
AM1496="Coupure ENEO &amp; Baisse de tension","PASSIVE",
AM1496="Defaut GE &amp; POWER Cabinet","PASSIVE",
AM1496="Sharing","PASSIVE",
AM1496="Sites strategiques &amp; DataCenter","PASSIVE",
AM1496="Exclu","Exclu",
AM1496="SAT","ACTIVE",
AM1496="SPARE-ISSUE","SPARE-ISSUE",
AM1496="Fiber CAmtel","ACTIVE",
AM1496="Fiber AOF","ACTIVE",
AM1496="Projet OCM (HUAWEI)","PLANNED WORKS",
AM1496="Projet OCM (NOKIA)","PLANNED WORKS",
AM1496="ACCESS-ISSUE","ACCESS-ISSUE",
AM1496="Projet OCM (ZTE, NOKIA, autres projets)","PLANNED WORKS",
AM1496="No root CAuse","No root cause",
AM1496="ODU HS","ACTIVE",
AM1496="IP &amp; VLAN","ACTIVE",
AM1496="Warehouse HUAWEI","SPARE-ISSUE",
AM1496="SPARE-HS","SPARE-ISSUE",
AM1496="Power Telco","ACTIVE", AM1496="no impacts","no impacts"
),"")</f>
        <v>no impacts</v>
      </c>
      <c r="AO1496" s="93" t="s">
        <v>5537</v>
      </c>
      <c r="AP1496" s="101" t="str">
        <f t="shared" si="44"/>
        <v>CTR_342</v>
      </c>
      <c r="AR1496" s="17" t="s">
        <v>5537</v>
      </c>
      <c r="AS1496" s="7" t="s">
        <v>5537</v>
      </c>
      <c r="AT1496" s="6"/>
      <c r="AU1496" s="7"/>
      <c r="AV1496" s="3" t="s">
        <v>5537</v>
      </c>
      <c r="AW1496" s="18" t="s">
        <v>5537</v>
      </c>
      <c r="AX1496" s="18" t="s">
        <v>5537</v>
      </c>
      <c r="AY1496" s="18" t="s">
        <v>5537</v>
      </c>
      <c r="AZ1496" s="18" t="s">
        <v>5537</v>
      </c>
      <c r="BA1496" s="18" t="s">
        <v>5537</v>
      </c>
      <c r="BB1496" s="18" t="s">
        <v>5537</v>
      </c>
      <c r="BC1496" s="18" t="s">
        <v>5537</v>
      </c>
      <c r="BD1496" s="18" t="s">
        <v>5537</v>
      </c>
      <c r="BE1496" s="18" t="s">
        <v>5537</v>
      </c>
      <c r="BF1496" s="18" t="s">
        <v>5537</v>
      </c>
      <c r="BG1496" s="18" t="s">
        <v>5537</v>
      </c>
      <c r="BH1496" s="18" t="s">
        <v>5537</v>
      </c>
      <c r="BI1496" s="9" t="s">
        <v>5537</v>
      </c>
      <c r="BJ1496" s="14"/>
      <c r="BK1496" s="14" t="s">
        <v>5537</v>
      </c>
      <c r="BL1496" s="14" t="str">
        <f>_xlfn.XLOOKUP(B1496,'[4]cell downs 18042026 17h'!$B:$B,'[4]cell downs 18042026 17h'!$B:$B,"")</f>
        <v/>
      </c>
      <c r="BM1496" s="14" t="str">
        <f>_xlfn.XLOOKUP(B1496,'[5]Cells Huawei 19042026 15h'!$B:$B,'[5]Cells Huawei 19042026 15h'!$B:$B,"")</f>
        <v/>
      </c>
      <c r="BN1496" s="9" t="str">
        <f>_xlfn.XLOOKUP(B1496,'[6]cells down 19042026 9H40'!$B:$B,'[6]cells down 19042026 9H40'!$B:$B,"")</f>
        <v/>
      </c>
      <c r="BO1496" s="9" t="s">
        <v>4582</v>
      </c>
      <c r="BP1496" s="9" t="s">
        <v>302</v>
      </c>
      <c r="BQ1496" s="115"/>
    </row>
    <row r="1497" spans="1:69" s="9" customFormat="1" x14ac:dyDescent="0.3">
      <c r="A1497" s="1" t="s">
        <v>4689</v>
      </c>
      <c r="B1497" s="8" t="s">
        <v>4690</v>
      </c>
      <c r="C1497" s="3" t="str">
        <f>_xlfn.XLOOKUP(B1497,'[1]daily break down'!$D:$D,'[1]daily break down'!$E:$E,"")</f>
        <v>Yaounde</v>
      </c>
      <c r="D1497" s="1" t="s">
        <v>11</v>
      </c>
      <c r="E1497" s="1" t="s">
        <v>12</v>
      </c>
      <c r="F1497" s="3" t="s">
        <v>37</v>
      </c>
      <c r="G1497" s="1" t="s">
        <v>38</v>
      </c>
      <c r="H1497" s="34" t="str">
        <f>_xlfn.XLOOKUP(B1497,[2]CALCULATION!$B:$B,[2]CALCULATION!$H:$H,"")</f>
        <v>ZTE</v>
      </c>
      <c r="I1497" s="28">
        <v>0</v>
      </c>
      <c r="J1497" s="28">
        <v>0</v>
      </c>
      <c r="K1497" s="28">
        <v>0</v>
      </c>
      <c r="L1497" s="28">
        <v>0</v>
      </c>
      <c r="M1497" s="28">
        <v>0</v>
      </c>
      <c r="N1497" s="28">
        <v>0</v>
      </c>
      <c r="O1497" s="28">
        <v>0</v>
      </c>
      <c r="P1497" s="28">
        <v>0</v>
      </c>
      <c r="Q1497" s="28">
        <v>0</v>
      </c>
      <c r="R1497" s="28">
        <v>2.7929732645041908E-2</v>
      </c>
      <c r="S1497" s="94">
        <v>0</v>
      </c>
      <c r="T1497" s="94">
        <f>_xlfn.XLOOKUP(B1497,'[3]Nur des jours'!$B:$B,'[3]Nur des jours'!$U:$U,"")</f>
        <v>0</v>
      </c>
      <c r="U1497" s="94">
        <v>0</v>
      </c>
      <c r="V1497" s="94">
        <v>0</v>
      </c>
      <c r="W1497" s="94">
        <v>0</v>
      </c>
      <c r="X1497" s="94">
        <v>0</v>
      </c>
      <c r="Y1497" s="94">
        <v>0</v>
      </c>
      <c r="Z1497" s="94">
        <v>0</v>
      </c>
      <c r="AA1497" s="94">
        <v>0</v>
      </c>
      <c r="AB1497" s="94">
        <v>0</v>
      </c>
      <c r="AC1497" s="94">
        <f>_xlfn.XLOOKUP(B1497,'[3]Nur des jours'!$B:$B,'[3]Nur des jours'!$N:$N,"")</f>
        <v>0</v>
      </c>
      <c r="AD1497" s="94">
        <v>0</v>
      </c>
      <c r="AE1497" s="94">
        <v>0</v>
      </c>
      <c r="AF1497" s="94">
        <v>0</v>
      </c>
      <c r="AG1497" s="94">
        <v>0</v>
      </c>
      <c r="AH1497" s="94">
        <v>0</v>
      </c>
      <c r="AI1497" s="49" t="s">
        <v>5559</v>
      </c>
      <c r="AJ1497" s="49"/>
      <c r="AK1497" s="48" t="str" cm="1">
        <f t="array" ref="AK1497">IFERROR(_xlfn.IFS(
AM1497="MPR ISSUE","PDH",
AM1497="BSS Hardware Issue","BSS",
AM1497="Sites strategiques, MLL, Pylone, etc.","ENVTECH",
AM1497="AKTIVCO DEFAUT GE &amp; POWER Cabinet","AKTIVCO",
AM1497="AKTIVCO Coupure ENEO &amp; Baisse de tension","AKTIVCO GRID ONLY",
AM1497="Coupure ENEO &amp; Baisse de tension","IHS GRID ONLY",
AM1497="Defaut GE &amp; POWER Cabinet","IHS",
AM1497="Sharing","Partners",
AM1497="Sites strategiques &amp; DataCenter","SST &amp; DC",
AM1497="Exclu","Exclu",
AM1497="SAT","SAT",
AM1497="SPARE-ISSUE","SPARE-ISSUE",
AM1497="Fiber CAmtel","TRANS_FO_CAMTEL",
AM1497="Fiber AOF","Fiber AOF",
AM1497="Projet OCM (HUAWEI)","TRAVAUX-HUAWEI",
AM1497="Projet OCM (NOKIA)","TRAVAUX-NOKIA",
AM1497="ACCESS-ISSUE","ACCESS-ISSUE",
AM1497="Projet OCM (ZTE, NOKIA, autres projets)","TRAVAUX OCM",
AM1497="No root CAuse","No root cause",
AM1497="ODU HS","PDH",
AM1497="IP &amp; VLAN","PDH",
AM1497="Warehouse HUAWEI","SPARE-ISSUE",
AM1497="SPARE-HS","SPARE-ISSUE",
AM1497="Power Telco","BSS",AM1497="no impacts","no impacts"
),"")</f>
        <v>no impacts</v>
      </c>
      <c r="AL1497" s="48" t="str" cm="1">
        <f t="array" ref="AL1497">IFERROR(_xlfn.IFS(
AM1497="MPR ISSUE","TX ISSUE",
AM1497="BSS Hardware Issue","RAN ISSUE",
AM1497="Sites strategiques, MLL, Pylone, etc.","ENVTECH",
AM1497="AKTIVCO DEFAUT GE &amp; POWER Cabinet","POWER ISSUE",
AM1497="AKTIVCO Coupure ENEO &amp; Baisse de tension","POWER ISSUE",
AM1497="Coupure ENEO &amp; Baisse de tension","POWER ISSUE",
AM1497="Defaut GE &amp; POWER Cabinet","POWER ISSUE",
AM1497="Sharing","POWER ISSUE",
AM1497="Sites strategiques &amp; DataCenter","POWER ISSUE",
AM1497="Exclu","Exclu",
AM1497="SAT","TX ISSUE",
AM1497="SPARE-ISSUE","SPARE-ISSUE",
AM1497="Fiber CAmtel","TX ISSUE",
AM1497="Fiber AOF","TX ISSUE",
AM1497="Projet OCM (HUAWEI)","TRAVAUX-HUAWEI",
AM1497="Projet OCM (NOKIA)","TRAVAUX -NOKIA",
AM1497="ACCESS-ISSUE","ACCESS-ISSUE",
AM1497="Projet OCM (ZTE, NOKIA, autres projets)","TRAVAUX OCM",
AM1497="No root CAuse","No root cause",
AM1497="ODU HS","TX ISSUE",
AM1497="IP &amp; VLAN","TX ISSUE",
AM1497="Warehouse HUAWEI","SPARE-ISSUE",
AM1497="SPARE-HS","SPARE-ISSUE",
AM1497="Power Telco","RAN ISSUE",AM1497="no impacts","no impacts"
),"")</f>
        <v>no impacts</v>
      </c>
      <c r="AM1497" s="67" t="s">
        <v>5605</v>
      </c>
      <c r="AN1497" s="48" t="str" cm="1">
        <f t="array" ref="AN1497">IFERROR(_xlfn.IFS(
AM1497="MPR ISSUE","ACTIVE",
AM1497="BSS Hardware Issue","ACTIVE",
AM1497="Sites strategiques, MLL, Pylone, etc.","PASSIVE",
AM1497="AKTIVCO DEFAUT GE &amp; POWER Cabinet","PASSIVE",
AM1497="AKTIVCO Coupure ENEO &amp; Baisse de tension","PASSIVE",
AM1497="Coupure ENEO &amp; Baisse de tension","PASSIVE",
AM1497="Defaut GE &amp; POWER Cabinet","PASSIVE",
AM1497="Sharing","PASSIVE",
AM1497="Sites strategiques &amp; DataCenter","PASSIVE",
AM1497="Exclu","Exclu",
AM1497="SAT","ACTIVE",
AM1497="SPARE-ISSUE","SPARE-ISSUE",
AM1497="Fiber CAmtel","ACTIVE",
AM1497="Fiber AOF","ACTIVE",
AM1497="Projet OCM (HUAWEI)","PLANNED WORKS",
AM1497="Projet OCM (NOKIA)","PLANNED WORKS",
AM1497="ACCESS-ISSUE","ACCESS-ISSUE",
AM1497="Projet OCM (ZTE, NOKIA, autres projets)","PLANNED WORKS",
AM1497="No root CAuse","No root cause",
AM1497="ODU HS","ACTIVE",
AM1497="IP &amp; VLAN","ACTIVE",
AM1497="Warehouse HUAWEI","SPARE-ISSUE",
AM1497="SPARE-HS","SPARE-ISSUE",
AM1497="Power Telco","ACTIVE", AM1497="no impacts","no impacts"
),"")</f>
        <v>no impacts</v>
      </c>
      <c r="AO1497" s="93" t="s">
        <v>6395</v>
      </c>
      <c r="AP1497" s="101" t="str">
        <f t="shared" si="44"/>
        <v>CTR_535</v>
      </c>
      <c r="AR1497" s="17" t="s">
        <v>5537</v>
      </c>
      <c r="AS1497" s="7" t="s">
        <v>5537</v>
      </c>
      <c r="AT1497" s="6"/>
      <c r="AU1497" s="7"/>
      <c r="AV1497" s="3" t="s">
        <v>5537</v>
      </c>
      <c r="AW1497" s="18" t="s">
        <v>5537</v>
      </c>
      <c r="AX1497" s="18" t="s">
        <v>5537</v>
      </c>
      <c r="AY1497" s="18" t="s">
        <v>5537</v>
      </c>
      <c r="AZ1497" s="18" t="s">
        <v>5537</v>
      </c>
      <c r="BA1497" s="18" t="s">
        <v>5537</v>
      </c>
      <c r="BB1497" s="18" t="s">
        <v>5537</v>
      </c>
      <c r="BC1497" s="18" t="s">
        <v>5537</v>
      </c>
      <c r="BD1497" s="18" t="s">
        <v>5537</v>
      </c>
      <c r="BE1497" s="18" t="s">
        <v>5537</v>
      </c>
      <c r="BF1497" s="18" t="s">
        <v>5537</v>
      </c>
      <c r="BG1497" s="18" t="s">
        <v>5537</v>
      </c>
      <c r="BH1497" s="18" t="s">
        <v>5537</v>
      </c>
      <c r="BI1497" s="9" t="s">
        <v>6395</v>
      </c>
      <c r="BJ1497" s="14"/>
      <c r="BK1497" s="14" t="s">
        <v>5537</v>
      </c>
      <c r="BL1497" s="14" t="str">
        <f>_xlfn.XLOOKUP(B1497,'[4]cell downs 18042026 17h'!$B:$B,'[4]cell downs 18042026 17h'!$B:$B,"")</f>
        <v/>
      </c>
      <c r="BM1497" s="14" t="str">
        <f>_xlfn.XLOOKUP(B1497,'[5]Cells Huawei 19042026 15h'!$B:$B,'[5]Cells Huawei 19042026 15h'!$B:$B,"")</f>
        <v/>
      </c>
      <c r="BN1497" s="9" t="str">
        <f>_xlfn.XLOOKUP(B1497,'[6]cells down 19042026 9H40'!$B:$B,'[6]cells down 19042026 9H40'!$B:$B,"")</f>
        <v/>
      </c>
      <c r="BO1497" s="9" t="s">
        <v>4690</v>
      </c>
      <c r="BP1497" s="9" t="s">
        <v>5537</v>
      </c>
      <c r="BQ1497" s="115"/>
    </row>
    <row r="1498" spans="1:69" s="9" customFormat="1" x14ac:dyDescent="0.3">
      <c r="A1498" s="92" t="s">
        <v>2753</v>
      </c>
      <c r="B1498" s="8" t="s">
        <v>2754</v>
      </c>
      <c r="C1498" s="3" t="str">
        <f>_xlfn.XLOOKUP(B1498,'[1]daily break down'!$D:$D,'[1]daily break down'!$E:$E,"")</f>
        <v>Yaounde</v>
      </c>
      <c r="D1498" s="1" t="s">
        <v>21</v>
      </c>
      <c r="E1498" s="1" t="s">
        <v>30</v>
      </c>
      <c r="F1498" s="3" t="s">
        <v>37</v>
      </c>
      <c r="G1498" s="1" t="s">
        <v>38</v>
      </c>
      <c r="H1498" s="34" t="str">
        <f>_xlfn.XLOOKUP(B1498,[2]CALCULATION!$B:$B,[2]CALCULATION!$H:$H,"")</f>
        <v>ZTE</v>
      </c>
      <c r="I1498" s="28">
        <v>6.3501261296738614</v>
      </c>
      <c r="J1498" s="28">
        <v>4.9244256391378665</v>
      </c>
      <c r="K1498" s="28">
        <v>0</v>
      </c>
      <c r="L1498" s="28">
        <v>0</v>
      </c>
      <c r="M1498" s="28">
        <v>0</v>
      </c>
      <c r="N1498" s="28">
        <v>2.0032181615315907</v>
      </c>
      <c r="O1498" s="28">
        <v>9.2457045997380387</v>
      </c>
      <c r="P1498" s="28">
        <v>7.2761233959130562</v>
      </c>
      <c r="Q1498" s="28">
        <v>3.3244585983626146E-2</v>
      </c>
      <c r="R1498" s="28">
        <v>0.34812289367725063</v>
      </c>
      <c r="S1498" s="94">
        <v>0</v>
      </c>
      <c r="T1498" s="94">
        <f>_xlfn.XLOOKUP(B1498,'[3]Nur des jours'!$B:$B,'[3]Nur des jours'!$U:$U,"")</f>
        <v>0</v>
      </c>
      <c r="U1498" s="94">
        <v>0</v>
      </c>
      <c r="V1498" s="94">
        <v>0</v>
      </c>
      <c r="W1498" s="94">
        <v>0</v>
      </c>
      <c r="X1498" s="94">
        <v>0</v>
      </c>
      <c r="Y1498" s="94">
        <v>0</v>
      </c>
      <c r="Z1498" s="94">
        <v>0</v>
      </c>
      <c r="AA1498" s="94">
        <v>0</v>
      </c>
      <c r="AB1498" s="94">
        <v>0</v>
      </c>
      <c r="AC1498" s="94">
        <f>_xlfn.XLOOKUP(B1498,'[3]Nur des jours'!$B:$B,'[3]Nur des jours'!$N:$N,"")</f>
        <v>0</v>
      </c>
      <c r="AD1498" s="94">
        <v>0</v>
      </c>
      <c r="AE1498" s="94">
        <v>0</v>
      </c>
      <c r="AF1498" s="94">
        <v>0</v>
      </c>
      <c r="AG1498" s="94">
        <v>0</v>
      </c>
      <c r="AH1498" s="94">
        <v>0</v>
      </c>
      <c r="AI1498" s="49" t="s">
        <v>5559</v>
      </c>
      <c r="AJ1498" s="49"/>
      <c r="AK1498" s="48" t="str" cm="1">
        <f t="array" ref="AK1498">IFERROR(_xlfn.IFS(
AM1498="MPR ISSUE","PDH",
AM1498="BSS Hardware Issue","BSS",
AM1498="Sites strategiques, MLL, Pylone, etc.","ENVTECH",
AM1498="AKTIVCO DEFAUT GE &amp; POWER Cabinet","AKTIVCO",
AM1498="AKTIVCO Coupure ENEO &amp; Baisse de tension","AKTIVCO GRID ONLY",
AM1498="Coupure ENEO &amp; Baisse de tension","IHS GRID ONLY",
AM1498="Defaut GE &amp; POWER Cabinet","IHS",
AM1498="Sharing","Partners",
AM1498="Sites strategiques &amp; DataCenter","SST &amp; DC",
AM1498="Exclu","Exclu",
AM1498="SAT","SAT",
AM1498="SPARE-ISSUE","SPARE-ISSUE",
AM1498="Fiber CAmtel","TRANS_FO_CAMTEL",
AM1498="Fiber AOF","Fiber AOF",
AM1498="Projet OCM (HUAWEI)","TRAVAUX-HUAWEI",
AM1498="Projet OCM (NOKIA)","TRAVAUX-NOKIA",
AM1498="ACCESS-ISSUE","ACCESS-ISSUE",
AM1498="Projet OCM (ZTE, NOKIA, autres projets)","TRAVAUX OCM",
AM1498="No root CAuse","No root cause",
AM1498="ODU HS","PDH",
AM1498="IP &amp; VLAN","PDH",
AM1498="Warehouse HUAWEI","SPARE-ISSUE",
AM1498="SPARE-HS","SPARE-ISSUE",
AM1498="Power Telco","BSS",AM1498="no impacts","no impacts"
),"")</f>
        <v>BSS</v>
      </c>
      <c r="AL1498" s="48" t="str" cm="1">
        <f t="array" ref="AL1498">IFERROR(_xlfn.IFS(
AM1498="MPR ISSUE","TX ISSUE",
AM1498="BSS Hardware Issue","RAN ISSUE",
AM1498="Sites strategiques, MLL, Pylone, etc.","ENVTECH",
AM1498="AKTIVCO DEFAUT GE &amp; POWER Cabinet","POWER ISSUE",
AM1498="AKTIVCO Coupure ENEO &amp; Baisse de tension","POWER ISSUE",
AM1498="Coupure ENEO &amp; Baisse de tension","POWER ISSUE",
AM1498="Defaut GE &amp; POWER Cabinet","POWER ISSUE",
AM1498="Sharing","POWER ISSUE",
AM1498="Sites strategiques &amp; DataCenter","POWER ISSUE",
AM1498="Exclu","Exclu",
AM1498="SAT","TX ISSUE",
AM1498="SPARE-ISSUE","SPARE-ISSUE",
AM1498="Fiber CAmtel","TX ISSUE",
AM1498="Fiber AOF","TX ISSUE",
AM1498="Projet OCM (HUAWEI)","TRAVAUX-HUAWEI",
AM1498="Projet OCM (NOKIA)","TRAVAUX -NOKIA",
AM1498="ACCESS-ISSUE","ACCESS-ISSUE",
AM1498="Projet OCM (ZTE, NOKIA, autres projets)","TRAVAUX OCM",
AM1498="No root CAuse","No root cause",
AM1498="ODU HS","TX ISSUE",
AM1498="IP &amp; VLAN","TX ISSUE",
AM1498="Warehouse HUAWEI","SPARE-ISSUE",
AM1498="SPARE-HS","SPARE-ISSUE",
AM1498="Power Telco","RAN ISSUE",AM1498="no impacts","no impacts"
),"")</f>
        <v>RAN ISSUE</v>
      </c>
      <c r="AM1498" s="67" t="s">
        <v>5320</v>
      </c>
      <c r="AN1498" s="48" t="str" cm="1">
        <f t="array" ref="AN1498">IFERROR(_xlfn.IFS(
AM1498="MPR ISSUE","ACTIVE",
AM1498="BSS Hardware Issue","ACTIVE",
AM1498="Sites strategiques, MLL, Pylone, etc.","PASSIVE",
AM1498="AKTIVCO DEFAUT GE &amp; POWER Cabinet","PASSIVE",
AM1498="AKTIVCO Coupure ENEO &amp; Baisse de tension","PASSIVE",
AM1498="Coupure ENEO &amp; Baisse de tension","PASSIVE",
AM1498="Defaut GE &amp; POWER Cabinet","PASSIVE",
AM1498="Sharing","PASSIVE",
AM1498="Sites strategiques &amp; DataCenter","PASSIVE",
AM1498="Exclu","Exclu",
AM1498="SAT","ACTIVE",
AM1498="SPARE-ISSUE","SPARE-ISSUE",
AM1498="Fiber CAmtel","ACTIVE",
AM1498="Fiber AOF","ACTIVE",
AM1498="Projet OCM (HUAWEI)","PLANNED WORKS",
AM1498="Projet OCM (NOKIA)","PLANNED WORKS",
AM1498="ACCESS-ISSUE","ACCESS-ISSUE",
AM1498="Projet OCM (ZTE, NOKIA, autres projets)","PLANNED WORKS",
AM1498="No root CAuse","No root cause",
AM1498="ODU HS","ACTIVE",
AM1498="IP &amp; VLAN","ACTIVE",
AM1498="Warehouse HUAWEI","SPARE-ISSUE",
AM1498="SPARE-HS","SPARE-ISSUE",
AM1498="Power Telco","ACTIVE", AM1498="no impacts","no impacts"
),"")</f>
        <v>ACTIVE</v>
      </c>
      <c r="AO1498" s="93" t="s">
        <v>6564</v>
      </c>
      <c r="AP1498" s="101" t="str">
        <f t="shared" si="44"/>
        <v>CTR_728</v>
      </c>
      <c r="AR1498" s="17" t="s">
        <v>5537</v>
      </c>
      <c r="AS1498" s="7" t="s">
        <v>5537</v>
      </c>
      <c r="AT1498" s="6"/>
      <c r="AU1498" s="7"/>
      <c r="AV1498" s="3" t="s">
        <v>5537</v>
      </c>
      <c r="AW1498" s="18" t="s">
        <v>5537</v>
      </c>
      <c r="AX1498" s="18" t="s">
        <v>5537</v>
      </c>
      <c r="AY1498" s="18" t="s">
        <v>5537</v>
      </c>
      <c r="AZ1498" s="18" t="s">
        <v>5537</v>
      </c>
      <c r="BA1498" s="18" t="s">
        <v>5537</v>
      </c>
      <c r="BB1498" s="18" t="s">
        <v>5537</v>
      </c>
      <c r="BC1498" s="18" t="s">
        <v>5537</v>
      </c>
      <c r="BD1498" s="18" t="s">
        <v>5537</v>
      </c>
      <c r="BE1498" s="18" t="s">
        <v>5537</v>
      </c>
      <c r="BF1498" s="18" t="s">
        <v>5537</v>
      </c>
      <c r="BG1498" s="18" t="s">
        <v>5537</v>
      </c>
      <c r="BH1498" s="18" t="s">
        <v>5537</v>
      </c>
      <c r="BI1498" s="9" t="s">
        <v>5537</v>
      </c>
      <c r="BJ1498" s="14"/>
      <c r="BK1498" s="14" t="s">
        <v>2754</v>
      </c>
      <c r="BL1498" s="14" t="str">
        <f>_xlfn.XLOOKUP(B1498,'[4]cell downs 18042026 17h'!$B:$B,'[4]cell downs 18042026 17h'!$B:$B,"")</f>
        <v/>
      </c>
      <c r="BM1498" s="14" t="str">
        <f>_xlfn.XLOOKUP(B1498,'[5]Cells Huawei 19042026 15h'!$B:$B,'[5]Cells Huawei 19042026 15h'!$B:$B,"")</f>
        <v/>
      </c>
      <c r="BN1498" s="9" t="str">
        <f>_xlfn.XLOOKUP(B1498,'[6]cells down 19042026 9H40'!$B:$B,'[6]cells down 19042026 9H40'!$B:$B,"")</f>
        <v>CTR_728</v>
      </c>
      <c r="BO1498" s="9" t="s">
        <v>5537</v>
      </c>
      <c r="BP1498" s="9" t="s">
        <v>302</v>
      </c>
      <c r="BQ1498" s="115"/>
    </row>
    <row r="1499" spans="1:69" s="9" customFormat="1" x14ac:dyDescent="0.3">
      <c r="A1499" s="1" t="s">
        <v>2326</v>
      </c>
      <c r="B1499" s="8" t="s">
        <v>2327</v>
      </c>
      <c r="C1499" s="3" t="str">
        <f>_xlfn.XLOOKUP(B1499,'[1]daily break down'!$D:$D,'[1]daily break down'!$E:$E,"")</f>
        <v>Yaounde</v>
      </c>
      <c r="D1499" s="1" t="s">
        <v>21</v>
      </c>
      <c r="E1499" s="1" t="s">
        <v>30</v>
      </c>
      <c r="F1499" s="3" t="s">
        <v>37</v>
      </c>
      <c r="G1499" s="1" t="s">
        <v>38</v>
      </c>
      <c r="H1499" s="34" t="str">
        <f>_xlfn.XLOOKUP(B1499,[2]CALCULATION!$B:$B,[2]CALCULATION!$H:$H,"")</f>
        <v>ZTE</v>
      </c>
      <c r="I1499" s="28">
        <v>0</v>
      </c>
      <c r="J1499" s="28">
        <v>0</v>
      </c>
      <c r="K1499" s="28">
        <v>0</v>
      </c>
      <c r="L1499" s="28">
        <v>0</v>
      </c>
      <c r="M1499" s="28">
        <v>0</v>
      </c>
      <c r="N1499" s="28">
        <v>0</v>
      </c>
      <c r="O1499" s="28">
        <v>0</v>
      </c>
      <c r="P1499" s="28">
        <v>0</v>
      </c>
      <c r="Q1499" s="28">
        <v>0</v>
      </c>
      <c r="R1499" s="28">
        <v>0</v>
      </c>
      <c r="S1499" s="94">
        <v>10.694465846538424</v>
      </c>
      <c r="T1499" s="94">
        <f>_xlfn.XLOOKUP(B1499,'[3]Nur des jours'!$B:$B,'[3]Nur des jours'!$U:$U,"")</f>
        <v>0</v>
      </c>
      <c r="U1499" s="94">
        <v>3.4511589947293775</v>
      </c>
      <c r="V1499" s="94">
        <v>0</v>
      </c>
      <c r="W1499" s="94">
        <v>0</v>
      </c>
      <c r="X1499" s="94">
        <v>0</v>
      </c>
      <c r="Y1499" s="94">
        <v>0</v>
      </c>
      <c r="Z1499" s="94">
        <v>0</v>
      </c>
      <c r="AA1499" s="94">
        <v>0</v>
      </c>
      <c r="AB1499" s="94">
        <v>0</v>
      </c>
      <c r="AC1499" s="94">
        <f>_xlfn.XLOOKUP(B1499,'[3]Nur des jours'!$B:$B,'[3]Nur des jours'!$N:$N,"")</f>
        <v>0</v>
      </c>
      <c r="AD1499" s="94">
        <v>0</v>
      </c>
      <c r="AE1499" s="94">
        <v>0</v>
      </c>
      <c r="AF1499" s="94">
        <v>0</v>
      </c>
      <c r="AG1499" s="94">
        <v>0</v>
      </c>
      <c r="AH1499" s="94">
        <v>0</v>
      </c>
      <c r="AI1499" s="49" t="s">
        <v>5559</v>
      </c>
      <c r="AJ1499" s="49"/>
      <c r="AK1499" s="48" t="str" cm="1">
        <f t="array" ref="AK1499">IFERROR(_xlfn.IFS(
AM1499="MPR ISSUE","PDH",
AM1499="BSS Hardware Issue","BSS",
AM1499="Sites strategiques, MLL, Pylone, etc.","ENVTECH",
AM1499="AKTIVCO DEFAUT GE &amp; POWER Cabinet","AKTIVCO",
AM1499="AKTIVCO Coupure ENEO &amp; Baisse de tension","AKTIVCO GRID ONLY",
AM1499="Coupure ENEO &amp; Baisse de tension","IHS GRID ONLY",
AM1499="Defaut GE &amp; POWER Cabinet","IHS",
AM1499="Sharing","Partners",
AM1499="Sites strategiques &amp; DataCenter","SST &amp; DC",
AM1499="Exclu","Exclu",
AM1499="SAT","SAT",
AM1499="SPARE-ISSUE","SPARE-ISSUE",
AM1499="Fiber CAmtel","TRANS_FO_CAMTEL",
AM1499="Fiber AOF","Fiber AOF",
AM1499="Projet OCM (HUAWEI)","TRAVAUX-HUAWEI",
AM1499="Projet OCM (NOKIA)","TRAVAUX-NOKIA",
AM1499="ACCESS-ISSUE","ACCESS-ISSUE",
AM1499="Projet OCM (ZTE, NOKIA, autres projets)","TRAVAUX OCM",
AM1499="No root CAuse","No root cause",
AM1499="ODU HS","PDH",
AM1499="IP &amp; VLAN","PDH",
AM1499="Warehouse HUAWEI","SPARE-ISSUE",
AM1499="SPARE-HS","SPARE-ISSUE",
AM1499="Power Telco","BSS",AM1499="no impacts","no impacts"
),"")</f>
        <v>no impacts</v>
      </c>
      <c r="AL1499" s="48" t="str" cm="1">
        <f t="array" ref="AL1499">IFERROR(_xlfn.IFS(
AM1499="MPR ISSUE","TX ISSUE",
AM1499="BSS Hardware Issue","RAN ISSUE",
AM1499="Sites strategiques, MLL, Pylone, etc.","ENVTECH",
AM1499="AKTIVCO DEFAUT GE &amp; POWER Cabinet","POWER ISSUE",
AM1499="AKTIVCO Coupure ENEO &amp; Baisse de tension","POWER ISSUE",
AM1499="Coupure ENEO &amp; Baisse de tension","POWER ISSUE",
AM1499="Defaut GE &amp; POWER Cabinet","POWER ISSUE",
AM1499="Sharing","POWER ISSUE",
AM1499="Sites strategiques &amp; DataCenter","POWER ISSUE",
AM1499="Exclu","Exclu",
AM1499="SAT","TX ISSUE",
AM1499="SPARE-ISSUE","SPARE-ISSUE",
AM1499="Fiber CAmtel","TX ISSUE",
AM1499="Fiber AOF","TX ISSUE",
AM1499="Projet OCM (HUAWEI)","TRAVAUX-HUAWEI",
AM1499="Projet OCM (NOKIA)","TRAVAUX -NOKIA",
AM1499="ACCESS-ISSUE","ACCESS-ISSUE",
AM1499="Projet OCM (ZTE, NOKIA, autres projets)","TRAVAUX OCM",
AM1499="No root CAuse","No root cause",
AM1499="ODU HS","TX ISSUE",
AM1499="IP &amp; VLAN","TX ISSUE",
AM1499="Warehouse HUAWEI","SPARE-ISSUE",
AM1499="SPARE-HS","SPARE-ISSUE",
AM1499="Power Telco","RAN ISSUE",AM1499="no impacts","no impacts"
),"")</f>
        <v>no impacts</v>
      </c>
      <c r="AM1499" s="67" t="s">
        <v>5605</v>
      </c>
      <c r="AN1499" s="48" t="str" cm="1">
        <f t="array" ref="AN1499">IFERROR(_xlfn.IFS(
AM1499="MPR ISSUE","ACTIVE",
AM1499="BSS Hardware Issue","ACTIVE",
AM1499="Sites strategiques, MLL, Pylone, etc.","PASSIVE",
AM1499="AKTIVCO DEFAUT GE &amp; POWER Cabinet","PASSIVE",
AM1499="AKTIVCO Coupure ENEO &amp; Baisse de tension","PASSIVE",
AM1499="Coupure ENEO &amp; Baisse de tension","PASSIVE",
AM1499="Defaut GE &amp; POWER Cabinet","PASSIVE",
AM1499="Sharing","PASSIVE",
AM1499="Sites strategiques &amp; DataCenter","PASSIVE",
AM1499="Exclu","Exclu",
AM1499="SAT","ACTIVE",
AM1499="SPARE-ISSUE","SPARE-ISSUE",
AM1499="Fiber CAmtel","ACTIVE",
AM1499="Fiber AOF","ACTIVE",
AM1499="Projet OCM (HUAWEI)","PLANNED WORKS",
AM1499="Projet OCM (NOKIA)","PLANNED WORKS",
AM1499="ACCESS-ISSUE","ACCESS-ISSUE",
AM1499="Projet OCM (ZTE, NOKIA, autres projets)","PLANNED WORKS",
AM1499="No root CAuse","No root cause",
AM1499="ODU HS","ACTIVE",
AM1499="IP &amp; VLAN","ACTIVE",
AM1499="Warehouse HUAWEI","SPARE-ISSUE",
AM1499="SPARE-HS","SPARE-ISSUE",
AM1499="Power Telco","ACTIVE", AM1499="no impacts","no impacts"
),"")</f>
        <v>no impacts</v>
      </c>
      <c r="AO1499" s="93" t="s">
        <v>5537</v>
      </c>
      <c r="AP1499" s="101" t="str">
        <f t="shared" si="44"/>
        <v>CTR_821</v>
      </c>
      <c r="AR1499" s="17" t="s">
        <v>5537</v>
      </c>
      <c r="AS1499" s="7" t="s">
        <v>5537</v>
      </c>
      <c r="AT1499" s="6"/>
      <c r="AU1499" s="7"/>
      <c r="AV1499" s="3" t="s">
        <v>5537</v>
      </c>
      <c r="AW1499" s="18" t="s">
        <v>5537</v>
      </c>
      <c r="AX1499" s="18" t="s">
        <v>5537</v>
      </c>
      <c r="AY1499" s="18" t="s">
        <v>5537</v>
      </c>
      <c r="AZ1499" s="18" t="s">
        <v>5537</v>
      </c>
      <c r="BA1499" s="18" t="s">
        <v>5537</v>
      </c>
      <c r="BB1499" s="18" t="s">
        <v>5537</v>
      </c>
      <c r="BC1499" s="18" t="s">
        <v>5537</v>
      </c>
      <c r="BD1499" s="18" t="s">
        <v>5537</v>
      </c>
      <c r="BE1499" s="18" t="s">
        <v>5537</v>
      </c>
      <c r="BF1499" s="18" t="s">
        <v>5537</v>
      </c>
      <c r="BG1499" s="18" t="s">
        <v>5537</v>
      </c>
      <c r="BH1499" s="18" t="s">
        <v>5537</v>
      </c>
      <c r="BI1499" s="9" t="s">
        <v>5537</v>
      </c>
      <c r="BJ1499" s="14"/>
      <c r="BK1499" s="14" t="s">
        <v>5537</v>
      </c>
      <c r="BL1499" s="14" t="str">
        <f>_xlfn.XLOOKUP(B1499,'[4]cell downs 18042026 17h'!$B:$B,'[4]cell downs 18042026 17h'!$B:$B,"")</f>
        <v/>
      </c>
      <c r="BM1499" s="14" t="str">
        <f>_xlfn.XLOOKUP(B1499,'[5]Cells Huawei 19042026 15h'!$B:$B,'[5]Cells Huawei 19042026 15h'!$B:$B,"")</f>
        <v/>
      </c>
      <c r="BN1499" s="9" t="str">
        <f>_xlfn.XLOOKUP(B1499,'[6]cells down 19042026 9H40'!$B:$B,'[6]cells down 19042026 9H40'!$B:$B,"")</f>
        <v/>
      </c>
      <c r="BO1499" s="9" t="s">
        <v>5537</v>
      </c>
      <c r="BP1499" s="9" t="s">
        <v>12</v>
      </c>
      <c r="BQ1499" s="115"/>
    </row>
    <row r="1500" spans="1:69" s="9" customFormat="1" x14ac:dyDescent="0.3">
      <c r="A1500" s="1" t="s">
        <v>2195</v>
      </c>
      <c r="B1500" s="8" t="s">
        <v>2196</v>
      </c>
      <c r="C1500" s="3" t="str">
        <f>_xlfn.XLOOKUP(B1500,'[1]daily break down'!$D:$D,'[1]daily break down'!$E:$E,"")</f>
        <v>Yaounde</v>
      </c>
      <c r="D1500" s="1" t="s">
        <v>21</v>
      </c>
      <c r="E1500" s="1" t="s">
        <v>30</v>
      </c>
      <c r="F1500" s="3" t="s">
        <v>37</v>
      </c>
      <c r="G1500" s="1" t="s">
        <v>38</v>
      </c>
      <c r="H1500" s="34" t="str">
        <f>_xlfn.XLOOKUP(B1500,[2]CALCULATION!$B:$B,[2]CALCULATION!$H:$H,"")</f>
        <v>ZTE</v>
      </c>
      <c r="I1500" s="28">
        <v>0</v>
      </c>
      <c r="J1500" s="28">
        <v>0</v>
      </c>
      <c r="K1500" s="28">
        <v>0</v>
      </c>
      <c r="L1500" s="28">
        <v>0</v>
      </c>
      <c r="M1500" s="28">
        <v>0</v>
      </c>
      <c r="N1500" s="28">
        <v>0</v>
      </c>
      <c r="O1500" s="28">
        <v>0</v>
      </c>
      <c r="P1500" s="28">
        <v>0</v>
      </c>
      <c r="Q1500" s="28">
        <v>0</v>
      </c>
      <c r="R1500" s="28">
        <v>0</v>
      </c>
      <c r="S1500" s="94">
        <v>2.4465982085020532</v>
      </c>
      <c r="T1500" s="94">
        <f>_xlfn.XLOOKUP(B1500,'[3]Nur des jours'!$B:$B,'[3]Nur des jours'!$U:$U,"")</f>
        <v>0</v>
      </c>
      <c r="U1500" s="94">
        <v>0</v>
      </c>
      <c r="V1500" s="94">
        <v>0</v>
      </c>
      <c r="W1500" s="94">
        <v>0</v>
      </c>
      <c r="X1500" s="94">
        <v>0</v>
      </c>
      <c r="Y1500" s="94">
        <v>0</v>
      </c>
      <c r="Z1500" s="94">
        <v>0</v>
      </c>
      <c r="AA1500" s="94">
        <v>0</v>
      </c>
      <c r="AB1500" s="94">
        <v>0</v>
      </c>
      <c r="AC1500" s="94">
        <f>_xlfn.XLOOKUP(B1500,'[3]Nur des jours'!$B:$B,'[3]Nur des jours'!$N:$N,"")</f>
        <v>0</v>
      </c>
      <c r="AD1500" s="94">
        <v>0</v>
      </c>
      <c r="AE1500" s="94">
        <v>0</v>
      </c>
      <c r="AF1500" s="94">
        <v>0</v>
      </c>
      <c r="AG1500" s="94">
        <v>0</v>
      </c>
      <c r="AH1500" s="94">
        <v>0</v>
      </c>
      <c r="AI1500" s="49" t="s">
        <v>5559</v>
      </c>
      <c r="AJ1500" s="49"/>
      <c r="AK1500" s="48" t="str" cm="1">
        <f t="array" ref="AK1500">IFERROR(_xlfn.IFS(
AM1500="MPR ISSUE","PDH",
AM1500="BSS Hardware Issue","BSS",
AM1500="Sites strategiques, MLL, Pylone, etc.","ENVTECH",
AM1500="AKTIVCO DEFAUT GE &amp; POWER Cabinet","AKTIVCO",
AM1500="AKTIVCO Coupure ENEO &amp; Baisse de tension","AKTIVCO GRID ONLY",
AM1500="Coupure ENEO &amp; Baisse de tension","IHS GRID ONLY",
AM1500="Defaut GE &amp; POWER Cabinet","IHS",
AM1500="Sharing","Partners",
AM1500="Sites strategiques &amp; DataCenter","SST &amp; DC",
AM1500="Exclu","Exclu",
AM1500="SAT","SAT",
AM1500="SPARE-ISSUE","SPARE-ISSUE",
AM1500="Fiber CAmtel","TRANS_FO_CAMTEL",
AM1500="Fiber AOF","Fiber AOF",
AM1500="Projet OCM (HUAWEI)","TRAVAUX-HUAWEI",
AM1500="Projet OCM (NOKIA)","TRAVAUX-NOKIA",
AM1500="ACCESS-ISSUE","ACCESS-ISSUE",
AM1500="Projet OCM (ZTE, NOKIA, autres projets)","TRAVAUX OCM",
AM1500="No root CAuse","No root cause",
AM1500="ODU HS","PDH",
AM1500="IP &amp; VLAN","PDH",
AM1500="Warehouse HUAWEI","SPARE-ISSUE",
AM1500="SPARE-HS","SPARE-ISSUE",
AM1500="Power Telco","BSS",AM1500="no impacts","no impacts"
),"")</f>
        <v>no impacts</v>
      </c>
      <c r="AL1500" s="48" t="str" cm="1">
        <f t="array" ref="AL1500">IFERROR(_xlfn.IFS(
AM1500="MPR ISSUE","TX ISSUE",
AM1500="BSS Hardware Issue","RAN ISSUE",
AM1500="Sites strategiques, MLL, Pylone, etc.","ENVTECH",
AM1500="AKTIVCO DEFAUT GE &amp; POWER Cabinet","POWER ISSUE",
AM1500="AKTIVCO Coupure ENEO &amp; Baisse de tension","POWER ISSUE",
AM1500="Coupure ENEO &amp; Baisse de tension","POWER ISSUE",
AM1500="Defaut GE &amp; POWER Cabinet","POWER ISSUE",
AM1500="Sharing","POWER ISSUE",
AM1500="Sites strategiques &amp; DataCenter","POWER ISSUE",
AM1500="Exclu","Exclu",
AM1500="SAT","TX ISSUE",
AM1500="SPARE-ISSUE","SPARE-ISSUE",
AM1500="Fiber CAmtel","TX ISSUE",
AM1500="Fiber AOF","TX ISSUE",
AM1500="Projet OCM (HUAWEI)","TRAVAUX-HUAWEI",
AM1500="Projet OCM (NOKIA)","TRAVAUX -NOKIA",
AM1500="ACCESS-ISSUE","ACCESS-ISSUE",
AM1500="Projet OCM (ZTE, NOKIA, autres projets)","TRAVAUX OCM",
AM1500="No root CAuse","No root cause",
AM1500="ODU HS","TX ISSUE",
AM1500="IP &amp; VLAN","TX ISSUE",
AM1500="Warehouse HUAWEI","SPARE-ISSUE",
AM1500="SPARE-HS","SPARE-ISSUE",
AM1500="Power Telco","RAN ISSUE",AM1500="no impacts","no impacts"
),"")</f>
        <v>no impacts</v>
      </c>
      <c r="AM1500" s="67" t="s">
        <v>5605</v>
      </c>
      <c r="AN1500" s="48" t="str" cm="1">
        <f t="array" ref="AN1500">IFERROR(_xlfn.IFS(
AM1500="MPR ISSUE","ACTIVE",
AM1500="BSS Hardware Issue","ACTIVE",
AM1500="Sites strategiques, MLL, Pylone, etc.","PASSIVE",
AM1500="AKTIVCO DEFAUT GE &amp; POWER Cabinet","PASSIVE",
AM1500="AKTIVCO Coupure ENEO &amp; Baisse de tension","PASSIVE",
AM1500="Coupure ENEO &amp; Baisse de tension","PASSIVE",
AM1500="Defaut GE &amp; POWER Cabinet","PASSIVE",
AM1500="Sharing","PASSIVE",
AM1500="Sites strategiques &amp; DataCenter","PASSIVE",
AM1500="Exclu","Exclu",
AM1500="SAT","ACTIVE",
AM1500="SPARE-ISSUE","SPARE-ISSUE",
AM1500="Fiber CAmtel","ACTIVE",
AM1500="Fiber AOF","ACTIVE",
AM1500="Projet OCM (HUAWEI)","PLANNED WORKS",
AM1500="Projet OCM (NOKIA)","PLANNED WORKS",
AM1500="ACCESS-ISSUE","ACCESS-ISSUE",
AM1500="Projet OCM (ZTE, NOKIA, autres projets)","PLANNED WORKS",
AM1500="No root CAuse","No root cause",
AM1500="ODU HS","ACTIVE",
AM1500="IP &amp; VLAN","ACTIVE",
AM1500="Warehouse HUAWEI","SPARE-ISSUE",
AM1500="SPARE-HS","SPARE-ISSUE",
AM1500="Power Telco","ACTIVE", AM1500="no impacts","no impacts"
),"")</f>
        <v>no impacts</v>
      </c>
      <c r="AO1500" s="93" t="s">
        <v>5537</v>
      </c>
      <c r="AP1500" s="101" t="str">
        <f t="shared" si="44"/>
        <v>CTR_559</v>
      </c>
      <c r="AR1500" s="17" t="s">
        <v>5537</v>
      </c>
      <c r="AS1500" s="7" t="s">
        <v>5537</v>
      </c>
      <c r="AT1500" s="6"/>
      <c r="AU1500" s="7"/>
      <c r="AV1500" s="3" t="s">
        <v>5537</v>
      </c>
      <c r="AW1500" s="18" t="s">
        <v>5537</v>
      </c>
      <c r="AX1500" s="18" t="s">
        <v>5537</v>
      </c>
      <c r="AY1500" s="18" t="s">
        <v>5537</v>
      </c>
      <c r="AZ1500" s="18" t="s">
        <v>5537</v>
      </c>
      <c r="BA1500" s="18" t="s">
        <v>5537</v>
      </c>
      <c r="BB1500" s="18" t="s">
        <v>5537</v>
      </c>
      <c r="BC1500" s="18" t="s">
        <v>5537</v>
      </c>
      <c r="BD1500" s="18" t="s">
        <v>5537</v>
      </c>
      <c r="BE1500" s="18" t="s">
        <v>5537</v>
      </c>
      <c r="BF1500" s="18" t="s">
        <v>5537</v>
      </c>
      <c r="BG1500" s="18" t="s">
        <v>5537</v>
      </c>
      <c r="BH1500" s="18" t="s">
        <v>5537</v>
      </c>
      <c r="BI1500" s="9" t="s">
        <v>5537</v>
      </c>
      <c r="BJ1500" s="14"/>
      <c r="BK1500" s="14" t="s">
        <v>5537</v>
      </c>
      <c r="BL1500" s="14" t="str">
        <f>_xlfn.XLOOKUP(B1500,'[4]cell downs 18042026 17h'!$B:$B,'[4]cell downs 18042026 17h'!$B:$B,"")</f>
        <v/>
      </c>
      <c r="BM1500" s="14" t="str">
        <f>_xlfn.XLOOKUP(B1500,'[5]Cells Huawei 19042026 15h'!$B:$B,'[5]Cells Huawei 19042026 15h'!$B:$B,"")</f>
        <v/>
      </c>
      <c r="BN1500" s="9" t="str">
        <f>_xlfn.XLOOKUP(B1500,'[6]cells down 19042026 9H40'!$B:$B,'[6]cells down 19042026 9H40'!$B:$B,"")</f>
        <v/>
      </c>
      <c r="BO1500" s="9" t="s">
        <v>5537</v>
      </c>
      <c r="BP1500" s="9" t="s">
        <v>5537</v>
      </c>
      <c r="BQ1500" s="115"/>
    </row>
    <row r="1501" spans="1:69" s="9" customFormat="1" x14ac:dyDescent="0.3">
      <c r="A1501" s="1" t="s">
        <v>100</v>
      </c>
      <c r="B1501" s="8" t="s">
        <v>101</v>
      </c>
      <c r="C1501" s="3" t="str">
        <f>_xlfn.XLOOKUP(B1501,'[1]daily break down'!$D:$D,'[1]daily break down'!$E:$E,"")</f>
        <v>OUEST</v>
      </c>
      <c r="D1501" s="1" t="s">
        <v>11</v>
      </c>
      <c r="E1501" s="1" t="s">
        <v>12</v>
      </c>
      <c r="F1501" s="3" t="s">
        <v>102</v>
      </c>
      <c r="G1501" s="1" t="s">
        <v>103</v>
      </c>
      <c r="H1501" s="32" t="str">
        <f>_xlfn.XLOOKUP(B1501,[2]CALCULATION!$B:$B,[2]CALCULATION!$H:$H,"")</f>
        <v>Huawei</v>
      </c>
      <c r="I1501" s="28">
        <v>0</v>
      </c>
      <c r="J1501" s="28">
        <v>0</v>
      </c>
      <c r="K1501" s="28">
        <v>0</v>
      </c>
      <c r="L1501" s="28">
        <v>0</v>
      </c>
      <c r="M1501" s="28">
        <v>0</v>
      </c>
      <c r="N1501" s="28">
        <v>0</v>
      </c>
      <c r="O1501" s="28">
        <v>0</v>
      </c>
      <c r="P1501" s="28">
        <v>0</v>
      </c>
      <c r="Q1501" s="28">
        <v>0</v>
      </c>
      <c r="R1501" s="28">
        <v>0</v>
      </c>
      <c r="S1501" s="94">
        <v>5.8839706876920843</v>
      </c>
      <c r="T1501" s="94">
        <f>_xlfn.XLOOKUP(B1501,'[3]Nur des jours'!$B:$B,'[3]Nur des jours'!$U:$U,"")</f>
        <v>0</v>
      </c>
      <c r="U1501" s="94">
        <v>0</v>
      </c>
      <c r="V1501" s="94">
        <v>0</v>
      </c>
      <c r="W1501" s="94">
        <v>0</v>
      </c>
      <c r="X1501" s="94">
        <v>0</v>
      </c>
      <c r="Y1501" s="94">
        <v>0</v>
      </c>
      <c r="Z1501" s="94">
        <v>0</v>
      </c>
      <c r="AA1501" s="94">
        <v>0</v>
      </c>
      <c r="AB1501" s="94">
        <v>0</v>
      </c>
      <c r="AC1501" s="94">
        <f>_xlfn.XLOOKUP(B1501,'[3]Nur des jours'!$B:$B,'[3]Nur des jours'!$N:$N,"")</f>
        <v>0</v>
      </c>
      <c r="AD1501" s="94">
        <v>0</v>
      </c>
      <c r="AE1501" s="94">
        <v>0</v>
      </c>
      <c r="AF1501" s="94">
        <v>0</v>
      </c>
      <c r="AG1501" s="94">
        <v>0</v>
      </c>
      <c r="AH1501" s="94">
        <v>0</v>
      </c>
      <c r="AI1501" s="49" t="s">
        <v>5559</v>
      </c>
      <c r="AJ1501" s="49"/>
      <c r="AK1501" s="48" t="str" cm="1">
        <f t="array" ref="AK1501">IFERROR(_xlfn.IFS(
AM1501="MPR ISSUE","PDH",
AM1501="BSS Hardware Issue","BSS",
AM1501="Sites strategiques, MLL, Pylone, etc.","ENVTECH",
AM1501="AKTIVCO DEFAUT GE &amp; POWER Cabinet","AKTIVCO",
AM1501="AKTIVCO Coupure ENEO &amp; Baisse de tension","AKTIVCO GRID ONLY",
AM1501="Coupure ENEO &amp; Baisse de tension","IHS GRID ONLY",
AM1501="Defaut GE &amp; POWER Cabinet","IHS",
AM1501="Sharing","Partners",
AM1501="Sites strategiques &amp; DataCenter","SST &amp; DC",
AM1501="Exclu","Exclu",
AM1501="SAT","SAT",
AM1501="SPARE-ISSUE","SPARE-ISSUE",
AM1501="Fiber CAmtel","TRANS_FO_CAMTEL",
AM1501="Fiber AOF","Fiber AOF",
AM1501="Projet OCM (HUAWEI)","TRAVAUX-HUAWEI",
AM1501="Projet OCM (NOKIA)","TRAVAUX-NOKIA",
AM1501="ACCESS-ISSUE","ACCESS-ISSUE",
AM1501="Projet OCM (ZTE, NOKIA, autres projets)","TRAVAUX OCM",
AM1501="No root CAuse","No root cause",
AM1501="ODU HS","PDH",
AM1501="IP &amp; VLAN","PDH",
AM1501="Warehouse HUAWEI","SPARE-ISSUE",
AM1501="SPARE-HS","SPARE-ISSUE",
AM1501="Power Telco","BSS",AM1501="no impacts","no impacts"
),"")</f>
        <v>no impacts</v>
      </c>
      <c r="AL1501" s="48" t="str" cm="1">
        <f t="array" ref="AL1501">IFERROR(_xlfn.IFS(
AM1501="MPR ISSUE","TX ISSUE",
AM1501="BSS Hardware Issue","RAN ISSUE",
AM1501="Sites strategiques, MLL, Pylone, etc.","ENVTECH",
AM1501="AKTIVCO DEFAUT GE &amp; POWER Cabinet","POWER ISSUE",
AM1501="AKTIVCO Coupure ENEO &amp; Baisse de tension","POWER ISSUE",
AM1501="Coupure ENEO &amp; Baisse de tension","POWER ISSUE",
AM1501="Defaut GE &amp; POWER Cabinet","POWER ISSUE",
AM1501="Sharing","POWER ISSUE",
AM1501="Sites strategiques &amp; DataCenter","POWER ISSUE",
AM1501="Exclu","Exclu",
AM1501="SAT","TX ISSUE",
AM1501="SPARE-ISSUE","SPARE-ISSUE",
AM1501="Fiber CAmtel","TX ISSUE",
AM1501="Fiber AOF","TX ISSUE",
AM1501="Projet OCM (HUAWEI)","TRAVAUX-HUAWEI",
AM1501="Projet OCM (NOKIA)","TRAVAUX -NOKIA",
AM1501="ACCESS-ISSUE","ACCESS-ISSUE",
AM1501="Projet OCM (ZTE, NOKIA, autres projets)","TRAVAUX OCM",
AM1501="No root CAuse","No root cause",
AM1501="ODU HS","TX ISSUE",
AM1501="IP &amp; VLAN","TX ISSUE",
AM1501="Warehouse HUAWEI","SPARE-ISSUE",
AM1501="SPARE-HS","SPARE-ISSUE",
AM1501="Power Telco","RAN ISSUE",AM1501="no impacts","no impacts"
),"")</f>
        <v>no impacts</v>
      </c>
      <c r="AM1501" s="67" t="s">
        <v>5605</v>
      </c>
      <c r="AN1501" s="48" t="str" cm="1">
        <f t="array" ref="AN1501">IFERROR(_xlfn.IFS(
AM1501="MPR ISSUE","ACTIVE",
AM1501="BSS Hardware Issue","ACTIVE",
AM1501="Sites strategiques, MLL, Pylone, etc.","PASSIVE",
AM1501="AKTIVCO DEFAUT GE &amp; POWER Cabinet","PASSIVE",
AM1501="AKTIVCO Coupure ENEO &amp; Baisse de tension","PASSIVE",
AM1501="Coupure ENEO &amp; Baisse de tension","PASSIVE",
AM1501="Defaut GE &amp; POWER Cabinet","PASSIVE",
AM1501="Sharing","PASSIVE",
AM1501="Sites strategiques &amp; DataCenter","PASSIVE",
AM1501="Exclu","Exclu",
AM1501="SAT","ACTIVE",
AM1501="SPARE-ISSUE","SPARE-ISSUE",
AM1501="Fiber CAmtel","ACTIVE",
AM1501="Fiber AOF","ACTIVE",
AM1501="Projet OCM (HUAWEI)","PLANNED WORKS",
AM1501="Projet OCM (NOKIA)","PLANNED WORKS",
AM1501="ACCESS-ISSUE","ACCESS-ISSUE",
AM1501="Projet OCM (ZTE, NOKIA, autres projets)","PLANNED WORKS",
AM1501="No root CAuse","No root cause",
AM1501="ODU HS","ACTIVE",
AM1501="IP &amp; VLAN","ACTIVE",
AM1501="Warehouse HUAWEI","SPARE-ISSUE",
AM1501="SPARE-HS","SPARE-ISSUE",
AM1501="Power Telco","ACTIVE", AM1501="no impacts","no impacts"
),"")</f>
        <v>no impacts</v>
      </c>
      <c r="AO1501" s="93" t="s">
        <v>5537</v>
      </c>
      <c r="AP1501" s="101" t="str">
        <f t="shared" si="44"/>
        <v>OST_097</v>
      </c>
      <c r="AR1501" s="17" t="s">
        <v>5537</v>
      </c>
      <c r="AS1501" s="7" t="s">
        <v>5537</v>
      </c>
      <c r="AT1501" s="6"/>
      <c r="AU1501" s="7"/>
      <c r="AV1501" s="3" t="s">
        <v>5537</v>
      </c>
      <c r="AW1501" s="18" t="s">
        <v>5537</v>
      </c>
      <c r="AX1501" s="18" t="s">
        <v>5537</v>
      </c>
      <c r="AY1501" s="18" t="s">
        <v>5537</v>
      </c>
      <c r="AZ1501" s="18" t="s">
        <v>5537</v>
      </c>
      <c r="BA1501" s="18" t="s">
        <v>5537</v>
      </c>
      <c r="BB1501" s="18" t="s">
        <v>5537</v>
      </c>
      <c r="BC1501" s="18" t="s">
        <v>5537</v>
      </c>
      <c r="BD1501" s="18" t="s">
        <v>5537</v>
      </c>
      <c r="BE1501" s="18" t="s">
        <v>5537</v>
      </c>
      <c r="BF1501" s="18" t="s">
        <v>5537</v>
      </c>
      <c r="BG1501" s="18" t="s">
        <v>5537</v>
      </c>
      <c r="BH1501" s="18" t="s">
        <v>5537</v>
      </c>
      <c r="BI1501" s="9" t="s">
        <v>5537</v>
      </c>
      <c r="BJ1501" s="14"/>
      <c r="BK1501" s="14" t="s">
        <v>5537</v>
      </c>
      <c r="BL1501" s="14" t="str">
        <f>_xlfn.XLOOKUP(B1501,'[4]cell downs 18042026 17h'!$B:$B,'[4]cell downs 18042026 17h'!$B:$B,"")</f>
        <v/>
      </c>
      <c r="BM1501" s="14" t="str">
        <f>_xlfn.XLOOKUP(B1501,'[5]Cells Huawei 19042026 15h'!$B:$B,'[5]Cells Huawei 19042026 15h'!$B:$B,"")</f>
        <v/>
      </c>
      <c r="BN1501" s="9" t="str">
        <f>_xlfn.XLOOKUP(B1501,'[6]cells down 19042026 9H40'!$B:$B,'[6]cells down 19042026 9H40'!$B:$B,"")</f>
        <v/>
      </c>
      <c r="BO1501" s="9" t="s">
        <v>101</v>
      </c>
      <c r="BP1501" s="9" t="s">
        <v>1129</v>
      </c>
      <c r="BQ1501" s="115"/>
    </row>
    <row r="1502" spans="1:69" s="9" customFormat="1" x14ac:dyDescent="0.3">
      <c r="A1502" s="1" t="s">
        <v>2145</v>
      </c>
      <c r="B1502" s="8" t="s">
        <v>2146</v>
      </c>
      <c r="C1502" s="3" t="str">
        <f>_xlfn.XLOOKUP(B1502,'[1]daily break down'!$D:$D,'[1]daily break down'!$E:$E,"")</f>
        <v>Yaounde</v>
      </c>
      <c r="D1502" s="1" t="s">
        <v>21</v>
      </c>
      <c r="E1502" s="1" t="s">
        <v>36</v>
      </c>
      <c r="F1502" s="3" t="s">
        <v>37</v>
      </c>
      <c r="G1502" s="1" t="s">
        <v>38</v>
      </c>
      <c r="H1502" s="34" t="str">
        <f>_xlfn.XLOOKUP(B1502,[2]CALCULATION!$B:$B,[2]CALCULATION!$H:$H,"")</f>
        <v>ZTE</v>
      </c>
      <c r="I1502" s="28">
        <v>0</v>
      </c>
      <c r="J1502" s="28">
        <v>0</v>
      </c>
      <c r="K1502" s="28">
        <v>0</v>
      </c>
      <c r="L1502" s="28">
        <v>0</v>
      </c>
      <c r="M1502" s="28">
        <v>0</v>
      </c>
      <c r="N1502" s="28">
        <v>0</v>
      </c>
      <c r="O1502" s="28">
        <v>0</v>
      </c>
      <c r="P1502" s="28">
        <v>0</v>
      </c>
      <c r="Q1502" s="28">
        <v>0</v>
      </c>
      <c r="R1502" s="28">
        <v>0</v>
      </c>
      <c r="S1502" s="94">
        <v>1.2217742050548894</v>
      </c>
      <c r="T1502" s="94">
        <f>_xlfn.XLOOKUP(B1502,'[3]Nur des jours'!$B:$B,'[3]Nur des jours'!$U:$U,"")</f>
        <v>0</v>
      </c>
      <c r="U1502" s="94">
        <v>0</v>
      </c>
      <c r="V1502" s="94">
        <v>0</v>
      </c>
      <c r="W1502" s="94">
        <v>0</v>
      </c>
      <c r="X1502" s="94">
        <v>0</v>
      </c>
      <c r="Y1502" s="94">
        <v>0</v>
      </c>
      <c r="Z1502" s="94">
        <v>0</v>
      </c>
      <c r="AA1502" s="94">
        <v>0</v>
      </c>
      <c r="AB1502" s="94">
        <v>0</v>
      </c>
      <c r="AC1502" s="94">
        <f>_xlfn.XLOOKUP(B1502,'[3]Nur des jours'!$B:$B,'[3]Nur des jours'!$N:$N,"")</f>
        <v>0</v>
      </c>
      <c r="AD1502" s="94">
        <v>0</v>
      </c>
      <c r="AE1502" s="94">
        <v>0</v>
      </c>
      <c r="AF1502" s="94">
        <v>0</v>
      </c>
      <c r="AG1502" s="94">
        <v>0</v>
      </c>
      <c r="AH1502" s="94">
        <v>0</v>
      </c>
      <c r="AI1502" s="49" t="s">
        <v>5559</v>
      </c>
      <c r="AJ1502" s="49"/>
      <c r="AK1502" s="48" t="str" cm="1">
        <f t="array" ref="AK1502">IFERROR(_xlfn.IFS(
AM1502="MPR ISSUE","PDH",
AM1502="BSS Hardware Issue","BSS",
AM1502="Sites strategiques, MLL, Pylone, etc.","ENVTECH",
AM1502="AKTIVCO DEFAUT GE &amp; POWER Cabinet","AKTIVCO",
AM1502="AKTIVCO Coupure ENEO &amp; Baisse de tension","AKTIVCO GRID ONLY",
AM1502="Coupure ENEO &amp; Baisse de tension","IHS GRID ONLY",
AM1502="Defaut GE &amp; POWER Cabinet","IHS",
AM1502="Sharing","Partners",
AM1502="Sites strategiques &amp; DataCenter","SST &amp; DC",
AM1502="Exclu","Exclu",
AM1502="SAT","SAT",
AM1502="SPARE-ISSUE","SPARE-ISSUE",
AM1502="Fiber CAmtel","TRANS_FO_CAMTEL",
AM1502="Fiber AOF","Fiber AOF",
AM1502="Projet OCM (HUAWEI)","TRAVAUX-HUAWEI",
AM1502="Projet OCM (NOKIA)","TRAVAUX-NOKIA",
AM1502="ACCESS-ISSUE","ACCESS-ISSUE",
AM1502="Projet OCM (ZTE, NOKIA, autres projets)","TRAVAUX OCM",
AM1502="No root CAuse","No root cause",
AM1502="ODU HS","PDH",
AM1502="IP &amp; VLAN","PDH",
AM1502="Warehouse HUAWEI","SPARE-ISSUE",
AM1502="SPARE-HS","SPARE-ISSUE",
AM1502="Power Telco","BSS",AM1502="no impacts","no impacts"
),"")</f>
        <v>no impacts</v>
      </c>
      <c r="AL1502" s="48" t="str" cm="1">
        <f t="array" ref="AL1502">IFERROR(_xlfn.IFS(
AM1502="MPR ISSUE","TX ISSUE",
AM1502="BSS Hardware Issue","RAN ISSUE",
AM1502="Sites strategiques, MLL, Pylone, etc.","ENVTECH",
AM1502="AKTIVCO DEFAUT GE &amp; POWER Cabinet","POWER ISSUE",
AM1502="AKTIVCO Coupure ENEO &amp; Baisse de tension","POWER ISSUE",
AM1502="Coupure ENEO &amp; Baisse de tension","POWER ISSUE",
AM1502="Defaut GE &amp; POWER Cabinet","POWER ISSUE",
AM1502="Sharing","POWER ISSUE",
AM1502="Sites strategiques &amp; DataCenter","POWER ISSUE",
AM1502="Exclu","Exclu",
AM1502="SAT","TX ISSUE",
AM1502="SPARE-ISSUE","SPARE-ISSUE",
AM1502="Fiber CAmtel","TX ISSUE",
AM1502="Fiber AOF","TX ISSUE",
AM1502="Projet OCM (HUAWEI)","TRAVAUX-HUAWEI",
AM1502="Projet OCM (NOKIA)","TRAVAUX -NOKIA",
AM1502="ACCESS-ISSUE","ACCESS-ISSUE",
AM1502="Projet OCM (ZTE, NOKIA, autres projets)","TRAVAUX OCM",
AM1502="No root CAuse","No root cause",
AM1502="ODU HS","TX ISSUE",
AM1502="IP &amp; VLAN","TX ISSUE",
AM1502="Warehouse HUAWEI","SPARE-ISSUE",
AM1502="SPARE-HS","SPARE-ISSUE",
AM1502="Power Telco","RAN ISSUE",AM1502="no impacts","no impacts"
),"")</f>
        <v>no impacts</v>
      </c>
      <c r="AM1502" s="67" t="s">
        <v>5605</v>
      </c>
      <c r="AN1502" s="48" t="str" cm="1">
        <f t="array" ref="AN1502">IFERROR(_xlfn.IFS(
AM1502="MPR ISSUE","ACTIVE",
AM1502="BSS Hardware Issue","ACTIVE",
AM1502="Sites strategiques, MLL, Pylone, etc.","PASSIVE",
AM1502="AKTIVCO DEFAUT GE &amp; POWER Cabinet","PASSIVE",
AM1502="AKTIVCO Coupure ENEO &amp; Baisse de tension","PASSIVE",
AM1502="Coupure ENEO &amp; Baisse de tension","PASSIVE",
AM1502="Defaut GE &amp; POWER Cabinet","PASSIVE",
AM1502="Sharing","PASSIVE",
AM1502="Sites strategiques &amp; DataCenter","PASSIVE",
AM1502="Exclu","Exclu",
AM1502="SAT","ACTIVE",
AM1502="SPARE-ISSUE","SPARE-ISSUE",
AM1502="Fiber CAmtel","ACTIVE",
AM1502="Fiber AOF","ACTIVE",
AM1502="Projet OCM (HUAWEI)","PLANNED WORKS",
AM1502="Projet OCM (NOKIA)","PLANNED WORKS",
AM1502="ACCESS-ISSUE","ACCESS-ISSUE",
AM1502="Projet OCM (ZTE, NOKIA, autres projets)","PLANNED WORKS",
AM1502="No root CAuse","No root cause",
AM1502="ODU HS","ACTIVE",
AM1502="IP &amp; VLAN","ACTIVE",
AM1502="Warehouse HUAWEI","SPARE-ISSUE",
AM1502="SPARE-HS","SPARE-ISSUE",
AM1502="Power Telco","ACTIVE", AM1502="no impacts","no impacts"
),"")</f>
        <v>no impacts</v>
      </c>
      <c r="AO1502" s="93" t="s">
        <v>5537</v>
      </c>
      <c r="AP1502" s="101" t="str">
        <f t="shared" si="44"/>
        <v>CTR_650</v>
      </c>
      <c r="AR1502" s="17" t="s">
        <v>5537</v>
      </c>
      <c r="AS1502" s="7" t="s">
        <v>5537</v>
      </c>
      <c r="AT1502" s="6"/>
      <c r="AU1502" s="7"/>
      <c r="AV1502" s="3" t="s">
        <v>5537</v>
      </c>
      <c r="AW1502" s="18" t="s">
        <v>5537</v>
      </c>
      <c r="AX1502" s="18" t="s">
        <v>5537</v>
      </c>
      <c r="AY1502" s="18" t="s">
        <v>5537</v>
      </c>
      <c r="AZ1502" s="18" t="s">
        <v>5537</v>
      </c>
      <c r="BA1502" s="18" t="s">
        <v>5537</v>
      </c>
      <c r="BB1502" s="18" t="s">
        <v>5537</v>
      </c>
      <c r="BC1502" s="18" t="s">
        <v>5537</v>
      </c>
      <c r="BD1502" s="18" t="s">
        <v>5537</v>
      </c>
      <c r="BE1502" s="18" t="s">
        <v>5537</v>
      </c>
      <c r="BF1502" s="18" t="s">
        <v>5537</v>
      </c>
      <c r="BG1502" s="18" t="s">
        <v>5537</v>
      </c>
      <c r="BH1502" s="18" t="s">
        <v>5537</v>
      </c>
      <c r="BI1502" s="9" t="s">
        <v>5537</v>
      </c>
      <c r="BJ1502" s="14"/>
      <c r="BK1502" s="14" t="s">
        <v>5537</v>
      </c>
      <c r="BL1502" s="14" t="str">
        <f>_xlfn.XLOOKUP(B1502,'[4]cell downs 18042026 17h'!$B:$B,'[4]cell downs 18042026 17h'!$B:$B,"")</f>
        <v/>
      </c>
      <c r="BM1502" s="14" t="str">
        <f>_xlfn.XLOOKUP(B1502,'[5]Cells Huawei 19042026 15h'!$B:$B,'[5]Cells Huawei 19042026 15h'!$B:$B,"")</f>
        <v/>
      </c>
      <c r="BN1502" s="9" t="str">
        <f>_xlfn.XLOOKUP(B1502,'[6]cells down 19042026 9H40'!$B:$B,'[6]cells down 19042026 9H40'!$B:$B,"")</f>
        <v/>
      </c>
      <c r="BO1502" s="9" t="s">
        <v>5537</v>
      </c>
      <c r="BP1502" s="9" t="s">
        <v>5537</v>
      </c>
      <c r="BQ1502" s="115"/>
    </row>
    <row r="1503" spans="1:69" s="9" customFormat="1" x14ac:dyDescent="0.3">
      <c r="A1503" s="1" t="s">
        <v>3145</v>
      </c>
      <c r="B1503" s="8" t="s">
        <v>3146</v>
      </c>
      <c r="C1503" s="3" t="str">
        <f>_xlfn.XLOOKUP(B1503,'[1]daily break down'!$D:$D,'[1]daily break down'!$E:$E,"")</f>
        <v>Yaounde</v>
      </c>
      <c r="D1503" s="1" t="s">
        <v>11</v>
      </c>
      <c r="E1503" s="1" t="s">
        <v>12</v>
      </c>
      <c r="F1503" s="3" t="s">
        <v>37</v>
      </c>
      <c r="G1503" s="1" t="s">
        <v>38</v>
      </c>
      <c r="H1503" s="34" t="str">
        <f>_xlfn.XLOOKUP(B1503,[2]CALCULATION!$B:$B,[2]CALCULATION!$H:$H,"")</f>
        <v>ZTE</v>
      </c>
      <c r="I1503" s="28">
        <v>3.8505934087257318E-2</v>
      </c>
      <c r="J1503" s="28">
        <v>0</v>
      </c>
      <c r="K1503" s="28">
        <v>0</v>
      </c>
      <c r="L1503" s="28">
        <v>2.5860863560224118E-2</v>
      </c>
      <c r="M1503" s="28">
        <v>0</v>
      </c>
      <c r="N1503" s="28">
        <v>0</v>
      </c>
      <c r="O1503" s="28">
        <v>2.7323339982250585E-2</v>
      </c>
      <c r="P1503" s="28">
        <v>0</v>
      </c>
      <c r="Q1503" s="28">
        <v>0</v>
      </c>
      <c r="R1503" s="28">
        <v>2.782272217513735E-2</v>
      </c>
      <c r="S1503" s="94">
        <v>0</v>
      </c>
      <c r="T1503" s="94">
        <f>_xlfn.XLOOKUP(B1503,'[3]Nur des jours'!$B:$B,'[3]Nur des jours'!$U:$U,"")</f>
        <v>0</v>
      </c>
      <c r="U1503" s="94">
        <v>0</v>
      </c>
      <c r="V1503" s="94">
        <v>0</v>
      </c>
      <c r="W1503" s="94">
        <v>0</v>
      </c>
      <c r="X1503" s="94">
        <v>0</v>
      </c>
      <c r="Y1503" s="94">
        <v>0</v>
      </c>
      <c r="Z1503" s="94">
        <v>0</v>
      </c>
      <c r="AA1503" s="94">
        <v>0</v>
      </c>
      <c r="AB1503" s="94">
        <v>0</v>
      </c>
      <c r="AC1503" s="94">
        <f>_xlfn.XLOOKUP(B1503,'[3]Nur des jours'!$B:$B,'[3]Nur des jours'!$N:$N,"")</f>
        <v>0</v>
      </c>
      <c r="AD1503" s="94">
        <v>0</v>
      </c>
      <c r="AE1503" s="94">
        <v>0</v>
      </c>
      <c r="AF1503" s="94">
        <v>0</v>
      </c>
      <c r="AG1503" s="94">
        <v>0</v>
      </c>
      <c r="AH1503" s="94">
        <v>0</v>
      </c>
      <c r="AI1503" s="49" t="s">
        <v>5559</v>
      </c>
      <c r="AJ1503" s="49"/>
      <c r="AK1503" s="48" t="str" cm="1">
        <f t="array" ref="AK1503">IFERROR(_xlfn.IFS(
AM1503="MPR ISSUE","PDH",
AM1503="BSS Hardware Issue","BSS",
AM1503="Sites strategiques, MLL, Pylone, etc.","ENVTECH",
AM1503="AKTIVCO DEFAUT GE &amp; POWER Cabinet","AKTIVCO",
AM1503="AKTIVCO Coupure ENEO &amp; Baisse de tension","AKTIVCO GRID ONLY",
AM1503="Coupure ENEO &amp; Baisse de tension","IHS GRID ONLY",
AM1503="Defaut GE &amp; POWER Cabinet","IHS",
AM1503="Sharing","Partners",
AM1503="Sites strategiques &amp; DataCenter","SST &amp; DC",
AM1503="Exclu","Exclu",
AM1503="SAT","SAT",
AM1503="SPARE-ISSUE","SPARE-ISSUE",
AM1503="Fiber CAmtel","TRANS_FO_CAMTEL",
AM1503="Fiber AOF","Fiber AOF",
AM1503="Projet OCM (HUAWEI)","TRAVAUX-HUAWEI",
AM1503="Projet OCM (NOKIA)","TRAVAUX-NOKIA",
AM1503="ACCESS-ISSUE","ACCESS-ISSUE",
AM1503="Projet OCM (ZTE, NOKIA, autres projets)","TRAVAUX OCM",
AM1503="No root CAuse","No root cause",
AM1503="ODU HS","PDH",
AM1503="IP &amp; VLAN","PDH",
AM1503="Warehouse HUAWEI","SPARE-ISSUE",
AM1503="SPARE-HS","SPARE-ISSUE",
AM1503="Power Telco","BSS",AM1503="no impacts","no impacts"
),"")</f>
        <v>no impacts</v>
      </c>
      <c r="AL1503" s="48" t="str" cm="1">
        <f t="array" ref="AL1503">IFERROR(_xlfn.IFS(
AM1503="MPR ISSUE","TX ISSUE",
AM1503="BSS Hardware Issue","RAN ISSUE",
AM1503="Sites strategiques, MLL, Pylone, etc.","ENVTECH",
AM1503="AKTIVCO DEFAUT GE &amp; POWER Cabinet","POWER ISSUE",
AM1503="AKTIVCO Coupure ENEO &amp; Baisse de tension","POWER ISSUE",
AM1503="Coupure ENEO &amp; Baisse de tension","POWER ISSUE",
AM1503="Defaut GE &amp; POWER Cabinet","POWER ISSUE",
AM1503="Sharing","POWER ISSUE",
AM1503="Sites strategiques &amp; DataCenter","POWER ISSUE",
AM1503="Exclu","Exclu",
AM1503="SAT","TX ISSUE",
AM1503="SPARE-ISSUE","SPARE-ISSUE",
AM1503="Fiber CAmtel","TX ISSUE",
AM1503="Fiber AOF","TX ISSUE",
AM1503="Projet OCM (HUAWEI)","TRAVAUX-HUAWEI",
AM1503="Projet OCM (NOKIA)","TRAVAUX -NOKIA",
AM1503="ACCESS-ISSUE","ACCESS-ISSUE",
AM1503="Projet OCM (ZTE, NOKIA, autres projets)","TRAVAUX OCM",
AM1503="No root CAuse","No root cause",
AM1503="ODU HS","TX ISSUE",
AM1503="IP &amp; VLAN","TX ISSUE",
AM1503="Warehouse HUAWEI","SPARE-ISSUE",
AM1503="SPARE-HS","SPARE-ISSUE",
AM1503="Power Telco","RAN ISSUE",AM1503="no impacts","no impacts"
),"")</f>
        <v>no impacts</v>
      </c>
      <c r="AM1503" s="67" t="s">
        <v>5605</v>
      </c>
      <c r="AN1503" s="48" t="str" cm="1">
        <f t="array" ref="AN1503">IFERROR(_xlfn.IFS(
AM1503="MPR ISSUE","ACTIVE",
AM1503="BSS Hardware Issue","ACTIVE",
AM1503="Sites strategiques, MLL, Pylone, etc.","PASSIVE",
AM1503="AKTIVCO DEFAUT GE &amp; POWER Cabinet","PASSIVE",
AM1503="AKTIVCO Coupure ENEO &amp; Baisse de tension","PASSIVE",
AM1503="Coupure ENEO &amp; Baisse de tension","PASSIVE",
AM1503="Defaut GE &amp; POWER Cabinet","PASSIVE",
AM1503="Sharing","PASSIVE",
AM1503="Sites strategiques &amp; DataCenter","PASSIVE",
AM1503="Exclu","Exclu",
AM1503="SAT","ACTIVE",
AM1503="SPARE-ISSUE","SPARE-ISSUE",
AM1503="Fiber CAmtel","ACTIVE",
AM1503="Fiber AOF","ACTIVE",
AM1503="Projet OCM (HUAWEI)","PLANNED WORKS",
AM1503="Projet OCM (NOKIA)","PLANNED WORKS",
AM1503="ACCESS-ISSUE","ACCESS-ISSUE",
AM1503="Projet OCM (ZTE, NOKIA, autres projets)","PLANNED WORKS",
AM1503="No root CAuse","No root cause",
AM1503="ODU HS","ACTIVE",
AM1503="IP &amp; VLAN","ACTIVE",
AM1503="Warehouse HUAWEI","SPARE-ISSUE",
AM1503="SPARE-HS","SPARE-ISSUE",
AM1503="Power Telco","ACTIVE", AM1503="no impacts","no impacts"
),"")</f>
        <v>no impacts</v>
      </c>
      <c r="AO1503" s="93" t="s">
        <v>5537</v>
      </c>
      <c r="AP1503" s="101" t="str">
        <f t="shared" si="44"/>
        <v>CTR_661</v>
      </c>
      <c r="AR1503" s="17" t="s">
        <v>5537</v>
      </c>
      <c r="AS1503" s="7" t="s">
        <v>5537</v>
      </c>
      <c r="AT1503" s="6"/>
      <c r="AU1503" s="7"/>
      <c r="AV1503" s="3" t="s">
        <v>5537</v>
      </c>
      <c r="AW1503" s="18" t="s">
        <v>5537</v>
      </c>
      <c r="AX1503" s="18" t="s">
        <v>5537</v>
      </c>
      <c r="AY1503" s="18" t="s">
        <v>5537</v>
      </c>
      <c r="AZ1503" s="18" t="s">
        <v>5537</v>
      </c>
      <c r="BA1503" s="18" t="s">
        <v>5537</v>
      </c>
      <c r="BB1503" s="18" t="s">
        <v>5537</v>
      </c>
      <c r="BC1503" s="18" t="s">
        <v>5537</v>
      </c>
      <c r="BD1503" s="18" t="s">
        <v>5537</v>
      </c>
      <c r="BE1503" s="18" t="s">
        <v>5537</v>
      </c>
      <c r="BF1503" s="18" t="s">
        <v>5537</v>
      </c>
      <c r="BG1503" s="18" t="s">
        <v>5537</v>
      </c>
      <c r="BH1503" s="18" t="s">
        <v>5537</v>
      </c>
      <c r="BI1503" s="9" t="s">
        <v>5537</v>
      </c>
      <c r="BJ1503" s="14"/>
      <c r="BK1503" s="14" t="s">
        <v>5537</v>
      </c>
      <c r="BL1503" s="14" t="str">
        <f>_xlfn.XLOOKUP(B1503,'[4]cell downs 18042026 17h'!$B:$B,'[4]cell downs 18042026 17h'!$B:$B,"")</f>
        <v/>
      </c>
      <c r="BM1503" s="14" t="str">
        <f>_xlfn.XLOOKUP(B1503,'[5]Cells Huawei 19042026 15h'!$B:$B,'[5]Cells Huawei 19042026 15h'!$B:$B,"")</f>
        <v/>
      </c>
      <c r="BN1503" s="9" t="str">
        <f>_xlfn.XLOOKUP(B1503,'[6]cells down 19042026 9H40'!$B:$B,'[6]cells down 19042026 9H40'!$B:$B,"")</f>
        <v/>
      </c>
      <c r="BO1503" s="9" t="s">
        <v>3146</v>
      </c>
      <c r="BP1503" s="9" t="s">
        <v>12</v>
      </c>
      <c r="BQ1503" s="115"/>
    </row>
    <row r="1504" spans="1:69" s="9" customFormat="1" ht="19.05" customHeight="1" x14ac:dyDescent="0.3">
      <c r="A1504" s="1" t="s">
        <v>202</v>
      </c>
      <c r="B1504" s="1" t="s">
        <v>203</v>
      </c>
      <c r="C1504" s="3" t="str">
        <f>_xlfn.XLOOKUP(B1504,'[1]daily break down'!$D:$D,'[1]daily break down'!$E:$E,"")</f>
        <v>Yaounde</v>
      </c>
      <c r="D1504" s="1" t="s">
        <v>21</v>
      </c>
      <c r="E1504" s="1" t="s">
        <v>30</v>
      </c>
      <c r="F1504" s="3" t="s">
        <v>37</v>
      </c>
      <c r="G1504" s="1" t="s">
        <v>38</v>
      </c>
      <c r="H1504" s="34" t="str">
        <f>_xlfn.XLOOKUP(B1504,[2]CALCULATION!$B:$B,[2]CALCULATION!$H:$H,"")</f>
        <v>ZTE</v>
      </c>
      <c r="I1504" s="28">
        <v>0</v>
      </c>
      <c r="J1504" s="28">
        <v>5.3091104433657801</v>
      </c>
      <c r="K1504" s="28">
        <v>0</v>
      </c>
      <c r="L1504" s="28">
        <v>0</v>
      </c>
      <c r="M1504" s="28">
        <v>0</v>
      </c>
      <c r="N1504" s="28">
        <v>2.6645607006189072E-2</v>
      </c>
      <c r="O1504" s="28">
        <v>0.44865923015241171</v>
      </c>
      <c r="P1504" s="28">
        <v>3.4645709736240589</v>
      </c>
      <c r="Q1504" s="28">
        <v>3.1806008566544821</v>
      </c>
      <c r="R1504" s="28">
        <v>0</v>
      </c>
      <c r="S1504" s="94">
        <v>0.36742044841667265</v>
      </c>
      <c r="T1504" s="94">
        <f>_xlfn.XLOOKUP(B1504,'[3]Nur des jours'!$B:$B,'[3]Nur des jours'!$U:$U,"")</f>
        <v>0</v>
      </c>
      <c r="U1504" s="94">
        <v>0</v>
      </c>
      <c r="V1504" s="94">
        <v>0</v>
      </c>
      <c r="W1504" s="94">
        <v>0</v>
      </c>
      <c r="X1504" s="94">
        <v>0</v>
      </c>
      <c r="Y1504" s="94">
        <v>0</v>
      </c>
      <c r="Z1504" s="94">
        <v>0</v>
      </c>
      <c r="AA1504" s="94">
        <v>0</v>
      </c>
      <c r="AB1504" s="94">
        <v>0</v>
      </c>
      <c r="AC1504" s="94">
        <f>_xlfn.XLOOKUP(B1504,'[3]Nur des jours'!$B:$B,'[3]Nur des jours'!$N:$N,"")</f>
        <v>0</v>
      </c>
      <c r="AD1504" s="94">
        <v>0</v>
      </c>
      <c r="AE1504" s="94">
        <v>0</v>
      </c>
      <c r="AF1504" s="94">
        <v>0</v>
      </c>
      <c r="AG1504" s="94">
        <v>0</v>
      </c>
      <c r="AH1504" s="94">
        <v>0</v>
      </c>
      <c r="AI1504" s="49" t="s">
        <v>5559</v>
      </c>
      <c r="AJ1504" s="49"/>
      <c r="AK1504" s="48" t="str" cm="1">
        <f t="array" ref="AK1504">IFERROR(_xlfn.IFS(
AM1504="MPR ISSUE","PDH",
AM1504="BSS Hardware Issue","BSS",
AM1504="Sites strategiques, MLL, Pylone, etc.","ENVTECH",
AM1504="AKTIVCO DEFAUT GE &amp; POWER Cabinet","AKTIVCO",
AM1504="AKTIVCO Coupure ENEO &amp; Baisse de tension","AKTIVCO GRID ONLY",
AM1504="Coupure ENEO &amp; Baisse de tension","IHS GRID ONLY",
AM1504="Defaut GE &amp; POWER Cabinet","IHS",
AM1504="Sharing","Partners",
AM1504="Sites strategiques &amp; DataCenter","SST &amp; DC",
AM1504="Exclu","Exclu",
AM1504="SAT","SAT",
AM1504="SPARE-ISSUE","SPARE-ISSUE",
AM1504="Fiber CAmtel","TRANS_FO_CAMTEL",
AM1504="Fiber AOF","Fiber AOF",
AM1504="Projet OCM (HUAWEI)","TRAVAUX-HUAWEI",
AM1504="Projet OCM (NOKIA)","TRAVAUX-NOKIA",
AM1504="ACCESS-ISSUE","ACCESS-ISSUE",
AM1504="Projet OCM (ZTE, NOKIA, autres projets)","TRAVAUX OCM",
AM1504="No root CAuse","No root cause",
AM1504="ODU HS","PDH",
AM1504="IP &amp; VLAN","PDH",
AM1504="Warehouse HUAWEI","SPARE-ISSUE",
AM1504="SPARE-HS","SPARE-ISSUE",
AM1504="Power Telco","BSS",AM1504="no impacts","no impacts"
),"")</f>
        <v>no impacts</v>
      </c>
      <c r="AL1504" s="48" t="str" cm="1">
        <f t="array" ref="AL1504">IFERROR(_xlfn.IFS(
AM1504="MPR ISSUE","TX ISSUE",
AM1504="BSS Hardware Issue","RAN ISSUE",
AM1504="Sites strategiques, MLL, Pylone, etc.","ENVTECH",
AM1504="AKTIVCO DEFAUT GE &amp; POWER Cabinet","POWER ISSUE",
AM1504="AKTIVCO Coupure ENEO &amp; Baisse de tension","POWER ISSUE",
AM1504="Coupure ENEO &amp; Baisse de tension","POWER ISSUE",
AM1504="Defaut GE &amp; POWER Cabinet","POWER ISSUE",
AM1504="Sharing","POWER ISSUE",
AM1504="Sites strategiques &amp; DataCenter","POWER ISSUE",
AM1504="Exclu","Exclu",
AM1504="SAT","TX ISSUE",
AM1504="SPARE-ISSUE","SPARE-ISSUE",
AM1504="Fiber CAmtel","TX ISSUE",
AM1504="Fiber AOF","TX ISSUE",
AM1504="Projet OCM (HUAWEI)","TRAVAUX-HUAWEI",
AM1504="Projet OCM (NOKIA)","TRAVAUX -NOKIA",
AM1504="ACCESS-ISSUE","ACCESS-ISSUE",
AM1504="Projet OCM (ZTE, NOKIA, autres projets)","TRAVAUX OCM",
AM1504="No root CAuse","No root cause",
AM1504="ODU HS","TX ISSUE",
AM1504="IP &amp; VLAN","TX ISSUE",
AM1504="Warehouse HUAWEI","SPARE-ISSUE",
AM1504="SPARE-HS","SPARE-ISSUE",
AM1504="Power Telco","RAN ISSUE",AM1504="no impacts","no impacts"
),"")</f>
        <v>no impacts</v>
      </c>
      <c r="AM1504" s="67" t="s">
        <v>5605</v>
      </c>
      <c r="AN1504" s="48" t="str" cm="1">
        <f t="array" ref="AN1504">IFERROR(_xlfn.IFS(
AM1504="MPR ISSUE","ACTIVE",
AM1504="BSS Hardware Issue","ACTIVE",
AM1504="Sites strategiques, MLL, Pylone, etc.","PASSIVE",
AM1504="AKTIVCO DEFAUT GE &amp; POWER Cabinet","PASSIVE",
AM1504="AKTIVCO Coupure ENEO &amp; Baisse de tension","PASSIVE",
AM1504="Coupure ENEO &amp; Baisse de tension","PASSIVE",
AM1504="Defaut GE &amp; POWER Cabinet","PASSIVE",
AM1504="Sharing","PASSIVE",
AM1504="Sites strategiques &amp; DataCenter","PASSIVE",
AM1504="Exclu","Exclu",
AM1504="SAT","ACTIVE",
AM1504="SPARE-ISSUE","SPARE-ISSUE",
AM1504="Fiber CAmtel","ACTIVE",
AM1504="Fiber AOF","ACTIVE",
AM1504="Projet OCM (HUAWEI)","PLANNED WORKS",
AM1504="Projet OCM (NOKIA)","PLANNED WORKS",
AM1504="ACCESS-ISSUE","ACCESS-ISSUE",
AM1504="Projet OCM (ZTE, NOKIA, autres projets)","PLANNED WORKS",
AM1504="No root CAuse","No root cause",
AM1504="ODU HS","ACTIVE",
AM1504="IP &amp; VLAN","ACTIVE",
AM1504="Warehouse HUAWEI","SPARE-ISSUE",
AM1504="SPARE-HS","SPARE-ISSUE",
AM1504="Power Telco","ACTIVE", AM1504="no impacts","no impacts"
),"")</f>
        <v>no impacts</v>
      </c>
      <c r="AO1504" s="93" t="s">
        <v>5537</v>
      </c>
      <c r="AP1504" s="101" t="str">
        <f t="shared" si="44"/>
        <v>CTR_655</v>
      </c>
      <c r="AR1504" s="17" t="s">
        <v>5537</v>
      </c>
      <c r="AS1504" s="7" t="s">
        <v>5537</v>
      </c>
      <c r="AT1504" s="6"/>
      <c r="AU1504" s="7"/>
      <c r="AV1504" s="3" t="s">
        <v>5537</v>
      </c>
      <c r="AW1504" s="18" t="s">
        <v>5537</v>
      </c>
      <c r="AX1504" s="18" t="s">
        <v>5537</v>
      </c>
      <c r="AY1504" s="18" t="s">
        <v>5537</v>
      </c>
      <c r="AZ1504" s="18" t="s">
        <v>5537</v>
      </c>
      <c r="BA1504" s="18" t="s">
        <v>5537</v>
      </c>
      <c r="BB1504" s="18" t="s">
        <v>5537</v>
      </c>
      <c r="BC1504" s="18" t="s">
        <v>5537</v>
      </c>
      <c r="BD1504" s="18" t="s">
        <v>5537</v>
      </c>
      <c r="BE1504" s="18" t="s">
        <v>5537</v>
      </c>
      <c r="BF1504" s="18" t="s">
        <v>5537</v>
      </c>
      <c r="BG1504" s="18" t="s">
        <v>5537</v>
      </c>
      <c r="BH1504" s="18" t="s">
        <v>5537</v>
      </c>
      <c r="BI1504" s="9" t="s">
        <v>5537</v>
      </c>
      <c r="BJ1504" s="14"/>
      <c r="BK1504" s="14" t="s">
        <v>5537</v>
      </c>
      <c r="BL1504" s="14" t="str">
        <f>_xlfn.XLOOKUP(B1504,'[4]cell downs 18042026 17h'!$B:$B,'[4]cell downs 18042026 17h'!$B:$B,"")</f>
        <v/>
      </c>
      <c r="BM1504" s="14" t="str">
        <f>_xlfn.XLOOKUP(B1504,'[5]Cells Huawei 19042026 15h'!$B:$B,'[5]Cells Huawei 19042026 15h'!$B:$B,"")</f>
        <v/>
      </c>
      <c r="BN1504" s="9" t="str">
        <f>_xlfn.XLOOKUP(B1504,'[6]cells down 19042026 9H40'!$B:$B,'[6]cells down 19042026 9H40'!$B:$B,"")</f>
        <v/>
      </c>
      <c r="BO1504" s="9" t="s">
        <v>5537</v>
      </c>
      <c r="BP1504" s="9" t="s">
        <v>12</v>
      </c>
      <c r="BQ1504" s="115"/>
    </row>
    <row r="1505" spans="1:69" s="9" customFormat="1" ht="22.05" customHeight="1" x14ac:dyDescent="0.3">
      <c r="A1505" s="1" t="s">
        <v>3187</v>
      </c>
      <c r="B1505" s="8" t="s">
        <v>3188</v>
      </c>
      <c r="C1505" s="3" t="str">
        <f>_xlfn.XLOOKUP(B1505,'[1]daily break down'!$D:$D,'[1]daily break down'!$E:$E,"")</f>
        <v>Yaounde</v>
      </c>
      <c r="D1505" s="1" t="s">
        <v>11</v>
      </c>
      <c r="E1505" s="1" t="s">
        <v>12</v>
      </c>
      <c r="F1505" s="3" t="s">
        <v>37</v>
      </c>
      <c r="G1505" s="1" t="s">
        <v>38</v>
      </c>
      <c r="H1505" s="34" t="str">
        <f>_xlfn.XLOOKUP(B1505,[2]CALCULATION!$B:$B,[2]CALCULATION!$H:$H,"")</f>
        <v>ZTE</v>
      </c>
      <c r="I1505" s="28">
        <v>1.9582915992500744E-2</v>
      </c>
      <c r="J1505" s="28">
        <v>0</v>
      </c>
      <c r="K1505" s="28">
        <v>0</v>
      </c>
      <c r="L1505" s="28">
        <v>9.2920758033632374E-3</v>
      </c>
      <c r="M1505" s="28">
        <v>0</v>
      </c>
      <c r="N1505" s="28">
        <v>0</v>
      </c>
      <c r="O1505" s="28">
        <v>1.0843727616976754E-2</v>
      </c>
      <c r="P1505" s="28">
        <v>0</v>
      </c>
      <c r="Q1505" s="28">
        <v>2.5432108277473873</v>
      </c>
      <c r="R1505" s="28">
        <v>2.7065266398997805</v>
      </c>
      <c r="S1505" s="94">
        <v>0</v>
      </c>
      <c r="T1505" s="94">
        <f>_xlfn.XLOOKUP(B1505,'[3]Nur des jours'!$B:$B,'[3]Nur des jours'!$U:$U,"")</f>
        <v>0</v>
      </c>
      <c r="U1505" s="94">
        <v>0</v>
      </c>
      <c r="V1505" s="94">
        <v>0</v>
      </c>
      <c r="W1505" s="94">
        <v>0</v>
      </c>
      <c r="X1505" s="94">
        <v>0</v>
      </c>
      <c r="Y1505" s="94">
        <v>0</v>
      </c>
      <c r="Z1505" s="94">
        <v>0</v>
      </c>
      <c r="AA1505" s="94">
        <v>0</v>
      </c>
      <c r="AB1505" s="94">
        <v>0</v>
      </c>
      <c r="AC1505" s="94">
        <f>_xlfn.XLOOKUP(B1505,'[3]Nur des jours'!$B:$B,'[3]Nur des jours'!$N:$N,"")</f>
        <v>0</v>
      </c>
      <c r="AD1505" s="94">
        <v>0</v>
      </c>
      <c r="AE1505" s="94">
        <v>0</v>
      </c>
      <c r="AF1505" s="94">
        <v>0</v>
      </c>
      <c r="AG1505" s="94">
        <v>0</v>
      </c>
      <c r="AH1505" s="94">
        <v>0</v>
      </c>
      <c r="AI1505" s="49" t="s">
        <v>5559</v>
      </c>
      <c r="AJ1505" s="49"/>
      <c r="AK1505" s="48" t="str" cm="1">
        <f t="array" ref="AK1505">IFERROR(_xlfn.IFS(
AM1505="MPR ISSUE","PDH",
AM1505="BSS Hardware Issue","BSS",
AM1505="Sites strategiques, MLL, Pylone, etc.","ENVTECH",
AM1505="AKTIVCO DEFAUT GE &amp; POWER Cabinet","AKTIVCO",
AM1505="AKTIVCO Coupure ENEO &amp; Baisse de tension","AKTIVCO GRID ONLY",
AM1505="Coupure ENEO &amp; Baisse de tension","IHS GRID ONLY",
AM1505="Defaut GE &amp; POWER Cabinet","IHS",
AM1505="Sharing","Partners",
AM1505="Sites strategiques &amp; DataCenter","SST &amp; DC",
AM1505="Exclu","Exclu",
AM1505="SAT","SAT",
AM1505="SPARE-ISSUE","SPARE-ISSUE",
AM1505="Fiber CAmtel","TRANS_FO_CAMTEL",
AM1505="Fiber AOF","Fiber AOF",
AM1505="Projet OCM (HUAWEI)","TRAVAUX-HUAWEI",
AM1505="Projet OCM (NOKIA)","TRAVAUX-NOKIA",
AM1505="ACCESS-ISSUE","ACCESS-ISSUE",
AM1505="Projet OCM (ZTE, NOKIA, autres projets)","TRAVAUX OCM",
AM1505="No root CAuse","No root cause",
AM1505="ODU HS","PDH",
AM1505="IP &amp; VLAN","PDH",
AM1505="Warehouse HUAWEI","SPARE-ISSUE",
AM1505="SPARE-HS","SPARE-ISSUE",
AM1505="Power Telco","BSS",AM1505="no impacts","no impacts"
),"")</f>
        <v>no impacts</v>
      </c>
      <c r="AL1505" s="48" t="str" cm="1">
        <f t="array" ref="AL1505">IFERROR(_xlfn.IFS(
AM1505="MPR ISSUE","TX ISSUE",
AM1505="BSS Hardware Issue","RAN ISSUE",
AM1505="Sites strategiques, MLL, Pylone, etc.","ENVTECH",
AM1505="AKTIVCO DEFAUT GE &amp; POWER Cabinet","POWER ISSUE",
AM1505="AKTIVCO Coupure ENEO &amp; Baisse de tension","POWER ISSUE",
AM1505="Coupure ENEO &amp; Baisse de tension","POWER ISSUE",
AM1505="Defaut GE &amp; POWER Cabinet","POWER ISSUE",
AM1505="Sharing","POWER ISSUE",
AM1505="Sites strategiques &amp; DataCenter","POWER ISSUE",
AM1505="Exclu","Exclu",
AM1505="SAT","TX ISSUE",
AM1505="SPARE-ISSUE","SPARE-ISSUE",
AM1505="Fiber CAmtel","TX ISSUE",
AM1505="Fiber AOF","TX ISSUE",
AM1505="Projet OCM (HUAWEI)","TRAVAUX-HUAWEI",
AM1505="Projet OCM (NOKIA)","TRAVAUX -NOKIA",
AM1505="ACCESS-ISSUE","ACCESS-ISSUE",
AM1505="Projet OCM (ZTE, NOKIA, autres projets)","TRAVAUX OCM",
AM1505="No root CAuse","No root cause",
AM1505="ODU HS","TX ISSUE",
AM1505="IP &amp; VLAN","TX ISSUE",
AM1505="Warehouse HUAWEI","SPARE-ISSUE",
AM1505="SPARE-HS","SPARE-ISSUE",
AM1505="Power Telco","RAN ISSUE",AM1505="no impacts","no impacts"
),"")</f>
        <v>no impacts</v>
      </c>
      <c r="AM1505" s="67" t="s">
        <v>5605</v>
      </c>
      <c r="AN1505" s="48" t="str" cm="1">
        <f t="array" ref="AN1505">IFERROR(_xlfn.IFS(
AM1505="MPR ISSUE","ACTIVE",
AM1505="BSS Hardware Issue","ACTIVE",
AM1505="Sites strategiques, MLL, Pylone, etc.","PASSIVE",
AM1505="AKTIVCO DEFAUT GE &amp; POWER Cabinet","PASSIVE",
AM1505="AKTIVCO Coupure ENEO &amp; Baisse de tension","PASSIVE",
AM1505="Coupure ENEO &amp; Baisse de tension","PASSIVE",
AM1505="Defaut GE &amp; POWER Cabinet","PASSIVE",
AM1505="Sharing","PASSIVE",
AM1505="Sites strategiques &amp; DataCenter","PASSIVE",
AM1505="Exclu","Exclu",
AM1505="SAT","ACTIVE",
AM1505="SPARE-ISSUE","SPARE-ISSUE",
AM1505="Fiber CAmtel","ACTIVE",
AM1505="Fiber AOF","ACTIVE",
AM1505="Projet OCM (HUAWEI)","PLANNED WORKS",
AM1505="Projet OCM (NOKIA)","PLANNED WORKS",
AM1505="ACCESS-ISSUE","ACCESS-ISSUE",
AM1505="Projet OCM (ZTE, NOKIA, autres projets)","PLANNED WORKS",
AM1505="No root CAuse","No root cause",
AM1505="ODU HS","ACTIVE",
AM1505="IP &amp; VLAN","ACTIVE",
AM1505="Warehouse HUAWEI","SPARE-ISSUE",
AM1505="SPARE-HS","SPARE-ISSUE",
AM1505="Power Telco","ACTIVE", AM1505="no impacts","no impacts"
),"")</f>
        <v>no impacts</v>
      </c>
      <c r="AO1505" s="93" t="s">
        <v>5537</v>
      </c>
      <c r="AP1505" s="101" t="str">
        <f t="shared" si="44"/>
        <v>CTR_389</v>
      </c>
      <c r="AR1505" s="17" t="s">
        <v>5537</v>
      </c>
      <c r="AS1505" s="7" t="s">
        <v>5537</v>
      </c>
      <c r="AT1505" s="6"/>
      <c r="AU1505" s="7"/>
      <c r="AV1505" s="3" t="s">
        <v>5537</v>
      </c>
      <c r="AW1505" s="18" t="s">
        <v>5537</v>
      </c>
      <c r="AX1505" s="18" t="s">
        <v>5537</v>
      </c>
      <c r="AY1505" s="18" t="s">
        <v>5537</v>
      </c>
      <c r="AZ1505" s="18" t="s">
        <v>5537</v>
      </c>
      <c r="BA1505" s="18" t="s">
        <v>5537</v>
      </c>
      <c r="BB1505" s="18" t="s">
        <v>5537</v>
      </c>
      <c r="BC1505" s="18" t="s">
        <v>5537</v>
      </c>
      <c r="BD1505" s="18" t="s">
        <v>5537</v>
      </c>
      <c r="BE1505" s="18" t="s">
        <v>5537</v>
      </c>
      <c r="BF1505" s="18" t="s">
        <v>5537</v>
      </c>
      <c r="BG1505" s="18" t="s">
        <v>5537</v>
      </c>
      <c r="BH1505" s="18" t="s">
        <v>5537</v>
      </c>
      <c r="BI1505" s="9" t="s">
        <v>5537</v>
      </c>
      <c r="BJ1505" s="14"/>
      <c r="BK1505" s="14" t="s">
        <v>5537</v>
      </c>
      <c r="BL1505" s="14" t="str">
        <f>_xlfn.XLOOKUP(B1505,'[4]cell downs 18042026 17h'!$B:$B,'[4]cell downs 18042026 17h'!$B:$B,"")</f>
        <v/>
      </c>
      <c r="BM1505" s="14" t="str">
        <f>_xlfn.XLOOKUP(B1505,'[5]Cells Huawei 19042026 15h'!$B:$B,'[5]Cells Huawei 19042026 15h'!$B:$B,"")</f>
        <v/>
      </c>
      <c r="BN1505" s="9" t="str">
        <f>_xlfn.XLOOKUP(B1505,'[6]cells down 19042026 9H40'!$B:$B,'[6]cells down 19042026 9H40'!$B:$B,"")</f>
        <v/>
      </c>
      <c r="BO1505" s="9" t="s">
        <v>3188</v>
      </c>
      <c r="BP1505" s="9" t="s">
        <v>12</v>
      </c>
      <c r="BQ1505" s="115"/>
    </row>
    <row r="1506" spans="1:69" s="9" customFormat="1" x14ac:dyDescent="0.3">
      <c r="A1506" s="1" t="s">
        <v>3337</v>
      </c>
      <c r="B1506" s="8" t="s">
        <v>3338</v>
      </c>
      <c r="C1506" s="3" t="str">
        <f>_xlfn.XLOOKUP(B1506,'[1]daily break down'!$D:$D,'[1]daily break down'!$E:$E,"")</f>
        <v>Yaounde</v>
      </c>
      <c r="D1506" s="1" t="s">
        <v>11</v>
      </c>
      <c r="E1506" s="1" t="s">
        <v>12</v>
      </c>
      <c r="F1506" s="3" t="s">
        <v>37</v>
      </c>
      <c r="G1506" s="1" t="s">
        <v>38</v>
      </c>
      <c r="H1506" s="34" t="str">
        <f>_xlfn.XLOOKUP(B1506,[2]CALCULATION!$B:$B,[2]CALCULATION!$H:$H,"")</f>
        <v>ZTE</v>
      </c>
      <c r="I1506" s="28">
        <v>0</v>
      </c>
      <c r="J1506" s="28">
        <v>0</v>
      </c>
      <c r="K1506" s="28">
        <v>0</v>
      </c>
      <c r="L1506" s="28">
        <v>0</v>
      </c>
      <c r="M1506" s="28">
        <v>0</v>
      </c>
      <c r="N1506" s="28">
        <v>0</v>
      </c>
      <c r="O1506" s="28">
        <v>0</v>
      </c>
      <c r="P1506" s="28">
        <v>0</v>
      </c>
      <c r="Q1506" s="28">
        <v>0</v>
      </c>
      <c r="R1506" s="28">
        <v>0</v>
      </c>
      <c r="S1506" s="94">
        <v>0</v>
      </c>
      <c r="T1506" s="94">
        <f>_xlfn.XLOOKUP(B1506,'[3]Nur des jours'!$B:$B,'[3]Nur des jours'!$U:$U,"")</f>
        <v>0</v>
      </c>
      <c r="U1506" s="94">
        <v>0</v>
      </c>
      <c r="V1506" s="94">
        <v>0</v>
      </c>
      <c r="W1506" s="94">
        <v>0</v>
      </c>
      <c r="X1506" s="94">
        <v>0</v>
      </c>
      <c r="Y1506" s="94">
        <v>0</v>
      </c>
      <c r="Z1506" s="94">
        <v>0</v>
      </c>
      <c r="AA1506" s="94">
        <v>0</v>
      </c>
      <c r="AB1506" s="94">
        <v>0</v>
      </c>
      <c r="AC1506" s="94">
        <f>_xlfn.XLOOKUP(B1506,'[3]Nur des jours'!$B:$B,'[3]Nur des jours'!$N:$N,"")</f>
        <v>0</v>
      </c>
      <c r="AD1506" s="94">
        <v>0</v>
      </c>
      <c r="AE1506" s="94">
        <v>0</v>
      </c>
      <c r="AF1506" s="94">
        <v>0</v>
      </c>
      <c r="AG1506" s="94">
        <v>0</v>
      </c>
      <c r="AH1506" s="94">
        <v>0</v>
      </c>
      <c r="AI1506" s="49" t="s">
        <v>5559</v>
      </c>
      <c r="AJ1506" s="49"/>
      <c r="AK1506" s="48" t="str" cm="1">
        <f t="array" ref="AK1506">IFERROR(_xlfn.IFS(
AM1506="MPR ISSUE","PDH",
AM1506="BSS Hardware Issue","BSS",
AM1506="Sites strategiques, MLL, Pylone, etc.","ENVTECH",
AM1506="AKTIVCO DEFAUT GE &amp; POWER Cabinet","AKTIVCO",
AM1506="AKTIVCO Coupure ENEO &amp; Baisse de tension","AKTIVCO GRID ONLY",
AM1506="Coupure ENEO &amp; Baisse de tension","IHS GRID ONLY",
AM1506="Defaut GE &amp; POWER Cabinet","IHS",
AM1506="Sharing","Partners",
AM1506="Sites strategiques &amp; DataCenter","SST &amp; DC",
AM1506="Exclu","Exclu",
AM1506="SAT","SAT",
AM1506="SPARE-ISSUE","SPARE-ISSUE",
AM1506="Fiber CAmtel","TRANS_FO_CAMTEL",
AM1506="Fiber AOF","Fiber AOF",
AM1506="Projet OCM (HUAWEI)","TRAVAUX-HUAWEI",
AM1506="Projet OCM (NOKIA)","TRAVAUX-NOKIA",
AM1506="ACCESS-ISSUE","ACCESS-ISSUE",
AM1506="Projet OCM (ZTE, NOKIA, autres projets)","TRAVAUX OCM",
AM1506="No root CAuse","No root cause",
AM1506="ODU HS","PDH",
AM1506="IP &amp; VLAN","PDH",
AM1506="Warehouse HUAWEI","SPARE-ISSUE",
AM1506="SPARE-HS","SPARE-ISSUE",
AM1506="Power Telco","BSS",AM1506="no impacts","no impacts"
),"")</f>
        <v>no impacts</v>
      </c>
      <c r="AL1506" s="48" t="str" cm="1">
        <f t="array" ref="AL1506">IFERROR(_xlfn.IFS(
AM1506="MPR ISSUE","TX ISSUE",
AM1506="BSS Hardware Issue","RAN ISSUE",
AM1506="Sites strategiques, MLL, Pylone, etc.","ENVTECH",
AM1506="AKTIVCO DEFAUT GE &amp; POWER Cabinet","POWER ISSUE",
AM1506="AKTIVCO Coupure ENEO &amp; Baisse de tension","POWER ISSUE",
AM1506="Coupure ENEO &amp; Baisse de tension","POWER ISSUE",
AM1506="Defaut GE &amp; POWER Cabinet","POWER ISSUE",
AM1506="Sharing","POWER ISSUE",
AM1506="Sites strategiques &amp; DataCenter","POWER ISSUE",
AM1506="Exclu","Exclu",
AM1506="SAT","TX ISSUE",
AM1506="SPARE-ISSUE","SPARE-ISSUE",
AM1506="Fiber CAmtel","TX ISSUE",
AM1506="Fiber AOF","TX ISSUE",
AM1506="Projet OCM (HUAWEI)","TRAVAUX-HUAWEI",
AM1506="Projet OCM (NOKIA)","TRAVAUX -NOKIA",
AM1506="ACCESS-ISSUE","ACCESS-ISSUE",
AM1506="Projet OCM (ZTE, NOKIA, autres projets)","TRAVAUX OCM",
AM1506="No root CAuse","No root cause",
AM1506="ODU HS","TX ISSUE",
AM1506="IP &amp; VLAN","TX ISSUE",
AM1506="Warehouse HUAWEI","SPARE-ISSUE",
AM1506="SPARE-HS","SPARE-ISSUE",
AM1506="Power Telco","RAN ISSUE",AM1506="no impacts","no impacts"
),"")</f>
        <v>no impacts</v>
      </c>
      <c r="AM1506" s="67" t="s">
        <v>5605</v>
      </c>
      <c r="AN1506" s="48" t="str" cm="1">
        <f t="array" ref="AN1506">IFERROR(_xlfn.IFS(
AM1506="MPR ISSUE","ACTIVE",
AM1506="BSS Hardware Issue","ACTIVE",
AM1506="Sites strategiques, MLL, Pylone, etc.","PASSIVE",
AM1506="AKTIVCO DEFAUT GE &amp; POWER Cabinet","PASSIVE",
AM1506="AKTIVCO Coupure ENEO &amp; Baisse de tension","PASSIVE",
AM1506="Coupure ENEO &amp; Baisse de tension","PASSIVE",
AM1506="Defaut GE &amp; POWER Cabinet","PASSIVE",
AM1506="Sharing","PASSIVE",
AM1506="Sites strategiques &amp; DataCenter","PASSIVE",
AM1506="Exclu","Exclu",
AM1506="SAT","ACTIVE",
AM1506="SPARE-ISSUE","SPARE-ISSUE",
AM1506="Fiber CAmtel","ACTIVE",
AM1506="Fiber AOF","ACTIVE",
AM1506="Projet OCM (HUAWEI)","PLANNED WORKS",
AM1506="Projet OCM (NOKIA)","PLANNED WORKS",
AM1506="ACCESS-ISSUE","ACCESS-ISSUE",
AM1506="Projet OCM (ZTE, NOKIA, autres projets)","PLANNED WORKS",
AM1506="No root CAuse","No root cause",
AM1506="ODU HS","ACTIVE",
AM1506="IP &amp; VLAN","ACTIVE",
AM1506="Warehouse HUAWEI","SPARE-ISSUE",
AM1506="SPARE-HS","SPARE-ISSUE",
AM1506="Power Telco","ACTIVE", AM1506="no impacts","no impacts"
),"")</f>
        <v>no impacts</v>
      </c>
      <c r="AO1506" s="93" t="s">
        <v>5537</v>
      </c>
      <c r="AP1506" s="101" t="str">
        <f t="shared" si="44"/>
        <v>CTR_132</v>
      </c>
      <c r="AR1506" s="17" t="s">
        <v>5537</v>
      </c>
      <c r="AS1506" s="7" t="s">
        <v>5537</v>
      </c>
      <c r="AT1506" s="6"/>
      <c r="AU1506" s="7"/>
      <c r="AV1506" s="3" t="s">
        <v>5537</v>
      </c>
      <c r="AW1506" s="18" t="s">
        <v>5537</v>
      </c>
      <c r="AX1506" s="18" t="s">
        <v>5537</v>
      </c>
      <c r="AY1506" s="18" t="s">
        <v>5537</v>
      </c>
      <c r="AZ1506" s="18" t="s">
        <v>5537</v>
      </c>
      <c r="BA1506" s="18" t="s">
        <v>5537</v>
      </c>
      <c r="BB1506" s="18" t="s">
        <v>5537</v>
      </c>
      <c r="BC1506" s="18" t="s">
        <v>5537</v>
      </c>
      <c r="BD1506" s="18" t="s">
        <v>5537</v>
      </c>
      <c r="BE1506" s="18" t="s">
        <v>5537</v>
      </c>
      <c r="BF1506" s="18" t="s">
        <v>5537</v>
      </c>
      <c r="BG1506" s="18" t="s">
        <v>5537</v>
      </c>
      <c r="BH1506" s="18" t="s">
        <v>5537</v>
      </c>
      <c r="BI1506" s="9" t="s">
        <v>5537</v>
      </c>
      <c r="BJ1506" s="14"/>
      <c r="BK1506" s="14" t="s">
        <v>5537</v>
      </c>
      <c r="BL1506" s="14" t="str">
        <f>_xlfn.XLOOKUP(B1506,'[4]cell downs 18042026 17h'!$B:$B,'[4]cell downs 18042026 17h'!$B:$B,"")</f>
        <v/>
      </c>
      <c r="BM1506" s="14" t="str">
        <f>_xlfn.XLOOKUP(B1506,'[5]Cells Huawei 19042026 15h'!$B:$B,'[5]Cells Huawei 19042026 15h'!$B:$B,"")</f>
        <v/>
      </c>
      <c r="BN1506" s="9" t="str">
        <f>_xlfn.XLOOKUP(B1506,'[6]cells down 19042026 9H40'!$B:$B,'[6]cells down 19042026 9H40'!$B:$B,"")</f>
        <v/>
      </c>
      <c r="BO1506" s="9" t="s">
        <v>3338</v>
      </c>
      <c r="BP1506" s="9" t="s">
        <v>12</v>
      </c>
      <c r="BQ1506" s="115"/>
    </row>
    <row r="1507" spans="1:69" s="9" customFormat="1" x14ac:dyDescent="0.3">
      <c r="A1507" s="1" t="s">
        <v>3285</v>
      </c>
      <c r="B1507" s="8" t="s">
        <v>3286</v>
      </c>
      <c r="C1507" s="3" t="str">
        <f>_xlfn.XLOOKUP(B1507,'[1]daily break down'!$D:$D,'[1]daily break down'!$E:$E,"")</f>
        <v>NORD</v>
      </c>
      <c r="D1507" s="1" t="s">
        <v>11</v>
      </c>
      <c r="E1507" s="1" t="s">
        <v>12</v>
      </c>
      <c r="F1507" s="3" t="s">
        <v>23</v>
      </c>
      <c r="G1507" s="1" t="s">
        <v>732</v>
      </c>
      <c r="H1507" s="32" t="str">
        <f>_xlfn.XLOOKUP(B1507,[2]CALCULATION!$B:$B,[2]CALCULATION!$H:$H,"")</f>
        <v>Huawei</v>
      </c>
      <c r="I1507" s="28">
        <v>6.2296680107181697</v>
      </c>
      <c r="J1507" s="28">
        <v>3.3387266610165143</v>
      </c>
      <c r="K1507" s="28">
        <v>10.013611731771835</v>
      </c>
      <c r="L1507" s="28">
        <v>4.6761078437247638</v>
      </c>
      <c r="M1507" s="28">
        <v>2.9204227341603102</v>
      </c>
      <c r="N1507" s="28">
        <v>2.8484403580713002</v>
      </c>
      <c r="O1507" s="28">
        <v>0</v>
      </c>
      <c r="P1507" s="28">
        <v>0</v>
      </c>
      <c r="Q1507" s="28">
        <v>0</v>
      </c>
      <c r="R1507" s="28">
        <v>0</v>
      </c>
      <c r="S1507" s="94">
        <v>0</v>
      </c>
      <c r="T1507" s="94">
        <f>_xlfn.XLOOKUP(B1507,'[3]Nur des jours'!$B:$B,'[3]Nur des jours'!$U:$U,"")</f>
        <v>0</v>
      </c>
      <c r="U1507" s="94">
        <v>0</v>
      </c>
      <c r="V1507" s="94">
        <v>0</v>
      </c>
      <c r="W1507" s="94">
        <v>0</v>
      </c>
      <c r="X1507" s="94">
        <v>0</v>
      </c>
      <c r="Y1507" s="94">
        <v>0</v>
      </c>
      <c r="Z1507" s="94">
        <v>3.5104784652130374</v>
      </c>
      <c r="AA1507" s="94">
        <v>0</v>
      </c>
      <c r="AB1507" s="94">
        <v>0</v>
      </c>
      <c r="AC1507" s="94">
        <f>_xlfn.XLOOKUP(B1507,'[3]Nur des jours'!$B:$B,'[3]Nur des jours'!$N:$N,"")</f>
        <v>0</v>
      </c>
      <c r="AD1507" s="94">
        <v>0</v>
      </c>
      <c r="AE1507" s="94">
        <v>0</v>
      </c>
      <c r="AF1507" s="94">
        <v>0</v>
      </c>
      <c r="AG1507" s="94">
        <v>0</v>
      </c>
      <c r="AH1507" s="94">
        <v>0</v>
      </c>
      <c r="AI1507" s="49" t="s">
        <v>5559</v>
      </c>
      <c r="AJ1507" s="49"/>
      <c r="AK1507" s="48" t="str" cm="1">
        <f t="array" ref="AK1507">IFERROR(_xlfn.IFS(
AM1507="MPR ISSUE","PDH",
AM1507="BSS Hardware Issue","BSS",
AM1507="Sites strategiques, MLL, Pylone, etc.","ENVTECH",
AM1507="AKTIVCO DEFAUT GE &amp; POWER Cabinet","AKTIVCO",
AM1507="AKTIVCO Coupure ENEO &amp; Baisse de tension","AKTIVCO GRID ONLY",
AM1507="Coupure ENEO &amp; Baisse de tension","IHS GRID ONLY",
AM1507="Defaut GE &amp; POWER Cabinet","IHS",
AM1507="Sharing","Partners",
AM1507="Sites strategiques &amp; DataCenter","SST &amp; DC",
AM1507="Exclu","Exclu",
AM1507="SAT","SAT",
AM1507="SPARE-ISSUE","SPARE-ISSUE",
AM1507="Fiber CAmtel","TRANS_FO_CAMTEL",
AM1507="Fiber AOF","Fiber AOF",
AM1507="Projet OCM (HUAWEI)","TRAVAUX-HUAWEI",
AM1507="Projet OCM (NOKIA)","TRAVAUX-NOKIA",
AM1507="ACCESS-ISSUE","ACCESS-ISSUE",
AM1507="Projet OCM (ZTE, NOKIA, autres projets)","TRAVAUX OCM",
AM1507="No root CAuse","No root cause",
AM1507="ODU HS","PDH",
AM1507="IP &amp; VLAN","PDH",
AM1507="Warehouse HUAWEI","SPARE-ISSUE",
AM1507="SPARE-HS","SPARE-ISSUE",
AM1507="Power Telco","BSS",AM1507="no impacts","no impacts"
),"")</f>
        <v>no impacts</v>
      </c>
      <c r="AL1507" s="48" t="str" cm="1">
        <f t="array" ref="AL1507">IFERROR(_xlfn.IFS(
AM1507="MPR ISSUE","TX ISSUE",
AM1507="BSS Hardware Issue","RAN ISSUE",
AM1507="Sites strategiques, MLL, Pylone, etc.","ENVTECH",
AM1507="AKTIVCO DEFAUT GE &amp; POWER Cabinet","POWER ISSUE",
AM1507="AKTIVCO Coupure ENEO &amp; Baisse de tension","POWER ISSUE",
AM1507="Coupure ENEO &amp; Baisse de tension","POWER ISSUE",
AM1507="Defaut GE &amp; POWER Cabinet","POWER ISSUE",
AM1507="Sharing","POWER ISSUE",
AM1507="Sites strategiques &amp; DataCenter","POWER ISSUE",
AM1507="Exclu","Exclu",
AM1507="SAT","TX ISSUE",
AM1507="SPARE-ISSUE","SPARE-ISSUE",
AM1507="Fiber CAmtel","TX ISSUE",
AM1507="Fiber AOF","TX ISSUE",
AM1507="Projet OCM (HUAWEI)","TRAVAUX-HUAWEI",
AM1507="Projet OCM (NOKIA)","TRAVAUX -NOKIA",
AM1507="ACCESS-ISSUE","ACCESS-ISSUE",
AM1507="Projet OCM (ZTE, NOKIA, autres projets)","TRAVAUX OCM",
AM1507="No root CAuse","No root cause",
AM1507="ODU HS","TX ISSUE",
AM1507="IP &amp; VLAN","TX ISSUE",
AM1507="Warehouse HUAWEI","SPARE-ISSUE",
AM1507="SPARE-HS","SPARE-ISSUE",
AM1507="Power Telco","RAN ISSUE",AM1507="no impacts","no impacts"
),"")</f>
        <v>no impacts</v>
      </c>
      <c r="AM1507" s="67" t="s">
        <v>5605</v>
      </c>
      <c r="AN1507" s="48" t="str" cm="1">
        <f t="array" ref="AN1507">IFERROR(_xlfn.IFS(
AM1507="MPR ISSUE","ACTIVE",
AM1507="BSS Hardware Issue","ACTIVE",
AM1507="Sites strategiques, MLL, Pylone, etc.","PASSIVE",
AM1507="AKTIVCO DEFAUT GE &amp; POWER Cabinet","PASSIVE",
AM1507="AKTIVCO Coupure ENEO &amp; Baisse de tension","PASSIVE",
AM1507="Coupure ENEO &amp; Baisse de tension","PASSIVE",
AM1507="Defaut GE &amp; POWER Cabinet","PASSIVE",
AM1507="Sharing","PASSIVE",
AM1507="Sites strategiques &amp; DataCenter","PASSIVE",
AM1507="Exclu","Exclu",
AM1507="SAT","ACTIVE",
AM1507="SPARE-ISSUE","SPARE-ISSUE",
AM1507="Fiber CAmtel","ACTIVE",
AM1507="Fiber AOF","ACTIVE",
AM1507="Projet OCM (HUAWEI)","PLANNED WORKS",
AM1507="Projet OCM (NOKIA)","PLANNED WORKS",
AM1507="ACCESS-ISSUE","ACCESS-ISSUE",
AM1507="Projet OCM (ZTE, NOKIA, autres projets)","PLANNED WORKS",
AM1507="No root CAuse","No root cause",
AM1507="ODU HS","ACTIVE",
AM1507="IP &amp; VLAN","ACTIVE",
AM1507="Warehouse HUAWEI","SPARE-ISSUE",
AM1507="SPARE-HS","SPARE-ISSUE",
AM1507="Power Telco","ACTIVE", AM1507="no impacts","no impacts"
),"")</f>
        <v>no impacts</v>
      </c>
      <c r="AO1507" s="93" t="s">
        <v>5537</v>
      </c>
      <c r="AP1507" s="101" t="str">
        <f t="shared" si="44"/>
        <v>NRD_089</v>
      </c>
      <c r="AR1507" s="17" t="s">
        <v>5537</v>
      </c>
      <c r="AS1507" s="7" t="s">
        <v>5537</v>
      </c>
      <c r="AT1507" s="6"/>
      <c r="AU1507" s="7"/>
      <c r="AV1507" s="3" t="s">
        <v>5537</v>
      </c>
      <c r="AW1507" s="18" t="s">
        <v>5537</v>
      </c>
      <c r="AX1507" s="18" t="s">
        <v>5537</v>
      </c>
      <c r="AY1507" s="18" t="s">
        <v>5537</v>
      </c>
      <c r="AZ1507" s="18" t="s">
        <v>5537</v>
      </c>
      <c r="BA1507" s="18" t="s">
        <v>5537</v>
      </c>
      <c r="BB1507" s="18" t="s">
        <v>5537</v>
      </c>
      <c r="BC1507" s="18" t="s">
        <v>5537</v>
      </c>
      <c r="BD1507" s="18" t="s">
        <v>5537</v>
      </c>
      <c r="BE1507" s="18" t="s">
        <v>5537</v>
      </c>
      <c r="BF1507" s="18" t="s">
        <v>5537</v>
      </c>
      <c r="BG1507" s="18" t="s">
        <v>5537</v>
      </c>
      <c r="BH1507" s="18" t="s">
        <v>5537</v>
      </c>
      <c r="BI1507" s="9" t="s">
        <v>5537</v>
      </c>
      <c r="BJ1507" s="14"/>
      <c r="BK1507" s="14" t="s">
        <v>5537</v>
      </c>
      <c r="BL1507" s="14" t="str">
        <f>_xlfn.XLOOKUP(B1507,'[4]cell downs 18042026 17h'!$B:$B,'[4]cell downs 18042026 17h'!$B:$B,"")</f>
        <v/>
      </c>
      <c r="BM1507" s="14" t="str">
        <f>_xlfn.XLOOKUP(B1507,'[5]Cells Huawei 19042026 15h'!$B:$B,'[5]Cells Huawei 19042026 15h'!$B:$B,"")</f>
        <v/>
      </c>
      <c r="BN1507" s="9" t="str">
        <f>_xlfn.XLOOKUP(B1507,'[6]cells down 19042026 9H40'!$B:$B,'[6]cells down 19042026 9H40'!$B:$B,"")</f>
        <v/>
      </c>
      <c r="BO1507" s="9" t="s">
        <v>3286</v>
      </c>
      <c r="BP1507" s="9" t="s">
        <v>12</v>
      </c>
      <c r="BQ1507" s="115"/>
    </row>
    <row r="1508" spans="1:69" s="9" customFormat="1" x14ac:dyDescent="0.3">
      <c r="A1508" s="1" t="s">
        <v>2703</v>
      </c>
      <c r="B1508" s="8" t="s">
        <v>2704</v>
      </c>
      <c r="C1508" s="3" t="str">
        <f>_xlfn.XLOOKUP(B1508,'[1]daily break down'!$D:$D,'[1]daily break down'!$E:$E,"")</f>
        <v>Yaounde</v>
      </c>
      <c r="D1508" s="1" t="s">
        <v>11</v>
      </c>
      <c r="E1508" s="1" t="s">
        <v>12</v>
      </c>
      <c r="F1508" s="3" t="s">
        <v>37</v>
      </c>
      <c r="G1508" s="1" t="s">
        <v>38</v>
      </c>
      <c r="H1508" s="34" t="str">
        <f>_xlfn.XLOOKUP(B1508,[2]CALCULATION!$B:$B,[2]CALCULATION!$H:$H,"")</f>
        <v>ZTE</v>
      </c>
      <c r="I1508" s="28">
        <v>0</v>
      </c>
      <c r="J1508" s="28">
        <v>0</v>
      </c>
      <c r="K1508" s="28">
        <v>0</v>
      </c>
      <c r="L1508" s="28">
        <v>0</v>
      </c>
      <c r="M1508" s="28">
        <v>0</v>
      </c>
      <c r="N1508" s="28">
        <v>0</v>
      </c>
      <c r="O1508" s="28">
        <v>0</v>
      </c>
      <c r="P1508" s="28">
        <v>0</v>
      </c>
      <c r="Q1508" s="28">
        <v>0</v>
      </c>
      <c r="R1508" s="28">
        <v>1.6533117600226025E-2</v>
      </c>
      <c r="S1508" s="94">
        <v>0</v>
      </c>
      <c r="T1508" s="94">
        <f>_xlfn.XLOOKUP(B1508,'[3]Nur des jours'!$B:$B,'[3]Nur des jours'!$U:$U,"")</f>
        <v>0</v>
      </c>
      <c r="U1508" s="94">
        <v>0</v>
      </c>
      <c r="V1508" s="94">
        <v>0</v>
      </c>
      <c r="W1508" s="94">
        <v>0</v>
      </c>
      <c r="X1508" s="94">
        <v>0</v>
      </c>
      <c r="Y1508" s="94">
        <v>0</v>
      </c>
      <c r="Z1508" s="94">
        <v>0</v>
      </c>
      <c r="AA1508" s="94">
        <v>0</v>
      </c>
      <c r="AB1508" s="94">
        <v>0</v>
      </c>
      <c r="AC1508" s="94">
        <f>_xlfn.XLOOKUP(B1508,'[3]Nur des jours'!$B:$B,'[3]Nur des jours'!$N:$N,"")</f>
        <v>0</v>
      </c>
      <c r="AD1508" s="94">
        <v>0</v>
      </c>
      <c r="AE1508" s="94">
        <v>0</v>
      </c>
      <c r="AF1508" s="94">
        <v>0</v>
      </c>
      <c r="AG1508" s="94">
        <v>0</v>
      </c>
      <c r="AH1508" s="94">
        <v>0</v>
      </c>
      <c r="AI1508" s="49" t="s">
        <v>5559</v>
      </c>
      <c r="AJ1508" s="49"/>
      <c r="AK1508" s="48" t="str" cm="1">
        <f t="array" ref="AK1508">IFERROR(_xlfn.IFS(
AM1508="MPR ISSUE","PDH",
AM1508="BSS Hardware Issue","BSS",
AM1508="Sites strategiques, MLL, Pylone, etc.","ENVTECH",
AM1508="AKTIVCO DEFAUT GE &amp; POWER Cabinet","AKTIVCO",
AM1508="AKTIVCO Coupure ENEO &amp; Baisse de tension","AKTIVCO GRID ONLY",
AM1508="Coupure ENEO &amp; Baisse de tension","IHS GRID ONLY",
AM1508="Defaut GE &amp; POWER Cabinet","IHS",
AM1508="Sharing","Partners",
AM1508="Sites strategiques &amp; DataCenter","SST &amp; DC",
AM1508="Exclu","Exclu",
AM1508="SAT","SAT",
AM1508="SPARE-ISSUE","SPARE-ISSUE",
AM1508="Fiber CAmtel","TRANS_FO_CAMTEL",
AM1508="Fiber AOF","Fiber AOF",
AM1508="Projet OCM (HUAWEI)","TRAVAUX-HUAWEI",
AM1508="Projet OCM (NOKIA)","TRAVAUX-NOKIA",
AM1508="ACCESS-ISSUE","ACCESS-ISSUE",
AM1508="Projet OCM (ZTE, NOKIA, autres projets)","TRAVAUX OCM",
AM1508="No root CAuse","No root cause",
AM1508="ODU HS","PDH",
AM1508="IP &amp; VLAN","PDH",
AM1508="Warehouse HUAWEI","SPARE-ISSUE",
AM1508="SPARE-HS","SPARE-ISSUE",
AM1508="Power Telco","BSS",AM1508="no impacts","no impacts"
),"")</f>
        <v>no impacts</v>
      </c>
      <c r="AL1508" s="48" t="str" cm="1">
        <f t="array" ref="AL1508">IFERROR(_xlfn.IFS(
AM1508="MPR ISSUE","TX ISSUE",
AM1508="BSS Hardware Issue","RAN ISSUE",
AM1508="Sites strategiques, MLL, Pylone, etc.","ENVTECH",
AM1508="AKTIVCO DEFAUT GE &amp; POWER Cabinet","POWER ISSUE",
AM1508="AKTIVCO Coupure ENEO &amp; Baisse de tension","POWER ISSUE",
AM1508="Coupure ENEO &amp; Baisse de tension","POWER ISSUE",
AM1508="Defaut GE &amp; POWER Cabinet","POWER ISSUE",
AM1508="Sharing","POWER ISSUE",
AM1508="Sites strategiques &amp; DataCenter","POWER ISSUE",
AM1508="Exclu","Exclu",
AM1508="SAT","TX ISSUE",
AM1508="SPARE-ISSUE","SPARE-ISSUE",
AM1508="Fiber CAmtel","TX ISSUE",
AM1508="Fiber AOF","TX ISSUE",
AM1508="Projet OCM (HUAWEI)","TRAVAUX-HUAWEI",
AM1508="Projet OCM (NOKIA)","TRAVAUX -NOKIA",
AM1508="ACCESS-ISSUE","ACCESS-ISSUE",
AM1508="Projet OCM (ZTE, NOKIA, autres projets)","TRAVAUX OCM",
AM1508="No root CAuse","No root cause",
AM1508="ODU HS","TX ISSUE",
AM1508="IP &amp; VLAN","TX ISSUE",
AM1508="Warehouse HUAWEI","SPARE-ISSUE",
AM1508="SPARE-HS","SPARE-ISSUE",
AM1508="Power Telco","RAN ISSUE",AM1508="no impacts","no impacts"
),"")</f>
        <v>no impacts</v>
      </c>
      <c r="AM1508" s="67" t="s">
        <v>5605</v>
      </c>
      <c r="AN1508" s="48" t="str" cm="1">
        <f t="array" ref="AN1508">IFERROR(_xlfn.IFS(
AM1508="MPR ISSUE","ACTIVE",
AM1508="BSS Hardware Issue","ACTIVE",
AM1508="Sites strategiques, MLL, Pylone, etc.","PASSIVE",
AM1508="AKTIVCO DEFAUT GE &amp; POWER Cabinet","PASSIVE",
AM1508="AKTIVCO Coupure ENEO &amp; Baisse de tension","PASSIVE",
AM1508="Coupure ENEO &amp; Baisse de tension","PASSIVE",
AM1508="Defaut GE &amp; POWER Cabinet","PASSIVE",
AM1508="Sharing","PASSIVE",
AM1508="Sites strategiques &amp; DataCenter","PASSIVE",
AM1508="Exclu","Exclu",
AM1508="SAT","ACTIVE",
AM1508="SPARE-ISSUE","SPARE-ISSUE",
AM1508="Fiber CAmtel","ACTIVE",
AM1508="Fiber AOF","ACTIVE",
AM1508="Projet OCM (HUAWEI)","PLANNED WORKS",
AM1508="Projet OCM (NOKIA)","PLANNED WORKS",
AM1508="ACCESS-ISSUE","ACCESS-ISSUE",
AM1508="Projet OCM (ZTE, NOKIA, autres projets)","PLANNED WORKS",
AM1508="No root CAuse","No root cause",
AM1508="ODU HS","ACTIVE",
AM1508="IP &amp; VLAN","ACTIVE",
AM1508="Warehouse HUAWEI","SPARE-ISSUE",
AM1508="SPARE-HS","SPARE-ISSUE",
AM1508="Power Telco","ACTIVE", AM1508="no impacts","no impacts"
),"")</f>
        <v>no impacts</v>
      </c>
      <c r="AO1508" s="93" t="s">
        <v>5537</v>
      </c>
      <c r="AP1508" s="101" t="str">
        <f t="shared" si="44"/>
        <v>CTR_129</v>
      </c>
      <c r="AR1508" s="17" t="s">
        <v>5537</v>
      </c>
      <c r="AS1508" s="7" t="s">
        <v>5537</v>
      </c>
      <c r="AT1508" s="6"/>
      <c r="AU1508" s="7"/>
      <c r="AV1508" s="3" t="s">
        <v>5537</v>
      </c>
      <c r="AW1508" s="18" t="s">
        <v>5537</v>
      </c>
      <c r="AX1508" s="18" t="s">
        <v>5537</v>
      </c>
      <c r="AY1508" s="18" t="s">
        <v>5537</v>
      </c>
      <c r="AZ1508" s="18" t="s">
        <v>5537</v>
      </c>
      <c r="BA1508" s="18" t="s">
        <v>5537</v>
      </c>
      <c r="BB1508" s="18" t="s">
        <v>5537</v>
      </c>
      <c r="BC1508" s="18" t="s">
        <v>5537</v>
      </c>
      <c r="BD1508" s="18" t="s">
        <v>5537</v>
      </c>
      <c r="BE1508" s="18" t="s">
        <v>5537</v>
      </c>
      <c r="BF1508" s="18" t="s">
        <v>5537</v>
      </c>
      <c r="BG1508" s="18" t="s">
        <v>5537</v>
      </c>
      <c r="BH1508" s="18" t="s">
        <v>5537</v>
      </c>
      <c r="BI1508" s="9" t="s">
        <v>5537</v>
      </c>
      <c r="BJ1508" s="14"/>
      <c r="BK1508" s="14" t="s">
        <v>5537</v>
      </c>
      <c r="BL1508" s="14" t="str">
        <f>_xlfn.XLOOKUP(B1508,'[4]cell downs 18042026 17h'!$B:$B,'[4]cell downs 18042026 17h'!$B:$B,"")</f>
        <v/>
      </c>
      <c r="BM1508" s="14" t="str">
        <f>_xlfn.XLOOKUP(B1508,'[5]Cells Huawei 19042026 15h'!$B:$B,'[5]Cells Huawei 19042026 15h'!$B:$B,"")</f>
        <v/>
      </c>
      <c r="BN1508" s="9" t="str">
        <f>_xlfn.XLOOKUP(B1508,'[6]cells down 19042026 9H40'!$B:$B,'[6]cells down 19042026 9H40'!$B:$B,"")</f>
        <v/>
      </c>
      <c r="BO1508" s="9" t="s">
        <v>2704</v>
      </c>
      <c r="BP1508" s="9" t="s">
        <v>594</v>
      </c>
      <c r="BQ1508" s="115"/>
    </row>
    <row r="1509" spans="1:69" s="9" customFormat="1" x14ac:dyDescent="0.3">
      <c r="A1509" s="1" t="s">
        <v>2717</v>
      </c>
      <c r="B1509" s="8" t="s">
        <v>2718</v>
      </c>
      <c r="C1509" s="3" t="str">
        <f>_xlfn.XLOOKUP(B1509,'[1]daily break down'!$D:$D,'[1]daily break down'!$E:$E,"")</f>
        <v>Yaounde</v>
      </c>
      <c r="D1509" s="1" t="s">
        <v>11</v>
      </c>
      <c r="E1509" s="1" t="s">
        <v>145</v>
      </c>
      <c r="F1509" s="3" t="s">
        <v>37</v>
      </c>
      <c r="G1509" s="1" t="s">
        <v>38</v>
      </c>
      <c r="H1509" s="34" t="str">
        <f>_xlfn.XLOOKUP(B1509,[2]CALCULATION!$B:$B,[2]CALCULATION!$H:$H,"")</f>
        <v>ZTE</v>
      </c>
      <c r="I1509" s="28">
        <v>0</v>
      </c>
      <c r="J1509" s="28">
        <v>0</v>
      </c>
      <c r="K1509" s="28">
        <v>0</v>
      </c>
      <c r="L1509" s="28">
        <v>8.435992044128442E-3</v>
      </c>
      <c r="M1509" s="28">
        <v>0</v>
      </c>
      <c r="N1509" s="28">
        <v>0</v>
      </c>
      <c r="O1509" s="28">
        <v>1.6729303461717124E-2</v>
      </c>
      <c r="P1509" s="28">
        <v>0</v>
      </c>
      <c r="Q1509" s="28">
        <v>0</v>
      </c>
      <c r="R1509" s="28">
        <v>8.0792904777802401E-3</v>
      </c>
      <c r="S1509" s="94">
        <v>0</v>
      </c>
      <c r="T1509" s="94">
        <f>_xlfn.XLOOKUP(B1509,'[3]Nur des jours'!$B:$B,'[3]Nur des jours'!$U:$U,"")</f>
        <v>0</v>
      </c>
      <c r="U1509" s="94">
        <v>0</v>
      </c>
      <c r="V1509" s="94">
        <v>0</v>
      </c>
      <c r="W1509" s="94">
        <v>0</v>
      </c>
      <c r="X1509" s="94">
        <v>0</v>
      </c>
      <c r="Y1509" s="94">
        <v>0</v>
      </c>
      <c r="Z1509" s="94">
        <v>0</v>
      </c>
      <c r="AA1509" s="94">
        <v>0</v>
      </c>
      <c r="AB1509" s="94">
        <v>0</v>
      </c>
      <c r="AC1509" s="94">
        <f>_xlfn.XLOOKUP(B1509,'[3]Nur des jours'!$B:$B,'[3]Nur des jours'!$N:$N,"")</f>
        <v>0</v>
      </c>
      <c r="AD1509" s="94">
        <v>0</v>
      </c>
      <c r="AE1509" s="94">
        <v>0</v>
      </c>
      <c r="AF1509" s="94">
        <v>0</v>
      </c>
      <c r="AG1509" s="94">
        <v>0</v>
      </c>
      <c r="AH1509" s="94">
        <v>0</v>
      </c>
      <c r="AI1509" s="49" t="s">
        <v>5559</v>
      </c>
      <c r="AJ1509" s="49"/>
      <c r="AK1509" s="48" t="str" cm="1">
        <f t="array" ref="AK1509">IFERROR(_xlfn.IFS(
AM1509="MPR ISSUE","PDH",
AM1509="BSS Hardware Issue","BSS",
AM1509="Sites strategiques, MLL, Pylone, etc.","ENVTECH",
AM1509="AKTIVCO DEFAUT GE &amp; POWER Cabinet","AKTIVCO",
AM1509="AKTIVCO Coupure ENEO &amp; Baisse de tension","AKTIVCO GRID ONLY",
AM1509="Coupure ENEO &amp; Baisse de tension","IHS GRID ONLY",
AM1509="Defaut GE &amp; POWER Cabinet","IHS",
AM1509="Sharing","Partners",
AM1509="Sites strategiques &amp; DataCenter","SST &amp; DC",
AM1509="Exclu","Exclu",
AM1509="SAT","SAT",
AM1509="SPARE-ISSUE","SPARE-ISSUE",
AM1509="Fiber CAmtel","TRANS_FO_CAMTEL",
AM1509="Fiber AOF","Fiber AOF",
AM1509="Projet OCM (HUAWEI)","TRAVAUX-HUAWEI",
AM1509="Projet OCM (NOKIA)","TRAVAUX-NOKIA",
AM1509="ACCESS-ISSUE","ACCESS-ISSUE",
AM1509="Projet OCM (ZTE, NOKIA, autres projets)","TRAVAUX OCM",
AM1509="No root CAuse","No root cause",
AM1509="ODU HS","PDH",
AM1509="IP &amp; VLAN","PDH",
AM1509="Warehouse HUAWEI","SPARE-ISSUE",
AM1509="SPARE-HS","SPARE-ISSUE",
AM1509="Power Telco","BSS",AM1509="no impacts","no impacts"
),"")</f>
        <v>no impacts</v>
      </c>
      <c r="AL1509" s="48" t="str" cm="1">
        <f t="array" ref="AL1509">IFERROR(_xlfn.IFS(
AM1509="MPR ISSUE","TX ISSUE",
AM1509="BSS Hardware Issue","RAN ISSUE",
AM1509="Sites strategiques, MLL, Pylone, etc.","ENVTECH",
AM1509="AKTIVCO DEFAUT GE &amp; POWER Cabinet","POWER ISSUE",
AM1509="AKTIVCO Coupure ENEO &amp; Baisse de tension","POWER ISSUE",
AM1509="Coupure ENEO &amp; Baisse de tension","POWER ISSUE",
AM1509="Defaut GE &amp; POWER Cabinet","POWER ISSUE",
AM1509="Sharing","POWER ISSUE",
AM1509="Sites strategiques &amp; DataCenter","POWER ISSUE",
AM1509="Exclu","Exclu",
AM1509="SAT","TX ISSUE",
AM1509="SPARE-ISSUE","SPARE-ISSUE",
AM1509="Fiber CAmtel","TX ISSUE",
AM1509="Fiber AOF","TX ISSUE",
AM1509="Projet OCM (HUAWEI)","TRAVAUX-HUAWEI",
AM1509="Projet OCM (NOKIA)","TRAVAUX -NOKIA",
AM1509="ACCESS-ISSUE","ACCESS-ISSUE",
AM1509="Projet OCM (ZTE, NOKIA, autres projets)","TRAVAUX OCM",
AM1509="No root CAuse","No root cause",
AM1509="ODU HS","TX ISSUE",
AM1509="IP &amp; VLAN","TX ISSUE",
AM1509="Warehouse HUAWEI","SPARE-ISSUE",
AM1509="SPARE-HS","SPARE-ISSUE",
AM1509="Power Telco","RAN ISSUE",AM1509="no impacts","no impacts"
),"")</f>
        <v>no impacts</v>
      </c>
      <c r="AM1509" s="67" t="s">
        <v>5605</v>
      </c>
      <c r="AN1509" s="48" t="str" cm="1">
        <f t="array" ref="AN1509">IFERROR(_xlfn.IFS(
AM1509="MPR ISSUE","ACTIVE",
AM1509="BSS Hardware Issue","ACTIVE",
AM1509="Sites strategiques, MLL, Pylone, etc.","PASSIVE",
AM1509="AKTIVCO DEFAUT GE &amp; POWER Cabinet","PASSIVE",
AM1509="AKTIVCO Coupure ENEO &amp; Baisse de tension","PASSIVE",
AM1509="Coupure ENEO &amp; Baisse de tension","PASSIVE",
AM1509="Defaut GE &amp; POWER Cabinet","PASSIVE",
AM1509="Sharing","PASSIVE",
AM1509="Sites strategiques &amp; DataCenter","PASSIVE",
AM1509="Exclu","Exclu",
AM1509="SAT","ACTIVE",
AM1509="SPARE-ISSUE","SPARE-ISSUE",
AM1509="Fiber CAmtel","ACTIVE",
AM1509="Fiber AOF","ACTIVE",
AM1509="Projet OCM (HUAWEI)","PLANNED WORKS",
AM1509="Projet OCM (NOKIA)","PLANNED WORKS",
AM1509="ACCESS-ISSUE","ACCESS-ISSUE",
AM1509="Projet OCM (ZTE, NOKIA, autres projets)","PLANNED WORKS",
AM1509="No root CAuse","No root cause",
AM1509="ODU HS","ACTIVE",
AM1509="IP &amp; VLAN","ACTIVE",
AM1509="Warehouse HUAWEI","SPARE-ISSUE",
AM1509="SPARE-HS","SPARE-ISSUE",
AM1509="Power Telco","ACTIVE", AM1509="no impacts","no impacts"
),"")</f>
        <v>no impacts</v>
      </c>
      <c r="AO1509" s="93" t="s">
        <v>5537</v>
      </c>
      <c r="AP1509" s="101" t="str">
        <f t="shared" si="44"/>
        <v>CTR_035</v>
      </c>
      <c r="AR1509" s="17" t="s">
        <v>5537</v>
      </c>
      <c r="AS1509" s="7" t="s">
        <v>5537</v>
      </c>
      <c r="AT1509" s="6"/>
      <c r="AU1509" s="7"/>
      <c r="AV1509" s="3" t="s">
        <v>5537</v>
      </c>
      <c r="AW1509" s="18" t="s">
        <v>5537</v>
      </c>
      <c r="AX1509" s="18" t="s">
        <v>5537</v>
      </c>
      <c r="AY1509" s="18" t="s">
        <v>5537</v>
      </c>
      <c r="AZ1509" s="18" t="s">
        <v>5537</v>
      </c>
      <c r="BA1509" s="18" t="s">
        <v>5537</v>
      </c>
      <c r="BB1509" s="18" t="s">
        <v>5537</v>
      </c>
      <c r="BC1509" s="18" t="s">
        <v>5537</v>
      </c>
      <c r="BD1509" s="18" t="s">
        <v>5537</v>
      </c>
      <c r="BE1509" s="18" t="s">
        <v>5537</v>
      </c>
      <c r="BF1509" s="18" t="s">
        <v>5537</v>
      </c>
      <c r="BG1509" s="18" t="s">
        <v>5537</v>
      </c>
      <c r="BH1509" s="18" t="s">
        <v>5537</v>
      </c>
      <c r="BI1509" s="9" t="s">
        <v>5537</v>
      </c>
      <c r="BJ1509" s="14"/>
      <c r="BK1509" s="14" t="s">
        <v>5537</v>
      </c>
      <c r="BL1509" s="14" t="str">
        <f>_xlfn.XLOOKUP(B1509,'[4]cell downs 18042026 17h'!$B:$B,'[4]cell downs 18042026 17h'!$B:$B,"")</f>
        <v/>
      </c>
      <c r="BM1509" s="14" t="str">
        <f>_xlfn.XLOOKUP(B1509,'[5]Cells Huawei 19042026 15h'!$B:$B,'[5]Cells Huawei 19042026 15h'!$B:$B,"")</f>
        <v/>
      </c>
      <c r="BN1509" s="9" t="str">
        <f>_xlfn.XLOOKUP(B1509,'[6]cells down 19042026 9H40'!$B:$B,'[6]cells down 19042026 9H40'!$B:$B,"")</f>
        <v/>
      </c>
      <c r="BO1509" s="9" t="s">
        <v>2718</v>
      </c>
      <c r="BP1509" s="9" t="s">
        <v>1129</v>
      </c>
      <c r="BQ1509" s="115"/>
    </row>
    <row r="1510" spans="1:69" s="9" customFormat="1" x14ac:dyDescent="0.3">
      <c r="A1510" s="1" t="s">
        <v>3411</v>
      </c>
      <c r="B1510" s="8" t="s">
        <v>3412</v>
      </c>
      <c r="C1510" s="3" t="str">
        <f>_xlfn.XLOOKUP(B1510,'[1]daily break down'!$D:$D,'[1]daily break down'!$E:$E,"")</f>
        <v>Yaounde</v>
      </c>
      <c r="D1510" s="1" t="s">
        <v>11</v>
      </c>
      <c r="E1510" s="1" t="s">
        <v>145</v>
      </c>
      <c r="F1510" s="3" t="s">
        <v>37</v>
      </c>
      <c r="G1510" s="1" t="s">
        <v>38</v>
      </c>
      <c r="H1510" s="34" t="str">
        <f>_xlfn.XLOOKUP(B1510,[2]CALCULATION!$B:$B,[2]CALCULATION!$H:$H,"")</f>
        <v>ZTE</v>
      </c>
      <c r="I1510" s="28">
        <v>0</v>
      </c>
      <c r="J1510" s="28">
        <v>0</v>
      </c>
      <c r="K1510" s="28">
        <v>4.3238293767995595</v>
      </c>
      <c r="L1510" s="28">
        <v>0</v>
      </c>
      <c r="M1510" s="28">
        <v>0</v>
      </c>
      <c r="N1510" s="28">
        <v>0</v>
      </c>
      <c r="O1510" s="28">
        <v>0</v>
      </c>
      <c r="P1510" s="28">
        <v>0</v>
      </c>
      <c r="Q1510" s="28">
        <v>0</v>
      </c>
      <c r="R1510" s="28">
        <v>2.5022614879306262E-2</v>
      </c>
      <c r="S1510" s="94">
        <v>0</v>
      </c>
      <c r="T1510" s="94">
        <f>_xlfn.XLOOKUP(B1510,'[3]Nur des jours'!$B:$B,'[3]Nur des jours'!$U:$U,"")</f>
        <v>0</v>
      </c>
      <c r="U1510" s="94">
        <v>0</v>
      </c>
      <c r="V1510" s="94">
        <v>0</v>
      </c>
      <c r="W1510" s="94">
        <v>0</v>
      </c>
      <c r="X1510" s="94">
        <v>0</v>
      </c>
      <c r="Y1510" s="94">
        <v>0</v>
      </c>
      <c r="Z1510" s="94">
        <v>0</v>
      </c>
      <c r="AA1510" s="94">
        <v>0</v>
      </c>
      <c r="AB1510" s="94">
        <v>0</v>
      </c>
      <c r="AC1510" s="94">
        <f>_xlfn.XLOOKUP(B1510,'[3]Nur des jours'!$B:$B,'[3]Nur des jours'!$N:$N,"")</f>
        <v>0</v>
      </c>
      <c r="AD1510" s="94">
        <v>0</v>
      </c>
      <c r="AE1510" s="94">
        <v>0</v>
      </c>
      <c r="AF1510" s="94">
        <v>0</v>
      </c>
      <c r="AG1510" s="94">
        <v>0</v>
      </c>
      <c r="AH1510" s="94">
        <v>0</v>
      </c>
      <c r="AI1510" s="49" t="s">
        <v>5559</v>
      </c>
      <c r="AJ1510" s="49"/>
      <c r="AK1510" s="48" t="str" cm="1">
        <f t="array" ref="AK1510">IFERROR(_xlfn.IFS(
AM1510="MPR ISSUE","PDH",
AM1510="BSS Hardware Issue","BSS",
AM1510="Sites strategiques, MLL, Pylone, etc.","ENVTECH",
AM1510="AKTIVCO DEFAUT GE &amp; POWER Cabinet","AKTIVCO",
AM1510="AKTIVCO Coupure ENEO &amp; Baisse de tension","AKTIVCO GRID ONLY",
AM1510="Coupure ENEO &amp; Baisse de tension","IHS GRID ONLY",
AM1510="Defaut GE &amp; POWER Cabinet","IHS",
AM1510="Sharing","Partners",
AM1510="Sites strategiques &amp; DataCenter","SST &amp; DC",
AM1510="Exclu","Exclu",
AM1510="SAT","SAT",
AM1510="SPARE-ISSUE","SPARE-ISSUE",
AM1510="Fiber CAmtel","TRANS_FO_CAMTEL",
AM1510="Fiber AOF","Fiber AOF",
AM1510="Projet OCM (HUAWEI)","TRAVAUX-HUAWEI",
AM1510="Projet OCM (NOKIA)","TRAVAUX-NOKIA",
AM1510="ACCESS-ISSUE","ACCESS-ISSUE",
AM1510="Projet OCM (ZTE, NOKIA, autres projets)","TRAVAUX OCM",
AM1510="No root CAuse","No root cause",
AM1510="ODU HS","PDH",
AM1510="IP &amp; VLAN","PDH",
AM1510="Warehouse HUAWEI","SPARE-ISSUE",
AM1510="SPARE-HS","SPARE-ISSUE",
AM1510="Power Telco","BSS",AM1510="no impacts","no impacts"
),"")</f>
        <v>no impacts</v>
      </c>
      <c r="AL1510" s="48" t="str" cm="1">
        <f t="array" ref="AL1510">IFERROR(_xlfn.IFS(
AM1510="MPR ISSUE","TX ISSUE",
AM1510="BSS Hardware Issue","RAN ISSUE",
AM1510="Sites strategiques, MLL, Pylone, etc.","ENVTECH",
AM1510="AKTIVCO DEFAUT GE &amp; POWER Cabinet","POWER ISSUE",
AM1510="AKTIVCO Coupure ENEO &amp; Baisse de tension","POWER ISSUE",
AM1510="Coupure ENEO &amp; Baisse de tension","POWER ISSUE",
AM1510="Defaut GE &amp; POWER Cabinet","POWER ISSUE",
AM1510="Sharing","POWER ISSUE",
AM1510="Sites strategiques &amp; DataCenter","POWER ISSUE",
AM1510="Exclu","Exclu",
AM1510="SAT","TX ISSUE",
AM1510="SPARE-ISSUE","SPARE-ISSUE",
AM1510="Fiber CAmtel","TX ISSUE",
AM1510="Fiber AOF","TX ISSUE",
AM1510="Projet OCM (HUAWEI)","TRAVAUX-HUAWEI",
AM1510="Projet OCM (NOKIA)","TRAVAUX -NOKIA",
AM1510="ACCESS-ISSUE","ACCESS-ISSUE",
AM1510="Projet OCM (ZTE, NOKIA, autres projets)","TRAVAUX OCM",
AM1510="No root CAuse","No root cause",
AM1510="ODU HS","TX ISSUE",
AM1510="IP &amp; VLAN","TX ISSUE",
AM1510="Warehouse HUAWEI","SPARE-ISSUE",
AM1510="SPARE-HS","SPARE-ISSUE",
AM1510="Power Telco","RAN ISSUE",AM1510="no impacts","no impacts"
),"")</f>
        <v>no impacts</v>
      </c>
      <c r="AM1510" s="67" t="s">
        <v>5605</v>
      </c>
      <c r="AN1510" s="48" t="str" cm="1">
        <f t="array" ref="AN1510">IFERROR(_xlfn.IFS(
AM1510="MPR ISSUE","ACTIVE",
AM1510="BSS Hardware Issue","ACTIVE",
AM1510="Sites strategiques, MLL, Pylone, etc.","PASSIVE",
AM1510="AKTIVCO DEFAUT GE &amp; POWER Cabinet","PASSIVE",
AM1510="AKTIVCO Coupure ENEO &amp; Baisse de tension","PASSIVE",
AM1510="Coupure ENEO &amp; Baisse de tension","PASSIVE",
AM1510="Defaut GE &amp; POWER Cabinet","PASSIVE",
AM1510="Sharing","PASSIVE",
AM1510="Sites strategiques &amp; DataCenter","PASSIVE",
AM1510="Exclu","Exclu",
AM1510="SAT","ACTIVE",
AM1510="SPARE-ISSUE","SPARE-ISSUE",
AM1510="Fiber CAmtel","ACTIVE",
AM1510="Fiber AOF","ACTIVE",
AM1510="Projet OCM (HUAWEI)","PLANNED WORKS",
AM1510="Projet OCM (NOKIA)","PLANNED WORKS",
AM1510="ACCESS-ISSUE","ACCESS-ISSUE",
AM1510="Projet OCM (ZTE, NOKIA, autres projets)","PLANNED WORKS",
AM1510="No root CAuse","No root cause",
AM1510="ODU HS","ACTIVE",
AM1510="IP &amp; VLAN","ACTIVE",
AM1510="Warehouse HUAWEI","SPARE-ISSUE",
AM1510="SPARE-HS","SPARE-ISSUE",
AM1510="Power Telco","ACTIVE", AM1510="no impacts","no impacts"
),"")</f>
        <v>no impacts</v>
      </c>
      <c r="AO1510" s="93" t="s">
        <v>5537</v>
      </c>
      <c r="AP1510" s="101" t="str">
        <f t="shared" si="44"/>
        <v>CTR_240</v>
      </c>
      <c r="AR1510" s="17" t="s">
        <v>5537</v>
      </c>
      <c r="AS1510" s="7" t="s">
        <v>5537</v>
      </c>
      <c r="AT1510" s="6"/>
      <c r="AU1510" s="7"/>
      <c r="AV1510" s="3" t="s">
        <v>5537</v>
      </c>
      <c r="AW1510" s="18" t="s">
        <v>5537</v>
      </c>
      <c r="AX1510" s="18" t="s">
        <v>5537</v>
      </c>
      <c r="AY1510" s="18" t="s">
        <v>5537</v>
      </c>
      <c r="AZ1510" s="18" t="s">
        <v>5537</v>
      </c>
      <c r="BA1510" s="18" t="s">
        <v>5537</v>
      </c>
      <c r="BB1510" s="18" t="s">
        <v>5537</v>
      </c>
      <c r="BC1510" s="18" t="s">
        <v>5537</v>
      </c>
      <c r="BD1510" s="18" t="s">
        <v>5537</v>
      </c>
      <c r="BE1510" s="18" t="s">
        <v>5537</v>
      </c>
      <c r="BF1510" s="18" t="s">
        <v>5537</v>
      </c>
      <c r="BG1510" s="18" t="s">
        <v>5537</v>
      </c>
      <c r="BH1510" s="18" t="s">
        <v>5537</v>
      </c>
      <c r="BI1510" s="9" t="s">
        <v>5537</v>
      </c>
      <c r="BJ1510" s="14"/>
      <c r="BK1510" s="14" t="s">
        <v>5537</v>
      </c>
      <c r="BL1510" s="14" t="str">
        <f>_xlfn.XLOOKUP(B1510,'[4]cell downs 18042026 17h'!$B:$B,'[4]cell downs 18042026 17h'!$B:$B,"")</f>
        <v/>
      </c>
      <c r="BM1510" s="14" t="str">
        <f>_xlfn.XLOOKUP(B1510,'[5]Cells Huawei 19042026 15h'!$B:$B,'[5]Cells Huawei 19042026 15h'!$B:$B,"")</f>
        <v/>
      </c>
      <c r="BN1510" s="9" t="str">
        <f>_xlfn.XLOOKUP(B1510,'[6]cells down 19042026 9H40'!$B:$B,'[6]cells down 19042026 9H40'!$B:$B,"")</f>
        <v/>
      </c>
      <c r="BO1510" s="9" t="s">
        <v>3412</v>
      </c>
      <c r="BP1510" s="9" t="s">
        <v>12</v>
      </c>
      <c r="BQ1510" s="115"/>
    </row>
    <row r="1511" spans="1:69" s="9" customFormat="1" x14ac:dyDescent="0.3">
      <c r="A1511" s="1" t="s">
        <v>2352</v>
      </c>
      <c r="B1511" s="8" t="s">
        <v>2353</v>
      </c>
      <c r="C1511" s="3" t="str">
        <f>_xlfn.XLOOKUP(B1511,'[1]daily break down'!$D:$D,'[1]daily break down'!$E:$E,"")</f>
        <v>Yaounde</v>
      </c>
      <c r="D1511" s="1" t="s">
        <v>11</v>
      </c>
      <c r="E1511" s="1" t="s">
        <v>145</v>
      </c>
      <c r="F1511" s="3" t="s">
        <v>37</v>
      </c>
      <c r="G1511" s="1" t="s">
        <v>38</v>
      </c>
      <c r="H1511" s="34" t="str">
        <f>_xlfn.XLOOKUP(B1511,[2]CALCULATION!$B:$B,[2]CALCULATION!$H:$H,"")</f>
        <v>ZTE</v>
      </c>
      <c r="I1511" s="28">
        <v>0</v>
      </c>
      <c r="J1511" s="28">
        <v>0</v>
      </c>
      <c r="K1511" s="28">
        <v>0.35597032813690493</v>
      </c>
      <c r="L1511" s="28">
        <v>0</v>
      </c>
      <c r="M1511" s="28">
        <v>0</v>
      </c>
      <c r="N1511" s="28">
        <v>0</v>
      </c>
      <c r="O1511" s="28">
        <v>0</v>
      </c>
      <c r="P1511" s="28">
        <v>0</v>
      </c>
      <c r="Q1511" s="28">
        <v>0</v>
      </c>
      <c r="R1511" s="28">
        <v>0</v>
      </c>
      <c r="S1511" s="94">
        <v>0</v>
      </c>
      <c r="T1511" s="94">
        <f>_xlfn.XLOOKUP(B1511,'[3]Nur des jours'!$B:$B,'[3]Nur des jours'!$U:$U,"")</f>
        <v>0</v>
      </c>
      <c r="U1511" s="94">
        <v>0</v>
      </c>
      <c r="V1511" s="94">
        <v>0</v>
      </c>
      <c r="W1511" s="94">
        <v>0</v>
      </c>
      <c r="X1511" s="94">
        <v>0</v>
      </c>
      <c r="Y1511" s="94">
        <v>0</v>
      </c>
      <c r="Z1511" s="94">
        <v>0</v>
      </c>
      <c r="AA1511" s="94">
        <v>0</v>
      </c>
      <c r="AB1511" s="94">
        <v>0</v>
      </c>
      <c r="AC1511" s="94">
        <f>_xlfn.XLOOKUP(B1511,'[3]Nur des jours'!$B:$B,'[3]Nur des jours'!$N:$N,"")</f>
        <v>0</v>
      </c>
      <c r="AD1511" s="94">
        <v>0</v>
      </c>
      <c r="AE1511" s="94">
        <v>0</v>
      </c>
      <c r="AF1511" s="94">
        <v>0</v>
      </c>
      <c r="AG1511" s="94">
        <v>0</v>
      </c>
      <c r="AH1511" s="94">
        <v>0</v>
      </c>
      <c r="AI1511" s="49" t="s">
        <v>5559</v>
      </c>
      <c r="AJ1511" s="49"/>
      <c r="AK1511" s="48" t="str" cm="1">
        <f t="array" ref="AK1511">IFERROR(_xlfn.IFS(
AM1511="MPR ISSUE","PDH",
AM1511="BSS Hardware Issue","BSS",
AM1511="Sites strategiques, MLL, Pylone, etc.","ENVTECH",
AM1511="AKTIVCO DEFAUT GE &amp; POWER Cabinet","AKTIVCO",
AM1511="AKTIVCO Coupure ENEO &amp; Baisse de tension","AKTIVCO GRID ONLY",
AM1511="Coupure ENEO &amp; Baisse de tension","IHS GRID ONLY",
AM1511="Defaut GE &amp; POWER Cabinet","IHS",
AM1511="Sharing","Partners",
AM1511="Sites strategiques &amp; DataCenter","SST &amp; DC",
AM1511="Exclu","Exclu",
AM1511="SAT","SAT",
AM1511="SPARE-ISSUE","SPARE-ISSUE",
AM1511="Fiber CAmtel","TRANS_FO_CAMTEL",
AM1511="Fiber AOF","Fiber AOF",
AM1511="Projet OCM (HUAWEI)","TRAVAUX-HUAWEI",
AM1511="Projet OCM (NOKIA)","TRAVAUX-NOKIA",
AM1511="ACCESS-ISSUE","ACCESS-ISSUE",
AM1511="Projet OCM (ZTE, NOKIA, autres projets)","TRAVAUX OCM",
AM1511="No root CAuse","No root cause",
AM1511="ODU HS","PDH",
AM1511="IP &amp; VLAN","PDH",
AM1511="Warehouse HUAWEI","SPARE-ISSUE",
AM1511="SPARE-HS","SPARE-ISSUE",
AM1511="Power Telco","BSS",AM1511="no impacts","no impacts"
),"")</f>
        <v>no impacts</v>
      </c>
      <c r="AL1511" s="48" t="str" cm="1">
        <f t="array" ref="AL1511">IFERROR(_xlfn.IFS(
AM1511="MPR ISSUE","TX ISSUE",
AM1511="BSS Hardware Issue","RAN ISSUE",
AM1511="Sites strategiques, MLL, Pylone, etc.","ENVTECH",
AM1511="AKTIVCO DEFAUT GE &amp; POWER Cabinet","POWER ISSUE",
AM1511="AKTIVCO Coupure ENEO &amp; Baisse de tension","POWER ISSUE",
AM1511="Coupure ENEO &amp; Baisse de tension","POWER ISSUE",
AM1511="Defaut GE &amp; POWER Cabinet","POWER ISSUE",
AM1511="Sharing","POWER ISSUE",
AM1511="Sites strategiques &amp; DataCenter","POWER ISSUE",
AM1511="Exclu","Exclu",
AM1511="SAT","TX ISSUE",
AM1511="SPARE-ISSUE","SPARE-ISSUE",
AM1511="Fiber CAmtel","TX ISSUE",
AM1511="Fiber AOF","TX ISSUE",
AM1511="Projet OCM (HUAWEI)","TRAVAUX-HUAWEI",
AM1511="Projet OCM (NOKIA)","TRAVAUX -NOKIA",
AM1511="ACCESS-ISSUE","ACCESS-ISSUE",
AM1511="Projet OCM (ZTE, NOKIA, autres projets)","TRAVAUX OCM",
AM1511="No root CAuse","No root cause",
AM1511="ODU HS","TX ISSUE",
AM1511="IP &amp; VLAN","TX ISSUE",
AM1511="Warehouse HUAWEI","SPARE-ISSUE",
AM1511="SPARE-HS","SPARE-ISSUE",
AM1511="Power Telco","RAN ISSUE",AM1511="no impacts","no impacts"
),"")</f>
        <v>no impacts</v>
      </c>
      <c r="AM1511" s="67" t="s">
        <v>5605</v>
      </c>
      <c r="AN1511" s="48" t="str" cm="1">
        <f t="array" ref="AN1511">IFERROR(_xlfn.IFS(
AM1511="MPR ISSUE","ACTIVE",
AM1511="BSS Hardware Issue","ACTIVE",
AM1511="Sites strategiques, MLL, Pylone, etc.","PASSIVE",
AM1511="AKTIVCO DEFAUT GE &amp; POWER Cabinet","PASSIVE",
AM1511="AKTIVCO Coupure ENEO &amp; Baisse de tension","PASSIVE",
AM1511="Coupure ENEO &amp; Baisse de tension","PASSIVE",
AM1511="Defaut GE &amp; POWER Cabinet","PASSIVE",
AM1511="Sharing","PASSIVE",
AM1511="Sites strategiques &amp; DataCenter","PASSIVE",
AM1511="Exclu","Exclu",
AM1511="SAT","ACTIVE",
AM1511="SPARE-ISSUE","SPARE-ISSUE",
AM1511="Fiber CAmtel","ACTIVE",
AM1511="Fiber AOF","ACTIVE",
AM1511="Projet OCM (HUAWEI)","PLANNED WORKS",
AM1511="Projet OCM (NOKIA)","PLANNED WORKS",
AM1511="ACCESS-ISSUE","ACCESS-ISSUE",
AM1511="Projet OCM (ZTE, NOKIA, autres projets)","PLANNED WORKS",
AM1511="No root CAuse","No root cause",
AM1511="ODU HS","ACTIVE",
AM1511="IP &amp; VLAN","ACTIVE",
AM1511="Warehouse HUAWEI","SPARE-ISSUE",
AM1511="SPARE-HS","SPARE-ISSUE",
AM1511="Power Telco","ACTIVE", AM1511="no impacts","no impacts"
),"")</f>
        <v>no impacts</v>
      </c>
      <c r="AO1511" s="93" t="s">
        <v>5537</v>
      </c>
      <c r="AP1511" s="101" t="str">
        <f t="shared" si="44"/>
        <v>CTR_244</v>
      </c>
      <c r="AR1511" s="17" t="s">
        <v>5537</v>
      </c>
      <c r="AS1511" s="7" t="s">
        <v>5537</v>
      </c>
      <c r="AT1511" s="6"/>
      <c r="AU1511" s="7"/>
      <c r="AV1511" s="3" t="s">
        <v>5537</v>
      </c>
      <c r="AW1511" s="18" t="s">
        <v>5537</v>
      </c>
      <c r="AX1511" s="18" t="s">
        <v>5537</v>
      </c>
      <c r="AY1511" s="18" t="s">
        <v>5537</v>
      </c>
      <c r="AZ1511" s="18" t="s">
        <v>5537</v>
      </c>
      <c r="BA1511" s="18" t="s">
        <v>5537</v>
      </c>
      <c r="BB1511" s="18" t="s">
        <v>5537</v>
      </c>
      <c r="BC1511" s="18" t="s">
        <v>5537</v>
      </c>
      <c r="BD1511" s="18" t="s">
        <v>5537</v>
      </c>
      <c r="BE1511" s="18" t="s">
        <v>5537</v>
      </c>
      <c r="BF1511" s="18" t="s">
        <v>5537</v>
      </c>
      <c r="BG1511" s="18" t="s">
        <v>5537</v>
      </c>
      <c r="BH1511" s="18" t="s">
        <v>5537</v>
      </c>
      <c r="BI1511" s="9" t="s">
        <v>5537</v>
      </c>
      <c r="BJ1511" s="14"/>
      <c r="BK1511" s="14" t="s">
        <v>5537</v>
      </c>
      <c r="BL1511" s="14" t="str">
        <f>_xlfn.XLOOKUP(B1511,'[4]cell downs 18042026 17h'!$B:$B,'[4]cell downs 18042026 17h'!$B:$B,"")</f>
        <v/>
      </c>
      <c r="BM1511" s="14" t="str">
        <f>_xlfn.XLOOKUP(B1511,'[5]Cells Huawei 19042026 15h'!$B:$B,'[5]Cells Huawei 19042026 15h'!$B:$B,"")</f>
        <v/>
      </c>
      <c r="BN1511" s="9" t="str">
        <f>_xlfn.XLOOKUP(B1511,'[6]cells down 19042026 9H40'!$B:$B,'[6]cells down 19042026 9H40'!$B:$B,"")</f>
        <v/>
      </c>
      <c r="BO1511" s="9" t="s">
        <v>2353</v>
      </c>
      <c r="BP1511" s="9" t="s">
        <v>154</v>
      </c>
      <c r="BQ1511" s="115"/>
    </row>
    <row r="1512" spans="1:69" s="9" customFormat="1" x14ac:dyDescent="0.3">
      <c r="A1512" s="1" t="s">
        <v>2321</v>
      </c>
      <c r="B1512" s="8" t="s">
        <v>2322</v>
      </c>
      <c r="C1512" s="3" t="str">
        <f>_xlfn.XLOOKUP(B1512,'[1]daily break down'!$D:$D,'[1]daily break down'!$E:$E,"")</f>
        <v>Yaounde</v>
      </c>
      <c r="D1512" s="1" t="s">
        <v>11</v>
      </c>
      <c r="E1512" s="1" t="s">
        <v>12</v>
      </c>
      <c r="F1512" s="3" t="s">
        <v>37</v>
      </c>
      <c r="G1512" s="1" t="s">
        <v>38</v>
      </c>
      <c r="H1512" s="34" t="str">
        <f>_xlfn.XLOOKUP(B1512,[2]CALCULATION!$B:$B,[2]CALCULATION!$H:$H,"")</f>
        <v>ZTE</v>
      </c>
      <c r="I1512" s="28">
        <v>0</v>
      </c>
      <c r="J1512" s="28">
        <v>0</v>
      </c>
      <c r="K1512" s="28">
        <v>0</v>
      </c>
      <c r="L1512" s="28">
        <v>0</v>
      </c>
      <c r="M1512" s="28">
        <v>0</v>
      </c>
      <c r="N1512" s="28">
        <v>0</v>
      </c>
      <c r="O1512" s="28">
        <v>0</v>
      </c>
      <c r="P1512" s="28">
        <v>0</v>
      </c>
      <c r="Q1512" s="28">
        <v>0</v>
      </c>
      <c r="R1512" s="28">
        <v>0</v>
      </c>
      <c r="S1512" s="94">
        <v>0</v>
      </c>
      <c r="T1512" s="94">
        <f>_xlfn.XLOOKUP(B1512,'[3]Nur des jours'!$B:$B,'[3]Nur des jours'!$U:$U,"")</f>
        <v>0</v>
      </c>
      <c r="U1512" s="94">
        <v>0</v>
      </c>
      <c r="V1512" s="94">
        <v>0</v>
      </c>
      <c r="W1512" s="94">
        <v>0</v>
      </c>
      <c r="X1512" s="94">
        <v>0</v>
      </c>
      <c r="Y1512" s="94">
        <v>0</v>
      </c>
      <c r="Z1512" s="94">
        <v>0</v>
      </c>
      <c r="AA1512" s="94">
        <v>0</v>
      </c>
      <c r="AB1512" s="94">
        <v>0</v>
      </c>
      <c r="AC1512" s="94">
        <f>_xlfn.XLOOKUP(B1512,'[3]Nur des jours'!$B:$B,'[3]Nur des jours'!$N:$N,"")</f>
        <v>0</v>
      </c>
      <c r="AD1512" s="94">
        <v>0</v>
      </c>
      <c r="AE1512" s="94">
        <v>0</v>
      </c>
      <c r="AF1512" s="94">
        <v>0</v>
      </c>
      <c r="AG1512" s="94">
        <v>0</v>
      </c>
      <c r="AH1512" s="94">
        <v>0</v>
      </c>
      <c r="AI1512" s="49" t="s">
        <v>5559</v>
      </c>
      <c r="AJ1512" s="49"/>
      <c r="AK1512" s="48" t="str" cm="1">
        <f t="array" ref="AK1512">IFERROR(_xlfn.IFS(
AM1512="MPR ISSUE","PDH",
AM1512="BSS Hardware Issue","BSS",
AM1512="Sites strategiques, MLL, Pylone, etc.","ENVTECH",
AM1512="AKTIVCO DEFAUT GE &amp; POWER Cabinet","AKTIVCO",
AM1512="AKTIVCO Coupure ENEO &amp; Baisse de tension","AKTIVCO GRID ONLY",
AM1512="Coupure ENEO &amp; Baisse de tension","IHS GRID ONLY",
AM1512="Defaut GE &amp; POWER Cabinet","IHS",
AM1512="Sharing","Partners",
AM1512="Sites strategiques &amp; DataCenter","SST &amp; DC",
AM1512="Exclu","Exclu",
AM1512="SAT","SAT",
AM1512="SPARE-ISSUE","SPARE-ISSUE",
AM1512="Fiber CAmtel","TRANS_FO_CAMTEL",
AM1512="Fiber AOF","Fiber AOF",
AM1512="Projet OCM (HUAWEI)","TRAVAUX-HUAWEI",
AM1512="Projet OCM (NOKIA)","TRAVAUX-NOKIA",
AM1512="ACCESS-ISSUE","ACCESS-ISSUE",
AM1512="Projet OCM (ZTE, NOKIA, autres projets)","TRAVAUX OCM",
AM1512="No root CAuse","No root cause",
AM1512="ODU HS","PDH",
AM1512="IP &amp; VLAN","PDH",
AM1512="Warehouse HUAWEI","SPARE-ISSUE",
AM1512="SPARE-HS","SPARE-ISSUE",
AM1512="Power Telco","BSS",AM1512="no impacts","no impacts"
),"")</f>
        <v>no impacts</v>
      </c>
      <c r="AL1512" s="48" t="str" cm="1">
        <f t="array" ref="AL1512">IFERROR(_xlfn.IFS(
AM1512="MPR ISSUE","TX ISSUE",
AM1512="BSS Hardware Issue","RAN ISSUE",
AM1512="Sites strategiques, MLL, Pylone, etc.","ENVTECH",
AM1512="AKTIVCO DEFAUT GE &amp; POWER Cabinet","POWER ISSUE",
AM1512="AKTIVCO Coupure ENEO &amp; Baisse de tension","POWER ISSUE",
AM1512="Coupure ENEO &amp; Baisse de tension","POWER ISSUE",
AM1512="Defaut GE &amp; POWER Cabinet","POWER ISSUE",
AM1512="Sharing","POWER ISSUE",
AM1512="Sites strategiques &amp; DataCenter","POWER ISSUE",
AM1512="Exclu","Exclu",
AM1512="SAT","TX ISSUE",
AM1512="SPARE-ISSUE","SPARE-ISSUE",
AM1512="Fiber CAmtel","TX ISSUE",
AM1512="Fiber AOF","TX ISSUE",
AM1512="Projet OCM (HUAWEI)","TRAVAUX-HUAWEI",
AM1512="Projet OCM (NOKIA)","TRAVAUX -NOKIA",
AM1512="ACCESS-ISSUE","ACCESS-ISSUE",
AM1512="Projet OCM (ZTE, NOKIA, autres projets)","TRAVAUX OCM",
AM1512="No root CAuse","No root cause",
AM1512="ODU HS","TX ISSUE",
AM1512="IP &amp; VLAN","TX ISSUE",
AM1512="Warehouse HUAWEI","SPARE-ISSUE",
AM1512="SPARE-HS","SPARE-ISSUE",
AM1512="Power Telco","RAN ISSUE",AM1512="no impacts","no impacts"
),"")</f>
        <v>no impacts</v>
      </c>
      <c r="AM1512" s="67" t="s">
        <v>5605</v>
      </c>
      <c r="AN1512" s="48" t="str" cm="1">
        <f t="array" ref="AN1512">IFERROR(_xlfn.IFS(
AM1512="MPR ISSUE","ACTIVE",
AM1512="BSS Hardware Issue","ACTIVE",
AM1512="Sites strategiques, MLL, Pylone, etc.","PASSIVE",
AM1512="AKTIVCO DEFAUT GE &amp; POWER Cabinet","PASSIVE",
AM1512="AKTIVCO Coupure ENEO &amp; Baisse de tension","PASSIVE",
AM1512="Coupure ENEO &amp; Baisse de tension","PASSIVE",
AM1512="Defaut GE &amp; POWER Cabinet","PASSIVE",
AM1512="Sharing","PASSIVE",
AM1512="Sites strategiques &amp; DataCenter","PASSIVE",
AM1512="Exclu","Exclu",
AM1512="SAT","ACTIVE",
AM1512="SPARE-ISSUE","SPARE-ISSUE",
AM1512="Fiber CAmtel","ACTIVE",
AM1512="Fiber AOF","ACTIVE",
AM1512="Projet OCM (HUAWEI)","PLANNED WORKS",
AM1512="Projet OCM (NOKIA)","PLANNED WORKS",
AM1512="ACCESS-ISSUE","ACCESS-ISSUE",
AM1512="Projet OCM (ZTE, NOKIA, autres projets)","PLANNED WORKS",
AM1512="No root CAuse","No root cause",
AM1512="ODU HS","ACTIVE",
AM1512="IP &amp; VLAN","ACTIVE",
AM1512="Warehouse HUAWEI","SPARE-ISSUE",
AM1512="SPARE-HS","SPARE-ISSUE",
AM1512="Power Telco","ACTIVE", AM1512="no impacts","no impacts"
),"")</f>
        <v>no impacts</v>
      </c>
      <c r="AO1512" s="93" t="s">
        <v>5537</v>
      </c>
      <c r="AP1512" s="101" t="str">
        <f t="shared" si="44"/>
        <v>CTR_377</v>
      </c>
      <c r="AR1512" s="17" t="s">
        <v>5537</v>
      </c>
      <c r="AS1512" s="7" t="s">
        <v>5537</v>
      </c>
      <c r="AT1512" s="6"/>
      <c r="AU1512" s="7"/>
      <c r="AV1512" s="3" t="s">
        <v>5537</v>
      </c>
      <c r="AW1512" s="18" t="s">
        <v>5537</v>
      </c>
      <c r="AX1512" s="18" t="s">
        <v>5537</v>
      </c>
      <c r="AY1512" s="18" t="s">
        <v>5537</v>
      </c>
      <c r="AZ1512" s="18" t="s">
        <v>5537</v>
      </c>
      <c r="BA1512" s="18" t="s">
        <v>5537</v>
      </c>
      <c r="BB1512" s="18" t="s">
        <v>5537</v>
      </c>
      <c r="BC1512" s="18" t="s">
        <v>5537</v>
      </c>
      <c r="BD1512" s="18" t="s">
        <v>5537</v>
      </c>
      <c r="BE1512" s="18" t="s">
        <v>5537</v>
      </c>
      <c r="BF1512" s="18" t="s">
        <v>5537</v>
      </c>
      <c r="BG1512" s="18" t="s">
        <v>5537</v>
      </c>
      <c r="BH1512" s="18" t="s">
        <v>5537</v>
      </c>
      <c r="BI1512" s="9" t="s">
        <v>5537</v>
      </c>
      <c r="BJ1512" s="14"/>
      <c r="BK1512" s="14" t="s">
        <v>5537</v>
      </c>
      <c r="BL1512" s="14" t="str">
        <f>_xlfn.XLOOKUP(B1512,'[4]cell downs 18042026 17h'!$B:$B,'[4]cell downs 18042026 17h'!$B:$B,"")</f>
        <v/>
      </c>
      <c r="BM1512" s="14" t="str">
        <f>_xlfn.XLOOKUP(B1512,'[5]Cells Huawei 19042026 15h'!$B:$B,'[5]Cells Huawei 19042026 15h'!$B:$B,"")</f>
        <v/>
      </c>
      <c r="BN1512" s="9" t="str">
        <f>_xlfn.XLOOKUP(B1512,'[6]cells down 19042026 9H40'!$B:$B,'[6]cells down 19042026 9H40'!$B:$B,"")</f>
        <v/>
      </c>
      <c r="BO1512" s="9" t="s">
        <v>2322</v>
      </c>
      <c r="BP1512" s="9" t="s">
        <v>12</v>
      </c>
      <c r="BQ1512" s="115"/>
    </row>
    <row r="1513" spans="1:69" s="9" customFormat="1" x14ac:dyDescent="0.3">
      <c r="A1513" s="1" t="s">
        <v>2333</v>
      </c>
      <c r="B1513" s="8" t="s">
        <v>2334</v>
      </c>
      <c r="C1513" s="3" t="str">
        <f>_xlfn.XLOOKUP(B1513,'[1]daily break down'!$D:$D,'[1]daily break down'!$E:$E,"")</f>
        <v>Yaounde</v>
      </c>
      <c r="D1513" s="1" t="s">
        <v>11</v>
      </c>
      <c r="E1513" s="1" t="s">
        <v>757</v>
      </c>
      <c r="F1513" s="3" t="s">
        <v>37</v>
      </c>
      <c r="G1513" s="1" t="s">
        <v>38</v>
      </c>
      <c r="H1513" s="34" t="str">
        <f>_xlfn.XLOOKUP(B1513,[2]CALCULATION!$B:$B,[2]CALCULATION!$H:$H,"")</f>
        <v>ZTE</v>
      </c>
      <c r="I1513" s="28">
        <v>0</v>
      </c>
      <c r="J1513" s="28">
        <v>0</v>
      </c>
      <c r="K1513" s="28">
        <v>0</v>
      </c>
      <c r="L1513" s="28">
        <v>0</v>
      </c>
      <c r="M1513" s="28">
        <v>0</v>
      </c>
      <c r="N1513" s="28">
        <v>0</v>
      </c>
      <c r="O1513" s="28">
        <v>0</v>
      </c>
      <c r="P1513" s="28">
        <v>0</v>
      </c>
      <c r="Q1513" s="28">
        <v>0</v>
      </c>
      <c r="R1513" s="28">
        <v>0</v>
      </c>
      <c r="S1513" s="94">
        <v>0</v>
      </c>
      <c r="T1513" s="94">
        <f>_xlfn.XLOOKUP(B1513,'[3]Nur des jours'!$B:$B,'[3]Nur des jours'!$U:$U,"")</f>
        <v>0</v>
      </c>
      <c r="U1513" s="94">
        <v>0</v>
      </c>
      <c r="V1513" s="94">
        <v>0</v>
      </c>
      <c r="W1513" s="94">
        <v>0</v>
      </c>
      <c r="X1513" s="94">
        <v>0</v>
      </c>
      <c r="Y1513" s="94">
        <v>0</v>
      </c>
      <c r="Z1513" s="94">
        <v>0</v>
      </c>
      <c r="AA1513" s="94">
        <v>0</v>
      </c>
      <c r="AB1513" s="94">
        <v>0</v>
      </c>
      <c r="AC1513" s="94">
        <f>_xlfn.XLOOKUP(B1513,'[3]Nur des jours'!$B:$B,'[3]Nur des jours'!$N:$N,"")</f>
        <v>0</v>
      </c>
      <c r="AD1513" s="94">
        <v>0</v>
      </c>
      <c r="AE1513" s="94">
        <v>0</v>
      </c>
      <c r="AF1513" s="94">
        <v>0</v>
      </c>
      <c r="AG1513" s="94">
        <v>0</v>
      </c>
      <c r="AH1513" s="94">
        <v>0</v>
      </c>
      <c r="AI1513" s="49" t="s">
        <v>5559</v>
      </c>
      <c r="AJ1513" s="49"/>
      <c r="AK1513" s="48" t="str" cm="1">
        <f t="array" ref="AK1513">IFERROR(_xlfn.IFS(
AM1513="MPR ISSUE","PDH",
AM1513="BSS Hardware Issue","BSS",
AM1513="Sites strategiques, MLL, Pylone, etc.","ENVTECH",
AM1513="AKTIVCO DEFAUT GE &amp; POWER Cabinet","AKTIVCO",
AM1513="AKTIVCO Coupure ENEO &amp; Baisse de tension","AKTIVCO GRID ONLY",
AM1513="Coupure ENEO &amp; Baisse de tension","IHS GRID ONLY",
AM1513="Defaut GE &amp; POWER Cabinet","IHS",
AM1513="Sharing","Partners",
AM1513="Sites strategiques &amp; DataCenter","SST &amp; DC",
AM1513="Exclu","Exclu",
AM1513="SAT","SAT",
AM1513="SPARE-ISSUE","SPARE-ISSUE",
AM1513="Fiber CAmtel","TRANS_FO_CAMTEL",
AM1513="Fiber AOF","Fiber AOF",
AM1513="Projet OCM (HUAWEI)","TRAVAUX-HUAWEI",
AM1513="Projet OCM (NOKIA)","TRAVAUX-NOKIA",
AM1513="ACCESS-ISSUE","ACCESS-ISSUE",
AM1513="Projet OCM (ZTE, NOKIA, autres projets)","TRAVAUX OCM",
AM1513="No root CAuse","No root cause",
AM1513="ODU HS","PDH",
AM1513="IP &amp; VLAN","PDH",
AM1513="Warehouse HUAWEI","SPARE-ISSUE",
AM1513="SPARE-HS","SPARE-ISSUE",
AM1513="Power Telco","BSS",AM1513="no impacts","no impacts"
),"")</f>
        <v>no impacts</v>
      </c>
      <c r="AL1513" s="48" t="str" cm="1">
        <f t="array" ref="AL1513">IFERROR(_xlfn.IFS(
AM1513="MPR ISSUE","TX ISSUE",
AM1513="BSS Hardware Issue","RAN ISSUE",
AM1513="Sites strategiques, MLL, Pylone, etc.","ENVTECH",
AM1513="AKTIVCO DEFAUT GE &amp; POWER Cabinet","POWER ISSUE",
AM1513="AKTIVCO Coupure ENEO &amp; Baisse de tension","POWER ISSUE",
AM1513="Coupure ENEO &amp; Baisse de tension","POWER ISSUE",
AM1513="Defaut GE &amp; POWER Cabinet","POWER ISSUE",
AM1513="Sharing","POWER ISSUE",
AM1513="Sites strategiques &amp; DataCenter","POWER ISSUE",
AM1513="Exclu","Exclu",
AM1513="SAT","TX ISSUE",
AM1513="SPARE-ISSUE","SPARE-ISSUE",
AM1513="Fiber CAmtel","TX ISSUE",
AM1513="Fiber AOF","TX ISSUE",
AM1513="Projet OCM (HUAWEI)","TRAVAUX-HUAWEI",
AM1513="Projet OCM (NOKIA)","TRAVAUX -NOKIA",
AM1513="ACCESS-ISSUE","ACCESS-ISSUE",
AM1513="Projet OCM (ZTE, NOKIA, autres projets)","TRAVAUX OCM",
AM1513="No root CAuse","No root cause",
AM1513="ODU HS","TX ISSUE",
AM1513="IP &amp; VLAN","TX ISSUE",
AM1513="Warehouse HUAWEI","SPARE-ISSUE",
AM1513="SPARE-HS","SPARE-ISSUE",
AM1513="Power Telco","RAN ISSUE",AM1513="no impacts","no impacts"
),"")</f>
        <v>no impacts</v>
      </c>
      <c r="AM1513" s="67" t="s">
        <v>5605</v>
      </c>
      <c r="AN1513" s="48" t="str" cm="1">
        <f t="array" ref="AN1513">IFERROR(_xlfn.IFS(
AM1513="MPR ISSUE","ACTIVE",
AM1513="BSS Hardware Issue","ACTIVE",
AM1513="Sites strategiques, MLL, Pylone, etc.","PASSIVE",
AM1513="AKTIVCO DEFAUT GE &amp; POWER Cabinet","PASSIVE",
AM1513="AKTIVCO Coupure ENEO &amp; Baisse de tension","PASSIVE",
AM1513="Coupure ENEO &amp; Baisse de tension","PASSIVE",
AM1513="Defaut GE &amp; POWER Cabinet","PASSIVE",
AM1513="Sharing","PASSIVE",
AM1513="Sites strategiques &amp; DataCenter","PASSIVE",
AM1513="Exclu","Exclu",
AM1513="SAT","ACTIVE",
AM1513="SPARE-ISSUE","SPARE-ISSUE",
AM1513="Fiber CAmtel","ACTIVE",
AM1513="Fiber AOF","ACTIVE",
AM1513="Projet OCM (HUAWEI)","PLANNED WORKS",
AM1513="Projet OCM (NOKIA)","PLANNED WORKS",
AM1513="ACCESS-ISSUE","ACCESS-ISSUE",
AM1513="Projet OCM (ZTE, NOKIA, autres projets)","PLANNED WORKS",
AM1513="No root CAuse","No root cause",
AM1513="ODU HS","ACTIVE",
AM1513="IP &amp; VLAN","ACTIVE",
AM1513="Warehouse HUAWEI","SPARE-ISSUE",
AM1513="SPARE-HS","SPARE-ISSUE",
AM1513="Power Telco","ACTIVE", AM1513="no impacts","no impacts"
),"")</f>
        <v>no impacts</v>
      </c>
      <c r="AO1513" s="93" t="s">
        <v>5537</v>
      </c>
      <c r="AP1513" s="101" t="str">
        <f t="shared" si="44"/>
        <v>CTR_014</v>
      </c>
      <c r="AR1513" s="17" t="s">
        <v>5537</v>
      </c>
      <c r="AS1513" s="7" t="s">
        <v>5537</v>
      </c>
      <c r="AT1513" s="6"/>
      <c r="AU1513" s="7"/>
      <c r="AV1513" s="3" t="s">
        <v>5537</v>
      </c>
      <c r="AW1513" s="18" t="s">
        <v>5537</v>
      </c>
      <c r="AX1513" s="18" t="s">
        <v>5537</v>
      </c>
      <c r="AY1513" s="18" t="s">
        <v>5537</v>
      </c>
      <c r="AZ1513" s="18" t="s">
        <v>5537</v>
      </c>
      <c r="BA1513" s="18" t="s">
        <v>5537</v>
      </c>
      <c r="BB1513" s="18" t="s">
        <v>5537</v>
      </c>
      <c r="BC1513" s="18" t="s">
        <v>5537</v>
      </c>
      <c r="BD1513" s="18" t="s">
        <v>5537</v>
      </c>
      <c r="BE1513" s="18" t="s">
        <v>5537</v>
      </c>
      <c r="BF1513" s="18" t="s">
        <v>5537</v>
      </c>
      <c r="BG1513" s="18" t="s">
        <v>5537</v>
      </c>
      <c r="BH1513" s="18" t="s">
        <v>5537</v>
      </c>
      <c r="BI1513" s="9" t="s">
        <v>5537</v>
      </c>
      <c r="BJ1513" s="14"/>
      <c r="BK1513" s="14" t="s">
        <v>5537</v>
      </c>
      <c r="BL1513" s="14" t="str">
        <f>_xlfn.XLOOKUP(B1513,'[4]cell downs 18042026 17h'!$B:$B,'[4]cell downs 18042026 17h'!$B:$B,"")</f>
        <v/>
      </c>
      <c r="BM1513" s="14" t="str">
        <f>_xlfn.XLOOKUP(B1513,'[5]Cells Huawei 19042026 15h'!$B:$B,'[5]Cells Huawei 19042026 15h'!$B:$B,"")</f>
        <v/>
      </c>
      <c r="BN1513" s="9" t="str">
        <f>_xlfn.XLOOKUP(B1513,'[6]cells down 19042026 9H40'!$B:$B,'[6]cells down 19042026 9H40'!$B:$B,"")</f>
        <v/>
      </c>
      <c r="BO1513" s="9" t="s">
        <v>2334</v>
      </c>
      <c r="BP1513" s="9" t="s">
        <v>12</v>
      </c>
      <c r="BQ1513" s="115"/>
    </row>
    <row r="1514" spans="1:69" s="9" customFormat="1" x14ac:dyDescent="0.3">
      <c r="A1514" s="1" t="s">
        <v>2283</v>
      </c>
      <c r="B1514" s="8" t="s">
        <v>2284</v>
      </c>
      <c r="C1514" s="3" t="str">
        <f>_xlfn.XLOOKUP(B1514,'[1]daily break down'!$D:$D,'[1]daily break down'!$E:$E,"")</f>
        <v>Yaounde</v>
      </c>
      <c r="D1514" s="1" t="s">
        <v>11</v>
      </c>
      <c r="E1514" s="1" t="s">
        <v>145</v>
      </c>
      <c r="F1514" s="3" t="s">
        <v>37</v>
      </c>
      <c r="G1514" s="1" t="s">
        <v>38</v>
      </c>
      <c r="H1514" s="34" t="str">
        <f>_xlfn.XLOOKUP(B1514,[2]CALCULATION!$B:$B,[2]CALCULATION!$H:$H,"")</f>
        <v>ZTE</v>
      </c>
      <c r="I1514" s="28">
        <v>0</v>
      </c>
      <c r="J1514" s="28">
        <v>0</v>
      </c>
      <c r="K1514" s="28">
        <v>0</v>
      </c>
      <c r="L1514" s="28">
        <v>0</v>
      </c>
      <c r="M1514" s="28">
        <v>0</v>
      </c>
      <c r="N1514" s="28">
        <v>0</v>
      </c>
      <c r="O1514" s="28">
        <v>0</v>
      </c>
      <c r="P1514" s="28">
        <v>0</v>
      </c>
      <c r="Q1514" s="28">
        <v>0</v>
      </c>
      <c r="R1514" s="28">
        <v>0</v>
      </c>
      <c r="S1514" s="94">
        <v>0</v>
      </c>
      <c r="T1514" s="94">
        <f>_xlfn.XLOOKUP(B1514,'[3]Nur des jours'!$B:$B,'[3]Nur des jours'!$U:$U,"")</f>
        <v>0</v>
      </c>
      <c r="U1514" s="94">
        <v>2.2033277402527736</v>
      </c>
      <c r="V1514" s="94">
        <v>0</v>
      </c>
      <c r="W1514" s="94">
        <v>0</v>
      </c>
      <c r="X1514" s="94">
        <v>0</v>
      </c>
      <c r="Y1514" s="94">
        <v>0</v>
      </c>
      <c r="Z1514" s="94">
        <v>0</v>
      </c>
      <c r="AA1514" s="94">
        <v>0</v>
      </c>
      <c r="AB1514" s="94">
        <v>0</v>
      </c>
      <c r="AC1514" s="94">
        <f>_xlfn.XLOOKUP(B1514,'[3]Nur des jours'!$B:$B,'[3]Nur des jours'!$N:$N,"")</f>
        <v>0</v>
      </c>
      <c r="AD1514" s="94">
        <v>0</v>
      </c>
      <c r="AE1514" s="94">
        <v>0</v>
      </c>
      <c r="AF1514" s="94">
        <v>0</v>
      </c>
      <c r="AG1514" s="94">
        <v>0</v>
      </c>
      <c r="AH1514" s="94">
        <v>0</v>
      </c>
      <c r="AI1514" s="49" t="s">
        <v>5559</v>
      </c>
      <c r="AJ1514" s="49"/>
      <c r="AK1514" s="48" t="str" cm="1">
        <f t="array" ref="AK1514">IFERROR(_xlfn.IFS(
AM1514="MPR ISSUE","PDH",
AM1514="BSS Hardware Issue","BSS",
AM1514="Sites strategiques, MLL, Pylone, etc.","ENVTECH",
AM1514="AKTIVCO DEFAUT GE &amp; POWER Cabinet","AKTIVCO",
AM1514="AKTIVCO Coupure ENEO &amp; Baisse de tension","AKTIVCO GRID ONLY",
AM1514="Coupure ENEO &amp; Baisse de tension","IHS GRID ONLY",
AM1514="Defaut GE &amp; POWER Cabinet","IHS",
AM1514="Sharing","Partners",
AM1514="Sites strategiques &amp; DataCenter","SST &amp; DC",
AM1514="Exclu","Exclu",
AM1514="SAT","SAT",
AM1514="SPARE-ISSUE","SPARE-ISSUE",
AM1514="Fiber CAmtel","TRANS_FO_CAMTEL",
AM1514="Fiber AOF","Fiber AOF",
AM1514="Projet OCM (HUAWEI)","TRAVAUX-HUAWEI",
AM1514="Projet OCM (NOKIA)","TRAVAUX-NOKIA",
AM1514="ACCESS-ISSUE","ACCESS-ISSUE",
AM1514="Projet OCM (ZTE, NOKIA, autres projets)","TRAVAUX OCM",
AM1514="No root CAuse","No root cause",
AM1514="ODU HS","PDH",
AM1514="IP &amp; VLAN","PDH",
AM1514="Warehouse HUAWEI","SPARE-ISSUE",
AM1514="SPARE-HS","SPARE-ISSUE",
AM1514="Power Telco","BSS",AM1514="no impacts","no impacts"
),"")</f>
        <v>no impacts</v>
      </c>
      <c r="AL1514" s="48" t="str" cm="1">
        <f t="array" ref="AL1514">IFERROR(_xlfn.IFS(
AM1514="MPR ISSUE","TX ISSUE",
AM1514="BSS Hardware Issue","RAN ISSUE",
AM1514="Sites strategiques, MLL, Pylone, etc.","ENVTECH",
AM1514="AKTIVCO DEFAUT GE &amp; POWER Cabinet","POWER ISSUE",
AM1514="AKTIVCO Coupure ENEO &amp; Baisse de tension","POWER ISSUE",
AM1514="Coupure ENEO &amp; Baisse de tension","POWER ISSUE",
AM1514="Defaut GE &amp; POWER Cabinet","POWER ISSUE",
AM1514="Sharing","POWER ISSUE",
AM1514="Sites strategiques &amp; DataCenter","POWER ISSUE",
AM1514="Exclu","Exclu",
AM1514="SAT","TX ISSUE",
AM1514="SPARE-ISSUE","SPARE-ISSUE",
AM1514="Fiber CAmtel","TX ISSUE",
AM1514="Fiber AOF","TX ISSUE",
AM1514="Projet OCM (HUAWEI)","TRAVAUX-HUAWEI",
AM1514="Projet OCM (NOKIA)","TRAVAUX -NOKIA",
AM1514="ACCESS-ISSUE","ACCESS-ISSUE",
AM1514="Projet OCM (ZTE, NOKIA, autres projets)","TRAVAUX OCM",
AM1514="No root CAuse","No root cause",
AM1514="ODU HS","TX ISSUE",
AM1514="IP &amp; VLAN","TX ISSUE",
AM1514="Warehouse HUAWEI","SPARE-ISSUE",
AM1514="SPARE-HS","SPARE-ISSUE",
AM1514="Power Telco","RAN ISSUE",AM1514="no impacts","no impacts"
),"")</f>
        <v>no impacts</v>
      </c>
      <c r="AM1514" s="67" t="s">
        <v>5605</v>
      </c>
      <c r="AN1514" s="48" t="str" cm="1">
        <f t="array" ref="AN1514">IFERROR(_xlfn.IFS(
AM1514="MPR ISSUE","ACTIVE",
AM1514="BSS Hardware Issue","ACTIVE",
AM1514="Sites strategiques, MLL, Pylone, etc.","PASSIVE",
AM1514="AKTIVCO DEFAUT GE &amp; POWER Cabinet","PASSIVE",
AM1514="AKTIVCO Coupure ENEO &amp; Baisse de tension","PASSIVE",
AM1514="Coupure ENEO &amp; Baisse de tension","PASSIVE",
AM1514="Defaut GE &amp; POWER Cabinet","PASSIVE",
AM1514="Sharing","PASSIVE",
AM1514="Sites strategiques &amp; DataCenter","PASSIVE",
AM1514="Exclu","Exclu",
AM1514="SAT","ACTIVE",
AM1514="SPARE-ISSUE","SPARE-ISSUE",
AM1514="Fiber CAmtel","ACTIVE",
AM1514="Fiber AOF","ACTIVE",
AM1514="Projet OCM (HUAWEI)","PLANNED WORKS",
AM1514="Projet OCM (NOKIA)","PLANNED WORKS",
AM1514="ACCESS-ISSUE","ACCESS-ISSUE",
AM1514="Projet OCM (ZTE, NOKIA, autres projets)","PLANNED WORKS",
AM1514="No root CAuse","No root cause",
AM1514="ODU HS","ACTIVE",
AM1514="IP &amp; VLAN","ACTIVE",
AM1514="Warehouse HUAWEI","SPARE-ISSUE",
AM1514="SPARE-HS","SPARE-ISSUE",
AM1514="Power Telco","ACTIVE", AM1514="no impacts","no impacts"
),"")</f>
        <v>no impacts</v>
      </c>
      <c r="AO1514" s="93" t="s">
        <v>5537</v>
      </c>
      <c r="AP1514" s="101" t="str">
        <f t="shared" si="44"/>
        <v>CTR_373</v>
      </c>
      <c r="AR1514" s="17" t="s">
        <v>5537</v>
      </c>
      <c r="AS1514" s="7" t="s">
        <v>5537</v>
      </c>
      <c r="AT1514" s="6"/>
      <c r="AU1514" s="7"/>
      <c r="AV1514" s="3" t="s">
        <v>5537</v>
      </c>
      <c r="AW1514" s="18" t="s">
        <v>5537</v>
      </c>
      <c r="AX1514" s="18" t="s">
        <v>5537</v>
      </c>
      <c r="AY1514" s="18" t="s">
        <v>5537</v>
      </c>
      <c r="AZ1514" s="18" t="s">
        <v>5537</v>
      </c>
      <c r="BA1514" s="18" t="s">
        <v>5537</v>
      </c>
      <c r="BB1514" s="18" t="s">
        <v>5537</v>
      </c>
      <c r="BC1514" s="18" t="s">
        <v>5537</v>
      </c>
      <c r="BD1514" s="18" t="s">
        <v>5537</v>
      </c>
      <c r="BE1514" s="18" t="s">
        <v>5537</v>
      </c>
      <c r="BF1514" s="18" t="s">
        <v>5537</v>
      </c>
      <c r="BG1514" s="18" t="s">
        <v>5537</v>
      </c>
      <c r="BH1514" s="18" t="s">
        <v>5537</v>
      </c>
      <c r="BI1514" s="9" t="s">
        <v>5537</v>
      </c>
      <c r="BJ1514" s="14"/>
      <c r="BK1514" s="14" t="s">
        <v>5537</v>
      </c>
      <c r="BL1514" s="14" t="str">
        <f>_xlfn.XLOOKUP(B1514,'[4]cell downs 18042026 17h'!$B:$B,'[4]cell downs 18042026 17h'!$B:$B,"")</f>
        <v/>
      </c>
      <c r="BM1514" s="14" t="str">
        <f>_xlfn.XLOOKUP(B1514,'[5]Cells Huawei 19042026 15h'!$B:$B,'[5]Cells Huawei 19042026 15h'!$B:$B,"")</f>
        <v/>
      </c>
      <c r="BN1514" s="9" t="str">
        <f>_xlfn.XLOOKUP(B1514,'[6]cells down 19042026 9H40'!$B:$B,'[6]cells down 19042026 9H40'!$B:$B,"")</f>
        <v/>
      </c>
      <c r="BO1514" s="9" t="s">
        <v>2284</v>
      </c>
      <c r="BP1514" s="9" t="s">
        <v>5537</v>
      </c>
      <c r="BQ1514" s="115"/>
    </row>
    <row r="1515" spans="1:69" s="9" customFormat="1" x14ac:dyDescent="0.3">
      <c r="A1515" s="1" t="s">
        <v>2217</v>
      </c>
      <c r="B1515" s="8" t="s">
        <v>2218</v>
      </c>
      <c r="C1515" s="3" t="str">
        <f>_xlfn.XLOOKUP(B1515,'[1]daily break down'!$D:$D,'[1]daily break down'!$E:$E,"")</f>
        <v>Yaounde</v>
      </c>
      <c r="D1515" s="1" t="s">
        <v>21</v>
      </c>
      <c r="E1515" s="1" t="s">
        <v>36</v>
      </c>
      <c r="F1515" s="3" t="s">
        <v>37</v>
      </c>
      <c r="G1515" s="1" t="s">
        <v>38</v>
      </c>
      <c r="H1515" s="34" t="str">
        <f>_xlfn.XLOOKUP(B1515,[2]CALCULATION!$B:$B,[2]CALCULATION!$H:$H,"")</f>
        <v>ZTE</v>
      </c>
      <c r="I1515" s="28">
        <v>0</v>
      </c>
      <c r="J1515" s="28">
        <v>0</v>
      </c>
      <c r="K1515" s="28">
        <v>0</v>
      </c>
      <c r="L1515" s="28">
        <v>0</v>
      </c>
      <c r="M1515" s="28">
        <v>0</v>
      </c>
      <c r="N1515" s="28">
        <v>0</v>
      </c>
      <c r="O1515" s="28">
        <v>0</v>
      </c>
      <c r="P1515" s="28">
        <v>0</v>
      </c>
      <c r="Q1515" s="28">
        <v>0</v>
      </c>
      <c r="R1515" s="28">
        <v>0</v>
      </c>
      <c r="S1515" s="94">
        <v>0</v>
      </c>
      <c r="T1515" s="94">
        <f>_xlfn.XLOOKUP(B1515,'[3]Nur des jours'!$B:$B,'[3]Nur des jours'!$U:$U,"")</f>
        <v>0</v>
      </c>
      <c r="U1515" s="94">
        <v>0</v>
      </c>
      <c r="V1515" s="94">
        <v>0</v>
      </c>
      <c r="W1515" s="94">
        <v>0</v>
      </c>
      <c r="X1515" s="94">
        <v>0</v>
      </c>
      <c r="Y1515" s="94">
        <v>0</v>
      </c>
      <c r="Z1515" s="94">
        <v>0</v>
      </c>
      <c r="AA1515" s="94">
        <v>0</v>
      </c>
      <c r="AB1515" s="94">
        <v>0</v>
      </c>
      <c r="AC1515" s="94">
        <f>_xlfn.XLOOKUP(B1515,'[3]Nur des jours'!$B:$B,'[3]Nur des jours'!$N:$N,"")</f>
        <v>0</v>
      </c>
      <c r="AD1515" s="94">
        <v>0</v>
      </c>
      <c r="AE1515" s="94">
        <v>0</v>
      </c>
      <c r="AF1515" s="94">
        <v>0</v>
      </c>
      <c r="AG1515" s="94">
        <v>0</v>
      </c>
      <c r="AH1515" s="94">
        <v>0</v>
      </c>
      <c r="AI1515" s="49" t="s">
        <v>5559</v>
      </c>
      <c r="AJ1515" s="49"/>
      <c r="AK1515" s="48" t="str" cm="1">
        <f t="array" ref="AK1515">IFERROR(_xlfn.IFS(
AM1515="MPR ISSUE","PDH",
AM1515="BSS Hardware Issue","BSS",
AM1515="Sites strategiques, MLL, Pylone, etc.","ENVTECH",
AM1515="AKTIVCO DEFAUT GE &amp; POWER Cabinet","AKTIVCO",
AM1515="AKTIVCO Coupure ENEO &amp; Baisse de tension","AKTIVCO GRID ONLY",
AM1515="Coupure ENEO &amp; Baisse de tension","IHS GRID ONLY",
AM1515="Defaut GE &amp; POWER Cabinet","IHS",
AM1515="Sharing","Partners",
AM1515="Sites strategiques &amp; DataCenter","SST &amp; DC",
AM1515="Exclu","Exclu",
AM1515="SAT","SAT",
AM1515="SPARE-ISSUE","SPARE-ISSUE",
AM1515="Fiber CAmtel","TRANS_FO_CAMTEL",
AM1515="Fiber AOF","Fiber AOF",
AM1515="Projet OCM (HUAWEI)","TRAVAUX-HUAWEI",
AM1515="Projet OCM (NOKIA)","TRAVAUX-NOKIA",
AM1515="ACCESS-ISSUE","ACCESS-ISSUE",
AM1515="Projet OCM (ZTE, NOKIA, autres projets)","TRAVAUX OCM",
AM1515="No root CAuse","No root cause",
AM1515="ODU HS","PDH",
AM1515="IP &amp; VLAN","PDH",
AM1515="Warehouse HUAWEI","SPARE-ISSUE",
AM1515="SPARE-HS","SPARE-ISSUE",
AM1515="Power Telco","BSS",AM1515="no impacts","no impacts"
),"")</f>
        <v>no impacts</v>
      </c>
      <c r="AL1515" s="48" t="str" cm="1">
        <f t="array" ref="AL1515">IFERROR(_xlfn.IFS(
AM1515="MPR ISSUE","TX ISSUE",
AM1515="BSS Hardware Issue","RAN ISSUE",
AM1515="Sites strategiques, MLL, Pylone, etc.","ENVTECH",
AM1515="AKTIVCO DEFAUT GE &amp; POWER Cabinet","POWER ISSUE",
AM1515="AKTIVCO Coupure ENEO &amp; Baisse de tension","POWER ISSUE",
AM1515="Coupure ENEO &amp; Baisse de tension","POWER ISSUE",
AM1515="Defaut GE &amp; POWER Cabinet","POWER ISSUE",
AM1515="Sharing","POWER ISSUE",
AM1515="Sites strategiques &amp; DataCenter","POWER ISSUE",
AM1515="Exclu","Exclu",
AM1515="SAT","TX ISSUE",
AM1515="SPARE-ISSUE","SPARE-ISSUE",
AM1515="Fiber CAmtel","TX ISSUE",
AM1515="Fiber AOF","TX ISSUE",
AM1515="Projet OCM (HUAWEI)","TRAVAUX-HUAWEI",
AM1515="Projet OCM (NOKIA)","TRAVAUX -NOKIA",
AM1515="ACCESS-ISSUE","ACCESS-ISSUE",
AM1515="Projet OCM (ZTE, NOKIA, autres projets)","TRAVAUX OCM",
AM1515="No root CAuse","No root cause",
AM1515="ODU HS","TX ISSUE",
AM1515="IP &amp; VLAN","TX ISSUE",
AM1515="Warehouse HUAWEI","SPARE-ISSUE",
AM1515="SPARE-HS","SPARE-ISSUE",
AM1515="Power Telco","RAN ISSUE",AM1515="no impacts","no impacts"
),"")</f>
        <v>no impacts</v>
      </c>
      <c r="AM1515" s="67" t="s">
        <v>5605</v>
      </c>
      <c r="AN1515" s="48" t="str" cm="1">
        <f t="array" ref="AN1515">IFERROR(_xlfn.IFS(
AM1515="MPR ISSUE","ACTIVE",
AM1515="BSS Hardware Issue","ACTIVE",
AM1515="Sites strategiques, MLL, Pylone, etc.","PASSIVE",
AM1515="AKTIVCO DEFAUT GE &amp; POWER Cabinet","PASSIVE",
AM1515="AKTIVCO Coupure ENEO &amp; Baisse de tension","PASSIVE",
AM1515="Coupure ENEO &amp; Baisse de tension","PASSIVE",
AM1515="Defaut GE &amp; POWER Cabinet","PASSIVE",
AM1515="Sharing","PASSIVE",
AM1515="Sites strategiques &amp; DataCenter","PASSIVE",
AM1515="Exclu","Exclu",
AM1515="SAT","ACTIVE",
AM1515="SPARE-ISSUE","SPARE-ISSUE",
AM1515="Fiber CAmtel","ACTIVE",
AM1515="Fiber AOF","ACTIVE",
AM1515="Projet OCM (HUAWEI)","PLANNED WORKS",
AM1515="Projet OCM (NOKIA)","PLANNED WORKS",
AM1515="ACCESS-ISSUE","ACCESS-ISSUE",
AM1515="Projet OCM (ZTE, NOKIA, autres projets)","PLANNED WORKS",
AM1515="No root CAuse","No root cause",
AM1515="ODU HS","ACTIVE",
AM1515="IP &amp; VLAN","ACTIVE",
AM1515="Warehouse HUAWEI","SPARE-ISSUE",
AM1515="SPARE-HS","SPARE-ISSUE",
AM1515="Power Telco","ACTIVE", AM1515="no impacts","no impacts"
),"")</f>
        <v>no impacts</v>
      </c>
      <c r="AO1515" s="93" t="s">
        <v>5537</v>
      </c>
      <c r="AP1515" s="101" t="str">
        <f t="shared" si="44"/>
        <v>CTR_009</v>
      </c>
      <c r="AR1515" s="17" t="s">
        <v>5537</v>
      </c>
      <c r="AS1515" s="7" t="s">
        <v>5537</v>
      </c>
      <c r="AT1515" s="6"/>
      <c r="AU1515" s="7"/>
      <c r="AV1515" s="3" t="s">
        <v>5537</v>
      </c>
      <c r="AW1515" s="18" t="s">
        <v>5537</v>
      </c>
      <c r="AX1515" s="18" t="s">
        <v>5537</v>
      </c>
      <c r="AY1515" s="18" t="s">
        <v>5537</v>
      </c>
      <c r="AZ1515" s="18" t="s">
        <v>5537</v>
      </c>
      <c r="BA1515" s="18" t="s">
        <v>5537</v>
      </c>
      <c r="BB1515" s="18" t="s">
        <v>5537</v>
      </c>
      <c r="BC1515" s="18" t="s">
        <v>5537</v>
      </c>
      <c r="BD1515" s="18" t="s">
        <v>5537</v>
      </c>
      <c r="BE1515" s="18" t="s">
        <v>5537</v>
      </c>
      <c r="BF1515" s="18" t="s">
        <v>5537</v>
      </c>
      <c r="BG1515" s="18" t="s">
        <v>5537</v>
      </c>
      <c r="BH1515" s="18" t="s">
        <v>5537</v>
      </c>
      <c r="BI1515" s="9" t="s">
        <v>5537</v>
      </c>
      <c r="BJ1515" s="14"/>
      <c r="BK1515" s="14" t="s">
        <v>5537</v>
      </c>
      <c r="BL1515" s="14" t="str">
        <f>_xlfn.XLOOKUP(B1515,'[4]cell downs 18042026 17h'!$B:$B,'[4]cell downs 18042026 17h'!$B:$B,"")</f>
        <v/>
      </c>
      <c r="BM1515" s="14" t="str">
        <f>_xlfn.XLOOKUP(B1515,'[5]Cells Huawei 19042026 15h'!$B:$B,'[5]Cells Huawei 19042026 15h'!$B:$B,"")</f>
        <v/>
      </c>
      <c r="BN1515" s="9" t="str">
        <f>_xlfn.XLOOKUP(B1515,'[6]cells down 19042026 9H40'!$B:$B,'[6]cells down 19042026 9H40'!$B:$B,"")</f>
        <v/>
      </c>
      <c r="BO1515" s="9" t="s">
        <v>5537</v>
      </c>
      <c r="BP1515" s="9" t="s">
        <v>5537</v>
      </c>
      <c r="BQ1515" s="115"/>
    </row>
    <row r="1516" spans="1:69" s="9" customFormat="1" x14ac:dyDescent="0.3">
      <c r="A1516" s="1" t="s">
        <v>2337</v>
      </c>
      <c r="B1516" s="8" t="s">
        <v>2338</v>
      </c>
      <c r="C1516" s="3" t="str">
        <f>_xlfn.XLOOKUP(B1516,'[1]daily break down'!$D:$D,'[1]daily break down'!$E:$E,"")</f>
        <v>Yaounde</v>
      </c>
      <c r="D1516" s="1" t="s">
        <v>11</v>
      </c>
      <c r="E1516" s="1" t="s">
        <v>145</v>
      </c>
      <c r="F1516" s="3" t="s">
        <v>37</v>
      </c>
      <c r="G1516" s="1" t="s">
        <v>38</v>
      </c>
      <c r="H1516" s="34" t="str">
        <f>_xlfn.XLOOKUP(B1516,[2]CALCULATION!$B:$B,[2]CALCULATION!$H:$H,"")</f>
        <v>ZTE</v>
      </c>
      <c r="I1516" s="28">
        <v>0</v>
      </c>
      <c r="J1516" s="28">
        <v>0</v>
      </c>
      <c r="K1516" s="28">
        <v>0</v>
      </c>
      <c r="L1516" s="28">
        <v>0</v>
      </c>
      <c r="M1516" s="28">
        <v>0</v>
      </c>
      <c r="N1516" s="28">
        <v>0</v>
      </c>
      <c r="O1516" s="28">
        <v>0</v>
      </c>
      <c r="P1516" s="28">
        <v>0</v>
      </c>
      <c r="Q1516" s="28">
        <v>0</v>
      </c>
      <c r="R1516" s="28">
        <v>0</v>
      </c>
      <c r="S1516" s="94">
        <v>0</v>
      </c>
      <c r="T1516" s="94">
        <f>_xlfn.XLOOKUP(B1516,'[3]Nur des jours'!$B:$B,'[3]Nur des jours'!$U:$U,"")</f>
        <v>0</v>
      </c>
      <c r="U1516" s="94">
        <v>0</v>
      </c>
      <c r="V1516" s="94">
        <v>0</v>
      </c>
      <c r="W1516" s="94">
        <v>0</v>
      </c>
      <c r="X1516" s="94">
        <v>0</v>
      </c>
      <c r="Y1516" s="94">
        <v>0</v>
      </c>
      <c r="Z1516" s="94">
        <v>0</v>
      </c>
      <c r="AA1516" s="94">
        <v>0</v>
      </c>
      <c r="AB1516" s="94">
        <v>0</v>
      </c>
      <c r="AC1516" s="94">
        <f>_xlfn.XLOOKUP(B1516,'[3]Nur des jours'!$B:$B,'[3]Nur des jours'!$N:$N,"")</f>
        <v>0</v>
      </c>
      <c r="AD1516" s="94">
        <v>0</v>
      </c>
      <c r="AE1516" s="94">
        <v>0</v>
      </c>
      <c r="AF1516" s="94">
        <v>0</v>
      </c>
      <c r="AG1516" s="94">
        <v>0</v>
      </c>
      <c r="AH1516" s="94">
        <v>0</v>
      </c>
      <c r="AI1516" s="49" t="s">
        <v>5559</v>
      </c>
      <c r="AJ1516" s="49"/>
      <c r="AK1516" s="48" t="str" cm="1">
        <f t="array" ref="AK1516">IFERROR(_xlfn.IFS(
AM1516="MPR ISSUE","PDH",
AM1516="BSS Hardware Issue","BSS",
AM1516="Sites strategiques, MLL, Pylone, etc.","ENVTECH",
AM1516="AKTIVCO DEFAUT GE &amp; POWER Cabinet","AKTIVCO",
AM1516="AKTIVCO Coupure ENEO &amp; Baisse de tension","AKTIVCO GRID ONLY",
AM1516="Coupure ENEO &amp; Baisse de tension","IHS GRID ONLY",
AM1516="Defaut GE &amp; POWER Cabinet","IHS",
AM1516="Sharing","Partners",
AM1516="Sites strategiques &amp; DataCenter","SST &amp; DC",
AM1516="Exclu","Exclu",
AM1516="SAT","SAT",
AM1516="SPARE-ISSUE","SPARE-ISSUE",
AM1516="Fiber CAmtel","TRANS_FO_CAMTEL",
AM1516="Fiber AOF","Fiber AOF",
AM1516="Projet OCM (HUAWEI)","TRAVAUX-HUAWEI",
AM1516="Projet OCM (NOKIA)","TRAVAUX-NOKIA",
AM1516="ACCESS-ISSUE","ACCESS-ISSUE",
AM1516="Projet OCM (ZTE, NOKIA, autres projets)","TRAVAUX OCM",
AM1516="No root CAuse","No root cause",
AM1516="ODU HS","PDH",
AM1516="IP &amp; VLAN","PDH",
AM1516="Warehouse HUAWEI","SPARE-ISSUE",
AM1516="SPARE-HS","SPARE-ISSUE",
AM1516="Power Telco","BSS",AM1516="no impacts","no impacts"
),"")</f>
        <v>no impacts</v>
      </c>
      <c r="AL1516" s="48" t="str" cm="1">
        <f t="array" ref="AL1516">IFERROR(_xlfn.IFS(
AM1516="MPR ISSUE","TX ISSUE",
AM1516="BSS Hardware Issue","RAN ISSUE",
AM1516="Sites strategiques, MLL, Pylone, etc.","ENVTECH",
AM1516="AKTIVCO DEFAUT GE &amp; POWER Cabinet","POWER ISSUE",
AM1516="AKTIVCO Coupure ENEO &amp; Baisse de tension","POWER ISSUE",
AM1516="Coupure ENEO &amp; Baisse de tension","POWER ISSUE",
AM1516="Defaut GE &amp; POWER Cabinet","POWER ISSUE",
AM1516="Sharing","POWER ISSUE",
AM1516="Sites strategiques &amp; DataCenter","POWER ISSUE",
AM1516="Exclu","Exclu",
AM1516="SAT","TX ISSUE",
AM1516="SPARE-ISSUE","SPARE-ISSUE",
AM1516="Fiber CAmtel","TX ISSUE",
AM1516="Fiber AOF","TX ISSUE",
AM1516="Projet OCM (HUAWEI)","TRAVAUX-HUAWEI",
AM1516="Projet OCM (NOKIA)","TRAVAUX -NOKIA",
AM1516="ACCESS-ISSUE","ACCESS-ISSUE",
AM1516="Projet OCM (ZTE, NOKIA, autres projets)","TRAVAUX OCM",
AM1516="No root CAuse","No root cause",
AM1516="ODU HS","TX ISSUE",
AM1516="IP &amp; VLAN","TX ISSUE",
AM1516="Warehouse HUAWEI","SPARE-ISSUE",
AM1516="SPARE-HS","SPARE-ISSUE",
AM1516="Power Telco","RAN ISSUE",AM1516="no impacts","no impacts"
),"")</f>
        <v>no impacts</v>
      </c>
      <c r="AM1516" s="67" t="s">
        <v>5605</v>
      </c>
      <c r="AN1516" s="48" t="str" cm="1">
        <f t="array" ref="AN1516">IFERROR(_xlfn.IFS(
AM1516="MPR ISSUE","ACTIVE",
AM1516="BSS Hardware Issue","ACTIVE",
AM1516="Sites strategiques, MLL, Pylone, etc.","PASSIVE",
AM1516="AKTIVCO DEFAUT GE &amp; POWER Cabinet","PASSIVE",
AM1516="AKTIVCO Coupure ENEO &amp; Baisse de tension","PASSIVE",
AM1516="Coupure ENEO &amp; Baisse de tension","PASSIVE",
AM1516="Defaut GE &amp; POWER Cabinet","PASSIVE",
AM1516="Sharing","PASSIVE",
AM1516="Sites strategiques &amp; DataCenter","PASSIVE",
AM1516="Exclu","Exclu",
AM1516="SAT","ACTIVE",
AM1516="SPARE-ISSUE","SPARE-ISSUE",
AM1516="Fiber CAmtel","ACTIVE",
AM1516="Fiber AOF","ACTIVE",
AM1516="Projet OCM (HUAWEI)","PLANNED WORKS",
AM1516="Projet OCM (NOKIA)","PLANNED WORKS",
AM1516="ACCESS-ISSUE","ACCESS-ISSUE",
AM1516="Projet OCM (ZTE, NOKIA, autres projets)","PLANNED WORKS",
AM1516="No root CAuse","No root cause",
AM1516="ODU HS","ACTIVE",
AM1516="IP &amp; VLAN","ACTIVE",
AM1516="Warehouse HUAWEI","SPARE-ISSUE",
AM1516="SPARE-HS","SPARE-ISSUE",
AM1516="Power Telco","ACTIVE", AM1516="no impacts","no impacts"
),"")</f>
        <v>no impacts</v>
      </c>
      <c r="AO1516" s="93" t="s">
        <v>5537</v>
      </c>
      <c r="AP1516" s="101" t="str">
        <f t="shared" si="44"/>
        <v>CTR_047</v>
      </c>
      <c r="AR1516" s="17" t="s">
        <v>5537</v>
      </c>
      <c r="AS1516" s="7" t="s">
        <v>5537</v>
      </c>
      <c r="AT1516" s="6"/>
      <c r="AU1516" s="7"/>
      <c r="AV1516" s="3" t="s">
        <v>5537</v>
      </c>
      <c r="AW1516" s="18" t="s">
        <v>5537</v>
      </c>
      <c r="AX1516" s="18" t="s">
        <v>5537</v>
      </c>
      <c r="AY1516" s="18" t="s">
        <v>5537</v>
      </c>
      <c r="AZ1516" s="18" t="s">
        <v>5537</v>
      </c>
      <c r="BA1516" s="18" t="s">
        <v>5537</v>
      </c>
      <c r="BB1516" s="18" t="s">
        <v>5537</v>
      </c>
      <c r="BC1516" s="18" t="s">
        <v>5537</v>
      </c>
      <c r="BD1516" s="18" t="s">
        <v>5537</v>
      </c>
      <c r="BE1516" s="18" t="s">
        <v>5537</v>
      </c>
      <c r="BF1516" s="18" t="s">
        <v>5537</v>
      </c>
      <c r="BG1516" s="18" t="s">
        <v>5537</v>
      </c>
      <c r="BH1516" s="18" t="s">
        <v>5537</v>
      </c>
      <c r="BI1516" s="9" t="s">
        <v>5537</v>
      </c>
      <c r="BJ1516" s="14"/>
      <c r="BK1516" s="14" t="s">
        <v>5537</v>
      </c>
      <c r="BL1516" s="14" t="str">
        <f>_xlfn.XLOOKUP(B1516,'[4]cell downs 18042026 17h'!$B:$B,'[4]cell downs 18042026 17h'!$B:$B,"")</f>
        <v/>
      </c>
      <c r="BM1516" s="14" t="str">
        <f>_xlfn.XLOOKUP(B1516,'[5]Cells Huawei 19042026 15h'!$B:$B,'[5]Cells Huawei 19042026 15h'!$B:$B,"")</f>
        <v/>
      </c>
      <c r="BN1516" s="9" t="str">
        <f>_xlfn.XLOOKUP(B1516,'[6]cells down 19042026 9H40'!$B:$B,'[6]cells down 19042026 9H40'!$B:$B,"")</f>
        <v/>
      </c>
      <c r="BO1516" s="9" t="s">
        <v>2338</v>
      </c>
      <c r="BP1516" s="9" t="s">
        <v>594</v>
      </c>
      <c r="BQ1516" s="115"/>
    </row>
    <row r="1517" spans="1:69" s="9" customFormat="1" x14ac:dyDescent="0.3">
      <c r="A1517" s="1" t="s">
        <v>2849</v>
      </c>
      <c r="B1517" s="8" t="s">
        <v>2850</v>
      </c>
      <c r="C1517" s="3" t="str">
        <f>_xlfn.XLOOKUP(B1517,'[1]daily break down'!$D:$D,'[1]daily break down'!$E:$E,"")</f>
        <v>NORD-OUEST</v>
      </c>
      <c r="D1517" s="1" t="s">
        <v>11</v>
      </c>
      <c r="E1517" s="1" t="s">
        <v>96</v>
      </c>
      <c r="F1517" s="3" t="s">
        <v>51</v>
      </c>
      <c r="G1517" s="1" t="s">
        <v>2851</v>
      </c>
      <c r="H1517" s="33" t="str">
        <f>_xlfn.XLOOKUP(B1517,[2]CALCULATION!$B:$B,[2]CALCULATION!$H:$H,"")</f>
        <v>NOKIA</v>
      </c>
      <c r="I1517" s="28">
        <v>0</v>
      </c>
      <c r="J1517" s="28">
        <v>0</v>
      </c>
      <c r="K1517" s="28">
        <v>0</v>
      </c>
      <c r="L1517" s="28">
        <v>0</v>
      </c>
      <c r="M1517" s="28">
        <v>0</v>
      </c>
      <c r="N1517" s="28">
        <v>0</v>
      </c>
      <c r="O1517" s="28">
        <v>0</v>
      </c>
      <c r="P1517" s="28">
        <v>0</v>
      </c>
      <c r="Q1517" s="28">
        <v>0.76308022689801902</v>
      </c>
      <c r="R1517" s="28">
        <v>0</v>
      </c>
      <c r="S1517" s="94">
        <v>0.17719483110427151</v>
      </c>
      <c r="T1517" s="94">
        <f>_xlfn.XLOOKUP(B1517,'[3]Nur des jours'!$B:$B,'[3]Nur des jours'!$U:$U,"")</f>
        <v>0</v>
      </c>
      <c r="U1517" s="94">
        <v>0</v>
      </c>
      <c r="V1517" s="94">
        <v>0</v>
      </c>
      <c r="W1517" s="94">
        <v>0</v>
      </c>
      <c r="X1517" s="94">
        <v>0</v>
      </c>
      <c r="Y1517" s="94">
        <v>0</v>
      </c>
      <c r="Z1517" s="94">
        <v>4.9742033427217218E-2</v>
      </c>
      <c r="AA1517" s="94">
        <v>0</v>
      </c>
      <c r="AB1517" s="94">
        <v>0</v>
      </c>
      <c r="AC1517" s="94">
        <f>_xlfn.XLOOKUP(B1517,'[3]Nur des jours'!$B:$B,'[3]Nur des jours'!$N:$N,"")</f>
        <v>0</v>
      </c>
      <c r="AD1517" s="94">
        <v>0</v>
      </c>
      <c r="AE1517" s="94">
        <v>0</v>
      </c>
      <c r="AF1517" s="94">
        <v>0</v>
      </c>
      <c r="AG1517" s="94">
        <v>0</v>
      </c>
      <c r="AH1517" s="94">
        <v>0</v>
      </c>
      <c r="AI1517" s="49" t="s">
        <v>6659</v>
      </c>
      <c r="AJ1517" s="49"/>
      <c r="AK1517" s="48" t="str" cm="1">
        <f t="array" ref="AK1517">IFERROR(_xlfn.IFS(
AM1517="MPR ISSUE","PDH",
AM1517="BSS Hardware Issue","BSS",
AM1517="Sites strategiques, MLL, Pylone, etc.","ENVTECH",
AM1517="AKTIVCO DEFAUT GE &amp; POWER Cabinet","AKTIVCO",
AM1517="AKTIVCO Coupure ENEO &amp; Baisse de tension","AKTIVCO GRID ONLY",
AM1517="Coupure ENEO &amp; Baisse de tension","IHS GRID ONLY",
AM1517="Defaut GE &amp; POWER Cabinet","IHS",
AM1517="Sharing","Partners",
AM1517="Sites strategiques &amp; DataCenter","SST &amp; DC",
AM1517="Exclu","Exclu",
AM1517="SAT","SAT",
AM1517="SPARE-ISSUE","SPARE-ISSUE",
AM1517="Fiber CAmtel","TRANS_FO_CAMTEL",
AM1517="Fiber AOF","Fiber AOF",
AM1517="Projet OCM (HUAWEI)","TRAVAUX-HUAWEI",
AM1517="Projet OCM (NOKIA)","TRAVAUX-NOKIA",
AM1517="ACCESS-ISSUE","ACCESS-ISSUE",
AM1517="Projet OCM (ZTE, NOKIA, autres projets)","TRAVAUX OCM",
AM1517="No root CAuse","No root cause",
AM1517="ODU HS","PDH",
AM1517="IP &amp; VLAN","PDH",
AM1517="Warehouse HUAWEI","SPARE-ISSUE",
AM1517="SPARE-HS","SPARE-ISSUE",
AM1517="Power Telco","BSS",AM1517="no impacts","no impacts"
),"")</f>
        <v>no impacts</v>
      </c>
      <c r="AL1517" s="48" t="str" cm="1">
        <f t="array" ref="AL1517">IFERROR(_xlfn.IFS(
AM1517="MPR ISSUE","TX ISSUE",
AM1517="BSS Hardware Issue","RAN ISSUE",
AM1517="Sites strategiques, MLL, Pylone, etc.","ENVTECH",
AM1517="AKTIVCO DEFAUT GE &amp; POWER Cabinet","POWER ISSUE",
AM1517="AKTIVCO Coupure ENEO &amp; Baisse de tension","POWER ISSUE",
AM1517="Coupure ENEO &amp; Baisse de tension","POWER ISSUE",
AM1517="Defaut GE &amp; POWER Cabinet","POWER ISSUE",
AM1517="Sharing","POWER ISSUE",
AM1517="Sites strategiques &amp; DataCenter","POWER ISSUE",
AM1517="Exclu","Exclu",
AM1517="SAT","TX ISSUE",
AM1517="SPARE-ISSUE","SPARE-ISSUE",
AM1517="Fiber CAmtel","TX ISSUE",
AM1517="Fiber AOF","TX ISSUE",
AM1517="Projet OCM (HUAWEI)","TRAVAUX-HUAWEI",
AM1517="Projet OCM (NOKIA)","TRAVAUX -NOKIA",
AM1517="ACCESS-ISSUE","ACCESS-ISSUE",
AM1517="Projet OCM (ZTE, NOKIA, autres projets)","TRAVAUX OCM",
AM1517="No root CAuse","No root cause",
AM1517="ODU HS","TX ISSUE",
AM1517="IP &amp; VLAN","TX ISSUE",
AM1517="Warehouse HUAWEI","SPARE-ISSUE",
AM1517="SPARE-HS","SPARE-ISSUE",
AM1517="Power Telco","RAN ISSUE",AM1517="no impacts","no impacts"
),"")</f>
        <v>no impacts</v>
      </c>
      <c r="AM1517" s="67" t="s">
        <v>5605</v>
      </c>
      <c r="AN1517" s="48" t="str" cm="1">
        <f t="array" ref="AN1517">IFERROR(_xlfn.IFS(
AM1517="MPR ISSUE","ACTIVE",
AM1517="BSS Hardware Issue","ACTIVE",
AM1517="Sites strategiques, MLL, Pylone, etc.","PASSIVE",
AM1517="AKTIVCO DEFAUT GE &amp; POWER Cabinet","PASSIVE",
AM1517="AKTIVCO Coupure ENEO &amp; Baisse de tension","PASSIVE",
AM1517="Coupure ENEO &amp; Baisse de tension","PASSIVE",
AM1517="Defaut GE &amp; POWER Cabinet","PASSIVE",
AM1517="Sharing","PASSIVE",
AM1517="Sites strategiques &amp; DataCenter","PASSIVE",
AM1517="Exclu","Exclu",
AM1517="SAT","ACTIVE",
AM1517="SPARE-ISSUE","SPARE-ISSUE",
AM1517="Fiber CAmtel","ACTIVE",
AM1517="Fiber AOF","ACTIVE",
AM1517="Projet OCM (HUAWEI)","PLANNED WORKS",
AM1517="Projet OCM (NOKIA)","PLANNED WORKS",
AM1517="ACCESS-ISSUE","ACCESS-ISSUE",
AM1517="Projet OCM (ZTE, NOKIA, autres projets)","PLANNED WORKS",
AM1517="No root CAuse","No root cause",
AM1517="ODU HS","ACTIVE",
AM1517="IP &amp; VLAN","ACTIVE",
AM1517="Warehouse HUAWEI","SPARE-ISSUE",
AM1517="SPARE-HS","SPARE-ISSUE",
AM1517="Power Telco","ACTIVE", AM1517="no impacts","no impacts"
),"")</f>
        <v>no impacts</v>
      </c>
      <c r="AO1517" s="93" t="s">
        <v>5537</v>
      </c>
      <c r="AP1517" s="101" t="str">
        <f t="shared" si="44"/>
        <v>NRO_256</v>
      </c>
      <c r="AR1517" s="17" t="s">
        <v>5537</v>
      </c>
      <c r="AS1517" s="7" t="s">
        <v>5537</v>
      </c>
      <c r="AT1517" s="6"/>
      <c r="AU1517" s="7"/>
      <c r="AV1517" s="3" t="s">
        <v>5537</v>
      </c>
      <c r="AW1517" s="18" t="s">
        <v>5537</v>
      </c>
      <c r="AX1517" s="18" t="s">
        <v>5537</v>
      </c>
      <c r="AY1517" s="18" t="s">
        <v>5537</v>
      </c>
      <c r="AZ1517" s="18" t="s">
        <v>5537</v>
      </c>
      <c r="BA1517" s="18" t="s">
        <v>5537</v>
      </c>
      <c r="BB1517" s="18" t="s">
        <v>5537</v>
      </c>
      <c r="BC1517" s="18" t="s">
        <v>5537</v>
      </c>
      <c r="BD1517" s="18" t="s">
        <v>5537</v>
      </c>
      <c r="BE1517" s="18" t="s">
        <v>5537</v>
      </c>
      <c r="BF1517" s="18" t="s">
        <v>5537</v>
      </c>
      <c r="BG1517" s="18" t="s">
        <v>5537</v>
      </c>
      <c r="BH1517" s="18" t="s">
        <v>5537</v>
      </c>
      <c r="BI1517" s="9" t="s">
        <v>5537</v>
      </c>
      <c r="BJ1517" s="14"/>
      <c r="BK1517" s="14" t="s">
        <v>5537</v>
      </c>
      <c r="BL1517" s="14" t="str">
        <f>_xlfn.XLOOKUP(B1517,'[4]cell downs 18042026 17h'!$B:$B,'[4]cell downs 18042026 17h'!$B:$B,"")</f>
        <v/>
      </c>
      <c r="BM1517" s="14" t="str">
        <f>_xlfn.XLOOKUP(B1517,'[5]Cells Huawei 19042026 15h'!$B:$B,'[5]Cells Huawei 19042026 15h'!$B:$B,"")</f>
        <v/>
      </c>
      <c r="BN1517" s="9" t="str">
        <f>_xlfn.XLOOKUP(B1517,'[6]cells down 19042026 9H40'!$B:$B,'[6]cells down 19042026 9H40'!$B:$B,"")</f>
        <v/>
      </c>
      <c r="BO1517" s="9" t="s">
        <v>2850</v>
      </c>
      <c r="BP1517" s="9" t="s">
        <v>12</v>
      </c>
      <c r="BQ1517" s="115"/>
    </row>
    <row r="1518" spans="1:69" s="9" customFormat="1" x14ac:dyDescent="0.3">
      <c r="A1518" s="1" t="s">
        <v>1918</v>
      </c>
      <c r="B1518" s="8" t="s">
        <v>1919</v>
      </c>
      <c r="C1518" s="3" t="str">
        <f>_xlfn.XLOOKUP(B1518,'[1]daily break down'!$D:$D,'[1]daily break down'!$E:$E,"")</f>
        <v>CENTRE</v>
      </c>
      <c r="D1518" s="1" t="s">
        <v>21</v>
      </c>
      <c r="E1518" s="1" t="s">
        <v>36</v>
      </c>
      <c r="F1518" s="3" t="s">
        <v>69</v>
      </c>
      <c r="G1518" s="1" t="s">
        <v>70</v>
      </c>
      <c r="H1518" s="34" t="str">
        <f>_xlfn.XLOOKUP(B1518,[2]CALCULATION!$B:$B,[2]CALCULATION!$H:$H,"")</f>
        <v>ZTE</v>
      </c>
      <c r="I1518" s="28">
        <v>0</v>
      </c>
      <c r="J1518" s="28">
        <v>0</v>
      </c>
      <c r="K1518" s="28">
        <v>0</v>
      </c>
      <c r="L1518" s="28">
        <v>0</v>
      </c>
      <c r="M1518" s="28">
        <v>0</v>
      </c>
      <c r="N1518" s="28">
        <v>0</v>
      </c>
      <c r="O1518" s="28">
        <v>0</v>
      </c>
      <c r="P1518" s="28">
        <v>0</v>
      </c>
      <c r="Q1518" s="28">
        <v>0</v>
      </c>
      <c r="R1518" s="28">
        <v>0</v>
      </c>
      <c r="S1518" s="94">
        <v>0</v>
      </c>
      <c r="T1518" s="94">
        <f>_xlfn.XLOOKUP(B1518,'[3]Nur des jours'!$B:$B,'[3]Nur des jours'!$U:$U,"")</f>
        <v>0</v>
      </c>
      <c r="U1518" s="94">
        <v>0</v>
      </c>
      <c r="V1518" s="94">
        <v>0</v>
      </c>
      <c r="W1518" s="94">
        <v>0</v>
      </c>
      <c r="X1518" s="94">
        <v>0</v>
      </c>
      <c r="Y1518" s="94">
        <v>0</v>
      </c>
      <c r="Z1518" s="94">
        <v>0</v>
      </c>
      <c r="AA1518" s="94">
        <v>0</v>
      </c>
      <c r="AB1518" s="94">
        <v>0</v>
      </c>
      <c r="AC1518" s="94">
        <f>_xlfn.XLOOKUP(B1518,'[3]Nur des jours'!$B:$B,'[3]Nur des jours'!$N:$N,"")</f>
        <v>0</v>
      </c>
      <c r="AD1518" s="94">
        <v>0</v>
      </c>
      <c r="AE1518" s="94">
        <v>0</v>
      </c>
      <c r="AF1518" s="94">
        <v>0</v>
      </c>
      <c r="AG1518" s="94">
        <v>0</v>
      </c>
      <c r="AH1518" s="94">
        <v>0</v>
      </c>
      <c r="AI1518" s="49" t="s">
        <v>5559</v>
      </c>
      <c r="AJ1518" s="49"/>
      <c r="AK1518" s="48" t="str" cm="1">
        <f t="array" ref="AK1518">IFERROR(_xlfn.IFS(
AM1518="MPR ISSUE","PDH",
AM1518="BSS Hardware Issue","BSS",
AM1518="Sites strategiques, MLL, Pylone, etc.","ENVTECH",
AM1518="AKTIVCO DEFAUT GE &amp; POWER Cabinet","AKTIVCO",
AM1518="AKTIVCO Coupure ENEO &amp; Baisse de tension","AKTIVCO GRID ONLY",
AM1518="Coupure ENEO &amp; Baisse de tension","IHS GRID ONLY",
AM1518="Defaut GE &amp; POWER Cabinet","IHS",
AM1518="Sharing","Partners",
AM1518="Sites strategiques &amp; DataCenter","SST &amp; DC",
AM1518="Exclu","Exclu",
AM1518="SAT","SAT",
AM1518="SPARE-ISSUE","SPARE-ISSUE",
AM1518="Fiber CAmtel","TRANS_FO_CAMTEL",
AM1518="Fiber AOF","Fiber AOF",
AM1518="Projet OCM (HUAWEI)","TRAVAUX-HUAWEI",
AM1518="Projet OCM (NOKIA)","TRAVAUX-NOKIA",
AM1518="ACCESS-ISSUE","ACCESS-ISSUE",
AM1518="Projet OCM (ZTE, NOKIA, autres projets)","TRAVAUX OCM",
AM1518="No root CAuse","No root cause",
AM1518="ODU HS","PDH",
AM1518="IP &amp; VLAN","PDH",
AM1518="Warehouse HUAWEI","SPARE-ISSUE",
AM1518="SPARE-HS","SPARE-ISSUE",
AM1518="Power Telco","BSS",AM1518="no impacts","no impacts"
),"")</f>
        <v>no impacts</v>
      </c>
      <c r="AL1518" s="48" t="str" cm="1">
        <f t="array" ref="AL1518">IFERROR(_xlfn.IFS(
AM1518="MPR ISSUE","TX ISSUE",
AM1518="BSS Hardware Issue","RAN ISSUE",
AM1518="Sites strategiques, MLL, Pylone, etc.","ENVTECH",
AM1518="AKTIVCO DEFAUT GE &amp; POWER Cabinet","POWER ISSUE",
AM1518="AKTIVCO Coupure ENEO &amp; Baisse de tension","POWER ISSUE",
AM1518="Coupure ENEO &amp; Baisse de tension","POWER ISSUE",
AM1518="Defaut GE &amp; POWER Cabinet","POWER ISSUE",
AM1518="Sharing","POWER ISSUE",
AM1518="Sites strategiques &amp; DataCenter","POWER ISSUE",
AM1518="Exclu","Exclu",
AM1518="SAT","TX ISSUE",
AM1518="SPARE-ISSUE","SPARE-ISSUE",
AM1518="Fiber CAmtel","TX ISSUE",
AM1518="Fiber AOF","TX ISSUE",
AM1518="Projet OCM (HUAWEI)","TRAVAUX-HUAWEI",
AM1518="Projet OCM (NOKIA)","TRAVAUX -NOKIA",
AM1518="ACCESS-ISSUE","ACCESS-ISSUE",
AM1518="Projet OCM (ZTE, NOKIA, autres projets)","TRAVAUX OCM",
AM1518="No root CAuse","No root cause",
AM1518="ODU HS","TX ISSUE",
AM1518="IP &amp; VLAN","TX ISSUE",
AM1518="Warehouse HUAWEI","SPARE-ISSUE",
AM1518="SPARE-HS","SPARE-ISSUE",
AM1518="Power Telco","RAN ISSUE",AM1518="no impacts","no impacts"
),"")</f>
        <v>no impacts</v>
      </c>
      <c r="AM1518" s="67" t="s">
        <v>5605</v>
      </c>
      <c r="AN1518" s="48" t="str" cm="1">
        <f t="array" ref="AN1518">IFERROR(_xlfn.IFS(
AM1518="MPR ISSUE","ACTIVE",
AM1518="BSS Hardware Issue","ACTIVE",
AM1518="Sites strategiques, MLL, Pylone, etc.","PASSIVE",
AM1518="AKTIVCO DEFAUT GE &amp; POWER Cabinet","PASSIVE",
AM1518="AKTIVCO Coupure ENEO &amp; Baisse de tension","PASSIVE",
AM1518="Coupure ENEO &amp; Baisse de tension","PASSIVE",
AM1518="Defaut GE &amp; POWER Cabinet","PASSIVE",
AM1518="Sharing","PASSIVE",
AM1518="Sites strategiques &amp; DataCenter","PASSIVE",
AM1518="Exclu","Exclu",
AM1518="SAT","ACTIVE",
AM1518="SPARE-ISSUE","SPARE-ISSUE",
AM1518="Fiber CAmtel","ACTIVE",
AM1518="Fiber AOF","ACTIVE",
AM1518="Projet OCM (HUAWEI)","PLANNED WORKS",
AM1518="Projet OCM (NOKIA)","PLANNED WORKS",
AM1518="ACCESS-ISSUE","ACCESS-ISSUE",
AM1518="Projet OCM (ZTE, NOKIA, autres projets)","PLANNED WORKS",
AM1518="No root CAuse","No root cause",
AM1518="ODU HS","ACTIVE",
AM1518="IP &amp; VLAN","ACTIVE",
AM1518="Warehouse HUAWEI","SPARE-ISSUE",
AM1518="SPARE-HS","SPARE-ISSUE",
AM1518="Power Telco","ACTIVE", AM1518="no impacts","no impacts"
),"")</f>
        <v>no impacts</v>
      </c>
      <c r="AO1518" s="93" t="s">
        <v>5537</v>
      </c>
      <c r="AP1518" s="101" t="str">
        <f t="shared" si="44"/>
        <v>SUD_097</v>
      </c>
      <c r="AR1518" s="17" t="s">
        <v>5537</v>
      </c>
      <c r="AS1518" s="7" t="s">
        <v>5537</v>
      </c>
      <c r="AT1518" s="6"/>
      <c r="AU1518" s="7"/>
      <c r="AV1518" s="3" t="s">
        <v>5537</v>
      </c>
      <c r="AW1518" s="18" t="s">
        <v>5537</v>
      </c>
      <c r="AX1518" s="18" t="s">
        <v>5537</v>
      </c>
      <c r="AY1518" s="18" t="s">
        <v>5537</v>
      </c>
      <c r="AZ1518" s="18" t="s">
        <v>5537</v>
      </c>
      <c r="BA1518" s="18" t="s">
        <v>5537</v>
      </c>
      <c r="BB1518" s="18" t="s">
        <v>5537</v>
      </c>
      <c r="BC1518" s="18" t="s">
        <v>5537</v>
      </c>
      <c r="BD1518" s="18" t="s">
        <v>5537</v>
      </c>
      <c r="BE1518" s="18" t="s">
        <v>5537</v>
      </c>
      <c r="BF1518" s="18" t="s">
        <v>5537</v>
      </c>
      <c r="BG1518" s="18" t="s">
        <v>5537</v>
      </c>
      <c r="BH1518" s="18" t="s">
        <v>5537</v>
      </c>
      <c r="BI1518" s="9" t="s">
        <v>5537</v>
      </c>
      <c r="BJ1518" s="14"/>
      <c r="BK1518" s="14" t="s">
        <v>5537</v>
      </c>
      <c r="BL1518" s="14" t="str">
        <f>_xlfn.XLOOKUP(B1518,'[4]cell downs 18042026 17h'!$B:$B,'[4]cell downs 18042026 17h'!$B:$B,"")</f>
        <v/>
      </c>
      <c r="BM1518" s="14" t="str">
        <f>_xlfn.XLOOKUP(B1518,'[5]Cells Huawei 19042026 15h'!$B:$B,'[5]Cells Huawei 19042026 15h'!$B:$B,"")</f>
        <v/>
      </c>
      <c r="BN1518" s="9" t="str">
        <f>_xlfn.XLOOKUP(B1518,'[6]cells down 19042026 9H40'!$B:$B,'[6]cells down 19042026 9H40'!$B:$B,"")</f>
        <v/>
      </c>
      <c r="BO1518" s="9" t="s">
        <v>5537</v>
      </c>
      <c r="BP1518" s="9" t="s">
        <v>5537</v>
      </c>
      <c r="BQ1518" s="115"/>
    </row>
    <row r="1519" spans="1:69" s="9" customFormat="1" x14ac:dyDescent="0.3">
      <c r="A1519" s="1" t="s">
        <v>132</v>
      </c>
      <c r="B1519" s="8" t="s">
        <v>133</v>
      </c>
      <c r="C1519" s="3" t="str">
        <f>_xlfn.XLOOKUP(B1519,'[1]daily break down'!$D:$D,'[1]daily break down'!$E:$E,"")</f>
        <v>Douala</v>
      </c>
      <c r="D1519" s="1" t="s">
        <v>11</v>
      </c>
      <c r="E1519" s="1" t="s">
        <v>12</v>
      </c>
      <c r="F1519" s="3" t="s">
        <v>31</v>
      </c>
      <c r="G1519" s="1" t="s">
        <v>32</v>
      </c>
      <c r="H1519" s="34" t="str">
        <f>_xlfn.XLOOKUP(B1519,[2]CALCULATION!$B:$B,[2]CALCULATION!$H:$H,"")</f>
        <v>ZTE</v>
      </c>
      <c r="I1519" s="28">
        <v>0</v>
      </c>
      <c r="J1519" s="28">
        <v>0</v>
      </c>
      <c r="K1519" s="28">
        <v>0</v>
      </c>
      <c r="L1519" s="28">
        <v>0</v>
      </c>
      <c r="M1519" s="28">
        <v>0</v>
      </c>
      <c r="N1519" s="28">
        <v>0</v>
      </c>
      <c r="O1519" s="28">
        <v>0</v>
      </c>
      <c r="P1519" s="28">
        <v>0</v>
      </c>
      <c r="Q1519" s="28">
        <v>0</v>
      </c>
      <c r="R1519" s="28">
        <v>0</v>
      </c>
      <c r="S1519" s="94">
        <v>0</v>
      </c>
      <c r="T1519" s="94">
        <f>_xlfn.XLOOKUP(B1519,'[3]Nur des jours'!$B:$B,'[3]Nur des jours'!$U:$U,"")</f>
        <v>0</v>
      </c>
      <c r="U1519" s="94">
        <v>0</v>
      </c>
      <c r="V1519" s="94">
        <v>0</v>
      </c>
      <c r="W1519" s="94">
        <v>0</v>
      </c>
      <c r="X1519" s="94">
        <v>0</v>
      </c>
      <c r="Y1519" s="94">
        <v>0</v>
      </c>
      <c r="Z1519" s="94">
        <v>0</v>
      </c>
      <c r="AA1519" s="94">
        <v>0</v>
      </c>
      <c r="AB1519" s="94">
        <v>0</v>
      </c>
      <c r="AC1519" s="94">
        <f>_xlfn.XLOOKUP(B1519,'[3]Nur des jours'!$B:$B,'[3]Nur des jours'!$N:$N,"")</f>
        <v>0</v>
      </c>
      <c r="AD1519" s="94">
        <v>0</v>
      </c>
      <c r="AE1519" s="94">
        <v>0</v>
      </c>
      <c r="AF1519" s="94">
        <v>0</v>
      </c>
      <c r="AG1519" s="94">
        <v>0</v>
      </c>
      <c r="AH1519" s="94">
        <v>0</v>
      </c>
      <c r="AI1519" s="49" t="s">
        <v>5559</v>
      </c>
      <c r="AJ1519" s="49"/>
      <c r="AK1519" s="48" t="str" cm="1">
        <f t="array" ref="AK1519">IFERROR(_xlfn.IFS(
AM1519="MPR ISSUE","PDH",
AM1519="BSS Hardware Issue","BSS",
AM1519="Sites strategiques, MLL, Pylone, etc.","ENVTECH",
AM1519="AKTIVCO DEFAUT GE &amp; POWER Cabinet","AKTIVCO",
AM1519="AKTIVCO Coupure ENEO &amp; Baisse de tension","AKTIVCO GRID ONLY",
AM1519="Coupure ENEO &amp; Baisse de tension","IHS GRID ONLY",
AM1519="Defaut GE &amp; POWER Cabinet","IHS",
AM1519="Sharing","Partners",
AM1519="Sites strategiques &amp; DataCenter","SST &amp; DC",
AM1519="Exclu","Exclu",
AM1519="SAT","SAT",
AM1519="SPARE-ISSUE","SPARE-ISSUE",
AM1519="Fiber CAmtel","TRANS_FO_CAMTEL",
AM1519="Fiber AOF","Fiber AOF",
AM1519="Projet OCM (HUAWEI)","TRAVAUX-HUAWEI",
AM1519="Projet OCM (NOKIA)","TRAVAUX-NOKIA",
AM1519="ACCESS-ISSUE","ACCESS-ISSUE",
AM1519="Projet OCM (ZTE, NOKIA, autres projets)","TRAVAUX OCM",
AM1519="No root CAuse","No root cause",
AM1519="ODU HS","PDH",
AM1519="IP &amp; VLAN","PDH",
AM1519="Warehouse HUAWEI","SPARE-ISSUE",
AM1519="SPARE-HS","SPARE-ISSUE",
AM1519="Power Telco","BSS",AM1519="no impacts","no impacts"
),"")</f>
        <v>no impacts</v>
      </c>
      <c r="AL1519" s="48" t="str" cm="1">
        <f t="array" ref="AL1519">IFERROR(_xlfn.IFS(
AM1519="MPR ISSUE","TX ISSUE",
AM1519="BSS Hardware Issue","RAN ISSUE",
AM1519="Sites strategiques, MLL, Pylone, etc.","ENVTECH",
AM1519="AKTIVCO DEFAUT GE &amp; POWER Cabinet","POWER ISSUE",
AM1519="AKTIVCO Coupure ENEO &amp; Baisse de tension","POWER ISSUE",
AM1519="Coupure ENEO &amp; Baisse de tension","POWER ISSUE",
AM1519="Defaut GE &amp; POWER Cabinet","POWER ISSUE",
AM1519="Sharing","POWER ISSUE",
AM1519="Sites strategiques &amp; DataCenter","POWER ISSUE",
AM1519="Exclu","Exclu",
AM1519="SAT","TX ISSUE",
AM1519="SPARE-ISSUE","SPARE-ISSUE",
AM1519="Fiber CAmtel","TX ISSUE",
AM1519="Fiber AOF","TX ISSUE",
AM1519="Projet OCM (HUAWEI)","TRAVAUX-HUAWEI",
AM1519="Projet OCM (NOKIA)","TRAVAUX -NOKIA",
AM1519="ACCESS-ISSUE","ACCESS-ISSUE",
AM1519="Projet OCM (ZTE, NOKIA, autres projets)","TRAVAUX OCM",
AM1519="No root CAuse","No root cause",
AM1519="ODU HS","TX ISSUE",
AM1519="IP &amp; VLAN","TX ISSUE",
AM1519="Warehouse HUAWEI","SPARE-ISSUE",
AM1519="SPARE-HS","SPARE-ISSUE",
AM1519="Power Telco","RAN ISSUE",AM1519="no impacts","no impacts"
),"")</f>
        <v>no impacts</v>
      </c>
      <c r="AM1519" s="67" t="s">
        <v>5605</v>
      </c>
      <c r="AN1519" s="48" t="str" cm="1">
        <f t="array" ref="AN1519">IFERROR(_xlfn.IFS(
AM1519="MPR ISSUE","ACTIVE",
AM1519="BSS Hardware Issue","ACTIVE",
AM1519="Sites strategiques, MLL, Pylone, etc.","PASSIVE",
AM1519="AKTIVCO DEFAUT GE &amp; POWER Cabinet","PASSIVE",
AM1519="AKTIVCO Coupure ENEO &amp; Baisse de tension","PASSIVE",
AM1519="Coupure ENEO &amp; Baisse de tension","PASSIVE",
AM1519="Defaut GE &amp; POWER Cabinet","PASSIVE",
AM1519="Sharing","PASSIVE",
AM1519="Sites strategiques &amp; DataCenter","PASSIVE",
AM1519="Exclu","Exclu",
AM1519="SAT","ACTIVE",
AM1519="SPARE-ISSUE","SPARE-ISSUE",
AM1519="Fiber CAmtel","ACTIVE",
AM1519="Fiber AOF","ACTIVE",
AM1519="Projet OCM (HUAWEI)","PLANNED WORKS",
AM1519="Projet OCM (NOKIA)","PLANNED WORKS",
AM1519="ACCESS-ISSUE","ACCESS-ISSUE",
AM1519="Projet OCM (ZTE, NOKIA, autres projets)","PLANNED WORKS",
AM1519="No root CAuse","No root cause",
AM1519="ODU HS","ACTIVE",
AM1519="IP &amp; VLAN","ACTIVE",
AM1519="Warehouse HUAWEI","SPARE-ISSUE",
AM1519="SPARE-HS","SPARE-ISSUE",
AM1519="Power Telco","ACTIVE", AM1519="no impacts","no impacts"
),"")</f>
        <v>no impacts</v>
      </c>
      <c r="AO1519" s="93" t="s">
        <v>5537</v>
      </c>
      <c r="AP1519" s="101" t="str">
        <f t="shared" si="44"/>
        <v>LIT_588</v>
      </c>
      <c r="AR1519" s="17" t="s">
        <v>5537</v>
      </c>
      <c r="AS1519" s="7" t="s">
        <v>5537</v>
      </c>
      <c r="AT1519" s="6"/>
      <c r="AU1519" s="7"/>
      <c r="AV1519" s="3" t="s">
        <v>5537</v>
      </c>
      <c r="AW1519" s="18" t="s">
        <v>5537</v>
      </c>
      <c r="AX1519" s="18" t="s">
        <v>5537</v>
      </c>
      <c r="AY1519" s="18" t="s">
        <v>5537</v>
      </c>
      <c r="AZ1519" s="18" t="s">
        <v>5537</v>
      </c>
      <c r="BA1519" s="18" t="s">
        <v>5537</v>
      </c>
      <c r="BB1519" s="18" t="s">
        <v>5537</v>
      </c>
      <c r="BC1519" s="18" t="s">
        <v>5537</v>
      </c>
      <c r="BD1519" s="18" t="s">
        <v>5537</v>
      </c>
      <c r="BE1519" s="18" t="s">
        <v>5537</v>
      </c>
      <c r="BF1519" s="18" t="s">
        <v>5537</v>
      </c>
      <c r="BG1519" s="18" t="s">
        <v>5537</v>
      </c>
      <c r="BH1519" s="18" t="s">
        <v>5537</v>
      </c>
      <c r="BI1519" s="9" t="s">
        <v>5537</v>
      </c>
      <c r="BJ1519" s="14"/>
      <c r="BK1519" s="14" t="s">
        <v>5537</v>
      </c>
      <c r="BL1519" s="14" t="str">
        <f>_xlfn.XLOOKUP(B1519,'[4]cell downs 18042026 17h'!$B:$B,'[4]cell downs 18042026 17h'!$B:$B,"")</f>
        <v/>
      </c>
      <c r="BM1519" s="14" t="str">
        <f>_xlfn.XLOOKUP(B1519,'[5]Cells Huawei 19042026 15h'!$B:$B,'[5]Cells Huawei 19042026 15h'!$B:$B,"")</f>
        <v/>
      </c>
      <c r="BN1519" s="9" t="str">
        <f>_xlfn.XLOOKUP(B1519,'[6]cells down 19042026 9H40'!$B:$B,'[6]cells down 19042026 9H40'!$B:$B,"")</f>
        <v/>
      </c>
      <c r="BO1519" s="9" t="s">
        <v>133</v>
      </c>
      <c r="BP1519" s="9" t="s">
        <v>5537</v>
      </c>
      <c r="BQ1519" s="115"/>
    </row>
    <row r="1520" spans="1:69" s="9" customFormat="1" x14ac:dyDescent="0.3">
      <c r="A1520" s="1" t="s">
        <v>1941</v>
      </c>
      <c r="B1520" s="8" t="s">
        <v>1942</v>
      </c>
      <c r="C1520" s="3" t="str">
        <f>_xlfn.XLOOKUP(B1520,'[1]daily break down'!$D:$D,'[1]daily break down'!$E:$E,"")</f>
        <v>Douala</v>
      </c>
      <c r="D1520" s="1" t="s">
        <v>11</v>
      </c>
      <c r="E1520" s="1" t="s">
        <v>5516</v>
      </c>
      <c r="F1520" s="3" t="s">
        <v>31</v>
      </c>
      <c r="G1520" s="1" t="s">
        <v>32</v>
      </c>
      <c r="H1520" s="34" t="str">
        <f>_xlfn.XLOOKUP(B1520,[2]CALCULATION!$B:$B,[2]CALCULATION!$H:$H,"")</f>
        <v>ZTE</v>
      </c>
      <c r="I1520" s="28">
        <v>0</v>
      </c>
      <c r="J1520" s="28">
        <v>0.72301623990891328</v>
      </c>
      <c r="K1520" s="28">
        <v>0</v>
      </c>
      <c r="L1520" s="28">
        <v>5.7412900611529185</v>
      </c>
      <c r="M1520" s="28">
        <v>0</v>
      </c>
      <c r="N1520" s="28">
        <v>0</v>
      </c>
      <c r="O1520" s="28">
        <v>0.72323026084872188</v>
      </c>
      <c r="P1520" s="28">
        <v>1.3597107007616307</v>
      </c>
      <c r="Q1520" s="28">
        <v>3.7495755251360459</v>
      </c>
      <c r="R1520" s="28">
        <v>0</v>
      </c>
      <c r="S1520" s="94">
        <v>5.0546930511681261</v>
      </c>
      <c r="T1520" s="94">
        <f>_xlfn.XLOOKUP(B1520,'[3]Nur des jours'!$B:$B,'[3]Nur des jours'!$U:$U,"")</f>
        <v>0</v>
      </c>
      <c r="U1520" s="94">
        <v>2.1617363376166052</v>
      </c>
      <c r="V1520" s="94">
        <v>0</v>
      </c>
      <c r="W1520" s="94">
        <v>0</v>
      </c>
      <c r="X1520" s="94">
        <v>0</v>
      </c>
      <c r="Y1520" s="94">
        <v>0</v>
      </c>
      <c r="Z1520" s="94">
        <v>9.3796103677450464</v>
      </c>
      <c r="AA1520" s="94">
        <v>0</v>
      </c>
      <c r="AB1520" s="94">
        <v>0</v>
      </c>
      <c r="AC1520" s="94">
        <f>_xlfn.XLOOKUP(B1520,'[3]Nur des jours'!$B:$B,'[3]Nur des jours'!$N:$N,"")</f>
        <v>0</v>
      </c>
      <c r="AD1520" s="94">
        <v>0</v>
      </c>
      <c r="AE1520" s="94">
        <v>0</v>
      </c>
      <c r="AF1520" s="94">
        <v>0</v>
      </c>
      <c r="AG1520" s="94">
        <v>0</v>
      </c>
      <c r="AH1520" s="94">
        <v>0</v>
      </c>
      <c r="AI1520" s="49" t="s">
        <v>5559</v>
      </c>
      <c r="AJ1520" s="49"/>
      <c r="AK1520" s="48" t="str" cm="1">
        <f t="array" ref="AK1520">IFERROR(_xlfn.IFS(
AM1520="MPR ISSUE","PDH",
AM1520="BSS Hardware Issue","BSS",
AM1520="Sites strategiques, MLL, Pylone, etc.","ENVTECH",
AM1520="AKTIVCO DEFAUT GE &amp; POWER Cabinet","AKTIVCO",
AM1520="AKTIVCO Coupure ENEO &amp; Baisse de tension","AKTIVCO GRID ONLY",
AM1520="Coupure ENEO &amp; Baisse de tension","IHS GRID ONLY",
AM1520="Defaut GE &amp; POWER Cabinet","IHS",
AM1520="Sharing","Partners",
AM1520="Sites strategiques &amp; DataCenter","SST &amp; DC",
AM1520="Exclu","Exclu",
AM1520="SAT","SAT",
AM1520="SPARE-ISSUE","SPARE-ISSUE",
AM1520="Fiber CAmtel","TRANS_FO_CAMTEL",
AM1520="Fiber AOF","Fiber AOF",
AM1520="Projet OCM (HUAWEI)","TRAVAUX-HUAWEI",
AM1520="Projet OCM (NOKIA)","TRAVAUX-NOKIA",
AM1520="ACCESS-ISSUE","ACCESS-ISSUE",
AM1520="Projet OCM (ZTE, NOKIA, autres projets)","TRAVAUX OCM",
AM1520="No root CAuse","No root cause",
AM1520="ODU HS","PDH",
AM1520="IP &amp; VLAN","PDH",
AM1520="Warehouse HUAWEI","SPARE-ISSUE",
AM1520="SPARE-HS","SPARE-ISSUE",
AM1520="Power Telco","BSS",AM1520="no impacts","no impacts"
),"")</f>
        <v>no impacts</v>
      </c>
      <c r="AL1520" s="48" t="str" cm="1">
        <f t="array" ref="AL1520">IFERROR(_xlfn.IFS(
AM1520="MPR ISSUE","TX ISSUE",
AM1520="BSS Hardware Issue","RAN ISSUE",
AM1520="Sites strategiques, MLL, Pylone, etc.","ENVTECH",
AM1520="AKTIVCO DEFAUT GE &amp; POWER Cabinet","POWER ISSUE",
AM1520="AKTIVCO Coupure ENEO &amp; Baisse de tension","POWER ISSUE",
AM1520="Coupure ENEO &amp; Baisse de tension","POWER ISSUE",
AM1520="Defaut GE &amp; POWER Cabinet","POWER ISSUE",
AM1520="Sharing","POWER ISSUE",
AM1520="Sites strategiques &amp; DataCenter","POWER ISSUE",
AM1520="Exclu","Exclu",
AM1520="SAT","TX ISSUE",
AM1520="SPARE-ISSUE","SPARE-ISSUE",
AM1520="Fiber CAmtel","TX ISSUE",
AM1520="Fiber AOF","TX ISSUE",
AM1520="Projet OCM (HUAWEI)","TRAVAUX-HUAWEI",
AM1520="Projet OCM (NOKIA)","TRAVAUX -NOKIA",
AM1520="ACCESS-ISSUE","ACCESS-ISSUE",
AM1520="Projet OCM (ZTE, NOKIA, autres projets)","TRAVAUX OCM",
AM1520="No root CAuse","No root cause",
AM1520="ODU HS","TX ISSUE",
AM1520="IP &amp; VLAN","TX ISSUE",
AM1520="Warehouse HUAWEI","SPARE-ISSUE",
AM1520="SPARE-HS","SPARE-ISSUE",
AM1520="Power Telco","RAN ISSUE",AM1520="no impacts","no impacts"
),"")</f>
        <v>no impacts</v>
      </c>
      <c r="AM1520" s="67" t="s">
        <v>5605</v>
      </c>
      <c r="AN1520" s="48" t="str" cm="1">
        <f t="array" ref="AN1520">IFERROR(_xlfn.IFS(
AM1520="MPR ISSUE","ACTIVE",
AM1520="BSS Hardware Issue","ACTIVE",
AM1520="Sites strategiques, MLL, Pylone, etc.","PASSIVE",
AM1520="AKTIVCO DEFAUT GE &amp; POWER Cabinet","PASSIVE",
AM1520="AKTIVCO Coupure ENEO &amp; Baisse de tension","PASSIVE",
AM1520="Coupure ENEO &amp; Baisse de tension","PASSIVE",
AM1520="Defaut GE &amp; POWER Cabinet","PASSIVE",
AM1520="Sharing","PASSIVE",
AM1520="Sites strategiques &amp; DataCenter","PASSIVE",
AM1520="Exclu","Exclu",
AM1520="SAT","ACTIVE",
AM1520="SPARE-ISSUE","SPARE-ISSUE",
AM1520="Fiber CAmtel","ACTIVE",
AM1520="Fiber AOF","ACTIVE",
AM1520="Projet OCM (HUAWEI)","PLANNED WORKS",
AM1520="Projet OCM (NOKIA)","PLANNED WORKS",
AM1520="ACCESS-ISSUE","ACCESS-ISSUE",
AM1520="Projet OCM (ZTE, NOKIA, autres projets)","PLANNED WORKS",
AM1520="No root CAuse","No root cause",
AM1520="ODU HS","ACTIVE",
AM1520="IP &amp; VLAN","ACTIVE",
AM1520="Warehouse HUAWEI","SPARE-ISSUE",
AM1520="SPARE-HS","SPARE-ISSUE",
AM1520="Power Telco","ACTIVE", AM1520="no impacts","no impacts"
),"")</f>
        <v>no impacts</v>
      </c>
      <c r="AO1520" s="93" t="s">
        <v>5537</v>
      </c>
      <c r="AP1520" s="101" t="str">
        <f t="shared" si="44"/>
        <v>LIT_624</v>
      </c>
      <c r="AR1520" s="17" t="s">
        <v>5537</v>
      </c>
      <c r="AS1520" s="7" t="s">
        <v>5537</v>
      </c>
      <c r="AT1520" s="6"/>
      <c r="AU1520" s="7"/>
      <c r="AV1520" s="3" t="s">
        <v>5537</v>
      </c>
      <c r="AW1520" s="18" t="s">
        <v>5537</v>
      </c>
      <c r="AX1520" s="18" t="s">
        <v>5537</v>
      </c>
      <c r="AY1520" s="18" t="s">
        <v>5537</v>
      </c>
      <c r="AZ1520" s="18" t="s">
        <v>5537</v>
      </c>
      <c r="BA1520" s="18" t="s">
        <v>5537</v>
      </c>
      <c r="BB1520" s="18" t="s">
        <v>5537</v>
      </c>
      <c r="BC1520" s="18" t="s">
        <v>5537</v>
      </c>
      <c r="BD1520" s="18" t="s">
        <v>5537</v>
      </c>
      <c r="BE1520" s="18" t="s">
        <v>5537</v>
      </c>
      <c r="BF1520" s="18" t="s">
        <v>5537</v>
      </c>
      <c r="BG1520" s="18" t="s">
        <v>5537</v>
      </c>
      <c r="BH1520" s="18" t="s">
        <v>5537</v>
      </c>
      <c r="BI1520" s="9" t="s">
        <v>5537</v>
      </c>
      <c r="BJ1520" s="14"/>
      <c r="BK1520" s="14" t="s">
        <v>5537</v>
      </c>
      <c r="BL1520" s="14" t="str">
        <f>_xlfn.XLOOKUP(B1520,'[4]cell downs 18042026 17h'!$B:$B,'[4]cell downs 18042026 17h'!$B:$B,"")</f>
        <v/>
      </c>
      <c r="BM1520" s="14" t="str">
        <f>_xlfn.XLOOKUP(B1520,'[5]Cells Huawei 19042026 15h'!$B:$B,'[5]Cells Huawei 19042026 15h'!$B:$B,"")</f>
        <v/>
      </c>
      <c r="BN1520" s="9" t="str">
        <f>_xlfn.XLOOKUP(B1520,'[6]cells down 19042026 9H40'!$B:$B,'[6]cells down 19042026 9H40'!$B:$B,"")</f>
        <v/>
      </c>
      <c r="BO1520" s="9" t="s">
        <v>5537</v>
      </c>
      <c r="BP1520" s="9" t="s">
        <v>5537</v>
      </c>
      <c r="BQ1520" s="115"/>
    </row>
    <row r="1521" spans="1:69" s="9" customFormat="1" x14ac:dyDescent="0.3">
      <c r="A1521" s="1" t="s">
        <v>1678</v>
      </c>
      <c r="B1521" s="8" t="s">
        <v>1679</v>
      </c>
      <c r="C1521" s="3" t="str">
        <f>_xlfn.XLOOKUP(B1521,'[1]daily break down'!$D:$D,'[1]daily break down'!$E:$E,"")</f>
        <v>Douala</v>
      </c>
      <c r="D1521" s="1" t="s">
        <v>11</v>
      </c>
      <c r="E1521" s="1" t="s">
        <v>12</v>
      </c>
      <c r="F1521" s="3" t="s">
        <v>31</v>
      </c>
      <c r="G1521" s="1" t="s">
        <v>32</v>
      </c>
      <c r="H1521" s="34" t="str">
        <f>_xlfn.XLOOKUP(B1521,[2]CALCULATION!$B:$B,[2]CALCULATION!$H:$H,"")</f>
        <v>ZTE</v>
      </c>
      <c r="I1521" s="28">
        <v>0</v>
      </c>
      <c r="J1521" s="28">
        <v>0</v>
      </c>
      <c r="K1521" s="28">
        <v>0</v>
      </c>
      <c r="L1521" s="28">
        <v>0</v>
      </c>
      <c r="M1521" s="28">
        <v>0</v>
      </c>
      <c r="N1521" s="28">
        <v>0</v>
      </c>
      <c r="O1521" s="28">
        <v>0</v>
      </c>
      <c r="P1521" s="28">
        <v>0</v>
      </c>
      <c r="Q1521" s="28">
        <v>0</v>
      </c>
      <c r="R1521" s="28">
        <v>0</v>
      </c>
      <c r="S1521" s="94">
        <v>0</v>
      </c>
      <c r="T1521" s="94">
        <f>_xlfn.XLOOKUP(B1521,'[3]Nur des jours'!$B:$B,'[3]Nur des jours'!$U:$U,"")</f>
        <v>0</v>
      </c>
      <c r="U1521" s="94">
        <v>10.212383679619217</v>
      </c>
      <c r="V1521" s="94">
        <v>0</v>
      </c>
      <c r="W1521" s="94">
        <v>0</v>
      </c>
      <c r="X1521" s="94">
        <v>0</v>
      </c>
      <c r="Y1521" s="94">
        <v>0</v>
      </c>
      <c r="Z1521" s="94">
        <v>0</v>
      </c>
      <c r="AA1521" s="94">
        <v>0</v>
      </c>
      <c r="AB1521" s="94">
        <v>0</v>
      </c>
      <c r="AC1521" s="94">
        <f>_xlfn.XLOOKUP(B1521,'[3]Nur des jours'!$B:$B,'[3]Nur des jours'!$N:$N,"")</f>
        <v>0</v>
      </c>
      <c r="AD1521" s="94">
        <v>0</v>
      </c>
      <c r="AE1521" s="94">
        <v>0</v>
      </c>
      <c r="AF1521" s="94">
        <v>0</v>
      </c>
      <c r="AG1521" s="94">
        <v>0</v>
      </c>
      <c r="AH1521" s="94">
        <v>0</v>
      </c>
      <c r="AI1521" s="49" t="s">
        <v>5559</v>
      </c>
      <c r="AJ1521" s="49"/>
      <c r="AK1521" s="48" t="str" cm="1">
        <f t="array" ref="AK1521">IFERROR(_xlfn.IFS(
AM1521="MPR ISSUE","PDH",
AM1521="BSS Hardware Issue","BSS",
AM1521="Sites strategiques, MLL, Pylone, etc.","ENVTECH",
AM1521="AKTIVCO DEFAUT GE &amp; POWER Cabinet","AKTIVCO",
AM1521="AKTIVCO Coupure ENEO &amp; Baisse de tension","AKTIVCO GRID ONLY",
AM1521="Coupure ENEO &amp; Baisse de tension","IHS GRID ONLY",
AM1521="Defaut GE &amp; POWER Cabinet","IHS",
AM1521="Sharing","Partners",
AM1521="Sites strategiques &amp; DataCenter","SST &amp; DC",
AM1521="Exclu","Exclu",
AM1521="SAT","SAT",
AM1521="SPARE-ISSUE","SPARE-ISSUE",
AM1521="Fiber CAmtel","TRANS_FO_CAMTEL",
AM1521="Fiber AOF","Fiber AOF",
AM1521="Projet OCM (HUAWEI)","TRAVAUX-HUAWEI",
AM1521="Projet OCM (NOKIA)","TRAVAUX-NOKIA",
AM1521="ACCESS-ISSUE","ACCESS-ISSUE",
AM1521="Projet OCM (ZTE, NOKIA, autres projets)","TRAVAUX OCM",
AM1521="No root CAuse","No root cause",
AM1521="ODU HS","PDH",
AM1521="IP &amp; VLAN","PDH",
AM1521="Warehouse HUAWEI","SPARE-ISSUE",
AM1521="SPARE-HS","SPARE-ISSUE",
AM1521="Power Telco","BSS",AM1521="no impacts","no impacts"
),"")</f>
        <v>IHS</v>
      </c>
      <c r="AL1521" s="48" t="str" cm="1">
        <f t="array" ref="AL1521">IFERROR(_xlfn.IFS(
AM1521="MPR ISSUE","TX ISSUE",
AM1521="BSS Hardware Issue","RAN ISSUE",
AM1521="Sites strategiques, MLL, Pylone, etc.","ENVTECH",
AM1521="AKTIVCO DEFAUT GE &amp; POWER Cabinet","POWER ISSUE",
AM1521="AKTIVCO Coupure ENEO &amp; Baisse de tension","POWER ISSUE",
AM1521="Coupure ENEO &amp; Baisse de tension","POWER ISSUE",
AM1521="Defaut GE &amp; POWER Cabinet","POWER ISSUE",
AM1521="Sharing","POWER ISSUE",
AM1521="Sites strategiques &amp; DataCenter","POWER ISSUE",
AM1521="Exclu","Exclu",
AM1521="SAT","TX ISSUE",
AM1521="SPARE-ISSUE","SPARE-ISSUE",
AM1521="Fiber CAmtel","TX ISSUE",
AM1521="Fiber AOF","TX ISSUE",
AM1521="Projet OCM (HUAWEI)","TRAVAUX-HUAWEI",
AM1521="Projet OCM (NOKIA)","TRAVAUX -NOKIA",
AM1521="ACCESS-ISSUE","ACCESS-ISSUE",
AM1521="Projet OCM (ZTE, NOKIA, autres projets)","TRAVAUX OCM",
AM1521="No root CAuse","No root cause",
AM1521="ODU HS","TX ISSUE",
AM1521="IP &amp; VLAN","TX ISSUE",
AM1521="Warehouse HUAWEI","SPARE-ISSUE",
AM1521="SPARE-HS","SPARE-ISSUE",
AM1521="Power Telco","RAN ISSUE",AM1521="no impacts","no impacts"
),"")</f>
        <v>POWER ISSUE</v>
      </c>
      <c r="AM1521" s="67" t="s">
        <v>5330</v>
      </c>
      <c r="AN1521" s="48" t="str" cm="1">
        <f t="array" ref="AN1521">IFERROR(_xlfn.IFS(
AM1521="MPR ISSUE","ACTIVE",
AM1521="BSS Hardware Issue","ACTIVE",
AM1521="Sites strategiques, MLL, Pylone, etc.","PASSIVE",
AM1521="AKTIVCO DEFAUT GE &amp; POWER Cabinet","PASSIVE",
AM1521="AKTIVCO Coupure ENEO &amp; Baisse de tension","PASSIVE",
AM1521="Coupure ENEO &amp; Baisse de tension","PASSIVE",
AM1521="Defaut GE &amp; POWER Cabinet","PASSIVE",
AM1521="Sharing","PASSIVE",
AM1521="Sites strategiques &amp; DataCenter","PASSIVE",
AM1521="Exclu","Exclu",
AM1521="SAT","ACTIVE",
AM1521="SPARE-ISSUE","SPARE-ISSUE",
AM1521="Fiber CAmtel","ACTIVE",
AM1521="Fiber AOF","ACTIVE",
AM1521="Projet OCM (HUAWEI)","PLANNED WORKS",
AM1521="Projet OCM (NOKIA)","PLANNED WORKS",
AM1521="ACCESS-ISSUE","ACCESS-ISSUE",
AM1521="Projet OCM (ZTE, NOKIA, autres projets)","PLANNED WORKS",
AM1521="No root CAuse","No root cause",
AM1521="ODU HS","ACTIVE",
AM1521="IP &amp; VLAN","ACTIVE",
AM1521="Warehouse HUAWEI","SPARE-ISSUE",
AM1521="SPARE-HS","SPARE-ISSUE",
AM1521="Power Telco","ACTIVE", AM1521="no impacts","no impacts"
),"")</f>
        <v>PASSIVE</v>
      </c>
      <c r="AO1521" s="93" t="s">
        <v>6397</v>
      </c>
      <c r="AP1521" s="101" t="str">
        <f t="shared" si="44"/>
        <v>LIT_633</v>
      </c>
      <c r="AR1521" s="17" t="s">
        <v>5537</v>
      </c>
      <c r="AS1521" s="7" t="s">
        <v>5537</v>
      </c>
      <c r="AT1521" s="6"/>
      <c r="AU1521" s="7"/>
      <c r="AV1521" s="3" t="s">
        <v>5537</v>
      </c>
      <c r="AW1521" s="18" t="s">
        <v>5537</v>
      </c>
      <c r="AX1521" s="18" t="s">
        <v>5537</v>
      </c>
      <c r="AY1521" s="18" t="s">
        <v>5537</v>
      </c>
      <c r="AZ1521" s="18" t="s">
        <v>5537</v>
      </c>
      <c r="BA1521" s="18" t="s">
        <v>5537</v>
      </c>
      <c r="BB1521" s="18" t="s">
        <v>5537</v>
      </c>
      <c r="BC1521" s="18" t="s">
        <v>5537</v>
      </c>
      <c r="BD1521" s="18" t="s">
        <v>5537</v>
      </c>
      <c r="BE1521" s="18" t="s">
        <v>5537</v>
      </c>
      <c r="BF1521" s="18" t="s">
        <v>5537</v>
      </c>
      <c r="BG1521" s="18" t="s">
        <v>5537</v>
      </c>
      <c r="BH1521" s="18" t="s">
        <v>5537</v>
      </c>
      <c r="BI1521" s="9" t="s">
        <v>6397</v>
      </c>
      <c r="BJ1521" s="14"/>
      <c r="BK1521" s="14" t="s">
        <v>5537</v>
      </c>
      <c r="BL1521" s="14" t="str">
        <f>_xlfn.XLOOKUP(B1521,'[4]cell downs 18042026 17h'!$B:$B,'[4]cell downs 18042026 17h'!$B:$B,"")</f>
        <v/>
      </c>
      <c r="BM1521" s="14" t="str">
        <f>_xlfn.XLOOKUP(B1521,'[5]Cells Huawei 19042026 15h'!$B:$B,'[5]Cells Huawei 19042026 15h'!$B:$B,"")</f>
        <v/>
      </c>
      <c r="BN1521" s="9" t="str">
        <f>_xlfn.XLOOKUP(B1521,'[6]cells down 19042026 9H40'!$B:$B,'[6]cells down 19042026 9H40'!$B:$B,"")</f>
        <v/>
      </c>
      <c r="BO1521" s="9" t="s">
        <v>1679</v>
      </c>
      <c r="BP1521" s="9" t="s">
        <v>12</v>
      </c>
      <c r="BQ1521" s="115"/>
    </row>
    <row r="1522" spans="1:69" s="9" customFormat="1" x14ac:dyDescent="0.3">
      <c r="A1522" s="1" t="s">
        <v>2445</v>
      </c>
      <c r="B1522" s="1" t="s">
        <v>2446</v>
      </c>
      <c r="C1522" s="3" t="str">
        <f>_xlfn.XLOOKUP(B1522,'[1]daily break down'!$D:$D,'[1]daily break down'!$E:$E,"")</f>
        <v>Douala</v>
      </c>
      <c r="D1522" s="1" t="s">
        <v>11</v>
      </c>
      <c r="E1522" s="1" t="s">
        <v>12</v>
      </c>
      <c r="F1522" s="3" t="s">
        <v>31</v>
      </c>
      <c r="G1522" s="1" t="s">
        <v>32</v>
      </c>
      <c r="H1522" s="34" t="str">
        <f>_xlfn.XLOOKUP(B1522,[2]CALCULATION!$B:$B,[2]CALCULATION!$H:$H,"")</f>
        <v>ZTE</v>
      </c>
      <c r="I1522" s="28">
        <v>11.697885187753437</v>
      </c>
      <c r="J1522" s="28">
        <v>22.335813836025714</v>
      </c>
      <c r="K1522" s="28">
        <v>9.3552833209201189</v>
      </c>
      <c r="L1522" s="28">
        <v>1.2422845451198943</v>
      </c>
      <c r="M1522" s="28">
        <v>17.856801442786495</v>
      </c>
      <c r="N1522" s="28">
        <v>0</v>
      </c>
      <c r="O1522" s="28">
        <v>0</v>
      </c>
      <c r="P1522" s="28">
        <v>0</v>
      </c>
      <c r="Q1522" s="28">
        <v>0</v>
      </c>
      <c r="R1522" s="28">
        <v>0</v>
      </c>
      <c r="S1522" s="94">
        <v>0</v>
      </c>
      <c r="T1522" s="94">
        <f>_xlfn.XLOOKUP(B1522,'[3]Nur des jours'!$B:$B,'[3]Nur des jours'!$U:$U,"")</f>
        <v>0</v>
      </c>
      <c r="U1522" s="94">
        <v>0</v>
      </c>
      <c r="V1522" s="94">
        <v>0</v>
      </c>
      <c r="W1522" s="94">
        <v>0</v>
      </c>
      <c r="X1522" s="94">
        <v>0</v>
      </c>
      <c r="Y1522" s="94">
        <v>0</v>
      </c>
      <c r="Z1522" s="94">
        <v>0</v>
      </c>
      <c r="AA1522" s="94">
        <v>0</v>
      </c>
      <c r="AB1522" s="94">
        <v>0</v>
      </c>
      <c r="AC1522" s="94">
        <f>_xlfn.XLOOKUP(B1522,'[3]Nur des jours'!$B:$B,'[3]Nur des jours'!$N:$N,"")</f>
        <v>0</v>
      </c>
      <c r="AD1522" s="94">
        <v>0</v>
      </c>
      <c r="AE1522" s="94">
        <v>0</v>
      </c>
      <c r="AF1522" s="94">
        <v>0</v>
      </c>
      <c r="AG1522" s="94">
        <v>0</v>
      </c>
      <c r="AH1522" s="94">
        <v>0</v>
      </c>
      <c r="AI1522" s="49" t="s">
        <v>5559</v>
      </c>
      <c r="AJ1522" s="49"/>
      <c r="AK1522" s="48" t="str" cm="1">
        <f t="array" ref="AK1522">IFERROR(_xlfn.IFS(
AM1522="MPR ISSUE","PDH",
AM1522="BSS Hardware Issue","BSS",
AM1522="Sites strategiques, MLL, Pylone, etc.","ENVTECH",
AM1522="AKTIVCO DEFAUT GE &amp; POWER Cabinet","AKTIVCO",
AM1522="AKTIVCO Coupure ENEO &amp; Baisse de tension","AKTIVCO GRID ONLY",
AM1522="Coupure ENEO &amp; Baisse de tension","IHS GRID ONLY",
AM1522="Defaut GE &amp; POWER Cabinet","IHS",
AM1522="Sharing","Partners",
AM1522="Sites strategiques &amp; DataCenter","SST &amp; DC",
AM1522="Exclu","Exclu",
AM1522="SAT","SAT",
AM1522="SPARE-ISSUE","SPARE-ISSUE",
AM1522="Fiber CAmtel","TRANS_FO_CAMTEL",
AM1522="Fiber AOF","Fiber AOF",
AM1522="Projet OCM (HUAWEI)","TRAVAUX-HUAWEI",
AM1522="Projet OCM (NOKIA)","TRAVAUX-NOKIA",
AM1522="ACCESS-ISSUE","ACCESS-ISSUE",
AM1522="Projet OCM (ZTE, NOKIA, autres projets)","TRAVAUX OCM",
AM1522="No root CAuse","No root cause",
AM1522="ODU HS","PDH",
AM1522="IP &amp; VLAN","PDH",
AM1522="Warehouse HUAWEI","SPARE-ISSUE",
AM1522="SPARE-HS","SPARE-ISSUE",
AM1522="Power Telco","BSS",AM1522="no impacts","no impacts"
),"")</f>
        <v>no impacts</v>
      </c>
      <c r="AL1522" s="48" t="str" cm="1">
        <f t="array" ref="AL1522">IFERROR(_xlfn.IFS(
AM1522="MPR ISSUE","TX ISSUE",
AM1522="BSS Hardware Issue","RAN ISSUE",
AM1522="Sites strategiques, MLL, Pylone, etc.","ENVTECH",
AM1522="AKTIVCO DEFAUT GE &amp; POWER Cabinet","POWER ISSUE",
AM1522="AKTIVCO Coupure ENEO &amp; Baisse de tension","POWER ISSUE",
AM1522="Coupure ENEO &amp; Baisse de tension","POWER ISSUE",
AM1522="Defaut GE &amp; POWER Cabinet","POWER ISSUE",
AM1522="Sharing","POWER ISSUE",
AM1522="Sites strategiques &amp; DataCenter","POWER ISSUE",
AM1522="Exclu","Exclu",
AM1522="SAT","TX ISSUE",
AM1522="SPARE-ISSUE","SPARE-ISSUE",
AM1522="Fiber CAmtel","TX ISSUE",
AM1522="Fiber AOF","TX ISSUE",
AM1522="Projet OCM (HUAWEI)","TRAVAUX-HUAWEI",
AM1522="Projet OCM (NOKIA)","TRAVAUX -NOKIA",
AM1522="ACCESS-ISSUE","ACCESS-ISSUE",
AM1522="Projet OCM (ZTE, NOKIA, autres projets)","TRAVAUX OCM",
AM1522="No root CAuse","No root cause",
AM1522="ODU HS","TX ISSUE",
AM1522="IP &amp; VLAN","TX ISSUE",
AM1522="Warehouse HUAWEI","SPARE-ISSUE",
AM1522="SPARE-HS","SPARE-ISSUE",
AM1522="Power Telco","RAN ISSUE",AM1522="no impacts","no impacts"
),"")</f>
        <v>no impacts</v>
      </c>
      <c r="AM1522" s="67" t="s">
        <v>5605</v>
      </c>
      <c r="AN1522" s="48" t="str" cm="1">
        <f t="array" ref="AN1522">IFERROR(_xlfn.IFS(
AM1522="MPR ISSUE","ACTIVE",
AM1522="BSS Hardware Issue","ACTIVE",
AM1522="Sites strategiques, MLL, Pylone, etc.","PASSIVE",
AM1522="AKTIVCO DEFAUT GE &amp; POWER Cabinet","PASSIVE",
AM1522="AKTIVCO Coupure ENEO &amp; Baisse de tension","PASSIVE",
AM1522="Coupure ENEO &amp; Baisse de tension","PASSIVE",
AM1522="Defaut GE &amp; POWER Cabinet","PASSIVE",
AM1522="Sharing","PASSIVE",
AM1522="Sites strategiques &amp; DataCenter","PASSIVE",
AM1522="Exclu","Exclu",
AM1522="SAT","ACTIVE",
AM1522="SPARE-ISSUE","SPARE-ISSUE",
AM1522="Fiber CAmtel","ACTIVE",
AM1522="Fiber AOF","ACTIVE",
AM1522="Projet OCM (HUAWEI)","PLANNED WORKS",
AM1522="Projet OCM (NOKIA)","PLANNED WORKS",
AM1522="ACCESS-ISSUE","ACCESS-ISSUE",
AM1522="Projet OCM (ZTE, NOKIA, autres projets)","PLANNED WORKS",
AM1522="No root CAuse","No root cause",
AM1522="ODU HS","ACTIVE",
AM1522="IP &amp; VLAN","ACTIVE",
AM1522="Warehouse HUAWEI","SPARE-ISSUE",
AM1522="SPARE-HS","SPARE-ISSUE",
AM1522="Power Telco","ACTIVE", AM1522="no impacts","no impacts"
),"")</f>
        <v>no impacts</v>
      </c>
      <c r="AO1522" s="93" t="s">
        <v>5537</v>
      </c>
      <c r="AP1522" s="101" t="str">
        <f t="shared" si="44"/>
        <v>LIT_280</v>
      </c>
      <c r="AR1522" s="17" t="s">
        <v>5537</v>
      </c>
      <c r="AS1522" s="7" t="s">
        <v>5537</v>
      </c>
      <c r="AT1522" s="6"/>
      <c r="AU1522" s="7"/>
      <c r="AV1522" s="3" t="s">
        <v>5537</v>
      </c>
      <c r="AW1522" s="18" t="s">
        <v>5537</v>
      </c>
      <c r="AX1522" s="18" t="s">
        <v>5537</v>
      </c>
      <c r="AY1522" s="18" t="s">
        <v>5537</v>
      </c>
      <c r="AZ1522" s="18" t="s">
        <v>5537</v>
      </c>
      <c r="BA1522" s="18" t="s">
        <v>5537</v>
      </c>
      <c r="BB1522" s="18" t="s">
        <v>5537</v>
      </c>
      <c r="BC1522" s="18" t="s">
        <v>5537</v>
      </c>
      <c r="BD1522" s="18" t="s">
        <v>5537</v>
      </c>
      <c r="BE1522" s="18" t="s">
        <v>5537</v>
      </c>
      <c r="BF1522" s="18" t="s">
        <v>5537</v>
      </c>
      <c r="BG1522" s="18" t="s">
        <v>5537</v>
      </c>
      <c r="BH1522" s="18" t="s">
        <v>5537</v>
      </c>
      <c r="BI1522" s="9" t="s">
        <v>5537</v>
      </c>
      <c r="BJ1522" s="14"/>
      <c r="BK1522" s="14" t="s">
        <v>5537</v>
      </c>
      <c r="BL1522" s="14" t="str">
        <f>_xlfn.XLOOKUP(B1522,'[4]cell downs 18042026 17h'!$B:$B,'[4]cell downs 18042026 17h'!$B:$B,"")</f>
        <v/>
      </c>
      <c r="BM1522" s="14" t="str">
        <f>_xlfn.XLOOKUP(B1522,'[5]Cells Huawei 19042026 15h'!$B:$B,'[5]Cells Huawei 19042026 15h'!$B:$B,"")</f>
        <v/>
      </c>
      <c r="BN1522" s="9" t="str">
        <f>_xlfn.XLOOKUP(B1522,'[6]cells down 19042026 9H40'!$B:$B,'[6]cells down 19042026 9H40'!$B:$B,"")</f>
        <v/>
      </c>
      <c r="BO1522" s="9" t="s">
        <v>2446</v>
      </c>
      <c r="BP1522" s="9" t="s">
        <v>594</v>
      </c>
      <c r="BQ1522" s="115"/>
    </row>
    <row r="1523" spans="1:69" s="9" customFormat="1" x14ac:dyDescent="0.3">
      <c r="A1523" s="1" t="s">
        <v>2787</v>
      </c>
      <c r="B1523" s="8" t="s">
        <v>2788</v>
      </c>
      <c r="C1523" s="3" t="str">
        <f>_xlfn.XLOOKUP(B1523,'[1]daily break down'!$D:$D,'[1]daily break down'!$E:$E,"")</f>
        <v>Yaounde</v>
      </c>
      <c r="D1523" s="1" t="s">
        <v>21</v>
      </c>
      <c r="E1523" s="1" t="s">
        <v>36</v>
      </c>
      <c r="F1523" s="3" t="s">
        <v>37</v>
      </c>
      <c r="G1523" s="1" t="s">
        <v>38</v>
      </c>
      <c r="H1523" s="34" t="str">
        <f>_xlfn.XLOOKUP(B1523,[2]CALCULATION!$B:$B,[2]CALCULATION!$H:$H,"")</f>
        <v>ZTE</v>
      </c>
      <c r="I1523" s="28">
        <v>0</v>
      </c>
      <c r="J1523" s="28">
        <v>0</v>
      </c>
      <c r="K1523" s="28">
        <v>0</v>
      </c>
      <c r="L1523" s="28">
        <v>0</v>
      </c>
      <c r="M1523" s="28">
        <v>0</v>
      </c>
      <c r="N1523" s="28">
        <v>1.3489561485362387</v>
      </c>
      <c r="O1523" s="28">
        <v>0</v>
      </c>
      <c r="P1523" s="28">
        <v>2.0541016399711221</v>
      </c>
      <c r="Q1523" s="28">
        <v>0</v>
      </c>
      <c r="R1523" s="28">
        <v>0.63350198183390394</v>
      </c>
      <c r="S1523" s="94">
        <v>0</v>
      </c>
      <c r="T1523" s="94">
        <f>_xlfn.XLOOKUP(B1523,'[3]Nur des jours'!$B:$B,'[3]Nur des jours'!$U:$U,"")</f>
        <v>0</v>
      </c>
      <c r="U1523" s="94">
        <v>0</v>
      </c>
      <c r="V1523" s="94">
        <v>0</v>
      </c>
      <c r="W1523" s="94">
        <v>0</v>
      </c>
      <c r="X1523" s="94">
        <v>0</v>
      </c>
      <c r="Y1523" s="94">
        <v>0</v>
      </c>
      <c r="Z1523" s="94">
        <v>0</v>
      </c>
      <c r="AA1523" s="94">
        <v>0</v>
      </c>
      <c r="AB1523" s="94">
        <v>0</v>
      </c>
      <c r="AC1523" s="94">
        <f>_xlfn.XLOOKUP(B1523,'[3]Nur des jours'!$B:$B,'[3]Nur des jours'!$N:$N,"")</f>
        <v>0</v>
      </c>
      <c r="AD1523" s="94">
        <v>0</v>
      </c>
      <c r="AE1523" s="94">
        <v>0</v>
      </c>
      <c r="AF1523" s="94">
        <v>0</v>
      </c>
      <c r="AG1523" s="94">
        <v>0</v>
      </c>
      <c r="AH1523" s="94">
        <v>0</v>
      </c>
      <c r="AI1523" s="49" t="s">
        <v>5559</v>
      </c>
      <c r="AJ1523" s="49"/>
      <c r="AK1523" s="48" t="str" cm="1">
        <f t="array" ref="AK1523">IFERROR(_xlfn.IFS(
AM1523="MPR ISSUE","PDH",
AM1523="BSS Hardware Issue","BSS",
AM1523="Sites strategiques, MLL, Pylone, etc.","ENVTECH",
AM1523="AKTIVCO DEFAUT GE &amp; POWER Cabinet","AKTIVCO",
AM1523="AKTIVCO Coupure ENEO &amp; Baisse de tension","AKTIVCO GRID ONLY",
AM1523="Coupure ENEO &amp; Baisse de tension","IHS GRID ONLY",
AM1523="Defaut GE &amp; POWER Cabinet","IHS",
AM1523="Sharing","Partners",
AM1523="Sites strategiques &amp; DataCenter","SST &amp; DC",
AM1523="Exclu","Exclu",
AM1523="SAT","SAT",
AM1523="SPARE-ISSUE","SPARE-ISSUE",
AM1523="Fiber CAmtel","TRANS_FO_CAMTEL",
AM1523="Fiber AOF","Fiber AOF",
AM1523="Projet OCM (HUAWEI)","TRAVAUX-HUAWEI",
AM1523="Projet OCM (NOKIA)","TRAVAUX-NOKIA",
AM1523="ACCESS-ISSUE","ACCESS-ISSUE",
AM1523="Projet OCM (ZTE, NOKIA, autres projets)","TRAVAUX OCM",
AM1523="No root CAuse","No root cause",
AM1523="ODU HS","PDH",
AM1523="IP &amp; VLAN","PDH",
AM1523="Warehouse HUAWEI","SPARE-ISSUE",
AM1523="SPARE-HS","SPARE-ISSUE",
AM1523="Power Telco","BSS",AM1523="no impacts","no impacts"
),"")</f>
        <v>no impacts</v>
      </c>
      <c r="AL1523" s="48" t="str" cm="1">
        <f t="array" ref="AL1523">IFERROR(_xlfn.IFS(
AM1523="MPR ISSUE","TX ISSUE",
AM1523="BSS Hardware Issue","RAN ISSUE",
AM1523="Sites strategiques, MLL, Pylone, etc.","ENVTECH",
AM1523="AKTIVCO DEFAUT GE &amp; POWER Cabinet","POWER ISSUE",
AM1523="AKTIVCO Coupure ENEO &amp; Baisse de tension","POWER ISSUE",
AM1523="Coupure ENEO &amp; Baisse de tension","POWER ISSUE",
AM1523="Defaut GE &amp; POWER Cabinet","POWER ISSUE",
AM1523="Sharing","POWER ISSUE",
AM1523="Sites strategiques &amp; DataCenter","POWER ISSUE",
AM1523="Exclu","Exclu",
AM1523="SAT","TX ISSUE",
AM1523="SPARE-ISSUE","SPARE-ISSUE",
AM1523="Fiber CAmtel","TX ISSUE",
AM1523="Fiber AOF","TX ISSUE",
AM1523="Projet OCM (HUAWEI)","TRAVAUX-HUAWEI",
AM1523="Projet OCM (NOKIA)","TRAVAUX -NOKIA",
AM1523="ACCESS-ISSUE","ACCESS-ISSUE",
AM1523="Projet OCM (ZTE, NOKIA, autres projets)","TRAVAUX OCM",
AM1523="No root CAuse","No root cause",
AM1523="ODU HS","TX ISSUE",
AM1523="IP &amp; VLAN","TX ISSUE",
AM1523="Warehouse HUAWEI","SPARE-ISSUE",
AM1523="SPARE-HS","SPARE-ISSUE",
AM1523="Power Telco","RAN ISSUE",AM1523="no impacts","no impacts"
),"")</f>
        <v>no impacts</v>
      </c>
      <c r="AM1523" s="67" t="s">
        <v>5605</v>
      </c>
      <c r="AN1523" s="48" t="str" cm="1">
        <f t="array" ref="AN1523">IFERROR(_xlfn.IFS(
AM1523="MPR ISSUE","ACTIVE",
AM1523="BSS Hardware Issue","ACTIVE",
AM1523="Sites strategiques, MLL, Pylone, etc.","PASSIVE",
AM1523="AKTIVCO DEFAUT GE &amp; POWER Cabinet","PASSIVE",
AM1523="AKTIVCO Coupure ENEO &amp; Baisse de tension","PASSIVE",
AM1523="Coupure ENEO &amp; Baisse de tension","PASSIVE",
AM1523="Defaut GE &amp; POWER Cabinet","PASSIVE",
AM1523="Sharing","PASSIVE",
AM1523="Sites strategiques &amp; DataCenter","PASSIVE",
AM1523="Exclu","Exclu",
AM1523="SAT","ACTIVE",
AM1523="SPARE-ISSUE","SPARE-ISSUE",
AM1523="Fiber CAmtel","ACTIVE",
AM1523="Fiber AOF","ACTIVE",
AM1523="Projet OCM (HUAWEI)","PLANNED WORKS",
AM1523="Projet OCM (NOKIA)","PLANNED WORKS",
AM1523="ACCESS-ISSUE","ACCESS-ISSUE",
AM1523="Projet OCM (ZTE, NOKIA, autres projets)","PLANNED WORKS",
AM1523="No root CAuse","No root cause",
AM1523="ODU HS","ACTIVE",
AM1523="IP &amp; VLAN","ACTIVE",
AM1523="Warehouse HUAWEI","SPARE-ISSUE",
AM1523="SPARE-HS","SPARE-ISSUE",
AM1523="Power Telco","ACTIVE", AM1523="no impacts","no impacts"
),"")</f>
        <v>no impacts</v>
      </c>
      <c r="AO1523" s="93" t="s">
        <v>5537</v>
      </c>
      <c r="AP1523" s="101" t="str">
        <f t="shared" si="44"/>
        <v>CTR_761</v>
      </c>
      <c r="AR1523" s="17" t="s">
        <v>5537</v>
      </c>
      <c r="AS1523" s="7" t="s">
        <v>5537</v>
      </c>
      <c r="AT1523" s="6"/>
      <c r="AU1523" s="7"/>
      <c r="AV1523" s="3" t="s">
        <v>5537</v>
      </c>
      <c r="AW1523" s="18" t="s">
        <v>5537</v>
      </c>
      <c r="AX1523" s="18" t="s">
        <v>5537</v>
      </c>
      <c r="AY1523" s="18" t="s">
        <v>5537</v>
      </c>
      <c r="AZ1523" s="18" t="s">
        <v>5537</v>
      </c>
      <c r="BA1523" s="18" t="s">
        <v>5537</v>
      </c>
      <c r="BB1523" s="18" t="s">
        <v>5537</v>
      </c>
      <c r="BC1523" s="18" t="s">
        <v>5537</v>
      </c>
      <c r="BD1523" s="18" t="s">
        <v>5537</v>
      </c>
      <c r="BE1523" s="18" t="s">
        <v>5537</v>
      </c>
      <c r="BF1523" s="18" t="s">
        <v>5537</v>
      </c>
      <c r="BG1523" s="18" t="s">
        <v>5537</v>
      </c>
      <c r="BH1523" s="18" t="s">
        <v>5537</v>
      </c>
      <c r="BI1523" s="9" t="s">
        <v>5537</v>
      </c>
      <c r="BJ1523" s="14"/>
      <c r="BK1523" s="14" t="s">
        <v>5537</v>
      </c>
      <c r="BL1523" s="14" t="str">
        <f>_xlfn.XLOOKUP(B1523,'[4]cell downs 18042026 17h'!$B:$B,'[4]cell downs 18042026 17h'!$B:$B,"")</f>
        <v/>
      </c>
      <c r="BM1523" s="14" t="str">
        <f>_xlfn.XLOOKUP(B1523,'[5]Cells Huawei 19042026 15h'!$B:$B,'[5]Cells Huawei 19042026 15h'!$B:$B,"")</f>
        <v/>
      </c>
      <c r="BN1523" s="9" t="str">
        <f>_xlfn.XLOOKUP(B1523,'[6]cells down 19042026 9H40'!$B:$B,'[6]cells down 19042026 9H40'!$B:$B,"")</f>
        <v/>
      </c>
      <c r="BO1523" s="9" t="s">
        <v>5537</v>
      </c>
      <c r="BP1523" s="9" t="s">
        <v>12</v>
      </c>
      <c r="BQ1523" s="115"/>
    </row>
    <row r="1524" spans="1:69" s="9" customFormat="1" x14ac:dyDescent="0.3">
      <c r="A1524" s="1" t="s">
        <v>1036</v>
      </c>
      <c r="B1524" s="1" t="s">
        <v>1037</v>
      </c>
      <c r="C1524" s="3" t="str">
        <f>_xlfn.XLOOKUP(B1524,'[1]daily break down'!$D:$D,'[1]daily break down'!$E:$E,"")</f>
        <v>NGAOUNDERE</v>
      </c>
      <c r="D1524" s="1" t="s">
        <v>21</v>
      </c>
      <c r="E1524" s="1" t="s">
        <v>122</v>
      </c>
      <c r="F1524" s="3" t="s">
        <v>90</v>
      </c>
      <c r="G1524" s="1" t="s">
        <v>1038</v>
      </c>
      <c r="H1524" s="33" t="str">
        <f>_xlfn.XLOOKUP(B1524,[2]CALCULATION!$B:$B,[2]CALCULATION!$H:$H,"")</f>
        <v>NOKIA</v>
      </c>
      <c r="I1524" s="28">
        <v>4.621675184700071</v>
      </c>
      <c r="J1524" s="28">
        <v>4.6215681742301671</v>
      </c>
      <c r="K1524" s="28">
        <v>4.6214611637602614</v>
      </c>
      <c r="L1524" s="28">
        <v>4.621621679465119</v>
      </c>
      <c r="M1524" s="28">
        <v>4.6215146689952142</v>
      </c>
      <c r="N1524" s="28">
        <v>4.6218892056398797</v>
      </c>
      <c r="O1524" s="28">
        <v>4.6218357004049269</v>
      </c>
      <c r="P1524" s="28">
        <v>4.6217821951699758</v>
      </c>
      <c r="Q1524" s="28">
        <v>4.6213541532903575</v>
      </c>
      <c r="R1524" s="28">
        <v>4.6217286899350229</v>
      </c>
      <c r="S1524" s="94">
        <v>4.6218357004049269</v>
      </c>
      <c r="T1524" s="94">
        <f>_xlfn.XLOOKUP(B1524,'[3]Nur des jours'!$B:$B,'[3]Nur des jours'!$U:$U,"")</f>
        <v>0</v>
      </c>
      <c r="U1524" s="94">
        <v>0</v>
      </c>
      <c r="V1524" s="94">
        <v>0</v>
      </c>
      <c r="W1524" s="94">
        <v>0</v>
      </c>
      <c r="X1524" s="94">
        <v>0</v>
      </c>
      <c r="Y1524" s="94">
        <v>0</v>
      </c>
      <c r="Z1524" s="94">
        <v>0</v>
      </c>
      <c r="AA1524" s="94">
        <v>0</v>
      </c>
      <c r="AB1524" s="94">
        <v>0</v>
      </c>
      <c r="AC1524" s="94">
        <f>_xlfn.XLOOKUP(B1524,'[3]Nur des jours'!$B:$B,'[3]Nur des jours'!$N:$N,"")</f>
        <v>0</v>
      </c>
      <c r="AD1524" s="94">
        <v>0</v>
      </c>
      <c r="AE1524" s="94">
        <v>0</v>
      </c>
      <c r="AF1524" s="94">
        <v>0</v>
      </c>
      <c r="AG1524" s="94">
        <v>0</v>
      </c>
      <c r="AH1524" s="94">
        <v>0</v>
      </c>
      <c r="AI1524" s="49" t="s">
        <v>5559</v>
      </c>
      <c r="AJ1524" s="49"/>
      <c r="AK1524" s="48" t="str" cm="1">
        <f t="array" ref="AK1524">IFERROR(_xlfn.IFS(
AM1524="MPR ISSUE","PDH",
AM1524="BSS Hardware Issue","BSS",
AM1524="Sites strategiques, MLL, Pylone, etc.","ENVTECH",
AM1524="AKTIVCO DEFAUT GE &amp; POWER Cabinet","AKTIVCO",
AM1524="AKTIVCO Coupure ENEO &amp; Baisse de tension","AKTIVCO GRID ONLY",
AM1524="Coupure ENEO &amp; Baisse de tension","IHS GRID ONLY",
AM1524="Defaut GE &amp; POWER Cabinet","IHS",
AM1524="Sharing","Partners",
AM1524="Sites strategiques &amp; DataCenter","SST &amp; DC",
AM1524="Exclu","Exclu",
AM1524="SAT","SAT",
AM1524="SPARE-ISSUE","SPARE-ISSUE",
AM1524="Fiber CAmtel","TRANS_FO_CAMTEL",
AM1524="Fiber AOF","Fiber AOF",
AM1524="Projet OCM (HUAWEI)","TRAVAUX-HUAWEI",
AM1524="Projet OCM (NOKIA)","TRAVAUX-NOKIA",
AM1524="ACCESS-ISSUE","ACCESS-ISSUE",
AM1524="Projet OCM (ZTE, NOKIA, autres projets)","TRAVAUX OCM",
AM1524="No root CAuse","No root cause",
AM1524="ODU HS","PDH",
AM1524="IP &amp; VLAN","PDH",
AM1524="Warehouse HUAWEI","SPARE-ISSUE",
AM1524="SPARE-HS","SPARE-ISSUE",
AM1524="Power Telco","BSS",AM1524="no impacts","no impacts"
),"")</f>
        <v>SPARE-ISSUE</v>
      </c>
      <c r="AL1524" s="48" t="str" cm="1">
        <f t="array" ref="AL1524">IFERROR(_xlfn.IFS(
AM1524="MPR ISSUE","TX ISSUE",
AM1524="BSS Hardware Issue","RAN ISSUE",
AM1524="Sites strategiques, MLL, Pylone, etc.","ENVTECH",
AM1524="AKTIVCO DEFAUT GE &amp; POWER Cabinet","POWER ISSUE",
AM1524="AKTIVCO Coupure ENEO &amp; Baisse de tension","POWER ISSUE",
AM1524="Coupure ENEO &amp; Baisse de tension","POWER ISSUE",
AM1524="Defaut GE &amp; POWER Cabinet","POWER ISSUE",
AM1524="Sharing","POWER ISSUE",
AM1524="Sites strategiques &amp; DataCenter","POWER ISSUE",
AM1524="Exclu","Exclu",
AM1524="SAT","TX ISSUE",
AM1524="SPARE-ISSUE","SPARE-ISSUE",
AM1524="Fiber CAmtel","TX ISSUE",
AM1524="Fiber AOF","TX ISSUE",
AM1524="Projet OCM (HUAWEI)","TRAVAUX-HUAWEI",
AM1524="Projet OCM (NOKIA)","TRAVAUX -NOKIA",
AM1524="ACCESS-ISSUE","ACCESS-ISSUE",
AM1524="Projet OCM (ZTE, NOKIA, autres projets)","TRAVAUX OCM",
AM1524="No root CAuse","No root cause",
AM1524="ODU HS","TX ISSUE",
AM1524="IP &amp; VLAN","TX ISSUE",
AM1524="Warehouse HUAWEI","SPARE-ISSUE",
AM1524="SPARE-HS","SPARE-ISSUE",
AM1524="Power Telco","RAN ISSUE",AM1524="no impacts","no impacts"
),"")</f>
        <v>SPARE-ISSUE</v>
      </c>
      <c r="AM1524" s="67" t="s">
        <v>5354</v>
      </c>
      <c r="AN1524" s="48" t="str" cm="1">
        <f t="array" ref="AN1524">IFERROR(_xlfn.IFS(
AM1524="MPR ISSUE","ACTIVE",
AM1524="BSS Hardware Issue","ACTIVE",
AM1524="Sites strategiques, MLL, Pylone, etc.","PASSIVE",
AM1524="AKTIVCO DEFAUT GE &amp; POWER Cabinet","PASSIVE",
AM1524="AKTIVCO Coupure ENEO &amp; Baisse de tension","PASSIVE",
AM1524="Coupure ENEO &amp; Baisse de tension","PASSIVE",
AM1524="Defaut GE &amp; POWER Cabinet","PASSIVE",
AM1524="Sharing","PASSIVE",
AM1524="Sites strategiques &amp; DataCenter","PASSIVE",
AM1524="Exclu","Exclu",
AM1524="SAT","ACTIVE",
AM1524="SPARE-ISSUE","SPARE-ISSUE",
AM1524="Fiber CAmtel","ACTIVE",
AM1524="Fiber AOF","ACTIVE",
AM1524="Projet OCM (HUAWEI)","PLANNED WORKS",
AM1524="Projet OCM (NOKIA)","PLANNED WORKS",
AM1524="ACCESS-ISSUE","ACCESS-ISSUE",
AM1524="Projet OCM (ZTE, NOKIA, autres projets)","PLANNED WORKS",
AM1524="No root CAuse","No root cause",
AM1524="ODU HS","ACTIVE",
AM1524="IP &amp; VLAN","ACTIVE",
AM1524="Warehouse HUAWEI","SPARE-ISSUE",
AM1524="SPARE-HS","SPARE-ISSUE",
AM1524="Power Telco","ACTIVE", AM1524="no impacts","no impacts"
),"")</f>
        <v>SPARE-ISSUE</v>
      </c>
      <c r="AO1524" s="93" t="s">
        <v>6399</v>
      </c>
      <c r="AP1524" s="101" t="str">
        <f t="shared" si="44"/>
        <v>ADM_148</v>
      </c>
      <c r="AR1524" s="17" t="s">
        <v>5537</v>
      </c>
      <c r="AS1524" s="7" t="s">
        <v>5537</v>
      </c>
      <c r="AT1524" s="6"/>
      <c r="AU1524" s="7"/>
      <c r="AV1524" s="3" t="s">
        <v>5537</v>
      </c>
      <c r="AW1524" s="18" t="s">
        <v>5537</v>
      </c>
      <c r="AX1524" s="18" t="s">
        <v>5537</v>
      </c>
      <c r="AY1524" s="18" t="s">
        <v>5537</v>
      </c>
      <c r="AZ1524" s="18" t="s">
        <v>5537</v>
      </c>
      <c r="BA1524" s="18" t="s">
        <v>5537</v>
      </c>
      <c r="BB1524" s="18" t="s">
        <v>5537</v>
      </c>
      <c r="BC1524" s="18" t="s">
        <v>5537</v>
      </c>
      <c r="BD1524" s="18" t="s">
        <v>5537</v>
      </c>
      <c r="BE1524" s="18" t="s">
        <v>5537</v>
      </c>
      <c r="BF1524" s="18" t="s">
        <v>6400</v>
      </c>
      <c r="BG1524" s="18" t="s">
        <v>6401</v>
      </c>
      <c r="BH1524" s="18" t="s">
        <v>6402</v>
      </c>
      <c r="BI1524" s="9" t="s">
        <v>5537</v>
      </c>
      <c r="BJ1524" s="14"/>
      <c r="BK1524" s="14" t="s">
        <v>5537</v>
      </c>
      <c r="BL1524" s="14" t="str">
        <f>_xlfn.XLOOKUP(B1524,'[4]cell downs 18042026 17h'!$B:$B,'[4]cell downs 18042026 17h'!$B:$B,"")</f>
        <v/>
      </c>
      <c r="BM1524" s="14" t="str">
        <f>_xlfn.XLOOKUP(B1524,'[5]Cells Huawei 19042026 15h'!$B:$B,'[5]Cells Huawei 19042026 15h'!$B:$B,"")</f>
        <v/>
      </c>
      <c r="BN1524" s="9" t="str">
        <f>_xlfn.XLOOKUP(B1524,'[6]cells down 19042026 9H40'!$B:$B,'[6]cells down 19042026 9H40'!$B:$B,"")</f>
        <v/>
      </c>
      <c r="BO1524" s="9" t="s">
        <v>5537</v>
      </c>
      <c r="BP1524" s="9" t="s">
        <v>5537</v>
      </c>
      <c r="BQ1524" s="115"/>
    </row>
    <row r="1525" spans="1:69" s="9" customFormat="1" x14ac:dyDescent="0.3">
      <c r="A1525" s="1" t="s">
        <v>2857</v>
      </c>
      <c r="B1525" s="1" t="s">
        <v>2858</v>
      </c>
      <c r="C1525" s="3" t="str">
        <f>_xlfn.XLOOKUP(B1525,'[1]daily break down'!$D:$D,'[1]daily break down'!$E:$E,"")</f>
        <v>Douala</v>
      </c>
      <c r="D1525" s="1" t="s">
        <v>11</v>
      </c>
      <c r="E1525" s="1" t="s">
        <v>12</v>
      </c>
      <c r="F1525" s="3" t="s">
        <v>31</v>
      </c>
      <c r="G1525" s="1" t="s">
        <v>32</v>
      </c>
      <c r="H1525" s="34" t="str">
        <f>_xlfn.XLOOKUP(B1525,[2]CALCULATION!$B:$B,[2]CALCULATION!$H:$H,"")</f>
        <v>ZTE</v>
      </c>
      <c r="I1525" s="28">
        <v>1.5409507666230065</v>
      </c>
      <c r="J1525" s="28">
        <v>1.5409507666230065</v>
      </c>
      <c r="K1525" s="28">
        <v>1.5409507666230065</v>
      </c>
      <c r="L1525" s="28">
        <v>1.5409507666230065</v>
      </c>
      <c r="M1525" s="28">
        <v>1.5409507666230065</v>
      </c>
      <c r="N1525" s="28">
        <v>1.5409507666230065</v>
      </c>
      <c r="O1525" s="28">
        <v>1.5409507666230065</v>
      </c>
      <c r="P1525" s="28">
        <v>1.5409507666230065</v>
      </c>
      <c r="Q1525" s="28">
        <v>1.5409507666230065</v>
      </c>
      <c r="R1525" s="28">
        <v>2.0150071482993903</v>
      </c>
      <c r="S1525" s="94">
        <v>1.5409507666230065</v>
      </c>
      <c r="T1525" s="94">
        <f>_xlfn.XLOOKUP(B1525,'[3]Nur des jours'!$B:$B,'[3]Nur des jours'!$U:$U,"")</f>
        <v>0</v>
      </c>
      <c r="U1525" s="94">
        <v>0</v>
      </c>
      <c r="V1525" s="94">
        <v>0</v>
      </c>
      <c r="W1525" s="94">
        <v>0</v>
      </c>
      <c r="X1525" s="94">
        <v>0</v>
      </c>
      <c r="Y1525" s="94">
        <v>0</v>
      </c>
      <c r="Z1525" s="94">
        <v>0</v>
      </c>
      <c r="AA1525" s="94">
        <v>0</v>
      </c>
      <c r="AB1525" s="94">
        <v>0</v>
      </c>
      <c r="AC1525" s="94">
        <f>_xlfn.XLOOKUP(B1525,'[3]Nur des jours'!$B:$B,'[3]Nur des jours'!$N:$N,"")</f>
        <v>0</v>
      </c>
      <c r="AD1525" s="94">
        <v>0</v>
      </c>
      <c r="AE1525" s="94">
        <v>0</v>
      </c>
      <c r="AF1525" s="94">
        <v>0</v>
      </c>
      <c r="AG1525" s="94">
        <v>0</v>
      </c>
      <c r="AH1525" s="94">
        <v>0</v>
      </c>
      <c r="AI1525" s="49" t="s">
        <v>5559</v>
      </c>
      <c r="AJ1525" s="49"/>
      <c r="AK1525" s="48" t="str" cm="1">
        <f t="array" ref="AK1525">IFERROR(_xlfn.IFS(
AM1525="MPR ISSUE","PDH",
AM1525="BSS Hardware Issue","BSS",
AM1525="Sites strategiques, MLL, Pylone, etc.","ENVTECH",
AM1525="AKTIVCO DEFAUT GE &amp; POWER Cabinet","AKTIVCO",
AM1525="AKTIVCO Coupure ENEO &amp; Baisse de tension","AKTIVCO GRID ONLY",
AM1525="Coupure ENEO &amp; Baisse de tension","IHS GRID ONLY",
AM1525="Defaut GE &amp; POWER Cabinet","IHS",
AM1525="Sharing","Partners",
AM1525="Sites strategiques &amp; DataCenter","SST &amp; DC",
AM1525="Exclu","Exclu",
AM1525="SAT","SAT",
AM1525="SPARE-ISSUE","SPARE-ISSUE",
AM1525="Fiber CAmtel","TRANS_FO_CAMTEL",
AM1525="Fiber AOF","Fiber AOF",
AM1525="Projet OCM (HUAWEI)","TRAVAUX-HUAWEI",
AM1525="Projet OCM (NOKIA)","TRAVAUX-NOKIA",
AM1525="ACCESS-ISSUE","ACCESS-ISSUE",
AM1525="Projet OCM (ZTE, NOKIA, autres projets)","TRAVAUX OCM",
AM1525="No root CAuse","No root cause",
AM1525="ODU HS","PDH",
AM1525="IP &amp; VLAN","PDH",
AM1525="Warehouse HUAWEI","SPARE-ISSUE",
AM1525="SPARE-HS","SPARE-ISSUE",
AM1525="Power Telco","BSS",AM1525="no impacts","no impacts"
),"")</f>
        <v>no impacts</v>
      </c>
      <c r="AL1525" s="48" t="str" cm="1">
        <f t="array" ref="AL1525">IFERROR(_xlfn.IFS(
AM1525="MPR ISSUE","TX ISSUE",
AM1525="BSS Hardware Issue","RAN ISSUE",
AM1525="Sites strategiques, MLL, Pylone, etc.","ENVTECH",
AM1525="AKTIVCO DEFAUT GE &amp; POWER Cabinet","POWER ISSUE",
AM1525="AKTIVCO Coupure ENEO &amp; Baisse de tension","POWER ISSUE",
AM1525="Coupure ENEO &amp; Baisse de tension","POWER ISSUE",
AM1525="Defaut GE &amp; POWER Cabinet","POWER ISSUE",
AM1525="Sharing","POWER ISSUE",
AM1525="Sites strategiques &amp; DataCenter","POWER ISSUE",
AM1525="Exclu","Exclu",
AM1525="SAT","TX ISSUE",
AM1525="SPARE-ISSUE","SPARE-ISSUE",
AM1525="Fiber CAmtel","TX ISSUE",
AM1525="Fiber AOF","TX ISSUE",
AM1525="Projet OCM (HUAWEI)","TRAVAUX-HUAWEI",
AM1525="Projet OCM (NOKIA)","TRAVAUX -NOKIA",
AM1525="ACCESS-ISSUE","ACCESS-ISSUE",
AM1525="Projet OCM (ZTE, NOKIA, autres projets)","TRAVAUX OCM",
AM1525="No root CAuse","No root cause",
AM1525="ODU HS","TX ISSUE",
AM1525="IP &amp; VLAN","TX ISSUE",
AM1525="Warehouse HUAWEI","SPARE-ISSUE",
AM1525="SPARE-HS","SPARE-ISSUE",
AM1525="Power Telco","RAN ISSUE",AM1525="no impacts","no impacts"
),"")</f>
        <v>no impacts</v>
      </c>
      <c r="AM1525" s="67" t="s">
        <v>5605</v>
      </c>
      <c r="AN1525" s="48" t="str" cm="1">
        <f t="array" ref="AN1525">IFERROR(_xlfn.IFS(
AM1525="MPR ISSUE","ACTIVE",
AM1525="BSS Hardware Issue","ACTIVE",
AM1525="Sites strategiques, MLL, Pylone, etc.","PASSIVE",
AM1525="AKTIVCO DEFAUT GE &amp; POWER Cabinet","PASSIVE",
AM1525="AKTIVCO Coupure ENEO &amp; Baisse de tension","PASSIVE",
AM1525="Coupure ENEO &amp; Baisse de tension","PASSIVE",
AM1525="Defaut GE &amp; POWER Cabinet","PASSIVE",
AM1525="Sharing","PASSIVE",
AM1525="Sites strategiques &amp; DataCenter","PASSIVE",
AM1525="Exclu","Exclu",
AM1525="SAT","ACTIVE",
AM1525="SPARE-ISSUE","SPARE-ISSUE",
AM1525="Fiber CAmtel","ACTIVE",
AM1525="Fiber AOF","ACTIVE",
AM1525="Projet OCM (HUAWEI)","PLANNED WORKS",
AM1525="Projet OCM (NOKIA)","PLANNED WORKS",
AM1525="ACCESS-ISSUE","ACCESS-ISSUE",
AM1525="Projet OCM (ZTE, NOKIA, autres projets)","PLANNED WORKS",
AM1525="No root CAuse","No root cause",
AM1525="ODU HS","ACTIVE",
AM1525="IP &amp; VLAN","ACTIVE",
AM1525="Warehouse HUAWEI","SPARE-ISSUE",
AM1525="SPARE-HS","SPARE-ISSUE",
AM1525="Power Telco","ACTIVE", AM1525="no impacts","no impacts"
),"")</f>
        <v>no impacts</v>
      </c>
      <c r="AO1525" s="93" t="s">
        <v>5537</v>
      </c>
      <c r="AP1525" s="101" t="str">
        <f t="shared" si="44"/>
        <v>LIT_377</v>
      </c>
      <c r="AR1525" s="17" t="s">
        <v>5537</v>
      </c>
      <c r="AS1525" s="7" t="s">
        <v>5537</v>
      </c>
      <c r="AT1525" s="6"/>
      <c r="AU1525" s="7"/>
      <c r="AV1525" s="3" t="s">
        <v>5537</v>
      </c>
      <c r="AW1525" s="18" t="s">
        <v>5537</v>
      </c>
      <c r="AX1525" s="18" t="s">
        <v>5537</v>
      </c>
      <c r="AY1525" s="18" t="s">
        <v>5537</v>
      </c>
      <c r="AZ1525" s="18" t="s">
        <v>5537</v>
      </c>
      <c r="BA1525" s="18" t="s">
        <v>5537</v>
      </c>
      <c r="BB1525" s="18" t="s">
        <v>5537</v>
      </c>
      <c r="BC1525" s="18" t="s">
        <v>5537</v>
      </c>
      <c r="BD1525" s="18" t="s">
        <v>5537</v>
      </c>
      <c r="BE1525" s="18" t="s">
        <v>5537</v>
      </c>
      <c r="BF1525" s="18" t="s">
        <v>5537</v>
      </c>
      <c r="BG1525" s="18" t="s">
        <v>5537</v>
      </c>
      <c r="BH1525" s="18" t="s">
        <v>5537</v>
      </c>
      <c r="BI1525" s="9" t="s">
        <v>5537</v>
      </c>
      <c r="BJ1525" s="14"/>
      <c r="BK1525" s="14" t="s">
        <v>5537</v>
      </c>
      <c r="BL1525" s="14" t="str">
        <f>_xlfn.XLOOKUP(B1525,'[4]cell downs 18042026 17h'!$B:$B,'[4]cell downs 18042026 17h'!$B:$B,"")</f>
        <v/>
      </c>
      <c r="BM1525" s="14" t="str">
        <f>_xlfn.XLOOKUP(B1525,'[5]Cells Huawei 19042026 15h'!$B:$B,'[5]Cells Huawei 19042026 15h'!$B:$B,"")</f>
        <v/>
      </c>
      <c r="BN1525" s="9" t="str">
        <f>_xlfn.XLOOKUP(B1525,'[6]cells down 19042026 9H40'!$B:$B,'[6]cells down 19042026 9H40'!$B:$B,"")</f>
        <v>LIT_377</v>
      </c>
      <c r="BO1525" s="9" t="s">
        <v>2858</v>
      </c>
      <c r="BP1525" s="9" t="s">
        <v>5578</v>
      </c>
      <c r="BQ1525" s="115"/>
    </row>
    <row r="1526" spans="1:69" s="9" customFormat="1" x14ac:dyDescent="0.3">
      <c r="A1526" s="1" t="s">
        <v>4564</v>
      </c>
      <c r="B1526" s="8" t="s">
        <v>4565</v>
      </c>
      <c r="C1526" s="3" t="str">
        <f>_xlfn.XLOOKUP(B1526,'[1]daily break down'!$D:$D,'[1]daily break down'!$E:$E,"")</f>
        <v>Yaounde</v>
      </c>
      <c r="D1526" s="1" t="s">
        <v>2748</v>
      </c>
      <c r="E1526" s="1" t="s">
        <v>12</v>
      </c>
      <c r="F1526" s="3" t="s">
        <v>37</v>
      </c>
      <c r="G1526" s="1" t="s">
        <v>38</v>
      </c>
      <c r="H1526" s="34" t="str">
        <f>_xlfn.XLOOKUP(B1526,[2]CALCULATION!$B:$B,[2]CALCULATION!$H:$H,"")</f>
        <v>ZTE</v>
      </c>
      <c r="I1526" s="28">
        <v>0</v>
      </c>
      <c r="J1526" s="28">
        <v>0</v>
      </c>
      <c r="K1526" s="28">
        <v>0</v>
      </c>
      <c r="L1526" s="28">
        <v>0</v>
      </c>
      <c r="M1526" s="28">
        <v>0</v>
      </c>
      <c r="N1526" s="28">
        <v>0</v>
      </c>
      <c r="O1526" s="28">
        <v>0</v>
      </c>
      <c r="P1526" s="28">
        <v>0</v>
      </c>
      <c r="Q1526" s="28">
        <v>0</v>
      </c>
      <c r="R1526" s="28">
        <v>0</v>
      </c>
      <c r="S1526" s="94">
        <v>0</v>
      </c>
      <c r="T1526" s="94">
        <f>_xlfn.XLOOKUP(B1526,'[3]Nur des jours'!$B:$B,'[3]Nur des jours'!$U:$U,"")</f>
        <v>0</v>
      </c>
      <c r="U1526" s="94">
        <v>0</v>
      </c>
      <c r="V1526" s="94">
        <v>0</v>
      </c>
      <c r="W1526" s="94">
        <v>0</v>
      </c>
      <c r="X1526" s="94">
        <v>0</v>
      </c>
      <c r="Y1526" s="94">
        <v>0</v>
      </c>
      <c r="Z1526" s="94">
        <v>2.6146759865651923</v>
      </c>
      <c r="AA1526" s="94">
        <v>0</v>
      </c>
      <c r="AB1526" s="94">
        <v>0</v>
      </c>
      <c r="AC1526" s="94">
        <f>_xlfn.XLOOKUP(B1526,'[3]Nur des jours'!$B:$B,'[3]Nur des jours'!$N:$N,"")</f>
        <v>0</v>
      </c>
      <c r="AD1526" s="94">
        <v>0</v>
      </c>
      <c r="AE1526" s="94">
        <v>0</v>
      </c>
      <c r="AF1526" s="94">
        <v>0</v>
      </c>
      <c r="AG1526" s="94">
        <v>0</v>
      </c>
      <c r="AH1526" s="94">
        <v>0</v>
      </c>
      <c r="AI1526" s="49" t="s">
        <v>5559</v>
      </c>
      <c r="AJ1526" s="49"/>
      <c r="AK1526" s="48" t="str" cm="1">
        <f t="array" ref="AK1526">IFERROR(_xlfn.IFS(
AM1526="MPR ISSUE","PDH",
AM1526="BSS Hardware Issue","BSS",
AM1526="Sites strategiques, MLL, Pylone, etc.","ENVTECH",
AM1526="AKTIVCO DEFAUT GE &amp; POWER Cabinet","AKTIVCO",
AM1526="AKTIVCO Coupure ENEO &amp; Baisse de tension","AKTIVCO GRID ONLY",
AM1526="Coupure ENEO &amp; Baisse de tension","IHS GRID ONLY",
AM1526="Defaut GE &amp; POWER Cabinet","IHS",
AM1526="Sharing","Partners",
AM1526="Sites strategiques &amp; DataCenter","SST &amp; DC",
AM1526="Exclu","Exclu",
AM1526="SAT","SAT",
AM1526="SPARE-ISSUE","SPARE-ISSUE",
AM1526="Fiber CAmtel","TRANS_FO_CAMTEL",
AM1526="Fiber AOF","Fiber AOF",
AM1526="Projet OCM (HUAWEI)","TRAVAUX-HUAWEI",
AM1526="Projet OCM (NOKIA)","TRAVAUX-NOKIA",
AM1526="ACCESS-ISSUE","ACCESS-ISSUE",
AM1526="Projet OCM (ZTE, NOKIA, autres projets)","TRAVAUX OCM",
AM1526="No root CAuse","No root cause",
AM1526="ODU HS","PDH",
AM1526="IP &amp; VLAN","PDH",
AM1526="Warehouse HUAWEI","SPARE-ISSUE",
AM1526="SPARE-HS","SPARE-ISSUE",
AM1526="Power Telco","BSS",AM1526="no impacts","no impacts"
),"")</f>
        <v>no impacts</v>
      </c>
      <c r="AL1526" s="48" t="str" cm="1">
        <f t="array" ref="AL1526">IFERROR(_xlfn.IFS(
AM1526="MPR ISSUE","TX ISSUE",
AM1526="BSS Hardware Issue","RAN ISSUE",
AM1526="Sites strategiques, MLL, Pylone, etc.","ENVTECH",
AM1526="AKTIVCO DEFAUT GE &amp; POWER Cabinet","POWER ISSUE",
AM1526="AKTIVCO Coupure ENEO &amp; Baisse de tension","POWER ISSUE",
AM1526="Coupure ENEO &amp; Baisse de tension","POWER ISSUE",
AM1526="Defaut GE &amp; POWER Cabinet","POWER ISSUE",
AM1526="Sharing","POWER ISSUE",
AM1526="Sites strategiques &amp; DataCenter","POWER ISSUE",
AM1526="Exclu","Exclu",
AM1526="SAT","TX ISSUE",
AM1526="SPARE-ISSUE","SPARE-ISSUE",
AM1526="Fiber CAmtel","TX ISSUE",
AM1526="Fiber AOF","TX ISSUE",
AM1526="Projet OCM (HUAWEI)","TRAVAUX-HUAWEI",
AM1526="Projet OCM (NOKIA)","TRAVAUX -NOKIA",
AM1526="ACCESS-ISSUE","ACCESS-ISSUE",
AM1526="Projet OCM (ZTE, NOKIA, autres projets)","TRAVAUX OCM",
AM1526="No root CAuse","No root cause",
AM1526="ODU HS","TX ISSUE",
AM1526="IP &amp; VLAN","TX ISSUE",
AM1526="Warehouse HUAWEI","SPARE-ISSUE",
AM1526="SPARE-HS","SPARE-ISSUE",
AM1526="Power Telco","RAN ISSUE",AM1526="no impacts","no impacts"
),"")</f>
        <v>no impacts</v>
      </c>
      <c r="AM1526" s="67" t="s">
        <v>5605</v>
      </c>
      <c r="AN1526" s="48" t="str" cm="1">
        <f t="array" ref="AN1526">IFERROR(_xlfn.IFS(
AM1526="MPR ISSUE","ACTIVE",
AM1526="BSS Hardware Issue","ACTIVE",
AM1526="Sites strategiques, MLL, Pylone, etc.","PASSIVE",
AM1526="AKTIVCO DEFAUT GE &amp; POWER Cabinet","PASSIVE",
AM1526="AKTIVCO Coupure ENEO &amp; Baisse de tension","PASSIVE",
AM1526="Coupure ENEO &amp; Baisse de tension","PASSIVE",
AM1526="Defaut GE &amp; POWER Cabinet","PASSIVE",
AM1526="Sharing","PASSIVE",
AM1526="Sites strategiques &amp; DataCenter","PASSIVE",
AM1526="Exclu","Exclu",
AM1526="SAT","ACTIVE",
AM1526="SPARE-ISSUE","SPARE-ISSUE",
AM1526="Fiber CAmtel","ACTIVE",
AM1526="Fiber AOF","ACTIVE",
AM1526="Projet OCM (HUAWEI)","PLANNED WORKS",
AM1526="Projet OCM (NOKIA)","PLANNED WORKS",
AM1526="ACCESS-ISSUE","ACCESS-ISSUE",
AM1526="Projet OCM (ZTE, NOKIA, autres projets)","PLANNED WORKS",
AM1526="No root CAuse","No root cause",
AM1526="ODU HS","ACTIVE",
AM1526="IP &amp; VLAN","ACTIVE",
AM1526="Warehouse HUAWEI","SPARE-ISSUE",
AM1526="SPARE-HS","SPARE-ISSUE",
AM1526="Power Telco","ACTIVE", AM1526="no impacts","no impacts"
),"")</f>
        <v>no impacts</v>
      </c>
      <c r="AO1526" s="93" t="s">
        <v>5537</v>
      </c>
      <c r="AP1526" s="101" t="str">
        <f t="shared" si="44"/>
        <v>CTR_642</v>
      </c>
      <c r="AR1526" s="17" t="s">
        <v>5537</v>
      </c>
      <c r="AS1526" s="7" t="s">
        <v>5537</v>
      </c>
      <c r="AT1526" s="6"/>
      <c r="AU1526" s="7"/>
      <c r="AV1526" s="3" t="s">
        <v>5537</v>
      </c>
      <c r="AW1526" s="18" t="s">
        <v>5537</v>
      </c>
      <c r="AX1526" s="18" t="s">
        <v>5537</v>
      </c>
      <c r="AY1526" s="18" t="s">
        <v>5537</v>
      </c>
      <c r="AZ1526" s="18" t="s">
        <v>5537</v>
      </c>
      <c r="BA1526" s="18" t="s">
        <v>5537</v>
      </c>
      <c r="BB1526" s="18" t="s">
        <v>5537</v>
      </c>
      <c r="BC1526" s="18" t="s">
        <v>5537</v>
      </c>
      <c r="BD1526" s="18" t="s">
        <v>5537</v>
      </c>
      <c r="BE1526" s="18" t="s">
        <v>5537</v>
      </c>
      <c r="BF1526" s="18" t="s">
        <v>5537</v>
      </c>
      <c r="BG1526" s="18" t="s">
        <v>5537</v>
      </c>
      <c r="BH1526" s="18" t="s">
        <v>5537</v>
      </c>
      <c r="BI1526" s="9" t="s">
        <v>5537</v>
      </c>
      <c r="BJ1526" s="14"/>
      <c r="BK1526" s="14" t="s">
        <v>5537</v>
      </c>
      <c r="BL1526" s="14" t="str">
        <f>_xlfn.XLOOKUP(B1526,'[4]cell downs 18042026 17h'!$B:$B,'[4]cell downs 18042026 17h'!$B:$B,"")</f>
        <v/>
      </c>
      <c r="BM1526" s="14" t="str">
        <f>_xlfn.XLOOKUP(B1526,'[5]Cells Huawei 19042026 15h'!$B:$B,'[5]Cells Huawei 19042026 15h'!$B:$B,"")</f>
        <v/>
      </c>
      <c r="BN1526" s="9" t="str">
        <f>_xlfn.XLOOKUP(B1526,'[6]cells down 19042026 9H40'!$B:$B,'[6]cells down 19042026 9H40'!$B:$B,"")</f>
        <v/>
      </c>
      <c r="BO1526" s="9" t="s">
        <v>5537</v>
      </c>
      <c r="BP1526" s="9" t="s">
        <v>1713</v>
      </c>
      <c r="BQ1526" s="115"/>
    </row>
    <row r="1527" spans="1:69" s="9" customFormat="1" x14ac:dyDescent="0.3">
      <c r="A1527" s="1" t="s">
        <v>1619</v>
      </c>
      <c r="B1527" s="8" t="s">
        <v>1620</v>
      </c>
      <c r="C1527" s="3" t="str">
        <f>_xlfn.XLOOKUP(B1527,'[1]daily break down'!$D:$D,'[1]daily break down'!$E:$E,"")</f>
        <v>Yaounde</v>
      </c>
      <c r="D1527" s="1" t="s">
        <v>11</v>
      </c>
      <c r="E1527" s="1" t="s">
        <v>12</v>
      </c>
      <c r="F1527" s="3" t="s">
        <v>37</v>
      </c>
      <c r="G1527" s="1" t="s">
        <v>38</v>
      </c>
      <c r="H1527" s="34" t="str">
        <f>_xlfn.XLOOKUP(B1527,[2]CALCULATION!$B:$B,[2]CALCULATION!$H:$H,"")</f>
        <v>ZTE</v>
      </c>
      <c r="I1527" s="28">
        <v>0</v>
      </c>
      <c r="J1527" s="28">
        <v>50.465709565023836</v>
      </c>
      <c r="K1527" s="28">
        <v>24.766503154668658</v>
      </c>
      <c r="L1527" s="28">
        <v>0</v>
      </c>
      <c r="M1527" s="28">
        <v>3.6696030339608434</v>
      </c>
      <c r="N1527" s="28">
        <v>0.62986362585715361</v>
      </c>
      <c r="O1527" s="28">
        <v>0</v>
      </c>
      <c r="P1527" s="28">
        <v>0</v>
      </c>
      <c r="Q1527" s="28">
        <v>4.1849832920986323</v>
      </c>
      <c r="R1527" s="28">
        <v>0</v>
      </c>
      <c r="S1527" s="94">
        <v>0.18464656582000016</v>
      </c>
      <c r="T1527" s="94">
        <f>_xlfn.XLOOKUP(B1527,'[3]Nur des jours'!$B:$B,'[3]Nur des jours'!$U:$U,"")</f>
        <v>0</v>
      </c>
      <c r="U1527" s="94">
        <v>0</v>
      </c>
      <c r="V1527" s="94">
        <v>0</v>
      </c>
      <c r="W1527" s="94">
        <v>0</v>
      </c>
      <c r="X1527" s="94">
        <v>0</v>
      </c>
      <c r="Y1527" s="94">
        <v>0</v>
      </c>
      <c r="Z1527" s="94">
        <v>0</v>
      </c>
      <c r="AA1527" s="94">
        <v>0</v>
      </c>
      <c r="AB1527" s="94">
        <v>0</v>
      </c>
      <c r="AC1527" s="94">
        <f>_xlfn.XLOOKUP(B1527,'[3]Nur des jours'!$B:$B,'[3]Nur des jours'!$N:$N,"")</f>
        <v>0</v>
      </c>
      <c r="AD1527" s="94">
        <v>0</v>
      </c>
      <c r="AE1527" s="94">
        <v>0</v>
      </c>
      <c r="AF1527" s="94">
        <v>0</v>
      </c>
      <c r="AG1527" s="94">
        <v>0</v>
      </c>
      <c r="AH1527" s="94">
        <v>0</v>
      </c>
      <c r="AI1527" s="49" t="s">
        <v>5559</v>
      </c>
      <c r="AJ1527" s="49"/>
      <c r="AK1527" s="48" t="str" cm="1">
        <f t="array" ref="AK1527">IFERROR(_xlfn.IFS(
AM1527="MPR ISSUE","PDH",
AM1527="BSS Hardware Issue","BSS",
AM1527="Sites strategiques, MLL, Pylone, etc.","ENVTECH",
AM1527="AKTIVCO DEFAUT GE &amp; POWER Cabinet","AKTIVCO",
AM1527="AKTIVCO Coupure ENEO &amp; Baisse de tension","AKTIVCO GRID ONLY",
AM1527="Coupure ENEO &amp; Baisse de tension","IHS GRID ONLY",
AM1527="Defaut GE &amp; POWER Cabinet","IHS",
AM1527="Sharing","Partners",
AM1527="Sites strategiques &amp; DataCenter","SST &amp; DC",
AM1527="Exclu","Exclu",
AM1527="SAT","SAT",
AM1527="SPARE-ISSUE","SPARE-ISSUE",
AM1527="Fiber CAmtel","TRANS_FO_CAMTEL",
AM1527="Fiber AOF","Fiber AOF",
AM1527="Projet OCM (HUAWEI)","TRAVAUX-HUAWEI",
AM1527="Projet OCM (NOKIA)","TRAVAUX-NOKIA",
AM1527="ACCESS-ISSUE","ACCESS-ISSUE",
AM1527="Projet OCM (ZTE, NOKIA, autres projets)","TRAVAUX OCM",
AM1527="No root CAuse","No root cause",
AM1527="ODU HS","PDH",
AM1527="IP &amp; VLAN","PDH",
AM1527="Warehouse HUAWEI","SPARE-ISSUE",
AM1527="SPARE-HS","SPARE-ISSUE",
AM1527="Power Telco","BSS",AM1527="no impacts","no impacts"
),"")</f>
        <v>no impacts</v>
      </c>
      <c r="AL1527" s="48" t="str" cm="1">
        <f t="array" ref="AL1527">IFERROR(_xlfn.IFS(
AM1527="MPR ISSUE","TX ISSUE",
AM1527="BSS Hardware Issue","RAN ISSUE",
AM1527="Sites strategiques, MLL, Pylone, etc.","ENVTECH",
AM1527="AKTIVCO DEFAUT GE &amp; POWER Cabinet","POWER ISSUE",
AM1527="AKTIVCO Coupure ENEO &amp; Baisse de tension","POWER ISSUE",
AM1527="Coupure ENEO &amp; Baisse de tension","POWER ISSUE",
AM1527="Defaut GE &amp; POWER Cabinet","POWER ISSUE",
AM1527="Sharing","POWER ISSUE",
AM1527="Sites strategiques &amp; DataCenter","POWER ISSUE",
AM1527="Exclu","Exclu",
AM1527="SAT","TX ISSUE",
AM1527="SPARE-ISSUE","SPARE-ISSUE",
AM1527="Fiber CAmtel","TX ISSUE",
AM1527="Fiber AOF","TX ISSUE",
AM1527="Projet OCM (HUAWEI)","TRAVAUX-HUAWEI",
AM1527="Projet OCM (NOKIA)","TRAVAUX -NOKIA",
AM1527="ACCESS-ISSUE","ACCESS-ISSUE",
AM1527="Projet OCM (ZTE, NOKIA, autres projets)","TRAVAUX OCM",
AM1527="No root CAuse","No root cause",
AM1527="ODU HS","TX ISSUE",
AM1527="IP &amp; VLAN","TX ISSUE",
AM1527="Warehouse HUAWEI","SPARE-ISSUE",
AM1527="SPARE-HS","SPARE-ISSUE",
AM1527="Power Telco","RAN ISSUE",AM1527="no impacts","no impacts"
),"")</f>
        <v>no impacts</v>
      </c>
      <c r="AM1527" s="67" t="s">
        <v>5605</v>
      </c>
      <c r="AN1527" s="48" t="str" cm="1">
        <f t="array" ref="AN1527">IFERROR(_xlfn.IFS(
AM1527="MPR ISSUE","ACTIVE",
AM1527="BSS Hardware Issue","ACTIVE",
AM1527="Sites strategiques, MLL, Pylone, etc.","PASSIVE",
AM1527="AKTIVCO DEFAUT GE &amp; POWER Cabinet","PASSIVE",
AM1527="AKTIVCO Coupure ENEO &amp; Baisse de tension","PASSIVE",
AM1527="Coupure ENEO &amp; Baisse de tension","PASSIVE",
AM1527="Defaut GE &amp; POWER Cabinet","PASSIVE",
AM1527="Sharing","PASSIVE",
AM1527="Sites strategiques &amp; DataCenter","PASSIVE",
AM1527="Exclu","Exclu",
AM1527="SAT","ACTIVE",
AM1527="SPARE-ISSUE","SPARE-ISSUE",
AM1527="Fiber CAmtel","ACTIVE",
AM1527="Fiber AOF","ACTIVE",
AM1527="Projet OCM (HUAWEI)","PLANNED WORKS",
AM1527="Projet OCM (NOKIA)","PLANNED WORKS",
AM1527="ACCESS-ISSUE","ACCESS-ISSUE",
AM1527="Projet OCM (ZTE, NOKIA, autres projets)","PLANNED WORKS",
AM1527="No root CAuse","No root cause",
AM1527="ODU HS","ACTIVE",
AM1527="IP &amp; VLAN","ACTIVE",
AM1527="Warehouse HUAWEI","SPARE-ISSUE",
AM1527="SPARE-HS","SPARE-ISSUE",
AM1527="Power Telco","ACTIVE", AM1527="no impacts","no impacts"
),"")</f>
        <v>no impacts</v>
      </c>
      <c r="AO1527" s="93" t="s">
        <v>5537</v>
      </c>
      <c r="AP1527" s="101" t="str">
        <f t="shared" si="44"/>
        <v>CTR_473</v>
      </c>
      <c r="AR1527" s="17" t="s">
        <v>5537</v>
      </c>
      <c r="AS1527" s="7" t="s">
        <v>5537</v>
      </c>
      <c r="AT1527" s="6"/>
      <c r="AU1527" s="7"/>
      <c r="AV1527" s="3" t="s">
        <v>5537</v>
      </c>
      <c r="AW1527" s="18" t="s">
        <v>5537</v>
      </c>
      <c r="AX1527" s="18" t="s">
        <v>5537</v>
      </c>
      <c r="AY1527" s="18" t="s">
        <v>5537</v>
      </c>
      <c r="AZ1527" s="18" t="s">
        <v>5537</v>
      </c>
      <c r="BA1527" s="18" t="s">
        <v>5537</v>
      </c>
      <c r="BB1527" s="18" t="s">
        <v>5537</v>
      </c>
      <c r="BC1527" s="18" t="s">
        <v>5537</v>
      </c>
      <c r="BD1527" s="18" t="s">
        <v>5537</v>
      </c>
      <c r="BE1527" s="18" t="s">
        <v>5537</v>
      </c>
      <c r="BF1527" s="18" t="s">
        <v>5537</v>
      </c>
      <c r="BG1527" s="18" t="s">
        <v>5537</v>
      </c>
      <c r="BH1527" s="18" t="s">
        <v>5537</v>
      </c>
      <c r="BI1527" s="9" t="s">
        <v>5537</v>
      </c>
      <c r="BJ1527" s="14"/>
      <c r="BK1527" s="14" t="s">
        <v>5537</v>
      </c>
      <c r="BL1527" s="14" t="str">
        <f>_xlfn.XLOOKUP(B1527,'[4]cell downs 18042026 17h'!$B:$B,'[4]cell downs 18042026 17h'!$B:$B,"")</f>
        <v/>
      </c>
      <c r="BM1527" s="14" t="str">
        <f>_xlfn.XLOOKUP(B1527,'[5]Cells Huawei 19042026 15h'!$B:$B,'[5]Cells Huawei 19042026 15h'!$B:$B,"")</f>
        <v/>
      </c>
      <c r="BN1527" s="9" t="str">
        <f>_xlfn.XLOOKUP(B1527,'[6]cells down 19042026 9H40'!$B:$B,'[6]cells down 19042026 9H40'!$B:$B,"")</f>
        <v/>
      </c>
      <c r="BO1527" s="9" t="s">
        <v>1620</v>
      </c>
      <c r="BP1527" s="9" t="s">
        <v>5537</v>
      </c>
      <c r="BQ1527" s="115"/>
    </row>
    <row r="1528" spans="1:69" s="9" customFormat="1" x14ac:dyDescent="0.3">
      <c r="A1528" s="1" t="s">
        <v>204</v>
      </c>
      <c r="B1528" s="1" t="s">
        <v>205</v>
      </c>
      <c r="C1528" s="3" t="str">
        <f>_xlfn.XLOOKUP(B1528,'[1]daily break down'!$D:$D,'[1]daily break down'!$E:$E,"")</f>
        <v>EXTREME-NORD</v>
      </c>
      <c r="D1528" s="1" t="s">
        <v>11</v>
      </c>
      <c r="E1528" s="1" t="s">
        <v>96</v>
      </c>
      <c r="F1528" s="3" t="s">
        <v>55</v>
      </c>
      <c r="G1528" s="1" t="s">
        <v>206</v>
      </c>
      <c r="H1528" s="33" t="str">
        <f>_xlfn.XLOOKUP(B1528,[2]CALCULATION!$B:$B,[2]CALCULATION!$H:$H,"")</f>
        <v>NOKIA</v>
      </c>
      <c r="I1528" s="28">
        <v>0</v>
      </c>
      <c r="J1528" s="28">
        <v>0</v>
      </c>
      <c r="K1528" s="28">
        <v>0</v>
      </c>
      <c r="L1528" s="28">
        <v>3.745583204940658E-3</v>
      </c>
      <c r="M1528" s="28">
        <v>0</v>
      </c>
      <c r="N1528" s="28">
        <v>0</v>
      </c>
      <c r="O1528" s="28">
        <v>0</v>
      </c>
      <c r="P1528" s="28">
        <v>2.0662503352013832</v>
      </c>
      <c r="Q1528" s="28">
        <v>0</v>
      </c>
      <c r="R1528" s="28">
        <v>2.9429582324530077E-3</v>
      </c>
      <c r="S1528" s="94">
        <v>0</v>
      </c>
      <c r="T1528" s="94">
        <f>_xlfn.XLOOKUP(B1528,'[3]Nur des jours'!$B:$B,'[3]Nur des jours'!$U:$U,"")</f>
        <v>0</v>
      </c>
      <c r="U1528" s="94">
        <v>0</v>
      </c>
      <c r="V1528" s="94">
        <v>0</v>
      </c>
      <c r="W1528" s="94">
        <v>0</v>
      </c>
      <c r="X1528" s="94">
        <v>0</v>
      </c>
      <c r="Y1528" s="94">
        <v>0</v>
      </c>
      <c r="Z1528" s="94">
        <v>0</v>
      </c>
      <c r="AA1528" s="94">
        <v>0</v>
      </c>
      <c r="AB1528" s="94">
        <v>0</v>
      </c>
      <c r="AC1528" s="94">
        <f>_xlfn.XLOOKUP(B1528,'[3]Nur des jours'!$B:$B,'[3]Nur des jours'!$N:$N,"")</f>
        <v>0</v>
      </c>
      <c r="AD1528" s="94">
        <v>0</v>
      </c>
      <c r="AE1528" s="94">
        <v>0</v>
      </c>
      <c r="AF1528" s="94">
        <v>0</v>
      </c>
      <c r="AG1528" s="94">
        <v>0</v>
      </c>
      <c r="AH1528" s="94">
        <v>0</v>
      </c>
      <c r="AI1528" s="49" t="s">
        <v>6659</v>
      </c>
      <c r="AJ1528" s="49"/>
      <c r="AK1528" s="48" t="str" cm="1">
        <f t="array" ref="AK1528">IFERROR(_xlfn.IFS(
AM1528="MPR ISSUE","PDH",
AM1528="BSS Hardware Issue","BSS",
AM1528="Sites strategiques, MLL, Pylone, etc.","ENVTECH",
AM1528="AKTIVCO DEFAUT GE &amp; POWER Cabinet","AKTIVCO",
AM1528="AKTIVCO Coupure ENEO &amp; Baisse de tension","AKTIVCO GRID ONLY",
AM1528="Coupure ENEO &amp; Baisse de tension","IHS GRID ONLY",
AM1528="Defaut GE &amp; POWER Cabinet","IHS",
AM1528="Sharing","Partners",
AM1528="Sites strategiques &amp; DataCenter","SST &amp; DC",
AM1528="Exclu","Exclu",
AM1528="SAT","SAT",
AM1528="SPARE-ISSUE","SPARE-ISSUE",
AM1528="Fiber CAmtel","TRANS_FO_CAMTEL",
AM1528="Fiber AOF","Fiber AOF",
AM1528="Projet OCM (HUAWEI)","TRAVAUX-HUAWEI",
AM1528="Projet OCM (NOKIA)","TRAVAUX-NOKIA",
AM1528="ACCESS-ISSUE","ACCESS-ISSUE",
AM1528="Projet OCM (ZTE, NOKIA, autres projets)","TRAVAUX OCM",
AM1528="No root CAuse","No root cause",
AM1528="ODU HS","PDH",
AM1528="IP &amp; VLAN","PDH",
AM1528="Warehouse HUAWEI","SPARE-ISSUE",
AM1528="SPARE-HS","SPARE-ISSUE",
AM1528="Power Telco","BSS",AM1528="no impacts","no impacts"
),"")</f>
        <v>no impacts</v>
      </c>
      <c r="AL1528" s="48" t="str" cm="1">
        <f t="array" ref="AL1528">IFERROR(_xlfn.IFS(
AM1528="MPR ISSUE","TX ISSUE",
AM1528="BSS Hardware Issue","RAN ISSUE",
AM1528="Sites strategiques, MLL, Pylone, etc.","ENVTECH",
AM1528="AKTIVCO DEFAUT GE &amp; POWER Cabinet","POWER ISSUE",
AM1528="AKTIVCO Coupure ENEO &amp; Baisse de tension","POWER ISSUE",
AM1528="Coupure ENEO &amp; Baisse de tension","POWER ISSUE",
AM1528="Defaut GE &amp; POWER Cabinet","POWER ISSUE",
AM1528="Sharing","POWER ISSUE",
AM1528="Sites strategiques &amp; DataCenter","POWER ISSUE",
AM1528="Exclu","Exclu",
AM1528="SAT","TX ISSUE",
AM1528="SPARE-ISSUE","SPARE-ISSUE",
AM1528="Fiber CAmtel","TX ISSUE",
AM1528="Fiber AOF","TX ISSUE",
AM1528="Projet OCM (HUAWEI)","TRAVAUX-HUAWEI",
AM1528="Projet OCM (NOKIA)","TRAVAUX -NOKIA",
AM1528="ACCESS-ISSUE","ACCESS-ISSUE",
AM1528="Projet OCM (ZTE, NOKIA, autres projets)","TRAVAUX OCM",
AM1528="No root CAuse","No root cause",
AM1528="ODU HS","TX ISSUE",
AM1528="IP &amp; VLAN","TX ISSUE",
AM1528="Warehouse HUAWEI","SPARE-ISSUE",
AM1528="SPARE-HS","SPARE-ISSUE",
AM1528="Power Telco","RAN ISSUE",AM1528="no impacts","no impacts"
),"")</f>
        <v>no impacts</v>
      </c>
      <c r="AM1528" s="67" t="s">
        <v>5605</v>
      </c>
      <c r="AN1528" s="48" t="str" cm="1">
        <f t="array" ref="AN1528">IFERROR(_xlfn.IFS(
AM1528="MPR ISSUE","ACTIVE",
AM1528="BSS Hardware Issue","ACTIVE",
AM1528="Sites strategiques, MLL, Pylone, etc.","PASSIVE",
AM1528="AKTIVCO DEFAUT GE &amp; POWER Cabinet","PASSIVE",
AM1528="AKTIVCO Coupure ENEO &amp; Baisse de tension","PASSIVE",
AM1528="Coupure ENEO &amp; Baisse de tension","PASSIVE",
AM1528="Defaut GE &amp; POWER Cabinet","PASSIVE",
AM1528="Sharing","PASSIVE",
AM1528="Sites strategiques &amp; DataCenter","PASSIVE",
AM1528="Exclu","Exclu",
AM1528="SAT","ACTIVE",
AM1528="SPARE-ISSUE","SPARE-ISSUE",
AM1528="Fiber CAmtel","ACTIVE",
AM1528="Fiber AOF","ACTIVE",
AM1528="Projet OCM (HUAWEI)","PLANNED WORKS",
AM1528="Projet OCM (NOKIA)","PLANNED WORKS",
AM1528="ACCESS-ISSUE","ACCESS-ISSUE",
AM1528="Projet OCM (ZTE, NOKIA, autres projets)","PLANNED WORKS",
AM1528="No root CAuse","No root cause",
AM1528="ODU HS","ACTIVE",
AM1528="IP &amp; VLAN","ACTIVE",
AM1528="Warehouse HUAWEI","SPARE-ISSUE",
AM1528="SPARE-HS","SPARE-ISSUE",
AM1528="Power Telco","ACTIVE", AM1528="no impacts","no impacts"
),"")</f>
        <v>no impacts</v>
      </c>
      <c r="AO1528" s="93" t="s">
        <v>5537</v>
      </c>
      <c r="AP1528" s="101" t="str">
        <f t="shared" si="44"/>
        <v>EXN_161</v>
      </c>
      <c r="AR1528" s="17" t="s">
        <v>5537</v>
      </c>
      <c r="AS1528" s="7" t="s">
        <v>5537</v>
      </c>
      <c r="AT1528" s="6"/>
      <c r="AU1528" s="7"/>
      <c r="AV1528" s="3" t="s">
        <v>5537</v>
      </c>
      <c r="AW1528" s="18" t="s">
        <v>5537</v>
      </c>
      <c r="AX1528" s="18" t="s">
        <v>5537</v>
      </c>
      <c r="AY1528" s="18" t="s">
        <v>5537</v>
      </c>
      <c r="AZ1528" s="18" t="s">
        <v>5537</v>
      </c>
      <c r="BA1528" s="18" t="s">
        <v>5537</v>
      </c>
      <c r="BB1528" s="18" t="s">
        <v>5537</v>
      </c>
      <c r="BC1528" s="18" t="s">
        <v>5537</v>
      </c>
      <c r="BD1528" s="18" t="s">
        <v>5537</v>
      </c>
      <c r="BE1528" s="18" t="s">
        <v>5537</v>
      </c>
      <c r="BF1528" s="18" t="s">
        <v>5537</v>
      </c>
      <c r="BG1528" s="18" t="s">
        <v>5537</v>
      </c>
      <c r="BH1528" s="18" t="s">
        <v>5537</v>
      </c>
      <c r="BI1528" s="9" t="s">
        <v>5537</v>
      </c>
      <c r="BJ1528" s="14"/>
      <c r="BK1528" s="14" t="s">
        <v>5537</v>
      </c>
      <c r="BL1528" s="14" t="str">
        <f>_xlfn.XLOOKUP(B1528,'[4]cell downs 18042026 17h'!$B:$B,'[4]cell downs 18042026 17h'!$B:$B,"")</f>
        <v/>
      </c>
      <c r="BM1528" s="14" t="str">
        <f>_xlfn.XLOOKUP(B1528,'[5]Cells Huawei 19042026 15h'!$B:$B,'[5]Cells Huawei 19042026 15h'!$B:$B,"")</f>
        <v/>
      </c>
      <c r="BN1528" s="9" t="str">
        <f>_xlfn.XLOOKUP(B1528,'[6]cells down 19042026 9H40'!$B:$B,'[6]cells down 19042026 9H40'!$B:$B,"")</f>
        <v/>
      </c>
      <c r="BO1528" s="9" t="s">
        <v>205</v>
      </c>
      <c r="BP1528" s="9" t="s">
        <v>5537</v>
      </c>
      <c r="BQ1528" s="115"/>
    </row>
    <row r="1529" spans="1:69" s="9" customFormat="1" x14ac:dyDescent="0.3">
      <c r="A1529" s="1" t="s">
        <v>4717</v>
      </c>
      <c r="B1529" s="8" t="s">
        <v>4718</v>
      </c>
      <c r="C1529" s="3" t="str">
        <f>_xlfn.XLOOKUP(B1529,'[1]daily break down'!$D:$D,'[1]daily break down'!$E:$E,"")</f>
        <v>ADAMAOUA</v>
      </c>
      <c r="D1529" s="1" t="s">
        <v>11</v>
      </c>
      <c r="E1529" s="1" t="s">
        <v>12</v>
      </c>
      <c r="F1529" s="3" t="s">
        <v>90</v>
      </c>
      <c r="G1529" s="1" t="s">
        <v>2909</v>
      </c>
      <c r="H1529" s="32" t="str">
        <f>_xlfn.XLOOKUP(B1529,[2]CALCULATION!$B:$B,[2]CALCULATION!$H:$H,"")</f>
        <v>Huawei</v>
      </c>
      <c r="I1529" s="28">
        <v>0</v>
      </c>
      <c r="J1529" s="28">
        <v>0</v>
      </c>
      <c r="K1529" s="28">
        <v>0</v>
      </c>
      <c r="L1529" s="28">
        <v>0</v>
      </c>
      <c r="M1529" s="28">
        <v>0</v>
      </c>
      <c r="N1529" s="28">
        <v>0</v>
      </c>
      <c r="O1529" s="28">
        <v>0</v>
      </c>
      <c r="P1529" s="28">
        <v>0</v>
      </c>
      <c r="Q1529" s="28">
        <v>0</v>
      </c>
      <c r="R1529" s="28">
        <v>0</v>
      </c>
      <c r="S1529" s="94">
        <v>0</v>
      </c>
      <c r="T1529" s="94">
        <f>_xlfn.XLOOKUP(B1529,'[3]Nur des jours'!$B:$B,'[3]Nur des jours'!$U:$U,"")</f>
        <v>0</v>
      </c>
      <c r="U1529" s="94">
        <v>0</v>
      </c>
      <c r="V1529" s="94">
        <v>0</v>
      </c>
      <c r="W1529" s="94">
        <v>0</v>
      </c>
      <c r="X1529" s="94">
        <v>0</v>
      </c>
      <c r="Y1529" s="94">
        <v>0</v>
      </c>
      <c r="Z1529" s="94">
        <v>0</v>
      </c>
      <c r="AA1529" s="94">
        <v>0</v>
      </c>
      <c r="AB1529" s="94">
        <v>0</v>
      </c>
      <c r="AC1529" s="94">
        <f>_xlfn.XLOOKUP(B1529,'[3]Nur des jours'!$B:$B,'[3]Nur des jours'!$N:$N,"")</f>
        <v>0</v>
      </c>
      <c r="AD1529" s="94">
        <v>0</v>
      </c>
      <c r="AE1529" s="94">
        <v>0</v>
      </c>
      <c r="AF1529" s="94">
        <v>0</v>
      </c>
      <c r="AG1529" s="94">
        <v>0</v>
      </c>
      <c r="AH1529" s="94">
        <v>0</v>
      </c>
      <c r="AI1529" s="49" t="s">
        <v>5559</v>
      </c>
      <c r="AJ1529" s="49"/>
      <c r="AK1529" s="48" t="str" cm="1">
        <f t="array" ref="AK1529">IFERROR(_xlfn.IFS(
AM1529="MPR ISSUE","PDH",
AM1529="BSS Hardware Issue","BSS",
AM1529="Sites strategiques, MLL, Pylone, etc.","ENVTECH",
AM1529="AKTIVCO DEFAUT GE &amp; POWER Cabinet","AKTIVCO",
AM1529="AKTIVCO Coupure ENEO &amp; Baisse de tension","AKTIVCO GRID ONLY",
AM1529="Coupure ENEO &amp; Baisse de tension","IHS GRID ONLY",
AM1529="Defaut GE &amp; POWER Cabinet","IHS",
AM1529="Sharing","Partners",
AM1529="Sites strategiques &amp; DataCenter","SST &amp; DC",
AM1529="Exclu","Exclu",
AM1529="SAT","SAT",
AM1529="SPARE-ISSUE","SPARE-ISSUE",
AM1529="Fiber CAmtel","TRANS_FO_CAMTEL",
AM1529="Fiber AOF","Fiber AOF",
AM1529="Projet OCM (HUAWEI)","TRAVAUX-HUAWEI",
AM1529="Projet OCM (NOKIA)","TRAVAUX-NOKIA",
AM1529="ACCESS-ISSUE","ACCESS-ISSUE",
AM1529="Projet OCM (ZTE, NOKIA, autres projets)","TRAVAUX OCM",
AM1529="No root CAuse","No root cause",
AM1529="ODU HS","PDH",
AM1529="IP &amp; VLAN","PDH",
AM1529="Warehouse HUAWEI","SPARE-ISSUE",
AM1529="SPARE-HS","SPARE-ISSUE",
AM1529="Power Telco","BSS",AM1529="no impacts","no impacts"
),"")</f>
        <v>no impacts</v>
      </c>
      <c r="AL1529" s="48" t="str" cm="1">
        <f t="array" ref="AL1529">IFERROR(_xlfn.IFS(
AM1529="MPR ISSUE","TX ISSUE",
AM1529="BSS Hardware Issue","RAN ISSUE",
AM1529="Sites strategiques, MLL, Pylone, etc.","ENVTECH",
AM1529="AKTIVCO DEFAUT GE &amp; POWER Cabinet","POWER ISSUE",
AM1529="AKTIVCO Coupure ENEO &amp; Baisse de tension","POWER ISSUE",
AM1529="Coupure ENEO &amp; Baisse de tension","POWER ISSUE",
AM1529="Defaut GE &amp; POWER Cabinet","POWER ISSUE",
AM1529="Sharing","POWER ISSUE",
AM1529="Sites strategiques &amp; DataCenter","POWER ISSUE",
AM1529="Exclu","Exclu",
AM1529="SAT","TX ISSUE",
AM1529="SPARE-ISSUE","SPARE-ISSUE",
AM1529="Fiber CAmtel","TX ISSUE",
AM1529="Fiber AOF","TX ISSUE",
AM1529="Projet OCM (HUAWEI)","TRAVAUX-HUAWEI",
AM1529="Projet OCM (NOKIA)","TRAVAUX -NOKIA",
AM1529="ACCESS-ISSUE","ACCESS-ISSUE",
AM1529="Projet OCM (ZTE, NOKIA, autres projets)","TRAVAUX OCM",
AM1529="No root CAuse","No root cause",
AM1529="ODU HS","TX ISSUE",
AM1529="IP &amp; VLAN","TX ISSUE",
AM1529="Warehouse HUAWEI","SPARE-ISSUE",
AM1529="SPARE-HS","SPARE-ISSUE",
AM1529="Power Telco","RAN ISSUE",AM1529="no impacts","no impacts"
),"")</f>
        <v>no impacts</v>
      </c>
      <c r="AM1529" s="67" t="s">
        <v>5605</v>
      </c>
      <c r="AN1529" s="48" t="str" cm="1">
        <f t="array" ref="AN1529">IFERROR(_xlfn.IFS(
AM1529="MPR ISSUE","ACTIVE",
AM1529="BSS Hardware Issue","ACTIVE",
AM1529="Sites strategiques, MLL, Pylone, etc.","PASSIVE",
AM1529="AKTIVCO DEFAUT GE &amp; POWER Cabinet","PASSIVE",
AM1529="AKTIVCO Coupure ENEO &amp; Baisse de tension","PASSIVE",
AM1529="Coupure ENEO &amp; Baisse de tension","PASSIVE",
AM1529="Defaut GE &amp; POWER Cabinet","PASSIVE",
AM1529="Sharing","PASSIVE",
AM1529="Sites strategiques &amp; DataCenter","PASSIVE",
AM1529="Exclu","Exclu",
AM1529="SAT","ACTIVE",
AM1529="SPARE-ISSUE","SPARE-ISSUE",
AM1529="Fiber CAmtel","ACTIVE",
AM1529="Fiber AOF","ACTIVE",
AM1529="Projet OCM (HUAWEI)","PLANNED WORKS",
AM1529="Projet OCM (NOKIA)","PLANNED WORKS",
AM1529="ACCESS-ISSUE","ACCESS-ISSUE",
AM1529="Projet OCM (ZTE, NOKIA, autres projets)","PLANNED WORKS",
AM1529="No root CAuse","No root cause",
AM1529="ODU HS","ACTIVE",
AM1529="IP &amp; VLAN","ACTIVE",
AM1529="Warehouse HUAWEI","SPARE-ISSUE",
AM1529="SPARE-HS","SPARE-ISSUE",
AM1529="Power Telco","ACTIVE", AM1529="no impacts","no impacts"
),"")</f>
        <v>no impacts</v>
      </c>
      <c r="AO1529" s="93" t="s">
        <v>5537</v>
      </c>
      <c r="AP1529" s="101" t="str">
        <f t="shared" si="44"/>
        <v>ADM_107</v>
      </c>
      <c r="AR1529" s="17" t="s">
        <v>5537</v>
      </c>
      <c r="AS1529" s="7" t="s">
        <v>5537</v>
      </c>
      <c r="AT1529" s="6"/>
      <c r="AU1529" s="7"/>
      <c r="AV1529" s="3" t="s">
        <v>5537</v>
      </c>
      <c r="AW1529" s="18" t="s">
        <v>5537</v>
      </c>
      <c r="AX1529" s="18" t="s">
        <v>5537</v>
      </c>
      <c r="AY1529" s="18" t="s">
        <v>5537</v>
      </c>
      <c r="AZ1529" s="18" t="s">
        <v>5537</v>
      </c>
      <c r="BA1529" s="18" t="s">
        <v>5537</v>
      </c>
      <c r="BB1529" s="18" t="s">
        <v>5537</v>
      </c>
      <c r="BC1529" s="18" t="s">
        <v>5537</v>
      </c>
      <c r="BD1529" s="18" t="s">
        <v>5537</v>
      </c>
      <c r="BE1529" s="18" t="s">
        <v>5537</v>
      </c>
      <c r="BF1529" s="18" t="s">
        <v>5537</v>
      </c>
      <c r="BG1529" s="18" t="s">
        <v>5537</v>
      </c>
      <c r="BH1529" s="18" t="s">
        <v>5537</v>
      </c>
      <c r="BI1529" s="9" t="s">
        <v>5537</v>
      </c>
      <c r="BJ1529" s="14"/>
      <c r="BK1529" s="14" t="s">
        <v>5537</v>
      </c>
      <c r="BL1529" s="14" t="str">
        <f>_xlfn.XLOOKUP(B1529,'[4]cell downs 18042026 17h'!$B:$B,'[4]cell downs 18042026 17h'!$B:$B,"")</f>
        <v/>
      </c>
      <c r="BM1529" s="14" t="str">
        <f>_xlfn.XLOOKUP(B1529,'[5]Cells Huawei 19042026 15h'!$B:$B,'[5]Cells Huawei 19042026 15h'!$B:$B,"")</f>
        <v/>
      </c>
      <c r="BN1529" s="9" t="str">
        <f>_xlfn.XLOOKUP(B1529,'[6]cells down 19042026 9H40'!$B:$B,'[6]cells down 19042026 9H40'!$B:$B,"")</f>
        <v/>
      </c>
      <c r="BO1529" s="9" t="s">
        <v>4718</v>
      </c>
      <c r="BP1529" s="9" t="s">
        <v>12</v>
      </c>
      <c r="BQ1529" s="115"/>
    </row>
    <row r="1530" spans="1:69" s="9" customFormat="1" ht="27" customHeight="1" x14ac:dyDescent="0.3">
      <c r="A1530" s="1" t="s">
        <v>4805</v>
      </c>
      <c r="B1530" s="8" t="s">
        <v>4806</v>
      </c>
      <c r="C1530" s="3" t="str">
        <f>_xlfn.XLOOKUP(B1530,'[1]daily break down'!$D:$D,'[1]daily break down'!$E:$E,"")</f>
        <v>CENTRE</v>
      </c>
      <c r="D1530" s="1" t="s">
        <v>21</v>
      </c>
      <c r="E1530" s="1" t="s">
        <v>188</v>
      </c>
      <c r="F1530" s="3" t="s">
        <v>37</v>
      </c>
      <c r="G1530" s="1" t="s">
        <v>4805</v>
      </c>
      <c r="H1530" s="33" t="str">
        <f>_xlfn.XLOOKUP(B1530,[2]CALCULATION!$B:$B,[2]CALCULATION!$H:$H,"")</f>
        <v>NOKIA</v>
      </c>
      <c r="I1530" s="28">
        <v>0</v>
      </c>
      <c r="J1530" s="28">
        <v>0</v>
      </c>
      <c r="K1530" s="28">
        <v>0</v>
      </c>
      <c r="L1530" s="28">
        <v>0</v>
      </c>
      <c r="M1530" s="28">
        <v>0</v>
      </c>
      <c r="N1530" s="28">
        <v>0</v>
      </c>
      <c r="O1530" s="28">
        <v>5.500000290841775E-2</v>
      </c>
      <c r="P1530" s="28">
        <v>0</v>
      </c>
      <c r="Q1530" s="28">
        <v>0</v>
      </c>
      <c r="R1530" s="28">
        <v>0</v>
      </c>
      <c r="S1530" s="94">
        <v>0</v>
      </c>
      <c r="T1530" s="94">
        <f>_xlfn.XLOOKUP(B1530,'[3]Nur des jours'!$B:$B,'[3]Nur des jours'!$U:$U,"")</f>
        <v>0</v>
      </c>
      <c r="U1530" s="94">
        <v>0</v>
      </c>
      <c r="V1530" s="94">
        <v>0</v>
      </c>
      <c r="W1530" s="94">
        <v>0</v>
      </c>
      <c r="X1530" s="94">
        <v>0</v>
      </c>
      <c r="Y1530" s="94">
        <v>0</v>
      </c>
      <c r="Z1530" s="94">
        <v>0</v>
      </c>
      <c r="AA1530" s="94">
        <v>0</v>
      </c>
      <c r="AB1530" s="94">
        <v>0</v>
      </c>
      <c r="AC1530" s="94">
        <f>_xlfn.XLOOKUP(B1530,'[3]Nur des jours'!$B:$B,'[3]Nur des jours'!$N:$N,"")</f>
        <v>0</v>
      </c>
      <c r="AD1530" s="94">
        <v>0</v>
      </c>
      <c r="AE1530" s="94">
        <v>0</v>
      </c>
      <c r="AF1530" s="94">
        <v>0</v>
      </c>
      <c r="AG1530" s="94">
        <v>0</v>
      </c>
      <c r="AH1530" s="94">
        <v>0</v>
      </c>
      <c r="AI1530" s="49" t="s">
        <v>5559</v>
      </c>
      <c r="AJ1530" s="49"/>
      <c r="AK1530" s="48" t="str" cm="1">
        <f t="array" ref="AK1530">IFERROR(_xlfn.IFS(
AM1530="MPR ISSUE","PDH",
AM1530="BSS Hardware Issue","BSS",
AM1530="Sites strategiques, MLL, Pylone, etc.","ENVTECH",
AM1530="AKTIVCO DEFAUT GE &amp; POWER Cabinet","AKTIVCO",
AM1530="AKTIVCO Coupure ENEO &amp; Baisse de tension","AKTIVCO GRID ONLY",
AM1530="Coupure ENEO &amp; Baisse de tension","IHS GRID ONLY",
AM1530="Defaut GE &amp; POWER Cabinet","IHS",
AM1530="Sharing","Partners",
AM1530="Sites strategiques &amp; DataCenter","SST &amp; DC",
AM1530="Exclu","Exclu",
AM1530="SAT","SAT",
AM1530="SPARE-ISSUE","SPARE-ISSUE",
AM1530="Fiber CAmtel","TRANS_FO_CAMTEL",
AM1530="Fiber AOF","Fiber AOF",
AM1530="Projet OCM (HUAWEI)","TRAVAUX-HUAWEI",
AM1530="Projet OCM (NOKIA)","TRAVAUX-NOKIA",
AM1530="ACCESS-ISSUE","ACCESS-ISSUE",
AM1530="Projet OCM (ZTE, NOKIA, autres projets)","TRAVAUX OCM",
AM1530="No root CAuse","No root cause",
AM1530="ODU HS","PDH",
AM1530="IP &amp; VLAN","PDH",
AM1530="Warehouse HUAWEI","SPARE-ISSUE",
AM1530="SPARE-HS","SPARE-ISSUE",
AM1530="Power Telco","BSS",AM1530="no impacts","no impacts"
),"")</f>
        <v>no impacts</v>
      </c>
      <c r="AL1530" s="48" t="str" cm="1">
        <f t="array" ref="AL1530">IFERROR(_xlfn.IFS(
AM1530="MPR ISSUE","TX ISSUE",
AM1530="BSS Hardware Issue","RAN ISSUE",
AM1530="Sites strategiques, MLL, Pylone, etc.","ENVTECH",
AM1530="AKTIVCO DEFAUT GE &amp; POWER Cabinet","POWER ISSUE",
AM1530="AKTIVCO Coupure ENEO &amp; Baisse de tension","POWER ISSUE",
AM1530="Coupure ENEO &amp; Baisse de tension","POWER ISSUE",
AM1530="Defaut GE &amp; POWER Cabinet","POWER ISSUE",
AM1530="Sharing","POWER ISSUE",
AM1530="Sites strategiques &amp; DataCenter","POWER ISSUE",
AM1530="Exclu","Exclu",
AM1530="SAT","TX ISSUE",
AM1530="SPARE-ISSUE","SPARE-ISSUE",
AM1530="Fiber CAmtel","TX ISSUE",
AM1530="Fiber AOF","TX ISSUE",
AM1530="Projet OCM (HUAWEI)","TRAVAUX-HUAWEI",
AM1530="Projet OCM (NOKIA)","TRAVAUX -NOKIA",
AM1530="ACCESS-ISSUE","ACCESS-ISSUE",
AM1530="Projet OCM (ZTE, NOKIA, autres projets)","TRAVAUX OCM",
AM1530="No root CAuse","No root cause",
AM1530="ODU HS","TX ISSUE",
AM1530="IP &amp; VLAN","TX ISSUE",
AM1530="Warehouse HUAWEI","SPARE-ISSUE",
AM1530="SPARE-HS","SPARE-ISSUE",
AM1530="Power Telco","RAN ISSUE",AM1530="no impacts","no impacts"
),"")</f>
        <v>no impacts</v>
      </c>
      <c r="AM1530" s="67" t="s">
        <v>5605</v>
      </c>
      <c r="AN1530" s="48" t="str" cm="1">
        <f t="array" ref="AN1530">IFERROR(_xlfn.IFS(
AM1530="MPR ISSUE","ACTIVE",
AM1530="BSS Hardware Issue","ACTIVE",
AM1530="Sites strategiques, MLL, Pylone, etc.","PASSIVE",
AM1530="AKTIVCO DEFAUT GE &amp; POWER Cabinet","PASSIVE",
AM1530="AKTIVCO Coupure ENEO &amp; Baisse de tension","PASSIVE",
AM1530="Coupure ENEO &amp; Baisse de tension","PASSIVE",
AM1530="Defaut GE &amp; POWER Cabinet","PASSIVE",
AM1530="Sharing","PASSIVE",
AM1530="Sites strategiques &amp; DataCenter","PASSIVE",
AM1530="Exclu","Exclu",
AM1530="SAT","ACTIVE",
AM1530="SPARE-ISSUE","SPARE-ISSUE",
AM1530="Fiber CAmtel","ACTIVE",
AM1530="Fiber AOF","ACTIVE",
AM1530="Projet OCM (HUAWEI)","PLANNED WORKS",
AM1530="Projet OCM (NOKIA)","PLANNED WORKS",
AM1530="ACCESS-ISSUE","ACCESS-ISSUE",
AM1530="Projet OCM (ZTE, NOKIA, autres projets)","PLANNED WORKS",
AM1530="No root CAuse","No root cause",
AM1530="ODU HS","ACTIVE",
AM1530="IP &amp; VLAN","ACTIVE",
AM1530="Warehouse HUAWEI","SPARE-ISSUE",
AM1530="SPARE-HS","SPARE-ISSUE",
AM1530="Power Telco","ACTIVE", AM1530="no impacts","no impacts"
),"")</f>
        <v>no impacts</v>
      </c>
      <c r="AO1530" s="93" t="s">
        <v>6389</v>
      </c>
      <c r="AP1530" s="101" t="str">
        <f t="shared" si="44"/>
        <v>CTR_032</v>
      </c>
      <c r="AR1530" s="17" t="s">
        <v>5537</v>
      </c>
      <c r="AS1530" s="7" t="s">
        <v>5537</v>
      </c>
      <c r="AT1530" s="6"/>
      <c r="AU1530" s="7"/>
      <c r="AV1530" s="3" t="s">
        <v>5537</v>
      </c>
      <c r="AW1530" s="18" t="s">
        <v>5537</v>
      </c>
      <c r="AX1530" s="18" t="s">
        <v>5537</v>
      </c>
      <c r="AY1530" s="18" t="s">
        <v>5537</v>
      </c>
      <c r="AZ1530" s="18" t="s">
        <v>5537</v>
      </c>
      <c r="BA1530" s="18" t="s">
        <v>5537</v>
      </c>
      <c r="BB1530" s="18" t="s">
        <v>5537</v>
      </c>
      <c r="BC1530" s="18" t="s">
        <v>5537</v>
      </c>
      <c r="BD1530" s="18" t="s">
        <v>5537</v>
      </c>
      <c r="BE1530" s="18" t="s">
        <v>6389</v>
      </c>
      <c r="BF1530" s="18" t="s">
        <v>5537</v>
      </c>
      <c r="BG1530" s="18" t="s">
        <v>5537</v>
      </c>
      <c r="BH1530" s="18" t="s">
        <v>5537</v>
      </c>
      <c r="BI1530" s="9" t="s">
        <v>5537</v>
      </c>
      <c r="BJ1530" s="14"/>
      <c r="BK1530" s="14" t="s">
        <v>5537</v>
      </c>
      <c r="BL1530" s="14" t="str">
        <f>_xlfn.XLOOKUP(B1530,'[4]cell downs 18042026 17h'!$B:$B,'[4]cell downs 18042026 17h'!$B:$B,"")</f>
        <v/>
      </c>
      <c r="BM1530" s="14" t="str">
        <f>_xlfn.XLOOKUP(B1530,'[5]Cells Huawei 19042026 15h'!$B:$B,'[5]Cells Huawei 19042026 15h'!$B:$B,"")</f>
        <v/>
      </c>
      <c r="BN1530" s="9" t="str">
        <f>_xlfn.XLOOKUP(B1530,'[6]cells down 19042026 9H40'!$B:$B,'[6]cells down 19042026 9H40'!$B:$B,"")</f>
        <v/>
      </c>
      <c r="BO1530" s="9" t="s">
        <v>5537</v>
      </c>
      <c r="BP1530" s="9" t="s">
        <v>594</v>
      </c>
      <c r="BQ1530" s="115"/>
    </row>
    <row r="1531" spans="1:69" s="9" customFormat="1" x14ac:dyDescent="0.3">
      <c r="A1531" s="1" t="s">
        <v>2048</v>
      </c>
      <c r="B1531" s="8" t="s">
        <v>2049</v>
      </c>
      <c r="C1531" s="3" t="str">
        <f>_xlfn.XLOOKUP(B1531,'[1]daily break down'!$D:$D,'[1]daily break down'!$E:$E,"")</f>
        <v>ADAMAOUA</v>
      </c>
      <c r="D1531" s="1" t="s">
        <v>11</v>
      </c>
      <c r="E1531" s="1" t="s">
        <v>12</v>
      </c>
      <c r="F1531" s="3" t="s">
        <v>90</v>
      </c>
      <c r="G1531" s="1" t="s">
        <v>2050</v>
      </c>
      <c r="H1531" s="33" t="str">
        <f>_xlfn.XLOOKUP(B1531,[2]CALCULATION!$B:$B,[2]CALCULATION!$H:$H,"")</f>
        <v>NOKIA</v>
      </c>
      <c r="I1531" s="28">
        <v>0</v>
      </c>
      <c r="J1531" s="28">
        <v>0</v>
      </c>
      <c r="K1531" s="28">
        <v>0</v>
      </c>
      <c r="L1531" s="28">
        <v>0</v>
      </c>
      <c r="M1531" s="28">
        <v>0</v>
      </c>
      <c r="N1531" s="28">
        <v>0</v>
      </c>
      <c r="O1531" s="28">
        <v>0</v>
      </c>
      <c r="P1531" s="28">
        <v>0</v>
      </c>
      <c r="Q1531" s="28">
        <v>0</v>
      </c>
      <c r="R1531" s="28">
        <v>0</v>
      </c>
      <c r="S1531" s="94">
        <v>0</v>
      </c>
      <c r="T1531" s="94">
        <f>_xlfn.XLOOKUP(B1531,'[3]Nur des jours'!$B:$B,'[3]Nur des jours'!$U:$U,"")</f>
        <v>0</v>
      </c>
      <c r="U1531" s="94">
        <v>0</v>
      </c>
      <c r="V1531" s="94">
        <v>0</v>
      </c>
      <c r="W1531" s="94">
        <v>0</v>
      </c>
      <c r="X1531" s="94">
        <v>0</v>
      </c>
      <c r="Y1531" s="94">
        <v>0</v>
      </c>
      <c r="Z1531" s="94">
        <v>0</v>
      </c>
      <c r="AA1531" s="94">
        <v>0</v>
      </c>
      <c r="AB1531" s="94">
        <v>0</v>
      </c>
      <c r="AC1531" s="94">
        <f>_xlfn.XLOOKUP(B1531,'[3]Nur des jours'!$B:$B,'[3]Nur des jours'!$N:$N,"")</f>
        <v>0</v>
      </c>
      <c r="AD1531" s="94">
        <v>0</v>
      </c>
      <c r="AE1531" s="94">
        <v>0</v>
      </c>
      <c r="AF1531" s="94">
        <v>0</v>
      </c>
      <c r="AG1531" s="94">
        <v>0</v>
      </c>
      <c r="AH1531" s="94">
        <v>0</v>
      </c>
      <c r="AI1531" s="49" t="s">
        <v>5559</v>
      </c>
      <c r="AJ1531" s="49"/>
      <c r="AK1531" s="48" t="str" cm="1">
        <f t="array" ref="AK1531">IFERROR(_xlfn.IFS(
AM1531="MPR ISSUE","PDH",
AM1531="BSS Hardware Issue","BSS",
AM1531="Sites strategiques, MLL, Pylone, etc.","ENVTECH",
AM1531="AKTIVCO DEFAUT GE &amp; POWER Cabinet","AKTIVCO",
AM1531="AKTIVCO Coupure ENEO &amp; Baisse de tension","AKTIVCO GRID ONLY",
AM1531="Coupure ENEO &amp; Baisse de tension","IHS GRID ONLY",
AM1531="Defaut GE &amp; POWER Cabinet","IHS",
AM1531="Sharing","Partners",
AM1531="Sites strategiques &amp; DataCenter","SST &amp; DC",
AM1531="Exclu","Exclu",
AM1531="SAT","SAT",
AM1531="SPARE-ISSUE","SPARE-ISSUE",
AM1531="Fiber CAmtel","TRANS_FO_CAMTEL",
AM1531="Fiber AOF","Fiber AOF",
AM1531="Projet OCM (HUAWEI)","TRAVAUX-HUAWEI",
AM1531="Projet OCM (NOKIA)","TRAVAUX-NOKIA",
AM1531="ACCESS-ISSUE","ACCESS-ISSUE",
AM1531="Projet OCM (ZTE, NOKIA, autres projets)","TRAVAUX OCM",
AM1531="No root CAuse","No root cause",
AM1531="ODU HS","PDH",
AM1531="IP &amp; VLAN","PDH",
AM1531="Warehouse HUAWEI","SPARE-ISSUE",
AM1531="SPARE-HS","SPARE-ISSUE",
AM1531="Power Telco","BSS",AM1531="no impacts","no impacts"
),"")</f>
        <v>no impacts</v>
      </c>
      <c r="AL1531" s="48" t="str" cm="1">
        <f t="array" ref="AL1531">IFERROR(_xlfn.IFS(
AM1531="MPR ISSUE","TX ISSUE",
AM1531="BSS Hardware Issue","RAN ISSUE",
AM1531="Sites strategiques, MLL, Pylone, etc.","ENVTECH",
AM1531="AKTIVCO DEFAUT GE &amp; POWER Cabinet","POWER ISSUE",
AM1531="AKTIVCO Coupure ENEO &amp; Baisse de tension","POWER ISSUE",
AM1531="Coupure ENEO &amp; Baisse de tension","POWER ISSUE",
AM1531="Defaut GE &amp; POWER Cabinet","POWER ISSUE",
AM1531="Sharing","POWER ISSUE",
AM1531="Sites strategiques &amp; DataCenter","POWER ISSUE",
AM1531="Exclu","Exclu",
AM1531="SAT","TX ISSUE",
AM1531="SPARE-ISSUE","SPARE-ISSUE",
AM1531="Fiber CAmtel","TX ISSUE",
AM1531="Fiber AOF","TX ISSUE",
AM1531="Projet OCM (HUAWEI)","TRAVAUX-HUAWEI",
AM1531="Projet OCM (NOKIA)","TRAVAUX -NOKIA",
AM1531="ACCESS-ISSUE","ACCESS-ISSUE",
AM1531="Projet OCM (ZTE, NOKIA, autres projets)","TRAVAUX OCM",
AM1531="No root CAuse","No root cause",
AM1531="ODU HS","TX ISSUE",
AM1531="IP &amp; VLAN","TX ISSUE",
AM1531="Warehouse HUAWEI","SPARE-ISSUE",
AM1531="SPARE-HS","SPARE-ISSUE",
AM1531="Power Telco","RAN ISSUE",AM1531="no impacts","no impacts"
),"")</f>
        <v>no impacts</v>
      </c>
      <c r="AM1531" s="67" t="s">
        <v>5605</v>
      </c>
      <c r="AN1531" s="48" t="str" cm="1">
        <f t="array" ref="AN1531">IFERROR(_xlfn.IFS(
AM1531="MPR ISSUE","ACTIVE",
AM1531="BSS Hardware Issue","ACTIVE",
AM1531="Sites strategiques, MLL, Pylone, etc.","PASSIVE",
AM1531="AKTIVCO DEFAUT GE &amp; POWER Cabinet","PASSIVE",
AM1531="AKTIVCO Coupure ENEO &amp; Baisse de tension","PASSIVE",
AM1531="Coupure ENEO &amp; Baisse de tension","PASSIVE",
AM1531="Defaut GE &amp; POWER Cabinet","PASSIVE",
AM1531="Sharing","PASSIVE",
AM1531="Sites strategiques &amp; DataCenter","PASSIVE",
AM1531="Exclu","Exclu",
AM1531="SAT","ACTIVE",
AM1531="SPARE-ISSUE","SPARE-ISSUE",
AM1531="Fiber CAmtel","ACTIVE",
AM1531="Fiber AOF","ACTIVE",
AM1531="Projet OCM (HUAWEI)","PLANNED WORKS",
AM1531="Projet OCM (NOKIA)","PLANNED WORKS",
AM1531="ACCESS-ISSUE","ACCESS-ISSUE",
AM1531="Projet OCM (ZTE, NOKIA, autres projets)","PLANNED WORKS",
AM1531="No root CAuse","No root cause",
AM1531="ODU HS","ACTIVE",
AM1531="IP &amp; VLAN","ACTIVE",
AM1531="Warehouse HUAWEI","SPARE-ISSUE",
AM1531="SPARE-HS","SPARE-ISSUE",
AM1531="Power Telco","ACTIVE", AM1531="no impacts","no impacts"
),"")</f>
        <v>no impacts</v>
      </c>
      <c r="AO1531" s="93" t="s">
        <v>5537</v>
      </c>
      <c r="AP1531" s="101" t="str">
        <f t="shared" si="44"/>
        <v>ADM_030</v>
      </c>
      <c r="AR1531" s="17" t="s">
        <v>5537</v>
      </c>
      <c r="AS1531" s="7" t="s">
        <v>5537</v>
      </c>
      <c r="AT1531" s="6"/>
      <c r="AU1531" s="7"/>
      <c r="AV1531" s="3" t="s">
        <v>5537</v>
      </c>
      <c r="AW1531" s="18" t="s">
        <v>5537</v>
      </c>
      <c r="AX1531" s="18" t="s">
        <v>5537</v>
      </c>
      <c r="AY1531" s="18" t="s">
        <v>5537</v>
      </c>
      <c r="AZ1531" s="18" t="s">
        <v>5537</v>
      </c>
      <c r="BA1531" s="18" t="s">
        <v>5537</v>
      </c>
      <c r="BB1531" s="18" t="s">
        <v>5537</v>
      </c>
      <c r="BC1531" s="18" t="s">
        <v>5537</v>
      </c>
      <c r="BD1531" s="18" t="s">
        <v>5537</v>
      </c>
      <c r="BE1531" s="18" t="s">
        <v>5537</v>
      </c>
      <c r="BF1531" s="18" t="s">
        <v>5537</v>
      </c>
      <c r="BG1531" s="18" t="s">
        <v>5537</v>
      </c>
      <c r="BH1531" s="18" t="s">
        <v>5537</v>
      </c>
      <c r="BI1531" s="9" t="s">
        <v>5537</v>
      </c>
      <c r="BJ1531" s="14"/>
      <c r="BK1531" s="14" t="s">
        <v>5537</v>
      </c>
      <c r="BL1531" s="14" t="str">
        <f>_xlfn.XLOOKUP(B1531,'[4]cell downs 18042026 17h'!$B:$B,'[4]cell downs 18042026 17h'!$B:$B,"")</f>
        <v/>
      </c>
      <c r="BM1531" s="14" t="str">
        <f>_xlfn.XLOOKUP(B1531,'[5]Cells Huawei 19042026 15h'!$B:$B,'[5]Cells Huawei 19042026 15h'!$B:$B,"")</f>
        <v/>
      </c>
      <c r="BN1531" s="9" t="str">
        <f>_xlfn.XLOOKUP(B1531,'[6]cells down 19042026 9H40'!$B:$B,'[6]cells down 19042026 9H40'!$B:$B,"")</f>
        <v/>
      </c>
      <c r="BO1531" s="9" t="s">
        <v>2049</v>
      </c>
      <c r="BP1531" s="9" t="s">
        <v>12</v>
      </c>
      <c r="BQ1531" s="115"/>
    </row>
    <row r="1532" spans="1:69" s="9" customFormat="1" x14ac:dyDescent="0.3">
      <c r="A1532" s="1" t="s">
        <v>2277</v>
      </c>
      <c r="B1532" s="8" t="s">
        <v>2278</v>
      </c>
      <c r="C1532" s="3" t="str">
        <f>_xlfn.XLOOKUP(B1532,'[1]daily break down'!$D:$D,'[1]daily break down'!$E:$E,"")</f>
        <v>Yaounde</v>
      </c>
      <c r="D1532" s="1" t="s">
        <v>11</v>
      </c>
      <c r="E1532" s="1" t="s">
        <v>12</v>
      </c>
      <c r="F1532" s="3" t="s">
        <v>37</v>
      </c>
      <c r="G1532" s="1" t="s">
        <v>38</v>
      </c>
      <c r="H1532" s="34" t="str">
        <f>_xlfn.XLOOKUP(B1532,[2]CALCULATION!$B:$B,[2]CALCULATION!$H:$H,"")</f>
        <v>ZTE</v>
      </c>
      <c r="I1532" s="28">
        <v>0</v>
      </c>
      <c r="J1532" s="28">
        <v>0</v>
      </c>
      <c r="K1532" s="28">
        <v>0</v>
      </c>
      <c r="L1532" s="28">
        <v>0</v>
      </c>
      <c r="M1532" s="28">
        <v>0</v>
      </c>
      <c r="N1532" s="28">
        <v>0</v>
      </c>
      <c r="O1532" s="28">
        <v>0</v>
      </c>
      <c r="P1532" s="28">
        <v>2.0828517862187641</v>
      </c>
      <c r="Q1532" s="28">
        <v>0</v>
      </c>
      <c r="R1532" s="28">
        <v>0</v>
      </c>
      <c r="S1532" s="94">
        <v>0</v>
      </c>
      <c r="T1532" s="94">
        <f>_xlfn.XLOOKUP(B1532,'[3]Nur des jours'!$B:$B,'[3]Nur des jours'!$U:$U,"")</f>
        <v>0</v>
      </c>
      <c r="U1532" s="94">
        <v>0</v>
      </c>
      <c r="V1532" s="94">
        <v>0</v>
      </c>
      <c r="W1532" s="94">
        <v>0</v>
      </c>
      <c r="X1532" s="94">
        <v>0</v>
      </c>
      <c r="Y1532" s="94">
        <v>0</v>
      </c>
      <c r="Z1532" s="94">
        <v>0</v>
      </c>
      <c r="AA1532" s="94">
        <v>0</v>
      </c>
      <c r="AB1532" s="94">
        <v>0</v>
      </c>
      <c r="AC1532" s="94">
        <f>_xlfn.XLOOKUP(B1532,'[3]Nur des jours'!$B:$B,'[3]Nur des jours'!$N:$N,"")</f>
        <v>0</v>
      </c>
      <c r="AD1532" s="94">
        <v>0</v>
      </c>
      <c r="AE1532" s="94">
        <v>0</v>
      </c>
      <c r="AF1532" s="94">
        <v>0</v>
      </c>
      <c r="AG1532" s="94">
        <v>0</v>
      </c>
      <c r="AH1532" s="94">
        <v>0</v>
      </c>
      <c r="AI1532" s="49" t="s">
        <v>5559</v>
      </c>
      <c r="AJ1532" s="49"/>
      <c r="AK1532" s="48" t="str" cm="1">
        <f t="array" ref="AK1532">IFERROR(_xlfn.IFS(
AM1532="MPR ISSUE","PDH",
AM1532="BSS Hardware Issue","BSS",
AM1532="Sites strategiques, MLL, Pylone, etc.","ENVTECH",
AM1532="AKTIVCO DEFAUT GE &amp; POWER Cabinet","AKTIVCO",
AM1532="AKTIVCO Coupure ENEO &amp; Baisse de tension","AKTIVCO GRID ONLY",
AM1532="Coupure ENEO &amp; Baisse de tension","IHS GRID ONLY",
AM1532="Defaut GE &amp; POWER Cabinet","IHS",
AM1532="Sharing","Partners",
AM1532="Sites strategiques &amp; DataCenter","SST &amp; DC",
AM1532="Exclu","Exclu",
AM1532="SAT","SAT",
AM1532="SPARE-ISSUE","SPARE-ISSUE",
AM1532="Fiber CAmtel","TRANS_FO_CAMTEL",
AM1532="Fiber AOF","Fiber AOF",
AM1532="Projet OCM (HUAWEI)","TRAVAUX-HUAWEI",
AM1532="Projet OCM (NOKIA)","TRAVAUX-NOKIA",
AM1532="ACCESS-ISSUE","ACCESS-ISSUE",
AM1532="Projet OCM (ZTE, NOKIA, autres projets)","TRAVAUX OCM",
AM1532="No root CAuse","No root cause",
AM1532="ODU HS","PDH",
AM1532="IP &amp; VLAN","PDH",
AM1532="Warehouse HUAWEI","SPARE-ISSUE",
AM1532="SPARE-HS","SPARE-ISSUE",
AM1532="Power Telco","BSS",AM1532="no impacts","no impacts"
),"")</f>
        <v>no impacts</v>
      </c>
      <c r="AL1532" s="48" t="str" cm="1">
        <f t="array" ref="AL1532">IFERROR(_xlfn.IFS(
AM1532="MPR ISSUE","TX ISSUE",
AM1532="BSS Hardware Issue","RAN ISSUE",
AM1532="Sites strategiques, MLL, Pylone, etc.","ENVTECH",
AM1532="AKTIVCO DEFAUT GE &amp; POWER Cabinet","POWER ISSUE",
AM1532="AKTIVCO Coupure ENEO &amp; Baisse de tension","POWER ISSUE",
AM1532="Coupure ENEO &amp; Baisse de tension","POWER ISSUE",
AM1532="Defaut GE &amp; POWER Cabinet","POWER ISSUE",
AM1532="Sharing","POWER ISSUE",
AM1532="Sites strategiques &amp; DataCenter","POWER ISSUE",
AM1532="Exclu","Exclu",
AM1532="SAT","TX ISSUE",
AM1532="SPARE-ISSUE","SPARE-ISSUE",
AM1532="Fiber CAmtel","TX ISSUE",
AM1532="Fiber AOF","TX ISSUE",
AM1532="Projet OCM (HUAWEI)","TRAVAUX-HUAWEI",
AM1532="Projet OCM (NOKIA)","TRAVAUX -NOKIA",
AM1532="ACCESS-ISSUE","ACCESS-ISSUE",
AM1532="Projet OCM (ZTE, NOKIA, autres projets)","TRAVAUX OCM",
AM1532="No root CAuse","No root cause",
AM1532="ODU HS","TX ISSUE",
AM1532="IP &amp; VLAN","TX ISSUE",
AM1532="Warehouse HUAWEI","SPARE-ISSUE",
AM1532="SPARE-HS","SPARE-ISSUE",
AM1532="Power Telco","RAN ISSUE",AM1532="no impacts","no impacts"
),"")</f>
        <v>no impacts</v>
      </c>
      <c r="AM1532" s="67" t="s">
        <v>5605</v>
      </c>
      <c r="AN1532" s="48" t="str" cm="1">
        <f t="array" ref="AN1532">IFERROR(_xlfn.IFS(
AM1532="MPR ISSUE","ACTIVE",
AM1532="BSS Hardware Issue","ACTIVE",
AM1532="Sites strategiques, MLL, Pylone, etc.","PASSIVE",
AM1532="AKTIVCO DEFAUT GE &amp; POWER Cabinet","PASSIVE",
AM1532="AKTIVCO Coupure ENEO &amp; Baisse de tension","PASSIVE",
AM1532="Coupure ENEO &amp; Baisse de tension","PASSIVE",
AM1532="Defaut GE &amp; POWER Cabinet","PASSIVE",
AM1532="Sharing","PASSIVE",
AM1532="Sites strategiques &amp; DataCenter","PASSIVE",
AM1532="Exclu","Exclu",
AM1532="SAT","ACTIVE",
AM1532="SPARE-ISSUE","SPARE-ISSUE",
AM1532="Fiber CAmtel","ACTIVE",
AM1532="Fiber AOF","ACTIVE",
AM1532="Projet OCM (HUAWEI)","PLANNED WORKS",
AM1532="Projet OCM (NOKIA)","PLANNED WORKS",
AM1532="ACCESS-ISSUE","ACCESS-ISSUE",
AM1532="Projet OCM (ZTE, NOKIA, autres projets)","PLANNED WORKS",
AM1532="No root CAuse","No root cause",
AM1532="ODU HS","ACTIVE",
AM1532="IP &amp; VLAN","ACTIVE",
AM1532="Warehouse HUAWEI","SPARE-ISSUE",
AM1532="SPARE-HS","SPARE-ISSUE",
AM1532="Power Telco","ACTIVE", AM1532="no impacts","no impacts"
),"")</f>
        <v>no impacts</v>
      </c>
      <c r="AO1532" s="93" t="s">
        <v>5537</v>
      </c>
      <c r="AP1532" s="101" t="str">
        <f t="shared" si="44"/>
        <v>CTR_446</v>
      </c>
      <c r="AR1532" s="17" t="s">
        <v>5537</v>
      </c>
      <c r="AS1532" s="7" t="s">
        <v>5537</v>
      </c>
      <c r="AT1532" s="6"/>
      <c r="AU1532" s="7"/>
      <c r="AV1532" s="3" t="s">
        <v>5537</v>
      </c>
      <c r="AW1532" s="18" t="s">
        <v>5537</v>
      </c>
      <c r="AX1532" s="18" t="s">
        <v>5537</v>
      </c>
      <c r="AY1532" s="18" t="s">
        <v>5537</v>
      </c>
      <c r="AZ1532" s="18" t="s">
        <v>5537</v>
      </c>
      <c r="BA1532" s="18" t="s">
        <v>5537</v>
      </c>
      <c r="BB1532" s="18" t="s">
        <v>5537</v>
      </c>
      <c r="BC1532" s="18" t="s">
        <v>5537</v>
      </c>
      <c r="BD1532" s="18" t="s">
        <v>5537</v>
      </c>
      <c r="BE1532" s="18" t="s">
        <v>5537</v>
      </c>
      <c r="BF1532" s="18" t="s">
        <v>5537</v>
      </c>
      <c r="BG1532" s="18" t="s">
        <v>5537</v>
      </c>
      <c r="BH1532" s="18" t="s">
        <v>5537</v>
      </c>
      <c r="BI1532" s="9" t="s">
        <v>5537</v>
      </c>
      <c r="BJ1532" s="14"/>
      <c r="BK1532" s="14" t="s">
        <v>5537</v>
      </c>
      <c r="BL1532" s="14" t="str">
        <f>_xlfn.XLOOKUP(B1532,'[4]cell downs 18042026 17h'!$B:$B,'[4]cell downs 18042026 17h'!$B:$B,"")</f>
        <v/>
      </c>
      <c r="BM1532" s="14" t="str">
        <f>_xlfn.XLOOKUP(B1532,'[5]Cells Huawei 19042026 15h'!$B:$B,'[5]Cells Huawei 19042026 15h'!$B:$B,"")</f>
        <v/>
      </c>
      <c r="BN1532" s="9" t="str">
        <f>_xlfn.XLOOKUP(B1532,'[6]cells down 19042026 9H40'!$B:$B,'[6]cells down 19042026 9H40'!$B:$B,"")</f>
        <v/>
      </c>
      <c r="BO1532" s="9" t="s">
        <v>2278</v>
      </c>
      <c r="BP1532" s="9" t="s">
        <v>5537</v>
      </c>
      <c r="BQ1532" s="115"/>
    </row>
    <row r="1533" spans="1:69" s="9" customFormat="1" x14ac:dyDescent="0.3">
      <c r="A1533" s="1" t="s">
        <v>2254</v>
      </c>
      <c r="B1533" s="8" t="s">
        <v>2255</v>
      </c>
      <c r="C1533" s="3" t="str">
        <f>_xlfn.XLOOKUP(B1533,'[1]daily break down'!$D:$D,'[1]daily break down'!$E:$E,"")</f>
        <v>Yaounde</v>
      </c>
      <c r="D1533" s="1" t="s">
        <v>11</v>
      </c>
      <c r="E1533" s="1" t="s">
        <v>12</v>
      </c>
      <c r="F1533" s="3" t="s">
        <v>37</v>
      </c>
      <c r="G1533" s="1" t="s">
        <v>38</v>
      </c>
      <c r="H1533" s="34" t="str">
        <f>_xlfn.XLOOKUP(B1533,[2]CALCULATION!$B:$B,[2]CALCULATION!$H:$H,"")</f>
        <v>ZTE</v>
      </c>
      <c r="I1533" s="28">
        <v>0</v>
      </c>
      <c r="J1533" s="28">
        <v>0</v>
      </c>
      <c r="K1533" s="28">
        <v>0</v>
      </c>
      <c r="L1533" s="28">
        <v>0</v>
      </c>
      <c r="M1533" s="28">
        <v>0</v>
      </c>
      <c r="N1533" s="28">
        <v>0</v>
      </c>
      <c r="O1533" s="28">
        <v>0</v>
      </c>
      <c r="P1533" s="28">
        <v>0</v>
      </c>
      <c r="Q1533" s="28">
        <v>0</v>
      </c>
      <c r="R1533" s="28">
        <v>0</v>
      </c>
      <c r="S1533" s="94">
        <v>0</v>
      </c>
      <c r="T1533" s="94">
        <f>_xlfn.XLOOKUP(B1533,'[3]Nur des jours'!$B:$B,'[3]Nur des jours'!$U:$U,"")</f>
        <v>0</v>
      </c>
      <c r="U1533" s="94">
        <v>0</v>
      </c>
      <c r="V1533" s="94">
        <v>0</v>
      </c>
      <c r="W1533" s="94">
        <v>0</v>
      </c>
      <c r="X1533" s="94">
        <v>0</v>
      </c>
      <c r="Y1533" s="94">
        <v>0</v>
      </c>
      <c r="Z1533" s="94">
        <v>0</v>
      </c>
      <c r="AA1533" s="94">
        <v>0</v>
      </c>
      <c r="AB1533" s="94">
        <v>0</v>
      </c>
      <c r="AC1533" s="94">
        <f>_xlfn.XLOOKUP(B1533,'[3]Nur des jours'!$B:$B,'[3]Nur des jours'!$N:$N,"")</f>
        <v>0</v>
      </c>
      <c r="AD1533" s="94">
        <v>0</v>
      </c>
      <c r="AE1533" s="94">
        <v>0</v>
      </c>
      <c r="AF1533" s="94">
        <v>0</v>
      </c>
      <c r="AG1533" s="94">
        <v>0</v>
      </c>
      <c r="AH1533" s="94">
        <v>0</v>
      </c>
      <c r="AI1533" s="49" t="s">
        <v>5559</v>
      </c>
      <c r="AJ1533" s="49"/>
      <c r="AK1533" s="48" t="str" cm="1">
        <f t="array" ref="AK1533">IFERROR(_xlfn.IFS(
AM1533="MPR ISSUE","PDH",
AM1533="BSS Hardware Issue","BSS",
AM1533="Sites strategiques, MLL, Pylone, etc.","ENVTECH",
AM1533="AKTIVCO DEFAUT GE &amp; POWER Cabinet","AKTIVCO",
AM1533="AKTIVCO Coupure ENEO &amp; Baisse de tension","AKTIVCO GRID ONLY",
AM1533="Coupure ENEO &amp; Baisse de tension","IHS GRID ONLY",
AM1533="Defaut GE &amp; POWER Cabinet","IHS",
AM1533="Sharing","Partners",
AM1533="Sites strategiques &amp; DataCenter","SST &amp; DC",
AM1533="Exclu","Exclu",
AM1533="SAT","SAT",
AM1533="SPARE-ISSUE","SPARE-ISSUE",
AM1533="Fiber CAmtel","TRANS_FO_CAMTEL",
AM1533="Fiber AOF","Fiber AOF",
AM1533="Projet OCM (HUAWEI)","TRAVAUX-HUAWEI",
AM1533="Projet OCM (NOKIA)","TRAVAUX-NOKIA",
AM1533="ACCESS-ISSUE","ACCESS-ISSUE",
AM1533="Projet OCM (ZTE, NOKIA, autres projets)","TRAVAUX OCM",
AM1533="No root CAuse","No root cause",
AM1533="ODU HS","PDH",
AM1533="IP &amp; VLAN","PDH",
AM1533="Warehouse HUAWEI","SPARE-ISSUE",
AM1533="SPARE-HS","SPARE-ISSUE",
AM1533="Power Telco","BSS",AM1533="no impacts","no impacts"
),"")</f>
        <v>no impacts</v>
      </c>
      <c r="AL1533" s="48" t="str" cm="1">
        <f t="array" ref="AL1533">IFERROR(_xlfn.IFS(
AM1533="MPR ISSUE","TX ISSUE",
AM1533="BSS Hardware Issue","RAN ISSUE",
AM1533="Sites strategiques, MLL, Pylone, etc.","ENVTECH",
AM1533="AKTIVCO DEFAUT GE &amp; POWER Cabinet","POWER ISSUE",
AM1533="AKTIVCO Coupure ENEO &amp; Baisse de tension","POWER ISSUE",
AM1533="Coupure ENEO &amp; Baisse de tension","POWER ISSUE",
AM1533="Defaut GE &amp; POWER Cabinet","POWER ISSUE",
AM1533="Sharing","POWER ISSUE",
AM1533="Sites strategiques &amp; DataCenter","POWER ISSUE",
AM1533="Exclu","Exclu",
AM1533="SAT","TX ISSUE",
AM1533="SPARE-ISSUE","SPARE-ISSUE",
AM1533="Fiber CAmtel","TX ISSUE",
AM1533="Fiber AOF","TX ISSUE",
AM1533="Projet OCM (HUAWEI)","TRAVAUX-HUAWEI",
AM1533="Projet OCM (NOKIA)","TRAVAUX -NOKIA",
AM1533="ACCESS-ISSUE","ACCESS-ISSUE",
AM1533="Projet OCM (ZTE, NOKIA, autres projets)","TRAVAUX OCM",
AM1533="No root CAuse","No root cause",
AM1533="ODU HS","TX ISSUE",
AM1533="IP &amp; VLAN","TX ISSUE",
AM1533="Warehouse HUAWEI","SPARE-ISSUE",
AM1533="SPARE-HS","SPARE-ISSUE",
AM1533="Power Telco","RAN ISSUE",AM1533="no impacts","no impacts"
),"")</f>
        <v>no impacts</v>
      </c>
      <c r="AM1533" s="67" t="s">
        <v>5605</v>
      </c>
      <c r="AN1533" s="48" t="str" cm="1">
        <f t="array" ref="AN1533">IFERROR(_xlfn.IFS(
AM1533="MPR ISSUE","ACTIVE",
AM1533="BSS Hardware Issue","ACTIVE",
AM1533="Sites strategiques, MLL, Pylone, etc.","PASSIVE",
AM1533="AKTIVCO DEFAUT GE &amp; POWER Cabinet","PASSIVE",
AM1533="AKTIVCO Coupure ENEO &amp; Baisse de tension","PASSIVE",
AM1533="Coupure ENEO &amp; Baisse de tension","PASSIVE",
AM1533="Defaut GE &amp; POWER Cabinet","PASSIVE",
AM1533="Sharing","PASSIVE",
AM1533="Sites strategiques &amp; DataCenter","PASSIVE",
AM1533="Exclu","Exclu",
AM1533="SAT","ACTIVE",
AM1533="SPARE-ISSUE","SPARE-ISSUE",
AM1533="Fiber CAmtel","ACTIVE",
AM1533="Fiber AOF","ACTIVE",
AM1533="Projet OCM (HUAWEI)","PLANNED WORKS",
AM1533="Projet OCM (NOKIA)","PLANNED WORKS",
AM1533="ACCESS-ISSUE","ACCESS-ISSUE",
AM1533="Projet OCM (ZTE, NOKIA, autres projets)","PLANNED WORKS",
AM1533="No root CAuse","No root cause",
AM1533="ODU HS","ACTIVE",
AM1533="IP &amp; VLAN","ACTIVE",
AM1533="Warehouse HUAWEI","SPARE-ISSUE",
AM1533="SPARE-HS","SPARE-ISSUE",
AM1533="Power Telco","ACTIVE", AM1533="no impacts","no impacts"
),"")</f>
        <v>no impacts</v>
      </c>
      <c r="AO1533" s="93" t="s">
        <v>5537</v>
      </c>
      <c r="AP1533" s="101" t="str">
        <f t="shared" si="44"/>
        <v>CTR_336</v>
      </c>
      <c r="AR1533" s="17" t="s">
        <v>5537</v>
      </c>
      <c r="AS1533" s="7" t="s">
        <v>5537</v>
      </c>
      <c r="AT1533" s="6"/>
      <c r="AU1533" s="7"/>
      <c r="AV1533" s="3" t="s">
        <v>5537</v>
      </c>
      <c r="AW1533" s="18" t="s">
        <v>5537</v>
      </c>
      <c r="AX1533" s="18" t="s">
        <v>5537</v>
      </c>
      <c r="AY1533" s="18" t="s">
        <v>5537</v>
      </c>
      <c r="AZ1533" s="18" t="s">
        <v>5537</v>
      </c>
      <c r="BA1533" s="18" t="s">
        <v>5537</v>
      </c>
      <c r="BB1533" s="18" t="s">
        <v>5537</v>
      </c>
      <c r="BC1533" s="18" t="s">
        <v>5537</v>
      </c>
      <c r="BD1533" s="18" t="s">
        <v>5537</v>
      </c>
      <c r="BE1533" s="18" t="s">
        <v>5537</v>
      </c>
      <c r="BF1533" s="18" t="s">
        <v>5537</v>
      </c>
      <c r="BG1533" s="18" t="s">
        <v>5537</v>
      </c>
      <c r="BH1533" s="18" t="s">
        <v>5537</v>
      </c>
      <c r="BI1533" s="9" t="s">
        <v>5537</v>
      </c>
      <c r="BJ1533" s="14"/>
      <c r="BK1533" s="14" t="s">
        <v>5537</v>
      </c>
      <c r="BL1533" s="14" t="str">
        <f>_xlfn.XLOOKUP(B1533,'[4]cell downs 18042026 17h'!$B:$B,'[4]cell downs 18042026 17h'!$B:$B,"")</f>
        <v/>
      </c>
      <c r="BM1533" s="14" t="str">
        <f>_xlfn.XLOOKUP(B1533,'[5]Cells Huawei 19042026 15h'!$B:$B,'[5]Cells Huawei 19042026 15h'!$B:$B,"")</f>
        <v/>
      </c>
      <c r="BN1533" s="9" t="str">
        <f>_xlfn.XLOOKUP(B1533,'[6]cells down 19042026 9H40'!$B:$B,'[6]cells down 19042026 9H40'!$B:$B,"")</f>
        <v/>
      </c>
      <c r="BO1533" s="9" t="s">
        <v>2255</v>
      </c>
      <c r="BP1533" s="9" t="s">
        <v>12</v>
      </c>
      <c r="BQ1533" s="115"/>
    </row>
    <row r="1534" spans="1:69" s="9" customFormat="1" x14ac:dyDescent="0.3">
      <c r="A1534" s="1" t="s">
        <v>2018</v>
      </c>
      <c r="B1534" s="8" t="s">
        <v>2019</v>
      </c>
      <c r="C1534" s="3" t="str">
        <f>_xlfn.XLOOKUP(B1534,'[1]daily break down'!$D:$D,'[1]daily break down'!$E:$E,"")</f>
        <v>Yaounde</v>
      </c>
      <c r="D1534" s="1" t="s">
        <v>11</v>
      </c>
      <c r="E1534" s="1" t="s">
        <v>12</v>
      </c>
      <c r="F1534" s="3" t="s">
        <v>37</v>
      </c>
      <c r="G1534" s="1" t="s">
        <v>38</v>
      </c>
      <c r="H1534" s="34" t="str">
        <f>_xlfn.XLOOKUP(B1534,[2]CALCULATION!$B:$B,[2]CALCULATION!$H:$H,"")</f>
        <v>ZTE</v>
      </c>
      <c r="I1534" s="28">
        <v>0</v>
      </c>
      <c r="J1534" s="28">
        <v>0</v>
      </c>
      <c r="K1534" s="28">
        <v>0</v>
      </c>
      <c r="L1534" s="28">
        <v>0</v>
      </c>
      <c r="M1534" s="28">
        <v>0</v>
      </c>
      <c r="N1534" s="28">
        <v>0</v>
      </c>
      <c r="O1534" s="28">
        <v>0</v>
      </c>
      <c r="P1534" s="28">
        <v>3.7635760616151974</v>
      </c>
      <c r="Q1534" s="28">
        <v>0</v>
      </c>
      <c r="R1534" s="28">
        <v>0</v>
      </c>
      <c r="S1534" s="94">
        <v>2.8187449526728323</v>
      </c>
      <c r="T1534" s="94">
        <f>_xlfn.XLOOKUP(B1534,'[3]Nur des jours'!$B:$B,'[3]Nur des jours'!$U:$U,"")</f>
        <v>0</v>
      </c>
      <c r="U1534" s="94">
        <v>0</v>
      </c>
      <c r="V1534" s="94">
        <v>0</v>
      </c>
      <c r="W1534" s="94">
        <v>0</v>
      </c>
      <c r="X1534" s="94">
        <v>0</v>
      </c>
      <c r="Y1534" s="94">
        <v>0</v>
      </c>
      <c r="Z1534" s="94">
        <v>0</v>
      </c>
      <c r="AA1534" s="94">
        <v>0</v>
      </c>
      <c r="AB1534" s="94">
        <v>0</v>
      </c>
      <c r="AC1534" s="94">
        <f>_xlfn.XLOOKUP(B1534,'[3]Nur des jours'!$B:$B,'[3]Nur des jours'!$N:$N,"")</f>
        <v>0</v>
      </c>
      <c r="AD1534" s="94">
        <v>0</v>
      </c>
      <c r="AE1534" s="94">
        <v>0</v>
      </c>
      <c r="AF1534" s="94">
        <v>0</v>
      </c>
      <c r="AG1534" s="94">
        <v>0</v>
      </c>
      <c r="AH1534" s="94">
        <v>0</v>
      </c>
      <c r="AI1534" s="49" t="s">
        <v>5559</v>
      </c>
      <c r="AJ1534" s="49"/>
      <c r="AK1534" s="48" t="str" cm="1">
        <f t="array" ref="AK1534">IFERROR(_xlfn.IFS(
AM1534="MPR ISSUE","PDH",
AM1534="BSS Hardware Issue","BSS",
AM1534="Sites strategiques, MLL, Pylone, etc.","ENVTECH",
AM1534="AKTIVCO DEFAUT GE &amp; POWER Cabinet","AKTIVCO",
AM1534="AKTIVCO Coupure ENEO &amp; Baisse de tension","AKTIVCO GRID ONLY",
AM1534="Coupure ENEO &amp; Baisse de tension","IHS GRID ONLY",
AM1534="Defaut GE &amp; POWER Cabinet","IHS",
AM1534="Sharing","Partners",
AM1534="Sites strategiques &amp; DataCenter","SST &amp; DC",
AM1534="Exclu","Exclu",
AM1534="SAT","SAT",
AM1534="SPARE-ISSUE","SPARE-ISSUE",
AM1534="Fiber CAmtel","TRANS_FO_CAMTEL",
AM1534="Fiber AOF","Fiber AOF",
AM1534="Projet OCM (HUAWEI)","TRAVAUX-HUAWEI",
AM1534="Projet OCM (NOKIA)","TRAVAUX-NOKIA",
AM1534="ACCESS-ISSUE","ACCESS-ISSUE",
AM1534="Projet OCM (ZTE, NOKIA, autres projets)","TRAVAUX OCM",
AM1534="No root CAuse","No root cause",
AM1534="ODU HS","PDH",
AM1534="IP &amp; VLAN","PDH",
AM1534="Warehouse HUAWEI","SPARE-ISSUE",
AM1534="SPARE-HS","SPARE-ISSUE",
AM1534="Power Telco","BSS",AM1534="no impacts","no impacts"
),"")</f>
        <v>no impacts</v>
      </c>
      <c r="AL1534" s="48" t="str" cm="1">
        <f t="array" ref="AL1534">IFERROR(_xlfn.IFS(
AM1534="MPR ISSUE","TX ISSUE",
AM1534="BSS Hardware Issue","RAN ISSUE",
AM1534="Sites strategiques, MLL, Pylone, etc.","ENVTECH",
AM1534="AKTIVCO DEFAUT GE &amp; POWER Cabinet","POWER ISSUE",
AM1534="AKTIVCO Coupure ENEO &amp; Baisse de tension","POWER ISSUE",
AM1534="Coupure ENEO &amp; Baisse de tension","POWER ISSUE",
AM1534="Defaut GE &amp; POWER Cabinet","POWER ISSUE",
AM1534="Sharing","POWER ISSUE",
AM1534="Sites strategiques &amp; DataCenter","POWER ISSUE",
AM1534="Exclu","Exclu",
AM1534="SAT","TX ISSUE",
AM1534="SPARE-ISSUE","SPARE-ISSUE",
AM1534="Fiber CAmtel","TX ISSUE",
AM1534="Fiber AOF","TX ISSUE",
AM1534="Projet OCM (HUAWEI)","TRAVAUX-HUAWEI",
AM1534="Projet OCM (NOKIA)","TRAVAUX -NOKIA",
AM1534="ACCESS-ISSUE","ACCESS-ISSUE",
AM1534="Projet OCM (ZTE, NOKIA, autres projets)","TRAVAUX OCM",
AM1534="No root CAuse","No root cause",
AM1534="ODU HS","TX ISSUE",
AM1534="IP &amp; VLAN","TX ISSUE",
AM1534="Warehouse HUAWEI","SPARE-ISSUE",
AM1534="SPARE-HS","SPARE-ISSUE",
AM1534="Power Telco","RAN ISSUE",AM1534="no impacts","no impacts"
),"")</f>
        <v>no impacts</v>
      </c>
      <c r="AM1534" s="67" t="s">
        <v>5605</v>
      </c>
      <c r="AN1534" s="48" t="str" cm="1">
        <f t="array" ref="AN1534">IFERROR(_xlfn.IFS(
AM1534="MPR ISSUE","ACTIVE",
AM1534="BSS Hardware Issue","ACTIVE",
AM1534="Sites strategiques, MLL, Pylone, etc.","PASSIVE",
AM1534="AKTIVCO DEFAUT GE &amp; POWER Cabinet","PASSIVE",
AM1534="AKTIVCO Coupure ENEO &amp; Baisse de tension","PASSIVE",
AM1534="Coupure ENEO &amp; Baisse de tension","PASSIVE",
AM1534="Defaut GE &amp; POWER Cabinet","PASSIVE",
AM1534="Sharing","PASSIVE",
AM1534="Sites strategiques &amp; DataCenter","PASSIVE",
AM1534="Exclu","Exclu",
AM1534="SAT","ACTIVE",
AM1534="SPARE-ISSUE","SPARE-ISSUE",
AM1534="Fiber CAmtel","ACTIVE",
AM1534="Fiber AOF","ACTIVE",
AM1534="Projet OCM (HUAWEI)","PLANNED WORKS",
AM1534="Projet OCM (NOKIA)","PLANNED WORKS",
AM1534="ACCESS-ISSUE","ACCESS-ISSUE",
AM1534="Projet OCM (ZTE, NOKIA, autres projets)","PLANNED WORKS",
AM1534="No root CAuse","No root cause",
AM1534="ODU HS","ACTIVE",
AM1534="IP &amp; VLAN","ACTIVE",
AM1534="Warehouse HUAWEI","SPARE-ISSUE",
AM1534="SPARE-HS","SPARE-ISSUE",
AM1534="Power Telco","ACTIVE", AM1534="no impacts","no impacts"
),"")</f>
        <v>no impacts</v>
      </c>
      <c r="AO1534" s="93" t="s">
        <v>5537</v>
      </c>
      <c r="AP1534" s="101" t="str">
        <f t="shared" si="44"/>
        <v>CTR_469</v>
      </c>
      <c r="AR1534" s="17" t="s">
        <v>5537</v>
      </c>
      <c r="AS1534" s="7" t="s">
        <v>5537</v>
      </c>
      <c r="AT1534" s="6"/>
      <c r="AU1534" s="7"/>
      <c r="AV1534" s="3" t="s">
        <v>5537</v>
      </c>
      <c r="AW1534" s="18" t="s">
        <v>5537</v>
      </c>
      <c r="AX1534" s="18" t="s">
        <v>5537</v>
      </c>
      <c r="AY1534" s="18" t="s">
        <v>5537</v>
      </c>
      <c r="AZ1534" s="18" t="s">
        <v>5537</v>
      </c>
      <c r="BA1534" s="18" t="s">
        <v>5537</v>
      </c>
      <c r="BB1534" s="18" t="s">
        <v>5537</v>
      </c>
      <c r="BC1534" s="18" t="s">
        <v>5537</v>
      </c>
      <c r="BD1534" s="18" t="s">
        <v>5537</v>
      </c>
      <c r="BE1534" s="18" t="s">
        <v>5537</v>
      </c>
      <c r="BF1534" s="18" t="s">
        <v>5537</v>
      </c>
      <c r="BG1534" s="18" t="s">
        <v>5537</v>
      </c>
      <c r="BH1534" s="18" t="s">
        <v>5537</v>
      </c>
      <c r="BI1534" s="9" t="s">
        <v>5537</v>
      </c>
      <c r="BJ1534" s="14"/>
      <c r="BK1534" s="14" t="s">
        <v>5537</v>
      </c>
      <c r="BL1534" s="14" t="str">
        <f>_xlfn.XLOOKUP(B1534,'[4]cell downs 18042026 17h'!$B:$B,'[4]cell downs 18042026 17h'!$B:$B,"")</f>
        <v/>
      </c>
      <c r="BM1534" s="14" t="str">
        <f>_xlfn.XLOOKUP(B1534,'[5]Cells Huawei 19042026 15h'!$B:$B,'[5]Cells Huawei 19042026 15h'!$B:$B,"")</f>
        <v/>
      </c>
      <c r="BN1534" s="9" t="str">
        <f>_xlfn.XLOOKUP(B1534,'[6]cells down 19042026 9H40'!$B:$B,'[6]cells down 19042026 9H40'!$B:$B,"")</f>
        <v/>
      </c>
      <c r="BO1534" s="9" t="s">
        <v>2019</v>
      </c>
      <c r="BP1534" s="9" t="s">
        <v>594</v>
      </c>
      <c r="BQ1534" s="115"/>
    </row>
    <row r="1535" spans="1:69" s="9" customFormat="1" x14ac:dyDescent="0.3">
      <c r="A1535" s="1" t="s">
        <v>4639</v>
      </c>
      <c r="B1535" s="8" t="s">
        <v>4640</v>
      </c>
      <c r="C1535" s="3" t="str">
        <f>_xlfn.XLOOKUP(B1535,'[1]daily break down'!$D:$D,'[1]daily break down'!$E:$E,"")</f>
        <v>Yaounde</v>
      </c>
      <c r="D1535" s="1"/>
      <c r="E1535" s="1"/>
      <c r="F1535" s="3" t="s">
        <v>37</v>
      </c>
      <c r="G1535" s="1" t="s">
        <v>38</v>
      </c>
      <c r="H1535" s="34" t="str">
        <f>_xlfn.XLOOKUP(B1535,[2]CALCULATION!$B:$B,[2]CALCULATION!$H:$H,"")</f>
        <v>ZTE</v>
      </c>
      <c r="I1535" s="28">
        <v>0</v>
      </c>
      <c r="J1535" s="28">
        <v>0</v>
      </c>
      <c r="K1535" s="28">
        <v>0</v>
      </c>
      <c r="L1535" s="28">
        <v>0</v>
      </c>
      <c r="M1535" s="28">
        <v>0</v>
      </c>
      <c r="N1535" s="28">
        <v>0</v>
      </c>
      <c r="O1535" s="28">
        <v>0</v>
      </c>
      <c r="P1535" s="28">
        <v>0</v>
      </c>
      <c r="Q1535" s="28">
        <v>0</v>
      </c>
      <c r="R1535" s="28">
        <v>0</v>
      </c>
      <c r="S1535" s="94">
        <v>0</v>
      </c>
      <c r="T1535" s="94">
        <f>_xlfn.XLOOKUP(B1535,'[3]Nur des jours'!$B:$B,'[3]Nur des jours'!$U:$U,"")</f>
        <v>0</v>
      </c>
      <c r="U1535" s="94">
        <v>0</v>
      </c>
      <c r="V1535" s="94">
        <v>0</v>
      </c>
      <c r="W1535" s="94">
        <v>0</v>
      </c>
      <c r="X1535" s="94">
        <v>0</v>
      </c>
      <c r="Y1535" s="94">
        <v>0</v>
      </c>
      <c r="Z1535" s="94">
        <v>0</v>
      </c>
      <c r="AA1535" s="94">
        <v>0</v>
      </c>
      <c r="AB1535" s="94">
        <v>0</v>
      </c>
      <c r="AC1535" s="94">
        <f>_xlfn.XLOOKUP(B1535,'[3]Nur des jours'!$B:$B,'[3]Nur des jours'!$N:$N,"")</f>
        <v>0</v>
      </c>
      <c r="AD1535" s="94">
        <v>0</v>
      </c>
      <c r="AE1535" s="94">
        <v>0</v>
      </c>
      <c r="AF1535" s="94">
        <v>0</v>
      </c>
      <c r="AG1535" s="94">
        <v>0</v>
      </c>
      <c r="AH1535" s="94">
        <v>0</v>
      </c>
      <c r="AI1535" s="49" t="s">
        <v>5559</v>
      </c>
      <c r="AJ1535" s="49"/>
      <c r="AK1535" s="48" t="str" cm="1">
        <f t="array" ref="AK1535">IFERROR(_xlfn.IFS(
AM1535="MPR ISSUE","PDH",
AM1535="BSS Hardware Issue","BSS",
AM1535="Sites strategiques, MLL, Pylone, etc.","ENVTECH",
AM1535="AKTIVCO DEFAUT GE &amp; POWER Cabinet","AKTIVCO",
AM1535="AKTIVCO Coupure ENEO &amp; Baisse de tension","AKTIVCO GRID ONLY",
AM1535="Coupure ENEO &amp; Baisse de tension","IHS GRID ONLY",
AM1535="Defaut GE &amp; POWER Cabinet","IHS",
AM1535="Sharing","Partners",
AM1535="Sites strategiques &amp; DataCenter","SST &amp; DC",
AM1535="Exclu","Exclu",
AM1535="SAT","SAT",
AM1535="SPARE-ISSUE","SPARE-ISSUE",
AM1535="Fiber CAmtel","TRANS_FO_CAMTEL",
AM1535="Fiber AOF","Fiber AOF",
AM1535="Projet OCM (HUAWEI)","TRAVAUX-HUAWEI",
AM1535="Projet OCM (NOKIA)","TRAVAUX-NOKIA",
AM1535="ACCESS-ISSUE","ACCESS-ISSUE",
AM1535="Projet OCM (ZTE, NOKIA, autres projets)","TRAVAUX OCM",
AM1535="No root CAuse","No root cause",
AM1535="ODU HS","PDH",
AM1535="IP &amp; VLAN","PDH",
AM1535="Warehouse HUAWEI","SPARE-ISSUE",
AM1535="SPARE-HS","SPARE-ISSUE",
AM1535="Power Telco","BSS",AM1535="no impacts","no impacts"
),"")</f>
        <v>no impacts</v>
      </c>
      <c r="AL1535" s="48" t="str" cm="1">
        <f t="array" ref="AL1535">IFERROR(_xlfn.IFS(
AM1535="MPR ISSUE","TX ISSUE",
AM1535="BSS Hardware Issue","RAN ISSUE",
AM1535="Sites strategiques, MLL, Pylone, etc.","ENVTECH",
AM1535="AKTIVCO DEFAUT GE &amp; POWER Cabinet","POWER ISSUE",
AM1535="AKTIVCO Coupure ENEO &amp; Baisse de tension","POWER ISSUE",
AM1535="Coupure ENEO &amp; Baisse de tension","POWER ISSUE",
AM1535="Defaut GE &amp; POWER Cabinet","POWER ISSUE",
AM1535="Sharing","POWER ISSUE",
AM1535="Sites strategiques &amp; DataCenter","POWER ISSUE",
AM1535="Exclu","Exclu",
AM1535="SAT","TX ISSUE",
AM1535="SPARE-ISSUE","SPARE-ISSUE",
AM1535="Fiber CAmtel","TX ISSUE",
AM1535="Fiber AOF","TX ISSUE",
AM1535="Projet OCM (HUAWEI)","TRAVAUX-HUAWEI",
AM1535="Projet OCM (NOKIA)","TRAVAUX -NOKIA",
AM1535="ACCESS-ISSUE","ACCESS-ISSUE",
AM1535="Projet OCM (ZTE, NOKIA, autres projets)","TRAVAUX OCM",
AM1535="No root CAuse","No root cause",
AM1535="ODU HS","TX ISSUE",
AM1535="IP &amp; VLAN","TX ISSUE",
AM1535="Warehouse HUAWEI","SPARE-ISSUE",
AM1535="SPARE-HS","SPARE-ISSUE",
AM1535="Power Telco","RAN ISSUE",AM1535="no impacts","no impacts"
),"")</f>
        <v>no impacts</v>
      </c>
      <c r="AM1535" s="67" t="s">
        <v>5605</v>
      </c>
      <c r="AN1535" s="48" t="str" cm="1">
        <f t="array" ref="AN1535">IFERROR(_xlfn.IFS(
AM1535="MPR ISSUE","ACTIVE",
AM1535="BSS Hardware Issue","ACTIVE",
AM1535="Sites strategiques, MLL, Pylone, etc.","PASSIVE",
AM1535="AKTIVCO DEFAUT GE &amp; POWER Cabinet","PASSIVE",
AM1535="AKTIVCO Coupure ENEO &amp; Baisse de tension","PASSIVE",
AM1535="Coupure ENEO &amp; Baisse de tension","PASSIVE",
AM1535="Defaut GE &amp; POWER Cabinet","PASSIVE",
AM1535="Sharing","PASSIVE",
AM1535="Sites strategiques &amp; DataCenter","PASSIVE",
AM1535="Exclu","Exclu",
AM1535="SAT","ACTIVE",
AM1535="SPARE-ISSUE","SPARE-ISSUE",
AM1535="Fiber CAmtel","ACTIVE",
AM1535="Fiber AOF","ACTIVE",
AM1535="Projet OCM (HUAWEI)","PLANNED WORKS",
AM1535="Projet OCM (NOKIA)","PLANNED WORKS",
AM1535="ACCESS-ISSUE","ACCESS-ISSUE",
AM1535="Projet OCM (ZTE, NOKIA, autres projets)","PLANNED WORKS",
AM1535="No root CAuse","No root cause",
AM1535="ODU HS","ACTIVE",
AM1535="IP &amp; VLAN","ACTIVE",
AM1535="Warehouse HUAWEI","SPARE-ISSUE",
AM1535="SPARE-HS","SPARE-ISSUE",
AM1535="Power Telco","ACTIVE", AM1535="no impacts","no impacts"
),"")</f>
        <v>no impacts</v>
      </c>
      <c r="AO1535" s="93" t="s">
        <v>5537</v>
      </c>
      <c r="AP1535" s="101" t="str">
        <f t="shared" ref="AP1535:AP1598" si="45">B1535</f>
        <v>CTR_575</v>
      </c>
      <c r="AR1535" s="17" t="s">
        <v>5537</v>
      </c>
      <c r="AS1535" s="7" t="s">
        <v>5537</v>
      </c>
      <c r="AT1535" s="6"/>
      <c r="AU1535" s="7"/>
      <c r="AV1535" s="3" t="s">
        <v>5537</v>
      </c>
      <c r="AW1535" s="18" t="s">
        <v>5537</v>
      </c>
      <c r="AX1535" s="18" t="s">
        <v>5537</v>
      </c>
      <c r="AY1535" s="18" t="s">
        <v>5537</v>
      </c>
      <c r="AZ1535" s="18" t="s">
        <v>5537</v>
      </c>
      <c r="BA1535" s="18" t="s">
        <v>5537</v>
      </c>
      <c r="BB1535" s="18" t="s">
        <v>5537</v>
      </c>
      <c r="BC1535" s="18" t="s">
        <v>5537</v>
      </c>
      <c r="BD1535" s="18" t="s">
        <v>5537</v>
      </c>
      <c r="BE1535" s="18" t="s">
        <v>5537</v>
      </c>
      <c r="BF1535" s="18" t="s">
        <v>5537</v>
      </c>
      <c r="BG1535" s="18" t="s">
        <v>5537</v>
      </c>
      <c r="BH1535" s="18" t="s">
        <v>5537</v>
      </c>
      <c r="BI1535" s="9" t="s">
        <v>5537</v>
      </c>
      <c r="BJ1535" s="14"/>
      <c r="BK1535" s="14" t="s">
        <v>5537</v>
      </c>
      <c r="BL1535" s="14" t="str">
        <f>_xlfn.XLOOKUP(B1535,'[4]cell downs 18042026 17h'!$B:$B,'[4]cell downs 18042026 17h'!$B:$B,"")</f>
        <v/>
      </c>
      <c r="BM1535" s="14" t="str">
        <f>_xlfn.XLOOKUP(B1535,'[5]Cells Huawei 19042026 15h'!$B:$B,'[5]Cells Huawei 19042026 15h'!$B:$B,"")</f>
        <v/>
      </c>
      <c r="BN1535" s="9" t="str">
        <f>_xlfn.XLOOKUP(B1535,'[6]cells down 19042026 9H40'!$B:$B,'[6]cells down 19042026 9H40'!$B:$B,"")</f>
        <v/>
      </c>
      <c r="BO1535" s="9" t="s">
        <v>5537</v>
      </c>
      <c r="BP1535" s="9" t="s">
        <v>12</v>
      </c>
      <c r="BQ1535" s="115"/>
    </row>
    <row r="1536" spans="1:69" s="9" customFormat="1" x14ac:dyDescent="0.3">
      <c r="A1536" s="1" t="s">
        <v>328</v>
      </c>
      <c r="B1536" s="8" t="s">
        <v>329</v>
      </c>
      <c r="C1536" s="3" t="str">
        <f>_xlfn.XLOOKUP(B1536,'[1]daily break down'!$D:$D,'[1]daily break down'!$E:$E,"")</f>
        <v>EXTREME-NORD</v>
      </c>
      <c r="D1536" s="1" t="s">
        <v>11</v>
      </c>
      <c r="E1536" s="1" t="s">
        <v>12</v>
      </c>
      <c r="F1536" s="3" t="s">
        <v>55</v>
      </c>
      <c r="G1536" s="1" t="s">
        <v>185</v>
      </c>
      <c r="H1536" s="32" t="str">
        <f>_xlfn.XLOOKUP(B1536,[2]CALCULATION!$B:$B,[2]CALCULATION!$H:$H,"")</f>
        <v>Huawei</v>
      </c>
      <c r="I1536" s="28">
        <v>0</v>
      </c>
      <c r="J1536" s="28">
        <v>7.4568462445032263E-2</v>
      </c>
      <c r="K1536" s="28">
        <v>0.24202201276706251</v>
      </c>
      <c r="L1536" s="28">
        <v>0</v>
      </c>
      <c r="M1536" s="28">
        <v>1.9618586149135497E-3</v>
      </c>
      <c r="N1536" s="28">
        <v>5.671554904931899E-2</v>
      </c>
      <c r="O1536" s="28">
        <v>0.47132761469382156</v>
      </c>
      <c r="P1536" s="28">
        <v>0.19340358927384124</v>
      </c>
      <c r="Q1536" s="28">
        <v>0</v>
      </c>
      <c r="R1536" s="28">
        <v>0</v>
      </c>
      <c r="S1536" s="94">
        <v>0</v>
      </c>
      <c r="T1536" s="94">
        <f>_xlfn.XLOOKUP(B1536,'[3]Nur des jours'!$B:$B,'[3]Nur des jours'!$U:$U,"")</f>
        <v>0</v>
      </c>
      <c r="U1536" s="94">
        <v>0</v>
      </c>
      <c r="V1536" s="94">
        <v>0</v>
      </c>
      <c r="W1536" s="94">
        <v>0</v>
      </c>
      <c r="X1536" s="94">
        <v>0</v>
      </c>
      <c r="Y1536" s="94">
        <v>0</v>
      </c>
      <c r="Z1536" s="94">
        <v>0</v>
      </c>
      <c r="AA1536" s="94">
        <v>0</v>
      </c>
      <c r="AB1536" s="94">
        <v>0</v>
      </c>
      <c r="AC1536" s="94">
        <f>_xlfn.XLOOKUP(B1536,'[3]Nur des jours'!$B:$B,'[3]Nur des jours'!$N:$N,"")</f>
        <v>0</v>
      </c>
      <c r="AD1536" s="94">
        <v>0</v>
      </c>
      <c r="AE1536" s="94">
        <v>0</v>
      </c>
      <c r="AF1536" s="94">
        <v>0</v>
      </c>
      <c r="AG1536" s="94">
        <v>0</v>
      </c>
      <c r="AH1536" s="94">
        <v>0</v>
      </c>
      <c r="AI1536" s="49" t="s">
        <v>6659</v>
      </c>
      <c r="AJ1536" s="49"/>
      <c r="AK1536" s="48" t="str" cm="1">
        <f t="array" ref="AK1536">IFERROR(_xlfn.IFS(
AM1536="MPR ISSUE","PDH",
AM1536="BSS Hardware Issue","BSS",
AM1536="Sites strategiques, MLL, Pylone, etc.","ENVTECH",
AM1536="AKTIVCO DEFAUT GE &amp; POWER Cabinet","AKTIVCO",
AM1536="AKTIVCO Coupure ENEO &amp; Baisse de tension","AKTIVCO GRID ONLY",
AM1536="Coupure ENEO &amp; Baisse de tension","IHS GRID ONLY",
AM1536="Defaut GE &amp; POWER Cabinet","IHS",
AM1536="Sharing","Partners",
AM1536="Sites strategiques &amp; DataCenter","SST &amp; DC",
AM1536="Exclu","Exclu",
AM1536="SAT","SAT",
AM1536="SPARE-ISSUE","SPARE-ISSUE",
AM1536="Fiber CAmtel","TRANS_FO_CAMTEL",
AM1536="Fiber AOF","Fiber AOF",
AM1536="Projet OCM (HUAWEI)","TRAVAUX-HUAWEI",
AM1536="Projet OCM (NOKIA)","TRAVAUX-NOKIA",
AM1536="ACCESS-ISSUE","ACCESS-ISSUE",
AM1536="Projet OCM (ZTE, NOKIA, autres projets)","TRAVAUX OCM",
AM1536="No root CAuse","No root cause",
AM1536="ODU HS","PDH",
AM1536="IP &amp; VLAN","PDH",
AM1536="Warehouse HUAWEI","SPARE-ISSUE",
AM1536="SPARE-HS","SPARE-ISSUE",
AM1536="Power Telco","BSS",AM1536="no impacts","no impacts"
),"")</f>
        <v>no impacts</v>
      </c>
      <c r="AL1536" s="48" t="str" cm="1">
        <f t="array" ref="AL1536">IFERROR(_xlfn.IFS(
AM1536="MPR ISSUE","TX ISSUE",
AM1536="BSS Hardware Issue","RAN ISSUE",
AM1536="Sites strategiques, MLL, Pylone, etc.","ENVTECH",
AM1536="AKTIVCO DEFAUT GE &amp; POWER Cabinet","POWER ISSUE",
AM1536="AKTIVCO Coupure ENEO &amp; Baisse de tension","POWER ISSUE",
AM1536="Coupure ENEO &amp; Baisse de tension","POWER ISSUE",
AM1536="Defaut GE &amp; POWER Cabinet","POWER ISSUE",
AM1536="Sharing","POWER ISSUE",
AM1536="Sites strategiques &amp; DataCenter","POWER ISSUE",
AM1536="Exclu","Exclu",
AM1536="SAT","TX ISSUE",
AM1536="SPARE-ISSUE","SPARE-ISSUE",
AM1536="Fiber CAmtel","TX ISSUE",
AM1536="Fiber AOF","TX ISSUE",
AM1536="Projet OCM (HUAWEI)","TRAVAUX-HUAWEI",
AM1536="Projet OCM (NOKIA)","TRAVAUX -NOKIA",
AM1536="ACCESS-ISSUE","ACCESS-ISSUE",
AM1536="Projet OCM (ZTE, NOKIA, autres projets)","TRAVAUX OCM",
AM1536="No root CAuse","No root cause",
AM1536="ODU HS","TX ISSUE",
AM1536="IP &amp; VLAN","TX ISSUE",
AM1536="Warehouse HUAWEI","SPARE-ISSUE",
AM1536="SPARE-HS","SPARE-ISSUE",
AM1536="Power Telco","RAN ISSUE",AM1536="no impacts","no impacts"
),"")</f>
        <v>no impacts</v>
      </c>
      <c r="AM1536" s="67" t="s">
        <v>5605</v>
      </c>
      <c r="AN1536" s="48" t="str" cm="1">
        <f t="array" ref="AN1536">IFERROR(_xlfn.IFS(
AM1536="MPR ISSUE","ACTIVE",
AM1536="BSS Hardware Issue","ACTIVE",
AM1536="Sites strategiques, MLL, Pylone, etc.","PASSIVE",
AM1536="AKTIVCO DEFAUT GE &amp; POWER Cabinet","PASSIVE",
AM1536="AKTIVCO Coupure ENEO &amp; Baisse de tension","PASSIVE",
AM1536="Coupure ENEO &amp; Baisse de tension","PASSIVE",
AM1536="Defaut GE &amp; POWER Cabinet","PASSIVE",
AM1536="Sharing","PASSIVE",
AM1536="Sites strategiques &amp; DataCenter","PASSIVE",
AM1536="Exclu","Exclu",
AM1536="SAT","ACTIVE",
AM1536="SPARE-ISSUE","SPARE-ISSUE",
AM1536="Fiber CAmtel","ACTIVE",
AM1536="Fiber AOF","ACTIVE",
AM1536="Projet OCM (HUAWEI)","PLANNED WORKS",
AM1536="Projet OCM (NOKIA)","PLANNED WORKS",
AM1536="ACCESS-ISSUE","ACCESS-ISSUE",
AM1536="Projet OCM (ZTE, NOKIA, autres projets)","PLANNED WORKS",
AM1536="No root CAuse","No root cause",
AM1536="ODU HS","ACTIVE",
AM1536="IP &amp; VLAN","ACTIVE",
AM1536="Warehouse HUAWEI","SPARE-ISSUE",
AM1536="SPARE-HS","SPARE-ISSUE",
AM1536="Power Telco","ACTIVE", AM1536="no impacts","no impacts"
),"")</f>
        <v>no impacts</v>
      </c>
      <c r="AO1536" s="93" t="s">
        <v>5537</v>
      </c>
      <c r="AP1536" s="101" t="str">
        <f t="shared" si="45"/>
        <v>EXN_138</v>
      </c>
      <c r="AR1536" s="17" t="s">
        <v>5537</v>
      </c>
      <c r="AS1536" s="7" t="s">
        <v>5537</v>
      </c>
      <c r="AT1536" s="6"/>
      <c r="AU1536" s="7"/>
      <c r="AV1536" s="3" t="s">
        <v>5537</v>
      </c>
      <c r="AW1536" s="18" t="s">
        <v>5537</v>
      </c>
      <c r="AX1536" s="18" t="s">
        <v>5537</v>
      </c>
      <c r="AY1536" s="18" t="s">
        <v>5537</v>
      </c>
      <c r="AZ1536" s="18" t="s">
        <v>5537</v>
      </c>
      <c r="BA1536" s="18" t="s">
        <v>5537</v>
      </c>
      <c r="BB1536" s="18" t="s">
        <v>5537</v>
      </c>
      <c r="BC1536" s="18" t="s">
        <v>5537</v>
      </c>
      <c r="BD1536" s="18" t="s">
        <v>5537</v>
      </c>
      <c r="BE1536" s="18" t="s">
        <v>5537</v>
      </c>
      <c r="BF1536" s="18" t="s">
        <v>5537</v>
      </c>
      <c r="BG1536" s="18" t="s">
        <v>5537</v>
      </c>
      <c r="BH1536" s="18" t="s">
        <v>5537</v>
      </c>
      <c r="BI1536" s="9" t="s">
        <v>5537</v>
      </c>
      <c r="BJ1536" s="14"/>
      <c r="BK1536" s="14" t="s">
        <v>5537</v>
      </c>
      <c r="BL1536" s="14" t="str">
        <f>_xlfn.XLOOKUP(B1536,'[4]cell downs 18042026 17h'!$B:$B,'[4]cell downs 18042026 17h'!$B:$B,"")</f>
        <v/>
      </c>
      <c r="BM1536" s="14" t="str">
        <f>_xlfn.XLOOKUP(B1536,'[5]Cells Huawei 19042026 15h'!$B:$B,'[5]Cells Huawei 19042026 15h'!$B:$B,"")</f>
        <v/>
      </c>
      <c r="BN1536" s="9" t="str">
        <f>_xlfn.XLOOKUP(B1536,'[6]cells down 19042026 9H40'!$B:$B,'[6]cells down 19042026 9H40'!$B:$B,"")</f>
        <v/>
      </c>
      <c r="BO1536" s="9" t="s">
        <v>329</v>
      </c>
      <c r="BP1536" s="9" t="s">
        <v>594</v>
      </c>
      <c r="BQ1536" s="115"/>
    </row>
    <row r="1537" spans="1:69" s="9" customFormat="1" x14ac:dyDescent="0.3">
      <c r="A1537" s="1" t="s">
        <v>1540</v>
      </c>
      <c r="B1537" s="8" t="s">
        <v>1541</v>
      </c>
      <c r="C1537" s="3" t="str">
        <f>_xlfn.XLOOKUP(B1537,'[1]daily break down'!$D:$D,'[1]daily break down'!$E:$E,"")</f>
        <v>Bafoussam</v>
      </c>
      <c r="D1537" s="1" t="s">
        <v>11</v>
      </c>
      <c r="E1537" s="1" t="s">
        <v>145</v>
      </c>
      <c r="F1537" s="3" t="s">
        <v>102</v>
      </c>
      <c r="G1537" s="1" t="s">
        <v>299</v>
      </c>
      <c r="H1537" s="32" t="str">
        <f>_xlfn.XLOOKUP(B1537,[2]CALCULATION!$B:$B,[2]CALCULATION!$H:$H,"")</f>
        <v>Huawei</v>
      </c>
      <c r="I1537" s="28">
        <v>0</v>
      </c>
      <c r="J1537" s="28">
        <v>0</v>
      </c>
      <c r="K1537" s="28">
        <v>0</v>
      </c>
      <c r="L1537" s="28">
        <v>0</v>
      </c>
      <c r="M1537" s="28">
        <v>4.6192852842055409E-3</v>
      </c>
      <c r="N1537" s="28">
        <v>0</v>
      </c>
      <c r="O1537" s="28">
        <v>0</v>
      </c>
      <c r="P1537" s="28">
        <v>0</v>
      </c>
      <c r="Q1537" s="28">
        <v>0</v>
      </c>
      <c r="R1537" s="28">
        <v>0</v>
      </c>
      <c r="S1537" s="94">
        <v>0</v>
      </c>
      <c r="T1537" s="94">
        <f>_xlfn.XLOOKUP(B1537,'[3]Nur des jours'!$B:$B,'[3]Nur des jours'!$U:$U,"")</f>
        <v>0</v>
      </c>
      <c r="U1537" s="94">
        <v>8.9175391586979543E-5</v>
      </c>
      <c r="V1537" s="94">
        <v>0</v>
      </c>
      <c r="W1537" s="94">
        <v>0</v>
      </c>
      <c r="X1537" s="94">
        <v>0</v>
      </c>
      <c r="Y1537" s="94">
        <v>0</v>
      </c>
      <c r="Z1537" s="94">
        <v>0</v>
      </c>
      <c r="AA1537" s="94">
        <v>0</v>
      </c>
      <c r="AB1537" s="94">
        <v>0</v>
      </c>
      <c r="AC1537" s="94">
        <f>_xlfn.XLOOKUP(B1537,'[3]Nur des jours'!$B:$B,'[3]Nur des jours'!$N:$N,"")</f>
        <v>0</v>
      </c>
      <c r="AD1537" s="94">
        <v>0</v>
      </c>
      <c r="AE1537" s="94">
        <v>0</v>
      </c>
      <c r="AF1537" s="94">
        <v>0</v>
      </c>
      <c r="AG1537" s="94">
        <v>0</v>
      </c>
      <c r="AH1537" s="94">
        <v>0</v>
      </c>
      <c r="AI1537" s="49" t="s">
        <v>5559</v>
      </c>
      <c r="AJ1537" s="49"/>
      <c r="AK1537" s="48" t="str" cm="1">
        <f t="array" ref="AK1537">IFERROR(_xlfn.IFS(
AM1537="MPR ISSUE","PDH",
AM1537="BSS Hardware Issue","BSS",
AM1537="Sites strategiques, MLL, Pylone, etc.","ENVTECH",
AM1537="AKTIVCO DEFAUT GE &amp; POWER Cabinet","AKTIVCO",
AM1537="AKTIVCO Coupure ENEO &amp; Baisse de tension","AKTIVCO GRID ONLY",
AM1537="Coupure ENEO &amp; Baisse de tension","IHS GRID ONLY",
AM1537="Defaut GE &amp; POWER Cabinet","IHS",
AM1537="Sharing","Partners",
AM1537="Sites strategiques &amp; DataCenter","SST &amp; DC",
AM1537="Exclu","Exclu",
AM1537="SAT","SAT",
AM1537="SPARE-ISSUE","SPARE-ISSUE",
AM1537="Fiber CAmtel","TRANS_FO_CAMTEL",
AM1537="Fiber AOF","Fiber AOF",
AM1537="Projet OCM (HUAWEI)","TRAVAUX-HUAWEI",
AM1537="Projet OCM (NOKIA)","TRAVAUX-NOKIA",
AM1537="ACCESS-ISSUE","ACCESS-ISSUE",
AM1537="Projet OCM (ZTE, NOKIA, autres projets)","TRAVAUX OCM",
AM1537="No root CAuse","No root cause",
AM1537="ODU HS","PDH",
AM1537="IP &amp; VLAN","PDH",
AM1537="Warehouse HUAWEI","SPARE-ISSUE",
AM1537="SPARE-HS","SPARE-ISSUE",
AM1537="Power Telco","BSS",AM1537="no impacts","no impacts"
),"")</f>
        <v>no impacts</v>
      </c>
      <c r="AL1537" s="48" t="str" cm="1">
        <f t="array" ref="AL1537">IFERROR(_xlfn.IFS(
AM1537="MPR ISSUE","TX ISSUE",
AM1537="BSS Hardware Issue","RAN ISSUE",
AM1537="Sites strategiques, MLL, Pylone, etc.","ENVTECH",
AM1537="AKTIVCO DEFAUT GE &amp; POWER Cabinet","POWER ISSUE",
AM1537="AKTIVCO Coupure ENEO &amp; Baisse de tension","POWER ISSUE",
AM1537="Coupure ENEO &amp; Baisse de tension","POWER ISSUE",
AM1537="Defaut GE &amp; POWER Cabinet","POWER ISSUE",
AM1537="Sharing","POWER ISSUE",
AM1537="Sites strategiques &amp; DataCenter","POWER ISSUE",
AM1537="Exclu","Exclu",
AM1537="SAT","TX ISSUE",
AM1537="SPARE-ISSUE","SPARE-ISSUE",
AM1537="Fiber CAmtel","TX ISSUE",
AM1537="Fiber AOF","TX ISSUE",
AM1537="Projet OCM (HUAWEI)","TRAVAUX-HUAWEI",
AM1537="Projet OCM (NOKIA)","TRAVAUX -NOKIA",
AM1537="ACCESS-ISSUE","ACCESS-ISSUE",
AM1537="Projet OCM (ZTE, NOKIA, autres projets)","TRAVAUX OCM",
AM1537="No root CAuse","No root cause",
AM1537="ODU HS","TX ISSUE",
AM1537="IP &amp; VLAN","TX ISSUE",
AM1537="Warehouse HUAWEI","SPARE-ISSUE",
AM1537="SPARE-HS","SPARE-ISSUE",
AM1537="Power Telco","RAN ISSUE",AM1537="no impacts","no impacts"
),"")</f>
        <v>no impacts</v>
      </c>
      <c r="AM1537" s="67" t="s">
        <v>5605</v>
      </c>
      <c r="AN1537" s="48" t="str" cm="1">
        <f t="array" ref="AN1537">IFERROR(_xlfn.IFS(
AM1537="MPR ISSUE","ACTIVE",
AM1537="BSS Hardware Issue","ACTIVE",
AM1537="Sites strategiques, MLL, Pylone, etc.","PASSIVE",
AM1537="AKTIVCO DEFAUT GE &amp; POWER Cabinet","PASSIVE",
AM1537="AKTIVCO Coupure ENEO &amp; Baisse de tension","PASSIVE",
AM1537="Coupure ENEO &amp; Baisse de tension","PASSIVE",
AM1537="Defaut GE &amp; POWER Cabinet","PASSIVE",
AM1537="Sharing","PASSIVE",
AM1537="Sites strategiques &amp; DataCenter","PASSIVE",
AM1537="Exclu","Exclu",
AM1537="SAT","ACTIVE",
AM1537="SPARE-ISSUE","SPARE-ISSUE",
AM1537="Fiber CAmtel","ACTIVE",
AM1537="Fiber AOF","ACTIVE",
AM1537="Projet OCM (HUAWEI)","PLANNED WORKS",
AM1537="Projet OCM (NOKIA)","PLANNED WORKS",
AM1537="ACCESS-ISSUE","ACCESS-ISSUE",
AM1537="Projet OCM (ZTE, NOKIA, autres projets)","PLANNED WORKS",
AM1537="No root CAuse","No root cause",
AM1537="ODU HS","ACTIVE",
AM1537="IP &amp; VLAN","ACTIVE",
AM1537="Warehouse HUAWEI","SPARE-ISSUE",
AM1537="SPARE-HS","SPARE-ISSUE",
AM1537="Power Telco","ACTIVE", AM1537="no impacts","no impacts"
),"")</f>
        <v>no impacts</v>
      </c>
      <c r="AO1537" s="93" t="s">
        <v>5537</v>
      </c>
      <c r="AP1537" s="101" t="str">
        <f t="shared" si="45"/>
        <v>OST_078</v>
      </c>
      <c r="AR1537" s="17" t="s">
        <v>5537</v>
      </c>
      <c r="AS1537" s="7" t="s">
        <v>5537</v>
      </c>
      <c r="AT1537" s="6"/>
      <c r="AU1537" s="7"/>
      <c r="AV1537" s="3" t="s">
        <v>5537</v>
      </c>
      <c r="AW1537" s="18" t="s">
        <v>5537</v>
      </c>
      <c r="AX1537" s="18" t="s">
        <v>5537</v>
      </c>
      <c r="AY1537" s="18" t="s">
        <v>5537</v>
      </c>
      <c r="AZ1537" s="18" t="s">
        <v>5537</v>
      </c>
      <c r="BA1537" s="18" t="s">
        <v>5537</v>
      </c>
      <c r="BB1537" s="18" t="s">
        <v>5537</v>
      </c>
      <c r="BC1537" s="18" t="s">
        <v>5537</v>
      </c>
      <c r="BD1537" s="18" t="s">
        <v>5537</v>
      </c>
      <c r="BE1537" s="18" t="s">
        <v>5537</v>
      </c>
      <c r="BF1537" s="18" t="s">
        <v>5537</v>
      </c>
      <c r="BG1537" s="18" t="s">
        <v>5537</v>
      </c>
      <c r="BH1537" s="18" t="s">
        <v>5537</v>
      </c>
      <c r="BI1537" s="9" t="s">
        <v>5537</v>
      </c>
      <c r="BJ1537" s="14"/>
      <c r="BK1537" s="14" t="s">
        <v>5537</v>
      </c>
      <c r="BL1537" s="14" t="str">
        <f>_xlfn.XLOOKUP(B1537,'[4]cell downs 18042026 17h'!$B:$B,'[4]cell downs 18042026 17h'!$B:$B,"")</f>
        <v/>
      </c>
      <c r="BM1537" s="14" t="str">
        <f>_xlfn.XLOOKUP(B1537,'[5]Cells Huawei 19042026 15h'!$B:$B,'[5]Cells Huawei 19042026 15h'!$B:$B,"")</f>
        <v/>
      </c>
      <c r="BN1537" s="9" t="str">
        <f>_xlfn.XLOOKUP(B1537,'[6]cells down 19042026 9H40'!$B:$B,'[6]cells down 19042026 9H40'!$B:$B,"")</f>
        <v/>
      </c>
      <c r="BO1537" s="9" t="s">
        <v>1541</v>
      </c>
      <c r="BP1537" s="9" t="s">
        <v>12</v>
      </c>
      <c r="BQ1537" s="115"/>
    </row>
    <row r="1538" spans="1:69" s="9" customFormat="1" x14ac:dyDescent="0.3">
      <c r="A1538" s="1" t="s">
        <v>993</v>
      </c>
      <c r="B1538" s="8" t="s">
        <v>994</v>
      </c>
      <c r="C1538" s="3" t="str">
        <f>_xlfn.XLOOKUP(B1538,'[1]daily break down'!$D:$D,'[1]daily break down'!$E:$E,"")</f>
        <v>EXTREME-NORD</v>
      </c>
      <c r="D1538" s="1" t="s">
        <v>11</v>
      </c>
      <c r="E1538" s="1" t="s">
        <v>705</v>
      </c>
      <c r="F1538" s="3" t="s">
        <v>55</v>
      </c>
      <c r="G1538" s="1" t="s">
        <v>185</v>
      </c>
      <c r="H1538" s="32" t="str">
        <f>_xlfn.XLOOKUP(B1538,[2]CALCULATION!$B:$B,[2]CALCULATION!$H:$H,"")</f>
        <v>Huawei</v>
      </c>
      <c r="I1538" s="28">
        <v>0</v>
      </c>
      <c r="J1538" s="28">
        <v>0</v>
      </c>
      <c r="K1538" s="28">
        <v>0</v>
      </c>
      <c r="L1538" s="28">
        <v>0</v>
      </c>
      <c r="M1538" s="28">
        <v>1.8726832233265703E-3</v>
      </c>
      <c r="N1538" s="28">
        <v>0.12313338070330135</v>
      </c>
      <c r="O1538" s="28">
        <v>0.43697725385451702</v>
      </c>
      <c r="P1538" s="28">
        <v>0.17890367060179835</v>
      </c>
      <c r="Q1538" s="28">
        <v>0</v>
      </c>
      <c r="R1538" s="28">
        <v>0</v>
      </c>
      <c r="S1538" s="94">
        <v>0</v>
      </c>
      <c r="T1538" s="94">
        <f>_xlfn.XLOOKUP(B1538,'[3]Nur des jours'!$B:$B,'[3]Nur des jours'!$U:$U,"")</f>
        <v>0</v>
      </c>
      <c r="U1538" s="94">
        <v>0</v>
      </c>
      <c r="V1538" s="94">
        <v>0</v>
      </c>
      <c r="W1538" s="94">
        <v>0</v>
      </c>
      <c r="X1538" s="94">
        <v>0</v>
      </c>
      <c r="Y1538" s="94">
        <v>0</v>
      </c>
      <c r="Z1538" s="94">
        <v>0</v>
      </c>
      <c r="AA1538" s="94">
        <v>0</v>
      </c>
      <c r="AB1538" s="94">
        <v>0</v>
      </c>
      <c r="AC1538" s="94">
        <f>_xlfn.XLOOKUP(B1538,'[3]Nur des jours'!$B:$B,'[3]Nur des jours'!$N:$N,"")</f>
        <v>0</v>
      </c>
      <c r="AD1538" s="94">
        <v>0</v>
      </c>
      <c r="AE1538" s="94">
        <v>0</v>
      </c>
      <c r="AF1538" s="94">
        <v>0</v>
      </c>
      <c r="AG1538" s="94">
        <v>0</v>
      </c>
      <c r="AH1538" s="94">
        <v>0</v>
      </c>
      <c r="AI1538" s="49" t="s">
        <v>6659</v>
      </c>
      <c r="AJ1538" s="49"/>
      <c r="AK1538" s="48" t="str" cm="1">
        <f t="array" ref="AK1538">IFERROR(_xlfn.IFS(
AM1538="MPR ISSUE","PDH",
AM1538="BSS Hardware Issue","BSS",
AM1538="Sites strategiques, MLL, Pylone, etc.","ENVTECH",
AM1538="AKTIVCO DEFAUT GE &amp; POWER Cabinet","AKTIVCO",
AM1538="AKTIVCO Coupure ENEO &amp; Baisse de tension","AKTIVCO GRID ONLY",
AM1538="Coupure ENEO &amp; Baisse de tension","IHS GRID ONLY",
AM1538="Defaut GE &amp; POWER Cabinet","IHS",
AM1538="Sharing","Partners",
AM1538="Sites strategiques &amp; DataCenter","SST &amp; DC",
AM1538="Exclu","Exclu",
AM1538="SAT","SAT",
AM1538="SPARE-ISSUE","SPARE-ISSUE",
AM1538="Fiber CAmtel","TRANS_FO_CAMTEL",
AM1538="Fiber AOF","Fiber AOF",
AM1538="Projet OCM (HUAWEI)","TRAVAUX-HUAWEI",
AM1538="Projet OCM (NOKIA)","TRAVAUX-NOKIA",
AM1538="ACCESS-ISSUE","ACCESS-ISSUE",
AM1538="Projet OCM (ZTE, NOKIA, autres projets)","TRAVAUX OCM",
AM1538="No root CAuse","No root cause",
AM1538="ODU HS","PDH",
AM1538="IP &amp; VLAN","PDH",
AM1538="Warehouse HUAWEI","SPARE-ISSUE",
AM1538="SPARE-HS","SPARE-ISSUE",
AM1538="Power Telco","BSS",AM1538="no impacts","no impacts"
),"")</f>
        <v>no impacts</v>
      </c>
      <c r="AL1538" s="48" t="str" cm="1">
        <f t="array" ref="AL1538">IFERROR(_xlfn.IFS(
AM1538="MPR ISSUE","TX ISSUE",
AM1538="BSS Hardware Issue","RAN ISSUE",
AM1538="Sites strategiques, MLL, Pylone, etc.","ENVTECH",
AM1538="AKTIVCO DEFAUT GE &amp; POWER Cabinet","POWER ISSUE",
AM1538="AKTIVCO Coupure ENEO &amp; Baisse de tension","POWER ISSUE",
AM1538="Coupure ENEO &amp; Baisse de tension","POWER ISSUE",
AM1538="Defaut GE &amp; POWER Cabinet","POWER ISSUE",
AM1538="Sharing","POWER ISSUE",
AM1538="Sites strategiques &amp; DataCenter","POWER ISSUE",
AM1538="Exclu","Exclu",
AM1538="SAT","TX ISSUE",
AM1538="SPARE-ISSUE","SPARE-ISSUE",
AM1538="Fiber CAmtel","TX ISSUE",
AM1538="Fiber AOF","TX ISSUE",
AM1538="Projet OCM (HUAWEI)","TRAVAUX-HUAWEI",
AM1538="Projet OCM (NOKIA)","TRAVAUX -NOKIA",
AM1538="ACCESS-ISSUE","ACCESS-ISSUE",
AM1538="Projet OCM (ZTE, NOKIA, autres projets)","TRAVAUX OCM",
AM1538="No root CAuse","No root cause",
AM1538="ODU HS","TX ISSUE",
AM1538="IP &amp; VLAN","TX ISSUE",
AM1538="Warehouse HUAWEI","SPARE-ISSUE",
AM1538="SPARE-HS","SPARE-ISSUE",
AM1538="Power Telco","RAN ISSUE",AM1538="no impacts","no impacts"
),"")</f>
        <v>no impacts</v>
      </c>
      <c r="AM1538" s="67" t="s">
        <v>5605</v>
      </c>
      <c r="AN1538" s="48" t="str" cm="1">
        <f t="array" ref="AN1538">IFERROR(_xlfn.IFS(
AM1538="MPR ISSUE","ACTIVE",
AM1538="BSS Hardware Issue","ACTIVE",
AM1538="Sites strategiques, MLL, Pylone, etc.","PASSIVE",
AM1538="AKTIVCO DEFAUT GE &amp; POWER Cabinet","PASSIVE",
AM1538="AKTIVCO Coupure ENEO &amp; Baisse de tension","PASSIVE",
AM1538="Coupure ENEO &amp; Baisse de tension","PASSIVE",
AM1538="Defaut GE &amp; POWER Cabinet","PASSIVE",
AM1538="Sharing","PASSIVE",
AM1538="Sites strategiques &amp; DataCenter","PASSIVE",
AM1538="Exclu","Exclu",
AM1538="SAT","ACTIVE",
AM1538="SPARE-ISSUE","SPARE-ISSUE",
AM1538="Fiber CAmtel","ACTIVE",
AM1538="Fiber AOF","ACTIVE",
AM1538="Projet OCM (HUAWEI)","PLANNED WORKS",
AM1538="Projet OCM (NOKIA)","PLANNED WORKS",
AM1538="ACCESS-ISSUE","ACCESS-ISSUE",
AM1538="Projet OCM (ZTE, NOKIA, autres projets)","PLANNED WORKS",
AM1538="No root CAuse","No root cause",
AM1538="ODU HS","ACTIVE",
AM1538="IP &amp; VLAN","ACTIVE",
AM1538="Warehouse HUAWEI","SPARE-ISSUE",
AM1538="SPARE-HS","SPARE-ISSUE",
AM1538="Power Telco","ACTIVE", AM1538="no impacts","no impacts"
),"")</f>
        <v>no impacts</v>
      </c>
      <c r="AO1538" s="93" t="s">
        <v>5537</v>
      </c>
      <c r="AP1538" s="101" t="str">
        <f t="shared" si="45"/>
        <v>EXN_182</v>
      </c>
      <c r="AR1538" s="17" t="s">
        <v>5537</v>
      </c>
      <c r="AS1538" s="7" t="s">
        <v>5537</v>
      </c>
      <c r="AT1538" s="6"/>
      <c r="AU1538" s="7"/>
      <c r="AV1538" s="3" t="s">
        <v>5537</v>
      </c>
      <c r="AW1538" s="18" t="s">
        <v>5537</v>
      </c>
      <c r="AX1538" s="18" t="s">
        <v>5537</v>
      </c>
      <c r="AY1538" s="18" t="s">
        <v>5537</v>
      </c>
      <c r="AZ1538" s="18" t="s">
        <v>5537</v>
      </c>
      <c r="BA1538" s="18" t="s">
        <v>5537</v>
      </c>
      <c r="BB1538" s="18" t="s">
        <v>5537</v>
      </c>
      <c r="BC1538" s="18" t="s">
        <v>5537</v>
      </c>
      <c r="BD1538" s="18" t="s">
        <v>5537</v>
      </c>
      <c r="BE1538" s="18" t="s">
        <v>5537</v>
      </c>
      <c r="BF1538" s="18" t="s">
        <v>5537</v>
      </c>
      <c r="BG1538" s="18" t="s">
        <v>5537</v>
      </c>
      <c r="BH1538" s="18" t="s">
        <v>5537</v>
      </c>
      <c r="BI1538" s="9" t="s">
        <v>5537</v>
      </c>
      <c r="BJ1538" s="14"/>
      <c r="BK1538" s="14" t="s">
        <v>5537</v>
      </c>
      <c r="BL1538" s="14" t="str">
        <f>_xlfn.XLOOKUP(B1538,'[4]cell downs 18042026 17h'!$B:$B,'[4]cell downs 18042026 17h'!$B:$B,"")</f>
        <v/>
      </c>
      <c r="BM1538" s="14" t="str">
        <f>_xlfn.XLOOKUP(B1538,'[5]Cells Huawei 19042026 15h'!$B:$B,'[5]Cells Huawei 19042026 15h'!$B:$B,"")</f>
        <v/>
      </c>
      <c r="BN1538" s="9" t="str">
        <f>_xlfn.XLOOKUP(B1538,'[6]cells down 19042026 9H40'!$B:$B,'[6]cells down 19042026 9H40'!$B:$B,"")</f>
        <v/>
      </c>
      <c r="BO1538" s="9" t="s">
        <v>994</v>
      </c>
      <c r="BP1538" s="9" t="s">
        <v>12</v>
      </c>
      <c r="BQ1538" s="115"/>
    </row>
    <row r="1539" spans="1:69" s="9" customFormat="1" x14ac:dyDescent="0.3">
      <c r="A1539" s="1" t="s">
        <v>2597</v>
      </c>
      <c r="B1539" s="8" t="s">
        <v>2598</v>
      </c>
      <c r="C1539" s="3" t="str">
        <f>_xlfn.XLOOKUP(B1539,'[1]daily break down'!$D:$D,'[1]daily break down'!$E:$E,"")</f>
        <v>EXTREME-NORD</v>
      </c>
      <c r="D1539" s="1" t="s">
        <v>11</v>
      </c>
      <c r="E1539" s="1" t="s">
        <v>630</v>
      </c>
      <c r="F1539" s="3" t="s">
        <v>55</v>
      </c>
      <c r="G1539" s="1" t="s">
        <v>185</v>
      </c>
      <c r="H1539" s="32" t="str">
        <f>_xlfn.XLOOKUP(B1539,[2]CALCULATION!$B:$B,[2]CALCULATION!$H:$H,"")</f>
        <v>Huawei</v>
      </c>
      <c r="I1539" s="28">
        <v>0</v>
      </c>
      <c r="J1539" s="28">
        <v>0</v>
      </c>
      <c r="K1539" s="28">
        <v>2.2668384541410201E-2</v>
      </c>
      <c r="L1539" s="28">
        <v>0</v>
      </c>
      <c r="M1539" s="28">
        <v>1.3376308738046931E-3</v>
      </c>
      <c r="N1539" s="28">
        <v>0.13160504290406441</v>
      </c>
      <c r="O1539" s="28">
        <v>0.40523081444955239</v>
      </c>
      <c r="P1539" s="28">
        <v>0.16690066289419089</v>
      </c>
      <c r="Q1539" s="28">
        <v>0</v>
      </c>
      <c r="R1539" s="28">
        <v>0</v>
      </c>
      <c r="S1539" s="94">
        <v>0</v>
      </c>
      <c r="T1539" s="94">
        <f>_xlfn.XLOOKUP(B1539,'[3]Nur des jours'!$B:$B,'[3]Nur des jours'!$U:$U,"")</f>
        <v>0</v>
      </c>
      <c r="U1539" s="94">
        <v>16.192913481321678</v>
      </c>
      <c r="V1539" s="94">
        <v>0</v>
      </c>
      <c r="W1539" s="94">
        <v>0</v>
      </c>
      <c r="X1539" s="94">
        <v>0</v>
      </c>
      <c r="Y1539" s="94">
        <v>0</v>
      </c>
      <c r="Z1539" s="94">
        <v>0</v>
      </c>
      <c r="AA1539" s="94">
        <v>0</v>
      </c>
      <c r="AB1539" s="94">
        <v>0</v>
      </c>
      <c r="AC1539" s="94">
        <f>_xlfn.XLOOKUP(B1539,'[3]Nur des jours'!$B:$B,'[3]Nur des jours'!$N:$N,"")</f>
        <v>0</v>
      </c>
      <c r="AD1539" s="94">
        <v>0</v>
      </c>
      <c r="AE1539" s="94">
        <v>0</v>
      </c>
      <c r="AF1539" s="94">
        <v>0</v>
      </c>
      <c r="AG1539" s="94">
        <v>0</v>
      </c>
      <c r="AH1539" s="94">
        <v>0</v>
      </c>
      <c r="AI1539" s="49" t="s">
        <v>6659</v>
      </c>
      <c r="AJ1539" s="49"/>
      <c r="AK1539" s="48" t="str" cm="1">
        <f t="array" ref="AK1539">IFERROR(_xlfn.IFS(
AM1539="MPR ISSUE","PDH",
AM1539="BSS Hardware Issue","BSS",
AM1539="Sites strategiques, MLL, Pylone, etc.","ENVTECH",
AM1539="AKTIVCO DEFAUT GE &amp; POWER Cabinet","AKTIVCO",
AM1539="AKTIVCO Coupure ENEO &amp; Baisse de tension","AKTIVCO GRID ONLY",
AM1539="Coupure ENEO &amp; Baisse de tension","IHS GRID ONLY",
AM1539="Defaut GE &amp; POWER Cabinet","IHS",
AM1539="Sharing","Partners",
AM1539="Sites strategiques &amp; DataCenter","SST &amp; DC",
AM1539="Exclu","Exclu",
AM1539="SAT","SAT",
AM1539="SPARE-ISSUE","SPARE-ISSUE",
AM1539="Fiber CAmtel","TRANS_FO_CAMTEL",
AM1539="Fiber AOF","Fiber AOF",
AM1539="Projet OCM (HUAWEI)","TRAVAUX-HUAWEI",
AM1539="Projet OCM (NOKIA)","TRAVAUX-NOKIA",
AM1539="ACCESS-ISSUE","ACCESS-ISSUE",
AM1539="Projet OCM (ZTE, NOKIA, autres projets)","TRAVAUX OCM",
AM1539="No root CAuse","No root cause",
AM1539="ODU HS","PDH",
AM1539="IP &amp; VLAN","PDH",
AM1539="Warehouse HUAWEI","SPARE-ISSUE",
AM1539="SPARE-HS","SPARE-ISSUE",
AM1539="Power Telco","BSS",AM1539="no impacts","no impacts"
),"")</f>
        <v>no impacts</v>
      </c>
      <c r="AL1539" s="48" t="str" cm="1">
        <f t="array" ref="AL1539">IFERROR(_xlfn.IFS(
AM1539="MPR ISSUE","TX ISSUE",
AM1539="BSS Hardware Issue","RAN ISSUE",
AM1539="Sites strategiques, MLL, Pylone, etc.","ENVTECH",
AM1539="AKTIVCO DEFAUT GE &amp; POWER Cabinet","POWER ISSUE",
AM1539="AKTIVCO Coupure ENEO &amp; Baisse de tension","POWER ISSUE",
AM1539="Coupure ENEO &amp; Baisse de tension","POWER ISSUE",
AM1539="Defaut GE &amp; POWER Cabinet","POWER ISSUE",
AM1539="Sharing","POWER ISSUE",
AM1539="Sites strategiques &amp; DataCenter","POWER ISSUE",
AM1539="Exclu","Exclu",
AM1539="SAT","TX ISSUE",
AM1539="SPARE-ISSUE","SPARE-ISSUE",
AM1539="Fiber CAmtel","TX ISSUE",
AM1539="Fiber AOF","TX ISSUE",
AM1539="Projet OCM (HUAWEI)","TRAVAUX-HUAWEI",
AM1539="Projet OCM (NOKIA)","TRAVAUX -NOKIA",
AM1539="ACCESS-ISSUE","ACCESS-ISSUE",
AM1539="Projet OCM (ZTE, NOKIA, autres projets)","TRAVAUX OCM",
AM1539="No root CAuse","No root cause",
AM1539="ODU HS","TX ISSUE",
AM1539="IP &amp; VLAN","TX ISSUE",
AM1539="Warehouse HUAWEI","SPARE-ISSUE",
AM1539="SPARE-HS","SPARE-ISSUE",
AM1539="Power Telco","RAN ISSUE",AM1539="no impacts","no impacts"
),"")</f>
        <v>no impacts</v>
      </c>
      <c r="AM1539" s="67" t="s">
        <v>5605</v>
      </c>
      <c r="AN1539" s="48" t="str" cm="1">
        <f t="array" ref="AN1539">IFERROR(_xlfn.IFS(
AM1539="MPR ISSUE","ACTIVE",
AM1539="BSS Hardware Issue","ACTIVE",
AM1539="Sites strategiques, MLL, Pylone, etc.","PASSIVE",
AM1539="AKTIVCO DEFAUT GE &amp; POWER Cabinet","PASSIVE",
AM1539="AKTIVCO Coupure ENEO &amp; Baisse de tension","PASSIVE",
AM1539="Coupure ENEO &amp; Baisse de tension","PASSIVE",
AM1539="Defaut GE &amp; POWER Cabinet","PASSIVE",
AM1539="Sharing","PASSIVE",
AM1539="Sites strategiques &amp; DataCenter","PASSIVE",
AM1539="Exclu","Exclu",
AM1539="SAT","ACTIVE",
AM1539="SPARE-ISSUE","SPARE-ISSUE",
AM1539="Fiber CAmtel","ACTIVE",
AM1539="Fiber AOF","ACTIVE",
AM1539="Projet OCM (HUAWEI)","PLANNED WORKS",
AM1539="Projet OCM (NOKIA)","PLANNED WORKS",
AM1539="ACCESS-ISSUE","ACCESS-ISSUE",
AM1539="Projet OCM (ZTE, NOKIA, autres projets)","PLANNED WORKS",
AM1539="No root CAuse","No root cause",
AM1539="ODU HS","ACTIVE",
AM1539="IP &amp; VLAN","ACTIVE",
AM1539="Warehouse HUAWEI","SPARE-ISSUE",
AM1539="SPARE-HS","SPARE-ISSUE",
AM1539="Power Telco","ACTIVE", AM1539="no impacts","no impacts"
),"")</f>
        <v>no impacts</v>
      </c>
      <c r="AO1539" s="93" t="s">
        <v>5537</v>
      </c>
      <c r="AP1539" s="101" t="str">
        <f t="shared" si="45"/>
        <v>EXN_188</v>
      </c>
      <c r="AR1539" s="17" t="s">
        <v>5537</v>
      </c>
      <c r="AS1539" s="7" t="s">
        <v>5537</v>
      </c>
      <c r="AT1539" s="6"/>
      <c r="AU1539" s="7"/>
      <c r="AV1539" s="3" t="s">
        <v>5537</v>
      </c>
      <c r="AW1539" s="18" t="s">
        <v>5537</v>
      </c>
      <c r="AX1539" s="18" t="s">
        <v>5537</v>
      </c>
      <c r="AY1539" s="18" t="s">
        <v>5537</v>
      </c>
      <c r="AZ1539" s="18" t="s">
        <v>5537</v>
      </c>
      <c r="BA1539" s="18" t="s">
        <v>5537</v>
      </c>
      <c r="BB1539" s="18" t="s">
        <v>5537</v>
      </c>
      <c r="BC1539" s="18" t="s">
        <v>5537</v>
      </c>
      <c r="BD1539" s="18" t="s">
        <v>5537</v>
      </c>
      <c r="BE1539" s="18" t="s">
        <v>5537</v>
      </c>
      <c r="BF1539" s="18" t="s">
        <v>5537</v>
      </c>
      <c r="BG1539" s="18" t="s">
        <v>5537</v>
      </c>
      <c r="BH1539" s="18" t="s">
        <v>5537</v>
      </c>
      <c r="BI1539" s="9" t="s">
        <v>5537</v>
      </c>
      <c r="BJ1539" s="14"/>
      <c r="BK1539" s="14" t="s">
        <v>5537</v>
      </c>
      <c r="BL1539" s="14" t="str">
        <f>_xlfn.XLOOKUP(B1539,'[4]cell downs 18042026 17h'!$B:$B,'[4]cell downs 18042026 17h'!$B:$B,"")</f>
        <v/>
      </c>
      <c r="BM1539" s="14" t="str">
        <f>_xlfn.XLOOKUP(B1539,'[5]Cells Huawei 19042026 15h'!$B:$B,'[5]Cells Huawei 19042026 15h'!$B:$B,"")</f>
        <v/>
      </c>
      <c r="BN1539" s="9" t="str">
        <f>_xlfn.XLOOKUP(B1539,'[6]cells down 19042026 9H40'!$B:$B,'[6]cells down 19042026 9H40'!$B:$B,"")</f>
        <v/>
      </c>
      <c r="BO1539" s="9" t="s">
        <v>2598</v>
      </c>
      <c r="BP1539" s="9" t="s">
        <v>5537</v>
      </c>
      <c r="BQ1539" s="115"/>
    </row>
    <row r="1540" spans="1:69" s="9" customFormat="1" x14ac:dyDescent="0.3">
      <c r="A1540" s="1" t="s">
        <v>3080</v>
      </c>
      <c r="B1540" s="8" t="s">
        <v>3081</v>
      </c>
      <c r="C1540" s="3" t="str">
        <f>_xlfn.XLOOKUP(B1540,'[1]daily break down'!$D:$D,'[1]daily break down'!$E:$E,"")</f>
        <v>EXTREME-NORD</v>
      </c>
      <c r="D1540" s="1" t="s">
        <v>21</v>
      </c>
      <c r="E1540" s="1" t="s">
        <v>710</v>
      </c>
      <c r="F1540" s="3" t="s">
        <v>55</v>
      </c>
      <c r="G1540" s="1" t="s">
        <v>185</v>
      </c>
      <c r="H1540" s="32" t="str">
        <f>_xlfn.XLOOKUP(B1540,[2]CALCULATION!$B:$B,[2]CALCULATION!$H:$H,"")</f>
        <v>Huawei</v>
      </c>
      <c r="I1540" s="28">
        <v>0</v>
      </c>
      <c r="J1540" s="28">
        <v>0</v>
      </c>
      <c r="K1540" s="28">
        <v>0</v>
      </c>
      <c r="L1540" s="28">
        <v>0</v>
      </c>
      <c r="M1540" s="28">
        <v>0.60095296390465502</v>
      </c>
      <c r="N1540" s="28">
        <v>5.2773996741174493E-2</v>
      </c>
      <c r="O1540" s="28">
        <v>0.40772772541398777</v>
      </c>
      <c r="P1540" s="28">
        <v>0.16645478593625601</v>
      </c>
      <c r="Q1540" s="28">
        <v>0</v>
      </c>
      <c r="R1540" s="28">
        <v>0</v>
      </c>
      <c r="S1540" s="94">
        <v>0</v>
      </c>
      <c r="T1540" s="94">
        <f>_xlfn.XLOOKUP(B1540,'[3]Nur des jours'!$B:$B,'[3]Nur des jours'!$U:$U,"")</f>
        <v>0</v>
      </c>
      <c r="U1540" s="94">
        <v>0</v>
      </c>
      <c r="V1540" s="94">
        <v>0</v>
      </c>
      <c r="W1540" s="94">
        <v>0</v>
      </c>
      <c r="X1540" s="94">
        <v>0</v>
      </c>
      <c r="Y1540" s="94">
        <v>0</v>
      </c>
      <c r="Z1540" s="94">
        <v>0</v>
      </c>
      <c r="AA1540" s="94">
        <v>0</v>
      </c>
      <c r="AB1540" s="94">
        <v>0</v>
      </c>
      <c r="AC1540" s="94">
        <f>_xlfn.XLOOKUP(B1540,'[3]Nur des jours'!$B:$B,'[3]Nur des jours'!$N:$N,"")</f>
        <v>0</v>
      </c>
      <c r="AD1540" s="94">
        <v>0</v>
      </c>
      <c r="AE1540" s="94">
        <v>0</v>
      </c>
      <c r="AF1540" s="94">
        <v>0</v>
      </c>
      <c r="AG1540" s="94">
        <v>0</v>
      </c>
      <c r="AH1540" s="94">
        <v>0</v>
      </c>
      <c r="AI1540" s="49" t="s">
        <v>6659</v>
      </c>
      <c r="AJ1540" s="49"/>
      <c r="AK1540" s="48" t="str" cm="1">
        <f t="array" ref="AK1540">IFERROR(_xlfn.IFS(
AM1540="MPR ISSUE","PDH",
AM1540="BSS Hardware Issue","BSS",
AM1540="Sites strategiques, MLL, Pylone, etc.","ENVTECH",
AM1540="AKTIVCO DEFAUT GE &amp; POWER Cabinet","AKTIVCO",
AM1540="AKTIVCO Coupure ENEO &amp; Baisse de tension","AKTIVCO GRID ONLY",
AM1540="Coupure ENEO &amp; Baisse de tension","IHS GRID ONLY",
AM1540="Defaut GE &amp; POWER Cabinet","IHS",
AM1540="Sharing","Partners",
AM1540="Sites strategiques &amp; DataCenter","SST &amp; DC",
AM1540="Exclu","Exclu",
AM1540="SAT","SAT",
AM1540="SPARE-ISSUE","SPARE-ISSUE",
AM1540="Fiber CAmtel","TRANS_FO_CAMTEL",
AM1540="Fiber AOF","Fiber AOF",
AM1540="Projet OCM (HUAWEI)","TRAVAUX-HUAWEI",
AM1540="Projet OCM (NOKIA)","TRAVAUX-NOKIA",
AM1540="ACCESS-ISSUE","ACCESS-ISSUE",
AM1540="Projet OCM (ZTE, NOKIA, autres projets)","TRAVAUX OCM",
AM1540="No root CAuse","No root cause",
AM1540="ODU HS","PDH",
AM1540="IP &amp; VLAN","PDH",
AM1540="Warehouse HUAWEI","SPARE-ISSUE",
AM1540="SPARE-HS","SPARE-ISSUE",
AM1540="Power Telco","BSS",AM1540="no impacts","no impacts"
),"")</f>
        <v>no impacts</v>
      </c>
      <c r="AL1540" s="48" t="str" cm="1">
        <f t="array" ref="AL1540">IFERROR(_xlfn.IFS(
AM1540="MPR ISSUE","TX ISSUE",
AM1540="BSS Hardware Issue","RAN ISSUE",
AM1540="Sites strategiques, MLL, Pylone, etc.","ENVTECH",
AM1540="AKTIVCO DEFAUT GE &amp; POWER Cabinet","POWER ISSUE",
AM1540="AKTIVCO Coupure ENEO &amp; Baisse de tension","POWER ISSUE",
AM1540="Coupure ENEO &amp; Baisse de tension","POWER ISSUE",
AM1540="Defaut GE &amp; POWER Cabinet","POWER ISSUE",
AM1540="Sharing","POWER ISSUE",
AM1540="Sites strategiques &amp; DataCenter","POWER ISSUE",
AM1540="Exclu","Exclu",
AM1540="SAT","TX ISSUE",
AM1540="SPARE-ISSUE","SPARE-ISSUE",
AM1540="Fiber CAmtel","TX ISSUE",
AM1540="Fiber AOF","TX ISSUE",
AM1540="Projet OCM (HUAWEI)","TRAVAUX-HUAWEI",
AM1540="Projet OCM (NOKIA)","TRAVAUX -NOKIA",
AM1540="ACCESS-ISSUE","ACCESS-ISSUE",
AM1540="Projet OCM (ZTE, NOKIA, autres projets)","TRAVAUX OCM",
AM1540="No root CAuse","No root cause",
AM1540="ODU HS","TX ISSUE",
AM1540="IP &amp; VLAN","TX ISSUE",
AM1540="Warehouse HUAWEI","SPARE-ISSUE",
AM1540="SPARE-HS","SPARE-ISSUE",
AM1540="Power Telco","RAN ISSUE",AM1540="no impacts","no impacts"
),"")</f>
        <v>no impacts</v>
      </c>
      <c r="AM1540" s="67" t="s">
        <v>5605</v>
      </c>
      <c r="AN1540" s="48" t="str" cm="1">
        <f t="array" ref="AN1540">IFERROR(_xlfn.IFS(
AM1540="MPR ISSUE","ACTIVE",
AM1540="BSS Hardware Issue","ACTIVE",
AM1540="Sites strategiques, MLL, Pylone, etc.","PASSIVE",
AM1540="AKTIVCO DEFAUT GE &amp; POWER Cabinet","PASSIVE",
AM1540="AKTIVCO Coupure ENEO &amp; Baisse de tension","PASSIVE",
AM1540="Coupure ENEO &amp; Baisse de tension","PASSIVE",
AM1540="Defaut GE &amp; POWER Cabinet","PASSIVE",
AM1540="Sharing","PASSIVE",
AM1540="Sites strategiques &amp; DataCenter","PASSIVE",
AM1540="Exclu","Exclu",
AM1540="SAT","ACTIVE",
AM1540="SPARE-ISSUE","SPARE-ISSUE",
AM1540="Fiber CAmtel","ACTIVE",
AM1540="Fiber AOF","ACTIVE",
AM1540="Projet OCM (HUAWEI)","PLANNED WORKS",
AM1540="Projet OCM (NOKIA)","PLANNED WORKS",
AM1540="ACCESS-ISSUE","ACCESS-ISSUE",
AM1540="Projet OCM (ZTE, NOKIA, autres projets)","PLANNED WORKS",
AM1540="No root CAuse","No root cause",
AM1540="ODU HS","ACTIVE",
AM1540="IP &amp; VLAN","ACTIVE",
AM1540="Warehouse HUAWEI","SPARE-ISSUE",
AM1540="SPARE-HS","SPARE-ISSUE",
AM1540="Power Telco","ACTIVE", AM1540="no impacts","no impacts"
),"")</f>
        <v>no impacts</v>
      </c>
      <c r="AO1540" s="93" t="s">
        <v>5537</v>
      </c>
      <c r="AP1540" s="101" t="str">
        <f t="shared" si="45"/>
        <v>EXN_031</v>
      </c>
      <c r="AR1540" s="17" t="s">
        <v>5537</v>
      </c>
      <c r="AS1540" s="7" t="s">
        <v>5537</v>
      </c>
      <c r="AT1540" s="6"/>
      <c r="AU1540" s="7"/>
      <c r="AV1540" s="3" t="s">
        <v>5537</v>
      </c>
      <c r="AW1540" s="18" t="s">
        <v>5537</v>
      </c>
      <c r="AX1540" s="18" t="s">
        <v>5537</v>
      </c>
      <c r="AY1540" s="18" t="s">
        <v>5537</v>
      </c>
      <c r="AZ1540" s="18" t="s">
        <v>5537</v>
      </c>
      <c r="BA1540" s="18" t="s">
        <v>5537</v>
      </c>
      <c r="BB1540" s="18" t="s">
        <v>5537</v>
      </c>
      <c r="BC1540" s="18" t="s">
        <v>5537</v>
      </c>
      <c r="BD1540" s="18" t="s">
        <v>5537</v>
      </c>
      <c r="BE1540" s="18" t="s">
        <v>5537</v>
      </c>
      <c r="BF1540" s="18" t="s">
        <v>5537</v>
      </c>
      <c r="BG1540" s="18" t="s">
        <v>5537</v>
      </c>
      <c r="BH1540" s="18" t="s">
        <v>5537</v>
      </c>
      <c r="BI1540" s="9" t="s">
        <v>5537</v>
      </c>
      <c r="BJ1540" s="14"/>
      <c r="BK1540" s="14" t="s">
        <v>5537</v>
      </c>
      <c r="BL1540" s="14" t="str">
        <f>_xlfn.XLOOKUP(B1540,'[4]cell downs 18042026 17h'!$B:$B,'[4]cell downs 18042026 17h'!$B:$B,"")</f>
        <v/>
      </c>
      <c r="BM1540" s="14" t="str">
        <f>_xlfn.XLOOKUP(B1540,'[5]Cells Huawei 19042026 15h'!$B:$B,'[5]Cells Huawei 19042026 15h'!$B:$B,"")</f>
        <v/>
      </c>
      <c r="BN1540" s="9" t="str">
        <f>_xlfn.XLOOKUP(B1540,'[6]cells down 19042026 9H40'!$B:$B,'[6]cells down 19042026 9H40'!$B:$B,"")</f>
        <v/>
      </c>
      <c r="BO1540" s="9" t="s">
        <v>5537</v>
      </c>
      <c r="BP1540" s="9" t="s">
        <v>12</v>
      </c>
      <c r="BQ1540" s="115"/>
    </row>
    <row r="1541" spans="1:69" s="9" customFormat="1" x14ac:dyDescent="0.3">
      <c r="A1541" s="1" t="s">
        <v>3253</v>
      </c>
      <c r="B1541" s="8" t="s">
        <v>3254</v>
      </c>
      <c r="C1541" s="3" t="str">
        <f>_xlfn.XLOOKUP(B1541,'[1]daily break down'!$D:$D,'[1]daily break down'!$E:$E,"")</f>
        <v>Yaounde</v>
      </c>
      <c r="D1541" s="1"/>
      <c r="E1541" s="1"/>
      <c r="F1541" s="3" t="s">
        <v>37</v>
      </c>
      <c r="G1541" s="1" t="s">
        <v>38</v>
      </c>
      <c r="H1541" s="34" t="str">
        <f>_xlfn.XLOOKUP(B1541,[2]CALCULATION!$B:$B,[2]CALCULATION!$H:$H,"")</f>
        <v>ZTE</v>
      </c>
      <c r="I1541" s="28">
        <v>1.2876926545160032E-2</v>
      </c>
      <c r="J1541" s="28">
        <v>0</v>
      </c>
      <c r="K1541" s="28">
        <v>0</v>
      </c>
      <c r="L1541" s="28">
        <v>0</v>
      </c>
      <c r="M1541" s="28">
        <v>0</v>
      </c>
      <c r="N1541" s="28">
        <v>0</v>
      </c>
      <c r="O1541" s="28">
        <v>0</v>
      </c>
      <c r="P1541" s="28">
        <v>0</v>
      </c>
      <c r="Q1541" s="28">
        <v>0</v>
      </c>
      <c r="R1541" s="28">
        <v>0</v>
      </c>
      <c r="S1541" s="94">
        <v>0</v>
      </c>
      <c r="T1541" s="94">
        <f>_xlfn.XLOOKUP(B1541,'[3]Nur des jours'!$B:$B,'[3]Nur des jours'!$U:$U,"")</f>
        <v>0</v>
      </c>
      <c r="U1541" s="94">
        <v>0</v>
      </c>
      <c r="V1541" s="94">
        <v>0</v>
      </c>
      <c r="W1541" s="94">
        <v>0</v>
      </c>
      <c r="X1541" s="94">
        <v>0</v>
      </c>
      <c r="Y1541" s="94">
        <v>0</v>
      </c>
      <c r="Z1541" s="94">
        <v>0</v>
      </c>
      <c r="AA1541" s="94">
        <v>0</v>
      </c>
      <c r="AB1541" s="94">
        <v>0</v>
      </c>
      <c r="AC1541" s="94">
        <f>_xlfn.XLOOKUP(B1541,'[3]Nur des jours'!$B:$B,'[3]Nur des jours'!$N:$N,"")</f>
        <v>0</v>
      </c>
      <c r="AD1541" s="94">
        <v>0</v>
      </c>
      <c r="AE1541" s="94">
        <v>0</v>
      </c>
      <c r="AF1541" s="94">
        <v>0</v>
      </c>
      <c r="AG1541" s="94">
        <v>0</v>
      </c>
      <c r="AH1541" s="94">
        <v>0</v>
      </c>
      <c r="AI1541" s="49" t="s">
        <v>5559</v>
      </c>
      <c r="AJ1541" s="49"/>
      <c r="AK1541" s="48" t="str" cm="1">
        <f t="array" ref="AK1541">IFERROR(_xlfn.IFS(
AM1541="MPR ISSUE","PDH",
AM1541="BSS Hardware Issue","BSS",
AM1541="Sites strategiques, MLL, Pylone, etc.","ENVTECH",
AM1541="AKTIVCO DEFAUT GE &amp; POWER Cabinet","AKTIVCO",
AM1541="AKTIVCO Coupure ENEO &amp; Baisse de tension","AKTIVCO GRID ONLY",
AM1541="Coupure ENEO &amp; Baisse de tension","IHS GRID ONLY",
AM1541="Defaut GE &amp; POWER Cabinet","IHS",
AM1541="Sharing","Partners",
AM1541="Sites strategiques &amp; DataCenter","SST &amp; DC",
AM1541="Exclu","Exclu",
AM1541="SAT","SAT",
AM1541="SPARE-ISSUE","SPARE-ISSUE",
AM1541="Fiber CAmtel","TRANS_FO_CAMTEL",
AM1541="Fiber AOF","Fiber AOF",
AM1541="Projet OCM (HUAWEI)","TRAVAUX-HUAWEI",
AM1541="Projet OCM (NOKIA)","TRAVAUX-NOKIA",
AM1541="ACCESS-ISSUE","ACCESS-ISSUE",
AM1541="Projet OCM (ZTE, NOKIA, autres projets)","TRAVAUX OCM",
AM1541="No root CAuse","No root cause",
AM1541="ODU HS","PDH",
AM1541="IP &amp; VLAN","PDH",
AM1541="Warehouse HUAWEI","SPARE-ISSUE",
AM1541="SPARE-HS","SPARE-ISSUE",
AM1541="Power Telco","BSS",AM1541="no impacts","no impacts"
),"")</f>
        <v>no impacts</v>
      </c>
      <c r="AL1541" s="48" t="str" cm="1">
        <f t="array" ref="AL1541">IFERROR(_xlfn.IFS(
AM1541="MPR ISSUE","TX ISSUE",
AM1541="BSS Hardware Issue","RAN ISSUE",
AM1541="Sites strategiques, MLL, Pylone, etc.","ENVTECH",
AM1541="AKTIVCO DEFAUT GE &amp; POWER Cabinet","POWER ISSUE",
AM1541="AKTIVCO Coupure ENEO &amp; Baisse de tension","POWER ISSUE",
AM1541="Coupure ENEO &amp; Baisse de tension","POWER ISSUE",
AM1541="Defaut GE &amp; POWER Cabinet","POWER ISSUE",
AM1541="Sharing","POWER ISSUE",
AM1541="Sites strategiques &amp; DataCenter","POWER ISSUE",
AM1541="Exclu","Exclu",
AM1541="SAT","TX ISSUE",
AM1541="SPARE-ISSUE","SPARE-ISSUE",
AM1541="Fiber CAmtel","TX ISSUE",
AM1541="Fiber AOF","TX ISSUE",
AM1541="Projet OCM (HUAWEI)","TRAVAUX-HUAWEI",
AM1541="Projet OCM (NOKIA)","TRAVAUX -NOKIA",
AM1541="ACCESS-ISSUE","ACCESS-ISSUE",
AM1541="Projet OCM (ZTE, NOKIA, autres projets)","TRAVAUX OCM",
AM1541="No root CAuse","No root cause",
AM1541="ODU HS","TX ISSUE",
AM1541="IP &amp; VLAN","TX ISSUE",
AM1541="Warehouse HUAWEI","SPARE-ISSUE",
AM1541="SPARE-HS","SPARE-ISSUE",
AM1541="Power Telco","RAN ISSUE",AM1541="no impacts","no impacts"
),"")</f>
        <v>no impacts</v>
      </c>
      <c r="AM1541" s="67" t="s">
        <v>5605</v>
      </c>
      <c r="AN1541" s="48" t="str" cm="1">
        <f t="array" ref="AN1541">IFERROR(_xlfn.IFS(
AM1541="MPR ISSUE","ACTIVE",
AM1541="BSS Hardware Issue","ACTIVE",
AM1541="Sites strategiques, MLL, Pylone, etc.","PASSIVE",
AM1541="AKTIVCO DEFAUT GE &amp; POWER Cabinet","PASSIVE",
AM1541="AKTIVCO Coupure ENEO &amp; Baisse de tension","PASSIVE",
AM1541="Coupure ENEO &amp; Baisse de tension","PASSIVE",
AM1541="Defaut GE &amp; POWER Cabinet","PASSIVE",
AM1541="Sharing","PASSIVE",
AM1541="Sites strategiques &amp; DataCenter","PASSIVE",
AM1541="Exclu","Exclu",
AM1541="SAT","ACTIVE",
AM1541="SPARE-ISSUE","SPARE-ISSUE",
AM1541="Fiber CAmtel","ACTIVE",
AM1541="Fiber AOF","ACTIVE",
AM1541="Projet OCM (HUAWEI)","PLANNED WORKS",
AM1541="Projet OCM (NOKIA)","PLANNED WORKS",
AM1541="ACCESS-ISSUE","ACCESS-ISSUE",
AM1541="Projet OCM (ZTE, NOKIA, autres projets)","PLANNED WORKS",
AM1541="No root CAuse","No root cause",
AM1541="ODU HS","ACTIVE",
AM1541="IP &amp; VLAN","ACTIVE",
AM1541="Warehouse HUAWEI","SPARE-ISSUE",
AM1541="SPARE-HS","SPARE-ISSUE",
AM1541="Power Telco","ACTIVE", AM1541="no impacts","no impacts"
),"")</f>
        <v>no impacts</v>
      </c>
      <c r="AO1541" s="93" t="s">
        <v>5537</v>
      </c>
      <c r="AP1541" s="101" t="str">
        <f t="shared" si="45"/>
        <v>CTR_194</v>
      </c>
      <c r="AR1541" s="17" t="s">
        <v>5537</v>
      </c>
      <c r="AS1541" s="7" t="s">
        <v>5537</v>
      </c>
      <c r="AT1541" s="6"/>
      <c r="AU1541" s="7"/>
      <c r="AV1541" s="3" t="s">
        <v>5537</v>
      </c>
      <c r="AW1541" s="18" t="s">
        <v>5537</v>
      </c>
      <c r="AX1541" s="18" t="s">
        <v>5537</v>
      </c>
      <c r="AY1541" s="18" t="s">
        <v>5537</v>
      </c>
      <c r="AZ1541" s="18" t="s">
        <v>5537</v>
      </c>
      <c r="BA1541" s="18" t="s">
        <v>5537</v>
      </c>
      <c r="BB1541" s="18" t="s">
        <v>5537</v>
      </c>
      <c r="BC1541" s="18" t="s">
        <v>5537</v>
      </c>
      <c r="BD1541" s="18" t="s">
        <v>5537</v>
      </c>
      <c r="BE1541" s="18" t="s">
        <v>5537</v>
      </c>
      <c r="BF1541" s="18" t="s">
        <v>5537</v>
      </c>
      <c r="BG1541" s="18" t="s">
        <v>5537</v>
      </c>
      <c r="BH1541" s="18" t="s">
        <v>5537</v>
      </c>
      <c r="BI1541" s="9" t="s">
        <v>5537</v>
      </c>
      <c r="BJ1541" s="14"/>
      <c r="BK1541" s="14" t="s">
        <v>5537</v>
      </c>
      <c r="BL1541" s="14" t="str">
        <f>_xlfn.XLOOKUP(B1541,'[4]cell downs 18042026 17h'!$B:$B,'[4]cell downs 18042026 17h'!$B:$B,"")</f>
        <v/>
      </c>
      <c r="BM1541" s="14" t="str">
        <f>_xlfn.XLOOKUP(B1541,'[5]Cells Huawei 19042026 15h'!$B:$B,'[5]Cells Huawei 19042026 15h'!$B:$B,"")</f>
        <v/>
      </c>
      <c r="BN1541" s="9" t="str">
        <f>_xlfn.XLOOKUP(B1541,'[6]cells down 19042026 9H40'!$B:$B,'[6]cells down 19042026 9H40'!$B:$B,"")</f>
        <v/>
      </c>
      <c r="BO1541" s="9" t="s">
        <v>5537</v>
      </c>
      <c r="BP1541" s="9" t="s">
        <v>5537</v>
      </c>
      <c r="BQ1541" s="115"/>
    </row>
    <row r="1542" spans="1:69" s="9" customFormat="1" x14ac:dyDescent="0.3">
      <c r="A1542" s="1" t="s">
        <v>2441</v>
      </c>
      <c r="B1542" s="8" t="s">
        <v>2442</v>
      </c>
      <c r="C1542" s="3" t="str">
        <f>_xlfn.XLOOKUP(B1542,'[1]daily break down'!$D:$D,'[1]daily break down'!$E:$E,"")</f>
        <v>Yaounde</v>
      </c>
      <c r="D1542" s="1" t="s">
        <v>11</v>
      </c>
      <c r="E1542" s="1" t="s">
        <v>12</v>
      </c>
      <c r="F1542" s="3" t="s">
        <v>37</v>
      </c>
      <c r="G1542" s="1" t="s">
        <v>38</v>
      </c>
      <c r="H1542" s="34" t="str">
        <f>_xlfn.XLOOKUP(B1542,[2]CALCULATION!$B:$B,[2]CALCULATION!$H:$H,"")</f>
        <v>ZTE</v>
      </c>
      <c r="I1542" s="28">
        <v>12.828896679251098</v>
      </c>
      <c r="J1542" s="28">
        <v>0</v>
      </c>
      <c r="K1542" s="28">
        <v>0</v>
      </c>
      <c r="L1542" s="28">
        <v>3.8826965496971039E-2</v>
      </c>
      <c r="M1542" s="28">
        <v>0</v>
      </c>
      <c r="N1542" s="28">
        <v>0</v>
      </c>
      <c r="O1542" s="28">
        <v>7.9865480705299099E-2</v>
      </c>
      <c r="P1542" s="28">
        <v>0</v>
      </c>
      <c r="Q1542" s="28">
        <v>0</v>
      </c>
      <c r="R1542" s="28">
        <v>0.50387663262306925</v>
      </c>
      <c r="S1542" s="94">
        <v>0</v>
      </c>
      <c r="T1542" s="94">
        <f>_xlfn.XLOOKUP(B1542,'[3]Nur des jours'!$B:$B,'[3]Nur des jours'!$U:$U,"")</f>
        <v>0</v>
      </c>
      <c r="U1542" s="94">
        <v>0</v>
      </c>
      <c r="V1542" s="94">
        <v>0</v>
      </c>
      <c r="W1542" s="94">
        <v>0</v>
      </c>
      <c r="X1542" s="94">
        <v>0</v>
      </c>
      <c r="Y1542" s="94">
        <v>0</v>
      </c>
      <c r="Z1542" s="94">
        <v>0</v>
      </c>
      <c r="AA1542" s="94">
        <v>0</v>
      </c>
      <c r="AB1542" s="94">
        <v>0</v>
      </c>
      <c r="AC1542" s="94">
        <f>_xlfn.XLOOKUP(B1542,'[3]Nur des jours'!$B:$B,'[3]Nur des jours'!$N:$N,"")</f>
        <v>0</v>
      </c>
      <c r="AD1542" s="94">
        <v>0</v>
      </c>
      <c r="AE1542" s="94">
        <v>0</v>
      </c>
      <c r="AF1542" s="94">
        <v>0</v>
      </c>
      <c r="AG1542" s="94">
        <v>0</v>
      </c>
      <c r="AH1542" s="94">
        <v>0</v>
      </c>
      <c r="AI1542" s="49" t="s">
        <v>5559</v>
      </c>
      <c r="AJ1542" s="49"/>
      <c r="AK1542" s="48" t="str" cm="1">
        <f t="array" ref="AK1542">IFERROR(_xlfn.IFS(
AM1542="MPR ISSUE","PDH",
AM1542="BSS Hardware Issue","BSS",
AM1542="Sites strategiques, MLL, Pylone, etc.","ENVTECH",
AM1542="AKTIVCO DEFAUT GE &amp; POWER Cabinet","AKTIVCO",
AM1542="AKTIVCO Coupure ENEO &amp; Baisse de tension","AKTIVCO GRID ONLY",
AM1542="Coupure ENEO &amp; Baisse de tension","IHS GRID ONLY",
AM1542="Defaut GE &amp; POWER Cabinet","IHS",
AM1542="Sharing","Partners",
AM1542="Sites strategiques &amp; DataCenter","SST &amp; DC",
AM1542="Exclu","Exclu",
AM1542="SAT","SAT",
AM1542="SPARE-ISSUE","SPARE-ISSUE",
AM1542="Fiber CAmtel","TRANS_FO_CAMTEL",
AM1542="Fiber AOF","Fiber AOF",
AM1542="Projet OCM (HUAWEI)","TRAVAUX-HUAWEI",
AM1542="Projet OCM (NOKIA)","TRAVAUX-NOKIA",
AM1542="ACCESS-ISSUE","ACCESS-ISSUE",
AM1542="Projet OCM (ZTE, NOKIA, autres projets)","TRAVAUX OCM",
AM1542="No root CAuse","No root cause",
AM1542="ODU HS","PDH",
AM1542="IP &amp; VLAN","PDH",
AM1542="Warehouse HUAWEI","SPARE-ISSUE",
AM1542="SPARE-HS","SPARE-ISSUE",
AM1542="Power Telco","BSS",AM1542="no impacts","no impacts"
),"")</f>
        <v>no impacts</v>
      </c>
      <c r="AL1542" s="48" t="str" cm="1">
        <f t="array" ref="AL1542">IFERROR(_xlfn.IFS(
AM1542="MPR ISSUE","TX ISSUE",
AM1542="BSS Hardware Issue","RAN ISSUE",
AM1542="Sites strategiques, MLL, Pylone, etc.","ENVTECH",
AM1542="AKTIVCO DEFAUT GE &amp; POWER Cabinet","POWER ISSUE",
AM1542="AKTIVCO Coupure ENEO &amp; Baisse de tension","POWER ISSUE",
AM1542="Coupure ENEO &amp; Baisse de tension","POWER ISSUE",
AM1542="Defaut GE &amp; POWER Cabinet","POWER ISSUE",
AM1542="Sharing","POWER ISSUE",
AM1542="Sites strategiques &amp; DataCenter","POWER ISSUE",
AM1542="Exclu","Exclu",
AM1542="SAT","TX ISSUE",
AM1542="SPARE-ISSUE","SPARE-ISSUE",
AM1542="Fiber CAmtel","TX ISSUE",
AM1542="Fiber AOF","TX ISSUE",
AM1542="Projet OCM (HUAWEI)","TRAVAUX-HUAWEI",
AM1542="Projet OCM (NOKIA)","TRAVAUX -NOKIA",
AM1542="ACCESS-ISSUE","ACCESS-ISSUE",
AM1542="Projet OCM (ZTE, NOKIA, autres projets)","TRAVAUX OCM",
AM1542="No root CAuse","No root cause",
AM1542="ODU HS","TX ISSUE",
AM1542="IP &amp; VLAN","TX ISSUE",
AM1542="Warehouse HUAWEI","SPARE-ISSUE",
AM1542="SPARE-HS","SPARE-ISSUE",
AM1542="Power Telco","RAN ISSUE",AM1542="no impacts","no impacts"
),"")</f>
        <v>no impacts</v>
      </c>
      <c r="AM1542" s="67" t="s">
        <v>5605</v>
      </c>
      <c r="AN1542" s="48" t="str" cm="1">
        <f t="array" ref="AN1542">IFERROR(_xlfn.IFS(
AM1542="MPR ISSUE","ACTIVE",
AM1542="BSS Hardware Issue","ACTIVE",
AM1542="Sites strategiques, MLL, Pylone, etc.","PASSIVE",
AM1542="AKTIVCO DEFAUT GE &amp; POWER Cabinet","PASSIVE",
AM1542="AKTIVCO Coupure ENEO &amp; Baisse de tension","PASSIVE",
AM1542="Coupure ENEO &amp; Baisse de tension","PASSIVE",
AM1542="Defaut GE &amp; POWER Cabinet","PASSIVE",
AM1542="Sharing","PASSIVE",
AM1542="Sites strategiques &amp; DataCenter","PASSIVE",
AM1542="Exclu","Exclu",
AM1542="SAT","ACTIVE",
AM1542="SPARE-ISSUE","SPARE-ISSUE",
AM1542="Fiber CAmtel","ACTIVE",
AM1542="Fiber AOF","ACTIVE",
AM1542="Projet OCM (HUAWEI)","PLANNED WORKS",
AM1542="Projet OCM (NOKIA)","PLANNED WORKS",
AM1542="ACCESS-ISSUE","ACCESS-ISSUE",
AM1542="Projet OCM (ZTE, NOKIA, autres projets)","PLANNED WORKS",
AM1542="No root CAuse","No root cause",
AM1542="ODU HS","ACTIVE",
AM1542="IP &amp; VLAN","ACTIVE",
AM1542="Warehouse HUAWEI","SPARE-ISSUE",
AM1542="SPARE-HS","SPARE-ISSUE",
AM1542="Power Telco","ACTIVE", AM1542="no impacts","no impacts"
),"")</f>
        <v>no impacts</v>
      </c>
      <c r="AO1542" s="93" t="s">
        <v>5537</v>
      </c>
      <c r="AP1542" s="101" t="str">
        <f t="shared" si="45"/>
        <v>CTR_269</v>
      </c>
      <c r="AR1542" s="17" t="s">
        <v>5537</v>
      </c>
      <c r="AS1542" s="7" t="s">
        <v>5537</v>
      </c>
      <c r="AT1542" s="6"/>
      <c r="AU1542" s="7"/>
      <c r="AV1542" s="3" t="s">
        <v>5537</v>
      </c>
      <c r="AW1542" s="18" t="s">
        <v>5537</v>
      </c>
      <c r="AX1542" s="18" t="s">
        <v>5537</v>
      </c>
      <c r="AY1542" s="18" t="s">
        <v>5537</v>
      </c>
      <c r="AZ1542" s="18" t="s">
        <v>5537</v>
      </c>
      <c r="BA1542" s="18" t="s">
        <v>5537</v>
      </c>
      <c r="BB1542" s="18" t="s">
        <v>5537</v>
      </c>
      <c r="BC1542" s="18" t="s">
        <v>5537</v>
      </c>
      <c r="BD1542" s="18" t="s">
        <v>5537</v>
      </c>
      <c r="BE1542" s="18" t="s">
        <v>5537</v>
      </c>
      <c r="BF1542" s="18" t="s">
        <v>5537</v>
      </c>
      <c r="BG1542" s="18" t="s">
        <v>5537</v>
      </c>
      <c r="BH1542" s="18" t="s">
        <v>5537</v>
      </c>
      <c r="BI1542" s="9" t="s">
        <v>5537</v>
      </c>
      <c r="BJ1542" s="14"/>
      <c r="BK1542" s="14" t="s">
        <v>5537</v>
      </c>
      <c r="BL1542" s="14" t="str">
        <f>_xlfn.XLOOKUP(B1542,'[4]cell downs 18042026 17h'!$B:$B,'[4]cell downs 18042026 17h'!$B:$B,"")</f>
        <v/>
      </c>
      <c r="BM1542" s="14" t="str">
        <f>_xlfn.XLOOKUP(B1542,'[5]Cells Huawei 19042026 15h'!$B:$B,'[5]Cells Huawei 19042026 15h'!$B:$B,"")</f>
        <v/>
      </c>
      <c r="BN1542" s="9" t="str">
        <f>_xlfn.XLOOKUP(B1542,'[6]cells down 19042026 9H40'!$B:$B,'[6]cells down 19042026 9H40'!$B:$B,"")</f>
        <v/>
      </c>
      <c r="BO1542" s="9" t="s">
        <v>2442</v>
      </c>
      <c r="BP1542" s="9" t="s">
        <v>594</v>
      </c>
      <c r="BQ1542" s="115"/>
    </row>
    <row r="1543" spans="1:69" s="9" customFormat="1" x14ac:dyDescent="0.3">
      <c r="A1543" s="1" t="s">
        <v>470</v>
      </c>
      <c r="B1543" s="8" t="s">
        <v>471</v>
      </c>
      <c r="C1543" s="3" t="str">
        <f>_xlfn.XLOOKUP(B1543,'[1]daily break down'!$D:$D,'[1]daily break down'!$E:$E,"")</f>
        <v>Yaounde</v>
      </c>
      <c r="D1543" s="1" t="s">
        <v>11</v>
      </c>
      <c r="E1543" s="1" t="s">
        <v>12</v>
      </c>
      <c r="F1543" s="3" t="s">
        <v>37</v>
      </c>
      <c r="G1543" s="1" t="s">
        <v>38</v>
      </c>
      <c r="H1543" s="34" t="str">
        <f>_xlfn.XLOOKUP(B1543,[2]CALCULATION!$B:$B,[2]CALCULATION!$H:$H,"")</f>
        <v>ZTE</v>
      </c>
      <c r="I1543" s="28">
        <v>0</v>
      </c>
      <c r="J1543" s="28">
        <v>0</v>
      </c>
      <c r="K1543" s="28">
        <v>0</v>
      </c>
      <c r="L1543" s="28">
        <v>0</v>
      </c>
      <c r="M1543" s="28">
        <v>0</v>
      </c>
      <c r="N1543" s="28">
        <v>0</v>
      </c>
      <c r="O1543" s="28">
        <v>0</v>
      </c>
      <c r="P1543" s="28">
        <v>4.2462467861188884</v>
      </c>
      <c r="Q1543" s="28">
        <v>1.2934177146558701</v>
      </c>
      <c r="R1543" s="28">
        <v>0</v>
      </c>
      <c r="S1543" s="94">
        <v>0</v>
      </c>
      <c r="T1543" s="94">
        <f>_xlfn.XLOOKUP(B1543,'[3]Nur des jours'!$B:$B,'[3]Nur des jours'!$U:$U,"")</f>
        <v>0</v>
      </c>
      <c r="U1543" s="94">
        <v>0</v>
      </c>
      <c r="V1543" s="94">
        <v>0</v>
      </c>
      <c r="W1543" s="94">
        <v>0</v>
      </c>
      <c r="X1543" s="94">
        <v>0</v>
      </c>
      <c r="Y1543" s="94">
        <v>0</v>
      </c>
      <c r="Z1543" s="94">
        <v>0</v>
      </c>
      <c r="AA1543" s="94">
        <v>0</v>
      </c>
      <c r="AB1543" s="94">
        <v>0</v>
      </c>
      <c r="AC1543" s="94">
        <f>_xlfn.XLOOKUP(B1543,'[3]Nur des jours'!$B:$B,'[3]Nur des jours'!$N:$N,"")</f>
        <v>0</v>
      </c>
      <c r="AD1543" s="94">
        <v>0</v>
      </c>
      <c r="AE1543" s="94">
        <v>0</v>
      </c>
      <c r="AF1543" s="94">
        <v>0</v>
      </c>
      <c r="AG1543" s="94">
        <v>0</v>
      </c>
      <c r="AH1543" s="94">
        <v>0</v>
      </c>
      <c r="AI1543" s="49" t="s">
        <v>5559</v>
      </c>
      <c r="AJ1543" s="49"/>
      <c r="AK1543" s="48" t="str" cm="1">
        <f t="array" ref="AK1543">IFERROR(_xlfn.IFS(
AM1543="MPR ISSUE","PDH",
AM1543="BSS Hardware Issue","BSS",
AM1543="Sites strategiques, MLL, Pylone, etc.","ENVTECH",
AM1543="AKTIVCO DEFAUT GE &amp; POWER Cabinet","AKTIVCO",
AM1543="AKTIVCO Coupure ENEO &amp; Baisse de tension","AKTIVCO GRID ONLY",
AM1543="Coupure ENEO &amp; Baisse de tension","IHS GRID ONLY",
AM1543="Defaut GE &amp; POWER Cabinet","IHS",
AM1543="Sharing","Partners",
AM1543="Sites strategiques &amp; DataCenter","SST &amp; DC",
AM1543="Exclu","Exclu",
AM1543="SAT","SAT",
AM1543="SPARE-ISSUE","SPARE-ISSUE",
AM1543="Fiber CAmtel","TRANS_FO_CAMTEL",
AM1543="Fiber AOF","Fiber AOF",
AM1543="Projet OCM (HUAWEI)","TRAVAUX-HUAWEI",
AM1543="Projet OCM (NOKIA)","TRAVAUX-NOKIA",
AM1543="ACCESS-ISSUE","ACCESS-ISSUE",
AM1543="Projet OCM (ZTE, NOKIA, autres projets)","TRAVAUX OCM",
AM1543="No root CAuse","No root cause",
AM1543="ODU HS","PDH",
AM1543="IP &amp; VLAN","PDH",
AM1543="Warehouse HUAWEI","SPARE-ISSUE",
AM1543="SPARE-HS","SPARE-ISSUE",
AM1543="Power Telco","BSS",AM1543="no impacts","no impacts"
),"")</f>
        <v>no impacts</v>
      </c>
      <c r="AL1543" s="48" t="str" cm="1">
        <f t="array" ref="AL1543">IFERROR(_xlfn.IFS(
AM1543="MPR ISSUE","TX ISSUE",
AM1543="BSS Hardware Issue","RAN ISSUE",
AM1543="Sites strategiques, MLL, Pylone, etc.","ENVTECH",
AM1543="AKTIVCO DEFAUT GE &amp; POWER Cabinet","POWER ISSUE",
AM1543="AKTIVCO Coupure ENEO &amp; Baisse de tension","POWER ISSUE",
AM1543="Coupure ENEO &amp; Baisse de tension","POWER ISSUE",
AM1543="Defaut GE &amp; POWER Cabinet","POWER ISSUE",
AM1543="Sharing","POWER ISSUE",
AM1543="Sites strategiques &amp; DataCenter","POWER ISSUE",
AM1543="Exclu","Exclu",
AM1543="SAT","TX ISSUE",
AM1543="SPARE-ISSUE","SPARE-ISSUE",
AM1543="Fiber CAmtel","TX ISSUE",
AM1543="Fiber AOF","TX ISSUE",
AM1543="Projet OCM (HUAWEI)","TRAVAUX-HUAWEI",
AM1543="Projet OCM (NOKIA)","TRAVAUX -NOKIA",
AM1543="ACCESS-ISSUE","ACCESS-ISSUE",
AM1543="Projet OCM (ZTE, NOKIA, autres projets)","TRAVAUX OCM",
AM1543="No root CAuse","No root cause",
AM1543="ODU HS","TX ISSUE",
AM1543="IP &amp; VLAN","TX ISSUE",
AM1543="Warehouse HUAWEI","SPARE-ISSUE",
AM1543="SPARE-HS","SPARE-ISSUE",
AM1543="Power Telco","RAN ISSUE",AM1543="no impacts","no impacts"
),"")</f>
        <v>no impacts</v>
      </c>
      <c r="AM1543" s="67" t="s">
        <v>5605</v>
      </c>
      <c r="AN1543" s="48" t="str" cm="1">
        <f t="array" ref="AN1543">IFERROR(_xlfn.IFS(
AM1543="MPR ISSUE","ACTIVE",
AM1543="BSS Hardware Issue","ACTIVE",
AM1543="Sites strategiques, MLL, Pylone, etc.","PASSIVE",
AM1543="AKTIVCO DEFAUT GE &amp; POWER Cabinet","PASSIVE",
AM1543="AKTIVCO Coupure ENEO &amp; Baisse de tension","PASSIVE",
AM1543="Coupure ENEO &amp; Baisse de tension","PASSIVE",
AM1543="Defaut GE &amp; POWER Cabinet","PASSIVE",
AM1543="Sharing","PASSIVE",
AM1543="Sites strategiques &amp; DataCenter","PASSIVE",
AM1543="Exclu","Exclu",
AM1543="SAT","ACTIVE",
AM1543="SPARE-ISSUE","SPARE-ISSUE",
AM1543="Fiber CAmtel","ACTIVE",
AM1543="Fiber AOF","ACTIVE",
AM1543="Projet OCM (HUAWEI)","PLANNED WORKS",
AM1543="Projet OCM (NOKIA)","PLANNED WORKS",
AM1543="ACCESS-ISSUE","ACCESS-ISSUE",
AM1543="Projet OCM (ZTE, NOKIA, autres projets)","PLANNED WORKS",
AM1543="No root CAuse","No root cause",
AM1543="ODU HS","ACTIVE",
AM1543="IP &amp; VLAN","ACTIVE",
AM1543="Warehouse HUAWEI","SPARE-ISSUE",
AM1543="SPARE-HS","SPARE-ISSUE",
AM1543="Power Telco","ACTIVE", AM1543="no impacts","no impacts"
),"")</f>
        <v>no impacts</v>
      </c>
      <c r="AO1543" s="93" t="s">
        <v>5537</v>
      </c>
      <c r="AP1543" s="101" t="str">
        <f t="shared" si="45"/>
        <v>CTR_245</v>
      </c>
      <c r="AR1543" s="17" t="s">
        <v>5537</v>
      </c>
      <c r="AS1543" s="7" t="s">
        <v>5537</v>
      </c>
      <c r="AT1543" s="6"/>
      <c r="AU1543" s="7"/>
      <c r="AV1543" s="3" t="s">
        <v>5537</v>
      </c>
      <c r="AW1543" s="18" t="s">
        <v>5537</v>
      </c>
      <c r="AX1543" s="18" t="s">
        <v>5537</v>
      </c>
      <c r="AY1543" s="18" t="s">
        <v>5537</v>
      </c>
      <c r="AZ1543" s="18" t="s">
        <v>5537</v>
      </c>
      <c r="BA1543" s="18" t="s">
        <v>5537</v>
      </c>
      <c r="BB1543" s="18" t="s">
        <v>5537</v>
      </c>
      <c r="BC1543" s="18" t="s">
        <v>5537</v>
      </c>
      <c r="BD1543" s="18" t="s">
        <v>5537</v>
      </c>
      <c r="BE1543" s="18" t="s">
        <v>5537</v>
      </c>
      <c r="BF1543" s="18" t="s">
        <v>5537</v>
      </c>
      <c r="BG1543" s="18" t="s">
        <v>5537</v>
      </c>
      <c r="BH1543" s="18" t="s">
        <v>5537</v>
      </c>
      <c r="BI1543" s="9" t="s">
        <v>5537</v>
      </c>
      <c r="BJ1543" s="14"/>
      <c r="BK1543" s="14" t="s">
        <v>5537</v>
      </c>
      <c r="BL1543" s="14" t="str">
        <f>_xlfn.XLOOKUP(B1543,'[4]cell downs 18042026 17h'!$B:$B,'[4]cell downs 18042026 17h'!$B:$B,"")</f>
        <v/>
      </c>
      <c r="BM1543" s="14" t="str">
        <f>_xlfn.XLOOKUP(B1543,'[5]Cells Huawei 19042026 15h'!$B:$B,'[5]Cells Huawei 19042026 15h'!$B:$B,"")</f>
        <v/>
      </c>
      <c r="BN1543" s="9" t="str">
        <f>_xlfn.XLOOKUP(B1543,'[6]cells down 19042026 9H40'!$B:$B,'[6]cells down 19042026 9H40'!$B:$B,"")</f>
        <v/>
      </c>
      <c r="BO1543" s="9" t="s">
        <v>471</v>
      </c>
      <c r="BP1543" s="9" t="s">
        <v>12</v>
      </c>
      <c r="BQ1543" s="115"/>
    </row>
    <row r="1544" spans="1:69" s="9" customFormat="1" x14ac:dyDescent="0.3">
      <c r="A1544" s="1" t="s">
        <v>3147</v>
      </c>
      <c r="B1544" s="8" t="s">
        <v>3148</v>
      </c>
      <c r="C1544" s="3" t="str">
        <f>_xlfn.XLOOKUP(B1544,'[1]daily break down'!$D:$D,'[1]daily break down'!$E:$E,"")</f>
        <v>Yaounde</v>
      </c>
      <c r="D1544" s="1" t="s">
        <v>11</v>
      </c>
      <c r="E1544" s="1" t="s">
        <v>12</v>
      </c>
      <c r="F1544" s="3" t="s">
        <v>37</v>
      </c>
      <c r="G1544" s="1" t="s">
        <v>38</v>
      </c>
      <c r="H1544" s="34" t="str">
        <f>_xlfn.XLOOKUP(B1544,[2]CALCULATION!$B:$B,[2]CALCULATION!$H:$H,"")</f>
        <v>ZTE</v>
      </c>
      <c r="I1544" s="28">
        <v>0</v>
      </c>
      <c r="J1544" s="28">
        <v>0</v>
      </c>
      <c r="K1544" s="28">
        <v>0</v>
      </c>
      <c r="L1544" s="28">
        <v>0</v>
      </c>
      <c r="M1544" s="28">
        <v>0</v>
      </c>
      <c r="N1544" s="28">
        <v>0</v>
      </c>
      <c r="O1544" s="28">
        <v>0</v>
      </c>
      <c r="P1544" s="28">
        <v>0</v>
      </c>
      <c r="Q1544" s="28">
        <v>0</v>
      </c>
      <c r="R1544" s="28">
        <v>0</v>
      </c>
      <c r="S1544" s="94">
        <v>0</v>
      </c>
      <c r="T1544" s="94">
        <f>_xlfn.XLOOKUP(B1544,'[3]Nur des jours'!$B:$B,'[3]Nur des jours'!$U:$U,"")</f>
        <v>0</v>
      </c>
      <c r="U1544" s="94">
        <v>0</v>
      </c>
      <c r="V1544" s="94">
        <v>0</v>
      </c>
      <c r="W1544" s="94">
        <v>0</v>
      </c>
      <c r="X1544" s="94">
        <v>0</v>
      </c>
      <c r="Y1544" s="94">
        <v>0</v>
      </c>
      <c r="Z1544" s="94">
        <v>0</v>
      </c>
      <c r="AA1544" s="94">
        <v>0</v>
      </c>
      <c r="AB1544" s="94">
        <v>0</v>
      </c>
      <c r="AC1544" s="94">
        <f>_xlfn.XLOOKUP(B1544,'[3]Nur des jours'!$B:$B,'[3]Nur des jours'!$N:$N,"")</f>
        <v>0</v>
      </c>
      <c r="AD1544" s="94">
        <v>0</v>
      </c>
      <c r="AE1544" s="94">
        <v>0</v>
      </c>
      <c r="AF1544" s="94">
        <v>0</v>
      </c>
      <c r="AG1544" s="94">
        <v>0</v>
      </c>
      <c r="AH1544" s="94">
        <v>0</v>
      </c>
      <c r="AI1544" s="49" t="s">
        <v>5559</v>
      </c>
      <c r="AJ1544" s="49"/>
      <c r="AK1544" s="48" t="str" cm="1">
        <f t="array" ref="AK1544">IFERROR(_xlfn.IFS(
AM1544="MPR ISSUE","PDH",
AM1544="BSS Hardware Issue","BSS",
AM1544="Sites strategiques, MLL, Pylone, etc.","ENVTECH",
AM1544="AKTIVCO DEFAUT GE &amp; POWER Cabinet","AKTIVCO",
AM1544="AKTIVCO Coupure ENEO &amp; Baisse de tension","AKTIVCO GRID ONLY",
AM1544="Coupure ENEO &amp; Baisse de tension","IHS GRID ONLY",
AM1544="Defaut GE &amp; POWER Cabinet","IHS",
AM1544="Sharing","Partners",
AM1544="Sites strategiques &amp; DataCenter","SST &amp; DC",
AM1544="Exclu","Exclu",
AM1544="SAT","SAT",
AM1544="SPARE-ISSUE","SPARE-ISSUE",
AM1544="Fiber CAmtel","TRANS_FO_CAMTEL",
AM1544="Fiber AOF","Fiber AOF",
AM1544="Projet OCM (HUAWEI)","TRAVAUX-HUAWEI",
AM1544="Projet OCM (NOKIA)","TRAVAUX-NOKIA",
AM1544="ACCESS-ISSUE","ACCESS-ISSUE",
AM1544="Projet OCM (ZTE, NOKIA, autres projets)","TRAVAUX OCM",
AM1544="No root CAuse","No root cause",
AM1544="ODU HS","PDH",
AM1544="IP &amp; VLAN","PDH",
AM1544="Warehouse HUAWEI","SPARE-ISSUE",
AM1544="SPARE-HS","SPARE-ISSUE",
AM1544="Power Telco","BSS",AM1544="no impacts","no impacts"
),"")</f>
        <v>no impacts</v>
      </c>
      <c r="AL1544" s="48" t="str" cm="1">
        <f t="array" ref="AL1544">IFERROR(_xlfn.IFS(
AM1544="MPR ISSUE","TX ISSUE",
AM1544="BSS Hardware Issue","RAN ISSUE",
AM1544="Sites strategiques, MLL, Pylone, etc.","ENVTECH",
AM1544="AKTIVCO DEFAUT GE &amp; POWER Cabinet","POWER ISSUE",
AM1544="AKTIVCO Coupure ENEO &amp; Baisse de tension","POWER ISSUE",
AM1544="Coupure ENEO &amp; Baisse de tension","POWER ISSUE",
AM1544="Defaut GE &amp; POWER Cabinet","POWER ISSUE",
AM1544="Sharing","POWER ISSUE",
AM1544="Sites strategiques &amp; DataCenter","POWER ISSUE",
AM1544="Exclu","Exclu",
AM1544="SAT","TX ISSUE",
AM1544="SPARE-ISSUE","SPARE-ISSUE",
AM1544="Fiber CAmtel","TX ISSUE",
AM1544="Fiber AOF","TX ISSUE",
AM1544="Projet OCM (HUAWEI)","TRAVAUX-HUAWEI",
AM1544="Projet OCM (NOKIA)","TRAVAUX -NOKIA",
AM1544="ACCESS-ISSUE","ACCESS-ISSUE",
AM1544="Projet OCM (ZTE, NOKIA, autres projets)","TRAVAUX OCM",
AM1544="No root CAuse","No root cause",
AM1544="ODU HS","TX ISSUE",
AM1544="IP &amp; VLAN","TX ISSUE",
AM1544="Warehouse HUAWEI","SPARE-ISSUE",
AM1544="SPARE-HS","SPARE-ISSUE",
AM1544="Power Telco","RAN ISSUE",AM1544="no impacts","no impacts"
),"")</f>
        <v>no impacts</v>
      </c>
      <c r="AM1544" s="67" t="s">
        <v>5605</v>
      </c>
      <c r="AN1544" s="48" t="str" cm="1">
        <f t="array" ref="AN1544">IFERROR(_xlfn.IFS(
AM1544="MPR ISSUE","ACTIVE",
AM1544="BSS Hardware Issue","ACTIVE",
AM1544="Sites strategiques, MLL, Pylone, etc.","PASSIVE",
AM1544="AKTIVCO DEFAUT GE &amp; POWER Cabinet","PASSIVE",
AM1544="AKTIVCO Coupure ENEO &amp; Baisse de tension","PASSIVE",
AM1544="Coupure ENEO &amp; Baisse de tension","PASSIVE",
AM1544="Defaut GE &amp; POWER Cabinet","PASSIVE",
AM1544="Sharing","PASSIVE",
AM1544="Sites strategiques &amp; DataCenter","PASSIVE",
AM1544="Exclu","Exclu",
AM1544="SAT","ACTIVE",
AM1544="SPARE-ISSUE","SPARE-ISSUE",
AM1544="Fiber CAmtel","ACTIVE",
AM1544="Fiber AOF","ACTIVE",
AM1544="Projet OCM (HUAWEI)","PLANNED WORKS",
AM1544="Projet OCM (NOKIA)","PLANNED WORKS",
AM1544="ACCESS-ISSUE","ACCESS-ISSUE",
AM1544="Projet OCM (ZTE, NOKIA, autres projets)","PLANNED WORKS",
AM1544="No root CAuse","No root cause",
AM1544="ODU HS","ACTIVE",
AM1544="IP &amp; VLAN","ACTIVE",
AM1544="Warehouse HUAWEI","SPARE-ISSUE",
AM1544="SPARE-HS","SPARE-ISSUE",
AM1544="Power Telco","ACTIVE", AM1544="no impacts","no impacts"
),"")</f>
        <v>no impacts</v>
      </c>
      <c r="AO1544" s="93" t="s">
        <v>5537</v>
      </c>
      <c r="AP1544" s="101" t="str">
        <f t="shared" si="45"/>
        <v>CTR_477</v>
      </c>
      <c r="AR1544" s="17" t="s">
        <v>5537</v>
      </c>
      <c r="AS1544" s="7" t="s">
        <v>5537</v>
      </c>
      <c r="AT1544" s="6"/>
      <c r="AU1544" s="7"/>
      <c r="AV1544" s="3" t="s">
        <v>5537</v>
      </c>
      <c r="AW1544" s="18" t="s">
        <v>5537</v>
      </c>
      <c r="AX1544" s="18" t="s">
        <v>5537</v>
      </c>
      <c r="AY1544" s="18" t="s">
        <v>5537</v>
      </c>
      <c r="AZ1544" s="18" t="s">
        <v>5537</v>
      </c>
      <c r="BA1544" s="18" t="s">
        <v>5537</v>
      </c>
      <c r="BB1544" s="18" t="s">
        <v>5537</v>
      </c>
      <c r="BC1544" s="18" t="s">
        <v>5537</v>
      </c>
      <c r="BD1544" s="18" t="s">
        <v>5537</v>
      </c>
      <c r="BE1544" s="18" t="s">
        <v>5537</v>
      </c>
      <c r="BF1544" s="18" t="s">
        <v>5537</v>
      </c>
      <c r="BG1544" s="18" t="s">
        <v>5537</v>
      </c>
      <c r="BH1544" s="18" t="s">
        <v>5537</v>
      </c>
      <c r="BI1544" s="9" t="s">
        <v>5537</v>
      </c>
      <c r="BJ1544" s="14"/>
      <c r="BK1544" s="14" t="s">
        <v>5537</v>
      </c>
      <c r="BL1544" s="14" t="str">
        <f>_xlfn.XLOOKUP(B1544,'[4]cell downs 18042026 17h'!$B:$B,'[4]cell downs 18042026 17h'!$B:$B,"")</f>
        <v/>
      </c>
      <c r="BM1544" s="14" t="str">
        <f>_xlfn.XLOOKUP(B1544,'[5]Cells Huawei 19042026 15h'!$B:$B,'[5]Cells Huawei 19042026 15h'!$B:$B,"")</f>
        <v/>
      </c>
      <c r="BN1544" s="9" t="str">
        <f>_xlfn.XLOOKUP(B1544,'[6]cells down 19042026 9H40'!$B:$B,'[6]cells down 19042026 9H40'!$B:$B,"")</f>
        <v/>
      </c>
      <c r="BO1544" s="9" t="s">
        <v>3148</v>
      </c>
      <c r="BP1544" s="9" t="s">
        <v>12</v>
      </c>
      <c r="BQ1544" s="115"/>
    </row>
    <row r="1545" spans="1:69" s="9" customFormat="1" x14ac:dyDescent="0.3">
      <c r="A1545" s="1" t="s">
        <v>3391</v>
      </c>
      <c r="B1545" s="8" t="s">
        <v>3392</v>
      </c>
      <c r="C1545" s="3" t="str">
        <f>_xlfn.XLOOKUP(B1545,'[1]daily break down'!$D:$D,'[1]daily break down'!$E:$E,"")</f>
        <v>Yaounde</v>
      </c>
      <c r="D1545" s="1" t="s">
        <v>11</v>
      </c>
      <c r="E1545" s="1" t="s">
        <v>12</v>
      </c>
      <c r="F1545" s="3" t="s">
        <v>37</v>
      </c>
      <c r="G1545" s="1" t="s">
        <v>38</v>
      </c>
      <c r="H1545" s="34" t="str">
        <f>_xlfn.XLOOKUP(B1545,[2]CALCULATION!$B:$B,[2]CALCULATION!$H:$H,"")</f>
        <v>ZTE</v>
      </c>
      <c r="I1545" s="28">
        <v>0</v>
      </c>
      <c r="J1545" s="28">
        <v>0</v>
      </c>
      <c r="K1545" s="28">
        <v>0</v>
      </c>
      <c r="L1545" s="28">
        <v>0</v>
      </c>
      <c r="M1545" s="28">
        <v>0</v>
      </c>
      <c r="N1545" s="28">
        <v>0</v>
      </c>
      <c r="O1545" s="28">
        <v>0</v>
      </c>
      <c r="P1545" s="28">
        <v>0</v>
      </c>
      <c r="Q1545" s="28">
        <v>0</v>
      </c>
      <c r="R1545" s="28">
        <v>0</v>
      </c>
      <c r="S1545" s="94">
        <v>0</v>
      </c>
      <c r="T1545" s="94">
        <f>_xlfn.XLOOKUP(B1545,'[3]Nur des jours'!$B:$B,'[3]Nur des jours'!$U:$U,"")</f>
        <v>0</v>
      </c>
      <c r="U1545" s="94">
        <v>0</v>
      </c>
      <c r="V1545" s="94">
        <v>0</v>
      </c>
      <c r="W1545" s="94">
        <v>0</v>
      </c>
      <c r="X1545" s="94">
        <v>0</v>
      </c>
      <c r="Y1545" s="94">
        <v>0</v>
      </c>
      <c r="Z1545" s="94">
        <v>0</v>
      </c>
      <c r="AA1545" s="94">
        <v>0</v>
      </c>
      <c r="AB1545" s="94">
        <v>0</v>
      </c>
      <c r="AC1545" s="94">
        <f>_xlfn.XLOOKUP(B1545,'[3]Nur des jours'!$B:$B,'[3]Nur des jours'!$N:$N,"")</f>
        <v>0</v>
      </c>
      <c r="AD1545" s="94">
        <v>0</v>
      </c>
      <c r="AE1545" s="94">
        <v>0</v>
      </c>
      <c r="AF1545" s="94">
        <v>0</v>
      </c>
      <c r="AG1545" s="94">
        <v>0</v>
      </c>
      <c r="AH1545" s="94">
        <v>0</v>
      </c>
      <c r="AI1545" s="49" t="s">
        <v>5559</v>
      </c>
      <c r="AJ1545" s="49"/>
      <c r="AK1545" s="48" t="str" cm="1">
        <f t="array" ref="AK1545">IFERROR(_xlfn.IFS(
AM1545="MPR ISSUE","PDH",
AM1545="BSS Hardware Issue","BSS",
AM1545="Sites strategiques, MLL, Pylone, etc.","ENVTECH",
AM1545="AKTIVCO DEFAUT GE &amp; POWER Cabinet","AKTIVCO",
AM1545="AKTIVCO Coupure ENEO &amp; Baisse de tension","AKTIVCO GRID ONLY",
AM1545="Coupure ENEO &amp; Baisse de tension","IHS GRID ONLY",
AM1545="Defaut GE &amp; POWER Cabinet","IHS",
AM1545="Sharing","Partners",
AM1545="Sites strategiques &amp; DataCenter","SST &amp; DC",
AM1545="Exclu","Exclu",
AM1545="SAT","SAT",
AM1545="SPARE-ISSUE","SPARE-ISSUE",
AM1545="Fiber CAmtel","TRANS_FO_CAMTEL",
AM1545="Fiber AOF","Fiber AOF",
AM1545="Projet OCM (HUAWEI)","TRAVAUX-HUAWEI",
AM1545="Projet OCM (NOKIA)","TRAVAUX-NOKIA",
AM1545="ACCESS-ISSUE","ACCESS-ISSUE",
AM1545="Projet OCM (ZTE, NOKIA, autres projets)","TRAVAUX OCM",
AM1545="No root CAuse","No root cause",
AM1545="ODU HS","PDH",
AM1545="IP &amp; VLAN","PDH",
AM1545="Warehouse HUAWEI","SPARE-ISSUE",
AM1545="SPARE-HS","SPARE-ISSUE",
AM1545="Power Telco","BSS",AM1545="no impacts","no impacts"
),"")</f>
        <v>no impacts</v>
      </c>
      <c r="AL1545" s="48" t="str" cm="1">
        <f t="array" ref="AL1545">IFERROR(_xlfn.IFS(
AM1545="MPR ISSUE","TX ISSUE",
AM1545="BSS Hardware Issue","RAN ISSUE",
AM1545="Sites strategiques, MLL, Pylone, etc.","ENVTECH",
AM1545="AKTIVCO DEFAUT GE &amp; POWER Cabinet","POWER ISSUE",
AM1545="AKTIVCO Coupure ENEO &amp; Baisse de tension","POWER ISSUE",
AM1545="Coupure ENEO &amp; Baisse de tension","POWER ISSUE",
AM1545="Defaut GE &amp; POWER Cabinet","POWER ISSUE",
AM1545="Sharing","POWER ISSUE",
AM1545="Sites strategiques &amp; DataCenter","POWER ISSUE",
AM1545="Exclu","Exclu",
AM1545="SAT","TX ISSUE",
AM1545="SPARE-ISSUE","SPARE-ISSUE",
AM1545="Fiber CAmtel","TX ISSUE",
AM1545="Fiber AOF","TX ISSUE",
AM1545="Projet OCM (HUAWEI)","TRAVAUX-HUAWEI",
AM1545="Projet OCM (NOKIA)","TRAVAUX -NOKIA",
AM1545="ACCESS-ISSUE","ACCESS-ISSUE",
AM1545="Projet OCM (ZTE, NOKIA, autres projets)","TRAVAUX OCM",
AM1545="No root CAuse","No root cause",
AM1545="ODU HS","TX ISSUE",
AM1545="IP &amp; VLAN","TX ISSUE",
AM1545="Warehouse HUAWEI","SPARE-ISSUE",
AM1545="SPARE-HS","SPARE-ISSUE",
AM1545="Power Telco","RAN ISSUE",AM1545="no impacts","no impacts"
),"")</f>
        <v>no impacts</v>
      </c>
      <c r="AM1545" s="67" t="s">
        <v>5605</v>
      </c>
      <c r="AN1545" s="48" t="str" cm="1">
        <f t="array" ref="AN1545">IFERROR(_xlfn.IFS(
AM1545="MPR ISSUE","ACTIVE",
AM1545="BSS Hardware Issue","ACTIVE",
AM1545="Sites strategiques, MLL, Pylone, etc.","PASSIVE",
AM1545="AKTIVCO DEFAUT GE &amp; POWER Cabinet","PASSIVE",
AM1545="AKTIVCO Coupure ENEO &amp; Baisse de tension","PASSIVE",
AM1545="Coupure ENEO &amp; Baisse de tension","PASSIVE",
AM1545="Defaut GE &amp; POWER Cabinet","PASSIVE",
AM1545="Sharing","PASSIVE",
AM1545="Sites strategiques &amp; DataCenter","PASSIVE",
AM1545="Exclu","Exclu",
AM1545="SAT","ACTIVE",
AM1545="SPARE-ISSUE","SPARE-ISSUE",
AM1545="Fiber CAmtel","ACTIVE",
AM1545="Fiber AOF","ACTIVE",
AM1545="Projet OCM (HUAWEI)","PLANNED WORKS",
AM1545="Projet OCM (NOKIA)","PLANNED WORKS",
AM1545="ACCESS-ISSUE","ACCESS-ISSUE",
AM1545="Projet OCM (ZTE, NOKIA, autres projets)","PLANNED WORKS",
AM1545="No root CAuse","No root cause",
AM1545="ODU HS","ACTIVE",
AM1545="IP &amp; VLAN","ACTIVE",
AM1545="Warehouse HUAWEI","SPARE-ISSUE",
AM1545="SPARE-HS","SPARE-ISSUE",
AM1545="Power Telco","ACTIVE", AM1545="no impacts","no impacts"
),"")</f>
        <v>no impacts</v>
      </c>
      <c r="AO1545" s="93" t="s">
        <v>5537</v>
      </c>
      <c r="AP1545" s="101" t="str">
        <f t="shared" si="45"/>
        <v>CTR_071</v>
      </c>
      <c r="AR1545" s="17" t="s">
        <v>5537</v>
      </c>
      <c r="AS1545" s="7" t="s">
        <v>5537</v>
      </c>
      <c r="AT1545" s="6"/>
      <c r="AU1545" s="7"/>
      <c r="AV1545" s="3" t="s">
        <v>5537</v>
      </c>
      <c r="AW1545" s="18" t="s">
        <v>5537</v>
      </c>
      <c r="AX1545" s="18" t="s">
        <v>5537</v>
      </c>
      <c r="AY1545" s="18" t="s">
        <v>5537</v>
      </c>
      <c r="AZ1545" s="18" t="s">
        <v>5537</v>
      </c>
      <c r="BA1545" s="18" t="s">
        <v>5537</v>
      </c>
      <c r="BB1545" s="18" t="s">
        <v>5537</v>
      </c>
      <c r="BC1545" s="18" t="s">
        <v>5537</v>
      </c>
      <c r="BD1545" s="18" t="s">
        <v>5537</v>
      </c>
      <c r="BE1545" s="18" t="s">
        <v>5537</v>
      </c>
      <c r="BF1545" s="18" t="s">
        <v>5537</v>
      </c>
      <c r="BG1545" s="18" t="s">
        <v>5537</v>
      </c>
      <c r="BH1545" s="18" t="s">
        <v>5537</v>
      </c>
      <c r="BI1545" s="9" t="s">
        <v>5537</v>
      </c>
      <c r="BJ1545" s="14"/>
      <c r="BK1545" s="14" t="s">
        <v>5537</v>
      </c>
      <c r="BL1545" s="14" t="str">
        <f>_xlfn.XLOOKUP(B1545,'[4]cell downs 18042026 17h'!$B:$B,'[4]cell downs 18042026 17h'!$B:$B,"")</f>
        <v/>
      </c>
      <c r="BM1545" s="14" t="str">
        <f>_xlfn.XLOOKUP(B1545,'[5]Cells Huawei 19042026 15h'!$B:$B,'[5]Cells Huawei 19042026 15h'!$B:$B,"")</f>
        <v/>
      </c>
      <c r="BN1545" s="9" t="str">
        <f>_xlfn.XLOOKUP(B1545,'[6]cells down 19042026 9H40'!$B:$B,'[6]cells down 19042026 9H40'!$B:$B,"")</f>
        <v/>
      </c>
      <c r="BO1545" s="9" t="s">
        <v>3392</v>
      </c>
      <c r="BP1545" s="9" t="s">
        <v>12</v>
      </c>
      <c r="BQ1545" s="115"/>
    </row>
    <row r="1546" spans="1:69" s="9" customFormat="1" ht="18.45" customHeight="1" x14ac:dyDescent="0.3">
      <c r="A1546" s="1" t="s">
        <v>4874</v>
      </c>
      <c r="B1546" s="1" t="s">
        <v>4875</v>
      </c>
      <c r="C1546" s="3" t="str">
        <f>_xlfn.XLOOKUP(B1546,'[1]daily break down'!$D:$D,'[1]daily break down'!$E:$E,"")</f>
        <v>Yaounde</v>
      </c>
      <c r="D1546" s="1" t="s">
        <v>11</v>
      </c>
      <c r="E1546" s="1" t="s">
        <v>594</v>
      </c>
      <c r="F1546" s="3" t="s">
        <v>37</v>
      </c>
      <c r="G1546" s="1" t="s">
        <v>38</v>
      </c>
      <c r="H1546" s="34" t="str">
        <f>_xlfn.XLOOKUP(B1546,[2]CALCULATION!$B:$B,[2]CALCULATION!$H:$H,"")</f>
        <v>ZTE</v>
      </c>
      <c r="I1546" s="28">
        <v>0</v>
      </c>
      <c r="J1546" s="28">
        <v>4.2423944092023307</v>
      </c>
      <c r="K1546" s="28">
        <v>0</v>
      </c>
      <c r="L1546" s="28">
        <v>0</v>
      </c>
      <c r="M1546" s="28">
        <v>0</v>
      </c>
      <c r="N1546" s="28">
        <v>0</v>
      </c>
      <c r="O1546" s="28">
        <v>4.0342947153949517E-2</v>
      </c>
      <c r="P1546" s="28">
        <v>0</v>
      </c>
      <c r="Q1546" s="28">
        <v>0</v>
      </c>
      <c r="R1546" s="28">
        <v>0</v>
      </c>
      <c r="S1546" s="94">
        <v>1.0165994640915666E-3</v>
      </c>
      <c r="T1546" s="94">
        <f>_xlfn.XLOOKUP(B1546,'[3]Nur des jours'!$B:$B,'[3]Nur des jours'!$U:$U,"")</f>
        <v>0</v>
      </c>
      <c r="U1546" s="94">
        <v>0</v>
      </c>
      <c r="V1546" s="94">
        <v>0</v>
      </c>
      <c r="W1546" s="94">
        <v>0</v>
      </c>
      <c r="X1546" s="94">
        <v>0</v>
      </c>
      <c r="Y1546" s="94">
        <v>0</v>
      </c>
      <c r="Z1546" s="94">
        <v>0</v>
      </c>
      <c r="AA1546" s="94">
        <v>0</v>
      </c>
      <c r="AB1546" s="94">
        <v>0</v>
      </c>
      <c r="AC1546" s="94">
        <f>_xlfn.XLOOKUP(B1546,'[3]Nur des jours'!$B:$B,'[3]Nur des jours'!$N:$N,"")</f>
        <v>0</v>
      </c>
      <c r="AD1546" s="94">
        <v>0</v>
      </c>
      <c r="AE1546" s="94">
        <v>0</v>
      </c>
      <c r="AF1546" s="94">
        <v>0</v>
      </c>
      <c r="AG1546" s="94">
        <v>0</v>
      </c>
      <c r="AH1546" s="94">
        <v>0</v>
      </c>
      <c r="AI1546" s="49" t="s">
        <v>5559</v>
      </c>
      <c r="AJ1546" s="49"/>
      <c r="AK1546" s="48" t="str" cm="1">
        <f t="array" ref="AK1546">IFERROR(_xlfn.IFS(
AM1546="MPR ISSUE","PDH",
AM1546="BSS Hardware Issue","BSS",
AM1546="Sites strategiques, MLL, Pylone, etc.","ENVTECH",
AM1546="AKTIVCO DEFAUT GE &amp; POWER Cabinet","AKTIVCO",
AM1546="AKTIVCO Coupure ENEO &amp; Baisse de tension","AKTIVCO GRID ONLY",
AM1546="Coupure ENEO &amp; Baisse de tension","IHS GRID ONLY",
AM1546="Defaut GE &amp; POWER Cabinet","IHS",
AM1546="Sharing","Partners",
AM1546="Sites strategiques &amp; DataCenter","SST &amp; DC",
AM1546="Exclu","Exclu",
AM1546="SAT","SAT",
AM1546="SPARE-ISSUE","SPARE-ISSUE",
AM1546="Fiber CAmtel","TRANS_FO_CAMTEL",
AM1546="Fiber AOF","Fiber AOF",
AM1546="Projet OCM (HUAWEI)","TRAVAUX-HUAWEI",
AM1546="Projet OCM (NOKIA)","TRAVAUX-NOKIA",
AM1546="ACCESS-ISSUE","ACCESS-ISSUE",
AM1546="Projet OCM (ZTE, NOKIA, autres projets)","TRAVAUX OCM",
AM1546="No root CAuse","No root cause",
AM1546="ODU HS","PDH",
AM1546="IP &amp; VLAN","PDH",
AM1546="Warehouse HUAWEI","SPARE-ISSUE",
AM1546="SPARE-HS","SPARE-ISSUE",
AM1546="Power Telco","BSS",AM1546="no impacts","no impacts"
),"")</f>
        <v>no impacts</v>
      </c>
      <c r="AL1546" s="48" t="str" cm="1">
        <f t="array" ref="AL1546">IFERROR(_xlfn.IFS(
AM1546="MPR ISSUE","TX ISSUE",
AM1546="BSS Hardware Issue","RAN ISSUE",
AM1546="Sites strategiques, MLL, Pylone, etc.","ENVTECH",
AM1546="AKTIVCO DEFAUT GE &amp; POWER Cabinet","POWER ISSUE",
AM1546="AKTIVCO Coupure ENEO &amp; Baisse de tension","POWER ISSUE",
AM1546="Coupure ENEO &amp; Baisse de tension","POWER ISSUE",
AM1546="Defaut GE &amp; POWER Cabinet","POWER ISSUE",
AM1546="Sharing","POWER ISSUE",
AM1546="Sites strategiques &amp; DataCenter","POWER ISSUE",
AM1546="Exclu","Exclu",
AM1546="SAT","TX ISSUE",
AM1546="SPARE-ISSUE","SPARE-ISSUE",
AM1546="Fiber CAmtel","TX ISSUE",
AM1546="Fiber AOF","TX ISSUE",
AM1546="Projet OCM (HUAWEI)","TRAVAUX-HUAWEI",
AM1546="Projet OCM (NOKIA)","TRAVAUX -NOKIA",
AM1546="ACCESS-ISSUE","ACCESS-ISSUE",
AM1546="Projet OCM (ZTE, NOKIA, autres projets)","TRAVAUX OCM",
AM1546="No root CAuse","No root cause",
AM1546="ODU HS","TX ISSUE",
AM1546="IP &amp; VLAN","TX ISSUE",
AM1546="Warehouse HUAWEI","SPARE-ISSUE",
AM1546="SPARE-HS","SPARE-ISSUE",
AM1546="Power Telco","RAN ISSUE",AM1546="no impacts","no impacts"
),"")</f>
        <v>no impacts</v>
      </c>
      <c r="AM1546" s="67" t="s">
        <v>5605</v>
      </c>
      <c r="AN1546" s="48" t="str" cm="1">
        <f t="array" ref="AN1546">IFERROR(_xlfn.IFS(
AM1546="MPR ISSUE","ACTIVE",
AM1546="BSS Hardware Issue","ACTIVE",
AM1546="Sites strategiques, MLL, Pylone, etc.","PASSIVE",
AM1546="AKTIVCO DEFAUT GE &amp; POWER Cabinet","PASSIVE",
AM1546="AKTIVCO Coupure ENEO &amp; Baisse de tension","PASSIVE",
AM1546="Coupure ENEO &amp; Baisse de tension","PASSIVE",
AM1546="Defaut GE &amp; POWER Cabinet","PASSIVE",
AM1546="Sharing","PASSIVE",
AM1546="Sites strategiques &amp; DataCenter","PASSIVE",
AM1546="Exclu","Exclu",
AM1546="SAT","ACTIVE",
AM1546="SPARE-ISSUE","SPARE-ISSUE",
AM1546="Fiber CAmtel","ACTIVE",
AM1546="Fiber AOF","ACTIVE",
AM1546="Projet OCM (HUAWEI)","PLANNED WORKS",
AM1546="Projet OCM (NOKIA)","PLANNED WORKS",
AM1546="ACCESS-ISSUE","ACCESS-ISSUE",
AM1546="Projet OCM (ZTE, NOKIA, autres projets)","PLANNED WORKS",
AM1546="No root CAuse","No root cause",
AM1546="ODU HS","ACTIVE",
AM1546="IP &amp; VLAN","ACTIVE",
AM1546="Warehouse HUAWEI","SPARE-ISSUE",
AM1546="SPARE-HS","SPARE-ISSUE",
AM1546="Power Telco","ACTIVE", AM1546="no impacts","no impacts"
),"")</f>
        <v>no impacts</v>
      </c>
      <c r="AO1546" s="93" t="s">
        <v>5537</v>
      </c>
      <c r="AP1546" s="101" t="str">
        <f t="shared" si="45"/>
        <v>CTR_195</v>
      </c>
      <c r="AR1546" s="17" t="s">
        <v>5537</v>
      </c>
      <c r="AS1546" s="7" t="s">
        <v>5537</v>
      </c>
      <c r="AT1546" s="6"/>
      <c r="AU1546" s="7"/>
      <c r="AV1546" s="3" t="s">
        <v>5537</v>
      </c>
      <c r="AW1546" s="18" t="s">
        <v>5537</v>
      </c>
      <c r="AX1546" s="18" t="s">
        <v>5537</v>
      </c>
      <c r="AY1546" s="18" t="s">
        <v>5537</v>
      </c>
      <c r="AZ1546" s="18" t="s">
        <v>5537</v>
      </c>
      <c r="BA1546" s="18" t="s">
        <v>5537</v>
      </c>
      <c r="BB1546" s="18" t="s">
        <v>5537</v>
      </c>
      <c r="BC1546" s="18" t="s">
        <v>5537</v>
      </c>
      <c r="BD1546" s="18" t="s">
        <v>5537</v>
      </c>
      <c r="BE1546" s="18" t="s">
        <v>5537</v>
      </c>
      <c r="BF1546" s="18" t="s">
        <v>5537</v>
      </c>
      <c r="BG1546" s="18" t="s">
        <v>5537</v>
      </c>
      <c r="BH1546" s="18" t="s">
        <v>5537</v>
      </c>
      <c r="BI1546" s="9" t="s">
        <v>5537</v>
      </c>
      <c r="BJ1546" s="14"/>
      <c r="BK1546" s="14" t="s">
        <v>5537</v>
      </c>
      <c r="BL1546" s="14" t="str">
        <f>_xlfn.XLOOKUP(B1546,'[4]cell downs 18042026 17h'!$B:$B,'[4]cell downs 18042026 17h'!$B:$B,"")</f>
        <v/>
      </c>
      <c r="BM1546" s="14" t="str">
        <f>_xlfn.XLOOKUP(B1546,'[5]Cells Huawei 19042026 15h'!$B:$B,'[5]Cells Huawei 19042026 15h'!$B:$B,"")</f>
        <v/>
      </c>
      <c r="BN1546" s="9" t="str">
        <f>_xlfn.XLOOKUP(B1546,'[6]cells down 19042026 9H40'!$B:$B,'[6]cells down 19042026 9H40'!$B:$B,"")</f>
        <v/>
      </c>
      <c r="BO1546" s="9" t="s">
        <v>4875</v>
      </c>
      <c r="BP1546" s="9" t="s">
        <v>12</v>
      </c>
      <c r="BQ1546" s="115"/>
    </row>
    <row r="1547" spans="1:69" s="9" customFormat="1" x14ac:dyDescent="0.3">
      <c r="A1547" s="1" t="s">
        <v>3247</v>
      </c>
      <c r="B1547" s="8" t="s">
        <v>3248</v>
      </c>
      <c r="C1547" s="3" t="str">
        <f>_xlfn.XLOOKUP(B1547,'[1]daily break down'!$D:$D,'[1]daily break down'!$E:$E,"")</f>
        <v>Yaounde</v>
      </c>
      <c r="D1547" s="1" t="s">
        <v>11</v>
      </c>
      <c r="E1547" s="1" t="s">
        <v>12</v>
      </c>
      <c r="F1547" s="3" t="s">
        <v>37</v>
      </c>
      <c r="G1547" s="1" t="s">
        <v>38</v>
      </c>
      <c r="H1547" s="34" t="str">
        <f>_xlfn.XLOOKUP(B1547,[2]CALCULATION!$B:$B,[2]CALCULATION!$H:$H,"")</f>
        <v>ZTE</v>
      </c>
      <c r="I1547" s="28">
        <v>0</v>
      </c>
      <c r="J1547" s="28">
        <v>0</v>
      </c>
      <c r="K1547" s="28">
        <v>0</v>
      </c>
      <c r="L1547" s="28">
        <v>0</v>
      </c>
      <c r="M1547" s="28">
        <v>0</v>
      </c>
      <c r="N1547" s="28">
        <v>0</v>
      </c>
      <c r="O1547" s="28">
        <v>0</v>
      </c>
      <c r="P1547" s="28">
        <v>0</v>
      </c>
      <c r="Q1547" s="28">
        <v>0</v>
      </c>
      <c r="R1547" s="28">
        <v>0</v>
      </c>
      <c r="S1547" s="94">
        <v>0</v>
      </c>
      <c r="T1547" s="94">
        <f>_xlfn.XLOOKUP(B1547,'[3]Nur des jours'!$B:$B,'[3]Nur des jours'!$U:$U,"")</f>
        <v>0</v>
      </c>
      <c r="U1547" s="94">
        <v>0.33990092257293125</v>
      </c>
      <c r="V1547" s="94">
        <v>0</v>
      </c>
      <c r="W1547" s="94">
        <v>0</v>
      </c>
      <c r="X1547" s="94">
        <v>0</v>
      </c>
      <c r="Y1547" s="94">
        <v>0</v>
      </c>
      <c r="Z1547" s="94">
        <v>0</v>
      </c>
      <c r="AA1547" s="94">
        <v>0</v>
      </c>
      <c r="AB1547" s="94">
        <v>0</v>
      </c>
      <c r="AC1547" s="94">
        <f>_xlfn.XLOOKUP(B1547,'[3]Nur des jours'!$B:$B,'[3]Nur des jours'!$N:$N,"")</f>
        <v>0</v>
      </c>
      <c r="AD1547" s="94">
        <v>0</v>
      </c>
      <c r="AE1547" s="94">
        <v>0</v>
      </c>
      <c r="AF1547" s="94">
        <v>0</v>
      </c>
      <c r="AG1547" s="94">
        <v>0</v>
      </c>
      <c r="AH1547" s="94">
        <v>0</v>
      </c>
      <c r="AI1547" s="49" t="s">
        <v>5559</v>
      </c>
      <c r="AJ1547" s="49"/>
      <c r="AK1547" s="48" t="str" cm="1">
        <f t="array" ref="AK1547">IFERROR(_xlfn.IFS(
AM1547="MPR ISSUE","PDH",
AM1547="BSS Hardware Issue","BSS",
AM1547="Sites strategiques, MLL, Pylone, etc.","ENVTECH",
AM1547="AKTIVCO DEFAUT GE &amp; POWER Cabinet","AKTIVCO",
AM1547="AKTIVCO Coupure ENEO &amp; Baisse de tension","AKTIVCO GRID ONLY",
AM1547="Coupure ENEO &amp; Baisse de tension","IHS GRID ONLY",
AM1547="Defaut GE &amp; POWER Cabinet","IHS",
AM1547="Sharing","Partners",
AM1547="Sites strategiques &amp; DataCenter","SST &amp; DC",
AM1547="Exclu","Exclu",
AM1547="SAT","SAT",
AM1547="SPARE-ISSUE","SPARE-ISSUE",
AM1547="Fiber CAmtel","TRANS_FO_CAMTEL",
AM1547="Fiber AOF","Fiber AOF",
AM1547="Projet OCM (HUAWEI)","TRAVAUX-HUAWEI",
AM1547="Projet OCM (NOKIA)","TRAVAUX-NOKIA",
AM1547="ACCESS-ISSUE","ACCESS-ISSUE",
AM1547="Projet OCM (ZTE, NOKIA, autres projets)","TRAVAUX OCM",
AM1547="No root CAuse","No root cause",
AM1547="ODU HS","PDH",
AM1547="IP &amp; VLAN","PDH",
AM1547="Warehouse HUAWEI","SPARE-ISSUE",
AM1547="SPARE-HS","SPARE-ISSUE",
AM1547="Power Telco","BSS",AM1547="no impacts","no impacts"
),"")</f>
        <v>no impacts</v>
      </c>
      <c r="AL1547" s="48" t="str" cm="1">
        <f t="array" ref="AL1547">IFERROR(_xlfn.IFS(
AM1547="MPR ISSUE","TX ISSUE",
AM1547="BSS Hardware Issue","RAN ISSUE",
AM1547="Sites strategiques, MLL, Pylone, etc.","ENVTECH",
AM1547="AKTIVCO DEFAUT GE &amp; POWER Cabinet","POWER ISSUE",
AM1547="AKTIVCO Coupure ENEO &amp; Baisse de tension","POWER ISSUE",
AM1547="Coupure ENEO &amp; Baisse de tension","POWER ISSUE",
AM1547="Defaut GE &amp; POWER Cabinet","POWER ISSUE",
AM1547="Sharing","POWER ISSUE",
AM1547="Sites strategiques &amp; DataCenter","POWER ISSUE",
AM1547="Exclu","Exclu",
AM1547="SAT","TX ISSUE",
AM1547="SPARE-ISSUE","SPARE-ISSUE",
AM1547="Fiber CAmtel","TX ISSUE",
AM1547="Fiber AOF","TX ISSUE",
AM1547="Projet OCM (HUAWEI)","TRAVAUX-HUAWEI",
AM1547="Projet OCM (NOKIA)","TRAVAUX -NOKIA",
AM1547="ACCESS-ISSUE","ACCESS-ISSUE",
AM1547="Projet OCM (ZTE, NOKIA, autres projets)","TRAVAUX OCM",
AM1547="No root CAuse","No root cause",
AM1547="ODU HS","TX ISSUE",
AM1547="IP &amp; VLAN","TX ISSUE",
AM1547="Warehouse HUAWEI","SPARE-ISSUE",
AM1547="SPARE-HS","SPARE-ISSUE",
AM1547="Power Telco","RAN ISSUE",AM1547="no impacts","no impacts"
),"")</f>
        <v>no impacts</v>
      </c>
      <c r="AM1547" s="67" t="s">
        <v>5605</v>
      </c>
      <c r="AN1547" s="48" t="str" cm="1">
        <f t="array" ref="AN1547">IFERROR(_xlfn.IFS(
AM1547="MPR ISSUE","ACTIVE",
AM1547="BSS Hardware Issue","ACTIVE",
AM1547="Sites strategiques, MLL, Pylone, etc.","PASSIVE",
AM1547="AKTIVCO DEFAUT GE &amp; POWER Cabinet","PASSIVE",
AM1547="AKTIVCO Coupure ENEO &amp; Baisse de tension","PASSIVE",
AM1547="Coupure ENEO &amp; Baisse de tension","PASSIVE",
AM1547="Defaut GE &amp; POWER Cabinet","PASSIVE",
AM1547="Sharing","PASSIVE",
AM1547="Sites strategiques &amp; DataCenter","PASSIVE",
AM1547="Exclu","Exclu",
AM1547="SAT","ACTIVE",
AM1547="SPARE-ISSUE","SPARE-ISSUE",
AM1547="Fiber CAmtel","ACTIVE",
AM1547="Fiber AOF","ACTIVE",
AM1547="Projet OCM (HUAWEI)","PLANNED WORKS",
AM1547="Projet OCM (NOKIA)","PLANNED WORKS",
AM1547="ACCESS-ISSUE","ACCESS-ISSUE",
AM1547="Projet OCM (ZTE, NOKIA, autres projets)","PLANNED WORKS",
AM1547="No root CAuse","No root cause",
AM1547="ODU HS","ACTIVE",
AM1547="IP &amp; VLAN","ACTIVE",
AM1547="Warehouse HUAWEI","SPARE-ISSUE",
AM1547="SPARE-HS","SPARE-ISSUE",
AM1547="Power Telco","ACTIVE", AM1547="no impacts","no impacts"
),"")</f>
        <v>no impacts</v>
      </c>
      <c r="AO1547" s="93" t="s">
        <v>5537</v>
      </c>
      <c r="AP1547" s="101" t="str">
        <f t="shared" si="45"/>
        <v>CTR_249</v>
      </c>
      <c r="AR1547" s="17" t="s">
        <v>5537</v>
      </c>
      <c r="AS1547" s="7" t="s">
        <v>5537</v>
      </c>
      <c r="AT1547" s="6"/>
      <c r="AU1547" s="7"/>
      <c r="AV1547" s="3" t="s">
        <v>5537</v>
      </c>
      <c r="AW1547" s="18" t="s">
        <v>5537</v>
      </c>
      <c r="AX1547" s="18" t="s">
        <v>5537</v>
      </c>
      <c r="AY1547" s="18" t="s">
        <v>5537</v>
      </c>
      <c r="AZ1547" s="18" t="s">
        <v>5537</v>
      </c>
      <c r="BA1547" s="18" t="s">
        <v>5537</v>
      </c>
      <c r="BB1547" s="18" t="s">
        <v>5537</v>
      </c>
      <c r="BC1547" s="18" t="s">
        <v>5537</v>
      </c>
      <c r="BD1547" s="18" t="s">
        <v>5537</v>
      </c>
      <c r="BE1547" s="18" t="s">
        <v>5537</v>
      </c>
      <c r="BF1547" s="18" t="s">
        <v>5537</v>
      </c>
      <c r="BG1547" s="18" t="s">
        <v>5537</v>
      </c>
      <c r="BH1547" s="18" t="s">
        <v>5537</v>
      </c>
      <c r="BI1547" s="9" t="s">
        <v>5537</v>
      </c>
      <c r="BJ1547" s="14"/>
      <c r="BK1547" s="14" t="s">
        <v>5537</v>
      </c>
      <c r="BL1547" s="14" t="str">
        <f>_xlfn.XLOOKUP(B1547,'[4]cell downs 18042026 17h'!$B:$B,'[4]cell downs 18042026 17h'!$B:$B,"")</f>
        <v/>
      </c>
      <c r="BM1547" s="14" t="str">
        <f>_xlfn.XLOOKUP(B1547,'[5]Cells Huawei 19042026 15h'!$B:$B,'[5]Cells Huawei 19042026 15h'!$B:$B,"")</f>
        <v/>
      </c>
      <c r="BN1547" s="9" t="str">
        <f>_xlfn.XLOOKUP(B1547,'[6]cells down 19042026 9H40'!$B:$B,'[6]cells down 19042026 9H40'!$B:$B,"")</f>
        <v/>
      </c>
      <c r="BO1547" s="9" t="s">
        <v>3248</v>
      </c>
      <c r="BP1547" s="9" t="s">
        <v>12</v>
      </c>
      <c r="BQ1547" s="115"/>
    </row>
    <row r="1548" spans="1:69" s="9" customFormat="1" ht="37.049999999999997" customHeight="1" x14ac:dyDescent="0.3">
      <c r="A1548" s="3" t="s">
        <v>230</v>
      </c>
      <c r="B1548" s="25" t="s">
        <v>231</v>
      </c>
      <c r="C1548" s="3" t="str">
        <f>_xlfn.XLOOKUP(B1548,'[1]daily break down'!$D:$D,'[1]daily break down'!$E:$E,"")</f>
        <v>CENTRE</v>
      </c>
      <c r="D1548" s="3" t="s">
        <v>11</v>
      </c>
      <c r="E1548" s="3" t="s">
        <v>66</v>
      </c>
      <c r="F1548" s="3" t="s">
        <v>226</v>
      </c>
      <c r="G1548" s="3" t="s">
        <v>230</v>
      </c>
      <c r="H1548" s="33" t="str">
        <f>_xlfn.XLOOKUP(B1548,[2]CALCULATION!$B:$B,[2]CALCULATION!$H:$H,"")</f>
        <v>NOKIA</v>
      </c>
      <c r="I1548" s="28">
        <v>2.9427879223703924E-3</v>
      </c>
      <c r="J1548" s="28">
        <v>0</v>
      </c>
      <c r="K1548" s="28">
        <v>7.1340313269584272E-3</v>
      </c>
      <c r="L1548" s="28">
        <v>0</v>
      </c>
      <c r="M1548" s="28">
        <v>0</v>
      </c>
      <c r="N1548" s="28">
        <v>0</v>
      </c>
      <c r="O1548" s="28">
        <v>0</v>
      </c>
      <c r="P1548" s="28">
        <v>0</v>
      </c>
      <c r="Q1548" s="28">
        <v>0</v>
      </c>
      <c r="R1548" s="28">
        <v>0</v>
      </c>
      <c r="S1548" s="94">
        <v>7.0805260920062405E-3</v>
      </c>
      <c r="T1548" s="94">
        <f>_xlfn.XLOOKUP(B1548,'[3]Nur des jours'!$B:$B,'[3]Nur des jours'!$U:$U,"")</f>
        <v>0</v>
      </c>
      <c r="U1548" s="94">
        <v>0.46684826771817967</v>
      </c>
      <c r="V1548" s="94">
        <v>0</v>
      </c>
      <c r="W1548" s="94">
        <v>0</v>
      </c>
      <c r="X1548" s="94">
        <v>0</v>
      </c>
      <c r="Y1548" s="94">
        <v>0</v>
      </c>
      <c r="Z1548" s="94">
        <v>0</v>
      </c>
      <c r="AA1548" s="94">
        <v>0</v>
      </c>
      <c r="AB1548" s="94">
        <v>0</v>
      </c>
      <c r="AC1548" s="94">
        <f>_xlfn.XLOOKUP(B1548,'[3]Nur des jours'!$B:$B,'[3]Nur des jours'!$N:$N,"")</f>
        <v>0</v>
      </c>
      <c r="AD1548" s="94">
        <v>0</v>
      </c>
      <c r="AE1548" s="94">
        <v>0</v>
      </c>
      <c r="AF1548" s="94">
        <v>0</v>
      </c>
      <c r="AG1548" s="94">
        <v>0</v>
      </c>
      <c r="AH1548" s="94">
        <v>0</v>
      </c>
      <c r="AI1548" s="49" t="s">
        <v>5559</v>
      </c>
      <c r="AJ1548" s="49"/>
      <c r="AK1548" s="48" t="str" cm="1">
        <f t="array" ref="AK1548">IFERROR(_xlfn.IFS(
AM1548="MPR ISSUE","PDH",
AM1548="BSS Hardware Issue","BSS",
AM1548="Sites strategiques, MLL, Pylone, etc.","ENVTECH",
AM1548="AKTIVCO DEFAUT GE &amp; POWER Cabinet","AKTIVCO",
AM1548="AKTIVCO Coupure ENEO &amp; Baisse de tension","AKTIVCO GRID ONLY",
AM1548="Coupure ENEO &amp; Baisse de tension","IHS GRID ONLY",
AM1548="Defaut GE &amp; POWER Cabinet","IHS",
AM1548="Sharing","Partners",
AM1548="Sites strategiques &amp; DataCenter","SST &amp; DC",
AM1548="Exclu","Exclu",
AM1548="SAT","SAT",
AM1548="SPARE-ISSUE","SPARE-ISSUE",
AM1548="Fiber CAmtel","TRANS_FO_CAMTEL",
AM1548="Fiber AOF","Fiber AOF",
AM1548="Projet OCM (HUAWEI)","TRAVAUX-HUAWEI",
AM1548="Projet OCM (NOKIA)","TRAVAUX-NOKIA",
AM1548="ACCESS-ISSUE","ACCESS-ISSUE",
AM1548="Projet OCM (ZTE, NOKIA, autres projets)","TRAVAUX OCM",
AM1548="No root CAuse","No root cause",
AM1548="ODU HS","PDH",
AM1548="IP &amp; VLAN","PDH",
AM1548="Warehouse HUAWEI","SPARE-ISSUE",
AM1548="SPARE-HS","SPARE-ISSUE",
AM1548="Power Telco","BSS",AM1548="no impacts","no impacts"
),"")</f>
        <v>no impacts</v>
      </c>
      <c r="AL1548" s="48" t="str" cm="1">
        <f t="array" ref="AL1548">IFERROR(_xlfn.IFS(
AM1548="MPR ISSUE","TX ISSUE",
AM1548="BSS Hardware Issue","RAN ISSUE",
AM1548="Sites strategiques, MLL, Pylone, etc.","ENVTECH",
AM1548="AKTIVCO DEFAUT GE &amp; POWER Cabinet","POWER ISSUE",
AM1548="AKTIVCO Coupure ENEO &amp; Baisse de tension","POWER ISSUE",
AM1548="Coupure ENEO &amp; Baisse de tension","POWER ISSUE",
AM1548="Defaut GE &amp; POWER Cabinet","POWER ISSUE",
AM1548="Sharing","POWER ISSUE",
AM1548="Sites strategiques &amp; DataCenter","POWER ISSUE",
AM1548="Exclu","Exclu",
AM1548="SAT","TX ISSUE",
AM1548="SPARE-ISSUE","SPARE-ISSUE",
AM1548="Fiber CAmtel","TX ISSUE",
AM1548="Fiber AOF","TX ISSUE",
AM1548="Projet OCM (HUAWEI)","TRAVAUX-HUAWEI",
AM1548="Projet OCM (NOKIA)","TRAVAUX -NOKIA",
AM1548="ACCESS-ISSUE","ACCESS-ISSUE",
AM1548="Projet OCM (ZTE, NOKIA, autres projets)","TRAVAUX OCM",
AM1548="No root CAuse","No root cause",
AM1548="ODU HS","TX ISSUE",
AM1548="IP &amp; VLAN","TX ISSUE",
AM1548="Warehouse HUAWEI","SPARE-ISSUE",
AM1548="SPARE-HS","SPARE-ISSUE",
AM1548="Power Telco","RAN ISSUE",AM1548="no impacts","no impacts"
),"")</f>
        <v>no impacts</v>
      </c>
      <c r="AM1548" s="67" t="s">
        <v>5605</v>
      </c>
      <c r="AN1548" s="48" t="str" cm="1">
        <f t="array" ref="AN1548">IFERROR(_xlfn.IFS(
AM1548="MPR ISSUE","ACTIVE",
AM1548="BSS Hardware Issue","ACTIVE",
AM1548="Sites strategiques, MLL, Pylone, etc.","PASSIVE",
AM1548="AKTIVCO DEFAUT GE &amp; POWER Cabinet","PASSIVE",
AM1548="AKTIVCO Coupure ENEO &amp; Baisse de tension","PASSIVE",
AM1548="Coupure ENEO &amp; Baisse de tension","PASSIVE",
AM1548="Defaut GE &amp; POWER Cabinet","PASSIVE",
AM1548="Sharing","PASSIVE",
AM1548="Sites strategiques &amp; DataCenter","PASSIVE",
AM1548="Exclu","Exclu",
AM1548="SAT","ACTIVE",
AM1548="SPARE-ISSUE","SPARE-ISSUE",
AM1548="Fiber CAmtel","ACTIVE",
AM1548="Fiber AOF","ACTIVE",
AM1548="Projet OCM (HUAWEI)","PLANNED WORKS",
AM1548="Projet OCM (NOKIA)","PLANNED WORKS",
AM1548="ACCESS-ISSUE","ACCESS-ISSUE",
AM1548="Projet OCM (ZTE, NOKIA, autres projets)","PLANNED WORKS",
AM1548="No root CAuse","No root cause",
AM1548="ODU HS","ACTIVE",
AM1548="IP &amp; VLAN","ACTIVE",
AM1548="Warehouse HUAWEI","SPARE-ISSUE",
AM1548="SPARE-HS","SPARE-ISSUE",
AM1548="Power Telco","ACTIVE", AM1548="no impacts","no impacts"
),"")</f>
        <v>no impacts</v>
      </c>
      <c r="AO1548" s="93" t="s">
        <v>5537</v>
      </c>
      <c r="AP1548" s="101" t="str">
        <f t="shared" si="45"/>
        <v>EST_056</v>
      </c>
      <c r="AR1548" s="17" t="s">
        <v>5537</v>
      </c>
      <c r="AS1548" s="7" t="s">
        <v>5537</v>
      </c>
      <c r="AT1548" s="6"/>
      <c r="AU1548" s="7"/>
      <c r="AV1548" s="3" t="s">
        <v>5537</v>
      </c>
      <c r="AW1548" s="18" t="s">
        <v>5537</v>
      </c>
      <c r="AX1548" s="18" t="s">
        <v>5537</v>
      </c>
      <c r="AY1548" s="18" t="s">
        <v>5537</v>
      </c>
      <c r="AZ1548" s="18" t="s">
        <v>5537</v>
      </c>
      <c r="BA1548" s="18" t="s">
        <v>5537</v>
      </c>
      <c r="BB1548" s="18" t="s">
        <v>5537</v>
      </c>
      <c r="BC1548" s="18" t="s">
        <v>5537</v>
      </c>
      <c r="BD1548" s="18" t="s">
        <v>5537</v>
      </c>
      <c r="BE1548" s="18" t="s">
        <v>5537</v>
      </c>
      <c r="BF1548" s="18" t="s">
        <v>5537</v>
      </c>
      <c r="BG1548" s="18" t="s">
        <v>5537</v>
      </c>
      <c r="BH1548" s="18" t="s">
        <v>5537</v>
      </c>
      <c r="BI1548" s="9" t="s">
        <v>5537</v>
      </c>
      <c r="BJ1548" s="14"/>
      <c r="BK1548" s="14" t="s">
        <v>5537</v>
      </c>
      <c r="BL1548" s="14" t="str">
        <f>_xlfn.XLOOKUP(B1548,'[4]cell downs 18042026 17h'!$B:$B,'[4]cell downs 18042026 17h'!$B:$B,"")</f>
        <v/>
      </c>
      <c r="BM1548" s="14" t="str">
        <f>_xlfn.XLOOKUP(B1548,'[5]Cells Huawei 19042026 15h'!$B:$B,'[5]Cells Huawei 19042026 15h'!$B:$B,"")</f>
        <v/>
      </c>
      <c r="BN1548" s="9" t="str">
        <f>_xlfn.XLOOKUP(B1548,'[6]cells down 19042026 9H40'!$B:$B,'[6]cells down 19042026 9H40'!$B:$B,"")</f>
        <v/>
      </c>
      <c r="BO1548" s="9" t="s">
        <v>231</v>
      </c>
      <c r="BP1548" s="9" t="s">
        <v>318</v>
      </c>
      <c r="BQ1548" s="115"/>
    </row>
    <row r="1549" spans="1:69" s="9" customFormat="1" x14ac:dyDescent="0.3">
      <c r="A1549" s="1" t="s">
        <v>2349</v>
      </c>
      <c r="B1549" s="8" t="s">
        <v>2350</v>
      </c>
      <c r="C1549" s="3" t="str">
        <f>_xlfn.XLOOKUP(B1549,'[1]daily break down'!$D:$D,'[1]daily break down'!$E:$E,"")</f>
        <v>CENTRE</v>
      </c>
      <c r="D1549" s="1" t="s">
        <v>11</v>
      </c>
      <c r="E1549" s="1" t="str">
        <f>BP1549</f>
        <v>Grid-Gen</v>
      </c>
      <c r="F1549" s="3" t="s">
        <v>37</v>
      </c>
      <c r="G1549" s="1" t="s">
        <v>2351</v>
      </c>
      <c r="H1549" s="33" t="str">
        <f>_xlfn.XLOOKUP(B1549,[2]CALCULATION!$B:$B,[2]CALCULATION!$H:$H,"")</f>
        <v>NOKIA</v>
      </c>
      <c r="I1549" s="28">
        <v>0</v>
      </c>
      <c r="J1549" s="28">
        <v>0</v>
      </c>
      <c r="K1549" s="28">
        <v>4.2162125142324015E-2</v>
      </c>
      <c r="L1549" s="28">
        <v>0</v>
      </c>
      <c r="M1549" s="28">
        <v>1.3279424617821542</v>
      </c>
      <c r="N1549" s="28">
        <v>0</v>
      </c>
      <c r="O1549" s="28">
        <v>0</v>
      </c>
      <c r="P1549" s="28">
        <v>0</v>
      </c>
      <c r="Q1549" s="28">
        <v>6.8030452422032012E-2</v>
      </c>
      <c r="R1549" s="28">
        <v>0</v>
      </c>
      <c r="S1549" s="94">
        <v>0</v>
      </c>
      <c r="T1549" s="94">
        <f>_xlfn.XLOOKUP(B1549,'[3]Nur des jours'!$B:$B,'[3]Nur des jours'!$U:$U,"")</f>
        <v>0</v>
      </c>
      <c r="U1549" s="94">
        <v>0</v>
      </c>
      <c r="V1549" s="94">
        <v>0</v>
      </c>
      <c r="W1549" s="94">
        <v>0</v>
      </c>
      <c r="X1549" s="94">
        <v>0</v>
      </c>
      <c r="Y1549" s="94">
        <v>0</v>
      </c>
      <c r="Z1549" s="94">
        <v>0</v>
      </c>
      <c r="AA1549" s="94">
        <v>0</v>
      </c>
      <c r="AB1549" s="94">
        <v>0</v>
      </c>
      <c r="AC1549" s="94">
        <f>_xlfn.XLOOKUP(B1549,'[3]Nur des jours'!$B:$B,'[3]Nur des jours'!$N:$N,"")</f>
        <v>0</v>
      </c>
      <c r="AD1549" s="94">
        <v>0</v>
      </c>
      <c r="AE1549" s="94">
        <v>0</v>
      </c>
      <c r="AF1549" s="94">
        <v>0</v>
      </c>
      <c r="AG1549" s="94">
        <v>0</v>
      </c>
      <c r="AH1549" s="94">
        <v>0</v>
      </c>
      <c r="AI1549" s="49" t="s">
        <v>5559</v>
      </c>
      <c r="AJ1549" s="49"/>
      <c r="AK1549" s="48" t="str" cm="1">
        <f t="array" ref="AK1549">IFERROR(_xlfn.IFS(
AM1549="MPR ISSUE","PDH",
AM1549="BSS Hardware Issue","BSS",
AM1549="Sites strategiques, MLL, Pylone, etc.","ENVTECH",
AM1549="AKTIVCO DEFAUT GE &amp; POWER Cabinet","AKTIVCO",
AM1549="AKTIVCO Coupure ENEO &amp; Baisse de tension","AKTIVCO GRID ONLY",
AM1549="Coupure ENEO &amp; Baisse de tension","IHS GRID ONLY",
AM1549="Defaut GE &amp; POWER Cabinet","IHS",
AM1549="Sharing","Partners",
AM1549="Sites strategiques &amp; DataCenter","SST &amp; DC",
AM1549="Exclu","Exclu",
AM1549="SAT","SAT",
AM1549="SPARE-ISSUE","SPARE-ISSUE",
AM1549="Fiber CAmtel","TRANS_FO_CAMTEL",
AM1549="Fiber AOF","Fiber AOF",
AM1549="Projet OCM (HUAWEI)","TRAVAUX-HUAWEI",
AM1549="Projet OCM (NOKIA)","TRAVAUX-NOKIA",
AM1549="ACCESS-ISSUE","ACCESS-ISSUE",
AM1549="Projet OCM (ZTE, NOKIA, autres projets)","TRAVAUX OCM",
AM1549="No root CAuse","No root cause",
AM1549="ODU HS","PDH",
AM1549="IP &amp; VLAN","PDH",
AM1549="Warehouse HUAWEI","SPARE-ISSUE",
AM1549="SPARE-HS","SPARE-ISSUE",
AM1549="Power Telco","BSS",AM1549="no impacts","no impacts"
),"")</f>
        <v>no impacts</v>
      </c>
      <c r="AL1549" s="48" t="str" cm="1">
        <f t="array" ref="AL1549">IFERROR(_xlfn.IFS(
AM1549="MPR ISSUE","TX ISSUE",
AM1549="BSS Hardware Issue","RAN ISSUE",
AM1549="Sites strategiques, MLL, Pylone, etc.","ENVTECH",
AM1549="AKTIVCO DEFAUT GE &amp; POWER Cabinet","POWER ISSUE",
AM1549="AKTIVCO Coupure ENEO &amp; Baisse de tension","POWER ISSUE",
AM1549="Coupure ENEO &amp; Baisse de tension","POWER ISSUE",
AM1549="Defaut GE &amp; POWER Cabinet","POWER ISSUE",
AM1549="Sharing","POWER ISSUE",
AM1549="Sites strategiques &amp; DataCenter","POWER ISSUE",
AM1549="Exclu","Exclu",
AM1549="SAT","TX ISSUE",
AM1549="SPARE-ISSUE","SPARE-ISSUE",
AM1549="Fiber CAmtel","TX ISSUE",
AM1549="Fiber AOF","TX ISSUE",
AM1549="Projet OCM (HUAWEI)","TRAVAUX-HUAWEI",
AM1549="Projet OCM (NOKIA)","TRAVAUX -NOKIA",
AM1549="ACCESS-ISSUE","ACCESS-ISSUE",
AM1549="Projet OCM (ZTE, NOKIA, autres projets)","TRAVAUX OCM",
AM1549="No root CAuse","No root cause",
AM1549="ODU HS","TX ISSUE",
AM1549="IP &amp; VLAN","TX ISSUE",
AM1549="Warehouse HUAWEI","SPARE-ISSUE",
AM1549="SPARE-HS","SPARE-ISSUE",
AM1549="Power Telco","RAN ISSUE",AM1549="no impacts","no impacts"
),"")</f>
        <v>no impacts</v>
      </c>
      <c r="AM1549" s="67" t="s">
        <v>5605</v>
      </c>
      <c r="AN1549" s="48" t="str" cm="1">
        <f t="array" ref="AN1549">IFERROR(_xlfn.IFS(
AM1549="MPR ISSUE","ACTIVE",
AM1549="BSS Hardware Issue","ACTIVE",
AM1549="Sites strategiques, MLL, Pylone, etc.","PASSIVE",
AM1549="AKTIVCO DEFAUT GE &amp; POWER Cabinet","PASSIVE",
AM1549="AKTIVCO Coupure ENEO &amp; Baisse de tension","PASSIVE",
AM1549="Coupure ENEO &amp; Baisse de tension","PASSIVE",
AM1549="Defaut GE &amp; POWER Cabinet","PASSIVE",
AM1549="Sharing","PASSIVE",
AM1549="Sites strategiques &amp; DataCenter","PASSIVE",
AM1549="Exclu","Exclu",
AM1549="SAT","ACTIVE",
AM1549="SPARE-ISSUE","SPARE-ISSUE",
AM1549="Fiber CAmtel","ACTIVE",
AM1549="Fiber AOF","ACTIVE",
AM1549="Projet OCM (HUAWEI)","PLANNED WORKS",
AM1549="Projet OCM (NOKIA)","PLANNED WORKS",
AM1549="ACCESS-ISSUE","ACCESS-ISSUE",
AM1549="Projet OCM (ZTE, NOKIA, autres projets)","PLANNED WORKS",
AM1549="No root CAuse","No root cause",
AM1549="ODU HS","ACTIVE",
AM1549="IP &amp; VLAN","ACTIVE",
AM1549="Warehouse HUAWEI","SPARE-ISSUE",
AM1549="SPARE-HS","SPARE-ISSUE",
AM1549="Power Telco","ACTIVE", AM1549="no impacts","no impacts"
),"")</f>
        <v>no impacts</v>
      </c>
      <c r="AO1549" s="93" t="s">
        <v>5537</v>
      </c>
      <c r="AP1549" s="101" t="str">
        <f t="shared" si="45"/>
        <v>CTR_307</v>
      </c>
      <c r="AR1549" s="17" t="s">
        <v>5537</v>
      </c>
      <c r="AS1549" s="7" t="s">
        <v>5537</v>
      </c>
      <c r="AT1549" s="6"/>
      <c r="AU1549" s="7"/>
      <c r="AV1549" s="3" t="s">
        <v>5537</v>
      </c>
      <c r="AW1549" s="18" t="s">
        <v>5537</v>
      </c>
      <c r="AX1549" s="18" t="s">
        <v>5537</v>
      </c>
      <c r="AY1549" s="18" t="s">
        <v>5537</v>
      </c>
      <c r="AZ1549" s="18" t="s">
        <v>5537</v>
      </c>
      <c r="BA1549" s="18" t="s">
        <v>5537</v>
      </c>
      <c r="BB1549" s="18" t="s">
        <v>5537</v>
      </c>
      <c r="BC1549" s="18" t="s">
        <v>5537</v>
      </c>
      <c r="BD1549" s="18" t="s">
        <v>5537</v>
      </c>
      <c r="BE1549" s="18" t="s">
        <v>5537</v>
      </c>
      <c r="BF1549" s="18" t="s">
        <v>5537</v>
      </c>
      <c r="BG1549" s="18" t="s">
        <v>5537</v>
      </c>
      <c r="BH1549" s="18" t="s">
        <v>5537</v>
      </c>
      <c r="BI1549" s="9" t="s">
        <v>5537</v>
      </c>
      <c r="BJ1549" s="14"/>
      <c r="BK1549" s="14" t="s">
        <v>5537</v>
      </c>
      <c r="BL1549" s="14" t="str">
        <f>_xlfn.XLOOKUP(B1549,'[4]cell downs 18042026 17h'!$B:$B,'[4]cell downs 18042026 17h'!$B:$B,"")</f>
        <v/>
      </c>
      <c r="BM1549" s="14" t="str">
        <f>_xlfn.XLOOKUP(B1549,'[5]Cells Huawei 19042026 15h'!$B:$B,'[5]Cells Huawei 19042026 15h'!$B:$B,"")</f>
        <v/>
      </c>
      <c r="BN1549" s="9" t="str">
        <f>_xlfn.XLOOKUP(B1549,'[6]cells down 19042026 9H40'!$B:$B,'[6]cells down 19042026 9H40'!$B:$B,"")</f>
        <v/>
      </c>
      <c r="BO1549" s="9" t="s">
        <v>2350</v>
      </c>
      <c r="BP1549" s="9" t="s">
        <v>12</v>
      </c>
      <c r="BQ1549" s="115"/>
    </row>
    <row r="1550" spans="1:69" s="9" customFormat="1" x14ac:dyDescent="0.3">
      <c r="A1550" s="1" t="s">
        <v>4575</v>
      </c>
      <c r="B1550" s="8" t="s">
        <v>4576</v>
      </c>
      <c r="C1550" s="3" t="str">
        <f>_xlfn.XLOOKUP(B1550,'[1]daily break down'!$D:$D,'[1]daily break down'!$E:$E,"")</f>
        <v>Yaounde</v>
      </c>
      <c r="D1550" s="1" t="s">
        <v>11</v>
      </c>
      <c r="E1550" s="1" t="s">
        <v>12</v>
      </c>
      <c r="F1550" s="3" t="s">
        <v>37</v>
      </c>
      <c r="G1550" s="1" t="s">
        <v>38</v>
      </c>
      <c r="H1550" s="34" t="str">
        <f>_xlfn.XLOOKUP(B1550,[2]CALCULATION!$B:$B,[2]CALCULATION!$H:$H,"")</f>
        <v>ZTE</v>
      </c>
      <c r="I1550" s="28">
        <v>0</v>
      </c>
      <c r="J1550" s="28">
        <v>0</v>
      </c>
      <c r="K1550" s="28">
        <v>0</v>
      </c>
      <c r="L1550" s="28">
        <v>0</v>
      </c>
      <c r="M1550" s="28">
        <v>0</v>
      </c>
      <c r="N1550" s="28">
        <v>1.2549296156469283</v>
      </c>
      <c r="O1550" s="28">
        <v>4.1591402636167125E-2</v>
      </c>
      <c r="P1550" s="28">
        <v>0</v>
      </c>
      <c r="Q1550" s="28">
        <v>0.7294903733381275</v>
      </c>
      <c r="R1550" s="28">
        <v>0</v>
      </c>
      <c r="S1550" s="94">
        <v>0</v>
      </c>
      <c r="T1550" s="94">
        <f>_xlfn.XLOOKUP(B1550,'[3]Nur des jours'!$B:$B,'[3]Nur des jours'!$U:$U,"")</f>
        <v>0</v>
      </c>
      <c r="U1550" s="94">
        <v>0</v>
      </c>
      <c r="V1550" s="94">
        <v>0</v>
      </c>
      <c r="W1550" s="94">
        <v>0</v>
      </c>
      <c r="X1550" s="94">
        <v>0</v>
      </c>
      <c r="Y1550" s="94">
        <v>0</v>
      </c>
      <c r="Z1550" s="94">
        <v>0</v>
      </c>
      <c r="AA1550" s="94">
        <v>0</v>
      </c>
      <c r="AB1550" s="94">
        <v>0</v>
      </c>
      <c r="AC1550" s="94">
        <f>_xlfn.XLOOKUP(B1550,'[3]Nur des jours'!$B:$B,'[3]Nur des jours'!$N:$N,"")</f>
        <v>0</v>
      </c>
      <c r="AD1550" s="94">
        <v>0</v>
      </c>
      <c r="AE1550" s="94">
        <v>0</v>
      </c>
      <c r="AF1550" s="94">
        <v>0</v>
      </c>
      <c r="AG1550" s="94">
        <v>0</v>
      </c>
      <c r="AH1550" s="94">
        <v>0</v>
      </c>
      <c r="AI1550" s="49" t="s">
        <v>5559</v>
      </c>
      <c r="AJ1550" s="49"/>
      <c r="AK1550" s="48" t="str" cm="1">
        <f t="array" ref="AK1550">IFERROR(_xlfn.IFS(
AM1550="MPR ISSUE","PDH",
AM1550="BSS Hardware Issue","BSS",
AM1550="Sites strategiques, MLL, Pylone, etc.","ENVTECH",
AM1550="AKTIVCO DEFAUT GE &amp; POWER Cabinet","AKTIVCO",
AM1550="AKTIVCO Coupure ENEO &amp; Baisse de tension","AKTIVCO GRID ONLY",
AM1550="Coupure ENEO &amp; Baisse de tension","IHS GRID ONLY",
AM1550="Defaut GE &amp; POWER Cabinet","IHS",
AM1550="Sharing","Partners",
AM1550="Sites strategiques &amp; DataCenter","SST &amp; DC",
AM1550="Exclu","Exclu",
AM1550="SAT","SAT",
AM1550="SPARE-ISSUE","SPARE-ISSUE",
AM1550="Fiber CAmtel","TRANS_FO_CAMTEL",
AM1550="Fiber AOF","Fiber AOF",
AM1550="Projet OCM (HUAWEI)","TRAVAUX-HUAWEI",
AM1550="Projet OCM (NOKIA)","TRAVAUX-NOKIA",
AM1550="ACCESS-ISSUE","ACCESS-ISSUE",
AM1550="Projet OCM (ZTE, NOKIA, autres projets)","TRAVAUX OCM",
AM1550="No root CAuse","No root cause",
AM1550="ODU HS","PDH",
AM1550="IP &amp; VLAN","PDH",
AM1550="Warehouse HUAWEI","SPARE-ISSUE",
AM1550="SPARE-HS","SPARE-ISSUE",
AM1550="Power Telco","BSS",AM1550="no impacts","no impacts"
),"")</f>
        <v>no impacts</v>
      </c>
      <c r="AL1550" s="48" t="str" cm="1">
        <f t="array" ref="AL1550">IFERROR(_xlfn.IFS(
AM1550="MPR ISSUE","TX ISSUE",
AM1550="BSS Hardware Issue","RAN ISSUE",
AM1550="Sites strategiques, MLL, Pylone, etc.","ENVTECH",
AM1550="AKTIVCO DEFAUT GE &amp; POWER Cabinet","POWER ISSUE",
AM1550="AKTIVCO Coupure ENEO &amp; Baisse de tension","POWER ISSUE",
AM1550="Coupure ENEO &amp; Baisse de tension","POWER ISSUE",
AM1550="Defaut GE &amp; POWER Cabinet","POWER ISSUE",
AM1550="Sharing","POWER ISSUE",
AM1550="Sites strategiques &amp; DataCenter","POWER ISSUE",
AM1550="Exclu","Exclu",
AM1550="SAT","TX ISSUE",
AM1550="SPARE-ISSUE","SPARE-ISSUE",
AM1550="Fiber CAmtel","TX ISSUE",
AM1550="Fiber AOF","TX ISSUE",
AM1550="Projet OCM (HUAWEI)","TRAVAUX-HUAWEI",
AM1550="Projet OCM (NOKIA)","TRAVAUX -NOKIA",
AM1550="ACCESS-ISSUE","ACCESS-ISSUE",
AM1550="Projet OCM (ZTE, NOKIA, autres projets)","TRAVAUX OCM",
AM1550="No root CAuse","No root cause",
AM1550="ODU HS","TX ISSUE",
AM1550="IP &amp; VLAN","TX ISSUE",
AM1550="Warehouse HUAWEI","SPARE-ISSUE",
AM1550="SPARE-HS","SPARE-ISSUE",
AM1550="Power Telco","RAN ISSUE",AM1550="no impacts","no impacts"
),"")</f>
        <v>no impacts</v>
      </c>
      <c r="AM1550" s="67" t="s">
        <v>5605</v>
      </c>
      <c r="AN1550" s="48" t="str" cm="1">
        <f t="array" ref="AN1550">IFERROR(_xlfn.IFS(
AM1550="MPR ISSUE","ACTIVE",
AM1550="BSS Hardware Issue","ACTIVE",
AM1550="Sites strategiques, MLL, Pylone, etc.","PASSIVE",
AM1550="AKTIVCO DEFAUT GE &amp; POWER Cabinet","PASSIVE",
AM1550="AKTIVCO Coupure ENEO &amp; Baisse de tension","PASSIVE",
AM1550="Coupure ENEO &amp; Baisse de tension","PASSIVE",
AM1550="Defaut GE &amp; POWER Cabinet","PASSIVE",
AM1550="Sharing","PASSIVE",
AM1550="Sites strategiques &amp; DataCenter","PASSIVE",
AM1550="Exclu","Exclu",
AM1550="SAT","ACTIVE",
AM1550="SPARE-ISSUE","SPARE-ISSUE",
AM1550="Fiber CAmtel","ACTIVE",
AM1550="Fiber AOF","ACTIVE",
AM1550="Projet OCM (HUAWEI)","PLANNED WORKS",
AM1550="Projet OCM (NOKIA)","PLANNED WORKS",
AM1550="ACCESS-ISSUE","ACCESS-ISSUE",
AM1550="Projet OCM (ZTE, NOKIA, autres projets)","PLANNED WORKS",
AM1550="No root CAuse","No root cause",
AM1550="ODU HS","ACTIVE",
AM1550="IP &amp; VLAN","ACTIVE",
AM1550="Warehouse HUAWEI","SPARE-ISSUE",
AM1550="SPARE-HS","SPARE-ISSUE",
AM1550="Power Telco","ACTIVE", AM1550="no impacts","no impacts"
),"")</f>
        <v>no impacts</v>
      </c>
      <c r="AO1550" s="93" t="s">
        <v>5537</v>
      </c>
      <c r="AP1550" s="101" t="str">
        <f t="shared" si="45"/>
        <v>CTR_639</v>
      </c>
      <c r="AR1550" s="17" t="s">
        <v>5537</v>
      </c>
      <c r="AS1550" s="7" t="s">
        <v>5537</v>
      </c>
      <c r="AT1550" s="6"/>
      <c r="AU1550" s="7"/>
      <c r="AV1550" s="3" t="s">
        <v>5537</v>
      </c>
      <c r="AW1550" s="18" t="s">
        <v>5537</v>
      </c>
      <c r="AX1550" s="18" t="s">
        <v>5537</v>
      </c>
      <c r="AY1550" s="18" t="s">
        <v>5537</v>
      </c>
      <c r="AZ1550" s="18" t="s">
        <v>5537</v>
      </c>
      <c r="BA1550" s="18" t="s">
        <v>5537</v>
      </c>
      <c r="BB1550" s="18" t="s">
        <v>5537</v>
      </c>
      <c r="BC1550" s="18" t="s">
        <v>5537</v>
      </c>
      <c r="BD1550" s="18" t="s">
        <v>5537</v>
      </c>
      <c r="BE1550" s="18" t="s">
        <v>5537</v>
      </c>
      <c r="BF1550" s="18" t="s">
        <v>5537</v>
      </c>
      <c r="BG1550" s="18" t="s">
        <v>5537</v>
      </c>
      <c r="BH1550" s="18" t="s">
        <v>5537</v>
      </c>
      <c r="BI1550" s="9" t="s">
        <v>5537</v>
      </c>
      <c r="BJ1550" s="14"/>
      <c r="BK1550" s="14" t="s">
        <v>5537</v>
      </c>
      <c r="BL1550" s="14" t="str">
        <f>_xlfn.XLOOKUP(B1550,'[4]cell downs 18042026 17h'!$B:$B,'[4]cell downs 18042026 17h'!$B:$B,"")</f>
        <v/>
      </c>
      <c r="BM1550" s="14" t="str">
        <f>_xlfn.XLOOKUP(B1550,'[5]Cells Huawei 19042026 15h'!$B:$B,'[5]Cells Huawei 19042026 15h'!$B:$B,"")</f>
        <v/>
      </c>
      <c r="BN1550" s="9" t="str">
        <f>_xlfn.XLOOKUP(B1550,'[6]cells down 19042026 9H40'!$B:$B,'[6]cells down 19042026 9H40'!$B:$B,"")</f>
        <v/>
      </c>
      <c r="BO1550" s="9" t="s">
        <v>4576</v>
      </c>
      <c r="BP1550" s="9" t="s">
        <v>12</v>
      </c>
      <c r="BQ1550" s="115"/>
    </row>
    <row r="1551" spans="1:69" s="9" customFormat="1" x14ac:dyDescent="0.3">
      <c r="A1551" s="1" t="s">
        <v>4443</v>
      </c>
      <c r="B1551" s="8" t="s">
        <v>4444</v>
      </c>
      <c r="C1551" s="3" t="str">
        <f>_xlfn.XLOOKUP(B1551,'[1]daily break down'!$D:$D,'[1]daily break down'!$E:$E,"")</f>
        <v>CENTRE</v>
      </c>
      <c r="D1551" s="1" t="s">
        <v>11</v>
      </c>
      <c r="E1551" s="1" t="s">
        <v>66</v>
      </c>
      <c r="F1551" s="3" t="s">
        <v>226</v>
      </c>
      <c r="G1551" s="1" t="s">
        <v>4445</v>
      </c>
      <c r="H1551" s="33" t="str">
        <f>_xlfn.XLOOKUP(B1551,[2]CALCULATION!$B:$B,[2]CALCULATION!$H:$H,"")</f>
        <v>NOKIA</v>
      </c>
      <c r="I1551" s="28">
        <v>1.0701046990437507E-3</v>
      </c>
      <c r="J1551" s="28">
        <v>0</v>
      </c>
      <c r="K1551" s="28">
        <v>0</v>
      </c>
      <c r="L1551" s="28">
        <v>0</v>
      </c>
      <c r="M1551" s="28">
        <v>0</v>
      </c>
      <c r="N1551" s="28">
        <v>0</v>
      </c>
      <c r="O1551" s="28">
        <v>0</v>
      </c>
      <c r="P1551" s="28">
        <v>0</v>
      </c>
      <c r="Q1551" s="28">
        <v>0</v>
      </c>
      <c r="R1551" s="28">
        <v>0</v>
      </c>
      <c r="S1551" s="94">
        <v>0</v>
      </c>
      <c r="T1551" s="94">
        <f>_xlfn.XLOOKUP(B1551,'[3]Nur des jours'!$B:$B,'[3]Nur des jours'!$U:$U,"")</f>
        <v>0</v>
      </c>
      <c r="U1551" s="94">
        <v>0.46624461737336415</v>
      </c>
      <c r="V1551" s="94">
        <v>0</v>
      </c>
      <c r="W1551" s="94">
        <v>0</v>
      </c>
      <c r="X1551" s="94">
        <v>0</v>
      </c>
      <c r="Y1551" s="94">
        <v>0</v>
      </c>
      <c r="Z1551" s="94">
        <v>0</v>
      </c>
      <c r="AA1551" s="94">
        <v>0</v>
      </c>
      <c r="AB1551" s="94">
        <v>0</v>
      </c>
      <c r="AC1551" s="94">
        <f>_xlfn.XLOOKUP(B1551,'[3]Nur des jours'!$B:$B,'[3]Nur des jours'!$N:$N,"")</f>
        <v>0</v>
      </c>
      <c r="AD1551" s="94">
        <v>0</v>
      </c>
      <c r="AE1551" s="94">
        <v>0</v>
      </c>
      <c r="AF1551" s="94">
        <v>0</v>
      </c>
      <c r="AG1551" s="94">
        <v>0</v>
      </c>
      <c r="AH1551" s="94">
        <v>0</v>
      </c>
      <c r="AI1551" s="49" t="s">
        <v>5559</v>
      </c>
      <c r="AJ1551" s="49"/>
      <c r="AK1551" s="48" t="str" cm="1">
        <f t="array" ref="AK1551">IFERROR(_xlfn.IFS(
AM1551="MPR ISSUE","PDH",
AM1551="BSS Hardware Issue","BSS",
AM1551="Sites strategiques, MLL, Pylone, etc.","ENVTECH",
AM1551="AKTIVCO DEFAUT GE &amp; POWER Cabinet","AKTIVCO",
AM1551="AKTIVCO Coupure ENEO &amp; Baisse de tension","AKTIVCO GRID ONLY",
AM1551="Coupure ENEO &amp; Baisse de tension","IHS GRID ONLY",
AM1551="Defaut GE &amp; POWER Cabinet","IHS",
AM1551="Sharing","Partners",
AM1551="Sites strategiques &amp; DataCenter","SST &amp; DC",
AM1551="Exclu","Exclu",
AM1551="SAT","SAT",
AM1551="SPARE-ISSUE","SPARE-ISSUE",
AM1551="Fiber CAmtel","TRANS_FO_CAMTEL",
AM1551="Fiber AOF","Fiber AOF",
AM1551="Projet OCM (HUAWEI)","TRAVAUX-HUAWEI",
AM1551="Projet OCM (NOKIA)","TRAVAUX-NOKIA",
AM1551="ACCESS-ISSUE","ACCESS-ISSUE",
AM1551="Projet OCM (ZTE, NOKIA, autres projets)","TRAVAUX OCM",
AM1551="No root CAuse","No root cause",
AM1551="ODU HS","PDH",
AM1551="IP &amp; VLAN","PDH",
AM1551="Warehouse HUAWEI","SPARE-ISSUE",
AM1551="SPARE-HS","SPARE-ISSUE",
AM1551="Power Telco","BSS",AM1551="no impacts","no impacts"
),"")</f>
        <v>no impacts</v>
      </c>
      <c r="AL1551" s="48" t="str" cm="1">
        <f t="array" ref="AL1551">IFERROR(_xlfn.IFS(
AM1551="MPR ISSUE","TX ISSUE",
AM1551="BSS Hardware Issue","RAN ISSUE",
AM1551="Sites strategiques, MLL, Pylone, etc.","ENVTECH",
AM1551="AKTIVCO DEFAUT GE &amp; POWER Cabinet","POWER ISSUE",
AM1551="AKTIVCO Coupure ENEO &amp; Baisse de tension","POWER ISSUE",
AM1551="Coupure ENEO &amp; Baisse de tension","POWER ISSUE",
AM1551="Defaut GE &amp; POWER Cabinet","POWER ISSUE",
AM1551="Sharing","POWER ISSUE",
AM1551="Sites strategiques &amp; DataCenter","POWER ISSUE",
AM1551="Exclu","Exclu",
AM1551="SAT","TX ISSUE",
AM1551="SPARE-ISSUE","SPARE-ISSUE",
AM1551="Fiber CAmtel","TX ISSUE",
AM1551="Fiber AOF","TX ISSUE",
AM1551="Projet OCM (HUAWEI)","TRAVAUX-HUAWEI",
AM1551="Projet OCM (NOKIA)","TRAVAUX -NOKIA",
AM1551="ACCESS-ISSUE","ACCESS-ISSUE",
AM1551="Projet OCM (ZTE, NOKIA, autres projets)","TRAVAUX OCM",
AM1551="No root CAuse","No root cause",
AM1551="ODU HS","TX ISSUE",
AM1551="IP &amp; VLAN","TX ISSUE",
AM1551="Warehouse HUAWEI","SPARE-ISSUE",
AM1551="SPARE-HS","SPARE-ISSUE",
AM1551="Power Telco","RAN ISSUE",AM1551="no impacts","no impacts"
),"")</f>
        <v>no impacts</v>
      </c>
      <c r="AM1551" s="67" t="s">
        <v>5605</v>
      </c>
      <c r="AN1551" s="48" t="str" cm="1">
        <f t="array" ref="AN1551">IFERROR(_xlfn.IFS(
AM1551="MPR ISSUE","ACTIVE",
AM1551="BSS Hardware Issue","ACTIVE",
AM1551="Sites strategiques, MLL, Pylone, etc.","PASSIVE",
AM1551="AKTIVCO DEFAUT GE &amp; POWER Cabinet","PASSIVE",
AM1551="AKTIVCO Coupure ENEO &amp; Baisse de tension","PASSIVE",
AM1551="Coupure ENEO &amp; Baisse de tension","PASSIVE",
AM1551="Defaut GE &amp; POWER Cabinet","PASSIVE",
AM1551="Sharing","PASSIVE",
AM1551="Sites strategiques &amp; DataCenter","PASSIVE",
AM1551="Exclu","Exclu",
AM1551="SAT","ACTIVE",
AM1551="SPARE-ISSUE","SPARE-ISSUE",
AM1551="Fiber CAmtel","ACTIVE",
AM1551="Fiber AOF","ACTIVE",
AM1551="Projet OCM (HUAWEI)","PLANNED WORKS",
AM1551="Projet OCM (NOKIA)","PLANNED WORKS",
AM1551="ACCESS-ISSUE","ACCESS-ISSUE",
AM1551="Projet OCM (ZTE, NOKIA, autres projets)","PLANNED WORKS",
AM1551="No root CAuse","No root cause",
AM1551="ODU HS","ACTIVE",
AM1551="IP &amp; VLAN","ACTIVE",
AM1551="Warehouse HUAWEI","SPARE-ISSUE",
AM1551="SPARE-HS","SPARE-ISSUE",
AM1551="Power Telco","ACTIVE", AM1551="no impacts","no impacts"
),"")</f>
        <v>no impacts</v>
      </c>
      <c r="AO1551" s="93" t="s">
        <v>5537</v>
      </c>
      <c r="AP1551" s="101" t="str">
        <f t="shared" si="45"/>
        <v>EST_064</v>
      </c>
      <c r="AR1551" s="17" t="s">
        <v>5537</v>
      </c>
      <c r="AS1551" s="7" t="s">
        <v>5537</v>
      </c>
      <c r="AT1551" s="6"/>
      <c r="AU1551" s="7"/>
      <c r="AV1551" s="3" t="s">
        <v>5537</v>
      </c>
      <c r="AW1551" s="18" t="s">
        <v>5537</v>
      </c>
      <c r="AX1551" s="18" t="s">
        <v>5537</v>
      </c>
      <c r="AY1551" s="18" t="s">
        <v>5537</v>
      </c>
      <c r="AZ1551" s="18" t="s">
        <v>5537</v>
      </c>
      <c r="BA1551" s="18" t="s">
        <v>5537</v>
      </c>
      <c r="BB1551" s="18" t="s">
        <v>5537</v>
      </c>
      <c r="BC1551" s="18" t="s">
        <v>5537</v>
      </c>
      <c r="BD1551" s="18" t="s">
        <v>5537</v>
      </c>
      <c r="BE1551" s="18" t="s">
        <v>5537</v>
      </c>
      <c r="BF1551" s="18" t="s">
        <v>5537</v>
      </c>
      <c r="BG1551" s="18" t="s">
        <v>5537</v>
      </c>
      <c r="BH1551" s="18" t="s">
        <v>5537</v>
      </c>
      <c r="BI1551" s="9" t="s">
        <v>5537</v>
      </c>
      <c r="BJ1551" s="14"/>
      <c r="BK1551" s="14" t="s">
        <v>5537</v>
      </c>
      <c r="BL1551" s="14" t="str">
        <f>_xlfn.XLOOKUP(B1551,'[4]cell downs 18042026 17h'!$B:$B,'[4]cell downs 18042026 17h'!$B:$B,"")</f>
        <v/>
      </c>
      <c r="BM1551" s="14" t="str">
        <f>_xlfn.XLOOKUP(B1551,'[5]Cells Huawei 19042026 15h'!$B:$B,'[5]Cells Huawei 19042026 15h'!$B:$B,"")</f>
        <v/>
      </c>
      <c r="BN1551" s="9" t="str">
        <f>_xlfn.XLOOKUP(B1551,'[6]cells down 19042026 9H40'!$B:$B,'[6]cells down 19042026 9H40'!$B:$B,"")</f>
        <v/>
      </c>
      <c r="BO1551" s="9" t="s">
        <v>4444</v>
      </c>
      <c r="BP1551" s="9" t="s">
        <v>12</v>
      </c>
      <c r="BQ1551" s="115"/>
    </row>
    <row r="1552" spans="1:69" s="9" customFormat="1" x14ac:dyDescent="0.3">
      <c r="A1552" s="1" t="s">
        <v>5067</v>
      </c>
      <c r="B1552" s="8" t="s">
        <v>5068</v>
      </c>
      <c r="C1552" s="3" t="str">
        <f>_xlfn.XLOOKUP(B1552,'[1]daily break down'!$D:$D,'[1]daily break down'!$E:$E,"")</f>
        <v>CENTRE</v>
      </c>
      <c r="D1552" s="1" t="s">
        <v>11</v>
      </c>
      <c r="E1552" s="1" t="s">
        <v>594</v>
      </c>
      <c r="F1552" s="3" t="s">
        <v>37</v>
      </c>
      <c r="G1552" s="1" t="s">
        <v>4805</v>
      </c>
      <c r="H1552" s="33" t="str">
        <f>_xlfn.XLOOKUP(B1552,[2]CALCULATION!$B:$B,[2]CALCULATION!$H:$H,"")</f>
        <v>NOKIA</v>
      </c>
      <c r="I1552" s="28">
        <v>0</v>
      </c>
      <c r="J1552" s="28">
        <v>0</v>
      </c>
      <c r="K1552" s="28">
        <v>0</v>
      </c>
      <c r="L1552" s="28">
        <v>0</v>
      </c>
      <c r="M1552" s="28">
        <v>0</v>
      </c>
      <c r="N1552" s="28">
        <v>0</v>
      </c>
      <c r="O1552" s="28">
        <v>0</v>
      </c>
      <c r="P1552" s="28">
        <v>0</v>
      </c>
      <c r="Q1552" s="28">
        <v>0</v>
      </c>
      <c r="R1552" s="28">
        <v>1.2045578683424085</v>
      </c>
      <c r="S1552" s="94">
        <v>0</v>
      </c>
      <c r="T1552" s="94">
        <f>_xlfn.XLOOKUP(B1552,'[3]Nur des jours'!$B:$B,'[3]Nur des jours'!$U:$U,"")</f>
        <v>0</v>
      </c>
      <c r="U1552" s="94">
        <v>0</v>
      </c>
      <c r="V1552" s="94">
        <v>0</v>
      </c>
      <c r="W1552" s="94">
        <v>0</v>
      </c>
      <c r="X1552" s="94">
        <v>0</v>
      </c>
      <c r="Y1552" s="94">
        <v>0</v>
      </c>
      <c r="Z1552" s="94">
        <v>0</v>
      </c>
      <c r="AA1552" s="94">
        <v>0</v>
      </c>
      <c r="AB1552" s="94">
        <v>0</v>
      </c>
      <c r="AC1552" s="94">
        <f>_xlfn.XLOOKUP(B1552,'[3]Nur des jours'!$B:$B,'[3]Nur des jours'!$N:$N,"")</f>
        <v>0</v>
      </c>
      <c r="AD1552" s="94">
        <v>0</v>
      </c>
      <c r="AE1552" s="94">
        <v>0</v>
      </c>
      <c r="AF1552" s="94">
        <v>0</v>
      </c>
      <c r="AG1552" s="94">
        <v>0</v>
      </c>
      <c r="AH1552" s="94">
        <v>0</v>
      </c>
      <c r="AI1552" s="49" t="s">
        <v>5559</v>
      </c>
      <c r="AJ1552" s="49"/>
      <c r="AK1552" s="48" t="str" cm="1">
        <f t="array" ref="AK1552">IFERROR(_xlfn.IFS(
AM1552="MPR ISSUE","PDH",
AM1552="BSS Hardware Issue","BSS",
AM1552="Sites strategiques, MLL, Pylone, etc.","ENVTECH",
AM1552="AKTIVCO DEFAUT GE &amp; POWER Cabinet","AKTIVCO",
AM1552="AKTIVCO Coupure ENEO &amp; Baisse de tension","AKTIVCO GRID ONLY",
AM1552="Coupure ENEO &amp; Baisse de tension","IHS GRID ONLY",
AM1552="Defaut GE &amp; POWER Cabinet","IHS",
AM1552="Sharing","Partners",
AM1552="Sites strategiques &amp; DataCenter","SST &amp; DC",
AM1552="Exclu","Exclu",
AM1552="SAT","SAT",
AM1552="SPARE-ISSUE","SPARE-ISSUE",
AM1552="Fiber CAmtel","TRANS_FO_CAMTEL",
AM1552="Fiber AOF","Fiber AOF",
AM1552="Projet OCM (HUAWEI)","TRAVAUX-HUAWEI",
AM1552="Projet OCM (NOKIA)","TRAVAUX-NOKIA",
AM1552="ACCESS-ISSUE","ACCESS-ISSUE",
AM1552="Projet OCM (ZTE, NOKIA, autres projets)","TRAVAUX OCM",
AM1552="No root CAuse","No root cause",
AM1552="ODU HS","PDH",
AM1552="IP &amp; VLAN","PDH",
AM1552="Warehouse HUAWEI","SPARE-ISSUE",
AM1552="SPARE-HS","SPARE-ISSUE",
AM1552="Power Telco","BSS",AM1552="no impacts","no impacts"
),"")</f>
        <v>no impacts</v>
      </c>
      <c r="AL1552" s="48" t="str" cm="1">
        <f t="array" ref="AL1552">IFERROR(_xlfn.IFS(
AM1552="MPR ISSUE","TX ISSUE",
AM1552="BSS Hardware Issue","RAN ISSUE",
AM1552="Sites strategiques, MLL, Pylone, etc.","ENVTECH",
AM1552="AKTIVCO DEFAUT GE &amp; POWER Cabinet","POWER ISSUE",
AM1552="AKTIVCO Coupure ENEO &amp; Baisse de tension","POWER ISSUE",
AM1552="Coupure ENEO &amp; Baisse de tension","POWER ISSUE",
AM1552="Defaut GE &amp; POWER Cabinet","POWER ISSUE",
AM1552="Sharing","POWER ISSUE",
AM1552="Sites strategiques &amp; DataCenter","POWER ISSUE",
AM1552="Exclu","Exclu",
AM1552="SAT","TX ISSUE",
AM1552="SPARE-ISSUE","SPARE-ISSUE",
AM1552="Fiber CAmtel","TX ISSUE",
AM1552="Fiber AOF","TX ISSUE",
AM1552="Projet OCM (HUAWEI)","TRAVAUX-HUAWEI",
AM1552="Projet OCM (NOKIA)","TRAVAUX -NOKIA",
AM1552="ACCESS-ISSUE","ACCESS-ISSUE",
AM1552="Projet OCM (ZTE, NOKIA, autres projets)","TRAVAUX OCM",
AM1552="No root CAuse","No root cause",
AM1552="ODU HS","TX ISSUE",
AM1552="IP &amp; VLAN","TX ISSUE",
AM1552="Warehouse HUAWEI","SPARE-ISSUE",
AM1552="SPARE-HS","SPARE-ISSUE",
AM1552="Power Telco","RAN ISSUE",AM1552="no impacts","no impacts"
),"")</f>
        <v>no impacts</v>
      </c>
      <c r="AM1552" s="67" t="s">
        <v>5605</v>
      </c>
      <c r="AN1552" s="48" t="str" cm="1">
        <f t="array" ref="AN1552">IFERROR(_xlfn.IFS(
AM1552="MPR ISSUE","ACTIVE",
AM1552="BSS Hardware Issue","ACTIVE",
AM1552="Sites strategiques, MLL, Pylone, etc.","PASSIVE",
AM1552="AKTIVCO DEFAUT GE &amp; POWER Cabinet","PASSIVE",
AM1552="AKTIVCO Coupure ENEO &amp; Baisse de tension","PASSIVE",
AM1552="Coupure ENEO &amp; Baisse de tension","PASSIVE",
AM1552="Defaut GE &amp; POWER Cabinet","PASSIVE",
AM1552="Sharing","PASSIVE",
AM1552="Sites strategiques &amp; DataCenter","PASSIVE",
AM1552="Exclu","Exclu",
AM1552="SAT","ACTIVE",
AM1552="SPARE-ISSUE","SPARE-ISSUE",
AM1552="Fiber CAmtel","ACTIVE",
AM1552="Fiber AOF","ACTIVE",
AM1552="Projet OCM (HUAWEI)","PLANNED WORKS",
AM1552="Projet OCM (NOKIA)","PLANNED WORKS",
AM1552="ACCESS-ISSUE","ACCESS-ISSUE",
AM1552="Projet OCM (ZTE, NOKIA, autres projets)","PLANNED WORKS",
AM1552="No root CAuse","No root cause",
AM1552="ODU HS","ACTIVE",
AM1552="IP &amp; VLAN","ACTIVE",
AM1552="Warehouse HUAWEI","SPARE-ISSUE",
AM1552="SPARE-HS","SPARE-ISSUE",
AM1552="Power Telco","ACTIVE", AM1552="no impacts","no impacts"
),"")</f>
        <v>no impacts</v>
      </c>
      <c r="AO1552" s="93" t="s">
        <v>5537</v>
      </c>
      <c r="AP1552" s="101" t="str">
        <f t="shared" si="45"/>
        <v>CTR_180</v>
      </c>
      <c r="AR1552" s="17" t="s">
        <v>5537</v>
      </c>
      <c r="AS1552" s="7" t="s">
        <v>5537</v>
      </c>
      <c r="AT1552" s="6"/>
      <c r="AU1552" s="7"/>
      <c r="AV1552" s="3" t="s">
        <v>5537</v>
      </c>
      <c r="AW1552" s="18" t="s">
        <v>5537</v>
      </c>
      <c r="AX1552" s="18" t="s">
        <v>5537</v>
      </c>
      <c r="AY1552" s="18" t="s">
        <v>5537</v>
      </c>
      <c r="AZ1552" s="18" t="s">
        <v>5537</v>
      </c>
      <c r="BA1552" s="18" t="s">
        <v>5537</v>
      </c>
      <c r="BB1552" s="18" t="s">
        <v>5537</v>
      </c>
      <c r="BC1552" s="18" t="s">
        <v>5537</v>
      </c>
      <c r="BD1552" s="18" t="s">
        <v>5537</v>
      </c>
      <c r="BE1552" s="18" t="s">
        <v>5537</v>
      </c>
      <c r="BF1552" s="18" t="s">
        <v>5537</v>
      </c>
      <c r="BG1552" s="18" t="s">
        <v>5537</v>
      </c>
      <c r="BH1552" s="18" t="s">
        <v>5537</v>
      </c>
      <c r="BI1552" s="9" t="s">
        <v>5537</v>
      </c>
      <c r="BJ1552" s="14"/>
      <c r="BK1552" s="14" t="s">
        <v>5537</v>
      </c>
      <c r="BL1552" s="14" t="str">
        <f>_xlfn.XLOOKUP(B1552,'[4]cell downs 18042026 17h'!$B:$B,'[4]cell downs 18042026 17h'!$B:$B,"")</f>
        <v/>
      </c>
      <c r="BM1552" s="14" t="str">
        <f>_xlfn.XLOOKUP(B1552,'[5]Cells Huawei 19042026 15h'!$B:$B,'[5]Cells Huawei 19042026 15h'!$B:$B,"")</f>
        <v/>
      </c>
      <c r="BN1552" s="9" t="str">
        <f>_xlfn.XLOOKUP(B1552,'[6]cells down 19042026 9H40'!$B:$B,'[6]cells down 19042026 9H40'!$B:$B,"")</f>
        <v/>
      </c>
      <c r="BO1552" s="9" t="s">
        <v>5068</v>
      </c>
      <c r="BP1552" s="9" t="s">
        <v>5537</v>
      </c>
      <c r="BQ1552" s="115"/>
    </row>
    <row r="1553" spans="1:69" s="9" customFormat="1" ht="27" customHeight="1" x14ac:dyDescent="0.3">
      <c r="A1553" s="1" t="s">
        <v>5200</v>
      </c>
      <c r="B1553" s="8" t="s">
        <v>5201</v>
      </c>
      <c r="C1553" s="3" t="str">
        <f>_xlfn.XLOOKUP(B1553,'[1]daily break down'!$D:$D,'[1]daily break down'!$E:$E,"")</f>
        <v>Yaounde</v>
      </c>
      <c r="D1553" s="1" t="s">
        <v>11</v>
      </c>
      <c r="E1553" s="1" t="s">
        <v>145</v>
      </c>
      <c r="F1553" s="3" t="s">
        <v>37</v>
      </c>
      <c r="G1553" s="1" t="s">
        <v>38</v>
      </c>
      <c r="H1553" s="34" t="str">
        <f>_xlfn.XLOOKUP(B1553,[2]CALCULATION!$B:$B,[2]CALCULATION!$H:$H,"")</f>
        <v>ZTE</v>
      </c>
      <c r="I1553" s="28">
        <v>0</v>
      </c>
      <c r="J1553" s="28">
        <v>0</v>
      </c>
      <c r="K1553" s="28">
        <v>0</v>
      </c>
      <c r="L1553" s="28">
        <v>0</v>
      </c>
      <c r="M1553" s="28">
        <v>0</v>
      </c>
      <c r="N1553" s="28">
        <v>0</v>
      </c>
      <c r="O1553" s="28">
        <v>0</v>
      </c>
      <c r="P1553" s="28">
        <v>0</v>
      </c>
      <c r="Q1553" s="28">
        <v>0</v>
      </c>
      <c r="R1553" s="28">
        <v>0</v>
      </c>
      <c r="S1553" s="94">
        <v>0</v>
      </c>
      <c r="T1553" s="94">
        <f>_xlfn.XLOOKUP(B1553,'[3]Nur des jours'!$B:$B,'[3]Nur des jours'!$U:$U,"")</f>
        <v>0</v>
      </c>
      <c r="U1553" s="94">
        <v>0</v>
      </c>
      <c r="V1553" s="94">
        <v>0</v>
      </c>
      <c r="W1553" s="94">
        <v>0</v>
      </c>
      <c r="X1553" s="94">
        <v>0</v>
      </c>
      <c r="Y1553" s="94">
        <v>0</v>
      </c>
      <c r="Z1553" s="94">
        <v>0</v>
      </c>
      <c r="AA1553" s="94">
        <v>0</v>
      </c>
      <c r="AB1553" s="94">
        <v>0</v>
      </c>
      <c r="AC1553" s="94">
        <f>_xlfn.XLOOKUP(B1553,'[3]Nur des jours'!$B:$B,'[3]Nur des jours'!$N:$N,"")</f>
        <v>0</v>
      </c>
      <c r="AD1553" s="94">
        <v>0</v>
      </c>
      <c r="AE1553" s="94">
        <v>0</v>
      </c>
      <c r="AF1553" s="94">
        <v>0</v>
      </c>
      <c r="AG1553" s="94">
        <v>0</v>
      </c>
      <c r="AH1553" s="94">
        <v>0</v>
      </c>
      <c r="AI1553" s="49" t="s">
        <v>5559</v>
      </c>
      <c r="AJ1553" s="49"/>
      <c r="AK1553" s="48" t="str" cm="1">
        <f t="array" ref="AK1553">IFERROR(_xlfn.IFS(
AM1553="MPR ISSUE","PDH",
AM1553="BSS Hardware Issue","BSS",
AM1553="Sites strategiques, MLL, Pylone, etc.","ENVTECH",
AM1553="AKTIVCO DEFAUT GE &amp; POWER Cabinet","AKTIVCO",
AM1553="AKTIVCO Coupure ENEO &amp; Baisse de tension","AKTIVCO GRID ONLY",
AM1553="Coupure ENEO &amp; Baisse de tension","IHS GRID ONLY",
AM1553="Defaut GE &amp; POWER Cabinet","IHS",
AM1553="Sharing","Partners",
AM1553="Sites strategiques &amp; DataCenter","SST &amp; DC",
AM1553="Exclu","Exclu",
AM1553="SAT","SAT",
AM1553="SPARE-ISSUE","SPARE-ISSUE",
AM1553="Fiber CAmtel","TRANS_FO_CAMTEL",
AM1553="Fiber AOF","Fiber AOF",
AM1553="Projet OCM (HUAWEI)","TRAVAUX-HUAWEI",
AM1553="Projet OCM (NOKIA)","TRAVAUX-NOKIA",
AM1553="ACCESS-ISSUE","ACCESS-ISSUE",
AM1553="Projet OCM (ZTE, NOKIA, autres projets)","TRAVAUX OCM",
AM1553="No root CAuse","No root cause",
AM1553="ODU HS","PDH",
AM1553="IP &amp; VLAN","PDH",
AM1553="Warehouse HUAWEI","SPARE-ISSUE",
AM1553="SPARE-HS","SPARE-ISSUE",
AM1553="Power Telco","BSS",AM1553="no impacts","no impacts"
),"")</f>
        <v>no impacts</v>
      </c>
      <c r="AL1553" s="48" t="str" cm="1">
        <f t="array" ref="AL1553">IFERROR(_xlfn.IFS(
AM1553="MPR ISSUE","TX ISSUE",
AM1553="BSS Hardware Issue","RAN ISSUE",
AM1553="Sites strategiques, MLL, Pylone, etc.","ENVTECH",
AM1553="AKTIVCO DEFAUT GE &amp; POWER Cabinet","POWER ISSUE",
AM1553="AKTIVCO Coupure ENEO &amp; Baisse de tension","POWER ISSUE",
AM1553="Coupure ENEO &amp; Baisse de tension","POWER ISSUE",
AM1553="Defaut GE &amp; POWER Cabinet","POWER ISSUE",
AM1553="Sharing","POWER ISSUE",
AM1553="Sites strategiques &amp; DataCenter","POWER ISSUE",
AM1553="Exclu","Exclu",
AM1553="SAT","TX ISSUE",
AM1553="SPARE-ISSUE","SPARE-ISSUE",
AM1553="Fiber CAmtel","TX ISSUE",
AM1553="Fiber AOF","TX ISSUE",
AM1553="Projet OCM (HUAWEI)","TRAVAUX-HUAWEI",
AM1553="Projet OCM (NOKIA)","TRAVAUX -NOKIA",
AM1553="ACCESS-ISSUE","ACCESS-ISSUE",
AM1553="Projet OCM (ZTE, NOKIA, autres projets)","TRAVAUX OCM",
AM1553="No root CAuse","No root cause",
AM1553="ODU HS","TX ISSUE",
AM1553="IP &amp; VLAN","TX ISSUE",
AM1553="Warehouse HUAWEI","SPARE-ISSUE",
AM1553="SPARE-HS","SPARE-ISSUE",
AM1553="Power Telco","RAN ISSUE",AM1553="no impacts","no impacts"
),"")</f>
        <v>no impacts</v>
      </c>
      <c r="AM1553" s="67" t="s">
        <v>5605</v>
      </c>
      <c r="AN1553" s="48" t="str" cm="1">
        <f t="array" ref="AN1553">IFERROR(_xlfn.IFS(
AM1553="MPR ISSUE","ACTIVE",
AM1553="BSS Hardware Issue","ACTIVE",
AM1553="Sites strategiques, MLL, Pylone, etc.","PASSIVE",
AM1553="AKTIVCO DEFAUT GE &amp; POWER Cabinet","PASSIVE",
AM1553="AKTIVCO Coupure ENEO &amp; Baisse de tension","PASSIVE",
AM1553="Coupure ENEO &amp; Baisse de tension","PASSIVE",
AM1553="Defaut GE &amp; POWER Cabinet","PASSIVE",
AM1553="Sharing","PASSIVE",
AM1553="Sites strategiques &amp; DataCenter","PASSIVE",
AM1553="Exclu","Exclu",
AM1553="SAT","ACTIVE",
AM1553="SPARE-ISSUE","SPARE-ISSUE",
AM1553="Fiber CAmtel","ACTIVE",
AM1553="Fiber AOF","ACTIVE",
AM1553="Projet OCM (HUAWEI)","PLANNED WORKS",
AM1553="Projet OCM (NOKIA)","PLANNED WORKS",
AM1553="ACCESS-ISSUE","ACCESS-ISSUE",
AM1553="Projet OCM (ZTE, NOKIA, autres projets)","PLANNED WORKS",
AM1553="No root CAuse","No root cause",
AM1553="ODU HS","ACTIVE",
AM1553="IP &amp; VLAN","ACTIVE",
AM1553="Warehouse HUAWEI","SPARE-ISSUE",
AM1553="SPARE-HS","SPARE-ISSUE",
AM1553="Power Telco","ACTIVE", AM1553="no impacts","no impacts"
),"")</f>
        <v>no impacts</v>
      </c>
      <c r="AO1553" s="93" t="s">
        <v>5537</v>
      </c>
      <c r="AP1553" s="101" t="str">
        <f t="shared" si="45"/>
        <v>CTR_382</v>
      </c>
      <c r="AR1553" s="17" t="s">
        <v>5537</v>
      </c>
      <c r="AS1553" s="7" t="s">
        <v>5537</v>
      </c>
      <c r="AT1553" s="6"/>
      <c r="AU1553" s="7"/>
      <c r="AV1553" s="3" t="s">
        <v>5537</v>
      </c>
      <c r="AW1553" s="18" t="s">
        <v>5537</v>
      </c>
      <c r="AX1553" s="18" t="s">
        <v>5537</v>
      </c>
      <c r="AY1553" s="18" t="s">
        <v>5537</v>
      </c>
      <c r="AZ1553" s="18" t="s">
        <v>5537</v>
      </c>
      <c r="BA1553" s="18" t="s">
        <v>5537</v>
      </c>
      <c r="BB1553" s="18" t="s">
        <v>5537</v>
      </c>
      <c r="BC1553" s="18" t="s">
        <v>5537</v>
      </c>
      <c r="BD1553" s="18" t="s">
        <v>5537</v>
      </c>
      <c r="BE1553" s="18" t="s">
        <v>5537</v>
      </c>
      <c r="BF1553" s="18" t="s">
        <v>5537</v>
      </c>
      <c r="BG1553" s="18" t="s">
        <v>5537</v>
      </c>
      <c r="BH1553" s="18" t="s">
        <v>5537</v>
      </c>
      <c r="BI1553" s="9" t="s">
        <v>5537</v>
      </c>
      <c r="BJ1553" s="14"/>
      <c r="BK1553" s="14" t="s">
        <v>5537</v>
      </c>
      <c r="BL1553" s="14" t="str">
        <f>_xlfn.XLOOKUP(B1553,'[4]cell downs 18042026 17h'!$B:$B,'[4]cell downs 18042026 17h'!$B:$B,"")</f>
        <v/>
      </c>
      <c r="BM1553" s="14" t="str">
        <f>_xlfn.XLOOKUP(B1553,'[5]Cells Huawei 19042026 15h'!$B:$B,'[5]Cells Huawei 19042026 15h'!$B:$B,"")</f>
        <v/>
      </c>
      <c r="BN1553" s="9" t="str">
        <f>_xlfn.XLOOKUP(B1553,'[6]cells down 19042026 9H40'!$B:$B,'[6]cells down 19042026 9H40'!$B:$B,"")</f>
        <v/>
      </c>
      <c r="BO1553" s="9" t="s">
        <v>5201</v>
      </c>
      <c r="BP1553" s="9" t="s">
        <v>12</v>
      </c>
      <c r="BQ1553" s="115"/>
    </row>
    <row r="1554" spans="1:69" s="9" customFormat="1" x14ac:dyDescent="0.3">
      <c r="A1554" s="1" t="s">
        <v>4825</v>
      </c>
      <c r="B1554" s="8" t="s">
        <v>4826</v>
      </c>
      <c r="C1554" s="3" t="str">
        <f>_xlfn.XLOOKUP(B1554,'[1]daily break down'!$D:$D,'[1]daily break down'!$E:$E,"")</f>
        <v>Yaounde</v>
      </c>
      <c r="D1554" s="1" t="s">
        <v>21</v>
      </c>
      <c r="E1554" s="1" t="s">
        <v>30</v>
      </c>
      <c r="F1554" s="3" t="s">
        <v>37</v>
      </c>
      <c r="G1554" s="1" t="s">
        <v>38</v>
      </c>
      <c r="H1554" s="34" t="str">
        <f>_xlfn.XLOOKUP(B1554,[2]CALCULATION!$B:$B,[2]CALCULATION!$H:$H,"")</f>
        <v>ZTE</v>
      </c>
      <c r="I1554" s="28">
        <v>0</v>
      </c>
      <c r="J1554" s="28">
        <v>0</v>
      </c>
      <c r="K1554" s="28">
        <v>0</v>
      </c>
      <c r="L1554" s="28">
        <v>0</v>
      </c>
      <c r="M1554" s="28">
        <v>0</v>
      </c>
      <c r="N1554" s="28">
        <v>0</v>
      </c>
      <c r="O1554" s="28">
        <v>0</v>
      </c>
      <c r="P1554" s="28">
        <v>0</v>
      </c>
      <c r="Q1554" s="28">
        <v>0</v>
      </c>
      <c r="R1554" s="28">
        <v>0</v>
      </c>
      <c r="S1554" s="94">
        <v>0</v>
      </c>
      <c r="T1554" s="94">
        <f>_xlfn.XLOOKUP(B1554,'[3]Nur des jours'!$B:$B,'[3]Nur des jours'!$U:$U,"")</f>
        <v>0</v>
      </c>
      <c r="U1554" s="94">
        <v>8.6818664338118872</v>
      </c>
      <c r="V1554" s="94">
        <v>0</v>
      </c>
      <c r="W1554" s="94">
        <v>0</v>
      </c>
      <c r="X1554" s="94">
        <v>0</v>
      </c>
      <c r="Y1554" s="94">
        <v>0</v>
      </c>
      <c r="Z1554" s="94">
        <v>0</v>
      </c>
      <c r="AA1554" s="94">
        <v>0</v>
      </c>
      <c r="AB1554" s="94">
        <v>0</v>
      </c>
      <c r="AC1554" s="94">
        <f>_xlfn.XLOOKUP(B1554,'[3]Nur des jours'!$B:$B,'[3]Nur des jours'!$N:$N,"")</f>
        <v>0</v>
      </c>
      <c r="AD1554" s="94">
        <v>0</v>
      </c>
      <c r="AE1554" s="94">
        <v>0</v>
      </c>
      <c r="AF1554" s="94">
        <v>0</v>
      </c>
      <c r="AG1554" s="94">
        <v>0</v>
      </c>
      <c r="AH1554" s="94">
        <v>0</v>
      </c>
      <c r="AI1554" s="49" t="s">
        <v>5559</v>
      </c>
      <c r="AJ1554" s="49"/>
      <c r="AK1554" s="48" t="str" cm="1">
        <f t="array" ref="AK1554">IFERROR(_xlfn.IFS(
AM1554="MPR ISSUE","PDH",
AM1554="BSS Hardware Issue","BSS",
AM1554="Sites strategiques, MLL, Pylone, etc.","ENVTECH",
AM1554="AKTIVCO DEFAUT GE &amp; POWER Cabinet","AKTIVCO",
AM1554="AKTIVCO Coupure ENEO &amp; Baisse de tension","AKTIVCO GRID ONLY",
AM1554="Coupure ENEO &amp; Baisse de tension","IHS GRID ONLY",
AM1554="Defaut GE &amp; POWER Cabinet","IHS",
AM1554="Sharing","Partners",
AM1554="Sites strategiques &amp; DataCenter","SST &amp; DC",
AM1554="Exclu","Exclu",
AM1554="SAT","SAT",
AM1554="SPARE-ISSUE","SPARE-ISSUE",
AM1554="Fiber CAmtel","TRANS_FO_CAMTEL",
AM1554="Fiber AOF","Fiber AOF",
AM1554="Projet OCM (HUAWEI)","TRAVAUX-HUAWEI",
AM1554="Projet OCM (NOKIA)","TRAVAUX-NOKIA",
AM1554="ACCESS-ISSUE","ACCESS-ISSUE",
AM1554="Projet OCM (ZTE, NOKIA, autres projets)","TRAVAUX OCM",
AM1554="No root CAuse","No root cause",
AM1554="ODU HS","PDH",
AM1554="IP &amp; VLAN","PDH",
AM1554="Warehouse HUAWEI","SPARE-ISSUE",
AM1554="SPARE-HS","SPARE-ISSUE",
AM1554="Power Telco","BSS",AM1554="no impacts","no impacts"
),"")</f>
        <v>no impacts</v>
      </c>
      <c r="AL1554" s="48" t="str" cm="1">
        <f t="array" ref="AL1554">IFERROR(_xlfn.IFS(
AM1554="MPR ISSUE","TX ISSUE",
AM1554="BSS Hardware Issue","RAN ISSUE",
AM1554="Sites strategiques, MLL, Pylone, etc.","ENVTECH",
AM1554="AKTIVCO DEFAUT GE &amp; POWER Cabinet","POWER ISSUE",
AM1554="AKTIVCO Coupure ENEO &amp; Baisse de tension","POWER ISSUE",
AM1554="Coupure ENEO &amp; Baisse de tension","POWER ISSUE",
AM1554="Defaut GE &amp; POWER Cabinet","POWER ISSUE",
AM1554="Sharing","POWER ISSUE",
AM1554="Sites strategiques &amp; DataCenter","POWER ISSUE",
AM1554="Exclu","Exclu",
AM1554="SAT","TX ISSUE",
AM1554="SPARE-ISSUE","SPARE-ISSUE",
AM1554="Fiber CAmtel","TX ISSUE",
AM1554="Fiber AOF","TX ISSUE",
AM1554="Projet OCM (HUAWEI)","TRAVAUX-HUAWEI",
AM1554="Projet OCM (NOKIA)","TRAVAUX -NOKIA",
AM1554="ACCESS-ISSUE","ACCESS-ISSUE",
AM1554="Projet OCM (ZTE, NOKIA, autres projets)","TRAVAUX OCM",
AM1554="No root CAuse","No root cause",
AM1554="ODU HS","TX ISSUE",
AM1554="IP &amp; VLAN","TX ISSUE",
AM1554="Warehouse HUAWEI","SPARE-ISSUE",
AM1554="SPARE-HS","SPARE-ISSUE",
AM1554="Power Telco","RAN ISSUE",AM1554="no impacts","no impacts"
),"")</f>
        <v>no impacts</v>
      </c>
      <c r="AM1554" s="67" t="s">
        <v>5605</v>
      </c>
      <c r="AN1554" s="48" t="str" cm="1">
        <f t="array" ref="AN1554">IFERROR(_xlfn.IFS(
AM1554="MPR ISSUE","ACTIVE",
AM1554="BSS Hardware Issue","ACTIVE",
AM1554="Sites strategiques, MLL, Pylone, etc.","PASSIVE",
AM1554="AKTIVCO DEFAUT GE &amp; POWER Cabinet","PASSIVE",
AM1554="AKTIVCO Coupure ENEO &amp; Baisse de tension","PASSIVE",
AM1554="Coupure ENEO &amp; Baisse de tension","PASSIVE",
AM1554="Defaut GE &amp; POWER Cabinet","PASSIVE",
AM1554="Sharing","PASSIVE",
AM1554="Sites strategiques &amp; DataCenter","PASSIVE",
AM1554="Exclu","Exclu",
AM1554="SAT","ACTIVE",
AM1554="SPARE-ISSUE","SPARE-ISSUE",
AM1554="Fiber CAmtel","ACTIVE",
AM1554="Fiber AOF","ACTIVE",
AM1554="Projet OCM (HUAWEI)","PLANNED WORKS",
AM1554="Projet OCM (NOKIA)","PLANNED WORKS",
AM1554="ACCESS-ISSUE","ACCESS-ISSUE",
AM1554="Projet OCM (ZTE, NOKIA, autres projets)","PLANNED WORKS",
AM1554="No root CAuse","No root cause",
AM1554="ODU HS","ACTIVE",
AM1554="IP &amp; VLAN","ACTIVE",
AM1554="Warehouse HUAWEI","SPARE-ISSUE",
AM1554="SPARE-HS","SPARE-ISSUE",
AM1554="Power Telco","ACTIVE", AM1554="no impacts","no impacts"
),"")</f>
        <v>no impacts</v>
      </c>
      <c r="AO1554" s="93" t="s">
        <v>5537</v>
      </c>
      <c r="AP1554" s="101" t="str">
        <f t="shared" si="45"/>
        <v>CTR_563</v>
      </c>
      <c r="AR1554" s="17" t="s">
        <v>5537</v>
      </c>
      <c r="AS1554" s="7" t="s">
        <v>5537</v>
      </c>
      <c r="AT1554" s="6"/>
      <c r="AU1554" s="7"/>
      <c r="AV1554" s="3" t="s">
        <v>5537</v>
      </c>
      <c r="AW1554" s="18" t="s">
        <v>5537</v>
      </c>
      <c r="AX1554" s="18" t="s">
        <v>5537</v>
      </c>
      <c r="AY1554" s="18" t="s">
        <v>5537</v>
      </c>
      <c r="AZ1554" s="18" t="s">
        <v>5537</v>
      </c>
      <c r="BA1554" s="18" t="s">
        <v>5537</v>
      </c>
      <c r="BB1554" s="18" t="s">
        <v>5537</v>
      </c>
      <c r="BC1554" s="18" t="s">
        <v>5537</v>
      </c>
      <c r="BD1554" s="18" t="s">
        <v>5537</v>
      </c>
      <c r="BE1554" s="18" t="s">
        <v>5537</v>
      </c>
      <c r="BF1554" s="18" t="s">
        <v>5537</v>
      </c>
      <c r="BG1554" s="18" t="s">
        <v>5537</v>
      </c>
      <c r="BH1554" s="18" t="s">
        <v>5537</v>
      </c>
      <c r="BI1554" s="9" t="s">
        <v>5537</v>
      </c>
      <c r="BJ1554" s="14"/>
      <c r="BK1554" s="14" t="s">
        <v>5537</v>
      </c>
      <c r="BL1554" s="14" t="str">
        <f>_xlfn.XLOOKUP(B1554,'[4]cell downs 18042026 17h'!$B:$B,'[4]cell downs 18042026 17h'!$B:$B,"")</f>
        <v/>
      </c>
      <c r="BM1554" s="14" t="str">
        <f>_xlfn.XLOOKUP(B1554,'[5]Cells Huawei 19042026 15h'!$B:$B,'[5]Cells Huawei 19042026 15h'!$B:$B,"")</f>
        <v/>
      </c>
      <c r="BN1554" s="9" t="str">
        <f>_xlfn.XLOOKUP(B1554,'[6]cells down 19042026 9H40'!$B:$B,'[6]cells down 19042026 9H40'!$B:$B,"")</f>
        <v/>
      </c>
      <c r="BO1554" s="9" t="s">
        <v>5537</v>
      </c>
      <c r="BP1554" s="9" t="s">
        <v>12</v>
      </c>
      <c r="BQ1554" s="115"/>
    </row>
    <row r="1555" spans="1:69" s="9" customFormat="1" x14ac:dyDescent="0.3">
      <c r="A1555" s="1" t="s">
        <v>1682</v>
      </c>
      <c r="B1555" s="8" t="s">
        <v>1683</v>
      </c>
      <c r="C1555" s="3" t="str">
        <f>_xlfn.XLOOKUP(B1555,'[1]daily break down'!$D:$D,'[1]daily break down'!$E:$E,"")</f>
        <v>Yaounde</v>
      </c>
      <c r="D1555" s="1" t="s">
        <v>11</v>
      </c>
      <c r="E1555" s="1" t="s">
        <v>12</v>
      </c>
      <c r="F1555" s="3" t="s">
        <v>37</v>
      </c>
      <c r="G1555" s="1" t="s">
        <v>38</v>
      </c>
      <c r="H1555" s="34" t="str">
        <f>_xlfn.XLOOKUP(B1555,[2]CALCULATION!$B:$B,[2]CALCULATION!$H:$H,"")</f>
        <v>ZTE</v>
      </c>
      <c r="I1555" s="28">
        <v>0</v>
      </c>
      <c r="J1555" s="28">
        <v>0</v>
      </c>
      <c r="K1555" s="28">
        <v>1.4535588828677943E-2</v>
      </c>
      <c r="L1555" s="28">
        <v>0</v>
      </c>
      <c r="M1555" s="28">
        <v>0</v>
      </c>
      <c r="N1555" s="28">
        <v>0</v>
      </c>
      <c r="O1555" s="28">
        <v>0</v>
      </c>
      <c r="P1555" s="28">
        <v>0</v>
      </c>
      <c r="Q1555" s="28">
        <v>0</v>
      </c>
      <c r="R1555" s="28">
        <v>0</v>
      </c>
      <c r="S1555" s="94">
        <v>0</v>
      </c>
      <c r="T1555" s="94">
        <f>_xlfn.XLOOKUP(B1555,'[3]Nur des jours'!$B:$B,'[3]Nur des jours'!$U:$U,"")</f>
        <v>0</v>
      </c>
      <c r="U1555" s="94">
        <v>19.658144352843482</v>
      </c>
      <c r="V1555" s="94">
        <v>0</v>
      </c>
      <c r="W1555" s="94">
        <v>0</v>
      </c>
      <c r="X1555" s="94">
        <v>0</v>
      </c>
      <c r="Y1555" s="94">
        <v>0</v>
      </c>
      <c r="Z1555" s="94">
        <v>0</v>
      </c>
      <c r="AA1555" s="94">
        <v>0</v>
      </c>
      <c r="AB1555" s="94">
        <v>0</v>
      </c>
      <c r="AC1555" s="94">
        <f>_xlfn.XLOOKUP(B1555,'[3]Nur des jours'!$B:$B,'[3]Nur des jours'!$N:$N,"")</f>
        <v>0</v>
      </c>
      <c r="AD1555" s="94">
        <v>0</v>
      </c>
      <c r="AE1555" s="94">
        <v>0</v>
      </c>
      <c r="AF1555" s="94">
        <v>0</v>
      </c>
      <c r="AG1555" s="94">
        <v>0</v>
      </c>
      <c r="AH1555" s="94">
        <v>0</v>
      </c>
      <c r="AI1555" s="49" t="s">
        <v>5559</v>
      </c>
      <c r="AJ1555" s="49"/>
      <c r="AK1555" s="48" t="str" cm="1">
        <f t="array" ref="AK1555">IFERROR(_xlfn.IFS(
AM1555="MPR ISSUE","PDH",
AM1555="BSS Hardware Issue","BSS",
AM1555="Sites strategiques, MLL, Pylone, etc.","ENVTECH",
AM1555="AKTIVCO DEFAUT GE &amp; POWER Cabinet","AKTIVCO",
AM1555="AKTIVCO Coupure ENEO &amp; Baisse de tension","AKTIVCO GRID ONLY",
AM1555="Coupure ENEO &amp; Baisse de tension","IHS GRID ONLY",
AM1555="Defaut GE &amp; POWER Cabinet","IHS",
AM1555="Sharing","Partners",
AM1555="Sites strategiques &amp; DataCenter","SST &amp; DC",
AM1555="Exclu","Exclu",
AM1555="SAT","SAT",
AM1555="SPARE-ISSUE","SPARE-ISSUE",
AM1555="Fiber CAmtel","TRANS_FO_CAMTEL",
AM1555="Fiber AOF","Fiber AOF",
AM1555="Projet OCM (HUAWEI)","TRAVAUX-HUAWEI",
AM1555="Projet OCM (NOKIA)","TRAVAUX-NOKIA",
AM1555="ACCESS-ISSUE","ACCESS-ISSUE",
AM1555="Projet OCM (ZTE, NOKIA, autres projets)","TRAVAUX OCM",
AM1555="No root CAuse","No root cause",
AM1555="ODU HS","PDH",
AM1555="IP &amp; VLAN","PDH",
AM1555="Warehouse HUAWEI","SPARE-ISSUE",
AM1555="SPARE-HS","SPARE-ISSUE",
AM1555="Power Telco","BSS",AM1555="no impacts","no impacts"
),"")</f>
        <v>no impacts</v>
      </c>
      <c r="AL1555" s="48" t="str" cm="1">
        <f t="array" ref="AL1555">IFERROR(_xlfn.IFS(
AM1555="MPR ISSUE","TX ISSUE",
AM1555="BSS Hardware Issue","RAN ISSUE",
AM1555="Sites strategiques, MLL, Pylone, etc.","ENVTECH",
AM1555="AKTIVCO DEFAUT GE &amp; POWER Cabinet","POWER ISSUE",
AM1555="AKTIVCO Coupure ENEO &amp; Baisse de tension","POWER ISSUE",
AM1555="Coupure ENEO &amp; Baisse de tension","POWER ISSUE",
AM1555="Defaut GE &amp; POWER Cabinet","POWER ISSUE",
AM1555="Sharing","POWER ISSUE",
AM1555="Sites strategiques &amp; DataCenter","POWER ISSUE",
AM1555="Exclu","Exclu",
AM1555="SAT","TX ISSUE",
AM1555="SPARE-ISSUE","SPARE-ISSUE",
AM1555="Fiber CAmtel","TX ISSUE",
AM1555="Fiber AOF","TX ISSUE",
AM1555="Projet OCM (HUAWEI)","TRAVAUX-HUAWEI",
AM1555="Projet OCM (NOKIA)","TRAVAUX -NOKIA",
AM1555="ACCESS-ISSUE","ACCESS-ISSUE",
AM1555="Projet OCM (ZTE, NOKIA, autres projets)","TRAVAUX OCM",
AM1555="No root CAuse","No root cause",
AM1555="ODU HS","TX ISSUE",
AM1555="IP &amp; VLAN","TX ISSUE",
AM1555="Warehouse HUAWEI","SPARE-ISSUE",
AM1555="SPARE-HS","SPARE-ISSUE",
AM1555="Power Telco","RAN ISSUE",AM1555="no impacts","no impacts"
),"")</f>
        <v>no impacts</v>
      </c>
      <c r="AM1555" s="67" t="s">
        <v>5605</v>
      </c>
      <c r="AN1555" s="48" t="str" cm="1">
        <f t="array" ref="AN1555">IFERROR(_xlfn.IFS(
AM1555="MPR ISSUE","ACTIVE",
AM1555="BSS Hardware Issue","ACTIVE",
AM1555="Sites strategiques, MLL, Pylone, etc.","PASSIVE",
AM1555="AKTIVCO DEFAUT GE &amp; POWER Cabinet","PASSIVE",
AM1555="AKTIVCO Coupure ENEO &amp; Baisse de tension","PASSIVE",
AM1555="Coupure ENEO &amp; Baisse de tension","PASSIVE",
AM1555="Defaut GE &amp; POWER Cabinet","PASSIVE",
AM1555="Sharing","PASSIVE",
AM1555="Sites strategiques &amp; DataCenter","PASSIVE",
AM1555="Exclu","Exclu",
AM1555="SAT","ACTIVE",
AM1555="SPARE-ISSUE","SPARE-ISSUE",
AM1555="Fiber CAmtel","ACTIVE",
AM1555="Fiber AOF","ACTIVE",
AM1555="Projet OCM (HUAWEI)","PLANNED WORKS",
AM1555="Projet OCM (NOKIA)","PLANNED WORKS",
AM1555="ACCESS-ISSUE","ACCESS-ISSUE",
AM1555="Projet OCM (ZTE, NOKIA, autres projets)","PLANNED WORKS",
AM1555="No root CAuse","No root cause",
AM1555="ODU HS","ACTIVE",
AM1555="IP &amp; VLAN","ACTIVE",
AM1555="Warehouse HUAWEI","SPARE-ISSUE",
AM1555="SPARE-HS","SPARE-ISSUE",
AM1555="Power Telco","ACTIVE", AM1555="no impacts","no impacts"
),"")</f>
        <v>no impacts</v>
      </c>
      <c r="AO1555" s="93" t="s">
        <v>5537</v>
      </c>
      <c r="AP1555" s="101" t="str">
        <f t="shared" si="45"/>
        <v>CTR_447</v>
      </c>
      <c r="AR1555" s="17" t="s">
        <v>5537</v>
      </c>
      <c r="AS1555" s="7" t="s">
        <v>5537</v>
      </c>
      <c r="AT1555" s="6"/>
      <c r="AU1555" s="7"/>
      <c r="AV1555" s="3" t="s">
        <v>5537</v>
      </c>
      <c r="AW1555" s="18" t="s">
        <v>5537</v>
      </c>
      <c r="AX1555" s="18" t="s">
        <v>5537</v>
      </c>
      <c r="AY1555" s="18" t="s">
        <v>5537</v>
      </c>
      <c r="AZ1555" s="18" t="s">
        <v>5537</v>
      </c>
      <c r="BA1555" s="18" t="s">
        <v>5537</v>
      </c>
      <c r="BB1555" s="18" t="s">
        <v>5537</v>
      </c>
      <c r="BC1555" s="18" t="s">
        <v>5537</v>
      </c>
      <c r="BD1555" s="18" t="s">
        <v>5537</v>
      </c>
      <c r="BE1555" s="18" t="s">
        <v>5537</v>
      </c>
      <c r="BF1555" s="18" t="s">
        <v>5537</v>
      </c>
      <c r="BG1555" s="18" t="s">
        <v>5537</v>
      </c>
      <c r="BH1555" s="18" t="s">
        <v>5537</v>
      </c>
      <c r="BI1555" s="9" t="s">
        <v>5537</v>
      </c>
      <c r="BJ1555" s="14"/>
      <c r="BK1555" s="14" t="s">
        <v>5537</v>
      </c>
      <c r="BL1555" s="14" t="str">
        <f>_xlfn.XLOOKUP(B1555,'[4]cell downs 18042026 17h'!$B:$B,'[4]cell downs 18042026 17h'!$B:$B,"")</f>
        <v/>
      </c>
      <c r="BM1555" s="14" t="str">
        <f>_xlfn.XLOOKUP(B1555,'[5]Cells Huawei 19042026 15h'!$B:$B,'[5]Cells Huawei 19042026 15h'!$B:$B,"")</f>
        <v/>
      </c>
      <c r="BN1555" s="9" t="str">
        <f>_xlfn.XLOOKUP(B1555,'[6]cells down 19042026 9H40'!$B:$B,'[6]cells down 19042026 9H40'!$B:$B,"")</f>
        <v/>
      </c>
      <c r="BO1555" s="9" t="s">
        <v>1683</v>
      </c>
      <c r="BP1555" s="9" t="s">
        <v>12</v>
      </c>
      <c r="BQ1555" s="115"/>
    </row>
    <row r="1556" spans="1:69" s="9" customFormat="1" x14ac:dyDescent="0.3">
      <c r="A1556" s="1" t="s">
        <v>2354</v>
      </c>
      <c r="B1556" s="8" t="s">
        <v>2355</v>
      </c>
      <c r="C1556" s="3" t="str">
        <f>_xlfn.XLOOKUP(B1556,'[1]daily break down'!$D:$D,'[1]daily break down'!$E:$E,"")</f>
        <v>Yaounde</v>
      </c>
      <c r="D1556" s="1" t="s">
        <v>11</v>
      </c>
      <c r="E1556" s="1" t="s">
        <v>12</v>
      </c>
      <c r="F1556" s="3" t="s">
        <v>37</v>
      </c>
      <c r="G1556" s="1" t="s">
        <v>38</v>
      </c>
      <c r="H1556" s="34" t="str">
        <f>_xlfn.XLOOKUP(B1556,[2]CALCULATION!$B:$B,[2]CALCULATION!$H:$H,"")</f>
        <v>ZTE</v>
      </c>
      <c r="I1556" s="28">
        <v>0</v>
      </c>
      <c r="J1556" s="28">
        <v>0</v>
      </c>
      <c r="K1556" s="28">
        <v>0</v>
      </c>
      <c r="L1556" s="28">
        <v>0</v>
      </c>
      <c r="M1556" s="28">
        <v>0.87261687683522893</v>
      </c>
      <c r="N1556" s="28">
        <v>0</v>
      </c>
      <c r="O1556" s="28">
        <v>0</v>
      </c>
      <c r="P1556" s="28">
        <v>0</v>
      </c>
      <c r="Q1556" s="28">
        <v>0</v>
      </c>
      <c r="R1556" s="28">
        <v>0</v>
      </c>
      <c r="S1556" s="94">
        <v>0.23146364640316447</v>
      </c>
      <c r="T1556" s="94">
        <f>_xlfn.XLOOKUP(B1556,'[3]Nur des jours'!$B:$B,'[3]Nur des jours'!$U:$U,"")</f>
        <v>0</v>
      </c>
      <c r="U1556" s="94">
        <v>0</v>
      </c>
      <c r="V1556" s="94">
        <v>0</v>
      </c>
      <c r="W1556" s="94">
        <v>0</v>
      </c>
      <c r="X1556" s="94">
        <v>0</v>
      </c>
      <c r="Y1556" s="94">
        <v>0</v>
      </c>
      <c r="Z1556" s="94">
        <v>0</v>
      </c>
      <c r="AA1556" s="94">
        <v>0</v>
      </c>
      <c r="AB1556" s="94">
        <v>0</v>
      </c>
      <c r="AC1556" s="94">
        <f>_xlfn.XLOOKUP(B1556,'[3]Nur des jours'!$B:$B,'[3]Nur des jours'!$N:$N,"")</f>
        <v>0</v>
      </c>
      <c r="AD1556" s="94">
        <v>0</v>
      </c>
      <c r="AE1556" s="94">
        <v>0</v>
      </c>
      <c r="AF1556" s="94">
        <v>0</v>
      </c>
      <c r="AG1556" s="94">
        <v>0</v>
      </c>
      <c r="AH1556" s="94">
        <v>0</v>
      </c>
      <c r="AI1556" s="49" t="s">
        <v>5559</v>
      </c>
      <c r="AJ1556" s="49"/>
      <c r="AK1556" s="48" t="str" cm="1">
        <f t="array" ref="AK1556">IFERROR(_xlfn.IFS(
AM1556="MPR ISSUE","PDH",
AM1556="BSS Hardware Issue","BSS",
AM1556="Sites strategiques, MLL, Pylone, etc.","ENVTECH",
AM1556="AKTIVCO DEFAUT GE &amp; POWER Cabinet","AKTIVCO",
AM1556="AKTIVCO Coupure ENEO &amp; Baisse de tension","AKTIVCO GRID ONLY",
AM1556="Coupure ENEO &amp; Baisse de tension","IHS GRID ONLY",
AM1556="Defaut GE &amp; POWER Cabinet","IHS",
AM1556="Sharing","Partners",
AM1556="Sites strategiques &amp; DataCenter","SST &amp; DC",
AM1556="Exclu","Exclu",
AM1556="SAT","SAT",
AM1556="SPARE-ISSUE","SPARE-ISSUE",
AM1556="Fiber CAmtel","TRANS_FO_CAMTEL",
AM1556="Fiber AOF","Fiber AOF",
AM1556="Projet OCM (HUAWEI)","TRAVAUX-HUAWEI",
AM1556="Projet OCM (NOKIA)","TRAVAUX-NOKIA",
AM1556="ACCESS-ISSUE","ACCESS-ISSUE",
AM1556="Projet OCM (ZTE, NOKIA, autres projets)","TRAVAUX OCM",
AM1556="No root CAuse","No root cause",
AM1556="ODU HS","PDH",
AM1556="IP &amp; VLAN","PDH",
AM1556="Warehouse HUAWEI","SPARE-ISSUE",
AM1556="SPARE-HS","SPARE-ISSUE",
AM1556="Power Telco","BSS",AM1556="no impacts","no impacts"
),"")</f>
        <v>no impacts</v>
      </c>
      <c r="AL1556" s="48" t="str" cm="1">
        <f t="array" ref="AL1556">IFERROR(_xlfn.IFS(
AM1556="MPR ISSUE","TX ISSUE",
AM1556="BSS Hardware Issue","RAN ISSUE",
AM1556="Sites strategiques, MLL, Pylone, etc.","ENVTECH",
AM1556="AKTIVCO DEFAUT GE &amp; POWER Cabinet","POWER ISSUE",
AM1556="AKTIVCO Coupure ENEO &amp; Baisse de tension","POWER ISSUE",
AM1556="Coupure ENEO &amp; Baisse de tension","POWER ISSUE",
AM1556="Defaut GE &amp; POWER Cabinet","POWER ISSUE",
AM1556="Sharing","POWER ISSUE",
AM1556="Sites strategiques &amp; DataCenter","POWER ISSUE",
AM1556="Exclu","Exclu",
AM1556="SAT","TX ISSUE",
AM1556="SPARE-ISSUE","SPARE-ISSUE",
AM1556="Fiber CAmtel","TX ISSUE",
AM1556="Fiber AOF","TX ISSUE",
AM1556="Projet OCM (HUAWEI)","TRAVAUX-HUAWEI",
AM1556="Projet OCM (NOKIA)","TRAVAUX -NOKIA",
AM1556="ACCESS-ISSUE","ACCESS-ISSUE",
AM1556="Projet OCM (ZTE, NOKIA, autres projets)","TRAVAUX OCM",
AM1556="No root CAuse","No root cause",
AM1556="ODU HS","TX ISSUE",
AM1556="IP &amp; VLAN","TX ISSUE",
AM1556="Warehouse HUAWEI","SPARE-ISSUE",
AM1556="SPARE-HS","SPARE-ISSUE",
AM1556="Power Telco","RAN ISSUE",AM1556="no impacts","no impacts"
),"")</f>
        <v>no impacts</v>
      </c>
      <c r="AM1556" s="67" t="s">
        <v>5605</v>
      </c>
      <c r="AN1556" s="48" t="str" cm="1">
        <f t="array" ref="AN1556">IFERROR(_xlfn.IFS(
AM1556="MPR ISSUE","ACTIVE",
AM1556="BSS Hardware Issue","ACTIVE",
AM1556="Sites strategiques, MLL, Pylone, etc.","PASSIVE",
AM1556="AKTIVCO DEFAUT GE &amp; POWER Cabinet","PASSIVE",
AM1556="AKTIVCO Coupure ENEO &amp; Baisse de tension","PASSIVE",
AM1556="Coupure ENEO &amp; Baisse de tension","PASSIVE",
AM1556="Defaut GE &amp; POWER Cabinet","PASSIVE",
AM1556="Sharing","PASSIVE",
AM1556="Sites strategiques &amp; DataCenter","PASSIVE",
AM1556="Exclu","Exclu",
AM1556="SAT","ACTIVE",
AM1556="SPARE-ISSUE","SPARE-ISSUE",
AM1556="Fiber CAmtel","ACTIVE",
AM1556="Fiber AOF","ACTIVE",
AM1556="Projet OCM (HUAWEI)","PLANNED WORKS",
AM1556="Projet OCM (NOKIA)","PLANNED WORKS",
AM1556="ACCESS-ISSUE","ACCESS-ISSUE",
AM1556="Projet OCM (ZTE, NOKIA, autres projets)","PLANNED WORKS",
AM1556="No root CAuse","No root cause",
AM1556="ODU HS","ACTIVE",
AM1556="IP &amp; VLAN","ACTIVE",
AM1556="Warehouse HUAWEI","SPARE-ISSUE",
AM1556="SPARE-HS","SPARE-ISSUE",
AM1556="Power Telco","ACTIVE", AM1556="no impacts","no impacts"
),"")</f>
        <v>no impacts</v>
      </c>
      <c r="AO1556" s="93" t="s">
        <v>5537</v>
      </c>
      <c r="AP1556" s="101" t="str">
        <f t="shared" si="45"/>
        <v>CTR_272</v>
      </c>
      <c r="AR1556" s="17" t="s">
        <v>5537</v>
      </c>
      <c r="AS1556" s="7" t="s">
        <v>5537</v>
      </c>
      <c r="AT1556" s="6"/>
      <c r="AU1556" s="7"/>
      <c r="AV1556" s="3" t="s">
        <v>5537</v>
      </c>
      <c r="AW1556" s="18" t="s">
        <v>5537</v>
      </c>
      <c r="AX1556" s="18" t="s">
        <v>5537</v>
      </c>
      <c r="AY1556" s="18" t="s">
        <v>5537</v>
      </c>
      <c r="AZ1556" s="18" t="s">
        <v>5537</v>
      </c>
      <c r="BA1556" s="18" t="s">
        <v>5537</v>
      </c>
      <c r="BB1556" s="18" t="s">
        <v>5537</v>
      </c>
      <c r="BC1556" s="18" t="s">
        <v>5537</v>
      </c>
      <c r="BD1556" s="18" t="s">
        <v>5537</v>
      </c>
      <c r="BE1556" s="18" t="s">
        <v>5537</v>
      </c>
      <c r="BF1556" s="18" t="s">
        <v>5537</v>
      </c>
      <c r="BG1556" s="18" t="s">
        <v>5537</v>
      </c>
      <c r="BH1556" s="18" t="s">
        <v>5537</v>
      </c>
      <c r="BI1556" s="9" t="s">
        <v>5537</v>
      </c>
      <c r="BJ1556" s="14"/>
      <c r="BK1556" s="14" t="s">
        <v>5537</v>
      </c>
      <c r="BL1556" s="14" t="str">
        <f>_xlfn.XLOOKUP(B1556,'[4]cell downs 18042026 17h'!$B:$B,'[4]cell downs 18042026 17h'!$B:$B,"")</f>
        <v/>
      </c>
      <c r="BM1556" s="14" t="str">
        <f>_xlfn.XLOOKUP(B1556,'[5]Cells Huawei 19042026 15h'!$B:$B,'[5]Cells Huawei 19042026 15h'!$B:$B,"")</f>
        <v/>
      </c>
      <c r="BN1556" s="9" t="str">
        <f>_xlfn.XLOOKUP(B1556,'[6]cells down 19042026 9H40'!$B:$B,'[6]cells down 19042026 9H40'!$B:$B,"")</f>
        <v/>
      </c>
      <c r="BO1556" s="9" t="s">
        <v>2355</v>
      </c>
      <c r="BP1556" s="9" t="s">
        <v>5537</v>
      </c>
      <c r="BQ1556" s="115"/>
    </row>
    <row r="1557" spans="1:69" s="9" customFormat="1" x14ac:dyDescent="0.3">
      <c r="A1557" s="1" t="s">
        <v>3448</v>
      </c>
      <c r="B1557" s="8" t="s">
        <v>3449</v>
      </c>
      <c r="C1557" s="3" t="str">
        <f>_xlfn.XLOOKUP(B1557,'[1]daily break down'!$D:$D,'[1]daily break down'!$E:$E,"")</f>
        <v>Yaounde</v>
      </c>
      <c r="D1557" s="1" t="s">
        <v>11</v>
      </c>
      <c r="E1557" s="1" t="s">
        <v>12</v>
      </c>
      <c r="F1557" s="3" t="s">
        <v>37</v>
      </c>
      <c r="G1557" s="1" t="s">
        <v>38</v>
      </c>
      <c r="H1557" s="34" t="str">
        <f>_xlfn.XLOOKUP(B1557,[2]CALCULATION!$B:$B,[2]CALCULATION!$H:$H,"")</f>
        <v>ZTE</v>
      </c>
      <c r="I1557" s="28">
        <v>0</v>
      </c>
      <c r="J1557" s="28">
        <v>0</v>
      </c>
      <c r="K1557" s="28">
        <v>0</v>
      </c>
      <c r="L1557" s="28">
        <v>0</v>
      </c>
      <c r="M1557" s="28">
        <v>0</v>
      </c>
      <c r="N1557" s="28">
        <v>0</v>
      </c>
      <c r="O1557" s="28">
        <v>0</v>
      </c>
      <c r="P1557" s="28">
        <v>0</v>
      </c>
      <c r="Q1557" s="28">
        <v>0</v>
      </c>
      <c r="R1557" s="28">
        <v>0</v>
      </c>
      <c r="S1557" s="94">
        <v>0</v>
      </c>
      <c r="T1557" s="94">
        <f>_xlfn.XLOOKUP(B1557,'[3]Nur des jours'!$B:$B,'[3]Nur des jours'!$U:$U,"")</f>
        <v>0</v>
      </c>
      <c r="U1557" s="94">
        <v>0</v>
      </c>
      <c r="V1557" s="94">
        <v>0</v>
      </c>
      <c r="W1557" s="94">
        <v>0</v>
      </c>
      <c r="X1557" s="94">
        <v>0</v>
      </c>
      <c r="Y1557" s="94">
        <v>0</v>
      </c>
      <c r="Z1557" s="94">
        <v>0</v>
      </c>
      <c r="AA1557" s="94">
        <v>0</v>
      </c>
      <c r="AB1557" s="94">
        <v>0</v>
      </c>
      <c r="AC1557" s="94">
        <f>_xlfn.XLOOKUP(B1557,'[3]Nur des jours'!$B:$B,'[3]Nur des jours'!$N:$N,"")</f>
        <v>0</v>
      </c>
      <c r="AD1557" s="94">
        <v>0</v>
      </c>
      <c r="AE1557" s="94">
        <v>0</v>
      </c>
      <c r="AF1557" s="94">
        <v>0</v>
      </c>
      <c r="AG1557" s="94">
        <v>0</v>
      </c>
      <c r="AH1557" s="94">
        <v>0</v>
      </c>
      <c r="AI1557" s="49" t="s">
        <v>5559</v>
      </c>
      <c r="AJ1557" s="49"/>
      <c r="AK1557" s="48" t="str" cm="1">
        <f t="array" ref="AK1557">IFERROR(_xlfn.IFS(
AM1557="MPR ISSUE","PDH",
AM1557="BSS Hardware Issue","BSS",
AM1557="Sites strategiques, MLL, Pylone, etc.","ENVTECH",
AM1557="AKTIVCO DEFAUT GE &amp; POWER Cabinet","AKTIVCO",
AM1557="AKTIVCO Coupure ENEO &amp; Baisse de tension","AKTIVCO GRID ONLY",
AM1557="Coupure ENEO &amp; Baisse de tension","IHS GRID ONLY",
AM1557="Defaut GE &amp; POWER Cabinet","IHS",
AM1557="Sharing","Partners",
AM1557="Sites strategiques &amp; DataCenter","SST &amp; DC",
AM1557="Exclu","Exclu",
AM1557="SAT","SAT",
AM1557="SPARE-ISSUE","SPARE-ISSUE",
AM1557="Fiber CAmtel","TRANS_FO_CAMTEL",
AM1557="Fiber AOF","Fiber AOF",
AM1557="Projet OCM (HUAWEI)","TRAVAUX-HUAWEI",
AM1557="Projet OCM (NOKIA)","TRAVAUX-NOKIA",
AM1557="ACCESS-ISSUE","ACCESS-ISSUE",
AM1557="Projet OCM (ZTE, NOKIA, autres projets)","TRAVAUX OCM",
AM1557="No root CAuse","No root cause",
AM1557="ODU HS","PDH",
AM1557="IP &amp; VLAN","PDH",
AM1557="Warehouse HUAWEI","SPARE-ISSUE",
AM1557="SPARE-HS","SPARE-ISSUE",
AM1557="Power Telco","BSS",AM1557="no impacts","no impacts"
),"")</f>
        <v>no impacts</v>
      </c>
      <c r="AL1557" s="48" t="str" cm="1">
        <f t="array" ref="AL1557">IFERROR(_xlfn.IFS(
AM1557="MPR ISSUE","TX ISSUE",
AM1557="BSS Hardware Issue","RAN ISSUE",
AM1557="Sites strategiques, MLL, Pylone, etc.","ENVTECH",
AM1557="AKTIVCO DEFAUT GE &amp; POWER Cabinet","POWER ISSUE",
AM1557="AKTIVCO Coupure ENEO &amp; Baisse de tension","POWER ISSUE",
AM1557="Coupure ENEO &amp; Baisse de tension","POWER ISSUE",
AM1557="Defaut GE &amp; POWER Cabinet","POWER ISSUE",
AM1557="Sharing","POWER ISSUE",
AM1557="Sites strategiques &amp; DataCenter","POWER ISSUE",
AM1557="Exclu","Exclu",
AM1557="SAT","TX ISSUE",
AM1557="SPARE-ISSUE","SPARE-ISSUE",
AM1557="Fiber CAmtel","TX ISSUE",
AM1557="Fiber AOF","TX ISSUE",
AM1557="Projet OCM (HUAWEI)","TRAVAUX-HUAWEI",
AM1557="Projet OCM (NOKIA)","TRAVAUX -NOKIA",
AM1557="ACCESS-ISSUE","ACCESS-ISSUE",
AM1557="Projet OCM (ZTE, NOKIA, autres projets)","TRAVAUX OCM",
AM1557="No root CAuse","No root cause",
AM1557="ODU HS","TX ISSUE",
AM1557="IP &amp; VLAN","TX ISSUE",
AM1557="Warehouse HUAWEI","SPARE-ISSUE",
AM1557="SPARE-HS","SPARE-ISSUE",
AM1557="Power Telco","RAN ISSUE",AM1557="no impacts","no impacts"
),"")</f>
        <v>no impacts</v>
      </c>
      <c r="AM1557" s="67" t="s">
        <v>5605</v>
      </c>
      <c r="AN1557" s="48" t="str" cm="1">
        <f t="array" ref="AN1557">IFERROR(_xlfn.IFS(
AM1557="MPR ISSUE","ACTIVE",
AM1557="BSS Hardware Issue","ACTIVE",
AM1557="Sites strategiques, MLL, Pylone, etc.","PASSIVE",
AM1557="AKTIVCO DEFAUT GE &amp; POWER Cabinet","PASSIVE",
AM1557="AKTIVCO Coupure ENEO &amp; Baisse de tension","PASSIVE",
AM1557="Coupure ENEO &amp; Baisse de tension","PASSIVE",
AM1557="Defaut GE &amp; POWER Cabinet","PASSIVE",
AM1557="Sharing","PASSIVE",
AM1557="Sites strategiques &amp; DataCenter","PASSIVE",
AM1557="Exclu","Exclu",
AM1557="SAT","ACTIVE",
AM1557="SPARE-ISSUE","SPARE-ISSUE",
AM1557="Fiber CAmtel","ACTIVE",
AM1557="Fiber AOF","ACTIVE",
AM1557="Projet OCM (HUAWEI)","PLANNED WORKS",
AM1557="Projet OCM (NOKIA)","PLANNED WORKS",
AM1557="ACCESS-ISSUE","ACCESS-ISSUE",
AM1557="Projet OCM (ZTE, NOKIA, autres projets)","PLANNED WORKS",
AM1557="No root CAuse","No root cause",
AM1557="ODU HS","ACTIVE",
AM1557="IP &amp; VLAN","ACTIVE",
AM1557="Warehouse HUAWEI","SPARE-ISSUE",
AM1557="SPARE-HS","SPARE-ISSUE",
AM1557="Power Telco","ACTIVE", AM1557="no impacts","no impacts"
),"")</f>
        <v>no impacts</v>
      </c>
      <c r="AO1557" s="93" t="s">
        <v>5537</v>
      </c>
      <c r="AP1557" s="101" t="str">
        <f t="shared" si="45"/>
        <v>CTR_326</v>
      </c>
      <c r="AR1557" s="17" t="s">
        <v>5537</v>
      </c>
      <c r="AS1557" s="7" t="s">
        <v>5537</v>
      </c>
      <c r="AT1557" s="6"/>
      <c r="AU1557" s="7"/>
      <c r="AV1557" s="3" t="s">
        <v>5537</v>
      </c>
      <c r="AW1557" s="18" t="s">
        <v>5537</v>
      </c>
      <c r="AX1557" s="18" t="s">
        <v>5537</v>
      </c>
      <c r="AY1557" s="18" t="s">
        <v>5537</v>
      </c>
      <c r="AZ1557" s="18" t="s">
        <v>5537</v>
      </c>
      <c r="BA1557" s="18" t="s">
        <v>5537</v>
      </c>
      <c r="BB1557" s="18" t="s">
        <v>5537</v>
      </c>
      <c r="BC1557" s="18" t="s">
        <v>5537</v>
      </c>
      <c r="BD1557" s="18" t="s">
        <v>5537</v>
      </c>
      <c r="BE1557" s="18" t="s">
        <v>5537</v>
      </c>
      <c r="BF1557" s="18" t="s">
        <v>5537</v>
      </c>
      <c r="BG1557" s="18" t="s">
        <v>5537</v>
      </c>
      <c r="BH1557" s="18" t="s">
        <v>5537</v>
      </c>
      <c r="BI1557" s="9" t="s">
        <v>5537</v>
      </c>
      <c r="BJ1557" s="14"/>
      <c r="BK1557" s="14" t="s">
        <v>5537</v>
      </c>
      <c r="BL1557" s="14" t="str">
        <f>_xlfn.XLOOKUP(B1557,'[4]cell downs 18042026 17h'!$B:$B,'[4]cell downs 18042026 17h'!$B:$B,"")</f>
        <v/>
      </c>
      <c r="BM1557" s="14" t="str">
        <f>_xlfn.XLOOKUP(B1557,'[5]Cells Huawei 19042026 15h'!$B:$B,'[5]Cells Huawei 19042026 15h'!$B:$B,"")</f>
        <v/>
      </c>
      <c r="BN1557" s="9" t="str">
        <f>_xlfn.XLOOKUP(B1557,'[6]cells down 19042026 9H40'!$B:$B,'[6]cells down 19042026 9H40'!$B:$B,"")</f>
        <v/>
      </c>
      <c r="BO1557" s="9" t="s">
        <v>3449</v>
      </c>
      <c r="BP1557" s="9" t="s">
        <v>12</v>
      </c>
      <c r="BQ1557" s="115"/>
    </row>
    <row r="1558" spans="1:69" s="9" customFormat="1" x14ac:dyDescent="0.3">
      <c r="A1558" s="1" t="s">
        <v>3461</v>
      </c>
      <c r="B1558" s="8" t="s">
        <v>3462</v>
      </c>
      <c r="C1558" s="3" t="str">
        <f>_xlfn.XLOOKUP(B1558,'[1]daily break down'!$D:$D,'[1]daily break down'!$E:$E,"")</f>
        <v>Yaounde</v>
      </c>
      <c r="D1558" s="1"/>
      <c r="E1558" s="1"/>
      <c r="F1558" s="3" t="s">
        <v>37</v>
      </c>
      <c r="G1558" s="1" t="s">
        <v>38</v>
      </c>
      <c r="H1558" s="34" t="str">
        <f>_xlfn.XLOOKUP(B1558,[2]CALCULATION!$B:$B,[2]CALCULATION!$H:$H,"")</f>
        <v>ZTE</v>
      </c>
      <c r="I1558" s="28">
        <v>0</v>
      </c>
      <c r="J1558" s="28">
        <v>0</v>
      </c>
      <c r="K1558" s="28">
        <v>0</v>
      </c>
      <c r="L1558" s="28">
        <v>0</v>
      </c>
      <c r="M1558" s="28">
        <v>0</v>
      </c>
      <c r="N1558" s="28">
        <v>0</v>
      </c>
      <c r="O1558" s="28">
        <v>0</v>
      </c>
      <c r="P1558" s="28">
        <v>0</v>
      </c>
      <c r="Q1558" s="28">
        <v>0</v>
      </c>
      <c r="R1558" s="28">
        <v>0</v>
      </c>
      <c r="S1558" s="94">
        <v>0</v>
      </c>
      <c r="T1558" s="94">
        <f>_xlfn.XLOOKUP(B1558,'[3]Nur des jours'!$B:$B,'[3]Nur des jours'!$U:$U,"")</f>
        <v>0</v>
      </c>
      <c r="U1558" s="94">
        <v>0</v>
      </c>
      <c r="V1558" s="94">
        <v>0</v>
      </c>
      <c r="W1558" s="94">
        <v>0</v>
      </c>
      <c r="X1558" s="94">
        <v>0</v>
      </c>
      <c r="Y1558" s="94">
        <v>0</v>
      </c>
      <c r="Z1558" s="94">
        <v>0</v>
      </c>
      <c r="AA1558" s="94">
        <v>0</v>
      </c>
      <c r="AB1558" s="94">
        <v>0</v>
      </c>
      <c r="AC1558" s="94">
        <f>_xlfn.XLOOKUP(B1558,'[3]Nur des jours'!$B:$B,'[3]Nur des jours'!$N:$N,"")</f>
        <v>0</v>
      </c>
      <c r="AD1558" s="94">
        <v>0</v>
      </c>
      <c r="AE1558" s="94">
        <v>0</v>
      </c>
      <c r="AF1558" s="94">
        <v>0</v>
      </c>
      <c r="AG1558" s="94">
        <v>0</v>
      </c>
      <c r="AH1558" s="94">
        <v>0</v>
      </c>
      <c r="AI1558" s="49" t="s">
        <v>5559</v>
      </c>
      <c r="AJ1558" s="49"/>
      <c r="AK1558" s="48" t="str" cm="1">
        <f t="array" ref="AK1558">IFERROR(_xlfn.IFS(
AM1558="MPR ISSUE","PDH",
AM1558="BSS Hardware Issue","BSS",
AM1558="Sites strategiques, MLL, Pylone, etc.","ENVTECH",
AM1558="AKTIVCO DEFAUT GE &amp; POWER Cabinet","AKTIVCO",
AM1558="AKTIVCO Coupure ENEO &amp; Baisse de tension","AKTIVCO GRID ONLY",
AM1558="Coupure ENEO &amp; Baisse de tension","IHS GRID ONLY",
AM1558="Defaut GE &amp; POWER Cabinet","IHS",
AM1558="Sharing","Partners",
AM1558="Sites strategiques &amp; DataCenter","SST &amp; DC",
AM1558="Exclu","Exclu",
AM1558="SAT","SAT",
AM1558="SPARE-ISSUE","SPARE-ISSUE",
AM1558="Fiber CAmtel","TRANS_FO_CAMTEL",
AM1558="Fiber AOF","Fiber AOF",
AM1558="Projet OCM (HUAWEI)","TRAVAUX-HUAWEI",
AM1558="Projet OCM (NOKIA)","TRAVAUX-NOKIA",
AM1558="ACCESS-ISSUE","ACCESS-ISSUE",
AM1558="Projet OCM (ZTE, NOKIA, autres projets)","TRAVAUX OCM",
AM1558="No root CAuse","No root cause",
AM1558="ODU HS","PDH",
AM1558="IP &amp; VLAN","PDH",
AM1558="Warehouse HUAWEI","SPARE-ISSUE",
AM1558="SPARE-HS","SPARE-ISSUE",
AM1558="Power Telco","BSS",AM1558="no impacts","no impacts"
),"")</f>
        <v>no impacts</v>
      </c>
      <c r="AL1558" s="48" t="str" cm="1">
        <f t="array" ref="AL1558">IFERROR(_xlfn.IFS(
AM1558="MPR ISSUE","TX ISSUE",
AM1558="BSS Hardware Issue","RAN ISSUE",
AM1558="Sites strategiques, MLL, Pylone, etc.","ENVTECH",
AM1558="AKTIVCO DEFAUT GE &amp; POWER Cabinet","POWER ISSUE",
AM1558="AKTIVCO Coupure ENEO &amp; Baisse de tension","POWER ISSUE",
AM1558="Coupure ENEO &amp; Baisse de tension","POWER ISSUE",
AM1558="Defaut GE &amp; POWER Cabinet","POWER ISSUE",
AM1558="Sharing","POWER ISSUE",
AM1558="Sites strategiques &amp; DataCenter","POWER ISSUE",
AM1558="Exclu","Exclu",
AM1558="SAT","TX ISSUE",
AM1558="SPARE-ISSUE","SPARE-ISSUE",
AM1558="Fiber CAmtel","TX ISSUE",
AM1558="Fiber AOF","TX ISSUE",
AM1558="Projet OCM (HUAWEI)","TRAVAUX-HUAWEI",
AM1558="Projet OCM (NOKIA)","TRAVAUX -NOKIA",
AM1558="ACCESS-ISSUE","ACCESS-ISSUE",
AM1558="Projet OCM (ZTE, NOKIA, autres projets)","TRAVAUX OCM",
AM1558="No root CAuse","No root cause",
AM1558="ODU HS","TX ISSUE",
AM1558="IP &amp; VLAN","TX ISSUE",
AM1558="Warehouse HUAWEI","SPARE-ISSUE",
AM1558="SPARE-HS","SPARE-ISSUE",
AM1558="Power Telco","RAN ISSUE",AM1558="no impacts","no impacts"
),"")</f>
        <v>no impacts</v>
      </c>
      <c r="AM1558" s="67" t="s">
        <v>5605</v>
      </c>
      <c r="AN1558" s="48" t="str" cm="1">
        <f t="array" ref="AN1558">IFERROR(_xlfn.IFS(
AM1558="MPR ISSUE","ACTIVE",
AM1558="BSS Hardware Issue","ACTIVE",
AM1558="Sites strategiques, MLL, Pylone, etc.","PASSIVE",
AM1558="AKTIVCO DEFAUT GE &amp; POWER Cabinet","PASSIVE",
AM1558="AKTIVCO Coupure ENEO &amp; Baisse de tension","PASSIVE",
AM1558="Coupure ENEO &amp; Baisse de tension","PASSIVE",
AM1558="Defaut GE &amp; POWER Cabinet","PASSIVE",
AM1558="Sharing","PASSIVE",
AM1558="Sites strategiques &amp; DataCenter","PASSIVE",
AM1558="Exclu","Exclu",
AM1558="SAT","ACTIVE",
AM1558="SPARE-ISSUE","SPARE-ISSUE",
AM1558="Fiber CAmtel","ACTIVE",
AM1558="Fiber AOF","ACTIVE",
AM1558="Projet OCM (HUAWEI)","PLANNED WORKS",
AM1558="Projet OCM (NOKIA)","PLANNED WORKS",
AM1558="ACCESS-ISSUE","ACCESS-ISSUE",
AM1558="Projet OCM (ZTE, NOKIA, autres projets)","PLANNED WORKS",
AM1558="No root CAuse","No root cause",
AM1558="ODU HS","ACTIVE",
AM1558="IP &amp; VLAN","ACTIVE",
AM1558="Warehouse HUAWEI","SPARE-ISSUE",
AM1558="SPARE-HS","SPARE-ISSUE",
AM1558="Power Telco","ACTIVE", AM1558="no impacts","no impacts"
),"")</f>
        <v>no impacts</v>
      </c>
      <c r="AO1558" s="93" t="s">
        <v>5537</v>
      </c>
      <c r="AP1558" s="101" t="str">
        <f t="shared" si="45"/>
        <v>CTR_570</v>
      </c>
      <c r="AR1558" s="17" t="s">
        <v>5537</v>
      </c>
      <c r="AS1558" s="7" t="s">
        <v>5537</v>
      </c>
      <c r="AT1558" s="6"/>
      <c r="AU1558" s="7"/>
      <c r="AV1558" s="3" t="s">
        <v>5537</v>
      </c>
      <c r="AW1558" s="18" t="s">
        <v>5537</v>
      </c>
      <c r="AX1558" s="18" t="s">
        <v>5537</v>
      </c>
      <c r="AY1558" s="18" t="s">
        <v>5537</v>
      </c>
      <c r="AZ1558" s="18" t="s">
        <v>5537</v>
      </c>
      <c r="BA1558" s="18" t="s">
        <v>5537</v>
      </c>
      <c r="BB1558" s="18" t="s">
        <v>5537</v>
      </c>
      <c r="BC1558" s="18" t="s">
        <v>5537</v>
      </c>
      <c r="BD1558" s="18" t="s">
        <v>5537</v>
      </c>
      <c r="BE1558" s="18" t="s">
        <v>5537</v>
      </c>
      <c r="BF1558" s="18" t="s">
        <v>5537</v>
      </c>
      <c r="BG1558" s="18" t="s">
        <v>5537</v>
      </c>
      <c r="BH1558" s="18" t="s">
        <v>5537</v>
      </c>
      <c r="BI1558" s="9" t="s">
        <v>5537</v>
      </c>
      <c r="BJ1558" s="14"/>
      <c r="BK1558" s="14" t="s">
        <v>5537</v>
      </c>
      <c r="BL1558" s="14" t="str">
        <f>_xlfn.XLOOKUP(B1558,'[4]cell downs 18042026 17h'!$B:$B,'[4]cell downs 18042026 17h'!$B:$B,"")</f>
        <v/>
      </c>
      <c r="BM1558" s="14" t="str">
        <f>_xlfn.XLOOKUP(B1558,'[5]Cells Huawei 19042026 15h'!$B:$B,'[5]Cells Huawei 19042026 15h'!$B:$B,"")</f>
        <v/>
      </c>
      <c r="BN1558" s="9" t="str">
        <f>_xlfn.XLOOKUP(B1558,'[6]cells down 19042026 9H40'!$B:$B,'[6]cells down 19042026 9H40'!$B:$B,"")</f>
        <v/>
      </c>
      <c r="BO1558" s="9" t="s">
        <v>5537</v>
      </c>
      <c r="BP1558" s="9" t="s">
        <v>318</v>
      </c>
      <c r="BQ1558" s="115"/>
    </row>
    <row r="1559" spans="1:69" s="9" customFormat="1" x14ac:dyDescent="0.3">
      <c r="A1559" s="1" t="s">
        <v>2626</v>
      </c>
      <c r="B1559" s="8" t="s">
        <v>2627</v>
      </c>
      <c r="C1559" s="3" t="str">
        <f>_xlfn.XLOOKUP(B1559,'[1]daily break down'!$D:$D,'[1]daily break down'!$E:$E,"")</f>
        <v>CENTRE</v>
      </c>
      <c r="D1559" s="1"/>
      <c r="E1559" s="1"/>
      <c r="F1559" s="3" t="s">
        <v>69</v>
      </c>
      <c r="G1559" s="1" t="s">
        <v>2628</v>
      </c>
      <c r="H1559" s="33" t="str">
        <f>_xlfn.XLOOKUP(B1559,[2]CALCULATION!$B:$B,[2]CALCULATION!$H:$H,"")</f>
        <v>NOKIA</v>
      </c>
      <c r="I1559" s="28">
        <v>0</v>
      </c>
      <c r="J1559" s="28">
        <v>0</v>
      </c>
      <c r="K1559" s="28">
        <v>0</v>
      </c>
      <c r="L1559" s="28">
        <v>0</v>
      </c>
      <c r="M1559" s="28">
        <v>0</v>
      </c>
      <c r="N1559" s="28">
        <v>0</v>
      </c>
      <c r="O1559" s="28">
        <v>0</v>
      </c>
      <c r="P1559" s="28">
        <v>0</v>
      </c>
      <c r="Q1559" s="28">
        <v>0</v>
      </c>
      <c r="R1559" s="28">
        <v>0</v>
      </c>
      <c r="S1559" s="94">
        <v>0</v>
      </c>
      <c r="T1559" s="94">
        <f>_xlfn.XLOOKUP(B1559,'[3]Nur des jours'!$B:$B,'[3]Nur des jours'!$U:$U,"")</f>
        <v>0</v>
      </c>
      <c r="U1559" s="94">
        <v>0</v>
      </c>
      <c r="V1559" s="94">
        <v>0</v>
      </c>
      <c r="W1559" s="94">
        <v>0</v>
      </c>
      <c r="X1559" s="94">
        <v>0</v>
      </c>
      <c r="Y1559" s="94">
        <v>0</v>
      </c>
      <c r="Z1559" s="94">
        <v>0</v>
      </c>
      <c r="AA1559" s="94">
        <v>0</v>
      </c>
      <c r="AB1559" s="94">
        <v>0</v>
      </c>
      <c r="AC1559" s="94">
        <f>_xlfn.XLOOKUP(B1559,'[3]Nur des jours'!$B:$B,'[3]Nur des jours'!$N:$N,"")</f>
        <v>0</v>
      </c>
      <c r="AD1559" s="94">
        <v>0</v>
      </c>
      <c r="AE1559" s="94">
        <v>0</v>
      </c>
      <c r="AF1559" s="94">
        <v>0</v>
      </c>
      <c r="AG1559" s="94">
        <v>0</v>
      </c>
      <c r="AH1559" s="94">
        <v>0</v>
      </c>
      <c r="AI1559" s="49" t="s">
        <v>5559</v>
      </c>
      <c r="AJ1559" s="49"/>
      <c r="AK1559" s="48" t="str" cm="1">
        <f t="array" ref="AK1559">IFERROR(_xlfn.IFS(
AM1559="MPR ISSUE","PDH",
AM1559="BSS Hardware Issue","BSS",
AM1559="Sites strategiques, MLL, Pylone, etc.","ENVTECH",
AM1559="AKTIVCO DEFAUT GE &amp; POWER Cabinet","AKTIVCO",
AM1559="AKTIVCO Coupure ENEO &amp; Baisse de tension","AKTIVCO GRID ONLY",
AM1559="Coupure ENEO &amp; Baisse de tension","IHS GRID ONLY",
AM1559="Defaut GE &amp; POWER Cabinet","IHS",
AM1559="Sharing","Partners",
AM1559="Sites strategiques &amp; DataCenter","SST &amp; DC",
AM1559="Exclu","Exclu",
AM1559="SAT","SAT",
AM1559="SPARE-ISSUE","SPARE-ISSUE",
AM1559="Fiber CAmtel","TRANS_FO_CAMTEL",
AM1559="Fiber AOF","Fiber AOF",
AM1559="Projet OCM (HUAWEI)","TRAVAUX-HUAWEI",
AM1559="Projet OCM (NOKIA)","TRAVAUX-NOKIA",
AM1559="ACCESS-ISSUE","ACCESS-ISSUE",
AM1559="Projet OCM (ZTE, NOKIA, autres projets)","TRAVAUX OCM",
AM1559="No root CAuse","No root cause",
AM1559="ODU HS","PDH",
AM1559="IP &amp; VLAN","PDH",
AM1559="Warehouse HUAWEI","SPARE-ISSUE",
AM1559="SPARE-HS","SPARE-ISSUE",
AM1559="Power Telco","BSS",AM1559="no impacts","no impacts"
),"")</f>
        <v>no impacts</v>
      </c>
      <c r="AL1559" s="48" t="str" cm="1">
        <f t="array" ref="AL1559">IFERROR(_xlfn.IFS(
AM1559="MPR ISSUE","TX ISSUE",
AM1559="BSS Hardware Issue","RAN ISSUE",
AM1559="Sites strategiques, MLL, Pylone, etc.","ENVTECH",
AM1559="AKTIVCO DEFAUT GE &amp; POWER Cabinet","POWER ISSUE",
AM1559="AKTIVCO Coupure ENEO &amp; Baisse de tension","POWER ISSUE",
AM1559="Coupure ENEO &amp; Baisse de tension","POWER ISSUE",
AM1559="Defaut GE &amp; POWER Cabinet","POWER ISSUE",
AM1559="Sharing","POWER ISSUE",
AM1559="Sites strategiques &amp; DataCenter","POWER ISSUE",
AM1559="Exclu","Exclu",
AM1559="SAT","TX ISSUE",
AM1559="SPARE-ISSUE","SPARE-ISSUE",
AM1559="Fiber CAmtel","TX ISSUE",
AM1559="Fiber AOF","TX ISSUE",
AM1559="Projet OCM (HUAWEI)","TRAVAUX-HUAWEI",
AM1559="Projet OCM (NOKIA)","TRAVAUX -NOKIA",
AM1559="ACCESS-ISSUE","ACCESS-ISSUE",
AM1559="Projet OCM (ZTE, NOKIA, autres projets)","TRAVAUX OCM",
AM1559="No root CAuse","No root cause",
AM1559="ODU HS","TX ISSUE",
AM1559="IP &amp; VLAN","TX ISSUE",
AM1559="Warehouse HUAWEI","SPARE-ISSUE",
AM1559="SPARE-HS","SPARE-ISSUE",
AM1559="Power Telco","RAN ISSUE",AM1559="no impacts","no impacts"
),"")</f>
        <v>no impacts</v>
      </c>
      <c r="AM1559" s="67" t="s">
        <v>5605</v>
      </c>
      <c r="AN1559" s="48" t="str" cm="1">
        <f t="array" ref="AN1559">IFERROR(_xlfn.IFS(
AM1559="MPR ISSUE","ACTIVE",
AM1559="BSS Hardware Issue","ACTIVE",
AM1559="Sites strategiques, MLL, Pylone, etc.","PASSIVE",
AM1559="AKTIVCO DEFAUT GE &amp; POWER Cabinet","PASSIVE",
AM1559="AKTIVCO Coupure ENEO &amp; Baisse de tension","PASSIVE",
AM1559="Coupure ENEO &amp; Baisse de tension","PASSIVE",
AM1559="Defaut GE &amp; POWER Cabinet","PASSIVE",
AM1559="Sharing","PASSIVE",
AM1559="Sites strategiques &amp; DataCenter","PASSIVE",
AM1559="Exclu","Exclu",
AM1559="SAT","ACTIVE",
AM1559="SPARE-ISSUE","SPARE-ISSUE",
AM1559="Fiber CAmtel","ACTIVE",
AM1559="Fiber AOF","ACTIVE",
AM1559="Projet OCM (HUAWEI)","PLANNED WORKS",
AM1559="Projet OCM (NOKIA)","PLANNED WORKS",
AM1559="ACCESS-ISSUE","ACCESS-ISSUE",
AM1559="Projet OCM (ZTE, NOKIA, autres projets)","PLANNED WORKS",
AM1559="No root CAuse","No root cause",
AM1559="ODU HS","ACTIVE",
AM1559="IP &amp; VLAN","ACTIVE",
AM1559="Warehouse HUAWEI","SPARE-ISSUE",
AM1559="SPARE-HS","SPARE-ISSUE",
AM1559="Power Telco","ACTIVE", AM1559="no impacts","no impacts"
),"")</f>
        <v>no impacts</v>
      </c>
      <c r="AO1559" s="93" t="s">
        <v>5537</v>
      </c>
      <c r="AP1559" s="101" t="str">
        <f t="shared" si="45"/>
        <v>SUD_108</v>
      </c>
      <c r="AR1559" s="17" t="s">
        <v>5537</v>
      </c>
      <c r="AS1559" s="7" t="s">
        <v>5537</v>
      </c>
      <c r="AT1559" s="6"/>
      <c r="AU1559" s="7"/>
      <c r="AV1559" s="3" t="s">
        <v>5537</v>
      </c>
      <c r="AW1559" s="18" t="s">
        <v>5537</v>
      </c>
      <c r="AX1559" s="18" t="s">
        <v>5537</v>
      </c>
      <c r="AY1559" s="18" t="s">
        <v>5537</v>
      </c>
      <c r="AZ1559" s="18" t="s">
        <v>5537</v>
      </c>
      <c r="BA1559" s="18" t="s">
        <v>5537</v>
      </c>
      <c r="BB1559" s="18" t="s">
        <v>5537</v>
      </c>
      <c r="BC1559" s="18" t="s">
        <v>5537</v>
      </c>
      <c r="BD1559" s="18" t="s">
        <v>5537</v>
      </c>
      <c r="BE1559" s="18" t="s">
        <v>5537</v>
      </c>
      <c r="BF1559" s="18" t="s">
        <v>5537</v>
      </c>
      <c r="BG1559" s="18" t="s">
        <v>5537</v>
      </c>
      <c r="BH1559" s="18" t="s">
        <v>5537</v>
      </c>
      <c r="BI1559" s="9" t="s">
        <v>5537</v>
      </c>
      <c r="BJ1559" s="14"/>
      <c r="BK1559" s="14" t="s">
        <v>5537</v>
      </c>
      <c r="BL1559" s="14" t="str">
        <f>_xlfn.XLOOKUP(B1559,'[4]cell downs 18042026 17h'!$B:$B,'[4]cell downs 18042026 17h'!$B:$B,"")</f>
        <v/>
      </c>
      <c r="BM1559" s="14" t="str">
        <f>_xlfn.XLOOKUP(B1559,'[5]Cells Huawei 19042026 15h'!$B:$B,'[5]Cells Huawei 19042026 15h'!$B:$B,"")</f>
        <v/>
      </c>
      <c r="BN1559" s="9" t="str">
        <f>_xlfn.XLOOKUP(B1559,'[6]cells down 19042026 9H40'!$B:$B,'[6]cells down 19042026 9H40'!$B:$B,"")</f>
        <v/>
      </c>
      <c r="BO1559" s="9" t="s">
        <v>5537</v>
      </c>
      <c r="BP1559" s="9" t="s">
        <v>12</v>
      </c>
      <c r="BQ1559" s="115"/>
    </row>
    <row r="1560" spans="1:69" s="9" customFormat="1" x14ac:dyDescent="0.3">
      <c r="A1560" s="1" t="s">
        <v>2746</v>
      </c>
      <c r="B1560" s="8" t="s">
        <v>2747</v>
      </c>
      <c r="C1560" s="3" t="str">
        <f>_xlfn.XLOOKUP(B1560,'[1]daily break down'!$D:$D,'[1]daily break down'!$E:$E,"")</f>
        <v>Yaounde</v>
      </c>
      <c r="D1560" s="1" t="s">
        <v>2748</v>
      </c>
      <c r="E1560" s="1" t="s">
        <v>12</v>
      </c>
      <c r="F1560" s="3" t="s">
        <v>37</v>
      </c>
      <c r="G1560" s="1" t="s">
        <v>38</v>
      </c>
      <c r="H1560" s="34" t="str">
        <f>_xlfn.XLOOKUP(B1560,[2]CALCULATION!$B:$B,[2]CALCULATION!$H:$H,"")</f>
        <v>ZTE</v>
      </c>
      <c r="I1560" s="28">
        <v>0</v>
      </c>
      <c r="J1560" s="28">
        <v>0</v>
      </c>
      <c r="K1560" s="28">
        <v>0</v>
      </c>
      <c r="L1560" s="28">
        <v>0</v>
      </c>
      <c r="M1560" s="28">
        <v>0</v>
      </c>
      <c r="N1560" s="28">
        <v>0</v>
      </c>
      <c r="O1560" s="28">
        <v>0</v>
      </c>
      <c r="P1560" s="28">
        <v>0</v>
      </c>
      <c r="Q1560" s="28">
        <v>0</v>
      </c>
      <c r="R1560" s="28">
        <v>4.3714668709853255</v>
      </c>
      <c r="S1560" s="94">
        <v>0</v>
      </c>
      <c r="T1560" s="94">
        <f>_xlfn.XLOOKUP(B1560,'[3]Nur des jours'!$B:$B,'[3]Nur des jours'!$U:$U,"")</f>
        <v>0</v>
      </c>
      <c r="U1560" s="94">
        <v>0</v>
      </c>
      <c r="V1560" s="94">
        <v>0</v>
      </c>
      <c r="W1560" s="94">
        <v>0</v>
      </c>
      <c r="X1560" s="94">
        <v>0</v>
      </c>
      <c r="Y1560" s="94">
        <v>0</v>
      </c>
      <c r="Z1560" s="94">
        <v>0</v>
      </c>
      <c r="AA1560" s="94">
        <v>0</v>
      </c>
      <c r="AB1560" s="94">
        <v>0</v>
      </c>
      <c r="AC1560" s="94">
        <f>_xlfn.XLOOKUP(B1560,'[3]Nur des jours'!$B:$B,'[3]Nur des jours'!$N:$N,"")</f>
        <v>0</v>
      </c>
      <c r="AD1560" s="94">
        <v>0</v>
      </c>
      <c r="AE1560" s="94">
        <v>0</v>
      </c>
      <c r="AF1560" s="94">
        <v>0</v>
      </c>
      <c r="AG1560" s="94">
        <v>0</v>
      </c>
      <c r="AH1560" s="94">
        <v>0</v>
      </c>
      <c r="AI1560" s="49" t="s">
        <v>5559</v>
      </c>
      <c r="AJ1560" s="49"/>
      <c r="AK1560" s="48" t="str" cm="1">
        <f t="array" ref="AK1560">IFERROR(_xlfn.IFS(
AM1560="MPR ISSUE","PDH",
AM1560="BSS Hardware Issue","BSS",
AM1560="Sites strategiques, MLL, Pylone, etc.","ENVTECH",
AM1560="AKTIVCO DEFAUT GE &amp; POWER Cabinet","AKTIVCO",
AM1560="AKTIVCO Coupure ENEO &amp; Baisse de tension","AKTIVCO GRID ONLY",
AM1560="Coupure ENEO &amp; Baisse de tension","IHS GRID ONLY",
AM1560="Defaut GE &amp; POWER Cabinet","IHS",
AM1560="Sharing","Partners",
AM1560="Sites strategiques &amp; DataCenter","SST &amp; DC",
AM1560="Exclu","Exclu",
AM1560="SAT","SAT",
AM1560="SPARE-ISSUE","SPARE-ISSUE",
AM1560="Fiber CAmtel","TRANS_FO_CAMTEL",
AM1560="Fiber AOF","Fiber AOF",
AM1560="Projet OCM (HUAWEI)","TRAVAUX-HUAWEI",
AM1560="Projet OCM (NOKIA)","TRAVAUX-NOKIA",
AM1560="ACCESS-ISSUE","ACCESS-ISSUE",
AM1560="Projet OCM (ZTE, NOKIA, autres projets)","TRAVAUX OCM",
AM1560="No root CAuse","No root cause",
AM1560="ODU HS","PDH",
AM1560="IP &amp; VLAN","PDH",
AM1560="Warehouse HUAWEI","SPARE-ISSUE",
AM1560="SPARE-HS","SPARE-ISSUE",
AM1560="Power Telco","BSS",AM1560="no impacts","no impacts"
),"")</f>
        <v>no impacts</v>
      </c>
      <c r="AL1560" s="48" t="str" cm="1">
        <f t="array" ref="AL1560">IFERROR(_xlfn.IFS(
AM1560="MPR ISSUE","TX ISSUE",
AM1560="BSS Hardware Issue","RAN ISSUE",
AM1560="Sites strategiques, MLL, Pylone, etc.","ENVTECH",
AM1560="AKTIVCO DEFAUT GE &amp; POWER Cabinet","POWER ISSUE",
AM1560="AKTIVCO Coupure ENEO &amp; Baisse de tension","POWER ISSUE",
AM1560="Coupure ENEO &amp; Baisse de tension","POWER ISSUE",
AM1560="Defaut GE &amp; POWER Cabinet","POWER ISSUE",
AM1560="Sharing","POWER ISSUE",
AM1560="Sites strategiques &amp; DataCenter","POWER ISSUE",
AM1560="Exclu","Exclu",
AM1560="SAT","TX ISSUE",
AM1560="SPARE-ISSUE","SPARE-ISSUE",
AM1560="Fiber CAmtel","TX ISSUE",
AM1560="Fiber AOF","TX ISSUE",
AM1560="Projet OCM (HUAWEI)","TRAVAUX-HUAWEI",
AM1560="Projet OCM (NOKIA)","TRAVAUX -NOKIA",
AM1560="ACCESS-ISSUE","ACCESS-ISSUE",
AM1560="Projet OCM (ZTE, NOKIA, autres projets)","TRAVAUX OCM",
AM1560="No root CAuse","No root cause",
AM1560="ODU HS","TX ISSUE",
AM1560="IP &amp; VLAN","TX ISSUE",
AM1560="Warehouse HUAWEI","SPARE-ISSUE",
AM1560="SPARE-HS","SPARE-ISSUE",
AM1560="Power Telco","RAN ISSUE",AM1560="no impacts","no impacts"
),"")</f>
        <v>no impacts</v>
      </c>
      <c r="AM1560" s="67" t="s">
        <v>5605</v>
      </c>
      <c r="AN1560" s="48" t="str" cm="1">
        <f t="array" ref="AN1560">IFERROR(_xlfn.IFS(
AM1560="MPR ISSUE","ACTIVE",
AM1560="BSS Hardware Issue","ACTIVE",
AM1560="Sites strategiques, MLL, Pylone, etc.","PASSIVE",
AM1560="AKTIVCO DEFAUT GE &amp; POWER Cabinet","PASSIVE",
AM1560="AKTIVCO Coupure ENEO &amp; Baisse de tension","PASSIVE",
AM1560="Coupure ENEO &amp; Baisse de tension","PASSIVE",
AM1560="Defaut GE &amp; POWER Cabinet","PASSIVE",
AM1560="Sharing","PASSIVE",
AM1560="Sites strategiques &amp; DataCenter","PASSIVE",
AM1560="Exclu","Exclu",
AM1560="SAT","ACTIVE",
AM1560="SPARE-ISSUE","SPARE-ISSUE",
AM1560="Fiber CAmtel","ACTIVE",
AM1560="Fiber AOF","ACTIVE",
AM1560="Projet OCM (HUAWEI)","PLANNED WORKS",
AM1560="Projet OCM (NOKIA)","PLANNED WORKS",
AM1560="ACCESS-ISSUE","ACCESS-ISSUE",
AM1560="Projet OCM (ZTE, NOKIA, autres projets)","PLANNED WORKS",
AM1560="No root CAuse","No root cause",
AM1560="ODU HS","ACTIVE",
AM1560="IP &amp; VLAN","ACTIVE",
AM1560="Warehouse HUAWEI","SPARE-ISSUE",
AM1560="SPARE-HS","SPARE-ISSUE",
AM1560="Power Telco","ACTIVE", AM1560="no impacts","no impacts"
),"")</f>
        <v>no impacts</v>
      </c>
      <c r="AO1560" s="93" t="s">
        <v>5537</v>
      </c>
      <c r="AP1560" s="101" t="str">
        <f t="shared" si="45"/>
        <v>CTR_635</v>
      </c>
      <c r="AR1560" s="17" t="s">
        <v>5537</v>
      </c>
      <c r="AS1560" s="7" t="s">
        <v>5537</v>
      </c>
      <c r="AT1560" s="6"/>
      <c r="AU1560" s="7"/>
      <c r="AV1560" s="3" t="s">
        <v>5537</v>
      </c>
      <c r="AW1560" s="18" t="s">
        <v>5537</v>
      </c>
      <c r="AX1560" s="18" t="s">
        <v>5537</v>
      </c>
      <c r="AY1560" s="18" t="s">
        <v>5537</v>
      </c>
      <c r="AZ1560" s="18" t="s">
        <v>5537</v>
      </c>
      <c r="BA1560" s="18" t="s">
        <v>5537</v>
      </c>
      <c r="BB1560" s="18" t="s">
        <v>5537</v>
      </c>
      <c r="BC1560" s="18" t="s">
        <v>5537</v>
      </c>
      <c r="BD1560" s="18" t="s">
        <v>5537</v>
      </c>
      <c r="BE1560" s="18" t="s">
        <v>5537</v>
      </c>
      <c r="BF1560" s="18" t="s">
        <v>5537</v>
      </c>
      <c r="BG1560" s="18" t="s">
        <v>5537</v>
      </c>
      <c r="BH1560" s="18" t="s">
        <v>5537</v>
      </c>
      <c r="BI1560" s="9" t="s">
        <v>5537</v>
      </c>
      <c r="BJ1560" s="14"/>
      <c r="BK1560" s="14" t="s">
        <v>5537</v>
      </c>
      <c r="BL1560" s="14" t="str">
        <f>_xlfn.XLOOKUP(B1560,'[4]cell downs 18042026 17h'!$B:$B,'[4]cell downs 18042026 17h'!$B:$B,"")</f>
        <v/>
      </c>
      <c r="BM1560" s="14" t="str">
        <f>_xlfn.XLOOKUP(B1560,'[5]Cells Huawei 19042026 15h'!$B:$B,'[5]Cells Huawei 19042026 15h'!$B:$B,"")</f>
        <v/>
      </c>
      <c r="BN1560" s="9" t="str">
        <f>_xlfn.XLOOKUP(B1560,'[6]cells down 19042026 9H40'!$B:$B,'[6]cells down 19042026 9H40'!$B:$B,"")</f>
        <v/>
      </c>
      <c r="BO1560" s="9" t="s">
        <v>2747</v>
      </c>
      <c r="BP1560" s="9" t="s">
        <v>5537</v>
      </c>
      <c r="BQ1560" s="115"/>
    </row>
    <row r="1561" spans="1:69" s="9" customFormat="1" x14ac:dyDescent="0.3">
      <c r="A1561" s="1" t="s">
        <v>1510</v>
      </c>
      <c r="B1561" s="8" t="s">
        <v>1511</v>
      </c>
      <c r="C1561" s="3" t="str">
        <f>_xlfn.XLOOKUP(B1561,'[1]daily break down'!$D:$D,'[1]daily break down'!$E:$E,"")</f>
        <v>CENTRE</v>
      </c>
      <c r="D1561" s="1" t="s">
        <v>11</v>
      </c>
      <c r="E1561" s="1" t="s">
        <v>96</v>
      </c>
      <c r="F1561" s="3" t="s">
        <v>69</v>
      </c>
      <c r="G1561" s="1" t="s">
        <v>1512</v>
      </c>
      <c r="H1561" s="33" t="str">
        <f>_xlfn.XLOOKUP(B1561,[2]CALCULATION!$B:$B,[2]CALCULATION!$H:$H,"")</f>
        <v>NOKIA</v>
      </c>
      <c r="I1561" s="28">
        <v>0</v>
      </c>
      <c r="J1561" s="28">
        <v>0</v>
      </c>
      <c r="K1561" s="28">
        <v>1.2974126165021258E-2</v>
      </c>
      <c r="L1561" s="28">
        <v>0</v>
      </c>
      <c r="M1561" s="28">
        <v>0</v>
      </c>
      <c r="N1561" s="28">
        <v>0.38976741215264477</v>
      </c>
      <c r="O1561" s="28">
        <v>0</v>
      </c>
      <c r="P1561" s="28">
        <v>0</v>
      </c>
      <c r="Q1561" s="28">
        <v>0.71924524380857524</v>
      </c>
      <c r="R1561" s="28">
        <v>0</v>
      </c>
      <c r="S1561" s="94">
        <v>0</v>
      </c>
      <c r="T1561" s="94">
        <f>_xlfn.XLOOKUP(B1561,'[3]Nur des jours'!$B:$B,'[3]Nur des jours'!$U:$U,"")</f>
        <v>0</v>
      </c>
      <c r="U1561" s="94">
        <v>0</v>
      </c>
      <c r="V1561" s="94">
        <v>0</v>
      </c>
      <c r="W1561" s="94">
        <v>0</v>
      </c>
      <c r="X1561" s="94">
        <v>0</v>
      </c>
      <c r="Y1561" s="94">
        <v>0</v>
      </c>
      <c r="Z1561" s="94">
        <v>0.3099023208430714</v>
      </c>
      <c r="AA1561" s="94">
        <v>0</v>
      </c>
      <c r="AB1561" s="94">
        <v>0</v>
      </c>
      <c r="AC1561" s="94">
        <f>_xlfn.XLOOKUP(B1561,'[3]Nur des jours'!$B:$B,'[3]Nur des jours'!$N:$N,"")</f>
        <v>0</v>
      </c>
      <c r="AD1561" s="94">
        <v>0</v>
      </c>
      <c r="AE1561" s="94">
        <v>0</v>
      </c>
      <c r="AF1561" s="94">
        <v>0</v>
      </c>
      <c r="AG1561" s="94">
        <v>0</v>
      </c>
      <c r="AH1561" s="94">
        <v>0</v>
      </c>
      <c r="AI1561" s="49" t="s">
        <v>5559</v>
      </c>
      <c r="AJ1561" s="49"/>
      <c r="AK1561" s="48" t="str" cm="1">
        <f t="array" ref="AK1561">IFERROR(_xlfn.IFS(
AM1561="MPR ISSUE","PDH",
AM1561="BSS Hardware Issue","BSS",
AM1561="Sites strategiques, MLL, Pylone, etc.","ENVTECH",
AM1561="AKTIVCO DEFAUT GE &amp; POWER Cabinet","AKTIVCO",
AM1561="AKTIVCO Coupure ENEO &amp; Baisse de tension","AKTIVCO GRID ONLY",
AM1561="Coupure ENEO &amp; Baisse de tension","IHS GRID ONLY",
AM1561="Defaut GE &amp; POWER Cabinet","IHS",
AM1561="Sharing","Partners",
AM1561="Sites strategiques &amp; DataCenter","SST &amp; DC",
AM1561="Exclu","Exclu",
AM1561="SAT","SAT",
AM1561="SPARE-ISSUE","SPARE-ISSUE",
AM1561="Fiber CAmtel","TRANS_FO_CAMTEL",
AM1561="Fiber AOF","Fiber AOF",
AM1561="Projet OCM (HUAWEI)","TRAVAUX-HUAWEI",
AM1561="Projet OCM (NOKIA)","TRAVAUX-NOKIA",
AM1561="ACCESS-ISSUE","ACCESS-ISSUE",
AM1561="Projet OCM (ZTE, NOKIA, autres projets)","TRAVAUX OCM",
AM1561="No root CAuse","No root cause",
AM1561="ODU HS","PDH",
AM1561="IP &amp; VLAN","PDH",
AM1561="Warehouse HUAWEI","SPARE-ISSUE",
AM1561="SPARE-HS","SPARE-ISSUE",
AM1561="Power Telco","BSS",AM1561="no impacts","no impacts"
),"")</f>
        <v>no impacts</v>
      </c>
      <c r="AL1561" s="48" t="str" cm="1">
        <f t="array" ref="AL1561">IFERROR(_xlfn.IFS(
AM1561="MPR ISSUE","TX ISSUE",
AM1561="BSS Hardware Issue","RAN ISSUE",
AM1561="Sites strategiques, MLL, Pylone, etc.","ENVTECH",
AM1561="AKTIVCO DEFAUT GE &amp; POWER Cabinet","POWER ISSUE",
AM1561="AKTIVCO Coupure ENEO &amp; Baisse de tension","POWER ISSUE",
AM1561="Coupure ENEO &amp; Baisse de tension","POWER ISSUE",
AM1561="Defaut GE &amp; POWER Cabinet","POWER ISSUE",
AM1561="Sharing","POWER ISSUE",
AM1561="Sites strategiques &amp; DataCenter","POWER ISSUE",
AM1561="Exclu","Exclu",
AM1561="SAT","TX ISSUE",
AM1561="SPARE-ISSUE","SPARE-ISSUE",
AM1561="Fiber CAmtel","TX ISSUE",
AM1561="Fiber AOF","TX ISSUE",
AM1561="Projet OCM (HUAWEI)","TRAVAUX-HUAWEI",
AM1561="Projet OCM (NOKIA)","TRAVAUX -NOKIA",
AM1561="ACCESS-ISSUE","ACCESS-ISSUE",
AM1561="Projet OCM (ZTE, NOKIA, autres projets)","TRAVAUX OCM",
AM1561="No root CAuse","No root cause",
AM1561="ODU HS","TX ISSUE",
AM1561="IP &amp; VLAN","TX ISSUE",
AM1561="Warehouse HUAWEI","SPARE-ISSUE",
AM1561="SPARE-HS","SPARE-ISSUE",
AM1561="Power Telco","RAN ISSUE",AM1561="no impacts","no impacts"
),"")</f>
        <v>no impacts</v>
      </c>
      <c r="AM1561" s="67" t="s">
        <v>5605</v>
      </c>
      <c r="AN1561" s="48" t="str" cm="1">
        <f t="array" ref="AN1561">IFERROR(_xlfn.IFS(
AM1561="MPR ISSUE","ACTIVE",
AM1561="BSS Hardware Issue","ACTIVE",
AM1561="Sites strategiques, MLL, Pylone, etc.","PASSIVE",
AM1561="AKTIVCO DEFAUT GE &amp; POWER Cabinet","PASSIVE",
AM1561="AKTIVCO Coupure ENEO &amp; Baisse de tension","PASSIVE",
AM1561="Coupure ENEO &amp; Baisse de tension","PASSIVE",
AM1561="Defaut GE &amp; POWER Cabinet","PASSIVE",
AM1561="Sharing","PASSIVE",
AM1561="Sites strategiques &amp; DataCenter","PASSIVE",
AM1561="Exclu","Exclu",
AM1561="SAT","ACTIVE",
AM1561="SPARE-ISSUE","SPARE-ISSUE",
AM1561="Fiber CAmtel","ACTIVE",
AM1561="Fiber AOF","ACTIVE",
AM1561="Projet OCM (HUAWEI)","PLANNED WORKS",
AM1561="Projet OCM (NOKIA)","PLANNED WORKS",
AM1561="ACCESS-ISSUE","ACCESS-ISSUE",
AM1561="Projet OCM (ZTE, NOKIA, autres projets)","PLANNED WORKS",
AM1561="No root CAuse","No root cause",
AM1561="ODU HS","ACTIVE",
AM1561="IP &amp; VLAN","ACTIVE",
AM1561="Warehouse HUAWEI","SPARE-ISSUE",
AM1561="SPARE-HS","SPARE-ISSUE",
AM1561="Power Telco","ACTIVE", AM1561="no impacts","no impacts"
),"")</f>
        <v>no impacts</v>
      </c>
      <c r="AO1561" s="93" t="s">
        <v>5537</v>
      </c>
      <c r="AP1561" s="101" t="str">
        <f t="shared" si="45"/>
        <v>SUD_233</v>
      </c>
      <c r="AR1561" s="17" t="s">
        <v>5537</v>
      </c>
      <c r="AS1561" s="7" t="s">
        <v>5537</v>
      </c>
      <c r="AT1561" s="6"/>
      <c r="AU1561" s="7"/>
      <c r="AV1561" s="3" t="s">
        <v>5537</v>
      </c>
      <c r="AW1561" s="18" t="s">
        <v>5537</v>
      </c>
      <c r="AX1561" s="18" t="s">
        <v>5537</v>
      </c>
      <c r="AY1561" s="18" t="s">
        <v>5537</v>
      </c>
      <c r="AZ1561" s="18" t="s">
        <v>5537</v>
      </c>
      <c r="BA1561" s="18" t="s">
        <v>5537</v>
      </c>
      <c r="BB1561" s="18" t="s">
        <v>5537</v>
      </c>
      <c r="BC1561" s="18" t="s">
        <v>5537</v>
      </c>
      <c r="BD1561" s="18" t="s">
        <v>5537</v>
      </c>
      <c r="BE1561" s="18" t="s">
        <v>5537</v>
      </c>
      <c r="BF1561" s="18" t="s">
        <v>5537</v>
      </c>
      <c r="BG1561" s="18" t="s">
        <v>5537</v>
      </c>
      <c r="BH1561" s="18" t="s">
        <v>5537</v>
      </c>
      <c r="BI1561" s="9" t="s">
        <v>5537</v>
      </c>
      <c r="BJ1561" s="14"/>
      <c r="BK1561" s="14" t="s">
        <v>5537</v>
      </c>
      <c r="BL1561" s="14" t="str">
        <f>_xlfn.XLOOKUP(B1561,'[4]cell downs 18042026 17h'!$B:$B,'[4]cell downs 18042026 17h'!$B:$B,"")</f>
        <v/>
      </c>
      <c r="BM1561" s="14" t="str">
        <f>_xlfn.XLOOKUP(B1561,'[5]Cells Huawei 19042026 15h'!$B:$B,'[5]Cells Huawei 19042026 15h'!$B:$B,"")</f>
        <v/>
      </c>
      <c r="BN1561" s="9" t="str">
        <f>_xlfn.XLOOKUP(B1561,'[6]cells down 19042026 9H40'!$B:$B,'[6]cells down 19042026 9H40'!$B:$B,"")</f>
        <v/>
      </c>
      <c r="BO1561" s="9" t="s">
        <v>1511</v>
      </c>
      <c r="BP1561" s="9" t="s">
        <v>12</v>
      </c>
      <c r="BQ1561" s="115"/>
    </row>
    <row r="1562" spans="1:69" s="9" customFormat="1" x14ac:dyDescent="0.3">
      <c r="A1562" s="1" t="s">
        <v>4735</v>
      </c>
      <c r="B1562" s="8" t="s">
        <v>4736</v>
      </c>
      <c r="C1562" s="3" t="str">
        <f>_xlfn.XLOOKUP(B1562,'[1]daily break down'!$D:$D,'[1]daily break down'!$E:$E,"")</f>
        <v>Yaounde</v>
      </c>
      <c r="D1562" s="1" t="s">
        <v>11</v>
      </c>
      <c r="E1562" s="1" t="s">
        <v>12</v>
      </c>
      <c r="F1562" s="3" t="s">
        <v>37</v>
      </c>
      <c r="G1562" s="1" t="s">
        <v>38</v>
      </c>
      <c r="H1562" s="34" t="str">
        <f>_xlfn.XLOOKUP(B1562,[2]CALCULATION!$B:$B,[2]CALCULATION!$H:$H,"")</f>
        <v>ZTE</v>
      </c>
      <c r="I1562" s="28">
        <v>0</v>
      </c>
      <c r="J1562" s="28">
        <v>0</v>
      </c>
      <c r="K1562" s="28">
        <v>0</v>
      </c>
      <c r="L1562" s="28">
        <v>0</v>
      </c>
      <c r="M1562" s="28">
        <v>0</v>
      </c>
      <c r="N1562" s="28">
        <v>0</v>
      </c>
      <c r="O1562" s="28">
        <v>0</v>
      </c>
      <c r="P1562" s="28">
        <v>0</v>
      </c>
      <c r="Q1562" s="28">
        <v>0</v>
      </c>
      <c r="R1562" s="28">
        <v>0</v>
      </c>
      <c r="S1562" s="94">
        <v>0.41468340595777187</v>
      </c>
      <c r="T1562" s="94">
        <f>_xlfn.XLOOKUP(B1562,'[3]Nur des jours'!$B:$B,'[3]Nur des jours'!$U:$U,"")</f>
        <v>0</v>
      </c>
      <c r="U1562" s="94">
        <v>0.49206981077695305</v>
      </c>
      <c r="V1562" s="94">
        <v>0</v>
      </c>
      <c r="W1562" s="94">
        <v>0</v>
      </c>
      <c r="X1562" s="94">
        <v>0</v>
      </c>
      <c r="Y1562" s="94">
        <v>0</v>
      </c>
      <c r="Z1562" s="94">
        <v>0</v>
      </c>
      <c r="AA1562" s="94">
        <v>0</v>
      </c>
      <c r="AB1562" s="94">
        <v>0</v>
      </c>
      <c r="AC1562" s="94">
        <f>_xlfn.XLOOKUP(B1562,'[3]Nur des jours'!$B:$B,'[3]Nur des jours'!$N:$N,"")</f>
        <v>0</v>
      </c>
      <c r="AD1562" s="94">
        <v>0</v>
      </c>
      <c r="AE1562" s="94">
        <v>0</v>
      </c>
      <c r="AF1562" s="94">
        <v>0</v>
      </c>
      <c r="AG1562" s="94">
        <v>0</v>
      </c>
      <c r="AH1562" s="94">
        <v>0</v>
      </c>
      <c r="AI1562" s="49" t="s">
        <v>5559</v>
      </c>
      <c r="AJ1562" s="49"/>
      <c r="AK1562" s="48" t="str" cm="1">
        <f t="array" ref="AK1562">IFERROR(_xlfn.IFS(
AM1562="MPR ISSUE","PDH",
AM1562="BSS Hardware Issue","BSS",
AM1562="Sites strategiques, MLL, Pylone, etc.","ENVTECH",
AM1562="AKTIVCO DEFAUT GE &amp; POWER Cabinet","AKTIVCO",
AM1562="AKTIVCO Coupure ENEO &amp; Baisse de tension","AKTIVCO GRID ONLY",
AM1562="Coupure ENEO &amp; Baisse de tension","IHS GRID ONLY",
AM1562="Defaut GE &amp; POWER Cabinet","IHS",
AM1562="Sharing","Partners",
AM1562="Sites strategiques &amp; DataCenter","SST &amp; DC",
AM1562="Exclu","Exclu",
AM1562="SAT","SAT",
AM1562="SPARE-ISSUE","SPARE-ISSUE",
AM1562="Fiber CAmtel","TRANS_FO_CAMTEL",
AM1562="Fiber AOF","Fiber AOF",
AM1562="Projet OCM (HUAWEI)","TRAVAUX-HUAWEI",
AM1562="Projet OCM (NOKIA)","TRAVAUX-NOKIA",
AM1562="ACCESS-ISSUE","ACCESS-ISSUE",
AM1562="Projet OCM (ZTE, NOKIA, autres projets)","TRAVAUX OCM",
AM1562="No root CAuse","No root cause",
AM1562="ODU HS","PDH",
AM1562="IP &amp; VLAN","PDH",
AM1562="Warehouse HUAWEI","SPARE-ISSUE",
AM1562="SPARE-HS","SPARE-ISSUE",
AM1562="Power Telco","BSS",AM1562="no impacts","no impacts"
),"")</f>
        <v>no impacts</v>
      </c>
      <c r="AL1562" s="48" t="str" cm="1">
        <f t="array" ref="AL1562">IFERROR(_xlfn.IFS(
AM1562="MPR ISSUE","TX ISSUE",
AM1562="BSS Hardware Issue","RAN ISSUE",
AM1562="Sites strategiques, MLL, Pylone, etc.","ENVTECH",
AM1562="AKTIVCO DEFAUT GE &amp; POWER Cabinet","POWER ISSUE",
AM1562="AKTIVCO Coupure ENEO &amp; Baisse de tension","POWER ISSUE",
AM1562="Coupure ENEO &amp; Baisse de tension","POWER ISSUE",
AM1562="Defaut GE &amp; POWER Cabinet","POWER ISSUE",
AM1562="Sharing","POWER ISSUE",
AM1562="Sites strategiques &amp; DataCenter","POWER ISSUE",
AM1562="Exclu","Exclu",
AM1562="SAT","TX ISSUE",
AM1562="SPARE-ISSUE","SPARE-ISSUE",
AM1562="Fiber CAmtel","TX ISSUE",
AM1562="Fiber AOF","TX ISSUE",
AM1562="Projet OCM (HUAWEI)","TRAVAUX-HUAWEI",
AM1562="Projet OCM (NOKIA)","TRAVAUX -NOKIA",
AM1562="ACCESS-ISSUE","ACCESS-ISSUE",
AM1562="Projet OCM (ZTE, NOKIA, autres projets)","TRAVAUX OCM",
AM1562="No root CAuse","No root cause",
AM1562="ODU HS","TX ISSUE",
AM1562="IP &amp; VLAN","TX ISSUE",
AM1562="Warehouse HUAWEI","SPARE-ISSUE",
AM1562="SPARE-HS","SPARE-ISSUE",
AM1562="Power Telco","RAN ISSUE",AM1562="no impacts","no impacts"
),"")</f>
        <v>no impacts</v>
      </c>
      <c r="AM1562" s="67" t="s">
        <v>5605</v>
      </c>
      <c r="AN1562" s="48" t="str" cm="1">
        <f t="array" ref="AN1562">IFERROR(_xlfn.IFS(
AM1562="MPR ISSUE","ACTIVE",
AM1562="BSS Hardware Issue","ACTIVE",
AM1562="Sites strategiques, MLL, Pylone, etc.","PASSIVE",
AM1562="AKTIVCO DEFAUT GE &amp; POWER Cabinet","PASSIVE",
AM1562="AKTIVCO Coupure ENEO &amp; Baisse de tension","PASSIVE",
AM1562="Coupure ENEO &amp; Baisse de tension","PASSIVE",
AM1562="Defaut GE &amp; POWER Cabinet","PASSIVE",
AM1562="Sharing","PASSIVE",
AM1562="Sites strategiques &amp; DataCenter","PASSIVE",
AM1562="Exclu","Exclu",
AM1562="SAT","ACTIVE",
AM1562="SPARE-ISSUE","SPARE-ISSUE",
AM1562="Fiber CAmtel","ACTIVE",
AM1562="Fiber AOF","ACTIVE",
AM1562="Projet OCM (HUAWEI)","PLANNED WORKS",
AM1562="Projet OCM (NOKIA)","PLANNED WORKS",
AM1562="ACCESS-ISSUE","ACCESS-ISSUE",
AM1562="Projet OCM (ZTE, NOKIA, autres projets)","PLANNED WORKS",
AM1562="No root CAuse","No root cause",
AM1562="ODU HS","ACTIVE",
AM1562="IP &amp; VLAN","ACTIVE",
AM1562="Warehouse HUAWEI","SPARE-ISSUE",
AM1562="SPARE-HS","SPARE-ISSUE",
AM1562="Power Telco","ACTIVE", AM1562="no impacts","no impacts"
),"")</f>
        <v>no impacts</v>
      </c>
      <c r="AO1562" s="93" t="s">
        <v>5537</v>
      </c>
      <c r="AP1562" s="101" t="str">
        <f t="shared" si="45"/>
        <v>CTR_458</v>
      </c>
      <c r="AR1562" s="17" t="s">
        <v>5537</v>
      </c>
      <c r="AS1562" s="7" t="s">
        <v>5537</v>
      </c>
      <c r="AT1562" s="6"/>
      <c r="AU1562" s="7"/>
      <c r="AV1562" s="3" t="s">
        <v>5537</v>
      </c>
      <c r="AW1562" s="18" t="s">
        <v>5537</v>
      </c>
      <c r="AX1562" s="18" t="s">
        <v>5537</v>
      </c>
      <c r="AY1562" s="18" t="s">
        <v>5537</v>
      </c>
      <c r="AZ1562" s="18" t="s">
        <v>5537</v>
      </c>
      <c r="BA1562" s="18" t="s">
        <v>5537</v>
      </c>
      <c r="BB1562" s="18" t="s">
        <v>5537</v>
      </c>
      <c r="BC1562" s="18" t="s">
        <v>5537</v>
      </c>
      <c r="BD1562" s="18" t="s">
        <v>5537</v>
      </c>
      <c r="BE1562" s="18" t="s">
        <v>5537</v>
      </c>
      <c r="BF1562" s="18" t="s">
        <v>5537</v>
      </c>
      <c r="BG1562" s="18" t="s">
        <v>5537</v>
      </c>
      <c r="BH1562" s="18" t="s">
        <v>5537</v>
      </c>
      <c r="BI1562" s="9" t="s">
        <v>5537</v>
      </c>
      <c r="BJ1562" s="14"/>
      <c r="BK1562" s="14" t="s">
        <v>5537</v>
      </c>
      <c r="BL1562" s="14" t="str">
        <f>_xlfn.XLOOKUP(B1562,'[4]cell downs 18042026 17h'!$B:$B,'[4]cell downs 18042026 17h'!$B:$B,"")</f>
        <v/>
      </c>
      <c r="BM1562" s="14" t="str">
        <f>_xlfn.XLOOKUP(B1562,'[5]Cells Huawei 19042026 15h'!$B:$B,'[5]Cells Huawei 19042026 15h'!$B:$B,"")</f>
        <v/>
      </c>
      <c r="BN1562" s="9" t="str">
        <f>_xlfn.XLOOKUP(B1562,'[6]cells down 19042026 9H40'!$B:$B,'[6]cells down 19042026 9H40'!$B:$B,"")</f>
        <v/>
      </c>
      <c r="BO1562" s="9" t="s">
        <v>4736</v>
      </c>
      <c r="BP1562" s="9" t="s">
        <v>594</v>
      </c>
      <c r="BQ1562" s="115"/>
    </row>
    <row r="1563" spans="1:69" s="9" customFormat="1" x14ac:dyDescent="0.3">
      <c r="A1563" s="1" t="s">
        <v>2925</v>
      </c>
      <c r="B1563" s="8" t="s">
        <v>2926</v>
      </c>
      <c r="C1563" s="3" t="str">
        <f>_xlfn.XLOOKUP(B1563,'[1]daily break down'!$D:$D,'[1]daily break down'!$E:$E,"")</f>
        <v>Yaounde</v>
      </c>
      <c r="D1563" s="1" t="s">
        <v>11</v>
      </c>
      <c r="E1563" s="1" t="s">
        <v>12</v>
      </c>
      <c r="F1563" s="3" t="s">
        <v>37</v>
      </c>
      <c r="G1563" s="1" t="s">
        <v>38</v>
      </c>
      <c r="H1563" s="34" t="str">
        <f>_xlfn.XLOOKUP(B1563,[2]CALCULATION!$B:$B,[2]CALCULATION!$H:$H,"")</f>
        <v>ZTE</v>
      </c>
      <c r="I1563" s="28">
        <v>0</v>
      </c>
      <c r="J1563" s="28">
        <v>0</v>
      </c>
      <c r="K1563" s="28">
        <v>0</v>
      </c>
      <c r="L1563" s="28">
        <v>0</v>
      </c>
      <c r="M1563" s="28">
        <v>0</v>
      </c>
      <c r="N1563" s="28">
        <v>0</v>
      </c>
      <c r="O1563" s="28">
        <v>0</v>
      </c>
      <c r="P1563" s="28">
        <v>0</v>
      </c>
      <c r="Q1563" s="28">
        <v>0.66414264638318832</v>
      </c>
      <c r="R1563" s="28">
        <v>0</v>
      </c>
      <c r="S1563" s="94">
        <v>5.7944207594604427</v>
      </c>
      <c r="T1563" s="94">
        <f>_xlfn.XLOOKUP(B1563,'[3]Nur des jours'!$B:$B,'[3]Nur des jours'!$U:$U,"")</f>
        <v>0</v>
      </c>
      <c r="U1563" s="94">
        <v>0</v>
      </c>
      <c r="V1563" s="94">
        <v>0</v>
      </c>
      <c r="W1563" s="94">
        <v>0</v>
      </c>
      <c r="X1563" s="94">
        <v>0</v>
      </c>
      <c r="Y1563" s="94">
        <v>0</v>
      </c>
      <c r="Z1563" s="94">
        <v>0</v>
      </c>
      <c r="AA1563" s="94">
        <v>0</v>
      </c>
      <c r="AB1563" s="94">
        <v>0</v>
      </c>
      <c r="AC1563" s="94">
        <f>_xlfn.XLOOKUP(B1563,'[3]Nur des jours'!$B:$B,'[3]Nur des jours'!$N:$N,"")</f>
        <v>0</v>
      </c>
      <c r="AD1563" s="94">
        <v>0</v>
      </c>
      <c r="AE1563" s="94">
        <v>0</v>
      </c>
      <c r="AF1563" s="94">
        <v>0</v>
      </c>
      <c r="AG1563" s="94">
        <v>0</v>
      </c>
      <c r="AH1563" s="94">
        <v>0</v>
      </c>
      <c r="AI1563" s="49" t="s">
        <v>5559</v>
      </c>
      <c r="AJ1563" s="49"/>
      <c r="AK1563" s="48" t="str" cm="1">
        <f t="array" ref="AK1563">IFERROR(_xlfn.IFS(
AM1563="MPR ISSUE","PDH",
AM1563="BSS Hardware Issue","BSS",
AM1563="Sites strategiques, MLL, Pylone, etc.","ENVTECH",
AM1563="AKTIVCO DEFAUT GE &amp; POWER Cabinet","AKTIVCO",
AM1563="AKTIVCO Coupure ENEO &amp; Baisse de tension","AKTIVCO GRID ONLY",
AM1563="Coupure ENEO &amp; Baisse de tension","IHS GRID ONLY",
AM1563="Defaut GE &amp; POWER Cabinet","IHS",
AM1563="Sharing","Partners",
AM1563="Sites strategiques &amp; DataCenter","SST &amp; DC",
AM1563="Exclu","Exclu",
AM1563="SAT","SAT",
AM1563="SPARE-ISSUE","SPARE-ISSUE",
AM1563="Fiber CAmtel","TRANS_FO_CAMTEL",
AM1563="Fiber AOF","Fiber AOF",
AM1563="Projet OCM (HUAWEI)","TRAVAUX-HUAWEI",
AM1563="Projet OCM (NOKIA)","TRAVAUX-NOKIA",
AM1563="ACCESS-ISSUE","ACCESS-ISSUE",
AM1563="Projet OCM (ZTE, NOKIA, autres projets)","TRAVAUX OCM",
AM1563="No root CAuse","No root cause",
AM1563="ODU HS","PDH",
AM1563="IP &amp; VLAN","PDH",
AM1563="Warehouse HUAWEI","SPARE-ISSUE",
AM1563="SPARE-HS","SPARE-ISSUE",
AM1563="Power Telco","BSS",AM1563="no impacts","no impacts"
),"")</f>
        <v>no impacts</v>
      </c>
      <c r="AL1563" s="48" t="str" cm="1">
        <f t="array" ref="AL1563">IFERROR(_xlfn.IFS(
AM1563="MPR ISSUE","TX ISSUE",
AM1563="BSS Hardware Issue","RAN ISSUE",
AM1563="Sites strategiques, MLL, Pylone, etc.","ENVTECH",
AM1563="AKTIVCO DEFAUT GE &amp; POWER Cabinet","POWER ISSUE",
AM1563="AKTIVCO Coupure ENEO &amp; Baisse de tension","POWER ISSUE",
AM1563="Coupure ENEO &amp; Baisse de tension","POWER ISSUE",
AM1563="Defaut GE &amp; POWER Cabinet","POWER ISSUE",
AM1563="Sharing","POWER ISSUE",
AM1563="Sites strategiques &amp; DataCenter","POWER ISSUE",
AM1563="Exclu","Exclu",
AM1563="SAT","TX ISSUE",
AM1563="SPARE-ISSUE","SPARE-ISSUE",
AM1563="Fiber CAmtel","TX ISSUE",
AM1563="Fiber AOF","TX ISSUE",
AM1563="Projet OCM (HUAWEI)","TRAVAUX-HUAWEI",
AM1563="Projet OCM (NOKIA)","TRAVAUX -NOKIA",
AM1563="ACCESS-ISSUE","ACCESS-ISSUE",
AM1563="Projet OCM (ZTE, NOKIA, autres projets)","TRAVAUX OCM",
AM1563="No root CAuse","No root cause",
AM1563="ODU HS","TX ISSUE",
AM1563="IP &amp; VLAN","TX ISSUE",
AM1563="Warehouse HUAWEI","SPARE-ISSUE",
AM1563="SPARE-HS","SPARE-ISSUE",
AM1563="Power Telco","RAN ISSUE",AM1563="no impacts","no impacts"
),"")</f>
        <v>no impacts</v>
      </c>
      <c r="AM1563" s="67" t="s">
        <v>5605</v>
      </c>
      <c r="AN1563" s="48" t="str" cm="1">
        <f t="array" ref="AN1563">IFERROR(_xlfn.IFS(
AM1563="MPR ISSUE","ACTIVE",
AM1563="BSS Hardware Issue","ACTIVE",
AM1563="Sites strategiques, MLL, Pylone, etc.","PASSIVE",
AM1563="AKTIVCO DEFAUT GE &amp; POWER Cabinet","PASSIVE",
AM1563="AKTIVCO Coupure ENEO &amp; Baisse de tension","PASSIVE",
AM1563="Coupure ENEO &amp; Baisse de tension","PASSIVE",
AM1563="Defaut GE &amp; POWER Cabinet","PASSIVE",
AM1563="Sharing","PASSIVE",
AM1563="Sites strategiques &amp; DataCenter","PASSIVE",
AM1563="Exclu","Exclu",
AM1563="SAT","ACTIVE",
AM1563="SPARE-ISSUE","SPARE-ISSUE",
AM1563="Fiber CAmtel","ACTIVE",
AM1563="Fiber AOF","ACTIVE",
AM1563="Projet OCM (HUAWEI)","PLANNED WORKS",
AM1563="Projet OCM (NOKIA)","PLANNED WORKS",
AM1563="ACCESS-ISSUE","ACCESS-ISSUE",
AM1563="Projet OCM (ZTE, NOKIA, autres projets)","PLANNED WORKS",
AM1563="No root CAuse","No root cause",
AM1563="ODU HS","ACTIVE",
AM1563="IP &amp; VLAN","ACTIVE",
AM1563="Warehouse HUAWEI","SPARE-ISSUE",
AM1563="SPARE-HS","SPARE-ISSUE",
AM1563="Power Telco","ACTIVE", AM1563="no impacts","no impacts"
),"")</f>
        <v>no impacts</v>
      </c>
      <c r="AO1563" s="93" t="s">
        <v>5537</v>
      </c>
      <c r="AP1563" s="101" t="str">
        <f t="shared" si="45"/>
        <v>CTR_330</v>
      </c>
      <c r="AR1563" s="17" t="s">
        <v>5537</v>
      </c>
      <c r="AS1563" s="7" t="s">
        <v>5537</v>
      </c>
      <c r="AT1563" s="6"/>
      <c r="AU1563" s="7"/>
      <c r="AV1563" s="3" t="s">
        <v>5537</v>
      </c>
      <c r="AW1563" s="18" t="s">
        <v>5537</v>
      </c>
      <c r="AX1563" s="18" t="s">
        <v>5537</v>
      </c>
      <c r="AY1563" s="18" t="s">
        <v>5537</v>
      </c>
      <c r="AZ1563" s="18" t="s">
        <v>5537</v>
      </c>
      <c r="BA1563" s="18" t="s">
        <v>5537</v>
      </c>
      <c r="BB1563" s="18" t="s">
        <v>5537</v>
      </c>
      <c r="BC1563" s="18" t="s">
        <v>5537</v>
      </c>
      <c r="BD1563" s="18" t="s">
        <v>5537</v>
      </c>
      <c r="BE1563" s="18" t="s">
        <v>5537</v>
      </c>
      <c r="BF1563" s="18" t="s">
        <v>5537</v>
      </c>
      <c r="BG1563" s="18" t="s">
        <v>5537</v>
      </c>
      <c r="BH1563" s="18" t="s">
        <v>5537</v>
      </c>
      <c r="BI1563" s="9" t="s">
        <v>5537</v>
      </c>
      <c r="BJ1563" s="14"/>
      <c r="BK1563" s="14" t="s">
        <v>5537</v>
      </c>
      <c r="BL1563" s="14" t="str">
        <f>_xlfn.XLOOKUP(B1563,'[4]cell downs 18042026 17h'!$B:$B,'[4]cell downs 18042026 17h'!$B:$B,"")</f>
        <v/>
      </c>
      <c r="BM1563" s="14" t="str">
        <f>_xlfn.XLOOKUP(B1563,'[5]Cells Huawei 19042026 15h'!$B:$B,'[5]Cells Huawei 19042026 15h'!$B:$B,"")</f>
        <v/>
      </c>
      <c r="BN1563" s="9" t="str">
        <f>_xlfn.XLOOKUP(B1563,'[6]cells down 19042026 9H40'!$B:$B,'[6]cells down 19042026 9H40'!$B:$B,"")</f>
        <v/>
      </c>
      <c r="BO1563" s="9" t="s">
        <v>2926</v>
      </c>
      <c r="BP1563" s="9" t="s">
        <v>12</v>
      </c>
      <c r="BQ1563" s="115"/>
    </row>
    <row r="1564" spans="1:69" s="9" customFormat="1" x14ac:dyDescent="0.3">
      <c r="A1564" s="3" t="s">
        <v>1936</v>
      </c>
      <c r="B1564" s="25" t="s">
        <v>1937</v>
      </c>
      <c r="C1564" s="3" t="str">
        <f>_xlfn.XLOOKUP(B1564,'[1]daily break down'!$D:$D,'[1]daily break down'!$E:$E,"")</f>
        <v>CENTRE</v>
      </c>
      <c r="D1564" s="3" t="s">
        <v>11</v>
      </c>
      <c r="E1564" s="3" t="s">
        <v>12</v>
      </c>
      <c r="F1564" s="3" t="s">
        <v>69</v>
      </c>
      <c r="G1564" s="3" t="s">
        <v>1936</v>
      </c>
      <c r="H1564" s="33" t="str">
        <f>_xlfn.XLOOKUP(B1564,[2]CALCULATION!$B:$B,[2]CALCULATION!$H:$H,"")</f>
        <v>NOKIA</v>
      </c>
      <c r="I1564" s="28">
        <v>9.7201176829808059E-3</v>
      </c>
      <c r="J1564" s="28">
        <v>3.8345418382400923E-3</v>
      </c>
      <c r="K1564" s="28">
        <v>0</v>
      </c>
      <c r="L1564" s="28">
        <v>0</v>
      </c>
      <c r="M1564" s="28">
        <v>2.4077355728483103E-3</v>
      </c>
      <c r="N1564" s="28">
        <v>0</v>
      </c>
      <c r="O1564" s="28">
        <v>0</v>
      </c>
      <c r="P1564" s="28">
        <v>0</v>
      </c>
      <c r="Q1564" s="28">
        <v>3.1505322438735179</v>
      </c>
      <c r="R1564" s="28">
        <v>7.1233332771329856</v>
      </c>
      <c r="S1564" s="94">
        <v>0</v>
      </c>
      <c r="T1564" s="94">
        <f>_xlfn.XLOOKUP(B1564,'[3]Nur des jours'!$B:$B,'[3]Nur des jours'!$U:$U,"")</f>
        <v>0</v>
      </c>
      <c r="U1564" s="94">
        <v>0</v>
      </c>
      <c r="V1564" s="94">
        <v>0</v>
      </c>
      <c r="W1564" s="94">
        <v>0</v>
      </c>
      <c r="X1564" s="94">
        <v>0</v>
      </c>
      <c r="Y1564" s="94">
        <v>0</v>
      </c>
      <c r="Z1564" s="94">
        <v>1.8405800823552466E-2</v>
      </c>
      <c r="AA1564" s="94">
        <v>0</v>
      </c>
      <c r="AB1564" s="94">
        <v>0</v>
      </c>
      <c r="AC1564" s="94">
        <f>_xlfn.XLOOKUP(B1564,'[3]Nur des jours'!$B:$B,'[3]Nur des jours'!$N:$N,"")</f>
        <v>0</v>
      </c>
      <c r="AD1564" s="94">
        <v>0</v>
      </c>
      <c r="AE1564" s="94">
        <v>0</v>
      </c>
      <c r="AF1564" s="94">
        <v>0</v>
      </c>
      <c r="AG1564" s="94">
        <v>0</v>
      </c>
      <c r="AH1564" s="94">
        <v>0</v>
      </c>
      <c r="AI1564" s="49" t="s">
        <v>5559</v>
      </c>
      <c r="AJ1564" s="49"/>
      <c r="AK1564" s="48" t="str" cm="1">
        <f t="array" ref="AK1564">IFERROR(_xlfn.IFS(
AM1564="MPR ISSUE","PDH",
AM1564="BSS Hardware Issue","BSS",
AM1564="Sites strategiques, MLL, Pylone, etc.","ENVTECH",
AM1564="AKTIVCO DEFAUT GE &amp; POWER Cabinet","AKTIVCO",
AM1564="AKTIVCO Coupure ENEO &amp; Baisse de tension","AKTIVCO GRID ONLY",
AM1564="Coupure ENEO &amp; Baisse de tension","IHS GRID ONLY",
AM1564="Defaut GE &amp; POWER Cabinet","IHS",
AM1564="Sharing","Partners",
AM1564="Sites strategiques &amp; DataCenter","SST &amp; DC",
AM1564="Exclu","Exclu",
AM1564="SAT","SAT",
AM1564="SPARE-ISSUE","SPARE-ISSUE",
AM1564="Fiber CAmtel","TRANS_FO_CAMTEL",
AM1564="Fiber AOF","Fiber AOF",
AM1564="Projet OCM (HUAWEI)","TRAVAUX-HUAWEI",
AM1564="Projet OCM (NOKIA)","TRAVAUX-NOKIA",
AM1564="ACCESS-ISSUE","ACCESS-ISSUE",
AM1564="Projet OCM (ZTE, NOKIA, autres projets)","TRAVAUX OCM",
AM1564="No root CAuse","No root cause",
AM1564="ODU HS","PDH",
AM1564="IP &amp; VLAN","PDH",
AM1564="Warehouse HUAWEI","SPARE-ISSUE",
AM1564="SPARE-HS","SPARE-ISSUE",
AM1564="Power Telco","BSS",AM1564="no impacts","no impacts"
),"")</f>
        <v>no impacts</v>
      </c>
      <c r="AL1564" s="48" t="str" cm="1">
        <f t="array" ref="AL1564">IFERROR(_xlfn.IFS(
AM1564="MPR ISSUE","TX ISSUE",
AM1564="BSS Hardware Issue","RAN ISSUE",
AM1564="Sites strategiques, MLL, Pylone, etc.","ENVTECH",
AM1564="AKTIVCO DEFAUT GE &amp; POWER Cabinet","POWER ISSUE",
AM1564="AKTIVCO Coupure ENEO &amp; Baisse de tension","POWER ISSUE",
AM1564="Coupure ENEO &amp; Baisse de tension","POWER ISSUE",
AM1564="Defaut GE &amp; POWER Cabinet","POWER ISSUE",
AM1564="Sharing","POWER ISSUE",
AM1564="Sites strategiques &amp; DataCenter","POWER ISSUE",
AM1564="Exclu","Exclu",
AM1564="SAT","TX ISSUE",
AM1564="SPARE-ISSUE","SPARE-ISSUE",
AM1564="Fiber CAmtel","TX ISSUE",
AM1564="Fiber AOF","TX ISSUE",
AM1564="Projet OCM (HUAWEI)","TRAVAUX-HUAWEI",
AM1564="Projet OCM (NOKIA)","TRAVAUX -NOKIA",
AM1564="ACCESS-ISSUE","ACCESS-ISSUE",
AM1564="Projet OCM (ZTE, NOKIA, autres projets)","TRAVAUX OCM",
AM1564="No root CAuse","No root cause",
AM1564="ODU HS","TX ISSUE",
AM1564="IP &amp; VLAN","TX ISSUE",
AM1564="Warehouse HUAWEI","SPARE-ISSUE",
AM1564="SPARE-HS","SPARE-ISSUE",
AM1564="Power Telco","RAN ISSUE",AM1564="no impacts","no impacts"
),"")</f>
        <v>no impacts</v>
      </c>
      <c r="AM1564" s="67" t="s">
        <v>5605</v>
      </c>
      <c r="AN1564" s="48" t="str" cm="1">
        <f t="array" ref="AN1564">IFERROR(_xlfn.IFS(
AM1564="MPR ISSUE","ACTIVE",
AM1564="BSS Hardware Issue","ACTIVE",
AM1564="Sites strategiques, MLL, Pylone, etc.","PASSIVE",
AM1564="AKTIVCO DEFAUT GE &amp; POWER Cabinet","PASSIVE",
AM1564="AKTIVCO Coupure ENEO &amp; Baisse de tension","PASSIVE",
AM1564="Coupure ENEO &amp; Baisse de tension","PASSIVE",
AM1564="Defaut GE &amp; POWER Cabinet","PASSIVE",
AM1564="Sharing","PASSIVE",
AM1564="Sites strategiques &amp; DataCenter","PASSIVE",
AM1564="Exclu","Exclu",
AM1564="SAT","ACTIVE",
AM1564="SPARE-ISSUE","SPARE-ISSUE",
AM1564="Fiber CAmtel","ACTIVE",
AM1564="Fiber AOF","ACTIVE",
AM1564="Projet OCM (HUAWEI)","PLANNED WORKS",
AM1564="Projet OCM (NOKIA)","PLANNED WORKS",
AM1564="ACCESS-ISSUE","ACCESS-ISSUE",
AM1564="Projet OCM (ZTE, NOKIA, autres projets)","PLANNED WORKS",
AM1564="No root CAuse","No root cause",
AM1564="ODU HS","ACTIVE",
AM1564="IP &amp; VLAN","ACTIVE",
AM1564="Warehouse HUAWEI","SPARE-ISSUE",
AM1564="SPARE-HS","SPARE-ISSUE",
AM1564="Power Telco","ACTIVE", AM1564="no impacts","no impacts"
),"")</f>
        <v>no impacts</v>
      </c>
      <c r="AO1564" s="93" t="s">
        <v>5537</v>
      </c>
      <c r="AP1564" s="101" t="str">
        <f t="shared" si="45"/>
        <v>SUD_245</v>
      </c>
      <c r="AR1564" s="17" t="s">
        <v>5537</v>
      </c>
      <c r="AS1564" s="7" t="s">
        <v>5537</v>
      </c>
      <c r="AT1564" s="6"/>
      <c r="AU1564" s="7"/>
      <c r="AV1564" s="3" t="s">
        <v>5537</v>
      </c>
      <c r="AW1564" s="18" t="s">
        <v>5537</v>
      </c>
      <c r="AX1564" s="18" t="s">
        <v>5537</v>
      </c>
      <c r="AY1564" s="18" t="s">
        <v>5537</v>
      </c>
      <c r="AZ1564" s="18" t="s">
        <v>5537</v>
      </c>
      <c r="BA1564" s="18" t="s">
        <v>5537</v>
      </c>
      <c r="BB1564" s="18" t="s">
        <v>5537</v>
      </c>
      <c r="BC1564" s="18" t="s">
        <v>5537</v>
      </c>
      <c r="BD1564" s="18" t="s">
        <v>5537</v>
      </c>
      <c r="BE1564" s="18" t="s">
        <v>5537</v>
      </c>
      <c r="BF1564" s="18" t="s">
        <v>5537</v>
      </c>
      <c r="BG1564" s="18" t="s">
        <v>5537</v>
      </c>
      <c r="BH1564" s="18" t="s">
        <v>5537</v>
      </c>
      <c r="BI1564" s="9" t="s">
        <v>5537</v>
      </c>
      <c r="BJ1564" s="14"/>
      <c r="BK1564" s="14" t="s">
        <v>5537</v>
      </c>
      <c r="BL1564" s="14" t="str">
        <f>_xlfn.XLOOKUP(B1564,'[4]cell downs 18042026 17h'!$B:$B,'[4]cell downs 18042026 17h'!$B:$B,"")</f>
        <v/>
      </c>
      <c r="BM1564" s="14" t="str">
        <f>_xlfn.XLOOKUP(B1564,'[5]Cells Huawei 19042026 15h'!$B:$B,'[5]Cells Huawei 19042026 15h'!$B:$B,"")</f>
        <v/>
      </c>
      <c r="BN1564" s="9" t="str">
        <f>_xlfn.XLOOKUP(B1564,'[6]cells down 19042026 9H40'!$B:$B,'[6]cells down 19042026 9H40'!$B:$B,"")</f>
        <v/>
      </c>
      <c r="BO1564" s="9" t="s">
        <v>1937</v>
      </c>
      <c r="BP1564" s="9" t="s">
        <v>5537</v>
      </c>
      <c r="BQ1564" s="115"/>
    </row>
    <row r="1565" spans="1:69" s="9" customFormat="1" x14ac:dyDescent="0.3">
      <c r="A1565" s="1" t="s">
        <v>4842</v>
      </c>
      <c r="B1565" s="8" t="s">
        <v>4843</v>
      </c>
      <c r="C1565" s="3" t="str">
        <f>_xlfn.XLOOKUP(B1565,'[1]daily break down'!$D:$D,'[1]daily break down'!$E:$E,"")</f>
        <v>Yaounde</v>
      </c>
      <c r="D1565" s="1" t="s">
        <v>11</v>
      </c>
      <c r="E1565" s="1" t="s">
        <v>12</v>
      </c>
      <c r="F1565" s="3" t="s">
        <v>37</v>
      </c>
      <c r="G1565" s="1" t="s">
        <v>38</v>
      </c>
      <c r="H1565" s="34" t="str">
        <f>_xlfn.XLOOKUP(B1565,[2]CALCULATION!$B:$B,[2]CALCULATION!$H:$H,"")</f>
        <v>ZTE</v>
      </c>
      <c r="I1565" s="28">
        <v>0</v>
      </c>
      <c r="J1565" s="28">
        <v>0</v>
      </c>
      <c r="K1565" s="28">
        <v>0</v>
      </c>
      <c r="L1565" s="28">
        <v>0</v>
      </c>
      <c r="M1565" s="28">
        <v>0</v>
      </c>
      <c r="N1565" s="28">
        <v>0</v>
      </c>
      <c r="O1565" s="28">
        <v>0</v>
      </c>
      <c r="P1565" s="28">
        <v>0</v>
      </c>
      <c r="Q1565" s="28">
        <v>0</v>
      </c>
      <c r="R1565" s="28">
        <v>0</v>
      </c>
      <c r="S1565" s="94">
        <v>0</v>
      </c>
      <c r="T1565" s="94">
        <f>_xlfn.XLOOKUP(B1565,'[3]Nur des jours'!$B:$B,'[3]Nur des jours'!$U:$U,"")</f>
        <v>0</v>
      </c>
      <c r="U1565" s="94">
        <v>0</v>
      </c>
      <c r="V1565" s="94">
        <v>0</v>
      </c>
      <c r="W1565" s="94">
        <v>0</v>
      </c>
      <c r="X1565" s="94">
        <v>0</v>
      </c>
      <c r="Y1565" s="94">
        <v>0</v>
      </c>
      <c r="Z1565" s="94">
        <v>0</v>
      </c>
      <c r="AA1565" s="94">
        <v>0</v>
      </c>
      <c r="AB1565" s="94">
        <v>0</v>
      </c>
      <c r="AC1565" s="94">
        <f>_xlfn.XLOOKUP(B1565,'[3]Nur des jours'!$B:$B,'[3]Nur des jours'!$N:$N,"")</f>
        <v>0</v>
      </c>
      <c r="AD1565" s="94">
        <v>0</v>
      </c>
      <c r="AE1565" s="94">
        <v>0</v>
      </c>
      <c r="AF1565" s="94">
        <v>0</v>
      </c>
      <c r="AG1565" s="94">
        <v>0</v>
      </c>
      <c r="AH1565" s="94">
        <v>0</v>
      </c>
      <c r="AI1565" s="49" t="s">
        <v>5559</v>
      </c>
      <c r="AJ1565" s="49"/>
      <c r="AK1565" s="48" t="str" cm="1">
        <f t="array" ref="AK1565">IFERROR(_xlfn.IFS(
AM1565="MPR ISSUE","PDH",
AM1565="BSS Hardware Issue","BSS",
AM1565="Sites strategiques, MLL, Pylone, etc.","ENVTECH",
AM1565="AKTIVCO DEFAUT GE &amp; POWER Cabinet","AKTIVCO",
AM1565="AKTIVCO Coupure ENEO &amp; Baisse de tension","AKTIVCO GRID ONLY",
AM1565="Coupure ENEO &amp; Baisse de tension","IHS GRID ONLY",
AM1565="Defaut GE &amp; POWER Cabinet","IHS",
AM1565="Sharing","Partners",
AM1565="Sites strategiques &amp; DataCenter","SST &amp; DC",
AM1565="Exclu","Exclu",
AM1565="SAT","SAT",
AM1565="SPARE-ISSUE","SPARE-ISSUE",
AM1565="Fiber CAmtel","TRANS_FO_CAMTEL",
AM1565="Fiber AOF","Fiber AOF",
AM1565="Projet OCM (HUAWEI)","TRAVAUX-HUAWEI",
AM1565="Projet OCM (NOKIA)","TRAVAUX-NOKIA",
AM1565="ACCESS-ISSUE","ACCESS-ISSUE",
AM1565="Projet OCM (ZTE, NOKIA, autres projets)","TRAVAUX OCM",
AM1565="No root CAuse","No root cause",
AM1565="ODU HS","PDH",
AM1565="IP &amp; VLAN","PDH",
AM1565="Warehouse HUAWEI","SPARE-ISSUE",
AM1565="SPARE-HS","SPARE-ISSUE",
AM1565="Power Telco","BSS",AM1565="no impacts","no impacts"
),"")</f>
        <v>no impacts</v>
      </c>
      <c r="AL1565" s="48" t="str" cm="1">
        <f t="array" ref="AL1565">IFERROR(_xlfn.IFS(
AM1565="MPR ISSUE","TX ISSUE",
AM1565="BSS Hardware Issue","RAN ISSUE",
AM1565="Sites strategiques, MLL, Pylone, etc.","ENVTECH",
AM1565="AKTIVCO DEFAUT GE &amp; POWER Cabinet","POWER ISSUE",
AM1565="AKTIVCO Coupure ENEO &amp; Baisse de tension","POWER ISSUE",
AM1565="Coupure ENEO &amp; Baisse de tension","POWER ISSUE",
AM1565="Defaut GE &amp; POWER Cabinet","POWER ISSUE",
AM1565="Sharing","POWER ISSUE",
AM1565="Sites strategiques &amp; DataCenter","POWER ISSUE",
AM1565="Exclu","Exclu",
AM1565="SAT","TX ISSUE",
AM1565="SPARE-ISSUE","SPARE-ISSUE",
AM1565="Fiber CAmtel","TX ISSUE",
AM1565="Fiber AOF","TX ISSUE",
AM1565="Projet OCM (HUAWEI)","TRAVAUX-HUAWEI",
AM1565="Projet OCM (NOKIA)","TRAVAUX -NOKIA",
AM1565="ACCESS-ISSUE","ACCESS-ISSUE",
AM1565="Projet OCM (ZTE, NOKIA, autres projets)","TRAVAUX OCM",
AM1565="No root CAuse","No root cause",
AM1565="ODU HS","TX ISSUE",
AM1565="IP &amp; VLAN","TX ISSUE",
AM1565="Warehouse HUAWEI","SPARE-ISSUE",
AM1565="SPARE-HS","SPARE-ISSUE",
AM1565="Power Telco","RAN ISSUE",AM1565="no impacts","no impacts"
),"")</f>
        <v>no impacts</v>
      </c>
      <c r="AM1565" s="67" t="s">
        <v>5605</v>
      </c>
      <c r="AN1565" s="48" t="str" cm="1">
        <f t="array" ref="AN1565">IFERROR(_xlfn.IFS(
AM1565="MPR ISSUE","ACTIVE",
AM1565="BSS Hardware Issue","ACTIVE",
AM1565="Sites strategiques, MLL, Pylone, etc.","PASSIVE",
AM1565="AKTIVCO DEFAUT GE &amp; POWER Cabinet","PASSIVE",
AM1565="AKTIVCO Coupure ENEO &amp; Baisse de tension","PASSIVE",
AM1565="Coupure ENEO &amp; Baisse de tension","PASSIVE",
AM1565="Defaut GE &amp; POWER Cabinet","PASSIVE",
AM1565="Sharing","PASSIVE",
AM1565="Sites strategiques &amp; DataCenter","PASSIVE",
AM1565="Exclu","Exclu",
AM1565="SAT","ACTIVE",
AM1565="SPARE-ISSUE","SPARE-ISSUE",
AM1565="Fiber CAmtel","ACTIVE",
AM1565="Fiber AOF","ACTIVE",
AM1565="Projet OCM (HUAWEI)","PLANNED WORKS",
AM1565="Projet OCM (NOKIA)","PLANNED WORKS",
AM1565="ACCESS-ISSUE","ACCESS-ISSUE",
AM1565="Projet OCM (ZTE, NOKIA, autres projets)","PLANNED WORKS",
AM1565="No root CAuse","No root cause",
AM1565="ODU HS","ACTIVE",
AM1565="IP &amp; VLAN","ACTIVE",
AM1565="Warehouse HUAWEI","SPARE-ISSUE",
AM1565="SPARE-HS","SPARE-ISSUE",
AM1565="Power Telco","ACTIVE", AM1565="no impacts","no impacts"
),"")</f>
        <v>no impacts</v>
      </c>
      <c r="AO1565" s="93" t="s">
        <v>5537</v>
      </c>
      <c r="AP1565" s="101" t="str">
        <f t="shared" si="45"/>
        <v>CTR_476</v>
      </c>
      <c r="AR1565" s="17" t="s">
        <v>5537</v>
      </c>
      <c r="AS1565" s="7" t="s">
        <v>5537</v>
      </c>
      <c r="AT1565" s="6"/>
      <c r="AU1565" s="7"/>
      <c r="AV1565" s="3" t="s">
        <v>5537</v>
      </c>
      <c r="AW1565" s="18" t="s">
        <v>5537</v>
      </c>
      <c r="AX1565" s="18" t="s">
        <v>5537</v>
      </c>
      <c r="AY1565" s="18" t="s">
        <v>5537</v>
      </c>
      <c r="AZ1565" s="18" t="s">
        <v>5537</v>
      </c>
      <c r="BA1565" s="18" t="s">
        <v>5537</v>
      </c>
      <c r="BB1565" s="18" t="s">
        <v>5537</v>
      </c>
      <c r="BC1565" s="18" t="s">
        <v>5537</v>
      </c>
      <c r="BD1565" s="18" t="s">
        <v>5537</v>
      </c>
      <c r="BE1565" s="18" t="s">
        <v>5537</v>
      </c>
      <c r="BF1565" s="18" t="s">
        <v>5537</v>
      </c>
      <c r="BG1565" s="18" t="s">
        <v>5537</v>
      </c>
      <c r="BH1565" s="18" t="s">
        <v>5537</v>
      </c>
      <c r="BI1565" s="9" t="s">
        <v>5537</v>
      </c>
      <c r="BJ1565" s="14"/>
      <c r="BK1565" s="14" t="s">
        <v>5537</v>
      </c>
      <c r="BL1565" s="14" t="str">
        <f>_xlfn.XLOOKUP(B1565,'[4]cell downs 18042026 17h'!$B:$B,'[4]cell downs 18042026 17h'!$B:$B,"")</f>
        <v/>
      </c>
      <c r="BM1565" s="14" t="str">
        <f>_xlfn.XLOOKUP(B1565,'[5]Cells Huawei 19042026 15h'!$B:$B,'[5]Cells Huawei 19042026 15h'!$B:$B,"")</f>
        <v/>
      </c>
      <c r="BN1565" s="9" t="str">
        <f>_xlfn.XLOOKUP(B1565,'[6]cells down 19042026 9H40'!$B:$B,'[6]cells down 19042026 9H40'!$B:$B,"")</f>
        <v/>
      </c>
      <c r="BO1565" s="9" t="s">
        <v>4843</v>
      </c>
      <c r="BP1565" s="9" t="s">
        <v>594</v>
      </c>
      <c r="BQ1565" s="115"/>
    </row>
    <row r="1566" spans="1:69" s="9" customFormat="1" x14ac:dyDescent="0.3">
      <c r="A1566" s="1" t="s">
        <v>3485</v>
      </c>
      <c r="B1566" s="8" t="s">
        <v>3486</v>
      </c>
      <c r="C1566" s="3" t="str">
        <f>_xlfn.XLOOKUP(B1566,'[1]daily break down'!$D:$D,'[1]daily break down'!$E:$E,"")</f>
        <v>Yaounde</v>
      </c>
      <c r="D1566" s="1" t="s">
        <v>11</v>
      </c>
      <c r="E1566" s="1" t="s">
        <v>12</v>
      </c>
      <c r="F1566" s="3" t="s">
        <v>37</v>
      </c>
      <c r="G1566" s="1" t="s">
        <v>38</v>
      </c>
      <c r="H1566" s="34" t="str">
        <f>_xlfn.XLOOKUP(B1566,[2]CALCULATION!$B:$B,[2]CALCULATION!$H:$H,"")</f>
        <v>ZTE</v>
      </c>
      <c r="I1566" s="28">
        <v>0</v>
      </c>
      <c r="J1566" s="28">
        <v>0</v>
      </c>
      <c r="K1566" s="28">
        <v>0</v>
      </c>
      <c r="L1566" s="28">
        <v>0</v>
      </c>
      <c r="M1566" s="28">
        <v>0</v>
      </c>
      <c r="N1566" s="28">
        <v>0</v>
      </c>
      <c r="O1566" s="28">
        <v>9.2742407250458962E-3</v>
      </c>
      <c r="P1566" s="28">
        <v>0</v>
      </c>
      <c r="Q1566" s="28">
        <v>3.4859552325266199</v>
      </c>
      <c r="R1566" s="28">
        <v>0</v>
      </c>
      <c r="S1566" s="94">
        <v>0</v>
      </c>
      <c r="T1566" s="94">
        <f>_xlfn.XLOOKUP(B1566,'[3]Nur des jours'!$B:$B,'[3]Nur des jours'!$U:$U,"")</f>
        <v>0</v>
      </c>
      <c r="U1566" s="94">
        <v>0</v>
      </c>
      <c r="V1566" s="94">
        <v>0</v>
      </c>
      <c r="W1566" s="94">
        <v>0</v>
      </c>
      <c r="X1566" s="94">
        <v>0</v>
      </c>
      <c r="Y1566" s="94">
        <v>0</v>
      </c>
      <c r="Z1566" s="94">
        <v>0</v>
      </c>
      <c r="AA1566" s="94">
        <v>0</v>
      </c>
      <c r="AB1566" s="94">
        <v>0</v>
      </c>
      <c r="AC1566" s="94">
        <f>_xlfn.XLOOKUP(B1566,'[3]Nur des jours'!$B:$B,'[3]Nur des jours'!$N:$N,"")</f>
        <v>0</v>
      </c>
      <c r="AD1566" s="94">
        <v>0</v>
      </c>
      <c r="AE1566" s="94">
        <v>0</v>
      </c>
      <c r="AF1566" s="94">
        <v>0</v>
      </c>
      <c r="AG1566" s="94">
        <v>0</v>
      </c>
      <c r="AH1566" s="94">
        <v>0</v>
      </c>
      <c r="AI1566" s="49" t="s">
        <v>5559</v>
      </c>
      <c r="AJ1566" s="49"/>
      <c r="AK1566" s="48" t="str" cm="1">
        <f t="array" ref="AK1566">IFERROR(_xlfn.IFS(
AM1566="MPR ISSUE","PDH",
AM1566="BSS Hardware Issue","BSS",
AM1566="Sites strategiques, MLL, Pylone, etc.","ENVTECH",
AM1566="AKTIVCO DEFAUT GE &amp; POWER Cabinet","AKTIVCO",
AM1566="AKTIVCO Coupure ENEO &amp; Baisse de tension","AKTIVCO GRID ONLY",
AM1566="Coupure ENEO &amp; Baisse de tension","IHS GRID ONLY",
AM1566="Defaut GE &amp; POWER Cabinet","IHS",
AM1566="Sharing","Partners",
AM1566="Sites strategiques &amp; DataCenter","SST &amp; DC",
AM1566="Exclu","Exclu",
AM1566="SAT","SAT",
AM1566="SPARE-ISSUE","SPARE-ISSUE",
AM1566="Fiber CAmtel","TRANS_FO_CAMTEL",
AM1566="Fiber AOF","Fiber AOF",
AM1566="Projet OCM (HUAWEI)","TRAVAUX-HUAWEI",
AM1566="Projet OCM (NOKIA)","TRAVAUX-NOKIA",
AM1566="ACCESS-ISSUE","ACCESS-ISSUE",
AM1566="Projet OCM (ZTE, NOKIA, autres projets)","TRAVAUX OCM",
AM1566="No root CAuse","No root cause",
AM1566="ODU HS","PDH",
AM1566="IP &amp; VLAN","PDH",
AM1566="Warehouse HUAWEI","SPARE-ISSUE",
AM1566="SPARE-HS","SPARE-ISSUE",
AM1566="Power Telco","BSS",AM1566="no impacts","no impacts"
),"")</f>
        <v>no impacts</v>
      </c>
      <c r="AL1566" s="48" t="str" cm="1">
        <f t="array" ref="AL1566">IFERROR(_xlfn.IFS(
AM1566="MPR ISSUE","TX ISSUE",
AM1566="BSS Hardware Issue","RAN ISSUE",
AM1566="Sites strategiques, MLL, Pylone, etc.","ENVTECH",
AM1566="AKTIVCO DEFAUT GE &amp; POWER Cabinet","POWER ISSUE",
AM1566="AKTIVCO Coupure ENEO &amp; Baisse de tension","POWER ISSUE",
AM1566="Coupure ENEO &amp; Baisse de tension","POWER ISSUE",
AM1566="Defaut GE &amp; POWER Cabinet","POWER ISSUE",
AM1566="Sharing","POWER ISSUE",
AM1566="Sites strategiques &amp; DataCenter","POWER ISSUE",
AM1566="Exclu","Exclu",
AM1566="SAT","TX ISSUE",
AM1566="SPARE-ISSUE","SPARE-ISSUE",
AM1566="Fiber CAmtel","TX ISSUE",
AM1566="Fiber AOF","TX ISSUE",
AM1566="Projet OCM (HUAWEI)","TRAVAUX-HUAWEI",
AM1566="Projet OCM (NOKIA)","TRAVAUX -NOKIA",
AM1566="ACCESS-ISSUE","ACCESS-ISSUE",
AM1566="Projet OCM (ZTE, NOKIA, autres projets)","TRAVAUX OCM",
AM1566="No root CAuse","No root cause",
AM1566="ODU HS","TX ISSUE",
AM1566="IP &amp; VLAN","TX ISSUE",
AM1566="Warehouse HUAWEI","SPARE-ISSUE",
AM1566="SPARE-HS","SPARE-ISSUE",
AM1566="Power Telco","RAN ISSUE",AM1566="no impacts","no impacts"
),"")</f>
        <v>no impacts</v>
      </c>
      <c r="AM1566" s="67" t="s">
        <v>5605</v>
      </c>
      <c r="AN1566" s="48" t="str" cm="1">
        <f t="array" ref="AN1566">IFERROR(_xlfn.IFS(
AM1566="MPR ISSUE","ACTIVE",
AM1566="BSS Hardware Issue","ACTIVE",
AM1566="Sites strategiques, MLL, Pylone, etc.","PASSIVE",
AM1566="AKTIVCO DEFAUT GE &amp; POWER Cabinet","PASSIVE",
AM1566="AKTIVCO Coupure ENEO &amp; Baisse de tension","PASSIVE",
AM1566="Coupure ENEO &amp; Baisse de tension","PASSIVE",
AM1566="Defaut GE &amp; POWER Cabinet","PASSIVE",
AM1566="Sharing","PASSIVE",
AM1566="Sites strategiques &amp; DataCenter","PASSIVE",
AM1566="Exclu","Exclu",
AM1566="SAT","ACTIVE",
AM1566="SPARE-ISSUE","SPARE-ISSUE",
AM1566="Fiber CAmtel","ACTIVE",
AM1566="Fiber AOF","ACTIVE",
AM1566="Projet OCM (HUAWEI)","PLANNED WORKS",
AM1566="Projet OCM (NOKIA)","PLANNED WORKS",
AM1566="ACCESS-ISSUE","ACCESS-ISSUE",
AM1566="Projet OCM (ZTE, NOKIA, autres projets)","PLANNED WORKS",
AM1566="No root CAuse","No root cause",
AM1566="ODU HS","ACTIVE",
AM1566="IP &amp; VLAN","ACTIVE",
AM1566="Warehouse HUAWEI","SPARE-ISSUE",
AM1566="SPARE-HS","SPARE-ISSUE",
AM1566="Power Telco","ACTIVE", AM1566="no impacts","no impacts"
),"")</f>
        <v>no impacts</v>
      </c>
      <c r="AO1566" s="93" t="s">
        <v>5537</v>
      </c>
      <c r="AP1566" s="101" t="str">
        <f t="shared" si="45"/>
        <v>CTR_025</v>
      </c>
      <c r="AR1566" s="17" t="s">
        <v>5537</v>
      </c>
      <c r="AS1566" s="7" t="s">
        <v>5537</v>
      </c>
      <c r="AT1566" s="6"/>
      <c r="AU1566" s="7"/>
      <c r="AV1566" s="3" t="s">
        <v>5537</v>
      </c>
      <c r="AW1566" s="18" t="s">
        <v>5537</v>
      </c>
      <c r="AX1566" s="18" t="s">
        <v>5537</v>
      </c>
      <c r="AY1566" s="18" t="s">
        <v>5537</v>
      </c>
      <c r="AZ1566" s="18" t="s">
        <v>5537</v>
      </c>
      <c r="BA1566" s="18" t="s">
        <v>5537</v>
      </c>
      <c r="BB1566" s="18" t="s">
        <v>5537</v>
      </c>
      <c r="BC1566" s="18" t="s">
        <v>5537</v>
      </c>
      <c r="BD1566" s="18" t="s">
        <v>5537</v>
      </c>
      <c r="BE1566" s="18" t="s">
        <v>5537</v>
      </c>
      <c r="BF1566" s="18" t="s">
        <v>5537</v>
      </c>
      <c r="BG1566" s="18" t="s">
        <v>5537</v>
      </c>
      <c r="BH1566" s="18" t="s">
        <v>5537</v>
      </c>
      <c r="BI1566" s="9" t="s">
        <v>5537</v>
      </c>
      <c r="BJ1566" s="14"/>
      <c r="BK1566" s="14" t="s">
        <v>5537</v>
      </c>
      <c r="BL1566" s="14" t="str">
        <f>_xlfn.XLOOKUP(B1566,'[4]cell downs 18042026 17h'!$B:$B,'[4]cell downs 18042026 17h'!$B:$B,"")</f>
        <v/>
      </c>
      <c r="BM1566" s="14" t="str">
        <f>_xlfn.XLOOKUP(B1566,'[5]Cells Huawei 19042026 15h'!$B:$B,'[5]Cells Huawei 19042026 15h'!$B:$B,"")</f>
        <v/>
      </c>
      <c r="BN1566" s="9" t="str">
        <f>_xlfn.XLOOKUP(B1566,'[6]cells down 19042026 9H40'!$B:$B,'[6]cells down 19042026 9H40'!$B:$B,"")</f>
        <v/>
      </c>
      <c r="BO1566" s="9" t="s">
        <v>3486</v>
      </c>
      <c r="BP1566" s="9" t="s">
        <v>594</v>
      </c>
      <c r="BQ1566" s="115"/>
    </row>
    <row r="1567" spans="1:69" s="9" customFormat="1" x14ac:dyDescent="0.3">
      <c r="A1567" s="1" t="s">
        <v>4167</v>
      </c>
      <c r="B1567" s="8" t="s">
        <v>4168</v>
      </c>
      <c r="C1567" s="3" t="str">
        <f>_xlfn.XLOOKUP(B1567,'[1]daily break down'!$D:$D,'[1]daily break down'!$E:$E,"")</f>
        <v>Yaounde</v>
      </c>
      <c r="D1567" s="1" t="s">
        <v>11</v>
      </c>
      <c r="E1567" s="1" t="s">
        <v>12</v>
      </c>
      <c r="F1567" s="3" t="s">
        <v>37</v>
      </c>
      <c r="G1567" s="1" t="s">
        <v>38</v>
      </c>
      <c r="H1567" s="34" t="str">
        <f>_xlfn.XLOOKUP(B1567,[2]CALCULATION!$B:$B,[2]CALCULATION!$H:$H,"")</f>
        <v>ZTE</v>
      </c>
      <c r="I1567" s="28">
        <v>0</v>
      </c>
      <c r="J1567" s="28">
        <v>0</v>
      </c>
      <c r="K1567" s="28">
        <v>0</v>
      </c>
      <c r="L1567" s="28">
        <v>0</v>
      </c>
      <c r="M1567" s="28">
        <v>0</v>
      </c>
      <c r="N1567" s="28">
        <v>0</v>
      </c>
      <c r="O1567" s="28">
        <v>0</v>
      </c>
      <c r="P1567" s="28">
        <v>0</v>
      </c>
      <c r="Q1567" s="28">
        <v>0</v>
      </c>
      <c r="R1567" s="28">
        <v>0</v>
      </c>
      <c r="S1567" s="94">
        <v>0.65065932717523789</v>
      </c>
      <c r="T1567" s="94">
        <f>_xlfn.XLOOKUP(B1567,'[3]Nur des jours'!$B:$B,'[3]Nur des jours'!$U:$U,"")</f>
        <v>0</v>
      </c>
      <c r="U1567" s="94">
        <v>0</v>
      </c>
      <c r="V1567" s="94">
        <v>0</v>
      </c>
      <c r="W1567" s="94">
        <v>0</v>
      </c>
      <c r="X1567" s="94">
        <v>0</v>
      </c>
      <c r="Y1567" s="94">
        <v>0</v>
      </c>
      <c r="Z1567" s="94">
        <v>0</v>
      </c>
      <c r="AA1567" s="94">
        <v>0</v>
      </c>
      <c r="AB1567" s="94">
        <v>0</v>
      </c>
      <c r="AC1567" s="94">
        <f>_xlfn.XLOOKUP(B1567,'[3]Nur des jours'!$B:$B,'[3]Nur des jours'!$N:$N,"")</f>
        <v>0</v>
      </c>
      <c r="AD1567" s="94">
        <v>0</v>
      </c>
      <c r="AE1567" s="94">
        <v>0</v>
      </c>
      <c r="AF1567" s="94">
        <v>0</v>
      </c>
      <c r="AG1567" s="94">
        <v>0</v>
      </c>
      <c r="AH1567" s="94">
        <v>0</v>
      </c>
      <c r="AI1567" s="49" t="s">
        <v>5559</v>
      </c>
      <c r="AJ1567" s="49"/>
      <c r="AK1567" s="48" t="str" cm="1">
        <f t="array" ref="AK1567">IFERROR(_xlfn.IFS(
AM1567="MPR ISSUE","PDH",
AM1567="BSS Hardware Issue","BSS",
AM1567="Sites strategiques, MLL, Pylone, etc.","ENVTECH",
AM1567="AKTIVCO DEFAUT GE &amp; POWER Cabinet","AKTIVCO",
AM1567="AKTIVCO Coupure ENEO &amp; Baisse de tension","AKTIVCO GRID ONLY",
AM1567="Coupure ENEO &amp; Baisse de tension","IHS GRID ONLY",
AM1567="Defaut GE &amp; POWER Cabinet","IHS",
AM1567="Sharing","Partners",
AM1567="Sites strategiques &amp; DataCenter","SST &amp; DC",
AM1567="Exclu","Exclu",
AM1567="SAT","SAT",
AM1567="SPARE-ISSUE","SPARE-ISSUE",
AM1567="Fiber CAmtel","TRANS_FO_CAMTEL",
AM1567="Fiber AOF","Fiber AOF",
AM1567="Projet OCM (HUAWEI)","TRAVAUX-HUAWEI",
AM1567="Projet OCM (NOKIA)","TRAVAUX-NOKIA",
AM1567="ACCESS-ISSUE","ACCESS-ISSUE",
AM1567="Projet OCM (ZTE, NOKIA, autres projets)","TRAVAUX OCM",
AM1567="No root CAuse","No root cause",
AM1567="ODU HS","PDH",
AM1567="IP &amp; VLAN","PDH",
AM1567="Warehouse HUAWEI","SPARE-ISSUE",
AM1567="SPARE-HS","SPARE-ISSUE",
AM1567="Power Telco","BSS",AM1567="no impacts","no impacts"
),"")</f>
        <v>no impacts</v>
      </c>
      <c r="AL1567" s="48" t="str" cm="1">
        <f t="array" ref="AL1567">IFERROR(_xlfn.IFS(
AM1567="MPR ISSUE","TX ISSUE",
AM1567="BSS Hardware Issue","RAN ISSUE",
AM1567="Sites strategiques, MLL, Pylone, etc.","ENVTECH",
AM1567="AKTIVCO DEFAUT GE &amp; POWER Cabinet","POWER ISSUE",
AM1567="AKTIVCO Coupure ENEO &amp; Baisse de tension","POWER ISSUE",
AM1567="Coupure ENEO &amp; Baisse de tension","POWER ISSUE",
AM1567="Defaut GE &amp; POWER Cabinet","POWER ISSUE",
AM1567="Sharing","POWER ISSUE",
AM1567="Sites strategiques &amp; DataCenter","POWER ISSUE",
AM1567="Exclu","Exclu",
AM1567="SAT","TX ISSUE",
AM1567="SPARE-ISSUE","SPARE-ISSUE",
AM1567="Fiber CAmtel","TX ISSUE",
AM1567="Fiber AOF","TX ISSUE",
AM1567="Projet OCM (HUAWEI)","TRAVAUX-HUAWEI",
AM1567="Projet OCM (NOKIA)","TRAVAUX -NOKIA",
AM1567="ACCESS-ISSUE","ACCESS-ISSUE",
AM1567="Projet OCM (ZTE, NOKIA, autres projets)","TRAVAUX OCM",
AM1567="No root CAuse","No root cause",
AM1567="ODU HS","TX ISSUE",
AM1567="IP &amp; VLAN","TX ISSUE",
AM1567="Warehouse HUAWEI","SPARE-ISSUE",
AM1567="SPARE-HS","SPARE-ISSUE",
AM1567="Power Telco","RAN ISSUE",AM1567="no impacts","no impacts"
),"")</f>
        <v>no impacts</v>
      </c>
      <c r="AM1567" s="67" t="s">
        <v>5605</v>
      </c>
      <c r="AN1567" s="48" t="str" cm="1">
        <f t="array" ref="AN1567">IFERROR(_xlfn.IFS(
AM1567="MPR ISSUE","ACTIVE",
AM1567="BSS Hardware Issue","ACTIVE",
AM1567="Sites strategiques, MLL, Pylone, etc.","PASSIVE",
AM1567="AKTIVCO DEFAUT GE &amp; POWER Cabinet","PASSIVE",
AM1567="AKTIVCO Coupure ENEO &amp; Baisse de tension","PASSIVE",
AM1567="Coupure ENEO &amp; Baisse de tension","PASSIVE",
AM1567="Defaut GE &amp; POWER Cabinet","PASSIVE",
AM1567="Sharing","PASSIVE",
AM1567="Sites strategiques &amp; DataCenter","PASSIVE",
AM1567="Exclu","Exclu",
AM1567="SAT","ACTIVE",
AM1567="SPARE-ISSUE","SPARE-ISSUE",
AM1567="Fiber CAmtel","ACTIVE",
AM1567="Fiber AOF","ACTIVE",
AM1567="Projet OCM (HUAWEI)","PLANNED WORKS",
AM1567="Projet OCM (NOKIA)","PLANNED WORKS",
AM1567="ACCESS-ISSUE","ACCESS-ISSUE",
AM1567="Projet OCM (ZTE, NOKIA, autres projets)","PLANNED WORKS",
AM1567="No root CAuse","No root cause",
AM1567="ODU HS","ACTIVE",
AM1567="IP &amp; VLAN","ACTIVE",
AM1567="Warehouse HUAWEI","SPARE-ISSUE",
AM1567="SPARE-HS","SPARE-ISSUE",
AM1567="Power Telco","ACTIVE", AM1567="no impacts","no impacts"
),"")</f>
        <v>no impacts</v>
      </c>
      <c r="AO1567" s="93" t="s">
        <v>5537</v>
      </c>
      <c r="AP1567" s="101" t="str">
        <f t="shared" si="45"/>
        <v>CTR_078</v>
      </c>
      <c r="AR1567" s="17" t="s">
        <v>5537</v>
      </c>
      <c r="AS1567" s="7" t="s">
        <v>5537</v>
      </c>
      <c r="AT1567" s="6"/>
      <c r="AU1567" s="7"/>
      <c r="AV1567" s="3" t="s">
        <v>5537</v>
      </c>
      <c r="AW1567" s="18" t="s">
        <v>5537</v>
      </c>
      <c r="AX1567" s="18" t="s">
        <v>5537</v>
      </c>
      <c r="AY1567" s="18" t="s">
        <v>5537</v>
      </c>
      <c r="AZ1567" s="18" t="s">
        <v>5537</v>
      </c>
      <c r="BA1567" s="18" t="s">
        <v>5537</v>
      </c>
      <c r="BB1567" s="18" t="s">
        <v>5537</v>
      </c>
      <c r="BC1567" s="18" t="s">
        <v>5537</v>
      </c>
      <c r="BD1567" s="18" t="s">
        <v>5537</v>
      </c>
      <c r="BE1567" s="18" t="s">
        <v>5537</v>
      </c>
      <c r="BF1567" s="18" t="s">
        <v>5537</v>
      </c>
      <c r="BG1567" s="18" t="s">
        <v>5537</v>
      </c>
      <c r="BH1567" s="18" t="s">
        <v>5537</v>
      </c>
      <c r="BI1567" s="9" t="s">
        <v>5537</v>
      </c>
      <c r="BJ1567" s="14"/>
      <c r="BK1567" s="14" t="s">
        <v>5537</v>
      </c>
      <c r="BL1567" s="14" t="str">
        <f>_xlfn.XLOOKUP(B1567,'[4]cell downs 18042026 17h'!$B:$B,'[4]cell downs 18042026 17h'!$B:$B,"")</f>
        <v/>
      </c>
      <c r="BM1567" s="14" t="str">
        <f>_xlfn.XLOOKUP(B1567,'[5]Cells Huawei 19042026 15h'!$B:$B,'[5]Cells Huawei 19042026 15h'!$B:$B,"")</f>
        <v/>
      </c>
      <c r="BN1567" s="9" t="str">
        <f>_xlfn.XLOOKUP(B1567,'[6]cells down 19042026 9H40'!$B:$B,'[6]cells down 19042026 9H40'!$B:$B,"")</f>
        <v/>
      </c>
      <c r="BO1567" s="9" t="s">
        <v>4168</v>
      </c>
      <c r="BP1567" s="9" t="s">
        <v>5459</v>
      </c>
      <c r="BQ1567" s="115"/>
    </row>
    <row r="1568" spans="1:69" s="9" customFormat="1" x14ac:dyDescent="0.3">
      <c r="A1568" s="1" t="s">
        <v>2974</v>
      </c>
      <c r="B1568" s="8" t="s">
        <v>2975</v>
      </c>
      <c r="C1568" s="3" t="str">
        <f>_xlfn.XLOOKUP(B1568,'[1]daily break down'!$D:$D,'[1]daily break down'!$E:$E,"")</f>
        <v>Ngaoundere</v>
      </c>
      <c r="D1568" s="1" t="s">
        <v>11</v>
      </c>
      <c r="E1568" s="1" t="s">
        <v>12</v>
      </c>
      <c r="F1568" s="3" t="s">
        <v>90</v>
      </c>
      <c r="G1568" s="1" t="s">
        <v>91</v>
      </c>
      <c r="H1568" s="32" t="str">
        <f>_xlfn.XLOOKUP(B1568,[2]CALCULATION!$B:$B,[2]CALCULATION!$H:$H,"")</f>
        <v>Huawei</v>
      </c>
      <c r="I1568" s="28">
        <v>0</v>
      </c>
      <c r="J1568" s="28">
        <v>0</v>
      </c>
      <c r="K1568" s="28">
        <v>0</v>
      </c>
      <c r="L1568" s="28">
        <v>0</v>
      </c>
      <c r="M1568" s="28">
        <v>5.0829973204578353E-3</v>
      </c>
      <c r="N1568" s="28">
        <v>0</v>
      </c>
      <c r="O1568" s="28">
        <v>0</v>
      </c>
      <c r="P1568" s="28">
        <v>0</v>
      </c>
      <c r="Q1568" s="28">
        <v>0</v>
      </c>
      <c r="R1568" s="28">
        <v>0</v>
      </c>
      <c r="S1568" s="94">
        <v>0</v>
      </c>
      <c r="T1568" s="94">
        <f>_xlfn.XLOOKUP(B1568,'[3]Nur des jours'!$B:$B,'[3]Nur des jours'!$U:$U,"")</f>
        <v>0</v>
      </c>
      <c r="U1568" s="94">
        <v>0</v>
      </c>
      <c r="V1568" s="94">
        <v>0</v>
      </c>
      <c r="W1568" s="94">
        <v>0</v>
      </c>
      <c r="X1568" s="94">
        <v>0</v>
      </c>
      <c r="Y1568" s="94">
        <v>0</v>
      </c>
      <c r="Z1568" s="94">
        <v>0</v>
      </c>
      <c r="AA1568" s="94">
        <v>0</v>
      </c>
      <c r="AB1568" s="94">
        <v>0</v>
      </c>
      <c r="AC1568" s="94">
        <f>_xlfn.XLOOKUP(B1568,'[3]Nur des jours'!$B:$B,'[3]Nur des jours'!$N:$N,"")</f>
        <v>0</v>
      </c>
      <c r="AD1568" s="94">
        <v>0</v>
      </c>
      <c r="AE1568" s="94">
        <v>0</v>
      </c>
      <c r="AF1568" s="94">
        <v>0</v>
      </c>
      <c r="AG1568" s="94">
        <v>0</v>
      </c>
      <c r="AH1568" s="94">
        <v>0</v>
      </c>
      <c r="AI1568" s="49" t="s">
        <v>5559</v>
      </c>
      <c r="AJ1568" s="49"/>
      <c r="AK1568" s="48" t="str" cm="1">
        <f t="array" ref="AK1568">IFERROR(_xlfn.IFS(
AM1568="MPR ISSUE","PDH",
AM1568="BSS Hardware Issue","BSS",
AM1568="Sites strategiques, MLL, Pylone, etc.","ENVTECH",
AM1568="AKTIVCO DEFAUT GE &amp; POWER Cabinet","AKTIVCO",
AM1568="AKTIVCO Coupure ENEO &amp; Baisse de tension","AKTIVCO GRID ONLY",
AM1568="Coupure ENEO &amp; Baisse de tension","IHS GRID ONLY",
AM1568="Defaut GE &amp; POWER Cabinet","IHS",
AM1568="Sharing","Partners",
AM1568="Sites strategiques &amp; DataCenter","SST &amp; DC",
AM1568="Exclu","Exclu",
AM1568="SAT","SAT",
AM1568="SPARE-ISSUE","SPARE-ISSUE",
AM1568="Fiber CAmtel","TRANS_FO_CAMTEL",
AM1568="Fiber AOF","Fiber AOF",
AM1568="Projet OCM (HUAWEI)","TRAVAUX-HUAWEI",
AM1568="Projet OCM (NOKIA)","TRAVAUX-NOKIA",
AM1568="ACCESS-ISSUE","ACCESS-ISSUE",
AM1568="Projet OCM (ZTE, NOKIA, autres projets)","TRAVAUX OCM",
AM1568="No root CAuse","No root cause",
AM1568="ODU HS","PDH",
AM1568="IP &amp; VLAN","PDH",
AM1568="Warehouse HUAWEI","SPARE-ISSUE",
AM1568="SPARE-HS","SPARE-ISSUE",
AM1568="Power Telco","BSS",AM1568="no impacts","no impacts"
),"")</f>
        <v>no impacts</v>
      </c>
      <c r="AL1568" s="48" t="str" cm="1">
        <f t="array" ref="AL1568">IFERROR(_xlfn.IFS(
AM1568="MPR ISSUE","TX ISSUE",
AM1568="BSS Hardware Issue","RAN ISSUE",
AM1568="Sites strategiques, MLL, Pylone, etc.","ENVTECH",
AM1568="AKTIVCO DEFAUT GE &amp; POWER Cabinet","POWER ISSUE",
AM1568="AKTIVCO Coupure ENEO &amp; Baisse de tension","POWER ISSUE",
AM1568="Coupure ENEO &amp; Baisse de tension","POWER ISSUE",
AM1568="Defaut GE &amp; POWER Cabinet","POWER ISSUE",
AM1568="Sharing","POWER ISSUE",
AM1568="Sites strategiques &amp; DataCenter","POWER ISSUE",
AM1568="Exclu","Exclu",
AM1568="SAT","TX ISSUE",
AM1568="SPARE-ISSUE","SPARE-ISSUE",
AM1568="Fiber CAmtel","TX ISSUE",
AM1568="Fiber AOF","TX ISSUE",
AM1568="Projet OCM (HUAWEI)","TRAVAUX-HUAWEI",
AM1568="Projet OCM (NOKIA)","TRAVAUX -NOKIA",
AM1568="ACCESS-ISSUE","ACCESS-ISSUE",
AM1568="Projet OCM (ZTE, NOKIA, autres projets)","TRAVAUX OCM",
AM1568="No root CAuse","No root cause",
AM1568="ODU HS","TX ISSUE",
AM1568="IP &amp; VLAN","TX ISSUE",
AM1568="Warehouse HUAWEI","SPARE-ISSUE",
AM1568="SPARE-HS","SPARE-ISSUE",
AM1568="Power Telco","RAN ISSUE",AM1568="no impacts","no impacts"
),"")</f>
        <v>no impacts</v>
      </c>
      <c r="AM1568" s="67" t="s">
        <v>5605</v>
      </c>
      <c r="AN1568" s="48" t="str" cm="1">
        <f t="array" ref="AN1568">IFERROR(_xlfn.IFS(
AM1568="MPR ISSUE","ACTIVE",
AM1568="BSS Hardware Issue","ACTIVE",
AM1568="Sites strategiques, MLL, Pylone, etc.","PASSIVE",
AM1568="AKTIVCO DEFAUT GE &amp; POWER Cabinet","PASSIVE",
AM1568="AKTIVCO Coupure ENEO &amp; Baisse de tension","PASSIVE",
AM1568="Coupure ENEO &amp; Baisse de tension","PASSIVE",
AM1568="Defaut GE &amp; POWER Cabinet","PASSIVE",
AM1568="Sharing","PASSIVE",
AM1568="Sites strategiques &amp; DataCenter","PASSIVE",
AM1568="Exclu","Exclu",
AM1568="SAT","ACTIVE",
AM1568="SPARE-ISSUE","SPARE-ISSUE",
AM1568="Fiber CAmtel","ACTIVE",
AM1568="Fiber AOF","ACTIVE",
AM1568="Projet OCM (HUAWEI)","PLANNED WORKS",
AM1568="Projet OCM (NOKIA)","PLANNED WORKS",
AM1568="ACCESS-ISSUE","ACCESS-ISSUE",
AM1568="Projet OCM (ZTE, NOKIA, autres projets)","PLANNED WORKS",
AM1568="No root CAuse","No root cause",
AM1568="ODU HS","ACTIVE",
AM1568="IP &amp; VLAN","ACTIVE",
AM1568="Warehouse HUAWEI","SPARE-ISSUE",
AM1568="SPARE-HS","SPARE-ISSUE",
AM1568="Power Telco","ACTIVE", AM1568="no impacts","no impacts"
),"")</f>
        <v>no impacts</v>
      </c>
      <c r="AO1568" s="93" t="s">
        <v>5537</v>
      </c>
      <c r="AP1568" s="101" t="str">
        <f t="shared" si="45"/>
        <v>ADM_136</v>
      </c>
      <c r="AR1568" s="17" t="s">
        <v>5537</v>
      </c>
      <c r="AS1568" s="7" t="s">
        <v>5537</v>
      </c>
      <c r="AT1568" s="6"/>
      <c r="AU1568" s="7"/>
      <c r="AV1568" s="3" t="s">
        <v>5537</v>
      </c>
      <c r="AW1568" s="18" t="s">
        <v>5537</v>
      </c>
      <c r="AX1568" s="18" t="s">
        <v>5537</v>
      </c>
      <c r="AY1568" s="18" t="s">
        <v>5537</v>
      </c>
      <c r="AZ1568" s="18" t="s">
        <v>5537</v>
      </c>
      <c r="BA1568" s="18" t="s">
        <v>5537</v>
      </c>
      <c r="BB1568" s="18" t="s">
        <v>5537</v>
      </c>
      <c r="BC1568" s="18" t="s">
        <v>5537</v>
      </c>
      <c r="BD1568" s="18" t="s">
        <v>5537</v>
      </c>
      <c r="BE1568" s="18" t="s">
        <v>5537</v>
      </c>
      <c r="BF1568" s="18" t="s">
        <v>5537</v>
      </c>
      <c r="BG1568" s="18" t="s">
        <v>5537</v>
      </c>
      <c r="BH1568" s="18" t="s">
        <v>5537</v>
      </c>
      <c r="BI1568" s="9" t="s">
        <v>5537</v>
      </c>
      <c r="BJ1568" s="14"/>
      <c r="BK1568" s="14" t="s">
        <v>5537</v>
      </c>
      <c r="BL1568" s="14" t="str">
        <f>_xlfn.XLOOKUP(B1568,'[4]cell downs 18042026 17h'!$B:$B,'[4]cell downs 18042026 17h'!$B:$B,"")</f>
        <v/>
      </c>
      <c r="BM1568" s="14" t="str">
        <f>_xlfn.XLOOKUP(B1568,'[5]Cells Huawei 19042026 15h'!$B:$B,'[5]Cells Huawei 19042026 15h'!$B:$B,"")</f>
        <v/>
      </c>
      <c r="BN1568" s="9" t="str">
        <f>_xlfn.XLOOKUP(B1568,'[6]cells down 19042026 9H40'!$B:$B,'[6]cells down 19042026 9H40'!$B:$B,"")</f>
        <v/>
      </c>
      <c r="BO1568" s="9" t="s">
        <v>2975</v>
      </c>
      <c r="BP1568" s="9" t="s">
        <v>12</v>
      </c>
      <c r="BQ1568" s="115"/>
    </row>
    <row r="1569" spans="1:69" s="9" customFormat="1" x14ac:dyDescent="0.3">
      <c r="A1569" s="1" t="s">
        <v>2147</v>
      </c>
      <c r="B1569" s="8" t="s">
        <v>2148</v>
      </c>
      <c r="C1569" s="3" t="str">
        <f>_xlfn.XLOOKUP(B1569,'[1]daily break down'!$D:$D,'[1]daily break down'!$E:$E,"")</f>
        <v>CENTRE</v>
      </c>
      <c r="D1569" s="1" t="s">
        <v>11</v>
      </c>
      <c r="E1569" s="1" t="s">
        <v>12</v>
      </c>
      <c r="F1569" s="3" t="s">
        <v>226</v>
      </c>
      <c r="G1569" s="1" t="s">
        <v>489</v>
      </c>
      <c r="H1569" s="34" t="str">
        <f>_xlfn.XLOOKUP(B1569,[2]CALCULATION!$B:$B,[2]CALCULATION!$H:$H,"")</f>
        <v>ZTE</v>
      </c>
      <c r="I1569" s="28">
        <v>0</v>
      </c>
      <c r="J1569" s="28">
        <v>0</v>
      </c>
      <c r="K1569" s="28">
        <v>0</v>
      </c>
      <c r="L1569" s="28">
        <v>0</v>
      </c>
      <c r="M1569" s="28">
        <v>0</v>
      </c>
      <c r="N1569" s="28">
        <v>0</v>
      </c>
      <c r="O1569" s="28">
        <v>0</v>
      </c>
      <c r="P1569" s="28">
        <v>0</v>
      </c>
      <c r="Q1569" s="28">
        <v>0</v>
      </c>
      <c r="R1569" s="28">
        <v>0</v>
      </c>
      <c r="S1569" s="94">
        <v>0</v>
      </c>
      <c r="T1569" s="94">
        <f>_xlfn.XLOOKUP(B1569,'[3]Nur des jours'!$B:$B,'[3]Nur des jours'!$U:$U,"")</f>
        <v>0</v>
      </c>
      <c r="U1569" s="94">
        <v>0</v>
      </c>
      <c r="V1569" s="94">
        <v>0</v>
      </c>
      <c r="W1569" s="94">
        <v>0</v>
      </c>
      <c r="X1569" s="94">
        <v>0</v>
      </c>
      <c r="Y1569" s="94">
        <v>0</v>
      </c>
      <c r="Z1569" s="94">
        <v>0</v>
      </c>
      <c r="AA1569" s="94">
        <v>0</v>
      </c>
      <c r="AB1569" s="94">
        <v>0</v>
      </c>
      <c r="AC1569" s="94">
        <f>_xlfn.XLOOKUP(B1569,'[3]Nur des jours'!$B:$B,'[3]Nur des jours'!$N:$N,"")</f>
        <v>0</v>
      </c>
      <c r="AD1569" s="94">
        <v>0</v>
      </c>
      <c r="AE1569" s="94">
        <v>0</v>
      </c>
      <c r="AF1569" s="94">
        <v>0</v>
      </c>
      <c r="AG1569" s="94">
        <v>0</v>
      </c>
      <c r="AH1569" s="94">
        <v>0</v>
      </c>
      <c r="AI1569" s="49" t="s">
        <v>5559</v>
      </c>
      <c r="AJ1569" s="49"/>
      <c r="AK1569" s="48" t="str" cm="1">
        <f t="array" ref="AK1569">IFERROR(_xlfn.IFS(
AM1569="MPR ISSUE","PDH",
AM1569="BSS Hardware Issue","BSS",
AM1569="Sites strategiques, MLL, Pylone, etc.","ENVTECH",
AM1569="AKTIVCO DEFAUT GE &amp; POWER Cabinet","AKTIVCO",
AM1569="AKTIVCO Coupure ENEO &amp; Baisse de tension","AKTIVCO GRID ONLY",
AM1569="Coupure ENEO &amp; Baisse de tension","IHS GRID ONLY",
AM1569="Defaut GE &amp; POWER Cabinet","IHS",
AM1569="Sharing","Partners",
AM1569="Sites strategiques &amp; DataCenter","SST &amp; DC",
AM1569="Exclu","Exclu",
AM1569="SAT","SAT",
AM1569="SPARE-ISSUE","SPARE-ISSUE",
AM1569="Fiber CAmtel","TRANS_FO_CAMTEL",
AM1569="Fiber AOF","Fiber AOF",
AM1569="Projet OCM (HUAWEI)","TRAVAUX-HUAWEI",
AM1569="Projet OCM (NOKIA)","TRAVAUX-NOKIA",
AM1569="ACCESS-ISSUE","ACCESS-ISSUE",
AM1569="Projet OCM (ZTE, NOKIA, autres projets)","TRAVAUX OCM",
AM1569="No root CAuse","No root cause",
AM1569="ODU HS","PDH",
AM1569="IP &amp; VLAN","PDH",
AM1569="Warehouse HUAWEI","SPARE-ISSUE",
AM1569="SPARE-HS","SPARE-ISSUE",
AM1569="Power Telco","BSS",AM1569="no impacts","no impacts"
),"")</f>
        <v>no impacts</v>
      </c>
      <c r="AL1569" s="48" t="str" cm="1">
        <f t="array" ref="AL1569">IFERROR(_xlfn.IFS(
AM1569="MPR ISSUE","TX ISSUE",
AM1569="BSS Hardware Issue","RAN ISSUE",
AM1569="Sites strategiques, MLL, Pylone, etc.","ENVTECH",
AM1569="AKTIVCO DEFAUT GE &amp; POWER Cabinet","POWER ISSUE",
AM1569="AKTIVCO Coupure ENEO &amp; Baisse de tension","POWER ISSUE",
AM1569="Coupure ENEO &amp; Baisse de tension","POWER ISSUE",
AM1569="Defaut GE &amp; POWER Cabinet","POWER ISSUE",
AM1569="Sharing","POWER ISSUE",
AM1569="Sites strategiques &amp; DataCenter","POWER ISSUE",
AM1569="Exclu","Exclu",
AM1569="SAT","TX ISSUE",
AM1569="SPARE-ISSUE","SPARE-ISSUE",
AM1569="Fiber CAmtel","TX ISSUE",
AM1569="Fiber AOF","TX ISSUE",
AM1569="Projet OCM (HUAWEI)","TRAVAUX-HUAWEI",
AM1569="Projet OCM (NOKIA)","TRAVAUX -NOKIA",
AM1569="ACCESS-ISSUE","ACCESS-ISSUE",
AM1569="Projet OCM (ZTE, NOKIA, autres projets)","TRAVAUX OCM",
AM1569="No root CAuse","No root cause",
AM1569="ODU HS","TX ISSUE",
AM1569="IP &amp; VLAN","TX ISSUE",
AM1569="Warehouse HUAWEI","SPARE-ISSUE",
AM1569="SPARE-HS","SPARE-ISSUE",
AM1569="Power Telco","RAN ISSUE",AM1569="no impacts","no impacts"
),"")</f>
        <v>no impacts</v>
      </c>
      <c r="AM1569" s="67" t="s">
        <v>5605</v>
      </c>
      <c r="AN1569" s="48" t="str" cm="1">
        <f t="array" ref="AN1569">IFERROR(_xlfn.IFS(
AM1569="MPR ISSUE","ACTIVE",
AM1569="BSS Hardware Issue","ACTIVE",
AM1569="Sites strategiques, MLL, Pylone, etc.","PASSIVE",
AM1569="AKTIVCO DEFAUT GE &amp; POWER Cabinet","PASSIVE",
AM1569="AKTIVCO Coupure ENEO &amp; Baisse de tension","PASSIVE",
AM1569="Coupure ENEO &amp; Baisse de tension","PASSIVE",
AM1569="Defaut GE &amp; POWER Cabinet","PASSIVE",
AM1569="Sharing","PASSIVE",
AM1569="Sites strategiques &amp; DataCenter","PASSIVE",
AM1569="Exclu","Exclu",
AM1569="SAT","ACTIVE",
AM1569="SPARE-ISSUE","SPARE-ISSUE",
AM1569="Fiber CAmtel","ACTIVE",
AM1569="Fiber AOF","ACTIVE",
AM1569="Projet OCM (HUAWEI)","PLANNED WORKS",
AM1569="Projet OCM (NOKIA)","PLANNED WORKS",
AM1569="ACCESS-ISSUE","ACCESS-ISSUE",
AM1569="Projet OCM (ZTE, NOKIA, autres projets)","PLANNED WORKS",
AM1569="No root CAuse","No root cause",
AM1569="ODU HS","ACTIVE",
AM1569="IP &amp; VLAN","ACTIVE",
AM1569="Warehouse HUAWEI","SPARE-ISSUE",
AM1569="SPARE-HS","SPARE-ISSUE",
AM1569="Power Telco","ACTIVE", AM1569="no impacts","no impacts"
),"")</f>
        <v>no impacts</v>
      </c>
      <c r="AO1569" s="93" t="s">
        <v>5537</v>
      </c>
      <c r="AP1569" s="101" t="str">
        <f t="shared" si="45"/>
        <v>EST_060</v>
      </c>
      <c r="AR1569" s="17" t="s">
        <v>5537</v>
      </c>
      <c r="AS1569" s="7" t="s">
        <v>5537</v>
      </c>
      <c r="AT1569" s="6"/>
      <c r="AU1569" s="7"/>
      <c r="AV1569" s="3" t="s">
        <v>5537</v>
      </c>
      <c r="AW1569" s="18" t="s">
        <v>5537</v>
      </c>
      <c r="AX1569" s="18" t="s">
        <v>5537</v>
      </c>
      <c r="AY1569" s="18" t="s">
        <v>5537</v>
      </c>
      <c r="AZ1569" s="18" t="s">
        <v>5537</v>
      </c>
      <c r="BA1569" s="18" t="s">
        <v>5537</v>
      </c>
      <c r="BB1569" s="18" t="s">
        <v>5537</v>
      </c>
      <c r="BC1569" s="18" t="s">
        <v>5537</v>
      </c>
      <c r="BD1569" s="18" t="s">
        <v>5537</v>
      </c>
      <c r="BE1569" s="18" t="s">
        <v>5537</v>
      </c>
      <c r="BF1569" s="18" t="s">
        <v>5537</v>
      </c>
      <c r="BG1569" s="18" t="s">
        <v>5537</v>
      </c>
      <c r="BH1569" s="18" t="s">
        <v>5537</v>
      </c>
      <c r="BI1569" s="9" t="s">
        <v>5537</v>
      </c>
      <c r="BJ1569" s="14"/>
      <c r="BK1569" s="14" t="s">
        <v>5537</v>
      </c>
      <c r="BL1569" s="14" t="str">
        <f>_xlfn.XLOOKUP(B1569,'[4]cell downs 18042026 17h'!$B:$B,'[4]cell downs 18042026 17h'!$B:$B,"")</f>
        <v/>
      </c>
      <c r="BM1569" s="14" t="str">
        <f>_xlfn.XLOOKUP(B1569,'[5]Cells Huawei 19042026 15h'!$B:$B,'[5]Cells Huawei 19042026 15h'!$B:$B,"")</f>
        <v/>
      </c>
      <c r="BN1569" s="9" t="str">
        <f>_xlfn.XLOOKUP(B1569,'[6]cells down 19042026 9H40'!$B:$B,'[6]cells down 19042026 9H40'!$B:$B,"")</f>
        <v/>
      </c>
      <c r="BO1569" s="9" t="s">
        <v>2148</v>
      </c>
      <c r="BP1569" s="9" t="s">
        <v>12</v>
      </c>
      <c r="BQ1569" s="115"/>
    </row>
    <row r="1570" spans="1:69" s="9" customFormat="1" x14ac:dyDescent="0.3">
      <c r="A1570" s="1" t="s">
        <v>1192</v>
      </c>
      <c r="B1570" s="8" t="s">
        <v>1193</v>
      </c>
      <c r="C1570" s="3" t="str">
        <f>_xlfn.XLOOKUP(B1570,'[1]daily break down'!$D:$D,'[1]daily break down'!$E:$E,"")</f>
        <v>Yaounde</v>
      </c>
      <c r="D1570" s="1" t="s">
        <v>11</v>
      </c>
      <c r="E1570" s="1" t="s">
        <v>12</v>
      </c>
      <c r="F1570" s="3" t="s">
        <v>37</v>
      </c>
      <c r="G1570" s="1" t="s">
        <v>38</v>
      </c>
      <c r="H1570" s="34" t="str">
        <f>_xlfn.XLOOKUP(B1570,[2]CALCULATION!$B:$B,[2]CALCULATION!$H:$H,"")</f>
        <v>ZTE</v>
      </c>
      <c r="I1570" s="28">
        <v>0</v>
      </c>
      <c r="J1570" s="28">
        <v>0</v>
      </c>
      <c r="K1570" s="28">
        <v>0</v>
      </c>
      <c r="L1570" s="28">
        <v>0</v>
      </c>
      <c r="M1570" s="28">
        <v>0</v>
      </c>
      <c r="N1570" s="28">
        <v>0</v>
      </c>
      <c r="O1570" s="28">
        <v>0</v>
      </c>
      <c r="P1570" s="28">
        <v>0</v>
      </c>
      <c r="Q1570" s="28">
        <v>0</v>
      </c>
      <c r="R1570" s="28">
        <v>0</v>
      </c>
      <c r="S1570" s="94">
        <v>0</v>
      </c>
      <c r="T1570" s="94">
        <f>_xlfn.XLOOKUP(B1570,'[3]Nur des jours'!$B:$B,'[3]Nur des jours'!$U:$U,"")</f>
        <v>0</v>
      </c>
      <c r="U1570" s="94">
        <v>0</v>
      </c>
      <c r="V1570" s="94">
        <v>0</v>
      </c>
      <c r="W1570" s="94">
        <v>0</v>
      </c>
      <c r="X1570" s="94">
        <v>0</v>
      </c>
      <c r="Y1570" s="94">
        <v>0</v>
      </c>
      <c r="Z1570" s="94">
        <v>0</v>
      </c>
      <c r="AA1570" s="94">
        <v>0</v>
      </c>
      <c r="AB1570" s="94">
        <v>0</v>
      </c>
      <c r="AC1570" s="94">
        <f>_xlfn.XLOOKUP(B1570,'[3]Nur des jours'!$B:$B,'[3]Nur des jours'!$N:$N,"")</f>
        <v>0</v>
      </c>
      <c r="AD1570" s="94">
        <v>0</v>
      </c>
      <c r="AE1570" s="94">
        <v>0</v>
      </c>
      <c r="AF1570" s="94">
        <v>0</v>
      </c>
      <c r="AG1570" s="94">
        <v>0</v>
      </c>
      <c r="AH1570" s="94">
        <v>0</v>
      </c>
      <c r="AI1570" s="49" t="s">
        <v>5559</v>
      </c>
      <c r="AJ1570" s="49"/>
      <c r="AK1570" s="48" t="str" cm="1">
        <f t="array" ref="AK1570">IFERROR(_xlfn.IFS(
AM1570="MPR ISSUE","PDH",
AM1570="BSS Hardware Issue","BSS",
AM1570="Sites strategiques, MLL, Pylone, etc.","ENVTECH",
AM1570="AKTIVCO DEFAUT GE &amp; POWER Cabinet","AKTIVCO",
AM1570="AKTIVCO Coupure ENEO &amp; Baisse de tension","AKTIVCO GRID ONLY",
AM1570="Coupure ENEO &amp; Baisse de tension","IHS GRID ONLY",
AM1570="Defaut GE &amp; POWER Cabinet","IHS",
AM1570="Sharing","Partners",
AM1570="Sites strategiques &amp; DataCenter","SST &amp; DC",
AM1570="Exclu","Exclu",
AM1570="SAT","SAT",
AM1570="SPARE-ISSUE","SPARE-ISSUE",
AM1570="Fiber CAmtel","TRANS_FO_CAMTEL",
AM1570="Fiber AOF","Fiber AOF",
AM1570="Projet OCM (HUAWEI)","TRAVAUX-HUAWEI",
AM1570="Projet OCM (NOKIA)","TRAVAUX-NOKIA",
AM1570="ACCESS-ISSUE","ACCESS-ISSUE",
AM1570="Projet OCM (ZTE, NOKIA, autres projets)","TRAVAUX OCM",
AM1570="No root CAuse","No root cause",
AM1570="ODU HS","PDH",
AM1570="IP &amp; VLAN","PDH",
AM1570="Warehouse HUAWEI","SPARE-ISSUE",
AM1570="SPARE-HS","SPARE-ISSUE",
AM1570="Power Telco","BSS",AM1570="no impacts","no impacts"
),"")</f>
        <v>no impacts</v>
      </c>
      <c r="AL1570" s="48" t="str" cm="1">
        <f t="array" ref="AL1570">IFERROR(_xlfn.IFS(
AM1570="MPR ISSUE","TX ISSUE",
AM1570="BSS Hardware Issue","RAN ISSUE",
AM1570="Sites strategiques, MLL, Pylone, etc.","ENVTECH",
AM1570="AKTIVCO DEFAUT GE &amp; POWER Cabinet","POWER ISSUE",
AM1570="AKTIVCO Coupure ENEO &amp; Baisse de tension","POWER ISSUE",
AM1570="Coupure ENEO &amp; Baisse de tension","POWER ISSUE",
AM1570="Defaut GE &amp; POWER Cabinet","POWER ISSUE",
AM1570="Sharing","POWER ISSUE",
AM1570="Sites strategiques &amp; DataCenter","POWER ISSUE",
AM1570="Exclu","Exclu",
AM1570="SAT","TX ISSUE",
AM1570="SPARE-ISSUE","SPARE-ISSUE",
AM1570="Fiber CAmtel","TX ISSUE",
AM1570="Fiber AOF","TX ISSUE",
AM1570="Projet OCM (HUAWEI)","TRAVAUX-HUAWEI",
AM1570="Projet OCM (NOKIA)","TRAVAUX -NOKIA",
AM1570="ACCESS-ISSUE","ACCESS-ISSUE",
AM1570="Projet OCM (ZTE, NOKIA, autres projets)","TRAVAUX OCM",
AM1570="No root CAuse","No root cause",
AM1570="ODU HS","TX ISSUE",
AM1570="IP &amp; VLAN","TX ISSUE",
AM1570="Warehouse HUAWEI","SPARE-ISSUE",
AM1570="SPARE-HS","SPARE-ISSUE",
AM1570="Power Telco","RAN ISSUE",AM1570="no impacts","no impacts"
),"")</f>
        <v>no impacts</v>
      </c>
      <c r="AM1570" s="67" t="s">
        <v>5605</v>
      </c>
      <c r="AN1570" s="48" t="str" cm="1">
        <f t="array" ref="AN1570">IFERROR(_xlfn.IFS(
AM1570="MPR ISSUE","ACTIVE",
AM1570="BSS Hardware Issue","ACTIVE",
AM1570="Sites strategiques, MLL, Pylone, etc.","PASSIVE",
AM1570="AKTIVCO DEFAUT GE &amp; POWER Cabinet","PASSIVE",
AM1570="AKTIVCO Coupure ENEO &amp; Baisse de tension","PASSIVE",
AM1570="Coupure ENEO &amp; Baisse de tension","PASSIVE",
AM1570="Defaut GE &amp; POWER Cabinet","PASSIVE",
AM1570="Sharing","PASSIVE",
AM1570="Sites strategiques &amp; DataCenter","PASSIVE",
AM1570="Exclu","Exclu",
AM1570="SAT","ACTIVE",
AM1570="SPARE-ISSUE","SPARE-ISSUE",
AM1570="Fiber CAmtel","ACTIVE",
AM1570="Fiber AOF","ACTIVE",
AM1570="Projet OCM (HUAWEI)","PLANNED WORKS",
AM1570="Projet OCM (NOKIA)","PLANNED WORKS",
AM1570="ACCESS-ISSUE","ACCESS-ISSUE",
AM1570="Projet OCM (ZTE, NOKIA, autres projets)","PLANNED WORKS",
AM1570="No root CAuse","No root cause",
AM1570="ODU HS","ACTIVE",
AM1570="IP &amp; VLAN","ACTIVE",
AM1570="Warehouse HUAWEI","SPARE-ISSUE",
AM1570="SPARE-HS","SPARE-ISSUE",
AM1570="Power Telco","ACTIVE", AM1570="no impacts","no impacts"
),"")</f>
        <v>no impacts</v>
      </c>
      <c r="AO1570" s="93" t="s">
        <v>5537</v>
      </c>
      <c r="AP1570" s="101" t="str">
        <f t="shared" si="45"/>
        <v>CTR_238</v>
      </c>
      <c r="AR1570" s="17" t="s">
        <v>5537</v>
      </c>
      <c r="AS1570" s="7" t="s">
        <v>5537</v>
      </c>
      <c r="AT1570" s="6"/>
      <c r="AU1570" s="7"/>
      <c r="AV1570" s="3" t="s">
        <v>5537</v>
      </c>
      <c r="AW1570" s="18" t="s">
        <v>5537</v>
      </c>
      <c r="AX1570" s="18" t="s">
        <v>5537</v>
      </c>
      <c r="AY1570" s="18" t="s">
        <v>5537</v>
      </c>
      <c r="AZ1570" s="18" t="s">
        <v>5537</v>
      </c>
      <c r="BA1570" s="18" t="s">
        <v>5537</v>
      </c>
      <c r="BB1570" s="18" t="s">
        <v>5537</v>
      </c>
      <c r="BC1570" s="18" t="s">
        <v>5537</v>
      </c>
      <c r="BD1570" s="18" t="s">
        <v>5537</v>
      </c>
      <c r="BE1570" s="18" t="s">
        <v>5537</v>
      </c>
      <c r="BF1570" s="18" t="s">
        <v>5537</v>
      </c>
      <c r="BG1570" s="18" t="s">
        <v>5537</v>
      </c>
      <c r="BH1570" s="18" t="s">
        <v>5537</v>
      </c>
      <c r="BI1570" s="9" t="s">
        <v>5537</v>
      </c>
      <c r="BJ1570" s="14"/>
      <c r="BK1570" s="14" t="s">
        <v>5537</v>
      </c>
      <c r="BL1570" s="14" t="str">
        <f>_xlfn.XLOOKUP(B1570,'[4]cell downs 18042026 17h'!$B:$B,'[4]cell downs 18042026 17h'!$B:$B,"")</f>
        <v/>
      </c>
      <c r="BM1570" s="14" t="str">
        <f>_xlfn.XLOOKUP(B1570,'[5]Cells Huawei 19042026 15h'!$B:$B,'[5]Cells Huawei 19042026 15h'!$B:$B,"")</f>
        <v/>
      </c>
      <c r="BN1570" s="9" t="str">
        <f>_xlfn.XLOOKUP(B1570,'[6]cells down 19042026 9H40'!$B:$B,'[6]cells down 19042026 9H40'!$B:$B,"")</f>
        <v/>
      </c>
      <c r="BO1570" s="9" t="s">
        <v>1193</v>
      </c>
      <c r="BP1570" s="9" t="s">
        <v>5459</v>
      </c>
      <c r="BQ1570" s="115"/>
    </row>
    <row r="1571" spans="1:69" s="9" customFormat="1" x14ac:dyDescent="0.3">
      <c r="A1571" s="19" t="s">
        <v>5418</v>
      </c>
      <c r="B1571" s="26" t="s">
        <v>5419</v>
      </c>
      <c r="C1571" s="3" t="str">
        <f>_xlfn.XLOOKUP(B1571,'[1]daily break down'!$D:$D,'[1]daily break down'!$E:$E,"")</f>
        <v>Yaounde</v>
      </c>
      <c r="D1571" s="19" t="s">
        <v>357</v>
      </c>
      <c r="E1571" s="19" t="s">
        <v>80</v>
      </c>
      <c r="F1571" s="19" t="s">
        <v>5388</v>
      </c>
      <c r="G1571" s="19" t="s">
        <v>115</v>
      </c>
      <c r="H1571" s="34" t="str">
        <f>_xlfn.XLOOKUP(B1571,[2]CALCULATION!$B:$B,[2]CALCULATION!$H:$H,"")</f>
        <v>ZTE</v>
      </c>
      <c r="I1571" s="28">
        <v>0</v>
      </c>
      <c r="J1571" s="28">
        <v>0</v>
      </c>
      <c r="K1571" s="28">
        <v>0</v>
      </c>
      <c r="L1571" s="28">
        <v>0</v>
      </c>
      <c r="M1571" s="28">
        <v>0</v>
      </c>
      <c r="N1571" s="28">
        <v>0</v>
      </c>
      <c r="O1571" s="28">
        <v>0</v>
      </c>
      <c r="P1571" s="28">
        <v>0</v>
      </c>
      <c r="Q1571" s="28">
        <v>0</v>
      </c>
      <c r="R1571" s="28">
        <v>0</v>
      </c>
      <c r="S1571" s="94">
        <v>0</v>
      </c>
      <c r="T1571" s="94">
        <f>_xlfn.XLOOKUP(B1571,'[3]Nur des jours'!$B:$B,'[3]Nur des jours'!$U:$U,"")</f>
        <v>0</v>
      </c>
      <c r="U1571" s="94">
        <v>0</v>
      </c>
      <c r="V1571" s="94">
        <v>0</v>
      </c>
      <c r="W1571" s="94">
        <v>0</v>
      </c>
      <c r="X1571" s="94">
        <v>0</v>
      </c>
      <c r="Y1571" s="94">
        <v>0</v>
      </c>
      <c r="Z1571" s="94">
        <v>0</v>
      </c>
      <c r="AA1571" s="94">
        <v>0</v>
      </c>
      <c r="AB1571" s="94">
        <v>0</v>
      </c>
      <c r="AC1571" s="94">
        <f>_xlfn.XLOOKUP(B1571,'[3]Nur des jours'!$B:$B,'[3]Nur des jours'!$N:$N,"")</f>
        <v>0</v>
      </c>
      <c r="AD1571" s="94">
        <v>0</v>
      </c>
      <c r="AE1571" s="94">
        <v>0</v>
      </c>
      <c r="AF1571" s="94">
        <v>0</v>
      </c>
      <c r="AG1571" s="94">
        <v>0</v>
      </c>
      <c r="AH1571" s="94">
        <v>0</v>
      </c>
      <c r="AI1571" s="49" t="s">
        <v>5559</v>
      </c>
      <c r="AJ1571" s="49"/>
      <c r="AK1571" s="48" t="str" cm="1">
        <f t="array" ref="AK1571">IFERROR(_xlfn.IFS(
AM1571="MPR ISSUE","PDH",
AM1571="BSS Hardware Issue","BSS",
AM1571="Sites strategiques, MLL, Pylone, etc.","ENVTECH",
AM1571="AKTIVCO DEFAUT GE &amp; POWER Cabinet","AKTIVCO",
AM1571="AKTIVCO Coupure ENEO &amp; Baisse de tension","AKTIVCO GRID ONLY",
AM1571="Coupure ENEO &amp; Baisse de tension","IHS GRID ONLY",
AM1571="Defaut GE &amp; POWER Cabinet","IHS",
AM1571="Sharing","Partners",
AM1571="Sites strategiques &amp; DataCenter","SST &amp; DC",
AM1571="Exclu","Exclu",
AM1571="SAT","SAT",
AM1571="SPARE-ISSUE","SPARE-ISSUE",
AM1571="Fiber CAmtel","TRANS_FO_CAMTEL",
AM1571="Fiber AOF","Fiber AOF",
AM1571="Projet OCM (HUAWEI)","TRAVAUX-HUAWEI",
AM1571="Projet OCM (NOKIA)","TRAVAUX-NOKIA",
AM1571="ACCESS-ISSUE","ACCESS-ISSUE",
AM1571="Projet OCM (ZTE, NOKIA, autres projets)","TRAVAUX OCM",
AM1571="No root CAuse","No root cause",
AM1571="ODU HS","PDH",
AM1571="IP &amp; VLAN","PDH",
AM1571="Warehouse HUAWEI","SPARE-ISSUE",
AM1571="SPARE-HS","SPARE-ISSUE",
AM1571="Power Telco","BSS",AM1571="no impacts","no impacts"
),"")</f>
        <v>no impacts</v>
      </c>
      <c r="AL1571" s="48" t="str" cm="1">
        <f t="array" ref="AL1571">IFERROR(_xlfn.IFS(
AM1571="MPR ISSUE","TX ISSUE",
AM1571="BSS Hardware Issue","RAN ISSUE",
AM1571="Sites strategiques, MLL, Pylone, etc.","ENVTECH",
AM1571="AKTIVCO DEFAUT GE &amp; POWER Cabinet","POWER ISSUE",
AM1571="AKTIVCO Coupure ENEO &amp; Baisse de tension","POWER ISSUE",
AM1571="Coupure ENEO &amp; Baisse de tension","POWER ISSUE",
AM1571="Defaut GE &amp; POWER Cabinet","POWER ISSUE",
AM1571="Sharing","POWER ISSUE",
AM1571="Sites strategiques &amp; DataCenter","POWER ISSUE",
AM1571="Exclu","Exclu",
AM1571="SAT","TX ISSUE",
AM1571="SPARE-ISSUE","SPARE-ISSUE",
AM1571="Fiber CAmtel","TX ISSUE",
AM1571="Fiber AOF","TX ISSUE",
AM1571="Projet OCM (HUAWEI)","TRAVAUX-HUAWEI",
AM1571="Projet OCM (NOKIA)","TRAVAUX -NOKIA",
AM1571="ACCESS-ISSUE","ACCESS-ISSUE",
AM1571="Projet OCM (ZTE, NOKIA, autres projets)","TRAVAUX OCM",
AM1571="No root CAuse","No root cause",
AM1571="ODU HS","TX ISSUE",
AM1571="IP &amp; VLAN","TX ISSUE",
AM1571="Warehouse HUAWEI","SPARE-ISSUE",
AM1571="SPARE-HS","SPARE-ISSUE",
AM1571="Power Telco","RAN ISSUE",AM1571="no impacts","no impacts"
),"")</f>
        <v>no impacts</v>
      </c>
      <c r="AM1571" s="67" t="s">
        <v>5605</v>
      </c>
      <c r="AN1571" s="48" t="str" cm="1">
        <f t="array" ref="AN1571">IFERROR(_xlfn.IFS(
AM1571="MPR ISSUE","ACTIVE",
AM1571="BSS Hardware Issue","ACTIVE",
AM1571="Sites strategiques, MLL, Pylone, etc.","PASSIVE",
AM1571="AKTIVCO DEFAUT GE &amp; POWER Cabinet","PASSIVE",
AM1571="AKTIVCO Coupure ENEO &amp; Baisse de tension","PASSIVE",
AM1571="Coupure ENEO &amp; Baisse de tension","PASSIVE",
AM1571="Defaut GE &amp; POWER Cabinet","PASSIVE",
AM1571="Sharing","PASSIVE",
AM1571="Sites strategiques &amp; DataCenter","PASSIVE",
AM1571="Exclu","Exclu",
AM1571="SAT","ACTIVE",
AM1571="SPARE-ISSUE","SPARE-ISSUE",
AM1571="Fiber CAmtel","ACTIVE",
AM1571="Fiber AOF","ACTIVE",
AM1571="Projet OCM (HUAWEI)","PLANNED WORKS",
AM1571="Projet OCM (NOKIA)","PLANNED WORKS",
AM1571="ACCESS-ISSUE","ACCESS-ISSUE",
AM1571="Projet OCM (ZTE, NOKIA, autres projets)","PLANNED WORKS",
AM1571="No root CAuse","No root cause",
AM1571="ODU HS","ACTIVE",
AM1571="IP &amp; VLAN","ACTIVE",
AM1571="Warehouse HUAWEI","SPARE-ISSUE",
AM1571="SPARE-HS","SPARE-ISSUE",
AM1571="Power Telco","ACTIVE", AM1571="no impacts","no impacts"
),"")</f>
        <v>no impacts</v>
      </c>
      <c r="AO1571" s="93" t="s">
        <v>5537</v>
      </c>
      <c r="AP1571" s="101" t="str">
        <f t="shared" si="45"/>
        <v>CTR_944</v>
      </c>
      <c r="AR1571" s="17" t="s">
        <v>5537</v>
      </c>
      <c r="AS1571" s="7" t="s">
        <v>5537</v>
      </c>
      <c r="AT1571" s="6"/>
      <c r="AU1571" s="7"/>
      <c r="AV1571" s="3" t="s">
        <v>5537</v>
      </c>
      <c r="AW1571" s="18" t="s">
        <v>5537</v>
      </c>
      <c r="AX1571" s="18" t="s">
        <v>5537</v>
      </c>
      <c r="AY1571" s="18" t="s">
        <v>5537</v>
      </c>
      <c r="AZ1571" s="18" t="s">
        <v>5537</v>
      </c>
      <c r="BA1571" s="18" t="s">
        <v>5537</v>
      </c>
      <c r="BB1571" s="18" t="s">
        <v>5537</v>
      </c>
      <c r="BC1571" s="18" t="s">
        <v>5537</v>
      </c>
      <c r="BD1571" s="18" t="s">
        <v>5537</v>
      </c>
      <c r="BE1571" s="18" t="s">
        <v>5537</v>
      </c>
      <c r="BF1571" s="18" t="s">
        <v>5537</v>
      </c>
      <c r="BG1571" s="18" t="s">
        <v>5537</v>
      </c>
      <c r="BH1571" s="18" t="s">
        <v>5537</v>
      </c>
      <c r="BI1571" s="9" t="s">
        <v>5537</v>
      </c>
      <c r="BJ1571" s="14"/>
      <c r="BK1571" s="14" t="s">
        <v>5537</v>
      </c>
      <c r="BL1571" s="14" t="str">
        <f>_xlfn.XLOOKUP(B1571,'[4]cell downs 18042026 17h'!$B:$B,'[4]cell downs 18042026 17h'!$B:$B,"")</f>
        <v/>
      </c>
      <c r="BM1571" s="14" t="str">
        <f>_xlfn.XLOOKUP(B1571,'[5]Cells Huawei 19042026 15h'!$B:$B,'[5]Cells Huawei 19042026 15h'!$B:$B,"")</f>
        <v/>
      </c>
      <c r="BN1571" s="9" t="str">
        <f>_xlfn.XLOOKUP(B1571,'[6]cells down 19042026 9H40'!$B:$B,'[6]cells down 19042026 9H40'!$B:$B,"")</f>
        <v/>
      </c>
      <c r="BO1571" s="9" t="s">
        <v>5537</v>
      </c>
      <c r="BP1571" s="9" t="s">
        <v>5537</v>
      </c>
      <c r="BQ1571" s="115"/>
    </row>
    <row r="1572" spans="1:69" s="9" customFormat="1" x14ac:dyDescent="0.3">
      <c r="A1572" s="1" t="s">
        <v>4643</v>
      </c>
      <c r="B1572" s="8" t="s">
        <v>4644</v>
      </c>
      <c r="C1572" s="3" t="str">
        <f>_xlfn.XLOOKUP(B1572,'[1]daily break down'!$D:$D,'[1]daily break down'!$E:$E,"")</f>
        <v>Yaounde</v>
      </c>
      <c r="D1572" s="1"/>
      <c r="E1572" s="1"/>
      <c r="F1572" s="3" t="s">
        <v>37</v>
      </c>
      <c r="G1572" s="1" t="s">
        <v>38</v>
      </c>
      <c r="H1572" s="34" t="str">
        <f>_xlfn.XLOOKUP(B1572,[2]CALCULATION!$B:$B,[2]CALCULATION!$H:$H,"")</f>
        <v>ZTE</v>
      </c>
      <c r="I1572" s="28">
        <v>0</v>
      </c>
      <c r="J1572" s="28">
        <v>0</v>
      </c>
      <c r="K1572" s="28">
        <v>0</v>
      </c>
      <c r="L1572" s="28">
        <v>0</v>
      </c>
      <c r="M1572" s="28">
        <v>0</v>
      </c>
      <c r="N1572" s="28">
        <v>0</v>
      </c>
      <c r="O1572" s="28">
        <v>0</v>
      </c>
      <c r="P1572" s="28">
        <v>0</v>
      </c>
      <c r="Q1572" s="28">
        <v>0</v>
      </c>
      <c r="R1572" s="28">
        <v>0</v>
      </c>
      <c r="S1572" s="94">
        <v>0</v>
      </c>
      <c r="T1572" s="94">
        <f>_xlfn.XLOOKUP(B1572,'[3]Nur des jours'!$B:$B,'[3]Nur des jours'!$U:$U,"")</f>
        <v>0</v>
      </c>
      <c r="U1572" s="94">
        <v>0</v>
      </c>
      <c r="V1572" s="94">
        <v>0</v>
      </c>
      <c r="W1572" s="94">
        <v>0</v>
      </c>
      <c r="X1572" s="94">
        <v>0</v>
      </c>
      <c r="Y1572" s="94">
        <v>0</v>
      </c>
      <c r="Z1572" s="94">
        <v>0</v>
      </c>
      <c r="AA1572" s="94">
        <v>0</v>
      </c>
      <c r="AB1572" s="94">
        <v>0</v>
      </c>
      <c r="AC1572" s="94">
        <f>_xlfn.XLOOKUP(B1572,'[3]Nur des jours'!$B:$B,'[3]Nur des jours'!$N:$N,"")</f>
        <v>0</v>
      </c>
      <c r="AD1572" s="94">
        <v>0</v>
      </c>
      <c r="AE1572" s="94">
        <v>0</v>
      </c>
      <c r="AF1572" s="94">
        <v>0</v>
      </c>
      <c r="AG1572" s="94">
        <v>0</v>
      </c>
      <c r="AH1572" s="94">
        <v>0</v>
      </c>
      <c r="AI1572" s="49" t="s">
        <v>5559</v>
      </c>
      <c r="AJ1572" s="49"/>
      <c r="AK1572" s="48" t="str" cm="1">
        <f t="array" ref="AK1572">IFERROR(_xlfn.IFS(
AM1572="MPR ISSUE","PDH",
AM1572="BSS Hardware Issue","BSS",
AM1572="Sites strategiques, MLL, Pylone, etc.","ENVTECH",
AM1572="AKTIVCO DEFAUT GE &amp; POWER Cabinet","AKTIVCO",
AM1572="AKTIVCO Coupure ENEO &amp; Baisse de tension","AKTIVCO GRID ONLY",
AM1572="Coupure ENEO &amp; Baisse de tension","IHS GRID ONLY",
AM1572="Defaut GE &amp; POWER Cabinet","IHS",
AM1572="Sharing","Partners",
AM1572="Sites strategiques &amp; DataCenter","SST &amp; DC",
AM1572="Exclu","Exclu",
AM1572="SAT","SAT",
AM1572="SPARE-ISSUE","SPARE-ISSUE",
AM1572="Fiber CAmtel","TRANS_FO_CAMTEL",
AM1572="Fiber AOF","Fiber AOF",
AM1572="Projet OCM (HUAWEI)","TRAVAUX-HUAWEI",
AM1572="Projet OCM (NOKIA)","TRAVAUX-NOKIA",
AM1572="ACCESS-ISSUE","ACCESS-ISSUE",
AM1572="Projet OCM (ZTE, NOKIA, autres projets)","TRAVAUX OCM",
AM1572="No root CAuse","No root cause",
AM1572="ODU HS","PDH",
AM1572="IP &amp; VLAN","PDH",
AM1572="Warehouse HUAWEI","SPARE-ISSUE",
AM1572="SPARE-HS","SPARE-ISSUE",
AM1572="Power Telco","BSS",AM1572="no impacts","no impacts"
),"")</f>
        <v>no impacts</v>
      </c>
      <c r="AL1572" s="48" t="str" cm="1">
        <f t="array" ref="AL1572">IFERROR(_xlfn.IFS(
AM1572="MPR ISSUE","TX ISSUE",
AM1572="BSS Hardware Issue","RAN ISSUE",
AM1572="Sites strategiques, MLL, Pylone, etc.","ENVTECH",
AM1572="AKTIVCO DEFAUT GE &amp; POWER Cabinet","POWER ISSUE",
AM1572="AKTIVCO Coupure ENEO &amp; Baisse de tension","POWER ISSUE",
AM1572="Coupure ENEO &amp; Baisse de tension","POWER ISSUE",
AM1572="Defaut GE &amp; POWER Cabinet","POWER ISSUE",
AM1572="Sharing","POWER ISSUE",
AM1572="Sites strategiques &amp; DataCenter","POWER ISSUE",
AM1572="Exclu","Exclu",
AM1572="SAT","TX ISSUE",
AM1572="SPARE-ISSUE","SPARE-ISSUE",
AM1572="Fiber CAmtel","TX ISSUE",
AM1572="Fiber AOF","TX ISSUE",
AM1572="Projet OCM (HUAWEI)","TRAVAUX-HUAWEI",
AM1572="Projet OCM (NOKIA)","TRAVAUX -NOKIA",
AM1572="ACCESS-ISSUE","ACCESS-ISSUE",
AM1572="Projet OCM (ZTE, NOKIA, autres projets)","TRAVAUX OCM",
AM1572="No root CAuse","No root cause",
AM1572="ODU HS","TX ISSUE",
AM1572="IP &amp; VLAN","TX ISSUE",
AM1572="Warehouse HUAWEI","SPARE-ISSUE",
AM1572="SPARE-HS","SPARE-ISSUE",
AM1572="Power Telco","RAN ISSUE",AM1572="no impacts","no impacts"
),"")</f>
        <v>no impacts</v>
      </c>
      <c r="AM1572" s="67" t="s">
        <v>5605</v>
      </c>
      <c r="AN1572" s="48" t="str" cm="1">
        <f t="array" ref="AN1572">IFERROR(_xlfn.IFS(
AM1572="MPR ISSUE","ACTIVE",
AM1572="BSS Hardware Issue","ACTIVE",
AM1572="Sites strategiques, MLL, Pylone, etc.","PASSIVE",
AM1572="AKTIVCO DEFAUT GE &amp; POWER Cabinet","PASSIVE",
AM1572="AKTIVCO Coupure ENEO &amp; Baisse de tension","PASSIVE",
AM1572="Coupure ENEO &amp; Baisse de tension","PASSIVE",
AM1572="Defaut GE &amp; POWER Cabinet","PASSIVE",
AM1572="Sharing","PASSIVE",
AM1572="Sites strategiques &amp; DataCenter","PASSIVE",
AM1572="Exclu","Exclu",
AM1572="SAT","ACTIVE",
AM1572="SPARE-ISSUE","SPARE-ISSUE",
AM1572="Fiber CAmtel","ACTIVE",
AM1572="Fiber AOF","ACTIVE",
AM1572="Projet OCM (HUAWEI)","PLANNED WORKS",
AM1572="Projet OCM (NOKIA)","PLANNED WORKS",
AM1572="ACCESS-ISSUE","ACCESS-ISSUE",
AM1572="Projet OCM (ZTE, NOKIA, autres projets)","PLANNED WORKS",
AM1572="No root CAuse","No root cause",
AM1572="ODU HS","ACTIVE",
AM1572="IP &amp; VLAN","ACTIVE",
AM1572="Warehouse HUAWEI","SPARE-ISSUE",
AM1572="SPARE-HS","SPARE-ISSUE",
AM1572="Power Telco","ACTIVE", AM1572="no impacts","no impacts"
),"")</f>
        <v>no impacts</v>
      </c>
      <c r="AO1572" s="93" t="s">
        <v>5537</v>
      </c>
      <c r="AP1572" s="101" t="str">
        <f t="shared" si="45"/>
        <v>CTR_007</v>
      </c>
      <c r="AR1572" s="17" t="s">
        <v>5537</v>
      </c>
      <c r="AS1572" s="7" t="s">
        <v>5537</v>
      </c>
      <c r="AT1572" s="6"/>
      <c r="AU1572" s="7"/>
      <c r="AV1572" s="3" t="s">
        <v>5537</v>
      </c>
      <c r="AW1572" s="18" t="s">
        <v>5537</v>
      </c>
      <c r="AX1572" s="18" t="s">
        <v>5537</v>
      </c>
      <c r="AY1572" s="18" t="s">
        <v>5537</v>
      </c>
      <c r="AZ1572" s="18" t="s">
        <v>5537</v>
      </c>
      <c r="BA1572" s="18" t="s">
        <v>5537</v>
      </c>
      <c r="BB1572" s="18" t="s">
        <v>5537</v>
      </c>
      <c r="BC1572" s="18" t="s">
        <v>5537</v>
      </c>
      <c r="BD1572" s="18" t="s">
        <v>5537</v>
      </c>
      <c r="BE1572" s="18" t="s">
        <v>5537</v>
      </c>
      <c r="BF1572" s="18" t="s">
        <v>5537</v>
      </c>
      <c r="BG1572" s="18" t="s">
        <v>5537</v>
      </c>
      <c r="BH1572" s="18" t="s">
        <v>5537</v>
      </c>
      <c r="BI1572" s="9" t="s">
        <v>5537</v>
      </c>
      <c r="BJ1572" s="14"/>
      <c r="BK1572" s="14" t="s">
        <v>5537</v>
      </c>
      <c r="BL1572" s="14" t="str">
        <f>_xlfn.XLOOKUP(B1572,'[4]cell downs 18042026 17h'!$B:$B,'[4]cell downs 18042026 17h'!$B:$B,"")</f>
        <v/>
      </c>
      <c r="BM1572" s="14" t="str">
        <f>_xlfn.XLOOKUP(B1572,'[5]Cells Huawei 19042026 15h'!$B:$B,'[5]Cells Huawei 19042026 15h'!$B:$B,"")</f>
        <v/>
      </c>
      <c r="BN1572" s="9" t="str">
        <f>_xlfn.XLOOKUP(B1572,'[6]cells down 19042026 9H40'!$B:$B,'[6]cells down 19042026 9H40'!$B:$B,"")</f>
        <v/>
      </c>
      <c r="BO1572" s="9" t="s">
        <v>5537</v>
      </c>
      <c r="BP1572" s="9" t="s">
        <v>1129</v>
      </c>
      <c r="BQ1572" s="115"/>
    </row>
    <row r="1573" spans="1:69" s="9" customFormat="1" ht="24" customHeight="1" x14ac:dyDescent="0.3">
      <c r="A1573" s="1" t="s">
        <v>4811</v>
      </c>
      <c r="B1573" s="8" t="s">
        <v>4812</v>
      </c>
      <c r="C1573" s="3" t="str">
        <f>_xlfn.XLOOKUP(B1573,'[1]daily break down'!$D:$D,'[1]daily break down'!$E:$E,"")</f>
        <v>Yaounde</v>
      </c>
      <c r="D1573" s="1" t="s">
        <v>11</v>
      </c>
      <c r="E1573" s="1" t="s">
        <v>12</v>
      </c>
      <c r="F1573" s="3" t="s">
        <v>37</v>
      </c>
      <c r="G1573" s="1" t="s">
        <v>38</v>
      </c>
      <c r="H1573" s="34" t="str">
        <f>_xlfn.XLOOKUP(B1573,[2]CALCULATION!$B:$B,[2]CALCULATION!$H:$H,"")</f>
        <v>ZTE</v>
      </c>
      <c r="I1573" s="28">
        <v>0</v>
      </c>
      <c r="J1573" s="28">
        <v>0</v>
      </c>
      <c r="K1573" s="28">
        <v>0</v>
      </c>
      <c r="L1573" s="28">
        <v>0</v>
      </c>
      <c r="M1573" s="28">
        <v>0</v>
      </c>
      <c r="N1573" s="28">
        <v>0</v>
      </c>
      <c r="O1573" s="28">
        <v>0</v>
      </c>
      <c r="P1573" s="28">
        <v>13.140457662377692</v>
      </c>
      <c r="Q1573" s="28">
        <v>24.400937554396993</v>
      </c>
      <c r="R1573" s="28">
        <v>0</v>
      </c>
      <c r="S1573" s="94">
        <v>0</v>
      </c>
      <c r="T1573" s="94">
        <f>_xlfn.XLOOKUP(B1573,'[3]Nur des jours'!$B:$B,'[3]Nur des jours'!$U:$U,"")</f>
        <v>0</v>
      </c>
      <c r="U1573" s="94">
        <v>0</v>
      </c>
      <c r="V1573" s="94">
        <v>0</v>
      </c>
      <c r="W1573" s="94">
        <v>0</v>
      </c>
      <c r="X1573" s="94">
        <v>0</v>
      </c>
      <c r="Y1573" s="94">
        <v>0</v>
      </c>
      <c r="Z1573" s="94">
        <v>0</v>
      </c>
      <c r="AA1573" s="94">
        <v>0</v>
      </c>
      <c r="AB1573" s="94">
        <v>0</v>
      </c>
      <c r="AC1573" s="94">
        <f>_xlfn.XLOOKUP(B1573,'[3]Nur des jours'!$B:$B,'[3]Nur des jours'!$N:$N,"")</f>
        <v>0</v>
      </c>
      <c r="AD1573" s="94">
        <v>0</v>
      </c>
      <c r="AE1573" s="94">
        <v>0</v>
      </c>
      <c r="AF1573" s="94">
        <v>0</v>
      </c>
      <c r="AG1573" s="94">
        <v>0</v>
      </c>
      <c r="AH1573" s="94">
        <v>0</v>
      </c>
      <c r="AI1573" s="49" t="s">
        <v>5559</v>
      </c>
      <c r="AJ1573" s="49"/>
      <c r="AK1573" s="48" t="str" cm="1">
        <f t="array" ref="AK1573">IFERROR(_xlfn.IFS(
AM1573="MPR ISSUE","PDH",
AM1573="BSS Hardware Issue","BSS",
AM1573="Sites strategiques, MLL, Pylone, etc.","ENVTECH",
AM1573="AKTIVCO DEFAUT GE &amp; POWER Cabinet","AKTIVCO",
AM1573="AKTIVCO Coupure ENEO &amp; Baisse de tension","AKTIVCO GRID ONLY",
AM1573="Coupure ENEO &amp; Baisse de tension","IHS GRID ONLY",
AM1573="Defaut GE &amp; POWER Cabinet","IHS",
AM1573="Sharing","Partners",
AM1573="Sites strategiques &amp; DataCenter","SST &amp; DC",
AM1573="Exclu","Exclu",
AM1573="SAT","SAT",
AM1573="SPARE-ISSUE","SPARE-ISSUE",
AM1573="Fiber CAmtel","TRANS_FO_CAMTEL",
AM1573="Fiber AOF","Fiber AOF",
AM1573="Projet OCM (HUAWEI)","TRAVAUX-HUAWEI",
AM1573="Projet OCM (NOKIA)","TRAVAUX-NOKIA",
AM1573="ACCESS-ISSUE","ACCESS-ISSUE",
AM1573="Projet OCM (ZTE, NOKIA, autres projets)","TRAVAUX OCM",
AM1573="No root CAuse","No root cause",
AM1573="ODU HS","PDH",
AM1573="IP &amp; VLAN","PDH",
AM1573="Warehouse HUAWEI","SPARE-ISSUE",
AM1573="SPARE-HS","SPARE-ISSUE",
AM1573="Power Telco","BSS",AM1573="no impacts","no impacts"
),"")</f>
        <v>no impacts</v>
      </c>
      <c r="AL1573" s="48" t="str" cm="1">
        <f t="array" ref="AL1573">IFERROR(_xlfn.IFS(
AM1573="MPR ISSUE","TX ISSUE",
AM1573="BSS Hardware Issue","RAN ISSUE",
AM1573="Sites strategiques, MLL, Pylone, etc.","ENVTECH",
AM1573="AKTIVCO DEFAUT GE &amp; POWER Cabinet","POWER ISSUE",
AM1573="AKTIVCO Coupure ENEO &amp; Baisse de tension","POWER ISSUE",
AM1573="Coupure ENEO &amp; Baisse de tension","POWER ISSUE",
AM1573="Defaut GE &amp; POWER Cabinet","POWER ISSUE",
AM1573="Sharing","POWER ISSUE",
AM1573="Sites strategiques &amp; DataCenter","POWER ISSUE",
AM1573="Exclu","Exclu",
AM1573="SAT","TX ISSUE",
AM1573="SPARE-ISSUE","SPARE-ISSUE",
AM1573="Fiber CAmtel","TX ISSUE",
AM1573="Fiber AOF","TX ISSUE",
AM1573="Projet OCM (HUAWEI)","TRAVAUX-HUAWEI",
AM1573="Projet OCM (NOKIA)","TRAVAUX -NOKIA",
AM1573="ACCESS-ISSUE","ACCESS-ISSUE",
AM1573="Projet OCM (ZTE, NOKIA, autres projets)","TRAVAUX OCM",
AM1573="No root CAuse","No root cause",
AM1573="ODU HS","TX ISSUE",
AM1573="IP &amp; VLAN","TX ISSUE",
AM1573="Warehouse HUAWEI","SPARE-ISSUE",
AM1573="SPARE-HS","SPARE-ISSUE",
AM1573="Power Telco","RAN ISSUE",AM1573="no impacts","no impacts"
),"")</f>
        <v>no impacts</v>
      </c>
      <c r="AM1573" s="67" t="s">
        <v>5605</v>
      </c>
      <c r="AN1573" s="48" t="str" cm="1">
        <f t="array" ref="AN1573">IFERROR(_xlfn.IFS(
AM1573="MPR ISSUE","ACTIVE",
AM1573="BSS Hardware Issue","ACTIVE",
AM1573="Sites strategiques, MLL, Pylone, etc.","PASSIVE",
AM1573="AKTIVCO DEFAUT GE &amp; POWER Cabinet","PASSIVE",
AM1573="AKTIVCO Coupure ENEO &amp; Baisse de tension","PASSIVE",
AM1573="Coupure ENEO &amp; Baisse de tension","PASSIVE",
AM1573="Defaut GE &amp; POWER Cabinet","PASSIVE",
AM1573="Sharing","PASSIVE",
AM1573="Sites strategiques &amp; DataCenter","PASSIVE",
AM1573="Exclu","Exclu",
AM1573="SAT","ACTIVE",
AM1573="SPARE-ISSUE","SPARE-ISSUE",
AM1573="Fiber CAmtel","ACTIVE",
AM1573="Fiber AOF","ACTIVE",
AM1573="Projet OCM (HUAWEI)","PLANNED WORKS",
AM1573="Projet OCM (NOKIA)","PLANNED WORKS",
AM1573="ACCESS-ISSUE","ACCESS-ISSUE",
AM1573="Projet OCM (ZTE, NOKIA, autres projets)","PLANNED WORKS",
AM1573="No root CAuse","No root cause",
AM1573="ODU HS","ACTIVE",
AM1573="IP &amp; VLAN","ACTIVE",
AM1573="Warehouse HUAWEI","SPARE-ISSUE",
AM1573="SPARE-HS","SPARE-ISSUE",
AM1573="Power Telco","ACTIVE", AM1573="no impacts","no impacts"
),"")</f>
        <v>no impacts</v>
      </c>
      <c r="AO1573" s="93" t="s">
        <v>5537</v>
      </c>
      <c r="AP1573" s="101" t="str">
        <f t="shared" si="45"/>
        <v>CTR_327</v>
      </c>
      <c r="AR1573" s="17" t="s">
        <v>5537</v>
      </c>
      <c r="AS1573" s="7" t="s">
        <v>5537</v>
      </c>
      <c r="AT1573" s="6"/>
      <c r="AU1573" s="7"/>
      <c r="AV1573" s="3" t="s">
        <v>5537</v>
      </c>
      <c r="AW1573" s="18" t="s">
        <v>5537</v>
      </c>
      <c r="AX1573" s="18" t="s">
        <v>5537</v>
      </c>
      <c r="AY1573" s="18" t="s">
        <v>5537</v>
      </c>
      <c r="AZ1573" s="18" t="s">
        <v>5537</v>
      </c>
      <c r="BA1573" s="18" t="s">
        <v>5537</v>
      </c>
      <c r="BB1573" s="18" t="s">
        <v>5537</v>
      </c>
      <c r="BC1573" s="18" t="s">
        <v>5537</v>
      </c>
      <c r="BD1573" s="18" t="s">
        <v>5537</v>
      </c>
      <c r="BE1573" s="18" t="s">
        <v>5537</v>
      </c>
      <c r="BF1573" s="18" t="s">
        <v>5537</v>
      </c>
      <c r="BG1573" s="18" t="s">
        <v>5537</v>
      </c>
      <c r="BH1573" s="18" t="s">
        <v>5537</v>
      </c>
      <c r="BI1573" s="9" t="s">
        <v>5537</v>
      </c>
      <c r="BJ1573" s="14"/>
      <c r="BK1573" s="14" t="s">
        <v>5537</v>
      </c>
      <c r="BL1573" s="14" t="str">
        <f>_xlfn.XLOOKUP(B1573,'[4]cell downs 18042026 17h'!$B:$B,'[4]cell downs 18042026 17h'!$B:$B,"")</f>
        <v/>
      </c>
      <c r="BM1573" s="14" t="str">
        <f>_xlfn.XLOOKUP(B1573,'[5]Cells Huawei 19042026 15h'!$B:$B,'[5]Cells Huawei 19042026 15h'!$B:$B,"")</f>
        <v/>
      </c>
      <c r="BN1573" s="9" t="str">
        <f>_xlfn.XLOOKUP(B1573,'[6]cells down 19042026 9H40'!$B:$B,'[6]cells down 19042026 9H40'!$B:$B,"")</f>
        <v/>
      </c>
      <c r="BO1573" s="9" t="s">
        <v>4812</v>
      </c>
      <c r="BP1573" s="9" t="s">
        <v>5537</v>
      </c>
      <c r="BQ1573" s="115"/>
    </row>
    <row r="1574" spans="1:69" s="9" customFormat="1" ht="15.45" customHeight="1" x14ac:dyDescent="0.3">
      <c r="A1574" s="1" t="s">
        <v>3225</v>
      </c>
      <c r="B1574" s="8" t="s">
        <v>3226</v>
      </c>
      <c r="C1574" s="3" t="str">
        <f>_xlfn.XLOOKUP(B1574,'[1]daily break down'!$D:$D,'[1]daily break down'!$E:$E,"")</f>
        <v>Yaounde</v>
      </c>
      <c r="D1574" s="1" t="s">
        <v>11</v>
      </c>
      <c r="E1574" s="1" t="s">
        <v>12</v>
      </c>
      <c r="F1574" s="3" t="s">
        <v>37</v>
      </c>
      <c r="G1574" s="1" t="s">
        <v>38</v>
      </c>
      <c r="H1574" s="34" t="str">
        <f>_xlfn.XLOOKUP(B1574,[2]CALCULATION!$B:$B,[2]CALCULATION!$H:$H,"")</f>
        <v>ZTE</v>
      </c>
      <c r="I1574" s="28">
        <v>0</v>
      </c>
      <c r="J1574" s="28">
        <v>0</v>
      </c>
      <c r="K1574" s="28">
        <v>0.24598140015352477</v>
      </c>
      <c r="L1574" s="28">
        <v>0</v>
      </c>
      <c r="M1574" s="28">
        <v>0</v>
      </c>
      <c r="N1574" s="28">
        <v>0</v>
      </c>
      <c r="O1574" s="28">
        <v>62.058367790704629</v>
      </c>
      <c r="P1574" s="28">
        <v>0</v>
      </c>
      <c r="Q1574" s="28">
        <v>0</v>
      </c>
      <c r="R1574" s="28">
        <v>0</v>
      </c>
      <c r="S1574" s="94">
        <v>2.2278153027825578</v>
      </c>
      <c r="T1574" s="94">
        <f>_xlfn.XLOOKUP(B1574,'[3]Nur des jours'!$B:$B,'[3]Nur des jours'!$U:$U,"")</f>
        <v>0</v>
      </c>
      <c r="U1574" s="94">
        <v>0</v>
      </c>
      <c r="V1574" s="94">
        <v>0</v>
      </c>
      <c r="W1574" s="94">
        <v>0</v>
      </c>
      <c r="X1574" s="94">
        <v>0</v>
      </c>
      <c r="Y1574" s="94">
        <v>0</v>
      </c>
      <c r="Z1574" s="94">
        <v>0</v>
      </c>
      <c r="AA1574" s="94">
        <v>0</v>
      </c>
      <c r="AB1574" s="94">
        <v>0</v>
      </c>
      <c r="AC1574" s="94">
        <f>_xlfn.XLOOKUP(B1574,'[3]Nur des jours'!$B:$B,'[3]Nur des jours'!$N:$N,"")</f>
        <v>0</v>
      </c>
      <c r="AD1574" s="94">
        <v>0</v>
      </c>
      <c r="AE1574" s="94">
        <v>0</v>
      </c>
      <c r="AF1574" s="94">
        <v>0</v>
      </c>
      <c r="AG1574" s="94">
        <v>0</v>
      </c>
      <c r="AH1574" s="94">
        <v>0</v>
      </c>
      <c r="AI1574" s="49" t="s">
        <v>5559</v>
      </c>
      <c r="AJ1574" s="49"/>
      <c r="AK1574" s="48" t="str" cm="1">
        <f t="array" ref="AK1574">IFERROR(_xlfn.IFS(
AM1574="MPR ISSUE","PDH",
AM1574="BSS Hardware Issue","BSS",
AM1574="Sites strategiques, MLL, Pylone, etc.","ENVTECH",
AM1574="AKTIVCO DEFAUT GE &amp; POWER Cabinet","AKTIVCO",
AM1574="AKTIVCO Coupure ENEO &amp; Baisse de tension","AKTIVCO GRID ONLY",
AM1574="Coupure ENEO &amp; Baisse de tension","IHS GRID ONLY",
AM1574="Defaut GE &amp; POWER Cabinet","IHS",
AM1574="Sharing","Partners",
AM1574="Sites strategiques &amp; DataCenter","SST &amp; DC",
AM1574="Exclu","Exclu",
AM1574="SAT","SAT",
AM1574="SPARE-ISSUE","SPARE-ISSUE",
AM1574="Fiber CAmtel","TRANS_FO_CAMTEL",
AM1574="Fiber AOF","Fiber AOF",
AM1574="Projet OCM (HUAWEI)","TRAVAUX-HUAWEI",
AM1574="Projet OCM (NOKIA)","TRAVAUX-NOKIA",
AM1574="ACCESS-ISSUE","ACCESS-ISSUE",
AM1574="Projet OCM (ZTE, NOKIA, autres projets)","TRAVAUX OCM",
AM1574="No root CAuse","No root cause",
AM1574="ODU HS","PDH",
AM1574="IP &amp; VLAN","PDH",
AM1574="Warehouse HUAWEI","SPARE-ISSUE",
AM1574="SPARE-HS","SPARE-ISSUE",
AM1574="Power Telco","BSS",AM1574="no impacts","no impacts"
),"")</f>
        <v>no impacts</v>
      </c>
      <c r="AL1574" s="48" t="str" cm="1">
        <f t="array" ref="AL1574">IFERROR(_xlfn.IFS(
AM1574="MPR ISSUE","TX ISSUE",
AM1574="BSS Hardware Issue","RAN ISSUE",
AM1574="Sites strategiques, MLL, Pylone, etc.","ENVTECH",
AM1574="AKTIVCO DEFAUT GE &amp; POWER Cabinet","POWER ISSUE",
AM1574="AKTIVCO Coupure ENEO &amp; Baisse de tension","POWER ISSUE",
AM1574="Coupure ENEO &amp; Baisse de tension","POWER ISSUE",
AM1574="Defaut GE &amp; POWER Cabinet","POWER ISSUE",
AM1574="Sharing","POWER ISSUE",
AM1574="Sites strategiques &amp; DataCenter","POWER ISSUE",
AM1574="Exclu","Exclu",
AM1574="SAT","TX ISSUE",
AM1574="SPARE-ISSUE","SPARE-ISSUE",
AM1574="Fiber CAmtel","TX ISSUE",
AM1574="Fiber AOF","TX ISSUE",
AM1574="Projet OCM (HUAWEI)","TRAVAUX-HUAWEI",
AM1574="Projet OCM (NOKIA)","TRAVAUX -NOKIA",
AM1574="ACCESS-ISSUE","ACCESS-ISSUE",
AM1574="Projet OCM (ZTE, NOKIA, autres projets)","TRAVAUX OCM",
AM1574="No root CAuse","No root cause",
AM1574="ODU HS","TX ISSUE",
AM1574="IP &amp; VLAN","TX ISSUE",
AM1574="Warehouse HUAWEI","SPARE-ISSUE",
AM1574="SPARE-HS","SPARE-ISSUE",
AM1574="Power Telco","RAN ISSUE",AM1574="no impacts","no impacts"
),"")</f>
        <v>no impacts</v>
      </c>
      <c r="AM1574" s="67" t="s">
        <v>5605</v>
      </c>
      <c r="AN1574" s="48" t="str" cm="1">
        <f t="array" ref="AN1574">IFERROR(_xlfn.IFS(
AM1574="MPR ISSUE","ACTIVE",
AM1574="BSS Hardware Issue","ACTIVE",
AM1574="Sites strategiques, MLL, Pylone, etc.","PASSIVE",
AM1574="AKTIVCO DEFAUT GE &amp; POWER Cabinet","PASSIVE",
AM1574="AKTIVCO Coupure ENEO &amp; Baisse de tension","PASSIVE",
AM1574="Coupure ENEO &amp; Baisse de tension","PASSIVE",
AM1574="Defaut GE &amp; POWER Cabinet","PASSIVE",
AM1574="Sharing","PASSIVE",
AM1574="Sites strategiques &amp; DataCenter","PASSIVE",
AM1574="Exclu","Exclu",
AM1574="SAT","ACTIVE",
AM1574="SPARE-ISSUE","SPARE-ISSUE",
AM1574="Fiber CAmtel","ACTIVE",
AM1574="Fiber AOF","ACTIVE",
AM1574="Projet OCM (HUAWEI)","PLANNED WORKS",
AM1574="Projet OCM (NOKIA)","PLANNED WORKS",
AM1574="ACCESS-ISSUE","ACCESS-ISSUE",
AM1574="Projet OCM (ZTE, NOKIA, autres projets)","PLANNED WORKS",
AM1574="No root CAuse","No root cause",
AM1574="ODU HS","ACTIVE",
AM1574="IP &amp; VLAN","ACTIVE",
AM1574="Warehouse HUAWEI","SPARE-ISSUE",
AM1574="SPARE-HS","SPARE-ISSUE",
AM1574="Power Telco","ACTIVE", AM1574="no impacts","no impacts"
),"")</f>
        <v>no impacts</v>
      </c>
      <c r="AO1574" s="93" t="s">
        <v>5537</v>
      </c>
      <c r="AP1574" s="101" t="str">
        <f t="shared" si="45"/>
        <v>CTR_472</v>
      </c>
      <c r="AR1574" s="17" t="s">
        <v>5537</v>
      </c>
      <c r="AS1574" s="7" t="s">
        <v>5537</v>
      </c>
      <c r="AT1574" s="6"/>
      <c r="AU1574" s="7"/>
      <c r="AV1574" s="3" t="s">
        <v>5537</v>
      </c>
      <c r="AW1574" s="18" t="s">
        <v>5537</v>
      </c>
      <c r="AX1574" s="18" t="s">
        <v>5537</v>
      </c>
      <c r="AY1574" s="18" t="s">
        <v>5537</v>
      </c>
      <c r="AZ1574" s="18" t="s">
        <v>5537</v>
      </c>
      <c r="BA1574" s="18" t="s">
        <v>5537</v>
      </c>
      <c r="BB1574" s="18" t="s">
        <v>5537</v>
      </c>
      <c r="BC1574" s="18" t="s">
        <v>5537</v>
      </c>
      <c r="BD1574" s="18" t="s">
        <v>5537</v>
      </c>
      <c r="BE1574" s="18" t="s">
        <v>5537</v>
      </c>
      <c r="BF1574" s="18" t="s">
        <v>5537</v>
      </c>
      <c r="BG1574" s="18" t="s">
        <v>5537</v>
      </c>
      <c r="BH1574" s="18" t="s">
        <v>5537</v>
      </c>
      <c r="BI1574" s="9" t="s">
        <v>5537</v>
      </c>
      <c r="BJ1574" s="14"/>
      <c r="BK1574" s="14" t="s">
        <v>5537</v>
      </c>
      <c r="BL1574" s="14" t="str">
        <f>_xlfn.XLOOKUP(B1574,'[4]cell downs 18042026 17h'!$B:$B,'[4]cell downs 18042026 17h'!$B:$B,"")</f>
        <v/>
      </c>
      <c r="BM1574" s="14" t="str">
        <f>_xlfn.XLOOKUP(B1574,'[5]Cells Huawei 19042026 15h'!$B:$B,'[5]Cells Huawei 19042026 15h'!$B:$B,"")</f>
        <v/>
      </c>
      <c r="BN1574" s="9" t="str">
        <f>_xlfn.XLOOKUP(B1574,'[6]cells down 19042026 9H40'!$B:$B,'[6]cells down 19042026 9H40'!$B:$B,"")</f>
        <v/>
      </c>
      <c r="BO1574" s="9" t="s">
        <v>3226</v>
      </c>
      <c r="BP1574" s="9" t="s">
        <v>1129</v>
      </c>
      <c r="BQ1574" s="115"/>
    </row>
    <row r="1575" spans="1:69" s="9" customFormat="1" x14ac:dyDescent="0.3">
      <c r="A1575" s="1" t="s">
        <v>2149</v>
      </c>
      <c r="B1575" s="8" t="s">
        <v>2150</v>
      </c>
      <c r="C1575" s="3" t="str">
        <f>_xlfn.XLOOKUP(B1575,'[1]daily break down'!$D:$D,'[1]daily break down'!$E:$E,"")</f>
        <v>CENTRE</v>
      </c>
      <c r="D1575" s="1" t="s">
        <v>11</v>
      </c>
      <c r="E1575" s="1" t="s">
        <v>12</v>
      </c>
      <c r="F1575" s="3" t="s">
        <v>226</v>
      </c>
      <c r="G1575" s="1" t="s">
        <v>489</v>
      </c>
      <c r="H1575" s="34" t="str">
        <f>_xlfn.XLOOKUP(B1575,[2]CALCULATION!$B:$B,[2]CALCULATION!$H:$H,"")</f>
        <v>ZTE</v>
      </c>
      <c r="I1575" s="28">
        <v>0</v>
      </c>
      <c r="J1575" s="28">
        <v>0</v>
      </c>
      <c r="K1575" s="28">
        <v>0</v>
      </c>
      <c r="L1575" s="28">
        <v>0</v>
      </c>
      <c r="M1575" s="28">
        <v>0</v>
      </c>
      <c r="N1575" s="28">
        <v>0</v>
      </c>
      <c r="O1575" s="28">
        <v>0</v>
      </c>
      <c r="P1575" s="28">
        <v>0</v>
      </c>
      <c r="Q1575" s="28">
        <v>0</v>
      </c>
      <c r="R1575" s="28">
        <v>0</v>
      </c>
      <c r="S1575" s="94">
        <v>0</v>
      </c>
      <c r="T1575" s="94">
        <f>_xlfn.XLOOKUP(B1575,'[3]Nur des jours'!$B:$B,'[3]Nur des jours'!$U:$U,"")</f>
        <v>0</v>
      </c>
      <c r="U1575" s="94">
        <v>0</v>
      </c>
      <c r="V1575" s="94">
        <v>0</v>
      </c>
      <c r="W1575" s="94">
        <v>0</v>
      </c>
      <c r="X1575" s="94">
        <v>0</v>
      </c>
      <c r="Y1575" s="94">
        <v>0</v>
      </c>
      <c r="Z1575" s="94">
        <v>0</v>
      </c>
      <c r="AA1575" s="94">
        <v>0</v>
      </c>
      <c r="AB1575" s="94">
        <v>0</v>
      </c>
      <c r="AC1575" s="94">
        <f>_xlfn.XLOOKUP(B1575,'[3]Nur des jours'!$B:$B,'[3]Nur des jours'!$N:$N,"")</f>
        <v>0</v>
      </c>
      <c r="AD1575" s="94">
        <v>0</v>
      </c>
      <c r="AE1575" s="94">
        <v>0</v>
      </c>
      <c r="AF1575" s="94">
        <v>0</v>
      </c>
      <c r="AG1575" s="94">
        <v>0</v>
      </c>
      <c r="AH1575" s="94">
        <v>0</v>
      </c>
      <c r="AI1575" s="49" t="s">
        <v>5559</v>
      </c>
      <c r="AJ1575" s="49"/>
      <c r="AK1575" s="48" t="str" cm="1">
        <f t="array" ref="AK1575">IFERROR(_xlfn.IFS(
AM1575="MPR ISSUE","PDH",
AM1575="BSS Hardware Issue","BSS",
AM1575="Sites strategiques, MLL, Pylone, etc.","ENVTECH",
AM1575="AKTIVCO DEFAUT GE &amp; POWER Cabinet","AKTIVCO",
AM1575="AKTIVCO Coupure ENEO &amp; Baisse de tension","AKTIVCO GRID ONLY",
AM1575="Coupure ENEO &amp; Baisse de tension","IHS GRID ONLY",
AM1575="Defaut GE &amp; POWER Cabinet","IHS",
AM1575="Sharing","Partners",
AM1575="Sites strategiques &amp; DataCenter","SST &amp; DC",
AM1575="Exclu","Exclu",
AM1575="SAT","SAT",
AM1575="SPARE-ISSUE","SPARE-ISSUE",
AM1575="Fiber CAmtel","TRANS_FO_CAMTEL",
AM1575="Fiber AOF","Fiber AOF",
AM1575="Projet OCM (HUAWEI)","TRAVAUX-HUAWEI",
AM1575="Projet OCM (NOKIA)","TRAVAUX-NOKIA",
AM1575="ACCESS-ISSUE","ACCESS-ISSUE",
AM1575="Projet OCM (ZTE, NOKIA, autres projets)","TRAVAUX OCM",
AM1575="No root CAuse","No root cause",
AM1575="ODU HS","PDH",
AM1575="IP &amp; VLAN","PDH",
AM1575="Warehouse HUAWEI","SPARE-ISSUE",
AM1575="SPARE-HS","SPARE-ISSUE",
AM1575="Power Telco","BSS",AM1575="no impacts","no impacts"
),"")</f>
        <v>no impacts</v>
      </c>
      <c r="AL1575" s="48" t="str" cm="1">
        <f t="array" ref="AL1575">IFERROR(_xlfn.IFS(
AM1575="MPR ISSUE","TX ISSUE",
AM1575="BSS Hardware Issue","RAN ISSUE",
AM1575="Sites strategiques, MLL, Pylone, etc.","ENVTECH",
AM1575="AKTIVCO DEFAUT GE &amp; POWER Cabinet","POWER ISSUE",
AM1575="AKTIVCO Coupure ENEO &amp; Baisse de tension","POWER ISSUE",
AM1575="Coupure ENEO &amp; Baisse de tension","POWER ISSUE",
AM1575="Defaut GE &amp; POWER Cabinet","POWER ISSUE",
AM1575="Sharing","POWER ISSUE",
AM1575="Sites strategiques &amp; DataCenter","POWER ISSUE",
AM1575="Exclu","Exclu",
AM1575="SAT","TX ISSUE",
AM1575="SPARE-ISSUE","SPARE-ISSUE",
AM1575="Fiber CAmtel","TX ISSUE",
AM1575="Fiber AOF","TX ISSUE",
AM1575="Projet OCM (HUAWEI)","TRAVAUX-HUAWEI",
AM1575="Projet OCM (NOKIA)","TRAVAUX -NOKIA",
AM1575="ACCESS-ISSUE","ACCESS-ISSUE",
AM1575="Projet OCM (ZTE, NOKIA, autres projets)","TRAVAUX OCM",
AM1575="No root CAuse","No root cause",
AM1575="ODU HS","TX ISSUE",
AM1575="IP &amp; VLAN","TX ISSUE",
AM1575="Warehouse HUAWEI","SPARE-ISSUE",
AM1575="SPARE-HS","SPARE-ISSUE",
AM1575="Power Telco","RAN ISSUE",AM1575="no impacts","no impacts"
),"")</f>
        <v>no impacts</v>
      </c>
      <c r="AM1575" s="67" t="s">
        <v>5605</v>
      </c>
      <c r="AN1575" s="48" t="str" cm="1">
        <f t="array" ref="AN1575">IFERROR(_xlfn.IFS(
AM1575="MPR ISSUE","ACTIVE",
AM1575="BSS Hardware Issue","ACTIVE",
AM1575="Sites strategiques, MLL, Pylone, etc.","PASSIVE",
AM1575="AKTIVCO DEFAUT GE &amp; POWER Cabinet","PASSIVE",
AM1575="AKTIVCO Coupure ENEO &amp; Baisse de tension","PASSIVE",
AM1575="Coupure ENEO &amp; Baisse de tension","PASSIVE",
AM1575="Defaut GE &amp; POWER Cabinet","PASSIVE",
AM1575="Sharing","PASSIVE",
AM1575="Sites strategiques &amp; DataCenter","PASSIVE",
AM1575="Exclu","Exclu",
AM1575="SAT","ACTIVE",
AM1575="SPARE-ISSUE","SPARE-ISSUE",
AM1575="Fiber CAmtel","ACTIVE",
AM1575="Fiber AOF","ACTIVE",
AM1575="Projet OCM (HUAWEI)","PLANNED WORKS",
AM1575="Projet OCM (NOKIA)","PLANNED WORKS",
AM1575="ACCESS-ISSUE","ACCESS-ISSUE",
AM1575="Projet OCM (ZTE, NOKIA, autres projets)","PLANNED WORKS",
AM1575="No root CAuse","No root cause",
AM1575="ODU HS","ACTIVE",
AM1575="IP &amp; VLAN","ACTIVE",
AM1575="Warehouse HUAWEI","SPARE-ISSUE",
AM1575="SPARE-HS","SPARE-ISSUE",
AM1575="Power Telco","ACTIVE", AM1575="no impacts","no impacts"
),"")</f>
        <v>no impacts</v>
      </c>
      <c r="AO1575" s="93" t="s">
        <v>5537</v>
      </c>
      <c r="AP1575" s="101" t="str">
        <f t="shared" si="45"/>
        <v>EST_032</v>
      </c>
      <c r="AR1575" s="17" t="s">
        <v>5537</v>
      </c>
      <c r="AS1575" s="7" t="s">
        <v>5537</v>
      </c>
      <c r="AT1575" s="6"/>
      <c r="AU1575" s="7"/>
      <c r="AV1575" s="3" t="s">
        <v>5537</v>
      </c>
      <c r="AW1575" s="18" t="s">
        <v>5537</v>
      </c>
      <c r="AX1575" s="18" t="s">
        <v>5537</v>
      </c>
      <c r="AY1575" s="18" t="s">
        <v>5537</v>
      </c>
      <c r="AZ1575" s="18" t="s">
        <v>5537</v>
      </c>
      <c r="BA1575" s="18" t="s">
        <v>5537</v>
      </c>
      <c r="BB1575" s="18" t="s">
        <v>5537</v>
      </c>
      <c r="BC1575" s="18" t="s">
        <v>5537</v>
      </c>
      <c r="BD1575" s="18" t="s">
        <v>5537</v>
      </c>
      <c r="BE1575" s="18" t="s">
        <v>5537</v>
      </c>
      <c r="BF1575" s="18" t="s">
        <v>5537</v>
      </c>
      <c r="BG1575" s="18" t="s">
        <v>5537</v>
      </c>
      <c r="BH1575" s="18" t="s">
        <v>5537</v>
      </c>
      <c r="BI1575" s="9" t="s">
        <v>5537</v>
      </c>
      <c r="BJ1575" s="14"/>
      <c r="BK1575" s="14" t="s">
        <v>5537</v>
      </c>
      <c r="BL1575" s="14" t="str">
        <f>_xlfn.XLOOKUP(B1575,'[4]cell downs 18042026 17h'!$B:$B,'[4]cell downs 18042026 17h'!$B:$B,"")</f>
        <v/>
      </c>
      <c r="BM1575" s="14" t="str">
        <f>_xlfn.XLOOKUP(B1575,'[5]Cells Huawei 19042026 15h'!$B:$B,'[5]Cells Huawei 19042026 15h'!$B:$B,"")</f>
        <v/>
      </c>
      <c r="BN1575" s="9" t="str">
        <f>_xlfn.XLOOKUP(B1575,'[6]cells down 19042026 9H40'!$B:$B,'[6]cells down 19042026 9H40'!$B:$B,"")</f>
        <v/>
      </c>
      <c r="BO1575" s="9" t="s">
        <v>2150</v>
      </c>
      <c r="BP1575" s="9" t="s">
        <v>12</v>
      </c>
      <c r="BQ1575" s="115"/>
    </row>
    <row r="1576" spans="1:69" s="9" customFormat="1" ht="24" customHeight="1" x14ac:dyDescent="0.3">
      <c r="A1576" s="1" t="s">
        <v>4316</v>
      </c>
      <c r="B1576" s="8" t="s">
        <v>4317</v>
      </c>
      <c r="C1576" s="3" t="str">
        <f>_xlfn.XLOOKUP(B1576,'[1]daily break down'!$D:$D,'[1]daily break down'!$E:$E,"")</f>
        <v>Yaounde</v>
      </c>
      <c r="D1576" s="1" t="s">
        <v>11</v>
      </c>
      <c r="E1576" s="1" t="s">
        <v>12</v>
      </c>
      <c r="F1576" s="3" t="s">
        <v>37</v>
      </c>
      <c r="G1576" s="1" t="s">
        <v>38</v>
      </c>
      <c r="H1576" s="34" t="str">
        <f>_xlfn.XLOOKUP(B1576,[2]CALCULATION!$B:$B,[2]CALCULATION!$H:$H,"")</f>
        <v>ZTE</v>
      </c>
      <c r="I1576" s="28">
        <v>0.35479321296795668</v>
      </c>
      <c r="J1576" s="28">
        <v>0.1385963936044835</v>
      </c>
      <c r="K1576" s="28">
        <v>0</v>
      </c>
      <c r="L1576" s="28">
        <v>0</v>
      </c>
      <c r="M1576" s="28">
        <v>0</v>
      </c>
      <c r="N1576" s="28">
        <v>0</v>
      </c>
      <c r="O1576" s="28">
        <v>0</v>
      </c>
      <c r="P1576" s="28">
        <v>0</v>
      </c>
      <c r="Q1576" s="28">
        <v>3.2071216181124482</v>
      </c>
      <c r="R1576" s="28">
        <v>0</v>
      </c>
      <c r="S1576" s="94">
        <v>0.80268553475272031</v>
      </c>
      <c r="T1576" s="94">
        <f>_xlfn.XLOOKUP(B1576,'[3]Nur des jours'!$B:$B,'[3]Nur des jours'!$U:$U,"")</f>
        <v>0</v>
      </c>
      <c r="U1576" s="94">
        <v>0.35687991713109229</v>
      </c>
      <c r="V1576" s="94">
        <v>0</v>
      </c>
      <c r="W1576" s="94">
        <v>0</v>
      </c>
      <c r="X1576" s="94">
        <v>0</v>
      </c>
      <c r="Y1576" s="94">
        <v>0</v>
      </c>
      <c r="Z1576" s="94">
        <v>0</v>
      </c>
      <c r="AA1576" s="94">
        <v>0</v>
      </c>
      <c r="AB1576" s="94">
        <v>0</v>
      </c>
      <c r="AC1576" s="94">
        <f>_xlfn.XLOOKUP(B1576,'[3]Nur des jours'!$B:$B,'[3]Nur des jours'!$N:$N,"")</f>
        <v>0</v>
      </c>
      <c r="AD1576" s="94">
        <v>0</v>
      </c>
      <c r="AE1576" s="94">
        <v>0</v>
      </c>
      <c r="AF1576" s="94">
        <v>0</v>
      </c>
      <c r="AG1576" s="94">
        <v>0</v>
      </c>
      <c r="AH1576" s="94">
        <v>0</v>
      </c>
      <c r="AI1576" s="49" t="s">
        <v>5559</v>
      </c>
      <c r="AJ1576" s="49"/>
      <c r="AK1576" s="48" t="str" cm="1">
        <f t="array" ref="AK1576">IFERROR(_xlfn.IFS(
AM1576="MPR ISSUE","PDH",
AM1576="BSS Hardware Issue","BSS",
AM1576="Sites strategiques, MLL, Pylone, etc.","ENVTECH",
AM1576="AKTIVCO DEFAUT GE &amp; POWER Cabinet","AKTIVCO",
AM1576="AKTIVCO Coupure ENEO &amp; Baisse de tension","AKTIVCO GRID ONLY",
AM1576="Coupure ENEO &amp; Baisse de tension","IHS GRID ONLY",
AM1576="Defaut GE &amp; POWER Cabinet","IHS",
AM1576="Sharing","Partners",
AM1576="Sites strategiques &amp; DataCenter","SST &amp; DC",
AM1576="Exclu","Exclu",
AM1576="SAT","SAT",
AM1576="SPARE-ISSUE","SPARE-ISSUE",
AM1576="Fiber CAmtel","TRANS_FO_CAMTEL",
AM1576="Fiber AOF","Fiber AOF",
AM1576="Projet OCM (HUAWEI)","TRAVAUX-HUAWEI",
AM1576="Projet OCM (NOKIA)","TRAVAUX-NOKIA",
AM1576="ACCESS-ISSUE","ACCESS-ISSUE",
AM1576="Projet OCM (ZTE, NOKIA, autres projets)","TRAVAUX OCM",
AM1576="No root CAuse","No root cause",
AM1576="ODU HS","PDH",
AM1576="IP &amp; VLAN","PDH",
AM1576="Warehouse HUAWEI","SPARE-ISSUE",
AM1576="SPARE-HS","SPARE-ISSUE",
AM1576="Power Telco","BSS",AM1576="no impacts","no impacts"
),"")</f>
        <v>no impacts</v>
      </c>
      <c r="AL1576" s="48" t="str" cm="1">
        <f t="array" ref="AL1576">IFERROR(_xlfn.IFS(
AM1576="MPR ISSUE","TX ISSUE",
AM1576="BSS Hardware Issue","RAN ISSUE",
AM1576="Sites strategiques, MLL, Pylone, etc.","ENVTECH",
AM1576="AKTIVCO DEFAUT GE &amp; POWER Cabinet","POWER ISSUE",
AM1576="AKTIVCO Coupure ENEO &amp; Baisse de tension","POWER ISSUE",
AM1576="Coupure ENEO &amp; Baisse de tension","POWER ISSUE",
AM1576="Defaut GE &amp; POWER Cabinet","POWER ISSUE",
AM1576="Sharing","POWER ISSUE",
AM1576="Sites strategiques &amp; DataCenter","POWER ISSUE",
AM1576="Exclu","Exclu",
AM1576="SAT","TX ISSUE",
AM1576="SPARE-ISSUE","SPARE-ISSUE",
AM1576="Fiber CAmtel","TX ISSUE",
AM1576="Fiber AOF","TX ISSUE",
AM1576="Projet OCM (HUAWEI)","TRAVAUX-HUAWEI",
AM1576="Projet OCM (NOKIA)","TRAVAUX -NOKIA",
AM1576="ACCESS-ISSUE","ACCESS-ISSUE",
AM1576="Projet OCM (ZTE, NOKIA, autres projets)","TRAVAUX OCM",
AM1576="No root CAuse","No root cause",
AM1576="ODU HS","TX ISSUE",
AM1576="IP &amp; VLAN","TX ISSUE",
AM1576="Warehouse HUAWEI","SPARE-ISSUE",
AM1576="SPARE-HS","SPARE-ISSUE",
AM1576="Power Telco","RAN ISSUE",AM1576="no impacts","no impacts"
),"")</f>
        <v>no impacts</v>
      </c>
      <c r="AM1576" s="67" t="s">
        <v>5605</v>
      </c>
      <c r="AN1576" s="48" t="str" cm="1">
        <f t="array" ref="AN1576">IFERROR(_xlfn.IFS(
AM1576="MPR ISSUE","ACTIVE",
AM1576="BSS Hardware Issue","ACTIVE",
AM1576="Sites strategiques, MLL, Pylone, etc.","PASSIVE",
AM1576="AKTIVCO DEFAUT GE &amp; POWER Cabinet","PASSIVE",
AM1576="AKTIVCO Coupure ENEO &amp; Baisse de tension","PASSIVE",
AM1576="Coupure ENEO &amp; Baisse de tension","PASSIVE",
AM1576="Defaut GE &amp; POWER Cabinet","PASSIVE",
AM1576="Sharing","PASSIVE",
AM1576="Sites strategiques &amp; DataCenter","PASSIVE",
AM1576="Exclu","Exclu",
AM1576="SAT","ACTIVE",
AM1576="SPARE-ISSUE","SPARE-ISSUE",
AM1576="Fiber CAmtel","ACTIVE",
AM1576="Fiber AOF","ACTIVE",
AM1576="Projet OCM (HUAWEI)","PLANNED WORKS",
AM1576="Projet OCM (NOKIA)","PLANNED WORKS",
AM1576="ACCESS-ISSUE","ACCESS-ISSUE",
AM1576="Projet OCM (ZTE, NOKIA, autres projets)","PLANNED WORKS",
AM1576="No root CAuse","No root cause",
AM1576="ODU HS","ACTIVE",
AM1576="IP &amp; VLAN","ACTIVE",
AM1576="Warehouse HUAWEI","SPARE-ISSUE",
AM1576="SPARE-HS","SPARE-ISSUE",
AM1576="Power Telco","ACTIVE", AM1576="no impacts","no impacts"
),"")</f>
        <v>no impacts</v>
      </c>
      <c r="AO1576" s="93" t="s">
        <v>5537</v>
      </c>
      <c r="AP1576" s="101" t="str">
        <f t="shared" si="45"/>
        <v>CTR_273</v>
      </c>
      <c r="AR1576" s="17" t="s">
        <v>5537</v>
      </c>
      <c r="AS1576" s="7" t="s">
        <v>5537</v>
      </c>
      <c r="AT1576" s="6"/>
      <c r="AU1576" s="7"/>
      <c r="AV1576" s="3" t="s">
        <v>5537</v>
      </c>
      <c r="AW1576" s="18" t="s">
        <v>5537</v>
      </c>
      <c r="AX1576" s="18" t="s">
        <v>5537</v>
      </c>
      <c r="AY1576" s="18" t="s">
        <v>5537</v>
      </c>
      <c r="AZ1576" s="18" t="s">
        <v>5537</v>
      </c>
      <c r="BA1576" s="18" t="s">
        <v>5537</v>
      </c>
      <c r="BB1576" s="18" t="s">
        <v>5537</v>
      </c>
      <c r="BC1576" s="18" t="s">
        <v>5537</v>
      </c>
      <c r="BD1576" s="18" t="s">
        <v>5537</v>
      </c>
      <c r="BE1576" s="18" t="s">
        <v>5537</v>
      </c>
      <c r="BF1576" s="18" t="s">
        <v>5537</v>
      </c>
      <c r="BG1576" s="18" t="s">
        <v>5537</v>
      </c>
      <c r="BH1576" s="18" t="s">
        <v>5537</v>
      </c>
      <c r="BI1576" s="9" t="s">
        <v>5537</v>
      </c>
      <c r="BJ1576" s="14"/>
      <c r="BK1576" s="14" t="s">
        <v>5537</v>
      </c>
      <c r="BL1576" s="14" t="str">
        <f>_xlfn.XLOOKUP(B1576,'[4]cell downs 18042026 17h'!$B:$B,'[4]cell downs 18042026 17h'!$B:$B,"")</f>
        <v/>
      </c>
      <c r="BM1576" s="14" t="str">
        <f>_xlfn.XLOOKUP(B1576,'[5]Cells Huawei 19042026 15h'!$B:$B,'[5]Cells Huawei 19042026 15h'!$B:$B,"")</f>
        <v/>
      </c>
      <c r="BN1576" s="9" t="str">
        <f>_xlfn.XLOOKUP(B1576,'[6]cells down 19042026 9H40'!$B:$B,'[6]cells down 19042026 9H40'!$B:$B,"")</f>
        <v/>
      </c>
      <c r="BO1576" s="9" t="s">
        <v>4317</v>
      </c>
      <c r="BP1576" s="9" t="s">
        <v>5537</v>
      </c>
      <c r="BQ1576" s="115"/>
    </row>
    <row r="1577" spans="1:69" s="9" customFormat="1" x14ac:dyDescent="0.3">
      <c r="A1577" s="1" t="s">
        <v>2163</v>
      </c>
      <c r="B1577" s="8" t="s">
        <v>2164</v>
      </c>
      <c r="C1577" s="3" t="str">
        <f>_xlfn.XLOOKUP(B1577,'[1]daily break down'!$D:$D,'[1]daily break down'!$E:$E,"")</f>
        <v>CENTRE</v>
      </c>
      <c r="D1577" s="1" t="s">
        <v>11</v>
      </c>
      <c r="E1577" s="1" t="s">
        <v>12</v>
      </c>
      <c r="F1577" s="3" t="s">
        <v>226</v>
      </c>
      <c r="G1577" s="1" t="s">
        <v>489</v>
      </c>
      <c r="H1577" s="34" t="str">
        <f>_xlfn.XLOOKUP(B1577,[2]CALCULATION!$B:$B,[2]CALCULATION!$H:$H,"")</f>
        <v>ZTE</v>
      </c>
      <c r="I1577" s="28">
        <v>0</v>
      </c>
      <c r="J1577" s="28">
        <v>0</v>
      </c>
      <c r="K1577" s="28">
        <v>0</v>
      </c>
      <c r="L1577" s="28">
        <v>0</v>
      </c>
      <c r="M1577" s="28">
        <v>0</v>
      </c>
      <c r="N1577" s="28">
        <v>0</v>
      </c>
      <c r="O1577" s="28">
        <v>0</v>
      </c>
      <c r="P1577" s="28">
        <v>0</v>
      </c>
      <c r="Q1577" s="28">
        <v>0</v>
      </c>
      <c r="R1577" s="28">
        <v>4.6549554408403318E-3</v>
      </c>
      <c r="S1577" s="94">
        <v>0</v>
      </c>
      <c r="T1577" s="94">
        <f>_xlfn.XLOOKUP(B1577,'[3]Nur des jours'!$B:$B,'[3]Nur des jours'!$U:$U,"")</f>
        <v>0</v>
      </c>
      <c r="U1577" s="94">
        <v>0</v>
      </c>
      <c r="V1577" s="94">
        <v>0</v>
      </c>
      <c r="W1577" s="94">
        <v>0</v>
      </c>
      <c r="X1577" s="94">
        <v>0</v>
      </c>
      <c r="Y1577" s="94">
        <v>0</v>
      </c>
      <c r="Z1577" s="94">
        <v>0</v>
      </c>
      <c r="AA1577" s="94">
        <v>0</v>
      </c>
      <c r="AB1577" s="94">
        <v>0</v>
      </c>
      <c r="AC1577" s="94">
        <f>_xlfn.XLOOKUP(B1577,'[3]Nur des jours'!$B:$B,'[3]Nur des jours'!$N:$N,"")</f>
        <v>0</v>
      </c>
      <c r="AD1577" s="94">
        <v>0</v>
      </c>
      <c r="AE1577" s="94">
        <v>0</v>
      </c>
      <c r="AF1577" s="94">
        <v>0</v>
      </c>
      <c r="AG1577" s="94">
        <v>0</v>
      </c>
      <c r="AH1577" s="94">
        <v>0</v>
      </c>
      <c r="AI1577" s="49" t="s">
        <v>5559</v>
      </c>
      <c r="AJ1577" s="49"/>
      <c r="AK1577" s="48" t="str" cm="1">
        <f t="array" ref="AK1577">IFERROR(_xlfn.IFS(
AM1577="MPR ISSUE","PDH",
AM1577="BSS Hardware Issue","BSS",
AM1577="Sites strategiques, MLL, Pylone, etc.","ENVTECH",
AM1577="AKTIVCO DEFAUT GE &amp; POWER Cabinet","AKTIVCO",
AM1577="AKTIVCO Coupure ENEO &amp; Baisse de tension","AKTIVCO GRID ONLY",
AM1577="Coupure ENEO &amp; Baisse de tension","IHS GRID ONLY",
AM1577="Defaut GE &amp; POWER Cabinet","IHS",
AM1577="Sharing","Partners",
AM1577="Sites strategiques &amp; DataCenter","SST &amp; DC",
AM1577="Exclu","Exclu",
AM1577="SAT","SAT",
AM1577="SPARE-ISSUE","SPARE-ISSUE",
AM1577="Fiber CAmtel","TRANS_FO_CAMTEL",
AM1577="Fiber AOF","Fiber AOF",
AM1577="Projet OCM (HUAWEI)","TRAVAUX-HUAWEI",
AM1577="Projet OCM (NOKIA)","TRAVAUX-NOKIA",
AM1577="ACCESS-ISSUE","ACCESS-ISSUE",
AM1577="Projet OCM (ZTE, NOKIA, autres projets)","TRAVAUX OCM",
AM1577="No root CAuse","No root cause",
AM1577="ODU HS","PDH",
AM1577="IP &amp; VLAN","PDH",
AM1577="Warehouse HUAWEI","SPARE-ISSUE",
AM1577="SPARE-HS","SPARE-ISSUE",
AM1577="Power Telco","BSS",AM1577="no impacts","no impacts"
),"")</f>
        <v>no impacts</v>
      </c>
      <c r="AL1577" s="48" t="str" cm="1">
        <f t="array" ref="AL1577">IFERROR(_xlfn.IFS(
AM1577="MPR ISSUE","TX ISSUE",
AM1577="BSS Hardware Issue","RAN ISSUE",
AM1577="Sites strategiques, MLL, Pylone, etc.","ENVTECH",
AM1577="AKTIVCO DEFAUT GE &amp; POWER Cabinet","POWER ISSUE",
AM1577="AKTIVCO Coupure ENEO &amp; Baisse de tension","POWER ISSUE",
AM1577="Coupure ENEO &amp; Baisse de tension","POWER ISSUE",
AM1577="Defaut GE &amp; POWER Cabinet","POWER ISSUE",
AM1577="Sharing","POWER ISSUE",
AM1577="Sites strategiques &amp; DataCenter","POWER ISSUE",
AM1577="Exclu","Exclu",
AM1577="SAT","TX ISSUE",
AM1577="SPARE-ISSUE","SPARE-ISSUE",
AM1577="Fiber CAmtel","TX ISSUE",
AM1577="Fiber AOF","TX ISSUE",
AM1577="Projet OCM (HUAWEI)","TRAVAUX-HUAWEI",
AM1577="Projet OCM (NOKIA)","TRAVAUX -NOKIA",
AM1577="ACCESS-ISSUE","ACCESS-ISSUE",
AM1577="Projet OCM (ZTE, NOKIA, autres projets)","TRAVAUX OCM",
AM1577="No root CAuse","No root cause",
AM1577="ODU HS","TX ISSUE",
AM1577="IP &amp; VLAN","TX ISSUE",
AM1577="Warehouse HUAWEI","SPARE-ISSUE",
AM1577="SPARE-HS","SPARE-ISSUE",
AM1577="Power Telco","RAN ISSUE",AM1577="no impacts","no impacts"
),"")</f>
        <v>no impacts</v>
      </c>
      <c r="AM1577" s="67" t="s">
        <v>5605</v>
      </c>
      <c r="AN1577" s="48" t="str" cm="1">
        <f t="array" ref="AN1577">IFERROR(_xlfn.IFS(
AM1577="MPR ISSUE","ACTIVE",
AM1577="BSS Hardware Issue","ACTIVE",
AM1577="Sites strategiques, MLL, Pylone, etc.","PASSIVE",
AM1577="AKTIVCO DEFAUT GE &amp; POWER Cabinet","PASSIVE",
AM1577="AKTIVCO Coupure ENEO &amp; Baisse de tension","PASSIVE",
AM1577="Coupure ENEO &amp; Baisse de tension","PASSIVE",
AM1577="Defaut GE &amp; POWER Cabinet","PASSIVE",
AM1577="Sharing","PASSIVE",
AM1577="Sites strategiques &amp; DataCenter","PASSIVE",
AM1577="Exclu","Exclu",
AM1577="SAT","ACTIVE",
AM1577="SPARE-ISSUE","SPARE-ISSUE",
AM1577="Fiber CAmtel","ACTIVE",
AM1577="Fiber AOF","ACTIVE",
AM1577="Projet OCM (HUAWEI)","PLANNED WORKS",
AM1577="Projet OCM (NOKIA)","PLANNED WORKS",
AM1577="ACCESS-ISSUE","ACCESS-ISSUE",
AM1577="Projet OCM (ZTE, NOKIA, autres projets)","PLANNED WORKS",
AM1577="No root CAuse","No root cause",
AM1577="ODU HS","ACTIVE",
AM1577="IP &amp; VLAN","ACTIVE",
AM1577="Warehouse HUAWEI","SPARE-ISSUE",
AM1577="SPARE-HS","SPARE-ISSUE",
AM1577="Power Telco","ACTIVE", AM1577="no impacts","no impacts"
),"")</f>
        <v>no impacts</v>
      </c>
      <c r="AO1577" s="93" t="s">
        <v>5537</v>
      </c>
      <c r="AP1577" s="101" t="str">
        <f t="shared" si="45"/>
        <v>EST_128</v>
      </c>
      <c r="AR1577" s="17" t="s">
        <v>5537</v>
      </c>
      <c r="AS1577" s="7" t="s">
        <v>5537</v>
      </c>
      <c r="AT1577" s="6"/>
      <c r="AU1577" s="7"/>
      <c r="AV1577" s="3" t="s">
        <v>5537</v>
      </c>
      <c r="AW1577" s="18" t="s">
        <v>5537</v>
      </c>
      <c r="AX1577" s="18" t="s">
        <v>5537</v>
      </c>
      <c r="AY1577" s="18" t="s">
        <v>5537</v>
      </c>
      <c r="AZ1577" s="18" t="s">
        <v>5537</v>
      </c>
      <c r="BA1577" s="18" t="s">
        <v>5537</v>
      </c>
      <c r="BB1577" s="18" t="s">
        <v>5537</v>
      </c>
      <c r="BC1577" s="18" t="s">
        <v>5537</v>
      </c>
      <c r="BD1577" s="18" t="s">
        <v>5537</v>
      </c>
      <c r="BE1577" s="18" t="s">
        <v>5537</v>
      </c>
      <c r="BF1577" s="18" t="s">
        <v>5537</v>
      </c>
      <c r="BG1577" s="18" t="s">
        <v>5537</v>
      </c>
      <c r="BH1577" s="18" t="s">
        <v>5537</v>
      </c>
      <c r="BI1577" s="9" t="s">
        <v>5537</v>
      </c>
      <c r="BJ1577" s="14"/>
      <c r="BK1577" s="14" t="s">
        <v>5537</v>
      </c>
      <c r="BL1577" s="14" t="str">
        <f>_xlfn.XLOOKUP(B1577,'[4]cell downs 18042026 17h'!$B:$B,'[4]cell downs 18042026 17h'!$B:$B,"")</f>
        <v/>
      </c>
      <c r="BM1577" s="14" t="str">
        <f>_xlfn.XLOOKUP(B1577,'[5]Cells Huawei 19042026 15h'!$B:$B,'[5]Cells Huawei 19042026 15h'!$B:$B,"")</f>
        <v/>
      </c>
      <c r="BN1577" s="9" t="str">
        <f>_xlfn.XLOOKUP(B1577,'[6]cells down 19042026 9H40'!$B:$B,'[6]cells down 19042026 9H40'!$B:$B,"")</f>
        <v/>
      </c>
      <c r="BO1577" s="9" t="s">
        <v>2164</v>
      </c>
      <c r="BP1577" s="9" t="s">
        <v>12</v>
      </c>
      <c r="BQ1577" s="115"/>
    </row>
    <row r="1578" spans="1:69" s="9" customFormat="1" x14ac:dyDescent="0.3">
      <c r="A1578" s="1" t="s">
        <v>3227</v>
      </c>
      <c r="B1578" s="8" t="s">
        <v>3228</v>
      </c>
      <c r="C1578" s="3" t="str">
        <f>_xlfn.XLOOKUP(B1578,'[1]daily break down'!$D:$D,'[1]daily break down'!$E:$E,"")</f>
        <v>Yaounde</v>
      </c>
      <c r="D1578" s="1" t="s">
        <v>11</v>
      </c>
      <c r="E1578" s="1" t="s">
        <v>12</v>
      </c>
      <c r="F1578" s="3" t="s">
        <v>37</v>
      </c>
      <c r="G1578" s="1" t="s">
        <v>38</v>
      </c>
      <c r="H1578" s="34" t="str">
        <f>_xlfn.XLOOKUP(B1578,[2]CALCULATION!$B:$B,[2]CALCULATION!$H:$H,"")</f>
        <v>ZTE</v>
      </c>
      <c r="I1578" s="28">
        <v>0</v>
      </c>
      <c r="J1578" s="28">
        <v>0</v>
      </c>
      <c r="K1578" s="28">
        <v>0</v>
      </c>
      <c r="L1578" s="28">
        <v>0</v>
      </c>
      <c r="M1578" s="28">
        <v>0</v>
      </c>
      <c r="N1578" s="28">
        <v>0</v>
      </c>
      <c r="O1578" s="28">
        <v>0</v>
      </c>
      <c r="P1578" s="28">
        <v>0</v>
      </c>
      <c r="Q1578" s="28">
        <v>0</v>
      </c>
      <c r="R1578" s="28">
        <v>0</v>
      </c>
      <c r="S1578" s="94">
        <v>0</v>
      </c>
      <c r="T1578" s="94">
        <f>_xlfn.XLOOKUP(B1578,'[3]Nur des jours'!$B:$B,'[3]Nur des jours'!$U:$U,"")</f>
        <v>0</v>
      </c>
      <c r="U1578" s="94">
        <v>0</v>
      </c>
      <c r="V1578" s="94">
        <v>0</v>
      </c>
      <c r="W1578" s="94">
        <v>0</v>
      </c>
      <c r="X1578" s="94">
        <v>0</v>
      </c>
      <c r="Y1578" s="94">
        <v>0</v>
      </c>
      <c r="Z1578" s="94">
        <v>0</v>
      </c>
      <c r="AA1578" s="94">
        <v>0</v>
      </c>
      <c r="AB1578" s="94">
        <v>0</v>
      </c>
      <c r="AC1578" s="94">
        <f>_xlfn.XLOOKUP(B1578,'[3]Nur des jours'!$B:$B,'[3]Nur des jours'!$N:$N,"")</f>
        <v>0</v>
      </c>
      <c r="AD1578" s="94">
        <v>0</v>
      </c>
      <c r="AE1578" s="94">
        <v>0</v>
      </c>
      <c r="AF1578" s="94">
        <v>0</v>
      </c>
      <c r="AG1578" s="94">
        <v>0</v>
      </c>
      <c r="AH1578" s="94">
        <v>0</v>
      </c>
      <c r="AI1578" s="49" t="s">
        <v>5559</v>
      </c>
      <c r="AJ1578" s="49"/>
      <c r="AK1578" s="48" t="str" cm="1">
        <f t="array" ref="AK1578">IFERROR(_xlfn.IFS(
AM1578="MPR ISSUE","PDH",
AM1578="BSS Hardware Issue","BSS",
AM1578="Sites strategiques, MLL, Pylone, etc.","ENVTECH",
AM1578="AKTIVCO DEFAUT GE &amp; POWER Cabinet","AKTIVCO",
AM1578="AKTIVCO Coupure ENEO &amp; Baisse de tension","AKTIVCO GRID ONLY",
AM1578="Coupure ENEO &amp; Baisse de tension","IHS GRID ONLY",
AM1578="Defaut GE &amp; POWER Cabinet","IHS",
AM1578="Sharing","Partners",
AM1578="Sites strategiques &amp; DataCenter","SST &amp; DC",
AM1578="Exclu","Exclu",
AM1578="SAT","SAT",
AM1578="SPARE-ISSUE","SPARE-ISSUE",
AM1578="Fiber CAmtel","TRANS_FO_CAMTEL",
AM1578="Fiber AOF","Fiber AOF",
AM1578="Projet OCM (HUAWEI)","TRAVAUX-HUAWEI",
AM1578="Projet OCM (NOKIA)","TRAVAUX-NOKIA",
AM1578="ACCESS-ISSUE","ACCESS-ISSUE",
AM1578="Projet OCM (ZTE, NOKIA, autres projets)","TRAVAUX OCM",
AM1578="No root CAuse","No root cause",
AM1578="ODU HS","PDH",
AM1578="IP &amp; VLAN","PDH",
AM1578="Warehouse HUAWEI","SPARE-ISSUE",
AM1578="SPARE-HS","SPARE-ISSUE",
AM1578="Power Telco","BSS",AM1578="no impacts","no impacts"
),"")</f>
        <v>no impacts</v>
      </c>
      <c r="AL1578" s="48" t="str" cm="1">
        <f t="array" ref="AL1578">IFERROR(_xlfn.IFS(
AM1578="MPR ISSUE","TX ISSUE",
AM1578="BSS Hardware Issue","RAN ISSUE",
AM1578="Sites strategiques, MLL, Pylone, etc.","ENVTECH",
AM1578="AKTIVCO DEFAUT GE &amp; POWER Cabinet","POWER ISSUE",
AM1578="AKTIVCO Coupure ENEO &amp; Baisse de tension","POWER ISSUE",
AM1578="Coupure ENEO &amp; Baisse de tension","POWER ISSUE",
AM1578="Defaut GE &amp; POWER Cabinet","POWER ISSUE",
AM1578="Sharing","POWER ISSUE",
AM1578="Sites strategiques &amp; DataCenter","POWER ISSUE",
AM1578="Exclu","Exclu",
AM1578="SAT","TX ISSUE",
AM1578="SPARE-ISSUE","SPARE-ISSUE",
AM1578="Fiber CAmtel","TX ISSUE",
AM1578="Fiber AOF","TX ISSUE",
AM1578="Projet OCM (HUAWEI)","TRAVAUX-HUAWEI",
AM1578="Projet OCM (NOKIA)","TRAVAUX -NOKIA",
AM1578="ACCESS-ISSUE","ACCESS-ISSUE",
AM1578="Projet OCM (ZTE, NOKIA, autres projets)","TRAVAUX OCM",
AM1578="No root CAuse","No root cause",
AM1578="ODU HS","TX ISSUE",
AM1578="IP &amp; VLAN","TX ISSUE",
AM1578="Warehouse HUAWEI","SPARE-ISSUE",
AM1578="SPARE-HS","SPARE-ISSUE",
AM1578="Power Telco","RAN ISSUE",AM1578="no impacts","no impacts"
),"")</f>
        <v>no impacts</v>
      </c>
      <c r="AM1578" s="67" t="s">
        <v>5605</v>
      </c>
      <c r="AN1578" s="48" t="str" cm="1">
        <f t="array" ref="AN1578">IFERROR(_xlfn.IFS(
AM1578="MPR ISSUE","ACTIVE",
AM1578="BSS Hardware Issue","ACTIVE",
AM1578="Sites strategiques, MLL, Pylone, etc.","PASSIVE",
AM1578="AKTIVCO DEFAUT GE &amp; POWER Cabinet","PASSIVE",
AM1578="AKTIVCO Coupure ENEO &amp; Baisse de tension","PASSIVE",
AM1578="Coupure ENEO &amp; Baisse de tension","PASSIVE",
AM1578="Defaut GE &amp; POWER Cabinet","PASSIVE",
AM1578="Sharing","PASSIVE",
AM1578="Sites strategiques &amp; DataCenter","PASSIVE",
AM1578="Exclu","Exclu",
AM1578="SAT","ACTIVE",
AM1578="SPARE-ISSUE","SPARE-ISSUE",
AM1578="Fiber CAmtel","ACTIVE",
AM1578="Fiber AOF","ACTIVE",
AM1578="Projet OCM (HUAWEI)","PLANNED WORKS",
AM1578="Projet OCM (NOKIA)","PLANNED WORKS",
AM1578="ACCESS-ISSUE","ACCESS-ISSUE",
AM1578="Projet OCM (ZTE, NOKIA, autres projets)","PLANNED WORKS",
AM1578="No root CAuse","No root cause",
AM1578="ODU HS","ACTIVE",
AM1578="IP &amp; VLAN","ACTIVE",
AM1578="Warehouse HUAWEI","SPARE-ISSUE",
AM1578="SPARE-HS","SPARE-ISSUE",
AM1578="Power Telco","ACTIVE", AM1578="no impacts","no impacts"
),"")</f>
        <v>no impacts</v>
      </c>
      <c r="AO1578" s="93" t="s">
        <v>5537</v>
      </c>
      <c r="AP1578" s="101" t="str">
        <f t="shared" si="45"/>
        <v>CTR_339</v>
      </c>
      <c r="AR1578" s="17" t="s">
        <v>5537</v>
      </c>
      <c r="AS1578" s="7" t="s">
        <v>5537</v>
      </c>
      <c r="AT1578" s="6"/>
      <c r="AU1578" s="7"/>
      <c r="AV1578" s="3" t="s">
        <v>5537</v>
      </c>
      <c r="AW1578" s="18" t="s">
        <v>5537</v>
      </c>
      <c r="AX1578" s="18" t="s">
        <v>5537</v>
      </c>
      <c r="AY1578" s="18" t="s">
        <v>5537</v>
      </c>
      <c r="AZ1578" s="18" t="s">
        <v>5537</v>
      </c>
      <c r="BA1578" s="18" t="s">
        <v>5537</v>
      </c>
      <c r="BB1578" s="18" t="s">
        <v>5537</v>
      </c>
      <c r="BC1578" s="18" t="s">
        <v>5537</v>
      </c>
      <c r="BD1578" s="18" t="s">
        <v>5537</v>
      </c>
      <c r="BE1578" s="18" t="s">
        <v>5537</v>
      </c>
      <c r="BF1578" s="18" t="s">
        <v>5537</v>
      </c>
      <c r="BG1578" s="18" t="s">
        <v>5537</v>
      </c>
      <c r="BH1578" s="18" t="s">
        <v>5537</v>
      </c>
      <c r="BI1578" s="9" t="s">
        <v>5537</v>
      </c>
      <c r="BJ1578" s="14"/>
      <c r="BK1578" s="14" t="s">
        <v>5537</v>
      </c>
      <c r="BL1578" s="14" t="str">
        <f>_xlfn.XLOOKUP(B1578,'[4]cell downs 18042026 17h'!$B:$B,'[4]cell downs 18042026 17h'!$B:$B,"")</f>
        <v/>
      </c>
      <c r="BM1578" s="14" t="str">
        <f>_xlfn.XLOOKUP(B1578,'[5]Cells Huawei 19042026 15h'!$B:$B,'[5]Cells Huawei 19042026 15h'!$B:$B,"")</f>
        <v/>
      </c>
      <c r="BN1578" s="9" t="str">
        <f>_xlfn.XLOOKUP(B1578,'[6]cells down 19042026 9H40'!$B:$B,'[6]cells down 19042026 9H40'!$B:$B,"")</f>
        <v/>
      </c>
      <c r="BO1578" s="9" t="s">
        <v>3228</v>
      </c>
      <c r="BP1578" s="9" t="s">
        <v>594</v>
      </c>
      <c r="BQ1578" s="115"/>
    </row>
    <row r="1579" spans="1:69" s="9" customFormat="1" x14ac:dyDescent="0.3">
      <c r="A1579" s="1" t="s">
        <v>2577</v>
      </c>
      <c r="B1579" s="8" t="s">
        <v>2578</v>
      </c>
      <c r="C1579" s="3" t="str">
        <f>_xlfn.XLOOKUP(B1579,'[1]daily break down'!$D:$D,'[1]daily break down'!$E:$E,"")</f>
        <v>Yaounde</v>
      </c>
      <c r="D1579" s="1" t="s">
        <v>11</v>
      </c>
      <c r="E1579" s="1" t="s">
        <v>145</v>
      </c>
      <c r="F1579" s="3" t="s">
        <v>37</v>
      </c>
      <c r="G1579" s="1" t="s">
        <v>38</v>
      </c>
      <c r="H1579" s="34" t="str">
        <f>_xlfn.XLOOKUP(B1579,[2]CALCULATION!$B:$B,[2]CALCULATION!$H:$H,"")</f>
        <v>ZTE</v>
      </c>
      <c r="I1579" s="28">
        <v>0</v>
      </c>
      <c r="J1579" s="28">
        <v>0</v>
      </c>
      <c r="K1579" s="28">
        <v>5.6101308952067859</v>
      </c>
      <c r="L1579" s="28">
        <v>2.7573031078693879E-2</v>
      </c>
      <c r="M1579" s="28">
        <v>0</v>
      </c>
      <c r="N1579" s="28">
        <v>0</v>
      </c>
      <c r="O1579" s="28">
        <v>2.7894062488407395E-2</v>
      </c>
      <c r="P1579" s="28">
        <v>0</v>
      </c>
      <c r="Q1579" s="28">
        <v>0</v>
      </c>
      <c r="R1579" s="28">
        <v>0</v>
      </c>
      <c r="S1579" s="94">
        <v>0</v>
      </c>
      <c r="T1579" s="94">
        <f>_xlfn.XLOOKUP(B1579,'[3]Nur des jours'!$B:$B,'[3]Nur des jours'!$U:$U,"")</f>
        <v>0</v>
      </c>
      <c r="U1579" s="94">
        <v>9.5507379442004599</v>
      </c>
      <c r="V1579" s="94">
        <v>0</v>
      </c>
      <c r="W1579" s="94">
        <v>0</v>
      </c>
      <c r="X1579" s="94">
        <v>0</v>
      </c>
      <c r="Y1579" s="94">
        <v>0</v>
      </c>
      <c r="Z1579" s="94">
        <v>0</v>
      </c>
      <c r="AA1579" s="94">
        <v>0</v>
      </c>
      <c r="AB1579" s="94">
        <v>0</v>
      </c>
      <c r="AC1579" s="94">
        <f>_xlfn.XLOOKUP(B1579,'[3]Nur des jours'!$B:$B,'[3]Nur des jours'!$N:$N,"")</f>
        <v>0</v>
      </c>
      <c r="AD1579" s="94">
        <v>0</v>
      </c>
      <c r="AE1579" s="94">
        <v>0</v>
      </c>
      <c r="AF1579" s="94">
        <v>0</v>
      </c>
      <c r="AG1579" s="94">
        <v>0</v>
      </c>
      <c r="AH1579" s="94">
        <v>0</v>
      </c>
      <c r="AI1579" s="49" t="s">
        <v>5559</v>
      </c>
      <c r="AJ1579" s="49"/>
      <c r="AK1579" s="48" t="str" cm="1">
        <f t="array" ref="AK1579">IFERROR(_xlfn.IFS(
AM1579="MPR ISSUE","PDH",
AM1579="BSS Hardware Issue","BSS",
AM1579="Sites strategiques, MLL, Pylone, etc.","ENVTECH",
AM1579="AKTIVCO DEFAUT GE &amp; POWER Cabinet","AKTIVCO",
AM1579="AKTIVCO Coupure ENEO &amp; Baisse de tension","AKTIVCO GRID ONLY",
AM1579="Coupure ENEO &amp; Baisse de tension","IHS GRID ONLY",
AM1579="Defaut GE &amp; POWER Cabinet","IHS",
AM1579="Sharing","Partners",
AM1579="Sites strategiques &amp; DataCenter","SST &amp; DC",
AM1579="Exclu","Exclu",
AM1579="SAT","SAT",
AM1579="SPARE-ISSUE","SPARE-ISSUE",
AM1579="Fiber CAmtel","TRANS_FO_CAMTEL",
AM1579="Fiber AOF","Fiber AOF",
AM1579="Projet OCM (HUAWEI)","TRAVAUX-HUAWEI",
AM1579="Projet OCM (NOKIA)","TRAVAUX-NOKIA",
AM1579="ACCESS-ISSUE","ACCESS-ISSUE",
AM1579="Projet OCM (ZTE, NOKIA, autres projets)","TRAVAUX OCM",
AM1579="No root CAuse","No root cause",
AM1579="ODU HS","PDH",
AM1579="IP &amp; VLAN","PDH",
AM1579="Warehouse HUAWEI","SPARE-ISSUE",
AM1579="SPARE-HS","SPARE-ISSUE",
AM1579="Power Telco","BSS",AM1579="no impacts","no impacts"
),"")</f>
        <v>no impacts</v>
      </c>
      <c r="AL1579" s="48" t="str" cm="1">
        <f t="array" ref="AL1579">IFERROR(_xlfn.IFS(
AM1579="MPR ISSUE","TX ISSUE",
AM1579="BSS Hardware Issue","RAN ISSUE",
AM1579="Sites strategiques, MLL, Pylone, etc.","ENVTECH",
AM1579="AKTIVCO DEFAUT GE &amp; POWER Cabinet","POWER ISSUE",
AM1579="AKTIVCO Coupure ENEO &amp; Baisse de tension","POWER ISSUE",
AM1579="Coupure ENEO &amp; Baisse de tension","POWER ISSUE",
AM1579="Defaut GE &amp; POWER Cabinet","POWER ISSUE",
AM1579="Sharing","POWER ISSUE",
AM1579="Sites strategiques &amp; DataCenter","POWER ISSUE",
AM1579="Exclu","Exclu",
AM1579="SAT","TX ISSUE",
AM1579="SPARE-ISSUE","SPARE-ISSUE",
AM1579="Fiber CAmtel","TX ISSUE",
AM1579="Fiber AOF","TX ISSUE",
AM1579="Projet OCM (HUAWEI)","TRAVAUX-HUAWEI",
AM1579="Projet OCM (NOKIA)","TRAVAUX -NOKIA",
AM1579="ACCESS-ISSUE","ACCESS-ISSUE",
AM1579="Projet OCM (ZTE, NOKIA, autres projets)","TRAVAUX OCM",
AM1579="No root CAuse","No root cause",
AM1579="ODU HS","TX ISSUE",
AM1579="IP &amp; VLAN","TX ISSUE",
AM1579="Warehouse HUAWEI","SPARE-ISSUE",
AM1579="SPARE-HS","SPARE-ISSUE",
AM1579="Power Telco","RAN ISSUE",AM1579="no impacts","no impacts"
),"")</f>
        <v>no impacts</v>
      </c>
      <c r="AM1579" s="67" t="s">
        <v>5605</v>
      </c>
      <c r="AN1579" s="48" t="str" cm="1">
        <f t="array" ref="AN1579">IFERROR(_xlfn.IFS(
AM1579="MPR ISSUE","ACTIVE",
AM1579="BSS Hardware Issue","ACTIVE",
AM1579="Sites strategiques, MLL, Pylone, etc.","PASSIVE",
AM1579="AKTIVCO DEFAUT GE &amp; POWER Cabinet","PASSIVE",
AM1579="AKTIVCO Coupure ENEO &amp; Baisse de tension","PASSIVE",
AM1579="Coupure ENEO &amp; Baisse de tension","PASSIVE",
AM1579="Defaut GE &amp; POWER Cabinet","PASSIVE",
AM1579="Sharing","PASSIVE",
AM1579="Sites strategiques &amp; DataCenter","PASSIVE",
AM1579="Exclu","Exclu",
AM1579="SAT","ACTIVE",
AM1579="SPARE-ISSUE","SPARE-ISSUE",
AM1579="Fiber CAmtel","ACTIVE",
AM1579="Fiber AOF","ACTIVE",
AM1579="Projet OCM (HUAWEI)","PLANNED WORKS",
AM1579="Projet OCM (NOKIA)","PLANNED WORKS",
AM1579="ACCESS-ISSUE","ACCESS-ISSUE",
AM1579="Projet OCM (ZTE, NOKIA, autres projets)","PLANNED WORKS",
AM1579="No root CAuse","No root cause",
AM1579="ODU HS","ACTIVE",
AM1579="IP &amp; VLAN","ACTIVE",
AM1579="Warehouse HUAWEI","SPARE-ISSUE",
AM1579="SPARE-HS","SPARE-ISSUE",
AM1579="Power Telco","ACTIVE", AM1579="no impacts","no impacts"
),"")</f>
        <v>no impacts</v>
      </c>
      <c r="AO1579" s="93" t="s">
        <v>5537</v>
      </c>
      <c r="AP1579" s="101" t="str">
        <f t="shared" si="45"/>
        <v>CTR_076</v>
      </c>
      <c r="AR1579" s="17" t="s">
        <v>5537</v>
      </c>
      <c r="AS1579" s="7" t="s">
        <v>5537</v>
      </c>
      <c r="AT1579" s="6"/>
      <c r="AU1579" s="7"/>
      <c r="AV1579" s="3" t="s">
        <v>5537</v>
      </c>
      <c r="AW1579" s="18" t="s">
        <v>5537</v>
      </c>
      <c r="AX1579" s="18" t="s">
        <v>5537</v>
      </c>
      <c r="AY1579" s="18" t="s">
        <v>5537</v>
      </c>
      <c r="AZ1579" s="18" t="s">
        <v>5537</v>
      </c>
      <c r="BA1579" s="18" t="s">
        <v>5537</v>
      </c>
      <c r="BB1579" s="18" t="s">
        <v>5537</v>
      </c>
      <c r="BC1579" s="18" t="s">
        <v>5537</v>
      </c>
      <c r="BD1579" s="18" t="s">
        <v>5537</v>
      </c>
      <c r="BE1579" s="18" t="s">
        <v>5537</v>
      </c>
      <c r="BF1579" s="18" t="s">
        <v>5537</v>
      </c>
      <c r="BG1579" s="18" t="s">
        <v>5537</v>
      </c>
      <c r="BH1579" s="18" t="s">
        <v>5537</v>
      </c>
      <c r="BI1579" s="9" t="s">
        <v>5537</v>
      </c>
      <c r="BJ1579" s="14"/>
      <c r="BK1579" s="14" t="s">
        <v>5537</v>
      </c>
      <c r="BL1579" s="14" t="str">
        <f>_xlfn.XLOOKUP(B1579,'[4]cell downs 18042026 17h'!$B:$B,'[4]cell downs 18042026 17h'!$B:$B,"")</f>
        <v/>
      </c>
      <c r="BM1579" s="14" t="str">
        <f>_xlfn.XLOOKUP(B1579,'[5]Cells Huawei 19042026 15h'!$B:$B,'[5]Cells Huawei 19042026 15h'!$B:$B,"")</f>
        <v/>
      </c>
      <c r="BN1579" s="9" t="str">
        <f>_xlfn.XLOOKUP(B1579,'[6]cells down 19042026 9H40'!$B:$B,'[6]cells down 19042026 9H40'!$B:$B,"")</f>
        <v/>
      </c>
      <c r="BO1579" s="9" t="s">
        <v>2578</v>
      </c>
      <c r="BP1579" s="9" t="s">
        <v>12</v>
      </c>
      <c r="BQ1579" s="115"/>
    </row>
    <row r="1580" spans="1:69" s="9" customFormat="1" x14ac:dyDescent="0.3">
      <c r="A1580" s="19" t="s">
        <v>5440</v>
      </c>
      <c r="B1580" s="26" t="s">
        <v>5441</v>
      </c>
      <c r="C1580" s="3" t="str">
        <f>_xlfn.XLOOKUP(B1580,'[1]daily break down'!$D:$D,'[1]daily break down'!$E:$E,"")</f>
        <v>CENTRE</v>
      </c>
      <c r="D1580" s="19" t="s">
        <v>357</v>
      </c>
      <c r="E1580" s="19" t="s">
        <v>710</v>
      </c>
      <c r="F1580" s="19" t="s">
        <v>226</v>
      </c>
      <c r="G1580" s="19" t="s">
        <v>489</v>
      </c>
      <c r="H1580" s="34" t="str">
        <f>_xlfn.XLOOKUP(B1580,[2]CALCULATION!$B:$B,[2]CALCULATION!$H:$H,"")</f>
        <v>ZTE</v>
      </c>
      <c r="I1580" s="28">
        <v>0</v>
      </c>
      <c r="J1580" s="28">
        <v>0</v>
      </c>
      <c r="K1580" s="28">
        <v>0</v>
      </c>
      <c r="L1580" s="28">
        <v>0</v>
      </c>
      <c r="M1580" s="28">
        <v>0</v>
      </c>
      <c r="N1580" s="28">
        <v>0</v>
      </c>
      <c r="O1580" s="28">
        <v>0</v>
      </c>
      <c r="P1580" s="28">
        <v>0</v>
      </c>
      <c r="Q1580" s="28">
        <v>0</v>
      </c>
      <c r="R1580" s="28">
        <v>4.726295754109917E-3</v>
      </c>
      <c r="S1580" s="94">
        <v>0</v>
      </c>
      <c r="T1580" s="94">
        <f>_xlfn.XLOOKUP(B1580,'[3]Nur des jours'!$B:$B,'[3]Nur des jours'!$U:$U,"")</f>
        <v>0</v>
      </c>
      <c r="U1580" s="94">
        <v>0</v>
      </c>
      <c r="V1580" s="94">
        <v>0</v>
      </c>
      <c r="W1580" s="94">
        <v>0</v>
      </c>
      <c r="X1580" s="94">
        <v>0</v>
      </c>
      <c r="Y1580" s="94">
        <v>0</v>
      </c>
      <c r="Z1580" s="94">
        <v>0</v>
      </c>
      <c r="AA1580" s="94">
        <v>0</v>
      </c>
      <c r="AB1580" s="94">
        <v>0</v>
      </c>
      <c r="AC1580" s="94">
        <f>_xlfn.XLOOKUP(B1580,'[3]Nur des jours'!$B:$B,'[3]Nur des jours'!$N:$N,"")</f>
        <v>0</v>
      </c>
      <c r="AD1580" s="94">
        <v>0</v>
      </c>
      <c r="AE1580" s="94">
        <v>0</v>
      </c>
      <c r="AF1580" s="94">
        <v>0</v>
      </c>
      <c r="AG1580" s="94">
        <v>0</v>
      </c>
      <c r="AH1580" s="94">
        <v>0</v>
      </c>
      <c r="AI1580" s="49" t="s">
        <v>5559</v>
      </c>
      <c r="AJ1580" s="49"/>
      <c r="AK1580" s="48" t="str" cm="1">
        <f t="array" ref="AK1580">IFERROR(_xlfn.IFS(
AM1580="MPR ISSUE","PDH",
AM1580="BSS Hardware Issue","BSS",
AM1580="Sites strategiques, MLL, Pylone, etc.","ENVTECH",
AM1580="AKTIVCO DEFAUT GE &amp; POWER Cabinet","AKTIVCO",
AM1580="AKTIVCO Coupure ENEO &amp; Baisse de tension","AKTIVCO GRID ONLY",
AM1580="Coupure ENEO &amp; Baisse de tension","IHS GRID ONLY",
AM1580="Defaut GE &amp; POWER Cabinet","IHS",
AM1580="Sharing","Partners",
AM1580="Sites strategiques &amp; DataCenter","SST &amp; DC",
AM1580="Exclu","Exclu",
AM1580="SAT","SAT",
AM1580="SPARE-ISSUE","SPARE-ISSUE",
AM1580="Fiber CAmtel","TRANS_FO_CAMTEL",
AM1580="Fiber AOF","Fiber AOF",
AM1580="Projet OCM (HUAWEI)","TRAVAUX-HUAWEI",
AM1580="Projet OCM (NOKIA)","TRAVAUX-NOKIA",
AM1580="ACCESS-ISSUE","ACCESS-ISSUE",
AM1580="Projet OCM (ZTE, NOKIA, autres projets)","TRAVAUX OCM",
AM1580="No root CAuse","No root cause",
AM1580="ODU HS","PDH",
AM1580="IP &amp; VLAN","PDH",
AM1580="Warehouse HUAWEI","SPARE-ISSUE",
AM1580="SPARE-HS","SPARE-ISSUE",
AM1580="Power Telco","BSS",AM1580="no impacts","no impacts"
),"")</f>
        <v>no impacts</v>
      </c>
      <c r="AL1580" s="48" t="str" cm="1">
        <f t="array" ref="AL1580">IFERROR(_xlfn.IFS(
AM1580="MPR ISSUE","TX ISSUE",
AM1580="BSS Hardware Issue","RAN ISSUE",
AM1580="Sites strategiques, MLL, Pylone, etc.","ENVTECH",
AM1580="AKTIVCO DEFAUT GE &amp; POWER Cabinet","POWER ISSUE",
AM1580="AKTIVCO Coupure ENEO &amp; Baisse de tension","POWER ISSUE",
AM1580="Coupure ENEO &amp; Baisse de tension","POWER ISSUE",
AM1580="Defaut GE &amp; POWER Cabinet","POWER ISSUE",
AM1580="Sharing","POWER ISSUE",
AM1580="Sites strategiques &amp; DataCenter","POWER ISSUE",
AM1580="Exclu","Exclu",
AM1580="SAT","TX ISSUE",
AM1580="SPARE-ISSUE","SPARE-ISSUE",
AM1580="Fiber CAmtel","TX ISSUE",
AM1580="Fiber AOF","TX ISSUE",
AM1580="Projet OCM (HUAWEI)","TRAVAUX-HUAWEI",
AM1580="Projet OCM (NOKIA)","TRAVAUX -NOKIA",
AM1580="ACCESS-ISSUE","ACCESS-ISSUE",
AM1580="Projet OCM (ZTE, NOKIA, autres projets)","TRAVAUX OCM",
AM1580="No root CAuse","No root cause",
AM1580="ODU HS","TX ISSUE",
AM1580="IP &amp; VLAN","TX ISSUE",
AM1580="Warehouse HUAWEI","SPARE-ISSUE",
AM1580="SPARE-HS","SPARE-ISSUE",
AM1580="Power Telco","RAN ISSUE",AM1580="no impacts","no impacts"
),"")</f>
        <v>no impacts</v>
      </c>
      <c r="AM1580" s="67" t="s">
        <v>5605</v>
      </c>
      <c r="AN1580" s="48" t="str" cm="1">
        <f t="array" ref="AN1580">IFERROR(_xlfn.IFS(
AM1580="MPR ISSUE","ACTIVE",
AM1580="BSS Hardware Issue","ACTIVE",
AM1580="Sites strategiques, MLL, Pylone, etc.","PASSIVE",
AM1580="AKTIVCO DEFAUT GE &amp; POWER Cabinet","PASSIVE",
AM1580="AKTIVCO Coupure ENEO &amp; Baisse de tension","PASSIVE",
AM1580="Coupure ENEO &amp; Baisse de tension","PASSIVE",
AM1580="Defaut GE &amp; POWER Cabinet","PASSIVE",
AM1580="Sharing","PASSIVE",
AM1580="Sites strategiques &amp; DataCenter","PASSIVE",
AM1580="Exclu","Exclu",
AM1580="SAT","ACTIVE",
AM1580="SPARE-ISSUE","SPARE-ISSUE",
AM1580="Fiber CAmtel","ACTIVE",
AM1580="Fiber AOF","ACTIVE",
AM1580="Projet OCM (HUAWEI)","PLANNED WORKS",
AM1580="Projet OCM (NOKIA)","PLANNED WORKS",
AM1580="ACCESS-ISSUE","ACCESS-ISSUE",
AM1580="Projet OCM (ZTE, NOKIA, autres projets)","PLANNED WORKS",
AM1580="No root CAuse","No root cause",
AM1580="ODU HS","ACTIVE",
AM1580="IP &amp; VLAN","ACTIVE",
AM1580="Warehouse HUAWEI","SPARE-ISSUE",
AM1580="SPARE-HS","SPARE-ISSUE",
AM1580="Power Telco","ACTIVE", AM1580="no impacts","no impacts"
),"")</f>
        <v>no impacts</v>
      </c>
      <c r="AO1580" s="93" t="s">
        <v>5537</v>
      </c>
      <c r="AP1580" s="101" t="str">
        <f t="shared" si="45"/>
        <v>EST_194</v>
      </c>
      <c r="AR1580" s="17" t="s">
        <v>5537</v>
      </c>
      <c r="AS1580" s="7" t="s">
        <v>5537</v>
      </c>
      <c r="AT1580" s="6"/>
      <c r="AU1580" s="7"/>
      <c r="AV1580" s="3" t="s">
        <v>5537</v>
      </c>
      <c r="AW1580" s="18" t="s">
        <v>5537</v>
      </c>
      <c r="AX1580" s="18" t="s">
        <v>5537</v>
      </c>
      <c r="AY1580" s="18" t="s">
        <v>5537</v>
      </c>
      <c r="AZ1580" s="18" t="s">
        <v>5537</v>
      </c>
      <c r="BA1580" s="18" t="s">
        <v>5537</v>
      </c>
      <c r="BB1580" s="18" t="s">
        <v>5537</v>
      </c>
      <c r="BC1580" s="18" t="s">
        <v>5537</v>
      </c>
      <c r="BD1580" s="18" t="s">
        <v>5537</v>
      </c>
      <c r="BE1580" s="18" t="s">
        <v>5537</v>
      </c>
      <c r="BF1580" s="18" t="s">
        <v>5537</v>
      </c>
      <c r="BG1580" s="18" t="s">
        <v>5537</v>
      </c>
      <c r="BH1580" s="18" t="s">
        <v>5537</v>
      </c>
      <c r="BI1580" s="9" t="s">
        <v>5537</v>
      </c>
      <c r="BJ1580" s="14"/>
      <c r="BK1580" s="14" t="s">
        <v>5537</v>
      </c>
      <c r="BL1580" s="14" t="str">
        <f>_xlfn.XLOOKUP(B1580,'[4]cell downs 18042026 17h'!$B:$B,'[4]cell downs 18042026 17h'!$B:$B,"")</f>
        <v/>
      </c>
      <c r="BM1580" s="14" t="str">
        <f>_xlfn.XLOOKUP(B1580,'[5]Cells Huawei 19042026 15h'!$B:$B,'[5]Cells Huawei 19042026 15h'!$B:$B,"")</f>
        <v/>
      </c>
      <c r="BN1580" s="9" t="str">
        <f>_xlfn.XLOOKUP(B1580,'[6]cells down 19042026 9H40'!$B:$B,'[6]cells down 19042026 9H40'!$B:$B,"")</f>
        <v/>
      </c>
      <c r="BO1580" s="9" t="s">
        <v>5537</v>
      </c>
      <c r="BP1580" s="9" t="s">
        <v>12</v>
      </c>
      <c r="BQ1580" s="115"/>
    </row>
    <row r="1581" spans="1:69" s="9" customFormat="1" x14ac:dyDescent="0.3">
      <c r="A1581" s="1" t="s">
        <v>4521</v>
      </c>
      <c r="B1581" s="8" t="s">
        <v>4522</v>
      </c>
      <c r="C1581" s="3" t="str">
        <f>_xlfn.XLOOKUP(B1581,'[1]daily break down'!$D:$D,'[1]daily break down'!$E:$E,"")</f>
        <v>Yaounde</v>
      </c>
      <c r="D1581" s="1"/>
      <c r="E1581" s="1"/>
      <c r="F1581" s="3" t="s">
        <v>37</v>
      </c>
      <c r="G1581" s="1" t="s">
        <v>38</v>
      </c>
      <c r="H1581" s="34" t="str">
        <f>_xlfn.XLOOKUP(B1581,[2]CALCULATION!$B:$B,[2]CALCULATION!$H:$H,"")</f>
        <v>ZTE</v>
      </c>
      <c r="I1581" s="28">
        <v>0</v>
      </c>
      <c r="J1581" s="28">
        <v>0</v>
      </c>
      <c r="K1581" s="28">
        <v>0</v>
      </c>
      <c r="L1581" s="28">
        <v>2.2436528523283907E-2</v>
      </c>
      <c r="M1581" s="28">
        <v>0</v>
      </c>
      <c r="N1581" s="28">
        <v>0</v>
      </c>
      <c r="O1581" s="28">
        <v>2.8393444681294167E-2</v>
      </c>
      <c r="P1581" s="28">
        <v>0</v>
      </c>
      <c r="Q1581" s="28">
        <v>0</v>
      </c>
      <c r="R1581" s="28">
        <v>0</v>
      </c>
      <c r="S1581" s="94">
        <v>0</v>
      </c>
      <c r="T1581" s="94">
        <f>_xlfn.XLOOKUP(B1581,'[3]Nur des jours'!$B:$B,'[3]Nur des jours'!$U:$U,"")</f>
        <v>0</v>
      </c>
      <c r="U1581" s="94">
        <v>0</v>
      </c>
      <c r="V1581" s="94">
        <v>0</v>
      </c>
      <c r="W1581" s="94">
        <v>0</v>
      </c>
      <c r="X1581" s="94">
        <v>0</v>
      </c>
      <c r="Y1581" s="94">
        <v>0</v>
      </c>
      <c r="Z1581" s="94">
        <v>0</v>
      </c>
      <c r="AA1581" s="94">
        <v>0</v>
      </c>
      <c r="AB1581" s="94">
        <v>0</v>
      </c>
      <c r="AC1581" s="94">
        <f>_xlfn.XLOOKUP(B1581,'[3]Nur des jours'!$B:$B,'[3]Nur des jours'!$N:$N,"")</f>
        <v>0</v>
      </c>
      <c r="AD1581" s="94">
        <v>0</v>
      </c>
      <c r="AE1581" s="94">
        <v>0</v>
      </c>
      <c r="AF1581" s="94">
        <v>0</v>
      </c>
      <c r="AG1581" s="94">
        <v>0</v>
      </c>
      <c r="AH1581" s="94">
        <v>0</v>
      </c>
      <c r="AI1581" s="49" t="s">
        <v>5559</v>
      </c>
      <c r="AJ1581" s="49"/>
      <c r="AK1581" s="48" t="str" cm="1">
        <f t="array" ref="AK1581">IFERROR(_xlfn.IFS(
AM1581="MPR ISSUE","PDH",
AM1581="BSS Hardware Issue","BSS",
AM1581="Sites strategiques, MLL, Pylone, etc.","ENVTECH",
AM1581="AKTIVCO DEFAUT GE &amp; POWER Cabinet","AKTIVCO",
AM1581="AKTIVCO Coupure ENEO &amp; Baisse de tension","AKTIVCO GRID ONLY",
AM1581="Coupure ENEO &amp; Baisse de tension","IHS GRID ONLY",
AM1581="Defaut GE &amp; POWER Cabinet","IHS",
AM1581="Sharing","Partners",
AM1581="Sites strategiques &amp; DataCenter","SST &amp; DC",
AM1581="Exclu","Exclu",
AM1581="SAT","SAT",
AM1581="SPARE-ISSUE","SPARE-ISSUE",
AM1581="Fiber CAmtel","TRANS_FO_CAMTEL",
AM1581="Fiber AOF","Fiber AOF",
AM1581="Projet OCM (HUAWEI)","TRAVAUX-HUAWEI",
AM1581="Projet OCM (NOKIA)","TRAVAUX-NOKIA",
AM1581="ACCESS-ISSUE","ACCESS-ISSUE",
AM1581="Projet OCM (ZTE, NOKIA, autres projets)","TRAVAUX OCM",
AM1581="No root CAuse","No root cause",
AM1581="ODU HS","PDH",
AM1581="IP &amp; VLAN","PDH",
AM1581="Warehouse HUAWEI","SPARE-ISSUE",
AM1581="SPARE-HS","SPARE-ISSUE",
AM1581="Power Telco","BSS",AM1581="no impacts","no impacts"
),"")</f>
        <v>no impacts</v>
      </c>
      <c r="AL1581" s="48" t="str" cm="1">
        <f t="array" ref="AL1581">IFERROR(_xlfn.IFS(
AM1581="MPR ISSUE","TX ISSUE",
AM1581="BSS Hardware Issue","RAN ISSUE",
AM1581="Sites strategiques, MLL, Pylone, etc.","ENVTECH",
AM1581="AKTIVCO DEFAUT GE &amp; POWER Cabinet","POWER ISSUE",
AM1581="AKTIVCO Coupure ENEO &amp; Baisse de tension","POWER ISSUE",
AM1581="Coupure ENEO &amp; Baisse de tension","POWER ISSUE",
AM1581="Defaut GE &amp; POWER Cabinet","POWER ISSUE",
AM1581="Sharing","POWER ISSUE",
AM1581="Sites strategiques &amp; DataCenter","POWER ISSUE",
AM1581="Exclu","Exclu",
AM1581="SAT","TX ISSUE",
AM1581="SPARE-ISSUE","SPARE-ISSUE",
AM1581="Fiber CAmtel","TX ISSUE",
AM1581="Fiber AOF","TX ISSUE",
AM1581="Projet OCM (HUAWEI)","TRAVAUX-HUAWEI",
AM1581="Projet OCM (NOKIA)","TRAVAUX -NOKIA",
AM1581="ACCESS-ISSUE","ACCESS-ISSUE",
AM1581="Projet OCM (ZTE, NOKIA, autres projets)","TRAVAUX OCM",
AM1581="No root CAuse","No root cause",
AM1581="ODU HS","TX ISSUE",
AM1581="IP &amp; VLAN","TX ISSUE",
AM1581="Warehouse HUAWEI","SPARE-ISSUE",
AM1581="SPARE-HS","SPARE-ISSUE",
AM1581="Power Telco","RAN ISSUE",AM1581="no impacts","no impacts"
),"")</f>
        <v>no impacts</v>
      </c>
      <c r="AM1581" s="67" t="s">
        <v>5605</v>
      </c>
      <c r="AN1581" s="48" t="str" cm="1">
        <f t="array" ref="AN1581">IFERROR(_xlfn.IFS(
AM1581="MPR ISSUE","ACTIVE",
AM1581="BSS Hardware Issue","ACTIVE",
AM1581="Sites strategiques, MLL, Pylone, etc.","PASSIVE",
AM1581="AKTIVCO DEFAUT GE &amp; POWER Cabinet","PASSIVE",
AM1581="AKTIVCO Coupure ENEO &amp; Baisse de tension","PASSIVE",
AM1581="Coupure ENEO &amp; Baisse de tension","PASSIVE",
AM1581="Defaut GE &amp; POWER Cabinet","PASSIVE",
AM1581="Sharing","PASSIVE",
AM1581="Sites strategiques &amp; DataCenter","PASSIVE",
AM1581="Exclu","Exclu",
AM1581="SAT","ACTIVE",
AM1581="SPARE-ISSUE","SPARE-ISSUE",
AM1581="Fiber CAmtel","ACTIVE",
AM1581="Fiber AOF","ACTIVE",
AM1581="Projet OCM (HUAWEI)","PLANNED WORKS",
AM1581="Projet OCM (NOKIA)","PLANNED WORKS",
AM1581="ACCESS-ISSUE","ACCESS-ISSUE",
AM1581="Projet OCM (ZTE, NOKIA, autres projets)","PLANNED WORKS",
AM1581="No root CAuse","No root cause",
AM1581="ODU HS","ACTIVE",
AM1581="IP &amp; VLAN","ACTIVE",
AM1581="Warehouse HUAWEI","SPARE-ISSUE",
AM1581="SPARE-HS","SPARE-ISSUE",
AM1581="Power Telco","ACTIVE", AM1581="no impacts","no impacts"
),"")</f>
        <v>no impacts</v>
      </c>
      <c r="AO1581" s="93" t="s">
        <v>5537</v>
      </c>
      <c r="AP1581" s="101" t="str">
        <f t="shared" si="45"/>
        <v>CTR_576</v>
      </c>
      <c r="AR1581" s="17" t="s">
        <v>5537</v>
      </c>
      <c r="AS1581" s="7" t="s">
        <v>5537</v>
      </c>
      <c r="AT1581" s="6"/>
      <c r="AU1581" s="7"/>
      <c r="AV1581" s="3" t="s">
        <v>5537</v>
      </c>
      <c r="AW1581" s="18" t="s">
        <v>5537</v>
      </c>
      <c r="AX1581" s="18" t="s">
        <v>5537</v>
      </c>
      <c r="AY1581" s="18" t="s">
        <v>5537</v>
      </c>
      <c r="AZ1581" s="18" t="s">
        <v>5537</v>
      </c>
      <c r="BA1581" s="18" t="s">
        <v>5537</v>
      </c>
      <c r="BB1581" s="18" t="s">
        <v>5537</v>
      </c>
      <c r="BC1581" s="18" t="s">
        <v>5537</v>
      </c>
      <c r="BD1581" s="18" t="s">
        <v>5537</v>
      </c>
      <c r="BE1581" s="18" t="s">
        <v>5537</v>
      </c>
      <c r="BF1581" s="18" t="s">
        <v>5537</v>
      </c>
      <c r="BG1581" s="18" t="s">
        <v>5537</v>
      </c>
      <c r="BH1581" s="18" t="s">
        <v>5537</v>
      </c>
      <c r="BI1581" s="9" t="s">
        <v>5537</v>
      </c>
      <c r="BJ1581" s="14"/>
      <c r="BK1581" s="14" t="s">
        <v>5537</v>
      </c>
      <c r="BL1581" s="14" t="str">
        <f>_xlfn.XLOOKUP(B1581,'[4]cell downs 18042026 17h'!$B:$B,'[4]cell downs 18042026 17h'!$B:$B,"")</f>
        <v/>
      </c>
      <c r="BM1581" s="14" t="str">
        <f>_xlfn.XLOOKUP(B1581,'[5]Cells Huawei 19042026 15h'!$B:$B,'[5]Cells Huawei 19042026 15h'!$B:$B,"")</f>
        <v/>
      </c>
      <c r="BN1581" s="9" t="str">
        <f>_xlfn.XLOOKUP(B1581,'[6]cells down 19042026 9H40'!$B:$B,'[6]cells down 19042026 9H40'!$B:$B,"")</f>
        <v/>
      </c>
      <c r="BO1581" s="9" t="s">
        <v>5537</v>
      </c>
      <c r="BP1581" s="9" t="s">
        <v>154</v>
      </c>
      <c r="BQ1581" s="115"/>
    </row>
    <row r="1582" spans="1:69" s="9" customFormat="1" x14ac:dyDescent="0.3">
      <c r="A1582" s="1" t="s">
        <v>2513</v>
      </c>
      <c r="B1582" s="8" t="s">
        <v>2514</v>
      </c>
      <c r="C1582" s="3" t="str">
        <f>_xlfn.XLOOKUP(B1582,'[1]daily break down'!$D:$D,'[1]daily break down'!$E:$E,"")</f>
        <v>Yaounde</v>
      </c>
      <c r="D1582" s="1" t="s">
        <v>11</v>
      </c>
      <c r="E1582" s="1" t="s">
        <v>12</v>
      </c>
      <c r="F1582" s="3" t="s">
        <v>37</v>
      </c>
      <c r="G1582" s="1" t="s">
        <v>38</v>
      </c>
      <c r="H1582" s="34" t="str">
        <f>_xlfn.XLOOKUP(B1582,[2]CALCULATION!$B:$B,[2]CALCULATION!$H:$H,"")</f>
        <v>ZTE</v>
      </c>
      <c r="I1582" s="28">
        <v>0</v>
      </c>
      <c r="J1582" s="28">
        <v>0</v>
      </c>
      <c r="K1582" s="28">
        <v>0</v>
      </c>
      <c r="L1582" s="28">
        <v>0</v>
      </c>
      <c r="M1582" s="28">
        <v>0</v>
      </c>
      <c r="N1582" s="28">
        <v>0</v>
      </c>
      <c r="O1582" s="28">
        <v>0</v>
      </c>
      <c r="P1582" s="28">
        <v>0</v>
      </c>
      <c r="Q1582" s="28">
        <v>0</v>
      </c>
      <c r="R1582" s="28">
        <v>0</v>
      </c>
      <c r="S1582" s="94">
        <v>0</v>
      </c>
      <c r="T1582" s="94">
        <f>_xlfn.XLOOKUP(B1582,'[3]Nur des jours'!$B:$B,'[3]Nur des jours'!$U:$U,"")</f>
        <v>0</v>
      </c>
      <c r="U1582" s="94">
        <v>0</v>
      </c>
      <c r="V1582" s="94">
        <v>0</v>
      </c>
      <c r="W1582" s="94">
        <v>0</v>
      </c>
      <c r="X1582" s="94">
        <v>0</v>
      </c>
      <c r="Y1582" s="94">
        <v>0</v>
      </c>
      <c r="Z1582" s="94">
        <v>0</v>
      </c>
      <c r="AA1582" s="94">
        <v>0</v>
      </c>
      <c r="AB1582" s="94">
        <v>0</v>
      </c>
      <c r="AC1582" s="94">
        <f>_xlfn.XLOOKUP(B1582,'[3]Nur des jours'!$B:$B,'[3]Nur des jours'!$N:$N,"")</f>
        <v>0</v>
      </c>
      <c r="AD1582" s="94">
        <v>0</v>
      </c>
      <c r="AE1582" s="94">
        <v>0</v>
      </c>
      <c r="AF1582" s="94">
        <v>0</v>
      </c>
      <c r="AG1582" s="94">
        <v>0</v>
      </c>
      <c r="AH1582" s="94">
        <v>0</v>
      </c>
      <c r="AI1582" s="49" t="s">
        <v>5559</v>
      </c>
      <c r="AJ1582" s="49"/>
      <c r="AK1582" s="48" t="str" cm="1">
        <f t="array" ref="AK1582">IFERROR(_xlfn.IFS(
AM1582="MPR ISSUE","PDH",
AM1582="BSS Hardware Issue","BSS",
AM1582="Sites strategiques, MLL, Pylone, etc.","ENVTECH",
AM1582="AKTIVCO DEFAUT GE &amp; POWER Cabinet","AKTIVCO",
AM1582="AKTIVCO Coupure ENEO &amp; Baisse de tension","AKTIVCO GRID ONLY",
AM1582="Coupure ENEO &amp; Baisse de tension","IHS GRID ONLY",
AM1582="Defaut GE &amp; POWER Cabinet","IHS",
AM1582="Sharing","Partners",
AM1582="Sites strategiques &amp; DataCenter","SST &amp; DC",
AM1582="Exclu","Exclu",
AM1582="SAT","SAT",
AM1582="SPARE-ISSUE","SPARE-ISSUE",
AM1582="Fiber CAmtel","TRANS_FO_CAMTEL",
AM1582="Fiber AOF","Fiber AOF",
AM1582="Projet OCM (HUAWEI)","TRAVAUX-HUAWEI",
AM1582="Projet OCM (NOKIA)","TRAVAUX-NOKIA",
AM1582="ACCESS-ISSUE","ACCESS-ISSUE",
AM1582="Projet OCM (ZTE, NOKIA, autres projets)","TRAVAUX OCM",
AM1582="No root CAuse","No root cause",
AM1582="ODU HS","PDH",
AM1582="IP &amp; VLAN","PDH",
AM1582="Warehouse HUAWEI","SPARE-ISSUE",
AM1582="SPARE-HS","SPARE-ISSUE",
AM1582="Power Telco","BSS",AM1582="no impacts","no impacts"
),"")</f>
        <v>no impacts</v>
      </c>
      <c r="AL1582" s="48" t="str" cm="1">
        <f t="array" ref="AL1582">IFERROR(_xlfn.IFS(
AM1582="MPR ISSUE","TX ISSUE",
AM1582="BSS Hardware Issue","RAN ISSUE",
AM1582="Sites strategiques, MLL, Pylone, etc.","ENVTECH",
AM1582="AKTIVCO DEFAUT GE &amp; POWER Cabinet","POWER ISSUE",
AM1582="AKTIVCO Coupure ENEO &amp; Baisse de tension","POWER ISSUE",
AM1582="Coupure ENEO &amp; Baisse de tension","POWER ISSUE",
AM1582="Defaut GE &amp; POWER Cabinet","POWER ISSUE",
AM1582="Sharing","POWER ISSUE",
AM1582="Sites strategiques &amp; DataCenter","POWER ISSUE",
AM1582="Exclu","Exclu",
AM1582="SAT","TX ISSUE",
AM1582="SPARE-ISSUE","SPARE-ISSUE",
AM1582="Fiber CAmtel","TX ISSUE",
AM1582="Fiber AOF","TX ISSUE",
AM1582="Projet OCM (HUAWEI)","TRAVAUX-HUAWEI",
AM1582="Projet OCM (NOKIA)","TRAVAUX -NOKIA",
AM1582="ACCESS-ISSUE","ACCESS-ISSUE",
AM1582="Projet OCM (ZTE, NOKIA, autres projets)","TRAVAUX OCM",
AM1582="No root CAuse","No root cause",
AM1582="ODU HS","TX ISSUE",
AM1582="IP &amp; VLAN","TX ISSUE",
AM1582="Warehouse HUAWEI","SPARE-ISSUE",
AM1582="SPARE-HS","SPARE-ISSUE",
AM1582="Power Telco","RAN ISSUE",AM1582="no impacts","no impacts"
),"")</f>
        <v>no impacts</v>
      </c>
      <c r="AM1582" s="67" t="s">
        <v>5605</v>
      </c>
      <c r="AN1582" s="48" t="str" cm="1">
        <f t="array" ref="AN1582">IFERROR(_xlfn.IFS(
AM1582="MPR ISSUE","ACTIVE",
AM1582="BSS Hardware Issue","ACTIVE",
AM1582="Sites strategiques, MLL, Pylone, etc.","PASSIVE",
AM1582="AKTIVCO DEFAUT GE &amp; POWER Cabinet","PASSIVE",
AM1582="AKTIVCO Coupure ENEO &amp; Baisse de tension","PASSIVE",
AM1582="Coupure ENEO &amp; Baisse de tension","PASSIVE",
AM1582="Defaut GE &amp; POWER Cabinet","PASSIVE",
AM1582="Sharing","PASSIVE",
AM1582="Sites strategiques &amp; DataCenter","PASSIVE",
AM1582="Exclu","Exclu",
AM1582="SAT","ACTIVE",
AM1582="SPARE-ISSUE","SPARE-ISSUE",
AM1582="Fiber CAmtel","ACTIVE",
AM1582="Fiber AOF","ACTIVE",
AM1582="Projet OCM (HUAWEI)","PLANNED WORKS",
AM1582="Projet OCM (NOKIA)","PLANNED WORKS",
AM1582="ACCESS-ISSUE","ACCESS-ISSUE",
AM1582="Projet OCM (ZTE, NOKIA, autres projets)","PLANNED WORKS",
AM1582="No root CAuse","No root cause",
AM1582="ODU HS","ACTIVE",
AM1582="IP &amp; VLAN","ACTIVE",
AM1582="Warehouse HUAWEI","SPARE-ISSUE",
AM1582="SPARE-HS","SPARE-ISSUE",
AM1582="Power Telco","ACTIVE", AM1582="no impacts","no impacts"
),"")</f>
        <v>no impacts</v>
      </c>
      <c r="AO1582" s="93" t="s">
        <v>5537</v>
      </c>
      <c r="AP1582" s="101" t="str">
        <f t="shared" si="45"/>
        <v>CTR_632</v>
      </c>
      <c r="AR1582" s="17" t="s">
        <v>5537</v>
      </c>
      <c r="AS1582" s="7" t="s">
        <v>5537</v>
      </c>
      <c r="AT1582" s="6"/>
      <c r="AU1582" s="7"/>
      <c r="AV1582" s="3" t="s">
        <v>5537</v>
      </c>
      <c r="AW1582" s="18" t="s">
        <v>5537</v>
      </c>
      <c r="AX1582" s="18" t="s">
        <v>5537</v>
      </c>
      <c r="AY1582" s="18" t="s">
        <v>5537</v>
      </c>
      <c r="AZ1582" s="18" t="s">
        <v>5537</v>
      </c>
      <c r="BA1582" s="18" t="s">
        <v>5537</v>
      </c>
      <c r="BB1582" s="18" t="s">
        <v>5537</v>
      </c>
      <c r="BC1582" s="18" t="s">
        <v>5537</v>
      </c>
      <c r="BD1582" s="18" t="s">
        <v>5537</v>
      </c>
      <c r="BE1582" s="18" t="s">
        <v>5537</v>
      </c>
      <c r="BF1582" s="18" t="s">
        <v>5537</v>
      </c>
      <c r="BG1582" s="18" t="s">
        <v>5537</v>
      </c>
      <c r="BH1582" s="18" t="s">
        <v>5537</v>
      </c>
      <c r="BI1582" s="9" t="s">
        <v>5537</v>
      </c>
      <c r="BJ1582" s="14"/>
      <c r="BK1582" s="14" t="s">
        <v>5537</v>
      </c>
      <c r="BL1582" s="14" t="str">
        <f>_xlfn.XLOOKUP(B1582,'[4]cell downs 18042026 17h'!$B:$B,'[4]cell downs 18042026 17h'!$B:$B,"")</f>
        <v/>
      </c>
      <c r="BM1582" s="14" t="str">
        <f>_xlfn.XLOOKUP(B1582,'[5]Cells Huawei 19042026 15h'!$B:$B,'[5]Cells Huawei 19042026 15h'!$B:$B,"")</f>
        <v/>
      </c>
      <c r="BN1582" s="9" t="str">
        <f>_xlfn.XLOOKUP(B1582,'[6]cells down 19042026 9H40'!$B:$B,'[6]cells down 19042026 9H40'!$B:$B,"")</f>
        <v/>
      </c>
      <c r="BO1582" s="9" t="s">
        <v>2514</v>
      </c>
      <c r="BP1582" s="9" t="s">
        <v>5537</v>
      </c>
      <c r="BQ1582" s="115"/>
    </row>
    <row r="1583" spans="1:69" s="9" customFormat="1" x14ac:dyDescent="0.3">
      <c r="A1583" s="1" t="s">
        <v>2785</v>
      </c>
      <c r="B1583" s="8" t="s">
        <v>2786</v>
      </c>
      <c r="C1583" s="3" t="str">
        <f>_xlfn.XLOOKUP(B1583,'[1]daily break down'!$D:$D,'[1]daily break down'!$E:$E,"")</f>
        <v>Yaounde</v>
      </c>
      <c r="D1583" s="1" t="s">
        <v>11</v>
      </c>
      <c r="E1583" s="1" t="s">
        <v>145</v>
      </c>
      <c r="F1583" s="3" t="s">
        <v>37</v>
      </c>
      <c r="G1583" s="1" t="s">
        <v>38</v>
      </c>
      <c r="H1583" s="34" t="str">
        <f>_xlfn.XLOOKUP(B1583,[2]CALCULATION!$B:$B,[2]CALCULATION!$H:$H,"")</f>
        <v>ZTE</v>
      </c>
      <c r="I1583" s="28">
        <v>0</v>
      </c>
      <c r="J1583" s="28">
        <v>0</v>
      </c>
      <c r="K1583" s="28">
        <v>0</v>
      </c>
      <c r="L1583" s="28">
        <v>0</v>
      </c>
      <c r="M1583" s="28">
        <v>0</v>
      </c>
      <c r="N1583" s="28">
        <v>0</v>
      </c>
      <c r="O1583" s="28">
        <v>0</v>
      </c>
      <c r="P1583" s="28">
        <v>0</v>
      </c>
      <c r="Q1583" s="28">
        <v>0</v>
      </c>
      <c r="R1583" s="28">
        <v>0</v>
      </c>
      <c r="S1583" s="94">
        <v>0</v>
      </c>
      <c r="T1583" s="94">
        <f>_xlfn.XLOOKUP(B1583,'[3]Nur des jours'!$B:$B,'[3]Nur des jours'!$U:$U,"")</f>
        <v>0</v>
      </c>
      <c r="U1583" s="94">
        <v>0</v>
      </c>
      <c r="V1583" s="94">
        <v>0</v>
      </c>
      <c r="W1583" s="94">
        <v>0</v>
      </c>
      <c r="X1583" s="94">
        <v>0</v>
      </c>
      <c r="Y1583" s="94">
        <v>0</v>
      </c>
      <c r="Z1583" s="94">
        <v>0</v>
      </c>
      <c r="AA1583" s="94">
        <v>0</v>
      </c>
      <c r="AB1583" s="94">
        <v>0</v>
      </c>
      <c r="AC1583" s="94">
        <f>_xlfn.XLOOKUP(B1583,'[3]Nur des jours'!$B:$B,'[3]Nur des jours'!$N:$N,"")</f>
        <v>0</v>
      </c>
      <c r="AD1583" s="94">
        <v>0</v>
      </c>
      <c r="AE1583" s="94">
        <v>0</v>
      </c>
      <c r="AF1583" s="94">
        <v>0</v>
      </c>
      <c r="AG1583" s="94">
        <v>0</v>
      </c>
      <c r="AH1583" s="94">
        <v>0</v>
      </c>
      <c r="AI1583" s="49" t="s">
        <v>5559</v>
      </c>
      <c r="AJ1583" s="49"/>
      <c r="AK1583" s="48" t="str" cm="1">
        <f t="array" ref="AK1583">IFERROR(_xlfn.IFS(
AM1583="MPR ISSUE","PDH",
AM1583="BSS Hardware Issue","BSS",
AM1583="Sites strategiques, MLL, Pylone, etc.","ENVTECH",
AM1583="AKTIVCO DEFAUT GE &amp; POWER Cabinet","AKTIVCO",
AM1583="AKTIVCO Coupure ENEO &amp; Baisse de tension","AKTIVCO GRID ONLY",
AM1583="Coupure ENEO &amp; Baisse de tension","IHS GRID ONLY",
AM1583="Defaut GE &amp; POWER Cabinet","IHS",
AM1583="Sharing","Partners",
AM1583="Sites strategiques &amp; DataCenter","SST &amp; DC",
AM1583="Exclu","Exclu",
AM1583="SAT","SAT",
AM1583="SPARE-ISSUE","SPARE-ISSUE",
AM1583="Fiber CAmtel","TRANS_FO_CAMTEL",
AM1583="Fiber AOF","Fiber AOF",
AM1583="Projet OCM (HUAWEI)","TRAVAUX-HUAWEI",
AM1583="Projet OCM (NOKIA)","TRAVAUX-NOKIA",
AM1583="ACCESS-ISSUE","ACCESS-ISSUE",
AM1583="Projet OCM (ZTE, NOKIA, autres projets)","TRAVAUX OCM",
AM1583="No root CAuse","No root cause",
AM1583="ODU HS","PDH",
AM1583="IP &amp; VLAN","PDH",
AM1583="Warehouse HUAWEI","SPARE-ISSUE",
AM1583="SPARE-HS","SPARE-ISSUE",
AM1583="Power Telco","BSS",AM1583="no impacts","no impacts"
),"")</f>
        <v>no impacts</v>
      </c>
      <c r="AL1583" s="48" t="str" cm="1">
        <f t="array" ref="AL1583">IFERROR(_xlfn.IFS(
AM1583="MPR ISSUE","TX ISSUE",
AM1583="BSS Hardware Issue","RAN ISSUE",
AM1583="Sites strategiques, MLL, Pylone, etc.","ENVTECH",
AM1583="AKTIVCO DEFAUT GE &amp; POWER Cabinet","POWER ISSUE",
AM1583="AKTIVCO Coupure ENEO &amp; Baisse de tension","POWER ISSUE",
AM1583="Coupure ENEO &amp; Baisse de tension","POWER ISSUE",
AM1583="Defaut GE &amp; POWER Cabinet","POWER ISSUE",
AM1583="Sharing","POWER ISSUE",
AM1583="Sites strategiques &amp; DataCenter","POWER ISSUE",
AM1583="Exclu","Exclu",
AM1583="SAT","TX ISSUE",
AM1583="SPARE-ISSUE","SPARE-ISSUE",
AM1583="Fiber CAmtel","TX ISSUE",
AM1583="Fiber AOF","TX ISSUE",
AM1583="Projet OCM (HUAWEI)","TRAVAUX-HUAWEI",
AM1583="Projet OCM (NOKIA)","TRAVAUX -NOKIA",
AM1583="ACCESS-ISSUE","ACCESS-ISSUE",
AM1583="Projet OCM (ZTE, NOKIA, autres projets)","TRAVAUX OCM",
AM1583="No root CAuse","No root cause",
AM1583="ODU HS","TX ISSUE",
AM1583="IP &amp; VLAN","TX ISSUE",
AM1583="Warehouse HUAWEI","SPARE-ISSUE",
AM1583="SPARE-HS","SPARE-ISSUE",
AM1583="Power Telco","RAN ISSUE",AM1583="no impacts","no impacts"
),"")</f>
        <v>no impacts</v>
      </c>
      <c r="AM1583" s="67" t="s">
        <v>5605</v>
      </c>
      <c r="AN1583" s="48" t="str" cm="1">
        <f t="array" ref="AN1583">IFERROR(_xlfn.IFS(
AM1583="MPR ISSUE","ACTIVE",
AM1583="BSS Hardware Issue","ACTIVE",
AM1583="Sites strategiques, MLL, Pylone, etc.","PASSIVE",
AM1583="AKTIVCO DEFAUT GE &amp; POWER Cabinet","PASSIVE",
AM1583="AKTIVCO Coupure ENEO &amp; Baisse de tension","PASSIVE",
AM1583="Coupure ENEO &amp; Baisse de tension","PASSIVE",
AM1583="Defaut GE &amp; POWER Cabinet","PASSIVE",
AM1583="Sharing","PASSIVE",
AM1583="Sites strategiques &amp; DataCenter","PASSIVE",
AM1583="Exclu","Exclu",
AM1583="SAT","ACTIVE",
AM1583="SPARE-ISSUE","SPARE-ISSUE",
AM1583="Fiber CAmtel","ACTIVE",
AM1583="Fiber AOF","ACTIVE",
AM1583="Projet OCM (HUAWEI)","PLANNED WORKS",
AM1583="Projet OCM (NOKIA)","PLANNED WORKS",
AM1583="ACCESS-ISSUE","ACCESS-ISSUE",
AM1583="Projet OCM (ZTE, NOKIA, autres projets)","PLANNED WORKS",
AM1583="No root CAuse","No root cause",
AM1583="ODU HS","ACTIVE",
AM1583="IP &amp; VLAN","ACTIVE",
AM1583="Warehouse HUAWEI","SPARE-ISSUE",
AM1583="SPARE-HS","SPARE-ISSUE",
AM1583="Power Telco","ACTIVE", AM1583="no impacts","no impacts"
),"")</f>
        <v>no impacts</v>
      </c>
      <c r="AO1583" s="93" t="s">
        <v>5537</v>
      </c>
      <c r="AP1583" s="101" t="str">
        <f t="shared" si="45"/>
        <v>CTR_372</v>
      </c>
      <c r="AR1583" s="17" t="s">
        <v>5537</v>
      </c>
      <c r="AS1583" s="7" t="s">
        <v>5537</v>
      </c>
      <c r="AT1583" s="6"/>
      <c r="AU1583" s="7"/>
      <c r="AV1583" s="3" t="s">
        <v>5537</v>
      </c>
      <c r="AW1583" s="18" t="s">
        <v>5537</v>
      </c>
      <c r="AX1583" s="18" t="s">
        <v>5537</v>
      </c>
      <c r="AY1583" s="18" t="s">
        <v>5537</v>
      </c>
      <c r="AZ1583" s="18" t="s">
        <v>5537</v>
      </c>
      <c r="BA1583" s="18" t="s">
        <v>5537</v>
      </c>
      <c r="BB1583" s="18" t="s">
        <v>5537</v>
      </c>
      <c r="BC1583" s="18" t="s">
        <v>5537</v>
      </c>
      <c r="BD1583" s="18" t="s">
        <v>5537</v>
      </c>
      <c r="BE1583" s="18" t="s">
        <v>5537</v>
      </c>
      <c r="BF1583" s="18" t="s">
        <v>5537</v>
      </c>
      <c r="BG1583" s="18" t="s">
        <v>5537</v>
      </c>
      <c r="BH1583" s="18" t="s">
        <v>5537</v>
      </c>
      <c r="BI1583" s="9" t="s">
        <v>5537</v>
      </c>
      <c r="BJ1583" s="14"/>
      <c r="BK1583" s="14" t="s">
        <v>5537</v>
      </c>
      <c r="BL1583" s="14" t="str">
        <f>_xlfn.XLOOKUP(B1583,'[4]cell downs 18042026 17h'!$B:$B,'[4]cell downs 18042026 17h'!$B:$B,"")</f>
        <v/>
      </c>
      <c r="BM1583" s="14" t="str">
        <f>_xlfn.XLOOKUP(B1583,'[5]Cells Huawei 19042026 15h'!$B:$B,'[5]Cells Huawei 19042026 15h'!$B:$B,"")</f>
        <v/>
      </c>
      <c r="BN1583" s="9" t="str">
        <f>_xlfn.XLOOKUP(B1583,'[6]cells down 19042026 9H40'!$B:$B,'[6]cells down 19042026 9H40'!$B:$B,"")</f>
        <v/>
      </c>
      <c r="BO1583" s="9" t="s">
        <v>2786</v>
      </c>
      <c r="BP1583" s="9" t="s">
        <v>12</v>
      </c>
      <c r="BQ1583" s="115"/>
    </row>
    <row r="1584" spans="1:69" s="9" customFormat="1" x14ac:dyDescent="0.3">
      <c r="A1584" s="1" t="s">
        <v>1656</v>
      </c>
      <c r="B1584" s="8" t="s">
        <v>1657</v>
      </c>
      <c r="C1584" s="3" t="str">
        <f>_xlfn.XLOOKUP(B1584,'[1]daily break down'!$D:$D,'[1]daily break down'!$E:$E,"")</f>
        <v>Yaounde</v>
      </c>
      <c r="D1584" s="1" t="s">
        <v>11</v>
      </c>
      <c r="E1584" s="1" t="s">
        <v>145</v>
      </c>
      <c r="F1584" s="3" t="s">
        <v>37</v>
      </c>
      <c r="G1584" s="1" t="s">
        <v>38</v>
      </c>
      <c r="H1584" s="34" t="str">
        <f>_xlfn.XLOOKUP(B1584,[2]CALCULATION!$B:$B,[2]CALCULATION!$H:$H,"")</f>
        <v>ZTE</v>
      </c>
      <c r="I1584" s="28">
        <v>0</v>
      </c>
      <c r="J1584" s="28">
        <v>0</v>
      </c>
      <c r="K1584" s="28">
        <v>0</v>
      </c>
      <c r="L1584" s="28">
        <v>0</v>
      </c>
      <c r="M1584" s="28">
        <v>0</v>
      </c>
      <c r="N1584" s="28">
        <v>0</v>
      </c>
      <c r="O1584" s="28">
        <v>0</v>
      </c>
      <c r="P1584" s="28">
        <v>0</v>
      </c>
      <c r="Q1584" s="28">
        <v>0</v>
      </c>
      <c r="R1584" s="28">
        <v>0</v>
      </c>
      <c r="S1584" s="94">
        <v>0</v>
      </c>
      <c r="T1584" s="94">
        <f>_xlfn.XLOOKUP(B1584,'[3]Nur des jours'!$B:$B,'[3]Nur des jours'!$U:$U,"")</f>
        <v>0</v>
      </c>
      <c r="U1584" s="94">
        <v>17.399670550433317</v>
      </c>
      <c r="V1584" s="94">
        <v>0</v>
      </c>
      <c r="W1584" s="94">
        <v>0</v>
      </c>
      <c r="X1584" s="94">
        <v>0</v>
      </c>
      <c r="Y1584" s="94">
        <v>0</v>
      </c>
      <c r="Z1584" s="94">
        <v>0</v>
      </c>
      <c r="AA1584" s="94">
        <v>0</v>
      </c>
      <c r="AB1584" s="94">
        <v>0</v>
      </c>
      <c r="AC1584" s="94">
        <f>_xlfn.XLOOKUP(B1584,'[3]Nur des jours'!$B:$B,'[3]Nur des jours'!$N:$N,"")</f>
        <v>0</v>
      </c>
      <c r="AD1584" s="94">
        <v>0</v>
      </c>
      <c r="AE1584" s="94">
        <v>0</v>
      </c>
      <c r="AF1584" s="94">
        <v>0</v>
      </c>
      <c r="AG1584" s="94">
        <v>0</v>
      </c>
      <c r="AH1584" s="94">
        <v>0</v>
      </c>
      <c r="AI1584" s="49" t="s">
        <v>5559</v>
      </c>
      <c r="AJ1584" s="49"/>
      <c r="AK1584" s="48" t="str" cm="1">
        <f t="array" ref="AK1584">IFERROR(_xlfn.IFS(
AM1584="MPR ISSUE","PDH",
AM1584="BSS Hardware Issue","BSS",
AM1584="Sites strategiques, MLL, Pylone, etc.","ENVTECH",
AM1584="AKTIVCO DEFAUT GE &amp; POWER Cabinet","AKTIVCO",
AM1584="AKTIVCO Coupure ENEO &amp; Baisse de tension","AKTIVCO GRID ONLY",
AM1584="Coupure ENEO &amp; Baisse de tension","IHS GRID ONLY",
AM1584="Defaut GE &amp; POWER Cabinet","IHS",
AM1584="Sharing","Partners",
AM1584="Sites strategiques &amp; DataCenter","SST &amp; DC",
AM1584="Exclu","Exclu",
AM1584="SAT","SAT",
AM1584="SPARE-ISSUE","SPARE-ISSUE",
AM1584="Fiber CAmtel","TRANS_FO_CAMTEL",
AM1584="Fiber AOF","Fiber AOF",
AM1584="Projet OCM (HUAWEI)","TRAVAUX-HUAWEI",
AM1584="Projet OCM (NOKIA)","TRAVAUX-NOKIA",
AM1584="ACCESS-ISSUE","ACCESS-ISSUE",
AM1584="Projet OCM (ZTE, NOKIA, autres projets)","TRAVAUX OCM",
AM1584="No root CAuse","No root cause",
AM1584="ODU HS","PDH",
AM1584="IP &amp; VLAN","PDH",
AM1584="Warehouse HUAWEI","SPARE-ISSUE",
AM1584="SPARE-HS","SPARE-ISSUE",
AM1584="Power Telco","BSS",AM1584="no impacts","no impacts"
),"")</f>
        <v>no impacts</v>
      </c>
      <c r="AL1584" s="48" t="str" cm="1">
        <f t="array" ref="AL1584">IFERROR(_xlfn.IFS(
AM1584="MPR ISSUE","TX ISSUE",
AM1584="BSS Hardware Issue","RAN ISSUE",
AM1584="Sites strategiques, MLL, Pylone, etc.","ENVTECH",
AM1584="AKTIVCO DEFAUT GE &amp; POWER Cabinet","POWER ISSUE",
AM1584="AKTIVCO Coupure ENEO &amp; Baisse de tension","POWER ISSUE",
AM1584="Coupure ENEO &amp; Baisse de tension","POWER ISSUE",
AM1584="Defaut GE &amp; POWER Cabinet","POWER ISSUE",
AM1584="Sharing","POWER ISSUE",
AM1584="Sites strategiques &amp; DataCenter","POWER ISSUE",
AM1584="Exclu","Exclu",
AM1584="SAT","TX ISSUE",
AM1584="SPARE-ISSUE","SPARE-ISSUE",
AM1584="Fiber CAmtel","TX ISSUE",
AM1584="Fiber AOF","TX ISSUE",
AM1584="Projet OCM (HUAWEI)","TRAVAUX-HUAWEI",
AM1584="Projet OCM (NOKIA)","TRAVAUX -NOKIA",
AM1584="ACCESS-ISSUE","ACCESS-ISSUE",
AM1584="Projet OCM (ZTE, NOKIA, autres projets)","TRAVAUX OCM",
AM1584="No root CAuse","No root cause",
AM1584="ODU HS","TX ISSUE",
AM1584="IP &amp; VLAN","TX ISSUE",
AM1584="Warehouse HUAWEI","SPARE-ISSUE",
AM1584="SPARE-HS","SPARE-ISSUE",
AM1584="Power Telco","RAN ISSUE",AM1584="no impacts","no impacts"
),"")</f>
        <v>no impacts</v>
      </c>
      <c r="AM1584" s="67" t="s">
        <v>5605</v>
      </c>
      <c r="AN1584" s="48" t="str" cm="1">
        <f t="array" ref="AN1584">IFERROR(_xlfn.IFS(
AM1584="MPR ISSUE","ACTIVE",
AM1584="BSS Hardware Issue","ACTIVE",
AM1584="Sites strategiques, MLL, Pylone, etc.","PASSIVE",
AM1584="AKTIVCO DEFAUT GE &amp; POWER Cabinet","PASSIVE",
AM1584="AKTIVCO Coupure ENEO &amp; Baisse de tension","PASSIVE",
AM1584="Coupure ENEO &amp; Baisse de tension","PASSIVE",
AM1584="Defaut GE &amp; POWER Cabinet","PASSIVE",
AM1584="Sharing","PASSIVE",
AM1584="Sites strategiques &amp; DataCenter","PASSIVE",
AM1584="Exclu","Exclu",
AM1584="SAT","ACTIVE",
AM1584="SPARE-ISSUE","SPARE-ISSUE",
AM1584="Fiber CAmtel","ACTIVE",
AM1584="Fiber AOF","ACTIVE",
AM1584="Projet OCM (HUAWEI)","PLANNED WORKS",
AM1584="Projet OCM (NOKIA)","PLANNED WORKS",
AM1584="ACCESS-ISSUE","ACCESS-ISSUE",
AM1584="Projet OCM (ZTE, NOKIA, autres projets)","PLANNED WORKS",
AM1584="No root CAuse","No root cause",
AM1584="ODU HS","ACTIVE",
AM1584="IP &amp; VLAN","ACTIVE",
AM1584="Warehouse HUAWEI","SPARE-ISSUE",
AM1584="SPARE-HS","SPARE-ISSUE",
AM1584="Power Telco","ACTIVE", AM1584="no impacts","no impacts"
),"")</f>
        <v>no impacts</v>
      </c>
      <c r="AO1584" s="93" t="s">
        <v>5537</v>
      </c>
      <c r="AP1584" s="101" t="str">
        <f t="shared" si="45"/>
        <v>CTR_128</v>
      </c>
      <c r="AR1584" s="17" t="s">
        <v>5537</v>
      </c>
      <c r="AS1584" s="7" t="s">
        <v>5537</v>
      </c>
      <c r="AT1584" s="6"/>
      <c r="AU1584" s="7"/>
      <c r="AV1584" s="3" t="s">
        <v>5537</v>
      </c>
      <c r="AW1584" s="18" t="s">
        <v>5537</v>
      </c>
      <c r="AX1584" s="18" t="s">
        <v>5537</v>
      </c>
      <c r="AY1584" s="18" t="s">
        <v>5537</v>
      </c>
      <c r="AZ1584" s="18" t="s">
        <v>5537</v>
      </c>
      <c r="BA1584" s="18" t="s">
        <v>5537</v>
      </c>
      <c r="BB1584" s="18" t="s">
        <v>5537</v>
      </c>
      <c r="BC1584" s="18" t="s">
        <v>5537</v>
      </c>
      <c r="BD1584" s="18" t="s">
        <v>5537</v>
      </c>
      <c r="BE1584" s="18" t="s">
        <v>5537</v>
      </c>
      <c r="BF1584" s="18" t="s">
        <v>5537</v>
      </c>
      <c r="BG1584" s="18" t="s">
        <v>5537</v>
      </c>
      <c r="BH1584" s="18" t="s">
        <v>5537</v>
      </c>
      <c r="BI1584" s="9" t="s">
        <v>5537</v>
      </c>
      <c r="BJ1584" s="14"/>
      <c r="BK1584" s="14" t="s">
        <v>5537</v>
      </c>
      <c r="BL1584" s="14" t="str">
        <f>_xlfn.XLOOKUP(B1584,'[4]cell downs 18042026 17h'!$B:$B,'[4]cell downs 18042026 17h'!$B:$B,"")</f>
        <v/>
      </c>
      <c r="BM1584" s="14" t="str">
        <f>_xlfn.XLOOKUP(B1584,'[5]Cells Huawei 19042026 15h'!$B:$B,'[5]Cells Huawei 19042026 15h'!$B:$B,"")</f>
        <v/>
      </c>
      <c r="BN1584" s="9" t="str">
        <f>_xlfn.XLOOKUP(B1584,'[6]cells down 19042026 9H40'!$B:$B,'[6]cells down 19042026 9H40'!$B:$B,"")</f>
        <v/>
      </c>
      <c r="BO1584" s="9" t="s">
        <v>1657</v>
      </c>
      <c r="BP1584" s="9" t="s">
        <v>5537</v>
      </c>
      <c r="BQ1584" s="115"/>
    </row>
    <row r="1585" spans="1:69" s="9" customFormat="1" x14ac:dyDescent="0.3">
      <c r="A1585" s="1" t="s">
        <v>3181</v>
      </c>
      <c r="B1585" s="8" t="s">
        <v>3182</v>
      </c>
      <c r="C1585" s="3" t="str">
        <f>_xlfn.XLOOKUP(B1585,'[1]daily break down'!$D:$D,'[1]daily break down'!$E:$E,"")</f>
        <v>Yaounde</v>
      </c>
      <c r="D1585" s="1" t="s">
        <v>11</v>
      </c>
      <c r="E1585" s="1" t="s">
        <v>12</v>
      </c>
      <c r="F1585" s="3" t="s">
        <v>37</v>
      </c>
      <c r="G1585" s="1" t="s">
        <v>38</v>
      </c>
      <c r="H1585" s="34" t="str">
        <f>_xlfn.XLOOKUP(B1585,[2]CALCULATION!$B:$B,[2]CALCULATION!$H:$H,"")</f>
        <v>ZTE</v>
      </c>
      <c r="I1585" s="28">
        <v>0</v>
      </c>
      <c r="J1585" s="28">
        <v>0</v>
      </c>
      <c r="K1585" s="28">
        <v>0</v>
      </c>
      <c r="L1585" s="28">
        <v>0</v>
      </c>
      <c r="M1585" s="28">
        <v>0</v>
      </c>
      <c r="N1585" s="28">
        <v>0</v>
      </c>
      <c r="O1585" s="28">
        <v>0</v>
      </c>
      <c r="P1585" s="28">
        <v>0</v>
      </c>
      <c r="Q1585" s="28">
        <v>0</v>
      </c>
      <c r="R1585" s="28">
        <v>0</v>
      </c>
      <c r="S1585" s="94">
        <v>0</v>
      </c>
      <c r="T1585" s="94">
        <f>_xlfn.XLOOKUP(B1585,'[3]Nur des jours'!$B:$B,'[3]Nur des jours'!$U:$U,"")</f>
        <v>0</v>
      </c>
      <c r="U1585" s="94">
        <v>0</v>
      </c>
      <c r="V1585" s="94">
        <v>0</v>
      </c>
      <c r="W1585" s="94">
        <v>0</v>
      </c>
      <c r="X1585" s="94">
        <v>0</v>
      </c>
      <c r="Y1585" s="94">
        <v>0</v>
      </c>
      <c r="Z1585" s="94">
        <v>0</v>
      </c>
      <c r="AA1585" s="94">
        <v>0</v>
      </c>
      <c r="AB1585" s="94">
        <v>0</v>
      </c>
      <c r="AC1585" s="94">
        <f>_xlfn.XLOOKUP(B1585,'[3]Nur des jours'!$B:$B,'[3]Nur des jours'!$N:$N,"")</f>
        <v>0</v>
      </c>
      <c r="AD1585" s="94">
        <v>0</v>
      </c>
      <c r="AE1585" s="94">
        <v>0</v>
      </c>
      <c r="AF1585" s="94">
        <v>0</v>
      </c>
      <c r="AG1585" s="94">
        <v>0</v>
      </c>
      <c r="AH1585" s="94">
        <v>0</v>
      </c>
      <c r="AI1585" s="49" t="s">
        <v>5559</v>
      </c>
      <c r="AJ1585" s="49"/>
      <c r="AK1585" s="48" t="str" cm="1">
        <f t="array" ref="AK1585">IFERROR(_xlfn.IFS(
AM1585="MPR ISSUE","PDH",
AM1585="BSS Hardware Issue","BSS",
AM1585="Sites strategiques, MLL, Pylone, etc.","ENVTECH",
AM1585="AKTIVCO DEFAUT GE &amp; POWER Cabinet","AKTIVCO",
AM1585="AKTIVCO Coupure ENEO &amp; Baisse de tension","AKTIVCO GRID ONLY",
AM1585="Coupure ENEO &amp; Baisse de tension","IHS GRID ONLY",
AM1585="Defaut GE &amp; POWER Cabinet","IHS",
AM1585="Sharing","Partners",
AM1585="Sites strategiques &amp; DataCenter","SST &amp; DC",
AM1585="Exclu","Exclu",
AM1585="SAT","SAT",
AM1585="SPARE-ISSUE","SPARE-ISSUE",
AM1585="Fiber CAmtel","TRANS_FO_CAMTEL",
AM1585="Fiber AOF","Fiber AOF",
AM1585="Projet OCM (HUAWEI)","TRAVAUX-HUAWEI",
AM1585="Projet OCM (NOKIA)","TRAVAUX-NOKIA",
AM1585="ACCESS-ISSUE","ACCESS-ISSUE",
AM1585="Projet OCM (ZTE, NOKIA, autres projets)","TRAVAUX OCM",
AM1585="No root CAuse","No root cause",
AM1585="ODU HS","PDH",
AM1585="IP &amp; VLAN","PDH",
AM1585="Warehouse HUAWEI","SPARE-ISSUE",
AM1585="SPARE-HS","SPARE-ISSUE",
AM1585="Power Telco","BSS",AM1585="no impacts","no impacts"
),"")</f>
        <v>no impacts</v>
      </c>
      <c r="AL1585" s="48" t="str" cm="1">
        <f t="array" ref="AL1585">IFERROR(_xlfn.IFS(
AM1585="MPR ISSUE","TX ISSUE",
AM1585="BSS Hardware Issue","RAN ISSUE",
AM1585="Sites strategiques, MLL, Pylone, etc.","ENVTECH",
AM1585="AKTIVCO DEFAUT GE &amp; POWER Cabinet","POWER ISSUE",
AM1585="AKTIVCO Coupure ENEO &amp; Baisse de tension","POWER ISSUE",
AM1585="Coupure ENEO &amp; Baisse de tension","POWER ISSUE",
AM1585="Defaut GE &amp; POWER Cabinet","POWER ISSUE",
AM1585="Sharing","POWER ISSUE",
AM1585="Sites strategiques &amp; DataCenter","POWER ISSUE",
AM1585="Exclu","Exclu",
AM1585="SAT","TX ISSUE",
AM1585="SPARE-ISSUE","SPARE-ISSUE",
AM1585="Fiber CAmtel","TX ISSUE",
AM1585="Fiber AOF","TX ISSUE",
AM1585="Projet OCM (HUAWEI)","TRAVAUX-HUAWEI",
AM1585="Projet OCM (NOKIA)","TRAVAUX -NOKIA",
AM1585="ACCESS-ISSUE","ACCESS-ISSUE",
AM1585="Projet OCM (ZTE, NOKIA, autres projets)","TRAVAUX OCM",
AM1585="No root CAuse","No root cause",
AM1585="ODU HS","TX ISSUE",
AM1585="IP &amp; VLAN","TX ISSUE",
AM1585="Warehouse HUAWEI","SPARE-ISSUE",
AM1585="SPARE-HS","SPARE-ISSUE",
AM1585="Power Telco","RAN ISSUE",AM1585="no impacts","no impacts"
),"")</f>
        <v>no impacts</v>
      </c>
      <c r="AM1585" s="67" t="s">
        <v>5605</v>
      </c>
      <c r="AN1585" s="48" t="str" cm="1">
        <f t="array" ref="AN1585">IFERROR(_xlfn.IFS(
AM1585="MPR ISSUE","ACTIVE",
AM1585="BSS Hardware Issue","ACTIVE",
AM1585="Sites strategiques, MLL, Pylone, etc.","PASSIVE",
AM1585="AKTIVCO DEFAUT GE &amp; POWER Cabinet","PASSIVE",
AM1585="AKTIVCO Coupure ENEO &amp; Baisse de tension","PASSIVE",
AM1585="Coupure ENEO &amp; Baisse de tension","PASSIVE",
AM1585="Defaut GE &amp; POWER Cabinet","PASSIVE",
AM1585="Sharing","PASSIVE",
AM1585="Sites strategiques &amp; DataCenter","PASSIVE",
AM1585="Exclu","Exclu",
AM1585="SAT","ACTIVE",
AM1585="SPARE-ISSUE","SPARE-ISSUE",
AM1585="Fiber CAmtel","ACTIVE",
AM1585="Fiber AOF","ACTIVE",
AM1585="Projet OCM (HUAWEI)","PLANNED WORKS",
AM1585="Projet OCM (NOKIA)","PLANNED WORKS",
AM1585="ACCESS-ISSUE","ACCESS-ISSUE",
AM1585="Projet OCM (ZTE, NOKIA, autres projets)","PLANNED WORKS",
AM1585="No root CAuse","No root cause",
AM1585="ODU HS","ACTIVE",
AM1585="IP &amp; VLAN","ACTIVE",
AM1585="Warehouse HUAWEI","SPARE-ISSUE",
AM1585="SPARE-HS","SPARE-ISSUE",
AM1585="Power Telco","ACTIVE", AM1585="no impacts","no impacts"
),"")</f>
        <v>no impacts</v>
      </c>
      <c r="AO1585" s="93" t="s">
        <v>5537</v>
      </c>
      <c r="AP1585" s="101" t="str">
        <f t="shared" si="45"/>
        <v>CTR_158</v>
      </c>
      <c r="AR1585" s="17" t="s">
        <v>5537</v>
      </c>
      <c r="AS1585" s="7" t="s">
        <v>5537</v>
      </c>
      <c r="AT1585" s="6"/>
      <c r="AU1585" s="7"/>
      <c r="AV1585" s="3" t="s">
        <v>5537</v>
      </c>
      <c r="AW1585" s="18" t="s">
        <v>5537</v>
      </c>
      <c r="AX1585" s="18" t="s">
        <v>5537</v>
      </c>
      <c r="AY1585" s="18" t="s">
        <v>5537</v>
      </c>
      <c r="AZ1585" s="18" t="s">
        <v>5537</v>
      </c>
      <c r="BA1585" s="18" t="s">
        <v>5537</v>
      </c>
      <c r="BB1585" s="18" t="s">
        <v>5537</v>
      </c>
      <c r="BC1585" s="18" t="s">
        <v>5537</v>
      </c>
      <c r="BD1585" s="18" t="s">
        <v>5537</v>
      </c>
      <c r="BE1585" s="18" t="s">
        <v>5537</v>
      </c>
      <c r="BF1585" s="18" t="s">
        <v>5537</v>
      </c>
      <c r="BG1585" s="18" t="s">
        <v>5537</v>
      </c>
      <c r="BH1585" s="18" t="s">
        <v>5537</v>
      </c>
      <c r="BI1585" s="9" t="s">
        <v>5537</v>
      </c>
      <c r="BJ1585" s="14"/>
      <c r="BK1585" s="14" t="s">
        <v>5537</v>
      </c>
      <c r="BL1585" s="14" t="str">
        <f>_xlfn.XLOOKUP(B1585,'[4]cell downs 18042026 17h'!$B:$B,'[4]cell downs 18042026 17h'!$B:$B,"")</f>
        <v/>
      </c>
      <c r="BM1585" s="14" t="str">
        <f>_xlfn.XLOOKUP(B1585,'[5]Cells Huawei 19042026 15h'!$B:$B,'[5]Cells Huawei 19042026 15h'!$B:$B,"")</f>
        <v/>
      </c>
      <c r="BN1585" s="9" t="str">
        <f>_xlfn.XLOOKUP(B1585,'[6]cells down 19042026 9H40'!$B:$B,'[6]cells down 19042026 9H40'!$B:$B,"")</f>
        <v/>
      </c>
      <c r="BO1585" s="9" t="s">
        <v>3182</v>
      </c>
      <c r="BP1585" s="9" t="s">
        <v>5537</v>
      </c>
      <c r="BQ1585" s="115"/>
    </row>
    <row r="1586" spans="1:69" s="9" customFormat="1" x14ac:dyDescent="0.3">
      <c r="A1586" s="1" t="s">
        <v>4815</v>
      </c>
      <c r="B1586" s="1" t="s">
        <v>4816</v>
      </c>
      <c r="C1586" s="3" t="str">
        <f>_xlfn.XLOOKUP(B1586,'[1]daily break down'!$D:$D,'[1]daily break down'!$E:$E,"")</f>
        <v>Yaounde</v>
      </c>
      <c r="D1586" s="1" t="s">
        <v>11</v>
      </c>
      <c r="E1586" s="1" t="s">
        <v>12</v>
      </c>
      <c r="F1586" s="3" t="s">
        <v>37</v>
      </c>
      <c r="G1586" s="1" t="s">
        <v>38</v>
      </c>
      <c r="H1586" s="34" t="str">
        <f>_xlfn.XLOOKUP(B1586,[2]CALCULATION!$B:$B,[2]CALCULATION!$H:$H,"")</f>
        <v>ZTE</v>
      </c>
      <c r="I1586" s="28">
        <v>2.5783994372676076</v>
      </c>
      <c r="J1586" s="28">
        <v>5.0194866065695862</v>
      </c>
      <c r="K1586" s="28">
        <v>0</v>
      </c>
      <c r="L1586" s="28">
        <v>0</v>
      </c>
      <c r="M1586" s="28">
        <v>0</v>
      </c>
      <c r="N1586" s="28">
        <v>0</v>
      </c>
      <c r="O1586" s="28">
        <v>0</v>
      </c>
      <c r="P1586" s="28">
        <v>6.0937647139396116</v>
      </c>
      <c r="Q1586" s="28">
        <v>0</v>
      </c>
      <c r="R1586" s="28">
        <v>0</v>
      </c>
      <c r="S1586" s="94">
        <v>0</v>
      </c>
      <c r="T1586" s="94">
        <f>_xlfn.XLOOKUP(B1586,'[3]Nur des jours'!$B:$B,'[3]Nur des jours'!$U:$U,"")</f>
        <v>0</v>
      </c>
      <c r="U1586" s="94">
        <v>0</v>
      </c>
      <c r="V1586" s="94">
        <v>0</v>
      </c>
      <c r="W1586" s="94">
        <v>0</v>
      </c>
      <c r="X1586" s="94">
        <v>0</v>
      </c>
      <c r="Y1586" s="94">
        <v>0</v>
      </c>
      <c r="Z1586" s="94">
        <v>0</v>
      </c>
      <c r="AA1586" s="94">
        <v>0</v>
      </c>
      <c r="AB1586" s="94">
        <v>0</v>
      </c>
      <c r="AC1586" s="94">
        <f>_xlfn.XLOOKUP(B1586,'[3]Nur des jours'!$B:$B,'[3]Nur des jours'!$N:$N,"")</f>
        <v>0</v>
      </c>
      <c r="AD1586" s="94">
        <v>0</v>
      </c>
      <c r="AE1586" s="94">
        <v>0</v>
      </c>
      <c r="AF1586" s="94">
        <v>0</v>
      </c>
      <c r="AG1586" s="94">
        <v>0</v>
      </c>
      <c r="AH1586" s="94">
        <v>0</v>
      </c>
      <c r="AI1586" s="49" t="s">
        <v>5559</v>
      </c>
      <c r="AJ1586" s="49"/>
      <c r="AK1586" s="48" t="str" cm="1">
        <f t="array" ref="AK1586">IFERROR(_xlfn.IFS(
AM1586="MPR ISSUE","PDH",
AM1586="BSS Hardware Issue","BSS",
AM1586="Sites strategiques, MLL, Pylone, etc.","ENVTECH",
AM1586="AKTIVCO DEFAUT GE &amp; POWER Cabinet","AKTIVCO",
AM1586="AKTIVCO Coupure ENEO &amp; Baisse de tension","AKTIVCO GRID ONLY",
AM1586="Coupure ENEO &amp; Baisse de tension","IHS GRID ONLY",
AM1586="Defaut GE &amp; POWER Cabinet","IHS",
AM1586="Sharing","Partners",
AM1586="Sites strategiques &amp; DataCenter","SST &amp; DC",
AM1586="Exclu","Exclu",
AM1586="SAT","SAT",
AM1586="SPARE-ISSUE","SPARE-ISSUE",
AM1586="Fiber CAmtel","TRANS_FO_CAMTEL",
AM1586="Fiber AOF","Fiber AOF",
AM1586="Projet OCM (HUAWEI)","TRAVAUX-HUAWEI",
AM1586="Projet OCM (NOKIA)","TRAVAUX-NOKIA",
AM1586="ACCESS-ISSUE","ACCESS-ISSUE",
AM1586="Projet OCM (ZTE, NOKIA, autres projets)","TRAVAUX OCM",
AM1586="No root CAuse","No root cause",
AM1586="ODU HS","PDH",
AM1586="IP &amp; VLAN","PDH",
AM1586="Warehouse HUAWEI","SPARE-ISSUE",
AM1586="SPARE-HS","SPARE-ISSUE",
AM1586="Power Telco","BSS",AM1586="no impacts","no impacts"
),"")</f>
        <v>no impacts</v>
      </c>
      <c r="AL1586" s="48" t="str" cm="1">
        <f t="array" ref="AL1586">IFERROR(_xlfn.IFS(
AM1586="MPR ISSUE","TX ISSUE",
AM1586="BSS Hardware Issue","RAN ISSUE",
AM1586="Sites strategiques, MLL, Pylone, etc.","ENVTECH",
AM1586="AKTIVCO DEFAUT GE &amp; POWER Cabinet","POWER ISSUE",
AM1586="AKTIVCO Coupure ENEO &amp; Baisse de tension","POWER ISSUE",
AM1586="Coupure ENEO &amp; Baisse de tension","POWER ISSUE",
AM1586="Defaut GE &amp; POWER Cabinet","POWER ISSUE",
AM1586="Sharing","POWER ISSUE",
AM1586="Sites strategiques &amp; DataCenter","POWER ISSUE",
AM1586="Exclu","Exclu",
AM1586="SAT","TX ISSUE",
AM1586="SPARE-ISSUE","SPARE-ISSUE",
AM1586="Fiber CAmtel","TX ISSUE",
AM1586="Fiber AOF","TX ISSUE",
AM1586="Projet OCM (HUAWEI)","TRAVAUX-HUAWEI",
AM1586="Projet OCM (NOKIA)","TRAVAUX -NOKIA",
AM1586="ACCESS-ISSUE","ACCESS-ISSUE",
AM1586="Projet OCM (ZTE, NOKIA, autres projets)","TRAVAUX OCM",
AM1586="No root CAuse","No root cause",
AM1586="ODU HS","TX ISSUE",
AM1586="IP &amp; VLAN","TX ISSUE",
AM1586="Warehouse HUAWEI","SPARE-ISSUE",
AM1586="SPARE-HS","SPARE-ISSUE",
AM1586="Power Telco","RAN ISSUE",AM1586="no impacts","no impacts"
),"")</f>
        <v>no impacts</v>
      </c>
      <c r="AM1586" s="67" t="s">
        <v>5605</v>
      </c>
      <c r="AN1586" s="48" t="str" cm="1">
        <f t="array" ref="AN1586">IFERROR(_xlfn.IFS(
AM1586="MPR ISSUE","ACTIVE",
AM1586="BSS Hardware Issue","ACTIVE",
AM1586="Sites strategiques, MLL, Pylone, etc.","PASSIVE",
AM1586="AKTIVCO DEFAUT GE &amp; POWER Cabinet","PASSIVE",
AM1586="AKTIVCO Coupure ENEO &amp; Baisse de tension","PASSIVE",
AM1586="Coupure ENEO &amp; Baisse de tension","PASSIVE",
AM1586="Defaut GE &amp; POWER Cabinet","PASSIVE",
AM1586="Sharing","PASSIVE",
AM1586="Sites strategiques &amp; DataCenter","PASSIVE",
AM1586="Exclu","Exclu",
AM1586="SAT","ACTIVE",
AM1586="SPARE-ISSUE","SPARE-ISSUE",
AM1586="Fiber CAmtel","ACTIVE",
AM1586="Fiber AOF","ACTIVE",
AM1586="Projet OCM (HUAWEI)","PLANNED WORKS",
AM1586="Projet OCM (NOKIA)","PLANNED WORKS",
AM1586="ACCESS-ISSUE","ACCESS-ISSUE",
AM1586="Projet OCM (ZTE, NOKIA, autres projets)","PLANNED WORKS",
AM1586="No root CAuse","No root cause",
AM1586="ODU HS","ACTIVE",
AM1586="IP &amp; VLAN","ACTIVE",
AM1586="Warehouse HUAWEI","SPARE-ISSUE",
AM1586="SPARE-HS","SPARE-ISSUE",
AM1586="Power Telco","ACTIVE", AM1586="no impacts","no impacts"
),"")</f>
        <v>no impacts</v>
      </c>
      <c r="AO1586" s="93" t="s">
        <v>5537</v>
      </c>
      <c r="AP1586" s="101" t="str">
        <f t="shared" si="45"/>
        <v>CTR_380</v>
      </c>
      <c r="AR1586" s="17" t="s">
        <v>5537</v>
      </c>
      <c r="AS1586" s="7" t="s">
        <v>5537</v>
      </c>
      <c r="AT1586" s="6"/>
      <c r="AU1586" s="7"/>
      <c r="AV1586" s="3" t="s">
        <v>5537</v>
      </c>
      <c r="AW1586" s="18" t="s">
        <v>5537</v>
      </c>
      <c r="AX1586" s="18" t="s">
        <v>5537</v>
      </c>
      <c r="AY1586" s="18" t="s">
        <v>5537</v>
      </c>
      <c r="AZ1586" s="18" t="s">
        <v>5537</v>
      </c>
      <c r="BA1586" s="18" t="s">
        <v>5537</v>
      </c>
      <c r="BB1586" s="18" t="s">
        <v>5537</v>
      </c>
      <c r="BC1586" s="18" t="s">
        <v>5537</v>
      </c>
      <c r="BD1586" s="18" t="s">
        <v>5537</v>
      </c>
      <c r="BE1586" s="18" t="s">
        <v>5537</v>
      </c>
      <c r="BF1586" s="18" t="s">
        <v>5537</v>
      </c>
      <c r="BG1586" s="18" t="s">
        <v>5537</v>
      </c>
      <c r="BH1586" s="18" t="s">
        <v>5537</v>
      </c>
      <c r="BI1586" s="9" t="s">
        <v>5537</v>
      </c>
      <c r="BJ1586" s="14"/>
      <c r="BK1586" s="14" t="s">
        <v>5537</v>
      </c>
      <c r="BL1586" s="14" t="str">
        <f>_xlfn.XLOOKUP(B1586,'[4]cell downs 18042026 17h'!$B:$B,'[4]cell downs 18042026 17h'!$B:$B,"")</f>
        <v/>
      </c>
      <c r="BM1586" s="14" t="str">
        <f>_xlfn.XLOOKUP(B1586,'[5]Cells Huawei 19042026 15h'!$B:$B,'[5]Cells Huawei 19042026 15h'!$B:$B,"")</f>
        <v/>
      </c>
      <c r="BN1586" s="9" t="str">
        <f>_xlfn.XLOOKUP(B1586,'[6]cells down 19042026 9H40'!$B:$B,'[6]cells down 19042026 9H40'!$B:$B,"")</f>
        <v/>
      </c>
      <c r="BO1586" s="9" t="s">
        <v>4816</v>
      </c>
      <c r="BP1586" s="9" t="s">
        <v>5537</v>
      </c>
      <c r="BQ1586" s="115"/>
    </row>
    <row r="1587" spans="1:69" s="9" customFormat="1" x14ac:dyDescent="0.3">
      <c r="A1587" s="1" t="s">
        <v>2161</v>
      </c>
      <c r="B1587" s="8" t="s">
        <v>2162</v>
      </c>
      <c r="C1587" s="3" t="str">
        <f>_xlfn.XLOOKUP(B1587,'[1]daily break down'!$D:$D,'[1]daily break down'!$E:$E,"")</f>
        <v>CENTRE</v>
      </c>
      <c r="D1587" s="1" t="s">
        <v>21</v>
      </c>
      <c r="E1587" s="1" t="s">
        <v>36</v>
      </c>
      <c r="F1587" s="3" t="s">
        <v>226</v>
      </c>
      <c r="G1587" s="1" t="s">
        <v>489</v>
      </c>
      <c r="H1587" s="34" t="str">
        <f>_xlfn.XLOOKUP(B1587,[2]CALCULATION!$B:$B,[2]CALCULATION!$H:$H,"")</f>
        <v>ZTE</v>
      </c>
      <c r="I1587" s="28">
        <v>0</v>
      </c>
      <c r="J1587" s="28">
        <v>0</v>
      </c>
      <c r="K1587" s="28">
        <v>0</v>
      </c>
      <c r="L1587" s="28">
        <v>0</v>
      </c>
      <c r="M1587" s="28">
        <v>0</v>
      </c>
      <c r="N1587" s="28">
        <v>0</v>
      </c>
      <c r="O1587" s="28">
        <v>0</v>
      </c>
      <c r="P1587" s="28">
        <v>0</v>
      </c>
      <c r="Q1587" s="28">
        <v>0</v>
      </c>
      <c r="R1587" s="28">
        <v>4.761965910744707E-3</v>
      </c>
      <c r="S1587" s="94">
        <v>0</v>
      </c>
      <c r="T1587" s="94">
        <f>_xlfn.XLOOKUP(B1587,'[3]Nur des jours'!$B:$B,'[3]Nur des jours'!$U:$U,"")</f>
        <v>0</v>
      </c>
      <c r="U1587" s="94">
        <v>0</v>
      </c>
      <c r="V1587" s="94">
        <v>0</v>
      </c>
      <c r="W1587" s="94">
        <v>0</v>
      </c>
      <c r="X1587" s="94">
        <v>0</v>
      </c>
      <c r="Y1587" s="94">
        <v>0</v>
      </c>
      <c r="Z1587" s="94">
        <v>0</v>
      </c>
      <c r="AA1587" s="94">
        <v>0</v>
      </c>
      <c r="AB1587" s="94">
        <v>0</v>
      </c>
      <c r="AC1587" s="94">
        <f>_xlfn.XLOOKUP(B1587,'[3]Nur des jours'!$B:$B,'[3]Nur des jours'!$N:$N,"")</f>
        <v>0</v>
      </c>
      <c r="AD1587" s="94">
        <v>0</v>
      </c>
      <c r="AE1587" s="94">
        <v>0</v>
      </c>
      <c r="AF1587" s="94">
        <v>0</v>
      </c>
      <c r="AG1587" s="94">
        <v>0</v>
      </c>
      <c r="AH1587" s="94">
        <v>0</v>
      </c>
      <c r="AI1587" s="49" t="s">
        <v>5559</v>
      </c>
      <c r="AJ1587" s="49"/>
      <c r="AK1587" s="48" t="str" cm="1">
        <f t="array" ref="AK1587">IFERROR(_xlfn.IFS(
AM1587="MPR ISSUE","PDH",
AM1587="BSS Hardware Issue","BSS",
AM1587="Sites strategiques, MLL, Pylone, etc.","ENVTECH",
AM1587="AKTIVCO DEFAUT GE &amp; POWER Cabinet","AKTIVCO",
AM1587="AKTIVCO Coupure ENEO &amp; Baisse de tension","AKTIVCO GRID ONLY",
AM1587="Coupure ENEO &amp; Baisse de tension","IHS GRID ONLY",
AM1587="Defaut GE &amp; POWER Cabinet","IHS",
AM1587="Sharing","Partners",
AM1587="Sites strategiques &amp; DataCenter","SST &amp; DC",
AM1587="Exclu","Exclu",
AM1587="SAT","SAT",
AM1587="SPARE-ISSUE","SPARE-ISSUE",
AM1587="Fiber CAmtel","TRANS_FO_CAMTEL",
AM1587="Fiber AOF","Fiber AOF",
AM1587="Projet OCM (HUAWEI)","TRAVAUX-HUAWEI",
AM1587="Projet OCM (NOKIA)","TRAVAUX-NOKIA",
AM1587="ACCESS-ISSUE","ACCESS-ISSUE",
AM1587="Projet OCM (ZTE, NOKIA, autres projets)","TRAVAUX OCM",
AM1587="No root CAuse","No root cause",
AM1587="ODU HS","PDH",
AM1587="IP &amp; VLAN","PDH",
AM1587="Warehouse HUAWEI","SPARE-ISSUE",
AM1587="SPARE-HS","SPARE-ISSUE",
AM1587="Power Telco","BSS",AM1587="no impacts","no impacts"
),"")</f>
        <v>no impacts</v>
      </c>
      <c r="AL1587" s="48" t="str" cm="1">
        <f t="array" ref="AL1587">IFERROR(_xlfn.IFS(
AM1587="MPR ISSUE","TX ISSUE",
AM1587="BSS Hardware Issue","RAN ISSUE",
AM1587="Sites strategiques, MLL, Pylone, etc.","ENVTECH",
AM1587="AKTIVCO DEFAUT GE &amp; POWER Cabinet","POWER ISSUE",
AM1587="AKTIVCO Coupure ENEO &amp; Baisse de tension","POWER ISSUE",
AM1587="Coupure ENEO &amp; Baisse de tension","POWER ISSUE",
AM1587="Defaut GE &amp; POWER Cabinet","POWER ISSUE",
AM1587="Sharing","POWER ISSUE",
AM1587="Sites strategiques &amp; DataCenter","POWER ISSUE",
AM1587="Exclu","Exclu",
AM1587="SAT","TX ISSUE",
AM1587="SPARE-ISSUE","SPARE-ISSUE",
AM1587="Fiber CAmtel","TX ISSUE",
AM1587="Fiber AOF","TX ISSUE",
AM1587="Projet OCM (HUAWEI)","TRAVAUX-HUAWEI",
AM1587="Projet OCM (NOKIA)","TRAVAUX -NOKIA",
AM1587="ACCESS-ISSUE","ACCESS-ISSUE",
AM1587="Projet OCM (ZTE, NOKIA, autres projets)","TRAVAUX OCM",
AM1587="No root CAuse","No root cause",
AM1587="ODU HS","TX ISSUE",
AM1587="IP &amp; VLAN","TX ISSUE",
AM1587="Warehouse HUAWEI","SPARE-ISSUE",
AM1587="SPARE-HS","SPARE-ISSUE",
AM1587="Power Telco","RAN ISSUE",AM1587="no impacts","no impacts"
),"")</f>
        <v>no impacts</v>
      </c>
      <c r="AM1587" s="67" t="s">
        <v>5605</v>
      </c>
      <c r="AN1587" s="48" t="str" cm="1">
        <f t="array" ref="AN1587">IFERROR(_xlfn.IFS(
AM1587="MPR ISSUE","ACTIVE",
AM1587="BSS Hardware Issue","ACTIVE",
AM1587="Sites strategiques, MLL, Pylone, etc.","PASSIVE",
AM1587="AKTIVCO DEFAUT GE &amp; POWER Cabinet","PASSIVE",
AM1587="AKTIVCO Coupure ENEO &amp; Baisse de tension","PASSIVE",
AM1587="Coupure ENEO &amp; Baisse de tension","PASSIVE",
AM1587="Defaut GE &amp; POWER Cabinet","PASSIVE",
AM1587="Sharing","PASSIVE",
AM1587="Sites strategiques &amp; DataCenter","PASSIVE",
AM1587="Exclu","Exclu",
AM1587="SAT","ACTIVE",
AM1587="SPARE-ISSUE","SPARE-ISSUE",
AM1587="Fiber CAmtel","ACTIVE",
AM1587="Fiber AOF","ACTIVE",
AM1587="Projet OCM (HUAWEI)","PLANNED WORKS",
AM1587="Projet OCM (NOKIA)","PLANNED WORKS",
AM1587="ACCESS-ISSUE","ACCESS-ISSUE",
AM1587="Projet OCM (ZTE, NOKIA, autres projets)","PLANNED WORKS",
AM1587="No root CAuse","No root cause",
AM1587="ODU HS","ACTIVE",
AM1587="IP &amp; VLAN","ACTIVE",
AM1587="Warehouse HUAWEI","SPARE-ISSUE",
AM1587="SPARE-HS","SPARE-ISSUE",
AM1587="Power Telco","ACTIVE", AM1587="no impacts","no impacts"
),"")</f>
        <v>no impacts</v>
      </c>
      <c r="AO1587" s="93" t="s">
        <v>5537</v>
      </c>
      <c r="AP1587" s="101" t="str">
        <f t="shared" si="45"/>
        <v>EST_004</v>
      </c>
      <c r="AR1587" s="17" t="s">
        <v>5537</v>
      </c>
      <c r="AS1587" s="7" t="s">
        <v>5537</v>
      </c>
      <c r="AT1587" s="6"/>
      <c r="AU1587" s="7"/>
      <c r="AV1587" s="3" t="s">
        <v>5537</v>
      </c>
      <c r="AW1587" s="18" t="s">
        <v>5537</v>
      </c>
      <c r="AX1587" s="18" t="s">
        <v>5537</v>
      </c>
      <c r="AY1587" s="18" t="s">
        <v>5537</v>
      </c>
      <c r="AZ1587" s="18" t="s">
        <v>5537</v>
      </c>
      <c r="BA1587" s="18" t="s">
        <v>5537</v>
      </c>
      <c r="BB1587" s="18" t="s">
        <v>5537</v>
      </c>
      <c r="BC1587" s="18" t="s">
        <v>5537</v>
      </c>
      <c r="BD1587" s="18" t="s">
        <v>5537</v>
      </c>
      <c r="BE1587" s="18" t="s">
        <v>5537</v>
      </c>
      <c r="BF1587" s="18" t="s">
        <v>5537</v>
      </c>
      <c r="BG1587" s="18" t="s">
        <v>5537</v>
      </c>
      <c r="BH1587" s="18" t="s">
        <v>5537</v>
      </c>
      <c r="BI1587" s="9" t="s">
        <v>5537</v>
      </c>
      <c r="BJ1587" s="14"/>
      <c r="BK1587" s="14" t="s">
        <v>5537</v>
      </c>
      <c r="BL1587" s="14" t="str">
        <f>_xlfn.XLOOKUP(B1587,'[4]cell downs 18042026 17h'!$B:$B,'[4]cell downs 18042026 17h'!$B:$B,"")</f>
        <v/>
      </c>
      <c r="BM1587" s="14" t="str">
        <f>_xlfn.XLOOKUP(B1587,'[5]Cells Huawei 19042026 15h'!$B:$B,'[5]Cells Huawei 19042026 15h'!$B:$B,"")</f>
        <v/>
      </c>
      <c r="BN1587" s="9" t="str">
        <f>_xlfn.XLOOKUP(B1587,'[6]cells down 19042026 9H40'!$B:$B,'[6]cells down 19042026 9H40'!$B:$B,"")</f>
        <v/>
      </c>
      <c r="BO1587" s="9" t="s">
        <v>5537</v>
      </c>
      <c r="BP1587" s="9" t="s">
        <v>12</v>
      </c>
      <c r="BQ1587" s="115"/>
    </row>
    <row r="1588" spans="1:69" s="9" customFormat="1" x14ac:dyDescent="0.3">
      <c r="A1588" s="19" t="s">
        <v>5463</v>
      </c>
      <c r="B1588" s="26" t="s">
        <v>5464</v>
      </c>
      <c r="C1588" s="3" t="str">
        <f>_xlfn.XLOOKUP(B1588,'[1]daily break down'!$D:$D,'[1]daily break down'!$E:$E,"")</f>
        <v>Yaounde</v>
      </c>
      <c r="D1588" s="19" t="s">
        <v>357</v>
      </c>
      <c r="E1588" s="19" t="s">
        <v>987</v>
      </c>
      <c r="F1588" s="19" t="s">
        <v>5388</v>
      </c>
      <c r="G1588" s="19" t="s">
        <v>115</v>
      </c>
      <c r="H1588" s="34" t="str">
        <f>_xlfn.XLOOKUP(B1588,[2]CALCULATION!$B:$B,[2]CALCULATION!$H:$H,"")</f>
        <v>ZTE</v>
      </c>
      <c r="I1588" s="28">
        <v>0</v>
      </c>
      <c r="J1588" s="28">
        <v>0</v>
      </c>
      <c r="K1588" s="28">
        <v>0</v>
      </c>
      <c r="L1588" s="28">
        <v>0</v>
      </c>
      <c r="M1588" s="28">
        <v>0</v>
      </c>
      <c r="N1588" s="28">
        <v>0</v>
      </c>
      <c r="O1588" s="28">
        <v>0</v>
      </c>
      <c r="P1588" s="28">
        <v>0</v>
      </c>
      <c r="Q1588" s="28">
        <v>6.1854548515693466</v>
      </c>
      <c r="R1588" s="28">
        <v>0</v>
      </c>
      <c r="S1588" s="94">
        <v>0</v>
      </c>
      <c r="T1588" s="94">
        <f>_xlfn.XLOOKUP(B1588,'[3]Nur des jours'!$B:$B,'[3]Nur des jours'!$U:$U,"")</f>
        <v>0</v>
      </c>
      <c r="U1588" s="94">
        <v>0</v>
      </c>
      <c r="V1588" s="94">
        <v>0</v>
      </c>
      <c r="W1588" s="94">
        <v>0</v>
      </c>
      <c r="X1588" s="94">
        <v>0</v>
      </c>
      <c r="Y1588" s="94">
        <v>0</v>
      </c>
      <c r="Z1588" s="94">
        <v>0</v>
      </c>
      <c r="AA1588" s="94">
        <v>0</v>
      </c>
      <c r="AB1588" s="94">
        <v>0</v>
      </c>
      <c r="AC1588" s="94">
        <f>_xlfn.XLOOKUP(B1588,'[3]Nur des jours'!$B:$B,'[3]Nur des jours'!$N:$N,"")</f>
        <v>0</v>
      </c>
      <c r="AD1588" s="94">
        <v>0</v>
      </c>
      <c r="AE1588" s="94">
        <v>0</v>
      </c>
      <c r="AF1588" s="94">
        <v>0</v>
      </c>
      <c r="AG1588" s="94">
        <v>0</v>
      </c>
      <c r="AH1588" s="94">
        <v>0</v>
      </c>
      <c r="AI1588" s="49" t="s">
        <v>5559</v>
      </c>
      <c r="AJ1588" s="49"/>
      <c r="AK1588" s="48" t="str" cm="1">
        <f t="array" ref="AK1588">IFERROR(_xlfn.IFS(
AM1588="MPR ISSUE","PDH",
AM1588="BSS Hardware Issue","BSS",
AM1588="Sites strategiques, MLL, Pylone, etc.","ENVTECH",
AM1588="AKTIVCO DEFAUT GE &amp; POWER Cabinet","AKTIVCO",
AM1588="AKTIVCO Coupure ENEO &amp; Baisse de tension","AKTIVCO GRID ONLY",
AM1588="Coupure ENEO &amp; Baisse de tension","IHS GRID ONLY",
AM1588="Defaut GE &amp; POWER Cabinet","IHS",
AM1588="Sharing","Partners",
AM1588="Sites strategiques &amp; DataCenter","SST &amp; DC",
AM1588="Exclu","Exclu",
AM1588="SAT","SAT",
AM1588="SPARE-ISSUE","SPARE-ISSUE",
AM1588="Fiber CAmtel","TRANS_FO_CAMTEL",
AM1588="Fiber AOF","Fiber AOF",
AM1588="Projet OCM (HUAWEI)","TRAVAUX-HUAWEI",
AM1588="Projet OCM (NOKIA)","TRAVAUX-NOKIA",
AM1588="ACCESS-ISSUE","ACCESS-ISSUE",
AM1588="Projet OCM (ZTE, NOKIA, autres projets)","TRAVAUX OCM",
AM1588="No root CAuse","No root cause",
AM1588="ODU HS","PDH",
AM1588="IP &amp; VLAN","PDH",
AM1588="Warehouse HUAWEI","SPARE-ISSUE",
AM1588="SPARE-HS","SPARE-ISSUE",
AM1588="Power Telco","BSS",AM1588="no impacts","no impacts"
),"")</f>
        <v>no impacts</v>
      </c>
      <c r="AL1588" s="48" t="str" cm="1">
        <f t="array" ref="AL1588">IFERROR(_xlfn.IFS(
AM1588="MPR ISSUE","TX ISSUE",
AM1588="BSS Hardware Issue","RAN ISSUE",
AM1588="Sites strategiques, MLL, Pylone, etc.","ENVTECH",
AM1588="AKTIVCO DEFAUT GE &amp; POWER Cabinet","POWER ISSUE",
AM1588="AKTIVCO Coupure ENEO &amp; Baisse de tension","POWER ISSUE",
AM1588="Coupure ENEO &amp; Baisse de tension","POWER ISSUE",
AM1588="Defaut GE &amp; POWER Cabinet","POWER ISSUE",
AM1588="Sharing","POWER ISSUE",
AM1588="Sites strategiques &amp; DataCenter","POWER ISSUE",
AM1588="Exclu","Exclu",
AM1588="SAT","TX ISSUE",
AM1588="SPARE-ISSUE","SPARE-ISSUE",
AM1588="Fiber CAmtel","TX ISSUE",
AM1588="Fiber AOF","TX ISSUE",
AM1588="Projet OCM (HUAWEI)","TRAVAUX-HUAWEI",
AM1588="Projet OCM (NOKIA)","TRAVAUX -NOKIA",
AM1588="ACCESS-ISSUE","ACCESS-ISSUE",
AM1588="Projet OCM (ZTE, NOKIA, autres projets)","TRAVAUX OCM",
AM1588="No root CAuse","No root cause",
AM1588="ODU HS","TX ISSUE",
AM1588="IP &amp; VLAN","TX ISSUE",
AM1588="Warehouse HUAWEI","SPARE-ISSUE",
AM1588="SPARE-HS","SPARE-ISSUE",
AM1588="Power Telco","RAN ISSUE",AM1588="no impacts","no impacts"
),"")</f>
        <v>no impacts</v>
      </c>
      <c r="AM1588" s="67" t="s">
        <v>5605</v>
      </c>
      <c r="AN1588" s="48" t="str" cm="1">
        <f t="array" ref="AN1588">IFERROR(_xlfn.IFS(
AM1588="MPR ISSUE","ACTIVE",
AM1588="BSS Hardware Issue","ACTIVE",
AM1588="Sites strategiques, MLL, Pylone, etc.","PASSIVE",
AM1588="AKTIVCO DEFAUT GE &amp; POWER Cabinet","PASSIVE",
AM1588="AKTIVCO Coupure ENEO &amp; Baisse de tension","PASSIVE",
AM1588="Coupure ENEO &amp; Baisse de tension","PASSIVE",
AM1588="Defaut GE &amp; POWER Cabinet","PASSIVE",
AM1588="Sharing","PASSIVE",
AM1588="Sites strategiques &amp; DataCenter","PASSIVE",
AM1588="Exclu","Exclu",
AM1588="SAT","ACTIVE",
AM1588="SPARE-ISSUE","SPARE-ISSUE",
AM1588="Fiber CAmtel","ACTIVE",
AM1588="Fiber AOF","ACTIVE",
AM1588="Projet OCM (HUAWEI)","PLANNED WORKS",
AM1588="Projet OCM (NOKIA)","PLANNED WORKS",
AM1588="ACCESS-ISSUE","ACCESS-ISSUE",
AM1588="Projet OCM (ZTE, NOKIA, autres projets)","PLANNED WORKS",
AM1588="No root CAuse","No root cause",
AM1588="ODU HS","ACTIVE",
AM1588="IP &amp; VLAN","ACTIVE",
AM1588="Warehouse HUAWEI","SPARE-ISSUE",
AM1588="SPARE-HS","SPARE-ISSUE",
AM1588="Power Telco","ACTIVE", AM1588="no impacts","no impacts"
),"")</f>
        <v>no impacts</v>
      </c>
      <c r="AO1588" s="93" t="s">
        <v>5537</v>
      </c>
      <c r="AP1588" s="101" t="str">
        <f t="shared" si="45"/>
        <v>CTR_934</v>
      </c>
      <c r="AR1588" s="17" t="s">
        <v>5537</v>
      </c>
      <c r="AS1588" s="7" t="s">
        <v>5537</v>
      </c>
      <c r="AT1588" s="6"/>
      <c r="AU1588" s="7"/>
      <c r="AV1588" s="3" t="s">
        <v>5537</v>
      </c>
      <c r="AW1588" s="18" t="s">
        <v>5537</v>
      </c>
      <c r="AX1588" s="18" t="s">
        <v>5537</v>
      </c>
      <c r="AY1588" s="18" t="s">
        <v>5537</v>
      </c>
      <c r="AZ1588" s="18" t="s">
        <v>5537</v>
      </c>
      <c r="BA1588" s="18" t="s">
        <v>5537</v>
      </c>
      <c r="BB1588" s="18" t="s">
        <v>5537</v>
      </c>
      <c r="BC1588" s="18" t="s">
        <v>5537</v>
      </c>
      <c r="BD1588" s="18" t="s">
        <v>5537</v>
      </c>
      <c r="BE1588" s="18" t="s">
        <v>5537</v>
      </c>
      <c r="BF1588" s="18" t="s">
        <v>5537</v>
      </c>
      <c r="BG1588" s="18" t="s">
        <v>5537</v>
      </c>
      <c r="BH1588" s="18" t="s">
        <v>5537</v>
      </c>
      <c r="BI1588" s="9" t="s">
        <v>5537</v>
      </c>
      <c r="BJ1588" s="14"/>
      <c r="BK1588" s="14" t="s">
        <v>5537</v>
      </c>
      <c r="BL1588" s="14" t="str">
        <f>_xlfn.XLOOKUP(B1588,'[4]cell downs 18042026 17h'!$B:$B,'[4]cell downs 18042026 17h'!$B:$B,"")</f>
        <v/>
      </c>
      <c r="BM1588" s="14" t="str">
        <f>_xlfn.XLOOKUP(B1588,'[5]Cells Huawei 19042026 15h'!$B:$B,'[5]Cells Huawei 19042026 15h'!$B:$B,"")</f>
        <v/>
      </c>
      <c r="BN1588" s="9" t="str">
        <f>_xlfn.XLOOKUP(B1588,'[6]cells down 19042026 9H40'!$B:$B,'[6]cells down 19042026 9H40'!$B:$B,"")</f>
        <v/>
      </c>
      <c r="BO1588" s="9" t="s">
        <v>5537</v>
      </c>
      <c r="BP1588" s="9" t="s">
        <v>12</v>
      </c>
      <c r="BQ1588" s="115"/>
    </row>
    <row r="1589" spans="1:69" s="9" customFormat="1" x14ac:dyDescent="0.3">
      <c r="A1589" s="1" t="s">
        <v>2774</v>
      </c>
      <c r="B1589" s="8" t="s">
        <v>2775</v>
      </c>
      <c r="C1589" s="3" t="str">
        <f>_xlfn.XLOOKUP(B1589,'[1]daily break down'!$D:$D,'[1]daily break down'!$E:$E,"")</f>
        <v>Yaounde</v>
      </c>
      <c r="D1589" s="1" t="s">
        <v>11</v>
      </c>
      <c r="E1589" s="1" t="s">
        <v>12</v>
      </c>
      <c r="F1589" s="3" t="s">
        <v>37</v>
      </c>
      <c r="G1589" s="1" t="s">
        <v>38</v>
      </c>
      <c r="H1589" s="34" t="str">
        <f>_xlfn.XLOOKUP(B1589,[2]CALCULATION!$B:$B,[2]CALCULATION!$H:$H,"")</f>
        <v>ZTE</v>
      </c>
      <c r="I1589" s="28">
        <v>0</v>
      </c>
      <c r="J1589" s="28">
        <v>0</v>
      </c>
      <c r="K1589" s="28">
        <v>0</v>
      </c>
      <c r="L1589" s="28">
        <v>1.0041149092693984E-2</v>
      </c>
      <c r="M1589" s="28">
        <v>0</v>
      </c>
      <c r="N1589" s="28">
        <v>0</v>
      </c>
      <c r="O1589" s="28">
        <v>1.1146923948372248E-2</v>
      </c>
      <c r="P1589" s="28">
        <v>0</v>
      </c>
      <c r="Q1589" s="28">
        <v>0</v>
      </c>
      <c r="R1589" s="28">
        <v>7.8726532603949959</v>
      </c>
      <c r="S1589" s="94">
        <v>0</v>
      </c>
      <c r="T1589" s="94">
        <f>_xlfn.XLOOKUP(B1589,'[3]Nur des jours'!$B:$B,'[3]Nur des jours'!$U:$U,"")</f>
        <v>0</v>
      </c>
      <c r="U1589" s="94">
        <v>0</v>
      </c>
      <c r="V1589" s="94">
        <v>0</v>
      </c>
      <c r="W1589" s="94">
        <v>0</v>
      </c>
      <c r="X1589" s="94">
        <v>0</v>
      </c>
      <c r="Y1589" s="94">
        <v>0</v>
      </c>
      <c r="Z1589" s="94">
        <v>0</v>
      </c>
      <c r="AA1589" s="94">
        <v>0</v>
      </c>
      <c r="AB1589" s="94">
        <v>0</v>
      </c>
      <c r="AC1589" s="94">
        <f>_xlfn.XLOOKUP(B1589,'[3]Nur des jours'!$B:$B,'[3]Nur des jours'!$N:$N,"")</f>
        <v>0</v>
      </c>
      <c r="AD1589" s="94">
        <v>0</v>
      </c>
      <c r="AE1589" s="94">
        <v>0</v>
      </c>
      <c r="AF1589" s="94">
        <v>0</v>
      </c>
      <c r="AG1589" s="94">
        <v>0</v>
      </c>
      <c r="AH1589" s="94">
        <v>0</v>
      </c>
      <c r="AI1589" s="49" t="s">
        <v>5559</v>
      </c>
      <c r="AJ1589" s="49"/>
      <c r="AK1589" s="48" t="str" cm="1">
        <f t="array" ref="AK1589">IFERROR(_xlfn.IFS(
AM1589="MPR ISSUE","PDH",
AM1589="BSS Hardware Issue","BSS",
AM1589="Sites strategiques, MLL, Pylone, etc.","ENVTECH",
AM1589="AKTIVCO DEFAUT GE &amp; POWER Cabinet","AKTIVCO",
AM1589="AKTIVCO Coupure ENEO &amp; Baisse de tension","AKTIVCO GRID ONLY",
AM1589="Coupure ENEO &amp; Baisse de tension","IHS GRID ONLY",
AM1589="Defaut GE &amp; POWER Cabinet","IHS",
AM1589="Sharing","Partners",
AM1589="Sites strategiques &amp; DataCenter","SST &amp; DC",
AM1589="Exclu","Exclu",
AM1589="SAT","SAT",
AM1589="SPARE-ISSUE","SPARE-ISSUE",
AM1589="Fiber CAmtel","TRANS_FO_CAMTEL",
AM1589="Fiber AOF","Fiber AOF",
AM1589="Projet OCM (HUAWEI)","TRAVAUX-HUAWEI",
AM1589="Projet OCM (NOKIA)","TRAVAUX-NOKIA",
AM1589="ACCESS-ISSUE","ACCESS-ISSUE",
AM1589="Projet OCM (ZTE, NOKIA, autres projets)","TRAVAUX OCM",
AM1589="No root CAuse","No root cause",
AM1589="ODU HS","PDH",
AM1589="IP &amp; VLAN","PDH",
AM1589="Warehouse HUAWEI","SPARE-ISSUE",
AM1589="SPARE-HS","SPARE-ISSUE",
AM1589="Power Telco","BSS",AM1589="no impacts","no impacts"
),"")</f>
        <v>no impacts</v>
      </c>
      <c r="AL1589" s="48" t="str" cm="1">
        <f t="array" ref="AL1589">IFERROR(_xlfn.IFS(
AM1589="MPR ISSUE","TX ISSUE",
AM1589="BSS Hardware Issue","RAN ISSUE",
AM1589="Sites strategiques, MLL, Pylone, etc.","ENVTECH",
AM1589="AKTIVCO DEFAUT GE &amp; POWER Cabinet","POWER ISSUE",
AM1589="AKTIVCO Coupure ENEO &amp; Baisse de tension","POWER ISSUE",
AM1589="Coupure ENEO &amp; Baisse de tension","POWER ISSUE",
AM1589="Defaut GE &amp; POWER Cabinet","POWER ISSUE",
AM1589="Sharing","POWER ISSUE",
AM1589="Sites strategiques &amp; DataCenter","POWER ISSUE",
AM1589="Exclu","Exclu",
AM1589="SAT","TX ISSUE",
AM1589="SPARE-ISSUE","SPARE-ISSUE",
AM1589="Fiber CAmtel","TX ISSUE",
AM1589="Fiber AOF","TX ISSUE",
AM1589="Projet OCM (HUAWEI)","TRAVAUX-HUAWEI",
AM1589="Projet OCM (NOKIA)","TRAVAUX -NOKIA",
AM1589="ACCESS-ISSUE","ACCESS-ISSUE",
AM1589="Projet OCM (ZTE, NOKIA, autres projets)","TRAVAUX OCM",
AM1589="No root CAuse","No root cause",
AM1589="ODU HS","TX ISSUE",
AM1589="IP &amp; VLAN","TX ISSUE",
AM1589="Warehouse HUAWEI","SPARE-ISSUE",
AM1589="SPARE-HS","SPARE-ISSUE",
AM1589="Power Telco","RAN ISSUE",AM1589="no impacts","no impacts"
),"")</f>
        <v>no impacts</v>
      </c>
      <c r="AM1589" s="67" t="s">
        <v>5605</v>
      </c>
      <c r="AN1589" s="48" t="str" cm="1">
        <f t="array" ref="AN1589">IFERROR(_xlfn.IFS(
AM1589="MPR ISSUE","ACTIVE",
AM1589="BSS Hardware Issue","ACTIVE",
AM1589="Sites strategiques, MLL, Pylone, etc.","PASSIVE",
AM1589="AKTIVCO DEFAUT GE &amp; POWER Cabinet","PASSIVE",
AM1589="AKTIVCO Coupure ENEO &amp; Baisse de tension","PASSIVE",
AM1589="Coupure ENEO &amp; Baisse de tension","PASSIVE",
AM1589="Defaut GE &amp; POWER Cabinet","PASSIVE",
AM1589="Sharing","PASSIVE",
AM1589="Sites strategiques &amp; DataCenter","PASSIVE",
AM1589="Exclu","Exclu",
AM1589="SAT","ACTIVE",
AM1589="SPARE-ISSUE","SPARE-ISSUE",
AM1589="Fiber CAmtel","ACTIVE",
AM1589="Fiber AOF","ACTIVE",
AM1589="Projet OCM (HUAWEI)","PLANNED WORKS",
AM1589="Projet OCM (NOKIA)","PLANNED WORKS",
AM1589="ACCESS-ISSUE","ACCESS-ISSUE",
AM1589="Projet OCM (ZTE, NOKIA, autres projets)","PLANNED WORKS",
AM1589="No root CAuse","No root cause",
AM1589="ODU HS","ACTIVE",
AM1589="IP &amp; VLAN","ACTIVE",
AM1589="Warehouse HUAWEI","SPARE-ISSUE",
AM1589="SPARE-HS","SPARE-ISSUE",
AM1589="Power Telco","ACTIVE", AM1589="no impacts","no impacts"
),"")</f>
        <v>no impacts</v>
      </c>
      <c r="AO1589" s="93" t="s">
        <v>5537</v>
      </c>
      <c r="AP1589" s="101" t="str">
        <f t="shared" si="45"/>
        <v>CTR_285</v>
      </c>
      <c r="AR1589" s="17" t="s">
        <v>5537</v>
      </c>
      <c r="AS1589" s="7" t="s">
        <v>5537</v>
      </c>
      <c r="AT1589" s="6"/>
      <c r="AU1589" s="7"/>
      <c r="AV1589" s="3" t="s">
        <v>5537</v>
      </c>
      <c r="AW1589" s="18" t="s">
        <v>5537</v>
      </c>
      <c r="AX1589" s="18" t="s">
        <v>5537</v>
      </c>
      <c r="AY1589" s="18" t="s">
        <v>5537</v>
      </c>
      <c r="AZ1589" s="18" t="s">
        <v>5537</v>
      </c>
      <c r="BA1589" s="18" t="s">
        <v>5537</v>
      </c>
      <c r="BB1589" s="18" t="s">
        <v>5537</v>
      </c>
      <c r="BC1589" s="18" t="s">
        <v>5537</v>
      </c>
      <c r="BD1589" s="18" t="s">
        <v>5537</v>
      </c>
      <c r="BE1589" s="18" t="s">
        <v>5537</v>
      </c>
      <c r="BF1589" s="18" t="s">
        <v>5537</v>
      </c>
      <c r="BG1589" s="18" t="s">
        <v>5537</v>
      </c>
      <c r="BH1589" s="18" t="s">
        <v>5537</v>
      </c>
      <c r="BI1589" s="9" t="s">
        <v>5537</v>
      </c>
      <c r="BJ1589" s="14"/>
      <c r="BK1589" s="14" t="s">
        <v>5537</v>
      </c>
      <c r="BL1589" s="14" t="str">
        <f>_xlfn.XLOOKUP(B1589,'[4]cell downs 18042026 17h'!$B:$B,'[4]cell downs 18042026 17h'!$B:$B,"")</f>
        <v/>
      </c>
      <c r="BM1589" s="14" t="str">
        <f>_xlfn.XLOOKUP(B1589,'[5]Cells Huawei 19042026 15h'!$B:$B,'[5]Cells Huawei 19042026 15h'!$B:$B,"")</f>
        <v/>
      </c>
      <c r="BN1589" s="9" t="str">
        <f>_xlfn.XLOOKUP(B1589,'[6]cells down 19042026 9H40'!$B:$B,'[6]cells down 19042026 9H40'!$B:$B,"")</f>
        <v/>
      </c>
      <c r="BO1589" s="9" t="s">
        <v>2775</v>
      </c>
      <c r="BP1589" s="9" t="s">
        <v>5537</v>
      </c>
      <c r="BQ1589" s="115"/>
    </row>
    <row r="1590" spans="1:69" s="9" customFormat="1" x14ac:dyDescent="0.3">
      <c r="A1590" s="1" t="s">
        <v>1342</v>
      </c>
      <c r="B1590" s="8" t="s">
        <v>1343</v>
      </c>
      <c r="C1590" s="3" t="str">
        <f>_xlfn.XLOOKUP(B1590,'[1]daily break down'!$D:$D,'[1]daily break down'!$E:$E,"")</f>
        <v>CENTRE</v>
      </c>
      <c r="D1590" s="1"/>
      <c r="E1590" s="1"/>
      <c r="F1590" s="3" t="s">
        <v>69</v>
      </c>
      <c r="G1590" s="1" t="s">
        <v>1344</v>
      </c>
      <c r="H1590" s="33" t="str">
        <f>_xlfn.XLOOKUP(B1590,[2]CALCULATION!$B:$B,[2]CALCULATION!$H:$H,"")</f>
        <v>NOKIA</v>
      </c>
      <c r="I1590" s="28">
        <v>0</v>
      </c>
      <c r="J1590" s="28">
        <v>0</v>
      </c>
      <c r="K1590" s="28">
        <v>8.8417945697595954E-3</v>
      </c>
      <c r="L1590" s="28">
        <v>0</v>
      </c>
      <c r="M1590" s="28">
        <v>0</v>
      </c>
      <c r="N1590" s="28">
        <v>0</v>
      </c>
      <c r="O1590" s="28">
        <v>0</v>
      </c>
      <c r="P1590" s="28">
        <v>0</v>
      </c>
      <c r="Q1590" s="28">
        <v>0.83497108740266046</v>
      </c>
      <c r="R1590" s="28">
        <v>0</v>
      </c>
      <c r="S1590" s="94">
        <v>0</v>
      </c>
      <c r="T1590" s="94">
        <f>_xlfn.XLOOKUP(B1590,'[3]Nur des jours'!$B:$B,'[3]Nur des jours'!$U:$U,"")</f>
        <v>0</v>
      </c>
      <c r="U1590" s="94">
        <v>0</v>
      </c>
      <c r="V1590" s="94">
        <v>0</v>
      </c>
      <c r="W1590" s="94">
        <v>0</v>
      </c>
      <c r="X1590" s="94">
        <v>0</v>
      </c>
      <c r="Y1590" s="94">
        <v>0</v>
      </c>
      <c r="Z1590" s="94">
        <v>0.41282956033009471</v>
      </c>
      <c r="AA1590" s="94">
        <v>0</v>
      </c>
      <c r="AB1590" s="94">
        <v>0</v>
      </c>
      <c r="AC1590" s="94">
        <f>_xlfn.XLOOKUP(B1590,'[3]Nur des jours'!$B:$B,'[3]Nur des jours'!$N:$N,"")</f>
        <v>0</v>
      </c>
      <c r="AD1590" s="94">
        <v>0</v>
      </c>
      <c r="AE1590" s="94">
        <v>0</v>
      </c>
      <c r="AF1590" s="94">
        <v>0</v>
      </c>
      <c r="AG1590" s="94">
        <v>0</v>
      </c>
      <c r="AH1590" s="94">
        <v>0</v>
      </c>
      <c r="AI1590" s="49" t="s">
        <v>5559</v>
      </c>
      <c r="AJ1590" s="49"/>
      <c r="AK1590" s="48" t="str" cm="1">
        <f t="array" ref="AK1590">IFERROR(_xlfn.IFS(
AM1590="MPR ISSUE","PDH",
AM1590="BSS Hardware Issue","BSS",
AM1590="Sites strategiques, MLL, Pylone, etc.","ENVTECH",
AM1590="AKTIVCO DEFAUT GE &amp; POWER Cabinet","AKTIVCO",
AM1590="AKTIVCO Coupure ENEO &amp; Baisse de tension","AKTIVCO GRID ONLY",
AM1590="Coupure ENEO &amp; Baisse de tension","IHS GRID ONLY",
AM1590="Defaut GE &amp; POWER Cabinet","IHS",
AM1590="Sharing","Partners",
AM1590="Sites strategiques &amp; DataCenter","SST &amp; DC",
AM1590="Exclu","Exclu",
AM1590="SAT","SAT",
AM1590="SPARE-ISSUE","SPARE-ISSUE",
AM1590="Fiber CAmtel","TRANS_FO_CAMTEL",
AM1590="Fiber AOF","Fiber AOF",
AM1590="Projet OCM (HUAWEI)","TRAVAUX-HUAWEI",
AM1590="Projet OCM (NOKIA)","TRAVAUX-NOKIA",
AM1590="ACCESS-ISSUE","ACCESS-ISSUE",
AM1590="Projet OCM (ZTE, NOKIA, autres projets)","TRAVAUX OCM",
AM1590="No root CAuse","No root cause",
AM1590="ODU HS","PDH",
AM1590="IP &amp; VLAN","PDH",
AM1590="Warehouse HUAWEI","SPARE-ISSUE",
AM1590="SPARE-HS","SPARE-ISSUE",
AM1590="Power Telco","BSS",AM1590="no impacts","no impacts"
),"")</f>
        <v>no impacts</v>
      </c>
      <c r="AL1590" s="48" t="str" cm="1">
        <f t="array" ref="AL1590">IFERROR(_xlfn.IFS(
AM1590="MPR ISSUE","TX ISSUE",
AM1590="BSS Hardware Issue","RAN ISSUE",
AM1590="Sites strategiques, MLL, Pylone, etc.","ENVTECH",
AM1590="AKTIVCO DEFAUT GE &amp; POWER Cabinet","POWER ISSUE",
AM1590="AKTIVCO Coupure ENEO &amp; Baisse de tension","POWER ISSUE",
AM1590="Coupure ENEO &amp; Baisse de tension","POWER ISSUE",
AM1590="Defaut GE &amp; POWER Cabinet","POWER ISSUE",
AM1590="Sharing","POWER ISSUE",
AM1590="Sites strategiques &amp; DataCenter","POWER ISSUE",
AM1590="Exclu","Exclu",
AM1590="SAT","TX ISSUE",
AM1590="SPARE-ISSUE","SPARE-ISSUE",
AM1590="Fiber CAmtel","TX ISSUE",
AM1590="Fiber AOF","TX ISSUE",
AM1590="Projet OCM (HUAWEI)","TRAVAUX-HUAWEI",
AM1590="Projet OCM (NOKIA)","TRAVAUX -NOKIA",
AM1590="ACCESS-ISSUE","ACCESS-ISSUE",
AM1590="Projet OCM (ZTE, NOKIA, autres projets)","TRAVAUX OCM",
AM1590="No root CAuse","No root cause",
AM1590="ODU HS","TX ISSUE",
AM1590="IP &amp; VLAN","TX ISSUE",
AM1590="Warehouse HUAWEI","SPARE-ISSUE",
AM1590="SPARE-HS","SPARE-ISSUE",
AM1590="Power Telco","RAN ISSUE",AM1590="no impacts","no impacts"
),"")</f>
        <v>no impacts</v>
      </c>
      <c r="AM1590" s="67" t="s">
        <v>5605</v>
      </c>
      <c r="AN1590" s="48" t="str" cm="1">
        <f t="array" ref="AN1590">IFERROR(_xlfn.IFS(
AM1590="MPR ISSUE","ACTIVE",
AM1590="BSS Hardware Issue","ACTIVE",
AM1590="Sites strategiques, MLL, Pylone, etc.","PASSIVE",
AM1590="AKTIVCO DEFAUT GE &amp; POWER Cabinet","PASSIVE",
AM1590="AKTIVCO Coupure ENEO &amp; Baisse de tension","PASSIVE",
AM1590="Coupure ENEO &amp; Baisse de tension","PASSIVE",
AM1590="Defaut GE &amp; POWER Cabinet","PASSIVE",
AM1590="Sharing","PASSIVE",
AM1590="Sites strategiques &amp; DataCenter","PASSIVE",
AM1590="Exclu","Exclu",
AM1590="SAT","ACTIVE",
AM1590="SPARE-ISSUE","SPARE-ISSUE",
AM1590="Fiber CAmtel","ACTIVE",
AM1590="Fiber AOF","ACTIVE",
AM1590="Projet OCM (HUAWEI)","PLANNED WORKS",
AM1590="Projet OCM (NOKIA)","PLANNED WORKS",
AM1590="ACCESS-ISSUE","ACCESS-ISSUE",
AM1590="Projet OCM (ZTE, NOKIA, autres projets)","PLANNED WORKS",
AM1590="No root CAuse","No root cause",
AM1590="ODU HS","ACTIVE",
AM1590="IP &amp; VLAN","ACTIVE",
AM1590="Warehouse HUAWEI","SPARE-ISSUE",
AM1590="SPARE-HS","SPARE-ISSUE",
AM1590="Power Telco","ACTIVE", AM1590="no impacts","no impacts"
),"")</f>
        <v>no impacts</v>
      </c>
      <c r="AO1590" s="93" t="s">
        <v>5537</v>
      </c>
      <c r="AP1590" s="101" t="str">
        <f t="shared" si="45"/>
        <v>SUD_162</v>
      </c>
      <c r="AR1590" s="17" t="s">
        <v>5537</v>
      </c>
      <c r="AS1590" s="7" t="s">
        <v>5537</v>
      </c>
      <c r="AT1590" s="6"/>
      <c r="AU1590" s="7"/>
      <c r="AV1590" s="3" t="s">
        <v>5537</v>
      </c>
      <c r="AW1590" s="18" t="s">
        <v>5537</v>
      </c>
      <c r="AX1590" s="18" t="s">
        <v>5537</v>
      </c>
      <c r="AY1590" s="18" t="s">
        <v>5537</v>
      </c>
      <c r="AZ1590" s="18" t="s">
        <v>5537</v>
      </c>
      <c r="BA1590" s="18" t="s">
        <v>5537</v>
      </c>
      <c r="BB1590" s="18" t="s">
        <v>5537</v>
      </c>
      <c r="BC1590" s="18" t="s">
        <v>5537</v>
      </c>
      <c r="BD1590" s="18" t="s">
        <v>5537</v>
      </c>
      <c r="BE1590" s="18" t="s">
        <v>5537</v>
      </c>
      <c r="BF1590" s="18" t="s">
        <v>5537</v>
      </c>
      <c r="BG1590" s="18" t="s">
        <v>5537</v>
      </c>
      <c r="BH1590" s="18" t="s">
        <v>5537</v>
      </c>
      <c r="BI1590" s="9" t="s">
        <v>5537</v>
      </c>
      <c r="BJ1590" s="14"/>
      <c r="BK1590" s="14" t="s">
        <v>5537</v>
      </c>
      <c r="BL1590" s="14" t="str">
        <f>_xlfn.XLOOKUP(B1590,'[4]cell downs 18042026 17h'!$B:$B,'[4]cell downs 18042026 17h'!$B:$B,"")</f>
        <v/>
      </c>
      <c r="BM1590" s="14" t="str">
        <f>_xlfn.XLOOKUP(B1590,'[5]Cells Huawei 19042026 15h'!$B:$B,'[5]Cells Huawei 19042026 15h'!$B:$B,"")</f>
        <v/>
      </c>
      <c r="BN1590" s="9" t="str">
        <f>_xlfn.XLOOKUP(B1590,'[6]cells down 19042026 9H40'!$B:$B,'[6]cells down 19042026 9H40'!$B:$B,"")</f>
        <v/>
      </c>
      <c r="BO1590" s="9" t="s">
        <v>5537</v>
      </c>
      <c r="BP1590" s="9" t="s">
        <v>5537</v>
      </c>
      <c r="BQ1590" s="115"/>
    </row>
    <row r="1591" spans="1:69" s="9" customFormat="1" ht="18" customHeight="1" x14ac:dyDescent="0.3">
      <c r="A1591" s="2" t="s">
        <v>1390</v>
      </c>
      <c r="B1591" s="8" t="s">
        <v>1391</v>
      </c>
      <c r="C1591" s="3" t="str">
        <f>_xlfn.XLOOKUP(B1591,'[1]daily break down'!$D:$D,'[1]daily break down'!$E:$E,"")</f>
        <v>CENTRE</v>
      </c>
      <c r="D1591" s="1"/>
      <c r="E1591" s="1"/>
      <c r="F1591" s="3" t="s">
        <v>69</v>
      </c>
      <c r="G1591" s="1" t="s">
        <v>1392</v>
      </c>
      <c r="H1591" s="33" t="str">
        <f>_xlfn.XLOOKUP(B1591,[2]CALCULATION!$B:$B,[2]CALCULATION!$H:$H,"")</f>
        <v>NOKIA</v>
      </c>
      <c r="I1591" s="28">
        <v>0.20976555317945933</v>
      </c>
      <c r="J1591" s="28">
        <v>0</v>
      </c>
      <c r="K1591" s="28">
        <v>0</v>
      </c>
      <c r="L1591" s="28">
        <v>0</v>
      </c>
      <c r="M1591" s="28">
        <v>0</v>
      </c>
      <c r="N1591" s="28">
        <v>0</v>
      </c>
      <c r="O1591" s="28">
        <v>0</v>
      </c>
      <c r="P1591" s="28">
        <v>0</v>
      </c>
      <c r="Q1591" s="28">
        <v>0</v>
      </c>
      <c r="R1591" s="28">
        <v>0</v>
      </c>
      <c r="S1591" s="94">
        <v>0</v>
      </c>
      <c r="T1591" s="94">
        <f>_xlfn.XLOOKUP(B1591,'[3]Nur des jours'!$B:$B,'[3]Nur des jours'!$U:$U,"")</f>
        <v>0</v>
      </c>
      <c r="U1591" s="94">
        <v>0</v>
      </c>
      <c r="V1591" s="94">
        <v>0</v>
      </c>
      <c r="W1591" s="94">
        <v>0</v>
      </c>
      <c r="X1591" s="94">
        <v>0</v>
      </c>
      <c r="Y1591" s="94">
        <v>0</v>
      </c>
      <c r="Z1591" s="94">
        <v>0</v>
      </c>
      <c r="AA1591" s="94">
        <v>0</v>
      </c>
      <c r="AB1591" s="94">
        <v>0</v>
      </c>
      <c r="AC1591" s="94">
        <f>_xlfn.XLOOKUP(B1591,'[3]Nur des jours'!$B:$B,'[3]Nur des jours'!$N:$N,"")</f>
        <v>0</v>
      </c>
      <c r="AD1591" s="94">
        <v>0</v>
      </c>
      <c r="AE1591" s="94">
        <v>0</v>
      </c>
      <c r="AF1591" s="94">
        <v>0</v>
      </c>
      <c r="AG1591" s="94">
        <v>0</v>
      </c>
      <c r="AH1591" s="94">
        <v>0</v>
      </c>
      <c r="AI1591" s="49" t="s">
        <v>5559</v>
      </c>
      <c r="AJ1591" s="49"/>
      <c r="AK1591" s="48" t="str" cm="1">
        <f t="array" ref="AK1591">IFERROR(_xlfn.IFS(
AM1591="MPR ISSUE","PDH",
AM1591="BSS Hardware Issue","BSS",
AM1591="Sites strategiques, MLL, Pylone, etc.","ENVTECH",
AM1591="AKTIVCO DEFAUT GE &amp; POWER Cabinet","AKTIVCO",
AM1591="AKTIVCO Coupure ENEO &amp; Baisse de tension","AKTIVCO GRID ONLY",
AM1591="Coupure ENEO &amp; Baisse de tension","IHS GRID ONLY",
AM1591="Defaut GE &amp; POWER Cabinet","IHS",
AM1591="Sharing","Partners",
AM1591="Sites strategiques &amp; DataCenter","SST &amp; DC",
AM1591="Exclu","Exclu",
AM1591="SAT","SAT",
AM1591="SPARE-ISSUE","SPARE-ISSUE",
AM1591="Fiber CAmtel","TRANS_FO_CAMTEL",
AM1591="Fiber AOF","Fiber AOF",
AM1591="Projet OCM (HUAWEI)","TRAVAUX-HUAWEI",
AM1591="Projet OCM (NOKIA)","TRAVAUX-NOKIA",
AM1591="ACCESS-ISSUE","ACCESS-ISSUE",
AM1591="Projet OCM (ZTE, NOKIA, autres projets)","TRAVAUX OCM",
AM1591="No root CAuse","No root cause",
AM1591="ODU HS","PDH",
AM1591="IP &amp; VLAN","PDH",
AM1591="Warehouse HUAWEI","SPARE-ISSUE",
AM1591="SPARE-HS","SPARE-ISSUE",
AM1591="Power Telco","BSS",AM1591="no impacts","no impacts"
),"")</f>
        <v>no impacts</v>
      </c>
      <c r="AL1591" s="48" t="str" cm="1">
        <f t="array" ref="AL1591">IFERROR(_xlfn.IFS(
AM1591="MPR ISSUE","TX ISSUE",
AM1591="BSS Hardware Issue","RAN ISSUE",
AM1591="Sites strategiques, MLL, Pylone, etc.","ENVTECH",
AM1591="AKTIVCO DEFAUT GE &amp; POWER Cabinet","POWER ISSUE",
AM1591="AKTIVCO Coupure ENEO &amp; Baisse de tension","POWER ISSUE",
AM1591="Coupure ENEO &amp; Baisse de tension","POWER ISSUE",
AM1591="Defaut GE &amp; POWER Cabinet","POWER ISSUE",
AM1591="Sharing","POWER ISSUE",
AM1591="Sites strategiques &amp; DataCenter","POWER ISSUE",
AM1591="Exclu","Exclu",
AM1591="SAT","TX ISSUE",
AM1591="SPARE-ISSUE","SPARE-ISSUE",
AM1591="Fiber CAmtel","TX ISSUE",
AM1591="Fiber AOF","TX ISSUE",
AM1591="Projet OCM (HUAWEI)","TRAVAUX-HUAWEI",
AM1591="Projet OCM (NOKIA)","TRAVAUX -NOKIA",
AM1591="ACCESS-ISSUE","ACCESS-ISSUE",
AM1591="Projet OCM (ZTE, NOKIA, autres projets)","TRAVAUX OCM",
AM1591="No root CAuse","No root cause",
AM1591="ODU HS","TX ISSUE",
AM1591="IP &amp; VLAN","TX ISSUE",
AM1591="Warehouse HUAWEI","SPARE-ISSUE",
AM1591="SPARE-HS","SPARE-ISSUE",
AM1591="Power Telco","RAN ISSUE",AM1591="no impacts","no impacts"
),"")</f>
        <v>no impacts</v>
      </c>
      <c r="AM1591" s="67" t="s">
        <v>5605</v>
      </c>
      <c r="AN1591" s="48" t="str" cm="1">
        <f t="array" ref="AN1591">IFERROR(_xlfn.IFS(
AM1591="MPR ISSUE","ACTIVE",
AM1591="BSS Hardware Issue","ACTIVE",
AM1591="Sites strategiques, MLL, Pylone, etc.","PASSIVE",
AM1591="AKTIVCO DEFAUT GE &amp; POWER Cabinet","PASSIVE",
AM1591="AKTIVCO Coupure ENEO &amp; Baisse de tension","PASSIVE",
AM1591="Coupure ENEO &amp; Baisse de tension","PASSIVE",
AM1591="Defaut GE &amp; POWER Cabinet","PASSIVE",
AM1591="Sharing","PASSIVE",
AM1591="Sites strategiques &amp; DataCenter","PASSIVE",
AM1591="Exclu","Exclu",
AM1591="SAT","ACTIVE",
AM1591="SPARE-ISSUE","SPARE-ISSUE",
AM1591="Fiber CAmtel","ACTIVE",
AM1591="Fiber AOF","ACTIVE",
AM1591="Projet OCM (HUAWEI)","PLANNED WORKS",
AM1591="Projet OCM (NOKIA)","PLANNED WORKS",
AM1591="ACCESS-ISSUE","ACCESS-ISSUE",
AM1591="Projet OCM (ZTE, NOKIA, autres projets)","PLANNED WORKS",
AM1591="No root CAuse","No root cause",
AM1591="ODU HS","ACTIVE",
AM1591="IP &amp; VLAN","ACTIVE",
AM1591="Warehouse HUAWEI","SPARE-ISSUE",
AM1591="SPARE-HS","SPARE-ISSUE",
AM1591="Power Telco","ACTIVE", AM1591="no impacts","no impacts"
),"")</f>
        <v>no impacts</v>
      </c>
      <c r="AO1591" s="93" t="s">
        <v>5537</v>
      </c>
      <c r="AP1591" s="101" t="str">
        <f t="shared" si="45"/>
        <v>SUD_164</v>
      </c>
      <c r="AR1591" s="17" t="s">
        <v>5537</v>
      </c>
      <c r="AS1591" s="7" t="s">
        <v>5537</v>
      </c>
      <c r="AT1591" s="6"/>
      <c r="AU1591" s="7"/>
      <c r="AV1591" s="3" t="s">
        <v>5537</v>
      </c>
      <c r="AW1591" s="18" t="s">
        <v>5537</v>
      </c>
      <c r="AX1591" s="18" t="s">
        <v>5537</v>
      </c>
      <c r="AY1591" s="18" t="s">
        <v>5537</v>
      </c>
      <c r="AZ1591" s="18" t="s">
        <v>5537</v>
      </c>
      <c r="BA1591" s="18" t="s">
        <v>5537</v>
      </c>
      <c r="BB1591" s="18" t="s">
        <v>5537</v>
      </c>
      <c r="BC1591" s="18" t="s">
        <v>5537</v>
      </c>
      <c r="BD1591" s="18" t="s">
        <v>5537</v>
      </c>
      <c r="BE1591" s="18" t="s">
        <v>5537</v>
      </c>
      <c r="BF1591" s="18" t="s">
        <v>5537</v>
      </c>
      <c r="BG1591" s="18" t="s">
        <v>5537</v>
      </c>
      <c r="BH1591" s="18" t="s">
        <v>5537</v>
      </c>
      <c r="BI1591" s="9" t="s">
        <v>5537</v>
      </c>
      <c r="BJ1591" s="14"/>
      <c r="BK1591" s="14" t="s">
        <v>5537</v>
      </c>
      <c r="BL1591" s="14" t="str">
        <f>_xlfn.XLOOKUP(B1591,'[4]cell downs 18042026 17h'!$B:$B,'[4]cell downs 18042026 17h'!$B:$B,"")</f>
        <v/>
      </c>
      <c r="BM1591" s="14" t="str">
        <f>_xlfn.XLOOKUP(B1591,'[5]Cells Huawei 19042026 15h'!$B:$B,'[5]Cells Huawei 19042026 15h'!$B:$B,"")</f>
        <v/>
      </c>
      <c r="BN1591" s="9" t="str">
        <f>_xlfn.XLOOKUP(B1591,'[6]cells down 19042026 9H40'!$B:$B,'[6]cells down 19042026 9H40'!$B:$B,"")</f>
        <v/>
      </c>
      <c r="BO1591" s="9" t="s">
        <v>5537</v>
      </c>
      <c r="BP1591" s="9" t="s">
        <v>12</v>
      </c>
      <c r="BQ1591" s="115"/>
    </row>
    <row r="1592" spans="1:69" s="9" customFormat="1" x14ac:dyDescent="0.3">
      <c r="A1592" s="3" t="s">
        <v>2208</v>
      </c>
      <c r="B1592" s="25" t="s">
        <v>2209</v>
      </c>
      <c r="C1592" s="3" t="str">
        <f>_xlfn.XLOOKUP(B1592,'[1]daily break down'!$D:$D,'[1]daily break down'!$E:$E,"")</f>
        <v>Yaounde</v>
      </c>
      <c r="D1592" s="3" t="s">
        <v>357</v>
      </c>
      <c r="E1592" s="3" t="e">
        <v>#N/A</v>
      </c>
      <c r="F1592" s="3" t="s">
        <v>37</v>
      </c>
      <c r="G1592" s="3" t="s">
        <v>38</v>
      </c>
      <c r="H1592" s="34" t="str">
        <f>_xlfn.XLOOKUP(B1592,[2]CALCULATION!$B:$B,[2]CALCULATION!$H:$H,"")</f>
        <v>ZTE</v>
      </c>
      <c r="I1592" s="28">
        <v>0</v>
      </c>
      <c r="J1592" s="28">
        <v>0</v>
      </c>
      <c r="K1592" s="28">
        <v>0</v>
      </c>
      <c r="L1592" s="28">
        <v>0</v>
      </c>
      <c r="M1592" s="28">
        <v>0</v>
      </c>
      <c r="N1592" s="28">
        <v>0</v>
      </c>
      <c r="O1592" s="28">
        <v>0</v>
      </c>
      <c r="P1592" s="28">
        <v>0</v>
      </c>
      <c r="Q1592" s="28">
        <v>0</v>
      </c>
      <c r="R1592" s="28">
        <v>0</v>
      </c>
      <c r="S1592" s="94">
        <v>0</v>
      </c>
      <c r="T1592" s="94">
        <f>_xlfn.XLOOKUP(B1592,'[3]Nur des jours'!$B:$B,'[3]Nur des jours'!$U:$U,"")</f>
        <v>0</v>
      </c>
      <c r="U1592" s="94">
        <v>0</v>
      </c>
      <c r="V1592" s="94">
        <v>0</v>
      </c>
      <c r="W1592" s="94">
        <v>0</v>
      </c>
      <c r="X1592" s="94">
        <v>0</v>
      </c>
      <c r="Y1592" s="94">
        <v>0</v>
      </c>
      <c r="Z1592" s="94">
        <v>0</v>
      </c>
      <c r="AA1592" s="94">
        <v>0</v>
      </c>
      <c r="AB1592" s="94">
        <v>0</v>
      </c>
      <c r="AC1592" s="94">
        <f>_xlfn.XLOOKUP(B1592,'[3]Nur des jours'!$B:$B,'[3]Nur des jours'!$N:$N,"")</f>
        <v>0</v>
      </c>
      <c r="AD1592" s="94">
        <v>0</v>
      </c>
      <c r="AE1592" s="94">
        <v>0</v>
      </c>
      <c r="AF1592" s="94">
        <v>0</v>
      </c>
      <c r="AG1592" s="94">
        <v>0</v>
      </c>
      <c r="AH1592" s="94">
        <v>0</v>
      </c>
      <c r="AI1592" s="49" t="s">
        <v>5559</v>
      </c>
      <c r="AJ1592" s="49"/>
      <c r="AK1592" s="48" t="str" cm="1">
        <f t="array" ref="AK1592">IFERROR(_xlfn.IFS(
AM1592="MPR ISSUE","PDH",
AM1592="BSS Hardware Issue","BSS",
AM1592="Sites strategiques, MLL, Pylone, etc.","ENVTECH",
AM1592="AKTIVCO DEFAUT GE &amp; POWER Cabinet","AKTIVCO",
AM1592="AKTIVCO Coupure ENEO &amp; Baisse de tension","AKTIVCO GRID ONLY",
AM1592="Coupure ENEO &amp; Baisse de tension","IHS GRID ONLY",
AM1592="Defaut GE &amp; POWER Cabinet","IHS",
AM1592="Sharing","Partners",
AM1592="Sites strategiques &amp; DataCenter","SST &amp; DC",
AM1592="Exclu","Exclu",
AM1592="SAT","SAT",
AM1592="SPARE-ISSUE","SPARE-ISSUE",
AM1592="Fiber CAmtel","TRANS_FO_CAMTEL",
AM1592="Fiber AOF","Fiber AOF",
AM1592="Projet OCM (HUAWEI)","TRAVAUX-HUAWEI",
AM1592="Projet OCM (NOKIA)","TRAVAUX-NOKIA",
AM1592="ACCESS-ISSUE","ACCESS-ISSUE",
AM1592="Projet OCM (ZTE, NOKIA, autres projets)","TRAVAUX OCM",
AM1592="No root CAuse","No root cause",
AM1592="ODU HS","PDH",
AM1592="IP &amp; VLAN","PDH",
AM1592="Warehouse HUAWEI","SPARE-ISSUE",
AM1592="SPARE-HS","SPARE-ISSUE",
AM1592="Power Telco","BSS",AM1592="no impacts","no impacts"
),"")</f>
        <v>no impacts</v>
      </c>
      <c r="AL1592" s="48" t="str" cm="1">
        <f t="array" ref="AL1592">IFERROR(_xlfn.IFS(
AM1592="MPR ISSUE","TX ISSUE",
AM1592="BSS Hardware Issue","RAN ISSUE",
AM1592="Sites strategiques, MLL, Pylone, etc.","ENVTECH",
AM1592="AKTIVCO DEFAUT GE &amp; POWER Cabinet","POWER ISSUE",
AM1592="AKTIVCO Coupure ENEO &amp; Baisse de tension","POWER ISSUE",
AM1592="Coupure ENEO &amp; Baisse de tension","POWER ISSUE",
AM1592="Defaut GE &amp; POWER Cabinet","POWER ISSUE",
AM1592="Sharing","POWER ISSUE",
AM1592="Sites strategiques &amp; DataCenter","POWER ISSUE",
AM1592="Exclu","Exclu",
AM1592="SAT","TX ISSUE",
AM1592="SPARE-ISSUE","SPARE-ISSUE",
AM1592="Fiber CAmtel","TX ISSUE",
AM1592="Fiber AOF","TX ISSUE",
AM1592="Projet OCM (HUAWEI)","TRAVAUX-HUAWEI",
AM1592="Projet OCM (NOKIA)","TRAVAUX -NOKIA",
AM1592="ACCESS-ISSUE","ACCESS-ISSUE",
AM1592="Projet OCM (ZTE, NOKIA, autres projets)","TRAVAUX OCM",
AM1592="No root CAuse","No root cause",
AM1592="ODU HS","TX ISSUE",
AM1592="IP &amp; VLAN","TX ISSUE",
AM1592="Warehouse HUAWEI","SPARE-ISSUE",
AM1592="SPARE-HS","SPARE-ISSUE",
AM1592="Power Telco","RAN ISSUE",AM1592="no impacts","no impacts"
),"")</f>
        <v>no impacts</v>
      </c>
      <c r="AM1592" s="67" t="s">
        <v>5605</v>
      </c>
      <c r="AN1592" s="48" t="str" cm="1">
        <f t="array" ref="AN1592">IFERROR(_xlfn.IFS(
AM1592="MPR ISSUE","ACTIVE",
AM1592="BSS Hardware Issue","ACTIVE",
AM1592="Sites strategiques, MLL, Pylone, etc.","PASSIVE",
AM1592="AKTIVCO DEFAUT GE &amp; POWER Cabinet","PASSIVE",
AM1592="AKTIVCO Coupure ENEO &amp; Baisse de tension","PASSIVE",
AM1592="Coupure ENEO &amp; Baisse de tension","PASSIVE",
AM1592="Defaut GE &amp; POWER Cabinet","PASSIVE",
AM1592="Sharing","PASSIVE",
AM1592="Sites strategiques &amp; DataCenter","PASSIVE",
AM1592="Exclu","Exclu",
AM1592="SAT","ACTIVE",
AM1592="SPARE-ISSUE","SPARE-ISSUE",
AM1592="Fiber CAmtel","ACTIVE",
AM1592="Fiber AOF","ACTIVE",
AM1592="Projet OCM (HUAWEI)","PLANNED WORKS",
AM1592="Projet OCM (NOKIA)","PLANNED WORKS",
AM1592="ACCESS-ISSUE","ACCESS-ISSUE",
AM1592="Projet OCM (ZTE, NOKIA, autres projets)","PLANNED WORKS",
AM1592="No root CAuse","No root cause",
AM1592="ODU HS","ACTIVE",
AM1592="IP &amp; VLAN","ACTIVE",
AM1592="Warehouse HUAWEI","SPARE-ISSUE",
AM1592="SPARE-HS","SPARE-ISSUE",
AM1592="Power Telco","ACTIVE", AM1592="no impacts","no impacts"
),"")</f>
        <v>no impacts</v>
      </c>
      <c r="AO1592" s="93" t="s">
        <v>5537</v>
      </c>
      <c r="AP1592" s="101" t="str">
        <f t="shared" si="45"/>
        <v>CTR_950</v>
      </c>
      <c r="AR1592" s="17" t="s">
        <v>5537</v>
      </c>
      <c r="AS1592" s="7" t="s">
        <v>5537</v>
      </c>
      <c r="AT1592" s="6"/>
      <c r="AU1592" s="7"/>
      <c r="AV1592" s="3" t="s">
        <v>5537</v>
      </c>
      <c r="AW1592" s="18" t="s">
        <v>5537</v>
      </c>
      <c r="AX1592" s="18" t="s">
        <v>5537</v>
      </c>
      <c r="AY1592" s="18" t="s">
        <v>5537</v>
      </c>
      <c r="AZ1592" s="18" t="s">
        <v>5537</v>
      </c>
      <c r="BA1592" s="18" t="s">
        <v>5537</v>
      </c>
      <c r="BB1592" s="18" t="s">
        <v>5537</v>
      </c>
      <c r="BC1592" s="18" t="s">
        <v>5537</v>
      </c>
      <c r="BD1592" s="18" t="s">
        <v>5537</v>
      </c>
      <c r="BE1592" s="18" t="s">
        <v>5537</v>
      </c>
      <c r="BF1592" s="18" t="s">
        <v>5537</v>
      </c>
      <c r="BG1592" s="18" t="s">
        <v>5537</v>
      </c>
      <c r="BH1592" s="18" t="s">
        <v>5537</v>
      </c>
      <c r="BI1592" s="9" t="s">
        <v>5537</v>
      </c>
      <c r="BJ1592" s="14"/>
      <c r="BK1592" s="14" t="s">
        <v>5537</v>
      </c>
      <c r="BL1592" s="14" t="str">
        <f>_xlfn.XLOOKUP(B1592,'[4]cell downs 18042026 17h'!$B:$B,'[4]cell downs 18042026 17h'!$B:$B,"")</f>
        <v/>
      </c>
      <c r="BM1592" s="14" t="str">
        <f>_xlfn.XLOOKUP(B1592,'[5]Cells Huawei 19042026 15h'!$B:$B,'[5]Cells Huawei 19042026 15h'!$B:$B,"")</f>
        <v/>
      </c>
      <c r="BN1592" s="9" t="str">
        <f>_xlfn.XLOOKUP(B1592,'[6]cells down 19042026 9H40'!$B:$B,'[6]cells down 19042026 9H40'!$B:$B,"")</f>
        <v/>
      </c>
      <c r="BO1592" s="9" t="s">
        <v>5537</v>
      </c>
      <c r="BP1592" s="9" t="s">
        <v>318</v>
      </c>
      <c r="BQ1592" s="115"/>
    </row>
    <row r="1593" spans="1:69" s="9" customFormat="1" x14ac:dyDescent="0.3">
      <c r="A1593" s="1" t="s">
        <v>4535</v>
      </c>
      <c r="B1593" s="8" t="s">
        <v>4536</v>
      </c>
      <c r="C1593" s="3" t="str">
        <f>_xlfn.XLOOKUP(B1593,'[1]daily break down'!$D:$D,'[1]daily break down'!$E:$E,"")</f>
        <v>Yaounde</v>
      </c>
      <c r="D1593" s="1" t="s">
        <v>11</v>
      </c>
      <c r="E1593" s="1" t="s">
        <v>12</v>
      </c>
      <c r="F1593" s="3" t="s">
        <v>37</v>
      </c>
      <c r="G1593" s="1" t="s">
        <v>38</v>
      </c>
      <c r="H1593" s="34" t="str">
        <f>_xlfn.XLOOKUP(B1593,[2]CALCULATION!$B:$B,[2]CALCULATION!$H:$H,"")</f>
        <v>ZTE</v>
      </c>
      <c r="I1593" s="28">
        <v>0</v>
      </c>
      <c r="J1593" s="28">
        <v>0</v>
      </c>
      <c r="K1593" s="28">
        <v>0</v>
      </c>
      <c r="L1593" s="28">
        <v>0</v>
      </c>
      <c r="M1593" s="28">
        <v>0</v>
      </c>
      <c r="N1593" s="28">
        <v>0</v>
      </c>
      <c r="O1593" s="28">
        <v>0</v>
      </c>
      <c r="P1593" s="28">
        <v>0</v>
      </c>
      <c r="Q1593" s="28">
        <v>0</v>
      </c>
      <c r="R1593" s="28">
        <v>0</v>
      </c>
      <c r="S1593" s="94">
        <v>0</v>
      </c>
      <c r="T1593" s="94">
        <f>_xlfn.XLOOKUP(B1593,'[3]Nur des jours'!$B:$B,'[3]Nur des jours'!$U:$U,"")</f>
        <v>0</v>
      </c>
      <c r="U1593" s="94">
        <v>0</v>
      </c>
      <c r="V1593" s="94">
        <v>0</v>
      </c>
      <c r="W1593" s="94">
        <v>0</v>
      </c>
      <c r="X1593" s="94">
        <v>0</v>
      </c>
      <c r="Y1593" s="94">
        <v>0</v>
      </c>
      <c r="Z1593" s="94">
        <v>0</v>
      </c>
      <c r="AA1593" s="94">
        <v>0</v>
      </c>
      <c r="AB1593" s="94">
        <v>0</v>
      </c>
      <c r="AC1593" s="94">
        <f>_xlfn.XLOOKUP(B1593,'[3]Nur des jours'!$B:$B,'[3]Nur des jours'!$N:$N,"")</f>
        <v>0</v>
      </c>
      <c r="AD1593" s="94">
        <v>0</v>
      </c>
      <c r="AE1593" s="94">
        <v>0</v>
      </c>
      <c r="AF1593" s="94">
        <v>0</v>
      </c>
      <c r="AG1593" s="94">
        <v>0</v>
      </c>
      <c r="AH1593" s="94">
        <v>0</v>
      </c>
      <c r="AI1593" s="49" t="s">
        <v>5559</v>
      </c>
      <c r="AJ1593" s="49"/>
      <c r="AK1593" s="48" t="str" cm="1">
        <f t="array" ref="AK1593">IFERROR(_xlfn.IFS(
AM1593="MPR ISSUE","PDH",
AM1593="BSS Hardware Issue","BSS",
AM1593="Sites strategiques, MLL, Pylone, etc.","ENVTECH",
AM1593="AKTIVCO DEFAUT GE &amp; POWER Cabinet","AKTIVCO",
AM1593="AKTIVCO Coupure ENEO &amp; Baisse de tension","AKTIVCO GRID ONLY",
AM1593="Coupure ENEO &amp; Baisse de tension","IHS GRID ONLY",
AM1593="Defaut GE &amp; POWER Cabinet","IHS",
AM1593="Sharing","Partners",
AM1593="Sites strategiques &amp; DataCenter","SST &amp; DC",
AM1593="Exclu","Exclu",
AM1593="SAT","SAT",
AM1593="SPARE-ISSUE","SPARE-ISSUE",
AM1593="Fiber CAmtel","TRANS_FO_CAMTEL",
AM1593="Fiber AOF","Fiber AOF",
AM1593="Projet OCM (HUAWEI)","TRAVAUX-HUAWEI",
AM1593="Projet OCM (NOKIA)","TRAVAUX-NOKIA",
AM1593="ACCESS-ISSUE","ACCESS-ISSUE",
AM1593="Projet OCM (ZTE, NOKIA, autres projets)","TRAVAUX OCM",
AM1593="No root CAuse","No root cause",
AM1593="ODU HS","PDH",
AM1593="IP &amp; VLAN","PDH",
AM1593="Warehouse HUAWEI","SPARE-ISSUE",
AM1593="SPARE-HS","SPARE-ISSUE",
AM1593="Power Telco","BSS",AM1593="no impacts","no impacts"
),"")</f>
        <v>no impacts</v>
      </c>
      <c r="AL1593" s="48" t="str" cm="1">
        <f t="array" ref="AL1593">IFERROR(_xlfn.IFS(
AM1593="MPR ISSUE","TX ISSUE",
AM1593="BSS Hardware Issue","RAN ISSUE",
AM1593="Sites strategiques, MLL, Pylone, etc.","ENVTECH",
AM1593="AKTIVCO DEFAUT GE &amp; POWER Cabinet","POWER ISSUE",
AM1593="AKTIVCO Coupure ENEO &amp; Baisse de tension","POWER ISSUE",
AM1593="Coupure ENEO &amp; Baisse de tension","POWER ISSUE",
AM1593="Defaut GE &amp; POWER Cabinet","POWER ISSUE",
AM1593="Sharing","POWER ISSUE",
AM1593="Sites strategiques &amp; DataCenter","POWER ISSUE",
AM1593="Exclu","Exclu",
AM1593="SAT","TX ISSUE",
AM1593="SPARE-ISSUE","SPARE-ISSUE",
AM1593="Fiber CAmtel","TX ISSUE",
AM1593="Fiber AOF","TX ISSUE",
AM1593="Projet OCM (HUAWEI)","TRAVAUX-HUAWEI",
AM1593="Projet OCM (NOKIA)","TRAVAUX -NOKIA",
AM1593="ACCESS-ISSUE","ACCESS-ISSUE",
AM1593="Projet OCM (ZTE, NOKIA, autres projets)","TRAVAUX OCM",
AM1593="No root CAuse","No root cause",
AM1593="ODU HS","TX ISSUE",
AM1593="IP &amp; VLAN","TX ISSUE",
AM1593="Warehouse HUAWEI","SPARE-ISSUE",
AM1593="SPARE-HS","SPARE-ISSUE",
AM1593="Power Telco","RAN ISSUE",AM1593="no impacts","no impacts"
),"")</f>
        <v>no impacts</v>
      </c>
      <c r="AM1593" s="67" t="s">
        <v>5605</v>
      </c>
      <c r="AN1593" s="48" t="str" cm="1">
        <f t="array" ref="AN1593">IFERROR(_xlfn.IFS(
AM1593="MPR ISSUE","ACTIVE",
AM1593="BSS Hardware Issue","ACTIVE",
AM1593="Sites strategiques, MLL, Pylone, etc.","PASSIVE",
AM1593="AKTIVCO DEFAUT GE &amp; POWER Cabinet","PASSIVE",
AM1593="AKTIVCO Coupure ENEO &amp; Baisse de tension","PASSIVE",
AM1593="Coupure ENEO &amp; Baisse de tension","PASSIVE",
AM1593="Defaut GE &amp; POWER Cabinet","PASSIVE",
AM1593="Sharing","PASSIVE",
AM1593="Sites strategiques &amp; DataCenter","PASSIVE",
AM1593="Exclu","Exclu",
AM1593="SAT","ACTIVE",
AM1593="SPARE-ISSUE","SPARE-ISSUE",
AM1593="Fiber CAmtel","ACTIVE",
AM1593="Fiber AOF","ACTIVE",
AM1593="Projet OCM (HUAWEI)","PLANNED WORKS",
AM1593="Projet OCM (NOKIA)","PLANNED WORKS",
AM1593="ACCESS-ISSUE","ACCESS-ISSUE",
AM1593="Projet OCM (ZTE, NOKIA, autres projets)","PLANNED WORKS",
AM1593="No root CAuse","No root cause",
AM1593="ODU HS","ACTIVE",
AM1593="IP &amp; VLAN","ACTIVE",
AM1593="Warehouse HUAWEI","SPARE-ISSUE",
AM1593="SPARE-HS","SPARE-ISSUE",
AM1593="Power Telco","ACTIVE", AM1593="no impacts","no impacts"
),"")</f>
        <v>no impacts</v>
      </c>
      <c r="AO1593" s="93" t="s">
        <v>5537</v>
      </c>
      <c r="AP1593" s="101" t="str">
        <f t="shared" si="45"/>
        <v>CTR_121</v>
      </c>
      <c r="AR1593" s="17" t="s">
        <v>5537</v>
      </c>
      <c r="AS1593" s="7" t="s">
        <v>5537</v>
      </c>
      <c r="AT1593" s="6"/>
      <c r="AU1593" s="7"/>
      <c r="AV1593" s="3" t="s">
        <v>5537</v>
      </c>
      <c r="AW1593" s="18" t="s">
        <v>5537</v>
      </c>
      <c r="AX1593" s="18" t="s">
        <v>5537</v>
      </c>
      <c r="AY1593" s="18" t="s">
        <v>5537</v>
      </c>
      <c r="AZ1593" s="18" t="s">
        <v>5537</v>
      </c>
      <c r="BA1593" s="18" t="s">
        <v>5537</v>
      </c>
      <c r="BB1593" s="18" t="s">
        <v>5537</v>
      </c>
      <c r="BC1593" s="18" t="s">
        <v>5537</v>
      </c>
      <c r="BD1593" s="18" t="s">
        <v>5537</v>
      </c>
      <c r="BE1593" s="18" t="s">
        <v>5537</v>
      </c>
      <c r="BF1593" s="18" t="s">
        <v>5537</v>
      </c>
      <c r="BG1593" s="18" t="s">
        <v>5537</v>
      </c>
      <c r="BH1593" s="18" t="s">
        <v>5537</v>
      </c>
      <c r="BI1593" s="9" t="s">
        <v>5537</v>
      </c>
      <c r="BJ1593" s="14"/>
      <c r="BK1593" s="14" t="s">
        <v>5537</v>
      </c>
      <c r="BL1593" s="14" t="str">
        <f>_xlfn.XLOOKUP(B1593,'[4]cell downs 18042026 17h'!$B:$B,'[4]cell downs 18042026 17h'!$B:$B,"")</f>
        <v/>
      </c>
      <c r="BM1593" s="14" t="str">
        <f>_xlfn.XLOOKUP(B1593,'[5]Cells Huawei 19042026 15h'!$B:$B,'[5]Cells Huawei 19042026 15h'!$B:$B,"")</f>
        <v/>
      </c>
      <c r="BN1593" s="9" t="str">
        <f>_xlfn.XLOOKUP(B1593,'[6]cells down 19042026 9H40'!$B:$B,'[6]cells down 19042026 9H40'!$B:$B,"")</f>
        <v/>
      </c>
      <c r="BO1593" s="9" t="s">
        <v>4536</v>
      </c>
      <c r="BP1593" s="9" t="s">
        <v>5537</v>
      </c>
      <c r="BQ1593" s="115"/>
    </row>
    <row r="1594" spans="1:69" s="9" customFormat="1" x14ac:dyDescent="0.3">
      <c r="A1594" s="1" t="s">
        <v>4618</v>
      </c>
      <c r="B1594" s="8" t="s">
        <v>4619</v>
      </c>
      <c r="C1594" s="3" t="str">
        <f>_xlfn.XLOOKUP(B1594,'[1]daily break down'!$D:$D,'[1]daily break down'!$E:$E,"")</f>
        <v>Yaounde</v>
      </c>
      <c r="D1594" s="1" t="s">
        <v>11</v>
      </c>
      <c r="E1594" s="1" t="s">
        <v>145</v>
      </c>
      <c r="F1594" s="3" t="s">
        <v>37</v>
      </c>
      <c r="G1594" s="1" t="s">
        <v>38</v>
      </c>
      <c r="H1594" s="34" t="str">
        <f>_xlfn.XLOOKUP(B1594,[2]CALCULATION!$B:$B,[2]CALCULATION!$H:$H,"")</f>
        <v>ZTE</v>
      </c>
      <c r="I1594" s="28">
        <v>0</v>
      </c>
      <c r="J1594" s="28">
        <v>0</v>
      </c>
      <c r="K1594" s="28">
        <v>0</v>
      </c>
      <c r="L1594" s="28">
        <v>0</v>
      </c>
      <c r="M1594" s="28">
        <v>0</v>
      </c>
      <c r="N1594" s="28">
        <v>0</v>
      </c>
      <c r="O1594" s="28">
        <v>0</v>
      </c>
      <c r="P1594" s="28">
        <v>0</v>
      </c>
      <c r="Q1594" s="28">
        <v>0</v>
      </c>
      <c r="R1594" s="28">
        <v>0</v>
      </c>
      <c r="S1594" s="94">
        <v>0</v>
      </c>
      <c r="T1594" s="94">
        <f>_xlfn.XLOOKUP(B1594,'[3]Nur des jours'!$B:$B,'[3]Nur des jours'!$U:$U,"")</f>
        <v>0</v>
      </c>
      <c r="U1594" s="94">
        <v>0</v>
      </c>
      <c r="V1594" s="94">
        <v>0</v>
      </c>
      <c r="W1594" s="94">
        <v>0</v>
      </c>
      <c r="X1594" s="94">
        <v>0</v>
      </c>
      <c r="Y1594" s="94">
        <v>0</v>
      </c>
      <c r="Z1594" s="94">
        <v>0</v>
      </c>
      <c r="AA1594" s="94">
        <v>0</v>
      </c>
      <c r="AB1594" s="94">
        <v>0</v>
      </c>
      <c r="AC1594" s="94">
        <f>_xlfn.XLOOKUP(B1594,'[3]Nur des jours'!$B:$B,'[3]Nur des jours'!$N:$N,"")</f>
        <v>0</v>
      </c>
      <c r="AD1594" s="94">
        <v>0</v>
      </c>
      <c r="AE1594" s="94">
        <v>0</v>
      </c>
      <c r="AF1594" s="94">
        <v>0</v>
      </c>
      <c r="AG1594" s="94">
        <v>0</v>
      </c>
      <c r="AH1594" s="94">
        <v>0</v>
      </c>
      <c r="AI1594" s="49" t="s">
        <v>5559</v>
      </c>
      <c r="AJ1594" s="49"/>
      <c r="AK1594" s="48" t="str" cm="1">
        <f t="array" ref="AK1594">IFERROR(_xlfn.IFS(
AM1594="MPR ISSUE","PDH",
AM1594="BSS Hardware Issue","BSS",
AM1594="Sites strategiques, MLL, Pylone, etc.","ENVTECH",
AM1594="AKTIVCO DEFAUT GE &amp; POWER Cabinet","AKTIVCO",
AM1594="AKTIVCO Coupure ENEO &amp; Baisse de tension","AKTIVCO GRID ONLY",
AM1594="Coupure ENEO &amp; Baisse de tension","IHS GRID ONLY",
AM1594="Defaut GE &amp; POWER Cabinet","IHS",
AM1594="Sharing","Partners",
AM1594="Sites strategiques &amp; DataCenter","SST &amp; DC",
AM1594="Exclu","Exclu",
AM1594="SAT","SAT",
AM1594="SPARE-ISSUE","SPARE-ISSUE",
AM1594="Fiber CAmtel","TRANS_FO_CAMTEL",
AM1594="Fiber AOF","Fiber AOF",
AM1594="Projet OCM (HUAWEI)","TRAVAUX-HUAWEI",
AM1594="Projet OCM (NOKIA)","TRAVAUX-NOKIA",
AM1594="ACCESS-ISSUE","ACCESS-ISSUE",
AM1594="Projet OCM (ZTE, NOKIA, autres projets)","TRAVAUX OCM",
AM1594="No root CAuse","No root cause",
AM1594="ODU HS","PDH",
AM1594="IP &amp; VLAN","PDH",
AM1594="Warehouse HUAWEI","SPARE-ISSUE",
AM1594="SPARE-HS","SPARE-ISSUE",
AM1594="Power Telco","BSS",AM1594="no impacts","no impacts"
),"")</f>
        <v>no impacts</v>
      </c>
      <c r="AL1594" s="48" t="str" cm="1">
        <f t="array" ref="AL1594">IFERROR(_xlfn.IFS(
AM1594="MPR ISSUE","TX ISSUE",
AM1594="BSS Hardware Issue","RAN ISSUE",
AM1594="Sites strategiques, MLL, Pylone, etc.","ENVTECH",
AM1594="AKTIVCO DEFAUT GE &amp; POWER Cabinet","POWER ISSUE",
AM1594="AKTIVCO Coupure ENEO &amp; Baisse de tension","POWER ISSUE",
AM1594="Coupure ENEO &amp; Baisse de tension","POWER ISSUE",
AM1594="Defaut GE &amp; POWER Cabinet","POWER ISSUE",
AM1594="Sharing","POWER ISSUE",
AM1594="Sites strategiques &amp; DataCenter","POWER ISSUE",
AM1594="Exclu","Exclu",
AM1594="SAT","TX ISSUE",
AM1594="SPARE-ISSUE","SPARE-ISSUE",
AM1594="Fiber CAmtel","TX ISSUE",
AM1594="Fiber AOF","TX ISSUE",
AM1594="Projet OCM (HUAWEI)","TRAVAUX-HUAWEI",
AM1594="Projet OCM (NOKIA)","TRAVAUX -NOKIA",
AM1594="ACCESS-ISSUE","ACCESS-ISSUE",
AM1594="Projet OCM (ZTE, NOKIA, autres projets)","TRAVAUX OCM",
AM1594="No root CAuse","No root cause",
AM1594="ODU HS","TX ISSUE",
AM1594="IP &amp; VLAN","TX ISSUE",
AM1594="Warehouse HUAWEI","SPARE-ISSUE",
AM1594="SPARE-HS","SPARE-ISSUE",
AM1594="Power Telco","RAN ISSUE",AM1594="no impacts","no impacts"
),"")</f>
        <v>no impacts</v>
      </c>
      <c r="AM1594" s="67" t="s">
        <v>5605</v>
      </c>
      <c r="AN1594" s="48" t="str" cm="1">
        <f t="array" ref="AN1594">IFERROR(_xlfn.IFS(
AM1594="MPR ISSUE","ACTIVE",
AM1594="BSS Hardware Issue","ACTIVE",
AM1594="Sites strategiques, MLL, Pylone, etc.","PASSIVE",
AM1594="AKTIVCO DEFAUT GE &amp; POWER Cabinet","PASSIVE",
AM1594="AKTIVCO Coupure ENEO &amp; Baisse de tension","PASSIVE",
AM1594="Coupure ENEO &amp; Baisse de tension","PASSIVE",
AM1594="Defaut GE &amp; POWER Cabinet","PASSIVE",
AM1594="Sharing","PASSIVE",
AM1594="Sites strategiques &amp; DataCenter","PASSIVE",
AM1594="Exclu","Exclu",
AM1594="SAT","ACTIVE",
AM1594="SPARE-ISSUE","SPARE-ISSUE",
AM1594="Fiber CAmtel","ACTIVE",
AM1594="Fiber AOF","ACTIVE",
AM1594="Projet OCM (HUAWEI)","PLANNED WORKS",
AM1594="Projet OCM (NOKIA)","PLANNED WORKS",
AM1594="ACCESS-ISSUE","ACCESS-ISSUE",
AM1594="Projet OCM (ZTE, NOKIA, autres projets)","PLANNED WORKS",
AM1594="No root CAuse","No root cause",
AM1594="ODU HS","ACTIVE",
AM1594="IP &amp; VLAN","ACTIVE",
AM1594="Warehouse HUAWEI","SPARE-ISSUE",
AM1594="SPARE-HS","SPARE-ISSUE",
AM1594="Power Telco","ACTIVE", AM1594="no impacts","no impacts"
),"")</f>
        <v>no impacts</v>
      </c>
      <c r="AO1594" s="93" t="s">
        <v>5537</v>
      </c>
      <c r="AP1594" s="101" t="str">
        <f t="shared" si="45"/>
        <v>CTR_351</v>
      </c>
      <c r="AR1594" s="17" t="s">
        <v>5537</v>
      </c>
      <c r="AS1594" s="7" t="s">
        <v>5537</v>
      </c>
      <c r="AT1594" s="6"/>
      <c r="AU1594" s="7"/>
      <c r="AV1594" s="3" t="s">
        <v>5537</v>
      </c>
      <c r="AW1594" s="18" t="s">
        <v>5537</v>
      </c>
      <c r="AX1594" s="18" t="s">
        <v>5537</v>
      </c>
      <c r="AY1594" s="18" t="s">
        <v>5537</v>
      </c>
      <c r="AZ1594" s="18" t="s">
        <v>5537</v>
      </c>
      <c r="BA1594" s="18" t="s">
        <v>5537</v>
      </c>
      <c r="BB1594" s="18" t="s">
        <v>5537</v>
      </c>
      <c r="BC1594" s="18" t="s">
        <v>5537</v>
      </c>
      <c r="BD1594" s="18" t="s">
        <v>5537</v>
      </c>
      <c r="BE1594" s="18" t="s">
        <v>5537</v>
      </c>
      <c r="BF1594" s="18" t="s">
        <v>5537</v>
      </c>
      <c r="BG1594" s="18" t="s">
        <v>5537</v>
      </c>
      <c r="BH1594" s="18" t="s">
        <v>5537</v>
      </c>
      <c r="BI1594" s="9" t="s">
        <v>5537</v>
      </c>
      <c r="BJ1594" s="14"/>
      <c r="BK1594" s="14" t="s">
        <v>5537</v>
      </c>
      <c r="BL1594" s="14" t="str">
        <f>_xlfn.XLOOKUP(B1594,'[4]cell downs 18042026 17h'!$B:$B,'[4]cell downs 18042026 17h'!$B:$B,"")</f>
        <v/>
      </c>
      <c r="BM1594" s="14" t="str">
        <f>_xlfn.XLOOKUP(B1594,'[5]Cells Huawei 19042026 15h'!$B:$B,'[5]Cells Huawei 19042026 15h'!$B:$B,"")</f>
        <v/>
      </c>
      <c r="BN1594" s="9" t="str">
        <f>_xlfn.XLOOKUP(B1594,'[6]cells down 19042026 9H40'!$B:$B,'[6]cells down 19042026 9H40'!$B:$B,"")</f>
        <v/>
      </c>
      <c r="BO1594" s="9" t="s">
        <v>5537</v>
      </c>
      <c r="BP1594" s="9" t="s">
        <v>5537</v>
      </c>
      <c r="BQ1594" s="115"/>
    </row>
    <row r="1595" spans="1:69" s="9" customFormat="1" ht="21" customHeight="1" x14ac:dyDescent="0.3">
      <c r="A1595" s="1" t="s">
        <v>3197</v>
      </c>
      <c r="B1595" s="8" t="s">
        <v>3198</v>
      </c>
      <c r="C1595" s="3" t="str">
        <f>_xlfn.XLOOKUP(B1595,'[1]daily break down'!$D:$D,'[1]daily break down'!$E:$E,"")</f>
        <v>Yaounde</v>
      </c>
      <c r="D1595" s="1" t="s">
        <v>11</v>
      </c>
      <c r="E1595" s="1" t="s">
        <v>12</v>
      </c>
      <c r="F1595" s="3" t="s">
        <v>37</v>
      </c>
      <c r="G1595" s="1" t="s">
        <v>38</v>
      </c>
      <c r="H1595" s="34" t="str">
        <f>_xlfn.XLOOKUP(B1595,[2]CALCULATION!$B:$B,[2]CALCULATION!$H:$H,"")</f>
        <v>ZTE</v>
      </c>
      <c r="I1595" s="28">
        <v>0</v>
      </c>
      <c r="J1595" s="28">
        <v>0</v>
      </c>
      <c r="K1595" s="28">
        <v>0</v>
      </c>
      <c r="L1595" s="28">
        <v>0</v>
      </c>
      <c r="M1595" s="28">
        <v>1.1664141219576867E-2</v>
      </c>
      <c r="N1595" s="28">
        <v>0</v>
      </c>
      <c r="O1595" s="28">
        <v>0</v>
      </c>
      <c r="P1595" s="28">
        <v>0</v>
      </c>
      <c r="Q1595" s="28">
        <v>0</v>
      </c>
      <c r="R1595" s="28">
        <v>0</v>
      </c>
      <c r="S1595" s="94">
        <v>0</v>
      </c>
      <c r="T1595" s="94">
        <f>_xlfn.XLOOKUP(B1595,'[3]Nur des jours'!$B:$B,'[3]Nur des jours'!$U:$U,"")</f>
        <v>0</v>
      </c>
      <c r="U1595" s="94">
        <v>0</v>
      </c>
      <c r="V1595" s="94">
        <v>0</v>
      </c>
      <c r="W1595" s="94">
        <v>0</v>
      </c>
      <c r="X1595" s="94">
        <v>0</v>
      </c>
      <c r="Y1595" s="94">
        <v>0</v>
      </c>
      <c r="Z1595" s="94">
        <v>0</v>
      </c>
      <c r="AA1595" s="94">
        <v>0</v>
      </c>
      <c r="AB1595" s="94">
        <v>0</v>
      </c>
      <c r="AC1595" s="94">
        <f>_xlfn.XLOOKUP(B1595,'[3]Nur des jours'!$B:$B,'[3]Nur des jours'!$N:$N,"")</f>
        <v>0</v>
      </c>
      <c r="AD1595" s="94">
        <v>0</v>
      </c>
      <c r="AE1595" s="94">
        <v>0</v>
      </c>
      <c r="AF1595" s="94">
        <v>0</v>
      </c>
      <c r="AG1595" s="94">
        <v>0</v>
      </c>
      <c r="AH1595" s="94">
        <v>0</v>
      </c>
      <c r="AI1595" s="49" t="s">
        <v>5559</v>
      </c>
      <c r="AJ1595" s="49"/>
      <c r="AK1595" s="48" t="str" cm="1">
        <f t="array" ref="AK1595">IFERROR(_xlfn.IFS(
AM1595="MPR ISSUE","PDH",
AM1595="BSS Hardware Issue","BSS",
AM1595="Sites strategiques, MLL, Pylone, etc.","ENVTECH",
AM1595="AKTIVCO DEFAUT GE &amp; POWER Cabinet","AKTIVCO",
AM1595="AKTIVCO Coupure ENEO &amp; Baisse de tension","AKTIVCO GRID ONLY",
AM1595="Coupure ENEO &amp; Baisse de tension","IHS GRID ONLY",
AM1595="Defaut GE &amp; POWER Cabinet","IHS",
AM1595="Sharing","Partners",
AM1595="Sites strategiques &amp; DataCenter","SST &amp; DC",
AM1595="Exclu","Exclu",
AM1595="SAT","SAT",
AM1595="SPARE-ISSUE","SPARE-ISSUE",
AM1595="Fiber CAmtel","TRANS_FO_CAMTEL",
AM1595="Fiber AOF","Fiber AOF",
AM1595="Projet OCM (HUAWEI)","TRAVAUX-HUAWEI",
AM1595="Projet OCM (NOKIA)","TRAVAUX-NOKIA",
AM1595="ACCESS-ISSUE","ACCESS-ISSUE",
AM1595="Projet OCM (ZTE, NOKIA, autres projets)","TRAVAUX OCM",
AM1595="No root CAuse","No root cause",
AM1595="ODU HS","PDH",
AM1595="IP &amp; VLAN","PDH",
AM1595="Warehouse HUAWEI","SPARE-ISSUE",
AM1595="SPARE-HS","SPARE-ISSUE",
AM1595="Power Telco","BSS",AM1595="no impacts","no impacts"
),"")</f>
        <v>no impacts</v>
      </c>
      <c r="AL1595" s="48" t="str" cm="1">
        <f t="array" ref="AL1595">IFERROR(_xlfn.IFS(
AM1595="MPR ISSUE","TX ISSUE",
AM1595="BSS Hardware Issue","RAN ISSUE",
AM1595="Sites strategiques, MLL, Pylone, etc.","ENVTECH",
AM1595="AKTIVCO DEFAUT GE &amp; POWER Cabinet","POWER ISSUE",
AM1595="AKTIVCO Coupure ENEO &amp; Baisse de tension","POWER ISSUE",
AM1595="Coupure ENEO &amp; Baisse de tension","POWER ISSUE",
AM1595="Defaut GE &amp; POWER Cabinet","POWER ISSUE",
AM1595="Sharing","POWER ISSUE",
AM1595="Sites strategiques &amp; DataCenter","POWER ISSUE",
AM1595="Exclu","Exclu",
AM1595="SAT","TX ISSUE",
AM1595="SPARE-ISSUE","SPARE-ISSUE",
AM1595="Fiber CAmtel","TX ISSUE",
AM1595="Fiber AOF","TX ISSUE",
AM1595="Projet OCM (HUAWEI)","TRAVAUX-HUAWEI",
AM1595="Projet OCM (NOKIA)","TRAVAUX -NOKIA",
AM1595="ACCESS-ISSUE","ACCESS-ISSUE",
AM1595="Projet OCM (ZTE, NOKIA, autres projets)","TRAVAUX OCM",
AM1595="No root CAuse","No root cause",
AM1595="ODU HS","TX ISSUE",
AM1595="IP &amp; VLAN","TX ISSUE",
AM1595="Warehouse HUAWEI","SPARE-ISSUE",
AM1595="SPARE-HS","SPARE-ISSUE",
AM1595="Power Telco","RAN ISSUE",AM1595="no impacts","no impacts"
),"")</f>
        <v>no impacts</v>
      </c>
      <c r="AM1595" s="67" t="s">
        <v>5605</v>
      </c>
      <c r="AN1595" s="48" t="str" cm="1">
        <f t="array" ref="AN1595">IFERROR(_xlfn.IFS(
AM1595="MPR ISSUE","ACTIVE",
AM1595="BSS Hardware Issue","ACTIVE",
AM1595="Sites strategiques, MLL, Pylone, etc.","PASSIVE",
AM1595="AKTIVCO DEFAUT GE &amp; POWER Cabinet","PASSIVE",
AM1595="AKTIVCO Coupure ENEO &amp; Baisse de tension","PASSIVE",
AM1595="Coupure ENEO &amp; Baisse de tension","PASSIVE",
AM1595="Defaut GE &amp; POWER Cabinet","PASSIVE",
AM1595="Sharing","PASSIVE",
AM1595="Sites strategiques &amp; DataCenter","PASSIVE",
AM1595="Exclu","Exclu",
AM1595="SAT","ACTIVE",
AM1595="SPARE-ISSUE","SPARE-ISSUE",
AM1595="Fiber CAmtel","ACTIVE",
AM1595="Fiber AOF","ACTIVE",
AM1595="Projet OCM (HUAWEI)","PLANNED WORKS",
AM1595="Projet OCM (NOKIA)","PLANNED WORKS",
AM1595="ACCESS-ISSUE","ACCESS-ISSUE",
AM1595="Projet OCM (ZTE, NOKIA, autres projets)","PLANNED WORKS",
AM1595="No root CAuse","No root cause",
AM1595="ODU HS","ACTIVE",
AM1595="IP &amp; VLAN","ACTIVE",
AM1595="Warehouse HUAWEI","SPARE-ISSUE",
AM1595="SPARE-HS","SPARE-ISSUE",
AM1595="Power Telco","ACTIVE", AM1595="no impacts","no impacts"
),"")</f>
        <v>no impacts</v>
      </c>
      <c r="AO1595" s="93" t="s">
        <v>5537</v>
      </c>
      <c r="AP1595" s="101" t="str">
        <f t="shared" si="45"/>
        <v>CTR_331</v>
      </c>
      <c r="AR1595" s="17" t="s">
        <v>5537</v>
      </c>
      <c r="AS1595" s="7" t="s">
        <v>5537</v>
      </c>
      <c r="AT1595" s="6"/>
      <c r="AU1595" s="7"/>
      <c r="AV1595" s="3" t="s">
        <v>5537</v>
      </c>
      <c r="AW1595" s="18" t="s">
        <v>5537</v>
      </c>
      <c r="AX1595" s="18" t="s">
        <v>5537</v>
      </c>
      <c r="AY1595" s="18" t="s">
        <v>5537</v>
      </c>
      <c r="AZ1595" s="18" t="s">
        <v>5537</v>
      </c>
      <c r="BA1595" s="18" t="s">
        <v>5537</v>
      </c>
      <c r="BB1595" s="18" t="s">
        <v>5537</v>
      </c>
      <c r="BC1595" s="18" t="s">
        <v>5537</v>
      </c>
      <c r="BD1595" s="18" t="s">
        <v>5537</v>
      </c>
      <c r="BE1595" s="18" t="s">
        <v>5537</v>
      </c>
      <c r="BF1595" s="18" t="s">
        <v>5537</v>
      </c>
      <c r="BG1595" s="18" t="s">
        <v>5537</v>
      </c>
      <c r="BH1595" s="18" t="s">
        <v>5537</v>
      </c>
      <c r="BI1595" s="9" t="s">
        <v>5537</v>
      </c>
      <c r="BJ1595" s="14"/>
      <c r="BK1595" s="14" t="s">
        <v>5537</v>
      </c>
      <c r="BL1595" s="14" t="str">
        <f>_xlfn.XLOOKUP(B1595,'[4]cell downs 18042026 17h'!$B:$B,'[4]cell downs 18042026 17h'!$B:$B,"")</f>
        <v/>
      </c>
      <c r="BM1595" s="14" t="str">
        <f>_xlfn.XLOOKUP(B1595,'[5]Cells Huawei 19042026 15h'!$B:$B,'[5]Cells Huawei 19042026 15h'!$B:$B,"")</f>
        <v/>
      </c>
      <c r="BN1595" s="9" t="str">
        <f>_xlfn.XLOOKUP(B1595,'[6]cells down 19042026 9H40'!$B:$B,'[6]cells down 19042026 9H40'!$B:$B,"")</f>
        <v/>
      </c>
      <c r="BO1595" s="9" t="s">
        <v>3198</v>
      </c>
      <c r="BP1595" s="9" t="s">
        <v>318</v>
      </c>
      <c r="BQ1595" s="115"/>
    </row>
    <row r="1596" spans="1:69" s="9" customFormat="1" ht="16.95" customHeight="1" x14ac:dyDescent="0.3">
      <c r="A1596" s="1" t="s">
        <v>3536</v>
      </c>
      <c r="B1596" s="8" t="s">
        <v>3537</v>
      </c>
      <c r="C1596" s="3" t="str">
        <f>_xlfn.XLOOKUP(B1596,'[1]daily break down'!$D:$D,'[1]daily break down'!$E:$E,"")</f>
        <v>CENTRE</v>
      </c>
      <c r="D1596" s="1" t="s">
        <v>21</v>
      </c>
      <c r="E1596" s="1" t="s">
        <v>188</v>
      </c>
      <c r="F1596" s="3" t="s">
        <v>69</v>
      </c>
      <c r="G1596" s="1" t="s">
        <v>3536</v>
      </c>
      <c r="H1596" s="34" t="str">
        <f>_xlfn.XLOOKUP(B1596,[2]CALCULATION!$B:$B,[2]CALCULATION!$H:$H,"")</f>
        <v>ZTE</v>
      </c>
      <c r="I1596" s="28">
        <v>0</v>
      </c>
      <c r="J1596" s="28">
        <v>0</v>
      </c>
      <c r="K1596" s="28">
        <v>0</v>
      </c>
      <c r="L1596" s="28">
        <v>0</v>
      </c>
      <c r="M1596" s="28">
        <v>0</v>
      </c>
      <c r="N1596" s="28">
        <v>0</v>
      </c>
      <c r="O1596" s="28">
        <v>0</v>
      </c>
      <c r="P1596" s="28">
        <v>0</v>
      </c>
      <c r="Q1596" s="28">
        <v>0</v>
      </c>
      <c r="R1596" s="28">
        <v>0</v>
      </c>
      <c r="S1596" s="94">
        <v>0</v>
      </c>
      <c r="T1596" s="94">
        <f>_xlfn.XLOOKUP(B1596,'[3]Nur des jours'!$B:$B,'[3]Nur des jours'!$U:$U,"")</f>
        <v>0</v>
      </c>
      <c r="U1596" s="94">
        <v>0</v>
      </c>
      <c r="V1596" s="94">
        <v>0</v>
      </c>
      <c r="W1596" s="94">
        <v>0</v>
      </c>
      <c r="X1596" s="94">
        <v>0</v>
      </c>
      <c r="Y1596" s="94">
        <v>0</v>
      </c>
      <c r="Z1596" s="94">
        <v>0</v>
      </c>
      <c r="AA1596" s="94">
        <v>0</v>
      </c>
      <c r="AB1596" s="94">
        <v>0</v>
      </c>
      <c r="AC1596" s="94">
        <f>_xlfn.XLOOKUP(B1596,'[3]Nur des jours'!$B:$B,'[3]Nur des jours'!$N:$N,"")</f>
        <v>0</v>
      </c>
      <c r="AD1596" s="94">
        <v>0</v>
      </c>
      <c r="AE1596" s="94">
        <v>0</v>
      </c>
      <c r="AF1596" s="94">
        <v>0</v>
      </c>
      <c r="AG1596" s="94">
        <v>0</v>
      </c>
      <c r="AH1596" s="94">
        <v>0</v>
      </c>
      <c r="AI1596" s="49" t="s">
        <v>6588</v>
      </c>
      <c r="AJ1596" s="49"/>
      <c r="AK1596" s="48" t="str" cm="1">
        <f t="array" ref="AK1596">IFERROR(_xlfn.IFS(
AM1596="MPR ISSUE","PDH",
AM1596="BSS Hardware Issue","BSS",
AM1596="Sites strategiques, MLL, Pylone, etc.","ENVTECH",
AM1596="AKTIVCO DEFAUT GE &amp; POWER Cabinet","AKTIVCO",
AM1596="AKTIVCO Coupure ENEO &amp; Baisse de tension","AKTIVCO GRID ONLY",
AM1596="Coupure ENEO &amp; Baisse de tension","IHS GRID ONLY",
AM1596="Defaut GE &amp; POWER Cabinet","IHS",
AM1596="Sharing","Partners",
AM1596="Sites strategiques &amp; DataCenter","SST &amp; DC",
AM1596="Exclu","Exclu",
AM1596="SAT","SAT",
AM1596="SPARE-ISSUE","SPARE-ISSUE",
AM1596="Fiber CAmtel","TRANS_FO_CAMTEL",
AM1596="Fiber AOF","Fiber AOF",
AM1596="Projet OCM (HUAWEI)","TRAVAUX-HUAWEI",
AM1596="Projet OCM (NOKIA)","TRAVAUX-NOKIA",
AM1596="ACCESS-ISSUE","ACCESS-ISSUE",
AM1596="Projet OCM (ZTE, NOKIA, autres projets)","TRAVAUX OCM",
AM1596="No root CAuse","No root cause",
AM1596="ODU HS","PDH",
AM1596="IP &amp; VLAN","PDH",
AM1596="Warehouse HUAWEI","SPARE-ISSUE",
AM1596="SPARE-HS","SPARE-ISSUE",
AM1596="Power Telco","BSS",AM1596="no impacts","no impacts"
),"")</f>
        <v>Exclu</v>
      </c>
      <c r="AL1596" s="48" t="str" cm="1">
        <f t="array" ref="AL1596">IFERROR(_xlfn.IFS(
AM1596="MPR ISSUE","TX ISSUE",
AM1596="BSS Hardware Issue","RAN ISSUE",
AM1596="Sites strategiques, MLL, Pylone, etc.","ENVTECH",
AM1596="AKTIVCO DEFAUT GE &amp; POWER Cabinet","POWER ISSUE",
AM1596="AKTIVCO Coupure ENEO &amp; Baisse de tension","POWER ISSUE",
AM1596="Coupure ENEO &amp; Baisse de tension","POWER ISSUE",
AM1596="Defaut GE &amp; POWER Cabinet","POWER ISSUE",
AM1596="Sharing","POWER ISSUE",
AM1596="Sites strategiques &amp; DataCenter","POWER ISSUE",
AM1596="Exclu","Exclu",
AM1596="SAT","TX ISSUE",
AM1596="SPARE-ISSUE","SPARE-ISSUE",
AM1596="Fiber CAmtel","TX ISSUE",
AM1596="Fiber AOF","TX ISSUE",
AM1596="Projet OCM (HUAWEI)","TRAVAUX-HUAWEI",
AM1596="Projet OCM (NOKIA)","TRAVAUX -NOKIA",
AM1596="ACCESS-ISSUE","ACCESS-ISSUE",
AM1596="Projet OCM (ZTE, NOKIA, autres projets)","TRAVAUX OCM",
AM1596="No root CAuse","No root cause",
AM1596="ODU HS","TX ISSUE",
AM1596="IP &amp; VLAN","TX ISSUE",
AM1596="Warehouse HUAWEI","SPARE-ISSUE",
AM1596="SPARE-HS","SPARE-ISSUE",
AM1596="Power Telco","RAN ISSUE",AM1596="no impacts","no impacts"
),"")</f>
        <v>Exclu</v>
      </c>
      <c r="AM1596" s="67" t="s">
        <v>6588</v>
      </c>
      <c r="AN1596" s="48" t="str" cm="1">
        <f t="array" ref="AN1596">IFERROR(_xlfn.IFS(
AM1596="MPR ISSUE","ACTIVE",
AM1596="BSS Hardware Issue","ACTIVE",
AM1596="Sites strategiques, MLL, Pylone, etc.","PASSIVE",
AM1596="AKTIVCO DEFAUT GE &amp; POWER Cabinet","PASSIVE",
AM1596="AKTIVCO Coupure ENEO &amp; Baisse de tension","PASSIVE",
AM1596="Coupure ENEO &amp; Baisse de tension","PASSIVE",
AM1596="Defaut GE &amp; POWER Cabinet","PASSIVE",
AM1596="Sharing","PASSIVE",
AM1596="Sites strategiques &amp; DataCenter","PASSIVE",
AM1596="Exclu","Exclu",
AM1596="SAT","ACTIVE",
AM1596="SPARE-ISSUE","SPARE-ISSUE",
AM1596="Fiber CAmtel","ACTIVE",
AM1596="Fiber AOF","ACTIVE",
AM1596="Projet OCM (HUAWEI)","PLANNED WORKS",
AM1596="Projet OCM (NOKIA)","PLANNED WORKS",
AM1596="ACCESS-ISSUE","ACCESS-ISSUE",
AM1596="Projet OCM (ZTE, NOKIA, autres projets)","PLANNED WORKS",
AM1596="No root CAuse","No root cause",
AM1596="ODU HS","ACTIVE",
AM1596="IP &amp; VLAN","ACTIVE",
AM1596="Warehouse HUAWEI","SPARE-ISSUE",
AM1596="SPARE-HS","SPARE-ISSUE",
AM1596="Power Telco","ACTIVE", AM1596="no impacts","no impacts"
),"")</f>
        <v>Exclu</v>
      </c>
      <c r="AO1596" s="93" t="s">
        <v>5537</v>
      </c>
      <c r="AP1596" s="101" t="str">
        <f t="shared" si="45"/>
        <v>SUD_014</v>
      </c>
      <c r="AR1596" s="17" t="s">
        <v>5537</v>
      </c>
      <c r="AS1596" s="7" t="s">
        <v>5537</v>
      </c>
      <c r="AT1596" s="6"/>
      <c r="AU1596" s="7"/>
      <c r="AV1596" s="3" t="s">
        <v>5537</v>
      </c>
      <c r="AW1596" s="18" t="s">
        <v>5537</v>
      </c>
      <c r="AX1596" s="18" t="s">
        <v>5537</v>
      </c>
      <c r="AY1596" s="18" t="s">
        <v>5537</v>
      </c>
      <c r="AZ1596" s="18" t="s">
        <v>5537</v>
      </c>
      <c r="BA1596" s="18" t="s">
        <v>5537</v>
      </c>
      <c r="BB1596" s="18" t="s">
        <v>5537</v>
      </c>
      <c r="BC1596" s="18" t="s">
        <v>5537</v>
      </c>
      <c r="BD1596" s="18" t="s">
        <v>5537</v>
      </c>
      <c r="BE1596" s="18" t="s">
        <v>5537</v>
      </c>
      <c r="BF1596" s="18" t="s">
        <v>5537</v>
      </c>
      <c r="BG1596" s="18" t="s">
        <v>5537</v>
      </c>
      <c r="BH1596" s="18" t="s">
        <v>5537</v>
      </c>
      <c r="BI1596" s="9" t="s">
        <v>5537</v>
      </c>
      <c r="BJ1596" s="14"/>
      <c r="BK1596" s="14" t="s">
        <v>5537</v>
      </c>
      <c r="BL1596" s="14" t="str">
        <f>_xlfn.XLOOKUP(B1596,'[4]cell downs 18042026 17h'!$B:$B,'[4]cell downs 18042026 17h'!$B:$B,"")</f>
        <v/>
      </c>
      <c r="BM1596" s="14" t="str">
        <f>_xlfn.XLOOKUP(B1596,'[5]Cells Huawei 19042026 15h'!$B:$B,'[5]Cells Huawei 19042026 15h'!$B:$B,"")</f>
        <v/>
      </c>
      <c r="BN1596" s="9" t="str">
        <f>_xlfn.XLOOKUP(B1596,'[6]cells down 19042026 9H40'!$B:$B,'[6]cells down 19042026 9H40'!$B:$B,"")</f>
        <v/>
      </c>
      <c r="BO1596" s="9" t="s">
        <v>5537</v>
      </c>
      <c r="BP1596" s="9" t="s">
        <v>302</v>
      </c>
      <c r="BQ1596" s="115"/>
    </row>
    <row r="1597" spans="1:69" s="9" customFormat="1" x14ac:dyDescent="0.3">
      <c r="A1597" s="1" t="s">
        <v>2155</v>
      </c>
      <c r="B1597" s="8" t="s">
        <v>2156</v>
      </c>
      <c r="C1597" s="3" t="str">
        <f>_xlfn.XLOOKUP(B1597,'[1]daily break down'!$D:$D,'[1]daily break down'!$E:$E,"")</f>
        <v>CENTRE</v>
      </c>
      <c r="D1597" s="1" t="s">
        <v>11</v>
      </c>
      <c r="E1597" s="1" t="s">
        <v>12</v>
      </c>
      <c r="F1597" s="3" t="s">
        <v>226</v>
      </c>
      <c r="G1597" s="1" t="s">
        <v>489</v>
      </c>
      <c r="H1597" s="34" t="str">
        <f>_xlfn.XLOOKUP(B1597,[2]CALCULATION!$B:$B,[2]CALCULATION!$H:$H,"")</f>
        <v>ZTE</v>
      </c>
      <c r="I1597" s="28">
        <v>0</v>
      </c>
      <c r="J1597" s="28">
        <v>0</v>
      </c>
      <c r="K1597" s="28">
        <v>0</v>
      </c>
      <c r="L1597" s="28">
        <v>0</v>
      </c>
      <c r="M1597" s="28">
        <v>9.570303025114632E-2</v>
      </c>
      <c r="N1597" s="28">
        <v>1.3485994469698919</v>
      </c>
      <c r="O1597" s="28">
        <v>0</v>
      </c>
      <c r="P1597" s="28">
        <v>0</v>
      </c>
      <c r="Q1597" s="28">
        <v>0</v>
      </c>
      <c r="R1597" s="28">
        <v>0</v>
      </c>
      <c r="S1597" s="94">
        <v>0</v>
      </c>
      <c r="T1597" s="94">
        <f>_xlfn.XLOOKUP(B1597,'[3]Nur des jours'!$B:$B,'[3]Nur des jours'!$U:$U,"")</f>
        <v>0</v>
      </c>
      <c r="U1597" s="94">
        <v>0</v>
      </c>
      <c r="V1597" s="94">
        <v>0</v>
      </c>
      <c r="W1597" s="94">
        <v>0</v>
      </c>
      <c r="X1597" s="94">
        <v>0</v>
      </c>
      <c r="Y1597" s="94">
        <v>0</v>
      </c>
      <c r="Z1597" s="94">
        <v>0</v>
      </c>
      <c r="AA1597" s="94">
        <v>0</v>
      </c>
      <c r="AB1597" s="94">
        <v>0</v>
      </c>
      <c r="AC1597" s="94">
        <f>_xlfn.XLOOKUP(B1597,'[3]Nur des jours'!$B:$B,'[3]Nur des jours'!$N:$N,"")</f>
        <v>0</v>
      </c>
      <c r="AD1597" s="94">
        <v>0</v>
      </c>
      <c r="AE1597" s="94">
        <v>0</v>
      </c>
      <c r="AF1597" s="94">
        <v>0</v>
      </c>
      <c r="AG1597" s="94">
        <v>0</v>
      </c>
      <c r="AH1597" s="94">
        <v>0</v>
      </c>
      <c r="AI1597" s="49" t="s">
        <v>5559</v>
      </c>
      <c r="AJ1597" s="49"/>
      <c r="AK1597" s="48" t="str" cm="1">
        <f t="array" ref="AK1597">IFERROR(_xlfn.IFS(
AM1597="MPR ISSUE","PDH",
AM1597="BSS Hardware Issue","BSS",
AM1597="Sites strategiques, MLL, Pylone, etc.","ENVTECH",
AM1597="AKTIVCO DEFAUT GE &amp; POWER Cabinet","AKTIVCO",
AM1597="AKTIVCO Coupure ENEO &amp; Baisse de tension","AKTIVCO GRID ONLY",
AM1597="Coupure ENEO &amp; Baisse de tension","IHS GRID ONLY",
AM1597="Defaut GE &amp; POWER Cabinet","IHS",
AM1597="Sharing","Partners",
AM1597="Sites strategiques &amp; DataCenter","SST &amp; DC",
AM1597="Exclu","Exclu",
AM1597="SAT","SAT",
AM1597="SPARE-ISSUE","SPARE-ISSUE",
AM1597="Fiber CAmtel","TRANS_FO_CAMTEL",
AM1597="Fiber AOF","Fiber AOF",
AM1597="Projet OCM (HUAWEI)","TRAVAUX-HUAWEI",
AM1597="Projet OCM (NOKIA)","TRAVAUX-NOKIA",
AM1597="ACCESS-ISSUE","ACCESS-ISSUE",
AM1597="Projet OCM (ZTE, NOKIA, autres projets)","TRAVAUX OCM",
AM1597="No root CAuse","No root cause",
AM1597="ODU HS","PDH",
AM1597="IP &amp; VLAN","PDH",
AM1597="Warehouse HUAWEI","SPARE-ISSUE",
AM1597="SPARE-HS","SPARE-ISSUE",
AM1597="Power Telco","BSS",AM1597="no impacts","no impacts"
),"")</f>
        <v>no impacts</v>
      </c>
      <c r="AL1597" s="48" t="str" cm="1">
        <f t="array" ref="AL1597">IFERROR(_xlfn.IFS(
AM1597="MPR ISSUE","TX ISSUE",
AM1597="BSS Hardware Issue","RAN ISSUE",
AM1597="Sites strategiques, MLL, Pylone, etc.","ENVTECH",
AM1597="AKTIVCO DEFAUT GE &amp; POWER Cabinet","POWER ISSUE",
AM1597="AKTIVCO Coupure ENEO &amp; Baisse de tension","POWER ISSUE",
AM1597="Coupure ENEO &amp; Baisse de tension","POWER ISSUE",
AM1597="Defaut GE &amp; POWER Cabinet","POWER ISSUE",
AM1597="Sharing","POWER ISSUE",
AM1597="Sites strategiques &amp; DataCenter","POWER ISSUE",
AM1597="Exclu","Exclu",
AM1597="SAT","TX ISSUE",
AM1597="SPARE-ISSUE","SPARE-ISSUE",
AM1597="Fiber CAmtel","TX ISSUE",
AM1597="Fiber AOF","TX ISSUE",
AM1597="Projet OCM (HUAWEI)","TRAVAUX-HUAWEI",
AM1597="Projet OCM (NOKIA)","TRAVAUX -NOKIA",
AM1597="ACCESS-ISSUE","ACCESS-ISSUE",
AM1597="Projet OCM (ZTE, NOKIA, autres projets)","TRAVAUX OCM",
AM1597="No root CAuse","No root cause",
AM1597="ODU HS","TX ISSUE",
AM1597="IP &amp; VLAN","TX ISSUE",
AM1597="Warehouse HUAWEI","SPARE-ISSUE",
AM1597="SPARE-HS","SPARE-ISSUE",
AM1597="Power Telco","RAN ISSUE",AM1597="no impacts","no impacts"
),"")</f>
        <v>no impacts</v>
      </c>
      <c r="AM1597" s="67" t="s">
        <v>5605</v>
      </c>
      <c r="AN1597" s="48" t="str" cm="1">
        <f t="array" ref="AN1597">IFERROR(_xlfn.IFS(
AM1597="MPR ISSUE","ACTIVE",
AM1597="BSS Hardware Issue","ACTIVE",
AM1597="Sites strategiques, MLL, Pylone, etc.","PASSIVE",
AM1597="AKTIVCO DEFAUT GE &amp; POWER Cabinet","PASSIVE",
AM1597="AKTIVCO Coupure ENEO &amp; Baisse de tension","PASSIVE",
AM1597="Coupure ENEO &amp; Baisse de tension","PASSIVE",
AM1597="Defaut GE &amp; POWER Cabinet","PASSIVE",
AM1597="Sharing","PASSIVE",
AM1597="Sites strategiques &amp; DataCenter","PASSIVE",
AM1597="Exclu","Exclu",
AM1597="SAT","ACTIVE",
AM1597="SPARE-ISSUE","SPARE-ISSUE",
AM1597="Fiber CAmtel","ACTIVE",
AM1597="Fiber AOF","ACTIVE",
AM1597="Projet OCM (HUAWEI)","PLANNED WORKS",
AM1597="Projet OCM (NOKIA)","PLANNED WORKS",
AM1597="ACCESS-ISSUE","ACCESS-ISSUE",
AM1597="Projet OCM (ZTE, NOKIA, autres projets)","PLANNED WORKS",
AM1597="No root CAuse","No root cause",
AM1597="ODU HS","ACTIVE",
AM1597="IP &amp; VLAN","ACTIVE",
AM1597="Warehouse HUAWEI","SPARE-ISSUE",
AM1597="SPARE-HS","SPARE-ISSUE",
AM1597="Power Telco","ACTIVE", AM1597="no impacts","no impacts"
),"")</f>
        <v>no impacts</v>
      </c>
      <c r="AO1597" s="93" t="s">
        <v>5537</v>
      </c>
      <c r="AP1597" s="101" t="str">
        <f t="shared" si="45"/>
        <v>EST_112</v>
      </c>
      <c r="AR1597" s="17" t="s">
        <v>5537</v>
      </c>
      <c r="AS1597" s="7" t="s">
        <v>5537</v>
      </c>
      <c r="AT1597" s="6"/>
      <c r="AU1597" s="7"/>
      <c r="AV1597" s="3" t="s">
        <v>5537</v>
      </c>
      <c r="AW1597" s="18" t="s">
        <v>5537</v>
      </c>
      <c r="AX1597" s="18" t="s">
        <v>5537</v>
      </c>
      <c r="AY1597" s="18" t="s">
        <v>5537</v>
      </c>
      <c r="AZ1597" s="18" t="s">
        <v>5537</v>
      </c>
      <c r="BA1597" s="18" t="s">
        <v>5537</v>
      </c>
      <c r="BB1597" s="18" t="s">
        <v>5537</v>
      </c>
      <c r="BC1597" s="18" t="s">
        <v>5537</v>
      </c>
      <c r="BD1597" s="18" t="s">
        <v>5537</v>
      </c>
      <c r="BE1597" s="18" t="s">
        <v>5537</v>
      </c>
      <c r="BF1597" s="18" t="s">
        <v>5537</v>
      </c>
      <c r="BG1597" s="18" t="s">
        <v>5537</v>
      </c>
      <c r="BH1597" s="18" t="s">
        <v>5537</v>
      </c>
      <c r="BI1597" s="9" t="s">
        <v>5537</v>
      </c>
      <c r="BJ1597" s="14"/>
      <c r="BK1597" s="14" t="s">
        <v>5537</v>
      </c>
      <c r="BL1597" s="14" t="str">
        <f>_xlfn.XLOOKUP(B1597,'[4]cell downs 18042026 17h'!$B:$B,'[4]cell downs 18042026 17h'!$B:$B,"")</f>
        <v/>
      </c>
      <c r="BM1597" s="14" t="str">
        <f>_xlfn.XLOOKUP(B1597,'[5]Cells Huawei 19042026 15h'!$B:$B,'[5]Cells Huawei 19042026 15h'!$B:$B,"")</f>
        <v/>
      </c>
      <c r="BN1597" s="9" t="str">
        <f>_xlfn.XLOOKUP(B1597,'[6]cells down 19042026 9H40'!$B:$B,'[6]cells down 19042026 9H40'!$B:$B,"")</f>
        <v/>
      </c>
      <c r="BO1597" s="9" t="s">
        <v>2156</v>
      </c>
      <c r="BP1597" s="9" t="s">
        <v>5537</v>
      </c>
      <c r="BQ1597" s="115"/>
    </row>
    <row r="1598" spans="1:69" s="9" customFormat="1" x14ac:dyDescent="0.3">
      <c r="A1598" s="1" t="s">
        <v>4809</v>
      </c>
      <c r="B1598" s="8" t="s">
        <v>4810</v>
      </c>
      <c r="C1598" s="3" t="str">
        <f>_xlfn.XLOOKUP(B1598,'[1]daily break down'!$D:$D,'[1]daily break down'!$E:$E,"")</f>
        <v>Yaounde</v>
      </c>
      <c r="D1598" s="1" t="s">
        <v>11</v>
      </c>
      <c r="E1598" s="1" t="s">
        <v>145</v>
      </c>
      <c r="F1598" s="3" t="s">
        <v>37</v>
      </c>
      <c r="G1598" s="1" t="s">
        <v>38</v>
      </c>
      <c r="H1598" s="34" t="str">
        <f>_xlfn.XLOOKUP(B1598,[2]CALCULATION!$B:$B,[2]CALCULATION!$H:$H,"")</f>
        <v>ZTE</v>
      </c>
      <c r="I1598" s="28">
        <v>0</v>
      </c>
      <c r="J1598" s="28">
        <v>0</v>
      </c>
      <c r="K1598" s="28">
        <v>0</v>
      </c>
      <c r="L1598" s="28">
        <v>0</v>
      </c>
      <c r="M1598" s="28">
        <v>0</v>
      </c>
      <c r="N1598" s="28">
        <v>0</v>
      </c>
      <c r="O1598" s="28">
        <v>0</v>
      </c>
      <c r="P1598" s="28">
        <v>12.351398127459456</v>
      </c>
      <c r="Q1598" s="28">
        <v>3.5285989047835122</v>
      </c>
      <c r="R1598" s="28">
        <v>0</v>
      </c>
      <c r="S1598" s="94">
        <v>0</v>
      </c>
      <c r="T1598" s="94">
        <f>_xlfn.XLOOKUP(B1598,'[3]Nur des jours'!$B:$B,'[3]Nur des jours'!$U:$U,"")</f>
        <v>0</v>
      </c>
      <c r="U1598" s="94">
        <v>0</v>
      </c>
      <c r="V1598" s="94">
        <v>0</v>
      </c>
      <c r="W1598" s="94">
        <v>0</v>
      </c>
      <c r="X1598" s="94">
        <v>0</v>
      </c>
      <c r="Y1598" s="94">
        <v>0</v>
      </c>
      <c r="Z1598" s="94">
        <v>0</v>
      </c>
      <c r="AA1598" s="94">
        <v>0</v>
      </c>
      <c r="AB1598" s="94">
        <v>0</v>
      </c>
      <c r="AC1598" s="94">
        <f>_xlfn.XLOOKUP(B1598,'[3]Nur des jours'!$B:$B,'[3]Nur des jours'!$N:$N,"")</f>
        <v>0</v>
      </c>
      <c r="AD1598" s="94">
        <v>0</v>
      </c>
      <c r="AE1598" s="94">
        <v>0</v>
      </c>
      <c r="AF1598" s="94">
        <v>0</v>
      </c>
      <c r="AG1598" s="94">
        <v>0</v>
      </c>
      <c r="AH1598" s="94">
        <v>0</v>
      </c>
      <c r="AI1598" s="49" t="s">
        <v>5559</v>
      </c>
      <c r="AJ1598" s="49"/>
      <c r="AK1598" s="48" t="str" cm="1">
        <f t="array" ref="AK1598">IFERROR(_xlfn.IFS(
AM1598="MPR ISSUE","PDH",
AM1598="BSS Hardware Issue","BSS",
AM1598="Sites strategiques, MLL, Pylone, etc.","ENVTECH",
AM1598="AKTIVCO DEFAUT GE &amp; POWER Cabinet","AKTIVCO",
AM1598="AKTIVCO Coupure ENEO &amp; Baisse de tension","AKTIVCO GRID ONLY",
AM1598="Coupure ENEO &amp; Baisse de tension","IHS GRID ONLY",
AM1598="Defaut GE &amp; POWER Cabinet","IHS",
AM1598="Sharing","Partners",
AM1598="Sites strategiques &amp; DataCenter","SST &amp; DC",
AM1598="Exclu","Exclu",
AM1598="SAT","SAT",
AM1598="SPARE-ISSUE","SPARE-ISSUE",
AM1598="Fiber CAmtel","TRANS_FO_CAMTEL",
AM1598="Fiber AOF","Fiber AOF",
AM1598="Projet OCM (HUAWEI)","TRAVAUX-HUAWEI",
AM1598="Projet OCM (NOKIA)","TRAVAUX-NOKIA",
AM1598="ACCESS-ISSUE","ACCESS-ISSUE",
AM1598="Projet OCM (ZTE, NOKIA, autres projets)","TRAVAUX OCM",
AM1598="No root CAuse","No root cause",
AM1598="ODU HS","PDH",
AM1598="IP &amp; VLAN","PDH",
AM1598="Warehouse HUAWEI","SPARE-ISSUE",
AM1598="SPARE-HS","SPARE-ISSUE",
AM1598="Power Telco","BSS",AM1598="no impacts","no impacts"
),"")</f>
        <v>no impacts</v>
      </c>
      <c r="AL1598" s="48" t="str" cm="1">
        <f t="array" ref="AL1598">IFERROR(_xlfn.IFS(
AM1598="MPR ISSUE","TX ISSUE",
AM1598="BSS Hardware Issue","RAN ISSUE",
AM1598="Sites strategiques, MLL, Pylone, etc.","ENVTECH",
AM1598="AKTIVCO DEFAUT GE &amp; POWER Cabinet","POWER ISSUE",
AM1598="AKTIVCO Coupure ENEO &amp; Baisse de tension","POWER ISSUE",
AM1598="Coupure ENEO &amp; Baisse de tension","POWER ISSUE",
AM1598="Defaut GE &amp; POWER Cabinet","POWER ISSUE",
AM1598="Sharing","POWER ISSUE",
AM1598="Sites strategiques &amp; DataCenter","POWER ISSUE",
AM1598="Exclu","Exclu",
AM1598="SAT","TX ISSUE",
AM1598="SPARE-ISSUE","SPARE-ISSUE",
AM1598="Fiber CAmtel","TX ISSUE",
AM1598="Fiber AOF","TX ISSUE",
AM1598="Projet OCM (HUAWEI)","TRAVAUX-HUAWEI",
AM1598="Projet OCM (NOKIA)","TRAVAUX -NOKIA",
AM1598="ACCESS-ISSUE","ACCESS-ISSUE",
AM1598="Projet OCM (ZTE, NOKIA, autres projets)","TRAVAUX OCM",
AM1598="No root CAuse","No root cause",
AM1598="ODU HS","TX ISSUE",
AM1598="IP &amp; VLAN","TX ISSUE",
AM1598="Warehouse HUAWEI","SPARE-ISSUE",
AM1598="SPARE-HS","SPARE-ISSUE",
AM1598="Power Telco","RAN ISSUE",AM1598="no impacts","no impacts"
),"")</f>
        <v>no impacts</v>
      </c>
      <c r="AM1598" s="67" t="s">
        <v>5605</v>
      </c>
      <c r="AN1598" s="48" t="str" cm="1">
        <f t="array" ref="AN1598">IFERROR(_xlfn.IFS(
AM1598="MPR ISSUE","ACTIVE",
AM1598="BSS Hardware Issue","ACTIVE",
AM1598="Sites strategiques, MLL, Pylone, etc.","PASSIVE",
AM1598="AKTIVCO DEFAUT GE &amp; POWER Cabinet","PASSIVE",
AM1598="AKTIVCO Coupure ENEO &amp; Baisse de tension","PASSIVE",
AM1598="Coupure ENEO &amp; Baisse de tension","PASSIVE",
AM1598="Defaut GE &amp; POWER Cabinet","PASSIVE",
AM1598="Sharing","PASSIVE",
AM1598="Sites strategiques &amp; DataCenter","PASSIVE",
AM1598="Exclu","Exclu",
AM1598="SAT","ACTIVE",
AM1598="SPARE-ISSUE","SPARE-ISSUE",
AM1598="Fiber CAmtel","ACTIVE",
AM1598="Fiber AOF","ACTIVE",
AM1598="Projet OCM (HUAWEI)","PLANNED WORKS",
AM1598="Projet OCM (NOKIA)","PLANNED WORKS",
AM1598="ACCESS-ISSUE","ACCESS-ISSUE",
AM1598="Projet OCM (ZTE, NOKIA, autres projets)","PLANNED WORKS",
AM1598="No root CAuse","No root cause",
AM1598="ODU HS","ACTIVE",
AM1598="IP &amp; VLAN","ACTIVE",
AM1598="Warehouse HUAWEI","SPARE-ISSUE",
AM1598="SPARE-HS","SPARE-ISSUE",
AM1598="Power Telco","ACTIVE", AM1598="no impacts","no impacts"
),"")</f>
        <v>no impacts</v>
      </c>
      <c r="AO1598" s="93" t="s">
        <v>5537</v>
      </c>
      <c r="AP1598" s="101" t="str">
        <f t="shared" si="45"/>
        <v>CTR_251</v>
      </c>
      <c r="AR1598" s="17" t="s">
        <v>5537</v>
      </c>
      <c r="AS1598" s="7" t="s">
        <v>5537</v>
      </c>
      <c r="AT1598" s="6"/>
      <c r="AU1598" s="7"/>
      <c r="AV1598" s="3" t="s">
        <v>5537</v>
      </c>
      <c r="AW1598" s="18" t="s">
        <v>5537</v>
      </c>
      <c r="AX1598" s="18" t="s">
        <v>5537</v>
      </c>
      <c r="AY1598" s="18" t="s">
        <v>5537</v>
      </c>
      <c r="AZ1598" s="18" t="s">
        <v>5537</v>
      </c>
      <c r="BA1598" s="18" t="s">
        <v>5537</v>
      </c>
      <c r="BB1598" s="18" t="s">
        <v>5537</v>
      </c>
      <c r="BC1598" s="18" t="s">
        <v>5537</v>
      </c>
      <c r="BD1598" s="18" t="s">
        <v>5537</v>
      </c>
      <c r="BE1598" s="18" t="s">
        <v>5537</v>
      </c>
      <c r="BF1598" s="18" t="s">
        <v>5537</v>
      </c>
      <c r="BG1598" s="18" t="s">
        <v>5537</v>
      </c>
      <c r="BH1598" s="18" t="s">
        <v>5537</v>
      </c>
      <c r="BI1598" s="9" t="s">
        <v>5537</v>
      </c>
      <c r="BJ1598" s="14"/>
      <c r="BK1598" s="14" t="s">
        <v>5537</v>
      </c>
      <c r="BL1598" s="14" t="str">
        <f>_xlfn.XLOOKUP(B1598,'[4]cell downs 18042026 17h'!$B:$B,'[4]cell downs 18042026 17h'!$B:$B,"")</f>
        <v/>
      </c>
      <c r="BM1598" s="14" t="str">
        <f>_xlfn.XLOOKUP(B1598,'[5]Cells Huawei 19042026 15h'!$B:$B,'[5]Cells Huawei 19042026 15h'!$B:$B,"")</f>
        <v/>
      </c>
      <c r="BN1598" s="9" t="str">
        <f>_xlfn.XLOOKUP(B1598,'[6]cells down 19042026 9H40'!$B:$B,'[6]cells down 19042026 9H40'!$B:$B,"")</f>
        <v/>
      </c>
      <c r="BO1598" s="9" t="s">
        <v>5537</v>
      </c>
      <c r="BP1598" s="9" t="s">
        <v>154</v>
      </c>
      <c r="BQ1598" s="115"/>
    </row>
    <row r="1599" spans="1:69" s="9" customFormat="1" x14ac:dyDescent="0.3">
      <c r="A1599" s="1" t="s">
        <v>1246</v>
      </c>
      <c r="B1599" s="8" t="s">
        <v>1247</v>
      </c>
      <c r="C1599" s="3" t="str">
        <f>_xlfn.XLOOKUP(B1599,'[1]daily break down'!$D:$D,'[1]daily break down'!$E:$E,"")</f>
        <v>Yaounde</v>
      </c>
      <c r="D1599" s="1" t="s">
        <v>11</v>
      </c>
      <c r="E1599" s="1" t="s">
        <v>12</v>
      </c>
      <c r="F1599" s="3" t="s">
        <v>37</v>
      </c>
      <c r="G1599" s="1" t="s">
        <v>38</v>
      </c>
      <c r="H1599" s="34" t="str">
        <f>_xlfn.XLOOKUP(B1599,[2]CALCULATION!$B:$B,[2]CALCULATION!$H:$H,"")</f>
        <v>ZTE</v>
      </c>
      <c r="I1599" s="28">
        <v>0</v>
      </c>
      <c r="J1599" s="28">
        <v>0</v>
      </c>
      <c r="K1599" s="28">
        <v>0</v>
      </c>
      <c r="L1599" s="28">
        <v>0.58590015780477378</v>
      </c>
      <c r="M1599" s="28">
        <v>0</v>
      </c>
      <c r="N1599" s="28">
        <v>0</v>
      </c>
      <c r="O1599" s="28">
        <v>0</v>
      </c>
      <c r="P1599" s="28">
        <v>0</v>
      </c>
      <c r="Q1599" s="28">
        <v>0</v>
      </c>
      <c r="R1599" s="28">
        <v>0</v>
      </c>
      <c r="S1599" s="94">
        <v>0</v>
      </c>
      <c r="T1599" s="94">
        <f>_xlfn.XLOOKUP(B1599,'[3]Nur des jours'!$B:$B,'[3]Nur des jours'!$U:$U,"")</f>
        <v>0</v>
      </c>
      <c r="U1599" s="94">
        <v>0</v>
      </c>
      <c r="V1599" s="94">
        <v>0</v>
      </c>
      <c r="W1599" s="94">
        <v>0</v>
      </c>
      <c r="X1599" s="94">
        <v>0</v>
      </c>
      <c r="Y1599" s="94">
        <v>0</v>
      </c>
      <c r="Z1599" s="94">
        <v>0</v>
      </c>
      <c r="AA1599" s="94">
        <v>0</v>
      </c>
      <c r="AB1599" s="94">
        <v>0</v>
      </c>
      <c r="AC1599" s="94">
        <f>_xlfn.XLOOKUP(B1599,'[3]Nur des jours'!$B:$B,'[3]Nur des jours'!$N:$N,"")</f>
        <v>0</v>
      </c>
      <c r="AD1599" s="94">
        <v>0</v>
      </c>
      <c r="AE1599" s="94">
        <v>0</v>
      </c>
      <c r="AF1599" s="94">
        <v>0</v>
      </c>
      <c r="AG1599" s="94">
        <v>0</v>
      </c>
      <c r="AH1599" s="94">
        <v>0</v>
      </c>
      <c r="AI1599" s="49" t="s">
        <v>5559</v>
      </c>
      <c r="AJ1599" s="49"/>
      <c r="AK1599" s="48" t="str" cm="1">
        <f t="array" ref="AK1599">IFERROR(_xlfn.IFS(
AM1599="MPR ISSUE","PDH",
AM1599="BSS Hardware Issue","BSS",
AM1599="Sites strategiques, MLL, Pylone, etc.","ENVTECH",
AM1599="AKTIVCO DEFAUT GE &amp; POWER Cabinet","AKTIVCO",
AM1599="AKTIVCO Coupure ENEO &amp; Baisse de tension","AKTIVCO GRID ONLY",
AM1599="Coupure ENEO &amp; Baisse de tension","IHS GRID ONLY",
AM1599="Defaut GE &amp; POWER Cabinet","IHS",
AM1599="Sharing","Partners",
AM1599="Sites strategiques &amp; DataCenter","SST &amp; DC",
AM1599="Exclu","Exclu",
AM1599="SAT","SAT",
AM1599="SPARE-ISSUE","SPARE-ISSUE",
AM1599="Fiber CAmtel","TRANS_FO_CAMTEL",
AM1599="Fiber AOF","Fiber AOF",
AM1599="Projet OCM (HUAWEI)","TRAVAUX-HUAWEI",
AM1599="Projet OCM (NOKIA)","TRAVAUX-NOKIA",
AM1599="ACCESS-ISSUE","ACCESS-ISSUE",
AM1599="Projet OCM (ZTE, NOKIA, autres projets)","TRAVAUX OCM",
AM1599="No root CAuse","No root cause",
AM1599="ODU HS","PDH",
AM1599="IP &amp; VLAN","PDH",
AM1599="Warehouse HUAWEI","SPARE-ISSUE",
AM1599="SPARE-HS","SPARE-ISSUE",
AM1599="Power Telco","BSS",AM1599="no impacts","no impacts"
),"")</f>
        <v>no impacts</v>
      </c>
      <c r="AL1599" s="48" t="str" cm="1">
        <f t="array" ref="AL1599">IFERROR(_xlfn.IFS(
AM1599="MPR ISSUE","TX ISSUE",
AM1599="BSS Hardware Issue","RAN ISSUE",
AM1599="Sites strategiques, MLL, Pylone, etc.","ENVTECH",
AM1599="AKTIVCO DEFAUT GE &amp; POWER Cabinet","POWER ISSUE",
AM1599="AKTIVCO Coupure ENEO &amp; Baisse de tension","POWER ISSUE",
AM1599="Coupure ENEO &amp; Baisse de tension","POWER ISSUE",
AM1599="Defaut GE &amp; POWER Cabinet","POWER ISSUE",
AM1599="Sharing","POWER ISSUE",
AM1599="Sites strategiques &amp; DataCenter","POWER ISSUE",
AM1599="Exclu","Exclu",
AM1599="SAT","TX ISSUE",
AM1599="SPARE-ISSUE","SPARE-ISSUE",
AM1599="Fiber CAmtel","TX ISSUE",
AM1599="Fiber AOF","TX ISSUE",
AM1599="Projet OCM (HUAWEI)","TRAVAUX-HUAWEI",
AM1599="Projet OCM (NOKIA)","TRAVAUX -NOKIA",
AM1599="ACCESS-ISSUE","ACCESS-ISSUE",
AM1599="Projet OCM (ZTE, NOKIA, autres projets)","TRAVAUX OCM",
AM1599="No root CAuse","No root cause",
AM1599="ODU HS","TX ISSUE",
AM1599="IP &amp; VLAN","TX ISSUE",
AM1599="Warehouse HUAWEI","SPARE-ISSUE",
AM1599="SPARE-HS","SPARE-ISSUE",
AM1599="Power Telco","RAN ISSUE",AM1599="no impacts","no impacts"
),"")</f>
        <v>no impacts</v>
      </c>
      <c r="AM1599" s="67" t="s">
        <v>5605</v>
      </c>
      <c r="AN1599" s="48" t="str" cm="1">
        <f t="array" ref="AN1599">IFERROR(_xlfn.IFS(
AM1599="MPR ISSUE","ACTIVE",
AM1599="BSS Hardware Issue","ACTIVE",
AM1599="Sites strategiques, MLL, Pylone, etc.","PASSIVE",
AM1599="AKTIVCO DEFAUT GE &amp; POWER Cabinet","PASSIVE",
AM1599="AKTIVCO Coupure ENEO &amp; Baisse de tension","PASSIVE",
AM1599="Coupure ENEO &amp; Baisse de tension","PASSIVE",
AM1599="Defaut GE &amp; POWER Cabinet","PASSIVE",
AM1599="Sharing","PASSIVE",
AM1599="Sites strategiques &amp; DataCenter","PASSIVE",
AM1599="Exclu","Exclu",
AM1599="SAT","ACTIVE",
AM1599="SPARE-ISSUE","SPARE-ISSUE",
AM1599="Fiber CAmtel","ACTIVE",
AM1599="Fiber AOF","ACTIVE",
AM1599="Projet OCM (HUAWEI)","PLANNED WORKS",
AM1599="Projet OCM (NOKIA)","PLANNED WORKS",
AM1599="ACCESS-ISSUE","ACCESS-ISSUE",
AM1599="Projet OCM (ZTE, NOKIA, autres projets)","PLANNED WORKS",
AM1599="No root CAuse","No root cause",
AM1599="ODU HS","ACTIVE",
AM1599="IP &amp; VLAN","ACTIVE",
AM1599="Warehouse HUAWEI","SPARE-ISSUE",
AM1599="SPARE-HS","SPARE-ISSUE",
AM1599="Power Telco","ACTIVE", AM1599="no impacts","no impacts"
),"")</f>
        <v>no impacts</v>
      </c>
      <c r="AO1599" s="93" t="s">
        <v>5537</v>
      </c>
      <c r="AP1599" s="101" t="str">
        <f t="shared" ref="AP1599:AP1652" si="46">B1599</f>
        <v>CTR_419</v>
      </c>
      <c r="AR1599" s="17" t="s">
        <v>5537</v>
      </c>
      <c r="AS1599" s="7" t="s">
        <v>5537</v>
      </c>
      <c r="AT1599" s="6"/>
      <c r="AU1599" s="7"/>
      <c r="AV1599" s="3" t="s">
        <v>5537</v>
      </c>
      <c r="AW1599" s="18" t="s">
        <v>5537</v>
      </c>
      <c r="AX1599" s="18" t="s">
        <v>5537</v>
      </c>
      <c r="AY1599" s="18" t="s">
        <v>5537</v>
      </c>
      <c r="AZ1599" s="18" t="s">
        <v>5537</v>
      </c>
      <c r="BA1599" s="18" t="s">
        <v>5537</v>
      </c>
      <c r="BB1599" s="18" t="s">
        <v>5537</v>
      </c>
      <c r="BC1599" s="18" t="s">
        <v>5537</v>
      </c>
      <c r="BD1599" s="18" t="s">
        <v>5537</v>
      </c>
      <c r="BE1599" s="18" t="s">
        <v>5537</v>
      </c>
      <c r="BF1599" s="18" t="s">
        <v>5537</v>
      </c>
      <c r="BG1599" s="18" t="s">
        <v>5537</v>
      </c>
      <c r="BH1599" s="18" t="s">
        <v>5537</v>
      </c>
      <c r="BI1599" s="9" t="s">
        <v>5537</v>
      </c>
      <c r="BJ1599" s="14"/>
      <c r="BK1599" s="14" t="s">
        <v>5537</v>
      </c>
      <c r="BL1599" s="14" t="str">
        <f>_xlfn.XLOOKUP(B1599,'[4]cell downs 18042026 17h'!$B:$B,'[4]cell downs 18042026 17h'!$B:$B,"")</f>
        <v/>
      </c>
      <c r="BM1599" s="14" t="str">
        <f>_xlfn.XLOOKUP(B1599,'[5]Cells Huawei 19042026 15h'!$B:$B,'[5]Cells Huawei 19042026 15h'!$B:$B,"")</f>
        <v/>
      </c>
      <c r="BN1599" s="9" t="str">
        <f>_xlfn.XLOOKUP(B1599,'[6]cells down 19042026 9H40'!$B:$B,'[6]cells down 19042026 9H40'!$B:$B,"")</f>
        <v/>
      </c>
      <c r="BO1599" s="9" t="s">
        <v>1247</v>
      </c>
      <c r="BP1599" s="9" t="s">
        <v>12</v>
      </c>
      <c r="BQ1599" s="115"/>
    </row>
    <row r="1600" spans="1:69" s="9" customFormat="1" x14ac:dyDescent="0.3">
      <c r="A1600" s="92" t="s">
        <v>498</v>
      </c>
      <c r="B1600" s="8" t="s">
        <v>499</v>
      </c>
      <c r="C1600" s="3" t="str">
        <f>_xlfn.XLOOKUP(B1600,'[1]daily break down'!$D:$D,'[1]daily break down'!$E:$E,"")</f>
        <v>Yaounde</v>
      </c>
      <c r="D1600" s="1" t="s">
        <v>21</v>
      </c>
      <c r="E1600" s="1" t="s">
        <v>188</v>
      </c>
      <c r="F1600" s="3" t="s">
        <v>37</v>
      </c>
      <c r="G1600" s="1" t="s">
        <v>38</v>
      </c>
      <c r="H1600" s="34" t="str">
        <f>_xlfn.XLOOKUP(B1600,[2]CALCULATION!$B:$B,[2]CALCULATION!$H:$H,"")</f>
        <v>ZTE</v>
      </c>
      <c r="I1600" s="28">
        <v>46.22852299869021</v>
      </c>
      <c r="J1600" s="28">
        <v>46.22852299869021</v>
      </c>
      <c r="K1600" s="28">
        <v>46.22852299869021</v>
      </c>
      <c r="L1600" s="28">
        <v>31.777008729200727</v>
      </c>
      <c r="M1600" s="28">
        <v>0</v>
      </c>
      <c r="N1600" s="28">
        <v>0</v>
      </c>
      <c r="O1600" s="28">
        <v>0</v>
      </c>
      <c r="P1600" s="28">
        <v>0</v>
      </c>
      <c r="Q1600" s="28">
        <v>0</v>
      </c>
      <c r="R1600" s="28">
        <v>0</v>
      </c>
      <c r="S1600" s="94">
        <v>1.7524569603890046</v>
      </c>
      <c r="T1600" s="94">
        <f>_xlfn.XLOOKUP(B1600,'[3]Nur des jours'!$B:$B,'[3]Nur des jours'!$U:$U,"")</f>
        <v>0</v>
      </c>
      <c r="U1600" s="94">
        <v>0</v>
      </c>
      <c r="V1600" s="94">
        <v>0</v>
      </c>
      <c r="W1600" s="94">
        <v>0</v>
      </c>
      <c r="X1600" s="94">
        <v>0</v>
      </c>
      <c r="Y1600" s="94">
        <v>0</v>
      </c>
      <c r="Z1600" s="94">
        <v>0</v>
      </c>
      <c r="AA1600" s="94">
        <v>0</v>
      </c>
      <c r="AB1600" s="94">
        <v>0</v>
      </c>
      <c r="AC1600" s="94">
        <f>_xlfn.XLOOKUP(B1600,'[3]Nur des jours'!$B:$B,'[3]Nur des jours'!$N:$N,"")</f>
        <v>0</v>
      </c>
      <c r="AD1600" s="94">
        <v>0</v>
      </c>
      <c r="AE1600" s="94">
        <v>0</v>
      </c>
      <c r="AF1600" s="94">
        <v>0</v>
      </c>
      <c r="AG1600" s="94">
        <v>0</v>
      </c>
      <c r="AH1600" s="94">
        <v>0</v>
      </c>
      <c r="AI1600" s="49" t="s">
        <v>5559</v>
      </c>
      <c r="AJ1600" s="49"/>
      <c r="AK1600" s="48" t="str" cm="1">
        <f t="array" ref="AK1600">IFERROR(_xlfn.IFS(
AM1600="MPR ISSUE","PDH",
AM1600="BSS Hardware Issue","BSS",
AM1600="Sites strategiques, MLL, Pylone, etc.","ENVTECH",
AM1600="AKTIVCO DEFAUT GE &amp; POWER Cabinet","AKTIVCO",
AM1600="AKTIVCO Coupure ENEO &amp; Baisse de tension","AKTIVCO GRID ONLY",
AM1600="Coupure ENEO &amp; Baisse de tension","IHS GRID ONLY",
AM1600="Defaut GE &amp; POWER Cabinet","IHS",
AM1600="Sharing","Partners",
AM1600="Sites strategiques &amp; DataCenter","SST &amp; DC",
AM1600="Exclu","Exclu",
AM1600="SAT","SAT",
AM1600="SPARE-ISSUE","SPARE-ISSUE",
AM1600="Fiber CAmtel","TRANS_FO_CAMTEL",
AM1600="Fiber AOF","Fiber AOF",
AM1600="Projet OCM (HUAWEI)","TRAVAUX-HUAWEI",
AM1600="Projet OCM (NOKIA)","TRAVAUX-NOKIA",
AM1600="ACCESS-ISSUE","ACCESS-ISSUE",
AM1600="Projet OCM (ZTE, NOKIA, autres projets)","TRAVAUX OCM",
AM1600="No root CAuse","No root cause",
AM1600="ODU HS","PDH",
AM1600="IP &amp; VLAN","PDH",
AM1600="Warehouse HUAWEI","SPARE-ISSUE",
AM1600="SPARE-HS","SPARE-ISSUE",
AM1600="Power Telco","BSS",AM1600="no impacts","no impacts"
),"")</f>
        <v>BSS</v>
      </c>
      <c r="AL1600" s="48" t="str" cm="1">
        <f t="array" ref="AL1600">IFERROR(_xlfn.IFS(
AM1600="MPR ISSUE","TX ISSUE",
AM1600="BSS Hardware Issue","RAN ISSUE",
AM1600="Sites strategiques, MLL, Pylone, etc.","ENVTECH",
AM1600="AKTIVCO DEFAUT GE &amp; POWER Cabinet","POWER ISSUE",
AM1600="AKTIVCO Coupure ENEO &amp; Baisse de tension","POWER ISSUE",
AM1600="Coupure ENEO &amp; Baisse de tension","POWER ISSUE",
AM1600="Defaut GE &amp; POWER Cabinet","POWER ISSUE",
AM1600="Sharing","POWER ISSUE",
AM1600="Sites strategiques &amp; DataCenter","POWER ISSUE",
AM1600="Exclu","Exclu",
AM1600="SAT","TX ISSUE",
AM1600="SPARE-ISSUE","SPARE-ISSUE",
AM1600="Fiber CAmtel","TX ISSUE",
AM1600="Fiber AOF","TX ISSUE",
AM1600="Projet OCM (HUAWEI)","TRAVAUX-HUAWEI",
AM1600="Projet OCM (NOKIA)","TRAVAUX -NOKIA",
AM1600="ACCESS-ISSUE","ACCESS-ISSUE",
AM1600="Projet OCM (ZTE, NOKIA, autres projets)","TRAVAUX OCM",
AM1600="No root CAuse","No root cause",
AM1600="ODU HS","TX ISSUE",
AM1600="IP &amp; VLAN","TX ISSUE",
AM1600="Warehouse HUAWEI","SPARE-ISSUE",
AM1600="SPARE-HS","SPARE-ISSUE",
AM1600="Power Telco","RAN ISSUE",AM1600="no impacts","no impacts"
),"")</f>
        <v>RAN ISSUE</v>
      </c>
      <c r="AM1600" s="67" t="s">
        <v>5320</v>
      </c>
      <c r="AN1600" s="48" t="str" cm="1">
        <f t="array" ref="AN1600">IFERROR(_xlfn.IFS(
AM1600="MPR ISSUE","ACTIVE",
AM1600="BSS Hardware Issue","ACTIVE",
AM1600="Sites strategiques, MLL, Pylone, etc.","PASSIVE",
AM1600="AKTIVCO DEFAUT GE &amp; POWER Cabinet","PASSIVE",
AM1600="AKTIVCO Coupure ENEO &amp; Baisse de tension","PASSIVE",
AM1600="Coupure ENEO &amp; Baisse de tension","PASSIVE",
AM1600="Defaut GE &amp; POWER Cabinet","PASSIVE",
AM1600="Sharing","PASSIVE",
AM1600="Sites strategiques &amp; DataCenter","PASSIVE",
AM1600="Exclu","Exclu",
AM1600="SAT","ACTIVE",
AM1600="SPARE-ISSUE","SPARE-ISSUE",
AM1600="Fiber CAmtel","ACTIVE",
AM1600="Fiber AOF","ACTIVE",
AM1600="Projet OCM (HUAWEI)","PLANNED WORKS",
AM1600="Projet OCM (NOKIA)","PLANNED WORKS",
AM1600="ACCESS-ISSUE","ACCESS-ISSUE",
AM1600="Projet OCM (ZTE, NOKIA, autres projets)","PLANNED WORKS",
AM1600="No root CAuse","No root cause",
AM1600="ODU HS","ACTIVE",
AM1600="IP &amp; VLAN","ACTIVE",
AM1600="Warehouse HUAWEI","SPARE-ISSUE",
AM1600="SPARE-HS","SPARE-ISSUE",
AM1600="Power Telco","ACTIVE", AM1600="no impacts","no impacts"
),"")</f>
        <v>ACTIVE</v>
      </c>
      <c r="AO1600" s="93" t="s">
        <v>6564</v>
      </c>
      <c r="AP1600" s="101" t="str">
        <f t="shared" si="46"/>
        <v>CTR_668</v>
      </c>
      <c r="AR1600" s="17" t="s">
        <v>5537</v>
      </c>
      <c r="AS1600" s="7" t="s">
        <v>5537</v>
      </c>
      <c r="AT1600" s="6"/>
      <c r="AU1600" s="7"/>
      <c r="AV1600" s="3" t="s">
        <v>5537</v>
      </c>
      <c r="AW1600" s="18" t="s">
        <v>5537</v>
      </c>
      <c r="AX1600" s="18" t="s">
        <v>5537</v>
      </c>
      <c r="AY1600" s="18" t="s">
        <v>5537</v>
      </c>
      <c r="AZ1600" s="18" t="s">
        <v>5537</v>
      </c>
      <c r="BA1600" s="18" t="s">
        <v>5537</v>
      </c>
      <c r="BB1600" s="18" t="s">
        <v>5537</v>
      </c>
      <c r="BC1600" s="18" t="s">
        <v>5537</v>
      </c>
      <c r="BD1600" s="18" t="s">
        <v>5537</v>
      </c>
      <c r="BE1600" s="18" t="s">
        <v>5537</v>
      </c>
      <c r="BF1600" s="18" t="s">
        <v>5537</v>
      </c>
      <c r="BG1600" s="18" t="s">
        <v>5537</v>
      </c>
      <c r="BH1600" s="18" t="s">
        <v>5537</v>
      </c>
      <c r="BI1600" s="9" t="s">
        <v>5537</v>
      </c>
      <c r="BJ1600" s="14"/>
      <c r="BK1600" s="14" t="s">
        <v>499</v>
      </c>
      <c r="BL1600" s="14" t="str">
        <f>_xlfn.XLOOKUP(B1600,'[4]cell downs 18042026 17h'!$B:$B,'[4]cell downs 18042026 17h'!$B:$B,"")</f>
        <v/>
      </c>
      <c r="BM1600" s="14" t="str">
        <f>_xlfn.XLOOKUP(B1600,'[5]Cells Huawei 19042026 15h'!$B:$B,'[5]Cells Huawei 19042026 15h'!$B:$B,"")</f>
        <v/>
      </c>
      <c r="BN1600" s="9" t="str">
        <f>_xlfn.XLOOKUP(B1600,'[6]cells down 19042026 9H40'!$B:$B,'[6]cells down 19042026 9H40'!$B:$B,"")</f>
        <v/>
      </c>
      <c r="BO1600" s="9" t="s">
        <v>5537</v>
      </c>
      <c r="BP1600" s="9" t="s">
        <v>594</v>
      </c>
      <c r="BQ1600" s="115"/>
    </row>
    <row r="1601" spans="1:69" s="9" customFormat="1" x14ac:dyDescent="0.3">
      <c r="A1601" s="1" t="s">
        <v>3175</v>
      </c>
      <c r="B1601" s="1" t="s">
        <v>3176</v>
      </c>
      <c r="C1601" s="3" t="str">
        <f>_xlfn.XLOOKUP(B1601,'[1]daily break down'!$D:$D,'[1]daily break down'!$E:$E,"")</f>
        <v>Yaounde</v>
      </c>
      <c r="D1601" s="1" t="s">
        <v>11</v>
      </c>
      <c r="E1601" s="1" t="s">
        <v>12</v>
      </c>
      <c r="F1601" s="3" t="s">
        <v>37</v>
      </c>
      <c r="G1601" s="1" t="s">
        <v>38</v>
      </c>
      <c r="H1601" s="34" t="str">
        <f>_xlfn.XLOOKUP(B1601,[2]CALCULATION!$B:$B,[2]CALCULATION!$H:$H,"")</f>
        <v>ZTE</v>
      </c>
      <c r="I1601" s="28">
        <v>0</v>
      </c>
      <c r="J1601" s="28">
        <v>13.316382874900478</v>
      </c>
      <c r="K1601" s="28">
        <v>0</v>
      </c>
      <c r="L1601" s="28">
        <v>0</v>
      </c>
      <c r="M1601" s="28">
        <v>0</v>
      </c>
      <c r="N1601" s="28">
        <v>0</v>
      </c>
      <c r="O1601" s="28">
        <v>0</v>
      </c>
      <c r="P1601" s="28">
        <v>0</v>
      </c>
      <c r="Q1601" s="28">
        <v>0</v>
      </c>
      <c r="R1601" s="28">
        <v>0</v>
      </c>
      <c r="S1601" s="94">
        <v>0</v>
      </c>
      <c r="T1601" s="94">
        <f>_xlfn.XLOOKUP(B1601,'[3]Nur des jours'!$B:$B,'[3]Nur des jours'!$U:$U,"")</f>
        <v>0</v>
      </c>
      <c r="U1601" s="94">
        <v>0</v>
      </c>
      <c r="V1601" s="94">
        <v>0</v>
      </c>
      <c r="W1601" s="94">
        <v>0</v>
      </c>
      <c r="X1601" s="94">
        <v>0</v>
      </c>
      <c r="Y1601" s="94">
        <v>0</v>
      </c>
      <c r="Z1601" s="94">
        <v>0</v>
      </c>
      <c r="AA1601" s="94">
        <v>0</v>
      </c>
      <c r="AB1601" s="94">
        <v>0</v>
      </c>
      <c r="AC1601" s="94">
        <f>_xlfn.XLOOKUP(B1601,'[3]Nur des jours'!$B:$B,'[3]Nur des jours'!$N:$N,"")</f>
        <v>0</v>
      </c>
      <c r="AD1601" s="94">
        <v>0</v>
      </c>
      <c r="AE1601" s="94">
        <v>0</v>
      </c>
      <c r="AF1601" s="94">
        <v>0</v>
      </c>
      <c r="AG1601" s="94">
        <v>0</v>
      </c>
      <c r="AH1601" s="94">
        <v>0</v>
      </c>
      <c r="AI1601" s="49" t="s">
        <v>5559</v>
      </c>
      <c r="AJ1601" s="49"/>
      <c r="AK1601" s="48" t="str" cm="1">
        <f t="array" ref="AK1601">IFERROR(_xlfn.IFS(
AM1601="MPR ISSUE","PDH",
AM1601="BSS Hardware Issue","BSS",
AM1601="Sites strategiques, MLL, Pylone, etc.","ENVTECH",
AM1601="AKTIVCO DEFAUT GE &amp; POWER Cabinet","AKTIVCO",
AM1601="AKTIVCO Coupure ENEO &amp; Baisse de tension","AKTIVCO GRID ONLY",
AM1601="Coupure ENEO &amp; Baisse de tension","IHS GRID ONLY",
AM1601="Defaut GE &amp; POWER Cabinet","IHS",
AM1601="Sharing","Partners",
AM1601="Sites strategiques &amp; DataCenter","SST &amp; DC",
AM1601="Exclu","Exclu",
AM1601="SAT","SAT",
AM1601="SPARE-ISSUE","SPARE-ISSUE",
AM1601="Fiber CAmtel","TRANS_FO_CAMTEL",
AM1601="Fiber AOF","Fiber AOF",
AM1601="Projet OCM (HUAWEI)","TRAVAUX-HUAWEI",
AM1601="Projet OCM (NOKIA)","TRAVAUX-NOKIA",
AM1601="ACCESS-ISSUE","ACCESS-ISSUE",
AM1601="Projet OCM (ZTE, NOKIA, autres projets)","TRAVAUX OCM",
AM1601="No root CAuse","No root cause",
AM1601="ODU HS","PDH",
AM1601="IP &amp; VLAN","PDH",
AM1601="Warehouse HUAWEI","SPARE-ISSUE",
AM1601="SPARE-HS","SPARE-ISSUE",
AM1601="Power Telco","BSS",AM1601="no impacts","no impacts"
),"")</f>
        <v>no impacts</v>
      </c>
      <c r="AL1601" s="48" t="str" cm="1">
        <f t="array" ref="AL1601">IFERROR(_xlfn.IFS(
AM1601="MPR ISSUE","TX ISSUE",
AM1601="BSS Hardware Issue","RAN ISSUE",
AM1601="Sites strategiques, MLL, Pylone, etc.","ENVTECH",
AM1601="AKTIVCO DEFAUT GE &amp; POWER Cabinet","POWER ISSUE",
AM1601="AKTIVCO Coupure ENEO &amp; Baisse de tension","POWER ISSUE",
AM1601="Coupure ENEO &amp; Baisse de tension","POWER ISSUE",
AM1601="Defaut GE &amp; POWER Cabinet","POWER ISSUE",
AM1601="Sharing","POWER ISSUE",
AM1601="Sites strategiques &amp; DataCenter","POWER ISSUE",
AM1601="Exclu","Exclu",
AM1601="SAT","TX ISSUE",
AM1601="SPARE-ISSUE","SPARE-ISSUE",
AM1601="Fiber CAmtel","TX ISSUE",
AM1601="Fiber AOF","TX ISSUE",
AM1601="Projet OCM (HUAWEI)","TRAVAUX-HUAWEI",
AM1601="Projet OCM (NOKIA)","TRAVAUX -NOKIA",
AM1601="ACCESS-ISSUE","ACCESS-ISSUE",
AM1601="Projet OCM (ZTE, NOKIA, autres projets)","TRAVAUX OCM",
AM1601="No root CAuse","No root cause",
AM1601="ODU HS","TX ISSUE",
AM1601="IP &amp; VLAN","TX ISSUE",
AM1601="Warehouse HUAWEI","SPARE-ISSUE",
AM1601="SPARE-HS","SPARE-ISSUE",
AM1601="Power Telco","RAN ISSUE",AM1601="no impacts","no impacts"
),"")</f>
        <v>no impacts</v>
      </c>
      <c r="AM1601" s="67" t="s">
        <v>5605</v>
      </c>
      <c r="AN1601" s="48" t="str" cm="1">
        <f t="array" ref="AN1601">IFERROR(_xlfn.IFS(
AM1601="MPR ISSUE","ACTIVE",
AM1601="BSS Hardware Issue","ACTIVE",
AM1601="Sites strategiques, MLL, Pylone, etc.","PASSIVE",
AM1601="AKTIVCO DEFAUT GE &amp; POWER Cabinet","PASSIVE",
AM1601="AKTIVCO Coupure ENEO &amp; Baisse de tension","PASSIVE",
AM1601="Coupure ENEO &amp; Baisse de tension","PASSIVE",
AM1601="Defaut GE &amp; POWER Cabinet","PASSIVE",
AM1601="Sharing","PASSIVE",
AM1601="Sites strategiques &amp; DataCenter","PASSIVE",
AM1601="Exclu","Exclu",
AM1601="SAT","ACTIVE",
AM1601="SPARE-ISSUE","SPARE-ISSUE",
AM1601="Fiber CAmtel","ACTIVE",
AM1601="Fiber AOF","ACTIVE",
AM1601="Projet OCM (HUAWEI)","PLANNED WORKS",
AM1601="Projet OCM (NOKIA)","PLANNED WORKS",
AM1601="ACCESS-ISSUE","ACCESS-ISSUE",
AM1601="Projet OCM (ZTE, NOKIA, autres projets)","PLANNED WORKS",
AM1601="No root CAuse","No root cause",
AM1601="ODU HS","ACTIVE",
AM1601="IP &amp; VLAN","ACTIVE",
AM1601="Warehouse HUAWEI","SPARE-ISSUE",
AM1601="SPARE-HS","SPARE-ISSUE",
AM1601="Power Telco","ACTIVE", AM1601="no impacts","no impacts"
),"")</f>
        <v>no impacts</v>
      </c>
      <c r="AO1601" s="93" t="s">
        <v>5537</v>
      </c>
      <c r="AP1601" s="101" t="str">
        <f t="shared" si="46"/>
        <v>CTR_016</v>
      </c>
      <c r="AR1601" s="17" t="s">
        <v>5537</v>
      </c>
      <c r="AS1601" s="7" t="s">
        <v>5537</v>
      </c>
      <c r="AT1601" s="6"/>
      <c r="AU1601" s="7"/>
      <c r="AV1601" s="3" t="s">
        <v>5537</v>
      </c>
      <c r="AW1601" s="18" t="s">
        <v>5537</v>
      </c>
      <c r="AX1601" s="18" t="s">
        <v>5537</v>
      </c>
      <c r="AY1601" s="18" t="s">
        <v>5537</v>
      </c>
      <c r="AZ1601" s="18" t="s">
        <v>5537</v>
      </c>
      <c r="BA1601" s="18" t="s">
        <v>5537</v>
      </c>
      <c r="BB1601" s="18" t="s">
        <v>5537</v>
      </c>
      <c r="BC1601" s="18" t="s">
        <v>5537</v>
      </c>
      <c r="BD1601" s="18" t="s">
        <v>5537</v>
      </c>
      <c r="BE1601" s="18" t="s">
        <v>5537</v>
      </c>
      <c r="BF1601" s="18" t="s">
        <v>5537</v>
      </c>
      <c r="BG1601" s="18" t="s">
        <v>5537</v>
      </c>
      <c r="BH1601" s="18" t="s">
        <v>5537</v>
      </c>
      <c r="BI1601" s="9" t="s">
        <v>5537</v>
      </c>
      <c r="BJ1601" s="14"/>
      <c r="BK1601" s="14" t="s">
        <v>5537</v>
      </c>
      <c r="BL1601" s="14" t="str">
        <f>_xlfn.XLOOKUP(B1601,'[4]cell downs 18042026 17h'!$B:$B,'[4]cell downs 18042026 17h'!$B:$B,"")</f>
        <v/>
      </c>
      <c r="BM1601" s="14" t="str">
        <f>_xlfn.XLOOKUP(B1601,'[5]Cells Huawei 19042026 15h'!$B:$B,'[5]Cells Huawei 19042026 15h'!$B:$B,"")</f>
        <v/>
      </c>
      <c r="BN1601" s="9" t="str">
        <f>_xlfn.XLOOKUP(B1601,'[6]cells down 19042026 9H40'!$B:$B,'[6]cells down 19042026 9H40'!$B:$B,"")</f>
        <v/>
      </c>
      <c r="BO1601" s="9" t="s">
        <v>3176</v>
      </c>
      <c r="BP1601" s="9" t="s">
        <v>12</v>
      </c>
      <c r="BQ1601" s="115"/>
    </row>
    <row r="1602" spans="1:69" s="9" customFormat="1" x14ac:dyDescent="0.3">
      <c r="A1602" s="1" t="s">
        <v>2569</v>
      </c>
      <c r="B1602" s="8" t="s">
        <v>2570</v>
      </c>
      <c r="C1602" s="3" t="str">
        <f>_xlfn.XLOOKUP(B1602,'[1]daily break down'!$D:$D,'[1]daily break down'!$E:$E,"")</f>
        <v>Yaounde</v>
      </c>
      <c r="D1602" s="1" t="s">
        <v>11</v>
      </c>
      <c r="E1602" s="1" t="s">
        <v>12</v>
      </c>
      <c r="F1602" s="3" t="s">
        <v>37</v>
      </c>
      <c r="G1602" s="1" t="s">
        <v>38</v>
      </c>
      <c r="H1602" s="34" t="str">
        <f>_xlfn.XLOOKUP(B1602,[2]CALCULATION!$B:$B,[2]CALCULATION!$H:$H,"")</f>
        <v>ZTE</v>
      </c>
      <c r="I1602" s="28">
        <v>0</v>
      </c>
      <c r="J1602" s="28">
        <v>0</v>
      </c>
      <c r="K1602" s="28">
        <v>0</v>
      </c>
      <c r="L1602" s="28">
        <v>0</v>
      </c>
      <c r="M1602" s="28">
        <v>0</v>
      </c>
      <c r="N1602" s="28">
        <v>0</v>
      </c>
      <c r="O1602" s="28">
        <v>0</v>
      </c>
      <c r="P1602" s="28">
        <v>0</v>
      </c>
      <c r="Q1602" s="28">
        <v>0</v>
      </c>
      <c r="R1602" s="28">
        <v>0</v>
      </c>
      <c r="S1602" s="94">
        <v>0</v>
      </c>
      <c r="T1602" s="94">
        <f>_xlfn.XLOOKUP(B1602,'[3]Nur des jours'!$B:$B,'[3]Nur des jours'!$U:$U,"")</f>
        <v>0</v>
      </c>
      <c r="U1602" s="94">
        <v>0</v>
      </c>
      <c r="V1602" s="94">
        <v>0</v>
      </c>
      <c r="W1602" s="94">
        <v>0</v>
      </c>
      <c r="X1602" s="94">
        <v>0</v>
      </c>
      <c r="Y1602" s="94">
        <v>0</v>
      </c>
      <c r="Z1602" s="94">
        <v>0</v>
      </c>
      <c r="AA1602" s="94">
        <v>0</v>
      </c>
      <c r="AB1602" s="94">
        <v>0</v>
      </c>
      <c r="AC1602" s="94">
        <f>_xlfn.XLOOKUP(B1602,'[3]Nur des jours'!$B:$B,'[3]Nur des jours'!$N:$N,"")</f>
        <v>0</v>
      </c>
      <c r="AD1602" s="94">
        <v>0</v>
      </c>
      <c r="AE1602" s="94">
        <v>0</v>
      </c>
      <c r="AF1602" s="94">
        <v>0</v>
      </c>
      <c r="AG1602" s="94">
        <v>0</v>
      </c>
      <c r="AH1602" s="94">
        <v>0</v>
      </c>
      <c r="AI1602" s="49" t="s">
        <v>5559</v>
      </c>
      <c r="AJ1602" s="49"/>
      <c r="AK1602" s="48" t="str" cm="1">
        <f t="array" ref="AK1602">IFERROR(_xlfn.IFS(
AM1602="MPR ISSUE","PDH",
AM1602="BSS Hardware Issue","BSS",
AM1602="Sites strategiques, MLL, Pylone, etc.","ENVTECH",
AM1602="AKTIVCO DEFAUT GE &amp; POWER Cabinet","AKTIVCO",
AM1602="AKTIVCO Coupure ENEO &amp; Baisse de tension","AKTIVCO GRID ONLY",
AM1602="Coupure ENEO &amp; Baisse de tension","IHS GRID ONLY",
AM1602="Defaut GE &amp; POWER Cabinet","IHS",
AM1602="Sharing","Partners",
AM1602="Sites strategiques &amp; DataCenter","SST &amp; DC",
AM1602="Exclu","Exclu",
AM1602="SAT","SAT",
AM1602="SPARE-ISSUE","SPARE-ISSUE",
AM1602="Fiber CAmtel","TRANS_FO_CAMTEL",
AM1602="Fiber AOF","Fiber AOF",
AM1602="Projet OCM (HUAWEI)","TRAVAUX-HUAWEI",
AM1602="Projet OCM (NOKIA)","TRAVAUX-NOKIA",
AM1602="ACCESS-ISSUE","ACCESS-ISSUE",
AM1602="Projet OCM (ZTE, NOKIA, autres projets)","TRAVAUX OCM",
AM1602="No root CAuse","No root cause",
AM1602="ODU HS","PDH",
AM1602="IP &amp; VLAN","PDH",
AM1602="Warehouse HUAWEI","SPARE-ISSUE",
AM1602="SPARE-HS","SPARE-ISSUE",
AM1602="Power Telco","BSS",AM1602="no impacts","no impacts"
),"")</f>
        <v>no impacts</v>
      </c>
      <c r="AL1602" s="48" t="str" cm="1">
        <f t="array" ref="AL1602">IFERROR(_xlfn.IFS(
AM1602="MPR ISSUE","TX ISSUE",
AM1602="BSS Hardware Issue","RAN ISSUE",
AM1602="Sites strategiques, MLL, Pylone, etc.","ENVTECH",
AM1602="AKTIVCO DEFAUT GE &amp; POWER Cabinet","POWER ISSUE",
AM1602="AKTIVCO Coupure ENEO &amp; Baisse de tension","POWER ISSUE",
AM1602="Coupure ENEO &amp; Baisse de tension","POWER ISSUE",
AM1602="Defaut GE &amp; POWER Cabinet","POWER ISSUE",
AM1602="Sharing","POWER ISSUE",
AM1602="Sites strategiques &amp; DataCenter","POWER ISSUE",
AM1602="Exclu","Exclu",
AM1602="SAT","TX ISSUE",
AM1602="SPARE-ISSUE","SPARE-ISSUE",
AM1602="Fiber CAmtel","TX ISSUE",
AM1602="Fiber AOF","TX ISSUE",
AM1602="Projet OCM (HUAWEI)","TRAVAUX-HUAWEI",
AM1602="Projet OCM (NOKIA)","TRAVAUX -NOKIA",
AM1602="ACCESS-ISSUE","ACCESS-ISSUE",
AM1602="Projet OCM (ZTE, NOKIA, autres projets)","TRAVAUX OCM",
AM1602="No root CAuse","No root cause",
AM1602="ODU HS","TX ISSUE",
AM1602="IP &amp; VLAN","TX ISSUE",
AM1602="Warehouse HUAWEI","SPARE-ISSUE",
AM1602="SPARE-HS","SPARE-ISSUE",
AM1602="Power Telco","RAN ISSUE",AM1602="no impacts","no impacts"
),"")</f>
        <v>no impacts</v>
      </c>
      <c r="AM1602" s="67" t="s">
        <v>5605</v>
      </c>
      <c r="AN1602" s="48" t="str" cm="1">
        <f t="array" ref="AN1602">IFERROR(_xlfn.IFS(
AM1602="MPR ISSUE","ACTIVE",
AM1602="BSS Hardware Issue","ACTIVE",
AM1602="Sites strategiques, MLL, Pylone, etc.","PASSIVE",
AM1602="AKTIVCO DEFAUT GE &amp; POWER Cabinet","PASSIVE",
AM1602="AKTIVCO Coupure ENEO &amp; Baisse de tension","PASSIVE",
AM1602="Coupure ENEO &amp; Baisse de tension","PASSIVE",
AM1602="Defaut GE &amp; POWER Cabinet","PASSIVE",
AM1602="Sharing","PASSIVE",
AM1602="Sites strategiques &amp; DataCenter","PASSIVE",
AM1602="Exclu","Exclu",
AM1602="SAT","ACTIVE",
AM1602="SPARE-ISSUE","SPARE-ISSUE",
AM1602="Fiber CAmtel","ACTIVE",
AM1602="Fiber AOF","ACTIVE",
AM1602="Projet OCM (HUAWEI)","PLANNED WORKS",
AM1602="Projet OCM (NOKIA)","PLANNED WORKS",
AM1602="ACCESS-ISSUE","ACCESS-ISSUE",
AM1602="Projet OCM (ZTE, NOKIA, autres projets)","PLANNED WORKS",
AM1602="No root CAuse","No root cause",
AM1602="ODU HS","ACTIVE",
AM1602="IP &amp; VLAN","ACTIVE",
AM1602="Warehouse HUAWEI","SPARE-ISSUE",
AM1602="SPARE-HS","SPARE-ISSUE",
AM1602="Power Telco","ACTIVE", AM1602="no impacts","no impacts"
),"")</f>
        <v>no impacts</v>
      </c>
      <c r="AO1602" s="93" t="s">
        <v>5537</v>
      </c>
      <c r="AP1602" s="101" t="str">
        <f t="shared" si="46"/>
        <v>CTR_643</v>
      </c>
      <c r="AR1602" s="17" t="s">
        <v>5537</v>
      </c>
      <c r="AS1602" s="7" t="s">
        <v>5537</v>
      </c>
      <c r="AT1602" s="6"/>
      <c r="AU1602" s="7"/>
      <c r="AV1602" s="3" t="s">
        <v>5537</v>
      </c>
      <c r="AW1602" s="18" t="s">
        <v>5537</v>
      </c>
      <c r="AX1602" s="18" t="s">
        <v>5537</v>
      </c>
      <c r="AY1602" s="18" t="s">
        <v>5537</v>
      </c>
      <c r="AZ1602" s="18" t="s">
        <v>5537</v>
      </c>
      <c r="BA1602" s="18" t="s">
        <v>5537</v>
      </c>
      <c r="BB1602" s="18" t="s">
        <v>5537</v>
      </c>
      <c r="BC1602" s="18" t="s">
        <v>5537</v>
      </c>
      <c r="BD1602" s="18" t="s">
        <v>5537</v>
      </c>
      <c r="BE1602" s="18" t="s">
        <v>5537</v>
      </c>
      <c r="BF1602" s="18" t="s">
        <v>5537</v>
      </c>
      <c r="BG1602" s="18" t="s">
        <v>5537</v>
      </c>
      <c r="BH1602" s="18" t="s">
        <v>5537</v>
      </c>
      <c r="BI1602" s="9" t="s">
        <v>5537</v>
      </c>
      <c r="BJ1602" s="14"/>
      <c r="BK1602" s="14" t="s">
        <v>5537</v>
      </c>
      <c r="BL1602" s="14" t="str">
        <f>_xlfn.XLOOKUP(B1602,'[4]cell downs 18042026 17h'!$B:$B,'[4]cell downs 18042026 17h'!$B:$B,"")</f>
        <v/>
      </c>
      <c r="BM1602" s="14" t="str">
        <f>_xlfn.XLOOKUP(B1602,'[5]Cells Huawei 19042026 15h'!$B:$B,'[5]Cells Huawei 19042026 15h'!$B:$B,"")</f>
        <v/>
      </c>
      <c r="BN1602" s="9" t="str">
        <f>_xlfn.XLOOKUP(B1602,'[6]cells down 19042026 9H40'!$B:$B,'[6]cells down 19042026 9H40'!$B:$B,"")</f>
        <v/>
      </c>
      <c r="BO1602" s="9" t="s">
        <v>2570</v>
      </c>
      <c r="BP1602" s="9" t="s">
        <v>5537</v>
      </c>
      <c r="BQ1602" s="115"/>
    </row>
    <row r="1603" spans="1:69" s="9" customFormat="1" x14ac:dyDescent="0.3">
      <c r="A1603" s="1" t="s">
        <v>3255</v>
      </c>
      <c r="B1603" s="8" t="s">
        <v>3256</v>
      </c>
      <c r="C1603" s="3" t="str">
        <f>_xlfn.XLOOKUP(B1603,'[1]daily break down'!$D:$D,'[1]daily break down'!$E:$E,"")</f>
        <v>Yaounde</v>
      </c>
      <c r="D1603" s="1" t="s">
        <v>21</v>
      </c>
      <c r="E1603" s="1" t="s">
        <v>30</v>
      </c>
      <c r="F1603" s="3" t="s">
        <v>37</v>
      </c>
      <c r="G1603" s="1" t="s">
        <v>38</v>
      </c>
      <c r="H1603" s="34" t="str">
        <f>_xlfn.XLOOKUP(B1603,[2]CALCULATION!$B:$B,[2]CALCULATION!$H:$H,"")</f>
        <v>ZTE</v>
      </c>
      <c r="I1603" s="28">
        <v>0</v>
      </c>
      <c r="J1603" s="28">
        <v>0</v>
      </c>
      <c r="K1603" s="28">
        <v>0</v>
      </c>
      <c r="L1603" s="28">
        <v>0.26349544706120653</v>
      </c>
      <c r="M1603" s="28">
        <v>0</v>
      </c>
      <c r="N1603" s="28">
        <v>0</v>
      </c>
      <c r="O1603" s="28">
        <v>1.7153421624105036</v>
      </c>
      <c r="P1603" s="28">
        <v>0</v>
      </c>
      <c r="Q1603" s="28">
        <v>0</v>
      </c>
      <c r="R1603" s="28">
        <v>0</v>
      </c>
      <c r="S1603" s="94">
        <v>0</v>
      </c>
      <c r="T1603" s="94">
        <f>_xlfn.XLOOKUP(B1603,'[3]Nur des jours'!$B:$B,'[3]Nur des jours'!$U:$U,"")</f>
        <v>0</v>
      </c>
      <c r="U1603" s="94">
        <v>0.15775126771736708</v>
      </c>
      <c r="V1603" s="94">
        <v>0</v>
      </c>
      <c r="W1603" s="94">
        <v>0</v>
      </c>
      <c r="X1603" s="94">
        <v>0</v>
      </c>
      <c r="Y1603" s="94">
        <v>0</v>
      </c>
      <c r="Z1603" s="94">
        <v>0</v>
      </c>
      <c r="AA1603" s="94">
        <v>0</v>
      </c>
      <c r="AB1603" s="94">
        <v>0</v>
      </c>
      <c r="AC1603" s="94">
        <f>_xlfn.XLOOKUP(B1603,'[3]Nur des jours'!$B:$B,'[3]Nur des jours'!$N:$N,"")</f>
        <v>0</v>
      </c>
      <c r="AD1603" s="94">
        <v>0</v>
      </c>
      <c r="AE1603" s="94">
        <v>0</v>
      </c>
      <c r="AF1603" s="94">
        <v>0</v>
      </c>
      <c r="AG1603" s="94">
        <v>0</v>
      </c>
      <c r="AH1603" s="94">
        <v>0</v>
      </c>
      <c r="AI1603" s="49" t="s">
        <v>5559</v>
      </c>
      <c r="AJ1603" s="49"/>
      <c r="AK1603" s="48" t="str" cm="1">
        <f t="array" ref="AK1603">IFERROR(_xlfn.IFS(
AM1603="MPR ISSUE","PDH",
AM1603="BSS Hardware Issue","BSS",
AM1603="Sites strategiques, MLL, Pylone, etc.","ENVTECH",
AM1603="AKTIVCO DEFAUT GE &amp; POWER Cabinet","AKTIVCO",
AM1603="AKTIVCO Coupure ENEO &amp; Baisse de tension","AKTIVCO GRID ONLY",
AM1603="Coupure ENEO &amp; Baisse de tension","IHS GRID ONLY",
AM1603="Defaut GE &amp; POWER Cabinet","IHS",
AM1603="Sharing","Partners",
AM1603="Sites strategiques &amp; DataCenter","SST &amp; DC",
AM1603="Exclu","Exclu",
AM1603="SAT","SAT",
AM1603="SPARE-ISSUE","SPARE-ISSUE",
AM1603="Fiber CAmtel","TRANS_FO_CAMTEL",
AM1603="Fiber AOF","Fiber AOF",
AM1603="Projet OCM (HUAWEI)","TRAVAUX-HUAWEI",
AM1603="Projet OCM (NOKIA)","TRAVAUX-NOKIA",
AM1603="ACCESS-ISSUE","ACCESS-ISSUE",
AM1603="Projet OCM (ZTE, NOKIA, autres projets)","TRAVAUX OCM",
AM1603="No root CAuse","No root cause",
AM1603="ODU HS","PDH",
AM1603="IP &amp; VLAN","PDH",
AM1603="Warehouse HUAWEI","SPARE-ISSUE",
AM1603="SPARE-HS","SPARE-ISSUE",
AM1603="Power Telco","BSS",AM1603="no impacts","no impacts"
),"")</f>
        <v>no impacts</v>
      </c>
      <c r="AL1603" s="48" t="str" cm="1">
        <f t="array" ref="AL1603">IFERROR(_xlfn.IFS(
AM1603="MPR ISSUE","TX ISSUE",
AM1603="BSS Hardware Issue","RAN ISSUE",
AM1603="Sites strategiques, MLL, Pylone, etc.","ENVTECH",
AM1603="AKTIVCO DEFAUT GE &amp; POWER Cabinet","POWER ISSUE",
AM1603="AKTIVCO Coupure ENEO &amp; Baisse de tension","POWER ISSUE",
AM1603="Coupure ENEO &amp; Baisse de tension","POWER ISSUE",
AM1603="Defaut GE &amp; POWER Cabinet","POWER ISSUE",
AM1603="Sharing","POWER ISSUE",
AM1603="Sites strategiques &amp; DataCenter","POWER ISSUE",
AM1603="Exclu","Exclu",
AM1603="SAT","TX ISSUE",
AM1603="SPARE-ISSUE","SPARE-ISSUE",
AM1603="Fiber CAmtel","TX ISSUE",
AM1603="Fiber AOF","TX ISSUE",
AM1603="Projet OCM (HUAWEI)","TRAVAUX-HUAWEI",
AM1603="Projet OCM (NOKIA)","TRAVAUX -NOKIA",
AM1603="ACCESS-ISSUE","ACCESS-ISSUE",
AM1603="Projet OCM (ZTE, NOKIA, autres projets)","TRAVAUX OCM",
AM1603="No root CAuse","No root cause",
AM1603="ODU HS","TX ISSUE",
AM1603="IP &amp; VLAN","TX ISSUE",
AM1603="Warehouse HUAWEI","SPARE-ISSUE",
AM1603="SPARE-HS","SPARE-ISSUE",
AM1603="Power Telco","RAN ISSUE",AM1603="no impacts","no impacts"
),"")</f>
        <v>no impacts</v>
      </c>
      <c r="AM1603" s="67" t="s">
        <v>5605</v>
      </c>
      <c r="AN1603" s="48" t="str" cm="1">
        <f t="array" ref="AN1603">IFERROR(_xlfn.IFS(
AM1603="MPR ISSUE","ACTIVE",
AM1603="BSS Hardware Issue","ACTIVE",
AM1603="Sites strategiques, MLL, Pylone, etc.","PASSIVE",
AM1603="AKTIVCO DEFAUT GE &amp; POWER Cabinet","PASSIVE",
AM1603="AKTIVCO Coupure ENEO &amp; Baisse de tension","PASSIVE",
AM1603="Coupure ENEO &amp; Baisse de tension","PASSIVE",
AM1603="Defaut GE &amp; POWER Cabinet","PASSIVE",
AM1603="Sharing","PASSIVE",
AM1603="Sites strategiques &amp; DataCenter","PASSIVE",
AM1603="Exclu","Exclu",
AM1603="SAT","ACTIVE",
AM1603="SPARE-ISSUE","SPARE-ISSUE",
AM1603="Fiber CAmtel","ACTIVE",
AM1603="Fiber AOF","ACTIVE",
AM1603="Projet OCM (HUAWEI)","PLANNED WORKS",
AM1603="Projet OCM (NOKIA)","PLANNED WORKS",
AM1603="ACCESS-ISSUE","ACCESS-ISSUE",
AM1603="Projet OCM (ZTE, NOKIA, autres projets)","PLANNED WORKS",
AM1603="No root CAuse","No root cause",
AM1603="ODU HS","ACTIVE",
AM1603="IP &amp; VLAN","ACTIVE",
AM1603="Warehouse HUAWEI","SPARE-ISSUE",
AM1603="SPARE-HS","SPARE-ISSUE",
AM1603="Power Telco","ACTIVE", AM1603="no impacts","no impacts"
),"")</f>
        <v>no impacts</v>
      </c>
      <c r="AO1603" s="93" t="s">
        <v>5537</v>
      </c>
      <c r="AP1603" s="101" t="str">
        <f t="shared" si="46"/>
        <v>CTR_720</v>
      </c>
      <c r="AR1603" s="17" t="s">
        <v>5537</v>
      </c>
      <c r="AS1603" s="7" t="s">
        <v>5537</v>
      </c>
      <c r="AT1603" s="6"/>
      <c r="AU1603" s="7"/>
      <c r="AV1603" s="3" t="s">
        <v>5537</v>
      </c>
      <c r="AW1603" s="18" t="s">
        <v>5537</v>
      </c>
      <c r="AX1603" s="18" t="s">
        <v>5537</v>
      </c>
      <c r="AY1603" s="18" t="s">
        <v>5537</v>
      </c>
      <c r="AZ1603" s="18" t="s">
        <v>5537</v>
      </c>
      <c r="BA1603" s="18" t="s">
        <v>5537</v>
      </c>
      <c r="BB1603" s="18" t="s">
        <v>5537</v>
      </c>
      <c r="BC1603" s="18" t="s">
        <v>5537</v>
      </c>
      <c r="BD1603" s="18" t="s">
        <v>5537</v>
      </c>
      <c r="BE1603" s="18" t="s">
        <v>5537</v>
      </c>
      <c r="BF1603" s="18" t="s">
        <v>5537</v>
      </c>
      <c r="BG1603" s="18" t="s">
        <v>5537</v>
      </c>
      <c r="BH1603" s="18" t="s">
        <v>5537</v>
      </c>
      <c r="BI1603" s="9" t="s">
        <v>5537</v>
      </c>
      <c r="BJ1603" s="14"/>
      <c r="BK1603" s="14" t="s">
        <v>5537</v>
      </c>
      <c r="BL1603" s="14" t="str">
        <f>_xlfn.XLOOKUP(B1603,'[4]cell downs 18042026 17h'!$B:$B,'[4]cell downs 18042026 17h'!$B:$B,"")</f>
        <v/>
      </c>
      <c r="BM1603" s="14" t="str">
        <f>_xlfn.XLOOKUP(B1603,'[5]Cells Huawei 19042026 15h'!$B:$B,'[5]Cells Huawei 19042026 15h'!$B:$B,"")</f>
        <v/>
      </c>
      <c r="BN1603" s="9" t="str">
        <f>_xlfn.XLOOKUP(B1603,'[6]cells down 19042026 9H40'!$B:$B,'[6]cells down 19042026 9H40'!$B:$B,"")</f>
        <v/>
      </c>
      <c r="BO1603" s="9" t="s">
        <v>5537</v>
      </c>
      <c r="BP1603" s="9" t="s">
        <v>12</v>
      </c>
      <c r="BQ1603" s="115"/>
    </row>
    <row r="1604" spans="1:69" s="9" customFormat="1" x14ac:dyDescent="0.3">
      <c r="A1604" s="1" t="s">
        <v>2384</v>
      </c>
      <c r="B1604" s="8" t="s">
        <v>2385</v>
      </c>
      <c r="C1604" s="3" t="str">
        <f>_xlfn.XLOOKUP(B1604,'[1]daily break down'!$D:$D,'[1]daily break down'!$E:$E,"")</f>
        <v>Yaounde</v>
      </c>
      <c r="D1604" s="1" t="s">
        <v>11</v>
      </c>
      <c r="E1604" s="1" t="s">
        <v>12</v>
      </c>
      <c r="F1604" s="3" t="s">
        <v>37</v>
      </c>
      <c r="G1604" s="1" t="s">
        <v>38</v>
      </c>
      <c r="H1604" s="34" t="str">
        <f>_xlfn.XLOOKUP(B1604,[2]CALCULATION!$B:$B,[2]CALCULATION!$H:$H,"")</f>
        <v>ZTE</v>
      </c>
      <c r="I1604" s="28">
        <v>0</v>
      </c>
      <c r="J1604" s="28">
        <v>0</v>
      </c>
      <c r="K1604" s="28">
        <v>0</v>
      </c>
      <c r="L1604" s="28">
        <v>0</v>
      </c>
      <c r="M1604" s="28">
        <v>0</v>
      </c>
      <c r="N1604" s="28">
        <v>0</v>
      </c>
      <c r="O1604" s="28">
        <v>0</v>
      </c>
      <c r="P1604" s="28">
        <v>2.3130491420613932</v>
      </c>
      <c r="Q1604" s="28">
        <v>0</v>
      </c>
      <c r="R1604" s="28">
        <v>0</v>
      </c>
      <c r="S1604" s="94">
        <v>0</v>
      </c>
      <c r="T1604" s="94">
        <f>_xlfn.XLOOKUP(B1604,'[3]Nur des jours'!$B:$B,'[3]Nur des jours'!$U:$U,"")</f>
        <v>0</v>
      </c>
      <c r="U1604" s="94">
        <v>0</v>
      </c>
      <c r="V1604" s="94">
        <v>0</v>
      </c>
      <c r="W1604" s="94">
        <v>0</v>
      </c>
      <c r="X1604" s="94">
        <v>0</v>
      </c>
      <c r="Y1604" s="94">
        <v>0</v>
      </c>
      <c r="Z1604" s="94">
        <v>0</v>
      </c>
      <c r="AA1604" s="94">
        <v>0</v>
      </c>
      <c r="AB1604" s="94">
        <v>0</v>
      </c>
      <c r="AC1604" s="94">
        <f>_xlfn.XLOOKUP(B1604,'[3]Nur des jours'!$B:$B,'[3]Nur des jours'!$N:$N,"")</f>
        <v>0</v>
      </c>
      <c r="AD1604" s="94">
        <v>0</v>
      </c>
      <c r="AE1604" s="94">
        <v>0</v>
      </c>
      <c r="AF1604" s="94">
        <v>0</v>
      </c>
      <c r="AG1604" s="94">
        <v>0</v>
      </c>
      <c r="AH1604" s="94">
        <v>0</v>
      </c>
      <c r="AI1604" s="49" t="s">
        <v>5559</v>
      </c>
      <c r="AJ1604" s="49"/>
      <c r="AK1604" s="48" t="str" cm="1">
        <f t="array" ref="AK1604">IFERROR(_xlfn.IFS(
AM1604="MPR ISSUE","PDH",
AM1604="BSS Hardware Issue","BSS",
AM1604="Sites strategiques, MLL, Pylone, etc.","ENVTECH",
AM1604="AKTIVCO DEFAUT GE &amp; POWER Cabinet","AKTIVCO",
AM1604="AKTIVCO Coupure ENEO &amp; Baisse de tension","AKTIVCO GRID ONLY",
AM1604="Coupure ENEO &amp; Baisse de tension","IHS GRID ONLY",
AM1604="Defaut GE &amp; POWER Cabinet","IHS",
AM1604="Sharing","Partners",
AM1604="Sites strategiques &amp; DataCenter","SST &amp; DC",
AM1604="Exclu","Exclu",
AM1604="SAT","SAT",
AM1604="SPARE-ISSUE","SPARE-ISSUE",
AM1604="Fiber CAmtel","TRANS_FO_CAMTEL",
AM1604="Fiber AOF","Fiber AOF",
AM1604="Projet OCM (HUAWEI)","TRAVAUX-HUAWEI",
AM1604="Projet OCM (NOKIA)","TRAVAUX-NOKIA",
AM1604="ACCESS-ISSUE","ACCESS-ISSUE",
AM1604="Projet OCM (ZTE, NOKIA, autres projets)","TRAVAUX OCM",
AM1604="No root CAuse","No root cause",
AM1604="ODU HS","PDH",
AM1604="IP &amp; VLAN","PDH",
AM1604="Warehouse HUAWEI","SPARE-ISSUE",
AM1604="SPARE-HS","SPARE-ISSUE",
AM1604="Power Telco","BSS",AM1604="no impacts","no impacts"
),"")</f>
        <v>no impacts</v>
      </c>
      <c r="AL1604" s="48" t="str" cm="1">
        <f t="array" ref="AL1604">IFERROR(_xlfn.IFS(
AM1604="MPR ISSUE","TX ISSUE",
AM1604="BSS Hardware Issue","RAN ISSUE",
AM1604="Sites strategiques, MLL, Pylone, etc.","ENVTECH",
AM1604="AKTIVCO DEFAUT GE &amp; POWER Cabinet","POWER ISSUE",
AM1604="AKTIVCO Coupure ENEO &amp; Baisse de tension","POWER ISSUE",
AM1604="Coupure ENEO &amp; Baisse de tension","POWER ISSUE",
AM1604="Defaut GE &amp; POWER Cabinet","POWER ISSUE",
AM1604="Sharing","POWER ISSUE",
AM1604="Sites strategiques &amp; DataCenter","POWER ISSUE",
AM1604="Exclu","Exclu",
AM1604="SAT","TX ISSUE",
AM1604="SPARE-ISSUE","SPARE-ISSUE",
AM1604="Fiber CAmtel","TX ISSUE",
AM1604="Fiber AOF","TX ISSUE",
AM1604="Projet OCM (HUAWEI)","TRAVAUX-HUAWEI",
AM1604="Projet OCM (NOKIA)","TRAVAUX -NOKIA",
AM1604="ACCESS-ISSUE","ACCESS-ISSUE",
AM1604="Projet OCM (ZTE, NOKIA, autres projets)","TRAVAUX OCM",
AM1604="No root CAuse","No root cause",
AM1604="ODU HS","TX ISSUE",
AM1604="IP &amp; VLAN","TX ISSUE",
AM1604="Warehouse HUAWEI","SPARE-ISSUE",
AM1604="SPARE-HS","SPARE-ISSUE",
AM1604="Power Telco","RAN ISSUE",AM1604="no impacts","no impacts"
),"")</f>
        <v>no impacts</v>
      </c>
      <c r="AM1604" s="67" t="s">
        <v>5605</v>
      </c>
      <c r="AN1604" s="48" t="str" cm="1">
        <f t="array" ref="AN1604">IFERROR(_xlfn.IFS(
AM1604="MPR ISSUE","ACTIVE",
AM1604="BSS Hardware Issue","ACTIVE",
AM1604="Sites strategiques, MLL, Pylone, etc.","PASSIVE",
AM1604="AKTIVCO DEFAUT GE &amp; POWER Cabinet","PASSIVE",
AM1604="AKTIVCO Coupure ENEO &amp; Baisse de tension","PASSIVE",
AM1604="Coupure ENEO &amp; Baisse de tension","PASSIVE",
AM1604="Defaut GE &amp; POWER Cabinet","PASSIVE",
AM1604="Sharing","PASSIVE",
AM1604="Sites strategiques &amp; DataCenter","PASSIVE",
AM1604="Exclu","Exclu",
AM1604="SAT","ACTIVE",
AM1604="SPARE-ISSUE","SPARE-ISSUE",
AM1604="Fiber CAmtel","ACTIVE",
AM1604="Fiber AOF","ACTIVE",
AM1604="Projet OCM (HUAWEI)","PLANNED WORKS",
AM1604="Projet OCM (NOKIA)","PLANNED WORKS",
AM1604="ACCESS-ISSUE","ACCESS-ISSUE",
AM1604="Projet OCM (ZTE, NOKIA, autres projets)","PLANNED WORKS",
AM1604="No root CAuse","No root cause",
AM1604="ODU HS","ACTIVE",
AM1604="IP &amp; VLAN","ACTIVE",
AM1604="Warehouse HUAWEI","SPARE-ISSUE",
AM1604="SPARE-HS","SPARE-ISSUE",
AM1604="Power Telco","ACTIVE", AM1604="no impacts","no impacts"
),"")</f>
        <v>no impacts</v>
      </c>
      <c r="AO1604" s="93" t="s">
        <v>5537</v>
      </c>
      <c r="AP1604" s="101" t="str">
        <f t="shared" si="46"/>
        <v>CTR_161</v>
      </c>
      <c r="AR1604" s="17" t="s">
        <v>5537</v>
      </c>
      <c r="AS1604" s="7" t="s">
        <v>5537</v>
      </c>
      <c r="AT1604" s="6"/>
      <c r="AU1604" s="7"/>
      <c r="AV1604" s="3" t="s">
        <v>5537</v>
      </c>
      <c r="AW1604" s="18" t="s">
        <v>5537</v>
      </c>
      <c r="AX1604" s="18" t="s">
        <v>5537</v>
      </c>
      <c r="AY1604" s="18" t="s">
        <v>5537</v>
      </c>
      <c r="AZ1604" s="18" t="s">
        <v>5537</v>
      </c>
      <c r="BA1604" s="18" t="s">
        <v>5537</v>
      </c>
      <c r="BB1604" s="18" t="s">
        <v>5537</v>
      </c>
      <c r="BC1604" s="18" t="s">
        <v>5537</v>
      </c>
      <c r="BD1604" s="18" t="s">
        <v>5537</v>
      </c>
      <c r="BE1604" s="18" t="s">
        <v>5537</v>
      </c>
      <c r="BF1604" s="18" t="s">
        <v>5537</v>
      </c>
      <c r="BG1604" s="18" t="s">
        <v>5537</v>
      </c>
      <c r="BH1604" s="18" t="s">
        <v>5537</v>
      </c>
      <c r="BI1604" s="9" t="s">
        <v>5537</v>
      </c>
      <c r="BJ1604" s="14"/>
      <c r="BK1604" s="14" t="s">
        <v>5537</v>
      </c>
      <c r="BL1604" s="14" t="str">
        <f>_xlfn.XLOOKUP(B1604,'[4]cell downs 18042026 17h'!$B:$B,'[4]cell downs 18042026 17h'!$B:$B,"")</f>
        <v/>
      </c>
      <c r="BM1604" s="14" t="str">
        <f>_xlfn.XLOOKUP(B1604,'[5]Cells Huawei 19042026 15h'!$B:$B,'[5]Cells Huawei 19042026 15h'!$B:$B,"")</f>
        <v/>
      </c>
      <c r="BN1604" s="9" t="str">
        <f>_xlfn.XLOOKUP(B1604,'[6]cells down 19042026 9H40'!$B:$B,'[6]cells down 19042026 9H40'!$B:$B,"")</f>
        <v/>
      </c>
      <c r="BO1604" s="9" t="s">
        <v>2385</v>
      </c>
      <c r="BP1604" s="9" t="s">
        <v>5537</v>
      </c>
      <c r="BQ1604" s="115"/>
    </row>
    <row r="1605" spans="1:69" s="9" customFormat="1" x14ac:dyDescent="0.3">
      <c r="A1605" s="1" t="s">
        <v>896</v>
      </c>
      <c r="B1605" s="8" t="s">
        <v>897</v>
      </c>
      <c r="C1605" s="3" t="str">
        <f>_xlfn.XLOOKUP(B1605,'[1]daily break down'!$D:$D,'[1]daily break down'!$E:$E,"")</f>
        <v>Yaounde</v>
      </c>
      <c r="D1605" s="1" t="s">
        <v>11</v>
      </c>
      <c r="E1605" s="1" t="s">
        <v>12</v>
      </c>
      <c r="F1605" s="3" t="s">
        <v>37</v>
      </c>
      <c r="G1605" s="1" t="s">
        <v>38</v>
      </c>
      <c r="H1605" s="34" t="str">
        <f>_xlfn.XLOOKUP(B1605,[2]CALCULATION!$B:$B,[2]CALCULATION!$H:$H,"")</f>
        <v>ZTE</v>
      </c>
      <c r="I1605" s="28">
        <v>0</v>
      </c>
      <c r="J1605" s="28">
        <v>0</v>
      </c>
      <c r="K1605" s="28">
        <v>0</v>
      </c>
      <c r="L1605" s="28">
        <v>0</v>
      </c>
      <c r="M1605" s="28">
        <v>0</v>
      </c>
      <c r="N1605" s="28">
        <v>0</v>
      </c>
      <c r="O1605" s="28">
        <v>0</v>
      </c>
      <c r="P1605" s="28">
        <v>4.4780314639317673</v>
      </c>
      <c r="Q1605" s="28">
        <v>0</v>
      </c>
      <c r="R1605" s="28">
        <v>21.040041891031947</v>
      </c>
      <c r="S1605" s="94">
        <v>0</v>
      </c>
      <c r="T1605" s="94">
        <f>_xlfn.XLOOKUP(B1605,'[3]Nur des jours'!$B:$B,'[3]Nur des jours'!$U:$U,"")</f>
        <v>0</v>
      </c>
      <c r="U1605" s="94">
        <v>0</v>
      </c>
      <c r="V1605" s="94">
        <v>0</v>
      </c>
      <c r="W1605" s="94">
        <v>0</v>
      </c>
      <c r="X1605" s="94">
        <v>0</v>
      </c>
      <c r="Y1605" s="94">
        <v>0</v>
      </c>
      <c r="Z1605" s="94">
        <v>0</v>
      </c>
      <c r="AA1605" s="94">
        <v>0</v>
      </c>
      <c r="AB1605" s="94">
        <v>0</v>
      </c>
      <c r="AC1605" s="94">
        <f>_xlfn.XLOOKUP(B1605,'[3]Nur des jours'!$B:$B,'[3]Nur des jours'!$N:$N,"")</f>
        <v>0</v>
      </c>
      <c r="AD1605" s="94">
        <v>0</v>
      </c>
      <c r="AE1605" s="94">
        <v>0</v>
      </c>
      <c r="AF1605" s="94">
        <v>0</v>
      </c>
      <c r="AG1605" s="94">
        <v>0</v>
      </c>
      <c r="AH1605" s="94">
        <v>0</v>
      </c>
      <c r="AI1605" s="49" t="s">
        <v>5559</v>
      </c>
      <c r="AJ1605" s="49"/>
      <c r="AK1605" s="48" t="str" cm="1">
        <f t="array" ref="AK1605">IFERROR(_xlfn.IFS(
AM1605="MPR ISSUE","PDH",
AM1605="BSS Hardware Issue","BSS",
AM1605="Sites strategiques, MLL, Pylone, etc.","ENVTECH",
AM1605="AKTIVCO DEFAUT GE &amp; POWER Cabinet","AKTIVCO",
AM1605="AKTIVCO Coupure ENEO &amp; Baisse de tension","AKTIVCO GRID ONLY",
AM1605="Coupure ENEO &amp; Baisse de tension","IHS GRID ONLY",
AM1605="Defaut GE &amp; POWER Cabinet","IHS",
AM1605="Sharing","Partners",
AM1605="Sites strategiques &amp; DataCenter","SST &amp; DC",
AM1605="Exclu","Exclu",
AM1605="SAT","SAT",
AM1605="SPARE-ISSUE","SPARE-ISSUE",
AM1605="Fiber CAmtel","TRANS_FO_CAMTEL",
AM1605="Fiber AOF","Fiber AOF",
AM1605="Projet OCM (HUAWEI)","TRAVAUX-HUAWEI",
AM1605="Projet OCM (NOKIA)","TRAVAUX-NOKIA",
AM1605="ACCESS-ISSUE","ACCESS-ISSUE",
AM1605="Projet OCM (ZTE, NOKIA, autres projets)","TRAVAUX OCM",
AM1605="No root CAuse","No root cause",
AM1605="ODU HS","PDH",
AM1605="IP &amp; VLAN","PDH",
AM1605="Warehouse HUAWEI","SPARE-ISSUE",
AM1605="SPARE-HS","SPARE-ISSUE",
AM1605="Power Telco","BSS",AM1605="no impacts","no impacts"
),"")</f>
        <v>no impacts</v>
      </c>
      <c r="AL1605" s="48" t="str" cm="1">
        <f t="array" ref="AL1605">IFERROR(_xlfn.IFS(
AM1605="MPR ISSUE","TX ISSUE",
AM1605="BSS Hardware Issue","RAN ISSUE",
AM1605="Sites strategiques, MLL, Pylone, etc.","ENVTECH",
AM1605="AKTIVCO DEFAUT GE &amp; POWER Cabinet","POWER ISSUE",
AM1605="AKTIVCO Coupure ENEO &amp; Baisse de tension","POWER ISSUE",
AM1605="Coupure ENEO &amp; Baisse de tension","POWER ISSUE",
AM1605="Defaut GE &amp; POWER Cabinet","POWER ISSUE",
AM1605="Sharing","POWER ISSUE",
AM1605="Sites strategiques &amp; DataCenter","POWER ISSUE",
AM1605="Exclu","Exclu",
AM1605="SAT","TX ISSUE",
AM1605="SPARE-ISSUE","SPARE-ISSUE",
AM1605="Fiber CAmtel","TX ISSUE",
AM1605="Fiber AOF","TX ISSUE",
AM1605="Projet OCM (HUAWEI)","TRAVAUX-HUAWEI",
AM1605="Projet OCM (NOKIA)","TRAVAUX -NOKIA",
AM1605="ACCESS-ISSUE","ACCESS-ISSUE",
AM1605="Projet OCM (ZTE, NOKIA, autres projets)","TRAVAUX OCM",
AM1605="No root CAuse","No root cause",
AM1605="ODU HS","TX ISSUE",
AM1605="IP &amp; VLAN","TX ISSUE",
AM1605="Warehouse HUAWEI","SPARE-ISSUE",
AM1605="SPARE-HS","SPARE-ISSUE",
AM1605="Power Telco","RAN ISSUE",AM1605="no impacts","no impacts"
),"")</f>
        <v>no impacts</v>
      </c>
      <c r="AM1605" s="67" t="s">
        <v>5605</v>
      </c>
      <c r="AN1605" s="48" t="str" cm="1">
        <f t="array" ref="AN1605">IFERROR(_xlfn.IFS(
AM1605="MPR ISSUE","ACTIVE",
AM1605="BSS Hardware Issue","ACTIVE",
AM1605="Sites strategiques, MLL, Pylone, etc.","PASSIVE",
AM1605="AKTIVCO DEFAUT GE &amp; POWER Cabinet","PASSIVE",
AM1605="AKTIVCO Coupure ENEO &amp; Baisse de tension","PASSIVE",
AM1605="Coupure ENEO &amp; Baisse de tension","PASSIVE",
AM1605="Defaut GE &amp; POWER Cabinet","PASSIVE",
AM1605="Sharing","PASSIVE",
AM1605="Sites strategiques &amp; DataCenter","PASSIVE",
AM1605="Exclu","Exclu",
AM1605="SAT","ACTIVE",
AM1605="SPARE-ISSUE","SPARE-ISSUE",
AM1605="Fiber CAmtel","ACTIVE",
AM1605="Fiber AOF","ACTIVE",
AM1605="Projet OCM (HUAWEI)","PLANNED WORKS",
AM1605="Projet OCM (NOKIA)","PLANNED WORKS",
AM1605="ACCESS-ISSUE","ACCESS-ISSUE",
AM1605="Projet OCM (ZTE, NOKIA, autres projets)","PLANNED WORKS",
AM1605="No root CAuse","No root cause",
AM1605="ODU HS","ACTIVE",
AM1605="IP &amp; VLAN","ACTIVE",
AM1605="Warehouse HUAWEI","SPARE-ISSUE",
AM1605="SPARE-HS","SPARE-ISSUE",
AM1605="Power Telco","ACTIVE", AM1605="no impacts","no impacts"
),"")</f>
        <v>no impacts</v>
      </c>
      <c r="AO1605" s="93" t="s">
        <v>5537</v>
      </c>
      <c r="AP1605" s="101" t="str">
        <f t="shared" si="46"/>
        <v>CTR_479</v>
      </c>
      <c r="AR1605" s="17" t="s">
        <v>5537</v>
      </c>
      <c r="AS1605" s="7" t="s">
        <v>5537</v>
      </c>
      <c r="AT1605" s="6"/>
      <c r="AU1605" s="7"/>
      <c r="AV1605" s="3" t="s">
        <v>5537</v>
      </c>
      <c r="AW1605" s="18" t="s">
        <v>5537</v>
      </c>
      <c r="AX1605" s="18" t="s">
        <v>5537</v>
      </c>
      <c r="AY1605" s="18" t="s">
        <v>5537</v>
      </c>
      <c r="AZ1605" s="18" t="s">
        <v>5537</v>
      </c>
      <c r="BA1605" s="18" t="s">
        <v>5537</v>
      </c>
      <c r="BB1605" s="18" t="s">
        <v>5537</v>
      </c>
      <c r="BC1605" s="18" t="s">
        <v>5537</v>
      </c>
      <c r="BD1605" s="18" t="s">
        <v>5537</v>
      </c>
      <c r="BE1605" s="18" t="s">
        <v>5537</v>
      </c>
      <c r="BF1605" s="18" t="s">
        <v>5537</v>
      </c>
      <c r="BG1605" s="18" t="s">
        <v>5537</v>
      </c>
      <c r="BH1605" s="18" t="s">
        <v>5537</v>
      </c>
      <c r="BI1605" s="9" t="s">
        <v>5537</v>
      </c>
      <c r="BJ1605" s="14"/>
      <c r="BK1605" s="14" t="s">
        <v>5537</v>
      </c>
      <c r="BL1605" s="14" t="str">
        <f>_xlfn.XLOOKUP(B1605,'[4]cell downs 18042026 17h'!$B:$B,'[4]cell downs 18042026 17h'!$B:$B,"")</f>
        <v/>
      </c>
      <c r="BM1605" s="14" t="str">
        <f>_xlfn.XLOOKUP(B1605,'[5]Cells Huawei 19042026 15h'!$B:$B,'[5]Cells Huawei 19042026 15h'!$B:$B,"")</f>
        <v/>
      </c>
      <c r="BN1605" s="9" t="str">
        <f>_xlfn.XLOOKUP(B1605,'[6]cells down 19042026 9H40'!$B:$B,'[6]cells down 19042026 9H40'!$B:$B,"")</f>
        <v/>
      </c>
      <c r="BO1605" s="9" t="s">
        <v>897</v>
      </c>
      <c r="BP1605" s="9" t="s">
        <v>154</v>
      </c>
      <c r="BQ1605" s="115"/>
    </row>
    <row r="1606" spans="1:69" s="9" customFormat="1" x14ac:dyDescent="0.3">
      <c r="A1606" s="1" t="s">
        <v>43</v>
      </c>
      <c r="B1606" s="8" t="s">
        <v>44</v>
      </c>
      <c r="C1606" s="3" t="str">
        <f>_xlfn.XLOOKUP(B1606,'[1]daily break down'!$D:$D,'[1]daily break down'!$E:$E,"")</f>
        <v>Yaounde</v>
      </c>
      <c r="D1606" s="1" t="s">
        <v>11</v>
      </c>
      <c r="E1606" s="1" t="s">
        <v>12</v>
      </c>
      <c r="F1606" s="3" t="s">
        <v>37</v>
      </c>
      <c r="G1606" s="1" t="s">
        <v>38</v>
      </c>
      <c r="H1606" s="34" t="str">
        <f>_xlfn.XLOOKUP(B1606,[2]CALCULATION!$B:$B,[2]CALCULATION!$H:$H,"")</f>
        <v>ZTE</v>
      </c>
      <c r="I1606" s="28">
        <v>0</v>
      </c>
      <c r="J1606" s="28">
        <v>0</v>
      </c>
      <c r="K1606" s="28">
        <v>0</v>
      </c>
      <c r="L1606" s="28">
        <v>0</v>
      </c>
      <c r="M1606" s="28">
        <v>0</v>
      </c>
      <c r="N1606" s="28">
        <v>0</v>
      </c>
      <c r="O1606" s="28">
        <v>0</v>
      </c>
      <c r="P1606" s="28">
        <v>0</v>
      </c>
      <c r="Q1606" s="28">
        <v>0</v>
      </c>
      <c r="R1606" s="28">
        <v>0</v>
      </c>
      <c r="S1606" s="94">
        <v>0</v>
      </c>
      <c r="T1606" s="94">
        <f>_xlfn.XLOOKUP(B1606,'[3]Nur des jours'!$B:$B,'[3]Nur des jours'!$U:$U,"")</f>
        <v>0</v>
      </c>
      <c r="U1606" s="94">
        <v>0</v>
      </c>
      <c r="V1606" s="94">
        <v>0</v>
      </c>
      <c r="W1606" s="94">
        <v>0</v>
      </c>
      <c r="X1606" s="94">
        <v>0</v>
      </c>
      <c r="Y1606" s="94">
        <v>0</v>
      </c>
      <c r="Z1606" s="94">
        <v>0</v>
      </c>
      <c r="AA1606" s="94">
        <v>0</v>
      </c>
      <c r="AB1606" s="94">
        <v>0</v>
      </c>
      <c r="AC1606" s="94">
        <f>_xlfn.XLOOKUP(B1606,'[3]Nur des jours'!$B:$B,'[3]Nur des jours'!$N:$N,"")</f>
        <v>0</v>
      </c>
      <c r="AD1606" s="94">
        <v>0</v>
      </c>
      <c r="AE1606" s="94">
        <v>0</v>
      </c>
      <c r="AF1606" s="94">
        <v>0</v>
      </c>
      <c r="AG1606" s="94">
        <v>0</v>
      </c>
      <c r="AH1606" s="94">
        <v>0</v>
      </c>
      <c r="AI1606" s="49" t="s">
        <v>5559</v>
      </c>
      <c r="AJ1606" s="49"/>
      <c r="AK1606" s="48" t="str" cm="1">
        <f t="array" ref="AK1606">IFERROR(_xlfn.IFS(
AM1606="MPR ISSUE","PDH",
AM1606="BSS Hardware Issue","BSS",
AM1606="Sites strategiques, MLL, Pylone, etc.","ENVTECH",
AM1606="AKTIVCO DEFAUT GE &amp; POWER Cabinet","AKTIVCO",
AM1606="AKTIVCO Coupure ENEO &amp; Baisse de tension","AKTIVCO GRID ONLY",
AM1606="Coupure ENEO &amp; Baisse de tension","IHS GRID ONLY",
AM1606="Defaut GE &amp; POWER Cabinet","IHS",
AM1606="Sharing","Partners",
AM1606="Sites strategiques &amp; DataCenter","SST &amp; DC",
AM1606="Exclu","Exclu",
AM1606="SAT","SAT",
AM1606="SPARE-ISSUE","SPARE-ISSUE",
AM1606="Fiber CAmtel","TRANS_FO_CAMTEL",
AM1606="Fiber AOF","Fiber AOF",
AM1606="Projet OCM (HUAWEI)","TRAVAUX-HUAWEI",
AM1606="Projet OCM (NOKIA)","TRAVAUX-NOKIA",
AM1606="ACCESS-ISSUE","ACCESS-ISSUE",
AM1606="Projet OCM (ZTE, NOKIA, autres projets)","TRAVAUX OCM",
AM1606="No root CAuse","No root cause",
AM1606="ODU HS","PDH",
AM1606="IP &amp; VLAN","PDH",
AM1606="Warehouse HUAWEI","SPARE-ISSUE",
AM1606="SPARE-HS","SPARE-ISSUE",
AM1606="Power Telco","BSS",AM1606="no impacts","no impacts"
),"")</f>
        <v>no impacts</v>
      </c>
      <c r="AL1606" s="48" t="str" cm="1">
        <f t="array" ref="AL1606">IFERROR(_xlfn.IFS(
AM1606="MPR ISSUE","TX ISSUE",
AM1606="BSS Hardware Issue","RAN ISSUE",
AM1606="Sites strategiques, MLL, Pylone, etc.","ENVTECH",
AM1606="AKTIVCO DEFAUT GE &amp; POWER Cabinet","POWER ISSUE",
AM1606="AKTIVCO Coupure ENEO &amp; Baisse de tension","POWER ISSUE",
AM1606="Coupure ENEO &amp; Baisse de tension","POWER ISSUE",
AM1606="Defaut GE &amp; POWER Cabinet","POWER ISSUE",
AM1606="Sharing","POWER ISSUE",
AM1606="Sites strategiques &amp; DataCenter","POWER ISSUE",
AM1606="Exclu","Exclu",
AM1606="SAT","TX ISSUE",
AM1606="SPARE-ISSUE","SPARE-ISSUE",
AM1606="Fiber CAmtel","TX ISSUE",
AM1606="Fiber AOF","TX ISSUE",
AM1606="Projet OCM (HUAWEI)","TRAVAUX-HUAWEI",
AM1606="Projet OCM (NOKIA)","TRAVAUX -NOKIA",
AM1606="ACCESS-ISSUE","ACCESS-ISSUE",
AM1606="Projet OCM (ZTE, NOKIA, autres projets)","TRAVAUX OCM",
AM1606="No root CAuse","No root cause",
AM1606="ODU HS","TX ISSUE",
AM1606="IP &amp; VLAN","TX ISSUE",
AM1606="Warehouse HUAWEI","SPARE-ISSUE",
AM1606="SPARE-HS","SPARE-ISSUE",
AM1606="Power Telco","RAN ISSUE",AM1606="no impacts","no impacts"
),"")</f>
        <v>no impacts</v>
      </c>
      <c r="AM1606" s="67" t="s">
        <v>5605</v>
      </c>
      <c r="AN1606" s="48" t="str" cm="1">
        <f t="array" ref="AN1606">IFERROR(_xlfn.IFS(
AM1606="MPR ISSUE","ACTIVE",
AM1606="BSS Hardware Issue","ACTIVE",
AM1606="Sites strategiques, MLL, Pylone, etc.","PASSIVE",
AM1606="AKTIVCO DEFAUT GE &amp; POWER Cabinet","PASSIVE",
AM1606="AKTIVCO Coupure ENEO &amp; Baisse de tension","PASSIVE",
AM1606="Coupure ENEO &amp; Baisse de tension","PASSIVE",
AM1606="Defaut GE &amp; POWER Cabinet","PASSIVE",
AM1606="Sharing","PASSIVE",
AM1606="Sites strategiques &amp; DataCenter","PASSIVE",
AM1606="Exclu","Exclu",
AM1606="SAT","ACTIVE",
AM1606="SPARE-ISSUE","SPARE-ISSUE",
AM1606="Fiber CAmtel","ACTIVE",
AM1606="Fiber AOF","ACTIVE",
AM1606="Projet OCM (HUAWEI)","PLANNED WORKS",
AM1606="Projet OCM (NOKIA)","PLANNED WORKS",
AM1606="ACCESS-ISSUE","ACCESS-ISSUE",
AM1606="Projet OCM (ZTE, NOKIA, autres projets)","PLANNED WORKS",
AM1606="No root CAuse","No root cause",
AM1606="ODU HS","ACTIVE",
AM1606="IP &amp; VLAN","ACTIVE",
AM1606="Warehouse HUAWEI","SPARE-ISSUE",
AM1606="SPARE-HS","SPARE-ISSUE",
AM1606="Power Telco","ACTIVE", AM1606="no impacts","no impacts"
),"")</f>
        <v>no impacts</v>
      </c>
      <c r="AO1606" s="93" t="s">
        <v>5537</v>
      </c>
      <c r="AP1606" s="101" t="str">
        <f t="shared" si="46"/>
        <v>CTR_422</v>
      </c>
      <c r="AR1606" s="17" t="s">
        <v>5537</v>
      </c>
      <c r="AS1606" s="7" t="s">
        <v>5537</v>
      </c>
      <c r="AT1606" s="6"/>
      <c r="AU1606" s="7"/>
      <c r="AV1606" s="3" t="s">
        <v>5537</v>
      </c>
      <c r="AW1606" s="18" t="s">
        <v>5537</v>
      </c>
      <c r="AX1606" s="18" t="s">
        <v>5537</v>
      </c>
      <c r="AY1606" s="18" t="s">
        <v>5537</v>
      </c>
      <c r="AZ1606" s="18" t="s">
        <v>5537</v>
      </c>
      <c r="BA1606" s="18" t="s">
        <v>5537</v>
      </c>
      <c r="BB1606" s="18" t="s">
        <v>5537</v>
      </c>
      <c r="BC1606" s="18" t="s">
        <v>5537</v>
      </c>
      <c r="BD1606" s="18" t="s">
        <v>5537</v>
      </c>
      <c r="BE1606" s="18" t="s">
        <v>5537</v>
      </c>
      <c r="BF1606" s="18" t="s">
        <v>5537</v>
      </c>
      <c r="BG1606" s="18" t="s">
        <v>5537</v>
      </c>
      <c r="BH1606" s="18" t="s">
        <v>5537</v>
      </c>
      <c r="BI1606" s="9" t="s">
        <v>5537</v>
      </c>
      <c r="BJ1606" s="14"/>
      <c r="BK1606" s="14" t="s">
        <v>5537</v>
      </c>
      <c r="BL1606" s="14" t="str">
        <f>_xlfn.XLOOKUP(B1606,'[4]cell downs 18042026 17h'!$B:$B,'[4]cell downs 18042026 17h'!$B:$B,"")</f>
        <v/>
      </c>
      <c r="BM1606" s="14" t="str">
        <f>_xlfn.XLOOKUP(B1606,'[5]Cells Huawei 19042026 15h'!$B:$B,'[5]Cells Huawei 19042026 15h'!$B:$B,"")</f>
        <v/>
      </c>
      <c r="BN1606" s="9" t="str">
        <f>_xlfn.XLOOKUP(B1606,'[6]cells down 19042026 9H40'!$B:$B,'[6]cells down 19042026 9H40'!$B:$B,"")</f>
        <v/>
      </c>
      <c r="BO1606" s="9" t="s">
        <v>44</v>
      </c>
      <c r="BP1606" s="9" t="s">
        <v>5537</v>
      </c>
      <c r="BQ1606" s="115"/>
    </row>
    <row r="1607" spans="1:69" s="9" customFormat="1" x14ac:dyDescent="0.3">
      <c r="A1607" s="1" t="s">
        <v>4560</v>
      </c>
      <c r="B1607" s="8" t="s">
        <v>4561</v>
      </c>
      <c r="C1607" s="3" t="str">
        <f>_xlfn.XLOOKUP(B1607,'[1]daily break down'!$D:$D,'[1]daily break down'!$E:$E,"")</f>
        <v>Yaounde</v>
      </c>
      <c r="D1607" s="1" t="s">
        <v>11</v>
      </c>
      <c r="E1607" s="1" t="s">
        <v>12</v>
      </c>
      <c r="F1607" s="3" t="s">
        <v>37</v>
      </c>
      <c r="G1607" s="1" t="s">
        <v>38</v>
      </c>
      <c r="H1607" s="34" t="str">
        <f>_xlfn.XLOOKUP(B1607,[2]CALCULATION!$B:$B,[2]CALCULATION!$H:$H,"")</f>
        <v>ZTE</v>
      </c>
      <c r="I1607" s="28">
        <v>0</v>
      </c>
      <c r="J1607" s="28">
        <v>0</v>
      </c>
      <c r="K1607" s="28">
        <v>0</v>
      </c>
      <c r="L1607" s="28">
        <v>1.7728067847491338E-2</v>
      </c>
      <c r="M1607" s="28">
        <v>0</v>
      </c>
      <c r="N1607" s="28">
        <v>0</v>
      </c>
      <c r="O1607" s="28">
        <v>1.8976523329709189E-2</v>
      </c>
      <c r="P1607" s="28">
        <v>0</v>
      </c>
      <c r="Q1607" s="28">
        <v>0</v>
      </c>
      <c r="R1607" s="28">
        <v>7.8339868106028838</v>
      </c>
      <c r="S1607" s="94">
        <v>0</v>
      </c>
      <c r="T1607" s="94">
        <f>_xlfn.XLOOKUP(B1607,'[3]Nur des jours'!$B:$B,'[3]Nur des jours'!$U:$U,"")</f>
        <v>0</v>
      </c>
      <c r="U1607" s="94">
        <v>0</v>
      </c>
      <c r="V1607" s="94">
        <v>0</v>
      </c>
      <c r="W1607" s="94">
        <v>0</v>
      </c>
      <c r="X1607" s="94">
        <v>0</v>
      </c>
      <c r="Y1607" s="94">
        <v>0</v>
      </c>
      <c r="Z1607" s="94">
        <v>0</v>
      </c>
      <c r="AA1607" s="94">
        <v>0</v>
      </c>
      <c r="AB1607" s="94">
        <v>0</v>
      </c>
      <c r="AC1607" s="94">
        <f>_xlfn.XLOOKUP(B1607,'[3]Nur des jours'!$B:$B,'[3]Nur des jours'!$N:$N,"")</f>
        <v>0</v>
      </c>
      <c r="AD1607" s="94">
        <v>0</v>
      </c>
      <c r="AE1607" s="94">
        <v>0</v>
      </c>
      <c r="AF1607" s="94">
        <v>0</v>
      </c>
      <c r="AG1607" s="94">
        <v>0</v>
      </c>
      <c r="AH1607" s="94">
        <v>0</v>
      </c>
      <c r="AI1607" s="49" t="s">
        <v>5559</v>
      </c>
      <c r="AJ1607" s="49"/>
      <c r="AK1607" s="48" t="str" cm="1">
        <f t="array" ref="AK1607">IFERROR(_xlfn.IFS(
AM1607="MPR ISSUE","PDH",
AM1607="BSS Hardware Issue","BSS",
AM1607="Sites strategiques, MLL, Pylone, etc.","ENVTECH",
AM1607="AKTIVCO DEFAUT GE &amp; POWER Cabinet","AKTIVCO",
AM1607="AKTIVCO Coupure ENEO &amp; Baisse de tension","AKTIVCO GRID ONLY",
AM1607="Coupure ENEO &amp; Baisse de tension","IHS GRID ONLY",
AM1607="Defaut GE &amp; POWER Cabinet","IHS",
AM1607="Sharing","Partners",
AM1607="Sites strategiques &amp; DataCenter","SST &amp; DC",
AM1607="Exclu","Exclu",
AM1607="SAT","SAT",
AM1607="SPARE-ISSUE","SPARE-ISSUE",
AM1607="Fiber CAmtel","TRANS_FO_CAMTEL",
AM1607="Fiber AOF","Fiber AOF",
AM1607="Projet OCM (HUAWEI)","TRAVAUX-HUAWEI",
AM1607="Projet OCM (NOKIA)","TRAVAUX-NOKIA",
AM1607="ACCESS-ISSUE","ACCESS-ISSUE",
AM1607="Projet OCM (ZTE, NOKIA, autres projets)","TRAVAUX OCM",
AM1607="No root CAuse","No root cause",
AM1607="ODU HS","PDH",
AM1607="IP &amp; VLAN","PDH",
AM1607="Warehouse HUAWEI","SPARE-ISSUE",
AM1607="SPARE-HS","SPARE-ISSUE",
AM1607="Power Telco","BSS",AM1607="no impacts","no impacts"
),"")</f>
        <v>no impacts</v>
      </c>
      <c r="AL1607" s="48" t="str" cm="1">
        <f t="array" ref="AL1607">IFERROR(_xlfn.IFS(
AM1607="MPR ISSUE","TX ISSUE",
AM1607="BSS Hardware Issue","RAN ISSUE",
AM1607="Sites strategiques, MLL, Pylone, etc.","ENVTECH",
AM1607="AKTIVCO DEFAUT GE &amp; POWER Cabinet","POWER ISSUE",
AM1607="AKTIVCO Coupure ENEO &amp; Baisse de tension","POWER ISSUE",
AM1607="Coupure ENEO &amp; Baisse de tension","POWER ISSUE",
AM1607="Defaut GE &amp; POWER Cabinet","POWER ISSUE",
AM1607="Sharing","POWER ISSUE",
AM1607="Sites strategiques &amp; DataCenter","POWER ISSUE",
AM1607="Exclu","Exclu",
AM1607="SAT","TX ISSUE",
AM1607="SPARE-ISSUE","SPARE-ISSUE",
AM1607="Fiber CAmtel","TX ISSUE",
AM1607="Fiber AOF","TX ISSUE",
AM1607="Projet OCM (HUAWEI)","TRAVAUX-HUAWEI",
AM1607="Projet OCM (NOKIA)","TRAVAUX -NOKIA",
AM1607="ACCESS-ISSUE","ACCESS-ISSUE",
AM1607="Projet OCM (ZTE, NOKIA, autres projets)","TRAVAUX OCM",
AM1607="No root CAuse","No root cause",
AM1607="ODU HS","TX ISSUE",
AM1607="IP &amp; VLAN","TX ISSUE",
AM1607="Warehouse HUAWEI","SPARE-ISSUE",
AM1607="SPARE-HS","SPARE-ISSUE",
AM1607="Power Telco","RAN ISSUE",AM1607="no impacts","no impacts"
),"")</f>
        <v>no impacts</v>
      </c>
      <c r="AM1607" s="67" t="s">
        <v>5605</v>
      </c>
      <c r="AN1607" s="48" t="str" cm="1">
        <f t="array" ref="AN1607">IFERROR(_xlfn.IFS(
AM1607="MPR ISSUE","ACTIVE",
AM1607="BSS Hardware Issue","ACTIVE",
AM1607="Sites strategiques, MLL, Pylone, etc.","PASSIVE",
AM1607="AKTIVCO DEFAUT GE &amp; POWER Cabinet","PASSIVE",
AM1607="AKTIVCO Coupure ENEO &amp; Baisse de tension","PASSIVE",
AM1607="Coupure ENEO &amp; Baisse de tension","PASSIVE",
AM1607="Defaut GE &amp; POWER Cabinet","PASSIVE",
AM1607="Sharing","PASSIVE",
AM1607="Sites strategiques &amp; DataCenter","PASSIVE",
AM1607="Exclu","Exclu",
AM1607="SAT","ACTIVE",
AM1607="SPARE-ISSUE","SPARE-ISSUE",
AM1607="Fiber CAmtel","ACTIVE",
AM1607="Fiber AOF","ACTIVE",
AM1607="Projet OCM (HUAWEI)","PLANNED WORKS",
AM1607="Projet OCM (NOKIA)","PLANNED WORKS",
AM1607="ACCESS-ISSUE","ACCESS-ISSUE",
AM1607="Projet OCM (ZTE, NOKIA, autres projets)","PLANNED WORKS",
AM1607="No root CAuse","No root cause",
AM1607="ODU HS","ACTIVE",
AM1607="IP &amp; VLAN","ACTIVE",
AM1607="Warehouse HUAWEI","SPARE-ISSUE",
AM1607="SPARE-HS","SPARE-ISSUE",
AM1607="Power Telco","ACTIVE", AM1607="no impacts","no impacts"
),"")</f>
        <v>no impacts</v>
      </c>
      <c r="AO1607" s="93" t="s">
        <v>5537</v>
      </c>
      <c r="AP1607" s="101" t="str">
        <f t="shared" si="46"/>
        <v>CTR_196</v>
      </c>
      <c r="AR1607" s="17" t="s">
        <v>5537</v>
      </c>
      <c r="AS1607" s="7" t="s">
        <v>5537</v>
      </c>
      <c r="AT1607" s="6"/>
      <c r="AU1607" s="7"/>
      <c r="AV1607" s="3" t="s">
        <v>5537</v>
      </c>
      <c r="AW1607" s="18" t="s">
        <v>5537</v>
      </c>
      <c r="AX1607" s="18" t="s">
        <v>5537</v>
      </c>
      <c r="AY1607" s="18" t="s">
        <v>5537</v>
      </c>
      <c r="AZ1607" s="18" t="s">
        <v>5537</v>
      </c>
      <c r="BA1607" s="18" t="s">
        <v>5537</v>
      </c>
      <c r="BB1607" s="18" t="s">
        <v>5537</v>
      </c>
      <c r="BC1607" s="18" t="s">
        <v>5537</v>
      </c>
      <c r="BD1607" s="18" t="s">
        <v>5537</v>
      </c>
      <c r="BE1607" s="18" t="s">
        <v>5537</v>
      </c>
      <c r="BF1607" s="18" t="s">
        <v>5537</v>
      </c>
      <c r="BG1607" s="18" t="s">
        <v>5537</v>
      </c>
      <c r="BH1607" s="18" t="s">
        <v>5537</v>
      </c>
      <c r="BI1607" s="9" t="s">
        <v>5537</v>
      </c>
      <c r="BJ1607" s="14"/>
      <c r="BK1607" s="14" t="s">
        <v>5537</v>
      </c>
      <c r="BL1607" s="14" t="str">
        <f>_xlfn.XLOOKUP(B1607,'[4]cell downs 18042026 17h'!$B:$B,'[4]cell downs 18042026 17h'!$B:$B,"")</f>
        <v/>
      </c>
      <c r="BM1607" s="14" t="str">
        <f>_xlfn.XLOOKUP(B1607,'[5]Cells Huawei 19042026 15h'!$B:$B,'[5]Cells Huawei 19042026 15h'!$B:$B,"")</f>
        <v/>
      </c>
      <c r="BN1607" s="9" t="str">
        <f>_xlfn.XLOOKUP(B1607,'[6]cells down 19042026 9H40'!$B:$B,'[6]cells down 19042026 9H40'!$B:$B,"")</f>
        <v/>
      </c>
      <c r="BO1607" s="9" t="s">
        <v>4561</v>
      </c>
      <c r="BP1607" s="9" t="s">
        <v>12</v>
      </c>
      <c r="BQ1607" s="115"/>
    </row>
    <row r="1608" spans="1:69" s="9" customFormat="1" x14ac:dyDescent="0.3">
      <c r="A1608" s="1" t="s">
        <v>3179</v>
      </c>
      <c r="B1608" s="8" t="s">
        <v>3180</v>
      </c>
      <c r="C1608" s="3" t="str">
        <f>_xlfn.XLOOKUP(B1608,'[1]daily break down'!$D:$D,'[1]daily break down'!$E:$E,"")</f>
        <v>Yaounde</v>
      </c>
      <c r="D1608" s="1" t="s">
        <v>11</v>
      </c>
      <c r="E1608" s="1" t="s">
        <v>12</v>
      </c>
      <c r="F1608" s="3" t="s">
        <v>37</v>
      </c>
      <c r="G1608" s="1" t="s">
        <v>38</v>
      </c>
      <c r="H1608" s="34" t="str">
        <f>_xlfn.XLOOKUP(B1608,[2]CALCULATION!$B:$B,[2]CALCULATION!$H:$H,"")</f>
        <v>ZTE</v>
      </c>
      <c r="I1608" s="28">
        <v>0</v>
      </c>
      <c r="J1608" s="28">
        <v>0</v>
      </c>
      <c r="K1608" s="28">
        <v>1.6099903547896446</v>
      </c>
      <c r="L1608" s="28">
        <v>0.23544086886794377</v>
      </c>
      <c r="M1608" s="28">
        <v>0</v>
      </c>
      <c r="N1608" s="28">
        <v>0</v>
      </c>
      <c r="O1608" s="28">
        <v>0</v>
      </c>
      <c r="P1608" s="28">
        <v>0</v>
      </c>
      <c r="Q1608" s="28">
        <v>0</v>
      </c>
      <c r="R1608" s="28">
        <v>0</v>
      </c>
      <c r="S1608" s="94">
        <v>0</v>
      </c>
      <c r="T1608" s="94">
        <f>_xlfn.XLOOKUP(B1608,'[3]Nur des jours'!$B:$B,'[3]Nur des jours'!$U:$U,"")</f>
        <v>0</v>
      </c>
      <c r="U1608" s="94">
        <v>0.13618865803163549</v>
      </c>
      <c r="V1608" s="94">
        <v>0</v>
      </c>
      <c r="W1608" s="94">
        <v>0</v>
      </c>
      <c r="X1608" s="94">
        <v>0</v>
      </c>
      <c r="Y1608" s="94">
        <v>0</v>
      </c>
      <c r="Z1608" s="94">
        <v>0</v>
      </c>
      <c r="AA1608" s="94">
        <v>0</v>
      </c>
      <c r="AB1608" s="94">
        <v>0</v>
      </c>
      <c r="AC1608" s="94">
        <f>_xlfn.XLOOKUP(B1608,'[3]Nur des jours'!$B:$B,'[3]Nur des jours'!$N:$N,"")</f>
        <v>0</v>
      </c>
      <c r="AD1608" s="94">
        <v>0</v>
      </c>
      <c r="AE1608" s="94">
        <v>0</v>
      </c>
      <c r="AF1608" s="94">
        <v>0</v>
      </c>
      <c r="AG1608" s="94">
        <v>0</v>
      </c>
      <c r="AH1608" s="94">
        <v>0</v>
      </c>
      <c r="AI1608" s="49" t="s">
        <v>5559</v>
      </c>
      <c r="AJ1608" s="49"/>
      <c r="AK1608" s="48" t="str" cm="1">
        <f t="array" ref="AK1608">IFERROR(_xlfn.IFS(
AM1608="MPR ISSUE","PDH",
AM1608="BSS Hardware Issue","BSS",
AM1608="Sites strategiques, MLL, Pylone, etc.","ENVTECH",
AM1608="AKTIVCO DEFAUT GE &amp; POWER Cabinet","AKTIVCO",
AM1608="AKTIVCO Coupure ENEO &amp; Baisse de tension","AKTIVCO GRID ONLY",
AM1608="Coupure ENEO &amp; Baisse de tension","IHS GRID ONLY",
AM1608="Defaut GE &amp; POWER Cabinet","IHS",
AM1608="Sharing","Partners",
AM1608="Sites strategiques &amp; DataCenter","SST &amp; DC",
AM1608="Exclu","Exclu",
AM1608="SAT","SAT",
AM1608="SPARE-ISSUE","SPARE-ISSUE",
AM1608="Fiber CAmtel","TRANS_FO_CAMTEL",
AM1608="Fiber AOF","Fiber AOF",
AM1608="Projet OCM (HUAWEI)","TRAVAUX-HUAWEI",
AM1608="Projet OCM (NOKIA)","TRAVAUX-NOKIA",
AM1608="ACCESS-ISSUE","ACCESS-ISSUE",
AM1608="Projet OCM (ZTE, NOKIA, autres projets)","TRAVAUX OCM",
AM1608="No root CAuse","No root cause",
AM1608="ODU HS","PDH",
AM1608="IP &amp; VLAN","PDH",
AM1608="Warehouse HUAWEI","SPARE-ISSUE",
AM1608="SPARE-HS","SPARE-ISSUE",
AM1608="Power Telco","BSS",AM1608="no impacts","no impacts"
),"")</f>
        <v>no impacts</v>
      </c>
      <c r="AL1608" s="48" t="str" cm="1">
        <f t="array" ref="AL1608">IFERROR(_xlfn.IFS(
AM1608="MPR ISSUE","TX ISSUE",
AM1608="BSS Hardware Issue","RAN ISSUE",
AM1608="Sites strategiques, MLL, Pylone, etc.","ENVTECH",
AM1608="AKTIVCO DEFAUT GE &amp; POWER Cabinet","POWER ISSUE",
AM1608="AKTIVCO Coupure ENEO &amp; Baisse de tension","POWER ISSUE",
AM1608="Coupure ENEO &amp; Baisse de tension","POWER ISSUE",
AM1608="Defaut GE &amp; POWER Cabinet","POWER ISSUE",
AM1608="Sharing","POWER ISSUE",
AM1608="Sites strategiques &amp; DataCenter","POWER ISSUE",
AM1608="Exclu","Exclu",
AM1608="SAT","TX ISSUE",
AM1608="SPARE-ISSUE","SPARE-ISSUE",
AM1608="Fiber CAmtel","TX ISSUE",
AM1608="Fiber AOF","TX ISSUE",
AM1608="Projet OCM (HUAWEI)","TRAVAUX-HUAWEI",
AM1608="Projet OCM (NOKIA)","TRAVAUX -NOKIA",
AM1608="ACCESS-ISSUE","ACCESS-ISSUE",
AM1608="Projet OCM (ZTE, NOKIA, autres projets)","TRAVAUX OCM",
AM1608="No root CAuse","No root cause",
AM1608="ODU HS","TX ISSUE",
AM1608="IP &amp; VLAN","TX ISSUE",
AM1608="Warehouse HUAWEI","SPARE-ISSUE",
AM1608="SPARE-HS","SPARE-ISSUE",
AM1608="Power Telco","RAN ISSUE",AM1608="no impacts","no impacts"
),"")</f>
        <v>no impacts</v>
      </c>
      <c r="AM1608" s="67" t="s">
        <v>5605</v>
      </c>
      <c r="AN1608" s="48" t="str" cm="1">
        <f t="array" ref="AN1608">IFERROR(_xlfn.IFS(
AM1608="MPR ISSUE","ACTIVE",
AM1608="BSS Hardware Issue","ACTIVE",
AM1608="Sites strategiques, MLL, Pylone, etc.","PASSIVE",
AM1608="AKTIVCO DEFAUT GE &amp; POWER Cabinet","PASSIVE",
AM1608="AKTIVCO Coupure ENEO &amp; Baisse de tension","PASSIVE",
AM1608="Coupure ENEO &amp; Baisse de tension","PASSIVE",
AM1608="Defaut GE &amp; POWER Cabinet","PASSIVE",
AM1608="Sharing","PASSIVE",
AM1608="Sites strategiques &amp; DataCenter","PASSIVE",
AM1608="Exclu","Exclu",
AM1608="SAT","ACTIVE",
AM1608="SPARE-ISSUE","SPARE-ISSUE",
AM1608="Fiber CAmtel","ACTIVE",
AM1608="Fiber AOF","ACTIVE",
AM1608="Projet OCM (HUAWEI)","PLANNED WORKS",
AM1608="Projet OCM (NOKIA)","PLANNED WORKS",
AM1608="ACCESS-ISSUE","ACCESS-ISSUE",
AM1608="Projet OCM (ZTE, NOKIA, autres projets)","PLANNED WORKS",
AM1608="No root CAuse","No root cause",
AM1608="ODU HS","ACTIVE",
AM1608="IP &amp; VLAN","ACTIVE",
AM1608="Warehouse HUAWEI","SPARE-ISSUE",
AM1608="SPARE-HS","SPARE-ISSUE",
AM1608="Power Telco","ACTIVE", AM1608="no impacts","no impacts"
),"")</f>
        <v>no impacts</v>
      </c>
      <c r="AO1608" s="93" t="s">
        <v>5537</v>
      </c>
      <c r="AP1608" s="101" t="str">
        <f t="shared" si="46"/>
        <v>CTR_852</v>
      </c>
      <c r="AR1608" s="17" t="s">
        <v>5537</v>
      </c>
      <c r="AS1608" s="7" t="s">
        <v>5537</v>
      </c>
      <c r="AT1608" s="6"/>
      <c r="AU1608" s="7"/>
      <c r="AV1608" s="3" t="s">
        <v>5537</v>
      </c>
      <c r="AW1608" s="18" t="s">
        <v>5537</v>
      </c>
      <c r="AX1608" s="18" t="s">
        <v>5537</v>
      </c>
      <c r="AY1608" s="18" t="s">
        <v>5537</v>
      </c>
      <c r="AZ1608" s="18" t="s">
        <v>5537</v>
      </c>
      <c r="BA1608" s="18" t="s">
        <v>5537</v>
      </c>
      <c r="BB1608" s="18" t="s">
        <v>5537</v>
      </c>
      <c r="BC1608" s="18" t="s">
        <v>5537</v>
      </c>
      <c r="BD1608" s="18" t="s">
        <v>5537</v>
      </c>
      <c r="BE1608" s="18" t="s">
        <v>5537</v>
      </c>
      <c r="BF1608" s="18" t="s">
        <v>5537</v>
      </c>
      <c r="BG1608" s="18" t="s">
        <v>5537</v>
      </c>
      <c r="BH1608" s="18" t="s">
        <v>5537</v>
      </c>
      <c r="BI1608" s="9" t="s">
        <v>5537</v>
      </c>
      <c r="BJ1608" s="14"/>
      <c r="BK1608" s="14" t="s">
        <v>5537</v>
      </c>
      <c r="BL1608" s="14" t="str">
        <f>_xlfn.XLOOKUP(B1608,'[4]cell downs 18042026 17h'!$B:$B,'[4]cell downs 18042026 17h'!$B:$B,"")</f>
        <v/>
      </c>
      <c r="BM1608" s="14" t="str">
        <f>_xlfn.XLOOKUP(B1608,'[5]Cells Huawei 19042026 15h'!$B:$B,'[5]Cells Huawei 19042026 15h'!$B:$B,"")</f>
        <v/>
      </c>
      <c r="BN1608" s="9" t="str">
        <f>_xlfn.XLOOKUP(B1608,'[6]cells down 19042026 9H40'!$B:$B,'[6]cells down 19042026 9H40'!$B:$B,"")</f>
        <v/>
      </c>
      <c r="BO1608" s="9" t="s">
        <v>5537</v>
      </c>
      <c r="BP1608" s="9" t="s">
        <v>594</v>
      </c>
      <c r="BQ1608" s="115"/>
    </row>
    <row r="1609" spans="1:69" s="9" customFormat="1" x14ac:dyDescent="0.3">
      <c r="A1609" s="1" t="s">
        <v>3495</v>
      </c>
      <c r="B1609" s="8" t="s">
        <v>3496</v>
      </c>
      <c r="C1609" s="3" t="str">
        <f>_xlfn.XLOOKUP(B1609,'[1]daily break down'!$D:$D,'[1]daily break down'!$E:$E,"")</f>
        <v>Yaounde</v>
      </c>
      <c r="D1609" s="1" t="s">
        <v>11</v>
      </c>
      <c r="E1609" s="1" t="s">
        <v>12</v>
      </c>
      <c r="F1609" s="3" t="s">
        <v>37</v>
      </c>
      <c r="G1609" s="1" t="s">
        <v>38</v>
      </c>
      <c r="H1609" s="34" t="str">
        <f>_xlfn.XLOOKUP(B1609,[2]CALCULATION!$B:$B,[2]CALCULATION!$H:$H,"")</f>
        <v>ZTE</v>
      </c>
      <c r="I1609" s="28">
        <v>0.18874863383300125</v>
      </c>
      <c r="J1609" s="28">
        <v>0</v>
      </c>
      <c r="K1609" s="28">
        <v>0</v>
      </c>
      <c r="L1609" s="28">
        <v>0</v>
      </c>
      <c r="M1609" s="28">
        <v>0</v>
      </c>
      <c r="N1609" s="28">
        <v>0</v>
      </c>
      <c r="O1609" s="28">
        <v>0.35844940402302272</v>
      </c>
      <c r="P1609" s="28">
        <v>0</v>
      </c>
      <c r="Q1609" s="28">
        <v>0</v>
      </c>
      <c r="R1609" s="28">
        <v>0</v>
      </c>
      <c r="S1609" s="94">
        <v>0</v>
      </c>
      <c r="T1609" s="94">
        <f>_xlfn.XLOOKUP(B1609,'[3]Nur des jours'!$B:$B,'[3]Nur des jours'!$U:$U,"")</f>
        <v>0</v>
      </c>
      <c r="U1609" s="94">
        <v>0</v>
      </c>
      <c r="V1609" s="94">
        <v>0</v>
      </c>
      <c r="W1609" s="94">
        <v>0</v>
      </c>
      <c r="X1609" s="94">
        <v>0</v>
      </c>
      <c r="Y1609" s="94">
        <v>0</v>
      </c>
      <c r="Z1609" s="94">
        <v>0</v>
      </c>
      <c r="AA1609" s="94">
        <v>0</v>
      </c>
      <c r="AB1609" s="94">
        <v>0</v>
      </c>
      <c r="AC1609" s="94">
        <f>_xlfn.XLOOKUP(B1609,'[3]Nur des jours'!$B:$B,'[3]Nur des jours'!$N:$N,"")</f>
        <v>0</v>
      </c>
      <c r="AD1609" s="94">
        <v>0</v>
      </c>
      <c r="AE1609" s="94">
        <v>0</v>
      </c>
      <c r="AF1609" s="94">
        <v>0</v>
      </c>
      <c r="AG1609" s="94">
        <v>0</v>
      </c>
      <c r="AH1609" s="94">
        <v>0</v>
      </c>
      <c r="AI1609" s="49" t="s">
        <v>5559</v>
      </c>
      <c r="AJ1609" s="49"/>
      <c r="AK1609" s="48" t="str" cm="1">
        <f t="array" ref="AK1609">IFERROR(_xlfn.IFS(
AM1609="MPR ISSUE","PDH",
AM1609="BSS Hardware Issue","BSS",
AM1609="Sites strategiques, MLL, Pylone, etc.","ENVTECH",
AM1609="AKTIVCO DEFAUT GE &amp; POWER Cabinet","AKTIVCO",
AM1609="AKTIVCO Coupure ENEO &amp; Baisse de tension","AKTIVCO GRID ONLY",
AM1609="Coupure ENEO &amp; Baisse de tension","IHS GRID ONLY",
AM1609="Defaut GE &amp; POWER Cabinet","IHS",
AM1609="Sharing","Partners",
AM1609="Sites strategiques &amp; DataCenter","SST &amp; DC",
AM1609="Exclu","Exclu",
AM1609="SAT","SAT",
AM1609="SPARE-ISSUE","SPARE-ISSUE",
AM1609="Fiber CAmtel","TRANS_FO_CAMTEL",
AM1609="Fiber AOF","Fiber AOF",
AM1609="Projet OCM (HUAWEI)","TRAVAUX-HUAWEI",
AM1609="Projet OCM (NOKIA)","TRAVAUX-NOKIA",
AM1609="ACCESS-ISSUE","ACCESS-ISSUE",
AM1609="Projet OCM (ZTE, NOKIA, autres projets)","TRAVAUX OCM",
AM1609="No root CAuse","No root cause",
AM1609="ODU HS","PDH",
AM1609="IP &amp; VLAN","PDH",
AM1609="Warehouse HUAWEI","SPARE-ISSUE",
AM1609="SPARE-HS","SPARE-ISSUE",
AM1609="Power Telco","BSS",AM1609="no impacts","no impacts"
),"")</f>
        <v>no impacts</v>
      </c>
      <c r="AL1609" s="48" t="str" cm="1">
        <f t="array" ref="AL1609">IFERROR(_xlfn.IFS(
AM1609="MPR ISSUE","TX ISSUE",
AM1609="BSS Hardware Issue","RAN ISSUE",
AM1609="Sites strategiques, MLL, Pylone, etc.","ENVTECH",
AM1609="AKTIVCO DEFAUT GE &amp; POWER Cabinet","POWER ISSUE",
AM1609="AKTIVCO Coupure ENEO &amp; Baisse de tension","POWER ISSUE",
AM1609="Coupure ENEO &amp; Baisse de tension","POWER ISSUE",
AM1609="Defaut GE &amp; POWER Cabinet","POWER ISSUE",
AM1609="Sharing","POWER ISSUE",
AM1609="Sites strategiques &amp; DataCenter","POWER ISSUE",
AM1609="Exclu","Exclu",
AM1609="SAT","TX ISSUE",
AM1609="SPARE-ISSUE","SPARE-ISSUE",
AM1609="Fiber CAmtel","TX ISSUE",
AM1609="Fiber AOF","TX ISSUE",
AM1609="Projet OCM (HUAWEI)","TRAVAUX-HUAWEI",
AM1609="Projet OCM (NOKIA)","TRAVAUX -NOKIA",
AM1609="ACCESS-ISSUE","ACCESS-ISSUE",
AM1609="Projet OCM (ZTE, NOKIA, autres projets)","TRAVAUX OCM",
AM1609="No root CAuse","No root cause",
AM1609="ODU HS","TX ISSUE",
AM1609="IP &amp; VLAN","TX ISSUE",
AM1609="Warehouse HUAWEI","SPARE-ISSUE",
AM1609="SPARE-HS","SPARE-ISSUE",
AM1609="Power Telco","RAN ISSUE",AM1609="no impacts","no impacts"
),"")</f>
        <v>no impacts</v>
      </c>
      <c r="AM1609" s="67" t="s">
        <v>5605</v>
      </c>
      <c r="AN1609" s="48" t="str" cm="1">
        <f t="array" ref="AN1609">IFERROR(_xlfn.IFS(
AM1609="MPR ISSUE","ACTIVE",
AM1609="BSS Hardware Issue","ACTIVE",
AM1609="Sites strategiques, MLL, Pylone, etc.","PASSIVE",
AM1609="AKTIVCO DEFAUT GE &amp; POWER Cabinet","PASSIVE",
AM1609="AKTIVCO Coupure ENEO &amp; Baisse de tension","PASSIVE",
AM1609="Coupure ENEO &amp; Baisse de tension","PASSIVE",
AM1609="Defaut GE &amp; POWER Cabinet","PASSIVE",
AM1609="Sharing","PASSIVE",
AM1609="Sites strategiques &amp; DataCenter","PASSIVE",
AM1609="Exclu","Exclu",
AM1609="SAT","ACTIVE",
AM1609="SPARE-ISSUE","SPARE-ISSUE",
AM1609="Fiber CAmtel","ACTIVE",
AM1609="Fiber AOF","ACTIVE",
AM1609="Projet OCM (HUAWEI)","PLANNED WORKS",
AM1609="Projet OCM (NOKIA)","PLANNED WORKS",
AM1609="ACCESS-ISSUE","ACCESS-ISSUE",
AM1609="Projet OCM (ZTE, NOKIA, autres projets)","PLANNED WORKS",
AM1609="No root CAuse","No root cause",
AM1609="ODU HS","ACTIVE",
AM1609="IP &amp; VLAN","ACTIVE",
AM1609="Warehouse HUAWEI","SPARE-ISSUE",
AM1609="SPARE-HS","SPARE-ISSUE",
AM1609="Power Telco","ACTIVE", AM1609="no impacts","no impacts"
),"")</f>
        <v>no impacts</v>
      </c>
      <c r="AO1609" s="93" t="s">
        <v>5537</v>
      </c>
      <c r="AP1609" s="101" t="str">
        <f t="shared" si="46"/>
        <v>CTR_256</v>
      </c>
      <c r="AR1609" s="17" t="s">
        <v>5537</v>
      </c>
      <c r="AS1609" s="7" t="s">
        <v>5537</v>
      </c>
      <c r="AT1609" s="6"/>
      <c r="AU1609" s="7"/>
      <c r="AV1609" s="3" t="s">
        <v>5537</v>
      </c>
      <c r="AW1609" s="18" t="s">
        <v>5537</v>
      </c>
      <c r="AX1609" s="18" t="s">
        <v>5537</v>
      </c>
      <c r="AY1609" s="18" t="s">
        <v>5537</v>
      </c>
      <c r="AZ1609" s="18" t="s">
        <v>5537</v>
      </c>
      <c r="BA1609" s="18" t="s">
        <v>5537</v>
      </c>
      <c r="BB1609" s="18" t="s">
        <v>5537</v>
      </c>
      <c r="BC1609" s="18" t="s">
        <v>5537</v>
      </c>
      <c r="BD1609" s="18" t="s">
        <v>5537</v>
      </c>
      <c r="BE1609" s="18" t="s">
        <v>5537</v>
      </c>
      <c r="BF1609" s="18" t="s">
        <v>5537</v>
      </c>
      <c r="BG1609" s="18" t="s">
        <v>5537</v>
      </c>
      <c r="BH1609" s="18" t="s">
        <v>5537</v>
      </c>
      <c r="BI1609" s="9" t="s">
        <v>5537</v>
      </c>
      <c r="BJ1609" s="14"/>
      <c r="BK1609" s="14" t="s">
        <v>5537</v>
      </c>
      <c r="BL1609" s="14" t="str">
        <f>_xlfn.XLOOKUP(B1609,'[4]cell downs 18042026 17h'!$B:$B,'[4]cell downs 18042026 17h'!$B:$B,"")</f>
        <v/>
      </c>
      <c r="BM1609" s="14" t="str">
        <f>_xlfn.XLOOKUP(B1609,'[5]Cells Huawei 19042026 15h'!$B:$B,'[5]Cells Huawei 19042026 15h'!$B:$B,"")</f>
        <v/>
      </c>
      <c r="BN1609" s="9" t="str">
        <f>_xlfn.XLOOKUP(B1609,'[6]cells down 19042026 9H40'!$B:$B,'[6]cells down 19042026 9H40'!$B:$B,"")</f>
        <v/>
      </c>
      <c r="BO1609" s="9" t="s">
        <v>3496</v>
      </c>
      <c r="BP1609" s="9" t="s">
        <v>5537</v>
      </c>
      <c r="BQ1609" s="115"/>
    </row>
    <row r="1610" spans="1:69" s="9" customFormat="1" x14ac:dyDescent="0.3">
      <c r="A1610" s="1" t="s">
        <v>2866</v>
      </c>
      <c r="B1610" s="8" t="s">
        <v>2867</v>
      </c>
      <c r="C1610" s="3" t="str">
        <f>_xlfn.XLOOKUP(B1610,'[1]daily break down'!$D:$D,'[1]daily break down'!$E:$E,"")</f>
        <v>Yaounde</v>
      </c>
      <c r="D1610" s="1" t="s">
        <v>11</v>
      </c>
      <c r="E1610" s="1" t="s">
        <v>12</v>
      </c>
      <c r="F1610" s="3" t="s">
        <v>37</v>
      </c>
      <c r="G1610" s="1" t="s">
        <v>38</v>
      </c>
      <c r="H1610" s="34" t="str">
        <f>_xlfn.XLOOKUP(B1610,[2]CALCULATION!$B:$B,[2]CALCULATION!$H:$H,"")</f>
        <v>ZTE</v>
      </c>
      <c r="I1610" s="28">
        <v>0</v>
      </c>
      <c r="J1610" s="28">
        <v>0</v>
      </c>
      <c r="K1610" s="28">
        <v>0</v>
      </c>
      <c r="L1610" s="28">
        <v>0</v>
      </c>
      <c r="M1610" s="28">
        <v>0.94524131574366665</v>
      </c>
      <c r="N1610" s="28">
        <v>0</v>
      </c>
      <c r="O1610" s="28">
        <v>0</v>
      </c>
      <c r="P1610" s="28">
        <v>0</v>
      </c>
      <c r="Q1610" s="28">
        <v>0</v>
      </c>
      <c r="R1610" s="28">
        <v>0</v>
      </c>
      <c r="S1610" s="94">
        <v>2.1830135860492372E-2</v>
      </c>
      <c r="T1610" s="94">
        <f>_xlfn.XLOOKUP(B1610,'[3]Nur des jours'!$B:$B,'[3]Nur des jours'!$U:$U,"")</f>
        <v>0</v>
      </c>
      <c r="U1610" s="94">
        <v>0</v>
      </c>
      <c r="V1610" s="94">
        <v>0</v>
      </c>
      <c r="W1610" s="94">
        <v>0</v>
      </c>
      <c r="X1610" s="94">
        <v>0</v>
      </c>
      <c r="Y1610" s="94">
        <v>0</v>
      </c>
      <c r="Z1610" s="94">
        <v>0</v>
      </c>
      <c r="AA1610" s="94">
        <v>0</v>
      </c>
      <c r="AB1610" s="94">
        <v>0</v>
      </c>
      <c r="AC1610" s="94">
        <f>_xlfn.XLOOKUP(B1610,'[3]Nur des jours'!$B:$B,'[3]Nur des jours'!$N:$N,"")</f>
        <v>0</v>
      </c>
      <c r="AD1610" s="94">
        <v>0</v>
      </c>
      <c r="AE1610" s="94">
        <v>0</v>
      </c>
      <c r="AF1610" s="94">
        <v>0</v>
      </c>
      <c r="AG1610" s="94">
        <v>0</v>
      </c>
      <c r="AH1610" s="94">
        <v>0</v>
      </c>
      <c r="AI1610" s="49" t="s">
        <v>5559</v>
      </c>
      <c r="AJ1610" s="49"/>
      <c r="AK1610" s="48" t="str" cm="1">
        <f t="array" ref="AK1610">IFERROR(_xlfn.IFS(
AM1610="MPR ISSUE","PDH",
AM1610="BSS Hardware Issue","BSS",
AM1610="Sites strategiques, MLL, Pylone, etc.","ENVTECH",
AM1610="AKTIVCO DEFAUT GE &amp; POWER Cabinet","AKTIVCO",
AM1610="AKTIVCO Coupure ENEO &amp; Baisse de tension","AKTIVCO GRID ONLY",
AM1610="Coupure ENEO &amp; Baisse de tension","IHS GRID ONLY",
AM1610="Defaut GE &amp; POWER Cabinet","IHS",
AM1610="Sharing","Partners",
AM1610="Sites strategiques &amp; DataCenter","SST &amp; DC",
AM1610="Exclu","Exclu",
AM1610="SAT","SAT",
AM1610="SPARE-ISSUE","SPARE-ISSUE",
AM1610="Fiber CAmtel","TRANS_FO_CAMTEL",
AM1610="Fiber AOF","Fiber AOF",
AM1610="Projet OCM (HUAWEI)","TRAVAUX-HUAWEI",
AM1610="Projet OCM (NOKIA)","TRAVAUX-NOKIA",
AM1610="ACCESS-ISSUE","ACCESS-ISSUE",
AM1610="Projet OCM (ZTE, NOKIA, autres projets)","TRAVAUX OCM",
AM1610="No root CAuse","No root cause",
AM1610="ODU HS","PDH",
AM1610="IP &amp; VLAN","PDH",
AM1610="Warehouse HUAWEI","SPARE-ISSUE",
AM1610="SPARE-HS","SPARE-ISSUE",
AM1610="Power Telco","BSS",AM1610="no impacts","no impacts"
),"")</f>
        <v>no impacts</v>
      </c>
      <c r="AL1610" s="48" t="str" cm="1">
        <f t="array" ref="AL1610">IFERROR(_xlfn.IFS(
AM1610="MPR ISSUE","TX ISSUE",
AM1610="BSS Hardware Issue","RAN ISSUE",
AM1610="Sites strategiques, MLL, Pylone, etc.","ENVTECH",
AM1610="AKTIVCO DEFAUT GE &amp; POWER Cabinet","POWER ISSUE",
AM1610="AKTIVCO Coupure ENEO &amp; Baisse de tension","POWER ISSUE",
AM1610="Coupure ENEO &amp; Baisse de tension","POWER ISSUE",
AM1610="Defaut GE &amp; POWER Cabinet","POWER ISSUE",
AM1610="Sharing","POWER ISSUE",
AM1610="Sites strategiques &amp; DataCenter","POWER ISSUE",
AM1610="Exclu","Exclu",
AM1610="SAT","TX ISSUE",
AM1610="SPARE-ISSUE","SPARE-ISSUE",
AM1610="Fiber CAmtel","TX ISSUE",
AM1610="Fiber AOF","TX ISSUE",
AM1610="Projet OCM (HUAWEI)","TRAVAUX-HUAWEI",
AM1610="Projet OCM (NOKIA)","TRAVAUX -NOKIA",
AM1610="ACCESS-ISSUE","ACCESS-ISSUE",
AM1610="Projet OCM (ZTE, NOKIA, autres projets)","TRAVAUX OCM",
AM1610="No root CAuse","No root cause",
AM1610="ODU HS","TX ISSUE",
AM1610="IP &amp; VLAN","TX ISSUE",
AM1610="Warehouse HUAWEI","SPARE-ISSUE",
AM1610="SPARE-HS","SPARE-ISSUE",
AM1610="Power Telco","RAN ISSUE",AM1610="no impacts","no impacts"
),"")</f>
        <v>no impacts</v>
      </c>
      <c r="AM1610" s="67" t="s">
        <v>5605</v>
      </c>
      <c r="AN1610" s="48" t="str" cm="1">
        <f t="array" ref="AN1610">IFERROR(_xlfn.IFS(
AM1610="MPR ISSUE","ACTIVE",
AM1610="BSS Hardware Issue","ACTIVE",
AM1610="Sites strategiques, MLL, Pylone, etc.","PASSIVE",
AM1610="AKTIVCO DEFAUT GE &amp; POWER Cabinet","PASSIVE",
AM1610="AKTIVCO Coupure ENEO &amp; Baisse de tension","PASSIVE",
AM1610="Coupure ENEO &amp; Baisse de tension","PASSIVE",
AM1610="Defaut GE &amp; POWER Cabinet","PASSIVE",
AM1610="Sharing","PASSIVE",
AM1610="Sites strategiques &amp; DataCenter","PASSIVE",
AM1610="Exclu","Exclu",
AM1610="SAT","ACTIVE",
AM1610="SPARE-ISSUE","SPARE-ISSUE",
AM1610="Fiber CAmtel","ACTIVE",
AM1610="Fiber AOF","ACTIVE",
AM1610="Projet OCM (HUAWEI)","PLANNED WORKS",
AM1610="Projet OCM (NOKIA)","PLANNED WORKS",
AM1610="ACCESS-ISSUE","ACCESS-ISSUE",
AM1610="Projet OCM (ZTE, NOKIA, autres projets)","PLANNED WORKS",
AM1610="No root CAuse","No root cause",
AM1610="ODU HS","ACTIVE",
AM1610="IP &amp; VLAN","ACTIVE",
AM1610="Warehouse HUAWEI","SPARE-ISSUE",
AM1610="SPARE-HS","SPARE-ISSUE",
AM1610="Power Telco","ACTIVE", AM1610="no impacts","no impacts"
),"")</f>
        <v>no impacts</v>
      </c>
      <c r="AO1610" s="93" t="s">
        <v>5537</v>
      </c>
      <c r="AP1610" s="101" t="str">
        <f t="shared" si="46"/>
        <v>CTR_164</v>
      </c>
      <c r="AR1610" s="17" t="s">
        <v>5537</v>
      </c>
      <c r="AS1610" s="7" t="s">
        <v>5537</v>
      </c>
      <c r="AT1610" s="6"/>
      <c r="AU1610" s="7"/>
      <c r="AV1610" s="3" t="s">
        <v>5537</v>
      </c>
      <c r="AW1610" s="18" t="s">
        <v>5537</v>
      </c>
      <c r="AX1610" s="18" t="s">
        <v>5537</v>
      </c>
      <c r="AY1610" s="18" t="s">
        <v>5537</v>
      </c>
      <c r="AZ1610" s="18" t="s">
        <v>5537</v>
      </c>
      <c r="BA1610" s="18" t="s">
        <v>5537</v>
      </c>
      <c r="BB1610" s="18" t="s">
        <v>5537</v>
      </c>
      <c r="BC1610" s="18" t="s">
        <v>5537</v>
      </c>
      <c r="BD1610" s="18" t="s">
        <v>5537</v>
      </c>
      <c r="BE1610" s="18" t="s">
        <v>5537</v>
      </c>
      <c r="BF1610" s="18" t="s">
        <v>5537</v>
      </c>
      <c r="BG1610" s="18" t="s">
        <v>5537</v>
      </c>
      <c r="BH1610" s="18" t="s">
        <v>5537</v>
      </c>
      <c r="BI1610" s="9" t="s">
        <v>5537</v>
      </c>
      <c r="BJ1610" s="14"/>
      <c r="BK1610" s="14" t="s">
        <v>5537</v>
      </c>
      <c r="BL1610" s="14" t="str">
        <f>_xlfn.XLOOKUP(B1610,'[4]cell downs 18042026 17h'!$B:$B,'[4]cell downs 18042026 17h'!$B:$B,"")</f>
        <v/>
      </c>
      <c r="BM1610" s="14" t="str">
        <f>_xlfn.XLOOKUP(B1610,'[5]Cells Huawei 19042026 15h'!$B:$B,'[5]Cells Huawei 19042026 15h'!$B:$B,"")</f>
        <v/>
      </c>
      <c r="BN1610" s="9" t="str">
        <f>_xlfn.XLOOKUP(B1610,'[6]cells down 19042026 9H40'!$B:$B,'[6]cells down 19042026 9H40'!$B:$B,"")</f>
        <v/>
      </c>
      <c r="BO1610" s="9" t="s">
        <v>2867</v>
      </c>
      <c r="BP1610" s="9" t="s">
        <v>5537</v>
      </c>
      <c r="BQ1610" s="115"/>
    </row>
    <row r="1611" spans="1:69" s="9" customFormat="1" x14ac:dyDescent="0.3">
      <c r="A1611" s="1" t="s">
        <v>1934</v>
      </c>
      <c r="B1611" s="8" t="s">
        <v>1935</v>
      </c>
      <c r="C1611" s="3" t="str">
        <f>_xlfn.XLOOKUP(B1611,'[1]daily break down'!$D:$D,'[1]daily break down'!$E:$E,"")</f>
        <v>Yaounde</v>
      </c>
      <c r="D1611" s="1"/>
      <c r="E1611" s="1"/>
      <c r="F1611" s="3" t="s">
        <v>37</v>
      </c>
      <c r="G1611" s="1" t="s">
        <v>38</v>
      </c>
      <c r="H1611" s="34" t="str">
        <f>_xlfn.XLOOKUP(B1611,[2]CALCULATION!$B:$B,[2]CALCULATION!$H:$H,"")</f>
        <v>ZTE</v>
      </c>
      <c r="I1611" s="28">
        <v>0</v>
      </c>
      <c r="J1611" s="28">
        <v>0</v>
      </c>
      <c r="K1611" s="28">
        <v>0</v>
      </c>
      <c r="L1611" s="28">
        <v>0</v>
      </c>
      <c r="M1611" s="28">
        <v>0</v>
      </c>
      <c r="N1611" s="28">
        <v>0</v>
      </c>
      <c r="O1611" s="28">
        <v>0</v>
      </c>
      <c r="P1611" s="28">
        <v>0</v>
      </c>
      <c r="Q1611" s="28">
        <v>0</v>
      </c>
      <c r="R1611" s="28">
        <v>0</v>
      </c>
      <c r="S1611" s="94">
        <v>0</v>
      </c>
      <c r="T1611" s="94">
        <f>_xlfn.XLOOKUP(B1611,'[3]Nur des jours'!$B:$B,'[3]Nur des jours'!$U:$U,"")</f>
        <v>0</v>
      </c>
      <c r="U1611" s="94">
        <v>0.22573858626328039</v>
      </c>
      <c r="V1611" s="94">
        <v>0</v>
      </c>
      <c r="W1611" s="94">
        <v>0</v>
      </c>
      <c r="X1611" s="94">
        <v>0</v>
      </c>
      <c r="Y1611" s="94">
        <v>0</v>
      </c>
      <c r="Z1611" s="94">
        <v>0</v>
      </c>
      <c r="AA1611" s="94">
        <v>0</v>
      </c>
      <c r="AB1611" s="94">
        <v>0</v>
      </c>
      <c r="AC1611" s="94">
        <f>_xlfn.XLOOKUP(B1611,'[3]Nur des jours'!$B:$B,'[3]Nur des jours'!$N:$N,"")</f>
        <v>0</v>
      </c>
      <c r="AD1611" s="94">
        <v>0</v>
      </c>
      <c r="AE1611" s="94">
        <v>0</v>
      </c>
      <c r="AF1611" s="94">
        <v>0</v>
      </c>
      <c r="AG1611" s="94">
        <v>0</v>
      </c>
      <c r="AH1611" s="94">
        <v>0</v>
      </c>
      <c r="AI1611" s="49" t="s">
        <v>5559</v>
      </c>
      <c r="AJ1611" s="49"/>
      <c r="AK1611" s="48" t="str" cm="1">
        <f t="array" ref="AK1611">IFERROR(_xlfn.IFS(
AM1611="MPR ISSUE","PDH",
AM1611="BSS Hardware Issue","BSS",
AM1611="Sites strategiques, MLL, Pylone, etc.","ENVTECH",
AM1611="AKTIVCO DEFAUT GE &amp; POWER Cabinet","AKTIVCO",
AM1611="AKTIVCO Coupure ENEO &amp; Baisse de tension","AKTIVCO GRID ONLY",
AM1611="Coupure ENEO &amp; Baisse de tension","IHS GRID ONLY",
AM1611="Defaut GE &amp; POWER Cabinet","IHS",
AM1611="Sharing","Partners",
AM1611="Sites strategiques &amp; DataCenter","SST &amp; DC",
AM1611="Exclu","Exclu",
AM1611="SAT","SAT",
AM1611="SPARE-ISSUE","SPARE-ISSUE",
AM1611="Fiber CAmtel","TRANS_FO_CAMTEL",
AM1611="Fiber AOF","Fiber AOF",
AM1611="Projet OCM (HUAWEI)","TRAVAUX-HUAWEI",
AM1611="Projet OCM (NOKIA)","TRAVAUX-NOKIA",
AM1611="ACCESS-ISSUE","ACCESS-ISSUE",
AM1611="Projet OCM (ZTE, NOKIA, autres projets)","TRAVAUX OCM",
AM1611="No root CAuse","No root cause",
AM1611="ODU HS","PDH",
AM1611="IP &amp; VLAN","PDH",
AM1611="Warehouse HUAWEI","SPARE-ISSUE",
AM1611="SPARE-HS","SPARE-ISSUE",
AM1611="Power Telco","BSS",AM1611="no impacts","no impacts"
),"")</f>
        <v>no impacts</v>
      </c>
      <c r="AL1611" s="48" t="str" cm="1">
        <f t="array" ref="AL1611">IFERROR(_xlfn.IFS(
AM1611="MPR ISSUE","TX ISSUE",
AM1611="BSS Hardware Issue","RAN ISSUE",
AM1611="Sites strategiques, MLL, Pylone, etc.","ENVTECH",
AM1611="AKTIVCO DEFAUT GE &amp; POWER Cabinet","POWER ISSUE",
AM1611="AKTIVCO Coupure ENEO &amp; Baisse de tension","POWER ISSUE",
AM1611="Coupure ENEO &amp; Baisse de tension","POWER ISSUE",
AM1611="Defaut GE &amp; POWER Cabinet","POWER ISSUE",
AM1611="Sharing","POWER ISSUE",
AM1611="Sites strategiques &amp; DataCenter","POWER ISSUE",
AM1611="Exclu","Exclu",
AM1611="SAT","TX ISSUE",
AM1611="SPARE-ISSUE","SPARE-ISSUE",
AM1611="Fiber CAmtel","TX ISSUE",
AM1611="Fiber AOF","TX ISSUE",
AM1611="Projet OCM (HUAWEI)","TRAVAUX-HUAWEI",
AM1611="Projet OCM (NOKIA)","TRAVAUX -NOKIA",
AM1611="ACCESS-ISSUE","ACCESS-ISSUE",
AM1611="Projet OCM (ZTE, NOKIA, autres projets)","TRAVAUX OCM",
AM1611="No root CAuse","No root cause",
AM1611="ODU HS","TX ISSUE",
AM1611="IP &amp; VLAN","TX ISSUE",
AM1611="Warehouse HUAWEI","SPARE-ISSUE",
AM1611="SPARE-HS","SPARE-ISSUE",
AM1611="Power Telco","RAN ISSUE",AM1611="no impacts","no impacts"
),"")</f>
        <v>no impacts</v>
      </c>
      <c r="AM1611" s="67" t="s">
        <v>5605</v>
      </c>
      <c r="AN1611" s="48" t="str" cm="1">
        <f t="array" ref="AN1611">IFERROR(_xlfn.IFS(
AM1611="MPR ISSUE","ACTIVE",
AM1611="BSS Hardware Issue","ACTIVE",
AM1611="Sites strategiques, MLL, Pylone, etc.","PASSIVE",
AM1611="AKTIVCO DEFAUT GE &amp; POWER Cabinet","PASSIVE",
AM1611="AKTIVCO Coupure ENEO &amp; Baisse de tension","PASSIVE",
AM1611="Coupure ENEO &amp; Baisse de tension","PASSIVE",
AM1611="Defaut GE &amp; POWER Cabinet","PASSIVE",
AM1611="Sharing","PASSIVE",
AM1611="Sites strategiques &amp; DataCenter","PASSIVE",
AM1611="Exclu","Exclu",
AM1611="SAT","ACTIVE",
AM1611="SPARE-ISSUE","SPARE-ISSUE",
AM1611="Fiber CAmtel","ACTIVE",
AM1611="Fiber AOF","ACTIVE",
AM1611="Projet OCM (HUAWEI)","PLANNED WORKS",
AM1611="Projet OCM (NOKIA)","PLANNED WORKS",
AM1611="ACCESS-ISSUE","ACCESS-ISSUE",
AM1611="Projet OCM (ZTE, NOKIA, autres projets)","PLANNED WORKS",
AM1611="No root CAuse","No root cause",
AM1611="ODU HS","ACTIVE",
AM1611="IP &amp; VLAN","ACTIVE",
AM1611="Warehouse HUAWEI","SPARE-ISSUE",
AM1611="SPARE-HS","SPARE-ISSUE",
AM1611="Power Telco","ACTIVE", AM1611="no impacts","no impacts"
),"")</f>
        <v>no impacts</v>
      </c>
      <c r="AO1611" s="93" t="s">
        <v>5537</v>
      </c>
      <c r="AP1611" s="101" t="str">
        <f t="shared" si="46"/>
        <v>CTR_637</v>
      </c>
      <c r="AR1611" s="17" t="s">
        <v>5537</v>
      </c>
      <c r="AS1611" s="7" t="s">
        <v>5537</v>
      </c>
      <c r="AT1611" s="6"/>
      <c r="AU1611" s="7"/>
      <c r="AV1611" s="3" t="s">
        <v>5537</v>
      </c>
      <c r="AW1611" s="18" t="s">
        <v>5537</v>
      </c>
      <c r="AX1611" s="18" t="s">
        <v>5537</v>
      </c>
      <c r="AY1611" s="18" t="s">
        <v>5537</v>
      </c>
      <c r="AZ1611" s="18" t="s">
        <v>5537</v>
      </c>
      <c r="BA1611" s="18" t="s">
        <v>5537</v>
      </c>
      <c r="BB1611" s="18" t="s">
        <v>5537</v>
      </c>
      <c r="BC1611" s="18" t="s">
        <v>5537</v>
      </c>
      <c r="BD1611" s="18" t="s">
        <v>5537</v>
      </c>
      <c r="BE1611" s="18" t="s">
        <v>5537</v>
      </c>
      <c r="BF1611" s="18" t="s">
        <v>5537</v>
      </c>
      <c r="BG1611" s="18" t="s">
        <v>5537</v>
      </c>
      <c r="BH1611" s="18" t="s">
        <v>5537</v>
      </c>
      <c r="BI1611" s="9" t="s">
        <v>5537</v>
      </c>
      <c r="BJ1611" s="14"/>
      <c r="BK1611" s="14" t="s">
        <v>5537</v>
      </c>
      <c r="BL1611" s="14" t="str">
        <f>_xlfn.XLOOKUP(B1611,'[4]cell downs 18042026 17h'!$B:$B,'[4]cell downs 18042026 17h'!$B:$B,"")</f>
        <v/>
      </c>
      <c r="BM1611" s="14" t="str">
        <f>_xlfn.XLOOKUP(B1611,'[5]Cells Huawei 19042026 15h'!$B:$B,'[5]Cells Huawei 19042026 15h'!$B:$B,"")</f>
        <v/>
      </c>
      <c r="BN1611" s="9" t="str">
        <f>_xlfn.XLOOKUP(B1611,'[6]cells down 19042026 9H40'!$B:$B,'[6]cells down 19042026 9H40'!$B:$B,"")</f>
        <v/>
      </c>
      <c r="BO1611" s="9" t="s">
        <v>5537</v>
      </c>
      <c r="BP1611" s="9" t="s">
        <v>302</v>
      </c>
      <c r="BQ1611" s="115"/>
    </row>
    <row r="1612" spans="1:69" s="9" customFormat="1" x14ac:dyDescent="0.3">
      <c r="A1612" s="1" t="s">
        <v>4579</v>
      </c>
      <c r="B1612" s="8" t="s">
        <v>4580</v>
      </c>
      <c r="C1612" s="3" t="str">
        <f>_xlfn.XLOOKUP(B1612,'[1]daily break down'!$D:$D,'[1]daily break down'!$E:$E,"")</f>
        <v>Yaounde</v>
      </c>
      <c r="D1612" s="1" t="s">
        <v>11</v>
      </c>
      <c r="E1612" s="1" t="s">
        <v>12</v>
      </c>
      <c r="F1612" s="3" t="s">
        <v>37</v>
      </c>
      <c r="G1612" s="1" t="s">
        <v>38</v>
      </c>
      <c r="H1612" s="34" t="str">
        <f>_xlfn.XLOOKUP(B1612,[2]CALCULATION!$B:$B,[2]CALCULATION!$H:$H,"")</f>
        <v>ZTE</v>
      </c>
      <c r="I1612" s="28">
        <v>0</v>
      </c>
      <c r="J1612" s="28">
        <v>0</v>
      </c>
      <c r="K1612" s="28">
        <v>0</v>
      </c>
      <c r="L1612" s="28">
        <v>1.6283426503782214E-2</v>
      </c>
      <c r="M1612" s="28">
        <v>0</v>
      </c>
      <c r="N1612" s="28">
        <v>0</v>
      </c>
      <c r="O1612" s="28">
        <v>1.8887347938122478E-2</v>
      </c>
      <c r="P1612" s="28">
        <v>0</v>
      </c>
      <c r="Q1612" s="28">
        <v>0</v>
      </c>
      <c r="R1612" s="28">
        <v>0</v>
      </c>
      <c r="S1612" s="94">
        <v>0</v>
      </c>
      <c r="T1612" s="94">
        <f>_xlfn.XLOOKUP(B1612,'[3]Nur des jours'!$B:$B,'[3]Nur des jours'!$U:$U,"")</f>
        <v>0</v>
      </c>
      <c r="U1612" s="94">
        <v>0</v>
      </c>
      <c r="V1612" s="94">
        <v>0</v>
      </c>
      <c r="W1612" s="94">
        <v>0</v>
      </c>
      <c r="X1612" s="94">
        <v>0</v>
      </c>
      <c r="Y1612" s="94">
        <v>0</v>
      </c>
      <c r="Z1612" s="94">
        <v>0</v>
      </c>
      <c r="AA1612" s="94">
        <v>0</v>
      </c>
      <c r="AB1612" s="94">
        <v>0</v>
      </c>
      <c r="AC1612" s="94">
        <f>_xlfn.XLOOKUP(B1612,'[3]Nur des jours'!$B:$B,'[3]Nur des jours'!$N:$N,"")</f>
        <v>0</v>
      </c>
      <c r="AD1612" s="94">
        <v>0</v>
      </c>
      <c r="AE1612" s="94">
        <v>0</v>
      </c>
      <c r="AF1612" s="94">
        <v>0</v>
      </c>
      <c r="AG1612" s="94">
        <v>0</v>
      </c>
      <c r="AH1612" s="94">
        <v>0</v>
      </c>
      <c r="AI1612" s="49" t="s">
        <v>5559</v>
      </c>
      <c r="AJ1612" s="49"/>
      <c r="AK1612" s="48" t="str" cm="1">
        <f t="array" ref="AK1612">IFERROR(_xlfn.IFS(
AM1612="MPR ISSUE","PDH",
AM1612="BSS Hardware Issue","BSS",
AM1612="Sites strategiques, MLL, Pylone, etc.","ENVTECH",
AM1612="AKTIVCO DEFAUT GE &amp; POWER Cabinet","AKTIVCO",
AM1612="AKTIVCO Coupure ENEO &amp; Baisse de tension","AKTIVCO GRID ONLY",
AM1612="Coupure ENEO &amp; Baisse de tension","IHS GRID ONLY",
AM1612="Defaut GE &amp; POWER Cabinet","IHS",
AM1612="Sharing","Partners",
AM1612="Sites strategiques &amp; DataCenter","SST &amp; DC",
AM1612="Exclu","Exclu",
AM1612="SAT","SAT",
AM1612="SPARE-ISSUE","SPARE-ISSUE",
AM1612="Fiber CAmtel","TRANS_FO_CAMTEL",
AM1612="Fiber AOF","Fiber AOF",
AM1612="Projet OCM (HUAWEI)","TRAVAUX-HUAWEI",
AM1612="Projet OCM (NOKIA)","TRAVAUX-NOKIA",
AM1612="ACCESS-ISSUE","ACCESS-ISSUE",
AM1612="Projet OCM (ZTE, NOKIA, autres projets)","TRAVAUX OCM",
AM1612="No root CAuse","No root cause",
AM1612="ODU HS","PDH",
AM1612="IP &amp; VLAN","PDH",
AM1612="Warehouse HUAWEI","SPARE-ISSUE",
AM1612="SPARE-HS","SPARE-ISSUE",
AM1612="Power Telco","BSS",AM1612="no impacts","no impacts"
),"")</f>
        <v>no impacts</v>
      </c>
      <c r="AL1612" s="48" t="str" cm="1">
        <f t="array" ref="AL1612">IFERROR(_xlfn.IFS(
AM1612="MPR ISSUE","TX ISSUE",
AM1612="BSS Hardware Issue","RAN ISSUE",
AM1612="Sites strategiques, MLL, Pylone, etc.","ENVTECH",
AM1612="AKTIVCO DEFAUT GE &amp; POWER Cabinet","POWER ISSUE",
AM1612="AKTIVCO Coupure ENEO &amp; Baisse de tension","POWER ISSUE",
AM1612="Coupure ENEO &amp; Baisse de tension","POWER ISSUE",
AM1612="Defaut GE &amp; POWER Cabinet","POWER ISSUE",
AM1612="Sharing","POWER ISSUE",
AM1612="Sites strategiques &amp; DataCenter","POWER ISSUE",
AM1612="Exclu","Exclu",
AM1612="SAT","TX ISSUE",
AM1612="SPARE-ISSUE","SPARE-ISSUE",
AM1612="Fiber CAmtel","TX ISSUE",
AM1612="Fiber AOF","TX ISSUE",
AM1612="Projet OCM (HUAWEI)","TRAVAUX-HUAWEI",
AM1612="Projet OCM (NOKIA)","TRAVAUX -NOKIA",
AM1612="ACCESS-ISSUE","ACCESS-ISSUE",
AM1612="Projet OCM (ZTE, NOKIA, autres projets)","TRAVAUX OCM",
AM1612="No root CAuse","No root cause",
AM1612="ODU HS","TX ISSUE",
AM1612="IP &amp; VLAN","TX ISSUE",
AM1612="Warehouse HUAWEI","SPARE-ISSUE",
AM1612="SPARE-HS","SPARE-ISSUE",
AM1612="Power Telco","RAN ISSUE",AM1612="no impacts","no impacts"
),"")</f>
        <v>no impacts</v>
      </c>
      <c r="AM1612" s="67" t="s">
        <v>5605</v>
      </c>
      <c r="AN1612" s="48" t="str" cm="1">
        <f t="array" ref="AN1612">IFERROR(_xlfn.IFS(
AM1612="MPR ISSUE","ACTIVE",
AM1612="BSS Hardware Issue","ACTIVE",
AM1612="Sites strategiques, MLL, Pylone, etc.","PASSIVE",
AM1612="AKTIVCO DEFAUT GE &amp; POWER Cabinet","PASSIVE",
AM1612="AKTIVCO Coupure ENEO &amp; Baisse de tension","PASSIVE",
AM1612="Coupure ENEO &amp; Baisse de tension","PASSIVE",
AM1612="Defaut GE &amp; POWER Cabinet","PASSIVE",
AM1612="Sharing","PASSIVE",
AM1612="Sites strategiques &amp; DataCenter","PASSIVE",
AM1612="Exclu","Exclu",
AM1612="SAT","ACTIVE",
AM1612="SPARE-ISSUE","SPARE-ISSUE",
AM1612="Fiber CAmtel","ACTIVE",
AM1612="Fiber AOF","ACTIVE",
AM1612="Projet OCM (HUAWEI)","PLANNED WORKS",
AM1612="Projet OCM (NOKIA)","PLANNED WORKS",
AM1612="ACCESS-ISSUE","ACCESS-ISSUE",
AM1612="Projet OCM (ZTE, NOKIA, autres projets)","PLANNED WORKS",
AM1612="No root CAuse","No root cause",
AM1612="ODU HS","ACTIVE",
AM1612="IP &amp; VLAN","ACTIVE",
AM1612="Warehouse HUAWEI","SPARE-ISSUE",
AM1612="SPARE-HS","SPARE-ISSUE",
AM1612="Power Telco","ACTIVE", AM1612="no impacts","no impacts"
),"")</f>
        <v>no impacts</v>
      </c>
      <c r="AO1612" s="93" t="s">
        <v>5537</v>
      </c>
      <c r="AP1612" s="101" t="str">
        <f t="shared" si="46"/>
        <v>CTR_210</v>
      </c>
      <c r="AR1612" s="17" t="s">
        <v>5537</v>
      </c>
      <c r="AS1612" s="7" t="s">
        <v>5537</v>
      </c>
      <c r="AT1612" s="6"/>
      <c r="AU1612" s="7"/>
      <c r="AV1612" s="3" t="s">
        <v>5537</v>
      </c>
      <c r="AW1612" s="18" t="s">
        <v>5537</v>
      </c>
      <c r="AX1612" s="18" t="s">
        <v>5537</v>
      </c>
      <c r="AY1612" s="18" t="s">
        <v>5537</v>
      </c>
      <c r="AZ1612" s="18" t="s">
        <v>5537</v>
      </c>
      <c r="BA1612" s="18" t="s">
        <v>5537</v>
      </c>
      <c r="BB1612" s="18" t="s">
        <v>5537</v>
      </c>
      <c r="BC1612" s="18" t="s">
        <v>5537</v>
      </c>
      <c r="BD1612" s="18" t="s">
        <v>5537</v>
      </c>
      <c r="BE1612" s="18" t="s">
        <v>5537</v>
      </c>
      <c r="BF1612" s="18" t="s">
        <v>5537</v>
      </c>
      <c r="BG1612" s="18" t="s">
        <v>5537</v>
      </c>
      <c r="BH1612" s="18" t="s">
        <v>5537</v>
      </c>
      <c r="BI1612" s="9" t="s">
        <v>5537</v>
      </c>
      <c r="BJ1612" s="14"/>
      <c r="BK1612" s="14" t="s">
        <v>5537</v>
      </c>
      <c r="BL1612" s="14" t="str">
        <f>_xlfn.XLOOKUP(B1612,'[4]cell downs 18042026 17h'!$B:$B,'[4]cell downs 18042026 17h'!$B:$B,"")</f>
        <v/>
      </c>
      <c r="BM1612" s="14" t="str">
        <f>_xlfn.XLOOKUP(B1612,'[5]Cells Huawei 19042026 15h'!$B:$B,'[5]Cells Huawei 19042026 15h'!$B:$B,"")</f>
        <v/>
      </c>
      <c r="BN1612" s="9" t="str">
        <f>_xlfn.XLOOKUP(B1612,'[6]cells down 19042026 9H40'!$B:$B,'[6]cells down 19042026 9H40'!$B:$B,"")</f>
        <v/>
      </c>
      <c r="BO1612" s="9" t="s">
        <v>4580</v>
      </c>
      <c r="BP1612" s="9" t="s">
        <v>5537</v>
      </c>
      <c r="BQ1612" s="115"/>
    </row>
    <row r="1613" spans="1:69" s="9" customFormat="1" x14ac:dyDescent="0.3">
      <c r="A1613" s="19" t="s">
        <v>5467</v>
      </c>
      <c r="B1613" s="26" t="s">
        <v>5468</v>
      </c>
      <c r="C1613" s="3" t="str">
        <f>_xlfn.XLOOKUP(B1613,'[1]daily break down'!$D:$D,'[1]daily break down'!$E:$E,"")</f>
        <v>CENTRE</v>
      </c>
      <c r="D1613" s="19" t="s">
        <v>357</v>
      </c>
      <c r="E1613" s="19" t="s">
        <v>710</v>
      </c>
      <c r="F1613" s="19" t="s">
        <v>226</v>
      </c>
      <c r="G1613" s="19" t="s">
        <v>489</v>
      </c>
      <c r="H1613" s="34" t="str">
        <f>_xlfn.XLOOKUP(B1613,[2]CALCULATION!$B:$B,[2]CALCULATION!$H:$H,"")</f>
        <v>ZTE</v>
      </c>
      <c r="I1613" s="28">
        <v>0</v>
      </c>
      <c r="J1613" s="28">
        <v>0</v>
      </c>
      <c r="K1613" s="28">
        <v>0</v>
      </c>
      <c r="L1613" s="28">
        <v>0</v>
      </c>
      <c r="M1613" s="28">
        <v>0</v>
      </c>
      <c r="N1613" s="28">
        <v>0</v>
      </c>
      <c r="O1613" s="28">
        <v>0</v>
      </c>
      <c r="P1613" s="28">
        <v>0</v>
      </c>
      <c r="Q1613" s="28">
        <v>0</v>
      </c>
      <c r="R1613" s="28">
        <v>0</v>
      </c>
      <c r="S1613" s="94">
        <v>0</v>
      </c>
      <c r="T1613" s="94">
        <f>_xlfn.XLOOKUP(B1613,'[3]Nur des jours'!$B:$B,'[3]Nur des jours'!$U:$U,"")</f>
        <v>0</v>
      </c>
      <c r="U1613" s="94">
        <v>0</v>
      </c>
      <c r="V1613" s="94">
        <v>0</v>
      </c>
      <c r="W1613" s="94">
        <v>0</v>
      </c>
      <c r="X1613" s="94">
        <v>0</v>
      </c>
      <c r="Y1613" s="94">
        <v>0</v>
      </c>
      <c r="Z1613" s="94">
        <v>0</v>
      </c>
      <c r="AA1613" s="94">
        <v>0</v>
      </c>
      <c r="AB1613" s="94">
        <v>0</v>
      </c>
      <c r="AC1613" s="94">
        <f>_xlfn.XLOOKUP(B1613,'[3]Nur des jours'!$B:$B,'[3]Nur des jours'!$N:$N,"")</f>
        <v>0</v>
      </c>
      <c r="AD1613" s="94">
        <v>0</v>
      </c>
      <c r="AE1613" s="94">
        <v>0</v>
      </c>
      <c r="AF1613" s="94">
        <v>0</v>
      </c>
      <c r="AG1613" s="94">
        <v>0</v>
      </c>
      <c r="AH1613" s="94">
        <v>0</v>
      </c>
      <c r="AI1613" s="49" t="s">
        <v>5559</v>
      </c>
      <c r="AJ1613" s="49"/>
      <c r="AK1613" s="48" t="str" cm="1">
        <f t="array" ref="AK1613">IFERROR(_xlfn.IFS(
AM1613="MPR ISSUE","PDH",
AM1613="BSS Hardware Issue","BSS",
AM1613="Sites strategiques, MLL, Pylone, etc.","ENVTECH",
AM1613="AKTIVCO DEFAUT GE &amp; POWER Cabinet","AKTIVCO",
AM1613="AKTIVCO Coupure ENEO &amp; Baisse de tension","AKTIVCO GRID ONLY",
AM1613="Coupure ENEO &amp; Baisse de tension","IHS GRID ONLY",
AM1613="Defaut GE &amp; POWER Cabinet","IHS",
AM1613="Sharing","Partners",
AM1613="Sites strategiques &amp; DataCenter","SST &amp; DC",
AM1613="Exclu","Exclu",
AM1613="SAT","SAT",
AM1613="SPARE-ISSUE","SPARE-ISSUE",
AM1613="Fiber CAmtel","TRANS_FO_CAMTEL",
AM1613="Fiber AOF","Fiber AOF",
AM1613="Projet OCM (HUAWEI)","TRAVAUX-HUAWEI",
AM1613="Projet OCM (NOKIA)","TRAVAUX-NOKIA",
AM1613="ACCESS-ISSUE","ACCESS-ISSUE",
AM1613="Projet OCM (ZTE, NOKIA, autres projets)","TRAVAUX OCM",
AM1613="No root CAuse","No root cause",
AM1613="ODU HS","PDH",
AM1613="IP &amp; VLAN","PDH",
AM1613="Warehouse HUAWEI","SPARE-ISSUE",
AM1613="SPARE-HS","SPARE-ISSUE",
AM1613="Power Telco","BSS",AM1613="no impacts","no impacts"
),"")</f>
        <v>no impacts</v>
      </c>
      <c r="AL1613" s="48" t="str" cm="1">
        <f t="array" ref="AL1613">IFERROR(_xlfn.IFS(
AM1613="MPR ISSUE","TX ISSUE",
AM1613="BSS Hardware Issue","RAN ISSUE",
AM1613="Sites strategiques, MLL, Pylone, etc.","ENVTECH",
AM1613="AKTIVCO DEFAUT GE &amp; POWER Cabinet","POWER ISSUE",
AM1613="AKTIVCO Coupure ENEO &amp; Baisse de tension","POWER ISSUE",
AM1613="Coupure ENEO &amp; Baisse de tension","POWER ISSUE",
AM1613="Defaut GE &amp; POWER Cabinet","POWER ISSUE",
AM1613="Sharing","POWER ISSUE",
AM1613="Sites strategiques &amp; DataCenter","POWER ISSUE",
AM1613="Exclu","Exclu",
AM1613="SAT","TX ISSUE",
AM1613="SPARE-ISSUE","SPARE-ISSUE",
AM1613="Fiber CAmtel","TX ISSUE",
AM1613="Fiber AOF","TX ISSUE",
AM1613="Projet OCM (HUAWEI)","TRAVAUX-HUAWEI",
AM1613="Projet OCM (NOKIA)","TRAVAUX -NOKIA",
AM1613="ACCESS-ISSUE","ACCESS-ISSUE",
AM1613="Projet OCM (ZTE, NOKIA, autres projets)","TRAVAUX OCM",
AM1613="No root CAuse","No root cause",
AM1613="ODU HS","TX ISSUE",
AM1613="IP &amp; VLAN","TX ISSUE",
AM1613="Warehouse HUAWEI","SPARE-ISSUE",
AM1613="SPARE-HS","SPARE-ISSUE",
AM1613="Power Telco","RAN ISSUE",AM1613="no impacts","no impacts"
),"")</f>
        <v>no impacts</v>
      </c>
      <c r="AM1613" s="67" t="s">
        <v>5605</v>
      </c>
      <c r="AN1613" s="48" t="str" cm="1">
        <f t="array" ref="AN1613">IFERROR(_xlfn.IFS(
AM1613="MPR ISSUE","ACTIVE",
AM1613="BSS Hardware Issue","ACTIVE",
AM1613="Sites strategiques, MLL, Pylone, etc.","PASSIVE",
AM1613="AKTIVCO DEFAUT GE &amp; POWER Cabinet","PASSIVE",
AM1613="AKTIVCO Coupure ENEO &amp; Baisse de tension","PASSIVE",
AM1613="Coupure ENEO &amp; Baisse de tension","PASSIVE",
AM1613="Defaut GE &amp; POWER Cabinet","PASSIVE",
AM1613="Sharing","PASSIVE",
AM1613="Sites strategiques &amp; DataCenter","PASSIVE",
AM1613="Exclu","Exclu",
AM1613="SAT","ACTIVE",
AM1613="SPARE-ISSUE","SPARE-ISSUE",
AM1613="Fiber CAmtel","ACTIVE",
AM1613="Fiber AOF","ACTIVE",
AM1613="Projet OCM (HUAWEI)","PLANNED WORKS",
AM1613="Projet OCM (NOKIA)","PLANNED WORKS",
AM1613="ACCESS-ISSUE","ACCESS-ISSUE",
AM1613="Projet OCM (ZTE, NOKIA, autres projets)","PLANNED WORKS",
AM1613="No root CAuse","No root cause",
AM1613="ODU HS","ACTIVE",
AM1613="IP &amp; VLAN","ACTIVE",
AM1613="Warehouse HUAWEI","SPARE-ISSUE",
AM1613="SPARE-HS","SPARE-ISSUE",
AM1613="Power Telco","ACTIVE", AM1613="no impacts","no impacts"
),"")</f>
        <v>no impacts</v>
      </c>
      <c r="AO1613" s="93" t="s">
        <v>5537</v>
      </c>
      <c r="AP1613" s="101" t="str">
        <f t="shared" si="46"/>
        <v>EST_193</v>
      </c>
      <c r="AR1613" s="17" t="s">
        <v>5537</v>
      </c>
      <c r="AS1613" s="7" t="s">
        <v>5537</v>
      </c>
      <c r="AT1613" s="6"/>
      <c r="AU1613" s="7"/>
      <c r="AV1613" s="3" t="s">
        <v>5537</v>
      </c>
      <c r="AW1613" s="18" t="s">
        <v>5537</v>
      </c>
      <c r="AX1613" s="18" t="s">
        <v>5537</v>
      </c>
      <c r="AY1613" s="18" t="s">
        <v>5537</v>
      </c>
      <c r="AZ1613" s="18" t="s">
        <v>5537</v>
      </c>
      <c r="BA1613" s="18" t="s">
        <v>5537</v>
      </c>
      <c r="BB1613" s="18" t="s">
        <v>5537</v>
      </c>
      <c r="BC1613" s="18" t="s">
        <v>5537</v>
      </c>
      <c r="BD1613" s="18" t="s">
        <v>5537</v>
      </c>
      <c r="BE1613" s="18" t="s">
        <v>5537</v>
      </c>
      <c r="BF1613" s="18" t="s">
        <v>5537</v>
      </c>
      <c r="BG1613" s="18" t="s">
        <v>5537</v>
      </c>
      <c r="BH1613" s="18" t="s">
        <v>5537</v>
      </c>
      <c r="BI1613" s="9" t="s">
        <v>5537</v>
      </c>
      <c r="BJ1613" s="14"/>
      <c r="BK1613" s="14" t="s">
        <v>5537</v>
      </c>
      <c r="BL1613" s="14" t="str">
        <f>_xlfn.XLOOKUP(B1613,'[4]cell downs 18042026 17h'!$B:$B,'[4]cell downs 18042026 17h'!$B:$B,"")</f>
        <v/>
      </c>
      <c r="BM1613" s="14" t="str">
        <f>_xlfn.XLOOKUP(B1613,'[5]Cells Huawei 19042026 15h'!$B:$B,'[5]Cells Huawei 19042026 15h'!$B:$B,"")</f>
        <v/>
      </c>
      <c r="BN1613" s="9" t="str">
        <f>_xlfn.XLOOKUP(B1613,'[6]cells down 19042026 9H40'!$B:$B,'[6]cells down 19042026 9H40'!$B:$B,"")</f>
        <v/>
      </c>
      <c r="BO1613" s="9" t="s">
        <v>5537</v>
      </c>
      <c r="BP1613" s="9" t="s">
        <v>12</v>
      </c>
      <c r="BQ1613" s="115"/>
    </row>
    <row r="1614" spans="1:69" s="9" customFormat="1" x14ac:dyDescent="0.3">
      <c r="A1614" s="3" t="s">
        <v>2130</v>
      </c>
      <c r="B1614" s="25" t="s">
        <v>2131</v>
      </c>
      <c r="C1614" s="3" t="str">
        <f>_xlfn.XLOOKUP(B1614,'[1]daily break down'!$D:$D,'[1]daily break down'!$E:$E,"")</f>
        <v>CENTRE</v>
      </c>
      <c r="D1614" s="1" t="s">
        <v>11</v>
      </c>
      <c r="E1614" s="1" t="str">
        <f>BP1614</f>
        <v/>
      </c>
      <c r="F1614" s="3" t="s">
        <v>226</v>
      </c>
      <c r="G1614" s="3" t="s">
        <v>489</v>
      </c>
      <c r="H1614" s="34" t="str">
        <f>_xlfn.XLOOKUP(B1614,[2]CALCULATION!$B:$B,[2]CALCULATION!$H:$H,"")</f>
        <v>ZTE</v>
      </c>
      <c r="I1614" s="28">
        <v>0</v>
      </c>
      <c r="J1614" s="28">
        <v>0</v>
      </c>
      <c r="K1614" s="28">
        <v>0</v>
      </c>
      <c r="L1614" s="28">
        <v>0</v>
      </c>
      <c r="M1614" s="28">
        <v>0</v>
      </c>
      <c r="N1614" s="28">
        <v>0</v>
      </c>
      <c r="O1614" s="28">
        <v>0</v>
      </c>
      <c r="P1614" s="28">
        <v>0</v>
      </c>
      <c r="Q1614" s="28">
        <v>0</v>
      </c>
      <c r="R1614" s="28">
        <v>0</v>
      </c>
      <c r="S1614" s="94">
        <v>0</v>
      </c>
      <c r="T1614" s="94">
        <f>_xlfn.XLOOKUP(B1614,'[3]Nur des jours'!$B:$B,'[3]Nur des jours'!$U:$U,"")</f>
        <v>0</v>
      </c>
      <c r="U1614" s="94">
        <v>0</v>
      </c>
      <c r="V1614" s="94">
        <v>0</v>
      </c>
      <c r="W1614" s="94">
        <v>0</v>
      </c>
      <c r="X1614" s="94">
        <v>0</v>
      </c>
      <c r="Y1614" s="94">
        <v>0</v>
      </c>
      <c r="Z1614" s="94">
        <v>0</v>
      </c>
      <c r="AA1614" s="94">
        <v>0</v>
      </c>
      <c r="AB1614" s="94">
        <v>0</v>
      </c>
      <c r="AC1614" s="94">
        <f>_xlfn.XLOOKUP(B1614,'[3]Nur des jours'!$B:$B,'[3]Nur des jours'!$N:$N,"")</f>
        <v>0</v>
      </c>
      <c r="AD1614" s="94">
        <v>0</v>
      </c>
      <c r="AE1614" s="94">
        <v>0</v>
      </c>
      <c r="AF1614" s="94">
        <v>0</v>
      </c>
      <c r="AG1614" s="94">
        <v>0</v>
      </c>
      <c r="AH1614" s="94">
        <v>0</v>
      </c>
      <c r="AI1614" s="49" t="s">
        <v>5559</v>
      </c>
      <c r="AJ1614" s="49"/>
      <c r="AK1614" s="48" t="str" cm="1">
        <f t="array" ref="AK1614">IFERROR(_xlfn.IFS(
AM1614="MPR ISSUE","PDH",
AM1614="BSS Hardware Issue","BSS",
AM1614="Sites strategiques, MLL, Pylone, etc.","ENVTECH",
AM1614="AKTIVCO DEFAUT GE &amp; POWER Cabinet","AKTIVCO",
AM1614="AKTIVCO Coupure ENEO &amp; Baisse de tension","AKTIVCO GRID ONLY",
AM1614="Coupure ENEO &amp; Baisse de tension","IHS GRID ONLY",
AM1614="Defaut GE &amp; POWER Cabinet","IHS",
AM1614="Sharing","Partners",
AM1614="Sites strategiques &amp; DataCenter","SST &amp; DC",
AM1614="Exclu","Exclu",
AM1614="SAT","SAT",
AM1614="SPARE-ISSUE","SPARE-ISSUE",
AM1614="Fiber CAmtel","TRANS_FO_CAMTEL",
AM1614="Fiber AOF","Fiber AOF",
AM1614="Projet OCM (HUAWEI)","TRAVAUX-HUAWEI",
AM1614="Projet OCM (NOKIA)","TRAVAUX-NOKIA",
AM1614="ACCESS-ISSUE","ACCESS-ISSUE",
AM1614="Projet OCM (ZTE, NOKIA, autres projets)","TRAVAUX OCM",
AM1614="No root CAuse","No root cause",
AM1614="ODU HS","PDH",
AM1614="IP &amp; VLAN","PDH",
AM1614="Warehouse HUAWEI","SPARE-ISSUE",
AM1614="SPARE-HS","SPARE-ISSUE",
AM1614="Power Telco","BSS",AM1614="no impacts","no impacts"
),"")</f>
        <v>no impacts</v>
      </c>
      <c r="AL1614" s="48" t="str" cm="1">
        <f t="array" ref="AL1614">IFERROR(_xlfn.IFS(
AM1614="MPR ISSUE","TX ISSUE",
AM1614="BSS Hardware Issue","RAN ISSUE",
AM1614="Sites strategiques, MLL, Pylone, etc.","ENVTECH",
AM1614="AKTIVCO DEFAUT GE &amp; POWER Cabinet","POWER ISSUE",
AM1614="AKTIVCO Coupure ENEO &amp; Baisse de tension","POWER ISSUE",
AM1614="Coupure ENEO &amp; Baisse de tension","POWER ISSUE",
AM1614="Defaut GE &amp; POWER Cabinet","POWER ISSUE",
AM1614="Sharing","POWER ISSUE",
AM1614="Sites strategiques &amp; DataCenter","POWER ISSUE",
AM1614="Exclu","Exclu",
AM1614="SAT","TX ISSUE",
AM1614="SPARE-ISSUE","SPARE-ISSUE",
AM1614="Fiber CAmtel","TX ISSUE",
AM1614="Fiber AOF","TX ISSUE",
AM1614="Projet OCM (HUAWEI)","TRAVAUX-HUAWEI",
AM1614="Projet OCM (NOKIA)","TRAVAUX -NOKIA",
AM1614="ACCESS-ISSUE","ACCESS-ISSUE",
AM1614="Projet OCM (ZTE, NOKIA, autres projets)","TRAVAUX OCM",
AM1614="No root CAuse","No root cause",
AM1614="ODU HS","TX ISSUE",
AM1614="IP &amp; VLAN","TX ISSUE",
AM1614="Warehouse HUAWEI","SPARE-ISSUE",
AM1614="SPARE-HS","SPARE-ISSUE",
AM1614="Power Telco","RAN ISSUE",AM1614="no impacts","no impacts"
),"")</f>
        <v>no impacts</v>
      </c>
      <c r="AM1614" s="67" t="s">
        <v>5605</v>
      </c>
      <c r="AN1614" s="48" t="str" cm="1">
        <f t="array" ref="AN1614">IFERROR(_xlfn.IFS(
AM1614="MPR ISSUE","ACTIVE",
AM1614="BSS Hardware Issue","ACTIVE",
AM1614="Sites strategiques, MLL, Pylone, etc.","PASSIVE",
AM1614="AKTIVCO DEFAUT GE &amp; POWER Cabinet","PASSIVE",
AM1614="AKTIVCO Coupure ENEO &amp; Baisse de tension","PASSIVE",
AM1614="Coupure ENEO &amp; Baisse de tension","PASSIVE",
AM1614="Defaut GE &amp; POWER Cabinet","PASSIVE",
AM1614="Sharing","PASSIVE",
AM1614="Sites strategiques &amp; DataCenter","PASSIVE",
AM1614="Exclu","Exclu",
AM1614="SAT","ACTIVE",
AM1614="SPARE-ISSUE","SPARE-ISSUE",
AM1614="Fiber CAmtel","ACTIVE",
AM1614="Fiber AOF","ACTIVE",
AM1614="Projet OCM (HUAWEI)","PLANNED WORKS",
AM1614="Projet OCM (NOKIA)","PLANNED WORKS",
AM1614="ACCESS-ISSUE","ACCESS-ISSUE",
AM1614="Projet OCM (ZTE, NOKIA, autres projets)","PLANNED WORKS",
AM1614="No root CAuse","No root cause",
AM1614="ODU HS","ACTIVE",
AM1614="IP &amp; VLAN","ACTIVE",
AM1614="Warehouse HUAWEI","SPARE-ISSUE",
AM1614="SPARE-HS","SPARE-ISSUE",
AM1614="Power Telco","ACTIVE", AM1614="no impacts","no impacts"
),"")</f>
        <v>no impacts</v>
      </c>
      <c r="AO1614" s="93" t="s">
        <v>5537</v>
      </c>
      <c r="AP1614" s="101" t="str">
        <f t="shared" si="46"/>
        <v>EST_197</v>
      </c>
      <c r="AR1614" s="17" t="s">
        <v>5537</v>
      </c>
      <c r="AS1614" s="7" t="s">
        <v>5537</v>
      </c>
      <c r="AT1614" s="6"/>
      <c r="AU1614" s="7"/>
      <c r="AV1614" s="3" t="s">
        <v>5537</v>
      </c>
      <c r="AW1614" s="18" t="s">
        <v>5537</v>
      </c>
      <c r="AX1614" s="18" t="s">
        <v>5537</v>
      </c>
      <c r="AY1614" s="18" t="s">
        <v>5537</v>
      </c>
      <c r="AZ1614" s="18" t="s">
        <v>5537</v>
      </c>
      <c r="BA1614" s="18" t="s">
        <v>5537</v>
      </c>
      <c r="BB1614" s="18" t="s">
        <v>5537</v>
      </c>
      <c r="BC1614" s="18" t="s">
        <v>5537</v>
      </c>
      <c r="BD1614" s="18" t="s">
        <v>5537</v>
      </c>
      <c r="BE1614" s="18" t="s">
        <v>5537</v>
      </c>
      <c r="BF1614" s="18" t="s">
        <v>5537</v>
      </c>
      <c r="BG1614" s="18" t="s">
        <v>5537</v>
      </c>
      <c r="BH1614" s="18" t="s">
        <v>5537</v>
      </c>
      <c r="BI1614" s="9" t="s">
        <v>5537</v>
      </c>
      <c r="BJ1614" s="14"/>
      <c r="BK1614" s="14" t="s">
        <v>5537</v>
      </c>
      <c r="BL1614" s="14" t="str">
        <f>_xlfn.XLOOKUP(B1614,'[4]cell downs 18042026 17h'!$B:$B,'[4]cell downs 18042026 17h'!$B:$B,"")</f>
        <v/>
      </c>
      <c r="BM1614" s="14" t="str">
        <f>_xlfn.XLOOKUP(B1614,'[5]Cells Huawei 19042026 15h'!$B:$B,'[5]Cells Huawei 19042026 15h'!$B:$B,"")</f>
        <v/>
      </c>
      <c r="BN1614" s="9" t="str">
        <f>_xlfn.XLOOKUP(B1614,'[6]cells down 19042026 9H40'!$B:$B,'[6]cells down 19042026 9H40'!$B:$B,"")</f>
        <v/>
      </c>
      <c r="BO1614" s="9" t="s">
        <v>2131</v>
      </c>
      <c r="BP1614" s="9" t="s">
        <v>5537</v>
      </c>
      <c r="BQ1614" s="115"/>
    </row>
    <row r="1615" spans="1:69" s="9" customFormat="1" x14ac:dyDescent="0.3">
      <c r="A1615" s="1" t="s">
        <v>1567</v>
      </c>
      <c r="B1615" s="1" t="s">
        <v>1568</v>
      </c>
      <c r="C1615" s="3" t="str">
        <f>_xlfn.XLOOKUP(B1615,'[1]daily break down'!$D:$D,'[1]daily break down'!$E:$E,"")</f>
        <v>Yaounde</v>
      </c>
      <c r="D1615" s="1" t="s">
        <v>21</v>
      </c>
      <c r="E1615" s="1" t="s">
        <v>30</v>
      </c>
      <c r="F1615" s="3" t="s">
        <v>37</v>
      </c>
      <c r="G1615" s="1" t="s">
        <v>38</v>
      </c>
      <c r="H1615" s="34" t="str">
        <f>_xlfn.XLOOKUP(B1615,[2]CALCULATION!$B:$B,[2]CALCULATION!$H:$H,"")</f>
        <v>ZTE</v>
      </c>
      <c r="I1615" s="28">
        <v>12.411662857093939</v>
      </c>
      <c r="J1615" s="28">
        <v>6.5120329706391811</v>
      </c>
      <c r="K1615" s="28">
        <v>23.230314353956391</v>
      </c>
      <c r="L1615" s="28">
        <v>31.496213256171643</v>
      </c>
      <c r="M1615" s="28">
        <v>13.868556899607057</v>
      </c>
      <c r="N1615" s="28">
        <v>13.868556899607057</v>
      </c>
      <c r="O1615" s="28">
        <v>13.868556899607057</v>
      </c>
      <c r="P1615" s="28">
        <v>13.157418821857529</v>
      </c>
      <c r="Q1615" s="28">
        <v>0</v>
      </c>
      <c r="R1615" s="28">
        <v>0</v>
      </c>
      <c r="S1615" s="94">
        <v>0</v>
      </c>
      <c r="T1615" s="94">
        <f>_xlfn.XLOOKUP(B1615,'[3]Nur des jours'!$B:$B,'[3]Nur des jours'!$U:$U,"")</f>
        <v>0</v>
      </c>
      <c r="U1615" s="94">
        <v>0</v>
      </c>
      <c r="V1615" s="94">
        <v>0</v>
      </c>
      <c r="W1615" s="94">
        <v>0</v>
      </c>
      <c r="X1615" s="94">
        <v>0</v>
      </c>
      <c r="Y1615" s="94">
        <v>0</v>
      </c>
      <c r="Z1615" s="94">
        <v>0</v>
      </c>
      <c r="AA1615" s="94">
        <v>0</v>
      </c>
      <c r="AB1615" s="94">
        <v>0</v>
      </c>
      <c r="AC1615" s="94">
        <f>_xlfn.XLOOKUP(B1615,'[3]Nur des jours'!$B:$B,'[3]Nur des jours'!$N:$N,"")</f>
        <v>0</v>
      </c>
      <c r="AD1615" s="94">
        <v>0</v>
      </c>
      <c r="AE1615" s="94">
        <v>0</v>
      </c>
      <c r="AF1615" s="94">
        <v>0</v>
      </c>
      <c r="AG1615" s="94">
        <v>0</v>
      </c>
      <c r="AH1615" s="94">
        <v>0</v>
      </c>
      <c r="AI1615" s="49" t="s">
        <v>5559</v>
      </c>
      <c r="AJ1615" s="49"/>
      <c r="AK1615" s="48" t="str" cm="1">
        <f t="array" ref="AK1615">IFERROR(_xlfn.IFS(
AM1615="MPR ISSUE","PDH",
AM1615="BSS Hardware Issue","BSS",
AM1615="Sites strategiques, MLL, Pylone, etc.","ENVTECH",
AM1615="AKTIVCO DEFAUT GE &amp; POWER Cabinet","AKTIVCO",
AM1615="AKTIVCO Coupure ENEO &amp; Baisse de tension","AKTIVCO GRID ONLY",
AM1615="Coupure ENEO &amp; Baisse de tension","IHS GRID ONLY",
AM1615="Defaut GE &amp; POWER Cabinet","IHS",
AM1615="Sharing","Partners",
AM1615="Sites strategiques &amp; DataCenter","SST &amp; DC",
AM1615="Exclu","Exclu",
AM1615="SAT","SAT",
AM1615="SPARE-ISSUE","SPARE-ISSUE",
AM1615="Fiber CAmtel","TRANS_FO_CAMTEL",
AM1615="Fiber AOF","Fiber AOF",
AM1615="Projet OCM (HUAWEI)","TRAVAUX-HUAWEI",
AM1615="Projet OCM (NOKIA)","TRAVAUX-NOKIA",
AM1615="ACCESS-ISSUE","ACCESS-ISSUE",
AM1615="Projet OCM (ZTE, NOKIA, autres projets)","TRAVAUX OCM",
AM1615="No root CAuse","No root cause",
AM1615="ODU HS","PDH",
AM1615="IP &amp; VLAN","PDH",
AM1615="Warehouse HUAWEI","SPARE-ISSUE",
AM1615="SPARE-HS","SPARE-ISSUE",
AM1615="Power Telco","BSS",AM1615="no impacts","no impacts"
),"")</f>
        <v>no impacts</v>
      </c>
      <c r="AL1615" s="48" t="str" cm="1">
        <f t="array" ref="AL1615">IFERROR(_xlfn.IFS(
AM1615="MPR ISSUE","TX ISSUE",
AM1615="BSS Hardware Issue","RAN ISSUE",
AM1615="Sites strategiques, MLL, Pylone, etc.","ENVTECH",
AM1615="AKTIVCO DEFAUT GE &amp; POWER Cabinet","POWER ISSUE",
AM1615="AKTIVCO Coupure ENEO &amp; Baisse de tension","POWER ISSUE",
AM1615="Coupure ENEO &amp; Baisse de tension","POWER ISSUE",
AM1615="Defaut GE &amp; POWER Cabinet","POWER ISSUE",
AM1615="Sharing","POWER ISSUE",
AM1615="Sites strategiques &amp; DataCenter","POWER ISSUE",
AM1615="Exclu","Exclu",
AM1615="SAT","TX ISSUE",
AM1615="SPARE-ISSUE","SPARE-ISSUE",
AM1615="Fiber CAmtel","TX ISSUE",
AM1615="Fiber AOF","TX ISSUE",
AM1615="Projet OCM (HUAWEI)","TRAVAUX-HUAWEI",
AM1615="Projet OCM (NOKIA)","TRAVAUX -NOKIA",
AM1615="ACCESS-ISSUE","ACCESS-ISSUE",
AM1615="Projet OCM (ZTE, NOKIA, autres projets)","TRAVAUX OCM",
AM1615="No root CAuse","No root cause",
AM1615="ODU HS","TX ISSUE",
AM1615="IP &amp; VLAN","TX ISSUE",
AM1615="Warehouse HUAWEI","SPARE-ISSUE",
AM1615="SPARE-HS","SPARE-ISSUE",
AM1615="Power Telco","RAN ISSUE",AM1615="no impacts","no impacts"
),"")</f>
        <v>no impacts</v>
      </c>
      <c r="AM1615" s="67" t="s">
        <v>5605</v>
      </c>
      <c r="AN1615" s="48" t="str" cm="1">
        <f t="array" ref="AN1615">IFERROR(_xlfn.IFS(
AM1615="MPR ISSUE","ACTIVE",
AM1615="BSS Hardware Issue","ACTIVE",
AM1615="Sites strategiques, MLL, Pylone, etc.","PASSIVE",
AM1615="AKTIVCO DEFAUT GE &amp; POWER Cabinet","PASSIVE",
AM1615="AKTIVCO Coupure ENEO &amp; Baisse de tension","PASSIVE",
AM1615="Coupure ENEO &amp; Baisse de tension","PASSIVE",
AM1615="Defaut GE &amp; POWER Cabinet","PASSIVE",
AM1615="Sharing","PASSIVE",
AM1615="Sites strategiques &amp; DataCenter","PASSIVE",
AM1615="Exclu","Exclu",
AM1615="SAT","ACTIVE",
AM1615="SPARE-ISSUE","SPARE-ISSUE",
AM1615="Fiber CAmtel","ACTIVE",
AM1615="Fiber AOF","ACTIVE",
AM1615="Projet OCM (HUAWEI)","PLANNED WORKS",
AM1615="Projet OCM (NOKIA)","PLANNED WORKS",
AM1615="ACCESS-ISSUE","ACCESS-ISSUE",
AM1615="Projet OCM (ZTE, NOKIA, autres projets)","PLANNED WORKS",
AM1615="No root CAuse","No root cause",
AM1615="ODU HS","ACTIVE",
AM1615="IP &amp; VLAN","ACTIVE",
AM1615="Warehouse HUAWEI","SPARE-ISSUE",
AM1615="SPARE-HS","SPARE-ISSUE",
AM1615="Power Telco","ACTIVE", AM1615="no impacts","no impacts"
),"")</f>
        <v>no impacts</v>
      </c>
      <c r="AO1615" s="93" t="s">
        <v>5537</v>
      </c>
      <c r="AP1615" s="101" t="str">
        <f t="shared" si="46"/>
        <v>CTR_558</v>
      </c>
      <c r="AR1615" s="17" t="s">
        <v>5537</v>
      </c>
      <c r="AS1615" s="7" t="s">
        <v>5537</v>
      </c>
      <c r="AT1615" s="6"/>
      <c r="AU1615" s="7"/>
      <c r="AV1615" s="3" t="s">
        <v>5537</v>
      </c>
      <c r="AW1615" s="18" t="s">
        <v>5537</v>
      </c>
      <c r="AX1615" s="18" t="s">
        <v>5537</v>
      </c>
      <c r="AY1615" s="18" t="s">
        <v>5537</v>
      </c>
      <c r="AZ1615" s="18" t="s">
        <v>5537</v>
      </c>
      <c r="BA1615" s="18" t="s">
        <v>5537</v>
      </c>
      <c r="BB1615" s="18" t="s">
        <v>5537</v>
      </c>
      <c r="BC1615" s="18" t="s">
        <v>5537</v>
      </c>
      <c r="BD1615" s="18" t="s">
        <v>5537</v>
      </c>
      <c r="BE1615" s="18" t="s">
        <v>5537</v>
      </c>
      <c r="BF1615" s="18" t="s">
        <v>5537</v>
      </c>
      <c r="BG1615" s="18" t="s">
        <v>5537</v>
      </c>
      <c r="BH1615" s="18" t="s">
        <v>5537</v>
      </c>
      <c r="BI1615" s="9" t="s">
        <v>5537</v>
      </c>
      <c r="BJ1615" s="14"/>
      <c r="BK1615" s="14" t="s">
        <v>5537</v>
      </c>
      <c r="BL1615" s="14" t="str">
        <f>_xlfn.XLOOKUP(B1615,'[4]cell downs 18042026 17h'!$B:$B,'[4]cell downs 18042026 17h'!$B:$B,"")</f>
        <v/>
      </c>
      <c r="BM1615" s="14" t="str">
        <f>_xlfn.XLOOKUP(B1615,'[5]Cells Huawei 19042026 15h'!$B:$B,'[5]Cells Huawei 19042026 15h'!$B:$B,"")</f>
        <v/>
      </c>
      <c r="BN1615" s="9" t="str">
        <f>_xlfn.XLOOKUP(B1615,'[6]cells down 19042026 9H40'!$B:$B,'[6]cells down 19042026 9H40'!$B:$B,"")</f>
        <v/>
      </c>
      <c r="BO1615" s="9" t="s">
        <v>5537</v>
      </c>
      <c r="BP1615" s="9" t="s">
        <v>594</v>
      </c>
      <c r="BQ1615" s="115"/>
    </row>
    <row r="1616" spans="1:69" s="9" customFormat="1" x14ac:dyDescent="0.3">
      <c r="A1616" s="19" t="s">
        <v>5469</v>
      </c>
      <c r="B1616" s="26" t="s">
        <v>5470</v>
      </c>
      <c r="C1616" s="3" t="str">
        <f>_xlfn.XLOOKUP(B1616,'[1]daily break down'!$D:$D,'[1]daily break down'!$E:$E,"")</f>
        <v>CENTRE</v>
      </c>
      <c r="D1616" s="19" t="s">
        <v>357</v>
      </c>
      <c r="E1616" s="19" t="s">
        <v>987</v>
      </c>
      <c r="F1616" s="19" t="s">
        <v>226</v>
      </c>
      <c r="G1616" s="19" t="s">
        <v>5471</v>
      </c>
      <c r="H1616" s="34" t="str">
        <f>_xlfn.XLOOKUP(B1616,[2]CALCULATION!$B:$B,[2]CALCULATION!$H:$H,"")</f>
        <v>ZTE</v>
      </c>
      <c r="I1616" s="28">
        <v>0</v>
      </c>
      <c r="J1616" s="28">
        <v>0</v>
      </c>
      <c r="K1616" s="28">
        <v>0</v>
      </c>
      <c r="L1616" s="28">
        <v>0</v>
      </c>
      <c r="M1616" s="28">
        <v>0</v>
      </c>
      <c r="N1616" s="28">
        <v>0</v>
      </c>
      <c r="O1616" s="28">
        <v>0</v>
      </c>
      <c r="P1616" s="28">
        <v>0</v>
      </c>
      <c r="Q1616" s="28">
        <v>0</v>
      </c>
      <c r="R1616" s="28">
        <v>0</v>
      </c>
      <c r="S1616" s="94">
        <v>0</v>
      </c>
      <c r="T1616" s="94">
        <f>_xlfn.XLOOKUP(B1616,'[3]Nur des jours'!$B:$B,'[3]Nur des jours'!$U:$U,"")</f>
        <v>0</v>
      </c>
      <c r="U1616" s="94">
        <v>0</v>
      </c>
      <c r="V1616" s="94">
        <v>0</v>
      </c>
      <c r="W1616" s="94">
        <v>0</v>
      </c>
      <c r="X1616" s="94">
        <v>0</v>
      </c>
      <c r="Y1616" s="94">
        <v>0</v>
      </c>
      <c r="Z1616" s="94">
        <v>0</v>
      </c>
      <c r="AA1616" s="94">
        <v>0</v>
      </c>
      <c r="AB1616" s="94">
        <v>0</v>
      </c>
      <c r="AC1616" s="94">
        <f>_xlfn.XLOOKUP(B1616,'[3]Nur des jours'!$B:$B,'[3]Nur des jours'!$N:$N,"")</f>
        <v>0</v>
      </c>
      <c r="AD1616" s="94">
        <v>0</v>
      </c>
      <c r="AE1616" s="94">
        <v>0</v>
      </c>
      <c r="AF1616" s="94">
        <v>0</v>
      </c>
      <c r="AG1616" s="94">
        <v>0</v>
      </c>
      <c r="AH1616" s="94">
        <v>0</v>
      </c>
      <c r="AI1616" s="49" t="s">
        <v>5559</v>
      </c>
      <c r="AJ1616" s="49"/>
      <c r="AK1616" s="48" t="str" cm="1">
        <f t="array" ref="AK1616">IFERROR(_xlfn.IFS(
AM1616="MPR ISSUE","PDH",
AM1616="BSS Hardware Issue","BSS",
AM1616="Sites strategiques, MLL, Pylone, etc.","ENVTECH",
AM1616="AKTIVCO DEFAUT GE &amp; POWER Cabinet","AKTIVCO",
AM1616="AKTIVCO Coupure ENEO &amp; Baisse de tension","AKTIVCO GRID ONLY",
AM1616="Coupure ENEO &amp; Baisse de tension","IHS GRID ONLY",
AM1616="Defaut GE &amp; POWER Cabinet","IHS",
AM1616="Sharing","Partners",
AM1616="Sites strategiques &amp; DataCenter","SST &amp; DC",
AM1616="Exclu","Exclu",
AM1616="SAT","SAT",
AM1616="SPARE-ISSUE","SPARE-ISSUE",
AM1616="Fiber CAmtel","TRANS_FO_CAMTEL",
AM1616="Fiber AOF","Fiber AOF",
AM1616="Projet OCM (HUAWEI)","TRAVAUX-HUAWEI",
AM1616="Projet OCM (NOKIA)","TRAVAUX-NOKIA",
AM1616="ACCESS-ISSUE","ACCESS-ISSUE",
AM1616="Projet OCM (ZTE, NOKIA, autres projets)","TRAVAUX OCM",
AM1616="No root CAuse","No root cause",
AM1616="ODU HS","PDH",
AM1616="IP &amp; VLAN","PDH",
AM1616="Warehouse HUAWEI","SPARE-ISSUE",
AM1616="SPARE-HS","SPARE-ISSUE",
AM1616="Power Telco","BSS",AM1616="no impacts","no impacts"
),"")</f>
        <v>no impacts</v>
      </c>
      <c r="AL1616" s="48" t="str" cm="1">
        <f t="array" ref="AL1616">IFERROR(_xlfn.IFS(
AM1616="MPR ISSUE","TX ISSUE",
AM1616="BSS Hardware Issue","RAN ISSUE",
AM1616="Sites strategiques, MLL, Pylone, etc.","ENVTECH",
AM1616="AKTIVCO DEFAUT GE &amp; POWER Cabinet","POWER ISSUE",
AM1616="AKTIVCO Coupure ENEO &amp; Baisse de tension","POWER ISSUE",
AM1616="Coupure ENEO &amp; Baisse de tension","POWER ISSUE",
AM1616="Defaut GE &amp; POWER Cabinet","POWER ISSUE",
AM1616="Sharing","POWER ISSUE",
AM1616="Sites strategiques &amp; DataCenter","POWER ISSUE",
AM1616="Exclu","Exclu",
AM1616="SAT","TX ISSUE",
AM1616="SPARE-ISSUE","SPARE-ISSUE",
AM1616="Fiber CAmtel","TX ISSUE",
AM1616="Fiber AOF","TX ISSUE",
AM1616="Projet OCM (HUAWEI)","TRAVAUX-HUAWEI",
AM1616="Projet OCM (NOKIA)","TRAVAUX -NOKIA",
AM1616="ACCESS-ISSUE","ACCESS-ISSUE",
AM1616="Projet OCM (ZTE, NOKIA, autres projets)","TRAVAUX OCM",
AM1616="No root CAuse","No root cause",
AM1616="ODU HS","TX ISSUE",
AM1616="IP &amp; VLAN","TX ISSUE",
AM1616="Warehouse HUAWEI","SPARE-ISSUE",
AM1616="SPARE-HS","SPARE-ISSUE",
AM1616="Power Telco","RAN ISSUE",AM1616="no impacts","no impacts"
),"")</f>
        <v>no impacts</v>
      </c>
      <c r="AM1616" s="67" t="s">
        <v>5605</v>
      </c>
      <c r="AN1616" s="48" t="str" cm="1">
        <f t="array" ref="AN1616">IFERROR(_xlfn.IFS(
AM1616="MPR ISSUE","ACTIVE",
AM1616="BSS Hardware Issue","ACTIVE",
AM1616="Sites strategiques, MLL, Pylone, etc.","PASSIVE",
AM1616="AKTIVCO DEFAUT GE &amp; POWER Cabinet","PASSIVE",
AM1616="AKTIVCO Coupure ENEO &amp; Baisse de tension","PASSIVE",
AM1616="Coupure ENEO &amp; Baisse de tension","PASSIVE",
AM1616="Defaut GE &amp; POWER Cabinet","PASSIVE",
AM1616="Sharing","PASSIVE",
AM1616="Sites strategiques &amp; DataCenter","PASSIVE",
AM1616="Exclu","Exclu",
AM1616="SAT","ACTIVE",
AM1616="SPARE-ISSUE","SPARE-ISSUE",
AM1616="Fiber CAmtel","ACTIVE",
AM1616="Fiber AOF","ACTIVE",
AM1616="Projet OCM (HUAWEI)","PLANNED WORKS",
AM1616="Projet OCM (NOKIA)","PLANNED WORKS",
AM1616="ACCESS-ISSUE","ACCESS-ISSUE",
AM1616="Projet OCM (ZTE, NOKIA, autres projets)","PLANNED WORKS",
AM1616="No root CAuse","No root cause",
AM1616="ODU HS","ACTIVE",
AM1616="IP &amp; VLAN","ACTIVE",
AM1616="Warehouse HUAWEI","SPARE-ISSUE",
AM1616="SPARE-HS","SPARE-ISSUE",
AM1616="Power Telco","ACTIVE", AM1616="no impacts","no impacts"
),"")</f>
        <v>no impacts</v>
      </c>
      <c r="AO1616" s="93" t="s">
        <v>5537</v>
      </c>
      <c r="AP1616" s="101" t="str">
        <f t="shared" si="46"/>
        <v>EST_205</v>
      </c>
      <c r="AR1616" s="17" t="s">
        <v>5537</v>
      </c>
      <c r="AS1616" s="7" t="s">
        <v>5537</v>
      </c>
      <c r="AT1616" s="6"/>
      <c r="AU1616" s="7"/>
      <c r="AV1616" s="3" t="s">
        <v>5537</v>
      </c>
      <c r="AW1616" s="18" t="s">
        <v>5537</v>
      </c>
      <c r="AX1616" s="18" t="s">
        <v>5537</v>
      </c>
      <c r="AY1616" s="18" t="s">
        <v>5537</v>
      </c>
      <c r="AZ1616" s="18" t="s">
        <v>5537</v>
      </c>
      <c r="BA1616" s="18" t="s">
        <v>5537</v>
      </c>
      <c r="BB1616" s="18" t="s">
        <v>5537</v>
      </c>
      <c r="BC1616" s="18" t="s">
        <v>5537</v>
      </c>
      <c r="BD1616" s="18" t="s">
        <v>5537</v>
      </c>
      <c r="BE1616" s="18" t="s">
        <v>5537</v>
      </c>
      <c r="BF1616" s="18" t="s">
        <v>5537</v>
      </c>
      <c r="BG1616" s="18" t="s">
        <v>5537</v>
      </c>
      <c r="BH1616" s="18" t="s">
        <v>5537</v>
      </c>
      <c r="BI1616" s="9" t="s">
        <v>5537</v>
      </c>
      <c r="BJ1616" s="14"/>
      <c r="BK1616" s="14" t="s">
        <v>5537</v>
      </c>
      <c r="BL1616" s="14" t="str">
        <f>_xlfn.XLOOKUP(B1616,'[4]cell downs 18042026 17h'!$B:$B,'[4]cell downs 18042026 17h'!$B:$B,"")</f>
        <v/>
      </c>
      <c r="BM1616" s="14" t="str">
        <f>_xlfn.XLOOKUP(B1616,'[5]Cells Huawei 19042026 15h'!$B:$B,'[5]Cells Huawei 19042026 15h'!$B:$B,"")</f>
        <v/>
      </c>
      <c r="BN1616" s="9" t="str">
        <f>_xlfn.XLOOKUP(B1616,'[6]cells down 19042026 9H40'!$B:$B,'[6]cells down 19042026 9H40'!$B:$B,"")</f>
        <v/>
      </c>
      <c r="BO1616" s="9" t="s">
        <v>5537</v>
      </c>
      <c r="BP1616" s="9" t="s">
        <v>66</v>
      </c>
      <c r="BQ1616" s="115"/>
    </row>
    <row r="1617" spans="1:69" s="9" customFormat="1" x14ac:dyDescent="0.3">
      <c r="A1617" s="1" t="s">
        <v>2141</v>
      </c>
      <c r="B1617" s="8" t="s">
        <v>2142</v>
      </c>
      <c r="C1617" s="3" t="str">
        <f>_xlfn.XLOOKUP(B1617,'[1]daily break down'!$D:$D,'[1]daily break down'!$E:$E,"")</f>
        <v>CENTRE</v>
      </c>
      <c r="D1617" s="1" t="s">
        <v>11</v>
      </c>
      <c r="E1617" s="1" t="s">
        <v>12</v>
      </c>
      <c r="F1617" s="3" t="s">
        <v>226</v>
      </c>
      <c r="G1617" s="1" t="s">
        <v>489</v>
      </c>
      <c r="H1617" s="34" t="str">
        <f>_xlfn.XLOOKUP(B1617,[2]CALCULATION!$B:$B,[2]CALCULATION!$H:$H,"")</f>
        <v>ZTE</v>
      </c>
      <c r="I1617" s="28">
        <v>0</v>
      </c>
      <c r="J1617" s="28">
        <v>0</v>
      </c>
      <c r="K1617" s="28">
        <v>0</v>
      </c>
      <c r="L1617" s="28">
        <v>0</v>
      </c>
      <c r="M1617" s="28">
        <v>0</v>
      </c>
      <c r="N1617" s="28">
        <v>0</v>
      </c>
      <c r="O1617" s="28">
        <v>0</v>
      </c>
      <c r="P1617" s="28">
        <v>0</v>
      </c>
      <c r="Q1617" s="28">
        <v>0</v>
      </c>
      <c r="R1617" s="28">
        <v>0</v>
      </c>
      <c r="S1617" s="94">
        <v>0</v>
      </c>
      <c r="T1617" s="94">
        <f>_xlfn.XLOOKUP(B1617,'[3]Nur des jours'!$B:$B,'[3]Nur des jours'!$U:$U,"")</f>
        <v>0</v>
      </c>
      <c r="U1617" s="94">
        <v>0</v>
      </c>
      <c r="V1617" s="94">
        <v>0</v>
      </c>
      <c r="W1617" s="94">
        <v>0</v>
      </c>
      <c r="X1617" s="94">
        <v>0</v>
      </c>
      <c r="Y1617" s="94">
        <v>0</v>
      </c>
      <c r="Z1617" s="94">
        <v>0</v>
      </c>
      <c r="AA1617" s="94">
        <v>0</v>
      </c>
      <c r="AB1617" s="94">
        <v>0</v>
      </c>
      <c r="AC1617" s="94">
        <f>_xlfn.XLOOKUP(B1617,'[3]Nur des jours'!$B:$B,'[3]Nur des jours'!$N:$N,"")</f>
        <v>0</v>
      </c>
      <c r="AD1617" s="94">
        <v>0</v>
      </c>
      <c r="AE1617" s="94">
        <v>0</v>
      </c>
      <c r="AF1617" s="94">
        <v>0</v>
      </c>
      <c r="AG1617" s="94">
        <v>0</v>
      </c>
      <c r="AH1617" s="94">
        <v>0</v>
      </c>
      <c r="AI1617" s="49" t="s">
        <v>5559</v>
      </c>
      <c r="AJ1617" s="49"/>
      <c r="AK1617" s="48" t="str" cm="1">
        <f t="array" ref="AK1617">IFERROR(_xlfn.IFS(
AM1617="MPR ISSUE","PDH",
AM1617="BSS Hardware Issue","BSS",
AM1617="Sites strategiques, MLL, Pylone, etc.","ENVTECH",
AM1617="AKTIVCO DEFAUT GE &amp; POWER Cabinet","AKTIVCO",
AM1617="AKTIVCO Coupure ENEO &amp; Baisse de tension","AKTIVCO GRID ONLY",
AM1617="Coupure ENEO &amp; Baisse de tension","IHS GRID ONLY",
AM1617="Defaut GE &amp; POWER Cabinet","IHS",
AM1617="Sharing","Partners",
AM1617="Sites strategiques &amp; DataCenter","SST &amp; DC",
AM1617="Exclu","Exclu",
AM1617="SAT","SAT",
AM1617="SPARE-ISSUE","SPARE-ISSUE",
AM1617="Fiber CAmtel","TRANS_FO_CAMTEL",
AM1617="Fiber AOF","Fiber AOF",
AM1617="Projet OCM (HUAWEI)","TRAVAUX-HUAWEI",
AM1617="Projet OCM (NOKIA)","TRAVAUX-NOKIA",
AM1617="ACCESS-ISSUE","ACCESS-ISSUE",
AM1617="Projet OCM (ZTE, NOKIA, autres projets)","TRAVAUX OCM",
AM1617="No root CAuse","No root cause",
AM1617="ODU HS","PDH",
AM1617="IP &amp; VLAN","PDH",
AM1617="Warehouse HUAWEI","SPARE-ISSUE",
AM1617="SPARE-HS","SPARE-ISSUE",
AM1617="Power Telco","BSS",AM1617="no impacts","no impacts"
),"")</f>
        <v>no impacts</v>
      </c>
      <c r="AL1617" s="48" t="str" cm="1">
        <f t="array" ref="AL1617">IFERROR(_xlfn.IFS(
AM1617="MPR ISSUE","TX ISSUE",
AM1617="BSS Hardware Issue","RAN ISSUE",
AM1617="Sites strategiques, MLL, Pylone, etc.","ENVTECH",
AM1617="AKTIVCO DEFAUT GE &amp; POWER Cabinet","POWER ISSUE",
AM1617="AKTIVCO Coupure ENEO &amp; Baisse de tension","POWER ISSUE",
AM1617="Coupure ENEO &amp; Baisse de tension","POWER ISSUE",
AM1617="Defaut GE &amp; POWER Cabinet","POWER ISSUE",
AM1617="Sharing","POWER ISSUE",
AM1617="Sites strategiques &amp; DataCenter","POWER ISSUE",
AM1617="Exclu","Exclu",
AM1617="SAT","TX ISSUE",
AM1617="SPARE-ISSUE","SPARE-ISSUE",
AM1617="Fiber CAmtel","TX ISSUE",
AM1617="Fiber AOF","TX ISSUE",
AM1617="Projet OCM (HUAWEI)","TRAVAUX-HUAWEI",
AM1617="Projet OCM (NOKIA)","TRAVAUX -NOKIA",
AM1617="ACCESS-ISSUE","ACCESS-ISSUE",
AM1617="Projet OCM (ZTE, NOKIA, autres projets)","TRAVAUX OCM",
AM1617="No root CAuse","No root cause",
AM1617="ODU HS","TX ISSUE",
AM1617="IP &amp; VLAN","TX ISSUE",
AM1617="Warehouse HUAWEI","SPARE-ISSUE",
AM1617="SPARE-HS","SPARE-ISSUE",
AM1617="Power Telco","RAN ISSUE",AM1617="no impacts","no impacts"
),"")</f>
        <v>no impacts</v>
      </c>
      <c r="AM1617" s="67" t="s">
        <v>5605</v>
      </c>
      <c r="AN1617" s="48" t="str" cm="1">
        <f t="array" ref="AN1617">IFERROR(_xlfn.IFS(
AM1617="MPR ISSUE","ACTIVE",
AM1617="BSS Hardware Issue","ACTIVE",
AM1617="Sites strategiques, MLL, Pylone, etc.","PASSIVE",
AM1617="AKTIVCO DEFAUT GE &amp; POWER Cabinet","PASSIVE",
AM1617="AKTIVCO Coupure ENEO &amp; Baisse de tension","PASSIVE",
AM1617="Coupure ENEO &amp; Baisse de tension","PASSIVE",
AM1617="Defaut GE &amp; POWER Cabinet","PASSIVE",
AM1617="Sharing","PASSIVE",
AM1617="Sites strategiques &amp; DataCenter","PASSIVE",
AM1617="Exclu","Exclu",
AM1617="SAT","ACTIVE",
AM1617="SPARE-ISSUE","SPARE-ISSUE",
AM1617="Fiber CAmtel","ACTIVE",
AM1617="Fiber AOF","ACTIVE",
AM1617="Projet OCM (HUAWEI)","PLANNED WORKS",
AM1617="Projet OCM (NOKIA)","PLANNED WORKS",
AM1617="ACCESS-ISSUE","ACCESS-ISSUE",
AM1617="Projet OCM (ZTE, NOKIA, autres projets)","PLANNED WORKS",
AM1617="No root CAuse","No root cause",
AM1617="ODU HS","ACTIVE",
AM1617="IP &amp; VLAN","ACTIVE",
AM1617="Warehouse HUAWEI","SPARE-ISSUE",
AM1617="SPARE-HS","SPARE-ISSUE",
AM1617="Power Telco","ACTIVE", AM1617="no impacts","no impacts"
),"")</f>
        <v>no impacts</v>
      </c>
      <c r="AO1617" s="93" t="s">
        <v>5537</v>
      </c>
      <c r="AP1617" s="101" t="str">
        <f t="shared" si="46"/>
        <v>EST_107</v>
      </c>
      <c r="AR1617" s="17" t="s">
        <v>5537</v>
      </c>
      <c r="AS1617" s="7" t="s">
        <v>5537</v>
      </c>
      <c r="AT1617" s="6"/>
      <c r="AU1617" s="7"/>
      <c r="AV1617" s="3" t="s">
        <v>5537</v>
      </c>
      <c r="AW1617" s="18" t="s">
        <v>5537</v>
      </c>
      <c r="AX1617" s="18" t="s">
        <v>5537</v>
      </c>
      <c r="AY1617" s="18" t="s">
        <v>5537</v>
      </c>
      <c r="AZ1617" s="18" t="s">
        <v>5537</v>
      </c>
      <c r="BA1617" s="18" t="s">
        <v>5537</v>
      </c>
      <c r="BB1617" s="18" t="s">
        <v>5537</v>
      </c>
      <c r="BC1617" s="18" t="s">
        <v>5537</v>
      </c>
      <c r="BD1617" s="18" t="s">
        <v>5537</v>
      </c>
      <c r="BE1617" s="18" t="s">
        <v>5537</v>
      </c>
      <c r="BF1617" s="18" t="s">
        <v>5537</v>
      </c>
      <c r="BG1617" s="18" t="s">
        <v>5537</v>
      </c>
      <c r="BH1617" s="18" t="s">
        <v>5537</v>
      </c>
      <c r="BI1617" s="9" t="s">
        <v>5537</v>
      </c>
      <c r="BJ1617" s="14"/>
      <c r="BK1617" s="14" t="s">
        <v>5537</v>
      </c>
      <c r="BL1617" s="14" t="str">
        <f>_xlfn.XLOOKUP(B1617,'[4]cell downs 18042026 17h'!$B:$B,'[4]cell downs 18042026 17h'!$B:$B,"")</f>
        <v/>
      </c>
      <c r="BM1617" s="14" t="str">
        <f>_xlfn.XLOOKUP(B1617,'[5]Cells Huawei 19042026 15h'!$B:$B,'[5]Cells Huawei 19042026 15h'!$B:$B,"")</f>
        <v/>
      </c>
      <c r="BN1617" s="9" t="str">
        <f>_xlfn.XLOOKUP(B1617,'[6]cells down 19042026 9H40'!$B:$B,'[6]cells down 19042026 9H40'!$B:$B,"")</f>
        <v/>
      </c>
      <c r="BO1617" s="9" t="s">
        <v>2142</v>
      </c>
      <c r="BP1617" s="9" t="s">
        <v>12</v>
      </c>
      <c r="BQ1617" s="115"/>
    </row>
    <row r="1618" spans="1:69" s="9" customFormat="1" x14ac:dyDescent="0.3">
      <c r="A1618" s="1" t="s">
        <v>4633</v>
      </c>
      <c r="B1618" s="8" t="s">
        <v>4634</v>
      </c>
      <c r="C1618" s="3" t="str">
        <f>_xlfn.XLOOKUP(B1618,'[1]daily break down'!$D:$D,'[1]daily break down'!$E:$E,"")</f>
        <v>Yaounde</v>
      </c>
      <c r="D1618" s="1" t="s">
        <v>11</v>
      </c>
      <c r="E1618" s="1" t="s">
        <v>12</v>
      </c>
      <c r="F1618" s="3" t="s">
        <v>37</v>
      </c>
      <c r="G1618" s="1" t="s">
        <v>38</v>
      </c>
      <c r="H1618" s="34" t="str">
        <f>_xlfn.XLOOKUP(B1618,[2]CALCULATION!$B:$B,[2]CALCULATION!$H:$H,"")</f>
        <v>ZTE</v>
      </c>
      <c r="I1618" s="28">
        <v>0</v>
      </c>
      <c r="J1618" s="28">
        <v>0</v>
      </c>
      <c r="K1618" s="28">
        <v>0</v>
      </c>
      <c r="L1618" s="28">
        <v>0</v>
      </c>
      <c r="M1618" s="28">
        <v>0</v>
      </c>
      <c r="N1618" s="28">
        <v>0</v>
      </c>
      <c r="O1618" s="28">
        <v>0</v>
      </c>
      <c r="P1618" s="28">
        <v>0</v>
      </c>
      <c r="Q1618" s="28">
        <v>0</v>
      </c>
      <c r="R1618" s="28">
        <v>1.3371849968467582</v>
      </c>
      <c r="S1618" s="94">
        <v>0</v>
      </c>
      <c r="T1618" s="94">
        <f>_xlfn.XLOOKUP(B1618,'[3]Nur des jours'!$B:$B,'[3]Nur des jours'!$U:$U,"")</f>
        <v>0</v>
      </c>
      <c r="U1618" s="94">
        <v>0</v>
      </c>
      <c r="V1618" s="94">
        <v>0</v>
      </c>
      <c r="W1618" s="94">
        <v>0</v>
      </c>
      <c r="X1618" s="94">
        <v>0</v>
      </c>
      <c r="Y1618" s="94">
        <v>0</v>
      </c>
      <c r="Z1618" s="94">
        <v>0</v>
      </c>
      <c r="AA1618" s="94">
        <v>0</v>
      </c>
      <c r="AB1618" s="94">
        <v>0</v>
      </c>
      <c r="AC1618" s="94">
        <f>_xlfn.XLOOKUP(B1618,'[3]Nur des jours'!$B:$B,'[3]Nur des jours'!$N:$N,"")</f>
        <v>0</v>
      </c>
      <c r="AD1618" s="94">
        <v>0</v>
      </c>
      <c r="AE1618" s="94">
        <v>0</v>
      </c>
      <c r="AF1618" s="94">
        <v>0</v>
      </c>
      <c r="AG1618" s="94">
        <v>0</v>
      </c>
      <c r="AH1618" s="94">
        <v>0</v>
      </c>
      <c r="AI1618" s="49" t="s">
        <v>5559</v>
      </c>
      <c r="AJ1618" s="49"/>
      <c r="AK1618" s="48" t="str" cm="1">
        <f t="array" ref="AK1618">IFERROR(_xlfn.IFS(
AM1618="MPR ISSUE","PDH",
AM1618="BSS Hardware Issue","BSS",
AM1618="Sites strategiques, MLL, Pylone, etc.","ENVTECH",
AM1618="AKTIVCO DEFAUT GE &amp; POWER Cabinet","AKTIVCO",
AM1618="AKTIVCO Coupure ENEO &amp; Baisse de tension","AKTIVCO GRID ONLY",
AM1618="Coupure ENEO &amp; Baisse de tension","IHS GRID ONLY",
AM1618="Defaut GE &amp; POWER Cabinet","IHS",
AM1618="Sharing","Partners",
AM1618="Sites strategiques &amp; DataCenter","SST &amp; DC",
AM1618="Exclu","Exclu",
AM1618="SAT","SAT",
AM1618="SPARE-ISSUE","SPARE-ISSUE",
AM1618="Fiber CAmtel","TRANS_FO_CAMTEL",
AM1618="Fiber AOF","Fiber AOF",
AM1618="Projet OCM (HUAWEI)","TRAVAUX-HUAWEI",
AM1618="Projet OCM (NOKIA)","TRAVAUX-NOKIA",
AM1618="ACCESS-ISSUE","ACCESS-ISSUE",
AM1618="Projet OCM (ZTE, NOKIA, autres projets)","TRAVAUX OCM",
AM1618="No root CAuse","No root cause",
AM1618="ODU HS","PDH",
AM1618="IP &amp; VLAN","PDH",
AM1618="Warehouse HUAWEI","SPARE-ISSUE",
AM1618="SPARE-HS","SPARE-ISSUE",
AM1618="Power Telco","BSS",AM1618="no impacts","no impacts"
),"")</f>
        <v>no impacts</v>
      </c>
      <c r="AL1618" s="48" t="str" cm="1">
        <f t="array" ref="AL1618">IFERROR(_xlfn.IFS(
AM1618="MPR ISSUE","TX ISSUE",
AM1618="BSS Hardware Issue","RAN ISSUE",
AM1618="Sites strategiques, MLL, Pylone, etc.","ENVTECH",
AM1618="AKTIVCO DEFAUT GE &amp; POWER Cabinet","POWER ISSUE",
AM1618="AKTIVCO Coupure ENEO &amp; Baisse de tension","POWER ISSUE",
AM1618="Coupure ENEO &amp; Baisse de tension","POWER ISSUE",
AM1618="Defaut GE &amp; POWER Cabinet","POWER ISSUE",
AM1618="Sharing","POWER ISSUE",
AM1618="Sites strategiques &amp; DataCenter","POWER ISSUE",
AM1618="Exclu","Exclu",
AM1618="SAT","TX ISSUE",
AM1618="SPARE-ISSUE","SPARE-ISSUE",
AM1618="Fiber CAmtel","TX ISSUE",
AM1618="Fiber AOF","TX ISSUE",
AM1618="Projet OCM (HUAWEI)","TRAVAUX-HUAWEI",
AM1618="Projet OCM (NOKIA)","TRAVAUX -NOKIA",
AM1618="ACCESS-ISSUE","ACCESS-ISSUE",
AM1618="Projet OCM (ZTE, NOKIA, autres projets)","TRAVAUX OCM",
AM1618="No root CAuse","No root cause",
AM1618="ODU HS","TX ISSUE",
AM1618="IP &amp; VLAN","TX ISSUE",
AM1618="Warehouse HUAWEI","SPARE-ISSUE",
AM1618="SPARE-HS","SPARE-ISSUE",
AM1618="Power Telco","RAN ISSUE",AM1618="no impacts","no impacts"
),"")</f>
        <v>no impacts</v>
      </c>
      <c r="AM1618" s="67" t="s">
        <v>5605</v>
      </c>
      <c r="AN1618" s="48" t="str" cm="1">
        <f t="array" ref="AN1618">IFERROR(_xlfn.IFS(
AM1618="MPR ISSUE","ACTIVE",
AM1618="BSS Hardware Issue","ACTIVE",
AM1618="Sites strategiques, MLL, Pylone, etc.","PASSIVE",
AM1618="AKTIVCO DEFAUT GE &amp; POWER Cabinet","PASSIVE",
AM1618="AKTIVCO Coupure ENEO &amp; Baisse de tension","PASSIVE",
AM1618="Coupure ENEO &amp; Baisse de tension","PASSIVE",
AM1618="Defaut GE &amp; POWER Cabinet","PASSIVE",
AM1618="Sharing","PASSIVE",
AM1618="Sites strategiques &amp; DataCenter","PASSIVE",
AM1618="Exclu","Exclu",
AM1618="SAT","ACTIVE",
AM1618="SPARE-ISSUE","SPARE-ISSUE",
AM1618="Fiber CAmtel","ACTIVE",
AM1618="Fiber AOF","ACTIVE",
AM1618="Projet OCM (HUAWEI)","PLANNED WORKS",
AM1618="Projet OCM (NOKIA)","PLANNED WORKS",
AM1618="ACCESS-ISSUE","ACCESS-ISSUE",
AM1618="Projet OCM (ZTE, NOKIA, autres projets)","PLANNED WORKS",
AM1618="No root CAuse","No root cause",
AM1618="ODU HS","ACTIVE",
AM1618="IP &amp; VLAN","ACTIVE",
AM1618="Warehouse HUAWEI","SPARE-ISSUE",
AM1618="SPARE-HS","SPARE-ISSUE",
AM1618="Power Telco","ACTIVE", AM1618="no impacts","no impacts"
),"")</f>
        <v>no impacts</v>
      </c>
      <c r="AO1618" s="93" t="s">
        <v>5537</v>
      </c>
      <c r="AP1618" s="101" t="str">
        <f t="shared" si="46"/>
        <v>CTR_467</v>
      </c>
      <c r="AR1618" s="17" t="s">
        <v>5537</v>
      </c>
      <c r="AS1618" s="7" t="s">
        <v>5537</v>
      </c>
      <c r="AT1618" s="6"/>
      <c r="AU1618" s="7"/>
      <c r="AV1618" s="3" t="s">
        <v>5537</v>
      </c>
      <c r="AW1618" s="18" t="s">
        <v>5537</v>
      </c>
      <c r="AX1618" s="18" t="s">
        <v>5537</v>
      </c>
      <c r="AY1618" s="18" t="s">
        <v>5537</v>
      </c>
      <c r="AZ1618" s="18" t="s">
        <v>5537</v>
      </c>
      <c r="BA1618" s="18" t="s">
        <v>5537</v>
      </c>
      <c r="BB1618" s="18" t="s">
        <v>5537</v>
      </c>
      <c r="BC1618" s="18" t="s">
        <v>5537</v>
      </c>
      <c r="BD1618" s="18" t="s">
        <v>5537</v>
      </c>
      <c r="BE1618" s="18" t="s">
        <v>5537</v>
      </c>
      <c r="BF1618" s="18" t="s">
        <v>5537</v>
      </c>
      <c r="BG1618" s="18" t="s">
        <v>5537</v>
      </c>
      <c r="BH1618" s="18" t="s">
        <v>5537</v>
      </c>
      <c r="BI1618" s="9" t="s">
        <v>5537</v>
      </c>
      <c r="BJ1618" s="14"/>
      <c r="BK1618" s="14" t="s">
        <v>5537</v>
      </c>
      <c r="BL1618" s="14" t="str">
        <f>_xlfn.XLOOKUP(B1618,'[4]cell downs 18042026 17h'!$B:$B,'[4]cell downs 18042026 17h'!$B:$B,"")</f>
        <v/>
      </c>
      <c r="BM1618" s="14" t="str">
        <f>_xlfn.XLOOKUP(B1618,'[5]Cells Huawei 19042026 15h'!$B:$B,'[5]Cells Huawei 19042026 15h'!$B:$B,"")</f>
        <v/>
      </c>
      <c r="BN1618" s="9" t="str">
        <f>_xlfn.XLOOKUP(B1618,'[6]cells down 19042026 9H40'!$B:$B,'[6]cells down 19042026 9H40'!$B:$B,"")</f>
        <v/>
      </c>
      <c r="BO1618" s="9" t="s">
        <v>4634</v>
      </c>
      <c r="BP1618" s="9" t="s">
        <v>12</v>
      </c>
      <c r="BQ1618" s="115"/>
    </row>
    <row r="1619" spans="1:69" s="9" customFormat="1" x14ac:dyDescent="0.3">
      <c r="A1619" s="1" t="s">
        <v>4773</v>
      </c>
      <c r="B1619" s="8" t="s">
        <v>4774</v>
      </c>
      <c r="C1619" s="3" t="str">
        <f>_xlfn.XLOOKUP(B1619,'[1]daily break down'!$D:$D,'[1]daily break down'!$E:$E,"")</f>
        <v>Yaounde</v>
      </c>
      <c r="D1619" s="1" t="s">
        <v>11</v>
      </c>
      <c r="E1619" s="1" t="s">
        <v>12</v>
      </c>
      <c r="F1619" s="3" t="s">
        <v>37</v>
      </c>
      <c r="G1619" s="1" t="s">
        <v>38</v>
      </c>
      <c r="H1619" s="34" t="str">
        <f>_xlfn.XLOOKUP(B1619,[2]CALCULATION!$B:$B,[2]CALCULATION!$H:$H,"")</f>
        <v>ZTE</v>
      </c>
      <c r="I1619" s="28">
        <v>0</v>
      </c>
      <c r="J1619" s="28">
        <v>0</v>
      </c>
      <c r="K1619" s="28">
        <v>0</v>
      </c>
      <c r="L1619" s="28">
        <v>0</v>
      </c>
      <c r="M1619" s="28">
        <v>0</v>
      </c>
      <c r="N1619" s="28">
        <v>0</v>
      </c>
      <c r="O1619" s="28">
        <v>0</v>
      </c>
      <c r="P1619" s="28">
        <v>0</v>
      </c>
      <c r="Q1619" s="28">
        <v>0</v>
      </c>
      <c r="R1619" s="28">
        <v>0</v>
      </c>
      <c r="S1619" s="94">
        <v>3.6867425442238599</v>
      </c>
      <c r="T1619" s="94">
        <f>_xlfn.XLOOKUP(B1619,'[3]Nur des jours'!$B:$B,'[3]Nur des jours'!$U:$U,"")</f>
        <v>0</v>
      </c>
      <c r="U1619" s="94">
        <v>0</v>
      </c>
      <c r="V1619" s="94">
        <v>0</v>
      </c>
      <c r="W1619" s="94">
        <v>0</v>
      </c>
      <c r="X1619" s="94">
        <v>0</v>
      </c>
      <c r="Y1619" s="94">
        <v>0</v>
      </c>
      <c r="Z1619" s="94">
        <v>0</v>
      </c>
      <c r="AA1619" s="94">
        <v>0</v>
      </c>
      <c r="AB1619" s="94">
        <v>0</v>
      </c>
      <c r="AC1619" s="94">
        <f>_xlfn.XLOOKUP(B1619,'[3]Nur des jours'!$B:$B,'[3]Nur des jours'!$N:$N,"")</f>
        <v>0</v>
      </c>
      <c r="AD1619" s="94">
        <v>0</v>
      </c>
      <c r="AE1619" s="94">
        <v>0</v>
      </c>
      <c r="AF1619" s="94">
        <v>0</v>
      </c>
      <c r="AG1619" s="94">
        <v>0</v>
      </c>
      <c r="AH1619" s="94">
        <v>0</v>
      </c>
      <c r="AI1619" s="49" t="s">
        <v>5559</v>
      </c>
      <c r="AJ1619" s="49"/>
      <c r="AK1619" s="48" t="str" cm="1">
        <f t="array" ref="AK1619">IFERROR(_xlfn.IFS(
AM1619="MPR ISSUE","PDH",
AM1619="BSS Hardware Issue","BSS",
AM1619="Sites strategiques, MLL, Pylone, etc.","ENVTECH",
AM1619="AKTIVCO DEFAUT GE &amp; POWER Cabinet","AKTIVCO",
AM1619="AKTIVCO Coupure ENEO &amp; Baisse de tension","AKTIVCO GRID ONLY",
AM1619="Coupure ENEO &amp; Baisse de tension","IHS GRID ONLY",
AM1619="Defaut GE &amp; POWER Cabinet","IHS",
AM1619="Sharing","Partners",
AM1619="Sites strategiques &amp; DataCenter","SST &amp; DC",
AM1619="Exclu","Exclu",
AM1619="SAT","SAT",
AM1619="SPARE-ISSUE","SPARE-ISSUE",
AM1619="Fiber CAmtel","TRANS_FO_CAMTEL",
AM1619="Fiber AOF","Fiber AOF",
AM1619="Projet OCM (HUAWEI)","TRAVAUX-HUAWEI",
AM1619="Projet OCM (NOKIA)","TRAVAUX-NOKIA",
AM1619="ACCESS-ISSUE","ACCESS-ISSUE",
AM1619="Projet OCM (ZTE, NOKIA, autres projets)","TRAVAUX OCM",
AM1619="No root CAuse","No root cause",
AM1619="ODU HS","PDH",
AM1619="IP &amp; VLAN","PDH",
AM1619="Warehouse HUAWEI","SPARE-ISSUE",
AM1619="SPARE-HS","SPARE-ISSUE",
AM1619="Power Telco","BSS",AM1619="no impacts","no impacts"
),"")</f>
        <v>no impacts</v>
      </c>
      <c r="AL1619" s="48" t="str" cm="1">
        <f t="array" ref="AL1619">IFERROR(_xlfn.IFS(
AM1619="MPR ISSUE","TX ISSUE",
AM1619="BSS Hardware Issue","RAN ISSUE",
AM1619="Sites strategiques, MLL, Pylone, etc.","ENVTECH",
AM1619="AKTIVCO DEFAUT GE &amp; POWER Cabinet","POWER ISSUE",
AM1619="AKTIVCO Coupure ENEO &amp; Baisse de tension","POWER ISSUE",
AM1619="Coupure ENEO &amp; Baisse de tension","POWER ISSUE",
AM1619="Defaut GE &amp; POWER Cabinet","POWER ISSUE",
AM1619="Sharing","POWER ISSUE",
AM1619="Sites strategiques &amp; DataCenter","POWER ISSUE",
AM1619="Exclu","Exclu",
AM1619="SAT","TX ISSUE",
AM1619="SPARE-ISSUE","SPARE-ISSUE",
AM1619="Fiber CAmtel","TX ISSUE",
AM1619="Fiber AOF","TX ISSUE",
AM1619="Projet OCM (HUAWEI)","TRAVAUX-HUAWEI",
AM1619="Projet OCM (NOKIA)","TRAVAUX -NOKIA",
AM1619="ACCESS-ISSUE","ACCESS-ISSUE",
AM1619="Projet OCM (ZTE, NOKIA, autres projets)","TRAVAUX OCM",
AM1619="No root CAuse","No root cause",
AM1619="ODU HS","TX ISSUE",
AM1619="IP &amp; VLAN","TX ISSUE",
AM1619="Warehouse HUAWEI","SPARE-ISSUE",
AM1619="SPARE-HS","SPARE-ISSUE",
AM1619="Power Telco","RAN ISSUE",AM1619="no impacts","no impacts"
),"")</f>
        <v>no impacts</v>
      </c>
      <c r="AM1619" s="67" t="s">
        <v>5605</v>
      </c>
      <c r="AN1619" s="48" t="str" cm="1">
        <f t="array" ref="AN1619">IFERROR(_xlfn.IFS(
AM1619="MPR ISSUE","ACTIVE",
AM1619="BSS Hardware Issue","ACTIVE",
AM1619="Sites strategiques, MLL, Pylone, etc.","PASSIVE",
AM1619="AKTIVCO DEFAUT GE &amp; POWER Cabinet","PASSIVE",
AM1619="AKTIVCO Coupure ENEO &amp; Baisse de tension","PASSIVE",
AM1619="Coupure ENEO &amp; Baisse de tension","PASSIVE",
AM1619="Defaut GE &amp; POWER Cabinet","PASSIVE",
AM1619="Sharing","PASSIVE",
AM1619="Sites strategiques &amp; DataCenter","PASSIVE",
AM1619="Exclu","Exclu",
AM1619="SAT","ACTIVE",
AM1619="SPARE-ISSUE","SPARE-ISSUE",
AM1619="Fiber CAmtel","ACTIVE",
AM1619="Fiber AOF","ACTIVE",
AM1619="Projet OCM (HUAWEI)","PLANNED WORKS",
AM1619="Projet OCM (NOKIA)","PLANNED WORKS",
AM1619="ACCESS-ISSUE","ACCESS-ISSUE",
AM1619="Projet OCM (ZTE, NOKIA, autres projets)","PLANNED WORKS",
AM1619="No root CAuse","No root cause",
AM1619="ODU HS","ACTIVE",
AM1619="IP &amp; VLAN","ACTIVE",
AM1619="Warehouse HUAWEI","SPARE-ISSUE",
AM1619="SPARE-HS","SPARE-ISSUE",
AM1619="Power Telco","ACTIVE", AM1619="no impacts","no impacts"
),"")</f>
        <v>no impacts</v>
      </c>
      <c r="AO1619" s="93" t="s">
        <v>5537</v>
      </c>
      <c r="AP1619" s="101" t="str">
        <f t="shared" si="46"/>
        <v>CTR_084</v>
      </c>
      <c r="AR1619" s="17" t="s">
        <v>5537</v>
      </c>
      <c r="AS1619" s="7" t="s">
        <v>5537</v>
      </c>
      <c r="AT1619" s="6"/>
      <c r="AU1619" s="7"/>
      <c r="AV1619" s="3" t="s">
        <v>5537</v>
      </c>
      <c r="AW1619" s="18" t="s">
        <v>5537</v>
      </c>
      <c r="AX1619" s="18" t="s">
        <v>5537</v>
      </c>
      <c r="AY1619" s="18" t="s">
        <v>5537</v>
      </c>
      <c r="AZ1619" s="18" t="s">
        <v>5537</v>
      </c>
      <c r="BA1619" s="18" t="s">
        <v>5537</v>
      </c>
      <c r="BB1619" s="18" t="s">
        <v>5537</v>
      </c>
      <c r="BC1619" s="18" t="s">
        <v>5537</v>
      </c>
      <c r="BD1619" s="18" t="s">
        <v>5537</v>
      </c>
      <c r="BE1619" s="18" t="s">
        <v>5537</v>
      </c>
      <c r="BF1619" s="18" t="s">
        <v>5537</v>
      </c>
      <c r="BG1619" s="18" t="s">
        <v>5537</v>
      </c>
      <c r="BH1619" s="18" t="s">
        <v>5537</v>
      </c>
      <c r="BI1619" s="9" t="s">
        <v>5537</v>
      </c>
      <c r="BJ1619" s="14"/>
      <c r="BK1619" s="14" t="s">
        <v>5537</v>
      </c>
      <c r="BL1619" s="14" t="str">
        <f>_xlfn.XLOOKUP(B1619,'[4]cell downs 18042026 17h'!$B:$B,'[4]cell downs 18042026 17h'!$B:$B,"")</f>
        <v/>
      </c>
      <c r="BM1619" s="14" t="str">
        <f>_xlfn.XLOOKUP(B1619,'[5]Cells Huawei 19042026 15h'!$B:$B,'[5]Cells Huawei 19042026 15h'!$B:$B,"")</f>
        <v/>
      </c>
      <c r="BN1619" s="9" t="str">
        <f>_xlfn.XLOOKUP(B1619,'[6]cells down 19042026 9H40'!$B:$B,'[6]cells down 19042026 9H40'!$B:$B,"")</f>
        <v/>
      </c>
      <c r="BO1619" s="9" t="s">
        <v>4774</v>
      </c>
      <c r="BP1619" s="9" t="s">
        <v>5537</v>
      </c>
      <c r="BQ1619" s="115"/>
    </row>
    <row r="1620" spans="1:69" s="9" customFormat="1" x14ac:dyDescent="0.3">
      <c r="A1620" s="1" t="s">
        <v>1135</v>
      </c>
      <c r="B1620" s="8" t="s">
        <v>1136</v>
      </c>
      <c r="C1620" s="3" t="str">
        <f>_xlfn.XLOOKUP(B1620,'[1]daily break down'!$D:$D,'[1]daily break down'!$E:$E,"")</f>
        <v>Yaounde</v>
      </c>
      <c r="D1620" s="1" t="s">
        <v>11</v>
      </c>
      <c r="E1620" s="1" t="s">
        <v>12</v>
      </c>
      <c r="F1620" s="3" t="s">
        <v>37</v>
      </c>
      <c r="G1620" s="1" t="s">
        <v>38</v>
      </c>
      <c r="H1620" s="34" t="str">
        <f>_xlfn.XLOOKUP(B1620,[2]CALCULATION!$B:$B,[2]CALCULATION!$H:$H,"")</f>
        <v>ZTE</v>
      </c>
      <c r="I1620" s="28">
        <v>0</v>
      </c>
      <c r="J1620" s="28">
        <v>0</v>
      </c>
      <c r="K1620" s="28">
        <v>0</v>
      </c>
      <c r="L1620" s="28">
        <v>0</v>
      </c>
      <c r="M1620" s="28">
        <v>0</v>
      </c>
      <c r="N1620" s="28">
        <v>0</v>
      </c>
      <c r="O1620" s="28">
        <v>0</v>
      </c>
      <c r="P1620" s="28">
        <v>3.7293862164807545</v>
      </c>
      <c r="Q1620" s="28">
        <v>0</v>
      </c>
      <c r="R1620" s="28">
        <v>0</v>
      </c>
      <c r="S1620" s="94">
        <v>0</v>
      </c>
      <c r="T1620" s="94">
        <f>_xlfn.XLOOKUP(B1620,'[3]Nur des jours'!$B:$B,'[3]Nur des jours'!$U:$U,"")</f>
        <v>0</v>
      </c>
      <c r="U1620" s="94">
        <v>0</v>
      </c>
      <c r="V1620" s="94">
        <v>0</v>
      </c>
      <c r="W1620" s="94">
        <v>0</v>
      </c>
      <c r="X1620" s="94">
        <v>0</v>
      </c>
      <c r="Y1620" s="94">
        <v>0</v>
      </c>
      <c r="Z1620" s="94">
        <v>0</v>
      </c>
      <c r="AA1620" s="94">
        <v>0</v>
      </c>
      <c r="AB1620" s="94">
        <v>0</v>
      </c>
      <c r="AC1620" s="94">
        <f>_xlfn.XLOOKUP(B1620,'[3]Nur des jours'!$B:$B,'[3]Nur des jours'!$N:$N,"")</f>
        <v>0</v>
      </c>
      <c r="AD1620" s="94">
        <v>0</v>
      </c>
      <c r="AE1620" s="94">
        <v>0</v>
      </c>
      <c r="AF1620" s="94">
        <v>0</v>
      </c>
      <c r="AG1620" s="94">
        <v>0</v>
      </c>
      <c r="AH1620" s="94">
        <v>0</v>
      </c>
      <c r="AI1620" s="49" t="s">
        <v>5559</v>
      </c>
      <c r="AJ1620" s="49"/>
      <c r="AK1620" s="48" t="str" cm="1">
        <f t="array" ref="AK1620">IFERROR(_xlfn.IFS(
AM1620="MPR ISSUE","PDH",
AM1620="BSS Hardware Issue","BSS",
AM1620="Sites strategiques, MLL, Pylone, etc.","ENVTECH",
AM1620="AKTIVCO DEFAUT GE &amp; POWER Cabinet","AKTIVCO",
AM1620="AKTIVCO Coupure ENEO &amp; Baisse de tension","AKTIVCO GRID ONLY",
AM1620="Coupure ENEO &amp; Baisse de tension","IHS GRID ONLY",
AM1620="Defaut GE &amp; POWER Cabinet","IHS",
AM1620="Sharing","Partners",
AM1620="Sites strategiques &amp; DataCenter","SST &amp; DC",
AM1620="Exclu","Exclu",
AM1620="SAT","SAT",
AM1620="SPARE-ISSUE","SPARE-ISSUE",
AM1620="Fiber CAmtel","TRANS_FO_CAMTEL",
AM1620="Fiber AOF","Fiber AOF",
AM1620="Projet OCM (HUAWEI)","TRAVAUX-HUAWEI",
AM1620="Projet OCM (NOKIA)","TRAVAUX-NOKIA",
AM1620="ACCESS-ISSUE","ACCESS-ISSUE",
AM1620="Projet OCM (ZTE, NOKIA, autres projets)","TRAVAUX OCM",
AM1620="No root CAuse","No root cause",
AM1620="ODU HS","PDH",
AM1620="IP &amp; VLAN","PDH",
AM1620="Warehouse HUAWEI","SPARE-ISSUE",
AM1620="SPARE-HS","SPARE-ISSUE",
AM1620="Power Telco","BSS",AM1620="no impacts","no impacts"
),"")</f>
        <v>no impacts</v>
      </c>
      <c r="AL1620" s="48" t="str" cm="1">
        <f t="array" ref="AL1620">IFERROR(_xlfn.IFS(
AM1620="MPR ISSUE","TX ISSUE",
AM1620="BSS Hardware Issue","RAN ISSUE",
AM1620="Sites strategiques, MLL, Pylone, etc.","ENVTECH",
AM1620="AKTIVCO DEFAUT GE &amp; POWER Cabinet","POWER ISSUE",
AM1620="AKTIVCO Coupure ENEO &amp; Baisse de tension","POWER ISSUE",
AM1620="Coupure ENEO &amp; Baisse de tension","POWER ISSUE",
AM1620="Defaut GE &amp; POWER Cabinet","POWER ISSUE",
AM1620="Sharing","POWER ISSUE",
AM1620="Sites strategiques &amp; DataCenter","POWER ISSUE",
AM1620="Exclu","Exclu",
AM1620="SAT","TX ISSUE",
AM1620="SPARE-ISSUE","SPARE-ISSUE",
AM1620="Fiber CAmtel","TX ISSUE",
AM1620="Fiber AOF","TX ISSUE",
AM1620="Projet OCM (HUAWEI)","TRAVAUX-HUAWEI",
AM1620="Projet OCM (NOKIA)","TRAVAUX -NOKIA",
AM1620="ACCESS-ISSUE","ACCESS-ISSUE",
AM1620="Projet OCM (ZTE, NOKIA, autres projets)","TRAVAUX OCM",
AM1620="No root CAuse","No root cause",
AM1620="ODU HS","TX ISSUE",
AM1620="IP &amp; VLAN","TX ISSUE",
AM1620="Warehouse HUAWEI","SPARE-ISSUE",
AM1620="SPARE-HS","SPARE-ISSUE",
AM1620="Power Telco","RAN ISSUE",AM1620="no impacts","no impacts"
),"")</f>
        <v>no impacts</v>
      </c>
      <c r="AM1620" s="67" t="s">
        <v>5605</v>
      </c>
      <c r="AN1620" s="48" t="str" cm="1">
        <f t="array" ref="AN1620">IFERROR(_xlfn.IFS(
AM1620="MPR ISSUE","ACTIVE",
AM1620="BSS Hardware Issue","ACTIVE",
AM1620="Sites strategiques, MLL, Pylone, etc.","PASSIVE",
AM1620="AKTIVCO DEFAUT GE &amp; POWER Cabinet","PASSIVE",
AM1620="AKTIVCO Coupure ENEO &amp; Baisse de tension","PASSIVE",
AM1620="Coupure ENEO &amp; Baisse de tension","PASSIVE",
AM1620="Defaut GE &amp; POWER Cabinet","PASSIVE",
AM1620="Sharing","PASSIVE",
AM1620="Sites strategiques &amp; DataCenter","PASSIVE",
AM1620="Exclu","Exclu",
AM1620="SAT","ACTIVE",
AM1620="SPARE-ISSUE","SPARE-ISSUE",
AM1620="Fiber CAmtel","ACTIVE",
AM1620="Fiber AOF","ACTIVE",
AM1620="Projet OCM (HUAWEI)","PLANNED WORKS",
AM1620="Projet OCM (NOKIA)","PLANNED WORKS",
AM1620="ACCESS-ISSUE","ACCESS-ISSUE",
AM1620="Projet OCM (ZTE, NOKIA, autres projets)","PLANNED WORKS",
AM1620="No root CAuse","No root cause",
AM1620="ODU HS","ACTIVE",
AM1620="IP &amp; VLAN","ACTIVE",
AM1620="Warehouse HUAWEI","SPARE-ISSUE",
AM1620="SPARE-HS","SPARE-ISSUE",
AM1620="Power Telco","ACTIVE", AM1620="no impacts","no impacts"
),"")</f>
        <v>no impacts</v>
      </c>
      <c r="AO1620" s="93" t="s">
        <v>5537</v>
      </c>
      <c r="AP1620" s="101" t="str">
        <f t="shared" si="46"/>
        <v>CTR_266</v>
      </c>
      <c r="AR1620" s="17" t="s">
        <v>5537</v>
      </c>
      <c r="AS1620" s="7" t="s">
        <v>5537</v>
      </c>
      <c r="AT1620" s="6"/>
      <c r="AU1620" s="7"/>
      <c r="AV1620" s="3" t="s">
        <v>5537</v>
      </c>
      <c r="AW1620" s="18" t="s">
        <v>5537</v>
      </c>
      <c r="AX1620" s="18" t="s">
        <v>5537</v>
      </c>
      <c r="AY1620" s="18" t="s">
        <v>5537</v>
      </c>
      <c r="AZ1620" s="18" t="s">
        <v>5537</v>
      </c>
      <c r="BA1620" s="18" t="s">
        <v>5537</v>
      </c>
      <c r="BB1620" s="18" t="s">
        <v>5537</v>
      </c>
      <c r="BC1620" s="18" t="s">
        <v>5537</v>
      </c>
      <c r="BD1620" s="18" t="s">
        <v>5537</v>
      </c>
      <c r="BE1620" s="18" t="s">
        <v>5537</v>
      </c>
      <c r="BF1620" s="18" t="s">
        <v>5537</v>
      </c>
      <c r="BG1620" s="18" t="s">
        <v>5537</v>
      </c>
      <c r="BH1620" s="18" t="s">
        <v>5537</v>
      </c>
      <c r="BI1620" s="9" t="s">
        <v>5537</v>
      </c>
      <c r="BJ1620" s="14"/>
      <c r="BK1620" s="14" t="s">
        <v>5537</v>
      </c>
      <c r="BL1620" s="14" t="str">
        <f>_xlfn.XLOOKUP(B1620,'[4]cell downs 18042026 17h'!$B:$B,'[4]cell downs 18042026 17h'!$B:$B,"")</f>
        <v/>
      </c>
      <c r="BM1620" s="14" t="str">
        <f>_xlfn.XLOOKUP(B1620,'[5]Cells Huawei 19042026 15h'!$B:$B,'[5]Cells Huawei 19042026 15h'!$B:$B,"")</f>
        <v/>
      </c>
      <c r="BN1620" s="9" t="str">
        <f>_xlfn.XLOOKUP(B1620,'[6]cells down 19042026 9H40'!$B:$B,'[6]cells down 19042026 9H40'!$B:$B,"")</f>
        <v/>
      </c>
      <c r="BO1620" s="9" t="s">
        <v>1136</v>
      </c>
      <c r="BP1620" s="9" t="s">
        <v>12</v>
      </c>
      <c r="BQ1620" s="115"/>
    </row>
    <row r="1621" spans="1:69" s="9" customFormat="1" x14ac:dyDescent="0.3">
      <c r="A1621" s="1" t="s">
        <v>2252</v>
      </c>
      <c r="B1621" s="8" t="s">
        <v>2253</v>
      </c>
      <c r="C1621" s="3" t="str">
        <f>_xlfn.XLOOKUP(B1621,'[1]daily break down'!$D:$D,'[1]daily break down'!$E:$E,"")</f>
        <v>Yaounde</v>
      </c>
      <c r="D1621" s="1" t="s">
        <v>21</v>
      </c>
      <c r="E1621" s="1" t="s">
        <v>36</v>
      </c>
      <c r="F1621" s="3" t="s">
        <v>37</v>
      </c>
      <c r="G1621" s="1" t="s">
        <v>38</v>
      </c>
      <c r="H1621" s="34" t="str">
        <f>_xlfn.XLOOKUP(B1621,[2]CALCULATION!$B:$B,[2]CALCULATION!$H:$H,"")</f>
        <v>ZTE</v>
      </c>
      <c r="I1621" s="28">
        <v>0</v>
      </c>
      <c r="J1621" s="28">
        <v>0</v>
      </c>
      <c r="K1621" s="28">
        <v>0</v>
      </c>
      <c r="L1621" s="28">
        <v>0</v>
      </c>
      <c r="M1621" s="28">
        <v>0</v>
      </c>
      <c r="N1621" s="28">
        <v>0</v>
      </c>
      <c r="O1621" s="28">
        <v>0</v>
      </c>
      <c r="P1621" s="28">
        <v>0</v>
      </c>
      <c r="Q1621" s="28">
        <v>0</v>
      </c>
      <c r="R1621" s="28">
        <v>0</v>
      </c>
      <c r="S1621" s="94">
        <v>0</v>
      </c>
      <c r="T1621" s="94">
        <f>_xlfn.XLOOKUP(B1621,'[3]Nur des jours'!$B:$B,'[3]Nur des jours'!$U:$U,"")</f>
        <v>0</v>
      </c>
      <c r="U1621" s="94">
        <v>3.3071942425513581</v>
      </c>
      <c r="V1621" s="94">
        <v>0</v>
      </c>
      <c r="W1621" s="94">
        <v>0</v>
      </c>
      <c r="X1621" s="94">
        <v>0</v>
      </c>
      <c r="Y1621" s="94">
        <v>0</v>
      </c>
      <c r="Z1621" s="94">
        <v>0</v>
      </c>
      <c r="AA1621" s="94">
        <v>0</v>
      </c>
      <c r="AB1621" s="94">
        <v>0</v>
      </c>
      <c r="AC1621" s="94">
        <f>_xlfn.XLOOKUP(B1621,'[3]Nur des jours'!$B:$B,'[3]Nur des jours'!$N:$N,"")</f>
        <v>0</v>
      </c>
      <c r="AD1621" s="94">
        <v>0</v>
      </c>
      <c r="AE1621" s="94">
        <v>0</v>
      </c>
      <c r="AF1621" s="94">
        <v>0</v>
      </c>
      <c r="AG1621" s="94">
        <v>0</v>
      </c>
      <c r="AH1621" s="94">
        <v>0</v>
      </c>
      <c r="AI1621" s="49" t="s">
        <v>5559</v>
      </c>
      <c r="AJ1621" s="49"/>
      <c r="AK1621" s="48" t="str" cm="1">
        <f t="array" ref="AK1621">IFERROR(_xlfn.IFS(
AM1621="MPR ISSUE","PDH",
AM1621="BSS Hardware Issue","BSS",
AM1621="Sites strategiques, MLL, Pylone, etc.","ENVTECH",
AM1621="AKTIVCO DEFAUT GE &amp; POWER Cabinet","AKTIVCO",
AM1621="AKTIVCO Coupure ENEO &amp; Baisse de tension","AKTIVCO GRID ONLY",
AM1621="Coupure ENEO &amp; Baisse de tension","IHS GRID ONLY",
AM1621="Defaut GE &amp; POWER Cabinet","IHS",
AM1621="Sharing","Partners",
AM1621="Sites strategiques &amp; DataCenter","SST &amp; DC",
AM1621="Exclu","Exclu",
AM1621="SAT","SAT",
AM1621="SPARE-ISSUE","SPARE-ISSUE",
AM1621="Fiber CAmtel","TRANS_FO_CAMTEL",
AM1621="Fiber AOF","Fiber AOF",
AM1621="Projet OCM (HUAWEI)","TRAVAUX-HUAWEI",
AM1621="Projet OCM (NOKIA)","TRAVAUX-NOKIA",
AM1621="ACCESS-ISSUE","ACCESS-ISSUE",
AM1621="Projet OCM (ZTE, NOKIA, autres projets)","TRAVAUX OCM",
AM1621="No root CAuse","No root cause",
AM1621="ODU HS","PDH",
AM1621="IP &amp; VLAN","PDH",
AM1621="Warehouse HUAWEI","SPARE-ISSUE",
AM1621="SPARE-HS","SPARE-ISSUE",
AM1621="Power Telco","BSS",AM1621="no impacts","no impacts"
),"")</f>
        <v>no impacts</v>
      </c>
      <c r="AL1621" s="48" t="str" cm="1">
        <f t="array" ref="AL1621">IFERROR(_xlfn.IFS(
AM1621="MPR ISSUE","TX ISSUE",
AM1621="BSS Hardware Issue","RAN ISSUE",
AM1621="Sites strategiques, MLL, Pylone, etc.","ENVTECH",
AM1621="AKTIVCO DEFAUT GE &amp; POWER Cabinet","POWER ISSUE",
AM1621="AKTIVCO Coupure ENEO &amp; Baisse de tension","POWER ISSUE",
AM1621="Coupure ENEO &amp; Baisse de tension","POWER ISSUE",
AM1621="Defaut GE &amp; POWER Cabinet","POWER ISSUE",
AM1621="Sharing","POWER ISSUE",
AM1621="Sites strategiques &amp; DataCenter","POWER ISSUE",
AM1621="Exclu","Exclu",
AM1621="SAT","TX ISSUE",
AM1621="SPARE-ISSUE","SPARE-ISSUE",
AM1621="Fiber CAmtel","TX ISSUE",
AM1621="Fiber AOF","TX ISSUE",
AM1621="Projet OCM (HUAWEI)","TRAVAUX-HUAWEI",
AM1621="Projet OCM (NOKIA)","TRAVAUX -NOKIA",
AM1621="ACCESS-ISSUE","ACCESS-ISSUE",
AM1621="Projet OCM (ZTE, NOKIA, autres projets)","TRAVAUX OCM",
AM1621="No root CAuse","No root cause",
AM1621="ODU HS","TX ISSUE",
AM1621="IP &amp; VLAN","TX ISSUE",
AM1621="Warehouse HUAWEI","SPARE-ISSUE",
AM1621="SPARE-HS","SPARE-ISSUE",
AM1621="Power Telco","RAN ISSUE",AM1621="no impacts","no impacts"
),"")</f>
        <v>no impacts</v>
      </c>
      <c r="AM1621" s="67" t="s">
        <v>5605</v>
      </c>
      <c r="AN1621" s="48" t="str" cm="1">
        <f t="array" ref="AN1621">IFERROR(_xlfn.IFS(
AM1621="MPR ISSUE","ACTIVE",
AM1621="BSS Hardware Issue","ACTIVE",
AM1621="Sites strategiques, MLL, Pylone, etc.","PASSIVE",
AM1621="AKTIVCO DEFAUT GE &amp; POWER Cabinet","PASSIVE",
AM1621="AKTIVCO Coupure ENEO &amp; Baisse de tension","PASSIVE",
AM1621="Coupure ENEO &amp; Baisse de tension","PASSIVE",
AM1621="Defaut GE &amp; POWER Cabinet","PASSIVE",
AM1621="Sharing","PASSIVE",
AM1621="Sites strategiques &amp; DataCenter","PASSIVE",
AM1621="Exclu","Exclu",
AM1621="SAT","ACTIVE",
AM1621="SPARE-ISSUE","SPARE-ISSUE",
AM1621="Fiber CAmtel","ACTIVE",
AM1621="Fiber AOF","ACTIVE",
AM1621="Projet OCM (HUAWEI)","PLANNED WORKS",
AM1621="Projet OCM (NOKIA)","PLANNED WORKS",
AM1621="ACCESS-ISSUE","ACCESS-ISSUE",
AM1621="Projet OCM (ZTE, NOKIA, autres projets)","PLANNED WORKS",
AM1621="No root CAuse","No root cause",
AM1621="ODU HS","ACTIVE",
AM1621="IP &amp; VLAN","ACTIVE",
AM1621="Warehouse HUAWEI","SPARE-ISSUE",
AM1621="SPARE-HS","SPARE-ISSUE",
AM1621="Power Telco","ACTIVE", AM1621="no impacts","no impacts"
),"")</f>
        <v>no impacts</v>
      </c>
      <c r="AO1621" s="93" t="s">
        <v>5537</v>
      </c>
      <c r="AP1621" s="101" t="str">
        <f t="shared" si="46"/>
        <v>CTR_769</v>
      </c>
      <c r="AR1621" s="17" t="s">
        <v>5537</v>
      </c>
      <c r="AS1621" s="7" t="s">
        <v>5537</v>
      </c>
      <c r="AT1621" s="6"/>
      <c r="AU1621" s="7"/>
      <c r="AV1621" s="3" t="s">
        <v>5537</v>
      </c>
      <c r="AW1621" s="18" t="s">
        <v>5537</v>
      </c>
      <c r="AX1621" s="18" t="s">
        <v>5537</v>
      </c>
      <c r="AY1621" s="18" t="s">
        <v>5537</v>
      </c>
      <c r="AZ1621" s="18" t="s">
        <v>5537</v>
      </c>
      <c r="BA1621" s="18" t="s">
        <v>5537</v>
      </c>
      <c r="BB1621" s="18" t="s">
        <v>5537</v>
      </c>
      <c r="BC1621" s="18" t="s">
        <v>5537</v>
      </c>
      <c r="BD1621" s="18" t="s">
        <v>5537</v>
      </c>
      <c r="BE1621" s="18" t="s">
        <v>5537</v>
      </c>
      <c r="BF1621" s="18" t="s">
        <v>5537</v>
      </c>
      <c r="BG1621" s="18" t="s">
        <v>5537</v>
      </c>
      <c r="BH1621" s="18" t="s">
        <v>5537</v>
      </c>
      <c r="BI1621" s="9" t="s">
        <v>5537</v>
      </c>
      <c r="BJ1621" s="14"/>
      <c r="BK1621" s="14" t="s">
        <v>5537</v>
      </c>
      <c r="BL1621" s="14" t="str">
        <f>_xlfn.XLOOKUP(B1621,'[4]cell downs 18042026 17h'!$B:$B,'[4]cell downs 18042026 17h'!$B:$B,"")</f>
        <v/>
      </c>
      <c r="BM1621" s="14" t="str">
        <f>_xlfn.XLOOKUP(B1621,'[5]Cells Huawei 19042026 15h'!$B:$B,'[5]Cells Huawei 19042026 15h'!$B:$B,"")</f>
        <v/>
      </c>
      <c r="BN1621" s="9" t="str">
        <f>_xlfn.XLOOKUP(B1621,'[6]cells down 19042026 9H40'!$B:$B,'[6]cells down 19042026 9H40'!$B:$B,"")</f>
        <v/>
      </c>
      <c r="BO1621" s="9" t="s">
        <v>5537</v>
      </c>
      <c r="BP1621" s="9" t="s">
        <v>5459</v>
      </c>
      <c r="BQ1621" s="115"/>
    </row>
    <row r="1622" spans="1:69" s="9" customFormat="1" x14ac:dyDescent="0.3">
      <c r="A1622" s="1" t="s">
        <v>1893</v>
      </c>
      <c r="B1622" s="8" t="s">
        <v>1894</v>
      </c>
      <c r="C1622" s="3" t="str">
        <f>_xlfn.XLOOKUP(B1622,'[1]daily break down'!$D:$D,'[1]daily break down'!$E:$E,"")</f>
        <v>CENTRE</v>
      </c>
      <c r="D1622" s="1"/>
      <c r="E1622" s="1"/>
      <c r="F1622" s="3" t="s">
        <v>226</v>
      </c>
      <c r="G1622" s="1" t="s">
        <v>489</v>
      </c>
      <c r="H1622" s="34" t="str">
        <f>_xlfn.XLOOKUP(B1622,[2]CALCULATION!$B:$B,[2]CALCULATION!$H:$H,"")</f>
        <v>ZTE</v>
      </c>
      <c r="I1622" s="28">
        <v>0</v>
      </c>
      <c r="J1622" s="28">
        <v>0</v>
      </c>
      <c r="K1622" s="28">
        <v>2.6057049421715366E-2</v>
      </c>
      <c r="L1622" s="28">
        <v>0</v>
      </c>
      <c r="M1622" s="28">
        <v>0</v>
      </c>
      <c r="N1622" s="28">
        <v>5.7896860465928885E-17</v>
      </c>
      <c r="O1622" s="28">
        <v>0</v>
      </c>
      <c r="P1622" s="28">
        <v>0</v>
      </c>
      <c r="Q1622" s="28">
        <v>0</v>
      </c>
      <c r="R1622" s="28">
        <v>0</v>
      </c>
      <c r="S1622" s="94">
        <v>0</v>
      </c>
      <c r="T1622" s="94">
        <f>_xlfn.XLOOKUP(B1622,'[3]Nur des jours'!$B:$B,'[3]Nur des jours'!$U:$U,"")</f>
        <v>0</v>
      </c>
      <c r="U1622" s="94">
        <v>0</v>
      </c>
      <c r="V1622" s="94">
        <v>0</v>
      </c>
      <c r="W1622" s="94">
        <v>0</v>
      </c>
      <c r="X1622" s="94">
        <v>0</v>
      </c>
      <c r="Y1622" s="94">
        <v>0</v>
      </c>
      <c r="Z1622" s="94">
        <v>0</v>
      </c>
      <c r="AA1622" s="94">
        <v>0</v>
      </c>
      <c r="AB1622" s="94">
        <v>0</v>
      </c>
      <c r="AC1622" s="94">
        <f>_xlfn.XLOOKUP(B1622,'[3]Nur des jours'!$B:$B,'[3]Nur des jours'!$N:$N,"")</f>
        <v>0</v>
      </c>
      <c r="AD1622" s="94">
        <v>0</v>
      </c>
      <c r="AE1622" s="94">
        <v>0</v>
      </c>
      <c r="AF1622" s="94">
        <v>0</v>
      </c>
      <c r="AG1622" s="94">
        <v>0</v>
      </c>
      <c r="AH1622" s="94">
        <v>0</v>
      </c>
      <c r="AI1622" s="49" t="s">
        <v>5559</v>
      </c>
      <c r="AJ1622" s="49"/>
      <c r="AK1622" s="48" t="str" cm="1">
        <f t="array" ref="AK1622">IFERROR(_xlfn.IFS(
AM1622="MPR ISSUE","PDH",
AM1622="BSS Hardware Issue","BSS",
AM1622="Sites strategiques, MLL, Pylone, etc.","ENVTECH",
AM1622="AKTIVCO DEFAUT GE &amp; POWER Cabinet","AKTIVCO",
AM1622="AKTIVCO Coupure ENEO &amp; Baisse de tension","AKTIVCO GRID ONLY",
AM1622="Coupure ENEO &amp; Baisse de tension","IHS GRID ONLY",
AM1622="Defaut GE &amp; POWER Cabinet","IHS",
AM1622="Sharing","Partners",
AM1622="Sites strategiques &amp; DataCenter","SST &amp; DC",
AM1622="Exclu","Exclu",
AM1622="SAT","SAT",
AM1622="SPARE-ISSUE","SPARE-ISSUE",
AM1622="Fiber CAmtel","TRANS_FO_CAMTEL",
AM1622="Fiber AOF","Fiber AOF",
AM1622="Projet OCM (HUAWEI)","TRAVAUX-HUAWEI",
AM1622="Projet OCM (NOKIA)","TRAVAUX-NOKIA",
AM1622="ACCESS-ISSUE","ACCESS-ISSUE",
AM1622="Projet OCM (ZTE, NOKIA, autres projets)","TRAVAUX OCM",
AM1622="No root CAuse","No root cause",
AM1622="ODU HS","PDH",
AM1622="IP &amp; VLAN","PDH",
AM1622="Warehouse HUAWEI","SPARE-ISSUE",
AM1622="SPARE-HS","SPARE-ISSUE",
AM1622="Power Telco","BSS",AM1622="no impacts","no impacts"
),"")</f>
        <v>no impacts</v>
      </c>
      <c r="AL1622" s="48" t="str" cm="1">
        <f t="array" ref="AL1622">IFERROR(_xlfn.IFS(
AM1622="MPR ISSUE","TX ISSUE",
AM1622="BSS Hardware Issue","RAN ISSUE",
AM1622="Sites strategiques, MLL, Pylone, etc.","ENVTECH",
AM1622="AKTIVCO DEFAUT GE &amp; POWER Cabinet","POWER ISSUE",
AM1622="AKTIVCO Coupure ENEO &amp; Baisse de tension","POWER ISSUE",
AM1622="Coupure ENEO &amp; Baisse de tension","POWER ISSUE",
AM1622="Defaut GE &amp; POWER Cabinet","POWER ISSUE",
AM1622="Sharing","POWER ISSUE",
AM1622="Sites strategiques &amp; DataCenter","POWER ISSUE",
AM1622="Exclu","Exclu",
AM1622="SAT","TX ISSUE",
AM1622="SPARE-ISSUE","SPARE-ISSUE",
AM1622="Fiber CAmtel","TX ISSUE",
AM1622="Fiber AOF","TX ISSUE",
AM1622="Projet OCM (HUAWEI)","TRAVAUX-HUAWEI",
AM1622="Projet OCM (NOKIA)","TRAVAUX -NOKIA",
AM1622="ACCESS-ISSUE","ACCESS-ISSUE",
AM1622="Projet OCM (ZTE, NOKIA, autres projets)","TRAVAUX OCM",
AM1622="No root CAuse","No root cause",
AM1622="ODU HS","TX ISSUE",
AM1622="IP &amp; VLAN","TX ISSUE",
AM1622="Warehouse HUAWEI","SPARE-ISSUE",
AM1622="SPARE-HS","SPARE-ISSUE",
AM1622="Power Telco","RAN ISSUE",AM1622="no impacts","no impacts"
),"")</f>
        <v>no impacts</v>
      </c>
      <c r="AM1622" s="67" t="s">
        <v>5605</v>
      </c>
      <c r="AN1622" s="48" t="str" cm="1">
        <f t="array" ref="AN1622">IFERROR(_xlfn.IFS(
AM1622="MPR ISSUE","ACTIVE",
AM1622="BSS Hardware Issue","ACTIVE",
AM1622="Sites strategiques, MLL, Pylone, etc.","PASSIVE",
AM1622="AKTIVCO DEFAUT GE &amp; POWER Cabinet","PASSIVE",
AM1622="AKTIVCO Coupure ENEO &amp; Baisse de tension","PASSIVE",
AM1622="Coupure ENEO &amp; Baisse de tension","PASSIVE",
AM1622="Defaut GE &amp; POWER Cabinet","PASSIVE",
AM1622="Sharing","PASSIVE",
AM1622="Sites strategiques &amp; DataCenter","PASSIVE",
AM1622="Exclu","Exclu",
AM1622="SAT","ACTIVE",
AM1622="SPARE-ISSUE","SPARE-ISSUE",
AM1622="Fiber CAmtel","ACTIVE",
AM1622="Fiber AOF","ACTIVE",
AM1622="Projet OCM (HUAWEI)","PLANNED WORKS",
AM1622="Projet OCM (NOKIA)","PLANNED WORKS",
AM1622="ACCESS-ISSUE","ACCESS-ISSUE",
AM1622="Projet OCM (ZTE, NOKIA, autres projets)","PLANNED WORKS",
AM1622="No root CAuse","No root cause",
AM1622="ODU HS","ACTIVE",
AM1622="IP &amp; VLAN","ACTIVE",
AM1622="Warehouse HUAWEI","SPARE-ISSUE",
AM1622="SPARE-HS","SPARE-ISSUE",
AM1622="Power Telco","ACTIVE", AM1622="no impacts","no impacts"
),"")</f>
        <v>no impacts</v>
      </c>
      <c r="AO1622" s="93" t="s">
        <v>5537</v>
      </c>
      <c r="AP1622" s="101" t="str">
        <f t="shared" si="46"/>
        <v>EST_088</v>
      </c>
      <c r="AR1622" s="17" t="s">
        <v>5537</v>
      </c>
      <c r="AS1622" s="7" t="s">
        <v>5537</v>
      </c>
      <c r="AT1622" s="6"/>
      <c r="AU1622" s="7"/>
      <c r="AV1622" s="3" t="s">
        <v>5537</v>
      </c>
      <c r="AW1622" s="18" t="s">
        <v>5537</v>
      </c>
      <c r="AX1622" s="18" t="s">
        <v>5537</v>
      </c>
      <c r="AY1622" s="18" t="s">
        <v>5537</v>
      </c>
      <c r="AZ1622" s="18" t="s">
        <v>5537</v>
      </c>
      <c r="BA1622" s="18" t="s">
        <v>5537</v>
      </c>
      <c r="BB1622" s="18" t="s">
        <v>5537</v>
      </c>
      <c r="BC1622" s="18" t="s">
        <v>5537</v>
      </c>
      <c r="BD1622" s="18" t="s">
        <v>5537</v>
      </c>
      <c r="BE1622" s="18" t="s">
        <v>5537</v>
      </c>
      <c r="BF1622" s="18" t="s">
        <v>5537</v>
      </c>
      <c r="BG1622" s="18" t="s">
        <v>5537</v>
      </c>
      <c r="BH1622" s="18" t="s">
        <v>5537</v>
      </c>
      <c r="BI1622" s="9" t="s">
        <v>5537</v>
      </c>
      <c r="BJ1622" s="14"/>
      <c r="BK1622" s="14" t="s">
        <v>5537</v>
      </c>
      <c r="BL1622" s="14" t="str">
        <f>_xlfn.XLOOKUP(B1622,'[4]cell downs 18042026 17h'!$B:$B,'[4]cell downs 18042026 17h'!$B:$B,"")</f>
        <v/>
      </c>
      <c r="BM1622" s="14" t="str">
        <f>_xlfn.XLOOKUP(B1622,'[5]Cells Huawei 19042026 15h'!$B:$B,'[5]Cells Huawei 19042026 15h'!$B:$B,"")</f>
        <v/>
      </c>
      <c r="BN1622" s="9" t="str">
        <f>_xlfn.XLOOKUP(B1622,'[6]cells down 19042026 9H40'!$B:$B,'[6]cells down 19042026 9H40'!$B:$B,"")</f>
        <v/>
      </c>
      <c r="BO1622" s="9" t="s">
        <v>5537</v>
      </c>
      <c r="BP1622" s="9" t="s">
        <v>594</v>
      </c>
      <c r="BQ1622" s="115"/>
    </row>
    <row r="1623" spans="1:69" s="9" customFormat="1" x14ac:dyDescent="0.3">
      <c r="A1623" s="1" t="s">
        <v>4531</v>
      </c>
      <c r="B1623" s="8" t="s">
        <v>4532</v>
      </c>
      <c r="C1623" s="3" t="str">
        <f>_xlfn.XLOOKUP(B1623,'[1]daily break down'!$D:$D,'[1]daily break down'!$E:$E,"")</f>
        <v>Yaounde</v>
      </c>
      <c r="D1623" s="1"/>
      <c r="E1623" s="1"/>
      <c r="F1623" s="3" t="s">
        <v>37</v>
      </c>
      <c r="G1623" s="1" t="s">
        <v>38</v>
      </c>
      <c r="H1623" s="34" t="str">
        <f>_xlfn.XLOOKUP(B1623,[2]CALCULATION!$B:$B,[2]CALCULATION!$H:$H,"")</f>
        <v>ZTE</v>
      </c>
      <c r="I1623" s="28">
        <v>0</v>
      </c>
      <c r="J1623" s="28">
        <v>0</v>
      </c>
      <c r="K1623" s="28">
        <v>0</v>
      </c>
      <c r="L1623" s="28">
        <v>0</v>
      </c>
      <c r="M1623" s="28">
        <v>0</v>
      </c>
      <c r="N1623" s="28">
        <v>0</v>
      </c>
      <c r="O1623" s="28">
        <v>0</v>
      </c>
      <c r="P1623" s="28">
        <v>0</v>
      </c>
      <c r="Q1623" s="28">
        <v>0</v>
      </c>
      <c r="R1623" s="28">
        <v>0.31609109301920768</v>
      </c>
      <c r="S1623" s="94">
        <v>0</v>
      </c>
      <c r="T1623" s="94">
        <f>_xlfn.XLOOKUP(B1623,'[3]Nur des jours'!$B:$B,'[3]Nur des jours'!$U:$U,"")</f>
        <v>0</v>
      </c>
      <c r="U1623" s="94">
        <v>0</v>
      </c>
      <c r="V1623" s="94">
        <v>0</v>
      </c>
      <c r="W1623" s="94">
        <v>0</v>
      </c>
      <c r="X1623" s="94">
        <v>0</v>
      </c>
      <c r="Y1623" s="94">
        <v>0</v>
      </c>
      <c r="Z1623" s="94">
        <v>0</v>
      </c>
      <c r="AA1623" s="94">
        <v>0</v>
      </c>
      <c r="AB1623" s="94">
        <v>0</v>
      </c>
      <c r="AC1623" s="94">
        <f>_xlfn.XLOOKUP(B1623,'[3]Nur des jours'!$B:$B,'[3]Nur des jours'!$N:$N,"")</f>
        <v>0</v>
      </c>
      <c r="AD1623" s="94">
        <v>0</v>
      </c>
      <c r="AE1623" s="94">
        <v>0</v>
      </c>
      <c r="AF1623" s="94">
        <v>0</v>
      </c>
      <c r="AG1623" s="94">
        <v>0</v>
      </c>
      <c r="AH1623" s="94">
        <v>0</v>
      </c>
      <c r="AI1623" s="49" t="s">
        <v>5559</v>
      </c>
      <c r="AJ1623" s="49"/>
      <c r="AK1623" s="48" t="str" cm="1">
        <f t="array" ref="AK1623">IFERROR(_xlfn.IFS(
AM1623="MPR ISSUE","PDH",
AM1623="BSS Hardware Issue","BSS",
AM1623="Sites strategiques, MLL, Pylone, etc.","ENVTECH",
AM1623="AKTIVCO DEFAUT GE &amp; POWER Cabinet","AKTIVCO",
AM1623="AKTIVCO Coupure ENEO &amp; Baisse de tension","AKTIVCO GRID ONLY",
AM1623="Coupure ENEO &amp; Baisse de tension","IHS GRID ONLY",
AM1623="Defaut GE &amp; POWER Cabinet","IHS",
AM1623="Sharing","Partners",
AM1623="Sites strategiques &amp; DataCenter","SST &amp; DC",
AM1623="Exclu","Exclu",
AM1623="SAT","SAT",
AM1623="SPARE-ISSUE","SPARE-ISSUE",
AM1623="Fiber CAmtel","TRANS_FO_CAMTEL",
AM1623="Fiber AOF","Fiber AOF",
AM1623="Projet OCM (HUAWEI)","TRAVAUX-HUAWEI",
AM1623="Projet OCM (NOKIA)","TRAVAUX-NOKIA",
AM1623="ACCESS-ISSUE","ACCESS-ISSUE",
AM1623="Projet OCM (ZTE, NOKIA, autres projets)","TRAVAUX OCM",
AM1623="No root CAuse","No root cause",
AM1623="ODU HS","PDH",
AM1623="IP &amp; VLAN","PDH",
AM1623="Warehouse HUAWEI","SPARE-ISSUE",
AM1623="SPARE-HS","SPARE-ISSUE",
AM1623="Power Telco","BSS",AM1623="no impacts","no impacts"
),"")</f>
        <v>no impacts</v>
      </c>
      <c r="AL1623" s="48" t="str" cm="1">
        <f t="array" ref="AL1623">IFERROR(_xlfn.IFS(
AM1623="MPR ISSUE","TX ISSUE",
AM1623="BSS Hardware Issue","RAN ISSUE",
AM1623="Sites strategiques, MLL, Pylone, etc.","ENVTECH",
AM1623="AKTIVCO DEFAUT GE &amp; POWER Cabinet","POWER ISSUE",
AM1623="AKTIVCO Coupure ENEO &amp; Baisse de tension","POWER ISSUE",
AM1623="Coupure ENEO &amp; Baisse de tension","POWER ISSUE",
AM1623="Defaut GE &amp; POWER Cabinet","POWER ISSUE",
AM1623="Sharing","POWER ISSUE",
AM1623="Sites strategiques &amp; DataCenter","POWER ISSUE",
AM1623="Exclu","Exclu",
AM1623="SAT","TX ISSUE",
AM1623="SPARE-ISSUE","SPARE-ISSUE",
AM1623="Fiber CAmtel","TX ISSUE",
AM1623="Fiber AOF","TX ISSUE",
AM1623="Projet OCM (HUAWEI)","TRAVAUX-HUAWEI",
AM1623="Projet OCM (NOKIA)","TRAVAUX -NOKIA",
AM1623="ACCESS-ISSUE","ACCESS-ISSUE",
AM1623="Projet OCM (ZTE, NOKIA, autres projets)","TRAVAUX OCM",
AM1623="No root CAuse","No root cause",
AM1623="ODU HS","TX ISSUE",
AM1623="IP &amp; VLAN","TX ISSUE",
AM1623="Warehouse HUAWEI","SPARE-ISSUE",
AM1623="SPARE-HS","SPARE-ISSUE",
AM1623="Power Telco","RAN ISSUE",AM1623="no impacts","no impacts"
),"")</f>
        <v>no impacts</v>
      </c>
      <c r="AM1623" s="67" t="s">
        <v>5605</v>
      </c>
      <c r="AN1623" s="48" t="str" cm="1">
        <f t="array" ref="AN1623">IFERROR(_xlfn.IFS(
AM1623="MPR ISSUE","ACTIVE",
AM1623="BSS Hardware Issue","ACTIVE",
AM1623="Sites strategiques, MLL, Pylone, etc.","PASSIVE",
AM1623="AKTIVCO DEFAUT GE &amp; POWER Cabinet","PASSIVE",
AM1623="AKTIVCO Coupure ENEO &amp; Baisse de tension","PASSIVE",
AM1623="Coupure ENEO &amp; Baisse de tension","PASSIVE",
AM1623="Defaut GE &amp; POWER Cabinet","PASSIVE",
AM1623="Sharing","PASSIVE",
AM1623="Sites strategiques &amp; DataCenter","PASSIVE",
AM1623="Exclu","Exclu",
AM1623="SAT","ACTIVE",
AM1623="SPARE-ISSUE","SPARE-ISSUE",
AM1623="Fiber CAmtel","ACTIVE",
AM1623="Fiber AOF","ACTIVE",
AM1623="Projet OCM (HUAWEI)","PLANNED WORKS",
AM1623="Projet OCM (NOKIA)","PLANNED WORKS",
AM1623="ACCESS-ISSUE","ACCESS-ISSUE",
AM1623="Projet OCM (ZTE, NOKIA, autres projets)","PLANNED WORKS",
AM1623="No root CAuse","No root cause",
AM1623="ODU HS","ACTIVE",
AM1623="IP &amp; VLAN","ACTIVE",
AM1623="Warehouse HUAWEI","SPARE-ISSUE",
AM1623="SPARE-HS","SPARE-ISSUE",
AM1623="Power Telco","ACTIVE", AM1623="no impacts","no impacts"
),"")</f>
        <v>no impacts</v>
      </c>
      <c r="AO1623" s="93" t="s">
        <v>5537</v>
      </c>
      <c r="AP1623" s="101" t="str">
        <f t="shared" si="46"/>
        <v>CTR_347</v>
      </c>
      <c r="AR1623" s="17" t="s">
        <v>5537</v>
      </c>
      <c r="AS1623" s="7" t="s">
        <v>5537</v>
      </c>
      <c r="AT1623" s="6"/>
      <c r="AU1623" s="7"/>
      <c r="AV1623" s="3" t="s">
        <v>5537</v>
      </c>
      <c r="AW1623" s="18" t="s">
        <v>5537</v>
      </c>
      <c r="AX1623" s="18" t="s">
        <v>5537</v>
      </c>
      <c r="AY1623" s="18" t="s">
        <v>5537</v>
      </c>
      <c r="AZ1623" s="18" t="s">
        <v>5537</v>
      </c>
      <c r="BA1623" s="18" t="s">
        <v>5537</v>
      </c>
      <c r="BB1623" s="18" t="s">
        <v>5537</v>
      </c>
      <c r="BC1623" s="18" t="s">
        <v>5537</v>
      </c>
      <c r="BD1623" s="18" t="s">
        <v>5537</v>
      </c>
      <c r="BE1623" s="18" t="s">
        <v>5537</v>
      </c>
      <c r="BF1623" s="18" t="s">
        <v>5537</v>
      </c>
      <c r="BG1623" s="18" t="s">
        <v>5537</v>
      </c>
      <c r="BH1623" s="18" t="s">
        <v>5537</v>
      </c>
      <c r="BI1623" s="9" t="s">
        <v>5537</v>
      </c>
      <c r="BJ1623" s="14"/>
      <c r="BK1623" s="14" t="s">
        <v>5537</v>
      </c>
      <c r="BL1623" s="14" t="str">
        <f>_xlfn.XLOOKUP(B1623,'[4]cell downs 18042026 17h'!$B:$B,'[4]cell downs 18042026 17h'!$B:$B,"")</f>
        <v/>
      </c>
      <c r="BM1623" s="14" t="str">
        <f>_xlfn.XLOOKUP(B1623,'[5]Cells Huawei 19042026 15h'!$B:$B,'[5]Cells Huawei 19042026 15h'!$B:$B,"")</f>
        <v/>
      </c>
      <c r="BN1623" s="9" t="str">
        <f>_xlfn.XLOOKUP(B1623,'[6]cells down 19042026 9H40'!$B:$B,'[6]cells down 19042026 9H40'!$B:$B,"")</f>
        <v/>
      </c>
      <c r="BO1623" s="9" t="s">
        <v>5537</v>
      </c>
      <c r="BP1623" s="9" t="s">
        <v>12</v>
      </c>
      <c r="BQ1623" s="115"/>
    </row>
    <row r="1624" spans="1:69" s="9" customFormat="1" x14ac:dyDescent="0.3">
      <c r="A1624" s="1" t="s">
        <v>4261</v>
      </c>
      <c r="B1624" s="8" t="s">
        <v>4262</v>
      </c>
      <c r="C1624" s="3" t="str">
        <f>_xlfn.XLOOKUP(B1624,'[1]daily break down'!$D:$D,'[1]daily break down'!$E:$E,"")</f>
        <v>Yaounde</v>
      </c>
      <c r="D1624" s="1" t="s">
        <v>11</v>
      </c>
      <c r="E1624" s="1" t="s">
        <v>12</v>
      </c>
      <c r="F1624" s="3" t="s">
        <v>37</v>
      </c>
      <c r="G1624" s="1" t="s">
        <v>38</v>
      </c>
      <c r="H1624" s="34" t="str">
        <f>_xlfn.XLOOKUP(B1624,[2]CALCULATION!$B:$B,[2]CALCULATION!$H:$H,"")</f>
        <v>ZTE</v>
      </c>
      <c r="I1624" s="28">
        <v>0.5850262389672215</v>
      </c>
      <c r="J1624" s="28">
        <v>0</v>
      </c>
      <c r="K1624" s="28">
        <v>0</v>
      </c>
      <c r="L1624" s="28">
        <v>0</v>
      </c>
      <c r="M1624" s="28">
        <v>0</v>
      </c>
      <c r="N1624" s="28">
        <v>0</v>
      </c>
      <c r="O1624" s="28">
        <v>0.70329064328987367</v>
      </c>
      <c r="P1624" s="28">
        <v>0</v>
      </c>
      <c r="Q1624" s="28">
        <v>0</v>
      </c>
      <c r="R1624" s="28">
        <v>0</v>
      </c>
      <c r="S1624" s="94">
        <v>0</v>
      </c>
      <c r="T1624" s="94">
        <f>_xlfn.XLOOKUP(B1624,'[3]Nur des jours'!$B:$B,'[3]Nur des jours'!$U:$U,"")</f>
        <v>0</v>
      </c>
      <c r="U1624" s="94">
        <v>0</v>
      </c>
      <c r="V1624" s="94">
        <v>0</v>
      </c>
      <c r="W1624" s="94">
        <v>0</v>
      </c>
      <c r="X1624" s="94">
        <v>0</v>
      </c>
      <c r="Y1624" s="94">
        <v>0</v>
      </c>
      <c r="Z1624" s="94">
        <v>0</v>
      </c>
      <c r="AA1624" s="94">
        <v>0</v>
      </c>
      <c r="AB1624" s="94">
        <v>0</v>
      </c>
      <c r="AC1624" s="94">
        <f>_xlfn.XLOOKUP(B1624,'[3]Nur des jours'!$B:$B,'[3]Nur des jours'!$N:$N,"")</f>
        <v>0</v>
      </c>
      <c r="AD1624" s="94">
        <v>0</v>
      </c>
      <c r="AE1624" s="94">
        <v>0</v>
      </c>
      <c r="AF1624" s="94">
        <v>0</v>
      </c>
      <c r="AG1624" s="94">
        <v>0</v>
      </c>
      <c r="AH1624" s="94">
        <v>0</v>
      </c>
      <c r="AI1624" s="49" t="s">
        <v>5559</v>
      </c>
      <c r="AJ1624" s="49"/>
      <c r="AK1624" s="48" t="str" cm="1">
        <f t="array" ref="AK1624">IFERROR(_xlfn.IFS(
AM1624="MPR ISSUE","PDH",
AM1624="BSS Hardware Issue","BSS",
AM1624="Sites strategiques, MLL, Pylone, etc.","ENVTECH",
AM1624="AKTIVCO DEFAUT GE &amp; POWER Cabinet","AKTIVCO",
AM1624="AKTIVCO Coupure ENEO &amp; Baisse de tension","AKTIVCO GRID ONLY",
AM1624="Coupure ENEO &amp; Baisse de tension","IHS GRID ONLY",
AM1624="Defaut GE &amp; POWER Cabinet","IHS",
AM1624="Sharing","Partners",
AM1624="Sites strategiques &amp; DataCenter","SST &amp; DC",
AM1624="Exclu","Exclu",
AM1624="SAT","SAT",
AM1624="SPARE-ISSUE","SPARE-ISSUE",
AM1624="Fiber CAmtel","TRANS_FO_CAMTEL",
AM1624="Fiber AOF","Fiber AOF",
AM1624="Projet OCM (HUAWEI)","TRAVAUX-HUAWEI",
AM1624="Projet OCM (NOKIA)","TRAVAUX-NOKIA",
AM1624="ACCESS-ISSUE","ACCESS-ISSUE",
AM1624="Projet OCM (ZTE, NOKIA, autres projets)","TRAVAUX OCM",
AM1624="No root CAuse","No root cause",
AM1624="ODU HS","PDH",
AM1624="IP &amp; VLAN","PDH",
AM1624="Warehouse HUAWEI","SPARE-ISSUE",
AM1624="SPARE-HS","SPARE-ISSUE",
AM1624="Power Telco","BSS",AM1624="no impacts","no impacts"
),"")</f>
        <v>no impacts</v>
      </c>
      <c r="AL1624" s="48" t="str" cm="1">
        <f t="array" ref="AL1624">IFERROR(_xlfn.IFS(
AM1624="MPR ISSUE","TX ISSUE",
AM1624="BSS Hardware Issue","RAN ISSUE",
AM1624="Sites strategiques, MLL, Pylone, etc.","ENVTECH",
AM1624="AKTIVCO DEFAUT GE &amp; POWER Cabinet","POWER ISSUE",
AM1624="AKTIVCO Coupure ENEO &amp; Baisse de tension","POWER ISSUE",
AM1624="Coupure ENEO &amp; Baisse de tension","POWER ISSUE",
AM1624="Defaut GE &amp; POWER Cabinet","POWER ISSUE",
AM1624="Sharing","POWER ISSUE",
AM1624="Sites strategiques &amp; DataCenter","POWER ISSUE",
AM1624="Exclu","Exclu",
AM1624="SAT","TX ISSUE",
AM1624="SPARE-ISSUE","SPARE-ISSUE",
AM1624="Fiber CAmtel","TX ISSUE",
AM1624="Fiber AOF","TX ISSUE",
AM1624="Projet OCM (HUAWEI)","TRAVAUX-HUAWEI",
AM1624="Projet OCM (NOKIA)","TRAVAUX -NOKIA",
AM1624="ACCESS-ISSUE","ACCESS-ISSUE",
AM1624="Projet OCM (ZTE, NOKIA, autres projets)","TRAVAUX OCM",
AM1624="No root CAuse","No root cause",
AM1624="ODU HS","TX ISSUE",
AM1624="IP &amp; VLAN","TX ISSUE",
AM1624="Warehouse HUAWEI","SPARE-ISSUE",
AM1624="SPARE-HS","SPARE-ISSUE",
AM1624="Power Telco","RAN ISSUE",AM1624="no impacts","no impacts"
),"")</f>
        <v>no impacts</v>
      </c>
      <c r="AM1624" s="67" t="s">
        <v>5605</v>
      </c>
      <c r="AN1624" s="48" t="str" cm="1">
        <f t="array" ref="AN1624">IFERROR(_xlfn.IFS(
AM1624="MPR ISSUE","ACTIVE",
AM1624="BSS Hardware Issue","ACTIVE",
AM1624="Sites strategiques, MLL, Pylone, etc.","PASSIVE",
AM1624="AKTIVCO DEFAUT GE &amp; POWER Cabinet","PASSIVE",
AM1624="AKTIVCO Coupure ENEO &amp; Baisse de tension","PASSIVE",
AM1624="Coupure ENEO &amp; Baisse de tension","PASSIVE",
AM1624="Defaut GE &amp; POWER Cabinet","PASSIVE",
AM1624="Sharing","PASSIVE",
AM1624="Sites strategiques &amp; DataCenter","PASSIVE",
AM1624="Exclu","Exclu",
AM1624="SAT","ACTIVE",
AM1624="SPARE-ISSUE","SPARE-ISSUE",
AM1624="Fiber CAmtel","ACTIVE",
AM1624="Fiber AOF","ACTIVE",
AM1624="Projet OCM (HUAWEI)","PLANNED WORKS",
AM1624="Projet OCM (NOKIA)","PLANNED WORKS",
AM1624="ACCESS-ISSUE","ACCESS-ISSUE",
AM1624="Projet OCM (ZTE, NOKIA, autres projets)","PLANNED WORKS",
AM1624="No root CAuse","No root cause",
AM1624="ODU HS","ACTIVE",
AM1624="IP &amp; VLAN","ACTIVE",
AM1624="Warehouse HUAWEI","SPARE-ISSUE",
AM1624="SPARE-HS","SPARE-ISSUE",
AM1624="Power Telco","ACTIVE", AM1624="no impacts","no impacts"
),"")</f>
        <v>no impacts</v>
      </c>
      <c r="AO1624" s="93" t="s">
        <v>5537</v>
      </c>
      <c r="AP1624" s="101" t="str">
        <f t="shared" si="46"/>
        <v>CTR_340</v>
      </c>
      <c r="AR1624" s="17" t="s">
        <v>5537</v>
      </c>
      <c r="AS1624" s="7" t="s">
        <v>5537</v>
      </c>
      <c r="AT1624" s="6"/>
      <c r="AU1624" s="7"/>
      <c r="AV1624" s="3" t="s">
        <v>5537</v>
      </c>
      <c r="AW1624" s="18" t="s">
        <v>5537</v>
      </c>
      <c r="AX1624" s="18" t="s">
        <v>5537</v>
      </c>
      <c r="AY1624" s="18" t="s">
        <v>5537</v>
      </c>
      <c r="AZ1624" s="18" t="s">
        <v>5537</v>
      </c>
      <c r="BA1624" s="18" t="s">
        <v>5537</v>
      </c>
      <c r="BB1624" s="18" t="s">
        <v>5537</v>
      </c>
      <c r="BC1624" s="18" t="s">
        <v>5537</v>
      </c>
      <c r="BD1624" s="18" t="s">
        <v>5537</v>
      </c>
      <c r="BE1624" s="18" t="s">
        <v>5537</v>
      </c>
      <c r="BF1624" s="18" t="s">
        <v>5537</v>
      </c>
      <c r="BG1624" s="18" t="s">
        <v>5537</v>
      </c>
      <c r="BH1624" s="18" t="s">
        <v>5537</v>
      </c>
      <c r="BI1624" s="9" t="s">
        <v>5537</v>
      </c>
      <c r="BJ1624" s="14"/>
      <c r="BK1624" s="14" t="s">
        <v>5537</v>
      </c>
      <c r="BL1624" s="14" t="str">
        <f>_xlfn.XLOOKUP(B1624,'[4]cell downs 18042026 17h'!$B:$B,'[4]cell downs 18042026 17h'!$B:$B,"")</f>
        <v/>
      </c>
      <c r="BM1624" s="14" t="str">
        <f>_xlfn.XLOOKUP(B1624,'[5]Cells Huawei 19042026 15h'!$B:$B,'[5]Cells Huawei 19042026 15h'!$B:$B,"")</f>
        <v/>
      </c>
      <c r="BN1624" s="9" t="str">
        <f>_xlfn.XLOOKUP(B1624,'[6]cells down 19042026 9H40'!$B:$B,'[6]cells down 19042026 9H40'!$B:$B,"")</f>
        <v/>
      </c>
      <c r="BO1624" s="9" t="s">
        <v>4262</v>
      </c>
      <c r="BP1624" s="9" t="s">
        <v>114</v>
      </c>
      <c r="BQ1624" s="115"/>
    </row>
    <row r="1625" spans="1:69" s="9" customFormat="1" x14ac:dyDescent="0.3">
      <c r="A1625" s="1" t="s">
        <v>2179</v>
      </c>
      <c r="B1625" s="8" t="s">
        <v>2180</v>
      </c>
      <c r="C1625" s="3" t="str">
        <f>_xlfn.XLOOKUP(B1625,'[1]daily break down'!$D:$D,'[1]daily break down'!$E:$E,"")</f>
        <v>CENTRE</v>
      </c>
      <c r="D1625" s="1"/>
      <c r="E1625" s="1"/>
      <c r="F1625" s="3" t="s">
        <v>226</v>
      </c>
      <c r="G1625" s="1" t="s">
        <v>489</v>
      </c>
      <c r="H1625" s="34" t="str">
        <f>_xlfn.XLOOKUP(B1625,[2]CALCULATION!$B:$B,[2]CALCULATION!$H:$H,"")</f>
        <v>ZTE</v>
      </c>
      <c r="I1625" s="28">
        <v>0</v>
      </c>
      <c r="J1625" s="28">
        <v>0</v>
      </c>
      <c r="K1625" s="28">
        <v>0</v>
      </c>
      <c r="L1625" s="28">
        <v>0</v>
      </c>
      <c r="M1625" s="28">
        <v>0</v>
      </c>
      <c r="N1625" s="28">
        <v>0</v>
      </c>
      <c r="O1625" s="28">
        <v>0</v>
      </c>
      <c r="P1625" s="28">
        <v>0</v>
      </c>
      <c r="Q1625" s="28">
        <v>0</v>
      </c>
      <c r="R1625" s="28">
        <v>0</v>
      </c>
      <c r="S1625" s="94">
        <v>0</v>
      </c>
      <c r="T1625" s="94">
        <f>_xlfn.XLOOKUP(B1625,'[3]Nur des jours'!$B:$B,'[3]Nur des jours'!$U:$U,"")</f>
        <v>0</v>
      </c>
      <c r="U1625" s="94">
        <v>0</v>
      </c>
      <c r="V1625" s="94">
        <v>0</v>
      </c>
      <c r="W1625" s="94">
        <v>0</v>
      </c>
      <c r="X1625" s="94">
        <v>0</v>
      </c>
      <c r="Y1625" s="94">
        <v>0</v>
      </c>
      <c r="Z1625" s="94">
        <v>0</v>
      </c>
      <c r="AA1625" s="94">
        <v>0</v>
      </c>
      <c r="AB1625" s="94">
        <v>0</v>
      </c>
      <c r="AC1625" s="94">
        <f>_xlfn.XLOOKUP(B1625,'[3]Nur des jours'!$B:$B,'[3]Nur des jours'!$N:$N,"")</f>
        <v>0</v>
      </c>
      <c r="AD1625" s="94">
        <v>0</v>
      </c>
      <c r="AE1625" s="94">
        <v>0</v>
      </c>
      <c r="AF1625" s="94">
        <v>0</v>
      </c>
      <c r="AG1625" s="94">
        <v>0</v>
      </c>
      <c r="AH1625" s="94">
        <v>0</v>
      </c>
      <c r="AI1625" s="49" t="s">
        <v>5559</v>
      </c>
      <c r="AJ1625" s="49"/>
      <c r="AK1625" s="48" t="str" cm="1">
        <f t="array" ref="AK1625">IFERROR(_xlfn.IFS(
AM1625="MPR ISSUE","PDH",
AM1625="BSS Hardware Issue","BSS",
AM1625="Sites strategiques, MLL, Pylone, etc.","ENVTECH",
AM1625="AKTIVCO DEFAUT GE &amp; POWER Cabinet","AKTIVCO",
AM1625="AKTIVCO Coupure ENEO &amp; Baisse de tension","AKTIVCO GRID ONLY",
AM1625="Coupure ENEO &amp; Baisse de tension","IHS GRID ONLY",
AM1625="Defaut GE &amp; POWER Cabinet","IHS",
AM1625="Sharing","Partners",
AM1625="Sites strategiques &amp; DataCenter","SST &amp; DC",
AM1625="Exclu","Exclu",
AM1625="SAT","SAT",
AM1625="SPARE-ISSUE","SPARE-ISSUE",
AM1625="Fiber CAmtel","TRANS_FO_CAMTEL",
AM1625="Fiber AOF","Fiber AOF",
AM1625="Projet OCM (HUAWEI)","TRAVAUX-HUAWEI",
AM1625="Projet OCM (NOKIA)","TRAVAUX-NOKIA",
AM1625="ACCESS-ISSUE","ACCESS-ISSUE",
AM1625="Projet OCM (ZTE, NOKIA, autres projets)","TRAVAUX OCM",
AM1625="No root CAuse","No root cause",
AM1625="ODU HS","PDH",
AM1625="IP &amp; VLAN","PDH",
AM1625="Warehouse HUAWEI","SPARE-ISSUE",
AM1625="SPARE-HS","SPARE-ISSUE",
AM1625="Power Telco","BSS",AM1625="no impacts","no impacts"
),"")</f>
        <v>no impacts</v>
      </c>
      <c r="AL1625" s="48" t="str" cm="1">
        <f t="array" ref="AL1625">IFERROR(_xlfn.IFS(
AM1625="MPR ISSUE","TX ISSUE",
AM1625="BSS Hardware Issue","RAN ISSUE",
AM1625="Sites strategiques, MLL, Pylone, etc.","ENVTECH",
AM1625="AKTIVCO DEFAUT GE &amp; POWER Cabinet","POWER ISSUE",
AM1625="AKTIVCO Coupure ENEO &amp; Baisse de tension","POWER ISSUE",
AM1625="Coupure ENEO &amp; Baisse de tension","POWER ISSUE",
AM1625="Defaut GE &amp; POWER Cabinet","POWER ISSUE",
AM1625="Sharing","POWER ISSUE",
AM1625="Sites strategiques &amp; DataCenter","POWER ISSUE",
AM1625="Exclu","Exclu",
AM1625="SAT","TX ISSUE",
AM1625="SPARE-ISSUE","SPARE-ISSUE",
AM1625="Fiber CAmtel","TX ISSUE",
AM1625="Fiber AOF","TX ISSUE",
AM1625="Projet OCM (HUAWEI)","TRAVAUX-HUAWEI",
AM1625="Projet OCM (NOKIA)","TRAVAUX -NOKIA",
AM1625="ACCESS-ISSUE","ACCESS-ISSUE",
AM1625="Projet OCM (ZTE, NOKIA, autres projets)","TRAVAUX OCM",
AM1625="No root CAuse","No root cause",
AM1625="ODU HS","TX ISSUE",
AM1625="IP &amp; VLAN","TX ISSUE",
AM1625="Warehouse HUAWEI","SPARE-ISSUE",
AM1625="SPARE-HS","SPARE-ISSUE",
AM1625="Power Telco","RAN ISSUE",AM1625="no impacts","no impacts"
),"")</f>
        <v>no impacts</v>
      </c>
      <c r="AM1625" s="67" t="s">
        <v>5605</v>
      </c>
      <c r="AN1625" s="48" t="str" cm="1">
        <f t="array" ref="AN1625">IFERROR(_xlfn.IFS(
AM1625="MPR ISSUE","ACTIVE",
AM1625="BSS Hardware Issue","ACTIVE",
AM1625="Sites strategiques, MLL, Pylone, etc.","PASSIVE",
AM1625="AKTIVCO DEFAUT GE &amp; POWER Cabinet","PASSIVE",
AM1625="AKTIVCO Coupure ENEO &amp; Baisse de tension","PASSIVE",
AM1625="Coupure ENEO &amp; Baisse de tension","PASSIVE",
AM1625="Defaut GE &amp; POWER Cabinet","PASSIVE",
AM1625="Sharing","PASSIVE",
AM1625="Sites strategiques &amp; DataCenter","PASSIVE",
AM1625="Exclu","Exclu",
AM1625="SAT","ACTIVE",
AM1625="SPARE-ISSUE","SPARE-ISSUE",
AM1625="Fiber CAmtel","ACTIVE",
AM1625="Fiber AOF","ACTIVE",
AM1625="Projet OCM (HUAWEI)","PLANNED WORKS",
AM1625="Projet OCM (NOKIA)","PLANNED WORKS",
AM1625="ACCESS-ISSUE","ACCESS-ISSUE",
AM1625="Projet OCM (ZTE, NOKIA, autres projets)","PLANNED WORKS",
AM1625="No root CAuse","No root cause",
AM1625="ODU HS","ACTIVE",
AM1625="IP &amp; VLAN","ACTIVE",
AM1625="Warehouse HUAWEI","SPARE-ISSUE",
AM1625="SPARE-HS","SPARE-ISSUE",
AM1625="Power Telco","ACTIVE", AM1625="no impacts","no impacts"
),"")</f>
        <v>no impacts</v>
      </c>
      <c r="AO1625" s="93" t="s">
        <v>5537</v>
      </c>
      <c r="AP1625" s="101" t="str">
        <f t="shared" si="46"/>
        <v>EST_001</v>
      </c>
      <c r="AR1625" s="17" t="s">
        <v>5537</v>
      </c>
      <c r="AS1625" s="7" t="s">
        <v>5537</v>
      </c>
      <c r="AT1625" s="6"/>
      <c r="AU1625" s="7"/>
      <c r="AV1625" s="3" t="s">
        <v>5537</v>
      </c>
      <c r="AW1625" s="18" t="s">
        <v>5537</v>
      </c>
      <c r="AX1625" s="18" t="s">
        <v>5537</v>
      </c>
      <c r="AY1625" s="18" t="s">
        <v>5537</v>
      </c>
      <c r="AZ1625" s="18" t="s">
        <v>5537</v>
      </c>
      <c r="BA1625" s="18" t="s">
        <v>5537</v>
      </c>
      <c r="BB1625" s="18" t="s">
        <v>5537</v>
      </c>
      <c r="BC1625" s="18" t="s">
        <v>5537</v>
      </c>
      <c r="BD1625" s="18" t="s">
        <v>5537</v>
      </c>
      <c r="BE1625" s="18" t="s">
        <v>5537</v>
      </c>
      <c r="BF1625" s="18" t="s">
        <v>5537</v>
      </c>
      <c r="BG1625" s="18" t="s">
        <v>5537</v>
      </c>
      <c r="BH1625" s="18" t="s">
        <v>5537</v>
      </c>
      <c r="BI1625" s="9" t="s">
        <v>5537</v>
      </c>
      <c r="BJ1625" s="14"/>
      <c r="BK1625" s="14" t="s">
        <v>5537</v>
      </c>
      <c r="BL1625" s="14" t="str">
        <f>_xlfn.XLOOKUP(B1625,'[4]cell downs 18042026 17h'!$B:$B,'[4]cell downs 18042026 17h'!$B:$B,"")</f>
        <v/>
      </c>
      <c r="BM1625" s="14" t="str">
        <f>_xlfn.XLOOKUP(B1625,'[5]Cells Huawei 19042026 15h'!$B:$B,'[5]Cells Huawei 19042026 15h'!$B:$B,"")</f>
        <v/>
      </c>
      <c r="BN1625" s="9" t="str">
        <f>_xlfn.XLOOKUP(B1625,'[6]cells down 19042026 9H40'!$B:$B,'[6]cells down 19042026 9H40'!$B:$B,"")</f>
        <v/>
      </c>
      <c r="BO1625" s="9" t="s">
        <v>5537</v>
      </c>
      <c r="BP1625" s="9" t="s">
        <v>12</v>
      </c>
      <c r="BQ1625" s="115"/>
    </row>
    <row r="1626" spans="1:69" s="9" customFormat="1" x14ac:dyDescent="0.3">
      <c r="A1626" s="1" t="s">
        <v>2697</v>
      </c>
      <c r="B1626" s="8" t="s">
        <v>2698</v>
      </c>
      <c r="C1626" s="3" t="str">
        <f>_xlfn.XLOOKUP(B1626,'[1]daily break down'!$D:$D,'[1]daily break down'!$E:$E,"")</f>
        <v>Yaounde</v>
      </c>
      <c r="D1626" s="1" t="s">
        <v>11</v>
      </c>
      <c r="E1626" s="1"/>
      <c r="F1626" s="3" t="s">
        <v>37</v>
      </c>
      <c r="G1626" s="1" t="s">
        <v>38</v>
      </c>
      <c r="H1626" s="34" t="str">
        <f>_xlfn.XLOOKUP(B1626,[2]CALCULATION!$B:$B,[2]CALCULATION!$H:$H,"")</f>
        <v>ZTE</v>
      </c>
      <c r="I1626" s="28">
        <v>0</v>
      </c>
      <c r="J1626" s="28">
        <v>0</v>
      </c>
      <c r="K1626" s="28">
        <v>0</v>
      </c>
      <c r="L1626" s="28">
        <v>0</v>
      </c>
      <c r="M1626" s="28">
        <v>0</v>
      </c>
      <c r="N1626" s="28">
        <v>0</v>
      </c>
      <c r="O1626" s="28">
        <v>0</v>
      </c>
      <c r="P1626" s="28">
        <v>0</v>
      </c>
      <c r="Q1626" s="28">
        <v>0</v>
      </c>
      <c r="R1626" s="28">
        <v>0</v>
      </c>
      <c r="S1626" s="94">
        <v>0</v>
      </c>
      <c r="T1626" s="94">
        <f>_xlfn.XLOOKUP(B1626,'[3]Nur des jours'!$B:$B,'[3]Nur des jours'!$U:$U,"")</f>
        <v>0</v>
      </c>
      <c r="U1626" s="94">
        <v>0</v>
      </c>
      <c r="V1626" s="94">
        <v>0</v>
      </c>
      <c r="W1626" s="94">
        <v>0</v>
      </c>
      <c r="X1626" s="94">
        <v>0</v>
      </c>
      <c r="Y1626" s="94">
        <v>0</v>
      </c>
      <c r="Z1626" s="94">
        <v>0</v>
      </c>
      <c r="AA1626" s="94">
        <v>0</v>
      </c>
      <c r="AB1626" s="94">
        <v>0</v>
      </c>
      <c r="AC1626" s="94">
        <f>_xlfn.XLOOKUP(B1626,'[3]Nur des jours'!$B:$B,'[3]Nur des jours'!$N:$N,"")</f>
        <v>0</v>
      </c>
      <c r="AD1626" s="94">
        <v>0</v>
      </c>
      <c r="AE1626" s="94">
        <v>0</v>
      </c>
      <c r="AF1626" s="94">
        <v>0</v>
      </c>
      <c r="AG1626" s="94">
        <v>0</v>
      </c>
      <c r="AH1626" s="94">
        <v>0</v>
      </c>
      <c r="AI1626" s="49" t="s">
        <v>5559</v>
      </c>
      <c r="AJ1626" s="49"/>
      <c r="AK1626" s="48" t="str" cm="1">
        <f t="array" ref="AK1626">IFERROR(_xlfn.IFS(
AM1626="MPR ISSUE","PDH",
AM1626="BSS Hardware Issue","BSS",
AM1626="Sites strategiques, MLL, Pylone, etc.","ENVTECH",
AM1626="AKTIVCO DEFAUT GE &amp; POWER Cabinet","AKTIVCO",
AM1626="AKTIVCO Coupure ENEO &amp; Baisse de tension","AKTIVCO GRID ONLY",
AM1626="Coupure ENEO &amp; Baisse de tension","IHS GRID ONLY",
AM1626="Defaut GE &amp; POWER Cabinet","IHS",
AM1626="Sharing","Partners",
AM1626="Sites strategiques &amp; DataCenter","SST &amp; DC",
AM1626="Exclu","Exclu",
AM1626="SAT","SAT",
AM1626="SPARE-ISSUE","SPARE-ISSUE",
AM1626="Fiber CAmtel","TRANS_FO_CAMTEL",
AM1626="Fiber AOF","Fiber AOF",
AM1626="Projet OCM (HUAWEI)","TRAVAUX-HUAWEI",
AM1626="Projet OCM (NOKIA)","TRAVAUX-NOKIA",
AM1626="ACCESS-ISSUE","ACCESS-ISSUE",
AM1626="Projet OCM (ZTE, NOKIA, autres projets)","TRAVAUX OCM",
AM1626="No root CAuse","No root cause",
AM1626="ODU HS","PDH",
AM1626="IP &amp; VLAN","PDH",
AM1626="Warehouse HUAWEI","SPARE-ISSUE",
AM1626="SPARE-HS","SPARE-ISSUE",
AM1626="Power Telco","BSS",AM1626="no impacts","no impacts"
),"")</f>
        <v>no impacts</v>
      </c>
      <c r="AL1626" s="48" t="str" cm="1">
        <f t="array" ref="AL1626">IFERROR(_xlfn.IFS(
AM1626="MPR ISSUE","TX ISSUE",
AM1626="BSS Hardware Issue","RAN ISSUE",
AM1626="Sites strategiques, MLL, Pylone, etc.","ENVTECH",
AM1626="AKTIVCO DEFAUT GE &amp; POWER Cabinet","POWER ISSUE",
AM1626="AKTIVCO Coupure ENEO &amp; Baisse de tension","POWER ISSUE",
AM1626="Coupure ENEO &amp; Baisse de tension","POWER ISSUE",
AM1626="Defaut GE &amp; POWER Cabinet","POWER ISSUE",
AM1626="Sharing","POWER ISSUE",
AM1626="Sites strategiques &amp; DataCenter","POWER ISSUE",
AM1626="Exclu","Exclu",
AM1626="SAT","TX ISSUE",
AM1626="SPARE-ISSUE","SPARE-ISSUE",
AM1626="Fiber CAmtel","TX ISSUE",
AM1626="Fiber AOF","TX ISSUE",
AM1626="Projet OCM (HUAWEI)","TRAVAUX-HUAWEI",
AM1626="Projet OCM (NOKIA)","TRAVAUX -NOKIA",
AM1626="ACCESS-ISSUE","ACCESS-ISSUE",
AM1626="Projet OCM (ZTE, NOKIA, autres projets)","TRAVAUX OCM",
AM1626="No root CAuse","No root cause",
AM1626="ODU HS","TX ISSUE",
AM1626="IP &amp; VLAN","TX ISSUE",
AM1626="Warehouse HUAWEI","SPARE-ISSUE",
AM1626="SPARE-HS","SPARE-ISSUE",
AM1626="Power Telco","RAN ISSUE",AM1626="no impacts","no impacts"
),"")</f>
        <v>no impacts</v>
      </c>
      <c r="AM1626" s="67" t="s">
        <v>5605</v>
      </c>
      <c r="AN1626" s="48" t="str" cm="1">
        <f t="array" ref="AN1626">IFERROR(_xlfn.IFS(
AM1626="MPR ISSUE","ACTIVE",
AM1626="BSS Hardware Issue","ACTIVE",
AM1626="Sites strategiques, MLL, Pylone, etc.","PASSIVE",
AM1626="AKTIVCO DEFAUT GE &amp; POWER Cabinet","PASSIVE",
AM1626="AKTIVCO Coupure ENEO &amp; Baisse de tension","PASSIVE",
AM1626="Coupure ENEO &amp; Baisse de tension","PASSIVE",
AM1626="Defaut GE &amp; POWER Cabinet","PASSIVE",
AM1626="Sharing","PASSIVE",
AM1626="Sites strategiques &amp; DataCenter","PASSIVE",
AM1626="Exclu","Exclu",
AM1626="SAT","ACTIVE",
AM1626="SPARE-ISSUE","SPARE-ISSUE",
AM1626="Fiber CAmtel","ACTIVE",
AM1626="Fiber AOF","ACTIVE",
AM1626="Projet OCM (HUAWEI)","PLANNED WORKS",
AM1626="Projet OCM (NOKIA)","PLANNED WORKS",
AM1626="ACCESS-ISSUE","ACCESS-ISSUE",
AM1626="Projet OCM (ZTE, NOKIA, autres projets)","PLANNED WORKS",
AM1626="No root CAuse","No root cause",
AM1626="ODU HS","ACTIVE",
AM1626="IP &amp; VLAN","ACTIVE",
AM1626="Warehouse HUAWEI","SPARE-ISSUE",
AM1626="SPARE-HS","SPARE-ISSUE",
AM1626="Power Telco","ACTIVE", AM1626="no impacts","no impacts"
),"")</f>
        <v>no impacts</v>
      </c>
      <c r="AO1626" s="93" t="s">
        <v>5537</v>
      </c>
      <c r="AP1626" s="101" t="str">
        <f t="shared" si="46"/>
        <v>CTR_578</v>
      </c>
      <c r="AR1626" s="17" t="s">
        <v>5537</v>
      </c>
      <c r="AS1626" s="7" t="s">
        <v>5537</v>
      </c>
      <c r="AT1626" s="6"/>
      <c r="AU1626" s="7"/>
      <c r="AV1626" s="3" t="s">
        <v>5537</v>
      </c>
      <c r="AW1626" s="18" t="s">
        <v>5537</v>
      </c>
      <c r="AX1626" s="18" t="s">
        <v>5537</v>
      </c>
      <c r="AY1626" s="18" t="s">
        <v>5537</v>
      </c>
      <c r="AZ1626" s="18" t="s">
        <v>5537</v>
      </c>
      <c r="BA1626" s="18" t="s">
        <v>5537</v>
      </c>
      <c r="BB1626" s="18" t="s">
        <v>5537</v>
      </c>
      <c r="BC1626" s="18" t="s">
        <v>5537</v>
      </c>
      <c r="BD1626" s="18" t="s">
        <v>5537</v>
      </c>
      <c r="BE1626" s="18" t="s">
        <v>5537</v>
      </c>
      <c r="BF1626" s="18" t="s">
        <v>5537</v>
      </c>
      <c r="BG1626" s="18" t="s">
        <v>5537</v>
      </c>
      <c r="BH1626" s="18" t="s">
        <v>5537</v>
      </c>
      <c r="BI1626" s="9" t="s">
        <v>5537</v>
      </c>
      <c r="BJ1626" s="14"/>
      <c r="BK1626" s="14" t="s">
        <v>5537</v>
      </c>
      <c r="BL1626" s="14" t="str">
        <f>_xlfn.XLOOKUP(B1626,'[4]cell downs 18042026 17h'!$B:$B,'[4]cell downs 18042026 17h'!$B:$B,"")</f>
        <v/>
      </c>
      <c r="BM1626" s="14" t="str">
        <f>_xlfn.XLOOKUP(B1626,'[5]Cells Huawei 19042026 15h'!$B:$B,'[5]Cells Huawei 19042026 15h'!$B:$B,"")</f>
        <v/>
      </c>
      <c r="BN1626" s="9" t="str">
        <f>_xlfn.XLOOKUP(B1626,'[6]cells down 19042026 9H40'!$B:$B,'[6]cells down 19042026 9H40'!$B:$B,"")</f>
        <v/>
      </c>
      <c r="BO1626" s="9" t="s">
        <v>5537</v>
      </c>
      <c r="BP1626" s="9" t="s">
        <v>318</v>
      </c>
      <c r="BQ1626" s="115"/>
    </row>
    <row r="1627" spans="1:69" s="9" customFormat="1" x14ac:dyDescent="0.3">
      <c r="A1627" s="1" t="s">
        <v>2029</v>
      </c>
      <c r="B1627" s="8" t="s">
        <v>2030</v>
      </c>
      <c r="C1627" s="3" t="str">
        <f>_xlfn.XLOOKUP(B1627,'[1]daily break down'!$D:$D,'[1]daily break down'!$E:$E,"")</f>
        <v>Yaounde</v>
      </c>
      <c r="D1627" s="1" t="s">
        <v>21</v>
      </c>
      <c r="E1627" s="1" t="s">
        <v>36</v>
      </c>
      <c r="F1627" s="3" t="s">
        <v>37</v>
      </c>
      <c r="G1627" s="1" t="s">
        <v>38</v>
      </c>
      <c r="H1627" s="34" t="str">
        <f>_xlfn.XLOOKUP(B1627,[2]CALCULATION!$B:$B,[2]CALCULATION!$H:$H,"")</f>
        <v>ZTE</v>
      </c>
      <c r="I1627" s="28">
        <v>0</v>
      </c>
      <c r="J1627" s="28">
        <v>0</v>
      </c>
      <c r="K1627" s="28">
        <v>0</v>
      </c>
      <c r="L1627" s="28">
        <v>0</v>
      </c>
      <c r="M1627" s="28">
        <v>0</v>
      </c>
      <c r="N1627" s="28">
        <v>0</v>
      </c>
      <c r="O1627" s="28">
        <v>0</v>
      </c>
      <c r="P1627" s="28">
        <v>0</v>
      </c>
      <c r="Q1627" s="28">
        <v>0.11701594884043463</v>
      </c>
      <c r="R1627" s="28">
        <v>0</v>
      </c>
      <c r="S1627" s="94">
        <v>0</v>
      </c>
      <c r="T1627" s="94">
        <f>_xlfn.XLOOKUP(B1627,'[3]Nur des jours'!$B:$B,'[3]Nur des jours'!$U:$U,"")</f>
        <v>0</v>
      </c>
      <c r="U1627" s="94">
        <v>0</v>
      </c>
      <c r="V1627" s="94">
        <v>0</v>
      </c>
      <c r="W1627" s="94">
        <v>0</v>
      </c>
      <c r="X1627" s="94">
        <v>0</v>
      </c>
      <c r="Y1627" s="94">
        <v>0</v>
      </c>
      <c r="Z1627" s="94">
        <v>0</v>
      </c>
      <c r="AA1627" s="94">
        <v>0</v>
      </c>
      <c r="AB1627" s="94">
        <v>0</v>
      </c>
      <c r="AC1627" s="94">
        <f>_xlfn.XLOOKUP(B1627,'[3]Nur des jours'!$B:$B,'[3]Nur des jours'!$N:$N,"")</f>
        <v>0</v>
      </c>
      <c r="AD1627" s="94">
        <v>0</v>
      </c>
      <c r="AE1627" s="94">
        <v>0</v>
      </c>
      <c r="AF1627" s="94">
        <v>0</v>
      </c>
      <c r="AG1627" s="94">
        <v>0</v>
      </c>
      <c r="AH1627" s="94">
        <v>0</v>
      </c>
      <c r="AI1627" s="49" t="s">
        <v>5559</v>
      </c>
      <c r="AJ1627" s="49"/>
      <c r="AK1627" s="48" t="str" cm="1">
        <f t="array" ref="AK1627">IFERROR(_xlfn.IFS(
AM1627="MPR ISSUE","PDH",
AM1627="BSS Hardware Issue","BSS",
AM1627="Sites strategiques, MLL, Pylone, etc.","ENVTECH",
AM1627="AKTIVCO DEFAUT GE &amp; POWER Cabinet","AKTIVCO",
AM1627="AKTIVCO Coupure ENEO &amp; Baisse de tension","AKTIVCO GRID ONLY",
AM1627="Coupure ENEO &amp; Baisse de tension","IHS GRID ONLY",
AM1627="Defaut GE &amp; POWER Cabinet","IHS",
AM1627="Sharing","Partners",
AM1627="Sites strategiques &amp; DataCenter","SST &amp; DC",
AM1627="Exclu","Exclu",
AM1627="SAT","SAT",
AM1627="SPARE-ISSUE","SPARE-ISSUE",
AM1627="Fiber CAmtel","TRANS_FO_CAMTEL",
AM1627="Fiber AOF","Fiber AOF",
AM1627="Projet OCM (HUAWEI)","TRAVAUX-HUAWEI",
AM1627="Projet OCM (NOKIA)","TRAVAUX-NOKIA",
AM1627="ACCESS-ISSUE","ACCESS-ISSUE",
AM1627="Projet OCM (ZTE, NOKIA, autres projets)","TRAVAUX OCM",
AM1627="No root CAuse","No root cause",
AM1627="ODU HS","PDH",
AM1627="IP &amp; VLAN","PDH",
AM1627="Warehouse HUAWEI","SPARE-ISSUE",
AM1627="SPARE-HS","SPARE-ISSUE",
AM1627="Power Telco","BSS",AM1627="no impacts","no impacts"
),"")</f>
        <v>no impacts</v>
      </c>
      <c r="AL1627" s="48" t="str" cm="1">
        <f t="array" ref="AL1627">IFERROR(_xlfn.IFS(
AM1627="MPR ISSUE","TX ISSUE",
AM1627="BSS Hardware Issue","RAN ISSUE",
AM1627="Sites strategiques, MLL, Pylone, etc.","ENVTECH",
AM1627="AKTIVCO DEFAUT GE &amp; POWER Cabinet","POWER ISSUE",
AM1627="AKTIVCO Coupure ENEO &amp; Baisse de tension","POWER ISSUE",
AM1627="Coupure ENEO &amp; Baisse de tension","POWER ISSUE",
AM1627="Defaut GE &amp; POWER Cabinet","POWER ISSUE",
AM1627="Sharing","POWER ISSUE",
AM1627="Sites strategiques &amp; DataCenter","POWER ISSUE",
AM1627="Exclu","Exclu",
AM1627="SAT","TX ISSUE",
AM1627="SPARE-ISSUE","SPARE-ISSUE",
AM1627="Fiber CAmtel","TX ISSUE",
AM1627="Fiber AOF","TX ISSUE",
AM1627="Projet OCM (HUAWEI)","TRAVAUX-HUAWEI",
AM1627="Projet OCM (NOKIA)","TRAVAUX -NOKIA",
AM1627="ACCESS-ISSUE","ACCESS-ISSUE",
AM1627="Projet OCM (ZTE, NOKIA, autres projets)","TRAVAUX OCM",
AM1627="No root CAuse","No root cause",
AM1627="ODU HS","TX ISSUE",
AM1627="IP &amp; VLAN","TX ISSUE",
AM1627="Warehouse HUAWEI","SPARE-ISSUE",
AM1627="SPARE-HS","SPARE-ISSUE",
AM1627="Power Telco","RAN ISSUE",AM1627="no impacts","no impacts"
),"")</f>
        <v>no impacts</v>
      </c>
      <c r="AM1627" s="67" t="s">
        <v>5605</v>
      </c>
      <c r="AN1627" s="48" t="str" cm="1">
        <f t="array" ref="AN1627">IFERROR(_xlfn.IFS(
AM1627="MPR ISSUE","ACTIVE",
AM1627="BSS Hardware Issue","ACTIVE",
AM1627="Sites strategiques, MLL, Pylone, etc.","PASSIVE",
AM1627="AKTIVCO DEFAUT GE &amp; POWER Cabinet","PASSIVE",
AM1627="AKTIVCO Coupure ENEO &amp; Baisse de tension","PASSIVE",
AM1627="Coupure ENEO &amp; Baisse de tension","PASSIVE",
AM1627="Defaut GE &amp; POWER Cabinet","PASSIVE",
AM1627="Sharing","PASSIVE",
AM1627="Sites strategiques &amp; DataCenter","PASSIVE",
AM1627="Exclu","Exclu",
AM1627="SAT","ACTIVE",
AM1627="SPARE-ISSUE","SPARE-ISSUE",
AM1627="Fiber CAmtel","ACTIVE",
AM1627="Fiber AOF","ACTIVE",
AM1627="Projet OCM (HUAWEI)","PLANNED WORKS",
AM1627="Projet OCM (NOKIA)","PLANNED WORKS",
AM1627="ACCESS-ISSUE","ACCESS-ISSUE",
AM1627="Projet OCM (ZTE, NOKIA, autres projets)","PLANNED WORKS",
AM1627="No root CAuse","No root cause",
AM1627="ODU HS","ACTIVE",
AM1627="IP &amp; VLAN","ACTIVE",
AM1627="Warehouse HUAWEI","SPARE-ISSUE",
AM1627="SPARE-HS","SPARE-ISSUE",
AM1627="Power Telco","ACTIVE", AM1627="no impacts","no impacts"
),"")</f>
        <v>no impacts</v>
      </c>
      <c r="AO1627" s="93" t="s">
        <v>5537</v>
      </c>
      <c r="AP1627" s="101" t="str">
        <f t="shared" si="46"/>
        <v>CTR_708</v>
      </c>
      <c r="AR1627" s="17" t="s">
        <v>5537</v>
      </c>
      <c r="AS1627" s="7" t="s">
        <v>5537</v>
      </c>
      <c r="AT1627" s="6"/>
      <c r="AU1627" s="7"/>
      <c r="AV1627" s="3" t="s">
        <v>5537</v>
      </c>
      <c r="AW1627" s="18" t="s">
        <v>5537</v>
      </c>
      <c r="AX1627" s="18" t="s">
        <v>5537</v>
      </c>
      <c r="AY1627" s="18" t="s">
        <v>5537</v>
      </c>
      <c r="AZ1627" s="18" t="s">
        <v>5537</v>
      </c>
      <c r="BA1627" s="18" t="s">
        <v>5537</v>
      </c>
      <c r="BB1627" s="18" t="s">
        <v>5537</v>
      </c>
      <c r="BC1627" s="18" t="s">
        <v>5537</v>
      </c>
      <c r="BD1627" s="18" t="s">
        <v>5537</v>
      </c>
      <c r="BE1627" s="18" t="s">
        <v>5537</v>
      </c>
      <c r="BF1627" s="18" t="s">
        <v>5537</v>
      </c>
      <c r="BG1627" s="18" t="s">
        <v>5537</v>
      </c>
      <c r="BH1627" s="18" t="s">
        <v>5537</v>
      </c>
      <c r="BI1627" s="9" t="s">
        <v>5537</v>
      </c>
      <c r="BJ1627" s="14"/>
      <c r="BK1627" s="14" t="s">
        <v>5537</v>
      </c>
      <c r="BL1627" s="14" t="str">
        <f>_xlfn.XLOOKUP(B1627,'[4]cell downs 18042026 17h'!$B:$B,'[4]cell downs 18042026 17h'!$B:$B,"")</f>
        <v/>
      </c>
      <c r="BM1627" s="14" t="str">
        <f>_xlfn.XLOOKUP(B1627,'[5]Cells Huawei 19042026 15h'!$B:$B,'[5]Cells Huawei 19042026 15h'!$B:$B,"")</f>
        <v/>
      </c>
      <c r="BN1627" s="9" t="str">
        <f>_xlfn.XLOOKUP(B1627,'[6]cells down 19042026 9H40'!$B:$B,'[6]cells down 19042026 9H40'!$B:$B,"")</f>
        <v/>
      </c>
      <c r="BO1627" s="9" t="s">
        <v>5537</v>
      </c>
      <c r="BP1627" s="9" t="s">
        <v>594</v>
      </c>
      <c r="BQ1627" s="115"/>
    </row>
    <row r="1628" spans="1:69" s="9" customFormat="1" x14ac:dyDescent="0.3">
      <c r="A1628" s="1" t="s">
        <v>4840</v>
      </c>
      <c r="B1628" s="8" t="s">
        <v>4841</v>
      </c>
      <c r="C1628" s="3" t="str">
        <f>_xlfn.XLOOKUP(B1628,'[1]daily break down'!$D:$D,'[1]daily break down'!$E:$E,"")</f>
        <v>Yaounde</v>
      </c>
      <c r="D1628" s="1" t="s">
        <v>11</v>
      </c>
      <c r="E1628" s="1" t="s">
        <v>12</v>
      </c>
      <c r="F1628" s="3" t="s">
        <v>37</v>
      </c>
      <c r="G1628" s="1" t="s">
        <v>38</v>
      </c>
      <c r="H1628" s="34" t="str">
        <f>_xlfn.XLOOKUP(B1628,[2]CALCULATION!$B:$B,[2]CALCULATION!$H:$H,"")</f>
        <v>ZTE</v>
      </c>
      <c r="I1628" s="28">
        <v>0</v>
      </c>
      <c r="J1628" s="28">
        <v>0</v>
      </c>
      <c r="K1628" s="28">
        <v>0</v>
      </c>
      <c r="L1628" s="28">
        <v>0</v>
      </c>
      <c r="M1628" s="28">
        <v>0</v>
      </c>
      <c r="N1628" s="28">
        <v>0</v>
      </c>
      <c r="O1628" s="28">
        <v>0</v>
      </c>
      <c r="P1628" s="28">
        <v>0</v>
      </c>
      <c r="Q1628" s="28">
        <v>0</v>
      </c>
      <c r="R1628" s="28">
        <v>0</v>
      </c>
      <c r="S1628" s="94">
        <v>0</v>
      </c>
      <c r="T1628" s="94">
        <f>_xlfn.XLOOKUP(B1628,'[3]Nur des jours'!$B:$B,'[3]Nur des jours'!$U:$U,"")</f>
        <v>0</v>
      </c>
      <c r="U1628" s="94">
        <v>0</v>
      </c>
      <c r="V1628" s="94">
        <v>0</v>
      </c>
      <c r="W1628" s="94">
        <v>0</v>
      </c>
      <c r="X1628" s="94">
        <v>0</v>
      </c>
      <c r="Y1628" s="94">
        <v>0</v>
      </c>
      <c r="Z1628" s="94">
        <v>0</v>
      </c>
      <c r="AA1628" s="94">
        <v>0</v>
      </c>
      <c r="AB1628" s="94">
        <v>0</v>
      </c>
      <c r="AC1628" s="94">
        <f>_xlfn.XLOOKUP(B1628,'[3]Nur des jours'!$B:$B,'[3]Nur des jours'!$N:$N,"")</f>
        <v>0</v>
      </c>
      <c r="AD1628" s="94">
        <v>0</v>
      </c>
      <c r="AE1628" s="94">
        <v>0</v>
      </c>
      <c r="AF1628" s="94">
        <v>0</v>
      </c>
      <c r="AG1628" s="94">
        <v>0</v>
      </c>
      <c r="AH1628" s="94">
        <v>0</v>
      </c>
      <c r="AI1628" s="49" t="s">
        <v>5559</v>
      </c>
      <c r="AJ1628" s="49"/>
      <c r="AK1628" s="48" t="str" cm="1">
        <f t="array" ref="AK1628">IFERROR(_xlfn.IFS(
AM1628="MPR ISSUE","PDH",
AM1628="BSS Hardware Issue","BSS",
AM1628="Sites strategiques, MLL, Pylone, etc.","ENVTECH",
AM1628="AKTIVCO DEFAUT GE &amp; POWER Cabinet","AKTIVCO",
AM1628="AKTIVCO Coupure ENEO &amp; Baisse de tension","AKTIVCO GRID ONLY",
AM1628="Coupure ENEO &amp; Baisse de tension","IHS GRID ONLY",
AM1628="Defaut GE &amp; POWER Cabinet","IHS",
AM1628="Sharing","Partners",
AM1628="Sites strategiques &amp; DataCenter","SST &amp; DC",
AM1628="Exclu","Exclu",
AM1628="SAT","SAT",
AM1628="SPARE-ISSUE","SPARE-ISSUE",
AM1628="Fiber CAmtel","TRANS_FO_CAMTEL",
AM1628="Fiber AOF","Fiber AOF",
AM1628="Projet OCM (HUAWEI)","TRAVAUX-HUAWEI",
AM1628="Projet OCM (NOKIA)","TRAVAUX-NOKIA",
AM1628="ACCESS-ISSUE","ACCESS-ISSUE",
AM1628="Projet OCM (ZTE, NOKIA, autres projets)","TRAVAUX OCM",
AM1628="No root CAuse","No root cause",
AM1628="ODU HS","PDH",
AM1628="IP &amp; VLAN","PDH",
AM1628="Warehouse HUAWEI","SPARE-ISSUE",
AM1628="SPARE-HS","SPARE-ISSUE",
AM1628="Power Telco","BSS",AM1628="no impacts","no impacts"
),"")</f>
        <v>no impacts</v>
      </c>
      <c r="AL1628" s="48" t="str" cm="1">
        <f t="array" ref="AL1628">IFERROR(_xlfn.IFS(
AM1628="MPR ISSUE","TX ISSUE",
AM1628="BSS Hardware Issue","RAN ISSUE",
AM1628="Sites strategiques, MLL, Pylone, etc.","ENVTECH",
AM1628="AKTIVCO DEFAUT GE &amp; POWER Cabinet","POWER ISSUE",
AM1628="AKTIVCO Coupure ENEO &amp; Baisse de tension","POWER ISSUE",
AM1628="Coupure ENEO &amp; Baisse de tension","POWER ISSUE",
AM1628="Defaut GE &amp; POWER Cabinet","POWER ISSUE",
AM1628="Sharing","POWER ISSUE",
AM1628="Sites strategiques &amp; DataCenter","POWER ISSUE",
AM1628="Exclu","Exclu",
AM1628="SAT","TX ISSUE",
AM1628="SPARE-ISSUE","SPARE-ISSUE",
AM1628="Fiber CAmtel","TX ISSUE",
AM1628="Fiber AOF","TX ISSUE",
AM1628="Projet OCM (HUAWEI)","TRAVAUX-HUAWEI",
AM1628="Projet OCM (NOKIA)","TRAVAUX -NOKIA",
AM1628="ACCESS-ISSUE","ACCESS-ISSUE",
AM1628="Projet OCM (ZTE, NOKIA, autres projets)","TRAVAUX OCM",
AM1628="No root CAuse","No root cause",
AM1628="ODU HS","TX ISSUE",
AM1628="IP &amp; VLAN","TX ISSUE",
AM1628="Warehouse HUAWEI","SPARE-ISSUE",
AM1628="SPARE-HS","SPARE-ISSUE",
AM1628="Power Telco","RAN ISSUE",AM1628="no impacts","no impacts"
),"")</f>
        <v>no impacts</v>
      </c>
      <c r="AM1628" s="67" t="s">
        <v>5605</v>
      </c>
      <c r="AN1628" s="48" t="str" cm="1">
        <f t="array" ref="AN1628">IFERROR(_xlfn.IFS(
AM1628="MPR ISSUE","ACTIVE",
AM1628="BSS Hardware Issue","ACTIVE",
AM1628="Sites strategiques, MLL, Pylone, etc.","PASSIVE",
AM1628="AKTIVCO DEFAUT GE &amp; POWER Cabinet","PASSIVE",
AM1628="AKTIVCO Coupure ENEO &amp; Baisse de tension","PASSIVE",
AM1628="Coupure ENEO &amp; Baisse de tension","PASSIVE",
AM1628="Defaut GE &amp; POWER Cabinet","PASSIVE",
AM1628="Sharing","PASSIVE",
AM1628="Sites strategiques &amp; DataCenter","PASSIVE",
AM1628="Exclu","Exclu",
AM1628="SAT","ACTIVE",
AM1628="SPARE-ISSUE","SPARE-ISSUE",
AM1628="Fiber CAmtel","ACTIVE",
AM1628="Fiber AOF","ACTIVE",
AM1628="Projet OCM (HUAWEI)","PLANNED WORKS",
AM1628="Projet OCM (NOKIA)","PLANNED WORKS",
AM1628="ACCESS-ISSUE","ACCESS-ISSUE",
AM1628="Projet OCM (ZTE, NOKIA, autres projets)","PLANNED WORKS",
AM1628="No root CAuse","No root cause",
AM1628="ODU HS","ACTIVE",
AM1628="IP &amp; VLAN","ACTIVE",
AM1628="Warehouse HUAWEI","SPARE-ISSUE",
AM1628="SPARE-HS","SPARE-ISSUE",
AM1628="Power Telco","ACTIVE", AM1628="no impacts","no impacts"
),"")</f>
        <v>no impacts</v>
      </c>
      <c r="AO1628" s="93" t="s">
        <v>5537</v>
      </c>
      <c r="AP1628" s="101" t="str">
        <f t="shared" si="46"/>
        <v>CTR_692</v>
      </c>
      <c r="AR1628" s="17" t="s">
        <v>5537</v>
      </c>
      <c r="AS1628" s="7" t="s">
        <v>5537</v>
      </c>
      <c r="AT1628" s="6"/>
      <c r="AU1628" s="7"/>
      <c r="AV1628" s="3" t="s">
        <v>5537</v>
      </c>
      <c r="AW1628" s="18" t="s">
        <v>5537</v>
      </c>
      <c r="AX1628" s="18" t="s">
        <v>5537</v>
      </c>
      <c r="AY1628" s="18" t="s">
        <v>5537</v>
      </c>
      <c r="AZ1628" s="18" t="s">
        <v>5537</v>
      </c>
      <c r="BA1628" s="18" t="s">
        <v>5537</v>
      </c>
      <c r="BB1628" s="18" t="s">
        <v>5537</v>
      </c>
      <c r="BC1628" s="18" t="s">
        <v>5537</v>
      </c>
      <c r="BD1628" s="18" t="s">
        <v>5537</v>
      </c>
      <c r="BE1628" s="18" t="s">
        <v>5537</v>
      </c>
      <c r="BF1628" s="18" t="s">
        <v>5537</v>
      </c>
      <c r="BG1628" s="18" t="s">
        <v>5537</v>
      </c>
      <c r="BH1628" s="18" t="s">
        <v>5537</v>
      </c>
      <c r="BI1628" s="9" t="s">
        <v>5537</v>
      </c>
      <c r="BJ1628" s="14"/>
      <c r="BK1628" s="14" t="s">
        <v>5537</v>
      </c>
      <c r="BL1628" s="14" t="str">
        <f>_xlfn.XLOOKUP(B1628,'[4]cell downs 18042026 17h'!$B:$B,'[4]cell downs 18042026 17h'!$B:$B,"")</f>
        <v/>
      </c>
      <c r="BM1628" s="14" t="str">
        <f>_xlfn.XLOOKUP(B1628,'[5]Cells Huawei 19042026 15h'!$B:$B,'[5]Cells Huawei 19042026 15h'!$B:$B,"")</f>
        <v/>
      </c>
      <c r="BN1628" s="9" t="str">
        <f>_xlfn.XLOOKUP(B1628,'[6]cells down 19042026 9H40'!$B:$B,'[6]cells down 19042026 9H40'!$B:$B,"")</f>
        <v/>
      </c>
      <c r="BO1628" s="9" t="s">
        <v>4841</v>
      </c>
      <c r="BP1628" s="9" t="s">
        <v>594</v>
      </c>
      <c r="BQ1628" s="115"/>
    </row>
    <row r="1629" spans="1:69" s="9" customFormat="1" x14ac:dyDescent="0.3">
      <c r="A1629" s="1" t="s">
        <v>4161</v>
      </c>
      <c r="B1629" s="8" t="s">
        <v>4162</v>
      </c>
      <c r="C1629" s="3" t="str">
        <f>_xlfn.XLOOKUP(B1629,'[1]daily break down'!$D:$D,'[1]daily break down'!$E:$E,"")</f>
        <v>Yaounde</v>
      </c>
      <c r="D1629" s="1" t="s">
        <v>21</v>
      </c>
      <c r="E1629" s="1" t="s">
        <v>36</v>
      </c>
      <c r="F1629" s="3" t="s">
        <v>37</v>
      </c>
      <c r="G1629" s="1" t="s">
        <v>2778</v>
      </c>
      <c r="H1629" s="34" t="str">
        <f>_xlfn.XLOOKUP(B1629,[2]CALCULATION!$B:$B,[2]CALCULATION!$H:$H,"")</f>
        <v>ZTE</v>
      </c>
      <c r="I1629" s="28">
        <v>0</v>
      </c>
      <c r="J1629" s="28">
        <v>0</v>
      </c>
      <c r="K1629" s="28">
        <v>0</v>
      </c>
      <c r="L1629" s="28">
        <v>0</v>
      </c>
      <c r="M1629" s="28">
        <v>0</v>
      </c>
      <c r="N1629" s="28">
        <v>0</v>
      </c>
      <c r="O1629" s="28">
        <v>0</v>
      </c>
      <c r="P1629" s="28">
        <v>0</v>
      </c>
      <c r="Q1629" s="28">
        <v>0</v>
      </c>
      <c r="R1629" s="28">
        <v>0</v>
      </c>
      <c r="S1629" s="94">
        <v>0</v>
      </c>
      <c r="T1629" s="94">
        <f>_xlfn.XLOOKUP(B1629,'[3]Nur des jours'!$B:$B,'[3]Nur des jours'!$U:$U,"")</f>
        <v>0</v>
      </c>
      <c r="U1629" s="94">
        <v>0</v>
      </c>
      <c r="V1629" s="94">
        <v>0</v>
      </c>
      <c r="W1629" s="94">
        <v>0</v>
      </c>
      <c r="X1629" s="94">
        <v>0</v>
      </c>
      <c r="Y1629" s="94">
        <v>0</v>
      </c>
      <c r="Z1629" s="94">
        <v>0</v>
      </c>
      <c r="AA1629" s="94">
        <v>0</v>
      </c>
      <c r="AB1629" s="94">
        <v>0</v>
      </c>
      <c r="AC1629" s="94">
        <f>_xlfn.XLOOKUP(B1629,'[3]Nur des jours'!$B:$B,'[3]Nur des jours'!$N:$N,"")</f>
        <v>0</v>
      </c>
      <c r="AD1629" s="94">
        <v>0</v>
      </c>
      <c r="AE1629" s="94">
        <v>0</v>
      </c>
      <c r="AF1629" s="94">
        <v>0</v>
      </c>
      <c r="AG1629" s="94">
        <v>0</v>
      </c>
      <c r="AH1629" s="94">
        <v>0</v>
      </c>
      <c r="AI1629" s="49" t="s">
        <v>5559</v>
      </c>
      <c r="AJ1629" s="49"/>
      <c r="AK1629" s="48" t="str" cm="1">
        <f t="array" ref="AK1629">IFERROR(_xlfn.IFS(
AM1629="MPR ISSUE","PDH",
AM1629="BSS Hardware Issue","BSS",
AM1629="Sites strategiques, MLL, Pylone, etc.","ENVTECH",
AM1629="AKTIVCO DEFAUT GE &amp; POWER Cabinet","AKTIVCO",
AM1629="AKTIVCO Coupure ENEO &amp; Baisse de tension","AKTIVCO GRID ONLY",
AM1629="Coupure ENEO &amp; Baisse de tension","IHS GRID ONLY",
AM1629="Defaut GE &amp; POWER Cabinet","IHS",
AM1629="Sharing","Partners",
AM1629="Sites strategiques &amp; DataCenter","SST &amp; DC",
AM1629="Exclu","Exclu",
AM1629="SAT","SAT",
AM1629="SPARE-ISSUE","SPARE-ISSUE",
AM1629="Fiber CAmtel","TRANS_FO_CAMTEL",
AM1629="Fiber AOF","Fiber AOF",
AM1629="Projet OCM (HUAWEI)","TRAVAUX-HUAWEI",
AM1629="Projet OCM (NOKIA)","TRAVAUX-NOKIA",
AM1629="ACCESS-ISSUE","ACCESS-ISSUE",
AM1629="Projet OCM (ZTE, NOKIA, autres projets)","TRAVAUX OCM",
AM1629="No root CAuse","No root cause",
AM1629="ODU HS","PDH",
AM1629="IP &amp; VLAN","PDH",
AM1629="Warehouse HUAWEI","SPARE-ISSUE",
AM1629="SPARE-HS","SPARE-ISSUE",
AM1629="Power Telco","BSS",AM1629="no impacts","no impacts"
),"")</f>
        <v>no impacts</v>
      </c>
      <c r="AL1629" s="48" t="str" cm="1">
        <f t="array" ref="AL1629">IFERROR(_xlfn.IFS(
AM1629="MPR ISSUE","TX ISSUE",
AM1629="BSS Hardware Issue","RAN ISSUE",
AM1629="Sites strategiques, MLL, Pylone, etc.","ENVTECH",
AM1629="AKTIVCO DEFAUT GE &amp; POWER Cabinet","POWER ISSUE",
AM1629="AKTIVCO Coupure ENEO &amp; Baisse de tension","POWER ISSUE",
AM1629="Coupure ENEO &amp; Baisse de tension","POWER ISSUE",
AM1629="Defaut GE &amp; POWER Cabinet","POWER ISSUE",
AM1629="Sharing","POWER ISSUE",
AM1629="Sites strategiques &amp; DataCenter","POWER ISSUE",
AM1629="Exclu","Exclu",
AM1629="SAT","TX ISSUE",
AM1629="SPARE-ISSUE","SPARE-ISSUE",
AM1629="Fiber CAmtel","TX ISSUE",
AM1629="Fiber AOF","TX ISSUE",
AM1629="Projet OCM (HUAWEI)","TRAVAUX-HUAWEI",
AM1629="Projet OCM (NOKIA)","TRAVAUX -NOKIA",
AM1629="ACCESS-ISSUE","ACCESS-ISSUE",
AM1629="Projet OCM (ZTE, NOKIA, autres projets)","TRAVAUX OCM",
AM1629="No root CAuse","No root cause",
AM1629="ODU HS","TX ISSUE",
AM1629="IP &amp; VLAN","TX ISSUE",
AM1629="Warehouse HUAWEI","SPARE-ISSUE",
AM1629="SPARE-HS","SPARE-ISSUE",
AM1629="Power Telco","RAN ISSUE",AM1629="no impacts","no impacts"
),"")</f>
        <v>no impacts</v>
      </c>
      <c r="AM1629" s="67" t="s">
        <v>5605</v>
      </c>
      <c r="AN1629" s="48" t="str" cm="1">
        <f t="array" ref="AN1629">IFERROR(_xlfn.IFS(
AM1629="MPR ISSUE","ACTIVE",
AM1629="BSS Hardware Issue","ACTIVE",
AM1629="Sites strategiques, MLL, Pylone, etc.","PASSIVE",
AM1629="AKTIVCO DEFAUT GE &amp; POWER Cabinet","PASSIVE",
AM1629="AKTIVCO Coupure ENEO &amp; Baisse de tension","PASSIVE",
AM1629="Coupure ENEO &amp; Baisse de tension","PASSIVE",
AM1629="Defaut GE &amp; POWER Cabinet","PASSIVE",
AM1629="Sharing","PASSIVE",
AM1629="Sites strategiques &amp; DataCenter","PASSIVE",
AM1629="Exclu","Exclu",
AM1629="SAT","ACTIVE",
AM1629="SPARE-ISSUE","SPARE-ISSUE",
AM1629="Fiber CAmtel","ACTIVE",
AM1629="Fiber AOF","ACTIVE",
AM1629="Projet OCM (HUAWEI)","PLANNED WORKS",
AM1629="Projet OCM (NOKIA)","PLANNED WORKS",
AM1629="ACCESS-ISSUE","ACCESS-ISSUE",
AM1629="Projet OCM (ZTE, NOKIA, autres projets)","PLANNED WORKS",
AM1629="No root CAuse","No root cause",
AM1629="ODU HS","ACTIVE",
AM1629="IP &amp; VLAN","ACTIVE",
AM1629="Warehouse HUAWEI","SPARE-ISSUE",
AM1629="SPARE-HS","SPARE-ISSUE",
AM1629="Power Telco","ACTIVE", AM1629="no impacts","no impacts"
),"")</f>
        <v>no impacts</v>
      </c>
      <c r="AO1629" s="93" t="s">
        <v>5537</v>
      </c>
      <c r="AP1629" s="101" t="str">
        <f t="shared" si="46"/>
        <v>CTR_866</v>
      </c>
      <c r="AR1629" s="17" t="s">
        <v>5537</v>
      </c>
      <c r="AS1629" s="7" t="s">
        <v>5537</v>
      </c>
      <c r="AT1629" s="6"/>
      <c r="AU1629" s="7"/>
      <c r="AV1629" s="3" t="s">
        <v>5537</v>
      </c>
      <c r="AW1629" s="18" t="s">
        <v>5537</v>
      </c>
      <c r="AX1629" s="18" t="s">
        <v>5537</v>
      </c>
      <c r="AY1629" s="18" t="s">
        <v>5537</v>
      </c>
      <c r="AZ1629" s="18" t="s">
        <v>5537</v>
      </c>
      <c r="BA1629" s="18" t="s">
        <v>5537</v>
      </c>
      <c r="BB1629" s="18" t="s">
        <v>5537</v>
      </c>
      <c r="BC1629" s="18" t="s">
        <v>5537</v>
      </c>
      <c r="BD1629" s="18" t="s">
        <v>5537</v>
      </c>
      <c r="BE1629" s="18" t="s">
        <v>5537</v>
      </c>
      <c r="BF1629" s="18" t="s">
        <v>5537</v>
      </c>
      <c r="BG1629" s="18" t="s">
        <v>5537</v>
      </c>
      <c r="BH1629" s="18" t="s">
        <v>5537</v>
      </c>
      <c r="BI1629" s="9" t="s">
        <v>5537</v>
      </c>
      <c r="BJ1629" s="14"/>
      <c r="BK1629" s="14" t="s">
        <v>5537</v>
      </c>
      <c r="BL1629" s="14" t="str">
        <f>_xlfn.XLOOKUP(B1629,'[4]cell downs 18042026 17h'!$B:$B,'[4]cell downs 18042026 17h'!$B:$B,"")</f>
        <v/>
      </c>
      <c r="BM1629" s="14" t="str">
        <f>_xlfn.XLOOKUP(B1629,'[5]Cells Huawei 19042026 15h'!$B:$B,'[5]Cells Huawei 19042026 15h'!$B:$B,"")</f>
        <v/>
      </c>
      <c r="BN1629" s="9" t="str">
        <f>_xlfn.XLOOKUP(B1629,'[6]cells down 19042026 9H40'!$B:$B,'[6]cells down 19042026 9H40'!$B:$B,"")</f>
        <v/>
      </c>
      <c r="BO1629" s="9" t="s">
        <v>5537</v>
      </c>
      <c r="BP1629" s="9" t="s">
        <v>12</v>
      </c>
      <c r="BQ1629" s="115"/>
    </row>
    <row r="1630" spans="1:69" s="9" customFormat="1" x14ac:dyDescent="0.3">
      <c r="A1630" s="1" t="s">
        <v>2699</v>
      </c>
      <c r="B1630" s="8" t="s">
        <v>2700</v>
      </c>
      <c r="C1630" s="3" t="str">
        <f>_xlfn.XLOOKUP(B1630,'[1]daily break down'!$D:$D,'[1]daily break down'!$E:$E,"")</f>
        <v>Yaounde</v>
      </c>
      <c r="D1630" s="1" t="s">
        <v>11</v>
      </c>
      <c r="E1630" s="1" t="s">
        <v>12</v>
      </c>
      <c r="F1630" s="3" t="s">
        <v>37</v>
      </c>
      <c r="G1630" s="1" t="s">
        <v>38</v>
      </c>
      <c r="H1630" s="34" t="str">
        <f>_xlfn.XLOOKUP(B1630,[2]CALCULATION!$B:$B,[2]CALCULATION!$H:$H,"")</f>
        <v>ZTE</v>
      </c>
      <c r="I1630" s="28">
        <v>0</v>
      </c>
      <c r="J1630" s="28">
        <v>0</v>
      </c>
      <c r="K1630" s="28">
        <v>0</v>
      </c>
      <c r="L1630" s="28">
        <v>0.20280267554710912</v>
      </c>
      <c r="M1630" s="28">
        <v>0</v>
      </c>
      <c r="N1630" s="28">
        <v>0</v>
      </c>
      <c r="O1630" s="28">
        <v>0</v>
      </c>
      <c r="P1630" s="28">
        <v>0</v>
      </c>
      <c r="Q1630" s="28">
        <v>0</v>
      </c>
      <c r="R1630" s="28">
        <v>0</v>
      </c>
      <c r="S1630" s="94">
        <v>0</v>
      </c>
      <c r="T1630" s="94">
        <f>_xlfn.XLOOKUP(B1630,'[3]Nur des jours'!$B:$B,'[3]Nur des jours'!$U:$U,"")</f>
        <v>0</v>
      </c>
      <c r="U1630" s="94">
        <v>0.11913832316020478</v>
      </c>
      <c r="V1630" s="94">
        <v>0</v>
      </c>
      <c r="W1630" s="94">
        <v>0</v>
      </c>
      <c r="X1630" s="94">
        <v>0</v>
      </c>
      <c r="Y1630" s="94">
        <v>0</v>
      </c>
      <c r="Z1630" s="94">
        <v>0</v>
      </c>
      <c r="AA1630" s="94">
        <v>0</v>
      </c>
      <c r="AB1630" s="94">
        <v>0</v>
      </c>
      <c r="AC1630" s="94">
        <f>_xlfn.XLOOKUP(B1630,'[3]Nur des jours'!$B:$B,'[3]Nur des jours'!$N:$N,"")</f>
        <v>0</v>
      </c>
      <c r="AD1630" s="94">
        <v>0</v>
      </c>
      <c r="AE1630" s="94">
        <v>0</v>
      </c>
      <c r="AF1630" s="94">
        <v>0</v>
      </c>
      <c r="AG1630" s="94">
        <v>0</v>
      </c>
      <c r="AH1630" s="94">
        <v>0</v>
      </c>
      <c r="AI1630" s="49" t="s">
        <v>5559</v>
      </c>
      <c r="AJ1630" s="49"/>
      <c r="AK1630" s="48" t="str" cm="1">
        <f t="array" ref="AK1630">IFERROR(_xlfn.IFS(
AM1630="MPR ISSUE","PDH",
AM1630="BSS Hardware Issue","BSS",
AM1630="Sites strategiques, MLL, Pylone, etc.","ENVTECH",
AM1630="AKTIVCO DEFAUT GE &amp; POWER Cabinet","AKTIVCO",
AM1630="AKTIVCO Coupure ENEO &amp; Baisse de tension","AKTIVCO GRID ONLY",
AM1630="Coupure ENEO &amp; Baisse de tension","IHS GRID ONLY",
AM1630="Defaut GE &amp; POWER Cabinet","IHS",
AM1630="Sharing","Partners",
AM1630="Sites strategiques &amp; DataCenter","SST &amp; DC",
AM1630="Exclu","Exclu",
AM1630="SAT","SAT",
AM1630="SPARE-ISSUE","SPARE-ISSUE",
AM1630="Fiber CAmtel","TRANS_FO_CAMTEL",
AM1630="Fiber AOF","Fiber AOF",
AM1630="Projet OCM (HUAWEI)","TRAVAUX-HUAWEI",
AM1630="Projet OCM (NOKIA)","TRAVAUX-NOKIA",
AM1630="ACCESS-ISSUE","ACCESS-ISSUE",
AM1630="Projet OCM (ZTE, NOKIA, autres projets)","TRAVAUX OCM",
AM1630="No root CAuse","No root cause",
AM1630="ODU HS","PDH",
AM1630="IP &amp; VLAN","PDH",
AM1630="Warehouse HUAWEI","SPARE-ISSUE",
AM1630="SPARE-HS","SPARE-ISSUE",
AM1630="Power Telco","BSS",AM1630="no impacts","no impacts"
),"")</f>
        <v>no impacts</v>
      </c>
      <c r="AL1630" s="48" t="str" cm="1">
        <f t="array" ref="AL1630">IFERROR(_xlfn.IFS(
AM1630="MPR ISSUE","TX ISSUE",
AM1630="BSS Hardware Issue","RAN ISSUE",
AM1630="Sites strategiques, MLL, Pylone, etc.","ENVTECH",
AM1630="AKTIVCO DEFAUT GE &amp; POWER Cabinet","POWER ISSUE",
AM1630="AKTIVCO Coupure ENEO &amp; Baisse de tension","POWER ISSUE",
AM1630="Coupure ENEO &amp; Baisse de tension","POWER ISSUE",
AM1630="Defaut GE &amp; POWER Cabinet","POWER ISSUE",
AM1630="Sharing","POWER ISSUE",
AM1630="Sites strategiques &amp; DataCenter","POWER ISSUE",
AM1630="Exclu","Exclu",
AM1630="SAT","TX ISSUE",
AM1630="SPARE-ISSUE","SPARE-ISSUE",
AM1630="Fiber CAmtel","TX ISSUE",
AM1630="Fiber AOF","TX ISSUE",
AM1630="Projet OCM (HUAWEI)","TRAVAUX-HUAWEI",
AM1630="Projet OCM (NOKIA)","TRAVAUX -NOKIA",
AM1630="ACCESS-ISSUE","ACCESS-ISSUE",
AM1630="Projet OCM (ZTE, NOKIA, autres projets)","TRAVAUX OCM",
AM1630="No root CAuse","No root cause",
AM1630="ODU HS","TX ISSUE",
AM1630="IP &amp; VLAN","TX ISSUE",
AM1630="Warehouse HUAWEI","SPARE-ISSUE",
AM1630="SPARE-HS","SPARE-ISSUE",
AM1630="Power Telco","RAN ISSUE",AM1630="no impacts","no impacts"
),"")</f>
        <v>no impacts</v>
      </c>
      <c r="AM1630" s="67" t="s">
        <v>5605</v>
      </c>
      <c r="AN1630" s="48" t="str" cm="1">
        <f t="array" ref="AN1630">IFERROR(_xlfn.IFS(
AM1630="MPR ISSUE","ACTIVE",
AM1630="BSS Hardware Issue","ACTIVE",
AM1630="Sites strategiques, MLL, Pylone, etc.","PASSIVE",
AM1630="AKTIVCO DEFAUT GE &amp; POWER Cabinet","PASSIVE",
AM1630="AKTIVCO Coupure ENEO &amp; Baisse de tension","PASSIVE",
AM1630="Coupure ENEO &amp; Baisse de tension","PASSIVE",
AM1630="Defaut GE &amp; POWER Cabinet","PASSIVE",
AM1630="Sharing","PASSIVE",
AM1630="Sites strategiques &amp; DataCenter","PASSIVE",
AM1630="Exclu","Exclu",
AM1630="SAT","ACTIVE",
AM1630="SPARE-ISSUE","SPARE-ISSUE",
AM1630="Fiber CAmtel","ACTIVE",
AM1630="Fiber AOF","ACTIVE",
AM1630="Projet OCM (HUAWEI)","PLANNED WORKS",
AM1630="Projet OCM (NOKIA)","PLANNED WORKS",
AM1630="ACCESS-ISSUE","ACCESS-ISSUE",
AM1630="Projet OCM (ZTE, NOKIA, autres projets)","PLANNED WORKS",
AM1630="No root CAuse","No root cause",
AM1630="ODU HS","ACTIVE",
AM1630="IP &amp; VLAN","ACTIVE",
AM1630="Warehouse HUAWEI","SPARE-ISSUE",
AM1630="SPARE-HS","SPARE-ISSUE",
AM1630="Power Telco","ACTIVE", AM1630="no impacts","no impacts"
),"")</f>
        <v>no impacts</v>
      </c>
      <c r="AO1630" s="93" t="s">
        <v>5537</v>
      </c>
      <c r="AP1630" s="101" t="str">
        <f t="shared" si="46"/>
        <v>CTR_198</v>
      </c>
      <c r="AR1630" s="17" t="s">
        <v>5537</v>
      </c>
      <c r="AS1630" s="7" t="s">
        <v>5537</v>
      </c>
      <c r="AT1630" s="6"/>
      <c r="AU1630" s="7"/>
      <c r="AV1630" s="3" t="s">
        <v>5537</v>
      </c>
      <c r="AW1630" s="18" t="s">
        <v>5537</v>
      </c>
      <c r="AX1630" s="18" t="s">
        <v>5537</v>
      </c>
      <c r="AY1630" s="18" t="s">
        <v>5537</v>
      </c>
      <c r="AZ1630" s="18" t="s">
        <v>5537</v>
      </c>
      <c r="BA1630" s="18" t="s">
        <v>5537</v>
      </c>
      <c r="BB1630" s="18" t="s">
        <v>5537</v>
      </c>
      <c r="BC1630" s="18" t="s">
        <v>5537</v>
      </c>
      <c r="BD1630" s="18" t="s">
        <v>5537</v>
      </c>
      <c r="BE1630" s="18" t="s">
        <v>5537</v>
      </c>
      <c r="BF1630" s="18" t="s">
        <v>5537</v>
      </c>
      <c r="BG1630" s="18" t="s">
        <v>5537</v>
      </c>
      <c r="BH1630" s="18" t="s">
        <v>5537</v>
      </c>
      <c r="BI1630" s="9" t="s">
        <v>5537</v>
      </c>
      <c r="BJ1630" s="14"/>
      <c r="BK1630" s="14" t="s">
        <v>5537</v>
      </c>
      <c r="BL1630" s="14" t="str">
        <f>_xlfn.XLOOKUP(B1630,'[4]cell downs 18042026 17h'!$B:$B,'[4]cell downs 18042026 17h'!$B:$B,"")</f>
        <v/>
      </c>
      <c r="BM1630" s="14" t="str">
        <f>_xlfn.XLOOKUP(B1630,'[5]Cells Huawei 19042026 15h'!$B:$B,'[5]Cells Huawei 19042026 15h'!$B:$B,"")</f>
        <v/>
      </c>
      <c r="BN1630" s="9" t="str">
        <f>_xlfn.XLOOKUP(B1630,'[6]cells down 19042026 9H40'!$B:$B,'[6]cells down 19042026 9H40'!$B:$B,"")</f>
        <v/>
      </c>
      <c r="BO1630" s="9" t="s">
        <v>2700</v>
      </c>
      <c r="BP1630" s="9" t="s">
        <v>12</v>
      </c>
      <c r="BQ1630" s="115"/>
    </row>
    <row r="1631" spans="1:69" s="9" customFormat="1" x14ac:dyDescent="0.3">
      <c r="A1631" s="1" t="s">
        <v>1626</v>
      </c>
      <c r="B1631" s="8" t="s">
        <v>1627</v>
      </c>
      <c r="C1631" s="3" t="str">
        <f>_xlfn.XLOOKUP(B1631,'[1]daily break down'!$D:$D,'[1]daily break down'!$E:$E,"")</f>
        <v>Yaounde</v>
      </c>
      <c r="D1631" s="1" t="s">
        <v>21</v>
      </c>
      <c r="E1631" s="1" t="s">
        <v>36</v>
      </c>
      <c r="F1631" s="3" t="s">
        <v>37</v>
      </c>
      <c r="G1631" s="1" t="s">
        <v>38</v>
      </c>
      <c r="H1631" s="34" t="str">
        <f>_xlfn.XLOOKUP(B1631,[2]CALCULATION!$B:$B,[2]CALCULATION!$H:$H,"")</f>
        <v>ZTE</v>
      </c>
      <c r="I1631" s="28">
        <v>0</v>
      </c>
      <c r="J1631" s="28">
        <v>0</v>
      </c>
      <c r="K1631" s="28">
        <v>0</v>
      </c>
      <c r="L1631" s="28">
        <v>0</v>
      </c>
      <c r="M1631" s="28">
        <v>0</v>
      </c>
      <c r="N1631" s="28">
        <v>0</v>
      </c>
      <c r="O1631" s="28">
        <v>0</v>
      </c>
      <c r="P1631" s="28">
        <v>0</v>
      </c>
      <c r="Q1631" s="28">
        <v>0</v>
      </c>
      <c r="R1631" s="28">
        <v>0</v>
      </c>
      <c r="S1631" s="94">
        <v>0</v>
      </c>
      <c r="T1631" s="94">
        <f>_xlfn.XLOOKUP(B1631,'[3]Nur des jours'!$B:$B,'[3]Nur des jours'!$U:$U,"")</f>
        <v>0</v>
      </c>
      <c r="U1631" s="94">
        <v>0</v>
      </c>
      <c r="V1631" s="94">
        <v>0</v>
      </c>
      <c r="W1631" s="94">
        <v>0</v>
      </c>
      <c r="X1631" s="94">
        <v>0</v>
      </c>
      <c r="Y1631" s="94">
        <v>0</v>
      </c>
      <c r="Z1631" s="94">
        <v>0</v>
      </c>
      <c r="AA1631" s="94">
        <v>0</v>
      </c>
      <c r="AB1631" s="94">
        <v>0</v>
      </c>
      <c r="AC1631" s="94">
        <f>_xlfn.XLOOKUP(B1631,'[3]Nur des jours'!$B:$B,'[3]Nur des jours'!$N:$N,"")</f>
        <v>0</v>
      </c>
      <c r="AD1631" s="94">
        <v>0</v>
      </c>
      <c r="AE1631" s="94">
        <v>0</v>
      </c>
      <c r="AF1631" s="94">
        <v>0</v>
      </c>
      <c r="AG1631" s="94">
        <v>0</v>
      </c>
      <c r="AH1631" s="94">
        <v>0</v>
      </c>
      <c r="AI1631" s="49" t="s">
        <v>5559</v>
      </c>
      <c r="AJ1631" s="49"/>
      <c r="AK1631" s="48" t="str" cm="1">
        <f t="array" ref="AK1631">IFERROR(_xlfn.IFS(
AM1631="MPR ISSUE","PDH",
AM1631="BSS Hardware Issue","BSS",
AM1631="Sites strategiques, MLL, Pylone, etc.","ENVTECH",
AM1631="AKTIVCO DEFAUT GE &amp; POWER Cabinet","AKTIVCO",
AM1631="AKTIVCO Coupure ENEO &amp; Baisse de tension","AKTIVCO GRID ONLY",
AM1631="Coupure ENEO &amp; Baisse de tension","IHS GRID ONLY",
AM1631="Defaut GE &amp; POWER Cabinet","IHS",
AM1631="Sharing","Partners",
AM1631="Sites strategiques &amp; DataCenter","SST &amp; DC",
AM1631="Exclu","Exclu",
AM1631="SAT","SAT",
AM1631="SPARE-ISSUE","SPARE-ISSUE",
AM1631="Fiber CAmtel","TRANS_FO_CAMTEL",
AM1631="Fiber AOF","Fiber AOF",
AM1631="Projet OCM (HUAWEI)","TRAVAUX-HUAWEI",
AM1631="Projet OCM (NOKIA)","TRAVAUX-NOKIA",
AM1631="ACCESS-ISSUE","ACCESS-ISSUE",
AM1631="Projet OCM (ZTE, NOKIA, autres projets)","TRAVAUX OCM",
AM1631="No root CAuse","No root cause",
AM1631="ODU HS","PDH",
AM1631="IP &amp; VLAN","PDH",
AM1631="Warehouse HUAWEI","SPARE-ISSUE",
AM1631="SPARE-HS","SPARE-ISSUE",
AM1631="Power Telco","BSS",AM1631="no impacts","no impacts"
),"")</f>
        <v>no impacts</v>
      </c>
      <c r="AL1631" s="48" t="str" cm="1">
        <f t="array" ref="AL1631">IFERROR(_xlfn.IFS(
AM1631="MPR ISSUE","TX ISSUE",
AM1631="BSS Hardware Issue","RAN ISSUE",
AM1631="Sites strategiques, MLL, Pylone, etc.","ENVTECH",
AM1631="AKTIVCO DEFAUT GE &amp; POWER Cabinet","POWER ISSUE",
AM1631="AKTIVCO Coupure ENEO &amp; Baisse de tension","POWER ISSUE",
AM1631="Coupure ENEO &amp; Baisse de tension","POWER ISSUE",
AM1631="Defaut GE &amp; POWER Cabinet","POWER ISSUE",
AM1631="Sharing","POWER ISSUE",
AM1631="Sites strategiques &amp; DataCenter","POWER ISSUE",
AM1631="Exclu","Exclu",
AM1631="SAT","TX ISSUE",
AM1631="SPARE-ISSUE","SPARE-ISSUE",
AM1631="Fiber CAmtel","TX ISSUE",
AM1631="Fiber AOF","TX ISSUE",
AM1631="Projet OCM (HUAWEI)","TRAVAUX-HUAWEI",
AM1631="Projet OCM (NOKIA)","TRAVAUX -NOKIA",
AM1631="ACCESS-ISSUE","ACCESS-ISSUE",
AM1631="Projet OCM (ZTE, NOKIA, autres projets)","TRAVAUX OCM",
AM1631="No root CAuse","No root cause",
AM1631="ODU HS","TX ISSUE",
AM1631="IP &amp; VLAN","TX ISSUE",
AM1631="Warehouse HUAWEI","SPARE-ISSUE",
AM1631="SPARE-HS","SPARE-ISSUE",
AM1631="Power Telco","RAN ISSUE",AM1631="no impacts","no impacts"
),"")</f>
        <v>no impacts</v>
      </c>
      <c r="AM1631" s="67" t="s">
        <v>5605</v>
      </c>
      <c r="AN1631" s="48" t="str" cm="1">
        <f t="array" ref="AN1631">IFERROR(_xlfn.IFS(
AM1631="MPR ISSUE","ACTIVE",
AM1631="BSS Hardware Issue","ACTIVE",
AM1631="Sites strategiques, MLL, Pylone, etc.","PASSIVE",
AM1631="AKTIVCO DEFAUT GE &amp; POWER Cabinet","PASSIVE",
AM1631="AKTIVCO Coupure ENEO &amp; Baisse de tension","PASSIVE",
AM1631="Coupure ENEO &amp; Baisse de tension","PASSIVE",
AM1631="Defaut GE &amp; POWER Cabinet","PASSIVE",
AM1631="Sharing","PASSIVE",
AM1631="Sites strategiques &amp; DataCenter","PASSIVE",
AM1631="Exclu","Exclu",
AM1631="SAT","ACTIVE",
AM1631="SPARE-ISSUE","SPARE-ISSUE",
AM1631="Fiber CAmtel","ACTIVE",
AM1631="Fiber AOF","ACTIVE",
AM1631="Projet OCM (HUAWEI)","PLANNED WORKS",
AM1631="Projet OCM (NOKIA)","PLANNED WORKS",
AM1631="ACCESS-ISSUE","ACCESS-ISSUE",
AM1631="Projet OCM (ZTE, NOKIA, autres projets)","PLANNED WORKS",
AM1631="No root CAuse","No root cause",
AM1631="ODU HS","ACTIVE",
AM1631="IP &amp; VLAN","ACTIVE",
AM1631="Warehouse HUAWEI","SPARE-ISSUE",
AM1631="SPARE-HS","SPARE-ISSUE",
AM1631="Power Telco","ACTIVE", AM1631="no impacts","no impacts"
),"")</f>
        <v>no impacts</v>
      </c>
      <c r="AO1631" s="93" t="s">
        <v>5537</v>
      </c>
      <c r="AP1631" s="101" t="str">
        <f t="shared" si="46"/>
        <v>CTR_713</v>
      </c>
      <c r="AR1631" s="17" t="s">
        <v>5537</v>
      </c>
      <c r="AS1631" s="7" t="s">
        <v>5537</v>
      </c>
      <c r="AT1631" s="6"/>
      <c r="AU1631" s="7"/>
      <c r="AV1631" s="3" t="s">
        <v>5537</v>
      </c>
      <c r="AW1631" s="18" t="s">
        <v>5537</v>
      </c>
      <c r="AX1631" s="18" t="s">
        <v>5537</v>
      </c>
      <c r="AY1631" s="18" t="s">
        <v>5537</v>
      </c>
      <c r="AZ1631" s="18" t="s">
        <v>5537</v>
      </c>
      <c r="BA1631" s="18" t="s">
        <v>5537</v>
      </c>
      <c r="BB1631" s="18" t="s">
        <v>5537</v>
      </c>
      <c r="BC1631" s="18" t="s">
        <v>5537</v>
      </c>
      <c r="BD1631" s="18" t="s">
        <v>5537</v>
      </c>
      <c r="BE1631" s="18" t="s">
        <v>5537</v>
      </c>
      <c r="BF1631" s="18" t="s">
        <v>5537</v>
      </c>
      <c r="BG1631" s="18" t="s">
        <v>5537</v>
      </c>
      <c r="BH1631" s="18" t="s">
        <v>5537</v>
      </c>
      <c r="BI1631" s="9" t="s">
        <v>5537</v>
      </c>
      <c r="BJ1631" s="14"/>
      <c r="BK1631" s="14" t="s">
        <v>5537</v>
      </c>
      <c r="BL1631" s="14" t="str">
        <f>_xlfn.XLOOKUP(B1631,'[4]cell downs 18042026 17h'!$B:$B,'[4]cell downs 18042026 17h'!$B:$B,"")</f>
        <v/>
      </c>
      <c r="BM1631" s="14" t="str">
        <f>_xlfn.XLOOKUP(B1631,'[5]Cells Huawei 19042026 15h'!$B:$B,'[5]Cells Huawei 19042026 15h'!$B:$B,"")</f>
        <v/>
      </c>
      <c r="BN1631" s="9" t="str">
        <f>_xlfn.XLOOKUP(B1631,'[6]cells down 19042026 9H40'!$B:$B,'[6]cells down 19042026 9H40'!$B:$B,"")</f>
        <v/>
      </c>
      <c r="BO1631" s="9" t="s">
        <v>5537</v>
      </c>
      <c r="BP1631" s="9" t="s">
        <v>12</v>
      </c>
      <c r="BQ1631" s="115"/>
    </row>
    <row r="1632" spans="1:69" s="9" customFormat="1" x14ac:dyDescent="0.3">
      <c r="A1632" s="1" t="s">
        <v>586</v>
      </c>
      <c r="B1632" s="8" t="s">
        <v>587</v>
      </c>
      <c r="C1632" s="3" t="str">
        <f>_xlfn.XLOOKUP(B1632,'[1]daily break down'!$D:$D,'[1]daily break down'!$E:$E,"")</f>
        <v>CENTRE</v>
      </c>
      <c r="D1632" s="1" t="s">
        <v>11</v>
      </c>
      <c r="E1632" s="1" t="s">
        <v>12</v>
      </c>
      <c r="F1632" s="3" t="s">
        <v>226</v>
      </c>
      <c r="G1632" s="1" t="s">
        <v>489</v>
      </c>
      <c r="H1632" s="34" t="str">
        <f>_xlfn.XLOOKUP(B1632,[2]CALCULATION!$B:$B,[2]CALCULATION!$H:$H,"")</f>
        <v>ZTE</v>
      </c>
      <c r="I1632" s="28">
        <v>0</v>
      </c>
      <c r="J1632" s="28">
        <v>0</v>
      </c>
      <c r="K1632" s="28">
        <v>0</v>
      </c>
      <c r="L1632" s="28">
        <v>1.2821102750026387</v>
      </c>
      <c r="M1632" s="28">
        <v>0</v>
      </c>
      <c r="N1632" s="28">
        <v>0</v>
      </c>
      <c r="O1632" s="28">
        <v>0</v>
      </c>
      <c r="P1632" s="28">
        <v>0</v>
      </c>
      <c r="Q1632" s="28">
        <v>0</v>
      </c>
      <c r="R1632" s="28">
        <v>0</v>
      </c>
      <c r="S1632" s="94">
        <v>5.7896860465928885E-17</v>
      </c>
      <c r="T1632" s="94">
        <f>_xlfn.XLOOKUP(B1632,'[3]Nur des jours'!$B:$B,'[3]Nur des jours'!$U:$U,"")</f>
        <v>0</v>
      </c>
      <c r="U1632" s="94">
        <v>0</v>
      </c>
      <c r="V1632" s="94">
        <v>0</v>
      </c>
      <c r="W1632" s="94">
        <v>0</v>
      </c>
      <c r="X1632" s="94">
        <v>0</v>
      </c>
      <c r="Y1632" s="94">
        <v>0</v>
      </c>
      <c r="Z1632" s="94">
        <v>0</v>
      </c>
      <c r="AA1632" s="94">
        <v>0</v>
      </c>
      <c r="AB1632" s="94">
        <v>0</v>
      </c>
      <c r="AC1632" s="94">
        <f>_xlfn.XLOOKUP(B1632,'[3]Nur des jours'!$B:$B,'[3]Nur des jours'!$N:$N,"")</f>
        <v>0</v>
      </c>
      <c r="AD1632" s="94">
        <v>0</v>
      </c>
      <c r="AE1632" s="94">
        <v>0</v>
      </c>
      <c r="AF1632" s="94">
        <v>0</v>
      </c>
      <c r="AG1632" s="94">
        <v>0</v>
      </c>
      <c r="AH1632" s="94">
        <v>0</v>
      </c>
      <c r="AI1632" s="49" t="s">
        <v>5559</v>
      </c>
      <c r="AJ1632" s="49"/>
      <c r="AK1632" s="48" t="str" cm="1">
        <f t="array" ref="AK1632">IFERROR(_xlfn.IFS(
AM1632="MPR ISSUE","PDH",
AM1632="BSS Hardware Issue","BSS",
AM1632="Sites strategiques, MLL, Pylone, etc.","ENVTECH",
AM1632="AKTIVCO DEFAUT GE &amp; POWER Cabinet","AKTIVCO",
AM1632="AKTIVCO Coupure ENEO &amp; Baisse de tension","AKTIVCO GRID ONLY",
AM1632="Coupure ENEO &amp; Baisse de tension","IHS GRID ONLY",
AM1632="Defaut GE &amp; POWER Cabinet","IHS",
AM1632="Sharing","Partners",
AM1632="Sites strategiques &amp; DataCenter","SST &amp; DC",
AM1632="Exclu","Exclu",
AM1632="SAT","SAT",
AM1632="SPARE-ISSUE","SPARE-ISSUE",
AM1632="Fiber CAmtel","TRANS_FO_CAMTEL",
AM1632="Fiber AOF","Fiber AOF",
AM1632="Projet OCM (HUAWEI)","TRAVAUX-HUAWEI",
AM1632="Projet OCM (NOKIA)","TRAVAUX-NOKIA",
AM1632="ACCESS-ISSUE","ACCESS-ISSUE",
AM1632="Projet OCM (ZTE, NOKIA, autres projets)","TRAVAUX OCM",
AM1632="No root CAuse","No root cause",
AM1632="ODU HS","PDH",
AM1632="IP &amp; VLAN","PDH",
AM1632="Warehouse HUAWEI","SPARE-ISSUE",
AM1632="SPARE-HS","SPARE-ISSUE",
AM1632="Power Telco","BSS",AM1632="no impacts","no impacts"
),"")</f>
        <v>no impacts</v>
      </c>
      <c r="AL1632" s="48" t="str" cm="1">
        <f t="array" ref="AL1632">IFERROR(_xlfn.IFS(
AM1632="MPR ISSUE","TX ISSUE",
AM1632="BSS Hardware Issue","RAN ISSUE",
AM1632="Sites strategiques, MLL, Pylone, etc.","ENVTECH",
AM1632="AKTIVCO DEFAUT GE &amp; POWER Cabinet","POWER ISSUE",
AM1632="AKTIVCO Coupure ENEO &amp; Baisse de tension","POWER ISSUE",
AM1632="Coupure ENEO &amp; Baisse de tension","POWER ISSUE",
AM1632="Defaut GE &amp; POWER Cabinet","POWER ISSUE",
AM1632="Sharing","POWER ISSUE",
AM1632="Sites strategiques &amp; DataCenter","POWER ISSUE",
AM1632="Exclu","Exclu",
AM1632="SAT","TX ISSUE",
AM1632="SPARE-ISSUE","SPARE-ISSUE",
AM1632="Fiber CAmtel","TX ISSUE",
AM1632="Fiber AOF","TX ISSUE",
AM1632="Projet OCM (HUAWEI)","TRAVAUX-HUAWEI",
AM1632="Projet OCM (NOKIA)","TRAVAUX -NOKIA",
AM1632="ACCESS-ISSUE","ACCESS-ISSUE",
AM1632="Projet OCM (ZTE, NOKIA, autres projets)","TRAVAUX OCM",
AM1632="No root CAuse","No root cause",
AM1632="ODU HS","TX ISSUE",
AM1632="IP &amp; VLAN","TX ISSUE",
AM1632="Warehouse HUAWEI","SPARE-ISSUE",
AM1632="SPARE-HS","SPARE-ISSUE",
AM1632="Power Telco","RAN ISSUE",AM1632="no impacts","no impacts"
),"")</f>
        <v>no impacts</v>
      </c>
      <c r="AM1632" s="67" t="s">
        <v>5605</v>
      </c>
      <c r="AN1632" s="48" t="str" cm="1">
        <f t="array" ref="AN1632">IFERROR(_xlfn.IFS(
AM1632="MPR ISSUE","ACTIVE",
AM1632="BSS Hardware Issue","ACTIVE",
AM1632="Sites strategiques, MLL, Pylone, etc.","PASSIVE",
AM1632="AKTIVCO DEFAUT GE &amp; POWER Cabinet","PASSIVE",
AM1632="AKTIVCO Coupure ENEO &amp; Baisse de tension","PASSIVE",
AM1632="Coupure ENEO &amp; Baisse de tension","PASSIVE",
AM1632="Defaut GE &amp; POWER Cabinet","PASSIVE",
AM1632="Sharing","PASSIVE",
AM1632="Sites strategiques &amp; DataCenter","PASSIVE",
AM1632="Exclu","Exclu",
AM1632="SAT","ACTIVE",
AM1632="SPARE-ISSUE","SPARE-ISSUE",
AM1632="Fiber CAmtel","ACTIVE",
AM1632="Fiber AOF","ACTIVE",
AM1632="Projet OCM (HUAWEI)","PLANNED WORKS",
AM1632="Projet OCM (NOKIA)","PLANNED WORKS",
AM1632="ACCESS-ISSUE","ACCESS-ISSUE",
AM1632="Projet OCM (ZTE, NOKIA, autres projets)","PLANNED WORKS",
AM1632="No root CAuse","No root cause",
AM1632="ODU HS","ACTIVE",
AM1632="IP &amp; VLAN","ACTIVE",
AM1632="Warehouse HUAWEI","SPARE-ISSUE",
AM1632="SPARE-HS","SPARE-ISSUE",
AM1632="Power Telco","ACTIVE", AM1632="no impacts","no impacts"
),"")</f>
        <v>no impacts</v>
      </c>
      <c r="AO1632" s="93" t="s">
        <v>5537</v>
      </c>
      <c r="AP1632" s="101" t="str">
        <f t="shared" si="46"/>
        <v>EST_051</v>
      </c>
      <c r="AR1632" s="17" t="s">
        <v>5537</v>
      </c>
      <c r="AS1632" s="7" t="s">
        <v>5537</v>
      </c>
      <c r="AT1632" s="6"/>
      <c r="AU1632" s="7"/>
      <c r="AV1632" s="3" t="s">
        <v>5537</v>
      </c>
      <c r="AW1632" s="18" t="s">
        <v>5537</v>
      </c>
      <c r="AX1632" s="18" t="s">
        <v>5537</v>
      </c>
      <c r="AY1632" s="18" t="s">
        <v>5537</v>
      </c>
      <c r="AZ1632" s="18" t="s">
        <v>5537</v>
      </c>
      <c r="BA1632" s="18" t="s">
        <v>5537</v>
      </c>
      <c r="BB1632" s="18" t="s">
        <v>5537</v>
      </c>
      <c r="BC1632" s="18" t="s">
        <v>5537</v>
      </c>
      <c r="BD1632" s="18" t="s">
        <v>5537</v>
      </c>
      <c r="BE1632" s="18" t="s">
        <v>5537</v>
      </c>
      <c r="BF1632" s="18" t="s">
        <v>5537</v>
      </c>
      <c r="BG1632" s="18" t="s">
        <v>5537</v>
      </c>
      <c r="BH1632" s="18" t="s">
        <v>5537</v>
      </c>
      <c r="BI1632" s="9" t="s">
        <v>5537</v>
      </c>
      <c r="BJ1632" s="14"/>
      <c r="BK1632" s="14" t="s">
        <v>5537</v>
      </c>
      <c r="BL1632" s="14" t="str">
        <f>_xlfn.XLOOKUP(B1632,'[4]cell downs 18042026 17h'!$B:$B,'[4]cell downs 18042026 17h'!$B:$B,"")</f>
        <v/>
      </c>
      <c r="BM1632" s="14" t="str">
        <f>_xlfn.XLOOKUP(B1632,'[5]Cells Huawei 19042026 15h'!$B:$B,'[5]Cells Huawei 19042026 15h'!$B:$B,"")</f>
        <v/>
      </c>
      <c r="BN1632" s="9" t="str">
        <f>_xlfn.XLOOKUP(B1632,'[6]cells down 19042026 9H40'!$B:$B,'[6]cells down 19042026 9H40'!$B:$B,"")</f>
        <v/>
      </c>
      <c r="BO1632" s="9" t="s">
        <v>587</v>
      </c>
      <c r="BP1632" s="9" t="s">
        <v>594</v>
      </c>
      <c r="BQ1632" s="115"/>
    </row>
    <row r="1633" spans="1:69" s="9" customFormat="1" x14ac:dyDescent="0.3">
      <c r="A1633" s="1" t="s">
        <v>4590</v>
      </c>
      <c r="B1633" s="8" t="s">
        <v>4591</v>
      </c>
      <c r="C1633" s="3" t="str">
        <f>_xlfn.XLOOKUP(B1633,'[1]daily break down'!$D:$D,'[1]daily break down'!$E:$E,"")</f>
        <v>Yaounde</v>
      </c>
      <c r="D1633" s="1" t="s">
        <v>21</v>
      </c>
      <c r="E1633" s="1" t="s">
        <v>36</v>
      </c>
      <c r="F1633" s="3" t="s">
        <v>37</v>
      </c>
      <c r="G1633" s="1" t="s">
        <v>38</v>
      </c>
      <c r="H1633" s="34" t="str">
        <f>_xlfn.XLOOKUP(B1633,[2]CALCULATION!$B:$B,[2]CALCULATION!$H:$H,"")</f>
        <v>ZTE</v>
      </c>
      <c r="I1633" s="28">
        <v>0</v>
      </c>
      <c r="J1633" s="28">
        <v>0</v>
      </c>
      <c r="K1633" s="28">
        <v>0</v>
      </c>
      <c r="L1633" s="28">
        <v>0</v>
      </c>
      <c r="M1633" s="28">
        <v>0</v>
      </c>
      <c r="N1633" s="28">
        <v>0</v>
      </c>
      <c r="O1633" s="28">
        <v>0</v>
      </c>
      <c r="P1633" s="28">
        <v>9.8754612151252896</v>
      </c>
      <c r="Q1633" s="28">
        <v>12.299765575730596</v>
      </c>
      <c r="R1633" s="28">
        <v>1.9944433029994322</v>
      </c>
      <c r="S1633" s="94">
        <v>0</v>
      </c>
      <c r="T1633" s="94">
        <f>_xlfn.XLOOKUP(B1633,'[3]Nur des jours'!$B:$B,'[3]Nur des jours'!$U:$U,"")</f>
        <v>0</v>
      </c>
      <c r="U1633" s="94">
        <v>0</v>
      </c>
      <c r="V1633" s="94">
        <v>0</v>
      </c>
      <c r="W1633" s="94">
        <v>0</v>
      </c>
      <c r="X1633" s="94">
        <v>0</v>
      </c>
      <c r="Y1633" s="94">
        <v>0</v>
      </c>
      <c r="Z1633" s="94">
        <v>0</v>
      </c>
      <c r="AA1633" s="94">
        <v>0</v>
      </c>
      <c r="AB1633" s="94">
        <v>0</v>
      </c>
      <c r="AC1633" s="94">
        <f>_xlfn.XLOOKUP(B1633,'[3]Nur des jours'!$B:$B,'[3]Nur des jours'!$N:$N,"")</f>
        <v>0</v>
      </c>
      <c r="AD1633" s="94">
        <v>0</v>
      </c>
      <c r="AE1633" s="94">
        <v>0</v>
      </c>
      <c r="AF1633" s="94">
        <v>0</v>
      </c>
      <c r="AG1633" s="94">
        <v>0</v>
      </c>
      <c r="AH1633" s="94">
        <v>0</v>
      </c>
      <c r="AI1633" s="49" t="s">
        <v>5559</v>
      </c>
      <c r="AJ1633" s="49"/>
      <c r="AK1633" s="48" t="str" cm="1">
        <f t="array" ref="AK1633">IFERROR(_xlfn.IFS(
AM1633="MPR ISSUE","PDH",
AM1633="BSS Hardware Issue","BSS",
AM1633="Sites strategiques, MLL, Pylone, etc.","ENVTECH",
AM1633="AKTIVCO DEFAUT GE &amp; POWER Cabinet","AKTIVCO",
AM1633="AKTIVCO Coupure ENEO &amp; Baisse de tension","AKTIVCO GRID ONLY",
AM1633="Coupure ENEO &amp; Baisse de tension","IHS GRID ONLY",
AM1633="Defaut GE &amp; POWER Cabinet","IHS",
AM1633="Sharing","Partners",
AM1633="Sites strategiques &amp; DataCenter","SST &amp; DC",
AM1633="Exclu","Exclu",
AM1633="SAT","SAT",
AM1633="SPARE-ISSUE","SPARE-ISSUE",
AM1633="Fiber CAmtel","TRANS_FO_CAMTEL",
AM1633="Fiber AOF","Fiber AOF",
AM1633="Projet OCM (HUAWEI)","TRAVAUX-HUAWEI",
AM1633="Projet OCM (NOKIA)","TRAVAUX-NOKIA",
AM1633="ACCESS-ISSUE","ACCESS-ISSUE",
AM1633="Projet OCM (ZTE, NOKIA, autres projets)","TRAVAUX OCM",
AM1633="No root CAuse","No root cause",
AM1633="ODU HS","PDH",
AM1633="IP &amp; VLAN","PDH",
AM1633="Warehouse HUAWEI","SPARE-ISSUE",
AM1633="SPARE-HS","SPARE-ISSUE",
AM1633="Power Telco","BSS",AM1633="no impacts","no impacts"
),"")</f>
        <v>no impacts</v>
      </c>
      <c r="AL1633" s="48" t="str" cm="1">
        <f t="array" ref="AL1633">IFERROR(_xlfn.IFS(
AM1633="MPR ISSUE","TX ISSUE",
AM1633="BSS Hardware Issue","RAN ISSUE",
AM1633="Sites strategiques, MLL, Pylone, etc.","ENVTECH",
AM1633="AKTIVCO DEFAUT GE &amp; POWER Cabinet","POWER ISSUE",
AM1633="AKTIVCO Coupure ENEO &amp; Baisse de tension","POWER ISSUE",
AM1633="Coupure ENEO &amp; Baisse de tension","POWER ISSUE",
AM1633="Defaut GE &amp; POWER Cabinet","POWER ISSUE",
AM1633="Sharing","POWER ISSUE",
AM1633="Sites strategiques &amp; DataCenter","POWER ISSUE",
AM1633="Exclu","Exclu",
AM1633="SAT","TX ISSUE",
AM1633="SPARE-ISSUE","SPARE-ISSUE",
AM1633="Fiber CAmtel","TX ISSUE",
AM1633="Fiber AOF","TX ISSUE",
AM1633="Projet OCM (HUAWEI)","TRAVAUX-HUAWEI",
AM1633="Projet OCM (NOKIA)","TRAVAUX -NOKIA",
AM1633="ACCESS-ISSUE","ACCESS-ISSUE",
AM1633="Projet OCM (ZTE, NOKIA, autres projets)","TRAVAUX OCM",
AM1633="No root CAuse","No root cause",
AM1633="ODU HS","TX ISSUE",
AM1633="IP &amp; VLAN","TX ISSUE",
AM1633="Warehouse HUAWEI","SPARE-ISSUE",
AM1633="SPARE-HS","SPARE-ISSUE",
AM1633="Power Telco","RAN ISSUE",AM1633="no impacts","no impacts"
),"")</f>
        <v>no impacts</v>
      </c>
      <c r="AM1633" s="67" t="s">
        <v>5605</v>
      </c>
      <c r="AN1633" s="48" t="str" cm="1">
        <f t="array" ref="AN1633">IFERROR(_xlfn.IFS(
AM1633="MPR ISSUE","ACTIVE",
AM1633="BSS Hardware Issue","ACTIVE",
AM1633="Sites strategiques, MLL, Pylone, etc.","PASSIVE",
AM1633="AKTIVCO DEFAUT GE &amp; POWER Cabinet","PASSIVE",
AM1633="AKTIVCO Coupure ENEO &amp; Baisse de tension","PASSIVE",
AM1633="Coupure ENEO &amp; Baisse de tension","PASSIVE",
AM1633="Defaut GE &amp; POWER Cabinet","PASSIVE",
AM1633="Sharing","PASSIVE",
AM1633="Sites strategiques &amp; DataCenter","PASSIVE",
AM1633="Exclu","Exclu",
AM1633="SAT","ACTIVE",
AM1633="SPARE-ISSUE","SPARE-ISSUE",
AM1633="Fiber CAmtel","ACTIVE",
AM1633="Fiber AOF","ACTIVE",
AM1633="Projet OCM (HUAWEI)","PLANNED WORKS",
AM1633="Projet OCM (NOKIA)","PLANNED WORKS",
AM1633="ACCESS-ISSUE","ACCESS-ISSUE",
AM1633="Projet OCM (ZTE, NOKIA, autres projets)","PLANNED WORKS",
AM1633="No root CAuse","No root cause",
AM1633="ODU HS","ACTIVE",
AM1633="IP &amp; VLAN","ACTIVE",
AM1633="Warehouse HUAWEI","SPARE-ISSUE",
AM1633="SPARE-HS","SPARE-ISSUE",
AM1633="Power Telco","ACTIVE", AM1633="no impacts","no impacts"
),"")</f>
        <v>no impacts</v>
      </c>
      <c r="AO1633" s="93" t="s">
        <v>5537</v>
      </c>
      <c r="AP1633" s="101" t="str">
        <f t="shared" si="46"/>
        <v>CTR_763</v>
      </c>
      <c r="AR1633" s="17" t="s">
        <v>5537</v>
      </c>
      <c r="AS1633" s="7" t="s">
        <v>5537</v>
      </c>
      <c r="AT1633" s="6"/>
      <c r="AU1633" s="7"/>
      <c r="AV1633" s="3" t="s">
        <v>5537</v>
      </c>
      <c r="AW1633" s="18" t="s">
        <v>5537</v>
      </c>
      <c r="AX1633" s="18" t="s">
        <v>5537</v>
      </c>
      <c r="AY1633" s="18" t="s">
        <v>5537</v>
      </c>
      <c r="AZ1633" s="18" t="s">
        <v>5537</v>
      </c>
      <c r="BA1633" s="18" t="s">
        <v>5537</v>
      </c>
      <c r="BB1633" s="18" t="s">
        <v>5537</v>
      </c>
      <c r="BC1633" s="18" t="s">
        <v>5537</v>
      </c>
      <c r="BD1633" s="18" t="s">
        <v>5537</v>
      </c>
      <c r="BE1633" s="18" t="s">
        <v>5537</v>
      </c>
      <c r="BF1633" s="18" t="s">
        <v>5537</v>
      </c>
      <c r="BG1633" s="18" t="s">
        <v>5537</v>
      </c>
      <c r="BH1633" s="18" t="s">
        <v>5537</v>
      </c>
      <c r="BI1633" s="9" t="s">
        <v>5537</v>
      </c>
      <c r="BJ1633" s="14"/>
      <c r="BK1633" s="14" t="s">
        <v>5537</v>
      </c>
      <c r="BL1633" s="14" t="str">
        <f>_xlfn.XLOOKUP(B1633,'[4]cell downs 18042026 17h'!$B:$B,'[4]cell downs 18042026 17h'!$B:$B,"")</f>
        <v/>
      </c>
      <c r="BM1633" s="14" t="str">
        <f>_xlfn.XLOOKUP(B1633,'[5]Cells Huawei 19042026 15h'!$B:$B,'[5]Cells Huawei 19042026 15h'!$B:$B,"")</f>
        <v/>
      </c>
      <c r="BN1633" s="9" t="str">
        <f>_xlfn.XLOOKUP(B1633,'[6]cells down 19042026 9H40'!$B:$B,'[6]cells down 19042026 9H40'!$B:$B,"")</f>
        <v/>
      </c>
      <c r="BO1633" s="9" t="s">
        <v>5537</v>
      </c>
      <c r="BP1633" s="9" t="s">
        <v>5537</v>
      </c>
      <c r="BQ1633" s="115"/>
    </row>
    <row r="1634" spans="1:69" s="9" customFormat="1" x14ac:dyDescent="0.3">
      <c r="A1634" s="1" t="s">
        <v>123</v>
      </c>
      <c r="B1634" s="8" t="s">
        <v>124</v>
      </c>
      <c r="C1634" s="3" t="str">
        <f>_xlfn.XLOOKUP(B1634,'[1]daily break down'!$D:$D,'[1]daily break down'!$E:$E,"")</f>
        <v>Yaounde</v>
      </c>
      <c r="D1634" s="1" t="s">
        <v>21</v>
      </c>
      <c r="E1634" s="1" t="s">
        <v>125</v>
      </c>
      <c r="F1634" s="3" t="s">
        <v>37</v>
      </c>
      <c r="G1634" s="1" t="s">
        <v>38</v>
      </c>
      <c r="H1634" s="34" t="str">
        <f>_xlfn.XLOOKUP(B1634,[2]CALCULATION!$B:$B,[2]CALCULATION!$H:$H,"")</f>
        <v>ZTE</v>
      </c>
      <c r="I1634" s="28">
        <v>0</v>
      </c>
      <c r="J1634" s="28">
        <v>0</v>
      </c>
      <c r="K1634" s="28">
        <v>0</v>
      </c>
      <c r="L1634" s="28">
        <v>0</v>
      </c>
      <c r="M1634" s="28">
        <v>0</v>
      </c>
      <c r="N1634" s="28">
        <v>0</v>
      </c>
      <c r="O1634" s="28">
        <v>0</v>
      </c>
      <c r="P1634" s="28">
        <v>0</v>
      </c>
      <c r="Q1634" s="28">
        <v>0</v>
      </c>
      <c r="R1634" s="28">
        <v>0</v>
      </c>
      <c r="S1634" s="94">
        <v>0</v>
      </c>
      <c r="T1634" s="94">
        <f>_xlfn.XLOOKUP(B1634,'[3]Nur des jours'!$B:$B,'[3]Nur des jours'!$U:$U,"")</f>
        <v>0</v>
      </c>
      <c r="U1634" s="94">
        <v>0</v>
      </c>
      <c r="V1634" s="94">
        <v>0</v>
      </c>
      <c r="W1634" s="94">
        <v>0</v>
      </c>
      <c r="X1634" s="94">
        <v>0</v>
      </c>
      <c r="Y1634" s="94">
        <v>0</v>
      </c>
      <c r="Z1634" s="94">
        <v>0</v>
      </c>
      <c r="AA1634" s="94">
        <v>0</v>
      </c>
      <c r="AB1634" s="94">
        <v>0</v>
      </c>
      <c r="AC1634" s="94">
        <f>_xlfn.XLOOKUP(B1634,'[3]Nur des jours'!$B:$B,'[3]Nur des jours'!$N:$N,"")</f>
        <v>0</v>
      </c>
      <c r="AD1634" s="94">
        <v>0</v>
      </c>
      <c r="AE1634" s="94">
        <v>0</v>
      </c>
      <c r="AF1634" s="94">
        <v>0</v>
      </c>
      <c r="AG1634" s="94">
        <v>0</v>
      </c>
      <c r="AH1634" s="94">
        <v>0</v>
      </c>
      <c r="AI1634" s="49" t="s">
        <v>5559</v>
      </c>
      <c r="AJ1634" s="49"/>
      <c r="AK1634" s="48" t="str" cm="1">
        <f t="array" ref="AK1634">IFERROR(_xlfn.IFS(
AM1634="MPR ISSUE","PDH",
AM1634="BSS Hardware Issue","BSS",
AM1634="Sites strategiques, MLL, Pylone, etc.","ENVTECH",
AM1634="AKTIVCO DEFAUT GE &amp; POWER Cabinet","AKTIVCO",
AM1634="AKTIVCO Coupure ENEO &amp; Baisse de tension","AKTIVCO GRID ONLY",
AM1634="Coupure ENEO &amp; Baisse de tension","IHS GRID ONLY",
AM1634="Defaut GE &amp; POWER Cabinet","IHS",
AM1634="Sharing","Partners",
AM1634="Sites strategiques &amp; DataCenter","SST &amp; DC",
AM1634="Exclu","Exclu",
AM1634="SAT","SAT",
AM1634="SPARE-ISSUE","SPARE-ISSUE",
AM1634="Fiber CAmtel","TRANS_FO_CAMTEL",
AM1634="Fiber AOF","Fiber AOF",
AM1634="Projet OCM (HUAWEI)","TRAVAUX-HUAWEI",
AM1634="Projet OCM (NOKIA)","TRAVAUX-NOKIA",
AM1634="ACCESS-ISSUE","ACCESS-ISSUE",
AM1634="Projet OCM (ZTE, NOKIA, autres projets)","TRAVAUX OCM",
AM1634="No root CAuse","No root cause",
AM1634="ODU HS","PDH",
AM1634="IP &amp; VLAN","PDH",
AM1634="Warehouse HUAWEI","SPARE-ISSUE",
AM1634="SPARE-HS","SPARE-ISSUE",
AM1634="Power Telco","BSS",AM1634="no impacts","no impacts"
),"")</f>
        <v>no impacts</v>
      </c>
      <c r="AL1634" s="48" t="str" cm="1">
        <f t="array" ref="AL1634">IFERROR(_xlfn.IFS(
AM1634="MPR ISSUE","TX ISSUE",
AM1634="BSS Hardware Issue","RAN ISSUE",
AM1634="Sites strategiques, MLL, Pylone, etc.","ENVTECH",
AM1634="AKTIVCO DEFAUT GE &amp; POWER Cabinet","POWER ISSUE",
AM1634="AKTIVCO Coupure ENEO &amp; Baisse de tension","POWER ISSUE",
AM1634="Coupure ENEO &amp; Baisse de tension","POWER ISSUE",
AM1634="Defaut GE &amp; POWER Cabinet","POWER ISSUE",
AM1634="Sharing","POWER ISSUE",
AM1634="Sites strategiques &amp; DataCenter","POWER ISSUE",
AM1634="Exclu","Exclu",
AM1634="SAT","TX ISSUE",
AM1634="SPARE-ISSUE","SPARE-ISSUE",
AM1634="Fiber CAmtel","TX ISSUE",
AM1634="Fiber AOF","TX ISSUE",
AM1634="Projet OCM (HUAWEI)","TRAVAUX-HUAWEI",
AM1634="Projet OCM (NOKIA)","TRAVAUX -NOKIA",
AM1634="ACCESS-ISSUE","ACCESS-ISSUE",
AM1634="Projet OCM (ZTE, NOKIA, autres projets)","TRAVAUX OCM",
AM1634="No root CAuse","No root cause",
AM1634="ODU HS","TX ISSUE",
AM1634="IP &amp; VLAN","TX ISSUE",
AM1634="Warehouse HUAWEI","SPARE-ISSUE",
AM1634="SPARE-HS","SPARE-ISSUE",
AM1634="Power Telco","RAN ISSUE",AM1634="no impacts","no impacts"
),"")</f>
        <v>no impacts</v>
      </c>
      <c r="AM1634" s="67" t="s">
        <v>5605</v>
      </c>
      <c r="AN1634" s="48" t="str" cm="1">
        <f t="array" ref="AN1634">IFERROR(_xlfn.IFS(
AM1634="MPR ISSUE","ACTIVE",
AM1634="BSS Hardware Issue","ACTIVE",
AM1634="Sites strategiques, MLL, Pylone, etc.","PASSIVE",
AM1634="AKTIVCO DEFAUT GE &amp; POWER Cabinet","PASSIVE",
AM1634="AKTIVCO Coupure ENEO &amp; Baisse de tension","PASSIVE",
AM1634="Coupure ENEO &amp; Baisse de tension","PASSIVE",
AM1634="Defaut GE &amp; POWER Cabinet","PASSIVE",
AM1634="Sharing","PASSIVE",
AM1634="Sites strategiques &amp; DataCenter","PASSIVE",
AM1634="Exclu","Exclu",
AM1634="SAT","ACTIVE",
AM1634="SPARE-ISSUE","SPARE-ISSUE",
AM1634="Fiber CAmtel","ACTIVE",
AM1634="Fiber AOF","ACTIVE",
AM1634="Projet OCM (HUAWEI)","PLANNED WORKS",
AM1634="Projet OCM (NOKIA)","PLANNED WORKS",
AM1634="ACCESS-ISSUE","ACCESS-ISSUE",
AM1634="Projet OCM (ZTE, NOKIA, autres projets)","PLANNED WORKS",
AM1634="No root CAuse","No root cause",
AM1634="ODU HS","ACTIVE",
AM1634="IP &amp; VLAN","ACTIVE",
AM1634="Warehouse HUAWEI","SPARE-ISSUE",
AM1634="SPARE-HS","SPARE-ISSUE",
AM1634="Power Telco","ACTIVE", AM1634="no impacts","no impacts"
),"")</f>
        <v>no impacts</v>
      </c>
      <c r="AO1634" s="93" t="s">
        <v>5537</v>
      </c>
      <c r="AP1634" s="101" t="str">
        <f t="shared" si="46"/>
        <v>CTR_735</v>
      </c>
      <c r="AR1634" s="17" t="s">
        <v>5537</v>
      </c>
      <c r="AS1634" s="7" t="s">
        <v>5537</v>
      </c>
      <c r="AT1634" s="6"/>
      <c r="AU1634" s="7"/>
      <c r="AV1634" s="3" t="s">
        <v>5537</v>
      </c>
      <c r="AW1634" s="18" t="s">
        <v>5537</v>
      </c>
      <c r="AX1634" s="18" t="s">
        <v>5537</v>
      </c>
      <c r="AY1634" s="18" t="s">
        <v>5537</v>
      </c>
      <c r="AZ1634" s="18" t="s">
        <v>5537</v>
      </c>
      <c r="BA1634" s="18" t="s">
        <v>5537</v>
      </c>
      <c r="BB1634" s="18" t="s">
        <v>5537</v>
      </c>
      <c r="BC1634" s="18" t="s">
        <v>5537</v>
      </c>
      <c r="BD1634" s="18" t="s">
        <v>5537</v>
      </c>
      <c r="BE1634" s="18" t="s">
        <v>5537</v>
      </c>
      <c r="BF1634" s="18" t="s">
        <v>5537</v>
      </c>
      <c r="BG1634" s="18" t="s">
        <v>5537</v>
      </c>
      <c r="BH1634" s="18" t="s">
        <v>5537</v>
      </c>
      <c r="BI1634" s="9" t="s">
        <v>5537</v>
      </c>
      <c r="BJ1634" s="14"/>
      <c r="BK1634" s="14" t="s">
        <v>5537</v>
      </c>
      <c r="BL1634" s="14" t="str">
        <f>_xlfn.XLOOKUP(B1634,'[4]cell downs 18042026 17h'!$B:$B,'[4]cell downs 18042026 17h'!$B:$B,"")</f>
        <v/>
      </c>
      <c r="BM1634" s="14" t="str">
        <f>_xlfn.XLOOKUP(B1634,'[5]Cells Huawei 19042026 15h'!$B:$B,'[5]Cells Huawei 19042026 15h'!$B:$B,"")</f>
        <v/>
      </c>
      <c r="BN1634" s="9" t="str">
        <f>_xlfn.XLOOKUP(B1634,'[6]cells down 19042026 9H40'!$B:$B,'[6]cells down 19042026 9H40'!$B:$B,"")</f>
        <v/>
      </c>
      <c r="BO1634" s="9" t="s">
        <v>5537</v>
      </c>
      <c r="BP1634" s="9" t="s">
        <v>12</v>
      </c>
      <c r="BQ1634" s="115"/>
    </row>
    <row r="1635" spans="1:69" s="9" customFormat="1" x14ac:dyDescent="0.3">
      <c r="A1635" s="1" t="s">
        <v>613</v>
      </c>
      <c r="B1635" s="8" t="s">
        <v>614</v>
      </c>
      <c r="C1635" s="3" t="str">
        <f>_xlfn.XLOOKUP(B1635,'[1]daily break down'!$D:$D,'[1]daily break down'!$E:$E,"")</f>
        <v>Yaounde</v>
      </c>
      <c r="D1635" s="1" t="s">
        <v>21</v>
      </c>
      <c r="E1635" s="1" t="s">
        <v>122</v>
      </c>
      <c r="F1635" s="3" t="s">
        <v>37</v>
      </c>
      <c r="G1635" s="1" t="s">
        <v>38</v>
      </c>
      <c r="H1635" s="34" t="str">
        <f>_xlfn.XLOOKUP(B1635,[2]CALCULATION!$B:$B,[2]CALCULATION!$H:$H,"")</f>
        <v>ZTE</v>
      </c>
      <c r="I1635" s="28">
        <v>0</v>
      </c>
      <c r="J1635" s="28">
        <v>0</v>
      </c>
      <c r="K1635" s="28">
        <v>0</v>
      </c>
      <c r="L1635" s="28">
        <v>0</v>
      </c>
      <c r="M1635" s="28">
        <v>5.500338153084932E-2</v>
      </c>
      <c r="N1635" s="28">
        <v>1.9064985318163523</v>
      </c>
      <c r="O1635" s="28">
        <v>4.8868114589664786E-2</v>
      </c>
      <c r="P1635" s="28">
        <v>0</v>
      </c>
      <c r="Q1635" s="28">
        <v>0</v>
      </c>
      <c r="R1635" s="28">
        <v>0</v>
      </c>
      <c r="S1635" s="94">
        <v>0</v>
      </c>
      <c r="T1635" s="94">
        <f>_xlfn.XLOOKUP(B1635,'[3]Nur des jours'!$B:$B,'[3]Nur des jours'!$U:$U,"")</f>
        <v>0</v>
      </c>
      <c r="U1635" s="94">
        <v>0</v>
      </c>
      <c r="V1635" s="94">
        <v>0</v>
      </c>
      <c r="W1635" s="94">
        <v>0</v>
      </c>
      <c r="X1635" s="94">
        <v>0</v>
      </c>
      <c r="Y1635" s="94">
        <v>0</v>
      </c>
      <c r="Z1635" s="94">
        <v>0</v>
      </c>
      <c r="AA1635" s="94">
        <v>0</v>
      </c>
      <c r="AB1635" s="94">
        <v>0</v>
      </c>
      <c r="AC1635" s="94">
        <f>_xlfn.XLOOKUP(B1635,'[3]Nur des jours'!$B:$B,'[3]Nur des jours'!$N:$N,"")</f>
        <v>0</v>
      </c>
      <c r="AD1635" s="94">
        <v>0</v>
      </c>
      <c r="AE1635" s="94">
        <v>0</v>
      </c>
      <c r="AF1635" s="94">
        <v>0</v>
      </c>
      <c r="AG1635" s="94">
        <v>0</v>
      </c>
      <c r="AH1635" s="94">
        <v>0</v>
      </c>
      <c r="AI1635" s="49" t="s">
        <v>5559</v>
      </c>
      <c r="AJ1635" s="49"/>
      <c r="AK1635" s="48" t="str" cm="1">
        <f t="array" ref="AK1635">IFERROR(_xlfn.IFS(
AM1635="MPR ISSUE","PDH",
AM1635="BSS Hardware Issue","BSS",
AM1635="Sites strategiques, MLL, Pylone, etc.","ENVTECH",
AM1635="AKTIVCO DEFAUT GE &amp; POWER Cabinet","AKTIVCO",
AM1635="AKTIVCO Coupure ENEO &amp; Baisse de tension","AKTIVCO GRID ONLY",
AM1635="Coupure ENEO &amp; Baisse de tension","IHS GRID ONLY",
AM1635="Defaut GE &amp; POWER Cabinet","IHS",
AM1635="Sharing","Partners",
AM1635="Sites strategiques &amp; DataCenter","SST &amp; DC",
AM1635="Exclu","Exclu",
AM1635="SAT","SAT",
AM1635="SPARE-ISSUE","SPARE-ISSUE",
AM1635="Fiber CAmtel","TRANS_FO_CAMTEL",
AM1635="Fiber AOF","Fiber AOF",
AM1635="Projet OCM (HUAWEI)","TRAVAUX-HUAWEI",
AM1635="Projet OCM (NOKIA)","TRAVAUX-NOKIA",
AM1635="ACCESS-ISSUE","ACCESS-ISSUE",
AM1635="Projet OCM (ZTE, NOKIA, autres projets)","TRAVAUX OCM",
AM1635="No root CAuse","No root cause",
AM1635="ODU HS","PDH",
AM1635="IP &amp; VLAN","PDH",
AM1635="Warehouse HUAWEI","SPARE-ISSUE",
AM1635="SPARE-HS","SPARE-ISSUE",
AM1635="Power Telco","BSS",AM1635="no impacts","no impacts"
),"")</f>
        <v>no impacts</v>
      </c>
      <c r="AL1635" s="48" t="str" cm="1">
        <f t="array" ref="AL1635">IFERROR(_xlfn.IFS(
AM1635="MPR ISSUE","TX ISSUE",
AM1635="BSS Hardware Issue","RAN ISSUE",
AM1635="Sites strategiques, MLL, Pylone, etc.","ENVTECH",
AM1635="AKTIVCO DEFAUT GE &amp; POWER Cabinet","POWER ISSUE",
AM1635="AKTIVCO Coupure ENEO &amp; Baisse de tension","POWER ISSUE",
AM1635="Coupure ENEO &amp; Baisse de tension","POWER ISSUE",
AM1635="Defaut GE &amp; POWER Cabinet","POWER ISSUE",
AM1635="Sharing","POWER ISSUE",
AM1635="Sites strategiques &amp; DataCenter","POWER ISSUE",
AM1635="Exclu","Exclu",
AM1635="SAT","TX ISSUE",
AM1635="SPARE-ISSUE","SPARE-ISSUE",
AM1635="Fiber CAmtel","TX ISSUE",
AM1635="Fiber AOF","TX ISSUE",
AM1635="Projet OCM (HUAWEI)","TRAVAUX-HUAWEI",
AM1635="Projet OCM (NOKIA)","TRAVAUX -NOKIA",
AM1635="ACCESS-ISSUE","ACCESS-ISSUE",
AM1635="Projet OCM (ZTE, NOKIA, autres projets)","TRAVAUX OCM",
AM1635="No root CAuse","No root cause",
AM1635="ODU HS","TX ISSUE",
AM1635="IP &amp; VLAN","TX ISSUE",
AM1635="Warehouse HUAWEI","SPARE-ISSUE",
AM1635="SPARE-HS","SPARE-ISSUE",
AM1635="Power Telco","RAN ISSUE",AM1635="no impacts","no impacts"
),"")</f>
        <v>no impacts</v>
      </c>
      <c r="AM1635" s="67" t="s">
        <v>5605</v>
      </c>
      <c r="AN1635" s="48" t="str" cm="1">
        <f t="array" ref="AN1635">IFERROR(_xlfn.IFS(
AM1635="MPR ISSUE","ACTIVE",
AM1635="BSS Hardware Issue","ACTIVE",
AM1635="Sites strategiques, MLL, Pylone, etc.","PASSIVE",
AM1635="AKTIVCO DEFAUT GE &amp; POWER Cabinet","PASSIVE",
AM1635="AKTIVCO Coupure ENEO &amp; Baisse de tension","PASSIVE",
AM1635="Coupure ENEO &amp; Baisse de tension","PASSIVE",
AM1635="Defaut GE &amp; POWER Cabinet","PASSIVE",
AM1635="Sharing","PASSIVE",
AM1635="Sites strategiques &amp; DataCenter","PASSIVE",
AM1635="Exclu","Exclu",
AM1635="SAT","ACTIVE",
AM1635="SPARE-ISSUE","SPARE-ISSUE",
AM1635="Fiber CAmtel","ACTIVE",
AM1635="Fiber AOF","ACTIVE",
AM1635="Projet OCM (HUAWEI)","PLANNED WORKS",
AM1635="Projet OCM (NOKIA)","PLANNED WORKS",
AM1635="ACCESS-ISSUE","ACCESS-ISSUE",
AM1635="Projet OCM (ZTE, NOKIA, autres projets)","PLANNED WORKS",
AM1635="No root CAuse","No root cause",
AM1635="ODU HS","ACTIVE",
AM1635="IP &amp; VLAN","ACTIVE",
AM1635="Warehouse HUAWEI","SPARE-ISSUE",
AM1635="SPARE-HS","SPARE-ISSUE",
AM1635="Power Telco","ACTIVE", AM1635="no impacts","no impacts"
),"")</f>
        <v>no impacts</v>
      </c>
      <c r="AO1635" s="93" t="s">
        <v>5537</v>
      </c>
      <c r="AP1635" s="101" t="str">
        <f t="shared" si="46"/>
        <v>CTR_774</v>
      </c>
      <c r="AR1635" s="17" t="s">
        <v>5537</v>
      </c>
      <c r="AS1635" s="7" t="s">
        <v>5537</v>
      </c>
      <c r="AT1635" s="6"/>
      <c r="AU1635" s="7"/>
      <c r="AV1635" s="3" t="s">
        <v>5537</v>
      </c>
      <c r="AW1635" s="18" t="s">
        <v>5537</v>
      </c>
      <c r="AX1635" s="18" t="s">
        <v>5537</v>
      </c>
      <c r="AY1635" s="18" t="s">
        <v>5537</v>
      </c>
      <c r="AZ1635" s="18" t="s">
        <v>5537</v>
      </c>
      <c r="BA1635" s="18" t="s">
        <v>5537</v>
      </c>
      <c r="BB1635" s="18" t="s">
        <v>5537</v>
      </c>
      <c r="BC1635" s="18" t="s">
        <v>5537</v>
      </c>
      <c r="BD1635" s="18" t="s">
        <v>5537</v>
      </c>
      <c r="BE1635" s="18" t="s">
        <v>5537</v>
      </c>
      <c r="BF1635" s="18" t="s">
        <v>5537</v>
      </c>
      <c r="BG1635" s="18" t="s">
        <v>5537</v>
      </c>
      <c r="BH1635" s="18" t="s">
        <v>5537</v>
      </c>
      <c r="BI1635" s="9" t="s">
        <v>5537</v>
      </c>
      <c r="BJ1635" s="14"/>
      <c r="BK1635" s="14" t="s">
        <v>5537</v>
      </c>
      <c r="BL1635" s="14" t="str">
        <f>_xlfn.XLOOKUP(B1635,'[4]cell downs 18042026 17h'!$B:$B,'[4]cell downs 18042026 17h'!$B:$B,"")</f>
        <v/>
      </c>
      <c r="BM1635" s="14" t="str">
        <f>_xlfn.XLOOKUP(B1635,'[5]Cells Huawei 19042026 15h'!$B:$B,'[5]Cells Huawei 19042026 15h'!$B:$B,"")</f>
        <v/>
      </c>
      <c r="BN1635" s="9" t="str">
        <f>_xlfn.XLOOKUP(B1635,'[6]cells down 19042026 9H40'!$B:$B,'[6]cells down 19042026 9H40'!$B:$B,"")</f>
        <v/>
      </c>
      <c r="BO1635" s="9" t="s">
        <v>5537</v>
      </c>
      <c r="BP1635" s="9" t="s">
        <v>237</v>
      </c>
      <c r="BQ1635" s="115"/>
    </row>
    <row r="1636" spans="1:69" s="9" customFormat="1" x14ac:dyDescent="0.3">
      <c r="A1636" s="1" t="s">
        <v>3243</v>
      </c>
      <c r="B1636" s="8" t="s">
        <v>3244</v>
      </c>
      <c r="C1636" s="3" t="str">
        <f>_xlfn.XLOOKUP(B1636,'[1]daily break down'!$D:$D,'[1]daily break down'!$E:$E,"")</f>
        <v>Yaounde</v>
      </c>
      <c r="D1636" s="1" t="s">
        <v>11</v>
      </c>
      <c r="E1636" s="1" t="s">
        <v>12</v>
      </c>
      <c r="F1636" s="3" t="s">
        <v>37</v>
      </c>
      <c r="G1636" s="1" t="s">
        <v>38</v>
      </c>
      <c r="H1636" s="34" t="str">
        <f>_xlfn.XLOOKUP(B1636,[2]CALCULATION!$B:$B,[2]CALCULATION!$H:$H,"")</f>
        <v>ZTE</v>
      </c>
      <c r="I1636" s="28">
        <v>0</v>
      </c>
      <c r="J1636" s="28">
        <v>0</v>
      </c>
      <c r="K1636" s="28">
        <v>0</v>
      </c>
      <c r="L1636" s="28">
        <v>0</v>
      </c>
      <c r="M1636" s="28">
        <v>0</v>
      </c>
      <c r="N1636" s="28">
        <v>0</v>
      </c>
      <c r="O1636" s="28">
        <v>0</v>
      </c>
      <c r="P1636" s="28">
        <v>0</v>
      </c>
      <c r="Q1636" s="28">
        <v>0</v>
      </c>
      <c r="R1636" s="28">
        <v>0</v>
      </c>
      <c r="S1636" s="94">
        <v>0</v>
      </c>
      <c r="T1636" s="94">
        <f>_xlfn.XLOOKUP(B1636,'[3]Nur des jours'!$B:$B,'[3]Nur des jours'!$U:$U,"")</f>
        <v>0</v>
      </c>
      <c r="U1636" s="94">
        <v>0</v>
      </c>
      <c r="V1636" s="94">
        <v>0</v>
      </c>
      <c r="W1636" s="94">
        <v>0</v>
      </c>
      <c r="X1636" s="94">
        <v>0</v>
      </c>
      <c r="Y1636" s="94">
        <v>0</v>
      </c>
      <c r="Z1636" s="94">
        <v>0</v>
      </c>
      <c r="AA1636" s="94">
        <v>0</v>
      </c>
      <c r="AB1636" s="94">
        <v>0</v>
      </c>
      <c r="AC1636" s="94">
        <f>_xlfn.XLOOKUP(B1636,'[3]Nur des jours'!$B:$B,'[3]Nur des jours'!$N:$N,"")</f>
        <v>0</v>
      </c>
      <c r="AD1636" s="94">
        <v>0</v>
      </c>
      <c r="AE1636" s="94">
        <v>0</v>
      </c>
      <c r="AF1636" s="94">
        <v>0</v>
      </c>
      <c r="AG1636" s="94">
        <v>0</v>
      </c>
      <c r="AH1636" s="94">
        <v>0</v>
      </c>
      <c r="AI1636" s="49" t="s">
        <v>5559</v>
      </c>
      <c r="AJ1636" s="49"/>
      <c r="AK1636" s="48" t="str" cm="1">
        <f t="array" ref="AK1636">IFERROR(_xlfn.IFS(
AM1636="MPR ISSUE","PDH",
AM1636="BSS Hardware Issue","BSS",
AM1636="Sites strategiques, MLL, Pylone, etc.","ENVTECH",
AM1636="AKTIVCO DEFAUT GE &amp; POWER Cabinet","AKTIVCO",
AM1636="AKTIVCO Coupure ENEO &amp; Baisse de tension","AKTIVCO GRID ONLY",
AM1636="Coupure ENEO &amp; Baisse de tension","IHS GRID ONLY",
AM1636="Defaut GE &amp; POWER Cabinet","IHS",
AM1636="Sharing","Partners",
AM1636="Sites strategiques &amp; DataCenter","SST &amp; DC",
AM1636="Exclu","Exclu",
AM1636="SAT","SAT",
AM1636="SPARE-ISSUE","SPARE-ISSUE",
AM1636="Fiber CAmtel","TRANS_FO_CAMTEL",
AM1636="Fiber AOF","Fiber AOF",
AM1636="Projet OCM (HUAWEI)","TRAVAUX-HUAWEI",
AM1636="Projet OCM (NOKIA)","TRAVAUX-NOKIA",
AM1636="ACCESS-ISSUE","ACCESS-ISSUE",
AM1636="Projet OCM (ZTE, NOKIA, autres projets)","TRAVAUX OCM",
AM1636="No root CAuse","No root cause",
AM1636="ODU HS","PDH",
AM1636="IP &amp; VLAN","PDH",
AM1636="Warehouse HUAWEI","SPARE-ISSUE",
AM1636="SPARE-HS","SPARE-ISSUE",
AM1636="Power Telco","BSS",AM1636="no impacts","no impacts"
),"")</f>
        <v>no impacts</v>
      </c>
      <c r="AL1636" s="48" t="str" cm="1">
        <f t="array" ref="AL1636">IFERROR(_xlfn.IFS(
AM1636="MPR ISSUE","TX ISSUE",
AM1636="BSS Hardware Issue","RAN ISSUE",
AM1636="Sites strategiques, MLL, Pylone, etc.","ENVTECH",
AM1636="AKTIVCO DEFAUT GE &amp; POWER Cabinet","POWER ISSUE",
AM1636="AKTIVCO Coupure ENEO &amp; Baisse de tension","POWER ISSUE",
AM1636="Coupure ENEO &amp; Baisse de tension","POWER ISSUE",
AM1636="Defaut GE &amp; POWER Cabinet","POWER ISSUE",
AM1636="Sharing","POWER ISSUE",
AM1636="Sites strategiques &amp; DataCenter","POWER ISSUE",
AM1636="Exclu","Exclu",
AM1636="SAT","TX ISSUE",
AM1636="SPARE-ISSUE","SPARE-ISSUE",
AM1636="Fiber CAmtel","TX ISSUE",
AM1636="Fiber AOF","TX ISSUE",
AM1636="Projet OCM (HUAWEI)","TRAVAUX-HUAWEI",
AM1636="Projet OCM (NOKIA)","TRAVAUX -NOKIA",
AM1636="ACCESS-ISSUE","ACCESS-ISSUE",
AM1636="Projet OCM (ZTE, NOKIA, autres projets)","TRAVAUX OCM",
AM1636="No root CAuse","No root cause",
AM1636="ODU HS","TX ISSUE",
AM1636="IP &amp; VLAN","TX ISSUE",
AM1636="Warehouse HUAWEI","SPARE-ISSUE",
AM1636="SPARE-HS","SPARE-ISSUE",
AM1636="Power Telco","RAN ISSUE",AM1636="no impacts","no impacts"
),"")</f>
        <v>no impacts</v>
      </c>
      <c r="AM1636" s="67" t="s">
        <v>5605</v>
      </c>
      <c r="AN1636" s="48" t="str" cm="1">
        <f t="array" ref="AN1636">IFERROR(_xlfn.IFS(
AM1636="MPR ISSUE","ACTIVE",
AM1636="BSS Hardware Issue","ACTIVE",
AM1636="Sites strategiques, MLL, Pylone, etc.","PASSIVE",
AM1636="AKTIVCO DEFAUT GE &amp; POWER Cabinet","PASSIVE",
AM1636="AKTIVCO Coupure ENEO &amp; Baisse de tension","PASSIVE",
AM1636="Coupure ENEO &amp; Baisse de tension","PASSIVE",
AM1636="Defaut GE &amp; POWER Cabinet","PASSIVE",
AM1636="Sharing","PASSIVE",
AM1636="Sites strategiques &amp; DataCenter","PASSIVE",
AM1636="Exclu","Exclu",
AM1636="SAT","ACTIVE",
AM1636="SPARE-ISSUE","SPARE-ISSUE",
AM1636="Fiber CAmtel","ACTIVE",
AM1636="Fiber AOF","ACTIVE",
AM1636="Projet OCM (HUAWEI)","PLANNED WORKS",
AM1636="Projet OCM (NOKIA)","PLANNED WORKS",
AM1636="ACCESS-ISSUE","ACCESS-ISSUE",
AM1636="Projet OCM (ZTE, NOKIA, autres projets)","PLANNED WORKS",
AM1636="No root CAuse","No root cause",
AM1636="ODU HS","ACTIVE",
AM1636="IP &amp; VLAN","ACTIVE",
AM1636="Warehouse HUAWEI","SPARE-ISSUE",
AM1636="SPARE-HS","SPARE-ISSUE",
AM1636="Power Telco","ACTIVE", AM1636="no impacts","no impacts"
),"")</f>
        <v>no impacts</v>
      </c>
      <c r="AO1636" s="93" t="s">
        <v>5537</v>
      </c>
      <c r="AP1636" s="101" t="str">
        <f t="shared" si="46"/>
        <v>CTR_548</v>
      </c>
      <c r="AR1636" s="17" t="s">
        <v>5537</v>
      </c>
      <c r="AS1636" s="7" t="s">
        <v>5537</v>
      </c>
      <c r="AT1636" s="6"/>
      <c r="AU1636" s="7"/>
      <c r="AV1636" s="3" t="s">
        <v>5537</v>
      </c>
      <c r="AW1636" s="18" t="s">
        <v>5537</v>
      </c>
      <c r="AX1636" s="18" t="s">
        <v>5537</v>
      </c>
      <c r="AY1636" s="18" t="s">
        <v>5537</v>
      </c>
      <c r="AZ1636" s="18" t="s">
        <v>5537</v>
      </c>
      <c r="BA1636" s="18" t="s">
        <v>5537</v>
      </c>
      <c r="BB1636" s="18" t="s">
        <v>5537</v>
      </c>
      <c r="BC1636" s="18" t="s">
        <v>5537</v>
      </c>
      <c r="BD1636" s="18" t="s">
        <v>5537</v>
      </c>
      <c r="BE1636" s="18" t="s">
        <v>5537</v>
      </c>
      <c r="BF1636" s="18" t="s">
        <v>5537</v>
      </c>
      <c r="BG1636" s="18" t="s">
        <v>5537</v>
      </c>
      <c r="BH1636" s="18" t="s">
        <v>5537</v>
      </c>
      <c r="BI1636" s="9" t="s">
        <v>5537</v>
      </c>
      <c r="BJ1636" s="14"/>
      <c r="BK1636" s="14" t="s">
        <v>5537</v>
      </c>
      <c r="BL1636" s="14" t="str">
        <f>_xlfn.XLOOKUP(B1636,'[4]cell downs 18042026 17h'!$B:$B,'[4]cell downs 18042026 17h'!$B:$B,"")</f>
        <v/>
      </c>
      <c r="BM1636" s="14" t="str">
        <f>_xlfn.XLOOKUP(B1636,'[5]Cells Huawei 19042026 15h'!$B:$B,'[5]Cells Huawei 19042026 15h'!$B:$B,"")</f>
        <v/>
      </c>
      <c r="BN1636" s="9" t="str">
        <f>_xlfn.XLOOKUP(B1636,'[6]cells down 19042026 9H40'!$B:$B,'[6]cells down 19042026 9H40'!$B:$B,"")</f>
        <v/>
      </c>
      <c r="BO1636" s="9" t="s">
        <v>3244</v>
      </c>
      <c r="BP1636" s="9" t="s">
        <v>318</v>
      </c>
      <c r="BQ1636" s="115"/>
    </row>
    <row r="1637" spans="1:69" s="9" customFormat="1" x14ac:dyDescent="0.3">
      <c r="A1637" s="3" t="s">
        <v>2296</v>
      </c>
      <c r="B1637" s="25" t="s">
        <v>2297</v>
      </c>
      <c r="C1637" s="3" t="str">
        <f>_xlfn.XLOOKUP(B1637,'[1]daily break down'!$D:$D,'[1]daily break down'!$E:$E,"")</f>
        <v>Yaounde</v>
      </c>
      <c r="D1637" s="1"/>
      <c r="E1637" s="3" t="e">
        <v>#N/A</v>
      </c>
      <c r="F1637" s="3" t="s">
        <v>37</v>
      </c>
      <c r="G1637" s="3" t="s">
        <v>38</v>
      </c>
      <c r="H1637" s="34" t="str">
        <f>_xlfn.XLOOKUP(B1637,[2]CALCULATION!$B:$B,[2]CALCULATION!$H:$H,"")</f>
        <v>ZTE</v>
      </c>
      <c r="I1637" s="28">
        <v>0</v>
      </c>
      <c r="J1637" s="28">
        <v>0</v>
      </c>
      <c r="K1637" s="28">
        <v>0</v>
      </c>
      <c r="L1637" s="28">
        <v>0</v>
      </c>
      <c r="M1637" s="28">
        <v>0</v>
      </c>
      <c r="N1637" s="28">
        <v>0</v>
      </c>
      <c r="O1637" s="28">
        <v>0</v>
      </c>
      <c r="P1637" s="28">
        <v>0</v>
      </c>
      <c r="Q1637" s="28">
        <v>0.62499464947650485</v>
      </c>
      <c r="R1637" s="28">
        <v>0</v>
      </c>
      <c r="S1637" s="94">
        <v>0</v>
      </c>
      <c r="T1637" s="94">
        <f>_xlfn.XLOOKUP(B1637,'[3]Nur des jours'!$B:$B,'[3]Nur des jours'!$U:$U,"")</f>
        <v>0</v>
      </c>
      <c r="U1637" s="94">
        <v>0</v>
      </c>
      <c r="V1637" s="94">
        <v>0</v>
      </c>
      <c r="W1637" s="94">
        <v>0</v>
      </c>
      <c r="X1637" s="94">
        <v>0</v>
      </c>
      <c r="Y1637" s="94">
        <v>0</v>
      </c>
      <c r="Z1637" s="94">
        <v>0</v>
      </c>
      <c r="AA1637" s="94">
        <v>0</v>
      </c>
      <c r="AB1637" s="94">
        <v>0</v>
      </c>
      <c r="AC1637" s="94">
        <f>_xlfn.XLOOKUP(B1637,'[3]Nur des jours'!$B:$B,'[3]Nur des jours'!$N:$N,"")</f>
        <v>0</v>
      </c>
      <c r="AD1637" s="94">
        <v>0</v>
      </c>
      <c r="AE1637" s="94">
        <v>0</v>
      </c>
      <c r="AF1637" s="94">
        <v>0</v>
      </c>
      <c r="AG1637" s="94">
        <v>0</v>
      </c>
      <c r="AH1637" s="94">
        <v>0</v>
      </c>
      <c r="AI1637" s="49" t="s">
        <v>5559</v>
      </c>
      <c r="AJ1637" s="49"/>
      <c r="AK1637" s="48" t="str" cm="1">
        <f t="array" ref="AK1637">IFERROR(_xlfn.IFS(
AM1637="MPR ISSUE","PDH",
AM1637="BSS Hardware Issue","BSS",
AM1637="Sites strategiques, MLL, Pylone, etc.","ENVTECH",
AM1637="AKTIVCO DEFAUT GE &amp; POWER Cabinet","AKTIVCO",
AM1637="AKTIVCO Coupure ENEO &amp; Baisse de tension","AKTIVCO GRID ONLY",
AM1637="Coupure ENEO &amp; Baisse de tension","IHS GRID ONLY",
AM1637="Defaut GE &amp; POWER Cabinet","IHS",
AM1637="Sharing","Partners",
AM1637="Sites strategiques &amp; DataCenter","SST &amp; DC",
AM1637="Exclu","Exclu",
AM1637="SAT","SAT",
AM1637="SPARE-ISSUE","SPARE-ISSUE",
AM1637="Fiber CAmtel","TRANS_FO_CAMTEL",
AM1637="Fiber AOF","Fiber AOF",
AM1637="Projet OCM (HUAWEI)","TRAVAUX-HUAWEI",
AM1637="Projet OCM (NOKIA)","TRAVAUX-NOKIA",
AM1637="ACCESS-ISSUE","ACCESS-ISSUE",
AM1637="Projet OCM (ZTE, NOKIA, autres projets)","TRAVAUX OCM",
AM1637="No root CAuse","No root cause",
AM1637="ODU HS","PDH",
AM1637="IP &amp; VLAN","PDH",
AM1637="Warehouse HUAWEI","SPARE-ISSUE",
AM1637="SPARE-HS","SPARE-ISSUE",
AM1637="Power Telco","BSS",AM1637="no impacts","no impacts"
),"")</f>
        <v>no impacts</v>
      </c>
      <c r="AL1637" s="48" t="str" cm="1">
        <f t="array" ref="AL1637">IFERROR(_xlfn.IFS(
AM1637="MPR ISSUE","TX ISSUE",
AM1637="BSS Hardware Issue","RAN ISSUE",
AM1637="Sites strategiques, MLL, Pylone, etc.","ENVTECH",
AM1637="AKTIVCO DEFAUT GE &amp; POWER Cabinet","POWER ISSUE",
AM1637="AKTIVCO Coupure ENEO &amp; Baisse de tension","POWER ISSUE",
AM1637="Coupure ENEO &amp; Baisse de tension","POWER ISSUE",
AM1637="Defaut GE &amp; POWER Cabinet","POWER ISSUE",
AM1637="Sharing","POWER ISSUE",
AM1637="Sites strategiques &amp; DataCenter","POWER ISSUE",
AM1637="Exclu","Exclu",
AM1637="SAT","TX ISSUE",
AM1637="SPARE-ISSUE","SPARE-ISSUE",
AM1637="Fiber CAmtel","TX ISSUE",
AM1637="Fiber AOF","TX ISSUE",
AM1637="Projet OCM (HUAWEI)","TRAVAUX-HUAWEI",
AM1637="Projet OCM (NOKIA)","TRAVAUX -NOKIA",
AM1637="ACCESS-ISSUE","ACCESS-ISSUE",
AM1637="Projet OCM (ZTE, NOKIA, autres projets)","TRAVAUX OCM",
AM1637="No root CAuse","No root cause",
AM1637="ODU HS","TX ISSUE",
AM1637="IP &amp; VLAN","TX ISSUE",
AM1637="Warehouse HUAWEI","SPARE-ISSUE",
AM1637="SPARE-HS","SPARE-ISSUE",
AM1637="Power Telco","RAN ISSUE",AM1637="no impacts","no impacts"
),"")</f>
        <v>no impacts</v>
      </c>
      <c r="AM1637" s="67" t="s">
        <v>5605</v>
      </c>
      <c r="AN1637" s="48" t="str" cm="1">
        <f t="array" ref="AN1637">IFERROR(_xlfn.IFS(
AM1637="MPR ISSUE","ACTIVE",
AM1637="BSS Hardware Issue","ACTIVE",
AM1637="Sites strategiques, MLL, Pylone, etc.","PASSIVE",
AM1637="AKTIVCO DEFAUT GE &amp; POWER Cabinet","PASSIVE",
AM1637="AKTIVCO Coupure ENEO &amp; Baisse de tension","PASSIVE",
AM1637="Coupure ENEO &amp; Baisse de tension","PASSIVE",
AM1637="Defaut GE &amp; POWER Cabinet","PASSIVE",
AM1637="Sharing","PASSIVE",
AM1637="Sites strategiques &amp; DataCenter","PASSIVE",
AM1637="Exclu","Exclu",
AM1637="SAT","ACTIVE",
AM1637="SPARE-ISSUE","SPARE-ISSUE",
AM1637="Fiber CAmtel","ACTIVE",
AM1637="Fiber AOF","ACTIVE",
AM1637="Projet OCM (HUAWEI)","PLANNED WORKS",
AM1637="Projet OCM (NOKIA)","PLANNED WORKS",
AM1637="ACCESS-ISSUE","ACCESS-ISSUE",
AM1637="Projet OCM (ZTE, NOKIA, autres projets)","PLANNED WORKS",
AM1637="No root CAuse","No root cause",
AM1637="ODU HS","ACTIVE",
AM1637="IP &amp; VLAN","ACTIVE",
AM1637="Warehouse HUAWEI","SPARE-ISSUE",
AM1637="SPARE-HS","SPARE-ISSUE",
AM1637="Power Telco","ACTIVE", AM1637="no impacts","no impacts"
),"")</f>
        <v>no impacts</v>
      </c>
      <c r="AO1637" s="93" t="s">
        <v>5537</v>
      </c>
      <c r="AP1637" s="101" t="str">
        <f t="shared" si="46"/>
        <v>CTR_954</v>
      </c>
      <c r="AR1637" s="17" t="s">
        <v>5537</v>
      </c>
      <c r="AS1637" s="7" t="s">
        <v>5537</v>
      </c>
      <c r="AT1637" s="6"/>
      <c r="AU1637" s="7"/>
      <c r="AV1637" s="3" t="s">
        <v>5537</v>
      </c>
      <c r="AW1637" s="18" t="s">
        <v>5537</v>
      </c>
      <c r="AX1637" s="18" t="s">
        <v>5537</v>
      </c>
      <c r="AY1637" s="18" t="s">
        <v>5537</v>
      </c>
      <c r="AZ1637" s="18" t="s">
        <v>5537</v>
      </c>
      <c r="BA1637" s="18" t="s">
        <v>5537</v>
      </c>
      <c r="BB1637" s="18" t="s">
        <v>5537</v>
      </c>
      <c r="BC1637" s="18" t="s">
        <v>5537</v>
      </c>
      <c r="BD1637" s="18" t="s">
        <v>5537</v>
      </c>
      <c r="BE1637" s="18" t="s">
        <v>5537</v>
      </c>
      <c r="BF1637" s="18" t="s">
        <v>5537</v>
      </c>
      <c r="BG1637" s="18" t="s">
        <v>5537</v>
      </c>
      <c r="BH1637" s="18" t="s">
        <v>5537</v>
      </c>
      <c r="BI1637" s="9" t="s">
        <v>5537</v>
      </c>
      <c r="BJ1637" s="14"/>
      <c r="BK1637" s="14" t="s">
        <v>5537</v>
      </c>
      <c r="BL1637" s="14" t="str">
        <f>_xlfn.XLOOKUP(B1637,'[4]cell downs 18042026 17h'!$B:$B,'[4]cell downs 18042026 17h'!$B:$B,"")</f>
        <v/>
      </c>
      <c r="BM1637" s="14" t="str">
        <f>_xlfn.XLOOKUP(B1637,'[5]Cells Huawei 19042026 15h'!$B:$B,'[5]Cells Huawei 19042026 15h'!$B:$B,"")</f>
        <v/>
      </c>
      <c r="BN1637" s="9" t="str">
        <f>_xlfn.XLOOKUP(B1637,'[6]cells down 19042026 9H40'!$B:$B,'[6]cells down 19042026 9H40'!$B:$B,"")</f>
        <v/>
      </c>
      <c r="BO1637" s="9" t="s">
        <v>5537</v>
      </c>
      <c r="BP1637" s="9" t="s">
        <v>1129</v>
      </c>
      <c r="BQ1637" s="115"/>
    </row>
    <row r="1638" spans="1:69" s="9" customFormat="1" x14ac:dyDescent="0.3">
      <c r="A1638" s="1" t="s">
        <v>1949</v>
      </c>
      <c r="B1638" s="8" t="s">
        <v>1950</v>
      </c>
      <c r="C1638" s="3" t="str">
        <f>_xlfn.XLOOKUP(B1638,'[1]daily break down'!$D:$D,'[1]daily break down'!$E:$E,"")</f>
        <v>Yaounde</v>
      </c>
      <c r="D1638" s="1" t="s">
        <v>11</v>
      </c>
      <c r="E1638" s="1" t="s">
        <v>12</v>
      </c>
      <c r="F1638" s="3" t="s">
        <v>37</v>
      </c>
      <c r="G1638" s="1" t="s">
        <v>38</v>
      </c>
      <c r="H1638" s="34" t="str">
        <f>_xlfn.XLOOKUP(B1638,[2]CALCULATION!$B:$B,[2]CALCULATION!$H:$H,"")</f>
        <v>ZTE</v>
      </c>
      <c r="I1638" s="28">
        <v>0</v>
      </c>
      <c r="J1638" s="28">
        <v>0</v>
      </c>
      <c r="K1638" s="28">
        <v>0</v>
      </c>
      <c r="L1638" s="28">
        <v>0</v>
      </c>
      <c r="M1638" s="28">
        <v>0</v>
      </c>
      <c r="N1638" s="28">
        <v>0</v>
      </c>
      <c r="O1638" s="28">
        <v>0</v>
      </c>
      <c r="P1638" s="28">
        <v>0</v>
      </c>
      <c r="Q1638" s="28">
        <v>0</v>
      </c>
      <c r="R1638" s="28">
        <v>0</v>
      </c>
      <c r="S1638" s="94">
        <v>0</v>
      </c>
      <c r="T1638" s="94">
        <f>_xlfn.XLOOKUP(B1638,'[3]Nur des jours'!$B:$B,'[3]Nur des jours'!$U:$U,"")</f>
        <v>0</v>
      </c>
      <c r="U1638" s="94">
        <v>0.20471102892707058</v>
      </c>
      <c r="V1638" s="94">
        <v>0</v>
      </c>
      <c r="W1638" s="94">
        <v>0</v>
      </c>
      <c r="X1638" s="94">
        <v>0</v>
      </c>
      <c r="Y1638" s="94">
        <v>0</v>
      </c>
      <c r="Z1638" s="94">
        <v>0</v>
      </c>
      <c r="AA1638" s="94">
        <v>0</v>
      </c>
      <c r="AB1638" s="94">
        <v>0</v>
      </c>
      <c r="AC1638" s="94">
        <f>_xlfn.XLOOKUP(B1638,'[3]Nur des jours'!$B:$B,'[3]Nur des jours'!$N:$N,"")</f>
        <v>0</v>
      </c>
      <c r="AD1638" s="94">
        <v>0</v>
      </c>
      <c r="AE1638" s="94">
        <v>0</v>
      </c>
      <c r="AF1638" s="94">
        <v>0</v>
      </c>
      <c r="AG1638" s="94">
        <v>0</v>
      </c>
      <c r="AH1638" s="94">
        <v>0</v>
      </c>
      <c r="AI1638" s="49" t="s">
        <v>5559</v>
      </c>
      <c r="AJ1638" s="49"/>
      <c r="AK1638" s="48" t="str" cm="1">
        <f t="array" ref="AK1638">IFERROR(_xlfn.IFS(
AM1638="MPR ISSUE","PDH",
AM1638="BSS Hardware Issue","BSS",
AM1638="Sites strategiques, MLL, Pylone, etc.","ENVTECH",
AM1638="AKTIVCO DEFAUT GE &amp; POWER Cabinet","AKTIVCO",
AM1638="AKTIVCO Coupure ENEO &amp; Baisse de tension","AKTIVCO GRID ONLY",
AM1638="Coupure ENEO &amp; Baisse de tension","IHS GRID ONLY",
AM1638="Defaut GE &amp; POWER Cabinet","IHS",
AM1638="Sharing","Partners",
AM1638="Sites strategiques &amp; DataCenter","SST &amp; DC",
AM1638="Exclu","Exclu",
AM1638="SAT","SAT",
AM1638="SPARE-ISSUE","SPARE-ISSUE",
AM1638="Fiber CAmtel","TRANS_FO_CAMTEL",
AM1638="Fiber AOF","Fiber AOF",
AM1638="Projet OCM (HUAWEI)","TRAVAUX-HUAWEI",
AM1638="Projet OCM (NOKIA)","TRAVAUX-NOKIA",
AM1638="ACCESS-ISSUE","ACCESS-ISSUE",
AM1638="Projet OCM (ZTE, NOKIA, autres projets)","TRAVAUX OCM",
AM1638="No root CAuse","No root cause",
AM1638="ODU HS","PDH",
AM1638="IP &amp; VLAN","PDH",
AM1638="Warehouse HUAWEI","SPARE-ISSUE",
AM1638="SPARE-HS","SPARE-ISSUE",
AM1638="Power Telco","BSS",AM1638="no impacts","no impacts"
),"")</f>
        <v>no impacts</v>
      </c>
      <c r="AL1638" s="48" t="str" cm="1">
        <f t="array" ref="AL1638">IFERROR(_xlfn.IFS(
AM1638="MPR ISSUE","TX ISSUE",
AM1638="BSS Hardware Issue","RAN ISSUE",
AM1638="Sites strategiques, MLL, Pylone, etc.","ENVTECH",
AM1638="AKTIVCO DEFAUT GE &amp; POWER Cabinet","POWER ISSUE",
AM1638="AKTIVCO Coupure ENEO &amp; Baisse de tension","POWER ISSUE",
AM1638="Coupure ENEO &amp; Baisse de tension","POWER ISSUE",
AM1638="Defaut GE &amp; POWER Cabinet","POWER ISSUE",
AM1638="Sharing","POWER ISSUE",
AM1638="Sites strategiques &amp; DataCenter","POWER ISSUE",
AM1638="Exclu","Exclu",
AM1638="SAT","TX ISSUE",
AM1638="SPARE-ISSUE","SPARE-ISSUE",
AM1638="Fiber CAmtel","TX ISSUE",
AM1638="Fiber AOF","TX ISSUE",
AM1638="Projet OCM (HUAWEI)","TRAVAUX-HUAWEI",
AM1638="Projet OCM (NOKIA)","TRAVAUX -NOKIA",
AM1638="ACCESS-ISSUE","ACCESS-ISSUE",
AM1638="Projet OCM (ZTE, NOKIA, autres projets)","TRAVAUX OCM",
AM1638="No root CAuse","No root cause",
AM1638="ODU HS","TX ISSUE",
AM1638="IP &amp; VLAN","TX ISSUE",
AM1638="Warehouse HUAWEI","SPARE-ISSUE",
AM1638="SPARE-HS","SPARE-ISSUE",
AM1638="Power Telco","RAN ISSUE",AM1638="no impacts","no impacts"
),"")</f>
        <v>no impacts</v>
      </c>
      <c r="AM1638" s="67" t="s">
        <v>5605</v>
      </c>
      <c r="AN1638" s="48" t="str" cm="1">
        <f t="array" ref="AN1638">IFERROR(_xlfn.IFS(
AM1638="MPR ISSUE","ACTIVE",
AM1638="BSS Hardware Issue","ACTIVE",
AM1638="Sites strategiques, MLL, Pylone, etc.","PASSIVE",
AM1638="AKTIVCO DEFAUT GE &amp; POWER Cabinet","PASSIVE",
AM1638="AKTIVCO Coupure ENEO &amp; Baisse de tension","PASSIVE",
AM1638="Coupure ENEO &amp; Baisse de tension","PASSIVE",
AM1638="Defaut GE &amp; POWER Cabinet","PASSIVE",
AM1638="Sharing","PASSIVE",
AM1638="Sites strategiques &amp; DataCenter","PASSIVE",
AM1638="Exclu","Exclu",
AM1638="SAT","ACTIVE",
AM1638="SPARE-ISSUE","SPARE-ISSUE",
AM1638="Fiber CAmtel","ACTIVE",
AM1638="Fiber AOF","ACTIVE",
AM1638="Projet OCM (HUAWEI)","PLANNED WORKS",
AM1638="Projet OCM (NOKIA)","PLANNED WORKS",
AM1638="ACCESS-ISSUE","ACCESS-ISSUE",
AM1638="Projet OCM (ZTE, NOKIA, autres projets)","PLANNED WORKS",
AM1638="No root CAuse","No root cause",
AM1638="ODU HS","ACTIVE",
AM1638="IP &amp; VLAN","ACTIVE",
AM1638="Warehouse HUAWEI","SPARE-ISSUE",
AM1638="SPARE-HS","SPARE-ISSUE",
AM1638="Power Telco","ACTIVE", AM1638="no impacts","no impacts"
),"")</f>
        <v>no impacts</v>
      </c>
      <c r="AO1638" s="93" t="s">
        <v>5537</v>
      </c>
      <c r="AP1638" s="101" t="str">
        <f t="shared" si="46"/>
        <v>CTR_525</v>
      </c>
      <c r="AR1638" s="17" t="s">
        <v>5537</v>
      </c>
      <c r="AS1638" s="7" t="s">
        <v>5537</v>
      </c>
      <c r="AT1638" s="6"/>
      <c r="AU1638" s="7"/>
      <c r="AV1638" s="3" t="s">
        <v>5537</v>
      </c>
      <c r="AW1638" s="18" t="s">
        <v>5537</v>
      </c>
      <c r="AX1638" s="18" t="s">
        <v>5537</v>
      </c>
      <c r="AY1638" s="18" t="s">
        <v>5537</v>
      </c>
      <c r="AZ1638" s="18" t="s">
        <v>5537</v>
      </c>
      <c r="BA1638" s="18" t="s">
        <v>5537</v>
      </c>
      <c r="BB1638" s="18" t="s">
        <v>5537</v>
      </c>
      <c r="BC1638" s="18" t="s">
        <v>5537</v>
      </c>
      <c r="BD1638" s="18" t="s">
        <v>5537</v>
      </c>
      <c r="BE1638" s="18" t="s">
        <v>5537</v>
      </c>
      <c r="BF1638" s="18" t="s">
        <v>5537</v>
      </c>
      <c r="BG1638" s="18" t="s">
        <v>5537</v>
      </c>
      <c r="BH1638" s="18" t="s">
        <v>5537</v>
      </c>
      <c r="BI1638" s="9" t="s">
        <v>5537</v>
      </c>
      <c r="BJ1638" s="14"/>
      <c r="BK1638" s="14" t="s">
        <v>5537</v>
      </c>
      <c r="BL1638" s="14" t="str">
        <f>_xlfn.XLOOKUP(B1638,'[4]cell downs 18042026 17h'!$B:$B,'[4]cell downs 18042026 17h'!$B:$B,"")</f>
        <v/>
      </c>
      <c r="BM1638" s="14" t="str">
        <f>_xlfn.XLOOKUP(B1638,'[5]Cells Huawei 19042026 15h'!$B:$B,'[5]Cells Huawei 19042026 15h'!$B:$B,"")</f>
        <v/>
      </c>
      <c r="BN1638" s="9" t="str">
        <f>_xlfn.XLOOKUP(B1638,'[6]cells down 19042026 9H40'!$B:$B,'[6]cells down 19042026 9H40'!$B:$B,"")</f>
        <v/>
      </c>
      <c r="BO1638" s="9" t="s">
        <v>1950</v>
      </c>
      <c r="BP1638" s="9" t="s">
        <v>594</v>
      </c>
      <c r="BQ1638" s="115"/>
    </row>
    <row r="1639" spans="1:69" s="9" customFormat="1" x14ac:dyDescent="0.3">
      <c r="A1639" s="1" t="s">
        <v>3483</v>
      </c>
      <c r="B1639" s="8" t="s">
        <v>3484</v>
      </c>
      <c r="C1639" s="3" t="str">
        <f>_xlfn.XLOOKUP(B1639,'[1]daily break down'!$D:$D,'[1]daily break down'!$E:$E,"")</f>
        <v>Yaounde</v>
      </c>
      <c r="D1639" s="1" t="s">
        <v>11</v>
      </c>
      <c r="E1639" s="1" t="s">
        <v>12</v>
      </c>
      <c r="F1639" s="3" t="s">
        <v>37</v>
      </c>
      <c r="G1639" s="1" t="s">
        <v>38</v>
      </c>
      <c r="H1639" s="34" t="str">
        <f>_xlfn.XLOOKUP(B1639,[2]CALCULATION!$B:$B,[2]CALCULATION!$H:$H,"")</f>
        <v>ZTE</v>
      </c>
      <c r="I1639" s="28">
        <v>0</v>
      </c>
      <c r="J1639" s="28">
        <v>0</v>
      </c>
      <c r="K1639" s="28">
        <v>0</v>
      </c>
      <c r="L1639" s="28">
        <v>0</v>
      </c>
      <c r="M1639" s="28">
        <v>0</v>
      </c>
      <c r="N1639" s="28">
        <v>0</v>
      </c>
      <c r="O1639" s="28">
        <v>0</v>
      </c>
      <c r="P1639" s="28">
        <v>0</v>
      </c>
      <c r="Q1639" s="28">
        <v>0</v>
      </c>
      <c r="R1639" s="28">
        <v>0</v>
      </c>
      <c r="S1639" s="94">
        <v>0</v>
      </c>
      <c r="T1639" s="94">
        <f>_xlfn.XLOOKUP(B1639,'[3]Nur des jours'!$B:$B,'[3]Nur des jours'!$U:$U,"")</f>
        <v>0</v>
      </c>
      <c r="U1639" s="94">
        <v>0</v>
      </c>
      <c r="V1639" s="94">
        <v>0</v>
      </c>
      <c r="W1639" s="94">
        <v>0</v>
      </c>
      <c r="X1639" s="94">
        <v>0</v>
      </c>
      <c r="Y1639" s="94">
        <v>0</v>
      </c>
      <c r="Z1639" s="94">
        <v>0</v>
      </c>
      <c r="AA1639" s="94">
        <v>0</v>
      </c>
      <c r="AB1639" s="94">
        <v>0</v>
      </c>
      <c r="AC1639" s="94">
        <f>_xlfn.XLOOKUP(B1639,'[3]Nur des jours'!$B:$B,'[3]Nur des jours'!$N:$N,"")</f>
        <v>0</v>
      </c>
      <c r="AD1639" s="94">
        <v>0</v>
      </c>
      <c r="AE1639" s="94">
        <v>0</v>
      </c>
      <c r="AF1639" s="94">
        <v>0</v>
      </c>
      <c r="AG1639" s="94">
        <v>0</v>
      </c>
      <c r="AH1639" s="94">
        <v>0</v>
      </c>
      <c r="AI1639" s="49" t="s">
        <v>5559</v>
      </c>
      <c r="AJ1639" s="49"/>
      <c r="AK1639" s="48" t="str" cm="1">
        <f t="array" ref="AK1639">IFERROR(_xlfn.IFS(
AM1639="MPR ISSUE","PDH",
AM1639="BSS Hardware Issue","BSS",
AM1639="Sites strategiques, MLL, Pylone, etc.","ENVTECH",
AM1639="AKTIVCO DEFAUT GE &amp; POWER Cabinet","AKTIVCO",
AM1639="AKTIVCO Coupure ENEO &amp; Baisse de tension","AKTIVCO GRID ONLY",
AM1639="Coupure ENEO &amp; Baisse de tension","IHS GRID ONLY",
AM1639="Defaut GE &amp; POWER Cabinet","IHS",
AM1639="Sharing","Partners",
AM1639="Sites strategiques &amp; DataCenter","SST &amp; DC",
AM1639="Exclu","Exclu",
AM1639="SAT","SAT",
AM1639="SPARE-ISSUE","SPARE-ISSUE",
AM1639="Fiber CAmtel","TRANS_FO_CAMTEL",
AM1639="Fiber AOF","Fiber AOF",
AM1639="Projet OCM (HUAWEI)","TRAVAUX-HUAWEI",
AM1639="Projet OCM (NOKIA)","TRAVAUX-NOKIA",
AM1639="ACCESS-ISSUE","ACCESS-ISSUE",
AM1639="Projet OCM (ZTE, NOKIA, autres projets)","TRAVAUX OCM",
AM1639="No root CAuse","No root cause",
AM1639="ODU HS","PDH",
AM1639="IP &amp; VLAN","PDH",
AM1639="Warehouse HUAWEI","SPARE-ISSUE",
AM1639="SPARE-HS","SPARE-ISSUE",
AM1639="Power Telco","BSS",AM1639="no impacts","no impacts"
),"")</f>
        <v>no impacts</v>
      </c>
      <c r="AL1639" s="48" t="str" cm="1">
        <f t="array" ref="AL1639">IFERROR(_xlfn.IFS(
AM1639="MPR ISSUE","TX ISSUE",
AM1639="BSS Hardware Issue","RAN ISSUE",
AM1639="Sites strategiques, MLL, Pylone, etc.","ENVTECH",
AM1639="AKTIVCO DEFAUT GE &amp; POWER Cabinet","POWER ISSUE",
AM1639="AKTIVCO Coupure ENEO &amp; Baisse de tension","POWER ISSUE",
AM1639="Coupure ENEO &amp; Baisse de tension","POWER ISSUE",
AM1639="Defaut GE &amp; POWER Cabinet","POWER ISSUE",
AM1639="Sharing","POWER ISSUE",
AM1639="Sites strategiques &amp; DataCenter","POWER ISSUE",
AM1639="Exclu","Exclu",
AM1639="SAT","TX ISSUE",
AM1639="SPARE-ISSUE","SPARE-ISSUE",
AM1639="Fiber CAmtel","TX ISSUE",
AM1639="Fiber AOF","TX ISSUE",
AM1639="Projet OCM (HUAWEI)","TRAVAUX-HUAWEI",
AM1639="Projet OCM (NOKIA)","TRAVAUX -NOKIA",
AM1639="ACCESS-ISSUE","ACCESS-ISSUE",
AM1639="Projet OCM (ZTE, NOKIA, autres projets)","TRAVAUX OCM",
AM1639="No root CAuse","No root cause",
AM1639="ODU HS","TX ISSUE",
AM1639="IP &amp; VLAN","TX ISSUE",
AM1639="Warehouse HUAWEI","SPARE-ISSUE",
AM1639="SPARE-HS","SPARE-ISSUE",
AM1639="Power Telco","RAN ISSUE",AM1639="no impacts","no impacts"
),"")</f>
        <v>no impacts</v>
      </c>
      <c r="AM1639" s="67" t="s">
        <v>5605</v>
      </c>
      <c r="AN1639" s="48" t="str" cm="1">
        <f t="array" ref="AN1639">IFERROR(_xlfn.IFS(
AM1639="MPR ISSUE","ACTIVE",
AM1639="BSS Hardware Issue","ACTIVE",
AM1639="Sites strategiques, MLL, Pylone, etc.","PASSIVE",
AM1639="AKTIVCO DEFAUT GE &amp; POWER Cabinet","PASSIVE",
AM1639="AKTIVCO Coupure ENEO &amp; Baisse de tension","PASSIVE",
AM1639="Coupure ENEO &amp; Baisse de tension","PASSIVE",
AM1639="Defaut GE &amp; POWER Cabinet","PASSIVE",
AM1639="Sharing","PASSIVE",
AM1639="Sites strategiques &amp; DataCenter","PASSIVE",
AM1639="Exclu","Exclu",
AM1639="SAT","ACTIVE",
AM1639="SPARE-ISSUE","SPARE-ISSUE",
AM1639="Fiber CAmtel","ACTIVE",
AM1639="Fiber AOF","ACTIVE",
AM1639="Projet OCM (HUAWEI)","PLANNED WORKS",
AM1639="Projet OCM (NOKIA)","PLANNED WORKS",
AM1639="ACCESS-ISSUE","ACCESS-ISSUE",
AM1639="Projet OCM (ZTE, NOKIA, autres projets)","PLANNED WORKS",
AM1639="No root CAuse","No root cause",
AM1639="ODU HS","ACTIVE",
AM1639="IP &amp; VLAN","ACTIVE",
AM1639="Warehouse HUAWEI","SPARE-ISSUE",
AM1639="SPARE-HS","SPARE-ISSUE",
AM1639="Power Telco","ACTIVE", AM1639="no impacts","no impacts"
),"")</f>
        <v>no impacts</v>
      </c>
      <c r="AO1639" s="93" t="s">
        <v>5537</v>
      </c>
      <c r="AP1639" s="101" t="str">
        <f t="shared" si="46"/>
        <v>CTR_486</v>
      </c>
      <c r="AR1639" s="17" t="s">
        <v>5537</v>
      </c>
      <c r="AS1639" s="7" t="s">
        <v>5537</v>
      </c>
      <c r="AT1639" s="6"/>
      <c r="AU1639" s="7"/>
      <c r="AV1639" s="3" t="s">
        <v>5537</v>
      </c>
      <c r="AW1639" s="18" t="s">
        <v>5537</v>
      </c>
      <c r="AX1639" s="18" t="s">
        <v>5537</v>
      </c>
      <c r="AY1639" s="18" t="s">
        <v>5537</v>
      </c>
      <c r="AZ1639" s="18" t="s">
        <v>5537</v>
      </c>
      <c r="BA1639" s="18" t="s">
        <v>5537</v>
      </c>
      <c r="BB1639" s="18" t="s">
        <v>5537</v>
      </c>
      <c r="BC1639" s="18" t="s">
        <v>5537</v>
      </c>
      <c r="BD1639" s="18" t="s">
        <v>5537</v>
      </c>
      <c r="BE1639" s="18" t="s">
        <v>5537</v>
      </c>
      <c r="BF1639" s="18" t="s">
        <v>5537</v>
      </c>
      <c r="BG1639" s="18" t="s">
        <v>5537</v>
      </c>
      <c r="BH1639" s="18" t="s">
        <v>5537</v>
      </c>
      <c r="BI1639" s="9" t="s">
        <v>5537</v>
      </c>
      <c r="BJ1639" s="14"/>
      <c r="BK1639" s="14" t="s">
        <v>5537</v>
      </c>
      <c r="BL1639" s="14" t="str">
        <f>_xlfn.XLOOKUP(B1639,'[4]cell downs 18042026 17h'!$B:$B,'[4]cell downs 18042026 17h'!$B:$B,"")</f>
        <v/>
      </c>
      <c r="BM1639" s="14" t="str">
        <f>_xlfn.XLOOKUP(B1639,'[5]Cells Huawei 19042026 15h'!$B:$B,'[5]Cells Huawei 19042026 15h'!$B:$B,"")</f>
        <v/>
      </c>
      <c r="BN1639" s="9" t="str">
        <f>_xlfn.XLOOKUP(B1639,'[6]cells down 19042026 9H40'!$B:$B,'[6]cells down 19042026 9H40'!$B:$B,"")</f>
        <v/>
      </c>
      <c r="BO1639" s="9" t="s">
        <v>3484</v>
      </c>
      <c r="BP1639" s="9" t="s">
        <v>12</v>
      </c>
      <c r="BQ1639" s="115"/>
    </row>
    <row r="1640" spans="1:69" s="9" customFormat="1" x14ac:dyDescent="0.3">
      <c r="A1640" s="1" t="s">
        <v>2705</v>
      </c>
      <c r="B1640" s="8" t="s">
        <v>2706</v>
      </c>
      <c r="C1640" s="3" t="str">
        <f>_xlfn.XLOOKUP(B1640,'[1]daily break down'!$D:$D,'[1]daily break down'!$E:$E,"")</f>
        <v>Yaounde</v>
      </c>
      <c r="D1640" s="1" t="s">
        <v>21</v>
      </c>
      <c r="E1640" s="1" t="s">
        <v>80</v>
      </c>
      <c r="F1640" s="3" t="s">
        <v>37</v>
      </c>
      <c r="G1640" s="1" t="s">
        <v>38</v>
      </c>
      <c r="H1640" s="34" t="str">
        <f>_xlfn.XLOOKUP(B1640,[2]CALCULATION!$B:$B,[2]CALCULATION!$H:$H,"")</f>
        <v>ZTE</v>
      </c>
      <c r="I1640" s="28">
        <v>5.5391651185818702</v>
      </c>
      <c r="J1640" s="28">
        <v>0</v>
      </c>
      <c r="K1640" s="28">
        <v>0</v>
      </c>
      <c r="L1640" s="28">
        <v>0</v>
      </c>
      <c r="M1640" s="28">
        <v>0</v>
      </c>
      <c r="N1640" s="28">
        <v>0</v>
      </c>
      <c r="O1640" s="28">
        <v>0</v>
      </c>
      <c r="P1640" s="28">
        <v>0</v>
      </c>
      <c r="Q1640" s="28">
        <v>0</v>
      </c>
      <c r="R1640" s="28">
        <v>0</v>
      </c>
      <c r="S1640" s="94">
        <v>0</v>
      </c>
      <c r="T1640" s="94">
        <f>_xlfn.XLOOKUP(B1640,'[3]Nur des jours'!$B:$B,'[3]Nur des jours'!$U:$U,"")</f>
        <v>0</v>
      </c>
      <c r="U1640" s="94">
        <v>0</v>
      </c>
      <c r="V1640" s="94">
        <v>0</v>
      </c>
      <c r="W1640" s="94">
        <v>0</v>
      </c>
      <c r="X1640" s="94">
        <v>0</v>
      </c>
      <c r="Y1640" s="94">
        <v>0</v>
      </c>
      <c r="Z1640" s="94">
        <v>0</v>
      </c>
      <c r="AA1640" s="94">
        <v>0</v>
      </c>
      <c r="AB1640" s="94">
        <v>0</v>
      </c>
      <c r="AC1640" s="94">
        <f>_xlfn.XLOOKUP(B1640,'[3]Nur des jours'!$B:$B,'[3]Nur des jours'!$N:$N,"")</f>
        <v>0</v>
      </c>
      <c r="AD1640" s="94">
        <v>0</v>
      </c>
      <c r="AE1640" s="94">
        <v>0</v>
      </c>
      <c r="AF1640" s="94">
        <v>0</v>
      </c>
      <c r="AG1640" s="94">
        <v>0</v>
      </c>
      <c r="AH1640" s="94">
        <v>0</v>
      </c>
      <c r="AI1640" s="49" t="s">
        <v>5559</v>
      </c>
      <c r="AJ1640" s="49"/>
      <c r="AK1640" s="48" t="str" cm="1">
        <f t="array" ref="AK1640">IFERROR(_xlfn.IFS(
AM1640="MPR ISSUE","PDH",
AM1640="BSS Hardware Issue","BSS",
AM1640="Sites strategiques, MLL, Pylone, etc.","ENVTECH",
AM1640="AKTIVCO DEFAUT GE &amp; POWER Cabinet","AKTIVCO",
AM1640="AKTIVCO Coupure ENEO &amp; Baisse de tension","AKTIVCO GRID ONLY",
AM1640="Coupure ENEO &amp; Baisse de tension","IHS GRID ONLY",
AM1640="Defaut GE &amp; POWER Cabinet","IHS",
AM1640="Sharing","Partners",
AM1640="Sites strategiques &amp; DataCenter","SST &amp; DC",
AM1640="Exclu","Exclu",
AM1640="SAT","SAT",
AM1640="SPARE-ISSUE","SPARE-ISSUE",
AM1640="Fiber CAmtel","TRANS_FO_CAMTEL",
AM1640="Fiber AOF","Fiber AOF",
AM1640="Projet OCM (HUAWEI)","TRAVAUX-HUAWEI",
AM1640="Projet OCM (NOKIA)","TRAVAUX-NOKIA",
AM1640="ACCESS-ISSUE","ACCESS-ISSUE",
AM1640="Projet OCM (ZTE, NOKIA, autres projets)","TRAVAUX OCM",
AM1640="No root CAuse","No root cause",
AM1640="ODU HS","PDH",
AM1640="IP &amp; VLAN","PDH",
AM1640="Warehouse HUAWEI","SPARE-ISSUE",
AM1640="SPARE-HS","SPARE-ISSUE",
AM1640="Power Telco","BSS",AM1640="no impacts","no impacts"
),"")</f>
        <v>no impacts</v>
      </c>
      <c r="AL1640" s="48" t="str" cm="1">
        <f t="array" ref="AL1640">IFERROR(_xlfn.IFS(
AM1640="MPR ISSUE","TX ISSUE",
AM1640="BSS Hardware Issue","RAN ISSUE",
AM1640="Sites strategiques, MLL, Pylone, etc.","ENVTECH",
AM1640="AKTIVCO DEFAUT GE &amp; POWER Cabinet","POWER ISSUE",
AM1640="AKTIVCO Coupure ENEO &amp; Baisse de tension","POWER ISSUE",
AM1640="Coupure ENEO &amp; Baisse de tension","POWER ISSUE",
AM1640="Defaut GE &amp; POWER Cabinet","POWER ISSUE",
AM1640="Sharing","POWER ISSUE",
AM1640="Sites strategiques &amp; DataCenter","POWER ISSUE",
AM1640="Exclu","Exclu",
AM1640="SAT","TX ISSUE",
AM1640="SPARE-ISSUE","SPARE-ISSUE",
AM1640="Fiber CAmtel","TX ISSUE",
AM1640="Fiber AOF","TX ISSUE",
AM1640="Projet OCM (HUAWEI)","TRAVAUX-HUAWEI",
AM1640="Projet OCM (NOKIA)","TRAVAUX -NOKIA",
AM1640="ACCESS-ISSUE","ACCESS-ISSUE",
AM1640="Projet OCM (ZTE, NOKIA, autres projets)","TRAVAUX OCM",
AM1640="No root CAuse","No root cause",
AM1640="ODU HS","TX ISSUE",
AM1640="IP &amp; VLAN","TX ISSUE",
AM1640="Warehouse HUAWEI","SPARE-ISSUE",
AM1640="SPARE-HS","SPARE-ISSUE",
AM1640="Power Telco","RAN ISSUE",AM1640="no impacts","no impacts"
),"")</f>
        <v>no impacts</v>
      </c>
      <c r="AM1640" s="67" t="s">
        <v>5605</v>
      </c>
      <c r="AN1640" s="48" t="str" cm="1">
        <f t="array" ref="AN1640">IFERROR(_xlfn.IFS(
AM1640="MPR ISSUE","ACTIVE",
AM1640="BSS Hardware Issue","ACTIVE",
AM1640="Sites strategiques, MLL, Pylone, etc.","PASSIVE",
AM1640="AKTIVCO DEFAUT GE &amp; POWER Cabinet","PASSIVE",
AM1640="AKTIVCO Coupure ENEO &amp; Baisse de tension","PASSIVE",
AM1640="Coupure ENEO &amp; Baisse de tension","PASSIVE",
AM1640="Defaut GE &amp; POWER Cabinet","PASSIVE",
AM1640="Sharing","PASSIVE",
AM1640="Sites strategiques &amp; DataCenter","PASSIVE",
AM1640="Exclu","Exclu",
AM1640="SAT","ACTIVE",
AM1640="SPARE-ISSUE","SPARE-ISSUE",
AM1640="Fiber CAmtel","ACTIVE",
AM1640="Fiber AOF","ACTIVE",
AM1640="Projet OCM (HUAWEI)","PLANNED WORKS",
AM1640="Projet OCM (NOKIA)","PLANNED WORKS",
AM1640="ACCESS-ISSUE","ACCESS-ISSUE",
AM1640="Projet OCM (ZTE, NOKIA, autres projets)","PLANNED WORKS",
AM1640="No root CAuse","No root cause",
AM1640="ODU HS","ACTIVE",
AM1640="IP &amp; VLAN","ACTIVE",
AM1640="Warehouse HUAWEI","SPARE-ISSUE",
AM1640="SPARE-HS","SPARE-ISSUE",
AM1640="Power Telco","ACTIVE", AM1640="no impacts","no impacts"
),"")</f>
        <v>no impacts</v>
      </c>
      <c r="AO1640" s="93" t="s">
        <v>5537</v>
      </c>
      <c r="AP1640" s="101" t="str">
        <f t="shared" si="46"/>
        <v>CTR_628</v>
      </c>
      <c r="AR1640" s="17" t="s">
        <v>5537</v>
      </c>
      <c r="AS1640" s="7" t="s">
        <v>5537</v>
      </c>
      <c r="AT1640" s="6"/>
      <c r="AU1640" s="7"/>
      <c r="AV1640" s="3" t="s">
        <v>5537</v>
      </c>
      <c r="AW1640" s="18" t="s">
        <v>5537</v>
      </c>
      <c r="AX1640" s="18" t="s">
        <v>5537</v>
      </c>
      <c r="AY1640" s="18" t="s">
        <v>5537</v>
      </c>
      <c r="AZ1640" s="18" t="s">
        <v>5537</v>
      </c>
      <c r="BA1640" s="18" t="s">
        <v>5537</v>
      </c>
      <c r="BB1640" s="18" t="s">
        <v>5537</v>
      </c>
      <c r="BC1640" s="18" t="s">
        <v>5537</v>
      </c>
      <c r="BD1640" s="18" t="s">
        <v>5537</v>
      </c>
      <c r="BE1640" s="18" t="s">
        <v>5537</v>
      </c>
      <c r="BF1640" s="18" t="s">
        <v>5537</v>
      </c>
      <c r="BG1640" s="18" t="s">
        <v>5537</v>
      </c>
      <c r="BH1640" s="18" t="s">
        <v>5537</v>
      </c>
      <c r="BI1640" s="9" t="s">
        <v>5537</v>
      </c>
      <c r="BJ1640" s="14"/>
      <c r="BK1640" s="14" t="s">
        <v>5537</v>
      </c>
      <c r="BL1640" s="14" t="str">
        <f>_xlfn.XLOOKUP(B1640,'[4]cell downs 18042026 17h'!$B:$B,'[4]cell downs 18042026 17h'!$B:$B,"")</f>
        <v/>
      </c>
      <c r="BM1640" s="14" t="str">
        <f>_xlfn.XLOOKUP(B1640,'[5]Cells Huawei 19042026 15h'!$B:$B,'[5]Cells Huawei 19042026 15h'!$B:$B,"")</f>
        <v/>
      </c>
      <c r="BN1640" s="9" t="str">
        <f>_xlfn.XLOOKUP(B1640,'[6]cells down 19042026 9H40'!$B:$B,'[6]cells down 19042026 9H40'!$B:$B,"")</f>
        <v/>
      </c>
      <c r="BO1640" s="9" t="s">
        <v>5537</v>
      </c>
      <c r="BP1640" s="9" t="s">
        <v>12</v>
      </c>
      <c r="BQ1640" s="115"/>
    </row>
    <row r="1641" spans="1:69" s="9" customFormat="1" x14ac:dyDescent="0.3">
      <c r="A1641" s="1" t="s">
        <v>2742</v>
      </c>
      <c r="B1641" s="8" t="s">
        <v>2743</v>
      </c>
      <c r="C1641" s="3" t="str">
        <f>_xlfn.XLOOKUP(B1641,'[1]daily break down'!$D:$D,'[1]daily break down'!$E:$E,"")</f>
        <v>Yaounde</v>
      </c>
      <c r="D1641" s="1" t="s">
        <v>5519</v>
      </c>
      <c r="E1641" s="1" t="s">
        <v>12</v>
      </c>
      <c r="F1641" s="3" t="s">
        <v>37</v>
      </c>
      <c r="G1641" s="1" t="s">
        <v>38</v>
      </c>
      <c r="H1641" s="34" t="str">
        <f>_xlfn.XLOOKUP(B1641,[2]CALCULATION!$B:$B,[2]CALCULATION!$H:$H,"")</f>
        <v>ZTE</v>
      </c>
      <c r="I1641" s="28">
        <v>0</v>
      </c>
      <c r="J1641" s="28">
        <v>0</v>
      </c>
      <c r="K1641" s="28">
        <v>0</v>
      </c>
      <c r="L1641" s="28">
        <v>0</v>
      </c>
      <c r="M1641" s="28">
        <v>0</v>
      </c>
      <c r="N1641" s="28">
        <v>0</v>
      </c>
      <c r="O1641" s="28">
        <v>0</v>
      </c>
      <c r="P1641" s="28">
        <v>0</v>
      </c>
      <c r="Q1641" s="28">
        <v>0</v>
      </c>
      <c r="R1641" s="28">
        <v>0</v>
      </c>
      <c r="S1641" s="94">
        <v>0</v>
      </c>
      <c r="T1641" s="94">
        <f>_xlfn.XLOOKUP(B1641,'[3]Nur des jours'!$B:$B,'[3]Nur des jours'!$U:$U,"")</f>
        <v>0</v>
      </c>
      <c r="U1641" s="94">
        <v>0</v>
      </c>
      <c r="V1641" s="94">
        <v>0</v>
      </c>
      <c r="W1641" s="94">
        <v>0</v>
      </c>
      <c r="X1641" s="94">
        <v>0</v>
      </c>
      <c r="Y1641" s="94">
        <v>0</v>
      </c>
      <c r="Z1641" s="94">
        <v>0</v>
      </c>
      <c r="AA1641" s="94">
        <v>0</v>
      </c>
      <c r="AB1641" s="94">
        <v>0</v>
      </c>
      <c r="AC1641" s="94">
        <f>_xlfn.XLOOKUP(B1641,'[3]Nur des jours'!$B:$B,'[3]Nur des jours'!$N:$N,"")</f>
        <v>0</v>
      </c>
      <c r="AD1641" s="94">
        <v>0</v>
      </c>
      <c r="AE1641" s="94">
        <v>0</v>
      </c>
      <c r="AF1641" s="94">
        <v>0</v>
      </c>
      <c r="AG1641" s="94">
        <v>0</v>
      </c>
      <c r="AH1641" s="94">
        <v>0</v>
      </c>
      <c r="AI1641" s="49" t="s">
        <v>5559</v>
      </c>
      <c r="AJ1641" s="49"/>
      <c r="AK1641" s="48" t="str" cm="1">
        <f t="array" ref="AK1641">IFERROR(_xlfn.IFS(
AM1641="MPR ISSUE","PDH",
AM1641="BSS Hardware Issue","BSS",
AM1641="Sites strategiques, MLL, Pylone, etc.","ENVTECH",
AM1641="AKTIVCO DEFAUT GE &amp; POWER Cabinet","AKTIVCO",
AM1641="AKTIVCO Coupure ENEO &amp; Baisse de tension","AKTIVCO GRID ONLY",
AM1641="Coupure ENEO &amp; Baisse de tension","IHS GRID ONLY",
AM1641="Defaut GE &amp; POWER Cabinet","IHS",
AM1641="Sharing","Partners",
AM1641="Sites strategiques &amp; DataCenter","SST &amp; DC",
AM1641="Exclu","Exclu",
AM1641="SAT","SAT",
AM1641="SPARE-ISSUE","SPARE-ISSUE",
AM1641="Fiber CAmtel","TRANS_FO_CAMTEL",
AM1641="Fiber AOF","Fiber AOF",
AM1641="Projet OCM (HUAWEI)","TRAVAUX-HUAWEI",
AM1641="Projet OCM (NOKIA)","TRAVAUX-NOKIA",
AM1641="ACCESS-ISSUE","ACCESS-ISSUE",
AM1641="Projet OCM (ZTE, NOKIA, autres projets)","TRAVAUX OCM",
AM1641="No root CAuse","No root cause",
AM1641="ODU HS","PDH",
AM1641="IP &amp; VLAN","PDH",
AM1641="Warehouse HUAWEI","SPARE-ISSUE",
AM1641="SPARE-HS","SPARE-ISSUE",
AM1641="Power Telco","BSS",AM1641="no impacts","no impacts"
),"")</f>
        <v>no impacts</v>
      </c>
      <c r="AL1641" s="48" t="str" cm="1">
        <f t="array" ref="AL1641">IFERROR(_xlfn.IFS(
AM1641="MPR ISSUE","TX ISSUE",
AM1641="BSS Hardware Issue","RAN ISSUE",
AM1641="Sites strategiques, MLL, Pylone, etc.","ENVTECH",
AM1641="AKTIVCO DEFAUT GE &amp; POWER Cabinet","POWER ISSUE",
AM1641="AKTIVCO Coupure ENEO &amp; Baisse de tension","POWER ISSUE",
AM1641="Coupure ENEO &amp; Baisse de tension","POWER ISSUE",
AM1641="Defaut GE &amp; POWER Cabinet","POWER ISSUE",
AM1641="Sharing","POWER ISSUE",
AM1641="Sites strategiques &amp; DataCenter","POWER ISSUE",
AM1641="Exclu","Exclu",
AM1641="SAT","TX ISSUE",
AM1641="SPARE-ISSUE","SPARE-ISSUE",
AM1641="Fiber CAmtel","TX ISSUE",
AM1641="Fiber AOF","TX ISSUE",
AM1641="Projet OCM (HUAWEI)","TRAVAUX-HUAWEI",
AM1641="Projet OCM (NOKIA)","TRAVAUX -NOKIA",
AM1641="ACCESS-ISSUE","ACCESS-ISSUE",
AM1641="Projet OCM (ZTE, NOKIA, autres projets)","TRAVAUX OCM",
AM1641="No root CAuse","No root cause",
AM1641="ODU HS","TX ISSUE",
AM1641="IP &amp; VLAN","TX ISSUE",
AM1641="Warehouse HUAWEI","SPARE-ISSUE",
AM1641="SPARE-HS","SPARE-ISSUE",
AM1641="Power Telco","RAN ISSUE",AM1641="no impacts","no impacts"
),"")</f>
        <v>no impacts</v>
      </c>
      <c r="AM1641" s="67" t="s">
        <v>5605</v>
      </c>
      <c r="AN1641" s="48" t="str" cm="1">
        <f t="array" ref="AN1641">IFERROR(_xlfn.IFS(
AM1641="MPR ISSUE","ACTIVE",
AM1641="BSS Hardware Issue","ACTIVE",
AM1641="Sites strategiques, MLL, Pylone, etc.","PASSIVE",
AM1641="AKTIVCO DEFAUT GE &amp; POWER Cabinet","PASSIVE",
AM1641="AKTIVCO Coupure ENEO &amp; Baisse de tension","PASSIVE",
AM1641="Coupure ENEO &amp; Baisse de tension","PASSIVE",
AM1641="Defaut GE &amp; POWER Cabinet","PASSIVE",
AM1641="Sharing","PASSIVE",
AM1641="Sites strategiques &amp; DataCenter","PASSIVE",
AM1641="Exclu","Exclu",
AM1641="SAT","ACTIVE",
AM1641="SPARE-ISSUE","SPARE-ISSUE",
AM1641="Fiber CAmtel","ACTIVE",
AM1641="Fiber AOF","ACTIVE",
AM1641="Projet OCM (HUAWEI)","PLANNED WORKS",
AM1641="Projet OCM (NOKIA)","PLANNED WORKS",
AM1641="ACCESS-ISSUE","ACCESS-ISSUE",
AM1641="Projet OCM (ZTE, NOKIA, autres projets)","PLANNED WORKS",
AM1641="No root CAuse","No root cause",
AM1641="ODU HS","ACTIVE",
AM1641="IP &amp; VLAN","ACTIVE",
AM1641="Warehouse HUAWEI","SPARE-ISSUE",
AM1641="SPARE-HS","SPARE-ISSUE",
AM1641="Power Telco","ACTIVE", AM1641="no impacts","no impacts"
),"")</f>
        <v>no impacts</v>
      </c>
      <c r="AO1641" s="93" t="s">
        <v>5537</v>
      </c>
      <c r="AP1641" s="101" t="str">
        <f t="shared" si="46"/>
        <v>CTR_006</v>
      </c>
      <c r="AR1641" s="17" t="s">
        <v>5537</v>
      </c>
      <c r="AS1641" s="7" t="s">
        <v>5537</v>
      </c>
      <c r="AT1641" s="6"/>
      <c r="AU1641" s="7"/>
      <c r="AV1641" s="3" t="s">
        <v>5537</v>
      </c>
      <c r="AW1641" s="18" t="s">
        <v>5537</v>
      </c>
      <c r="AX1641" s="18" t="s">
        <v>5537</v>
      </c>
      <c r="AY1641" s="18" t="s">
        <v>5537</v>
      </c>
      <c r="AZ1641" s="18" t="s">
        <v>5537</v>
      </c>
      <c r="BA1641" s="18" t="s">
        <v>5537</v>
      </c>
      <c r="BB1641" s="18" t="s">
        <v>5537</v>
      </c>
      <c r="BC1641" s="18" t="s">
        <v>5537</v>
      </c>
      <c r="BD1641" s="18" t="s">
        <v>5537</v>
      </c>
      <c r="BE1641" s="18" t="s">
        <v>5537</v>
      </c>
      <c r="BF1641" s="18" t="s">
        <v>5537</v>
      </c>
      <c r="BG1641" s="18" t="s">
        <v>5537</v>
      </c>
      <c r="BH1641" s="18" t="s">
        <v>5537</v>
      </c>
      <c r="BI1641" s="9" t="s">
        <v>5537</v>
      </c>
      <c r="BJ1641" s="14"/>
      <c r="BK1641" s="14" t="s">
        <v>5537</v>
      </c>
      <c r="BL1641" s="14" t="str">
        <f>_xlfn.XLOOKUP(B1641,'[4]cell downs 18042026 17h'!$B:$B,'[4]cell downs 18042026 17h'!$B:$B,"")</f>
        <v/>
      </c>
      <c r="BM1641" s="14" t="str">
        <f>_xlfn.XLOOKUP(B1641,'[5]Cells Huawei 19042026 15h'!$B:$B,'[5]Cells Huawei 19042026 15h'!$B:$B,"")</f>
        <v/>
      </c>
      <c r="BN1641" s="9" t="str">
        <f>_xlfn.XLOOKUP(B1641,'[6]cells down 19042026 9H40'!$B:$B,'[6]cells down 19042026 9H40'!$B:$B,"")</f>
        <v/>
      </c>
      <c r="BO1641" s="9" t="s">
        <v>5537</v>
      </c>
      <c r="BP1641" s="9" t="s">
        <v>12</v>
      </c>
      <c r="BQ1641" s="115"/>
    </row>
    <row r="1642" spans="1:69" s="9" customFormat="1" x14ac:dyDescent="0.3">
      <c r="A1642" s="1" t="s">
        <v>2281</v>
      </c>
      <c r="B1642" s="8" t="s">
        <v>2282</v>
      </c>
      <c r="C1642" s="3" t="str">
        <f>_xlfn.XLOOKUP(B1642,'[1]daily break down'!$D:$D,'[1]daily break down'!$E:$E,"")</f>
        <v>Yaounde</v>
      </c>
      <c r="D1642" s="1" t="s">
        <v>11</v>
      </c>
      <c r="E1642" s="1" t="s">
        <v>12</v>
      </c>
      <c r="F1642" s="3" t="s">
        <v>37</v>
      </c>
      <c r="G1642" s="1" t="s">
        <v>38</v>
      </c>
      <c r="H1642" s="34" t="str">
        <f>_xlfn.XLOOKUP(B1642,[2]CALCULATION!$B:$B,[2]CALCULATION!$H:$H,"")</f>
        <v>ZTE</v>
      </c>
      <c r="I1642" s="28">
        <v>0</v>
      </c>
      <c r="J1642" s="28">
        <v>0</v>
      </c>
      <c r="K1642" s="28">
        <v>0</v>
      </c>
      <c r="L1642" s="28">
        <v>0</v>
      </c>
      <c r="M1642" s="28">
        <v>0</v>
      </c>
      <c r="N1642" s="28">
        <v>0</v>
      </c>
      <c r="O1642" s="28">
        <v>0</v>
      </c>
      <c r="P1642" s="28">
        <v>0</v>
      </c>
      <c r="Q1642" s="28">
        <v>0</v>
      </c>
      <c r="R1642" s="28">
        <v>0</v>
      </c>
      <c r="S1642" s="94">
        <v>0</v>
      </c>
      <c r="T1642" s="94">
        <f>_xlfn.XLOOKUP(B1642,'[3]Nur des jours'!$B:$B,'[3]Nur des jours'!$U:$U,"")</f>
        <v>0</v>
      </c>
      <c r="U1642" s="94">
        <v>0</v>
      </c>
      <c r="V1642" s="94">
        <v>0</v>
      </c>
      <c r="W1642" s="94">
        <v>0</v>
      </c>
      <c r="X1642" s="94">
        <v>0</v>
      </c>
      <c r="Y1642" s="94">
        <v>0</v>
      </c>
      <c r="Z1642" s="94">
        <v>0</v>
      </c>
      <c r="AA1642" s="94">
        <v>0</v>
      </c>
      <c r="AB1642" s="94">
        <v>0</v>
      </c>
      <c r="AC1642" s="94">
        <f>_xlfn.XLOOKUP(B1642,'[3]Nur des jours'!$B:$B,'[3]Nur des jours'!$N:$N,"")</f>
        <v>0</v>
      </c>
      <c r="AD1642" s="94">
        <v>0</v>
      </c>
      <c r="AE1642" s="94">
        <v>0</v>
      </c>
      <c r="AF1642" s="94">
        <v>0</v>
      </c>
      <c r="AG1642" s="94">
        <v>0</v>
      </c>
      <c r="AH1642" s="94">
        <v>0</v>
      </c>
      <c r="AI1642" s="49" t="s">
        <v>5559</v>
      </c>
      <c r="AJ1642" s="49"/>
      <c r="AK1642" s="48" t="str" cm="1">
        <f t="array" ref="AK1642">IFERROR(_xlfn.IFS(
AM1642="MPR ISSUE","PDH",
AM1642="BSS Hardware Issue","BSS",
AM1642="Sites strategiques, MLL, Pylone, etc.","ENVTECH",
AM1642="AKTIVCO DEFAUT GE &amp; POWER Cabinet","AKTIVCO",
AM1642="AKTIVCO Coupure ENEO &amp; Baisse de tension","AKTIVCO GRID ONLY",
AM1642="Coupure ENEO &amp; Baisse de tension","IHS GRID ONLY",
AM1642="Defaut GE &amp; POWER Cabinet","IHS",
AM1642="Sharing","Partners",
AM1642="Sites strategiques &amp; DataCenter","SST &amp; DC",
AM1642="Exclu","Exclu",
AM1642="SAT","SAT",
AM1642="SPARE-ISSUE","SPARE-ISSUE",
AM1642="Fiber CAmtel","TRANS_FO_CAMTEL",
AM1642="Fiber AOF","Fiber AOF",
AM1642="Projet OCM (HUAWEI)","TRAVAUX-HUAWEI",
AM1642="Projet OCM (NOKIA)","TRAVAUX-NOKIA",
AM1642="ACCESS-ISSUE","ACCESS-ISSUE",
AM1642="Projet OCM (ZTE, NOKIA, autres projets)","TRAVAUX OCM",
AM1642="No root CAuse","No root cause",
AM1642="ODU HS","PDH",
AM1642="IP &amp; VLAN","PDH",
AM1642="Warehouse HUAWEI","SPARE-ISSUE",
AM1642="SPARE-HS","SPARE-ISSUE",
AM1642="Power Telco","BSS",AM1642="no impacts","no impacts"
),"")</f>
        <v>no impacts</v>
      </c>
      <c r="AL1642" s="48" t="str" cm="1">
        <f t="array" ref="AL1642">IFERROR(_xlfn.IFS(
AM1642="MPR ISSUE","TX ISSUE",
AM1642="BSS Hardware Issue","RAN ISSUE",
AM1642="Sites strategiques, MLL, Pylone, etc.","ENVTECH",
AM1642="AKTIVCO DEFAUT GE &amp; POWER Cabinet","POWER ISSUE",
AM1642="AKTIVCO Coupure ENEO &amp; Baisse de tension","POWER ISSUE",
AM1642="Coupure ENEO &amp; Baisse de tension","POWER ISSUE",
AM1642="Defaut GE &amp; POWER Cabinet","POWER ISSUE",
AM1642="Sharing","POWER ISSUE",
AM1642="Sites strategiques &amp; DataCenter","POWER ISSUE",
AM1642="Exclu","Exclu",
AM1642="SAT","TX ISSUE",
AM1642="SPARE-ISSUE","SPARE-ISSUE",
AM1642="Fiber CAmtel","TX ISSUE",
AM1642="Fiber AOF","TX ISSUE",
AM1642="Projet OCM (HUAWEI)","TRAVAUX-HUAWEI",
AM1642="Projet OCM (NOKIA)","TRAVAUX -NOKIA",
AM1642="ACCESS-ISSUE","ACCESS-ISSUE",
AM1642="Projet OCM (ZTE, NOKIA, autres projets)","TRAVAUX OCM",
AM1642="No root CAuse","No root cause",
AM1642="ODU HS","TX ISSUE",
AM1642="IP &amp; VLAN","TX ISSUE",
AM1642="Warehouse HUAWEI","SPARE-ISSUE",
AM1642="SPARE-HS","SPARE-ISSUE",
AM1642="Power Telco","RAN ISSUE",AM1642="no impacts","no impacts"
),"")</f>
        <v>no impacts</v>
      </c>
      <c r="AM1642" s="67" t="s">
        <v>5605</v>
      </c>
      <c r="AN1642" s="48" t="str" cm="1">
        <f t="array" ref="AN1642">IFERROR(_xlfn.IFS(
AM1642="MPR ISSUE","ACTIVE",
AM1642="BSS Hardware Issue","ACTIVE",
AM1642="Sites strategiques, MLL, Pylone, etc.","PASSIVE",
AM1642="AKTIVCO DEFAUT GE &amp; POWER Cabinet","PASSIVE",
AM1642="AKTIVCO Coupure ENEO &amp; Baisse de tension","PASSIVE",
AM1642="Coupure ENEO &amp; Baisse de tension","PASSIVE",
AM1642="Defaut GE &amp; POWER Cabinet","PASSIVE",
AM1642="Sharing","PASSIVE",
AM1642="Sites strategiques &amp; DataCenter","PASSIVE",
AM1642="Exclu","Exclu",
AM1642="SAT","ACTIVE",
AM1642="SPARE-ISSUE","SPARE-ISSUE",
AM1642="Fiber CAmtel","ACTIVE",
AM1642="Fiber AOF","ACTIVE",
AM1642="Projet OCM (HUAWEI)","PLANNED WORKS",
AM1642="Projet OCM (NOKIA)","PLANNED WORKS",
AM1642="ACCESS-ISSUE","ACCESS-ISSUE",
AM1642="Projet OCM (ZTE, NOKIA, autres projets)","PLANNED WORKS",
AM1642="No root CAuse","No root cause",
AM1642="ODU HS","ACTIVE",
AM1642="IP &amp; VLAN","ACTIVE",
AM1642="Warehouse HUAWEI","SPARE-ISSUE",
AM1642="SPARE-HS","SPARE-ISSUE",
AM1642="Power Telco","ACTIVE", AM1642="no impacts","no impacts"
),"")</f>
        <v>no impacts</v>
      </c>
      <c r="AO1642" s="93" t="s">
        <v>5537</v>
      </c>
      <c r="AP1642" s="101" t="str">
        <f t="shared" si="46"/>
        <v>CTR_625</v>
      </c>
      <c r="AR1642" s="17" t="s">
        <v>5537</v>
      </c>
      <c r="AS1642" s="7" t="s">
        <v>5537</v>
      </c>
      <c r="AT1642" s="6"/>
      <c r="AU1642" s="7"/>
      <c r="AV1642" s="3" t="s">
        <v>5537</v>
      </c>
      <c r="AW1642" s="18" t="s">
        <v>5537</v>
      </c>
      <c r="AX1642" s="18" t="s">
        <v>5537</v>
      </c>
      <c r="AY1642" s="18" t="s">
        <v>5537</v>
      </c>
      <c r="AZ1642" s="18" t="s">
        <v>5537</v>
      </c>
      <c r="BA1642" s="18" t="s">
        <v>5537</v>
      </c>
      <c r="BB1642" s="18" t="s">
        <v>5537</v>
      </c>
      <c r="BC1642" s="18" t="s">
        <v>5537</v>
      </c>
      <c r="BD1642" s="18" t="s">
        <v>5537</v>
      </c>
      <c r="BE1642" s="18" t="s">
        <v>5537</v>
      </c>
      <c r="BF1642" s="18" t="s">
        <v>5537</v>
      </c>
      <c r="BG1642" s="18" t="s">
        <v>5537</v>
      </c>
      <c r="BH1642" s="18" t="s">
        <v>5537</v>
      </c>
      <c r="BI1642" s="9" t="s">
        <v>5537</v>
      </c>
      <c r="BJ1642" s="14"/>
      <c r="BK1642" s="14" t="s">
        <v>5537</v>
      </c>
      <c r="BL1642" s="14" t="str">
        <f>_xlfn.XLOOKUP(B1642,'[4]cell downs 18042026 17h'!$B:$B,'[4]cell downs 18042026 17h'!$B:$B,"")</f>
        <v/>
      </c>
      <c r="BM1642" s="14" t="str">
        <f>_xlfn.XLOOKUP(B1642,'[5]Cells Huawei 19042026 15h'!$B:$B,'[5]Cells Huawei 19042026 15h'!$B:$B,"")</f>
        <v/>
      </c>
      <c r="BN1642" s="9" t="str">
        <f>_xlfn.XLOOKUP(B1642,'[6]cells down 19042026 9H40'!$B:$B,'[6]cells down 19042026 9H40'!$B:$B,"")</f>
        <v/>
      </c>
      <c r="BO1642" s="9" t="s">
        <v>2282</v>
      </c>
      <c r="BP1642" s="9" t="s">
        <v>12</v>
      </c>
      <c r="BQ1642" s="115"/>
    </row>
    <row r="1643" spans="1:69" s="9" customFormat="1" x14ac:dyDescent="0.3">
      <c r="A1643" s="1" t="s">
        <v>3157</v>
      </c>
      <c r="B1643" s="8" t="s">
        <v>3158</v>
      </c>
      <c r="C1643" s="3" t="str">
        <f>_xlfn.XLOOKUP(B1643,'[1]daily break down'!$D:$D,'[1]daily break down'!$E:$E,"")</f>
        <v>Yaounde</v>
      </c>
      <c r="D1643" s="1" t="s">
        <v>21</v>
      </c>
      <c r="E1643" s="1" t="s">
        <v>125</v>
      </c>
      <c r="F1643" s="3" t="s">
        <v>37</v>
      </c>
      <c r="G1643" s="1" t="s">
        <v>38</v>
      </c>
      <c r="H1643" s="34" t="str">
        <f>_xlfn.XLOOKUP(B1643,[2]CALCULATION!$B:$B,[2]CALCULATION!$H:$H,"")</f>
        <v>ZTE</v>
      </c>
      <c r="I1643" s="28">
        <v>0</v>
      </c>
      <c r="J1643" s="28">
        <v>0</v>
      </c>
      <c r="K1643" s="28">
        <v>0</v>
      </c>
      <c r="L1643" s="28">
        <v>0</v>
      </c>
      <c r="M1643" s="28">
        <v>0.38074325191976849</v>
      </c>
      <c r="N1643" s="28">
        <v>0</v>
      </c>
      <c r="O1643" s="28">
        <v>0</v>
      </c>
      <c r="P1643" s="28">
        <v>0</v>
      </c>
      <c r="Q1643" s="28">
        <v>0</v>
      </c>
      <c r="R1643" s="28">
        <v>0</v>
      </c>
      <c r="S1643" s="94">
        <v>0</v>
      </c>
      <c r="T1643" s="94">
        <f>_xlfn.XLOOKUP(B1643,'[3]Nur des jours'!$B:$B,'[3]Nur des jours'!$U:$U,"")</f>
        <v>0</v>
      </c>
      <c r="U1643" s="94">
        <v>9.4887075418125573</v>
      </c>
      <c r="V1643" s="94">
        <v>0</v>
      </c>
      <c r="W1643" s="94">
        <v>0</v>
      </c>
      <c r="X1643" s="94">
        <v>0</v>
      </c>
      <c r="Y1643" s="94">
        <v>0</v>
      </c>
      <c r="Z1643" s="94">
        <v>0</v>
      </c>
      <c r="AA1643" s="94">
        <v>0</v>
      </c>
      <c r="AB1643" s="94">
        <v>0</v>
      </c>
      <c r="AC1643" s="94">
        <f>_xlfn.XLOOKUP(B1643,'[3]Nur des jours'!$B:$B,'[3]Nur des jours'!$N:$N,"")</f>
        <v>0</v>
      </c>
      <c r="AD1643" s="94">
        <v>0</v>
      </c>
      <c r="AE1643" s="94">
        <v>0</v>
      </c>
      <c r="AF1643" s="94">
        <v>0</v>
      </c>
      <c r="AG1643" s="94">
        <v>0</v>
      </c>
      <c r="AH1643" s="94">
        <v>0</v>
      </c>
      <c r="AI1643" s="49" t="s">
        <v>5559</v>
      </c>
      <c r="AJ1643" s="49"/>
      <c r="AK1643" s="48" t="str" cm="1">
        <f t="array" ref="AK1643">IFERROR(_xlfn.IFS(
AM1643="MPR ISSUE","PDH",
AM1643="BSS Hardware Issue","BSS",
AM1643="Sites strategiques, MLL, Pylone, etc.","ENVTECH",
AM1643="AKTIVCO DEFAUT GE &amp; POWER Cabinet","AKTIVCO",
AM1643="AKTIVCO Coupure ENEO &amp; Baisse de tension","AKTIVCO GRID ONLY",
AM1643="Coupure ENEO &amp; Baisse de tension","IHS GRID ONLY",
AM1643="Defaut GE &amp; POWER Cabinet","IHS",
AM1643="Sharing","Partners",
AM1643="Sites strategiques &amp; DataCenter","SST &amp; DC",
AM1643="Exclu","Exclu",
AM1643="SAT","SAT",
AM1643="SPARE-ISSUE","SPARE-ISSUE",
AM1643="Fiber CAmtel","TRANS_FO_CAMTEL",
AM1643="Fiber AOF","Fiber AOF",
AM1643="Projet OCM (HUAWEI)","TRAVAUX-HUAWEI",
AM1643="Projet OCM (NOKIA)","TRAVAUX-NOKIA",
AM1643="ACCESS-ISSUE","ACCESS-ISSUE",
AM1643="Projet OCM (ZTE, NOKIA, autres projets)","TRAVAUX OCM",
AM1643="No root CAuse","No root cause",
AM1643="ODU HS","PDH",
AM1643="IP &amp; VLAN","PDH",
AM1643="Warehouse HUAWEI","SPARE-ISSUE",
AM1643="SPARE-HS","SPARE-ISSUE",
AM1643="Power Telco","BSS",AM1643="no impacts","no impacts"
),"")</f>
        <v>no impacts</v>
      </c>
      <c r="AL1643" s="48" t="str" cm="1">
        <f t="array" ref="AL1643">IFERROR(_xlfn.IFS(
AM1643="MPR ISSUE","TX ISSUE",
AM1643="BSS Hardware Issue","RAN ISSUE",
AM1643="Sites strategiques, MLL, Pylone, etc.","ENVTECH",
AM1643="AKTIVCO DEFAUT GE &amp; POWER Cabinet","POWER ISSUE",
AM1643="AKTIVCO Coupure ENEO &amp; Baisse de tension","POWER ISSUE",
AM1643="Coupure ENEO &amp; Baisse de tension","POWER ISSUE",
AM1643="Defaut GE &amp; POWER Cabinet","POWER ISSUE",
AM1643="Sharing","POWER ISSUE",
AM1643="Sites strategiques &amp; DataCenter","POWER ISSUE",
AM1643="Exclu","Exclu",
AM1643="SAT","TX ISSUE",
AM1643="SPARE-ISSUE","SPARE-ISSUE",
AM1643="Fiber CAmtel","TX ISSUE",
AM1643="Fiber AOF","TX ISSUE",
AM1643="Projet OCM (HUAWEI)","TRAVAUX-HUAWEI",
AM1643="Projet OCM (NOKIA)","TRAVAUX -NOKIA",
AM1643="ACCESS-ISSUE","ACCESS-ISSUE",
AM1643="Projet OCM (ZTE, NOKIA, autres projets)","TRAVAUX OCM",
AM1643="No root CAuse","No root cause",
AM1643="ODU HS","TX ISSUE",
AM1643="IP &amp; VLAN","TX ISSUE",
AM1643="Warehouse HUAWEI","SPARE-ISSUE",
AM1643="SPARE-HS","SPARE-ISSUE",
AM1643="Power Telco","RAN ISSUE",AM1643="no impacts","no impacts"
),"")</f>
        <v>no impacts</v>
      </c>
      <c r="AM1643" s="67" t="s">
        <v>5605</v>
      </c>
      <c r="AN1643" s="48" t="str" cm="1">
        <f t="array" ref="AN1643">IFERROR(_xlfn.IFS(
AM1643="MPR ISSUE","ACTIVE",
AM1643="BSS Hardware Issue","ACTIVE",
AM1643="Sites strategiques, MLL, Pylone, etc.","PASSIVE",
AM1643="AKTIVCO DEFAUT GE &amp; POWER Cabinet","PASSIVE",
AM1643="AKTIVCO Coupure ENEO &amp; Baisse de tension","PASSIVE",
AM1643="Coupure ENEO &amp; Baisse de tension","PASSIVE",
AM1643="Defaut GE &amp; POWER Cabinet","PASSIVE",
AM1643="Sharing","PASSIVE",
AM1643="Sites strategiques &amp; DataCenter","PASSIVE",
AM1643="Exclu","Exclu",
AM1643="SAT","ACTIVE",
AM1643="SPARE-ISSUE","SPARE-ISSUE",
AM1643="Fiber CAmtel","ACTIVE",
AM1643="Fiber AOF","ACTIVE",
AM1643="Projet OCM (HUAWEI)","PLANNED WORKS",
AM1643="Projet OCM (NOKIA)","PLANNED WORKS",
AM1643="ACCESS-ISSUE","ACCESS-ISSUE",
AM1643="Projet OCM (ZTE, NOKIA, autres projets)","PLANNED WORKS",
AM1643="No root CAuse","No root cause",
AM1643="ODU HS","ACTIVE",
AM1643="IP &amp; VLAN","ACTIVE",
AM1643="Warehouse HUAWEI","SPARE-ISSUE",
AM1643="SPARE-HS","SPARE-ISSUE",
AM1643="Power Telco","ACTIVE", AM1643="no impacts","no impacts"
),"")</f>
        <v>no impacts</v>
      </c>
      <c r="AO1643" s="93" t="s">
        <v>5537</v>
      </c>
      <c r="AP1643" s="101" t="str">
        <f t="shared" si="46"/>
        <v>CTR_660</v>
      </c>
      <c r="AR1643" s="17" t="s">
        <v>5537</v>
      </c>
      <c r="AS1643" s="7" t="s">
        <v>5537</v>
      </c>
      <c r="AT1643" s="6"/>
      <c r="AU1643" s="7"/>
      <c r="AV1643" s="3" t="s">
        <v>5537</v>
      </c>
      <c r="AW1643" s="18" t="s">
        <v>5537</v>
      </c>
      <c r="AX1643" s="18" t="s">
        <v>5537</v>
      </c>
      <c r="AY1643" s="18" t="s">
        <v>5537</v>
      </c>
      <c r="AZ1643" s="18" t="s">
        <v>5537</v>
      </c>
      <c r="BA1643" s="18" t="s">
        <v>5537</v>
      </c>
      <c r="BB1643" s="18" t="s">
        <v>5537</v>
      </c>
      <c r="BC1643" s="18" t="s">
        <v>5537</v>
      </c>
      <c r="BD1643" s="18" t="s">
        <v>5537</v>
      </c>
      <c r="BE1643" s="18" t="s">
        <v>5537</v>
      </c>
      <c r="BF1643" s="18" t="s">
        <v>5537</v>
      </c>
      <c r="BG1643" s="18" t="s">
        <v>5537</v>
      </c>
      <c r="BH1643" s="18" t="s">
        <v>5537</v>
      </c>
      <c r="BI1643" s="9" t="s">
        <v>5537</v>
      </c>
      <c r="BJ1643" s="14"/>
      <c r="BK1643" s="14" t="s">
        <v>5537</v>
      </c>
      <c r="BL1643" s="14" t="str">
        <f>_xlfn.XLOOKUP(B1643,'[4]cell downs 18042026 17h'!$B:$B,'[4]cell downs 18042026 17h'!$B:$B,"")</f>
        <v/>
      </c>
      <c r="BM1643" s="14" t="str">
        <f>_xlfn.XLOOKUP(B1643,'[5]Cells Huawei 19042026 15h'!$B:$B,'[5]Cells Huawei 19042026 15h'!$B:$B,"")</f>
        <v/>
      </c>
      <c r="BN1643" s="9" t="str">
        <f>_xlfn.XLOOKUP(B1643,'[6]cells down 19042026 9H40'!$B:$B,'[6]cells down 19042026 9H40'!$B:$B,"")</f>
        <v/>
      </c>
      <c r="BO1643" s="9" t="s">
        <v>5537</v>
      </c>
      <c r="BP1643" s="9" t="s">
        <v>12</v>
      </c>
      <c r="BQ1643" s="115"/>
    </row>
    <row r="1644" spans="1:69" s="9" customFormat="1" x14ac:dyDescent="0.3">
      <c r="A1644" s="1" t="s">
        <v>2929</v>
      </c>
      <c r="B1644" s="8" t="s">
        <v>2930</v>
      </c>
      <c r="C1644" s="3" t="str">
        <f>_xlfn.XLOOKUP(B1644,'[1]daily break down'!$D:$D,'[1]daily break down'!$E:$E,"")</f>
        <v>Yaounde</v>
      </c>
      <c r="D1644" s="1" t="s">
        <v>21</v>
      </c>
      <c r="E1644" s="1" t="s">
        <v>30</v>
      </c>
      <c r="F1644" s="3" t="s">
        <v>37</v>
      </c>
      <c r="G1644" s="1" t="s">
        <v>38</v>
      </c>
      <c r="H1644" s="34" t="str">
        <f>_xlfn.XLOOKUP(B1644,[2]CALCULATION!$B:$B,[2]CALCULATION!$H:$H,"")</f>
        <v>ZTE</v>
      </c>
      <c r="I1644" s="28">
        <v>0</v>
      </c>
      <c r="J1644" s="28">
        <v>0</v>
      </c>
      <c r="K1644" s="28">
        <v>0</v>
      </c>
      <c r="L1644" s="28">
        <v>0</v>
      </c>
      <c r="M1644" s="28">
        <v>16.809151107344341</v>
      </c>
      <c r="N1644" s="28">
        <v>0</v>
      </c>
      <c r="O1644" s="28">
        <v>0</v>
      </c>
      <c r="P1644" s="28">
        <v>0</v>
      </c>
      <c r="Q1644" s="28">
        <v>0</v>
      </c>
      <c r="R1644" s="28">
        <v>0</v>
      </c>
      <c r="S1644" s="94">
        <v>0</v>
      </c>
      <c r="T1644" s="94">
        <f>_xlfn.XLOOKUP(B1644,'[3]Nur des jours'!$B:$B,'[3]Nur des jours'!$U:$U,"")</f>
        <v>0</v>
      </c>
      <c r="U1644" s="94">
        <v>0</v>
      </c>
      <c r="V1644" s="94">
        <v>0</v>
      </c>
      <c r="W1644" s="94">
        <v>0</v>
      </c>
      <c r="X1644" s="94">
        <v>0</v>
      </c>
      <c r="Y1644" s="94">
        <v>0</v>
      </c>
      <c r="Z1644" s="94">
        <v>0</v>
      </c>
      <c r="AA1644" s="94">
        <v>0</v>
      </c>
      <c r="AB1644" s="94">
        <v>0</v>
      </c>
      <c r="AC1644" s="94">
        <f>_xlfn.XLOOKUP(B1644,'[3]Nur des jours'!$B:$B,'[3]Nur des jours'!$N:$N,"")</f>
        <v>0</v>
      </c>
      <c r="AD1644" s="94">
        <v>0</v>
      </c>
      <c r="AE1644" s="94">
        <v>0</v>
      </c>
      <c r="AF1644" s="94">
        <v>0</v>
      </c>
      <c r="AG1644" s="94">
        <v>0</v>
      </c>
      <c r="AH1644" s="94">
        <v>0</v>
      </c>
      <c r="AI1644" s="49" t="s">
        <v>5559</v>
      </c>
      <c r="AJ1644" s="49"/>
      <c r="AK1644" s="48" t="str" cm="1">
        <f t="array" ref="AK1644">IFERROR(_xlfn.IFS(
AM1644="MPR ISSUE","PDH",
AM1644="BSS Hardware Issue","BSS",
AM1644="Sites strategiques, MLL, Pylone, etc.","ENVTECH",
AM1644="AKTIVCO DEFAUT GE &amp; POWER Cabinet","AKTIVCO",
AM1644="AKTIVCO Coupure ENEO &amp; Baisse de tension","AKTIVCO GRID ONLY",
AM1644="Coupure ENEO &amp; Baisse de tension","IHS GRID ONLY",
AM1644="Defaut GE &amp; POWER Cabinet","IHS",
AM1644="Sharing","Partners",
AM1644="Sites strategiques &amp; DataCenter","SST &amp; DC",
AM1644="Exclu","Exclu",
AM1644="SAT","SAT",
AM1644="SPARE-ISSUE","SPARE-ISSUE",
AM1644="Fiber CAmtel","TRANS_FO_CAMTEL",
AM1644="Fiber AOF","Fiber AOF",
AM1644="Projet OCM (HUAWEI)","TRAVAUX-HUAWEI",
AM1644="Projet OCM (NOKIA)","TRAVAUX-NOKIA",
AM1644="ACCESS-ISSUE","ACCESS-ISSUE",
AM1644="Projet OCM (ZTE, NOKIA, autres projets)","TRAVAUX OCM",
AM1644="No root CAuse","No root cause",
AM1644="ODU HS","PDH",
AM1644="IP &amp; VLAN","PDH",
AM1644="Warehouse HUAWEI","SPARE-ISSUE",
AM1644="SPARE-HS","SPARE-ISSUE",
AM1644="Power Telco","BSS",AM1644="no impacts","no impacts"
),"")</f>
        <v>no impacts</v>
      </c>
      <c r="AL1644" s="48" t="str" cm="1">
        <f t="array" ref="AL1644">IFERROR(_xlfn.IFS(
AM1644="MPR ISSUE","TX ISSUE",
AM1644="BSS Hardware Issue","RAN ISSUE",
AM1644="Sites strategiques, MLL, Pylone, etc.","ENVTECH",
AM1644="AKTIVCO DEFAUT GE &amp; POWER Cabinet","POWER ISSUE",
AM1644="AKTIVCO Coupure ENEO &amp; Baisse de tension","POWER ISSUE",
AM1644="Coupure ENEO &amp; Baisse de tension","POWER ISSUE",
AM1644="Defaut GE &amp; POWER Cabinet","POWER ISSUE",
AM1644="Sharing","POWER ISSUE",
AM1644="Sites strategiques &amp; DataCenter","POWER ISSUE",
AM1644="Exclu","Exclu",
AM1644="SAT","TX ISSUE",
AM1644="SPARE-ISSUE","SPARE-ISSUE",
AM1644="Fiber CAmtel","TX ISSUE",
AM1644="Fiber AOF","TX ISSUE",
AM1644="Projet OCM (HUAWEI)","TRAVAUX-HUAWEI",
AM1644="Projet OCM (NOKIA)","TRAVAUX -NOKIA",
AM1644="ACCESS-ISSUE","ACCESS-ISSUE",
AM1644="Projet OCM (ZTE, NOKIA, autres projets)","TRAVAUX OCM",
AM1644="No root CAuse","No root cause",
AM1644="ODU HS","TX ISSUE",
AM1644="IP &amp; VLAN","TX ISSUE",
AM1644="Warehouse HUAWEI","SPARE-ISSUE",
AM1644="SPARE-HS","SPARE-ISSUE",
AM1644="Power Telco","RAN ISSUE",AM1644="no impacts","no impacts"
),"")</f>
        <v>no impacts</v>
      </c>
      <c r="AM1644" s="67" t="s">
        <v>5605</v>
      </c>
      <c r="AN1644" s="48" t="str" cm="1">
        <f t="array" ref="AN1644">IFERROR(_xlfn.IFS(
AM1644="MPR ISSUE","ACTIVE",
AM1644="BSS Hardware Issue","ACTIVE",
AM1644="Sites strategiques, MLL, Pylone, etc.","PASSIVE",
AM1644="AKTIVCO DEFAUT GE &amp; POWER Cabinet","PASSIVE",
AM1644="AKTIVCO Coupure ENEO &amp; Baisse de tension","PASSIVE",
AM1644="Coupure ENEO &amp; Baisse de tension","PASSIVE",
AM1644="Defaut GE &amp; POWER Cabinet","PASSIVE",
AM1644="Sharing","PASSIVE",
AM1644="Sites strategiques &amp; DataCenter","PASSIVE",
AM1644="Exclu","Exclu",
AM1644="SAT","ACTIVE",
AM1644="SPARE-ISSUE","SPARE-ISSUE",
AM1644="Fiber CAmtel","ACTIVE",
AM1644="Fiber AOF","ACTIVE",
AM1644="Projet OCM (HUAWEI)","PLANNED WORKS",
AM1644="Projet OCM (NOKIA)","PLANNED WORKS",
AM1644="ACCESS-ISSUE","ACCESS-ISSUE",
AM1644="Projet OCM (ZTE, NOKIA, autres projets)","PLANNED WORKS",
AM1644="No root CAuse","No root cause",
AM1644="ODU HS","ACTIVE",
AM1644="IP &amp; VLAN","ACTIVE",
AM1644="Warehouse HUAWEI","SPARE-ISSUE",
AM1644="SPARE-HS","SPARE-ISSUE",
AM1644="Power Telco","ACTIVE", AM1644="no impacts","no impacts"
),"")</f>
        <v>no impacts</v>
      </c>
      <c r="AO1644" s="93" t="s">
        <v>5537</v>
      </c>
      <c r="AP1644" s="101" t="str">
        <f t="shared" si="46"/>
        <v>CTR_766</v>
      </c>
      <c r="AR1644" s="17" t="s">
        <v>5537</v>
      </c>
      <c r="AS1644" s="7" t="s">
        <v>5537</v>
      </c>
      <c r="AT1644" s="6"/>
      <c r="AU1644" s="7"/>
      <c r="AV1644" s="3" t="s">
        <v>5537</v>
      </c>
      <c r="AW1644" s="18" t="s">
        <v>5537</v>
      </c>
      <c r="AX1644" s="18" t="s">
        <v>5537</v>
      </c>
      <c r="AY1644" s="18" t="s">
        <v>5537</v>
      </c>
      <c r="AZ1644" s="18" t="s">
        <v>5537</v>
      </c>
      <c r="BA1644" s="18" t="s">
        <v>5537</v>
      </c>
      <c r="BB1644" s="18" t="s">
        <v>5537</v>
      </c>
      <c r="BC1644" s="18" t="s">
        <v>5537</v>
      </c>
      <c r="BD1644" s="18" t="s">
        <v>5537</v>
      </c>
      <c r="BE1644" s="18" t="s">
        <v>5537</v>
      </c>
      <c r="BF1644" s="18" t="s">
        <v>5537</v>
      </c>
      <c r="BG1644" s="18" t="s">
        <v>5537</v>
      </c>
      <c r="BH1644" s="18" t="s">
        <v>5537</v>
      </c>
      <c r="BI1644" s="9" t="s">
        <v>5537</v>
      </c>
      <c r="BJ1644" s="14"/>
      <c r="BK1644" s="14" t="s">
        <v>5537</v>
      </c>
      <c r="BL1644" s="14" t="str">
        <f>_xlfn.XLOOKUP(B1644,'[4]cell downs 18042026 17h'!$B:$B,'[4]cell downs 18042026 17h'!$B:$B,"")</f>
        <v/>
      </c>
      <c r="BM1644" s="14" t="str">
        <f>_xlfn.XLOOKUP(B1644,'[5]Cells Huawei 19042026 15h'!$B:$B,'[5]Cells Huawei 19042026 15h'!$B:$B,"")</f>
        <v/>
      </c>
      <c r="BN1644" s="9" t="str">
        <f>_xlfn.XLOOKUP(B1644,'[6]cells down 19042026 9H40'!$B:$B,'[6]cells down 19042026 9H40'!$B:$B,"")</f>
        <v/>
      </c>
      <c r="BO1644" s="9" t="s">
        <v>5537</v>
      </c>
      <c r="BP1644" s="9" t="s">
        <v>5537</v>
      </c>
      <c r="BQ1644" s="115"/>
    </row>
    <row r="1645" spans="1:69" s="9" customFormat="1" x14ac:dyDescent="0.3">
      <c r="A1645" s="1" t="s">
        <v>3173</v>
      </c>
      <c r="B1645" s="8" t="s">
        <v>3174</v>
      </c>
      <c r="C1645" s="3" t="str">
        <f>_xlfn.XLOOKUP(B1645,'[1]daily break down'!$D:$D,'[1]daily break down'!$E:$E,"")</f>
        <v>Yaounde</v>
      </c>
      <c r="D1645" s="1" t="s">
        <v>11</v>
      </c>
      <c r="E1645" s="1" t="s">
        <v>757</v>
      </c>
      <c r="F1645" s="3" t="s">
        <v>37</v>
      </c>
      <c r="G1645" s="1" t="s">
        <v>38</v>
      </c>
      <c r="H1645" s="34" t="str">
        <f>_xlfn.XLOOKUP(B1645,[2]CALCULATION!$B:$B,[2]CALCULATION!$H:$H,"")</f>
        <v>ZTE</v>
      </c>
      <c r="I1645" s="28">
        <v>0</v>
      </c>
      <c r="J1645" s="28">
        <v>0</v>
      </c>
      <c r="K1645" s="28">
        <v>0</v>
      </c>
      <c r="L1645" s="28">
        <v>0</v>
      </c>
      <c r="M1645" s="28">
        <v>0</v>
      </c>
      <c r="N1645" s="28">
        <v>0</v>
      </c>
      <c r="O1645" s="28">
        <v>0</v>
      </c>
      <c r="P1645" s="28">
        <v>0</v>
      </c>
      <c r="Q1645" s="28">
        <v>0</v>
      </c>
      <c r="R1645" s="28">
        <v>0</v>
      </c>
      <c r="S1645" s="94">
        <v>0</v>
      </c>
      <c r="T1645" s="94">
        <f>_xlfn.XLOOKUP(B1645,'[3]Nur des jours'!$B:$B,'[3]Nur des jours'!$U:$U,"")</f>
        <v>0</v>
      </c>
      <c r="U1645" s="94">
        <v>7.3026441573710246</v>
      </c>
      <c r="V1645" s="94">
        <v>0</v>
      </c>
      <c r="W1645" s="94">
        <v>0</v>
      </c>
      <c r="X1645" s="94">
        <v>0</v>
      </c>
      <c r="Y1645" s="94">
        <v>0</v>
      </c>
      <c r="Z1645" s="94">
        <v>0</v>
      </c>
      <c r="AA1645" s="94">
        <v>0</v>
      </c>
      <c r="AB1645" s="94">
        <v>0</v>
      </c>
      <c r="AC1645" s="94">
        <f>_xlfn.XLOOKUP(B1645,'[3]Nur des jours'!$B:$B,'[3]Nur des jours'!$N:$N,"")</f>
        <v>0</v>
      </c>
      <c r="AD1645" s="94">
        <v>0</v>
      </c>
      <c r="AE1645" s="94">
        <v>0</v>
      </c>
      <c r="AF1645" s="94">
        <v>0</v>
      </c>
      <c r="AG1645" s="94">
        <v>0</v>
      </c>
      <c r="AH1645" s="94">
        <v>0</v>
      </c>
      <c r="AI1645" s="49" t="s">
        <v>5559</v>
      </c>
      <c r="AJ1645" s="49"/>
      <c r="AK1645" s="48" t="str" cm="1">
        <f t="array" ref="AK1645">IFERROR(_xlfn.IFS(
AM1645="MPR ISSUE","PDH",
AM1645="BSS Hardware Issue","BSS",
AM1645="Sites strategiques, MLL, Pylone, etc.","ENVTECH",
AM1645="AKTIVCO DEFAUT GE &amp; POWER Cabinet","AKTIVCO",
AM1645="AKTIVCO Coupure ENEO &amp; Baisse de tension","AKTIVCO GRID ONLY",
AM1645="Coupure ENEO &amp; Baisse de tension","IHS GRID ONLY",
AM1645="Defaut GE &amp; POWER Cabinet","IHS",
AM1645="Sharing","Partners",
AM1645="Sites strategiques &amp; DataCenter","SST &amp; DC",
AM1645="Exclu","Exclu",
AM1645="SAT","SAT",
AM1645="SPARE-ISSUE","SPARE-ISSUE",
AM1645="Fiber CAmtel","TRANS_FO_CAMTEL",
AM1645="Fiber AOF","Fiber AOF",
AM1645="Projet OCM (HUAWEI)","TRAVAUX-HUAWEI",
AM1645="Projet OCM (NOKIA)","TRAVAUX-NOKIA",
AM1645="ACCESS-ISSUE","ACCESS-ISSUE",
AM1645="Projet OCM (ZTE, NOKIA, autres projets)","TRAVAUX OCM",
AM1645="No root CAuse","No root cause",
AM1645="ODU HS","PDH",
AM1645="IP &amp; VLAN","PDH",
AM1645="Warehouse HUAWEI","SPARE-ISSUE",
AM1645="SPARE-HS","SPARE-ISSUE",
AM1645="Power Telco","BSS",AM1645="no impacts","no impacts"
),"")</f>
        <v>no impacts</v>
      </c>
      <c r="AL1645" s="48" t="str" cm="1">
        <f t="array" ref="AL1645">IFERROR(_xlfn.IFS(
AM1645="MPR ISSUE","TX ISSUE",
AM1645="BSS Hardware Issue","RAN ISSUE",
AM1645="Sites strategiques, MLL, Pylone, etc.","ENVTECH",
AM1645="AKTIVCO DEFAUT GE &amp; POWER Cabinet","POWER ISSUE",
AM1645="AKTIVCO Coupure ENEO &amp; Baisse de tension","POWER ISSUE",
AM1645="Coupure ENEO &amp; Baisse de tension","POWER ISSUE",
AM1645="Defaut GE &amp; POWER Cabinet","POWER ISSUE",
AM1645="Sharing","POWER ISSUE",
AM1645="Sites strategiques &amp; DataCenter","POWER ISSUE",
AM1645="Exclu","Exclu",
AM1645="SAT","TX ISSUE",
AM1645="SPARE-ISSUE","SPARE-ISSUE",
AM1645="Fiber CAmtel","TX ISSUE",
AM1645="Fiber AOF","TX ISSUE",
AM1645="Projet OCM (HUAWEI)","TRAVAUX-HUAWEI",
AM1645="Projet OCM (NOKIA)","TRAVAUX -NOKIA",
AM1645="ACCESS-ISSUE","ACCESS-ISSUE",
AM1645="Projet OCM (ZTE, NOKIA, autres projets)","TRAVAUX OCM",
AM1645="No root CAuse","No root cause",
AM1645="ODU HS","TX ISSUE",
AM1645="IP &amp; VLAN","TX ISSUE",
AM1645="Warehouse HUAWEI","SPARE-ISSUE",
AM1645="SPARE-HS","SPARE-ISSUE",
AM1645="Power Telco","RAN ISSUE",AM1645="no impacts","no impacts"
),"")</f>
        <v>no impacts</v>
      </c>
      <c r="AM1645" s="67" t="s">
        <v>5605</v>
      </c>
      <c r="AN1645" s="48" t="str" cm="1">
        <f t="array" ref="AN1645">IFERROR(_xlfn.IFS(
AM1645="MPR ISSUE","ACTIVE",
AM1645="BSS Hardware Issue","ACTIVE",
AM1645="Sites strategiques, MLL, Pylone, etc.","PASSIVE",
AM1645="AKTIVCO DEFAUT GE &amp; POWER Cabinet","PASSIVE",
AM1645="AKTIVCO Coupure ENEO &amp; Baisse de tension","PASSIVE",
AM1645="Coupure ENEO &amp; Baisse de tension","PASSIVE",
AM1645="Defaut GE &amp; POWER Cabinet","PASSIVE",
AM1645="Sharing","PASSIVE",
AM1645="Sites strategiques &amp; DataCenter","PASSIVE",
AM1645="Exclu","Exclu",
AM1645="SAT","ACTIVE",
AM1645="SPARE-ISSUE","SPARE-ISSUE",
AM1645="Fiber CAmtel","ACTIVE",
AM1645="Fiber AOF","ACTIVE",
AM1645="Projet OCM (HUAWEI)","PLANNED WORKS",
AM1645="Projet OCM (NOKIA)","PLANNED WORKS",
AM1645="ACCESS-ISSUE","ACCESS-ISSUE",
AM1645="Projet OCM (ZTE, NOKIA, autres projets)","PLANNED WORKS",
AM1645="No root CAuse","No root cause",
AM1645="ODU HS","ACTIVE",
AM1645="IP &amp; VLAN","ACTIVE",
AM1645="Warehouse HUAWEI","SPARE-ISSUE",
AM1645="SPARE-HS","SPARE-ISSUE",
AM1645="Power Telco","ACTIVE", AM1645="no impacts","no impacts"
),"")</f>
        <v>no impacts</v>
      </c>
      <c r="AO1645" s="93" t="s">
        <v>5537</v>
      </c>
      <c r="AP1645" s="101" t="str">
        <f t="shared" si="46"/>
        <v>CTR_127</v>
      </c>
      <c r="AR1645" s="17" t="s">
        <v>5537</v>
      </c>
      <c r="AS1645" s="7" t="s">
        <v>5537</v>
      </c>
      <c r="AT1645" s="6"/>
      <c r="AU1645" s="7"/>
      <c r="AV1645" s="3" t="s">
        <v>5537</v>
      </c>
      <c r="AW1645" s="18" t="s">
        <v>5537</v>
      </c>
      <c r="AX1645" s="18" t="s">
        <v>5537</v>
      </c>
      <c r="AY1645" s="18" t="s">
        <v>5537</v>
      </c>
      <c r="AZ1645" s="18" t="s">
        <v>5537</v>
      </c>
      <c r="BA1645" s="18" t="s">
        <v>5537</v>
      </c>
      <c r="BB1645" s="18" t="s">
        <v>5537</v>
      </c>
      <c r="BC1645" s="18" t="s">
        <v>5537</v>
      </c>
      <c r="BD1645" s="18" t="s">
        <v>5537</v>
      </c>
      <c r="BE1645" s="18" t="s">
        <v>5537</v>
      </c>
      <c r="BF1645" s="18" t="s">
        <v>5537</v>
      </c>
      <c r="BG1645" s="18" t="s">
        <v>5537</v>
      </c>
      <c r="BH1645" s="18" t="s">
        <v>5537</v>
      </c>
      <c r="BI1645" s="9" t="s">
        <v>5537</v>
      </c>
      <c r="BJ1645" s="14"/>
      <c r="BK1645" s="14" t="s">
        <v>5537</v>
      </c>
      <c r="BL1645" s="14" t="str">
        <f>_xlfn.XLOOKUP(B1645,'[4]cell downs 18042026 17h'!$B:$B,'[4]cell downs 18042026 17h'!$B:$B,"")</f>
        <v/>
      </c>
      <c r="BM1645" s="14" t="str">
        <f>_xlfn.XLOOKUP(B1645,'[5]Cells Huawei 19042026 15h'!$B:$B,'[5]Cells Huawei 19042026 15h'!$B:$B,"")</f>
        <v/>
      </c>
      <c r="BN1645" s="9" t="str">
        <f>_xlfn.XLOOKUP(B1645,'[6]cells down 19042026 9H40'!$B:$B,'[6]cells down 19042026 9H40'!$B:$B,"")</f>
        <v/>
      </c>
      <c r="BO1645" s="9" t="s">
        <v>3174</v>
      </c>
      <c r="BP1645" s="9" t="s">
        <v>12</v>
      </c>
      <c r="BQ1645" s="115"/>
    </row>
    <row r="1646" spans="1:69" s="9" customFormat="1" x14ac:dyDescent="0.3">
      <c r="A1646" s="1" t="s">
        <v>2391</v>
      </c>
      <c r="B1646" s="8" t="s">
        <v>2392</v>
      </c>
      <c r="C1646" s="3" t="str">
        <f>_xlfn.XLOOKUP(B1646,'[1]daily break down'!$D:$D,'[1]daily break down'!$E:$E,"")</f>
        <v>Yaounde</v>
      </c>
      <c r="D1646" s="1" t="s">
        <v>11</v>
      </c>
      <c r="E1646" s="1" t="s">
        <v>12</v>
      </c>
      <c r="F1646" s="3" t="s">
        <v>37</v>
      </c>
      <c r="G1646" s="1" t="s">
        <v>38</v>
      </c>
      <c r="H1646" s="34" t="str">
        <f>_xlfn.XLOOKUP(B1646,[2]CALCULATION!$B:$B,[2]CALCULATION!$H:$H,"")</f>
        <v>ZTE</v>
      </c>
      <c r="I1646" s="28">
        <v>0</v>
      </c>
      <c r="J1646" s="28">
        <v>0</v>
      </c>
      <c r="K1646" s="28">
        <v>0</v>
      </c>
      <c r="L1646" s="28">
        <v>0</v>
      </c>
      <c r="M1646" s="28">
        <v>0</v>
      </c>
      <c r="N1646" s="28">
        <v>0</v>
      </c>
      <c r="O1646" s="28">
        <v>0</v>
      </c>
      <c r="P1646" s="28">
        <v>0</v>
      </c>
      <c r="Q1646" s="28">
        <v>0</v>
      </c>
      <c r="R1646" s="28">
        <v>0</v>
      </c>
      <c r="S1646" s="94">
        <v>0</v>
      </c>
      <c r="T1646" s="94">
        <f>_xlfn.XLOOKUP(B1646,'[3]Nur des jours'!$B:$B,'[3]Nur des jours'!$U:$U,"")</f>
        <v>0</v>
      </c>
      <c r="U1646" s="94">
        <v>0</v>
      </c>
      <c r="V1646" s="94">
        <v>0</v>
      </c>
      <c r="W1646" s="94">
        <v>0</v>
      </c>
      <c r="X1646" s="94">
        <v>0</v>
      </c>
      <c r="Y1646" s="94">
        <v>0</v>
      </c>
      <c r="Z1646" s="94">
        <v>0</v>
      </c>
      <c r="AA1646" s="94">
        <v>0</v>
      </c>
      <c r="AB1646" s="94">
        <v>0</v>
      </c>
      <c r="AC1646" s="94">
        <f>_xlfn.XLOOKUP(B1646,'[3]Nur des jours'!$B:$B,'[3]Nur des jours'!$N:$N,"")</f>
        <v>0</v>
      </c>
      <c r="AD1646" s="94">
        <v>0</v>
      </c>
      <c r="AE1646" s="94">
        <v>0</v>
      </c>
      <c r="AF1646" s="94">
        <v>0</v>
      </c>
      <c r="AG1646" s="94">
        <v>0</v>
      </c>
      <c r="AH1646" s="94">
        <v>0</v>
      </c>
      <c r="AI1646" s="49" t="s">
        <v>5559</v>
      </c>
      <c r="AJ1646" s="49"/>
      <c r="AK1646" s="48" t="str" cm="1">
        <f t="array" ref="AK1646">IFERROR(_xlfn.IFS(
AM1646="MPR ISSUE","PDH",
AM1646="BSS Hardware Issue","BSS",
AM1646="Sites strategiques, MLL, Pylone, etc.","ENVTECH",
AM1646="AKTIVCO DEFAUT GE &amp; POWER Cabinet","AKTIVCO",
AM1646="AKTIVCO Coupure ENEO &amp; Baisse de tension","AKTIVCO GRID ONLY",
AM1646="Coupure ENEO &amp; Baisse de tension","IHS GRID ONLY",
AM1646="Defaut GE &amp; POWER Cabinet","IHS",
AM1646="Sharing","Partners",
AM1646="Sites strategiques &amp; DataCenter","SST &amp; DC",
AM1646="Exclu","Exclu",
AM1646="SAT","SAT",
AM1646="SPARE-ISSUE","SPARE-ISSUE",
AM1646="Fiber CAmtel","TRANS_FO_CAMTEL",
AM1646="Fiber AOF","Fiber AOF",
AM1646="Projet OCM (HUAWEI)","TRAVAUX-HUAWEI",
AM1646="Projet OCM (NOKIA)","TRAVAUX-NOKIA",
AM1646="ACCESS-ISSUE","ACCESS-ISSUE",
AM1646="Projet OCM (ZTE, NOKIA, autres projets)","TRAVAUX OCM",
AM1646="No root CAuse","No root cause",
AM1646="ODU HS","PDH",
AM1646="IP &amp; VLAN","PDH",
AM1646="Warehouse HUAWEI","SPARE-ISSUE",
AM1646="SPARE-HS","SPARE-ISSUE",
AM1646="Power Telco","BSS",AM1646="no impacts","no impacts"
),"")</f>
        <v>no impacts</v>
      </c>
      <c r="AL1646" s="48" t="str" cm="1">
        <f t="array" ref="AL1646">IFERROR(_xlfn.IFS(
AM1646="MPR ISSUE","TX ISSUE",
AM1646="BSS Hardware Issue","RAN ISSUE",
AM1646="Sites strategiques, MLL, Pylone, etc.","ENVTECH",
AM1646="AKTIVCO DEFAUT GE &amp; POWER Cabinet","POWER ISSUE",
AM1646="AKTIVCO Coupure ENEO &amp; Baisse de tension","POWER ISSUE",
AM1646="Coupure ENEO &amp; Baisse de tension","POWER ISSUE",
AM1646="Defaut GE &amp; POWER Cabinet","POWER ISSUE",
AM1646="Sharing","POWER ISSUE",
AM1646="Sites strategiques &amp; DataCenter","POWER ISSUE",
AM1646="Exclu","Exclu",
AM1646="SAT","TX ISSUE",
AM1646="SPARE-ISSUE","SPARE-ISSUE",
AM1646="Fiber CAmtel","TX ISSUE",
AM1646="Fiber AOF","TX ISSUE",
AM1646="Projet OCM (HUAWEI)","TRAVAUX-HUAWEI",
AM1646="Projet OCM (NOKIA)","TRAVAUX -NOKIA",
AM1646="ACCESS-ISSUE","ACCESS-ISSUE",
AM1646="Projet OCM (ZTE, NOKIA, autres projets)","TRAVAUX OCM",
AM1646="No root CAuse","No root cause",
AM1646="ODU HS","TX ISSUE",
AM1646="IP &amp; VLAN","TX ISSUE",
AM1646="Warehouse HUAWEI","SPARE-ISSUE",
AM1646="SPARE-HS","SPARE-ISSUE",
AM1646="Power Telco","RAN ISSUE",AM1646="no impacts","no impacts"
),"")</f>
        <v>no impacts</v>
      </c>
      <c r="AM1646" s="67" t="s">
        <v>5605</v>
      </c>
      <c r="AN1646" s="48" t="str" cm="1">
        <f t="array" ref="AN1646">IFERROR(_xlfn.IFS(
AM1646="MPR ISSUE","ACTIVE",
AM1646="BSS Hardware Issue","ACTIVE",
AM1646="Sites strategiques, MLL, Pylone, etc.","PASSIVE",
AM1646="AKTIVCO DEFAUT GE &amp; POWER Cabinet","PASSIVE",
AM1646="AKTIVCO Coupure ENEO &amp; Baisse de tension","PASSIVE",
AM1646="Coupure ENEO &amp; Baisse de tension","PASSIVE",
AM1646="Defaut GE &amp; POWER Cabinet","PASSIVE",
AM1646="Sharing","PASSIVE",
AM1646="Sites strategiques &amp; DataCenter","PASSIVE",
AM1646="Exclu","Exclu",
AM1646="SAT","ACTIVE",
AM1646="SPARE-ISSUE","SPARE-ISSUE",
AM1646="Fiber CAmtel","ACTIVE",
AM1646="Fiber AOF","ACTIVE",
AM1646="Projet OCM (HUAWEI)","PLANNED WORKS",
AM1646="Projet OCM (NOKIA)","PLANNED WORKS",
AM1646="ACCESS-ISSUE","ACCESS-ISSUE",
AM1646="Projet OCM (ZTE, NOKIA, autres projets)","PLANNED WORKS",
AM1646="No root CAuse","No root cause",
AM1646="ODU HS","ACTIVE",
AM1646="IP &amp; VLAN","ACTIVE",
AM1646="Warehouse HUAWEI","SPARE-ISSUE",
AM1646="SPARE-HS","SPARE-ISSUE",
AM1646="Power Telco","ACTIVE", AM1646="no impacts","no impacts"
),"")</f>
        <v>no impacts</v>
      </c>
      <c r="AO1646" s="93" t="s">
        <v>5537</v>
      </c>
      <c r="AP1646" s="101" t="str">
        <f t="shared" si="46"/>
        <v>CTR_261</v>
      </c>
      <c r="AR1646" s="17" t="s">
        <v>5537</v>
      </c>
      <c r="AS1646" s="7" t="s">
        <v>5537</v>
      </c>
      <c r="AT1646" s="6"/>
      <c r="AU1646" s="7"/>
      <c r="AV1646" s="3" t="s">
        <v>5537</v>
      </c>
      <c r="AW1646" s="18" t="s">
        <v>5537</v>
      </c>
      <c r="AX1646" s="18" t="s">
        <v>5537</v>
      </c>
      <c r="AY1646" s="18" t="s">
        <v>5537</v>
      </c>
      <c r="AZ1646" s="18" t="s">
        <v>5537</v>
      </c>
      <c r="BA1646" s="18" t="s">
        <v>5537</v>
      </c>
      <c r="BB1646" s="18" t="s">
        <v>5537</v>
      </c>
      <c r="BC1646" s="18" t="s">
        <v>5537</v>
      </c>
      <c r="BD1646" s="18" t="s">
        <v>5537</v>
      </c>
      <c r="BE1646" s="18" t="s">
        <v>5537</v>
      </c>
      <c r="BF1646" s="18" t="s">
        <v>5537</v>
      </c>
      <c r="BG1646" s="18" t="s">
        <v>5537</v>
      </c>
      <c r="BH1646" s="18" t="s">
        <v>5537</v>
      </c>
      <c r="BI1646" s="9" t="s">
        <v>5537</v>
      </c>
      <c r="BJ1646" s="14"/>
      <c r="BK1646" s="14" t="s">
        <v>5537</v>
      </c>
      <c r="BL1646" s="14" t="str">
        <f>_xlfn.XLOOKUP(B1646,'[4]cell downs 18042026 17h'!$B:$B,'[4]cell downs 18042026 17h'!$B:$B,"")</f>
        <v/>
      </c>
      <c r="BM1646" s="14" t="str">
        <f>_xlfn.XLOOKUP(B1646,'[5]Cells Huawei 19042026 15h'!$B:$B,'[5]Cells Huawei 19042026 15h'!$B:$B,"")</f>
        <v/>
      </c>
      <c r="BN1646" s="9" t="str">
        <f>_xlfn.XLOOKUP(B1646,'[6]cells down 19042026 9H40'!$B:$B,'[6]cells down 19042026 9H40'!$B:$B,"")</f>
        <v/>
      </c>
      <c r="BO1646" s="9" t="s">
        <v>2392</v>
      </c>
      <c r="BP1646" s="9" t="s">
        <v>5537</v>
      </c>
      <c r="BQ1646" s="115"/>
    </row>
    <row r="1647" spans="1:69" s="9" customFormat="1" x14ac:dyDescent="0.3">
      <c r="A1647" s="1" t="s">
        <v>3442</v>
      </c>
      <c r="B1647" s="8" t="s">
        <v>3443</v>
      </c>
      <c r="C1647" s="3" t="str">
        <f>_xlfn.XLOOKUP(B1647,'[1]daily break down'!$D:$D,'[1]daily break down'!$E:$E,"")</f>
        <v>SUD-OUEST</v>
      </c>
      <c r="D1647" s="1" t="s">
        <v>11</v>
      </c>
      <c r="E1647" s="1" t="s">
        <v>12</v>
      </c>
      <c r="F1647" s="3" t="s">
        <v>13</v>
      </c>
      <c r="G1647" s="1" t="s">
        <v>63</v>
      </c>
      <c r="H1647" s="32" t="str">
        <f>_xlfn.XLOOKUP(B1647,[2]CALCULATION!$B:$B,[2]CALCULATION!$H:$H,"")</f>
        <v>Huawei</v>
      </c>
      <c r="I1647" s="28">
        <v>0</v>
      </c>
      <c r="J1647" s="28">
        <v>0</v>
      </c>
      <c r="K1647" s="28">
        <v>3.604629843650569</v>
      </c>
      <c r="L1647" s="28">
        <v>0</v>
      </c>
      <c r="M1647" s="28">
        <v>0</v>
      </c>
      <c r="N1647" s="28">
        <v>0</v>
      </c>
      <c r="O1647" s="28">
        <v>0</v>
      </c>
      <c r="P1647" s="28">
        <v>0</v>
      </c>
      <c r="Q1647" s="28">
        <v>0</v>
      </c>
      <c r="R1647" s="28">
        <v>0</v>
      </c>
      <c r="S1647" s="94">
        <v>0</v>
      </c>
      <c r="T1647" s="94">
        <f>_xlfn.XLOOKUP(B1647,'[3]Nur des jours'!$B:$B,'[3]Nur des jours'!$U:$U,"")</f>
        <v>0</v>
      </c>
      <c r="U1647" s="94">
        <v>0</v>
      </c>
      <c r="V1647" s="94">
        <v>0</v>
      </c>
      <c r="W1647" s="94">
        <v>0</v>
      </c>
      <c r="X1647" s="94">
        <v>0</v>
      </c>
      <c r="Y1647" s="94">
        <v>0</v>
      </c>
      <c r="Z1647" s="94">
        <v>0</v>
      </c>
      <c r="AA1647" s="94">
        <v>0</v>
      </c>
      <c r="AB1647" s="94">
        <v>0</v>
      </c>
      <c r="AC1647" s="94">
        <f>_xlfn.XLOOKUP(B1647,'[3]Nur des jours'!$B:$B,'[3]Nur des jours'!$N:$N,"")</f>
        <v>0</v>
      </c>
      <c r="AD1647" s="94">
        <v>0</v>
      </c>
      <c r="AE1647" s="94">
        <v>0</v>
      </c>
      <c r="AF1647" s="94">
        <v>0</v>
      </c>
      <c r="AG1647" s="94">
        <v>0</v>
      </c>
      <c r="AH1647" s="94">
        <v>0</v>
      </c>
      <c r="AI1647" s="49" t="s">
        <v>5559</v>
      </c>
      <c r="AJ1647" s="49"/>
      <c r="AK1647" s="48" t="str" cm="1">
        <f t="array" ref="AK1647">IFERROR(_xlfn.IFS(
AM1647="MPR ISSUE","PDH",
AM1647="BSS Hardware Issue","BSS",
AM1647="Sites strategiques, MLL, Pylone, etc.","ENVTECH",
AM1647="AKTIVCO DEFAUT GE &amp; POWER Cabinet","AKTIVCO",
AM1647="AKTIVCO Coupure ENEO &amp; Baisse de tension","AKTIVCO GRID ONLY",
AM1647="Coupure ENEO &amp; Baisse de tension","IHS GRID ONLY",
AM1647="Defaut GE &amp; POWER Cabinet","IHS",
AM1647="Sharing","Partners",
AM1647="Sites strategiques &amp; DataCenter","SST &amp; DC",
AM1647="Exclu","Exclu",
AM1647="SAT","SAT",
AM1647="SPARE-ISSUE","SPARE-ISSUE",
AM1647="Fiber CAmtel","TRANS_FO_CAMTEL",
AM1647="Fiber AOF","Fiber AOF",
AM1647="Projet OCM (HUAWEI)","TRAVAUX-HUAWEI",
AM1647="Projet OCM (NOKIA)","TRAVAUX-NOKIA",
AM1647="ACCESS-ISSUE","ACCESS-ISSUE",
AM1647="Projet OCM (ZTE, NOKIA, autres projets)","TRAVAUX OCM",
AM1647="No root CAuse","No root cause",
AM1647="ODU HS","PDH",
AM1647="IP &amp; VLAN","PDH",
AM1647="Warehouse HUAWEI","SPARE-ISSUE",
AM1647="SPARE-HS","SPARE-ISSUE",
AM1647="Power Telco","BSS",AM1647="no impacts","no impacts"
),"")</f>
        <v>no impacts</v>
      </c>
      <c r="AL1647" s="48" t="str" cm="1">
        <f t="array" ref="AL1647">IFERROR(_xlfn.IFS(
AM1647="MPR ISSUE","TX ISSUE",
AM1647="BSS Hardware Issue","RAN ISSUE",
AM1647="Sites strategiques, MLL, Pylone, etc.","ENVTECH",
AM1647="AKTIVCO DEFAUT GE &amp; POWER Cabinet","POWER ISSUE",
AM1647="AKTIVCO Coupure ENEO &amp; Baisse de tension","POWER ISSUE",
AM1647="Coupure ENEO &amp; Baisse de tension","POWER ISSUE",
AM1647="Defaut GE &amp; POWER Cabinet","POWER ISSUE",
AM1647="Sharing","POWER ISSUE",
AM1647="Sites strategiques &amp; DataCenter","POWER ISSUE",
AM1647="Exclu","Exclu",
AM1647="SAT","TX ISSUE",
AM1647="SPARE-ISSUE","SPARE-ISSUE",
AM1647="Fiber CAmtel","TX ISSUE",
AM1647="Fiber AOF","TX ISSUE",
AM1647="Projet OCM (HUAWEI)","TRAVAUX-HUAWEI",
AM1647="Projet OCM (NOKIA)","TRAVAUX -NOKIA",
AM1647="ACCESS-ISSUE","ACCESS-ISSUE",
AM1647="Projet OCM (ZTE, NOKIA, autres projets)","TRAVAUX OCM",
AM1647="No root CAuse","No root cause",
AM1647="ODU HS","TX ISSUE",
AM1647="IP &amp; VLAN","TX ISSUE",
AM1647="Warehouse HUAWEI","SPARE-ISSUE",
AM1647="SPARE-HS","SPARE-ISSUE",
AM1647="Power Telco","RAN ISSUE",AM1647="no impacts","no impacts"
),"")</f>
        <v>no impacts</v>
      </c>
      <c r="AM1647" s="67" t="s">
        <v>5605</v>
      </c>
      <c r="AN1647" s="48" t="str" cm="1">
        <f t="array" ref="AN1647">IFERROR(_xlfn.IFS(
AM1647="MPR ISSUE","ACTIVE",
AM1647="BSS Hardware Issue","ACTIVE",
AM1647="Sites strategiques, MLL, Pylone, etc.","PASSIVE",
AM1647="AKTIVCO DEFAUT GE &amp; POWER Cabinet","PASSIVE",
AM1647="AKTIVCO Coupure ENEO &amp; Baisse de tension","PASSIVE",
AM1647="Coupure ENEO &amp; Baisse de tension","PASSIVE",
AM1647="Defaut GE &amp; POWER Cabinet","PASSIVE",
AM1647="Sharing","PASSIVE",
AM1647="Sites strategiques &amp; DataCenter","PASSIVE",
AM1647="Exclu","Exclu",
AM1647="SAT","ACTIVE",
AM1647="SPARE-ISSUE","SPARE-ISSUE",
AM1647="Fiber CAmtel","ACTIVE",
AM1647="Fiber AOF","ACTIVE",
AM1647="Projet OCM (HUAWEI)","PLANNED WORKS",
AM1647="Projet OCM (NOKIA)","PLANNED WORKS",
AM1647="ACCESS-ISSUE","ACCESS-ISSUE",
AM1647="Projet OCM (ZTE, NOKIA, autres projets)","PLANNED WORKS",
AM1647="No root CAuse","No root cause",
AM1647="ODU HS","ACTIVE",
AM1647="IP &amp; VLAN","ACTIVE",
AM1647="Warehouse HUAWEI","SPARE-ISSUE",
AM1647="SPARE-HS","SPARE-ISSUE",
AM1647="Power Telco","ACTIVE", AM1647="no impacts","no impacts"
),"")</f>
        <v>no impacts</v>
      </c>
      <c r="AO1647" s="93" t="s">
        <v>5537</v>
      </c>
      <c r="AP1647" s="101" t="str">
        <f t="shared" si="46"/>
        <v>SUO_154</v>
      </c>
      <c r="AR1647" s="17" t="s">
        <v>5537</v>
      </c>
      <c r="AS1647" s="7" t="s">
        <v>5537</v>
      </c>
      <c r="AT1647" s="6"/>
      <c r="AU1647" s="7"/>
      <c r="AV1647" s="3" t="s">
        <v>5537</v>
      </c>
      <c r="AW1647" s="18" t="s">
        <v>5537</v>
      </c>
      <c r="AX1647" s="18" t="s">
        <v>5537</v>
      </c>
      <c r="AY1647" s="18" t="s">
        <v>5537</v>
      </c>
      <c r="AZ1647" s="18" t="s">
        <v>5537</v>
      </c>
      <c r="BA1647" s="18" t="s">
        <v>5537</v>
      </c>
      <c r="BB1647" s="18" t="s">
        <v>5537</v>
      </c>
      <c r="BC1647" s="18" t="s">
        <v>5537</v>
      </c>
      <c r="BD1647" s="18" t="s">
        <v>5537</v>
      </c>
      <c r="BE1647" s="18" t="s">
        <v>5537</v>
      </c>
      <c r="BF1647" s="18" t="s">
        <v>5537</v>
      </c>
      <c r="BG1647" s="18" t="s">
        <v>5537</v>
      </c>
      <c r="BH1647" s="18" t="s">
        <v>5537</v>
      </c>
      <c r="BI1647" s="9" t="s">
        <v>5537</v>
      </c>
      <c r="BJ1647" s="14"/>
      <c r="BK1647" s="14" t="s">
        <v>5537</v>
      </c>
      <c r="BL1647" s="14" t="str">
        <f>_xlfn.XLOOKUP(B1647,'[4]cell downs 18042026 17h'!$B:$B,'[4]cell downs 18042026 17h'!$B:$B,"")</f>
        <v/>
      </c>
      <c r="BM1647" s="14" t="str">
        <f>_xlfn.XLOOKUP(B1647,'[5]Cells Huawei 19042026 15h'!$B:$B,'[5]Cells Huawei 19042026 15h'!$B:$B,"")</f>
        <v/>
      </c>
      <c r="BN1647" s="9" t="str">
        <f>_xlfn.XLOOKUP(B1647,'[6]cells down 19042026 9H40'!$B:$B,'[6]cells down 19042026 9H40'!$B:$B,"")</f>
        <v/>
      </c>
      <c r="BO1647" s="9" t="s">
        <v>3443</v>
      </c>
      <c r="BP1647" s="9" t="s">
        <v>5537</v>
      </c>
      <c r="BQ1647" s="115"/>
    </row>
    <row r="1648" spans="1:69" s="9" customFormat="1" x14ac:dyDescent="0.3">
      <c r="A1648" s="1" t="s">
        <v>715</v>
      </c>
      <c r="B1648" s="8" t="s">
        <v>716</v>
      </c>
      <c r="C1648" s="3" t="str">
        <f>_xlfn.XLOOKUP(B1648,'[1]daily break down'!$D:$D,'[1]daily break down'!$E:$E,"")</f>
        <v>Maroua</v>
      </c>
      <c r="D1648" s="1" t="s">
        <v>11</v>
      </c>
      <c r="E1648" s="1" t="s">
        <v>12</v>
      </c>
      <c r="F1648" s="3" t="s">
        <v>55</v>
      </c>
      <c r="G1648" s="1" t="s">
        <v>84</v>
      </c>
      <c r="H1648" s="32" t="str">
        <f>_xlfn.XLOOKUP(B1648,[2]CALCULATION!$B:$B,[2]CALCULATION!$H:$H,"")</f>
        <v>Huawei</v>
      </c>
      <c r="I1648" s="28">
        <v>0</v>
      </c>
      <c r="J1648" s="28">
        <v>2.0510340065005295E-3</v>
      </c>
      <c r="K1648" s="28">
        <v>0</v>
      </c>
      <c r="L1648" s="28">
        <v>0</v>
      </c>
      <c r="M1648" s="28">
        <v>5.439698886805751E-3</v>
      </c>
      <c r="N1648" s="28">
        <v>0</v>
      </c>
      <c r="O1648" s="28">
        <v>0</v>
      </c>
      <c r="P1648" s="28">
        <v>0</v>
      </c>
      <c r="Q1648" s="28">
        <v>0</v>
      </c>
      <c r="R1648" s="28">
        <v>0</v>
      </c>
      <c r="S1648" s="94">
        <v>5.5288742783927312E-3</v>
      </c>
      <c r="T1648" s="94">
        <f>_xlfn.XLOOKUP(B1648,'[3]Nur des jours'!$B:$B,'[3]Nur des jours'!$U:$U,"")</f>
        <v>0</v>
      </c>
      <c r="U1648" s="94">
        <v>0</v>
      </c>
      <c r="V1648" s="94">
        <v>0</v>
      </c>
      <c r="W1648" s="94">
        <v>0</v>
      </c>
      <c r="X1648" s="94">
        <v>0</v>
      </c>
      <c r="Y1648" s="94">
        <v>0</v>
      </c>
      <c r="Z1648" s="94">
        <v>0</v>
      </c>
      <c r="AA1648" s="94">
        <v>0</v>
      </c>
      <c r="AB1648" s="94">
        <v>0</v>
      </c>
      <c r="AC1648" s="94">
        <f>_xlfn.XLOOKUP(B1648,'[3]Nur des jours'!$B:$B,'[3]Nur des jours'!$N:$N,"")</f>
        <v>0</v>
      </c>
      <c r="AD1648" s="94">
        <v>0</v>
      </c>
      <c r="AE1648" s="94">
        <v>0</v>
      </c>
      <c r="AF1648" s="94">
        <v>0</v>
      </c>
      <c r="AG1648" s="94">
        <v>0</v>
      </c>
      <c r="AH1648" s="94">
        <v>0</v>
      </c>
      <c r="AI1648" s="49" t="s">
        <v>5559</v>
      </c>
      <c r="AJ1648" s="49"/>
      <c r="AK1648" s="48" t="str" cm="1">
        <f t="array" ref="AK1648">IFERROR(_xlfn.IFS(
AM1648="MPR ISSUE","PDH",
AM1648="BSS Hardware Issue","BSS",
AM1648="Sites strategiques, MLL, Pylone, etc.","ENVTECH",
AM1648="AKTIVCO DEFAUT GE &amp; POWER Cabinet","AKTIVCO",
AM1648="AKTIVCO Coupure ENEO &amp; Baisse de tension","AKTIVCO GRID ONLY",
AM1648="Coupure ENEO &amp; Baisse de tension","IHS GRID ONLY",
AM1648="Defaut GE &amp; POWER Cabinet","IHS",
AM1648="Sharing","Partners",
AM1648="Sites strategiques &amp; DataCenter","SST &amp; DC",
AM1648="Exclu","Exclu",
AM1648="SAT","SAT",
AM1648="SPARE-ISSUE","SPARE-ISSUE",
AM1648="Fiber CAmtel","TRANS_FO_CAMTEL",
AM1648="Fiber AOF","Fiber AOF",
AM1648="Projet OCM (HUAWEI)","TRAVAUX-HUAWEI",
AM1648="Projet OCM (NOKIA)","TRAVAUX-NOKIA",
AM1648="ACCESS-ISSUE","ACCESS-ISSUE",
AM1648="Projet OCM (ZTE, NOKIA, autres projets)","TRAVAUX OCM",
AM1648="No root CAuse","No root cause",
AM1648="ODU HS","PDH",
AM1648="IP &amp; VLAN","PDH",
AM1648="Warehouse HUAWEI","SPARE-ISSUE",
AM1648="SPARE-HS","SPARE-ISSUE",
AM1648="Power Telco","BSS",AM1648="no impacts","no impacts"
),"")</f>
        <v>no impacts</v>
      </c>
      <c r="AL1648" s="48" t="str" cm="1">
        <f t="array" ref="AL1648">IFERROR(_xlfn.IFS(
AM1648="MPR ISSUE","TX ISSUE",
AM1648="BSS Hardware Issue","RAN ISSUE",
AM1648="Sites strategiques, MLL, Pylone, etc.","ENVTECH",
AM1648="AKTIVCO DEFAUT GE &amp; POWER Cabinet","POWER ISSUE",
AM1648="AKTIVCO Coupure ENEO &amp; Baisse de tension","POWER ISSUE",
AM1648="Coupure ENEO &amp; Baisse de tension","POWER ISSUE",
AM1648="Defaut GE &amp; POWER Cabinet","POWER ISSUE",
AM1648="Sharing","POWER ISSUE",
AM1648="Sites strategiques &amp; DataCenter","POWER ISSUE",
AM1648="Exclu","Exclu",
AM1648="SAT","TX ISSUE",
AM1648="SPARE-ISSUE","SPARE-ISSUE",
AM1648="Fiber CAmtel","TX ISSUE",
AM1648="Fiber AOF","TX ISSUE",
AM1648="Projet OCM (HUAWEI)","TRAVAUX-HUAWEI",
AM1648="Projet OCM (NOKIA)","TRAVAUX -NOKIA",
AM1648="ACCESS-ISSUE","ACCESS-ISSUE",
AM1648="Projet OCM (ZTE, NOKIA, autres projets)","TRAVAUX OCM",
AM1648="No root CAuse","No root cause",
AM1648="ODU HS","TX ISSUE",
AM1648="IP &amp; VLAN","TX ISSUE",
AM1648="Warehouse HUAWEI","SPARE-ISSUE",
AM1648="SPARE-HS","SPARE-ISSUE",
AM1648="Power Telco","RAN ISSUE",AM1648="no impacts","no impacts"
),"")</f>
        <v>no impacts</v>
      </c>
      <c r="AM1648" s="67" t="s">
        <v>5605</v>
      </c>
      <c r="AN1648" s="48" t="str" cm="1">
        <f t="array" ref="AN1648">IFERROR(_xlfn.IFS(
AM1648="MPR ISSUE","ACTIVE",
AM1648="BSS Hardware Issue","ACTIVE",
AM1648="Sites strategiques, MLL, Pylone, etc.","PASSIVE",
AM1648="AKTIVCO DEFAUT GE &amp; POWER Cabinet","PASSIVE",
AM1648="AKTIVCO Coupure ENEO &amp; Baisse de tension","PASSIVE",
AM1648="Coupure ENEO &amp; Baisse de tension","PASSIVE",
AM1648="Defaut GE &amp; POWER Cabinet","PASSIVE",
AM1648="Sharing","PASSIVE",
AM1648="Sites strategiques &amp; DataCenter","PASSIVE",
AM1648="Exclu","Exclu",
AM1648="SAT","ACTIVE",
AM1648="SPARE-ISSUE","SPARE-ISSUE",
AM1648="Fiber CAmtel","ACTIVE",
AM1648="Fiber AOF","ACTIVE",
AM1648="Projet OCM (HUAWEI)","PLANNED WORKS",
AM1648="Projet OCM (NOKIA)","PLANNED WORKS",
AM1648="ACCESS-ISSUE","ACCESS-ISSUE",
AM1648="Projet OCM (ZTE, NOKIA, autres projets)","PLANNED WORKS",
AM1648="No root CAuse","No root cause",
AM1648="ODU HS","ACTIVE",
AM1648="IP &amp; VLAN","ACTIVE",
AM1648="Warehouse HUAWEI","SPARE-ISSUE",
AM1648="SPARE-HS","SPARE-ISSUE",
AM1648="Power Telco","ACTIVE", AM1648="no impacts","no impacts"
),"")</f>
        <v>no impacts</v>
      </c>
      <c r="AO1648" s="93" t="s">
        <v>5537</v>
      </c>
      <c r="AP1648" s="101" t="str">
        <f t="shared" si="46"/>
        <v>EXN_001</v>
      </c>
      <c r="AR1648" s="17" t="s">
        <v>5537</v>
      </c>
      <c r="AS1648" s="7" t="s">
        <v>5537</v>
      </c>
      <c r="AT1648" s="6"/>
      <c r="AU1648" s="7"/>
      <c r="AV1648" s="3" t="s">
        <v>5537</v>
      </c>
      <c r="AW1648" s="18" t="s">
        <v>5537</v>
      </c>
      <c r="AX1648" s="18" t="s">
        <v>5537</v>
      </c>
      <c r="AY1648" s="18" t="s">
        <v>5537</v>
      </c>
      <c r="AZ1648" s="18" t="s">
        <v>5537</v>
      </c>
      <c r="BA1648" s="18" t="s">
        <v>5537</v>
      </c>
      <c r="BB1648" s="18" t="s">
        <v>5537</v>
      </c>
      <c r="BC1648" s="18" t="s">
        <v>5537</v>
      </c>
      <c r="BD1648" s="18" t="s">
        <v>5537</v>
      </c>
      <c r="BE1648" s="18" t="s">
        <v>5537</v>
      </c>
      <c r="BF1648" s="18" t="s">
        <v>5537</v>
      </c>
      <c r="BG1648" s="18" t="s">
        <v>5537</v>
      </c>
      <c r="BH1648" s="18" t="s">
        <v>5537</v>
      </c>
      <c r="BI1648" s="9" t="s">
        <v>5537</v>
      </c>
      <c r="BJ1648" s="14"/>
      <c r="BK1648" s="14" t="s">
        <v>5537</v>
      </c>
      <c r="BL1648" s="14" t="str">
        <f>_xlfn.XLOOKUP(B1648,'[4]cell downs 18042026 17h'!$B:$B,'[4]cell downs 18042026 17h'!$B:$B,"")</f>
        <v/>
      </c>
      <c r="BM1648" s="14" t="str">
        <f>_xlfn.XLOOKUP(B1648,'[5]Cells Huawei 19042026 15h'!$B:$B,'[5]Cells Huawei 19042026 15h'!$B:$B,"")</f>
        <v/>
      </c>
      <c r="BN1648" s="9" t="str">
        <f>_xlfn.XLOOKUP(B1648,'[6]cells down 19042026 9H40'!$B:$B,'[6]cells down 19042026 9H40'!$B:$B,"")</f>
        <v/>
      </c>
      <c r="BO1648" s="9" t="s">
        <v>716</v>
      </c>
      <c r="BP1648" s="9" t="s">
        <v>12</v>
      </c>
      <c r="BQ1648" s="115"/>
    </row>
    <row r="1649" spans="1:69" s="9" customFormat="1" x14ac:dyDescent="0.3">
      <c r="A1649" s="1" t="s">
        <v>4092</v>
      </c>
      <c r="B1649" s="8" t="s">
        <v>4093</v>
      </c>
      <c r="C1649" s="3" t="str">
        <f>_xlfn.XLOOKUP(B1649,'[1]daily break down'!$D:$D,'[1]daily break down'!$E:$E,"")</f>
        <v>ADAMAOUA</v>
      </c>
      <c r="D1649" s="1" t="s">
        <v>11</v>
      </c>
      <c r="E1649" s="1" t="s">
        <v>12</v>
      </c>
      <c r="F1649" s="3" t="s">
        <v>90</v>
      </c>
      <c r="G1649" s="1" t="s">
        <v>4092</v>
      </c>
      <c r="H1649" s="33" t="str">
        <f>_xlfn.XLOOKUP(B1649,[2]CALCULATION!$B:$B,[2]CALCULATION!$H:$H,"")</f>
        <v>NOKIA</v>
      </c>
      <c r="I1649" s="28">
        <v>0</v>
      </c>
      <c r="J1649" s="28">
        <v>0</v>
      </c>
      <c r="K1649" s="28">
        <v>0</v>
      </c>
      <c r="L1649" s="28">
        <v>0</v>
      </c>
      <c r="M1649" s="28">
        <v>0</v>
      </c>
      <c r="N1649" s="28">
        <v>0</v>
      </c>
      <c r="O1649" s="28">
        <v>0</v>
      </c>
      <c r="P1649" s="28">
        <v>4.1020680130007386E-4</v>
      </c>
      <c r="Q1649" s="28">
        <v>0</v>
      </c>
      <c r="R1649" s="28">
        <v>0</v>
      </c>
      <c r="S1649" s="94">
        <v>0</v>
      </c>
      <c r="T1649" s="94">
        <f>_xlfn.XLOOKUP(B1649,'[3]Nur des jours'!$B:$B,'[3]Nur des jours'!$U:$U,"")</f>
        <v>0</v>
      </c>
      <c r="U1649" s="94">
        <v>0</v>
      </c>
      <c r="V1649" s="94">
        <v>0</v>
      </c>
      <c r="W1649" s="94">
        <v>0</v>
      </c>
      <c r="X1649" s="94">
        <v>0</v>
      </c>
      <c r="Y1649" s="94">
        <v>0</v>
      </c>
      <c r="Z1649" s="94">
        <v>0</v>
      </c>
      <c r="AA1649" s="94">
        <v>0</v>
      </c>
      <c r="AB1649" s="94">
        <v>0</v>
      </c>
      <c r="AC1649" s="94">
        <f>_xlfn.XLOOKUP(B1649,'[3]Nur des jours'!$B:$B,'[3]Nur des jours'!$N:$N,"")</f>
        <v>0</v>
      </c>
      <c r="AD1649" s="94">
        <v>0</v>
      </c>
      <c r="AE1649" s="94">
        <v>0</v>
      </c>
      <c r="AF1649" s="94">
        <v>0</v>
      </c>
      <c r="AG1649" s="94">
        <v>0</v>
      </c>
      <c r="AH1649" s="94">
        <v>0</v>
      </c>
      <c r="AI1649" s="49" t="s">
        <v>5559</v>
      </c>
      <c r="AJ1649" s="49"/>
      <c r="AK1649" s="48" t="str" cm="1">
        <f t="array" ref="AK1649">IFERROR(_xlfn.IFS(
AM1649="MPR ISSUE","PDH",
AM1649="BSS Hardware Issue","BSS",
AM1649="Sites strategiques, MLL, Pylone, etc.","ENVTECH",
AM1649="AKTIVCO DEFAUT GE &amp; POWER Cabinet","AKTIVCO",
AM1649="AKTIVCO Coupure ENEO &amp; Baisse de tension","AKTIVCO GRID ONLY",
AM1649="Coupure ENEO &amp; Baisse de tension","IHS GRID ONLY",
AM1649="Defaut GE &amp; POWER Cabinet","IHS",
AM1649="Sharing","Partners",
AM1649="Sites strategiques &amp; DataCenter","SST &amp; DC",
AM1649="Exclu","Exclu",
AM1649="SAT","SAT",
AM1649="SPARE-ISSUE","SPARE-ISSUE",
AM1649="Fiber CAmtel","TRANS_FO_CAMTEL",
AM1649="Fiber AOF","Fiber AOF",
AM1649="Projet OCM (HUAWEI)","TRAVAUX-HUAWEI",
AM1649="Projet OCM (NOKIA)","TRAVAUX-NOKIA",
AM1649="ACCESS-ISSUE","ACCESS-ISSUE",
AM1649="Projet OCM (ZTE, NOKIA, autres projets)","TRAVAUX OCM",
AM1649="No root CAuse","No root cause",
AM1649="ODU HS","PDH",
AM1649="IP &amp; VLAN","PDH",
AM1649="Warehouse HUAWEI","SPARE-ISSUE",
AM1649="SPARE-HS","SPARE-ISSUE",
AM1649="Power Telco","BSS",AM1649="no impacts","no impacts"
),"")</f>
        <v>no impacts</v>
      </c>
      <c r="AL1649" s="48" t="str" cm="1">
        <f t="array" ref="AL1649">IFERROR(_xlfn.IFS(
AM1649="MPR ISSUE","TX ISSUE",
AM1649="BSS Hardware Issue","RAN ISSUE",
AM1649="Sites strategiques, MLL, Pylone, etc.","ENVTECH",
AM1649="AKTIVCO DEFAUT GE &amp; POWER Cabinet","POWER ISSUE",
AM1649="AKTIVCO Coupure ENEO &amp; Baisse de tension","POWER ISSUE",
AM1649="Coupure ENEO &amp; Baisse de tension","POWER ISSUE",
AM1649="Defaut GE &amp; POWER Cabinet","POWER ISSUE",
AM1649="Sharing","POWER ISSUE",
AM1649="Sites strategiques &amp; DataCenter","POWER ISSUE",
AM1649="Exclu","Exclu",
AM1649="SAT","TX ISSUE",
AM1649="SPARE-ISSUE","SPARE-ISSUE",
AM1649="Fiber CAmtel","TX ISSUE",
AM1649="Fiber AOF","TX ISSUE",
AM1649="Projet OCM (HUAWEI)","TRAVAUX-HUAWEI",
AM1649="Projet OCM (NOKIA)","TRAVAUX -NOKIA",
AM1649="ACCESS-ISSUE","ACCESS-ISSUE",
AM1649="Projet OCM (ZTE, NOKIA, autres projets)","TRAVAUX OCM",
AM1649="No root CAuse","No root cause",
AM1649="ODU HS","TX ISSUE",
AM1649="IP &amp; VLAN","TX ISSUE",
AM1649="Warehouse HUAWEI","SPARE-ISSUE",
AM1649="SPARE-HS","SPARE-ISSUE",
AM1649="Power Telco","RAN ISSUE",AM1649="no impacts","no impacts"
),"")</f>
        <v>no impacts</v>
      </c>
      <c r="AM1649" s="67" t="s">
        <v>5605</v>
      </c>
      <c r="AN1649" s="48" t="str" cm="1">
        <f t="array" ref="AN1649">IFERROR(_xlfn.IFS(
AM1649="MPR ISSUE","ACTIVE",
AM1649="BSS Hardware Issue","ACTIVE",
AM1649="Sites strategiques, MLL, Pylone, etc.","PASSIVE",
AM1649="AKTIVCO DEFAUT GE &amp; POWER Cabinet","PASSIVE",
AM1649="AKTIVCO Coupure ENEO &amp; Baisse de tension","PASSIVE",
AM1649="Coupure ENEO &amp; Baisse de tension","PASSIVE",
AM1649="Defaut GE &amp; POWER Cabinet","PASSIVE",
AM1649="Sharing","PASSIVE",
AM1649="Sites strategiques &amp; DataCenter","PASSIVE",
AM1649="Exclu","Exclu",
AM1649="SAT","ACTIVE",
AM1649="SPARE-ISSUE","SPARE-ISSUE",
AM1649="Fiber CAmtel","ACTIVE",
AM1649="Fiber AOF","ACTIVE",
AM1649="Projet OCM (HUAWEI)","PLANNED WORKS",
AM1649="Projet OCM (NOKIA)","PLANNED WORKS",
AM1649="ACCESS-ISSUE","ACCESS-ISSUE",
AM1649="Projet OCM (ZTE, NOKIA, autres projets)","PLANNED WORKS",
AM1649="No root CAuse","No root cause",
AM1649="ODU HS","ACTIVE",
AM1649="IP &amp; VLAN","ACTIVE",
AM1649="Warehouse HUAWEI","SPARE-ISSUE",
AM1649="SPARE-HS","SPARE-ISSUE",
AM1649="Power Telco","ACTIVE", AM1649="no impacts","no impacts"
),"")</f>
        <v>no impacts</v>
      </c>
      <c r="AO1649" s="93" t="s">
        <v>5537</v>
      </c>
      <c r="AP1649" s="101" t="str">
        <f t="shared" si="46"/>
        <v>ADM_028</v>
      </c>
      <c r="AR1649" s="17" t="s">
        <v>5537</v>
      </c>
      <c r="AS1649" s="7" t="s">
        <v>5537</v>
      </c>
      <c r="AT1649" s="6"/>
      <c r="AU1649" s="7"/>
      <c r="AV1649" s="3" t="s">
        <v>5537</v>
      </c>
      <c r="AW1649" s="18" t="s">
        <v>5537</v>
      </c>
      <c r="AX1649" s="18" t="s">
        <v>5537</v>
      </c>
      <c r="AY1649" s="18" t="s">
        <v>5537</v>
      </c>
      <c r="AZ1649" s="18" t="s">
        <v>5537</v>
      </c>
      <c r="BA1649" s="18" t="s">
        <v>5537</v>
      </c>
      <c r="BB1649" s="18" t="s">
        <v>5537</v>
      </c>
      <c r="BC1649" s="18" t="s">
        <v>5537</v>
      </c>
      <c r="BD1649" s="18" t="s">
        <v>5537</v>
      </c>
      <c r="BE1649" s="18" t="s">
        <v>5537</v>
      </c>
      <c r="BF1649" s="18" t="s">
        <v>5537</v>
      </c>
      <c r="BG1649" s="18" t="s">
        <v>5537</v>
      </c>
      <c r="BH1649" s="18" t="s">
        <v>5537</v>
      </c>
      <c r="BI1649" s="9" t="s">
        <v>5537</v>
      </c>
      <c r="BJ1649" s="14"/>
      <c r="BK1649" s="14" t="s">
        <v>5537</v>
      </c>
      <c r="BL1649" s="14" t="str">
        <f>_xlfn.XLOOKUP(B1649,'[4]cell downs 18042026 17h'!$B:$B,'[4]cell downs 18042026 17h'!$B:$B,"")</f>
        <v/>
      </c>
      <c r="BM1649" s="14" t="str">
        <f>_xlfn.XLOOKUP(B1649,'[5]Cells Huawei 19042026 15h'!$B:$B,'[5]Cells Huawei 19042026 15h'!$B:$B,"")</f>
        <v/>
      </c>
      <c r="BN1649" s="9" t="str">
        <f>_xlfn.XLOOKUP(B1649,'[6]cells down 19042026 9H40'!$B:$B,'[6]cells down 19042026 9H40'!$B:$B,"")</f>
        <v/>
      </c>
      <c r="BO1649" s="9" t="s">
        <v>4093</v>
      </c>
      <c r="BP1649" s="9" t="s">
        <v>5537</v>
      </c>
      <c r="BQ1649" s="115"/>
    </row>
    <row r="1650" spans="1:69" s="9" customFormat="1" x14ac:dyDescent="0.3">
      <c r="A1650" s="1" t="s">
        <v>4380</v>
      </c>
      <c r="B1650" s="8" t="s">
        <v>4381</v>
      </c>
      <c r="C1650" s="3" t="str">
        <f>_xlfn.XLOOKUP(B1650,'[1]daily break down'!$D:$D,'[1]daily break down'!$E:$E,"")</f>
        <v>ADAMAOUA</v>
      </c>
      <c r="D1650" s="1" t="s">
        <v>11</v>
      </c>
      <c r="E1650" s="1" t="s">
        <v>96</v>
      </c>
      <c r="F1650" s="3" t="s">
        <v>90</v>
      </c>
      <c r="G1650" s="1" t="s">
        <v>4380</v>
      </c>
      <c r="H1650" s="33" t="str">
        <f>_xlfn.XLOOKUP(B1650,[2]CALCULATION!$B:$B,[2]CALCULATION!$H:$H,"")</f>
        <v>NOKIA</v>
      </c>
      <c r="I1650" s="28">
        <v>0</v>
      </c>
      <c r="J1650" s="28">
        <v>0</v>
      </c>
      <c r="K1650" s="28">
        <v>0</v>
      </c>
      <c r="L1650" s="28">
        <v>0</v>
      </c>
      <c r="M1650" s="28">
        <v>0</v>
      </c>
      <c r="N1650" s="28">
        <v>0</v>
      </c>
      <c r="O1650" s="28">
        <v>0</v>
      </c>
      <c r="P1650" s="28">
        <v>0</v>
      </c>
      <c r="Q1650" s="28">
        <v>0</v>
      </c>
      <c r="R1650" s="28">
        <v>0</v>
      </c>
      <c r="S1650" s="94">
        <v>0</v>
      </c>
      <c r="T1650" s="94">
        <f>_xlfn.XLOOKUP(B1650,'[3]Nur des jours'!$B:$B,'[3]Nur des jours'!$U:$U,"")</f>
        <v>0</v>
      </c>
      <c r="U1650" s="94">
        <v>0</v>
      </c>
      <c r="V1650" s="94">
        <v>0</v>
      </c>
      <c r="W1650" s="94">
        <v>0</v>
      </c>
      <c r="X1650" s="94">
        <v>0</v>
      </c>
      <c r="Y1650" s="94">
        <v>0</v>
      </c>
      <c r="Z1650" s="94">
        <v>0</v>
      </c>
      <c r="AA1650" s="94">
        <v>0</v>
      </c>
      <c r="AB1650" s="94">
        <v>0</v>
      </c>
      <c r="AC1650" s="94">
        <f>_xlfn.XLOOKUP(B1650,'[3]Nur des jours'!$B:$B,'[3]Nur des jours'!$N:$N,"")</f>
        <v>0</v>
      </c>
      <c r="AD1650" s="94">
        <v>0</v>
      </c>
      <c r="AE1650" s="94">
        <v>0</v>
      </c>
      <c r="AF1650" s="94">
        <v>0</v>
      </c>
      <c r="AG1650" s="94">
        <v>0</v>
      </c>
      <c r="AH1650" s="94">
        <v>0</v>
      </c>
      <c r="AI1650" s="49" t="s">
        <v>5559</v>
      </c>
      <c r="AJ1650" s="49"/>
      <c r="AK1650" s="48" t="str" cm="1">
        <f t="array" ref="AK1650">IFERROR(_xlfn.IFS(
AM1650="MPR ISSUE","PDH",
AM1650="BSS Hardware Issue","BSS",
AM1650="Sites strategiques, MLL, Pylone, etc.","ENVTECH",
AM1650="AKTIVCO DEFAUT GE &amp; POWER Cabinet","AKTIVCO",
AM1650="AKTIVCO Coupure ENEO &amp; Baisse de tension","AKTIVCO GRID ONLY",
AM1650="Coupure ENEO &amp; Baisse de tension","IHS GRID ONLY",
AM1650="Defaut GE &amp; POWER Cabinet","IHS",
AM1650="Sharing","Partners",
AM1650="Sites strategiques &amp; DataCenter","SST &amp; DC",
AM1650="Exclu","Exclu",
AM1650="SAT","SAT",
AM1650="SPARE-ISSUE","SPARE-ISSUE",
AM1650="Fiber CAmtel","TRANS_FO_CAMTEL",
AM1650="Fiber AOF","Fiber AOF",
AM1650="Projet OCM (HUAWEI)","TRAVAUX-HUAWEI",
AM1650="Projet OCM (NOKIA)","TRAVAUX-NOKIA",
AM1650="ACCESS-ISSUE","ACCESS-ISSUE",
AM1650="Projet OCM (ZTE, NOKIA, autres projets)","TRAVAUX OCM",
AM1650="No root CAuse","No root cause",
AM1650="ODU HS","PDH",
AM1650="IP &amp; VLAN","PDH",
AM1650="Warehouse HUAWEI","SPARE-ISSUE",
AM1650="SPARE-HS","SPARE-ISSUE",
AM1650="Power Telco","BSS",AM1650="no impacts","no impacts"
),"")</f>
        <v>no impacts</v>
      </c>
      <c r="AL1650" s="48" t="str" cm="1">
        <f t="array" ref="AL1650">IFERROR(_xlfn.IFS(
AM1650="MPR ISSUE","TX ISSUE",
AM1650="BSS Hardware Issue","RAN ISSUE",
AM1650="Sites strategiques, MLL, Pylone, etc.","ENVTECH",
AM1650="AKTIVCO DEFAUT GE &amp; POWER Cabinet","POWER ISSUE",
AM1650="AKTIVCO Coupure ENEO &amp; Baisse de tension","POWER ISSUE",
AM1650="Coupure ENEO &amp; Baisse de tension","POWER ISSUE",
AM1650="Defaut GE &amp; POWER Cabinet","POWER ISSUE",
AM1650="Sharing","POWER ISSUE",
AM1650="Sites strategiques &amp; DataCenter","POWER ISSUE",
AM1650="Exclu","Exclu",
AM1650="SAT","TX ISSUE",
AM1650="SPARE-ISSUE","SPARE-ISSUE",
AM1650="Fiber CAmtel","TX ISSUE",
AM1650="Fiber AOF","TX ISSUE",
AM1650="Projet OCM (HUAWEI)","TRAVAUX-HUAWEI",
AM1650="Projet OCM (NOKIA)","TRAVAUX -NOKIA",
AM1650="ACCESS-ISSUE","ACCESS-ISSUE",
AM1650="Projet OCM (ZTE, NOKIA, autres projets)","TRAVAUX OCM",
AM1650="No root CAuse","No root cause",
AM1650="ODU HS","TX ISSUE",
AM1650="IP &amp; VLAN","TX ISSUE",
AM1650="Warehouse HUAWEI","SPARE-ISSUE",
AM1650="SPARE-HS","SPARE-ISSUE",
AM1650="Power Telco","RAN ISSUE",AM1650="no impacts","no impacts"
),"")</f>
        <v>no impacts</v>
      </c>
      <c r="AM1650" s="67" t="s">
        <v>5605</v>
      </c>
      <c r="AN1650" s="48" t="str" cm="1">
        <f t="array" ref="AN1650">IFERROR(_xlfn.IFS(
AM1650="MPR ISSUE","ACTIVE",
AM1650="BSS Hardware Issue","ACTIVE",
AM1650="Sites strategiques, MLL, Pylone, etc.","PASSIVE",
AM1650="AKTIVCO DEFAUT GE &amp; POWER Cabinet","PASSIVE",
AM1650="AKTIVCO Coupure ENEO &amp; Baisse de tension","PASSIVE",
AM1650="Coupure ENEO &amp; Baisse de tension","PASSIVE",
AM1650="Defaut GE &amp; POWER Cabinet","PASSIVE",
AM1650="Sharing","PASSIVE",
AM1650="Sites strategiques &amp; DataCenter","PASSIVE",
AM1650="Exclu","Exclu",
AM1650="SAT","ACTIVE",
AM1650="SPARE-ISSUE","SPARE-ISSUE",
AM1650="Fiber CAmtel","ACTIVE",
AM1650="Fiber AOF","ACTIVE",
AM1650="Projet OCM (HUAWEI)","PLANNED WORKS",
AM1650="Projet OCM (NOKIA)","PLANNED WORKS",
AM1650="ACCESS-ISSUE","ACCESS-ISSUE",
AM1650="Projet OCM (ZTE, NOKIA, autres projets)","PLANNED WORKS",
AM1650="No root CAuse","No root cause",
AM1650="ODU HS","ACTIVE",
AM1650="IP &amp; VLAN","ACTIVE",
AM1650="Warehouse HUAWEI","SPARE-ISSUE",
AM1650="SPARE-HS","SPARE-ISSUE",
AM1650="Power Telco","ACTIVE", AM1650="no impacts","no impacts"
),"")</f>
        <v>no impacts</v>
      </c>
      <c r="AO1650" s="93" t="s">
        <v>5537</v>
      </c>
      <c r="AP1650" s="101" t="str">
        <f t="shared" si="46"/>
        <v>ADM_023</v>
      </c>
      <c r="AR1650" s="17" t="s">
        <v>5537</v>
      </c>
      <c r="AS1650" s="7" t="s">
        <v>5537</v>
      </c>
      <c r="AT1650" s="6"/>
      <c r="AU1650" s="7"/>
      <c r="AV1650" s="3" t="s">
        <v>5537</v>
      </c>
      <c r="AW1650" s="18" t="s">
        <v>5537</v>
      </c>
      <c r="AX1650" s="18" t="s">
        <v>5537</v>
      </c>
      <c r="AY1650" s="18" t="s">
        <v>5537</v>
      </c>
      <c r="AZ1650" s="18" t="s">
        <v>5537</v>
      </c>
      <c r="BA1650" s="18" t="s">
        <v>5537</v>
      </c>
      <c r="BB1650" s="18" t="s">
        <v>5537</v>
      </c>
      <c r="BC1650" s="18" t="s">
        <v>5537</v>
      </c>
      <c r="BD1650" s="18" t="s">
        <v>5537</v>
      </c>
      <c r="BE1650" s="18" t="s">
        <v>5537</v>
      </c>
      <c r="BF1650" s="18" t="s">
        <v>5537</v>
      </c>
      <c r="BG1650" s="18" t="s">
        <v>5537</v>
      </c>
      <c r="BH1650" s="18" t="s">
        <v>5537</v>
      </c>
      <c r="BI1650" s="9" t="s">
        <v>5537</v>
      </c>
      <c r="BJ1650" s="14"/>
      <c r="BK1650" s="14" t="s">
        <v>5537</v>
      </c>
      <c r="BL1650" s="14" t="str">
        <f>_xlfn.XLOOKUP(B1650,'[4]cell downs 18042026 17h'!$B:$B,'[4]cell downs 18042026 17h'!$B:$B,"")</f>
        <v/>
      </c>
      <c r="BM1650" s="14" t="str">
        <f>_xlfn.XLOOKUP(B1650,'[5]Cells Huawei 19042026 15h'!$B:$B,'[5]Cells Huawei 19042026 15h'!$B:$B,"")</f>
        <v/>
      </c>
      <c r="BN1650" s="9" t="str">
        <f>_xlfn.XLOOKUP(B1650,'[6]cells down 19042026 9H40'!$B:$B,'[6]cells down 19042026 9H40'!$B:$B,"")</f>
        <v/>
      </c>
      <c r="BO1650" s="9" t="s">
        <v>4381</v>
      </c>
      <c r="BP1650" s="9" t="s">
        <v>12</v>
      </c>
      <c r="BQ1650" s="115"/>
    </row>
    <row r="1651" spans="1:69" s="9" customFormat="1" x14ac:dyDescent="0.3">
      <c r="A1651" s="1" t="s">
        <v>4529</v>
      </c>
      <c r="B1651" s="8" t="s">
        <v>4530</v>
      </c>
      <c r="C1651" s="3" t="str">
        <f>_xlfn.XLOOKUP(B1651,'[1]daily break down'!$D:$D,'[1]daily break down'!$E:$E,"")</f>
        <v>Douala</v>
      </c>
      <c r="D1651" s="1" t="s">
        <v>11</v>
      </c>
      <c r="E1651" s="1" t="s">
        <v>12</v>
      </c>
      <c r="F1651" s="3" t="s">
        <v>31</v>
      </c>
      <c r="G1651" s="1" t="s">
        <v>32</v>
      </c>
      <c r="H1651" s="34" t="str">
        <f>_xlfn.XLOOKUP(B1651,[2]CALCULATION!$B:$B,[2]CALCULATION!$H:$H,"")</f>
        <v>ZTE</v>
      </c>
      <c r="I1651" s="28">
        <v>0</v>
      </c>
      <c r="J1651" s="28">
        <v>0</v>
      </c>
      <c r="K1651" s="28">
        <v>0</v>
      </c>
      <c r="L1651" s="28">
        <v>0</v>
      </c>
      <c r="M1651" s="28">
        <v>0</v>
      </c>
      <c r="N1651" s="28">
        <v>0</v>
      </c>
      <c r="O1651" s="28">
        <v>0</v>
      </c>
      <c r="P1651" s="28">
        <v>0</v>
      </c>
      <c r="Q1651" s="28">
        <v>0</v>
      </c>
      <c r="R1651" s="28">
        <v>0</v>
      </c>
      <c r="S1651" s="94">
        <v>0</v>
      </c>
      <c r="T1651" s="94">
        <f>_xlfn.XLOOKUP(B1651,'[3]Nur des jours'!$B:$B,'[3]Nur des jours'!$U:$U,"")</f>
        <v>0</v>
      </c>
      <c r="U1651" s="94">
        <v>0</v>
      </c>
      <c r="V1651" s="94">
        <v>0</v>
      </c>
      <c r="W1651" s="94">
        <v>0</v>
      </c>
      <c r="X1651" s="94">
        <v>0</v>
      </c>
      <c r="Y1651" s="94">
        <v>0</v>
      </c>
      <c r="Z1651" s="94">
        <v>0</v>
      </c>
      <c r="AA1651" s="94">
        <v>0</v>
      </c>
      <c r="AB1651" s="94">
        <v>0</v>
      </c>
      <c r="AC1651" s="94">
        <f>_xlfn.XLOOKUP(B1651,'[3]Nur des jours'!$B:$B,'[3]Nur des jours'!$N:$N,"")</f>
        <v>0</v>
      </c>
      <c r="AD1651" s="94">
        <v>0</v>
      </c>
      <c r="AE1651" s="94">
        <v>0</v>
      </c>
      <c r="AF1651" s="94">
        <v>0</v>
      </c>
      <c r="AG1651" s="94">
        <v>0</v>
      </c>
      <c r="AH1651" s="94">
        <v>0</v>
      </c>
      <c r="AI1651" s="49" t="s">
        <v>5559</v>
      </c>
      <c r="AJ1651" s="49"/>
      <c r="AK1651" s="48" t="str" cm="1">
        <f t="array" ref="AK1651">IFERROR(_xlfn.IFS(
AM1651="MPR ISSUE","PDH",
AM1651="BSS Hardware Issue","BSS",
AM1651="Sites strategiques, MLL, Pylone, etc.","ENVTECH",
AM1651="AKTIVCO DEFAUT GE &amp; POWER Cabinet","AKTIVCO",
AM1651="AKTIVCO Coupure ENEO &amp; Baisse de tension","AKTIVCO GRID ONLY",
AM1651="Coupure ENEO &amp; Baisse de tension","IHS GRID ONLY",
AM1651="Defaut GE &amp; POWER Cabinet","IHS",
AM1651="Sharing","Partners",
AM1651="Sites strategiques &amp; DataCenter","SST &amp; DC",
AM1651="Exclu","Exclu",
AM1651="SAT","SAT",
AM1651="SPARE-ISSUE","SPARE-ISSUE",
AM1651="Fiber CAmtel","TRANS_FO_CAMTEL",
AM1651="Fiber AOF","Fiber AOF",
AM1651="Projet OCM (HUAWEI)","TRAVAUX-HUAWEI",
AM1651="Projet OCM (NOKIA)","TRAVAUX-NOKIA",
AM1651="ACCESS-ISSUE","ACCESS-ISSUE",
AM1651="Projet OCM (ZTE, NOKIA, autres projets)","TRAVAUX OCM",
AM1651="No root CAuse","No root cause",
AM1651="ODU HS","PDH",
AM1651="IP &amp; VLAN","PDH",
AM1651="Warehouse HUAWEI","SPARE-ISSUE",
AM1651="SPARE-HS","SPARE-ISSUE",
AM1651="Power Telco","BSS",AM1651="no impacts","no impacts"
),"")</f>
        <v>no impacts</v>
      </c>
      <c r="AL1651" s="48" t="str" cm="1">
        <f t="array" ref="AL1651">IFERROR(_xlfn.IFS(
AM1651="MPR ISSUE","TX ISSUE",
AM1651="BSS Hardware Issue","RAN ISSUE",
AM1651="Sites strategiques, MLL, Pylone, etc.","ENVTECH",
AM1651="AKTIVCO DEFAUT GE &amp; POWER Cabinet","POWER ISSUE",
AM1651="AKTIVCO Coupure ENEO &amp; Baisse de tension","POWER ISSUE",
AM1651="Coupure ENEO &amp; Baisse de tension","POWER ISSUE",
AM1651="Defaut GE &amp; POWER Cabinet","POWER ISSUE",
AM1651="Sharing","POWER ISSUE",
AM1651="Sites strategiques &amp; DataCenter","POWER ISSUE",
AM1651="Exclu","Exclu",
AM1651="SAT","TX ISSUE",
AM1651="SPARE-ISSUE","SPARE-ISSUE",
AM1651="Fiber CAmtel","TX ISSUE",
AM1651="Fiber AOF","TX ISSUE",
AM1651="Projet OCM (HUAWEI)","TRAVAUX-HUAWEI",
AM1651="Projet OCM (NOKIA)","TRAVAUX -NOKIA",
AM1651="ACCESS-ISSUE","ACCESS-ISSUE",
AM1651="Projet OCM (ZTE, NOKIA, autres projets)","TRAVAUX OCM",
AM1651="No root CAuse","No root cause",
AM1651="ODU HS","TX ISSUE",
AM1651="IP &amp; VLAN","TX ISSUE",
AM1651="Warehouse HUAWEI","SPARE-ISSUE",
AM1651="SPARE-HS","SPARE-ISSUE",
AM1651="Power Telco","RAN ISSUE",AM1651="no impacts","no impacts"
),"")</f>
        <v>no impacts</v>
      </c>
      <c r="AM1651" s="67" t="s">
        <v>5605</v>
      </c>
      <c r="AN1651" s="48" t="str" cm="1">
        <f t="array" ref="AN1651">IFERROR(_xlfn.IFS(
AM1651="MPR ISSUE","ACTIVE",
AM1651="BSS Hardware Issue","ACTIVE",
AM1651="Sites strategiques, MLL, Pylone, etc.","PASSIVE",
AM1651="AKTIVCO DEFAUT GE &amp; POWER Cabinet","PASSIVE",
AM1651="AKTIVCO Coupure ENEO &amp; Baisse de tension","PASSIVE",
AM1651="Coupure ENEO &amp; Baisse de tension","PASSIVE",
AM1651="Defaut GE &amp; POWER Cabinet","PASSIVE",
AM1651="Sharing","PASSIVE",
AM1651="Sites strategiques &amp; DataCenter","PASSIVE",
AM1651="Exclu","Exclu",
AM1651="SAT","ACTIVE",
AM1651="SPARE-ISSUE","SPARE-ISSUE",
AM1651="Fiber CAmtel","ACTIVE",
AM1651="Fiber AOF","ACTIVE",
AM1651="Projet OCM (HUAWEI)","PLANNED WORKS",
AM1651="Projet OCM (NOKIA)","PLANNED WORKS",
AM1651="ACCESS-ISSUE","ACCESS-ISSUE",
AM1651="Projet OCM (ZTE, NOKIA, autres projets)","PLANNED WORKS",
AM1651="No root CAuse","No root cause",
AM1651="ODU HS","ACTIVE",
AM1651="IP &amp; VLAN","ACTIVE",
AM1651="Warehouse HUAWEI","SPARE-ISSUE",
AM1651="SPARE-HS","SPARE-ISSUE",
AM1651="Power Telco","ACTIVE", AM1651="no impacts","no impacts"
),"")</f>
        <v>no impacts</v>
      </c>
      <c r="AO1651" s="93" t="s">
        <v>5537</v>
      </c>
      <c r="AP1651" s="101" t="str">
        <f t="shared" si="46"/>
        <v>LIT_290</v>
      </c>
      <c r="AR1651" s="17" t="s">
        <v>5537</v>
      </c>
      <c r="AS1651" s="7" t="s">
        <v>5537</v>
      </c>
      <c r="AT1651" s="6"/>
      <c r="AU1651" s="7"/>
      <c r="AV1651" s="3" t="s">
        <v>5537</v>
      </c>
      <c r="AW1651" s="18" t="s">
        <v>5537</v>
      </c>
      <c r="AX1651" s="18" t="s">
        <v>5537</v>
      </c>
      <c r="AY1651" s="18" t="s">
        <v>5537</v>
      </c>
      <c r="AZ1651" s="18" t="s">
        <v>5537</v>
      </c>
      <c r="BA1651" s="18" t="s">
        <v>5537</v>
      </c>
      <c r="BB1651" s="18" t="s">
        <v>5537</v>
      </c>
      <c r="BC1651" s="18" t="s">
        <v>5537</v>
      </c>
      <c r="BD1651" s="18" t="s">
        <v>5537</v>
      </c>
      <c r="BE1651" s="18" t="s">
        <v>5537</v>
      </c>
      <c r="BF1651" s="18" t="s">
        <v>5537</v>
      </c>
      <c r="BG1651" s="18" t="s">
        <v>5537</v>
      </c>
      <c r="BH1651" s="18" t="s">
        <v>5537</v>
      </c>
      <c r="BI1651" s="9" t="s">
        <v>5537</v>
      </c>
      <c r="BJ1651" s="14"/>
      <c r="BK1651" s="14" t="s">
        <v>5537</v>
      </c>
      <c r="BL1651" s="14" t="str">
        <f>_xlfn.XLOOKUP(B1651,'[4]cell downs 18042026 17h'!$B:$B,'[4]cell downs 18042026 17h'!$B:$B,"")</f>
        <v/>
      </c>
      <c r="BM1651" s="14" t="str">
        <f>_xlfn.XLOOKUP(B1651,'[5]Cells Huawei 19042026 15h'!$B:$B,'[5]Cells Huawei 19042026 15h'!$B:$B,"")</f>
        <v/>
      </c>
      <c r="BN1651" s="9" t="str">
        <f>_xlfn.XLOOKUP(B1651,'[6]cells down 19042026 9H40'!$B:$B,'[6]cells down 19042026 9H40'!$B:$B,"")</f>
        <v/>
      </c>
      <c r="BO1651" s="9" t="s">
        <v>4530</v>
      </c>
      <c r="BP1651" s="9" t="s">
        <v>12</v>
      </c>
      <c r="BQ1651" s="115"/>
    </row>
    <row r="1652" spans="1:69" s="9" customFormat="1" x14ac:dyDescent="0.3">
      <c r="A1652" s="1" t="s">
        <v>1877</v>
      </c>
      <c r="B1652" s="8" t="s">
        <v>1878</v>
      </c>
      <c r="C1652" s="3" t="str">
        <f>_xlfn.XLOOKUP(B1652,'[1]daily break down'!$D:$D,'[1]daily break down'!$E:$E,"")</f>
        <v>ADAMAOUA</v>
      </c>
      <c r="D1652" s="1" t="s">
        <v>11</v>
      </c>
      <c r="E1652" s="1" t="s">
        <v>83</v>
      </c>
      <c r="F1652" s="3" t="s">
        <v>90</v>
      </c>
      <c r="G1652" s="1" t="s">
        <v>1877</v>
      </c>
      <c r="H1652" s="33" t="str">
        <f>_xlfn.XLOOKUP(B1652,[2]CALCULATION!$B:$B,[2]CALCULATION!$H:$H,"")</f>
        <v>NOKIA</v>
      </c>
      <c r="I1652" s="28">
        <v>0</v>
      </c>
      <c r="J1652" s="28">
        <v>0</v>
      </c>
      <c r="K1652" s="28">
        <v>0</v>
      </c>
      <c r="L1652" s="28">
        <v>0</v>
      </c>
      <c r="M1652" s="28">
        <v>0</v>
      </c>
      <c r="N1652" s="28">
        <v>0</v>
      </c>
      <c r="O1652" s="28">
        <v>0</v>
      </c>
      <c r="P1652" s="28">
        <v>0</v>
      </c>
      <c r="Q1652" s="28">
        <v>0</v>
      </c>
      <c r="R1652" s="28">
        <v>1.1772183931543414E-3</v>
      </c>
      <c r="S1652" s="94">
        <v>4.8718300953770671E-3</v>
      </c>
      <c r="T1652" s="94">
        <f>_xlfn.XLOOKUP(B1652,'[3]Nur des jours'!$B:$B,'[3]Nur des jours'!$U:$U,"")</f>
        <v>0</v>
      </c>
      <c r="U1652" s="94">
        <v>0</v>
      </c>
      <c r="V1652" s="94">
        <v>0</v>
      </c>
      <c r="W1652" s="94">
        <v>0</v>
      </c>
      <c r="X1652" s="94">
        <v>0</v>
      </c>
      <c r="Y1652" s="94">
        <v>0</v>
      </c>
      <c r="Z1652" s="94">
        <v>0</v>
      </c>
      <c r="AA1652" s="94">
        <v>0</v>
      </c>
      <c r="AB1652" s="94">
        <v>0</v>
      </c>
      <c r="AC1652" s="94">
        <f>_xlfn.XLOOKUP(B1652,'[3]Nur des jours'!$B:$B,'[3]Nur des jours'!$N:$N,"")</f>
        <v>0</v>
      </c>
      <c r="AD1652" s="94">
        <v>0</v>
      </c>
      <c r="AE1652" s="94">
        <v>0</v>
      </c>
      <c r="AF1652" s="94">
        <v>0</v>
      </c>
      <c r="AG1652" s="94">
        <v>0</v>
      </c>
      <c r="AH1652" s="94">
        <v>0</v>
      </c>
      <c r="AI1652" s="49" t="s">
        <v>5559</v>
      </c>
      <c r="AJ1652" s="49"/>
      <c r="AK1652" s="48" t="str" cm="1">
        <f t="array" ref="AK1652">IFERROR(_xlfn.IFS(
AM1652="MPR ISSUE","PDH",
AM1652="BSS Hardware Issue","BSS",
AM1652="Sites strategiques, MLL, Pylone, etc.","ENVTECH",
AM1652="AKTIVCO DEFAUT GE &amp; POWER Cabinet","AKTIVCO",
AM1652="AKTIVCO Coupure ENEO &amp; Baisse de tension","AKTIVCO GRID ONLY",
AM1652="Coupure ENEO &amp; Baisse de tension","IHS GRID ONLY",
AM1652="Defaut GE &amp; POWER Cabinet","IHS",
AM1652="Sharing","Partners",
AM1652="Sites strategiques &amp; DataCenter","SST &amp; DC",
AM1652="Exclu","Exclu",
AM1652="SAT","SAT",
AM1652="SPARE-ISSUE","SPARE-ISSUE",
AM1652="Fiber CAmtel","TRANS_FO_CAMTEL",
AM1652="Fiber AOF","Fiber AOF",
AM1652="Projet OCM (HUAWEI)","TRAVAUX-HUAWEI",
AM1652="Projet OCM (NOKIA)","TRAVAUX-NOKIA",
AM1652="ACCESS-ISSUE","ACCESS-ISSUE",
AM1652="Projet OCM (ZTE, NOKIA, autres projets)","TRAVAUX OCM",
AM1652="No root CAuse","No root cause",
AM1652="ODU HS","PDH",
AM1652="IP &amp; VLAN","PDH",
AM1652="Warehouse HUAWEI","SPARE-ISSUE",
AM1652="SPARE-HS","SPARE-ISSUE",
AM1652="Power Telco","BSS",AM1652="no impacts","no impacts"
),"")</f>
        <v>no impacts</v>
      </c>
      <c r="AL1652" s="48" t="str" cm="1">
        <f t="array" ref="AL1652">IFERROR(_xlfn.IFS(
AM1652="MPR ISSUE","TX ISSUE",
AM1652="BSS Hardware Issue","RAN ISSUE",
AM1652="Sites strategiques, MLL, Pylone, etc.","ENVTECH",
AM1652="AKTIVCO DEFAUT GE &amp; POWER Cabinet","POWER ISSUE",
AM1652="AKTIVCO Coupure ENEO &amp; Baisse de tension","POWER ISSUE",
AM1652="Coupure ENEO &amp; Baisse de tension","POWER ISSUE",
AM1652="Defaut GE &amp; POWER Cabinet","POWER ISSUE",
AM1652="Sharing","POWER ISSUE",
AM1652="Sites strategiques &amp; DataCenter","POWER ISSUE",
AM1652="Exclu","Exclu",
AM1652="SAT","TX ISSUE",
AM1652="SPARE-ISSUE","SPARE-ISSUE",
AM1652="Fiber CAmtel","TX ISSUE",
AM1652="Fiber AOF","TX ISSUE",
AM1652="Projet OCM (HUAWEI)","TRAVAUX-HUAWEI",
AM1652="Projet OCM (NOKIA)","TRAVAUX -NOKIA",
AM1652="ACCESS-ISSUE","ACCESS-ISSUE",
AM1652="Projet OCM (ZTE, NOKIA, autres projets)","TRAVAUX OCM",
AM1652="No root CAuse","No root cause",
AM1652="ODU HS","TX ISSUE",
AM1652="IP &amp; VLAN","TX ISSUE",
AM1652="Warehouse HUAWEI","SPARE-ISSUE",
AM1652="SPARE-HS","SPARE-ISSUE",
AM1652="Power Telco","RAN ISSUE",AM1652="no impacts","no impacts"
),"")</f>
        <v>no impacts</v>
      </c>
      <c r="AM1652" s="67" t="s">
        <v>5605</v>
      </c>
      <c r="AN1652" s="48" t="str" cm="1">
        <f t="array" ref="AN1652">IFERROR(_xlfn.IFS(
AM1652="MPR ISSUE","ACTIVE",
AM1652="BSS Hardware Issue","ACTIVE",
AM1652="Sites strategiques, MLL, Pylone, etc.","PASSIVE",
AM1652="AKTIVCO DEFAUT GE &amp; POWER Cabinet","PASSIVE",
AM1652="AKTIVCO Coupure ENEO &amp; Baisse de tension","PASSIVE",
AM1652="Coupure ENEO &amp; Baisse de tension","PASSIVE",
AM1652="Defaut GE &amp; POWER Cabinet","PASSIVE",
AM1652="Sharing","PASSIVE",
AM1652="Sites strategiques &amp; DataCenter","PASSIVE",
AM1652="Exclu","Exclu",
AM1652="SAT","ACTIVE",
AM1652="SPARE-ISSUE","SPARE-ISSUE",
AM1652="Fiber CAmtel","ACTIVE",
AM1652="Fiber AOF","ACTIVE",
AM1652="Projet OCM (HUAWEI)","PLANNED WORKS",
AM1652="Projet OCM (NOKIA)","PLANNED WORKS",
AM1652="ACCESS-ISSUE","ACCESS-ISSUE",
AM1652="Projet OCM (ZTE, NOKIA, autres projets)","PLANNED WORKS",
AM1652="No root CAuse","No root cause",
AM1652="ODU HS","ACTIVE",
AM1652="IP &amp; VLAN","ACTIVE",
AM1652="Warehouse HUAWEI","SPARE-ISSUE",
AM1652="SPARE-HS","SPARE-ISSUE",
AM1652="Power Telco","ACTIVE", AM1652="no impacts","no impacts"
),"")</f>
        <v>no impacts</v>
      </c>
      <c r="AO1652" s="93" t="s">
        <v>5537</v>
      </c>
      <c r="AP1652" s="101" t="str">
        <f t="shared" si="46"/>
        <v>ADM_051</v>
      </c>
      <c r="AR1652" s="17" t="s">
        <v>5537</v>
      </c>
      <c r="AS1652" s="7" t="s">
        <v>5537</v>
      </c>
      <c r="AT1652" s="6"/>
      <c r="AU1652" s="7"/>
      <c r="AV1652" s="3" t="s">
        <v>5537</v>
      </c>
      <c r="AW1652" s="18" t="s">
        <v>5537</v>
      </c>
      <c r="AX1652" s="18" t="s">
        <v>5537</v>
      </c>
      <c r="AY1652" s="18" t="s">
        <v>5537</v>
      </c>
      <c r="AZ1652" s="18" t="s">
        <v>5537</v>
      </c>
      <c r="BA1652" s="18" t="s">
        <v>5537</v>
      </c>
      <c r="BB1652" s="18" t="s">
        <v>5537</v>
      </c>
      <c r="BC1652" s="18" t="s">
        <v>5537</v>
      </c>
      <c r="BD1652" s="18" t="s">
        <v>5537</v>
      </c>
      <c r="BE1652" s="18" t="s">
        <v>5537</v>
      </c>
      <c r="BF1652" s="18" t="s">
        <v>5537</v>
      </c>
      <c r="BG1652" s="18" t="s">
        <v>5537</v>
      </c>
      <c r="BH1652" s="18" t="s">
        <v>5537</v>
      </c>
      <c r="BI1652" s="9" t="s">
        <v>5537</v>
      </c>
      <c r="BJ1652" s="14"/>
      <c r="BK1652" s="14" t="s">
        <v>5537</v>
      </c>
      <c r="BL1652" s="14" t="str">
        <f>_xlfn.XLOOKUP(B1652,'[4]cell downs 18042026 17h'!$B:$B,'[4]cell downs 18042026 17h'!$B:$B,"")</f>
        <v/>
      </c>
      <c r="BM1652" s="14" t="str">
        <f>_xlfn.XLOOKUP(B1652,'[5]Cells Huawei 19042026 15h'!$B:$B,'[5]Cells Huawei 19042026 15h'!$B:$B,"")</f>
        <v/>
      </c>
      <c r="BN1652" s="9" t="str">
        <f>_xlfn.XLOOKUP(B1652,'[6]cells down 19042026 9H40'!$B:$B,'[6]cells down 19042026 9H40'!$B:$B,"")</f>
        <v/>
      </c>
      <c r="BO1652" s="9" t="s">
        <v>1878</v>
      </c>
      <c r="BP1652" s="9" t="s">
        <v>5537</v>
      </c>
      <c r="BQ1652" s="115"/>
    </row>
    <row r="1653" spans="1:69" s="9" customFormat="1" x14ac:dyDescent="0.3">
      <c r="A1653" s="1" t="s">
        <v>5269</v>
      </c>
      <c r="B1653" s="8" t="s">
        <v>5270</v>
      </c>
      <c r="C1653" s="3" t="str">
        <f>_xlfn.XLOOKUP(B1653,'[1]daily break down'!$D:$D,'[1]daily break down'!$E:$E,"")</f>
        <v>NORD-OUEST</v>
      </c>
      <c r="D1653" s="1" t="s">
        <v>11</v>
      </c>
      <c r="E1653" s="1" t="s">
        <v>12</v>
      </c>
      <c r="F1653" s="3" t="s">
        <v>51</v>
      </c>
      <c r="G1653" s="1" t="s">
        <v>5269</v>
      </c>
      <c r="H1653" s="33" t="str">
        <f>_xlfn.XLOOKUP(B1653,[2]CALCULATION!$B:$B,[2]CALCULATION!$H:$H,"")</f>
        <v>NOKIA</v>
      </c>
      <c r="I1653" s="28">
        <v>0</v>
      </c>
      <c r="J1653" s="28">
        <v>0</v>
      </c>
      <c r="K1653" s="28">
        <v>0</v>
      </c>
      <c r="L1653" s="28">
        <v>0</v>
      </c>
      <c r="M1653" s="28">
        <v>0</v>
      </c>
      <c r="N1653" s="28">
        <v>0</v>
      </c>
      <c r="O1653" s="28">
        <v>0</v>
      </c>
      <c r="P1653" s="28">
        <v>0</v>
      </c>
      <c r="Q1653" s="28">
        <v>0</v>
      </c>
      <c r="R1653" s="28">
        <v>0</v>
      </c>
      <c r="S1653" s="94">
        <v>0</v>
      </c>
      <c r="T1653" s="94">
        <f>_xlfn.XLOOKUP(B1653,'[3]Nur des jours'!$B:$B,'[3]Nur des jours'!$U:$U,"")</f>
        <v>0</v>
      </c>
      <c r="U1653" s="94">
        <v>0</v>
      </c>
      <c r="V1653" s="94">
        <v>0</v>
      </c>
      <c r="W1653" s="94">
        <v>0</v>
      </c>
      <c r="X1653" s="94">
        <v>0</v>
      </c>
      <c r="Y1653" s="94">
        <v>0</v>
      </c>
      <c r="Z1653" s="94">
        <v>0</v>
      </c>
      <c r="AA1653" s="94">
        <v>0</v>
      </c>
      <c r="AB1653" s="94">
        <v>0</v>
      </c>
      <c r="AC1653" s="94">
        <f>_xlfn.XLOOKUP(B1653,'[3]Nur des jours'!$B:$B,'[3]Nur des jours'!$N:$N,"")</f>
        <v>0</v>
      </c>
      <c r="AD1653" s="94">
        <v>0</v>
      </c>
      <c r="AE1653" s="94">
        <v>0</v>
      </c>
      <c r="AF1653" s="94">
        <v>0</v>
      </c>
      <c r="AG1653" s="94">
        <v>0</v>
      </c>
      <c r="AH1653" s="94">
        <v>0</v>
      </c>
      <c r="AI1653" s="49" t="s">
        <v>6659</v>
      </c>
      <c r="AJ1653" s="49"/>
      <c r="AK1653" s="48" t="str" cm="1">
        <f t="array" ref="AK1653">IFERROR(_xlfn.IFS(
AM1653="MPR ISSUE","PDH",
AM1653="BSS Hardware Issue","BSS",
AM1653="Sites strategiques, MLL, Pylone, etc.","ENVTECH",
AM1653="AKTIVCO DEFAUT GE &amp; POWER Cabinet","AKTIVCO",
AM1653="AKTIVCO Coupure ENEO &amp; Baisse de tension","AKTIVCO GRID ONLY",
AM1653="Coupure ENEO &amp; Baisse de tension","IHS GRID ONLY",
AM1653="Defaut GE &amp; POWER Cabinet","IHS",
AM1653="Sharing","Partners",
AM1653="Sites strategiques &amp; DataCenter","SST &amp; DC",
AM1653="Exclu","Exclu",
AM1653="SAT","SAT",
AM1653="SPARE-ISSUE","SPARE-ISSUE",
AM1653="Fiber CAmtel","TRANS_FO_CAMTEL",
AM1653="Fiber AOF","Fiber AOF",
AM1653="Projet OCM (HUAWEI)","TRAVAUX-HUAWEI",
AM1653="Projet OCM (NOKIA)","TRAVAUX-NOKIA",
AM1653="ACCESS-ISSUE","ACCESS-ISSUE",
AM1653="Projet OCM (ZTE, NOKIA, autres projets)","TRAVAUX OCM",
AM1653="No root CAuse","No root cause",
AM1653="ODU HS","PDH",
AM1653="IP &amp; VLAN","PDH",
AM1653="Warehouse HUAWEI","SPARE-ISSUE",
AM1653="SPARE-HS","SPARE-ISSUE",
AM1653="Power Telco","BSS",AM1653="no impacts","no impacts"
),"")</f>
        <v>PDH</v>
      </c>
      <c r="AL1653" s="48" t="str" cm="1">
        <f t="array" ref="AL1653">IFERROR(_xlfn.IFS(
AM1653="MPR ISSUE","TX ISSUE",
AM1653="BSS Hardware Issue","RAN ISSUE",
AM1653="Sites strategiques, MLL, Pylone, etc.","ENVTECH",
AM1653="AKTIVCO DEFAUT GE &amp; POWER Cabinet","POWER ISSUE",
AM1653="AKTIVCO Coupure ENEO &amp; Baisse de tension","POWER ISSUE",
AM1653="Coupure ENEO &amp; Baisse de tension","POWER ISSUE",
AM1653="Defaut GE &amp; POWER Cabinet","POWER ISSUE",
AM1653="Sharing","POWER ISSUE",
AM1653="Sites strategiques &amp; DataCenter","POWER ISSUE",
AM1653="Exclu","Exclu",
AM1653="SAT","TX ISSUE",
AM1653="SPARE-ISSUE","SPARE-ISSUE",
AM1653="Fiber CAmtel","TX ISSUE",
AM1653="Fiber AOF","TX ISSUE",
AM1653="Projet OCM (HUAWEI)","TRAVAUX-HUAWEI",
AM1653="Projet OCM (NOKIA)","TRAVAUX -NOKIA",
AM1653="ACCESS-ISSUE","ACCESS-ISSUE",
AM1653="Projet OCM (ZTE, NOKIA, autres projets)","TRAVAUX OCM",
AM1653="No root CAuse","No root cause",
AM1653="ODU HS","TX ISSUE",
AM1653="IP &amp; VLAN","TX ISSUE",
AM1653="Warehouse HUAWEI","SPARE-ISSUE",
AM1653="SPARE-HS","SPARE-ISSUE",
AM1653="Power Telco","RAN ISSUE",AM1653="no impacts","no impacts"
),"")</f>
        <v>TX ISSUE</v>
      </c>
      <c r="AM1653" s="67" t="s">
        <v>6537</v>
      </c>
      <c r="AN1653" s="48" t="str" cm="1">
        <f t="array" ref="AN1653">IFERROR(_xlfn.IFS(
AM1653="MPR ISSUE","ACTIVE",
AM1653="BSS Hardware Issue","ACTIVE",
AM1653="Sites strategiques, MLL, Pylone, etc.","PASSIVE",
AM1653="AKTIVCO DEFAUT GE &amp; POWER Cabinet","PASSIVE",
AM1653="AKTIVCO Coupure ENEO &amp; Baisse de tension","PASSIVE",
AM1653="Coupure ENEO &amp; Baisse de tension","PASSIVE",
AM1653="Defaut GE &amp; POWER Cabinet","PASSIVE",
AM1653="Sharing","PASSIVE",
AM1653="Sites strategiques &amp; DataCenter","PASSIVE",
AM1653="Exclu","Exclu",
AM1653="SAT","ACTIVE",
AM1653="SPARE-ISSUE","SPARE-ISSUE",
AM1653="Fiber CAmtel","ACTIVE",
AM1653="Fiber AOF","ACTIVE",
AM1653="Projet OCM (HUAWEI)","PLANNED WORKS",
AM1653="Projet OCM (NOKIA)","PLANNED WORKS",
AM1653="ACCESS-ISSUE","ACCESS-ISSUE",
AM1653="Projet OCM (ZTE, NOKIA, autres projets)","PLANNED WORKS",
AM1653="No root CAuse","No root cause",
AM1653="ODU HS","ACTIVE",
AM1653="IP &amp; VLAN","ACTIVE",
AM1653="Warehouse HUAWEI","SPARE-ISSUE",
AM1653="SPARE-HS","SPARE-ISSUE",
AM1653="Power Telco","ACTIVE", AM1653="no impacts","no impacts"
),"")</f>
        <v>ACTIVE</v>
      </c>
      <c r="AO1653" s="93" t="s">
        <v>6582</v>
      </c>
      <c r="AP1653" s="101" t="str">
        <f>IFERROR(MID(AQ1653, SEARCH("CTR_", AQ1653), 7), IFERROR(MID(AQ1653, SEARCH("SUO_", AQ1653), 7), IFERROR(MID(AQ1653, SEARCH("SUD_", AQ1653), 7), IFERROR(MID(AQ1653, SEARCH("NRO_", AQ1653), 7), IFERROR(MID(AQ1653, SEARCH("ADM_", AQ1653), 7), IFERROR(MID(AQ1653, SEARCH("NRD_", AQ1653), 7), IFERROR(MID(AQ1653, SEARCH("EXN_", AQ1653), 7), IFERROR(MID(AQ1653, SEARCH("LIT_", AQ1653), 7), IFERROR(MID(AQ1653, SEARCH("EST_", AQ1653), 7), MID(AQ1653, SEARCH("OST_",AQ1653), 7))))))))))</f>
        <v>SUO_017</v>
      </c>
      <c r="AQ1653" s="9" t="s">
        <v>6567</v>
      </c>
      <c r="AR1653" s="17" t="s">
        <v>5537</v>
      </c>
      <c r="AS1653" s="7" t="s">
        <v>5537</v>
      </c>
      <c r="AT1653" s="6"/>
      <c r="AU1653" s="7"/>
      <c r="AV1653" s="3" t="s">
        <v>5537</v>
      </c>
      <c r="AW1653" s="18" t="s">
        <v>5537</v>
      </c>
      <c r="AX1653" s="18" t="s">
        <v>5537</v>
      </c>
      <c r="AY1653" s="18" t="s">
        <v>5537</v>
      </c>
      <c r="AZ1653" s="18" t="s">
        <v>5537</v>
      </c>
      <c r="BA1653" s="18" t="s">
        <v>5537</v>
      </c>
      <c r="BB1653" s="18" t="s">
        <v>5537</v>
      </c>
      <c r="BC1653" s="18" t="s">
        <v>5537</v>
      </c>
      <c r="BD1653" s="18" t="s">
        <v>5537</v>
      </c>
      <c r="BE1653" s="18" t="s">
        <v>6389</v>
      </c>
      <c r="BF1653" s="18" t="s">
        <v>5537</v>
      </c>
      <c r="BG1653" s="18" t="s">
        <v>5537</v>
      </c>
      <c r="BH1653" s="18" t="s">
        <v>5942</v>
      </c>
      <c r="BI1653" s="9" t="s">
        <v>6414</v>
      </c>
      <c r="BJ1653" s="14"/>
      <c r="BK1653" s="14" t="s">
        <v>5537</v>
      </c>
      <c r="BL1653" s="14" t="str">
        <f>_xlfn.XLOOKUP(B1653,'[4]cell downs 18042026 17h'!$B:$B,'[4]cell downs 18042026 17h'!$B:$B,"")</f>
        <v/>
      </c>
      <c r="BM1653" s="14" t="str">
        <f>_xlfn.XLOOKUP(B1653,'[5]Cells Huawei 19042026 15h'!$B:$B,'[5]Cells Huawei 19042026 15h'!$B:$B,"")</f>
        <v/>
      </c>
      <c r="BN1653" s="9" t="str">
        <f>_xlfn.XLOOKUP(B1653,'[6]cells down 19042026 9H40'!$B:$B,'[6]cells down 19042026 9H40'!$B:$B,"")</f>
        <v/>
      </c>
      <c r="BO1653" s="9" t="s">
        <v>5270</v>
      </c>
      <c r="BP1653" s="9" t="s">
        <v>12</v>
      </c>
      <c r="BQ1653" s="115"/>
    </row>
    <row r="1654" spans="1:69" s="9" customFormat="1" x14ac:dyDescent="0.3">
      <c r="A1654" s="1" t="s">
        <v>1666</v>
      </c>
      <c r="B1654" s="8" t="s">
        <v>1667</v>
      </c>
      <c r="C1654" s="3" t="str">
        <f>_xlfn.XLOOKUP(B1654,'[1]daily break down'!$D:$D,'[1]daily break down'!$E:$E,"")</f>
        <v>Douala</v>
      </c>
      <c r="D1654" s="1" t="s">
        <v>11</v>
      </c>
      <c r="E1654" s="1" t="s">
        <v>12</v>
      </c>
      <c r="F1654" s="3" t="s">
        <v>31</v>
      </c>
      <c r="G1654" s="1" t="s">
        <v>32</v>
      </c>
      <c r="H1654" s="34" t="str">
        <f>_xlfn.XLOOKUP(B1654,[2]CALCULATION!$B:$B,[2]CALCULATION!$H:$H,"")</f>
        <v>ZTE</v>
      </c>
      <c r="I1654" s="28">
        <v>0</v>
      </c>
      <c r="J1654" s="28">
        <v>0</v>
      </c>
      <c r="K1654" s="28">
        <v>0</v>
      </c>
      <c r="L1654" s="28">
        <v>0</v>
      </c>
      <c r="M1654" s="28">
        <v>4.7405638167637855E-2</v>
      </c>
      <c r="N1654" s="28">
        <v>0</v>
      </c>
      <c r="O1654" s="28">
        <v>0</v>
      </c>
      <c r="P1654" s="28">
        <v>1.6498874249856603</v>
      </c>
      <c r="Q1654" s="28">
        <v>0</v>
      </c>
      <c r="R1654" s="28">
        <v>0</v>
      </c>
      <c r="S1654" s="94">
        <v>0</v>
      </c>
      <c r="T1654" s="94">
        <f>_xlfn.XLOOKUP(B1654,'[3]Nur des jours'!$B:$B,'[3]Nur des jours'!$U:$U,"")</f>
        <v>0</v>
      </c>
      <c r="U1654" s="94">
        <v>0</v>
      </c>
      <c r="V1654" s="94">
        <v>0</v>
      </c>
      <c r="W1654" s="94">
        <v>0</v>
      </c>
      <c r="X1654" s="94">
        <v>0</v>
      </c>
      <c r="Y1654" s="94">
        <v>0</v>
      </c>
      <c r="Z1654" s="94">
        <v>0</v>
      </c>
      <c r="AA1654" s="94">
        <v>0</v>
      </c>
      <c r="AB1654" s="94">
        <v>0</v>
      </c>
      <c r="AC1654" s="94">
        <f>_xlfn.XLOOKUP(B1654,'[3]Nur des jours'!$B:$B,'[3]Nur des jours'!$N:$N,"")</f>
        <v>0</v>
      </c>
      <c r="AD1654" s="94">
        <v>0</v>
      </c>
      <c r="AE1654" s="94">
        <v>0</v>
      </c>
      <c r="AF1654" s="94">
        <v>0</v>
      </c>
      <c r="AG1654" s="94">
        <v>0</v>
      </c>
      <c r="AH1654" s="94">
        <v>0</v>
      </c>
      <c r="AI1654" s="49" t="s">
        <v>5559</v>
      </c>
      <c r="AJ1654" s="49"/>
      <c r="AK1654" s="48" t="str" cm="1">
        <f t="array" ref="AK1654">IFERROR(_xlfn.IFS(
AM1654="MPR ISSUE","PDH",
AM1654="BSS Hardware Issue","BSS",
AM1654="Sites strategiques, MLL, Pylone, etc.","ENVTECH",
AM1654="AKTIVCO DEFAUT GE &amp; POWER Cabinet","AKTIVCO",
AM1654="AKTIVCO Coupure ENEO &amp; Baisse de tension","AKTIVCO GRID ONLY",
AM1654="Coupure ENEO &amp; Baisse de tension","IHS GRID ONLY",
AM1654="Defaut GE &amp; POWER Cabinet","IHS",
AM1654="Sharing","Partners",
AM1654="Sites strategiques &amp; DataCenter","SST &amp; DC",
AM1654="Exclu","Exclu",
AM1654="SAT","SAT",
AM1654="SPARE-ISSUE","SPARE-ISSUE",
AM1654="Fiber CAmtel","TRANS_FO_CAMTEL",
AM1654="Fiber AOF","Fiber AOF",
AM1654="Projet OCM (HUAWEI)","TRAVAUX-HUAWEI",
AM1654="Projet OCM (NOKIA)","TRAVAUX-NOKIA",
AM1654="ACCESS-ISSUE","ACCESS-ISSUE",
AM1654="Projet OCM (ZTE, NOKIA, autres projets)","TRAVAUX OCM",
AM1654="No root CAuse","No root cause",
AM1654="ODU HS","PDH",
AM1654="IP &amp; VLAN","PDH",
AM1654="Warehouse HUAWEI","SPARE-ISSUE",
AM1654="SPARE-HS","SPARE-ISSUE",
AM1654="Power Telco","BSS",AM1654="no impacts","no impacts"
),"")</f>
        <v>no impacts</v>
      </c>
      <c r="AL1654" s="48" t="str" cm="1">
        <f t="array" ref="AL1654">IFERROR(_xlfn.IFS(
AM1654="MPR ISSUE","TX ISSUE",
AM1654="BSS Hardware Issue","RAN ISSUE",
AM1654="Sites strategiques, MLL, Pylone, etc.","ENVTECH",
AM1654="AKTIVCO DEFAUT GE &amp; POWER Cabinet","POWER ISSUE",
AM1654="AKTIVCO Coupure ENEO &amp; Baisse de tension","POWER ISSUE",
AM1654="Coupure ENEO &amp; Baisse de tension","POWER ISSUE",
AM1654="Defaut GE &amp; POWER Cabinet","POWER ISSUE",
AM1654="Sharing","POWER ISSUE",
AM1654="Sites strategiques &amp; DataCenter","POWER ISSUE",
AM1654="Exclu","Exclu",
AM1654="SAT","TX ISSUE",
AM1654="SPARE-ISSUE","SPARE-ISSUE",
AM1654="Fiber CAmtel","TX ISSUE",
AM1654="Fiber AOF","TX ISSUE",
AM1654="Projet OCM (HUAWEI)","TRAVAUX-HUAWEI",
AM1654="Projet OCM (NOKIA)","TRAVAUX -NOKIA",
AM1654="ACCESS-ISSUE","ACCESS-ISSUE",
AM1654="Projet OCM (ZTE, NOKIA, autres projets)","TRAVAUX OCM",
AM1654="No root CAuse","No root cause",
AM1654="ODU HS","TX ISSUE",
AM1654="IP &amp; VLAN","TX ISSUE",
AM1654="Warehouse HUAWEI","SPARE-ISSUE",
AM1654="SPARE-HS","SPARE-ISSUE",
AM1654="Power Telco","RAN ISSUE",AM1654="no impacts","no impacts"
),"")</f>
        <v>no impacts</v>
      </c>
      <c r="AM1654" s="67" t="s">
        <v>5605</v>
      </c>
      <c r="AN1654" s="48" t="str" cm="1">
        <f t="array" ref="AN1654">IFERROR(_xlfn.IFS(
AM1654="MPR ISSUE","ACTIVE",
AM1654="BSS Hardware Issue","ACTIVE",
AM1654="Sites strategiques, MLL, Pylone, etc.","PASSIVE",
AM1654="AKTIVCO DEFAUT GE &amp; POWER Cabinet","PASSIVE",
AM1654="AKTIVCO Coupure ENEO &amp; Baisse de tension","PASSIVE",
AM1654="Coupure ENEO &amp; Baisse de tension","PASSIVE",
AM1654="Defaut GE &amp; POWER Cabinet","PASSIVE",
AM1654="Sharing","PASSIVE",
AM1654="Sites strategiques &amp; DataCenter","PASSIVE",
AM1654="Exclu","Exclu",
AM1654="SAT","ACTIVE",
AM1654="SPARE-ISSUE","SPARE-ISSUE",
AM1654="Fiber CAmtel","ACTIVE",
AM1654="Fiber AOF","ACTIVE",
AM1654="Projet OCM (HUAWEI)","PLANNED WORKS",
AM1654="Projet OCM (NOKIA)","PLANNED WORKS",
AM1654="ACCESS-ISSUE","ACCESS-ISSUE",
AM1654="Projet OCM (ZTE, NOKIA, autres projets)","PLANNED WORKS",
AM1654="No root CAuse","No root cause",
AM1654="ODU HS","ACTIVE",
AM1654="IP &amp; VLAN","ACTIVE",
AM1654="Warehouse HUAWEI","SPARE-ISSUE",
AM1654="SPARE-HS","SPARE-ISSUE",
AM1654="Power Telco","ACTIVE", AM1654="no impacts","no impacts"
),"")</f>
        <v>no impacts</v>
      </c>
      <c r="AO1654" s="93" t="s">
        <v>5537</v>
      </c>
      <c r="AP1654" s="101" t="str">
        <f t="shared" ref="AP1654:AP1666" si="47">B1654</f>
        <v>LIT_577</v>
      </c>
      <c r="AR1654" s="17" t="s">
        <v>5537</v>
      </c>
      <c r="AS1654" s="7" t="s">
        <v>5537</v>
      </c>
      <c r="AT1654" s="6"/>
      <c r="AU1654" s="7"/>
      <c r="AV1654" s="3" t="s">
        <v>5537</v>
      </c>
      <c r="AW1654" s="18" t="s">
        <v>5537</v>
      </c>
      <c r="AX1654" s="18" t="s">
        <v>5537</v>
      </c>
      <c r="AY1654" s="18" t="s">
        <v>5537</v>
      </c>
      <c r="AZ1654" s="18" t="s">
        <v>5537</v>
      </c>
      <c r="BA1654" s="18" t="s">
        <v>5537</v>
      </c>
      <c r="BB1654" s="18" t="s">
        <v>5537</v>
      </c>
      <c r="BC1654" s="18" t="s">
        <v>5537</v>
      </c>
      <c r="BD1654" s="18" t="s">
        <v>5537</v>
      </c>
      <c r="BE1654" s="18" t="s">
        <v>5537</v>
      </c>
      <c r="BF1654" s="18" t="s">
        <v>5537</v>
      </c>
      <c r="BG1654" s="18" t="s">
        <v>5537</v>
      </c>
      <c r="BH1654" s="18" t="s">
        <v>5537</v>
      </c>
      <c r="BI1654" s="9" t="s">
        <v>5537</v>
      </c>
      <c r="BJ1654" s="14"/>
      <c r="BK1654" s="14" t="s">
        <v>5537</v>
      </c>
      <c r="BL1654" s="14" t="str">
        <f>_xlfn.XLOOKUP(B1654,'[4]cell downs 18042026 17h'!$B:$B,'[4]cell downs 18042026 17h'!$B:$B,"")</f>
        <v/>
      </c>
      <c r="BM1654" s="14" t="str">
        <f>_xlfn.XLOOKUP(B1654,'[5]Cells Huawei 19042026 15h'!$B:$B,'[5]Cells Huawei 19042026 15h'!$B:$B,"")</f>
        <v/>
      </c>
      <c r="BN1654" s="9" t="str">
        <f>_xlfn.XLOOKUP(B1654,'[6]cells down 19042026 9H40'!$B:$B,'[6]cells down 19042026 9H40'!$B:$B,"")</f>
        <v/>
      </c>
      <c r="BO1654" s="9" t="s">
        <v>1667</v>
      </c>
      <c r="BP1654" s="9" t="s">
        <v>12</v>
      </c>
      <c r="BQ1654" s="115"/>
    </row>
    <row r="1655" spans="1:69" s="9" customFormat="1" x14ac:dyDescent="0.3">
      <c r="A1655" s="1" t="s">
        <v>2612</v>
      </c>
      <c r="B1655" s="8" t="s">
        <v>4502</v>
      </c>
      <c r="C1655" s="3" t="str">
        <f>_xlfn.XLOOKUP(B1655,'[1]daily break down'!$D:$D,'[1]daily break down'!$E:$E,"")</f>
        <v>CENTRE</v>
      </c>
      <c r="D1655" s="1"/>
      <c r="E1655" s="1"/>
      <c r="F1655" s="3" t="s">
        <v>37</v>
      </c>
      <c r="G1655" s="1" t="s">
        <v>2612</v>
      </c>
      <c r="H1655" s="34" t="str">
        <f>_xlfn.XLOOKUP(B1655,[2]CALCULATION!$B:$B,[2]CALCULATION!$H:$H,"")</f>
        <v>ZTE</v>
      </c>
      <c r="I1655" s="28">
        <v>0</v>
      </c>
      <c r="J1655" s="28">
        <v>0</v>
      </c>
      <c r="K1655" s="28">
        <v>0</v>
      </c>
      <c r="L1655" s="28">
        <v>0</v>
      </c>
      <c r="M1655" s="28">
        <v>0</v>
      </c>
      <c r="N1655" s="28">
        <v>0</v>
      </c>
      <c r="O1655" s="28">
        <v>0</v>
      </c>
      <c r="P1655" s="28">
        <v>0</v>
      </c>
      <c r="Q1655" s="28">
        <v>0</v>
      </c>
      <c r="R1655" s="28">
        <v>0</v>
      </c>
      <c r="S1655" s="94">
        <v>0</v>
      </c>
      <c r="T1655" s="94">
        <f>_xlfn.XLOOKUP(B1655,'[3]Nur des jours'!$B:$B,'[3]Nur des jours'!$U:$U,"")</f>
        <v>0</v>
      </c>
      <c r="U1655" s="94">
        <v>0</v>
      </c>
      <c r="V1655" s="94">
        <v>0</v>
      </c>
      <c r="W1655" s="94">
        <v>0</v>
      </c>
      <c r="X1655" s="94">
        <v>0</v>
      </c>
      <c r="Y1655" s="94">
        <v>0</v>
      </c>
      <c r="Z1655" s="94">
        <v>0</v>
      </c>
      <c r="AA1655" s="94">
        <v>0</v>
      </c>
      <c r="AB1655" s="94">
        <v>0</v>
      </c>
      <c r="AC1655" s="94">
        <f>_xlfn.XLOOKUP(B1655,'[3]Nur des jours'!$B:$B,'[3]Nur des jours'!$N:$N,"")</f>
        <v>0</v>
      </c>
      <c r="AD1655" s="94">
        <v>0</v>
      </c>
      <c r="AE1655" s="94">
        <v>0</v>
      </c>
      <c r="AF1655" s="94">
        <v>0</v>
      </c>
      <c r="AG1655" s="94">
        <v>0</v>
      </c>
      <c r="AH1655" s="94">
        <v>0</v>
      </c>
      <c r="AI1655" s="49" t="s">
        <v>5559</v>
      </c>
      <c r="AJ1655" s="49"/>
      <c r="AK1655" s="48" t="str" cm="1">
        <f t="array" ref="AK1655">IFERROR(_xlfn.IFS(
AM1655="MPR ISSUE","PDH",
AM1655="BSS Hardware Issue","BSS",
AM1655="Sites strategiques, MLL, Pylone, etc.","ENVTECH",
AM1655="AKTIVCO DEFAUT GE &amp; POWER Cabinet","AKTIVCO",
AM1655="AKTIVCO Coupure ENEO &amp; Baisse de tension","AKTIVCO GRID ONLY",
AM1655="Coupure ENEO &amp; Baisse de tension","IHS GRID ONLY",
AM1655="Defaut GE &amp; POWER Cabinet","IHS",
AM1655="Sharing","Partners",
AM1655="Sites strategiques &amp; DataCenter","SST &amp; DC",
AM1655="Exclu","Exclu",
AM1655="SAT","SAT",
AM1655="SPARE-ISSUE","SPARE-ISSUE",
AM1655="Fiber CAmtel","TRANS_FO_CAMTEL",
AM1655="Fiber AOF","Fiber AOF",
AM1655="Projet OCM (HUAWEI)","TRAVAUX-HUAWEI",
AM1655="Projet OCM (NOKIA)","TRAVAUX-NOKIA",
AM1655="ACCESS-ISSUE","ACCESS-ISSUE",
AM1655="Projet OCM (ZTE, NOKIA, autres projets)","TRAVAUX OCM",
AM1655="No root CAuse","No root cause",
AM1655="ODU HS","PDH",
AM1655="IP &amp; VLAN","PDH",
AM1655="Warehouse HUAWEI","SPARE-ISSUE",
AM1655="SPARE-HS","SPARE-ISSUE",
AM1655="Power Telco","BSS",AM1655="no impacts","no impacts"
),"")</f>
        <v>no impacts</v>
      </c>
      <c r="AL1655" s="48" t="str" cm="1">
        <f t="array" ref="AL1655">IFERROR(_xlfn.IFS(
AM1655="MPR ISSUE","TX ISSUE",
AM1655="BSS Hardware Issue","RAN ISSUE",
AM1655="Sites strategiques, MLL, Pylone, etc.","ENVTECH",
AM1655="AKTIVCO DEFAUT GE &amp; POWER Cabinet","POWER ISSUE",
AM1655="AKTIVCO Coupure ENEO &amp; Baisse de tension","POWER ISSUE",
AM1655="Coupure ENEO &amp; Baisse de tension","POWER ISSUE",
AM1655="Defaut GE &amp; POWER Cabinet","POWER ISSUE",
AM1655="Sharing","POWER ISSUE",
AM1655="Sites strategiques &amp; DataCenter","POWER ISSUE",
AM1655="Exclu","Exclu",
AM1655="SAT","TX ISSUE",
AM1655="SPARE-ISSUE","SPARE-ISSUE",
AM1655="Fiber CAmtel","TX ISSUE",
AM1655="Fiber AOF","TX ISSUE",
AM1655="Projet OCM (HUAWEI)","TRAVAUX-HUAWEI",
AM1655="Projet OCM (NOKIA)","TRAVAUX -NOKIA",
AM1655="ACCESS-ISSUE","ACCESS-ISSUE",
AM1655="Projet OCM (ZTE, NOKIA, autres projets)","TRAVAUX OCM",
AM1655="No root CAuse","No root cause",
AM1655="ODU HS","TX ISSUE",
AM1655="IP &amp; VLAN","TX ISSUE",
AM1655="Warehouse HUAWEI","SPARE-ISSUE",
AM1655="SPARE-HS","SPARE-ISSUE",
AM1655="Power Telco","RAN ISSUE",AM1655="no impacts","no impacts"
),"")</f>
        <v>no impacts</v>
      </c>
      <c r="AM1655" s="67" t="s">
        <v>5605</v>
      </c>
      <c r="AN1655" s="48" t="str" cm="1">
        <f t="array" ref="AN1655">IFERROR(_xlfn.IFS(
AM1655="MPR ISSUE","ACTIVE",
AM1655="BSS Hardware Issue","ACTIVE",
AM1655="Sites strategiques, MLL, Pylone, etc.","PASSIVE",
AM1655="AKTIVCO DEFAUT GE &amp; POWER Cabinet","PASSIVE",
AM1655="AKTIVCO Coupure ENEO &amp; Baisse de tension","PASSIVE",
AM1655="Coupure ENEO &amp; Baisse de tension","PASSIVE",
AM1655="Defaut GE &amp; POWER Cabinet","PASSIVE",
AM1655="Sharing","PASSIVE",
AM1655="Sites strategiques &amp; DataCenter","PASSIVE",
AM1655="Exclu","Exclu",
AM1655="SAT","ACTIVE",
AM1655="SPARE-ISSUE","SPARE-ISSUE",
AM1655="Fiber CAmtel","ACTIVE",
AM1655="Fiber AOF","ACTIVE",
AM1655="Projet OCM (HUAWEI)","PLANNED WORKS",
AM1655="Projet OCM (NOKIA)","PLANNED WORKS",
AM1655="ACCESS-ISSUE","ACCESS-ISSUE",
AM1655="Projet OCM (ZTE, NOKIA, autres projets)","PLANNED WORKS",
AM1655="No root CAuse","No root cause",
AM1655="ODU HS","ACTIVE",
AM1655="IP &amp; VLAN","ACTIVE",
AM1655="Warehouse HUAWEI","SPARE-ISSUE",
AM1655="SPARE-HS","SPARE-ISSUE",
AM1655="Power Telco","ACTIVE", AM1655="no impacts","no impacts"
),"")</f>
        <v>no impacts</v>
      </c>
      <c r="AO1655" s="93" t="s">
        <v>5537</v>
      </c>
      <c r="AP1655" s="101" t="str">
        <f t="shared" si="47"/>
        <v>CTR_021</v>
      </c>
      <c r="AR1655" s="17" t="s">
        <v>5537</v>
      </c>
      <c r="AS1655" s="7" t="s">
        <v>5537</v>
      </c>
      <c r="AT1655" s="6"/>
      <c r="AU1655" s="7"/>
      <c r="AV1655" s="3" t="s">
        <v>5537</v>
      </c>
      <c r="AW1655" s="18" t="s">
        <v>5537</v>
      </c>
      <c r="AX1655" s="18" t="s">
        <v>5537</v>
      </c>
      <c r="AY1655" s="18" t="s">
        <v>5537</v>
      </c>
      <c r="AZ1655" s="18" t="s">
        <v>5537</v>
      </c>
      <c r="BA1655" s="18" t="s">
        <v>5537</v>
      </c>
      <c r="BB1655" s="18" t="s">
        <v>5537</v>
      </c>
      <c r="BC1655" s="18" t="s">
        <v>5537</v>
      </c>
      <c r="BD1655" s="18" t="s">
        <v>5537</v>
      </c>
      <c r="BE1655" s="18" t="s">
        <v>5537</v>
      </c>
      <c r="BF1655" s="18" t="s">
        <v>5537</v>
      </c>
      <c r="BG1655" s="18" t="s">
        <v>5537</v>
      </c>
      <c r="BH1655" s="18" t="s">
        <v>5537</v>
      </c>
      <c r="BI1655" s="9" t="s">
        <v>5537</v>
      </c>
      <c r="BJ1655" s="14"/>
      <c r="BK1655" s="14" t="s">
        <v>5537</v>
      </c>
      <c r="BL1655" s="14" t="str">
        <f>_xlfn.XLOOKUP(B1655,'[4]cell downs 18042026 17h'!$B:$B,'[4]cell downs 18042026 17h'!$B:$B,"")</f>
        <v/>
      </c>
      <c r="BM1655" s="14" t="str">
        <f>_xlfn.XLOOKUP(B1655,'[5]Cells Huawei 19042026 15h'!$B:$B,'[5]Cells Huawei 19042026 15h'!$B:$B,"")</f>
        <v/>
      </c>
      <c r="BN1655" s="9" t="str">
        <f>_xlfn.XLOOKUP(B1655,'[6]cells down 19042026 9H40'!$B:$B,'[6]cells down 19042026 9H40'!$B:$B,"")</f>
        <v/>
      </c>
      <c r="BO1655" s="9" t="s">
        <v>5537</v>
      </c>
      <c r="BP1655" s="9" t="s">
        <v>5537</v>
      </c>
      <c r="BQ1655" s="115"/>
    </row>
    <row r="1656" spans="1:69" s="9" customFormat="1" x14ac:dyDescent="0.3">
      <c r="A1656" s="1" t="s">
        <v>1676</v>
      </c>
      <c r="B1656" s="8" t="s">
        <v>1677</v>
      </c>
      <c r="C1656" s="3" t="str">
        <f>_xlfn.XLOOKUP(B1656,'[1]daily break down'!$D:$D,'[1]daily break down'!$E:$E,"")</f>
        <v>Douala</v>
      </c>
      <c r="D1656" s="1" t="s">
        <v>11</v>
      </c>
      <c r="E1656" s="1" t="s">
        <v>12</v>
      </c>
      <c r="F1656" s="3" t="s">
        <v>31</v>
      </c>
      <c r="G1656" s="1" t="s">
        <v>32</v>
      </c>
      <c r="H1656" s="34" t="str">
        <f>_xlfn.XLOOKUP(B1656,[2]CALCULATION!$B:$B,[2]CALCULATION!$H:$H,"")</f>
        <v>ZTE</v>
      </c>
      <c r="I1656" s="28">
        <v>0</v>
      </c>
      <c r="J1656" s="28">
        <v>0</v>
      </c>
      <c r="K1656" s="28">
        <v>0</v>
      </c>
      <c r="L1656" s="28">
        <v>0</v>
      </c>
      <c r="M1656" s="28">
        <v>4.8689763806490573E-2</v>
      </c>
      <c r="N1656" s="28">
        <v>0</v>
      </c>
      <c r="O1656" s="28">
        <v>0</v>
      </c>
      <c r="P1656" s="28">
        <v>1.443250207600312</v>
      </c>
      <c r="Q1656" s="28">
        <v>0</v>
      </c>
      <c r="R1656" s="28">
        <v>0</v>
      </c>
      <c r="S1656" s="94">
        <v>0</v>
      </c>
      <c r="T1656" s="94">
        <f>_xlfn.XLOOKUP(B1656,'[3]Nur des jours'!$B:$B,'[3]Nur des jours'!$U:$U,"")</f>
        <v>0</v>
      </c>
      <c r="U1656" s="94">
        <v>0</v>
      </c>
      <c r="V1656" s="94">
        <v>0</v>
      </c>
      <c r="W1656" s="94">
        <v>0</v>
      </c>
      <c r="X1656" s="94">
        <v>0</v>
      </c>
      <c r="Y1656" s="94">
        <v>0</v>
      </c>
      <c r="Z1656" s="94">
        <v>0</v>
      </c>
      <c r="AA1656" s="94">
        <v>0</v>
      </c>
      <c r="AB1656" s="94">
        <v>0</v>
      </c>
      <c r="AC1656" s="94">
        <f>_xlfn.XLOOKUP(B1656,'[3]Nur des jours'!$B:$B,'[3]Nur des jours'!$N:$N,"")</f>
        <v>0</v>
      </c>
      <c r="AD1656" s="94">
        <v>0</v>
      </c>
      <c r="AE1656" s="94">
        <v>0</v>
      </c>
      <c r="AF1656" s="94">
        <v>0</v>
      </c>
      <c r="AG1656" s="94">
        <v>0</v>
      </c>
      <c r="AH1656" s="94">
        <v>0</v>
      </c>
      <c r="AI1656" s="49" t="s">
        <v>5559</v>
      </c>
      <c r="AJ1656" s="49"/>
      <c r="AK1656" s="48" t="str" cm="1">
        <f t="array" ref="AK1656">IFERROR(_xlfn.IFS(
AM1656="MPR ISSUE","PDH",
AM1656="BSS Hardware Issue","BSS",
AM1656="Sites strategiques, MLL, Pylone, etc.","ENVTECH",
AM1656="AKTIVCO DEFAUT GE &amp; POWER Cabinet","AKTIVCO",
AM1656="AKTIVCO Coupure ENEO &amp; Baisse de tension","AKTIVCO GRID ONLY",
AM1656="Coupure ENEO &amp; Baisse de tension","IHS GRID ONLY",
AM1656="Defaut GE &amp; POWER Cabinet","IHS",
AM1656="Sharing","Partners",
AM1656="Sites strategiques &amp; DataCenter","SST &amp; DC",
AM1656="Exclu","Exclu",
AM1656="SAT","SAT",
AM1656="SPARE-ISSUE","SPARE-ISSUE",
AM1656="Fiber CAmtel","TRANS_FO_CAMTEL",
AM1656="Fiber AOF","Fiber AOF",
AM1656="Projet OCM (HUAWEI)","TRAVAUX-HUAWEI",
AM1656="Projet OCM (NOKIA)","TRAVAUX-NOKIA",
AM1656="ACCESS-ISSUE","ACCESS-ISSUE",
AM1656="Projet OCM (ZTE, NOKIA, autres projets)","TRAVAUX OCM",
AM1656="No root CAuse","No root cause",
AM1656="ODU HS","PDH",
AM1656="IP &amp; VLAN","PDH",
AM1656="Warehouse HUAWEI","SPARE-ISSUE",
AM1656="SPARE-HS","SPARE-ISSUE",
AM1656="Power Telco","BSS",AM1656="no impacts","no impacts"
),"")</f>
        <v>no impacts</v>
      </c>
      <c r="AL1656" s="48" t="str" cm="1">
        <f t="array" ref="AL1656">IFERROR(_xlfn.IFS(
AM1656="MPR ISSUE","TX ISSUE",
AM1656="BSS Hardware Issue","RAN ISSUE",
AM1656="Sites strategiques, MLL, Pylone, etc.","ENVTECH",
AM1656="AKTIVCO DEFAUT GE &amp; POWER Cabinet","POWER ISSUE",
AM1656="AKTIVCO Coupure ENEO &amp; Baisse de tension","POWER ISSUE",
AM1656="Coupure ENEO &amp; Baisse de tension","POWER ISSUE",
AM1656="Defaut GE &amp; POWER Cabinet","POWER ISSUE",
AM1656="Sharing","POWER ISSUE",
AM1656="Sites strategiques &amp; DataCenter","POWER ISSUE",
AM1656="Exclu","Exclu",
AM1656="SAT","TX ISSUE",
AM1656="SPARE-ISSUE","SPARE-ISSUE",
AM1656="Fiber CAmtel","TX ISSUE",
AM1656="Fiber AOF","TX ISSUE",
AM1656="Projet OCM (HUAWEI)","TRAVAUX-HUAWEI",
AM1656="Projet OCM (NOKIA)","TRAVAUX -NOKIA",
AM1656="ACCESS-ISSUE","ACCESS-ISSUE",
AM1656="Projet OCM (ZTE, NOKIA, autres projets)","TRAVAUX OCM",
AM1656="No root CAuse","No root cause",
AM1656="ODU HS","TX ISSUE",
AM1656="IP &amp; VLAN","TX ISSUE",
AM1656="Warehouse HUAWEI","SPARE-ISSUE",
AM1656="SPARE-HS","SPARE-ISSUE",
AM1656="Power Telco","RAN ISSUE",AM1656="no impacts","no impacts"
),"")</f>
        <v>no impacts</v>
      </c>
      <c r="AM1656" s="67" t="s">
        <v>5605</v>
      </c>
      <c r="AN1656" s="48" t="str" cm="1">
        <f t="array" ref="AN1656">IFERROR(_xlfn.IFS(
AM1656="MPR ISSUE","ACTIVE",
AM1656="BSS Hardware Issue","ACTIVE",
AM1656="Sites strategiques, MLL, Pylone, etc.","PASSIVE",
AM1656="AKTIVCO DEFAUT GE &amp; POWER Cabinet","PASSIVE",
AM1656="AKTIVCO Coupure ENEO &amp; Baisse de tension","PASSIVE",
AM1656="Coupure ENEO &amp; Baisse de tension","PASSIVE",
AM1656="Defaut GE &amp; POWER Cabinet","PASSIVE",
AM1656="Sharing","PASSIVE",
AM1656="Sites strategiques &amp; DataCenter","PASSIVE",
AM1656="Exclu","Exclu",
AM1656="SAT","ACTIVE",
AM1656="SPARE-ISSUE","SPARE-ISSUE",
AM1656="Fiber CAmtel","ACTIVE",
AM1656="Fiber AOF","ACTIVE",
AM1656="Projet OCM (HUAWEI)","PLANNED WORKS",
AM1656="Projet OCM (NOKIA)","PLANNED WORKS",
AM1656="ACCESS-ISSUE","ACCESS-ISSUE",
AM1656="Projet OCM (ZTE, NOKIA, autres projets)","PLANNED WORKS",
AM1656="No root CAuse","No root cause",
AM1656="ODU HS","ACTIVE",
AM1656="IP &amp; VLAN","ACTIVE",
AM1656="Warehouse HUAWEI","SPARE-ISSUE",
AM1656="SPARE-HS","SPARE-ISSUE",
AM1656="Power Telco","ACTIVE", AM1656="no impacts","no impacts"
),"")</f>
        <v>no impacts</v>
      </c>
      <c r="AO1656" s="93" t="s">
        <v>5537</v>
      </c>
      <c r="AP1656" s="101" t="str">
        <f t="shared" si="47"/>
        <v>LIT_361</v>
      </c>
      <c r="AR1656" s="17" t="s">
        <v>5537</v>
      </c>
      <c r="AS1656" s="7" t="s">
        <v>5537</v>
      </c>
      <c r="AT1656" s="6"/>
      <c r="AU1656" s="7"/>
      <c r="AV1656" s="3" t="s">
        <v>5537</v>
      </c>
      <c r="AW1656" s="18" t="s">
        <v>5537</v>
      </c>
      <c r="AX1656" s="18" t="s">
        <v>5537</v>
      </c>
      <c r="AY1656" s="18" t="s">
        <v>5537</v>
      </c>
      <c r="AZ1656" s="18" t="s">
        <v>5537</v>
      </c>
      <c r="BA1656" s="18" t="s">
        <v>5537</v>
      </c>
      <c r="BB1656" s="18" t="s">
        <v>5537</v>
      </c>
      <c r="BC1656" s="18" t="s">
        <v>5537</v>
      </c>
      <c r="BD1656" s="18" t="s">
        <v>5537</v>
      </c>
      <c r="BE1656" s="18" t="s">
        <v>5537</v>
      </c>
      <c r="BF1656" s="18" t="s">
        <v>5537</v>
      </c>
      <c r="BG1656" s="18" t="s">
        <v>5537</v>
      </c>
      <c r="BH1656" s="18" t="s">
        <v>5537</v>
      </c>
      <c r="BI1656" s="9" t="s">
        <v>5537</v>
      </c>
      <c r="BJ1656" s="14"/>
      <c r="BK1656" s="14" t="s">
        <v>5537</v>
      </c>
      <c r="BL1656" s="14" t="str">
        <f>_xlfn.XLOOKUP(B1656,'[4]cell downs 18042026 17h'!$B:$B,'[4]cell downs 18042026 17h'!$B:$B,"")</f>
        <v/>
      </c>
      <c r="BM1656" s="14" t="str">
        <f>_xlfn.XLOOKUP(B1656,'[5]Cells Huawei 19042026 15h'!$B:$B,'[5]Cells Huawei 19042026 15h'!$B:$B,"")</f>
        <v/>
      </c>
      <c r="BN1656" s="9" t="str">
        <f>_xlfn.XLOOKUP(B1656,'[6]cells down 19042026 9H40'!$B:$B,'[6]cells down 19042026 9H40'!$B:$B,"")</f>
        <v/>
      </c>
      <c r="BO1656" s="9" t="s">
        <v>1677</v>
      </c>
      <c r="BP1656" s="9" t="s">
        <v>12</v>
      </c>
      <c r="BQ1656" s="115"/>
    </row>
    <row r="1657" spans="1:69" s="9" customFormat="1" x14ac:dyDescent="0.3">
      <c r="A1657" s="1" t="s">
        <v>4210</v>
      </c>
      <c r="B1657" s="1" t="s">
        <v>4211</v>
      </c>
      <c r="C1657" s="3" t="str">
        <f>_xlfn.XLOOKUP(B1657,'[1]daily break down'!$D:$D,'[1]daily break down'!$E:$E,"")</f>
        <v>ADAMAOUA</v>
      </c>
      <c r="D1657" s="1" t="s">
        <v>357</v>
      </c>
      <c r="E1657" s="1" t="s">
        <v>5493</v>
      </c>
      <c r="F1657" s="3" t="s">
        <v>90</v>
      </c>
      <c r="G1657" s="1" t="s">
        <v>4210</v>
      </c>
      <c r="H1657" s="32" t="str">
        <f>_xlfn.XLOOKUP(B1657,[2]CALCULATION!$B:$B,[2]CALCULATION!$H:$H,"")</f>
        <v>HUAWEI</v>
      </c>
      <c r="I1657" s="28">
        <v>0</v>
      </c>
      <c r="J1657" s="28">
        <v>0</v>
      </c>
      <c r="K1657" s="28">
        <v>0</v>
      </c>
      <c r="L1657" s="28">
        <v>0</v>
      </c>
      <c r="M1657" s="28">
        <v>0</v>
      </c>
      <c r="N1657" s="28">
        <v>0</v>
      </c>
      <c r="O1657" s="28">
        <v>0</v>
      </c>
      <c r="P1657" s="28">
        <v>0</v>
      </c>
      <c r="Q1657" s="28">
        <v>0</v>
      </c>
      <c r="R1657" s="28">
        <v>0</v>
      </c>
      <c r="S1657" s="94">
        <v>0</v>
      </c>
      <c r="T1657" s="94">
        <f>_xlfn.XLOOKUP(B1657,'[3]Nur des jours'!$B:$B,'[3]Nur des jours'!$U:$U,"")</f>
        <v>0</v>
      </c>
      <c r="U1657" s="94">
        <v>0</v>
      </c>
      <c r="V1657" s="94">
        <v>0</v>
      </c>
      <c r="W1657" s="94">
        <v>0</v>
      </c>
      <c r="X1657" s="94">
        <v>0</v>
      </c>
      <c r="Y1657" s="94">
        <v>0</v>
      </c>
      <c r="Z1657" s="94">
        <v>0</v>
      </c>
      <c r="AA1657" s="94">
        <v>0</v>
      </c>
      <c r="AB1657" s="94">
        <v>0</v>
      </c>
      <c r="AC1657" s="94">
        <f>_xlfn.XLOOKUP(B1657,'[3]Nur des jours'!$B:$B,'[3]Nur des jours'!$N:$N,"")</f>
        <v>0</v>
      </c>
      <c r="AD1657" s="94">
        <v>0</v>
      </c>
      <c r="AE1657" s="94">
        <v>0</v>
      </c>
      <c r="AF1657" s="94">
        <v>0</v>
      </c>
      <c r="AG1657" s="94">
        <v>0</v>
      </c>
      <c r="AH1657" s="94">
        <v>0</v>
      </c>
      <c r="AI1657" s="49" t="s">
        <v>6588</v>
      </c>
      <c r="AJ1657" s="49"/>
      <c r="AK1657" s="48" t="str" cm="1">
        <f t="array" ref="AK1657">IFERROR(_xlfn.IFS(
AM1657="MPR ISSUE","PDH",
AM1657="BSS Hardware Issue","BSS",
AM1657="Sites strategiques, MLL, Pylone, etc.","ENVTECH",
AM1657="AKTIVCO DEFAUT GE &amp; POWER Cabinet","AKTIVCO",
AM1657="AKTIVCO Coupure ENEO &amp; Baisse de tension","AKTIVCO GRID ONLY",
AM1657="Coupure ENEO &amp; Baisse de tension","IHS GRID ONLY",
AM1657="Defaut GE &amp; POWER Cabinet","IHS",
AM1657="Sharing","Partners",
AM1657="Sites strategiques &amp; DataCenter","SST &amp; DC",
AM1657="Exclu","Exclu",
AM1657="SAT","SAT",
AM1657="SPARE-ISSUE","SPARE-ISSUE",
AM1657="Fiber CAmtel","TRANS_FO_CAMTEL",
AM1657="Fiber AOF","Fiber AOF",
AM1657="Projet OCM (HUAWEI)","TRAVAUX-HUAWEI",
AM1657="Projet OCM (NOKIA)","TRAVAUX-NOKIA",
AM1657="ACCESS-ISSUE","ACCESS-ISSUE",
AM1657="Projet OCM (ZTE, NOKIA, autres projets)","TRAVAUX OCM",
AM1657="No root CAuse","No root cause",
AM1657="ODU HS","PDH",
AM1657="IP &amp; VLAN","PDH",
AM1657="Warehouse HUAWEI","SPARE-ISSUE",
AM1657="SPARE-HS","SPARE-ISSUE",
AM1657="Power Telco","BSS",AM1657="no impacts","no impacts"
),"")</f>
        <v>Exclu</v>
      </c>
      <c r="AL1657" s="48" t="str" cm="1">
        <f t="array" ref="AL1657">IFERROR(_xlfn.IFS(
AM1657="MPR ISSUE","TX ISSUE",
AM1657="BSS Hardware Issue","RAN ISSUE",
AM1657="Sites strategiques, MLL, Pylone, etc.","ENVTECH",
AM1657="AKTIVCO DEFAUT GE &amp; POWER Cabinet","POWER ISSUE",
AM1657="AKTIVCO Coupure ENEO &amp; Baisse de tension","POWER ISSUE",
AM1657="Coupure ENEO &amp; Baisse de tension","POWER ISSUE",
AM1657="Defaut GE &amp; POWER Cabinet","POWER ISSUE",
AM1657="Sharing","POWER ISSUE",
AM1657="Sites strategiques &amp; DataCenter","POWER ISSUE",
AM1657="Exclu","Exclu",
AM1657="SAT","TX ISSUE",
AM1657="SPARE-ISSUE","SPARE-ISSUE",
AM1657="Fiber CAmtel","TX ISSUE",
AM1657="Fiber AOF","TX ISSUE",
AM1657="Projet OCM (HUAWEI)","TRAVAUX-HUAWEI",
AM1657="Projet OCM (NOKIA)","TRAVAUX -NOKIA",
AM1657="ACCESS-ISSUE","ACCESS-ISSUE",
AM1657="Projet OCM (ZTE, NOKIA, autres projets)","TRAVAUX OCM",
AM1657="No root CAuse","No root cause",
AM1657="ODU HS","TX ISSUE",
AM1657="IP &amp; VLAN","TX ISSUE",
AM1657="Warehouse HUAWEI","SPARE-ISSUE",
AM1657="SPARE-HS","SPARE-ISSUE",
AM1657="Power Telco","RAN ISSUE",AM1657="no impacts","no impacts"
),"")</f>
        <v>Exclu</v>
      </c>
      <c r="AM1657" s="67" t="s">
        <v>6588</v>
      </c>
      <c r="AN1657" s="48" t="str" cm="1">
        <f t="array" ref="AN1657">IFERROR(_xlfn.IFS(
AM1657="MPR ISSUE","ACTIVE",
AM1657="BSS Hardware Issue","ACTIVE",
AM1657="Sites strategiques, MLL, Pylone, etc.","PASSIVE",
AM1657="AKTIVCO DEFAUT GE &amp; POWER Cabinet","PASSIVE",
AM1657="AKTIVCO Coupure ENEO &amp; Baisse de tension","PASSIVE",
AM1657="Coupure ENEO &amp; Baisse de tension","PASSIVE",
AM1657="Defaut GE &amp; POWER Cabinet","PASSIVE",
AM1657="Sharing","PASSIVE",
AM1657="Sites strategiques &amp; DataCenter","PASSIVE",
AM1657="Exclu","Exclu",
AM1657="SAT","ACTIVE",
AM1657="SPARE-ISSUE","SPARE-ISSUE",
AM1657="Fiber CAmtel","ACTIVE",
AM1657="Fiber AOF","ACTIVE",
AM1657="Projet OCM (HUAWEI)","PLANNED WORKS",
AM1657="Projet OCM (NOKIA)","PLANNED WORKS",
AM1657="ACCESS-ISSUE","ACCESS-ISSUE",
AM1657="Projet OCM (ZTE, NOKIA, autres projets)","PLANNED WORKS",
AM1657="No root CAuse","No root cause",
AM1657="ODU HS","ACTIVE",
AM1657="IP &amp; VLAN","ACTIVE",
AM1657="Warehouse HUAWEI","SPARE-ISSUE",
AM1657="SPARE-HS","SPARE-ISSUE",
AM1657="Power Telco","ACTIVE", AM1657="no impacts","no impacts"
),"")</f>
        <v>Exclu</v>
      </c>
      <c r="AO1657" s="93" t="s">
        <v>6415</v>
      </c>
      <c r="AP1657" s="101" t="str">
        <f t="shared" si="47"/>
        <v>ADM_182</v>
      </c>
      <c r="AR1657" s="17" t="s">
        <v>5537</v>
      </c>
      <c r="AS1657" s="7" t="s">
        <v>5537</v>
      </c>
      <c r="AT1657" s="6"/>
      <c r="AU1657" s="7"/>
      <c r="AV1657" s="3" t="s">
        <v>5537</v>
      </c>
      <c r="AW1657" s="18" t="s">
        <v>5537</v>
      </c>
      <c r="AX1657" s="18" t="s">
        <v>5537</v>
      </c>
      <c r="AY1657" s="18" t="s">
        <v>5537</v>
      </c>
      <c r="AZ1657" s="18" t="s">
        <v>5537</v>
      </c>
      <c r="BA1657" s="18" t="s">
        <v>5537</v>
      </c>
      <c r="BB1657" s="18" t="s">
        <v>5537</v>
      </c>
      <c r="BC1657" s="18" t="s">
        <v>5537</v>
      </c>
      <c r="BD1657" s="18" t="s">
        <v>5537</v>
      </c>
      <c r="BE1657" s="18" t="s">
        <v>5537</v>
      </c>
      <c r="BF1657" s="18" t="s">
        <v>6415</v>
      </c>
      <c r="BG1657" s="18" t="s">
        <v>5537</v>
      </c>
      <c r="BH1657" s="18" t="s">
        <v>5537</v>
      </c>
      <c r="BI1657" s="9" t="s">
        <v>5537</v>
      </c>
      <c r="BJ1657" s="14"/>
      <c r="BK1657" s="14" t="s">
        <v>5537</v>
      </c>
      <c r="BL1657" s="14" t="str">
        <f>_xlfn.XLOOKUP(B1657,'[4]cell downs 18042026 17h'!$B:$B,'[4]cell downs 18042026 17h'!$B:$B,"")</f>
        <v/>
      </c>
      <c r="BM1657" s="14" t="str">
        <f>_xlfn.XLOOKUP(B1657,'[5]Cells Huawei 19042026 15h'!$B:$B,'[5]Cells Huawei 19042026 15h'!$B:$B,"")</f>
        <v/>
      </c>
      <c r="BN1657" s="9" t="str">
        <f>_xlfn.XLOOKUP(B1657,'[6]cells down 19042026 9H40'!$B:$B,'[6]cells down 19042026 9H40'!$B:$B,"")</f>
        <v/>
      </c>
      <c r="BO1657" s="9" t="s">
        <v>5537</v>
      </c>
      <c r="BP1657" s="9" t="s">
        <v>5537</v>
      </c>
      <c r="BQ1657" s="115"/>
    </row>
    <row r="1658" spans="1:69" s="9" customFormat="1" x14ac:dyDescent="0.3">
      <c r="A1658" s="1" t="s">
        <v>3335</v>
      </c>
      <c r="B1658" s="8" t="s">
        <v>3336</v>
      </c>
      <c r="C1658" s="3" t="str">
        <f>_xlfn.XLOOKUP(B1658,'[1]daily break down'!$D:$D,'[1]daily break down'!$E:$E,"")</f>
        <v>Douala</v>
      </c>
      <c r="D1658" s="1" t="s">
        <v>11</v>
      </c>
      <c r="E1658" s="1" t="s">
        <v>12</v>
      </c>
      <c r="F1658" s="3" t="s">
        <v>31</v>
      </c>
      <c r="G1658" s="1" t="s">
        <v>32</v>
      </c>
      <c r="H1658" s="34" t="str">
        <f>_xlfn.XLOOKUP(B1658,[2]CALCULATION!$B:$B,[2]CALCULATION!$H:$H,"")</f>
        <v>ZTE</v>
      </c>
      <c r="I1658" s="28">
        <v>0</v>
      </c>
      <c r="J1658" s="28">
        <v>0</v>
      </c>
      <c r="K1658" s="28">
        <v>0.36747395365162511</v>
      </c>
      <c r="L1658" s="28">
        <v>0</v>
      </c>
      <c r="M1658" s="28">
        <v>0</v>
      </c>
      <c r="N1658" s="28">
        <v>0</v>
      </c>
      <c r="O1658" s="28">
        <v>0</v>
      </c>
      <c r="P1658" s="28">
        <v>0</v>
      </c>
      <c r="Q1658" s="28">
        <v>0</v>
      </c>
      <c r="R1658" s="28">
        <v>0</v>
      </c>
      <c r="S1658" s="94">
        <v>0</v>
      </c>
      <c r="T1658" s="94">
        <f>_xlfn.XLOOKUP(B1658,'[3]Nur des jours'!$B:$B,'[3]Nur des jours'!$U:$U,"")</f>
        <v>0</v>
      </c>
      <c r="U1658" s="94">
        <v>0</v>
      </c>
      <c r="V1658" s="94">
        <v>0</v>
      </c>
      <c r="W1658" s="94">
        <v>0</v>
      </c>
      <c r="X1658" s="94">
        <v>0</v>
      </c>
      <c r="Y1658" s="94">
        <v>0</v>
      </c>
      <c r="Z1658" s="94">
        <v>0</v>
      </c>
      <c r="AA1658" s="94">
        <v>0</v>
      </c>
      <c r="AB1658" s="94">
        <v>0</v>
      </c>
      <c r="AC1658" s="94">
        <f>_xlfn.XLOOKUP(B1658,'[3]Nur des jours'!$B:$B,'[3]Nur des jours'!$N:$N,"")</f>
        <v>0</v>
      </c>
      <c r="AD1658" s="94">
        <v>0</v>
      </c>
      <c r="AE1658" s="94">
        <v>0</v>
      </c>
      <c r="AF1658" s="94">
        <v>0</v>
      </c>
      <c r="AG1658" s="94">
        <v>0</v>
      </c>
      <c r="AH1658" s="94">
        <v>0</v>
      </c>
      <c r="AI1658" s="49" t="s">
        <v>5559</v>
      </c>
      <c r="AJ1658" s="49"/>
      <c r="AK1658" s="48" t="str" cm="1">
        <f t="array" ref="AK1658">IFERROR(_xlfn.IFS(
AM1658="MPR ISSUE","PDH",
AM1658="BSS Hardware Issue","BSS",
AM1658="Sites strategiques, MLL, Pylone, etc.","ENVTECH",
AM1658="AKTIVCO DEFAUT GE &amp; POWER Cabinet","AKTIVCO",
AM1658="AKTIVCO Coupure ENEO &amp; Baisse de tension","AKTIVCO GRID ONLY",
AM1658="Coupure ENEO &amp; Baisse de tension","IHS GRID ONLY",
AM1658="Defaut GE &amp; POWER Cabinet","IHS",
AM1658="Sharing","Partners",
AM1658="Sites strategiques &amp; DataCenter","SST &amp; DC",
AM1658="Exclu","Exclu",
AM1658="SAT","SAT",
AM1658="SPARE-ISSUE","SPARE-ISSUE",
AM1658="Fiber CAmtel","TRANS_FO_CAMTEL",
AM1658="Fiber AOF","Fiber AOF",
AM1658="Projet OCM (HUAWEI)","TRAVAUX-HUAWEI",
AM1658="Projet OCM (NOKIA)","TRAVAUX-NOKIA",
AM1658="ACCESS-ISSUE","ACCESS-ISSUE",
AM1658="Projet OCM (ZTE, NOKIA, autres projets)","TRAVAUX OCM",
AM1658="No root CAuse","No root cause",
AM1658="ODU HS","PDH",
AM1658="IP &amp; VLAN","PDH",
AM1658="Warehouse HUAWEI","SPARE-ISSUE",
AM1658="SPARE-HS","SPARE-ISSUE",
AM1658="Power Telco","BSS",AM1658="no impacts","no impacts"
),"")</f>
        <v>no impacts</v>
      </c>
      <c r="AL1658" s="48" t="str" cm="1">
        <f t="array" ref="AL1658">IFERROR(_xlfn.IFS(
AM1658="MPR ISSUE","TX ISSUE",
AM1658="BSS Hardware Issue","RAN ISSUE",
AM1658="Sites strategiques, MLL, Pylone, etc.","ENVTECH",
AM1658="AKTIVCO DEFAUT GE &amp; POWER Cabinet","POWER ISSUE",
AM1658="AKTIVCO Coupure ENEO &amp; Baisse de tension","POWER ISSUE",
AM1658="Coupure ENEO &amp; Baisse de tension","POWER ISSUE",
AM1658="Defaut GE &amp; POWER Cabinet","POWER ISSUE",
AM1658="Sharing","POWER ISSUE",
AM1658="Sites strategiques &amp; DataCenter","POWER ISSUE",
AM1658="Exclu","Exclu",
AM1658="SAT","TX ISSUE",
AM1658="SPARE-ISSUE","SPARE-ISSUE",
AM1658="Fiber CAmtel","TX ISSUE",
AM1658="Fiber AOF","TX ISSUE",
AM1658="Projet OCM (HUAWEI)","TRAVAUX-HUAWEI",
AM1658="Projet OCM (NOKIA)","TRAVAUX -NOKIA",
AM1658="ACCESS-ISSUE","ACCESS-ISSUE",
AM1658="Projet OCM (ZTE, NOKIA, autres projets)","TRAVAUX OCM",
AM1658="No root CAuse","No root cause",
AM1658="ODU HS","TX ISSUE",
AM1658="IP &amp; VLAN","TX ISSUE",
AM1658="Warehouse HUAWEI","SPARE-ISSUE",
AM1658="SPARE-HS","SPARE-ISSUE",
AM1658="Power Telco","RAN ISSUE",AM1658="no impacts","no impacts"
),"")</f>
        <v>no impacts</v>
      </c>
      <c r="AM1658" s="67" t="s">
        <v>5605</v>
      </c>
      <c r="AN1658" s="48" t="str" cm="1">
        <f t="array" ref="AN1658">IFERROR(_xlfn.IFS(
AM1658="MPR ISSUE","ACTIVE",
AM1658="BSS Hardware Issue","ACTIVE",
AM1658="Sites strategiques, MLL, Pylone, etc.","PASSIVE",
AM1658="AKTIVCO DEFAUT GE &amp; POWER Cabinet","PASSIVE",
AM1658="AKTIVCO Coupure ENEO &amp; Baisse de tension","PASSIVE",
AM1658="Coupure ENEO &amp; Baisse de tension","PASSIVE",
AM1658="Defaut GE &amp; POWER Cabinet","PASSIVE",
AM1658="Sharing","PASSIVE",
AM1658="Sites strategiques &amp; DataCenter","PASSIVE",
AM1658="Exclu","Exclu",
AM1658="SAT","ACTIVE",
AM1658="SPARE-ISSUE","SPARE-ISSUE",
AM1658="Fiber CAmtel","ACTIVE",
AM1658="Fiber AOF","ACTIVE",
AM1658="Projet OCM (HUAWEI)","PLANNED WORKS",
AM1658="Projet OCM (NOKIA)","PLANNED WORKS",
AM1658="ACCESS-ISSUE","ACCESS-ISSUE",
AM1658="Projet OCM (ZTE, NOKIA, autres projets)","PLANNED WORKS",
AM1658="No root CAuse","No root cause",
AM1658="ODU HS","ACTIVE",
AM1658="IP &amp; VLAN","ACTIVE",
AM1658="Warehouse HUAWEI","SPARE-ISSUE",
AM1658="SPARE-HS","SPARE-ISSUE",
AM1658="Power Telco","ACTIVE", AM1658="no impacts","no impacts"
),"")</f>
        <v>no impacts</v>
      </c>
      <c r="AO1658" s="93" t="s">
        <v>5537</v>
      </c>
      <c r="AP1658" s="101" t="str">
        <f t="shared" si="47"/>
        <v>LIT_243</v>
      </c>
      <c r="AR1658" s="17" t="s">
        <v>5537</v>
      </c>
      <c r="AS1658" s="7" t="s">
        <v>5537</v>
      </c>
      <c r="AT1658" s="6"/>
      <c r="AU1658" s="7"/>
      <c r="AV1658" s="3" t="s">
        <v>5537</v>
      </c>
      <c r="AW1658" s="18" t="s">
        <v>5537</v>
      </c>
      <c r="AX1658" s="18" t="s">
        <v>5537</v>
      </c>
      <c r="AY1658" s="18" t="s">
        <v>5537</v>
      </c>
      <c r="AZ1658" s="18" t="s">
        <v>5537</v>
      </c>
      <c r="BA1658" s="18" t="s">
        <v>5537</v>
      </c>
      <c r="BB1658" s="18" t="s">
        <v>5537</v>
      </c>
      <c r="BC1658" s="18" t="s">
        <v>5537</v>
      </c>
      <c r="BD1658" s="18" t="s">
        <v>5537</v>
      </c>
      <c r="BE1658" s="18" t="s">
        <v>5537</v>
      </c>
      <c r="BF1658" s="18" t="s">
        <v>5537</v>
      </c>
      <c r="BG1658" s="18" t="s">
        <v>5537</v>
      </c>
      <c r="BH1658" s="18" t="s">
        <v>5537</v>
      </c>
      <c r="BI1658" s="9" t="s">
        <v>5537</v>
      </c>
      <c r="BJ1658" s="14"/>
      <c r="BK1658" s="14" t="s">
        <v>5537</v>
      </c>
      <c r="BL1658" s="14" t="str">
        <f>_xlfn.XLOOKUP(B1658,'[4]cell downs 18042026 17h'!$B:$B,'[4]cell downs 18042026 17h'!$B:$B,"")</f>
        <v/>
      </c>
      <c r="BM1658" s="14" t="str">
        <f>_xlfn.XLOOKUP(B1658,'[5]Cells Huawei 19042026 15h'!$B:$B,'[5]Cells Huawei 19042026 15h'!$B:$B,"")</f>
        <v/>
      </c>
      <c r="BN1658" s="9" t="str">
        <f>_xlfn.XLOOKUP(B1658,'[6]cells down 19042026 9H40'!$B:$B,'[6]cells down 19042026 9H40'!$B:$B,"")</f>
        <v/>
      </c>
      <c r="BO1658" s="9" t="s">
        <v>3336</v>
      </c>
      <c r="BP1658" s="9" t="s">
        <v>12</v>
      </c>
      <c r="BQ1658" s="115"/>
    </row>
    <row r="1659" spans="1:69" s="9" customFormat="1" x14ac:dyDescent="0.3">
      <c r="A1659" s="1" t="s">
        <v>1662</v>
      </c>
      <c r="B1659" s="8" t="s">
        <v>1663</v>
      </c>
      <c r="C1659" s="3" t="str">
        <f>_xlfn.XLOOKUP(B1659,'[1]daily break down'!$D:$D,'[1]daily break down'!$E:$E,"")</f>
        <v>Douala</v>
      </c>
      <c r="D1659" s="1" t="s">
        <v>11</v>
      </c>
      <c r="E1659" s="1" t="s">
        <v>12</v>
      </c>
      <c r="F1659" s="3" t="s">
        <v>31</v>
      </c>
      <c r="G1659" s="1" t="s">
        <v>32</v>
      </c>
      <c r="H1659" s="34" t="str">
        <f>_xlfn.XLOOKUP(B1659,[2]CALCULATION!$B:$B,[2]CALCULATION!$H:$H,"")</f>
        <v>ZTE</v>
      </c>
      <c r="I1659" s="28">
        <v>0</v>
      </c>
      <c r="J1659" s="28">
        <v>0</v>
      </c>
      <c r="K1659" s="28">
        <v>0</v>
      </c>
      <c r="L1659" s="28">
        <v>0</v>
      </c>
      <c r="M1659" s="28">
        <v>1.5944560015751692E-2</v>
      </c>
      <c r="N1659" s="28">
        <v>0</v>
      </c>
      <c r="O1659" s="28">
        <v>0</v>
      </c>
      <c r="P1659" s="28">
        <v>3.1680271264407174</v>
      </c>
      <c r="Q1659" s="28">
        <v>0</v>
      </c>
      <c r="R1659" s="28">
        <v>0</v>
      </c>
      <c r="S1659" s="94">
        <v>0</v>
      </c>
      <c r="T1659" s="94">
        <f>_xlfn.XLOOKUP(B1659,'[3]Nur des jours'!$B:$B,'[3]Nur des jours'!$U:$U,"")</f>
        <v>0</v>
      </c>
      <c r="U1659" s="94">
        <v>0</v>
      </c>
      <c r="V1659" s="94">
        <v>0</v>
      </c>
      <c r="W1659" s="94">
        <v>0</v>
      </c>
      <c r="X1659" s="94">
        <v>0</v>
      </c>
      <c r="Y1659" s="94">
        <v>0</v>
      </c>
      <c r="Z1659" s="94">
        <v>0</v>
      </c>
      <c r="AA1659" s="94">
        <v>0</v>
      </c>
      <c r="AB1659" s="94">
        <v>0</v>
      </c>
      <c r="AC1659" s="94">
        <f>_xlfn.XLOOKUP(B1659,'[3]Nur des jours'!$B:$B,'[3]Nur des jours'!$N:$N,"")</f>
        <v>0</v>
      </c>
      <c r="AD1659" s="94">
        <v>0</v>
      </c>
      <c r="AE1659" s="94">
        <v>0</v>
      </c>
      <c r="AF1659" s="94">
        <v>0</v>
      </c>
      <c r="AG1659" s="94">
        <v>0</v>
      </c>
      <c r="AH1659" s="94">
        <v>0</v>
      </c>
      <c r="AI1659" s="49" t="s">
        <v>5559</v>
      </c>
      <c r="AJ1659" s="49"/>
      <c r="AK1659" s="48" t="str" cm="1">
        <f t="array" ref="AK1659">IFERROR(_xlfn.IFS(
AM1659="MPR ISSUE","PDH",
AM1659="BSS Hardware Issue","BSS",
AM1659="Sites strategiques, MLL, Pylone, etc.","ENVTECH",
AM1659="AKTIVCO DEFAUT GE &amp; POWER Cabinet","AKTIVCO",
AM1659="AKTIVCO Coupure ENEO &amp; Baisse de tension","AKTIVCO GRID ONLY",
AM1659="Coupure ENEO &amp; Baisse de tension","IHS GRID ONLY",
AM1659="Defaut GE &amp; POWER Cabinet","IHS",
AM1659="Sharing","Partners",
AM1659="Sites strategiques &amp; DataCenter","SST &amp; DC",
AM1659="Exclu","Exclu",
AM1659="SAT","SAT",
AM1659="SPARE-ISSUE","SPARE-ISSUE",
AM1659="Fiber CAmtel","TRANS_FO_CAMTEL",
AM1659="Fiber AOF","Fiber AOF",
AM1659="Projet OCM (HUAWEI)","TRAVAUX-HUAWEI",
AM1659="Projet OCM (NOKIA)","TRAVAUX-NOKIA",
AM1659="ACCESS-ISSUE","ACCESS-ISSUE",
AM1659="Projet OCM (ZTE, NOKIA, autres projets)","TRAVAUX OCM",
AM1659="No root CAuse","No root cause",
AM1659="ODU HS","PDH",
AM1659="IP &amp; VLAN","PDH",
AM1659="Warehouse HUAWEI","SPARE-ISSUE",
AM1659="SPARE-HS","SPARE-ISSUE",
AM1659="Power Telco","BSS",AM1659="no impacts","no impacts"
),"")</f>
        <v>no impacts</v>
      </c>
      <c r="AL1659" s="48" t="str" cm="1">
        <f t="array" ref="AL1659">IFERROR(_xlfn.IFS(
AM1659="MPR ISSUE","TX ISSUE",
AM1659="BSS Hardware Issue","RAN ISSUE",
AM1659="Sites strategiques, MLL, Pylone, etc.","ENVTECH",
AM1659="AKTIVCO DEFAUT GE &amp; POWER Cabinet","POWER ISSUE",
AM1659="AKTIVCO Coupure ENEO &amp; Baisse de tension","POWER ISSUE",
AM1659="Coupure ENEO &amp; Baisse de tension","POWER ISSUE",
AM1659="Defaut GE &amp; POWER Cabinet","POWER ISSUE",
AM1659="Sharing","POWER ISSUE",
AM1659="Sites strategiques &amp; DataCenter","POWER ISSUE",
AM1659="Exclu","Exclu",
AM1659="SAT","TX ISSUE",
AM1659="SPARE-ISSUE","SPARE-ISSUE",
AM1659="Fiber CAmtel","TX ISSUE",
AM1659="Fiber AOF","TX ISSUE",
AM1659="Projet OCM (HUAWEI)","TRAVAUX-HUAWEI",
AM1659="Projet OCM (NOKIA)","TRAVAUX -NOKIA",
AM1659="ACCESS-ISSUE","ACCESS-ISSUE",
AM1659="Projet OCM (ZTE, NOKIA, autres projets)","TRAVAUX OCM",
AM1659="No root CAuse","No root cause",
AM1659="ODU HS","TX ISSUE",
AM1659="IP &amp; VLAN","TX ISSUE",
AM1659="Warehouse HUAWEI","SPARE-ISSUE",
AM1659="SPARE-HS","SPARE-ISSUE",
AM1659="Power Telco","RAN ISSUE",AM1659="no impacts","no impacts"
),"")</f>
        <v>no impacts</v>
      </c>
      <c r="AM1659" s="67" t="s">
        <v>5605</v>
      </c>
      <c r="AN1659" s="48" t="str" cm="1">
        <f t="array" ref="AN1659">IFERROR(_xlfn.IFS(
AM1659="MPR ISSUE","ACTIVE",
AM1659="BSS Hardware Issue","ACTIVE",
AM1659="Sites strategiques, MLL, Pylone, etc.","PASSIVE",
AM1659="AKTIVCO DEFAUT GE &amp; POWER Cabinet","PASSIVE",
AM1659="AKTIVCO Coupure ENEO &amp; Baisse de tension","PASSIVE",
AM1659="Coupure ENEO &amp; Baisse de tension","PASSIVE",
AM1659="Defaut GE &amp; POWER Cabinet","PASSIVE",
AM1659="Sharing","PASSIVE",
AM1659="Sites strategiques &amp; DataCenter","PASSIVE",
AM1659="Exclu","Exclu",
AM1659="SAT","ACTIVE",
AM1659="SPARE-ISSUE","SPARE-ISSUE",
AM1659="Fiber CAmtel","ACTIVE",
AM1659="Fiber AOF","ACTIVE",
AM1659="Projet OCM (HUAWEI)","PLANNED WORKS",
AM1659="Projet OCM (NOKIA)","PLANNED WORKS",
AM1659="ACCESS-ISSUE","ACCESS-ISSUE",
AM1659="Projet OCM (ZTE, NOKIA, autres projets)","PLANNED WORKS",
AM1659="No root CAuse","No root cause",
AM1659="ODU HS","ACTIVE",
AM1659="IP &amp; VLAN","ACTIVE",
AM1659="Warehouse HUAWEI","SPARE-ISSUE",
AM1659="SPARE-HS","SPARE-ISSUE",
AM1659="Power Telco","ACTIVE", AM1659="no impacts","no impacts"
),"")</f>
        <v>no impacts</v>
      </c>
      <c r="AO1659" s="93" t="s">
        <v>5537</v>
      </c>
      <c r="AP1659" s="101" t="str">
        <f t="shared" si="47"/>
        <v>LIT_206</v>
      </c>
      <c r="AR1659" s="17" t="s">
        <v>5537</v>
      </c>
      <c r="AS1659" s="7" t="s">
        <v>5537</v>
      </c>
      <c r="AT1659" s="6"/>
      <c r="AU1659" s="7"/>
      <c r="AV1659" s="3" t="s">
        <v>5537</v>
      </c>
      <c r="AW1659" s="18" t="s">
        <v>5537</v>
      </c>
      <c r="AX1659" s="18" t="s">
        <v>5537</v>
      </c>
      <c r="AY1659" s="18" t="s">
        <v>5537</v>
      </c>
      <c r="AZ1659" s="18" t="s">
        <v>5537</v>
      </c>
      <c r="BA1659" s="18" t="s">
        <v>5537</v>
      </c>
      <c r="BB1659" s="18" t="s">
        <v>5537</v>
      </c>
      <c r="BC1659" s="18" t="s">
        <v>5537</v>
      </c>
      <c r="BD1659" s="18" t="s">
        <v>5537</v>
      </c>
      <c r="BE1659" s="18" t="s">
        <v>5537</v>
      </c>
      <c r="BF1659" s="18" t="s">
        <v>5537</v>
      </c>
      <c r="BG1659" s="18" t="s">
        <v>5537</v>
      </c>
      <c r="BH1659" s="18" t="s">
        <v>5537</v>
      </c>
      <c r="BI1659" s="9" t="s">
        <v>5537</v>
      </c>
      <c r="BJ1659" s="14"/>
      <c r="BK1659" s="14" t="s">
        <v>5537</v>
      </c>
      <c r="BL1659" s="14" t="str">
        <f>_xlfn.XLOOKUP(B1659,'[4]cell downs 18042026 17h'!$B:$B,'[4]cell downs 18042026 17h'!$B:$B,"")</f>
        <v/>
      </c>
      <c r="BM1659" s="14" t="str">
        <f>_xlfn.XLOOKUP(B1659,'[5]Cells Huawei 19042026 15h'!$B:$B,'[5]Cells Huawei 19042026 15h'!$B:$B,"")</f>
        <v/>
      </c>
      <c r="BN1659" s="9" t="str">
        <f>_xlfn.XLOOKUP(B1659,'[6]cells down 19042026 9H40'!$B:$B,'[6]cells down 19042026 9H40'!$B:$B,"")</f>
        <v/>
      </c>
      <c r="BO1659" s="9" t="s">
        <v>1663</v>
      </c>
      <c r="BP1659" s="9" t="s">
        <v>12</v>
      </c>
      <c r="BQ1659" s="115"/>
    </row>
    <row r="1660" spans="1:69" s="9" customFormat="1" x14ac:dyDescent="0.3">
      <c r="A1660" s="1" t="s">
        <v>3189</v>
      </c>
      <c r="B1660" s="8" t="s">
        <v>3190</v>
      </c>
      <c r="C1660" s="3" t="str">
        <f>_xlfn.XLOOKUP(B1660,'[1]daily break down'!$D:$D,'[1]daily break down'!$E:$E,"")</f>
        <v>CENTRE</v>
      </c>
      <c r="D1660" s="1" t="s">
        <v>11</v>
      </c>
      <c r="E1660" s="1" t="s">
        <v>12</v>
      </c>
      <c r="F1660" s="3" t="s">
        <v>37</v>
      </c>
      <c r="G1660" s="1" t="s">
        <v>2612</v>
      </c>
      <c r="H1660" s="34" t="str">
        <f>_xlfn.XLOOKUP(B1660,[2]CALCULATION!$B:$B,[2]CALCULATION!$H:$H,"")</f>
        <v>ZTE</v>
      </c>
      <c r="I1660" s="28">
        <v>0</v>
      </c>
      <c r="J1660" s="28">
        <v>0</v>
      </c>
      <c r="K1660" s="28">
        <v>0</v>
      </c>
      <c r="L1660" s="28">
        <v>0</v>
      </c>
      <c r="M1660" s="28">
        <v>0</v>
      </c>
      <c r="N1660" s="28">
        <v>0</v>
      </c>
      <c r="O1660" s="28">
        <v>0</v>
      </c>
      <c r="P1660" s="28">
        <v>0</v>
      </c>
      <c r="Q1660" s="28">
        <v>0</v>
      </c>
      <c r="R1660" s="28">
        <v>0</v>
      </c>
      <c r="S1660" s="94">
        <v>0</v>
      </c>
      <c r="T1660" s="94">
        <f>_xlfn.XLOOKUP(B1660,'[3]Nur des jours'!$B:$B,'[3]Nur des jours'!$U:$U,"")</f>
        <v>0</v>
      </c>
      <c r="U1660" s="94">
        <v>0</v>
      </c>
      <c r="V1660" s="94">
        <v>0</v>
      </c>
      <c r="W1660" s="94">
        <v>0</v>
      </c>
      <c r="X1660" s="94">
        <v>0</v>
      </c>
      <c r="Y1660" s="94">
        <v>0</v>
      </c>
      <c r="Z1660" s="94">
        <v>0</v>
      </c>
      <c r="AA1660" s="94">
        <v>0</v>
      </c>
      <c r="AB1660" s="94">
        <v>0</v>
      </c>
      <c r="AC1660" s="94">
        <f>_xlfn.XLOOKUP(B1660,'[3]Nur des jours'!$B:$B,'[3]Nur des jours'!$N:$N,"")</f>
        <v>0</v>
      </c>
      <c r="AD1660" s="94">
        <v>0</v>
      </c>
      <c r="AE1660" s="94">
        <v>0</v>
      </c>
      <c r="AF1660" s="94">
        <v>0</v>
      </c>
      <c r="AG1660" s="94">
        <v>0</v>
      </c>
      <c r="AH1660" s="94">
        <v>0</v>
      </c>
      <c r="AI1660" s="49" t="s">
        <v>5559</v>
      </c>
      <c r="AJ1660" s="49"/>
      <c r="AK1660" s="48" t="str" cm="1">
        <f t="array" ref="AK1660">IFERROR(_xlfn.IFS(
AM1660="MPR ISSUE","PDH",
AM1660="BSS Hardware Issue","BSS",
AM1660="Sites strategiques, MLL, Pylone, etc.","ENVTECH",
AM1660="AKTIVCO DEFAUT GE &amp; POWER Cabinet","AKTIVCO",
AM1660="AKTIVCO Coupure ENEO &amp; Baisse de tension","AKTIVCO GRID ONLY",
AM1660="Coupure ENEO &amp; Baisse de tension","IHS GRID ONLY",
AM1660="Defaut GE &amp; POWER Cabinet","IHS",
AM1660="Sharing","Partners",
AM1660="Sites strategiques &amp; DataCenter","SST &amp; DC",
AM1660="Exclu","Exclu",
AM1660="SAT","SAT",
AM1660="SPARE-ISSUE","SPARE-ISSUE",
AM1660="Fiber CAmtel","TRANS_FO_CAMTEL",
AM1660="Fiber AOF","Fiber AOF",
AM1660="Projet OCM (HUAWEI)","TRAVAUX-HUAWEI",
AM1660="Projet OCM (NOKIA)","TRAVAUX-NOKIA",
AM1660="ACCESS-ISSUE","ACCESS-ISSUE",
AM1660="Projet OCM (ZTE, NOKIA, autres projets)","TRAVAUX OCM",
AM1660="No root CAuse","No root cause",
AM1660="ODU HS","PDH",
AM1660="IP &amp; VLAN","PDH",
AM1660="Warehouse HUAWEI","SPARE-ISSUE",
AM1660="SPARE-HS","SPARE-ISSUE",
AM1660="Power Telco","BSS",AM1660="no impacts","no impacts"
),"")</f>
        <v>no impacts</v>
      </c>
      <c r="AL1660" s="48" t="str" cm="1">
        <f t="array" ref="AL1660">IFERROR(_xlfn.IFS(
AM1660="MPR ISSUE","TX ISSUE",
AM1660="BSS Hardware Issue","RAN ISSUE",
AM1660="Sites strategiques, MLL, Pylone, etc.","ENVTECH",
AM1660="AKTIVCO DEFAUT GE &amp; POWER Cabinet","POWER ISSUE",
AM1660="AKTIVCO Coupure ENEO &amp; Baisse de tension","POWER ISSUE",
AM1660="Coupure ENEO &amp; Baisse de tension","POWER ISSUE",
AM1660="Defaut GE &amp; POWER Cabinet","POWER ISSUE",
AM1660="Sharing","POWER ISSUE",
AM1660="Sites strategiques &amp; DataCenter","POWER ISSUE",
AM1660="Exclu","Exclu",
AM1660="SAT","TX ISSUE",
AM1660="SPARE-ISSUE","SPARE-ISSUE",
AM1660="Fiber CAmtel","TX ISSUE",
AM1660="Fiber AOF","TX ISSUE",
AM1660="Projet OCM (HUAWEI)","TRAVAUX-HUAWEI",
AM1660="Projet OCM (NOKIA)","TRAVAUX -NOKIA",
AM1660="ACCESS-ISSUE","ACCESS-ISSUE",
AM1660="Projet OCM (ZTE, NOKIA, autres projets)","TRAVAUX OCM",
AM1660="No root CAuse","No root cause",
AM1660="ODU HS","TX ISSUE",
AM1660="IP &amp; VLAN","TX ISSUE",
AM1660="Warehouse HUAWEI","SPARE-ISSUE",
AM1660="SPARE-HS","SPARE-ISSUE",
AM1660="Power Telco","RAN ISSUE",AM1660="no impacts","no impacts"
),"")</f>
        <v>no impacts</v>
      </c>
      <c r="AM1660" s="67" t="s">
        <v>5605</v>
      </c>
      <c r="AN1660" s="48" t="str" cm="1">
        <f t="array" ref="AN1660">IFERROR(_xlfn.IFS(
AM1660="MPR ISSUE","ACTIVE",
AM1660="BSS Hardware Issue","ACTIVE",
AM1660="Sites strategiques, MLL, Pylone, etc.","PASSIVE",
AM1660="AKTIVCO DEFAUT GE &amp; POWER Cabinet","PASSIVE",
AM1660="AKTIVCO Coupure ENEO &amp; Baisse de tension","PASSIVE",
AM1660="Coupure ENEO &amp; Baisse de tension","PASSIVE",
AM1660="Defaut GE &amp; POWER Cabinet","PASSIVE",
AM1660="Sharing","PASSIVE",
AM1660="Sites strategiques &amp; DataCenter","PASSIVE",
AM1660="Exclu","Exclu",
AM1660="SAT","ACTIVE",
AM1660="SPARE-ISSUE","SPARE-ISSUE",
AM1660="Fiber CAmtel","ACTIVE",
AM1660="Fiber AOF","ACTIVE",
AM1660="Projet OCM (HUAWEI)","PLANNED WORKS",
AM1660="Projet OCM (NOKIA)","PLANNED WORKS",
AM1660="ACCESS-ISSUE","ACCESS-ISSUE",
AM1660="Projet OCM (ZTE, NOKIA, autres projets)","PLANNED WORKS",
AM1660="No root CAuse","No root cause",
AM1660="ODU HS","ACTIVE",
AM1660="IP &amp; VLAN","ACTIVE",
AM1660="Warehouse HUAWEI","SPARE-ISSUE",
AM1660="SPARE-HS","SPARE-ISSUE",
AM1660="Power Telco","ACTIVE", AM1660="no impacts","no impacts"
),"")</f>
        <v>no impacts</v>
      </c>
      <c r="AO1660" s="93" t="s">
        <v>5537</v>
      </c>
      <c r="AP1660" s="101" t="str">
        <f t="shared" si="47"/>
        <v>CTR_493</v>
      </c>
      <c r="AR1660" s="17" t="s">
        <v>5537</v>
      </c>
      <c r="AS1660" s="7" t="s">
        <v>5537</v>
      </c>
      <c r="AT1660" s="6"/>
      <c r="AU1660" s="7"/>
      <c r="AV1660" s="3" t="s">
        <v>5537</v>
      </c>
      <c r="AW1660" s="18" t="s">
        <v>5537</v>
      </c>
      <c r="AX1660" s="18" t="s">
        <v>5537</v>
      </c>
      <c r="AY1660" s="18" t="s">
        <v>5537</v>
      </c>
      <c r="AZ1660" s="18" t="s">
        <v>5537</v>
      </c>
      <c r="BA1660" s="18" t="s">
        <v>5537</v>
      </c>
      <c r="BB1660" s="18" t="s">
        <v>5537</v>
      </c>
      <c r="BC1660" s="18" t="s">
        <v>5537</v>
      </c>
      <c r="BD1660" s="18" t="s">
        <v>5537</v>
      </c>
      <c r="BE1660" s="18" t="s">
        <v>5537</v>
      </c>
      <c r="BF1660" s="18" t="s">
        <v>5537</v>
      </c>
      <c r="BG1660" s="18" t="s">
        <v>5537</v>
      </c>
      <c r="BH1660" s="18" t="s">
        <v>5537</v>
      </c>
      <c r="BI1660" s="9" t="s">
        <v>5537</v>
      </c>
      <c r="BJ1660" s="14"/>
      <c r="BK1660" s="14" t="s">
        <v>5537</v>
      </c>
      <c r="BL1660" s="14" t="str">
        <f>_xlfn.XLOOKUP(B1660,'[4]cell downs 18042026 17h'!$B:$B,'[4]cell downs 18042026 17h'!$B:$B,"")</f>
        <v/>
      </c>
      <c r="BM1660" s="14" t="str">
        <f>_xlfn.XLOOKUP(B1660,'[5]Cells Huawei 19042026 15h'!$B:$B,'[5]Cells Huawei 19042026 15h'!$B:$B,"")</f>
        <v/>
      </c>
      <c r="BN1660" s="9" t="str">
        <f>_xlfn.XLOOKUP(B1660,'[6]cells down 19042026 9H40'!$B:$B,'[6]cells down 19042026 9H40'!$B:$B,"")</f>
        <v/>
      </c>
      <c r="BO1660" s="9" t="s">
        <v>3190</v>
      </c>
      <c r="BP1660" s="9" t="s">
        <v>12</v>
      </c>
      <c r="BQ1660" s="115"/>
    </row>
    <row r="1661" spans="1:69" s="9" customFormat="1" x14ac:dyDescent="0.3">
      <c r="A1661" s="1" t="s">
        <v>3407</v>
      </c>
      <c r="B1661" s="8" t="s">
        <v>3408</v>
      </c>
      <c r="C1661" s="3" t="str">
        <f>_xlfn.XLOOKUP(B1661,'[1]daily break down'!$D:$D,'[1]daily break down'!$E:$E,"")</f>
        <v>Douala</v>
      </c>
      <c r="D1661" s="1" t="s">
        <v>11</v>
      </c>
      <c r="E1661" s="1" t="s">
        <v>12</v>
      </c>
      <c r="F1661" s="3" t="s">
        <v>31</v>
      </c>
      <c r="G1661" s="1" t="s">
        <v>32</v>
      </c>
      <c r="H1661" s="34" t="str">
        <f>_xlfn.XLOOKUP(B1661,[2]CALCULATION!$B:$B,[2]CALCULATION!$H:$H,"")</f>
        <v>ZTE</v>
      </c>
      <c r="I1661" s="28">
        <v>0</v>
      </c>
      <c r="J1661" s="28">
        <v>0</v>
      </c>
      <c r="K1661" s="28">
        <v>0.77891137535563248</v>
      </c>
      <c r="L1661" s="28">
        <v>0</v>
      </c>
      <c r="M1661" s="28">
        <v>0</v>
      </c>
      <c r="N1661" s="28">
        <v>0</v>
      </c>
      <c r="O1661" s="28">
        <v>0</v>
      </c>
      <c r="P1661" s="28">
        <v>0</v>
      </c>
      <c r="Q1661" s="28">
        <v>0</v>
      </c>
      <c r="R1661" s="28">
        <v>0</v>
      </c>
      <c r="S1661" s="94">
        <v>0</v>
      </c>
      <c r="T1661" s="94">
        <f>_xlfn.XLOOKUP(B1661,'[3]Nur des jours'!$B:$B,'[3]Nur des jours'!$U:$U,"")</f>
        <v>0</v>
      </c>
      <c r="U1661" s="94">
        <v>0</v>
      </c>
      <c r="V1661" s="94">
        <v>0</v>
      </c>
      <c r="W1661" s="94">
        <v>0</v>
      </c>
      <c r="X1661" s="94">
        <v>0</v>
      </c>
      <c r="Y1661" s="94">
        <v>0</v>
      </c>
      <c r="Z1661" s="94">
        <v>0</v>
      </c>
      <c r="AA1661" s="94">
        <v>0</v>
      </c>
      <c r="AB1661" s="94">
        <v>0</v>
      </c>
      <c r="AC1661" s="94">
        <f>_xlfn.XLOOKUP(B1661,'[3]Nur des jours'!$B:$B,'[3]Nur des jours'!$N:$N,"")</f>
        <v>0</v>
      </c>
      <c r="AD1661" s="94">
        <v>0</v>
      </c>
      <c r="AE1661" s="94">
        <v>0</v>
      </c>
      <c r="AF1661" s="94">
        <v>0</v>
      </c>
      <c r="AG1661" s="94">
        <v>0</v>
      </c>
      <c r="AH1661" s="94">
        <v>0</v>
      </c>
      <c r="AI1661" s="49" t="s">
        <v>5559</v>
      </c>
      <c r="AJ1661" s="49"/>
      <c r="AK1661" s="48" t="str" cm="1">
        <f t="array" ref="AK1661">IFERROR(_xlfn.IFS(
AM1661="MPR ISSUE","PDH",
AM1661="BSS Hardware Issue","BSS",
AM1661="Sites strategiques, MLL, Pylone, etc.","ENVTECH",
AM1661="AKTIVCO DEFAUT GE &amp; POWER Cabinet","AKTIVCO",
AM1661="AKTIVCO Coupure ENEO &amp; Baisse de tension","AKTIVCO GRID ONLY",
AM1661="Coupure ENEO &amp; Baisse de tension","IHS GRID ONLY",
AM1661="Defaut GE &amp; POWER Cabinet","IHS",
AM1661="Sharing","Partners",
AM1661="Sites strategiques &amp; DataCenter","SST &amp; DC",
AM1661="Exclu","Exclu",
AM1661="SAT","SAT",
AM1661="SPARE-ISSUE","SPARE-ISSUE",
AM1661="Fiber CAmtel","TRANS_FO_CAMTEL",
AM1661="Fiber AOF","Fiber AOF",
AM1661="Projet OCM (HUAWEI)","TRAVAUX-HUAWEI",
AM1661="Projet OCM (NOKIA)","TRAVAUX-NOKIA",
AM1661="ACCESS-ISSUE","ACCESS-ISSUE",
AM1661="Projet OCM (ZTE, NOKIA, autres projets)","TRAVAUX OCM",
AM1661="No root CAuse","No root cause",
AM1661="ODU HS","PDH",
AM1661="IP &amp; VLAN","PDH",
AM1661="Warehouse HUAWEI","SPARE-ISSUE",
AM1661="SPARE-HS","SPARE-ISSUE",
AM1661="Power Telco","BSS",AM1661="no impacts","no impacts"
),"")</f>
        <v>no impacts</v>
      </c>
      <c r="AL1661" s="48" t="str" cm="1">
        <f t="array" ref="AL1661">IFERROR(_xlfn.IFS(
AM1661="MPR ISSUE","TX ISSUE",
AM1661="BSS Hardware Issue","RAN ISSUE",
AM1661="Sites strategiques, MLL, Pylone, etc.","ENVTECH",
AM1661="AKTIVCO DEFAUT GE &amp; POWER Cabinet","POWER ISSUE",
AM1661="AKTIVCO Coupure ENEO &amp; Baisse de tension","POWER ISSUE",
AM1661="Coupure ENEO &amp; Baisse de tension","POWER ISSUE",
AM1661="Defaut GE &amp; POWER Cabinet","POWER ISSUE",
AM1661="Sharing","POWER ISSUE",
AM1661="Sites strategiques &amp; DataCenter","POWER ISSUE",
AM1661="Exclu","Exclu",
AM1661="SAT","TX ISSUE",
AM1661="SPARE-ISSUE","SPARE-ISSUE",
AM1661="Fiber CAmtel","TX ISSUE",
AM1661="Fiber AOF","TX ISSUE",
AM1661="Projet OCM (HUAWEI)","TRAVAUX-HUAWEI",
AM1661="Projet OCM (NOKIA)","TRAVAUX -NOKIA",
AM1661="ACCESS-ISSUE","ACCESS-ISSUE",
AM1661="Projet OCM (ZTE, NOKIA, autres projets)","TRAVAUX OCM",
AM1661="No root CAuse","No root cause",
AM1661="ODU HS","TX ISSUE",
AM1661="IP &amp; VLAN","TX ISSUE",
AM1661="Warehouse HUAWEI","SPARE-ISSUE",
AM1661="SPARE-HS","SPARE-ISSUE",
AM1661="Power Telco","RAN ISSUE",AM1661="no impacts","no impacts"
),"")</f>
        <v>no impacts</v>
      </c>
      <c r="AM1661" s="67" t="s">
        <v>5605</v>
      </c>
      <c r="AN1661" s="48" t="str" cm="1">
        <f t="array" ref="AN1661">IFERROR(_xlfn.IFS(
AM1661="MPR ISSUE","ACTIVE",
AM1661="BSS Hardware Issue","ACTIVE",
AM1661="Sites strategiques, MLL, Pylone, etc.","PASSIVE",
AM1661="AKTIVCO DEFAUT GE &amp; POWER Cabinet","PASSIVE",
AM1661="AKTIVCO Coupure ENEO &amp; Baisse de tension","PASSIVE",
AM1661="Coupure ENEO &amp; Baisse de tension","PASSIVE",
AM1661="Defaut GE &amp; POWER Cabinet","PASSIVE",
AM1661="Sharing","PASSIVE",
AM1661="Sites strategiques &amp; DataCenter","PASSIVE",
AM1661="Exclu","Exclu",
AM1661="SAT","ACTIVE",
AM1661="SPARE-ISSUE","SPARE-ISSUE",
AM1661="Fiber CAmtel","ACTIVE",
AM1661="Fiber AOF","ACTIVE",
AM1661="Projet OCM (HUAWEI)","PLANNED WORKS",
AM1661="Projet OCM (NOKIA)","PLANNED WORKS",
AM1661="ACCESS-ISSUE","ACCESS-ISSUE",
AM1661="Projet OCM (ZTE, NOKIA, autres projets)","PLANNED WORKS",
AM1661="No root CAuse","No root cause",
AM1661="ODU HS","ACTIVE",
AM1661="IP &amp; VLAN","ACTIVE",
AM1661="Warehouse HUAWEI","SPARE-ISSUE",
AM1661="SPARE-HS","SPARE-ISSUE",
AM1661="Power Telco","ACTIVE", AM1661="no impacts","no impacts"
),"")</f>
        <v>no impacts</v>
      </c>
      <c r="AO1661" s="93" t="s">
        <v>5537</v>
      </c>
      <c r="AP1661" s="101" t="str">
        <f t="shared" si="47"/>
        <v>LIT_259</v>
      </c>
      <c r="AR1661" s="17" t="s">
        <v>5537</v>
      </c>
      <c r="AS1661" s="7" t="s">
        <v>5537</v>
      </c>
      <c r="AT1661" s="6"/>
      <c r="AU1661" s="7"/>
      <c r="AV1661" s="3" t="s">
        <v>5537</v>
      </c>
      <c r="AW1661" s="18" t="s">
        <v>5537</v>
      </c>
      <c r="AX1661" s="18" t="s">
        <v>5537</v>
      </c>
      <c r="AY1661" s="18" t="s">
        <v>5537</v>
      </c>
      <c r="AZ1661" s="18" t="s">
        <v>5537</v>
      </c>
      <c r="BA1661" s="18" t="s">
        <v>5537</v>
      </c>
      <c r="BB1661" s="18" t="s">
        <v>5537</v>
      </c>
      <c r="BC1661" s="18" t="s">
        <v>5537</v>
      </c>
      <c r="BD1661" s="18" t="s">
        <v>5537</v>
      </c>
      <c r="BE1661" s="18" t="s">
        <v>5537</v>
      </c>
      <c r="BF1661" s="18" t="s">
        <v>5537</v>
      </c>
      <c r="BG1661" s="18" t="s">
        <v>5537</v>
      </c>
      <c r="BH1661" s="18" t="s">
        <v>5537</v>
      </c>
      <c r="BI1661" s="9" t="s">
        <v>5537</v>
      </c>
      <c r="BJ1661" s="14"/>
      <c r="BK1661" s="14" t="s">
        <v>5537</v>
      </c>
      <c r="BL1661" s="14" t="str">
        <f>_xlfn.XLOOKUP(B1661,'[4]cell downs 18042026 17h'!$B:$B,'[4]cell downs 18042026 17h'!$B:$B,"")</f>
        <v/>
      </c>
      <c r="BM1661" s="14" t="str">
        <f>_xlfn.XLOOKUP(B1661,'[5]Cells Huawei 19042026 15h'!$B:$B,'[5]Cells Huawei 19042026 15h'!$B:$B,"")</f>
        <v/>
      </c>
      <c r="BN1661" s="9" t="str">
        <f>_xlfn.XLOOKUP(B1661,'[6]cells down 19042026 9H40'!$B:$B,'[6]cells down 19042026 9H40'!$B:$B,"")</f>
        <v/>
      </c>
      <c r="BO1661" s="9" t="s">
        <v>3408</v>
      </c>
      <c r="BP1661" s="9" t="s">
        <v>5537</v>
      </c>
      <c r="BQ1661" s="115"/>
    </row>
    <row r="1662" spans="1:69" s="9" customFormat="1" x14ac:dyDescent="0.3">
      <c r="A1662" s="1" t="s">
        <v>4694</v>
      </c>
      <c r="B1662" s="8" t="s">
        <v>4695</v>
      </c>
      <c r="C1662" s="3" t="str">
        <f>_xlfn.XLOOKUP(B1662,'[1]daily break down'!$D:$D,'[1]daily break down'!$E:$E,"")</f>
        <v>ADAMAOUA</v>
      </c>
      <c r="D1662" s="1" t="s">
        <v>11</v>
      </c>
      <c r="E1662" s="1" t="s">
        <v>12</v>
      </c>
      <c r="F1662" s="3" t="s">
        <v>90</v>
      </c>
      <c r="G1662" s="1" t="s">
        <v>4694</v>
      </c>
      <c r="H1662" s="33" t="str">
        <f>_xlfn.XLOOKUP(B1662,[2]CALCULATION!$B:$B,[2]CALCULATION!$H:$H,"")</f>
        <v>NOKIA</v>
      </c>
      <c r="I1662" s="28">
        <v>0</v>
      </c>
      <c r="J1662" s="28">
        <v>0</v>
      </c>
      <c r="K1662" s="28">
        <v>0</v>
      </c>
      <c r="L1662" s="28">
        <v>0</v>
      </c>
      <c r="M1662" s="28">
        <v>0</v>
      </c>
      <c r="N1662" s="28">
        <v>0</v>
      </c>
      <c r="O1662" s="28">
        <v>0</v>
      </c>
      <c r="P1662" s="28">
        <v>0</v>
      </c>
      <c r="Q1662" s="28">
        <v>2.3188285641970513E-3</v>
      </c>
      <c r="R1662" s="28">
        <v>0</v>
      </c>
      <c r="S1662" s="94">
        <v>0</v>
      </c>
      <c r="T1662" s="94">
        <f>_xlfn.XLOOKUP(B1662,'[3]Nur des jours'!$B:$B,'[3]Nur des jours'!$U:$U,"")</f>
        <v>0</v>
      </c>
      <c r="U1662" s="94">
        <v>0</v>
      </c>
      <c r="V1662" s="94">
        <v>0</v>
      </c>
      <c r="W1662" s="94">
        <v>0</v>
      </c>
      <c r="X1662" s="94">
        <v>0</v>
      </c>
      <c r="Y1662" s="94">
        <v>0</v>
      </c>
      <c r="Z1662" s="94">
        <v>0</v>
      </c>
      <c r="AA1662" s="94">
        <v>0</v>
      </c>
      <c r="AB1662" s="94">
        <v>0</v>
      </c>
      <c r="AC1662" s="94">
        <f>_xlfn.XLOOKUP(B1662,'[3]Nur des jours'!$B:$B,'[3]Nur des jours'!$N:$N,"")</f>
        <v>0</v>
      </c>
      <c r="AD1662" s="94">
        <v>0</v>
      </c>
      <c r="AE1662" s="94">
        <v>0</v>
      </c>
      <c r="AF1662" s="94">
        <v>0</v>
      </c>
      <c r="AG1662" s="94">
        <v>0</v>
      </c>
      <c r="AH1662" s="94">
        <v>0</v>
      </c>
      <c r="AI1662" s="49" t="s">
        <v>5559</v>
      </c>
      <c r="AJ1662" s="49"/>
      <c r="AK1662" s="48" t="str" cm="1">
        <f t="array" ref="AK1662">IFERROR(_xlfn.IFS(
AM1662="MPR ISSUE","PDH",
AM1662="BSS Hardware Issue","BSS",
AM1662="Sites strategiques, MLL, Pylone, etc.","ENVTECH",
AM1662="AKTIVCO DEFAUT GE &amp; POWER Cabinet","AKTIVCO",
AM1662="AKTIVCO Coupure ENEO &amp; Baisse de tension","AKTIVCO GRID ONLY",
AM1662="Coupure ENEO &amp; Baisse de tension","IHS GRID ONLY",
AM1662="Defaut GE &amp; POWER Cabinet","IHS",
AM1662="Sharing","Partners",
AM1662="Sites strategiques &amp; DataCenter","SST &amp; DC",
AM1662="Exclu","Exclu",
AM1662="SAT","SAT",
AM1662="SPARE-ISSUE","SPARE-ISSUE",
AM1662="Fiber CAmtel","TRANS_FO_CAMTEL",
AM1662="Fiber AOF","Fiber AOF",
AM1662="Projet OCM (HUAWEI)","TRAVAUX-HUAWEI",
AM1662="Projet OCM (NOKIA)","TRAVAUX-NOKIA",
AM1662="ACCESS-ISSUE","ACCESS-ISSUE",
AM1662="Projet OCM (ZTE, NOKIA, autres projets)","TRAVAUX OCM",
AM1662="No root CAuse","No root cause",
AM1662="ODU HS","PDH",
AM1662="IP &amp; VLAN","PDH",
AM1662="Warehouse HUAWEI","SPARE-ISSUE",
AM1662="SPARE-HS","SPARE-ISSUE",
AM1662="Power Telco","BSS",AM1662="no impacts","no impacts"
),"")</f>
        <v>no impacts</v>
      </c>
      <c r="AL1662" s="48" t="str" cm="1">
        <f t="array" ref="AL1662">IFERROR(_xlfn.IFS(
AM1662="MPR ISSUE","TX ISSUE",
AM1662="BSS Hardware Issue","RAN ISSUE",
AM1662="Sites strategiques, MLL, Pylone, etc.","ENVTECH",
AM1662="AKTIVCO DEFAUT GE &amp; POWER Cabinet","POWER ISSUE",
AM1662="AKTIVCO Coupure ENEO &amp; Baisse de tension","POWER ISSUE",
AM1662="Coupure ENEO &amp; Baisse de tension","POWER ISSUE",
AM1662="Defaut GE &amp; POWER Cabinet","POWER ISSUE",
AM1662="Sharing","POWER ISSUE",
AM1662="Sites strategiques &amp; DataCenter","POWER ISSUE",
AM1662="Exclu","Exclu",
AM1662="SAT","TX ISSUE",
AM1662="SPARE-ISSUE","SPARE-ISSUE",
AM1662="Fiber CAmtel","TX ISSUE",
AM1662="Fiber AOF","TX ISSUE",
AM1662="Projet OCM (HUAWEI)","TRAVAUX-HUAWEI",
AM1662="Projet OCM (NOKIA)","TRAVAUX -NOKIA",
AM1662="ACCESS-ISSUE","ACCESS-ISSUE",
AM1662="Projet OCM (ZTE, NOKIA, autres projets)","TRAVAUX OCM",
AM1662="No root CAuse","No root cause",
AM1662="ODU HS","TX ISSUE",
AM1662="IP &amp; VLAN","TX ISSUE",
AM1662="Warehouse HUAWEI","SPARE-ISSUE",
AM1662="SPARE-HS","SPARE-ISSUE",
AM1662="Power Telco","RAN ISSUE",AM1662="no impacts","no impacts"
),"")</f>
        <v>no impacts</v>
      </c>
      <c r="AM1662" s="67" t="s">
        <v>5605</v>
      </c>
      <c r="AN1662" s="48" t="str" cm="1">
        <f t="array" ref="AN1662">IFERROR(_xlfn.IFS(
AM1662="MPR ISSUE","ACTIVE",
AM1662="BSS Hardware Issue","ACTIVE",
AM1662="Sites strategiques, MLL, Pylone, etc.","PASSIVE",
AM1662="AKTIVCO DEFAUT GE &amp; POWER Cabinet","PASSIVE",
AM1662="AKTIVCO Coupure ENEO &amp; Baisse de tension","PASSIVE",
AM1662="Coupure ENEO &amp; Baisse de tension","PASSIVE",
AM1662="Defaut GE &amp; POWER Cabinet","PASSIVE",
AM1662="Sharing","PASSIVE",
AM1662="Sites strategiques &amp; DataCenter","PASSIVE",
AM1662="Exclu","Exclu",
AM1662="SAT","ACTIVE",
AM1662="SPARE-ISSUE","SPARE-ISSUE",
AM1662="Fiber CAmtel","ACTIVE",
AM1662="Fiber AOF","ACTIVE",
AM1662="Projet OCM (HUAWEI)","PLANNED WORKS",
AM1662="Projet OCM (NOKIA)","PLANNED WORKS",
AM1662="ACCESS-ISSUE","ACCESS-ISSUE",
AM1662="Projet OCM (ZTE, NOKIA, autres projets)","PLANNED WORKS",
AM1662="No root CAuse","No root cause",
AM1662="ODU HS","ACTIVE",
AM1662="IP &amp; VLAN","ACTIVE",
AM1662="Warehouse HUAWEI","SPARE-ISSUE",
AM1662="SPARE-HS","SPARE-ISSUE",
AM1662="Power Telco","ACTIVE", AM1662="no impacts","no impacts"
),"")</f>
        <v>no impacts</v>
      </c>
      <c r="AO1662" s="93" t="s">
        <v>5537</v>
      </c>
      <c r="AP1662" s="101" t="str">
        <f t="shared" si="47"/>
        <v>ADM_031</v>
      </c>
      <c r="AR1662" s="17" t="s">
        <v>5537</v>
      </c>
      <c r="AS1662" s="7" t="s">
        <v>5537</v>
      </c>
      <c r="AT1662" s="6"/>
      <c r="AU1662" s="7"/>
      <c r="AV1662" s="3" t="s">
        <v>5537</v>
      </c>
      <c r="AW1662" s="18" t="s">
        <v>5537</v>
      </c>
      <c r="AX1662" s="18" t="s">
        <v>5537</v>
      </c>
      <c r="AY1662" s="18" t="s">
        <v>5537</v>
      </c>
      <c r="AZ1662" s="18" t="s">
        <v>5537</v>
      </c>
      <c r="BA1662" s="18" t="s">
        <v>5537</v>
      </c>
      <c r="BB1662" s="18" t="s">
        <v>5537</v>
      </c>
      <c r="BC1662" s="18" t="s">
        <v>5537</v>
      </c>
      <c r="BD1662" s="18" t="s">
        <v>5537</v>
      </c>
      <c r="BE1662" s="18" t="s">
        <v>5537</v>
      </c>
      <c r="BF1662" s="18" t="s">
        <v>5537</v>
      </c>
      <c r="BG1662" s="18" t="s">
        <v>5537</v>
      </c>
      <c r="BH1662" s="18" t="s">
        <v>5537</v>
      </c>
      <c r="BI1662" s="9" t="s">
        <v>5537</v>
      </c>
      <c r="BJ1662" s="14"/>
      <c r="BK1662" s="14" t="s">
        <v>5537</v>
      </c>
      <c r="BL1662" s="14" t="str">
        <f>_xlfn.XLOOKUP(B1662,'[4]cell downs 18042026 17h'!$B:$B,'[4]cell downs 18042026 17h'!$B:$B,"")</f>
        <v/>
      </c>
      <c r="BM1662" s="14" t="str">
        <f>_xlfn.XLOOKUP(B1662,'[5]Cells Huawei 19042026 15h'!$B:$B,'[5]Cells Huawei 19042026 15h'!$B:$B,"")</f>
        <v/>
      </c>
      <c r="BN1662" s="9" t="str">
        <f>_xlfn.XLOOKUP(B1662,'[6]cells down 19042026 9H40'!$B:$B,'[6]cells down 19042026 9H40'!$B:$B,"")</f>
        <v/>
      </c>
      <c r="BO1662" s="9" t="s">
        <v>4695</v>
      </c>
      <c r="BP1662" s="9" t="s">
        <v>302</v>
      </c>
      <c r="BQ1662" s="115"/>
    </row>
    <row r="1663" spans="1:69" s="9" customFormat="1" x14ac:dyDescent="0.3">
      <c r="A1663" s="1" t="s">
        <v>3043</v>
      </c>
      <c r="B1663" s="8" t="s">
        <v>3044</v>
      </c>
      <c r="C1663" s="3" t="str">
        <f>_xlfn.XLOOKUP(B1663,'[1]daily break down'!$D:$D,'[1]daily break down'!$E:$E,"")</f>
        <v>NORD</v>
      </c>
      <c r="D1663" s="1" t="s">
        <v>21</v>
      </c>
      <c r="E1663" s="1" t="s">
        <v>122</v>
      </c>
      <c r="F1663" s="3" t="s">
        <v>23</v>
      </c>
      <c r="G1663" s="1" t="s">
        <v>732</v>
      </c>
      <c r="H1663" s="33" t="str">
        <f>_xlfn.XLOOKUP(B1663,[2]CALCULATION!$B:$B,[2]CALCULATION!$H:$H,"")</f>
        <v>NOKIA</v>
      </c>
      <c r="I1663" s="28">
        <v>1.732482951027946</v>
      </c>
      <c r="J1663" s="28">
        <v>0</v>
      </c>
      <c r="K1663" s="28">
        <v>0</v>
      </c>
      <c r="L1663" s="28">
        <v>0</v>
      </c>
      <c r="M1663" s="28">
        <v>0</v>
      </c>
      <c r="N1663" s="28">
        <v>0</v>
      </c>
      <c r="O1663" s="28">
        <v>0</v>
      </c>
      <c r="P1663" s="28">
        <v>0</v>
      </c>
      <c r="Q1663" s="28">
        <v>0</v>
      </c>
      <c r="R1663" s="28">
        <v>0</v>
      </c>
      <c r="S1663" s="94">
        <v>0</v>
      </c>
      <c r="T1663" s="94">
        <f>_xlfn.XLOOKUP(B1663,'[3]Nur des jours'!$B:$B,'[3]Nur des jours'!$U:$U,"")</f>
        <v>0</v>
      </c>
      <c r="U1663" s="94">
        <v>0</v>
      </c>
      <c r="V1663" s="94">
        <v>0</v>
      </c>
      <c r="W1663" s="94">
        <v>0</v>
      </c>
      <c r="X1663" s="94">
        <v>0</v>
      </c>
      <c r="Y1663" s="94">
        <v>0</v>
      </c>
      <c r="Z1663" s="94">
        <v>0.96621642170307265</v>
      </c>
      <c r="AA1663" s="94">
        <v>0</v>
      </c>
      <c r="AB1663" s="94">
        <v>0</v>
      </c>
      <c r="AC1663" s="94">
        <f>_xlfn.XLOOKUP(B1663,'[3]Nur des jours'!$B:$B,'[3]Nur des jours'!$N:$N,"")</f>
        <v>0</v>
      </c>
      <c r="AD1663" s="94">
        <v>0</v>
      </c>
      <c r="AE1663" s="94">
        <v>0</v>
      </c>
      <c r="AF1663" s="94">
        <v>0</v>
      </c>
      <c r="AG1663" s="94">
        <v>0</v>
      </c>
      <c r="AH1663" s="94">
        <v>0</v>
      </c>
      <c r="AI1663" s="49" t="s">
        <v>5559</v>
      </c>
      <c r="AJ1663" s="49"/>
      <c r="AK1663" s="48" t="str" cm="1">
        <f t="array" ref="AK1663">IFERROR(_xlfn.IFS(
AM1663="MPR ISSUE","PDH",
AM1663="BSS Hardware Issue","BSS",
AM1663="Sites strategiques, MLL, Pylone, etc.","ENVTECH",
AM1663="AKTIVCO DEFAUT GE &amp; POWER Cabinet","AKTIVCO",
AM1663="AKTIVCO Coupure ENEO &amp; Baisse de tension","AKTIVCO GRID ONLY",
AM1663="Coupure ENEO &amp; Baisse de tension","IHS GRID ONLY",
AM1663="Defaut GE &amp; POWER Cabinet","IHS",
AM1663="Sharing","Partners",
AM1663="Sites strategiques &amp; DataCenter","SST &amp; DC",
AM1663="Exclu","Exclu",
AM1663="SAT","SAT",
AM1663="SPARE-ISSUE","SPARE-ISSUE",
AM1663="Fiber CAmtel","TRANS_FO_CAMTEL",
AM1663="Fiber AOF","Fiber AOF",
AM1663="Projet OCM (HUAWEI)","TRAVAUX-HUAWEI",
AM1663="Projet OCM (NOKIA)","TRAVAUX-NOKIA",
AM1663="ACCESS-ISSUE","ACCESS-ISSUE",
AM1663="Projet OCM (ZTE, NOKIA, autres projets)","TRAVAUX OCM",
AM1663="No root CAuse","No root cause",
AM1663="ODU HS","PDH",
AM1663="IP &amp; VLAN","PDH",
AM1663="Warehouse HUAWEI","SPARE-ISSUE",
AM1663="SPARE-HS","SPARE-ISSUE",
AM1663="Power Telco","BSS",AM1663="no impacts","no impacts"
),"")</f>
        <v>no impacts</v>
      </c>
      <c r="AL1663" s="48" t="str" cm="1">
        <f t="array" ref="AL1663">IFERROR(_xlfn.IFS(
AM1663="MPR ISSUE","TX ISSUE",
AM1663="BSS Hardware Issue","RAN ISSUE",
AM1663="Sites strategiques, MLL, Pylone, etc.","ENVTECH",
AM1663="AKTIVCO DEFAUT GE &amp; POWER Cabinet","POWER ISSUE",
AM1663="AKTIVCO Coupure ENEO &amp; Baisse de tension","POWER ISSUE",
AM1663="Coupure ENEO &amp; Baisse de tension","POWER ISSUE",
AM1663="Defaut GE &amp; POWER Cabinet","POWER ISSUE",
AM1663="Sharing","POWER ISSUE",
AM1663="Sites strategiques &amp; DataCenter","POWER ISSUE",
AM1663="Exclu","Exclu",
AM1663="SAT","TX ISSUE",
AM1663="SPARE-ISSUE","SPARE-ISSUE",
AM1663="Fiber CAmtel","TX ISSUE",
AM1663="Fiber AOF","TX ISSUE",
AM1663="Projet OCM (HUAWEI)","TRAVAUX-HUAWEI",
AM1663="Projet OCM (NOKIA)","TRAVAUX -NOKIA",
AM1663="ACCESS-ISSUE","ACCESS-ISSUE",
AM1663="Projet OCM (ZTE, NOKIA, autres projets)","TRAVAUX OCM",
AM1663="No root CAuse","No root cause",
AM1663="ODU HS","TX ISSUE",
AM1663="IP &amp; VLAN","TX ISSUE",
AM1663="Warehouse HUAWEI","SPARE-ISSUE",
AM1663="SPARE-HS","SPARE-ISSUE",
AM1663="Power Telco","RAN ISSUE",AM1663="no impacts","no impacts"
),"")</f>
        <v>no impacts</v>
      </c>
      <c r="AM1663" s="67" t="s">
        <v>5605</v>
      </c>
      <c r="AN1663" s="48" t="str" cm="1">
        <f t="array" ref="AN1663">IFERROR(_xlfn.IFS(
AM1663="MPR ISSUE","ACTIVE",
AM1663="BSS Hardware Issue","ACTIVE",
AM1663="Sites strategiques, MLL, Pylone, etc.","PASSIVE",
AM1663="AKTIVCO DEFAUT GE &amp; POWER Cabinet","PASSIVE",
AM1663="AKTIVCO Coupure ENEO &amp; Baisse de tension","PASSIVE",
AM1663="Coupure ENEO &amp; Baisse de tension","PASSIVE",
AM1663="Defaut GE &amp; POWER Cabinet","PASSIVE",
AM1663="Sharing","PASSIVE",
AM1663="Sites strategiques &amp; DataCenter","PASSIVE",
AM1663="Exclu","Exclu",
AM1663="SAT","ACTIVE",
AM1663="SPARE-ISSUE","SPARE-ISSUE",
AM1663="Fiber CAmtel","ACTIVE",
AM1663="Fiber AOF","ACTIVE",
AM1663="Projet OCM (HUAWEI)","PLANNED WORKS",
AM1663="Projet OCM (NOKIA)","PLANNED WORKS",
AM1663="ACCESS-ISSUE","ACCESS-ISSUE",
AM1663="Projet OCM (ZTE, NOKIA, autres projets)","PLANNED WORKS",
AM1663="No root CAuse","No root cause",
AM1663="ODU HS","ACTIVE",
AM1663="IP &amp; VLAN","ACTIVE",
AM1663="Warehouse HUAWEI","SPARE-ISSUE",
AM1663="SPARE-HS","SPARE-ISSUE",
AM1663="Power Telco","ACTIVE", AM1663="no impacts","no impacts"
),"")</f>
        <v>no impacts</v>
      </c>
      <c r="AO1663" s="93" t="s">
        <v>5537</v>
      </c>
      <c r="AP1663" s="101" t="str">
        <f t="shared" si="47"/>
        <v>NRD_178</v>
      </c>
      <c r="AR1663" s="17" t="s">
        <v>5537</v>
      </c>
      <c r="AS1663" s="7" t="s">
        <v>5537</v>
      </c>
      <c r="AT1663" s="6"/>
      <c r="AU1663" s="7"/>
      <c r="AV1663" s="3" t="s">
        <v>5537</v>
      </c>
      <c r="AW1663" s="18" t="s">
        <v>5537</v>
      </c>
      <c r="AX1663" s="18" t="s">
        <v>5537</v>
      </c>
      <c r="AY1663" s="18" t="s">
        <v>5537</v>
      </c>
      <c r="AZ1663" s="18" t="s">
        <v>5537</v>
      </c>
      <c r="BA1663" s="18" t="s">
        <v>5537</v>
      </c>
      <c r="BB1663" s="18" t="s">
        <v>5537</v>
      </c>
      <c r="BC1663" s="18" t="s">
        <v>5537</v>
      </c>
      <c r="BD1663" s="18" t="s">
        <v>5537</v>
      </c>
      <c r="BE1663" s="18" t="s">
        <v>5537</v>
      </c>
      <c r="BF1663" s="18" t="s">
        <v>5537</v>
      </c>
      <c r="BG1663" s="18" t="s">
        <v>5537</v>
      </c>
      <c r="BH1663" s="18" t="s">
        <v>5537</v>
      </c>
      <c r="BI1663" s="9" t="s">
        <v>5537</v>
      </c>
      <c r="BJ1663" s="14"/>
      <c r="BK1663" s="14" t="s">
        <v>5537</v>
      </c>
      <c r="BL1663" s="14" t="str">
        <f>_xlfn.XLOOKUP(B1663,'[4]cell downs 18042026 17h'!$B:$B,'[4]cell downs 18042026 17h'!$B:$B,"")</f>
        <v/>
      </c>
      <c r="BM1663" s="14" t="str">
        <f>_xlfn.XLOOKUP(B1663,'[5]Cells Huawei 19042026 15h'!$B:$B,'[5]Cells Huawei 19042026 15h'!$B:$B,"")</f>
        <v/>
      </c>
      <c r="BN1663" s="9" t="str">
        <f>_xlfn.XLOOKUP(B1663,'[6]cells down 19042026 9H40'!$B:$B,'[6]cells down 19042026 9H40'!$B:$B,"")</f>
        <v/>
      </c>
      <c r="BO1663" s="9" t="s">
        <v>5537</v>
      </c>
      <c r="BP1663" s="9" t="s">
        <v>5537</v>
      </c>
      <c r="BQ1663" s="115"/>
    </row>
    <row r="1664" spans="1:69" s="9" customFormat="1" x14ac:dyDescent="0.3">
      <c r="A1664" s="1" t="s">
        <v>2610</v>
      </c>
      <c r="B1664" s="8" t="s">
        <v>2611</v>
      </c>
      <c r="C1664" s="3" t="str">
        <f>_xlfn.XLOOKUP(B1664,'[1]daily break down'!$D:$D,'[1]daily break down'!$E:$E,"")</f>
        <v>CENTRE</v>
      </c>
      <c r="D1664" s="1" t="s">
        <v>11</v>
      </c>
      <c r="E1664" s="1" t="s">
        <v>12</v>
      </c>
      <c r="F1664" s="3" t="s">
        <v>37</v>
      </c>
      <c r="G1664" s="1" t="s">
        <v>2612</v>
      </c>
      <c r="H1664" s="34" t="str">
        <f>_xlfn.XLOOKUP(B1664,[2]CALCULATION!$B:$B,[2]CALCULATION!$H:$H,"")</f>
        <v>ZTE</v>
      </c>
      <c r="I1664" s="28">
        <v>0</v>
      </c>
      <c r="J1664" s="28">
        <v>0</v>
      </c>
      <c r="K1664" s="28">
        <v>0</v>
      </c>
      <c r="L1664" s="28">
        <v>0</v>
      </c>
      <c r="M1664" s="28">
        <v>0</v>
      </c>
      <c r="N1664" s="28">
        <v>0</v>
      </c>
      <c r="O1664" s="28">
        <v>0</v>
      </c>
      <c r="P1664" s="28">
        <v>0</v>
      </c>
      <c r="Q1664" s="28">
        <v>0</v>
      </c>
      <c r="R1664" s="28">
        <v>0</v>
      </c>
      <c r="S1664" s="94">
        <v>0</v>
      </c>
      <c r="T1664" s="94">
        <f>_xlfn.XLOOKUP(B1664,'[3]Nur des jours'!$B:$B,'[3]Nur des jours'!$U:$U,"")</f>
        <v>0</v>
      </c>
      <c r="U1664" s="94">
        <v>0</v>
      </c>
      <c r="V1664" s="94">
        <v>0</v>
      </c>
      <c r="W1664" s="94">
        <v>0</v>
      </c>
      <c r="X1664" s="94">
        <v>0</v>
      </c>
      <c r="Y1664" s="94">
        <v>0</v>
      </c>
      <c r="Z1664" s="94">
        <v>0</v>
      </c>
      <c r="AA1664" s="94">
        <v>0</v>
      </c>
      <c r="AB1664" s="94">
        <v>0</v>
      </c>
      <c r="AC1664" s="94">
        <f>_xlfn.XLOOKUP(B1664,'[3]Nur des jours'!$B:$B,'[3]Nur des jours'!$N:$N,"")</f>
        <v>0</v>
      </c>
      <c r="AD1664" s="94">
        <v>0</v>
      </c>
      <c r="AE1664" s="94">
        <v>0</v>
      </c>
      <c r="AF1664" s="94">
        <v>0</v>
      </c>
      <c r="AG1664" s="94">
        <v>0</v>
      </c>
      <c r="AH1664" s="94">
        <v>0</v>
      </c>
      <c r="AI1664" s="49" t="s">
        <v>5559</v>
      </c>
      <c r="AJ1664" s="49"/>
      <c r="AK1664" s="48" t="str" cm="1">
        <f t="array" ref="AK1664">IFERROR(_xlfn.IFS(
AM1664="MPR ISSUE","PDH",
AM1664="BSS Hardware Issue","BSS",
AM1664="Sites strategiques, MLL, Pylone, etc.","ENVTECH",
AM1664="AKTIVCO DEFAUT GE &amp; POWER Cabinet","AKTIVCO",
AM1664="AKTIVCO Coupure ENEO &amp; Baisse de tension","AKTIVCO GRID ONLY",
AM1664="Coupure ENEO &amp; Baisse de tension","IHS GRID ONLY",
AM1664="Defaut GE &amp; POWER Cabinet","IHS",
AM1664="Sharing","Partners",
AM1664="Sites strategiques &amp; DataCenter","SST &amp; DC",
AM1664="Exclu","Exclu",
AM1664="SAT","SAT",
AM1664="SPARE-ISSUE","SPARE-ISSUE",
AM1664="Fiber CAmtel","TRANS_FO_CAMTEL",
AM1664="Fiber AOF","Fiber AOF",
AM1664="Projet OCM (HUAWEI)","TRAVAUX-HUAWEI",
AM1664="Projet OCM (NOKIA)","TRAVAUX-NOKIA",
AM1664="ACCESS-ISSUE","ACCESS-ISSUE",
AM1664="Projet OCM (ZTE, NOKIA, autres projets)","TRAVAUX OCM",
AM1664="No root CAuse","No root cause",
AM1664="ODU HS","PDH",
AM1664="IP &amp; VLAN","PDH",
AM1664="Warehouse HUAWEI","SPARE-ISSUE",
AM1664="SPARE-HS","SPARE-ISSUE",
AM1664="Power Telco","BSS",AM1664="no impacts","no impacts"
),"")</f>
        <v>no impacts</v>
      </c>
      <c r="AL1664" s="48" t="str" cm="1">
        <f t="array" ref="AL1664">IFERROR(_xlfn.IFS(
AM1664="MPR ISSUE","TX ISSUE",
AM1664="BSS Hardware Issue","RAN ISSUE",
AM1664="Sites strategiques, MLL, Pylone, etc.","ENVTECH",
AM1664="AKTIVCO DEFAUT GE &amp; POWER Cabinet","POWER ISSUE",
AM1664="AKTIVCO Coupure ENEO &amp; Baisse de tension","POWER ISSUE",
AM1664="Coupure ENEO &amp; Baisse de tension","POWER ISSUE",
AM1664="Defaut GE &amp; POWER Cabinet","POWER ISSUE",
AM1664="Sharing","POWER ISSUE",
AM1664="Sites strategiques &amp; DataCenter","POWER ISSUE",
AM1664="Exclu","Exclu",
AM1664="SAT","TX ISSUE",
AM1664="SPARE-ISSUE","SPARE-ISSUE",
AM1664="Fiber CAmtel","TX ISSUE",
AM1664="Fiber AOF","TX ISSUE",
AM1664="Projet OCM (HUAWEI)","TRAVAUX-HUAWEI",
AM1664="Projet OCM (NOKIA)","TRAVAUX -NOKIA",
AM1664="ACCESS-ISSUE","ACCESS-ISSUE",
AM1664="Projet OCM (ZTE, NOKIA, autres projets)","TRAVAUX OCM",
AM1664="No root CAuse","No root cause",
AM1664="ODU HS","TX ISSUE",
AM1664="IP &amp; VLAN","TX ISSUE",
AM1664="Warehouse HUAWEI","SPARE-ISSUE",
AM1664="SPARE-HS","SPARE-ISSUE",
AM1664="Power Telco","RAN ISSUE",AM1664="no impacts","no impacts"
),"")</f>
        <v>no impacts</v>
      </c>
      <c r="AM1664" s="67" t="s">
        <v>5605</v>
      </c>
      <c r="AN1664" s="48" t="str" cm="1">
        <f t="array" ref="AN1664">IFERROR(_xlfn.IFS(
AM1664="MPR ISSUE","ACTIVE",
AM1664="BSS Hardware Issue","ACTIVE",
AM1664="Sites strategiques, MLL, Pylone, etc.","PASSIVE",
AM1664="AKTIVCO DEFAUT GE &amp; POWER Cabinet","PASSIVE",
AM1664="AKTIVCO Coupure ENEO &amp; Baisse de tension","PASSIVE",
AM1664="Coupure ENEO &amp; Baisse de tension","PASSIVE",
AM1664="Defaut GE &amp; POWER Cabinet","PASSIVE",
AM1664="Sharing","PASSIVE",
AM1664="Sites strategiques &amp; DataCenter","PASSIVE",
AM1664="Exclu","Exclu",
AM1664="SAT","ACTIVE",
AM1664="SPARE-ISSUE","SPARE-ISSUE",
AM1664="Fiber CAmtel","ACTIVE",
AM1664="Fiber AOF","ACTIVE",
AM1664="Projet OCM (HUAWEI)","PLANNED WORKS",
AM1664="Projet OCM (NOKIA)","PLANNED WORKS",
AM1664="ACCESS-ISSUE","ACCESS-ISSUE",
AM1664="Projet OCM (ZTE, NOKIA, autres projets)","PLANNED WORKS",
AM1664="No root CAuse","No root cause",
AM1664="ODU HS","ACTIVE",
AM1664="IP &amp; VLAN","ACTIVE",
AM1664="Warehouse HUAWEI","SPARE-ISSUE",
AM1664="SPARE-HS","SPARE-ISSUE",
AM1664="Power Telco","ACTIVE", AM1664="no impacts","no impacts"
),"")</f>
        <v>no impacts</v>
      </c>
      <c r="AO1664" s="93" t="s">
        <v>5537</v>
      </c>
      <c r="AP1664" s="101" t="str">
        <f t="shared" si="47"/>
        <v>CTR_393</v>
      </c>
      <c r="AR1664" s="17" t="s">
        <v>5537</v>
      </c>
      <c r="AS1664" s="7" t="s">
        <v>5537</v>
      </c>
      <c r="AT1664" s="6"/>
      <c r="AU1664" s="7"/>
      <c r="AV1664" s="3" t="s">
        <v>5537</v>
      </c>
      <c r="AW1664" s="18" t="s">
        <v>5537</v>
      </c>
      <c r="AX1664" s="18" t="s">
        <v>5537</v>
      </c>
      <c r="AY1664" s="18" t="s">
        <v>5537</v>
      </c>
      <c r="AZ1664" s="18" t="s">
        <v>5537</v>
      </c>
      <c r="BA1664" s="18" t="s">
        <v>5537</v>
      </c>
      <c r="BB1664" s="18" t="s">
        <v>5537</v>
      </c>
      <c r="BC1664" s="18" t="s">
        <v>5537</v>
      </c>
      <c r="BD1664" s="18" t="s">
        <v>5537</v>
      </c>
      <c r="BE1664" s="18" t="s">
        <v>5537</v>
      </c>
      <c r="BF1664" s="18" t="s">
        <v>5537</v>
      </c>
      <c r="BG1664" s="18" t="s">
        <v>5537</v>
      </c>
      <c r="BH1664" s="18" t="s">
        <v>5537</v>
      </c>
      <c r="BI1664" s="9" t="s">
        <v>5537</v>
      </c>
      <c r="BJ1664" s="14"/>
      <c r="BK1664" s="14" t="s">
        <v>5537</v>
      </c>
      <c r="BL1664" s="14" t="str">
        <f>_xlfn.XLOOKUP(B1664,'[4]cell downs 18042026 17h'!$B:$B,'[4]cell downs 18042026 17h'!$B:$B,"")</f>
        <v/>
      </c>
      <c r="BM1664" s="14" t="str">
        <f>_xlfn.XLOOKUP(B1664,'[5]Cells Huawei 19042026 15h'!$B:$B,'[5]Cells Huawei 19042026 15h'!$B:$B,"")</f>
        <v/>
      </c>
      <c r="BN1664" s="9" t="str">
        <f>_xlfn.XLOOKUP(B1664,'[6]cells down 19042026 9H40'!$B:$B,'[6]cells down 19042026 9H40'!$B:$B,"")</f>
        <v/>
      </c>
      <c r="BO1664" s="9" t="s">
        <v>2611</v>
      </c>
      <c r="BP1664" s="9" t="s">
        <v>5537</v>
      </c>
      <c r="BQ1664" s="115"/>
    </row>
    <row r="1665" spans="1:69" s="9" customFormat="1" x14ac:dyDescent="0.3">
      <c r="A1665" s="1" t="s">
        <v>4876</v>
      </c>
      <c r="B1665" s="1" t="s">
        <v>4877</v>
      </c>
      <c r="C1665" s="3" t="str">
        <f>_xlfn.XLOOKUP(B1665,'[1]daily break down'!$D:$D,'[1]daily break down'!$E:$E,"")</f>
        <v>Douala</v>
      </c>
      <c r="D1665" s="1" t="s">
        <v>11</v>
      </c>
      <c r="E1665" s="1" t="s">
        <v>12</v>
      </c>
      <c r="F1665" s="3" t="s">
        <v>31</v>
      </c>
      <c r="G1665" s="1" t="s">
        <v>32</v>
      </c>
      <c r="H1665" s="34" t="str">
        <f>_xlfn.XLOOKUP(B1665,[2]CALCULATION!$B:$B,[2]CALCULATION!$H:$H,"")</f>
        <v>ZTE</v>
      </c>
      <c r="I1665" s="28">
        <v>0</v>
      </c>
      <c r="J1665" s="28">
        <v>3.7257478605040033</v>
      </c>
      <c r="K1665" s="28">
        <v>3.3257605590797668</v>
      </c>
      <c r="L1665" s="28">
        <v>0</v>
      </c>
      <c r="M1665" s="28">
        <v>0</v>
      </c>
      <c r="N1665" s="28">
        <v>0</v>
      </c>
      <c r="O1665" s="28">
        <v>13.516028741585416</v>
      </c>
      <c r="P1665" s="28">
        <v>0</v>
      </c>
      <c r="Q1665" s="28">
        <v>0</v>
      </c>
      <c r="R1665" s="28">
        <v>0</v>
      </c>
      <c r="S1665" s="94">
        <v>0</v>
      </c>
      <c r="T1665" s="94">
        <f>_xlfn.XLOOKUP(B1665,'[3]Nur des jours'!$B:$B,'[3]Nur des jours'!$U:$U,"")</f>
        <v>0</v>
      </c>
      <c r="U1665" s="94">
        <v>0</v>
      </c>
      <c r="V1665" s="94">
        <v>0</v>
      </c>
      <c r="W1665" s="94">
        <v>0</v>
      </c>
      <c r="X1665" s="94">
        <v>0</v>
      </c>
      <c r="Y1665" s="94">
        <v>0</v>
      </c>
      <c r="Z1665" s="94">
        <v>0</v>
      </c>
      <c r="AA1665" s="94">
        <v>0</v>
      </c>
      <c r="AB1665" s="94">
        <v>0</v>
      </c>
      <c r="AC1665" s="94">
        <f>_xlfn.XLOOKUP(B1665,'[3]Nur des jours'!$B:$B,'[3]Nur des jours'!$N:$N,"")</f>
        <v>0</v>
      </c>
      <c r="AD1665" s="94">
        <v>0</v>
      </c>
      <c r="AE1665" s="94">
        <v>0</v>
      </c>
      <c r="AF1665" s="94">
        <v>0</v>
      </c>
      <c r="AG1665" s="94">
        <v>0</v>
      </c>
      <c r="AH1665" s="94">
        <v>0</v>
      </c>
      <c r="AI1665" s="49" t="s">
        <v>5559</v>
      </c>
      <c r="AJ1665" s="49"/>
      <c r="AK1665" s="48" t="str" cm="1">
        <f t="array" ref="AK1665">IFERROR(_xlfn.IFS(
AM1665="MPR ISSUE","PDH",
AM1665="BSS Hardware Issue","BSS",
AM1665="Sites strategiques, MLL, Pylone, etc.","ENVTECH",
AM1665="AKTIVCO DEFAUT GE &amp; POWER Cabinet","AKTIVCO",
AM1665="AKTIVCO Coupure ENEO &amp; Baisse de tension","AKTIVCO GRID ONLY",
AM1665="Coupure ENEO &amp; Baisse de tension","IHS GRID ONLY",
AM1665="Defaut GE &amp; POWER Cabinet","IHS",
AM1665="Sharing","Partners",
AM1665="Sites strategiques &amp; DataCenter","SST &amp; DC",
AM1665="Exclu","Exclu",
AM1665="SAT","SAT",
AM1665="SPARE-ISSUE","SPARE-ISSUE",
AM1665="Fiber CAmtel","TRANS_FO_CAMTEL",
AM1665="Fiber AOF","Fiber AOF",
AM1665="Projet OCM (HUAWEI)","TRAVAUX-HUAWEI",
AM1665="Projet OCM (NOKIA)","TRAVAUX-NOKIA",
AM1665="ACCESS-ISSUE","ACCESS-ISSUE",
AM1665="Projet OCM (ZTE, NOKIA, autres projets)","TRAVAUX OCM",
AM1665="No root CAuse","No root cause",
AM1665="ODU HS","PDH",
AM1665="IP &amp; VLAN","PDH",
AM1665="Warehouse HUAWEI","SPARE-ISSUE",
AM1665="SPARE-HS","SPARE-ISSUE",
AM1665="Power Telco","BSS",AM1665="no impacts","no impacts"
),"")</f>
        <v>no impacts</v>
      </c>
      <c r="AL1665" s="48" t="str" cm="1">
        <f t="array" ref="AL1665">IFERROR(_xlfn.IFS(
AM1665="MPR ISSUE","TX ISSUE",
AM1665="BSS Hardware Issue","RAN ISSUE",
AM1665="Sites strategiques, MLL, Pylone, etc.","ENVTECH",
AM1665="AKTIVCO DEFAUT GE &amp; POWER Cabinet","POWER ISSUE",
AM1665="AKTIVCO Coupure ENEO &amp; Baisse de tension","POWER ISSUE",
AM1665="Coupure ENEO &amp; Baisse de tension","POWER ISSUE",
AM1665="Defaut GE &amp; POWER Cabinet","POWER ISSUE",
AM1665="Sharing","POWER ISSUE",
AM1665="Sites strategiques &amp; DataCenter","POWER ISSUE",
AM1665="Exclu","Exclu",
AM1665="SAT","TX ISSUE",
AM1665="SPARE-ISSUE","SPARE-ISSUE",
AM1665="Fiber CAmtel","TX ISSUE",
AM1665="Fiber AOF","TX ISSUE",
AM1665="Projet OCM (HUAWEI)","TRAVAUX-HUAWEI",
AM1665="Projet OCM (NOKIA)","TRAVAUX -NOKIA",
AM1665="ACCESS-ISSUE","ACCESS-ISSUE",
AM1665="Projet OCM (ZTE, NOKIA, autres projets)","TRAVAUX OCM",
AM1665="No root CAuse","No root cause",
AM1665="ODU HS","TX ISSUE",
AM1665="IP &amp; VLAN","TX ISSUE",
AM1665="Warehouse HUAWEI","SPARE-ISSUE",
AM1665="SPARE-HS","SPARE-ISSUE",
AM1665="Power Telco","RAN ISSUE",AM1665="no impacts","no impacts"
),"")</f>
        <v>no impacts</v>
      </c>
      <c r="AM1665" s="67" t="s">
        <v>5605</v>
      </c>
      <c r="AN1665" s="48" t="str" cm="1">
        <f t="array" ref="AN1665">IFERROR(_xlfn.IFS(
AM1665="MPR ISSUE","ACTIVE",
AM1665="BSS Hardware Issue","ACTIVE",
AM1665="Sites strategiques, MLL, Pylone, etc.","PASSIVE",
AM1665="AKTIVCO DEFAUT GE &amp; POWER Cabinet","PASSIVE",
AM1665="AKTIVCO Coupure ENEO &amp; Baisse de tension","PASSIVE",
AM1665="Coupure ENEO &amp; Baisse de tension","PASSIVE",
AM1665="Defaut GE &amp; POWER Cabinet","PASSIVE",
AM1665="Sharing","PASSIVE",
AM1665="Sites strategiques &amp; DataCenter","PASSIVE",
AM1665="Exclu","Exclu",
AM1665="SAT","ACTIVE",
AM1665="SPARE-ISSUE","SPARE-ISSUE",
AM1665="Fiber CAmtel","ACTIVE",
AM1665="Fiber AOF","ACTIVE",
AM1665="Projet OCM (HUAWEI)","PLANNED WORKS",
AM1665="Projet OCM (NOKIA)","PLANNED WORKS",
AM1665="ACCESS-ISSUE","ACCESS-ISSUE",
AM1665="Projet OCM (ZTE, NOKIA, autres projets)","PLANNED WORKS",
AM1665="No root CAuse","No root cause",
AM1665="ODU HS","ACTIVE",
AM1665="IP &amp; VLAN","ACTIVE",
AM1665="Warehouse HUAWEI","SPARE-ISSUE",
AM1665="SPARE-HS","SPARE-ISSUE",
AM1665="Power Telco","ACTIVE", AM1665="no impacts","no impacts"
),"")</f>
        <v>no impacts</v>
      </c>
      <c r="AO1665" s="93" t="s">
        <v>5537</v>
      </c>
      <c r="AP1665" s="101" t="str">
        <f t="shared" si="47"/>
        <v>LIT_155</v>
      </c>
      <c r="AR1665" s="17" t="s">
        <v>5537</v>
      </c>
      <c r="AS1665" s="7" t="s">
        <v>5537</v>
      </c>
      <c r="AT1665" s="6"/>
      <c r="AU1665" s="7"/>
      <c r="AV1665" s="3" t="s">
        <v>5537</v>
      </c>
      <c r="AW1665" s="18" t="s">
        <v>5537</v>
      </c>
      <c r="AX1665" s="18" t="s">
        <v>5537</v>
      </c>
      <c r="AY1665" s="18" t="s">
        <v>5537</v>
      </c>
      <c r="AZ1665" s="18" t="s">
        <v>5537</v>
      </c>
      <c r="BA1665" s="18" t="s">
        <v>5537</v>
      </c>
      <c r="BB1665" s="18" t="s">
        <v>5537</v>
      </c>
      <c r="BC1665" s="18" t="s">
        <v>5537</v>
      </c>
      <c r="BD1665" s="18" t="s">
        <v>5537</v>
      </c>
      <c r="BE1665" s="18" t="s">
        <v>5537</v>
      </c>
      <c r="BF1665" s="18" t="s">
        <v>5537</v>
      </c>
      <c r="BG1665" s="18" t="s">
        <v>5537</v>
      </c>
      <c r="BH1665" s="18" t="s">
        <v>5537</v>
      </c>
      <c r="BI1665" s="9" t="s">
        <v>5537</v>
      </c>
      <c r="BJ1665" s="14"/>
      <c r="BK1665" s="14" t="s">
        <v>5537</v>
      </c>
      <c r="BL1665" s="14" t="str">
        <f>_xlfn.XLOOKUP(B1665,'[4]cell downs 18042026 17h'!$B:$B,'[4]cell downs 18042026 17h'!$B:$B,"")</f>
        <v/>
      </c>
      <c r="BM1665" s="14" t="str">
        <f>_xlfn.XLOOKUP(B1665,'[5]Cells Huawei 19042026 15h'!$B:$B,'[5]Cells Huawei 19042026 15h'!$B:$B,"")</f>
        <v/>
      </c>
      <c r="BN1665" s="9" t="str">
        <f>_xlfn.XLOOKUP(B1665,'[6]cells down 19042026 9H40'!$B:$B,'[6]cells down 19042026 9H40'!$B:$B,"")</f>
        <v/>
      </c>
      <c r="BO1665" s="9" t="s">
        <v>4877</v>
      </c>
      <c r="BP1665" s="9" t="s">
        <v>5537</v>
      </c>
      <c r="BQ1665" s="115"/>
    </row>
    <row r="1666" spans="1:69" s="9" customFormat="1" x14ac:dyDescent="0.3">
      <c r="A1666" s="1" t="s">
        <v>5039</v>
      </c>
      <c r="B1666" s="8" t="s">
        <v>5040</v>
      </c>
      <c r="C1666" s="3" t="str">
        <f>_xlfn.XLOOKUP(B1666,'[1]daily break down'!$D:$D,'[1]daily break down'!$E:$E,"")</f>
        <v>CENTRE</v>
      </c>
      <c r="D1666" s="1" t="s">
        <v>11</v>
      </c>
      <c r="E1666" s="1" t="s">
        <v>12</v>
      </c>
      <c r="F1666" s="3" t="s">
        <v>37</v>
      </c>
      <c r="G1666" s="1" t="s">
        <v>1577</v>
      </c>
      <c r="H1666" s="34" t="str">
        <f>_xlfn.XLOOKUP(B1666,[2]CALCULATION!$B:$B,[2]CALCULATION!$H:$H,"")</f>
        <v>ZTE</v>
      </c>
      <c r="I1666" s="28">
        <v>0</v>
      </c>
      <c r="J1666" s="28">
        <v>0</v>
      </c>
      <c r="K1666" s="28">
        <v>0</v>
      </c>
      <c r="L1666" s="28">
        <v>0</v>
      </c>
      <c r="M1666" s="28">
        <v>0</v>
      </c>
      <c r="N1666" s="28">
        <v>0</v>
      </c>
      <c r="O1666" s="28">
        <v>0</v>
      </c>
      <c r="P1666" s="28">
        <v>0</v>
      </c>
      <c r="Q1666" s="28">
        <v>0</v>
      </c>
      <c r="R1666" s="28">
        <v>0</v>
      </c>
      <c r="S1666" s="94">
        <v>0</v>
      </c>
      <c r="T1666" s="94">
        <f>_xlfn.XLOOKUP(B1666,'[3]Nur des jours'!$B:$B,'[3]Nur des jours'!$U:$U,"")</f>
        <v>0</v>
      </c>
      <c r="U1666" s="94">
        <v>0</v>
      </c>
      <c r="V1666" s="94">
        <v>0</v>
      </c>
      <c r="W1666" s="94">
        <v>0</v>
      </c>
      <c r="X1666" s="94">
        <v>0</v>
      </c>
      <c r="Y1666" s="94">
        <v>0</v>
      </c>
      <c r="Z1666" s="94">
        <v>0</v>
      </c>
      <c r="AA1666" s="94">
        <v>0</v>
      </c>
      <c r="AB1666" s="94">
        <v>0</v>
      </c>
      <c r="AC1666" s="94">
        <f>_xlfn.XLOOKUP(B1666,'[3]Nur des jours'!$B:$B,'[3]Nur des jours'!$N:$N,"")</f>
        <v>0</v>
      </c>
      <c r="AD1666" s="94">
        <v>0</v>
      </c>
      <c r="AE1666" s="94">
        <v>0</v>
      </c>
      <c r="AF1666" s="94">
        <v>0</v>
      </c>
      <c r="AG1666" s="94">
        <v>0</v>
      </c>
      <c r="AH1666" s="94">
        <v>0</v>
      </c>
      <c r="AI1666" s="49" t="s">
        <v>6588</v>
      </c>
      <c r="AJ1666" s="49"/>
      <c r="AK1666" s="48" t="str" cm="1">
        <f t="array" ref="AK1666">IFERROR(_xlfn.IFS(
AM1666="MPR ISSUE","PDH",
AM1666="BSS Hardware Issue","BSS",
AM1666="Sites strategiques, MLL, Pylone, etc.","ENVTECH",
AM1666="AKTIVCO DEFAUT GE &amp; POWER Cabinet","AKTIVCO",
AM1666="AKTIVCO Coupure ENEO &amp; Baisse de tension","AKTIVCO GRID ONLY",
AM1666="Coupure ENEO &amp; Baisse de tension","IHS GRID ONLY",
AM1666="Defaut GE &amp; POWER Cabinet","IHS",
AM1666="Sharing","Partners",
AM1666="Sites strategiques &amp; DataCenter","SST &amp; DC",
AM1666="Exclu","Exclu",
AM1666="SAT","SAT",
AM1666="SPARE-ISSUE","SPARE-ISSUE",
AM1666="Fiber CAmtel","TRANS_FO_CAMTEL",
AM1666="Fiber AOF","Fiber AOF",
AM1666="Projet OCM (HUAWEI)","TRAVAUX-HUAWEI",
AM1666="Projet OCM (NOKIA)","TRAVAUX-NOKIA",
AM1666="ACCESS-ISSUE","ACCESS-ISSUE",
AM1666="Projet OCM (ZTE, NOKIA, autres projets)","TRAVAUX OCM",
AM1666="No root CAuse","No root cause",
AM1666="ODU HS","PDH",
AM1666="IP &amp; VLAN","PDH",
AM1666="Warehouse HUAWEI","SPARE-ISSUE",
AM1666="SPARE-HS","SPARE-ISSUE",
AM1666="Power Telco","BSS",AM1666="no impacts","no impacts"
),"")</f>
        <v>Exclu</v>
      </c>
      <c r="AL1666" s="48" t="str" cm="1">
        <f t="array" ref="AL1666">IFERROR(_xlfn.IFS(
AM1666="MPR ISSUE","TX ISSUE",
AM1666="BSS Hardware Issue","RAN ISSUE",
AM1666="Sites strategiques, MLL, Pylone, etc.","ENVTECH",
AM1666="AKTIVCO DEFAUT GE &amp; POWER Cabinet","POWER ISSUE",
AM1666="AKTIVCO Coupure ENEO &amp; Baisse de tension","POWER ISSUE",
AM1666="Coupure ENEO &amp; Baisse de tension","POWER ISSUE",
AM1666="Defaut GE &amp; POWER Cabinet","POWER ISSUE",
AM1666="Sharing","POWER ISSUE",
AM1666="Sites strategiques &amp; DataCenter","POWER ISSUE",
AM1666="Exclu","Exclu",
AM1666="SAT","TX ISSUE",
AM1666="SPARE-ISSUE","SPARE-ISSUE",
AM1666="Fiber CAmtel","TX ISSUE",
AM1666="Fiber AOF","TX ISSUE",
AM1666="Projet OCM (HUAWEI)","TRAVAUX-HUAWEI",
AM1666="Projet OCM (NOKIA)","TRAVAUX -NOKIA",
AM1666="ACCESS-ISSUE","ACCESS-ISSUE",
AM1666="Projet OCM (ZTE, NOKIA, autres projets)","TRAVAUX OCM",
AM1666="No root CAuse","No root cause",
AM1666="ODU HS","TX ISSUE",
AM1666="IP &amp; VLAN","TX ISSUE",
AM1666="Warehouse HUAWEI","SPARE-ISSUE",
AM1666="SPARE-HS","SPARE-ISSUE",
AM1666="Power Telco","RAN ISSUE",AM1666="no impacts","no impacts"
),"")</f>
        <v>Exclu</v>
      </c>
      <c r="AM1666" s="67" t="s">
        <v>6588</v>
      </c>
      <c r="AN1666" s="48" t="str" cm="1">
        <f t="array" ref="AN1666">IFERROR(_xlfn.IFS(
AM1666="MPR ISSUE","ACTIVE",
AM1666="BSS Hardware Issue","ACTIVE",
AM1666="Sites strategiques, MLL, Pylone, etc.","PASSIVE",
AM1666="AKTIVCO DEFAUT GE &amp; POWER Cabinet","PASSIVE",
AM1666="AKTIVCO Coupure ENEO &amp; Baisse de tension","PASSIVE",
AM1666="Coupure ENEO &amp; Baisse de tension","PASSIVE",
AM1666="Defaut GE &amp; POWER Cabinet","PASSIVE",
AM1666="Sharing","PASSIVE",
AM1666="Sites strategiques &amp; DataCenter","PASSIVE",
AM1666="Exclu","Exclu",
AM1666="SAT","ACTIVE",
AM1666="SPARE-ISSUE","SPARE-ISSUE",
AM1666="Fiber CAmtel","ACTIVE",
AM1666="Fiber AOF","ACTIVE",
AM1666="Projet OCM (HUAWEI)","PLANNED WORKS",
AM1666="Projet OCM (NOKIA)","PLANNED WORKS",
AM1666="ACCESS-ISSUE","ACCESS-ISSUE",
AM1666="Projet OCM (ZTE, NOKIA, autres projets)","PLANNED WORKS",
AM1666="No root CAuse","No root cause",
AM1666="ODU HS","ACTIVE",
AM1666="IP &amp; VLAN","ACTIVE",
AM1666="Warehouse HUAWEI","SPARE-ISSUE",
AM1666="SPARE-HS","SPARE-ISSUE",
AM1666="Power Telco","ACTIVE", AM1666="no impacts","no impacts"
),"")</f>
        <v>Exclu</v>
      </c>
      <c r="AO1666" s="93" t="s">
        <v>5537</v>
      </c>
      <c r="AP1666" s="101" t="str">
        <f t="shared" si="47"/>
        <v>CTR_541</v>
      </c>
      <c r="AR1666" s="17" t="s">
        <v>5537</v>
      </c>
      <c r="AS1666" s="7" t="s">
        <v>5537</v>
      </c>
      <c r="AT1666" s="6"/>
      <c r="AU1666" s="7"/>
      <c r="AV1666" s="3" t="s">
        <v>5537</v>
      </c>
      <c r="AW1666" s="18" t="s">
        <v>5537</v>
      </c>
      <c r="AX1666" s="18" t="s">
        <v>5537</v>
      </c>
      <c r="AY1666" s="18" t="s">
        <v>5537</v>
      </c>
      <c r="AZ1666" s="18" t="s">
        <v>5537</v>
      </c>
      <c r="BA1666" s="18" t="s">
        <v>5537</v>
      </c>
      <c r="BB1666" s="18" t="s">
        <v>5537</v>
      </c>
      <c r="BC1666" s="18" t="s">
        <v>5537</v>
      </c>
      <c r="BD1666" s="18" t="s">
        <v>5537</v>
      </c>
      <c r="BE1666" s="18" t="s">
        <v>5537</v>
      </c>
      <c r="BF1666" s="18" t="s">
        <v>5537</v>
      </c>
      <c r="BG1666" s="18" t="s">
        <v>5537</v>
      </c>
      <c r="BH1666" s="18" t="s">
        <v>5537</v>
      </c>
      <c r="BI1666" s="9" t="s">
        <v>5537</v>
      </c>
      <c r="BJ1666" s="14"/>
      <c r="BK1666" s="14" t="s">
        <v>5537</v>
      </c>
      <c r="BL1666" s="14" t="str">
        <f>_xlfn.XLOOKUP(B1666,'[4]cell downs 18042026 17h'!$B:$B,'[4]cell downs 18042026 17h'!$B:$B,"")</f>
        <v/>
      </c>
      <c r="BM1666" s="14" t="str">
        <f>_xlfn.XLOOKUP(B1666,'[5]Cells Huawei 19042026 15h'!$B:$B,'[5]Cells Huawei 19042026 15h'!$B:$B,"")</f>
        <v/>
      </c>
      <c r="BN1666" s="9" t="str">
        <f>_xlfn.XLOOKUP(B1666,'[6]cells down 19042026 9H40'!$B:$B,'[6]cells down 19042026 9H40'!$B:$B,"")</f>
        <v/>
      </c>
      <c r="BO1666" s="9" t="s">
        <v>5040</v>
      </c>
      <c r="BP1666" s="9" t="s">
        <v>5537</v>
      </c>
      <c r="BQ1666" s="115"/>
    </row>
    <row r="1667" spans="1:69" s="9" customFormat="1" x14ac:dyDescent="0.3">
      <c r="A1667" s="1" t="s">
        <v>601</v>
      </c>
      <c r="B1667" s="8" t="s">
        <v>602</v>
      </c>
      <c r="C1667" s="3" t="str">
        <f>_xlfn.XLOOKUP(B1667,'[1]daily break down'!$D:$D,'[1]daily break down'!$E:$E,"")</f>
        <v>SUD-OUEST</v>
      </c>
      <c r="D1667" s="1" t="s">
        <v>11</v>
      </c>
      <c r="E1667" s="1" t="s">
        <v>12</v>
      </c>
      <c r="F1667" s="3" t="s">
        <v>13</v>
      </c>
      <c r="G1667" s="1" t="s">
        <v>78</v>
      </c>
      <c r="H1667" s="32" t="str">
        <f>_xlfn.XLOOKUP(B1667,[2]CALCULATION!$B:$B,[2]CALCULATION!$H:$H,"")</f>
        <v>Huawei</v>
      </c>
      <c r="I1667" s="28">
        <v>0</v>
      </c>
      <c r="J1667" s="28">
        <v>0</v>
      </c>
      <c r="K1667" s="28">
        <v>0</v>
      </c>
      <c r="L1667" s="28">
        <v>0</v>
      </c>
      <c r="M1667" s="28">
        <v>0</v>
      </c>
      <c r="N1667" s="28">
        <v>0</v>
      </c>
      <c r="O1667" s="28">
        <v>0</v>
      </c>
      <c r="P1667" s="28">
        <v>0</v>
      </c>
      <c r="Q1667" s="28">
        <v>0</v>
      </c>
      <c r="R1667" s="28">
        <v>0</v>
      </c>
      <c r="S1667" s="94">
        <v>0</v>
      </c>
      <c r="T1667" s="94">
        <f>_xlfn.XLOOKUP(B1667,'[3]Nur des jours'!$B:$B,'[3]Nur des jours'!$U:$U,"")</f>
        <v>0</v>
      </c>
      <c r="U1667" s="94">
        <v>0</v>
      </c>
      <c r="V1667" s="94">
        <v>0</v>
      </c>
      <c r="W1667" s="94">
        <v>0</v>
      </c>
      <c r="X1667" s="94">
        <v>0</v>
      </c>
      <c r="Y1667" s="94">
        <v>0</v>
      </c>
      <c r="Z1667" s="94">
        <v>0</v>
      </c>
      <c r="AA1667" s="94">
        <v>0</v>
      </c>
      <c r="AB1667" s="94">
        <v>0</v>
      </c>
      <c r="AC1667" s="94">
        <f>_xlfn.XLOOKUP(B1667,'[3]Nur des jours'!$B:$B,'[3]Nur des jours'!$N:$N,"")</f>
        <v>0</v>
      </c>
      <c r="AD1667" s="94">
        <v>0</v>
      </c>
      <c r="AE1667" s="94">
        <v>0</v>
      </c>
      <c r="AF1667" s="94">
        <v>0</v>
      </c>
      <c r="AG1667" s="94">
        <v>0</v>
      </c>
      <c r="AH1667" s="94">
        <v>0</v>
      </c>
      <c r="AI1667" s="49" t="s">
        <v>6659</v>
      </c>
      <c r="AJ1667" s="49"/>
      <c r="AK1667" s="48" t="str" cm="1">
        <f t="array" ref="AK1667">IFERROR(_xlfn.IFS(
AM1667="MPR ISSUE","PDH",
AM1667="BSS Hardware Issue","BSS",
AM1667="Sites strategiques, MLL, Pylone, etc.","ENVTECH",
AM1667="AKTIVCO DEFAUT GE &amp; POWER Cabinet","AKTIVCO",
AM1667="AKTIVCO Coupure ENEO &amp; Baisse de tension","AKTIVCO GRID ONLY",
AM1667="Coupure ENEO &amp; Baisse de tension","IHS GRID ONLY",
AM1667="Defaut GE &amp; POWER Cabinet","IHS",
AM1667="Sharing","Partners",
AM1667="Sites strategiques &amp; DataCenter","SST &amp; DC",
AM1667="Exclu","Exclu",
AM1667="SAT","SAT",
AM1667="SPARE-ISSUE","SPARE-ISSUE",
AM1667="Fiber CAmtel","TRANS_FO_CAMTEL",
AM1667="Fiber AOF","Fiber AOF",
AM1667="Projet OCM (HUAWEI)","TRAVAUX-HUAWEI",
AM1667="Projet OCM (NOKIA)","TRAVAUX-NOKIA",
AM1667="ACCESS-ISSUE","ACCESS-ISSUE",
AM1667="Projet OCM (ZTE, NOKIA, autres projets)","TRAVAUX OCM",
AM1667="No root CAuse","No root cause",
AM1667="ODU HS","PDH",
AM1667="IP &amp; VLAN","PDH",
AM1667="Warehouse HUAWEI","SPARE-ISSUE",
AM1667="SPARE-HS","SPARE-ISSUE",
AM1667="Power Telco","BSS",AM1667="no impacts","no impacts"
),"")</f>
        <v>PDH</v>
      </c>
      <c r="AL1667" s="48" t="str" cm="1">
        <f t="array" ref="AL1667">IFERROR(_xlfn.IFS(
AM1667="MPR ISSUE","TX ISSUE",
AM1667="BSS Hardware Issue","RAN ISSUE",
AM1667="Sites strategiques, MLL, Pylone, etc.","ENVTECH",
AM1667="AKTIVCO DEFAUT GE &amp; POWER Cabinet","POWER ISSUE",
AM1667="AKTIVCO Coupure ENEO &amp; Baisse de tension","POWER ISSUE",
AM1667="Coupure ENEO &amp; Baisse de tension","POWER ISSUE",
AM1667="Defaut GE &amp; POWER Cabinet","POWER ISSUE",
AM1667="Sharing","POWER ISSUE",
AM1667="Sites strategiques &amp; DataCenter","POWER ISSUE",
AM1667="Exclu","Exclu",
AM1667="SAT","TX ISSUE",
AM1667="SPARE-ISSUE","SPARE-ISSUE",
AM1667="Fiber CAmtel","TX ISSUE",
AM1667="Fiber AOF","TX ISSUE",
AM1667="Projet OCM (HUAWEI)","TRAVAUX-HUAWEI",
AM1667="Projet OCM (NOKIA)","TRAVAUX -NOKIA",
AM1667="ACCESS-ISSUE","ACCESS-ISSUE",
AM1667="Projet OCM (ZTE, NOKIA, autres projets)","TRAVAUX OCM",
AM1667="No root CAuse","No root cause",
AM1667="ODU HS","TX ISSUE",
AM1667="IP &amp; VLAN","TX ISSUE",
AM1667="Warehouse HUAWEI","SPARE-ISSUE",
AM1667="SPARE-HS","SPARE-ISSUE",
AM1667="Power Telco","RAN ISSUE",AM1667="no impacts","no impacts"
),"")</f>
        <v>TX ISSUE</v>
      </c>
      <c r="AM1667" s="67" t="s">
        <v>6537</v>
      </c>
      <c r="AN1667" s="48" t="str" cm="1">
        <f t="array" ref="AN1667">IFERROR(_xlfn.IFS(
AM1667="MPR ISSUE","ACTIVE",
AM1667="BSS Hardware Issue","ACTIVE",
AM1667="Sites strategiques, MLL, Pylone, etc.","PASSIVE",
AM1667="AKTIVCO DEFAUT GE &amp; POWER Cabinet","PASSIVE",
AM1667="AKTIVCO Coupure ENEO &amp; Baisse de tension","PASSIVE",
AM1667="Coupure ENEO &amp; Baisse de tension","PASSIVE",
AM1667="Defaut GE &amp; POWER Cabinet","PASSIVE",
AM1667="Sharing","PASSIVE",
AM1667="Sites strategiques &amp; DataCenter","PASSIVE",
AM1667="Exclu","Exclu",
AM1667="SAT","ACTIVE",
AM1667="SPARE-ISSUE","SPARE-ISSUE",
AM1667="Fiber CAmtel","ACTIVE",
AM1667="Fiber AOF","ACTIVE",
AM1667="Projet OCM (HUAWEI)","PLANNED WORKS",
AM1667="Projet OCM (NOKIA)","PLANNED WORKS",
AM1667="ACCESS-ISSUE","ACCESS-ISSUE",
AM1667="Projet OCM (ZTE, NOKIA, autres projets)","PLANNED WORKS",
AM1667="No root CAuse","No root cause",
AM1667="ODU HS","ACTIVE",
AM1667="IP &amp; VLAN","ACTIVE",
AM1667="Warehouse HUAWEI","SPARE-ISSUE",
AM1667="SPARE-HS","SPARE-ISSUE",
AM1667="Power Telco","ACTIVE", AM1667="no impacts","no impacts"
),"")</f>
        <v>ACTIVE</v>
      </c>
      <c r="AO1667" s="93" t="s">
        <v>6580</v>
      </c>
      <c r="AP1667" s="101" t="str">
        <f>IFERROR(MID(AQ1667, SEARCH("CTR_", AQ1667), 7), IFERROR(MID(AQ1667, SEARCH("SUO_", AQ1667), 7), IFERROR(MID(AQ1667, SEARCH("SUD_", AQ1667), 7), IFERROR(MID(AQ1667, SEARCH("NRO_", AQ1667), 7), IFERROR(MID(AQ1667, SEARCH("ADM_", AQ1667), 7), IFERROR(MID(AQ1667, SEARCH("NRD_", AQ1667), 7), IFERROR(MID(AQ1667, SEARCH("EXN_", AQ1667), 7), IFERROR(MID(AQ1667, SEARCH("LIT_", AQ1667), 7), IFERROR(MID(AQ1667, SEARCH("EST_", AQ1667), 7), MID(AQ1667, SEARCH("OST_",AQ1667), 7))))))))))</f>
        <v>SUO_017</v>
      </c>
      <c r="AQ1667" s="9" t="s">
        <v>6567</v>
      </c>
      <c r="AR1667" s="17" t="s">
        <v>5537</v>
      </c>
      <c r="AS1667" s="7" t="s">
        <v>5537</v>
      </c>
      <c r="AT1667" s="6"/>
      <c r="AU1667" s="7"/>
      <c r="AV1667" s="3" t="s">
        <v>5537</v>
      </c>
      <c r="AW1667" s="18" t="s">
        <v>5537</v>
      </c>
      <c r="AX1667" s="18" t="s">
        <v>5537</v>
      </c>
      <c r="AY1667" s="18" t="s">
        <v>5537</v>
      </c>
      <c r="AZ1667" s="18" t="s">
        <v>5537</v>
      </c>
      <c r="BA1667" s="18" t="s">
        <v>5537</v>
      </c>
      <c r="BB1667" s="18" t="s">
        <v>5537</v>
      </c>
      <c r="BC1667" s="18" t="s">
        <v>5537</v>
      </c>
      <c r="BD1667" s="18" t="s">
        <v>5537</v>
      </c>
      <c r="BE1667" s="18" t="s">
        <v>5537</v>
      </c>
      <c r="BF1667" s="18" t="s">
        <v>5537</v>
      </c>
      <c r="BG1667" s="18" t="s">
        <v>5537</v>
      </c>
      <c r="BH1667" s="18" t="s">
        <v>5942</v>
      </c>
      <c r="BI1667" s="9" t="s">
        <v>5537</v>
      </c>
      <c r="BJ1667" s="14"/>
      <c r="BK1667" s="14" t="s">
        <v>5537</v>
      </c>
      <c r="BL1667" s="14" t="str">
        <f>_xlfn.XLOOKUP(B1667,'[4]cell downs 18042026 17h'!$B:$B,'[4]cell downs 18042026 17h'!$B:$B,"")</f>
        <v/>
      </c>
      <c r="BM1667" s="14" t="str">
        <f>_xlfn.XLOOKUP(B1667,'[5]Cells Huawei 19042026 15h'!$B:$B,'[5]Cells Huawei 19042026 15h'!$B:$B,"")</f>
        <v>SUO_073</v>
      </c>
      <c r="BN1667" s="9" t="str">
        <f>_xlfn.XLOOKUP(B1667,'[6]cells down 19042026 9H40'!$B:$B,'[6]cells down 19042026 9H40'!$B:$B,"")</f>
        <v/>
      </c>
      <c r="BO1667" s="9" t="s">
        <v>602</v>
      </c>
      <c r="BP1667" s="9" t="s">
        <v>5537</v>
      </c>
      <c r="BQ1667" s="115"/>
    </row>
    <row r="1668" spans="1:69" s="9" customFormat="1" x14ac:dyDescent="0.3">
      <c r="A1668" s="1" t="s">
        <v>4577</v>
      </c>
      <c r="B1668" s="8" t="s">
        <v>4578</v>
      </c>
      <c r="C1668" s="3" t="str">
        <f>_xlfn.XLOOKUP(B1668,'[1]daily break down'!$D:$D,'[1]daily break down'!$E:$E,"")</f>
        <v>CENTRE</v>
      </c>
      <c r="D1668" s="1" t="s">
        <v>11</v>
      </c>
      <c r="E1668" s="1" t="s">
        <v>12</v>
      </c>
      <c r="F1668" s="3" t="s">
        <v>37</v>
      </c>
      <c r="G1668" s="1" t="s">
        <v>2612</v>
      </c>
      <c r="H1668" s="34" t="str">
        <f>_xlfn.XLOOKUP(B1668,[2]CALCULATION!$B:$B,[2]CALCULATION!$H:$H,"")</f>
        <v>ZTE</v>
      </c>
      <c r="I1668" s="28">
        <v>0</v>
      </c>
      <c r="J1668" s="28">
        <v>0</v>
      </c>
      <c r="K1668" s="28">
        <v>6.7523606509661188E-2</v>
      </c>
      <c r="L1668" s="28">
        <v>0</v>
      </c>
      <c r="M1668" s="28">
        <v>0</v>
      </c>
      <c r="N1668" s="28">
        <v>0</v>
      </c>
      <c r="O1668" s="28">
        <v>0</v>
      </c>
      <c r="P1668" s="28">
        <v>0</v>
      </c>
      <c r="Q1668" s="28">
        <v>0</v>
      </c>
      <c r="R1668" s="28">
        <v>0</v>
      </c>
      <c r="S1668" s="94">
        <v>0</v>
      </c>
      <c r="T1668" s="94">
        <f>_xlfn.XLOOKUP(B1668,'[3]Nur des jours'!$B:$B,'[3]Nur des jours'!$U:$U,"")</f>
        <v>0</v>
      </c>
      <c r="U1668" s="94">
        <v>0</v>
      </c>
      <c r="V1668" s="94">
        <v>0</v>
      </c>
      <c r="W1668" s="94">
        <v>0</v>
      </c>
      <c r="X1668" s="94">
        <v>0</v>
      </c>
      <c r="Y1668" s="94">
        <v>0</v>
      </c>
      <c r="Z1668" s="94">
        <v>0</v>
      </c>
      <c r="AA1668" s="94">
        <v>0</v>
      </c>
      <c r="AB1668" s="94">
        <v>0</v>
      </c>
      <c r="AC1668" s="94">
        <f>_xlfn.XLOOKUP(B1668,'[3]Nur des jours'!$B:$B,'[3]Nur des jours'!$N:$N,"")</f>
        <v>0</v>
      </c>
      <c r="AD1668" s="94">
        <v>0</v>
      </c>
      <c r="AE1668" s="94">
        <v>0</v>
      </c>
      <c r="AF1668" s="94">
        <v>0</v>
      </c>
      <c r="AG1668" s="94">
        <v>0</v>
      </c>
      <c r="AH1668" s="94">
        <v>0</v>
      </c>
      <c r="AI1668" s="49" t="s">
        <v>5559</v>
      </c>
      <c r="AJ1668" s="49"/>
      <c r="AK1668" s="48" t="str" cm="1">
        <f t="array" ref="AK1668">IFERROR(_xlfn.IFS(
AM1668="MPR ISSUE","PDH",
AM1668="BSS Hardware Issue","BSS",
AM1668="Sites strategiques, MLL, Pylone, etc.","ENVTECH",
AM1668="AKTIVCO DEFAUT GE &amp; POWER Cabinet","AKTIVCO",
AM1668="AKTIVCO Coupure ENEO &amp; Baisse de tension","AKTIVCO GRID ONLY",
AM1668="Coupure ENEO &amp; Baisse de tension","IHS GRID ONLY",
AM1668="Defaut GE &amp; POWER Cabinet","IHS",
AM1668="Sharing","Partners",
AM1668="Sites strategiques &amp; DataCenter","SST &amp; DC",
AM1668="Exclu","Exclu",
AM1668="SAT","SAT",
AM1668="SPARE-ISSUE","SPARE-ISSUE",
AM1668="Fiber CAmtel","TRANS_FO_CAMTEL",
AM1668="Fiber AOF","Fiber AOF",
AM1668="Projet OCM (HUAWEI)","TRAVAUX-HUAWEI",
AM1668="Projet OCM (NOKIA)","TRAVAUX-NOKIA",
AM1668="ACCESS-ISSUE","ACCESS-ISSUE",
AM1668="Projet OCM (ZTE, NOKIA, autres projets)","TRAVAUX OCM",
AM1668="No root CAuse","No root cause",
AM1668="ODU HS","PDH",
AM1668="IP &amp; VLAN","PDH",
AM1668="Warehouse HUAWEI","SPARE-ISSUE",
AM1668="SPARE-HS","SPARE-ISSUE",
AM1668="Power Telco","BSS",AM1668="no impacts","no impacts"
),"")</f>
        <v>no impacts</v>
      </c>
      <c r="AL1668" s="48" t="str" cm="1">
        <f t="array" ref="AL1668">IFERROR(_xlfn.IFS(
AM1668="MPR ISSUE","TX ISSUE",
AM1668="BSS Hardware Issue","RAN ISSUE",
AM1668="Sites strategiques, MLL, Pylone, etc.","ENVTECH",
AM1668="AKTIVCO DEFAUT GE &amp; POWER Cabinet","POWER ISSUE",
AM1668="AKTIVCO Coupure ENEO &amp; Baisse de tension","POWER ISSUE",
AM1668="Coupure ENEO &amp; Baisse de tension","POWER ISSUE",
AM1668="Defaut GE &amp; POWER Cabinet","POWER ISSUE",
AM1668="Sharing","POWER ISSUE",
AM1668="Sites strategiques &amp; DataCenter","POWER ISSUE",
AM1668="Exclu","Exclu",
AM1668="SAT","TX ISSUE",
AM1668="SPARE-ISSUE","SPARE-ISSUE",
AM1668="Fiber CAmtel","TX ISSUE",
AM1668="Fiber AOF","TX ISSUE",
AM1668="Projet OCM (HUAWEI)","TRAVAUX-HUAWEI",
AM1668="Projet OCM (NOKIA)","TRAVAUX -NOKIA",
AM1668="ACCESS-ISSUE","ACCESS-ISSUE",
AM1668="Projet OCM (ZTE, NOKIA, autres projets)","TRAVAUX OCM",
AM1668="No root CAuse","No root cause",
AM1668="ODU HS","TX ISSUE",
AM1668="IP &amp; VLAN","TX ISSUE",
AM1668="Warehouse HUAWEI","SPARE-ISSUE",
AM1668="SPARE-HS","SPARE-ISSUE",
AM1668="Power Telco","RAN ISSUE",AM1668="no impacts","no impacts"
),"")</f>
        <v>no impacts</v>
      </c>
      <c r="AM1668" s="67" t="s">
        <v>5605</v>
      </c>
      <c r="AN1668" s="48" t="str" cm="1">
        <f t="array" ref="AN1668">IFERROR(_xlfn.IFS(
AM1668="MPR ISSUE","ACTIVE",
AM1668="BSS Hardware Issue","ACTIVE",
AM1668="Sites strategiques, MLL, Pylone, etc.","PASSIVE",
AM1668="AKTIVCO DEFAUT GE &amp; POWER Cabinet","PASSIVE",
AM1668="AKTIVCO Coupure ENEO &amp; Baisse de tension","PASSIVE",
AM1668="Coupure ENEO &amp; Baisse de tension","PASSIVE",
AM1668="Defaut GE &amp; POWER Cabinet","PASSIVE",
AM1668="Sharing","PASSIVE",
AM1668="Sites strategiques &amp; DataCenter","PASSIVE",
AM1668="Exclu","Exclu",
AM1668="SAT","ACTIVE",
AM1668="SPARE-ISSUE","SPARE-ISSUE",
AM1668="Fiber CAmtel","ACTIVE",
AM1668="Fiber AOF","ACTIVE",
AM1668="Projet OCM (HUAWEI)","PLANNED WORKS",
AM1668="Projet OCM (NOKIA)","PLANNED WORKS",
AM1668="ACCESS-ISSUE","ACCESS-ISSUE",
AM1668="Projet OCM (ZTE, NOKIA, autres projets)","PLANNED WORKS",
AM1668="No root CAuse","No root cause",
AM1668="ODU HS","ACTIVE",
AM1668="IP &amp; VLAN","ACTIVE",
AM1668="Warehouse HUAWEI","SPARE-ISSUE",
AM1668="SPARE-HS","SPARE-ISSUE",
AM1668="Power Telco","ACTIVE", AM1668="no impacts","no impacts"
),"")</f>
        <v>no impacts</v>
      </c>
      <c r="AO1668" s="93" t="s">
        <v>5537</v>
      </c>
      <c r="AP1668" s="101" t="str">
        <f t="shared" ref="AP1668:AP1688" si="48">B1668</f>
        <v>CTR_136</v>
      </c>
      <c r="AR1668" s="17" t="s">
        <v>5537</v>
      </c>
      <c r="AS1668" s="7" t="s">
        <v>5537</v>
      </c>
      <c r="AT1668" s="6"/>
      <c r="AU1668" s="7"/>
      <c r="AV1668" s="3" t="s">
        <v>5537</v>
      </c>
      <c r="AW1668" s="18" t="s">
        <v>5537</v>
      </c>
      <c r="AX1668" s="18" t="s">
        <v>5537</v>
      </c>
      <c r="AY1668" s="18" t="s">
        <v>5537</v>
      </c>
      <c r="AZ1668" s="18" t="s">
        <v>5537</v>
      </c>
      <c r="BA1668" s="18" t="s">
        <v>5537</v>
      </c>
      <c r="BB1668" s="18" t="s">
        <v>5537</v>
      </c>
      <c r="BC1668" s="18" t="s">
        <v>5537</v>
      </c>
      <c r="BD1668" s="18" t="s">
        <v>5537</v>
      </c>
      <c r="BE1668" s="18" t="s">
        <v>5537</v>
      </c>
      <c r="BF1668" s="18" t="s">
        <v>5537</v>
      </c>
      <c r="BG1668" s="18" t="s">
        <v>5537</v>
      </c>
      <c r="BH1668" s="18" t="s">
        <v>5537</v>
      </c>
      <c r="BI1668" s="9" t="s">
        <v>5537</v>
      </c>
      <c r="BJ1668" s="14"/>
      <c r="BK1668" s="14" t="s">
        <v>5537</v>
      </c>
      <c r="BL1668" s="14" t="str">
        <f>_xlfn.XLOOKUP(B1668,'[4]cell downs 18042026 17h'!$B:$B,'[4]cell downs 18042026 17h'!$B:$B,"")</f>
        <v/>
      </c>
      <c r="BM1668" s="14" t="str">
        <f>_xlfn.XLOOKUP(B1668,'[5]Cells Huawei 19042026 15h'!$B:$B,'[5]Cells Huawei 19042026 15h'!$B:$B,"")</f>
        <v/>
      </c>
      <c r="BN1668" s="9" t="str">
        <f>_xlfn.XLOOKUP(B1668,'[6]cells down 19042026 9H40'!$B:$B,'[6]cells down 19042026 9H40'!$B:$B,"")</f>
        <v/>
      </c>
      <c r="BO1668" s="9" t="s">
        <v>4578</v>
      </c>
      <c r="BP1668" s="9" t="s">
        <v>5537</v>
      </c>
      <c r="BQ1668" s="115"/>
    </row>
    <row r="1669" spans="1:69" s="9" customFormat="1" x14ac:dyDescent="0.3">
      <c r="A1669" s="1" t="s">
        <v>3089</v>
      </c>
      <c r="B1669" s="8" t="s">
        <v>3907</v>
      </c>
      <c r="C1669" s="3" t="str">
        <f>_xlfn.XLOOKUP(B1669,'[1]daily break down'!$D:$D,'[1]daily break down'!$E:$E,"")</f>
        <v>EXTREME-NORD</v>
      </c>
      <c r="D1669" s="1" t="s">
        <v>11</v>
      </c>
      <c r="E1669" s="1" t="s">
        <v>12</v>
      </c>
      <c r="F1669" s="3" t="s">
        <v>55</v>
      </c>
      <c r="G1669" s="1" t="s">
        <v>3089</v>
      </c>
      <c r="H1669" s="32" t="str">
        <f>_xlfn.XLOOKUP(B1669,[2]CALCULATION!$B:$B,[2]CALCULATION!$H:$H,"")</f>
        <v>HUAWEI</v>
      </c>
      <c r="I1669" s="28">
        <v>0</v>
      </c>
      <c r="J1669" s="28">
        <v>0</v>
      </c>
      <c r="K1669" s="28">
        <v>0</v>
      </c>
      <c r="L1669" s="28">
        <v>0</v>
      </c>
      <c r="M1669" s="28">
        <v>0</v>
      </c>
      <c r="N1669" s="28">
        <v>0</v>
      </c>
      <c r="O1669" s="28">
        <v>0</v>
      </c>
      <c r="P1669" s="28">
        <v>0</v>
      </c>
      <c r="Q1669" s="28">
        <v>0</v>
      </c>
      <c r="R1669" s="28">
        <v>0</v>
      </c>
      <c r="S1669" s="94">
        <v>0</v>
      </c>
      <c r="T1669" s="94">
        <f>_xlfn.XLOOKUP(B1669,'[3]Nur des jours'!$B:$B,'[3]Nur des jours'!$U:$U,"")</f>
        <v>0</v>
      </c>
      <c r="U1669" s="94">
        <v>0</v>
      </c>
      <c r="V1669" s="94">
        <v>0</v>
      </c>
      <c r="W1669" s="94">
        <v>0</v>
      </c>
      <c r="X1669" s="94">
        <v>0</v>
      </c>
      <c r="Y1669" s="94">
        <v>0</v>
      </c>
      <c r="Z1669" s="94">
        <v>0</v>
      </c>
      <c r="AA1669" s="94">
        <v>0</v>
      </c>
      <c r="AB1669" s="94">
        <v>0</v>
      </c>
      <c r="AC1669" s="94">
        <f>_xlfn.XLOOKUP(B1669,'[3]Nur des jours'!$B:$B,'[3]Nur des jours'!$N:$N,"")</f>
        <v>0</v>
      </c>
      <c r="AD1669" s="94">
        <v>0</v>
      </c>
      <c r="AE1669" s="94">
        <v>0</v>
      </c>
      <c r="AF1669" s="94">
        <v>0</v>
      </c>
      <c r="AG1669" s="94">
        <v>0</v>
      </c>
      <c r="AH1669" s="94">
        <v>0</v>
      </c>
      <c r="AI1669" s="49" t="s">
        <v>6659</v>
      </c>
      <c r="AJ1669" s="49"/>
      <c r="AK1669" s="48" t="str" cm="1">
        <f t="array" ref="AK1669">IFERROR(_xlfn.IFS(
AM1669="MPR ISSUE","PDH",
AM1669="BSS Hardware Issue","BSS",
AM1669="Sites strategiques, MLL, Pylone, etc.","ENVTECH",
AM1669="AKTIVCO DEFAUT GE &amp; POWER Cabinet","AKTIVCO",
AM1669="AKTIVCO Coupure ENEO &amp; Baisse de tension","AKTIVCO GRID ONLY",
AM1669="Coupure ENEO &amp; Baisse de tension","IHS GRID ONLY",
AM1669="Defaut GE &amp; POWER Cabinet","IHS",
AM1669="Sharing","Partners",
AM1669="Sites strategiques &amp; DataCenter","SST &amp; DC",
AM1669="Exclu","Exclu",
AM1669="SAT","SAT",
AM1669="SPARE-ISSUE","SPARE-ISSUE",
AM1669="Fiber CAmtel","TRANS_FO_CAMTEL",
AM1669="Fiber AOF","Fiber AOF",
AM1669="Projet OCM (HUAWEI)","TRAVAUX-HUAWEI",
AM1669="Projet OCM (NOKIA)","TRAVAUX-NOKIA",
AM1669="ACCESS-ISSUE","ACCESS-ISSUE",
AM1669="Projet OCM (ZTE, NOKIA, autres projets)","TRAVAUX OCM",
AM1669="No root CAuse","No root cause",
AM1669="ODU HS","PDH",
AM1669="IP &amp; VLAN","PDH",
AM1669="Warehouse HUAWEI","SPARE-ISSUE",
AM1669="SPARE-HS","SPARE-ISSUE",
AM1669="Power Telco","BSS",AM1669="no impacts","no impacts"
),"")</f>
        <v>no impacts</v>
      </c>
      <c r="AL1669" s="48" t="str" cm="1">
        <f t="array" ref="AL1669">IFERROR(_xlfn.IFS(
AM1669="MPR ISSUE","TX ISSUE",
AM1669="BSS Hardware Issue","RAN ISSUE",
AM1669="Sites strategiques, MLL, Pylone, etc.","ENVTECH",
AM1669="AKTIVCO DEFAUT GE &amp; POWER Cabinet","POWER ISSUE",
AM1669="AKTIVCO Coupure ENEO &amp; Baisse de tension","POWER ISSUE",
AM1669="Coupure ENEO &amp; Baisse de tension","POWER ISSUE",
AM1669="Defaut GE &amp; POWER Cabinet","POWER ISSUE",
AM1669="Sharing","POWER ISSUE",
AM1669="Sites strategiques &amp; DataCenter","POWER ISSUE",
AM1669="Exclu","Exclu",
AM1669="SAT","TX ISSUE",
AM1669="SPARE-ISSUE","SPARE-ISSUE",
AM1669="Fiber CAmtel","TX ISSUE",
AM1669="Fiber AOF","TX ISSUE",
AM1669="Projet OCM (HUAWEI)","TRAVAUX-HUAWEI",
AM1669="Projet OCM (NOKIA)","TRAVAUX -NOKIA",
AM1669="ACCESS-ISSUE","ACCESS-ISSUE",
AM1669="Projet OCM (ZTE, NOKIA, autres projets)","TRAVAUX OCM",
AM1669="No root CAuse","No root cause",
AM1669="ODU HS","TX ISSUE",
AM1669="IP &amp; VLAN","TX ISSUE",
AM1669="Warehouse HUAWEI","SPARE-ISSUE",
AM1669="SPARE-HS","SPARE-ISSUE",
AM1669="Power Telco","RAN ISSUE",AM1669="no impacts","no impacts"
),"")</f>
        <v>no impacts</v>
      </c>
      <c r="AM1669" s="67" t="s">
        <v>5605</v>
      </c>
      <c r="AN1669" s="48" t="str" cm="1">
        <f t="array" ref="AN1669">IFERROR(_xlfn.IFS(
AM1669="MPR ISSUE","ACTIVE",
AM1669="BSS Hardware Issue","ACTIVE",
AM1669="Sites strategiques, MLL, Pylone, etc.","PASSIVE",
AM1669="AKTIVCO DEFAUT GE &amp; POWER Cabinet","PASSIVE",
AM1669="AKTIVCO Coupure ENEO &amp; Baisse de tension","PASSIVE",
AM1669="Coupure ENEO &amp; Baisse de tension","PASSIVE",
AM1669="Defaut GE &amp; POWER Cabinet","PASSIVE",
AM1669="Sharing","PASSIVE",
AM1669="Sites strategiques &amp; DataCenter","PASSIVE",
AM1669="Exclu","Exclu",
AM1669="SAT","ACTIVE",
AM1669="SPARE-ISSUE","SPARE-ISSUE",
AM1669="Fiber CAmtel","ACTIVE",
AM1669="Fiber AOF","ACTIVE",
AM1669="Projet OCM (HUAWEI)","PLANNED WORKS",
AM1669="Projet OCM (NOKIA)","PLANNED WORKS",
AM1669="ACCESS-ISSUE","ACCESS-ISSUE",
AM1669="Projet OCM (ZTE, NOKIA, autres projets)","PLANNED WORKS",
AM1669="No root CAuse","No root cause",
AM1669="ODU HS","ACTIVE",
AM1669="IP &amp; VLAN","ACTIVE",
AM1669="Warehouse HUAWEI","SPARE-ISSUE",
AM1669="SPARE-HS","SPARE-ISSUE",
AM1669="Power Telco","ACTIVE", AM1669="no impacts","no impacts"
),"")</f>
        <v>no impacts</v>
      </c>
      <c r="AO1669" s="93" t="s">
        <v>5537</v>
      </c>
      <c r="AP1669" s="101" t="str">
        <f t="shared" si="48"/>
        <v>EXN_018</v>
      </c>
      <c r="AR1669" s="17" t="s">
        <v>5537</v>
      </c>
      <c r="AS1669" s="7" t="s">
        <v>5537</v>
      </c>
      <c r="AT1669" s="6"/>
      <c r="AU1669" s="7"/>
      <c r="AV1669" s="3" t="s">
        <v>5537</v>
      </c>
      <c r="AW1669" s="18" t="s">
        <v>5537</v>
      </c>
      <c r="AX1669" s="18" t="s">
        <v>5537</v>
      </c>
      <c r="AY1669" s="18" t="s">
        <v>5537</v>
      </c>
      <c r="AZ1669" s="18" t="s">
        <v>5537</v>
      </c>
      <c r="BA1669" s="18" t="s">
        <v>5537</v>
      </c>
      <c r="BB1669" s="18" t="s">
        <v>5537</v>
      </c>
      <c r="BC1669" s="18" t="s">
        <v>5537</v>
      </c>
      <c r="BD1669" s="18" t="s">
        <v>5537</v>
      </c>
      <c r="BE1669" s="18" t="s">
        <v>5537</v>
      </c>
      <c r="BF1669" s="18" t="s">
        <v>5537</v>
      </c>
      <c r="BG1669" s="18" t="s">
        <v>5537</v>
      </c>
      <c r="BH1669" s="18" t="s">
        <v>5537</v>
      </c>
      <c r="BI1669" s="9" t="s">
        <v>5537</v>
      </c>
      <c r="BJ1669" s="14"/>
      <c r="BK1669" s="14" t="s">
        <v>5537</v>
      </c>
      <c r="BL1669" s="14" t="str">
        <f>_xlfn.XLOOKUP(B1669,'[4]cell downs 18042026 17h'!$B:$B,'[4]cell downs 18042026 17h'!$B:$B,"")</f>
        <v/>
      </c>
      <c r="BM1669" s="14" t="str">
        <f>_xlfn.XLOOKUP(B1669,'[5]Cells Huawei 19042026 15h'!$B:$B,'[5]Cells Huawei 19042026 15h'!$B:$B,"")</f>
        <v>EXN_018</v>
      </c>
      <c r="BN1669" s="9" t="str">
        <f>_xlfn.XLOOKUP(B1669,'[6]cells down 19042026 9H40'!$B:$B,'[6]cells down 19042026 9H40'!$B:$B,"")</f>
        <v/>
      </c>
      <c r="BO1669" s="9" t="s">
        <v>3907</v>
      </c>
      <c r="BP1669" s="9" t="s">
        <v>12</v>
      </c>
      <c r="BQ1669" s="115"/>
    </row>
    <row r="1670" spans="1:69" s="9" customFormat="1" x14ac:dyDescent="0.3">
      <c r="A1670" s="1" t="s">
        <v>3456</v>
      </c>
      <c r="B1670" s="8" t="s">
        <v>3457</v>
      </c>
      <c r="C1670" s="3" t="str">
        <f>_xlfn.XLOOKUP(B1670,'[1]daily break down'!$D:$D,'[1]daily break down'!$E:$E,"")</f>
        <v>ADAMAOUA</v>
      </c>
      <c r="D1670" s="1" t="s">
        <v>11</v>
      </c>
      <c r="E1670" s="1" t="s">
        <v>12</v>
      </c>
      <c r="F1670" s="3" t="s">
        <v>90</v>
      </c>
      <c r="G1670" s="1" t="s">
        <v>3458</v>
      </c>
      <c r="H1670" s="33" t="str">
        <f>_xlfn.XLOOKUP(B1670,[2]CALCULATION!$B:$B,[2]CALCULATION!$H:$H,"")</f>
        <v>NOKIA</v>
      </c>
      <c r="I1670" s="28">
        <v>0</v>
      </c>
      <c r="J1670" s="28">
        <v>0</v>
      </c>
      <c r="K1670" s="28">
        <v>0</v>
      </c>
      <c r="L1670" s="28">
        <v>0</v>
      </c>
      <c r="M1670" s="28">
        <v>0</v>
      </c>
      <c r="N1670" s="28">
        <v>0</v>
      </c>
      <c r="O1670" s="28">
        <v>0</v>
      </c>
      <c r="P1670" s="28">
        <v>0</v>
      </c>
      <c r="Q1670" s="28">
        <v>1.7837142801515253E-3</v>
      </c>
      <c r="R1670" s="28">
        <v>0</v>
      </c>
      <c r="S1670" s="94">
        <v>0</v>
      </c>
      <c r="T1670" s="94">
        <f>_xlfn.XLOOKUP(B1670,'[3]Nur des jours'!$B:$B,'[3]Nur des jours'!$U:$U,"")</f>
        <v>0</v>
      </c>
      <c r="U1670" s="94">
        <v>0</v>
      </c>
      <c r="V1670" s="94">
        <v>0</v>
      </c>
      <c r="W1670" s="94">
        <v>0</v>
      </c>
      <c r="X1670" s="94">
        <v>0</v>
      </c>
      <c r="Y1670" s="94">
        <v>0</v>
      </c>
      <c r="Z1670" s="94">
        <v>0</v>
      </c>
      <c r="AA1670" s="94">
        <v>0</v>
      </c>
      <c r="AB1670" s="94">
        <v>0</v>
      </c>
      <c r="AC1670" s="94">
        <f>_xlfn.XLOOKUP(B1670,'[3]Nur des jours'!$B:$B,'[3]Nur des jours'!$N:$N,"")</f>
        <v>0</v>
      </c>
      <c r="AD1670" s="94">
        <v>0</v>
      </c>
      <c r="AE1670" s="94">
        <v>0</v>
      </c>
      <c r="AF1670" s="94">
        <v>0</v>
      </c>
      <c r="AG1670" s="94">
        <v>0</v>
      </c>
      <c r="AH1670" s="94">
        <v>0</v>
      </c>
      <c r="AI1670" s="49" t="s">
        <v>5559</v>
      </c>
      <c r="AJ1670" s="49"/>
      <c r="AK1670" s="48" t="str" cm="1">
        <f t="array" ref="AK1670">IFERROR(_xlfn.IFS(
AM1670="MPR ISSUE","PDH",
AM1670="BSS Hardware Issue","BSS",
AM1670="Sites strategiques, MLL, Pylone, etc.","ENVTECH",
AM1670="AKTIVCO DEFAUT GE &amp; POWER Cabinet","AKTIVCO",
AM1670="AKTIVCO Coupure ENEO &amp; Baisse de tension","AKTIVCO GRID ONLY",
AM1670="Coupure ENEO &amp; Baisse de tension","IHS GRID ONLY",
AM1670="Defaut GE &amp; POWER Cabinet","IHS",
AM1670="Sharing","Partners",
AM1670="Sites strategiques &amp; DataCenter","SST &amp; DC",
AM1670="Exclu","Exclu",
AM1670="SAT","SAT",
AM1670="SPARE-ISSUE","SPARE-ISSUE",
AM1670="Fiber CAmtel","TRANS_FO_CAMTEL",
AM1670="Fiber AOF","Fiber AOF",
AM1670="Projet OCM (HUAWEI)","TRAVAUX-HUAWEI",
AM1670="Projet OCM (NOKIA)","TRAVAUX-NOKIA",
AM1670="ACCESS-ISSUE","ACCESS-ISSUE",
AM1670="Projet OCM (ZTE, NOKIA, autres projets)","TRAVAUX OCM",
AM1670="No root CAuse","No root cause",
AM1670="ODU HS","PDH",
AM1670="IP &amp; VLAN","PDH",
AM1670="Warehouse HUAWEI","SPARE-ISSUE",
AM1670="SPARE-HS","SPARE-ISSUE",
AM1670="Power Telco","BSS",AM1670="no impacts","no impacts"
),"")</f>
        <v>no impacts</v>
      </c>
      <c r="AL1670" s="48" t="str" cm="1">
        <f t="array" ref="AL1670">IFERROR(_xlfn.IFS(
AM1670="MPR ISSUE","TX ISSUE",
AM1670="BSS Hardware Issue","RAN ISSUE",
AM1670="Sites strategiques, MLL, Pylone, etc.","ENVTECH",
AM1670="AKTIVCO DEFAUT GE &amp; POWER Cabinet","POWER ISSUE",
AM1670="AKTIVCO Coupure ENEO &amp; Baisse de tension","POWER ISSUE",
AM1670="Coupure ENEO &amp; Baisse de tension","POWER ISSUE",
AM1670="Defaut GE &amp; POWER Cabinet","POWER ISSUE",
AM1670="Sharing","POWER ISSUE",
AM1670="Sites strategiques &amp; DataCenter","POWER ISSUE",
AM1670="Exclu","Exclu",
AM1670="SAT","TX ISSUE",
AM1670="SPARE-ISSUE","SPARE-ISSUE",
AM1670="Fiber CAmtel","TX ISSUE",
AM1670="Fiber AOF","TX ISSUE",
AM1670="Projet OCM (HUAWEI)","TRAVAUX-HUAWEI",
AM1670="Projet OCM (NOKIA)","TRAVAUX -NOKIA",
AM1670="ACCESS-ISSUE","ACCESS-ISSUE",
AM1670="Projet OCM (ZTE, NOKIA, autres projets)","TRAVAUX OCM",
AM1670="No root CAuse","No root cause",
AM1670="ODU HS","TX ISSUE",
AM1670="IP &amp; VLAN","TX ISSUE",
AM1670="Warehouse HUAWEI","SPARE-ISSUE",
AM1670="SPARE-HS","SPARE-ISSUE",
AM1670="Power Telco","RAN ISSUE",AM1670="no impacts","no impacts"
),"")</f>
        <v>no impacts</v>
      </c>
      <c r="AM1670" s="67" t="s">
        <v>5605</v>
      </c>
      <c r="AN1670" s="48" t="str" cm="1">
        <f t="array" ref="AN1670">IFERROR(_xlfn.IFS(
AM1670="MPR ISSUE","ACTIVE",
AM1670="BSS Hardware Issue","ACTIVE",
AM1670="Sites strategiques, MLL, Pylone, etc.","PASSIVE",
AM1670="AKTIVCO DEFAUT GE &amp; POWER Cabinet","PASSIVE",
AM1670="AKTIVCO Coupure ENEO &amp; Baisse de tension","PASSIVE",
AM1670="Coupure ENEO &amp; Baisse de tension","PASSIVE",
AM1670="Defaut GE &amp; POWER Cabinet","PASSIVE",
AM1670="Sharing","PASSIVE",
AM1670="Sites strategiques &amp; DataCenter","PASSIVE",
AM1670="Exclu","Exclu",
AM1670="SAT","ACTIVE",
AM1670="SPARE-ISSUE","SPARE-ISSUE",
AM1670="Fiber CAmtel","ACTIVE",
AM1670="Fiber AOF","ACTIVE",
AM1670="Projet OCM (HUAWEI)","PLANNED WORKS",
AM1670="Projet OCM (NOKIA)","PLANNED WORKS",
AM1670="ACCESS-ISSUE","ACCESS-ISSUE",
AM1670="Projet OCM (ZTE, NOKIA, autres projets)","PLANNED WORKS",
AM1670="No root CAuse","No root cause",
AM1670="ODU HS","ACTIVE",
AM1670="IP &amp; VLAN","ACTIVE",
AM1670="Warehouse HUAWEI","SPARE-ISSUE",
AM1670="SPARE-HS","SPARE-ISSUE",
AM1670="Power Telco","ACTIVE", AM1670="no impacts","no impacts"
),"")</f>
        <v>no impacts</v>
      </c>
      <c r="AO1670" s="93" t="s">
        <v>5537</v>
      </c>
      <c r="AP1670" s="101" t="str">
        <f t="shared" si="48"/>
        <v>ADM_032</v>
      </c>
      <c r="AR1670" s="17" t="s">
        <v>5537</v>
      </c>
      <c r="AS1670" s="7" t="s">
        <v>5537</v>
      </c>
      <c r="AT1670" s="6"/>
      <c r="AU1670" s="7"/>
      <c r="AV1670" s="3" t="s">
        <v>5537</v>
      </c>
      <c r="AW1670" s="18" t="s">
        <v>5537</v>
      </c>
      <c r="AX1670" s="18" t="s">
        <v>5537</v>
      </c>
      <c r="AY1670" s="18" t="s">
        <v>5537</v>
      </c>
      <c r="AZ1670" s="18" t="s">
        <v>5537</v>
      </c>
      <c r="BA1670" s="18" t="s">
        <v>5537</v>
      </c>
      <c r="BB1670" s="18" t="s">
        <v>5537</v>
      </c>
      <c r="BC1670" s="18" t="s">
        <v>5537</v>
      </c>
      <c r="BD1670" s="18" t="s">
        <v>5537</v>
      </c>
      <c r="BE1670" s="18" t="s">
        <v>5537</v>
      </c>
      <c r="BF1670" s="18" t="s">
        <v>5537</v>
      </c>
      <c r="BG1670" s="18" t="s">
        <v>5537</v>
      </c>
      <c r="BH1670" s="18" t="s">
        <v>5537</v>
      </c>
      <c r="BI1670" s="9" t="s">
        <v>5537</v>
      </c>
      <c r="BJ1670" s="14"/>
      <c r="BK1670" s="14" t="s">
        <v>5537</v>
      </c>
      <c r="BL1670" s="14" t="str">
        <f>_xlfn.XLOOKUP(B1670,'[4]cell downs 18042026 17h'!$B:$B,'[4]cell downs 18042026 17h'!$B:$B,"")</f>
        <v/>
      </c>
      <c r="BM1670" s="14" t="str">
        <f>_xlfn.XLOOKUP(B1670,'[5]Cells Huawei 19042026 15h'!$B:$B,'[5]Cells Huawei 19042026 15h'!$B:$B,"")</f>
        <v/>
      </c>
      <c r="BN1670" s="9" t="str">
        <f>_xlfn.XLOOKUP(B1670,'[6]cells down 19042026 9H40'!$B:$B,'[6]cells down 19042026 9H40'!$B:$B,"")</f>
        <v/>
      </c>
      <c r="BO1670" s="9" t="s">
        <v>3457</v>
      </c>
      <c r="BP1670" s="9" t="s">
        <v>5537</v>
      </c>
      <c r="BQ1670" s="115"/>
    </row>
    <row r="1671" spans="1:69" s="9" customFormat="1" x14ac:dyDescent="0.3">
      <c r="A1671" s="1" t="s">
        <v>3894</v>
      </c>
      <c r="B1671" s="8" t="s">
        <v>3895</v>
      </c>
      <c r="C1671" s="3" t="str">
        <f>_xlfn.XLOOKUP(B1671,'[1]daily break down'!$D:$D,'[1]daily break down'!$E:$E,"")</f>
        <v>NORD</v>
      </c>
      <c r="D1671" s="1" t="s">
        <v>11</v>
      </c>
      <c r="E1671" s="1" t="s">
        <v>154</v>
      </c>
      <c r="F1671" s="3" t="s">
        <v>23</v>
      </c>
      <c r="G1671" s="1" t="s">
        <v>3896</v>
      </c>
      <c r="H1671" s="33" t="str">
        <f>_xlfn.XLOOKUP(B1671,[2]CALCULATION!$B:$B,[2]CALCULATION!$H:$H,"")</f>
        <v>NOKIA</v>
      </c>
      <c r="I1671" s="28">
        <v>0</v>
      </c>
      <c r="J1671" s="28">
        <v>0</v>
      </c>
      <c r="K1671" s="28">
        <v>0</v>
      </c>
      <c r="L1671" s="28">
        <v>0</v>
      </c>
      <c r="M1671" s="28">
        <v>0</v>
      </c>
      <c r="N1671" s="28">
        <v>0</v>
      </c>
      <c r="O1671" s="28">
        <v>0</v>
      </c>
      <c r="P1671" s="28">
        <v>0</v>
      </c>
      <c r="Q1671" s="28">
        <v>0</v>
      </c>
      <c r="R1671" s="28">
        <v>0</v>
      </c>
      <c r="S1671" s="94">
        <v>0</v>
      </c>
      <c r="T1671" s="94">
        <f>_xlfn.XLOOKUP(B1671,'[3]Nur des jours'!$B:$B,'[3]Nur des jours'!$U:$U,"")</f>
        <v>0</v>
      </c>
      <c r="U1671" s="94">
        <v>0</v>
      </c>
      <c r="V1671" s="94">
        <v>0</v>
      </c>
      <c r="W1671" s="94">
        <v>0</v>
      </c>
      <c r="X1671" s="94">
        <v>0</v>
      </c>
      <c r="Y1671" s="94">
        <v>0</v>
      </c>
      <c r="Z1671" s="94">
        <v>0</v>
      </c>
      <c r="AA1671" s="94">
        <v>0</v>
      </c>
      <c r="AB1671" s="94">
        <v>0</v>
      </c>
      <c r="AC1671" s="94">
        <f>_xlfn.XLOOKUP(B1671,'[3]Nur des jours'!$B:$B,'[3]Nur des jours'!$N:$N,"")</f>
        <v>0</v>
      </c>
      <c r="AD1671" s="94">
        <v>0</v>
      </c>
      <c r="AE1671" s="94">
        <v>0</v>
      </c>
      <c r="AF1671" s="94">
        <v>0</v>
      </c>
      <c r="AG1671" s="94">
        <v>0</v>
      </c>
      <c r="AH1671" s="94">
        <v>0</v>
      </c>
      <c r="AI1671" s="49" t="s">
        <v>5559</v>
      </c>
      <c r="AJ1671" s="49"/>
      <c r="AK1671" s="48" t="str" cm="1">
        <f t="array" ref="AK1671">IFERROR(_xlfn.IFS(
AM1671="MPR ISSUE","PDH",
AM1671="BSS Hardware Issue","BSS",
AM1671="Sites strategiques, MLL, Pylone, etc.","ENVTECH",
AM1671="AKTIVCO DEFAUT GE &amp; POWER Cabinet","AKTIVCO",
AM1671="AKTIVCO Coupure ENEO &amp; Baisse de tension","AKTIVCO GRID ONLY",
AM1671="Coupure ENEO &amp; Baisse de tension","IHS GRID ONLY",
AM1671="Defaut GE &amp; POWER Cabinet","IHS",
AM1671="Sharing","Partners",
AM1671="Sites strategiques &amp; DataCenter","SST &amp; DC",
AM1671="Exclu","Exclu",
AM1671="SAT","SAT",
AM1671="SPARE-ISSUE","SPARE-ISSUE",
AM1671="Fiber CAmtel","TRANS_FO_CAMTEL",
AM1671="Fiber AOF","Fiber AOF",
AM1671="Projet OCM (HUAWEI)","TRAVAUX-HUAWEI",
AM1671="Projet OCM (NOKIA)","TRAVAUX-NOKIA",
AM1671="ACCESS-ISSUE","ACCESS-ISSUE",
AM1671="Projet OCM (ZTE, NOKIA, autres projets)","TRAVAUX OCM",
AM1671="No root CAuse","No root cause",
AM1671="ODU HS","PDH",
AM1671="IP &amp; VLAN","PDH",
AM1671="Warehouse HUAWEI","SPARE-ISSUE",
AM1671="SPARE-HS","SPARE-ISSUE",
AM1671="Power Telco","BSS",AM1671="no impacts","no impacts"
),"")</f>
        <v>no impacts</v>
      </c>
      <c r="AL1671" s="48" t="str" cm="1">
        <f t="array" ref="AL1671">IFERROR(_xlfn.IFS(
AM1671="MPR ISSUE","TX ISSUE",
AM1671="BSS Hardware Issue","RAN ISSUE",
AM1671="Sites strategiques, MLL, Pylone, etc.","ENVTECH",
AM1671="AKTIVCO DEFAUT GE &amp; POWER Cabinet","POWER ISSUE",
AM1671="AKTIVCO Coupure ENEO &amp; Baisse de tension","POWER ISSUE",
AM1671="Coupure ENEO &amp; Baisse de tension","POWER ISSUE",
AM1671="Defaut GE &amp; POWER Cabinet","POWER ISSUE",
AM1671="Sharing","POWER ISSUE",
AM1671="Sites strategiques &amp; DataCenter","POWER ISSUE",
AM1671="Exclu","Exclu",
AM1671="SAT","TX ISSUE",
AM1671="SPARE-ISSUE","SPARE-ISSUE",
AM1671="Fiber CAmtel","TX ISSUE",
AM1671="Fiber AOF","TX ISSUE",
AM1671="Projet OCM (HUAWEI)","TRAVAUX-HUAWEI",
AM1671="Projet OCM (NOKIA)","TRAVAUX -NOKIA",
AM1671="ACCESS-ISSUE","ACCESS-ISSUE",
AM1671="Projet OCM (ZTE, NOKIA, autres projets)","TRAVAUX OCM",
AM1671="No root CAuse","No root cause",
AM1671="ODU HS","TX ISSUE",
AM1671="IP &amp; VLAN","TX ISSUE",
AM1671="Warehouse HUAWEI","SPARE-ISSUE",
AM1671="SPARE-HS","SPARE-ISSUE",
AM1671="Power Telco","RAN ISSUE",AM1671="no impacts","no impacts"
),"")</f>
        <v>no impacts</v>
      </c>
      <c r="AM1671" s="67" t="s">
        <v>5605</v>
      </c>
      <c r="AN1671" s="48" t="str" cm="1">
        <f t="array" ref="AN1671">IFERROR(_xlfn.IFS(
AM1671="MPR ISSUE","ACTIVE",
AM1671="BSS Hardware Issue","ACTIVE",
AM1671="Sites strategiques, MLL, Pylone, etc.","PASSIVE",
AM1671="AKTIVCO DEFAUT GE &amp; POWER Cabinet","PASSIVE",
AM1671="AKTIVCO Coupure ENEO &amp; Baisse de tension","PASSIVE",
AM1671="Coupure ENEO &amp; Baisse de tension","PASSIVE",
AM1671="Defaut GE &amp; POWER Cabinet","PASSIVE",
AM1671="Sharing","PASSIVE",
AM1671="Sites strategiques &amp; DataCenter","PASSIVE",
AM1671="Exclu","Exclu",
AM1671="SAT","ACTIVE",
AM1671="SPARE-ISSUE","SPARE-ISSUE",
AM1671="Fiber CAmtel","ACTIVE",
AM1671="Fiber AOF","ACTIVE",
AM1671="Projet OCM (HUAWEI)","PLANNED WORKS",
AM1671="Projet OCM (NOKIA)","PLANNED WORKS",
AM1671="ACCESS-ISSUE","ACCESS-ISSUE",
AM1671="Projet OCM (ZTE, NOKIA, autres projets)","PLANNED WORKS",
AM1671="No root CAuse","No root cause",
AM1671="ODU HS","ACTIVE",
AM1671="IP &amp; VLAN","ACTIVE",
AM1671="Warehouse HUAWEI","SPARE-ISSUE",
AM1671="SPARE-HS","SPARE-ISSUE",
AM1671="Power Telco","ACTIVE", AM1671="no impacts","no impacts"
),"")</f>
        <v>no impacts</v>
      </c>
      <c r="AO1671" s="93" t="s">
        <v>5537</v>
      </c>
      <c r="AP1671" s="101" t="str">
        <f t="shared" si="48"/>
        <v>NRD_027</v>
      </c>
      <c r="AR1671" s="17" t="s">
        <v>5537</v>
      </c>
      <c r="AS1671" s="7" t="s">
        <v>5537</v>
      </c>
      <c r="AT1671" s="6"/>
      <c r="AU1671" s="7"/>
      <c r="AV1671" s="3" t="s">
        <v>5537</v>
      </c>
      <c r="AW1671" s="18" t="s">
        <v>5537</v>
      </c>
      <c r="AX1671" s="18" t="s">
        <v>5537</v>
      </c>
      <c r="AY1671" s="18" t="s">
        <v>5537</v>
      </c>
      <c r="AZ1671" s="18" t="s">
        <v>5537</v>
      </c>
      <c r="BA1671" s="18" t="s">
        <v>5537</v>
      </c>
      <c r="BB1671" s="18" t="s">
        <v>5537</v>
      </c>
      <c r="BC1671" s="18" t="s">
        <v>5537</v>
      </c>
      <c r="BD1671" s="18" t="s">
        <v>5537</v>
      </c>
      <c r="BE1671" s="18" t="s">
        <v>5537</v>
      </c>
      <c r="BF1671" s="18" t="s">
        <v>5537</v>
      </c>
      <c r="BG1671" s="18" t="s">
        <v>5537</v>
      </c>
      <c r="BH1671" s="18" t="s">
        <v>5537</v>
      </c>
      <c r="BI1671" s="9" t="s">
        <v>5537</v>
      </c>
      <c r="BJ1671" s="14"/>
      <c r="BK1671" s="14" t="s">
        <v>5537</v>
      </c>
      <c r="BL1671" s="14" t="str">
        <f>_xlfn.XLOOKUP(B1671,'[4]cell downs 18042026 17h'!$B:$B,'[4]cell downs 18042026 17h'!$B:$B,"")</f>
        <v/>
      </c>
      <c r="BM1671" s="14" t="str">
        <f>_xlfn.XLOOKUP(B1671,'[5]Cells Huawei 19042026 15h'!$B:$B,'[5]Cells Huawei 19042026 15h'!$B:$B,"")</f>
        <v/>
      </c>
      <c r="BN1671" s="9" t="str">
        <f>_xlfn.XLOOKUP(B1671,'[6]cells down 19042026 9H40'!$B:$B,'[6]cells down 19042026 9H40'!$B:$B,"")</f>
        <v/>
      </c>
      <c r="BO1671" s="9" t="s">
        <v>3895</v>
      </c>
      <c r="BP1671" s="9" t="s">
        <v>5537</v>
      </c>
      <c r="BQ1671" s="115"/>
    </row>
    <row r="1672" spans="1:69" s="9" customFormat="1" x14ac:dyDescent="0.3">
      <c r="A1672" s="1" t="s">
        <v>891</v>
      </c>
      <c r="B1672" s="8" t="s">
        <v>892</v>
      </c>
      <c r="C1672" s="3" t="str">
        <f>_xlfn.XLOOKUP(B1672,'[1]daily break down'!$D:$D,'[1]daily break down'!$E:$E,"")</f>
        <v>CENTRE</v>
      </c>
      <c r="D1672" s="1" t="s">
        <v>11</v>
      </c>
      <c r="E1672" s="1" t="str">
        <f>BP1672</f>
        <v>Gen-Lithium</v>
      </c>
      <c r="F1672" s="3" t="s">
        <v>226</v>
      </c>
      <c r="G1672" s="1" t="s">
        <v>893</v>
      </c>
      <c r="H1672" s="33" t="str">
        <f>_xlfn.XLOOKUP(B1672,[2]CALCULATION!$B:$B,[2]CALCULATION!$H:$H,"")</f>
        <v>NOKIA</v>
      </c>
      <c r="I1672" s="28">
        <v>0</v>
      </c>
      <c r="J1672" s="28">
        <v>0</v>
      </c>
      <c r="K1672" s="28">
        <v>0</v>
      </c>
      <c r="L1672" s="28">
        <v>0</v>
      </c>
      <c r="M1672" s="28">
        <v>0</v>
      </c>
      <c r="N1672" s="28">
        <v>0</v>
      </c>
      <c r="O1672" s="28">
        <v>0</v>
      </c>
      <c r="P1672" s="28">
        <v>0</v>
      </c>
      <c r="Q1672" s="28">
        <v>0</v>
      </c>
      <c r="R1672" s="28">
        <v>0</v>
      </c>
      <c r="S1672" s="94">
        <v>0</v>
      </c>
      <c r="T1672" s="94">
        <f>_xlfn.XLOOKUP(B1672,'[3]Nur des jours'!$B:$B,'[3]Nur des jours'!$U:$U,"")</f>
        <v>0</v>
      </c>
      <c r="U1672" s="94">
        <v>0</v>
      </c>
      <c r="V1672" s="94">
        <v>0</v>
      </c>
      <c r="W1672" s="94">
        <v>0</v>
      </c>
      <c r="X1672" s="94">
        <v>0</v>
      </c>
      <c r="Y1672" s="94">
        <v>0</v>
      </c>
      <c r="Z1672" s="94">
        <v>0</v>
      </c>
      <c r="AA1672" s="94">
        <v>0</v>
      </c>
      <c r="AB1672" s="94">
        <v>0</v>
      </c>
      <c r="AC1672" s="94">
        <f>_xlfn.XLOOKUP(B1672,'[3]Nur des jours'!$B:$B,'[3]Nur des jours'!$N:$N,"")</f>
        <v>0</v>
      </c>
      <c r="AD1672" s="94">
        <v>0</v>
      </c>
      <c r="AE1672" s="94">
        <v>0</v>
      </c>
      <c r="AF1672" s="94">
        <v>0</v>
      </c>
      <c r="AG1672" s="94">
        <v>0</v>
      </c>
      <c r="AH1672" s="94">
        <v>0</v>
      </c>
      <c r="AI1672" s="49" t="s">
        <v>5559</v>
      </c>
      <c r="AJ1672" s="49"/>
      <c r="AK1672" s="48" t="str" cm="1">
        <f t="array" ref="AK1672">IFERROR(_xlfn.IFS(
AM1672="MPR ISSUE","PDH",
AM1672="BSS Hardware Issue","BSS",
AM1672="Sites strategiques, MLL, Pylone, etc.","ENVTECH",
AM1672="AKTIVCO DEFAUT GE &amp; POWER Cabinet","AKTIVCO",
AM1672="AKTIVCO Coupure ENEO &amp; Baisse de tension","AKTIVCO GRID ONLY",
AM1672="Coupure ENEO &amp; Baisse de tension","IHS GRID ONLY",
AM1672="Defaut GE &amp; POWER Cabinet","IHS",
AM1672="Sharing","Partners",
AM1672="Sites strategiques &amp; DataCenter","SST &amp; DC",
AM1672="Exclu","Exclu",
AM1672="SAT","SAT",
AM1672="SPARE-ISSUE","SPARE-ISSUE",
AM1672="Fiber CAmtel","TRANS_FO_CAMTEL",
AM1672="Fiber AOF","Fiber AOF",
AM1672="Projet OCM (HUAWEI)","TRAVAUX-HUAWEI",
AM1672="Projet OCM (NOKIA)","TRAVAUX-NOKIA",
AM1672="ACCESS-ISSUE","ACCESS-ISSUE",
AM1672="Projet OCM (ZTE, NOKIA, autres projets)","TRAVAUX OCM",
AM1672="No root CAuse","No root cause",
AM1672="ODU HS","PDH",
AM1672="IP &amp; VLAN","PDH",
AM1672="Warehouse HUAWEI","SPARE-ISSUE",
AM1672="SPARE-HS","SPARE-ISSUE",
AM1672="Power Telco","BSS",AM1672="no impacts","no impacts"
),"")</f>
        <v>no impacts</v>
      </c>
      <c r="AL1672" s="48" t="str" cm="1">
        <f t="array" ref="AL1672">IFERROR(_xlfn.IFS(
AM1672="MPR ISSUE","TX ISSUE",
AM1672="BSS Hardware Issue","RAN ISSUE",
AM1672="Sites strategiques, MLL, Pylone, etc.","ENVTECH",
AM1672="AKTIVCO DEFAUT GE &amp; POWER Cabinet","POWER ISSUE",
AM1672="AKTIVCO Coupure ENEO &amp; Baisse de tension","POWER ISSUE",
AM1672="Coupure ENEO &amp; Baisse de tension","POWER ISSUE",
AM1672="Defaut GE &amp; POWER Cabinet","POWER ISSUE",
AM1672="Sharing","POWER ISSUE",
AM1672="Sites strategiques &amp; DataCenter","POWER ISSUE",
AM1672="Exclu","Exclu",
AM1672="SAT","TX ISSUE",
AM1672="SPARE-ISSUE","SPARE-ISSUE",
AM1672="Fiber CAmtel","TX ISSUE",
AM1672="Fiber AOF","TX ISSUE",
AM1672="Projet OCM (HUAWEI)","TRAVAUX-HUAWEI",
AM1672="Projet OCM (NOKIA)","TRAVAUX -NOKIA",
AM1672="ACCESS-ISSUE","ACCESS-ISSUE",
AM1672="Projet OCM (ZTE, NOKIA, autres projets)","TRAVAUX OCM",
AM1672="No root CAuse","No root cause",
AM1672="ODU HS","TX ISSUE",
AM1672="IP &amp; VLAN","TX ISSUE",
AM1672="Warehouse HUAWEI","SPARE-ISSUE",
AM1672="SPARE-HS","SPARE-ISSUE",
AM1672="Power Telco","RAN ISSUE",AM1672="no impacts","no impacts"
),"")</f>
        <v>no impacts</v>
      </c>
      <c r="AM1672" s="67" t="s">
        <v>5605</v>
      </c>
      <c r="AN1672" s="48" t="str" cm="1">
        <f t="array" ref="AN1672">IFERROR(_xlfn.IFS(
AM1672="MPR ISSUE","ACTIVE",
AM1672="BSS Hardware Issue","ACTIVE",
AM1672="Sites strategiques, MLL, Pylone, etc.","PASSIVE",
AM1672="AKTIVCO DEFAUT GE &amp; POWER Cabinet","PASSIVE",
AM1672="AKTIVCO Coupure ENEO &amp; Baisse de tension","PASSIVE",
AM1672="Coupure ENEO &amp; Baisse de tension","PASSIVE",
AM1672="Defaut GE &amp; POWER Cabinet","PASSIVE",
AM1672="Sharing","PASSIVE",
AM1672="Sites strategiques &amp; DataCenter","PASSIVE",
AM1672="Exclu","Exclu",
AM1672="SAT","ACTIVE",
AM1672="SPARE-ISSUE","SPARE-ISSUE",
AM1672="Fiber CAmtel","ACTIVE",
AM1672="Fiber AOF","ACTIVE",
AM1672="Projet OCM (HUAWEI)","PLANNED WORKS",
AM1672="Projet OCM (NOKIA)","PLANNED WORKS",
AM1672="ACCESS-ISSUE","ACCESS-ISSUE",
AM1672="Projet OCM (ZTE, NOKIA, autres projets)","PLANNED WORKS",
AM1672="No root CAuse","No root cause",
AM1672="ODU HS","ACTIVE",
AM1672="IP &amp; VLAN","ACTIVE",
AM1672="Warehouse HUAWEI","SPARE-ISSUE",
AM1672="SPARE-HS","SPARE-ISSUE",
AM1672="Power Telco","ACTIVE", AM1672="no impacts","no impacts"
),"")</f>
        <v>no impacts</v>
      </c>
      <c r="AO1672" s="93" t="s">
        <v>5537</v>
      </c>
      <c r="AP1672" s="101" t="str">
        <f t="shared" si="48"/>
        <v>EST_061</v>
      </c>
      <c r="AR1672" s="17" t="s">
        <v>5537</v>
      </c>
      <c r="AS1672" s="7" t="s">
        <v>5537</v>
      </c>
      <c r="AT1672" s="6"/>
      <c r="AU1672" s="7"/>
      <c r="AV1672" s="3" t="s">
        <v>5537</v>
      </c>
      <c r="AW1672" s="18" t="s">
        <v>5537</v>
      </c>
      <c r="AX1672" s="18" t="s">
        <v>5537</v>
      </c>
      <c r="AY1672" s="18" t="s">
        <v>5537</v>
      </c>
      <c r="AZ1672" s="18" t="s">
        <v>5537</v>
      </c>
      <c r="BA1672" s="18" t="s">
        <v>5537</v>
      </c>
      <c r="BB1672" s="18" t="s">
        <v>5537</v>
      </c>
      <c r="BC1672" s="18" t="s">
        <v>5537</v>
      </c>
      <c r="BD1672" s="18" t="s">
        <v>5537</v>
      </c>
      <c r="BE1672" s="18" t="s">
        <v>5537</v>
      </c>
      <c r="BF1672" s="18" t="s">
        <v>5537</v>
      </c>
      <c r="BG1672" s="18" t="s">
        <v>5537</v>
      </c>
      <c r="BH1672" s="18" t="s">
        <v>5537</v>
      </c>
      <c r="BI1672" s="9" t="s">
        <v>5537</v>
      </c>
      <c r="BJ1672" s="14"/>
      <c r="BK1672" s="14" t="s">
        <v>5537</v>
      </c>
      <c r="BL1672" s="14" t="str">
        <f>_xlfn.XLOOKUP(B1672,'[4]cell downs 18042026 17h'!$B:$B,'[4]cell downs 18042026 17h'!$B:$B,"")</f>
        <v/>
      </c>
      <c r="BM1672" s="14" t="str">
        <f>_xlfn.XLOOKUP(B1672,'[5]Cells Huawei 19042026 15h'!$B:$B,'[5]Cells Huawei 19042026 15h'!$B:$B,"")</f>
        <v/>
      </c>
      <c r="BN1672" s="9" t="str">
        <f>_xlfn.XLOOKUP(B1672,'[6]cells down 19042026 9H40'!$B:$B,'[6]cells down 19042026 9H40'!$B:$B,"")</f>
        <v/>
      </c>
      <c r="BO1672" s="9" t="s">
        <v>892</v>
      </c>
      <c r="BP1672" s="9" t="s">
        <v>318</v>
      </c>
      <c r="BQ1672" s="115"/>
    </row>
    <row r="1673" spans="1:69" s="9" customFormat="1" x14ac:dyDescent="0.3">
      <c r="A1673" s="1" t="s">
        <v>3737</v>
      </c>
      <c r="B1673" s="1" t="s">
        <v>3738</v>
      </c>
      <c r="C1673" s="3" t="str">
        <f>_xlfn.XLOOKUP(B1673,'[1]daily break down'!$D:$D,'[1]daily break down'!$E:$E,"")</f>
        <v>SUD-OUEST</v>
      </c>
      <c r="D1673" s="1"/>
      <c r="E1673" s="1"/>
      <c r="F1673" s="3" t="s">
        <v>13</v>
      </c>
      <c r="G1673" s="1" t="s">
        <v>3739</v>
      </c>
      <c r="H1673" s="32" t="str">
        <f>_xlfn.XLOOKUP(B1673,[2]CALCULATION!$B:$B,[2]CALCULATION!$H:$H,"")</f>
        <v>HUAWEI</v>
      </c>
      <c r="I1673" s="28">
        <v>0</v>
      </c>
      <c r="J1673" s="28">
        <v>0</v>
      </c>
      <c r="K1673" s="28">
        <v>0</v>
      </c>
      <c r="L1673" s="28">
        <v>0</v>
      </c>
      <c r="M1673" s="28">
        <v>0</v>
      </c>
      <c r="N1673" s="28">
        <v>0</v>
      </c>
      <c r="O1673" s="28">
        <v>0</v>
      </c>
      <c r="P1673" s="28">
        <v>0</v>
      </c>
      <c r="Q1673" s="28">
        <v>0</v>
      </c>
      <c r="R1673" s="28">
        <v>0</v>
      </c>
      <c r="S1673" s="94">
        <v>0</v>
      </c>
      <c r="T1673" s="94">
        <f>_xlfn.XLOOKUP(B1673,'[3]Nur des jours'!$B:$B,'[3]Nur des jours'!$U:$U,"")</f>
        <v>0</v>
      </c>
      <c r="U1673" s="94">
        <v>0</v>
      </c>
      <c r="V1673" s="94">
        <v>0</v>
      </c>
      <c r="W1673" s="94">
        <v>0</v>
      </c>
      <c r="X1673" s="94">
        <v>0</v>
      </c>
      <c r="Y1673" s="94">
        <v>0</v>
      </c>
      <c r="Z1673" s="94">
        <v>0</v>
      </c>
      <c r="AA1673" s="94">
        <v>0</v>
      </c>
      <c r="AB1673" s="94">
        <v>0</v>
      </c>
      <c r="AC1673" s="94">
        <f>_xlfn.XLOOKUP(B1673,'[3]Nur des jours'!$B:$B,'[3]Nur des jours'!$N:$N,"")</f>
        <v>0</v>
      </c>
      <c r="AD1673" s="94">
        <v>0</v>
      </c>
      <c r="AE1673" s="94">
        <v>0</v>
      </c>
      <c r="AF1673" s="94">
        <v>0</v>
      </c>
      <c r="AG1673" s="94">
        <v>0</v>
      </c>
      <c r="AH1673" s="94">
        <v>0</v>
      </c>
      <c r="AI1673" s="49" t="s">
        <v>6659</v>
      </c>
      <c r="AJ1673" s="49"/>
      <c r="AK1673" s="48" t="str" cm="1">
        <f t="array" ref="AK1673">IFERROR(_xlfn.IFS(
AM1673="MPR ISSUE","PDH",
AM1673="BSS Hardware Issue","BSS",
AM1673="Sites strategiques, MLL, Pylone, etc.","ENVTECH",
AM1673="AKTIVCO DEFAUT GE &amp; POWER Cabinet","AKTIVCO",
AM1673="AKTIVCO Coupure ENEO &amp; Baisse de tension","AKTIVCO GRID ONLY",
AM1673="Coupure ENEO &amp; Baisse de tension","IHS GRID ONLY",
AM1673="Defaut GE &amp; POWER Cabinet","IHS",
AM1673="Sharing","Partners",
AM1673="Sites strategiques &amp; DataCenter","SST &amp; DC",
AM1673="Exclu","Exclu",
AM1673="SAT","SAT",
AM1673="SPARE-ISSUE","SPARE-ISSUE",
AM1673="Fiber CAmtel","TRANS_FO_CAMTEL",
AM1673="Fiber AOF","Fiber AOF",
AM1673="Projet OCM (HUAWEI)","TRAVAUX-HUAWEI",
AM1673="Projet OCM (NOKIA)","TRAVAUX-NOKIA",
AM1673="ACCESS-ISSUE","ACCESS-ISSUE",
AM1673="Projet OCM (ZTE, NOKIA, autres projets)","TRAVAUX OCM",
AM1673="No root CAuse","No root cause",
AM1673="ODU HS","PDH",
AM1673="IP &amp; VLAN","PDH",
AM1673="Warehouse HUAWEI","SPARE-ISSUE",
AM1673="SPARE-HS","SPARE-ISSUE",
AM1673="Power Telco","BSS",AM1673="no impacts","no impacts"
),"")</f>
        <v>no impacts</v>
      </c>
      <c r="AL1673" s="48" t="str" cm="1">
        <f t="array" ref="AL1673">IFERROR(_xlfn.IFS(
AM1673="MPR ISSUE","TX ISSUE",
AM1673="BSS Hardware Issue","RAN ISSUE",
AM1673="Sites strategiques, MLL, Pylone, etc.","ENVTECH",
AM1673="AKTIVCO DEFAUT GE &amp; POWER Cabinet","POWER ISSUE",
AM1673="AKTIVCO Coupure ENEO &amp; Baisse de tension","POWER ISSUE",
AM1673="Coupure ENEO &amp; Baisse de tension","POWER ISSUE",
AM1673="Defaut GE &amp; POWER Cabinet","POWER ISSUE",
AM1673="Sharing","POWER ISSUE",
AM1673="Sites strategiques &amp; DataCenter","POWER ISSUE",
AM1673="Exclu","Exclu",
AM1673="SAT","TX ISSUE",
AM1673="SPARE-ISSUE","SPARE-ISSUE",
AM1673="Fiber CAmtel","TX ISSUE",
AM1673="Fiber AOF","TX ISSUE",
AM1673="Projet OCM (HUAWEI)","TRAVAUX-HUAWEI",
AM1673="Projet OCM (NOKIA)","TRAVAUX -NOKIA",
AM1673="ACCESS-ISSUE","ACCESS-ISSUE",
AM1673="Projet OCM (ZTE, NOKIA, autres projets)","TRAVAUX OCM",
AM1673="No root CAuse","No root cause",
AM1673="ODU HS","TX ISSUE",
AM1673="IP &amp; VLAN","TX ISSUE",
AM1673="Warehouse HUAWEI","SPARE-ISSUE",
AM1673="SPARE-HS","SPARE-ISSUE",
AM1673="Power Telco","RAN ISSUE",AM1673="no impacts","no impacts"
),"")</f>
        <v>no impacts</v>
      </c>
      <c r="AM1673" s="67" t="s">
        <v>5605</v>
      </c>
      <c r="AN1673" s="48" t="str" cm="1">
        <f t="array" ref="AN1673">IFERROR(_xlfn.IFS(
AM1673="MPR ISSUE","ACTIVE",
AM1673="BSS Hardware Issue","ACTIVE",
AM1673="Sites strategiques, MLL, Pylone, etc.","PASSIVE",
AM1673="AKTIVCO DEFAUT GE &amp; POWER Cabinet","PASSIVE",
AM1673="AKTIVCO Coupure ENEO &amp; Baisse de tension","PASSIVE",
AM1673="Coupure ENEO &amp; Baisse de tension","PASSIVE",
AM1673="Defaut GE &amp; POWER Cabinet","PASSIVE",
AM1673="Sharing","PASSIVE",
AM1673="Sites strategiques &amp; DataCenter","PASSIVE",
AM1673="Exclu","Exclu",
AM1673="SAT","ACTIVE",
AM1673="SPARE-ISSUE","SPARE-ISSUE",
AM1673="Fiber CAmtel","ACTIVE",
AM1673="Fiber AOF","ACTIVE",
AM1673="Projet OCM (HUAWEI)","PLANNED WORKS",
AM1673="Projet OCM (NOKIA)","PLANNED WORKS",
AM1673="ACCESS-ISSUE","ACCESS-ISSUE",
AM1673="Projet OCM (ZTE, NOKIA, autres projets)","PLANNED WORKS",
AM1673="No root CAuse","No root cause",
AM1673="ODU HS","ACTIVE",
AM1673="IP &amp; VLAN","ACTIVE",
AM1673="Warehouse HUAWEI","SPARE-ISSUE",
AM1673="SPARE-HS","SPARE-ISSUE",
AM1673="Power Telco","ACTIVE", AM1673="no impacts","no impacts"
),"")</f>
        <v>no impacts</v>
      </c>
      <c r="AO1673" s="93" t="s">
        <v>5537</v>
      </c>
      <c r="AP1673" s="101" t="str">
        <f t="shared" si="48"/>
        <v>SUO_266</v>
      </c>
      <c r="AR1673" s="17" t="s">
        <v>5537</v>
      </c>
      <c r="AS1673" s="7" t="s">
        <v>5537</v>
      </c>
      <c r="AT1673" s="6"/>
      <c r="AU1673" s="7"/>
      <c r="AV1673" s="3" t="s">
        <v>5537</v>
      </c>
      <c r="AW1673" s="18" t="s">
        <v>5537</v>
      </c>
      <c r="AX1673" s="18" t="s">
        <v>5537</v>
      </c>
      <c r="AY1673" s="18" t="s">
        <v>5537</v>
      </c>
      <c r="AZ1673" s="18" t="s">
        <v>5537</v>
      </c>
      <c r="BA1673" s="18" t="s">
        <v>5537</v>
      </c>
      <c r="BB1673" s="18" t="s">
        <v>5537</v>
      </c>
      <c r="BC1673" s="18" t="s">
        <v>5537</v>
      </c>
      <c r="BD1673" s="18" t="s">
        <v>5537</v>
      </c>
      <c r="BE1673" s="18" t="s">
        <v>5537</v>
      </c>
      <c r="BF1673" s="18" t="s">
        <v>5537</v>
      </c>
      <c r="BG1673" s="18" t="s">
        <v>5537</v>
      </c>
      <c r="BH1673" s="18" t="s">
        <v>5537</v>
      </c>
      <c r="BI1673" s="9" t="s">
        <v>5537</v>
      </c>
      <c r="BJ1673" s="14"/>
      <c r="BK1673" s="14" t="s">
        <v>5537</v>
      </c>
      <c r="BL1673" s="14" t="str">
        <f>_xlfn.XLOOKUP(B1673,'[4]cell downs 18042026 17h'!$B:$B,'[4]cell downs 18042026 17h'!$B:$B,"")</f>
        <v/>
      </c>
      <c r="BM1673" s="14" t="str">
        <f>_xlfn.XLOOKUP(B1673,'[5]Cells Huawei 19042026 15h'!$B:$B,'[5]Cells Huawei 19042026 15h'!$B:$B,"")</f>
        <v>SUO_266</v>
      </c>
      <c r="BN1673" s="9" t="str">
        <f>_xlfn.XLOOKUP(B1673,'[6]cells down 19042026 9H40'!$B:$B,'[6]cells down 19042026 9H40'!$B:$B,"")</f>
        <v/>
      </c>
      <c r="BO1673" s="9" t="s">
        <v>5537</v>
      </c>
      <c r="BP1673" s="9" t="s">
        <v>12</v>
      </c>
      <c r="BQ1673" s="115"/>
    </row>
    <row r="1674" spans="1:69" s="9" customFormat="1" x14ac:dyDescent="0.3">
      <c r="A1674" s="1" t="s">
        <v>1546</v>
      </c>
      <c r="B1674" s="8" t="s">
        <v>1547</v>
      </c>
      <c r="C1674" s="3" t="str">
        <f>_xlfn.XLOOKUP(B1674,'[1]daily break down'!$D:$D,'[1]daily break down'!$E:$E,"")</f>
        <v>NORD-OUEST</v>
      </c>
      <c r="D1674" s="1" t="s">
        <v>11</v>
      </c>
      <c r="E1674" s="1" t="s">
        <v>12</v>
      </c>
      <c r="F1674" s="3" t="s">
        <v>13</v>
      </c>
      <c r="G1674" s="1" t="s">
        <v>1546</v>
      </c>
      <c r="H1674" s="32" t="str">
        <f>_xlfn.XLOOKUP(B1674,[2]CALCULATION!$B:$B,[2]CALCULATION!$H:$H,"")</f>
        <v>Huawei</v>
      </c>
      <c r="I1674" s="28">
        <v>0</v>
      </c>
      <c r="J1674" s="28">
        <v>0</v>
      </c>
      <c r="K1674" s="28">
        <v>0</v>
      </c>
      <c r="L1674" s="28">
        <v>0</v>
      </c>
      <c r="M1674" s="28">
        <v>0</v>
      </c>
      <c r="N1674" s="28">
        <v>0</v>
      </c>
      <c r="O1674" s="28">
        <v>0</v>
      </c>
      <c r="P1674" s="28">
        <v>0</v>
      </c>
      <c r="Q1674" s="28">
        <v>0</v>
      </c>
      <c r="R1674" s="28">
        <v>0</v>
      </c>
      <c r="S1674" s="94">
        <v>0</v>
      </c>
      <c r="T1674" s="94">
        <f>_xlfn.XLOOKUP(B1674,'[3]Nur des jours'!$B:$B,'[3]Nur des jours'!$U:$U,"")</f>
        <v>0</v>
      </c>
      <c r="U1674" s="94">
        <v>0</v>
      </c>
      <c r="V1674" s="94">
        <v>0</v>
      </c>
      <c r="W1674" s="94">
        <v>0</v>
      </c>
      <c r="X1674" s="94">
        <v>0</v>
      </c>
      <c r="Y1674" s="94">
        <v>0</v>
      </c>
      <c r="Z1674" s="94">
        <v>0</v>
      </c>
      <c r="AA1674" s="94">
        <v>0</v>
      </c>
      <c r="AB1674" s="94">
        <v>0</v>
      </c>
      <c r="AC1674" s="94">
        <f>_xlfn.XLOOKUP(B1674,'[3]Nur des jours'!$B:$B,'[3]Nur des jours'!$N:$N,"")</f>
        <v>0</v>
      </c>
      <c r="AD1674" s="94">
        <v>0</v>
      </c>
      <c r="AE1674" s="94">
        <v>0</v>
      </c>
      <c r="AF1674" s="94">
        <v>0</v>
      </c>
      <c r="AG1674" s="94">
        <v>0</v>
      </c>
      <c r="AH1674" s="94">
        <v>0</v>
      </c>
      <c r="AI1674" s="49" t="s">
        <v>6659</v>
      </c>
      <c r="AJ1674" s="49"/>
      <c r="AK1674" s="48" t="str" cm="1">
        <f t="array" ref="AK1674">IFERROR(_xlfn.IFS(
AM1674="MPR ISSUE","PDH",
AM1674="BSS Hardware Issue","BSS",
AM1674="Sites strategiques, MLL, Pylone, etc.","ENVTECH",
AM1674="AKTIVCO DEFAUT GE &amp; POWER Cabinet","AKTIVCO",
AM1674="AKTIVCO Coupure ENEO &amp; Baisse de tension","AKTIVCO GRID ONLY",
AM1674="Coupure ENEO &amp; Baisse de tension","IHS GRID ONLY",
AM1674="Defaut GE &amp; POWER Cabinet","IHS",
AM1674="Sharing","Partners",
AM1674="Sites strategiques &amp; DataCenter","SST &amp; DC",
AM1674="Exclu","Exclu",
AM1674="SAT","SAT",
AM1674="SPARE-ISSUE","SPARE-ISSUE",
AM1674="Fiber CAmtel","TRANS_FO_CAMTEL",
AM1674="Fiber AOF","Fiber AOF",
AM1674="Projet OCM (HUAWEI)","TRAVAUX-HUAWEI",
AM1674="Projet OCM (NOKIA)","TRAVAUX-NOKIA",
AM1674="ACCESS-ISSUE","ACCESS-ISSUE",
AM1674="Projet OCM (ZTE, NOKIA, autres projets)","TRAVAUX OCM",
AM1674="No root CAuse","No root cause",
AM1674="ODU HS","PDH",
AM1674="IP &amp; VLAN","PDH",
AM1674="Warehouse HUAWEI","SPARE-ISSUE",
AM1674="SPARE-HS","SPARE-ISSUE",
AM1674="Power Telco","BSS",AM1674="no impacts","no impacts"
),"")</f>
        <v>no impacts</v>
      </c>
      <c r="AL1674" s="48" t="str" cm="1">
        <f t="array" ref="AL1674">IFERROR(_xlfn.IFS(
AM1674="MPR ISSUE","TX ISSUE",
AM1674="BSS Hardware Issue","RAN ISSUE",
AM1674="Sites strategiques, MLL, Pylone, etc.","ENVTECH",
AM1674="AKTIVCO DEFAUT GE &amp; POWER Cabinet","POWER ISSUE",
AM1674="AKTIVCO Coupure ENEO &amp; Baisse de tension","POWER ISSUE",
AM1674="Coupure ENEO &amp; Baisse de tension","POWER ISSUE",
AM1674="Defaut GE &amp; POWER Cabinet","POWER ISSUE",
AM1674="Sharing","POWER ISSUE",
AM1674="Sites strategiques &amp; DataCenter","POWER ISSUE",
AM1674="Exclu","Exclu",
AM1674="SAT","TX ISSUE",
AM1674="SPARE-ISSUE","SPARE-ISSUE",
AM1674="Fiber CAmtel","TX ISSUE",
AM1674="Fiber AOF","TX ISSUE",
AM1674="Projet OCM (HUAWEI)","TRAVAUX-HUAWEI",
AM1674="Projet OCM (NOKIA)","TRAVAUX -NOKIA",
AM1674="ACCESS-ISSUE","ACCESS-ISSUE",
AM1674="Projet OCM (ZTE, NOKIA, autres projets)","TRAVAUX OCM",
AM1674="No root CAuse","No root cause",
AM1674="ODU HS","TX ISSUE",
AM1674="IP &amp; VLAN","TX ISSUE",
AM1674="Warehouse HUAWEI","SPARE-ISSUE",
AM1674="SPARE-HS","SPARE-ISSUE",
AM1674="Power Telco","RAN ISSUE",AM1674="no impacts","no impacts"
),"")</f>
        <v>no impacts</v>
      </c>
      <c r="AM1674" s="67" t="s">
        <v>5605</v>
      </c>
      <c r="AN1674" s="48" t="str" cm="1">
        <f t="array" ref="AN1674">IFERROR(_xlfn.IFS(
AM1674="MPR ISSUE","ACTIVE",
AM1674="BSS Hardware Issue","ACTIVE",
AM1674="Sites strategiques, MLL, Pylone, etc.","PASSIVE",
AM1674="AKTIVCO DEFAUT GE &amp; POWER Cabinet","PASSIVE",
AM1674="AKTIVCO Coupure ENEO &amp; Baisse de tension","PASSIVE",
AM1674="Coupure ENEO &amp; Baisse de tension","PASSIVE",
AM1674="Defaut GE &amp; POWER Cabinet","PASSIVE",
AM1674="Sharing","PASSIVE",
AM1674="Sites strategiques &amp; DataCenter","PASSIVE",
AM1674="Exclu","Exclu",
AM1674="SAT","ACTIVE",
AM1674="SPARE-ISSUE","SPARE-ISSUE",
AM1674="Fiber CAmtel","ACTIVE",
AM1674="Fiber AOF","ACTIVE",
AM1674="Projet OCM (HUAWEI)","PLANNED WORKS",
AM1674="Projet OCM (NOKIA)","PLANNED WORKS",
AM1674="ACCESS-ISSUE","ACCESS-ISSUE",
AM1674="Projet OCM (ZTE, NOKIA, autres projets)","PLANNED WORKS",
AM1674="No root CAuse","No root cause",
AM1674="ODU HS","ACTIVE",
AM1674="IP &amp; VLAN","ACTIVE",
AM1674="Warehouse HUAWEI","SPARE-ISSUE",
AM1674="SPARE-HS","SPARE-ISSUE",
AM1674="Power Telco","ACTIVE", AM1674="no impacts","no impacts"
),"")</f>
        <v>no impacts</v>
      </c>
      <c r="AO1674" s="93" t="s">
        <v>5537</v>
      </c>
      <c r="AP1674" s="101" t="str">
        <f t="shared" si="48"/>
        <v>SUO_010</v>
      </c>
      <c r="AR1674" s="17" t="s">
        <v>5537</v>
      </c>
      <c r="AS1674" s="7" t="s">
        <v>5537</v>
      </c>
      <c r="AT1674" s="6"/>
      <c r="AU1674" s="7"/>
      <c r="AV1674" s="3" t="s">
        <v>5537</v>
      </c>
      <c r="AW1674" s="18" t="s">
        <v>5537</v>
      </c>
      <c r="AX1674" s="18" t="s">
        <v>5537</v>
      </c>
      <c r="AY1674" s="18" t="s">
        <v>5537</v>
      </c>
      <c r="AZ1674" s="18" t="s">
        <v>5537</v>
      </c>
      <c r="BA1674" s="18" t="s">
        <v>5537</v>
      </c>
      <c r="BB1674" s="18" t="s">
        <v>5537</v>
      </c>
      <c r="BC1674" s="18" t="s">
        <v>5537</v>
      </c>
      <c r="BD1674" s="18" t="s">
        <v>5537</v>
      </c>
      <c r="BE1674" s="18" t="s">
        <v>5537</v>
      </c>
      <c r="BF1674" s="18" t="s">
        <v>5537</v>
      </c>
      <c r="BG1674" s="18" t="s">
        <v>5537</v>
      </c>
      <c r="BH1674" s="18" t="s">
        <v>5537</v>
      </c>
      <c r="BI1674" s="9" t="s">
        <v>5537</v>
      </c>
      <c r="BJ1674" s="14"/>
      <c r="BK1674" s="14" t="s">
        <v>5537</v>
      </c>
      <c r="BL1674" s="14" t="str">
        <f>_xlfn.XLOOKUP(B1674,'[4]cell downs 18042026 17h'!$B:$B,'[4]cell downs 18042026 17h'!$B:$B,"")</f>
        <v/>
      </c>
      <c r="BM1674" s="14" t="str">
        <f>_xlfn.XLOOKUP(B1674,'[5]Cells Huawei 19042026 15h'!$B:$B,'[5]Cells Huawei 19042026 15h'!$B:$B,"")</f>
        <v/>
      </c>
      <c r="BN1674" s="9" t="str">
        <f>_xlfn.XLOOKUP(B1674,'[6]cells down 19042026 9H40'!$B:$B,'[6]cells down 19042026 9H40'!$B:$B,"")</f>
        <v/>
      </c>
      <c r="BO1674" s="9" t="s">
        <v>1547</v>
      </c>
      <c r="BP1674" s="9" t="s">
        <v>12</v>
      </c>
      <c r="BQ1674" s="115"/>
    </row>
    <row r="1675" spans="1:69" s="9" customFormat="1" x14ac:dyDescent="0.3">
      <c r="A1675" s="1" t="s">
        <v>3843</v>
      </c>
      <c r="B1675" s="8" t="s">
        <v>3844</v>
      </c>
      <c r="C1675" s="3" t="str">
        <f>_xlfn.XLOOKUP(B1675,'[1]daily break down'!$D:$D,'[1]daily break down'!$E:$E,"")</f>
        <v>EXTREME-NORD</v>
      </c>
      <c r="D1675" s="1" t="s">
        <v>11</v>
      </c>
      <c r="E1675" s="1" t="s">
        <v>66</v>
      </c>
      <c r="F1675" s="3" t="s">
        <v>55</v>
      </c>
      <c r="G1675" s="1" t="s">
        <v>3843</v>
      </c>
      <c r="H1675" s="32" t="str">
        <f>_xlfn.XLOOKUP(B1675,[2]CALCULATION!$B:$B,[2]CALCULATION!$H:$H,"")</f>
        <v>HUAWEI</v>
      </c>
      <c r="I1675" s="28">
        <v>0</v>
      </c>
      <c r="J1675" s="28">
        <v>0</v>
      </c>
      <c r="K1675" s="28">
        <v>0</v>
      </c>
      <c r="L1675" s="28">
        <v>0</v>
      </c>
      <c r="M1675" s="28">
        <v>0</v>
      </c>
      <c r="N1675" s="28">
        <v>0</v>
      </c>
      <c r="O1675" s="28">
        <v>0</v>
      </c>
      <c r="P1675" s="28">
        <v>0</v>
      </c>
      <c r="Q1675" s="28">
        <v>0</v>
      </c>
      <c r="R1675" s="28">
        <v>0</v>
      </c>
      <c r="S1675" s="94">
        <v>0</v>
      </c>
      <c r="T1675" s="94">
        <f>_xlfn.XLOOKUP(B1675,'[3]Nur des jours'!$B:$B,'[3]Nur des jours'!$U:$U,"")</f>
        <v>0</v>
      </c>
      <c r="U1675" s="94">
        <v>0</v>
      </c>
      <c r="V1675" s="94">
        <v>0</v>
      </c>
      <c r="W1675" s="94">
        <v>0</v>
      </c>
      <c r="X1675" s="94">
        <v>0</v>
      </c>
      <c r="Y1675" s="94">
        <v>0</v>
      </c>
      <c r="Z1675" s="94">
        <v>0</v>
      </c>
      <c r="AA1675" s="94">
        <v>0</v>
      </c>
      <c r="AB1675" s="94">
        <v>0</v>
      </c>
      <c r="AC1675" s="94">
        <f>_xlfn.XLOOKUP(B1675,'[3]Nur des jours'!$B:$B,'[3]Nur des jours'!$N:$N,"")</f>
        <v>0</v>
      </c>
      <c r="AD1675" s="94">
        <v>0</v>
      </c>
      <c r="AE1675" s="94">
        <v>0</v>
      </c>
      <c r="AF1675" s="94">
        <v>0</v>
      </c>
      <c r="AG1675" s="94">
        <v>0</v>
      </c>
      <c r="AH1675" s="94">
        <v>0</v>
      </c>
      <c r="AI1675" s="49" t="s">
        <v>6659</v>
      </c>
      <c r="AJ1675" s="49"/>
      <c r="AK1675" s="48" t="str" cm="1">
        <f t="array" ref="AK1675">IFERROR(_xlfn.IFS(
AM1675="MPR ISSUE","PDH",
AM1675="BSS Hardware Issue","BSS",
AM1675="Sites strategiques, MLL, Pylone, etc.","ENVTECH",
AM1675="AKTIVCO DEFAUT GE &amp; POWER Cabinet","AKTIVCO",
AM1675="AKTIVCO Coupure ENEO &amp; Baisse de tension","AKTIVCO GRID ONLY",
AM1675="Coupure ENEO &amp; Baisse de tension","IHS GRID ONLY",
AM1675="Defaut GE &amp; POWER Cabinet","IHS",
AM1675="Sharing","Partners",
AM1675="Sites strategiques &amp; DataCenter","SST &amp; DC",
AM1675="Exclu","Exclu",
AM1675="SAT","SAT",
AM1675="SPARE-ISSUE","SPARE-ISSUE",
AM1675="Fiber CAmtel","TRANS_FO_CAMTEL",
AM1675="Fiber AOF","Fiber AOF",
AM1675="Projet OCM (HUAWEI)","TRAVAUX-HUAWEI",
AM1675="Projet OCM (NOKIA)","TRAVAUX-NOKIA",
AM1675="ACCESS-ISSUE","ACCESS-ISSUE",
AM1675="Projet OCM (ZTE, NOKIA, autres projets)","TRAVAUX OCM",
AM1675="No root CAuse","No root cause",
AM1675="ODU HS","PDH",
AM1675="IP &amp; VLAN","PDH",
AM1675="Warehouse HUAWEI","SPARE-ISSUE",
AM1675="SPARE-HS","SPARE-ISSUE",
AM1675="Power Telco","BSS",AM1675="no impacts","no impacts"
),"")</f>
        <v>no impacts</v>
      </c>
      <c r="AL1675" s="48" t="str" cm="1">
        <f t="array" ref="AL1675">IFERROR(_xlfn.IFS(
AM1675="MPR ISSUE","TX ISSUE",
AM1675="BSS Hardware Issue","RAN ISSUE",
AM1675="Sites strategiques, MLL, Pylone, etc.","ENVTECH",
AM1675="AKTIVCO DEFAUT GE &amp; POWER Cabinet","POWER ISSUE",
AM1675="AKTIVCO Coupure ENEO &amp; Baisse de tension","POWER ISSUE",
AM1675="Coupure ENEO &amp; Baisse de tension","POWER ISSUE",
AM1675="Defaut GE &amp; POWER Cabinet","POWER ISSUE",
AM1675="Sharing","POWER ISSUE",
AM1675="Sites strategiques &amp; DataCenter","POWER ISSUE",
AM1675="Exclu","Exclu",
AM1675="SAT","TX ISSUE",
AM1675="SPARE-ISSUE","SPARE-ISSUE",
AM1675="Fiber CAmtel","TX ISSUE",
AM1675="Fiber AOF","TX ISSUE",
AM1675="Projet OCM (HUAWEI)","TRAVAUX-HUAWEI",
AM1675="Projet OCM (NOKIA)","TRAVAUX -NOKIA",
AM1675="ACCESS-ISSUE","ACCESS-ISSUE",
AM1675="Projet OCM (ZTE, NOKIA, autres projets)","TRAVAUX OCM",
AM1675="No root CAuse","No root cause",
AM1675="ODU HS","TX ISSUE",
AM1675="IP &amp; VLAN","TX ISSUE",
AM1675="Warehouse HUAWEI","SPARE-ISSUE",
AM1675="SPARE-HS","SPARE-ISSUE",
AM1675="Power Telco","RAN ISSUE",AM1675="no impacts","no impacts"
),"")</f>
        <v>no impacts</v>
      </c>
      <c r="AM1675" s="67" t="s">
        <v>5605</v>
      </c>
      <c r="AN1675" s="48" t="str" cm="1">
        <f t="array" ref="AN1675">IFERROR(_xlfn.IFS(
AM1675="MPR ISSUE","ACTIVE",
AM1675="BSS Hardware Issue","ACTIVE",
AM1675="Sites strategiques, MLL, Pylone, etc.","PASSIVE",
AM1675="AKTIVCO DEFAUT GE &amp; POWER Cabinet","PASSIVE",
AM1675="AKTIVCO Coupure ENEO &amp; Baisse de tension","PASSIVE",
AM1675="Coupure ENEO &amp; Baisse de tension","PASSIVE",
AM1675="Defaut GE &amp; POWER Cabinet","PASSIVE",
AM1675="Sharing","PASSIVE",
AM1675="Sites strategiques &amp; DataCenter","PASSIVE",
AM1675="Exclu","Exclu",
AM1675="SAT","ACTIVE",
AM1675="SPARE-ISSUE","SPARE-ISSUE",
AM1675="Fiber CAmtel","ACTIVE",
AM1675="Fiber AOF","ACTIVE",
AM1675="Projet OCM (HUAWEI)","PLANNED WORKS",
AM1675="Projet OCM (NOKIA)","PLANNED WORKS",
AM1675="ACCESS-ISSUE","ACCESS-ISSUE",
AM1675="Projet OCM (ZTE, NOKIA, autres projets)","PLANNED WORKS",
AM1675="No root CAuse","No root cause",
AM1675="ODU HS","ACTIVE",
AM1675="IP &amp; VLAN","ACTIVE",
AM1675="Warehouse HUAWEI","SPARE-ISSUE",
AM1675="SPARE-HS","SPARE-ISSUE",
AM1675="Power Telco","ACTIVE", AM1675="no impacts","no impacts"
),"")</f>
        <v>no impacts</v>
      </c>
      <c r="AO1675" s="93" t="s">
        <v>5537</v>
      </c>
      <c r="AP1675" s="101" t="str">
        <f t="shared" si="48"/>
        <v>EXN_047</v>
      </c>
      <c r="AR1675" s="17" t="s">
        <v>5537</v>
      </c>
      <c r="AS1675" s="7" t="s">
        <v>5537</v>
      </c>
      <c r="AT1675" s="6"/>
      <c r="AU1675" s="7"/>
      <c r="AV1675" s="3" t="s">
        <v>5537</v>
      </c>
      <c r="AW1675" s="18" t="s">
        <v>5537</v>
      </c>
      <c r="AX1675" s="18" t="s">
        <v>5537</v>
      </c>
      <c r="AY1675" s="18" t="s">
        <v>5537</v>
      </c>
      <c r="AZ1675" s="18" t="s">
        <v>5537</v>
      </c>
      <c r="BA1675" s="18" t="s">
        <v>5537</v>
      </c>
      <c r="BB1675" s="18" t="s">
        <v>5537</v>
      </c>
      <c r="BC1675" s="18" t="s">
        <v>5537</v>
      </c>
      <c r="BD1675" s="18" t="s">
        <v>5537</v>
      </c>
      <c r="BE1675" s="18" t="s">
        <v>5537</v>
      </c>
      <c r="BF1675" s="18" t="s">
        <v>5537</v>
      </c>
      <c r="BG1675" s="18" t="s">
        <v>5537</v>
      </c>
      <c r="BH1675" s="18" t="s">
        <v>5537</v>
      </c>
      <c r="BI1675" s="9" t="s">
        <v>5537</v>
      </c>
      <c r="BJ1675" s="14"/>
      <c r="BK1675" s="14" t="s">
        <v>5537</v>
      </c>
      <c r="BL1675" s="14" t="str">
        <f>_xlfn.XLOOKUP(B1675,'[4]cell downs 18042026 17h'!$B:$B,'[4]cell downs 18042026 17h'!$B:$B,"")</f>
        <v/>
      </c>
      <c r="BM1675" s="14" t="str">
        <f>_xlfn.XLOOKUP(B1675,'[5]Cells Huawei 19042026 15h'!$B:$B,'[5]Cells Huawei 19042026 15h'!$B:$B,"")</f>
        <v>EXN_047</v>
      </c>
      <c r="BN1675" s="9" t="str">
        <f>_xlfn.XLOOKUP(B1675,'[6]cells down 19042026 9H40'!$B:$B,'[6]cells down 19042026 9H40'!$B:$B,"")</f>
        <v/>
      </c>
      <c r="BO1675" s="9" t="s">
        <v>3844</v>
      </c>
      <c r="BP1675" s="9" t="s">
        <v>5537</v>
      </c>
      <c r="BQ1675" s="115"/>
    </row>
    <row r="1676" spans="1:69" s="9" customFormat="1" x14ac:dyDescent="0.3">
      <c r="A1676" s="1" t="s">
        <v>2436</v>
      </c>
      <c r="B1676" s="8" t="s">
        <v>2437</v>
      </c>
      <c r="C1676" s="3" t="str">
        <f>_xlfn.XLOOKUP(B1676,'[1]daily break down'!$D:$D,'[1]daily break down'!$E:$E,"")</f>
        <v>Yaounde</v>
      </c>
      <c r="D1676" s="1"/>
      <c r="E1676" s="1"/>
      <c r="F1676" s="3" t="s">
        <v>37</v>
      </c>
      <c r="G1676" s="1" t="s">
        <v>38</v>
      </c>
      <c r="H1676" s="34" t="str">
        <f>_xlfn.XLOOKUP(B1676,[2]CALCULATION!$B:$B,[2]CALCULATION!$H:$H,"")</f>
        <v>ZTE</v>
      </c>
      <c r="I1676" s="28">
        <v>0</v>
      </c>
      <c r="J1676" s="28">
        <v>0</v>
      </c>
      <c r="K1676" s="28">
        <v>0</v>
      </c>
      <c r="L1676" s="28">
        <v>0</v>
      </c>
      <c r="M1676" s="28">
        <v>0</v>
      </c>
      <c r="N1676" s="28">
        <v>0</v>
      </c>
      <c r="O1676" s="28">
        <v>0</v>
      </c>
      <c r="P1676" s="28">
        <v>0</v>
      </c>
      <c r="Q1676" s="28">
        <v>0</v>
      </c>
      <c r="R1676" s="28">
        <v>0</v>
      </c>
      <c r="S1676" s="94">
        <v>9.6309422913952957E-4</v>
      </c>
      <c r="T1676" s="94">
        <f>_xlfn.XLOOKUP(B1676,'[3]Nur des jours'!$B:$B,'[3]Nur des jours'!$U:$U,"")</f>
        <v>0</v>
      </c>
      <c r="U1676" s="94">
        <v>0</v>
      </c>
      <c r="V1676" s="94">
        <v>0</v>
      </c>
      <c r="W1676" s="94">
        <v>0</v>
      </c>
      <c r="X1676" s="94">
        <v>0</v>
      </c>
      <c r="Y1676" s="94">
        <v>0</v>
      </c>
      <c r="Z1676" s="94">
        <v>0</v>
      </c>
      <c r="AA1676" s="94">
        <v>0</v>
      </c>
      <c r="AB1676" s="94">
        <v>0</v>
      </c>
      <c r="AC1676" s="94">
        <f>_xlfn.XLOOKUP(B1676,'[3]Nur des jours'!$B:$B,'[3]Nur des jours'!$N:$N,"")</f>
        <v>0</v>
      </c>
      <c r="AD1676" s="94">
        <v>0</v>
      </c>
      <c r="AE1676" s="94">
        <v>0</v>
      </c>
      <c r="AF1676" s="94">
        <v>0</v>
      </c>
      <c r="AG1676" s="94">
        <v>0</v>
      </c>
      <c r="AH1676" s="94">
        <v>0</v>
      </c>
      <c r="AI1676" s="49" t="s">
        <v>5559</v>
      </c>
      <c r="AJ1676" s="49"/>
      <c r="AK1676" s="48" t="str" cm="1">
        <f t="array" ref="AK1676">IFERROR(_xlfn.IFS(
AM1676="MPR ISSUE","PDH",
AM1676="BSS Hardware Issue","BSS",
AM1676="Sites strategiques, MLL, Pylone, etc.","ENVTECH",
AM1676="AKTIVCO DEFAUT GE &amp; POWER Cabinet","AKTIVCO",
AM1676="AKTIVCO Coupure ENEO &amp; Baisse de tension","AKTIVCO GRID ONLY",
AM1676="Coupure ENEO &amp; Baisse de tension","IHS GRID ONLY",
AM1676="Defaut GE &amp; POWER Cabinet","IHS",
AM1676="Sharing","Partners",
AM1676="Sites strategiques &amp; DataCenter","SST &amp; DC",
AM1676="Exclu","Exclu",
AM1676="SAT","SAT",
AM1676="SPARE-ISSUE","SPARE-ISSUE",
AM1676="Fiber CAmtel","TRANS_FO_CAMTEL",
AM1676="Fiber AOF","Fiber AOF",
AM1676="Projet OCM (HUAWEI)","TRAVAUX-HUAWEI",
AM1676="Projet OCM (NOKIA)","TRAVAUX-NOKIA",
AM1676="ACCESS-ISSUE","ACCESS-ISSUE",
AM1676="Projet OCM (ZTE, NOKIA, autres projets)","TRAVAUX OCM",
AM1676="No root CAuse","No root cause",
AM1676="ODU HS","PDH",
AM1676="IP &amp; VLAN","PDH",
AM1676="Warehouse HUAWEI","SPARE-ISSUE",
AM1676="SPARE-HS","SPARE-ISSUE",
AM1676="Power Telco","BSS",AM1676="no impacts","no impacts"
),"")</f>
        <v>no impacts</v>
      </c>
      <c r="AL1676" s="48" t="str" cm="1">
        <f t="array" ref="AL1676">IFERROR(_xlfn.IFS(
AM1676="MPR ISSUE","TX ISSUE",
AM1676="BSS Hardware Issue","RAN ISSUE",
AM1676="Sites strategiques, MLL, Pylone, etc.","ENVTECH",
AM1676="AKTIVCO DEFAUT GE &amp; POWER Cabinet","POWER ISSUE",
AM1676="AKTIVCO Coupure ENEO &amp; Baisse de tension","POWER ISSUE",
AM1676="Coupure ENEO &amp; Baisse de tension","POWER ISSUE",
AM1676="Defaut GE &amp; POWER Cabinet","POWER ISSUE",
AM1676="Sharing","POWER ISSUE",
AM1676="Sites strategiques &amp; DataCenter","POWER ISSUE",
AM1676="Exclu","Exclu",
AM1676="SAT","TX ISSUE",
AM1676="SPARE-ISSUE","SPARE-ISSUE",
AM1676="Fiber CAmtel","TX ISSUE",
AM1676="Fiber AOF","TX ISSUE",
AM1676="Projet OCM (HUAWEI)","TRAVAUX-HUAWEI",
AM1676="Projet OCM (NOKIA)","TRAVAUX -NOKIA",
AM1676="ACCESS-ISSUE","ACCESS-ISSUE",
AM1676="Projet OCM (ZTE, NOKIA, autres projets)","TRAVAUX OCM",
AM1676="No root CAuse","No root cause",
AM1676="ODU HS","TX ISSUE",
AM1676="IP &amp; VLAN","TX ISSUE",
AM1676="Warehouse HUAWEI","SPARE-ISSUE",
AM1676="SPARE-HS","SPARE-ISSUE",
AM1676="Power Telco","RAN ISSUE",AM1676="no impacts","no impacts"
),"")</f>
        <v>no impacts</v>
      </c>
      <c r="AM1676" s="67" t="s">
        <v>5605</v>
      </c>
      <c r="AN1676" s="48" t="str" cm="1">
        <f t="array" ref="AN1676">IFERROR(_xlfn.IFS(
AM1676="MPR ISSUE","ACTIVE",
AM1676="BSS Hardware Issue","ACTIVE",
AM1676="Sites strategiques, MLL, Pylone, etc.","PASSIVE",
AM1676="AKTIVCO DEFAUT GE &amp; POWER Cabinet","PASSIVE",
AM1676="AKTIVCO Coupure ENEO &amp; Baisse de tension","PASSIVE",
AM1676="Coupure ENEO &amp; Baisse de tension","PASSIVE",
AM1676="Defaut GE &amp; POWER Cabinet","PASSIVE",
AM1676="Sharing","PASSIVE",
AM1676="Sites strategiques &amp; DataCenter","PASSIVE",
AM1676="Exclu","Exclu",
AM1676="SAT","ACTIVE",
AM1676="SPARE-ISSUE","SPARE-ISSUE",
AM1676="Fiber CAmtel","ACTIVE",
AM1676="Fiber AOF","ACTIVE",
AM1676="Projet OCM (HUAWEI)","PLANNED WORKS",
AM1676="Projet OCM (NOKIA)","PLANNED WORKS",
AM1676="ACCESS-ISSUE","ACCESS-ISSUE",
AM1676="Projet OCM (ZTE, NOKIA, autres projets)","PLANNED WORKS",
AM1676="No root CAuse","No root cause",
AM1676="ODU HS","ACTIVE",
AM1676="IP &amp; VLAN","ACTIVE",
AM1676="Warehouse HUAWEI","SPARE-ISSUE",
AM1676="SPARE-HS","SPARE-ISSUE",
AM1676="Power Telco","ACTIVE", AM1676="no impacts","no impacts"
),"")</f>
        <v>no impacts</v>
      </c>
      <c r="AO1676" s="93" t="s">
        <v>5537</v>
      </c>
      <c r="AP1676" s="101" t="str">
        <f t="shared" si="48"/>
        <v>CTR_820</v>
      </c>
      <c r="AR1676" s="17" t="s">
        <v>5537</v>
      </c>
      <c r="AS1676" s="7" t="s">
        <v>5537</v>
      </c>
      <c r="AT1676" s="6"/>
      <c r="AU1676" s="7"/>
      <c r="AV1676" s="3" t="s">
        <v>5537</v>
      </c>
      <c r="AW1676" s="18" t="s">
        <v>5537</v>
      </c>
      <c r="AX1676" s="18" t="s">
        <v>5537</v>
      </c>
      <c r="AY1676" s="18" t="s">
        <v>5537</v>
      </c>
      <c r="AZ1676" s="18" t="s">
        <v>5537</v>
      </c>
      <c r="BA1676" s="18" t="s">
        <v>5537</v>
      </c>
      <c r="BB1676" s="18" t="s">
        <v>5537</v>
      </c>
      <c r="BC1676" s="18" t="s">
        <v>5537</v>
      </c>
      <c r="BD1676" s="18" t="s">
        <v>5537</v>
      </c>
      <c r="BE1676" s="18" t="s">
        <v>5537</v>
      </c>
      <c r="BF1676" s="18" t="s">
        <v>5537</v>
      </c>
      <c r="BG1676" s="18" t="s">
        <v>5537</v>
      </c>
      <c r="BH1676" s="18" t="s">
        <v>5537</v>
      </c>
      <c r="BI1676" s="9" t="s">
        <v>5537</v>
      </c>
      <c r="BJ1676" s="14"/>
      <c r="BK1676" s="14" t="s">
        <v>5537</v>
      </c>
      <c r="BL1676" s="14" t="str">
        <f>_xlfn.XLOOKUP(B1676,'[4]cell downs 18042026 17h'!$B:$B,'[4]cell downs 18042026 17h'!$B:$B,"")</f>
        <v/>
      </c>
      <c r="BM1676" s="14" t="str">
        <f>_xlfn.XLOOKUP(B1676,'[5]Cells Huawei 19042026 15h'!$B:$B,'[5]Cells Huawei 19042026 15h'!$B:$B,"")</f>
        <v/>
      </c>
      <c r="BN1676" s="9" t="str">
        <f>_xlfn.XLOOKUP(B1676,'[6]cells down 19042026 9H40'!$B:$B,'[6]cells down 19042026 9H40'!$B:$B,"")</f>
        <v/>
      </c>
      <c r="BO1676" s="9" t="s">
        <v>5537</v>
      </c>
      <c r="BP1676" s="9" t="s">
        <v>12</v>
      </c>
      <c r="BQ1676" s="115"/>
    </row>
    <row r="1677" spans="1:69" s="9" customFormat="1" x14ac:dyDescent="0.3">
      <c r="A1677" s="1" t="s">
        <v>4631</v>
      </c>
      <c r="B1677" s="8" t="s">
        <v>4632</v>
      </c>
      <c r="C1677" s="3" t="str">
        <f>_xlfn.XLOOKUP(B1677,'[1]daily break down'!$D:$D,'[1]daily break down'!$E:$E,"")</f>
        <v>Yaounde</v>
      </c>
      <c r="D1677" s="1" t="s">
        <v>11</v>
      </c>
      <c r="E1677" s="1" t="s">
        <v>5503</v>
      </c>
      <c r="F1677" s="3" t="s">
        <v>37</v>
      </c>
      <c r="G1677" s="1" t="s">
        <v>38</v>
      </c>
      <c r="H1677" s="34" t="str">
        <f>_xlfn.XLOOKUP(B1677,[2]CALCULATION!$B:$B,[2]CALCULATION!$H:$H,"")</f>
        <v>ZTE</v>
      </c>
      <c r="I1677" s="28">
        <v>0</v>
      </c>
      <c r="J1677" s="28">
        <v>0</v>
      </c>
      <c r="K1677" s="28">
        <v>0</v>
      </c>
      <c r="L1677" s="28">
        <v>0</v>
      </c>
      <c r="M1677" s="28">
        <v>0</v>
      </c>
      <c r="N1677" s="28">
        <v>0</v>
      </c>
      <c r="O1677" s="28">
        <v>0</v>
      </c>
      <c r="P1677" s="28">
        <v>0</v>
      </c>
      <c r="Q1677" s="28">
        <v>0</v>
      </c>
      <c r="R1677" s="28">
        <v>0</v>
      </c>
      <c r="S1677" s="94">
        <v>0</v>
      </c>
      <c r="T1677" s="94">
        <f>_xlfn.XLOOKUP(B1677,'[3]Nur des jours'!$B:$B,'[3]Nur des jours'!$U:$U,"")</f>
        <v>0</v>
      </c>
      <c r="U1677" s="94">
        <v>0</v>
      </c>
      <c r="V1677" s="94">
        <v>0</v>
      </c>
      <c r="W1677" s="94">
        <v>0</v>
      </c>
      <c r="X1677" s="94">
        <v>0</v>
      </c>
      <c r="Y1677" s="94">
        <v>0</v>
      </c>
      <c r="Z1677" s="94">
        <v>0</v>
      </c>
      <c r="AA1677" s="94">
        <v>0</v>
      </c>
      <c r="AB1677" s="94">
        <v>0</v>
      </c>
      <c r="AC1677" s="94">
        <f>_xlfn.XLOOKUP(B1677,'[3]Nur des jours'!$B:$B,'[3]Nur des jours'!$N:$N,"")</f>
        <v>0</v>
      </c>
      <c r="AD1677" s="94">
        <v>0</v>
      </c>
      <c r="AE1677" s="94">
        <v>0</v>
      </c>
      <c r="AF1677" s="94">
        <v>0</v>
      </c>
      <c r="AG1677" s="94">
        <v>0</v>
      </c>
      <c r="AH1677" s="94">
        <v>0</v>
      </c>
      <c r="AI1677" s="49" t="s">
        <v>5559</v>
      </c>
      <c r="AJ1677" s="49"/>
      <c r="AK1677" s="48" t="str" cm="1">
        <f t="array" ref="AK1677">IFERROR(_xlfn.IFS(
AM1677="MPR ISSUE","PDH",
AM1677="BSS Hardware Issue","BSS",
AM1677="Sites strategiques, MLL, Pylone, etc.","ENVTECH",
AM1677="AKTIVCO DEFAUT GE &amp; POWER Cabinet","AKTIVCO",
AM1677="AKTIVCO Coupure ENEO &amp; Baisse de tension","AKTIVCO GRID ONLY",
AM1677="Coupure ENEO &amp; Baisse de tension","IHS GRID ONLY",
AM1677="Defaut GE &amp; POWER Cabinet","IHS",
AM1677="Sharing","Partners",
AM1677="Sites strategiques &amp; DataCenter","SST &amp; DC",
AM1677="Exclu","Exclu",
AM1677="SAT","SAT",
AM1677="SPARE-ISSUE","SPARE-ISSUE",
AM1677="Fiber CAmtel","TRANS_FO_CAMTEL",
AM1677="Fiber AOF","Fiber AOF",
AM1677="Projet OCM (HUAWEI)","TRAVAUX-HUAWEI",
AM1677="Projet OCM (NOKIA)","TRAVAUX-NOKIA",
AM1677="ACCESS-ISSUE","ACCESS-ISSUE",
AM1677="Projet OCM (ZTE, NOKIA, autres projets)","TRAVAUX OCM",
AM1677="No root CAuse","No root cause",
AM1677="ODU HS","PDH",
AM1677="IP &amp; VLAN","PDH",
AM1677="Warehouse HUAWEI","SPARE-ISSUE",
AM1677="SPARE-HS","SPARE-ISSUE",
AM1677="Power Telco","BSS",AM1677="no impacts","no impacts"
),"")</f>
        <v>no impacts</v>
      </c>
      <c r="AL1677" s="48" t="str" cm="1">
        <f t="array" ref="AL1677">IFERROR(_xlfn.IFS(
AM1677="MPR ISSUE","TX ISSUE",
AM1677="BSS Hardware Issue","RAN ISSUE",
AM1677="Sites strategiques, MLL, Pylone, etc.","ENVTECH",
AM1677="AKTIVCO DEFAUT GE &amp; POWER Cabinet","POWER ISSUE",
AM1677="AKTIVCO Coupure ENEO &amp; Baisse de tension","POWER ISSUE",
AM1677="Coupure ENEO &amp; Baisse de tension","POWER ISSUE",
AM1677="Defaut GE &amp; POWER Cabinet","POWER ISSUE",
AM1677="Sharing","POWER ISSUE",
AM1677="Sites strategiques &amp; DataCenter","POWER ISSUE",
AM1677="Exclu","Exclu",
AM1677="SAT","TX ISSUE",
AM1677="SPARE-ISSUE","SPARE-ISSUE",
AM1677="Fiber CAmtel","TX ISSUE",
AM1677="Fiber AOF","TX ISSUE",
AM1677="Projet OCM (HUAWEI)","TRAVAUX-HUAWEI",
AM1677="Projet OCM (NOKIA)","TRAVAUX -NOKIA",
AM1677="ACCESS-ISSUE","ACCESS-ISSUE",
AM1677="Projet OCM (ZTE, NOKIA, autres projets)","TRAVAUX OCM",
AM1677="No root CAuse","No root cause",
AM1677="ODU HS","TX ISSUE",
AM1677="IP &amp; VLAN","TX ISSUE",
AM1677="Warehouse HUAWEI","SPARE-ISSUE",
AM1677="SPARE-HS","SPARE-ISSUE",
AM1677="Power Telco","RAN ISSUE",AM1677="no impacts","no impacts"
),"")</f>
        <v>no impacts</v>
      </c>
      <c r="AM1677" s="67" t="s">
        <v>5605</v>
      </c>
      <c r="AN1677" s="48" t="str" cm="1">
        <f t="array" ref="AN1677">IFERROR(_xlfn.IFS(
AM1677="MPR ISSUE","ACTIVE",
AM1677="BSS Hardware Issue","ACTIVE",
AM1677="Sites strategiques, MLL, Pylone, etc.","PASSIVE",
AM1677="AKTIVCO DEFAUT GE &amp; POWER Cabinet","PASSIVE",
AM1677="AKTIVCO Coupure ENEO &amp; Baisse de tension","PASSIVE",
AM1677="Coupure ENEO &amp; Baisse de tension","PASSIVE",
AM1677="Defaut GE &amp; POWER Cabinet","PASSIVE",
AM1677="Sharing","PASSIVE",
AM1677="Sites strategiques &amp; DataCenter","PASSIVE",
AM1677="Exclu","Exclu",
AM1677="SAT","ACTIVE",
AM1677="SPARE-ISSUE","SPARE-ISSUE",
AM1677="Fiber CAmtel","ACTIVE",
AM1677="Fiber AOF","ACTIVE",
AM1677="Projet OCM (HUAWEI)","PLANNED WORKS",
AM1677="Projet OCM (NOKIA)","PLANNED WORKS",
AM1677="ACCESS-ISSUE","ACCESS-ISSUE",
AM1677="Projet OCM (ZTE, NOKIA, autres projets)","PLANNED WORKS",
AM1677="No root CAuse","No root cause",
AM1677="ODU HS","ACTIVE",
AM1677="IP &amp; VLAN","ACTIVE",
AM1677="Warehouse HUAWEI","SPARE-ISSUE",
AM1677="SPARE-HS","SPARE-ISSUE",
AM1677="Power Telco","ACTIVE", AM1677="no impacts","no impacts"
),"")</f>
        <v>no impacts</v>
      </c>
      <c r="AO1677" s="93" t="s">
        <v>5537</v>
      </c>
      <c r="AP1677" s="101" t="str">
        <f t="shared" si="48"/>
        <v>CTR_881</v>
      </c>
      <c r="AR1677" s="17" t="s">
        <v>5537</v>
      </c>
      <c r="AS1677" s="7" t="s">
        <v>5537</v>
      </c>
      <c r="AT1677" s="6"/>
      <c r="AU1677" s="7"/>
      <c r="AV1677" s="3" t="s">
        <v>5537</v>
      </c>
      <c r="AW1677" s="18" t="s">
        <v>5537</v>
      </c>
      <c r="AX1677" s="18" t="s">
        <v>5537</v>
      </c>
      <c r="AY1677" s="18" t="s">
        <v>5537</v>
      </c>
      <c r="AZ1677" s="18" t="s">
        <v>5537</v>
      </c>
      <c r="BA1677" s="18" t="s">
        <v>5537</v>
      </c>
      <c r="BB1677" s="18" t="s">
        <v>5537</v>
      </c>
      <c r="BC1677" s="18" t="s">
        <v>5537</v>
      </c>
      <c r="BD1677" s="18" t="s">
        <v>5537</v>
      </c>
      <c r="BE1677" s="18" t="s">
        <v>5537</v>
      </c>
      <c r="BF1677" s="18" t="s">
        <v>5537</v>
      </c>
      <c r="BG1677" s="18" t="s">
        <v>5537</v>
      </c>
      <c r="BH1677" s="18" t="s">
        <v>5537</v>
      </c>
      <c r="BI1677" s="9" t="s">
        <v>5537</v>
      </c>
      <c r="BJ1677" s="14"/>
      <c r="BK1677" s="14" t="s">
        <v>5537</v>
      </c>
      <c r="BL1677" s="14" t="str">
        <f>_xlfn.XLOOKUP(B1677,'[4]cell downs 18042026 17h'!$B:$B,'[4]cell downs 18042026 17h'!$B:$B,"")</f>
        <v/>
      </c>
      <c r="BM1677" s="14" t="str">
        <f>_xlfn.XLOOKUP(B1677,'[5]Cells Huawei 19042026 15h'!$B:$B,'[5]Cells Huawei 19042026 15h'!$B:$B,"")</f>
        <v/>
      </c>
      <c r="BN1677" s="9" t="str">
        <f>_xlfn.XLOOKUP(B1677,'[6]cells down 19042026 9H40'!$B:$B,'[6]cells down 19042026 9H40'!$B:$B,"")</f>
        <v/>
      </c>
      <c r="BO1677" s="9" t="s">
        <v>5537</v>
      </c>
      <c r="BP1677" s="9" t="s">
        <v>12</v>
      </c>
      <c r="BQ1677" s="115"/>
    </row>
    <row r="1678" spans="1:69" s="9" customFormat="1" x14ac:dyDescent="0.3">
      <c r="A1678" s="1" t="s">
        <v>3026</v>
      </c>
      <c r="B1678" s="8" t="s">
        <v>3027</v>
      </c>
      <c r="C1678" s="3" t="str">
        <f>_xlfn.XLOOKUP(B1678,'[1]daily break down'!$D:$D,'[1]daily break down'!$E:$E,"")</f>
        <v>NORD</v>
      </c>
      <c r="D1678" s="1" t="s">
        <v>11</v>
      </c>
      <c r="E1678" s="1" t="s">
        <v>237</v>
      </c>
      <c r="F1678" s="3" t="s">
        <v>23</v>
      </c>
      <c r="G1678" s="1" t="s">
        <v>2918</v>
      </c>
      <c r="H1678" s="33" t="str">
        <f>_xlfn.XLOOKUP(B1678,[2]CALCULATION!$B:$B,[2]CALCULATION!$H:$H,"")</f>
        <v>NOKIA</v>
      </c>
      <c r="I1678" s="28">
        <v>0</v>
      </c>
      <c r="J1678" s="28">
        <v>0</v>
      </c>
      <c r="K1678" s="28">
        <v>0</v>
      </c>
      <c r="L1678" s="28">
        <v>0.15395771234068034</v>
      </c>
      <c r="M1678" s="28">
        <v>0</v>
      </c>
      <c r="N1678" s="28">
        <v>0</v>
      </c>
      <c r="O1678" s="28">
        <v>0</v>
      </c>
      <c r="P1678" s="28">
        <v>0</v>
      </c>
      <c r="Q1678" s="28">
        <v>0</v>
      </c>
      <c r="R1678" s="28">
        <v>0</v>
      </c>
      <c r="S1678" s="94">
        <v>0</v>
      </c>
      <c r="T1678" s="94">
        <f>_xlfn.XLOOKUP(B1678,'[3]Nur des jours'!$B:$B,'[3]Nur des jours'!$U:$U,"")</f>
        <v>0</v>
      </c>
      <c r="U1678" s="94">
        <v>6.4938767910017337</v>
      </c>
      <c r="V1678" s="94">
        <v>0</v>
      </c>
      <c r="W1678" s="94">
        <v>0</v>
      </c>
      <c r="X1678" s="94">
        <v>0</v>
      </c>
      <c r="Y1678" s="94">
        <v>0</v>
      </c>
      <c r="Z1678" s="94">
        <v>0</v>
      </c>
      <c r="AA1678" s="94">
        <v>0</v>
      </c>
      <c r="AB1678" s="94">
        <v>0</v>
      </c>
      <c r="AC1678" s="94">
        <f>_xlfn.XLOOKUP(B1678,'[3]Nur des jours'!$B:$B,'[3]Nur des jours'!$N:$N,"")</f>
        <v>0</v>
      </c>
      <c r="AD1678" s="94">
        <v>0</v>
      </c>
      <c r="AE1678" s="94">
        <v>0</v>
      </c>
      <c r="AF1678" s="94">
        <v>0</v>
      </c>
      <c r="AG1678" s="94">
        <v>0</v>
      </c>
      <c r="AH1678" s="94">
        <v>0</v>
      </c>
      <c r="AI1678" s="49" t="s">
        <v>5559</v>
      </c>
      <c r="AJ1678" s="49"/>
      <c r="AK1678" s="48" t="str" cm="1">
        <f t="array" ref="AK1678">IFERROR(_xlfn.IFS(
AM1678="MPR ISSUE","PDH",
AM1678="BSS Hardware Issue","BSS",
AM1678="Sites strategiques, MLL, Pylone, etc.","ENVTECH",
AM1678="AKTIVCO DEFAUT GE &amp; POWER Cabinet","AKTIVCO",
AM1678="AKTIVCO Coupure ENEO &amp; Baisse de tension","AKTIVCO GRID ONLY",
AM1678="Coupure ENEO &amp; Baisse de tension","IHS GRID ONLY",
AM1678="Defaut GE &amp; POWER Cabinet","IHS",
AM1678="Sharing","Partners",
AM1678="Sites strategiques &amp; DataCenter","SST &amp; DC",
AM1678="Exclu","Exclu",
AM1678="SAT","SAT",
AM1678="SPARE-ISSUE","SPARE-ISSUE",
AM1678="Fiber CAmtel","TRANS_FO_CAMTEL",
AM1678="Fiber AOF","Fiber AOF",
AM1678="Projet OCM (HUAWEI)","TRAVAUX-HUAWEI",
AM1678="Projet OCM (NOKIA)","TRAVAUX-NOKIA",
AM1678="ACCESS-ISSUE","ACCESS-ISSUE",
AM1678="Projet OCM (ZTE, NOKIA, autres projets)","TRAVAUX OCM",
AM1678="No root CAuse","No root cause",
AM1678="ODU HS","PDH",
AM1678="IP &amp; VLAN","PDH",
AM1678="Warehouse HUAWEI","SPARE-ISSUE",
AM1678="SPARE-HS","SPARE-ISSUE",
AM1678="Power Telco","BSS",AM1678="no impacts","no impacts"
),"")</f>
        <v>no impacts</v>
      </c>
      <c r="AL1678" s="48" t="str" cm="1">
        <f t="array" ref="AL1678">IFERROR(_xlfn.IFS(
AM1678="MPR ISSUE","TX ISSUE",
AM1678="BSS Hardware Issue","RAN ISSUE",
AM1678="Sites strategiques, MLL, Pylone, etc.","ENVTECH",
AM1678="AKTIVCO DEFAUT GE &amp; POWER Cabinet","POWER ISSUE",
AM1678="AKTIVCO Coupure ENEO &amp; Baisse de tension","POWER ISSUE",
AM1678="Coupure ENEO &amp; Baisse de tension","POWER ISSUE",
AM1678="Defaut GE &amp; POWER Cabinet","POWER ISSUE",
AM1678="Sharing","POWER ISSUE",
AM1678="Sites strategiques &amp; DataCenter","POWER ISSUE",
AM1678="Exclu","Exclu",
AM1678="SAT","TX ISSUE",
AM1678="SPARE-ISSUE","SPARE-ISSUE",
AM1678="Fiber CAmtel","TX ISSUE",
AM1678="Fiber AOF","TX ISSUE",
AM1678="Projet OCM (HUAWEI)","TRAVAUX-HUAWEI",
AM1678="Projet OCM (NOKIA)","TRAVAUX -NOKIA",
AM1678="ACCESS-ISSUE","ACCESS-ISSUE",
AM1678="Projet OCM (ZTE, NOKIA, autres projets)","TRAVAUX OCM",
AM1678="No root CAuse","No root cause",
AM1678="ODU HS","TX ISSUE",
AM1678="IP &amp; VLAN","TX ISSUE",
AM1678="Warehouse HUAWEI","SPARE-ISSUE",
AM1678="SPARE-HS","SPARE-ISSUE",
AM1678="Power Telco","RAN ISSUE",AM1678="no impacts","no impacts"
),"")</f>
        <v>no impacts</v>
      </c>
      <c r="AM1678" s="67" t="s">
        <v>5605</v>
      </c>
      <c r="AN1678" s="48" t="str" cm="1">
        <f t="array" ref="AN1678">IFERROR(_xlfn.IFS(
AM1678="MPR ISSUE","ACTIVE",
AM1678="BSS Hardware Issue","ACTIVE",
AM1678="Sites strategiques, MLL, Pylone, etc.","PASSIVE",
AM1678="AKTIVCO DEFAUT GE &amp; POWER Cabinet","PASSIVE",
AM1678="AKTIVCO Coupure ENEO &amp; Baisse de tension","PASSIVE",
AM1678="Coupure ENEO &amp; Baisse de tension","PASSIVE",
AM1678="Defaut GE &amp; POWER Cabinet","PASSIVE",
AM1678="Sharing","PASSIVE",
AM1678="Sites strategiques &amp; DataCenter","PASSIVE",
AM1678="Exclu","Exclu",
AM1678="SAT","ACTIVE",
AM1678="SPARE-ISSUE","SPARE-ISSUE",
AM1678="Fiber CAmtel","ACTIVE",
AM1678="Fiber AOF","ACTIVE",
AM1678="Projet OCM (HUAWEI)","PLANNED WORKS",
AM1678="Projet OCM (NOKIA)","PLANNED WORKS",
AM1678="ACCESS-ISSUE","ACCESS-ISSUE",
AM1678="Projet OCM (ZTE, NOKIA, autres projets)","PLANNED WORKS",
AM1678="No root CAuse","No root cause",
AM1678="ODU HS","ACTIVE",
AM1678="IP &amp; VLAN","ACTIVE",
AM1678="Warehouse HUAWEI","SPARE-ISSUE",
AM1678="SPARE-HS","SPARE-ISSUE",
AM1678="Power Telco","ACTIVE", AM1678="no impacts","no impacts"
),"")</f>
        <v>no impacts</v>
      </c>
      <c r="AO1678" s="93" t="s">
        <v>5537</v>
      </c>
      <c r="AP1678" s="101" t="str">
        <f t="shared" si="48"/>
        <v>NRD_025</v>
      </c>
      <c r="AR1678" s="17" t="s">
        <v>5537</v>
      </c>
      <c r="AS1678" s="7" t="s">
        <v>5537</v>
      </c>
      <c r="AT1678" s="6"/>
      <c r="AU1678" s="7"/>
      <c r="AV1678" s="3" t="s">
        <v>5537</v>
      </c>
      <c r="AW1678" s="18" t="s">
        <v>5537</v>
      </c>
      <c r="AX1678" s="18" t="s">
        <v>5537</v>
      </c>
      <c r="AY1678" s="18" t="s">
        <v>5537</v>
      </c>
      <c r="AZ1678" s="18" t="s">
        <v>5537</v>
      </c>
      <c r="BA1678" s="18" t="s">
        <v>5537</v>
      </c>
      <c r="BB1678" s="18" t="s">
        <v>5537</v>
      </c>
      <c r="BC1678" s="18" t="s">
        <v>5537</v>
      </c>
      <c r="BD1678" s="18" t="s">
        <v>5537</v>
      </c>
      <c r="BE1678" s="18" t="s">
        <v>5537</v>
      </c>
      <c r="BF1678" s="18" t="s">
        <v>5537</v>
      </c>
      <c r="BG1678" s="18" t="s">
        <v>5537</v>
      </c>
      <c r="BH1678" s="18" t="s">
        <v>5537</v>
      </c>
      <c r="BI1678" s="9" t="s">
        <v>5537</v>
      </c>
      <c r="BJ1678" s="14"/>
      <c r="BK1678" s="14" t="s">
        <v>5537</v>
      </c>
      <c r="BL1678" s="14" t="str">
        <f>_xlfn.XLOOKUP(B1678,'[4]cell downs 18042026 17h'!$B:$B,'[4]cell downs 18042026 17h'!$B:$B,"")</f>
        <v/>
      </c>
      <c r="BM1678" s="14" t="str">
        <f>_xlfn.XLOOKUP(B1678,'[5]Cells Huawei 19042026 15h'!$B:$B,'[5]Cells Huawei 19042026 15h'!$B:$B,"")</f>
        <v/>
      </c>
      <c r="BN1678" s="9" t="str">
        <f>_xlfn.XLOOKUP(B1678,'[6]cells down 19042026 9H40'!$B:$B,'[6]cells down 19042026 9H40'!$B:$B,"")</f>
        <v/>
      </c>
      <c r="BO1678" s="9" t="s">
        <v>3027</v>
      </c>
      <c r="BP1678" s="9" t="s">
        <v>12</v>
      </c>
      <c r="BQ1678" s="115"/>
    </row>
    <row r="1679" spans="1:69" s="9" customFormat="1" x14ac:dyDescent="0.3">
      <c r="A1679" s="1" t="s">
        <v>2496</v>
      </c>
      <c r="B1679" s="8" t="s">
        <v>2497</v>
      </c>
      <c r="C1679" s="3" t="str">
        <f>_xlfn.XLOOKUP(B1679,'[1]daily break down'!$D:$D,'[1]daily break down'!$E:$E,"")</f>
        <v>Bafoussam</v>
      </c>
      <c r="D1679" s="1" t="s">
        <v>11</v>
      </c>
      <c r="E1679" s="1" t="s">
        <v>12</v>
      </c>
      <c r="F1679" s="3" t="s">
        <v>102</v>
      </c>
      <c r="G1679" s="1" t="s">
        <v>299</v>
      </c>
      <c r="H1679" s="32" t="str">
        <f>_xlfn.XLOOKUP(B1679,[2]CALCULATION!$B:$B,[2]CALCULATION!$H:$H,"")</f>
        <v>Huawei</v>
      </c>
      <c r="I1679" s="28">
        <v>0</v>
      </c>
      <c r="J1679" s="28">
        <v>0</v>
      </c>
      <c r="K1679" s="28">
        <v>0</v>
      </c>
      <c r="L1679" s="28">
        <v>0</v>
      </c>
      <c r="M1679" s="28">
        <v>0</v>
      </c>
      <c r="N1679" s="28">
        <v>0</v>
      </c>
      <c r="O1679" s="28">
        <v>7.4409551897224295</v>
      </c>
      <c r="P1679" s="28">
        <v>18.431108799684964</v>
      </c>
      <c r="Q1679" s="28">
        <v>18.478478767695965</v>
      </c>
      <c r="R1679" s="28">
        <v>18.491409199476077</v>
      </c>
      <c r="S1679" s="94">
        <v>29.694959521506256</v>
      </c>
      <c r="T1679" s="94">
        <f>_xlfn.XLOOKUP(B1679,'[3]Nur des jours'!$B:$B,'[3]Nur des jours'!$U:$U,"")</f>
        <v>0</v>
      </c>
      <c r="U1679" s="94">
        <v>0</v>
      </c>
      <c r="V1679" s="94">
        <v>0</v>
      </c>
      <c r="W1679" s="94">
        <v>0</v>
      </c>
      <c r="X1679" s="94">
        <v>0</v>
      </c>
      <c r="Y1679" s="94">
        <v>0</v>
      </c>
      <c r="Z1679" s="94">
        <v>0</v>
      </c>
      <c r="AA1679" s="94">
        <v>0</v>
      </c>
      <c r="AB1679" s="94">
        <v>0</v>
      </c>
      <c r="AC1679" s="94">
        <f>_xlfn.XLOOKUP(B1679,'[3]Nur des jours'!$B:$B,'[3]Nur des jours'!$N:$N,"")</f>
        <v>0</v>
      </c>
      <c r="AD1679" s="94">
        <v>0</v>
      </c>
      <c r="AE1679" s="94">
        <v>0</v>
      </c>
      <c r="AF1679" s="94">
        <v>0</v>
      </c>
      <c r="AG1679" s="94">
        <v>0</v>
      </c>
      <c r="AH1679" s="94">
        <v>0</v>
      </c>
      <c r="AI1679" s="49" t="s">
        <v>5559</v>
      </c>
      <c r="AJ1679" s="49"/>
      <c r="AK1679" s="48" t="str" cm="1">
        <f t="array" ref="AK1679">IFERROR(_xlfn.IFS(
AM1679="MPR ISSUE","PDH",
AM1679="BSS Hardware Issue","BSS",
AM1679="Sites strategiques, MLL, Pylone, etc.","ENVTECH",
AM1679="AKTIVCO DEFAUT GE &amp; POWER Cabinet","AKTIVCO",
AM1679="AKTIVCO Coupure ENEO &amp; Baisse de tension","AKTIVCO GRID ONLY",
AM1679="Coupure ENEO &amp; Baisse de tension","IHS GRID ONLY",
AM1679="Defaut GE &amp; POWER Cabinet","IHS",
AM1679="Sharing","Partners",
AM1679="Sites strategiques &amp; DataCenter","SST &amp; DC",
AM1679="Exclu","Exclu",
AM1679="SAT","SAT",
AM1679="SPARE-ISSUE","SPARE-ISSUE",
AM1679="Fiber CAmtel","TRANS_FO_CAMTEL",
AM1679="Fiber AOF","Fiber AOF",
AM1679="Projet OCM (HUAWEI)","TRAVAUX-HUAWEI",
AM1679="Projet OCM (NOKIA)","TRAVAUX-NOKIA",
AM1679="ACCESS-ISSUE","ACCESS-ISSUE",
AM1679="Projet OCM (ZTE, NOKIA, autres projets)","TRAVAUX OCM",
AM1679="No root CAuse","No root cause",
AM1679="ODU HS","PDH",
AM1679="IP &amp; VLAN","PDH",
AM1679="Warehouse HUAWEI","SPARE-ISSUE",
AM1679="SPARE-HS","SPARE-ISSUE",
AM1679="Power Telco","BSS",AM1679="no impacts","no impacts"
),"")</f>
        <v>no impacts</v>
      </c>
      <c r="AL1679" s="48" t="str" cm="1">
        <f t="array" ref="AL1679">IFERROR(_xlfn.IFS(
AM1679="MPR ISSUE","TX ISSUE",
AM1679="BSS Hardware Issue","RAN ISSUE",
AM1679="Sites strategiques, MLL, Pylone, etc.","ENVTECH",
AM1679="AKTIVCO DEFAUT GE &amp; POWER Cabinet","POWER ISSUE",
AM1679="AKTIVCO Coupure ENEO &amp; Baisse de tension","POWER ISSUE",
AM1679="Coupure ENEO &amp; Baisse de tension","POWER ISSUE",
AM1679="Defaut GE &amp; POWER Cabinet","POWER ISSUE",
AM1679="Sharing","POWER ISSUE",
AM1679="Sites strategiques &amp; DataCenter","POWER ISSUE",
AM1679="Exclu","Exclu",
AM1679="SAT","TX ISSUE",
AM1679="SPARE-ISSUE","SPARE-ISSUE",
AM1679="Fiber CAmtel","TX ISSUE",
AM1679="Fiber AOF","TX ISSUE",
AM1679="Projet OCM (HUAWEI)","TRAVAUX-HUAWEI",
AM1679="Projet OCM (NOKIA)","TRAVAUX -NOKIA",
AM1679="ACCESS-ISSUE","ACCESS-ISSUE",
AM1679="Projet OCM (ZTE, NOKIA, autres projets)","TRAVAUX OCM",
AM1679="No root CAuse","No root cause",
AM1679="ODU HS","TX ISSUE",
AM1679="IP &amp; VLAN","TX ISSUE",
AM1679="Warehouse HUAWEI","SPARE-ISSUE",
AM1679="SPARE-HS","SPARE-ISSUE",
AM1679="Power Telco","RAN ISSUE",AM1679="no impacts","no impacts"
),"")</f>
        <v>no impacts</v>
      </c>
      <c r="AM1679" s="67" t="s">
        <v>5605</v>
      </c>
      <c r="AN1679" s="48" t="str" cm="1">
        <f t="array" ref="AN1679">IFERROR(_xlfn.IFS(
AM1679="MPR ISSUE","ACTIVE",
AM1679="BSS Hardware Issue","ACTIVE",
AM1679="Sites strategiques, MLL, Pylone, etc.","PASSIVE",
AM1679="AKTIVCO DEFAUT GE &amp; POWER Cabinet","PASSIVE",
AM1679="AKTIVCO Coupure ENEO &amp; Baisse de tension","PASSIVE",
AM1679="Coupure ENEO &amp; Baisse de tension","PASSIVE",
AM1679="Defaut GE &amp; POWER Cabinet","PASSIVE",
AM1679="Sharing","PASSIVE",
AM1679="Sites strategiques &amp; DataCenter","PASSIVE",
AM1679="Exclu","Exclu",
AM1679="SAT","ACTIVE",
AM1679="SPARE-ISSUE","SPARE-ISSUE",
AM1679="Fiber CAmtel","ACTIVE",
AM1679="Fiber AOF","ACTIVE",
AM1679="Projet OCM (HUAWEI)","PLANNED WORKS",
AM1679="Projet OCM (NOKIA)","PLANNED WORKS",
AM1679="ACCESS-ISSUE","ACCESS-ISSUE",
AM1679="Projet OCM (ZTE, NOKIA, autres projets)","PLANNED WORKS",
AM1679="No root CAuse","No root cause",
AM1679="ODU HS","ACTIVE",
AM1679="IP &amp; VLAN","ACTIVE",
AM1679="Warehouse HUAWEI","SPARE-ISSUE",
AM1679="SPARE-HS","SPARE-ISSUE",
AM1679="Power Telco","ACTIVE", AM1679="no impacts","no impacts"
),"")</f>
        <v>no impacts</v>
      </c>
      <c r="AO1679" s="93" t="s">
        <v>5537</v>
      </c>
      <c r="AP1679" s="101" t="str">
        <f t="shared" si="48"/>
        <v>OST_075</v>
      </c>
      <c r="AR1679" s="17" t="s">
        <v>5537</v>
      </c>
      <c r="AS1679" s="7" t="s">
        <v>5537</v>
      </c>
      <c r="AT1679" s="6"/>
      <c r="AU1679" s="7"/>
      <c r="AV1679" s="3" t="s">
        <v>5537</v>
      </c>
      <c r="AW1679" s="18" t="s">
        <v>5537</v>
      </c>
      <c r="AX1679" s="18" t="s">
        <v>5537</v>
      </c>
      <c r="AY1679" s="18" t="s">
        <v>5537</v>
      </c>
      <c r="AZ1679" s="18" t="s">
        <v>5537</v>
      </c>
      <c r="BA1679" s="18" t="s">
        <v>5537</v>
      </c>
      <c r="BB1679" s="18" t="s">
        <v>5537</v>
      </c>
      <c r="BC1679" s="18" t="s">
        <v>5537</v>
      </c>
      <c r="BD1679" s="18" t="s">
        <v>5537</v>
      </c>
      <c r="BE1679" s="18" t="s">
        <v>5537</v>
      </c>
      <c r="BF1679" s="18" t="s">
        <v>5537</v>
      </c>
      <c r="BG1679" s="18" t="s">
        <v>5537</v>
      </c>
      <c r="BH1679" s="18" t="s">
        <v>5537</v>
      </c>
      <c r="BI1679" s="9" t="s">
        <v>5537</v>
      </c>
      <c r="BJ1679" s="14"/>
      <c r="BK1679" s="14" t="s">
        <v>5537</v>
      </c>
      <c r="BL1679" s="14" t="str">
        <f>_xlfn.XLOOKUP(B1679,'[4]cell downs 18042026 17h'!$B:$B,'[4]cell downs 18042026 17h'!$B:$B,"")</f>
        <v/>
      </c>
      <c r="BM1679" s="14" t="str">
        <f>_xlfn.XLOOKUP(B1679,'[5]Cells Huawei 19042026 15h'!$B:$B,'[5]Cells Huawei 19042026 15h'!$B:$B,"")</f>
        <v/>
      </c>
      <c r="BN1679" s="9" t="str">
        <f>_xlfn.XLOOKUP(B1679,'[6]cells down 19042026 9H40'!$B:$B,'[6]cells down 19042026 9H40'!$B:$B,"")</f>
        <v/>
      </c>
      <c r="BO1679" s="9" t="s">
        <v>2497</v>
      </c>
      <c r="BP1679" s="9" t="s">
        <v>12</v>
      </c>
      <c r="BQ1679" s="115"/>
    </row>
    <row r="1680" spans="1:69" s="9" customFormat="1" x14ac:dyDescent="0.3">
      <c r="A1680" s="1" t="s">
        <v>1111</v>
      </c>
      <c r="B1680" s="8" t="s">
        <v>1112</v>
      </c>
      <c r="C1680" s="3" t="str">
        <f>_xlfn.XLOOKUP(B1680,'[1]daily break down'!$D:$D,'[1]daily break down'!$E:$E,"")</f>
        <v>Bafoussam</v>
      </c>
      <c r="D1680" s="1" t="s">
        <v>21</v>
      </c>
      <c r="E1680" s="1" t="s">
        <v>22</v>
      </c>
      <c r="F1680" s="3" t="s">
        <v>102</v>
      </c>
      <c r="G1680" s="1" t="s">
        <v>299</v>
      </c>
      <c r="H1680" s="33" t="str">
        <f>_xlfn.XLOOKUP(B1680,[2]CALCULATION!$B:$B,[2]CALCULATION!$H:$H,"")</f>
        <v>NOKIA</v>
      </c>
      <c r="I1680" s="28">
        <v>0</v>
      </c>
      <c r="J1680" s="28">
        <v>0</v>
      </c>
      <c r="K1680" s="28">
        <v>0</v>
      </c>
      <c r="L1680" s="28">
        <v>0</v>
      </c>
      <c r="M1680" s="28">
        <v>0</v>
      </c>
      <c r="N1680" s="28">
        <v>1.082132283504853E-3</v>
      </c>
      <c r="O1680" s="28">
        <v>7.2541455387393317</v>
      </c>
      <c r="P1680" s="28">
        <v>27.735584468495354</v>
      </c>
      <c r="Q1680" s="28">
        <v>23.164597465791779</v>
      </c>
      <c r="R1680" s="28">
        <v>23.165463171618583</v>
      </c>
      <c r="S1680" s="94">
        <v>19.561856515356606</v>
      </c>
      <c r="T1680" s="94">
        <f>_xlfn.XLOOKUP(B1680,'[3]Nur des jours'!$B:$B,'[3]Nur des jours'!$U:$U,"")</f>
        <v>0</v>
      </c>
      <c r="U1680" s="94">
        <v>0</v>
      </c>
      <c r="V1680" s="94">
        <v>0</v>
      </c>
      <c r="W1680" s="94">
        <v>0</v>
      </c>
      <c r="X1680" s="94">
        <v>0</v>
      </c>
      <c r="Y1680" s="94">
        <v>0</v>
      </c>
      <c r="Z1680" s="94">
        <v>0</v>
      </c>
      <c r="AA1680" s="94">
        <v>0</v>
      </c>
      <c r="AB1680" s="94">
        <v>0</v>
      </c>
      <c r="AC1680" s="94">
        <f>_xlfn.XLOOKUP(B1680,'[3]Nur des jours'!$B:$B,'[3]Nur des jours'!$N:$N,"")</f>
        <v>0</v>
      </c>
      <c r="AD1680" s="94">
        <v>0</v>
      </c>
      <c r="AE1680" s="94">
        <v>0</v>
      </c>
      <c r="AF1680" s="94">
        <v>0</v>
      </c>
      <c r="AG1680" s="94">
        <v>0</v>
      </c>
      <c r="AH1680" s="94">
        <v>0</v>
      </c>
      <c r="AI1680" s="49" t="s">
        <v>5559</v>
      </c>
      <c r="AJ1680" s="49"/>
      <c r="AK1680" s="48" t="str" cm="1">
        <f t="array" ref="AK1680">IFERROR(_xlfn.IFS(
AM1680="MPR ISSUE","PDH",
AM1680="BSS Hardware Issue","BSS",
AM1680="Sites strategiques, MLL, Pylone, etc.","ENVTECH",
AM1680="AKTIVCO DEFAUT GE &amp; POWER Cabinet","AKTIVCO",
AM1680="AKTIVCO Coupure ENEO &amp; Baisse de tension","AKTIVCO GRID ONLY",
AM1680="Coupure ENEO &amp; Baisse de tension","IHS GRID ONLY",
AM1680="Defaut GE &amp; POWER Cabinet","IHS",
AM1680="Sharing","Partners",
AM1680="Sites strategiques &amp; DataCenter","SST &amp; DC",
AM1680="Exclu","Exclu",
AM1680="SAT","SAT",
AM1680="SPARE-ISSUE","SPARE-ISSUE",
AM1680="Fiber CAmtel","TRANS_FO_CAMTEL",
AM1680="Fiber AOF","Fiber AOF",
AM1680="Projet OCM (HUAWEI)","TRAVAUX-HUAWEI",
AM1680="Projet OCM (NOKIA)","TRAVAUX-NOKIA",
AM1680="ACCESS-ISSUE","ACCESS-ISSUE",
AM1680="Projet OCM (ZTE, NOKIA, autres projets)","TRAVAUX OCM",
AM1680="No root CAuse","No root cause",
AM1680="ODU HS","PDH",
AM1680="IP &amp; VLAN","PDH",
AM1680="Warehouse HUAWEI","SPARE-ISSUE",
AM1680="SPARE-HS","SPARE-ISSUE",
AM1680="Power Telco","BSS",AM1680="no impacts","no impacts"
),"")</f>
        <v>no impacts</v>
      </c>
      <c r="AL1680" s="48" t="str" cm="1">
        <f t="array" ref="AL1680">IFERROR(_xlfn.IFS(
AM1680="MPR ISSUE","TX ISSUE",
AM1680="BSS Hardware Issue","RAN ISSUE",
AM1680="Sites strategiques, MLL, Pylone, etc.","ENVTECH",
AM1680="AKTIVCO DEFAUT GE &amp; POWER Cabinet","POWER ISSUE",
AM1680="AKTIVCO Coupure ENEO &amp; Baisse de tension","POWER ISSUE",
AM1680="Coupure ENEO &amp; Baisse de tension","POWER ISSUE",
AM1680="Defaut GE &amp; POWER Cabinet","POWER ISSUE",
AM1680="Sharing","POWER ISSUE",
AM1680="Sites strategiques &amp; DataCenter","POWER ISSUE",
AM1680="Exclu","Exclu",
AM1680="SAT","TX ISSUE",
AM1680="SPARE-ISSUE","SPARE-ISSUE",
AM1680="Fiber CAmtel","TX ISSUE",
AM1680="Fiber AOF","TX ISSUE",
AM1680="Projet OCM (HUAWEI)","TRAVAUX-HUAWEI",
AM1680="Projet OCM (NOKIA)","TRAVAUX -NOKIA",
AM1680="ACCESS-ISSUE","ACCESS-ISSUE",
AM1680="Projet OCM (ZTE, NOKIA, autres projets)","TRAVAUX OCM",
AM1680="No root CAuse","No root cause",
AM1680="ODU HS","TX ISSUE",
AM1680="IP &amp; VLAN","TX ISSUE",
AM1680="Warehouse HUAWEI","SPARE-ISSUE",
AM1680="SPARE-HS","SPARE-ISSUE",
AM1680="Power Telco","RAN ISSUE",AM1680="no impacts","no impacts"
),"")</f>
        <v>no impacts</v>
      </c>
      <c r="AM1680" s="67" t="s">
        <v>5605</v>
      </c>
      <c r="AN1680" s="48" t="str" cm="1">
        <f t="array" ref="AN1680">IFERROR(_xlfn.IFS(
AM1680="MPR ISSUE","ACTIVE",
AM1680="BSS Hardware Issue","ACTIVE",
AM1680="Sites strategiques, MLL, Pylone, etc.","PASSIVE",
AM1680="AKTIVCO DEFAUT GE &amp; POWER Cabinet","PASSIVE",
AM1680="AKTIVCO Coupure ENEO &amp; Baisse de tension","PASSIVE",
AM1680="Coupure ENEO &amp; Baisse de tension","PASSIVE",
AM1680="Defaut GE &amp; POWER Cabinet","PASSIVE",
AM1680="Sharing","PASSIVE",
AM1680="Sites strategiques &amp; DataCenter","PASSIVE",
AM1680="Exclu","Exclu",
AM1680="SAT","ACTIVE",
AM1680="SPARE-ISSUE","SPARE-ISSUE",
AM1680="Fiber CAmtel","ACTIVE",
AM1680="Fiber AOF","ACTIVE",
AM1680="Projet OCM (HUAWEI)","PLANNED WORKS",
AM1680="Projet OCM (NOKIA)","PLANNED WORKS",
AM1680="ACCESS-ISSUE","ACCESS-ISSUE",
AM1680="Projet OCM (ZTE, NOKIA, autres projets)","PLANNED WORKS",
AM1680="No root CAuse","No root cause",
AM1680="ODU HS","ACTIVE",
AM1680="IP &amp; VLAN","ACTIVE",
AM1680="Warehouse HUAWEI","SPARE-ISSUE",
AM1680="SPARE-HS","SPARE-ISSUE",
AM1680="Power Telco","ACTIVE", AM1680="no impacts","no impacts"
),"")</f>
        <v>no impacts</v>
      </c>
      <c r="AO1680" s="93" t="s">
        <v>5537</v>
      </c>
      <c r="AP1680" s="101" t="str">
        <f t="shared" si="48"/>
        <v>OST_307</v>
      </c>
      <c r="AR1680" s="17" t="s">
        <v>5537</v>
      </c>
      <c r="AS1680" s="7" t="s">
        <v>5537</v>
      </c>
      <c r="AT1680" s="6"/>
      <c r="AU1680" s="7"/>
      <c r="AV1680" s="3" t="s">
        <v>5537</v>
      </c>
      <c r="AW1680" s="18" t="s">
        <v>5537</v>
      </c>
      <c r="AX1680" s="18" t="s">
        <v>5537</v>
      </c>
      <c r="AY1680" s="18" t="s">
        <v>5537</v>
      </c>
      <c r="AZ1680" s="18" t="s">
        <v>5537</v>
      </c>
      <c r="BA1680" s="18" t="s">
        <v>5537</v>
      </c>
      <c r="BB1680" s="18" t="s">
        <v>5537</v>
      </c>
      <c r="BC1680" s="18" t="s">
        <v>5537</v>
      </c>
      <c r="BD1680" s="18" t="s">
        <v>5537</v>
      </c>
      <c r="BE1680" s="18" t="s">
        <v>5537</v>
      </c>
      <c r="BF1680" s="18" t="s">
        <v>5537</v>
      </c>
      <c r="BG1680" s="18" t="s">
        <v>5537</v>
      </c>
      <c r="BH1680" s="18" t="s">
        <v>5537</v>
      </c>
      <c r="BI1680" s="9" t="s">
        <v>5537</v>
      </c>
      <c r="BJ1680" s="14"/>
      <c r="BK1680" s="14" t="s">
        <v>5537</v>
      </c>
      <c r="BL1680" s="14" t="str">
        <f>_xlfn.XLOOKUP(B1680,'[4]cell downs 18042026 17h'!$B:$B,'[4]cell downs 18042026 17h'!$B:$B,"")</f>
        <v/>
      </c>
      <c r="BM1680" s="14" t="str">
        <f>_xlfn.XLOOKUP(B1680,'[5]Cells Huawei 19042026 15h'!$B:$B,'[5]Cells Huawei 19042026 15h'!$B:$B,"")</f>
        <v/>
      </c>
      <c r="BN1680" s="9" t="str">
        <f>_xlfn.XLOOKUP(B1680,'[6]cells down 19042026 9H40'!$B:$B,'[6]cells down 19042026 9H40'!$B:$B,"")</f>
        <v/>
      </c>
      <c r="BO1680" s="9" t="s">
        <v>5537</v>
      </c>
      <c r="BP1680" s="9" t="s">
        <v>302</v>
      </c>
      <c r="BQ1680" s="115"/>
    </row>
    <row r="1681" spans="1:69" s="9" customFormat="1" x14ac:dyDescent="0.3">
      <c r="A1681" s="1" t="s">
        <v>1684</v>
      </c>
      <c r="B1681" s="8" t="s">
        <v>1685</v>
      </c>
      <c r="C1681" s="3" t="str">
        <f>_xlfn.XLOOKUP(B1681,'[1]daily break down'!$D:$D,'[1]daily break down'!$E:$E,"")</f>
        <v>Douala</v>
      </c>
      <c r="D1681" s="1" t="s">
        <v>21</v>
      </c>
      <c r="E1681" s="1" t="s">
        <v>30</v>
      </c>
      <c r="F1681" s="3" t="s">
        <v>31</v>
      </c>
      <c r="G1681" s="1" t="s">
        <v>32</v>
      </c>
      <c r="H1681" s="34" t="str">
        <f>_xlfn.XLOOKUP(B1681,[2]CALCULATION!$B:$B,[2]CALCULATION!$H:$H,"")</f>
        <v>ZTE</v>
      </c>
      <c r="I1681" s="28">
        <v>0</v>
      </c>
      <c r="J1681" s="28">
        <v>0</v>
      </c>
      <c r="K1681" s="28">
        <v>0</v>
      </c>
      <c r="L1681" s="28">
        <v>0</v>
      </c>
      <c r="M1681" s="28">
        <v>0</v>
      </c>
      <c r="N1681" s="28">
        <v>2.2925209669180697</v>
      </c>
      <c r="O1681" s="28">
        <v>0</v>
      </c>
      <c r="P1681" s="28">
        <v>0</v>
      </c>
      <c r="Q1681" s="28">
        <v>1.3378092245878672</v>
      </c>
      <c r="R1681" s="28">
        <v>14.355151341340568</v>
      </c>
      <c r="S1681" s="94">
        <v>17.936987954901511</v>
      </c>
      <c r="T1681" s="94">
        <f>_xlfn.XLOOKUP(B1681,'[3]Nur des jours'!$B:$B,'[3]Nur des jours'!$U:$U,"")</f>
        <v>0</v>
      </c>
      <c r="U1681" s="94">
        <v>0</v>
      </c>
      <c r="V1681" s="94">
        <v>0</v>
      </c>
      <c r="W1681" s="94">
        <v>0</v>
      </c>
      <c r="X1681" s="94">
        <v>0</v>
      </c>
      <c r="Y1681" s="94">
        <v>0</v>
      </c>
      <c r="Z1681" s="94">
        <v>0</v>
      </c>
      <c r="AA1681" s="94">
        <v>0</v>
      </c>
      <c r="AB1681" s="94">
        <v>0</v>
      </c>
      <c r="AC1681" s="94">
        <f>_xlfn.XLOOKUP(B1681,'[3]Nur des jours'!$B:$B,'[3]Nur des jours'!$N:$N,"")</f>
        <v>0</v>
      </c>
      <c r="AD1681" s="94">
        <v>0</v>
      </c>
      <c r="AE1681" s="94">
        <v>0</v>
      </c>
      <c r="AF1681" s="94">
        <v>0</v>
      </c>
      <c r="AG1681" s="94">
        <v>0</v>
      </c>
      <c r="AH1681" s="94">
        <v>0</v>
      </c>
      <c r="AI1681" s="49" t="s">
        <v>5559</v>
      </c>
      <c r="AJ1681" s="49"/>
      <c r="AK1681" s="48" t="str" cm="1">
        <f t="array" ref="AK1681">IFERROR(_xlfn.IFS(
AM1681="MPR ISSUE","PDH",
AM1681="BSS Hardware Issue","BSS",
AM1681="Sites strategiques, MLL, Pylone, etc.","ENVTECH",
AM1681="AKTIVCO DEFAUT GE &amp; POWER Cabinet","AKTIVCO",
AM1681="AKTIVCO Coupure ENEO &amp; Baisse de tension","AKTIVCO GRID ONLY",
AM1681="Coupure ENEO &amp; Baisse de tension","IHS GRID ONLY",
AM1681="Defaut GE &amp; POWER Cabinet","IHS",
AM1681="Sharing","Partners",
AM1681="Sites strategiques &amp; DataCenter","SST &amp; DC",
AM1681="Exclu","Exclu",
AM1681="SAT","SAT",
AM1681="SPARE-ISSUE","SPARE-ISSUE",
AM1681="Fiber CAmtel","TRANS_FO_CAMTEL",
AM1681="Fiber AOF","Fiber AOF",
AM1681="Projet OCM (HUAWEI)","TRAVAUX-HUAWEI",
AM1681="Projet OCM (NOKIA)","TRAVAUX-NOKIA",
AM1681="ACCESS-ISSUE","ACCESS-ISSUE",
AM1681="Projet OCM (ZTE, NOKIA, autres projets)","TRAVAUX OCM",
AM1681="No root CAuse","No root cause",
AM1681="ODU HS","PDH",
AM1681="IP &amp; VLAN","PDH",
AM1681="Warehouse HUAWEI","SPARE-ISSUE",
AM1681="SPARE-HS","SPARE-ISSUE",
AM1681="Power Telco","BSS",AM1681="no impacts","no impacts"
),"")</f>
        <v>no impacts</v>
      </c>
      <c r="AL1681" s="48" t="str" cm="1">
        <f t="array" ref="AL1681">IFERROR(_xlfn.IFS(
AM1681="MPR ISSUE","TX ISSUE",
AM1681="BSS Hardware Issue","RAN ISSUE",
AM1681="Sites strategiques, MLL, Pylone, etc.","ENVTECH",
AM1681="AKTIVCO DEFAUT GE &amp; POWER Cabinet","POWER ISSUE",
AM1681="AKTIVCO Coupure ENEO &amp; Baisse de tension","POWER ISSUE",
AM1681="Coupure ENEO &amp; Baisse de tension","POWER ISSUE",
AM1681="Defaut GE &amp; POWER Cabinet","POWER ISSUE",
AM1681="Sharing","POWER ISSUE",
AM1681="Sites strategiques &amp; DataCenter","POWER ISSUE",
AM1681="Exclu","Exclu",
AM1681="SAT","TX ISSUE",
AM1681="SPARE-ISSUE","SPARE-ISSUE",
AM1681="Fiber CAmtel","TX ISSUE",
AM1681="Fiber AOF","TX ISSUE",
AM1681="Projet OCM (HUAWEI)","TRAVAUX-HUAWEI",
AM1681="Projet OCM (NOKIA)","TRAVAUX -NOKIA",
AM1681="ACCESS-ISSUE","ACCESS-ISSUE",
AM1681="Projet OCM (ZTE, NOKIA, autres projets)","TRAVAUX OCM",
AM1681="No root CAuse","No root cause",
AM1681="ODU HS","TX ISSUE",
AM1681="IP &amp; VLAN","TX ISSUE",
AM1681="Warehouse HUAWEI","SPARE-ISSUE",
AM1681="SPARE-HS","SPARE-ISSUE",
AM1681="Power Telco","RAN ISSUE",AM1681="no impacts","no impacts"
),"")</f>
        <v>no impacts</v>
      </c>
      <c r="AM1681" s="67" t="s">
        <v>5605</v>
      </c>
      <c r="AN1681" s="48" t="str" cm="1">
        <f t="array" ref="AN1681">IFERROR(_xlfn.IFS(
AM1681="MPR ISSUE","ACTIVE",
AM1681="BSS Hardware Issue","ACTIVE",
AM1681="Sites strategiques, MLL, Pylone, etc.","PASSIVE",
AM1681="AKTIVCO DEFAUT GE &amp; POWER Cabinet","PASSIVE",
AM1681="AKTIVCO Coupure ENEO &amp; Baisse de tension","PASSIVE",
AM1681="Coupure ENEO &amp; Baisse de tension","PASSIVE",
AM1681="Defaut GE &amp; POWER Cabinet","PASSIVE",
AM1681="Sharing","PASSIVE",
AM1681="Sites strategiques &amp; DataCenter","PASSIVE",
AM1681="Exclu","Exclu",
AM1681="SAT","ACTIVE",
AM1681="SPARE-ISSUE","SPARE-ISSUE",
AM1681="Fiber CAmtel","ACTIVE",
AM1681="Fiber AOF","ACTIVE",
AM1681="Projet OCM (HUAWEI)","PLANNED WORKS",
AM1681="Projet OCM (NOKIA)","PLANNED WORKS",
AM1681="ACCESS-ISSUE","ACCESS-ISSUE",
AM1681="Projet OCM (ZTE, NOKIA, autres projets)","PLANNED WORKS",
AM1681="No root CAuse","No root cause",
AM1681="ODU HS","ACTIVE",
AM1681="IP &amp; VLAN","ACTIVE",
AM1681="Warehouse HUAWEI","SPARE-ISSUE",
AM1681="SPARE-HS","SPARE-ISSUE",
AM1681="Power Telco","ACTIVE", AM1681="no impacts","no impacts"
),"")</f>
        <v>no impacts</v>
      </c>
      <c r="AO1681" s="93" t="s">
        <v>5537</v>
      </c>
      <c r="AP1681" s="101" t="str">
        <f t="shared" si="48"/>
        <v>LIT_689</v>
      </c>
      <c r="AR1681" s="17" t="s">
        <v>5537</v>
      </c>
      <c r="AS1681" s="7" t="s">
        <v>5537</v>
      </c>
      <c r="AT1681" s="6"/>
      <c r="AU1681" s="7"/>
      <c r="AV1681" s="3" t="s">
        <v>5537</v>
      </c>
      <c r="AW1681" s="18" t="s">
        <v>5537</v>
      </c>
      <c r="AX1681" s="18" t="s">
        <v>5537</v>
      </c>
      <c r="AY1681" s="18" t="s">
        <v>5537</v>
      </c>
      <c r="AZ1681" s="18" t="s">
        <v>5537</v>
      </c>
      <c r="BA1681" s="18" t="s">
        <v>5537</v>
      </c>
      <c r="BB1681" s="18" t="s">
        <v>5537</v>
      </c>
      <c r="BC1681" s="18" t="s">
        <v>5537</v>
      </c>
      <c r="BD1681" s="18" t="s">
        <v>5537</v>
      </c>
      <c r="BE1681" s="18" t="s">
        <v>5537</v>
      </c>
      <c r="BF1681" s="18" t="s">
        <v>5537</v>
      </c>
      <c r="BG1681" s="18" t="s">
        <v>5537</v>
      </c>
      <c r="BH1681" s="18" t="s">
        <v>5537</v>
      </c>
      <c r="BI1681" s="9" t="s">
        <v>5537</v>
      </c>
      <c r="BJ1681" s="14"/>
      <c r="BK1681" s="14" t="s">
        <v>5537</v>
      </c>
      <c r="BL1681" s="14" t="str">
        <f>_xlfn.XLOOKUP(B1681,'[4]cell downs 18042026 17h'!$B:$B,'[4]cell downs 18042026 17h'!$B:$B,"")</f>
        <v/>
      </c>
      <c r="BM1681" s="14" t="str">
        <f>_xlfn.XLOOKUP(B1681,'[5]Cells Huawei 19042026 15h'!$B:$B,'[5]Cells Huawei 19042026 15h'!$B:$B,"")</f>
        <v/>
      </c>
      <c r="BN1681" s="9" t="str">
        <f>_xlfn.XLOOKUP(B1681,'[6]cells down 19042026 9H40'!$B:$B,'[6]cells down 19042026 9H40'!$B:$B,"")</f>
        <v/>
      </c>
      <c r="BO1681" s="9" t="s">
        <v>5537</v>
      </c>
      <c r="BP1681" s="9" t="s">
        <v>12</v>
      </c>
      <c r="BQ1681" s="115"/>
    </row>
    <row r="1682" spans="1:69" s="9" customFormat="1" x14ac:dyDescent="0.3">
      <c r="A1682" s="1" t="s">
        <v>2288</v>
      </c>
      <c r="B1682" s="8" t="s">
        <v>2289</v>
      </c>
      <c r="C1682" s="3" t="str">
        <f>_xlfn.XLOOKUP(B1682,'[1]daily break down'!$D:$D,'[1]daily break down'!$E:$E,"")</f>
        <v>Douala</v>
      </c>
      <c r="D1682" s="1" t="s">
        <v>11</v>
      </c>
      <c r="E1682" s="1" t="s">
        <v>12</v>
      </c>
      <c r="F1682" s="3" t="s">
        <v>31</v>
      </c>
      <c r="G1682" s="1" t="s">
        <v>32</v>
      </c>
      <c r="H1682" s="34" t="str">
        <f>_xlfn.XLOOKUP(B1682,[2]CALCULATION!$B:$B,[2]CALCULATION!$H:$H,"")</f>
        <v>ZTE</v>
      </c>
      <c r="I1682" s="28">
        <v>0</v>
      </c>
      <c r="J1682" s="28">
        <v>0</v>
      </c>
      <c r="K1682" s="28">
        <v>0</v>
      </c>
      <c r="L1682" s="28">
        <v>2.1223743197701598E-3</v>
      </c>
      <c r="M1682" s="28">
        <v>0</v>
      </c>
      <c r="N1682" s="28">
        <v>0</v>
      </c>
      <c r="O1682" s="28">
        <v>0</v>
      </c>
      <c r="P1682" s="28">
        <v>0</v>
      </c>
      <c r="Q1682" s="28">
        <v>0</v>
      </c>
      <c r="R1682" s="28">
        <v>0</v>
      </c>
      <c r="S1682" s="94">
        <v>16.420257224633534</v>
      </c>
      <c r="T1682" s="94">
        <f>_xlfn.XLOOKUP(B1682,'[3]Nur des jours'!$B:$B,'[3]Nur des jours'!$U:$U,"")</f>
        <v>0</v>
      </c>
      <c r="U1682" s="94">
        <v>0</v>
      </c>
      <c r="V1682" s="94">
        <v>0</v>
      </c>
      <c r="W1682" s="94">
        <v>0</v>
      </c>
      <c r="X1682" s="94">
        <v>0</v>
      </c>
      <c r="Y1682" s="94">
        <v>0</v>
      </c>
      <c r="Z1682" s="94">
        <v>0</v>
      </c>
      <c r="AA1682" s="94">
        <v>0</v>
      </c>
      <c r="AB1682" s="94">
        <v>0</v>
      </c>
      <c r="AC1682" s="94">
        <f>_xlfn.XLOOKUP(B1682,'[3]Nur des jours'!$B:$B,'[3]Nur des jours'!$N:$N,"")</f>
        <v>0</v>
      </c>
      <c r="AD1682" s="94">
        <v>0</v>
      </c>
      <c r="AE1682" s="94">
        <v>0</v>
      </c>
      <c r="AF1682" s="94">
        <v>0</v>
      </c>
      <c r="AG1682" s="94">
        <v>0</v>
      </c>
      <c r="AH1682" s="94">
        <v>0</v>
      </c>
      <c r="AI1682" s="49" t="s">
        <v>5559</v>
      </c>
      <c r="AJ1682" s="49"/>
      <c r="AK1682" s="48" t="str" cm="1">
        <f t="array" ref="AK1682">IFERROR(_xlfn.IFS(
AM1682="MPR ISSUE","PDH",
AM1682="BSS Hardware Issue","BSS",
AM1682="Sites strategiques, MLL, Pylone, etc.","ENVTECH",
AM1682="AKTIVCO DEFAUT GE &amp; POWER Cabinet","AKTIVCO",
AM1682="AKTIVCO Coupure ENEO &amp; Baisse de tension","AKTIVCO GRID ONLY",
AM1682="Coupure ENEO &amp; Baisse de tension","IHS GRID ONLY",
AM1682="Defaut GE &amp; POWER Cabinet","IHS",
AM1682="Sharing","Partners",
AM1682="Sites strategiques &amp; DataCenter","SST &amp; DC",
AM1682="Exclu","Exclu",
AM1682="SAT","SAT",
AM1682="SPARE-ISSUE","SPARE-ISSUE",
AM1682="Fiber CAmtel","TRANS_FO_CAMTEL",
AM1682="Fiber AOF","Fiber AOF",
AM1682="Projet OCM (HUAWEI)","TRAVAUX-HUAWEI",
AM1682="Projet OCM (NOKIA)","TRAVAUX-NOKIA",
AM1682="ACCESS-ISSUE","ACCESS-ISSUE",
AM1682="Projet OCM (ZTE, NOKIA, autres projets)","TRAVAUX OCM",
AM1682="No root CAuse","No root cause",
AM1682="ODU HS","PDH",
AM1682="IP &amp; VLAN","PDH",
AM1682="Warehouse HUAWEI","SPARE-ISSUE",
AM1682="SPARE-HS","SPARE-ISSUE",
AM1682="Power Telco","BSS",AM1682="no impacts","no impacts"
),"")</f>
        <v>no impacts</v>
      </c>
      <c r="AL1682" s="48" t="str" cm="1">
        <f t="array" ref="AL1682">IFERROR(_xlfn.IFS(
AM1682="MPR ISSUE","TX ISSUE",
AM1682="BSS Hardware Issue","RAN ISSUE",
AM1682="Sites strategiques, MLL, Pylone, etc.","ENVTECH",
AM1682="AKTIVCO DEFAUT GE &amp; POWER Cabinet","POWER ISSUE",
AM1682="AKTIVCO Coupure ENEO &amp; Baisse de tension","POWER ISSUE",
AM1682="Coupure ENEO &amp; Baisse de tension","POWER ISSUE",
AM1682="Defaut GE &amp; POWER Cabinet","POWER ISSUE",
AM1682="Sharing","POWER ISSUE",
AM1682="Sites strategiques &amp; DataCenter","POWER ISSUE",
AM1682="Exclu","Exclu",
AM1682="SAT","TX ISSUE",
AM1682="SPARE-ISSUE","SPARE-ISSUE",
AM1682="Fiber CAmtel","TX ISSUE",
AM1682="Fiber AOF","TX ISSUE",
AM1682="Projet OCM (HUAWEI)","TRAVAUX-HUAWEI",
AM1682="Projet OCM (NOKIA)","TRAVAUX -NOKIA",
AM1682="ACCESS-ISSUE","ACCESS-ISSUE",
AM1682="Projet OCM (ZTE, NOKIA, autres projets)","TRAVAUX OCM",
AM1682="No root CAuse","No root cause",
AM1682="ODU HS","TX ISSUE",
AM1682="IP &amp; VLAN","TX ISSUE",
AM1682="Warehouse HUAWEI","SPARE-ISSUE",
AM1682="SPARE-HS","SPARE-ISSUE",
AM1682="Power Telco","RAN ISSUE",AM1682="no impacts","no impacts"
),"")</f>
        <v>no impacts</v>
      </c>
      <c r="AM1682" s="67" t="s">
        <v>5605</v>
      </c>
      <c r="AN1682" s="48" t="str" cm="1">
        <f t="array" ref="AN1682">IFERROR(_xlfn.IFS(
AM1682="MPR ISSUE","ACTIVE",
AM1682="BSS Hardware Issue","ACTIVE",
AM1682="Sites strategiques, MLL, Pylone, etc.","PASSIVE",
AM1682="AKTIVCO DEFAUT GE &amp; POWER Cabinet","PASSIVE",
AM1682="AKTIVCO Coupure ENEO &amp; Baisse de tension","PASSIVE",
AM1682="Coupure ENEO &amp; Baisse de tension","PASSIVE",
AM1682="Defaut GE &amp; POWER Cabinet","PASSIVE",
AM1682="Sharing","PASSIVE",
AM1682="Sites strategiques &amp; DataCenter","PASSIVE",
AM1682="Exclu","Exclu",
AM1682="SAT","ACTIVE",
AM1682="SPARE-ISSUE","SPARE-ISSUE",
AM1682="Fiber CAmtel","ACTIVE",
AM1682="Fiber AOF","ACTIVE",
AM1682="Projet OCM (HUAWEI)","PLANNED WORKS",
AM1682="Projet OCM (NOKIA)","PLANNED WORKS",
AM1682="ACCESS-ISSUE","ACCESS-ISSUE",
AM1682="Projet OCM (ZTE, NOKIA, autres projets)","PLANNED WORKS",
AM1682="No root CAuse","No root cause",
AM1682="ODU HS","ACTIVE",
AM1682="IP &amp; VLAN","ACTIVE",
AM1682="Warehouse HUAWEI","SPARE-ISSUE",
AM1682="SPARE-HS","SPARE-ISSUE",
AM1682="Power Telco","ACTIVE", AM1682="no impacts","no impacts"
),"")</f>
        <v>no impacts</v>
      </c>
      <c r="AO1682" s="93" t="s">
        <v>5537</v>
      </c>
      <c r="AP1682" s="101" t="str">
        <f t="shared" si="48"/>
        <v>LIT_265</v>
      </c>
      <c r="AR1682" s="17" t="s">
        <v>5537</v>
      </c>
      <c r="AS1682" s="7" t="s">
        <v>5537</v>
      </c>
      <c r="AT1682" s="6"/>
      <c r="AU1682" s="7"/>
      <c r="AV1682" s="3" t="s">
        <v>5537</v>
      </c>
      <c r="AW1682" s="18" t="s">
        <v>5537</v>
      </c>
      <c r="AX1682" s="18" t="s">
        <v>5537</v>
      </c>
      <c r="AY1682" s="18" t="s">
        <v>5537</v>
      </c>
      <c r="AZ1682" s="18" t="s">
        <v>5537</v>
      </c>
      <c r="BA1682" s="18" t="s">
        <v>5537</v>
      </c>
      <c r="BB1682" s="18" t="s">
        <v>5537</v>
      </c>
      <c r="BC1682" s="18" t="s">
        <v>5537</v>
      </c>
      <c r="BD1682" s="18" t="s">
        <v>5537</v>
      </c>
      <c r="BE1682" s="18" t="s">
        <v>5537</v>
      </c>
      <c r="BF1682" s="18" t="s">
        <v>5537</v>
      </c>
      <c r="BG1682" s="18" t="s">
        <v>5537</v>
      </c>
      <c r="BH1682" s="18" t="s">
        <v>5537</v>
      </c>
      <c r="BI1682" s="9" t="s">
        <v>5537</v>
      </c>
      <c r="BJ1682" s="14"/>
      <c r="BK1682" s="14" t="s">
        <v>5537</v>
      </c>
      <c r="BL1682" s="14" t="str">
        <f>_xlfn.XLOOKUP(B1682,'[4]cell downs 18042026 17h'!$B:$B,'[4]cell downs 18042026 17h'!$B:$B,"")</f>
        <v/>
      </c>
      <c r="BM1682" s="14" t="str">
        <f>_xlfn.XLOOKUP(B1682,'[5]Cells Huawei 19042026 15h'!$B:$B,'[5]Cells Huawei 19042026 15h'!$B:$B,"")</f>
        <v/>
      </c>
      <c r="BN1682" s="9" t="str">
        <f>_xlfn.XLOOKUP(B1682,'[6]cells down 19042026 9H40'!$B:$B,'[6]cells down 19042026 9H40'!$B:$B,"")</f>
        <v/>
      </c>
      <c r="BO1682" s="9" t="s">
        <v>5537</v>
      </c>
      <c r="BP1682" s="9" t="s">
        <v>5537</v>
      </c>
      <c r="BQ1682" s="115"/>
    </row>
    <row r="1683" spans="1:69" s="9" customFormat="1" x14ac:dyDescent="0.3">
      <c r="A1683" s="1" t="s">
        <v>801</v>
      </c>
      <c r="B1683" s="8" t="s">
        <v>802</v>
      </c>
      <c r="C1683" s="3" t="str">
        <f>_xlfn.XLOOKUP(B1683,'[1]daily break down'!$D:$D,'[1]daily break down'!$E:$E,"")</f>
        <v>Douala</v>
      </c>
      <c r="D1683" s="1" t="s">
        <v>11</v>
      </c>
      <c r="E1683" s="1" t="s">
        <v>145</v>
      </c>
      <c r="F1683" s="3" t="s">
        <v>31</v>
      </c>
      <c r="G1683" s="1" t="s">
        <v>32</v>
      </c>
      <c r="H1683" s="34" t="str">
        <f>_xlfn.XLOOKUP(B1683,[2]CALCULATION!$B:$B,[2]CALCULATION!$H:$H,"")</f>
        <v>ZTE</v>
      </c>
      <c r="I1683" s="28">
        <v>0</v>
      </c>
      <c r="J1683" s="28">
        <v>0</v>
      </c>
      <c r="K1683" s="28">
        <v>0</v>
      </c>
      <c r="L1683" s="28">
        <v>4.2451231761848911</v>
      </c>
      <c r="M1683" s="28">
        <v>4.588537609186349</v>
      </c>
      <c r="N1683" s="28">
        <v>2.4129434157171272</v>
      </c>
      <c r="O1683" s="28">
        <v>4.4776034220521463</v>
      </c>
      <c r="P1683" s="28">
        <v>2.6936318782763036</v>
      </c>
      <c r="Q1683" s="28">
        <v>5.8738581982861202</v>
      </c>
      <c r="R1683" s="28">
        <v>4.6419001635119992</v>
      </c>
      <c r="S1683" s="94">
        <v>12.455269623579969</v>
      </c>
      <c r="T1683" s="94">
        <f>_xlfn.XLOOKUP(B1683,'[3]Nur des jours'!$B:$B,'[3]Nur des jours'!$U:$U,"")</f>
        <v>0</v>
      </c>
      <c r="U1683" s="94">
        <v>0</v>
      </c>
      <c r="V1683" s="94">
        <v>0</v>
      </c>
      <c r="W1683" s="94">
        <v>0</v>
      </c>
      <c r="X1683" s="94">
        <v>0</v>
      </c>
      <c r="Y1683" s="94">
        <v>0</v>
      </c>
      <c r="Z1683" s="94">
        <v>0</v>
      </c>
      <c r="AA1683" s="94">
        <v>0</v>
      </c>
      <c r="AB1683" s="94">
        <v>0</v>
      </c>
      <c r="AC1683" s="94">
        <f>_xlfn.XLOOKUP(B1683,'[3]Nur des jours'!$B:$B,'[3]Nur des jours'!$N:$N,"")</f>
        <v>0</v>
      </c>
      <c r="AD1683" s="94">
        <v>0</v>
      </c>
      <c r="AE1683" s="94">
        <v>0</v>
      </c>
      <c r="AF1683" s="94">
        <v>0</v>
      </c>
      <c r="AG1683" s="94">
        <v>0</v>
      </c>
      <c r="AH1683" s="94">
        <v>0</v>
      </c>
      <c r="AI1683" s="49" t="s">
        <v>5559</v>
      </c>
      <c r="AJ1683" s="49"/>
      <c r="AK1683" s="48" t="str" cm="1">
        <f t="array" ref="AK1683">IFERROR(_xlfn.IFS(
AM1683="MPR ISSUE","PDH",
AM1683="BSS Hardware Issue","BSS",
AM1683="Sites strategiques, MLL, Pylone, etc.","ENVTECH",
AM1683="AKTIVCO DEFAUT GE &amp; POWER Cabinet","AKTIVCO",
AM1683="AKTIVCO Coupure ENEO &amp; Baisse de tension","AKTIVCO GRID ONLY",
AM1683="Coupure ENEO &amp; Baisse de tension","IHS GRID ONLY",
AM1683="Defaut GE &amp; POWER Cabinet","IHS",
AM1683="Sharing","Partners",
AM1683="Sites strategiques &amp; DataCenter","SST &amp; DC",
AM1683="Exclu","Exclu",
AM1683="SAT","SAT",
AM1683="SPARE-ISSUE","SPARE-ISSUE",
AM1683="Fiber CAmtel","TRANS_FO_CAMTEL",
AM1683="Fiber AOF","Fiber AOF",
AM1683="Projet OCM (HUAWEI)","TRAVAUX-HUAWEI",
AM1683="Projet OCM (NOKIA)","TRAVAUX-NOKIA",
AM1683="ACCESS-ISSUE","ACCESS-ISSUE",
AM1683="Projet OCM (ZTE, NOKIA, autres projets)","TRAVAUX OCM",
AM1683="No root CAuse","No root cause",
AM1683="ODU HS","PDH",
AM1683="IP &amp; VLAN","PDH",
AM1683="Warehouse HUAWEI","SPARE-ISSUE",
AM1683="SPARE-HS","SPARE-ISSUE",
AM1683="Power Telco","BSS",AM1683="no impacts","no impacts"
),"")</f>
        <v>no impacts</v>
      </c>
      <c r="AL1683" s="48" t="str" cm="1">
        <f t="array" ref="AL1683">IFERROR(_xlfn.IFS(
AM1683="MPR ISSUE","TX ISSUE",
AM1683="BSS Hardware Issue","RAN ISSUE",
AM1683="Sites strategiques, MLL, Pylone, etc.","ENVTECH",
AM1683="AKTIVCO DEFAUT GE &amp; POWER Cabinet","POWER ISSUE",
AM1683="AKTIVCO Coupure ENEO &amp; Baisse de tension","POWER ISSUE",
AM1683="Coupure ENEO &amp; Baisse de tension","POWER ISSUE",
AM1683="Defaut GE &amp; POWER Cabinet","POWER ISSUE",
AM1683="Sharing","POWER ISSUE",
AM1683="Sites strategiques &amp; DataCenter","POWER ISSUE",
AM1683="Exclu","Exclu",
AM1683="SAT","TX ISSUE",
AM1683="SPARE-ISSUE","SPARE-ISSUE",
AM1683="Fiber CAmtel","TX ISSUE",
AM1683="Fiber AOF","TX ISSUE",
AM1683="Projet OCM (HUAWEI)","TRAVAUX-HUAWEI",
AM1683="Projet OCM (NOKIA)","TRAVAUX -NOKIA",
AM1683="ACCESS-ISSUE","ACCESS-ISSUE",
AM1683="Projet OCM (ZTE, NOKIA, autres projets)","TRAVAUX OCM",
AM1683="No root CAuse","No root cause",
AM1683="ODU HS","TX ISSUE",
AM1683="IP &amp; VLAN","TX ISSUE",
AM1683="Warehouse HUAWEI","SPARE-ISSUE",
AM1683="SPARE-HS","SPARE-ISSUE",
AM1683="Power Telco","RAN ISSUE",AM1683="no impacts","no impacts"
),"")</f>
        <v>no impacts</v>
      </c>
      <c r="AM1683" s="67" t="s">
        <v>5605</v>
      </c>
      <c r="AN1683" s="48" t="str" cm="1">
        <f t="array" ref="AN1683">IFERROR(_xlfn.IFS(
AM1683="MPR ISSUE","ACTIVE",
AM1683="BSS Hardware Issue","ACTIVE",
AM1683="Sites strategiques, MLL, Pylone, etc.","PASSIVE",
AM1683="AKTIVCO DEFAUT GE &amp; POWER Cabinet","PASSIVE",
AM1683="AKTIVCO Coupure ENEO &amp; Baisse de tension","PASSIVE",
AM1683="Coupure ENEO &amp; Baisse de tension","PASSIVE",
AM1683="Defaut GE &amp; POWER Cabinet","PASSIVE",
AM1683="Sharing","PASSIVE",
AM1683="Sites strategiques &amp; DataCenter","PASSIVE",
AM1683="Exclu","Exclu",
AM1683="SAT","ACTIVE",
AM1683="SPARE-ISSUE","SPARE-ISSUE",
AM1683="Fiber CAmtel","ACTIVE",
AM1683="Fiber AOF","ACTIVE",
AM1683="Projet OCM (HUAWEI)","PLANNED WORKS",
AM1683="Projet OCM (NOKIA)","PLANNED WORKS",
AM1683="ACCESS-ISSUE","ACCESS-ISSUE",
AM1683="Projet OCM (ZTE, NOKIA, autres projets)","PLANNED WORKS",
AM1683="No root CAuse","No root cause",
AM1683="ODU HS","ACTIVE",
AM1683="IP &amp; VLAN","ACTIVE",
AM1683="Warehouse HUAWEI","SPARE-ISSUE",
AM1683="SPARE-HS","SPARE-ISSUE",
AM1683="Power Telco","ACTIVE", AM1683="no impacts","no impacts"
),"")</f>
        <v>no impacts</v>
      </c>
      <c r="AO1683" s="93" t="s">
        <v>5537</v>
      </c>
      <c r="AP1683" s="101" t="str">
        <f t="shared" si="48"/>
        <v>LIT_091</v>
      </c>
      <c r="AR1683" s="17" t="s">
        <v>5537</v>
      </c>
      <c r="AS1683" s="7" t="s">
        <v>5537</v>
      </c>
      <c r="AT1683" s="6"/>
      <c r="AU1683" s="7"/>
      <c r="AV1683" s="3" t="s">
        <v>5537</v>
      </c>
      <c r="AW1683" s="18" t="s">
        <v>5537</v>
      </c>
      <c r="AX1683" s="18" t="s">
        <v>5537</v>
      </c>
      <c r="AY1683" s="18" t="s">
        <v>5537</v>
      </c>
      <c r="AZ1683" s="18" t="s">
        <v>5537</v>
      </c>
      <c r="BA1683" s="18" t="s">
        <v>5537</v>
      </c>
      <c r="BB1683" s="18" t="s">
        <v>5537</v>
      </c>
      <c r="BC1683" s="18" t="s">
        <v>5537</v>
      </c>
      <c r="BD1683" s="18" t="s">
        <v>5537</v>
      </c>
      <c r="BE1683" s="18" t="s">
        <v>5537</v>
      </c>
      <c r="BF1683" s="18" t="s">
        <v>5537</v>
      </c>
      <c r="BG1683" s="18" t="s">
        <v>5537</v>
      </c>
      <c r="BH1683" s="18" t="s">
        <v>5537</v>
      </c>
      <c r="BI1683" s="9" t="s">
        <v>5537</v>
      </c>
      <c r="BJ1683" s="14"/>
      <c r="BK1683" s="14" t="s">
        <v>5537</v>
      </c>
      <c r="BL1683" s="14" t="str">
        <f>_xlfn.XLOOKUP(B1683,'[4]cell downs 18042026 17h'!$B:$B,'[4]cell downs 18042026 17h'!$B:$B,"")</f>
        <v/>
      </c>
      <c r="BM1683" s="14" t="str">
        <f>_xlfn.XLOOKUP(B1683,'[5]Cells Huawei 19042026 15h'!$B:$B,'[5]Cells Huawei 19042026 15h'!$B:$B,"")</f>
        <v/>
      </c>
      <c r="BN1683" s="9" t="str">
        <f>_xlfn.XLOOKUP(B1683,'[6]cells down 19042026 9H40'!$B:$B,'[6]cells down 19042026 9H40'!$B:$B,"")</f>
        <v/>
      </c>
      <c r="BO1683" s="9" t="s">
        <v>802</v>
      </c>
      <c r="BP1683" s="9" t="s">
        <v>1713</v>
      </c>
      <c r="BQ1683" s="115"/>
    </row>
    <row r="1684" spans="1:69" s="9" customFormat="1" x14ac:dyDescent="0.3">
      <c r="A1684" s="3" t="s">
        <v>2097</v>
      </c>
      <c r="B1684" s="25" t="s">
        <v>2098</v>
      </c>
      <c r="C1684" s="3" t="str">
        <f>_xlfn.XLOOKUP(B1684,'[1]daily break down'!$D:$D,'[1]daily break down'!$E:$E,"")</f>
        <v>Douala</v>
      </c>
      <c r="D1684" s="1" t="s">
        <v>5499</v>
      </c>
      <c r="E1684" s="3" t="s">
        <v>5498</v>
      </c>
      <c r="F1684" s="3" t="s">
        <v>31</v>
      </c>
      <c r="G1684" s="3" t="s">
        <v>32</v>
      </c>
      <c r="H1684" s="34" t="str">
        <f>_xlfn.XLOOKUP(B1684,[2]CALCULATION!$B:$B,[2]CALCULATION!$H:$H,"")</f>
        <v>ZTE</v>
      </c>
      <c r="I1684" s="28">
        <v>0</v>
      </c>
      <c r="J1684" s="28">
        <v>0</v>
      </c>
      <c r="K1684" s="28">
        <v>0</v>
      </c>
      <c r="L1684" s="28">
        <v>0</v>
      </c>
      <c r="M1684" s="28">
        <v>0</v>
      </c>
      <c r="N1684" s="28">
        <v>0</v>
      </c>
      <c r="O1684" s="28">
        <v>0</v>
      </c>
      <c r="P1684" s="28">
        <v>0</v>
      </c>
      <c r="Q1684" s="28">
        <v>0</v>
      </c>
      <c r="R1684" s="28">
        <v>0</v>
      </c>
      <c r="S1684" s="94">
        <v>10.192408391903728</v>
      </c>
      <c r="T1684" s="94">
        <f>_xlfn.XLOOKUP(B1684,'[3]Nur des jours'!$B:$B,'[3]Nur des jours'!$U:$U,"")</f>
        <v>0</v>
      </c>
      <c r="U1684" s="94">
        <v>0</v>
      </c>
      <c r="V1684" s="94">
        <v>0</v>
      </c>
      <c r="W1684" s="94">
        <v>0</v>
      </c>
      <c r="X1684" s="94">
        <v>0</v>
      </c>
      <c r="Y1684" s="94">
        <v>0</v>
      </c>
      <c r="Z1684" s="94">
        <v>0</v>
      </c>
      <c r="AA1684" s="94">
        <v>0</v>
      </c>
      <c r="AB1684" s="94">
        <v>0</v>
      </c>
      <c r="AC1684" s="94">
        <f>_xlfn.XLOOKUP(B1684,'[3]Nur des jours'!$B:$B,'[3]Nur des jours'!$N:$N,"")</f>
        <v>0</v>
      </c>
      <c r="AD1684" s="94">
        <v>0</v>
      </c>
      <c r="AE1684" s="94">
        <v>0</v>
      </c>
      <c r="AF1684" s="94">
        <v>0</v>
      </c>
      <c r="AG1684" s="94">
        <v>0</v>
      </c>
      <c r="AH1684" s="94">
        <v>0</v>
      </c>
      <c r="AI1684" s="49" t="s">
        <v>5559</v>
      </c>
      <c r="AJ1684" s="49"/>
      <c r="AK1684" s="48" t="str" cm="1">
        <f t="array" ref="AK1684">IFERROR(_xlfn.IFS(
AM1684="MPR ISSUE","PDH",
AM1684="BSS Hardware Issue","BSS",
AM1684="Sites strategiques, MLL, Pylone, etc.","ENVTECH",
AM1684="AKTIVCO DEFAUT GE &amp; POWER Cabinet","AKTIVCO",
AM1684="AKTIVCO Coupure ENEO &amp; Baisse de tension","AKTIVCO GRID ONLY",
AM1684="Coupure ENEO &amp; Baisse de tension","IHS GRID ONLY",
AM1684="Defaut GE &amp; POWER Cabinet","IHS",
AM1684="Sharing","Partners",
AM1684="Sites strategiques &amp; DataCenter","SST &amp; DC",
AM1684="Exclu","Exclu",
AM1684="SAT","SAT",
AM1684="SPARE-ISSUE","SPARE-ISSUE",
AM1684="Fiber CAmtel","TRANS_FO_CAMTEL",
AM1684="Fiber AOF","Fiber AOF",
AM1684="Projet OCM (HUAWEI)","TRAVAUX-HUAWEI",
AM1684="Projet OCM (NOKIA)","TRAVAUX-NOKIA",
AM1684="ACCESS-ISSUE","ACCESS-ISSUE",
AM1684="Projet OCM (ZTE, NOKIA, autres projets)","TRAVAUX OCM",
AM1684="No root CAuse","No root cause",
AM1684="ODU HS","PDH",
AM1684="IP &amp; VLAN","PDH",
AM1684="Warehouse HUAWEI","SPARE-ISSUE",
AM1684="SPARE-HS","SPARE-ISSUE",
AM1684="Power Telco","BSS",AM1684="no impacts","no impacts"
),"")</f>
        <v>no impacts</v>
      </c>
      <c r="AL1684" s="48" t="str" cm="1">
        <f t="array" ref="AL1684">IFERROR(_xlfn.IFS(
AM1684="MPR ISSUE","TX ISSUE",
AM1684="BSS Hardware Issue","RAN ISSUE",
AM1684="Sites strategiques, MLL, Pylone, etc.","ENVTECH",
AM1684="AKTIVCO DEFAUT GE &amp; POWER Cabinet","POWER ISSUE",
AM1684="AKTIVCO Coupure ENEO &amp; Baisse de tension","POWER ISSUE",
AM1684="Coupure ENEO &amp; Baisse de tension","POWER ISSUE",
AM1684="Defaut GE &amp; POWER Cabinet","POWER ISSUE",
AM1684="Sharing","POWER ISSUE",
AM1684="Sites strategiques &amp; DataCenter","POWER ISSUE",
AM1684="Exclu","Exclu",
AM1684="SAT","TX ISSUE",
AM1684="SPARE-ISSUE","SPARE-ISSUE",
AM1684="Fiber CAmtel","TX ISSUE",
AM1684="Fiber AOF","TX ISSUE",
AM1684="Projet OCM (HUAWEI)","TRAVAUX-HUAWEI",
AM1684="Projet OCM (NOKIA)","TRAVAUX -NOKIA",
AM1684="ACCESS-ISSUE","ACCESS-ISSUE",
AM1684="Projet OCM (ZTE, NOKIA, autres projets)","TRAVAUX OCM",
AM1684="No root CAuse","No root cause",
AM1684="ODU HS","TX ISSUE",
AM1684="IP &amp; VLAN","TX ISSUE",
AM1684="Warehouse HUAWEI","SPARE-ISSUE",
AM1684="SPARE-HS","SPARE-ISSUE",
AM1684="Power Telco","RAN ISSUE",AM1684="no impacts","no impacts"
),"")</f>
        <v>no impacts</v>
      </c>
      <c r="AM1684" s="67" t="s">
        <v>5605</v>
      </c>
      <c r="AN1684" s="48" t="str" cm="1">
        <f t="array" ref="AN1684">IFERROR(_xlfn.IFS(
AM1684="MPR ISSUE","ACTIVE",
AM1684="BSS Hardware Issue","ACTIVE",
AM1684="Sites strategiques, MLL, Pylone, etc.","PASSIVE",
AM1684="AKTIVCO DEFAUT GE &amp; POWER Cabinet","PASSIVE",
AM1684="AKTIVCO Coupure ENEO &amp; Baisse de tension","PASSIVE",
AM1684="Coupure ENEO &amp; Baisse de tension","PASSIVE",
AM1684="Defaut GE &amp; POWER Cabinet","PASSIVE",
AM1684="Sharing","PASSIVE",
AM1684="Sites strategiques &amp; DataCenter","PASSIVE",
AM1684="Exclu","Exclu",
AM1684="SAT","ACTIVE",
AM1684="SPARE-ISSUE","SPARE-ISSUE",
AM1684="Fiber CAmtel","ACTIVE",
AM1684="Fiber AOF","ACTIVE",
AM1684="Projet OCM (HUAWEI)","PLANNED WORKS",
AM1684="Projet OCM (NOKIA)","PLANNED WORKS",
AM1684="ACCESS-ISSUE","ACCESS-ISSUE",
AM1684="Projet OCM (ZTE, NOKIA, autres projets)","PLANNED WORKS",
AM1684="No root CAuse","No root cause",
AM1684="ODU HS","ACTIVE",
AM1684="IP &amp; VLAN","ACTIVE",
AM1684="Warehouse HUAWEI","SPARE-ISSUE",
AM1684="SPARE-HS","SPARE-ISSUE",
AM1684="Power Telco","ACTIVE", AM1684="no impacts","no impacts"
),"")</f>
        <v>no impacts</v>
      </c>
      <c r="AO1684" s="93" t="s">
        <v>5537</v>
      </c>
      <c r="AP1684" s="101" t="str">
        <f t="shared" si="48"/>
        <v>LIT_850</v>
      </c>
      <c r="AR1684" s="17" t="s">
        <v>5537</v>
      </c>
      <c r="AS1684" s="7" t="s">
        <v>5537</v>
      </c>
      <c r="AT1684" s="6"/>
      <c r="AU1684" s="7"/>
      <c r="AV1684" s="3" t="s">
        <v>5537</v>
      </c>
      <c r="AW1684" s="18" t="s">
        <v>5537</v>
      </c>
      <c r="AX1684" s="18" t="s">
        <v>5537</v>
      </c>
      <c r="AY1684" s="18" t="s">
        <v>5537</v>
      </c>
      <c r="AZ1684" s="18" t="s">
        <v>5537</v>
      </c>
      <c r="BA1684" s="18" t="s">
        <v>5537</v>
      </c>
      <c r="BB1684" s="18" t="s">
        <v>5537</v>
      </c>
      <c r="BC1684" s="18" t="s">
        <v>5537</v>
      </c>
      <c r="BD1684" s="18" t="s">
        <v>5537</v>
      </c>
      <c r="BE1684" s="18" t="s">
        <v>5537</v>
      </c>
      <c r="BF1684" s="18" t="s">
        <v>5537</v>
      </c>
      <c r="BG1684" s="18" t="s">
        <v>5537</v>
      </c>
      <c r="BH1684" s="18" t="s">
        <v>5537</v>
      </c>
      <c r="BI1684" s="9" t="s">
        <v>5537</v>
      </c>
      <c r="BJ1684" s="14"/>
      <c r="BK1684" s="14" t="s">
        <v>5537</v>
      </c>
      <c r="BL1684" s="14" t="str">
        <f>_xlfn.XLOOKUP(B1684,'[4]cell downs 18042026 17h'!$B:$B,'[4]cell downs 18042026 17h'!$B:$B,"")</f>
        <v/>
      </c>
      <c r="BM1684" s="14" t="str">
        <f>_xlfn.XLOOKUP(B1684,'[5]Cells Huawei 19042026 15h'!$B:$B,'[5]Cells Huawei 19042026 15h'!$B:$B,"")</f>
        <v/>
      </c>
      <c r="BN1684" s="9" t="str">
        <f>_xlfn.XLOOKUP(B1684,'[6]cells down 19042026 9H40'!$B:$B,'[6]cells down 19042026 9H40'!$B:$B,"")</f>
        <v/>
      </c>
      <c r="BO1684" s="9" t="s">
        <v>5537</v>
      </c>
      <c r="BP1684" s="9" t="s">
        <v>594</v>
      </c>
      <c r="BQ1684" s="115"/>
    </row>
    <row r="1685" spans="1:69" s="9" customFormat="1" x14ac:dyDescent="0.3">
      <c r="A1685" s="1" t="s">
        <v>1650</v>
      </c>
      <c r="B1685" s="8" t="s">
        <v>1651</v>
      </c>
      <c r="C1685" s="3" t="str">
        <f>_xlfn.XLOOKUP(B1685,'[1]daily break down'!$D:$D,'[1]daily break down'!$E:$E,"")</f>
        <v>Douala</v>
      </c>
      <c r="D1685" s="1" t="s">
        <v>11</v>
      </c>
      <c r="E1685" s="1" t="s">
        <v>145</v>
      </c>
      <c r="F1685" s="3" t="s">
        <v>31</v>
      </c>
      <c r="G1685" s="1" t="s">
        <v>32</v>
      </c>
      <c r="H1685" s="34" t="str">
        <f>_xlfn.XLOOKUP(B1685,[2]CALCULATION!$B:$B,[2]CALCULATION!$H:$H,"")</f>
        <v>ZTE</v>
      </c>
      <c r="I1685" s="28">
        <v>0</v>
      </c>
      <c r="J1685" s="28">
        <v>0</v>
      </c>
      <c r="K1685" s="28">
        <v>0</v>
      </c>
      <c r="L1685" s="28">
        <v>0</v>
      </c>
      <c r="M1685" s="28">
        <v>0</v>
      </c>
      <c r="N1685" s="28">
        <v>0</v>
      </c>
      <c r="O1685" s="28">
        <v>0</v>
      </c>
      <c r="P1685" s="28">
        <v>0</v>
      </c>
      <c r="Q1685" s="28">
        <v>0</v>
      </c>
      <c r="R1685" s="28">
        <v>0</v>
      </c>
      <c r="S1685" s="94">
        <v>8.4043347801148869</v>
      </c>
      <c r="T1685" s="94">
        <f>_xlfn.XLOOKUP(B1685,'[3]Nur des jours'!$B:$B,'[3]Nur des jours'!$U:$U,"")</f>
        <v>0</v>
      </c>
      <c r="U1685" s="94">
        <v>0</v>
      </c>
      <c r="V1685" s="94">
        <v>0</v>
      </c>
      <c r="W1685" s="94">
        <v>0</v>
      </c>
      <c r="X1685" s="94">
        <v>0</v>
      </c>
      <c r="Y1685" s="94">
        <v>0</v>
      </c>
      <c r="Z1685" s="94">
        <v>0</v>
      </c>
      <c r="AA1685" s="94">
        <v>0</v>
      </c>
      <c r="AB1685" s="94">
        <v>0</v>
      </c>
      <c r="AC1685" s="94">
        <f>_xlfn.XLOOKUP(B1685,'[3]Nur des jours'!$B:$B,'[3]Nur des jours'!$N:$N,"")</f>
        <v>0</v>
      </c>
      <c r="AD1685" s="94">
        <v>0</v>
      </c>
      <c r="AE1685" s="94">
        <v>0</v>
      </c>
      <c r="AF1685" s="94">
        <v>0</v>
      </c>
      <c r="AG1685" s="94">
        <v>0</v>
      </c>
      <c r="AH1685" s="94">
        <v>0</v>
      </c>
      <c r="AI1685" s="49" t="s">
        <v>5559</v>
      </c>
      <c r="AJ1685" s="49"/>
      <c r="AK1685" s="48" t="str" cm="1">
        <f t="array" ref="AK1685">IFERROR(_xlfn.IFS(
AM1685="MPR ISSUE","PDH",
AM1685="BSS Hardware Issue","BSS",
AM1685="Sites strategiques, MLL, Pylone, etc.","ENVTECH",
AM1685="AKTIVCO DEFAUT GE &amp; POWER Cabinet","AKTIVCO",
AM1685="AKTIVCO Coupure ENEO &amp; Baisse de tension","AKTIVCO GRID ONLY",
AM1685="Coupure ENEO &amp; Baisse de tension","IHS GRID ONLY",
AM1685="Defaut GE &amp; POWER Cabinet","IHS",
AM1685="Sharing","Partners",
AM1685="Sites strategiques &amp; DataCenter","SST &amp; DC",
AM1685="Exclu","Exclu",
AM1685="SAT","SAT",
AM1685="SPARE-ISSUE","SPARE-ISSUE",
AM1685="Fiber CAmtel","TRANS_FO_CAMTEL",
AM1685="Fiber AOF","Fiber AOF",
AM1685="Projet OCM (HUAWEI)","TRAVAUX-HUAWEI",
AM1685="Projet OCM (NOKIA)","TRAVAUX-NOKIA",
AM1685="ACCESS-ISSUE","ACCESS-ISSUE",
AM1685="Projet OCM (ZTE, NOKIA, autres projets)","TRAVAUX OCM",
AM1685="No root CAuse","No root cause",
AM1685="ODU HS","PDH",
AM1685="IP &amp; VLAN","PDH",
AM1685="Warehouse HUAWEI","SPARE-ISSUE",
AM1685="SPARE-HS","SPARE-ISSUE",
AM1685="Power Telco","BSS",AM1685="no impacts","no impacts"
),"")</f>
        <v>no impacts</v>
      </c>
      <c r="AL1685" s="48" t="str" cm="1">
        <f t="array" ref="AL1685">IFERROR(_xlfn.IFS(
AM1685="MPR ISSUE","TX ISSUE",
AM1685="BSS Hardware Issue","RAN ISSUE",
AM1685="Sites strategiques, MLL, Pylone, etc.","ENVTECH",
AM1685="AKTIVCO DEFAUT GE &amp; POWER Cabinet","POWER ISSUE",
AM1685="AKTIVCO Coupure ENEO &amp; Baisse de tension","POWER ISSUE",
AM1685="Coupure ENEO &amp; Baisse de tension","POWER ISSUE",
AM1685="Defaut GE &amp; POWER Cabinet","POWER ISSUE",
AM1685="Sharing","POWER ISSUE",
AM1685="Sites strategiques &amp; DataCenter","POWER ISSUE",
AM1685="Exclu","Exclu",
AM1685="SAT","TX ISSUE",
AM1685="SPARE-ISSUE","SPARE-ISSUE",
AM1685="Fiber CAmtel","TX ISSUE",
AM1685="Fiber AOF","TX ISSUE",
AM1685="Projet OCM (HUAWEI)","TRAVAUX-HUAWEI",
AM1685="Projet OCM (NOKIA)","TRAVAUX -NOKIA",
AM1685="ACCESS-ISSUE","ACCESS-ISSUE",
AM1685="Projet OCM (ZTE, NOKIA, autres projets)","TRAVAUX OCM",
AM1685="No root CAuse","No root cause",
AM1685="ODU HS","TX ISSUE",
AM1685="IP &amp; VLAN","TX ISSUE",
AM1685="Warehouse HUAWEI","SPARE-ISSUE",
AM1685="SPARE-HS","SPARE-ISSUE",
AM1685="Power Telco","RAN ISSUE",AM1685="no impacts","no impacts"
),"")</f>
        <v>no impacts</v>
      </c>
      <c r="AM1685" s="67" t="s">
        <v>5605</v>
      </c>
      <c r="AN1685" s="48" t="str" cm="1">
        <f t="array" ref="AN1685">IFERROR(_xlfn.IFS(
AM1685="MPR ISSUE","ACTIVE",
AM1685="BSS Hardware Issue","ACTIVE",
AM1685="Sites strategiques, MLL, Pylone, etc.","PASSIVE",
AM1685="AKTIVCO DEFAUT GE &amp; POWER Cabinet","PASSIVE",
AM1685="AKTIVCO Coupure ENEO &amp; Baisse de tension","PASSIVE",
AM1685="Coupure ENEO &amp; Baisse de tension","PASSIVE",
AM1685="Defaut GE &amp; POWER Cabinet","PASSIVE",
AM1685="Sharing","PASSIVE",
AM1685="Sites strategiques &amp; DataCenter","PASSIVE",
AM1685="Exclu","Exclu",
AM1685="SAT","ACTIVE",
AM1685="SPARE-ISSUE","SPARE-ISSUE",
AM1685="Fiber CAmtel","ACTIVE",
AM1685="Fiber AOF","ACTIVE",
AM1685="Projet OCM (HUAWEI)","PLANNED WORKS",
AM1685="Projet OCM (NOKIA)","PLANNED WORKS",
AM1685="ACCESS-ISSUE","ACCESS-ISSUE",
AM1685="Projet OCM (ZTE, NOKIA, autres projets)","PLANNED WORKS",
AM1685="No root CAuse","No root cause",
AM1685="ODU HS","ACTIVE",
AM1685="IP &amp; VLAN","ACTIVE",
AM1685="Warehouse HUAWEI","SPARE-ISSUE",
AM1685="SPARE-HS","SPARE-ISSUE",
AM1685="Power Telco","ACTIVE", AM1685="no impacts","no impacts"
),"")</f>
        <v>no impacts</v>
      </c>
      <c r="AO1685" s="93" t="s">
        <v>5537</v>
      </c>
      <c r="AP1685" s="101" t="str">
        <f t="shared" si="48"/>
        <v>LIT_406</v>
      </c>
      <c r="AR1685" s="17" t="s">
        <v>5537</v>
      </c>
      <c r="AS1685" s="7" t="s">
        <v>5537</v>
      </c>
      <c r="AT1685" s="6"/>
      <c r="AU1685" s="7"/>
      <c r="AV1685" s="3" t="s">
        <v>5537</v>
      </c>
      <c r="AW1685" s="18" t="s">
        <v>5537</v>
      </c>
      <c r="AX1685" s="18" t="s">
        <v>5537</v>
      </c>
      <c r="AY1685" s="18" t="s">
        <v>5537</v>
      </c>
      <c r="AZ1685" s="18" t="s">
        <v>5537</v>
      </c>
      <c r="BA1685" s="18" t="s">
        <v>5537</v>
      </c>
      <c r="BB1685" s="18" t="s">
        <v>5537</v>
      </c>
      <c r="BC1685" s="18" t="s">
        <v>5537</v>
      </c>
      <c r="BD1685" s="18" t="s">
        <v>5537</v>
      </c>
      <c r="BE1685" s="18" t="s">
        <v>5537</v>
      </c>
      <c r="BF1685" s="18" t="s">
        <v>5537</v>
      </c>
      <c r="BG1685" s="18" t="s">
        <v>5537</v>
      </c>
      <c r="BH1685" s="18" t="s">
        <v>5537</v>
      </c>
      <c r="BI1685" s="9" t="s">
        <v>5537</v>
      </c>
      <c r="BJ1685" s="14"/>
      <c r="BK1685" s="14" t="s">
        <v>5537</v>
      </c>
      <c r="BL1685" s="14" t="str">
        <f>_xlfn.XLOOKUP(B1685,'[4]cell downs 18042026 17h'!$B:$B,'[4]cell downs 18042026 17h'!$B:$B,"")</f>
        <v/>
      </c>
      <c r="BM1685" s="14" t="str">
        <f>_xlfn.XLOOKUP(B1685,'[5]Cells Huawei 19042026 15h'!$B:$B,'[5]Cells Huawei 19042026 15h'!$B:$B,"")</f>
        <v/>
      </c>
      <c r="BN1685" s="9" t="str">
        <f>_xlfn.XLOOKUP(B1685,'[6]cells down 19042026 9H40'!$B:$B,'[6]cells down 19042026 9H40'!$B:$B,"")</f>
        <v/>
      </c>
      <c r="BO1685" s="9" t="s">
        <v>1651</v>
      </c>
      <c r="BP1685" s="9" t="s">
        <v>12</v>
      </c>
      <c r="BQ1685" s="115"/>
    </row>
    <row r="1686" spans="1:69" s="9" customFormat="1" x14ac:dyDescent="0.3">
      <c r="A1686" s="1" t="s">
        <v>2111</v>
      </c>
      <c r="B1686" s="8" t="s">
        <v>2112</v>
      </c>
      <c r="C1686" s="3" t="str">
        <f>_xlfn.XLOOKUP(B1686,'[1]daily break down'!$D:$D,'[1]daily break down'!$E:$E,"")</f>
        <v>Douala</v>
      </c>
      <c r="D1686" s="1" t="s">
        <v>11</v>
      </c>
      <c r="E1686" s="1" t="s">
        <v>145</v>
      </c>
      <c r="F1686" s="3" t="s">
        <v>31</v>
      </c>
      <c r="G1686" s="1" t="s">
        <v>32</v>
      </c>
      <c r="H1686" s="34" t="str">
        <f>_xlfn.XLOOKUP(B1686,[2]CALCULATION!$B:$B,[2]CALCULATION!$H:$H,"")</f>
        <v>ZTE</v>
      </c>
      <c r="I1686" s="28">
        <v>0</v>
      </c>
      <c r="J1686" s="28">
        <v>0</v>
      </c>
      <c r="K1686" s="28">
        <v>0</v>
      </c>
      <c r="L1686" s="28">
        <v>4.9634666255746458</v>
      </c>
      <c r="M1686" s="28">
        <v>0</v>
      </c>
      <c r="N1686" s="28">
        <v>0</v>
      </c>
      <c r="O1686" s="28">
        <v>0</v>
      </c>
      <c r="P1686" s="28">
        <v>0</v>
      </c>
      <c r="Q1686" s="28">
        <v>0</v>
      </c>
      <c r="R1686" s="28">
        <v>0</v>
      </c>
      <c r="S1686" s="94">
        <v>6.7972515430909812</v>
      </c>
      <c r="T1686" s="94">
        <f>_xlfn.XLOOKUP(B1686,'[3]Nur des jours'!$B:$B,'[3]Nur des jours'!$U:$U,"")</f>
        <v>0</v>
      </c>
      <c r="U1686" s="94">
        <v>0</v>
      </c>
      <c r="V1686" s="94">
        <v>0</v>
      </c>
      <c r="W1686" s="94">
        <v>0</v>
      </c>
      <c r="X1686" s="94">
        <v>0</v>
      </c>
      <c r="Y1686" s="94">
        <v>0</v>
      </c>
      <c r="Z1686" s="94">
        <v>0</v>
      </c>
      <c r="AA1686" s="94">
        <v>0</v>
      </c>
      <c r="AB1686" s="94">
        <v>0</v>
      </c>
      <c r="AC1686" s="94">
        <f>_xlfn.XLOOKUP(B1686,'[3]Nur des jours'!$B:$B,'[3]Nur des jours'!$N:$N,"")</f>
        <v>0</v>
      </c>
      <c r="AD1686" s="94">
        <v>0</v>
      </c>
      <c r="AE1686" s="94">
        <v>0</v>
      </c>
      <c r="AF1686" s="94">
        <v>0</v>
      </c>
      <c r="AG1686" s="94">
        <v>0</v>
      </c>
      <c r="AH1686" s="94">
        <v>0</v>
      </c>
      <c r="AI1686" s="49" t="s">
        <v>5559</v>
      </c>
      <c r="AJ1686" s="49"/>
      <c r="AK1686" s="48" t="str" cm="1">
        <f t="array" ref="AK1686">IFERROR(_xlfn.IFS(
AM1686="MPR ISSUE","PDH",
AM1686="BSS Hardware Issue","BSS",
AM1686="Sites strategiques, MLL, Pylone, etc.","ENVTECH",
AM1686="AKTIVCO DEFAUT GE &amp; POWER Cabinet","AKTIVCO",
AM1686="AKTIVCO Coupure ENEO &amp; Baisse de tension","AKTIVCO GRID ONLY",
AM1686="Coupure ENEO &amp; Baisse de tension","IHS GRID ONLY",
AM1686="Defaut GE &amp; POWER Cabinet","IHS",
AM1686="Sharing","Partners",
AM1686="Sites strategiques &amp; DataCenter","SST &amp; DC",
AM1686="Exclu","Exclu",
AM1686="SAT","SAT",
AM1686="SPARE-ISSUE","SPARE-ISSUE",
AM1686="Fiber CAmtel","TRANS_FO_CAMTEL",
AM1686="Fiber AOF","Fiber AOF",
AM1686="Projet OCM (HUAWEI)","TRAVAUX-HUAWEI",
AM1686="Projet OCM (NOKIA)","TRAVAUX-NOKIA",
AM1686="ACCESS-ISSUE","ACCESS-ISSUE",
AM1686="Projet OCM (ZTE, NOKIA, autres projets)","TRAVAUX OCM",
AM1686="No root CAuse","No root cause",
AM1686="ODU HS","PDH",
AM1686="IP &amp; VLAN","PDH",
AM1686="Warehouse HUAWEI","SPARE-ISSUE",
AM1686="SPARE-HS","SPARE-ISSUE",
AM1686="Power Telco","BSS",AM1686="no impacts","no impacts"
),"")</f>
        <v>no impacts</v>
      </c>
      <c r="AL1686" s="48" t="str" cm="1">
        <f t="array" ref="AL1686">IFERROR(_xlfn.IFS(
AM1686="MPR ISSUE","TX ISSUE",
AM1686="BSS Hardware Issue","RAN ISSUE",
AM1686="Sites strategiques, MLL, Pylone, etc.","ENVTECH",
AM1686="AKTIVCO DEFAUT GE &amp; POWER Cabinet","POWER ISSUE",
AM1686="AKTIVCO Coupure ENEO &amp; Baisse de tension","POWER ISSUE",
AM1686="Coupure ENEO &amp; Baisse de tension","POWER ISSUE",
AM1686="Defaut GE &amp; POWER Cabinet","POWER ISSUE",
AM1686="Sharing","POWER ISSUE",
AM1686="Sites strategiques &amp; DataCenter","POWER ISSUE",
AM1686="Exclu","Exclu",
AM1686="SAT","TX ISSUE",
AM1686="SPARE-ISSUE","SPARE-ISSUE",
AM1686="Fiber CAmtel","TX ISSUE",
AM1686="Fiber AOF","TX ISSUE",
AM1686="Projet OCM (HUAWEI)","TRAVAUX-HUAWEI",
AM1686="Projet OCM (NOKIA)","TRAVAUX -NOKIA",
AM1686="ACCESS-ISSUE","ACCESS-ISSUE",
AM1686="Projet OCM (ZTE, NOKIA, autres projets)","TRAVAUX OCM",
AM1686="No root CAuse","No root cause",
AM1686="ODU HS","TX ISSUE",
AM1686="IP &amp; VLAN","TX ISSUE",
AM1686="Warehouse HUAWEI","SPARE-ISSUE",
AM1686="SPARE-HS","SPARE-ISSUE",
AM1686="Power Telco","RAN ISSUE",AM1686="no impacts","no impacts"
),"")</f>
        <v>no impacts</v>
      </c>
      <c r="AM1686" s="67" t="s">
        <v>5605</v>
      </c>
      <c r="AN1686" s="48" t="str" cm="1">
        <f t="array" ref="AN1686">IFERROR(_xlfn.IFS(
AM1686="MPR ISSUE","ACTIVE",
AM1686="BSS Hardware Issue","ACTIVE",
AM1686="Sites strategiques, MLL, Pylone, etc.","PASSIVE",
AM1686="AKTIVCO DEFAUT GE &amp; POWER Cabinet","PASSIVE",
AM1686="AKTIVCO Coupure ENEO &amp; Baisse de tension","PASSIVE",
AM1686="Coupure ENEO &amp; Baisse de tension","PASSIVE",
AM1686="Defaut GE &amp; POWER Cabinet","PASSIVE",
AM1686="Sharing","PASSIVE",
AM1686="Sites strategiques &amp; DataCenter","PASSIVE",
AM1686="Exclu","Exclu",
AM1686="SAT","ACTIVE",
AM1686="SPARE-ISSUE","SPARE-ISSUE",
AM1686="Fiber CAmtel","ACTIVE",
AM1686="Fiber AOF","ACTIVE",
AM1686="Projet OCM (HUAWEI)","PLANNED WORKS",
AM1686="Projet OCM (NOKIA)","PLANNED WORKS",
AM1686="ACCESS-ISSUE","ACCESS-ISSUE",
AM1686="Projet OCM (ZTE, NOKIA, autres projets)","PLANNED WORKS",
AM1686="No root CAuse","No root cause",
AM1686="ODU HS","ACTIVE",
AM1686="IP &amp; VLAN","ACTIVE",
AM1686="Warehouse HUAWEI","SPARE-ISSUE",
AM1686="SPARE-HS","SPARE-ISSUE",
AM1686="Power Telco","ACTIVE", AM1686="no impacts","no impacts"
),"")</f>
        <v>no impacts</v>
      </c>
      <c r="AO1686" s="93" t="s">
        <v>5537</v>
      </c>
      <c r="AP1686" s="101" t="str">
        <f t="shared" si="48"/>
        <v>LIT_407</v>
      </c>
      <c r="AR1686" s="17" t="s">
        <v>5537</v>
      </c>
      <c r="AS1686" s="7" t="s">
        <v>5537</v>
      </c>
      <c r="AT1686" s="6"/>
      <c r="AU1686" s="7"/>
      <c r="AV1686" s="3" t="s">
        <v>5537</v>
      </c>
      <c r="AW1686" s="18" t="s">
        <v>5537</v>
      </c>
      <c r="AX1686" s="18" t="s">
        <v>5537</v>
      </c>
      <c r="AY1686" s="18" t="s">
        <v>5537</v>
      </c>
      <c r="AZ1686" s="18" t="s">
        <v>5537</v>
      </c>
      <c r="BA1686" s="18" t="s">
        <v>5537</v>
      </c>
      <c r="BB1686" s="18" t="s">
        <v>5537</v>
      </c>
      <c r="BC1686" s="18" t="s">
        <v>5537</v>
      </c>
      <c r="BD1686" s="18" t="s">
        <v>5537</v>
      </c>
      <c r="BE1686" s="18" t="s">
        <v>5537</v>
      </c>
      <c r="BF1686" s="18" t="s">
        <v>5537</v>
      </c>
      <c r="BG1686" s="18" t="s">
        <v>5537</v>
      </c>
      <c r="BH1686" s="18" t="s">
        <v>5537</v>
      </c>
      <c r="BI1686" s="9" t="s">
        <v>5537</v>
      </c>
      <c r="BJ1686" s="14"/>
      <c r="BK1686" s="14" t="s">
        <v>5537</v>
      </c>
      <c r="BL1686" s="14" t="str">
        <f>_xlfn.XLOOKUP(B1686,'[4]cell downs 18042026 17h'!$B:$B,'[4]cell downs 18042026 17h'!$B:$B,"")</f>
        <v/>
      </c>
      <c r="BM1686" s="14" t="str">
        <f>_xlfn.XLOOKUP(B1686,'[5]Cells Huawei 19042026 15h'!$B:$B,'[5]Cells Huawei 19042026 15h'!$B:$B,"")</f>
        <v/>
      </c>
      <c r="BN1686" s="9" t="str">
        <f>_xlfn.XLOOKUP(B1686,'[6]cells down 19042026 9H40'!$B:$B,'[6]cells down 19042026 9H40'!$B:$B,"")</f>
        <v/>
      </c>
      <c r="BO1686" s="9" t="s">
        <v>2112</v>
      </c>
      <c r="BP1686" s="9" t="s">
        <v>12</v>
      </c>
      <c r="BQ1686" s="115"/>
    </row>
    <row r="1687" spans="1:69" s="9" customFormat="1" x14ac:dyDescent="0.3">
      <c r="A1687" s="1" t="s">
        <v>4143</v>
      </c>
      <c r="B1687" s="8" t="s">
        <v>4144</v>
      </c>
      <c r="C1687" s="3" t="str">
        <f>_xlfn.XLOOKUP(B1687,'[1]daily break down'!$D:$D,'[1]daily break down'!$E:$E,"")</f>
        <v>CENTRE</v>
      </c>
      <c r="D1687" s="1" t="s">
        <v>11</v>
      </c>
      <c r="E1687" s="1" t="s">
        <v>12</v>
      </c>
      <c r="F1687" s="3" t="s">
        <v>37</v>
      </c>
      <c r="G1687" s="1" t="s">
        <v>4143</v>
      </c>
      <c r="H1687" s="34" t="str">
        <f>_xlfn.XLOOKUP(B1687,[2]CALCULATION!$B:$B,[2]CALCULATION!$H:$H,"")</f>
        <v>ZTE</v>
      </c>
      <c r="I1687" s="28">
        <v>0</v>
      </c>
      <c r="J1687" s="28">
        <v>0</v>
      </c>
      <c r="K1687" s="28">
        <v>0</v>
      </c>
      <c r="L1687" s="28">
        <v>0</v>
      </c>
      <c r="M1687" s="28">
        <v>0</v>
      </c>
      <c r="N1687" s="28">
        <v>0</v>
      </c>
      <c r="O1687" s="28">
        <v>0</v>
      </c>
      <c r="P1687" s="28">
        <v>0</v>
      </c>
      <c r="Q1687" s="28">
        <v>0</v>
      </c>
      <c r="R1687" s="28">
        <v>0</v>
      </c>
      <c r="S1687" s="94">
        <v>0</v>
      </c>
      <c r="T1687" s="94">
        <f>_xlfn.XLOOKUP(B1687,'[3]Nur des jours'!$B:$B,'[3]Nur des jours'!$U:$U,"")</f>
        <v>0</v>
      </c>
      <c r="U1687" s="94">
        <v>0</v>
      </c>
      <c r="V1687" s="94">
        <v>0</v>
      </c>
      <c r="W1687" s="94">
        <v>0</v>
      </c>
      <c r="X1687" s="94">
        <v>0</v>
      </c>
      <c r="Y1687" s="94">
        <v>0</v>
      </c>
      <c r="Z1687" s="94">
        <v>0</v>
      </c>
      <c r="AA1687" s="94">
        <v>0</v>
      </c>
      <c r="AB1687" s="94">
        <v>0</v>
      </c>
      <c r="AC1687" s="94">
        <f>_xlfn.XLOOKUP(B1687,'[3]Nur des jours'!$B:$B,'[3]Nur des jours'!$N:$N,"")</f>
        <v>0</v>
      </c>
      <c r="AD1687" s="94">
        <v>0</v>
      </c>
      <c r="AE1687" s="94">
        <v>0</v>
      </c>
      <c r="AF1687" s="94">
        <v>0</v>
      </c>
      <c r="AG1687" s="94">
        <v>0</v>
      </c>
      <c r="AH1687" s="94">
        <v>0</v>
      </c>
      <c r="AI1687" s="49" t="s">
        <v>6588</v>
      </c>
      <c r="AJ1687" s="49"/>
      <c r="AK1687" s="48" t="str" cm="1">
        <f t="array" ref="AK1687">IFERROR(_xlfn.IFS(
AM1687="MPR ISSUE","PDH",
AM1687="BSS Hardware Issue","BSS",
AM1687="Sites strategiques, MLL, Pylone, etc.","ENVTECH",
AM1687="AKTIVCO DEFAUT GE &amp; POWER Cabinet","AKTIVCO",
AM1687="AKTIVCO Coupure ENEO &amp; Baisse de tension","AKTIVCO GRID ONLY",
AM1687="Coupure ENEO &amp; Baisse de tension","IHS GRID ONLY",
AM1687="Defaut GE &amp; POWER Cabinet","IHS",
AM1687="Sharing","Partners",
AM1687="Sites strategiques &amp; DataCenter","SST &amp; DC",
AM1687="Exclu","Exclu",
AM1687="SAT","SAT",
AM1687="SPARE-ISSUE","SPARE-ISSUE",
AM1687="Fiber CAmtel","TRANS_FO_CAMTEL",
AM1687="Fiber AOF","Fiber AOF",
AM1687="Projet OCM (HUAWEI)","TRAVAUX-HUAWEI",
AM1687="Projet OCM (NOKIA)","TRAVAUX-NOKIA",
AM1687="ACCESS-ISSUE","ACCESS-ISSUE",
AM1687="Projet OCM (ZTE, NOKIA, autres projets)","TRAVAUX OCM",
AM1687="No root CAuse","No root cause",
AM1687="ODU HS","PDH",
AM1687="IP &amp; VLAN","PDH",
AM1687="Warehouse HUAWEI","SPARE-ISSUE",
AM1687="SPARE-HS","SPARE-ISSUE",
AM1687="Power Telco","BSS",AM1687="no impacts","no impacts"
),"")</f>
        <v>Exclu</v>
      </c>
      <c r="AL1687" s="48" t="str" cm="1">
        <f t="array" ref="AL1687">IFERROR(_xlfn.IFS(
AM1687="MPR ISSUE","TX ISSUE",
AM1687="BSS Hardware Issue","RAN ISSUE",
AM1687="Sites strategiques, MLL, Pylone, etc.","ENVTECH",
AM1687="AKTIVCO DEFAUT GE &amp; POWER Cabinet","POWER ISSUE",
AM1687="AKTIVCO Coupure ENEO &amp; Baisse de tension","POWER ISSUE",
AM1687="Coupure ENEO &amp; Baisse de tension","POWER ISSUE",
AM1687="Defaut GE &amp; POWER Cabinet","POWER ISSUE",
AM1687="Sharing","POWER ISSUE",
AM1687="Sites strategiques &amp; DataCenter","POWER ISSUE",
AM1687="Exclu","Exclu",
AM1687="SAT","TX ISSUE",
AM1687="SPARE-ISSUE","SPARE-ISSUE",
AM1687="Fiber CAmtel","TX ISSUE",
AM1687="Fiber AOF","TX ISSUE",
AM1687="Projet OCM (HUAWEI)","TRAVAUX-HUAWEI",
AM1687="Projet OCM (NOKIA)","TRAVAUX -NOKIA",
AM1687="ACCESS-ISSUE","ACCESS-ISSUE",
AM1687="Projet OCM (ZTE, NOKIA, autres projets)","TRAVAUX OCM",
AM1687="No root CAuse","No root cause",
AM1687="ODU HS","TX ISSUE",
AM1687="IP &amp; VLAN","TX ISSUE",
AM1687="Warehouse HUAWEI","SPARE-ISSUE",
AM1687="SPARE-HS","SPARE-ISSUE",
AM1687="Power Telco","RAN ISSUE",AM1687="no impacts","no impacts"
),"")</f>
        <v>Exclu</v>
      </c>
      <c r="AM1687" s="67" t="s">
        <v>6588</v>
      </c>
      <c r="AN1687" s="48" t="str" cm="1">
        <f t="array" ref="AN1687">IFERROR(_xlfn.IFS(
AM1687="MPR ISSUE","ACTIVE",
AM1687="BSS Hardware Issue","ACTIVE",
AM1687="Sites strategiques, MLL, Pylone, etc.","PASSIVE",
AM1687="AKTIVCO DEFAUT GE &amp; POWER Cabinet","PASSIVE",
AM1687="AKTIVCO Coupure ENEO &amp; Baisse de tension","PASSIVE",
AM1687="Coupure ENEO &amp; Baisse de tension","PASSIVE",
AM1687="Defaut GE &amp; POWER Cabinet","PASSIVE",
AM1687="Sharing","PASSIVE",
AM1687="Sites strategiques &amp; DataCenter","PASSIVE",
AM1687="Exclu","Exclu",
AM1687="SAT","ACTIVE",
AM1687="SPARE-ISSUE","SPARE-ISSUE",
AM1687="Fiber CAmtel","ACTIVE",
AM1687="Fiber AOF","ACTIVE",
AM1687="Projet OCM (HUAWEI)","PLANNED WORKS",
AM1687="Projet OCM (NOKIA)","PLANNED WORKS",
AM1687="ACCESS-ISSUE","ACCESS-ISSUE",
AM1687="Projet OCM (ZTE, NOKIA, autres projets)","PLANNED WORKS",
AM1687="No root CAuse","No root cause",
AM1687="ODU HS","ACTIVE",
AM1687="IP &amp; VLAN","ACTIVE",
AM1687="Warehouse HUAWEI","SPARE-ISSUE",
AM1687="SPARE-HS","SPARE-ISSUE",
AM1687="Power Telco","ACTIVE", AM1687="no impacts","no impacts"
),"")</f>
        <v>Exclu</v>
      </c>
      <c r="AO1687" s="93" t="s">
        <v>5537</v>
      </c>
      <c r="AP1687" s="101" t="str">
        <f t="shared" si="48"/>
        <v>CTR_111</v>
      </c>
      <c r="AR1687" s="17" t="s">
        <v>5537</v>
      </c>
      <c r="AS1687" s="7" t="s">
        <v>5537</v>
      </c>
      <c r="AT1687" s="6"/>
      <c r="AU1687" s="7"/>
      <c r="AV1687" s="3" t="s">
        <v>5537</v>
      </c>
      <c r="AW1687" s="18" t="s">
        <v>5537</v>
      </c>
      <c r="AX1687" s="18" t="s">
        <v>5537</v>
      </c>
      <c r="AY1687" s="18" t="s">
        <v>5537</v>
      </c>
      <c r="AZ1687" s="18" t="s">
        <v>5537</v>
      </c>
      <c r="BA1687" s="18" t="s">
        <v>5537</v>
      </c>
      <c r="BB1687" s="18" t="s">
        <v>5537</v>
      </c>
      <c r="BC1687" s="18" t="s">
        <v>5537</v>
      </c>
      <c r="BD1687" s="18" t="s">
        <v>5537</v>
      </c>
      <c r="BE1687" s="18" t="s">
        <v>5537</v>
      </c>
      <c r="BF1687" s="18" t="s">
        <v>5537</v>
      </c>
      <c r="BG1687" s="18" t="s">
        <v>5537</v>
      </c>
      <c r="BH1687" s="18" t="s">
        <v>5537</v>
      </c>
      <c r="BI1687" s="9" t="s">
        <v>5537</v>
      </c>
      <c r="BJ1687" s="14"/>
      <c r="BK1687" s="14" t="s">
        <v>5537</v>
      </c>
      <c r="BL1687" s="14" t="str">
        <f>_xlfn.XLOOKUP(B1687,'[4]cell downs 18042026 17h'!$B:$B,'[4]cell downs 18042026 17h'!$B:$B,"")</f>
        <v/>
      </c>
      <c r="BM1687" s="14" t="str">
        <f>_xlfn.XLOOKUP(B1687,'[5]Cells Huawei 19042026 15h'!$B:$B,'[5]Cells Huawei 19042026 15h'!$B:$B,"")</f>
        <v/>
      </c>
      <c r="BN1687" s="9" t="str">
        <f>_xlfn.XLOOKUP(B1687,'[6]cells down 19042026 9H40'!$B:$B,'[6]cells down 19042026 9H40'!$B:$B,"")</f>
        <v>CTR_111</v>
      </c>
      <c r="BO1687" s="9" t="s">
        <v>4144</v>
      </c>
      <c r="BP1687" s="9" t="s">
        <v>5537</v>
      </c>
      <c r="BQ1687" s="115"/>
    </row>
    <row r="1688" spans="1:69" s="9" customFormat="1" x14ac:dyDescent="0.3">
      <c r="A1688" s="1" t="s">
        <v>2695</v>
      </c>
      <c r="B1688" s="8" t="s">
        <v>2696</v>
      </c>
      <c r="C1688" s="3" t="str">
        <f>_xlfn.XLOOKUP(B1688,'[1]daily break down'!$D:$D,'[1]daily break down'!$E:$E,"")</f>
        <v>Douala</v>
      </c>
      <c r="D1688" s="1" t="s">
        <v>11</v>
      </c>
      <c r="E1688" s="1" t="s">
        <v>12</v>
      </c>
      <c r="F1688" s="3" t="s">
        <v>31</v>
      </c>
      <c r="G1688" s="1" t="s">
        <v>32</v>
      </c>
      <c r="H1688" s="34" t="str">
        <f>_xlfn.XLOOKUP(B1688,[2]CALCULATION!$B:$B,[2]CALCULATION!$H:$H,"")</f>
        <v>ZTE</v>
      </c>
      <c r="I1688" s="28">
        <v>3.0819015332460129</v>
      </c>
      <c r="J1688" s="28">
        <v>3.0819015332460129</v>
      </c>
      <c r="K1688" s="28">
        <v>3.0819015332460129</v>
      </c>
      <c r="L1688" s="28">
        <v>3.0819015332460129</v>
      </c>
      <c r="M1688" s="28">
        <v>3.0819015332460129</v>
      </c>
      <c r="N1688" s="28">
        <v>3.0819015332460129</v>
      </c>
      <c r="O1688" s="28">
        <v>3.0819015332460129</v>
      </c>
      <c r="P1688" s="28">
        <v>3.0819015332460129</v>
      </c>
      <c r="Q1688" s="28">
        <v>2.4736005170745905</v>
      </c>
      <c r="R1688" s="28">
        <v>0</v>
      </c>
      <c r="S1688" s="94">
        <v>6.5100711120242662</v>
      </c>
      <c r="T1688" s="94">
        <f>_xlfn.XLOOKUP(B1688,'[3]Nur des jours'!$B:$B,'[3]Nur des jours'!$U:$U,"")</f>
        <v>0</v>
      </c>
      <c r="U1688" s="94">
        <v>0</v>
      </c>
      <c r="V1688" s="94">
        <v>0</v>
      </c>
      <c r="W1688" s="94">
        <v>0</v>
      </c>
      <c r="X1688" s="94">
        <v>0</v>
      </c>
      <c r="Y1688" s="94">
        <v>0</v>
      </c>
      <c r="Z1688" s="94">
        <v>0</v>
      </c>
      <c r="AA1688" s="94">
        <v>0</v>
      </c>
      <c r="AB1688" s="94">
        <v>0</v>
      </c>
      <c r="AC1688" s="94">
        <f>_xlfn.XLOOKUP(B1688,'[3]Nur des jours'!$B:$B,'[3]Nur des jours'!$N:$N,"")</f>
        <v>0</v>
      </c>
      <c r="AD1688" s="94">
        <v>0</v>
      </c>
      <c r="AE1688" s="94">
        <v>0</v>
      </c>
      <c r="AF1688" s="94">
        <v>0</v>
      </c>
      <c r="AG1688" s="94">
        <v>0</v>
      </c>
      <c r="AH1688" s="94">
        <v>0</v>
      </c>
      <c r="AI1688" s="49" t="s">
        <v>5559</v>
      </c>
      <c r="AJ1688" s="49"/>
      <c r="AK1688" s="48" t="str" cm="1">
        <f t="array" ref="AK1688">IFERROR(_xlfn.IFS(
AM1688="MPR ISSUE","PDH",
AM1688="BSS Hardware Issue","BSS",
AM1688="Sites strategiques, MLL, Pylone, etc.","ENVTECH",
AM1688="AKTIVCO DEFAUT GE &amp; POWER Cabinet","AKTIVCO",
AM1688="AKTIVCO Coupure ENEO &amp; Baisse de tension","AKTIVCO GRID ONLY",
AM1688="Coupure ENEO &amp; Baisse de tension","IHS GRID ONLY",
AM1688="Defaut GE &amp; POWER Cabinet","IHS",
AM1688="Sharing","Partners",
AM1688="Sites strategiques &amp; DataCenter","SST &amp; DC",
AM1688="Exclu","Exclu",
AM1688="SAT","SAT",
AM1688="SPARE-ISSUE","SPARE-ISSUE",
AM1688="Fiber CAmtel","TRANS_FO_CAMTEL",
AM1688="Fiber AOF","Fiber AOF",
AM1688="Projet OCM (HUAWEI)","TRAVAUX-HUAWEI",
AM1688="Projet OCM (NOKIA)","TRAVAUX-NOKIA",
AM1688="ACCESS-ISSUE","ACCESS-ISSUE",
AM1688="Projet OCM (ZTE, NOKIA, autres projets)","TRAVAUX OCM",
AM1688="No root CAuse","No root cause",
AM1688="ODU HS","PDH",
AM1688="IP &amp; VLAN","PDH",
AM1688="Warehouse HUAWEI","SPARE-ISSUE",
AM1688="SPARE-HS","SPARE-ISSUE",
AM1688="Power Telco","BSS",AM1688="no impacts","no impacts"
),"")</f>
        <v>no impacts</v>
      </c>
      <c r="AL1688" s="48" t="str" cm="1">
        <f t="array" ref="AL1688">IFERROR(_xlfn.IFS(
AM1688="MPR ISSUE","TX ISSUE",
AM1688="BSS Hardware Issue","RAN ISSUE",
AM1688="Sites strategiques, MLL, Pylone, etc.","ENVTECH",
AM1688="AKTIVCO DEFAUT GE &amp; POWER Cabinet","POWER ISSUE",
AM1688="AKTIVCO Coupure ENEO &amp; Baisse de tension","POWER ISSUE",
AM1688="Coupure ENEO &amp; Baisse de tension","POWER ISSUE",
AM1688="Defaut GE &amp; POWER Cabinet","POWER ISSUE",
AM1688="Sharing","POWER ISSUE",
AM1688="Sites strategiques &amp; DataCenter","POWER ISSUE",
AM1688="Exclu","Exclu",
AM1688="SAT","TX ISSUE",
AM1688="SPARE-ISSUE","SPARE-ISSUE",
AM1688="Fiber CAmtel","TX ISSUE",
AM1688="Fiber AOF","TX ISSUE",
AM1688="Projet OCM (HUAWEI)","TRAVAUX-HUAWEI",
AM1688="Projet OCM (NOKIA)","TRAVAUX -NOKIA",
AM1688="ACCESS-ISSUE","ACCESS-ISSUE",
AM1688="Projet OCM (ZTE, NOKIA, autres projets)","TRAVAUX OCM",
AM1688="No root CAuse","No root cause",
AM1688="ODU HS","TX ISSUE",
AM1688="IP &amp; VLAN","TX ISSUE",
AM1688="Warehouse HUAWEI","SPARE-ISSUE",
AM1688="SPARE-HS","SPARE-ISSUE",
AM1688="Power Telco","RAN ISSUE",AM1688="no impacts","no impacts"
),"")</f>
        <v>no impacts</v>
      </c>
      <c r="AM1688" s="67" t="s">
        <v>5605</v>
      </c>
      <c r="AN1688" s="48" t="str" cm="1">
        <f t="array" ref="AN1688">IFERROR(_xlfn.IFS(
AM1688="MPR ISSUE","ACTIVE",
AM1688="BSS Hardware Issue","ACTIVE",
AM1688="Sites strategiques, MLL, Pylone, etc.","PASSIVE",
AM1688="AKTIVCO DEFAUT GE &amp; POWER Cabinet","PASSIVE",
AM1688="AKTIVCO Coupure ENEO &amp; Baisse de tension","PASSIVE",
AM1688="Coupure ENEO &amp; Baisse de tension","PASSIVE",
AM1688="Defaut GE &amp; POWER Cabinet","PASSIVE",
AM1688="Sharing","PASSIVE",
AM1688="Sites strategiques &amp; DataCenter","PASSIVE",
AM1688="Exclu","Exclu",
AM1688="SAT","ACTIVE",
AM1688="SPARE-ISSUE","SPARE-ISSUE",
AM1688="Fiber CAmtel","ACTIVE",
AM1688="Fiber AOF","ACTIVE",
AM1688="Projet OCM (HUAWEI)","PLANNED WORKS",
AM1688="Projet OCM (NOKIA)","PLANNED WORKS",
AM1688="ACCESS-ISSUE","ACCESS-ISSUE",
AM1688="Projet OCM (ZTE, NOKIA, autres projets)","PLANNED WORKS",
AM1688="No root CAuse","No root cause",
AM1688="ODU HS","ACTIVE",
AM1688="IP &amp; VLAN","ACTIVE",
AM1688="Warehouse HUAWEI","SPARE-ISSUE",
AM1688="SPARE-HS","SPARE-ISSUE",
AM1688="Power Telco","ACTIVE", AM1688="no impacts","no impacts"
),"")</f>
        <v>no impacts</v>
      </c>
      <c r="AO1688" s="93" t="s">
        <v>5537</v>
      </c>
      <c r="AP1688" s="101" t="str">
        <f t="shared" si="48"/>
        <v>LIT_139</v>
      </c>
      <c r="AR1688" s="17" t="s">
        <v>5537</v>
      </c>
      <c r="AS1688" s="7" t="s">
        <v>5537</v>
      </c>
      <c r="AT1688" s="6"/>
      <c r="AU1688" s="7"/>
      <c r="AV1688" s="3" t="s">
        <v>5537</v>
      </c>
      <c r="AW1688" s="18" t="s">
        <v>5537</v>
      </c>
      <c r="AX1688" s="18" t="s">
        <v>5537</v>
      </c>
      <c r="AY1688" s="18" t="s">
        <v>5537</v>
      </c>
      <c r="AZ1688" s="18" t="s">
        <v>5537</v>
      </c>
      <c r="BA1688" s="18" t="s">
        <v>5537</v>
      </c>
      <c r="BB1688" s="18" t="s">
        <v>5537</v>
      </c>
      <c r="BC1688" s="18" t="s">
        <v>5537</v>
      </c>
      <c r="BD1688" s="18" t="s">
        <v>5537</v>
      </c>
      <c r="BE1688" s="18" t="s">
        <v>5537</v>
      </c>
      <c r="BF1688" s="18" t="s">
        <v>5537</v>
      </c>
      <c r="BG1688" s="18" t="s">
        <v>5537</v>
      </c>
      <c r="BH1688" s="18" t="s">
        <v>5537</v>
      </c>
      <c r="BI1688" s="9" t="s">
        <v>5537</v>
      </c>
      <c r="BJ1688" s="14"/>
      <c r="BK1688" s="14" t="s">
        <v>5537</v>
      </c>
      <c r="BL1688" s="14" t="str">
        <f>_xlfn.XLOOKUP(B1688,'[4]cell downs 18042026 17h'!$B:$B,'[4]cell downs 18042026 17h'!$B:$B,"")</f>
        <v/>
      </c>
      <c r="BM1688" s="14" t="str">
        <f>_xlfn.XLOOKUP(B1688,'[5]Cells Huawei 19042026 15h'!$B:$B,'[5]Cells Huawei 19042026 15h'!$B:$B,"")</f>
        <v/>
      </c>
      <c r="BN1688" s="9" t="str">
        <f>_xlfn.XLOOKUP(B1688,'[6]cells down 19042026 9H40'!$B:$B,'[6]cells down 19042026 9H40'!$B:$B,"")</f>
        <v>LIT_139</v>
      </c>
      <c r="BO1688" s="9" t="s">
        <v>5537</v>
      </c>
      <c r="BP1688" s="9" t="s">
        <v>12</v>
      </c>
      <c r="BQ1688" s="115"/>
    </row>
    <row r="1689" spans="1:69" s="9" customFormat="1" x14ac:dyDescent="0.3">
      <c r="A1689" s="1" t="s">
        <v>1324</v>
      </c>
      <c r="B1689" s="8" t="s">
        <v>1325</v>
      </c>
      <c r="C1689" s="3" t="str">
        <f>_xlfn.XLOOKUP(B1689,'[1]daily break down'!$D:$D,'[1]daily break down'!$E:$E,"")</f>
        <v>SUD-OUEST</v>
      </c>
      <c r="D1689" s="1" t="s">
        <v>11</v>
      </c>
      <c r="E1689" s="1" t="s">
        <v>66</v>
      </c>
      <c r="F1689" s="3" t="s">
        <v>13</v>
      </c>
      <c r="G1689" s="1" t="s">
        <v>1326</v>
      </c>
      <c r="H1689" s="33" t="str">
        <f>_xlfn.XLOOKUP(B1689,[2]CALCULATION!$B:$B,[2]CALCULATION!$H:$H,"")</f>
        <v>NOKIA</v>
      </c>
      <c r="I1689" s="28">
        <v>0</v>
      </c>
      <c r="J1689" s="28">
        <v>0</v>
      </c>
      <c r="K1689" s="28">
        <v>0</v>
      </c>
      <c r="L1689" s="28">
        <v>0</v>
      </c>
      <c r="M1689" s="28">
        <v>0</v>
      </c>
      <c r="N1689" s="28">
        <v>0</v>
      </c>
      <c r="O1689" s="28">
        <v>0</v>
      </c>
      <c r="P1689" s="28">
        <v>0</v>
      </c>
      <c r="Q1689" s="28">
        <v>0</v>
      </c>
      <c r="R1689" s="28">
        <v>0</v>
      </c>
      <c r="S1689" s="94">
        <v>0</v>
      </c>
      <c r="T1689" s="94">
        <f>_xlfn.XLOOKUP(B1689,'[3]Nur des jours'!$B:$B,'[3]Nur des jours'!$U:$U,"")</f>
        <v>0</v>
      </c>
      <c r="U1689" s="94">
        <v>0</v>
      </c>
      <c r="V1689" s="94">
        <v>0</v>
      </c>
      <c r="W1689" s="94">
        <v>0</v>
      </c>
      <c r="X1689" s="94">
        <v>0</v>
      </c>
      <c r="Y1689" s="94">
        <v>0</v>
      </c>
      <c r="Z1689" s="94">
        <v>0</v>
      </c>
      <c r="AA1689" s="94">
        <v>0</v>
      </c>
      <c r="AB1689" s="94">
        <v>0</v>
      </c>
      <c r="AC1689" s="94">
        <f>_xlfn.XLOOKUP(B1689,'[3]Nur des jours'!$B:$B,'[3]Nur des jours'!$N:$N,"")</f>
        <v>0</v>
      </c>
      <c r="AD1689" s="94">
        <v>0</v>
      </c>
      <c r="AE1689" s="94">
        <v>0</v>
      </c>
      <c r="AF1689" s="94">
        <v>0</v>
      </c>
      <c r="AG1689" s="94">
        <v>0</v>
      </c>
      <c r="AH1689" s="94">
        <v>0</v>
      </c>
      <c r="AI1689" s="49" t="s">
        <v>6659</v>
      </c>
      <c r="AJ1689" s="49"/>
      <c r="AK1689" s="48" t="str" cm="1">
        <f t="array" ref="AK1689">IFERROR(_xlfn.IFS(
AM1689="MPR ISSUE","PDH",
AM1689="BSS Hardware Issue","BSS",
AM1689="Sites strategiques, MLL, Pylone, etc.","ENVTECH",
AM1689="AKTIVCO DEFAUT GE &amp; POWER Cabinet","AKTIVCO",
AM1689="AKTIVCO Coupure ENEO &amp; Baisse de tension","AKTIVCO GRID ONLY",
AM1689="Coupure ENEO &amp; Baisse de tension","IHS GRID ONLY",
AM1689="Defaut GE &amp; POWER Cabinet","IHS",
AM1689="Sharing","Partners",
AM1689="Sites strategiques &amp; DataCenter","SST &amp; DC",
AM1689="Exclu","Exclu",
AM1689="SAT","SAT",
AM1689="SPARE-ISSUE","SPARE-ISSUE",
AM1689="Fiber CAmtel","TRANS_FO_CAMTEL",
AM1689="Fiber AOF","Fiber AOF",
AM1689="Projet OCM (HUAWEI)","TRAVAUX-HUAWEI",
AM1689="Projet OCM (NOKIA)","TRAVAUX-NOKIA",
AM1689="ACCESS-ISSUE","ACCESS-ISSUE",
AM1689="Projet OCM (ZTE, NOKIA, autres projets)","TRAVAUX OCM",
AM1689="No root CAuse","No root cause",
AM1689="ODU HS","PDH",
AM1689="IP &amp; VLAN","PDH",
AM1689="Warehouse HUAWEI","SPARE-ISSUE",
AM1689="SPARE-HS","SPARE-ISSUE",
AM1689="Power Telco","BSS",AM1689="no impacts","no impacts"
),"")</f>
        <v>PDH</v>
      </c>
      <c r="AL1689" s="48" t="str" cm="1">
        <f t="array" ref="AL1689">IFERROR(_xlfn.IFS(
AM1689="MPR ISSUE","TX ISSUE",
AM1689="BSS Hardware Issue","RAN ISSUE",
AM1689="Sites strategiques, MLL, Pylone, etc.","ENVTECH",
AM1689="AKTIVCO DEFAUT GE &amp; POWER Cabinet","POWER ISSUE",
AM1689="AKTIVCO Coupure ENEO &amp; Baisse de tension","POWER ISSUE",
AM1689="Coupure ENEO &amp; Baisse de tension","POWER ISSUE",
AM1689="Defaut GE &amp; POWER Cabinet","POWER ISSUE",
AM1689="Sharing","POWER ISSUE",
AM1689="Sites strategiques &amp; DataCenter","POWER ISSUE",
AM1689="Exclu","Exclu",
AM1689="SAT","TX ISSUE",
AM1689="SPARE-ISSUE","SPARE-ISSUE",
AM1689="Fiber CAmtel","TX ISSUE",
AM1689="Fiber AOF","TX ISSUE",
AM1689="Projet OCM (HUAWEI)","TRAVAUX-HUAWEI",
AM1689="Projet OCM (NOKIA)","TRAVAUX -NOKIA",
AM1689="ACCESS-ISSUE","ACCESS-ISSUE",
AM1689="Projet OCM (ZTE, NOKIA, autres projets)","TRAVAUX OCM",
AM1689="No root CAuse","No root cause",
AM1689="ODU HS","TX ISSUE",
AM1689="IP &amp; VLAN","TX ISSUE",
AM1689="Warehouse HUAWEI","SPARE-ISSUE",
AM1689="SPARE-HS","SPARE-ISSUE",
AM1689="Power Telco","RAN ISSUE",AM1689="no impacts","no impacts"
),"")</f>
        <v>TX ISSUE</v>
      </c>
      <c r="AM1689" s="67" t="s">
        <v>6537</v>
      </c>
      <c r="AN1689" s="48" t="str" cm="1">
        <f t="array" ref="AN1689">IFERROR(_xlfn.IFS(
AM1689="MPR ISSUE","ACTIVE",
AM1689="BSS Hardware Issue","ACTIVE",
AM1689="Sites strategiques, MLL, Pylone, etc.","PASSIVE",
AM1689="AKTIVCO DEFAUT GE &amp; POWER Cabinet","PASSIVE",
AM1689="AKTIVCO Coupure ENEO &amp; Baisse de tension","PASSIVE",
AM1689="Coupure ENEO &amp; Baisse de tension","PASSIVE",
AM1689="Defaut GE &amp; POWER Cabinet","PASSIVE",
AM1689="Sharing","PASSIVE",
AM1689="Sites strategiques &amp; DataCenter","PASSIVE",
AM1689="Exclu","Exclu",
AM1689="SAT","ACTIVE",
AM1689="SPARE-ISSUE","SPARE-ISSUE",
AM1689="Fiber CAmtel","ACTIVE",
AM1689="Fiber AOF","ACTIVE",
AM1689="Projet OCM (HUAWEI)","PLANNED WORKS",
AM1689="Projet OCM (NOKIA)","PLANNED WORKS",
AM1689="ACCESS-ISSUE","ACCESS-ISSUE",
AM1689="Projet OCM (ZTE, NOKIA, autres projets)","PLANNED WORKS",
AM1689="No root CAuse","No root cause",
AM1689="ODU HS","ACTIVE",
AM1689="IP &amp; VLAN","ACTIVE",
AM1689="Warehouse HUAWEI","SPARE-ISSUE",
AM1689="SPARE-HS","SPARE-ISSUE",
AM1689="Power Telco","ACTIVE", AM1689="no impacts","no impacts"
),"")</f>
        <v>ACTIVE</v>
      </c>
      <c r="AO1689" s="93" t="s">
        <v>6581</v>
      </c>
      <c r="AP1689" s="101" t="str">
        <f>IFERROR(MID(AQ1689, SEARCH("CTR_", AQ1689), 7), IFERROR(MID(AQ1689, SEARCH("SUO_", AQ1689), 7), IFERROR(MID(AQ1689, SEARCH("SUD_", AQ1689), 7), IFERROR(MID(AQ1689, SEARCH("NRO_", AQ1689), 7), IFERROR(MID(AQ1689, SEARCH("ADM_", AQ1689), 7), IFERROR(MID(AQ1689, SEARCH("NRD_", AQ1689), 7), IFERROR(MID(AQ1689, SEARCH("EXN_", AQ1689), 7), IFERROR(MID(AQ1689, SEARCH("LIT_", AQ1689), 7), IFERROR(MID(AQ1689, SEARCH("EST_", AQ1689), 7), MID(AQ1689, SEARCH("OST_",AQ1689), 7))))))))))</f>
        <v>SUO_017</v>
      </c>
      <c r="AQ1689" s="9" t="s">
        <v>6567</v>
      </c>
      <c r="AR1689" s="17" t="s">
        <v>5537</v>
      </c>
      <c r="AS1689" s="7" t="s">
        <v>5537</v>
      </c>
      <c r="AT1689" s="6"/>
      <c r="AU1689" s="7"/>
      <c r="AV1689" s="3" t="s">
        <v>5537</v>
      </c>
      <c r="AW1689" s="18" t="s">
        <v>6417</v>
      </c>
      <c r="AX1689" s="18" t="s">
        <v>6418</v>
      </c>
      <c r="AY1689" s="18" t="s">
        <v>5537</v>
      </c>
      <c r="AZ1689" s="18" t="s">
        <v>5537</v>
      </c>
      <c r="BA1689" s="18" t="s">
        <v>5537</v>
      </c>
      <c r="BB1689" s="18" t="s">
        <v>5537</v>
      </c>
      <c r="BC1689" s="18" t="s">
        <v>5537</v>
      </c>
      <c r="BD1689" s="18" t="s">
        <v>5537</v>
      </c>
      <c r="BE1689" s="18" t="s">
        <v>5537</v>
      </c>
      <c r="BF1689" s="18" t="s">
        <v>5537</v>
      </c>
      <c r="BG1689" s="18" t="s">
        <v>5537</v>
      </c>
      <c r="BH1689" s="18" t="s">
        <v>5942</v>
      </c>
      <c r="BI1689" s="9" t="s">
        <v>5537</v>
      </c>
      <c r="BJ1689" s="14"/>
      <c r="BK1689" s="14" t="s">
        <v>5537</v>
      </c>
      <c r="BL1689" s="14" t="str">
        <f>_xlfn.XLOOKUP(B1689,'[4]cell downs 18042026 17h'!$B:$B,'[4]cell downs 18042026 17h'!$B:$B,"")</f>
        <v/>
      </c>
      <c r="BM1689" s="14" t="str">
        <f>_xlfn.XLOOKUP(B1689,'[5]Cells Huawei 19042026 15h'!$B:$B,'[5]Cells Huawei 19042026 15h'!$B:$B,"")</f>
        <v/>
      </c>
      <c r="BN1689" s="9" t="str">
        <f>_xlfn.XLOOKUP(B1689,'[6]cells down 19042026 9H40'!$B:$B,'[6]cells down 19042026 9H40'!$B:$B,"")</f>
        <v/>
      </c>
      <c r="BO1689" s="9" t="s">
        <v>1325</v>
      </c>
      <c r="BP1689" s="9" t="s">
        <v>12</v>
      </c>
      <c r="BQ1689" s="115"/>
    </row>
    <row r="1690" spans="1:69" s="9" customFormat="1" x14ac:dyDescent="0.3">
      <c r="A1690" s="1" t="s">
        <v>4370</v>
      </c>
      <c r="B1690" s="8" t="s">
        <v>4371</v>
      </c>
      <c r="C1690" s="3" t="str">
        <f>_xlfn.XLOOKUP(B1690,'[1]daily break down'!$D:$D,'[1]daily break down'!$E:$E,"")</f>
        <v>LITTORAL</v>
      </c>
      <c r="D1690" s="1" t="s">
        <v>11</v>
      </c>
      <c r="E1690" s="1" t="s">
        <v>12</v>
      </c>
      <c r="F1690" s="3" t="s">
        <v>13</v>
      </c>
      <c r="G1690" s="1" t="s">
        <v>4370</v>
      </c>
      <c r="H1690" s="34" t="str">
        <f>_xlfn.XLOOKUP(B1690,[2]CALCULATION!$B:$B,[2]CALCULATION!$H:$H,"")</f>
        <v>ZTE</v>
      </c>
      <c r="I1690" s="28">
        <v>0</v>
      </c>
      <c r="J1690" s="28">
        <v>0</v>
      </c>
      <c r="K1690" s="28">
        <v>0</v>
      </c>
      <c r="L1690" s="28">
        <v>0</v>
      </c>
      <c r="M1690" s="28">
        <v>0</v>
      </c>
      <c r="N1690" s="28">
        <v>0</v>
      </c>
      <c r="O1690" s="28">
        <v>0</v>
      </c>
      <c r="P1690" s="28">
        <v>0</v>
      </c>
      <c r="Q1690" s="28">
        <v>0</v>
      </c>
      <c r="R1690" s="28">
        <v>0</v>
      </c>
      <c r="S1690" s="94">
        <v>0</v>
      </c>
      <c r="T1690" s="94">
        <f>_xlfn.XLOOKUP(B1690,'[3]Nur des jours'!$B:$B,'[3]Nur des jours'!$U:$U,"")</f>
        <v>0</v>
      </c>
      <c r="U1690" s="94">
        <v>0</v>
      </c>
      <c r="V1690" s="94">
        <v>0</v>
      </c>
      <c r="W1690" s="94">
        <v>0</v>
      </c>
      <c r="X1690" s="94">
        <v>0</v>
      </c>
      <c r="Y1690" s="94">
        <v>0</v>
      </c>
      <c r="Z1690" s="94">
        <v>0</v>
      </c>
      <c r="AA1690" s="94">
        <v>0</v>
      </c>
      <c r="AB1690" s="94">
        <v>0</v>
      </c>
      <c r="AC1690" s="94">
        <f>_xlfn.XLOOKUP(B1690,'[3]Nur des jours'!$B:$B,'[3]Nur des jours'!$N:$N,"")</f>
        <v>0</v>
      </c>
      <c r="AD1690" s="94">
        <v>0</v>
      </c>
      <c r="AE1690" s="94">
        <v>0</v>
      </c>
      <c r="AF1690" s="94">
        <v>0</v>
      </c>
      <c r="AG1690" s="94">
        <v>0</v>
      </c>
      <c r="AH1690" s="94">
        <v>0</v>
      </c>
      <c r="AI1690" s="49" t="s">
        <v>6659</v>
      </c>
      <c r="AJ1690" s="49"/>
      <c r="AK1690" s="48" t="str" cm="1">
        <f t="array" ref="AK1690">IFERROR(_xlfn.IFS(
AM1690="MPR ISSUE","PDH",
AM1690="BSS Hardware Issue","BSS",
AM1690="Sites strategiques, MLL, Pylone, etc.","ENVTECH",
AM1690="AKTIVCO DEFAUT GE &amp; POWER Cabinet","AKTIVCO",
AM1690="AKTIVCO Coupure ENEO &amp; Baisse de tension","AKTIVCO GRID ONLY",
AM1690="Coupure ENEO &amp; Baisse de tension","IHS GRID ONLY",
AM1690="Defaut GE &amp; POWER Cabinet","IHS",
AM1690="Sharing","Partners",
AM1690="Sites strategiques &amp; DataCenter","SST &amp; DC",
AM1690="Exclu","Exclu",
AM1690="SAT","SAT",
AM1690="SPARE-ISSUE","SPARE-ISSUE",
AM1690="Fiber CAmtel","TRANS_FO_CAMTEL",
AM1690="Fiber AOF","Fiber AOF",
AM1690="Projet OCM (HUAWEI)","TRAVAUX-HUAWEI",
AM1690="Projet OCM (NOKIA)","TRAVAUX-NOKIA",
AM1690="ACCESS-ISSUE","ACCESS-ISSUE",
AM1690="Projet OCM (ZTE, NOKIA, autres projets)","TRAVAUX OCM",
AM1690="No root CAuse","No root cause",
AM1690="ODU HS","PDH",
AM1690="IP &amp; VLAN","PDH",
AM1690="Warehouse HUAWEI","SPARE-ISSUE",
AM1690="SPARE-HS","SPARE-ISSUE",
AM1690="Power Telco","BSS",AM1690="no impacts","no impacts"
),"")</f>
        <v>no impacts</v>
      </c>
      <c r="AL1690" s="48" t="str" cm="1">
        <f t="array" ref="AL1690">IFERROR(_xlfn.IFS(
AM1690="MPR ISSUE","TX ISSUE",
AM1690="BSS Hardware Issue","RAN ISSUE",
AM1690="Sites strategiques, MLL, Pylone, etc.","ENVTECH",
AM1690="AKTIVCO DEFAUT GE &amp; POWER Cabinet","POWER ISSUE",
AM1690="AKTIVCO Coupure ENEO &amp; Baisse de tension","POWER ISSUE",
AM1690="Coupure ENEO &amp; Baisse de tension","POWER ISSUE",
AM1690="Defaut GE &amp; POWER Cabinet","POWER ISSUE",
AM1690="Sharing","POWER ISSUE",
AM1690="Sites strategiques &amp; DataCenter","POWER ISSUE",
AM1690="Exclu","Exclu",
AM1690="SAT","TX ISSUE",
AM1690="SPARE-ISSUE","SPARE-ISSUE",
AM1690="Fiber CAmtel","TX ISSUE",
AM1690="Fiber AOF","TX ISSUE",
AM1690="Projet OCM (HUAWEI)","TRAVAUX-HUAWEI",
AM1690="Projet OCM (NOKIA)","TRAVAUX -NOKIA",
AM1690="ACCESS-ISSUE","ACCESS-ISSUE",
AM1690="Projet OCM (ZTE, NOKIA, autres projets)","TRAVAUX OCM",
AM1690="No root CAuse","No root cause",
AM1690="ODU HS","TX ISSUE",
AM1690="IP &amp; VLAN","TX ISSUE",
AM1690="Warehouse HUAWEI","SPARE-ISSUE",
AM1690="SPARE-HS","SPARE-ISSUE",
AM1690="Power Telco","RAN ISSUE",AM1690="no impacts","no impacts"
),"")</f>
        <v>no impacts</v>
      </c>
      <c r="AM1690" s="67" t="s">
        <v>5605</v>
      </c>
      <c r="AN1690" s="48" t="str" cm="1">
        <f t="array" ref="AN1690">IFERROR(_xlfn.IFS(
AM1690="MPR ISSUE","ACTIVE",
AM1690="BSS Hardware Issue","ACTIVE",
AM1690="Sites strategiques, MLL, Pylone, etc.","PASSIVE",
AM1690="AKTIVCO DEFAUT GE &amp; POWER Cabinet","PASSIVE",
AM1690="AKTIVCO Coupure ENEO &amp; Baisse de tension","PASSIVE",
AM1690="Coupure ENEO &amp; Baisse de tension","PASSIVE",
AM1690="Defaut GE &amp; POWER Cabinet","PASSIVE",
AM1690="Sharing","PASSIVE",
AM1690="Sites strategiques &amp; DataCenter","PASSIVE",
AM1690="Exclu","Exclu",
AM1690="SAT","ACTIVE",
AM1690="SPARE-ISSUE","SPARE-ISSUE",
AM1690="Fiber CAmtel","ACTIVE",
AM1690="Fiber AOF","ACTIVE",
AM1690="Projet OCM (HUAWEI)","PLANNED WORKS",
AM1690="Projet OCM (NOKIA)","PLANNED WORKS",
AM1690="ACCESS-ISSUE","ACCESS-ISSUE",
AM1690="Projet OCM (ZTE, NOKIA, autres projets)","PLANNED WORKS",
AM1690="No root CAuse","No root cause",
AM1690="ODU HS","ACTIVE",
AM1690="IP &amp; VLAN","ACTIVE",
AM1690="Warehouse HUAWEI","SPARE-ISSUE",
AM1690="SPARE-HS","SPARE-ISSUE",
AM1690="Power Telco","ACTIVE", AM1690="no impacts","no impacts"
),"")</f>
        <v>no impacts</v>
      </c>
      <c r="AO1690" s="93" t="s">
        <v>5537</v>
      </c>
      <c r="AP1690" s="101" t="str">
        <f t="shared" ref="AP1690:AP1703" si="49">B1690</f>
        <v>SUO_037</v>
      </c>
      <c r="AR1690" s="17" t="s">
        <v>5537</v>
      </c>
      <c r="AS1690" s="7" t="s">
        <v>5537</v>
      </c>
      <c r="AT1690" s="6"/>
      <c r="AU1690" s="7"/>
      <c r="AV1690" s="3" t="s">
        <v>5537</v>
      </c>
      <c r="AW1690" s="18" t="s">
        <v>5537</v>
      </c>
      <c r="AX1690" s="18" t="s">
        <v>5537</v>
      </c>
      <c r="AY1690" s="18" t="s">
        <v>5537</v>
      </c>
      <c r="AZ1690" s="18" t="s">
        <v>5537</v>
      </c>
      <c r="BA1690" s="18" t="s">
        <v>5537</v>
      </c>
      <c r="BB1690" s="18" t="s">
        <v>5537</v>
      </c>
      <c r="BC1690" s="18" t="s">
        <v>5537</v>
      </c>
      <c r="BD1690" s="18" t="s">
        <v>5537</v>
      </c>
      <c r="BE1690" s="18" t="s">
        <v>5537</v>
      </c>
      <c r="BF1690" s="18" t="s">
        <v>5537</v>
      </c>
      <c r="BG1690" s="18" t="s">
        <v>5537</v>
      </c>
      <c r="BH1690" s="18" t="s">
        <v>5537</v>
      </c>
      <c r="BI1690" s="9" t="s">
        <v>5537</v>
      </c>
      <c r="BJ1690" s="14"/>
      <c r="BK1690" s="14" t="s">
        <v>5537</v>
      </c>
      <c r="BL1690" s="14" t="str">
        <f>_xlfn.XLOOKUP(B1690,'[4]cell downs 18042026 17h'!$B:$B,'[4]cell downs 18042026 17h'!$B:$B,"")</f>
        <v/>
      </c>
      <c r="BM1690" s="14" t="str">
        <f>_xlfn.XLOOKUP(B1690,'[5]Cells Huawei 19042026 15h'!$B:$B,'[5]Cells Huawei 19042026 15h'!$B:$B,"")</f>
        <v/>
      </c>
      <c r="BN1690" s="9" t="str">
        <f>_xlfn.XLOOKUP(B1690,'[6]cells down 19042026 9H40'!$B:$B,'[6]cells down 19042026 9H40'!$B:$B,"")</f>
        <v/>
      </c>
      <c r="BO1690" s="9" t="s">
        <v>5537</v>
      </c>
      <c r="BP1690" s="9" t="s">
        <v>12</v>
      </c>
      <c r="BQ1690" s="115"/>
    </row>
    <row r="1691" spans="1:69" s="9" customFormat="1" x14ac:dyDescent="0.3">
      <c r="A1691" s="1" t="s">
        <v>1614</v>
      </c>
      <c r="B1691" s="8" t="s">
        <v>1615</v>
      </c>
      <c r="C1691" s="3" t="str">
        <f>_xlfn.XLOOKUP(B1691,'[1]daily break down'!$D:$D,'[1]daily break down'!$E:$E,"")</f>
        <v>NORD-OUEST</v>
      </c>
      <c r="D1691" s="1" t="s">
        <v>11</v>
      </c>
      <c r="E1691" s="1" t="s">
        <v>12</v>
      </c>
      <c r="F1691" s="3" t="s">
        <v>51</v>
      </c>
      <c r="G1691" s="1" t="s">
        <v>52</v>
      </c>
      <c r="H1691" s="32" t="str">
        <f>_xlfn.XLOOKUP(B1691,[2]CALCULATION!$B:$B,[2]CALCULATION!$H:$H,"")</f>
        <v>Huawei</v>
      </c>
      <c r="I1691" s="28">
        <v>4.5670998450488396</v>
      </c>
      <c r="J1691" s="28">
        <v>2.3213246184006642</v>
      </c>
      <c r="K1691" s="28">
        <v>0.16452859747797724</v>
      </c>
      <c r="L1691" s="28">
        <v>0</v>
      </c>
      <c r="M1691" s="28">
        <v>0</v>
      </c>
      <c r="N1691" s="28">
        <v>7.3837224234019052E-3</v>
      </c>
      <c r="O1691" s="28">
        <v>0</v>
      </c>
      <c r="P1691" s="28">
        <v>0</v>
      </c>
      <c r="Q1691" s="28">
        <v>0</v>
      </c>
      <c r="R1691" s="28">
        <v>0</v>
      </c>
      <c r="S1691" s="94">
        <v>4.9592932172483764</v>
      </c>
      <c r="T1691" s="94">
        <f>_xlfn.XLOOKUP(B1691,'[3]Nur des jours'!$B:$B,'[3]Nur des jours'!$U:$U,"")</f>
        <v>0</v>
      </c>
      <c r="U1691" s="94">
        <v>0</v>
      </c>
      <c r="V1691" s="94">
        <v>0</v>
      </c>
      <c r="W1691" s="94">
        <v>0</v>
      </c>
      <c r="X1691" s="94">
        <v>0</v>
      </c>
      <c r="Y1691" s="94">
        <v>0</v>
      </c>
      <c r="Z1691" s="94">
        <v>0.2626215282236547</v>
      </c>
      <c r="AA1691" s="94">
        <v>0</v>
      </c>
      <c r="AB1691" s="94">
        <v>0</v>
      </c>
      <c r="AC1691" s="94">
        <f>_xlfn.XLOOKUP(B1691,'[3]Nur des jours'!$B:$B,'[3]Nur des jours'!$N:$N,"")</f>
        <v>0</v>
      </c>
      <c r="AD1691" s="94">
        <v>0</v>
      </c>
      <c r="AE1691" s="94">
        <v>0</v>
      </c>
      <c r="AF1691" s="94">
        <v>0</v>
      </c>
      <c r="AG1691" s="94">
        <v>0</v>
      </c>
      <c r="AH1691" s="94">
        <v>0</v>
      </c>
      <c r="AI1691" s="49" t="s">
        <v>5559</v>
      </c>
      <c r="AJ1691" s="49"/>
      <c r="AK1691" s="48" t="str" cm="1">
        <f t="array" ref="AK1691">IFERROR(_xlfn.IFS(
AM1691="MPR ISSUE","PDH",
AM1691="BSS Hardware Issue","BSS",
AM1691="Sites strategiques, MLL, Pylone, etc.","ENVTECH",
AM1691="AKTIVCO DEFAUT GE &amp; POWER Cabinet","AKTIVCO",
AM1691="AKTIVCO Coupure ENEO &amp; Baisse de tension","AKTIVCO GRID ONLY",
AM1691="Coupure ENEO &amp; Baisse de tension","IHS GRID ONLY",
AM1691="Defaut GE &amp; POWER Cabinet","IHS",
AM1691="Sharing","Partners",
AM1691="Sites strategiques &amp; DataCenter","SST &amp; DC",
AM1691="Exclu","Exclu",
AM1691="SAT","SAT",
AM1691="SPARE-ISSUE","SPARE-ISSUE",
AM1691="Fiber CAmtel","TRANS_FO_CAMTEL",
AM1691="Fiber AOF","Fiber AOF",
AM1691="Projet OCM (HUAWEI)","TRAVAUX-HUAWEI",
AM1691="Projet OCM (NOKIA)","TRAVAUX-NOKIA",
AM1691="ACCESS-ISSUE","ACCESS-ISSUE",
AM1691="Projet OCM (ZTE, NOKIA, autres projets)","TRAVAUX OCM",
AM1691="No root CAuse","No root cause",
AM1691="ODU HS","PDH",
AM1691="IP &amp; VLAN","PDH",
AM1691="Warehouse HUAWEI","SPARE-ISSUE",
AM1691="SPARE-HS","SPARE-ISSUE",
AM1691="Power Telco","BSS",AM1691="no impacts","no impacts"
),"")</f>
        <v>no impacts</v>
      </c>
      <c r="AL1691" s="48" t="str" cm="1">
        <f t="array" ref="AL1691">IFERROR(_xlfn.IFS(
AM1691="MPR ISSUE","TX ISSUE",
AM1691="BSS Hardware Issue","RAN ISSUE",
AM1691="Sites strategiques, MLL, Pylone, etc.","ENVTECH",
AM1691="AKTIVCO DEFAUT GE &amp; POWER Cabinet","POWER ISSUE",
AM1691="AKTIVCO Coupure ENEO &amp; Baisse de tension","POWER ISSUE",
AM1691="Coupure ENEO &amp; Baisse de tension","POWER ISSUE",
AM1691="Defaut GE &amp; POWER Cabinet","POWER ISSUE",
AM1691="Sharing","POWER ISSUE",
AM1691="Sites strategiques &amp; DataCenter","POWER ISSUE",
AM1691="Exclu","Exclu",
AM1691="SAT","TX ISSUE",
AM1691="SPARE-ISSUE","SPARE-ISSUE",
AM1691="Fiber CAmtel","TX ISSUE",
AM1691="Fiber AOF","TX ISSUE",
AM1691="Projet OCM (HUAWEI)","TRAVAUX-HUAWEI",
AM1691="Projet OCM (NOKIA)","TRAVAUX -NOKIA",
AM1691="ACCESS-ISSUE","ACCESS-ISSUE",
AM1691="Projet OCM (ZTE, NOKIA, autres projets)","TRAVAUX OCM",
AM1691="No root CAuse","No root cause",
AM1691="ODU HS","TX ISSUE",
AM1691="IP &amp; VLAN","TX ISSUE",
AM1691="Warehouse HUAWEI","SPARE-ISSUE",
AM1691="SPARE-HS","SPARE-ISSUE",
AM1691="Power Telco","RAN ISSUE",AM1691="no impacts","no impacts"
),"")</f>
        <v>no impacts</v>
      </c>
      <c r="AM1691" s="67" t="s">
        <v>5605</v>
      </c>
      <c r="AN1691" s="48" t="str" cm="1">
        <f t="array" ref="AN1691">IFERROR(_xlfn.IFS(
AM1691="MPR ISSUE","ACTIVE",
AM1691="BSS Hardware Issue","ACTIVE",
AM1691="Sites strategiques, MLL, Pylone, etc.","PASSIVE",
AM1691="AKTIVCO DEFAUT GE &amp; POWER Cabinet","PASSIVE",
AM1691="AKTIVCO Coupure ENEO &amp; Baisse de tension","PASSIVE",
AM1691="Coupure ENEO &amp; Baisse de tension","PASSIVE",
AM1691="Defaut GE &amp; POWER Cabinet","PASSIVE",
AM1691="Sharing","PASSIVE",
AM1691="Sites strategiques &amp; DataCenter","PASSIVE",
AM1691="Exclu","Exclu",
AM1691="SAT","ACTIVE",
AM1691="SPARE-ISSUE","SPARE-ISSUE",
AM1691="Fiber CAmtel","ACTIVE",
AM1691="Fiber AOF","ACTIVE",
AM1691="Projet OCM (HUAWEI)","PLANNED WORKS",
AM1691="Projet OCM (NOKIA)","PLANNED WORKS",
AM1691="ACCESS-ISSUE","ACCESS-ISSUE",
AM1691="Projet OCM (ZTE, NOKIA, autres projets)","PLANNED WORKS",
AM1691="No root CAuse","No root cause",
AM1691="ODU HS","ACTIVE",
AM1691="IP &amp; VLAN","ACTIVE",
AM1691="Warehouse HUAWEI","SPARE-ISSUE",
AM1691="SPARE-HS","SPARE-ISSUE",
AM1691="Power Telco","ACTIVE", AM1691="no impacts","no impacts"
),"")</f>
        <v>no impacts</v>
      </c>
      <c r="AO1691" s="93" t="s">
        <v>5537</v>
      </c>
      <c r="AP1691" s="101" t="str">
        <f t="shared" si="49"/>
        <v>NRO_121</v>
      </c>
      <c r="AR1691" s="17" t="s">
        <v>5537</v>
      </c>
      <c r="AS1691" s="7" t="s">
        <v>5537</v>
      </c>
      <c r="AT1691" s="6"/>
      <c r="AU1691" s="7"/>
      <c r="AV1691" s="3" t="s">
        <v>5537</v>
      </c>
      <c r="AW1691" s="18" t="s">
        <v>5537</v>
      </c>
      <c r="AX1691" s="18" t="s">
        <v>5537</v>
      </c>
      <c r="AY1691" s="18" t="s">
        <v>5537</v>
      </c>
      <c r="AZ1691" s="18" t="s">
        <v>5537</v>
      </c>
      <c r="BA1691" s="18" t="s">
        <v>5537</v>
      </c>
      <c r="BB1691" s="18" t="s">
        <v>5537</v>
      </c>
      <c r="BC1691" s="18" t="s">
        <v>5537</v>
      </c>
      <c r="BD1691" s="18" t="s">
        <v>5537</v>
      </c>
      <c r="BE1691" s="18" t="s">
        <v>5537</v>
      </c>
      <c r="BF1691" s="18" t="s">
        <v>5537</v>
      </c>
      <c r="BG1691" s="18" t="s">
        <v>5537</v>
      </c>
      <c r="BH1691" s="18" t="s">
        <v>5537</v>
      </c>
      <c r="BI1691" s="9" t="s">
        <v>5537</v>
      </c>
      <c r="BJ1691" s="14"/>
      <c r="BK1691" s="14" t="s">
        <v>5537</v>
      </c>
      <c r="BL1691" s="14" t="str">
        <f>_xlfn.XLOOKUP(B1691,'[4]cell downs 18042026 17h'!$B:$B,'[4]cell downs 18042026 17h'!$B:$B,"")</f>
        <v/>
      </c>
      <c r="BM1691" s="14" t="str">
        <f>_xlfn.XLOOKUP(B1691,'[5]Cells Huawei 19042026 15h'!$B:$B,'[5]Cells Huawei 19042026 15h'!$B:$B,"")</f>
        <v/>
      </c>
      <c r="BN1691" s="9" t="str">
        <f>_xlfn.XLOOKUP(B1691,'[6]cells down 19042026 9H40'!$B:$B,'[6]cells down 19042026 9H40'!$B:$B,"")</f>
        <v/>
      </c>
      <c r="BO1691" s="9" t="s">
        <v>1615</v>
      </c>
      <c r="BP1691" s="9" t="s">
        <v>12</v>
      </c>
      <c r="BQ1691" s="115"/>
    </row>
    <row r="1692" spans="1:69" s="9" customFormat="1" x14ac:dyDescent="0.3">
      <c r="A1692" s="1" t="s">
        <v>2855</v>
      </c>
      <c r="B1692" s="8" t="s">
        <v>2856</v>
      </c>
      <c r="C1692" s="3" t="str">
        <f>_xlfn.XLOOKUP(B1692,'[1]daily break down'!$D:$D,'[1]daily break down'!$E:$E,"")</f>
        <v>Douala</v>
      </c>
      <c r="D1692" s="1" t="s">
        <v>11</v>
      </c>
      <c r="E1692" s="1" t="s">
        <v>12</v>
      </c>
      <c r="F1692" s="3" t="s">
        <v>31</v>
      </c>
      <c r="G1692" s="1" t="s">
        <v>32</v>
      </c>
      <c r="H1692" s="34" t="str">
        <f>_xlfn.XLOOKUP(B1692,[2]CALCULATION!$B:$B,[2]CALCULATION!$H:$H,"")</f>
        <v>ZTE</v>
      </c>
      <c r="I1692" s="28">
        <v>0</v>
      </c>
      <c r="J1692" s="28">
        <v>0</v>
      </c>
      <c r="K1692" s="28">
        <v>0</v>
      </c>
      <c r="L1692" s="28">
        <v>2.1937146330396977E-3</v>
      </c>
      <c r="M1692" s="28">
        <v>0</v>
      </c>
      <c r="N1692" s="28">
        <v>0</v>
      </c>
      <c r="O1692" s="28">
        <v>0</v>
      </c>
      <c r="P1692" s="28">
        <v>0</v>
      </c>
      <c r="Q1692" s="28">
        <v>0.51728861151774996</v>
      </c>
      <c r="R1692" s="28">
        <v>26.773502352803554</v>
      </c>
      <c r="S1692" s="94">
        <v>4.0995354318799864</v>
      </c>
      <c r="T1692" s="94">
        <f>_xlfn.XLOOKUP(B1692,'[3]Nur des jours'!$B:$B,'[3]Nur des jours'!$U:$U,"")</f>
        <v>0</v>
      </c>
      <c r="U1692" s="94">
        <v>0</v>
      </c>
      <c r="V1692" s="94">
        <v>0</v>
      </c>
      <c r="W1692" s="94">
        <v>0</v>
      </c>
      <c r="X1692" s="94">
        <v>0</v>
      </c>
      <c r="Y1692" s="94">
        <v>0</v>
      </c>
      <c r="Z1692" s="94">
        <v>0</v>
      </c>
      <c r="AA1692" s="94">
        <v>0</v>
      </c>
      <c r="AB1692" s="94">
        <v>0</v>
      </c>
      <c r="AC1692" s="94">
        <f>_xlfn.XLOOKUP(B1692,'[3]Nur des jours'!$B:$B,'[3]Nur des jours'!$N:$N,"")</f>
        <v>0</v>
      </c>
      <c r="AD1692" s="94">
        <v>0</v>
      </c>
      <c r="AE1692" s="94">
        <v>0</v>
      </c>
      <c r="AF1692" s="94">
        <v>0</v>
      </c>
      <c r="AG1692" s="94">
        <v>0</v>
      </c>
      <c r="AH1692" s="94">
        <v>0</v>
      </c>
      <c r="AI1692" s="49" t="s">
        <v>5559</v>
      </c>
      <c r="AJ1692" s="49"/>
      <c r="AK1692" s="48" t="str" cm="1">
        <f t="array" ref="AK1692">IFERROR(_xlfn.IFS(
AM1692="MPR ISSUE","PDH",
AM1692="BSS Hardware Issue","BSS",
AM1692="Sites strategiques, MLL, Pylone, etc.","ENVTECH",
AM1692="AKTIVCO DEFAUT GE &amp; POWER Cabinet","AKTIVCO",
AM1692="AKTIVCO Coupure ENEO &amp; Baisse de tension","AKTIVCO GRID ONLY",
AM1692="Coupure ENEO &amp; Baisse de tension","IHS GRID ONLY",
AM1692="Defaut GE &amp; POWER Cabinet","IHS",
AM1692="Sharing","Partners",
AM1692="Sites strategiques &amp; DataCenter","SST &amp; DC",
AM1692="Exclu","Exclu",
AM1692="SAT","SAT",
AM1692="SPARE-ISSUE","SPARE-ISSUE",
AM1692="Fiber CAmtel","TRANS_FO_CAMTEL",
AM1692="Fiber AOF","Fiber AOF",
AM1692="Projet OCM (HUAWEI)","TRAVAUX-HUAWEI",
AM1692="Projet OCM (NOKIA)","TRAVAUX-NOKIA",
AM1692="ACCESS-ISSUE","ACCESS-ISSUE",
AM1692="Projet OCM (ZTE, NOKIA, autres projets)","TRAVAUX OCM",
AM1692="No root CAuse","No root cause",
AM1692="ODU HS","PDH",
AM1692="IP &amp; VLAN","PDH",
AM1692="Warehouse HUAWEI","SPARE-ISSUE",
AM1692="SPARE-HS","SPARE-ISSUE",
AM1692="Power Telco","BSS",AM1692="no impacts","no impacts"
),"")</f>
        <v>no impacts</v>
      </c>
      <c r="AL1692" s="48" t="str" cm="1">
        <f t="array" ref="AL1692">IFERROR(_xlfn.IFS(
AM1692="MPR ISSUE","TX ISSUE",
AM1692="BSS Hardware Issue","RAN ISSUE",
AM1692="Sites strategiques, MLL, Pylone, etc.","ENVTECH",
AM1692="AKTIVCO DEFAUT GE &amp; POWER Cabinet","POWER ISSUE",
AM1692="AKTIVCO Coupure ENEO &amp; Baisse de tension","POWER ISSUE",
AM1692="Coupure ENEO &amp; Baisse de tension","POWER ISSUE",
AM1692="Defaut GE &amp; POWER Cabinet","POWER ISSUE",
AM1692="Sharing","POWER ISSUE",
AM1692="Sites strategiques &amp; DataCenter","POWER ISSUE",
AM1692="Exclu","Exclu",
AM1692="SAT","TX ISSUE",
AM1692="SPARE-ISSUE","SPARE-ISSUE",
AM1692="Fiber CAmtel","TX ISSUE",
AM1692="Fiber AOF","TX ISSUE",
AM1692="Projet OCM (HUAWEI)","TRAVAUX-HUAWEI",
AM1692="Projet OCM (NOKIA)","TRAVAUX -NOKIA",
AM1692="ACCESS-ISSUE","ACCESS-ISSUE",
AM1692="Projet OCM (ZTE, NOKIA, autres projets)","TRAVAUX OCM",
AM1692="No root CAuse","No root cause",
AM1692="ODU HS","TX ISSUE",
AM1692="IP &amp; VLAN","TX ISSUE",
AM1692="Warehouse HUAWEI","SPARE-ISSUE",
AM1692="SPARE-HS","SPARE-ISSUE",
AM1692="Power Telco","RAN ISSUE",AM1692="no impacts","no impacts"
),"")</f>
        <v>no impacts</v>
      </c>
      <c r="AM1692" s="67" t="s">
        <v>5605</v>
      </c>
      <c r="AN1692" s="48" t="str" cm="1">
        <f t="array" ref="AN1692">IFERROR(_xlfn.IFS(
AM1692="MPR ISSUE","ACTIVE",
AM1692="BSS Hardware Issue","ACTIVE",
AM1692="Sites strategiques, MLL, Pylone, etc.","PASSIVE",
AM1692="AKTIVCO DEFAUT GE &amp; POWER Cabinet","PASSIVE",
AM1692="AKTIVCO Coupure ENEO &amp; Baisse de tension","PASSIVE",
AM1692="Coupure ENEO &amp; Baisse de tension","PASSIVE",
AM1692="Defaut GE &amp; POWER Cabinet","PASSIVE",
AM1692="Sharing","PASSIVE",
AM1692="Sites strategiques &amp; DataCenter","PASSIVE",
AM1692="Exclu","Exclu",
AM1692="SAT","ACTIVE",
AM1692="SPARE-ISSUE","SPARE-ISSUE",
AM1692="Fiber CAmtel","ACTIVE",
AM1692="Fiber AOF","ACTIVE",
AM1692="Projet OCM (HUAWEI)","PLANNED WORKS",
AM1692="Projet OCM (NOKIA)","PLANNED WORKS",
AM1692="ACCESS-ISSUE","ACCESS-ISSUE",
AM1692="Projet OCM (ZTE, NOKIA, autres projets)","PLANNED WORKS",
AM1692="No root CAuse","No root cause",
AM1692="ODU HS","ACTIVE",
AM1692="IP &amp; VLAN","ACTIVE",
AM1692="Warehouse HUAWEI","SPARE-ISSUE",
AM1692="SPARE-HS","SPARE-ISSUE",
AM1692="Power Telco","ACTIVE", AM1692="no impacts","no impacts"
),"")</f>
        <v>no impacts</v>
      </c>
      <c r="AO1692" s="93" t="s">
        <v>5537</v>
      </c>
      <c r="AP1692" s="101" t="str">
        <f t="shared" si="49"/>
        <v>LIT_221</v>
      </c>
      <c r="AR1692" s="17" t="s">
        <v>5537</v>
      </c>
      <c r="AS1692" s="7" t="s">
        <v>5537</v>
      </c>
      <c r="AT1692" s="6"/>
      <c r="AU1692" s="7"/>
      <c r="AV1692" s="3" t="s">
        <v>5537</v>
      </c>
      <c r="AW1692" s="18" t="s">
        <v>5537</v>
      </c>
      <c r="AX1692" s="18" t="s">
        <v>5537</v>
      </c>
      <c r="AY1692" s="18" t="s">
        <v>5537</v>
      </c>
      <c r="AZ1692" s="18" t="s">
        <v>5537</v>
      </c>
      <c r="BA1692" s="18" t="s">
        <v>5537</v>
      </c>
      <c r="BB1692" s="18" t="s">
        <v>5537</v>
      </c>
      <c r="BC1692" s="18" t="s">
        <v>5537</v>
      </c>
      <c r="BD1692" s="18" t="s">
        <v>5537</v>
      </c>
      <c r="BE1692" s="18" t="s">
        <v>5537</v>
      </c>
      <c r="BF1692" s="18" t="s">
        <v>5537</v>
      </c>
      <c r="BG1692" s="18" t="s">
        <v>5537</v>
      </c>
      <c r="BH1692" s="18" t="s">
        <v>5537</v>
      </c>
      <c r="BI1692" s="9" t="s">
        <v>5537</v>
      </c>
      <c r="BJ1692" s="14"/>
      <c r="BK1692" s="14" t="s">
        <v>5537</v>
      </c>
      <c r="BL1692" s="14" t="str">
        <f>_xlfn.XLOOKUP(B1692,'[4]cell downs 18042026 17h'!$B:$B,'[4]cell downs 18042026 17h'!$B:$B,"")</f>
        <v/>
      </c>
      <c r="BM1692" s="14" t="str">
        <f>_xlfn.XLOOKUP(B1692,'[5]Cells Huawei 19042026 15h'!$B:$B,'[5]Cells Huawei 19042026 15h'!$B:$B,"")</f>
        <v/>
      </c>
      <c r="BN1692" s="9" t="str">
        <f>_xlfn.XLOOKUP(B1692,'[6]cells down 19042026 9H40'!$B:$B,'[6]cells down 19042026 9H40'!$B:$B,"")</f>
        <v/>
      </c>
      <c r="BO1692" s="9" t="s">
        <v>2856</v>
      </c>
      <c r="BP1692" s="9" t="s">
        <v>12</v>
      </c>
      <c r="BQ1692" s="115"/>
    </row>
    <row r="1693" spans="1:69" s="9" customFormat="1" x14ac:dyDescent="0.3">
      <c r="A1693" s="1" t="s">
        <v>625</v>
      </c>
      <c r="B1693" s="8" t="s">
        <v>626</v>
      </c>
      <c r="C1693" s="3" t="str">
        <f>_xlfn.XLOOKUP(B1693,'[1]daily break down'!$D:$D,'[1]daily break down'!$E:$E,"")</f>
        <v>SUD-OUEST</v>
      </c>
      <c r="D1693" s="1" t="s">
        <v>11</v>
      </c>
      <c r="E1693" s="1" t="s">
        <v>12</v>
      </c>
      <c r="F1693" s="3" t="s">
        <v>13</v>
      </c>
      <c r="G1693" s="1" t="s">
        <v>627</v>
      </c>
      <c r="H1693" s="33" t="str">
        <f>_xlfn.XLOOKUP(B1693,[2]CALCULATION!$B:$B,[2]CALCULATION!$H:$H,"")</f>
        <v>NOKIA</v>
      </c>
      <c r="I1693" s="28">
        <v>0</v>
      </c>
      <c r="J1693" s="28">
        <v>0</v>
      </c>
      <c r="K1693" s="28">
        <v>0</v>
      </c>
      <c r="L1693" s="28">
        <v>0</v>
      </c>
      <c r="M1693" s="28">
        <v>0</v>
      </c>
      <c r="N1693" s="28">
        <v>0</v>
      </c>
      <c r="O1693" s="28">
        <v>0</v>
      </c>
      <c r="P1693" s="28">
        <v>0</v>
      </c>
      <c r="Q1693" s="28">
        <v>0</v>
      </c>
      <c r="R1693" s="28">
        <v>0</v>
      </c>
      <c r="S1693" s="94">
        <v>0</v>
      </c>
      <c r="T1693" s="94">
        <f>_xlfn.XLOOKUP(B1693,'[3]Nur des jours'!$B:$B,'[3]Nur des jours'!$U:$U,"")</f>
        <v>0</v>
      </c>
      <c r="U1693" s="94">
        <v>0</v>
      </c>
      <c r="V1693" s="94">
        <v>0</v>
      </c>
      <c r="W1693" s="94">
        <v>0</v>
      </c>
      <c r="X1693" s="94">
        <v>0</v>
      </c>
      <c r="Y1693" s="94">
        <v>0</v>
      </c>
      <c r="Z1693" s="94">
        <v>0</v>
      </c>
      <c r="AA1693" s="94">
        <v>0</v>
      </c>
      <c r="AB1693" s="94">
        <v>0</v>
      </c>
      <c r="AC1693" s="94">
        <f>_xlfn.XLOOKUP(B1693,'[3]Nur des jours'!$B:$B,'[3]Nur des jours'!$N:$N,"")</f>
        <v>0</v>
      </c>
      <c r="AD1693" s="94">
        <v>0</v>
      </c>
      <c r="AE1693" s="94">
        <v>0</v>
      </c>
      <c r="AF1693" s="94">
        <v>0</v>
      </c>
      <c r="AG1693" s="94">
        <v>0</v>
      </c>
      <c r="AH1693" s="94">
        <v>0</v>
      </c>
      <c r="AI1693" s="49" t="s">
        <v>6659</v>
      </c>
      <c r="AJ1693" s="49"/>
      <c r="AK1693" s="48" t="str" cm="1">
        <f t="array" ref="AK1693">IFERROR(_xlfn.IFS(
AM1693="MPR ISSUE","PDH",
AM1693="BSS Hardware Issue","BSS",
AM1693="Sites strategiques, MLL, Pylone, etc.","ENVTECH",
AM1693="AKTIVCO DEFAUT GE &amp; POWER Cabinet","AKTIVCO",
AM1693="AKTIVCO Coupure ENEO &amp; Baisse de tension","AKTIVCO GRID ONLY",
AM1693="Coupure ENEO &amp; Baisse de tension","IHS GRID ONLY",
AM1693="Defaut GE &amp; POWER Cabinet","IHS",
AM1693="Sharing","Partners",
AM1693="Sites strategiques &amp; DataCenter","SST &amp; DC",
AM1693="Exclu","Exclu",
AM1693="SAT","SAT",
AM1693="SPARE-ISSUE","SPARE-ISSUE",
AM1693="Fiber CAmtel","TRANS_FO_CAMTEL",
AM1693="Fiber AOF","Fiber AOF",
AM1693="Projet OCM (HUAWEI)","TRAVAUX-HUAWEI",
AM1693="Projet OCM (NOKIA)","TRAVAUX-NOKIA",
AM1693="ACCESS-ISSUE","ACCESS-ISSUE",
AM1693="Projet OCM (ZTE, NOKIA, autres projets)","TRAVAUX OCM",
AM1693="No root CAuse","No root cause",
AM1693="ODU HS","PDH",
AM1693="IP &amp; VLAN","PDH",
AM1693="Warehouse HUAWEI","SPARE-ISSUE",
AM1693="SPARE-HS","SPARE-ISSUE",
AM1693="Power Telco","BSS",AM1693="no impacts","no impacts"
),"")</f>
        <v>no impacts</v>
      </c>
      <c r="AL1693" s="48" t="str" cm="1">
        <f t="array" ref="AL1693">IFERROR(_xlfn.IFS(
AM1693="MPR ISSUE","TX ISSUE",
AM1693="BSS Hardware Issue","RAN ISSUE",
AM1693="Sites strategiques, MLL, Pylone, etc.","ENVTECH",
AM1693="AKTIVCO DEFAUT GE &amp; POWER Cabinet","POWER ISSUE",
AM1693="AKTIVCO Coupure ENEO &amp; Baisse de tension","POWER ISSUE",
AM1693="Coupure ENEO &amp; Baisse de tension","POWER ISSUE",
AM1693="Defaut GE &amp; POWER Cabinet","POWER ISSUE",
AM1693="Sharing","POWER ISSUE",
AM1693="Sites strategiques &amp; DataCenter","POWER ISSUE",
AM1693="Exclu","Exclu",
AM1693="SAT","TX ISSUE",
AM1693="SPARE-ISSUE","SPARE-ISSUE",
AM1693="Fiber CAmtel","TX ISSUE",
AM1693="Fiber AOF","TX ISSUE",
AM1693="Projet OCM (HUAWEI)","TRAVAUX-HUAWEI",
AM1693="Projet OCM (NOKIA)","TRAVAUX -NOKIA",
AM1693="ACCESS-ISSUE","ACCESS-ISSUE",
AM1693="Projet OCM (ZTE, NOKIA, autres projets)","TRAVAUX OCM",
AM1693="No root CAuse","No root cause",
AM1693="ODU HS","TX ISSUE",
AM1693="IP &amp; VLAN","TX ISSUE",
AM1693="Warehouse HUAWEI","SPARE-ISSUE",
AM1693="SPARE-HS","SPARE-ISSUE",
AM1693="Power Telco","RAN ISSUE",AM1693="no impacts","no impacts"
),"")</f>
        <v>no impacts</v>
      </c>
      <c r="AM1693" s="67" t="s">
        <v>5605</v>
      </c>
      <c r="AN1693" s="48" t="str" cm="1">
        <f t="array" ref="AN1693">IFERROR(_xlfn.IFS(
AM1693="MPR ISSUE","ACTIVE",
AM1693="BSS Hardware Issue","ACTIVE",
AM1693="Sites strategiques, MLL, Pylone, etc.","PASSIVE",
AM1693="AKTIVCO DEFAUT GE &amp; POWER Cabinet","PASSIVE",
AM1693="AKTIVCO Coupure ENEO &amp; Baisse de tension","PASSIVE",
AM1693="Coupure ENEO &amp; Baisse de tension","PASSIVE",
AM1693="Defaut GE &amp; POWER Cabinet","PASSIVE",
AM1693="Sharing","PASSIVE",
AM1693="Sites strategiques &amp; DataCenter","PASSIVE",
AM1693="Exclu","Exclu",
AM1693="SAT","ACTIVE",
AM1693="SPARE-ISSUE","SPARE-ISSUE",
AM1693="Fiber CAmtel","ACTIVE",
AM1693="Fiber AOF","ACTIVE",
AM1693="Projet OCM (HUAWEI)","PLANNED WORKS",
AM1693="Projet OCM (NOKIA)","PLANNED WORKS",
AM1693="ACCESS-ISSUE","ACCESS-ISSUE",
AM1693="Projet OCM (ZTE, NOKIA, autres projets)","PLANNED WORKS",
AM1693="No root CAuse","No root cause",
AM1693="ODU HS","ACTIVE",
AM1693="IP &amp; VLAN","ACTIVE",
AM1693="Warehouse HUAWEI","SPARE-ISSUE",
AM1693="SPARE-HS","SPARE-ISSUE",
AM1693="Power Telco","ACTIVE", AM1693="no impacts","no impacts"
),"")</f>
        <v>no impacts</v>
      </c>
      <c r="AO1693" s="93" t="s">
        <v>5537</v>
      </c>
      <c r="AP1693" s="101" t="str">
        <f t="shared" si="49"/>
        <v>SUO_008</v>
      </c>
      <c r="AR1693" s="17" t="s">
        <v>5537</v>
      </c>
      <c r="AS1693" s="7" t="s">
        <v>5537</v>
      </c>
      <c r="AT1693" s="6"/>
      <c r="AU1693" s="7"/>
      <c r="AV1693" s="3" t="s">
        <v>5537</v>
      </c>
      <c r="AW1693" s="18" t="s">
        <v>5537</v>
      </c>
      <c r="AX1693" s="18" t="s">
        <v>5537</v>
      </c>
      <c r="AY1693" s="18" t="s">
        <v>5537</v>
      </c>
      <c r="AZ1693" s="18" t="s">
        <v>5537</v>
      </c>
      <c r="BA1693" s="18" t="s">
        <v>5537</v>
      </c>
      <c r="BB1693" s="18" t="s">
        <v>5537</v>
      </c>
      <c r="BC1693" s="18" t="s">
        <v>5537</v>
      </c>
      <c r="BD1693" s="18" t="s">
        <v>5537</v>
      </c>
      <c r="BE1693" s="18" t="s">
        <v>5537</v>
      </c>
      <c r="BF1693" s="18" t="s">
        <v>5537</v>
      </c>
      <c r="BG1693" s="18" t="s">
        <v>5537</v>
      </c>
      <c r="BH1693" s="18" t="s">
        <v>5537</v>
      </c>
      <c r="BI1693" s="9" t="s">
        <v>5537</v>
      </c>
      <c r="BJ1693" s="14"/>
      <c r="BK1693" s="14" t="s">
        <v>5537</v>
      </c>
      <c r="BL1693" s="14" t="str">
        <f>_xlfn.XLOOKUP(B1693,'[4]cell downs 18042026 17h'!$B:$B,'[4]cell downs 18042026 17h'!$B:$B,"")</f>
        <v/>
      </c>
      <c r="BM1693" s="14" t="str">
        <f>_xlfn.XLOOKUP(B1693,'[5]Cells Huawei 19042026 15h'!$B:$B,'[5]Cells Huawei 19042026 15h'!$B:$B,"")</f>
        <v/>
      </c>
      <c r="BN1693" s="9" t="str">
        <f>_xlfn.XLOOKUP(B1693,'[6]cells down 19042026 9H40'!$B:$B,'[6]cells down 19042026 9H40'!$B:$B,"")</f>
        <v/>
      </c>
      <c r="BO1693" s="9" t="s">
        <v>626</v>
      </c>
      <c r="BP1693" s="9" t="s">
        <v>5537</v>
      </c>
      <c r="BQ1693" s="115"/>
    </row>
    <row r="1694" spans="1:69" s="9" customFormat="1" ht="31.05" customHeight="1" x14ac:dyDescent="0.3">
      <c r="A1694" s="1" t="s">
        <v>1014</v>
      </c>
      <c r="B1694" s="8" t="s">
        <v>1015</v>
      </c>
      <c r="C1694" s="3" t="str">
        <f>_xlfn.XLOOKUP(B1694,'[1]daily break down'!$D:$D,'[1]daily break down'!$E:$E,"")</f>
        <v>Garoua</v>
      </c>
      <c r="D1694" s="1" t="s">
        <v>11</v>
      </c>
      <c r="E1694" s="1" t="s">
        <v>12</v>
      </c>
      <c r="F1694" s="3" t="s">
        <v>23</v>
      </c>
      <c r="G1694" s="1" t="s">
        <v>24</v>
      </c>
      <c r="H1694" s="32" t="str">
        <f>_xlfn.XLOOKUP(B1694,[2]CALCULATION!$B:$B,[2]CALCULATION!$H:$H,"")</f>
        <v>Huawei</v>
      </c>
      <c r="I1694" s="28">
        <v>0</v>
      </c>
      <c r="J1694" s="28">
        <v>0</v>
      </c>
      <c r="K1694" s="28">
        <v>0</v>
      </c>
      <c r="L1694" s="28">
        <v>0</v>
      </c>
      <c r="M1694" s="28">
        <v>0</v>
      </c>
      <c r="N1694" s="28">
        <v>0</v>
      </c>
      <c r="O1694" s="28">
        <v>0</v>
      </c>
      <c r="P1694" s="28">
        <v>0</v>
      </c>
      <c r="Q1694" s="28">
        <v>0</v>
      </c>
      <c r="R1694" s="28">
        <v>0</v>
      </c>
      <c r="S1694" s="94">
        <v>2.6528073840077848</v>
      </c>
      <c r="T1694" s="94">
        <f>_xlfn.XLOOKUP(B1694,'[3]Nur des jours'!$B:$B,'[3]Nur des jours'!$U:$U,"")</f>
        <v>0</v>
      </c>
      <c r="U1694" s="94">
        <v>0</v>
      </c>
      <c r="V1694" s="94">
        <v>0</v>
      </c>
      <c r="W1694" s="94">
        <v>0</v>
      </c>
      <c r="X1694" s="94">
        <v>0</v>
      </c>
      <c r="Y1694" s="94">
        <v>0</v>
      </c>
      <c r="Z1694" s="94">
        <v>0</v>
      </c>
      <c r="AA1694" s="94">
        <v>0</v>
      </c>
      <c r="AB1694" s="94">
        <v>0</v>
      </c>
      <c r="AC1694" s="94">
        <f>_xlfn.XLOOKUP(B1694,'[3]Nur des jours'!$B:$B,'[3]Nur des jours'!$N:$N,"")</f>
        <v>0</v>
      </c>
      <c r="AD1694" s="94">
        <v>0</v>
      </c>
      <c r="AE1694" s="94">
        <v>0</v>
      </c>
      <c r="AF1694" s="94">
        <v>0</v>
      </c>
      <c r="AG1694" s="94">
        <v>0</v>
      </c>
      <c r="AH1694" s="94">
        <v>0</v>
      </c>
      <c r="AI1694" s="49" t="s">
        <v>5559</v>
      </c>
      <c r="AJ1694" s="49"/>
      <c r="AK1694" s="48" t="str" cm="1">
        <f t="array" ref="AK1694">IFERROR(_xlfn.IFS(
AM1694="MPR ISSUE","PDH",
AM1694="BSS Hardware Issue","BSS",
AM1694="Sites strategiques, MLL, Pylone, etc.","ENVTECH",
AM1694="AKTIVCO DEFAUT GE &amp; POWER Cabinet","AKTIVCO",
AM1694="AKTIVCO Coupure ENEO &amp; Baisse de tension","AKTIVCO GRID ONLY",
AM1694="Coupure ENEO &amp; Baisse de tension","IHS GRID ONLY",
AM1694="Defaut GE &amp; POWER Cabinet","IHS",
AM1694="Sharing","Partners",
AM1694="Sites strategiques &amp; DataCenter","SST &amp; DC",
AM1694="Exclu","Exclu",
AM1694="SAT","SAT",
AM1694="SPARE-ISSUE","SPARE-ISSUE",
AM1694="Fiber CAmtel","TRANS_FO_CAMTEL",
AM1694="Fiber AOF","Fiber AOF",
AM1694="Projet OCM (HUAWEI)","TRAVAUX-HUAWEI",
AM1694="Projet OCM (NOKIA)","TRAVAUX-NOKIA",
AM1694="ACCESS-ISSUE","ACCESS-ISSUE",
AM1694="Projet OCM (ZTE, NOKIA, autres projets)","TRAVAUX OCM",
AM1694="No root CAuse","No root cause",
AM1694="ODU HS","PDH",
AM1694="IP &amp; VLAN","PDH",
AM1694="Warehouse HUAWEI","SPARE-ISSUE",
AM1694="SPARE-HS","SPARE-ISSUE",
AM1694="Power Telco","BSS",AM1694="no impacts","no impacts"
),"")</f>
        <v>no impacts</v>
      </c>
      <c r="AL1694" s="48" t="str" cm="1">
        <f t="array" ref="AL1694">IFERROR(_xlfn.IFS(
AM1694="MPR ISSUE","TX ISSUE",
AM1694="BSS Hardware Issue","RAN ISSUE",
AM1694="Sites strategiques, MLL, Pylone, etc.","ENVTECH",
AM1694="AKTIVCO DEFAUT GE &amp; POWER Cabinet","POWER ISSUE",
AM1694="AKTIVCO Coupure ENEO &amp; Baisse de tension","POWER ISSUE",
AM1694="Coupure ENEO &amp; Baisse de tension","POWER ISSUE",
AM1694="Defaut GE &amp; POWER Cabinet","POWER ISSUE",
AM1694="Sharing","POWER ISSUE",
AM1694="Sites strategiques &amp; DataCenter","POWER ISSUE",
AM1694="Exclu","Exclu",
AM1694="SAT","TX ISSUE",
AM1694="SPARE-ISSUE","SPARE-ISSUE",
AM1694="Fiber CAmtel","TX ISSUE",
AM1694="Fiber AOF","TX ISSUE",
AM1694="Projet OCM (HUAWEI)","TRAVAUX-HUAWEI",
AM1694="Projet OCM (NOKIA)","TRAVAUX -NOKIA",
AM1694="ACCESS-ISSUE","ACCESS-ISSUE",
AM1694="Projet OCM (ZTE, NOKIA, autres projets)","TRAVAUX OCM",
AM1694="No root CAuse","No root cause",
AM1694="ODU HS","TX ISSUE",
AM1694="IP &amp; VLAN","TX ISSUE",
AM1694="Warehouse HUAWEI","SPARE-ISSUE",
AM1694="SPARE-HS","SPARE-ISSUE",
AM1694="Power Telco","RAN ISSUE",AM1694="no impacts","no impacts"
),"")</f>
        <v>no impacts</v>
      </c>
      <c r="AM1694" s="67" t="s">
        <v>5605</v>
      </c>
      <c r="AN1694" s="48" t="str" cm="1">
        <f t="array" ref="AN1694">IFERROR(_xlfn.IFS(
AM1694="MPR ISSUE","ACTIVE",
AM1694="BSS Hardware Issue","ACTIVE",
AM1694="Sites strategiques, MLL, Pylone, etc.","PASSIVE",
AM1694="AKTIVCO DEFAUT GE &amp; POWER Cabinet","PASSIVE",
AM1694="AKTIVCO Coupure ENEO &amp; Baisse de tension","PASSIVE",
AM1694="Coupure ENEO &amp; Baisse de tension","PASSIVE",
AM1694="Defaut GE &amp; POWER Cabinet","PASSIVE",
AM1694="Sharing","PASSIVE",
AM1694="Sites strategiques &amp; DataCenter","PASSIVE",
AM1694="Exclu","Exclu",
AM1694="SAT","ACTIVE",
AM1694="SPARE-ISSUE","SPARE-ISSUE",
AM1694="Fiber CAmtel","ACTIVE",
AM1694="Fiber AOF","ACTIVE",
AM1694="Projet OCM (HUAWEI)","PLANNED WORKS",
AM1694="Projet OCM (NOKIA)","PLANNED WORKS",
AM1694="ACCESS-ISSUE","ACCESS-ISSUE",
AM1694="Projet OCM (ZTE, NOKIA, autres projets)","PLANNED WORKS",
AM1694="No root CAuse","No root cause",
AM1694="ODU HS","ACTIVE",
AM1694="IP &amp; VLAN","ACTIVE",
AM1694="Warehouse HUAWEI","SPARE-ISSUE",
AM1694="SPARE-HS","SPARE-ISSUE",
AM1694="Power Telco","ACTIVE", AM1694="no impacts","no impacts"
),"")</f>
        <v>no impacts</v>
      </c>
      <c r="AO1694" s="93" t="s">
        <v>5537</v>
      </c>
      <c r="AP1694" s="101" t="str">
        <f t="shared" si="49"/>
        <v>NRD_007</v>
      </c>
      <c r="AR1694" s="17" t="s">
        <v>5537</v>
      </c>
      <c r="AS1694" s="7" t="s">
        <v>5537</v>
      </c>
      <c r="AT1694" s="6"/>
      <c r="AU1694" s="7"/>
      <c r="AV1694" s="3" t="s">
        <v>5537</v>
      </c>
      <c r="AW1694" s="18" t="s">
        <v>5537</v>
      </c>
      <c r="AX1694" s="18" t="s">
        <v>5537</v>
      </c>
      <c r="AY1694" s="18" t="s">
        <v>5537</v>
      </c>
      <c r="AZ1694" s="18" t="s">
        <v>5537</v>
      </c>
      <c r="BA1694" s="18" t="s">
        <v>5537</v>
      </c>
      <c r="BB1694" s="18" t="s">
        <v>5537</v>
      </c>
      <c r="BC1694" s="18" t="s">
        <v>5537</v>
      </c>
      <c r="BD1694" s="18" t="s">
        <v>5537</v>
      </c>
      <c r="BE1694" s="18" t="s">
        <v>5537</v>
      </c>
      <c r="BF1694" s="18" t="s">
        <v>5537</v>
      </c>
      <c r="BG1694" s="18" t="s">
        <v>5537</v>
      </c>
      <c r="BH1694" s="18" t="s">
        <v>5537</v>
      </c>
      <c r="BI1694" s="9" t="s">
        <v>5537</v>
      </c>
      <c r="BJ1694" s="14"/>
      <c r="BK1694" s="14" t="s">
        <v>5537</v>
      </c>
      <c r="BL1694" s="14" t="str">
        <f>_xlfn.XLOOKUP(B1694,'[4]cell downs 18042026 17h'!$B:$B,'[4]cell downs 18042026 17h'!$B:$B,"")</f>
        <v/>
      </c>
      <c r="BM1694" s="14" t="str">
        <f>_xlfn.XLOOKUP(B1694,'[5]Cells Huawei 19042026 15h'!$B:$B,'[5]Cells Huawei 19042026 15h'!$B:$B,"")</f>
        <v/>
      </c>
      <c r="BN1694" s="9" t="str">
        <f>_xlfn.XLOOKUP(B1694,'[6]cells down 19042026 9H40'!$B:$B,'[6]cells down 19042026 9H40'!$B:$B,"")</f>
        <v/>
      </c>
      <c r="BO1694" s="9" t="s">
        <v>1015</v>
      </c>
      <c r="BP1694" s="9" t="s">
        <v>12</v>
      </c>
      <c r="BQ1694" s="115"/>
    </row>
    <row r="1695" spans="1:69" s="9" customFormat="1" x14ac:dyDescent="0.3">
      <c r="A1695" s="1" t="s">
        <v>1688</v>
      </c>
      <c r="B1695" s="8" t="s">
        <v>1689</v>
      </c>
      <c r="C1695" s="3" t="str">
        <f>_xlfn.XLOOKUP(B1695,'[1]daily break down'!$D:$D,'[1]daily break down'!$E:$E,"")</f>
        <v>NORD-OUEST</v>
      </c>
      <c r="D1695" s="1" t="s">
        <v>11</v>
      </c>
      <c r="E1695" s="1" t="s">
        <v>12</v>
      </c>
      <c r="F1695" s="3" t="s">
        <v>51</v>
      </c>
      <c r="G1695" s="1" t="s">
        <v>52</v>
      </c>
      <c r="H1695" s="32" t="str">
        <f>_xlfn.XLOOKUP(B1695,[2]CALCULATION!$B:$B,[2]CALCULATION!$H:$H,"")</f>
        <v>Huawei</v>
      </c>
      <c r="I1695" s="28">
        <v>0</v>
      </c>
      <c r="J1695" s="28">
        <v>0</v>
      </c>
      <c r="K1695" s="28">
        <v>0</v>
      </c>
      <c r="L1695" s="28">
        <v>1.3401277847691289</v>
      </c>
      <c r="M1695" s="28">
        <v>0</v>
      </c>
      <c r="N1695" s="28">
        <v>0</v>
      </c>
      <c r="O1695" s="28">
        <v>0</v>
      </c>
      <c r="P1695" s="28">
        <v>0</v>
      </c>
      <c r="Q1695" s="28">
        <v>0</v>
      </c>
      <c r="R1695" s="28">
        <v>0</v>
      </c>
      <c r="S1695" s="94">
        <v>2.3148861551280842</v>
      </c>
      <c r="T1695" s="94">
        <f>_xlfn.XLOOKUP(B1695,'[3]Nur des jours'!$B:$B,'[3]Nur des jours'!$U:$U,"")</f>
        <v>0</v>
      </c>
      <c r="U1695" s="94">
        <v>0</v>
      </c>
      <c r="V1695" s="94">
        <v>0</v>
      </c>
      <c r="W1695" s="94">
        <v>0</v>
      </c>
      <c r="X1695" s="94">
        <v>0</v>
      </c>
      <c r="Y1695" s="94">
        <v>0</v>
      </c>
      <c r="Z1695" s="94">
        <v>13.788816264449983</v>
      </c>
      <c r="AA1695" s="94">
        <v>0</v>
      </c>
      <c r="AB1695" s="94">
        <v>0</v>
      </c>
      <c r="AC1695" s="94">
        <f>_xlfn.XLOOKUP(B1695,'[3]Nur des jours'!$B:$B,'[3]Nur des jours'!$N:$N,"")</f>
        <v>0</v>
      </c>
      <c r="AD1695" s="94">
        <v>0</v>
      </c>
      <c r="AE1695" s="94">
        <v>0</v>
      </c>
      <c r="AF1695" s="94">
        <v>0</v>
      </c>
      <c r="AG1695" s="94">
        <v>0</v>
      </c>
      <c r="AH1695" s="94">
        <v>0</v>
      </c>
      <c r="AI1695" s="49" t="s">
        <v>5559</v>
      </c>
      <c r="AJ1695" s="49"/>
      <c r="AK1695" s="48" t="str" cm="1">
        <f t="array" ref="AK1695">IFERROR(_xlfn.IFS(
AM1695="MPR ISSUE","PDH",
AM1695="BSS Hardware Issue","BSS",
AM1695="Sites strategiques, MLL, Pylone, etc.","ENVTECH",
AM1695="AKTIVCO DEFAUT GE &amp; POWER Cabinet","AKTIVCO",
AM1695="AKTIVCO Coupure ENEO &amp; Baisse de tension","AKTIVCO GRID ONLY",
AM1695="Coupure ENEO &amp; Baisse de tension","IHS GRID ONLY",
AM1695="Defaut GE &amp; POWER Cabinet","IHS",
AM1695="Sharing","Partners",
AM1695="Sites strategiques &amp; DataCenter","SST &amp; DC",
AM1695="Exclu","Exclu",
AM1695="SAT","SAT",
AM1695="SPARE-ISSUE","SPARE-ISSUE",
AM1695="Fiber CAmtel","TRANS_FO_CAMTEL",
AM1695="Fiber AOF","Fiber AOF",
AM1695="Projet OCM (HUAWEI)","TRAVAUX-HUAWEI",
AM1695="Projet OCM (NOKIA)","TRAVAUX-NOKIA",
AM1695="ACCESS-ISSUE","ACCESS-ISSUE",
AM1695="Projet OCM (ZTE, NOKIA, autres projets)","TRAVAUX OCM",
AM1695="No root CAuse","No root cause",
AM1695="ODU HS","PDH",
AM1695="IP &amp; VLAN","PDH",
AM1695="Warehouse HUAWEI","SPARE-ISSUE",
AM1695="SPARE-HS","SPARE-ISSUE",
AM1695="Power Telco","BSS",AM1695="no impacts","no impacts"
),"")</f>
        <v>no impacts</v>
      </c>
      <c r="AL1695" s="48" t="str" cm="1">
        <f t="array" ref="AL1695">IFERROR(_xlfn.IFS(
AM1695="MPR ISSUE","TX ISSUE",
AM1695="BSS Hardware Issue","RAN ISSUE",
AM1695="Sites strategiques, MLL, Pylone, etc.","ENVTECH",
AM1695="AKTIVCO DEFAUT GE &amp; POWER Cabinet","POWER ISSUE",
AM1695="AKTIVCO Coupure ENEO &amp; Baisse de tension","POWER ISSUE",
AM1695="Coupure ENEO &amp; Baisse de tension","POWER ISSUE",
AM1695="Defaut GE &amp; POWER Cabinet","POWER ISSUE",
AM1695="Sharing","POWER ISSUE",
AM1695="Sites strategiques &amp; DataCenter","POWER ISSUE",
AM1695="Exclu","Exclu",
AM1695="SAT","TX ISSUE",
AM1695="SPARE-ISSUE","SPARE-ISSUE",
AM1695="Fiber CAmtel","TX ISSUE",
AM1695="Fiber AOF","TX ISSUE",
AM1695="Projet OCM (HUAWEI)","TRAVAUX-HUAWEI",
AM1695="Projet OCM (NOKIA)","TRAVAUX -NOKIA",
AM1695="ACCESS-ISSUE","ACCESS-ISSUE",
AM1695="Projet OCM (ZTE, NOKIA, autres projets)","TRAVAUX OCM",
AM1695="No root CAuse","No root cause",
AM1695="ODU HS","TX ISSUE",
AM1695="IP &amp; VLAN","TX ISSUE",
AM1695="Warehouse HUAWEI","SPARE-ISSUE",
AM1695="SPARE-HS","SPARE-ISSUE",
AM1695="Power Telco","RAN ISSUE",AM1695="no impacts","no impacts"
),"")</f>
        <v>no impacts</v>
      </c>
      <c r="AM1695" s="67" t="s">
        <v>5605</v>
      </c>
      <c r="AN1695" s="48" t="str" cm="1">
        <f t="array" ref="AN1695">IFERROR(_xlfn.IFS(
AM1695="MPR ISSUE","ACTIVE",
AM1695="BSS Hardware Issue","ACTIVE",
AM1695="Sites strategiques, MLL, Pylone, etc.","PASSIVE",
AM1695="AKTIVCO DEFAUT GE &amp; POWER Cabinet","PASSIVE",
AM1695="AKTIVCO Coupure ENEO &amp; Baisse de tension","PASSIVE",
AM1695="Coupure ENEO &amp; Baisse de tension","PASSIVE",
AM1695="Defaut GE &amp; POWER Cabinet","PASSIVE",
AM1695="Sharing","PASSIVE",
AM1695="Sites strategiques &amp; DataCenter","PASSIVE",
AM1695="Exclu","Exclu",
AM1695="SAT","ACTIVE",
AM1695="SPARE-ISSUE","SPARE-ISSUE",
AM1695="Fiber CAmtel","ACTIVE",
AM1695="Fiber AOF","ACTIVE",
AM1695="Projet OCM (HUAWEI)","PLANNED WORKS",
AM1695="Projet OCM (NOKIA)","PLANNED WORKS",
AM1695="ACCESS-ISSUE","ACCESS-ISSUE",
AM1695="Projet OCM (ZTE, NOKIA, autres projets)","PLANNED WORKS",
AM1695="No root CAuse","No root cause",
AM1695="ODU HS","ACTIVE",
AM1695="IP &amp; VLAN","ACTIVE",
AM1695="Warehouse HUAWEI","SPARE-ISSUE",
AM1695="SPARE-HS","SPARE-ISSUE",
AM1695="Power Telco","ACTIVE", AM1695="no impacts","no impacts"
),"")</f>
        <v>no impacts</v>
      </c>
      <c r="AO1695" s="93" t="s">
        <v>5537</v>
      </c>
      <c r="AP1695" s="101" t="str">
        <f t="shared" si="49"/>
        <v>NRO_243</v>
      </c>
      <c r="AR1695" s="17" t="s">
        <v>5537</v>
      </c>
      <c r="AS1695" s="7" t="s">
        <v>5537</v>
      </c>
      <c r="AT1695" s="6"/>
      <c r="AU1695" s="7"/>
      <c r="AV1695" s="3" t="s">
        <v>5537</v>
      </c>
      <c r="AW1695" s="18" t="s">
        <v>5537</v>
      </c>
      <c r="AX1695" s="18" t="s">
        <v>5537</v>
      </c>
      <c r="AY1695" s="18" t="s">
        <v>5537</v>
      </c>
      <c r="AZ1695" s="18" t="s">
        <v>5537</v>
      </c>
      <c r="BA1695" s="18" t="s">
        <v>5537</v>
      </c>
      <c r="BB1695" s="18" t="s">
        <v>5537</v>
      </c>
      <c r="BC1695" s="18" t="s">
        <v>5537</v>
      </c>
      <c r="BD1695" s="18" t="s">
        <v>5537</v>
      </c>
      <c r="BE1695" s="18" t="s">
        <v>5537</v>
      </c>
      <c r="BF1695" s="18" t="s">
        <v>5537</v>
      </c>
      <c r="BG1695" s="18" t="s">
        <v>5537</v>
      </c>
      <c r="BH1695" s="18" t="s">
        <v>5537</v>
      </c>
      <c r="BI1695" s="9" t="s">
        <v>5537</v>
      </c>
      <c r="BJ1695" s="14"/>
      <c r="BK1695" s="14" t="s">
        <v>5537</v>
      </c>
      <c r="BL1695" s="14" t="str">
        <f>_xlfn.XLOOKUP(B1695,'[4]cell downs 18042026 17h'!$B:$B,'[4]cell downs 18042026 17h'!$B:$B,"")</f>
        <v/>
      </c>
      <c r="BM1695" s="14" t="str">
        <f>_xlfn.XLOOKUP(B1695,'[5]Cells Huawei 19042026 15h'!$B:$B,'[5]Cells Huawei 19042026 15h'!$B:$B,"")</f>
        <v/>
      </c>
      <c r="BN1695" s="9" t="str">
        <f>_xlfn.XLOOKUP(B1695,'[6]cells down 19042026 9H40'!$B:$B,'[6]cells down 19042026 9H40'!$B:$B,"")</f>
        <v/>
      </c>
      <c r="BO1695" s="9" t="s">
        <v>1689</v>
      </c>
      <c r="BP1695" s="9" t="s">
        <v>594</v>
      </c>
      <c r="BQ1695" s="115"/>
    </row>
    <row r="1696" spans="1:69" s="9" customFormat="1" x14ac:dyDescent="0.3">
      <c r="A1696" s="1" t="s">
        <v>1388</v>
      </c>
      <c r="B1696" s="8" t="s">
        <v>1389</v>
      </c>
      <c r="C1696" s="3" t="str">
        <f>_xlfn.XLOOKUP(B1696,'[1]daily break down'!$D:$D,'[1]daily break down'!$E:$E,"")</f>
        <v>SUD-OUEST</v>
      </c>
      <c r="D1696" s="1" t="s">
        <v>11</v>
      </c>
      <c r="E1696" s="1" t="s">
        <v>12</v>
      </c>
      <c r="F1696" s="3" t="s">
        <v>13</v>
      </c>
      <c r="G1696" s="1" t="s">
        <v>1388</v>
      </c>
      <c r="H1696" s="33" t="str">
        <f>_xlfn.XLOOKUP(B1696,[2]CALCULATION!$B:$B,[2]CALCULATION!$H:$H,"")</f>
        <v>NOKIA</v>
      </c>
      <c r="I1696" s="28">
        <v>0</v>
      </c>
      <c r="J1696" s="28">
        <v>0</v>
      </c>
      <c r="K1696" s="28">
        <v>0</v>
      </c>
      <c r="L1696" s="28">
        <v>0</v>
      </c>
      <c r="M1696" s="28">
        <v>0</v>
      </c>
      <c r="N1696" s="28">
        <v>0</v>
      </c>
      <c r="O1696" s="28">
        <v>0</v>
      </c>
      <c r="P1696" s="28">
        <v>0</v>
      </c>
      <c r="Q1696" s="28">
        <v>0</v>
      </c>
      <c r="R1696" s="28">
        <v>0</v>
      </c>
      <c r="S1696" s="94">
        <v>0</v>
      </c>
      <c r="T1696" s="94">
        <f>_xlfn.XLOOKUP(B1696,'[3]Nur des jours'!$B:$B,'[3]Nur des jours'!$U:$U,"")</f>
        <v>0</v>
      </c>
      <c r="U1696" s="94">
        <v>0</v>
      </c>
      <c r="V1696" s="94">
        <v>0</v>
      </c>
      <c r="W1696" s="94">
        <v>0</v>
      </c>
      <c r="X1696" s="94">
        <v>0</v>
      </c>
      <c r="Y1696" s="94">
        <v>0</v>
      </c>
      <c r="Z1696" s="94">
        <v>0</v>
      </c>
      <c r="AA1696" s="94">
        <v>0</v>
      </c>
      <c r="AB1696" s="94">
        <v>0</v>
      </c>
      <c r="AC1696" s="94">
        <f>_xlfn.XLOOKUP(B1696,'[3]Nur des jours'!$B:$B,'[3]Nur des jours'!$N:$N,"")</f>
        <v>0</v>
      </c>
      <c r="AD1696" s="94">
        <v>0</v>
      </c>
      <c r="AE1696" s="94">
        <v>0</v>
      </c>
      <c r="AF1696" s="94">
        <v>0</v>
      </c>
      <c r="AG1696" s="94">
        <v>0</v>
      </c>
      <c r="AH1696" s="94">
        <v>0</v>
      </c>
      <c r="AI1696" s="49" t="s">
        <v>6659</v>
      </c>
      <c r="AJ1696" s="49"/>
      <c r="AK1696" s="48" t="str" cm="1">
        <f t="array" ref="AK1696">IFERROR(_xlfn.IFS(
AM1696="MPR ISSUE","PDH",
AM1696="BSS Hardware Issue","BSS",
AM1696="Sites strategiques, MLL, Pylone, etc.","ENVTECH",
AM1696="AKTIVCO DEFAUT GE &amp; POWER Cabinet","AKTIVCO",
AM1696="AKTIVCO Coupure ENEO &amp; Baisse de tension","AKTIVCO GRID ONLY",
AM1696="Coupure ENEO &amp; Baisse de tension","IHS GRID ONLY",
AM1696="Defaut GE &amp; POWER Cabinet","IHS",
AM1696="Sharing","Partners",
AM1696="Sites strategiques &amp; DataCenter","SST &amp; DC",
AM1696="Exclu","Exclu",
AM1696="SAT","SAT",
AM1696="SPARE-ISSUE","SPARE-ISSUE",
AM1696="Fiber CAmtel","TRANS_FO_CAMTEL",
AM1696="Fiber AOF","Fiber AOF",
AM1696="Projet OCM (HUAWEI)","TRAVAUX-HUAWEI",
AM1696="Projet OCM (NOKIA)","TRAVAUX-NOKIA",
AM1696="ACCESS-ISSUE","ACCESS-ISSUE",
AM1696="Projet OCM (ZTE, NOKIA, autres projets)","TRAVAUX OCM",
AM1696="No root CAuse","No root cause",
AM1696="ODU HS","PDH",
AM1696="IP &amp; VLAN","PDH",
AM1696="Warehouse HUAWEI","SPARE-ISSUE",
AM1696="SPARE-HS","SPARE-ISSUE",
AM1696="Power Telco","BSS",AM1696="no impacts","no impacts"
),"")</f>
        <v>no impacts</v>
      </c>
      <c r="AL1696" s="48" t="str" cm="1">
        <f t="array" ref="AL1696">IFERROR(_xlfn.IFS(
AM1696="MPR ISSUE","TX ISSUE",
AM1696="BSS Hardware Issue","RAN ISSUE",
AM1696="Sites strategiques, MLL, Pylone, etc.","ENVTECH",
AM1696="AKTIVCO DEFAUT GE &amp; POWER Cabinet","POWER ISSUE",
AM1696="AKTIVCO Coupure ENEO &amp; Baisse de tension","POWER ISSUE",
AM1696="Coupure ENEO &amp; Baisse de tension","POWER ISSUE",
AM1696="Defaut GE &amp; POWER Cabinet","POWER ISSUE",
AM1696="Sharing","POWER ISSUE",
AM1696="Sites strategiques &amp; DataCenter","POWER ISSUE",
AM1696="Exclu","Exclu",
AM1696="SAT","TX ISSUE",
AM1696="SPARE-ISSUE","SPARE-ISSUE",
AM1696="Fiber CAmtel","TX ISSUE",
AM1696="Fiber AOF","TX ISSUE",
AM1696="Projet OCM (HUAWEI)","TRAVAUX-HUAWEI",
AM1696="Projet OCM (NOKIA)","TRAVAUX -NOKIA",
AM1696="ACCESS-ISSUE","ACCESS-ISSUE",
AM1696="Projet OCM (ZTE, NOKIA, autres projets)","TRAVAUX OCM",
AM1696="No root CAuse","No root cause",
AM1696="ODU HS","TX ISSUE",
AM1696="IP &amp; VLAN","TX ISSUE",
AM1696="Warehouse HUAWEI","SPARE-ISSUE",
AM1696="SPARE-HS","SPARE-ISSUE",
AM1696="Power Telco","RAN ISSUE",AM1696="no impacts","no impacts"
),"")</f>
        <v>no impacts</v>
      </c>
      <c r="AM1696" s="67" t="s">
        <v>5605</v>
      </c>
      <c r="AN1696" s="48" t="str" cm="1">
        <f t="array" ref="AN1696">IFERROR(_xlfn.IFS(
AM1696="MPR ISSUE","ACTIVE",
AM1696="BSS Hardware Issue","ACTIVE",
AM1696="Sites strategiques, MLL, Pylone, etc.","PASSIVE",
AM1696="AKTIVCO DEFAUT GE &amp; POWER Cabinet","PASSIVE",
AM1696="AKTIVCO Coupure ENEO &amp; Baisse de tension","PASSIVE",
AM1696="Coupure ENEO &amp; Baisse de tension","PASSIVE",
AM1696="Defaut GE &amp; POWER Cabinet","PASSIVE",
AM1696="Sharing","PASSIVE",
AM1696="Sites strategiques &amp; DataCenter","PASSIVE",
AM1696="Exclu","Exclu",
AM1696="SAT","ACTIVE",
AM1696="SPARE-ISSUE","SPARE-ISSUE",
AM1696="Fiber CAmtel","ACTIVE",
AM1696="Fiber AOF","ACTIVE",
AM1696="Projet OCM (HUAWEI)","PLANNED WORKS",
AM1696="Projet OCM (NOKIA)","PLANNED WORKS",
AM1696="ACCESS-ISSUE","ACCESS-ISSUE",
AM1696="Projet OCM (ZTE, NOKIA, autres projets)","PLANNED WORKS",
AM1696="No root CAuse","No root cause",
AM1696="ODU HS","ACTIVE",
AM1696="IP &amp; VLAN","ACTIVE",
AM1696="Warehouse HUAWEI","SPARE-ISSUE",
AM1696="SPARE-HS","SPARE-ISSUE",
AM1696="Power Telco","ACTIVE", AM1696="no impacts","no impacts"
),"")</f>
        <v>no impacts</v>
      </c>
      <c r="AO1696" s="93" t="s">
        <v>5537</v>
      </c>
      <c r="AP1696" s="101" t="str">
        <f t="shared" si="49"/>
        <v>SUO_136</v>
      </c>
      <c r="AR1696" s="17" t="s">
        <v>5537</v>
      </c>
      <c r="AS1696" s="7" t="s">
        <v>5537</v>
      </c>
      <c r="AT1696" s="6"/>
      <c r="AU1696" s="7"/>
      <c r="AV1696" s="3" t="s">
        <v>5537</v>
      </c>
      <c r="AW1696" s="18" t="s">
        <v>5537</v>
      </c>
      <c r="AX1696" s="18" t="s">
        <v>5537</v>
      </c>
      <c r="AY1696" s="18" t="s">
        <v>5537</v>
      </c>
      <c r="AZ1696" s="18" t="s">
        <v>5537</v>
      </c>
      <c r="BA1696" s="18" t="s">
        <v>5537</v>
      </c>
      <c r="BB1696" s="18" t="s">
        <v>5537</v>
      </c>
      <c r="BC1696" s="18" t="s">
        <v>5537</v>
      </c>
      <c r="BD1696" s="18" t="s">
        <v>5537</v>
      </c>
      <c r="BE1696" s="18" t="s">
        <v>5537</v>
      </c>
      <c r="BF1696" s="18" t="s">
        <v>5537</v>
      </c>
      <c r="BG1696" s="18" t="s">
        <v>5537</v>
      </c>
      <c r="BH1696" s="18" t="s">
        <v>5537</v>
      </c>
      <c r="BI1696" s="9" t="s">
        <v>5537</v>
      </c>
      <c r="BJ1696" s="14"/>
      <c r="BK1696" s="14" t="s">
        <v>5537</v>
      </c>
      <c r="BL1696" s="14" t="str">
        <f>_xlfn.XLOOKUP(B1696,'[4]cell downs 18042026 17h'!$B:$B,'[4]cell downs 18042026 17h'!$B:$B,"")</f>
        <v/>
      </c>
      <c r="BM1696" s="14" t="str">
        <f>_xlfn.XLOOKUP(B1696,'[5]Cells Huawei 19042026 15h'!$B:$B,'[5]Cells Huawei 19042026 15h'!$B:$B,"")</f>
        <v/>
      </c>
      <c r="BN1696" s="9" t="str">
        <f>_xlfn.XLOOKUP(B1696,'[6]cells down 19042026 9H40'!$B:$B,'[6]cells down 19042026 9H40'!$B:$B,"")</f>
        <v/>
      </c>
      <c r="BO1696" s="9" t="s">
        <v>1389</v>
      </c>
      <c r="BP1696" s="9" t="s">
        <v>302</v>
      </c>
      <c r="BQ1696" s="115"/>
    </row>
    <row r="1697" spans="1:69" s="9" customFormat="1" x14ac:dyDescent="0.3">
      <c r="A1697" s="1" t="s">
        <v>2617</v>
      </c>
      <c r="B1697" s="8" t="s">
        <v>2618</v>
      </c>
      <c r="C1697" s="3" t="str">
        <f>_xlfn.XLOOKUP(B1697,'[1]daily break down'!$D:$D,'[1]daily break down'!$E:$E,"")</f>
        <v>LITTORAL</v>
      </c>
      <c r="D1697" s="1" t="s">
        <v>11</v>
      </c>
      <c r="E1697" s="1" t="s">
        <v>12</v>
      </c>
      <c r="F1697" s="3" t="s">
        <v>31</v>
      </c>
      <c r="G1697" s="1" t="s">
        <v>484</v>
      </c>
      <c r="H1697" s="34" t="str">
        <f>_xlfn.XLOOKUP(B1697,[2]CALCULATION!$B:$B,[2]CALCULATION!$H:$H,"")</f>
        <v>ZTE</v>
      </c>
      <c r="I1697" s="28">
        <v>0</v>
      </c>
      <c r="J1697" s="28">
        <v>0</v>
      </c>
      <c r="K1697" s="28">
        <v>0</v>
      </c>
      <c r="L1697" s="28">
        <v>0</v>
      </c>
      <c r="M1697" s="28">
        <v>0.4110807201376574</v>
      </c>
      <c r="N1697" s="28">
        <v>4.1577134573513339</v>
      </c>
      <c r="O1697" s="28">
        <v>0</v>
      </c>
      <c r="P1697" s="28">
        <v>2.4190965177366279</v>
      </c>
      <c r="Q1697" s="28">
        <v>3.1977403669174982</v>
      </c>
      <c r="R1697" s="28">
        <v>4.4890357072535991</v>
      </c>
      <c r="S1697" s="94">
        <v>2.2382488235982341</v>
      </c>
      <c r="T1697" s="94">
        <f>_xlfn.XLOOKUP(B1697,'[3]Nur des jours'!$B:$B,'[3]Nur des jours'!$U:$U,"")</f>
        <v>0</v>
      </c>
      <c r="U1697" s="94">
        <v>0</v>
      </c>
      <c r="V1697" s="94">
        <v>0</v>
      </c>
      <c r="W1697" s="94">
        <v>0</v>
      </c>
      <c r="X1697" s="94">
        <v>0</v>
      </c>
      <c r="Y1697" s="94">
        <v>0</v>
      </c>
      <c r="Z1697" s="94">
        <v>0</v>
      </c>
      <c r="AA1697" s="94">
        <v>0</v>
      </c>
      <c r="AB1697" s="94">
        <v>0</v>
      </c>
      <c r="AC1697" s="94">
        <f>_xlfn.XLOOKUP(B1697,'[3]Nur des jours'!$B:$B,'[3]Nur des jours'!$N:$N,"")</f>
        <v>0</v>
      </c>
      <c r="AD1697" s="94">
        <v>0</v>
      </c>
      <c r="AE1697" s="94">
        <v>0</v>
      </c>
      <c r="AF1697" s="94">
        <v>0</v>
      </c>
      <c r="AG1697" s="94">
        <v>0</v>
      </c>
      <c r="AH1697" s="94">
        <v>0</v>
      </c>
      <c r="AI1697" s="49" t="s">
        <v>5559</v>
      </c>
      <c r="AJ1697" s="49"/>
      <c r="AK1697" s="48" t="str" cm="1">
        <f t="array" ref="AK1697">IFERROR(_xlfn.IFS(
AM1697="MPR ISSUE","PDH",
AM1697="BSS Hardware Issue","BSS",
AM1697="Sites strategiques, MLL, Pylone, etc.","ENVTECH",
AM1697="AKTIVCO DEFAUT GE &amp; POWER Cabinet","AKTIVCO",
AM1697="AKTIVCO Coupure ENEO &amp; Baisse de tension","AKTIVCO GRID ONLY",
AM1697="Coupure ENEO &amp; Baisse de tension","IHS GRID ONLY",
AM1697="Defaut GE &amp; POWER Cabinet","IHS",
AM1697="Sharing","Partners",
AM1697="Sites strategiques &amp; DataCenter","SST &amp; DC",
AM1697="Exclu","Exclu",
AM1697="SAT","SAT",
AM1697="SPARE-ISSUE","SPARE-ISSUE",
AM1697="Fiber CAmtel","TRANS_FO_CAMTEL",
AM1697="Fiber AOF","Fiber AOF",
AM1697="Projet OCM (HUAWEI)","TRAVAUX-HUAWEI",
AM1697="Projet OCM (NOKIA)","TRAVAUX-NOKIA",
AM1697="ACCESS-ISSUE","ACCESS-ISSUE",
AM1697="Projet OCM (ZTE, NOKIA, autres projets)","TRAVAUX OCM",
AM1697="No root CAuse","No root cause",
AM1697="ODU HS","PDH",
AM1697="IP &amp; VLAN","PDH",
AM1697="Warehouse HUAWEI","SPARE-ISSUE",
AM1697="SPARE-HS","SPARE-ISSUE",
AM1697="Power Telco","BSS",AM1697="no impacts","no impacts"
),"")</f>
        <v>no impacts</v>
      </c>
      <c r="AL1697" s="48" t="str" cm="1">
        <f t="array" ref="AL1697">IFERROR(_xlfn.IFS(
AM1697="MPR ISSUE","TX ISSUE",
AM1697="BSS Hardware Issue","RAN ISSUE",
AM1697="Sites strategiques, MLL, Pylone, etc.","ENVTECH",
AM1697="AKTIVCO DEFAUT GE &amp; POWER Cabinet","POWER ISSUE",
AM1697="AKTIVCO Coupure ENEO &amp; Baisse de tension","POWER ISSUE",
AM1697="Coupure ENEO &amp; Baisse de tension","POWER ISSUE",
AM1697="Defaut GE &amp; POWER Cabinet","POWER ISSUE",
AM1697="Sharing","POWER ISSUE",
AM1697="Sites strategiques &amp; DataCenter","POWER ISSUE",
AM1697="Exclu","Exclu",
AM1697="SAT","TX ISSUE",
AM1697="SPARE-ISSUE","SPARE-ISSUE",
AM1697="Fiber CAmtel","TX ISSUE",
AM1697="Fiber AOF","TX ISSUE",
AM1697="Projet OCM (HUAWEI)","TRAVAUX-HUAWEI",
AM1697="Projet OCM (NOKIA)","TRAVAUX -NOKIA",
AM1697="ACCESS-ISSUE","ACCESS-ISSUE",
AM1697="Projet OCM (ZTE, NOKIA, autres projets)","TRAVAUX OCM",
AM1697="No root CAuse","No root cause",
AM1697="ODU HS","TX ISSUE",
AM1697="IP &amp; VLAN","TX ISSUE",
AM1697="Warehouse HUAWEI","SPARE-ISSUE",
AM1697="SPARE-HS","SPARE-ISSUE",
AM1697="Power Telco","RAN ISSUE",AM1697="no impacts","no impacts"
),"")</f>
        <v>no impacts</v>
      </c>
      <c r="AM1697" s="67" t="s">
        <v>5605</v>
      </c>
      <c r="AN1697" s="48" t="str" cm="1">
        <f t="array" ref="AN1697">IFERROR(_xlfn.IFS(
AM1697="MPR ISSUE","ACTIVE",
AM1697="BSS Hardware Issue","ACTIVE",
AM1697="Sites strategiques, MLL, Pylone, etc.","PASSIVE",
AM1697="AKTIVCO DEFAUT GE &amp; POWER Cabinet","PASSIVE",
AM1697="AKTIVCO Coupure ENEO &amp; Baisse de tension","PASSIVE",
AM1697="Coupure ENEO &amp; Baisse de tension","PASSIVE",
AM1697="Defaut GE &amp; POWER Cabinet","PASSIVE",
AM1697="Sharing","PASSIVE",
AM1697="Sites strategiques &amp; DataCenter","PASSIVE",
AM1697="Exclu","Exclu",
AM1697="SAT","ACTIVE",
AM1697="SPARE-ISSUE","SPARE-ISSUE",
AM1697="Fiber CAmtel","ACTIVE",
AM1697="Fiber AOF","ACTIVE",
AM1697="Projet OCM (HUAWEI)","PLANNED WORKS",
AM1697="Projet OCM (NOKIA)","PLANNED WORKS",
AM1697="ACCESS-ISSUE","ACCESS-ISSUE",
AM1697="Projet OCM (ZTE, NOKIA, autres projets)","PLANNED WORKS",
AM1697="No root CAuse","No root cause",
AM1697="ODU HS","ACTIVE",
AM1697="IP &amp; VLAN","ACTIVE",
AM1697="Warehouse HUAWEI","SPARE-ISSUE",
AM1697="SPARE-HS","SPARE-ISSUE",
AM1697="Power Telco","ACTIVE", AM1697="no impacts","no impacts"
),"")</f>
        <v>no impacts</v>
      </c>
      <c r="AO1697" s="93" t="s">
        <v>5537</v>
      </c>
      <c r="AP1697" s="101" t="str">
        <f t="shared" si="49"/>
        <v>LIT_314</v>
      </c>
      <c r="AR1697" s="17" t="s">
        <v>5537</v>
      </c>
      <c r="AS1697" s="7" t="s">
        <v>5537</v>
      </c>
      <c r="AT1697" s="6"/>
      <c r="AU1697" s="7"/>
      <c r="AV1697" s="3" t="s">
        <v>5537</v>
      </c>
      <c r="AW1697" s="18" t="s">
        <v>5537</v>
      </c>
      <c r="AX1697" s="18" t="s">
        <v>5537</v>
      </c>
      <c r="AY1697" s="18" t="s">
        <v>5537</v>
      </c>
      <c r="AZ1697" s="18" t="s">
        <v>5537</v>
      </c>
      <c r="BA1697" s="18" t="s">
        <v>5537</v>
      </c>
      <c r="BB1697" s="18" t="s">
        <v>5537</v>
      </c>
      <c r="BC1697" s="18" t="s">
        <v>5537</v>
      </c>
      <c r="BD1697" s="18" t="s">
        <v>5537</v>
      </c>
      <c r="BE1697" s="18" t="s">
        <v>5537</v>
      </c>
      <c r="BF1697" s="18" t="s">
        <v>5537</v>
      </c>
      <c r="BG1697" s="18" t="s">
        <v>5537</v>
      </c>
      <c r="BH1697" s="18" t="s">
        <v>5537</v>
      </c>
      <c r="BI1697" s="9" t="s">
        <v>5537</v>
      </c>
      <c r="BJ1697" s="14"/>
      <c r="BK1697" s="14" t="s">
        <v>5537</v>
      </c>
      <c r="BL1697" s="14" t="str">
        <f>_xlfn.XLOOKUP(B1697,'[4]cell downs 18042026 17h'!$B:$B,'[4]cell downs 18042026 17h'!$B:$B,"")</f>
        <v/>
      </c>
      <c r="BM1697" s="14" t="str">
        <f>_xlfn.XLOOKUP(B1697,'[5]Cells Huawei 19042026 15h'!$B:$B,'[5]Cells Huawei 19042026 15h'!$B:$B,"")</f>
        <v/>
      </c>
      <c r="BN1697" s="9" t="str">
        <f>_xlfn.XLOOKUP(B1697,'[6]cells down 19042026 9H40'!$B:$B,'[6]cells down 19042026 9H40'!$B:$B,"")</f>
        <v/>
      </c>
      <c r="BO1697" s="9" t="s">
        <v>2618</v>
      </c>
      <c r="BP1697" s="9" t="s">
        <v>5537</v>
      </c>
      <c r="BQ1697" s="115"/>
    </row>
    <row r="1698" spans="1:69" s="9" customFormat="1" x14ac:dyDescent="0.3">
      <c r="A1698" s="1" t="s">
        <v>1584</v>
      </c>
      <c r="B1698" s="8" t="s">
        <v>1585</v>
      </c>
      <c r="C1698" s="3" t="str">
        <f>_xlfn.XLOOKUP(B1698,'[1]daily break down'!$D:$D,'[1]daily break down'!$E:$E,"")</f>
        <v>Douala</v>
      </c>
      <c r="D1698" s="1" t="s">
        <v>21</v>
      </c>
      <c r="E1698" s="1" t="s">
        <v>30</v>
      </c>
      <c r="F1698" s="3" t="s">
        <v>31</v>
      </c>
      <c r="G1698" s="1" t="s">
        <v>32</v>
      </c>
      <c r="H1698" s="34" t="str">
        <f>_xlfn.XLOOKUP(B1698,[2]CALCULATION!$B:$B,[2]CALCULATION!$H:$H,"")</f>
        <v>ZTE</v>
      </c>
      <c r="I1698" s="28">
        <v>0</v>
      </c>
      <c r="J1698" s="28">
        <v>0</v>
      </c>
      <c r="K1698" s="28">
        <v>0</v>
      </c>
      <c r="L1698" s="28">
        <v>0</v>
      </c>
      <c r="M1698" s="28">
        <v>0</v>
      </c>
      <c r="N1698" s="28">
        <v>2.2985492233893474</v>
      </c>
      <c r="O1698" s="28">
        <v>0</v>
      </c>
      <c r="P1698" s="28">
        <v>5.0158125804362053</v>
      </c>
      <c r="Q1698" s="28">
        <v>0</v>
      </c>
      <c r="R1698" s="28">
        <v>0</v>
      </c>
      <c r="S1698" s="94">
        <v>2.1714029500646324</v>
      </c>
      <c r="T1698" s="94">
        <f>_xlfn.XLOOKUP(B1698,'[3]Nur des jours'!$B:$B,'[3]Nur des jours'!$U:$U,"")</f>
        <v>0</v>
      </c>
      <c r="U1698" s="94">
        <v>0</v>
      </c>
      <c r="V1698" s="94">
        <v>0</v>
      </c>
      <c r="W1698" s="94">
        <v>0</v>
      </c>
      <c r="X1698" s="94">
        <v>0</v>
      </c>
      <c r="Y1698" s="94">
        <v>0</v>
      </c>
      <c r="Z1698" s="94">
        <v>0</v>
      </c>
      <c r="AA1698" s="94">
        <v>0</v>
      </c>
      <c r="AB1698" s="94">
        <v>0</v>
      </c>
      <c r="AC1698" s="94">
        <f>_xlfn.XLOOKUP(B1698,'[3]Nur des jours'!$B:$B,'[3]Nur des jours'!$N:$N,"")</f>
        <v>0</v>
      </c>
      <c r="AD1698" s="94">
        <v>0</v>
      </c>
      <c r="AE1698" s="94">
        <v>0</v>
      </c>
      <c r="AF1698" s="94">
        <v>0</v>
      </c>
      <c r="AG1698" s="94">
        <v>0</v>
      </c>
      <c r="AH1698" s="94">
        <v>0</v>
      </c>
      <c r="AI1698" s="49" t="s">
        <v>5559</v>
      </c>
      <c r="AJ1698" s="49"/>
      <c r="AK1698" s="48" t="str" cm="1">
        <f t="array" ref="AK1698">IFERROR(_xlfn.IFS(
AM1698="MPR ISSUE","PDH",
AM1698="BSS Hardware Issue","BSS",
AM1698="Sites strategiques, MLL, Pylone, etc.","ENVTECH",
AM1698="AKTIVCO DEFAUT GE &amp; POWER Cabinet","AKTIVCO",
AM1698="AKTIVCO Coupure ENEO &amp; Baisse de tension","AKTIVCO GRID ONLY",
AM1698="Coupure ENEO &amp; Baisse de tension","IHS GRID ONLY",
AM1698="Defaut GE &amp; POWER Cabinet","IHS",
AM1698="Sharing","Partners",
AM1698="Sites strategiques &amp; DataCenter","SST &amp; DC",
AM1698="Exclu","Exclu",
AM1698="SAT","SAT",
AM1698="SPARE-ISSUE","SPARE-ISSUE",
AM1698="Fiber CAmtel","TRANS_FO_CAMTEL",
AM1698="Fiber AOF","Fiber AOF",
AM1698="Projet OCM (HUAWEI)","TRAVAUX-HUAWEI",
AM1698="Projet OCM (NOKIA)","TRAVAUX-NOKIA",
AM1698="ACCESS-ISSUE","ACCESS-ISSUE",
AM1698="Projet OCM (ZTE, NOKIA, autres projets)","TRAVAUX OCM",
AM1698="No root CAuse","No root cause",
AM1698="ODU HS","PDH",
AM1698="IP &amp; VLAN","PDH",
AM1698="Warehouse HUAWEI","SPARE-ISSUE",
AM1698="SPARE-HS","SPARE-ISSUE",
AM1698="Power Telco","BSS",AM1698="no impacts","no impacts"
),"")</f>
        <v>no impacts</v>
      </c>
      <c r="AL1698" s="48" t="str" cm="1">
        <f t="array" ref="AL1698">IFERROR(_xlfn.IFS(
AM1698="MPR ISSUE","TX ISSUE",
AM1698="BSS Hardware Issue","RAN ISSUE",
AM1698="Sites strategiques, MLL, Pylone, etc.","ENVTECH",
AM1698="AKTIVCO DEFAUT GE &amp; POWER Cabinet","POWER ISSUE",
AM1698="AKTIVCO Coupure ENEO &amp; Baisse de tension","POWER ISSUE",
AM1698="Coupure ENEO &amp; Baisse de tension","POWER ISSUE",
AM1698="Defaut GE &amp; POWER Cabinet","POWER ISSUE",
AM1698="Sharing","POWER ISSUE",
AM1698="Sites strategiques &amp; DataCenter","POWER ISSUE",
AM1698="Exclu","Exclu",
AM1698="SAT","TX ISSUE",
AM1698="SPARE-ISSUE","SPARE-ISSUE",
AM1698="Fiber CAmtel","TX ISSUE",
AM1698="Fiber AOF","TX ISSUE",
AM1698="Projet OCM (HUAWEI)","TRAVAUX-HUAWEI",
AM1698="Projet OCM (NOKIA)","TRAVAUX -NOKIA",
AM1698="ACCESS-ISSUE","ACCESS-ISSUE",
AM1698="Projet OCM (ZTE, NOKIA, autres projets)","TRAVAUX OCM",
AM1698="No root CAuse","No root cause",
AM1698="ODU HS","TX ISSUE",
AM1698="IP &amp; VLAN","TX ISSUE",
AM1698="Warehouse HUAWEI","SPARE-ISSUE",
AM1698="SPARE-HS","SPARE-ISSUE",
AM1698="Power Telco","RAN ISSUE",AM1698="no impacts","no impacts"
),"")</f>
        <v>no impacts</v>
      </c>
      <c r="AM1698" s="67" t="s">
        <v>5605</v>
      </c>
      <c r="AN1698" s="48" t="str" cm="1">
        <f t="array" ref="AN1698">IFERROR(_xlfn.IFS(
AM1698="MPR ISSUE","ACTIVE",
AM1698="BSS Hardware Issue","ACTIVE",
AM1698="Sites strategiques, MLL, Pylone, etc.","PASSIVE",
AM1698="AKTIVCO DEFAUT GE &amp; POWER Cabinet","PASSIVE",
AM1698="AKTIVCO Coupure ENEO &amp; Baisse de tension","PASSIVE",
AM1698="Coupure ENEO &amp; Baisse de tension","PASSIVE",
AM1698="Defaut GE &amp; POWER Cabinet","PASSIVE",
AM1698="Sharing","PASSIVE",
AM1698="Sites strategiques &amp; DataCenter","PASSIVE",
AM1698="Exclu","Exclu",
AM1698="SAT","ACTIVE",
AM1698="SPARE-ISSUE","SPARE-ISSUE",
AM1698="Fiber CAmtel","ACTIVE",
AM1698="Fiber AOF","ACTIVE",
AM1698="Projet OCM (HUAWEI)","PLANNED WORKS",
AM1698="Projet OCM (NOKIA)","PLANNED WORKS",
AM1698="ACCESS-ISSUE","ACCESS-ISSUE",
AM1698="Projet OCM (ZTE, NOKIA, autres projets)","PLANNED WORKS",
AM1698="No root CAuse","No root cause",
AM1698="ODU HS","ACTIVE",
AM1698="IP &amp; VLAN","ACTIVE",
AM1698="Warehouse HUAWEI","SPARE-ISSUE",
AM1698="SPARE-HS","SPARE-ISSUE",
AM1698="Power Telco","ACTIVE", AM1698="no impacts","no impacts"
),"")</f>
        <v>no impacts</v>
      </c>
      <c r="AO1698" s="93" t="s">
        <v>5537</v>
      </c>
      <c r="AP1698" s="101" t="str">
        <f t="shared" si="49"/>
        <v>LIT_765</v>
      </c>
      <c r="AR1698" s="17" t="s">
        <v>5537</v>
      </c>
      <c r="AS1698" s="7" t="s">
        <v>5537</v>
      </c>
      <c r="AT1698" s="6"/>
      <c r="AU1698" s="7"/>
      <c r="AV1698" s="3" t="s">
        <v>5537</v>
      </c>
      <c r="AW1698" s="18" t="s">
        <v>5537</v>
      </c>
      <c r="AX1698" s="18" t="s">
        <v>5537</v>
      </c>
      <c r="AY1698" s="18" t="s">
        <v>5537</v>
      </c>
      <c r="AZ1698" s="18" t="s">
        <v>5537</v>
      </c>
      <c r="BA1698" s="18" t="s">
        <v>5537</v>
      </c>
      <c r="BB1698" s="18" t="s">
        <v>5537</v>
      </c>
      <c r="BC1698" s="18" t="s">
        <v>5537</v>
      </c>
      <c r="BD1698" s="18" t="s">
        <v>5537</v>
      </c>
      <c r="BE1698" s="18" t="s">
        <v>5537</v>
      </c>
      <c r="BF1698" s="18" t="s">
        <v>5537</v>
      </c>
      <c r="BG1698" s="18" t="s">
        <v>5537</v>
      </c>
      <c r="BH1698" s="18" t="s">
        <v>5537</v>
      </c>
      <c r="BI1698" s="9" t="s">
        <v>5537</v>
      </c>
      <c r="BJ1698" s="14"/>
      <c r="BK1698" s="14" t="s">
        <v>5537</v>
      </c>
      <c r="BL1698" s="14" t="str">
        <f>_xlfn.XLOOKUP(B1698,'[4]cell downs 18042026 17h'!$B:$B,'[4]cell downs 18042026 17h'!$B:$B,"")</f>
        <v/>
      </c>
      <c r="BM1698" s="14" t="str">
        <f>_xlfn.XLOOKUP(B1698,'[5]Cells Huawei 19042026 15h'!$B:$B,'[5]Cells Huawei 19042026 15h'!$B:$B,"")</f>
        <v/>
      </c>
      <c r="BN1698" s="9" t="str">
        <f>_xlfn.XLOOKUP(B1698,'[6]cells down 19042026 9H40'!$B:$B,'[6]cells down 19042026 9H40'!$B:$B,"")</f>
        <v/>
      </c>
      <c r="BO1698" s="9" t="s">
        <v>5537</v>
      </c>
      <c r="BP1698" s="9" t="s">
        <v>12</v>
      </c>
      <c r="BQ1698" s="115"/>
    </row>
    <row r="1699" spans="1:69" s="9" customFormat="1" x14ac:dyDescent="0.3">
      <c r="A1699" s="1" t="s">
        <v>3721</v>
      </c>
      <c r="B1699" s="8" t="s">
        <v>3722</v>
      </c>
      <c r="C1699" s="3" t="str">
        <f>_xlfn.XLOOKUP(B1699,'[1]daily break down'!$D:$D,'[1]daily break down'!$E:$E,"")</f>
        <v>CENTRE</v>
      </c>
      <c r="D1699" s="1" t="s">
        <v>11</v>
      </c>
      <c r="E1699" s="1" t="s">
        <v>237</v>
      </c>
      <c r="F1699" s="3" t="s">
        <v>37</v>
      </c>
      <c r="G1699" s="1" t="s">
        <v>3721</v>
      </c>
      <c r="H1699" s="34" t="str">
        <f>_xlfn.XLOOKUP(B1699,[2]CALCULATION!$B:$B,[2]CALCULATION!$H:$H,"")</f>
        <v>ZTE</v>
      </c>
      <c r="I1699" s="28">
        <v>0</v>
      </c>
      <c r="J1699" s="28">
        <v>0</v>
      </c>
      <c r="K1699" s="28">
        <v>0</v>
      </c>
      <c r="L1699" s="28">
        <v>0</v>
      </c>
      <c r="M1699" s="28">
        <v>0</v>
      </c>
      <c r="N1699" s="28">
        <v>0</v>
      </c>
      <c r="O1699" s="28">
        <v>0</v>
      </c>
      <c r="P1699" s="28">
        <v>0</v>
      </c>
      <c r="Q1699" s="28">
        <v>0</v>
      </c>
      <c r="R1699" s="28">
        <v>0</v>
      </c>
      <c r="S1699" s="94">
        <v>0</v>
      </c>
      <c r="T1699" s="94">
        <f>_xlfn.XLOOKUP(B1699,'[3]Nur des jours'!$B:$B,'[3]Nur des jours'!$U:$U,"")</f>
        <v>0</v>
      </c>
      <c r="U1699" s="94">
        <v>0</v>
      </c>
      <c r="V1699" s="94">
        <v>0</v>
      </c>
      <c r="W1699" s="94">
        <v>0</v>
      </c>
      <c r="X1699" s="94">
        <v>0</v>
      </c>
      <c r="Y1699" s="94">
        <v>0</v>
      </c>
      <c r="Z1699" s="94">
        <v>0</v>
      </c>
      <c r="AA1699" s="94">
        <v>0</v>
      </c>
      <c r="AB1699" s="94">
        <v>0</v>
      </c>
      <c r="AC1699" s="94">
        <f>_xlfn.XLOOKUP(B1699,'[3]Nur des jours'!$B:$B,'[3]Nur des jours'!$N:$N,"")</f>
        <v>0</v>
      </c>
      <c r="AD1699" s="94">
        <v>0</v>
      </c>
      <c r="AE1699" s="94">
        <v>0</v>
      </c>
      <c r="AF1699" s="94">
        <v>0</v>
      </c>
      <c r="AG1699" s="94">
        <v>0</v>
      </c>
      <c r="AH1699" s="94">
        <v>0</v>
      </c>
      <c r="AI1699" s="49" t="s">
        <v>6588</v>
      </c>
      <c r="AJ1699" s="49"/>
      <c r="AK1699" s="48" t="str" cm="1">
        <f t="array" ref="AK1699">IFERROR(_xlfn.IFS(
AM1699="MPR ISSUE","PDH",
AM1699="BSS Hardware Issue","BSS",
AM1699="Sites strategiques, MLL, Pylone, etc.","ENVTECH",
AM1699="AKTIVCO DEFAUT GE &amp; POWER Cabinet","AKTIVCO",
AM1699="AKTIVCO Coupure ENEO &amp; Baisse de tension","AKTIVCO GRID ONLY",
AM1699="Coupure ENEO &amp; Baisse de tension","IHS GRID ONLY",
AM1699="Defaut GE &amp; POWER Cabinet","IHS",
AM1699="Sharing","Partners",
AM1699="Sites strategiques &amp; DataCenter","SST &amp; DC",
AM1699="Exclu","Exclu",
AM1699="SAT","SAT",
AM1699="SPARE-ISSUE","SPARE-ISSUE",
AM1699="Fiber CAmtel","TRANS_FO_CAMTEL",
AM1699="Fiber AOF","Fiber AOF",
AM1699="Projet OCM (HUAWEI)","TRAVAUX-HUAWEI",
AM1699="Projet OCM (NOKIA)","TRAVAUX-NOKIA",
AM1699="ACCESS-ISSUE","ACCESS-ISSUE",
AM1699="Projet OCM (ZTE, NOKIA, autres projets)","TRAVAUX OCM",
AM1699="No root CAuse","No root cause",
AM1699="ODU HS","PDH",
AM1699="IP &amp; VLAN","PDH",
AM1699="Warehouse HUAWEI","SPARE-ISSUE",
AM1699="SPARE-HS","SPARE-ISSUE",
AM1699="Power Telco","BSS",AM1699="no impacts","no impacts"
),"")</f>
        <v>Exclu</v>
      </c>
      <c r="AL1699" s="48" t="str" cm="1">
        <f t="array" ref="AL1699">IFERROR(_xlfn.IFS(
AM1699="MPR ISSUE","TX ISSUE",
AM1699="BSS Hardware Issue","RAN ISSUE",
AM1699="Sites strategiques, MLL, Pylone, etc.","ENVTECH",
AM1699="AKTIVCO DEFAUT GE &amp; POWER Cabinet","POWER ISSUE",
AM1699="AKTIVCO Coupure ENEO &amp; Baisse de tension","POWER ISSUE",
AM1699="Coupure ENEO &amp; Baisse de tension","POWER ISSUE",
AM1699="Defaut GE &amp; POWER Cabinet","POWER ISSUE",
AM1699="Sharing","POWER ISSUE",
AM1699="Sites strategiques &amp; DataCenter","POWER ISSUE",
AM1699="Exclu","Exclu",
AM1699="SAT","TX ISSUE",
AM1699="SPARE-ISSUE","SPARE-ISSUE",
AM1699="Fiber CAmtel","TX ISSUE",
AM1699="Fiber AOF","TX ISSUE",
AM1699="Projet OCM (HUAWEI)","TRAVAUX-HUAWEI",
AM1699="Projet OCM (NOKIA)","TRAVAUX -NOKIA",
AM1699="ACCESS-ISSUE","ACCESS-ISSUE",
AM1699="Projet OCM (ZTE, NOKIA, autres projets)","TRAVAUX OCM",
AM1699="No root CAuse","No root cause",
AM1699="ODU HS","TX ISSUE",
AM1699="IP &amp; VLAN","TX ISSUE",
AM1699="Warehouse HUAWEI","SPARE-ISSUE",
AM1699="SPARE-HS","SPARE-ISSUE",
AM1699="Power Telco","RAN ISSUE",AM1699="no impacts","no impacts"
),"")</f>
        <v>Exclu</v>
      </c>
      <c r="AM1699" s="67" t="s">
        <v>6588</v>
      </c>
      <c r="AN1699" s="48" t="str" cm="1">
        <f t="array" ref="AN1699">IFERROR(_xlfn.IFS(
AM1699="MPR ISSUE","ACTIVE",
AM1699="BSS Hardware Issue","ACTIVE",
AM1699="Sites strategiques, MLL, Pylone, etc.","PASSIVE",
AM1699="AKTIVCO DEFAUT GE &amp; POWER Cabinet","PASSIVE",
AM1699="AKTIVCO Coupure ENEO &amp; Baisse de tension","PASSIVE",
AM1699="Coupure ENEO &amp; Baisse de tension","PASSIVE",
AM1699="Defaut GE &amp; POWER Cabinet","PASSIVE",
AM1699="Sharing","PASSIVE",
AM1699="Sites strategiques &amp; DataCenter","PASSIVE",
AM1699="Exclu","Exclu",
AM1699="SAT","ACTIVE",
AM1699="SPARE-ISSUE","SPARE-ISSUE",
AM1699="Fiber CAmtel","ACTIVE",
AM1699="Fiber AOF","ACTIVE",
AM1699="Projet OCM (HUAWEI)","PLANNED WORKS",
AM1699="Projet OCM (NOKIA)","PLANNED WORKS",
AM1699="ACCESS-ISSUE","ACCESS-ISSUE",
AM1699="Projet OCM (ZTE, NOKIA, autres projets)","PLANNED WORKS",
AM1699="No root CAuse","No root cause",
AM1699="ODU HS","ACTIVE",
AM1699="IP &amp; VLAN","ACTIVE",
AM1699="Warehouse HUAWEI","SPARE-ISSUE",
AM1699="SPARE-HS","SPARE-ISSUE",
AM1699="Power Telco","ACTIVE", AM1699="no impacts","no impacts"
),"")</f>
        <v>Exclu</v>
      </c>
      <c r="AO1699" s="93" t="s">
        <v>5537</v>
      </c>
      <c r="AP1699" s="101" t="str">
        <f t="shared" si="49"/>
        <v>CTR_225</v>
      </c>
      <c r="AR1699" s="17" t="s">
        <v>5537</v>
      </c>
      <c r="AS1699" s="7" t="s">
        <v>5537</v>
      </c>
      <c r="AT1699" s="6"/>
      <c r="AU1699" s="7"/>
      <c r="AV1699" s="3" t="s">
        <v>5537</v>
      </c>
      <c r="AW1699" s="18" t="s">
        <v>5537</v>
      </c>
      <c r="AX1699" s="18" t="s">
        <v>5537</v>
      </c>
      <c r="AY1699" s="18" t="s">
        <v>5537</v>
      </c>
      <c r="AZ1699" s="18" t="s">
        <v>5537</v>
      </c>
      <c r="BA1699" s="18" t="s">
        <v>5537</v>
      </c>
      <c r="BB1699" s="18" t="s">
        <v>5537</v>
      </c>
      <c r="BC1699" s="18" t="s">
        <v>5537</v>
      </c>
      <c r="BD1699" s="18" t="s">
        <v>5537</v>
      </c>
      <c r="BE1699" s="18" t="s">
        <v>5537</v>
      </c>
      <c r="BF1699" s="18" t="s">
        <v>5537</v>
      </c>
      <c r="BG1699" s="18" t="s">
        <v>5537</v>
      </c>
      <c r="BH1699" s="18" t="s">
        <v>5537</v>
      </c>
      <c r="BI1699" s="9" t="s">
        <v>5537</v>
      </c>
      <c r="BJ1699" s="14"/>
      <c r="BK1699" s="14" t="s">
        <v>5537</v>
      </c>
      <c r="BL1699" s="14" t="str">
        <f>_xlfn.XLOOKUP(B1699,'[4]cell downs 18042026 17h'!$B:$B,'[4]cell downs 18042026 17h'!$B:$B,"")</f>
        <v/>
      </c>
      <c r="BM1699" s="14" t="str">
        <f>_xlfn.XLOOKUP(B1699,'[5]Cells Huawei 19042026 15h'!$B:$B,'[5]Cells Huawei 19042026 15h'!$B:$B,"")</f>
        <v/>
      </c>
      <c r="BN1699" s="9" t="str">
        <f>_xlfn.XLOOKUP(B1699,'[6]cells down 19042026 9H40'!$B:$B,'[6]cells down 19042026 9H40'!$B:$B,"")</f>
        <v/>
      </c>
      <c r="BO1699" s="9" t="s">
        <v>3722</v>
      </c>
      <c r="BP1699" s="9" t="s">
        <v>12</v>
      </c>
      <c r="BQ1699" s="115"/>
    </row>
    <row r="1700" spans="1:69" s="9" customFormat="1" x14ac:dyDescent="0.3">
      <c r="A1700" s="1" t="s">
        <v>1176</v>
      </c>
      <c r="B1700" s="8" t="s">
        <v>2055</v>
      </c>
      <c r="C1700" s="3" t="str">
        <f>_xlfn.XLOOKUP(B1700,'[1]daily break down'!$D:$D,'[1]daily break down'!$E:$E,"")</f>
        <v>OUEST</v>
      </c>
      <c r="D1700" s="1" t="s">
        <v>11</v>
      </c>
      <c r="E1700" s="1" t="s">
        <v>12</v>
      </c>
      <c r="F1700" s="3" t="s">
        <v>102</v>
      </c>
      <c r="G1700" s="1" t="s">
        <v>1176</v>
      </c>
      <c r="H1700" s="32" t="str">
        <f>_xlfn.XLOOKUP(B1700,[2]CALCULATION!$B:$B,[2]CALCULATION!$H:$H,"")</f>
        <v>Huawei</v>
      </c>
      <c r="I1700" s="28">
        <v>2.1472007487879283</v>
      </c>
      <c r="J1700" s="28">
        <v>1.1485790436402967</v>
      </c>
      <c r="K1700" s="28">
        <v>0</v>
      </c>
      <c r="L1700" s="28">
        <v>0</v>
      </c>
      <c r="M1700" s="28">
        <v>0</v>
      </c>
      <c r="N1700" s="28">
        <v>3.5247465278669532</v>
      </c>
      <c r="O1700" s="28">
        <v>0</v>
      </c>
      <c r="P1700" s="28">
        <v>0</v>
      </c>
      <c r="Q1700" s="28">
        <v>0</v>
      </c>
      <c r="R1700" s="28">
        <v>0</v>
      </c>
      <c r="S1700" s="94">
        <v>1.7052118379262231</v>
      </c>
      <c r="T1700" s="94">
        <f>_xlfn.XLOOKUP(B1700,'[3]Nur des jours'!$B:$B,'[3]Nur des jours'!$U:$U,"")</f>
        <v>0</v>
      </c>
      <c r="U1700" s="94">
        <v>0</v>
      </c>
      <c r="V1700" s="94">
        <v>0</v>
      </c>
      <c r="W1700" s="94">
        <v>0</v>
      </c>
      <c r="X1700" s="94">
        <v>0</v>
      </c>
      <c r="Y1700" s="94">
        <v>0</v>
      </c>
      <c r="Z1700" s="94">
        <v>3.4716871698727001</v>
      </c>
      <c r="AA1700" s="94">
        <v>0</v>
      </c>
      <c r="AB1700" s="94">
        <v>0</v>
      </c>
      <c r="AC1700" s="94">
        <f>_xlfn.XLOOKUP(B1700,'[3]Nur des jours'!$B:$B,'[3]Nur des jours'!$N:$N,"")</f>
        <v>0</v>
      </c>
      <c r="AD1700" s="94">
        <v>0</v>
      </c>
      <c r="AE1700" s="94">
        <v>0</v>
      </c>
      <c r="AF1700" s="94">
        <v>0</v>
      </c>
      <c r="AG1700" s="94">
        <v>0</v>
      </c>
      <c r="AH1700" s="94">
        <v>0</v>
      </c>
      <c r="AI1700" s="49" t="s">
        <v>5559</v>
      </c>
      <c r="AJ1700" s="49"/>
      <c r="AK1700" s="48" t="str" cm="1">
        <f t="array" ref="AK1700">IFERROR(_xlfn.IFS(
AM1700="MPR ISSUE","PDH",
AM1700="BSS Hardware Issue","BSS",
AM1700="Sites strategiques, MLL, Pylone, etc.","ENVTECH",
AM1700="AKTIVCO DEFAUT GE &amp; POWER Cabinet","AKTIVCO",
AM1700="AKTIVCO Coupure ENEO &amp; Baisse de tension","AKTIVCO GRID ONLY",
AM1700="Coupure ENEO &amp; Baisse de tension","IHS GRID ONLY",
AM1700="Defaut GE &amp; POWER Cabinet","IHS",
AM1700="Sharing","Partners",
AM1700="Sites strategiques &amp; DataCenter","SST &amp; DC",
AM1700="Exclu","Exclu",
AM1700="SAT","SAT",
AM1700="SPARE-ISSUE","SPARE-ISSUE",
AM1700="Fiber CAmtel","TRANS_FO_CAMTEL",
AM1700="Fiber AOF","Fiber AOF",
AM1700="Projet OCM (HUAWEI)","TRAVAUX-HUAWEI",
AM1700="Projet OCM (NOKIA)","TRAVAUX-NOKIA",
AM1700="ACCESS-ISSUE","ACCESS-ISSUE",
AM1700="Projet OCM (ZTE, NOKIA, autres projets)","TRAVAUX OCM",
AM1700="No root CAuse","No root cause",
AM1700="ODU HS","PDH",
AM1700="IP &amp; VLAN","PDH",
AM1700="Warehouse HUAWEI","SPARE-ISSUE",
AM1700="SPARE-HS","SPARE-ISSUE",
AM1700="Power Telco","BSS",AM1700="no impacts","no impacts"
),"")</f>
        <v>no impacts</v>
      </c>
      <c r="AL1700" s="48" t="str" cm="1">
        <f t="array" ref="AL1700">IFERROR(_xlfn.IFS(
AM1700="MPR ISSUE","TX ISSUE",
AM1700="BSS Hardware Issue","RAN ISSUE",
AM1700="Sites strategiques, MLL, Pylone, etc.","ENVTECH",
AM1700="AKTIVCO DEFAUT GE &amp; POWER Cabinet","POWER ISSUE",
AM1700="AKTIVCO Coupure ENEO &amp; Baisse de tension","POWER ISSUE",
AM1700="Coupure ENEO &amp; Baisse de tension","POWER ISSUE",
AM1700="Defaut GE &amp; POWER Cabinet","POWER ISSUE",
AM1700="Sharing","POWER ISSUE",
AM1700="Sites strategiques &amp; DataCenter","POWER ISSUE",
AM1700="Exclu","Exclu",
AM1700="SAT","TX ISSUE",
AM1700="SPARE-ISSUE","SPARE-ISSUE",
AM1700="Fiber CAmtel","TX ISSUE",
AM1700="Fiber AOF","TX ISSUE",
AM1700="Projet OCM (HUAWEI)","TRAVAUX-HUAWEI",
AM1700="Projet OCM (NOKIA)","TRAVAUX -NOKIA",
AM1700="ACCESS-ISSUE","ACCESS-ISSUE",
AM1700="Projet OCM (ZTE, NOKIA, autres projets)","TRAVAUX OCM",
AM1700="No root CAuse","No root cause",
AM1700="ODU HS","TX ISSUE",
AM1700="IP &amp; VLAN","TX ISSUE",
AM1700="Warehouse HUAWEI","SPARE-ISSUE",
AM1700="SPARE-HS","SPARE-ISSUE",
AM1700="Power Telco","RAN ISSUE",AM1700="no impacts","no impacts"
),"")</f>
        <v>no impacts</v>
      </c>
      <c r="AM1700" s="67" t="s">
        <v>5605</v>
      </c>
      <c r="AN1700" s="48" t="str" cm="1">
        <f t="array" ref="AN1700">IFERROR(_xlfn.IFS(
AM1700="MPR ISSUE","ACTIVE",
AM1700="BSS Hardware Issue","ACTIVE",
AM1700="Sites strategiques, MLL, Pylone, etc.","PASSIVE",
AM1700="AKTIVCO DEFAUT GE &amp; POWER Cabinet","PASSIVE",
AM1700="AKTIVCO Coupure ENEO &amp; Baisse de tension","PASSIVE",
AM1700="Coupure ENEO &amp; Baisse de tension","PASSIVE",
AM1700="Defaut GE &amp; POWER Cabinet","PASSIVE",
AM1700="Sharing","PASSIVE",
AM1700="Sites strategiques &amp; DataCenter","PASSIVE",
AM1700="Exclu","Exclu",
AM1700="SAT","ACTIVE",
AM1700="SPARE-ISSUE","SPARE-ISSUE",
AM1700="Fiber CAmtel","ACTIVE",
AM1700="Fiber AOF","ACTIVE",
AM1700="Projet OCM (HUAWEI)","PLANNED WORKS",
AM1700="Projet OCM (NOKIA)","PLANNED WORKS",
AM1700="ACCESS-ISSUE","ACCESS-ISSUE",
AM1700="Projet OCM (ZTE, NOKIA, autres projets)","PLANNED WORKS",
AM1700="No root CAuse","No root cause",
AM1700="ODU HS","ACTIVE",
AM1700="IP &amp; VLAN","ACTIVE",
AM1700="Warehouse HUAWEI","SPARE-ISSUE",
AM1700="SPARE-HS","SPARE-ISSUE",
AM1700="Power Telco","ACTIVE", AM1700="no impacts","no impacts"
),"")</f>
        <v>no impacts</v>
      </c>
      <c r="AO1700" s="93" t="s">
        <v>5537</v>
      </c>
      <c r="AP1700" s="101" t="str">
        <f t="shared" si="49"/>
        <v>OST_005</v>
      </c>
      <c r="AR1700" s="17" t="s">
        <v>5537</v>
      </c>
      <c r="AS1700" s="7" t="s">
        <v>5537</v>
      </c>
      <c r="AT1700" s="6"/>
      <c r="AU1700" s="7"/>
      <c r="AV1700" s="3" t="s">
        <v>5537</v>
      </c>
      <c r="AW1700" s="18" t="s">
        <v>5537</v>
      </c>
      <c r="AX1700" s="18" t="s">
        <v>5537</v>
      </c>
      <c r="AY1700" s="18" t="s">
        <v>5537</v>
      </c>
      <c r="AZ1700" s="18" t="s">
        <v>5537</v>
      </c>
      <c r="BA1700" s="18" t="s">
        <v>5537</v>
      </c>
      <c r="BB1700" s="18" t="s">
        <v>5537</v>
      </c>
      <c r="BC1700" s="18" t="s">
        <v>5537</v>
      </c>
      <c r="BD1700" s="18" t="s">
        <v>5537</v>
      </c>
      <c r="BE1700" s="18" t="s">
        <v>5537</v>
      </c>
      <c r="BF1700" s="18" t="s">
        <v>5537</v>
      </c>
      <c r="BG1700" s="18" t="s">
        <v>5537</v>
      </c>
      <c r="BH1700" s="18" t="s">
        <v>5537</v>
      </c>
      <c r="BI1700" s="9" t="s">
        <v>5537</v>
      </c>
      <c r="BJ1700" s="14"/>
      <c r="BK1700" s="14" t="s">
        <v>5537</v>
      </c>
      <c r="BL1700" s="14" t="str">
        <f>_xlfn.XLOOKUP(B1700,'[4]cell downs 18042026 17h'!$B:$B,'[4]cell downs 18042026 17h'!$B:$B,"")</f>
        <v/>
      </c>
      <c r="BM1700" s="14" t="str">
        <f>_xlfn.XLOOKUP(B1700,'[5]Cells Huawei 19042026 15h'!$B:$B,'[5]Cells Huawei 19042026 15h'!$B:$B,"")</f>
        <v/>
      </c>
      <c r="BN1700" s="9" t="str">
        <f>_xlfn.XLOOKUP(B1700,'[6]cells down 19042026 9H40'!$B:$B,'[6]cells down 19042026 9H40'!$B:$B,"")</f>
        <v/>
      </c>
      <c r="BO1700" s="9" t="s">
        <v>2055</v>
      </c>
      <c r="BP1700" s="9" t="s">
        <v>12</v>
      </c>
      <c r="BQ1700" s="115"/>
    </row>
    <row r="1701" spans="1:69" s="9" customFormat="1" x14ac:dyDescent="0.3">
      <c r="A1701" s="1" t="s">
        <v>1995</v>
      </c>
      <c r="B1701" s="8" t="s">
        <v>1996</v>
      </c>
      <c r="C1701" s="3" t="str">
        <f>_xlfn.XLOOKUP(B1701,'[1]daily break down'!$D:$D,'[1]daily break down'!$E:$E,"")</f>
        <v>OUEST</v>
      </c>
      <c r="D1701" s="1" t="s">
        <v>21</v>
      </c>
      <c r="E1701" s="1" t="s">
        <v>987</v>
      </c>
      <c r="F1701" s="3" t="s">
        <v>102</v>
      </c>
      <c r="G1701" s="1" t="s">
        <v>1176</v>
      </c>
      <c r="H1701" s="32" t="str">
        <f>_xlfn.XLOOKUP(B1701,[2]CALCULATION!$B:$B,[2]CALCULATION!$H:$H,"")</f>
        <v>Huawei</v>
      </c>
      <c r="I1701" s="28">
        <v>2.0504989541510077</v>
      </c>
      <c r="J1701" s="28">
        <v>1.049951060545097</v>
      </c>
      <c r="K1701" s="28">
        <v>1.2405367074447897</v>
      </c>
      <c r="L1701" s="28">
        <v>9.9994150094311909</v>
      </c>
      <c r="M1701" s="28">
        <v>0</v>
      </c>
      <c r="N1701" s="28">
        <v>3.0777102898414248</v>
      </c>
      <c r="O1701" s="28">
        <v>0</v>
      </c>
      <c r="P1701" s="28">
        <v>0</v>
      </c>
      <c r="Q1701" s="28">
        <v>0</v>
      </c>
      <c r="R1701" s="28">
        <v>0</v>
      </c>
      <c r="S1701" s="94">
        <v>1.572964732202732</v>
      </c>
      <c r="T1701" s="94">
        <f>_xlfn.XLOOKUP(B1701,'[3]Nur des jours'!$B:$B,'[3]Nur des jours'!$U:$U,"")</f>
        <v>0</v>
      </c>
      <c r="U1701" s="94">
        <v>0</v>
      </c>
      <c r="V1701" s="94">
        <v>0</v>
      </c>
      <c r="W1701" s="94">
        <v>0</v>
      </c>
      <c r="X1701" s="94">
        <v>0</v>
      </c>
      <c r="Y1701" s="94">
        <v>0</v>
      </c>
      <c r="Z1701" s="94">
        <v>3.1887871576021665</v>
      </c>
      <c r="AA1701" s="94">
        <v>0</v>
      </c>
      <c r="AB1701" s="94">
        <v>0</v>
      </c>
      <c r="AC1701" s="94">
        <f>_xlfn.XLOOKUP(B1701,'[3]Nur des jours'!$B:$B,'[3]Nur des jours'!$N:$N,"")</f>
        <v>0</v>
      </c>
      <c r="AD1701" s="94">
        <v>0</v>
      </c>
      <c r="AE1701" s="94">
        <v>0</v>
      </c>
      <c r="AF1701" s="94">
        <v>0</v>
      </c>
      <c r="AG1701" s="94">
        <v>0</v>
      </c>
      <c r="AH1701" s="94">
        <v>0</v>
      </c>
      <c r="AI1701" s="49" t="s">
        <v>5559</v>
      </c>
      <c r="AJ1701" s="49"/>
      <c r="AK1701" s="48" t="str" cm="1">
        <f t="array" ref="AK1701">IFERROR(_xlfn.IFS(
AM1701="MPR ISSUE","PDH",
AM1701="BSS Hardware Issue","BSS",
AM1701="Sites strategiques, MLL, Pylone, etc.","ENVTECH",
AM1701="AKTIVCO DEFAUT GE &amp; POWER Cabinet","AKTIVCO",
AM1701="AKTIVCO Coupure ENEO &amp; Baisse de tension","AKTIVCO GRID ONLY",
AM1701="Coupure ENEO &amp; Baisse de tension","IHS GRID ONLY",
AM1701="Defaut GE &amp; POWER Cabinet","IHS",
AM1701="Sharing","Partners",
AM1701="Sites strategiques &amp; DataCenter","SST &amp; DC",
AM1701="Exclu","Exclu",
AM1701="SAT","SAT",
AM1701="SPARE-ISSUE","SPARE-ISSUE",
AM1701="Fiber CAmtel","TRANS_FO_CAMTEL",
AM1701="Fiber AOF","Fiber AOF",
AM1701="Projet OCM (HUAWEI)","TRAVAUX-HUAWEI",
AM1701="Projet OCM (NOKIA)","TRAVAUX-NOKIA",
AM1701="ACCESS-ISSUE","ACCESS-ISSUE",
AM1701="Projet OCM (ZTE, NOKIA, autres projets)","TRAVAUX OCM",
AM1701="No root CAuse","No root cause",
AM1701="ODU HS","PDH",
AM1701="IP &amp; VLAN","PDH",
AM1701="Warehouse HUAWEI","SPARE-ISSUE",
AM1701="SPARE-HS","SPARE-ISSUE",
AM1701="Power Telco","BSS",AM1701="no impacts","no impacts"
),"")</f>
        <v>no impacts</v>
      </c>
      <c r="AL1701" s="48" t="str" cm="1">
        <f t="array" ref="AL1701">IFERROR(_xlfn.IFS(
AM1701="MPR ISSUE","TX ISSUE",
AM1701="BSS Hardware Issue","RAN ISSUE",
AM1701="Sites strategiques, MLL, Pylone, etc.","ENVTECH",
AM1701="AKTIVCO DEFAUT GE &amp; POWER Cabinet","POWER ISSUE",
AM1701="AKTIVCO Coupure ENEO &amp; Baisse de tension","POWER ISSUE",
AM1701="Coupure ENEO &amp; Baisse de tension","POWER ISSUE",
AM1701="Defaut GE &amp; POWER Cabinet","POWER ISSUE",
AM1701="Sharing","POWER ISSUE",
AM1701="Sites strategiques &amp; DataCenter","POWER ISSUE",
AM1701="Exclu","Exclu",
AM1701="SAT","TX ISSUE",
AM1701="SPARE-ISSUE","SPARE-ISSUE",
AM1701="Fiber CAmtel","TX ISSUE",
AM1701="Fiber AOF","TX ISSUE",
AM1701="Projet OCM (HUAWEI)","TRAVAUX-HUAWEI",
AM1701="Projet OCM (NOKIA)","TRAVAUX -NOKIA",
AM1701="ACCESS-ISSUE","ACCESS-ISSUE",
AM1701="Projet OCM (ZTE, NOKIA, autres projets)","TRAVAUX OCM",
AM1701="No root CAuse","No root cause",
AM1701="ODU HS","TX ISSUE",
AM1701="IP &amp; VLAN","TX ISSUE",
AM1701="Warehouse HUAWEI","SPARE-ISSUE",
AM1701="SPARE-HS","SPARE-ISSUE",
AM1701="Power Telco","RAN ISSUE",AM1701="no impacts","no impacts"
),"")</f>
        <v>no impacts</v>
      </c>
      <c r="AM1701" s="67" t="s">
        <v>5605</v>
      </c>
      <c r="AN1701" s="48" t="str" cm="1">
        <f t="array" ref="AN1701">IFERROR(_xlfn.IFS(
AM1701="MPR ISSUE","ACTIVE",
AM1701="BSS Hardware Issue","ACTIVE",
AM1701="Sites strategiques, MLL, Pylone, etc.","PASSIVE",
AM1701="AKTIVCO DEFAUT GE &amp; POWER Cabinet","PASSIVE",
AM1701="AKTIVCO Coupure ENEO &amp; Baisse de tension","PASSIVE",
AM1701="Coupure ENEO &amp; Baisse de tension","PASSIVE",
AM1701="Defaut GE &amp; POWER Cabinet","PASSIVE",
AM1701="Sharing","PASSIVE",
AM1701="Sites strategiques &amp; DataCenter","PASSIVE",
AM1701="Exclu","Exclu",
AM1701="SAT","ACTIVE",
AM1701="SPARE-ISSUE","SPARE-ISSUE",
AM1701="Fiber CAmtel","ACTIVE",
AM1701="Fiber AOF","ACTIVE",
AM1701="Projet OCM (HUAWEI)","PLANNED WORKS",
AM1701="Projet OCM (NOKIA)","PLANNED WORKS",
AM1701="ACCESS-ISSUE","ACCESS-ISSUE",
AM1701="Projet OCM (ZTE, NOKIA, autres projets)","PLANNED WORKS",
AM1701="No root CAuse","No root cause",
AM1701="ODU HS","ACTIVE",
AM1701="IP &amp; VLAN","ACTIVE",
AM1701="Warehouse HUAWEI","SPARE-ISSUE",
AM1701="SPARE-HS","SPARE-ISSUE",
AM1701="Power Telco","ACTIVE", AM1701="no impacts","no impacts"
),"")</f>
        <v>no impacts</v>
      </c>
      <c r="AO1701" s="93" t="s">
        <v>5537</v>
      </c>
      <c r="AP1701" s="101" t="str">
        <f t="shared" si="49"/>
        <v>OST_228</v>
      </c>
      <c r="AR1701" s="17" t="s">
        <v>5537</v>
      </c>
      <c r="AS1701" s="7" t="s">
        <v>5537</v>
      </c>
      <c r="AT1701" s="6"/>
      <c r="AU1701" s="7"/>
      <c r="AV1701" s="3" t="s">
        <v>5537</v>
      </c>
      <c r="AW1701" s="18" t="s">
        <v>5537</v>
      </c>
      <c r="AX1701" s="18" t="s">
        <v>5537</v>
      </c>
      <c r="AY1701" s="18" t="s">
        <v>5537</v>
      </c>
      <c r="AZ1701" s="18" t="s">
        <v>5537</v>
      </c>
      <c r="BA1701" s="18" t="s">
        <v>5537</v>
      </c>
      <c r="BB1701" s="18" t="s">
        <v>5537</v>
      </c>
      <c r="BC1701" s="18" t="s">
        <v>5537</v>
      </c>
      <c r="BD1701" s="18" t="s">
        <v>5537</v>
      </c>
      <c r="BE1701" s="18" t="s">
        <v>5537</v>
      </c>
      <c r="BF1701" s="18" t="s">
        <v>5537</v>
      </c>
      <c r="BG1701" s="18" t="s">
        <v>5537</v>
      </c>
      <c r="BH1701" s="18" t="s">
        <v>5537</v>
      </c>
      <c r="BI1701" s="9" t="s">
        <v>5537</v>
      </c>
      <c r="BJ1701" s="14"/>
      <c r="BK1701" s="14" t="s">
        <v>5537</v>
      </c>
      <c r="BL1701" s="14" t="str">
        <f>_xlfn.XLOOKUP(B1701,'[4]cell downs 18042026 17h'!$B:$B,'[4]cell downs 18042026 17h'!$B:$B,"")</f>
        <v/>
      </c>
      <c r="BM1701" s="14" t="str">
        <f>_xlfn.XLOOKUP(B1701,'[5]Cells Huawei 19042026 15h'!$B:$B,'[5]Cells Huawei 19042026 15h'!$B:$B,"")</f>
        <v/>
      </c>
      <c r="BN1701" s="9" t="str">
        <f>_xlfn.XLOOKUP(B1701,'[6]cells down 19042026 9H40'!$B:$B,'[6]cells down 19042026 9H40'!$B:$B,"")</f>
        <v/>
      </c>
      <c r="BO1701" s="9" t="s">
        <v>5537</v>
      </c>
      <c r="BP1701" s="9" t="s">
        <v>594</v>
      </c>
      <c r="BQ1701" s="115"/>
    </row>
    <row r="1702" spans="1:69" s="9" customFormat="1" x14ac:dyDescent="0.3">
      <c r="A1702" s="1" t="s">
        <v>2294</v>
      </c>
      <c r="B1702" s="8" t="s">
        <v>2295</v>
      </c>
      <c r="C1702" s="3" t="str">
        <f>_xlfn.XLOOKUP(B1702,'[1]daily break down'!$D:$D,'[1]daily break down'!$E:$E,"")</f>
        <v>Douala</v>
      </c>
      <c r="D1702" s="1" t="s">
        <v>21</v>
      </c>
      <c r="E1702" s="1" t="s">
        <v>22</v>
      </c>
      <c r="F1702" s="3" t="s">
        <v>31</v>
      </c>
      <c r="G1702" s="1" t="s">
        <v>32</v>
      </c>
      <c r="H1702" s="34" t="str">
        <f>_xlfn.XLOOKUP(B1702,[2]CALCULATION!$B:$B,[2]CALCULATION!$H:$H,"")</f>
        <v>ZTE</v>
      </c>
      <c r="I1702" s="28">
        <v>5.7727868094614401</v>
      </c>
      <c r="J1702" s="28">
        <v>7.8111400752782982</v>
      </c>
      <c r="K1702" s="28">
        <v>0</v>
      </c>
      <c r="L1702" s="28">
        <v>0</v>
      </c>
      <c r="M1702" s="28">
        <v>0</v>
      </c>
      <c r="N1702" s="28">
        <v>0</v>
      </c>
      <c r="O1702" s="28">
        <v>0</v>
      </c>
      <c r="P1702" s="28">
        <v>0</v>
      </c>
      <c r="Q1702" s="28">
        <v>6.3827464879163784</v>
      </c>
      <c r="R1702" s="28">
        <v>2.2030958842346462</v>
      </c>
      <c r="S1702" s="94">
        <v>1.4613349770141506</v>
      </c>
      <c r="T1702" s="94">
        <f>_xlfn.XLOOKUP(B1702,'[3]Nur des jours'!$B:$B,'[3]Nur des jours'!$U:$U,"")</f>
        <v>0</v>
      </c>
      <c r="U1702" s="94">
        <v>0</v>
      </c>
      <c r="V1702" s="94">
        <v>0</v>
      </c>
      <c r="W1702" s="94">
        <v>0</v>
      </c>
      <c r="X1702" s="94">
        <v>0</v>
      </c>
      <c r="Y1702" s="94">
        <v>0</v>
      </c>
      <c r="Z1702" s="94">
        <v>0</v>
      </c>
      <c r="AA1702" s="94">
        <v>0</v>
      </c>
      <c r="AB1702" s="94">
        <v>0</v>
      </c>
      <c r="AC1702" s="94">
        <f>_xlfn.XLOOKUP(B1702,'[3]Nur des jours'!$B:$B,'[3]Nur des jours'!$N:$N,"")</f>
        <v>0</v>
      </c>
      <c r="AD1702" s="94">
        <v>0</v>
      </c>
      <c r="AE1702" s="94">
        <v>0</v>
      </c>
      <c r="AF1702" s="94">
        <v>0</v>
      </c>
      <c r="AG1702" s="94">
        <v>0</v>
      </c>
      <c r="AH1702" s="94">
        <v>0</v>
      </c>
      <c r="AI1702" s="49" t="s">
        <v>5559</v>
      </c>
      <c r="AJ1702" s="49"/>
      <c r="AK1702" s="48" t="str" cm="1">
        <f t="array" ref="AK1702">IFERROR(_xlfn.IFS(
AM1702="MPR ISSUE","PDH",
AM1702="BSS Hardware Issue","BSS",
AM1702="Sites strategiques, MLL, Pylone, etc.","ENVTECH",
AM1702="AKTIVCO DEFAUT GE &amp; POWER Cabinet","AKTIVCO",
AM1702="AKTIVCO Coupure ENEO &amp; Baisse de tension","AKTIVCO GRID ONLY",
AM1702="Coupure ENEO &amp; Baisse de tension","IHS GRID ONLY",
AM1702="Defaut GE &amp; POWER Cabinet","IHS",
AM1702="Sharing","Partners",
AM1702="Sites strategiques &amp; DataCenter","SST &amp; DC",
AM1702="Exclu","Exclu",
AM1702="SAT","SAT",
AM1702="SPARE-ISSUE","SPARE-ISSUE",
AM1702="Fiber CAmtel","TRANS_FO_CAMTEL",
AM1702="Fiber AOF","Fiber AOF",
AM1702="Projet OCM (HUAWEI)","TRAVAUX-HUAWEI",
AM1702="Projet OCM (NOKIA)","TRAVAUX-NOKIA",
AM1702="ACCESS-ISSUE","ACCESS-ISSUE",
AM1702="Projet OCM (ZTE, NOKIA, autres projets)","TRAVAUX OCM",
AM1702="No root CAuse","No root cause",
AM1702="ODU HS","PDH",
AM1702="IP &amp; VLAN","PDH",
AM1702="Warehouse HUAWEI","SPARE-ISSUE",
AM1702="SPARE-HS","SPARE-ISSUE",
AM1702="Power Telco","BSS",AM1702="no impacts","no impacts"
),"")</f>
        <v>no impacts</v>
      </c>
      <c r="AL1702" s="48" t="str" cm="1">
        <f t="array" ref="AL1702">IFERROR(_xlfn.IFS(
AM1702="MPR ISSUE","TX ISSUE",
AM1702="BSS Hardware Issue","RAN ISSUE",
AM1702="Sites strategiques, MLL, Pylone, etc.","ENVTECH",
AM1702="AKTIVCO DEFAUT GE &amp; POWER Cabinet","POWER ISSUE",
AM1702="AKTIVCO Coupure ENEO &amp; Baisse de tension","POWER ISSUE",
AM1702="Coupure ENEO &amp; Baisse de tension","POWER ISSUE",
AM1702="Defaut GE &amp; POWER Cabinet","POWER ISSUE",
AM1702="Sharing","POWER ISSUE",
AM1702="Sites strategiques &amp; DataCenter","POWER ISSUE",
AM1702="Exclu","Exclu",
AM1702="SAT","TX ISSUE",
AM1702="SPARE-ISSUE","SPARE-ISSUE",
AM1702="Fiber CAmtel","TX ISSUE",
AM1702="Fiber AOF","TX ISSUE",
AM1702="Projet OCM (HUAWEI)","TRAVAUX-HUAWEI",
AM1702="Projet OCM (NOKIA)","TRAVAUX -NOKIA",
AM1702="ACCESS-ISSUE","ACCESS-ISSUE",
AM1702="Projet OCM (ZTE, NOKIA, autres projets)","TRAVAUX OCM",
AM1702="No root CAuse","No root cause",
AM1702="ODU HS","TX ISSUE",
AM1702="IP &amp; VLAN","TX ISSUE",
AM1702="Warehouse HUAWEI","SPARE-ISSUE",
AM1702="SPARE-HS","SPARE-ISSUE",
AM1702="Power Telco","RAN ISSUE",AM1702="no impacts","no impacts"
),"")</f>
        <v>no impacts</v>
      </c>
      <c r="AM1702" s="67" t="s">
        <v>5605</v>
      </c>
      <c r="AN1702" s="48" t="str" cm="1">
        <f t="array" ref="AN1702">IFERROR(_xlfn.IFS(
AM1702="MPR ISSUE","ACTIVE",
AM1702="BSS Hardware Issue","ACTIVE",
AM1702="Sites strategiques, MLL, Pylone, etc.","PASSIVE",
AM1702="AKTIVCO DEFAUT GE &amp; POWER Cabinet","PASSIVE",
AM1702="AKTIVCO Coupure ENEO &amp; Baisse de tension","PASSIVE",
AM1702="Coupure ENEO &amp; Baisse de tension","PASSIVE",
AM1702="Defaut GE &amp; POWER Cabinet","PASSIVE",
AM1702="Sharing","PASSIVE",
AM1702="Sites strategiques &amp; DataCenter","PASSIVE",
AM1702="Exclu","Exclu",
AM1702="SAT","ACTIVE",
AM1702="SPARE-ISSUE","SPARE-ISSUE",
AM1702="Fiber CAmtel","ACTIVE",
AM1702="Fiber AOF","ACTIVE",
AM1702="Projet OCM (HUAWEI)","PLANNED WORKS",
AM1702="Projet OCM (NOKIA)","PLANNED WORKS",
AM1702="ACCESS-ISSUE","ACCESS-ISSUE",
AM1702="Projet OCM (ZTE, NOKIA, autres projets)","PLANNED WORKS",
AM1702="No root CAuse","No root cause",
AM1702="ODU HS","ACTIVE",
AM1702="IP &amp; VLAN","ACTIVE",
AM1702="Warehouse HUAWEI","SPARE-ISSUE",
AM1702="SPARE-HS","SPARE-ISSUE",
AM1702="Power Telco","ACTIVE", AM1702="no impacts","no impacts"
),"")</f>
        <v>no impacts</v>
      </c>
      <c r="AO1702" s="93" t="s">
        <v>5537</v>
      </c>
      <c r="AP1702" s="101" t="str">
        <f t="shared" si="49"/>
        <v>LIT_564</v>
      </c>
      <c r="AR1702" s="17" t="s">
        <v>5537</v>
      </c>
      <c r="AS1702" s="7" t="s">
        <v>5537</v>
      </c>
      <c r="AT1702" s="6"/>
      <c r="AU1702" s="7"/>
      <c r="AV1702" s="3" t="s">
        <v>5537</v>
      </c>
      <c r="AW1702" s="18" t="s">
        <v>5537</v>
      </c>
      <c r="AX1702" s="18" t="s">
        <v>5537</v>
      </c>
      <c r="AY1702" s="18" t="s">
        <v>5537</v>
      </c>
      <c r="AZ1702" s="18" t="s">
        <v>5537</v>
      </c>
      <c r="BA1702" s="18" t="s">
        <v>5537</v>
      </c>
      <c r="BB1702" s="18" t="s">
        <v>5537</v>
      </c>
      <c r="BC1702" s="18" t="s">
        <v>5537</v>
      </c>
      <c r="BD1702" s="18" t="s">
        <v>5537</v>
      </c>
      <c r="BE1702" s="18" t="s">
        <v>5537</v>
      </c>
      <c r="BF1702" s="18" t="s">
        <v>5537</v>
      </c>
      <c r="BG1702" s="18" t="s">
        <v>5537</v>
      </c>
      <c r="BH1702" s="18" t="s">
        <v>5537</v>
      </c>
      <c r="BI1702" s="9" t="s">
        <v>5537</v>
      </c>
      <c r="BJ1702" s="14"/>
      <c r="BK1702" s="14" t="s">
        <v>5537</v>
      </c>
      <c r="BL1702" s="14" t="str">
        <f>_xlfn.XLOOKUP(B1702,'[4]cell downs 18042026 17h'!$B:$B,'[4]cell downs 18042026 17h'!$B:$B,"")</f>
        <v/>
      </c>
      <c r="BM1702" s="14" t="str">
        <f>_xlfn.XLOOKUP(B1702,'[5]Cells Huawei 19042026 15h'!$B:$B,'[5]Cells Huawei 19042026 15h'!$B:$B,"")</f>
        <v/>
      </c>
      <c r="BN1702" s="9" t="str">
        <f>_xlfn.XLOOKUP(B1702,'[6]cells down 19042026 9H40'!$B:$B,'[6]cells down 19042026 9H40'!$B:$B,"")</f>
        <v/>
      </c>
      <c r="BO1702" s="9" t="s">
        <v>5537</v>
      </c>
      <c r="BP1702" s="9" t="s">
        <v>594</v>
      </c>
      <c r="BQ1702" s="115"/>
    </row>
    <row r="1703" spans="1:69" s="9" customFormat="1" x14ac:dyDescent="0.3">
      <c r="A1703" s="1" t="s">
        <v>4792</v>
      </c>
      <c r="B1703" s="8" t="s">
        <v>4793</v>
      </c>
      <c r="C1703" s="3" t="str">
        <f>_xlfn.XLOOKUP(B1703,'[1]daily break down'!$D:$D,'[1]daily break down'!$E:$E,"")</f>
        <v>CENTRE</v>
      </c>
      <c r="D1703" s="1" t="s">
        <v>21</v>
      </c>
      <c r="E1703" s="1" t="s">
        <v>80</v>
      </c>
      <c r="F1703" s="3" t="s">
        <v>37</v>
      </c>
      <c r="G1703" s="1" t="s">
        <v>4794</v>
      </c>
      <c r="H1703" s="34" t="str">
        <f>_xlfn.XLOOKUP(B1703,[2]CALCULATION!$B:$B,[2]CALCULATION!$H:$H,"")</f>
        <v>ZTE</v>
      </c>
      <c r="I1703" s="28">
        <v>0</v>
      </c>
      <c r="J1703" s="28">
        <v>0</v>
      </c>
      <c r="K1703" s="28">
        <v>0</v>
      </c>
      <c r="L1703" s="28">
        <v>0</v>
      </c>
      <c r="M1703" s="28">
        <v>0</v>
      </c>
      <c r="N1703" s="28">
        <v>0</v>
      </c>
      <c r="O1703" s="28">
        <v>0</v>
      </c>
      <c r="P1703" s="28">
        <v>0</v>
      </c>
      <c r="Q1703" s="28">
        <v>0</v>
      </c>
      <c r="R1703" s="28">
        <v>0</v>
      </c>
      <c r="S1703" s="94">
        <v>0</v>
      </c>
      <c r="T1703" s="94">
        <f>_xlfn.XLOOKUP(B1703,'[3]Nur des jours'!$B:$B,'[3]Nur des jours'!$U:$U,"")</f>
        <v>0</v>
      </c>
      <c r="U1703" s="94">
        <v>0</v>
      </c>
      <c r="V1703" s="94">
        <v>0</v>
      </c>
      <c r="W1703" s="94">
        <v>0</v>
      </c>
      <c r="X1703" s="94">
        <v>0</v>
      </c>
      <c r="Y1703" s="94">
        <v>0</v>
      </c>
      <c r="Z1703" s="94">
        <v>0</v>
      </c>
      <c r="AA1703" s="94">
        <v>0</v>
      </c>
      <c r="AB1703" s="94">
        <v>0</v>
      </c>
      <c r="AC1703" s="94">
        <f>_xlfn.XLOOKUP(B1703,'[3]Nur des jours'!$B:$B,'[3]Nur des jours'!$N:$N,"")</f>
        <v>0</v>
      </c>
      <c r="AD1703" s="94">
        <v>0</v>
      </c>
      <c r="AE1703" s="94">
        <v>0</v>
      </c>
      <c r="AF1703" s="94">
        <v>0</v>
      </c>
      <c r="AG1703" s="94">
        <v>0</v>
      </c>
      <c r="AH1703" s="94">
        <v>0</v>
      </c>
      <c r="AI1703" s="49" t="s">
        <v>6588</v>
      </c>
      <c r="AJ1703" s="49"/>
      <c r="AK1703" s="48" t="str" cm="1">
        <f t="array" ref="AK1703">IFERROR(_xlfn.IFS(
AM1703="MPR ISSUE","PDH",
AM1703="BSS Hardware Issue","BSS",
AM1703="Sites strategiques, MLL, Pylone, etc.","ENVTECH",
AM1703="AKTIVCO DEFAUT GE &amp; POWER Cabinet","AKTIVCO",
AM1703="AKTIVCO Coupure ENEO &amp; Baisse de tension","AKTIVCO GRID ONLY",
AM1703="Coupure ENEO &amp; Baisse de tension","IHS GRID ONLY",
AM1703="Defaut GE &amp; POWER Cabinet","IHS",
AM1703="Sharing","Partners",
AM1703="Sites strategiques &amp; DataCenter","SST &amp; DC",
AM1703="Exclu","Exclu",
AM1703="SAT","SAT",
AM1703="SPARE-ISSUE","SPARE-ISSUE",
AM1703="Fiber CAmtel","TRANS_FO_CAMTEL",
AM1703="Fiber AOF","Fiber AOF",
AM1703="Projet OCM (HUAWEI)","TRAVAUX-HUAWEI",
AM1703="Projet OCM (NOKIA)","TRAVAUX-NOKIA",
AM1703="ACCESS-ISSUE","ACCESS-ISSUE",
AM1703="Projet OCM (ZTE, NOKIA, autres projets)","TRAVAUX OCM",
AM1703="No root CAuse","No root cause",
AM1703="ODU HS","PDH",
AM1703="IP &amp; VLAN","PDH",
AM1703="Warehouse HUAWEI","SPARE-ISSUE",
AM1703="SPARE-HS","SPARE-ISSUE",
AM1703="Power Telco","BSS",AM1703="no impacts","no impacts"
),"")</f>
        <v>Exclu</v>
      </c>
      <c r="AL1703" s="48" t="str" cm="1">
        <f t="array" ref="AL1703">IFERROR(_xlfn.IFS(
AM1703="MPR ISSUE","TX ISSUE",
AM1703="BSS Hardware Issue","RAN ISSUE",
AM1703="Sites strategiques, MLL, Pylone, etc.","ENVTECH",
AM1703="AKTIVCO DEFAUT GE &amp; POWER Cabinet","POWER ISSUE",
AM1703="AKTIVCO Coupure ENEO &amp; Baisse de tension","POWER ISSUE",
AM1703="Coupure ENEO &amp; Baisse de tension","POWER ISSUE",
AM1703="Defaut GE &amp; POWER Cabinet","POWER ISSUE",
AM1703="Sharing","POWER ISSUE",
AM1703="Sites strategiques &amp; DataCenter","POWER ISSUE",
AM1703="Exclu","Exclu",
AM1703="SAT","TX ISSUE",
AM1703="SPARE-ISSUE","SPARE-ISSUE",
AM1703="Fiber CAmtel","TX ISSUE",
AM1703="Fiber AOF","TX ISSUE",
AM1703="Projet OCM (HUAWEI)","TRAVAUX-HUAWEI",
AM1703="Projet OCM (NOKIA)","TRAVAUX -NOKIA",
AM1703="ACCESS-ISSUE","ACCESS-ISSUE",
AM1703="Projet OCM (ZTE, NOKIA, autres projets)","TRAVAUX OCM",
AM1703="No root CAuse","No root cause",
AM1703="ODU HS","TX ISSUE",
AM1703="IP &amp; VLAN","TX ISSUE",
AM1703="Warehouse HUAWEI","SPARE-ISSUE",
AM1703="SPARE-HS","SPARE-ISSUE",
AM1703="Power Telco","RAN ISSUE",AM1703="no impacts","no impacts"
),"")</f>
        <v>Exclu</v>
      </c>
      <c r="AM1703" s="67" t="s">
        <v>6588</v>
      </c>
      <c r="AN1703" s="48" t="str" cm="1">
        <f t="array" ref="AN1703">IFERROR(_xlfn.IFS(
AM1703="MPR ISSUE","ACTIVE",
AM1703="BSS Hardware Issue","ACTIVE",
AM1703="Sites strategiques, MLL, Pylone, etc.","PASSIVE",
AM1703="AKTIVCO DEFAUT GE &amp; POWER Cabinet","PASSIVE",
AM1703="AKTIVCO Coupure ENEO &amp; Baisse de tension","PASSIVE",
AM1703="Coupure ENEO &amp; Baisse de tension","PASSIVE",
AM1703="Defaut GE &amp; POWER Cabinet","PASSIVE",
AM1703="Sharing","PASSIVE",
AM1703="Sites strategiques &amp; DataCenter","PASSIVE",
AM1703="Exclu","Exclu",
AM1703="SAT","ACTIVE",
AM1703="SPARE-ISSUE","SPARE-ISSUE",
AM1703="Fiber CAmtel","ACTIVE",
AM1703="Fiber AOF","ACTIVE",
AM1703="Projet OCM (HUAWEI)","PLANNED WORKS",
AM1703="Projet OCM (NOKIA)","PLANNED WORKS",
AM1703="ACCESS-ISSUE","ACCESS-ISSUE",
AM1703="Projet OCM (ZTE, NOKIA, autres projets)","PLANNED WORKS",
AM1703="No root CAuse","No root cause",
AM1703="ODU HS","ACTIVE",
AM1703="IP &amp; VLAN","ACTIVE",
AM1703="Warehouse HUAWEI","SPARE-ISSUE",
AM1703="SPARE-HS","SPARE-ISSUE",
AM1703="Power Telco","ACTIVE", AM1703="no impacts","no impacts"
),"")</f>
        <v>Exclu</v>
      </c>
      <c r="AO1703" s="93" t="s">
        <v>5537</v>
      </c>
      <c r="AP1703" s="101" t="str">
        <f t="shared" si="49"/>
        <v>CTR_142</v>
      </c>
      <c r="AR1703" s="17" t="s">
        <v>5537</v>
      </c>
      <c r="AS1703" s="7" t="s">
        <v>5537</v>
      </c>
      <c r="AT1703" s="6"/>
      <c r="AU1703" s="7"/>
      <c r="AV1703" s="3" t="s">
        <v>5537</v>
      </c>
      <c r="AW1703" s="18" t="s">
        <v>5537</v>
      </c>
      <c r="AX1703" s="18" t="s">
        <v>5537</v>
      </c>
      <c r="AY1703" s="18" t="s">
        <v>5537</v>
      </c>
      <c r="AZ1703" s="18" t="s">
        <v>5537</v>
      </c>
      <c r="BA1703" s="18" t="s">
        <v>5537</v>
      </c>
      <c r="BB1703" s="18" t="s">
        <v>5537</v>
      </c>
      <c r="BC1703" s="18" t="s">
        <v>5537</v>
      </c>
      <c r="BD1703" s="18" t="s">
        <v>5537</v>
      </c>
      <c r="BE1703" s="18" t="s">
        <v>5537</v>
      </c>
      <c r="BF1703" s="18" t="s">
        <v>5537</v>
      </c>
      <c r="BG1703" s="18" t="s">
        <v>5537</v>
      </c>
      <c r="BH1703" s="18" t="s">
        <v>5537</v>
      </c>
      <c r="BI1703" s="9" t="s">
        <v>5537</v>
      </c>
      <c r="BJ1703" s="14"/>
      <c r="BK1703" s="14" t="s">
        <v>5537</v>
      </c>
      <c r="BL1703" s="14" t="str">
        <f>_xlfn.XLOOKUP(B1703,'[4]cell downs 18042026 17h'!$B:$B,'[4]cell downs 18042026 17h'!$B:$B,"")</f>
        <v/>
      </c>
      <c r="BM1703" s="14" t="str">
        <f>_xlfn.XLOOKUP(B1703,'[5]Cells Huawei 19042026 15h'!$B:$B,'[5]Cells Huawei 19042026 15h'!$B:$B,"")</f>
        <v/>
      </c>
      <c r="BN1703" s="9" t="str">
        <f>_xlfn.XLOOKUP(B1703,'[6]cells down 19042026 9H40'!$B:$B,'[6]cells down 19042026 9H40'!$B:$B,"")</f>
        <v/>
      </c>
      <c r="BO1703" s="9" t="s">
        <v>5537</v>
      </c>
      <c r="BP1703" s="9" t="s">
        <v>12</v>
      </c>
      <c r="BQ1703" s="115"/>
    </row>
    <row r="1704" spans="1:69" s="9" customFormat="1" x14ac:dyDescent="0.3">
      <c r="A1704" s="1" t="s">
        <v>749</v>
      </c>
      <c r="B1704" s="8" t="s">
        <v>750</v>
      </c>
      <c r="C1704" s="3" t="str">
        <f>_xlfn.XLOOKUP(B1704,'[1]daily break down'!$D:$D,'[1]daily break down'!$E:$E,"")</f>
        <v>SUD-OUEST</v>
      </c>
      <c r="D1704" s="1" t="s">
        <v>11</v>
      </c>
      <c r="E1704" s="1" t="s">
        <v>5525</v>
      </c>
      <c r="F1704" s="3" t="s">
        <v>13</v>
      </c>
      <c r="G1704" s="1" t="s">
        <v>78</v>
      </c>
      <c r="H1704" s="33" t="str">
        <f>_xlfn.XLOOKUP(B1704,[2]CALCULATION!$B:$B,[2]CALCULATION!$H:$H,"")</f>
        <v>NOKIA</v>
      </c>
      <c r="I1704" s="28">
        <v>0</v>
      </c>
      <c r="J1704" s="28">
        <v>0</v>
      </c>
      <c r="K1704" s="28">
        <v>0</v>
      </c>
      <c r="L1704" s="28">
        <v>0</v>
      </c>
      <c r="M1704" s="28">
        <v>0</v>
      </c>
      <c r="N1704" s="28">
        <v>0</v>
      </c>
      <c r="O1704" s="28">
        <v>0</v>
      </c>
      <c r="P1704" s="28">
        <v>0</v>
      </c>
      <c r="Q1704" s="28">
        <v>0</v>
      </c>
      <c r="R1704" s="28">
        <v>0</v>
      </c>
      <c r="S1704" s="94">
        <v>0</v>
      </c>
      <c r="T1704" s="94">
        <f>_xlfn.XLOOKUP(B1704,'[3]Nur des jours'!$B:$B,'[3]Nur des jours'!$U:$U,"")</f>
        <v>0</v>
      </c>
      <c r="U1704" s="94">
        <v>0</v>
      </c>
      <c r="V1704" s="94">
        <v>0</v>
      </c>
      <c r="W1704" s="94">
        <v>0</v>
      </c>
      <c r="X1704" s="94">
        <v>0</v>
      </c>
      <c r="Y1704" s="94">
        <v>0</v>
      </c>
      <c r="Z1704" s="94">
        <v>0</v>
      </c>
      <c r="AA1704" s="94">
        <v>0</v>
      </c>
      <c r="AB1704" s="94">
        <v>0</v>
      </c>
      <c r="AC1704" s="94">
        <f>_xlfn.XLOOKUP(B1704,'[3]Nur des jours'!$B:$B,'[3]Nur des jours'!$N:$N,"")</f>
        <v>0</v>
      </c>
      <c r="AD1704" s="94">
        <v>0</v>
      </c>
      <c r="AE1704" s="94">
        <v>0</v>
      </c>
      <c r="AF1704" s="94">
        <v>0</v>
      </c>
      <c r="AG1704" s="94">
        <v>0</v>
      </c>
      <c r="AH1704" s="94">
        <v>0</v>
      </c>
      <c r="AI1704" s="49" t="s">
        <v>6659</v>
      </c>
      <c r="AJ1704" s="49"/>
      <c r="AK1704" s="48" t="str" cm="1">
        <f t="array" ref="AK1704">IFERROR(_xlfn.IFS(
AM1704="MPR ISSUE","PDH",
AM1704="BSS Hardware Issue","BSS",
AM1704="Sites strategiques, MLL, Pylone, etc.","ENVTECH",
AM1704="AKTIVCO DEFAUT GE &amp; POWER Cabinet","AKTIVCO",
AM1704="AKTIVCO Coupure ENEO &amp; Baisse de tension","AKTIVCO GRID ONLY",
AM1704="Coupure ENEO &amp; Baisse de tension","IHS GRID ONLY",
AM1704="Defaut GE &amp; POWER Cabinet","IHS",
AM1704="Sharing","Partners",
AM1704="Sites strategiques &amp; DataCenter","SST &amp; DC",
AM1704="Exclu","Exclu",
AM1704="SAT","SAT",
AM1704="SPARE-ISSUE","SPARE-ISSUE",
AM1704="Fiber CAmtel","TRANS_FO_CAMTEL",
AM1704="Fiber AOF","Fiber AOF",
AM1704="Projet OCM (HUAWEI)","TRAVAUX-HUAWEI",
AM1704="Projet OCM (NOKIA)","TRAVAUX-NOKIA",
AM1704="ACCESS-ISSUE","ACCESS-ISSUE",
AM1704="Projet OCM (ZTE, NOKIA, autres projets)","TRAVAUX OCM",
AM1704="No root CAuse","No root cause",
AM1704="ODU HS","PDH",
AM1704="IP &amp; VLAN","PDH",
AM1704="Warehouse HUAWEI","SPARE-ISSUE",
AM1704="SPARE-HS","SPARE-ISSUE",
AM1704="Power Telco","BSS",AM1704="no impacts","no impacts"
),"")</f>
        <v>PDH</v>
      </c>
      <c r="AL1704" s="48" t="str" cm="1">
        <f t="array" ref="AL1704">IFERROR(_xlfn.IFS(
AM1704="MPR ISSUE","TX ISSUE",
AM1704="BSS Hardware Issue","RAN ISSUE",
AM1704="Sites strategiques, MLL, Pylone, etc.","ENVTECH",
AM1704="AKTIVCO DEFAUT GE &amp; POWER Cabinet","POWER ISSUE",
AM1704="AKTIVCO Coupure ENEO &amp; Baisse de tension","POWER ISSUE",
AM1704="Coupure ENEO &amp; Baisse de tension","POWER ISSUE",
AM1704="Defaut GE &amp; POWER Cabinet","POWER ISSUE",
AM1704="Sharing","POWER ISSUE",
AM1704="Sites strategiques &amp; DataCenter","POWER ISSUE",
AM1704="Exclu","Exclu",
AM1704="SAT","TX ISSUE",
AM1704="SPARE-ISSUE","SPARE-ISSUE",
AM1704="Fiber CAmtel","TX ISSUE",
AM1704="Fiber AOF","TX ISSUE",
AM1704="Projet OCM (HUAWEI)","TRAVAUX-HUAWEI",
AM1704="Projet OCM (NOKIA)","TRAVAUX -NOKIA",
AM1704="ACCESS-ISSUE","ACCESS-ISSUE",
AM1704="Projet OCM (ZTE, NOKIA, autres projets)","TRAVAUX OCM",
AM1704="No root CAuse","No root cause",
AM1704="ODU HS","TX ISSUE",
AM1704="IP &amp; VLAN","TX ISSUE",
AM1704="Warehouse HUAWEI","SPARE-ISSUE",
AM1704="SPARE-HS","SPARE-ISSUE",
AM1704="Power Telco","RAN ISSUE",AM1704="no impacts","no impacts"
),"")</f>
        <v>TX ISSUE</v>
      </c>
      <c r="AM1704" s="67" t="s">
        <v>6537</v>
      </c>
      <c r="AN1704" s="48" t="str" cm="1">
        <f t="array" ref="AN1704">IFERROR(_xlfn.IFS(
AM1704="MPR ISSUE","ACTIVE",
AM1704="BSS Hardware Issue","ACTIVE",
AM1704="Sites strategiques, MLL, Pylone, etc.","PASSIVE",
AM1704="AKTIVCO DEFAUT GE &amp; POWER Cabinet","PASSIVE",
AM1704="AKTIVCO Coupure ENEO &amp; Baisse de tension","PASSIVE",
AM1704="Coupure ENEO &amp; Baisse de tension","PASSIVE",
AM1704="Defaut GE &amp; POWER Cabinet","PASSIVE",
AM1704="Sharing","PASSIVE",
AM1704="Sites strategiques &amp; DataCenter","PASSIVE",
AM1704="Exclu","Exclu",
AM1704="SAT","ACTIVE",
AM1704="SPARE-ISSUE","SPARE-ISSUE",
AM1704="Fiber CAmtel","ACTIVE",
AM1704="Fiber AOF","ACTIVE",
AM1704="Projet OCM (HUAWEI)","PLANNED WORKS",
AM1704="Projet OCM (NOKIA)","PLANNED WORKS",
AM1704="ACCESS-ISSUE","ACCESS-ISSUE",
AM1704="Projet OCM (ZTE, NOKIA, autres projets)","PLANNED WORKS",
AM1704="No root CAuse","No root cause",
AM1704="ODU HS","ACTIVE",
AM1704="IP &amp; VLAN","ACTIVE",
AM1704="Warehouse HUAWEI","SPARE-ISSUE",
AM1704="SPARE-HS","SPARE-ISSUE",
AM1704="Power Telco","ACTIVE", AM1704="no impacts","no impacts"
),"")</f>
        <v>ACTIVE</v>
      </c>
      <c r="AO1704" s="93" t="s">
        <v>6580</v>
      </c>
      <c r="AP1704" s="101" t="str">
        <f>IFERROR(MID(AQ1704, SEARCH("CTR_", AQ1704), 7), IFERROR(MID(AQ1704, SEARCH("SUO_", AQ1704), 7), IFERROR(MID(AQ1704, SEARCH("SUD_", AQ1704), 7), IFERROR(MID(AQ1704, SEARCH("NRO_", AQ1704), 7), IFERROR(MID(AQ1704, SEARCH("ADM_", AQ1704), 7), IFERROR(MID(AQ1704, SEARCH("NRD_", AQ1704), 7), IFERROR(MID(AQ1704, SEARCH("EXN_", AQ1704), 7), IFERROR(MID(AQ1704, SEARCH("LIT_", AQ1704), 7), IFERROR(MID(AQ1704, SEARCH("EST_", AQ1704), 7), MID(AQ1704, SEARCH("OST_",AQ1704), 7))))))))))</f>
        <v>SUO_017</v>
      </c>
      <c r="AQ1704" s="9" t="s">
        <v>6567</v>
      </c>
      <c r="AR1704" s="17" t="s">
        <v>5537</v>
      </c>
      <c r="AS1704" s="7" t="s">
        <v>5537</v>
      </c>
      <c r="AT1704" s="6"/>
      <c r="AU1704" s="7"/>
      <c r="AV1704" s="3" t="s">
        <v>5537</v>
      </c>
      <c r="AW1704" s="18" t="s">
        <v>5537</v>
      </c>
      <c r="AX1704" s="18" t="s">
        <v>5537</v>
      </c>
      <c r="AY1704" s="18" t="s">
        <v>5537</v>
      </c>
      <c r="AZ1704" s="18" t="s">
        <v>5537</v>
      </c>
      <c r="BA1704" s="18" t="s">
        <v>5537</v>
      </c>
      <c r="BB1704" s="18" t="s">
        <v>5537</v>
      </c>
      <c r="BC1704" s="18" t="s">
        <v>5537</v>
      </c>
      <c r="BD1704" s="18" t="s">
        <v>5537</v>
      </c>
      <c r="BE1704" s="18" t="s">
        <v>5537</v>
      </c>
      <c r="BF1704" s="18" t="s">
        <v>5537</v>
      </c>
      <c r="BG1704" s="18" t="s">
        <v>5537</v>
      </c>
      <c r="BH1704" s="18" t="s">
        <v>5942</v>
      </c>
      <c r="BI1704" s="9" t="s">
        <v>5537</v>
      </c>
      <c r="BJ1704" s="14"/>
      <c r="BK1704" s="14" t="s">
        <v>5537</v>
      </c>
      <c r="BL1704" s="14" t="str">
        <f>_xlfn.XLOOKUP(B1704,'[4]cell downs 18042026 17h'!$B:$B,'[4]cell downs 18042026 17h'!$B:$B,"")</f>
        <v/>
      </c>
      <c r="BM1704" s="14" t="str">
        <f>_xlfn.XLOOKUP(B1704,'[5]Cells Huawei 19042026 15h'!$B:$B,'[5]Cells Huawei 19042026 15h'!$B:$B,"")</f>
        <v>SUO_106</v>
      </c>
      <c r="BN1704" s="9" t="str">
        <f>_xlfn.XLOOKUP(B1704,'[6]cells down 19042026 9H40'!$B:$B,'[6]cells down 19042026 9H40'!$B:$B,"")</f>
        <v/>
      </c>
      <c r="BO1704" s="9" t="s">
        <v>750</v>
      </c>
      <c r="BP1704" s="9" t="s">
        <v>5537</v>
      </c>
      <c r="BQ1704" s="115"/>
    </row>
    <row r="1705" spans="1:69" s="9" customFormat="1" x14ac:dyDescent="0.3">
      <c r="A1705" s="1" t="s">
        <v>3086</v>
      </c>
      <c r="B1705" s="8" t="s">
        <v>3930</v>
      </c>
      <c r="C1705" s="3" t="str">
        <f>_xlfn.XLOOKUP(B1705,'[1]daily break down'!$D:$D,'[1]daily break down'!$E:$E,"")</f>
        <v>EXTREME-NORD</v>
      </c>
      <c r="D1705" s="1" t="s">
        <v>11</v>
      </c>
      <c r="E1705" s="1" t="s">
        <v>1303</v>
      </c>
      <c r="F1705" s="3" t="s">
        <v>55</v>
      </c>
      <c r="G1705" s="1" t="s">
        <v>3086</v>
      </c>
      <c r="H1705" s="32" t="str">
        <f>_xlfn.XLOOKUP(B1705,[2]CALCULATION!$B:$B,[2]CALCULATION!$H:$H,"")</f>
        <v>HUAWEI</v>
      </c>
      <c r="I1705" s="28">
        <v>0</v>
      </c>
      <c r="J1705" s="28">
        <v>0</v>
      </c>
      <c r="K1705" s="28">
        <v>0</v>
      </c>
      <c r="L1705" s="28">
        <v>0</v>
      </c>
      <c r="M1705" s="28">
        <v>0</v>
      </c>
      <c r="N1705" s="28">
        <v>0</v>
      </c>
      <c r="O1705" s="28">
        <v>0</v>
      </c>
      <c r="P1705" s="28">
        <v>0</v>
      </c>
      <c r="Q1705" s="28">
        <v>0</v>
      </c>
      <c r="R1705" s="28">
        <v>0</v>
      </c>
      <c r="S1705" s="94">
        <v>0</v>
      </c>
      <c r="T1705" s="94">
        <f>_xlfn.XLOOKUP(B1705,'[3]Nur des jours'!$B:$B,'[3]Nur des jours'!$U:$U,"")</f>
        <v>0</v>
      </c>
      <c r="U1705" s="94">
        <v>0</v>
      </c>
      <c r="V1705" s="94">
        <v>0</v>
      </c>
      <c r="W1705" s="94">
        <v>0</v>
      </c>
      <c r="X1705" s="94">
        <v>0</v>
      </c>
      <c r="Y1705" s="94">
        <v>0</v>
      </c>
      <c r="Z1705" s="94">
        <v>0</v>
      </c>
      <c r="AA1705" s="94">
        <v>0</v>
      </c>
      <c r="AB1705" s="94">
        <v>0</v>
      </c>
      <c r="AC1705" s="94">
        <f>_xlfn.XLOOKUP(B1705,'[3]Nur des jours'!$B:$B,'[3]Nur des jours'!$N:$N,"")</f>
        <v>0</v>
      </c>
      <c r="AD1705" s="94">
        <v>0</v>
      </c>
      <c r="AE1705" s="94">
        <v>0</v>
      </c>
      <c r="AF1705" s="94">
        <v>0</v>
      </c>
      <c r="AG1705" s="94">
        <v>0</v>
      </c>
      <c r="AH1705" s="94">
        <v>0</v>
      </c>
      <c r="AI1705" s="49" t="s">
        <v>6659</v>
      </c>
      <c r="AJ1705" s="49"/>
      <c r="AK1705" s="48" t="str" cm="1">
        <f t="array" ref="AK1705">IFERROR(_xlfn.IFS(
AM1705="MPR ISSUE","PDH",
AM1705="BSS Hardware Issue","BSS",
AM1705="Sites strategiques, MLL, Pylone, etc.","ENVTECH",
AM1705="AKTIVCO DEFAUT GE &amp; POWER Cabinet","AKTIVCO",
AM1705="AKTIVCO Coupure ENEO &amp; Baisse de tension","AKTIVCO GRID ONLY",
AM1705="Coupure ENEO &amp; Baisse de tension","IHS GRID ONLY",
AM1705="Defaut GE &amp; POWER Cabinet","IHS",
AM1705="Sharing","Partners",
AM1705="Sites strategiques &amp; DataCenter","SST &amp; DC",
AM1705="Exclu","Exclu",
AM1705="SAT","SAT",
AM1705="SPARE-ISSUE","SPARE-ISSUE",
AM1705="Fiber CAmtel","TRANS_FO_CAMTEL",
AM1705="Fiber AOF","Fiber AOF",
AM1705="Projet OCM (HUAWEI)","TRAVAUX-HUAWEI",
AM1705="Projet OCM (NOKIA)","TRAVAUX-NOKIA",
AM1705="ACCESS-ISSUE","ACCESS-ISSUE",
AM1705="Projet OCM (ZTE, NOKIA, autres projets)","TRAVAUX OCM",
AM1705="No root CAuse","No root cause",
AM1705="ODU HS","PDH",
AM1705="IP &amp; VLAN","PDH",
AM1705="Warehouse HUAWEI","SPARE-ISSUE",
AM1705="SPARE-HS","SPARE-ISSUE",
AM1705="Power Telco","BSS",AM1705="no impacts","no impacts"
),"")</f>
        <v>no impacts</v>
      </c>
      <c r="AL1705" s="48" t="str" cm="1">
        <f t="array" ref="AL1705">IFERROR(_xlfn.IFS(
AM1705="MPR ISSUE","TX ISSUE",
AM1705="BSS Hardware Issue","RAN ISSUE",
AM1705="Sites strategiques, MLL, Pylone, etc.","ENVTECH",
AM1705="AKTIVCO DEFAUT GE &amp; POWER Cabinet","POWER ISSUE",
AM1705="AKTIVCO Coupure ENEO &amp; Baisse de tension","POWER ISSUE",
AM1705="Coupure ENEO &amp; Baisse de tension","POWER ISSUE",
AM1705="Defaut GE &amp; POWER Cabinet","POWER ISSUE",
AM1705="Sharing","POWER ISSUE",
AM1705="Sites strategiques &amp; DataCenter","POWER ISSUE",
AM1705="Exclu","Exclu",
AM1705="SAT","TX ISSUE",
AM1705="SPARE-ISSUE","SPARE-ISSUE",
AM1705="Fiber CAmtel","TX ISSUE",
AM1705="Fiber AOF","TX ISSUE",
AM1705="Projet OCM (HUAWEI)","TRAVAUX-HUAWEI",
AM1705="Projet OCM (NOKIA)","TRAVAUX -NOKIA",
AM1705="ACCESS-ISSUE","ACCESS-ISSUE",
AM1705="Projet OCM (ZTE, NOKIA, autres projets)","TRAVAUX OCM",
AM1705="No root CAuse","No root cause",
AM1705="ODU HS","TX ISSUE",
AM1705="IP &amp; VLAN","TX ISSUE",
AM1705="Warehouse HUAWEI","SPARE-ISSUE",
AM1705="SPARE-HS","SPARE-ISSUE",
AM1705="Power Telco","RAN ISSUE",AM1705="no impacts","no impacts"
),"")</f>
        <v>no impacts</v>
      </c>
      <c r="AM1705" s="67" t="s">
        <v>5605</v>
      </c>
      <c r="AN1705" s="48" t="str" cm="1">
        <f t="array" ref="AN1705">IFERROR(_xlfn.IFS(
AM1705="MPR ISSUE","ACTIVE",
AM1705="BSS Hardware Issue","ACTIVE",
AM1705="Sites strategiques, MLL, Pylone, etc.","PASSIVE",
AM1705="AKTIVCO DEFAUT GE &amp; POWER Cabinet","PASSIVE",
AM1705="AKTIVCO Coupure ENEO &amp; Baisse de tension","PASSIVE",
AM1705="Coupure ENEO &amp; Baisse de tension","PASSIVE",
AM1705="Defaut GE &amp; POWER Cabinet","PASSIVE",
AM1705="Sharing","PASSIVE",
AM1705="Sites strategiques &amp; DataCenter","PASSIVE",
AM1705="Exclu","Exclu",
AM1705="SAT","ACTIVE",
AM1705="SPARE-ISSUE","SPARE-ISSUE",
AM1705="Fiber CAmtel","ACTIVE",
AM1705="Fiber AOF","ACTIVE",
AM1705="Projet OCM (HUAWEI)","PLANNED WORKS",
AM1705="Projet OCM (NOKIA)","PLANNED WORKS",
AM1705="ACCESS-ISSUE","ACCESS-ISSUE",
AM1705="Projet OCM (ZTE, NOKIA, autres projets)","PLANNED WORKS",
AM1705="No root CAuse","No root cause",
AM1705="ODU HS","ACTIVE",
AM1705="IP &amp; VLAN","ACTIVE",
AM1705="Warehouse HUAWEI","SPARE-ISSUE",
AM1705="SPARE-HS","SPARE-ISSUE",
AM1705="Power Telco","ACTIVE", AM1705="no impacts","no impacts"
),"")</f>
        <v>no impacts</v>
      </c>
      <c r="AO1705" s="93" t="s">
        <v>5537</v>
      </c>
      <c r="AP1705" s="101" t="str">
        <f t="shared" ref="AP1705:AP1743" si="50">B1705</f>
        <v>EXN_075</v>
      </c>
      <c r="AR1705" s="17" t="s">
        <v>5537</v>
      </c>
      <c r="AS1705" s="7" t="s">
        <v>5537</v>
      </c>
      <c r="AT1705" s="6"/>
      <c r="AU1705" s="7"/>
      <c r="AV1705" s="3" t="s">
        <v>5537</v>
      </c>
      <c r="AW1705" s="18" t="s">
        <v>5537</v>
      </c>
      <c r="AX1705" s="18" t="s">
        <v>5537</v>
      </c>
      <c r="AY1705" s="18" t="s">
        <v>5537</v>
      </c>
      <c r="AZ1705" s="18" t="s">
        <v>5537</v>
      </c>
      <c r="BA1705" s="18" t="s">
        <v>5537</v>
      </c>
      <c r="BB1705" s="18" t="s">
        <v>5537</v>
      </c>
      <c r="BC1705" s="18" t="s">
        <v>5537</v>
      </c>
      <c r="BD1705" s="18" t="s">
        <v>5537</v>
      </c>
      <c r="BE1705" s="18" t="s">
        <v>5537</v>
      </c>
      <c r="BF1705" s="18" t="s">
        <v>5537</v>
      </c>
      <c r="BG1705" s="18" t="s">
        <v>5537</v>
      </c>
      <c r="BH1705" s="18" t="s">
        <v>5537</v>
      </c>
      <c r="BI1705" s="9" t="s">
        <v>5537</v>
      </c>
      <c r="BJ1705" s="14"/>
      <c r="BK1705" s="14" t="s">
        <v>5537</v>
      </c>
      <c r="BL1705" s="14" t="str">
        <f>_xlfn.XLOOKUP(B1705,'[4]cell downs 18042026 17h'!$B:$B,'[4]cell downs 18042026 17h'!$B:$B,"")</f>
        <v/>
      </c>
      <c r="BM1705" s="14" t="str">
        <f>_xlfn.XLOOKUP(B1705,'[5]Cells Huawei 19042026 15h'!$B:$B,'[5]Cells Huawei 19042026 15h'!$B:$B,"")</f>
        <v/>
      </c>
      <c r="BN1705" s="9" t="str">
        <f>_xlfn.XLOOKUP(B1705,'[6]cells down 19042026 9H40'!$B:$B,'[6]cells down 19042026 9H40'!$B:$B,"")</f>
        <v/>
      </c>
      <c r="BO1705" s="9" t="s">
        <v>3930</v>
      </c>
      <c r="BP1705" s="9" t="s">
        <v>5537</v>
      </c>
      <c r="BQ1705" s="115"/>
    </row>
    <row r="1706" spans="1:69" s="9" customFormat="1" x14ac:dyDescent="0.3">
      <c r="A1706" s="1" t="s">
        <v>3801</v>
      </c>
      <c r="B1706" s="8" t="s">
        <v>3802</v>
      </c>
      <c r="C1706" s="3" t="str">
        <f>_xlfn.XLOOKUP(B1706,'[1]daily break down'!$D:$D,'[1]daily break down'!$E:$E,"")</f>
        <v>EXTREME-NORD</v>
      </c>
      <c r="D1706" s="1" t="s">
        <v>11</v>
      </c>
      <c r="E1706" s="1" t="s">
        <v>66</v>
      </c>
      <c r="F1706" s="3" t="s">
        <v>55</v>
      </c>
      <c r="G1706" s="1" t="s">
        <v>3803</v>
      </c>
      <c r="H1706" s="32" t="str">
        <f>_xlfn.XLOOKUP(B1706,[2]CALCULATION!$B:$B,[2]CALCULATION!$H:$H,"")</f>
        <v>HUAWEI</v>
      </c>
      <c r="I1706" s="28">
        <v>0</v>
      </c>
      <c r="J1706" s="28">
        <v>0</v>
      </c>
      <c r="K1706" s="28">
        <v>0</v>
      </c>
      <c r="L1706" s="28">
        <v>0</v>
      </c>
      <c r="M1706" s="28">
        <v>0</v>
      </c>
      <c r="N1706" s="28">
        <v>0</v>
      </c>
      <c r="O1706" s="28">
        <v>0</v>
      </c>
      <c r="P1706" s="28">
        <v>0</v>
      </c>
      <c r="Q1706" s="28">
        <v>0</v>
      </c>
      <c r="R1706" s="28">
        <v>0</v>
      </c>
      <c r="S1706" s="94">
        <v>0</v>
      </c>
      <c r="T1706" s="94">
        <f>_xlfn.XLOOKUP(B1706,'[3]Nur des jours'!$B:$B,'[3]Nur des jours'!$U:$U,"")</f>
        <v>0</v>
      </c>
      <c r="U1706" s="94">
        <v>0</v>
      </c>
      <c r="V1706" s="94">
        <v>0</v>
      </c>
      <c r="W1706" s="94">
        <v>0</v>
      </c>
      <c r="X1706" s="94">
        <v>0</v>
      </c>
      <c r="Y1706" s="94">
        <v>0</v>
      </c>
      <c r="Z1706" s="94">
        <v>0</v>
      </c>
      <c r="AA1706" s="94">
        <v>0</v>
      </c>
      <c r="AB1706" s="94">
        <v>0</v>
      </c>
      <c r="AC1706" s="94">
        <f>_xlfn.XLOOKUP(B1706,'[3]Nur des jours'!$B:$B,'[3]Nur des jours'!$N:$N,"")</f>
        <v>0</v>
      </c>
      <c r="AD1706" s="94">
        <v>0</v>
      </c>
      <c r="AE1706" s="94">
        <v>0</v>
      </c>
      <c r="AF1706" s="94">
        <v>0</v>
      </c>
      <c r="AG1706" s="94">
        <v>0</v>
      </c>
      <c r="AH1706" s="94">
        <v>0</v>
      </c>
      <c r="AI1706" s="49" t="s">
        <v>6659</v>
      </c>
      <c r="AJ1706" s="49"/>
      <c r="AK1706" s="48" t="str" cm="1">
        <f t="array" ref="AK1706">IFERROR(_xlfn.IFS(
AM1706="MPR ISSUE","PDH",
AM1706="BSS Hardware Issue","BSS",
AM1706="Sites strategiques, MLL, Pylone, etc.","ENVTECH",
AM1706="AKTIVCO DEFAUT GE &amp; POWER Cabinet","AKTIVCO",
AM1706="AKTIVCO Coupure ENEO &amp; Baisse de tension","AKTIVCO GRID ONLY",
AM1706="Coupure ENEO &amp; Baisse de tension","IHS GRID ONLY",
AM1706="Defaut GE &amp; POWER Cabinet","IHS",
AM1706="Sharing","Partners",
AM1706="Sites strategiques &amp; DataCenter","SST &amp; DC",
AM1706="Exclu","Exclu",
AM1706="SAT","SAT",
AM1706="SPARE-ISSUE","SPARE-ISSUE",
AM1706="Fiber CAmtel","TRANS_FO_CAMTEL",
AM1706="Fiber AOF","Fiber AOF",
AM1706="Projet OCM (HUAWEI)","TRAVAUX-HUAWEI",
AM1706="Projet OCM (NOKIA)","TRAVAUX-NOKIA",
AM1706="ACCESS-ISSUE","ACCESS-ISSUE",
AM1706="Projet OCM (ZTE, NOKIA, autres projets)","TRAVAUX OCM",
AM1706="No root CAuse","No root cause",
AM1706="ODU HS","PDH",
AM1706="IP &amp; VLAN","PDH",
AM1706="Warehouse HUAWEI","SPARE-ISSUE",
AM1706="SPARE-HS","SPARE-ISSUE",
AM1706="Power Telco","BSS",AM1706="no impacts","no impacts"
),"")</f>
        <v>no impacts</v>
      </c>
      <c r="AL1706" s="48" t="str" cm="1">
        <f t="array" ref="AL1706">IFERROR(_xlfn.IFS(
AM1706="MPR ISSUE","TX ISSUE",
AM1706="BSS Hardware Issue","RAN ISSUE",
AM1706="Sites strategiques, MLL, Pylone, etc.","ENVTECH",
AM1706="AKTIVCO DEFAUT GE &amp; POWER Cabinet","POWER ISSUE",
AM1706="AKTIVCO Coupure ENEO &amp; Baisse de tension","POWER ISSUE",
AM1706="Coupure ENEO &amp; Baisse de tension","POWER ISSUE",
AM1706="Defaut GE &amp; POWER Cabinet","POWER ISSUE",
AM1706="Sharing","POWER ISSUE",
AM1706="Sites strategiques &amp; DataCenter","POWER ISSUE",
AM1706="Exclu","Exclu",
AM1706="SAT","TX ISSUE",
AM1706="SPARE-ISSUE","SPARE-ISSUE",
AM1706="Fiber CAmtel","TX ISSUE",
AM1706="Fiber AOF","TX ISSUE",
AM1706="Projet OCM (HUAWEI)","TRAVAUX-HUAWEI",
AM1706="Projet OCM (NOKIA)","TRAVAUX -NOKIA",
AM1706="ACCESS-ISSUE","ACCESS-ISSUE",
AM1706="Projet OCM (ZTE, NOKIA, autres projets)","TRAVAUX OCM",
AM1706="No root CAuse","No root cause",
AM1706="ODU HS","TX ISSUE",
AM1706="IP &amp; VLAN","TX ISSUE",
AM1706="Warehouse HUAWEI","SPARE-ISSUE",
AM1706="SPARE-HS","SPARE-ISSUE",
AM1706="Power Telco","RAN ISSUE",AM1706="no impacts","no impacts"
),"")</f>
        <v>no impacts</v>
      </c>
      <c r="AM1706" s="67" t="s">
        <v>5605</v>
      </c>
      <c r="AN1706" s="48" t="str" cm="1">
        <f t="array" ref="AN1706">IFERROR(_xlfn.IFS(
AM1706="MPR ISSUE","ACTIVE",
AM1706="BSS Hardware Issue","ACTIVE",
AM1706="Sites strategiques, MLL, Pylone, etc.","PASSIVE",
AM1706="AKTIVCO DEFAUT GE &amp; POWER Cabinet","PASSIVE",
AM1706="AKTIVCO Coupure ENEO &amp; Baisse de tension","PASSIVE",
AM1706="Coupure ENEO &amp; Baisse de tension","PASSIVE",
AM1706="Defaut GE &amp; POWER Cabinet","PASSIVE",
AM1706="Sharing","PASSIVE",
AM1706="Sites strategiques &amp; DataCenter","PASSIVE",
AM1706="Exclu","Exclu",
AM1706="SAT","ACTIVE",
AM1706="SPARE-ISSUE","SPARE-ISSUE",
AM1706="Fiber CAmtel","ACTIVE",
AM1706="Fiber AOF","ACTIVE",
AM1706="Projet OCM (HUAWEI)","PLANNED WORKS",
AM1706="Projet OCM (NOKIA)","PLANNED WORKS",
AM1706="ACCESS-ISSUE","ACCESS-ISSUE",
AM1706="Projet OCM (ZTE, NOKIA, autres projets)","PLANNED WORKS",
AM1706="No root CAuse","No root cause",
AM1706="ODU HS","ACTIVE",
AM1706="IP &amp; VLAN","ACTIVE",
AM1706="Warehouse HUAWEI","SPARE-ISSUE",
AM1706="SPARE-HS","SPARE-ISSUE",
AM1706="Power Telco","ACTIVE", AM1706="no impacts","no impacts"
),"")</f>
        <v>no impacts</v>
      </c>
      <c r="AO1706" s="93" t="s">
        <v>5537</v>
      </c>
      <c r="AP1706" s="101" t="str">
        <f t="shared" si="50"/>
        <v>EXN_155</v>
      </c>
      <c r="AR1706" s="17" t="s">
        <v>5537</v>
      </c>
      <c r="AS1706" s="7" t="s">
        <v>5537</v>
      </c>
      <c r="AT1706" s="6"/>
      <c r="AU1706" s="7"/>
      <c r="AV1706" s="3" t="s">
        <v>5537</v>
      </c>
      <c r="AW1706" s="18" t="s">
        <v>5537</v>
      </c>
      <c r="AX1706" s="18" t="s">
        <v>5537</v>
      </c>
      <c r="AY1706" s="18" t="s">
        <v>5537</v>
      </c>
      <c r="AZ1706" s="18" t="s">
        <v>5537</v>
      </c>
      <c r="BA1706" s="18" t="s">
        <v>5537</v>
      </c>
      <c r="BB1706" s="18" t="s">
        <v>5537</v>
      </c>
      <c r="BC1706" s="18" t="s">
        <v>5537</v>
      </c>
      <c r="BD1706" s="18" t="s">
        <v>5537</v>
      </c>
      <c r="BE1706" s="18" t="s">
        <v>5537</v>
      </c>
      <c r="BF1706" s="18" t="s">
        <v>5537</v>
      </c>
      <c r="BG1706" s="18" t="s">
        <v>5537</v>
      </c>
      <c r="BH1706" s="18" t="s">
        <v>5537</v>
      </c>
      <c r="BI1706" s="9" t="s">
        <v>5537</v>
      </c>
      <c r="BJ1706" s="14"/>
      <c r="BK1706" s="14" t="s">
        <v>5537</v>
      </c>
      <c r="BL1706" s="14" t="str">
        <f>_xlfn.XLOOKUP(B1706,'[4]cell downs 18042026 17h'!$B:$B,'[4]cell downs 18042026 17h'!$B:$B,"")</f>
        <v/>
      </c>
      <c r="BM1706" s="14" t="str">
        <f>_xlfn.XLOOKUP(B1706,'[5]Cells Huawei 19042026 15h'!$B:$B,'[5]Cells Huawei 19042026 15h'!$B:$B,"")</f>
        <v/>
      </c>
      <c r="BN1706" s="9" t="str">
        <f>_xlfn.XLOOKUP(B1706,'[6]cells down 19042026 9H40'!$B:$B,'[6]cells down 19042026 9H40'!$B:$B,"")</f>
        <v/>
      </c>
      <c r="BO1706" s="9" t="s">
        <v>3802</v>
      </c>
      <c r="BP1706" s="9" t="s">
        <v>5537</v>
      </c>
      <c r="BQ1706" s="115"/>
    </row>
    <row r="1707" spans="1:69" s="9" customFormat="1" x14ac:dyDescent="0.3">
      <c r="A1707" s="1" t="s">
        <v>4187</v>
      </c>
      <c r="B1707" s="8" t="s">
        <v>4188</v>
      </c>
      <c r="C1707" s="3" t="str">
        <f>_xlfn.XLOOKUP(B1707,'[1]daily break down'!$D:$D,'[1]daily break down'!$E:$E,"")</f>
        <v>CENTRE</v>
      </c>
      <c r="D1707" s="1" t="s">
        <v>21</v>
      </c>
      <c r="E1707" s="1" t="s">
        <v>122</v>
      </c>
      <c r="F1707" s="3" t="s">
        <v>37</v>
      </c>
      <c r="G1707" s="1" t="s">
        <v>1577</v>
      </c>
      <c r="H1707" s="34" t="str">
        <f>_xlfn.XLOOKUP(B1707,[2]CALCULATION!$B:$B,[2]CALCULATION!$H:$H,"")</f>
        <v>ZTE</v>
      </c>
      <c r="I1707" s="28">
        <v>0</v>
      </c>
      <c r="J1707" s="28">
        <v>0</v>
      </c>
      <c r="K1707" s="28">
        <v>0</v>
      </c>
      <c r="L1707" s="28">
        <v>0</v>
      </c>
      <c r="M1707" s="28">
        <v>0</v>
      </c>
      <c r="N1707" s="28">
        <v>0</v>
      </c>
      <c r="O1707" s="28">
        <v>0</v>
      </c>
      <c r="P1707" s="28">
        <v>0</v>
      </c>
      <c r="Q1707" s="28">
        <v>0</v>
      </c>
      <c r="R1707" s="28">
        <v>0</v>
      </c>
      <c r="S1707" s="94">
        <v>0</v>
      </c>
      <c r="T1707" s="94">
        <f>_xlfn.XLOOKUP(B1707,'[3]Nur des jours'!$B:$B,'[3]Nur des jours'!$U:$U,"")</f>
        <v>0</v>
      </c>
      <c r="U1707" s="94">
        <v>0</v>
      </c>
      <c r="V1707" s="94">
        <v>0</v>
      </c>
      <c r="W1707" s="94">
        <v>0</v>
      </c>
      <c r="X1707" s="94">
        <v>0</v>
      </c>
      <c r="Y1707" s="94">
        <v>0</v>
      </c>
      <c r="Z1707" s="94">
        <v>0</v>
      </c>
      <c r="AA1707" s="94">
        <v>0</v>
      </c>
      <c r="AB1707" s="94">
        <v>0</v>
      </c>
      <c r="AC1707" s="94">
        <f>_xlfn.XLOOKUP(B1707,'[3]Nur des jours'!$B:$B,'[3]Nur des jours'!$N:$N,"")</f>
        <v>0</v>
      </c>
      <c r="AD1707" s="94">
        <v>0</v>
      </c>
      <c r="AE1707" s="94">
        <v>0</v>
      </c>
      <c r="AF1707" s="94">
        <v>0</v>
      </c>
      <c r="AG1707" s="94">
        <v>0</v>
      </c>
      <c r="AH1707" s="94">
        <v>0</v>
      </c>
      <c r="AI1707" s="49" t="s">
        <v>6588</v>
      </c>
      <c r="AJ1707" s="49"/>
      <c r="AK1707" s="48" t="str" cm="1">
        <f t="array" ref="AK1707">IFERROR(_xlfn.IFS(
AM1707="MPR ISSUE","PDH",
AM1707="BSS Hardware Issue","BSS",
AM1707="Sites strategiques, MLL, Pylone, etc.","ENVTECH",
AM1707="AKTIVCO DEFAUT GE &amp; POWER Cabinet","AKTIVCO",
AM1707="AKTIVCO Coupure ENEO &amp; Baisse de tension","AKTIVCO GRID ONLY",
AM1707="Coupure ENEO &amp; Baisse de tension","IHS GRID ONLY",
AM1707="Defaut GE &amp; POWER Cabinet","IHS",
AM1707="Sharing","Partners",
AM1707="Sites strategiques &amp; DataCenter","SST &amp; DC",
AM1707="Exclu","Exclu",
AM1707="SAT","SAT",
AM1707="SPARE-ISSUE","SPARE-ISSUE",
AM1707="Fiber CAmtel","TRANS_FO_CAMTEL",
AM1707="Fiber AOF","Fiber AOF",
AM1707="Projet OCM (HUAWEI)","TRAVAUX-HUAWEI",
AM1707="Projet OCM (NOKIA)","TRAVAUX-NOKIA",
AM1707="ACCESS-ISSUE","ACCESS-ISSUE",
AM1707="Projet OCM (ZTE, NOKIA, autres projets)","TRAVAUX OCM",
AM1707="No root CAuse","No root cause",
AM1707="ODU HS","PDH",
AM1707="IP &amp; VLAN","PDH",
AM1707="Warehouse HUAWEI","SPARE-ISSUE",
AM1707="SPARE-HS","SPARE-ISSUE",
AM1707="Power Telco","BSS",AM1707="no impacts","no impacts"
),"")</f>
        <v>Exclu</v>
      </c>
      <c r="AL1707" s="48" t="str" cm="1">
        <f t="array" ref="AL1707">IFERROR(_xlfn.IFS(
AM1707="MPR ISSUE","TX ISSUE",
AM1707="BSS Hardware Issue","RAN ISSUE",
AM1707="Sites strategiques, MLL, Pylone, etc.","ENVTECH",
AM1707="AKTIVCO DEFAUT GE &amp; POWER Cabinet","POWER ISSUE",
AM1707="AKTIVCO Coupure ENEO &amp; Baisse de tension","POWER ISSUE",
AM1707="Coupure ENEO &amp; Baisse de tension","POWER ISSUE",
AM1707="Defaut GE &amp; POWER Cabinet","POWER ISSUE",
AM1707="Sharing","POWER ISSUE",
AM1707="Sites strategiques &amp; DataCenter","POWER ISSUE",
AM1707="Exclu","Exclu",
AM1707="SAT","TX ISSUE",
AM1707="SPARE-ISSUE","SPARE-ISSUE",
AM1707="Fiber CAmtel","TX ISSUE",
AM1707="Fiber AOF","TX ISSUE",
AM1707="Projet OCM (HUAWEI)","TRAVAUX-HUAWEI",
AM1707="Projet OCM (NOKIA)","TRAVAUX -NOKIA",
AM1707="ACCESS-ISSUE","ACCESS-ISSUE",
AM1707="Projet OCM (ZTE, NOKIA, autres projets)","TRAVAUX OCM",
AM1707="No root CAuse","No root cause",
AM1707="ODU HS","TX ISSUE",
AM1707="IP &amp; VLAN","TX ISSUE",
AM1707="Warehouse HUAWEI","SPARE-ISSUE",
AM1707="SPARE-HS","SPARE-ISSUE",
AM1707="Power Telco","RAN ISSUE",AM1707="no impacts","no impacts"
),"")</f>
        <v>Exclu</v>
      </c>
      <c r="AM1707" s="67" t="s">
        <v>6588</v>
      </c>
      <c r="AN1707" s="48" t="str" cm="1">
        <f t="array" ref="AN1707">IFERROR(_xlfn.IFS(
AM1707="MPR ISSUE","ACTIVE",
AM1707="BSS Hardware Issue","ACTIVE",
AM1707="Sites strategiques, MLL, Pylone, etc.","PASSIVE",
AM1707="AKTIVCO DEFAUT GE &amp; POWER Cabinet","PASSIVE",
AM1707="AKTIVCO Coupure ENEO &amp; Baisse de tension","PASSIVE",
AM1707="Coupure ENEO &amp; Baisse de tension","PASSIVE",
AM1707="Defaut GE &amp; POWER Cabinet","PASSIVE",
AM1707="Sharing","PASSIVE",
AM1707="Sites strategiques &amp; DataCenter","PASSIVE",
AM1707="Exclu","Exclu",
AM1707="SAT","ACTIVE",
AM1707="SPARE-ISSUE","SPARE-ISSUE",
AM1707="Fiber CAmtel","ACTIVE",
AM1707="Fiber AOF","ACTIVE",
AM1707="Projet OCM (HUAWEI)","PLANNED WORKS",
AM1707="Projet OCM (NOKIA)","PLANNED WORKS",
AM1707="ACCESS-ISSUE","ACCESS-ISSUE",
AM1707="Projet OCM (ZTE, NOKIA, autres projets)","PLANNED WORKS",
AM1707="No root CAuse","No root cause",
AM1707="ODU HS","ACTIVE",
AM1707="IP &amp; VLAN","ACTIVE",
AM1707="Warehouse HUAWEI","SPARE-ISSUE",
AM1707="SPARE-HS","SPARE-ISSUE",
AM1707="Power Telco","ACTIVE", AM1707="no impacts","no impacts"
),"")</f>
        <v>Exclu</v>
      </c>
      <c r="AO1707" s="93" t="s">
        <v>5537</v>
      </c>
      <c r="AP1707" s="101" t="str">
        <f t="shared" si="50"/>
        <v>CTR_906</v>
      </c>
      <c r="AR1707" s="17" t="s">
        <v>5537</v>
      </c>
      <c r="AS1707" s="7" t="s">
        <v>5537</v>
      </c>
      <c r="AT1707" s="6"/>
      <c r="AU1707" s="7"/>
      <c r="AV1707" s="3" t="s">
        <v>5537</v>
      </c>
      <c r="AW1707" s="18" t="s">
        <v>5537</v>
      </c>
      <c r="AX1707" s="18" t="s">
        <v>5537</v>
      </c>
      <c r="AY1707" s="18" t="s">
        <v>5537</v>
      </c>
      <c r="AZ1707" s="18" t="s">
        <v>5537</v>
      </c>
      <c r="BA1707" s="18" t="s">
        <v>5537</v>
      </c>
      <c r="BB1707" s="18" t="s">
        <v>5537</v>
      </c>
      <c r="BC1707" s="18" t="s">
        <v>5537</v>
      </c>
      <c r="BD1707" s="18" t="s">
        <v>5537</v>
      </c>
      <c r="BE1707" s="18" t="s">
        <v>5537</v>
      </c>
      <c r="BF1707" s="18" t="s">
        <v>5537</v>
      </c>
      <c r="BG1707" s="18" t="s">
        <v>5537</v>
      </c>
      <c r="BH1707" s="18" t="s">
        <v>5537</v>
      </c>
      <c r="BI1707" s="9" t="s">
        <v>5537</v>
      </c>
      <c r="BJ1707" s="14"/>
      <c r="BK1707" s="14" t="s">
        <v>5537</v>
      </c>
      <c r="BL1707" s="14" t="str">
        <f>_xlfn.XLOOKUP(B1707,'[4]cell downs 18042026 17h'!$B:$B,'[4]cell downs 18042026 17h'!$B:$B,"")</f>
        <v/>
      </c>
      <c r="BM1707" s="14" t="str">
        <f>_xlfn.XLOOKUP(B1707,'[5]Cells Huawei 19042026 15h'!$B:$B,'[5]Cells Huawei 19042026 15h'!$B:$B,"")</f>
        <v/>
      </c>
      <c r="BN1707" s="9" t="str">
        <f>_xlfn.XLOOKUP(B1707,'[6]cells down 19042026 9H40'!$B:$B,'[6]cells down 19042026 9H40'!$B:$B,"")</f>
        <v/>
      </c>
      <c r="BO1707" s="9" t="s">
        <v>5537</v>
      </c>
      <c r="BP1707" s="9" t="s">
        <v>1129</v>
      </c>
      <c r="BQ1707" s="115"/>
    </row>
    <row r="1708" spans="1:69" s="9" customFormat="1" x14ac:dyDescent="0.3">
      <c r="A1708" s="1" t="s">
        <v>1845</v>
      </c>
      <c r="B1708" s="8" t="s">
        <v>1846</v>
      </c>
      <c r="C1708" s="3" t="str">
        <f>_xlfn.XLOOKUP(B1708,'[1]daily break down'!$D:$D,'[1]daily break down'!$E:$E,"")</f>
        <v>Douala</v>
      </c>
      <c r="D1708" s="1" t="s">
        <v>11</v>
      </c>
      <c r="E1708" s="1" t="s">
        <v>12</v>
      </c>
      <c r="F1708" s="3" t="s">
        <v>31</v>
      </c>
      <c r="G1708" s="1" t="s">
        <v>32</v>
      </c>
      <c r="H1708" s="34" t="str">
        <f>_xlfn.XLOOKUP(B1708,[2]CALCULATION!$B:$B,[2]CALCULATION!$H:$H,"")</f>
        <v>ZTE</v>
      </c>
      <c r="I1708" s="28">
        <v>0</v>
      </c>
      <c r="J1708" s="28">
        <v>0</v>
      </c>
      <c r="K1708" s="28">
        <v>0</v>
      </c>
      <c r="L1708" s="28">
        <v>0</v>
      </c>
      <c r="M1708" s="28">
        <v>0</v>
      </c>
      <c r="N1708" s="28">
        <v>0</v>
      </c>
      <c r="O1708" s="28">
        <v>0</v>
      </c>
      <c r="P1708" s="28">
        <v>0</v>
      </c>
      <c r="Q1708" s="28">
        <v>5.3173502495484168</v>
      </c>
      <c r="R1708" s="28">
        <v>1.579242679770456</v>
      </c>
      <c r="S1708" s="94">
        <v>1.1143891985058487</v>
      </c>
      <c r="T1708" s="94">
        <f>_xlfn.XLOOKUP(B1708,'[3]Nur des jours'!$B:$B,'[3]Nur des jours'!$U:$U,"")</f>
        <v>0</v>
      </c>
      <c r="U1708" s="94">
        <v>0</v>
      </c>
      <c r="V1708" s="94">
        <v>0</v>
      </c>
      <c r="W1708" s="94">
        <v>0</v>
      </c>
      <c r="X1708" s="94">
        <v>0</v>
      </c>
      <c r="Y1708" s="94">
        <v>0</v>
      </c>
      <c r="Z1708" s="94">
        <v>0</v>
      </c>
      <c r="AA1708" s="94">
        <v>0</v>
      </c>
      <c r="AB1708" s="94">
        <v>0</v>
      </c>
      <c r="AC1708" s="94">
        <f>_xlfn.XLOOKUP(B1708,'[3]Nur des jours'!$B:$B,'[3]Nur des jours'!$N:$N,"")</f>
        <v>0</v>
      </c>
      <c r="AD1708" s="94">
        <v>0</v>
      </c>
      <c r="AE1708" s="94">
        <v>0</v>
      </c>
      <c r="AF1708" s="94">
        <v>0</v>
      </c>
      <c r="AG1708" s="94">
        <v>0</v>
      </c>
      <c r="AH1708" s="94">
        <v>0</v>
      </c>
      <c r="AI1708" s="49" t="s">
        <v>5559</v>
      </c>
      <c r="AJ1708" s="49"/>
      <c r="AK1708" s="48" t="str" cm="1">
        <f t="array" ref="AK1708">IFERROR(_xlfn.IFS(
AM1708="MPR ISSUE","PDH",
AM1708="BSS Hardware Issue","BSS",
AM1708="Sites strategiques, MLL, Pylone, etc.","ENVTECH",
AM1708="AKTIVCO DEFAUT GE &amp; POWER Cabinet","AKTIVCO",
AM1708="AKTIVCO Coupure ENEO &amp; Baisse de tension","AKTIVCO GRID ONLY",
AM1708="Coupure ENEO &amp; Baisse de tension","IHS GRID ONLY",
AM1708="Defaut GE &amp; POWER Cabinet","IHS",
AM1708="Sharing","Partners",
AM1708="Sites strategiques &amp; DataCenter","SST &amp; DC",
AM1708="Exclu","Exclu",
AM1708="SAT","SAT",
AM1708="SPARE-ISSUE","SPARE-ISSUE",
AM1708="Fiber CAmtel","TRANS_FO_CAMTEL",
AM1708="Fiber AOF","Fiber AOF",
AM1708="Projet OCM (HUAWEI)","TRAVAUX-HUAWEI",
AM1708="Projet OCM (NOKIA)","TRAVAUX-NOKIA",
AM1708="ACCESS-ISSUE","ACCESS-ISSUE",
AM1708="Projet OCM (ZTE, NOKIA, autres projets)","TRAVAUX OCM",
AM1708="No root CAuse","No root cause",
AM1708="ODU HS","PDH",
AM1708="IP &amp; VLAN","PDH",
AM1708="Warehouse HUAWEI","SPARE-ISSUE",
AM1708="SPARE-HS","SPARE-ISSUE",
AM1708="Power Telco","BSS",AM1708="no impacts","no impacts"
),"")</f>
        <v>no impacts</v>
      </c>
      <c r="AL1708" s="48" t="str" cm="1">
        <f t="array" ref="AL1708">IFERROR(_xlfn.IFS(
AM1708="MPR ISSUE","TX ISSUE",
AM1708="BSS Hardware Issue","RAN ISSUE",
AM1708="Sites strategiques, MLL, Pylone, etc.","ENVTECH",
AM1708="AKTIVCO DEFAUT GE &amp; POWER Cabinet","POWER ISSUE",
AM1708="AKTIVCO Coupure ENEO &amp; Baisse de tension","POWER ISSUE",
AM1708="Coupure ENEO &amp; Baisse de tension","POWER ISSUE",
AM1708="Defaut GE &amp; POWER Cabinet","POWER ISSUE",
AM1708="Sharing","POWER ISSUE",
AM1708="Sites strategiques &amp; DataCenter","POWER ISSUE",
AM1708="Exclu","Exclu",
AM1708="SAT","TX ISSUE",
AM1708="SPARE-ISSUE","SPARE-ISSUE",
AM1708="Fiber CAmtel","TX ISSUE",
AM1708="Fiber AOF","TX ISSUE",
AM1708="Projet OCM (HUAWEI)","TRAVAUX-HUAWEI",
AM1708="Projet OCM (NOKIA)","TRAVAUX -NOKIA",
AM1708="ACCESS-ISSUE","ACCESS-ISSUE",
AM1708="Projet OCM (ZTE, NOKIA, autres projets)","TRAVAUX OCM",
AM1708="No root CAuse","No root cause",
AM1708="ODU HS","TX ISSUE",
AM1708="IP &amp; VLAN","TX ISSUE",
AM1708="Warehouse HUAWEI","SPARE-ISSUE",
AM1708="SPARE-HS","SPARE-ISSUE",
AM1708="Power Telco","RAN ISSUE",AM1708="no impacts","no impacts"
),"")</f>
        <v>no impacts</v>
      </c>
      <c r="AM1708" s="67" t="s">
        <v>5605</v>
      </c>
      <c r="AN1708" s="48" t="str" cm="1">
        <f t="array" ref="AN1708">IFERROR(_xlfn.IFS(
AM1708="MPR ISSUE","ACTIVE",
AM1708="BSS Hardware Issue","ACTIVE",
AM1708="Sites strategiques, MLL, Pylone, etc.","PASSIVE",
AM1708="AKTIVCO DEFAUT GE &amp; POWER Cabinet","PASSIVE",
AM1708="AKTIVCO Coupure ENEO &amp; Baisse de tension","PASSIVE",
AM1708="Coupure ENEO &amp; Baisse de tension","PASSIVE",
AM1708="Defaut GE &amp; POWER Cabinet","PASSIVE",
AM1708="Sharing","PASSIVE",
AM1708="Sites strategiques &amp; DataCenter","PASSIVE",
AM1708="Exclu","Exclu",
AM1708="SAT","ACTIVE",
AM1708="SPARE-ISSUE","SPARE-ISSUE",
AM1708="Fiber CAmtel","ACTIVE",
AM1708="Fiber AOF","ACTIVE",
AM1708="Projet OCM (HUAWEI)","PLANNED WORKS",
AM1708="Projet OCM (NOKIA)","PLANNED WORKS",
AM1708="ACCESS-ISSUE","ACCESS-ISSUE",
AM1708="Projet OCM (ZTE, NOKIA, autres projets)","PLANNED WORKS",
AM1708="No root CAuse","No root cause",
AM1708="ODU HS","ACTIVE",
AM1708="IP &amp; VLAN","ACTIVE",
AM1708="Warehouse HUAWEI","SPARE-ISSUE",
AM1708="SPARE-HS","SPARE-ISSUE",
AM1708="Power Telco","ACTIVE", AM1708="no impacts","no impacts"
),"")</f>
        <v>no impacts</v>
      </c>
      <c r="AO1708" s="93" t="s">
        <v>5537</v>
      </c>
      <c r="AP1708" s="101" t="str">
        <f t="shared" si="50"/>
        <v>LIT_129</v>
      </c>
      <c r="AR1708" s="17" t="s">
        <v>5537</v>
      </c>
      <c r="AS1708" s="7" t="s">
        <v>5537</v>
      </c>
      <c r="AT1708" s="6"/>
      <c r="AU1708" s="7"/>
      <c r="AV1708" s="3" t="s">
        <v>5537</v>
      </c>
      <c r="AW1708" s="18" t="s">
        <v>5537</v>
      </c>
      <c r="AX1708" s="18" t="s">
        <v>5537</v>
      </c>
      <c r="AY1708" s="18" t="s">
        <v>5537</v>
      </c>
      <c r="AZ1708" s="18" t="s">
        <v>5537</v>
      </c>
      <c r="BA1708" s="18" t="s">
        <v>5537</v>
      </c>
      <c r="BB1708" s="18" t="s">
        <v>5537</v>
      </c>
      <c r="BC1708" s="18" t="s">
        <v>5537</v>
      </c>
      <c r="BD1708" s="18" t="s">
        <v>5537</v>
      </c>
      <c r="BE1708" s="18" t="s">
        <v>5537</v>
      </c>
      <c r="BF1708" s="18" t="s">
        <v>5537</v>
      </c>
      <c r="BG1708" s="18" t="s">
        <v>5537</v>
      </c>
      <c r="BH1708" s="18" t="s">
        <v>5537</v>
      </c>
      <c r="BI1708" s="9" t="s">
        <v>5537</v>
      </c>
      <c r="BJ1708" s="14"/>
      <c r="BK1708" s="14" t="s">
        <v>5537</v>
      </c>
      <c r="BL1708" s="14" t="str">
        <f>_xlfn.XLOOKUP(B1708,'[4]cell downs 18042026 17h'!$B:$B,'[4]cell downs 18042026 17h'!$B:$B,"")</f>
        <v/>
      </c>
      <c r="BM1708" s="14" t="str">
        <f>_xlfn.XLOOKUP(B1708,'[5]Cells Huawei 19042026 15h'!$B:$B,'[5]Cells Huawei 19042026 15h'!$B:$B,"")</f>
        <v/>
      </c>
      <c r="BN1708" s="9" t="str">
        <f>_xlfn.XLOOKUP(B1708,'[6]cells down 19042026 9H40'!$B:$B,'[6]cells down 19042026 9H40'!$B:$B,"")</f>
        <v/>
      </c>
      <c r="BO1708" s="9" t="s">
        <v>1846</v>
      </c>
      <c r="BP1708" s="9" t="s">
        <v>5537</v>
      </c>
      <c r="BQ1708" s="115"/>
    </row>
    <row r="1709" spans="1:69" s="9" customFormat="1" x14ac:dyDescent="0.3">
      <c r="A1709" s="1" t="s">
        <v>1596</v>
      </c>
      <c r="B1709" s="8" t="s">
        <v>1597</v>
      </c>
      <c r="C1709" s="3" t="str">
        <f>_xlfn.XLOOKUP(B1709,'[1]daily break down'!$D:$D,'[1]daily break down'!$E:$E,"")</f>
        <v>NORD-OUEST</v>
      </c>
      <c r="D1709" s="1" t="s">
        <v>11</v>
      </c>
      <c r="E1709" s="1" t="s">
        <v>12</v>
      </c>
      <c r="F1709" s="3" t="s">
        <v>51</v>
      </c>
      <c r="G1709" s="1" t="s">
        <v>52</v>
      </c>
      <c r="H1709" s="32" t="str">
        <f>_xlfn.XLOOKUP(B1709,[2]CALCULATION!$B:$B,[2]CALCULATION!$H:$H,"")</f>
        <v>Huawei</v>
      </c>
      <c r="I1709" s="28">
        <v>7.9385717098560917</v>
      </c>
      <c r="J1709" s="28">
        <v>4.2600868068931863</v>
      </c>
      <c r="K1709" s="28">
        <v>10.327045398121752</v>
      </c>
      <c r="L1709" s="28">
        <v>24.11382846364355</v>
      </c>
      <c r="M1709" s="28">
        <v>9.7040661124951146</v>
      </c>
      <c r="N1709" s="28">
        <v>0</v>
      </c>
      <c r="O1709" s="28">
        <v>0</v>
      </c>
      <c r="P1709" s="28">
        <v>1.7002536861539868</v>
      </c>
      <c r="Q1709" s="28">
        <v>15.129746627743394</v>
      </c>
      <c r="R1709" s="28">
        <v>0.90992786067522169</v>
      </c>
      <c r="S1709" s="94">
        <v>1.0469726024660919</v>
      </c>
      <c r="T1709" s="94">
        <f>_xlfn.XLOOKUP(B1709,'[3]Nur des jours'!$B:$B,'[3]Nur des jours'!$U:$U,"")</f>
        <v>0</v>
      </c>
      <c r="U1709" s="94">
        <v>0</v>
      </c>
      <c r="V1709" s="94">
        <v>0</v>
      </c>
      <c r="W1709" s="94">
        <v>0</v>
      </c>
      <c r="X1709" s="94">
        <v>0</v>
      </c>
      <c r="Y1709" s="94">
        <v>0</v>
      </c>
      <c r="Z1709" s="94">
        <v>2.1061087283446476</v>
      </c>
      <c r="AA1709" s="94">
        <v>0</v>
      </c>
      <c r="AB1709" s="94">
        <v>0</v>
      </c>
      <c r="AC1709" s="94">
        <f>_xlfn.XLOOKUP(B1709,'[3]Nur des jours'!$B:$B,'[3]Nur des jours'!$N:$N,"")</f>
        <v>0</v>
      </c>
      <c r="AD1709" s="94">
        <v>0</v>
      </c>
      <c r="AE1709" s="94">
        <v>0</v>
      </c>
      <c r="AF1709" s="94">
        <v>0</v>
      </c>
      <c r="AG1709" s="94">
        <v>0</v>
      </c>
      <c r="AH1709" s="94">
        <v>0</v>
      </c>
      <c r="AI1709" s="49" t="s">
        <v>5559</v>
      </c>
      <c r="AJ1709" s="49"/>
      <c r="AK1709" s="48" t="str" cm="1">
        <f t="array" ref="AK1709">IFERROR(_xlfn.IFS(
AM1709="MPR ISSUE","PDH",
AM1709="BSS Hardware Issue","BSS",
AM1709="Sites strategiques, MLL, Pylone, etc.","ENVTECH",
AM1709="AKTIVCO DEFAUT GE &amp; POWER Cabinet","AKTIVCO",
AM1709="AKTIVCO Coupure ENEO &amp; Baisse de tension","AKTIVCO GRID ONLY",
AM1709="Coupure ENEO &amp; Baisse de tension","IHS GRID ONLY",
AM1709="Defaut GE &amp; POWER Cabinet","IHS",
AM1709="Sharing","Partners",
AM1709="Sites strategiques &amp; DataCenter","SST &amp; DC",
AM1709="Exclu","Exclu",
AM1709="SAT","SAT",
AM1709="SPARE-ISSUE","SPARE-ISSUE",
AM1709="Fiber CAmtel","TRANS_FO_CAMTEL",
AM1709="Fiber AOF","Fiber AOF",
AM1709="Projet OCM (HUAWEI)","TRAVAUX-HUAWEI",
AM1709="Projet OCM (NOKIA)","TRAVAUX-NOKIA",
AM1709="ACCESS-ISSUE","ACCESS-ISSUE",
AM1709="Projet OCM (ZTE, NOKIA, autres projets)","TRAVAUX OCM",
AM1709="No root CAuse","No root cause",
AM1709="ODU HS","PDH",
AM1709="IP &amp; VLAN","PDH",
AM1709="Warehouse HUAWEI","SPARE-ISSUE",
AM1709="SPARE-HS","SPARE-ISSUE",
AM1709="Power Telco","BSS",AM1709="no impacts","no impacts"
),"")</f>
        <v>no impacts</v>
      </c>
      <c r="AL1709" s="48" t="str" cm="1">
        <f t="array" ref="AL1709">IFERROR(_xlfn.IFS(
AM1709="MPR ISSUE","TX ISSUE",
AM1709="BSS Hardware Issue","RAN ISSUE",
AM1709="Sites strategiques, MLL, Pylone, etc.","ENVTECH",
AM1709="AKTIVCO DEFAUT GE &amp; POWER Cabinet","POWER ISSUE",
AM1709="AKTIVCO Coupure ENEO &amp; Baisse de tension","POWER ISSUE",
AM1709="Coupure ENEO &amp; Baisse de tension","POWER ISSUE",
AM1709="Defaut GE &amp; POWER Cabinet","POWER ISSUE",
AM1709="Sharing","POWER ISSUE",
AM1709="Sites strategiques &amp; DataCenter","POWER ISSUE",
AM1709="Exclu","Exclu",
AM1709="SAT","TX ISSUE",
AM1709="SPARE-ISSUE","SPARE-ISSUE",
AM1709="Fiber CAmtel","TX ISSUE",
AM1709="Fiber AOF","TX ISSUE",
AM1709="Projet OCM (HUAWEI)","TRAVAUX-HUAWEI",
AM1709="Projet OCM (NOKIA)","TRAVAUX -NOKIA",
AM1709="ACCESS-ISSUE","ACCESS-ISSUE",
AM1709="Projet OCM (ZTE, NOKIA, autres projets)","TRAVAUX OCM",
AM1709="No root CAuse","No root cause",
AM1709="ODU HS","TX ISSUE",
AM1709="IP &amp; VLAN","TX ISSUE",
AM1709="Warehouse HUAWEI","SPARE-ISSUE",
AM1709="SPARE-HS","SPARE-ISSUE",
AM1709="Power Telco","RAN ISSUE",AM1709="no impacts","no impacts"
),"")</f>
        <v>no impacts</v>
      </c>
      <c r="AM1709" s="67" t="s">
        <v>5605</v>
      </c>
      <c r="AN1709" s="48" t="str" cm="1">
        <f t="array" ref="AN1709">IFERROR(_xlfn.IFS(
AM1709="MPR ISSUE","ACTIVE",
AM1709="BSS Hardware Issue","ACTIVE",
AM1709="Sites strategiques, MLL, Pylone, etc.","PASSIVE",
AM1709="AKTIVCO DEFAUT GE &amp; POWER Cabinet","PASSIVE",
AM1709="AKTIVCO Coupure ENEO &amp; Baisse de tension","PASSIVE",
AM1709="Coupure ENEO &amp; Baisse de tension","PASSIVE",
AM1709="Defaut GE &amp; POWER Cabinet","PASSIVE",
AM1709="Sharing","PASSIVE",
AM1709="Sites strategiques &amp; DataCenter","PASSIVE",
AM1709="Exclu","Exclu",
AM1709="SAT","ACTIVE",
AM1709="SPARE-ISSUE","SPARE-ISSUE",
AM1709="Fiber CAmtel","ACTIVE",
AM1709="Fiber AOF","ACTIVE",
AM1709="Projet OCM (HUAWEI)","PLANNED WORKS",
AM1709="Projet OCM (NOKIA)","PLANNED WORKS",
AM1709="ACCESS-ISSUE","ACCESS-ISSUE",
AM1709="Projet OCM (ZTE, NOKIA, autres projets)","PLANNED WORKS",
AM1709="No root CAuse","No root cause",
AM1709="ODU HS","ACTIVE",
AM1709="IP &amp; VLAN","ACTIVE",
AM1709="Warehouse HUAWEI","SPARE-ISSUE",
AM1709="SPARE-HS","SPARE-ISSUE",
AM1709="Power Telco","ACTIVE", AM1709="no impacts","no impacts"
),"")</f>
        <v>no impacts</v>
      </c>
      <c r="AO1709" s="93" t="s">
        <v>5537</v>
      </c>
      <c r="AP1709" s="101" t="str">
        <f t="shared" si="50"/>
        <v>NRO_131</v>
      </c>
      <c r="AR1709" s="17" t="s">
        <v>5537</v>
      </c>
      <c r="AS1709" s="7" t="s">
        <v>5537</v>
      </c>
      <c r="AT1709" s="6"/>
      <c r="AU1709" s="7"/>
      <c r="AV1709" s="3" t="s">
        <v>5537</v>
      </c>
      <c r="AW1709" s="18" t="s">
        <v>5537</v>
      </c>
      <c r="AX1709" s="18" t="s">
        <v>5537</v>
      </c>
      <c r="AY1709" s="18" t="s">
        <v>5537</v>
      </c>
      <c r="AZ1709" s="18" t="s">
        <v>5537</v>
      </c>
      <c r="BA1709" s="18" t="s">
        <v>5537</v>
      </c>
      <c r="BB1709" s="18" t="s">
        <v>5537</v>
      </c>
      <c r="BC1709" s="18" t="s">
        <v>5537</v>
      </c>
      <c r="BD1709" s="18" t="s">
        <v>5537</v>
      </c>
      <c r="BE1709" s="18" t="s">
        <v>5537</v>
      </c>
      <c r="BF1709" s="18" t="s">
        <v>5537</v>
      </c>
      <c r="BG1709" s="18" t="s">
        <v>5537</v>
      </c>
      <c r="BH1709" s="18" t="s">
        <v>5537</v>
      </c>
      <c r="BI1709" s="9" t="s">
        <v>5537</v>
      </c>
      <c r="BJ1709" s="14"/>
      <c r="BK1709" s="14" t="s">
        <v>5537</v>
      </c>
      <c r="BL1709" s="14" t="str">
        <f>_xlfn.XLOOKUP(B1709,'[4]cell downs 18042026 17h'!$B:$B,'[4]cell downs 18042026 17h'!$B:$B,"")</f>
        <v/>
      </c>
      <c r="BM1709" s="14" t="str">
        <f>_xlfn.XLOOKUP(B1709,'[5]Cells Huawei 19042026 15h'!$B:$B,'[5]Cells Huawei 19042026 15h'!$B:$B,"")</f>
        <v/>
      </c>
      <c r="BN1709" s="9" t="str">
        <f>_xlfn.XLOOKUP(B1709,'[6]cells down 19042026 9H40'!$B:$B,'[6]cells down 19042026 9H40'!$B:$B,"")</f>
        <v/>
      </c>
      <c r="BO1709" s="9" t="s">
        <v>1597</v>
      </c>
      <c r="BP1709" s="9" t="s">
        <v>12</v>
      </c>
      <c r="BQ1709" s="115"/>
    </row>
    <row r="1710" spans="1:69" s="9" customFormat="1" x14ac:dyDescent="0.3">
      <c r="A1710" s="1" t="s">
        <v>2681</v>
      </c>
      <c r="B1710" s="8" t="s">
        <v>2682</v>
      </c>
      <c r="C1710" s="3" t="str">
        <f>_xlfn.XLOOKUP(B1710,'[1]daily break down'!$D:$D,'[1]daily break down'!$E:$E,"")</f>
        <v>NORD-OUEST</v>
      </c>
      <c r="D1710" s="1" t="s">
        <v>21</v>
      </c>
      <c r="E1710" s="1" t="s">
        <v>22</v>
      </c>
      <c r="F1710" s="3" t="s">
        <v>51</v>
      </c>
      <c r="G1710" s="1" t="s">
        <v>52</v>
      </c>
      <c r="H1710" s="32" t="str">
        <f>_xlfn.XLOOKUP(B1710,[2]CALCULATION!$B:$B,[2]CALCULATION!$H:$H,"")</f>
        <v>Huawei</v>
      </c>
      <c r="I1710" s="28">
        <v>5.6033714005244946</v>
      </c>
      <c r="J1710" s="28">
        <v>2.7837881991707407</v>
      </c>
      <c r="K1710" s="28">
        <v>0</v>
      </c>
      <c r="L1710" s="28">
        <v>0</v>
      </c>
      <c r="M1710" s="28">
        <v>5.8344070050480408</v>
      </c>
      <c r="N1710" s="28">
        <v>0</v>
      </c>
      <c r="O1710" s="28">
        <v>0</v>
      </c>
      <c r="P1710" s="28">
        <v>1.3676829807695052</v>
      </c>
      <c r="Q1710" s="28">
        <v>6.1208383628254186</v>
      </c>
      <c r="R1710" s="28">
        <v>0.48163628996127639</v>
      </c>
      <c r="S1710" s="94">
        <v>0.83591228565802889</v>
      </c>
      <c r="T1710" s="94">
        <f>_xlfn.XLOOKUP(B1710,'[3]Nur des jours'!$B:$B,'[3]Nur des jours'!$U:$U,"")</f>
        <v>0</v>
      </c>
      <c r="U1710" s="94">
        <v>0</v>
      </c>
      <c r="V1710" s="94">
        <v>0</v>
      </c>
      <c r="W1710" s="94">
        <v>0</v>
      </c>
      <c r="X1710" s="94">
        <v>0</v>
      </c>
      <c r="Y1710" s="94">
        <v>0</v>
      </c>
      <c r="Z1710" s="94">
        <v>2.3668754084232937</v>
      </c>
      <c r="AA1710" s="94">
        <v>0</v>
      </c>
      <c r="AB1710" s="94">
        <v>0</v>
      </c>
      <c r="AC1710" s="94">
        <f>_xlfn.XLOOKUP(B1710,'[3]Nur des jours'!$B:$B,'[3]Nur des jours'!$N:$N,"")</f>
        <v>0</v>
      </c>
      <c r="AD1710" s="94">
        <v>0</v>
      </c>
      <c r="AE1710" s="94">
        <v>0</v>
      </c>
      <c r="AF1710" s="94">
        <v>0</v>
      </c>
      <c r="AG1710" s="94">
        <v>0</v>
      </c>
      <c r="AH1710" s="94">
        <v>0</v>
      </c>
      <c r="AI1710" s="49" t="s">
        <v>5559</v>
      </c>
      <c r="AJ1710" s="49"/>
      <c r="AK1710" s="48" t="str" cm="1">
        <f t="array" ref="AK1710">IFERROR(_xlfn.IFS(
AM1710="MPR ISSUE","PDH",
AM1710="BSS Hardware Issue","BSS",
AM1710="Sites strategiques, MLL, Pylone, etc.","ENVTECH",
AM1710="AKTIVCO DEFAUT GE &amp; POWER Cabinet","AKTIVCO",
AM1710="AKTIVCO Coupure ENEO &amp; Baisse de tension","AKTIVCO GRID ONLY",
AM1710="Coupure ENEO &amp; Baisse de tension","IHS GRID ONLY",
AM1710="Defaut GE &amp; POWER Cabinet","IHS",
AM1710="Sharing","Partners",
AM1710="Sites strategiques &amp; DataCenter","SST &amp; DC",
AM1710="Exclu","Exclu",
AM1710="SAT","SAT",
AM1710="SPARE-ISSUE","SPARE-ISSUE",
AM1710="Fiber CAmtel","TRANS_FO_CAMTEL",
AM1710="Fiber AOF","Fiber AOF",
AM1710="Projet OCM (HUAWEI)","TRAVAUX-HUAWEI",
AM1710="Projet OCM (NOKIA)","TRAVAUX-NOKIA",
AM1710="ACCESS-ISSUE","ACCESS-ISSUE",
AM1710="Projet OCM (ZTE, NOKIA, autres projets)","TRAVAUX OCM",
AM1710="No root CAuse","No root cause",
AM1710="ODU HS","PDH",
AM1710="IP &amp; VLAN","PDH",
AM1710="Warehouse HUAWEI","SPARE-ISSUE",
AM1710="SPARE-HS","SPARE-ISSUE",
AM1710="Power Telco","BSS",AM1710="no impacts","no impacts"
),"")</f>
        <v>no impacts</v>
      </c>
      <c r="AL1710" s="48" t="str" cm="1">
        <f t="array" ref="AL1710">IFERROR(_xlfn.IFS(
AM1710="MPR ISSUE","TX ISSUE",
AM1710="BSS Hardware Issue","RAN ISSUE",
AM1710="Sites strategiques, MLL, Pylone, etc.","ENVTECH",
AM1710="AKTIVCO DEFAUT GE &amp; POWER Cabinet","POWER ISSUE",
AM1710="AKTIVCO Coupure ENEO &amp; Baisse de tension","POWER ISSUE",
AM1710="Coupure ENEO &amp; Baisse de tension","POWER ISSUE",
AM1710="Defaut GE &amp; POWER Cabinet","POWER ISSUE",
AM1710="Sharing","POWER ISSUE",
AM1710="Sites strategiques &amp; DataCenter","POWER ISSUE",
AM1710="Exclu","Exclu",
AM1710="SAT","TX ISSUE",
AM1710="SPARE-ISSUE","SPARE-ISSUE",
AM1710="Fiber CAmtel","TX ISSUE",
AM1710="Fiber AOF","TX ISSUE",
AM1710="Projet OCM (HUAWEI)","TRAVAUX-HUAWEI",
AM1710="Projet OCM (NOKIA)","TRAVAUX -NOKIA",
AM1710="ACCESS-ISSUE","ACCESS-ISSUE",
AM1710="Projet OCM (ZTE, NOKIA, autres projets)","TRAVAUX OCM",
AM1710="No root CAuse","No root cause",
AM1710="ODU HS","TX ISSUE",
AM1710="IP &amp; VLAN","TX ISSUE",
AM1710="Warehouse HUAWEI","SPARE-ISSUE",
AM1710="SPARE-HS","SPARE-ISSUE",
AM1710="Power Telco","RAN ISSUE",AM1710="no impacts","no impacts"
),"")</f>
        <v>no impacts</v>
      </c>
      <c r="AM1710" s="67" t="s">
        <v>5605</v>
      </c>
      <c r="AN1710" s="48" t="str" cm="1">
        <f t="array" ref="AN1710">IFERROR(_xlfn.IFS(
AM1710="MPR ISSUE","ACTIVE",
AM1710="BSS Hardware Issue","ACTIVE",
AM1710="Sites strategiques, MLL, Pylone, etc.","PASSIVE",
AM1710="AKTIVCO DEFAUT GE &amp; POWER Cabinet","PASSIVE",
AM1710="AKTIVCO Coupure ENEO &amp; Baisse de tension","PASSIVE",
AM1710="Coupure ENEO &amp; Baisse de tension","PASSIVE",
AM1710="Defaut GE &amp; POWER Cabinet","PASSIVE",
AM1710="Sharing","PASSIVE",
AM1710="Sites strategiques &amp; DataCenter","PASSIVE",
AM1710="Exclu","Exclu",
AM1710="SAT","ACTIVE",
AM1710="SPARE-ISSUE","SPARE-ISSUE",
AM1710="Fiber CAmtel","ACTIVE",
AM1710="Fiber AOF","ACTIVE",
AM1710="Projet OCM (HUAWEI)","PLANNED WORKS",
AM1710="Projet OCM (NOKIA)","PLANNED WORKS",
AM1710="ACCESS-ISSUE","ACCESS-ISSUE",
AM1710="Projet OCM (ZTE, NOKIA, autres projets)","PLANNED WORKS",
AM1710="No root CAuse","No root cause",
AM1710="ODU HS","ACTIVE",
AM1710="IP &amp; VLAN","ACTIVE",
AM1710="Warehouse HUAWEI","SPARE-ISSUE",
AM1710="SPARE-HS","SPARE-ISSUE",
AM1710="Power Telco","ACTIVE", AM1710="no impacts","no impacts"
),"")</f>
        <v>no impacts</v>
      </c>
      <c r="AO1710" s="93" t="s">
        <v>5537</v>
      </c>
      <c r="AP1710" s="101" t="str">
        <f t="shared" si="50"/>
        <v>NRO_016</v>
      </c>
      <c r="AR1710" s="17" t="s">
        <v>5537</v>
      </c>
      <c r="AS1710" s="7" t="s">
        <v>5537</v>
      </c>
      <c r="AT1710" s="6"/>
      <c r="AU1710" s="7"/>
      <c r="AV1710" s="3" t="s">
        <v>5537</v>
      </c>
      <c r="AW1710" s="18" t="s">
        <v>5537</v>
      </c>
      <c r="AX1710" s="18" t="s">
        <v>5537</v>
      </c>
      <c r="AY1710" s="18" t="s">
        <v>5537</v>
      </c>
      <c r="AZ1710" s="18" t="s">
        <v>5537</v>
      </c>
      <c r="BA1710" s="18" t="s">
        <v>5537</v>
      </c>
      <c r="BB1710" s="18" t="s">
        <v>5537</v>
      </c>
      <c r="BC1710" s="18" t="s">
        <v>5537</v>
      </c>
      <c r="BD1710" s="18" t="s">
        <v>5537</v>
      </c>
      <c r="BE1710" s="18" t="s">
        <v>5537</v>
      </c>
      <c r="BF1710" s="18" t="s">
        <v>5537</v>
      </c>
      <c r="BG1710" s="18" t="s">
        <v>5537</v>
      </c>
      <c r="BH1710" s="18" t="s">
        <v>5537</v>
      </c>
      <c r="BI1710" s="9" t="s">
        <v>5537</v>
      </c>
      <c r="BJ1710" s="14"/>
      <c r="BK1710" s="14" t="s">
        <v>5537</v>
      </c>
      <c r="BL1710" s="14" t="str">
        <f>_xlfn.XLOOKUP(B1710,'[4]cell downs 18042026 17h'!$B:$B,'[4]cell downs 18042026 17h'!$B:$B,"")</f>
        <v/>
      </c>
      <c r="BM1710" s="14" t="str">
        <f>_xlfn.XLOOKUP(B1710,'[5]Cells Huawei 19042026 15h'!$B:$B,'[5]Cells Huawei 19042026 15h'!$B:$B,"")</f>
        <v/>
      </c>
      <c r="BN1710" s="9" t="str">
        <f>_xlfn.XLOOKUP(B1710,'[6]cells down 19042026 9H40'!$B:$B,'[6]cells down 19042026 9H40'!$B:$B,"")</f>
        <v/>
      </c>
      <c r="BO1710" s="9" t="s">
        <v>5537</v>
      </c>
      <c r="BP1710" s="9" t="s">
        <v>5537</v>
      </c>
      <c r="BQ1710" s="115"/>
    </row>
    <row r="1711" spans="1:69" s="9" customFormat="1" x14ac:dyDescent="0.3">
      <c r="A1711" s="1" t="s">
        <v>4328</v>
      </c>
      <c r="B1711" s="8" t="s">
        <v>4329</v>
      </c>
      <c r="C1711" s="3" t="str">
        <f>_xlfn.XLOOKUP(B1711,'[1]daily break down'!$D:$D,'[1]daily break down'!$E:$E,"")</f>
        <v>Douala</v>
      </c>
      <c r="D1711" s="1" t="s">
        <v>11</v>
      </c>
      <c r="E1711" s="1" t="s">
        <v>12</v>
      </c>
      <c r="F1711" s="3" t="s">
        <v>31</v>
      </c>
      <c r="G1711" s="1" t="s">
        <v>32</v>
      </c>
      <c r="H1711" s="34" t="str">
        <f>_xlfn.XLOOKUP(B1711,[2]CALCULATION!$B:$B,[2]CALCULATION!$H:$H,"")</f>
        <v>ZTE</v>
      </c>
      <c r="I1711" s="28">
        <v>0</v>
      </c>
      <c r="J1711" s="28">
        <v>0</v>
      </c>
      <c r="K1711" s="28">
        <v>0</v>
      </c>
      <c r="L1711" s="28">
        <v>0</v>
      </c>
      <c r="M1711" s="28">
        <v>0</v>
      </c>
      <c r="N1711" s="28">
        <v>0</v>
      </c>
      <c r="O1711" s="28">
        <v>0</v>
      </c>
      <c r="P1711" s="28">
        <v>0</v>
      </c>
      <c r="Q1711" s="28">
        <v>0</v>
      </c>
      <c r="R1711" s="28">
        <v>0</v>
      </c>
      <c r="S1711" s="94">
        <v>0.38882254239754799</v>
      </c>
      <c r="T1711" s="94">
        <f>_xlfn.XLOOKUP(B1711,'[3]Nur des jours'!$B:$B,'[3]Nur des jours'!$U:$U,"")</f>
        <v>0</v>
      </c>
      <c r="U1711" s="94">
        <v>0</v>
      </c>
      <c r="V1711" s="94">
        <v>0</v>
      </c>
      <c r="W1711" s="94">
        <v>0</v>
      </c>
      <c r="X1711" s="94">
        <v>0</v>
      </c>
      <c r="Y1711" s="94">
        <v>0</v>
      </c>
      <c r="Z1711" s="94">
        <v>0</v>
      </c>
      <c r="AA1711" s="94">
        <v>0</v>
      </c>
      <c r="AB1711" s="94">
        <v>0</v>
      </c>
      <c r="AC1711" s="94">
        <f>_xlfn.XLOOKUP(B1711,'[3]Nur des jours'!$B:$B,'[3]Nur des jours'!$N:$N,"")</f>
        <v>0</v>
      </c>
      <c r="AD1711" s="94">
        <v>0</v>
      </c>
      <c r="AE1711" s="94">
        <v>0</v>
      </c>
      <c r="AF1711" s="94">
        <v>0</v>
      </c>
      <c r="AG1711" s="94">
        <v>0</v>
      </c>
      <c r="AH1711" s="94">
        <v>0</v>
      </c>
      <c r="AI1711" s="49" t="s">
        <v>5559</v>
      </c>
      <c r="AJ1711" s="49"/>
      <c r="AK1711" s="48" t="str" cm="1">
        <f t="array" ref="AK1711">IFERROR(_xlfn.IFS(
AM1711="MPR ISSUE","PDH",
AM1711="BSS Hardware Issue","BSS",
AM1711="Sites strategiques, MLL, Pylone, etc.","ENVTECH",
AM1711="AKTIVCO DEFAUT GE &amp; POWER Cabinet","AKTIVCO",
AM1711="AKTIVCO Coupure ENEO &amp; Baisse de tension","AKTIVCO GRID ONLY",
AM1711="Coupure ENEO &amp; Baisse de tension","IHS GRID ONLY",
AM1711="Defaut GE &amp; POWER Cabinet","IHS",
AM1711="Sharing","Partners",
AM1711="Sites strategiques &amp; DataCenter","SST &amp; DC",
AM1711="Exclu","Exclu",
AM1711="SAT","SAT",
AM1711="SPARE-ISSUE","SPARE-ISSUE",
AM1711="Fiber CAmtel","TRANS_FO_CAMTEL",
AM1711="Fiber AOF","Fiber AOF",
AM1711="Projet OCM (HUAWEI)","TRAVAUX-HUAWEI",
AM1711="Projet OCM (NOKIA)","TRAVAUX-NOKIA",
AM1711="ACCESS-ISSUE","ACCESS-ISSUE",
AM1711="Projet OCM (ZTE, NOKIA, autres projets)","TRAVAUX OCM",
AM1711="No root CAuse","No root cause",
AM1711="ODU HS","PDH",
AM1711="IP &amp; VLAN","PDH",
AM1711="Warehouse HUAWEI","SPARE-ISSUE",
AM1711="SPARE-HS","SPARE-ISSUE",
AM1711="Power Telco","BSS",AM1711="no impacts","no impacts"
),"")</f>
        <v>no impacts</v>
      </c>
      <c r="AL1711" s="48" t="str" cm="1">
        <f t="array" ref="AL1711">IFERROR(_xlfn.IFS(
AM1711="MPR ISSUE","TX ISSUE",
AM1711="BSS Hardware Issue","RAN ISSUE",
AM1711="Sites strategiques, MLL, Pylone, etc.","ENVTECH",
AM1711="AKTIVCO DEFAUT GE &amp; POWER Cabinet","POWER ISSUE",
AM1711="AKTIVCO Coupure ENEO &amp; Baisse de tension","POWER ISSUE",
AM1711="Coupure ENEO &amp; Baisse de tension","POWER ISSUE",
AM1711="Defaut GE &amp; POWER Cabinet","POWER ISSUE",
AM1711="Sharing","POWER ISSUE",
AM1711="Sites strategiques &amp; DataCenter","POWER ISSUE",
AM1711="Exclu","Exclu",
AM1711="SAT","TX ISSUE",
AM1711="SPARE-ISSUE","SPARE-ISSUE",
AM1711="Fiber CAmtel","TX ISSUE",
AM1711="Fiber AOF","TX ISSUE",
AM1711="Projet OCM (HUAWEI)","TRAVAUX-HUAWEI",
AM1711="Projet OCM (NOKIA)","TRAVAUX -NOKIA",
AM1711="ACCESS-ISSUE","ACCESS-ISSUE",
AM1711="Projet OCM (ZTE, NOKIA, autres projets)","TRAVAUX OCM",
AM1711="No root CAuse","No root cause",
AM1711="ODU HS","TX ISSUE",
AM1711="IP &amp; VLAN","TX ISSUE",
AM1711="Warehouse HUAWEI","SPARE-ISSUE",
AM1711="SPARE-HS","SPARE-ISSUE",
AM1711="Power Telco","RAN ISSUE",AM1711="no impacts","no impacts"
),"")</f>
        <v>no impacts</v>
      </c>
      <c r="AM1711" s="67" t="s">
        <v>5605</v>
      </c>
      <c r="AN1711" s="48" t="str" cm="1">
        <f t="array" ref="AN1711">IFERROR(_xlfn.IFS(
AM1711="MPR ISSUE","ACTIVE",
AM1711="BSS Hardware Issue","ACTIVE",
AM1711="Sites strategiques, MLL, Pylone, etc.","PASSIVE",
AM1711="AKTIVCO DEFAUT GE &amp; POWER Cabinet","PASSIVE",
AM1711="AKTIVCO Coupure ENEO &amp; Baisse de tension","PASSIVE",
AM1711="Coupure ENEO &amp; Baisse de tension","PASSIVE",
AM1711="Defaut GE &amp; POWER Cabinet","PASSIVE",
AM1711="Sharing","PASSIVE",
AM1711="Sites strategiques &amp; DataCenter","PASSIVE",
AM1711="Exclu","Exclu",
AM1711="SAT","ACTIVE",
AM1711="SPARE-ISSUE","SPARE-ISSUE",
AM1711="Fiber CAmtel","ACTIVE",
AM1711="Fiber AOF","ACTIVE",
AM1711="Projet OCM (HUAWEI)","PLANNED WORKS",
AM1711="Projet OCM (NOKIA)","PLANNED WORKS",
AM1711="ACCESS-ISSUE","ACCESS-ISSUE",
AM1711="Projet OCM (ZTE, NOKIA, autres projets)","PLANNED WORKS",
AM1711="No root CAuse","No root cause",
AM1711="ODU HS","ACTIVE",
AM1711="IP &amp; VLAN","ACTIVE",
AM1711="Warehouse HUAWEI","SPARE-ISSUE",
AM1711="SPARE-HS","SPARE-ISSUE",
AM1711="Power Telco","ACTIVE", AM1711="no impacts","no impacts"
),"")</f>
        <v>no impacts</v>
      </c>
      <c r="AO1711" s="93" t="s">
        <v>5537</v>
      </c>
      <c r="AP1711" s="101" t="str">
        <f t="shared" si="50"/>
        <v>LIT_369</v>
      </c>
      <c r="AR1711" s="17" t="s">
        <v>5537</v>
      </c>
      <c r="AS1711" s="7" t="s">
        <v>5537</v>
      </c>
      <c r="AT1711" s="6"/>
      <c r="AU1711" s="7"/>
      <c r="AV1711" s="3" t="s">
        <v>5537</v>
      </c>
      <c r="AW1711" s="18" t="s">
        <v>5537</v>
      </c>
      <c r="AX1711" s="18" t="s">
        <v>5537</v>
      </c>
      <c r="AY1711" s="18" t="s">
        <v>5537</v>
      </c>
      <c r="AZ1711" s="18" t="s">
        <v>5537</v>
      </c>
      <c r="BA1711" s="18" t="s">
        <v>5537</v>
      </c>
      <c r="BB1711" s="18" t="s">
        <v>5537</v>
      </c>
      <c r="BC1711" s="18" t="s">
        <v>5537</v>
      </c>
      <c r="BD1711" s="18" t="s">
        <v>5537</v>
      </c>
      <c r="BE1711" s="18" t="s">
        <v>5537</v>
      </c>
      <c r="BF1711" s="18" t="s">
        <v>5537</v>
      </c>
      <c r="BG1711" s="18" t="s">
        <v>5537</v>
      </c>
      <c r="BH1711" s="18" t="s">
        <v>5537</v>
      </c>
      <c r="BI1711" s="9" t="s">
        <v>5537</v>
      </c>
      <c r="BJ1711" s="14"/>
      <c r="BK1711" s="14" t="s">
        <v>5537</v>
      </c>
      <c r="BL1711" s="14" t="str">
        <f>_xlfn.XLOOKUP(B1711,'[4]cell downs 18042026 17h'!$B:$B,'[4]cell downs 18042026 17h'!$B:$B,"")</f>
        <v/>
      </c>
      <c r="BM1711" s="14" t="str">
        <f>_xlfn.XLOOKUP(B1711,'[5]Cells Huawei 19042026 15h'!$B:$B,'[5]Cells Huawei 19042026 15h'!$B:$B,"")</f>
        <v/>
      </c>
      <c r="BN1711" s="9" t="str">
        <f>_xlfn.XLOOKUP(B1711,'[6]cells down 19042026 9H40'!$B:$B,'[6]cells down 19042026 9H40'!$B:$B,"")</f>
        <v/>
      </c>
      <c r="BO1711" s="9" t="s">
        <v>4329</v>
      </c>
      <c r="BP1711" s="9" t="s">
        <v>5537</v>
      </c>
      <c r="BQ1711" s="115"/>
    </row>
    <row r="1712" spans="1:69" s="9" customFormat="1" x14ac:dyDescent="0.3">
      <c r="A1712" s="1" t="s">
        <v>2829</v>
      </c>
      <c r="B1712" s="8" t="s">
        <v>2830</v>
      </c>
      <c r="C1712" s="3" t="str">
        <f>_xlfn.XLOOKUP(B1712,'[1]daily break down'!$D:$D,'[1]daily break down'!$E:$E,"")</f>
        <v>CENTRE</v>
      </c>
      <c r="D1712" s="1" t="s">
        <v>11</v>
      </c>
      <c r="E1712" s="1" t="s">
        <v>12</v>
      </c>
      <c r="F1712" s="3" t="s">
        <v>37</v>
      </c>
      <c r="G1712" s="1" t="s">
        <v>1618</v>
      </c>
      <c r="H1712" s="34" t="str">
        <f>_xlfn.XLOOKUP(B1712,[2]CALCULATION!$B:$B,[2]CALCULATION!$H:$H,"")</f>
        <v>ZTE</v>
      </c>
      <c r="I1712" s="28">
        <v>0</v>
      </c>
      <c r="J1712" s="28">
        <v>0</v>
      </c>
      <c r="K1712" s="28">
        <v>0</v>
      </c>
      <c r="L1712" s="28">
        <v>0</v>
      </c>
      <c r="M1712" s="28">
        <v>3.5634486478157215E-2</v>
      </c>
      <c r="N1712" s="28">
        <v>0</v>
      </c>
      <c r="O1712" s="28">
        <v>0</v>
      </c>
      <c r="P1712" s="28">
        <v>0</v>
      </c>
      <c r="Q1712" s="28">
        <v>0.98437147757203203</v>
      </c>
      <c r="R1712" s="28">
        <v>0</v>
      </c>
      <c r="S1712" s="94">
        <v>0.34444886754386711</v>
      </c>
      <c r="T1712" s="94">
        <f>_xlfn.XLOOKUP(B1712,'[3]Nur des jours'!$B:$B,'[3]Nur des jours'!$U:$U,"")</f>
        <v>0</v>
      </c>
      <c r="U1712" s="94">
        <v>0</v>
      </c>
      <c r="V1712" s="94">
        <v>0</v>
      </c>
      <c r="W1712" s="94">
        <v>0</v>
      </c>
      <c r="X1712" s="94">
        <v>0</v>
      </c>
      <c r="Y1712" s="94">
        <v>0</v>
      </c>
      <c r="Z1712" s="94">
        <v>0</v>
      </c>
      <c r="AA1712" s="94">
        <v>0</v>
      </c>
      <c r="AB1712" s="94">
        <v>0</v>
      </c>
      <c r="AC1712" s="94">
        <f>_xlfn.XLOOKUP(B1712,'[3]Nur des jours'!$B:$B,'[3]Nur des jours'!$N:$N,"")</f>
        <v>0</v>
      </c>
      <c r="AD1712" s="94">
        <v>0</v>
      </c>
      <c r="AE1712" s="94">
        <v>0</v>
      </c>
      <c r="AF1712" s="94">
        <v>0</v>
      </c>
      <c r="AG1712" s="94">
        <v>0</v>
      </c>
      <c r="AH1712" s="94">
        <v>0</v>
      </c>
      <c r="AI1712" s="49" t="s">
        <v>5559</v>
      </c>
      <c r="AJ1712" s="49"/>
      <c r="AK1712" s="48" t="str" cm="1">
        <f t="array" ref="AK1712">IFERROR(_xlfn.IFS(
AM1712="MPR ISSUE","PDH",
AM1712="BSS Hardware Issue","BSS",
AM1712="Sites strategiques, MLL, Pylone, etc.","ENVTECH",
AM1712="AKTIVCO DEFAUT GE &amp; POWER Cabinet","AKTIVCO",
AM1712="AKTIVCO Coupure ENEO &amp; Baisse de tension","AKTIVCO GRID ONLY",
AM1712="Coupure ENEO &amp; Baisse de tension","IHS GRID ONLY",
AM1712="Defaut GE &amp; POWER Cabinet","IHS",
AM1712="Sharing","Partners",
AM1712="Sites strategiques &amp; DataCenter","SST &amp; DC",
AM1712="Exclu","Exclu",
AM1712="SAT","SAT",
AM1712="SPARE-ISSUE","SPARE-ISSUE",
AM1712="Fiber CAmtel","TRANS_FO_CAMTEL",
AM1712="Fiber AOF","Fiber AOF",
AM1712="Projet OCM (HUAWEI)","TRAVAUX-HUAWEI",
AM1712="Projet OCM (NOKIA)","TRAVAUX-NOKIA",
AM1712="ACCESS-ISSUE","ACCESS-ISSUE",
AM1712="Projet OCM (ZTE, NOKIA, autres projets)","TRAVAUX OCM",
AM1712="No root CAuse","No root cause",
AM1712="ODU HS","PDH",
AM1712="IP &amp; VLAN","PDH",
AM1712="Warehouse HUAWEI","SPARE-ISSUE",
AM1712="SPARE-HS","SPARE-ISSUE",
AM1712="Power Telco","BSS",AM1712="no impacts","no impacts"
),"")</f>
        <v>no impacts</v>
      </c>
      <c r="AL1712" s="48" t="str" cm="1">
        <f t="array" ref="AL1712">IFERROR(_xlfn.IFS(
AM1712="MPR ISSUE","TX ISSUE",
AM1712="BSS Hardware Issue","RAN ISSUE",
AM1712="Sites strategiques, MLL, Pylone, etc.","ENVTECH",
AM1712="AKTIVCO DEFAUT GE &amp; POWER Cabinet","POWER ISSUE",
AM1712="AKTIVCO Coupure ENEO &amp; Baisse de tension","POWER ISSUE",
AM1712="Coupure ENEO &amp; Baisse de tension","POWER ISSUE",
AM1712="Defaut GE &amp; POWER Cabinet","POWER ISSUE",
AM1712="Sharing","POWER ISSUE",
AM1712="Sites strategiques &amp; DataCenter","POWER ISSUE",
AM1712="Exclu","Exclu",
AM1712="SAT","TX ISSUE",
AM1712="SPARE-ISSUE","SPARE-ISSUE",
AM1712="Fiber CAmtel","TX ISSUE",
AM1712="Fiber AOF","TX ISSUE",
AM1712="Projet OCM (HUAWEI)","TRAVAUX-HUAWEI",
AM1712="Projet OCM (NOKIA)","TRAVAUX -NOKIA",
AM1712="ACCESS-ISSUE","ACCESS-ISSUE",
AM1712="Projet OCM (ZTE, NOKIA, autres projets)","TRAVAUX OCM",
AM1712="No root CAuse","No root cause",
AM1712="ODU HS","TX ISSUE",
AM1712="IP &amp; VLAN","TX ISSUE",
AM1712="Warehouse HUAWEI","SPARE-ISSUE",
AM1712="SPARE-HS","SPARE-ISSUE",
AM1712="Power Telco","RAN ISSUE",AM1712="no impacts","no impacts"
),"")</f>
        <v>no impacts</v>
      </c>
      <c r="AM1712" s="67" t="s">
        <v>5605</v>
      </c>
      <c r="AN1712" s="48" t="str" cm="1">
        <f t="array" ref="AN1712">IFERROR(_xlfn.IFS(
AM1712="MPR ISSUE","ACTIVE",
AM1712="BSS Hardware Issue","ACTIVE",
AM1712="Sites strategiques, MLL, Pylone, etc.","PASSIVE",
AM1712="AKTIVCO DEFAUT GE &amp; POWER Cabinet","PASSIVE",
AM1712="AKTIVCO Coupure ENEO &amp; Baisse de tension","PASSIVE",
AM1712="Coupure ENEO &amp; Baisse de tension","PASSIVE",
AM1712="Defaut GE &amp; POWER Cabinet","PASSIVE",
AM1712="Sharing","PASSIVE",
AM1712="Sites strategiques &amp; DataCenter","PASSIVE",
AM1712="Exclu","Exclu",
AM1712="SAT","ACTIVE",
AM1712="SPARE-ISSUE","SPARE-ISSUE",
AM1712="Fiber CAmtel","ACTIVE",
AM1712="Fiber AOF","ACTIVE",
AM1712="Projet OCM (HUAWEI)","PLANNED WORKS",
AM1712="Projet OCM (NOKIA)","PLANNED WORKS",
AM1712="ACCESS-ISSUE","ACCESS-ISSUE",
AM1712="Projet OCM (ZTE, NOKIA, autres projets)","PLANNED WORKS",
AM1712="No root CAuse","No root cause",
AM1712="ODU HS","ACTIVE",
AM1712="IP &amp; VLAN","ACTIVE",
AM1712="Warehouse HUAWEI","SPARE-ISSUE",
AM1712="SPARE-HS","SPARE-ISSUE",
AM1712="Power Telco","ACTIVE", AM1712="no impacts","no impacts"
),"")</f>
        <v>no impacts</v>
      </c>
      <c r="AO1712" s="93" t="s">
        <v>5537</v>
      </c>
      <c r="AP1712" s="101" t="str">
        <f t="shared" si="50"/>
        <v>CTR_397</v>
      </c>
      <c r="AR1712" s="17" t="s">
        <v>5537</v>
      </c>
      <c r="AS1712" s="7" t="s">
        <v>5537</v>
      </c>
      <c r="AT1712" s="6"/>
      <c r="AU1712" s="7"/>
      <c r="AV1712" s="3" t="s">
        <v>5537</v>
      </c>
      <c r="AW1712" s="18" t="s">
        <v>5537</v>
      </c>
      <c r="AX1712" s="18" t="s">
        <v>5537</v>
      </c>
      <c r="AY1712" s="18" t="s">
        <v>5537</v>
      </c>
      <c r="AZ1712" s="18" t="s">
        <v>5537</v>
      </c>
      <c r="BA1712" s="18" t="s">
        <v>5537</v>
      </c>
      <c r="BB1712" s="18" t="s">
        <v>5537</v>
      </c>
      <c r="BC1712" s="18" t="s">
        <v>5537</v>
      </c>
      <c r="BD1712" s="18" t="s">
        <v>5537</v>
      </c>
      <c r="BE1712" s="18" t="s">
        <v>5537</v>
      </c>
      <c r="BF1712" s="18" t="s">
        <v>5537</v>
      </c>
      <c r="BG1712" s="18" t="s">
        <v>5537</v>
      </c>
      <c r="BH1712" s="18" t="s">
        <v>5537</v>
      </c>
      <c r="BI1712" s="9" t="s">
        <v>5537</v>
      </c>
      <c r="BJ1712" s="14"/>
      <c r="BK1712" s="14" t="s">
        <v>5537</v>
      </c>
      <c r="BL1712" s="14" t="str">
        <f>_xlfn.XLOOKUP(B1712,'[4]cell downs 18042026 17h'!$B:$B,'[4]cell downs 18042026 17h'!$B:$B,"")</f>
        <v/>
      </c>
      <c r="BM1712" s="14" t="str">
        <f>_xlfn.XLOOKUP(B1712,'[5]Cells Huawei 19042026 15h'!$B:$B,'[5]Cells Huawei 19042026 15h'!$B:$B,"")</f>
        <v/>
      </c>
      <c r="BN1712" s="9" t="str">
        <f>_xlfn.XLOOKUP(B1712,'[6]cells down 19042026 9H40'!$B:$B,'[6]cells down 19042026 9H40'!$B:$B,"")</f>
        <v/>
      </c>
      <c r="BO1712" s="9" t="s">
        <v>2830</v>
      </c>
      <c r="BP1712" s="9" t="s">
        <v>594</v>
      </c>
      <c r="BQ1712" s="115"/>
    </row>
    <row r="1713" spans="1:69" s="9" customFormat="1" x14ac:dyDescent="0.3">
      <c r="A1713" s="1" t="s">
        <v>2382</v>
      </c>
      <c r="B1713" s="8" t="s">
        <v>2383</v>
      </c>
      <c r="C1713" s="3" t="str">
        <f>_xlfn.XLOOKUP(B1713,'[1]daily break down'!$D:$D,'[1]daily break down'!$E:$E,"")</f>
        <v>Douala</v>
      </c>
      <c r="D1713" s="1" t="s">
        <v>11</v>
      </c>
      <c r="E1713" s="1" t="s">
        <v>12</v>
      </c>
      <c r="F1713" s="3" t="s">
        <v>31</v>
      </c>
      <c r="G1713" s="1" t="s">
        <v>32</v>
      </c>
      <c r="H1713" s="34" t="str">
        <f>_xlfn.XLOOKUP(B1713,[2]CALCULATION!$B:$B,[2]CALCULATION!$H:$H,"")</f>
        <v>ZTE</v>
      </c>
      <c r="I1713" s="28">
        <v>0</v>
      </c>
      <c r="J1713" s="28">
        <v>0</v>
      </c>
      <c r="K1713" s="28">
        <v>9.4882616648546469E-2</v>
      </c>
      <c r="L1713" s="28">
        <v>0</v>
      </c>
      <c r="M1713" s="28">
        <v>0</v>
      </c>
      <c r="N1713" s="28">
        <v>0</v>
      </c>
      <c r="O1713" s="28">
        <v>0</v>
      </c>
      <c r="P1713" s="28">
        <v>2.7735151940599208</v>
      </c>
      <c r="Q1713" s="28">
        <v>3.3368183076365527</v>
      </c>
      <c r="R1713" s="28">
        <v>0</v>
      </c>
      <c r="S1713" s="94">
        <v>0.24860315666618152</v>
      </c>
      <c r="T1713" s="94">
        <f>_xlfn.XLOOKUP(B1713,'[3]Nur des jours'!$B:$B,'[3]Nur des jours'!$U:$U,"")</f>
        <v>0</v>
      </c>
      <c r="U1713" s="94">
        <v>0</v>
      </c>
      <c r="V1713" s="94">
        <v>0</v>
      </c>
      <c r="W1713" s="94">
        <v>0</v>
      </c>
      <c r="X1713" s="94">
        <v>0</v>
      </c>
      <c r="Y1713" s="94">
        <v>0</v>
      </c>
      <c r="Z1713" s="94">
        <v>0</v>
      </c>
      <c r="AA1713" s="94">
        <v>0</v>
      </c>
      <c r="AB1713" s="94">
        <v>0</v>
      </c>
      <c r="AC1713" s="94">
        <f>_xlfn.XLOOKUP(B1713,'[3]Nur des jours'!$B:$B,'[3]Nur des jours'!$N:$N,"")</f>
        <v>0</v>
      </c>
      <c r="AD1713" s="94">
        <v>0</v>
      </c>
      <c r="AE1713" s="94">
        <v>0</v>
      </c>
      <c r="AF1713" s="94">
        <v>0</v>
      </c>
      <c r="AG1713" s="94">
        <v>0</v>
      </c>
      <c r="AH1713" s="94">
        <v>0</v>
      </c>
      <c r="AI1713" s="49" t="s">
        <v>5559</v>
      </c>
      <c r="AJ1713" s="49"/>
      <c r="AK1713" s="48" t="str" cm="1">
        <f t="array" ref="AK1713">IFERROR(_xlfn.IFS(
AM1713="MPR ISSUE","PDH",
AM1713="BSS Hardware Issue","BSS",
AM1713="Sites strategiques, MLL, Pylone, etc.","ENVTECH",
AM1713="AKTIVCO DEFAUT GE &amp; POWER Cabinet","AKTIVCO",
AM1713="AKTIVCO Coupure ENEO &amp; Baisse de tension","AKTIVCO GRID ONLY",
AM1713="Coupure ENEO &amp; Baisse de tension","IHS GRID ONLY",
AM1713="Defaut GE &amp; POWER Cabinet","IHS",
AM1713="Sharing","Partners",
AM1713="Sites strategiques &amp; DataCenter","SST &amp; DC",
AM1713="Exclu","Exclu",
AM1713="SAT","SAT",
AM1713="SPARE-ISSUE","SPARE-ISSUE",
AM1713="Fiber CAmtel","TRANS_FO_CAMTEL",
AM1713="Fiber AOF","Fiber AOF",
AM1713="Projet OCM (HUAWEI)","TRAVAUX-HUAWEI",
AM1713="Projet OCM (NOKIA)","TRAVAUX-NOKIA",
AM1713="ACCESS-ISSUE","ACCESS-ISSUE",
AM1713="Projet OCM (ZTE, NOKIA, autres projets)","TRAVAUX OCM",
AM1713="No root CAuse","No root cause",
AM1713="ODU HS","PDH",
AM1713="IP &amp; VLAN","PDH",
AM1713="Warehouse HUAWEI","SPARE-ISSUE",
AM1713="SPARE-HS","SPARE-ISSUE",
AM1713="Power Telco","BSS",AM1713="no impacts","no impacts"
),"")</f>
        <v>no impacts</v>
      </c>
      <c r="AL1713" s="48" t="str" cm="1">
        <f t="array" ref="AL1713">IFERROR(_xlfn.IFS(
AM1713="MPR ISSUE","TX ISSUE",
AM1713="BSS Hardware Issue","RAN ISSUE",
AM1713="Sites strategiques, MLL, Pylone, etc.","ENVTECH",
AM1713="AKTIVCO DEFAUT GE &amp; POWER Cabinet","POWER ISSUE",
AM1713="AKTIVCO Coupure ENEO &amp; Baisse de tension","POWER ISSUE",
AM1713="Coupure ENEO &amp; Baisse de tension","POWER ISSUE",
AM1713="Defaut GE &amp; POWER Cabinet","POWER ISSUE",
AM1713="Sharing","POWER ISSUE",
AM1713="Sites strategiques &amp; DataCenter","POWER ISSUE",
AM1713="Exclu","Exclu",
AM1713="SAT","TX ISSUE",
AM1713="SPARE-ISSUE","SPARE-ISSUE",
AM1713="Fiber CAmtel","TX ISSUE",
AM1713="Fiber AOF","TX ISSUE",
AM1713="Projet OCM (HUAWEI)","TRAVAUX-HUAWEI",
AM1713="Projet OCM (NOKIA)","TRAVAUX -NOKIA",
AM1713="ACCESS-ISSUE","ACCESS-ISSUE",
AM1713="Projet OCM (ZTE, NOKIA, autres projets)","TRAVAUX OCM",
AM1713="No root CAuse","No root cause",
AM1713="ODU HS","TX ISSUE",
AM1713="IP &amp; VLAN","TX ISSUE",
AM1713="Warehouse HUAWEI","SPARE-ISSUE",
AM1713="SPARE-HS","SPARE-ISSUE",
AM1713="Power Telco","RAN ISSUE",AM1713="no impacts","no impacts"
),"")</f>
        <v>no impacts</v>
      </c>
      <c r="AM1713" s="67" t="s">
        <v>5605</v>
      </c>
      <c r="AN1713" s="48" t="str" cm="1">
        <f t="array" ref="AN1713">IFERROR(_xlfn.IFS(
AM1713="MPR ISSUE","ACTIVE",
AM1713="BSS Hardware Issue","ACTIVE",
AM1713="Sites strategiques, MLL, Pylone, etc.","PASSIVE",
AM1713="AKTIVCO DEFAUT GE &amp; POWER Cabinet","PASSIVE",
AM1713="AKTIVCO Coupure ENEO &amp; Baisse de tension","PASSIVE",
AM1713="Coupure ENEO &amp; Baisse de tension","PASSIVE",
AM1713="Defaut GE &amp; POWER Cabinet","PASSIVE",
AM1713="Sharing","PASSIVE",
AM1713="Sites strategiques &amp; DataCenter","PASSIVE",
AM1713="Exclu","Exclu",
AM1713="SAT","ACTIVE",
AM1713="SPARE-ISSUE","SPARE-ISSUE",
AM1713="Fiber CAmtel","ACTIVE",
AM1713="Fiber AOF","ACTIVE",
AM1713="Projet OCM (HUAWEI)","PLANNED WORKS",
AM1713="Projet OCM (NOKIA)","PLANNED WORKS",
AM1713="ACCESS-ISSUE","ACCESS-ISSUE",
AM1713="Projet OCM (ZTE, NOKIA, autres projets)","PLANNED WORKS",
AM1713="No root CAuse","No root cause",
AM1713="ODU HS","ACTIVE",
AM1713="IP &amp; VLAN","ACTIVE",
AM1713="Warehouse HUAWEI","SPARE-ISSUE",
AM1713="SPARE-HS","SPARE-ISSUE",
AM1713="Power Telco","ACTIVE", AM1713="no impacts","no impacts"
),"")</f>
        <v>no impacts</v>
      </c>
      <c r="AO1713" s="93" t="s">
        <v>5537</v>
      </c>
      <c r="AP1713" s="101" t="str">
        <f t="shared" si="50"/>
        <v>LIT_368</v>
      </c>
      <c r="AR1713" s="17" t="s">
        <v>5537</v>
      </c>
      <c r="AS1713" s="7" t="s">
        <v>5537</v>
      </c>
      <c r="AT1713" s="6"/>
      <c r="AU1713" s="7"/>
      <c r="AV1713" s="3" t="s">
        <v>5537</v>
      </c>
      <c r="AW1713" s="18" t="s">
        <v>5537</v>
      </c>
      <c r="AX1713" s="18" t="s">
        <v>5537</v>
      </c>
      <c r="AY1713" s="18" t="s">
        <v>5537</v>
      </c>
      <c r="AZ1713" s="18" t="s">
        <v>5537</v>
      </c>
      <c r="BA1713" s="18" t="s">
        <v>5537</v>
      </c>
      <c r="BB1713" s="18" t="s">
        <v>5537</v>
      </c>
      <c r="BC1713" s="18" t="s">
        <v>5537</v>
      </c>
      <c r="BD1713" s="18" t="s">
        <v>5537</v>
      </c>
      <c r="BE1713" s="18" t="s">
        <v>5537</v>
      </c>
      <c r="BF1713" s="18" t="s">
        <v>5537</v>
      </c>
      <c r="BG1713" s="18" t="s">
        <v>5537</v>
      </c>
      <c r="BH1713" s="18" t="s">
        <v>5537</v>
      </c>
      <c r="BI1713" s="9" t="s">
        <v>5537</v>
      </c>
      <c r="BJ1713" s="14"/>
      <c r="BK1713" s="14" t="s">
        <v>5537</v>
      </c>
      <c r="BL1713" s="14" t="str">
        <f>_xlfn.XLOOKUP(B1713,'[4]cell downs 18042026 17h'!$B:$B,'[4]cell downs 18042026 17h'!$B:$B,"")</f>
        <v/>
      </c>
      <c r="BM1713" s="14" t="str">
        <f>_xlfn.XLOOKUP(B1713,'[5]Cells Huawei 19042026 15h'!$B:$B,'[5]Cells Huawei 19042026 15h'!$B:$B,"")</f>
        <v/>
      </c>
      <c r="BN1713" s="9" t="str">
        <f>_xlfn.XLOOKUP(B1713,'[6]cells down 19042026 9H40'!$B:$B,'[6]cells down 19042026 9H40'!$B:$B,"")</f>
        <v/>
      </c>
      <c r="BO1713" s="9" t="s">
        <v>2383</v>
      </c>
      <c r="BP1713" s="9" t="s">
        <v>5537</v>
      </c>
      <c r="BQ1713" s="115"/>
    </row>
    <row r="1714" spans="1:69" s="9" customFormat="1" x14ac:dyDescent="0.3">
      <c r="A1714" s="1" t="s">
        <v>1405</v>
      </c>
      <c r="B1714" s="8" t="s">
        <v>1406</v>
      </c>
      <c r="C1714" s="3" t="str">
        <f>_xlfn.XLOOKUP(B1714,'[1]daily break down'!$D:$D,'[1]daily break down'!$E:$E,"")</f>
        <v>LITTORAL</v>
      </c>
      <c r="D1714" s="1" t="s">
        <v>11</v>
      </c>
      <c r="E1714" s="1" t="s">
        <v>96</v>
      </c>
      <c r="F1714" s="3" t="s">
        <v>31</v>
      </c>
      <c r="G1714" s="1" t="s">
        <v>1407</v>
      </c>
      <c r="H1714" s="33" t="str">
        <f>_xlfn.XLOOKUP(B1714,[2]CALCULATION!$B:$B,[2]CALCULATION!$H:$H,"")</f>
        <v>NOKIA</v>
      </c>
      <c r="I1714" s="28">
        <v>1.7835078317396415E-3</v>
      </c>
      <c r="J1714" s="28">
        <v>0</v>
      </c>
      <c r="K1714" s="28">
        <v>0</v>
      </c>
      <c r="L1714" s="28">
        <v>0</v>
      </c>
      <c r="M1714" s="28">
        <v>0.13950763103945352</v>
      </c>
      <c r="N1714" s="28">
        <v>0</v>
      </c>
      <c r="O1714" s="28">
        <v>0.34487893737542791</v>
      </c>
      <c r="P1714" s="28">
        <v>0</v>
      </c>
      <c r="Q1714" s="28">
        <v>0</v>
      </c>
      <c r="R1714" s="28">
        <v>1.6841726342038645E-2</v>
      </c>
      <c r="S1714" s="94">
        <v>0.21452130289202126</v>
      </c>
      <c r="T1714" s="94">
        <f>_xlfn.XLOOKUP(B1714,'[3]Nur des jours'!$B:$B,'[3]Nur des jours'!$U:$U,"")</f>
        <v>0</v>
      </c>
      <c r="U1714" s="94">
        <v>9.8092930745670003E-4</v>
      </c>
      <c r="V1714" s="94">
        <v>0</v>
      </c>
      <c r="W1714" s="94">
        <v>0</v>
      </c>
      <c r="X1714" s="94">
        <v>0</v>
      </c>
      <c r="Y1714" s="94">
        <v>0</v>
      </c>
      <c r="Z1714" s="94">
        <v>0</v>
      </c>
      <c r="AA1714" s="94">
        <v>0</v>
      </c>
      <c r="AB1714" s="94">
        <v>0</v>
      </c>
      <c r="AC1714" s="94">
        <f>_xlfn.XLOOKUP(B1714,'[3]Nur des jours'!$B:$B,'[3]Nur des jours'!$N:$N,"")</f>
        <v>0</v>
      </c>
      <c r="AD1714" s="94">
        <v>0</v>
      </c>
      <c r="AE1714" s="94">
        <v>0</v>
      </c>
      <c r="AF1714" s="94">
        <v>0</v>
      </c>
      <c r="AG1714" s="94">
        <v>0</v>
      </c>
      <c r="AH1714" s="94">
        <v>0</v>
      </c>
      <c r="AI1714" s="49" t="s">
        <v>5559</v>
      </c>
      <c r="AJ1714" s="49"/>
      <c r="AK1714" s="48" t="str" cm="1">
        <f t="array" ref="AK1714">IFERROR(_xlfn.IFS(
AM1714="MPR ISSUE","PDH",
AM1714="BSS Hardware Issue","BSS",
AM1714="Sites strategiques, MLL, Pylone, etc.","ENVTECH",
AM1714="AKTIVCO DEFAUT GE &amp; POWER Cabinet","AKTIVCO",
AM1714="AKTIVCO Coupure ENEO &amp; Baisse de tension","AKTIVCO GRID ONLY",
AM1714="Coupure ENEO &amp; Baisse de tension","IHS GRID ONLY",
AM1714="Defaut GE &amp; POWER Cabinet","IHS",
AM1714="Sharing","Partners",
AM1714="Sites strategiques &amp; DataCenter","SST &amp; DC",
AM1714="Exclu","Exclu",
AM1714="SAT","SAT",
AM1714="SPARE-ISSUE","SPARE-ISSUE",
AM1714="Fiber CAmtel","TRANS_FO_CAMTEL",
AM1714="Fiber AOF","Fiber AOF",
AM1714="Projet OCM (HUAWEI)","TRAVAUX-HUAWEI",
AM1714="Projet OCM (NOKIA)","TRAVAUX-NOKIA",
AM1714="ACCESS-ISSUE","ACCESS-ISSUE",
AM1714="Projet OCM (ZTE, NOKIA, autres projets)","TRAVAUX OCM",
AM1714="No root CAuse","No root cause",
AM1714="ODU HS","PDH",
AM1714="IP &amp; VLAN","PDH",
AM1714="Warehouse HUAWEI","SPARE-ISSUE",
AM1714="SPARE-HS","SPARE-ISSUE",
AM1714="Power Telco","BSS",AM1714="no impacts","no impacts"
),"")</f>
        <v>no impacts</v>
      </c>
      <c r="AL1714" s="48" t="str" cm="1">
        <f t="array" ref="AL1714">IFERROR(_xlfn.IFS(
AM1714="MPR ISSUE","TX ISSUE",
AM1714="BSS Hardware Issue","RAN ISSUE",
AM1714="Sites strategiques, MLL, Pylone, etc.","ENVTECH",
AM1714="AKTIVCO DEFAUT GE &amp; POWER Cabinet","POWER ISSUE",
AM1714="AKTIVCO Coupure ENEO &amp; Baisse de tension","POWER ISSUE",
AM1714="Coupure ENEO &amp; Baisse de tension","POWER ISSUE",
AM1714="Defaut GE &amp; POWER Cabinet","POWER ISSUE",
AM1714="Sharing","POWER ISSUE",
AM1714="Sites strategiques &amp; DataCenter","POWER ISSUE",
AM1714="Exclu","Exclu",
AM1714="SAT","TX ISSUE",
AM1714="SPARE-ISSUE","SPARE-ISSUE",
AM1714="Fiber CAmtel","TX ISSUE",
AM1714="Fiber AOF","TX ISSUE",
AM1714="Projet OCM (HUAWEI)","TRAVAUX-HUAWEI",
AM1714="Projet OCM (NOKIA)","TRAVAUX -NOKIA",
AM1714="ACCESS-ISSUE","ACCESS-ISSUE",
AM1714="Projet OCM (ZTE, NOKIA, autres projets)","TRAVAUX OCM",
AM1714="No root CAuse","No root cause",
AM1714="ODU HS","TX ISSUE",
AM1714="IP &amp; VLAN","TX ISSUE",
AM1714="Warehouse HUAWEI","SPARE-ISSUE",
AM1714="SPARE-HS","SPARE-ISSUE",
AM1714="Power Telco","RAN ISSUE",AM1714="no impacts","no impacts"
),"")</f>
        <v>no impacts</v>
      </c>
      <c r="AM1714" s="67" t="s">
        <v>5605</v>
      </c>
      <c r="AN1714" s="48" t="str" cm="1">
        <f t="array" ref="AN1714">IFERROR(_xlfn.IFS(
AM1714="MPR ISSUE","ACTIVE",
AM1714="BSS Hardware Issue","ACTIVE",
AM1714="Sites strategiques, MLL, Pylone, etc.","PASSIVE",
AM1714="AKTIVCO DEFAUT GE &amp; POWER Cabinet","PASSIVE",
AM1714="AKTIVCO Coupure ENEO &amp; Baisse de tension","PASSIVE",
AM1714="Coupure ENEO &amp; Baisse de tension","PASSIVE",
AM1714="Defaut GE &amp; POWER Cabinet","PASSIVE",
AM1714="Sharing","PASSIVE",
AM1714="Sites strategiques &amp; DataCenter","PASSIVE",
AM1714="Exclu","Exclu",
AM1714="SAT","ACTIVE",
AM1714="SPARE-ISSUE","SPARE-ISSUE",
AM1714="Fiber CAmtel","ACTIVE",
AM1714="Fiber AOF","ACTIVE",
AM1714="Projet OCM (HUAWEI)","PLANNED WORKS",
AM1714="Projet OCM (NOKIA)","PLANNED WORKS",
AM1714="ACCESS-ISSUE","ACCESS-ISSUE",
AM1714="Projet OCM (ZTE, NOKIA, autres projets)","PLANNED WORKS",
AM1714="No root CAuse","No root cause",
AM1714="ODU HS","ACTIVE",
AM1714="IP &amp; VLAN","ACTIVE",
AM1714="Warehouse HUAWEI","SPARE-ISSUE",
AM1714="SPARE-HS","SPARE-ISSUE",
AM1714="Power Telco","ACTIVE", AM1714="no impacts","no impacts"
),"")</f>
        <v>no impacts</v>
      </c>
      <c r="AO1714" s="93" t="s">
        <v>5537</v>
      </c>
      <c r="AP1714" s="101" t="str">
        <f t="shared" si="50"/>
        <v>LIT_501</v>
      </c>
      <c r="AR1714" s="17" t="s">
        <v>5537</v>
      </c>
      <c r="AS1714" s="7" t="s">
        <v>5537</v>
      </c>
      <c r="AT1714" s="6"/>
      <c r="AU1714" s="7"/>
      <c r="AV1714" s="3" t="s">
        <v>5537</v>
      </c>
      <c r="AW1714" s="18" t="s">
        <v>5537</v>
      </c>
      <c r="AX1714" s="18" t="s">
        <v>5537</v>
      </c>
      <c r="AY1714" s="18" t="s">
        <v>5537</v>
      </c>
      <c r="AZ1714" s="18" t="s">
        <v>5537</v>
      </c>
      <c r="BA1714" s="18" t="s">
        <v>5537</v>
      </c>
      <c r="BB1714" s="18" t="s">
        <v>5537</v>
      </c>
      <c r="BC1714" s="18" t="s">
        <v>5537</v>
      </c>
      <c r="BD1714" s="18" t="s">
        <v>5537</v>
      </c>
      <c r="BE1714" s="18" t="s">
        <v>5537</v>
      </c>
      <c r="BF1714" s="18" t="s">
        <v>5537</v>
      </c>
      <c r="BG1714" s="18" t="s">
        <v>5537</v>
      </c>
      <c r="BH1714" s="18" t="s">
        <v>5537</v>
      </c>
      <c r="BI1714" s="9" t="s">
        <v>5537</v>
      </c>
      <c r="BJ1714" s="14"/>
      <c r="BK1714" s="14" t="s">
        <v>5537</v>
      </c>
      <c r="BL1714" s="14" t="str">
        <f>_xlfn.XLOOKUP(B1714,'[4]cell downs 18042026 17h'!$B:$B,'[4]cell downs 18042026 17h'!$B:$B,"")</f>
        <v/>
      </c>
      <c r="BM1714" s="14" t="str">
        <f>_xlfn.XLOOKUP(B1714,'[5]Cells Huawei 19042026 15h'!$B:$B,'[5]Cells Huawei 19042026 15h'!$B:$B,"")</f>
        <v/>
      </c>
      <c r="BN1714" s="9" t="str">
        <f>_xlfn.XLOOKUP(B1714,'[6]cells down 19042026 9H40'!$B:$B,'[6]cells down 19042026 9H40'!$B:$B,"")</f>
        <v/>
      </c>
      <c r="BO1714" s="9" t="s">
        <v>1406</v>
      </c>
      <c r="BP1714" s="9" t="s">
        <v>5537</v>
      </c>
      <c r="BQ1714" s="115"/>
    </row>
    <row r="1715" spans="1:69" s="9" customFormat="1" x14ac:dyDescent="0.3">
      <c r="A1715" s="1" t="s">
        <v>3132</v>
      </c>
      <c r="B1715" s="8" t="s">
        <v>3133</v>
      </c>
      <c r="C1715" s="3" t="str">
        <f>_xlfn.XLOOKUP(B1715,'[1]daily break down'!$D:$D,'[1]daily break down'!$E:$E,"")</f>
        <v>Douala</v>
      </c>
      <c r="D1715" s="1" t="s">
        <v>11</v>
      </c>
      <c r="E1715" s="1" t="s">
        <v>12</v>
      </c>
      <c r="F1715" s="3" t="s">
        <v>31</v>
      </c>
      <c r="G1715" s="1" t="s">
        <v>32</v>
      </c>
      <c r="H1715" s="34" t="str">
        <f>_xlfn.XLOOKUP(B1715,[2]CALCULATION!$B:$B,[2]CALCULATION!$H:$H,"")</f>
        <v>ZTE</v>
      </c>
      <c r="I1715" s="28">
        <v>0</v>
      </c>
      <c r="J1715" s="28">
        <v>0</v>
      </c>
      <c r="K1715" s="28">
        <v>0.13376308738046944</v>
      </c>
      <c r="L1715" s="28">
        <v>0</v>
      </c>
      <c r="M1715" s="28">
        <v>0</v>
      </c>
      <c r="N1715" s="28">
        <v>0</v>
      </c>
      <c r="O1715" s="28">
        <v>0</v>
      </c>
      <c r="P1715" s="28">
        <v>0</v>
      </c>
      <c r="Q1715" s="28">
        <v>0</v>
      </c>
      <c r="R1715" s="28">
        <v>0</v>
      </c>
      <c r="S1715" s="94">
        <v>0.20314154203513884</v>
      </c>
      <c r="T1715" s="94">
        <f>_xlfn.XLOOKUP(B1715,'[3]Nur des jours'!$B:$B,'[3]Nur des jours'!$U:$U,"")</f>
        <v>0</v>
      </c>
      <c r="U1715" s="94">
        <v>0</v>
      </c>
      <c r="V1715" s="94">
        <v>0</v>
      </c>
      <c r="W1715" s="94">
        <v>0</v>
      </c>
      <c r="X1715" s="94">
        <v>0</v>
      </c>
      <c r="Y1715" s="94">
        <v>0</v>
      </c>
      <c r="Z1715" s="94">
        <v>0</v>
      </c>
      <c r="AA1715" s="94">
        <v>0</v>
      </c>
      <c r="AB1715" s="94">
        <v>0</v>
      </c>
      <c r="AC1715" s="94">
        <f>_xlfn.XLOOKUP(B1715,'[3]Nur des jours'!$B:$B,'[3]Nur des jours'!$N:$N,"")</f>
        <v>0</v>
      </c>
      <c r="AD1715" s="94">
        <v>0</v>
      </c>
      <c r="AE1715" s="94">
        <v>0</v>
      </c>
      <c r="AF1715" s="94">
        <v>0</v>
      </c>
      <c r="AG1715" s="94">
        <v>0</v>
      </c>
      <c r="AH1715" s="94">
        <v>0</v>
      </c>
      <c r="AI1715" s="49" t="s">
        <v>5559</v>
      </c>
      <c r="AJ1715" s="49"/>
      <c r="AK1715" s="48" t="str" cm="1">
        <f t="array" ref="AK1715">IFERROR(_xlfn.IFS(
AM1715="MPR ISSUE","PDH",
AM1715="BSS Hardware Issue","BSS",
AM1715="Sites strategiques, MLL, Pylone, etc.","ENVTECH",
AM1715="AKTIVCO DEFAUT GE &amp; POWER Cabinet","AKTIVCO",
AM1715="AKTIVCO Coupure ENEO &amp; Baisse de tension","AKTIVCO GRID ONLY",
AM1715="Coupure ENEO &amp; Baisse de tension","IHS GRID ONLY",
AM1715="Defaut GE &amp; POWER Cabinet","IHS",
AM1715="Sharing","Partners",
AM1715="Sites strategiques &amp; DataCenter","SST &amp; DC",
AM1715="Exclu","Exclu",
AM1715="SAT","SAT",
AM1715="SPARE-ISSUE","SPARE-ISSUE",
AM1715="Fiber CAmtel","TRANS_FO_CAMTEL",
AM1715="Fiber AOF","Fiber AOF",
AM1715="Projet OCM (HUAWEI)","TRAVAUX-HUAWEI",
AM1715="Projet OCM (NOKIA)","TRAVAUX-NOKIA",
AM1715="ACCESS-ISSUE","ACCESS-ISSUE",
AM1715="Projet OCM (ZTE, NOKIA, autres projets)","TRAVAUX OCM",
AM1715="No root CAuse","No root cause",
AM1715="ODU HS","PDH",
AM1715="IP &amp; VLAN","PDH",
AM1715="Warehouse HUAWEI","SPARE-ISSUE",
AM1715="SPARE-HS","SPARE-ISSUE",
AM1715="Power Telco","BSS",AM1715="no impacts","no impacts"
),"")</f>
        <v>no impacts</v>
      </c>
      <c r="AL1715" s="48" t="str" cm="1">
        <f t="array" ref="AL1715">IFERROR(_xlfn.IFS(
AM1715="MPR ISSUE","TX ISSUE",
AM1715="BSS Hardware Issue","RAN ISSUE",
AM1715="Sites strategiques, MLL, Pylone, etc.","ENVTECH",
AM1715="AKTIVCO DEFAUT GE &amp; POWER Cabinet","POWER ISSUE",
AM1715="AKTIVCO Coupure ENEO &amp; Baisse de tension","POWER ISSUE",
AM1715="Coupure ENEO &amp; Baisse de tension","POWER ISSUE",
AM1715="Defaut GE &amp; POWER Cabinet","POWER ISSUE",
AM1715="Sharing","POWER ISSUE",
AM1715="Sites strategiques &amp; DataCenter","POWER ISSUE",
AM1715="Exclu","Exclu",
AM1715="SAT","TX ISSUE",
AM1715="SPARE-ISSUE","SPARE-ISSUE",
AM1715="Fiber CAmtel","TX ISSUE",
AM1715="Fiber AOF","TX ISSUE",
AM1715="Projet OCM (HUAWEI)","TRAVAUX-HUAWEI",
AM1715="Projet OCM (NOKIA)","TRAVAUX -NOKIA",
AM1715="ACCESS-ISSUE","ACCESS-ISSUE",
AM1715="Projet OCM (ZTE, NOKIA, autres projets)","TRAVAUX OCM",
AM1715="No root CAuse","No root cause",
AM1715="ODU HS","TX ISSUE",
AM1715="IP &amp; VLAN","TX ISSUE",
AM1715="Warehouse HUAWEI","SPARE-ISSUE",
AM1715="SPARE-HS","SPARE-ISSUE",
AM1715="Power Telco","RAN ISSUE",AM1715="no impacts","no impacts"
),"")</f>
        <v>no impacts</v>
      </c>
      <c r="AM1715" s="67" t="s">
        <v>5605</v>
      </c>
      <c r="AN1715" s="48" t="str" cm="1">
        <f t="array" ref="AN1715">IFERROR(_xlfn.IFS(
AM1715="MPR ISSUE","ACTIVE",
AM1715="BSS Hardware Issue","ACTIVE",
AM1715="Sites strategiques, MLL, Pylone, etc.","PASSIVE",
AM1715="AKTIVCO DEFAUT GE &amp; POWER Cabinet","PASSIVE",
AM1715="AKTIVCO Coupure ENEO &amp; Baisse de tension","PASSIVE",
AM1715="Coupure ENEO &amp; Baisse de tension","PASSIVE",
AM1715="Defaut GE &amp; POWER Cabinet","PASSIVE",
AM1715="Sharing","PASSIVE",
AM1715="Sites strategiques &amp; DataCenter","PASSIVE",
AM1715="Exclu","Exclu",
AM1715="SAT","ACTIVE",
AM1715="SPARE-ISSUE","SPARE-ISSUE",
AM1715="Fiber CAmtel","ACTIVE",
AM1715="Fiber AOF","ACTIVE",
AM1715="Projet OCM (HUAWEI)","PLANNED WORKS",
AM1715="Projet OCM (NOKIA)","PLANNED WORKS",
AM1715="ACCESS-ISSUE","ACCESS-ISSUE",
AM1715="Projet OCM (ZTE, NOKIA, autres projets)","PLANNED WORKS",
AM1715="No root CAuse","No root cause",
AM1715="ODU HS","ACTIVE",
AM1715="IP &amp; VLAN","ACTIVE",
AM1715="Warehouse HUAWEI","SPARE-ISSUE",
AM1715="SPARE-HS","SPARE-ISSUE",
AM1715="Power Telco","ACTIVE", AM1715="no impacts","no impacts"
),"")</f>
        <v>no impacts</v>
      </c>
      <c r="AO1715" s="93" t="s">
        <v>5537</v>
      </c>
      <c r="AP1715" s="101" t="str">
        <f t="shared" si="50"/>
        <v>LIT_443</v>
      </c>
      <c r="AR1715" s="17" t="s">
        <v>5537</v>
      </c>
      <c r="AS1715" s="7" t="s">
        <v>5537</v>
      </c>
      <c r="AT1715" s="6"/>
      <c r="AU1715" s="7"/>
      <c r="AV1715" s="3" t="s">
        <v>5537</v>
      </c>
      <c r="AW1715" s="18" t="s">
        <v>5537</v>
      </c>
      <c r="AX1715" s="18" t="s">
        <v>5537</v>
      </c>
      <c r="AY1715" s="18" t="s">
        <v>5537</v>
      </c>
      <c r="AZ1715" s="18" t="s">
        <v>5537</v>
      </c>
      <c r="BA1715" s="18" t="s">
        <v>5537</v>
      </c>
      <c r="BB1715" s="18" t="s">
        <v>5537</v>
      </c>
      <c r="BC1715" s="18" t="s">
        <v>5537</v>
      </c>
      <c r="BD1715" s="18" t="s">
        <v>5537</v>
      </c>
      <c r="BE1715" s="18" t="s">
        <v>5537</v>
      </c>
      <c r="BF1715" s="18" t="s">
        <v>5537</v>
      </c>
      <c r="BG1715" s="18" t="s">
        <v>5537</v>
      </c>
      <c r="BH1715" s="18" t="s">
        <v>5537</v>
      </c>
      <c r="BI1715" s="9" t="s">
        <v>5537</v>
      </c>
      <c r="BJ1715" s="14"/>
      <c r="BK1715" s="14" t="s">
        <v>5537</v>
      </c>
      <c r="BL1715" s="14" t="str">
        <f>_xlfn.XLOOKUP(B1715,'[4]cell downs 18042026 17h'!$B:$B,'[4]cell downs 18042026 17h'!$B:$B,"")</f>
        <v/>
      </c>
      <c r="BM1715" s="14" t="str">
        <f>_xlfn.XLOOKUP(B1715,'[5]Cells Huawei 19042026 15h'!$B:$B,'[5]Cells Huawei 19042026 15h'!$B:$B,"")</f>
        <v/>
      </c>
      <c r="BN1715" s="9" t="str">
        <f>_xlfn.XLOOKUP(B1715,'[6]cells down 19042026 9H40'!$B:$B,'[6]cells down 19042026 9H40'!$B:$B,"")</f>
        <v/>
      </c>
      <c r="BO1715" s="9" t="s">
        <v>3133</v>
      </c>
      <c r="BP1715" s="9" t="s">
        <v>154</v>
      </c>
      <c r="BQ1715" s="115"/>
    </row>
    <row r="1716" spans="1:69" s="9" customFormat="1" x14ac:dyDescent="0.3">
      <c r="A1716" s="1" t="s">
        <v>256</v>
      </c>
      <c r="B1716" s="8" t="s">
        <v>257</v>
      </c>
      <c r="C1716" s="3" t="str">
        <f>_xlfn.XLOOKUP(B1716,'[1]daily break down'!$D:$D,'[1]daily break down'!$E:$E,"")</f>
        <v>Douala</v>
      </c>
      <c r="D1716" s="1" t="s">
        <v>11</v>
      </c>
      <c r="E1716" s="1" t="s">
        <v>12</v>
      </c>
      <c r="F1716" s="3" t="s">
        <v>31</v>
      </c>
      <c r="G1716" s="1" t="s">
        <v>32</v>
      </c>
      <c r="H1716" s="34" t="str">
        <f>_xlfn.XLOOKUP(B1716,[2]CALCULATION!$B:$B,[2]CALCULATION!$H:$H,"")</f>
        <v>ZTE</v>
      </c>
      <c r="I1716" s="28">
        <v>0</v>
      </c>
      <c r="J1716" s="28">
        <v>0</v>
      </c>
      <c r="K1716" s="28">
        <v>0</v>
      </c>
      <c r="L1716" s="28">
        <v>1.7193015497969893E-2</v>
      </c>
      <c r="M1716" s="28">
        <v>0</v>
      </c>
      <c r="N1716" s="28">
        <v>0</v>
      </c>
      <c r="O1716" s="28">
        <v>1.747837675104787E-2</v>
      </c>
      <c r="P1716" s="28">
        <v>0</v>
      </c>
      <c r="Q1716" s="28">
        <v>0</v>
      </c>
      <c r="R1716" s="28">
        <v>0</v>
      </c>
      <c r="S1716" s="94">
        <v>0.18678677521808779</v>
      </c>
      <c r="T1716" s="94">
        <f>_xlfn.XLOOKUP(B1716,'[3]Nur des jours'!$B:$B,'[3]Nur des jours'!$U:$U,"")</f>
        <v>0</v>
      </c>
      <c r="U1716" s="94">
        <v>0</v>
      </c>
      <c r="V1716" s="94">
        <v>0</v>
      </c>
      <c r="W1716" s="94">
        <v>0</v>
      </c>
      <c r="X1716" s="94">
        <v>0</v>
      </c>
      <c r="Y1716" s="94">
        <v>0</v>
      </c>
      <c r="Z1716" s="94">
        <v>0</v>
      </c>
      <c r="AA1716" s="94">
        <v>0</v>
      </c>
      <c r="AB1716" s="94">
        <v>0</v>
      </c>
      <c r="AC1716" s="94">
        <f>_xlfn.XLOOKUP(B1716,'[3]Nur des jours'!$B:$B,'[3]Nur des jours'!$N:$N,"")</f>
        <v>0</v>
      </c>
      <c r="AD1716" s="94">
        <v>0</v>
      </c>
      <c r="AE1716" s="94">
        <v>0</v>
      </c>
      <c r="AF1716" s="94">
        <v>0</v>
      </c>
      <c r="AG1716" s="94">
        <v>0</v>
      </c>
      <c r="AH1716" s="94">
        <v>0</v>
      </c>
      <c r="AI1716" s="49" t="s">
        <v>5559</v>
      </c>
      <c r="AJ1716" s="49"/>
      <c r="AK1716" s="48" t="str" cm="1">
        <f t="array" ref="AK1716">IFERROR(_xlfn.IFS(
AM1716="MPR ISSUE","PDH",
AM1716="BSS Hardware Issue","BSS",
AM1716="Sites strategiques, MLL, Pylone, etc.","ENVTECH",
AM1716="AKTIVCO DEFAUT GE &amp; POWER Cabinet","AKTIVCO",
AM1716="AKTIVCO Coupure ENEO &amp; Baisse de tension","AKTIVCO GRID ONLY",
AM1716="Coupure ENEO &amp; Baisse de tension","IHS GRID ONLY",
AM1716="Defaut GE &amp; POWER Cabinet","IHS",
AM1716="Sharing","Partners",
AM1716="Sites strategiques &amp; DataCenter","SST &amp; DC",
AM1716="Exclu","Exclu",
AM1716="SAT","SAT",
AM1716="SPARE-ISSUE","SPARE-ISSUE",
AM1716="Fiber CAmtel","TRANS_FO_CAMTEL",
AM1716="Fiber AOF","Fiber AOF",
AM1716="Projet OCM (HUAWEI)","TRAVAUX-HUAWEI",
AM1716="Projet OCM (NOKIA)","TRAVAUX-NOKIA",
AM1716="ACCESS-ISSUE","ACCESS-ISSUE",
AM1716="Projet OCM (ZTE, NOKIA, autres projets)","TRAVAUX OCM",
AM1716="No root CAuse","No root cause",
AM1716="ODU HS","PDH",
AM1716="IP &amp; VLAN","PDH",
AM1716="Warehouse HUAWEI","SPARE-ISSUE",
AM1716="SPARE-HS","SPARE-ISSUE",
AM1716="Power Telco","BSS",AM1716="no impacts","no impacts"
),"")</f>
        <v>no impacts</v>
      </c>
      <c r="AL1716" s="48" t="str" cm="1">
        <f t="array" ref="AL1716">IFERROR(_xlfn.IFS(
AM1716="MPR ISSUE","TX ISSUE",
AM1716="BSS Hardware Issue","RAN ISSUE",
AM1716="Sites strategiques, MLL, Pylone, etc.","ENVTECH",
AM1716="AKTIVCO DEFAUT GE &amp; POWER Cabinet","POWER ISSUE",
AM1716="AKTIVCO Coupure ENEO &amp; Baisse de tension","POWER ISSUE",
AM1716="Coupure ENEO &amp; Baisse de tension","POWER ISSUE",
AM1716="Defaut GE &amp; POWER Cabinet","POWER ISSUE",
AM1716="Sharing","POWER ISSUE",
AM1716="Sites strategiques &amp; DataCenter","POWER ISSUE",
AM1716="Exclu","Exclu",
AM1716="SAT","TX ISSUE",
AM1716="SPARE-ISSUE","SPARE-ISSUE",
AM1716="Fiber CAmtel","TX ISSUE",
AM1716="Fiber AOF","TX ISSUE",
AM1716="Projet OCM (HUAWEI)","TRAVAUX-HUAWEI",
AM1716="Projet OCM (NOKIA)","TRAVAUX -NOKIA",
AM1716="ACCESS-ISSUE","ACCESS-ISSUE",
AM1716="Projet OCM (ZTE, NOKIA, autres projets)","TRAVAUX OCM",
AM1716="No root CAuse","No root cause",
AM1716="ODU HS","TX ISSUE",
AM1716="IP &amp; VLAN","TX ISSUE",
AM1716="Warehouse HUAWEI","SPARE-ISSUE",
AM1716="SPARE-HS","SPARE-ISSUE",
AM1716="Power Telco","RAN ISSUE",AM1716="no impacts","no impacts"
),"")</f>
        <v>no impacts</v>
      </c>
      <c r="AM1716" s="67" t="s">
        <v>5605</v>
      </c>
      <c r="AN1716" s="48" t="str" cm="1">
        <f t="array" ref="AN1716">IFERROR(_xlfn.IFS(
AM1716="MPR ISSUE","ACTIVE",
AM1716="BSS Hardware Issue","ACTIVE",
AM1716="Sites strategiques, MLL, Pylone, etc.","PASSIVE",
AM1716="AKTIVCO DEFAUT GE &amp; POWER Cabinet","PASSIVE",
AM1716="AKTIVCO Coupure ENEO &amp; Baisse de tension","PASSIVE",
AM1716="Coupure ENEO &amp; Baisse de tension","PASSIVE",
AM1716="Defaut GE &amp; POWER Cabinet","PASSIVE",
AM1716="Sharing","PASSIVE",
AM1716="Sites strategiques &amp; DataCenter","PASSIVE",
AM1716="Exclu","Exclu",
AM1716="SAT","ACTIVE",
AM1716="SPARE-ISSUE","SPARE-ISSUE",
AM1716="Fiber CAmtel","ACTIVE",
AM1716="Fiber AOF","ACTIVE",
AM1716="Projet OCM (HUAWEI)","PLANNED WORKS",
AM1716="Projet OCM (NOKIA)","PLANNED WORKS",
AM1716="ACCESS-ISSUE","ACCESS-ISSUE",
AM1716="Projet OCM (ZTE, NOKIA, autres projets)","PLANNED WORKS",
AM1716="No root CAuse","No root cause",
AM1716="ODU HS","ACTIVE",
AM1716="IP &amp; VLAN","ACTIVE",
AM1716="Warehouse HUAWEI","SPARE-ISSUE",
AM1716="SPARE-HS","SPARE-ISSUE",
AM1716="Power Telco","ACTIVE", AM1716="no impacts","no impacts"
),"")</f>
        <v>no impacts</v>
      </c>
      <c r="AO1716" s="93" t="s">
        <v>5537</v>
      </c>
      <c r="AP1716" s="101" t="str">
        <f t="shared" si="50"/>
        <v>LIT_442</v>
      </c>
      <c r="AR1716" s="17" t="s">
        <v>5537</v>
      </c>
      <c r="AS1716" s="7" t="s">
        <v>5537</v>
      </c>
      <c r="AT1716" s="6"/>
      <c r="AU1716" s="7"/>
      <c r="AV1716" s="3" t="s">
        <v>5537</v>
      </c>
      <c r="AW1716" s="18" t="s">
        <v>5537</v>
      </c>
      <c r="AX1716" s="18" t="s">
        <v>5537</v>
      </c>
      <c r="AY1716" s="18" t="s">
        <v>5537</v>
      </c>
      <c r="AZ1716" s="18" t="s">
        <v>5537</v>
      </c>
      <c r="BA1716" s="18" t="s">
        <v>5537</v>
      </c>
      <c r="BB1716" s="18" t="s">
        <v>5537</v>
      </c>
      <c r="BC1716" s="18" t="s">
        <v>5537</v>
      </c>
      <c r="BD1716" s="18" t="s">
        <v>5537</v>
      </c>
      <c r="BE1716" s="18" t="s">
        <v>5537</v>
      </c>
      <c r="BF1716" s="18" t="s">
        <v>5537</v>
      </c>
      <c r="BG1716" s="18" t="s">
        <v>5537</v>
      </c>
      <c r="BH1716" s="18" t="s">
        <v>5537</v>
      </c>
      <c r="BI1716" s="9" t="s">
        <v>5537</v>
      </c>
      <c r="BJ1716" s="14"/>
      <c r="BK1716" s="14" t="s">
        <v>5537</v>
      </c>
      <c r="BL1716" s="14" t="str">
        <f>_xlfn.XLOOKUP(B1716,'[4]cell downs 18042026 17h'!$B:$B,'[4]cell downs 18042026 17h'!$B:$B,"")</f>
        <v/>
      </c>
      <c r="BM1716" s="14" t="str">
        <f>_xlfn.XLOOKUP(B1716,'[5]Cells Huawei 19042026 15h'!$B:$B,'[5]Cells Huawei 19042026 15h'!$B:$B,"")</f>
        <v/>
      </c>
      <c r="BN1716" s="9" t="str">
        <f>_xlfn.XLOOKUP(B1716,'[6]cells down 19042026 9H40'!$B:$B,'[6]cells down 19042026 9H40'!$B:$B,"")</f>
        <v/>
      </c>
      <c r="BO1716" s="9" t="s">
        <v>257</v>
      </c>
      <c r="BP1716" s="9" t="s">
        <v>12</v>
      </c>
      <c r="BQ1716" s="115"/>
    </row>
    <row r="1717" spans="1:69" s="9" customFormat="1" x14ac:dyDescent="0.3">
      <c r="A1717" s="1" t="s">
        <v>2566</v>
      </c>
      <c r="B1717" s="8" t="s">
        <v>2567</v>
      </c>
      <c r="C1717" s="3" t="str">
        <f>_xlfn.XLOOKUP(B1717,'[1]daily break down'!$D:$D,'[1]daily break down'!$E:$E,"")</f>
        <v>OUEST</v>
      </c>
      <c r="D1717" s="1" t="s">
        <v>11</v>
      </c>
      <c r="E1717" s="1" t="s">
        <v>12</v>
      </c>
      <c r="F1717" s="3" t="s">
        <v>102</v>
      </c>
      <c r="G1717" s="1" t="s">
        <v>856</v>
      </c>
      <c r="H1717" s="32" t="str">
        <f>_xlfn.XLOOKUP(B1717,[2]CALCULATION!$B:$B,[2]CALCULATION!$H:$H,"")</f>
        <v>Huawei</v>
      </c>
      <c r="I1717" s="28">
        <v>0.63173630908048051</v>
      </c>
      <c r="J1717" s="28">
        <v>7.2232067185453414E-2</v>
      </c>
      <c r="K1717" s="28">
        <v>2.1659810862561457</v>
      </c>
      <c r="L1717" s="28">
        <v>0.46825998122322948</v>
      </c>
      <c r="M1717" s="28">
        <v>0</v>
      </c>
      <c r="N1717" s="28">
        <v>0.71789757243182006</v>
      </c>
      <c r="O1717" s="28">
        <v>0</v>
      </c>
      <c r="P1717" s="28">
        <v>0.39576038786301521</v>
      </c>
      <c r="Q1717" s="28">
        <v>0</v>
      </c>
      <c r="R1717" s="28">
        <v>1.0097507940176866</v>
      </c>
      <c r="S1717" s="94">
        <v>0.15487982010826604</v>
      </c>
      <c r="T1717" s="94">
        <f>_xlfn.XLOOKUP(B1717,'[3]Nur des jours'!$B:$B,'[3]Nur des jours'!$U:$U,"")</f>
        <v>0</v>
      </c>
      <c r="U1717" s="94">
        <v>0</v>
      </c>
      <c r="V1717" s="94">
        <v>0</v>
      </c>
      <c r="W1717" s="94">
        <v>0</v>
      </c>
      <c r="X1717" s="94">
        <v>0</v>
      </c>
      <c r="Y1717" s="94">
        <v>0</v>
      </c>
      <c r="Z1717" s="94">
        <v>0</v>
      </c>
      <c r="AA1717" s="94">
        <v>0</v>
      </c>
      <c r="AB1717" s="94">
        <v>0</v>
      </c>
      <c r="AC1717" s="94">
        <f>_xlfn.XLOOKUP(B1717,'[3]Nur des jours'!$B:$B,'[3]Nur des jours'!$N:$N,"")</f>
        <v>0</v>
      </c>
      <c r="AD1717" s="94">
        <v>0</v>
      </c>
      <c r="AE1717" s="94">
        <v>0</v>
      </c>
      <c r="AF1717" s="94">
        <v>0</v>
      </c>
      <c r="AG1717" s="94">
        <v>0</v>
      </c>
      <c r="AH1717" s="94">
        <v>0</v>
      </c>
      <c r="AI1717" s="49" t="s">
        <v>5559</v>
      </c>
      <c r="AJ1717" s="49"/>
      <c r="AK1717" s="48" t="str" cm="1">
        <f t="array" ref="AK1717">IFERROR(_xlfn.IFS(
AM1717="MPR ISSUE","PDH",
AM1717="BSS Hardware Issue","BSS",
AM1717="Sites strategiques, MLL, Pylone, etc.","ENVTECH",
AM1717="AKTIVCO DEFAUT GE &amp; POWER Cabinet","AKTIVCO",
AM1717="AKTIVCO Coupure ENEO &amp; Baisse de tension","AKTIVCO GRID ONLY",
AM1717="Coupure ENEO &amp; Baisse de tension","IHS GRID ONLY",
AM1717="Defaut GE &amp; POWER Cabinet","IHS",
AM1717="Sharing","Partners",
AM1717="Sites strategiques &amp; DataCenter","SST &amp; DC",
AM1717="Exclu","Exclu",
AM1717="SAT","SAT",
AM1717="SPARE-ISSUE","SPARE-ISSUE",
AM1717="Fiber CAmtel","TRANS_FO_CAMTEL",
AM1717="Fiber AOF","Fiber AOF",
AM1717="Projet OCM (HUAWEI)","TRAVAUX-HUAWEI",
AM1717="Projet OCM (NOKIA)","TRAVAUX-NOKIA",
AM1717="ACCESS-ISSUE","ACCESS-ISSUE",
AM1717="Projet OCM (ZTE, NOKIA, autres projets)","TRAVAUX OCM",
AM1717="No root CAuse","No root cause",
AM1717="ODU HS","PDH",
AM1717="IP &amp; VLAN","PDH",
AM1717="Warehouse HUAWEI","SPARE-ISSUE",
AM1717="SPARE-HS","SPARE-ISSUE",
AM1717="Power Telco","BSS",AM1717="no impacts","no impacts"
),"")</f>
        <v>no impacts</v>
      </c>
      <c r="AL1717" s="48" t="str" cm="1">
        <f t="array" ref="AL1717">IFERROR(_xlfn.IFS(
AM1717="MPR ISSUE","TX ISSUE",
AM1717="BSS Hardware Issue","RAN ISSUE",
AM1717="Sites strategiques, MLL, Pylone, etc.","ENVTECH",
AM1717="AKTIVCO DEFAUT GE &amp; POWER Cabinet","POWER ISSUE",
AM1717="AKTIVCO Coupure ENEO &amp; Baisse de tension","POWER ISSUE",
AM1717="Coupure ENEO &amp; Baisse de tension","POWER ISSUE",
AM1717="Defaut GE &amp; POWER Cabinet","POWER ISSUE",
AM1717="Sharing","POWER ISSUE",
AM1717="Sites strategiques &amp; DataCenter","POWER ISSUE",
AM1717="Exclu","Exclu",
AM1717="SAT","TX ISSUE",
AM1717="SPARE-ISSUE","SPARE-ISSUE",
AM1717="Fiber CAmtel","TX ISSUE",
AM1717="Fiber AOF","TX ISSUE",
AM1717="Projet OCM (HUAWEI)","TRAVAUX-HUAWEI",
AM1717="Projet OCM (NOKIA)","TRAVAUX -NOKIA",
AM1717="ACCESS-ISSUE","ACCESS-ISSUE",
AM1717="Projet OCM (ZTE, NOKIA, autres projets)","TRAVAUX OCM",
AM1717="No root CAuse","No root cause",
AM1717="ODU HS","TX ISSUE",
AM1717="IP &amp; VLAN","TX ISSUE",
AM1717="Warehouse HUAWEI","SPARE-ISSUE",
AM1717="SPARE-HS","SPARE-ISSUE",
AM1717="Power Telco","RAN ISSUE",AM1717="no impacts","no impacts"
),"")</f>
        <v>no impacts</v>
      </c>
      <c r="AM1717" s="67" t="s">
        <v>5605</v>
      </c>
      <c r="AN1717" s="48" t="str" cm="1">
        <f t="array" ref="AN1717">IFERROR(_xlfn.IFS(
AM1717="MPR ISSUE","ACTIVE",
AM1717="BSS Hardware Issue","ACTIVE",
AM1717="Sites strategiques, MLL, Pylone, etc.","PASSIVE",
AM1717="AKTIVCO DEFAUT GE &amp; POWER Cabinet","PASSIVE",
AM1717="AKTIVCO Coupure ENEO &amp; Baisse de tension","PASSIVE",
AM1717="Coupure ENEO &amp; Baisse de tension","PASSIVE",
AM1717="Defaut GE &amp; POWER Cabinet","PASSIVE",
AM1717="Sharing","PASSIVE",
AM1717="Sites strategiques &amp; DataCenter","PASSIVE",
AM1717="Exclu","Exclu",
AM1717="SAT","ACTIVE",
AM1717="SPARE-ISSUE","SPARE-ISSUE",
AM1717="Fiber CAmtel","ACTIVE",
AM1717="Fiber AOF","ACTIVE",
AM1717="Projet OCM (HUAWEI)","PLANNED WORKS",
AM1717="Projet OCM (NOKIA)","PLANNED WORKS",
AM1717="ACCESS-ISSUE","ACCESS-ISSUE",
AM1717="Projet OCM (ZTE, NOKIA, autres projets)","PLANNED WORKS",
AM1717="No root CAuse","No root cause",
AM1717="ODU HS","ACTIVE",
AM1717="IP &amp; VLAN","ACTIVE",
AM1717="Warehouse HUAWEI","SPARE-ISSUE",
AM1717="SPARE-HS","SPARE-ISSUE",
AM1717="Power Telco","ACTIVE", AM1717="no impacts","no impacts"
),"")</f>
        <v>no impacts</v>
      </c>
      <c r="AO1717" s="93" t="s">
        <v>5537</v>
      </c>
      <c r="AP1717" s="101" t="str">
        <f t="shared" si="50"/>
        <v>OST_176</v>
      </c>
      <c r="AR1717" s="17" t="s">
        <v>5537</v>
      </c>
      <c r="AS1717" s="7" t="s">
        <v>5537</v>
      </c>
      <c r="AT1717" s="6"/>
      <c r="AU1717" s="7"/>
      <c r="AV1717" s="3" t="s">
        <v>5537</v>
      </c>
      <c r="AW1717" s="18" t="s">
        <v>5537</v>
      </c>
      <c r="AX1717" s="18" t="s">
        <v>5537</v>
      </c>
      <c r="AY1717" s="18" t="s">
        <v>5537</v>
      </c>
      <c r="AZ1717" s="18" t="s">
        <v>5537</v>
      </c>
      <c r="BA1717" s="18" t="s">
        <v>5537</v>
      </c>
      <c r="BB1717" s="18" t="s">
        <v>5537</v>
      </c>
      <c r="BC1717" s="18" t="s">
        <v>5537</v>
      </c>
      <c r="BD1717" s="18" t="s">
        <v>5537</v>
      </c>
      <c r="BE1717" s="18" t="s">
        <v>5537</v>
      </c>
      <c r="BF1717" s="18" t="s">
        <v>5537</v>
      </c>
      <c r="BG1717" s="18" t="s">
        <v>5537</v>
      </c>
      <c r="BH1717" s="18" t="s">
        <v>5537</v>
      </c>
      <c r="BI1717" s="9" t="s">
        <v>5537</v>
      </c>
      <c r="BJ1717" s="14"/>
      <c r="BK1717" s="14" t="s">
        <v>5537</v>
      </c>
      <c r="BL1717" s="14" t="str">
        <f>_xlfn.XLOOKUP(B1717,'[4]cell downs 18042026 17h'!$B:$B,'[4]cell downs 18042026 17h'!$B:$B,"")</f>
        <v/>
      </c>
      <c r="BM1717" s="14" t="str">
        <f>_xlfn.XLOOKUP(B1717,'[5]Cells Huawei 19042026 15h'!$B:$B,'[5]Cells Huawei 19042026 15h'!$B:$B,"")</f>
        <v/>
      </c>
      <c r="BN1717" s="9" t="str">
        <f>_xlfn.XLOOKUP(B1717,'[6]cells down 19042026 9H40'!$B:$B,'[6]cells down 19042026 9H40'!$B:$B,"")</f>
        <v/>
      </c>
      <c r="BO1717" s="9" t="s">
        <v>2567</v>
      </c>
      <c r="BP1717" s="9" t="s">
        <v>12</v>
      </c>
      <c r="BQ1717" s="115"/>
    </row>
    <row r="1718" spans="1:69" s="9" customFormat="1" x14ac:dyDescent="0.3">
      <c r="A1718" s="1" t="s">
        <v>3087</v>
      </c>
      <c r="B1718" s="8" t="s">
        <v>3088</v>
      </c>
      <c r="C1718" s="3" t="str">
        <f>_xlfn.XLOOKUP(B1718,'[1]daily break down'!$D:$D,'[1]daily break down'!$E:$E,"")</f>
        <v>NORD</v>
      </c>
      <c r="D1718" s="1" t="s">
        <v>21</v>
      </c>
      <c r="E1718" s="1" t="s">
        <v>36</v>
      </c>
      <c r="F1718" s="3" t="s">
        <v>23</v>
      </c>
      <c r="G1718" s="1" t="s">
        <v>3089</v>
      </c>
      <c r="H1718" s="32" t="str">
        <f>_xlfn.XLOOKUP(B1718,[2]CALCULATION!$B:$B,[2]CALCULATION!$H:$H,"")</f>
        <v>Huawei</v>
      </c>
      <c r="I1718" s="28">
        <v>0</v>
      </c>
      <c r="J1718" s="28">
        <v>0</v>
      </c>
      <c r="K1718" s="28">
        <v>0</v>
      </c>
      <c r="L1718" s="28">
        <v>0</v>
      </c>
      <c r="M1718" s="28">
        <v>0</v>
      </c>
      <c r="N1718" s="28">
        <v>0</v>
      </c>
      <c r="O1718" s="28">
        <v>0</v>
      </c>
      <c r="P1718" s="28">
        <v>0</v>
      </c>
      <c r="Q1718" s="28">
        <v>0</v>
      </c>
      <c r="R1718" s="28">
        <v>0</v>
      </c>
      <c r="S1718" s="94">
        <v>0</v>
      </c>
      <c r="T1718" s="94">
        <f>_xlfn.XLOOKUP(B1718,'[3]Nur des jours'!$B:$B,'[3]Nur des jours'!$U:$U,"")</f>
        <v>0</v>
      </c>
      <c r="U1718" s="94">
        <v>0</v>
      </c>
      <c r="V1718" s="94">
        <v>0</v>
      </c>
      <c r="W1718" s="94">
        <v>0</v>
      </c>
      <c r="X1718" s="94">
        <v>0</v>
      </c>
      <c r="Y1718" s="94">
        <v>0</v>
      </c>
      <c r="Z1718" s="94">
        <v>0</v>
      </c>
      <c r="AA1718" s="94">
        <v>0</v>
      </c>
      <c r="AB1718" s="94">
        <v>0</v>
      </c>
      <c r="AC1718" s="94">
        <f>_xlfn.XLOOKUP(B1718,'[3]Nur des jours'!$B:$B,'[3]Nur des jours'!$N:$N,"")</f>
        <v>0</v>
      </c>
      <c r="AD1718" s="94">
        <v>0</v>
      </c>
      <c r="AE1718" s="94">
        <v>0</v>
      </c>
      <c r="AF1718" s="94">
        <v>0</v>
      </c>
      <c r="AG1718" s="94">
        <v>0</v>
      </c>
      <c r="AH1718" s="94">
        <v>0</v>
      </c>
      <c r="AI1718" s="49" t="s">
        <v>6588</v>
      </c>
      <c r="AJ1718" s="49"/>
      <c r="AK1718" s="48" t="str" cm="1">
        <f t="array" ref="AK1718">IFERROR(_xlfn.IFS(
AM1718="MPR ISSUE","PDH",
AM1718="BSS Hardware Issue","BSS",
AM1718="Sites strategiques, MLL, Pylone, etc.","ENVTECH",
AM1718="AKTIVCO DEFAUT GE &amp; POWER Cabinet","AKTIVCO",
AM1718="AKTIVCO Coupure ENEO &amp; Baisse de tension","AKTIVCO GRID ONLY",
AM1718="Coupure ENEO &amp; Baisse de tension","IHS GRID ONLY",
AM1718="Defaut GE &amp; POWER Cabinet","IHS",
AM1718="Sharing","Partners",
AM1718="Sites strategiques &amp; DataCenter","SST &amp; DC",
AM1718="Exclu","Exclu",
AM1718="SAT","SAT",
AM1718="SPARE-ISSUE","SPARE-ISSUE",
AM1718="Fiber CAmtel","TRANS_FO_CAMTEL",
AM1718="Fiber AOF","Fiber AOF",
AM1718="Projet OCM (HUAWEI)","TRAVAUX-HUAWEI",
AM1718="Projet OCM (NOKIA)","TRAVAUX-NOKIA",
AM1718="ACCESS-ISSUE","ACCESS-ISSUE",
AM1718="Projet OCM (ZTE, NOKIA, autres projets)","TRAVAUX OCM",
AM1718="No root CAuse","No root cause",
AM1718="ODU HS","PDH",
AM1718="IP &amp; VLAN","PDH",
AM1718="Warehouse HUAWEI","SPARE-ISSUE",
AM1718="SPARE-HS","SPARE-ISSUE",
AM1718="Power Telco","BSS",AM1718="no impacts","no impacts"
),"")</f>
        <v>Exclu</v>
      </c>
      <c r="AL1718" s="48" t="str" cm="1">
        <f t="array" ref="AL1718">IFERROR(_xlfn.IFS(
AM1718="MPR ISSUE","TX ISSUE",
AM1718="BSS Hardware Issue","RAN ISSUE",
AM1718="Sites strategiques, MLL, Pylone, etc.","ENVTECH",
AM1718="AKTIVCO DEFAUT GE &amp; POWER Cabinet","POWER ISSUE",
AM1718="AKTIVCO Coupure ENEO &amp; Baisse de tension","POWER ISSUE",
AM1718="Coupure ENEO &amp; Baisse de tension","POWER ISSUE",
AM1718="Defaut GE &amp; POWER Cabinet","POWER ISSUE",
AM1718="Sharing","POWER ISSUE",
AM1718="Sites strategiques &amp; DataCenter","POWER ISSUE",
AM1718="Exclu","Exclu",
AM1718="SAT","TX ISSUE",
AM1718="SPARE-ISSUE","SPARE-ISSUE",
AM1718="Fiber CAmtel","TX ISSUE",
AM1718="Fiber AOF","TX ISSUE",
AM1718="Projet OCM (HUAWEI)","TRAVAUX-HUAWEI",
AM1718="Projet OCM (NOKIA)","TRAVAUX -NOKIA",
AM1718="ACCESS-ISSUE","ACCESS-ISSUE",
AM1718="Projet OCM (ZTE, NOKIA, autres projets)","TRAVAUX OCM",
AM1718="No root CAuse","No root cause",
AM1718="ODU HS","TX ISSUE",
AM1718="IP &amp; VLAN","TX ISSUE",
AM1718="Warehouse HUAWEI","SPARE-ISSUE",
AM1718="SPARE-HS","SPARE-ISSUE",
AM1718="Power Telco","RAN ISSUE",AM1718="no impacts","no impacts"
),"")</f>
        <v>Exclu</v>
      </c>
      <c r="AM1718" s="67" t="s">
        <v>6588</v>
      </c>
      <c r="AN1718" s="48" t="str" cm="1">
        <f t="array" ref="AN1718">IFERROR(_xlfn.IFS(
AM1718="MPR ISSUE","ACTIVE",
AM1718="BSS Hardware Issue","ACTIVE",
AM1718="Sites strategiques, MLL, Pylone, etc.","PASSIVE",
AM1718="AKTIVCO DEFAUT GE &amp; POWER Cabinet","PASSIVE",
AM1718="AKTIVCO Coupure ENEO &amp; Baisse de tension","PASSIVE",
AM1718="Coupure ENEO &amp; Baisse de tension","PASSIVE",
AM1718="Defaut GE &amp; POWER Cabinet","PASSIVE",
AM1718="Sharing","PASSIVE",
AM1718="Sites strategiques &amp; DataCenter","PASSIVE",
AM1718="Exclu","Exclu",
AM1718="SAT","ACTIVE",
AM1718="SPARE-ISSUE","SPARE-ISSUE",
AM1718="Fiber CAmtel","ACTIVE",
AM1718="Fiber AOF","ACTIVE",
AM1718="Projet OCM (HUAWEI)","PLANNED WORKS",
AM1718="Projet OCM (NOKIA)","PLANNED WORKS",
AM1718="ACCESS-ISSUE","ACCESS-ISSUE",
AM1718="Projet OCM (ZTE, NOKIA, autres projets)","PLANNED WORKS",
AM1718="No root CAuse","No root cause",
AM1718="ODU HS","ACTIVE",
AM1718="IP &amp; VLAN","ACTIVE",
AM1718="Warehouse HUAWEI","SPARE-ISSUE",
AM1718="SPARE-HS","SPARE-ISSUE",
AM1718="Power Telco","ACTIVE", AM1718="no impacts","no impacts"
),"")</f>
        <v>Exclu</v>
      </c>
      <c r="AO1718" s="93" t="s">
        <v>5537</v>
      </c>
      <c r="AP1718" s="101" t="str">
        <f t="shared" si="50"/>
        <v>NRD_144</v>
      </c>
      <c r="AR1718" s="17" t="s">
        <v>5537</v>
      </c>
      <c r="AS1718" s="7" t="s">
        <v>5537</v>
      </c>
      <c r="AT1718" s="6"/>
      <c r="AU1718" s="7"/>
      <c r="AV1718" s="3" t="s">
        <v>5537</v>
      </c>
      <c r="AW1718" s="18" t="s">
        <v>5537</v>
      </c>
      <c r="AX1718" s="18" t="s">
        <v>5537</v>
      </c>
      <c r="AY1718" s="18" t="s">
        <v>5537</v>
      </c>
      <c r="AZ1718" s="18" t="s">
        <v>5537</v>
      </c>
      <c r="BA1718" s="18" t="s">
        <v>5537</v>
      </c>
      <c r="BB1718" s="18" t="s">
        <v>5537</v>
      </c>
      <c r="BC1718" s="18" t="s">
        <v>5537</v>
      </c>
      <c r="BD1718" s="18" t="s">
        <v>5537</v>
      </c>
      <c r="BE1718" s="18" t="s">
        <v>5537</v>
      </c>
      <c r="BF1718" s="18" t="s">
        <v>5537</v>
      </c>
      <c r="BG1718" s="18" t="s">
        <v>5537</v>
      </c>
      <c r="BH1718" s="18" t="s">
        <v>5537</v>
      </c>
      <c r="BI1718" s="9" t="s">
        <v>5537</v>
      </c>
      <c r="BJ1718" s="14"/>
      <c r="BK1718" s="14" t="s">
        <v>5537</v>
      </c>
      <c r="BL1718" s="14" t="str">
        <f>_xlfn.XLOOKUP(B1718,'[4]cell downs 18042026 17h'!$B:$B,'[4]cell downs 18042026 17h'!$B:$B,"")</f>
        <v/>
      </c>
      <c r="BM1718" s="14" t="str">
        <f>_xlfn.XLOOKUP(B1718,'[5]Cells Huawei 19042026 15h'!$B:$B,'[5]Cells Huawei 19042026 15h'!$B:$B,"")</f>
        <v/>
      </c>
      <c r="BN1718" s="9" t="str">
        <f>_xlfn.XLOOKUP(B1718,'[6]cells down 19042026 9H40'!$B:$B,'[6]cells down 19042026 9H40'!$B:$B,"")</f>
        <v/>
      </c>
      <c r="BO1718" s="9" t="s">
        <v>5537</v>
      </c>
      <c r="BP1718" s="9" t="s">
        <v>12</v>
      </c>
      <c r="BQ1718" s="115"/>
    </row>
    <row r="1719" spans="1:69" s="9" customFormat="1" x14ac:dyDescent="0.3">
      <c r="A1719" s="1" t="s">
        <v>3452</v>
      </c>
      <c r="B1719" s="8" t="s">
        <v>3453</v>
      </c>
      <c r="C1719" s="3" t="str">
        <f>_xlfn.XLOOKUP(B1719,'[1]daily break down'!$D:$D,'[1]daily break down'!$E:$E,"")</f>
        <v>Douala</v>
      </c>
      <c r="D1719" s="1" t="s">
        <v>11</v>
      </c>
      <c r="E1719" s="1" t="s">
        <v>12</v>
      </c>
      <c r="F1719" s="3" t="s">
        <v>31</v>
      </c>
      <c r="G1719" s="1" t="s">
        <v>32</v>
      </c>
      <c r="H1719" s="34" t="str">
        <f>_xlfn.XLOOKUP(B1719,[2]CALCULATION!$B:$B,[2]CALCULATION!$H:$H,"")</f>
        <v>ZTE</v>
      </c>
      <c r="I1719" s="28">
        <v>0</v>
      </c>
      <c r="J1719" s="28">
        <v>0</v>
      </c>
      <c r="K1719" s="28">
        <v>0</v>
      </c>
      <c r="L1719" s="28">
        <v>0</v>
      </c>
      <c r="M1719" s="28">
        <v>0</v>
      </c>
      <c r="N1719" s="28">
        <v>0</v>
      </c>
      <c r="O1719" s="28">
        <v>0</v>
      </c>
      <c r="P1719" s="28">
        <v>0</v>
      </c>
      <c r="Q1719" s="28">
        <v>0.11514326561710836</v>
      </c>
      <c r="R1719" s="28">
        <v>0.39217553712121872</v>
      </c>
      <c r="S1719" s="94">
        <v>1.6996829636478101E-2</v>
      </c>
      <c r="T1719" s="94">
        <f>_xlfn.XLOOKUP(B1719,'[3]Nur des jours'!$B:$B,'[3]Nur des jours'!$U:$U,"")</f>
        <v>0</v>
      </c>
      <c r="U1719" s="94">
        <v>0</v>
      </c>
      <c r="V1719" s="94">
        <v>0</v>
      </c>
      <c r="W1719" s="94">
        <v>0</v>
      </c>
      <c r="X1719" s="94">
        <v>0</v>
      </c>
      <c r="Y1719" s="94">
        <v>0</v>
      </c>
      <c r="Z1719" s="94">
        <v>0</v>
      </c>
      <c r="AA1719" s="94">
        <v>0</v>
      </c>
      <c r="AB1719" s="94">
        <v>0</v>
      </c>
      <c r="AC1719" s="94">
        <f>_xlfn.XLOOKUP(B1719,'[3]Nur des jours'!$B:$B,'[3]Nur des jours'!$N:$N,"")</f>
        <v>0</v>
      </c>
      <c r="AD1719" s="94">
        <v>0</v>
      </c>
      <c r="AE1719" s="94">
        <v>0</v>
      </c>
      <c r="AF1719" s="94">
        <v>0</v>
      </c>
      <c r="AG1719" s="94">
        <v>0</v>
      </c>
      <c r="AH1719" s="94">
        <v>0</v>
      </c>
      <c r="AI1719" s="49" t="s">
        <v>5559</v>
      </c>
      <c r="AJ1719" s="49"/>
      <c r="AK1719" s="48" t="str" cm="1">
        <f t="array" ref="AK1719">IFERROR(_xlfn.IFS(
AM1719="MPR ISSUE","PDH",
AM1719="BSS Hardware Issue","BSS",
AM1719="Sites strategiques, MLL, Pylone, etc.","ENVTECH",
AM1719="AKTIVCO DEFAUT GE &amp; POWER Cabinet","AKTIVCO",
AM1719="AKTIVCO Coupure ENEO &amp; Baisse de tension","AKTIVCO GRID ONLY",
AM1719="Coupure ENEO &amp; Baisse de tension","IHS GRID ONLY",
AM1719="Defaut GE &amp; POWER Cabinet","IHS",
AM1719="Sharing","Partners",
AM1719="Sites strategiques &amp; DataCenter","SST &amp; DC",
AM1719="Exclu","Exclu",
AM1719="SAT","SAT",
AM1719="SPARE-ISSUE","SPARE-ISSUE",
AM1719="Fiber CAmtel","TRANS_FO_CAMTEL",
AM1719="Fiber AOF","Fiber AOF",
AM1719="Projet OCM (HUAWEI)","TRAVAUX-HUAWEI",
AM1719="Projet OCM (NOKIA)","TRAVAUX-NOKIA",
AM1719="ACCESS-ISSUE","ACCESS-ISSUE",
AM1719="Projet OCM (ZTE, NOKIA, autres projets)","TRAVAUX OCM",
AM1719="No root CAuse","No root cause",
AM1719="ODU HS","PDH",
AM1719="IP &amp; VLAN","PDH",
AM1719="Warehouse HUAWEI","SPARE-ISSUE",
AM1719="SPARE-HS","SPARE-ISSUE",
AM1719="Power Telco","BSS",AM1719="no impacts","no impacts"
),"")</f>
        <v>no impacts</v>
      </c>
      <c r="AL1719" s="48" t="str" cm="1">
        <f t="array" ref="AL1719">IFERROR(_xlfn.IFS(
AM1719="MPR ISSUE","TX ISSUE",
AM1719="BSS Hardware Issue","RAN ISSUE",
AM1719="Sites strategiques, MLL, Pylone, etc.","ENVTECH",
AM1719="AKTIVCO DEFAUT GE &amp; POWER Cabinet","POWER ISSUE",
AM1719="AKTIVCO Coupure ENEO &amp; Baisse de tension","POWER ISSUE",
AM1719="Coupure ENEO &amp; Baisse de tension","POWER ISSUE",
AM1719="Defaut GE &amp; POWER Cabinet","POWER ISSUE",
AM1719="Sharing","POWER ISSUE",
AM1719="Sites strategiques &amp; DataCenter","POWER ISSUE",
AM1719="Exclu","Exclu",
AM1719="SAT","TX ISSUE",
AM1719="SPARE-ISSUE","SPARE-ISSUE",
AM1719="Fiber CAmtel","TX ISSUE",
AM1719="Fiber AOF","TX ISSUE",
AM1719="Projet OCM (HUAWEI)","TRAVAUX-HUAWEI",
AM1719="Projet OCM (NOKIA)","TRAVAUX -NOKIA",
AM1719="ACCESS-ISSUE","ACCESS-ISSUE",
AM1719="Projet OCM (ZTE, NOKIA, autres projets)","TRAVAUX OCM",
AM1719="No root CAuse","No root cause",
AM1719="ODU HS","TX ISSUE",
AM1719="IP &amp; VLAN","TX ISSUE",
AM1719="Warehouse HUAWEI","SPARE-ISSUE",
AM1719="SPARE-HS","SPARE-ISSUE",
AM1719="Power Telco","RAN ISSUE",AM1719="no impacts","no impacts"
),"")</f>
        <v>no impacts</v>
      </c>
      <c r="AM1719" s="67" t="s">
        <v>5605</v>
      </c>
      <c r="AN1719" s="48" t="str" cm="1">
        <f t="array" ref="AN1719">IFERROR(_xlfn.IFS(
AM1719="MPR ISSUE","ACTIVE",
AM1719="BSS Hardware Issue","ACTIVE",
AM1719="Sites strategiques, MLL, Pylone, etc.","PASSIVE",
AM1719="AKTIVCO DEFAUT GE &amp; POWER Cabinet","PASSIVE",
AM1719="AKTIVCO Coupure ENEO &amp; Baisse de tension","PASSIVE",
AM1719="Coupure ENEO &amp; Baisse de tension","PASSIVE",
AM1719="Defaut GE &amp; POWER Cabinet","PASSIVE",
AM1719="Sharing","PASSIVE",
AM1719="Sites strategiques &amp; DataCenter","PASSIVE",
AM1719="Exclu","Exclu",
AM1719="SAT","ACTIVE",
AM1719="SPARE-ISSUE","SPARE-ISSUE",
AM1719="Fiber CAmtel","ACTIVE",
AM1719="Fiber AOF","ACTIVE",
AM1719="Projet OCM (HUAWEI)","PLANNED WORKS",
AM1719="Projet OCM (NOKIA)","PLANNED WORKS",
AM1719="ACCESS-ISSUE","ACCESS-ISSUE",
AM1719="Projet OCM (ZTE, NOKIA, autres projets)","PLANNED WORKS",
AM1719="No root CAuse","No root cause",
AM1719="ODU HS","ACTIVE",
AM1719="IP &amp; VLAN","ACTIVE",
AM1719="Warehouse HUAWEI","SPARE-ISSUE",
AM1719="SPARE-HS","SPARE-ISSUE",
AM1719="Power Telco","ACTIVE", AM1719="no impacts","no impacts"
),"")</f>
        <v>no impacts</v>
      </c>
      <c r="AO1719" s="93" t="s">
        <v>5537</v>
      </c>
      <c r="AP1719" s="101" t="str">
        <f t="shared" si="50"/>
        <v>LIT_433</v>
      </c>
      <c r="AR1719" s="17" t="s">
        <v>5537</v>
      </c>
      <c r="AS1719" s="7" t="s">
        <v>5537</v>
      </c>
      <c r="AT1719" s="6"/>
      <c r="AU1719" s="7"/>
      <c r="AV1719" s="3" t="s">
        <v>5537</v>
      </c>
      <c r="AW1719" s="18" t="s">
        <v>5537</v>
      </c>
      <c r="AX1719" s="18" t="s">
        <v>5537</v>
      </c>
      <c r="AY1719" s="18" t="s">
        <v>5537</v>
      </c>
      <c r="AZ1719" s="18" t="s">
        <v>5537</v>
      </c>
      <c r="BA1719" s="18" t="s">
        <v>5537</v>
      </c>
      <c r="BB1719" s="18" t="s">
        <v>5537</v>
      </c>
      <c r="BC1719" s="18" t="s">
        <v>5537</v>
      </c>
      <c r="BD1719" s="18" t="s">
        <v>5537</v>
      </c>
      <c r="BE1719" s="18" t="s">
        <v>5537</v>
      </c>
      <c r="BF1719" s="18" t="s">
        <v>5537</v>
      </c>
      <c r="BG1719" s="18" t="s">
        <v>5537</v>
      </c>
      <c r="BH1719" s="18" t="s">
        <v>5537</v>
      </c>
      <c r="BI1719" s="9" t="s">
        <v>5537</v>
      </c>
      <c r="BJ1719" s="14"/>
      <c r="BK1719" s="14" t="s">
        <v>5537</v>
      </c>
      <c r="BL1719" s="14" t="str">
        <f>_xlfn.XLOOKUP(B1719,'[4]cell downs 18042026 17h'!$B:$B,'[4]cell downs 18042026 17h'!$B:$B,"")</f>
        <v/>
      </c>
      <c r="BM1719" s="14" t="str">
        <f>_xlfn.XLOOKUP(B1719,'[5]Cells Huawei 19042026 15h'!$B:$B,'[5]Cells Huawei 19042026 15h'!$B:$B,"")</f>
        <v/>
      </c>
      <c r="BN1719" s="9" t="str">
        <f>_xlfn.XLOOKUP(B1719,'[6]cells down 19042026 9H40'!$B:$B,'[6]cells down 19042026 9H40'!$B:$B,"")</f>
        <v/>
      </c>
      <c r="BO1719" s="9" t="s">
        <v>3453</v>
      </c>
      <c r="BP1719" s="9" t="s">
        <v>5581</v>
      </c>
      <c r="BQ1719" s="115"/>
    </row>
    <row r="1720" spans="1:69" s="9" customFormat="1" x14ac:dyDescent="0.3">
      <c r="A1720" s="1" t="s">
        <v>1293</v>
      </c>
      <c r="B1720" s="8" t="s">
        <v>1294</v>
      </c>
      <c r="C1720" s="3" t="str">
        <f>_xlfn.XLOOKUP(B1720,'[1]daily break down'!$D:$D,'[1]daily break down'!$E:$E,"")</f>
        <v>OUEST</v>
      </c>
      <c r="D1720" s="1" t="s">
        <v>11</v>
      </c>
      <c r="E1720" s="1" t="s">
        <v>96</v>
      </c>
      <c r="F1720" s="3" t="s">
        <v>102</v>
      </c>
      <c r="G1720" s="1" t="s">
        <v>1293</v>
      </c>
      <c r="H1720" s="33" t="str">
        <f>_xlfn.XLOOKUP(B1720,[2]CALCULATION!$B:$B,[2]CALCULATION!$H:$H,"")</f>
        <v>NOKIA</v>
      </c>
      <c r="I1720" s="28">
        <v>0</v>
      </c>
      <c r="J1720" s="28">
        <v>0</v>
      </c>
      <c r="K1720" s="28">
        <v>0</v>
      </c>
      <c r="L1720" s="28">
        <v>0</v>
      </c>
      <c r="M1720" s="28">
        <v>0</v>
      </c>
      <c r="N1720" s="28">
        <v>1.005600833642482</v>
      </c>
      <c r="O1720" s="28">
        <v>0</v>
      </c>
      <c r="P1720" s="28">
        <v>0</v>
      </c>
      <c r="Q1720" s="28">
        <v>0</v>
      </c>
      <c r="R1720" s="28">
        <v>0</v>
      </c>
      <c r="S1720" s="94">
        <v>1.3810175627420408E-2</v>
      </c>
      <c r="T1720" s="94">
        <f>_xlfn.XLOOKUP(B1720,'[3]Nur des jours'!$B:$B,'[3]Nur des jours'!$U:$U,"")</f>
        <v>0</v>
      </c>
      <c r="U1720" s="94">
        <v>0</v>
      </c>
      <c r="V1720" s="94">
        <v>0</v>
      </c>
      <c r="W1720" s="94">
        <v>0</v>
      </c>
      <c r="X1720" s="94">
        <v>0</v>
      </c>
      <c r="Y1720" s="94">
        <v>0</v>
      </c>
      <c r="Z1720" s="94">
        <v>0</v>
      </c>
      <c r="AA1720" s="94">
        <v>0</v>
      </c>
      <c r="AB1720" s="94">
        <v>0</v>
      </c>
      <c r="AC1720" s="94">
        <f>_xlfn.XLOOKUP(B1720,'[3]Nur des jours'!$B:$B,'[3]Nur des jours'!$N:$N,"")</f>
        <v>0</v>
      </c>
      <c r="AD1720" s="94">
        <v>0</v>
      </c>
      <c r="AE1720" s="94">
        <v>0</v>
      </c>
      <c r="AF1720" s="94">
        <v>0</v>
      </c>
      <c r="AG1720" s="94">
        <v>0</v>
      </c>
      <c r="AH1720" s="94">
        <v>0</v>
      </c>
      <c r="AI1720" s="49" t="s">
        <v>5559</v>
      </c>
      <c r="AJ1720" s="49"/>
      <c r="AK1720" s="48" t="str" cm="1">
        <f t="array" ref="AK1720">IFERROR(_xlfn.IFS(
AM1720="MPR ISSUE","PDH",
AM1720="BSS Hardware Issue","BSS",
AM1720="Sites strategiques, MLL, Pylone, etc.","ENVTECH",
AM1720="AKTIVCO DEFAUT GE &amp; POWER Cabinet","AKTIVCO",
AM1720="AKTIVCO Coupure ENEO &amp; Baisse de tension","AKTIVCO GRID ONLY",
AM1720="Coupure ENEO &amp; Baisse de tension","IHS GRID ONLY",
AM1720="Defaut GE &amp; POWER Cabinet","IHS",
AM1720="Sharing","Partners",
AM1720="Sites strategiques &amp; DataCenter","SST &amp; DC",
AM1720="Exclu","Exclu",
AM1720="SAT","SAT",
AM1720="SPARE-ISSUE","SPARE-ISSUE",
AM1720="Fiber CAmtel","TRANS_FO_CAMTEL",
AM1720="Fiber AOF","Fiber AOF",
AM1720="Projet OCM (HUAWEI)","TRAVAUX-HUAWEI",
AM1720="Projet OCM (NOKIA)","TRAVAUX-NOKIA",
AM1720="ACCESS-ISSUE","ACCESS-ISSUE",
AM1720="Projet OCM (ZTE, NOKIA, autres projets)","TRAVAUX OCM",
AM1720="No root CAuse","No root cause",
AM1720="ODU HS","PDH",
AM1720="IP &amp; VLAN","PDH",
AM1720="Warehouse HUAWEI","SPARE-ISSUE",
AM1720="SPARE-HS","SPARE-ISSUE",
AM1720="Power Telco","BSS",AM1720="no impacts","no impacts"
),"")</f>
        <v>no impacts</v>
      </c>
      <c r="AL1720" s="48" t="str" cm="1">
        <f t="array" ref="AL1720">IFERROR(_xlfn.IFS(
AM1720="MPR ISSUE","TX ISSUE",
AM1720="BSS Hardware Issue","RAN ISSUE",
AM1720="Sites strategiques, MLL, Pylone, etc.","ENVTECH",
AM1720="AKTIVCO DEFAUT GE &amp; POWER Cabinet","POWER ISSUE",
AM1720="AKTIVCO Coupure ENEO &amp; Baisse de tension","POWER ISSUE",
AM1720="Coupure ENEO &amp; Baisse de tension","POWER ISSUE",
AM1720="Defaut GE &amp; POWER Cabinet","POWER ISSUE",
AM1720="Sharing","POWER ISSUE",
AM1720="Sites strategiques &amp; DataCenter","POWER ISSUE",
AM1720="Exclu","Exclu",
AM1720="SAT","TX ISSUE",
AM1720="SPARE-ISSUE","SPARE-ISSUE",
AM1720="Fiber CAmtel","TX ISSUE",
AM1720="Fiber AOF","TX ISSUE",
AM1720="Projet OCM (HUAWEI)","TRAVAUX-HUAWEI",
AM1720="Projet OCM (NOKIA)","TRAVAUX -NOKIA",
AM1720="ACCESS-ISSUE","ACCESS-ISSUE",
AM1720="Projet OCM (ZTE, NOKIA, autres projets)","TRAVAUX OCM",
AM1720="No root CAuse","No root cause",
AM1720="ODU HS","TX ISSUE",
AM1720="IP &amp; VLAN","TX ISSUE",
AM1720="Warehouse HUAWEI","SPARE-ISSUE",
AM1720="SPARE-HS","SPARE-ISSUE",
AM1720="Power Telco","RAN ISSUE",AM1720="no impacts","no impacts"
),"")</f>
        <v>no impacts</v>
      </c>
      <c r="AM1720" s="67" t="s">
        <v>5605</v>
      </c>
      <c r="AN1720" s="48" t="str" cm="1">
        <f t="array" ref="AN1720">IFERROR(_xlfn.IFS(
AM1720="MPR ISSUE","ACTIVE",
AM1720="BSS Hardware Issue","ACTIVE",
AM1720="Sites strategiques, MLL, Pylone, etc.","PASSIVE",
AM1720="AKTIVCO DEFAUT GE &amp; POWER Cabinet","PASSIVE",
AM1720="AKTIVCO Coupure ENEO &amp; Baisse de tension","PASSIVE",
AM1720="Coupure ENEO &amp; Baisse de tension","PASSIVE",
AM1720="Defaut GE &amp; POWER Cabinet","PASSIVE",
AM1720="Sharing","PASSIVE",
AM1720="Sites strategiques &amp; DataCenter","PASSIVE",
AM1720="Exclu","Exclu",
AM1720="SAT","ACTIVE",
AM1720="SPARE-ISSUE","SPARE-ISSUE",
AM1720="Fiber CAmtel","ACTIVE",
AM1720="Fiber AOF","ACTIVE",
AM1720="Projet OCM (HUAWEI)","PLANNED WORKS",
AM1720="Projet OCM (NOKIA)","PLANNED WORKS",
AM1720="ACCESS-ISSUE","ACCESS-ISSUE",
AM1720="Projet OCM (ZTE, NOKIA, autres projets)","PLANNED WORKS",
AM1720="No root CAuse","No root cause",
AM1720="ODU HS","ACTIVE",
AM1720="IP &amp; VLAN","ACTIVE",
AM1720="Warehouse HUAWEI","SPARE-ISSUE",
AM1720="SPARE-HS","SPARE-ISSUE",
AM1720="Power Telco","ACTIVE", AM1720="no impacts","no impacts"
),"")</f>
        <v>no impacts</v>
      </c>
      <c r="AO1720" s="93" t="s">
        <v>5537</v>
      </c>
      <c r="AP1720" s="101" t="str">
        <f t="shared" si="50"/>
        <v>OST_220</v>
      </c>
      <c r="AR1720" s="17" t="s">
        <v>5537</v>
      </c>
      <c r="AS1720" s="7" t="s">
        <v>5537</v>
      </c>
      <c r="AT1720" s="6"/>
      <c r="AU1720" s="7"/>
      <c r="AV1720" s="3" t="s">
        <v>5537</v>
      </c>
      <c r="AW1720" s="18" t="s">
        <v>5537</v>
      </c>
      <c r="AX1720" s="18" t="s">
        <v>5537</v>
      </c>
      <c r="AY1720" s="18" t="s">
        <v>5537</v>
      </c>
      <c r="AZ1720" s="18" t="s">
        <v>5537</v>
      </c>
      <c r="BA1720" s="18" t="s">
        <v>5537</v>
      </c>
      <c r="BB1720" s="18" t="s">
        <v>5537</v>
      </c>
      <c r="BC1720" s="18" t="s">
        <v>5537</v>
      </c>
      <c r="BD1720" s="18" t="s">
        <v>5537</v>
      </c>
      <c r="BE1720" s="18" t="s">
        <v>5537</v>
      </c>
      <c r="BF1720" s="18" t="s">
        <v>5537</v>
      </c>
      <c r="BG1720" s="18" t="s">
        <v>5537</v>
      </c>
      <c r="BH1720" s="18" t="s">
        <v>5537</v>
      </c>
      <c r="BI1720" s="9" t="s">
        <v>5537</v>
      </c>
      <c r="BJ1720" s="14"/>
      <c r="BK1720" s="14" t="s">
        <v>5537</v>
      </c>
      <c r="BL1720" s="14" t="str">
        <f>_xlfn.XLOOKUP(B1720,'[4]cell downs 18042026 17h'!$B:$B,'[4]cell downs 18042026 17h'!$B:$B,"")</f>
        <v/>
      </c>
      <c r="BM1720" s="14" t="str">
        <f>_xlfn.XLOOKUP(B1720,'[5]Cells Huawei 19042026 15h'!$B:$B,'[5]Cells Huawei 19042026 15h'!$B:$B,"")</f>
        <v/>
      </c>
      <c r="BN1720" s="9" t="str">
        <f>_xlfn.XLOOKUP(B1720,'[6]cells down 19042026 9H40'!$B:$B,'[6]cells down 19042026 9H40'!$B:$B,"")</f>
        <v/>
      </c>
      <c r="BO1720" s="9" t="s">
        <v>1294</v>
      </c>
      <c r="BP1720" s="9" t="s">
        <v>66</v>
      </c>
      <c r="BQ1720" s="115"/>
    </row>
    <row r="1721" spans="1:69" s="9" customFormat="1" x14ac:dyDescent="0.3">
      <c r="A1721" s="1" t="s">
        <v>4647</v>
      </c>
      <c r="B1721" s="8" t="s">
        <v>4648</v>
      </c>
      <c r="C1721" s="3" t="str">
        <f>_xlfn.XLOOKUP(B1721,'[1]daily break down'!$D:$D,'[1]daily break down'!$E:$E,"")</f>
        <v>Yaounde</v>
      </c>
      <c r="D1721" s="1" t="s">
        <v>11</v>
      </c>
      <c r="E1721" s="1" t="s">
        <v>12</v>
      </c>
      <c r="F1721" s="3" t="s">
        <v>37</v>
      </c>
      <c r="G1721" s="1" t="s">
        <v>38</v>
      </c>
      <c r="H1721" s="34" t="str">
        <f>_xlfn.XLOOKUP(B1721,[2]CALCULATION!$B:$B,[2]CALCULATION!$H:$H,"")</f>
        <v>ZTE</v>
      </c>
      <c r="I1721" s="28">
        <v>0</v>
      </c>
      <c r="J1721" s="28">
        <v>0</v>
      </c>
      <c r="K1721" s="28">
        <v>0</v>
      </c>
      <c r="L1721" s="28">
        <v>0.6183421652641149</v>
      </c>
      <c r="M1721" s="28">
        <v>1.1377353160233199</v>
      </c>
      <c r="N1721" s="28">
        <v>0</v>
      </c>
      <c r="O1721" s="28">
        <v>0</v>
      </c>
      <c r="P1721" s="28">
        <v>3.21744812845818E-2</v>
      </c>
      <c r="Q1721" s="28">
        <v>0</v>
      </c>
      <c r="R1721" s="28">
        <v>0</v>
      </c>
      <c r="S1721" s="94">
        <v>1.0968573165198661E-2</v>
      </c>
      <c r="T1721" s="94">
        <f>_xlfn.XLOOKUP(B1721,'[3]Nur des jours'!$B:$B,'[3]Nur des jours'!$U:$U,"")</f>
        <v>0</v>
      </c>
      <c r="U1721" s="94">
        <v>0</v>
      </c>
      <c r="V1721" s="94">
        <v>0</v>
      </c>
      <c r="W1721" s="94">
        <v>0</v>
      </c>
      <c r="X1721" s="94">
        <v>0</v>
      </c>
      <c r="Y1721" s="94">
        <v>0</v>
      </c>
      <c r="Z1721" s="94">
        <v>0</v>
      </c>
      <c r="AA1721" s="94">
        <v>0</v>
      </c>
      <c r="AB1721" s="94">
        <v>0</v>
      </c>
      <c r="AC1721" s="94">
        <f>_xlfn.XLOOKUP(B1721,'[3]Nur des jours'!$B:$B,'[3]Nur des jours'!$N:$N,"")</f>
        <v>0</v>
      </c>
      <c r="AD1721" s="94">
        <v>0</v>
      </c>
      <c r="AE1721" s="94">
        <v>0</v>
      </c>
      <c r="AF1721" s="94">
        <v>0</v>
      </c>
      <c r="AG1721" s="94">
        <v>0</v>
      </c>
      <c r="AH1721" s="94">
        <v>0</v>
      </c>
      <c r="AI1721" s="49" t="s">
        <v>5559</v>
      </c>
      <c r="AJ1721" s="49"/>
      <c r="AK1721" s="48" t="str" cm="1">
        <f t="array" ref="AK1721">IFERROR(_xlfn.IFS(
AM1721="MPR ISSUE","PDH",
AM1721="BSS Hardware Issue","BSS",
AM1721="Sites strategiques, MLL, Pylone, etc.","ENVTECH",
AM1721="AKTIVCO DEFAUT GE &amp; POWER Cabinet","AKTIVCO",
AM1721="AKTIVCO Coupure ENEO &amp; Baisse de tension","AKTIVCO GRID ONLY",
AM1721="Coupure ENEO &amp; Baisse de tension","IHS GRID ONLY",
AM1721="Defaut GE &amp; POWER Cabinet","IHS",
AM1721="Sharing","Partners",
AM1721="Sites strategiques &amp; DataCenter","SST &amp; DC",
AM1721="Exclu","Exclu",
AM1721="SAT","SAT",
AM1721="SPARE-ISSUE","SPARE-ISSUE",
AM1721="Fiber CAmtel","TRANS_FO_CAMTEL",
AM1721="Fiber AOF","Fiber AOF",
AM1721="Projet OCM (HUAWEI)","TRAVAUX-HUAWEI",
AM1721="Projet OCM (NOKIA)","TRAVAUX-NOKIA",
AM1721="ACCESS-ISSUE","ACCESS-ISSUE",
AM1721="Projet OCM (ZTE, NOKIA, autres projets)","TRAVAUX OCM",
AM1721="No root CAuse","No root cause",
AM1721="ODU HS","PDH",
AM1721="IP &amp; VLAN","PDH",
AM1721="Warehouse HUAWEI","SPARE-ISSUE",
AM1721="SPARE-HS","SPARE-ISSUE",
AM1721="Power Telco","BSS",AM1721="no impacts","no impacts"
),"")</f>
        <v>no impacts</v>
      </c>
      <c r="AL1721" s="48" t="str" cm="1">
        <f t="array" ref="AL1721">IFERROR(_xlfn.IFS(
AM1721="MPR ISSUE","TX ISSUE",
AM1721="BSS Hardware Issue","RAN ISSUE",
AM1721="Sites strategiques, MLL, Pylone, etc.","ENVTECH",
AM1721="AKTIVCO DEFAUT GE &amp; POWER Cabinet","POWER ISSUE",
AM1721="AKTIVCO Coupure ENEO &amp; Baisse de tension","POWER ISSUE",
AM1721="Coupure ENEO &amp; Baisse de tension","POWER ISSUE",
AM1721="Defaut GE &amp; POWER Cabinet","POWER ISSUE",
AM1721="Sharing","POWER ISSUE",
AM1721="Sites strategiques &amp; DataCenter","POWER ISSUE",
AM1721="Exclu","Exclu",
AM1721="SAT","TX ISSUE",
AM1721="SPARE-ISSUE","SPARE-ISSUE",
AM1721="Fiber CAmtel","TX ISSUE",
AM1721="Fiber AOF","TX ISSUE",
AM1721="Projet OCM (HUAWEI)","TRAVAUX-HUAWEI",
AM1721="Projet OCM (NOKIA)","TRAVAUX -NOKIA",
AM1721="ACCESS-ISSUE","ACCESS-ISSUE",
AM1721="Projet OCM (ZTE, NOKIA, autres projets)","TRAVAUX OCM",
AM1721="No root CAuse","No root cause",
AM1721="ODU HS","TX ISSUE",
AM1721="IP &amp; VLAN","TX ISSUE",
AM1721="Warehouse HUAWEI","SPARE-ISSUE",
AM1721="SPARE-HS","SPARE-ISSUE",
AM1721="Power Telco","RAN ISSUE",AM1721="no impacts","no impacts"
),"")</f>
        <v>no impacts</v>
      </c>
      <c r="AM1721" s="67" t="s">
        <v>5605</v>
      </c>
      <c r="AN1721" s="48" t="str" cm="1">
        <f t="array" ref="AN1721">IFERROR(_xlfn.IFS(
AM1721="MPR ISSUE","ACTIVE",
AM1721="BSS Hardware Issue","ACTIVE",
AM1721="Sites strategiques, MLL, Pylone, etc.","PASSIVE",
AM1721="AKTIVCO DEFAUT GE &amp; POWER Cabinet","PASSIVE",
AM1721="AKTIVCO Coupure ENEO &amp; Baisse de tension","PASSIVE",
AM1721="Coupure ENEO &amp; Baisse de tension","PASSIVE",
AM1721="Defaut GE &amp; POWER Cabinet","PASSIVE",
AM1721="Sharing","PASSIVE",
AM1721="Sites strategiques &amp; DataCenter","PASSIVE",
AM1721="Exclu","Exclu",
AM1721="SAT","ACTIVE",
AM1721="SPARE-ISSUE","SPARE-ISSUE",
AM1721="Fiber CAmtel","ACTIVE",
AM1721="Fiber AOF","ACTIVE",
AM1721="Projet OCM (HUAWEI)","PLANNED WORKS",
AM1721="Projet OCM (NOKIA)","PLANNED WORKS",
AM1721="ACCESS-ISSUE","ACCESS-ISSUE",
AM1721="Projet OCM (ZTE, NOKIA, autres projets)","PLANNED WORKS",
AM1721="No root CAuse","No root cause",
AM1721="ODU HS","ACTIVE",
AM1721="IP &amp; VLAN","ACTIVE",
AM1721="Warehouse HUAWEI","SPARE-ISSUE",
AM1721="SPARE-HS","SPARE-ISSUE",
AM1721="Power Telco","ACTIVE", AM1721="no impacts","no impacts"
),"")</f>
        <v>no impacts</v>
      </c>
      <c r="AO1721" s="93" t="s">
        <v>5537</v>
      </c>
      <c r="AP1721" s="101" t="str">
        <f t="shared" si="50"/>
        <v>CTR_237</v>
      </c>
      <c r="AR1721" s="17" t="s">
        <v>5537</v>
      </c>
      <c r="AS1721" s="7" t="s">
        <v>5537</v>
      </c>
      <c r="AT1721" s="6"/>
      <c r="AU1721" s="7"/>
      <c r="AV1721" s="3" t="s">
        <v>5537</v>
      </c>
      <c r="AW1721" s="18" t="s">
        <v>5537</v>
      </c>
      <c r="AX1721" s="18" t="s">
        <v>5537</v>
      </c>
      <c r="AY1721" s="18" t="s">
        <v>5537</v>
      </c>
      <c r="AZ1721" s="18" t="s">
        <v>5537</v>
      </c>
      <c r="BA1721" s="18" t="s">
        <v>5537</v>
      </c>
      <c r="BB1721" s="18" t="s">
        <v>5537</v>
      </c>
      <c r="BC1721" s="18" t="s">
        <v>5537</v>
      </c>
      <c r="BD1721" s="18" t="s">
        <v>5537</v>
      </c>
      <c r="BE1721" s="18" t="s">
        <v>5537</v>
      </c>
      <c r="BF1721" s="18" t="s">
        <v>5537</v>
      </c>
      <c r="BG1721" s="18" t="s">
        <v>5537</v>
      </c>
      <c r="BH1721" s="18" t="s">
        <v>5537</v>
      </c>
      <c r="BI1721" s="9" t="s">
        <v>5537</v>
      </c>
      <c r="BJ1721" s="14"/>
      <c r="BK1721" s="14" t="s">
        <v>5537</v>
      </c>
      <c r="BL1721" s="14" t="str">
        <f>_xlfn.XLOOKUP(B1721,'[4]cell downs 18042026 17h'!$B:$B,'[4]cell downs 18042026 17h'!$B:$B,"")</f>
        <v/>
      </c>
      <c r="BM1721" s="14" t="str">
        <f>_xlfn.XLOOKUP(B1721,'[5]Cells Huawei 19042026 15h'!$B:$B,'[5]Cells Huawei 19042026 15h'!$B:$B,"")</f>
        <v/>
      </c>
      <c r="BN1721" s="9" t="str">
        <f>_xlfn.XLOOKUP(B1721,'[6]cells down 19042026 9H40'!$B:$B,'[6]cells down 19042026 9H40'!$B:$B,"")</f>
        <v/>
      </c>
      <c r="BO1721" s="9" t="s">
        <v>4648</v>
      </c>
      <c r="BP1721" s="9" t="s">
        <v>5537</v>
      </c>
      <c r="BQ1721" s="115"/>
    </row>
    <row r="1722" spans="1:69" s="9" customFormat="1" x14ac:dyDescent="0.3">
      <c r="A1722" s="1" t="s">
        <v>4469</v>
      </c>
      <c r="B1722" s="8" t="s">
        <v>4470</v>
      </c>
      <c r="C1722" s="3" t="str">
        <f>_xlfn.XLOOKUP(B1722,'[1]daily break down'!$D:$D,'[1]daily break down'!$E:$E,"")</f>
        <v>SUD-OUEST</v>
      </c>
      <c r="D1722" s="1" t="s">
        <v>11</v>
      </c>
      <c r="E1722" s="1" t="s">
        <v>12</v>
      </c>
      <c r="F1722" s="3" t="s">
        <v>13</v>
      </c>
      <c r="G1722" s="1" t="s">
        <v>63</v>
      </c>
      <c r="H1722" s="32" t="str">
        <f>_xlfn.XLOOKUP(B1722,[2]CALCULATION!$B:$B,[2]CALCULATION!$H:$H,"")</f>
        <v>Huawei</v>
      </c>
      <c r="I1722" s="28">
        <v>0</v>
      </c>
      <c r="J1722" s="28">
        <v>0</v>
      </c>
      <c r="K1722" s="28">
        <v>0</v>
      </c>
      <c r="L1722" s="28">
        <v>0</v>
      </c>
      <c r="M1722" s="28">
        <v>0</v>
      </c>
      <c r="N1722" s="28">
        <v>0</v>
      </c>
      <c r="O1722" s="28">
        <v>0</v>
      </c>
      <c r="P1722" s="28">
        <v>0</v>
      </c>
      <c r="Q1722" s="28">
        <v>0</v>
      </c>
      <c r="R1722" s="28">
        <v>0</v>
      </c>
      <c r="S1722" s="94">
        <v>7.66908367648024E-3</v>
      </c>
      <c r="T1722" s="94">
        <f>_xlfn.XLOOKUP(B1722,'[3]Nur des jours'!$B:$B,'[3]Nur des jours'!$U:$U,"")</f>
        <v>0</v>
      </c>
      <c r="U1722" s="94">
        <v>0</v>
      </c>
      <c r="V1722" s="94">
        <v>0</v>
      </c>
      <c r="W1722" s="94">
        <v>0</v>
      </c>
      <c r="X1722" s="94">
        <v>0</v>
      </c>
      <c r="Y1722" s="94">
        <v>0</v>
      </c>
      <c r="Z1722" s="94">
        <v>0</v>
      </c>
      <c r="AA1722" s="94">
        <v>0</v>
      </c>
      <c r="AB1722" s="94">
        <v>0</v>
      </c>
      <c r="AC1722" s="94">
        <f>_xlfn.XLOOKUP(B1722,'[3]Nur des jours'!$B:$B,'[3]Nur des jours'!$N:$N,"")</f>
        <v>0</v>
      </c>
      <c r="AD1722" s="94">
        <v>0</v>
      </c>
      <c r="AE1722" s="94">
        <v>0</v>
      </c>
      <c r="AF1722" s="94">
        <v>0</v>
      </c>
      <c r="AG1722" s="94">
        <v>0</v>
      </c>
      <c r="AH1722" s="94">
        <v>0</v>
      </c>
      <c r="AI1722" s="49" t="s">
        <v>5559</v>
      </c>
      <c r="AJ1722" s="49"/>
      <c r="AK1722" s="48" t="str" cm="1">
        <f t="array" ref="AK1722">IFERROR(_xlfn.IFS(
AM1722="MPR ISSUE","PDH",
AM1722="BSS Hardware Issue","BSS",
AM1722="Sites strategiques, MLL, Pylone, etc.","ENVTECH",
AM1722="AKTIVCO DEFAUT GE &amp; POWER Cabinet","AKTIVCO",
AM1722="AKTIVCO Coupure ENEO &amp; Baisse de tension","AKTIVCO GRID ONLY",
AM1722="Coupure ENEO &amp; Baisse de tension","IHS GRID ONLY",
AM1722="Defaut GE &amp; POWER Cabinet","IHS",
AM1722="Sharing","Partners",
AM1722="Sites strategiques &amp; DataCenter","SST &amp; DC",
AM1722="Exclu","Exclu",
AM1722="SAT","SAT",
AM1722="SPARE-ISSUE","SPARE-ISSUE",
AM1722="Fiber CAmtel","TRANS_FO_CAMTEL",
AM1722="Fiber AOF","Fiber AOF",
AM1722="Projet OCM (HUAWEI)","TRAVAUX-HUAWEI",
AM1722="Projet OCM (NOKIA)","TRAVAUX-NOKIA",
AM1722="ACCESS-ISSUE","ACCESS-ISSUE",
AM1722="Projet OCM (ZTE, NOKIA, autres projets)","TRAVAUX OCM",
AM1722="No root CAuse","No root cause",
AM1722="ODU HS","PDH",
AM1722="IP &amp; VLAN","PDH",
AM1722="Warehouse HUAWEI","SPARE-ISSUE",
AM1722="SPARE-HS","SPARE-ISSUE",
AM1722="Power Telco","BSS",AM1722="no impacts","no impacts"
),"")</f>
        <v>no impacts</v>
      </c>
      <c r="AL1722" s="48" t="str" cm="1">
        <f t="array" ref="AL1722">IFERROR(_xlfn.IFS(
AM1722="MPR ISSUE","TX ISSUE",
AM1722="BSS Hardware Issue","RAN ISSUE",
AM1722="Sites strategiques, MLL, Pylone, etc.","ENVTECH",
AM1722="AKTIVCO DEFAUT GE &amp; POWER Cabinet","POWER ISSUE",
AM1722="AKTIVCO Coupure ENEO &amp; Baisse de tension","POWER ISSUE",
AM1722="Coupure ENEO &amp; Baisse de tension","POWER ISSUE",
AM1722="Defaut GE &amp; POWER Cabinet","POWER ISSUE",
AM1722="Sharing","POWER ISSUE",
AM1722="Sites strategiques &amp; DataCenter","POWER ISSUE",
AM1722="Exclu","Exclu",
AM1722="SAT","TX ISSUE",
AM1722="SPARE-ISSUE","SPARE-ISSUE",
AM1722="Fiber CAmtel","TX ISSUE",
AM1722="Fiber AOF","TX ISSUE",
AM1722="Projet OCM (HUAWEI)","TRAVAUX-HUAWEI",
AM1722="Projet OCM (NOKIA)","TRAVAUX -NOKIA",
AM1722="ACCESS-ISSUE","ACCESS-ISSUE",
AM1722="Projet OCM (ZTE, NOKIA, autres projets)","TRAVAUX OCM",
AM1722="No root CAuse","No root cause",
AM1722="ODU HS","TX ISSUE",
AM1722="IP &amp; VLAN","TX ISSUE",
AM1722="Warehouse HUAWEI","SPARE-ISSUE",
AM1722="SPARE-HS","SPARE-ISSUE",
AM1722="Power Telco","RAN ISSUE",AM1722="no impacts","no impacts"
),"")</f>
        <v>no impacts</v>
      </c>
      <c r="AM1722" s="67" t="s">
        <v>5605</v>
      </c>
      <c r="AN1722" s="48" t="str" cm="1">
        <f t="array" ref="AN1722">IFERROR(_xlfn.IFS(
AM1722="MPR ISSUE","ACTIVE",
AM1722="BSS Hardware Issue","ACTIVE",
AM1722="Sites strategiques, MLL, Pylone, etc.","PASSIVE",
AM1722="AKTIVCO DEFAUT GE &amp; POWER Cabinet","PASSIVE",
AM1722="AKTIVCO Coupure ENEO &amp; Baisse de tension","PASSIVE",
AM1722="Coupure ENEO &amp; Baisse de tension","PASSIVE",
AM1722="Defaut GE &amp; POWER Cabinet","PASSIVE",
AM1722="Sharing","PASSIVE",
AM1722="Sites strategiques &amp; DataCenter","PASSIVE",
AM1722="Exclu","Exclu",
AM1722="SAT","ACTIVE",
AM1722="SPARE-ISSUE","SPARE-ISSUE",
AM1722="Fiber CAmtel","ACTIVE",
AM1722="Fiber AOF","ACTIVE",
AM1722="Projet OCM (HUAWEI)","PLANNED WORKS",
AM1722="Projet OCM (NOKIA)","PLANNED WORKS",
AM1722="ACCESS-ISSUE","ACCESS-ISSUE",
AM1722="Projet OCM (ZTE, NOKIA, autres projets)","PLANNED WORKS",
AM1722="No root CAuse","No root cause",
AM1722="ODU HS","ACTIVE",
AM1722="IP &amp; VLAN","ACTIVE",
AM1722="Warehouse HUAWEI","SPARE-ISSUE",
AM1722="SPARE-HS","SPARE-ISSUE",
AM1722="Power Telco","ACTIVE", AM1722="no impacts","no impacts"
),"")</f>
        <v>no impacts</v>
      </c>
      <c r="AO1722" s="93" t="s">
        <v>5537</v>
      </c>
      <c r="AP1722" s="101" t="str">
        <f t="shared" si="50"/>
        <v>SUO_151</v>
      </c>
      <c r="AR1722" s="17" t="s">
        <v>5537</v>
      </c>
      <c r="AS1722" s="7" t="s">
        <v>5537</v>
      </c>
      <c r="AT1722" s="6"/>
      <c r="AU1722" s="7"/>
      <c r="AV1722" s="3" t="s">
        <v>5537</v>
      </c>
      <c r="AW1722" s="18" t="s">
        <v>5537</v>
      </c>
      <c r="AX1722" s="18" t="s">
        <v>5537</v>
      </c>
      <c r="AY1722" s="18" t="s">
        <v>5537</v>
      </c>
      <c r="AZ1722" s="18" t="s">
        <v>5537</v>
      </c>
      <c r="BA1722" s="18" t="s">
        <v>5537</v>
      </c>
      <c r="BB1722" s="18" t="s">
        <v>5537</v>
      </c>
      <c r="BC1722" s="18" t="s">
        <v>5537</v>
      </c>
      <c r="BD1722" s="18" t="s">
        <v>5537</v>
      </c>
      <c r="BE1722" s="18" t="s">
        <v>5537</v>
      </c>
      <c r="BF1722" s="18" t="s">
        <v>5537</v>
      </c>
      <c r="BG1722" s="18" t="s">
        <v>5537</v>
      </c>
      <c r="BH1722" s="18" t="s">
        <v>5537</v>
      </c>
      <c r="BI1722" s="9" t="s">
        <v>5537</v>
      </c>
      <c r="BJ1722" s="14"/>
      <c r="BK1722" s="14" t="s">
        <v>5537</v>
      </c>
      <c r="BL1722" s="14" t="str">
        <f>_xlfn.XLOOKUP(B1722,'[4]cell downs 18042026 17h'!$B:$B,'[4]cell downs 18042026 17h'!$B:$B,"")</f>
        <v/>
      </c>
      <c r="BM1722" s="14" t="str">
        <f>_xlfn.XLOOKUP(B1722,'[5]Cells Huawei 19042026 15h'!$B:$B,'[5]Cells Huawei 19042026 15h'!$B:$B,"")</f>
        <v/>
      </c>
      <c r="BN1722" s="9" t="str">
        <f>_xlfn.XLOOKUP(B1722,'[6]cells down 19042026 9H40'!$B:$B,'[6]cells down 19042026 9H40'!$B:$B,"")</f>
        <v/>
      </c>
      <c r="BO1722" s="9" t="s">
        <v>4470</v>
      </c>
      <c r="BP1722" s="9" t="s">
        <v>318</v>
      </c>
      <c r="BQ1722" s="115"/>
    </row>
    <row r="1723" spans="1:69" s="9" customFormat="1" x14ac:dyDescent="0.3">
      <c r="A1723" s="1" t="s">
        <v>933</v>
      </c>
      <c r="B1723" s="8" t="s">
        <v>934</v>
      </c>
      <c r="C1723" s="3" t="str">
        <f>_xlfn.XLOOKUP(B1723,'[1]daily break down'!$D:$D,'[1]daily break down'!$E:$E,"")</f>
        <v>NORD-OUEST</v>
      </c>
      <c r="D1723" s="1" t="s">
        <v>11</v>
      </c>
      <c r="E1723" s="1" t="s">
        <v>12</v>
      </c>
      <c r="F1723" s="3" t="s">
        <v>51</v>
      </c>
      <c r="G1723" s="1" t="s">
        <v>52</v>
      </c>
      <c r="H1723" s="32" t="str">
        <f>_xlfn.XLOOKUP(B1723,[2]CALCULATION!$B:$B,[2]CALCULATION!$H:$H,"")</f>
        <v>Huawei</v>
      </c>
      <c r="I1723" s="28">
        <v>0</v>
      </c>
      <c r="J1723" s="28">
        <v>0</v>
      </c>
      <c r="K1723" s="28">
        <v>0</v>
      </c>
      <c r="L1723" s="28">
        <v>0</v>
      </c>
      <c r="M1723" s="28">
        <v>3.3321633521957126</v>
      </c>
      <c r="N1723" s="28">
        <v>0</v>
      </c>
      <c r="O1723" s="28">
        <v>1.1231283868813724</v>
      </c>
      <c r="P1723" s="28">
        <v>0</v>
      </c>
      <c r="Q1723" s="28">
        <v>0</v>
      </c>
      <c r="R1723" s="28">
        <v>0</v>
      </c>
      <c r="S1723" s="94">
        <v>4.7084606757925203E-3</v>
      </c>
      <c r="T1723" s="94">
        <f>_xlfn.XLOOKUP(B1723,'[3]Nur des jours'!$B:$B,'[3]Nur des jours'!$U:$U,"")</f>
        <v>0</v>
      </c>
      <c r="U1723" s="94">
        <v>2.1451497147814274</v>
      </c>
      <c r="V1723" s="94">
        <v>0</v>
      </c>
      <c r="W1723" s="94">
        <v>0</v>
      </c>
      <c r="X1723" s="94">
        <v>0</v>
      </c>
      <c r="Y1723" s="94">
        <v>0</v>
      </c>
      <c r="Z1723" s="94">
        <v>0.25989276124109317</v>
      </c>
      <c r="AA1723" s="94">
        <v>0</v>
      </c>
      <c r="AB1723" s="94">
        <v>0</v>
      </c>
      <c r="AC1723" s="94">
        <f>_xlfn.XLOOKUP(B1723,'[3]Nur des jours'!$B:$B,'[3]Nur des jours'!$N:$N,"")</f>
        <v>0</v>
      </c>
      <c r="AD1723" s="94">
        <v>0</v>
      </c>
      <c r="AE1723" s="94">
        <v>0</v>
      </c>
      <c r="AF1723" s="94">
        <v>0</v>
      </c>
      <c r="AG1723" s="94">
        <v>0</v>
      </c>
      <c r="AH1723" s="94">
        <v>0</v>
      </c>
      <c r="AI1723" s="49" t="s">
        <v>5559</v>
      </c>
      <c r="AJ1723" s="49"/>
      <c r="AK1723" s="48" t="str" cm="1">
        <f t="array" ref="AK1723">IFERROR(_xlfn.IFS(
AM1723="MPR ISSUE","PDH",
AM1723="BSS Hardware Issue","BSS",
AM1723="Sites strategiques, MLL, Pylone, etc.","ENVTECH",
AM1723="AKTIVCO DEFAUT GE &amp; POWER Cabinet","AKTIVCO",
AM1723="AKTIVCO Coupure ENEO &amp; Baisse de tension","AKTIVCO GRID ONLY",
AM1723="Coupure ENEO &amp; Baisse de tension","IHS GRID ONLY",
AM1723="Defaut GE &amp; POWER Cabinet","IHS",
AM1723="Sharing","Partners",
AM1723="Sites strategiques &amp; DataCenter","SST &amp; DC",
AM1723="Exclu","Exclu",
AM1723="SAT","SAT",
AM1723="SPARE-ISSUE","SPARE-ISSUE",
AM1723="Fiber CAmtel","TRANS_FO_CAMTEL",
AM1723="Fiber AOF","Fiber AOF",
AM1723="Projet OCM (HUAWEI)","TRAVAUX-HUAWEI",
AM1723="Projet OCM (NOKIA)","TRAVAUX-NOKIA",
AM1723="ACCESS-ISSUE","ACCESS-ISSUE",
AM1723="Projet OCM (ZTE, NOKIA, autres projets)","TRAVAUX OCM",
AM1723="No root CAuse","No root cause",
AM1723="ODU HS","PDH",
AM1723="IP &amp; VLAN","PDH",
AM1723="Warehouse HUAWEI","SPARE-ISSUE",
AM1723="SPARE-HS","SPARE-ISSUE",
AM1723="Power Telco","BSS",AM1723="no impacts","no impacts"
),"")</f>
        <v>no impacts</v>
      </c>
      <c r="AL1723" s="48" t="str" cm="1">
        <f t="array" ref="AL1723">IFERROR(_xlfn.IFS(
AM1723="MPR ISSUE","TX ISSUE",
AM1723="BSS Hardware Issue","RAN ISSUE",
AM1723="Sites strategiques, MLL, Pylone, etc.","ENVTECH",
AM1723="AKTIVCO DEFAUT GE &amp; POWER Cabinet","POWER ISSUE",
AM1723="AKTIVCO Coupure ENEO &amp; Baisse de tension","POWER ISSUE",
AM1723="Coupure ENEO &amp; Baisse de tension","POWER ISSUE",
AM1723="Defaut GE &amp; POWER Cabinet","POWER ISSUE",
AM1723="Sharing","POWER ISSUE",
AM1723="Sites strategiques &amp; DataCenter","POWER ISSUE",
AM1723="Exclu","Exclu",
AM1723="SAT","TX ISSUE",
AM1723="SPARE-ISSUE","SPARE-ISSUE",
AM1723="Fiber CAmtel","TX ISSUE",
AM1723="Fiber AOF","TX ISSUE",
AM1723="Projet OCM (HUAWEI)","TRAVAUX-HUAWEI",
AM1723="Projet OCM (NOKIA)","TRAVAUX -NOKIA",
AM1723="ACCESS-ISSUE","ACCESS-ISSUE",
AM1723="Projet OCM (ZTE, NOKIA, autres projets)","TRAVAUX OCM",
AM1723="No root CAuse","No root cause",
AM1723="ODU HS","TX ISSUE",
AM1723="IP &amp; VLAN","TX ISSUE",
AM1723="Warehouse HUAWEI","SPARE-ISSUE",
AM1723="SPARE-HS","SPARE-ISSUE",
AM1723="Power Telco","RAN ISSUE",AM1723="no impacts","no impacts"
),"")</f>
        <v>no impacts</v>
      </c>
      <c r="AM1723" s="67" t="s">
        <v>5605</v>
      </c>
      <c r="AN1723" s="48" t="str" cm="1">
        <f t="array" ref="AN1723">IFERROR(_xlfn.IFS(
AM1723="MPR ISSUE","ACTIVE",
AM1723="BSS Hardware Issue","ACTIVE",
AM1723="Sites strategiques, MLL, Pylone, etc.","PASSIVE",
AM1723="AKTIVCO DEFAUT GE &amp; POWER Cabinet","PASSIVE",
AM1723="AKTIVCO Coupure ENEO &amp; Baisse de tension","PASSIVE",
AM1723="Coupure ENEO &amp; Baisse de tension","PASSIVE",
AM1723="Defaut GE &amp; POWER Cabinet","PASSIVE",
AM1723="Sharing","PASSIVE",
AM1723="Sites strategiques &amp; DataCenter","PASSIVE",
AM1723="Exclu","Exclu",
AM1723="SAT","ACTIVE",
AM1723="SPARE-ISSUE","SPARE-ISSUE",
AM1723="Fiber CAmtel","ACTIVE",
AM1723="Fiber AOF","ACTIVE",
AM1723="Projet OCM (HUAWEI)","PLANNED WORKS",
AM1723="Projet OCM (NOKIA)","PLANNED WORKS",
AM1723="ACCESS-ISSUE","ACCESS-ISSUE",
AM1723="Projet OCM (ZTE, NOKIA, autres projets)","PLANNED WORKS",
AM1723="No root CAuse","No root cause",
AM1723="ODU HS","ACTIVE",
AM1723="IP &amp; VLAN","ACTIVE",
AM1723="Warehouse HUAWEI","SPARE-ISSUE",
AM1723="SPARE-HS","SPARE-ISSUE",
AM1723="Power Telco","ACTIVE", AM1723="no impacts","no impacts"
),"")</f>
        <v>no impacts</v>
      </c>
      <c r="AO1723" s="93" t="s">
        <v>5537</v>
      </c>
      <c r="AP1723" s="101" t="str">
        <f t="shared" si="50"/>
        <v>NRO_117</v>
      </c>
      <c r="AR1723" s="17" t="s">
        <v>5537</v>
      </c>
      <c r="AS1723" s="7" t="s">
        <v>5537</v>
      </c>
      <c r="AT1723" s="6"/>
      <c r="AU1723" s="7"/>
      <c r="AV1723" s="3" t="s">
        <v>5537</v>
      </c>
      <c r="AW1723" s="18" t="s">
        <v>5537</v>
      </c>
      <c r="AX1723" s="18" t="s">
        <v>5537</v>
      </c>
      <c r="AY1723" s="18" t="s">
        <v>5537</v>
      </c>
      <c r="AZ1723" s="18" t="s">
        <v>5537</v>
      </c>
      <c r="BA1723" s="18" t="s">
        <v>5537</v>
      </c>
      <c r="BB1723" s="18" t="s">
        <v>5537</v>
      </c>
      <c r="BC1723" s="18" t="s">
        <v>5537</v>
      </c>
      <c r="BD1723" s="18" t="s">
        <v>5537</v>
      </c>
      <c r="BE1723" s="18" t="s">
        <v>5537</v>
      </c>
      <c r="BF1723" s="18" t="s">
        <v>5537</v>
      </c>
      <c r="BG1723" s="18" t="s">
        <v>5537</v>
      </c>
      <c r="BH1723" s="18" t="s">
        <v>5537</v>
      </c>
      <c r="BI1723" s="9" t="s">
        <v>5537</v>
      </c>
      <c r="BJ1723" s="14"/>
      <c r="BK1723" s="14" t="s">
        <v>5537</v>
      </c>
      <c r="BL1723" s="14" t="str">
        <f>_xlfn.XLOOKUP(B1723,'[4]cell downs 18042026 17h'!$B:$B,'[4]cell downs 18042026 17h'!$B:$B,"")</f>
        <v/>
      </c>
      <c r="BM1723" s="14" t="str">
        <f>_xlfn.XLOOKUP(B1723,'[5]Cells Huawei 19042026 15h'!$B:$B,'[5]Cells Huawei 19042026 15h'!$B:$B,"")</f>
        <v/>
      </c>
      <c r="BN1723" s="9" t="str">
        <f>_xlfn.XLOOKUP(B1723,'[6]cells down 19042026 9H40'!$B:$B,'[6]cells down 19042026 9H40'!$B:$B,"")</f>
        <v/>
      </c>
      <c r="BO1723" s="9" t="s">
        <v>934</v>
      </c>
      <c r="BP1723" s="9" t="s">
        <v>12</v>
      </c>
      <c r="BQ1723" s="115"/>
    </row>
    <row r="1724" spans="1:69" s="9" customFormat="1" x14ac:dyDescent="0.3">
      <c r="A1724" s="1" t="s">
        <v>2506</v>
      </c>
      <c r="B1724" s="8" t="s">
        <v>2507</v>
      </c>
      <c r="C1724" s="3" t="str">
        <f>_xlfn.XLOOKUP(B1724,'[1]daily break down'!$D:$D,'[1]daily break down'!$E:$E,"")</f>
        <v>NORD-OUEST</v>
      </c>
      <c r="D1724" s="1" t="s">
        <v>11</v>
      </c>
      <c r="E1724" s="1" t="s">
        <v>154</v>
      </c>
      <c r="F1724" s="3" t="s">
        <v>51</v>
      </c>
      <c r="G1724" s="1" t="s">
        <v>2508</v>
      </c>
      <c r="H1724" s="33" t="str">
        <f>_xlfn.XLOOKUP(B1724,[2]CALCULATION!$B:$B,[2]CALCULATION!$H:$H,"")</f>
        <v>NOKIA</v>
      </c>
      <c r="I1724" s="28">
        <v>0</v>
      </c>
      <c r="J1724" s="28">
        <v>0</v>
      </c>
      <c r="K1724" s="28">
        <v>0</v>
      </c>
      <c r="L1724" s="28">
        <v>0</v>
      </c>
      <c r="M1724" s="28">
        <v>0</v>
      </c>
      <c r="N1724" s="28">
        <v>0</v>
      </c>
      <c r="O1724" s="28">
        <v>0</v>
      </c>
      <c r="P1724" s="28">
        <v>0</v>
      </c>
      <c r="Q1724" s="28">
        <v>0</v>
      </c>
      <c r="R1724" s="28">
        <v>0</v>
      </c>
      <c r="S1724" s="94">
        <v>0</v>
      </c>
      <c r="T1724" s="94">
        <f>_xlfn.XLOOKUP(B1724,'[3]Nur des jours'!$B:$B,'[3]Nur des jours'!$U:$U,"")</f>
        <v>0</v>
      </c>
      <c r="U1724" s="94">
        <v>0</v>
      </c>
      <c r="V1724" s="94">
        <v>0</v>
      </c>
      <c r="W1724" s="94">
        <v>0</v>
      </c>
      <c r="X1724" s="94">
        <v>0</v>
      </c>
      <c r="Y1724" s="94">
        <v>0</v>
      </c>
      <c r="Z1724" s="94">
        <v>0</v>
      </c>
      <c r="AA1724" s="94">
        <v>0</v>
      </c>
      <c r="AB1724" s="94">
        <v>0</v>
      </c>
      <c r="AC1724" s="94">
        <f>_xlfn.XLOOKUP(B1724,'[3]Nur des jours'!$B:$B,'[3]Nur des jours'!$N:$N,"")</f>
        <v>0</v>
      </c>
      <c r="AD1724" s="94">
        <v>0</v>
      </c>
      <c r="AE1724" s="94">
        <v>0</v>
      </c>
      <c r="AF1724" s="94">
        <v>0</v>
      </c>
      <c r="AG1724" s="94">
        <v>0</v>
      </c>
      <c r="AH1724" s="94">
        <v>0</v>
      </c>
      <c r="AI1724" s="49" t="s">
        <v>6659</v>
      </c>
      <c r="AJ1724" s="49"/>
      <c r="AK1724" s="48" t="str" cm="1">
        <f t="array" ref="AK1724">IFERROR(_xlfn.IFS(
AM1724="MPR ISSUE","PDH",
AM1724="BSS Hardware Issue","BSS",
AM1724="Sites strategiques, MLL, Pylone, etc.","ENVTECH",
AM1724="AKTIVCO DEFAUT GE &amp; POWER Cabinet","AKTIVCO",
AM1724="AKTIVCO Coupure ENEO &amp; Baisse de tension","AKTIVCO GRID ONLY",
AM1724="Coupure ENEO &amp; Baisse de tension","IHS GRID ONLY",
AM1724="Defaut GE &amp; POWER Cabinet","IHS",
AM1724="Sharing","Partners",
AM1724="Sites strategiques &amp; DataCenter","SST &amp; DC",
AM1724="Exclu","Exclu",
AM1724="SAT","SAT",
AM1724="SPARE-ISSUE","SPARE-ISSUE",
AM1724="Fiber CAmtel","TRANS_FO_CAMTEL",
AM1724="Fiber AOF","Fiber AOF",
AM1724="Projet OCM (HUAWEI)","TRAVAUX-HUAWEI",
AM1724="Projet OCM (NOKIA)","TRAVAUX-NOKIA",
AM1724="ACCESS-ISSUE","ACCESS-ISSUE",
AM1724="Projet OCM (ZTE, NOKIA, autres projets)","TRAVAUX OCM",
AM1724="No root CAuse","No root cause",
AM1724="ODU HS","PDH",
AM1724="IP &amp; VLAN","PDH",
AM1724="Warehouse HUAWEI","SPARE-ISSUE",
AM1724="SPARE-HS","SPARE-ISSUE",
AM1724="Power Telco","BSS",AM1724="no impacts","no impacts"
),"")</f>
        <v>no impacts</v>
      </c>
      <c r="AL1724" s="48" t="str" cm="1">
        <f t="array" ref="AL1724">IFERROR(_xlfn.IFS(
AM1724="MPR ISSUE","TX ISSUE",
AM1724="BSS Hardware Issue","RAN ISSUE",
AM1724="Sites strategiques, MLL, Pylone, etc.","ENVTECH",
AM1724="AKTIVCO DEFAUT GE &amp; POWER Cabinet","POWER ISSUE",
AM1724="AKTIVCO Coupure ENEO &amp; Baisse de tension","POWER ISSUE",
AM1724="Coupure ENEO &amp; Baisse de tension","POWER ISSUE",
AM1724="Defaut GE &amp; POWER Cabinet","POWER ISSUE",
AM1724="Sharing","POWER ISSUE",
AM1724="Sites strategiques &amp; DataCenter","POWER ISSUE",
AM1724="Exclu","Exclu",
AM1724="SAT","TX ISSUE",
AM1724="SPARE-ISSUE","SPARE-ISSUE",
AM1724="Fiber CAmtel","TX ISSUE",
AM1724="Fiber AOF","TX ISSUE",
AM1724="Projet OCM (HUAWEI)","TRAVAUX-HUAWEI",
AM1724="Projet OCM (NOKIA)","TRAVAUX -NOKIA",
AM1724="ACCESS-ISSUE","ACCESS-ISSUE",
AM1724="Projet OCM (ZTE, NOKIA, autres projets)","TRAVAUX OCM",
AM1724="No root CAuse","No root cause",
AM1724="ODU HS","TX ISSUE",
AM1724="IP &amp; VLAN","TX ISSUE",
AM1724="Warehouse HUAWEI","SPARE-ISSUE",
AM1724="SPARE-HS","SPARE-ISSUE",
AM1724="Power Telco","RAN ISSUE",AM1724="no impacts","no impacts"
),"")</f>
        <v>no impacts</v>
      </c>
      <c r="AM1724" s="67" t="s">
        <v>5605</v>
      </c>
      <c r="AN1724" s="48" t="str" cm="1">
        <f t="array" ref="AN1724">IFERROR(_xlfn.IFS(
AM1724="MPR ISSUE","ACTIVE",
AM1724="BSS Hardware Issue","ACTIVE",
AM1724="Sites strategiques, MLL, Pylone, etc.","PASSIVE",
AM1724="AKTIVCO DEFAUT GE &amp; POWER Cabinet","PASSIVE",
AM1724="AKTIVCO Coupure ENEO &amp; Baisse de tension","PASSIVE",
AM1724="Coupure ENEO &amp; Baisse de tension","PASSIVE",
AM1724="Defaut GE &amp; POWER Cabinet","PASSIVE",
AM1724="Sharing","PASSIVE",
AM1724="Sites strategiques &amp; DataCenter","PASSIVE",
AM1724="Exclu","Exclu",
AM1724="SAT","ACTIVE",
AM1724="SPARE-ISSUE","SPARE-ISSUE",
AM1724="Fiber CAmtel","ACTIVE",
AM1724="Fiber AOF","ACTIVE",
AM1724="Projet OCM (HUAWEI)","PLANNED WORKS",
AM1724="Projet OCM (NOKIA)","PLANNED WORKS",
AM1724="ACCESS-ISSUE","ACCESS-ISSUE",
AM1724="Projet OCM (ZTE, NOKIA, autres projets)","PLANNED WORKS",
AM1724="No root CAuse","No root cause",
AM1724="ODU HS","ACTIVE",
AM1724="IP &amp; VLAN","ACTIVE",
AM1724="Warehouse HUAWEI","SPARE-ISSUE",
AM1724="SPARE-HS","SPARE-ISSUE",
AM1724="Power Telco","ACTIVE", AM1724="no impacts","no impacts"
),"")</f>
        <v>no impacts</v>
      </c>
      <c r="AO1724" s="93" t="s">
        <v>5537</v>
      </c>
      <c r="AP1724" s="101" t="str">
        <f t="shared" si="50"/>
        <v>NRO_053</v>
      </c>
      <c r="AR1724" s="17" t="s">
        <v>5537</v>
      </c>
      <c r="AS1724" s="7" t="s">
        <v>5537</v>
      </c>
      <c r="AT1724" s="6"/>
      <c r="AU1724" s="7"/>
      <c r="AV1724" s="3" t="s">
        <v>5537</v>
      </c>
      <c r="AW1724" s="18" t="s">
        <v>5537</v>
      </c>
      <c r="AX1724" s="18" t="s">
        <v>5537</v>
      </c>
      <c r="AY1724" s="18" t="s">
        <v>5537</v>
      </c>
      <c r="AZ1724" s="18" t="s">
        <v>5537</v>
      </c>
      <c r="BA1724" s="18" t="s">
        <v>5537</v>
      </c>
      <c r="BB1724" s="18" t="s">
        <v>5537</v>
      </c>
      <c r="BC1724" s="18" t="s">
        <v>5537</v>
      </c>
      <c r="BD1724" s="18" t="s">
        <v>5537</v>
      </c>
      <c r="BE1724" s="18" t="s">
        <v>5537</v>
      </c>
      <c r="BF1724" s="18" t="s">
        <v>5537</v>
      </c>
      <c r="BG1724" s="18" t="s">
        <v>5537</v>
      </c>
      <c r="BH1724" s="18" t="s">
        <v>5537</v>
      </c>
      <c r="BI1724" s="9" t="s">
        <v>5537</v>
      </c>
      <c r="BJ1724" s="14"/>
      <c r="BK1724" s="14" t="s">
        <v>5537</v>
      </c>
      <c r="BL1724" s="14" t="str">
        <f>_xlfn.XLOOKUP(B1724,'[4]cell downs 18042026 17h'!$B:$B,'[4]cell downs 18042026 17h'!$B:$B,"")</f>
        <v/>
      </c>
      <c r="BM1724" s="14" t="str">
        <f>_xlfn.XLOOKUP(B1724,'[5]Cells Huawei 19042026 15h'!$B:$B,'[5]Cells Huawei 19042026 15h'!$B:$B,"")</f>
        <v/>
      </c>
      <c r="BN1724" s="9" t="str">
        <f>_xlfn.XLOOKUP(B1724,'[6]cells down 19042026 9H40'!$B:$B,'[6]cells down 19042026 9H40'!$B:$B,"")</f>
        <v/>
      </c>
      <c r="BO1724" s="9" t="s">
        <v>2507</v>
      </c>
      <c r="BP1724" s="9" t="s">
        <v>5537</v>
      </c>
      <c r="BQ1724" s="115"/>
    </row>
    <row r="1725" spans="1:69" s="9" customFormat="1" x14ac:dyDescent="0.3">
      <c r="A1725" s="1" t="s">
        <v>2660</v>
      </c>
      <c r="B1725" s="8" t="s">
        <v>2661</v>
      </c>
      <c r="C1725" s="3" t="str">
        <f>_xlfn.XLOOKUP(B1725,'[1]daily break down'!$D:$D,'[1]daily break down'!$E:$E,"")</f>
        <v>NORD-OUEST</v>
      </c>
      <c r="D1725" s="1" t="s">
        <v>11</v>
      </c>
      <c r="E1725" s="1" t="s">
        <v>12</v>
      </c>
      <c r="F1725" s="3" t="s">
        <v>51</v>
      </c>
      <c r="G1725" s="1" t="s">
        <v>52</v>
      </c>
      <c r="H1725" s="32" t="str">
        <f>_xlfn.XLOOKUP(B1725,[2]CALCULATION!$B:$B,[2]CALCULATION!$H:$H,"")</f>
        <v>Huawei</v>
      </c>
      <c r="I1725" s="28">
        <v>0</v>
      </c>
      <c r="J1725" s="28">
        <v>0</v>
      </c>
      <c r="K1725" s="28">
        <v>0</v>
      </c>
      <c r="L1725" s="28">
        <v>0</v>
      </c>
      <c r="M1725" s="28">
        <v>0</v>
      </c>
      <c r="N1725" s="28">
        <v>0</v>
      </c>
      <c r="O1725" s="28">
        <v>0</v>
      </c>
      <c r="P1725" s="28">
        <v>0</v>
      </c>
      <c r="Q1725" s="28">
        <v>0</v>
      </c>
      <c r="R1725" s="28">
        <v>0</v>
      </c>
      <c r="S1725" s="94">
        <v>3.299489488718243E-3</v>
      </c>
      <c r="T1725" s="94">
        <f>_xlfn.XLOOKUP(B1725,'[3]Nur des jours'!$B:$B,'[3]Nur des jours'!$U:$U,"")</f>
        <v>0</v>
      </c>
      <c r="U1725" s="94">
        <v>0</v>
      </c>
      <c r="V1725" s="94">
        <v>0</v>
      </c>
      <c r="W1725" s="94">
        <v>0</v>
      </c>
      <c r="X1725" s="94">
        <v>0</v>
      </c>
      <c r="Y1725" s="94">
        <v>0</v>
      </c>
      <c r="Z1725" s="94">
        <v>0.23727788193463517</v>
      </c>
      <c r="AA1725" s="94">
        <v>0</v>
      </c>
      <c r="AB1725" s="94">
        <v>0</v>
      </c>
      <c r="AC1725" s="94">
        <f>_xlfn.XLOOKUP(B1725,'[3]Nur des jours'!$B:$B,'[3]Nur des jours'!$N:$N,"")</f>
        <v>0</v>
      </c>
      <c r="AD1725" s="94">
        <v>0</v>
      </c>
      <c r="AE1725" s="94">
        <v>0</v>
      </c>
      <c r="AF1725" s="94">
        <v>0</v>
      </c>
      <c r="AG1725" s="94">
        <v>0</v>
      </c>
      <c r="AH1725" s="94">
        <v>0</v>
      </c>
      <c r="AI1725" s="49" t="s">
        <v>5559</v>
      </c>
      <c r="AJ1725" s="49"/>
      <c r="AK1725" s="48" t="str" cm="1">
        <f t="array" ref="AK1725">IFERROR(_xlfn.IFS(
AM1725="MPR ISSUE","PDH",
AM1725="BSS Hardware Issue","BSS",
AM1725="Sites strategiques, MLL, Pylone, etc.","ENVTECH",
AM1725="AKTIVCO DEFAUT GE &amp; POWER Cabinet","AKTIVCO",
AM1725="AKTIVCO Coupure ENEO &amp; Baisse de tension","AKTIVCO GRID ONLY",
AM1725="Coupure ENEO &amp; Baisse de tension","IHS GRID ONLY",
AM1725="Defaut GE &amp; POWER Cabinet","IHS",
AM1725="Sharing","Partners",
AM1725="Sites strategiques &amp; DataCenter","SST &amp; DC",
AM1725="Exclu","Exclu",
AM1725="SAT","SAT",
AM1725="SPARE-ISSUE","SPARE-ISSUE",
AM1725="Fiber CAmtel","TRANS_FO_CAMTEL",
AM1725="Fiber AOF","Fiber AOF",
AM1725="Projet OCM (HUAWEI)","TRAVAUX-HUAWEI",
AM1725="Projet OCM (NOKIA)","TRAVAUX-NOKIA",
AM1725="ACCESS-ISSUE","ACCESS-ISSUE",
AM1725="Projet OCM (ZTE, NOKIA, autres projets)","TRAVAUX OCM",
AM1725="No root CAuse","No root cause",
AM1725="ODU HS","PDH",
AM1725="IP &amp; VLAN","PDH",
AM1725="Warehouse HUAWEI","SPARE-ISSUE",
AM1725="SPARE-HS","SPARE-ISSUE",
AM1725="Power Telco","BSS",AM1725="no impacts","no impacts"
),"")</f>
        <v>no impacts</v>
      </c>
      <c r="AL1725" s="48" t="str" cm="1">
        <f t="array" ref="AL1725">IFERROR(_xlfn.IFS(
AM1725="MPR ISSUE","TX ISSUE",
AM1725="BSS Hardware Issue","RAN ISSUE",
AM1725="Sites strategiques, MLL, Pylone, etc.","ENVTECH",
AM1725="AKTIVCO DEFAUT GE &amp; POWER Cabinet","POWER ISSUE",
AM1725="AKTIVCO Coupure ENEO &amp; Baisse de tension","POWER ISSUE",
AM1725="Coupure ENEO &amp; Baisse de tension","POWER ISSUE",
AM1725="Defaut GE &amp; POWER Cabinet","POWER ISSUE",
AM1725="Sharing","POWER ISSUE",
AM1725="Sites strategiques &amp; DataCenter","POWER ISSUE",
AM1725="Exclu","Exclu",
AM1725="SAT","TX ISSUE",
AM1725="SPARE-ISSUE","SPARE-ISSUE",
AM1725="Fiber CAmtel","TX ISSUE",
AM1725="Fiber AOF","TX ISSUE",
AM1725="Projet OCM (HUAWEI)","TRAVAUX-HUAWEI",
AM1725="Projet OCM (NOKIA)","TRAVAUX -NOKIA",
AM1725="ACCESS-ISSUE","ACCESS-ISSUE",
AM1725="Projet OCM (ZTE, NOKIA, autres projets)","TRAVAUX OCM",
AM1725="No root CAuse","No root cause",
AM1725="ODU HS","TX ISSUE",
AM1725="IP &amp; VLAN","TX ISSUE",
AM1725="Warehouse HUAWEI","SPARE-ISSUE",
AM1725="SPARE-HS","SPARE-ISSUE",
AM1725="Power Telco","RAN ISSUE",AM1725="no impacts","no impacts"
),"")</f>
        <v>no impacts</v>
      </c>
      <c r="AM1725" s="67" t="s">
        <v>5605</v>
      </c>
      <c r="AN1725" s="48" t="str" cm="1">
        <f t="array" ref="AN1725">IFERROR(_xlfn.IFS(
AM1725="MPR ISSUE","ACTIVE",
AM1725="BSS Hardware Issue","ACTIVE",
AM1725="Sites strategiques, MLL, Pylone, etc.","PASSIVE",
AM1725="AKTIVCO DEFAUT GE &amp; POWER Cabinet","PASSIVE",
AM1725="AKTIVCO Coupure ENEO &amp; Baisse de tension","PASSIVE",
AM1725="Coupure ENEO &amp; Baisse de tension","PASSIVE",
AM1725="Defaut GE &amp; POWER Cabinet","PASSIVE",
AM1725="Sharing","PASSIVE",
AM1725="Sites strategiques &amp; DataCenter","PASSIVE",
AM1725="Exclu","Exclu",
AM1725="SAT","ACTIVE",
AM1725="SPARE-ISSUE","SPARE-ISSUE",
AM1725="Fiber CAmtel","ACTIVE",
AM1725="Fiber AOF","ACTIVE",
AM1725="Projet OCM (HUAWEI)","PLANNED WORKS",
AM1725="Projet OCM (NOKIA)","PLANNED WORKS",
AM1725="ACCESS-ISSUE","ACCESS-ISSUE",
AM1725="Projet OCM (ZTE, NOKIA, autres projets)","PLANNED WORKS",
AM1725="No root CAuse","No root cause",
AM1725="ODU HS","ACTIVE",
AM1725="IP &amp; VLAN","ACTIVE",
AM1725="Warehouse HUAWEI","SPARE-ISSUE",
AM1725="SPARE-HS","SPARE-ISSUE",
AM1725="Power Telco","ACTIVE", AM1725="no impacts","no impacts"
),"")</f>
        <v>no impacts</v>
      </c>
      <c r="AO1725" s="93" t="s">
        <v>5537</v>
      </c>
      <c r="AP1725" s="101" t="str">
        <f t="shared" si="50"/>
        <v>NRO_221</v>
      </c>
      <c r="AR1725" s="17" t="s">
        <v>5537</v>
      </c>
      <c r="AS1725" s="7" t="s">
        <v>5537</v>
      </c>
      <c r="AT1725" s="6"/>
      <c r="AU1725" s="7"/>
      <c r="AV1725" s="3" t="s">
        <v>5537</v>
      </c>
      <c r="AW1725" s="18" t="s">
        <v>5537</v>
      </c>
      <c r="AX1725" s="18" t="s">
        <v>5537</v>
      </c>
      <c r="AY1725" s="18" t="s">
        <v>5537</v>
      </c>
      <c r="AZ1725" s="18" t="s">
        <v>5537</v>
      </c>
      <c r="BA1725" s="18" t="s">
        <v>5537</v>
      </c>
      <c r="BB1725" s="18" t="s">
        <v>5537</v>
      </c>
      <c r="BC1725" s="18" t="s">
        <v>5537</v>
      </c>
      <c r="BD1725" s="18" t="s">
        <v>5537</v>
      </c>
      <c r="BE1725" s="18" t="s">
        <v>5537</v>
      </c>
      <c r="BF1725" s="18" t="s">
        <v>5537</v>
      </c>
      <c r="BG1725" s="18" t="s">
        <v>5537</v>
      </c>
      <c r="BH1725" s="18" t="s">
        <v>5537</v>
      </c>
      <c r="BI1725" s="9" t="s">
        <v>5537</v>
      </c>
      <c r="BJ1725" s="14"/>
      <c r="BK1725" s="14" t="s">
        <v>5537</v>
      </c>
      <c r="BL1725" s="14" t="str">
        <f>_xlfn.XLOOKUP(B1725,'[4]cell downs 18042026 17h'!$B:$B,'[4]cell downs 18042026 17h'!$B:$B,"")</f>
        <v/>
      </c>
      <c r="BM1725" s="14" t="str">
        <f>_xlfn.XLOOKUP(B1725,'[5]Cells Huawei 19042026 15h'!$B:$B,'[5]Cells Huawei 19042026 15h'!$B:$B,"")</f>
        <v/>
      </c>
      <c r="BN1725" s="9" t="str">
        <f>_xlfn.XLOOKUP(B1725,'[6]cells down 19042026 9H40'!$B:$B,'[6]cells down 19042026 9H40'!$B:$B,"")</f>
        <v/>
      </c>
      <c r="BO1725" s="9" t="s">
        <v>2661</v>
      </c>
      <c r="BP1725" s="9" t="s">
        <v>12</v>
      </c>
      <c r="BQ1725" s="115"/>
    </row>
    <row r="1726" spans="1:69" s="9" customFormat="1" x14ac:dyDescent="0.3">
      <c r="A1726" s="1" t="s">
        <v>3431</v>
      </c>
      <c r="B1726" s="8" t="s">
        <v>3432</v>
      </c>
      <c r="C1726" s="3" t="str">
        <f>_xlfn.XLOOKUP(B1726,'[1]daily break down'!$D:$D,'[1]daily break down'!$E:$E,"")</f>
        <v>SUD-OUEST</v>
      </c>
      <c r="D1726" s="1" t="s">
        <v>11</v>
      </c>
      <c r="E1726" s="1" t="s">
        <v>96</v>
      </c>
      <c r="F1726" s="3" t="s">
        <v>51</v>
      </c>
      <c r="G1726" s="1" t="s">
        <v>14</v>
      </c>
      <c r="H1726" s="33" t="str">
        <f>_xlfn.XLOOKUP(B1726,[2]CALCULATION!$B:$B,[2]CALCULATION!$H:$H,"")</f>
        <v>NOKIA</v>
      </c>
      <c r="I1726" s="28">
        <v>0</v>
      </c>
      <c r="J1726" s="28">
        <v>0</v>
      </c>
      <c r="K1726" s="28">
        <v>0</v>
      </c>
      <c r="L1726" s="28">
        <v>0</v>
      </c>
      <c r="M1726" s="28">
        <v>0</v>
      </c>
      <c r="N1726" s="28">
        <v>0</v>
      </c>
      <c r="O1726" s="28">
        <v>0</v>
      </c>
      <c r="P1726" s="28">
        <v>0</v>
      </c>
      <c r="Q1726" s="28">
        <v>0</v>
      </c>
      <c r="R1726" s="28">
        <v>0</v>
      </c>
      <c r="S1726" s="94">
        <v>0</v>
      </c>
      <c r="T1726" s="94">
        <f>_xlfn.XLOOKUP(B1726,'[3]Nur des jours'!$B:$B,'[3]Nur des jours'!$U:$U,"")</f>
        <v>0</v>
      </c>
      <c r="U1726" s="94">
        <v>0</v>
      </c>
      <c r="V1726" s="94">
        <v>0</v>
      </c>
      <c r="W1726" s="94">
        <v>0</v>
      </c>
      <c r="X1726" s="94">
        <v>0</v>
      </c>
      <c r="Y1726" s="94">
        <v>0</v>
      </c>
      <c r="Z1726" s="94">
        <v>0</v>
      </c>
      <c r="AA1726" s="94">
        <v>0</v>
      </c>
      <c r="AB1726" s="94">
        <v>0</v>
      </c>
      <c r="AC1726" s="94">
        <f>_xlfn.XLOOKUP(B1726,'[3]Nur des jours'!$B:$B,'[3]Nur des jours'!$N:$N,"")</f>
        <v>0</v>
      </c>
      <c r="AD1726" s="94">
        <v>0</v>
      </c>
      <c r="AE1726" s="94">
        <v>0</v>
      </c>
      <c r="AF1726" s="94">
        <v>0</v>
      </c>
      <c r="AG1726" s="94">
        <v>0</v>
      </c>
      <c r="AH1726" s="94">
        <v>0</v>
      </c>
      <c r="AI1726" s="49" t="s">
        <v>6659</v>
      </c>
      <c r="AJ1726" s="49"/>
      <c r="AK1726" s="48" t="str" cm="1">
        <f t="array" ref="AK1726">IFERROR(_xlfn.IFS(
AM1726="MPR ISSUE","PDH",
AM1726="BSS Hardware Issue","BSS",
AM1726="Sites strategiques, MLL, Pylone, etc.","ENVTECH",
AM1726="AKTIVCO DEFAUT GE &amp; POWER Cabinet","AKTIVCO",
AM1726="AKTIVCO Coupure ENEO &amp; Baisse de tension","AKTIVCO GRID ONLY",
AM1726="Coupure ENEO &amp; Baisse de tension","IHS GRID ONLY",
AM1726="Defaut GE &amp; POWER Cabinet","IHS",
AM1726="Sharing","Partners",
AM1726="Sites strategiques &amp; DataCenter","SST &amp; DC",
AM1726="Exclu","Exclu",
AM1726="SAT","SAT",
AM1726="SPARE-ISSUE","SPARE-ISSUE",
AM1726="Fiber CAmtel","TRANS_FO_CAMTEL",
AM1726="Fiber AOF","Fiber AOF",
AM1726="Projet OCM (HUAWEI)","TRAVAUX-HUAWEI",
AM1726="Projet OCM (NOKIA)","TRAVAUX-NOKIA",
AM1726="ACCESS-ISSUE","ACCESS-ISSUE",
AM1726="Projet OCM (ZTE, NOKIA, autres projets)","TRAVAUX OCM",
AM1726="No root CAuse","No root cause",
AM1726="ODU HS","PDH",
AM1726="IP &amp; VLAN","PDH",
AM1726="Warehouse HUAWEI","SPARE-ISSUE",
AM1726="SPARE-HS","SPARE-ISSUE",
AM1726="Power Telco","BSS",AM1726="no impacts","no impacts"
),"")</f>
        <v>no impacts</v>
      </c>
      <c r="AL1726" s="48" t="str" cm="1">
        <f t="array" ref="AL1726">IFERROR(_xlfn.IFS(
AM1726="MPR ISSUE","TX ISSUE",
AM1726="BSS Hardware Issue","RAN ISSUE",
AM1726="Sites strategiques, MLL, Pylone, etc.","ENVTECH",
AM1726="AKTIVCO DEFAUT GE &amp; POWER Cabinet","POWER ISSUE",
AM1726="AKTIVCO Coupure ENEO &amp; Baisse de tension","POWER ISSUE",
AM1726="Coupure ENEO &amp; Baisse de tension","POWER ISSUE",
AM1726="Defaut GE &amp; POWER Cabinet","POWER ISSUE",
AM1726="Sharing","POWER ISSUE",
AM1726="Sites strategiques &amp; DataCenter","POWER ISSUE",
AM1726="Exclu","Exclu",
AM1726="SAT","TX ISSUE",
AM1726="SPARE-ISSUE","SPARE-ISSUE",
AM1726="Fiber CAmtel","TX ISSUE",
AM1726="Fiber AOF","TX ISSUE",
AM1726="Projet OCM (HUAWEI)","TRAVAUX-HUAWEI",
AM1726="Projet OCM (NOKIA)","TRAVAUX -NOKIA",
AM1726="ACCESS-ISSUE","ACCESS-ISSUE",
AM1726="Projet OCM (ZTE, NOKIA, autres projets)","TRAVAUX OCM",
AM1726="No root CAuse","No root cause",
AM1726="ODU HS","TX ISSUE",
AM1726="IP &amp; VLAN","TX ISSUE",
AM1726="Warehouse HUAWEI","SPARE-ISSUE",
AM1726="SPARE-HS","SPARE-ISSUE",
AM1726="Power Telco","RAN ISSUE",AM1726="no impacts","no impacts"
),"")</f>
        <v>no impacts</v>
      </c>
      <c r="AM1726" s="67" t="s">
        <v>5605</v>
      </c>
      <c r="AN1726" s="48" t="str" cm="1">
        <f t="array" ref="AN1726">IFERROR(_xlfn.IFS(
AM1726="MPR ISSUE","ACTIVE",
AM1726="BSS Hardware Issue","ACTIVE",
AM1726="Sites strategiques, MLL, Pylone, etc.","PASSIVE",
AM1726="AKTIVCO DEFAUT GE &amp; POWER Cabinet","PASSIVE",
AM1726="AKTIVCO Coupure ENEO &amp; Baisse de tension","PASSIVE",
AM1726="Coupure ENEO &amp; Baisse de tension","PASSIVE",
AM1726="Defaut GE &amp; POWER Cabinet","PASSIVE",
AM1726="Sharing","PASSIVE",
AM1726="Sites strategiques &amp; DataCenter","PASSIVE",
AM1726="Exclu","Exclu",
AM1726="SAT","ACTIVE",
AM1726="SPARE-ISSUE","SPARE-ISSUE",
AM1726="Fiber CAmtel","ACTIVE",
AM1726="Fiber AOF","ACTIVE",
AM1726="Projet OCM (HUAWEI)","PLANNED WORKS",
AM1726="Projet OCM (NOKIA)","PLANNED WORKS",
AM1726="ACCESS-ISSUE","ACCESS-ISSUE",
AM1726="Projet OCM (ZTE, NOKIA, autres projets)","PLANNED WORKS",
AM1726="No root CAuse","No root cause",
AM1726="ODU HS","ACTIVE",
AM1726="IP &amp; VLAN","ACTIVE",
AM1726="Warehouse HUAWEI","SPARE-ISSUE",
AM1726="SPARE-HS","SPARE-ISSUE",
AM1726="Power Telco","ACTIVE", AM1726="no impacts","no impacts"
),"")</f>
        <v>no impacts</v>
      </c>
      <c r="AO1726" s="93" t="s">
        <v>5537</v>
      </c>
      <c r="AP1726" s="101" t="str">
        <f t="shared" si="50"/>
        <v>NRO_142</v>
      </c>
      <c r="AR1726" s="17" t="s">
        <v>5537</v>
      </c>
      <c r="AS1726" s="7" t="s">
        <v>5537</v>
      </c>
      <c r="AT1726" s="6"/>
      <c r="AU1726" s="7"/>
      <c r="AV1726" s="3" t="s">
        <v>5537</v>
      </c>
      <c r="AW1726" s="18" t="s">
        <v>5537</v>
      </c>
      <c r="AX1726" s="18" t="s">
        <v>5537</v>
      </c>
      <c r="AY1726" s="18" t="s">
        <v>5537</v>
      </c>
      <c r="AZ1726" s="18" t="s">
        <v>5537</v>
      </c>
      <c r="BA1726" s="18" t="s">
        <v>5537</v>
      </c>
      <c r="BB1726" s="18" t="s">
        <v>5537</v>
      </c>
      <c r="BC1726" s="18" t="s">
        <v>5537</v>
      </c>
      <c r="BD1726" s="18" t="s">
        <v>5537</v>
      </c>
      <c r="BE1726" s="18" t="s">
        <v>5537</v>
      </c>
      <c r="BF1726" s="18" t="s">
        <v>5537</v>
      </c>
      <c r="BG1726" s="18" t="s">
        <v>5537</v>
      </c>
      <c r="BH1726" s="18" t="s">
        <v>5537</v>
      </c>
      <c r="BI1726" s="9" t="s">
        <v>5537</v>
      </c>
      <c r="BJ1726" s="14"/>
      <c r="BK1726" s="14" t="s">
        <v>5537</v>
      </c>
      <c r="BL1726" s="14" t="str">
        <f>_xlfn.XLOOKUP(B1726,'[4]cell downs 18042026 17h'!$B:$B,'[4]cell downs 18042026 17h'!$B:$B,"")</f>
        <v/>
      </c>
      <c r="BM1726" s="14" t="str">
        <f>_xlfn.XLOOKUP(B1726,'[5]Cells Huawei 19042026 15h'!$B:$B,'[5]Cells Huawei 19042026 15h'!$B:$B,"")</f>
        <v/>
      </c>
      <c r="BN1726" s="9" t="str">
        <f>_xlfn.XLOOKUP(B1726,'[6]cells down 19042026 9H40'!$B:$B,'[6]cells down 19042026 9H40'!$B:$B,"")</f>
        <v/>
      </c>
      <c r="BO1726" s="9" t="s">
        <v>3432</v>
      </c>
      <c r="BP1726" s="9" t="s">
        <v>12</v>
      </c>
      <c r="BQ1726" s="115"/>
    </row>
    <row r="1727" spans="1:69" s="9" customFormat="1" x14ac:dyDescent="0.3">
      <c r="A1727" s="1" t="s">
        <v>2992</v>
      </c>
      <c r="B1727" s="8" t="s">
        <v>2993</v>
      </c>
      <c r="C1727" s="3" t="str">
        <f>_xlfn.XLOOKUP(B1727,'[1]daily break down'!$D:$D,'[1]daily break down'!$E:$E,"")</f>
        <v>NORD</v>
      </c>
      <c r="D1727" s="1" t="s">
        <v>11</v>
      </c>
      <c r="E1727" s="1" t="s">
        <v>66</v>
      </c>
      <c r="F1727" s="3" t="s">
        <v>23</v>
      </c>
      <c r="G1727" s="1" t="s">
        <v>2992</v>
      </c>
      <c r="H1727" s="33" t="str">
        <f>_xlfn.XLOOKUP(B1727,[2]CALCULATION!$B:$B,[2]CALCULATION!$H:$H,"")</f>
        <v>NOKIA</v>
      </c>
      <c r="I1727" s="28">
        <v>0</v>
      </c>
      <c r="J1727" s="28">
        <v>0</v>
      </c>
      <c r="K1727" s="28">
        <v>0</v>
      </c>
      <c r="L1727" s="28">
        <v>0</v>
      </c>
      <c r="M1727" s="28">
        <v>0</v>
      </c>
      <c r="N1727" s="28">
        <v>0</v>
      </c>
      <c r="O1727" s="28">
        <v>0</v>
      </c>
      <c r="P1727" s="28">
        <v>0.44536765914319032</v>
      </c>
      <c r="Q1727" s="28">
        <v>0</v>
      </c>
      <c r="R1727" s="28">
        <v>0</v>
      </c>
      <c r="S1727" s="94">
        <v>1.3376308738047311E-3</v>
      </c>
      <c r="T1727" s="94">
        <f>_xlfn.XLOOKUP(B1727,'[3]Nur des jours'!$B:$B,'[3]Nur des jours'!$U:$U,"")</f>
        <v>0</v>
      </c>
      <c r="U1727" s="94">
        <v>0</v>
      </c>
      <c r="V1727" s="94">
        <v>0</v>
      </c>
      <c r="W1727" s="94">
        <v>0</v>
      </c>
      <c r="X1727" s="94">
        <v>0</v>
      </c>
      <c r="Y1727" s="94">
        <v>0</v>
      </c>
      <c r="Z1727" s="94">
        <v>0</v>
      </c>
      <c r="AA1727" s="94">
        <v>0</v>
      </c>
      <c r="AB1727" s="94">
        <v>0</v>
      </c>
      <c r="AC1727" s="94">
        <f>_xlfn.XLOOKUP(B1727,'[3]Nur des jours'!$B:$B,'[3]Nur des jours'!$N:$N,"")</f>
        <v>0</v>
      </c>
      <c r="AD1727" s="94">
        <v>0</v>
      </c>
      <c r="AE1727" s="94">
        <v>0</v>
      </c>
      <c r="AF1727" s="94">
        <v>0</v>
      </c>
      <c r="AG1727" s="94">
        <v>0</v>
      </c>
      <c r="AH1727" s="94">
        <v>0</v>
      </c>
      <c r="AI1727" s="49" t="s">
        <v>5559</v>
      </c>
      <c r="AJ1727" s="49"/>
      <c r="AK1727" s="48" t="str" cm="1">
        <f t="array" ref="AK1727">IFERROR(_xlfn.IFS(
AM1727="MPR ISSUE","PDH",
AM1727="BSS Hardware Issue","BSS",
AM1727="Sites strategiques, MLL, Pylone, etc.","ENVTECH",
AM1727="AKTIVCO DEFAUT GE &amp; POWER Cabinet","AKTIVCO",
AM1727="AKTIVCO Coupure ENEO &amp; Baisse de tension","AKTIVCO GRID ONLY",
AM1727="Coupure ENEO &amp; Baisse de tension","IHS GRID ONLY",
AM1727="Defaut GE &amp; POWER Cabinet","IHS",
AM1727="Sharing","Partners",
AM1727="Sites strategiques &amp; DataCenter","SST &amp; DC",
AM1727="Exclu","Exclu",
AM1727="SAT","SAT",
AM1727="SPARE-ISSUE","SPARE-ISSUE",
AM1727="Fiber CAmtel","TRANS_FO_CAMTEL",
AM1727="Fiber AOF","Fiber AOF",
AM1727="Projet OCM (HUAWEI)","TRAVAUX-HUAWEI",
AM1727="Projet OCM (NOKIA)","TRAVAUX-NOKIA",
AM1727="ACCESS-ISSUE","ACCESS-ISSUE",
AM1727="Projet OCM (ZTE, NOKIA, autres projets)","TRAVAUX OCM",
AM1727="No root CAuse","No root cause",
AM1727="ODU HS","PDH",
AM1727="IP &amp; VLAN","PDH",
AM1727="Warehouse HUAWEI","SPARE-ISSUE",
AM1727="SPARE-HS","SPARE-ISSUE",
AM1727="Power Telco","BSS",AM1727="no impacts","no impacts"
),"")</f>
        <v>no impacts</v>
      </c>
      <c r="AL1727" s="48" t="str" cm="1">
        <f t="array" ref="AL1727">IFERROR(_xlfn.IFS(
AM1727="MPR ISSUE","TX ISSUE",
AM1727="BSS Hardware Issue","RAN ISSUE",
AM1727="Sites strategiques, MLL, Pylone, etc.","ENVTECH",
AM1727="AKTIVCO DEFAUT GE &amp; POWER Cabinet","POWER ISSUE",
AM1727="AKTIVCO Coupure ENEO &amp; Baisse de tension","POWER ISSUE",
AM1727="Coupure ENEO &amp; Baisse de tension","POWER ISSUE",
AM1727="Defaut GE &amp; POWER Cabinet","POWER ISSUE",
AM1727="Sharing","POWER ISSUE",
AM1727="Sites strategiques &amp; DataCenter","POWER ISSUE",
AM1727="Exclu","Exclu",
AM1727="SAT","TX ISSUE",
AM1727="SPARE-ISSUE","SPARE-ISSUE",
AM1727="Fiber CAmtel","TX ISSUE",
AM1727="Fiber AOF","TX ISSUE",
AM1727="Projet OCM (HUAWEI)","TRAVAUX-HUAWEI",
AM1727="Projet OCM (NOKIA)","TRAVAUX -NOKIA",
AM1727="ACCESS-ISSUE","ACCESS-ISSUE",
AM1727="Projet OCM (ZTE, NOKIA, autres projets)","TRAVAUX OCM",
AM1727="No root CAuse","No root cause",
AM1727="ODU HS","TX ISSUE",
AM1727="IP &amp; VLAN","TX ISSUE",
AM1727="Warehouse HUAWEI","SPARE-ISSUE",
AM1727="SPARE-HS","SPARE-ISSUE",
AM1727="Power Telco","RAN ISSUE",AM1727="no impacts","no impacts"
),"")</f>
        <v>no impacts</v>
      </c>
      <c r="AM1727" s="67" t="s">
        <v>5605</v>
      </c>
      <c r="AN1727" s="48" t="str" cm="1">
        <f t="array" ref="AN1727">IFERROR(_xlfn.IFS(
AM1727="MPR ISSUE","ACTIVE",
AM1727="BSS Hardware Issue","ACTIVE",
AM1727="Sites strategiques, MLL, Pylone, etc.","PASSIVE",
AM1727="AKTIVCO DEFAUT GE &amp; POWER Cabinet","PASSIVE",
AM1727="AKTIVCO Coupure ENEO &amp; Baisse de tension","PASSIVE",
AM1727="Coupure ENEO &amp; Baisse de tension","PASSIVE",
AM1727="Defaut GE &amp; POWER Cabinet","PASSIVE",
AM1727="Sharing","PASSIVE",
AM1727="Sites strategiques &amp; DataCenter","PASSIVE",
AM1727="Exclu","Exclu",
AM1727="SAT","ACTIVE",
AM1727="SPARE-ISSUE","SPARE-ISSUE",
AM1727="Fiber CAmtel","ACTIVE",
AM1727="Fiber AOF","ACTIVE",
AM1727="Projet OCM (HUAWEI)","PLANNED WORKS",
AM1727="Projet OCM (NOKIA)","PLANNED WORKS",
AM1727="ACCESS-ISSUE","ACCESS-ISSUE",
AM1727="Projet OCM (ZTE, NOKIA, autres projets)","PLANNED WORKS",
AM1727="No root CAuse","No root cause",
AM1727="ODU HS","ACTIVE",
AM1727="IP &amp; VLAN","ACTIVE",
AM1727="Warehouse HUAWEI","SPARE-ISSUE",
AM1727="SPARE-HS","SPARE-ISSUE",
AM1727="Power Telco","ACTIVE", AM1727="no impacts","no impacts"
),"")</f>
        <v>no impacts</v>
      </c>
      <c r="AO1727" s="93" t="s">
        <v>5537</v>
      </c>
      <c r="AP1727" s="101" t="str">
        <f t="shared" si="50"/>
        <v>NRD_029</v>
      </c>
      <c r="AR1727" s="17" t="s">
        <v>5537</v>
      </c>
      <c r="AS1727" s="7" t="s">
        <v>5537</v>
      </c>
      <c r="AT1727" s="6"/>
      <c r="AU1727" s="7"/>
      <c r="AV1727" s="3" t="s">
        <v>5537</v>
      </c>
      <c r="AW1727" s="18" t="s">
        <v>5537</v>
      </c>
      <c r="AX1727" s="18" t="s">
        <v>5537</v>
      </c>
      <c r="AY1727" s="18" t="s">
        <v>5537</v>
      </c>
      <c r="AZ1727" s="18" t="s">
        <v>5537</v>
      </c>
      <c r="BA1727" s="18" t="s">
        <v>5537</v>
      </c>
      <c r="BB1727" s="18" t="s">
        <v>5537</v>
      </c>
      <c r="BC1727" s="18" t="s">
        <v>5537</v>
      </c>
      <c r="BD1727" s="18" t="s">
        <v>5537</v>
      </c>
      <c r="BE1727" s="18" t="s">
        <v>5537</v>
      </c>
      <c r="BF1727" s="18" t="s">
        <v>5537</v>
      </c>
      <c r="BG1727" s="18" t="s">
        <v>5537</v>
      </c>
      <c r="BH1727" s="18" t="s">
        <v>5537</v>
      </c>
      <c r="BI1727" s="9" t="s">
        <v>5537</v>
      </c>
      <c r="BJ1727" s="14"/>
      <c r="BK1727" s="14" t="s">
        <v>5537</v>
      </c>
      <c r="BL1727" s="14" t="str">
        <f>_xlfn.XLOOKUP(B1727,'[4]cell downs 18042026 17h'!$B:$B,'[4]cell downs 18042026 17h'!$B:$B,"")</f>
        <v/>
      </c>
      <c r="BM1727" s="14" t="str">
        <f>_xlfn.XLOOKUP(B1727,'[5]Cells Huawei 19042026 15h'!$B:$B,'[5]Cells Huawei 19042026 15h'!$B:$B,"")</f>
        <v/>
      </c>
      <c r="BN1727" s="9" t="str">
        <f>_xlfn.XLOOKUP(B1727,'[6]cells down 19042026 9H40'!$B:$B,'[6]cells down 19042026 9H40'!$B:$B,"")</f>
        <v/>
      </c>
      <c r="BO1727" s="9" t="s">
        <v>2993</v>
      </c>
      <c r="BP1727" s="9" t="s">
        <v>12</v>
      </c>
      <c r="BQ1727" s="115"/>
    </row>
    <row r="1728" spans="1:69" s="9" customFormat="1" x14ac:dyDescent="0.3">
      <c r="A1728" s="1" t="s">
        <v>3084</v>
      </c>
      <c r="B1728" s="8" t="s">
        <v>3085</v>
      </c>
      <c r="C1728" s="3" t="str">
        <f>_xlfn.XLOOKUP(B1728,'[1]daily break down'!$D:$D,'[1]daily break down'!$E:$E,"")</f>
        <v>EXTREME-NORD</v>
      </c>
      <c r="D1728" s="1"/>
      <c r="E1728" s="1"/>
      <c r="F1728" s="3" t="s">
        <v>55</v>
      </c>
      <c r="G1728" s="1" t="s">
        <v>3086</v>
      </c>
      <c r="H1728" s="32" t="str">
        <f>_xlfn.XLOOKUP(B1728,[2]CALCULATION!$B:$B,[2]CALCULATION!$H:$H,"")</f>
        <v>HUAWEI</v>
      </c>
      <c r="I1728" s="28">
        <v>0</v>
      </c>
      <c r="J1728" s="28">
        <v>0</v>
      </c>
      <c r="K1728" s="28">
        <v>0</v>
      </c>
      <c r="L1728" s="28">
        <v>0</v>
      </c>
      <c r="M1728" s="28">
        <v>0</v>
      </c>
      <c r="N1728" s="28">
        <v>0</v>
      </c>
      <c r="O1728" s="28">
        <v>0</v>
      </c>
      <c r="P1728" s="28">
        <v>0</v>
      </c>
      <c r="Q1728" s="28">
        <v>0</v>
      </c>
      <c r="R1728" s="28">
        <v>0</v>
      </c>
      <c r="S1728" s="94">
        <v>0</v>
      </c>
      <c r="T1728" s="94">
        <f>_xlfn.XLOOKUP(B1728,'[3]Nur des jours'!$B:$B,'[3]Nur des jours'!$U:$U,"")</f>
        <v>0</v>
      </c>
      <c r="U1728" s="94">
        <v>0</v>
      </c>
      <c r="V1728" s="94">
        <v>0</v>
      </c>
      <c r="W1728" s="94">
        <v>0</v>
      </c>
      <c r="X1728" s="94">
        <v>0</v>
      </c>
      <c r="Y1728" s="94">
        <v>0</v>
      </c>
      <c r="Z1728" s="94">
        <v>0</v>
      </c>
      <c r="AA1728" s="94">
        <v>0</v>
      </c>
      <c r="AB1728" s="94">
        <v>0</v>
      </c>
      <c r="AC1728" s="94">
        <f>_xlfn.XLOOKUP(B1728,'[3]Nur des jours'!$B:$B,'[3]Nur des jours'!$N:$N,"")</f>
        <v>0</v>
      </c>
      <c r="AD1728" s="94">
        <v>0</v>
      </c>
      <c r="AE1728" s="94">
        <v>0</v>
      </c>
      <c r="AF1728" s="94">
        <v>0</v>
      </c>
      <c r="AG1728" s="94">
        <v>0</v>
      </c>
      <c r="AH1728" s="94">
        <v>0</v>
      </c>
      <c r="AI1728" s="49" t="s">
        <v>6659</v>
      </c>
      <c r="AJ1728" s="49"/>
      <c r="AK1728" s="48" t="str" cm="1">
        <f t="array" ref="AK1728">IFERROR(_xlfn.IFS(
AM1728="MPR ISSUE","PDH",
AM1728="BSS Hardware Issue","BSS",
AM1728="Sites strategiques, MLL, Pylone, etc.","ENVTECH",
AM1728="AKTIVCO DEFAUT GE &amp; POWER Cabinet","AKTIVCO",
AM1728="AKTIVCO Coupure ENEO &amp; Baisse de tension","AKTIVCO GRID ONLY",
AM1728="Coupure ENEO &amp; Baisse de tension","IHS GRID ONLY",
AM1728="Defaut GE &amp; POWER Cabinet","IHS",
AM1728="Sharing","Partners",
AM1728="Sites strategiques &amp; DataCenter","SST &amp; DC",
AM1728="Exclu","Exclu",
AM1728="SAT","SAT",
AM1728="SPARE-ISSUE","SPARE-ISSUE",
AM1728="Fiber CAmtel","TRANS_FO_CAMTEL",
AM1728="Fiber AOF","Fiber AOF",
AM1728="Projet OCM (HUAWEI)","TRAVAUX-HUAWEI",
AM1728="Projet OCM (NOKIA)","TRAVAUX-NOKIA",
AM1728="ACCESS-ISSUE","ACCESS-ISSUE",
AM1728="Projet OCM (ZTE, NOKIA, autres projets)","TRAVAUX OCM",
AM1728="No root CAuse","No root cause",
AM1728="ODU HS","PDH",
AM1728="IP &amp; VLAN","PDH",
AM1728="Warehouse HUAWEI","SPARE-ISSUE",
AM1728="SPARE-HS","SPARE-ISSUE",
AM1728="Power Telco","BSS",AM1728="no impacts","no impacts"
),"")</f>
        <v>no impacts</v>
      </c>
      <c r="AL1728" s="48" t="str" cm="1">
        <f t="array" ref="AL1728">IFERROR(_xlfn.IFS(
AM1728="MPR ISSUE","TX ISSUE",
AM1728="BSS Hardware Issue","RAN ISSUE",
AM1728="Sites strategiques, MLL, Pylone, etc.","ENVTECH",
AM1728="AKTIVCO DEFAUT GE &amp; POWER Cabinet","POWER ISSUE",
AM1728="AKTIVCO Coupure ENEO &amp; Baisse de tension","POWER ISSUE",
AM1728="Coupure ENEO &amp; Baisse de tension","POWER ISSUE",
AM1728="Defaut GE &amp; POWER Cabinet","POWER ISSUE",
AM1728="Sharing","POWER ISSUE",
AM1728="Sites strategiques &amp; DataCenter","POWER ISSUE",
AM1728="Exclu","Exclu",
AM1728="SAT","TX ISSUE",
AM1728="SPARE-ISSUE","SPARE-ISSUE",
AM1728="Fiber CAmtel","TX ISSUE",
AM1728="Fiber AOF","TX ISSUE",
AM1728="Projet OCM (HUAWEI)","TRAVAUX-HUAWEI",
AM1728="Projet OCM (NOKIA)","TRAVAUX -NOKIA",
AM1728="ACCESS-ISSUE","ACCESS-ISSUE",
AM1728="Projet OCM (ZTE, NOKIA, autres projets)","TRAVAUX OCM",
AM1728="No root CAuse","No root cause",
AM1728="ODU HS","TX ISSUE",
AM1728="IP &amp; VLAN","TX ISSUE",
AM1728="Warehouse HUAWEI","SPARE-ISSUE",
AM1728="SPARE-HS","SPARE-ISSUE",
AM1728="Power Telco","RAN ISSUE",AM1728="no impacts","no impacts"
),"")</f>
        <v>no impacts</v>
      </c>
      <c r="AM1728" s="67" t="s">
        <v>5605</v>
      </c>
      <c r="AN1728" s="48" t="str" cm="1">
        <f t="array" ref="AN1728">IFERROR(_xlfn.IFS(
AM1728="MPR ISSUE","ACTIVE",
AM1728="BSS Hardware Issue","ACTIVE",
AM1728="Sites strategiques, MLL, Pylone, etc.","PASSIVE",
AM1728="AKTIVCO DEFAUT GE &amp; POWER Cabinet","PASSIVE",
AM1728="AKTIVCO Coupure ENEO &amp; Baisse de tension","PASSIVE",
AM1728="Coupure ENEO &amp; Baisse de tension","PASSIVE",
AM1728="Defaut GE &amp; POWER Cabinet","PASSIVE",
AM1728="Sharing","PASSIVE",
AM1728="Sites strategiques &amp; DataCenter","PASSIVE",
AM1728="Exclu","Exclu",
AM1728="SAT","ACTIVE",
AM1728="SPARE-ISSUE","SPARE-ISSUE",
AM1728="Fiber CAmtel","ACTIVE",
AM1728="Fiber AOF","ACTIVE",
AM1728="Projet OCM (HUAWEI)","PLANNED WORKS",
AM1728="Projet OCM (NOKIA)","PLANNED WORKS",
AM1728="ACCESS-ISSUE","ACCESS-ISSUE",
AM1728="Projet OCM (ZTE, NOKIA, autres projets)","PLANNED WORKS",
AM1728="No root CAuse","No root cause",
AM1728="ODU HS","ACTIVE",
AM1728="IP &amp; VLAN","ACTIVE",
AM1728="Warehouse HUAWEI","SPARE-ISSUE",
AM1728="SPARE-HS","SPARE-ISSUE",
AM1728="Power Telco","ACTIVE", AM1728="no impacts","no impacts"
),"")</f>
        <v>no impacts</v>
      </c>
      <c r="AO1728" s="93" t="s">
        <v>5537</v>
      </c>
      <c r="AP1728" s="101" t="str">
        <f t="shared" si="50"/>
        <v>EXN_265</v>
      </c>
      <c r="AR1728" s="17" t="s">
        <v>5537</v>
      </c>
      <c r="AS1728" s="7" t="s">
        <v>5537</v>
      </c>
      <c r="AT1728" s="6"/>
      <c r="AU1728" s="7"/>
      <c r="AV1728" s="3" t="s">
        <v>5537</v>
      </c>
      <c r="AW1728" s="18" t="s">
        <v>5537</v>
      </c>
      <c r="AX1728" s="18" t="s">
        <v>5537</v>
      </c>
      <c r="AY1728" s="18" t="s">
        <v>5537</v>
      </c>
      <c r="AZ1728" s="18" t="s">
        <v>5537</v>
      </c>
      <c r="BA1728" s="18" t="s">
        <v>5537</v>
      </c>
      <c r="BB1728" s="18" t="s">
        <v>5537</v>
      </c>
      <c r="BC1728" s="18" t="s">
        <v>5537</v>
      </c>
      <c r="BD1728" s="18" t="s">
        <v>5537</v>
      </c>
      <c r="BE1728" s="18" t="s">
        <v>5537</v>
      </c>
      <c r="BF1728" s="18" t="s">
        <v>5537</v>
      </c>
      <c r="BG1728" s="18" t="s">
        <v>5537</v>
      </c>
      <c r="BH1728" s="18" t="s">
        <v>5537</v>
      </c>
      <c r="BI1728" s="9" t="s">
        <v>5537</v>
      </c>
      <c r="BJ1728" s="14"/>
      <c r="BK1728" s="14" t="s">
        <v>5537</v>
      </c>
      <c r="BL1728" s="14" t="str">
        <f>_xlfn.XLOOKUP(B1728,'[4]cell downs 18042026 17h'!$B:$B,'[4]cell downs 18042026 17h'!$B:$B,"")</f>
        <v/>
      </c>
      <c r="BM1728" s="14" t="str">
        <f>_xlfn.XLOOKUP(B1728,'[5]Cells Huawei 19042026 15h'!$B:$B,'[5]Cells Huawei 19042026 15h'!$B:$B,"")</f>
        <v/>
      </c>
      <c r="BN1728" s="9" t="str">
        <f>_xlfn.XLOOKUP(B1728,'[6]cells down 19042026 9H40'!$B:$B,'[6]cells down 19042026 9H40'!$B:$B,"")</f>
        <v/>
      </c>
      <c r="BO1728" s="9" t="s">
        <v>5537</v>
      </c>
      <c r="BP1728" s="9" t="s">
        <v>5537</v>
      </c>
      <c r="BQ1728" s="115"/>
    </row>
    <row r="1729" spans="1:69" s="9" customFormat="1" x14ac:dyDescent="0.3">
      <c r="A1729" s="59" t="s">
        <v>841</v>
      </c>
      <c r="B1729" s="60" t="s">
        <v>842</v>
      </c>
      <c r="C1729" s="61" t="str">
        <f>_xlfn.XLOOKUP(B1729,'[1]daily break down'!$D:$D,'[1]daily break down'!$E:$E,"")</f>
        <v>NORD</v>
      </c>
      <c r="D1729" s="59" t="s">
        <v>11</v>
      </c>
      <c r="E1729" s="59" t="s">
        <v>66</v>
      </c>
      <c r="F1729" s="61" t="s">
        <v>23</v>
      </c>
      <c r="G1729" s="59" t="s">
        <v>841</v>
      </c>
      <c r="H1729" s="66" t="str">
        <f>_xlfn.XLOOKUP(B1729,[2]CALCULATION!$B:$B,[2]CALCULATION!$H:$H,"")</f>
        <v>NOKIA</v>
      </c>
      <c r="I1729" s="63">
        <v>1.118062274587154</v>
      </c>
      <c r="J1729" s="63">
        <v>0</v>
      </c>
      <c r="K1729" s="63">
        <v>1.4204673877937353</v>
      </c>
      <c r="L1729" s="63">
        <v>1.6082854203479202</v>
      </c>
      <c r="M1729" s="63">
        <v>0</v>
      </c>
      <c r="N1729" s="63">
        <v>0</v>
      </c>
      <c r="O1729" s="63">
        <v>4.2425189959044776</v>
      </c>
      <c r="P1729" s="63">
        <v>9.2961487794130768</v>
      </c>
      <c r="Q1729" s="63">
        <v>9.2962028860272525</v>
      </c>
      <c r="R1729" s="63">
        <v>4.1896352632314127</v>
      </c>
      <c r="S1729" s="95">
        <v>1.2484554822176806E-3</v>
      </c>
      <c r="T1729" s="94">
        <f>_xlfn.XLOOKUP(B1729,'[3]Nur des jours'!$B:$B,'[3]Nur des jours'!$U:$U,"")</f>
        <v>0</v>
      </c>
      <c r="U1729" s="94">
        <v>0</v>
      </c>
      <c r="V1729" s="94">
        <v>0</v>
      </c>
      <c r="W1729" s="94">
        <v>0</v>
      </c>
      <c r="X1729" s="94">
        <v>0</v>
      </c>
      <c r="Y1729" s="94">
        <v>0</v>
      </c>
      <c r="Z1729" s="94">
        <v>0</v>
      </c>
      <c r="AA1729" s="94">
        <v>0</v>
      </c>
      <c r="AB1729" s="94">
        <v>0</v>
      </c>
      <c r="AC1729" s="94">
        <f>_xlfn.XLOOKUP(B1729,'[3]Nur des jours'!$B:$B,'[3]Nur des jours'!$N:$N,"")</f>
        <v>0</v>
      </c>
      <c r="AD1729" s="94">
        <v>0</v>
      </c>
      <c r="AE1729" s="94">
        <v>0</v>
      </c>
      <c r="AF1729" s="94">
        <v>0</v>
      </c>
      <c r="AG1729" s="94">
        <v>0</v>
      </c>
      <c r="AH1729" s="94">
        <v>0</v>
      </c>
      <c r="AI1729" s="49" t="s">
        <v>5559</v>
      </c>
      <c r="AJ1729" s="63"/>
      <c r="AK1729" s="48" t="str" cm="1">
        <f t="array" ref="AK1729">IFERROR(_xlfn.IFS(
AM1729="MPR ISSUE","PDH",
AM1729="BSS Hardware Issue","BSS",
AM1729="Sites strategiques, MLL, Pylone, etc.","ENVTECH",
AM1729="AKTIVCO DEFAUT GE &amp; POWER Cabinet","AKTIVCO",
AM1729="AKTIVCO Coupure ENEO &amp; Baisse de tension","AKTIVCO GRID ONLY",
AM1729="Coupure ENEO &amp; Baisse de tension","IHS GRID ONLY",
AM1729="Defaut GE &amp; POWER Cabinet","IHS",
AM1729="Sharing","Partners",
AM1729="Sites strategiques &amp; DataCenter","SST &amp; DC",
AM1729="Exclu","Exclu",
AM1729="SAT","SAT",
AM1729="SPARE-ISSUE","SPARE-ISSUE",
AM1729="Fiber CAmtel","TRANS_FO_CAMTEL",
AM1729="Fiber AOF","Fiber AOF",
AM1729="Projet OCM (HUAWEI)","TRAVAUX-HUAWEI",
AM1729="Projet OCM (NOKIA)","TRAVAUX-NOKIA",
AM1729="ACCESS-ISSUE","ACCESS-ISSUE",
AM1729="Projet OCM (ZTE, NOKIA, autres projets)","TRAVAUX OCM",
AM1729="No root CAuse","No root cause",
AM1729="ODU HS","PDH",
AM1729="IP &amp; VLAN","PDH",
AM1729="Warehouse HUAWEI","SPARE-ISSUE",
AM1729="SPARE-HS","SPARE-ISSUE",
AM1729="Power Telco","BSS",AM1729="no impacts","no impacts"
),"")</f>
        <v>TRAVAUX OCM</v>
      </c>
      <c r="AL1729" s="48" t="str" cm="1">
        <f t="array" ref="AL1729">IFERROR(_xlfn.IFS(
AM1729="MPR ISSUE","TX ISSUE",
AM1729="BSS Hardware Issue","RAN ISSUE",
AM1729="Sites strategiques, MLL, Pylone, etc.","ENVTECH",
AM1729="AKTIVCO DEFAUT GE &amp; POWER Cabinet","POWER ISSUE",
AM1729="AKTIVCO Coupure ENEO &amp; Baisse de tension","POWER ISSUE",
AM1729="Coupure ENEO &amp; Baisse de tension","POWER ISSUE",
AM1729="Defaut GE &amp; POWER Cabinet","POWER ISSUE",
AM1729="Sharing","POWER ISSUE",
AM1729="Sites strategiques &amp; DataCenter","POWER ISSUE",
AM1729="Exclu","Exclu",
AM1729="SAT","TX ISSUE",
AM1729="SPARE-ISSUE","SPARE-ISSUE",
AM1729="Fiber CAmtel","TX ISSUE",
AM1729="Fiber AOF","TX ISSUE",
AM1729="Projet OCM (HUAWEI)","TRAVAUX-HUAWEI",
AM1729="Projet OCM (NOKIA)","TRAVAUX -NOKIA",
AM1729="ACCESS-ISSUE","ACCESS-ISSUE",
AM1729="Projet OCM (ZTE, NOKIA, autres projets)","TRAVAUX OCM",
AM1729="No root CAuse","No root cause",
AM1729="ODU HS","TX ISSUE",
AM1729="IP &amp; VLAN","TX ISSUE",
AM1729="Warehouse HUAWEI","SPARE-ISSUE",
AM1729="SPARE-HS","SPARE-ISSUE",
AM1729="Power Telco","RAN ISSUE",AM1729="no impacts","no impacts"
),"")</f>
        <v>TRAVAUX OCM</v>
      </c>
      <c r="AM1729" s="67" t="s">
        <v>5341</v>
      </c>
      <c r="AN1729" s="48" t="str" cm="1">
        <f t="array" ref="AN1729">IFERROR(_xlfn.IFS(
AM1729="MPR ISSUE","ACTIVE",
AM1729="BSS Hardware Issue","ACTIVE",
AM1729="Sites strategiques, MLL, Pylone, etc.","PASSIVE",
AM1729="AKTIVCO DEFAUT GE &amp; POWER Cabinet","PASSIVE",
AM1729="AKTIVCO Coupure ENEO &amp; Baisse de tension","PASSIVE",
AM1729="Coupure ENEO &amp; Baisse de tension","PASSIVE",
AM1729="Defaut GE &amp; POWER Cabinet","PASSIVE",
AM1729="Sharing","PASSIVE",
AM1729="Sites strategiques &amp; DataCenter","PASSIVE",
AM1729="Exclu","Exclu",
AM1729="SAT","ACTIVE",
AM1729="SPARE-ISSUE","SPARE-ISSUE",
AM1729="Fiber CAmtel","ACTIVE",
AM1729="Fiber AOF","ACTIVE",
AM1729="Projet OCM (HUAWEI)","PLANNED WORKS",
AM1729="Projet OCM (NOKIA)","PLANNED WORKS",
AM1729="ACCESS-ISSUE","ACCESS-ISSUE",
AM1729="Projet OCM (ZTE, NOKIA, autres projets)","PLANNED WORKS",
AM1729="No root CAuse","No root cause",
AM1729="ODU HS","ACTIVE",
AM1729="IP &amp; VLAN","ACTIVE",
AM1729="Warehouse HUAWEI","SPARE-ISSUE",
AM1729="SPARE-HS","SPARE-ISSUE",
AM1729="Power Telco","ACTIVE", AM1729="no impacts","no impacts"
),"")</f>
        <v>PLANNED WORKS</v>
      </c>
      <c r="AO1729" s="93" t="s">
        <v>6424</v>
      </c>
      <c r="AP1729" s="101" t="str">
        <f t="shared" si="50"/>
        <v>NRD_036</v>
      </c>
      <c r="AR1729" s="17" t="s">
        <v>5537</v>
      </c>
      <c r="AS1729" s="7" t="s">
        <v>5537</v>
      </c>
      <c r="AT1729" s="6"/>
      <c r="AU1729" s="7"/>
      <c r="AV1729" s="3" t="s">
        <v>5537</v>
      </c>
      <c r="AW1729" s="18" t="s">
        <v>5537</v>
      </c>
      <c r="AX1729" s="18" t="s">
        <v>5537</v>
      </c>
      <c r="AY1729" s="18" t="s">
        <v>5537</v>
      </c>
      <c r="AZ1729" s="18" t="s">
        <v>5537</v>
      </c>
      <c r="BA1729" s="18" t="s">
        <v>5537</v>
      </c>
      <c r="BB1729" s="18" t="s">
        <v>5537</v>
      </c>
      <c r="BC1729" s="18" t="s">
        <v>5537</v>
      </c>
      <c r="BD1729" s="18" t="s">
        <v>5537</v>
      </c>
      <c r="BE1729" s="18" t="s">
        <v>5537</v>
      </c>
      <c r="BF1729" s="18" t="s">
        <v>6425</v>
      </c>
      <c r="BG1729" s="18" t="s">
        <v>6426</v>
      </c>
      <c r="BH1729" s="18" t="s">
        <v>6427</v>
      </c>
      <c r="BI1729" s="9" t="s">
        <v>5537</v>
      </c>
      <c r="BJ1729" s="14"/>
      <c r="BK1729" s="65" t="s">
        <v>5537</v>
      </c>
      <c r="BL1729" s="65" t="str">
        <f>_xlfn.XLOOKUP(B1729,'[4]cell downs 18042026 17h'!$B:$B,'[4]cell downs 18042026 17h'!$B:$B,"")</f>
        <v/>
      </c>
      <c r="BM1729" s="65" t="str">
        <f>_xlfn.XLOOKUP(B1729,'[5]Cells Huawei 19042026 15h'!$B:$B,'[5]Cells Huawei 19042026 15h'!$B:$B,"")</f>
        <v/>
      </c>
      <c r="BN1729" s="64" t="str">
        <f>_xlfn.XLOOKUP(B1729,'[6]cells down 19042026 9H40'!$B:$B,'[6]cells down 19042026 9H40'!$B:$B,"")</f>
        <v/>
      </c>
      <c r="BO1729" s="9" t="s">
        <v>842</v>
      </c>
      <c r="BP1729" s="9" t="s">
        <v>5537</v>
      </c>
      <c r="BQ1729" s="115"/>
    </row>
    <row r="1730" spans="1:69" s="9" customFormat="1" x14ac:dyDescent="0.3">
      <c r="A1730" s="1" t="s">
        <v>3734</v>
      </c>
      <c r="B1730" s="8" t="s">
        <v>3735</v>
      </c>
      <c r="C1730" s="3" t="str">
        <f>_xlfn.XLOOKUP(B1730,'[1]daily break down'!$D:$D,'[1]daily break down'!$E:$E,"")</f>
        <v>SUD-OUEST</v>
      </c>
      <c r="D1730" s="1" t="s">
        <v>11</v>
      </c>
      <c r="E1730" s="1" t="s">
        <v>12</v>
      </c>
      <c r="F1730" s="3" t="s">
        <v>13</v>
      </c>
      <c r="G1730" s="1" t="s">
        <v>3736</v>
      </c>
      <c r="H1730" s="32" t="str">
        <f>_xlfn.XLOOKUP(B1730,[2]CALCULATION!$B:$B,[2]CALCULATION!$H:$H,"")</f>
        <v>HUAWEI</v>
      </c>
      <c r="I1730" s="28">
        <v>0</v>
      </c>
      <c r="J1730" s="28">
        <v>0</v>
      </c>
      <c r="K1730" s="28">
        <v>0</v>
      </c>
      <c r="L1730" s="28">
        <v>0</v>
      </c>
      <c r="M1730" s="28">
        <v>0</v>
      </c>
      <c r="N1730" s="28">
        <v>0</v>
      </c>
      <c r="O1730" s="28">
        <v>0</v>
      </c>
      <c r="P1730" s="28">
        <v>0</v>
      </c>
      <c r="Q1730" s="28">
        <v>0</v>
      </c>
      <c r="R1730" s="28">
        <v>0</v>
      </c>
      <c r="S1730" s="94">
        <v>0</v>
      </c>
      <c r="T1730" s="94">
        <f>_xlfn.XLOOKUP(B1730,'[3]Nur des jours'!$B:$B,'[3]Nur des jours'!$U:$U,"")</f>
        <v>0</v>
      </c>
      <c r="U1730" s="94">
        <v>0</v>
      </c>
      <c r="V1730" s="94">
        <v>0</v>
      </c>
      <c r="W1730" s="94">
        <v>0</v>
      </c>
      <c r="X1730" s="94">
        <v>0</v>
      </c>
      <c r="Y1730" s="94">
        <v>0</v>
      </c>
      <c r="Z1730" s="94">
        <v>0</v>
      </c>
      <c r="AA1730" s="94">
        <v>0</v>
      </c>
      <c r="AB1730" s="94">
        <v>0</v>
      </c>
      <c r="AC1730" s="94">
        <f>_xlfn.XLOOKUP(B1730,'[3]Nur des jours'!$B:$B,'[3]Nur des jours'!$N:$N,"")</f>
        <v>0</v>
      </c>
      <c r="AD1730" s="94">
        <v>0</v>
      </c>
      <c r="AE1730" s="94">
        <v>0</v>
      </c>
      <c r="AF1730" s="94">
        <v>0</v>
      </c>
      <c r="AG1730" s="94">
        <v>0</v>
      </c>
      <c r="AH1730" s="94">
        <v>0</v>
      </c>
      <c r="AI1730" s="49" t="s">
        <v>6659</v>
      </c>
      <c r="AJ1730" s="49"/>
      <c r="AK1730" s="48" t="str" cm="1">
        <f t="array" ref="AK1730">IFERROR(_xlfn.IFS(
AM1730="MPR ISSUE","PDH",
AM1730="BSS Hardware Issue","BSS",
AM1730="Sites strategiques, MLL, Pylone, etc.","ENVTECH",
AM1730="AKTIVCO DEFAUT GE &amp; POWER Cabinet","AKTIVCO",
AM1730="AKTIVCO Coupure ENEO &amp; Baisse de tension","AKTIVCO GRID ONLY",
AM1730="Coupure ENEO &amp; Baisse de tension","IHS GRID ONLY",
AM1730="Defaut GE &amp; POWER Cabinet","IHS",
AM1730="Sharing","Partners",
AM1730="Sites strategiques &amp; DataCenter","SST &amp; DC",
AM1730="Exclu","Exclu",
AM1730="SAT","SAT",
AM1730="SPARE-ISSUE","SPARE-ISSUE",
AM1730="Fiber CAmtel","TRANS_FO_CAMTEL",
AM1730="Fiber AOF","Fiber AOF",
AM1730="Projet OCM (HUAWEI)","TRAVAUX-HUAWEI",
AM1730="Projet OCM (NOKIA)","TRAVAUX-NOKIA",
AM1730="ACCESS-ISSUE","ACCESS-ISSUE",
AM1730="Projet OCM (ZTE, NOKIA, autres projets)","TRAVAUX OCM",
AM1730="No root CAuse","No root cause",
AM1730="ODU HS","PDH",
AM1730="IP &amp; VLAN","PDH",
AM1730="Warehouse HUAWEI","SPARE-ISSUE",
AM1730="SPARE-HS","SPARE-ISSUE",
AM1730="Power Telco","BSS",AM1730="no impacts","no impacts"
),"")</f>
        <v>IHS</v>
      </c>
      <c r="AL1730" s="48" t="str" cm="1">
        <f t="array" ref="AL1730">IFERROR(_xlfn.IFS(
AM1730="MPR ISSUE","TX ISSUE",
AM1730="BSS Hardware Issue","RAN ISSUE",
AM1730="Sites strategiques, MLL, Pylone, etc.","ENVTECH",
AM1730="AKTIVCO DEFAUT GE &amp; POWER Cabinet","POWER ISSUE",
AM1730="AKTIVCO Coupure ENEO &amp; Baisse de tension","POWER ISSUE",
AM1730="Coupure ENEO &amp; Baisse de tension","POWER ISSUE",
AM1730="Defaut GE &amp; POWER Cabinet","POWER ISSUE",
AM1730="Sharing","POWER ISSUE",
AM1730="Sites strategiques &amp; DataCenter","POWER ISSUE",
AM1730="Exclu","Exclu",
AM1730="SAT","TX ISSUE",
AM1730="SPARE-ISSUE","SPARE-ISSUE",
AM1730="Fiber CAmtel","TX ISSUE",
AM1730="Fiber AOF","TX ISSUE",
AM1730="Projet OCM (HUAWEI)","TRAVAUX-HUAWEI",
AM1730="Projet OCM (NOKIA)","TRAVAUX -NOKIA",
AM1730="ACCESS-ISSUE","ACCESS-ISSUE",
AM1730="Projet OCM (ZTE, NOKIA, autres projets)","TRAVAUX OCM",
AM1730="No root CAuse","No root cause",
AM1730="ODU HS","TX ISSUE",
AM1730="IP &amp; VLAN","TX ISSUE",
AM1730="Warehouse HUAWEI","SPARE-ISSUE",
AM1730="SPARE-HS","SPARE-ISSUE",
AM1730="Power Telco","RAN ISSUE",AM1730="no impacts","no impacts"
),"")</f>
        <v>POWER ISSUE</v>
      </c>
      <c r="AM1730" s="67" t="s">
        <v>5330</v>
      </c>
      <c r="AN1730" s="48" t="str" cm="1">
        <f t="array" ref="AN1730">IFERROR(_xlfn.IFS(
AM1730="MPR ISSUE","ACTIVE",
AM1730="BSS Hardware Issue","ACTIVE",
AM1730="Sites strategiques, MLL, Pylone, etc.","PASSIVE",
AM1730="AKTIVCO DEFAUT GE &amp; POWER Cabinet","PASSIVE",
AM1730="AKTIVCO Coupure ENEO &amp; Baisse de tension","PASSIVE",
AM1730="Coupure ENEO &amp; Baisse de tension","PASSIVE",
AM1730="Defaut GE &amp; POWER Cabinet","PASSIVE",
AM1730="Sharing","PASSIVE",
AM1730="Sites strategiques &amp; DataCenter","PASSIVE",
AM1730="Exclu","Exclu",
AM1730="SAT","ACTIVE",
AM1730="SPARE-ISSUE","SPARE-ISSUE",
AM1730="Fiber CAmtel","ACTIVE",
AM1730="Fiber AOF","ACTIVE",
AM1730="Projet OCM (HUAWEI)","PLANNED WORKS",
AM1730="Projet OCM (NOKIA)","PLANNED WORKS",
AM1730="ACCESS-ISSUE","ACCESS-ISSUE",
AM1730="Projet OCM (ZTE, NOKIA, autres projets)","PLANNED WORKS",
AM1730="No root CAuse","No root cause",
AM1730="ODU HS","ACTIVE",
AM1730="IP &amp; VLAN","ACTIVE",
AM1730="Warehouse HUAWEI","SPARE-ISSUE",
AM1730="SPARE-HS","SPARE-ISSUE",
AM1730="Power Telco","ACTIVE", AM1730="no impacts","no impacts"
),"")</f>
        <v>PASSIVE</v>
      </c>
      <c r="AO1730" s="93" t="s">
        <v>6428</v>
      </c>
      <c r="AP1730" s="101" t="str">
        <f t="shared" si="50"/>
        <v>SUO_035</v>
      </c>
      <c r="AR1730" s="17" t="s">
        <v>5537</v>
      </c>
      <c r="AS1730" s="7" t="s">
        <v>5537</v>
      </c>
      <c r="AT1730" s="6"/>
      <c r="AU1730" s="7"/>
      <c r="AV1730" s="3" t="s">
        <v>6428</v>
      </c>
      <c r="AW1730" s="18" t="s">
        <v>5537</v>
      </c>
      <c r="AX1730" s="18" t="s">
        <v>5537</v>
      </c>
      <c r="AY1730" s="18" t="s">
        <v>5537</v>
      </c>
      <c r="AZ1730" s="18" t="s">
        <v>5537</v>
      </c>
      <c r="BA1730" s="18" t="s">
        <v>5537</v>
      </c>
      <c r="BB1730" s="18" t="s">
        <v>5537</v>
      </c>
      <c r="BC1730" s="18" t="s">
        <v>5537</v>
      </c>
      <c r="BD1730" s="18" t="s">
        <v>5537</v>
      </c>
      <c r="BE1730" s="18" t="s">
        <v>5537</v>
      </c>
      <c r="BF1730" s="18" t="s">
        <v>5537</v>
      </c>
      <c r="BG1730" s="18" t="s">
        <v>5537</v>
      </c>
      <c r="BH1730" s="18" t="s">
        <v>5537</v>
      </c>
      <c r="BI1730" s="9" t="s">
        <v>5537</v>
      </c>
      <c r="BJ1730" s="14"/>
      <c r="BK1730" s="14" t="s">
        <v>5537</v>
      </c>
      <c r="BL1730" s="14" t="str">
        <f>_xlfn.XLOOKUP(B1730,'[4]cell downs 18042026 17h'!$B:$B,'[4]cell downs 18042026 17h'!$B:$B,"")</f>
        <v/>
      </c>
      <c r="BM1730" s="14" t="str">
        <f>_xlfn.XLOOKUP(B1730,'[5]Cells Huawei 19042026 15h'!$B:$B,'[5]Cells Huawei 19042026 15h'!$B:$B,"")</f>
        <v/>
      </c>
      <c r="BN1730" s="9" t="str">
        <f>_xlfn.XLOOKUP(B1730,'[6]cells down 19042026 9H40'!$B:$B,'[6]cells down 19042026 9H40'!$B:$B,"")</f>
        <v/>
      </c>
      <c r="BO1730" s="9" t="s">
        <v>3735</v>
      </c>
      <c r="BP1730" s="9" t="s">
        <v>12</v>
      </c>
      <c r="BQ1730" s="115"/>
    </row>
    <row r="1731" spans="1:69" s="9" customFormat="1" x14ac:dyDescent="0.3">
      <c r="A1731" s="1" t="s">
        <v>2969</v>
      </c>
      <c r="B1731" s="8" t="s">
        <v>2970</v>
      </c>
      <c r="C1731" s="3" t="str">
        <f>_xlfn.XLOOKUP(B1731,'[1]daily break down'!$D:$D,'[1]daily break down'!$E:$E,"")</f>
        <v>EXTREME-NORD</v>
      </c>
      <c r="D1731" s="1" t="s">
        <v>21</v>
      </c>
      <c r="E1731" s="1" t="s">
        <v>710</v>
      </c>
      <c r="F1731" s="3" t="s">
        <v>23</v>
      </c>
      <c r="G1731" s="1" t="s">
        <v>2971</v>
      </c>
      <c r="H1731" s="32" t="str">
        <f>_xlfn.XLOOKUP(B1731,[2]CALCULATION!$B:$B,[2]CALCULATION!$H:$H,"")</f>
        <v>Huawei</v>
      </c>
      <c r="I1731" s="28">
        <v>0</v>
      </c>
      <c r="J1731" s="28">
        <v>0</v>
      </c>
      <c r="K1731" s="28">
        <v>0</v>
      </c>
      <c r="L1731" s="28">
        <v>0</v>
      </c>
      <c r="M1731" s="28">
        <v>0</v>
      </c>
      <c r="N1731" s="28">
        <v>0</v>
      </c>
      <c r="O1731" s="28">
        <v>0</v>
      </c>
      <c r="P1731" s="28">
        <v>0</v>
      </c>
      <c r="Q1731" s="28">
        <v>0</v>
      </c>
      <c r="R1731" s="28">
        <v>0</v>
      </c>
      <c r="S1731" s="94">
        <v>0</v>
      </c>
      <c r="T1731" s="94">
        <f>_xlfn.XLOOKUP(B1731,'[3]Nur des jours'!$B:$B,'[3]Nur des jours'!$U:$U,"")</f>
        <v>0</v>
      </c>
      <c r="U1731" s="94">
        <v>0</v>
      </c>
      <c r="V1731" s="94">
        <v>0</v>
      </c>
      <c r="W1731" s="94">
        <v>0</v>
      </c>
      <c r="X1731" s="94">
        <v>0</v>
      </c>
      <c r="Y1731" s="94">
        <v>0</v>
      </c>
      <c r="Z1731" s="94">
        <v>0</v>
      </c>
      <c r="AA1731" s="94">
        <v>0</v>
      </c>
      <c r="AB1731" s="94">
        <v>0</v>
      </c>
      <c r="AC1731" s="94">
        <f>_xlfn.XLOOKUP(B1731,'[3]Nur des jours'!$B:$B,'[3]Nur des jours'!$N:$N,"")</f>
        <v>0</v>
      </c>
      <c r="AD1731" s="94">
        <v>0</v>
      </c>
      <c r="AE1731" s="94">
        <v>0</v>
      </c>
      <c r="AF1731" s="94">
        <v>0</v>
      </c>
      <c r="AG1731" s="94">
        <v>0</v>
      </c>
      <c r="AH1731" s="94">
        <v>0</v>
      </c>
      <c r="AI1731" s="49" t="s">
        <v>6588</v>
      </c>
      <c r="AJ1731" s="49"/>
      <c r="AK1731" s="48" t="str" cm="1">
        <f t="array" ref="AK1731">IFERROR(_xlfn.IFS(
AM1731="MPR ISSUE","PDH",
AM1731="BSS Hardware Issue","BSS",
AM1731="Sites strategiques, MLL, Pylone, etc.","ENVTECH",
AM1731="AKTIVCO DEFAUT GE &amp; POWER Cabinet","AKTIVCO",
AM1731="AKTIVCO Coupure ENEO &amp; Baisse de tension","AKTIVCO GRID ONLY",
AM1731="Coupure ENEO &amp; Baisse de tension","IHS GRID ONLY",
AM1731="Defaut GE &amp; POWER Cabinet","IHS",
AM1731="Sharing","Partners",
AM1731="Sites strategiques &amp; DataCenter","SST &amp; DC",
AM1731="Exclu","Exclu",
AM1731="SAT","SAT",
AM1731="SPARE-ISSUE","SPARE-ISSUE",
AM1731="Fiber CAmtel","TRANS_FO_CAMTEL",
AM1731="Fiber AOF","Fiber AOF",
AM1731="Projet OCM (HUAWEI)","TRAVAUX-HUAWEI",
AM1731="Projet OCM (NOKIA)","TRAVAUX-NOKIA",
AM1731="ACCESS-ISSUE","ACCESS-ISSUE",
AM1731="Projet OCM (ZTE, NOKIA, autres projets)","TRAVAUX OCM",
AM1731="No root CAuse","No root cause",
AM1731="ODU HS","PDH",
AM1731="IP &amp; VLAN","PDH",
AM1731="Warehouse HUAWEI","SPARE-ISSUE",
AM1731="SPARE-HS","SPARE-ISSUE",
AM1731="Power Telco","BSS",AM1731="no impacts","no impacts"
),"")</f>
        <v>Exclu</v>
      </c>
      <c r="AL1731" s="48" t="str" cm="1">
        <f t="array" ref="AL1731">IFERROR(_xlfn.IFS(
AM1731="MPR ISSUE","TX ISSUE",
AM1731="BSS Hardware Issue","RAN ISSUE",
AM1731="Sites strategiques, MLL, Pylone, etc.","ENVTECH",
AM1731="AKTIVCO DEFAUT GE &amp; POWER Cabinet","POWER ISSUE",
AM1731="AKTIVCO Coupure ENEO &amp; Baisse de tension","POWER ISSUE",
AM1731="Coupure ENEO &amp; Baisse de tension","POWER ISSUE",
AM1731="Defaut GE &amp; POWER Cabinet","POWER ISSUE",
AM1731="Sharing","POWER ISSUE",
AM1731="Sites strategiques &amp; DataCenter","POWER ISSUE",
AM1731="Exclu","Exclu",
AM1731="SAT","TX ISSUE",
AM1731="SPARE-ISSUE","SPARE-ISSUE",
AM1731="Fiber CAmtel","TX ISSUE",
AM1731="Fiber AOF","TX ISSUE",
AM1731="Projet OCM (HUAWEI)","TRAVAUX-HUAWEI",
AM1731="Projet OCM (NOKIA)","TRAVAUX -NOKIA",
AM1731="ACCESS-ISSUE","ACCESS-ISSUE",
AM1731="Projet OCM (ZTE, NOKIA, autres projets)","TRAVAUX OCM",
AM1731="No root CAuse","No root cause",
AM1731="ODU HS","TX ISSUE",
AM1731="IP &amp; VLAN","TX ISSUE",
AM1731="Warehouse HUAWEI","SPARE-ISSUE",
AM1731="SPARE-HS","SPARE-ISSUE",
AM1731="Power Telco","RAN ISSUE",AM1731="no impacts","no impacts"
),"")</f>
        <v>Exclu</v>
      </c>
      <c r="AM1731" s="67" t="s">
        <v>6588</v>
      </c>
      <c r="AN1731" s="48" t="str" cm="1">
        <f t="array" ref="AN1731">IFERROR(_xlfn.IFS(
AM1731="MPR ISSUE","ACTIVE",
AM1731="BSS Hardware Issue","ACTIVE",
AM1731="Sites strategiques, MLL, Pylone, etc.","PASSIVE",
AM1731="AKTIVCO DEFAUT GE &amp; POWER Cabinet","PASSIVE",
AM1731="AKTIVCO Coupure ENEO &amp; Baisse de tension","PASSIVE",
AM1731="Coupure ENEO &amp; Baisse de tension","PASSIVE",
AM1731="Defaut GE &amp; POWER Cabinet","PASSIVE",
AM1731="Sharing","PASSIVE",
AM1731="Sites strategiques &amp; DataCenter","PASSIVE",
AM1731="Exclu","Exclu",
AM1731="SAT","ACTIVE",
AM1731="SPARE-ISSUE","SPARE-ISSUE",
AM1731="Fiber CAmtel","ACTIVE",
AM1731="Fiber AOF","ACTIVE",
AM1731="Projet OCM (HUAWEI)","PLANNED WORKS",
AM1731="Projet OCM (NOKIA)","PLANNED WORKS",
AM1731="ACCESS-ISSUE","ACCESS-ISSUE",
AM1731="Projet OCM (ZTE, NOKIA, autres projets)","PLANNED WORKS",
AM1731="No root CAuse","No root cause",
AM1731="ODU HS","ACTIVE",
AM1731="IP &amp; VLAN","ACTIVE",
AM1731="Warehouse HUAWEI","SPARE-ISSUE",
AM1731="SPARE-HS","SPARE-ISSUE",
AM1731="Power Telco","ACTIVE", AM1731="no impacts","no impacts"
),"")</f>
        <v>Exclu</v>
      </c>
      <c r="AO1731" s="93" t="s">
        <v>5537</v>
      </c>
      <c r="AP1731" s="101" t="str">
        <f t="shared" si="50"/>
        <v>NRD_135</v>
      </c>
      <c r="AR1731" s="17" t="s">
        <v>5537</v>
      </c>
      <c r="AS1731" s="7" t="s">
        <v>5537</v>
      </c>
      <c r="AT1731" s="6"/>
      <c r="AU1731" s="7"/>
      <c r="AV1731" s="3" t="s">
        <v>5537</v>
      </c>
      <c r="AW1731" s="18" t="s">
        <v>5537</v>
      </c>
      <c r="AX1731" s="18" t="s">
        <v>5537</v>
      </c>
      <c r="AY1731" s="18" t="s">
        <v>5537</v>
      </c>
      <c r="AZ1731" s="18" t="s">
        <v>5537</v>
      </c>
      <c r="BA1731" s="18" t="s">
        <v>5537</v>
      </c>
      <c r="BB1731" s="18" t="s">
        <v>5537</v>
      </c>
      <c r="BC1731" s="18" t="s">
        <v>5537</v>
      </c>
      <c r="BD1731" s="18" t="s">
        <v>5537</v>
      </c>
      <c r="BE1731" s="18" t="s">
        <v>5537</v>
      </c>
      <c r="BF1731" s="18" t="s">
        <v>5537</v>
      </c>
      <c r="BG1731" s="18" t="s">
        <v>5537</v>
      </c>
      <c r="BH1731" s="18" t="s">
        <v>5537</v>
      </c>
      <c r="BI1731" s="9" t="s">
        <v>5537</v>
      </c>
      <c r="BJ1731" s="14"/>
      <c r="BK1731" s="14" t="s">
        <v>5537</v>
      </c>
      <c r="BL1731" s="14" t="str">
        <f>_xlfn.XLOOKUP(B1731,'[4]cell downs 18042026 17h'!$B:$B,'[4]cell downs 18042026 17h'!$B:$B,"")</f>
        <v/>
      </c>
      <c r="BM1731" s="14" t="str">
        <f>_xlfn.XLOOKUP(B1731,'[5]Cells Huawei 19042026 15h'!$B:$B,'[5]Cells Huawei 19042026 15h'!$B:$B,"")</f>
        <v/>
      </c>
      <c r="BN1731" s="9" t="str">
        <f>_xlfn.XLOOKUP(B1731,'[6]cells down 19042026 9H40'!$B:$B,'[6]cells down 19042026 9H40'!$B:$B,"")</f>
        <v/>
      </c>
      <c r="BO1731" s="9" t="s">
        <v>5537</v>
      </c>
      <c r="BP1731" s="9" t="s">
        <v>12</v>
      </c>
      <c r="BQ1731" s="115"/>
    </row>
    <row r="1732" spans="1:69" s="9" customFormat="1" x14ac:dyDescent="0.3">
      <c r="A1732" s="1" t="s">
        <v>3018</v>
      </c>
      <c r="B1732" s="8" t="s">
        <v>3019</v>
      </c>
      <c r="C1732" s="3" t="str">
        <f>_xlfn.XLOOKUP(B1732,'[1]daily break down'!$D:$D,'[1]daily break down'!$E:$E,"")</f>
        <v>NORD-OUEST</v>
      </c>
      <c r="D1732" s="1" t="s">
        <v>11</v>
      </c>
      <c r="E1732" s="1" t="s">
        <v>12</v>
      </c>
      <c r="F1732" s="3" t="s">
        <v>51</v>
      </c>
      <c r="G1732" s="1" t="s">
        <v>3020</v>
      </c>
      <c r="H1732" s="32" t="str">
        <f>_xlfn.XLOOKUP(B1732,[2]CALCULATION!$B:$B,[2]CALCULATION!$H:$H,"")</f>
        <v>Huawei</v>
      </c>
      <c r="I1732" s="28">
        <v>0</v>
      </c>
      <c r="J1732" s="28">
        <v>0</v>
      </c>
      <c r="K1732" s="28">
        <v>0</v>
      </c>
      <c r="L1732" s="28">
        <v>0</v>
      </c>
      <c r="M1732" s="28">
        <v>0</v>
      </c>
      <c r="N1732" s="28">
        <v>0</v>
      </c>
      <c r="O1732" s="28">
        <v>0</v>
      </c>
      <c r="P1732" s="28">
        <v>0</v>
      </c>
      <c r="Q1732" s="28">
        <v>0</v>
      </c>
      <c r="R1732" s="28">
        <v>0</v>
      </c>
      <c r="S1732" s="94">
        <v>0</v>
      </c>
      <c r="T1732" s="94">
        <f>_xlfn.XLOOKUP(B1732,'[3]Nur des jours'!$B:$B,'[3]Nur des jours'!$U:$U,"")</f>
        <v>0</v>
      </c>
      <c r="U1732" s="94">
        <v>0</v>
      </c>
      <c r="V1732" s="94">
        <v>0</v>
      </c>
      <c r="W1732" s="94">
        <v>0</v>
      </c>
      <c r="X1732" s="94">
        <v>0</v>
      </c>
      <c r="Y1732" s="94">
        <v>0</v>
      </c>
      <c r="Z1732" s="94">
        <v>0</v>
      </c>
      <c r="AA1732" s="94">
        <v>0</v>
      </c>
      <c r="AB1732" s="94">
        <v>0</v>
      </c>
      <c r="AC1732" s="94">
        <f>_xlfn.XLOOKUP(B1732,'[3]Nur des jours'!$B:$B,'[3]Nur des jours'!$N:$N,"")</f>
        <v>0</v>
      </c>
      <c r="AD1732" s="94">
        <v>0</v>
      </c>
      <c r="AE1732" s="94">
        <v>0</v>
      </c>
      <c r="AF1732" s="94">
        <v>0</v>
      </c>
      <c r="AG1732" s="94">
        <v>0</v>
      </c>
      <c r="AH1732" s="94">
        <v>0</v>
      </c>
      <c r="AI1732" s="49" t="s">
        <v>6659</v>
      </c>
      <c r="AJ1732" s="49"/>
      <c r="AK1732" s="48" t="str" cm="1">
        <f t="array" ref="AK1732">IFERROR(_xlfn.IFS(
AM1732="MPR ISSUE","PDH",
AM1732="BSS Hardware Issue","BSS",
AM1732="Sites strategiques, MLL, Pylone, etc.","ENVTECH",
AM1732="AKTIVCO DEFAUT GE &amp; POWER Cabinet","AKTIVCO",
AM1732="AKTIVCO Coupure ENEO &amp; Baisse de tension","AKTIVCO GRID ONLY",
AM1732="Coupure ENEO &amp; Baisse de tension","IHS GRID ONLY",
AM1732="Defaut GE &amp; POWER Cabinet","IHS",
AM1732="Sharing","Partners",
AM1732="Sites strategiques &amp; DataCenter","SST &amp; DC",
AM1732="Exclu","Exclu",
AM1732="SAT","SAT",
AM1732="SPARE-ISSUE","SPARE-ISSUE",
AM1732="Fiber CAmtel","TRANS_FO_CAMTEL",
AM1732="Fiber AOF","Fiber AOF",
AM1732="Projet OCM (HUAWEI)","TRAVAUX-HUAWEI",
AM1732="Projet OCM (NOKIA)","TRAVAUX-NOKIA",
AM1732="ACCESS-ISSUE","ACCESS-ISSUE",
AM1732="Projet OCM (ZTE, NOKIA, autres projets)","TRAVAUX OCM",
AM1732="No root CAuse","No root cause",
AM1732="ODU HS","PDH",
AM1732="IP &amp; VLAN","PDH",
AM1732="Warehouse HUAWEI","SPARE-ISSUE",
AM1732="SPARE-HS","SPARE-ISSUE",
AM1732="Power Telco","BSS",AM1732="no impacts","no impacts"
),"")</f>
        <v>no impacts</v>
      </c>
      <c r="AL1732" s="48" t="str" cm="1">
        <f t="array" ref="AL1732">IFERROR(_xlfn.IFS(
AM1732="MPR ISSUE","TX ISSUE",
AM1732="BSS Hardware Issue","RAN ISSUE",
AM1732="Sites strategiques, MLL, Pylone, etc.","ENVTECH",
AM1732="AKTIVCO DEFAUT GE &amp; POWER Cabinet","POWER ISSUE",
AM1732="AKTIVCO Coupure ENEO &amp; Baisse de tension","POWER ISSUE",
AM1732="Coupure ENEO &amp; Baisse de tension","POWER ISSUE",
AM1732="Defaut GE &amp; POWER Cabinet","POWER ISSUE",
AM1732="Sharing","POWER ISSUE",
AM1732="Sites strategiques &amp; DataCenter","POWER ISSUE",
AM1732="Exclu","Exclu",
AM1732="SAT","TX ISSUE",
AM1732="SPARE-ISSUE","SPARE-ISSUE",
AM1732="Fiber CAmtel","TX ISSUE",
AM1732="Fiber AOF","TX ISSUE",
AM1732="Projet OCM (HUAWEI)","TRAVAUX-HUAWEI",
AM1732="Projet OCM (NOKIA)","TRAVAUX -NOKIA",
AM1732="ACCESS-ISSUE","ACCESS-ISSUE",
AM1732="Projet OCM (ZTE, NOKIA, autres projets)","TRAVAUX OCM",
AM1732="No root CAuse","No root cause",
AM1732="ODU HS","TX ISSUE",
AM1732="IP &amp; VLAN","TX ISSUE",
AM1732="Warehouse HUAWEI","SPARE-ISSUE",
AM1732="SPARE-HS","SPARE-ISSUE",
AM1732="Power Telco","RAN ISSUE",AM1732="no impacts","no impacts"
),"")</f>
        <v>no impacts</v>
      </c>
      <c r="AM1732" s="67" t="s">
        <v>5605</v>
      </c>
      <c r="AN1732" s="48" t="str" cm="1">
        <f t="array" ref="AN1732">IFERROR(_xlfn.IFS(
AM1732="MPR ISSUE","ACTIVE",
AM1732="BSS Hardware Issue","ACTIVE",
AM1732="Sites strategiques, MLL, Pylone, etc.","PASSIVE",
AM1732="AKTIVCO DEFAUT GE &amp; POWER Cabinet","PASSIVE",
AM1732="AKTIVCO Coupure ENEO &amp; Baisse de tension","PASSIVE",
AM1732="Coupure ENEO &amp; Baisse de tension","PASSIVE",
AM1732="Defaut GE &amp; POWER Cabinet","PASSIVE",
AM1732="Sharing","PASSIVE",
AM1732="Sites strategiques &amp; DataCenter","PASSIVE",
AM1732="Exclu","Exclu",
AM1732="SAT","ACTIVE",
AM1732="SPARE-ISSUE","SPARE-ISSUE",
AM1732="Fiber CAmtel","ACTIVE",
AM1732="Fiber AOF","ACTIVE",
AM1732="Projet OCM (HUAWEI)","PLANNED WORKS",
AM1732="Projet OCM (NOKIA)","PLANNED WORKS",
AM1732="ACCESS-ISSUE","ACCESS-ISSUE",
AM1732="Projet OCM (ZTE, NOKIA, autres projets)","PLANNED WORKS",
AM1732="No root CAuse","No root cause",
AM1732="ODU HS","ACTIVE",
AM1732="IP &amp; VLAN","ACTIVE",
AM1732="Warehouse HUAWEI","SPARE-ISSUE",
AM1732="SPARE-HS","SPARE-ISSUE",
AM1732="Power Telco","ACTIVE", AM1732="no impacts","no impacts"
),"")</f>
        <v>no impacts</v>
      </c>
      <c r="AO1732" s="93" t="s">
        <v>5537</v>
      </c>
      <c r="AP1732" s="101" t="str">
        <f t="shared" si="50"/>
        <v>NRO_038</v>
      </c>
      <c r="AR1732" s="17" t="s">
        <v>5537</v>
      </c>
      <c r="AS1732" s="7" t="s">
        <v>5537</v>
      </c>
      <c r="AT1732" s="6"/>
      <c r="AU1732" s="7"/>
      <c r="AV1732" s="3" t="s">
        <v>5537</v>
      </c>
      <c r="AW1732" s="18" t="s">
        <v>5537</v>
      </c>
      <c r="AX1732" s="18" t="s">
        <v>5537</v>
      </c>
      <c r="AY1732" s="18" t="s">
        <v>5537</v>
      </c>
      <c r="AZ1732" s="18" t="s">
        <v>5537</v>
      </c>
      <c r="BA1732" s="18" t="s">
        <v>5537</v>
      </c>
      <c r="BB1732" s="18" t="s">
        <v>5537</v>
      </c>
      <c r="BC1732" s="18" t="s">
        <v>5537</v>
      </c>
      <c r="BD1732" s="18" t="s">
        <v>5537</v>
      </c>
      <c r="BE1732" s="18" t="s">
        <v>5537</v>
      </c>
      <c r="BF1732" s="18" t="s">
        <v>5537</v>
      </c>
      <c r="BG1732" s="18" t="s">
        <v>5537</v>
      </c>
      <c r="BH1732" s="18" t="s">
        <v>5537</v>
      </c>
      <c r="BI1732" s="9" t="s">
        <v>5537</v>
      </c>
      <c r="BJ1732" s="14"/>
      <c r="BK1732" s="14" t="s">
        <v>5537</v>
      </c>
      <c r="BL1732" s="14" t="str">
        <f>_xlfn.XLOOKUP(B1732,'[4]cell downs 18042026 17h'!$B:$B,'[4]cell downs 18042026 17h'!$B:$B,"")</f>
        <v/>
      </c>
      <c r="BM1732" s="14" t="str">
        <f>_xlfn.XLOOKUP(B1732,'[5]Cells Huawei 19042026 15h'!$B:$B,'[5]Cells Huawei 19042026 15h'!$B:$B,"")</f>
        <v/>
      </c>
      <c r="BN1732" s="9" t="str">
        <f>_xlfn.XLOOKUP(B1732,'[6]cells down 19042026 9H40'!$B:$B,'[6]cells down 19042026 9H40'!$B:$B,"")</f>
        <v/>
      </c>
      <c r="BO1732" s="9" t="s">
        <v>3019</v>
      </c>
      <c r="BP1732" s="9" t="s">
        <v>12</v>
      </c>
      <c r="BQ1732" s="115"/>
    </row>
    <row r="1733" spans="1:69" s="9" customFormat="1" x14ac:dyDescent="0.3">
      <c r="A1733" s="1" t="s">
        <v>699</v>
      </c>
      <c r="B1733" s="8" t="s">
        <v>700</v>
      </c>
      <c r="C1733" s="3" t="str">
        <f>_xlfn.XLOOKUP(B1733,'[1]daily break down'!$D:$D,'[1]daily break down'!$E:$E,"")</f>
        <v>Bafoussam</v>
      </c>
      <c r="D1733" s="1" t="s">
        <v>21</v>
      </c>
      <c r="E1733" s="1" t="s">
        <v>36</v>
      </c>
      <c r="F1733" s="3" t="s">
        <v>102</v>
      </c>
      <c r="G1733" s="1" t="s">
        <v>299</v>
      </c>
      <c r="H1733" s="32" t="str">
        <f>_xlfn.XLOOKUP(B1733,[2]CALCULATION!$B:$B,[2]CALCULATION!$H:$H,"")</f>
        <v>Huawei</v>
      </c>
      <c r="I1733" s="28">
        <v>0</v>
      </c>
      <c r="J1733" s="28">
        <v>0</v>
      </c>
      <c r="K1733" s="28">
        <v>0</v>
      </c>
      <c r="L1733" s="28">
        <v>0</v>
      </c>
      <c r="M1733" s="28">
        <v>0</v>
      </c>
      <c r="N1733" s="28">
        <v>0</v>
      </c>
      <c r="O1733" s="28">
        <v>0</v>
      </c>
      <c r="P1733" s="28">
        <v>0</v>
      </c>
      <c r="Q1733" s="28">
        <v>0</v>
      </c>
      <c r="R1733" s="28">
        <v>0</v>
      </c>
      <c r="S1733" s="94">
        <v>2.675261747609386E-4</v>
      </c>
      <c r="T1733" s="94">
        <f>_xlfn.XLOOKUP(B1733,'[3]Nur des jours'!$B:$B,'[3]Nur des jours'!$U:$U,"")</f>
        <v>0</v>
      </c>
      <c r="U1733" s="94">
        <v>0</v>
      </c>
      <c r="V1733" s="94">
        <v>0</v>
      </c>
      <c r="W1733" s="94">
        <v>0</v>
      </c>
      <c r="X1733" s="94">
        <v>0</v>
      </c>
      <c r="Y1733" s="94">
        <v>0</v>
      </c>
      <c r="Z1733" s="94">
        <v>0</v>
      </c>
      <c r="AA1733" s="94">
        <v>0</v>
      </c>
      <c r="AB1733" s="94">
        <v>0</v>
      </c>
      <c r="AC1733" s="94">
        <f>_xlfn.XLOOKUP(B1733,'[3]Nur des jours'!$B:$B,'[3]Nur des jours'!$N:$N,"")</f>
        <v>0</v>
      </c>
      <c r="AD1733" s="94">
        <v>0</v>
      </c>
      <c r="AE1733" s="94">
        <v>0</v>
      </c>
      <c r="AF1733" s="94">
        <v>0</v>
      </c>
      <c r="AG1733" s="94">
        <v>0</v>
      </c>
      <c r="AH1733" s="94">
        <v>0</v>
      </c>
      <c r="AI1733" s="49" t="s">
        <v>5559</v>
      </c>
      <c r="AJ1733" s="49"/>
      <c r="AK1733" s="48" t="str" cm="1">
        <f t="array" ref="AK1733">IFERROR(_xlfn.IFS(
AM1733="MPR ISSUE","PDH",
AM1733="BSS Hardware Issue","BSS",
AM1733="Sites strategiques, MLL, Pylone, etc.","ENVTECH",
AM1733="AKTIVCO DEFAUT GE &amp; POWER Cabinet","AKTIVCO",
AM1733="AKTIVCO Coupure ENEO &amp; Baisse de tension","AKTIVCO GRID ONLY",
AM1733="Coupure ENEO &amp; Baisse de tension","IHS GRID ONLY",
AM1733="Defaut GE &amp; POWER Cabinet","IHS",
AM1733="Sharing","Partners",
AM1733="Sites strategiques &amp; DataCenter","SST &amp; DC",
AM1733="Exclu","Exclu",
AM1733="SAT","SAT",
AM1733="SPARE-ISSUE","SPARE-ISSUE",
AM1733="Fiber CAmtel","TRANS_FO_CAMTEL",
AM1733="Fiber AOF","Fiber AOF",
AM1733="Projet OCM (HUAWEI)","TRAVAUX-HUAWEI",
AM1733="Projet OCM (NOKIA)","TRAVAUX-NOKIA",
AM1733="ACCESS-ISSUE","ACCESS-ISSUE",
AM1733="Projet OCM (ZTE, NOKIA, autres projets)","TRAVAUX OCM",
AM1733="No root CAuse","No root cause",
AM1733="ODU HS","PDH",
AM1733="IP &amp; VLAN","PDH",
AM1733="Warehouse HUAWEI","SPARE-ISSUE",
AM1733="SPARE-HS","SPARE-ISSUE",
AM1733="Power Telco","BSS",AM1733="no impacts","no impacts"
),"")</f>
        <v>no impacts</v>
      </c>
      <c r="AL1733" s="48" t="str" cm="1">
        <f t="array" ref="AL1733">IFERROR(_xlfn.IFS(
AM1733="MPR ISSUE","TX ISSUE",
AM1733="BSS Hardware Issue","RAN ISSUE",
AM1733="Sites strategiques, MLL, Pylone, etc.","ENVTECH",
AM1733="AKTIVCO DEFAUT GE &amp; POWER Cabinet","POWER ISSUE",
AM1733="AKTIVCO Coupure ENEO &amp; Baisse de tension","POWER ISSUE",
AM1733="Coupure ENEO &amp; Baisse de tension","POWER ISSUE",
AM1733="Defaut GE &amp; POWER Cabinet","POWER ISSUE",
AM1733="Sharing","POWER ISSUE",
AM1733="Sites strategiques &amp; DataCenter","POWER ISSUE",
AM1733="Exclu","Exclu",
AM1733="SAT","TX ISSUE",
AM1733="SPARE-ISSUE","SPARE-ISSUE",
AM1733="Fiber CAmtel","TX ISSUE",
AM1733="Fiber AOF","TX ISSUE",
AM1733="Projet OCM (HUAWEI)","TRAVAUX-HUAWEI",
AM1733="Projet OCM (NOKIA)","TRAVAUX -NOKIA",
AM1733="ACCESS-ISSUE","ACCESS-ISSUE",
AM1733="Projet OCM (ZTE, NOKIA, autres projets)","TRAVAUX OCM",
AM1733="No root CAuse","No root cause",
AM1733="ODU HS","TX ISSUE",
AM1733="IP &amp; VLAN","TX ISSUE",
AM1733="Warehouse HUAWEI","SPARE-ISSUE",
AM1733="SPARE-HS","SPARE-ISSUE",
AM1733="Power Telco","RAN ISSUE",AM1733="no impacts","no impacts"
),"")</f>
        <v>no impacts</v>
      </c>
      <c r="AM1733" s="67" t="s">
        <v>5605</v>
      </c>
      <c r="AN1733" s="48" t="str" cm="1">
        <f t="array" ref="AN1733">IFERROR(_xlfn.IFS(
AM1733="MPR ISSUE","ACTIVE",
AM1733="BSS Hardware Issue","ACTIVE",
AM1733="Sites strategiques, MLL, Pylone, etc.","PASSIVE",
AM1733="AKTIVCO DEFAUT GE &amp; POWER Cabinet","PASSIVE",
AM1733="AKTIVCO Coupure ENEO &amp; Baisse de tension","PASSIVE",
AM1733="Coupure ENEO &amp; Baisse de tension","PASSIVE",
AM1733="Defaut GE &amp; POWER Cabinet","PASSIVE",
AM1733="Sharing","PASSIVE",
AM1733="Sites strategiques &amp; DataCenter","PASSIVE",
AM1733="Exclu","Exclu",
AM1733="SAT","ACTIVE",
AM1733="SPARE-ISSUE","SPARE-ISSUE",
AM1733="Fiber CAmtel","ACTIVE",
AM1733="Fiber AOF","ACTIVE",
AM1733="Projet OCM (HUAWEI)","PLANNED WORKS",
AM1733="Projet OCM (NOKIA)","PLANNED WORKS",
AM1733="ACCESS-ISSUE","ACCESS-ISSUE",
AM1733="Projet OCM (ZTE, NOKIA, autres projets)","PLANNED WORKS",
AM1733="No root CAuse","No root cause",
AM1733="ODU HS","ACTIVE",
AM1733="IP &amp; VLAN","ACTIVE",
AM1733="Warehouse HUAWEI","SPARE-ISSUE",
AM1733="SPARE-HS","SPARE-ISSUE",
AM1733="Power Telco","ACTIVE", AM1733="no impacts","no impacts"
),"")</f>
        <v>no impacts</v>
      </c>
      <c r="AO1733" s="93" t="s">
        <v>5537</v>
      </c>
      <c r="AP1733" s="101" t="str">
        <f t="shared" si="50"/>
        <v>OST_232</v>
      </c>
      <c r="AR1733" s="17" t="s">
        <v>5537</v>
      </c>
      <c r="AS1733" s="7" t="s">
        <v>5537</v>
      </c>
      <c r="AT1733" s="6"/>
      <c r="AU1733" s="7"/>
      <c r="AV1733" s="3" t="s">
        <v>5537</v>
      </c>
      <c r="AW1733" s="18" t="s">
        <v>5537</v>
      </c>
      <c r="AX1733" s="18" t="s">
        <v>5537</v>
      </c>
      <c r="AY1733" s="18" t="s">
        <v>5537</v>
      </c>
      <c r="AZ1733" s="18" t="s">
        <v>5537</v>
      </c>
      <c r="BA1733" s="18" t="s">
        <v>5537</v>
      </c>
      <c r="BB1733" s="18" t="s">
        <v>5537</v>
      </c>
      <c r="BC1733" s="18" t="s">
        <v>5537</v>
      </c>
      <c r="BD1733" s="18" t="s">
        <v>5537</v>
      </c>
      <c r="BE1733" s="18" t="s">
        <v>5537</v>
      </c>
      <c r="BF1733" s="18" t="s">
        <v>5537</v>
      </c>
      <c r="BG1733" s="18" t="s">
        <v>5537</v>
      </c>
      <c r="BH1733" s="18" t="s">
        <v>5537</v>
      </c>
      <c r="BI1733" s="9" t="s">
        <v>5537</v>
      </c>
      <c r="BJ1733" s="14"/>
      <c r="BK1733" s="14" t="s">
        <v>5537</v>
      </c>
      <c r="BL1733" s="14" t="str">
        <f>_xlfn.XLOOKUP(B1733,'[4]cell downs 18042026 17h'!$B:$B,'[4]cell downs 18042026 17h'!$B:$B,"")</f>
        <v/>
      </c>
      <c r="BM1733" s="14" t="str">
        <f>_xlfn.XLOOKUP(B1733,'[5]Cells Huawei 19042026 15h'!$B:$B,'[5]Cells Huawei 19042026 15h'!$B:$B,"")</f>
        <v/>
      </c>
      <c r="BN1733" s="9" t="str">
        <f>_xlfn.XLOOKUP(B1733,'[6]cells down 19042026 9H40'!$B:$B,'[6]cells down 19042026 9H40'!$B:$B,"")</f>
        <v/>
      </c>
      <c r="BO1733" s="9" t="s">
        <v>5537</v>
      </c>
      <c r="BP1733" s="9" t="s">
        <v>12</v>
      </c>
      <c r="BQ1733" s="115"/>
    </row>
    <row r="1734" spans="1:69" s="9" customFormat="1" x14ac:dyDescent="0.3">
      <c r="A1734" s="1" t="s">
        <v>3791</v>
      </c>
      <c r="B1734" s="8" t="s">
        <v>3792</v>
      </c>
      <c r="C1734" s="3" t="str">
        <f>_xlfn.XLOOKUP(B1734,'[1]daily break down'!$D:$D,'[1]daily break down'!$E:$E,"")</f>
        <v>Maroua</v>
      </c>
      <c r="D1734" s="1" t="s">
        <v>11</v>
      </c>
      <c r="E1734" s="1" t="s">
        <v>12</v>
      </c>
      <c r="F1734" s="3" t="s">
        <v>55</v>
      </c>
      <c r="G1734" s="1" t="s">
        <v>84</v>
      </c>
      <c r="H1734" s="32" t="str">
        <f>_xlfn.XLOOKUP(B1734,[2]CALCULATION!$B:$B,[2]CALCULATION!$H:$H,"")</f>
        <v>Huawei</v>
      </c>
      <c r="I1734" s="28">
        <v>0</v>
      </c>
      <c r="J1734" s="28">
        <v>0</v>
      </c>
      <c r="K1734" s="28">
        <v>0</v>
      </c>
      <c r="L1734" s="28">
        <v>0</v>
      </c>
      <c r="M1734" s="28">
        <v>0</v>
      </c>
      <c r="N1734" s="28">
        <v>0</v>
      </c>
      <c r="O1734" s="28">
        <v>0</v>
      </c>
      <c r="P1734" s="28">
        <v>0</v>
      </c>
      <c r="Q1734" s="28">
        <v>0</v>
      </c>
      <c r="R1734" s="28">
        <v>0.36196291445154988</v>
      </c>
      <c r="S1734" s="94">
        <v>8.9175391586979543E-5</v>
      </c>
      <c r="T1734" s="94">
        <f>_xlfn.XLOOKUP(B1734,'[3]Nur des jours'!$B:$B,'[3]Nur des jours'!$U:$U,"")</f>
        <v>0</v>
      </c>
      <c r="U1734" s="94">
        <v>0</v>
      </c>
      <c r="V1734" s="94">
        <v>0</v>
      </c>
      <c r="W1734" s="94">
        <v>0</v>
      </c>
      <c r="X1734" s="94">
        <v>0</v>
      </c>
      <c r="Y1734" s="94">
        <v>0</v>
      </c>
      <c r="Z1734" s="94">
        <v>0</v>
      </c>
      <c r="AA1734" s="94">
        <v>0</v>
      </c>
      <c r="AB1734" s="94">
        <v>0</v>
      </c>
      <c r="AC1734" s="94">
        <f>_xlfn.XLOOKUP(B1734,'[3]Nur des jours'!$B:$B,'[3]Nur des jours'!$N:$N,"")</f>
        <v>0</v>
      </c>
      <c r="AD1734" s="94">
        <v>0</v>
      </c>
      <c r="AE1734" s="94">
        <v>0</v>
      </c>
      <c r="AF1734" s="94">
        <v>0</v>
      </c>
      <c r="AG1734" s="94">
        <v>0</v>
      </c>
      <c r="AH1734" s="94">
        <v>0</v>
      </c>
      <c r="AI1734" s="49" t="s">
        <v>5559</v>
      </c>
      <c r="AJ1734" s="49"/>
      <c r="AK1734" s="48" t="str" cm="1">
        <f t="array" ref="AK1734">IFERROR(_xlfn.IFS(
AM1734="MPR ISSUE","PDH",
AM1734="BSS Hardware Issue","BSS",
AM1734="Sites strategiques, MLL, Pylone, etc.","ENVTECH",
AM1734="AKTIVCO DEFAUT GE &amp; POWER Cabinet","AKTIVCO",
AM1734="AKTIVCO Coupure ENEO &amp; Baisse de tension","AKTIVCO GRID ONLY",
AM1734="Coupure ENEO &amp; Baisse de tension","IHS GRID ONLY",
AM1734="Defaut GE &amp; POWER Cabinet","IHS",
AM1734="Sharing","Partners",
AM1734="Sites strategiques &amp; DataCenter","SST &amp; DC",
AM1734="Exclu","Exclu",
AM1734="SAT","SAT",
AM1734="SPARE-ISSUE","SPARE-ISSUE",
AM1734="Fiber CAmtel","TRANS_FO_CAMTEL",
AM1734="Fiber AOF","Fiber AOF",
AM1734="Projet OCM (HUAWEI)","TRAVAUX-HUAWEI",
AM1734="Projet OCM (NOKIA)","TRAVAUX-NOKIA",
AM1734="ACCESS-ISSUE","ACCESS-ISSUE",
AM1734="Projet OCM (ZTE, NOKIA, autres projets)","TRAVAUX OCM",
AM1734="No root CAuse","No root cause",
AM1734="ODU HS","PDH",
AM1734="IP &amp; VLAN","PDH",
AM1734="Warehouse HUAWEI","SPARE-ISSUE",
AM1734="SPARE-HS","SPARE-ISSUE",
AM1734="Power Telco","BSS",AM1734="no impacts","no impacts"
),"")</f>
        <v>no impacts</v>
      </c>
      <c r="AL1734" s="48" t="str" cm="1">
        <f t="array" ref="AL1734">IFERROR(_xlfn.IFS(
AM1734="MPR ISSUE","TX ISSUE",
AM1734="BSS Hardware Issue","RAN ISSUE",
AM1734="Sites strategiques, MLL, Pylone, etc.","ENVTECH",
AM1734="AKTIVCO DEFAUT GE &amp; POWER Cabinet","POWER ISSUE",
AM1734="AKTIVCO Coupure ENEO &amp; Baisse de tension","POWER ISSUE",
AM1734="Coupure ENEO &amp; Baisse de tension","POWER ISSUE",
AM1734="Defaut GE &amp; POWER Cabinet","POWER ISSUE",
AM1734="Sharing","POWER ISSUE",
AM1734="Sites strategiques &amp; DataCenter","POWER ISSUE",
AM1734="Exclu","Exclu",
AM1734="SAT","TX ISSUE",
AM1734="SPARE-ISSUE","SPARE-ISSUE",
AM1734="Fiber CAmtel","TX ISSUE",
AM1734="Fiber AOF","TX ISSUE",
AM1734="Projet OCM (HUAWEI)","TRAVAUX-HUAWEI",
AM1734="Projet OCM (NOKIA)","TRAVAUX -NOKIA",
AM1734="ACCESS-ISSUE","ACCESS-ISSUE",
AM1734="Projet OCM (ZTE, NOKIA, autres projets)","TRAVAUX OCM",
AM1734="No root CAuse","No root cause",
AM1734="ODU HS","TX ISSUE",
AM1734="IP &amp; VLAN","TX ISSUE",
AM1734="Warehouse HUAWEI","SPARE-ISSUE",
AM1734="SPARE-HS","SPARE-ISSUE",
AM1734="Power Telco","RAN ISSUE",AM1734="no impacts","no impacts"
),"")</f>
        <v>no impacts</v>
      </c>
      <c r="AM1734" s="67" t="s">
        <v>5605</v>
      </c>
      <c r="AN1734" s="48" t="str" cm="1">
        <f t="array" ref="AN1734">IFERROR(_xlfn.IFS(
AM1734="MPR ISSUE","ACTIVE",
AM1734="BSS Hardware Issue","ACTIVE",
AM1734="Sites strategiques, MLL, Pylone, etc.","PASSIVE",
AM1734="AKTIVCO DEFAUT GE &amp; POWER Cabinet","PASSIVE",
AM1734="AKTIVCO Coupure ENEO &amp; Baisse de tension","PASSIVE",
AM1734="Coupure ENEO &amp; Baisse de tension","PASSIVE",
AM1734="Defaut GE &amp; POWER Cabinet","PASSIVE",
AM1734="Sharing","PASSIVE",
AM1734="Sites strategiques &amp; DataCenter","PASSIVE",
AM1734="Exclu","Exclu",
AM1734="SAT","ACTIVE",
AM1734="SPARE-ISSUE","SPARE-ISSUE",
AM1734="Fiber CAmtel","ACTIVE",
AM1734="Fiber AOF","ACTIVE",
AM1734="Projet OCM (HUAWEI)","PLANNED WORKS",
AM1734="Projet OCM (NOKIA)","PLANNED WORKS",
AM1734="ACCESS-ISSUE","ACCESS-ISSUE",
AM1734="Projet OCM (ZTE, NOKIA, autres projets)","PLANNED WORKS",
AM1734="No root CAuse","No root cause",
AM1734="ODU HS","ACTIVE",
AM1734="IP &amp; VLAN","ACTIVE",
AM1734="Warehouse HUAWEI","SPARE-ISSUE",
AM1734="SPARE-HS","SPARE-ISSUE",
AM1734="Power Telco","ACTIVE", AM1734="no impacts","no impacts"
),"")</f>
        <v>no impacts</v>
      </c>
      <c r="AO1734" s="93" t="s">
        <v>5537</v>
      </c>
      <c r="AP1734" s="101" t="str">
        <f t="shared" si="50"/>
        <v>EXN_092</v>
      </c>
      <c r="AR1734" s="17" t="s">
        <v>5537</v>
      </c>
      <c r="AS1734" s="7" t="s">
        <v>5537</v>
      </c>
      <c r="AT1734" s="6"/>
      <c r="AU1734" s="7"/>
      <c r="AV1734" s="3" t="s">
        <v>5537</v>
      </c>
      <c r="AW1734" s="18" t="s">
        <v>5537</v>
      </c>
      <c r="AX1734" s="18" t="s">
        <v>5537</v>
      </c>
      <c r="AY1734" s="18" t="s">
        <v>5537</v>
      </c>
      <c r="AZ1734" s="18" t="s">
        <v>5537</v>
      </c>
      <c r="BA1734" s="18" t="s">
        <v>5537</v>
      </c>
      <c r="BB1734" s="18" t="s">
        <v>5537</v>
      </c>
      <c r="BC1734" s="18" t="s">
        <v>5537</v>
      </c>
      <c r="BD1734" s="18" t="s">
        <v>5537</v>
      </c>
      <c r="BE1734" s="18" t="s">
        <v>5537</v>
      </c>
      <c r="BF1734" s="18" t="s">
        <v>5537</v>
      </c>
      <c r="BG1734" s="18" t="s">
        <v>5537</v>
      </c>
      <c r="BH1734" s="18" t="s">
        <v>5537</v>
      </c>
      <c r="BI1734" s="9" t="s">
        <v>5537</v>
      </c>
      <c r="BJ1734" s="14"/>
      <c r="BK1734" s="14" t="s">
        <v>5537</v>
      </c>
      <c r="BL1734" s="14" t="str">
        <f>_xlfn.XLOOKUP(B1734,'[4]cell downs 18042026 17h'!$B:$B,'[4]cell downs 18042026 17h'!$B:$B,"")</f>
        <v/>
      </c>
      <c r="BM1734" s="14" t="str">
        <f>_xlfn.XLOOKUP(B1734,'[5]Cells Huawei 19042026 15h'!$B:$B,'[5]Cells Huawei 19042026 15h'!$B:$B,"")</f>
        <v/>
      </c>
      <c r="BN1734" s="9" t="str">
        <f>_xlfn.XLOOKUP(B1734,'[6]cells down 19042026 9H40'!$B:$B,'[6]cells down 19042026 9H40'!$B:$B,"")</f>
        <v/>
      </c>
      <c r="BO1734" s="9" t="s">
        <v>3792</v>
      </c>
      <c r="BP1734" s="9" t="s">
        <v>5537</v>
      </c>
      <c r="BQ1734" s="115"/>
    </row>
    <row r="1735" spans="1:69" s="9" customFormat="1" x14ac:dyDescent="0.3">
      <c r="A1735" s="1" t="s">
        <v>661</v>
      </c>
      <c r="B1735" s="1" t="s">
        <v>662</v>
      </c>
      <c r="C1735" s="3" t="str">
        <f>_xlfn.XLOOKUP(B1735,'[1]daily break down'!$D:$D,'[1]daily break down'!$E:$E,"")</f>
        <v>ADAMAOUA</v>
      </c>
      <c r="D1735" s="1" t="s">
        <v>21</v>
      </c>
      <c r="E1735" s="1" t="s">
        <v>122</v>
      </c>
      <c r="F1735" s="3" t="s">
        <v>90</v>
      </c>
      <c r="G1735" s="1" t="s">
        <v>661</v>
      </c>
      <c r="H1735" s="32" t="str">
        <f>_xlfn.XLOOKUP(B1735,[2]CALCULATION!$B:$B,[2]CALCULATION!$H:$H,"")</f>
        <v>Huawei</v>
      </c>
      <c r="I1735" s="28">
        <v>0</v>
      </c>
      <c r="J1735" s="28">
        <v>0</v>
      </c>
      <c r="K1735" s="28">
        <v>0</v>
      </c>
      <c r="L1735" s="28">
        <v>0</v>
      </c>
      <c r="M1735" s="28">
        <v>0</v>
      </c>
      <c r="N1735" s="28">
        <v>0</v>
      </c>
      <c r="O1735" s="28">
        <v>0</v>
      </c>
      <c r="P1735" s="28">
        <v>0</v>
      </c>
      <c r="Q1735" s="28">
        <v>0</v>
      </c>
      <c r="R1735" s="28">
        <v>0</v>
      </c>
      <c r="S1735" s="94">
        <v>0</v>
      </c>
      <c r="T1735" s="94">
        <f>_xlfn.XLOOKUP(B1735,'[3]Nur des jours'!$B:$B,'[3]Nur des jours'!$U:$U,"")</f>
        <v>0</v>
      </c>
      <c r="U1735" s="94">
        <v>0</v>
      </c>
      <c r="V1735" s="94">
        <v>0</v>
      </c>
      <c r="W1735" s="94">
        <v>0</v>
      </c>
      <c r="X1735" s="94">
        <v>0</v>
      </c>
      <c r="Y1735" s="94">
        <v>0</v>
      </c>
      <c r="Z1735" s="94">
        <v>0</v>
      </c>
      <c r="AA1735" s="94">
        <v>0</v>
      </c>
      <c r="AB1735" s="94">
        <v>0</v>
      </c>
      <c r="AC1735" s="94">
        <f>_xlfn.XLOOKUP(B1735,'[3]Nur des jours'!$B:$B,'[3]Nur des jours'!$N:$N,"")</f>
        <v>0</v>
      </c>
      <c r="AD1735" s="94">
        <v>0</v>
      </c>
      <c r="AE1735" s="94">
        <v>0</v>
      </c>
      <c r="AF1735" s="94">
        <v>0</v>
      </c>
      <c r="AG1735" s="94">
        <v>0</v>
      </c>
      <c r="AH1735" s="94">
        <v>0</v>
      </c>
      <c r="AI1735" s="49" t="s">
        <v>6588</v>
      </c>
      <c r="AJ1735" s="49"/>
      <c r="AK1735" s="48" t="str" cm="1">
        <f t="array" ref="AK1735">IFERROR(_xlfn.IFS(
AM1735="MPR ISSUE","PDH",
AM1735="BSS Hardware Issue","BSS",
AM1735="Sites strategiques, MLL, Pylone, etc.","ENVTECH",
AM1735="AKTIVCO DEFAUT GE &amp; POWER Cabinet","AKTIVCO",
AM1735="AKTIVCO Coupure ENEO &amp; Baisse de tension","AKTIVCO GRID ONLY",
AM1735="Coupure ENEO &amp; Baisse de tension","IHS GRID ONLY",
AM1735="Defaut GE &amp; POWER Cabinet","IHS",
AM1735="Sharing","Partners",
AM1735="Sites strategiques &amp; DataCenter","SST &amp; DC",
AM1735="Exclu","Exclu",
AM1735="SAT","SAT",
AM1735="SPARE-ISSUE","SPARE-ISSUE",
AM1735="Fiber CAmtel","TRANS_FO_CAMTEL",
AM1735="Fiber AOF","Fiber AOF",
AM1735="Projet OCM (HUAWEI)","TRAVAUX-HUAWEI",
AM1735="Projet OCM (NOKIA)","TRAVAUX-NOKIA",
AM1735="ACCESS-ISSUE","ACCESS-ISSUE",
AM1735="Projet OCM (ZTE, NOKIA, autres projets)","TRAVAUX OCM",
AM1735="No root CAuse","No root cause",
AM1735="ODU HS","PDH",
AM1735="IP &amp; VLAN","PDH",
AM1735="Warehouse HUAWEI","SPARE-ISSUE",
AM1735="SPARE-HS","SPARE-ISSUE",
AM1735="Power Telco","BSS",AM1735="no impacts","no impacts"
),"")</f>
        <v>Exclu</v>
      </c>
      <c r="AL1735" s="48" t="str" cm="1">
        <f t="array" ref="AL1735">IFERROR(_xlfn.IFS(
AM1735="MPR ISSUE","TX ISSUE",
AM1735="BSS Hardware Issue","RAN ISSUE",
AM1735="Sites strategiques, MLL, Pylone, etc.","ENVTECH",
AM1735="AKTIVCO DEFAUT GE &amp; POWER Cabinet","POWER ISSUE",
AM1735="AKTIVCO Coupure ENEO &amp; Baisse de tension","POWER ISSUE",
AM1735="Coupure ENEO &amp; Baisse de tension","POWER ISSUE",
AM1735="Defaut GE &amp; POWER Cabinet","POWER ISSUE",
AM1735="Sharing","POWER ISSUE",
AM1735="Sites strategiques &amp; DataCenter","POWER ISSUE",
AM1735="Exclu","Exclu",
AM1735="SAT","TX ISSUE",
AM1735="SPARE-ISSUE","SPARE-ISSUE",
AM1735="Fiber CAmtel","TX ISSUE",
AM1735="Fiber AOF","TX ISSUE",
AM1735="Projet OCM (HUAWEI)","TRAVAUX-HUAWEI",
AM1735="Projet OCM (NOKIA)","TRAVAUX -NOKIA",
AM1735="ACCESS-ISSUE","ACCESS-ISSUE",
AM1735="Projet OCM (ZTE, NOKIA, autres projets)","TRAVAUX OCM",
AM1735="No root CAuse","No root cause",
AM1735="ODU HS","TX ISSUE",
AM1735="IP &amp; VLAN","TX ISSUE",
AM1735="Warehouse HUAWEI","SPARE-ISSUE",
AM1735="SPARE-HS","SPARE-ISSUE",
AM1735="Power Telco","RAN ISSUE",AM1735="no impacts","no impacts"
),"")</f>
        <v>Exclu</v>
      </c>
      <c r="AM1735" s="67" t="s">
        <v>6588</v>
      </c>
      <c r="AN1735" s="48" t="str" cm="1">
        <f t="array" ref="AN1735">IFERROR(_xlfn.IFS(
AM1735="MPR ISSUE","ACTIVE",
AM1735="BSS Hardware Issue","ACTIVE",
AM1735="Sites strategiques, MLL, Pylone, etc.","PASSIVE",
AM1735="AKTIVCO DEFAUT GE &amp; POWER Cabinet","PASSIVE",
AM1735="AKTIVCO Coupure ENEO &amp; Baisse de tension","PASSIVE",
AM1735="Coupure ENEO &amp; Baisse de tension","PASSIVE",
AM1735="Defaut GE &amp; POWER Cabinet","PASSIVE",
AM1735="Sharing","PASSIVE",
AM1735="Sites strategiques &amp; DataCenter","PASSIVE",
AM1735="Exclu","Exclu",
AM1735="SAT","ACTIVE",
AM1735="SPARE-ISSUE","SPARE-ISSUE",
AM1735="Fiber CAmtel","ACTIVE",
AM1735="Fiber AOF","ACTIVE",
AM1735="Projet OCM (HUAWEI)","PLANNED WORKS",
AM1735="Projet OCM (NOKIA)","PLANNED WORKS",
AM1735="ACCESS-ISSUE","ACCESS-ISSUE",
AM1735="Projet OCM (ZTE, NOKIA, autres projets)","PLANNED WORKS",
AM1735="No root CAuse","No root cause",
AM1735="ODU HS","ACTIVE",
AM1735="IP &amp; VLAN","ACTIVE",
AM1735="Warehouse HUAWEI","SPARE-ISSUE",
AM1735="SPARE-HS","SPARE-ISSUE",
AM1735="Power Telco","ACTIVE", AM1735="no impacts","no impacts"
),"")</f>
        <v>Exclu</v>
      </c>
      <c r="AO1735" s="93" t="s">
        <v>5537</v>
      </c>
      <c r="AP1735" s="101" t="str">
        <f t="shared" si="50"/>
        <v>ADM_160</v>
      </c>
      <c r="AR1735" s="17" t="s">
        <v>5537</v>
      </c>
      <c r="AS1735" s="7" t="s">
        <v>5537</v>
      </c>
      <c r="AT1735" s="6"/>
      <c r="AU1735" s="7"/>
      <c r="AV1735" s="3" t="s">
        <v>5537</v>
      </c>
      <c r="AW1735" s="18" t="s">
        <v>5537</v>
      </c>
      <c r="AX1735" s="18" t="s">
        <v>5537</v>
      </c>
      <c r="AY1735" s="18" t="s">
        <v>5537</v>
      </c>
      <c r="AZ1735" s="18" t="s">
        <v>5537</v>
      </c>
      <c r="BA1735" s="18" t="s">
        <v>5537</v>
      </c>
      <c r="BB1735" s="18" t="s">
        <v>5537</v>
      </c>
      <c r="BC1735" s="18" t="s">
        <v>5537</v>
      </c>
      <c r="BD1735" s="18" t="s">
        <v>5537</v>
      </c>
      <c r="BE1735" s="18" t="s">
        <v>5537</v>
      </c>
      <c r="BF1735" s="18" t="s">
        <v>5537</v>
      </c>
      <c r="BG1735" s="18" t="s">
        <v>5537</v>
      </c>
      <c r="BH1735" s="18" t="s">
        <v>5537</v>
      </c>
      <c r="BI1735" s="9" t="s">
        <v>5537</v>
      </c>
      <c r="BJ1735" s="14"/>
      <c r="BK1735" s="14" t="s">
        <v>5537</v>
      </c>
      <c r="BL1735" s="14" t="str">
        <f>_xlfn.XLOOKUP(B1735,'[4]cell downs 18042026 17h'!$B:$B,'[4]cell downs 18042026 17h'!$B:$B,"")</f>
        <v/>
      </c>
      <c r="BM1735" s="14" t="str">
        <f>_xlfn.XLOOKUP(B1735,'[5]Cells Huawei 19042026 15h'!$B:$B,'[5]Cells Huawei 19042026 15h'!$B:$B,"")</f>
        <v/>
      </c>
      <c r="BN1735" s="9" t="str">
        <f>_xlfn.XLOOKUP(B1735,'[6]cells down 19042026 9H40'!$B:$B,'[6]cells down 19042026 9H40'!$B:$B,"")</f>
        <v/>
      </c>
      <c r="BO1735" s="9" t="s">
        <v>5537</v>
      </c>
      <c r="BP1735" s="9" t="s">
        <v>12</v>
      </c>
      <c r="BQ1735" s="115"/>
    </row>
    <row r="1736" spans="1:69" s="9" customFormat="1" x14ac:dyDescent="0.3">
      <c r="A1736" s="1" t="s">
        <v>2374</v>
      </c>
      <c r="B1736" s="8" t="s">
        <v>2375</v>
      </c>
      <c r="C1736" s="3" t="str">
        <f>_xlfn.XLOOKUP(B1736,'[1]daily break down'!$D:$D,'[1]daily break down'!$E:$E,"")</f>
        <v>Douala</v>
      </c>
      <c r="D1736" s="1" t="s">
        <v>11</v>
      </c>
      <c r="E1736" s="1" t="s">
        <v>12</v>
      </c>
      <c r="F1736" s="3" t="s">
        <v>31</v>
      </c>
      <c r="G1736" s="1" t="s">
        <v>32</v>
      </c>
      <c r="H1736" s="34" t="str">
        <f>_xlfn.XLOOKUP(B1736,[2]CALCULATION!$B:$B,[2]CALCULATION!$H:$H,"")</f>
        <v>ZTE</v>
      </c>
      <c r="I1736" s="28">
        <v>0</v>
      </c>
      <c r="J1736" s="28">
        <v>0</v>
      </c>
      <c r="K1736" s="28">
        <v>0</v>
      </c>
      <c r="L1736" s="28">
        <v>0</v>
      </c>
      <c r="M1736" s="28">
        <v>11.644576138662741</v>
      </c>
      <c r="N1736" s="28">
        <v>0</v>
      </c>
      <c r="O1736" s="28">
        <v>0</v>
      </c>
      <c r="P1736" s="28">
        <v>0</v>
      </c>
      <c r="Q1736" s="28">
        <v>0</v>
      </c>
      <c r="R1736" s="28">
        <v>13.403275376462824</v>
      </c>
      <c r="S1736" s="94">
        <v>0</v>
      </c>
      <c r="T1736" s="94">
        <f>_xlfn.XLOOKUP(B1736,'[3]Nur des jours'!$B:$B,'[3]Nur des jours'!$U:$U,"")</f>
        <v>0</v>
      </c>
      <c r="U1736" s="94">
        <v>0</v>
      </c>
      <c r="V1736" s="94">
        <v>0</v>
      </c>
      <c r="W1736" s="94">
        <v>0</v>
      </c>
      <c r="X1736" s="94">
        <v>0</v>
      </c>
      <c r="Y1736" s="94">
        <v>0</v>
      </c>
      <c r="Z1736" s="94">
        <v>0</v>
      </c>
      <c r="AA1736" s="94">
        <v>0</v>
      </c>
      <c r="AB1736" s="94">
        <v>0</v>
      </c>
      <c r="AC1736" s="94">
        <f>_xlfn.XLOOKUP(B1736,'[3]Nur des jours'!$B:$B,'[3]Nur des jours'!$N:$N,"")</f>
        <v>0</v>
      </c>
      <c r="AD1736" s="94">
        <v>0</v>
      </c>
      <c r="AE1736" s="94">
        <v>0</v>
      </c>
      <c r="AF1736" s="94">
        <v>0</v>
      </c>
      <c r="AG1736" s="94">
        <v>0</v>
      </c>
      <c r="AH1736" s="94">
        <v>0</v>
      </c>
      <c r="AI1736" s="49" t="s">
        <v>5559</v>
      </c>
      <c r="AJ1736" s="49"/>
      <c r="AK1736" s="48" t="str" cm="1">
        <f t="array" ref="AK1736">IFERROR(_xlfn.IFS(
AM1736="MPR ISSUE","PDH",
AM1736="BSS Hardware Issue","BSS",
AM1736="Sites strategiques, MLL, Pylone, etc.","ENVTECH",
AM1736="AKTIVCO DEFAUT GE &amp; POWER Cabinet","AKTIVCO",
AM1736="AKTIVCO Coupure ENEO &amp; Baisse de tension","AKTIVCO GRID ONLY",
AM1736="Coupure ENEO &amp; Baisse de tension","IHS GRID ONLY",
AM1736="Defaut GE &amp; POWER Cabinet","IHS",
AM1736="Sharing","Partners",
AM1736="Sites strategiques &amp; DataCenter","SST &amp; DC",
AM1736="Exclu","Exclu",
AM1736="SAT","SAT",
AM1736="SPARE-ISSUE","SPARE-ISSUE",
AM1736="Fiber CAmtel","TRANS_FO_CAMTEL",
AM1736="Fiber AOF","Fiber AOF",
AM1736="Projet OCM (HUAWEI)","TRAVAUX-HUAWEI",
AM1736="Projet OCM (NOKIA)","TRAVAUX-NOKIA",
AM1736="ACCESS-ISSUE","ACCESS-ISSUE",
AM1736="Projet OCM (ZTE, NOKIA, autres projets)","TRAVAUX OCM",
AM1736="No root CAuse","No root cause",
AM1736="ODU HS","PDH",
AM1736="IP &amp; VLAN","PDH",
AM1736="Warehouse HUAWEI","SPARE-ISSUE",
AM1736="SPARE-HS","SPARE-ISSUE",
AM1736="Power Telco","BSS",AM1736="no impacts","no impacts"
),"")</f>
        <v>no impacts</v>
      </c>
      <c r="AL1736" s="48" t="str" cm="1">
        <f t="array" ref="AL1736">IFERROR(_xlfn.IFS(
AM1736="MPR ISSUE","TX ISSUE",
AM1736="BSS Hardware Issue","RAN ISSUE",
AM1736="Sites strategiques, MLL, Pylone, etc.","ENVTECH",
AM1736="AKTIVCO DEFAUT GE &amp; POWER Cabinet","POWER ISSUE",
AM1736="AKTIVCO Coupure ENEO &amp; Baisse de tension","POWER ISSUE",
AM1736="Coupure ENEO &amp; Baisse de tension","POWER ISSUE",
AM1736="Defaut GE &amp; POWER Cabinet","POWER ISSUE",
AM1736="Sharing","POWER ISSUE",
AM1736="Sites strategiques &amp; DataCenter","POWER ISSUE",
AM1736="Exclu","Exclu",
AM1736="SAT","TX ISSUE",
AM1736="SPARE-ISSUE","SPARE-ISSUE",
AM1736="Fiber CAmtel","TX ISSUE",
AM1736="Fiber AOF","TX ISSUE",
AM1736="Projet OCM (HUAWEI)","TRAVAUX-HUAWEI",
AM1736="Projet OCM (NOKIA)","TRAVAUX -NOKIA",
AM1736="ACCESS-ISSUE","ACCESS-ISSUE",
AM1736="Projet OCM (ZTE, NOKIA, autres projets)","TRAVAUX OCM",
AM1736="No root CAuse","No root cause",
AM1736="ODU HS","TX ISSUE",
AM1736="IP &amp; VLAN","TX ISSUE",
AM1736="Warehouse HUAWEI","SPARE-ISSUE",
AM1736="SPARE-HS","SPARE-ISSUE",
AM1736="Power Telco","RAN ISSUE",AM1736="no impacts","no impacts"
),"")</f>
        <v>no impacts</v>
      </c>
      <c r="AM1736" s="67" t="s">
        <v>5605</v>
      </c>
      <c r="AN1736" s="48" t="str" cm="1">
        <f t="array" ref="AN1736">IFERROR(_xlfn.IFS(
AM1736="MPR ISSUE","ACTIVE",
AM1736="BSS Hardware Issue","ACTIVE",
AM1736="Sites strategiques, MLL, Pylone, etc.","PASSIVE",
AM1736="AKTIVCO DEFAUT GE &amp; POWER Cabinet","PASSIVE",
AM1736="AKTIVCO Coupure ENEO &amp; Baisse de tension","PASSIVE",
AM1736="Coupure ENEO &amp; Baisse de tension","PASSIVE",
AM1736="Defaut GE &amp; POWER Cabinet","PASSIVE",
AM1736="Sharing","PASSIVE",
AM1736="Sites strategiques &amp; DataCenter","PASSIVE",
AM1736="Exclu","Exclu",
AM1736="SAT","ACTIVE",
AM1736="SPARE-ISSUE","SPARE-ISSUE",
AM1736="Fiber CAmtel","ACTIVE",
AM1736="Fiber AOF","ACTIVE",
AM1736="Projet OCM (HUAWEI)","PLANNED WORKS",
AM1736="Projet OCM (NOKIA)","PLANNED WORKS",
AM1736="ACCESS-ISSUE","ACCESS-ISSUE",
AM1736="Projet OCM (ZTE, NOKIA, autres projets)","PLANNED WORKS",
AM1736="No root CAuse","No root cause",
AM1736="ODU HS","ACTIVE",
AM1736="IP &amp; VLAN","ACTIVE",
AM1736="Warehouse HUAWEI","SPARE-ISSUE",
AM1736="SPARE-HS","SPARE-ISSUE",
AM1736="Power Telco","ACTIVE", AM1736="no impacts","no impacts"
),"")</f>
        <v>no impacts</v>
      </c>
      <c r="AO1736" s="93" t="s">
        <v>5537</v>
      </c>
      <c r="AP1736" s="101" t="str">
        <f t="shared" si="50"/>
        <v>LIT_084</v>
      </c>
      <c r="AR1736" s="17" t="s">
        <v>5537</v>
      </c>
      <c r="AS1736" s="7" t="s">
        <v>5537</v>
      </c>
      <c r="AT1736" s="6"/>
      <c r="AU1736" s="7"/>
      <c r="AV1736" s="3" t="s">
        <v>5537</v>
      </c>
      <c r="AW1736" s="18" t="s">
        <v>5537</v>
      </c>
      <c r="AX1736" s="18" t="s">
        <v>5537</v>
      </c>
      <c r="AY1736" s="18" t="s">
        <v>5537</v>
      </c>
      <c r="AZ1736" s="18" t="s">
        <v>5537</v>
      </c>
      <c r="BA1736" s="18" t="s">
        <v>5537</v>
      </c>
      <c r="BB1736" s="18" t="s">
        <v>5537</v>
      </c>
      <c r="BC1736" s="18" t="s">
        <v>5537</v>
      </c>
      <c r="BD1736" s="18" t="s">
        <v>5537</v>
      </c>
      <c r="BE1736" s="18" t="s">
        <v>5537</v>
      </c>
      <c r="BF1736" s="18" t="s">
        <v>5537</v>
      </c>
      <c r="BG1736" s="18" t="s">
        <v>5537</v>
      </c>
      <c r="BH1736" s="18" t="s">
        <v>5537</v>
      </c>
      <c r="BI1736" s="9" t="s">
        <v>5537</v>
      </c>
      <c r="BJ1736" s="14"/>
      <c r="BK1736" s="14" t="s">
        <v>5537</v>
      </c>
      <c r="BL1736" s="14" t="str">
        <f>_xlfn.XLOOKUP(B1736,'[4]cell downs 18042026 17h'!$B:$B,'[4]cell downs 18042026 17h'!$B:$B,"")</f>
        <v/>
      </c>
      <c r="BM1736" s="14" t="str">
        <f>_xlfn.XLOOKUP(B1736,'[5]Cells Huawei 19042026 15h'!$B:$B,'[5]Cells Huawei 19042026 15h'!$B:$B,"")</f>
        <v/>
      </c>
      <c r="BN1736" s="9" t="str">
        <f>_xlfn.XLOOKUP(B1736,'[6]cells down 19042026 9H40'!$B:$B,'[6]cells down 19042026 9H40'!$B:$B,"")</f>
        <v/>
      </c>
      <c r="BO1736" s="9" t="s">
        <v>2375</v>
      </c>
      <c r="BP1736" s="9" t="s">
        <v>12</v>
      </c>
      <c r="BQ1736" s="115"/>
    </row>
    <row r="1737" spans="1:69" s="9" customFormat="1" x14ac:dyDescent="0.3">
      <c r="A1737" s="1" t="s">
        <v>1670</v>
      </c>
      <c r="B1737" s="8" t="s">
        <v>1671</v>
      </c>
      <c r="C1737" s="3" t="str">
        <f>_xlfn.XLOOKUP(B1737,'[1]daily break down'!$D:$D,'[1]daily break down'!$E:$E,"")</f>
        <v>Douala</v>
      </c>
      <c r="D1737" s="1" t="s">
        <v>11</v>
      </c>
      <c r="E1737" s="1" t="s">
        <v>12</v>
      </c>
      <c r="F1737" s="3" t="s">
        <v>31</v>
      </c>
      <c r="G1737" s="1" t="s">
        <v>32</v>
      </c>
      <c r="H1737" s="34" t="str">
        <f>_xlfn.XLOOKUP(B1737,[2]CALCULATION!$B:$B,[2]CALCULATION!$H:$H,"")</f>
        <v>ZTE</v>
      </c>
      <c r="I1737" s="28">
        <v>0</v>
      </c>
      <c r="J1737" s="28">
        <v>0</v>
      </c>
      <c r="K1737" s="28">
        <v>0</v>
      </c>
      <c r="L1737" s="28">
        <v>0</v>
      </c>
      <c r="M1737" s="28">
        <v>0</v>
      </c>
      <c r="N1737" s="28">
        <v>0</v>
      </c>
      <c r="O1737" s="28">
        <v>0</v>
      </c>
      <c r="P1737" s="28">
        <v>0</v>
      </c>
      <c r="Q1737" s="28">
        <v>0</v>
      </c>
      <c r="R1737" s="28">
        <v>9.2236604429377387</v>
      </c>
      <c r="S1737" s="94">
        <v>0</v>
      </c>
      <c r="T1737" s="94">
        <f>_xlfn.XLOOKUP(B1737,'[3]Nur des jours'!$B:$B,'[3]Nur des jours'!$U:$U,"")</f>
        <v>0</v>
      </c>
      <c r="U1737" s="94">
        <v>0</v>
      </c>
      <c r="V1737" s="94">
        <v>0</v>
      </c>
      <c r="W1737" s="94">
        <v>0</v>
      </c>
      <c r="X1737" s="94">
        <v>0</v>
      </c>
      <c r="Y1737" s="94">
        <v>0</v>
      </c>
      <c r="Z1737" s="94">
        <v>0</v>
      </c>
      <c r="AA1737" s="94">
        <v>0</v>
      </c>
      <c r="AB1737" s="94">
        <v>0</v>
      </c>
      <c r="AC1737" s="94">
        <f>_xlfn.XLOOKUP(B1737,'[3]Nur des jours'!$B:$B,'[3]Nur des jours'!$N:$N,"")</f>
        <v>0</v>
      </c>
      <c r="AD1737" s="94">
        <v>0</v>
      </c>
      <c r="AE1737" s="94">
        <v>0</v>
      </c>
      <c r="AF1737" s="94">
        <v>0</v>
      </c>
      <c r="AG1737" s="94">
        <v>0</v>
      </c>
      <c r="AH1737" s="94">
        <v>0</v>
      </c>
      <c r="AI1737" s="49" t="s">
        <v>5559</v>
      </c>
      <c r="AJ1737" s="49"/>
      <c r="AK1737" s="48" t="str" cm="1">
        <f t="array" ref="AK1737">IFERROR(_xlfn.IFS(
AM1737="MPR ISSUE","PDH",
AM1737="BSS Hardware Issue","BSS",
AM1737="Sites strategiques, MLL, Pylone, etc.","ENVTECH",
AM1737="AKTIVCO DEFAUT GE &amp; POWER Cabinet","AKTIVCO",
AM1737="AKTIVCO Coupure ENEO &amp; Baisse de tension","AKTIVCO GRID ONLY",
AM1737="Coupure ENEO &amp; Baisse de tension","IHS GRID ONLY",
AM1737="Defaut GE &amp; POWER Cabinet","IHS",
AM1737="Sharing","Partners",
AM1737="Sites strategiques &amp; DataCenter","SST &amp; DC",
AM1737="Exclu","Exclu",
AM1737="SAT","SAT",
AM1737="SPARE-ISSUE","SPARE-ISSUE",
AM1737="Fiber CAmtel","TRANS_FO_CAMTEL",
AM1737="Fiber AOF","Fiber AOF",
AM1737="Projet OCM (HUAWEI)","TRAVAUX-HUAWEI",
AM1737="Projet OCM (NOKIA)","TRAVAUX-NOKIA",
AM1737="ACCESS-ISSUE","ACCESS-ISSUE",
AM1737="Projet OCM (ZTE, NOKIA, autres projets)","TRAVAUX OCM",
AM1737="No root CAuse","No root cause",
AM1737="ODU HS","PDH",
AM1737="IP &amp; VLAN","PDH",
AM1737="Warehouse HUAWEI","SPARE-ISSUE",
AM1737="SPARE-HS","SPARE-ISSUE",
AM1737="Power Telco","BSS",AM1737="no impacts","no impacts"
),"")</f>
        <v>no impacts</v>
      </c>
      <c r="AL1737" s="48" t="str" cm="1">
        <f t="array" ref="AL1737">IFERROR(_xlfn.IFS(
AM1737="MPR ISSUE","TX ISSUE",
AM1737="BSS Hardware Issue","RAN ISSUE",
AM1737="Sites strategiques, MLL, Pylone, etc.","ENVTECH",
AM1737="AKTIVCO DEFAUT GE &amp; POWER Cabinet","POWER ISSUE",
AM1737="AKTIVCO Coupure ENEO &amp; Baisse de tension","POWER ISSUE",
AM1737="Coupure ENEO &amp; Baisse de tension","POWER ISSUE",
AM1737="Defaut GE &amp; POWER Cabinet","POWER ISSUE",
AM1737="Sharing","POWER ISSUE",
AM1737="Sites strategiques &amp; DataCenter","POWER ISSUE",
AM1737="Exclu","Exclu",
AM1737="SAT","TX ISSUE",
AM1737="SPARE-ISSUE","SPARE-ISSUE",
AM1737="Fiber CAmtel","TX ISSUE",
AM1737="Fiber AOF","TX ISSUE",
AM1737="Projet OCM (HUAWEI)","TRAVAUX-HUAWEI",
AM1737="Projet OCM (NOKIA)","TRAVAUX -NOKIA",
AM1737="ACCESS-ISSUE","ACCESS-ISSUE",
AM1737="Projet OCM (ZTE, NOKIA, autres projets)","TRAVAUX OCM",
AM1737="No root CAuse","No root cause",
AM1737="ODU HS","TX ISSUE",
AM1737="IP &amp; VLAN","TX ISSUE",
AM1737="Warehouse HUAWEI","SPARE-ISSUE",
AM1737="SPARE-HS","SPARE-ISSUE",
AM1737="Power Telco","RAN ISSUE",AM1737="no impacts","no impacts"
),"")</f>
        <v>no impacts</v>
      </c>
      <c r="AM1737" s="67" t="s">
        <v>5605</v>
      </c>
      <c r="AN1737" s="48" t="str" cm="1">
        <f t="array" ref="AN1737">IFERROR(_xlfn.IFS(
AM1737="MPR ISSUE","ACTIVE",
AM1737="BSS Hardware Issue","ACTIVE",
AM1737="Sites strategiques, MLL, Pylone, etc.","PASSIVE",
AM1737="AKTIVCO DEFAUT GE &amp; POWER Cabinet","PASSIVE",
AM1737="AKTIVCO Coupure ENEO &amp; Baisse de tension","PASSIVE",
AM1737="Coupure ENEO &amp; Baisse de tension","PASSIVE",
AM1737="Defaut GE &amp; POWER Cabinet","PASSIVE",
AM1737="Sharing","PASSIVE",
AM1737="Sites strategiques &amp; DataCenter","PASSIVE",
AM1737="Exclu","Exclu",
AM1737="SAT","ACTIVE",
AM1737="SPARE-ISSUE","SPARE-ISSUE",
AM1737="Fiber CAmtel","ACTIVE",
AM1737="Fiber AOF","ACTIVE",
AM1737="Projet OCM (HUAWEI)","PLANNED WORKS",
AM1737="Projet OCM (NOKIA)","PLANNED WORKS",
AM1737="ACCESS-ISSUE","ACCESS-ISSUE",
AM1737="Projet OCM (ZTE, NOKIA, autres projets)","PLANNED WORKS",
AM1737="No root CAuse","No root cause",
AM1737="ODU HS","ACTIVE",
AM1737="IP &amp; VLAN","ACTIVE",
AM1737="Warehouse HUAWEI","SPARE-ISSUE",
AM1737="SPARE-HS","SPARE-ISSUE",
AM1737="Power Telco","ACTIVE", AM1737="no impacts","no impacts"
),"")</f>
        <v>no impacts</v>
      </c>
      <c r="AO1737" s="93" t="s">
        <v>5537</v>
      </c>
      <c r="AP1737" s="101" t="str">
        <f t="shared" si="50"/>
        <v>LIT_358</v>
      </c>
      <c r="AR1737" s="17" t="s">
        <v>5537</v>
      </c>
      <c r="AS1737" s="7" t="s">
        <v>5537</v>
      </c>
      <c r="AT1737" s="6"/>
      <c r="AU1737" s="7"/>
      <c r="AV1737" s="3" t="s">
        <v>5537</v>
      </c>
      <c r="AW1737" s="18" t="s">
        <v>5537</v>
      </c>
      <c r="AX1737" s="18" t="s">
        <v>5537</v>
      </c>
      <c r="AY1737" s="18" t="s">
        <v>5537</v>
      </c>
      <c r="AZ1737" s="18" t="s">
        <v>5537</v>
      </c>
      <c r="BA1737" s="18" t="s">
        <v>5537</v>
      </c>
      <c r="BB1737" s="18" t="s">
        <v>5537</v>
      </c>
      <c r="BC1737" s="18" t="s">
        <v>5537</v>
      </c>
      <c r="BD1737" s="18" t="s">
        <v>5537</v>
      </c>
      <c r="BE1737" s="18" t="s">
        <v>5537</v>
      </c>
      <c r="BF1737" s="18" t="s">
        <v>5537</v>
      </c>
      <c r="BG1737" s="18" t="s">
        <v>5537</v>
      </c>
      <c r="BH1737" s="18" t="s">
        <v>5537</v>
      </c>
      <c r="BI1737" s="9" t="s">
        <v>5537</v>
      </c>
      <c r="BJ1737" s="14"/>
      <c r="BK1737" s="14" t="s">
        <v>5537</v>
      </c>
      <c r="BL1737" s="14" t="str">
        <f>_xlfn.XLOOKUP(B1737,'[4]cell downs 18042026 17h'!$B:$B,'[4]cell downs 18042026 17h'!$B:$B,"")</f>
        <v/>
      </c>
      <c r="BM1737" s="14" t="str">
        <f>_xlfn.XLOOKUP(B1737,'[5]Cells Huawei 19042026 15h'!$B:$B,'[5]Cells Huawei 19042026 15h'!$B:$B,"")</f>
        <v/>
      </c>
      <c r="BN1737" s="9" t="str">
        <f>_xlfn.XLOOKUP(B1737,'[6]cells down 19042026 9H40'!$B:$B,'[6]cells down 19042026 9H40'!$B:$B,"")</f>
        <v/>
      </c>
      <c r="BO1737" s="9" t="s">
        <v>1671</v>
      </c>
      <c r="BP1737" s="9" t="s">
        <v>594</v>
      </c>
      <c r="BQ1737" s="115"/>
    </row>
    <row r="1738" spans="1:69" s="9" customFormat="1" x14ac:dyDescent="0.3">
      <c r="A1738" s="1" t="s">
        <v>995</v>
      </c>
      <c r="B1738" s="8" t="s">
        <v>996</v>
      </c>
      <c r="C1738" s="3" t="str">
        <f>_xlfn.XLOOKUP(B1738,'[1]daily break down'!$D:$D,'[1]daily break down'!$E:$E,"")</f>
        <v>NORD</v>
      </c>
      <c r="D1738" s="1" t="s">
        <v>21</v>
      </c>
      <c r="E1738" s="1" t="s">
        <v>22</v>
      </c>
      <c r="F1738" s="3" t="s">
        <v>23</v>
      </c>
      <c r="G1738" s="1" t="s">
        <v>997</v>
      </c>
      <c r="H1738" s="32" t="str">
        <f>_xlfn.XLOOKUP(B1738,[2]CALCULATION!$B:$B,[2]CALCULATION!$H:$H,"")</f>
        <v>Huawei</v>
      </c>
      <c r="I1738" s="28">
        <v>0.30952778419840593</v>
      </c>
      <c r="J1738" s="28">
        <v>0.14036206635790577</v>
      </c>
      <c r="K1738" s="28">
        <v>2.9427879223703247E-3</v>
      </c>
      <c r="L1738" s="28">
        <v>0</v>
      </c>
      <c r="M1738" s="28">
        <v>1.4738908721495978</v>
      </c>
      <c r="N1738" s="28">
        <v>0</v>
      </c>
      <c r="O1738" s="28">
        <v>0</v>
      </c>
      <c r="P1738" s="28">
        <v>0</v>
      </c>
      <c r="Q1738" s="28">
        <v>1.0962330887787397</v>
      </c>
      <c r="R1738" s="28">
        <v>6.5354860986265573</v>
      </c>
      <c r="S1738" s="94">
        <v>0</v>
      </c>
      <c r="T1738" s="94">
        <f>_xlfn.XLOOKUP(B1738,'[3]Nur des jours'!$B:$B,'[3]Nur des jours'!$U:$U,"")</f>
        <v>0</v>
      </c>
      <c r="U1738" s="94">
        <v>0</v>
      </c>
      <c r="V1738" s="94">
        <v>0</v>
      </c>
      <c r="W1738" s="94">
        <v>0</v>
      </c>
      <c r="X1738" s="94">
        <v>0</v>
      </c>
      <c r="Y1738" s="94">
        <v>0</v>
      </c>
      <c r="Z1738" s="94">
        <v>0</v>
      </c>
      <c r="AA1738" s="94">
        <v>0</v>
      </c>
      <c r="AB1738" s="94">
        <v>0</v>
      </c>
      <c r="AC1738" s="94">
        <f>_xlfn.XLOOKUP(B1738,'[3]Nur des jours'!$B:$B,'[3]Nur des jours'!$N:$N,"")</f>
        <v>0</v>
      </c>
      <c r="AD1738" s="94">
        <v>0</v>
      </c>
      <c r="AE1738" s="94">
        <v>0</v>
      </c>
      <c r="AF1738" s="94">
        <v>0</v>
      </c>
      <c r="AG1738" s="94">
        <v>0</v>
      </c>
      <c r="AH1738" s="94">
        <v>0</v>
      </c>
      <c r="AI1738" s="49" t="s">
        <v>5559</v>
      </c>
      <c r="AJ1738" s="49"/>
      <c r="AK1738" s="48" t="str" cm="1">
        <f t="array" ref="AK1738">IFERROR(_xlfn.IFS(
AM1738="MPR ISSUE","PDH",
AM1738="BSS Hardware Issue","BSS",
AM1738="Sites strategiques, MLL, Pylone, etc.","ENVTECH",
AM1738="AKTIVCO DEFAUT GE &amp; POWER Cabinet","AKTIVCO",
AM1738="AKTIVCO Coupure ENEO &amp; Baisse de tension","AKTIVCO GRID ONLY",
AM1738="Coupure ENEO &amp; Baisse de tension","IHS GRID ONLY",
AM1738="Defaut GE &amp; POWER Cabinet","IHS",
AM1738="Sharing","Partners",
AM1738="Sites strategiques &amp; DataCenter","SST &amp; DC",
AM1738="Exclu","Exclu",
AM1738="SAT","SAT",
AM1738="SPARE-ISSUE","SPARE-ISSUE",
AM1738="Fiber CAmtel","TRANS_FO_CAMTEL",
AM1738="Fiber AOF","Fiber AOF",
AM1738="Projet OCM (HUAWEI)","TRAVAUX-HUAWEI",
AM1738="Projet OCM (NOKIA)","TRAVAUX-NOKIA",
AM1738="ACCESS-ISSUE","ACCESS-ISSUE",
AM1738="Projet OCM (ZTE, NOKIA, autres projets)","TRAVAUX OCM",
AM1738="No root CAuse","No root cause",
AM1738="ODU HS","PDH",
AM1738="IP &amp; VLAN","PDH",
AM1738="Warehouse HUAWEI","SPARE-ISSUE",
AM1738="SPARE-HS","SPARE-ISSUE",
AM1738="Power Telco","BSS",AM1738="no impacts","no impacts"
),"")</f>
        <v>no impacts</v>
      </c>
      <c r="AL1738" s="48" t="str" cm="1">
        <f t="array" ref="AL1738">IFERROR(_xlfn.IFS(
AM1738="MPR ISSUE","TX ISSUE",
AM1738="BSS Hardware Issue","RAN ISSUE",
AM1738="Sites strategiques, MLL, Pylone, etc.","ENVTECH",
AM1738="AKTIVCO DEFAUT GE &amp; POWER Cabinet","POWER ISSUE",
AM1738="AKTIVCO Coupure ENEO &amp; Baisse de tension","POWER ISSUE",
AM1738="Coupure ENEO &amp; Baisse de tension","POWER ISSUE",
AM1738="Defaut GE &amp; POWER Cabinet","POWER ISSUE",
AM1738="Sharing","POWER ISSUE",
AM1738="Sites strategiques &amp; DataCenter","POWER ISSUE",
AM1738="Exclu","Exclu",
AM1738="SAT","TX ISSUE",
AM1738="SPARE-ISSUE","SPARE-ISSUE",
AM1738="Fiber CAmtel","TX ISSUE",
AM1738="Fiber AOF","TX ISSUE",
AM1738="Projet OCM (HUAWEI)","TRAVAUX-HUAWEI",
AM1738="Projet OCM (NOKIA)","TRAVAUX -NOKIA",
AM1738="ACCESS-ISSUE","ACCESS-ISSUE",
AM1738="Projet OCM (ZTE, NOKIA, autres projets)","TRAVAUX OCM",
AM1738="No root CAuse","No root cause",
AM1738="ODU HS","TX ISSUE",
AM1738="IP &amp; VLAN","TX ISSUE",
AM1738="Warehouse HUAWEI","SPARE-ISSUE",
AM1738="SPARE-HS","SPARE-ISSUE",
AM1738="Power Telco","RAN ISSUE",AM1738="no impacts","no impacts"
),"")</f>
        <v>no impacts</v>
      </c>
      <c r="AM1738" s="67" t="s">
        <v>5605</v>
      </c>
      <c r="AN1738" s="48" t="str" cm="1">
        <f t="array" ref="AN1738">IFERROR(_xlfn.IFS(
AM1738="MPR ISSUE","ACTIVE",
AM1738="BSS Hardware Issue","ACTIVE",
AM1738="Sites strategiques, MLL, Pylone, etc.","PASSIVE",
AM1738="AKTIVCO DEFAUT GE &amp; POWER Cabinet","PASSIVE",
AM1738="AKTIVCO Coupure ENEO &amp; Baisse de tension","PASSIVE",
AM1738="Coupure ENEO &amp; Baisse de tension","PASSIVE",
AM1738="Defaut GE &amp; POWER Cabinet","PASSIVE",
AM1738="Sharing","PASSIVE",
AM1738="Sites strategiques &amp; DataCenter","PASSIVE",
AM1738="Exclu","Exclu",
AM1738="SAT","ACTIVE",
AM1738="SPARE-ISSUE","SPARE-ISSUE",
AM1738="Fiber CAmtel","ACTIVE",
AM1738="Fiber AOF","ACTIVE",
AM1738="Projet OCM (HUAWEI)","PLANNED WORKS",
AM1738="Projet OCM (NOKIA)","PLANNED WORKS",
AM1738="ACCESS-ISSUE","ACCESS-ISSUE",
AM1738="Projet OCM (ZTE, NOKIA, autres projets)","PLANNED WORKS",
AM1738="No root CAuse","No root cause",
AM1738="ODU HS","ACTIVE",
AM1738="IP &amp; VLAN","ACTIVE",
AM1738="Warehouse HUAWEI","SPARE-ISSUE",
AM1738="SPARE-HS","SPARE-ISSUE",
AM1738="Power Telco","ACTIVE", AM1738="no impacts","no impacts"
),"")</f>
        <v>no impacts</v>
      </c>
      <c r="AO1738" s="93" t="s">
        <v>5537</v>
      </c>
      <c r="AP1738" s="101" t="str">
        <f t="shared" si="50"/>
        <v>NRD_137</v>
      </c>
      <c r="AR1738" s="17" t="s">
        <v>5537</v>
      </c>
      <c r="AS1738" s="7" t="s">
        <v>5537</v>
      </c>
      <c r="AT1738" s="6"/>
      <c r="AU1738" s="7"/>
      <c r="AV1738" s="3" t="s">
        <v>5537</v>
      </c>
      <c r="AW1738" s="18" t="s">
        <v>5537</v>
      </c>
      <c r="AX1738" s="18" t="s">
        <v>5537</v>
      </c>
      <c r="AY1738" s="18" t="s">
        <v>5537</v>
      </c>
      <c r="AZ1738" s="18" t="s">
        <v>5537</v>
      </c>
      <c r="BA1738" s="18" t="s">
        <v>5537</v>
      </c>
      <c r="BB1738" s="18" t="s">
        <v>5537</v>
      </c>
      <c r="BC1738" s="18" t="s">
        <v>5537</v>
      </c>
      <c r="BD1738" s="18" t="s">
        <v>5537</v>
      </c>
      <c r="BE1738" s="18" t="s">
        <v>5537</v>
      </c>
      <c r="BF1738" s="18" t="s">
        <v>5537</v>
      </c>
      <c r="BG1738" s="18" t="s">
        <v>5537</v>
      </c>
      <c r="BH1738" s="18" t="s">
        <v>5537</v>
      </c>
      <c r="BI1738" s="9" t="s">
        <v>5537</v>
      </c>
      <c r="BJ1738" s="14"/>
      <c r="BK1738" s="14" t="s">
        <v>5537</v>
      </c>
      <c r="BL1738" s="14" t="str">
        <f>_xlfn.XLOOKUP(B1738,'[4]cell downs 18042026 17h'!$B:$B,'[4]cell downs 18042026 17h'!$B:$B,"")</f>
        <v/>
      </c>
      <c r="BM1738" s="14" t="str">
        <f>_xlfn.XLOOKUP(B1738,'[5]Cells Huawei 19042026 15h'!$B:$B,'[5]Cells Huawei 19042026 15h'!$B:$B,"")</f>
        <v/>
      </c>
      <c r="BN1738" s="9" t="str">
        <f>_xlfn.XLOOKUP(B1738,'[6]cells down 19042026 9H40'!$B:$B,'[6]cells down 19042026 9H40'!$B:$B,"")</f>
        <v/>
      </c>
      <c r="BO1738" s="9" t="s">
        <v>5537</v>
      </c>
      <c r="BP1738" s="9" t="s">
        <v>5537</v>
      </c>
      <c r="BQ1738" s="115"/>
    </row>
    <row r="1739" spans="1:69" s="9" customFormat="1" x14ac:dyDescent="0.3">
      <c r="A1739" s="19" t="s">
        <v>5410</v>
      </c>
      <c r="B1739" s="26" t="s">
        <v>5411</v>
      </c>
      <c r="C1739" s="3" t="str">
        <f>_xlfn.XLOOKUP(B1739,'[1]daily break down'!$D:$D,'[1]daily break down'!$E:$E,"")</f>
        <v>CENTRE</v>
      </c>
      <c r="D1739" s="19" t="s">
        <v>357</v>
      </c>
      <c r="E1739" s="19" t="s">
        <v>987</v>
      </c>
      <c r="F1739" s="19" t="s">
        <v>69</v>
      </c>
      <c r="G1739" s="19" t="s">
        <v>70</v>
      </c>
      <c r="H1739" s="34" t="str">
        <f>_xlfn.XLOOKUP(B1739,[2]CALCULATION!$B:$B,[2]CALCULATION!$H:$H,"")</f>
        <v>ZTE</v>
      </c>
      <c r="I1739" s="28">
        <v>0</v>
      </c>
      <c r="J1739" s="28">
        <v>0</v>
      </c>
      <c r="K1739" s="28">
        <v>0</v>
      </c>
      <c r="L1739" s="28">
        <v>0</v>
      </c>
      <c r="M1739" s="28">
        <v>0</v>
      </c>
      <c r="N1739" s="28">
        <v>0</v>
      </c>
      <c r="O1739" s="28">
        <v>0</v>
      </c>
      <c r="P1739" s="28">
        <v>0</v>
      </c>
      <c r="Q1739" s="28">
        <v>0</v>
      </c>
      <c r="R1739" s="28">
        <v>6.0974030699163633</v>
      </c>
      <c r="S1739" s="94">
        <v>0</v>
      </c>
      <c r="T1739" s="94">
        <f>_xlfn.XLOOKUP(B1739,'[3]Nur des jours'!$B:$B,'[3]Nur des jours'!$U:$U,"")</f>
        <v>0</v>
      </c>
      <c r="U1739" s="94">
        <v>0</v>
      </c>
      <c r="V1739" s="94">
        <v>0</v>
      </c>
      <c r="W1739" s="94">
        <v>0</v>
      </c>
      <c r="X1739" s="94">
        <v>0</v>
      </c>
      <c r="Y1739" s="94">
        <v>0</v>
      </c>
      <c r="Z1739" s="94">
        <v>0</v>
      </c>
      <c r="AA1739" s="94">
        <v>0</v>
      </c>
      <c r="AB1739" s="94">
        <v>0</v>
      </c>
      <c r="AC1739" s="94">
        <f>_xlfn.XLOOKUP(B1739,'[3]Nur des jours'!$B:$B,'[3]Nur des jours'!$N:$N,"")</f>
        <v>0</v>
      </c>
      <c r="AD1739" s="94">
        <v>0</v>
      </c>
      <c r="AE1739" s="94">
        <v>0</v>
      </c>
      <c r="AF1739" s="94">
        <v>0</v>
      </c>
      <c r="AG1739" s="94">
        <v>0</v>
      </c>
      <c r="AH1739" s="94">
        <v>0</v>
      </c>
      <c r="AI1739" s="49" t="s">
        <v>5559</v>
      </c>
      <c r="AJ1739" s="49"/>
      <c r="AK1739" s="48" t="str" cm="1">
        <f t="array" ref="AK1739">IFERROR(_xlfn.IFS(
AM1739="MPR ISSUE","PDH",
AM1739="BSS Hardware Issue","BSS",
AM1739="Sites strategiques, MLL, Pylone, etc.","ENVTECH",
AM1739="AKTIVCO DEFAUT GE &amp; POWER Cabinet","AKTIVCO",
AM1739="AKTIVCO Coupure ENEO &amp; Baisse de tension","AKTIVCO GRID ONLY",
AM1739="Coupure ENEO &amp; Baisse de tension","IHS GRID ONLY",
AM1739="Defaut GE &amp; POWER Cabinet","IHS",
AM1739="Sharing","Partners",
AM1739="Sites strategiques &amp; DataCenter","SST &amp; DC",
AM1739="Exclu","Exclu",
AM1739="SAT","SAT",
AM1739="SPARE-ISSUE","SPARE-ISSUE",
AM1739="Fiber CAmtel","TRANS_FO_CAMTEL",
AM1739="Fiber AOF","Fiber AOF",
AM1739="Projet OCM (HUAWEI)","TRAVAUX-HUAWEI",
AM1739="Projet OCM (NOKIA)","TRAVAUX-NOKIA",
AM1739="ACCESS-ISSUE","ACCESS-ISSUE",
AM1739="Projet OCM (ZTE, NOKIA, autres projets)","TRAVAUX OCM",
AM1739="No root CAuse","No root cause",
AM1739="ODU HS","PDH",
AM1739="IP &amp; VLAN","PDH",
AM1739="Warehouse HUAWEI","SPARE-ISSUE",
AM1739="SPARE-HS","SPARE-ISSUE",
AM1739="Power Telco","BSS",AM1739="no impacts","no impacts"
),"")</f>
        <v>no impacts</v>
      </c>
      <c r="AL1739" s="48" t="str" cm="1">
        <f t="array" ref="AL1739">IFERROR(_xlfn.IFS(
AM1739="MPR ISSUE","TX ISSUE",
AM1739="BSS Hardware Issue","RAN ISSUE",
AM1739="Sites strategiques, MLL, Pylone, etc.","ENVTECH",
AM1739="AKTIVCO DEFAUT GE &amp; POWER Cabinet","POWER ISSUE",
AM1739="AKTIVCO Coupure ENEO &amp; Baisse de tension","POWER ISSUE",
AM1739="Coupure ENEO &amp; Baisse de tension","POWER ISSUE",
AM1739="Defaut GE &amp; POWER Cabinet","POWER ISSUE",
AM1739="Sharing","POWER ISSUE",
AM1739="Sites strategiques &amp; DataCenter","POWER ISSUE",
AM1739="Exclu","Exclu",
AM1739="SAT","TX ISSUE",
AM1739="SPARE-ISSUE","SPARE-ISSUE",
AM1739="Fiber CAmtel","TX ISSUE",
AM1739="Fiber AOF","TX ISSUE",
AM1739="Projet OCM (HUAWEI)","TRAVAUX-HUAWEI",
AM1739="Projet OCM (NOKIA)","TRAVAUX -NOKIA",
AM1739="ACCESS-ISSUE","ACCESS-ISSUE",
AM1739="Projet OCM (ZTE, NOKIA, autres projets)","TRAVAUX OCM",
AM1739="No root CAuse","No root cause",
AM1739="ODU HS","TX ISSUE",
AM1739="IP &amp; VLAN","TX ISSUE",
AM1739="Warehouse HUAWEI","SPARE-ISSUE",
AM1739="SPARE-HS","SPARE-ISSUE",
AM1739="Power Telco","RAN ISSUE",AM1739="no impacts","no impacts"
),"")</f>
        <v>no impacts</v>
      </c>
      <c r="AM1739" s="67" t="s">
        <v>5605</v>
      </c>
      <c r="AN1739" s="48" t="str" cm="1">
        <f t="array" ref="AN1739">IFERROR(_xlfn.IFS(
AM1739="MPR ISSUE","ACTIVE",
AM1739="BSS Hardware Issue","ACTIVE",
AM1739="Sites strategiques, MLL, Pylone, etc.","PASSIVE",
AM1739="AKTIVCO DEFAUT GE &amp; POWER Cabinet","PASSIVE",
AM1739="AKTIVCO Coupure ENEO &amp; Baisse de tension","PASSIVE",
AM1739="Coupure ENEO &amp; Baisse de tension","PASSIVE",
AM1739="Defaut GE &amp; POWER Cabinet","PASSIVE",
AM1739="Sharing","PASSIVE",
AM1739="Sites strategiques &amp; DataCenter","PASSIVE",
AM1739="Exclu","Exclu",
AM1739="SAT","ACTIVE",
AM1739="SPARE-ISSUE","SPARE-ISSUE",
AM1739="Fiber CAmtel","ACTIVE",
AM1739="Fiber AOF","ACTIVE",
AM1739="Projet OCM (HUAWEI)","PLANNED WORKS",
AM1739="Projet OCM (NOKIA)","PLANNED WORKS",
AM1739="ACCESS-ISSUE","ACCESS-ISSUE",
AM1739="Projet OCM (ZTE, NOKIA, autres projets)","PLANNED WORKS",
AM1739="No root CAuse","No root cause",
AM1739="ODU HS","ACTIVE",
AM1739="IP &amp; VLAN","ACTIVE",
AM1739="Warehouse HUAWEI","SPARE-ISSUE",
AM1739="SPARE-HS","SPARE-ISSUE",
AM1739="Power Telco","ACTIVE", AM1739="no impacts","no impacts"
),"")</f>
        <v>no impacts</v>
      </c>
      <c r="AO1739" s="93" t="s">
        <v>5537</v>
      </c>
      <c r="AP1739" s="101" t="str">
        <f t="shared" si="50"/>
        <v>SUD_172</v>
      </c>
      <c r="AR1739" s="17" t="s">
        <v>5537</v>
      </c>
      <c r="AS1739" s="7" t="s">
        <v>5537</v>
      </c>
      <c r="AT1739" s="6"/>
      <c r="AU1739" s="7"/>
      <c r="AV1739" s="3" t="s">
        <v>5537</v>
      </c>
      <c r="AW1739" s="18" t="s">
        <v>5537</v>
      </c>
      <c r="AX1739" s="18" t="s">
        <v>5537</v>
      </c>
      <c r="AY1739" s="18" t="s">
        <v>5537</v>
      </c>
      <c r="AZ1739" s="18" t="s">
        <v>5537</v>
      </c>
      <c r="BA1739" s="18" t="s">
        <v>5537</v>
      </c>
      <c r="BB1739" s="18" t="s">
        <v>5537</v>
      </c>
      <c r="BC1739" s="18" t="s">
        <v>5537</v>
      </c>
      <c r="BD1739" s="18" t="s">
        <v>5537</v>
      </c>
      <c r="BE1739" s="18" t="s">
        <v>5537</v>
      </c>
      <c r="BF1739" s="18" t="s">
        <v>5537</v>
      </c>
      <c r="BG1739" s="18" t="s">
        <v>5537</v>
      </c>
      <c r="BH1739" s="18" t="s">
        <v>5537</v>
      </c>
      <c r="BI1739" s="9" t="s">
        <v>5537</v>
      </c>
      <c r="BJ1739" s="14"/>
      <c r="BK1739" s="14" t="s">
        <v>5537</v>
      </c>
      <c r="BL1739" s="14" t="str">
        <f>_xlfn.XLOOKUP(B1739,'[4]cell downs 18042026 17h'!$B:$B,'[4]cell downs 18042026 17h'!$B:$B,"")</f>
        <v/>
      </c>
      <c r="BM1739" s="14" t="str">
        <f>_xlfn.XLOOKUP(B1739,'[5]Cells Huawei 19042026 15h'!$B:$B,'[5]Cells Huawei 19042026 15h'!$B:$B,"")</f>
        <v/>
      </c>
      <c r="BN1739" s="9" t="str">
        <f>_xlfn.XLOOKUP(B1739,'[6]cells down 19042026 9H40'!$B:$B,'[6]cells down 19042026 9H40'!$B:$B,"")</f>
        <v/>
      </c>
      <c r="BO1739" s="9" t="s">
        <v>5537</v>
      </c>
      <c r="BP1739" s="9" t="s">
        <v>5537</v>
      </c>
      <c r="BQ1739" s="115"/>
    </row>
    <row r="1740" spans="1:69" s="9" customFormat="1" x14ac:dyDescent="0.3">
      <c r="A1740" s="1" t="s">
        <v>4984</v>
      </c>
      <c r="B1740" s="8" t="s">
        <v>4985</v>
      </c>
      <c r="C1740" s="3" t="str">
        <f>_xlfn.XLOOKUP(B1740,'[1]daily break down'!$D:$D,'[1]daily break down'!$E:$E,"")</f>
        <v>Douala</v>
      </c>
      <c r="D1740" s="1" t="s">
        <v>11</v>
      </c>
      <c r="E1740" s="1" t="s">
        <v>12</v>
      </c>
      <c r="F1740" s="3" t="s">
        <v>31</v>
      </c>
      <c r="G1740" s="1" t="s">
        <v>32</v>
      </c>
      <c r="H1740" s="34" t="str">
        <f>_xlfn.XLOOKUP(B1740,[2]CALCULATION!$B:$B,[2]CALCULATION!$H:$H,"")</f>
        <v>ZTE</v>
      </c>
      <c r="I1740" s="28">
        <v>0</v>
      </c>
      <c r="J1740" s="28">
        <v>0</v>
      </c>
      <c r="K1740" s="28">
        <v>0</v>
      </c>
      <c r="L1740" s="28">
        <v>0</v>
      </c>
      <c r="M1740" s="28">
        <v>0</v>
      </c>
      <c r="N1740" s="28">
        <v>0</v>
      </c>
      <c r="O1740" s="28">
        <v>0</v>
      </c>
      <c r="P1740" s="28">
        <v>0</v>
      </c>
      <c r="Q1740" s="28">
        <v>0</v>
      </c>
      <c r="R1740" s="28">
        <v>4.8544764619770371</v>
      </c>
      <c r="S1740" s="94">
        <v>0</v>
      </c>
      <c r="T1740" s="94">
        <f>_xlfn.XLOOKUP(B1740,'[3]Nur des jours'!$B:$B,'[3]Nur des jours'!$U:$U,"")</f>
        <v>0</v>
      </c>
      <c r="U1740" s="94">
        <v>0</v>
      </c>
      <c r="V1740" s="94">
        <v>0</v>
      </c>
      <c r="W1740" s="94">
        <v>0</v>
      </c>
      <c r="X1740" s="94">
        <v>0</v>
      </c>
      <c r="Y1740" s="94">
        <v>0</v>
      </c>
      <c r="Z1740" s="94">
        <v>1.9788376094717119</v>
      </c>
      <c r="AA1740" s="94">
        <v>0</v>
      </c>
      <c r="AB1740" s="94">
        <v>0</v>
      </c>
      <c r="AC1740" s="94">
        <f>_xlfn.XLOOKUP(B1740,'[3]Nur des jours'!$B:$B,'[3]Nur des jours'!$N:$N,"")</f>
        <v>0</v>
      </c>
      <c r="AD1740" s="94">
        <v>0</v>
      </c>
      <c r="AE1740" s="94">
        <v>0</v>
      </c>
      <c r="AF1740" s="94">
        <v>0</v>
      </c>
      <c r="AG1740" s="94">
        <v>0</v>
      </c>
      <c r="AH1740" s="94">
        <v>0</v>
      </c>
      <c r="AI1740" s="49" t="s">
        <v>5559</v>
      </c>
      <c r="AJ1740" s="49"/>
      <c r="AK1740" s="48" t="str" cm="1">
        <f t="array" ref="AK1740">IFERROR(_xlfn.IFS(
AM1740="MPR ISSUE","PDH",
AM1740="BSS Hardware Issue","BSS",
AM1740="Sites strategiques, MLL, Pylone, etc.","ENVTECH",
AM1740="AKTIVCO DEFAUT GE &amp; POWER Cabinet","AKTIVCO",
AM1740="AKTIVCO Coupure ENEO &amp; Baisse de tension","AKTIVCO GRID ONLY",
AM1740="Coupure ENEO &amp; Baisse de tension","IHS GRID ONLY",
AM1740="Defaut GE &amp; POWER Cabinet","IHS",
AM1740="Sharing","Partners",
AM1740="Sites strategiques &amp; DataCenter","SST &amp; DC",
AM1740="Exclu","Exclu",
AM1740="SAT","SAT",
AM1740="SPARE-ISSUE","SPARE-ISSUE",
AM1740="Fiber CAmtel","TRANS_FO_CAMTEL",
AM1740="Fiber AOF","Fiber AOF",
AM1740="Projet OCM (HUAWEI)","TRAVAUX-HUAWEI",
AM1740="Projet OCM (NOKIA)","TRAVAUX-NOKIA",
AM1740="ACCESS-ISSUE","ACCESS-ISSUE",
AM1740="Projet OCM (ZTE, NOKIA, autres projets)","TRAVAUX OCM",
AM1740="No root CAuse","No root cause",
AM1740="ODU HS","PDH",
AM1740="IP &amp; VLAN","PDH",
AM1740="Warehouse HUAWEI","SPARE-ISSUE",
AM1740="SPARE-HS","SPARE-ISSUE",
AM1740="Power Telco","BSS",AM1740="no impacts","no impacts"
),"")</f>
        <v>no impacts</v>
      </c>
      <c r="AL1740" s="48" t="str" cm="1">
        <f t="array" ref="AL1740">IFERROR(_xlfn.IFS(
AM1740="MPR ISSUE","TX ISSUE",
AM1740="BSS Hardware Issue","RAN ISSUE",
AM1740="Sites strategiques, MLL, Pylone, etc.","ENVTECH",
AM1740="AKTIVCO DEFAUT GE &amp; POWER Cabinet","POWER ISSUE",
AM1740="AKTIVCO Coupure ENEO &amp; Baisse de tension","POWER ISSUE",
AM1740="Coupure ENEO &amp; Baisse de tension","POWER ISSUE",
AM1740="Defaut GE &amp; POWER Cabinet","POWER ISSUE",
AM1740="Sharing","POWER ISSUE",
AM1740="Sites strategiques &amp; DataCenter","POWER ISSUE",
AM1740="Exclu","Exclu",
AM1740="SAT","TX ISSUE",
AM1740="SPARE-ISSUE","SPARE-ISSUE",
AM1740="Fiber CAmtel","TX ISSUE",
AM1740="Fiber AOF","TX ISSUE",
AM1740="Projet OCM (HUAWEI)","TRAVAUX-HUAWEI",
AM1740="Projet OCM (NOKIA)","TRAVAUX -NOKIA",
AM1740="ACCESS-ISSUE","ACCESS-ISSUE",
AM1740="Projet OCM (ZTE, NOKIA, autres projets)","TRAVAUX OCM",
AM1740="No root CAuse","No root cause",
AM1740="ODU HS","TX ISSUE",
AM1740="IP &amp; VLAN","TX ISSUE",
AM1740="Warehouse HUAWEI","SPARE-ISSUE",
AM1740="SPARE-HS","SPARE-ISSUE",
AM1740="Power Telco","RAN ISSUE",AM1740="no impacts","no impacts"
),"")</f>
        <v>no impacts</v>
      </c>
      <c r="AM1740" s="67" t="s">
        <v>5605</v>
      </c>
      <c r="AN1740" s="48" t="str" cm="1">
        <f t="array" ref="AN1740">IFERROR(_xlfn.IFS(
AM1740="MPR ISSUE","ACTIVE",
AM1740="BSS Hardware Issue","ACTIVE",
AM1740="Sites strategiques, MLL, Pylone, etc.","PASSIVE",
AM1740="AKTIVCO DEFAUT GE &amp; POWER Cabinet","PASSIVE",
AM1740="AKTIVCO Coupure ENEO &amp; Baisse de tension","PASSIVE",
AM1740="Coupure ENEO &amp; Baisse de tension","PASSIVE",
AM1740="Defaut GE &amp; POWER Cabinet","PASSIVE",
AM1740="Sharing","PASSIVE",
AM1740="Sites strategiques &amp; DataCenter","PASSIVE",
AM1740="Exclu","Exclu",
AM1740="SAT","ACTIVE",
AM1740="SPARE-ISSUE","SPARE-ISSUE",
AM1740="Fiber CAmtel","ACTIVE",
AM1740="Fiber AOF","ACTIVE",
AM1740="Projet OCM (HUAWEI)","PLANNED WORKS",
AM1740="Projet OCM (NOKIA)","PLANNED WORKS",
AM1740="ACCESS-ISSUE","ACCESS-ISSUE",
AM1740="Projet OCM (ZTE, NOKIA, autres projets)","PLANNED WORKS",
AM1740="No root CAuse","No root cause",
AM1740="ODU HS","ACTIVE",
AM1740="IP &amp; VLAN","ACTIVE",
AM1740="Warehouse HUAWEI","SPARE-ISSUE",
AM1740="SPARE-HS","SPARE-ISSUE",
AM1740="Power Telco","ACTIVE", AM1740="no impacts","no impacts"
),"")</f>
        <v>no impacts</v>
      </c>
      <c r="AO1740" s="93" t="s">
        <v>5537</v>
      </c>
      <c r="AP1740" s="101" t="str">
        <f t="shared" si="50"/>
        <v>LIT_579</v>
      </c>
      <c r="AR1740" s="17" t="s">
        <v>5537</v>
      </c>
      <c r="AS1740" s="7" t="s">
        <v>5537</v>
      </c>
      <c r="AT1740" s="6"/>
      <c r="AU1740" s="7"/>
      <c r="AV1740" s="3" t="s">
        <v>5537</v>
      </c>
      <c r="AW1740" s="18" t="s">
        <v>5537</v>
      </c>
      <c r="AX1740" s="18" t="s">
        <v>5537</v>
      </c>
      <c r="AY1740" s="18" t="s">
        <v>5537</v>
      </c>
      <c r="AZ1740" s="18" t="s">
        <v>5537</v>
      </c>
      <c r="BA1740" s="18" t="s">
        <v>5537</v>
      </c>
      <c r="BB1740" s="18" t="s">
        <v>5537</v>
      </c>
      <c r="BC1740" s="18" t="s">
        <v>5537</v>
      </c>
      <c r="BD1740" s="18" t="s">
        <v>5537</v>
      </c>
      <c r="BE1740" s="18" t="s">
        <v>5537</v>
      </c>
      <c r="BF1740" s="18" t="s">
        <v>5537</v>
      </c>
      <c r="BG1740" s="18" t="s">
        <v>5537</v>
      </c>
      <c r="BH1740" s="18" t="s">
        <v>5537</v>
      </c>
      <c r="BI1740" s="9" t="s">
        <v>5537</v>
      </c>
      <c r="BJ1740" s="14"/>
      <c r="BK1740" s="14" t="s">
        <v>5537</v>
      </c>
      <c r="BL1740" s="14" t="str">
        <f>_xlfn.XLOOKUP(B1740,'[4]cell downs 18042026 17h'!$B:$B,'[4]cell downs 18042026 17h'!$B:$B,"")</f>
        <v/>
      </c>
      <c r="BM1740" s="14" t="str">
        <f>_xlfn.XLOOKUP(B1740,'[5]Cells Huawei 19042026 15h'!$B:$B,'[5]Cells Huawei 19042026 15h'!$B:$B,"")</f>
        <v/>
      </c>
      <c r="BN1740" s="9" t="str">
        <f>_xlfn.XLOOKUP(B1740,'[6]cells down 19042026 9H40'!$B:$B,'[6]cells down 19042026 9H40'!$B:$B,"")</f>
        <v/>
      </c>
      <c r="BO1740" s="9" t="s">
        <v>4985</v>
      </c>
      <c r="BP1740" s="9" t="s">
        <v>1713</v>
      </c>
      <c r="BQ1740" s="115"/>
    </row>
    <row r="1741" spans="1:69" s="9" customFormat="1" x14ac:dyDescent="0.3">
      <c r="A1741" s="1" t="s">
        <v>1668</v>
      </c>
      <c r="B1741" s="8" t="s">
        <v>1669</v>
      </c>
      <c r="C1741" s="3" t="str">
        <f>_xlfn.XLOOKUP(B1741,'[1]daily break down'!$D:$D,'[1]daily break down'!$E:$E,"")</f>
        <v>Douala</v>
      </c>
      <c r="D1741" s="1" t="s">
        <v>11</v>
      </c>
      <c r="E1741" s="1" t="s">
        <v>145</v>
      </c>
      <c r="F1741" s="3" t="s">
        <v>31</v>
      </c>
      <c r="G1741" s="1" t="s">
        <v>32</v>
      </c>
      <c r="H1741" s="34" t="str">
        <f>_xlfn.XLOOKUP(B1741,[2]CALCULATION!$B:$B,[2]CALCULATION!$H:$H,"")</f>
        <v>ZTE</v>
      </c>
      <c r="I1741" s="28">
        <v>0</v>
      </c>
      <c r="J1741" s="28">
        <v>0</v>
      </c>
      <c r="K1741" s="28">
        <v>0</v>
      </c>
      <c r="L1741" s="28">
        <v>0</v>
      </c>
      <c r="M1741" s="28">
        <v>0</v>
      </c>
      <c r="N1741" s="28">
        <v>0</v>
      </c>
      <c r="O1741" s="28">
        <v>0</v>
      </c>
      <c r="P1741" s="28">
        <v>0</v>
      </c>
      <c r="Q1741" s="28">
        <v>0</v>
      </c>
      <c r="R1741" s="28">
        <v>3.8021890061723642</v>
      </c>
      <c r="S1741" s="94">
        <v>0</v>
      </c>
      <c r="T1741" s="94">
        <f>_xlfn.XLOOKUP(B1741,'[3]Nur des jours'!$B:$B,'[3]Nur des jours'!$U:$U,"")</f>
        <v>0</v>
      </c>
      <c r="U1741" s="94">
        <v>0</v>
      </c>
      <c r="V1741" s="94">
        <v>0</v>
      </c>
      <c r="W1741" s="94">
        <v>0</v>
      </c>
      <c r="X1741" s="94">
        <v>0</v>
      </c>
      <c r="Y1741" s="94">
        <v>0</v>
      </c>
      <c r="Z1741" s="94">
        <v>0</v>
      </c>
      <c r="AA1741" s="94">
        <v>0</v>
      </c>
      <c r="AB1741" s="94">
        <v>0</v>
      </c>
      <c r="AC1741" s="94">
        <f>_xlfn.XLOOKUP(B1741,'[3]Nur des jours'!$B:$B,'[3]Nur des jours'!$N:$N,"")</f>
        <v>0</v>
      </c>
      <c r="AD1741" s="94">
        <v>0</v>
      </c>
      <c r="AE1741" s="94">
        <v>0</v>
      </c>
      <c r="AF1741" s="94">
        <v>0</v>
      </c>
      <c r="AG1741" s="94">
        <v>0</v>
      </c>
      <c r="AH1741" s="94">
        <v>0</v>
      </c>
      <c r="AI1741" s="49" t="s">
        <v>5559</v>
      </c>
      <c r="AJ1741" s="49"/>
      <c r="AK1741" s="48" t="str" cm="1">
        <f t="array" ref="AK1741">IFERROR(_xlfn.IFS(
AM1741="MPR ISSUE","PDH",
AM1741="BSS Hardware Issue","BSS",
AM1741="Sites strategiques, MLL, Pylone, etc.","ENVTECH",
AM1741="AKTIVCO DEFAUT GE &amp; POWER Cabinet","AKTIVCO",
AM1741="AKTIVCO Coupure ENEO &amp; Baisse de tension","AKTIVCO GRID ONLY",
AM1741="Coupure ENEO &amp; Baisse de tension","IHS GRID ONLY",
AM1741="Defaut GE &amp; POWER Cabinet","IHS",
AM1741="Sharing","Partners",
AM1741="Sites strategiques &amp; DataCenter","SST &amp; DC",
AM1741="Exclu","Exclu",
AM1741="SAT","SAT",
AM1741="SPARE-ISSUE","SPARE-ISSUE",
AM1741="Fiber CAmtel","TRANS_FO_CAMTEL",
AM1741="Fiber AOF","Fiber AOF",
AM1741="Projet OCM (HUAWEI)","TRAVAUX-HUAWEI",
AM1741="Projet OCM (NOKIA)","TRAVAUX-NOKIA",
AM1741="ACCESS-ISSUE","ACCESS-ISSUE",
AM1741="Projet OCM (ZTE, NOKIA, autres projets)","TRAVAUX OCM",
AM1741="No root CAuse","No root cause",
AM1741="ODU HS","PDH",
AM1741="IP &amp; VLAN","PDH",
AM1741="Warehouse HUAWEI","SPARE-ISSUE",
AM1741="SPARE-HS","SPARE-ISSUE",
AM1741="Power Telco","BSS",AM1741="no impacts","no impacts"
),"")</f>
        <v>no impacts</v>
      </c>
      <c r="AL1741" s="48" t="str" cm="1">
        <f t="array" ref="AL1741">IFERROR(_xlfn.IFS(
AM1741="MPR ISSUE","TX ISSUE",
AM1741="BSS Hardware Issue","RAN ISSUE",
AM1741="Sites strategiques, MLL, Pylone, etc.","ENVTECH",
AM1741="AKTIVCO DEFAUT GE &amp; POWER Cabinet","POWER ISSUE",
AM1741="AKTIVCO Coupure ENEO &amp; Baisse de tension","POWER ISSUE",
AM1741="Coupure ENEO &amp; Baisse de tension","POWER ISSUE",
AM1741="Defaut GE &amp; POWER Cabinet","POWER ISSUE",
AM1741="Sharing","POWER ISSUE",
AM1741="Sites strategiques &amp; DataCenter","POWER ISSUE",
AM1741="Exclu","Exclu",
AM1741="SAT","TX ISSUE",
AM1741="SPARE-ISSUE","SPARE-ISSUE",
AM1741="Fiber CAmtel","TX ISSUE",
AM1741="Fiber AOF","TX ISSUE",
AM1741="Projet OCM (HUAWEI)","TRAVAUX-HUAWEI",
AM1741="Projet OCM (NOKIA)","TRAVAUX -NOKIA",
AM1741="ACCESS-ISSUE","ACCESS-ISSUE",
AM1741="Projet OCM (ZTE, NOKIA, autres projets)","TRAVAUX OCM",
AM1741="No root CAuse","No root cause",
AM1741="ODU HS","TX ISSUE",
AM1741="IP &amp; VLAN","TX ISSUE",
AM1741="Warehouse HUAWEI","SPARE-ISSUE",
AM1741="SPARE-HS","SPARE-ISSUE",
AM1741="Power Telco","RAN ISSUE",AM1741="no impacts","no impacts"
),"")</f>
        <v>no impacts</v>
      </c>
      <c r="AM1741" s="67" t="s">
        <v>5605</v>
      </c>
      <c r="AN1741" s="48" t="str" cm="1">
        <f t="array" ref="AN1741">IFERROR(_xlfn.IFS(
AM1741="MPR ISSUE","ACTIVE",
AM1741="BSS Hardware Issue","ACTIVE",
AM1741="Sites strategiques, MLL, Pylone, etc.","PASSIVE",
AM1741="AKTIVCO DEFAUT GE &amp; POWER Cabinet","PASSIVE",
AM1741="AKTIVCO Coupure ENEO &amp; Baisse de tension","PASSIVE",
AM1741="Coupure ENEO &amp; Baisse de tension","PASSIVE",
AM1741="Defaut GE &amp; POWER Cabinet","PASSIVE",
AM1741="Sharing","PASSIVE",
AM1741="Sites strategiques &amp; DataCenter","PASSIVE",
AM1741="Exclu","Exclu",
AM1741="SAT","ACTIVE",
AM1741="SPARE-ISSUE","SPARE-ISSUE",
AM1741="Fiber CAmtel","ACTIVE",
AM1741="Fiber AOF","ACTIVE",
AM1741="Projet OCM (HUAWEI)","PLANNED WORKS",
AM1741="Projet OCM (NOKIA)","PLANNED WORKS",
AM1741="ACCESS-ISSUE","ACCESS-ISSUE",
AM1741="Projet OCM (ZTE, NOKIA, autres projets)","PLANNED WORKS",
AM1741="No root CAuse","No root cause",
AM1741="ODU HS","ACTIVE",
AM1741="IP &amp; VLAN","ACTIVE",
AM1741="Warehouse HUAWEI","SPARE-ISSUE",
AM1741="SPARE-HS","SPARE-ISSUE",
AM1741="Power Telco","ACTIVE", AM1741="no impacts","no impacts"
),"")</f>
        <v>no impacts</v>
      </c>
      <c r="AO1741" s="93" t="s">
        <v>5537</v>
      </c>
      <c r="AP1741" s="101" t="str">
        <f t="shared" si="50"/>
        <v>LIT_202</v>
      </c>
      <c r="AR1741" s="17" t="s">
        <v>5537</v>
      </c>
      <c r="AS1741" s="7" t="s">
        <v>5537</v>
      </c>
      <c r="AT1741" s="6"/>
      <c r="AU1741" s="7"/>
      <c r="AV1741" s="3" t="s">
        <v>5537</v>
      </c>
      <c r="AW1741" s="18" t="s">
        <v>5537</v>
      </c>
      <c r="AX1741" s="18" t="s">
        <v>5537</v>
      </c>
      <c r="AY1741" s="18" t="s">
        <v>5537</v>
      </c>
      <c r="AZ1741" s="18" t="s">
        <v>5537</v>
      </c>
      <c r="BA1741" s="18" t="s">
        <v>5537</v>
      </c>
      <c r="BB1741" s="18" t="s">
        <v>5537</v>
      </c>
      <c r="BC1741" s="18" t="s">
        <v>5537</v>
      </c>
      <c r="BD1741" s="18" t="s">
        <v>5537</v>
      </c>
      <c r="BE1741" s="18" t="s">
        <v>5537</v>
      </c>
      <c r="BF1741" s="18" t="s">
        <v>5537</v>
      </c>
      <c r="BG1741" s="18" t="s">
        <v>5537</v>
      </c>
      <c r="BH1741" s="18" t="s">
        <v>5537</v>
      </c>
      <c r="BI1741" s="9" t="s">
        <v>5537</v>
      </c>
      <c r="BJ1741" s="14"/>
      <c r="BK1741" s="14" t="s">
        <v>5537</v>
      </c>
      <c r="BL1741" s="14" t="str">
        <f>_xlfn.XLOOKUP(B1741,'[4]cell downs 18042026 17h'!$B:$B,'[4]cell downs 18042026 17h'!$B:$B,"")</f>
        <v/>
      </c>
      <c r="BM1741" s="14" t="str">
        <f>_xlfn.XLOOKUP(B1741,'[5]Cells Huawei 19042026 15h'!$B:$B,'[5]Cells Huawei 19042026 15h'!$B:$B,"")</f>
        <v/>
      </c>
      <c r="BN1741" s="9" t="str">
        <f>_xlfn.XLOOKUP(B1741,'[6]cells down 19042026 9H40'!$B:$B,'[6]cells down 19042026 9H40'!$B:$B,"")</f>
        <v/>
      </c>
      <c r="BO1741" s="9" t="s">
        <v>1669</v>
      </c>
      <c r="BP1741" s="9" t="s">
        <v>12</v>
      </c>
      <c r="BQ1741" s="115"/>
    </row>
    <row r="1742" spans="1:69" s="9" customFormat="1" x14ac:dyDescent="0.3">
      <c r="A1742" s="1" t="s">
        <v>3479</v>
      </c>
      <c r="B1742" s="8" t="s">
        <v>3480</v>
      </c>
      <c r="C1742" s="3" t="str">
        <f>_xlfn.XLOOKUP(B1742,'[1]daily break down'!$D:$D,'[1]daily break down'!$E:$E,"")</f>
        <v>CENTRE</v>
      </c>
      <c r="D1742" s="1" t="s">
        <v>21</v>
      </c>
      <c r="E1742" s="1" t="s">
        <v>22</v>
      </c>
      <c r="F1742" s="3" t="s">
        <v>69</v>
      </c>
      <c r="G1742" s="1" t="s">
        <v>70</v>
      </c>
      <c r="H1742" s="34" t="str">
        <f>_xlfn.XLOOKUP(B1742,[2]CALCULATION!$B:$B,[2]CALCULATION!$H:$H,"")</f>
        <v>ZTE</v>
      </c>
      <c r="I1742" s="28">
        <v>0</v>
      </c>
      <c r="J1742" s="28">
        <v>0</v>
      </c>
      <c r="K1742" s="28">
        <v>0</v>
      </c>
      <c r="L1742" s="28">
        <v>0</v>
      </c>
      <c r="M1742" s="28">
        <v>0</v>
      </c>
      <c r="N1742" s="28">
        <v>0</v>
      </c>
      <c r="O1742" s="28">
        <v>0</v>
      </c>
      <c r="P1742" s="28">
        <v>3.5926268359429634</v>
      </c>
      <c r="Q1742" s="28">
        <v>0</v>
      </c>
      <c r="R1742" s="28">
        <v>3.729671577733833</v>
      </c>
      <c r="S1742" s="94">
        <v>0</v>
      </c>
      <c r="T1742" s="94">
        <f>_xlfn.XLOOKUP(B1742,'[3]Nur des jours'!$B:$B,'[3]Nur des jours'!$U:$U,"")</f>
        <v>0</v>
      </c>
      <c r="U1742" s="94">
        <v>0</v>
      </c>
      <c r="V1742" s="94">
        <v>0</v>
      </c>
      <c r="W1742" s="94">
        <v>0</v>
      </c>
      <c r="X1742" s="94">
        <v>0</v>
      </c>
      <c r="Y1742" s="94">
        <v>0</v>
      </c>
      <c r="Z1742" s="94">
        <v>0</v>
      </c>
      <c r="AA1742" s="94">
        <v>0</v>
      </c>
      <c r="AB1742" s="94">
        <v>0</v>
      </c>
      <c r="AC1742" s="94">
        <f>_xlfn.XLOOKUP(B1742,'[3]Nur des jours'!$B:$B,'[3]Nur des jours'!$N:$N,"")</f>
        <v>0</v>
      </c>
      <c r="AD1742" s="94">
        <v>0</v>
      </c>
      <c r="AE1742" s="94">
        <v>0</v>
      </c>
      <c r="AF1742" s="94">
        <v>0</v>
      </c>
      <c r="AG1742" s="94">
        <v>0</v>
      </c>
      <c r="AH1742" s="94">
        <v>0</v>
      </c>
      <c r="AI1742" s="49" t="s">
        <v>5559</v>
      </c>
      <c r="AJ1742" s="49"/>
      <c r="AK1742" s="48" t="str" cm="1">
        <f t="array" ref="AK1742">IFERROR(_xlfn.IFS(
AM1742="MPR ISSUE","PDH",
AM1742="BSS Hardware Issue","BSS",
AM1742="Sites strategiques, MLL, Pylone, etc.","ENVTECH",
AM1742="AKTIVCO DEFAUT GE &amp; POWER Cabinet","AKTIVCO",
AM1742="AKTIVCO Coupure ENEO &amp; Baisse de tension","AKTIVCO GRID ONLY",
AM1742="Coupure ENEO &amp; Baisse de tension","IHS GRID ONLY",
AM1742="Defaut GE &amp; POWER Cabinet","IHS",
AM1742="Sharing","Partners",
AM1742="Sites strategiques &amp; DataCenter","SST &amp; DC",
AM1742="Exclu","Exclu",
AM1742="SAT","SAT",
AM1742="SPARE-ISSUE","SPARE-ISSUE",
AM1742="Fiber CAmtel","TRANS_FO_CAMTEL",
AM1742="Fiber AOF","Fiber AOF",
AM1742="Projet OCM (HUAWEI)","TRAVAUX-HUAWEI",
AM1742="Projet OCM (NOKIA)","TRAVAUX-NOKIA",
AM1742="ACCESS-ISSUE","ACCESS-ISSUE",
AM1742="Projet OCM (ZTE, NOKIA, autres projets)","TRAVAUX OCM",
AM1742="No root CAuse","No root cause",
AM1742="ODU HS","PDH",
AM1742="IP &amp; VLAN","PDH",
AM1742="Warehouse HUAWEI","SPARE-ISSUE",
AM1742="SPARE-HS","SPARE-ISSUE",
AM1742="Power Telco","BSS",AM1742="no impacts","no impacts"
),"")</f>
        <v>no impacts</v>
      </c>
      <c r="AL1742" s="48" t="str" cm="1">
        <f t="array" ref="AL1742">IFERROR(_xlfn.IFS(
AM1742="MPR ISSUE","TX ISSUE",
AM1742="BSS Hardware Issue","RAN ISSUE",
AM1742="Sites strategiques, MLL, Pylone, etc.","ENVTECH",
AM1742="AKTIVCO DEFAUT GE &amp; POWER Cabinet","POWER ISSUE",
AM1742="AKTIVCO Coupure ENEO &amp; Baisse de tension","POWER ISSUE",
AM1742="Coupure ENEO &amp; Baisse de tension","POWER ISSUE",
AM1742="Defaut GE &amp; POWER Cabinet","POWER ISSUE",
AM1742="Sharing","POWER ISSUE",
AM1742="Sites strategiques &amp; DataCenter","POWER ISSUE",
AM1742="Exclu","Exclu",
AM1742="SAT","TX ISSUE",
AM1742="SPARE-ISSUE","SPARE-ISSUE",
AM1742="Fiber CAmtel","TX ISSUE",
AM1742="Fiber AOF","TX ISSUE",
AM1742="Projet OCM (HUAWEI)","TRAVAUX-HUAWEI",
AM1742="Projet OCM (NOKIA)","TRAVAUX -NOKIA",
AM1742="ACCESS-ISSUE","ACCESS-ISSUE",
AM1742="Projet OCM (ZTE, NOKIA, autres projets)","TRAVAUX OCM",
AM1742="No root CAuse","No root cause",
AM1742="ODU HS","TX ISSUE",
AM1742="IP &amp; VLAN","TX ISSUE",
AM1742="Warehouse HUAWEI","SPARE-ISSUE",
AM1742="SPARE-HS","SPARE-ISSUE",
AM1742="Power Telco","RAN ISSUE",AM1742="no impacts","no impacts"
),"")</f>
        <v>no impacts</v>
      </c>
      <c r="AM1742" s="67" t="s">
        <v>5605</v>
      </c>
      <c r="AN1742" s="48" t="str" cm="1">
        <f t="array" ref="AN1742">IFERROR(_xlfn.IFS(
AM1742="MPR ISSUE","ACTIVE",
AM1742="BSS Hardware Issue","ACTIVE",
AM1742="Sites strategiques, MLL, Pylone, etc.","PASSIVE",
AM1742="AKTIVCO DEFAUT GE &amp; POWER Cabinet","PASSIVE",
AM1742="AKTIVCO Coupure ENEO &amp; Baisse de tension","PASSIVE",
AM1742="Coupure ENEO &amp; Baisse de tension","PASSIVE",
AM1742="Defaut GE &amp; POWER Cabinet","PASSIVE",
AM1742="Sharing","PASSIVE",
AM1742="Sites strategiques &amp; DataCenter","PASSIVE",
AM1742="Exclu","Exclu",
AM1742="SAT","ACTIVE",
AM1742="SPARE-ISSUE","SPARE-ISSUE",
AM1742="Fiber CAmtel","ACTIVE",
AM1742="Fiber AOF","ACTIVE",
AM1742="Projet OCM (HUAWEI)","PLANNED WORKS",
AM1742="Projet OCM (NOKIA)","PLANNED WORKS",
AM1742="ACCESS-ISSUE","ACCESS-ISSUE",
AM1742="Projet OCM (ZTE, NOKIA, autres projets)","PLANNED WORKS",
AM1742="No root CAuse","No root cause",
AM1742="ODU HS","ACTIVE",
AM1742="IP &amp; VLAN","ACTIVE",
AM1742="Warehouse HUAWEI","SPARE-ISSUE",
AM1742="SPARE-HS","SPARE-ISSUE",
AM1742="Power Telco","ACTIVE", AM1742="no impacts","no impacts"
),"")</f>
        <v>no impacts</v>
      </c>
      <c r="AO1742" s="93" t="s">
        <v>5537</v>
      </c>
      <c r="AP1742" s="101" t="str">
        <f t="shared" si="50"/>
        <v>SUD_100</v>
      </c>
      <c r="AR1742" s="17" t="s">
        <v>5537</v>
      </c>
      <c r="AS1742" s="7" t="s">
        <v>5537</v>
      </c>
      <c r="AT1742" s="6"/>
      <c r="AU1742" s="7"/>
      <c r="AV1742" s="3" t="s">
        <v>5537</v>
      </c>
      <c r="AW1742" s="18" t="s">
        <v>5537</v>
      </c>
      <c r="AX1742" s="18" t="s">
        <v>5537</v>
      </c>
      <c r="AY1742" s="18" t="s">
        <v>5537</v>
      </c>
      <c r="AZ1742" s="18" t="s">
        <v>5537</v>
      </c>
      <c r="BA1742" s="18" t="s">
        <v>5537</v>
      </c>
      <c r="BB1742" s="18" t="s">
        <v>5537</v>
      </c>
      <c r="BC1742" s="18" t="s">
        <v>5537</v>
      </c>
      <c r="BD1742" s="18" t="s">
        <v>5537</v>
      </c>
      <c r="BE1742" s="18" t="s">
        <v>5537</v>
      </c>
      <c r="BF1742" s="18" t="s">
        <v>5537</v>
      </c>
      <c r="BG1742" s="18" t="s">
        <v>5537</v>
      </c>
      <c r="BH1742" s="18" t="s">
        <v>5537</v>
      </c>
      <c r="BI1742" s="9" t="s">
        <v>5537</v>
      </c>
      <c r="BJ1742" s="14"/>
      <c r="BK1742" s="14" t="s">
        <v>5537</v>
      </c>
      <c r="BL1742" s="14" t="str">
        <f>_xlfn.XLOOKUP(B1742,'[4]cell downs 18042026 17h'!$B:$B,'[4]cell downs 18042026 17h'!$B:$B,"")</f>
        <v/>
      </c>
      <c r="BM1742" s="14" t="str">
        <f>_xlfn.XLOOKUP(B1742,'[5]Cells Huawei 19042026 15h'!$B:$B,'[5]Cells Huawei 19042026 15h'!$B:$B,"")</f>
        <v/>
      </c>
      <c r="BN1742" s="9" t="str">
        <f>_xlfn.XLOOKUP(B1742,'[6]cells down 19042026 9H40'!$B:$B,'[6]cells down 19042026 9H40'!$B:$B,"")</f>
        <v/>
      </c>
      <c r="BO1742" s="9" t="s">
        <v>5537</v>
      </c>
      <c r="BP1742" s="9" t="s">
        <v>5537</v>
      </c>
      <c r="BQ1742" s="115"/>
    </row>
    <row r="1743" spans="1:69" s="9" customFormat="1" x14ac:dyDescent="0.3">
      <c r="A1743" s="1" t="s">
        <v>1096</v>
      </c>
      <c r="B1743" s="8" t="s">
        <v>1097</v>
      </c>
      <c r="C1743" s="3" t="str">
        <f>_xlfn.XLOOKUP(B1743,'[1]daily break down'!$D:$D,'[1]daily break down'!$E:$E,"")</f>
        <v>SUD-OUEST</v>
      </c>
      <c r="D1743" s="1" t="s">
        <v>11</v>
      </c>
      <c r="E1743" s="1" t="s">
        <v>5459</v>
      </c>
      <c r="F1743" s="3" t="s">
        <v>13</v>
      </c>
      <c r="G1743" s="1" t="s">
        <v>1098</v>
      </c>
      <c r="H1743" s="33" t="str">
        <f>_xlfn.XLOOKUP(B1743,[2]CALCULATION!$B:$B,[2]CALCULATION!$H:$H,"")</f>
        <v>NOKIA</v>
      </c>
      <c r="I1743" s="28">
        <v>0</v>
      </c>
      <c r="J1743" s="28">
        <v>0</v>
      </c>
      <c r="K1743" s="28">
        <v>0</v>
      </c>
      <c r="L1743" s="28">
        <v>0</v>
      </c>
      <c r="M1743" s="28">
        <v>0</v>
      </c>
      <c r="N1743" s="28">
        <v>0</v>
      </c>
      <c r="O1743" s="28">
        <v>0</v>
      </c>
      <c r="P1743" s="28">
        <v>0</v>
      </c>
      <c r="Q1743" s="28">
        <v>0</v>
      </c>
      <c r="R1743" s="28">
        <v>0</v>
      </c>
      <c r="S1743" s="94">
        <v>0</v>
      </c>
      <c r="T1743" s="94">
        <f>_xlfn.XLOOKUP(B1743,'[3]Nur des jours'!$B:$B,'[3]Nur des jours'!$U:$U,"")</f>
        <v>0</v>
      </c>
      <c r="U1743" s="94">
        <v>0</v>
      </c>
      <c r="V1743" s="94">
        <v>0</v>
      </c>
      <c r="W1743" s="94">
        <v>0</v>
      </c>
      <c r="X1743" s="94">
        <v>0</v>
      </c>
      <c r="Y1743" s="94">
        <v>0</v>
      </c>
      <c r="Z1743" s="94">
        <v>0</v>
      </c>
      <c r="AA1743" s="94">
        <v>0</v>
      </c>
      <c r="AB1743" s="94">
        <v>0</v>
      </c>
      <c r="AC1743" s="94">
        <f>_xlfn.XLOOKUP(B1743,'[3]Nur des jours'!$B:$B,'[3]Nur des jours'!$N:$N,"")</f>
        <v>0</v>
      </c>
      <c r="AD1743" s="94">
        <v>0</v>
      </c>
      <c r="AE1743" s="94">
        <v>0</v>
      </c>
      <c r="AF1743" s="94">
        <v>0</v>
      </c>
      <c r="AG1743" s="94">
        <v>0</v>
      </c>
      <c r="AH1743" s="94">
        <v>0</v>
      </c>
      <c r="AI1743" s="49" t="s">
        <v>6659</v>
      </c>
      <c r="AJ1743" s="49"/>
      <c r="AK1743" s="48" t="str" cm="1">
        <f t="array" ref="AK1743">IFERROR(_xlfn.IFS(
AM1743="MPR ISSUE","PDH",
AM1743="BSS Hardware Issue","BSS",
AM1743="Sites strategiques, MLL, Pylone, etc.","ENVTECH",
AM1743="AKTIVCO DEFAUT GE &amp; POWER Cabinet","AKTIVCO",
AM1743="AKTIVCO Coupure ENEO &amp; Baisse de tension","AKTIVCO GRID ONLY",
AM1743="Coupure ENEO &amp; Baisse de tension","IHS GRID ONLY",
AM1743="Defaut GE &amp; POWER Cabinet","IHS",
AM1743="Sharing","Partners",
AM1743="Sites strategiques &amp; DataCenter","SST &amp; DC",
AM1743="Exclu","Exclu",
AM1743="SAT","SAT",
AM1743="SPARE-ISSUE","SPARE-ISSUE",
AM1743="Fiber CAmtel","TRANS_FO_CAMTEL",
AM1743="Fiber AOF","Fiber AOF",
AM1743="Projet OCM (HUAWEI)","TRAVAUX-HUAWEI",
AM1743="Projet OCM (NOKIA)","TRAVAUX-NOKIA",
AM1743="ACCESS-ISSUE","ACCESS-ISSUE",
AM1743="Projet OCM (ZTE, NOKIA, autres projets)","TRAVAUX OCM",
AM1743="No root CAuse","No root cause",
AM1743="ODU HS","PDH",
AM1743="IP &amp; VLAN","PDH",
AM1743="Warehouse HUAWEI","SPARE-ISSUE",
AM1743="SPARE-HS","SPARE-ISSUE",
AM1743="Power Telco","BSS",AM1743="no impacts","no impacts"
),"")</f>
        <v>ACCESS-ISSUE</v>
      </c>
      <c r="AL1743" s="48" t="str" cm="1">
        <f t="array" ref="AL1743">IFERROR(_xlfn.IFS(
AM1743="MPR ISSUE","TX ISSUE",
AM1743="BSS Hardware Issue","RAN ISSUE",
AM1743="Sites strategiques, MLL, Pylone, etc.","ENVTECH",
AM1743="AKTIVCO DEFAUT GE &amp; POWER Cabinet","POWER ISSUE",
AM1743="AKTIVCO Coupure ENEO &amp; Baisse de tension","POWER ISSUE",
AM1743="Coupure ENEO &amp; Baisse de tension","POWER ISSUE",
AM1743="Defaut GE &amp; POWER Cabinet","POWER ISSUE",
AM1743="Sharing","POWER ISSUE",
AM1743="Sites strategiques &amp; DataCenter","POWER ISSUE",
AM1743="Exclu","Exclu",
AM1743="SAT","TX ISSUE",
AM1743="SPARE-ISSUE","SPARE-ISSUE",
AM1743="Fiber CAmtel","TX ISSUE",
AM1743="Fiber AOF","TX ISSUE",
AM1743="Projet OCM (HUAWEI)","TRAVAUX-HUAWEI",
AM1743="Projet OCM (NOKIA)","TRAVAUX -NOKIA",
AM1743="ACCESS-ISSUE","ACCESS-ISSUE",
AM1743="Projet OCM (ZTE, NOKIA, autres projets)","TRAVAUX OCM",
AM1743="No root CAuse","No root cause",
AM1743="ODU HS","TX ISSUE",
AM1743="IP &amp; VLAN","TX ISSUE",
AM1743="Warehouse HUAWEI","SPARE-ISSUE",
AM1743="SPARE-HS","SPARE-ISSUE",
AM1743="Power Telco","RAN ISSUE",AM1743="no impacts","no impacts"
),"")</f>
        <v>ACCESS-ISSUE</v>
      </c>
      <c r="AM1743" s="67" t="s">
        <v>25</v>
      </c>
      <c r="AN1743" s="48" t="str" cm="1">
        <f t="array" ref="AN1743">IFERROR(_xlfn.IFS(
AM1743="MPR ISSUE","ACTIVE",
AM1743="BSS Hardware Issue","ACTIVE",
AM1743="Sites strategiques, MLL, Pylone, etc.","PASSIVE",
AM1743="AKTIVCO DEFAUT GE &amp; POWER Cabinet","PASSIVE",
AM1743="AKTIVCO Coupure ENEO &amp; Baisse de tension","PASSIVE",
AM1743="Coupure ENEO &amp; Baisse de tension","PASSIVE",
AM1743="Defaut GE &amp; POWER Cabinet","PASSIVE",
AM1743="Sharing","PASSIVE",
AM1743="Sites strategiques &amp; DataCenter","PASSIVE",
AM1743="Exclu","Exclu",
AM1743="SAT","ACTIVE",
AM1743="SPARE-ISSUE","SPARE-ISSUE",
AM1743="Fiber CAmtel","ACTIVE",
AM1743="Fiber AOF","ACTIVE",
AM1743="Projet OCM (HUAWEI)","PLANNED WORKS",
AM1743="Projet OCM (NOKIA)","PLANNED WORKS",
AM1743="ACCESS-ISSUE","ACCESS-ISSUE",
AM1743="Projet OCM (ZTE, NOKIA, autres projets)","PLANNED WORKS",
AM1743="No root CAuse","No root cause",
AM1743="ODU HS","ACTIVE",
AM1743="IP &amp; VLAN","ACTIVE",
AM1743="Warehouse HUAWEI","SPARE-ISSUE",
AM1743="SPARE-HS","SPARE-ISSUE",
AM1743="Power Telco","ACTIVE", AM1743="no impacts","no impacts"
),"")</f>
        <v>ACCESS-ISSUE</v>
      </c>
      <c r="AO1743" s="93" t="s">
        <v>6429</v>
      </c>
      <c r="AP1743" s="101" t="str">
        <f t="shared" si="50"/>
        <v>SUO_249</v>
      </c>
      <c r="AR1743" s="17" t="s">
        <v>5537</v>
      </c>
      <c r="AS1743" s="7" t="s">
        <v>5537</v>
      </c>
      <c r="AT1743" s="6"/>
      <c r="AU1743" s="7"/>
      <c r="AV1743" s="3" t="s">
        <v>5537</v>
      </c>
      <c r="AW1743" s="18" t="s">
        <v>5537</v>
      </c>
      <c r="AX1743" s="18" t="s">
        <v>5537</v>
      </c>
      <c r="AY1743" s="18" t="s">
        <v>5537</v>
      </c>
      <c r="AZ1743" s="18" t="s">
        <v>5537</v>
      </c>
      <c r="BA1743" s="18" t="s">
        <v>5537</v>
      </c>
      <c r="BB1743" s="18" t="s">
        <v>5537</v>
      </c>
      <c r="BC1743" s="18" t="s">
        <v>5537</v>
      </c>
      <c r="BD1743" s="18" t="s">
        <v>5537</v>
      </c>
      <c r="BE1743" s="18" t="s">
        <v>5537</v>
      </c>
      <c r="BF1743" s="18" t="s">
        <v>6430</v>
      </c>
      <c r="BG1743" s="18" t="s">
        <v>6431</v>
      </c>
      <c r="BH1743" s="18" t="s">
        <v>6432</v>
      </c>
      <c r="BI1743" s="9" t="s">
        <v>5537</v>
      </c>
      <c r="BJ1743" s="14"/>
      <c r="BK1743" s="14" t="s">
        <v>5537</v>
      </c>
      <c r="BL1743" s="14" t="str">
        <f>_xlfn.XLOOKUP(B1743,'[4]cell downs 18042026 17h'!$B:$B,'[4]cell downs 18042026 17h'!$B:$B,"")</f>
        <v/>
      </c>
      <c r="BM1743" s="14" t="str">
        <f>_xlfn.XLOOKUP(B1743,'[5]Cells Huawei 19042026 15h'!$B:$B,'[5]Cells Huawei 19042026 15h'!$B:$B,"")</f>
        <v/>
      </c>
      <c r="BN1743" s="9" t="str">
        <f>_xlfn.XLOOKUP(B1743,'[6]cells down 19042026 9H40'!$B:$B,'[6]cells down 19042026 9H40'!$B:$B,"")</f>
        <v/>
      </c>
      <c r="BO1743" s="9" t="s">
        <v>5537</v>
      </c>
      <c r="BP1743" s="9" t="s">
        <v>5581</v>
      </c>
      <c r="BQ1743" s="115"/>
    </row>
    <row r="1744" spans="1:69" s="9" customFormat="1" x14ac:dyDescent="0.3">
      <c r="A1744" s="1" t="s">
        <v>1104</v>
      </c>
      <c r="B1744" s="8" t="s">
        <v>1105</v>
      </c>
      <c r="C1744" s="3" t="str">
        <f>_xlfn.XLOOKUP(B1744,'[1]daily break down'!$D:$D,'[1]daily break down'!$E:$E,"")</f>
        <v>SUD-OUEST</v>
      </c>
      <c r="D1744" s="1" t="s">
        <v>11</v>
      </c>
      <c r="E1744" s="1" t="s">
        <v>154</v>
      </c>
      <c r="F1744" s="3" t="s">
        <v>13</v>
      </c>
      <c r="G1744" s="1" t="s">
        <v>78</v>
      </c>
      <c r="H1744" s="33" t="str">
        <f>_xlfn.XLOOKUP(B1744,[2]CALCULATION!$B:$B,[2]CALCULATION!$H:$H,"")</f>
        <v>NOKIA</v>
      </c>
      <c r="I1744" s="28">
        <v>0</v>
      </c>
      <c r="J1744" s="28">
        <v>0</v>
      </c>
      <c r="K1744" s="28">
        <v>0</v>
      </c>
      <c r="L1744" s="28">
        <v>0</v>
      </c>
      <c r="M1744" s="28">
        <v>0</v>
      </c>
      <c r="N1744" s="28">
        <v>0</v>
      </c>
      <c r="O1744" s="28">
        <v>0</v>
      </c>
      <c r="P1744" s="28">
        <v>0</v>
      </c>
      <c r="Q1744" s="28">
        <v>0</v>
      </c>
      <c r="R1744" s="28">
        <v>0</v>
      </c>
      <c r="S1744" s="94">
        <v>0</v>
      </c>
      <c r="T1744" s="94">
        <f>_xlfn.XLOOKUP(B1744,'[3]Nur des jours'!$B:$B,'[3]Nur des jours'!$U:$U,"")</f>
        <v>0</v>
      </c>
      <c r="U1744" s="94">
        <v>0</v>
      </c>
      <c r="V1744" s="94">
        <v>0</v>
      </c>
      <c r="W1744" s="94">
        <v>0</v>
      </c>
      <c r="X1744" s="94">
        <v>0</v>
      </c>
      <c r="Y1744" s="94">
        <v>0</v>
      </c>
      <c r="Z1744" s="94">
        <v>0</v>
      </c>
      <c r="AA1744" s="94">
        <v>0</v>
      </c>
      <c r="AB1744" s="94">
        <v>0</v>
      </c>
      <c r="AC1744" s="94">
        <f>_xlfn.XLOOKUP(B1744,'[3]Nur des jours'!$B:$B,'[3]Nur des jours'!$N:$N,"")</f>
        <v>0</v>
      </c>
      <c r="AD1744" s="94">
        <v>0</v>
      </c>
      <c r="AE1744" s="94">
        <v>0</v>
      </c>
      <c r="AF1744" s="94">
        <v>0</v>
      </c>
      <c r="AG1744" s="94">
        <v>0</v>
      </c>
      <c r="AH1744" s="94">
        <v>0</v>
      </c>
      <c r="AI1744" s="49" t="s">
        <v>6659</v>
      </c>
      <c r="AJ1744" s="49"/>
      <c r="AK1744" s="48" t="str" cm="1">
        <f t="array" ref="AK1744">IFERROR(_xlfn.IFS(
AM1744="MPR ISSUE","PDH",
AM1744="BSS Hardware Issue","BSS",
AM1744="Sites strategiques, MLL, Pylone, etc.","ENVTECH",
AM1744="AKTIVCO DEFAUT GE &amp; POWER Cabinet","AKTIVCO",
AM1744="AKTIVCO Coupure ENEO &amp; Baisse de tension","AKTIVCO GRID ONLY",
AM1744="Coupure ENEO &amp; Baisse de tension","IHS GRID ONLY",
AM1744="Defaut GE &amp; POWER Cabinet","IHS",
AM1744="Sharing","Partners",
AM1744="Sites strategiques &amp; DataCenter","SST &amp; DC",
AM1744="Exclu","Exclu",
AM1744="SAT","SAT",
AM1744="SPARE-ISSUE","SPARE-ISSUE",
AM1744="Fiber CAmtel","TRANS_FO_CAMTEL",
AM1744="Fiber AOF","Fiber AOF",
AM1744="Projet OCM (HUAWEI)","TRAVAUX-HUAWEI",
AM1744="Projet OCM (NOKIA)","TRAVAUX-NOKIA",
AM1744="ACCESS-ISSUE","ACCESS-ISSUE",
AM1744="Projet OCM (ZTE, NOKIA, autres projets)","TRAVAUX OCM",
AM1744="No root CAuse","No root cause",
AM1744="ODU HS","PDH",
AM1744="IP &amp; VLAN","PDH",
AM1744="Warehouse HUAWEI","SPARE-ISSUE",
AM1744="SPARE-HS","SPARE-ISSUE",
AM1744="Power Telco","BSS",AM1744="no impacts","no impacts"
),"")</f>
        <v>PDH</v>
      </c>
      <c r="AL1744" s="48" t="str" cm="1">
        <f t="array" ref="AL1744">IFERROR(_xlfn.IFS(
AM1744="MPR ISSUE","TX ISSUE",
AM1744="BSS Hardware Issue","RAN ISSUE",
AM1744="Sites strategiques, MLL, Pylone, etc.","ENVTECH",
AM1744="AKTIVCO DEFAUT GE &amp; POWER Cabinet","POWER ISSUE",
AM1744="AKTIVCO Coupure ENEO &amp; Baisse de tension","POWER ISSUE",
AM1744="Coupure ENEO &amp; Baisse de tension","POWER ISSUE",
AM1744="Defaut GE &amp; POWER Cabinet","POWER ISSUE",
AM1744="Sharing","POWER ISSUE",
AM1744="Sites strategiques &amp; DataCenter","POWER ISSUE",
AM1744="Exclu","Exclu",
AM1744="SAT","TX ISSUE",
AM1744="SPARE-ISSUE","SPARE-ISSUE",
AM1744="Fiber CAmtel","TX ISSUE",
AM1744="Fiber AOF","TX ISSUE",
AM1744="Projet OCM (HUAWEI)","TRAVAUX-HUAWEI",
AM1744="Projet OCM (NOKIA)","TRAVAUX -NOKIA",
AM1744="ACCESS-ISSUE","ACCESS-ISSUE",
AM1744="Projet OCM (ZTE, NOKIA, autres projets)","TRAVAUX OCM",
AM1744="No root CAuse","No root cause",
AM1744="ODU HS","TX ISSUE",
AM1744="IP &amp; VLAN","TX ISSUE",
AM1744="Warehouse HUAWEI","SPARE-ISSUE",
AM1744="SPARE-HS","SPARE-ISSUE",
AM1744="Power Telco","RAN ISSUE",AM1744="no impacts","no impacts"
),"")</f>
        <v>TX ISSUE</v>
      </c>
      <c r="AM1744" s="67" t="s">
        <v>6537</v>
      </c>
      <c r="AN1744" s="48" t="str" cm="1">
        <f t="array" ref="AN1744">IFERROR(_xlfn.IFS(
AM1744="MPR ISSUE","ACTIVE",
AM1744="BSS Hardware Issue","ACTIVE",
AM1744="Sites strategiques, MLL, Pylone, etc.","PASSIVE",
AM1744="AKTIVCO DEFAUT GE &amp; POWER Cabinet","PASSIVE",
AM1744="AKTIVCO Coupure ENEO &amp; Baisse de tension","PASSIVE",
AM1744="Coupure ENEO &amp; Baisse de tension","PASSIVE",
AM1744="Defaut GE &amp; POWER Cabinet","PASSIVE",
AM1744="Sharing","PASSIVE",
AM1744="Sites strategiques &amp; DataCenter","PASSIVE",
AM1744="Exclu","Exclu",
AM1744="SAT","ACTIVE",
AM1744="SPARE-ISSUE","SPARE-ISSUE",
AM1744="Fiber CAmtel","ACTIVE",
AM1744="Fiber AOF","ACTIVE",
AM1744="Projet OCM (HUAWEI)","PLANNED WORKS",
AM1744="Projet OCM (NOKIA)","PLANNED WORKS",
AM1744="ACCESS-ISSUE","ACCESS-ISSUE",
AM1744="Projet OCM (ZTE, NOKIA, autres projets)","PLANNED WORKS",
AM1744="No root CAuse","No root cause",
AM1744="ODU HS","ACTIVE",
AM1744="IP &amp; VLAN","ACTIVE",
AM1744="Warehouse HUAWEI","SPARE-ISSUE",
AM1744="SPARE-HS","SPARE-ISSUE",
AM1744="Power Telco","ACTIVE", AM1744="no impacts","no impacts"
),"")</f>
        <v>ACTIVE</v>
      </c>
      <c r="AO1744" s="93" t="s">
        <v>6580</v>
      </c>
      <c r="AP1744" s="101" t="str">
        <f>IFERROR(MID(AQ1744, SEARCH("CTR_", AQ1744), 7), IFERROR(MID(AQ1744, SEARCH("SUO_", AQ1744), 7), IFERROR(MID(AQ1744, SEARCH("SUD_", AQ1744), 7), IFERROR(MID(AQ1744, SEARCH("NRO_", AQ1744), 7), IFERROR(MID(AQ1744, SEARCH("ADM_", AQ1744), 7), IFERROR(MID(AQ1744, SEARCH("NRD_", AQ1744), 7), IFERROR(MID(AQ1744, SEARCH("EXN_", AQ1744), 7), IFERROR(MID(AQ1744, SEARCH("LIT_", AQ1744), 7), IFERROR(MID(AQ1744, SEARCH("EST_", AQ1744), 7), MID(AQ1744, SEARCH("OST_",AQ1744), 7))))))))))</f>
        <v>SUO_017</v>
      </c>
      <c r="AQ1744" s="9" t="s">
        <v>6567</v>
      </c>
      <c r="AR1744" s="17" t="s">
        <v>5537</v>
      </c>
      <c r="AS1744" s="7" t="s">
        <v>5537</v>
      </c>
      <c r="AT1744" s="6"/>
      <c r="AU1744" s="7"/>
      <c r="AV1744" s="3" t="s">
        <v>5537</v>
      </c>
      <c r="AW1744" s="18" t="s">
        <v>5537</v>
      </c>
      <c r="AX1744" s="18" t="s">
        <v>5537</v>
      </c>
      <c r="AY1744" s="18" t="s">
        <v>5537</v>
      </c>
      <c r="AZ1744" s="18" t="s">
        <v>5537</v>
      </c>
      <c r="BA1744" s="18" t="s">
        <v>5537</v>
      </c>
      <c r="BB1744" s="18" t="s">
        <v>5537</v>
      </c>
      <c r="BC1744" s="18" t="s">
        <v>5537</v>
      </c>
      <c r="BD1744" s="18" t="s">
        <v>5537</v>
      </c>
      <c r="BE1744" s="18" t="s">
        <v>5537</v>
      </c>
      <c r="BF1744" s="18" t="s">
        <v>5537</v>
      </c>
      <c r="BG1744" s="18" t="s">
        <v>5537</v>
      </c>
      <c r="BH1744" s="18" t="s">
        <v>5942</v>
      </c>
      <c r="BI1744" s="9" t="s">
        <v>5537</v>
      </c>
      <c r="BJ1744" s="14"/>
      <c r="BK1744" s="14" t="s">
        <v>5537</v>
      </c>
      <c r="BL1744" s="14" t="str">
        <f>_xlfn.XLOOKUP(B1744,'[4]cell downs 18042026 17h'!$B:$B,'[4]cell downs 18042026 17h'!$B:$B,"")</f>
        <v/>
      </c>
      <c r="BM1744" s="14" t="str">
        <f>_xlfn.XLOOKUP(B1744,'[5]Cells Huawei 19042026 15h'!$B:$B,'[5]Cells Huawei 19042026 15h'!$B:$B,"")</f>
        <v/>
      </c>
      <c r="BN1744" s="9" t="str">
        <f>_xlfn.XLOOKUP(B1744,'[6]cells down 19042026 9H40'!$B:$B,'[6]cells down 19042026 9H40'!$B:$B,"")</f>
        <v/>
      </c>
      <c r="BO1744" s="9" t="s">
        <v>1105</v>
      </c>
      <c r="BP1744" s="9" t="s">
        <v>5537</v>
      </c>
      <c r="BQ1744" s="115"/>
    </row>
    <row r="1745" spans="1:69" s="9" customFormat="1" x14ac:dyDescent="0.3">
      <c r="A1745" s="1" t="s">
        <v>4905</v>
      </c>
      <c r="B1745" s="8" t="s">
        <v>4906</v>
      </c>
      <c r="C1745" s="3" t="str">
        <f>_xlfn.XLOOKUP(B1745,'[1]daily break down'!$D:$D,'[1]daily break down'!$E:$E,"")</f>
        <v>Douala</v>
      </c>
      <c r="D1745" s="1" t="s">
        <v>11</v>
      </c>
      <c r="E1745" s="1" t="s">
        <v>145</v>
      </c>
      <c r="F1745" s="3" t="s">
        <v>31</v>
      </c>
      <c r="G1745" s="1" t="s">
        <v>32</v>
      </c>
      <c r="H1745" s="34" t="str">
        <f>_xlfn.XLOOKUP(B1745,[2]CALCULATION!$B:$B,[2]CALCULATION!$H:$H,"")</f>
        <v>ZTE</v>
      </c>
      <c r="I1745" s="28">
        <v>0</v>
      </c>
      <c r="J1745" s="28">
        <v>0</v>
      </c>
      <c r="K1745" s="28">
        <v>0</v>
      </c>
      <c r="L1745" s="28">
        <v>0</v>
      </c>
      <c r="M1745" s="28">
        <v>0</v>
      </c>
      <c r="N1745" s="28">
        <v>0</v>
      </c>
      <c r="O1745" s="28">
        <v>0</v>
      </c>
      <c r="P1745" s="28">
        <v>0</v>
      </c>
      <c r="Q1745" s="28">
        <v>8.6275586203354138</v>
      </c>
      <c r="R1745" s="28">
        <v>3.6884725468206478</v>
      </c>
      <c r="S1745" s="94">
        <v>0</v>
      </c>
      <c r="T1745" s="94">
        <f>_xlfn.XLOOKUP(B1745,'[3]Nur des jours'!$B:$B,'[3]Nur des jours'!$U:$U,"")</f>
        <v>0</v>
      </c>
      <c r="U1745" s="94">
        <v>0</v>
      </c>
      <c r="V1745" s="94">
        <v>0</v>
      </c>
      <c r="W1745" s="94">
        <v>0</v>
      </c>
      <c r="X1745" s="94">
        <v>0</v>
      </c>
      <c r="Y1745" s="94">
        <v>0</v>
      </c>
      <c r="Z1745" s="94">
        <v>0</v>
      </c>
      <c r="AA1745" s="94">
        <v>0</v>
      </c>
      <c r="AB1745" s="94">
        <v>0</v>
      </c>
      <c r="AC1745" s="94">
        <f>_xlfn.XLOOKUP(B1745,'[3]Nur des jours'!$B:$B,'[3]Nur des jours'!$N:$N,"")</f>
        <v>0</v>
      </c>
      <c r="AD1745" s="94">
        <v>0</v>
      </c>
      <c r="AE1745" s="94">
        <v>0</v>
      </c>
      <c r="AF1745" s="94">
        <v>0</v>
      </c>
      <c r="AG1745" s="94">
        <v>0</v>
      </c>
      <c r="AH1745" s="94">
        <v>0</v>
      </c>
      <c r="AI1745" s="49" t="s">
        <v>5559</v>
      </c>
      <c r="AJ1745" s="49"/>
      <c r="AK1745" s="48" t="str" cm="1">
        <f t="array" ref="AK1745">IFERROR(_xlfn.IFS(
AM1745="MPR ISSUE","PDH",
AM1745="BSS Hardware Issue","BSS",
AM1745="Sites strategiques, MLL, Pylone, etc.","ENVTECH",
AM1745="AKTIVCO DEFAUT GE &amp; POWER Cabinet","AKTIVCO",
AM1745="AKTIVCO Coupure ENEO &amp; Baisse de tension","AKTIVCO GRID ONLY",
AM1745="Coupure ENEO &amp; Baisse de tension","IHS GRID ONLY",
AM1745="Defaut GE &amp; POWER Cabinet","IHS",
AM1745="Sharing","Partners",
AM1745="Sites strategiques &amp; DataCenter","SST &amp; DC",
AM1745="Exclu","Exclu",
AM1745="SAT","SAT",
AM1745="SPARE-ISSUE","SPARE-ISSUE",
AM1745="Fiber CAmtel","TRANS_FO_CAMTEL",
AM1745="Fiber AOF","Fiber AOF",
AM1745="Projet OCM (HUAWEI)","TRAVAUX-HUAWEI",
AM1745="Projet OCM (NOKIA)","TRAVAUX-NOKIA",
AM1745="ACCESS-ISSUE","ACCESS-ISSUE",
AM1745="Projet OCM (ZTE, NOKIA, autres projets)","TRAVAUX OCM",
AM1745="No root CAuse","No root cause",
AM1745="ODU HS","PDH",
AM1745="IP &amp; VLAN","PDH",
AM1745="Warehouse HUAWEI","SPARE-ISSUE",
AM1745="SPARE-HS","SPARE-ISSUE",
AM1745="Power Telco","BSS",AM1745="no impacts","no impacts"
),"")</f>
        <v>no impacts</v>
      </c>
      <c r="AL1745" s="48" t="str" cm="1">
        <f t="array" ref="AL1745">IFERROR(_xlfn.IFS(
AM1745="MPR ISSUE","TX ISSUE",
AM1745="BSS Hardware Issue","RAN ISSUE",
AM1745="Sites strategiques, MLL, Pylone, etc.","ENVTECH",
AM1745="AKTIVCO DEFAUT GE &amp; POWER Cabinet","POWER ISSUE",
AM1745="AKTIVCO Coupure ENEO &amp; Baisse de tension","POWER ISSUE",
AM1745="Coupure ENEO &amp; Baisse de tension","POWER ISSUE",
AM1745="Defaut GE &amp; POWER Cabinet","POWER ISSUE",
AM1745="Sharing","POWER ISSUE",
AM1745="Sites strategiques &amp; DataCenter","POWER ISSUE",
AM1745="Exclu","Exclu",
AM1745="SAT","TX ISSUE",
AM1745="SPARE-ISSUE","SPARE-ISSUE",
AM1745="Fiber CAmtel","TX ISSUE",
AM1745="Fiber AOF","TX ISSUE",
AM1745="Projet OCM (HUAWEI)","TRAVAUX-HUAWEI",
AM1745="Projet OCM (NOKIA)","TRAVAUX -NOKIA",
AM1745="ACCESS-ISSUE","ACCESS-ISSUE",
AM1745="Projet OCM (ZTE, NOKIA, autres projets)","TRAVAUX OCM",
AM1745="No root CAuse","No root cause",
AM1745="ODU HS","TX ISSUE",
AM1745="IP &amp; VLAN","TX ISSUE",
AM1745="Warehouse HUAWEI","SPARE-ISSUE",
AM1745="SPARE-HS","SPARE-ISSUE",
AM1745="Power Telco","RAN ISSUE",AM1745="no impacts","no impacts"
),"")</f>
        <v>no impacts</v>
      </c>
      <c r="AM1745" s="67" t="s">
        <v>5605</v>
      </c>
      <c r="AN1745" s="48" t="str" cm="1">
        <f t="array" ref="AN1745">IFERROR(_xlfn.IFS(
AM1745="MPR ISSUE","ACTIVE",
AM1745="BSS Hardware Issue","ACTIVE",
AM1745="Sites strategiques, MLL, Pylone, etc.","PASSIVE",
AM1745="AKTIVCO DEFAUT GE &amp; POWER Cabinet","PASSIVE",
AM1745="AKTIVCO Coupure ENEO &amp; Baisse de tension","PASSIVE",
AM1745="Coupure ENEO &amp; Baisse de tension","PASSIVE",
AM1745="Defaut GE &amp; POWER Cabinet","PASSIVE",
AM1745="Sharing","PASSIVE",
AM1745="Sites strategiques &amp; DataCenter","PASSIVE",
AM1745="Exclu","Exclu",
AM1745="SAT","ACTIVE",
AM1745="SPARE-ISSUE","SPARE-ISSUE",
AM1745="Fiber CAmtel","ACTIVE",
AM1745="Fiber AOF","ACTIVE",
AM1745="Projet OCM (HUAWEI)","PLANNED WORKS",
AM1745="Projet OCM (NOKIA)","PLANNED WORKS",
AM1745="ACCESS-ISSUE","ACCESS-ISSUE",
AM1745="Projet OCM (ZTE, NOKIA, autres projets)","PLANNED WORKS",
AM1745="No root CAuse","No root cause",
AM1745="ODU HS","ACTIVE",
AM1745="IP &amp; VLAN","ACTIVE",
AM1745="Warehouse HUAWEI","SPARE-ISSUE",
AM1745="SPARE-HS","SPARE-ISSUE",
AM1745="Power Telco","ACTIVE", AM1745="no impacts","no impacts"
),"")</f>
        <v>no impacts</v>
      </c>
      <c r="AO1745" s="93" t="s">
        <v>5537</v>
      </c>
      <c r="AP1745" s="101" t="str">
        <f>B1745</f>
        <v>LIT_325</v>
      </c>
      <c r="AR1745" s="17" t="s">
        <v>5537</v>
      </c>
      <c r="AS1745" s="7" t="s">
        <v>5537</v>
      </c>
      <c r="AT1745" s="6"/>
      <c r="AU1745" s="7"/>
      <c r="AV1745" s="3" t="s">
        <v>5537</v>
      </c>
      <c r="AW1745" s="18" t="s">
        <v>5537</v>
      </c>
      <c r="AX1745" s="18" t="s">
        <v>5537</v>
      </c>
      <c r="AY1745" s="18" t="s">
        <v>5537</v>
      </c>
      <c r="AZ1745" s="18" t="s">
        <v>5537</v>
      </c>
      <c r="BA1745" s="18" t="s">
        <v>5537</v>
      </c>
      <c r="BB1745" s="18" t="s">
        <v>5537</v>
      </c>
      <c r="BC1745" s="18" t="s">
        <v>5537</v>
      </c>
      <c r="BD1745" s="18" t="s">
        <v>5537</v>
      </c>
      <c r="BE1745" s="18" t="s">
        <v>5537</v>
      </c>
      <c r="BF1745" s="18" t="s">
        <v>5537</v>
      </c>
      <c r="BG1745" s="18" t="s">
        <v>5537</v>
      </c>
      <c r="BH1745" s="18" t="s">
        <v>5537</v>
      </c>
      <c r="BI1745" s="9" t="s">
        <v>5537</v>
      </c>
      <c r="BJ1745" s="14"/>
      <c r="BK1745" s="14" t="s">
        <v>5537</v>
      </c>
      <c r="BL1745" s="14" t="str">
        <f>_xlfn.XLOOKUP(B1745,'[4]cell downs 18042026 17h'!$B:$B,'[4]cell downs 18042026 17h'!$B:$B,"")</f>
        <v/>
      </c>
      <c r="BM1745" s="14" t="str">
        <f>_xlfn.XLOOKUP(B1745,'[5]Cells Huawei 19042026 15h'!$B:$B,'[5]Cells Huawei 19042026 15h'!$B:$B,"")</f>
        <v/>
      </c>
      <c r="BN1745" s="9" t="str">
        <f>_xlfn.XLOOKUP(B1745,'[6]cells down 19042026 9H40'!$B:$B,'[6]cells down 19042026 9H40'!$B:$B,"")</f>
        <v/>
      </c>
      <c r="BO1745" s="9" t="s">
        <v>4906</v>
      </c>
      <c r="BP1745" s="9" t="s">
        <v>12</v>
      </c>
      <c r="BQ1745" s="115"/>
    </row>
    <row r="1746" spans="1:69" s="9" customFormat="1" x14ac:dyDescent="0.3">
      <c r="A1746" s="1" t="s">
        <v>898</v>
      </c>
      <c r="B1746" s="8" t="s">
        <v>899</v>
      </c>
      <c r="C1746" s="3" t="str">
        <f>_xlfn.XLOOKUP(B1746,'[1]daily break down'!$D:$D,'[1]daily break down'!$E:$E,"")</f>
        <v>SUD-OUEST</v>
      </c>
      <c r="D1746" s="1" t="s">
        <v>11</v>
      </c>
      <c r="E1746" s="1" t="s">
        <v>154</v>
      </c>
      <c r="F1746" s="3" t="s">
        <v>13</v>
      </c>
      <c r="G1746" s="1" t="s">
        <v>900</v>
      </c>
      <c r="H1746" s="32" t="str">
        <f>_xlfn.XLOOKUP(B1746,[2]CALCULATION!$B:$B,[2]CALCULATION!$H:$H,"")</f>
        <v>Huawei</v>
      </c>
      <c r="I1746" s="28">
        <v>0</v>
      </c>
      <c r="J1746" s="28">
        <v>0</v>
      </c>
      <c r="K1746" s="28">
        <v>0</v>
      </c>
      <c r="L1746" s="28">
        <v>0</v>
      </c>
      <c r="M1746" s="28">
        <v>0</v>
      </c>
      <c r="N1746" s="28">
        <v>0</v>
      </c>
      <c r="O1746" s="28">
        <v>0</v>
      </c>
      <c r="P1746" s="28">
        <v>0</v>
      </c>
      <c r="Q1746" s="28">
        <v>0</v>
      </c>
      <c r="R1746" s="28">
        <v>0</v>
      </c>
      <c r="S1746" s="94">
        <v>0</v>
      </c>
      <c r="T1746" s="94">
        <f>_xlfn.XLOOKUP(B1746,'[3]Nur des jours'!$B:$B,'[3]Nur des jours'!$U:$U,"")</f>
        <v>0</v>
      </c>
      <c r="U1746" s="94">
        <v>0</v>
      </c>
      <c r="V1746" s="94">
        <v>0</v>
      </c>
      <c r="W1746" s="94">
        <v>0</v>
      </c>
      <c r="X1746" s="94">
        <v>0</v>
      </c>
      <c r="Y1746" s="94">
        <v>0</v>
      </c>
      <c r="Z1746" s="94">
        <v>0</v>
      </c>
      <c r="AA1746" s="94">
        <v>0</v>
      </c>
      <c r="AB1746" s="94">
        <v>0</v>
      </c>
      <c r="AC1746" s="94">
        <f>_xlfn.XLOOKUP(B1746,'[3]Nur des jours'!$B:$B,'[3]Nur des jours'!$N:$N,"")</f>
        <v>0</v>
      </c>
      <c r="AD1746" s="94">
        <v>0</v>
      </c>
      <c r="AE1746" s="94">
        <v>0</v>
      </c>
      <c r="AF1746" s="94">
        <v>0</v>
      </c>
      <c r="AG1746" s="94">
        <v>0</v>
      </c>
      <c r="AH1746" s="94">
        <v>0</v>
      </c>
      <c r="AI1746" s="49" t="s">
        <v>6659</v>
      </c>
      <c r="AJ1746" s="49"/>
      <c r="AK1746" s="48" t="str" cm="1">
        <f t="array" ref="AK1746">IFERROR(_xlfn.IFS(
AM1746="MPR ISSUE","PDH",
AM1746="BSS Hardware Issue","BSS",
AM1746="Sites strategiques, MLL, Pylone, etc.","ENVTECH",
AM1746="AKTIVCO DEFAUT GE &amp; POWER Cabinet","AKTIVCO",
AM1746="AKTIVCO Coupure ENEO &amp; Baisse de tension","AKTIVCO GRID ONLY",
AM1746="Coupure ENEO &amp; Baisse de tension","IHS GRID ONLY",
AM1746="Defaut GE &amp; POWER Cabinet","IHS",
AM1746="Sharing","Partners",
AM1746="Sites strategiques &amp; DataCenter","SST &amp; DC",
AM1746="Exclu","Exclu",
AM1746="SAT","SAT",
AM1746="SPARE-ISSUE","SPARE-ISSUE",
AM1746="Fiber CAmtel","TRANS_FO_CAMTEL",
AM1746="Fiber AOF","Fiber AOF",
AM1746="Projet OCM (HUAWEI)","TRAVAUX-HUAWEI",
AM1746="Projet OCM (NOKIA)","TRAVAUX-NOKIA",
AM1746="ACCESS-ISSUE","ACCESS-ISSUE",
AM1746="Projet OCM (ZTE, NOKIA, autres projets)","TRAVAUX OCM",
AM1746="No root CAuse","No root cause",
AM1746="ODU HS","PDH",
AM1746="IP &amp; VLAN","PDH",
AM1746="Warehouse HUAWEI","SPARE-ISSUE",
AM1746="SPARE-HS","SPARE-ISSUE",
AM1746="Power Telco","BSS",AM1746="no impacts","no impacts"
),"")</f>
        <v>PDH</v>
      </c>
      <c r="AL1746" s="48" t="str" cm="1">
        <f t="array" ref="AL1746">IFERROR(_xlfn.IFS(
AM1746="MPR ISSUE","TX ISSUE",
AM1746="BSS Hardware Issue","RAN ISSUE",
AM1746="Sites strategiques, MLL, Pylone, etc.","ENVTECH",
AM1746="AKTIVCO DEFAUT GE &amp; POWER Cabinet","POWER ISSUE",
AM1746="AKTIVCO Coupure ENEO &amp; Baisse de tension","POWER ISSUE",
AM1746="Coupure ENEO &amp; Baisse de tension","POWER ISSUE",
AM1746="Defaut GE &amp; POWER Cabinet","POWER ISSUE",
AM1746="Sharing","POWER ISSUE",
AM1746="Sites strategiques &amp; DataCenter","POWER ISSUE",
AM1746="Exclu","Exclu",
AM1746="SAT","TX ISSUE",
AM1746="SPARE-ISSUE","SPARE-ISSUE",
AM1746="Fiber CAmtel","TX ISSUE",
AM1746="Fiber AOF","TX ISSUE",
AM1746="Projet OCM (HUAWEI)","TRAVAUX-HUAWEI",
AM1746="Projet OCM (NOKIA)","TRAVAUX -NOKIA",
AM1746="ACCESS-ISSUE","ACCESS-ISSUE",
AM1746="Projet OCM (ZTE, NOKIA, autres projets)","TRAVAUX OCM",
AM1746="No root CAuse","No root cause",
AM1746="ODU HS","TX ISSUE",
AM1746="IP &amp; VLAN","TX ISSUE",
AM1746="Warehouse HUAWEI","SPARE-ISSUE",
AM1746="SPARE-HS","SPARE-ISSUE",
AM1746="Power Telco","RAN ISSUE",AM1746="no impacts","no impacts"
),"")</f>
        <v>TX ISSUE</v>
      </c>
      <c r="AM1746" s="67" t="s">
        <v>6537</v>
      </c>
      <c r="AN1746" s="48" t="str" cm="1">
        <f t="array" ref="AN1746">IFERROR(_xlfn.IFS(
AM1746="MPR ISSUE","ACTIVE",
AM1746="BSS Hardware Issue","ACTIVE",
AM1746="Sites strategiques, MLL, Pylone, etc.","PASSIVE",
AM1746="AKTIVCO DEFAUT GE &amp; POWER Cabinet","PASSIVE",
AM1746="AKTIVCO Coupure ENEO &amp; Baisse de tension","PASSIVE",
AM1746="Coupure ENEO &amp; Baisse de tension","PASSIVE",
AM1746="Defaut GE &amp; POWER Cabinet","PASSIVE",
AM1746="Sharing","PASSIVE",
AM1746="Sites strategiques &amp; DataCenter","PASSIVE",
AM1746="Exclu","Exclu",
AM1746="SAT","ACTIVE",
AM1746="SPARE-ISSUE","SPARE-ISSUE",
AM1746="Fiber CAmtel","ACTIVE",
AM1746="Fiber AOF","ACTIVE",
AM1746="Projet OCM (HUAWEI)","PLANNED WORKS",
AM1746="Projet OCM (NOKIA)","PLANNED WORKS",
AM1746="ACCESS-ISSUE","ACCESS-ISSUE",
AM1746="Projet OCM (ZTE, NOKIA, autres projets)","PLANNED WORKS",
AM1746="No root CAuse","No root cause",
AM1746="ODU HS","ACTIVE",
AM1746="IP &amp; VLAN","ACTIVE",
AM1746="Warehouse HUAWEI","SPARE-ISSUE",
AM1746="SPARE-HS","SPARE-ISSUE",
AM1746="Power Telco","ACTIVE", AM1746="no impacts","no impacts"
),"")</f>
        <v>ACTIVE</v>
      </c>
      <c r="AO1746" s="93" t="s">
        <v>6436</v>
      </c>
      <c r="AP1746" s="127" t="str">
        <f>IFERROR(MID(AQ1746, SEARCH("CTR_", AQ1746), 7), IFERROR(MID(AQ1746, SEARCH("SUO_", AQ1746), 7), IFERROR(MID(AQ1746, SEARCH("SUD_", AQ1746), 7), IFERROR(MID(AQ1746, SEARCH("NRO_", AQ1746), 7), IFERROR(MID(AQ1746, SEARCH("ADM_", AQ1746), 7), IFERROR(MID(AQ1746, SEARCH("NRD_", AQ1746), 7), IFERROR(MID(AQ1746, SEARCH("EXN_", AQ1746), 7), IFERROR(MID(AQ1746, SEARCH("LIT_", AQ1746), 7), IFERROR(MID(AQ1746, SEARCH("EST_", AQ1746), 7), MID(AQ1746, SEARCH("OST_",AQ1746), 7))))))))))</f>
        <v>SUO_027</v>
      </c>
      <c r="AQ1746" s="9" t="s">
        <v>6570</v>
      </c>
      <c r="AR1746" s="17" t="s">
        <v>5710</v>
      </c>
      <c r="AS1746" s="7" t="s">
        <v>5537</v>
      </c>
      <c r="AT1746" s="6"/>
      <c r="AU1746" s="7"/>
      <c r="AV1746" s="3" t="s">
        <v>5537</v>
      </c>
      <c r="AW1746" s="18" t="s">
        <v>5537</v>
      </c>
      <c r="AX1746" s="18" t="s">
        <v>5537</v>
      </c>
      <c r="AY1746" s="18" t="s">
        <v>5537</v>
      </c>
      <c r="AZ1746" s="18" t="s">
        <v>5537</v>
      </c>
      <c r="BA1746" s="18" t="s">
        <v>5537</v>
      </c>
      <c r="BB1746" s="18" t="s">
        <v>5537</v>
      </c>
      <c r="BC1746" s="18" t="s">
        <v>5537</v>
      </c>
      <c r="BD1746" s="18" t="s">
        <v>5537</v>
      </c>
      <c r="BE1746" s="18" t="s">
        <v>5537</v>
      </c>
      <c r="BF1746" s="18" t="s">
        <v>5537</v>
      </c>
      <c r="BG1746" s="18" t="s">
        <v>5537</v>
      </c>
      <c r="BH1746" s="18" t="s">
        <v>5537</v>
      </c>
      <c r="BI1746" s="9" t="s">
        <v>6437</v>
      </c>
      <c r="BJ1746" s="14"/>
      <c r="BK1746" s="14" t="s">
        <v>5537</v>
      </c>
      <c r="BL1746" s="14" t="str">
        <f>_xlfn.XLOOKUP(B1746,'[4]cell downs 18042026 17h'!$B:$B,'[4]cell downs 18042026 17h'!$B:$B,"")</f>
        <v/>
      </c>
      <c r="BM1746" s="14" t="str">
        <f>_xlfn.XLOOKUP(B1746,'[5]Cells Huawei 19042026 15h'!$B:$B,'[5]Cells Huawei 19042026 15h'!$B:$B,"")</f>
        <v/>
      </c>
      <c r="BN1746" s="9" t="str">
        <f>_xlfn.XLOOKUP(B1746,'[6]cells down 19042026 9H40'!$B:$B,'[6]cells down 19042026 9H40'!$B:$B,"")</f>
        <v/>
      </c>
      <c r="BO1746" s="9" t="s">
        <v>899</v>
      </c>
      <c r="BP1746" s="9" t="s">
        <v>302</v>
      </c>
      <c r="BQ1746" s="115"/>
    </row>
    <row r="1747" spans="1:69" s="9" customFormat="1" x14ac:dyDescent="0.3">
      <c r="A1747" s="1" t="s">
        <v>134</v>
      </c>
      <c r="B1747" s="8" t="s">
        <v>135</v>
      </c>
      <c r="C1747" s="3" t="str">
        <f>_xlfn.XLOOKUP(B1747,'[1]daily break down'!$D:$D,'[1]daily break down'!$E:$E,"")</f>
        <v>Douala</v>
      </c>
      <c r="D1747" s="1" t="s">
        <v>11</v>
      </c>
      <c r="E1747" s="1" t="s">
        <v>12</v>
      </c>
      <c r="F1747" s="3" t="s">
        <v>31</v>
      </c>
      <c r="G1747" s="1" t="s">
        <v>32</v>
      </c>
      <c r="H1747" s="34" t="str">
        <f>_xlfn.XLOOKUP(B1747,[2]CALCULATION!$B:$B,[2]CALCULATION!$H:$H,"")</f>
        <v>ZTE</v>
      </c>
      <c r="I1747" s="28">
        <v>0</v>
      </c>
      <c r="J1747" s="28">
        <v>0</v>
      </c>
      <c r="K1747" s="28">
        <v>0</v>
      </c>
      <c r="L1747" s="28">
        <v>0</v>
      </c>
      <c r="M1747" s="28">
        <v>0</v>
      </c>
      <c r="N1747" s="28">
        <v>0</v>
      </c>
      <c r="O1747" s="28">
        <v>4.071873225409707</v>
      </c>
      <c r="P1747" s="28">
        <v>6.0380479292760656</v>
      </c>
      <c r="Q1747" s="28">
        <v>0</v>
      </c>
      <c r="R1747" s="28">
        <v>0.73817605647869944</v>
      </c>
      <c r="S1747" s="94">
        <v>0</v>
      </c>
      <c r="T1747" s="94">
        <f>_xlfn.XLOOKUP(B1747,'[3]Nur des jours'!$B:$B,'[3]Nur des jours'!$U:$U,"")</f>
        <v>0</v>
      </c>
      <c r="U1747" s="94">
        <v>0</v>
      </c>
      <c r="V1747" s="94">
        <v>0</v>
      </c>
      <c r="W1747" s="94">
        <v>0</v>
      </c>
      <c r="X1747" s="94">
        <v>0</v>
      </c>
      <c r="Y1747" s="94">
        <v>0</v>
      </c>
      <c r="Z1747" s="94">
        <v>0</v>
      </c>
      <c r="AA1747" s="94">
        <v>0</v>
      </c>
      <c r="AB1747" s="94">
        <v>0</v>
      </c>
      <c r="AC1747" s="94">
        <f>_xlfn.XLOOKUP(B1747,'[3]Nur des jours'!$B:$B,'[3]Nur des jours'!$N:$N,"")</f>
        <v>0</v>
      </c>
      <c r="AD1747" s="94">
        <v>0</v>
      </c>
      <c r="AE1747" s="94">
        <v>0</v>
      </c>
      <c r="AF1747" s="94">
        <v>0</v>
      </c>
      <c r="AG1747" s="94">
        <v>0</v>
      </c>
      <c r="AH1747" s="94">
        <v>0</v>
      </c>
      <c r="AI1747" s="49" t="s">
        <v>5559</v>
      </c>
      <c r="AJ1747" s="49"/>
      <c r="AK1747" s="48" t="str" cm="1">
        <f t="array" ref="AK1747">IFERROR(_xlfn.IFS(
AM1747="MPR ISSUE","PDH",
AM1747="BSS Hardware Issue","BSS",
AM1747="Sites strategiques, MLL, Pylone, etc.","ENVTECH",
AM1747="AKTIVCO DEFAUT GE &amp; POWER Cabinet","AKTIVCO",
AM1747="AKTIVCO Coupure ENEO &amp; Baisse de tension","AKTIVCO GRID ONLY",
AM1747="Coupure ENEO &amp; Baisse de tension","IHS GRID ONLY",
AM1747="Defaut GE &amp; POWER Cabinet","IHS",
AM1747="Sharing","Partners",
AM1747="Sites strategiques &amp; DataCenter","SST &amp; DC",
AM1747="Exclu","Exclu",
AM1747="SAT","SAT",
AM1747="SPARE-ISSUE","SPARE-ISSUE",
AM1747="Fiber CAmtel","TRANS_FO_CAMTEL",
AM1747="Fiber AOF","Fiber AOF",
AM1747="Projet OCM (HUAWEI)","TRAVAUX-HUAWEI",
AM1747="Projet OCM (NOKIA)","TRAVAUX-NOKIA",
AM1747="ACCESS-ISSUE","ACCESS-ISSUE",
AM1747="Projet OCM (ZTE, NOKIA, autres projets)","TRAVAUX OCM",
AM1747="No root CAuse","No root cause",
AM1747="ODU HS","PDH",
AM1747="IP &amp; VLAN","PDH",
AM1747="Warehouse HUAWEI","SPARE-ISSUE",
AM1747="SPARE-HS","SPARE-ISSUE",
AM1747="Power Telco","BSS",AM1747="no impacts","no impacts"
),"")</f>
        <v>no impacts</v>
      </c>
      <c r="AL1747" s="48" t="str" cm="1">
        <f t="array" ref="AL1747">IFERROR(_xlfn.IFS(
AM1747="MPR ISSUE","TX ISSUE",
AM1747="BSS Hardware Issue","RAN ISSUE",
AM1747="Sites strategiques, MLL, Pylone, etc.","ENVTECH",
AM1747="AKTIVCO DEFAUT GE &amp; POWER Cabinet","POWER ISSUE",
AM1747="AKTIVCO Coupure ENEO &amp; Baisse de tension","POWER ISSUE",
AM1747="Coupure ENEO &amp; Baisse de tension","POWER ISSUE",
AM1747="Defaut GE &amp; POWER Cabinet","POWER ISSUE",
AM1747="Sharing","POWER ISSUE",
AM1747="Sites strategiques &amp; DataCenter","POWER ISSUE",
AM1747="Exclu","Exclu",
AM1747="SAT","TX ISSUE",
AM1747="SPARE-ISSUE","SPARE-ISSUE",
AM1747="Fiber CAmtel","TX ISSUE",
AM1747="Fiber AOF","TX ISSUE",
AM1747="Projet OCM (HUAWEI)","TRAVAUX-HUAWEI",
AM1747="Projet OCM (NOKIA)","TRAVAUX -NOKIA",
AM1747="ACCESS-ISSUE","ACCESS-ISSUE",
AM1747="Projet OCM (ZTE, NOKIA, autres projets)","TRAVAUX OCM",
AM1747="No root CAuse","No root cause",
AM1747="ODU HS","TX ISSUE",
AM1747="IP &amp; VLAN","TX ISSUE",
AM1747="Warehouse HUAWEI","SPARE-ISSUE",
AM1747="SPARE-HS","SPARE-ISSUE",
AM1747="Power Telco","RAN ISSUE",AM1747="no impacts","no impacts"
),"")</f>
        <v>no impacts</v>
      </c>
      <c r="AM1747" s="67" t="s">
        <v>5605</v>
      </c>
      <c r="AN1747" s="48" t="str" cm="1">
        <f t="array" ref="AN1747">IFERROR(_xlfn.IFS(
AM1747="MPR ISSUE","ACTIVE",
AM1747="BSS Hardware Issue","ACTIVE",
AM1747="Sites strategiques, MLL, Pylone, etc.","PASSIVE",
AM1747="AKTIVCO DEFAUT GE &amp; POWER Cabinet","PASSIVE",
AM1747="AKTIVCO Coupure ENEO &amp; Baisse de tension","PASSIVE",
AM1747="Coupure ENEO &amp; Baisse de tension","PASSIVE",
AM1747="Defaut GE &amp; POWER Cabinet","PASSIVE",
AM1747="Sharing","PASSIVE",
AM1747="Sites strategiques &amp; DataCenter","PASSIVE",
AM1747="Exclu","Exclu",
AM1747="SAT","ACTIVE",
AM1747="SPARE-ISSUE","SPARE-ISSUE",
AM1747="Fiber CAmtel","ACTIVE",
AM1747="Fiber AOF","ACTIVE",
AM1747="Projet OCM (HUAWEI)","PLANNED WORKS",
AM1747="Projet OCM (NOKIA)","PLANNED WORKS",
AM1747="ACCESS-ISSUE","ACCESS-ISSUE",
AM1747="Projet OCM (ZTE, NOKIA, autres projets)","PLANNED WORKS",
AM1747="No root CAuse","No root cause",
AM1747="ODU HS","ACTIVE",
AM1747="IP &amp; VLAN","ACTIVE",
AM1747="Warehouse HUAWEI","SPARE-ISSUE",
AM1747="SPARE-HS","SPARE-ISSUE",
AM1747="Power Telco","ACTIVE", AM1747="no impacts","no impacts"
),"")</f>
        <v>no impacts</v>
      </c>
      <c r="AO1747" s="93" t="s">
        <v>5537</v>
      </c>
      <c r="AP1747" s="101" t="str">
        <f t="shared" ref="AP1747:AP1810" si="51">B1747</f>
        <v>LIT_047</v>
      </c>
      <c r="AR1747" s="17" t="s">
        <v>5537</v>
      </c>
      <c r="AS1747" s="7" t="s">
        <v>5537</v>
      </c>
      <c r="AT1747" s="6"/>
      <c r="AU1747" s="7"/>
      <c r="AV1747" s="3" t="s">
        <v>5537</v>
      </c>
      <c r="AW1747" s="18" t="s">
        <v>5537</v>
      </c>
      <c r="AX1747" s="18" t="s">
        <v>5537</v>
      </c>
      <c r="AY1747" s="18" t="s">
        <v>5537</v>
      </c>
      <c r="AZ1747" s="18" t="s">
        <v>5537</v>
      </c>
      <c r="BA1747" s="18" t="s">
        <v>5537</v>
      </c>
      <c r="BB1747" s="18" t="s">
        <v>5537</v>
      </c>
      <c r="BC1747" s="18" t="s">
        <v>5537</v>
      </c>
      <c r="BD1747" s="18" t="s">
        <v>5537</v>
      </c>
      <c r="BE1747" s="18" t="s">
        <v>5537</v>
      </c>
      <c r="BF1747" s="18" t="s">
        <v>5537</v>
      </c>
      <c r="BG1747" s="18" t="s">
        <v>5537</v>
      </c>
      <c r="BH1747" s="18" t="s">
        <v>5537</v>
      </c>
      <c r="BI1747" s="9" t="s">
        <v>5537</v>
      </c>
      <c r="BJ1747" s="14"/>
      <c r="BK1747" s="14" t="s">
        <v>5537</v>
      </c>
      <c r="BL1747" s="14" t="str">
        <f>_xlfn.XLOOKUP(B1747,'[4]cell downs 18042026 17h'!$B:$B,'[4]cell downs 18042026 17h'!$B:$B,"")</f>
        <v/>
      </c>
      <c r="BM1747" s="14" t="str">
        <f>_xlfn.XLOOKUP(B1747,'[5]Cells Huawei 19042026 15h'!$B:$B,'[5]Cells Huawei 19042026 15h'!$B:$B,"")</f>
        <v/>
      </c>
      <c r="BN1747" s="9" t="str">
        <f>_xlfn.XLOOKUP(B1747,'[6]cells down 19042026 9H40'!$B:$B,'[6]cells down 19042026 9H40'!$B:$B,"")</f>
        <v/>
      </c>
      <c r="BO1747" s="9" t="s">
        <v>135</v>
      </c>
      <c r="BP1747" s="9" t="s">
        <v>12</v>
      </c>
      <c r="BQ1747" s="115"/>
    </row>
    <row r="1748" spans="1:69" s="9" customFormat="1" x14ac:dyDescent="0.3">
      <c r="A1748" s="1" t="s">
        <v>988</v>
      </c>
      <c r="B1748" s="8" t="s">
        <v>989</v>
      </c>
      <c r="C1748" s="3" t="str">
        <f>_xlfn.XLOOKUP(B1748,'[1]daily break down'!$D:$D,'[1]daily break down'!$E:$E,"")</f>
        <v>CENTRE</v>
      </c>
      <c r="D1748" s="1" t="s">
        <v>21</v>
      </c>
      <c r="E1748" s="1" t="s">
        <v>22</v>
      </c>
      <c r="F1748" s="3" t="s">
        <v>69</v>
      </c>
      <c r="G1748" s="1" t="s">
        <v>990</v>
      </c>
      <c r="H1748" s="33" t="str">
        <f>_xlfn.XLOOKUP(B1748,[2]CALCULATION!$B:$B,[2]CALCULATION!$H:$H,"")</f>
        <v>NOKIA</v>
      </c>
      <c r="I1748" s="28">
        <v>0</v>
      </c>
      <c r="J1748" s="28">
        <v>6.8730819832928114E-2</v>
      </c>
      <c r="K1748" s="28">
        <v>0</v>
      </c>
      <c r="L1748" s="28">
        <v>0</v>
      </c>
      <c r="M1748" s="28">
        <v>0</v>
      </c>
      <c r="N1748" s="28">
        <v>0</v>
      </c>
      <c r="O1748" s="28">
        <v>0</v>
      </c>
      <c r="P1748" s="28">
        <v>9.2165764370203004E-2</v>
      </c>
      <c r="Q1748" s="28">
        <v>0</v>
      </c>
      <c r="R1748" s="28">
        <v>0.67916692977687665</v>
      </c>
      <c r="S1748" s="94">
        <v>0</v>
      </c>
      <c r="T1748" s="94">
        <f>_xlfn.XLOOKUP(B1748,'[3]Nur des jours'!$B:$B,'[3]Nur des jours'!$U:$U,"")</f>
        <v>0</v>
      </c>
      <c r="U1748" s="94">
        <v>0</v>
      </c>
      <c r="V1748" s="94">
        <v>0</v>
      </c>
      <c r="W1748" s="94">
        <v>0</v>
      </c>
      <c r="X1748" s="94">
        <v>0</v>
      </c>
      <c r="Y1748" s="94">
        <v>0</v>
      </c>
      <c r="Z1748" s="94">
        <v>0</v>
      </c>
      <c r="AA1748" s="94">
        <v>0</v>
      </c>
      <c r="AB1748" s="94">
        <v>0</v>
      </c>
      <c r="AC1748" s="94">
        <f>_xlfn.XLOOKUP(B1748,'[3]Nur des jours'!$B:$B,'[3]Nur des jours'!$N:$N,"")</f>
        <v>0</v>
      </c>
      <c r="AD1748" s="94">
        <v>0</v>
      </c>
      <c r="AE1748" s="94">
        <v>0</v>
      </c>
      <c r="AF1748" s="94">
        <v>0</v>
      </c>
      <c r="AG1748" s="94">
        <v>0</v>
      </c>
      <c r="AH1748" s="94">
        <v>0</v>
      </c>
      <c r="AI1748" s="49" t="s">
        <v>5559</v>
      </c>
      <c r="AJ1748" s="49"/>
      <c r="AK1748" s="48" t="str" cm="1">
        <f t="array" ref="AK1748">IFERROR(_xlfn.IFS(
AM1748="MPR ISSUE","PDH",
AM1748="BSS Hardware Issue","BSS",
AM1748="Sites strategiques, MLL, Pylone, etc.","ENVTECH",
AM1748="AKTIVCO DEFAUT GE &amp; POWER Cabinet","AKTIVCO",
AM1748="AKTIVCO Coupure ENEO &amp; Baisse de tension","AKTIVCO GRID ONLY",
AM1748="Coupure ENEO &amp; Baisse de tension","IHS GRID ONLY",
AM1748="Defaut GE &amp; POWER Cabinet","IHS",
AM1748="Sharing","Partners",
AM1748="Sites strategiques &amp; DataCenter","SST &amp; DC",
AM1748="Exclu","Exclu",
AM1748="SAT","SAT",
AM1748="SPARE-ISSUE","SPARE-ISSUE",
AM1748="Fiber CAmtel","TRANS_FO_CAMTEL",
AM1748="Fiber AOF","Fiber AOF",
AM1748="Projet OCM (HUAWEI)","TRAVAUX-HUAWEI",
AM1748="Projet OCM (NOKIA)","TRAVAUX-NOKIA",
AM1748="ACCESS-ISSUE","ACCESS-ISSUE",
AM1748="Projet OCM (ZTE, NOKIA, autres projets)","TRAVAUX OCM",
AM1748="No root CAuse","No root cause",
AM1748="ODU HS","PDH",
AM1748="IP &amp; VLAN","PDH",
AM1748="Warehouse HUAWEI","SPARE-ISSUE",
AM1748="SPARE-HS","SPARE-ISSUE",
AM1748="Power Telco","BSS",AM1748="no impacts","no impacts"
),"")</f>
        <v>no impacts</v>
      </c>
      <c r="AL1748" s="48" t="str" cm="1">
        <f t="array" ref="AL1748">IFERROR(_xlfn.IFS(
AM1748="MPR ISSUE","TX ISSUE",
AM1748="BSS Hardware Issue","RAN ISSUE",
AM1748="Sites strategiques, MLL, Pylone, etc.","ENVTECH",
AM1748="AKTIVCO DEFAUT GE &amp; POWER Cabinet","POWER ISSUE",
AM1748="AKTIVCO Coupure ENEO &amp; Baisse de tension","POWER ISSUE",
AM1748="Coupure ENEO &amp; Baisse de tension","POWER ISSUE",
AM1748="Defaut GE &amp; POWER Cabinet","POWER ISSUE",
AM1748="Sharing","POWER ISSUE",
AM1748="Sites strategiques &amp; DataCenter","POWER ISSUE",
AM1748="Exclu","Exclu",
AM1748="SAT","TX ISSUE",
AM1748="SPARE-ISSUE","SPARE-ISSUE",
AM1748="Fiber CAmtel","TX ISSUE",
AM1748="Fiber AOF","TX ISSUE",
AM1748="Projet OCM (HUAWEI)","TRAVAUX-HUAWEI",
AM1748="Projet OCM (NOKIA)","TRAVAUX -NOKIA",
AM1748="ACCESS-ISSUE","ACCESS-ISSUE",
AM1748="Projet OCM (ZTE, NOKIA, autres projets)","TRAVAUX OCM",
AM1748="No root CAuse","No root cause",
AM1748="ODU HS","TX ISSUE",
AM1748="IP &amp; VLAN","TX ISSUE",
AM1748="Warehouse HUAWEI","SPARE-ISSUE",
AM1748="SPARE-HS","SPARE-ISSUE",
AM1748="Power Telco","RAN ISSUE",AM1748="no impacts","no impacts"
),"")</f>
        <v>no impacts</v>
      </c>
      <c r="AM1748" s="67" t="s">
        <v>5605</v>
      </c>
      <c r="AN1748" s="48" t="str" cm="1">
        <f t="array" ref="AN1748">IFERROR(_xlfn.IFS(
AM1748="MPR ISSUE","ACTIVE",
AM1748="BSS Hardware Issue","ACTIVE",
AM1748="Sites strategiques, MLL, Pylone, etc.","PASSIVE",
AM1748="AKTIVCO DEFAUT GE &amp; POWER Cabinet","PASSIVE",
AM1748="AKTIVCO Coupure ENEO &amp; Baisse de tension","PASSIVE",
AM1748="Coupure ENEO &amp; Baisse de tension","PASSIVE",
AM1748="Defaut GE &amp; POWER Cabinet","PASSIVE",
AM1748="Sharing","PASSIVE",
AM1748="Sites strategiques &amp; DataCenter","PASSIVE",
AM1748="Exclu","Exclu",
AM1748="SAT","ACTIVE",
AM1748="SPARE-ISSUE","SPARE-ISSUE",
AM1748="Fiber CAmtel","ACTIVE",
AM1748="Fiber AOF","ACTIVE",
AM1748="Projet OCM (HUAWEI)","PLANNED WORKS",
AM1748="Projet OCM (NOKIA)","PLANNED WORKS",
AM1748="ACCESS-ISSUE","ACCESS-ISSUE",
AM1748="Projet OCM (ZTE, NOKIA, autres projets)","PLANNED WORKS",
AM1748="No root CAuse","No root cause",
AM1748="ODU HS","ACTIVE",
AM1748="IP &amp; VLAN","ACTIVE",
AM1748="Warehouse HUAWEI","SPARE-ISSUE",
AM1748="SPARE-HS","SPARE-ISSUE",
AM1748="Power Telco","ACTIVE", AM1748="no impacts","no impacts"
),"")</f>
        <v>no impacts</v>
      </c>
      <c r="AO1748" s="93" t="s">
        <v>5537</v>
      </c>
      <c r="AP1748" s="101" t="str">
        <f t="shared" si="51"/>
        <v>SUD_088</v>
      </c>
      <c r="AR1748" s="17" t="s">
        <v>5537</v>
      </c>
      <c r="AS1748" s="7" t="s">
        <v>5537</v>
      </c>
      <c r="AT1748" s="6"/>
      <c r="AU1748" s="7"/>
      <c r="AV1748" s="3" t="s">
        <v>5537</v>
      </c>
      <c r="AW1748" s="18" t="s">
        <v>5537</v>
      </c>
      <c r="AX1748" s="18" t="s">
        <v>5537</v>
      </c>
      <c r="AY1748" s="18" t="s">
        <v>5537</v>
      </c>
      <c r="AZ1748" s="18" t="s">
        <v>5537</v>
      </c>
      <c r="BA1748" s="18" t="s">
        <v>5537</v>
      </c>
      <c r="BB1748" s="18" t="s">
        <v>5537</v>
      </c>
      <c r="BC1748" s="18" t="s">
        <v>5537</v>
      </c>
      <c r="BD1748" s="18" t="s">
        <v>5537</v>
      </c>
      <c r="BE1748" s="18" t="s">
        <v>5537</v>
      </c>
      <c r="BF1748" s="18" t="s">
        <v>5537</v>
      </c>
      <c r="BG1748" s="18" t="s">
        <v>5537</v>
      </c>
      <c r="BH1748" s="18" t="s">
        <v>5537</v>
      </c>
      <c r="BI1748" s="9" t="s">
        <v>5537</v>
      </c>
      <c r="BJ1748" s="14"/>
      <c r="BK1748" s="14" t="s">
        <v>5537</v>
      </c>
      <c r="BL1748" s="14" t="str">
        <f>_xlfn.XLOOKUP(B1748,'[4]cell downs 18042026 17h'!$B:$B,'[4]cell downs 18042026 17h'!$B:$B,"")</f>
        <v/>
      </c>
      <c r="BM1748" s="14" t="str">
        <f>_xlfn.XLOOKUP(B1748,'[5]Cells Huawei 19042026 15h'!$B:$B,'[5]Cells Huawei 19042026 15h'!$B:$B,"")</f>
        <v/>
      </c>
      <c r="BN1748" s="9" t="str">
        <f>_xlfn.XLOOKUP(B1748,'[6]cells down 19042026 9H40'!$B:$B,'[6]cells down 19042026 9H40'!$B:$B,"")</f>
        <v/>
      </c>
      <c r="BO1748" s="9" t="s">
        <v>5537</v>
      </c>
      <c r="BP1748" s="9" t="s">
        <v>12</v>
      </c>
      <c r="BQ1748" s="115"/>
    </row>
    <row r="1749" spans="1:69" s="9" customFormat="1" x14ac:dyDescent="0.3">
      <c r="A1749" s="1" t="s">
        <v>1551</v>
      </c>
      <c r="B1749" s="8" t="s">
        <v>1552</v>
      </c>
      <c r="C1749" s="3" t="str">
        <f>_xlfn.XLOOKUP(B1749,'[1]daily break down'!$D:$D,'[1]daily break down'!$E:$E,"")</f>
        <v>Maroua</v>
      </c>
      <c r="D1749" s="1" t="s">
        <v>11</v>
      </c>
      <c r="E1749" s="1" t="s">
        <v>12</v>
      </c>
      <c r="F1749" s="3" t="s">
        <v>55</v>
      </c>
      <c r="G1749" s="1" t="s">
        <v>84</v>
      </c>
      <c r="H1749" s="32" t="str">
        <f>_xlfn.XLOOKUP(B1749,[2]CALCULATION!$B:$B,[2]CALCULATION!$H:$H,"")</f>
        <v>Huawei</v>
      </c>
      <c r="I1749" s="28">
        <v>0</v>
      </c>
      <c r="J1749" s="28">
        <v>0</v>
      </c>
      <c r="K1749" s="28">
        <v>0</v>
      </c>
      <c r="L1749" s="28">
        <v>0</v>
      </c>
      <c r="M1749" s="28">
        <v>0</v>
      </c>
      <c r="N1749" s="28">
        <v>0</v>
      </c>
      <c r="O1749" s="28">
        <v>0</v>
      </c>
      <c r="P1749" s="28">
        <v>0</v>
      </c>
      <c r="Q1749" s="28">
        <v>0</v>
      </c>
      <c r="R1749" s="28">
        <v>0.5637668256128846</v>
      </c>
      <c r="S1749" s="94">
        <v>0</v>
      </c>
      <c r="T1749" s="94">
        <f>_xlfn.XLOOKUP(B1749,'[3]Nur des jours'!$B:$B,'[3]Nur des jours'!$U:$U,"")</f>
        <v>0</v>
      </c>
      <c r="U1749" s="94">
        <v>0</v>
      </c>
      <c r="V1749" s="94">
        <v>0</v>
      </c>
      <c r="W1749" s="94">
        <v>0</v>
      </c>
      <c r="X1749" s="94">
        <v>0</v>
      </c>
      <c r="Y1749" s="94">
        <v>0</v>
      </c>
      <c r="Z1749" s="94">
        <v>0</v>
      </c>
      <c r="AA1749" s="94">
        <v>0</v>
      </c>
      <c r="AB1749" s="94">
        <v>0</v>
      </c>
      <c r="AC1749" s="94">
        <f>_xlfn.XLOOKUP(B1749,'[3]Nur des jours'!$B:$B,'[3]Nur des jours'!$N:$N,"")</f>
        <v>0</v>
      </c>
      <c r="AD1749" s="94">
        <v>0</v>
      </c>
      <c r="AE1749" s="94">
        <v>0</v>
      </c>
      <c r="AF1749" s="94">
        <v>0</v>
      </c>
      <c r="AG1749" s="94">
        <v>0</v>
      </c>
      <c r="AH1749" s="94">
        <v>0</v>
      </c>
      <c r="AI1749" s="49" t="s">
        <v>5559</v>
      </c>
      <c r="AJ1749" s="49"/>
      <c r="AK1749" s="48" t="str" cm="1">
        <f t="array" ref="AK1749">IFERROR(_xlfn.IFS(
AM1749="MPR ISSUE","PDH",
AM1749="BSS Hardware Issue","BSS",
AM1749="Sites strategiques, MLL, Pylone, etc.","ENVTECH",
AM1749="AKTIVCO DEFAUT GE &amp; POWER Cabinet","AKTIVCO",
AM1749="AKTIVCO Coupure ENEO &amp; Baisse de tension","AKTIVCO GRID ONLY",
AM1749="Coupure ENEO &amp; Baisse de tension","IHS GRID ONLY",
AM1749="Defaut GE &amp; POWER Cabinet","IHS",
AM1749="Sharing","Partners",
AM1749="Sites strategiques &amp; DataCenter","SST &amp; DC",
AM1749="Exclu","Exclu",
AM1749="SAT","SAT",
AM1749="SPARE-ISSUE","SPARE-ISSUE",
AM1749="Fiber CAmtel","TRANS_FO_CAMTEL",
AM1749="Fiber AOF","Fiber AOF",
AM1749="Projet OCM (HUAWEI)","TRAVAUX-HUAWEI",
AM1749="Projet OCM (NOKIA)","TRAVAUX-NOKIA",
AM1749="ACCESS-ISSUE","ACCESS-ISSUE",
AM1749="Projet OCM (ZTE, NOKIA, autres projets)","TRAVAUX OCM",
AM1749="No root CAuse","No root cause",
AM1749="ODU HS","PDH",
AM1749="IP &amp; VLAN","PDH",
AM1749="Warehouse HUAWEI","SPARE-ISSUE",
AM1749="SPARE-HS","SPARE-ISSUE",
AM1749="Power Telco","BSS",AM1749="no impacts","no impacts"
),"")</f>
        <v>no impacts</v>
      </c>
      <c r="AL1749" s="48" t="str" cm="1">
        <f t="array" ref="AL1749">IFERROR(_xlfn.IFS(
AM1749="MPR ISSUE","TX ISSUE",
AM1749="BSS Hardware Issue","RAN ISSUE",
AM1749="Sites strategiques, MLL, Pylone, etc.","ENVTECH",
AM1749="AKTIVCO DEFAUT GE &amp; POWER Cabinet","POWER ISSUE",
AM1749="AKTIVCO Coupure ENEO &amp; Baisse de tension","POWER ISSUE",
AM1749="Coupure ENEO &amp; Baisse de tension","POWER ISSUE",
AM1749="Defaut GE &amp; POWER Cabinet","POWER ISSUE",
AM1749="Sharing","POWER ISSUE",
AM1749="Sites strategiques &amp; DataCenter","POWER ISSUE",
AM1749="Exclu","Exclu",
AM1749="SAT","TX ISSUE",
AM1749="SPARE-ISSUE","SPARE-ISSUE",
AM1749="Fiber CAmtel","TX ISSUE",
AM1749="Fiber AOF","TX ISSUE",
AM1749="Projet OCM (HUAWEI)","TRAVAUX-HUAWEI",
AM1749="Projet OCM (NOKIA)","TRAVAUX -NOKIA",
AM1749="ACCESS-ISSUE","ACCESS-ISSUE",
AM1749="Projet OCM (ZTE, NOKIA, autres projets)","TRAVAUX OCM",
AM1749="No root CAuse","No root cause",
AM1749="ODU HS","TX ISSUE",
AM1749="IP &amp; VLAN","TX ISSUE",
AM1749="Warehouse HUAWEI","SPARE-ISSUE",
AM1749="SPARE-HS","SPARE-ISSUE",
AM1749="Power Telco","RAN ISSUE",AM1749="no impacts","no impacts"
),"")</f>
        <v>no impacts</v>
      </c>
      <c r="AM1749" s="67" t="s">
        <v>5605</v>
      </c>
      <c r="AN1749" s="48" t="str" cm="1">
        <f t="array" ref="AN1749">IFERROR(_xlfn.IFS(
AM1749="MPR ISSUE","ACTIVE",
AM1749="BSS Hardware Issue","ACTIVE",
AM1749="Sites strategiques, MLL, Pylone, etc.","PASSIVE",
AM1749="AKTIVCO DEFAUT GE &amp; POWER Cabinet","PASSIVE",
AM1749="AKTIVCO Coupure ENEO &amp; Baisse de tension","PASSIVE",
AM1749="Coupure ENEO &amp; Baisse de tension","PASSIVE",
AM1749="Defaut GE &amp; POWER Cabinet","PASSIVE",
AM1749="Sharing","PASSIVE",
AM1749="Sites strategiques &amp; DataCenter","PASSIVE",
AM1749="Exclu","Exclu",
AM1749="SAT","ACTIVE",
AM1749="SPARE-ISSUE","SPARE-ISSUE",
AM1749="Fiber CAmtel","ACTIVE",
AM1749="Fiber AOF","ACTIVE",
AM1749="Projet OCM (HUAWEI)","PLANNED WORKS",
AM1749="Projet OCM (NOKIA)","PLANNED WORKS",
AM1749="ACCESS-ISSUE","ACCESS-ISSUE",
AM1749="Projet OCM (ZTE, NOKIA, autres projets)","PLANNED WORKS",
AM1749="No root CAuse","No root cause",
AM1749="ODU HS","ACTIVE",
AM1749="IP &amp; VLAN","ACTIVE",
AM1749="Warehouse HUAWEI","SPARE-ISSUE",
AM1749="SPARE-HS","SPARE-ISSUE",
AM1749="Power Telco","ACTIVE", AM1749="no impacts","no impacts"
),"")</f>
        <v>no impacts</v>
      </c>
      <c r="AO1749" s="93" t="s">
        <v>5537</v>
      </c>
      <c r="AP1749" s="101" t="str">
        <f t="shared" si="51"/>
        <v>EXN_115</v>
      </c>
      <c r="AR1749" s="17" t="s">
        <v>5537</v>
      </c>
      <c r="AS1749" s="7" t="s">
        <v>5537</v>
      </c>
      <c r="AT1749" s="6"/>
      <c r="AU1749" s="7"/>
      <c r="AV1749" s="3" t="s">
        <v>5537</v>
      </c>
      <c r="AW1749" s="18" t="s">
        <v>5537</v>
      </c>
      <c r="AX1749" s="18" t="s">
        <v>5537</v>
      </c>
      <c r="AY1749" s="18" t="s">
        <v>5537</v>
      </c>
      <c r="AZ1749" s="18" t="s">
        <v>5537</v>
      </c>
      <c r="BA1749" s="18" t="s">
        <v>5537</v>
      </c>
      <c r="BB1749" s="18" t="s">
        <v>5537</v>
      </c>
      <c r="BC1749" s="18" t="s">
        <v>5537</v>
      </c>
      <c r="BD1749" s="18" t="s">
        <v>5537</v>
      </c>
      <c r="BE1749" s="18" t="s">
        <v>5537</v>
      </c>
      <c r="BF1749" s="18" t="s">
        <v>5537</v>
      </c>
      <c r="BG1749" s="18" t="s">
        <v>5537</v>
      </c>
      <c r="BH1749" s="18" t="s">
        <v>5537</v>
      </c>
      <c r="BI1749" s="9" t="s">
        <v>5537</v>
      </c>
      <c r="BJ1749" s="14"/>
      <c r="BK1749" s="14" t="s">
        <v>5537</v>
      </c>
      <c r="BL1749" s="14" t="str">
        <f>_xlfn.XLOOKUP(B1749,'[4]cell downs 18042026 17h'!$B:$B,'[4]cell downs 18042026 17h'!$B:$B,"")</f>
        <v/>
      </c>
      <c r="BM1749" s="14" t="str">
        <f>_xlfn.XLOOKUP(B1749,'[5]Cells Huawei 19042026 15h'!$B:$B,'[5]Cells Huawei 19042026 15h'!$B:$B,"")</f>
        <v/>
      </c>
      <c r="BN1749" s="9" t="str">
        <f>_xlfn.XLOOKUP(B1749,'[6]cells down 19042026 9H40'!$B:$B,'[6]cells down 19042026 9H40'!$B:$B,"")</f>
        <v/>
      </c>
      <c r="BO1749" s="9" t="s">
        <v>1552</v>
      </c>
      <c r="BP1749" s="9" t="s">
        <v>12</v>
      </c>
      <c r="BQ1749" s="115"/>
    </row>
    <row r="1750" spans="1:69" s="9" customFormat="1" x14ac:dyDescent="0.3">
      <c r="A1750" s="1" t="s">
        <v>1429</v>
      </c>
      <c r="B1750" s="8" t="s">
        <v>1430</v>
      </c>
      <c r="C1750" s="3" t="str">
        <f>_xlfn.XLOOKUP(B1750,'[1]daily break down'!$D:$D,'[1]daily break down'!$E:$E,"")</f>
        <v>SUD-OUEST</v>
      </c>
      <c r="D1750" s="1" t="s">
        <v>11</v>
      </c>
      <c r="E1750" s="1" t="s">
        <v>154</v>
      </c>
      <c r="F1750" s="3" t="s">
        <v>13</v>
      </c>
      <c r="G1750" s="1" t="s">
        <v>1431</v>
      </c>
      <c r="H1750" s="32" t="str">
        <f>_xlfn.XLOOKUP(B1750,[2]CALCULATION!$B:$B,[2]CALCULATION!$H:$H,"")</f>
        <v>Huawei</v>
      </c>
      <c r="I1750" s="28">
        <v>0</v>
      </c>
      <c r="J1750" s="28">
        <v>0</v>
      </c>
      <c r="K1750" s="28">
        <v>0</v>
      </c>
      <c r="L1750" s="28">
        <v>0</v>
      </c>
      <c r="M1750" s="28">
        <v>0</v>
      </c>
      <c r="N1750" s="28">
        <v>0</v>
      </c>
      <c r="O1750" s="28">
        <v>0</v>
      </c>
      <c r="P1750" s="28">
        <v>0</v>
      </c>
      <c r="Q1750" s="28">
        <v>0</v>
      </c>
      <c r="R1750" s="28">
        <v>0</v>
      </c>
      <c r="S1750" s="94">
        <v>0</v>
      </c>
      <c r="T1750" s="94">
        <f>_xlfn.XLOOKUP(B1750,'[3]Nur des jours'!$B:$B,'[3]Nur des jours'!$U:$U,"")</f>
        <v>0</v>
      </c>
      <c r="U1750" s="94">
        <v>0</v>
      </c>
      <c r="V1750" s="94">
        <v>0</v>
      </c>
      <c r="W1750" s="94">
        <v>0</v>
      </c>
      <c r="X1750" s="94">
        <v>0</v>
      </c>
      <c r="Y1750" s="94">
        <v>0</v>
      </c>
      <c r="Z1750" s="94">
        <v>0</v>
      </c>
      <c r="AA1750" s="94">
        <v>0</v>
      </c>
      <c r="AB1750" s="94">
        <v>0</v>
      </c>
      <c r="AC1750" s="94">
        <f>_xlfn.XLOOKUP(B1750,'[3]Nur des jours'!$B:$B,'[3]Nur des jours'!$N:$N,"")</f>
        <v>0</v>
      </c>
      <c r="AD1750" s="94">
        <v>0</v>
      </c>
      <c r="AE1750" s="94">
        <v>0</v>
      </c>
      <c r="AF1750" s="94">
        <v>0</v>
      </c>
      <c r="AG1750" s="94">
        <v>0</v>
      </c>
      <c r="AH1750" s="94">
        <v>0</v>
      </c>
      <c r="AI1750" s="49" t="s">
        <v>6659</v>
      </c>
      <c r="AJ1750" s="49"/>
      <c r="AK1750" s="48" t="str" cm="1">
        <f t="array" ref="AK1750">IFERROR(_xlfn.IFS(
AM1750="MPR ISSUE","PDH",
AM1750="BSS Hardware Issue","BSS",
AM1750="Sites strategiques, MLL, Pylone, etc.","ENVTECH",
AM1750="AKTIVCO DEFAUT GE &amp; POWER Cabinet","AKTIVCO",
AM1750="AKTIVCO Coupure ENEO &amp; Baisse de tension","AKTIVCO GRID ONLY",
AM1750="Coupure ENEO &amp; Baisse de tension","IHS GRID ONLY",
AM1750="Defaut GE &amp; POWER Cabinet","IHS",
AM1750="Sharing","Partners",
AM1750="Sites strategiques &amp; DataCenter","SST &amp; DC",
AM1750="Exclu","Exclu",
AM1750="SAT","SAT",
AM1750="SPARE-ISSUE","SPARE-ISSUE",
AM1750="Fiber CAmtel","TRANS_FO_CAMTEL",
AM1750="Fiber AOF","Fiber AOF",
AM1750="Projet OCM (HUAWEI)","TRAVAUX-HUAWEI",
AM1750="Projet OCM (NOKIA)","TRAVAUX-NOKIA",
AM1750="ACCESS-ISSUE","ACCESS-ISSUE",
AM1750="Projet OCM (ZTE, NOKIA, autres projets)","TRAVAUX OCM",
AM1750="No root CAuse","No root cause",
AM1750="ODU HS","PDH",
AM1750="IP &amp; VLAN","PDH",
AM1750="Warehouse HUAWEI","SPARE-ISSUE",
AM1750="SPARE-HS","SPARE-ISSUE",
AM1750="Power Telco","BSS",AM1750="no impacts","no impacts"
),"")</f>
        <v>no impacts</v>
      </c>
      <c r="AL1750" s="48" t="str" cm="1">
        <f t="array" ref="AL1750">IFERROR(_xlfn.IFS(
AM1750="MPR ISSUE","TX ISSUE",
AM1750="BSS Hardware Issue","RAN ISSUE",
AM1750="Sites strategiques, MLL, Pylone, etc.","ENVTECH",
AM1750="AKTIVCO DEFAUT GE &amp; POWER Cabinet","POWER ISSUE",
AM1750="AKTIVCO Coupure ENEO &amp; Baisse de tension","POWER ISSUE",
AM1750="Coupure ENEO &amp; Baisse de tension","POWER ISSUE",
AM1750="Defaut GE &amp; POWER Cabinet","POWER ISSUE",
AM1750="Sharing","POWER ISSUE",
AM1750="Sites strategiques &amp; DataCenter","POWER ISSUE",
AM1750="Exclu","Exclu",
AM1750="SAT","TX ISSUE",
AM1750="SPARE-ISSUE","SPARE-ISSUE",
AM1750="Fiber CAmtel","TX ISSUE",
AM1750="Fiber AOF","TX ISSUE",
AM1750="Projet OCM (HUAWEI)","TRAVAUX-HUAWEI",
AM1750="Projet OCM (NOKIA)","TRAVAUX -NOKIA",
AM1750="ACCESS-ISSUE","ACCESS-ISSUE",
AM1750="Projet OCM (ZTE, NOKIA, autres projets)","TRAVAUX OCM",
AM1750="No root CAuse","No root cause",
AM1750="ODU HS","TX ISSUE",
AM1750="IP &amp; VLAN","TX ISSUE",
AM1750="Warehouse HUAWEI","SPARE-ISSUE",
AM1750="SPARE-HS","SPARE-ISSUE",
AM1750="Power Telco","RAN ISSUE",AM1750="no impacts","no impacts"
),"")</f>
        <v>no impacts</v>
      </c>
      <c r="AM1750" s="67" t="s">
        <v>5605</v>
      </c>
      <c r="AN1750" s="48" t="str" cm="1">
        <f t="array" ref="AN1750">IFERROR(_xlfn.IFS(
AM1750="MPR ISSUE","ACTIVE",
AM1750="BSS Hardware Issue","ACTIVE",
AM1750="Sites strategiques, MLL, Pylone, etc.","PASSIVE",
AM1750="AKTIVCO DEFAUT GE &amp; POWER Cabinet","PASSIVE",
AM1750="AKTIVCO Coupure ENEO &amp; Baisse de tension","PASSIVE",
AM1750="Coupure ENEO &amp; Baisse de tension","PASSIVE",
AM1750="Defaut GE &amp; POWER Cabinet","PASSIVE",
AM1750="Sharing","PASSIVE",
AM1750="Sites strategiques &amp; DataCenter","PASSIVE",
AM1750="Exclu","Exclu",
AM1750="SAT","ACTIVE",
AM1750="SPARE-ISSUE","SPARE-ISSUE",
AM1750="Fiber CAmtel","ACTIVE",
AM1750="Fiber AOF","ACTIVE",
AM1750="Projet OCM (HUAWEI)","PLANNED WORKS",
AM1750="Projet OCM (NOKIA)","PLANNED WORKS",
AM1750="ACCESS-ISSUE","ACCESS-ISSUE",
AM1750="Projet OCM (ZTE, NOKIA, autres projets)","PLANNED WORKS",
AM1750="No root CAuse","No root cause",
AM1750="ODU HS","ACTIVE",
AM1750="IP &amp; VLAN","ACTIVE",
AM1750="Warehouse HUAWEI","SPARE-ISSUE",
AM1750="SPARE-HS","SPARE-ISSUE",
AM1750="Power Telco","ACTIVE", AM1750="no impacts","no impacts"
),"")</f>
        <v>no impacts</v>
      </c>
      <c r="AO1750" s="93" t="s">
        <v>5537</v>
      </c>
      <c r="AP1750" s="101" t="str">
        <f t="shared" si="51"/>
        <v>SUO_149</v>
      </c>
      <c r="AR1750" s="17" t="s">
        <v>5537</v>
      </c>
      <c r="AS1750" s="7" t="s">
        <v>5537</v>
      </c>
      <c r="AT1750" s="6"/>
      <c r="AU1750" s="7"/>
      <c r="AV1750" s="3" t="s">
        <v>5537</v>
      </c>
      <c r="AW1750" s="18" t="s">
        <v>5537</v>
      </c>
      <c r="AX1750" s="18" t="s">
        <v>5537</v>
      </c>
      <c r="AY1750" s="18" t="s">
        <v>5537</v>
      </c>
      <c r="AZ1750" s="18" t="s">
        <v>5537</v>
      </c>
      <c r="BA1750" s="18" t="s">
        <v>5537</v>
      </c>
      <c r="BB1750" s="18" t="s">
        <v>5537</v>
      </c>
      <c r="BC1750" s="18" t="s">
        <v>5537</v>
      </c>
      <c r="BD1750" s="18" t="s">
        <v>5537</v>
      </c>
      <c r="BE1750" s="18" t="s">
        <v>5537</v>
      </c>
      <c r="BF1750" s="18" t="s">
        <v>5537</v>
      </c>
      <c r="BG1750" s="18" t="s">
        <v>5537</v>
      </c>
      <c r="BH1750" s="18" t="s">
        <v>5537</v>
      </c>
      <c r="BI1750" s="9" t="s">
        <v>5537</v>
      </c>
      <c r="BJ1750" s="14"/>
      <c r="BK1750" s="14" t="s">
        <v>5537</v>
      </c>
      <c r="BL1750" s="14" t="str">
        <f>_xlfn.XLOOKUP(B1750,'[4]cell downs 18042026 17h'!$B:$B,'[4]cell downs 18042026 17h'!$B:$B,"")</f>
        <v/>
      </c>
      <c r="BM1750" s="14" t="str">
        <f>_xlfn.XLOOKUP(B1750,'[5]Cells Huawei 19042026 15h'!$B:$B,'[5]Cells Huawei 19042026 15h'!$B:$B,"")</f>
        <v/>
      </c>
      <c r="BN1750" s="9" t="str">
        <f>_xlfn.XLOOKUP(B1750,'[6]cells down 19042026 9H40'!$B:$B,'[6]cells down 19042026 9H40'!$B:$B,"")</f>
        <v/>
      </c>
      <c r="BO1750" s="9" t="s">
        <v>1430</v>
      </c>
      <c r="BP1750" s="9" t="s">
        <v>5577</v>
      </c>
      <c r="BQ1750" s="115"/>
    </row>
    <row r="1751" spans="1:69" s="9" customFormat="1" x14ac:dyDescent="0.3">
      <c r="A1751" s="1" t="s">
        <v>4803</v>
      </c>
      <c r="B1751" s="8" t="s">
        <v>4804</v>
      </c>
      <c r="C1751" s="3" t="str">
        <f>_xlfn.XLOOKUP(B1751,'[1]daily break down'!$D:$D,'[1]daily break down'!$E:$E,"")</f>
        <v>Douala</v>
      </c>
      <c r="D1751" s="1" t="s">
        <v>11</v>
      </c>
      <c r="E1751" s="1" t="s">
        <v>12</v>
      </c>
      <c r="F1751" s="3" t="s">
        <v>31</v>
      </c>
      <c r="G1751" s="1" t="s">
        <v>32</v>
      </c>
      <c r="H1751" s="34" t="str">
        <f>_xlfn.XLOOKUP(B1751,[2]CALCULATION!$B:$B,[2]CALCULATION!$H:$H,"")</f>
        <v>ZTE</v>
      </c>
      <c r="I1751" s="28">
        <v>0</v>
      </c>
      <c r="J1751" s="28">
        <v>0</v>
      </c>
      <c r="K1751" s="28">
        <v>0</v>
      </c>
      <c r="L1751" s="28">
        <v>0</v>
      </c>
      <c r="M1751" s="28">
        <v>0</v>
      </c>
      <c r="N1751" s="28">
        <v>0</v>
      </c>
      <c r="O1751" s="28">
        <v>0</v>
      </c>
      <c r="P1751" s="28">
        <v>0</v>
      </c>
      <c r="Q1751" s="28">
        <v>0</v>
      </c>
      <c r="R1751" s="28">
        <v>0.46121512528785746</v>
      </c>
      <c r="S1751" s="94">
        <v>0</v>
      </c>
      <c r="T1751" s="94">
        <f>_xlfn.XLOOKUP(B1751,'[3]Nur des jours'!$B:$B,'[3]Nur des jours'!$U:$U,"")</f>
        <v>0</v>
      </c>
      <c r="U1751" s="94">
        <v>0</v>
      </c>
      <c r="V1751" s="94">
        <v>0</v>
      </c>
      <c r="W1751" s="94">
        <v>0</v>
      </c>
      <c r="X1751" s="94">
        <v>0</v>
      </c>
      <c r="Y1751" s="94">
        <v>0</v>
      </c>
      <c r="Z1751" s="94">
        <v>0</v>
      </c>
      <c r="AA1751" s="94">
        <v>0</v>
      </c>
      <c r="AB1751" s="94">
        <v>0</v>
      </c>
      <c r="AC1751" s="94">
        <f>_xlfn.XLOOKUP(B1751,'[3]Nur des jours'!$B:$B,'[3]Nur des jours'!$N:$N,"")</f>
        <v>0</v>
      </c>
      <c r="AD1751" s="94">
        <v>0</v>
      </c>
      <c r="AE1751" s="94">
        <v>0</v>
      </c>
      <c r="AF1751" s="94">
        <v>0</v>
      </c>
      <c r="AG1751" s="94">
        <v>0</v>
      </c>
      <c r="AH1751" s="94">
        <v>0</v>
      </c>
      <c r="AI1751" s="49" t="s">
        <v>5559</v>
      </c>
      <c r="AJ1751" s="49"/>
      <c r="AK1751" s="48" t="str" cm="1">
        <f t="array" ref="AK1751">IFERROR(_xlfn.IFS(
AM1751="MPR ISSUE","PDH",
AM1751="BSS Hardware Issue","BSS",
AM1751="Sites strategiques, MLL, Pylone, etc.","ENVTECH",
AM1751="AKTIVCO DEFAUT GE &amp; POWER Cabinet","AKTIVCO",
AM1751="AKTIVCO Coupure ENEO &amp; Baisse de tension","AKTIVCO GRID ONLY",
AM1751="Coupure ENEO &amp; Baisse de tension","IHS GRID ONLY",
AM1751="Defaut GE &amp; POWER Cabinet","IHS",
AM1751="Sharing","Partners",
AM1751="Sites strategiques &amp; DataCenter","SST &amp; DC",
AM1751="Exclu","Exclu",
AM1751="SAT","SAT",
AM1751="SPARE-ISSUE","SPARE-ISSUE",
AM1751="Fiber CAmtel","TRANS_FO_CAMTEL",
AM1751="Fiber AOF","Fiber AOF",
AM1751="Projet OCM (HUAWEI)","TRAVAUX-HUAWEI",
AM1751="Projet OCM (NOKIA)","TRAVAUX-NOKIA",
AM1751="ACCESS-ISSUE","ACCESS-ISSUE",
AM1751="Projet OCM (ZTE, NOKIA, autres projets)","TRAVAUX OCM",
AM1751="No root CAuse","No root cause",
AM1751="ODU HS","PDH",
AM1751="IP &amp; VLAN","PDH",
AM1751="Warehouse HUAWEI","SPARE-ISSUE",
AM1751="SPARE-HS","SPARE-ISSUE",
AM1751="Power Telco","BSS",AM1751="no impacts","no impacts"
),"")</f>
        <v>no impacts</v>
      </c>
      <c r="AL1751" s="48" t="str" cm="1">
        <f t="array" ref="AL1751">IFERROR(_xlfn.IFS(
AM1751="MPR ISSUE","TX ISSUE",
AM1751="BSS Hardware Issue","RAN ISSUE",
AM1751="Sites strategiques, MLL, Pylone, etc.","ENVTECH",
AM1751="AKTIVCO DEFAUT GE &amp; POWER Cabinet","POWER ISSUE",
AM1751="AKTIVCO Coupure ENEO &amp; Baisse de tension","POWER ISSUE",
AM1751="Coupure ENEO &amp; Baisse de tension","POWER ISSUE",
AM1751="Defaut GE &amp; POWER Cabinet","POWER ISSUE",
AM1751="Sharing","POWER ISSUE",
AM1751="Sites strategiques &amp; DataCenter","POWER ISSUE",
AM1751="Exclu","Exclu",
AM1751="SAT","TX ISSUE",
AM1751="SPARE-ISSUE","SPARE-ISSUE",
AM1751="Fiber CAmtel","TX ISSUE",
AM1751="Fiber AOF","TX ISSUE",
AM1751="Projet OCM (HUAWEI)","TRAVAUX-HUAWEI",
AM1751="Projet OCM (NOKIA)","TRAVAUX -NOKIA",
AM1751="ACCESS-ISSUE","ACCESS-ISSUE",
AM1751="Projet OCM (ZTE, NOKIA, autres projets)","TRAVAUX OCM",
AM1751="No root CAuse","No root cause",
AM1751="ODU HS","TX ISSUE",
AM1751="IP &amp; VLAN","TX ISSUE",
AM1751="Warehouse HUAWEI","SPARE-ISSUE",
AM1751="SPARE-HS","SPARE-ISSUE",
AM1751="Power Telco","RAN ISSUE",AM1751="no impacts","no impacts"
),"")</f>
        <v>no impacts</v>
      </c>
      <c r="AM1751" s="67" t="s">
        <v>5605</v>
      </c>
      <c r="AN1751" s="48" t="str" cm="1">
        <f t="array" ref="AN1751">IFERROR(_xlfn.IFS(
AM1751="MPR ISSUE","ACTIVE",
AM1751="BSS Hardware Issue","ACTIVE",
AM1751="Sites strategiques, MLL, Pylone, etc.","PASSIVE",
AM1751="AKTIVCO DEFAUT GE &amp; POWER Cabinet","PASSIVE",
AM1751="AKTIVCO Coupure ENEO &amp; Baisse de tension","PASSIVE",
AM1751="Coupure ENEO &amp; Baisse de tension","PASSIVE",
AM1751="Defaut GE &amp; POWER Cabinet","PASSIVE",
AM1751="Sharing","PASSIVE",
AM1751="Sites strategiques &amp; DataCenter","PASSIVE",
AM1751="Exclu","Exclu",
AM1751="SAT","ACTIVE",
AM1751="SPARE-ISSUE","SPARE-ISSUE",
AM1751="Fiber CAmtel","ACTIVE",
AM1751="Fiber AOF","ACTIVE",
AM1751="Projet OCM (HUAWEI)","PLANNED WORKS",
AM1751="Projet OCM (NOKIA)","PLANNED WORKS",
AM1751="ACCESS-ISSUE","ACCESS-ISSUE",
AM1751="Projet OCM (ZTE, NOKIA, autres projets)","PLANNED WORKS",
AM1751="No root CAuse","No root cause",
AM1751="ODU HS","ACTIVE",
AM1751="IP &amp; VLAN","ACTIVE",
AM1751="Warehouse HUAWEI","SPARE-ISSUE",
AM1751="SPARE-HS","SPARE-ISSUE",
AM1751="Power Telco","ACTIVE", AM1751="no impacts","no impacts"
),"")</f>
        <v>no impacts</v>
      </c>
      <c r="AO1751" s="93" t="s">
        <v>5537</v>
      </c>
      <c r="AP1751" s="101" t="str">
        <f t="shared" si="51"/>
        <v>LIT_294</v>
      </c>
      <c r="AR1751" s="17" t="s">
        <v>5537</v>
      </c>
      <c r="AS1751" s="7" t="s">
        <v>5537</v>
      </c>
      <c r="AT1751" s="6"/>
      <c r="AU1751" s="7"/>
      <c r="AV1751" s="3" t="s">
        <v>5537</v>
      </c>
      <c r="AW1751" s="18" t="s">
        <v>5537</v>
      </c>
      <c r="AX1751" s="18" t="s">
        <v>5537</v>
      </c>
      <c r="AY1751" s="18" t="s">
        <v>5537</v>
      </c>
      <c r="AZ1751" s="18" t="s">
        <v>5537</v>
      </c>
      <c r="BA1751" s="18" t="s">
        <v>5537</v>
      </c>
      <c r="BB1751" s="18" t="s">
        <v>5537</v>
      </c>
      <c r="BC1751" s="18" t="s">
        <v>5537</v>
      </c>
      <c r="BD1751" s="18" t="s">
        <v>5537</v>
      </c>
      <c r="BE1751" s="18" t="s">
        <v>5537</v>
      </c>
      <c r="BF1751" s="18" t="s">
        <v>5537</v>
      </c>
      <c r="BG1751" s="18" t="s">
        <v>5537</v>
      </c>
      <c r="BH1751" s="18" t="s">
        <v>5537</v>
      </c>
      <c r="BI1751" s="9" t="s">
        <v>5537</v>
      </c>
      <c r="BJ1751" s="14"/>
      <c r="BK1751" s="14" t="s">
        <v>5537</v>
      </c>
      <c r="BL1751" s="14" t="str">
        <f>_xlfn.XLOOKUP(B1751,'[4]cell downs 18042026 17h'!$B:$B,'[4]cell downs 18042026 17h'!$B:$B,"")</f>
        <v/>
      </c>
      <c r="BM1751" s="14" t="str">
        <f>_xlfn.XLOOKUP(B1751,'[5]Cells Huawei 19042026 15h'!$B:$B,'[5]Cells Huawei 19042026 15h'!$B:$B,"")</f>
        <v/>
      </c>
      <c r="BN1751" s="9" t="str">
        <f>_xlfn.XLOOKUP(B1751,'[6]cells down 19042026 9H40'!$B:$B,'[6]cells down 19042026 9H40'!$B:$B,"")</f>
        <v/>
      </c>
      <c r="BO1751" s="9" t="s">
        <v>4804</v>
      </c>
      <c r="BP1751" s="9" t="s">
        <v>12</v>
      </c>
      <c r="BQ1751" s="115"/>
    </row>
    <row r="1752" spans="1:69" s="9" customFormat="1" x14ac:dyDescent="0.3">
      <c r="A1752" s="1" t="s">
        <v>3073</v>
      </c>
      <c r="B1752" s="8" t="s">
        <v>3074</v>
      </c>
      <c r="C1752" s="3" t="str">
        <f>_xlfn.XLOOKUP(B1752,'[1]daily break down'!$D:$D,'[1]daily break down'!$E:$E,"")</f>
        <v>EXTREME-NORD</v>
      </c>
      <c r="D1752" s="1" t="s">
        <v>11</v>
      </c>
      <c r="E1752" s="1" t="s">
        <v>12</v>
      </c>
      <c r="F1752" s="3" t="s">
        <v>55</v>
      </c>
      <c r="G1752" s="1" t="s">
        <v>84</v>
      </c>
      <c r="H1752" s="32" t="str">
        <f>_xlfn.XLOOKUP(B1752,[2]CALCULATION!$B:$B,[2]CALCULATION!$H:$H,"")</f>
        <v>Huawei</v>
      </c>
      <c r="I1752" s="28">
        <v>0</v>
      </c>
      <c r="J1752" s="28">
        <v>0</v>
      </c>
      <c r="K1752" s="28">
        <v>0</v>
      </c>
      <c r="L1752" s="28">
        <v>0</v>
      </c>
      <c r="M1752" s="28">
        <v>0</v>
      </c>
      <c r="N1752" s="28">
        <v>0</v>
      </c>
      <c r="O1752" s="28">
        <v>0</v>
      </c>
      <c r="P1752" s="28">
        <v>0</v>
      </c>
      <c r="Q1752" s="28">
        <v>0</v>
      </c>
      <c r="R1752" s="28">
        <v>0</v>
      </c>
      <c r="S1752" s="94">
        <v>0</v>
      </c>
      <c r="T1752" s="94">
        <f>_xlfn.XLOOKUP(B1752,'[3]Nur des jours'!$B:$B,'[3]Nur des jours'!$U:$U,"")</f>
        <v>0</v>
      </c>
      <c r="U1752" s="94">
        <v>0</v>
      </c>
      <c r="V1752" s="94">
        <v>0</v>
      </c>
      <c r="W1752" s="94">
        <v>0</v>
      </c>
      <c r="X1752" s="94">
        <v>0</v>
      </c>
      <c r="Y1752" s="94">
        <v>0</v>
      </c>
      <c r="Z1752" s="94">
        <v>0</v>
      </c>
      <c r="AA1752" s="94">
        <v>0</v>
      </c>
      <c r="AB1752" s="94">
        <v>0</v>
      </c>
      <c r="AC1752" s="94">
        <f>_xlfn.XLOOKUP(B1752,'[3]Nur des jours'!$B:$B,'[3]Nur des jours'!$N:$N,"")</f>
        <v>0</v>
      </c>
      <c r="AD1752" s="94">
        <v>0</v>
      </c>
      <c r="AE1752" s="94">
        <v>0</v>
      </c>
      <c r="AF1752" s="94">
        <v>0</v>
      </c>
      <c r="AG1752" s="94">
        <v>0</v>
      </c>
      <c r="AH1752" s="94">
        <v>0</v>
      </c>
      <c r="AI1752" s="49" t="s">
        <v>6659</v>
      </c>
      <c r="AJ1752" s="49"/>
      <c r="AK1752" s="48" t="str" cm="1">
        <f t="array" ref="AK1752">IFERROR(_xlfn.IFS(
AM1752="MPR ISSUE","PDH",
AM1752="BSS Hardware Issue","BSS",
AM1752="Sites strategiques, MLL, Pylone, etc.","ENVTECH",
AM1752="AKTIVCO DEFAUT GE &amp; POWER Cabinet","AKTIVCO",
AM1752="AKTIVCO Coupure ENEO &amp; Baisse de tension","AKTIVCO GRID ONLY",
AM1752="Coupure ENEO &amp; Baisse de tension","IHS GRID ONLY",
AM1752="Defaut GE &amp; POWER Cabinet","IHS",
AM1752="Sharing","Partners",
AM1752="Sites strategiques &amp; DataCenter","SST &amp; DC",
AM1752="Exclu","Exclu",
AM1752="SAT","SAT",
AM1752="SPARE-ISSUE","SPARE-ISSUE",
AM1752="Fiber CAmtel","TRANS_FO_CAMTEL",
AM1752="Fiber AOF","Fiber AOF",
AM1752="Projet OCM (HUAWEI)","TRAVAUX-HUAWEI",
AM1752="Projet OCM (NOKIA)","TRAVAUX-NOKIA",
AM1752="ACCESS-ISSUE","ACCESS-ISSUE",
AM1752="Projet OCM (ZTE, NOKIA, autres projets)","TRAVAUX OCM",
AM1752="No root CAuse","No root cause",
AM1752="ODU HS","PDH",
AM1752="IP &amp; VLAN","PDH",
AM1752="Warehouse HUAWEI","SPARE-ISSUE",
AM1752="SPARE-HS","SPARE-ISSUE",
AM1752="Power Telco","BSS",AM1752="no impacts","no impacts"
),"")</f>
        <v>no impacts</v>
      </c>
      <c r="AL1752" s="48" t="str" cm="1">
        <f t="array" ref="AL1752">IFERROR(_xlfn.IFS(
AM1752="MPR ISSUE","TX ISSUE",
AM1752="BSS Hardware Issue","RAN ISSUE",
AM1752="Sites strategiques, MLL, Pylone, etc.","ENVTECH",
AM1752="AKTIVCO DEFAUT GE &amp; POWER Cabinet","POWER ISSUE",
AM1752="AKTIVCO Coupure ENEO &amp; Baisse de tension","POWER ISSUE",
AM1752="Coupure ENEO &amp; Baisse de tension","POWER ISSUE",
AM1752="Defaut GE &amp; POWER Cabinet","POWER ISSUE",
AM1752="Sharing","POWER ISSUE",
AM1752="Sites strategiques &amp; DataCenter","POWER ISSUE",
AM1752="Exclu","Exclu",
AM1752="SAT","TX ISSUE",
AM1752="SPARE-ISSUE","SPARE-ISSUE",
AM1752="Fiber CAmtel","TX ISSUE",
AM1752="Fiber AOF","TX ISSUE",
AM1752="Projet OCM (HUAWEI)","TRAVAUX-HUAWEI",
AM1752="Projet OCM (NOKIA)","TRAVAUX -NOKIA",
AM1752="ACCESS-ISSUE","ACCESS-ISSUE",
AM1752="Projet OCM (ZTE, NOKIA, autres projets)","TRAVAUX OCM",
AM1752="No root CAuse","No root cause",
AM1752="ODU HS","TX ISSUE",
AM1752="IP &amp; VLAN","TX ISSUE",
AM1752="Warehouse HUAWEI","SPARE-ISSUE",
AM1752="SPARE-HS","SPARE-ISSUE",
AM1752="Power Telco","RAN ISSUE",AM1752="no impacts","no impacts"
),"")</f>
        <v>no impacts</v>
      </c>
      <c r="AM1752" s="67" t="s">
        <v>5605</v>
      </c>
      <c r="AN1752" s="48" t="str" cm="1">
        <f t="array" ref="AN1752">IFERROR(_xlfn.IFS(
AM1752="MPR ISSUE","ACTIVE",
AM1752="BSS Hardware Issue","ACTIVE",
AM1752="Sites strategiques, MLL, Pylone, etc.","PASSIVE",
AM1752="AKTIVCO DEFAUT GE &amp; POWER Cabinet","PASSIVE",
AM1752="AKTIVCO Coupure ENEO &amp; Baisse de tension","PASSIVE",
AM1752="Coupure ENEO &amp; Baisse de tension","PASSIVE",
AM1752="Defaut GE &amp; POWER Cabinet","PASSIVE",
AM1752="Sharing","PASSIVE",
AM1752="Sites strategiques &amp; DataCenter","PASSIVE",
AM1752="Exclu","Exclu",
AM1752="SAT","ACTIVE",
AM1752="SPARE-ISSUE","SPARE-ISSUE",
AM1752="Fiber CAmtel","ACTIVE",
AM1752="Fiber AOF","ACTIVE",
AM1752="Projet OCM (HUAWEI)","PLANNED WORKS",
AM1752="Projet OCM (NOKIA)","PLANNED WORKS",
AM1752="ACCESS-ISSUE","ACCESS-ISSUE",
AM1752="Projet OCM (ZTE, NOKIA, autres projets)","PLANNED WORKS",
AM1752="No root CAuse","No root cause",
AM1752="ODU HS","ACTIVE",
AM1752="IP &amp; VLAN","ACTIVE",
AM1752="Warehouse HUAWEI","SPARE-ISSUE",
AM1752="SPARE-HS","SPARE-ISSUE",
AM1752="Power Telco","ACTIVE", AM1752="no impacts","no impacts"
),"")</f>
        <v>no impacts</v>
      </c>
      <c r="AO1752" s="93" t="s">
        <v>5537</v>
      </c>
      <c r="AP1752" s="101" t="str">
        <f t="shared" si="51"/>
        <v>EXN_026</v>
      </c>
      <c r="AR1752" s="17" t="s">
        <v>5537</v>
      </c>
      <c r="AS1752" s="7" t="s">
        <v>5537</v>
      </c>
      <c r="AT1752" s="6"/>
      <c r="AU1752" s="7"/>
      <c r="AV1752" s="3" t="s">
        <v>5537</v>
      </c>
      <c r="AW1752" s="18" t="s">
        <v>5537</v>
      </c>
      <c r="AX1752" s="18" t="s">
        <v>5537</v>
      </c>
      <c r="AY1752" s="18" t="s">
        <v>5537</v>
      </c>
      <c r="AZ1752" s="18" t="s">
        <v>5537</v>
      </c>
      <c r="BA1752" s="18" t="s">
        <v>5537</v>
      </c>
      <c r="BB1752" s="18" t="s">
        <v>5537</v>
      </c>
      <c r="BC1752" s="18" t="s">
        <v>5537</v>
      </c>
      <c r="BD1752" s="18" t="s">
        <v>5537</v>
      </c>
      <c r="BE1752" s="18" t="s">
        <v>5537</v>
      </c>
      <c r="BF1752" s="18" t="s">
        <v>5537</v>
      </c>
      <c r="BG1752" s="18" t="s">
        <v>5537</v>
      </c>
      <c r="BH1752" s="18" t="s">
        <v>5537</v>
      </c>
      <c r="BI1752" s="9" t="s">
        <v>5537</v>
      </c>
      <c r="BJ1752" s="14"/>
      <c r="BK1752" s="14" t="s">
        <v>5537</v>
      </c>
      <c r="BL1752" s="14" t="str">
        <f>_xlfn.XLOOKUP(B1752,'[4]cell downs 18042026 17h'!$B:$B,'[4]cell downs 18042026 17h'!$B:$B,"")</f>
        <v/>
      </c>
      <c r="BM1752" s="14" t="str">
        <f>_xlfn.XLOOKUP(B1752,'[5]Cells Huawei 19042026 15h'!$B:$B,'[5]Cells Huawei 19042026 15h'!$B:$B,"")</f>
        <v/>
      </c>
      <c r="BN1752" s="9" t="str">
        <f>_xlfn.XLOOKUP(B1752,'[6]cells down 19042026 9H40'!$B:$B,'[6]cells down 19042026 9H40'!$B:$B,"")</f>
        <v/>
      </c>
      <c r="BO1752" s="9" t="s">
        <v>3074</v>
      </c>
      <c r="BP1752" s="9" t="s">
        <v>12</v>
      </c>
      <c r="BQ1752" s="115"/>
    </row>
    <row r="1753" spans="1:69" s="9" customFormat="1" x14ac:dyDescent="0.3">
      <c r="A1753" s="1" t="s">
        <v>3121</v>
      </c>
      <c r="B1753" s="8" t="s">
        <v>3122</v>
      </c>
      <c r="C1753" s="3" t="str">
        <f>_xlfn.XLOOKUP(B1753,'[1]daily break down'!$D:$D,'[1]daily break down'!$E:$E,"")</f>
        <v>Douala</v>
      </c>
      <c r="D1753" s="1" t="s">
        <v>11</v>
      </c>
      <c r="E1753" s="1" t="s">
        <v>302</v>
      </c>
      <c r="F1753" s="3" t="s">
        <v>31</v>
      </c>
      <c r="G1753" s="1" t="s">
        <v>32</v>
      </c>
      <c r="H1753" s="34" t="str">
        <f>_xlfn.XLOOKUP(B1753,[2]CALCULATION!$B:$B,[2]CALCULATION!$H:$H,"")</f>
        <v>ZTE</v>
      </c>
      <c r="I1753" s="28">
        <v>0</v>
      </c>
      <c r="J1753" s="28">
        <v>0</v>
      </c>
      <c r="K1753" s="28">
        <v>0</v>
      </c>
      <c r="L1753" s="28">
        <v>0</v>
      </c>
      <c r="M1753" s="28">
        <v>0</v>
      </c>
      <c r="N1753" s="28">
        <v>0</v>
      </c>
      <c r="O1753" s="28">
        <v>0</v>
      </c>
      <c r="P1753" s="28">
        <v>0</v>
      </c>
      <c r="Q1753" s="28">
        <v>0</v>
      </c>
      <c r="R1753" s="28">
        <v>0.33897349850042668</v>
      </c>
      <c r="S1753" s="94">
        <v>0</v>
      </c>
      <c r="T1753" s="94">
        <f>_xlfn.XLOOKUP(B1753,'[3]Nur des jours'!$B:$B,'[3]Nur des jours'!$U:$U,"")</f>
        <v>0</v>
      </c>
      <c r="U1753" s="94">
        <v>0</v>
      </c>
      <c r="V1753" s="94">
        <v>0</v>
      </c>
      <c r="W1753" s="94">
        <v>0</v>
      </c>
      <c r="X1753" s="94">
        <v>0</v>
      </c>
      <c r="Y1753" s="94">
        <v>0</v>
      </c>
      <c r="Z1753" s="94">
        <v>0</v>
      </c>
      <c r="AA1753" s="94">
        <v>0</v>
      </c>
      <c r="AB1753" s="94">
        <v>0</v>
      </c>
      <c r="AC1753" s="94">
        <f>_xlfn.XLOOKUP(B1753,'[3]Nur des jours'!$B:$B,'[3]Nur des jours'!$N:$N,"")</f>
        <v>0</v>
      </c>
      <c r="AD1753" s="94">
        <v>0</v>
      </c>
      <c r="AE1753" s="94">
        <v>0</v>
      </c>
      <c r="AF1753" s="94">
        <v>0</v>
      </c>
      <c r="AG1753" s="94">
        <v>0</v>
      </c>
      <c r="AH1753" s="94">
        <v>0</v>
      </c>
      <c r="AI1753" s="49" t="s">
        <v>5559</v>
      </c>
      <c r="AJ1753" s="49"/>
      <c r="AK1753" s="48" t="str" cm="1">
        <f t="array" ref="AK1753">IFERROR(_xlfn.IFS(
AM1753="MPR ISSUE","PDH",
AM1753="BSS Hardware Issue","BSS",
AM1753="Sites strategiques, MLL, Pylone, etc.","ENVTECH",
AM1753="AKTIVCO DEFAUT GE &amp; POWER Cabinet","AKTIVCO",
AM1753="AKTIVCO Coupure ENEO &amp; Baisse de tension","AKTIVCO GRID ONLY",
AM1753="Coupure ENEO &amp; Baisse de tension","IHS GRID ONLY",
AM1753="Defaut GE &amp; POWER Cabinet","IHS",
AM1753="Sharing","Partners",
AM1753="Sites strategiques &amp; DataCenter","SST &amp; DC",
AM1753="Exclu","Exclu",
AM1753="SAT","SAT",
AM1753="SPARE-ISSUE","SPARE-ISSUE",
AM1753="Fiber CAmtel","TRANS_FO_CAMTEL",
AM1753="Fiber AOF","Fiber AOF",
AM1753="Projet OCM (HUAWEI)","TRAVAUX-HUAWEI",
AM1753="Projet OCM (NOKIA)","TRAVAUX-NOKIA",
AM1753="ACCESS-ISSUE","ACCESS-ISSUE",
AM1753="Projet OCM (ZTE, NOKIA, autres projets)","TRAVAUX OCM",
AM1753="No root CAuse","No root cause",
AM1753="ODU HS","PDH",
AM1753="IP &amp; VLAN","PDH",
AM1753="Warehouse HUAWEI","SPARE-ISSUE",
AM1753="SPARE-HS","SPARE-ISSUE",
AM1753="Power Telco","BSS",AM1753="no impacts","no impacts"
),"")</f>
        <v>no impacts</v>
      </c>
      <c r="AL1753" s="48" t="str" cm="1">
        <f t="array" ref="AL1753">IFERROR(_xlfn.IFS(
AM1753="MPR ISSUE","TX ISSUE",
AM1753="BSS Hardware Issue","RAN ISSUE",
AM1753="Sites strategiques, MLL, Pylone, etc.","ENVTECH",
AM1753="AKTIVCO DEFAUT GE &amp; POWER Cabinet","POWER ISSUE",
AM1753="AKTIVCO Coupure ENEO &amp; Baisse de tension","POWER ISSUE",
AM1753="Coupure ENEO &amp; Baisse de tension","POWER ISSUE",
AM1753="Defaut GE &amp; POWER Cabinet","POWER ISSUE",
AM1753="Sharing","POWER ISSUE",
AM1753="Sites strategiques &amp; DataCenter","POWER ISSUE",
AM1753="Exclu","Exclu",
AM1753="SAT","TX ISSUE",
AM1753="SPARE-ISSUE","SPARE-ISSUE",
AM1753="Fiber CAmtel","TX ISSUE",
AM1753="Fiber AOF","TX ISSUE",
AM1753="Projet OCM (HUAWEI)","TRAVAUX-HUAWEI",
AM1753="Projet OCM (NOKIA)","TRAVAUX -NOKIA",
AM1753="ACCESS-ISSUE","ACCESS-ISSUE",
AM1753="Projet OCM (ZTE, NOKIA, autres projets)","TRAVAUX OCM",
AM1753="No root CAuse","No root cause",
AM1753="ODU HS","TX ISSUE",
AM1753="IP &amp; VLAN","TX ISSUE",
AM1753="Warehouse HUAWEI","SPARE-ISSUE",
AM1753="SPARE-HS","SPARE-ISSUE",
AM1753="Power Telco","RAN ISSUE",AM1753="no impacts","no impacts"
),"")</f>
        <v>no impacts</v>
      </c>
      <c r="AM1753" s="67" t="s">
        <v>5605</v>
      </c>
      <c r="AN1753" s="48" t="str" cm="1">
        <f t="array" ref="AN1753">IFERROR(_xlfn.IFS(
AM1753="MPR ISSUE","ACTIVE",
AM1753="BSS Hardware Issue","ACTIVE",
AM1753="Sites strategiques, MLL, Pylone, etc.","PASSIVE",
AM1753="AKTIVCO DEFAUT GE &amp; POWER Cabinet","PASSIVE",
AM1753="AKTIVCO Coupure ENEO &amp; Baisse de tension","PASSIVE",
AM1753="Coupure ENEO &amp; Baisse de tension","PASSIVE",
AM1753="Defaut GE &amp; POWER Cabinet","PASSIVE",
AM1753="Sharing","PASSIVE",
AM1753="Sites strategiques &amp; DataCenter","PASSIVE",
AM1753="Exclu","Exclu",
AM1753="SAT","ACTIVE",
AM1753="SPARE-ISSUE","SPARE-ISSUE",
AM1753="Fiber CAmtel","ACTIVE",
AM1753="Fiber AOF","ACTIVE",
AM1753="Projet OCM (HUAWEI)","PLANNED WORKS",
AM1753="Projet OCM (NOKIA)","PLANNED WORKS",
AM1753="ACCESS-ISSUE","ACCESS-ISSUE",
AM1753="Projet OCM (ZTE, NOKIA, autres projets)","PLANNED WORKS",
AM1753="No root CAuse","No root cause",
AM1753="ODU HS","ACTIVE",
AM1753="IP &amp; VLAN","ACTIVE",
AM1753="Warehouse HUAWEI","SPARE-ISSUE",
AM1753="SPARE-HS","SPARE-ISSUE",
AM1753="Power Telco","ACTIVE", AM1753="no impacts","no impacts"
),"")</f>
        <v>no impacts</v>
      </c>
      <c r="AO1753" s="93" t="s">
        <v>5537</v>
      </c>
      <c r="AP1753" s="101" t="str">
        <f t="shared" si="51"/>
        <v>LIT_082</v>
      </c>
      <c r="AR1753" s="17" t="s">
        <v>5537</v>
      </c>
      <c r="AS1753" s="7" t="s">
        <v>5537</v>
      </c>
      <c r="AT1753" s="6"/>
      <c r="AU1753" s="7"/>
      <c r="AV1753" s="3" t="s">
        <v>5537</v>
      </c>
      <c r="AW1753" s="18" t="s">
        <v>5537</v>
      </c>
      <c r="AX1753" s="18" t="s">
        <v>5537</v>
      </c>
      <c r="AY1753" s="18" t="s">
        <v>5537</v>
      </c>
      <c r="AZ1753" s="18" t="s">
        <v>5537</v>
      </c>
      <c r="BA1753" s="18" t="s">
        <v>5537</v>
      </c>
      <c r="BB1753" s="18" t="s">
        <v>5537</v>
      </c>
      <c r="BC1753" s="18" t="s">
        <v>5537</v>
      </c>
      <c r="BD1753" s="18" t="s">
        <v>5537</v>
      </c>
      <c r="BE1753" s="18" t="s">
        <v>5537</v>
      </c>
      <c r="BF1753" s="18" t="s">
        <v>5537</v>
      </c>
      <c r="BG1753" s="18" t="s">
        <v>5537</v>
      </c>
      <c r="BH1753" s="18" t="s">
        <v>5537</v>
      </c>
      <c r="BI1753" s="9" t="s">
        <v>5537</v>
      </c>
      <c r="BJ1753" s="14"/>
      <c r="BK1753" s="14" t="s">
        <v>5537</v>
      </c>
      <c r="BL1753" s="14" t="str">
        <f>_xlfn.XLOOKUP(B1753,'[4]cell downs 18042026 17h'!$B:$B,'[4]cell downs 18042026 17h'!$B:$B,"")</f>
        <v/>
      </c>
      <c r="BM1753" s="14" t="str">
        <f>_xlfn.XLOOKUP(B1753,'[5]Cells Huawei 19042026 15h'!$B:$B,'[5]Cells Huawei 19042026 15h'!$B:$B,"")</f>
        <v/>
      </c>
      <c r="BN1753" s="9" t="str">
        <f>_xlfn.XLOOKUP(B1753,'[6]cells down 19042026 9H40'!$B:$B,'[6]cells down 19042026 9H40'!$B:$B,"")</f>
        <v/>
      </c>
      <c r="BO1753" s="9" t="s">
        <v>3122</v>
      </c>
      <c r="BP1753" s="9" t="s">
        <v>12</v>
      </c>
      <c r="BQ1753" s="115"/>
    </row>
    <row r="1754" spans="1:69" s="9" customFormat="1" x14ac:dyDescent="0.3">
      <c r="A1754" s="1" t="s">
        <v>1258</v>
      </c>
      <c r="B1754" s="8" t="s">
        <v>1259</v>
      </c>
      <c r="C1754" s="3" t="str">
        <f>_xlfn.XLOOKUP(B1754,'[1]daily break down'!$D:$D,'[1]daily break down'!$E:$E,"")</f>
        <v>OUEST</v>
      </c>
      <c r="D1754" s="1" t="s">
        <v>21</v>
      </c>
      <c r="E1754" s="1" t="s">
        <v>36</v>
      </c>
      <c r="F1754" s="3" t="s">
        <v>102</v>
      </c>
      <c r="G1754" s="1" t="s">
        <v>1260</v>
      </c>
      <c r="H1754" s="33" t="str">
        <f>_xlfn.XLOOKUP(B1754,[2]CALCULATION!$B:$B,[2]CALCULATION!$H:$H,"")</f>
        <v>NOKIA</v>
      </c>
      <c r="I1754" s="28">
        <v>4.1609237714484597E-2</v>
      </c>
      <c r="J1754" s="28">
        <v>6.297690999420718</v>
      </c>
      <c r="K1754" s="28">
        <v>9.5039078921204627</v>
      </c>
      <c r="L1754" s="28">
        <v>13.868556899607057</v>
      </c>
      <c r="M1754" s="28">
        <v>15.870187739168399</v>
      </c>
      <c r="N1754" s="28">
        <v>18.491409199476074</v>
      </c>
      <c r="O1754" s="28">
        <v>12.047596569181371</v>
      </c>
      <c r="P1754" s="28">
        <v>0</v>
      </c>
      <c r="Q1754" s="28">
        <v>0</v>
      </c>
      <c r="R1754" s="28">
        <v>0.10724810227698071</v>
      </c>
      <c r="S1754" s="94">
        <v>0</v>
      </c>
      <c r="T1754" s="94">
        <f>_xlfn.XLOOKUP(B1754,'[3]Nur des jours'!$B:$B,'[3]Nur des jours'!$U:$U,"")</f>
        <v>0</v>
      </c>
      <c r="U1754" s="94">
        <v>0</v>
      </c>
      <c r="V1754" s="94">
        <v>0</v>
      </c>
      <c r="W1754" s="94">
        <v>0</v>
      </c>
      <c r="X1754" s="94">
        <v>0</v>
      </c>
      <c r="Y1754" s="94">
        <v>0</v>
      </c>
      <c r="Z1754" s="94">
        <v>0</v>
      </c>
      <c r="AA1754" s="94">
        <v>0</v>
      </c>
      <c r="AB1754" s="94">
        <v>0</v>
      </c>
      <c r="AC1754" s="94">
        <f>_xlfn.XLOOKUP(B1754,'[3]Nur des jours'!$B:$B,'[3]Nur des jours'!$N:$N,"")</f>
        <v>0</v>
      </c>
      <c r="AD1754" s="94">
        <v>0</v>
      </c>
      <c r="AE1754" s="94">
        <v>0</v>
      </c>
      <c r="AF1754" s="94">
        <v>0</v>
      </c>
      <c r="AG1754" s="94">
        <v>0</v>
      </c>
      <c r="AH1754" s="94">
        <v>0</v>
      </c>
      <c r="AI1754" s="49" t="s">
        <v>5559</v>
      </c>
      <c r="AJ1754" s="49"/>
      <c r="AK1754" s="48" t="str" cm="1">
        <f t="array" ref="AK1754">IFERROR(_xlfn.IFS(
AM1754="MPR ISSUE","PDH",
AM1754="BSS Hardware Issue","BSS",
AM1754="Sites strategiques, MLL, Pylone, etc.","ENVTECH",
AM1754="AKTIVCO DEFAUT GE &amp; POWER Cabinet","AKTIVCO",
AM1754="AKTIVCO Coupure ENEO &amp; Baisse de tension","AKTIVCO GRID ONLY",
AM1754="Coupure ENEO &amp; Baisse de tension","IHS GRID ONLY",
AM1754="Defaut GE &amp; POWER Cabinet","IHS",
AM1754="Sharing","Partners",
AM1754="Sites strategiques &amp; DataCenter","SST &amp; DC",
AM1754="Exclu","Exclu",
AM1754="SAT","SAT",
AM1754="SPARE-ISSUE","SPARE-ISSUE",
AM1754="Fiber CAmtel","TRANS_FO_CAMTEL",
AM1754="Fiber AOF","Fiber AOF",
AM1754="Projet OCM (HUAWEI)","TRAVAUX-HUAWEI",
AM1754="Projet OCM (NOKIA)","TRAVAUX-NOKIA",
AM1754="ACCESS-ISSUE","ACCESS-ISSUE",
AM1754="Projet OCM (ZTE, NOKIA, autres projets)","TRAVAUX OCM",
AM1754="No root CAuse","No root cause",
AM1754="ODU HS","PDH",
AM1754="IP &amp; VLAN","PDH",
AM1754="Warehouse HUAWEI","SPARE-ISSUE",
AM1754="SPARE-HS","SPARE-ISSUE",
AM1754="Power Telco","BSS",AM1754="no impacts","no impacts"
),"")</f>
        <v>no impacts</v>
      </c>
      <c r="AL1754" s="48" t="str" cm="1">
        <f t="array" ref="AL1754">IFERROR(_xlfn.IFS(
AM1754="MPR ISSUE","TX ISSUE",
AM1754="BSS Hardware Issue","RAN ISSUE",
AM1754="Sites strategiques, MLL, Pylone, etc.","ENVTECH",
AM1754="AKTIVCO DEFAUT GE &amp; POWER Cabinet","POWER ISSUE",
AM1754="AKTIVCO Coupure ENEO &amp; Baisse de tension","POWER ISSUE",
AM1754="Coupure ENEO &amp; Baisse de tension","POWER ISSUE",
AM1754="Defaut GE &amp; POWER Cabinet","POWER ISSUE",
AM1754="Sharing","POWER ISSUE",
AM1754="Sites strategiques &amp; DataCenter","POWER ISSUE",
AM1754="Exclu","Exclu",
AM1754="SAT","TX ISSUE",
AM1754="SPARE-ISSUE","SPARE-ISSUE",
AM1754="Fiber CAmtel","TX ISSUE",
AM1754="Fiber AOF","TX ISSUE",
AM1754="Projet OCM (HUAWEI)","TRAVAUX-HUAWEI",
AM1754="Projet OCM (NOKIA)","TRAVAUX -NOKIA",
AM1754="ACCESS-ISSUE","ACCESS-ISSUE",
AM1754="Projet OCM (ZTE, NOKIA, autres projets)","TRAVAUX OCM",
AM1754="No root CAuse","No root cause",
AM1754="ODU HS","TX ISSUE",
AM1754="IP &amp; VLAN","TX ISSUE",
AM1754="Warehouse HUAWEI","SPARE-ISSUE",
AM1754="SPARE-HS","SPARE-ISSUE",
AM1754="Power Telco","RAN ISSUE",AM1754="no impacts","no impacts"
),"")</f>
        <v>no impacts</v>
      </c>
      <c r="AM1754" s="67" t="s">
        <v>5605</v>
      </c>
      <c r="AN1754" s="48" t="str" cm="1">
        <f t="array" ref="AN1754">IFERROR(_xlfn.IFS(
AM1754="MPR ISSUE","ACTIVE",
AM1754="BSS Hardware Issue","ACTIVE",
AM1754="Sites strategiques, MLL, Pylone, etc.","PASSIVE",
AM1754="AKTIVCO DEFAUT GE &amp; POWER Cabinet","PASSIVE",
AM1754="AKTIVCO Coupure ENEO &amp; Baisse de tension","PASSIVE",
AM1754="Coupure ENEO &amp; Baisse de tension","PASSIVE",
AM1754="Defaut GE &amp; POWER Cabinet","PASSIVE",
AM1754="Sharing","PASSIVE",
AM1754="Sites strategiques &amp; DataCenter","PASSIVE",
AM1754="Exclu","Exclu",
AM1754="SAT","ACTIVE",
AM1754="SPARE-ISSUE","SPARE-ISSUE",
AM1754="Fiber CAmtel","ACTIVE",
AM1754="Fiber AOF","ACTIVE",
AM1754="Projet OCM (HUAWEI)","PLANNED WORKS",
AM1754="Projet OCM (NOKIA)","PLANNED WORKS",
AM1754="ACCESS-ISSUE","ACCESS-ISSUE",
AM1754="Projet OCM (ZTE, NOKIA, autres projets)","PLANNED WORKS",
AM1754="No root CAuse","No root cause",
AM1754="ODU HS","ACTIVE",
AM1754="IP &amp; VLAN","ACTIVE",
AM1754="Warehouse HUAWEI","SPARE-ISSUE",
AM1754="SPARE-HS","SPARE-ISSUE",
AM1754="Power Telco","ACTIVE", AM1754="no impacts","no impacts"
),"")</f>
        <v>no impacts</v>
      </c>
      <c r="AO1754" s="93" t="s">
        <v>5537</v>
      </c>
      <c r="AP1754" s="101" t="str">
        <f t="shared" si="51"/>
        <v>OST_145</v>
      </c>
      <c r="AR1754" s="17" t="s">
        <v>5537</v>
      </c>
      <c r="AS1754" s="7" t="s">
        <v>5537</v>
      </c>
      <c r="AT1754" s="6"/>
      <c r="AU1754" s="7"/>
      <c r="AV1754" s="3" t="s">
        <v>5537</v>
      </c>
      <c r="AW1754" s="18" t="s">
        <v>5537</v>
      </c>
      <c r="AX1754" s="18" t="s">
        <v>5537</v>
      </c>
      <c r="AY1754" s="18" t="s">
        <v>5537</v>
      </c>
      <c r="AZ1754" s="18" t="s">
        <v>5537</v>
      </c>
      <c r="BA1754" s="18" t="s">
        <v>5537</v>
      </c>
      <c r="BB1754" s="18" t="s">
        <v>5537</v>
      </c>
      <c r="BC1754" s="18" t="s">
        <v>5537</v>
      </c>
      <c r="BD1754" s="18" t="s">
        <v>5537</v>
      </c>
      <c r="BE1754" s="18" t="s">
        <v>5537</v>
      </c>
      <c r="BF1754" s="18" t="s">
        <v>5537</v>
      </c>
      <c r="BG1754" s="18" t="s">
        <v>5537</v>
      </c>
      <c r="BH1754" s="18" t="s">
        <v>5537</v>
      </c>
      <c r="BI1754" s="9" t="s">
        <v>5537</v>
      </c>
      <c r="BJ1754" s="14"/>
      <c r="BK1754" s="14" t="s">
        <v>5537</v>
      </c>
      <c r="BL1754" s="14" t="str">
        <f>_xlfn.XLOOKUP(B1754,'[4]cell downs 18042026 17h'!$B:$B,'[4]cell downs 18042026 17h'!$B:$B,"")</f>
        <v/>
      </c>
      <c r="BM1754" s="14" t="str">
        <f>_xlfn.XLOOKUP(B1754,'[5]Cells Huawei 19042026 15h'!$B:$B,'[5]Cells Huawei 19042026 15h'!$B:$B,"")</f>
        <v/>
      </c>
      <c r="BN1754" s="9" t="str">
        <f>_xlfn.XLOOKUP(B1754,'[6]cells down 19042026 9H40'!$B:$B,'[6]cells down 19042026 9H40'!$B:$B,"")</f>
        <v/>
      </c>
      <c r="BO1754" s="9" t="s">
        <v>5537</v>
      </c>
      <c r="BP1754" s="9" t="s">
        <v>302</v>
      </c>
      <c r="BQ1754" s="115"/>
    </row>
    <row r="1755" spans="1:69" s="9" customFormat="1" x14ac:dyDescent="0.3">
      <c r="A1755" s="1" t="s">
        <v>64</v>
      </c>
      <c r="B1755" s="8" t="s">
        <v>65</v>
      </c>
      <c r="C1755" s="3" t="str">
        <f>_xlfn.XLOOKUP(B1755,'[1]daily break down'!$D:$D,'[1]daily break down'!$E:$E,"")</f>
        <v>EXTREME-NORD</v>
      </c>
      <c r="D1755" s="1" t="s">
        <v>11</v>
      </c>
      <c r="E1755" s="1" t="s">
        <v>66</v>
      </c>
      <c r="F1755" s="3" t="s">
        <v>55</v>
      </c>
      <c r="G1755" s="1" t="s">
        <v>64</v>
      </c>
      <c r="H1755" s="32" t="str">
        <f>_xlfn.XLOOKUP(B1755,[2]CALCULATION!$B:$B,[2]CALCULATION!$H:$H,"")</f>
        <v>Huawei</v>
      </c>
      <c r="I1755" s="28">
        <v>0</v>
      </c>
      <c r="J1755" s="28">
        <v>0</v>
      </c>
      <c r="K1755" s="28">
        <v>0</v>
      </c>
      <c r="L1755" s="28">
        <v>0</v>
      </c>
      <c r="M1755" s="28">
        <v>0</v>
      </c>
      <c r="N1755" s="28">
        <v>0</v>
      </c>
      <c r="O1755" s="28">
        <v>0</v>
      </c>
      <c r="P1755" s="28">
        <v>0</v>
      </c>
      <c r="Q1755" s="28">
        <v>0</v>
      </c>
      <c r="R1755" s="28">
        <v>0</v>
      </c>
      <c r="S1755" s="94">
        <v>0</v>
      </c>
      <c r="T1755" s="94">
        <f>_xlfn.XLOOKUP(B1755,'[3]Nur des jours'!$B:$B,'[3]Nur des jours'!$U:$U,"")</f>
        <v>0</v>
      </c>
      <c r="U1755" s="94">
        <v>0</v>
      </c>
      <c r="V1755" s="94">
        <v>0</v>
      </c>
      <c r="W1755" s="94">
        <v>0</v>
      </c>
      <c r="X1755" s="94">
        <v>0</v>
      </c>
      <c r="Y1755" s="94">
        <v>0</v>
      </c>
      <c r="Z1755" s="94">
        <v>0</v>
      </c>
      <c r="AA1755" s="94">
        <v>0</v>
      </c>
      <c r="AB1755" s="94">
        <v>0</v>
      </c>
      <c r="AC1755" s="94">
        <f>_xlfn.XLOOKUP(B1755,'[3]Nur des jours'!$B:$B,'[3]Nur des jours'!$N:$N,"")</f>
        <v>0</v>
      </c>
      <c r="AD1755" s="94">
        <v>0</v>
      </c>
      <c r="AE1755" s="94">
        <v>0</v>
      </c>
      <c r="AF1755" s="94">
        <v>0</v>
      </c>
      <c r="AG1755" s="94">
        <v>0</v>
      </c>
      <c r="AH1755" s="94">
        <v>0</v>
      </c>
      <c r="AI1755" s="49" t="s">
        <v>6659</v>
      </c>
      <c r="AJ1755" s="49"/>
      <c r="AK1755" s="48" t="str" cm="1">
        <f t="array" ref="AK1755">IFERROR(_xlfn.IFS(
AM1755="MPR ISSUE","PDH",
AM1755="BSS Hardware Issue","BSS",
AM1755="Sites strategiques, MLL, Pylone, etc.","ENVTECH",
AM1755="AKTIVCO DEFAUT GE &amp; POWER Cabinet","AKTIVCO",
AM1755="AKTIVCO Coupure ENEO &amp; Baisse de tension","AKTIVCO GRID ONLY",
AM1755="Coupure ENEO &amp; Baisse de tension","IHS GRID ONLY",
AM1755="Defaut GE &amp; POWER Cabinet","IHS",
AM1755="Sharing","Partners",
AM1755="Sites strategiques &amp; DataCenter","SST &amp; DC",
AM1755="Exclu","Exclu",
AM1755="SAT","SAT",
AM1755="SPARE-ISSUE","SPARE-ISSUE",
AM1755="Fiber CAmtel","TRANS_FO_CAMTEL",
AM1755="Fiber AOF","Fiber AOF",
AM1755="Projet OCM (HUAWEI)","TRAVAUX-HUAWEI",
AM1755="Projet OCM (NOKIA)","TRAVAUX-NOKIA",
AM1755="ACCESS-ISSUE","ACCESS-ISSUE",
AM1755="Projet OCM (ZTE, NOKIA, autres projets)","TRAVAUX OCM",
AM1755="No root CAuse","No root cause",
AM1755="ODU HS","PDH",
AM1755="IP &amp; VLAN","PDH",
AM1755="Warehouse HUAWEI","SPARE-ISSUE",
AM1755="SPARE-HS","SPARE-ISSUE",
AM1755="Power Telco","BSS",AM1755="no impacts","no impacts"
),"")</f>
        <v>no impacts</v>
      </c>
      <c r="AL1755" s="48" t="str" cm="1">
        <f t="array" ref="AL1755">IFERROR(_xlfn.IFS(
AM1755="MPR ISSUE","TX ISSUE",
AM1755="BSS Hardware Issue","RAN ISSUE",
AM1755="Sites strategiques, MLL, Pylone, etc.","ENVTECH",
AM1755="AKTIVCO DEFAUT GE &amp; POWER Cabinet","POWER ISSUE",
AM1755="AKTIVCO Coupure ENEO &amp; Baisse de tension","POWER ISSUE",
AM1755="Coupure ENEO &amp; Baisse de tension","POWER ISSUE",
AM1755="Defaut GE &amp; POWER Cabinet","POWER ISSUE",
AM1755="Sharing","POWER ISSUE",
AM1755="Sites strategiques &amp; DataCenter","POWER ISSUE",
AM1755="Exclu","Exclu",
AM1755="SAT","TX ISSUE",
AM1755="SPARE-ISSUE","SPARE-ISSUE",
AM1755="Fiber CAmtel","TX ISSUE",
AM1755="Fiber AOF","TX ISSUE",
AM1755="Projet OCM (HUAWEI)","TRAVAUX-HUAWEI",
AM1755="Projet OCM (NOKIA)","TRAVAUX -NOKIA",
AM1755="ACCESS-ISSUE","ACCESS-ISSUE",
AM1755="Projet OCM (ZTE, NOKIA, autres projets)","TRAVAUX OCM",
AM1755="No root CAuse","No root cause",
AM1755="ODU HS","TX ISSUE",
AM1755="IP &amp; VLAN","TX ISSUE",
AM1755="Warehouse HUAWEI","SPARE-ISSUE",
AM1755="SPARE-HS","SPARE-ISSUE",
AM1755="Power Telco","RAN ISSUE",AM1755="no impacts","no impacts"
),"")</f>
        <v>no impacts</v>
      </c>
      <c r="AM1755" s="67" t="s">
        <v>5605</v>
      </c>
      <c r="AN1755" s="48" t="str" cm="1">
        <f t="array" ref="AN1755">IFERROR(_xlfn.IFS(
AM1755="MPR ISSUE","ACTIVE",
AM1755="BSS Hardware Issue","ACTIVE",
AM1755="Sites strategiques, MLL, Pylone, etc.","PASSIVE",
AM1755="AKTIVCO DEFAUT GE &amp; POWER Cabinet","PASSIVE",
AM1755="AKTIVCO Coupure ENEO &amp; Baisse de tension","PASSIVE",
AM1755="Coupure ENEO &amp; Baisse de tension","PASSIVE",
AM1755="Defaut GE &amp; POWER Cabinet","PASSIVE",
AM1755="Sharing","PASSIVE",
AM1755="Sites strategiques &amp; DataCenter","PASSIVE",
AM1755="Exclu","Exclu",
AM1755="SAT","ACTIVE",
AM1755="SPARE-ISSUE","SPARE-ISSUE",
AM1755="Fiber CAmtel","ACTIVE",
AM1755="Fiber AOF","ACTIVE",
AM1755="Projet OCM (HUAWEI)","PLANNED WORKS",
AM1755="Projet OCM (NOKIA)","PLANNED WORKS",
AM1755="ACCESS-ISSUE","ACCESS-ISSUE",
AM1755="Projet OCM (ZTE, NOKIA, autres projets)","PLANNED WORKS",
AM1755="No root CAuse","No root cause",
AM1755="ODU HS","ACTIVE",
AM1755="IP &amp; VLAN","ACTIVE",
AM1755="Warehouse HUAWEI","SPARE-ISSUE",
AM1755="SPARE-HS","SPARE-ISSUE",
AM1755="Power Telco","ACTIVE", AM1755="no impacts","no impacts"
),"")</f>
        <v>no impacts</v>
      </c>
      <c r="AO1755" s="93" t="s">
        <v>5537</v>
      </c>
      <c r="AP1755" s="101" t="str">
        <f t="shared" si="51"/>
        <v>EXN_020</v>
      </c>
      <c r="AR1755" s="17" t="s">
        <v>5537</v>
      </c>
      <c r="AS1755" s="7" t="s">
        <v>5537</v>
      </c>
      <c r="AT1755" s="6"/>
      <c r="AU1755" s="7"/>
      <c r="AV1755" s="3" t="s">
        <v>5537</v>
      </c>
      <c r="AW1755" s="18" t="s">
        <v>5537</v>
      </c>
      <c r="AX1755" s="18" t="s">
        <v>5537</v>
      </c>
      <c r="AY1755" s="18" t="s">
        <v>5537</v>
      </c>
      <c r="AZ1755" s="18" t="s">
        <v>5537</v>
      </c>
      <c r="BA1755" s="18" t="s">
        <v>5537</v>
      </c>
      <c r="BB1755" s="18" t="s">
        <v>5537</v>
      </c>
      <c r="BC1755" s="18" t="s">
        <v>5537</v>
      </c>
      <c r="BD1755" s="18" t="s">
        <v>5537</v>
      </c>
      <c r="BE1755" s="18" t="s">
        <v>5537</v>
      </c>
      <c r="BF1755" s="18" t="s">
        <v>5537</v>
      </c>
      <c r="BG1755" s="18" t="s">
        <v>5537</v>
      </c>
      <c r="BH1755" s="18" t="s">
        <v>5537</v>
      </c>
      <c r="BI1755" s="9" t="s">
        <v>5537</v>
      </c>
      <c r="BJ1755" s="14"/>
      <c r="BK1755" s="14" t="s">
        <v>5537</v>
      </c>
      <c r="BL1755" s="14" t="str">
        <f>_xlfn.XLOOKUP(B1755,'[4]cell downs 18042026 17h'!$B:$B,'[4]cell downs 18042026 17h'!$B:$B,"")</f>
        <v/>
      </c>
      <c r="BM1755" s="14" t="str">
        <f>_xlfn.XLOOKUP(B1755,'[5]Cells Huawei 19042026 15h'!$B:$B,'[5]Cells Huawei 19042026 15h'!$B:$B,"")</f>
        <v/>
      </c>
      <c r="BN1755" s="9" t="str">
        <f>_xlfn.XLOOKUP(B1755,'[6]cells down 19042026 9H40'!$B:$B,'[6]cells down 19042026 9H40'!$B:$B,"")</f>
        <v/>
      </c>
      <c r="BO1755" s="9" t="s">
        <v>65</v>
      </c>
      <c r="BP1755" s="9" t="s">
        <v>12</v>
      </c>
      <c r="BQ1755" s="115"/>
    </row>
    <row r="1756" spans="1:69" s="9" customFormat="1" x14ac:dyDescent="0.3">
      <c r="A1756" s="1" t="s">
        <v>268</v>
      </c>
      <c r="B1756" s="8" t="s">
        <v>269</v>
      </c>
      <c r="C1756" s="3" t="str">
        <f>_xlfn.XLOOKUP(B1756,'[1]daily break down'!$D:$D,'[1]daily break down'!$E:$E,"")</f>
        <v>NORD-OUEST</v>
      </c>
      <c r="D1756" s="1" t="s">
        <v>11</v>
      </c>
      <c r="E1756" s="1" t="s">
        <v>12</v>
      </c>
      <c r="F1756" s="3" t="s">
        <v>51</v>
      </c>
      <c r="G1756" s="1" t="s">
        <v>52</v>
      </c>
      <c r="H1756" s="32" t="str">
        <f>_xlfn.XLOOKUP(B1756,[2]CALCULATION!$B:$B,[2]CALCULATION!$H:$H,"")</f>
        <v>Huawei</v>
      </c>
      <c r="I1756" s="28">
        <v>0</v>
      </c>
      <c r="J1756" s="28">
        <v>1.3334396304001053</v>
      </c>
      <c r="K1756" s="28">
        <v>7.6978694928845162</v>
      </c>
      <c r="L1756" s="28">
        <v>0.12110018177511821</v>
      </c>
      <c r="M1756" s="28">
        <v>0</v>
      </c>
      <c r="N1756" s="28">
        <v>0</v>
      </c>
      <c r="O1756" s="28">
        <v>0</v>
      </c>
      <c r="P1756" s="28">
        <v>0</v>
      </c>
      <c r="Q1756" s="28">
        <v>0</v>
      </c>
      <c r="R1756" s="28">
        <v>7.5799082848932607E-3</v>
      </c>
      <c r="S1756" s="94">
        <v>0</v>
      </c>
      <c r="T1756" s="94">
        <f>_xlfn.XLOOKUP(B1756,'[3]Nur des jours'!$B:$B,'[3]Nur des jours'!$U:$U,"")</f>
        <v>0</v>
      </c>
      <c r="U1756" s="94">
        <v>0</v>
      </c>
      <c r="V1756" s="94">
        <v>0</v>
      </c>
      <c r="W1756" s="94">
        <v>0</v>
      </c>
      <c r="X1756" s="94">
        <v>0</v>
      </c>
      <c r="Y1756" s="94">
        <v>0</v>
      </c>
      <c r="Z1756" s="94">
        <v>0.23765241857930045</v>
      </c>
      <c r="AA1756" s="94">
        <v>0</v>
      </c>
      <c r="AB1756" s="94">
        <v>0</v>
      </c>
      <c r="AC1756" s="94">
        <f>_xlfn.XLOOKUP(B1756,'[3]Nur des jours'!$B:$B,'[3]Nur des jours'!$N:$N,"")</f>
        <v>0</v>
      </c>
      <c r="AD1756" s="94">
        <v>0</v>
      </c>
      <c r="AE1756" s="94">
        <v>0</v>
      </c>
      <c r="AF1756" s="94">
        <v>0</v>
      </c>
      <c r="AG1756" s="94">
        <v>0</v>
      </c>
      <c r="AH1756" s="94">
        <v>0</v>
      </c>
      <c r="AI1756" s="49" t="s">
        <v>5559</v>
      </c>
      <c r="AJ1756" s="49"/>
      <c r="AK1756" s="48" t="str" cm="1">
        <f t="array" ref="AK1756">IFERROR(_xlfn.IFS(
AM1756="MPR ISSUE","PDH",
AM1756="BSS Hardware Issue","BSS",
AM1756="Sites strategiques, MLL, Pylone, etc.","ENVTECH",
AM1756="AKTIVCO DEFAUT GE &amp; POWER Cabinet","AKTIVCO",
AM1756="AKTIVCO Coupure ENEO &amp; Baisse de tension","AKTIVCO GRID ONLY",
AM1756="Coupure ENEO &amp; Baisse de tension","IHS GRID ONLY",
AM1756="Defaut GE &amp; POWER Cabinet","IHS",
AM1756="Sharing","Partners",
AM1756="Sites strategiques &amp; DataCenter","SST &amp; DC",
AM1756="Exclu","Exclu",
AM1756="SAT","SAT",
AM1756="SPARE-ISSUE","SPARE-ISSUE",
AM1756="Fiber CAmtel","TRANS_FO_CAMTEL",
AM1756="Fiber AOF","Fiber AOF",
AM1756="Projet OCM (HUAWEI)","TRAVAUX-HUAWEI",
AM1756="Projet OCM (NOKIA)","TRAVAUX-NOKIA",
AM1756="ACCESS-ISSUE","ACCESS-ISSUE",
AM1756="Projet OCM (ZTE, NOKIA, autres projets)","TRAVAUX OCM",
AM1756="No root CAuse","No root cause",
AM1756="ODU HS","PDH",
AM1756="IP &amp; VLAN","PDH",
AM1756="Warehouse HUAWEI","SPARE-ISSUE",
AM1756="SPARE-HS","SPARE-ISSUE",
AM1756="Power Telco","BSS",AM1756="no impacts","no impacts"
),"")</f>
        <v>no impacts</v>
      </c>
      <c r="AL1756" s="48" t="str" cm="1">
        <f t="array" ref="AL1756">IFERROR(_xlfn.IFS(
AM1756="MPR ISSUE","TX ISSUE",
AM1756="BSS Hardware Issue","RAN ISSUE",
AM1756="Sites strategiques, MLL, Pylone, etc.","ENVTECH",
AM1756="AKTIVCO DEFAUT GE &amp; POWER Cabinet","POWER ISSUE",
AM1756="AKTIVCO Coupure ENEO &amp; Baisse de tension","POWER ISSUE",
AM1756="Coupure ENEO &amp; Baisse de tension","POWER ISSUE",
AM1756="Defaut GE &amp; POWER Cabinet","POWER ISSUE",
AM1756="Sharing","POWER ISSUE",
AM1756="Sites strategiques &amp; DataCenter","POWER ISSUE",
AM1756="Exclu","Exclu",
AM1756="SAT","TX ISSUE",
AM1756="SPARE-ISSUE","SPARE-ISSUE",
AM1756="Fiber CAmtel","TX ISSUE",
AM1756="Fiber AOF","TX ISSUE",
AM1756="Projet OCM (HUAWEI)","TRAVAUX-HUAWEI",
AM1756="Projet OCM (NOKIA)","TRAVAUX -NOKIA",
AM1756="ACCESS-ISSUE","ACCESS-ISSUE",
AM1756="Projet OCM (ZTE, NOKIA, autres projets)","TRAVAUX OCM",
AM1756="No root CAuse","No root cause",
AM1756="ODU HS","TX ISSUE",
AM1756="IP &amp; VLAN","TX ISSUE",
AM1756="Warehouse HUAWEI","SPARE-ISSUE",
AM1756="SPARE-HS","SPARE-ISSUE",
AM1756="Power Telco","RAN ISSUE",AM1756="no impacts","no impacts"
),"")</f>
        <v>no impacts</v>
      </c>
      <c r="AM1756" s="67" t="s">
        <v>5605</v>
      </c>
      <c r="AN1756" s="48" t="str" cm="1">
        <f t="array" ref="AN1756">IFERROR(_xlfn.IFS(
AM1756="MPR ISSUE","ACTIVE",
AM1756="BSS Hardware Issue","ACTIVE",
AM1756="Sites strategiques, MLL, Pylone, etc.","PASSIVE",
AM1756="AKTIVCO DEFAUT GE &amp; POWER Cabinet","PASSIVE",
AM1756="AKTIVCO Coupure ENEO &amp; Baisse de tension","PASSIVE",
AM1756="Coupure ENEO &amp; Baisse de tension","PASSIVE",
AM1756="Defaut GE &amp; POWER Cabinet","PASSIVE",
AM1756="Sharing","PASSIVE",
AM1756="Sites strategiques &amp; DataCenter","PASSIVE",
AM1756="Exclu","Exclu",
AM1756="SAT","ACTIVE",
AM1756="SPARE-ISSUE","SPARE-ISSUE",
AM1756="Fiber CAmtel","ACTIVE",
AM1756="Fiber AOF","ACTIVE",
AM1756="Projet OCM (HUAWEI)","PLANNED WORKS",
AM1756="Projet OCM (NOKIA)","PLANNED WORKS",
AM1756="ACCESS-ISSUE","ACCESS-ISSUE",
AM1756="Projet OCM (ZTE, NOKIA, autres projets)","PLANNED WORKS",
AM1756="No root CAuse","No root cause",
AM1756="ODU HS","ACTIVE",
AM1756="IP &amp; VLAN","ACTIVE",
AM1756="Warehouse HUAWEI","SPARE-ISSUE",
AM1756="SPARE-HS","SPARE-ISSUE",
AM1756="Power Telco","ACTIVE", AM1756="no impacts","no impacts"
),"")</f>
        <v>no impacts</v>
      </c>
      <c r="AO1756" s="93" t="s">
        <v>5537</v>
      </c>
      <c r="AP1756" s="101" t="str">
        <f t="shared" si="51"/>
        <v>NRO_123</v>
      </c>
      <c r="AR1756" s="17" t="s">
        <v>5537</v>
      </c>
      <c r="AS1756" s="7" t="s">
        <v>5537</v>
      </c>
      <c r="AT1756" s="6"/>
      <c r="AU1756" s="7"/>
      <c r="AV1756" s="3" t="s">
        <v>5537</v>
      </c>
      <c r="AW1756" s="18" t="s">
        <v>5537</v>
      </c>
      <c r="AX1756" s="18" t="s">
        <v>5537</v>
      </c>
      <c r="AY1756" s="18" t="s">
        <v>5537</v>
      </c>
      <c r="AZ1756" s="18" t="s">
        <v>5537</v>
      </c>
      <c r="BA1756" s="18" t="s">
        <v>5537</v>
      </c>
      <c r="BB1756" s="18" t="s">
        <v>5537</v>
      </c>
      <c r="BC1756" s="18" t="s">
        <v>5537</v>
      </c>
      <c r="BD1756" s="18" t="s">
        <v>5537</v>
      </c>
      <c r="BE1756" s="18" t="s">
        <v>5537</v>
      </c>
      <c r="BF1756" s="18" t="s">
        <v>5537</v>
      </c>
      <c r="BG1756" s="18" t="s">
        <v>5537</v>
      </c>
      <c r="BH1756" s="18" t="s">
        <v>5537</v>
      </c>
      <c r="BI1756" s="9" t="s">
        <v>5537</v>
      </c>
      <c r="BJ1756" s="14"/>
      <c r="BK1756" s="14" t="s">
        <v>5537</v>
      </c>
      <c r="BL1756" s="14" t="str">
        <f>_xlfn.XLOOKUP(B1756,'[4]cell downs 18042026 17h'!$B:$B,'[4]cell downs 18042026 17h'!$B:$B,"")</f>
        <v/>
      </c>
      <c r="BM1756" s="14" t="str">
        <f>_xlfn.XLOOKUP(B1756,'[5]Cells Huawei 19042026 15h'!$B:$B,'[5]Cells Huawei 19042026 15h'!$B:$B,"")</f>
        <v/>
      </c>
      <c r="BN1756" s="9" t="str">
        <f>_xlfn.XLOOKUP(B1756,'[6]cells down 19042026 9H40'!$B:$B,'[6]cells down 19042026 9H40'!$B:$B,"")</f>
        <v/>
      </c>
      <c r="BO1756" s="9" t="s">
        <v>269</v>
      </c>
      <c r="BP1756" s="9" t="s">
        <v>5537</v>
      </c>
      <c r="BQ1756" s="115"/>
    </row>
    <row r="1757" spans="1:69" s="9" customFormat="1" x14ac:dyDescent="0.3">
      <c r="A1757" s="1" t="s">
        <v>186</v>
      </c>
      <c r="B1757" s="8" t="s">
        <v>187</v>
      </c>
      <c r="C1757" s="3" t="str">
        <f>_xlfn.XLOOKUP(B1757,'[1]daily break down'!$D:$D,'[1]daily break down'!$E:$E,"")</f>
        <v>Garoua</v>
      </c>
      <c r="D1757" s="1" t="s">
        <v>21</v>
      </c>
      <c r="E1757" s="1" t="s">
        <v>188</v>
      </c>
      <c r="F1757" s="3" t="s">
        <v>23</v>
      </c>
      <c r="G1757" s="1" t="s">
        <v>24</v>
      </c>
      <c r="H1757" s="32" t="str">
        <f>_xlfn.XLOOKUP(B1757,[2]CALCULATION!$B:$B,[2]CALCULATION!$H:$H,"")</f>
        <v>Huawei</v>
      </c>
      <c r="I1757" s="28">
        <v>0</v>
      </c>
      <c r="J1757" s="28">
        <v>0</v>
      </c>
      <c r="K1757" s="28">
        <v>0</v>
      </c>
      <c r="L1757" s="28">
        <v>0</v>
      </c>
      <c r="M1757" s="28">
        <v>0</v>
      </c>
      <c r="N1757" s="28">
        <v>0</v>
      </c>
      <c r="O1757" s="28">
        <v>0</v>
      </c>
      <c r="P1757" s="28">
        <v>0</v>
      </c>
      <c r="Q1757" s="28">
        <v>1.0058984171011292E-2</v>
      </c>
      <c r="R1757" s="28">
        <v>6.1531020195015893E-3</v>
      </c>
      <c r="S1757" s="94">
        <v>0</v>
      </c>
      <c r="T1757" s="94">
        <f>_xlfn.XLOOKUP(B1757,'[3]Nur des jours'!$B:$B,'[3]Nur des jours'!$U:$U,"")</f>
        <v>0</v>
      </c>
      <c r="U1757" s="94">
        <v>0</v>
      </c>
      <c r="V1757" s="94">
        <v>0</v>
      </c>
      <c r="W1757" s="94">
        <v>0</v>
      </c>
      <c r="X1757" s="94">
        <v>0</v>
      </c>
      <c r="Y1757" s="94">
        <v>0</v>
      </c>
      <c r="Z1757" s="94">
        <v>0</v>
      </c>
      <c r="AA1757" s="94">
        <v>0</v>
      </c>
      <c r="AB1757" s="94">
        <v>0</v>
      </c>
      <c r="AC1757" s="94">
        <f>_xlfn.XLOOKUP(B1757,'[3]Nur des jours'!$B:$B,'[3]Nur des jours'!$N:$N,"")</f>
        <v>0</v>
      </c>
      <c r="AD1757" s="94">
        <v>0</v>
      </c>
      <c r="AE1757" s="94">
        <v>0</v>
      </c>
      <c r="AF1757" s="94">
        <v>0</v>
      </c>
      <c r="AG1757" s="94">
        <v>0</v>
      </c>
      <c r="AH1757" s="94">
        <v>0</v>
      </c>
      <c r="AI1757" s="49" t="s">
        <v>5559</v>
      </c>
      <c r="AJ1757" s="49"/>
      <c r="AK1757" s="48" t="str" cm="1">
        <f t="array" ref="AK1757">IFERROR(_xlfn.IFS(
AM1757="MPR ISSUE","PDH",
AM1757="BSS Hardware Issue","BSS",
AM1757="Sites strategiques, MLL, Pylone, etc.","ENVTECH",
AM1757="AKTIVCO DEFAUT GE &amp; POWER Cabinet","AKTIVCO",
AM1757="AKTIVCO Coupure ENEO &amp; Baisse de tension","AKTIVCO GRID ONLY",
AM1757="Coupure ENEO &amp; Baisse de tension","IHS GRID ONLY",
AM1757="Defaut GE &amp; POWER Cabinet","IHS",
AM1757="Sharing","Partners",
AM1757="Sites strategiques &amp; DataCenter","SST &amp; DC",
AM1757="Exclu","Exclu",
AM1757="SAT","SAT",
AM1757="SPARE-ISSUE","SPARE-ISSUE",
AM1757="Fiber CAmtel","TRANS_FO_CAMTEL",
AM1757="Fiber AOF","Fiber AOF",
AM1757="Projet OCM (HUAWEI)","TRAVAUX-HUAWEI",
AM1757="Projet OCM (NOKIA)","TRAVAUX-NOKIA",
AM1757="ACCESS-ISSUE","ACCESS-ISSUE",
AM1757="Projet OCM (ZTE, NOKIA, autres projets)","TRAVAUX OCM",
AM1757="No root CAuse","No root cause",
AM1757="ODU HS","PDH",
AM1757="IP &amp; VLAN","PDH",
AM1757="Warehouse HUAWEI","SPARE-ISSUE",
AM1757="SPARE-HS","SPARE-ISSUE",
AM1757="Power Telco","BSS",AM1757="no impacts","no impacts"
),"")</f>
        <v>no impacts</v>
      </c>
      <c r="AL1757" s="48" t="str" cm="1">
        <f t="array" ref="AL1757">IFERROR(_xlfn.IFS(
AM1757="MPR ISSUE","TX ISSUE",
AM1757="BSS Hardware Issue","RAN ISSUE",
AM1757="Sites strategiques, MLL, Pylone, etc.","ENVTECH",
AM1757="AKTIVCO DEFAUT GE &amp; POWER Cabinet","POWER ISSUE",
AM1757="AKTIVCO Coupure ENEO &amp; Baisse de tension","POWER ISSUE",
AM1757="Coupure ENEO &amp; Baisse de tension","POWER ISSUE",
AM1757="Defaut GE &amp; POWER Cabinet","POWER ISSUE",
AM1757="Sharing","POWER ISSUE",
AM1757="Sites strategiques &amp; DataCenter","POWER ISSUE",
AM1757="Exclu","Exclu",
AM1757="SAT","TX ISSUE",
AM1757="SPARE-ISSUE","SPARE-ISSUE",
AM1757="Fiber CAmtel","TX ISSUE",
AM1757="Fiber AOF","TX ISSUE",
AM1757="Projet OCM (HUAWEI)","TRAVAUX-HUAWEI",
AM1757="Projet OCM (NOKIA)","TRAVAUX -NOKIA",
AM1757="ACCESS-ISSUE","ACCESS-ISSUE",
AM1757="Projet OCM (ZTE, NOKIA, autres projets)","TRAVAUX OCM",
AM1757="No root CAuse","No root cause",
AM1757="ODU HS","TX ISSUE",
AM1757="IP &amp; VLAN","TX ISSUE",
AM1757="Warehouse HUAWEI","SPARE-ISSUE",
AM1757="SPARE-HS","SPARE-ISSUE",
AM1757="Power Telco","RAN ISSUE",AM1757="no impacts","no impacts"
),"")</f>
        <v>no impacts</v>
      </c>
      <c r="AM1757" s="67" t="s">
        <v>5605</v>
      </c>
      <c r="AN1757" s="48" t="str" cm="1">
        <f t="array" ref="AN1757">IFERROR(_xlfn.IFS(
AM1757="MPR ISSUE","ACTIVE",
AM1757="BSS Hardware Issue","ACTIVE",
AM1757="Sites strategiques, MLL, Pylone, etc.","PASSIVE",
AM1757="AKTIVCO DEFAUT GE &amp; POWER Cabinet","PASSIVE",
AM1757="AKTIVCO Coupure ENEO &amp; Baisse de tension","PASSIVE",
AM1757="Coupure ENEO &amp; Baisse de tension","PASSIVE",
AM1757="Defaut GE &amp; POWER Cabinet","PASSIVE",
AM1757="Sharing","PASSIVE",
AM1757="Sites strategiques &amp; DataCenter","PASSIVE",
AM1757="Exclu","Exclu",
AM1757="SAT","ACTIVE",
AM1757="SPARE-ISSUE","SPARE-ISSUE",
AM1757="Fiber CAmtel","ACTIVE",
AM1757="Fiber AOF","ACTIVE",
AM1757="Projet OCM (HUAWEI)","PLANNED WORKS",
AM1757="Projet OCM (NOKIA)","PLANNED WORKS",
AM1757="ACCESS-ISSUE","ACCESS-ISSUE",
AM1757="Projet OCM (ZTE, NOKIA, autres projets)","PLANNED WORKS",
AM1757="No root CAuse","No root cause",
AM1757="ODU HS","ACTIVE",
AM1757="IP &amp; VLAN","ACTIVE",
AM1757="Warehouse HUAWEI","SPARE-ISSUE",
AM1757="SPARE-HS","SPARE-ISSUE",
AM1757="Power Telco","ACTIVE", AM1757="no impacts","no impacts"
),"")</f>
        <v>no impacts</v>
      </c>
      <c r="AO1757" s="93" t="s">
        <v>5537</v>
      </c>
      <c r="AP1757" s="101" t="str">
        <f t="shared" si="51"/>
        <v>NRD_018</v>
      </c>
      <c r="AR1757" s="17" t="s">
        <v>5537</v>
      </c>
      <c r="AS1757" s="7" t="s">
        <v>5537</v>
      </c>
      <c r="AT1757" s="6"/>
      <c r="AU1757" s="7"/>
      <c r="AV1757" s="3" t="s">
        <v>5537</v>
      </c>
      <c r="AW1757" s="18" t="s">
        <v>5537</v>
      </c>
      <c r="AX1757" s="18" t="s">
        <v>5537</v>
      </c>
      <c r="AY1757" s="18" t="s">
        <v>5537</v>
      </c>
      <c r="AZ1757" s="18" t="s">
        <v>5537</v>
      </c>
      <c r="BA1757" s="18" t="s">
        <v>5537</v>
      </c>
      <c r="BB1757" s="18" t="s">
        <v>5537</v>
      </c>
      <c r="BC1757" s="18" t="s">
        <v>5537</v>
      </c>
      <c r="BD1757" s="18" t="s">
        <v>5537</v>
      </c>
      <c r="BE1757" s="18" t="s">
        <v>5537</v>
      </c>
      <c r="BF1757" s="18" t="s">
        <v>5537</v>
      </c>
      <c r="BG1757" s="18" t="s">
        <v>5537</v>
      </c>
      <c r="BH1757" s="18" t="s">
        <v>5537</v>
      </c>
      <c r="BI1757" s="9" t="s">
        <v>5537</v>
      </c>
      <c r="BJ1757" s="14"/>
      <c r="BK1757" s="14" t="s">
        <v>5537</v>
      </c>
      <c r="BL1757" s="14" t="str">
        <f>_xlfn.XLOOKUP(B1757,'[4]cell downs 18042026 17h'!$B:$B,'[4]cell downs 18042026 17h'!$B:$B,"")</f>
        <v/>
      </c>
      <c r="BM1757" s="14" t="str">
        <f>_xlfn.XLOOKUP(B1757,'[5]Cells Huawei 19042026 15h'!$B:$B,'[5]Cells Huawei 19042026 15h'!$B:$B,"")</f>
        <v/>
      </c>
      <c r="BN1757" s="9" t="str">
        <f>_xlfn.XLOOKUP(B1757,'[6]cells down 19042026 9H40'!$B:$B,'[6]cells down 19042026 9H40'!$B:$B,"")</f>
        <v/>
      </c>
      <c r="BO1757" s="9" t="s">
        <v>5537</v>
      </c>
      <c r="BP1757" s="9" t="s">
        <v>12</v>
      </c>
      <c r="BQ1757" s="115"/>
    </row>
    <row r="1758" spans="1:69" s="9" customFormat="1" x14ac:dyDescent="0.3">
      <c r="A1758" s="1" t="s">
        <v>2662</v>
      </c>
      <c r="B1758" s="8" t="s">
        <v>2663</v>
      </c>
      <c r="C1758" s="3" t="str">
        <f>_xlfn.XLOOKUP(B1758,'[1]daily break down'!$D:$D,'[1]daily break down'!$E:$E,"")</f>
        <v>EXTREME-NORD</v>
      </c>
      <c r="D1758" s="1" t="s">
        <v>11</v>
      </c>
      <c r="E1758" s="1" t="s">
        <v>96</v>
      </c>
      <c r="F1758" s="3" t="s">
        <v>55</v>
      </c>
      <c r="G1758" s="1" t="s">
        <v>2081</v>
      </c>
      <c r="H1758" s="33" t="str">
        <f>_xlfn.XLOOKUP(B1758,[2]CALCULATION!$B:$B,[2]CALCULATION!$H:$H,"")</f>
        <v>NOKIA</v>
      </c>
      <c r="I1758" s="28">
        <v>0</v>
      </c>
      <c r="J1758" s="28">
        <v>0</v>
      </c>
      <c r="K1758" s="28">
        <v>0</v>
      </c>
      <c r="L1758" s="28">
        <v>0</v>
      </c>
      <c r="M1758" s="28">
        <v>0</v>
      </c>
      <c r="N1758" s="28">
        <v>0</v>
      </c>
      <c r="O1758" s="28">
        <v>0</v>
      </c>
      <c r="P1758" s="28">
        <v>0</v>
      </c>
      <c r="Q1758" s="28">
        <v>0</v>
      </c>
      <c r="R1758" s="28">
        <v>0</v>
      </c>
      <c r="S1758" s="94">
        <v>0</v>
      </c>
      <c r="T1758" s="94">
        <f>_xlfn.XLOOKUP(B1758,'[3]Nur des jours'!$B:$B,'[3]Nur des jours'!$U:$U,"")</f>
        <v>0</v>
      </c>
      <c r="U1758" s="94">
        <v>0</v>
      </c>
      <c r="V1758" s="94">
        <v>0</v>
      </c>
      <c r="W1758" s="94">
        <v>0</v>
      </c>
      <c r="X1758" s="94">
        <v>0</v>
      </c>
      <c r="Y1758" s="94">
        <v>0</v>
      </c>
      <c r="Z1758" s="94">
        <v>0</v>
      </c>
      <c r="AA1758" s="94">
        <v>0</v>
      </c>
      <c r="AB1758" s="94">
        <v>0</v>
      </c>
      <c r="AC1758" s="94">
        <f>_xlfn.XLOOKUP(B1758,'[3]Nur des jours'!$B:$B,'[3]Nur des jours'!$N:$N,"")</f>
        <v>0</v>
      </c>
      <c r="AD1758" s="94">
        <v>0</v>
      </c>
      <c r="AE1758" s="94">
        <v>0</v>
      </c>
      <c r="AF1758" s="94">
        <v>0</v>
      </c>
      <c r="AG1758" s="94">
        <v>0</v>
      </c>
      <c r="AH1758" s="94">
        <v>0</v>
      </c>
      <c r="AI1758" s="49" t="s">
        <v>6659</v>
      </c>
      <c r="AJ1758" s="49"/>
      <c r="AK1758" s="48" t="str" cm="1">
        <f t="array" ref="AK1758">IFERROR(_xlfn.IFS(
AM1758="MPR ISSUE","PDH",
AM1758="BSS Hardware Issue","BSS",
AM1758="Sites strategiques, MLL, Pylone, etc.","ENVTECH",
AM1758="AKTIVCO DEFAUT GE &amp; POWER Cabinet","AKTIVCO",
AM1758="AKTIVCO Coupure ENEO &amp; Baisse de tension","AKTIVCO GRID ONLY",
AM1758="Coupure ENEO &amp; Baisse de tension","IHS GRID ONLY",
AM1758="Defaut GE &amp; POWER Cabinet","IHS",
AM1758="Sharing","Partners",
AM1758="Sites strategiques &amp; DataCenter","SST &amp; DC",
AM1758="Exclu","Exclu",
AM1758="SAT","SAT",
AM1758="SPARE-ISSUE","SPARE-ISSUE",
AM1758="Fiber CAmtel","TRANS_FO_CAMTEL",
AM1758="Fiber AOF","Fiber AOF",
AM1758="Projet OCM (HUAWEI)","TRAVAUX-HUAWEI",
AM1758="Projet OCM (NOKIA)","TRAVAUX-NOKIA",
AM1758="ACCESS-ISSUE","ACCESS-ISSUE",
AM1758="Projet OCM (ZTE, NOKIA, autres projets)","TRAVAUX OCM",
AM1758="No root CAuse","No root cause",
AM1758="ODU HS","PDH",
AM1758="IP &amp; VLAN","PDH",
AM1758="Warehouse HUAWEI","SPARE-ISSUE",
AM1758="SPARE-HS","SPARE-ISSUE",
AM1758="Power Telco","BSS",AM1758="no impacts","no impacts"
),"")</f>
        <v>no impacts</v>
      </c>
      <c r="AL1758" s="48" t="str" cm="1">
        <f t="array" ref="AL1758">IFERROR(_xlfn.IFS(
AM1758="MPR ISSUE","TX ISSUE",
AM1758="BSS Hardware Issue","RAN ISSUE",
AM1758="Sites strategiques, MLL, Pylone, etc.","ENVTECH",
AM1758="AKTIVCO DEFAUT GE &amp; POWER Cabinet","POWER ISSUE",
AM1758="AKTIVCO Coupure ENEO &amp; Baisse de tension","POWER ISSUE",
AM1758="Coupure ENEO &amp; Baisse de tension","POWER ISSUE",
AM1758="Defaut GE &amp; POWER Cabinet","POWER ISSUE",
AM1758="Sharing","POWER ISSUE",
AM1758="Sites strategiques &amp; DataCenter","POWER ISSUE",
AM1758="Exclu","Exclu",
AM1758="SAT","TX ISSUE",
AM1758="SPARE-ISSUE","SPARE-ISSUE",
AM1758="Fiber CAmtel","TX ISSUE",
AM1758="Fiber AOF","TX ISSUE",
AM1758="Projet OCM (HUAWEI)","TRAVAUX-HUAWEI",
AM1758="Projet OCM (NOKIA)","TRAVAUX -NOKIA",
AM1758="ACCESS-ISSUE","ACCESS-ISSUE",
AM1758="Projet OCM (ZTE, NOKIA, autres projets)","TRAVAUX OCM",
AM1758="No root CAuse","No root cause",
AM1758="ODU HS","TX ISSUE",
AM1758="IP &amp; VLAN","TX ISSUE",
AM1758="Warehouse HUAWEI","SPARE-ISSUE",
AM1758="SPARE-HS","SPARE-ISSUE",
AM1758="Power Telco","RAN ISSUE",AM1758="no impacts","no impacts"
),"")</f>
        <v>no impacts</v>
      </c>
      <c r="AM1758" s="67" t="s">
        <v>5605</v>
      </c>
      <c r="AN1758" s="48" t="str" cm="1">
        <f t="array" ref="AN1758">IFERROR(_xlfn.IFS(
AM1758="MPR ISSUE","ACTIVE",
AM1758="BSS Hardware Issue","ACTIVE",
AM1758="Sites strategiques, MLL, Pylone, etc.","PASSIVE",
AM1758="AKTIVCO DEFAUT GE &amp; POWER Cabinet","PASSIVE",
AM1758="AKTIVCO Coupure ENEO &amp; Baisse de tension","PASSIVE",
AM1758="Coupure ENEO &amp; Baisse de tension","PASSIVE",
AM1758="Defaut GE &amp; POWER Cabinet","PASSIVE",
AM1758="Sharing","PASSIVE",
AM1758="Sites strategiques &amp; DataCenter","PASSIVE",
AM1758="Exclu","Exclu",
AM1758="SAT","ACTIVE",
AM1758="SPARE-ISSUE","SPARE-ISSUE",
AM1758="Fiber CAmtel","ACTIVE",
AM1758="Fiber AOF","ACTIVE",
AM1758="Projet OCM (HUAWEI)","PLANNED WORKS",
AM1758="Projet OCM (NOKIA)","PLANNED WORKS",
AM1758="ACCESS-ISSUE","ACCESS-ISSUE",
AM1758="Projet OCM (ZTE, NOKIA, autres projets)","PLANNED WORKS",
AM1758="No root CAuse","No root cause",
AM1758="ODU HS","ACTIVE",
AM1758="IP &amp; VLAN","ACTIVE",
AM1758="Warehouse HUAWEI","SPARE-ISSUE",
AM1758="SPARE-HS","SPARE-ISSUE",
AM1758="Power Telco","ACTIVE", AM1758="no impacts","no impacts"
),"")</f>
        <v>no impacts</v>
      </c>
      <c r="AO1758" s="93" t="s">
        <v>5537</v>
      </c>
      <c r="AP1758" s="101" t="str">
        <f t="shared" si="51"/>
        <v>EXN_200</v>
      </c>
      <c r="AR1758" s="17" t="s">
        <v>5537</v>
      </c>
      <c r="AS1758" s="7" t="s">
        <v>5537</v>
      </c>
      <c r="AT1758" s="6"/>
      <c r="AU1758" s="7"/>
      <c r="AV1758" s="3" t="s">
        <v>5537</v>
      </c>
      <c r="AW1758" s="18" t="s">
        <v>5537</v>
      </c>
      <c r="AX1758" s="18" t="s">
        <v>5537</v>
      </c>
      <c r="AY1758" s="18" t="s">
        <v>5537</v>
      </c>
      <c r="AZ1758" s="18" t="s">
        <v>5537</v>
      </c>
      <c r="BA1758" s="18" t="s">
        <v>5537</v>
      </c>
      <c r="BB1758" s="18" t="s">
        <v>5537</v>
      </c>
      <c r="BC1758" s="18" t="s">
        <v>5537</v>
      </c>
      <c r="BD1758" s="18" t="s">
        <v>5537</v>
      </c>
      <c r="BE1758" s="18" t="s">
        <v>5537</v>
      </c>
      <c r="BF1758" s="18" t="s">
        <v>5537</v>
      </c>
      <c r="BG1758" s="18" t="s">
        <v>5537</v>
      </c>
      <c r="BH1758" s="18" t="s">
        <v>5537</v>
      </c>
      <c r="BI1758" s="9" t="s">
        <v>5537</v>
      </c>
      <c r="BJ1758" s="14"/>
      <c r="BK1758" s="14" t="s">
        <v>5537</v>
      </c>
      <c r="BL1758" s="14" t="str">
        <f>_xlfn.XLOOKUP(B1758,'[4]cell downs 18042026 17h'!$B:$B,'[4]cell downs 18042026 17h'!$B:$B,"")</f>
        <v/>
      </c>
      <c r="BM1758" s="14" t="str">
        <f>_xlfn.XLOOKUP(B1758,'[5]Cells Huawei 19042026 15h'!$B:$B,'[5]Cells Huawei 19042026 15h'!$B:$B,"")</f>
        <v/>
      </c>
      <c r="BN1758" s="9" t="str">
        <f>_xlfn.XLOOKUP(B1758,'[6]cells down 19042026 9H40'!$B:$B,'[6]cells down 19042026 9H40'!$B:$B,"")</f>
        <v/>
      </c>
      <c r="BO1758" s="9" t="s">
        <v>2663</v>
      </c>
      <c r="BP1758" s="9" t="s">
        <v>5537</v>
      </c>
      <c r="BQ1758" s="115"/>
    </row>
    <row r="1759" spans="1:69" s="9" customFormat="1" x14ac:dyDescent="0.3">
      <c r="A1759" s="1" t="s">
        <v>4515</v>
      </c>
      <c r="B1759" s="8" t="s">
        <v>4516</v>
      </c>
      <c r="C1759" s="3" t="str">
        <f>_xlfn.XLOOKUP(B1759,'[1]daily break down'!$D:$D,'[1]daily break down'!$E:$E,"")</f>
        <v>Douala</v>
      </c>
      <c r="D1759" s="1" t="s">
        <v>11</v>
      </c>
      <c r="E1759" s="1" t="s">
        <v>12</v>
      </c>
      <c r="F1759" s="3" t="s">
        <v>31</v>
      </c>
      <c r="G1759" s="1" t="s">
        <v>32</v>
      </c>
      <c r="H1759" s="34" t="str">
        <f>_xlfn.XLOOKUP(B1759,[2]CALCULATION!$B:$B,[2]CALCULATION!$H:$H,"")</f>
        <v>ZTE</v>
      </c>
      <c r="I1759" s="28">
        <v>0</v>
      </c>
      <c r="J1759" s="28">
        <v>1.3911361087568807E-3</v>
      </c>
      <c r="K1759" s="28">
        <v>3.7792530954561962E-2</v>
      </c>
      <c r="L1759" s="28">
        <v>2.2472198679918936E-3</v>
      </c>
      <c r="M1759" s="28">
        <v>0</v>
      </c>
      <c r="N1759" s="28">
        <v>0</v>
      </c>
      <c r="O1759" s="28">
        <v>0</v>
      </c>
      <c r="P1759" s="28">
        <v>0</v>
      </c>
      <c r="Q1759" s="28">
        <v>0</v>
      </c>
      <c r="R1759" s="28">
        <v>2.2293847896745515E-3</v>
      </c>
      <c r="S1759" s="94">
        <v>0</v>
      </c>
      <c r="T1759" s="94">
        <f>_xlfn.XLOOKUP(B1759,'[3]Nur des jours'!$B:$B,'[3]Nur des jours'!$U:$U,"")</f>
        <v>0</v>
      </c>
      <c r="U1759" s="94">
        <v>0</v>
      </c>
      <c r="V1759" s="94">
        <v>0</v>
      </c>
      <c r="W1759" s="94">
        <v>0</v>
      </c>
      <c r="X1759" s="94">
        <v>0</v>
      </c>
      <c r="Y1759" s="94">
        <v>0</v>
      </c>
      <c r="Z1759" s="94">
        <v>0</v>
      </c>
      <c r="AA1759" s="94">
        <v>0</v>
      </c>
      <c r="AB1759" s="94">
        <v>0</v>
      </c>
      <c r="AC1759" s="94">
        <f>_xlfn.XLOOKUP(B1759,'[3]Nur des jours'!$B:$B,'[3]Nur des jours'!$N:$N,"")</f>
        <v>0</v>
      </c>
      <c r="AD1759" s="94">
        <v>0</v>
      </c>
      <c r="AE1759" s="94">
        <v>0</v>
      </c>
      <c r="AF1759" s="94">
        <v>0</v>
      </c>
      <c r="AG1759" s="94">
        <v>0</v>
      </c>
      <c r="AH1759" s="94">
        <v>0</v>
      </c>
      <c r="AI1759" s="49" t="s">
        <v>5559</v>
      </c>
      <c r="AJ1759" s="49"/>
      <c r="AK1759" s="48" t="str" cm="1">
        <f t="array" ref="AK1759">IFERROR(_xlfn.IFS(
AM1759="MPR ISSUE","PDH",
AM1759="BSS Hardware Issue","BSS",
AM1759="Sites strategiques, MLL, Pylone, etc.","ENVTECH",
AM1759="AKTIVCO DEFAUT GE &amp; POWER Cabinet","AKTIVCO",
AM1759="AKTIVCO Coupure ENEO &amp; Baisse de tension","AKTIVCO GRID ONLY",
AM1759="Coupure ENEO &amp; Baisse de tension","IHS GRID ONLY",
AM1759="Defaut GE &amp; POWER Cabinet","IHS",
AM1759="Sharing","Partners",
AM1759="Sites strategiques &amp; DataCenter","SST &amp; DC",
AM1759="Exclu","Exclu",
AM1759="SAT","SAT",
AM1759="SPARE-ISSUE","SPARE-ISSUE",
AM1759="Fiber CAmtel","TRANS_FO_CAMTEL",
AM1759="Fiber AOF","Fiber AOF",
AM1759="Projet OCM (HUAWEI)","TRAVAUX-HUAWEI",
AM1759="Projet OCM (NOKIA)","TRAVAUX-NOKIA",
AM1759="ACCESS-ISSUE","ACCESS-ISSUE",
AM1759="Projet OCM (ZTE, NOKIA, autres projets)","TRAVAUX OCM",
AM1759="No root CAuse","No root cause",
AM1759="ODU HS","PDH",
AM1759="IP &amp; VLAN","PDH",
AM1759="Warehouse HUAWEI","SPARE-ISSUE",
AM1759="SPARE-HS","SPARE-ISSUE",
AM1759="Power Telco","BSS",AM1759="no impacts","no impacts"
),"")</f>
        <v>no impacts</v>
      </c>
      <c r="AL1759" s="48" t="str" cm="1">
        <f t="array" ref="AL1759">IFERROR(_xlfn.IFS(
AM1759="MPR ISSUE","TX ISSUE",
AM1759="BSS Hardware Issue","RAN ISSUE",
AM1759="Sites strategiques, MLL, Pylone, etc.","ENVTECH",
AM1759="AKTIVCO DEFAUT GE &amp; POWER Cabinet","POWER ISSUE",
AM1759="AKTIVCO Coupure ENEO &amp; Baisse de tension","POWER ISSUE",
AM1759="Coupure ENEO &amp; Baisse de tension","POWER ISSUE",
AM1759="Defaut GE &amp; POWER Cabinet","POWER ISSUE",
AM1759="Sharing","POWER ISSUE",
AM1759="Sites strategiques &amp; DataCenter","POWER ISSUE",
AM1759="Exclu","Exclu",
AM1759="SAT","TX ISSUE",
AM1759="SPARE-ISSUE","SPARE-ISSUE",
AM1759="Fiber CAmtel","TX ISSUE",
AM1759="Fiber AOF","TX ISSUE",
AM1759="Projet OCM (HUAWEI)","TRAVAUX-HUAWEI",
AM1759="Projet OCM (NOKIA)","TRAVAUX -NOKIA",
AM1759="ACCESS-ISSUE","ACCESS-ISSUE",
AM1759="Projet OCM (ZTE, NOKIA, autres projets)","TRAVAUX OCM",
AM1759="No root CAuse","No root cause",
AM1759="ODU HS","TX ISSUE",
AM1759="IP &amp; VLAN","TX ISSUE",
AM1759="Warehouse HUAWEI","SPARE-ISSUE",
AM1759="SPARE-HS","SPARE-ISSUE",
AM1759="Power Telco","RAN ISSUE",AM1759="no impacts","no impacts"
),"")</f>
        <v>no impacts</v>
      </c>
      <c r="AM1759" s="67" t="s">
        <v>5605</v>
      </c>
      <c r="AN1759" s="48" t="str" cm="1">
        <f t="array" ref="AN1759">IFERROR(_xlfn.IFS(
AM1759="MPR ISSUE","ACTIVE",
AM1759="BSS Hardware Issue","ACTIVE",
AM1759="Sites strategiques, MLL, Pylone, etc.","PASSIVE",
AM1759="AKTIVCO DEFAUT GE &amp; POWER Cabinet","PASSIVE",
AM1759="AKTIVCO Coupure ENEO &amp; Baisse de tension","PASSIVE",
AM1759="Coupure ENEO &amp; Baisse de tension","PASSIVE",
AM1759="Defaut GE &amp; POWER Cabinet","PASSIVE",
AM1759="Sharing","PASSIVE",
AM1759="Sites strategiques &amp; DataCenter","PASSIVE",
AM1759="Exclu","Exclu",
AM1759="SAT","ACTIVE",
AM1759="SPARE-ISSUE","SPARE-ISSUE",
AM1759="Fiber CAmtel","ACTIVE",
AM1759="Fiber AOF","ACTIVE",
AM1759="Projet OCM (HUAWEI)","PLANNED WORKS",
AM1759="Projet OCM (NOKIA)","PLANNED WORKS",
AM1759="ACCESS-ISSUE","ACCESS-ISSUE",
AM1759="Projet OCM (ZTE, NOKIA, autres projets)","PLANNED WORKS",
AM1759="No root CAuse","No root cause",
AM1759="ODU HS","ACTIVE",
AM1759="IP &amp; VLAN","ACTIVE",
AM1759="Warehouse HUAWEI","SPARE-ISSUE",
AM1759="SPARE-HS","SPARE-ISSUE",
AM1759="Power Telco","ACTIVE", AM1759="no impacts","no impacts"
),"")</f>
        <v>no impacts</v>
      </c>
      <c r="AO1759" s="93" t="s">
        <v>5537</v>
      </c>
      <c r="AP1759" s="101" t="str">
        <f t="shared" si="51"/>
        <v>LIT_365</v>
      </c>
      <c r="AR1759" s="17" t="s">
        <v>5537</v>
      </c>
      <c r="AS1759" s="7" t="s">
        <v>5537</v>
      </c>
      <c r="AT1759" s="6"/>
      <c r="AU1759" s="7"/>
      <c r="AV1759" s="3" t="s">
        <v>5537</v>
      </c>
      <c r="AW1759" s="18" t="s">
        <v>5537</v>
      </c>
      <c r="AX1759" s="18" t="s">
        <v>5537</v>
      </c>
      <c r="AY1759" s="18" t="s">
        <v>5537</v>
      </c>
      <c r="AZ1759" s="18" t="s">
        <v>5537</v>
      </c>
      <c r="BA1759" s="18" t="s">
        <v>5537</v>
      </c>
      <c r="BB1759" s="18" t="s">
        <v>5537</v>
      </c>
      <c r="BC1759" s="18" t="s">
        <v>5537</v>
      </c>
      <c r="BD1759" s="18" t="s">
        <v>5537</v>
      </c>
      <c r="BE1759" s="18" t="s">
        <v>5537</v>
      </c>
      <c r="BF1759" s="18" t="s">
        <v>5537</v>
      </c>
      <c r="BG1759" s="18" t="s">
        <v>5537</v>
      </c>
      <c r="BH1759" s="18" t="s">
        <v>5537</v>
      </c>
      <c r="BI1759" s="9" t="s">
        <v>5537</v>
      </c>
      <c r="BJ1759" s="14"/>
      <c r="BK1759" s="14" t="s">
        <v>5537</v>
      </c>
      <c r="BL1759" s="14" t="str">
        <f>_xlfn.XLOOKUP(B1759,'[4]cell downs 18042026 17h'!$B:$B,'[4]cell downs 18042026 17h'!$B:$B,"")</f>
        <v/>
      </c>
      <c r="BM1759" s="14" t="str">
        <f>_xlfn.XLOOKUP(B1759,'[5]Cells Huawei 19042026 15h'!$B:$B,'[5]Cells Huawei 19042026 15h'!$B:$B,"")</f>
        <v/>
      </c>
      <c r="BN1759" s="9" t="str">
        <f>_xlfn.XLOOKUP(B1759,'[6]cells down 19042026 9H40'!$B:$B,'[6]cells down 19042026 9H40'!$B:$B,"")</f>
        <v/>
      </c>
      <c r="BO1759" s="9" t="s">
        <v>4516</v>
      </c>
      <c r="BP1759" s="9" t="s">
        <v>12</v>
      </c>
      <c r="BQ1759" s="115"/>
    </row>
    <row r="1760" spans="1:69" s="9" customFormat="1" x14ac:dyDescent="0.3">
      <c r="A1760" s="1" t="s">
        <v>2511</v>
      </c>
      <c r="B1760" s="8" t="s">
        <v>2512</v>
      </c>
      <c r="C1760" s="3" t="str">
        <f>_xlfn.XLOOKUP(B1760,'[1]daily break down'!$D:$D,'[1]daily break down'!$E:$E,"")</f>
        <v>Bafoussam</v>
      </c>
      <c r="D1760" s="1" t="s">
        <v>11</v>
      </c>
      <c r="E1760" s="1" t="s">
        <v>145</v>
      </c>
      <c r="F1760" s="3" t="s">
        <v>102</v>
      </c>
      <c r="G1760" s="1" t="s">
        <v>299</v>
      </c>
      <c r="H1760" s="32" t="str">
        <f>_xlfn.XLOOKUP(B1760,[2]CALCULATION!$B:$B,[2]CALCULATION!$H:$H,"")</f>
        <v>Huawei</v>
      </c>
      <c r="I1760" s="28">
        <v>18.491409199476081</v>
      </c>
      <c r="J1760" s="28">
        <v>18.491409199476081</v>
      </c>
      <c r="K1760" s="28">
        <v>18.491409199476081</v>
      </c>
      <c r="L1760" s="28">
        <v>18.491409199476081</v>
      </c>
      <c r="M1760" s="28">
        <v>18.491409199476081</v>
      </c>
      <c r="N1760" s="28">
        <v>18.491409199476081</v>
      </c>
      <c r="O1760" s="28">
        <v>18.491409199476081</v>
      </c>
      <c r="P1760" s="28">
        <v>18.491409199476081</v>
      </c>
      <c r="Q1760" s="28">
        <v>18.491409199476081</v>
      </c>
      <c r="R1760" s="28">
        <v>0</v>
      </c>
      <c r="S1760" s="94">
        <v>0</v>
      </c>
      <c r="T1760" s="94">
        <f>_xlfn.XLOOKUP(B1760,'[3]Nur des jours'!$B:$B,'[3]Nur des jours'!$U:$U,"")</f>
        <v>0</v>
      </c>
      <c r="U1760" s="94">
        <v>0</v>
      </c>
      <c r="V1760" s="94">
        <v>0</v>
      </c>
      <c r="W1760" s="94">
        <v>0</v>
      </c>
      <c r="X1760" s="94">
        <v>0</v>
      </c>
      <c r="Y1760" s="94">
        <v>0</v>
      </c>
      <c r="Z1760" s="94">
        <v>0</v>
      </c>
      <c r="AA1760" s="94">
        <v>0</v>
      </c>
      <c r="AB1760" s="94">
        <v>0</v>
      </c>
      <c r="AC1760" s="94">
        <f>_xlfn.XLOOKUP(B1760,'[3]Nur des jours'!$B:$B,'[3]Nur des jours'!$N:$N,"")</f>
        <v>0</v>
      </c>
      <c r="AD1760" s="94">
        <v>0</v>
      </c>
      <c r="AE1760" s="94">
        <v>0</v>
      </c>
      <c r="AF1760" s="94">
        <v>0</v>
      </c>
      <c r="AG1760" s="94">
        <v>0</v>
      </c>
      <c r="AH1760" s="94">
        <v>0</v>
      </c>
      <c r="AI1760" s="49" t="s">
        <v>5559</v>
      </c>
      <c r="AJ1760" s="49"/>
      <c r="AK1760" s="48" t="str" cm="1">
        <f t="array" ref="AK1760">IFERROR(_xlfn.IFS(
AM1760="MPR ISSUE","PDH",
AM1760="BSS Hardware Issue","BSS",
AM1760="Sites strategiques, MLL, Pylone, etc.","ENVTECH",
AM1760="AKTIVCO DEFAUT GE &amp; POWER Cabinet","AKTIVCO",
AM1760="AKTIVCO Coupure ENEO &amp; Baisse de tension","AKTIVCO GRID ONLY",
AM1760="Coupure ENEO &amp; Baisse de tension","IHS GRID ONLY",
AM1760="Defaut GE &amp; POWER Cabinet","IHS",
AM1760="Sharing","Partners",
AM1760="Sites strategiques &amp; DataCenter","SST &amp; DC",
AM1760="Exclu","Exclu",
AM1760="SAT","SAT",
AM1760="SPARE-ISSUE","SPARE-ISSUE",
AM1760="Fiber CAmtel","TRANS_FO_CAMTEL",
AM1760="Fiber AOF","Fiber AOF",
AM1760="Projet OCM (HUAWEI)","TRAVAUX-HUAWEI",
AM1760="Projet OCM (NOKIA)","TRAVAUX-NOKIA",
AM1760="ACCESS-ISSUE","ACCESS-ISSUE",
AM1760="Projet OCM (ZTE, NOKIA, autres projets)","TRAVAUX OCM",
AM1760="No root CAuse","No root cause",
AM1760="ODU HS","PDH",
AM1760="IP &amp; VLAN","PDH",
AM1760="Warehouse HUAWEI","SPARE-ISSUE",
AM1760="SPARE-HS","SPARE-ISSUE",
AM1760="Power Telco","BSS",AM1760="no impacts","no impacts"
),"")</f>
        <v>no impacts</v>
      </c>
      <c r="AL1760" s="48" t="str" cm="1">
        <f t="array" ref="AL1760">IFERROR(_xlfn.IFS(
AM1760="MPR ISSUE","TX ISSUE",
AM1760="BSS Hardware Issue","RAN ISSUE",
AM1760="Sites strategiques, MLL, Pylone, etc.","ENVTECH",
AM1760="AKTIVCO DEFAUT GE &amp; POWER Cabinet","POWER ISSUE",
AM1760="AKTIVCO Coupure ENEO &amp; Baisse de tension","POWER ISSUE",
AM1760="Coupure ENEO &amp; Baisse de tension","POWER ISSUE",
AM1760="Defaut GE &amp; POWER Cabinet","POWER ISSUE",
AM1760="Sharing","POWER ISSUE",
AM1760="Sites strategiques &amp; DataCenter","POWER ISSUE",
AM1760="Exclu","Exclu",
AM1760="SAT","TX ISSUE",
AM1760="SPARE-ISSUE","SPARE-ISSUE",
AM1760="Fiber CAmtel","TX ISSUE",
AM1760="Fiber AOF","TX ISSUE",
AM1760="Projet OCM (HUAWEI)","TRAVAUX-HUAWEI",
AM1760="Projet OCM (NOKIA)","TRAVAUX -NOKIA",
AM1760="ACCESS-ISSUE","ACCESS-ISSUE",
AM1760="Projet OCM (ZTE, NOKIA, autres projets)","TRAVAUX OCM",
AM1760="No root CAuse","No root cause",
AM1760="ODU HS","TX ISSUE",
AM1760="IP &amp; VLAN","TX ISSUE",
AM1760="Warehouse HUAWEI","SPARE-ISSUE",
AM1760="SPARE-HS","SPARE-ISSUE",
AM1760="Power Telco","RAN ISSUE",AM1760="no impacts","no impacts"
),"")</f>
        <v>no impacts</v>
      </c>
      <c r="AM1760" s="67" t="s">
        <v>5605</v>
      </c>
      <c r="AN1760" s="48" t="str" cm="1">
        <f t="array" ref="AN1760">IFERROR(_xlfn.IFS(
AM1760="MPR ISSUE","ACTIVE",
AM1760="BSS Hardware Issue","ACTIVE",
AM1760="Sites strategiques, MLL, Pylone, etc.","PASSIVE",
AM1760="AKTIVCO DEFAUT GE &amp; POWER Cabinet","PASSIVE",
AM1760="AKTIVCO Coupure ENEO &amp; Baisse de tension","PASSIVE",
AM1760="Coupure ENEO &amp; Baisse de tension","PASSIVE",
AM1760="Defaut GE &amp; POWER Cabinet","PASSIVE",
AM1760="Sharing","PASSIVE",
AM1760="Sites strategiques &amp; DataCenter","PASSIVE",
AM1760="Exclu","Exclu",
AM1760="SAT","ACTIVE",
AM1760="SPARE-ISSUE","SPARE-ISSUE",
AM1760="Fiber CAmtel","ACTIVE",
AM1760="Fiber AOF","ACTIVE",
AM1760="Projet OCM (HUAWEI)","PLANNED WORKS",
AM1760="Projet OCM (NOKIA)","PLANNED WORKS",
AM1760="ACCESS-ISSUE","ACCESS-ISSUE",
AM1760="Projet OCM (ZTE, NOKIA, autres projets)","PLANNED WORKS",
AM1760="No root CAuse","No root cause",
AM1760="ODU HS","ACTIVE",
AM1760="IP &amp; VLAN","ACTIVE",
AM1760="Warehouse HUAWEI","SPARE-ISSUE",
AM1760="SPARE-HS","SPARE-ISSUE",
AM1760="Power Telco","ACTIVE", AM1760="no impacts","no impacts"
),"")</f>
        <v>no impacts</v>
      </c>
      <c r="AO1760" s="93" t="s">
        <v>5537</v>
      </c>
      <c r="AP1760" s="101" t="str">
        <f t="shared" si="51"/>
        <v>OST_135</v>
      </c>
      <c r="AR1760" s="17" t="s">
        <v>5537</v>
      </c>
      <c r="AS1760" s="7" t="s">
        <v>5537</v>
      </c>
      <c r="AT1760" s="6"/>
      <c r="AU1760" s="7"/>
      <c r="AV1760" s="3" t="s">
        <v>5537</v>
      </c>
      <c r="AW1760" s="18" t="s">
        <v>5537</v>
      </c>
      <c r="AX1760" s="18" t="s">
        <v>5537</v>
      </c>
      <c r="AY1760" s="18" t="s">
        <v>5537</v>
      </c>
      <c r="AZ1760" s="18" t="s">
        <v>5537</v>
      </c>
      <c r="BA1760" s="18" t="s">
        <v>5537</v>
      </c>
      <c r="BB1760" s="18" t="s">
        <v>5537</v>
      </c>
      <c r="BC1760" s="18" t="s">
        <v>5537</v>
      </c>
      <c r="BD1760" s="18" t="s">
        <v>5537</v>
      </c>
      <c r="BE1760" s="18" t="s">
        <v>5537</v>
      </c>
      <c r="BF1760" s="18" t="s">
        <v>5537</v>
      </c>
      <c r="BG1760" s="18" t="s">
        <v>5537</v>
      </c>
      <c r="BH1760" s="18" t="s">
        <v>5537</v>
      </c>
      <c r="BI1760" s="9" t="s">
        <v>5537</v>
      </c>
      <c r="BJ1760" s="14"/>
      <c r="BK1760" s="14" t="s">
        <v>5537</v>
      </c>
      <c r="BL1760" s="14" t="str">
        <f>_xlfn.XLOOKUP(B1760,'[4]cell downs 18042026 17h'!$B:$B,'[4]cell downs 18042026 17h'!$B:$B,"")</f>
        <v/>
      </c>
      <c r="BM1760" s="14" t="str">
        <f>_xlfn.XLOOKUP(B1760,'[5]Cells Huawei 19042026 15h'!$B:$B,'[5]Cells Huawei 19042026 15h'!$B:$B,"")</f>
        <v/>
      </c>
      <c r="BN1760" s="9" t="str">
        <f>_xlfn.XLOOKUP(B1760,'[6]cells down 19042026 9H40'!$B:$B,'[6]cells down 19042026 9H40'!$B:$B,"")</f>
        <v/>
      </c>
      <c r="BO1760" s="9" t="s">
        <v>2512</v>
      </c>
      <c r="BP1760" s="9" t="s">
        <v>12</v>
      </c>
      <c r="BQ1760" s="115"/>
    </row>
    <row r="1761" spans="1:69" s="9" customFormat="1" x14ac:dyDescent="0.3">
      <c r="A1761" s="1" t="s">
        <v>1776</v>
      </c>
      <c r="B1761" s="1" t="s">
        <v>1777</v>
      </c>
      <c r="C1761" s="3" t="str">
        <f>_xlfn.XLOOKUP(B1761,'[1]daily break down'!$D:$D,'[1]daily break down'!$E:$E,"")</f>
        <v>CENTRE</v>
      </c>
      <c r="D1761" s="1" t="s">
        <v>11</v>
      </c>
      <c r="E1761" s="1" t="s">
        <v>154</v>
      </c>
      <c r="F1761" s="3" t="s">
        <v>37</v>
      </c>
      <c r="G1761" s="1" t="s">
        <v>109</v>
      </c>
      <c r="H1761" s="33" t="str">
        <f>_xlfn.XLOOKUP(B1761,[2]CALCULATION!$B:$B,[2]CALCULATION!$H:$H,"")</f>
        <v>NOKIA</v>
      </c>
      <c r="I1761" s="28">
        <v>4.4562260760913377</v>
      </c>
      <c r="J1761" s="28">
        <v>13.9196503586522</v>
      </c>
      <c r="K1761" s="28">
        <v>12.487068982410355</v>
      </c>
      <c r="L1761" s="28">
        <v>6.2675347254003846</v>
      </c>
      <c r="M1761" s="28">
        <v>0</v>
      </c>
      <c r="N1761" s="28">
        <v>0</v>
      </c>
      <c r="O1761" s="28">
        <v>5.3671432231043852</v>
      </c>
      <c r="P1761" s="28">
        <v>13.9196503586522</v>
      </c>
      <c r="Q1761" s="28">
        <v>0</v>
      </c>
      <c r="R1761" s="28">
        <v>0</v>
      </c>
      <c r="S1761" s="94">
        <v>0</v>
      </c>
      <c r="T1761" s="94">
        <f>_xlfn.XLOOKUP(B1761,'[3]Nur des jours'!$B:$B,'[3]Nur des jours'!$U:$U,"")</f>
        <v>0</v>
      </c>
      <c r="U1761" s="94">
        <v>0</v>
      </c>
      <c r="V1761" s="94">
        <v>0</v>
      </c>
      <c r="W1761" s="94">
        <v>0</v>
      </c>
      <c r="X1761" s="94">
        <v>0</v>
      </c>
      <c r="Y1761" s="94">
        <v>0</v>
      </c>
      <c r="Z1761" s="94">
        <v>0</v>
      </c>
      <c r="AA1761" s="94">
        <v>0</v>
      </c>
      <c r="AB1761" s="94">
        <v>0</v>
      </c>
      <c r="AC1761" s="94">
        <f>_xlfn.XLOOKUP(B1761,'[3]Nur des jours'!$B:$B,'[3]Nur des jours'!$N:$N,"")</f>
        <v>0</v>
      </c>
      <c r="AD1761" s="94">
        <v>0</v>
      </c>
      <c r="AE1761" s="94">
        <v>0</v>
      </c>
      <c r="AF1761" s="94">
        <v>0</v>
      </c>
      <c r="AG1761" s="94">
        <v>0</v>
      </c>
      <c r="AH1761" s="94">
        <v>0</v>
      </c>
      <c r="AI1761" s="49" t="s">
        <v>5559</v>
      </c>
      <c r="AJ1761" s="49"/>
      <c r="AK1761" s="48" t="str" cm="1">
        <f t="array" ref="AK1761">IFERROR(_xlfn.IFS(
AM1761="MPR ISSUE","PDH",
AM1761="BSS Hardware Issue","BSS",
AM1761="Sites strategiques, MLL, Pylone, etc.","ENVTECH",
AM1761="AKTIVCO DEFAUT GE &amp; POWER Cabinet","AKTIVCO",
AM1761="AKTIVCO Coupure ENEO &amp; Baisse de tension","AKTIVCO GRID ONLY",
AM1761="Coupure ENEO &amp; Baisse de tension","IHS GRID ONLY",
AM1761="Defaut GE &amp; POWER Cabinet","IHS",
AM1761="Sharing","Partners",
AM1761="Sites strategiques &amp; DataCenter","SST &amp; DC",
AM1761="Exclu","Exclu",
AM1761="SAT","SAT",
AM1761="SPARE-ISSUE","SPARE-ISSUE",
AM1761="Fiber CAmtel","TRANS_FO_CAMTEL",
AM1761="Fiber AOF","Fiber AOF",
AM1761="Projet OCM (HUAWEI)","TRAVAUX-HUAWEI",
AM1761="Projet OCM (NOKIA)","TRAVAUX-NOKIA",
AM1761="ACCESS-ISSUE","ACCESS-ISSUE",
AM1761="Projet OCM (ZTE, NOKIA, autres projets)","TRAVAUX OCM",
AM1761="No root CAuse","No root cause",
AM1761="ODU HS","PDH",
AM1761="IP &amp; VLAN","PDH",
AM1761="Warehouse HUAWEI","SPARE-ISSUE",
AM1761="SPARE-HS","SPARE-ISSUE",
AM1761="Power Telco","BSS",AM1761="no impacts","no impacts"
),"")</f>
        <v>no impacts</v>
      </c>
      <c r="AL1761" s="48" t="str" cm="1">
        <f t="array" ref="AL1761">IFERROR(_xlfn.IFS(
AM1761="MPR ISSUE","TX ISSUE",
AM1761="BSS Hardware Issue","RAN ISSUE",
AM1761="Sites strategiques, MLL, Pylone, etc.","ENVTECH",
AM1761="AKTIVCO DEFAUT GE &amp; POWER Cabinet","POWER ISSUE",
AM1761="AKTIVCO Coupure ENEO &amp; Baisse de tension","POWER ISSUE",
AM1761="Coupure ENEO &amp; Baisse de tension","POWER ISSUE",
AM1761="Defaut GE &amp; POWER Cabinet","POWER ISSUE",
AM1761="Sharing","POWER ISSUE",
AM1761="Sites strategiques &amp; DataCenter","POWER ISSUE",
AM1761="Exclu","Exclu",
AM1761="SAT","TX ISSUE",
AM1761="SPARE-ISSUE","SPARE-ISSUE",
AM1761="Fiber CAmtel","TX ISSUE",
AM1761="Fiber AOF","TX ISSUE",
AM1761="Projet OCM (HUAWEI)","TRAVAUX-HUAWEI",
AM1761="Projet OCM (NOKIA)","TRAVAUX -NOKIA",
AM1761="ACCESS-ISSUE","ACCESS-ISSUE",
AM1761="Projet OCM (ZTE, NOKIA, autres projets)","TRAVAUX OCM",
AM1761="No root CAuse","No root cause",
AM1761="ODU HS","TX ISSUE",
AM1761="IP &amp; VLAN","TX ISSUE",
AM1761="Warehouse HUAWEI","SPARE-ISSUE",
AM1761="SPARE-HS","SPARE-ISSUE",
AM1761="Power Telco","RAN ISSUE",AM1761="no impacts","no impacts"
),"")</f>
        <v>no impacts</v>
      </c>
      <c r="AM1761" s="67" t="s">
        <v>5605</v>
      </c>
      <c r="AN1761" s="48" t="str" cm="1">
        <f t="array" ref="AN1761">IFERROR(_xlfn.IFS(
AM1761="MPR ISSUE","ACTIVE",
AM1761="BSS Hardware Issue","ACTIVE",
AM1761="Sites strategiques, MLL, Pylone, etc.","PASSIVE",
AM1761="AKTIVCO DEFAUT GE &amp; POWER Cabinet","PASSIVE",
AM1761="AKTIVCO Coupure ENEO &amp; Baisse de tension","PASSIVE",
AM1761="Coupure ENEO &amp; Baisse de tension","PASSIVE",
AM1761="Defaut GE &amp; POWER Cabinet","PASSIVE",
AM1761="Sharing","PASSIVE",
AM1761="Sites strategiques &amp; DataCenter","PASSIVE",
AM1761="Exclu","Exclu",
AM1761="SAT","ACTIVE",
AM1761="SPARE-ISSUE","SPARE-ISSUE",
AM1761="Fiber CAmtel","ACTIVE",
AM1761="Fiber AOF","ACTIVE",
AM1761="Projet OCM (HUAWEI)","PLANNED WORKS",
AM1761="Projet OCM (NOKIA)","PLANNED WORKS",
AM1761="ACCESS-ISSUE","ACCESS-ISSUE",
AM1761="Projet OCM (ZTE, NOKIA, autres projets)","PLANNED WORKS",
AM1761="No root CAuse","No root cause",
AM1761="ODU HS","ACTIVE",
AM1761="IP &amp; VLAN","ACTIVE",
AM1761="Warehouse HUAWEI","SPARE-ISSUE",
AM1761="SPARE-HS","SPARE-ISSUE",
AM1761="Power Telco","ACTIVE", AM1761="no impacts","no impacts"
),"")</f>
        <v>no impacts</v>
      </c>
      <c r="AO1761" s="93" t="s">
        <v>5537</v>
      </c>
      <c r="AP1761" s="101" t="str">
        <f t="shared" si="51"/>
        <v>CTR_532</v>
      </c>
      <c r="AR1761" s="17" t="s">
        <v>5537</v>
      </c>
      <c r="AS1761" s="7" t="s">
        <v>5537</v>
      </c>
      <c r="AT1761" s="6"/>
      <c r="AU1761" s="7"/>
      <c r="AV1761" s="3" t="s">
        <v>5537</v>
      </c>
      <c r="AW1761" s="18" t="s">
        <v>5537</v>
      </c>
      <c r="AX1761" s="18" t="s">
        <v>5537</v>
      </c>
      <c r="AY1761" s="18" t="s">
        <v>5537</v>
      </c>
      <c r="AZ1761" s="18" t="s">
        <v>5537</v>
      </c>
      <c r="BA1761" s="18" t="s">
        <v>5537</v>
      </c>
      <c r="BB1761" s="18" t="s">
        <v>5537</v>
      </c>
      <c r="BC1761" s="18" t="s">
        <v>5537</v>
      </c>
      <c r="BD1761" s="18" t="s">
        <v>5537</v>
      </c>
      <c r="BE1761" s="18" t="s">
        <v>5537</v>
      </c>
      <c r="BF1761" s="18" t="s">
        <v>5537</v>
      </c>
      <c r="BG1761" s="18" t="s">
        <v>5537</v>
      </c>
      <c r="BH1761" s="18" t="s">
        <v>5537</v>
      </c>
      <c r="BI1761" s="9" t="s">
        <v>5537</v>
      </c>
      <c r="BJ1761" s="14"/>
      <c r="BK1761" s="14" t="s">
        <v>5537</v>
      </c>
      <c r="BL1761" s="14" t="str">
        <f>_xlfn.XLOOKUP(B1761,'[4]cell downs 18042026 17h'!$B:$B,'[4]cell downs 18042026 17h'!$B:$B,"")</f>
        <v/>
      </c>
      <c r="BM1761" s="14" t="str">
        <f>_xlfn.XLOOKUP(B1761,'[5]Cells Huawei 19042026 15h'!$B:$B,'[5]Cells Huawei 19042026 15h'!$B:$B,"")</f>
        <v/>
      </c>
      <c r="BN1761" s="9" t="str">
        <f>_xlfn.XLOOKUP(B1761,'[6]cells down 19042026 9H40'!$B:$B,'[6]cells down 19042026 9H40'!$B:$B,"")</f>
        <v/>
      </c>
      <c r="BO1761" s="9" t="s">
        <v>1777</v>
      </c>
      <c r="BP1761" s="9" t="s">
        <v>5537</v>
      </c>
      <c r="BQ1761" s="115"/>
    </row>
    <row r="1762" spans="1:69" s="9" customFormat="1" x14ac:dyDescent="0.3">
      <c r="A1762" s="1" t="s">
        <v>350</v>
      </c>
      <c r="B1762" s="8" t="s">
        <v>351</v>
      </c>
      <c r="C1762" s="3" t="str">
        <f>_xlfn.XLOOKUP(B1762,'[1]daily break down'!$D:$D,'[1]daily break down'!$E:$E,"")</f>
        <v>Douala</v>
      </c>
      <c r="D1762" s="1" t="s">
        <v>11</v>
      </c>
      <c r="E1762" s="1" t="s">
        <v>12</v>
      </c>
      <c r="F1762" s="3" t="s">
        <v>31</v>
      </c>
      <c r="G1762" s="1" t="s">
        <v>32</v>
      </c>
      <c r="H1762" s="34" t="str">
        <f>_xlfn.XLOOKUP(B1762,[2]CALCULATION!$B:$B,[2]CALCULATION!$H:$H,"")</f>
        <v>ZTE</v>
      </c>
      <c r="I1762" s="28">
        <v>0</v>
      </c>
      <c r="J1762" s="28">
        <v>0</v>
      </c>
      <c r="K1762" s="28">
        <v>0</v>
      </c>
      <c r="L1762" s="28">
        <v>0</v>
      </c>
      <c r="M1762" s="28">
        <v>0</v>
      </c>
      <c r="N1762" s="28">
        <v>0</v>
      </c>
      <c r="O1762" s="28">
        <v>2.6654881246914499</v>
      </c>
      <c r="P1762" s="28">
        <v>10.698157707750122</v>
      </c>
      <c r="Q1762" s="28">
        <v>52.750989490145024</v>
      </c>
      <c r="R1762" s="28">
        <v>0</v>
      </c>
      <c r="S1762" s="94">
        <v>0</v>
      </c>
      <c r="T1762" s="94">
        <f>_xlfn.XLOOKUP(B1762,'[3]Nur des jours'!$B:$B,'[3]Nur des jours'!$U:$U,"")</f>
        <v>0</v>
      </c>
      <c r="U1762" s="94">
        <v>0</v>
      </c>
      <c r="V1762" s="94">
        <v>0</v>
      </c>
      <c r="W1762" s="94">
        <v>0</v>
      </c>
      <c r="X1762" s="94">
        <v>0</v>
      </c>
      <c r="Y1762" s="94">
        <v>0</v>
      </c>
      <c r="Z1762" s="94">
        <v>1.0701046990439218E-3</v>
      </c>
      <c r="AA1762" s="94">
        <v>0</v>
      </c>
      <c r="AB1762" s="94">
        <v>0</v>
      </c>
      <c r="AC1762" s="94">
        <f>_xlfn.XLOOKUP(B1762,'[3]Nur des jours'!$B:$B,'[3]Nur des jours'!$N:$N,"")</f>
        <v>0</v>
      </c>
      <c r="AD1762" s="94">
        <v>0</v>
      </c>
      <c r="AE1762" s="94">
        <v>0</v>
      </c>
      <c r="AF1762" s="94">
        <v>0</v>
      </c>
      <c r="AG1762" s="94">
        <v>0</v>
      </c>
      <c r="AH1762" s="94">
        <v>0</v>
      </c>
      <c r="AI1762" s="49" t="s">
        <v>5559</v>
      </c>
      <c r="AJ1762" s="49"/>
      <c r="AK1762" s="48" t="str" cm="1">
        <f t="array" ref="AK1762">IFERROR(_xlfn.IFS(
AM1762="MPR ISSUE","PDH",
AM1762="BSS Hardware Issue","BSS",
AM1762="Sites strategiques, MLL, Pylone, etc.","ENVTECH",
AM1762="AKTIVCO DEFAUT GE &amp; POWER Cabinet","AKTIVCO",
AM1762="AKTIVCO Coupure ENEO &amp; Baisse de tension","AKTIVCO GRID ONLY",
AM1762="Coupure ENEO &amp; Baisse de tension","IHS GRID ONLY",
AM1762="Defaut GE &amp; POWER Cabinet","IHS",
AM1762="Sharing","Partners",
AM1762="Sites strategiques &amp; DataCenter","SST &amp; DC",
AM1762="Exclu","Exclu",
AM1762="SAT","SAT",
AM1762="SPARE-ISSUE","SPARE-ISSUE",
AM1762="Fiber CAmtel","TRANS_FO_CAMTEL",
AM1762="Fiber AOF","Fiber AOF",
AM1762="Projet OCM (HUAWEI)","TRAVAUX-HUAWEI",
AM1762="Projet OCM (NOKIA)","TRAVAUX-NOKIA",
AM1762="ACCESS-ISSUE","ACCESS-ISSUE",
AM1762="Projet OCM (ZTE, NOKIA, autres projets)","TRAVAUX OCM",
AM1762="No root CAuse","No root cause",
AM1762="ODU HS","PDH",
AM1762="IP &amp; VLAN","PDH",
AM1762="Warehouse HUAWEI","SPARE-ISSUE",
AM1762="SPARE-HS","SPARE-ISSUE",
AM1762="Power Telco","BSS",AM1762="no impacts","no impacts"
),"")</f>
        <v>no impacts</v>
      </c>
      <c r="AL1762" s="48" t="str" cm="1">
        <f t="array" ref="AL1762">IFERROR(_xlfn.IFS(
AM1762="MPR ISSUE","TX ISSUE",
AM1762="BSS Hardware Issue","RAN ISSUE",
AM1762="Sites strategiques, MLL, Pylone, etc.","ENVTECH",
AM1762="AKTIVCO DEFAUT GE &amp; POWER Cabinet","POWER ISSUE",
AM1762="AKTIVCO Coupure ENEO &amp; Baisse de tension","POWER ISSUE",
AM1762="Coupure ENEO &amp; Baisse de tension","POWER ISSUE",
AM1762="Defaut GE &amp; POWER Cabinet","POWER ISSUE",
AM1762="Sharing","POWER ISSUE",
AM1762="Sites strategiques &amp; DataCenter","POWER ISSUE",
AM1762="Exclu","Exclu",
AM1762="SAT","TX ISSUE",
AM1762="SPARE-ISSUE","SPARE-ISSUE",
AM1762="Fiber CAmtel","TX ISSUE",
AM1762="Fiber AOF","TX ISSUE",
AM1762="Projet OCM (HUAWEI)","TRAVAUX-HUAWEI",
AM1762="Projet OCM (NOKIA)","TRAVAUX -NOKIA",
AM1762="ACCESS-ISSUE","ACCESS-ISSUE",
AM1762="Projet OCM (ZTE, NOKIA, autres projets)","TRAVAUX OCM",
AM1762="No root CAuse","No root cause",
AM1762="ODU HS","TX ISSUE",
AM1762="IP &amp; VLAN","TX ISSUE",
AM1762="Warehouse HUAWEI","SPARE-ISSUE",
AM1762="SPARE-HS","SPARE-ISSUE",
AM1762="Power Telco","RAN ISSUE",AM1762="no impacts","no impacts"
),"")</f>
        <v>no impacts</v>
      </c>
      <c r="AM1762" s="67" t="s">
        <v>5605</v>
      </c>
      <c r="AN1762" s="48" t="str" cm="1">
        <f t="array" ref="AN1762">IFERROR(_xlfn.IFS(
AM1762="MPR ISSUE","ACTIVE",
AM1762="BSS Hardware Issue","ACTIVE",
AM1762="Sites strategiques, MLL, Pylone, etc.","PASSIVE",
AM1762="AKTIVCO DEFAUT GE &amp; POWER Cabinet","PASSIVE",
AM1762="AKTIVCO Coupure ENEO &amp; Baisse de tension","PASSIVE",
AM1762="Coupure ENEO &amp; Baisse de tension","PASSIVE",
AM1762="Defaut GE &amp; POWER Cabinet","PASSIVE",
AM1762="Sharing","PASSIVE",
AM1762="Sites strategiques &amp; DataCenter","PASSIVE",
AM1762="Exclu","Exclu",
AM1762="SAT","ACTIVE",
AM1762="SPARE-ISSUE","SPARE-ISSUE",
AM1762="Fiber CAmtel","ACTIVE",
AM1762="Fiber AOF","ACTIVE",
AM1762="Projet OCM (HUAWEI)","PLANNED WORKS",
AM1762="Projet OCM (NOKIA)","PLANNED WORKS",
AM1762="ACCESS-ISSUE","ACCESS-ISSUE",
AM1762="Projet OCM (ZTE, NOKIA, autres projets)","PLANNED WORKS",
AM1762="No root CAuse","No root cause",
AM1762="ODU HS","ACTIVE",
AM1762="IP &amp; VLAN","ACTIVE",
AM1762="Warehouse HUAWEI","SPARE-ISSUE",
AM1762="SPARE-HS","SPARE-ISSUE",
AM1762="Power Telco","ACTIVE", AM1762="no impacts","no impacts"
),"")</f>
        <v>no impacts</v>
      </c>
      <c r="AO1762" s="93" t="s">
        <v>5537</v>
      </c>
      <c r="AP1762" s="101" t="str">
        <f t="shared" si="51"/>
        <v>LIT_340</v>
      </c>
      <c r="AR1762" s="17" t="s">
        <v>5537</v>
      </c>
      <c r="AS1762" s="7" t="s">
        <v>5537</v>
      </c>
      <c r="AT1762" s="6"/>
      <c r="AU1762" s="7"/>
      <c r="AV1762" s="3" t="s">
        <v>5537</v>
      </c>
      <c r="AW1762" s="18" t="s">
        <v>5537</v>
      </c>
      <c r="AX1762" s="18" t="s">
        <v>5537</v>
      </c>
      <c r="AY1762" s="18" t="s">
        <v>5537</v>
      </c>
      <c r="AZ1762" s="18" t="s">
        <v>5537</v>
      </c>
      <c r="BA1762" s="18" t="s">
        <v>5537</v>
      </c>
      <c r="BB1762" s="18" t="s">
        <v>5537</v>
      </c>
      <c r="BC1762" s="18" t="s">
        <v>5537</v>
      </c>
      <c r="BD1762" s="18" t="s">
        <v>5537</v>
      </c>
      <c r="BE1762" s="18" t="s">
        <v>5537</v>
      </c>
      <c r="BF1762" s="18" t="s">
        <v>5537</v>
      </c>
      <c r="BG1762" s="18" t="s">
        <v>5537</v>
      </c>
      <c r="BH1762" s="18" t="s">
        <v>5537</v>
      </c>
      <c r="BI1762" s="9" t="s">
        <v>5537</v>
      </c>
      <c r="BJ1762" s="14"/>
      <c r="BK1762" s="14" t="s">
        <v>5537</v>
      </c>
      <c r="BL1762" s="14" t="str">
        <f>_xlfn.XLOOKUP(B1762,'[4]cell downs 18042026 17h'!$B:$B,'[4]cell downs 18042026 17h'!$B:$B,"")</f>
        <v/>
      </c>
      <c r="BM1762" s="14" t="str">
        <f>_xlfn.XLOOKUP(B1762,'[5]Cells Huawei 19042026 15h'!$B:$B,'[5]Cells Huawei 19042026 15h'!$B:$B,"")</f>
        <v/>
      </c>
      <c r="BN1762" s="9" t="str">
        <f>_xlfn.XLOOKUP(B1762,'[6]cells down 19042026 9H40'!$B:$B,'[6]cells down 19042026 9H40'!$B:$B,"")</f>
        <v/>
      </c>
      <c r="BO1762" s="9" t="s">
        <v>351</v>
      </c>
      <c r="BP1762" s="9" t="s">
        <v>12</v>
      </c>
      <c r="BQ1762" s="115"/>
    </row>
    <row r="1763" spans="1:69" s="9" customFormat="1" x14ac:dyDescent="0.3">
      <c r="A1763" s="1" t="s">
        <v>3054</v>
      </c>
      <c r="B1763" s="8" t="s">
        <v>3055</v>
      </c>
      <c r="C1763" s="3" t="str">
        <f>_xlfn.XLOOKUP(B1763,'[1]daily break down'!$D:$D,'[1]daily break down'!$E:$E,"")</f>
        <v>EXTREME-NORD</v>
      </c>
      <c r="D1763" s="1" t="s">
        <v>11</v>
      </c>
      <c r="E1763" s="1" t="s">
        <v>12</v>
      </c>
      <c r="F1763" s="3" t="s">
        <v>55</v>
      </c>
      <c r="G1763" s="1" t="s">
        <v>3054</v>
      </c>
      <c r="H1763" s="32" t="str">
        <f>_xlfn.XLOOKUP(B1763,[2]CALCULATION!$B:$B,[2]CALCULATION!$H:$H,"")</f>
        <v>Huawei</v>
      </c>
      <c r="I1763" s="28">
        <v>0</v>
      </c>
      <c r="J1763" s="28">
        <v>0</v>
      </c>
      <c r="K1763" s="28">
        <v>0</v>
      </c>
      <c r="L1763" s="28">
        <v>0</v>
      </c>
      <c r="M1763" s="28">
        <v>0</v>
      </c>
      <c r="N1763" s="28">
        <v>0</v>
      </c>
      <c r="O1763" s="28">
        <v>0</v>
      </c>
      <c r="P1763" s="28">
        <v>0</v>
      </c>
      <c r="Q1763" s="28">
        <v>0</v>
      </c>
      <c r="R1763" s="28">
        <v>0</v>
      </c>
      <c r="S1763" s="94">
        <v>0</v>
      </c>
      <c r="T1763" s="94">
        <f>_xlfn.XLOOKUP(B1763,'[3]Nur des jours'!$B:$B,'[3]Nur des jours'!$U:$U,"")</f>
        <v>0</v>
      </c>
      <c r="U1763" s="94">
        <v>0</v>
      </c>
      <c r="V1763" s="94">
        <v>0</v>
      </c>
      <c r="W1763" s="94">
        <v>0</v>
      </c>
      <c r="X1763" s="94">
        <v>0</v>
      </c>
      <c r="Y1763" s="94">
        <v>0</v>
      </c>
      <c r="Z1763" s="94">
        <v>0</v>
      </c>
      <c r="AA1763" s="94">
        <v>0</v>
      </c>
      <c r="AB1763" s="94">
        <v>0</v>
      </c>
      <c r="AC1763" s="94">
        <f>_xlfn.XLOOKUP(B1763,'[3]Nur des jours'!$B:$B,'[3]Nur des jours'!$N:$N,"")</f>
        <v>0</v>
      </c>
      <c r="AD1763" s="94">
        <v>0</v>
      </c>
      <c r="AE1763" s="94">
        <v>0</v>
      </c>
      <c r="AF1763" s="94">
        <v>0</v>
      </c>
      <c r="AG1763" s="94">
        <v>0</v>
      </c>
      <c r="AH1763" s="94">
        <v>0</v>
      </c>
      <c r="AI1763" s="49" t="s">
        <v>6659</v>
      </c>
      <c r="AJ1763" s="49"/>
      <c r="AK1763" s="48" t="str" cm="1">
        <f t="array" ref="AK1763">IFERROR(_xlfn.IFS(
AM1763="MPR ISSUE","PDH",
AM1763="BSS Hardware Issue","BSS",
AM1763="Sites strategiques, MLL, Pylone, etc.","ENVTECH",
AM1763="AKTIVCO DEFAUT GE &amp; POWER Cabinet","AKTIVCO",
AM1763="AKTIVCO Coupure ENEO &amp; Baisse de tension","AKTIVCO GRID ONLY",
AM1763="Coupure ENEO &amp; Baisse de tension","IHS GRID ONLY",
AM1763="Defaut GE &amp; POWER Cabinet","IHS",
AM1763="Sharing","Partners",
AM1763="Sites strategiques &amp; DataCenter","SST &amp; DC",
AM1763="Exclu","Exclu",
AM1763="SAT","SAT",
AM1763="SPARE-ISSUE","SPARE-ISSUE",
AM1763="Fiber CAmtel","TRANS_FO_CAMTEL",
AM1763="Fiber AOF","Fiber AOF",
AM1763="Projet OCM (HUAWEI)","TRAVAUX-HUAWEI",
AM1763="Projet OCM (NOKIA)","TRAVAUX-NOKIA",
AM1763="ACCESS-ISSUE","ACCESS-ISSUE",
AM1763="Projet OCM (ZTE, NOKIA, autres projets)","TRAVAUX OCM",
AM1763="No root CAuse","No root cause",
AM1763="ODU HS","PDH",
AM1763="IP &amp; VLAN","PDH",
AM1763="Warehouse HUAWEI","SPARE-ISSUE",
AM1763="SPARE-HS","SPARE-ISSUE",
AM1763="Power Telco","BSS",AM1763="no impacts","no impacts"
),"")</f>
        <v>no impacts</v>
      </c>
      <c r="AL1763" s="48" t="str" cm="1">
        <f t="array" ref="AL1763">IFERROR(_xlfn.IFS(
AM1763="MPR ISSUE","TX ISSUE",
AM1763="BSS Hardware Issue","RAN ISSUE",
AM1763="Sites strategiques, MLL, Pylone, etc.","ENVTECH",
AM1763="AKTIVCO DEFAUT GE &amp; POWER Cabinet","POWER ISSUE",
AM1763="AKTIVCO Coupure ENEO &amp; Baisse de tension","POWER ISSUE",
AM1763="Coupure ENEO &amp; Baisse de tension","POWER ISSUE",
AM1763="Defaut GE &amp; POWER Cabinet","POWER ISSUE",
AM1763="Sharing","POWER ISSUE",
AM1763="Sites strategiques &amp; DataCenter","POWER ISSUE",
AM1763="Exclu","Exclu",
AM1763="SAT","TX ISSUE",
AM1763="SPARE-ISSUE","SPARE-ISSUE",
AM1763="Fiber CAmtel","TX ISSUE",
AM1763="Fiber AOF","TX ISSUE",
AM1763="Projet OCM (HUAWEI)","TRAVAUX-HUAWEI",
AM1763="Projet OCM (NOKIA)","TRAVAUX -NOKIA",
AM1763="ACCESS-ISSUE","ACCESS-ISSUE",
AM1763="Projet OCM (ZTE, NOKIA, autres projets)","TRAVAUX OCM",
AM1763="No root CAuse","No root cause",
AM1763="ODU HS","TX ISSUE",
AM1763="IP &amp; VLAN","TX ISSUE",
AM1763="Warehouse HUAWEI","SPARE-ISSUE",
AM1763="SPARE-HS","SPARE-ISSUE",
AM1763="Power Telco","RAN ISSUE",AM1763="no impacts","no impacts"
),"")</f>
        <v>no impacts</v>
      </c>
      <c r="AM1763" s="67" t="s">
        <v>5605</v>
      </c>
      <c r="AN1763" s="48" t="str" cm="1">
        <f t="array" ref="AN1763">IFERROR(_xlfn.IFS(
AM1763="MPR ISSUE","ACTIVE",
AM1763="BSS Hardware Issue","ACTIVE",
AM1763="Sites strategiques, MLL, Pylone, etc.","PASSIVE",
AM1763="AKTIVCO DEFAUT GE &amp; POWER Cabinet","PASSIVE",
AM1763="AKTIVCO Coupure ENEO &amp; Baisse de tension","PASSIVE",
AM1763="Coupure ENEO &amp; Baisse de tension","PASSIVE",
AM1763="Defaut GE &amp; POWER Cabinet","PASSIVE",
AM1763="Sharing","PASSIVE",
AM1763="Sites strategiques &amp; DataCenter","PASSIVE",
AM1763="Exclu","Exclu",
AM1763="SAT","ACTIVE",
AM1763="SPARE-ISSUE","SPARE-ISSUE",
AM1763="Fiber CAmtel","ACTIVE",
AM1763="Fiber AOF","ACTIVE",
AM1763="Projet OCM (HUAWEI)","PLANNED WORKS",
AM1763="Projet OCM (NOKIA)","PLANNED WORKS",
AM1763="ACCESS-ISSUE","ACCESS-ISSUE",
AM1763="Projet OCM (ZTE, NOKIA, autres projets)","PLANNED WORKS",
AM1763="No root CAuse","No root cause",
AM1763="ODU HS","ACTIVE",
AM1763="IP &amp; VLAN","ACTIVE",
AM1763="Warehouse HUAWEI","SPARE-ISSUE",
AM1763="SPARE-HS","SPARE-ISSUE",
AM1763="Power Telco","ACTIVE", AM1763="no impacts","no impacts"
),"")</f>
        <v>no impacts</v>
      </c>
      <c r="AO1763" s="93" t="s">
        <v>5537</v>
      </c>
      <c r="AP1763" s="101" t="str">
        <f t="shared" si="51"/>
        <v>EXN_102</v>
      </c>
      <c r="AR1763" s="17" t="s">
        <v>5537</v>
      </c>
      <c r="AS1763" s="7" t="s">
        <v>5537</v>
      </c>
      <c r="AT1763" s="6"/>
      <c r="AU1763" s="7"/>
      <c r="AV1763" s="3" t="s">
        <v>5537</v>
      </c>
      <c r="AW1763" s="18" t="s">
        <v>5537</v>
      </c>
      <c r="AX1763" s="18" t="s">
        <v>5537</v>
      </c>
      <c r="AY1763" s="18" t="s">
        <v>5537</v>
      </c>
      <c r="AZ1763" s="18" t="s">
        <v>5537</v>
      </c>
      <c r="BA1763" s="18" t="s">
        <v>5537</v>
      </c>
      <c r="BB1763" s="18" t="s">
        <v>5537</v>
      </c>
      <c r="BC1763" s="18" t="s">
        <v>5537</v>
      </c>
      <c r="BD1763" s="18" t="s">
        <v>5537</v>
      </c>
      <c r="BE1763" s="18" t="s">
        <v>5537</v>
      </c>
      <c r="BF1763" s="18" t="s">
        <v>5537</v>
      </c>
      <c r="BG1763" s="18" t="s">
        <v>5537</v>
      </c>
      <c r="BH1763" s="18" t="s">
        <v>5537</v>
      </c>
      <c r="BI1763" s="9" t="s">
        <v>5537</v>
      </c>
      <c r="BJ1763" s="14"/>
      <c r="BK1763" s="14" t="s">
        <v>5537</v>
      </c>
      <c r="BL1763" s="14" t="str">
        <f>_xlfn.XLOOKUP(B1763,'[4]cell downs 18042026 17h'!$B:$B,'[4]cell downs 18042026 17h'!$B:$B,"")</f>
        <v/>
      </c>
      <c r="BM1763" s="14" t="str">
        <f>_xlfn.XLOOKUP(B1763,'[5]Cells Huawei 19042026 15h'!$B:$B,'[5]Cells Huawei 19042026 15h'!$B:$B,"")</f>
        <v/>
      </c>
      <c r="BN1763" s="9" t="str">
        <f>_xlfn.XLOOKUP(B1763,'[6]cells down 19042026 9H40'!$B:$B,'[6]cells down 19042026 9H40'!$B:$B,"")</f>
        <v/>
      </c>
      <c r="BO1763" s="9" t="s">
        <v>3055</v>
      </c>
      <c r="BP1763" s="9" t="s">
        <v>12</v>
      </c>
      <c r="BQ1763" s="115"/>
    </row>
    <row r="1764" spans="1:69" s="9" customFormat="1" x14ac:dyDescent="0.3">
      <c r="A1764" s="1" t="s">
        <v>677</v>
      </c>
      <c r="B1764" s="8" t="s">
        <v>3114</v>
      </c>
      <c r="C1764" s="3" t="str">
        <f>_xlfn.XLOOKUP(B1764,'[1]daily break down'!$D:$D,'[1]daily break down'!$E:$E,"")</f>
        <v>EXTREME-NORD</v>
      </c>
      <c r="D1764" s="1" t="s">
        <v>11</v>
      </c>
      <c r="E1764" s="1" t="s">
        <v>237</v>
      </c>
      <c r="F1764" s="3" t="s">
        <v>55</v>
      </c>
      <c r="G1764" s="1" t="s">
        <v>677</v>
      </c>
      <c r="H1764" s="33" t="str">
        <f>_xlfn.XLOOKUP(B1764,[2]CALCULATION!$B:$B,[2]CALCULATION!$H:$H,"")</f>
        <v>NOKIA</v>
      </c>
      <c r="I1764" s="28">
        <v>0</v>
      </c>
      <c r="J1764" s="28">
        <v>0</v>
      </c>
      <c r="K1764" s="28">
        <v>0</v>
      </c>
      <c r="L1764" s="28">
        <v>0</v>
      </c>
      <c r="M1764" s="28">
        <v>0</v>
      </c>
      <c r="N1764" s="28">
        <v>0</v>
      </c>
      <c r="O1764" s="28">
        <v>0</v>
      </c>
      <c r="P1764" s="28">
        <v>0</v>
      </c>
      <c r="Q1764" s="28">
        <v>0</v>
      </c>
      <c r="R1764" s="28">
        <v>0</v>
      </c>
      <c r="S1764" s="94">
        <v>0</v>
      </c>
      <c r="T1764" s="94">
        <f>_xlfn.XLOOKUP(B1764,'[3]Nur des jours'!$B:$B,'[3]Nur des jours'!$U:$U,"")</f>
        <v>0</v>
      </c>
      <c r="U1764" s="94">
        <v>0</v>
      </c>
      <c r="V1764" s="94">
        <v>0</v>
      </c>
      <c r="W1764" s="94">
        <v>0</v>
      </c>
      <c r="X1764" s="94">
        <v>0</v>
      </c>
      <c r="Y1764" s="94">
        <v>0</v>
      </c>
      <c r="Z1764" s="94">
        <v>0</v>
      </c>
      <c r="AA1764" s="94">
        <v>0</v>
      </c>
      <c r="AB1764" s="94">
        <v>0</v>
      </c>
      <c r="AC1764" s="94">
        <f>_xlfn.XLOOKUP(B1764,'[3]Nur des jours'!$B:$B,'[3]Nur des jours'!$N:$N,"")</f>
        <v>0</v>
      </c>
      <c r="AD1764" s="94">
        <v>0</v>
      </c>
      <c r="AE1764" s="94">
        <v>0</v>
      </c>
      <c r="AF1764" s="94">
        <v>0</v>
      </c>
      <c r="AG1764" s="94">
        <v>0</v>
      </c>
      <c r="AH1764" s="94">
        <v>0</v>
      </c>
      <c r="AI1764" s="49" t="s">
        <v>6659</v>
      </c>
      <c r="AJ1764" s="49"/>
      <c r="AK1764" s="48" t="str" cm="1">
        <f t="array" ref="AK1764">IFERROR(_xlfn.IFS(
AM1764="MPR ISSUE","PDH",
AM1764="BSS Hardware Issue","BSS",
AM1764="Sites strategiques, MLL, Pylone, etc.","ENVTECH",
AM1764="AKTIVCO DEFAUT GE &amp; POWER Cabinet","AKTIVCO",
AM1764="AKTIVCO Coupure ENEO &amp; Baisse de tension","AKTIVCO GRID ONLY",
AM1764="Coupure ENEO &amp; Baisse de tension","IHS GRID ONLY",
AM1764="Defaut GE &amp; POWER Cabinet","IHS",
AM1764="Sharing","Partners",
AM1764="Sites strategiques &amp; DataCenter","SST &amp; DC",
AM1764="Exclu","Exclu",
AM1764="SAT","SAT",
AM1764="SPARE-ISSUE","SPARE-ISSUE",
AM1764="Fiber CAmtel","TRANS_FO_CAMTEL",
AM1764="Fiber AOF","Fiber AOF",
AM1764="Projet OCM (HUAWEI)","TRAVAUX-HUAWEI",
AM1764="Projet OCM (NOKIA)","TRAVAUX-NOKIA",
AM1764="ACCESS-ISSUE","ACCESS-ISSUE",
AM1764="Projet OCM (ZTE, NOKIA, autres projets)","TRAVAUX OCM",
AM1764="No root CAuse","No root cause",
AM1764="ODU HS","PDH",
AM1764="IP &amp; VLAN","PDH",
AM1764="Warehouse HUAWEI","SPARE-ISSUE",
AM1764="SPARE-HS","SPARE-ISSUE",
AM1764="Power Telco","BSS",AM1764="no impacts","no impacts"
),"")</f>
        <v>no impacts</v>
      </c>
      <c r="AL1764" s="48" t="str" cm="1">
        <f t="array" ref="AL1764">IFERROR(_xlfn.IFS(
AM1764="MPR ISSUE","TX ISSUE",
AM1764="BSS Hardware Issue","RAN ISSUE",
AM1764="Sites strategiques, MLL, Pylone, etc.","ENVTECH",
AM1764="AKTIVCO DEFAUT GE &amp; POWER Cabinet","POWER ISSUE",
AM1764="AKTIVCO Coupure ENEO &amp; Baisse de tension","POWER ISSUE",
AM1764="Coupure ENEO &amp; Baisse de tension","POWER ISSUE",
AM1764="Defaut GE &amp; POWER Cabinet","POWER ISSUE",
AM1764="Sharing","POWER ISSUE",
AM1764="Sites strategiques &amp; DataCenter","POWER ISSUE",
AM1764="Exclu","Exclu",
AM1764="SAT","TX ISSUE",
AM1764="SPARE-ISSUE","SPARE-ISSUE",
AM1764="Fiber CAmtel","TX ISSUE",
AM1764="Fiber AOF","TX ISSUE",
AM1764="Projet OCM (HUAWEI)","TRAVAUX-HUAWEI",
AM1764="Projet OCM (NOKIA)","TRAVAUX -NOKIA",
AM1764="ACCESS-ISSUE","ACCESS-ISSUE",
AM1764="Projet OCM (ZTE, NOKIA, autres projets)","TRAVAUX OCM",
AM1764="No root CAuse","No root cause",
AM1764="ODU HS","TX ISSUE",
AM1764="IP &amp; VLAN","TX ISSUE",
AM1764="Warehouse HUAWEI","SPARE-ISSUE",
AM1764="SPARE-HS","SPARE-ISSUE",
AM1764="Power Telco","RAN ISSUE",AM1764="no impacts","no impacts"
),"")</f>
        <v>no impacts</v>
      </c>
      <c r="AM1764" s="67" t="s">
        <v>5605</v>
      </c>
      <c r="AN1764" s="48" t="str" cm="1">
        <f t="array" ref="AN1764">IFERROR(_xlfn.IFS(
AM1764="MPR ISSUE","ACTIVE",
AM1764="BSS Hardware Issue","ACTIVE",
AM1764="Sites strategiques, MLL, Pylone, etc.","PASSIVE",
AM1764="AKTIVCO DEFAUT GE &amp; POWER Cabinet","PASSIVE",
AM1764="AKTIVCO Coupure ENEO &amp; Baisse de tension","PASSIVE",
AM1764="Coupure ENEO &amp; Baisse de tension","PASSIVE",
AM1764="Defaut GE &amp; POWER Cabinet","PASSIVE",
AM1764="Sharing","PASSIVE",
AM1764="Sites strategiques &amp; DataCenter","PASSIVE",
AM1764="Exclu","Exclu",
AM1764="SAT","ACTIVE",
AM1764="SPARE-ISSUE","SPARE-ISSUE",
AM1764="Fiber CAmtel","ACTIVE",
AM1764="Fiber AOF","ACTIVE",
AM1764="Projet OCM (HUAWEI)","PLANNED WORKS",
AM1764="Projet OCM (NOKIA)","PLANNED WORKS",
AM1764="ACCESS-ISSUE","ACCESS-ISSUE",
AM1764="Projet OCM (ZTE, NOKIA, autres projets)","PLANNED WORKS",
AM1764="No root CAuse","No root cause",
AM1764="ODU HS","ACTIVE",
AM1764="IP &amp; VLAN","ACTIVE",
AM1764="Warehouse HUAWEI","SPARE-ISSUE",
AM1764="SPARE-HS","SPARE-ISSUE",
AM1764="Power Telco","ACTIVE", AM1764="no impacts","no impacts"
),"")</f>
        <v>no impacts</v>
      </c>
      <c r="AO1764" s="93" t="s">
        <v>5537</v>
      </c>
      <c r="AP1764" s="101" t="str">
        <f t="shared" si="51"/>
        <v>EXN_033</v>
      </c>
      <c r="AR1764" s="17" t="s">
        <v>5537</v>
      </c>
      <c r="AS1764" s="7" t="s">
        <v>5537</v>
      </c>
      <c r="AT1764" s="6"/>
      <c r="AU1764" s="7"/>
      <c r="AV1764" s="3" t="s">
        <v>5537</v>
      </c>
      <c r="AW1764" s="18" t="s">
        <v>5537</v>
      </c>
      <c r="AX1764" s="18" t="s">
        <v>5537</v>
      </c>
      <c r="AY1764" s="18" t="s">
        <v>5537</v>
      </c>
      <c r="AZ1764" s="18" t="s">
        <v>5537</v>
      </c>
      <c r="BA1764" s="18" t="s">
        <v>5537</v>
      </c>
      <c r="BB1764" s="18" t="s">
        <v>5537</v>
      </c>
      <c r="BC1764" s="18" t="s">
        <v>5537</v>
      </c>
      <c r="BD1764" s="18" t="s">
        <v>5537</v>
      </c>
      <c r="BE1764" s="18" t="s">
        <v>5537</v>
      </c>
      <c r="BF1764" s="18" t="s">
        <v>5537</v>
      </c>
      <c r="BG1764" s="18" t="s">
        <v>5537</v>
      </c>
      <c r="BH1764" s="18" t="s">
        <v>5537</v>
      </c>
      <c r="BI1764" s="9" t="s">
        <v>5537</v>
      </c>
      <c r="BJ1764" s="14"/>
      <c r="BK1764" s="14" t="s">
        <v>5537</v>
      </c>
      <c r="BL1764" s="14" t="str">
        <f>_xlfn.XLOOKUP(B1764,'[4]cell downs 18042026 17h'!$B:$B,'[4]cell downs 18042026 17h'!$B:$B,"")</f>
        <v/>
      </c>
      <c r="BM1764" s="14" t="str">
        <f>_xlfn.XLOOKUP(B1764,'[5]Cells Huawei 19042026 15h'!$B:$B,'[5]Cells Huawei 19042026 15h'!$B:$B,"")</f>
        <v/>
      </c>
      <c r="BN1764" s="9" t="str">
        <f>_xlfn.XLOOKUP(B1764,'[6]cells down 19042026 9H40'!$B:$B,'[6]cells down 19042026 9H40'!$B:$B,"")</f>
        <v/>
      </c>
      <c r="BO1764" s="9" t="s">
        <v>3114</v>
      </c>
      <c r="BP1764" s="9" t="s">
        <v>12</v>
      </c>
      <c r="BQ1764" s="115"/>
    </row>
    <row r="1765" spans="1:69" s="9" customFormat="1" x14ac:dyDescent="0.3">
      <c r="A1765" s="1" t="s">
        <v>3294</v>
      </c>
      <c r="B1765" s="8" t="s">
        <v>3295</v>
      </c>
      <c r="C1765" s="3" t="str">
        <f>_xlfn.XLOOKUP(B1765,'[1]daily break down'!$D:$D,'[1]daily break down'!$E:$E,"")</f>
        <v>EXTREME-NORD</v>
      </c>
      <c r="D1765" s="1" t="s">
        <v>11</v>
      </c>
      <c r="E1765" s="1" t="s">
        <v>96</v>
      </c>
      <c r="F1765" s="3" t="s">
        <v>55</v>
      </c>
      <c r="G1765" s="1" t="s">
        <v>3296</v>
      </c>
      <c r="H1765" s="32" t="str">
        <f>_xlfn.XLOOKUP(B1765,[2]CALCULATION!$B:$B,[2]CALCULATION!$H:$H,"")</f>
        <v>HUAWEI</v>
      </c>
      <c r="I1765" s="28">
        <v>0</v>
      </c>
      <c r="J1765" s="28">
        <v>0</v>
      </c>
      <c r="K1765" s="28">
        <v>0</v>
      </c>
      <c r="L1765" s="28">
        <v>0</v>
      </c>
      <c r="M1765" s="28">
        <v>0</v>
      </c>
      <c r="N1765" s="28">
        <v>0</v>
      </c>
      <c r="O1765" s="28">
        <v>0</v>
      </c>
      <c r="P1765" s="28">
        <v>0</v>
      </c>
      <c r="Q1765" s="28">
        <v>0</v>
      </c>
      <c r="R1765" s="28">
        <v>0</v>
      </c>
      <c r="S1765" s="94">
        <v>0</v>
      </c>
      <c r="T1765" s="94">
        <f>_xlfn.XLOOKUP(B1765,'[3]Nur des jours'!$B:$B,'[3]Nur des jours'!$U:$U,"")</f>
        <v>0</v>
      </c>
      <c r="U1765" s="94">
        <v>0</v>
      </c>
      <c r="V1765" s="94">
        <v>0</v>
      </c>
      <c r="W1765" s="94">
        <v>0</v>
      </c>
      <c r="X1765" s="94">
        <v>0</v>
      </c>
      <c r="Y1765" s="94">
        <v>0</v>
      </c>
      <c r="Z1765" s="94">
        <v>0</v>
      </c>
      <c r="AA1765" s="94">
        <v>0</v>
      </c>
      <c r="AB1765" s="94">
        <v>0</v>
      </c>
      <c r="AC1765" s="94">
        <f>_xlfn.XLOOKUP(B1765,'[3]Nur des jours'!$B:$B,'[3]Nur des jours'!$N:$N,"")</f>
        <v>0</v>
      </c>
      <c r="AD1765" s="94">
        <v>0</v>
      </c>
      <c r="AE1765" s="94">
        <v>0</v>
      </c>
      <c r="AF1765" s="94">
        <v>0</v>
      </c>
      <c r="AG1765" s="94">
        <v>0</v>
      </c>
      <c r="AH1765" s="94">
        <v>0</v>
      </c>
      <c r="AI1765" s="49" t="s">
        <v>6659</v>
      </c>
      <c r="AJ1765" s="49"/>
      <c r="AK1765" s="48" t="str" cm="1">
        <f t="array" ref="AK1765">IFERROR(_xlfn.IFS(
AM1765="MPR ISSUE","PDH",
AM1765="BSS Hardware Issue","BSS",
AM1765="Sites strategiques, MLL, Pylone, etc.","ENVTECH",
AM1765="AKTIVCO DEFAUT GE &amp; POWER Cabinet","AKTIVCO",
AM1765="AKTIVCO Coupure ENEO &amp; Baisse de tension","AKTIVCO GRID ONLY",
AM1765="Coupure ENEO &amp; Baisse de tension","IHS GRID ONLY",
AM1765="Defaut GE &amp; POWER Cabinet","IHS",
AM1765="Sharing","Partners",
AM1765="Sites strategiques &amp; DataCenter","SST &amp; DC",
AM1765="Exclu","Exclu",
AM1765="SAT","SAT",
AM1765="SPARE-ISSUE","SPARE-ISSUE",
AM1765="Fiber CAmtel","TRANS_FO_CAMTEL",
AM1765="Fiber AOF","Fiber AOF",
AM1765="Projet OCM (HUAWEI)","TRAVAUX-HUAWEI",
AM1765="Projet OCM (NOKIA)","TRAVAUX-NOKIA",
AM1765="ACCESS-ISSUE","ACCESS-ISSUE",
AM1765="Projet OCM (ZTE, NOKIA, autres projets)","TRAVAUX OCM",
AM1765="No root CAuse","No root cause",
AM1765="ODU HS","PDH",
AM1765="IP &amp; VLAN","PDH",
AM1765="Warehouse HUAWEI","SPARE-ISSUE",
AM1765="SPARE-HS","SPARE-ISSUE",
AM1765="Power Telco","BSS",AM1765="no impacts","no impacts"
),"")</f>
        <v>no impacts</v>
      </c>
      <c r="AL1765" s="48" t="str" cm="1">
        <f t="array" ref="AL1765">IFERROR(_xlfn.IFS(
AM1765="MPR ISSUE","TX ISSUE",
AM1765="BSS Hardware Issue","RAN ISSUE",
AM1765="Sites strategiques, MLL, Pylone, etc.","ENVTECH",
AM1765="AKTIVCO DEFAUT GE &amp; POWER Cabinet","POWER ISSUE",
AM1765="AKTIVCO Coupure ENEO &amp; Baisse de tension","POWER ISSUE",
AM1765="Coupure ENEO &amp; Baisse de tension","POWER ISSUE",
AM1765="Defaut GE &amp; POWER Cabinet","POWER ISSUE",
AM1765="Sharing","POWER ISSUE",
AM1765="Sites strategiques &amp; DataCenter","POWER ISSUE",
AM1765="Exclu","Exclu",
AM1765="SAT","TX ISSUE",
AM1765="SPARE-ISSUE","SPARE-ISSUE",
AM1765="Fiber CAmtel","TX ISSUE",
AM1765="Fiber AOF","TX ISSUE",
AM1765="Projet OCM (HUAWEI)","TRAVAUX-HUAWEI",
AM1765="Projet OCM (NOKIA)","TRAVAUX -NOKIA",
AM1765="ACCESS-ISSUE","ACCESS-ISSUE",
AM1765="Projet OCM (ZTE, NOKIA, autres projets)","TRAVAUX OCM",
AM1765="No root CAuse","No root cause",
AM1765="ODU HS","TX ISSUE",
AM1765="IP &amp; VLAN","TX ISSUE",
AM1765="Warehouse HUAWEI","SPARE-ISSUE",
AM1765="SPARE-HS","SPARE-ISSUE",
AM1765="Power Telco","RAN ISSUE",AM1765="no impacts","no impacts"
),"")</f>
        <v>no impacts</v>
      </c>
      <c r="AM1765" s="67" t="s">
        <v>5605</v>
      </c>
      <c r="AN1765" s="48" t="str" cm="1">
        <f t="array" ref="AN1765">IFERROR(_xlfn.IFS(
AM1765="MPR ISSUE","ACTIVE",
AM1765="BSS Hardware Issue","ACTIVE",
AM1765="Sites strategiques, MLL, Pylone, etc.","PASSIVE",
AM1765="AKTIVCO DEFAUT GE &amp; POWER Cabinet","PASSIVE",
AM1765="AKTIVCO Coupure ENEO &amp; Baisse de tension","PASSIVE",
AM1765="Coupure ENEO &amp; Baisse de tension","PASSIVE",
AM1765="Defaut GE &amp; POWER Cabinet","PASSIVE",
AM1765="Sharing","PASSIVE",
AM1765="Sites strategiques &amp; DataCenter","PASSIVE",
AM1765="Exclu","Exclu",
AM1765="SAT","ACTIVE",
AM1765="SPARE-ISSUE","SPARE-ISSUE",
AM1765="Fiber CAmtel","ACTIVE",
AM1765="Fiber AOF","ACTIVE",
AM1765="Projet OCM (HUAWEI)","PLANNED WORKS",
AM1765="Projet OCM (NOKIA)","PLANNED WORKS",
AM1765="ACCESS-ISSUE","ACCESS-ISSUE",
AM1765="Projet OCM (ZTE, NOKIA, autres projets)","PLANNED WORKS",
AM1765="No root CAuse","No root cause",
AM1765="ODU HS","ACTIVE",
AM1765="IP &amp; VLAN","ACTIVE",
AM1765="Warehouse HUAWEI","SPARE-ISSUE",
AM1765="SPARE-HS","SPARE-ISSUE",
AM1765="Power Telco","ACTIVE", AM1765="no impacts","no impacts"
),"")</f>
        <v>no impacts</v>
      </c>
      <c r="AO1765" s="93" t="s">
        <v>5537</v>
      </c>
      <c r="AP1765" s="101" t="str">
        <f t="shared" si="51"/>
        <v>EXN_162</v>
      </c>
      <c r="AR1765" s="17" t="s">
        <v>5537</v>
      </c>
      <c r="AS1765" s="7" t="s">
        <v>5537</v>
      </c>
      <c r="AT1765" s="6"/>
      <c r="AU1765" s="7"/>
      <c r="AV1765" s="3" t="s">
        <v>5537</v>
      </c>
      <c r="AW1765" s="18" t="s">
        <v>5537</v>
      </c>
      <c r="AX1765" s="18" t="s">
        <v>5537</v>
      </c>
      <c r="AY1765" s="18" t="s">
        <v>5537</v>
      </c>
      <c r="AZ1765" s="18" t="s">
        <v>5537</v>
      </c>
      <c r="BA1765" s="18" t="s">
        <v>5537</v>
      </c>
      <c r="BB1765" s="18" t="s">
        <v>5537</v>
      </c>
      <c r="BC1765" s="18" t="s">
        <v>5537</v>
      </c>
      <c r="BD1765" s="18" t="s">
        <v>5537</v>
      </c>
      <c r="BE1765" s="18" t="s">
        <v>5537</v>
      </c>
      <c r="BF1765" s="18" t="s">
        <v>5537</v>
      </c>
      <c r="BG1765" s="18" t="s">
        <v>5537</v>
      </c>
      <c r="BH1765" s="18" t="s">
        <v>5537</v>
      </c>
      <c r="BI1765" s="9" t="s">
        <v>5537</v>
      </c>
      <c r="BJ1765" s="14"/>
      <c r="BK1765" s="14" t="s">
        <v>5537</v>
      </c>
      <c r="BL1765" s="14" t="str">
        <f>_xlfn.XLOOKUP(B1765,'[4]cell downs 18042026 17h'!$B:$B,'[4]cell downs 18042026 17h'!$B:$B,"")</f>
        <v/>
      </c>
      <c r="BM1765" s="14" t="str">
        <f>_xlfn.XLOOKUP(B1765,'[5]Cells Huawei 19042026 15h'!$B:$B,'[5]Cells Huawei 19042026 15h'!$B:$B,"")</f>
        <v/>
      </c>
      <c r="BN1765" s="9" t="str">
        <f>_xlfn.XLOOKUP(B1765,'[6]cells down 19042026 9H40'!$B:$B,'[6]cells down 19042026 9H40'!$B:$B,"")</f>
        <v/>
      </c>
      <c r="BO1765" s="9" t="s">
        <v>3295</v>
      </c>
      <c r="BP1765" s="9" t="s">
        <v>5537</v>
      </c>
      <c r="BQ1765" s="115"/>
    </row>
    <row r="1766" spans="1:69" s="9" customFormat="1" x14ac:dyDescent="0.3">
      <c r="A1766" s="1" t="s">
        <v>3303</v>
      </c>
      <c r="B1766" s="8" t="s">
        <v>3304</v>
      </c>
      <c r="C1766" s="3" t="str">
        <f>_xlfn.XLOOKUP(B1766,'[1]daily break down'!$D:$D,'[1]daily break down'!$E:$E,"")</f>
        <v>EXTREME-NORD</v>
      </c>
      <c r="D1766" s="1" t="s">
        <v>11</v>
      </c>
      <c r="E1766" s="1" t="s">
        <v>96</v>
      </c>
      <c r="F1766" s="3" t="s">
        <v>55</v>
      </c>
      <c r="G1766" s="1" t="s">
        <v>3069</v>
      </c>
      <c r="H1766" s="32" t="str">
        <f>_xlfn.XLOOKUP(B1766,[2]CALCULATION!$B:$B,[2]CALCULATION!$H:$H,"")</f>
        <v>HUAWEI</v>
      </c>
      <c r="I1766" s="28">
        <v>0</v>
      </c>
      <c r="J1766" s="28">
        <v>0</v>
      </c>
      <c r="K1766" s="28">
        <v>0</v>
      </c>
      <c r="L1766" s="28">
        <v>0</v>
      </c>
      <c r="M1766" s="28">
        <v>0</v>
      </c>
      <c r="N1766" s="28">
        <v>0</v>
      </c>
      <c r="O1766" s="28">
        <v>0</v>
      </c>
      <c r="P1766" s="28">
        <v>0</v>
      </c>
      <c r="Q1766" s="28">
        <v>0</v>
      </c>
      <c r="R1766" s="28">
        <v>0</v>
      </c>
      <c r="S1766" s="94">
        <v>0</v>
      </c>
      <c r="T1766" s="94">
        <f>_xlfn.XLOOKUP(B1766,'[3]Nur des jours'!$B:$B,'[3]Nur des jours'!$U:$U,"")</f>
        <v>0</v>
      </c>
      <c r="U1766" s="94">
        <v>0</v>
      </c>
      <c r="V1766" s="94">
        <v>0</v>
      </c>
      <c r="W1766" s="94">
        <v>0</v>
      </c>
      <c r="X1766" s="94">
        <v>0</v>
      </c>
      <c r="Y1766" s="94">
        <v>0</v>
      </c>
      <c r="Z1766" s="94">
        <v>0</v>
      </c>
      <c r="AA1766" s="94">
        <v>0</v>
      </c>
      <c r="AB1766" s="94">
        <v>0</v>
      </c>
      <c r="AC1766" s="94">
        <f>_xlfn.XLOOKUP(B1766,'[3]Nur des jours'!$B:$B,'[3]Nur des jours'!$N:$N,"")</f>
        <v>0</v>
      </c>
      <c r="AD1766" s="94">
        <v>0</v>
      </c>
      <c r="AE1766" s="94">
        <v>0</v>
      </c>
      <c r="AF1766" s="94">
        <v>0</v>
      </c>
      <c r="AG1766" s="94">
        <v>0</v>
      </c>
      <c r="AH1766" s="94">
        <v>0</v>
      </c>
      <c r="AI1766" s="49" t="s">
        <v>6659</v>
      </c>
      <c r="AJ1766" s="49"/>
      <c r="AK1766" s="48" t="str" cm="1">
        <f t="array" ref="AK1766">IFERROR(_xlfn.IFS(
AM1766="MPR ISSUE","PDH",
AM1766="BSS Hardware Issue","BSS",
AM1766="Sites strategiques, MLL, Pylone, etc.","ENVTECH",
AM1766="AKTIVCO DEFAUT GE &amp; POWER Cabinet","AKTIVCO",
AM1766="AKTIVCO Coupure ENEO &amp; Baisse de tension","AKTIVCO GRID ONLY",
AM1766="Coupure ENEO &amp; Baisse de tension","IHS GRID ONLY",
AM1766="Defaut GE &amp; POWER Cabinet","IHS",
AM1766="Sharing","Partners",
AM1766="Sites strategiques &amp; DataCenter","SST &amp; DC",
AM1766="Exclu","Exclu",
AM1766="SAT","SAT",
AM1766="SPARE-ISSUE","SPARE-ISSUE",
AM1766="Fiber CAmtel","TRANS_FO_CAMTEL",
AM1766="Fiber AOF","Fiber AOF",
AM1766="Projet OCM (HUAWEI)","TRAVAUX-HUAWEI",
AM1766="Projet OCM (NOKIA)","TRAVAUX-NOKIA",
AM1766="ACCESS-ISSUE","ACCESS-ISSUE",
AM1766="Projet OCM (ZTE, NOKIA, autres projets)","TRAVAUX OCM",
AM1766="No root CAuse","No root cause",
AM1766="ODU HS","PDH",
AM1766="IP &amp; VLAN","PDH",
AM1766="Warehouse HUAWEI","SPARE-ISSUE",
AM1766="SPARE-HS","SPARE-ISSUE",
AM1766="Power Telco","BSS",AM1766="no impacts","no impacts"
),"")</f>
        <v>no impacts</v>
      </c>
      <c r="AL1766" s="48" t="str" cm="1">
        <f t="array" ref="AL1766">IFERROR(_xlfn.IFS(
AM1766="MPR ISSUE","TX ISSUE",
AM1766="BSS Hardware Issue","RAN ISSUE",
AM1766="Sites strategiques, MLL, Pylone, etc.","ENVTECH",
AM1766="AKTIVCO DEFAUT GE &amp; POWER Cabinet","POWER ISSUE",
AM1766="AKTIVCO Coupure ENEO &amp; Baisse de tension","POWER ISSUE",
AM1766="Coupure ENEO &amp; Baisse de tension","POWER ISSUE",
AM1766="Defaut GE &amp; POWER Cabinet","POWER ISSUE",
AM1766="Sharing","POWER ISSUE",
AM1766="Sites strategiques &amp; DataCenter","POWER ISSUE",
AM1766="Exclu","Exclu",
AM1766="SAT","TX ISSUE",
AM1766="SPARE-ISSUE","SPARE-ISSUE",
AM1766="Fiber CAmtel","TX ISSUE",
AM1766="Fiber AOF","TX ISSUE",
AM1766="Projet OCM (HUAWEI)","TRAVAUX-HUAWEI",
AM1766="Projet OCM (NOKIA)","TRAVAUX -NOKIA",
AM1766="ACCESS-ISSUE","ACCESS-ISSUE",
AM1766="Projet OCM (ZTE, NOKIA, autres projets)","TRAVAUX OCM",
AM1766="No root CAuse","No root cause",
AM1766="ODU HS","TX ISSUE",
AM1766="IP &amp; VLAN","TX ISSUE",
AM1766="Warehouse HUAWEI","SPARE-ISSUE",
AM1766="SPARE-HS","SPARE-ISSUE",
AM1766="Power Telco","RAN ISSUE",AM1766="no impacts","no impacts"
),"")</f>
        <v>no impacts</v>
      </c>
      <c r="AM1766" s="67" t="s">
        <v>5605</v>
      </c>
      <c r="AN1766" s="48" t="str" cm="1">
        <f t="array" ref="AN1766">IFERROR(_xlfn.IFS(
AM1766="MPR ISSUE","ACTIVE",
AM1766="BSS Hardware Issue","ACTIVE",
AM1766="Sites strategiques, MLL, Pylone, etc.","PASSIVE",
AM1766="AKTIVCO DEFAUT GE &amp; POWER Cabinet","PASSIVE",
AM1766="AKTIVCO Coupure ENEO &amp; Baisse de tension","PASSIVE",
AM1766="Coupure ENEO &amp; Baisse de tension","PASSIVE",
AM1766="Defaut GE &amp; POWER Cabinet","PASSIVE",
AM1766="Sharing","PASSIVE",
AM1766="Sites strategiques &amp; DataCenter","PASSIVE",
AM1766="Exclu","Exclu",
AM1766="SAT","ACTIVE",
AM1766="SPARE-ISSUE","SPARE-ISSUE",
AM1766="Fiber CAmtel","ACTIVE",
AM1766="Fiber AOF","ACTIVE",
AM1766="Projet OCM (HUAWEI)","PLANNED WORKS",
AM1766="Projet OCM (NOKIA)","PLANNED WORKS",
AM1766="ACCESS-ISSUE","ACCESS-ISSUE",
AM1766="Projet OCM (ZTE, NOKIA, autres projets)","PLANNED WORKS",
AM1766="No root CAuse","No root cause",
AM1766="ODU HS","ACTIVE",
AM1766="IP &amp; VLAN","ACTIVE",
AM1766="Warehouse HUAWEI","SPARE-ISSUE",
AM1766="SPARE-HS","SPARE-ISSUE",
AM1766="Power Telco","ACTIVE", AM1766="no impacts","no impacts"
),"")</f>
        <v>no impacts</v>
      </c>
      <c r="AO1766" s="93" t="s">
        <v>5537</v>
      </c>
      <c r="AP1766" s="101" t="str">
        <f t="shared" si="51"/>
        <v>EXN_165</v>
      </c>
      <c r="AR1766" s="17" t="s">
        <v>5537</v>
      </c>
      <c r="AS1766" s="7" t="s">
        <v>5537</v>
      </c>
      <c r="AT1766" s="6"/>
      <c r="AU1766" s="7"/>
      <c r="AV1766" s="3" t="s">
        <v>5537</v>
      </c>
      <c r="AW1766" s="18" t="s">
        <v>5537</v>
      </c>
      <c r="AX1766" s="18" t="s">
        <v>5537</v>
      </c>
      <c r="AY1766" s="18" t="s">
        <v>5537</v>
      </c>
      <c r="AZ1766" s="18" t="s">
        <v>5537</v>
      </c>
      <c r="BA1766" s="18" t="s">
        <v>5537</v>
      </c>
      <c r="BB1766" s="18" t="s">
        <v>5537</v>
      </c>
      <c r="BC1766" s="18" t="s">
        <v>5537</v>
      </c>
      <c r="BD1766" s="18" t="s">
        <v>5537</v>
      </c>
      <c r="BE1766" s="18" t="s">
        <v>5537</v>
      </c>
      <c r="BF1766" s="18" t="s">
        <v>5537</v>
      </c>
      <c r="BG1766" s="18" t="s">
        <v>5537</v>
      </c>
      <c r="BH1766" s="18" t="s">
        <v>5537</v>
      </c>
      <c r="BI1766" s="9" t="s">
        <v>5537</v>
      </c>
      <c r="BJ1766" s="14"/>
      <c r="BK1766" s="14" t="s">
        <v>5537</v>
      </c>
      <c r="BL1766" s="14" t="str">
        <f>_xlfn.XLOOKUP(B1766,'[4]cell downs 18042026 17h'!$B:$B,'[4]cell downs 18042026 17h'!$B:$B,"")</f>
        <v/>
      </c>
      <c r="BM1766" s="14" t="str">
        <f>_xlfn.XLOOKUP(B1766,'[5]Cells Huawei 19042026 15h'!$B:$B,'[5]Cells Huawei 19042026 15h'!$B:$B,"")</f>
        <v/>
      </c>
      <c r="BN1766" s="9" t="str">
        <f>_xlfn.XLOOKUP(B1766,'[6]cells down 19042026 9H40'!$B:$B,'[6]cells down 19042026 9H40'!$B:$B,"")</f>
        <v/>
      </c>
      <c r="BO1766" s="9" t="s">
        <v>3304</v>
      </c>
      <c r="BP1766" s="9" t="s">
        <v>5537</v>
      </c>
      <c r="BQ1766" s="115"/>
    </row>
    <row r="1767" spans="1:69" s="9" customFormat="1" x14ac:dyDescent="0.3">
      <c r="A1767" s="1" t="s">
        <v>3358</v>
      </c>
      <c r="B1767" s="8" t="s">
        <v>3359</v>
      </c>
      <c r="C1767" s="3" t="str">
        <f>_xlfn.XLOOKUP(B1767,'[1]daily break down'!$D:$D,'[1]daily break down'!$E:$E,"")</f>
        <v>EXTREME-NORD</v>
      </c>
      <c r="D1767" s="1" t="s">
        <v>11</v>
      </c>
      <c r="E1767" s="1" t="s">
        <v>66</v>
      </c>
      <c r="F1767" s="3" t="s">
        <v>55</v>
      </c>
      <c r="G1767" s="1" t="s">
        <v>3358</v>
      </c>
      <c r="H1767" s="33" t="str">
        <f>_xlfn.XLOOKUP(B1767,[2]CALCULATION!$B:$B,[2]CALCULATION!$H:$H,"")</f>
        <v>NOKIA</v>
      </c>
      <c r="I1767" s="28">
        <v>0</v>
      </c>
      <c r="J1767" s="28">
        <v>0</v>
      </c>
      <c r="K1767" s="28">
        <v>0</v>
      </c>
      <c r="L1767" s="28">
        <v>0</v>
      </c>
      <c r="M1767" s="28">
        <v>0</v>
      </c>
      <c r="N1767" s="28">
        <v>0</v>
      </c>
      <c r="O1767" s="28">
        <v>0</v>
      </c>
      <c r="P1767" s="28">
        <v>0</v>
      </c>
      <c r="Q1767" s="28">
        <v>0</v>
      </c>
      <c r="R1767" s="28">
        <v>0</v>
      </c>
      <c r="S1767" s="94">
        <v>0</v>
      </c>
      <c r="T1767" s="94">
        <f>_xlfn.XLOOKUP(B1767,'[3]Nur des jours'!$B:$B,'[3]Nur des jours'!$U:$U,"")</f>
        <v>0</v>
      </c>
      <c r="U1767" s="94">
        <v>0</v>
      </c>
      <c r="V1767" s="94">
        <v>0</v>
      </c>
      <c r="W1767" s="94">
        <v>0</v>
      </c>
      <c r="X1767" s="94">
        <v>0</v>
      </c>
      <c r="Y1767" s="94">
        <v>0</v>
      </c>
      <c r="Z1767" s="94">
        <v>0</v>
      </c>
      <c r="AA1767" s="94">
        <v>0</v>
      </c>
      <c r="AB1767" s="94">
        <v>0</v>
      </c>
      <c r="AC1767" s="94">
        <f>_xlfn.XLOOKUP(B1767,'[3]Nur des jours'!$B:$B,'[3]Nur des jours'!$N:$N,"")</f>
        <v>0</v>
      </c>
      <c r="AD1767" s="94">
        <v>0</v>
      </c>
      <c r="AE1767" s="94">
        <v>0</v>
      </c>
      <c r="AF1767" s="94">
        <v>0</v>
      </c>
      <c r="AG1767" s="94">
        <v>0</v>
      </c>
      <c r="AH1767" s="94">
        <v>0</v>
      </c>
      <c r="AI1767" s="49" t="s">
        <v>6659</v>
      </c>
      <c r="AJ1767" s="49"/>
      <c r="AK1767" s="48" t="str" cm="1">
        <f t="array" ref="AK1767">IFERROR(_xlfn.IFS(
AM1767="MPR ISSUE","PDH",
AM1767="BSS Hardware Issue","BSS",
AM1767="Sites strategiques, MLL, Pylone, etc.","ENVTECH",
AM1767="AKTIVCO DEFAUT GE &amp; POWER Cabinet","AKTIVCO",
AM1767="AKTIVCO Coupure ENEO &amp; Baisse de tension","AKTIVCO GRID ONLY",
AM1767="Coupure ENEO &amp; Baisse de tension","IHS GRID ONLY",
AM1767="Defaut GE &amp; POWER Cabinet","IHS",
AM1767="Sharing","Partners",
AM1767="Sites strategiques &amp; DataCenter","SST &amp; DC",
AM1767="Exclu","Exclu",
AM1767="SAT","SAT",
AM1767="SPARE-ISSUE","SPARE-ISSUE",
AM1767="Fiber CAmtel","TRANS_FO_CAMTEL",
AM1767="Fiber AOF","Fiber AOF",
AM1767="Projet OCM (HUAWEI)","TRAVAUX-HUAWEI",
AM1767="Projet OCM (NOKIA)","TRAVAUX-NOKIA",
AM1767="ACCESS-ISSUE","ACCESS-ISSUE",
AM1767="Projet OCM (ZTE, NOKIA, autres projets)","TRAVAUX OCM",
AM1767="No root CAuse","No root cause",
AM1767="ODU HS","PDH",
AM1767="IP &amp; VLAN","PDH",
AM1767="Warehouse HUAWEI","SPARE-ISSUE",
AM1767="SPARE-HS","SPARE-ISSUE",
AM1767="Power Telco","BSS",AM1767="no impacts","no impacts"
),"")</f>
        <v>no impacts</v>
      </c>
      <c r="AL1767" s="48" t="str" cm="1">
        <f t="array" ref="AL1767">IFERROR(_xlfn.IFS(
AM1767="MPR ISSUE","TX ISSUE",
AM1767="BSS Hardware Issue","RAN ISSUE",
AM1767="Sites strategiques, MLL, Pylone, etc.","ENVTECH",
AM1767="AKTIVCO DEFAUT GE &amp; POWER Cabinet","POWER ISSUE",
AM1767="AKTIVCO Coupure ENEO &amp; Baisse de tension","POWER ISSUE",
AM1767="Coupure ENEO &amp; Baisse de tension","POWER ISSUE",
AM1767="Defaut GE &amp; POWER Cabinet","POWER ISSUE",
AM1767="Sharing","POWER ISSUE",
AM1767="Sites strategiques &amp; DataCenter","POWER ISSUE",
AM1767="Exclu","Exclu",
AM1767="SAT","TX ISSUE",
AM1767="SPARE-ISSUE","SPARE-ISSUE",
AM1767="Fiber CAmtel","TX ISSUE",
AM1767="Fiber AOF","TX ISSUE",
AM1767="Projet OCM (HUAWEI)","TRAVAUX-HUAWEI",
AM1767="Projet OCM (NOKIA)","TRAVAUX -NOKIA",
AM1767="ACCESS-ISSUE","ACCESS-ISSUE",
AM1767="Projet OCM (ZTE, NOKIA, autres projets)","TRAVAUX OCM",
AM1767="No root CAuse","No root cause",
AM1767="ODU HS","TX ISSUE",
AM1767="IP &amp; VLAN","TX ISSUE",
AM1767="Warehouse HUAWEI","SPARE-ISSUE",
AM1767="SPARE-HS","SPARE-ISSUE",
AM1767="Power Telco","RAN ISSUE",AM1767="no impacts","no impacts"
),"")</f>
        <v>no impacts</v>
      </c>
      <c r="AM1767" s="67" t="s">
        <v>5605</v>
      </c>
      <c r="AN1767" s="48" t="str" cm="1">
        <f t="array" ref="AN1767">IFERROR(_xlfn.IFS(
AM1767="MPR ISSUE","ACTIVE",
AM1767="BSS Hardware Issue","ACTIVE",
AM1767="Sites strategiques, MLL, Pylone, etc.","PASSIVE",
AM1767="AKTIVCO DEFAUT GE &amp; POWER Cabinet","PASSIVE",
AM1767="AKTIVCO Coupure ENEO &amp; Baisse de tension","PASSIVE",
AM1767="Coupure ENEO &amp; Baisse de tension","PASSIVE",
AM1767="Defaut GE &amp; POWER Cabinet","PASSIVE",
AM1767="Sharing","PASSIVE",
AM1767="Sites strategiques &amp; DataCenter","PASSIVE",
AM1767="Exclu","Exclu",
AM1767="SAT","ACTIVE",
AM1767="SPARE-ISSUE","SPARE-ISSUE",
AM1767="Fiber CAmtel","ACTIVE",
AM1767="Fiber AOF","ACTIVE",
AM1767="Projet OCM (HUAWEI)","PLANNED WORKS",
AM1767="Projet OCM (NOKIA)","PLANNED WORKS",
AM1767="ACCESS-ISSUE","ACCESS-ISSUE",
AM1767="Projet OCM (ZTE, NOKIA, autres projets)","PLANNED WORKS",
AM1767="No root CAuse","No root cause",
AM1767="ODU HS","ACTIVE",
AM1767="IP &amp; VLAN","ACTIVE",
AM1767="Warehouse HUAWEI","SPARE-ISSUE",
AM1767="SPARE-HS","SPARE-ISSUE",
AM1767="Power Telco","ACTIVE", AM1767="no impacts","no impacts"
),"")</f>
        <v>no impacts</v>
      </c>
      <c r="AO1767" s="93" t="s">
        <v>5537</v>
      </c>
      <c r="AP1767" s="101" t="str">
        <f t="shared" si="51"/>
        <v>EXN_035</v>
      </c>
      <c r="AR1767" s="17" t="s">
        <v>5537</v>
      </c>
      <c r="AS1767" s="7" t="s">
        <v>5537</v>
      </c>
      <c r="AT1767" s="6"/>
      <c r="AU1767" s="7"/>
      <c r="AV1767" s="3" t="s">
        <v>5537</v>
      </c>
      <c r="AW1767" s="18" t="s">
        <v>5537</v>
      </c>
      <c r="AX1767" s="18" t="s">
        <v>5537</v>
      </c>
      <c r="AY1767" s="18" t="s">
        <v>5537</v>
      </c>
      <c r="AZ1767" s="18" t="s">
        <v>5537</v>
      </c>
      <c r="BA1767" s="18" t="s">
        <v>5537</v>
      </c>
      <c r="BB1767" s="18" t="s">
        <v>5537</v>
      </c>
      <c r="BC1767" s="18" t="s">
        <v>5537</v>
      </c>
      <c r="BD1767" s="18" t="s">
        <v>5537</v>
      </c>
      <c r="BE1767" s="18" t="s">
        <v>5537</v>
      </c>
      <c r="BF1767" s="18" t="s">
        <v>5537</v>
      </c>
      <c r="BG1767" s="18" t="s">
        <v>5537</v>
      </c>
      <c r="BH1767" s="18" t="s">
        <v>5537</v>
      </c>
      <c r="BI1767" s="9" t="s">
        <v>5537</v>
      </c>
      <c r="BJ1767" s="14"/>
      <c r="BK1767" s="14" t="s">
        <v>5537</v>
      </c>
      <c r="BL1767" s="14" t="str">
        <f>_xlfn.XLOOKUP(B1767,'[4]cell downs 18042026 17h'!$B:$B,'[4]cell downs 18042026 17h'!$B:$B,"")</f>
        <v/>
      </c>
      <c r="BM1767" s="14" t="str">
        <f>_xlfn.XLOOKUP(B1767,'[5]Cells Huawei 19042026 15h'!$B:$B,'[5]Cells Huawei 19042026 15h'!$B:$B,"")</f>
        <v/>
      </c>
      <c r="BN1767" s="9" t="str">
        <f>_xlfn.XLOOKUP(B1767,'[6]cells down 19042026 9H40'!$B:$B,'[6]cells down 19042026 9H40'!$B:$B,"")</f>
        <v/>
      </c>
      <c r="BO1767" s="9" t="s">
        <v>3359</v>
      </c>
      <c r="BP1767" s="9" t="s">
        <v>5537</v>
      </c>
      <c r="BQ1767" s="115"/>
    </row>
    <row r="1768" spans="1:69" s="9" customFormat="1" x14ac:dyDescent="0.3">
      <c r="A1768" s="1" t="s">
        <v>2490</v>
      </c>
      <c r="B1768" s="8" t="s">
        <v>2491</v>
      </c>
      <c r="C1768" s="3" t="str">
        <f>_xlfn.XLOOKUP(B1768,'[1]daily break down'!$D:$D,'[1]daily break down'!$E:$E,"")</f>
        <v>Douala</v>
      </c>
      <c r="D1768" s="1" t="s">
        <v>11</v>
      </c>
      <c r="E1768" s="1" t="s">
        <v>12</v>
      </c>
      <c r="F1768" s="3" t="s">
        <v>31</v>
      </c>
      <c r="G1768" s="1" t="s">
        <v>32</v>
      </c>
      <c r="H1768" s="34" t="str">
        <f>_xlfn.XLOOKUP(B1768,[2]CALCULATION!$B:$B,[2]CALCULATION!$H:$H,"")</f>
        <v>ZTE</v>
      </c>
      <c r="I1768" s="28">
        <v>0</v>
      </c>
      <c r="J1768" s="28">
        <v>0</v>
      </c>
      <c r="K1768" s="28">
        <v>0</v>
      </c>
      <c r="L1768" s="28">
        <v>0</v>
      </c>
      <c r="M1768" s="28">
        <v>0</v>
      </c>
      <c r="N1768" s="28">
        <v>0</v>
      </c>
      <c r="O1768" s="28">
        <v>0</v>
      </c>
      <c r="P1768" s="28">
        <v>3.6937517300025968</v>
      </c>
      <c r="Q1768" s="28">
        <v>0</v>
      </c>
      <c r="R1768" s="28">
        <v>0</v>
      </c>
      <c r="S1768" s="94">
        <v>0</v>
      </c>
      <c r="T1768" s="94">
        <f>_xlfn.XLOOKUP(B1768,'[3]Nur des jours'!$B:$B,'[3]Nur des jours'!$U:$U,"")</f>
        <v>0</v>
      </c>
      <c r="U1768" s="94">
        <v>0</v>
      </c>
      <c r="V1768" s="94">
        <v>0</v>
      </c>
      <c r="W1768" s="94">
        <v>0</v>
      </c>
      <c r="X1768" s="94">
        <v>0</v>
      </c>
      <c r="Y1768" s="94">
        <v>0</v>
      </c>
      <c r="Z1768" s="94">
        <v>0</v>
      </c>
      <c r="AA1768" s="94">
        <v>0</v>
      </c>
      <c r="AB1768" s="94">
        <v>0</v>
      </c>
      <c r="AC1768" s="94">
        <f>_xlfn.XLOOKUP(B1768,'[3]Nur des jours'!$B:$B,'[3]Nur des jours'!$N:$N,"")</f>
        <v>0</v>
      </c>
      <c r="AD1768" s="94">
        <v>0</v>
      </c>
      <c r="AE1768" s="94">
        <v>0</v>
      </c>
      <c r="AF1768" s="94">
        <v>0</v>
      </c>
      <c r="AG1768" s="94">
        <v>0</v>
      </c>
      <c r="AH1768" s="94">
        <v>0</v>
      </c>
      <c r="AI1768" s="49" t="s">
        <v>5559</v>
      </c>
      <c r="AJ1768" s="49"/>
      <c r="AK1768" s="48" t="str" cm="1">
        <f t="array" ref="AK1768">IFERROR(_xlfn.IFS(
AM1768="MPR ISSUE","PDH",
AM1768="BSS Hardware Issue","BSS",
AM1768="Sites strategiques, MLL, Pylone, etc.","ENVTECH",
AM1768="AKTIVCO DEFAUT GE &amp; POWER Cabinet","AKTIVCO",
AM1768="AKTIVCO Coupure ENEO &amp; Baisse de tension","AKTIVCO GRID ONLY",
AM1768="Coupure ENEO &amp; Baisse de tension","IHS GRID ONLY",
AM1768="Defaut GE &amp; POWER Cabinet","IHS",
AM1768="Sharing","Partners",
AM1768="Sites strategiques &amp; DataCenter","SST &amp; DC",
AM1768="Exclu","Exclu",
AM1768="SAT","SAT",
AM1768="SPARE-ISSUE","SPARE-ISSUE",
AM1768="Fiber CAmtel","TRANS_FO_CAMTEL",
AM1768="Fiber AOF","Fiber AOF",
AM1768="Projet OCM (HUAWEI)","TRAVAUX-HUAWEI",
AM1768="Projet OCM (NOKIA)","TRAVAUX-NOKIA",
AM1768="ACCESS-ISSUE","ACCESS-ISSUE",
AM1768="Projet OCM (ZTE, NOKIA, autres projets)","TRAVAUX OCM",
AM1768="No root CAuse","No root cause",
AM1768="ODU HS","PDH",
AM1768="IP &amp; VLAN","PDH",
AM1768="Warehouse HUAWEI","SPARE-ISSUE",
AM1768="SPARE-HS","SPARE-ISSUE",
AM1768="Power Telco","BSS",AM1768="no impacts","no impacts"
),"")</f>
        <v>no impacts</v>
      </c>
      <c r="AL1768" s="48" t="str" cm="1">
        <f t="array" ref="AL1768">IFERROR(_xlfn.IFS(
AM1768="MPR ISSUE","TX ISSUE",
AM1768="BSS Hardware Issue","RAN ISSUE",
AM1768="Sites strategiques, MLL, Pylone, etc.","ENVTECH",
AM1768="AKTIVCO DEFAUT GE &amp; POWER Cabinet","POWER ISSUE",
AM1768="AKTIVCO Coupure ENEO &amp; Baisse de tension","POWER ISSUE",
AM1768="Coupure ENEO &amp; Baisse de tension","POWER ISSUE",
AM1768="Defaut GE &amp; POWER Cabinet","POWER ISSUE",
AM1768="Sharing","POWER ISSUE",
AM1768="Sites strategiques &amp; DataCenter","POWER ISSUE",
AM1768="Exclu","Exclu",
AM1768="SAT","TX ISSUE",
AM1768="SPARE-ISSUE","SPARE-ISSUE",
AM1768="Fiber CAmtel","TX ISSUE",
AM1768="Fiber AOF","TX ISSUE",
AM1768="Projet OCM (HUAWEI)","TRAVAUX-HUAWEI",
AM1768="Projet OCM (NOKIA)","TRAVAUX -NOKIA",
AM1768="ACCESS-ISSUE","ACCESS-ISSUE",
AM1768="Projet OCM (ZTE, NOKIA, autres projets)","TRAVAUX OCM",
AM1768="No root CAuse","No root cause",
AM1768="ODU HS","TX ISSUE",
AM1768="IP &amp; VLAN","TX ISSUE",
AM1768="Warehouse HUAWEI","SPARE-ISSUE",
AM1768="SPARE-HS","SPARE-ISSUE",
AM1768="Power Telco","RAN ISSUE",AM1768="no impacts","no impacts"
),"")</f>
        <v>no impacts</v>
      </c>
      <c r="AM1768" s="67" t="s">
        <v>5605</v>
      </c>
      <c r="AN1768" s="48" t="str" cm="1">
        <f t="array" ref="AN1768">IFERROR(_xlfn.IFS(
AM1768="MPR ISSUE","ACTIVE",
AM1768="BSS Hardware Issue","ACTIVE",
AM1768="Sites strategiques, MLL, Pylone, etc.","PASSIVE",
AM1768="AKTIVCO DEFAUT GE &amp; POWER Cabinet","PASSIVE",
AM1768="AKTIVCO Coupure ENEO &amp; Baisse de tension","PASSIVE",
AM1768="Coupure ENEO &amp; Baisse de tension","PASSIVE",
AM1768="Defaut GE &amp; POWER Cabinet","PASSIVE",
AM1768="Sharing","PASSIVE",
AM1768="Sites strategiques &amp; DataCenter","PASSIVE",
AM1768="Exclu","Exclu",
AM1768="SAT","ACTIVE",
AM1768="SPARE-ISSUE","SPARE-ISSUE",
AM1768="Fiber CAmtel","ACTIVE",
AM1768="Fiber AOF","ACTIVE",
AM1768="Projet OCM (HUAWEI)","PLANNED WORKS",
AM1768="Projet OCM (NOKIA)","PLANNED WORKS",
AM1768="ACCESS-ISSUE","ACCESS-ISSUE",
AM1768="Projet OCM (ZTE, NOKIA, autres projets)","PLANNED WORKS",
AM1768="No root CAuse","No root cause",
AM1768="ODU HS","ACTIVE",
AM1768="IP &amp; VLAN","ACTIVE",
AM1768="Warehouse HUAWEI","SPARE-ISSUE",
AM1768="SPARE-HS","SPARE-ISSUE",
AM1768="Power Telco","ACTIVE", AM1768="no impacts","no impacts"
),"")</f>
        <v>no impacts</v>
      </c>
      <c r="AO1768" s="93" t="s">
        <v>5537</v>
      </c>
      <c r="AP1768" s="101" t="str">
        <f t="shared" si="51"/>
        <v>LIT_089</v>
      </c>
      <c r="AR1768" s="17" t="s">
        <v>5537</v>
      </c>
      <c r="AS1768" s="7" t="s">
        <v>5537</v>
      </c>
      <c r="AT1768" s="6"/>
      <c r="AU1768" s="7"/>
      <c r="AV1768" s="3" t="s">
        <v>5537</v>
      </c>
      <c r="AW1768" s="18" t="s">
        <v>5537</v>
      </c>
      <c r="AX1768" s="18" t="s">
        <v>5537</v>
      </c>
      <c r="AY1768" s="18" t="s">
        <v>5537</v>
      </c>
      <c r="AZ1768" s="18" t="s">
        <v>5537</v>
      </c>
      <c r="BA1768" s="18" t="s">
        <v>5537</v>
      </c>
      <c r="BB1768" s="18" t="s">
        <v>5537</v>
      </c>
      <c r="BC1768" s="18" t="s">
        <v>5537</v>
      </c>
      <c r="BD1768" s="18" t="s">
        <v>5537</v>
      </c>
      <c r="BE1768" s="18" t="s">
        <v>5537</v>
      </c>
      <c r="BF1768" s="18" t="s">
        <v>5537</v>
      </c>
      <c r="BG1768" s="18" t="s">
        <v>5537</v>
      </c>
      <c r="BH1768" s="18" t="s">
        <v>5537</v>
      </c>
      <c r="BI1768" s="9" t="s">
        <v>5537</v>
      </c>
      <c r="BJ1768" s="14"/>
      <c r="BK1768" s="14" t="s">
        <v>5537</v>
      </c>
      <c r="BL1768" s="14" t="str">
        <f>_xlfn.XLOOKUP(B1768,'[4]cell downs 18042026 17h'!$B:$B,'[4]cell downs 18042026 17h'!$B:$B,"")</f>
        <v/>
      </c>
      <c r="BM1768" s="14" t="str">
        <f>_xlfn.XLOOKUP(B1768,'[5]Cells Huawei 19042026 15h'!$B:$B,'[5]Cells Huawei 19042026 15h'!$B:$B,"")</f>
        <v/>
      </c>
      <c r="BN1768" s="9" t="str">
        <f>_xlfn.XLOOKUP(B1768,'[6]cells down 19042026 9H40'!$B:$B,'[6]cells down 19042026 9H40'!$B:$B,"")</f>
        <v/>
      </c>
      <c r="BO1768" s="9" t="s">
        <v>2491</v>
      </c>
      <c r="BP1768" s="9" t="s">
        <v>5537</v>
      </c>
      <c r="BQ1768" s="115"/>
    </row>
    <row r="1769" spans="1:69" s="9" customFormat="1" x14ac:dyDescent="0.3">
      <c r="A1769" s="1" t="s">
        <v>3459</v>
      </c>
      <c r="B1769" s="8" t="s">
        <v>3460</v>
      </c>
      <c r="C1769" s="3" t="str">
        <f>_xlfn.XLOOKUP(B1769,'[1]daily break down'!$D:$D,'[1]daily break down'!$E:$E,"")</f>
        <v>SUD-OUEST</v>
      </c>
      <c r="D1769" s="1" t="s">
        <v>11</v>
      </c>
      <c r="E1769" s="1" t="s">
        <v>12</v>
      </c>
      <c r="F1769" s="3" t="s">
        <v>13</v>
      </c>
      <c r="G1769" s="1" t="s">
        <v>3459</v>
      </c>
      <c r="H1769" s="32" t="str">
        <f>_xlfn.XLOOKUP(B1769,[2]CALCULATION!$B:$B,[2]CALCULATION!$H:$H,"")</f>
        <v>Huawei</v>
      </c>
      <c r="I1769" s="28">
        <v>0</v>
      </c>
      <c r="J1769" s="28">
        <v>0</v>
      </c>
      <c r="K1769" s="28">
        <v>0</v>
      </c>
      <c r="L1769" s="28">
        <v>0</v>
      </c>
      <c r="M1769" s="28">
        <v>0</v>
      </c>
      <c r="N1769" s="28">
        <v>0</v>
      </c>
      <c r="O1769" s="28">
        <v>0</v>
      </c>
      <c r="P1769" s="28">
        <v>0</v>
      </c>
      <c r="Q1769" s="28">
        <v>0</v>
      </c>
      <c r="R1769" s="28">
        <v>0</v>
      </c>
      <c r="S1769" s="94">
        <v>0</v>
      </c>
      <c r="T1769" s="94">
        <f>_xlfn.XLOOKUP(B1769,'[3]Nur des jours'!$B:$B,'[3]Nur des jours'!$U:$U,"")</f>
        <v>0</v>
      </c>
      <c r="U1769" s="94">
        <v>0</v>
      </c>
      <c r="V1769" s="94">
        <v>0</v>
      </c>
      <c r="W1769" s="94">
        <v>0</v>
      </c>
      <c r="X1769" s="94">
        <v>0</v>
      </c>
      <c r="Y1769" s="94">
        <v>0</v>
      </c>
      <c r="Z1769" s="94">
        <v>0</v>
      </c>
      <c r="AA1769" s="94">
        <v>0</v>
      </c>
      <c r="AB1769" s="94">
        <v>0</v>
      </c>
      <c r="AC1769" s="94">
        <f>_xlfn.XLOOKUP(B1769,'[3]Nur des jours'!$B:$B,'[3]Nur des jours'!$N:$N,"")</f>
        <v>0</v>
      </c>
      <c r="AD1769" s="94">
        <v>0</v>
      </c>
      <c r="AE1769" s="94">
        <v>0</v>
      </c>
      <c r="AF1769" s="94">
        <v>0</v>
      </c>
      <c r="AG1769" s="94">
        <v>0</v>
      </c>
      <c r="AH1769" s="94">
        <v>0</v>
      </c>
      <c r="AI1769" s="49" t="s">
        <v>6659</v>
      </c>
      <c r="AJ1769" s="49"/>
      <c r="AK1769" s="48" t="str" cm="1">
        <f t="array" ref="AK1769">IFERROR(_xlfn.IFS(
AM1769="MPR ISSUE","PDH",
AM1769="BSS Hardware Issue","BSS",
AM1769="Sites strategiques, MLL, Pylone, etc.","ENVTECH",
AM1769="AKTIVCO DEFAUT GE &amp; POWER Cabinet","AKTIVCO",
AM1769="AKTIVCO Coupure ENEO &amp; Baisse de tension","AKTIVCO GRID ONLY",
AM1769="Coupure ENEO &amp; Baisse de tension","IHS GRID ONLY",
AM1769="Defaut GE &amp; POWER Cabinet","IHS",
AM1769="Sharing","Partners",
AM1769="Sites strategiques &amp; DataCenter","SST &amp; DC",
AM1769="Exclu","Exclu",
AM1769="SAT","SAT",
AM1769="SPARE-ISSUE","SPARE-ISSUE",
AM1769="Fiber CAmtel","TRANS_FO_CAMTEL",
AM1769="Fiber AOF","Fiber AOF",
AM1769="Projet OCM (HUAWEI)","TRAVAUX-HUAWEI",
AM1769="Projet OCM (NOKIA)","TRAVAUX-NOKIA",
AM1769="ACCESS-ISSUE","ACCESS-ISSUE",
AM1769="Projet OCM (ZTE, NOKIA, autres projets)","TRAVAUX OCM",
AM1769="No root CAuse","No root cause",
AM1769="ODU HS","PDH",
AM1769="IP &amp; VLAN","PDH",
AM1769="Warehouse HUAWEI","SPARE-ISSUE",
AM1769="SPARE-HS","SPARE-ISSUE",
AM1769="Power Telco","BSS",AM1769="no impacts","no impacts"
),"")</f>
        <v>no impacts</v>
      </c>
      <c r="AL1769" s="48" t="str" cm="1">
        <f t="array" ref="AL1769">IFERROR(_xlfn.IFS(
AM1769="MPR ISSUE","TX ISSUE",
AM1769="BSS Hardware Issue","RAN ISSUE",
AM1769="Sites strategiques, MLL, Pylone, etc.","ENVTECH",
AM1769="AKTIVCO DEFAUT GE &amp; POWER Cabinet","POWER ISSUE",
AM1769="AKTIVCO Coupure ENEO &amp; Baisse de tension","POWER ISSUE",
AM1769="Coupure ENEO &amp; Baisse de tension","POWER ISSUE",
AM1769="Defaut GE &amp; POWER Cabinet","POWER ISSUE",
AM1769="Sharing","POWER ISSUE",
AM1769="Sites strategiques &amp; DataCenter","POWER ISSUE",
AM1769="Exclu","Exclu",
AM1769="SAT","TX ISSUE",
AM1769="SPARE-ISSUE","SPARE-ISSUE",
AM1769="Fiber CAmtel","TX ISSUE",
AM1769="Fiber AOF","TX ISSUE",
AM1769="Projet OCM (HUAWEI)","TRAVAUX-HUAWEI",
AM1769="Projet OCM (NOKIA)","TRAVAUX -NOKIA",
AM1769="ACCESS-ISSUE","ACCESS-ISSUE",
AM1769="Projet OCM (ZTE, NOKIA, autres projets)","TRAVAUX OCM",
AM1769="No root CAuse","No root cause",
AM1769="ODU HS","TX ISSUE",
AM1769="IP &amp; VLAN","TX ISSUE",
AM1769="Warehouse HUAWEI","SPARE-ISSUE",
AM1769="SPARE-HS","SPARE-ISSUE",
AM1769="Power Telco","RAN ISSUE",AM1769="no impacts","no impacts"
),"")</f>
        <v>no impacts</v>
      </c>
      <c r="AM1769" s="67" t="s">
        <v>5605</v>
      </c>
      <c r="AN1769" s="48" t="str" cm="1">
        <f t="array" ref="AN1769">IFERROR(_xlfn.IFS(
AM1769="MPR ISSUE","ACTIVE",
AM1769="BSS Hardware Issue","ACTIVE",
AM1769="Sites strategiques, MLL, Pylone, etc.","PASSIVE",
AM1769="AKTIVCO DEFAUT GE &amp; POWER Cabinet","PASSIVE",
AM1769="AKTIVCO Coupure ENEO &amp; Baisse de tension","PASSIVE",
AM1769="Coupure ENEO &amp; Baisse de tension","PASSIVE",
AM1769="Defaut GE &amp; POWER Cabinet","PASSIVE",
AM1769="Sharing","PASSIVE",
AM1769="Sites strategiques &amp; DataCenter","PASSIVE",
AM1769="Exclu","Exclu",
AM1769="SAT","ACTIVE",
AM1769="SPARE-ISSUE","SPARE-ISSUE",
AM1769="Fiber CAmtel","ACTIVE",
AM1769="Fiber AOF","ACTIVE",
AM1769="Projet OCM (HUAWEI)","PLANNED WORKS",
AM1769="Projet OCM (NOKIA)","PLANNED WORKS",
AM1769="ACCESS-ISSUE","ACCESS-ISSUE",
AM1769="Projet OCM (ZTE, NOKIA, autres projets)","PLANNED WORKS",
AM1769="No root CAuse","No root cause",
AM1769="ODU HS","ACTIVE",
AM1769="IP &amp; VLAN","ACTIVE",
AM1769="Warehouse HUAWEI","SPARE-ISSUE",
AM1769="SPARE-HS","SPARE-ISSUE",
AM1769="Power Telco","ACTIVE", AM1769="no impacts","no impacts"
),"")</f>
        <v>no impacts</v>
      </c>
      <c r="AO1769" s="93" t="s">
        <v>5537</v>
      </c>
      <c r="AP1769" s="101" t="str">
        <f t="shared" si="51"/>
        <v>SUO_004</v>
      </c>
      <c r="AR1769" s="17" t="s">
        <v>5537</v>
      </c>
      <c r="AS1769" s="7" t="s">
        <v>5537</v>
      </c>
      <c r="AT1769" s="6"/>
      <c r="AU1769" s="7"/>
      <c r="AV1769" s="3" t="s">
        <v>5537</v>
      </c>
      <c r="AW1769" s="18" t="s">
        <v>5537</v>
      </c>
      <c r="AX1769" s="18" t="s">
        <v>5537</v>
      </c>
      <c r="AY1769" s="18" t="s">
        <v>5537</v>
      </c>
      <c r="AZ1769" s="18" t="s">
        <v>5537</v>
      </c>
      <c r="BA1769" s="18" t="s">
        <v>5537</v>
      </c>
      <c r="BB1769" s="18" t="s">
        <v>5537</v>
      </c>
      <c r="BC1769" s="18" t="s">
        <v>5537</v>
      </c>
      <c r="BD1769" s="18" t="s">
        <v>5537</v>
      </c>
      <c r="BE1769" s="18" t="s">
        <v>5537</v>
      </c>
      <c r="BF1769" s="18" t="s">
        <v>5537</v>
      </c>
      <c r="BG1769" s="18" t="s">
        <v>5537</v>
      </c>
      <c r="BH1769" s="18" t="s">
        <v>5537</v>
      </c>
      <c r="BI1769" s="9" t="s">
        <v>5537</v>
      </c>
      <c r="BJ1769" s="14"/>
      <c r="BK1769" s="14" t="s">
        <v>5537</v>
      </c>
      <c r="BL1769" s="14" t="str">
        <f>_xlfn.XLOOKUP(B1769,'[4]cell downs 18042026 17h'!$B:$B,'[4]cell downs 18042026 17h'!$B:$B,"")</f>
        <v/>
      </c>
      <c r="BM1769" s="14" t="str">
        <f>_xlfn.XLOOKUP(B1769,'[5]Cells Huawei 19042026 15h'!$B:$B,'[5]Cells Huawei 19042026 15h'!$B:$B,"")</f>
        <v/>
      </c>
      <c r="BN1769" s="9" t="str">
        <f>_xlfn.XLOOKUP(B1769,'[6]cells down 19042026 9H40'!$B:$B,'[6]cells down 19042026 9H40'!$B:$B,"")</f>
        <v/>
      </c>
      <c r="BO1769" s="9" t="s">
        <v>3460</v>
      </c>
      <c r="BP1769" s="9" t="s">
        <v>5537</v>
      </c>
      <c r="BQ1769" s="115"/>
    </row>
    <row r="1770" spans="1:69" s="9" customFormat="1" x14ac:dyDescent="0.3">
      <c r="A1770" s="1" t="s">
        <v>2532</v>
      </c>
      <c r="B1770" s="8" t="s">
        <v>2533</v>
      </c>
      <c r="C1770" s="3" t="str">
        <f>_xlfn.XLOOKUP(B1770,'[1]daily break down'!$D:$D,'[1]daily break down'!$E:$E,"")</f>
        <v>Douala</v>
      </c>
      <c r="D1770" s="1" t="s">
        <v>11</v>
      </c>
      <c r="E1770" s="1" t="s">
        <v>12</v>
      </c>
      <c r="F1770" s="3" t="s">
        <v>31</v>
      </c>
      <c r="G1770" s="1" t="s">
        <v>32</v>
      </c>
      <c r="H1770" s="34" t="str">
        <f>_xlfn.XLOOKUP(B1770,[2]CALCULATION!$B:$B,[2]CALCULATION!$H:$H,"")</f>
        <v>ZTE</v>
      </c>
      <c r="I1770" s="28">
        <v>0</v>
      </c>
      <c r="J1770" s="28">
        <v>0</v>
      </c>
      <c r="K1770" s="28">
        <v>0</v>
      </c>
      <c r="L1770" s="28">
        <v>0</v>
      </c>
      <c r="M1770" s="28">
        <v>4.7833680047256112E-2</v>
      </c>
      <c r="N1770" s="28">
        <v>0.68549123512911292</v>
      </c>
      <c r="O1770" s="28">
        <v>0</v>
      </c>
      <c r="P1770" s="28">
        <v>3.4248522542112192</v>
      </c>
      <c r="Q1770" s="28">
        <v>0.34776619211090154</v>
      </c>
      <c r="R1770" s="28">
        <v>0</v>
      </c>
      <c r="S1770" s="94">
        <v>0</v>
      </c>
      <c r="T1770" s="94">
        <f>_xlfn.XLOOKUP(B1770,'[3]Nur des jours'!$B:$B,'[3]Nur des jours'!$U:$U,"")</f>
        <v>0</v>
      </c>
      <c r="U1770" s="94">
        <v>0</v>
      </c>
      <c r="V1770" s="94">
        <v>0</v>
      </c>
      <c r="W1770" s="94">
        <v>0</v>
      </c>
      <c r="X1770" s="94">
        <v>0</v>
      </c>
      <c r="Y1770" s="94">
        <v>0</v>
      </c>
      <c r="Z1770" s="94">
        <v>0</v>
      </c>
      <c r="AA1770" s="94">
        <v>0</v>
      </c>
      <c r="AB1770" s="94">
        <v>0</v>
      </c>
      <c r="AC1770" s="94">
        <f>_xlfn.XLOOKUP(B1770,'[3]Nur des jours'!$B:$B,'[3]Nur des jours'!$N:$N,"")</f>
        <v>0</v>
      </c>
      <c r="AD1770" s="94">
        <v>0</v>
      </c>
      <c r="AE1770" s="94">
        <v>0</v>
      </c>
      <c r="AF1770" s="94">
        <v>0</v>
      </c>
      <c r="AG1770" s="94">
        <v>0</v>
      </c>
      <c r="AH1770" s="94">
        <v>0</v>
      </c>
      <c r="AI1770" s="49" t="s">
        <v>5559</v>
      </c>
      <c r="AJ1770" s="49"/>
      <c r="AK1770" s="48" t="str" cm="1">
        <f t="array" ref="AK1770">IFERROR(_xlfn.IFS(
AM1770="MPR ISSUE","PDH",
AM1770="BSS Hardware Issue","BSS",
AM1770="Sites strategiques, MLL, Pylone, etc.","ENVTECH",
AM1770="AKTIVCO DEFAUT GE &amp; POWER Cabinet","AKTIVCO",
AM1770="AKTIVCO Coupure ENEO &amp; Baisse de tension","AKTIVCO GRID ONLY",
AM1770="Coupure ENEO &amp; Baisse de tension","IHS GRID ONLY",
AM1770="Defaut GE &amp; POWER Cabinet","IHS",
AM1770="Sharing","Partners",
AM1770="Sites strategiques &amp; DataCenter","SST &amp; DC",
AM1770="Exclu","Exclu",
AM1770="SAT","SAT",
AM1770="SPARE-ISSUE","SPARE-ISSUE",
AM1770="Fiber CAmtel","TRANS_FO_CAMTEL",
AM1770="Fiber AOF","Fiber AOF",
AM1770="Projet OCM (HUAWEI)","TRAVAUX-HUAWEI",
AM1770="Projet OCM (NOKIA)","TRAVAUX-NOKIA",
AM1770="ACCESS-ISSUE","ACCESS-ISSUE",
AM1770="Projet OCM (ZTE, NOKIA, autres projets)","TRAVAUX OCM",
AM1770="No root CAuse","No root cause",
AM1770="ODU HS","PDH",
AM1770="IP &amp; VLAN","PDH",
AM1770="Warehouse HUAWEI","SPARE-ISSUE",
AM1770="SPARE-HS","SPARE-ISSUE",
AM1770="Power Telco","BSS",AM1770="no impacts","no impacts"
),"")</f>
        <v>no impacts</v>
      </c>
      <c r="AL1770" s="48" t="str" cm="1">
        <f t="array" ref="AL1770">IFERROR(_xlfn.IFS(
AM1770="MPR ISSUE","TX ISSUE",
AM1770="BSS Hardware Issue","RAN ISSUE",
AM1770="Sites strategiques, MLL, Pylone, etc.","ENVTECH",
AM1770="AKTIVCO DEFAUT GE &amp; POWER Cabinet","POWER ISSUE",
AM1770="AKTIVCO Coupure ENEO &amp; Baisse de tension","POWER ISSUE",
AM1770="Coupure ENEO &amp; Baisse de tension","POWER ISSUE",
AM1770="Defaut GE &amp; POWER Cabinet","POWER ISSUE",
AM1770="Sharing","POWER ISSUE",
AM1770="Sites strategiques &amp; DataCenter","POWER ISSUE",
AM1770="Exclu","Exclu",
AM1770="SAT","TX ISSUE",
AM1770="SPARE-ISSUE","SPARE-ISSUE",
AM1770="Fiber CAmtel","TX ISSUE",
AM1770="Fiber AOF","TX ISSUE",
AM1770="Projet OCM (HUAWEI)","TRAVAUX-HUAWEI",
AM1770="Projet OCM (NOKIA)","TRAVAUX -NOKIA",
AM1770="ACCESS-ISSUE","ACCESS-ISSUE",
AM1770="Projet OCM (ZTE, NOKIA, autres projets)","TRAVAUX OCM",
AM1770="No root CAuse","No root cause",
AM1770="ODU HS","TX ISSUE",
AM1770="IP &amp; VLAN","TX ISSUE",
AM1770="Warehouse HUAWEI","SPARE-ISSUE",
AM1770="SPARE-HS","SPARE-ISSUE",
AM1770="Power Telco","RAN ISSUE",AM1770="no impacts","no impacts"
),"")</f>
        <v>no impacts</v>
      </c>
      <c r="AM1770" s="67" t="s">
        <v>5605</v>
      </c>
      <c r="AN1770" s="48" t="str" cm="1">
        <f t="array" ref="AN1770">IFERROR(_xlfn.IFS(
AM1770="MPR ISSUE","ACTIVE",
AM1770="BSS Hardware Issue","ACTIVE",
AM1770="Sites strategiques, MLL, Pylone, etc.","PASSIVE",
AM1770="AKTIVCO DEFAUT GE &amp; POWER Cabinet","PASSIVE",
AM1770="AKTIVCO Coupure ENEO &amp; Baisse de tension","PASSIVE",
AM1770="Coupure ENEO &amp; Baisse de tension","PASSIVE",
AM1770="Defaut GE &amp; POWER Cabinet","PASSIVE",
AM1770="Sharing","PASSIVE",
AM1770="Sites strategiques &amp; DataCenter","PASSIVE",
AM1770="Exclu","Exclu",
AM1770="SAT","ACTIVE",
AM1770="SPARE-ISSUE","SPARE-ISSUE",
AM1770="Fiber CAmtel","ACTIVE",
AM1770="Fiber AOF","ACTIVE",
AM1770="Projet OCM (HUAWEI)","PLANNED WORKS",
AM1770="Projet OCM (NOKIA)","PLANNED WORKS",
AM1770="ACCESS-ISSUE","ACCESS-ISSUE",
AM1770="Projet OCM (ZTE, NOKIA, autres projets)","PLANNED WORKS",
AM1770="No root CAuse","No root cause",
AM1770="ODU HS","ACTIVE",
AM1770="IP &amp; VLAN","ACTIVE",
AM1770="Warehouse HUAWEI","SPARE-ISSUE",
AM1770="SPARE-HS","SPARE-ISSUE",
AM1770="Power Telco","ACTIVE", AM1770="no impacts","no impacts"
),"")</f>
        <v>no impacts</v>
      </c>
      <c r="AO1770" s="93" t="s">
        <v>5537</v>
      </c>
      <c r="AP1770" s="101" t="str">
        <f t="shared" si="51"/>
        <v>LIT_418</v>
      </c>
      <c r="AR1770" s="17" t="s">
        <v>5537</v>
      </c>
      <c r="AS1770" s="7" t="s">
        <v>5537</v>
      </c>
      <c r="AT1770" s="6"/>
      <c r="AU1770" s="7"/>
      <c r="AV1770" s="3" t="s">
        <v>5537</v>
      </c>
      <c r="AW1770" s="18" t="s">
        <v>5537</v>
      </c>
      <c r="AX1770" s="18" t="s">
        <v>5537</v>
      </c>
      <c r="AY1770" s="18" t="s">
        <v>5537</v>
      </c>
      <c r="AZ1770" s="18" t="s">
        <v>5537</v>
      </c>
      <c r="BA1770" s="18" t="s">
        <v>5537</v>
      </c>
      <c r="BB1770" s="18" t="s">
        <v>5537</v>
      </c>
      <c r="BC1770" s="18" t="s">
        <v>5537</v>
      </c>
      <c r="BD1770" s="18" t="s">
        <v>5537</v>
      </c>
      <c r="BE1770" s="18" t="s">
        <v>5537</v>
      </c>
      <c r="BF1770" s="18" t="s">
        <v>5537</v>
      </c>
      <c r="BG1770" s="18" t="s">
        <v>5537</v>
      </c>
      <c r="BH1770" s="18" t="s">
        <v>5537</v>
      </c>
      <c r="BI1770" s="9" t="s">
        <v>5537</v>
      </c>
      <c r="BJ1770" s="14"/>
      <c r="BK1770" s="14" t="s">
        <v>5537</v>
      </c>
      <c r="BL1770" s="14" t="str">
        <f>_xlfn.XLOOKUP(B1770,'[4]cell downs 18042026 17h'!$B:$B,'[4]cell downs 18042026 17h'!$B:$B,"")</f>
        <v/>
      </c>
      <c r="BM1770" s="14" t="str">
        <f>_xlfn.XLOOKUP(B1770,'[5]Cells Huawei 19042026 15h'!$B:$B,'[5]Cells Huawei 19042026 15h'!$B:$B,"")</f>
        <v/>
      </c>
      <c r="BN1770" s="9" t="str">
        <f>_xlfn.XLOOKUP(B1770,'[6]cells down 19042026 9H40'!$B:$B,'[6]cells down 19042026 9H40'!$B:$B,"")</f>
        <v/>
      </c>
      <c r="BO1770" s="9" t="s">
        <v>2533</v>
      </c>
      <c r="BP1770" s="9" t="s">
        <v>5537</v>
      </c>
      <c r="BQ1770" s="115"/>
    </row>
    <row r="1771" spans="1:69" s="9" customFormat="1" x14ac:dyDescent="0.3">
      <c r="A1771" s="1" t="s">
        <v>3271</v>
      </c>
      <c r="B1771" s="8" t="s">
        <v>3272</v>
      </c>
      <c r="C1771" s="3" t="str">
        <f>_xlfn.XLOOKUP(B1771,'[1]daily break down'!$D:$D,'[1]daily break down'!$E:$E,"")</f>
        <v>LITTORAL</v>
      </c>
      <c r="D1771" s="1" t="s">
        <v>11</v>
      </c>
      <c r="E1771" s="1" t="s">
        <v>12</v>
      </c>
      <c r="F1771" s="3" t="s">
        <v>31</v>
      </c>
      <c r="G1771" s="1" t="s">
        <v>354</v>
      </c>
      <c r="H1771" s="34" t="str">
        <f>_xlfn.XLOOKUP(B1771,[2]CALCULATION!$B:$B,[2]CALCULATION!$H:$H,"")</f>
        <v>ZTE</v>
      </c>
      <c r="I1771" s="28">
        <v>4.4000743366064263</v>
      </c>
      <c r="J1771" s="28">
        <v>0</v>
      </c>
      <c r="K1771" s="28">
        <v>0</v>
      </c>
      <c r="L1771" s="28">
        <v>0</v>
      </c>
      <c r="M1771" s="28">
        <v>0</v>
      </c>
      <c r="N1771" s="28">
        <v>0</v>
      </c>
      <c r="O1771" s="28">
        <v>0</v>
      </c>
      <c r="P1771" s="28">
        <v>3.3426860484029746</v>
      </c>
      <c r="Q1771" s="28">
        <v>1.909691010835165</v>
      </c>
      <c r="R1771" s="28">
        <v>0</v>
      </c>
      <c r="S1771" s="94">
        <v>0</v>
      </c>
      <c r="T1771" s="94">
        <f>_xlfn.XLOOKUP(B1771,'[3]Nur des jours'!$B:$B,'[3]Nur des jours'!$U:$U,"")</f>
        <v>0</v>
      </c>
      <c r="U1771" s="94">
        <v>0</v>
      </c>
      <c r="V1771" s="94">
        <v>0</v>
      </c>
      <c r="W1771" s="94">
        <v>0</v>
      </c>
      <c r="X1771" s="94">
        <v>0</v>
      </c>
      <c r="Y1771" s="94">
        <v>0</v>
      </c>
      <c r="Z1771" s="94">
        <v>0</v>
      </c>
      <c r="AA1771" s="94">
        <v>0</v>
      </c>
      <c r="AB1771" s="94">
        <v>0</v>
      </c>
      <c r="AC1771" s="94">
        <f>_xlfn.XLOOKUP(B1771,'[3]Nur des jours'!$B:$B,'[3]Nur des jours'!$N:$N,"")</f>
        <v>0</v>
      </c>
      <c r="AD1771" s="94">
        <v>0</v>
      </c>
      <c r="AE1771" s="94">
        <v>0</v>
      </c>
      <c r="AF1771" s="94">
        <v>0</v>
      </c>
      <c r="AG1771" s="94">
        <v>0</v>
      </c>
      <c r="AH1771" s="94">
        <v>0</v>
      </c>
      <c r="AI1771" s="49" t="s">
        <v>5559</v>
      </c>
      <c r="AJ1771" s="49"/>
      <c r="AK1771" s="48" t="str" cm="1">
        <f t="array" ref="AK1771">IFERROR(_xlfn.IFS(
AM1771="MPR ISSUE","PDH",
AM1771="BSS Hardware Issue","BSS",
AM1771="Sites strategiques, MLL, Pylone, etc.","ENVTECH",
AM1771="AKTIVCO DEFAUT GE &amp; POWER Cabinet","AKTIVCO",
AM1771="AKTIVCO Coupure ENEO &amp; Baisse de tension","AKTIVCO GRID ONLY",
AM1771="Coupure ENEO &amp; Baisse de tension","IHS GRID ONLY",
AM1771="Defaut GE &amp; POWER Cabinet","IHS",
AM1771="Sharing","Partners",
AM1771="Sites strategiques &amp; DataCenter","SST &amp; DC",
AM1771="Exclu","Exclu",
AM1771="SAT","SAT",
AM1771="SPARE-ISSUE","SPARE-ISSUE",
AM1771="Fiber CAmtel","TRANS_FO_CAMTEL",
AM1771="Fiber AOF","Fiber AOF",
AM1771="Projet OCM (HUAWEI)","TRAVAUX-HUAWEI",
AM1771="Projet OCM (NOKIA)","TRAVAUX-NOKIA",
AM1771="ACCESS-ISSUE","ACCESS-ISSUE",
AM1771="Projet OCM (ZTE, NOKIA, autres projets)","TRAVAUX OCM",
AM1771="No root CAuse","No root cause",
AM1771="ODU HS","PDH",
AM1771="IP &amp; VLAN","PDH",
AM1771="Warehouse HUAWEI","SPARE-ISSUE",
AM1771="SPARE-HS","SPARE-ISSUE",
AM1771="Power Telco","BSS",AM1771="no impacts","no impacts"
),"")</f>
        <v>no impacts</v>
      </c>
      <c r="AL1771" s="48" t="str" cm="1">
        <f t="array" ref="AL1771">IFERROR(_xlfn.IFS(
AM1771="MPR ISSUE","TX ISSUE",
AM1771="BSS Hardware Issue","RAN ISSUE",
AM1771="Sites strategiques, MLL, Pylone, etc.","ENVTECH",
AM1771="AKTIVCO DEFAUT GE &amp; POWER Cabinet","POWER ISSUE",
AM1771="AKTIVCO Coupure ENEO &amp; Baisse de tension","POWER ISSUE",
AM1771="Coupure ENEO &amp; Baisse de tension","POWER ISSUE",
AM1771="Defaut GE &amp; POWER Cabinet","POWER ISSUE",
AM1771="Sharing","POWER ISSUE",
AM1771="Sites strategiques &amp; DataCenter","POWER ISSUE",
AM1771="Exclu","Exclu",
AM1771="SAT","TX ISSUE",
AM1771="SPARE-ISSUE","SPARE-ISSUE",
AM1771="Fiber CAmtel","TX ISSUE",
AM1771="Fiber AOF","TX ISSUE",
AM1771="Projet OCM (HUAWEI)","TRAVAUX-HUAWEI",
AM1771="Projet OCM (NOKIA)","TRAVAUX -NOKIA",
AM1771="ACCESS-ISSUE","ACCESS-ISSUE",
AM1771="Projet OCM (ZTE, NOKIA, autres projets)","TRAVAUX OCM",
AM1771="No root CAuse","No root cause",
AM1771="ODU HS","TX ISSUE",
AM1771="IP &amp; VLAN","TX ISSUE",
AM1771="Warehouse HUAWEI","SPARE-ISSUE",
AM1771="SPARE-HS","SPARE-ISSUE",
AM1771="Power Telco","RAN ISSUE",AM1771="no impacts","no impacts"
),"")</f>
        <v>no impacts</v>
      </c>
      <c r="AM1771" s="67" t="s">
        <v>5605</v>
      </c>
      <c r="AN1771" s="48" t="str" cm="1">
        <f t="array" ref="AN1771">IFERROR(_xlfn.IFS(
AM1771="MPR ISSUE","ACTIVE",
AM1771="BSS Hardware Issue","ACTIVE",
AM1771="Sites strategiques, MLL, Pylone, etc.","PASSIVE",
AM1771="AKTIVCO DEFAUT GE &amp; POWER Cabinet","PASSIVE",
AM1771="AKTIVCO Coupure ENEO &amp; Baisse de tension","PASSIVE",
AM1771="Coupure ENEO &amp; Baisse de tension","PASSIVE",
AM1771="Defaut GE &amp; POWER Cabinet","PASSIVE",
AM1771="Sharing","PASSIVE",
AM1771="Sites strategiques &amp; DataCenter","PASSIVE",
AM1771="Exclu","Exclu",
AM1771="SAT","ACTIVE",
AM1771="SPARE-ISSUE","SPARE-ISSUE",
AM1771="Fiber CAmtel","ACTIVE",
AM1771="Fiber AOF","ACTIVE",
AM1771="Projet OCM (HUAWEI)","PLANNED WORKS",
AM1771="Projet OCM (NOKIA)","PLANNED WORKS",
AM1771="ACCESS-ISSUE","ACCESS-ISSUE",
AM1771="Projet OCM (ZTE, NOKIA, autres projets)","PLANNED WORKS",
AM1771="No root CAuse","No root cause",
AM1771="ODU HS","ACTIVE",
AM1771="IP &amp; VLAN","ACTIVE",
AM1771="Warehouse HUAWEI","SPARE-ISSUE",
AM1771="SPARE-HS","SPARE-ISSUE",
AM1771="Power Telco","ACTIVE", AM1771="no impacts","no impacts"
),"")</f>
        <v>no impacts</v>
      </c>
      <c r="AO1771" s="93" t="s">
        <v>5537</v>
      </c>
      <c r="AP1771" s="101" t="str">
        <f t="shared" si="51"/>
        <v>LIT_735</v>
      </c>
      <c r="AR1771" s="17" t="s">
        <v>5537</v>
      </c>
      <c r="AS1771" s="7" t="s">
        <v>5537</v>
      </c>
      <c r="AT1771" s="6"/>
      <c r="AU1771" s="7"/>
      <c r="AV1771" s="3" t="s">
        <v>5537</v>
      </c>
      <c r="AW1771" s="18" t="s">
        <v>5537</v>
      </c>
      <c r="AX1771" s="18" t="s">
        <v>5537</v>
      </c>
      <c r="AY1771" s="18" t="s">
        <v>5537</v>
      </c>
      <c r="AZ1771" s="18" t="s">
        <v>5537</v>
      </c>
      <c r="BA1771" s="18" t="s">
        <v>5537</v>
      </c>
      <c r="BB1771" s="18" t="s">
        <v>5537</v>
      </c>
      <c r="BC1771" s="18" t="s">
        <v>5537</v>
      </c>
      <c r="BD1771" s="18" t="s">
        <v>5537</v>
      </c>
      <c r="BE1771" s="18" t="s">
        <v>5537</v>
      </c>
      <c r="BF1771" s="18" t="s">
        <v>5537</v>
      </c>
      <c r="BG1771" s="18" t="s">
        <v>5537</v>
      </c>
      <c r="BH1771" s="18" t="s">
        <v>5537</v>
      </c>
      <c r="BI1771" s="9" t="s">
        <v>5537</v>
      </c>
      <c r="BJ1771" s="14"/>
      <c r="BK1771" s="14" t="s">
        <v>5537</v>
      </c>
      <c r="BL1771" s="14" t="str">
        <f>_xlfn.XLOOKUP(B1771,'[4]cell downs 18042026 17h'!$B:$B,'[4]cell downs 18042026 17h'!$B:$B,"")</f>
        <v/>
      </c>
      <c r="BM1771" s="14" t="str">
        <f>_xlfn.XLOOKUP(B1771,'[5]Cells Huawei 19042026 15h'!$B:$B,'[5]Cells Huawei 19042026 15h'!$B:$B,"")</f>
        <v/>
      </c>
      <c r="BN1771" s="9" t="str">
        <f>_xlfn.XLOOKUP(B1771,'[6]cells down 19042026 9H40'!$B:$B,'[6]cells down 19042026 9H40'!$B:$B,"")</f>
        <v/>
      </c>
      <c r="BO1771" s="9" t="s">
        <v>3272</v>
      </c>
      <c r="BP1771" s="9" t="s">
        <v>5537</v>
      </c>
      <c r="BQ1771" s="115"/>
    </row>
    <row r="1772" spans="1:69" s="9" customFormat="1" x14ac:dyDescent="0.3">
      <c r="A1772" s="1" t="s">
        <v>2292</v>
      </c>
      <c r="B1772" s="8" t="s">
        <v>2293</v>
      </c>
      <c r="C1772" s="3" t="str">
        <f>_xlfn.XLOOKUP(B1772,'[1]daily break down'!$D:$D,'[1]daily break down'!$E:$E,"")</f>
        <v>Douala</v>
      </c>
      <c r="D1772" s="1" t="s">
        <v>11</v>
      </c>
      <c r="E1772" s="1" t="s">
        <v>12</v>
      </c>
      <c r="F1772" s="3" t="s">
        <v>31</v>
      </c>
      <c r="G1772" s="1" t="s">
        <v>32</v>
      </c>
      <c r="H1772" s="34" t="str">
        <f>_xlfn.XLOOKUP(B1772,[2]CALCULATION!$B:$B,[2]CALCULATION!$H:$H,"")</f>
        <v>ZTE</v>
      </c>
      <c r="I1772" s="28">
        <v>0</v>
      </c>
      <c r="J1772" s="28">
        <v>0</v>
      </c>
      <c r="K1772" s="28">
        <v>0</v>
      </c>
      <c r="L1772" s="28">
        <v>0</v>
      </c>
      <c r="M1772" s="28">
        <v>0</v>
      </c>
      <c r="N1772" s="28">
        <v>0</v>
      </c>
      <c r="O1772" s="28">
        <v>0</v>
      </c>
      <c r="P1772" s="28">
        <v>2.8809893760005476</v>
      </c>
      <c r="Q1772" s="28">
        <v>0</v>
      </c>
      <c r="R1772" s="28">
        <v>0</v>
      </c>
      <c r="S1772" s="94">
        <v>0</v>
      </c>
      <c r="T1772" s="94">
        <f>_xlfn.XLOOKUP(B1772,'[3]Nur des jours'!$B:$B,'[3]Nur des jours'!$U:$U,"")</f>
        <v>0</v>
      </c>
      <c r="U1772" s="94">
        <v>0</v>
      </c>
      <c r="V1772" s="94">
        <v>0</v>
      </c>
      <c r="W1772" s="94">
        <v>0</v>
      </c>
      <c r="X1772" s="94">
        <v>0</v>
      </c>
      <c r="Y1772" s="94">
        <v>0</v>
      </c>
      <c r="Z1772" s="94">
        <v>0</v>
      </c>
      <c r="AA1772" s="94">
        <v>0</v>
      </c>
      <c r="AB1772" s="94">
        <v>0</v>
      </c>
      <c r="AC1772" s="94">
        <f>_xlfn.XLOOKUP(B1772,'[3]Nur des jours'!$B:$B,'[3]Nur des jours'!$N:$N,"")</f>
        <v>0</v>
      </c>
      <c r="AD1772" s="94">
        <v>0</v>
      </c>
      <c r="AE1772" s="94">
        <v>0</v>
      </c>
      <c r="AF1772" s="94">
        <v>0</v>
      </c>
      <c r="AG1772" s="94">
        <v>0</v>
      </c>
      <c r="AH1772" s="94">
        <v>0</v>
      </c>
      <c r="AI1772" s="49" t="s">
        <v>5559</v>
      </c>
      <c r="AJ1772" s="49"/>
      <c r="AK1772" s="48" t="str" cm="1">
        <f t="array" ref="AK1772">IFERROR(_xlfn.IFS(
AM1772="MPR ISSUE","PDH",
AM1772="BSS Hardware Issue","BSS",
AM1772="Sites strategiques, MLL, Pylone, etc.","ENVTECH",
AM1772="AKTIVCO DEFAUT GE &amp; POWER Cabinet","AKTIVCO",
AM1772="AKTIVCO Coupure ENEO &amp; Baisse de tension","AKTIVCO GRID ONLY",
AM1772="Coupure ENEO &amp; Baisse de tension","IHS GRID ONLY",
AM1772="Defaut GE &amp; POWER Cabinet","IHS",
AM1772="Sharing","Partners",
AM1772="Sites strategiques &amp; DataCenter","SST &amp; DC",
AM1772="Exclu","Exclu",
AM1772="SAT","SAT",
AM1772="SPARE-ISSUE","SPARE-ISSUE",
AM1772="Fiber CAmtel","TRANS_FO_CAMTEL",
AM1772="Fiber AOF","Fiber AOF",
AM1772="Projet OCM (HUAWEI)","TRAVAUX-HUAWEI",
AM1772="Projet OCM (NOKIA)","TRAVAUX-NOKIA",
AM1772="ACCESS-ISSUE","ACCESS-ISSUE",
AM1772="Projet OCM (ZTE, NOKIA, autres projets)","TRAVAUX OCM",
AM1772="No root CAuse","No root cause",
AM1772="ODU HS","PDH",
AM1772="IP &amp; VLAN","PDH",
AM1772="Warehouse HUAWEI","SPARE-ISSUE",
AM1772="SPARE-HS","SPARE-ISSUE",
AM1772="Power Telco","BSS",AM1772="no impacts","no impacts"
),"")</f>
        <v>no impacts</v>
      </c>
      <c r="AL1772" s="48" t="str" cm="1">
        <f t="array" ref="AL1772">IFERROR(_xlfn.IFS(
AM1772="MPR ISSUE","TX ISSUE",
AM1772="BSS Hardware Issue","RAN ISSUE",
AM1772="Sites strategiques, MLL, Pylone, etc.","ENVTECH",
AM1772="AKTIVCO DEFAUT GE &amp; POWER Cabinet","POWER ISSUE",
AM1772="AKTIVCO Coupure ENEO &amp; Baisse de tension","POWER ISSUE",
AM1772="Coupure ENEO &amp; Baisse de tension","POWER ISSUE",
AM1772="Defaut GE &amp; POWER Cabinet","POWER ISSUE",
AM1772="Sharing","POWER ISSUE",
AM1772="Sites strategiques &amp; DataCenter","POWER ISSUE",
AM1772="Exclu","Exclu",
AM1772="SAT","TX ISSUE",
AM1772="SPARE-ISSUE","SPARE-ISSUE",
AM1772="Fiber CAmtel","TX ISSUE",
AM1772="Fiber AOF","TX ISSUE",
AM1772="Projet OCM (HUAWEI)","TRAVAUX-HUAWEI",
AM1772="Projet OCM (NOKIA)","TRAVAUX -NOKIA",
AM1772="ACCESS-ISSUE","ACCESS-ISSUE",
AM1772="Projet OCM (ZTE, NOKIA, autres projets)","TRAVAUX OCM",
AM1772="No root CAuse","No root cause",
AM1772="ODU HS","TX ISSUE",
AM1772="IP &amp; VLAN","TX ISSUE",
AM1772="Warehouse HUAWEI","SPARE-ISSUE",
AM1772="SPARE-HS","SPARE-ISSUE",
AM1772="Power Telco","RAN ISSUE",AM1772="no impacts","no impacts"
),"")</f>
        <v>no impacts</v>
      </c>
      <c r="AM1772" s="67" t="s">
        <v>5605</v>
      </c>
      <c r="AN1772" s="48" t="str" cm="1">
        <f t="array" ref="AN1772">IFERROR(_xlfn.IFS(
AM1772="MPR ISSUE","ACTIVE",
AM1772="BSS Hardware Issue","ACTIVE",
AM1772="Sites strategiques, MLL, Pylone, etc.","PASSIVE",
AM1772="AKTIVCO DEFAUT GE &amp; POWER Cabinet","PASSIVE",
AM1772="AKTIVCO Coupure ENEO &amp; Baisse de tension","PASSIVE",
AM1772="Coupure ENEO &amp; Baisse de tension","PASSIVE",
AM1772="Defaut GE &amp; POWER Cabinet","PASSIVE",
AM1772="Sharing","PASSIVE",
AM1772="Sites strategiques &amp; DataCenter","PASSIVE",
AM1772="Exclu","Exclu",
AM1772="SAT","ACTIVE",
AM1772="SPARE-ISSUE","SPARE-ISSUE",
AM1772="Fiber CAmtel","ACTIVE",
AM1772="Fiber AOF","ACTIVE",
AM1772="Projet OCM (HUAWEI)","PLANNED WORKS",
AM1772="Projet OCM (NOKIA)","PLANNED WORKS",
AM1772="ACCESS-ISSUE","ACCESS-ISSUE",
AM1772="Projet OCM (ZTE, NOKIA, autres projets)","PLANNED WORKS",
AM1772="No root CAuse","No root cause",
AM1772="ODU HS","ACTIVE",
AM1772="IP &amp; VLAN","ACTIVE",
AM1772="Warehouse HUAWEI","SPARE-ISSUE",
AM1772="SPARE-HS","SPARE-ISSUE",
AM1772="Power Telco","ACTIVE", AM1772="no impacts","no impacts"
),"")</f>
        <v>no impacts</v>
      </c>
      <c r="AO1772" s="93" t="s">
        <v>5537</v>
      </c>
      <c r="AP1772" s="101" t="str">
        <f t="shared" si="51"/>
        <v>LIT_076</v>
      </c>
      <c r="AR1772" s="17" t="s">
        <v>5537</v>
      </c>
      <c r="AS1772" s="7" t="s">
        <v>5537</v>
      </c>
      <c r="AT1772" s="6"/>
      <c r="AU1772" s="7"/>
      <c r="AV1772" s="3" t="s">
        <v>5537</v>
      </c>
      <c r="AW1772" s="18" t="s">
        <v>5537</v>
      </c>
      <c r="AX1772" s="18" t="s">
        <v>5537</v>
      </c>
      <c r="AY1772" s="18" t="s">
        <v>5537</v>
      </c>
      <c r="AZ1772" s="18" t="s">
        <v>5537</v>
      </c>
      <c r="BA1772" s="18" t="s">
        <v>5537</v>
      </c>
      <c r="BB1772" s="18" t="s">
        <v>5537</v>
      </c>
      <c r="BC1772" s="18" t="s">
        <v>5537</v>
      </c>
      <c r="BD1772" s="18" t="s">
        <v>5537</v>
      </c>
      <c r="BE1772" s="18" t="s">
        <v>5537</v>
      </c>
      <c r="BF1772" s="18" t="s">
        <v>5537</v>
      </c>
      <c r="BG1772" s="18" t="s">
        <v>5537</v>
      </c>
      <c r="BH1772" s="18" t="s">
        <v>5537</v>
      </c>
      <c r="BI1772" s="9" t="s">
        <v>5537</v>
      </c>
      <c r="BJ1772" s="14"/>
      <c r="BK1772" s="14" t="s">
        <v>5537</v>
      </c>
      <c r="BL1772" s="14" t="str">
        <f>_xlfn.XLOOKUP(B1772,'[4]cell downs 18042026 17h'!$B:$B,'[4]cell downs 18042026 17h'!$B:$B,"")</f>
        <v/>
      </c>
      <c r="BM1772" s="14" t="str">
        <f>_xlfn.XLOOKUP(B1772,'[5]Cells Huawei 19042026 15h'!$B:$B,'[5]Cells Huawei 19042026 15h'!$B:$B,"")</f>
        <v/>
      </c>
      <c r="BN1772" s="9" t="str">
        <f>_xlfn.XLOOKUP(B1772,'[6]cells down 19042026 9H40'!$B:$B,'[6]cells down 19042026 9H40'!$B:$B,"")</f>
        <v/>
      </c>
      <c r="BO1772" s="9" t="s">
        <v>2293</v>
      </c>
      <c r="BP1772" s="9" t="s">
        <v>5537</v>
      </c>
      <c r="BQ1772" s="115"/>
    </row>
    <row r="1773" spans="1:69" s="9" customFormat="1" x14ac:dyDescent="0.3">
      <c r="A1773" s="1" t="s">
        <v>3977</v>
      </c>
      <c r="B1773" s="8" t="s">
        <v>3978</v>
      </c>
      <c r="C1773" s="3" t="str">
        <f>_xlfn.XLOOKUP(B1773,'[1]daily break down'!$D:$D,'[1]daily break down'!$E:$E,"")</f>
        <v>SUD-OUEST</v>
      </c>
      <c r="D1773" s="1" t="s">
        <v>11</v>
      </c>
      <c r="E1773" s="1" t="s">
        <v>12</v>
      </c>
      <c r="F1773" s="3" t="s">
        <v>13</v>
      </c>
      <c r="G1773" s="1" t="s">
        <v>63</v>
      </c>
      <c r="H1773" s="32" t="str">
        <f>_xlfn.XLOOKUP(B1773,[2]CALCULATION!$B:$B,[2]CALCULATION!$H:$H,"")</f>
        <v>Huawei</v>
      </c>
      <c r="I1773" s="28">
        <v>0</v>
      </c>
      <c r="J1773" s="28">
        <v>0</v>
      </c>
      <c r="K1773" s="28">
        <v>0</v>
      </c>
      <c r="L1773" s="28">
        <v>0</v>
      </c>
      <c r="M1773" s="28">
        <v>0</v>
      </c>
      <c r="N1773" s="28">
        <v>0</v>
      </c>
      <c r="O1773" s="28">
        <v>0</v>
      </c>
      <c r="P1773" s="28">
        <v>1.6541500087035181</v>
      </c>
      <c r="Q1773" s="28">
        <v>0.39593873864618917</v>
      </c>
      <c r="R1773" s="28">
        <v>0</v>
      </c>
      <c r="S1773" s="94">
        <v>0</v>
      </c>
      <c r="T1773" s="94">
        <f>_xlfn.XLOOKUP(B1773,'[3]Nur des jours'!$B:$B,'[3]Nur des jours'!$U:$U,"")</f>
        <v>0</v>
      </c>
      <c r="U1773" s="94">
        <v>1.4183346031909092</v>
      </c>
      <c r="V1773" s="94">
        <v>0</v>
      </c>
      <c r="W1773" s="94">
        <v>0</v>
      </c>
      <c r="X1773" s="94">
        <v>0</v>
      </c>
      <c r="Y1773" s="94">
        <v>0</v>
      </c>
      <c r="Z1773" s="94">
        <v>0</v>
      </c>
      <c r="AA1773" s="94">
        <v>0</v>
      </c>
      <c r="AB1773" s="94">
        <v>0</v>
      </c>
      <c r="AC1773" s="94">
        <f>_xlfn.XLOOKUP(B1773,'[3]Nur des jours'!$B:$B,'[3]Nur des jours'!$N:$N,"")</f>
        <v>0</v>
      </c>
      <c r="AD1773" s="94">
        <v>0</v>
      </c>
      <c r="AE1773" s="94">
        <v>0</v>
      </c>
      <c r="AF1773" s="94">
        <v>0</v>
      </c>
      <c r="AG1773" s="94">
        <v>0</v>
      </c>
      <c r="AH1773" s="94">
        <v>0</v>
      </c>
      <c r="AI1773" s="49" t="s">
        <v>5559</v>
      </c>
      <c r="AJ1773" s="49"/>
      <c r="AK1773" s="48" t="str" cm="1">
        <f t="array" ref="AK1773">IFERROR(_xlfn.IFS(
AM1773="MPR ISSUE","PDH",
AM1773="BSS Hardware Issue","BSS",
AM1773="Sites strategiques, MLL, Pylone, etc.","ENVTECH",
AM1773="AKTIVCO DEFAUT GE &amp; POWER Cabinet","AKTIVCO",
AM1773="AKTIVCO Coupure ENEO &amp; Baisse de tension","AKTIVCO GRID ONLY",
AM1773="Coupure ENEO &amp; Baisse de tension","IHS GRID ONLY",
AM1773="Defaut GE &amp; POWER Cabinet","IHS",
AM1773="Sharing","Partners",
AM1773="Sites strategiques &amp; DataCenter","SST &amp; DC",
AM1773="Exclu","Exclu",
AM1773="SAT","SAT",
AM1773="SPARE-ISSUE","SPARE-ISSUE",
AM1773="Fiber CAmtel","TRANS_FO_CAMTEL",
AM1773="Fiber AOF","Fiber AOF",
AM1773="Projet OCM (HUAWEI)","TRAVAUX-HUAWEI",
AM1773="Projet OCM (NOKIA)","TRAVAUX-NOKIA",
AM1773="ACCESS-ISSUE","ACCESS-ISSUE",
AM1773="Projet OCM (ZTE, NOKIA, autres projets)","TRAVAUX OCM",
AM1773="No root CAuse","No root cause",
AM1773="ODU HS","PDH",
AM1773="IP &amp; VLAN","PDH",
AM1773="Warehouse HUAWEI","SPARE-ISSUE",
AM1773="SPARE-HS","SPARE-ISSUE",
AM1773="Power Telco","BSS",AM1773="no impacts","no impacts"
),"")</f>
        <v>no impacts</v>
      </c>
      <c r="AL1773" s="48" t="str" cm="1">
        <f t="array" ref="AL1773">IFERROR(_xlfn.IFS(
AM1773="MPR ISSUE","TX ISSUE",
AM1773="BSS Hardware Issue","RAN ISSUE",
AM1773="Sites strategiques, MLL, Pylone, etc.","ENVTECH",
AM1773="AKTIVCO DEFAUT GE &amp; POWER Cabinet","POWER ISSUE",
AM1773="AKTIVCO Coupure ENEO &amp; Baisse de tension","POWER ISSUE",
AM1773="Coupure ENEO &amp; Baisse de tension","POWER ISSUE",
AM1773="Defaut GE &amp; POWER Cabinet","POWER ISSUE",
AM1773="Sharing","POWER ISSUE",
AM1773="Sites strategiques &amp; DataCenter","POWER ISSUE",
AM1773="Exclu","Exclu",
AM1773="SAT","TX ISSUE",
AM1773="SPARE-ISSUE","SPARE-ISSUE",
AM1773="Fiber CAmtel","TX ISSUE",
AM1773="Fiber AOF","TX ISSUE",
AM1773="Projet OCM (HUAWEI)","TRAVAUX-HUAWEI",
AM1773="Projet OCM (NOKIA)","TRAVAUX -NOKIA",
AM1773="ACCESS-ISSUE","ACCESS-ISSUE",
AM1773="Projet OCM (ZTE, NOKIA, autres projets)","TRAVAUX OCM",
AM1773="No root CAuse","No root cause",
AM1773="ODU HS","TX ISSUE",
AM1773="IP &amp; VLAN","TX ISSUE",
AM1773="Warehouse HUAWEI","SPARE-ISSUE",
AM1773="SPARE-HS","SPARE-ISSUE",
AM1773="Power Telco","RAN ISSUE",AM1773="no impacts","no impacts"
),"")</f>
        <v>no impacts</v>
      </c>
      <c r="AM1773" s="67" t="s">
        <v>5605</v>
      </c>
      <c r="AN1773" s="48" t="str" cm="1">
        <f t="array" ref="AN1773">IFERROR(_xlfn.IFS(
AM1773="MPR ISSUE","ACTIVE",
AM1773="BSS Hardware Issue","ACTIVE",
AM1773="Sites strategiques, MLL, Pylone, etc.","PASSIVE",
AM1773="AKTIVCO DEFAUT GE &amp; POWER Cabinet","PASSIVE",
AM1773="AKTIVCO Coupure ENEO &amp; Baisse de tension","PASSIVE",
AM1773="Coupure ENEO &amp; Baisse de tension","PASSIVE",
AM1773="Defaut GE &amp; POWER Cabinet","PASSIVE",
AM1773="Sharing","PASSIVE",
AM1773="Sites strategiques &amp; DataCenter","PASSIVE",
AM1773="Exclu","Exclu",
AM1773="SAT","ACTIVE",
AM1773="SPARE-ISSUE","SPARE-ISSUE",
AM1773="Fiber CAmtel","ACTIVE",
AM1773="Fiber AOF","ACTIVE",
AM1773="Projet OCM (HUAWEI)","PLANNED WORKS",
AM1773="Projet OCM (NOKIA)","PLANNED WORKS",
AM1773="ACCESS-ISSUE","ACCESS-ISSUE",
AM1773="Projet OCM (ZTE, NOKIA, autres projets)","PLANNED WORKS",
AM1773="No root CAuse","No root cause",
AM1773="ODU HS","ACTIVE",
AM1773="IP &amp; VLAN","ACTIVE",
AM1773="Warehouse HUAWEI","SPARE-ISSUE",
AM1773="SPARE-HS","SPARE-ISSUE",
AM1773="Power Telco","ACTIVE", AM1773="no impacts","no impacts"
),"")</f>
        <v>no impacts</v>
      </c>
      <c r="AO1773" s="93" t="s">
        <v>5537</v>
      </c>
      <c r="AP1773" s="101" t="str">
        <f t="shared" si="51"/>
        <v>SUO_003</v>
      </c>
      <c r="AR1773" s="17" t="s">
        <v>5537</v>
      </c>
      <c r="AS1773" s="7" t="s">
        <v>5537</v>
      </c>
      <c r="AT1773" s="6"/>
      <c r="AU1773" s="7"/>
      <c r="AV1773" s="3" t="s">
        <v>5537</v>
      </c>
      <c r="AW1773" s="18" t="s">
        <v>5537</v>
      </c>
      <c r="AX1773" s="18" t="s">
        <v>5537</v>
      </c>
      <c r="AY1773" s="18" t="s">
        <v>5537</v>
      </c>
      <c r="AZ1773" s="18" t="s">
        <v>5537</v>
      </c>
      <c r="BA1773" s="18" t="s">
        <v>5537</v>
      </c>
      <c r="BB1773" s="18" t="s">
        <v>5537</v>
      </c>
      <c r="BC1773" s="18" t="s">
        <v>5537</v>
      </c>
      <c r="BD1773" s="18" t="s">
        <v>5537</v>
      </c>
      <c r="BE1773" s="18" t="s">
        <v>5537</v>
      </c>
      <c r="BF1773" s="18" t="s">
        <v>5537</v>
      </c>
      <c r="BG1773" s="18" t="s">
        <v>5537</v>
      </c>
      <c r="BH1773" s="18" t="s">
        <v>5537</v>
      </c>
      <c r="BI1773" s="9" t="s">
        <v>5537</v>
      </c>
      <c r="BJ1773" s="14"/>
      <c r="BK1773" s="14" t="s">
        <v>5537</v>
      </c>
      <c r="BL1773" s="14" t="str">
        <f>_xlfn.XLOOKUP(B1773,'[4]cell downs 18042026 17h'!$B:$B,'[4]cell downs 18042026 17h'!$B:$B,"")</f>
        <v/>
      </c>
      <c r="BM1773" s="14" t="str">
        <f>_xlfn.XLOOKUP(B1773,'[5]Cells Huawei 19042026 15h'!$B:$B,'[5]Cells Huawei 19042026 15h'!$B:$B,"")</f>
        <v/>
      </c>
      <c r="BN1773" s="9" t="str">
        <f>_xlfn.XLOOKUP(B1773,'[6]cells down 19042026 9H40'!$B:$B,'[6]cells down 19042026 9H40'!$B:$B,"")</f>
        <v/>
      </c>
      <c r="BO1773" s="9" t="s">
        <v>5537</v>
      </c>
      <c r="BP1773" s="9" t="s">
        <v>12</v>
      </c>
      <c r="BQ1773" s="115"/>
    </row>
    <row r="1774" spans="1:69" s="9" customFormat="1" x14ac:dyDescent="0.3">
      <c r="A1774" s="1" t="s">
        <v>3522</v>
      </c>
      <c r="B1774" s="8" t="s">
        <v>3523</v>
      </c>
      <c r="C1774" s="3" t="str">
        <f>_xlfn.XLOOKUP(B1774,'[1]daily break down'!$D:$D,'[1]daily break down'!$E:$E,"")</f>
        <v>CENTRE</v>
      </c>
      <c r="D1774" s="1" t="s">
        <v>21</v>
      </c>
      <c r="E1774" s="1" t="s">
        <v>3524</v>
      </c>
      <c r="F1774" s="3" t="s">
        <v>226</v>
      </c>
      <c r="G1774" s="1" t="s">
        <v>3522</v>
      </c>
      <c r="H1774" s="34" t="str">
        <f>_xlfn.XLOOKUP(B1774,[2]CALCULATION!$B:$B,[2]CALCULATION!$H:$H,"")</f>
        <v>ZTE</v>
      </c>
      <c r="I1774" s="28">
        <v>0</v>
      </c>
      <c r="J1774" s="28">
        <v>0</v>
      </c>
      <c r="K1774" s="28">
        <v>0</v>
      </c>
      <c r="L1774" s="28">
        <v>0</v>
      </c>
      <c r="M1774" s="28">
        <v>0</v>
      </c>
      <c r="N1774" s="28">
        <v>0</v>
      </c>
      <c r="O1774" s="28">
        <v>0</v>
      </c>
      <c r="P1774" s="28">
        <v>0</v>
      </c>
      <c r="Q1774" s="28">
        <v>0</v>
      </c>
      <c r="R1774" s="28">
        <v>0</v>
      </c>
      <c r="S1774" s="94">
        <v>0</v>
      </c>
      <c r="T1774" s="94">
        <f>_xlfn.XLOOKUP(B1774,'[3]Nur des jours'!$B:$B,'[3]Nur des jours'!$U:$U,"")</f>
        <v>0</v>
      </c>
      <c r="U1774" s="94">
        <v>0</v>
      </c>
      <c r="V1774" s="94">
        <v>0</v>
      </c>
      <c r="W1774" s="94">
        <v>0</v>
      </c>
      <c r="X1774" s="94">
        <v>0</v>
      </c>
      <c r="Y1774" s="94">
        <v>0</v>
      </c>
      <c r="Z1774" s="94">
        <v>0</v>
      </c>
      <c r="AA1774" s="94">
        <v>0</v>
      </c>
      <c r="AB1774" s="94">
        <v>0</v>
      </c>
      <c r="AC1774" s="94">
        <f>_xlfn.XLOOKUP(B1774,'[3]Nur des jours'!$B:$B,'[3]Nur des jours'!$N:$N,"")</f>
        <v>0</v>
      </c>
      <c r="AD1774" s="94">
        <v>0</v>
      </c>
      <c r="AE1774" s="94">
        <v>0</v>
      </c>
      <c r="AF1774" s="94">
        <v>0</v>
      </c>
      <c r="AG1774" s="94">
        <v>0</v>
      </c>
      <c r="AH1774" s="94">
        <v>0</v>
      </c>
      <c r="AI1774" s="49" t="s">
        <v>6588</v>
      </c>
      <c r="AJ1774" s="49"/>
      <c r="AK1774" s="48" t="str" cm="1">
        <f t="array" ref="AK1774">IFERROR(_xlfn.IFS(
AM1774="MPR ISSUE","PDH",
AM1774="BSS Hardware Issue","BSS",
AM1774="Sites strategiques, MLL, Pylone, etc.","ENVTECH",
AM1774="AKTIVCO DEFAUT GE &amp; POWER Cabinet","AKTIVCO",
AM1774="AKTIVCO Coupure ENEO &amp; Baisse de tension","AKTIVCO GRID ONLY",
AM1774="Coupure ENEO &amp; Baisse de tension","IHS GRID ONLY",
AM1774="Defaut GE &amp; POWER Cabinet","IHS",
AM1774="Sharing","Partners",
AM1774="Sites strategiques &amp; DataCenter","SST &amp; DC",
AM1774="Exclu","Exclu",
AM1774="SAT","SAT",
AM1774="SPARE-ISSUE","SPARE-ISSUE",
AM1774="Fiber CAmtel","TRANS_FO_CAMTEL",
AM1774="Fiber AOF","Fiber AOF",
AM1774="Projet OCM (HUAWEI)","TRAVAUX-HUAWEI",
AM1774="Projet OCM (NOKIA)","TRAVAUX-NOKIA",
AM1774="ACCESS-ISSUE","ACCESS-ISSUE",
AM1774="Projet OCM (ZTE, NOKIA, autres projets)","TRAVAUX OCM",
AM1774="No root CAuse","No root cause",
AM1774="ODU HS","PDH",
AM1774="IP &amp; VLAN","PDH",
AM1774="Warehouse HUAWEI","SPARE-ISSUE",
AM1774="SPARE-HS","SPARE-ISSUE",
AM1774="Power Telco","BSS",AM1774="no impacts","no impacts"
),"")</f>
        <v>Exclu</v>
      </c>
      <c r="AL1774" s="48" t="str" cm="1">
        <f t="array" ref="AL1774">IFERROR(_xlfn.IFS(
AM1774="MPR ISSUE","TX ISSUE",
AM1774="BSS Hardware Issue","RAN ISSUE",
AM1774="Sites strategiques, MLL, Pylone, etc.","ENVTECH",
AM1774="AKTIVCO DEFAUT GE &amp; POWER Cabinet","POWER ISSUE",
AM1774="AKTIVCO Coupure ENEO &amp; Baisse de tension","POWER ISSUE",
AM1774="Coupure ENEO &amp; Baisse de tension","POWER ISSUE",
AM1774="Defaut GE &amp; POWER Cabinet","POWER ISSUE",
AM1774="Sharing","POWER ISSUE",
AM1774="Sites strategiques &amp; DataCenter","POWER ISSUE",
AM1774="Exclu","Exclu",
AM1774="SAT","TX ISSUE",
AM1774="SPARE-ISSUE","SPARE-ISSUE",
AM1774="Fiber CAmtel","TX ISSUE",
AM1774="Fiber AOF","TX ISSUE",
AM1774="Projet OCM (HUAWEI)","TRAVAUX-HUAWEI",
AM1774="Projet OCM (NOKIA)","TRAVAUX -NOKIA",
AM1774="ACCESS-ISSUE","ACCESS-ISSUE",
AM1774="Projet OCM (ZTE, NOKIA, autres projets)","TRAVAUX OCM",
AM1774="No root CAuse","No root cause",
AM1774="ODU HS","TX ISSUE",
AM1774="IP &amp; VLAN","TX ISSUE",
AM1774="Warehouse HUAWEI","SPARE-ISSUE",
AM1774="SPARE-HS","SPARE-ISSUE",
AM1774="Power Telco","RAN ISSUE",AM1774="no impacts","no impacts"
),"")</f>
        <v>Exclu</v>
      </c>
      <c r="AM1774" s="67" t="s">
        <v>6588</v>
      </c>
      <c r="AN1774" s="48" t="str" cm="1">
        <f t="array" ref="AN1774">IFERROR(_xlfn.IFS(
AM1774="MPR ISSUE","ACTIVE",
AM1774="BSS Hardware Issue","ACTIVE",
AM1774="Sites strategiques, MLL, Pylone, etc.","PASSIVE",
AM1774="AKTIVCO DEFAUT GE &amp; POWER Cabinet","PASSIVE",
AM1774="AKTIVCO Coupure ENEO &amp; Baisse de tension","PASSIVE",
AM1774="Coupure ENEO &amp; Baisse de tension","PASSIVE",
AM1774="Defaut GE &amp; POWER Cabinet","PASSIVE",
AM1774="Sharing","PASSIVE",
AM1774="Sites strategiques &amp; DataCenter","PASSIVE",
AM1774="Exclu","Exclu",
AM1774="SAT","ACTIVE",
AM1774="SPARE-ISSUE","SPARE-ISSUE",
AM1774="Fiber CAmtel","ACTIVE",
AM1774="Fiber AOF","ACTIVE",
AM1774="Projet OCM (HUAWEI)","PLANNED WORKS",
AM1774="Projet OCM (NOKIA)","PLANNED WORKS",
AM1774="ACCESS-ISSUE","ACCESS-ISSUE",
AM1774="Projet OCM (ZTE, NOKIA, autres projets)","PLANNED WORKS",
AM1774="No root CAuse","No root cause",
AM1774="ODU HS","ACTIVE",
AM1774="IP &amp; VLAN","ACTIVE",
AM1774="Warehouse HUAWEI","SPARE-ISSUE",
AM1774="SPARE-HS","SPARE-ISSUE",
AM1774="Power Telco","ACTIVE", AM1774="no impacts","no impacts"
),"")</f>
        <v>Exclu</v>
      </c>
      <c r="AO1774" s="93" t="s">
        <v>5537</v>
      </c>
      <c r="AP1774" s="101" t="str">
        <f t="shared" si="51"/>
        <v>EST_123</v>
      </c>
      <c r="AR1774" s="17" t="s">
        <v>5537</v>
      </c>
      <c r="AS1774" s="7" t="s">
        <v>5537</v>
      </c>
      <c r="AT1774" s="6"/>
      <c r="AU1774" s="7"/>
      <c r="AV1774" s="3" t="s">
        <v>5537</v>
      </c>
      <c r="AW1774" s="18" t="s">
        <v>5537</v>
      </c>
      <c r="AX1774" s="18" t="s">
        <v>5537</v>
      </c>
      <c r="AY1774" s="18" t="s">
        <v>5537</v>
      </c>
      <c r="AZ1774" s="18" t="s">
        <v>5537</v>
      </c>
      <c r="BA1774" s="18" t="s">
        <v>5537</v>
      </c>
      <c r="BB1774" s="18" t="s">
        <v>5537</v>
      </c>
      <c r="BC1774" s="18" t="s">
        <v>5537</v>
      </c>
      <c r="BD1774" s="18" t="s">
        <v>5537</v>
      </c>
      <c r="BE1774" s="18" t="s">
        <v>5537</v>
      </c>
      <c r="BF1774" s="18" t="s">
        <v>5537</v>
      </c>
      <c r="BG1774" s="18" t="s">
        <v>5537</v>
      </c>
      <c r="BH1774" s="18" t="s">
        <v>5537</v>
      </c>
      <c r="BI1774" s="9" t="s">
        <v>5537</v>
      </c>
      <c r="BJ1774" s="14"/>
      <c r="BK1774" s="14" t="s">
        <v>5537</v>
      </c>
      <c r="BL1774" s="14" t="str">
        <f>_xlfn.XLOOKUP(B1774,'[4]cell downs 18042026 17h'!$B:$B,'[4]cell downs 18042026 17h'!$B:$B,"")</f>
        <v/>
      </c>
      <c r="BM1774" s="14" t="str">
        <f>_xlfn.XLOOKUP(B1774,'[5]Cells Huawei 19042026 15h'!$B:$B,'[5]Cells Huawei 19042026 15h'!$B:$B,"")</f>
        <v/>
      </c>
      <c r="BN1774" s="9" t="str">
        <f>_xlfn.XLOOKUP(B1774,'[6]cells down 19042026 9H40'!$B:$B,'[6]cells down 19042026 9H40'!$B:$B,"")</f>
        <v/>
      </c>
      <c r="BO1774" s="9" t="s">
        <v>5537</v>
      </c>
      <c r="BP1774" s="9" t="s">
        <v>5537</v>
      </c>
      <c r="BQ1774" s="115"/>
    </row>
    <row r="1775" spans="1:69" s="9" customFormat="1" x14ac:dyDescent="0.3">
      <c r="A1775" s="1" t="s">
        <v>3037</v>
      </c>
      <c r="B1775" s="16" t="s">
        <v>3038</v>
      </c>
      <c r="C1775" s="3" t="str">
        <f>_xlfn.XLOOKUP(B1775,'[1]daily break down'!$D:$D,'[1]daily break down'!$E:$E,"")</f>
        <v>Douala</v>
      </c>
      <c r="D1775" s="1"/>
      <c r="E1775" s="1"/>
      <c r="F1775" s="3" t="s">
        <v>31</v>
      </c>
      <c r="G1775" s="1" t="s">
        <v>32</v>
      </c>
      <c r="H1775" s="34" t="str">
        <f>_xlfn.XLOOKUP(B1775,[2]CALCULATION!$B:$B,[2]CALCULATION!$H:$H,"")</f>
        <v>ZTE</v>
      </c>
      <c r="I1775" s="28">
        <v>0</v>
      </c>
      <c r="J1775" s="28">
        <v>7.4586297523349707E-2</v>
      </c>
      <c r="K1775" s="28">
        <v>0</v>
      </c>
      <c r="L1775" s="28">
        <v>0</v>
      </c>
      <c r="M1775" s="28">
        <v>0</v>
      </c>
      <c r="N1775" s="28">
        <v>0</v>
      </c>
      <c r="O1775" s="28">
        <v>0</v>
      </c>
      <c r="P1775" s="28">
        <v>0.46028770121535362</v>
      </c>
      <c r="Q1775" s="28">
        <v>0</v>
      </c>
      <c r="R1775" s="28">
        <v>0</v>
      </c>
      <c r="S1775" s="94">
        <v>0</v>
      </c>
      <c r="T1775" s="94">
        <f>_xlfn.XLOOKUP(B1775,'[3]Nur des jours'!$B:$B,'[3]Nur des jours'!$U:$U,"")</f>
        <v>0</v>
      </c>
      <c r="U1775" s="94">
        <v>0</v>
      </c>
      <c r="V1775" s="94">
        <v>0</v>
      </c>
      <c r="W1775" s="94">
        <v>0</v>
      </c>
      <c r="X1775" s="94">
        <v>0</v>
      </c>
      <c r="Y1775" s="94">
        <v>0</v>
      </c>
      <c r="Z1775" s="94">
        <v>0</v>
      </c>
      <c r="AA1775" s="94">
        <v>0</v>
      </c>
      <c r="AB1775" s="94">
        <v>0</v>
      </c>
      <c r="AC1775" s="94">
        <f>_xlfn.XLOOKUP(B1775,'[3]Nur des jours'!$B:$B,'[3]Nur des jours'!$N:$N,"")</f>
        <v>0</v>
      </c>
      <c r="AD1775" s="94">
        <v>0</v>
      </c>
      <c r="AE1775" s="94">
        <v>0</v>
      </c>
      <c r="AF1775" s="94">
        <v>0</v>
      </c>
      <c r="AG1775" s="94">
        <v>0</v>
      </c>
      <c r="AH1775" s="94">
        <v>0</v>
      </c>
      <c r="AI1775" s="49" t="s">
        <v>5559</v>
      </c>
      <c r="AJ1775" s="49"/>
      <c r="AK1775" s="48" t="str" cm="1">
        <f t="array" ref="AK1775">IFERROR(_xlfn.IFS(
AM1775="MPR ISSUE","PDH",
AM1775="BSS Hardware Issue","BSS",
AM1775="Sites strategiques, MLL, Pylone, etc.","ENVTECH",
AM1775="AKTIVCO DEFAUT GE &amp; POWER Cabinet","AKTIVCO",
AM1775="AKTIVCO Coupure ENEO &amp; Baisse de tension","AKTIVCO GRID ONLY",
AM1775="Coupure ENEO &amp; Baisse de tension","IHS GRID ONLY",
AM1775="Defaut GE &amp; POWER Cabinet","IHS",
AM1775="Sharing","Partners",
AM1775="Sites strategiques &amp; DataCenter","SST &amp; DC",
AM1775="Exclu","Exclu",
AM1775="SAT","SAT",
AM1775="SPARE-ISSUE","SPARE-ISSUE",
AM1775="Fiber CAmtel","TRANS_FO_CAMTEL",
AM1775="Fiber AOF","Fiber AOF",
AM1775="Projet OCM (HUAWEI)","TRAVAUX-HUAWEI",
AM1775="Projet OCM (NOKIA)","TRAVAUX-NOKIA",
AM1775="ACCESS-ISSUE","ACCESS-ISSUE",
AM1775="Projet OCM (ZTE, NOKIA, autres projets)","TRAVAUX OCM",
AM1775="No root CAuse","No root cause",
AM1775="ODU HS","PDH",
AM1775="IP &amp; VLAN","PDH",
AM1775="Warehouse HUAWEI","SPARE-ISSUE",
AM1775="SPARE-HS","SPARE-ISSUE",
AM1775="Power Telco","BSS",AM1775="no impacts","no impacts"
),"")</f>
        <v>no impacts</v>
      </c>
      <c r="AL1775" s="48" t="str" cm="1">
        <f t="array" ref="AL1775">IFERROR(_xlfn.IFS(
AM1775="MPR ISSUE","TX ISSUE",
AM1775="BSS Hardware Issue","RAN ISSUE",
AM1775="Sites strategiques, MLL, Pylone, etc.","ENVTECH",
AM1775="AKTIVCO DEFAUT GE &amp; POWER Cabinet","POWER ISSUE",
AM1775="AKTIVCO Coupure ENEO &amp; Baisse de tension","POWER ISSUE",
AM1775="Coupure ENEO &amp; Baisse de tension","POWER ISSUE",
AM1775="Defaut GE &amp; POWER Cabinet","POWER ISSUE",
AM1775="Sharing","POWER ISSUE",
AM1775="Sites strategiques &amp; DataCenter","POWER ISSUE",
AM1775="Exclu","Exclu",
AM1775="SAT","TX ISSUE",
AM1775="SPARE-ISSUE","SPARE-ISSUE",
AM1775="Fiber CAmtel","TX ISSUE",
AM1775="Fiber AOF","TX ISSUE",
AM1775="Projet OCM (HUAWEI)","TRAVAUX-HUAWEI",
AM1775="Projet OCM (NOKIA)","TRAVAUX -NOKIA",
AM1775="ACCESS-ISSUE","ACCESS-ISSUE",
AM1775="Projet OCM (ZTE, NOKIA, autres projets)","TRAVAUX OCM",
AM1775="No root CAuse","No root cause",
AM1775="ODU HS","TX ISSUE",
AM1775="IP &amp; VLAN","TX ISSUE",
AM1775="Warehouse HUAWEI","SPARE-ISSUE",
AM1775="SPARE-HS","SPARE-ISSUE",
AM1775="Power Telco","RAN ISSUE",AM1775="no impacts","no impacts"
),"")</f>
        <v>no impacts</v>
      </c>
      <c r="AM1775" s="67" t="s">
        <v>5605</v>
      </c>
      <c r="AN1775" s="48" t="str" cm="1">
        <f t="array" ref="AN1775">IFERROR(_xlfn.IFS(
AM1775="MPR ISSUE","ACTIVE",
AM1775="BSS Hardware Issue","ACTIVE",
AM1775="Sites strategiques, MLL, Pylone, etc.","PASSIVE",
AM1775="AKTIVCO DEFAUT GE &amp; POWER Cabinet","PASSIVE",
AM1775="AKTIVCO Coupure ENEO &amp; Baisse de tension","PASSIVE",
AM1775="Coupure ENEO &amp; Baisse de tension","PASSIVE",
AM1775="Defaut GE &amp; POWER Cabinet","PASSIVE",
AM1775="Sharing","PASSIVE",
AM1775="Sites strategiques &amp; DataCenter","PASSIVE",
AM1775="Exclu","Exclu",
AM1775="SAT","ACTIVE",
AM1775="SPARE-ISSUE","SPARE-ISSUE",
AM1775="Fiber CAmtel","ACTIVE",
AM1775="Fiber AOF","ACTIVE",
AM1775="Projet OCM (HUAWEI)","PLANNED WORKS",
AM1775="Projet OCM (NOKIA)","PLANNED WORKS",
AM1775="ACCESS-ISSUE","ACCESS-ISSUE",
AM1775="Projet OCM (ZTE, NOKIA, autres projets)","PLANNED WORKS",
AM1775="No root CAuse","No root cause",
AM1775="ODU HS","ACTIVE",
AM1775="IP &amp; VLAN","ACTIVE",
AM1775="Warehouse HUAWEI","SPARE-ISSUE",
AM1775="SPARE-HS","SPARE-ISSUE",
AM1775="Power Telco","ACTIVE", AM1775="no impacts","no impacts"
),"")</f>
        <v>no impacts</v>
      </c>
      <c r="AO1775" s="93" t="s">
        <v>5537</v>
      </c>
      <c r="AP1775" s="101" t="str">
        <f t="shared" si="51"/>
        <v>LIT_727</v>
      </c>
      <c r="AR1775" s="17" t="s">
        <v>5537</v>
      </c>
      <c r="AS1775" s="7" t="s">
        <v>5537</v>
      </c>
      <c r="AT1775" s="6"/>
      <c r="AU1775" s="7"/>
      <c r="AV1775" s="3" t="s">
        <v>5537</v>
      </c>
      <c r="AW1775" s="18" t="s">
        <v>5537</v>
      </c>
      <c r="AX1775" s="18" t="s">
        <v>5537</v>
      </c>
      <c r="AY1775" s="18" t="s">
        <v>5537</v>
      </c>
      <c r="AZ1775" s="18" t="s">
        <v>5537</v>
      </c>
      <c r="BA1775" s="18" t="s">
        <v>5537</v>
      </c>
      <c r="BB1775" s="18" t="s">
        <v>5537</v>
      </c>
      <c r="BC1775" s="18" t="s">
        <v>5537</v>
      </c>
      <c r="BD1775" s="18" t="s">
        <v>5537</v>
      </c>
      <c r="BE1775" s="18" t="s">
        <v>5537</v>
      </c>
      <c r="BF1775" s="18" t="s">
        <v>5537</v>
      </c>
      <c r="BG1775" s="18" t="s">
        <v>5537</v>
      </c>
      <c r="BH1775" s="18" t="s">
        <v>5537</v>
      </c>
      <c r="BI1775" s="9" t="s">
        <v>5537</v>
      </c>
      <c r="BJ1775" s="14"/>
      <c r="BK1775" s="14" t="s">
        <v>5537</v>
      </c>
      <c r="BL1775" s="14" t="str">
        <f>_xlfn.XLOOKUP(B1775,'[4]cell downs 18042026 17h'!$B:$B,'[4]cell downs 18042026 17h'!$B:$B,"")</f>
        <v/>
      </c>
      <c r="BM1775" s="14" t="str">
        <f>_xlfn.XLOOKUP(B1775,'[5]Cells Huawei 19042026 15h'!$B:$B,'[5]Cells Huawei 19042026 15h'!$B:$B,"")</f>
        <v/>
      </c>
      <c r="BN1775" s="9" t="str">
        <f>_xlfn.XLOOKUP(B1775,'[6]cells down 19042026 9H40'!$B:$B,'[6]cells down 19042026 9H40'!$B:$B,"")</f>
        <v/>
      </c>
      <c r="BO1775" s="9" t="s">
        <v>5537</v>
      </c>
      <c r="BP1775" s="9" t="s">
        <v>5537</v>
      </c>
      <c r="BQ1775" s="115"/>
    </row>
    <row r="1776" spans="1:69" s="9" customFormat="1" x14ac:dyDescent="0.3">
      <c r="A1776" s="1" t="s">
        <v>4433</v>
      </c>
      <c r="B1776" s="8" t="s">
        <v>4434</v>
      </c>
      <c r="C1776" s="3" t="str">
        <f>_xlfn.XLOOKUP(B1776,'[1]daily break down'!$D:$D,'[1]daily break down'!$E:$E,"")</f>
        <v>Douala</v>
      </c>
      <c r="D1776" s="1"/>
      <c r="E1776" s="1"/>
      <c r="F1776" s="3" t="s">
        <v>31</v>
      </c>
      <c r="G1776" s="1" t="s">
        <v>32</v>
      </c>
      <c r="H1776" s="34" t="str">
        <f>_xlfn.XLOOKUP(B1776,[2]CALCULATION!$B:$B,[2]CALCULATION!$H:$H,"")</f>
        <v>ZTE</v>
      </c>
      <c r="I1776" s="28">
        <v>0</v>
      </c>
      <c r="J1776" s="28">
        <v>0</v>
      </c>
      <c r="K1776" s="28">
        <v>0</v>
      </c>
      <c r="L1776" s="28">
        <v>1.4803115003436352E-3</v>
      </c>
      <c r="M1776" s="28">
        <v>0</v>
      </c>
      <c r="N1776" s="28">
        <v>0</v>
      </c>
      <c r="O1776" s="28">
        <v>0</v>
      </c>
      <c r="P1776" s="28">
        <v>0.38200954248030305</v>
      </c>
      <c r="Q1776" s="28">
        <v>0</v>
      </c>
      <c r="R1776" s="28">
        <v>0</v>
      </c>
      <c r="S1776" s="94">
        <v>0</v>
      </c>
      <c r="T1776" s="94">
        <f>_xlfn.XLOOKUP(B1776,'[3]Nur des jours'!$B:$B,'[3]Nur des jours'!$U:$U,"")</f>
        <v>0</v>
      </c>
      <c r="U1776" s="94">
        <v>0</v>
      </c>
      <c r="V1776" s="94">
        <v>0</v>
      </c>
      <c r="W1776" s="94">
        <v>0</v>
      </c>
      <c r="X1776" s="94">
        <v>0</v>
      </c>
      <c r="Y1776" s="94">
        <v>0</v>
      </c>
      <c r="Z1776" s="94">
        <v>0</v>
      </c>
      <c r="AA1776" s="94">
        <v>0</v>
      </c>
      <c r="AB1776" s="94">
        <v>0</v>
      </c>
      <c r="AC1776" s="94">
        <f>_xlfn.XLOOKUP(B1776,'[3]Nur des jours'!$B:$B,'[3]Nur des jours'!$N:$N,"")</f>
        <v>0</v>
      </c>
      <c r="AD1776" s="94">
        <v>0</v>
      </c>
      <c r="AE1776" s="94">
        <v>0</v>
      </c>
      <c r="AF1776" s="94">
        <v>0</v>
      </c>
      <c r="AG1776" s="94">
        <v>0</v>
      </c>
      <c r="AH1776" s="94">
        <v>0</v>
      </c>
      <c r="AI1776" s="49" t="s">
        <v>5559</v>
      </c>
      <c r="AJ1776" s="49"/>
      <c r="AK1776" s="48" t="str" cm="1">
        <f t="array" ref="AK1776">IFERROR(_xlfn.IFS(
AM1776="MPR ISSUE","PDH",
AM1776="BSS Hardware Issue","BSS",
AM1776="Sites strategiques, MLL, Pylone, etc.","ENVTECH",
AM1776="AKTIVCO DEFAUT GE &amp; POWER Cabinet","AKTIVCO",
AM1776="AKTIVCO Coupure ENEO &amp; Baisse de tension","AKTIVCO GRID ONLY",
AM1776="Coupure ENEO &amp; Baisse de tension","IHS GRID ONLY",
AM1776="Defaut GE &amp; POWER Cabinet","IHS",
AM1776="Sharing","Partners",
AM1776="Sites strategiques &amp; DataCenter","SST &amp; DC",
AM1776="Exclu","Exclu",
AM1776="SAT","SAT",
AM1776="SPARE-ISSUE","SPARE-ISSUE",
AM1776="Fiber CAmtel","TRANS_FO_CAMTEL",
AM1776="Fiber AOF","Fiber AOF",
AM1776="Projet OCM (HUAWEI)","TRAVAUX-HUAWEI",
AM1776="Projet OCM (NOKIA)","TRAVAUX-NOKIA",
AM1776="ACCESS-ISSUE","ACCESS-ISSUE",
AM1776="Projet OCM (ZTE, NOKIA, autres projets)","TRAVAUX OCM",
AM1776="No root CAuse","No root cause",
AM1776="ODU HS","PDH",
AM1776="IP &amp; VLAN","PDH",
AM1776="Warehouse HUAWEI","SPARE-ISSUE",
AM1776="SPARE-HS","SPARE-ISSUE",
AM1776="Power Telco","BSS",AM1776="no impacts","no impacts"
),"")</f>
        <v>no impacts</v>
      </c>
      <c r="AL1776" s="48" t="str" cm="1">
        <f t="array" ref="AL1776">IFERROR(_xlfn.IFS(
AM1776="MPR ISSUE","TX ISSUE",
AM1776="BSS Hardware Issue","RAN ISSUE",
AM1776="Sites strategiques, MLL, Pylone, etc.","ENVTECH",
AM1776="AKTIVCO DEFAUT GE &amp; POWER Cabinet","POWER ISSUE",
AM1776="AKTIVCO Coupure ENEO &amp; Baisse de tension","POWER ISSUE",
AM1776="Coupure ENEO &amp; Baisse de tension","POWER ISSUE",
AM1776="Defaut GE &amp; POWER Cabinet","POWER ISSUE",
AM1776="Sharing","POWER ISSUE",
AM1776="Sites strategiques &amp; DataCenter","POWER ISSUE",
AM1776="Exclu","Exclu",
AM1776="SAT","TX ISSUE",
AM1776="SPARE-ISSUE","SPARE-ISSUE",
AM1776="Fiber CAmtel","TX ISSUE",
AM1776="Fiber AOF","TX ISSUE",
AM1776="Projet OCM (HUAWEI)","TRAVAUX-HUAWEI",
AM1776="Projet OCM (NOKIA)","TRAVAUX -NOKIA",
AM1776="ACCESS-ISSUE","ACCESS-ISSUE",
AM1776="Projet OCM (ZTE, NOKIA, autres projets)","TRAVAUX OCM",
AM1776="No root CAuse","No root cause",
AM1776="ODU HS","TX ISSUE",
AM1776="IP &amp; VLAN","TX ISSUE",
AM1776="Warehouse HUAWEI","SPARE-ISSUE",
AM1776="SPARE-HS","SPARE-ISSUE",
AM1776="Power Telco","RAN ISSUE",AM1776="no impacts","no impacts"
),"")</f>
        <v>no impacts</v>
      </c>
      <c r="AM1776" s="67" t="s">
        <v>5605</v>
      </c>
      <c r="AN1776" s="48" t="str" cm="1">
        <f t="array" ref="AN1776">IFERROR(_xlfn.IFS(
AM1776="MPR ISSUE","ACTIVE",
AM1776="BSS Hardware Issue","ACTIVE",
AM1776="Sites strategiques, MLL, Pylone, etc.","PASSIVE",
AM1776="AKTIVCO DEFAUT GE &amp; POWER Cabinet","PASSIVE",
AM1776="AKTIVCO Coupure ENEO &amp; Baisse de tension","PASSIVE",
AM1776="Coupure ENEO &amp; Baisse de tension","PASSIVE",
AM1776="Defaut GE &amp; POWER Cabinet","PASSIVE",
AM1776="Sharing","PASSIVE",
AM1776="Sites strategiques &amp; DataCenter","PASSIVE",
AM1776="Exclu","Exclu",
AM1776="SAT","ACTIVE",
AM1776="SPARE-ISSUE","SPARE-ISSUE",
AM1776="Fiber CAmtel","ACTIVE",
AM1776="Fiber AOF","ACTIVE",
AM1776="Projet OCM (HUAWEI)","PLANNED WORKS",
AM1776="Projet OCM (NOKIA)","PLANNED WORKS",
AM1776="ACCESS-ISSUE","ACCESS-ISSUE",
AM1776="Projet OCM (ZTE, NOKIA, autres projets)","PLANNED WORKS",
AM1776="No root CAuse","No root cause",
AM1776="ODU HS","ACTIVE",
AM1776="IP &amp; VLAN","ACTIVE",
AM1776="Warehouse HUAWEI","SPARE-ISSUE",
AM1776="SPARE-HS","SPARE-ISSUE",
AM1776="Power Telco","ACTIVE", AM1776="no impacts","no impacts"
),"")</f>
        <v>no impacts</v>
      </c>
      <c r="AO1776" s="93" t="s">
        <v>5537</v>
      </c>
      <c r="AP1776" s="101" t="str">
        <f t="shared" si="51"/>
        <v>LIT_010</v>
      </c>
      <c r="AR1776" s="17" t="s">
        <v>5537</v>
      </c>
      <c r="AS1776" s="7" t="s">
        <v>5537</v>
      </c>
      <c r="AT1776" s="6"/>
      <c r="AU1776" s="7"/>
      <c r="AV1776" s="3" t="s">
        <v>5537</v>
      </c>
      <c r="AW1776" s="18" t="s">
        <v>5537</v>
      </c>
      <c r="AX1776" s="18" t="s">
        <v>5537</v>
      </c>
      <c r="AY1776" s="18" t="s">
        <v>5537</v>
      </c>
      <c r="AZ1776" s="18" t="s">
        <v>5537</v>
      </c>
      <c r="BA1776" s="18" t="s">
        <v>5537</v>
      </c>
      <c r="BB1776" s="18" t="s">
        <v>5537</v>
      </c>
      <c r="BC1776" s="18" t="s">
        <v>5537</v>
      </c>
      <c r="BD1776" s="18" t="s">
        <v>5537</v>
      </c>
      <c r="BE1776" s="18" t="s">
        <v>5537</v>
      </c>
      <c r="BF1776" s="18" t="s">
        <v>5537</v>
      </c>
      <c r="BG1776" s="18" t="s">
        <v>5537</v>
      </c>
      <c r="BH1776" s="18" t="s">
        <v>5537</v>
      </c>
      <c r="BI1776" s="9" t="s">
        <v>5537</v>
      </c>
      <c r="BJ1776" s="14"/>
      <c r="BK1776" s="14" t="s">
        <v>5537</v>
      </c>
      <c r="BL1776" s="14" t="str">
        <f>_xlfn.XLOOKUP(B1776,'[4]cell downs 18042026 17h'!$B:$B,'[4]cell downs 18042026 17h'!$B:$B,"")</f>
        <v/>
      </c>
      <c r="BM1776" s="14" t="str">
        <f>_xlfn.XLOOKUP(B1776,'[5]Cells Huawei 19042026 15h'!$B:$B,'[5]Cells Huawei 19042026 15h'!$B:$B,"")</f>
        <v/>
      </c>
      <c r="BN1776" s="9" t="str">
        <f>_xlfn.XLOOKUP(B1776,'[6]cells down 19042026 9H40'!$B:$B,'[6]cells down 19042026 9H40'!$B:$B,"")</f>
        <v/>
      </c>
      <c r="BO1776" s="9" t="s">
        <v>5537</v>
      </c>
      <c r="BP1776" s="9" t="s">
        <v>5537</v>
      </c>
      <c r="BQ1776" s="115"/>
    </row>
    <row r="1777" spans="1:69" s="9" customFormat="1" x14ac:dyDescent="0.3">
      <c r="A1777" s="1" t="s">
        <v>5180</v>
      </c>
      <c r="B1777" s="8" t="s">
        <v>5181</v>
      </c>
      <c r="C1777" s="3" t="str">
        <f>_xlfn.XLOOKUP(B1777,'[1]daily break down'!$D:$D,'[1]daily break down'!$E:$E,"")</f>
        <v>SUD-OUEST</v>
      </c>
      <c r="D1777" s="1" t="s">
        <v>11</v>
      </c>
      <c r="E1777" s="1" t="s">
        <v>12</v>
      </c>
      <c r="F1777" s="3" t="s">
        <v>13</v>
      </c>
      <c r="G1777" s="1" t="s">
        <v>63</v>
      </c>
      <c r="H1777" s="32" t="str">
        <f>_xlfn.XLOOKUP(B1777,[2]CALCULATION!$B:$B,[2]CALCULATION!$H:$H,"")</f>
        <v>Huawei</v>
      </c>
      <c r="I1777" s="28">
        <v>0</v>
      </c>
      <c r="J1777" s="28">
        <v>0</v>
      </c>
      <c r="K1777" s="28">
        <v>0</v>
      </c>
      <c r="L1777" s="28">
        <v>0</v>
      </c>
      <c r="M1777" s="28">
        <v>0</v>
      </c>
      <c r="N1777" s="28">
        <v>0</v>
      </c>
      <c r="O1777" s="28">
        <v>0</v>
      </c>
      <c r="P1777" s="28">
        <v>0.10950738086881087</v>
      </c>
      <c r="Q1777" s="28">
        <v>0</v>
      </c>
      <c r="R1777" s="28">
        <v>0</v>
      </c>
      <c r="S1777" s="94">
        <v>0</v>
      </c>
      <c r="T1777" s="94">
        <f>_xlfn.XLOOKUP(B1777,'[3]Nur des jours'!$B:$B,'[3]Nur des jours'!$U:$U,"")</f>
        <v>0</v>
      </c>
      <c r="U1777" s="94">
        <v>0</v>
      </c>
      <c r="V1777" s="94">
        <v>0</v>
      </c>
      <c r="W1777" s="94">
        <v>0</v>
      </c>
      <c r="X1777" s="94">
        <v>0</v>
      </c>
      <c r="Y1777" s="94">
        <v>0</v>
      </c>
      <c r="Z1777" s="94">
        <v>0</v>
      </c>
      <c r="AA1777" s="94">
        <v>0</v>
      </c>
      <c r="AB1777" s="94">
        <v>0</v>
      </c>
      <c r="AC1777" s="94">
        <f>_xlfn.XLOOKUP(B1777,'[3]Nur des jours'!$B:$B,'[3]Nur des jours'!$N:$N,"")</f>
        <v>0</v>
      </c>
      <c r="AD1777" s="94">
        <v>0</v>
      </c>
      <c r="AE1777" s="94">
        <v>0</v>
      </c>
      <c r="AF1777" s="94">
        <v>0</v>
      </c>
      <c r="AG1777" s="94">
        <v>0</v>
      </c>
      <c r="AH1777" s="94">
        <v>0</v>
      </c>
      <c r="AI1777" s="49" t="s">
        <v>5559</v>
      </c>
      <c r="AJ1777" s="49"/>
      <c r="AK1777" s="48" t="str" cm="1">
        <f t="array" ref="AK1777">IFERROR(_xlfn.IFS(
AM1777="MPR ISSUE","PDH",
AM1777="BSS Hardware Issue","BSS",
AM1777="Sites strategiques, MLL, Pylone, etc.","ENVTECH",
AM1777="AKTIVCO DEFAUT GE &amp; POWER Cabinet","AKTIVCO",
AM1777="AKTIVCO Coupure ENEO &amp; Baisse de tension","AKTIVCO GRID ONLY",
AM1777="Coupure ENEO &amp; Baisse de tension","IHS GRID ONLY",
AM1777="Defaut GE &amp; POWER Cabinet","IHS",
AM1777="Sharing","Partners",
AM1777="Sites strategiques &amp; DataCenter","SST &amp; DC",
AM1777="Exclu","Exclu",
AM1777="SAT","SAT",
AM1777="SPARE-ISSUE","SPARE-ISSUE",
AM1777="Fiber CAmtel","TRANS_FO_CAMTEL",
AM1777="Fiber AOF","Fiber AOF",
AM1777="Projet OCM (HUAWEI)","TRAVAUX-HUAWEI",
AM1777="Projet OCM (NOKIA)","TRAVAUX-NOKIA",
AM1777="ACCESS-ISSUE","ACCESS-ISSUE",
AM1777="Projet OCM (ZTE, NOKIA, autres projets)","TRAVAUX OCM",
AM1777="No root CAuse","No root cause",
AM1777="ODU HS","PDH",
AM1777="IP &amp; VLAN","PDH",
AM1777="Warehouse HUAWEI","SPARE-ISSUE",
AM1777="SPARE-HS","SPARE-ISSUE",
AM1777="Power Telco","BSS",AM1777="no impacts","no impacts"
),"")</f>
        <v>no impacts</v>
      </c>
      <c r="AL1777" s="48" t="str" cm="1">
        <f t="array" ref="AL1777">IFERROR(_xlfn.IFS(
AM1777="MPR ISSUE","TX ISSUE",
AM1777="BSS Hardware Issue","RAN ISSUE",
AM1777="Sites strategiques, MLL, Pylone, etc.","ENVTECH",
AM1777="AKTIVCO DEFAUT GE &amp; POWER Cabinet","POWER ISSUE",
AM1777="AKTIVCO Coupure ENEO &amp; Baisse de tension","POWER ISSUE",
AM1777="Coupure ENEO &amp; Baisse de tension","POWER ISSUE",
AM1777="Defaut GE &amp; POWER Cabinet","POWER ISSUE",
AM1777="Sharing","POWER ISSUE",
AM1777="Sites strategiques &amp; DataCenter","POWER ISSUE",
AM1777="Exclu","Exclu",
AM1777="SAT","TX ISSUE",
AM1777="SPARE-ISSUE","SPARE-ISSUE",
AM1777="Fiber CAmtel","TX ISSUE",
AM1777="Fiber AOF","TX ISSUE",
AM1777="Projet OCM (HUAWEI)","TRAVAUX-HUAWEI",
AM1777="Projet OCM (NOKIA)","TRAVAUX -NOKIA",
AM1777="ACCESS-ISSUE","ACCESS-ISSUE",
AM1777="Projet OCM (ZTE, NOKIA, autres projets)","TRAVAUX OCM",
AM1777="No root CAuse","No root cause",
AM1777="ODU HS","TX ISSUE",
AM1777="IP &amp; VLAN","TX ISSUE",
AM1777="Warehouse HUAWEI","SPARE-ISSUE",
AM1777="SPARE-HS","SPARE-ISSUE",
AM1777="Power Telco","RAN ISSUE",AM1777="no impacts","no impacts"
),"")</f>
        <v>no impacts</v>
      </c>
      <c r="AM1777" s="67" t="s">
        <v>5605</v>
      </c>
      <c r="AN1777" s="48" t="str" cm="1">
        <f t="array" ref="AN1777">IFERROR(_xlfn.IFS(
AM1777="MPR ISSUE","ACTIVE",
AM1777="BSS Hardware Issue","ACTIVE",
AM1777="Sites strategiques, MLL, Pylone, etc.","PASSIVE",
AM1777="AKTIVCO DEFAUT GE &amp; POWER Cabinet","PASSIVE",
AM1777="AKTIVCO Coupure ENEO &amp; Baisse de tension","PASSIVE",
AM1777="Coupure ENEO &amp; Baisse de tension","PASSIVE",
AM1777="Defaut GE &amp; POWER Cabinet","PASSIVE",
AM1777="Sharing","PASSIVE",
AM1777="Sites strategiques &amp; DataCenter","PASSIVE",
AM1777="Exclu","Exclu",
AM1777="SAT","ACTIVE",
AM1777="SPARE-ISSUE","SPARE-ISSUE",
AM1777="Fiber CAmtel","ACTIVE",
AM1777="Fiber AOF","ACTIVE",
AM1777="Projet OCM (HUAWEI)","PLANNED WORKS",
AM1777="Projet OCM (NOKIA)","PLANNED WORKS",
AM1777="ACCESS-ISSUE","ACCESS-ISSUE",
AM1777="Projet OCM (ZTE, NOKIA, autres projets)","PLANNED WORKS",
AM1777="No root CAuse","No root cause",
AM1777="ODU HS","ACTIVE",
AM1777="IP &amp; VLAN","ACTIVE",
AM1777="Warehouse HUAWEI","SPARE-ISSUE",
AM1777="SPARE-HS","SPARE-ISSUE",
AM1777="Power Telco","ACTIVE", AM1777="no impacts","no impacts"
),"")</f>
        <v>no impacts</v>
      </c>
      <c r="AO1777" s="93" t="s">
        <v>5537</v>
      </c>
      <c r="AP1777" s="101" t="str">
        <f t="shared" si="51"/>
        <v>SUO_167</v>
      </c>
      <c r="AR1777" s="17" t="s">
        <v>5537</v>
      </c>
      <c r="AS1777" s="7" t="s">
        <v>5537</v>
      </c>
      <c r="AT1777" s="6"/>
      <c r="AU1777" s="7"/>
      <c r="AV1777" s="3" t="s">
        <v>5537</v>
      </c>
      <c r="AW1777" s="18" t="s">
        <v>5537</v>
      </c>
      <c r="AX1777" s="18" t="s">
        <v>5537</v>
      </c>
      <c r="AY1777" s="18" t="s">
        <v>5537</v>
      </c>
      <c r="AZ1777" s="18" t="s">
        <v>5537</v>
      </c>
      <c r="BA1777" s="18" t="s">
        <v>5537</v>
      </c>
      <c r="BB1777" s="18" t="s">
        <v>5537</v>
      </c>
      <c r="BC1777" s="18" t="s">
        <v>5537</v>
      </c>
      <c r="BD1777" s="18" t="s">
        <v>5537</v>
      </c>
      <c r="BE1777" s="18" t="s">
        <v>5537</v>
      </c>
      <c r="BF1777" s="18" t="s">
        <v>5537</v>
      </c>
      <c r="BG1777" s="18" t="s">
        <v>5537</v>
      </c>
      <c r="BH1777" s="18" t="s">
        <v>5537</v>
      </c>
      <c r="BI1777" s="9" t="s">
        <v>5537</v>
      </c>
      <c r="BJ1777" s="14"/>
      <c r="BK1777" s="14" t="s">
        <v>5537</v>
      </c>
      <c r="BL1777" s="14" t="str">
        <f>_xlfn.XLOOKUP(B1777,'[4]cell downs 18042026 17h'!$B:$B,'[4]cell downs 18042026 17h'!$B:$B,"")</f>
        <v/>
      </c>
      <c r="BM1777" s="14" t="str">
        <f>_xlfn.XLOOKUP(B1777,'[5]Cells Huawei 19042026 15h'!$B:$B,'[5]Cells Huawei 19042026 15h'!$B:$B,"")</f>
        <v/>
      </c>
      <c r="BN1777" s="9" t="str">
        <f>_xlfn.XLOOKUP(B1777,'[6]cells down 19042026 9H40'!$B:$B,'[6]cells down 19042026 9H40'!$B:$B,"")</f>
        <v/>
      </c>
      <c r="BO1777" s="9" t="s">
        <v>5181</v>
      </c>
      <c r="BP1777" s="9" t="s">
        <v>302</v>
      </c>
      <c r="BQ1777" s="115"/>
    </row>
    <row r="1778" spans="1:69" s="9" customFormat="1" x14ac:dyDescent="0.3">
      <c r="A1778" s="1" t="s">
        <v>3663</v>
      </c>
      <c r="B1778" s="8" t="s">
        <v>3664</v>
      </c>
      <c r="C1778" s="3" t="str">
        <f>_xlfn.XLOOKUP(B1778,'[1]daily break down'!$D:$D,'[1]daily break down'!$E:$E,"")</f>
        <v>LITTORAL</v>
      </c>
      <c r="D1778" s="1" t="s">
        <v>11</v>
      </c>
      <c r="E1778" s="1" t="s">
        <v>12</v>
      </c>
      <c r="F1778" s="3" t="s">
        <v>31</v>
      </c>
      <c r="G1778" s="1" t="s">
        <v>484</v>
      </c>
      <c r="H1778" s="34" t="str">
        <f>_xlfn.XLOOKUP(B1778,[2]CALCULATION!$B:$B,[2]CALCULATION!$H:$H,"")</f>
        <v>ZTE</v>
      </c>
      <c r="I1778" s="28">
        <v>16.1305977176807</v>
      </c>
      <c r="J1778" s="28">
        <v>35.310030733406947</v>
      </c>
      <c r="K1778" s="28">
        <v>0</v>
      </c>
      <c r="L1778" s="28">
        <v>0</v>
      </c>
      <c r="M1778" s="28">
        <v>0</v>
      </c>
      <c r="N1778" s="28">
        <v>1.9391545602155045</v>
      </c>
      <c r="O1778" s="28">
        <v>0</v>
      </c>
      <c r="P1778" s="28">
        <v>6.3421538496659741E-2</v>
      </c>
      <c r="Q1778" s="28">
        <v>0</v>
      </c>
      <c r="R1778" s="28">
        <v>0</v>
      </c>
      <c r="S1778" s="94">
        <v>0</v>
      </c>
      <c r="T1778" s="94">
        <f>_xlfn.XLOOKUP(B1778,'[3]Nur des jours'!$B:$B,'[3]Nur des jours'!$U:$U,"")</f>
        <v>0</v>
      </c>
      <c r="U1778" s="94">
        <v>0</v>
      </c>
      <c r="V1778" s="94">
        <v>0</v>
      </c>
      <c r="W1778" s="94">
        <v>0</v>
      </c>
      <c r="X1778" s="94">
        <v>0</v>
      </c>
      <c r="Y1778" s="94">
        <v>0</v>
      </c>
      <c r="Z1778" s="94">
        <v>0</v>
      </c>
      <c r="AA1778" s="94">
        <v>0</v>
      </c>
      <c r="AB1778" s="94">
        <v>0</v>
      </c>
      <c r="AC1778" s="94">
        <f>_xlfn.XLOOKUP(B1778,'[3]Nur des jours'!$B:$B,'[3]Nur des jours'!$N:$N,"")</f>
        <v>0</v>
      </c>
      <c r="AD1778" s="94">
        <v>0</v>
      </c>
      <c r="AE1778" s="94">
        <v>0</v>
      </c>
      <c r="AF1778" s="94">
        <v>0</v>
      </c>
      <c r="AG1778" s="94">
        <v>0</v>
      </c>
      <c r="AH1778" s="94">
        <v>0</v>
      </c>
      <c r="AI1778" s="49" t="s">
        <v>5559</v>
      </c>
      <c r="AJ1778" s="49"/>
      <c r="AK1778" s="48" t="str" cm="1">
        <f t="array" ref="AK1778">IFERROR(_xlfn.IFS(
AM1778="MPR ISSUE","PDH",
AM1778="BSS Hardware Issue","BSS",
AM1778="Sites strategiques, MLL, Pylone, etc.","ENVTECH",
AM1778="AKTIVCO DEFAUT GE &amp; POWER Cabinet","AKTIVCO",
AM1778="AKTIVCO Coupure ENEO &amp; Baisse de tension","AKTIVCO GRID ONLY",
AM1778="Coupure ENEO &amp; Baisse de tension","IHS GRID ONLY",
AM1778="Defaut GE &amp; POWER Cabinet","IHS",
AM1778="Sharing","Partners",
AM1778="Sites strategiques &amp; DataCenter","SST &amp; DC",
AM1778="Exclu","Exclu",
AM1778="SAT","SAT",
AM1778="SPARE-ISSUE","SPARE-ISSUE",
AM1778="Fiber CAmtel","TRANS_FO_CAMTEL",
AM1778="Fiber AOF","Fiber AOF",
AM1778="Projet OCM (HUAWEI)","TRAVAUX-HUAWEI",
AM1778="Projet OCM (NOKIA)","TRAVAUX-NOKIA",
AM1778="ACCESS-ISSUE","ACCESS-ISSUE",
AM1778="Projet OCM (ZTE, NOKIA, autres projets)","TRAVAUX OCM",
AM1778="No root CAuse","No root cause",
AM1778="ODU HS","PDH",
AM1778="IP &amp; VLAN","PDH",
AM1778="Warehouse HUAWEI","SPARE-ISSUE",
AM1778="SPARE-HS","SPARE-ISSUE",
AM1778="Power Telco","BSS",AM1778="no impacts","no impacts"
),"")</f>
        <v>IHS</v>
      </c>
      <c r="AL1778" s="48" t="str" cm="1">
        <f t="array" ref="AL1778">IFERROR(_xlfn.IFS(
AM1778="MPR ISSUE","TX ISSUE",
AM1778="BSS Hardware Issue","RAN ISSUE",
AM1778="Sites strategiques, MLL, Pylone, etc.","ENVTECH",
AM1778="AKTIVCO DEFAUT GE &amp; POWER Cabinet","POWER ISSUE",
AM1778="AKTIVCO Coupure ENEO &amp; Baisse de tension","POWER ISSUE",
AM1778="Coupure ENEO &amp; Baisse de tension","POWER ISSUE",
AM1778="Defaut GE &amp; POWER Cabinet","POWER ISSUE",
AM1778="Sharing","POWER ISSUE",
AM1778="Sites strategiques &amp; DataCenter","POWER ISSUE",
AM1778="Exclu","Exclu",
AM1778="SAT","TX ISSUE",
AM1778="SPARE-ISSUE","SPARE-ISSUE",
AM1778="Fiber CAmtel","TX ISSUE",
AM1778="Fiber AOF","TX ISSUE",
AM1778="Projet OCM (HUAWEI)","TRAVAUX-HUAWEI",
AM1778="Projet OCM (NOKIA)","TRAVAUX -NOKIA",
AM1778="ACCESS-ISSUE","ACCESS-ISSUE",
AM1778="Projet OCM (ZTE, NOKIA, autres projets)","TRAVAUX OCM",
AM1778="No root CAuse","No root cause",
AM1778="ODU HS","TX ISSUE",
AM1778="IP &amp; VLAN","TX ISSUE",
AM1778="Warehouse HUAWEI","SPARE-ISSUE",
AM1778="SPARE-HS","SPARE-ISSUE",
AM1778="Power Telco","RAN ISSUE",AM1778="no impacts","no impacts"
),"")</f>
        <v>POWER ISSUE</v>
      </c>
      <c r="AM1778" s="67" t="s">
        <v>5330</v>
      </c>
      <c r="AN1778" s="48" t="str" cm="1">
        <f t="array" ref="AN1778">IFERROR(_xlfn.IFS(
AM1778="MPR ISSUE","ACTIVE",
AM1778="BSS Hardware Issue","ACTIVE",
AM1778="Sites strategiques, MLL, Pylone, etc.","PASSIVE",
AM1778="AKTIVCO DEFAUT GE &amp; POWER Cabinet","PASSIVE",
AM1778="AKTIVCO Coupure ENEO &amp; Baisse de tension","PASSIVE",
AM1778="Coupure ENEO &amp; Baisse de tension","PASSIVE",
AM1778="Defaut GE &amp; POWER Cabinet","PASSIVE",
AM1778="Sharing","PASSIVE",
AM1778="Sites strategiques &amp; DataCenter","PASSIVE",
AM1778="Exclu","Exclu",
AM1778="SAT","ACTIVE",
AM1778="SPARE-ISSUE","SPARE-ISSUE",
AM1778="Fiber CAmtel","ACTIVE",
AM1778="Fiber AOF","ACTIVE",
AM1778="Projet OCM (HUAWEI)","PLANNED WORKS",
AM1778="Projet OCM (NOKIA)","PLANNED WORKS",
AM1778="ACCESS-ISSUE","ACCESS-ISSUE",
AM1778="Projet OCM (ZTE, NOKIA, autres projets)","PLANNED WORKS",
AM1778="No root CAuse","No root cause",
AM1778="ODU HS","ACTIVE",
AM1778="IP &amp; VLAN","ACTIVE",
AM1778="Warehouse HUAWEI","SPARE-ISSUE",
AM1778="SPARE-HS","SPARE-ISSUE",
AM1778="Power Telco","ACTIVE", AM1778="no impacts","no impacts"
),"")</f>
        <v>PASSIVE</v>
      </c>
      <c r="AO1778" s="93" t="s">
        <v>6441</v>
      </c>
      <c r="AP1778" s="101" t="str">
        <f t="shared" si="51"/>
        <v>LIT_186</v>
      </c>
      <c r="AR1778" s="17" t="s">
        <v>5537</v>
      </c>
      <c r="AS1778" s="7" t="s">
        <v>5537</v>
      </c>
      <c r="AT1778" s="6"/>
      <c r="AU1778" s="7"/>
      <c r="AV1778" s="3" t="s">
        <v>5537</v>
      </c>
      <c r="AW1778" s="18" t="s">
        <v>5537</v>
      </c>
      <c r="AX1778" s="18" t="s">
        <v>5537</v>
      </c>
      <c r="AY1778" s="18" t="s">
        <v>5537</v>
      </c>
      <c r="AZ1778" s="18" t="s">
        <v>5537</v>
      </c>
      <c r="BA1778" s="18" t="s">
        <v>5537</v>
      </c>
      <c r="BB1778" s="18" t="s">
        <v>5537</v>
      </c>
      <c r="BC1778" s="18" t="s">
        <v>5537</v>
      </c>
      <c r="BD1778" s="18" t="s">
        <v>5537</v>
      </c>
      <c r="BE1778" s="18" t="s">
        <v>5537</v>
      </c>
      <c r="BF1778" s="18" t="s">
        <v>5537</v>
      </c>
      <c r="BG1778" s="18" t="s">
        <v>5537</v>
      </c>
      <c r="BH1778" s="18" t="s">
        <v>5537</v>
      </c>
      <c r="BI1778" s="9" t="s">
        <v>6441</v>
      </c>
      <c r="BJ1778" s="14"/>
      <c r="BK1778" s="14" t="s">
        <v>5537</v>
      </c>
      <c r="BL1778" s="14" t="str">
        <f>_xlfn.XLOOKUP(B1778,'[4]cell downs 18042026 17h'!$B:$B,'[4]cell downs 18042026 17h'!$B:$B,"")</f>
        <v/>
      </c>
      <c r="BM1778" s="14" t="str">
        <f>_xlfn.XLOOKUP(B1778,'[5]Cells Huawei 19042026 15h'!$B:$B,'[5]Cells Huawei 19042026 15h'!$B:$B,"")</f>
        <v/>
      </c>
      <c r="BN1778" s="9" t="str">
        <f>_xlfn.XLOOKUP(B1778,'[6]cells down 19042026 9H40'!$B:$B,'[6]cells down 19042026 9H40'!$B:$B,"")</f>
        <v/>
      </c>
      <c r="BO1778" s="9" t="s">
        <v>5537</v>
      </c>
      <c r="BP1778" s="9" t="s">
        <v>12</v>
      </c>
      <c r="BQ1778" s="115"/>
    </row>
    <row r="1779" spans="1:69" s="9" customFormat="1" x14ac:dyDescent="0.3">
      <c r="A1779" s="1" t="s">
        <v>4756</v>
      </c>
      <c r="B1779" s="8" t="s">
        <v>4757</v>
      </c>
      <c r="C1779" s="3" t="str">
        <f>_xlfn.XLOOKUP(B1779,'[1]daily break down'!$D:$D,'[1]daily break down'!$E:$E,"")</f>
        <v>SUD-OUEST</v>
      </c>
      <c r="D1779" s="1" t="s">
        <v>11</v>
      </c>
      <c r="E1779" s="1" t="s">
        <v>12</v>
      </c>
      <c r="F1779" s="3" t="s">
        <v>13</v>
      </c>
      <c r="G1779" s="1" t="s">
        <v>63</v>
      </c>
      <c r="H1779" s="32" t="str">
        <f>_xlfn.XLOOKUP(B1779,[2]CALCULATION!$B:$B,[2]CALCULATION!$H:$H,"")</f>
        <v>Huawei</v>
      </c>
      <c r="I1779" s="28">
        <v>0</v>
      </c>
      <c r="J1779" s="28">
        <v>0</v>
      </c>
      <c r="K1779" s="28">
        <v>0.33535297760199523</v>
      </c>
      <c r="L1779" s="28">
        <v>0</v>
      </c>
      <c r="M1779" s="28">
        <v>0.66505223537737601</v>
      </c>
      <c r="N1779" s="28">
        <v>0</v>
      </c>
      <c r="O1779" s="28">
        <v>0</v>
      </c>
      <c r="P1779" s="28">
        <v>4.7887185282208006E-2</v>
      </c>
      <c r="Q1779" s="28">
        <v>0</v>
      </c>
      <c r="R1779" s="28">
        <v>0</v>
      </c>
      <c r="S1779" s="94">
        <v>0</v>
      </c>
      <c r="T1779" s="94">
        <f>_xlfn.XLOOKUP(B1779,'[3]Nur des jours'!$B:$B,'[3]Nur des jours'!$U:$U,"")</f>
        <v>0</v>
      </c>
      <c r="U1779" s="94">
        <v>0</v>
      </c>
      <c r="V1779" s="94">
        <v>0</v>
      </c>
      <c r="W1779" s="94">
        <v>0</v>
      </c>
      <c r="X1779" s="94">
        <v>0</v>
      </c>
      <c r="Y1779" s="94">
        <v>0</v>
      </c>
      <c r="Z1779" s="94">
        <v>0</v>
      </c>
      <c r="AA1779" s="94">
        <v>0</v>
      </c>
      <c r="AB1779" s="94">
        <v>0</v>
      </c>
      <c r="AC1779" s="94">
        <f>_xlfn.XLOOKUP(B1779,'[3]Nur des jours'!$B:$B,'[3]Nur des jours'!$N:$N,"")</f>
        <v>0</v>
      </c>
      <c r="AD1779" s="94">
        <v>0</v>
      </c>
      <c r="AE1779" s="94">
        <v>0</v>
      </c>
      <c r="AF1779" s="94">
        <v>0</v>
      </c>
      <c r="AG1779" s="94">
        <v>0</v>
      </c>
      <c r="AH1779" s="94">
        <v>0</v>
      </c>
      <c r="AI1779" s="49" t="s">
        <v>5559</v>
      </c>
      <c r="AJ1779" s="49"/>
      <c r="AK1779" s="48" t="str" cm="1">
        <f t="array" ref="AK1779">IFERROR(_xlfn.IFS(
AM1779="MPR ISSUE","PDH",
AM1779="BSS Hardware Issue","BSS",
AM1779="Sites strategiques, MLL, Pylone, etc.","ENVTECH",
AM1779="AKTIVCO DEFAUT GE &amp; POWER Cabinet","AKTIVCO",
AM1779="AKTIVCO Coupure ENEO &amp; Baisse de tension","AKTIVCO GRID ONLY",
AM1779="Coupure ENEO &amp; Baisse de tension","IHS GRID ONLY",
AM1779="Defaut GE &amp; POWER Cabinet","IHS",
AM1779="Sharing","Partners",
AM1779="Sites strategiques &amp; DataCenter","SST &amp; DC",
AM1779="Exclu","Exclu",
AM1779="SAT","SAT",
AM1779="SPARE-ISSUE","SPARE-ISSUE",
AM1779="Fiber CAmtel","TRANS_FO_CAMTEL",
AM1779="Fiber AOF","Fiber AOF",
AM1779="Projet OCM (HUAWEI)","TRAVAUX-HUAWEI",
AM1779="Projet OCM (NOKIA)","TRAVAUX-NOKIA",
AM1779="ACCESS-ISSUE","ACCESS-ISSUE",
AM1779="Projet OCM (ZTE, NOKIA, autres projets)","TRAVAUX OCM",
AM1779="No root CAuse","No root cause",
AM1779="ODU HS","PDH",
AM1779="IP &amp; VLAN","PDH",
AM1779="Warehouse HUAWEI","SPARE-ISSUE",
AM1779="SPARE-HS","SPARE-ISSUE",
AM1779="Power Telco","BSS",AM1779="no impacts","no impacts"
),"")</f>
        <v>no impacts</v>
      </c>
      <c r="AL1779" s="48" t="str" cm="1">
        <f t="array" ref="AL1779">IFERROR(_xlfn.IFS(
AM1779="MPR ISSUE","TX ISSUE",
AM1779="BSS Hardware Issue","RAN ISSUE",
AM1779="Sites strategiques, MLL, Pylone, etc.","ENVTECH",
AM1779="AKTIVCO DEFAUT GE &amp; POWER Cabinet","POWER ISSUE",
AM1779="AKTIVCO Coupure ENEO &amp; Baisse de tension","POWER ISSUE",
AM1779="Coupure ENEO &amp; Baisse de tension","POWER ISSUE",
AM1779="Defaut GE &amp; POWER Cabinet","POWER ISSUE",
AM1779="Sharing","POWER ISSUE",
AM1779="Sites strategiques &amp; DataCenter","POWER ISSUE",
AM1779="Exclu","Exclu",
AM1779="SAT","TX ISSUE",
AM1779="SPARE-ISSUE","SPARE-ISSUE",
AM1779="Fiber CAmtel","TX ISSUE",
AM1779="Fiber AOF","TX ISSUE",
AM1779="Projet OCM (HUAWEI)","TRAVAUX-HUAWEI",
AM1779="Projet OCM (NOKIA)","TRAVAUX -NOKIA",
AM1779="ACCESS-ISSUE","ACCESS-ISSUE",
AM1779="Projet OCM (ZTE, NOKIA, autres projets)","TRAVAUX OCM",
AM1779="No root CAuse","No root cause",
AM1779="ODU HS","TX ISSUE",
AM1779="IP &amp; VLAN","TX ISSUE",
AM1779="Warehouse HUAWEI","SPARE-ISSUE",
AM1779="SPARE-HS","SPARE-ISSUE",
AM1779="Power Telco","RAN ISSUE",AM1779="no impacts","no impacts"
),"")</f>
        <v>no impacts</v>
      </c>
      <c r="AM1779" s="67" t="s">
        <v>5605</v>
      </c>
      <c r="AN1779" s="48" t="str" cm="1">
        <f t="array" ref="AN1779">IFERROR(_xlfn.IFS(
AM1779="MPR ISSUE","ACTIVE",
AM1779="BSS Hardware Issue","ACTIVE",
AM1779="Sites strategiques, MLL, Pylone, etc.","PASSIVE",
AM1779="AKTIVCO DEFAUT GE &amp; POWER Cabinet","PASSIVE",
AM1779="AKTIVCO Coupure ENEO &amp; Baisse de tension","PASSIVE",
AM1779="Coupure ENEO &amp; Baisse de tension","PASSIVE",
AM1779="Defaut GE &amp; POWER Cabinet","PASSIVE",
AM1779="Sharing","PASSIVE",
AM1779="Sites strategiques &amp; DataCenter","PASSIVE",
AM1779="Exclu","Exclu",
AM1779="SAT","ACTIVE",
AM1779="SPARE-ISSUE","SPARE-ISSUE",
AM1779="Fiber CAmtel","ACTIVE",
AM1779="Fiber AOF","ACTIVE",
AM1779="Projet OCM (HUAWEI)","PLANNED WORKS",
AM1779="Projet OCM (NOKIA)","PLANNED WORKS",
AM1779="ACCESS-ISSUE","ACCESS-ISSUE",
AM1779="Projet OCM (ZTE, NOKIA, autres projets)","PLANNED WORKS",
AM1779="No root CAuse","No root cause",
AM1779="ODU HS","ACTIVE",
AM1779="IP &amp; VLAN","ACTIVE",
AM1779="Warehouse HUAWEI","SPARE-ISSUE",
AM1779="SPARE-HS","SPARE-ISSUE",
AM1779="Power Telco","ACTIVE", AM1779="no impacts","no impacts"
),"")</f>
        <v>no impacts</v>
      </c>
      <c r="AO1779" s="93" t="s">
        <v>5537</v>
      </c>
      <c r="AP1779" s="101" t="str">
        <f t="shared" si="51"/>
        <v>SUO_208</v>
      </c>
      <c r="AR1779" s="17" t="s">
        <v>5537</v>
      </c>
      <c r="AS1779" s="7" t="s">
        <v>5537</v>
      </c>
      <c r="AT1779" s="6"/>
      <c r="AU1779" s="7"/>
      <c r="AV1779" s="3" t="s">
        <v>5537</v>
      </c>
      <c r="AW1779" s="18" t="s">
        <v>5537</v>
      </c>
      <c r="AX1779" s="18" t="s">
        <v>5537</v>
      </c>
      <c r="AY1779" s="18" t="s">
        <v>5537</v>
      </c>
      <c r="AZ1779" s="18" t="s">
        <v>5537</v>
      </c>
      <c r="BA1779" s="18" t="s">
        <v>5537</v>
      </c>
      <c r="BB1779" s="18" t="s">
        <v>5537</v>
      </c>
      <c r="BC1779" s="18" t="s">
        <v>5537</v>
      </c>
      <c r="BD1779" s="18" t="s">
        <v>5537</v>
      </c>
      <c r="BE1779" s="18" t="s">
        <v>5537</v>
      </c>
      <c r="BF1779" s="18" t="s">
        <v>5537</v>
      </c>
      <c r="BG1779" s="18" t="s">
        <v>5537</v>
      </c>
      <c r="BH1779" s="18" t="s">
        <v>5537</v>
      </c>
      <c r="BI1779" s="9" t="s">
        <v>5537</v>
      </c>
      <c r="BJ1779" s="14"/>
      <c r="BK1779" s="14" t="s">
        <v>5537</v>
      </c>
      <c r="BL1779" s="14" t="str">
        <f>_xlfn.XLOOKUP(B1779,'[4]cell downs 18042026 17h'!$B:$B,'[4]cell downs 18042026 17h'!$B:$B,"")</f>
        <v/>
      </c>
      <c r="BM1779" s="14" t="str">
        <f>_xlfn.XLOOKUP(B1779,'[5]Cells Huawei 19042026 15h'!$B:$B,'[5]Cells Huawei 19042026 15h'!$B:$B,"")</f>
        <v/>
      </c>
      <c r="BN1779" s="9" t="str">
        <f>_xlfn.XLOOKUP(B1779,'[6]cells down 19042026 9H40'!$B:$B,'[6]cells down 19042026 9H40'!$B:$B,"")</f>
        <v/>
      </c>
      <c r="BO1779" s="9" t="s">
        <v>4757</v>
      </c>
      <c r="BP1779" s="9" t="s">
        <v>5537</v>
      </c>
      <c r="BQ1779" s="115"/>
    </row>
    <row r="1780" spans="1:69" s="9" customFormat="1" x14ac:dyDescent="0.3">
      <c r="A1780" s="1" t="s">
        <v>3292</v>
      </c>
      <c r="B1780" s="8" t="s">
        <v>3293</v>
      </c>
      <c r="C1780" s="3" t="str">
        <f>_xlfn.XLOOKUP(B1780,'[1]daily break down'!$D:$D,'[1]daily break down'!$E:$E,"")</f>
        <v>SUD-OUEST</v>
      </c>
      <c r="D1780" s="1" t="s">
        <v>11</v>
      </c>
      <c r="E1780" s="1" t="s">
        <v>12</v>
      </c>
      <c r="F1780" s="3" t="s">
        <v>13</v>
      </c>
      <c r="G1780" s="1" t="s">
        <v>63</v>
      </c>
      <c r="H1780" s="32" t="str">
        <f>_xlfn.XLOOKUP(B1780,[2]CALCULATION!$B:$B,[2]CALCULATION!$H:$H,"")</f>
        <v>Huawei</v>
      </c>
      <c r="I1780" s="28">
        <v>0</v>
      </c>
      <c r="J1780" s="28">
        <v>1.0242507126897296</v>
      </c>
      <c r="K1780" s="28">
        <v>0.19021111025502735</v>
      </c>
      <c r="L1780" s="28">
        <v>0</v>
      </c>
      <c r="M1780" s="28">
        <v>0</v>
      </c>
      <c r="N1780" s="28">
        <v>0</v>
      </c>
      <c r="O1780" s="28">
        <v>0</v>
      </c>
      <c r="P1780" s="28">
        <v>4.3339240311272058E-2</v>
      </c>
      <c r="Q1780" s="28">
        <v>0</v>
      </c>
      <c r="R1780" s="28">
        <v>0</v>
      </c>
      <c r="S1780" s="94">
        <v>0</v>
      </c>
      <c r="T1780" s="94">
        <f>_xlfn.XLOOKUP(B1780,'[3]Nur des jours'!$B:$B,'[3]Nur des jours'!$U:$U,"")</f>
        <v>0</v>
      </c>
      <c r="U1780" s="94">
        <v>0</v>
      </c>
      <c r="V1780" s="94">
        <v>0</v>
      </c>
      <c r="W1780" s="94">
        <v>0</v>
      </c>
      <c r="X1780" s="94">
        <v>0</v>
      </c>
      <c r="Y1780" s="94">
        <v>0</v>
      </c>
      <c r="Z1780" s="94">
        <v>0</v>
      </c>
      <c r="AA1780" s="94">
        <v>0</v>
      </c>
      <c r="AB1780" s="94">
        <v>0</v>
      </c>
      <c r="AC1780" s="94">
        <f>_xlfn.XLOOKUP(B1780,'[3]Nur des jours'!$B:$B,'[3]Nur des jours'!$N:$N,"")</f>
        <v>0</v>
      </c>
      <c r="AD1780" s="94">
        <v>0</v>
      </c>
      <c r="AE1780" s="94">
        <v>0</v>
      </c>
      <c r="AF1780" s="94">
        <v>0</v>
      </c>
      <c r="AG1780" s="94">
        <v>0</v>
      </c>
      <c r="AH1780" s="94">
        <v>0</v>
      </c>
      <c r="AI1780" s="49" t="s">
        <v>5559</v>
      </c>
      <c r="AJ1780" s="49"/>
      <c r="AK1780" s="48" t="str" cm="1">
        <f t="array" ref="AK1780">IFERROR(_xlfn.IFS(
AM1780="MPR ISSUE","PDH",
AM1780="BSS Hardware Issue","BSS",
AM1780="Sites strategiques, MLL, Pylone, etc.","ENVTECH",
AM1780="AKTIVCO DEFAUT GE &amp; POWER Cabinet","AKTIVCO",
AM1780="AKTIVCO Coupure ENEO &amp; Baisse de tension","AKTIVCO GRID ONLY",
AM1780="Coupure ENEO &amp; Baisse de tension","IHS GRID ONLY",
AM1780="Defaut GE &amp; POWER Cabinet","IHS",
AM1780="Sharing","Partners",
AM1780="Sites strategiques &amp; DataCenter","SST &amp; DC",
AM1780="Exclu","Exclu",
AM1780="SAT","SAT",
AM1780="SPARE-ISSUE","SPARE-ISSUE",
AM1780="Fiber CAmtel","TRANS_FO_CAMTEL",
AM1780="Fiber AOF","Fiber AOF",
AM1780="Projet OCM (HUAWEI)","TRAVAUX-HUAWEI",
AM1780="Projet OCM (NOKIA)","TRAVAUX-NOKIA",
AM1780="ACCESS-ISSUE","ACCESS-ISSUE",
AM1780="Projet OCM (ZTE, NOKIA, autres projets)","TRAVAUX OCM",
AM1780="No root CAuse","No root cause",
AM1780="ODU HS","PDH",
AM1780="IP &amp; VLAN","PDH",
AM1780="Warehouse HUAWEI","SPARE-ISSUE",
AM1780="SPARE-HS","SPARE-ISSUE",
AM1780="Power Telco","BSS",AM1780="no impacts","no impacts"
),"")</f>
        <v>no impacts</v>
      </c>
      <c r="AL1780" s="48" t="str" cm="1">
        <f t="array" ref="AL1780">IFERROR(_xlfn.IFS(
AM1780="MPR ISSUE","TX ISSUE",
AM1780="BSS Hardware Issue","RAN ISSUE",
AM1780="Sites strategiques, MLL, Pylone, etc.","ENVTECH",
AM1780="AKTIVCO DEFAUT GE &amp; POWER Cabinet","POWER ISSUE",
AM1780="AKTIVCO Coupure ENEO &amp; Baisse de tension","POWER ISSUE",
AM1780="Coupure ENEO &amp; Baisse de tension","POWER ISSUE",
AM1780="Defaut GE &amp; POWER Cabinet","POWER ISSUE",
AM1780="Sharing","POWER ISSUE",
AM1780="Sites strategiques &amp; DataCenter","POWER ISSUE",
AM1780="Exclu","Exclu",
AM1780="SAT","TX ISSUE",
AM1780="SPARE-ISSUE","SPARE-ISSUE",
AM1780="Fiber CAmtel","TX ISSUE",
AM1780="Fiber AOF","TX ISSUE",
AM1780="Projet OCM (HUAWEI)","TRAVAUX-HUAWEI",
AM1780="Projet OCM (NOKIA)","TRAVAUX -NOKIA",
AM1780="ACCESS-ISSUE","ACCESS-ISSUE",
AM1780="Projet OCM (ZTE, NOKIA, autres projets)","TRAVAUX OCM",
AM1780="No root CAuse","No root cause",
AM1780="ODU HS","TX ISSUE",
AM1780="IP &amp; VLAN","TX ISSUE",
AM1780="Warehouse HUAWEI","SPARE-ISSUE",
AM1780="SPARE-HS","SPARE-ISSUE",
AM1780="Power Telco","RAN ISSUE",AM1780="no impacts","no impacts"
),"")</f>
        <v>no impacts</v>
      </c>
      <c r="AM1780" s="67" t="s">
        <v>5605</v>
      </c>
      <c r="AN1780" s="48" t="str" cm="1">
        <f t="array" ref="AN1780">IFERROR(_xlfn.IFS(
AM1780="MPR ISSUE","ACTIVE",
AM1780="BSS Hardware Issue","ACTIVE",
AM1780="Sites strategiques, MLL, Pylone, etc.","PASSIVE",
AM1780="AKTIVCO DEFAUT GE &amp; POWER Cabinet","PASSIVE",
AM1780="AKTIVCO Coupure ENEO &amp; Baisse de tension","PASSIVE",
AM1780="Coupure ENEO &amp; Baisse de tension","PASSIVE",
AM1780="Defaut GE &amp; POWER Cabinet","PASSIVE",
AM1780="Sharing","PASSIVE",
AM1780="Sites strategiques &amp; DataCenter","PASSIVE",
AM1780="Exclu","Exclu",
AM1780="SAT","ACTIVE",
AM1780="SPARE-ISSUE","SPARE-ISSUE",
AM1780="Fiber CAmtel","ACTIVE",
AM1780="Fiber AOF","ACTIVE",
AM1780="Projet OCM (HUAWEI)","PLANNED WORKS",
AM1780="Projet OCM (NOKIA)","PLANNED WORKS",
AM1780="ACCESS-ISSUE","ACCESS-ISSUE",
AM1780="Projet OCM (ZTE, NOKIA, autres projets)","PLANNED WORKS",
AM1780="No root CAuse","No root cause",
AM1780="ODU HS","ACTIVE",
AM1780="IP &amp; VLAN","ACTIVE",
AM1780="Warehouse HUAWEI","SPARE-ISSUE",
AM1780="SPARE-HS","SPARE-ISSUE",
AM1780="Power Telco","ACTIVE", AM1780="no impacts","no impacts"
),"")</f>
        <v>no impacts</v>
      </c>
      <c r="AO1780" s="93" t="s">
        <v>5537</v>
      </c>
      <c r="AP1780" s="101" t="str">
        <f t="shared" si="51"/>
        <v>SUO_080</v>
      </c>
      <c r="AR1780" s="17" t="s">
        <v>5537</v>
      </c>
      <c r="AS1780" s="7" t="s">
        <v>5537</v>
      </c>
      <c r="AT1780" s="6"/>
      <c r="AU1780" s="7"/>
      <c r="AV1780" s="3" t="s">
        <v>5537</v>
      </c>
      <c r="AW1780" s="18" t="s">
        <v>5537</v>
      </c>
      <c r="AX1780" s="18" t="s">
        <v>5537</v>
      </c>
      <c r="AY1780" s="18" t="s">
        <v>5537</v>
      </c>
      <c r="AZ1780" s="18" t="s">
        <v>5537</v>
      </c>
      <c r="BA1780" s="18" t="s">
        <v>5537</v>
      </c>
      <c r="BB1780" s="18" t="s">
        <v>5537</v>
      </c>
      <c r="BC1780" s="18" t="s">
        <v>5537</v>
      </c>
      <c r="BD1780" s="18" t="s">
        <v>5537</v>
      </c>
      <c r="BE1780" s="18" t="s">
        <v>5537</v>
      </c>
      <c r="BF1780" s="18" t="s">
        <v>5537</v>
      </c>
      <c r="BG1780" s="18" t="s">
        <v>5537</v>
      </c>
      <c r="BH1780" s="18" t="s">
        <v>5537</v>
      </c>
      <c r="BI1780" s="9" t="s">
        <v>5537</v>
      </c>
      <c r="BJ1780" s="14"/>
      <c r="BK1780" s="14" t="s">
        <v>5537</v>
      </c>
      <c r="BL1780" s="14" t="str">
        <f>_xlfn.XLOOKUP(B1780,'[4]cell downs 18042026 17h'!$B:$B,'[4]cell downs 18042026 17h'!$B:$B,"")</f>
        <v/>
      </c>
      <c r="BM1780" s="14" t="str">
        <f>_xlfn.XLOOKUP(B1780,'[5]Cells Huawei 19042026 15h'!$B:$B,'[5]Cells Huawei 19042026 15h'!$B:$B,"")</f>
        <v/>
      </c>
      <c r="BN1780" s="9" t="str">
        <f>_xlfn.XLOOKUP(B1780,'[6]cells down 19042026 9H40'!$B:$B,'[6]cells down 19042026 9H40'!$B:$B,"")</f>
        <v/>
      </c>
      <c r="BO1780" s="9" t="s">
        <v>3293</v>
      </c>
      <c r="BP1780" s="9" t="s">
        <v>5537</v>
      </c>
      <c r="BQ1780" s="115"/>
    </row>
    <row r="1781" spans="1:69" s="9" customFormat="1" x14ac:dyDescent="0.3">
      <c r="A1781" s="3" t="s">
        <v>3730</v>
      </c>
      <c r="B1781" s="25" t="s">
        <v>3731</v>
      </c>
      <c r="C1781" s="3" t="str">
        <f>_xlfn.XLOOKUP(B1781,'[1]daily break down'!$D:$D,'[1]daily break down'!$E:$E,"")</f>
        <v>Douala</v>
      </c>
      <c r="D1781" s="3" t="s">
        <v>357</v>
      </c>
      <c r="E1781" s="3" t="s">
        <v>5528</v>
      </c>
      <c r="F1781" s="3" t="s">
        <v>31</v>
      </c>
      <c r="G1781" s="3" t="s">
        <v>32</v>
      </c>
      <c r="H1781" s="34" t="str">
        <f>_xlfn.XLOOKUP(B1781,[2]CALCULATION!$B:$B,[2]CALCULATION!$H:$H,"")</f>
        <v>ZTE</v>
      </c>
      <c r="I1781" s="28">
        <v>0</v>
      </c>
      <c r="J1781" s="28">
        <v>0</v>
      </c>
      <c r="K1781" s="28">
        <v>0</v>
      </c>
      <c r="L1781" s="28">
        <v>0</v>
      </c>
      <c r="M1781" s="28">
        <v>0</v>
      </c>
      <c r="N1781" s="28">
        <v>7.1433234027617267</v>
      </c>
      <c r="O1781" s="28">
        <v>0</v>
      </c>
      <c r="P1781" s="28">
        <v>1.0183829719233059E-2</v>
      </c>
      <c r="Q1781" s="28">
        <v>0</v>
      </c>
      <c r="R1781" s="28">
        <v>0</v>
      </c>
      <c r="S1781" s="94">
        <v>0</v>
      </c>
      <c r="T1781" s="94">
        <f>_xlfn.XLOOKUP(B1781,'[3]Nur des jours'!$B:$B,'[3]Nur des jours'!$U:$U,"")</f>
        <v>0</v>
      </c>
      <c r="U1781" s="94">
        <v>0</v>
      </c>
      <c r="V1781" s="94">
        <v>0</v>
      </c>
      <c r="W1781" s="94">
        <v>0</v>
      </c>
      <c r="X1781" s="94">
        <v>0</v>
      </c>
      <c r="Y1781" s="94">
        <v>0</v>
      </c>
      <c r="Z1781" s="94">
        <v>0</v>
      </c>
      <c r="AA1781" s="94">
        <v>0</v>
      </c>
      <c r="AB1781" s="94">
        <v>0</v>
      </c>
      <c r="AC1781" s="94">
        <f>_xlfn.XLOOKUP(B1781,'[3]Nur des jours'!$B:$B,'[3]Nur des jours'!$N:$N,"")</f>
        <v>0</v>
      </c>
      <c r="AD1781" s="94">
        <v>0</v>
      </c>
      <c r="AE1781" s="94">
        <v>0</v>
      </c>
      <c r="AF1781" s="94">
        <v>0</v>
      </c>
      <c r="AG1781" s="94">
        <v>0</v>
      </c>
      <c r="AH1781" s="94">
        <v>0</v>
      </c>
      <c r="AI1781" s="49" t="s">
        <v>5559</v>
      </c>
      <c r="AJ1781" s="49"/>
      <c r="AK1781" s="48" t="str" cm="1">
        <f t="array" ref="AK1781">IFERROR(_xlfn.IFS(
AM1781="MPR ISSUE","PDH",
AM1781="BSS Hardware Issue","BSS",
AM1781="Sites strategiques, MLL, Pylone, etc.","ENVTECH",
AM1781="AKTIVCO DEFAUT GE &amp; POWER Cabinet","AKTIVCO",
AM1781="AKTIVCO Coupure ENEO &amp; Baisse de tension","AKTIVCO GRID ONLY",
AM1781="Coupure ENEO &amp; Baisse de tension","IHS GRID ONLY",
AM1781="Defaut GE &amp; POWER Cabinet","IHS",
AM1781="Sharing","Partners",
AM1781="Sites strategiques &amp; DataCenter","SST &amp; DC",
AM1781="Exclu","Exclu",
AM1781="SAT","SAT",
AM1781="SPARE-ISSUE","SPARE-ISSUE",
AM1781="Fiber CAmtel","TRANS_FO_CAMTEL",
AM1781="Fiber AOF","Fiber AOF",
AM1781="Projet OCM (HUAWEI)","TRAVAUX-HUAWEI",
AM1781="Projet OCM (NOKIA)","TRAVAUX-NOKIA",
AM1781="ACCESS-ISSUE","ACCESS-ISSUE",
AM1781="Projet OCM (ZTE, NOKIA, autres projets)","TRAVAUX OCM",
AM1781="No root CAuse","No root cause",
AM1781="ODU HS","PDH",
AM1781="IP &amp; VLAN","PDH",
AM1781="Warehouse HUAWEI","SPARE-ISSUE",
AM1781="SPARE-HS","SPARE-ISSUE",
AM1781="Power Telco","BSS",AM1781="no impacts","no impacts"
),"")</f>
        <v>no impacts</v>
      </c>
      <c r="AL1781" s="48" t="str" cm="1">
        <f t="array" ref="AL1781">IFERROR(_xlfn.IFS(
AM1781="MPR ISSUE","TX ISSUE",
AM1781="BSS Hardware Issue","RAN ISSUE",
AM1781="Sites strategiques, MLL, Pylone, etc.","ENVTECH",
AM1781="AKTIVCO DEFAUT GE &amp; POWER Cabinet","POWER ISSUE",
AM1781="AKTIVCO Coupure ENEO &amp; Baisse de tension","POWER ISSUE",
AM1781="Coupure ENEO &amp; Baisse de tension","POWER ISSUE",
AM1781="Defaut GE &amp; POWER Cabinet","POWER ISSUE",
AM1781="Sharing","POWER ISSUE",
AM1781="Sites strategiques &amp; DataCenter","POWER ISSUE",
AM1781="Exclu","Exclu",
AM1781="SAT","TX ISSUE",
AM1781="SPARE-ISSUE","SPARE-ISSUE",
AM1781="Fiber CAmtel","TX ISSUE",
AM1781="Fiber AOF","TX ISSUE",
AM1781="Projet OCM (HUAWEI)","TRAVAUX-HUAWEI",
AM1781="Projet OCM (NOKIA)","TRAVAUX -NOKIA",
AM1781="ACCESS-ISSUE","ACCESS-ISSUE",
AM1781="Projet OCM (ZTE, NOKIA, autres projets)","TRAVAUX OCM",
AM1781="No root CAuse","No root cause",
AM1781="ODU HS","TX ISSUE",
AM1781="IP &amp; VLAN","TX ISSUE",
AM1781="Warehouse HUAWEI","SPARE-ISSUE",
AM1781="SPARE-HS","SPARE-ISSUE",
AM1781="Power Telco","RAN ISSUE",AM1781="no impacts","no impacts"
),"")</f>
        <v>no impacts</v>
      </c>
      <c r="AM1781" s="67" t="s">
        <v>5605</v>
      </c>
      <c r="AN1781" s="48" t="str" cm="1">
        <f t="array" ref="AN1781">IFERROR(_xlfn.IFS(
AM1781="MPR ISSUE","ACTIVE",
AM1781="BSS Hardware Issue","ACTIVE",
AM1781="Sites strategiques, MLL, Pylone, etc.","PASSIVE",
AM1781="AKTIVCO DEFAUT GE &amp; POWER Cabinet","PASSIVE",
AM1781="AKTIVCO Coupure ENEO &amp; Baisse de tension","PASSIVE",
AM1781="Coupure ENEO &amp; Baisse de tension","PASSIVE",
AM1781="Defaut GE &amp; POWER Cabinet","PASSIVE",
AM1781="Sharing","PASSIVE",
AM1781="Sites strategiques &amp; DataCenter","PASSIVE",
AM1781="Exclu","Exclu",
AM1781="SAT","ACTIVE",
AM1781="SPARE-ISSUE","SPARE-ISSUE",
AM1781="Fiber CAmtel","ACTIVE",
AM1781="Fiber AOF","ACTIVE",
AM1781="Projet OCM (HUAWEI)","PLANNED WORKS",
AM1781="Projet OCM (NOKIA)","PLANNED WORKS",
AM1781="ACCESS-ISSUE","ACCESS-ISSUE",
AM1781="Projet OCM (ZTE, NOKIA, autres projets)","PLANNED WORKS",
AM1781="No root CAuse","No root cause",
AM1781="ODU HS","ACTIVE",
AM1781="IP &amp; VLAN","ACTIVE",
AM1781="Warehouse HUAWEI","SPARE-ISSUE",
AM1781="SPARE-HS","SPARE-ISSUE",
AM1781="Power Telco","ACTIVE", AM1781="no impacts","no impacts"
),"")</f>
        <v>no impacts</v>
      </c>
      <c r="AO1781" s="93" t="s">
        <v>5537</v>
      </c>
      <c r="AP1781" s="101" t="str">
        <f t="shared" si="51"/>
        <v>LIT_839</v>
      </c>
      <c r="AR1781" s="17" t="s">
        <v>5537</v>
      </c>
      <c r="AS1781" s="7" t="s">
        <v>5537</v>
      </c>
      <c r="AT1781" s="6"/>
      <c r="AU1781" s="7"/>
      <c r="AV1781" s="3" t="s">
        <v>5537</v>
      </c>
      <c r="AW1781" s="18" t="s">
        <v>5537</v>
      </c>
      <c r="AX1781" s="18" t="s">
        <v>5537</v>
      </c>
      <c r="AY1781" s="18" t="s">
        <v>5537</v>
      </c>
      <c r="AZ1781" s="18" t="s">
        <v>5537</v>
      </c>
      <c r="BA1781" s="18" t="s">
        <v>5537</v>
      </c>
      <c r="BB1781" s="18" t="s">
        <v>5537</v>
      </c>
      <c r="BC1781" s="18" t="s">
        <v>5537</v>
      </c>
      <c r="BD1781" s="18" t="s">
        <v>5537</v>
      </c>
      <c r="BE1781" s="18" t="s">
        <v>5537</v>
      </c>
      <c r="BF1781" s="18" t="s">
        <v>5537</v>
      </c>
      <c r="BG1781" s="18" t="s">
        <v>5537</v>
      </c>
      <c r="BH1781" s="18" t="s">
        <v>5537</v>
      </c>
      <c r="BI1781" s="9" t="s">
        <v>5537</v>
      </c>
      <c r="BJ1781" s="14"/>
      <c r="BK1781" s="14" t="s">
        <v>5537</v>
      </c>
      <c r="BL1781" s="14" t="str">
        <f>_xlfn.XLOOKUP(B1781,'[4]cell downs 18042026 17h'!$B:$B,'[4]cell downs 18042026 17h'!$B:$B,"")</f>
        <v/>
      </c>
      <c r="BM1781" s="14" t="str">
        <f>_xlfn.XLOOKUP(B1781,'[5]Cells Huawei 19042026 15h'!$B:$B,'[5]Cells Huawei 19042026 15h'!$B:$B,"")</f>
        <v/>
      </c>
      <c r="BN1781" s="9" t="str">
        <f>_xlfn.XLOOKUP(B1781,'[6]cells down 19042026 9H40'!$B:$B,'[6]cells down 19042026 9H40'!$B:$B,"")</f>
        <v/>
      </c>
      <c r="BO1781" s="9" t="s">
        <v>5537</v>
      </c>
      <c r="BP1781" s="9" t="s">
        <v>12</v>
      </c>
      <c r="BQ1781" s="115"/>
    </row>
    <row r="1782" spans="1:69" s="9" customFormat="1" x14ac:dyDescent="0.3">
      <c r="A1782" s="1" t="s">
        <v>937</v>
      </c>
      <c r="B1782" s="8" t="s">
        <v>938</v>
      </c>
      <c r="C1782" s="3" t="str">
        <f>_xlfn.XLOOKUP(B1782,'[1]daily break down'!$D:$D,'[1]daily break down'!$E:$E,"")</f>
        <v>NORD-OUEST</v>
      </c>
      <c r="D1782" s="1" t="s">
        <v>11</v>
      </c>
      <c r="E1782" s="1" t="s">
        <v>12</v>
      </c>
      <c r="F1782" s="3" t="s">
        <v>51</v>
      </c>
      <c r="G1782" s="1" t="s">
        <v>52</v>
      </c>
      <c r="H1782" s="32" t="str">
        <f>_xlfn.XLOOKUP(B1782,[2]CALCULATION!$B:$B,[2]CALCULATION!$H:$H,"")</f>
        <v>Huawei</v>
      </c>
      <c r="I1782" s="28">
        <v>0</v>
      </c>
      <c r="J1782" s="28">
        <v>0</v>
      </c>
      <c r="K1782" s="28">
        <v>7.8474344596542005E-3</v>
      </c>
      <c r="L1782" s="28">
        <v>7.8474344596542005E-3</v>
      </c>
      <c r="M1782" s="28">
        <v>0</v>
      </c>
      <c r="N1782" s="28">
        <v>0</v>
      </c>
      <c r="O1782" s="28">
        <v>0</v>
      </c>
      <c r="P1782" s="28">
        <v>8.9175391586979543E-5</v>
      </c>
      <c r="Q1782" s="28">
        <v>0</v>
      </c>
      <c r="R1782" s="28">
        <v>0</v>
      </c>
      <c r="S1782" s="94">
        <v>0</v>
      </c>
      <c r="T1782" s="94">
        <f>_xlfn.XLOOKUP(B1782,'[3]Nur des jours'!$B:$B,'[3]Nur des jours'!$U:$U,"")</f>
        <v>0</v>
      </c>
      <c r="U1782" s="94">
        <v>0</v>
      </c>
      <c r="V1782" s="94">
        <v>0</v>
      </c>
      <c r="W1782" s="94">
        <v>0</v>
      </c>
      <c r="X1782" s="94">
        <v>0</v>
      </c>
      <c r="Y1782" s="94">
        <v>0</v>
      </c>
      <c r="Z1782" s="94">
        <v>0.23679633482006543</v>
      </c>
      <c r="AA1782" s="94">
        <v>0</v>
      </c>
      <c r="AB1782" s="94">
        <v>0</v>
      </c>
      <c r="AC1782" s="94">
        <f>_xlfn.XLOOKUP(B1782,'[3]Nur des jours'!$B:$B,'[3]Nur des jours'!$N:$N,"")</f>
        <v>0</v>
      </c>
      <c r="AD1782" s="94">
        <v>0</v>
      </c>
      <c r="AE1782" s="94">
        <v>0</v>
      </c>
      <c r="AF1782" s="94">
        <v>0</v>
      </c>
      <c r="AG1782" s="94">
        <v>0</v>
      </c>
      <c r="AH1782" s="94">
        <v>0</v>
      </c>
      <c r="AI1782" s="49" t="s">
        <v>5559</v>
      </c>
      <c r="AJ1782" s="49"/>
      <c r="AK1782" s="48" t="str" cm="1">
        <f t="array" ref="AK1782">IFERROR(_xlfn.IFS(
AM1782="MPR ISSUE","PDH",
AM1782="BSS Hardware Issue","BSS",
AM1782="Sites strategiques, MLL, Pylone, etc.","ENVTECH",
AM1782="AKTIVCO DEFAUT GE &amp; POWER Cabinet","AKTIVCO",
AM1782="AKTIVCO Coupure ENEO &amp; Baisse de tension","AKTIVCO GRID ONLY",
AM1782="Coupure ENEO &amp; Baisse de tension","IHS GRID ONLY",
AM1782="Defaut GE &amp; POWER Cabinet","IHS",
AM1782="Sharing","Partners",
AM1782="Sites strategiques &amp; DataCenter","SST &amp; DC",
AM1782="Exclu","Exclu",
AM1782="SAT","SAT",
AM1782="SPARE-ISSUE","SPARE-ISSUE",
AM1782="Fiber CAmtel","TRANS_FO_CAMTEL",
AM1782="Fiber AOF","Fiber AOF",
AM1782="Projet OCM (HUAWEI)","TRAVAUX-HUAWEI",
AM1782="Projet OCM (NOKIA)","TRAVAUX-NOKIA",
AM1782="ACCESS-ISSUE","ACCESS-ISSUE",
AM1782="Projet OCM (ZTE, NOKIA, autres projets)","TRAVAUX OCM",
AM1782="No root CAuse","No root cause",
AM1782="ODU HS","PDH",
AM1782="IP &amp; VLAN","PDH",
AM1782="Warehouse HUAWEI","SPARE-ISSUE",
AM1782="SPARE-HS","SPARE-ISSUE",
AM1782="Power Telco","BSS",AM1782="no impacts","no impacts"
),"")</f>
        <v>no impacts</v>
      </c>
      <c r="AL1782" s="48" t="str" cm="1">
        <f t="array" ref="AL1782">IFERROR(_xlfn.IFS(
AM1782="MPR ISSUE","TX ISSUE",
AM1782="BSS Hardware Issue","RAN ISSUE",
AM1782="Sites strategiques, MLL, Pylone, etc.","ENVTECH",
AM1782="AKTIVCO DEFAUT GE &amp; POWER Cabinet","POWER ISSUE",
AM1782="AKTIVCO Coupure ENEO &amp; Baisse de tension","POWER ISSUE",
AM1782="Coupure ENEO &amp; Baisse de tension","POWER ISSUE",
AM1782="Defaut GE &amp; POWER Cabinet","POWER ISSUE",
AM1782="Sharing","POWER ISSUE",
AM1782="Sites strategiques &amp; DataCenter","POWER ISSUE",
AM1782="Exclu","Exclu",
AM1782="SAT","TX ISSUE",
AM1782="SPARE-ISSUE","SPARE-ISSUE",
AM1782="Fiber CAmtel","TX ISSUE",
AM1782="Fiber AOF","TX ISSUE",
AM1782="Projet OCM (HUAWEI)","TRAVAUX-HUAWEI",
AM1782="Projet OCM (NOKIA)","TRAVAUX -NOKIA",
AM1782="ACCESS-ISSUE","ACCESS-ISSUE",
AM1782="Projet OCM (ZTE, NOKIA, autres projets)","TRAVAUX OCM",
AM1782="No root CAuse","No root cause",
AM1782="ODU HS","TX ISSUE",
AM1782="IP &amp; VLAN","TX ISSUE",
AM1782="Warehouse HUAWEI","SPARE-ISSUE",
AM1782="SPARE-HS","SPARE-ISSUE",
AM1782="Power Telco","RAN ISSUE",AM1782="no impacts","no impacts"
),"")</f>
        <v>no impacts</v>
      </c>
      <c r="AM1782" s="67" t="s">
        <v>5605</v>
      </c>
      <c r="AN1782" s="48" t="str" cm="1">
        <f t="array" ref="AN1782">IFERROR(_xlfn.IFS(
AM1782="MPR ISSUE","ACTIVE",
AM1782="BSS Hardware Issue","ACTIVE",
AM1782="Sites strategiques, MLL, Pylone, etc.","PASSIVE",
AM1782="AKTIVCO DEFAUT GE &amp; POWER Cabinet","PASSIVE",
AM1782="AKTIVCO Coupure ENEO &amp; Baisse de tension","PASSIVE",
AM1782="Coupure ENEO &amp; Baisse de tension","PASSIVE",
AM1782="Defaut GE &amp; POWER Cabinet","PASSIVE",
AM1782="Sharing","PASSIVE",
AM1782="Sites strategiques &amp; DataCenter","PASSIVE",
AM1782="Exclu","Exclu",
AM1782="SAT","ACTIVE",
AM1782="SPARE-ISSUE","SPARE-ISSUE",
AM1782="Fiber CAmtel","ACTIVE",
AM1782="Fiber AOF","ACTIVE",
AM1782="Projet OCM (HUAWEI)","PLANNED WORKS",
AM1782="Projet OCM (NOKIA)","PLANNED WORKS",
AM1782="ACCESS-ISSUE","ACCESS-ISSUE",
AM1782="Projet OCM (ZTE, NOKIA, autres projets)","PLANNED WORKS",
AM1782="No root CAuse","No root cause",
AM1782="ODU HS","ACTIVE",
AM1782="IP &amp; VLAN","ACTIVE",
AM1782="Warehouse HUAWEI","SPARE-ISSUE",
AM1782="SPARE-HS","SPARE-ISSUE",
AM1782="Power Telco","ACTIVE", AM1782="no impacts","no impacts"
),"")</f>
        <v>no impacts</v>
      </c>
      <c r="AO1782" s="93" t="s">
        <v>5537</v>
      </c>
      <c r="AP1782" s="101" t="str">
        <f t="shared" si="51"/>
        <v>NRO_253</v>
      </c>
      <c r="AR1782" s="17" t="s">
        <v>5537</v>
      </c>
      <c r="AS1782" s="7" t="s">
        <v>5537</v>
      </c>
      <c r="AT1782" s="6"/>
      <c r="AU1782" s="7"/>
      <c r="AV1782" s="3" t="s">
        <v>5537</v>
      </c>
      <c r="AW1782" s="18" t="s">
        <v>5537</v>
      </c>
      <c r="AX1782" s="18" t="s">
        <v>5537</v>
      </c>
      <c r="AY1782" s="18" t="s">
        <v>5537</v>
      </c>
      <c r="AZ1782" s="18" t="s">
        <v>5537</v>
      </c>
      <c r="BA1782" s="18" t="s">
        <v>5537</v>
      </c>
      <c r="BB1782" s="18" t="s">
        <v>5537</v>
      </c>
      <c r="BC1782" s="18" t="s">
        <v>5537</v>
      </c>
      <c r="BD1782" s="18" t="s">
        <v>5537</v>
      </c>
      <c r="BE1782" s="18" t="s">
        <v>5537</v>
      </c>
      <c r="BF1782" s="18" t="s">
        <v>5537</v>
      </c>
      <c r="BG1782" s="18" t="s">
        <v>5537</v>
      </c>
      <c r="BH1782" s="18" t="s">
        <v>5537</v>
      </c>
      <c r="BI1782" s="9" t="s">
        <v>5537</v>
      </c>
      <c r="BJ1782" s="14"/>
      <c r="BK1782" s="14" t="s">
        <v>5537</v>
      </c>
      <c r="BL1782" s="14" t="str">
        <f>_xlfn.XLOOKUP(B1782,'[4]cell downs 18042026 17h'!$B:$B,'[4]cell downs 18042026 17h'!$B:$B,"")</f>
        <v/>
      </c>
      <c r="BM1782" s="14" t="str">
        <f>_xlfn.XLOOKUP(B1782,'[5]Cells Huawei 19042026 15h'!$B:$B,'[5]Cells Huawei 19042026 15h'!$B:$B,"")</f>
        <v/>
      </c>
      <c r="BN1782" s="9" t="str">
        <f>_xlfn.XLOOKUP(B1782,'[6]cells down 19042026 9H40'!$B:$B,'[6]cells down 19042026 9H40'!$B:$B,"")</f>
        <v/>
      </c>
      <c r="BO1782" s="9" t="s">
        <v>938</v>
      </c>
      <c r="BP1782" s="9" t="s">
        <v>318</v>
      </c>
      <c r="BQ1782" s="115"/>
    </row>
    <row r="1783" spans="1:69" s="9" customFormat="1" x14ac:dyDescent="0.3">
      <c r="A1783" s="1" t="s">
        <v>2060</v>
      </c>
      <c r="B1783" s="8" t="s">
        <v>2061</v>
      </c>
      <c r="C1783" s="3" t="str">
        <f>_xlfn.XLOOKUP(B1783,'[1]daily break down'!$D:$D,'[1]daily break down'!$E:$E,"")</f>
        <v>NORD-OUEST</v>
      </c>
      <c r="D1783" s="1" t="s">
        <v>11</v>
      </c>
      <c r="E1783" s="1" t="s">
        <v>12</v>
      </c>
      <c r="F1783" s="3" t="s">
        <v>51</v>
      </c>
      <c r="G1783" s="1" t="s">
        <v>52</v>
      </c>
      <c r="H1783" s="32" t="str">
        <f>_xlfn.XLOOKUP(B1783,[2]CALCULATION!$B:$B,[2]CALCULATION!$H:$H,"")</f>
        <v>Huawei</v>
      </c>
      <c r="I1783" s="28">
        <v>0</v>
      </c>
      <c r="J1783" s="28">
        <v>0</v>
      </c>
      <c r="K1783" s="28">
        <v>0</v>
      </c>
      <c r="L1783" s="28">
        <v>0</v>
      </c>
      <c r="M1783" s="28">
        <v>0</v>
      </c>
      <c r="N1783" s="28">
        <v>0</v>
      </c>
      <c r="O1783" s="28">
        <v>0</v>
      </c>
      <c r="P1783" s="28">
        <v>8.9175391586979543E-5</v>
      </c>
      <c r="Q1783" s="28">
        <v>0</v>
      </c>
      <c r="R1783" s="28">
        <v>0</v>
      </c>
      <c r="S1783" s="94">
        <v>0</v>
      </c>
      <c r="T1783" s="94">
        <f>_xlfn.XLOOKUP(B1783,'[3]Nur des jours'!$B:$B,'[3]Nur des jours'!$U:$U,"")</f>
        <v>0</v>
      </c>
      <c r="U1783" s="94">
        <v>0</v>
      </c>
      <c r="V1783" s="94">
        <v>0</v>
      </c>
      <c r="W1783" s="94">
        <v>0</v>
      </c>
      <c r="X1783" s="94">
        <v>0</v>
      </c>
      <c r="Y1783" s="94">
        <v>0</v>
      </c>
      <c r="Z1783" s="94">
        <v>0.25978575077118882</v>
      </c>
      <c r="AA1783" s="94">
        <v>0</v>
      </c>
      <c r="AB1783" s="94">
        <v>0</v>
      </c>
      <c r="AC1783" s="94">
        <f>_xlfn.XLOOKUP(B1783,'[3]Nur des jours'!$B:$B,'[3]Nur des jours'!$N:$N,"")</f>
        <v>0</v>
      </c>
      <c r="AD1783" s="94">
        <v>0</v>
      </c>
      <c r="AE1783" s="94">
        <v>0</v>
      </c>
      <c r="AF1783" s="94">
        <v>0</v>
      </c>
      <c r="AG1783" s="94">
        <v>0</v>
      </c>
      <c r="AH1783" s="94">
        <v>0</v>
      </c>
      <c r="AI1783" s="49" t="s">
        <v>5559</v>
      </c>
      <c r="AJ1783" s="49"/>
      <c r="AK1783" s="48" t="str" cm="1">
        <f t="array" ref="AK1783">IFERROR(_xlfn.IFS(
AM1783="MPR ISSUE","PDH",
AM1783="BSS Hardware Issue","BSS",
AM1783="Sites strategiques, MLL, Pylone, etc.","ENVTECH",
AM1783="AKTIVCO DEFAUT GE &amp; POWER Cabinet","AKTIVCO",
AM1783="AKTIVCO Coupure ENEO &amp; Baisse de tension","AKTIVCO GRID ONLY",
AM1783="Coupure ENEO &amp; Baisse de tension","IHS GRID ONLY",
AM1783="Defaut GE &amp; POWER Cabinet","IHS",
AM1783="Sharing","Partners",
AM1783="Sites strategiques &amp; DataCenter","SST &amp; DC",
AM1783="Exclu","Exclu",
AM1783="SAT","SAT",
AM1783="SPARE-ISSUE","SPARE-ISSUE",
AM1783="Fiber CAmtel","TRANS_FO_CAMTEL",
AM1783="Fiber AOF","Fiber AOF",
AM1783="Projet OCM (HUAWEI)","TRAVAUX-HUAWEI",
AM1783="Projet OCM (NOKIA)","TRAVAUX-NOKIA",
AM1783="ACCESS-ISSUE","ACCESS-ISSUE",
AM1783="Projet OCM (ZTE, NOKIA, autres projets)","TRAVAUX OCM",
AM1783="No root CAuse","No root cause",
AM1783="ODU HS","PDH",
AM1783="IP &amp; VLAN","PDH",
AM1783="Warehouse HUAWEI","SPARE-ISSUE",
AM1783="SPARE-HS","SPARE-ISSUE",
AM1783="Power Telco","BSS",AM1783="no impacts","no impacts"
),"")</f>
        <v>no impacts</v>
      </c>
      <c r="AL1783" s="48" t="str" cm="1">
        <f t="array" ref="AL1783">IFERROR(_xlfn.IFS(
AM1783="MPR ISSUE","TX ISSUE",
AM1783="BSS Hardware Issue","RAN ISSUE",
AM1783="Sites strategiques, MLL, Pylone, etc.","ENVTECH",
AM1783="AKTIVCO DEFAUT GE &amp; POWER Cabinet","POWER ISSUE",
AM1783="AKTIVCO Coupure ENEO &amp; Baisse de tension","POWER ISSUE",
AM1783="Coupure ENEO &amp; Baisse de tension","POWER ISSUE",
AM1783="Defaut GE &amp; POWER Cabinet","POWER ISSUE",
AM1783="Sharing","POWER ISSUE",
AM1783="Sites strategiques &amp; DataCenter","POWER ISSUE",
AM1783="Exclu","Exclu",
AM1783="SAT","TX ISSUE",
AM1783="SPARE-ISSUE","SPARE-ISSUE",
AM1783="Fiber CAmtel","TX ISSUE",
AM1783="Fiber AOF","TX ISSUE",
AM1783="Projet OCM (HUAWEI)","TRAVAUX-HUAWEI",
AM1783="Projet OCM (NOKIA)","TRAVAUX -NOKIA",
AM1783="ACCESS-ISSUE","ACCESS-ISSUE",
AM1783="Projet OCM (ZTE, NOKIA, autres projets)","TRAVAUX OCM",
AM1783="No root CAuse","No root cause",
AM1783="ODU HS","TX ISSUE",
AM1783="IP &amp; VLAN","TX ISSUE",
AM1783="Warehouse HUAWEI","SPARE-ISSUE",
AM1783="SPARE-HS","SPARE-ISSUE",
AM1783="Power Telco","RAN ISSUE",AM1783="no impacts","no impacts"
),"")</f>
        <v>no impacts</v>
      </c>
      <c r="AM1783" s="67" t="s">
        <v>5605</v>
      </c>
      <c r="AN1783" s="48" t="str" cm="1">
        <f t="array" ref="AN1783">IFERROR(_xlfn.IFS(
AM1783="MPR ISSUE","ACTIVE",
AM1783="BSS Hardware Issue","ACTIVE",
AM1783="Sites strategiques, MLL, Pylone, etc.","PASSIVE",
AM1783="AKTIVCO DEFAUT GE &amp; POWER Cabinet","PASSIVE",
AM1783="AKTIVCO Coupure ENEO &amp; Baisse de tension","PASSIVE",
AM1783="Coupure ENEO &amp; Baisse de tension","PASSIVE",
AM1783="Defaut GE &amp; POWER Cabinet","PASSIVE",
AM1783="Sharing","PASSIVE",
AM1783="Sites strategiques &amp; DataCenter","PASSIVE",
AM1783="Exclu","Exclu",
AM1783="SAT","ACTIVE",
AM1783="SPARE-ISSUE","SPARE-ISSUE",
AM1783="Fiber CAmtel","ACTIVE",
AM1783="Fiber AOF","ACTIVE",
AM1783="Projet OCM (HUAWEI)","PLANNED WORKS",
AM1783="Projet OCM (NOKIA)","PLANNED WORKS",
AM1783="ACCESS-ISSUE","ACCESS-ISSUE",
AM1783="Projet OCM (ZTE, NOKIA, autres projets)","PLANNED WORKS",
AM1783="No root CAuse","No root cause",
AM1783="ODU HS","ACTIVE",
AM1783="IP &amp; VLAN","ACTIVE",
AM1783="Warehouse HUAWEI","SPARE-ISSUE",
AM1783="SPARE-HS","SPARE-ISSUE",
AM1783="Power Telco","ACTIVE", AM1783="no impacts","no impacts"
),"")</f>
        <v>no impacts</v>
      </c>
      <c r="AO1783" s="93" t="s">
        <v>5537</v>
      </c>
      <c r="AP1783" s="101" t="str">
        <f t="shared" si="51"/>
        <v>NRO_063</v>
      </c>
      <c r="AR1783" s="17" t="s">
        <v>5537</v>
      </c>
      <c r="AS1783" s="7" t="s">
        <v>5537</v>
      </c>
      <c r="AT1783" s="6"/>
      <c r="AU1783" s="7"/>
      <c r="AV1783" s="3" t="s">
        <v>5537</v>
      </c>
      <c r="AW1783" s="18" t="s">
        <v>5537</v>
      </c>
      <c r="AX1783" s="18" t="s">
        <v>5537</v>
      </c>
      <c r="AY1783" s="18" t="s">
        <v>5537</v>
      </c>
      <c r="AZ1783" s="18" t="s">
        <v>5537</v>
      </c>
      <c r="BA1783" s="18" t="s">
        <v>5537</v>
      </c>
      <c r="BB1783" s="18" t="s">
        <v>5537</v>
      </c>
      <c r="BC1783" s="18" t="s">
        <v>5537</v>
      </c>
      <c r="BD1783" s="18" t="s">
        <v>5537</v>
      </c>
      <c r="BE1783" s="18" t="s">
        <v>5537</v>
      </c>
      <c r="BF1783" s="18" t="s">
        <v>5537</v>
      </c>
      <c r="BG1783" s="18" t="s">
        <v>5537</v>
      </c>
      <c r="BH1783" s="18" t="s">
        <v>5537</v>
      </c>
      <c r="BI1783" s="9" t="s">
        <v>5537</v>
      </c>
      <c r="BJ1783" s="14"/>
      <c r="BK1783" s="14" t="s">
        <v>5537</v>
      </c>
      <c r="BL1783" s="14" t="str">
        <f>_xlfn.XLOOKUP(B1783,'[4]cell downs 18042026 17h'!$B:$B,'[4]cell downs 18042026 17h'!$B:$B,"")</f>
        <v/>
      </c>
      <c r="BM1783" s="14" t="str">
        <f>_xlfn.XLOOKUP(B1783,'[5]Cells Huawei 19042026 15h'!$B:$B,'[5]Cells Huawei 19042026 15h'!$B:$B,"")</f>
        <v/>
      </c>
      <c r="BN1783" s="9" t="str">
        <f>_xlfn.XLOOKUP(B1783,'[6]cells down 19042026 9H40'!$B:$B,'[6]cells down 19042026 9H40'!$B:$B,"")</f>
        <v/>
      </c>
      <c r="BO1783" s="9" t="s">
        <v>2061</v>
      </c>
      <c r="BP1783" s="9" t="s">
        <v>5537</v>
      </c>
      <c r="BQ1783" s="115"/>
    </row>
    <row r="1784" spans="1:69" s="9" customFormat="1" x14ac:dyDescent="0.3">
      <c r="A1784" s="1" t="s">
        <v>3177</v>
      </c>
      <c r="B1784" s="8" t="s">
        <v>3178</v>
      </c>
      <c r="C1784" s="3" t="str">
        <f>_xlfn.XLOOKUP(B1784,'[1]daily break down'!$D:$D,'[1]daily break down'!$E:$E,"")</f>
        <v>Douala</v>
      </c>
      <c r="D1784" s="1" t="s">
        <v>11</v>
      </c>
      <c r="E1784" s="1" t="s">
        <v>145</v>
      </c>
      <c r="F1784" s="3" t="s">
        <v>31</v>
      </c>
      <c r="G1784" s="1" t="s">
        <v>32</v>
      </c>
      <c r="H1784" s="34" t="str">
        <f>_xlfn.XLOOKUP(B1784,[2]CALCULATION!$B:$B,[2]CALCULATION!$H:$H,"")</f>
        <v>ZTE</v>
      </c>
      <c r="I1784" s="28">
        <v>0</v>
      </c>
      <c r="J1784" s="28">
        <v>0</v>
      </c>
      <c r="K1784" s="28">
        <v>0</v>
      </c>
      <c r="L1784" s="28">
        <v>0</v>
      </c>
      <c r="M1784" s="28">
        <v>0</v>
      </c>
      <c r="N1784" s="28">
        <v>27.216454357894367</v>
      </c>
      <c r="O1784" s="28">
        <v>0</v>
      </c>
      <c r="P1784" s="28">
        <v>0</v>
      </c>
      <c r="Q1784" s="28">
        <v>0</v>
      </c>
      <c r="R1784" s="28">
        <v>0</v>
      </c>
      <c r="S1784" s="94">
        <v>0</v>
      </c>
      <c r="T1784" s="94">
        <f>_xlfn.XLOOKUP(B1784,'[3]Nur des jours'!$B:$B,'[3]Nur des jours'!$U:$U,"")</f>
        <v>0</v>
      </c>
      <c r="U1784" s="94">
        <v>0</v>
      </c>
      <c r="V1784" s="94">
        <v>0</v>
      </c>
      <c r="W1784" s="94">
        <v>0</v>
      </c>
      <c r="X1784" s="94">
        <v>0</v>
      </c>
      <c r="Y1784" s="94">
        <v>0</v>
      </c>
      <c r="Z1784" s="94">
        <v>0</v>
      </c>
      <c r="AA1784" s="94">
        <v>0</v>
      </c>
      <c r="AB1784" s="94">
        <v>0</v>
      </c>
      <c r="AC1784" s="94">
        <f>_xlfn.XLOOKUP(B1784,'[3]Nur des jours'!$B:$B,'[3]Nur des jours'!$N:$N,"")</f>
        <v>0</v>
      </c>
      <c r="AD1784" s="94">
        <v>0</v>
      </c>
      <c r="AE1784" s="94">
        <v>0</v>
      </c>
      <c r="AF1784" s="94">
        <v>0</v>
      </c>
      <c r="AG1784" s="94">
        <v>0</v>
      </c>
      <c r="AH1784" s="94">
        <v>0</v>
      </c>
      <c r="AI1784" s="49" t="s">
        <v>5559</v>
      </c>
      <c r="AJ1784" s="49"/>
      <c r="AK1784" s="48" t="str" cm="1">
        <f t="array" ref="AK1784">IFERROR(_xlfn.IFS(
AM1784="MPR ISSUE","PDH",
AM1784="BSS Hardware Issue","BSS",
AM1784="Sites strategiques, MLL, Pylone, etc.","ENVTECH",
AM1784="AKTIVCO DEFAUT GE &amp; POWER Cabinet","AKTIVCO",
AM1784="AKTIVCO Coupure ENEO &amp; Baisse de tension","AKTIVCO GRID ONLY",
AM1784="Coupure ENEO &amp; Baisse de tension","IHS GRID ONLY",
AM1784="Defaut GE &amp; POWER Cabinet","IHS",
AM1784="Sharing","Partners",
AM1784="Sites strategiques &amp; DataCenter","SST &amp; DC",
AM1784="Exclu","Exclu",
AM1784="SAT","SAT",
AM1784="SPARE-ISSUE","SPARE-ISSUE",
AM1784="Fiber CAmtel","TRANS_FO_CAMTEL",
AM1784="Fiber AOF","Fiber AOF",
AM1784="Projet OCM (HUAWEI)","TRAVAUX-HUAWEI",
AM1784="Projet OCM (NOKIA)","TRAVAUX-NOKIA",
AM1784="ACCESS-ISSUE","ACCESS-ISSUE",
AM1784="Projet OCM (ZTE, NOKIA, autres projets)","TRAVAUX OCM",
AM1784="No root CAuse","No root cause",
AM1784="ODU HS","PDH",
AM1784="IP &amp; VLAN","PDH",
AM1784="Warehouse HUAWEI","SPARE-ISSUE",
AM1784="SPARE-HS","SPARE-ISSUE",
AM1784="Power Telco","BSS",AM1784="no impacts","no impacts"
),"")</f>
        <v>no impacts</v>
      </c>
      <c r="AL1784" s="48" t="str" cm="1">
        <f t="array" ref="AL1784">IFERROR(_xlfn.IFS(
AM1784="MPR ISSUE","TX ISSUE",
AM1784="BSS Hardware Issue","RAN ISSUE",
AM1784="Sites strategiques, MLL, Pylone, etc.","ENVTECH",
AM1784="AKTIVCO DEFAUT GE &amp; POWER Cabinet","POWER ISSUE",
AM1784="AKTIVCO Coupure ENEO &amp; Baisse de tension","POWER ISSUE",
AM1784="Coupure ENEO &amp; Baisse de tension","POWER ISSUE",
AM1784="Defaut GE &amp; POWER Cabinet","POWER ISSUE",
AM1784="Sharing","POWER ISSUE",
AM1784="Sites strategiques &amp; DataCenter","POWER ISSUE",
AM1784="Exclu","Exclu",
AM1784="SAT","TX ISSUE",
AM1784="SPARE-ISSUE","SPARE-ISSUE",
AM1784="Fiber CAmtel","TX ISSUE",
AM1784="Fiber AOF","TX ISSUE",
AM1784="Projet OCM (HUAWEI)","TRAVAUX-HUAWEI",
AM1784="Projet OCM (NOKIA)","TRAVAUX -NOKIA",
AM1784="ACCESS-ISSUE","ACCESS-ISSUE",
AM1784="Projet OCM (ZTE, NOKIA, autres projets)","TRAVAUX OCM",
AM1784="No root CAuse","No root cause",
AM1784="ODU HS","TX ISSUE",
AM1784="IP &amp; VLAN","TX ISSUE",
AM1784="Warehouse HUAWEI","SPARE-ISSUE",
AM1784="SPARE-HS","SPARE-ISSUE",
AM1784="Power Telco","RAN ISSUE",AM1784="no impacts","no impacts"
),"")</f>
        <v>no impacts</v>
      </c>
      <c r="AM1784" s="67" t="s">
        <v>5605</v>
      </c>
      <c r="AN1784" s="48" t="str" cm="1">
        <f t="array" ref="AN1784">IFERROR(_xlfn.IFS(
AM1784="MPR ISSUE","ACTIVE",
AM1784="BSS Hardware Issue","ACTIVE",
AM1784="Sites strategiques, MLL, Pylone, etc.","PASSIVE",
AM1784="AKTIVCO DEFAUT GE &amp; POWER Cabinet","PASSIVE",
AM1784="AKTIVCO Coupure ENEO &amp; Baisse de tension","PASSIVE",
AM1784="Coupure ENEO &amp; Baisse de tension","PASSIVE",
AM1784="Defaut GE &amp; POWER Cabinet","PASSIVE",
AM1784="Sharing","PASSIVE",
AM1784="Sites strategiques &amp; DataCenter","PASSIVE",
AM1784="Exclu","Exclu",
AM1784="SAT","ACTIVE",
AM1784="SPARE-ISSUE","SPARE-ISSUE",
AM1784="Fiber CAmtel","ACTIVE",
AM1784="Fiber AOF","ACTIVE",
AM1784="Projet OCM (HUAWEI)","PLANNED WORKS",
AM1784="Projet OCM (NOKIA)","PLANNED WORKS",
AM1784="ACCESS-ISSUE","ACCESS-ISSUE",
AM1784="Projet OCM (ZTE, NOKIA, autres projets)","PLANNED WORKS",
AM1784="No root CAuse","No root cause",
AM1784="ODU HS","ACTIVE",
AM1784="IP &amp; VLAN","ACTIVE",
AM1784="Warehouse HUAWEI","SPARE-ISSUE",
AM1784="SPARE-HS","SPARE-ISSUE",
AM1784="Power Telco","ACTIVE", AM1784="no impacts","no impacts"
),"")</f>
        <v>no impacts</v>
      </c>
      <c r="AO1784" s="93" t="s">
        <v>5537</v>
      </c>
      <c r="AP1784" s="101" t="str">
        <f t="shared" si="51"/>
        <v>LIT_486</v>
      </c>
      <c r="AR1784" s="17" t="s">
        <v>5537</v>
      </c>
      <c r="AS1784" s="7" t="s">
        <v>5537</v>
      </c>
      <c r="AT1784" s="6"/>
      <c r="AU1784" s="7"/>
      <c r="AV1784" s="3" t="s">
        <v>5537</v>
      </c>
      <c r="AW1784" s="18" t="s">
        <v>5537</v>
      </c>
      <c r="AX1784" s="18" t="s">
        <v>5537</v>
      </c>
      <c r="AY1784" s="18" t="s">
        <v>5537</v>
      </c>
      <c r="AZ1784" s="18" t="s">
        <v>5537</v>
      </c>
      <c r="BA1784" s="18" t="s">
        <v>5537</v>
      </c>
      <c r="BB1784" s="18" t="s">
        <v>5537</v>
      </c>
      <c r="BC1784" s="18" t="s">
        <v>5537</v>
      </c>
      <c r="BD1784" s="18" t="s">
        <v>5537</v>
      </c>
      <c r="BE1784" s="18" t="s">
        <v>5537</v>
      </c>
      <c r="BF1784" s="18" t="s">
        <v>5537</v>
      </c>
      <c r="BG1784" s="18" t="s">
        <v>5537</v>
      </c>
      <c r="BH1784" s="18" t="s">
        <v>5537</v>
      </c>
      <c r="BI1784" s="9" t="s">
        <v>5537</v>
      </c>
      <c r="BJ1784" s="14"/>
      <c r="BK1784" s="14" t="s">
        <v>5537</v>
      </c>
      <c r="BL1784" s="14" t="str">
        <f>_xlfn.XLOOKUP(B1784,'[4]cell downs 18042026 17h'!$B:$B,'[4]cell downs 18042026 17h'!$B:$B,"")</f>
        <v/>
      </c>
      <c r="BM1784" s="14" t="str">
        <f>_xlfn.XLOOKUP(B1784,'[5]Cells Huawei 19042026 15h'!$B:$B,'[5]Cells Huawei 19042026 15h'!$B:$B,"")</f>
        <v/>
      </c>
      <c r="BN1784" s="9" t="str">
        <f>_xlfn.XLOOKUP(B1784,'[6]cells down 19042026 9H40'!$B:$B,'[6]cells down 19042026 9H40'!$B:$B,"")</f>
        <v/>
      </c>
      <c r="BO1784" s="9" t="s">
        <v>3178</v>
      </c>
      <c r="BP1784" s="9" t="s">
        <v>302</v>
      </c>
      <c r="BQ1784" s="115"/>
    </row>
    <row r="1785" spans="1:69" s="9" customFormat="1" x14ac:dyDescent="0.3">
      <c r="A1785" s="1" t="s">
        <v>4525</v>
      </c>
      <c r="B1785" s="1" t="s">
        <v>4526</v>
      </c>
      <c r="C1785" s="3" t="str">
        <f>_xlfn.XLOOKUP(B1785,'[1]daily break down'!$D:$D,'[1]daily break down'!$E:$E,"")</f>
        <v>Douala</v>
      </c>
      <c r="D1785" s="1" t="s">
        <v>21</v>
      </c>
      <c r="E1785" s="1" t="s">
        <v>36</v>
      </c>
      <c r="F1785" s="3" t="s">
        <v>31</v>
      </c>
      <c r="G1785" s="1" t="s">
        <v>32</v>
      </c>
      <c r="H1785" s="34" t="str">
        <f>_xlfn.XLOOKUP(B1785,[2]CALCULATION!$B:$B,[2]CALCULATION!$H:$H,"")</f>
        <v>ZTE</v>
      </c>
      <c r="I1785" s="28">
        <v>0</v>
      </c>
      <c r="J1785" s="28">
        <v>21.539923466111926</v>
      </c>
      <c r="K1785" s="28">
        <v>37.281234929358817</v>
      </c>
      <c r="L1785" s="28">
        <v>16.289436925175426</v>
      </c>
      <c r="M1785" s="28">
        <v>34.200974223318021</v>
      </c>
      <c r="N1785" s="28">
        <v>14.24482354686916</v>
      </c>
      <c r="O1785" s="28">
        <v>0</v>
      </c>
      <c r="P1785" s="28">
        <v>0</v>
      </c>
      <c r="Q1785" s="28">
        <v>8.2024238584836482</v>
      </c>
      <c r="R1785" s="28">
        <v>0</v>
      </c>
      <c r="S1785" s="94">
        <v>0</v>
      </c>
      <c r="T1785" s="94">
        <f>_xlfn.XLOOKUP(B1785,'[3]Nur des jours'!$B:$B,'[3]Nur des jours'!$U:$U,"")</f>
        <v>0</v>
      </c>
      <c r="U1785" s="94">
        <v>0</v>
      </c>
      <c r="V1785" s="94">
        <v>0</v>
      </c>
      <c r="W1785" s="94">
        <v>0</v>
      </c>
      <c r="X1785" s="94">
        <v>0</v>
      </c>
      <c r="Y1785" s="94">
        <v>0</v>
      </c>
      <c r="Z1785" s="94">
        <v>0</v>
      </c>
      <c r="AA1785" s="94">
        <v>0</v>
      </c>
      <c r="AB1785" s="94">
        <v>0</v>
      </c>
      <c r="AC1785" s="94">
        <f>_xlfn.XLOOKUP(B1785,'[3]Nur des jours'!$B:$B,'[3]Nur des jours'!$N:$N,"")</f>
        <v>0</v>
      </c>
      <c r="AD1785" s="94">
        <v>0</v>
      </c>
      <c r="AE1785" s="94">
        <v>0</v>
      </c>
      <c r="AF1785" s="94">
        <v>0</v>
      </c>
      <c r="AG1785" s="94">
        <v>0</v>
      </c>
      <c r="AH1785" s="94">
        <v>0</v>
      </c>
      <c r="AI1785" s="49" t="s">
        <v>5559</v>
      </c>
      <c r="AJ1785" s="49"/>
      <c r="AK1785" s="48" t="str" cm="1">
        <f t="array" ref="AK1785">IFERROR(_xlfn.IFS(
AM1785="MPR ISSUE","PDH",
AM1785="BSS Hardware Issue","BSS",
AM1785="Sites strategiques, MLL, Pylone, etc.","ENVTECH",
AM1785="AKTIVCO DEFAUT GE &amp; POWER Cabinet","AKTIVCO",
AM1785="AKTIVCO Coupure ENEO &amp; Baisse de tension","AKTIVCO GRID ONLY",
AM1785="Coupure ENEO &amp; Baisse de tension","IHS GRID ONLY",
AM1785="Defaut GE &amp; POWER Cabinet","IHS",
AM1785="Sharing","Partners",
AM1785="Sites strategiques &amp; DataCenter","SST &amp; DC",
AM1785="Exclu","Exclu",
AM1785="SAT","SAT",
AM1785="SPARE-ISSUE","SPARE-ISSUE",
AM1785="Fiber CAmtel","TRANS_FO_CAMTEL",
AM1785="Fiber AOF","Fiber AOF",
AM1785="Projet OCM (HUAWEI)","TRAVAUX-HUAWEI",
AM1785="Projet OCM (NOKIA)","TRAVAUX-NOKIA",
AM1785="ACCESS-ISSUE","ACCESS-ISSUE",
AM1785="Projet OCM (ZTE, NOKIA, autres projets)","TRAVAUX OCM",
AM1785="No root CAuse","No root cause",
AM1785="ODU HS","PDH",
AM1785="IP &amp; VLAN","PDH",
AM1785="Warehouse HUAWEI","SPARE-ISSUE",
AM1785="SPARE-HS","SPARE-ISSUE",
AM1785="Power Telco","BSS",AM1785="no impacts","no impacts"
),"")</f>
        <v>no impacts</v>
      </c>
      <c r="AL1785" s="48" t="str" cm="1">
        <f t="array" ref="AL1785">IFERROR(_xlfn.IFS(
AM1785="MPR ISSUE","TX ISSUE",
AM1785="BSS Hardware Issue","RAN ISSUE",
AM1785="Sites strategiques, MLL, Pylone, etc.","ENVTECH",
AM1785="AKTIVCO DEFAUT GE &amp; POWER Cabinet","POWER ISSUE",
AM1785="AKTIVCO Coupure ENEO &amp; Baisse de tension","POWER ISSUE",
AM1785="Coupure ENEO &amp; Baisse de tension","POWER ISSUE",
AM1785="Defaut GE &amp; POWER Cabinet","POWER ISSUE",
AM1785="Sharing","POWER ISSUE",
AM1785="Sites strategiques &amp; DataCenter","POWER ISSUE",
AM1785="Exclu","Exclu",
AM1785="SAT","TX ISSUE",
AM1785="SPARE-ISSUE","SPARE-ISSUE",
AM1785="Fiber CAmtel","TX ISSUE",
AM1785="Fiber AOF","TX ISSUE",
AM1785="Projet OCM (HUAWEI)","TRAVAUX-HUAWEI",
AM1785="Projet OCM (NOKIA)","TRAVAUX -NOKIA",
AM1785="ACCESS-ISSUE","ACCESS-ISSUE",
AM1785="Projet OCM (ZTE, NOKIA, autres projets)","TRAVAUX OCM",
AM1785="No root CAuse","No root cause",
AM1785="ODU HS","TX ISSUE",
AM1785="IP &amp; VLAN","TX ISSUE",
AM1785="Warehouse HUAWEI","SPARE-ISSUE",
AM1785="SPARE-HS","SPARE-ISSUE",
AM1785="Power Telco","RAN ISSUE",AM1785="no impacts","no impacts"
),"")</f>
        <v>no impacts</v>
      </c>
      <c r="AM1785" s="67" t="s">
        <v>5605</v>
      </c>
      <c r="AN1785" s="48" t="str" cm="1">
        <f t="array" ref="AN1785">IFERROR(_xlfn.IFS(
AM1785="MPR ISSUE","ACTIVE",
AM1785="BSS Hardware Issue","ACTIVE",
AM1785="Sites strategiques, MLL, Pylone, etc.","PASSIVE",
AM1785="AKTIVCO DEFAUT GE &amp; POWER Cabinet","PASSIVE",
AM1785="AKTIVCO Coupure ENEO &amp; Baisse de tension","PASSIVE",
AM1785="Coupure ENEO &amp; Baisse de tension","PASSIVE",
AM1785="Defaut GE &amp; POWER Cabinet","PASSIVE",
AM1785="Sharing","PASSIVE",
AM1785="Sites strategiques &amp; DataCenter","PASSIVE",
AM1785="Exclu","Exclu",
AM1785="SAT","ACTIVE",
AM1785="SPARE-ISSUE","SPARE-ISSUE",
AM1785="Fiber CAmtel","ACTIVE",
AM1785="Fiber AOF","ACTIVE",
AM1785="Projet OCM (HUAWEI)","PLANNED WORKS",
AM1785="Projet OCM (NOKIA)","PLANNED WORKS",
AM1785="ACCESS-ISSUE","ACCESS-ISSUE",
AM1785="Projet OCM (ZTE, NOKIA, autres projets)","PLANNED WORKS",
AM1785="No root CAuse","No root cause",
AM1785="ODU HS","ACTIVE",
AM1785="IP &amp; VLAN","ACTIVE",
AM1785="Warehouse HUAWEI","SPARE-ISSUE",
AM1785="SPARE-HS","SPARE-ISSUE",
AM1785="Power Telco","ACTIVE", AM1785="no impacts","no impacts"
),"")</f>
        <v>no impacts</v>
      </c>
      <c r="AO1785" s="93" t="s">
        <v>5537</v>
      </c>
      <c r="AP1785" s="101" t="str">
        <f t="shared" si="51"/>
        <v>LIT_036</v>
      </c>
      <c r="AR1785" s="17" t="s">
        <v>5537</v>
      </c>
      <c r="AS1785" s="7" t="s">
        <v>5537</v>
      </c>
      <c r="AT1785" s="6"/>
      <c r="AU1785" s="7"/>
      <c r="AV1785" s="3" t="s">
        <v>5537</v>
      </c>
      <c r="AW1785" s="18" t="s">
        <v>5537</v>
      </c>
      <c r="AX1785" s="18" t="s">
        <v>5537</v>
      </c>
      <c r="AY1785" s="18" t="s">
        <v>5537</v>
      </c>
      <c r="AZ1785" s="18" t="s">
        <v>5537</v>
      </c>
      <c r="BA1785" s="18" t="s">
        <v>5537</v>
      </c>
      <c r="BB1785" s="18" t="s">
        <v>5537</v>
      </c>
      <c r="BC1785" s="18" t="s">
        <v>5537</v>
      </c>
      <c r="BD1785" s="18" t="s">
        <v>5537</v>
      </c>
      <c r="BE1785" s="18" t="s">
        <v>5537</v>
      </c>
      <c r="BF1785" s="18" t="s">
        <v>5537</v>
      </c>
      <c r="BG1785" s="18" t="s">
        <v>5537</v>
      </c>
      <c r="BH1785" s="18" t="s">
        <v>5537</v>
      </c>
      <c r="BI1785" s="9" t="s">
        <v>5537</v>
      </c>
      <c r="BJ1785" s="14"/>
      <c r="BK1785" s="14" t="s">
        <v>5537</v>
      </c>
      <c r="BL1785" s="14" t="str">
        <f>_xlfn.XLOOKUP(B1785,'[4]cell downs 18042026 17h'!$B:$B,'[4]cell downs 18042026 17h'!$B:$B,"")</f>
        <v/>
      </c>
      <c r="BM1785" s="14" t="str">
        <f>_xlfn.XLOOKUP(B1785,'[5]Cells Huawei 19042026 15h'!$B:$B,'[5]Cells Huawei 19042026 15h'!$B:$B,"")</f>
        <v/>
      </c>
      <c r="BN1785" s="9" t="str">
        <f>_xlfn.XLOOKUP(B1785,'[6]cells down 19042026 9H40'!$B:$B,'[6]cells down 19042026 9H40'!$B:$B,"")</f>
        <v/>
      </c>
      <c r="BO1785" s="9" t="s">
        <v>5537</v>
      </c>
      <c r="BP1785" s="9" t="s">
        <v>302</v>
      </c>
      <c r="BQ1785" s="115"/>
    </row>
    <row r="1786" spans="1:69" s="9" customFormat="1" x14ac:dyDescent="0.3">
      <c r="A1786" s="1" t="s">
        <v>3008</v>
      </c>
      <c r="B1786" s="8" t="s">
        <v>3009</v>
      </c>
      <c r="C1786" s="3" t="str">
        <f>_xlfn.XLOOKUP(B1786,'[1]daily break down'!$D:$D,'[1]daily break down'!$E:$E,"")</f>
        <v>Douala</v>
      </c>
      <c r="D1786" s="1" t="s">
        <v>21</v>
      </c>
      <c r="E1786" s="1" t="s">
        <v>30</v>
      </c>
      <c r="F1786" s="3" t="s">
        <v>31</v>
      </c>
      <c r="G1786" s="1" t="s">
        <v>32</v>
      </c>
      <c r="H1786" s="34" t="str">
        <f>_xlfn.XLOOKUP(B1786,[2]CALCULATION!$B:$B,[2]CALCULATION!$H:$H,"")</f>
        <v>ZTE</v>
      </c>
      <c r="I1786" s="28">
        <v>0</v>
      </c>
      <c r="J1786" s="28">
        <v>0</v>
      </c>
      <c r="K1786" s="28">
        <v>0</v>
      </c>
      <c r="L1786" s="28">
        <v>16.766846301575484</v>
      </c>
      <c r="M1786" s="28">
        <v>0</v>
      </c>
      <c r="N1786" s="28">
        <v>4.7960487454092497</v>
      </c>
      <c r="O1786" s="28">
        <v>0</v>
      </c>
      <c r="P1786" s="28">
        <v>0</v>
      </c>
      <c r="Q1786" s="28">
        <v>0</v>
      </c>
      <c r="R1786" s="28">
        <v>0</v>
      </c>
      <c r="S1786" s="94">
        <v>0</v>
      </c>
      <c r="T1786" s="94">
        <f>_xlfn.XLOOKUP(B1786,'[3]Nur des jours'!$B:$B,'[3]Nur des jours'!$U:$U,"")</f>
        <v>0</v>
      </c>
      <c r="U1786" s="94">
        <v>0</v>
      </c>
      <c r="V1786" s="94">
        <v>0</v>
      </c>
      <c r="W1786" s="94">
        <v>0</v>
      </c>
      <c r="X1786" s="94">
        <v>0</v>
      </c>
      <c r="Y1786" s="94">
        <v>0</v>
      </c>
      <c r="Z1786" s="94">
        <v>0</v>
      </c>
      <c r="AA1786" s="94">
        <v>0</v>
      </c>
      <c r="AB1786" s="94">
        <v>0</v>
      </c>
      <c r="AC1786" s="94">
        <f>_xlfn.XLOOKUP(B1786,'[3]Nur des jours'!$B:$B,'[3]Nur des jours'!$N:$N,"")</f>
        <v>0</v>
      </c>
      <c r="AD1786" s="94">
        <v>0</v>
      </c>
      <c r="AE1786" s="94">
        <v>0</v>
      </c>
      <c r="AF1786" s="94">
        <v>0</v>
      </c>
      <c r="AG1786" s="94">
        <v>0</v>
      </c>
      <c r="AH1786" s="94">
        <v>0</v>
      </c>
      <c r="AI1786" s="49" t="s">
        <v>5559</v>
      </c>
      <c r="AJ1786" s="49"/>
      <c r="AK1786" s="48" t="str" cm="1">
        <f t="array" ref="AK1786">IFERROR(_xlfn.IFS(
AM1786="MPR ISSUE","PDH",
AM1786="BSS Hardware Issue","BSS",
AM1786="Sites strategiques, MLL, Pylone, etc.","ENVTECH",
AM1786="AKTIVCO DEFAUT GE &amp; POWER Cabinet","AKTIVCO",
AM1786="AKTIVCO Coupure ENEO &amp; Baisse de tension","AKTIVCO GRID ONLY",
AM1786="Coupure ENEO &amp; Baisse de tension","IHS GRID ONLY",
AM1786="Defaut GE &amp; POWER Cabinet","IHS",
AM1786="Sharing","Partners",
AM1786="Sites strategiques &amp; DataCenter","SST &amp; DC",
AM1786="Exclu","Exclu",
AM1786="SAT","SAT",
AM1786="SPARE-ISSUE","SPARE-ISSUE",
AM1786="Fiber CAmtel","TRANS_FO_CAMTEL",
AM1786="Fiber AOF","Fiber AOF",
AM1786="Projet OCM (HUAWEI)","TRAVAUX-HUAWEI",
AM1786="Projet OCM (NOKIA)","TRAVAUX-NOKIA",
AM1786="ACCESS-ISSUE","ACCESS-ISSUE",
AM1786="Projet OCM (ZTE, NOKIA, autres projets)","TRAVAUX OCM",
AM1786="No root CAuse","No root cause",
AM1786="ODU HS","PDH",
AM1786="IP &amp; VLAN","PDH",
AM1786="Warehouse HUAWEI","SPARE-ISSUE",
AM1786="SPARE-HS","SPARE-ISSUE",
AM1786="Power Telco","BSS",AM1786="no impacts","no impacts"
),"")</f>
        <v>no impacts</v>
      </c>
      <c r="AL1786" s="48" t="str" cm="1">
        <f t="array" ref="AL1786">IFERROR(_xlfn.IFS(
AM1786="MPR ISSUE","TX ISSUE",
AM1786="BSS Hardware Issue","RAN ISSUE",
AM1786="Sites strategiques, MLL, Pylone, etc.","ENVTECH",
AM1786="AKTIVCO DEFAUT GE &amp; POWER Cabinet","POWER ISSUE",
AM1786="AKTIVCO Coupure ENEO &amp; Baisse de tension","POWER ISSUE",
AM1786="Coupure ENEO &amp; Baisse de tension","POWER ISSUE",
AM1786="Defaut GE &amp; POWER Cabinet","POWER ISSUE",
AM1786="Sharing","POWER ISSUE",
AM1786="Sites strategiques &amp; DataCenter","POWER ISSUE",
AM1786="Exclu","Exclu",
AM1786="SAT","TX ISSUE",
AM1786="SPARE-ISSUE","SPARE-ISSUE",
AM1786="Fiber CAmtel","TX ISSUE",
AM1786="Fiber AOF","TX ISSUE",
AM1786="Projet OCM (HUAWEI)","TRAVAUX-HUAWEI",
AM1786="Projet OCM (NOKIA)","TRAVAUX -NOKIA",
AM1786="ACCESS-ISSUE","ACCESS-ISSUE",
AM1786="Projet OCM (ZTE, NOKIA, autres projets)","TRAVAUX OCM",
AM1786="No root CAuse","No root cause",
AM1786="ODU HS","TX ISSUE",
AM1786="IP &amp; VLAN","TX ISSUE",
AM1786="Warehouse HUAWEI","SPARE-ISSUE",
AM1786="SPARE-HS","SPARE-ISSUE",
AM1786="Power Telco","RAN ISSUE",AM1786="no impacts","no impacts"
),"")</f>
        <v>no impacts</v>
      </c>
      <c r="AM1786" s="67" t="s">
        <v>5605</v>
      </c>
      <c r="AN1786" s="48" t="str" cm="1">
        <f t="array" ref="AN1786">IFERROR(_xlfn.IFS(
AM1786="MPR ISSUE","ACTIVE",
AM1786="BSS Hardware Issue","ACTIVE",
AM1786="Sites strategiques, MLL, Pylone, etc.","PASSIVE",
AM1786="AKTIVCO DEFAUT GE &amp; POWER Cabinet","PASSIVE",
AM1786="AKTIVCO Coupure ENEO &amp; Baisse de tension","PASSIVE",
AM1786="Coupure ENEO &amp; Baisse de tension","PASSIVE",
AM1786="Defaut GE &amp; POWER Cabinet","PASSIVE",
AM1786="Sharing","PASSIVE",
AM1786="Sites strategiques &amp; DataCenter","PASSIVE",
AM1786="Exclu","Exclu",
AM1786="SAT","ACTIVE",
AM1786="SPARE-ISSUE","SPARE-ISSUE",
AM1786="Fiber CAmtel","ACTIVE",
AM1786="Fiber AOF","ACTIVE",
AM1786="Projet OCM (HUAWEI)","PLANNED WORKS",
AM1786="Projet OCM (NOKIA)","PLANNED WORKS",
AM1786="ACCESS-ISSUE","ACCESS-ISSUE",
AM1786="Projet OCM (ZTE, NOKIA, autres projets)","PLANNED WORKS",
AM1786="No root CAuse","No root cause",
AM1786="ODU HS","ACTIVE",
AM1786="IP &amp; VLAN","ACTIVE",
AM1786="Warehouse HUAWEI","SPARE-ISSUE",
AM1786="SPARE-HS","SPARE-ISSUE",
AM1786="Power Telco","ACTIVE", AM1786="no impacts","no impacts"
),"")</f>
        <v>no impacts</v>
      </c>
      <c r="AO1786" s="93" t="s">
        <v>5537</v>
      </c>
      <c r="AP1786" s="101" t="str">
        <f t="shared" si="51"/>
        <v>LIT_676</v>
      </c>
      <c r="AR1786" s="17" t="s">
        <v>5537</v>
      </c>
      <c r="AS1786" s="7" t="s">
        <v>5537</v>
      </c>
      <c r="AT1786" s="6"/>
      <c r="AU1786" s="7"/>
      <c r="AV1786" s="3" t="s">
        <v>5537</v>
      </c>
      <c r="AW1786" s="18" t="s">
        <v>5537</v>
      </c>
      <c r="AX1786" s="18" t="s">
        <v>5537</v>
      </c>
      <c r="AY1786" s="18" t="s">
        <v>5537</v>
      </c>
      <c r="AZ1786" s="18" t="s">
        <v>5537</v>
      </c>
      <c r="BA1786" s="18" t="s">
        <v>5537</v>
      </c>
      <c r="BB1786" s="18" t="s">
        <v>5537</v>
      </c>
      <c r="BC1786" s="18" t="s">
        <v>5537</v>
      </c>
      <c r="BD1786" s="18" t="s">
        <v>5537</v>
      </c>
      <c r="BE1786" s="18" t="s">
        <v>5537</v>
      </c>
      <c r="BF1786" s="18" t="s">
        <v>5537</v>
      </c>
      <c r="BG1786" s="18" t="s">
        <v>5537</v>
      </c>
      <c r="BH1786" s="18" t="s">
        <v>5537</v>
      </c>
      <c r="BI1786" s="9" t="s">
        <v>5537</v>
      </c>
      <c r="BJ1786" s="14"/>
      <c r="BK1786" s="14" t="s">
        <v>5537</v>
      </c>
      <c r="BL1786" s="14" t="str">
        <f>_xlfn.XLOOKUP(B1786,'[4]cell downs 18042026 17h'!$B:$B,'[4]cell downs 18042026 17h'!$B:$B,"")</f>
        <v/>
      </c>
      <c r="BM1786" s="14" t="str">
        <f>_xlfn.XLOOKUP(B1786,'[5]Cells Huawei 19042026 15h'!$B:$B,'[5]Cells Huawei 19042026 15h'!$B:$B,"")</f>
        <v/>
      </c>
      <c r="BN1786" s="9" t="str">
        <f>_xlfn.XLOOKUP(B1786,'[6]cells down 19042026 9H40'!$B:$B,'[6]cells down 19042026 9H40'!$B:$B,"")</f>
        <v/>
      </c>
      <c r="BO1786" s="9" t="s">
        <v>5537</v>
      </c>
      <c r="BP1786" s="9" t="s">
        <v>12</v>
      </c>
      <c r="BQ1786" s="115"/>
    </row>
    <row r="1787" spans="1:69" s="9" customFormat="1" x14ac:dyDescent="0.3">
      <c r="A1787" s="1" t="s">
        <v>3130</v>
      </c>
      <c r="B1787" s="8" t="s">
        <v>3131</v>
      </c>
      <c r="C1787" s="3" t="str">
        <f>_xlfn.XLOOKUP(B1787,'[1]daily break down'!$D:$D,'[1]daily break down'!$E:$E,"")</f>
        <v>Bafoussam</v>
      </c>
      <c r="D1787" s="1" t="s">
        <v>21</v>
      </c>
      <c r="E1787" s="1" t="s">
        <v>30</v>
      </c>
      <c r="F1787" s="3" t="s">
        <v>102</v>
      </c>
      <c r="G1787" s="1" t="s">
        <v>299</v>
      </c>
      <c r="H1787" s="32" t="str">
        <f>_xlfn.XLOOKUP(B1787,[2]CALCULATION!$B:$B,[2]CALCULATION!$H:$H,"")</f>
        <v>Huawei</v>
      </c>
      <c r="I1787" s="28">
        <v>0</v>
      </c>
      <c r="J1787" s="28">
        <v>0</v>
      </c>
      <c r="K1787" s="28">
        <v>0</v>
      </c>
      <c r="L1787" s="28">
        <v>0</v>
      </c>
      <c r="M1787" s="28">
        <v>0</v>
      </c>
      <c r="N1787" s="28">
        <v>4.4385267654587333</v>
      </c>
      <c r="O1787" s="28">
        <v>0</v>
      </c>
      <c r="P1787" s="28">
        <v>0</v>
      </c>
      <c r="Q1787" s="28">
        <v>0</v>
      </c>
      <c r="R1787" s="28">
        <v>0</v>
      </c>
      <c r="S1787" s="94">
        <v>0</v>
      </c>
      <c r="T1787" s="94">
        <f>_xlfn.XLOOKUP(B1787,'[3]Nur des jours'!$B:$B,'[3]Nur des jours'!$U:$U,"")</f>
        <v>0</v>
      </c>
      <c r="U1787" s="94">
        <v>0</v>
      </c>
      <c r="V1787" s="94">
        <v>0</v>
      </c>
      <c r="W1787" s="94">
        <v>0</v>
      </c>
      <c r="X1787" s="94">
        <v>0</v>
      </c>
      <c r="Y1787" s="94">
        <v>0</v>
      </c>
      <c r="Z1787" s="94">
        <v>0</v>
      </c>
      <c r="AA1787" s="94">
        <v>0</v>
      </c>
      <c r="AB1787" s="94">
        <v>0</v>
      </c>
      <c r="AC1787" s="94">
        <f>_xlfn.XLOOKUP(B1787,'[3]Nur des jours'!$B:$B,'[3]Nur des jours'!$N:$N,"")</f>
        <v>0</v>
      </c>
      <c r="AD1787" s="94">
        <v>0</v>
      </c>
      <c r="AE1787" s="94">
        <v>0</v>
      </c>
      <c r="AF1787" s="94">
        <v>0</v>
      </c>
      <c r="AG1787" s="94">
        <v>0</v>
      </c>
      <c r="AH1787" s="94">
        <v>0</v>
      </c>
      <c r="AI1787" s="49" t="s">
        <v>5559</v>
      </c>
      <c r="AJ1787" s="49"/>
      <c r="AK1787" s="48" t="str" cm="1">
        <f t="array" ref="AK1787">IFERROR(_xlfn.IFS(
AM1787="MPR ISSUE","PDH",
AM1787="BSS Hardware Issue","BSS",
AM1787="Sites strategiques, MLL, Pylone, etc.","ENVTECH",
AM1787="AKTIVCO DEFAUT GE &amp; POWER Cabinet","AKTIVCO",
AM1787="AKTIVCO Coupure ENEO &amp; Baisse de tension","AKTIVCO GRID ONLY",
AM1787="Coupure ENEO &amp; Baisse de tension","IHS GRID ONLY",
AM1787="Defaut GE &amp; POWER Cabinet","IHS",
AM1787="Sharing","Partners",
AM1787="Sites strategiques &amp; DataCenter","SST &amp; DC",
AM1787="Exclu","Exclu",
AM1787="SAT","SAT",
AM1787="SPARE-ISSUE","SPARE-ISSUE",
AM1787="Fiber CAmtel","TRANS_FO_CAMTEL",
AM1787="Fiber AOF","Fiber AOF",
AM1787="Projet OCM (HUAWEI)","TRAVAUX-HUAWEI",
AM1787="Projet OCM (NOKIA)","TRAVAUX-NOKIA",
AM1787="ACCESS-ISSUE","ACCESS-ISSUE",
AM1787="Projet OCM (ZTE, NOKIA, autres projets)","TRAVAUX OCM",
AM1787="No root CAuse","No root cause",
AM1787="ODU HS","PDH",
AM1787="IP &amp; VLAN","PDH",
AM1787="Warehouse HUAWEI","SPARE-ISSUE",
AM1787="SPARE-HS","SPARE-ISSUE",
AM1787="Power Telco","BSS",AM1787="no impacts","no impacts"
),"")</f>
        <v>no impacts</v>
      </c>
      <c r="AL1787" s="48" t="str" cm="1">
        <f t="array" ref="AL1787">IFERROR(_xlfn.IFS(
AM1787="MPR ISSUE","TX ISSUE",
AM1787="BSS Hardware Issue","RAN ISSUE",
AM1787="Sites strategiques, MLL, Pylone, etc.","ENVTECH",
AM1787="AKTIVCO DEFAUT GE &amp; POWER Cabinet","POWER ISSUE",
AM1787="AKTIVCO Coupure ENEO &amp; Baisse de tension","POWER ISSUE",
AM1787="Coupure ENEO &amp; Baisse de tension","POWER ISSUE",
AM1787="Defaut GE &amp; POWER Cabinet","POWER ISSUE",
AM1787="Sharing","POWER ISSUE",
AM1787="Sites strategiques &amp; DataCenter","POWER ISSUE",
AM1787="Exclu","Exclu",
AM1787="SAT","TX ISSUE",
AM1787="SPARE-ISSUE","SPARE-ISSUE",
AM1787="Fiber CAmtel","TX ISSUE",
AM1787="Fiber AOF","TX ISSUE",
AM1787="Projet OCM (HUAWEI)","TRAVAUX-HUAWEI",
AM1787="Projet OCM (NOKIA)","TRAVAUX -NOKIA",
AM1787="ACCESS-ISSUE","ACCESS-ISSUE",
AM1787="Projet OCM (ZTE, NOKIA, autres projets)","TRAVAUX OCM",
AM1787="No root CAuse","No root cause",
AM1787="ODU HS","TX ISSUE",
AM1787="IP &amp; VLAN","TX ISSUE",
AM1787="Warehouse HUAWEI","SPARE-ISSUE",
AM1787="SPARE-HS","SPARE-ISSUE",
AM1787="Power Telco","RAN ISSUE",AM1787="no impacts","no impacts"
),"")</f>
        <v>no impacts</v>
      </c>
      <c r="AM1787" s="67" t="s">
        <v>5605</v>
      </c>
      <c r="AN1787" s="48" t="str" cm="1">
        <f t="array" ref="AN1787">IFERROR(_xlfn.IFS(
AM1787="MPR ISSUE","ACTIVE",
AM1787="BSS Hardware Issue","ACTIVE",
AM1787="Sites strategiques, MLL, Pylone, etc.","PASSIVE",
AM1787="AKTIVCO DEFAUT GE &amp; POWER Cabinet","PASSIVE",
AM1787="AKTIVCO Coupure ENEO &amp; Baisse de tension","PASSIVE",
AM1787="Coupure ENEO &amp; Baisse de tension","PASSIVE",
AM1787="Defaut GE &amp; POWER Cabinet","PASSIVE",
AM1787="Sharing","PASSIVE",
AM1787="Sites strategiques &amp; DataCenter","PASSIVE",
AM1787="Exclu","Exclu",
AM1787="SAT","ACTIVE",
AM1787="SPARE-ISSUE","SPARE-ISSUE",
AM1787="Fiber CAmtel","ACTIVE",
AM1787="Fiber AOF","ACTIVE",
AM1787="Projet OCM (HUAWEI)","PLANNED WORKS",
AM1787="Projet OCM (NOKIA)","PLANNED WORKS",
AM1787="ACCESS-ISSUE","ACCESS-ISSUE",
AM1787="Projet OCM (ZTE, NOKIA, autres projets)","PLANNED WORKS",
AM1787="No root CAuse","No root cause",
AM1787="ODU HS","ACTIVE",
AM1787="IP &amp; VLAN","ACTIVE",
AM1787="Warehouse HUAWEI","SPARE-ISSUE",
AM1787="SPARE-HS","SPARE-ISSUE",
AM1787="Power Telco","ACTIVE", AM1787="no impacts","no impacts"
),"")</f>
        <v>no impacts</v>
      </c>
      <c r="AO1787" s="93" t="s">
        <v>5537</v>
      </c>
      <c r="AP1787" s="101" t="str">
        <f t="shared" si="51"/>
        <v>OST_291</v>
      </c>
      <c r="AR1787" s="17" t="s">
        <v>5537</v>
      </c>
      <c r="AS1787" s="7" t="s">
        <v>5537</v>
      </c>
      <c r="AT1787" s="6"/>
      <c r="AU1787" s="7"/>
      <c r="AV1787" s="3" t="s">
        <v>5537</v>
      </c>
      <c r="AW1787" s="18" t="s">
        <v>5537</v>
      </c>
      <c r="AX1787" s="18" t="s">
        <v>5537</v>
      </c>
      <c r="AY1787" s="18" t="s">
        <v>5537</v>
      </c>
      <c r="AZ1787" s="18" t="s">
        <v>5537</v>
      </c>
      <c r="BA1787" s="18" t="s">
        <v>5537</v>
      </c>
      <c r="BB1787" s="18" t="s">
        <v>5537</v>
      </c>
      <c r="BC1787" s="18" t="s">
        <v>5537</v>
      </c>
      <c r="BD1787" s="18" t="s">
        <v>5537</v>
      </c>
      <c r="BE1787" s="18" t="s">
        <v>5537</v>
      </c>
      <c r="BF1787" s="18" t="s">
        <v>5537</v>
      </c>
      <c r="BG1787" s="18" t="s">
        <v>5537</v>
      </c>
      <c r="BH1787" s="18" t="s">
        <v>5537</v>
      </c>
      <c r="BI1787" s="9" t="s">
        <v>5537</v>
      </c>
      <c r="BJ1787" s="14"/>
      <c r="BK1787" s="14" t="s">
        <v>5537</v>
      </c>
      <c r="BL1787" s="14" t="str">
        <f>_xlfn.XLOOKUP(B1787,'[4]cell downs 18042026 17h'!$B:$B,'[4]cell downs 18042026 17h'!$B:$B,"")</f>
        <v/>
      </c>
      <c r="BM1787" s="14" t="str">
        <f>_xlfn.XLOOKUP(B1787,'[5]Cells Huawei 19042026 15h'!$B:$B,'[5]Cells Huawei 19042026 15h'!$B:$B,"")</f>
        <v/>
      </c>
      <c r="BN1787" s="9" t="str">
        <f>_xlfn.XLOOKUP(B1787,'[6]cells down 19042026 9H40'!$B:$B,'[6]cells down 19042026 9H40'!$B:$B,"")</f>
        <v/>
      </c>
      <c r="BO1787" s="9" t="s">
        <v>5537</v>
      </c>
      <c r="BP1787" s="9" t="s">
        <v>12</v>
      </c>
      <c r="BQ1787" s="115"/>
    </row>
    <row r="1788" spans="1:69" s="9" customFormat="1" x14ac:dyDescent="0.3">
      <c r="A1788" s="1" t="s">
        <v>2502</v>
      </c>
      <c r="B1788" s="8" t="s">
        <v>2503</v>
      </c>
      <c r="C1788" s="3" t="str">
        <f>_xlfn.XLOOKUP(B1788,'[1]daily break down'!$D:$D,'[1]daily break down'!$E:$E,"")</f>
        <v>Bafoussam</v>
      </c>
      <c r="D1788" s="1" t="s">
        <v>11</v>
      </c>
      <c r="E1788" s="1" t="s">
        <v>12</v>
      </c>
      <c r="F1788" s="3" t="s">
        <v>102</v>
      </c>
      <c r="G1788" s="1" t="s">
        <v>299</v>
      </c>
      <c r="H1788" s="32" t="str">
        <f>_xlfn.XLOOKUP(B1788,[2]CALCULATION!$B:$B,[2]CALCULATION!$H:$H,"")</f>
        <v>Huawei</v>
      </c>
      <c r="I1788" s="28">
        <v>0</v>
      </c>
      <c r="J1788" s="28">
        <v>0</v>
      </c>
      <c r="K1788" s="28">
        <v>0</v>
      </c>
      <c r="L1788" s="28">
        <v>0</v>
      </c>
      <c r="M1788" s="28">
        <v>0</v>
      </c>
      <c r="N1788" s="28">
        <v>4.131674243007935</v>
      </c>
      <c r="O1788" s="28">
        <v>0</v>
      </c>
      <c r="P1788" s="28">
        <v>0</v>
      </c>
      <c r="Q1788" s="28">
        <v>0</v>
      </c>
      <c r="R1788" s="28">
        <v>0</v>
      </c>
      <c r="S1788" s="94">
        <v>0</v>
      </c>
      <c r="T1788" s="94">
        <f>_xlfn.XLOOKUP(B1788,'[3]Nur des jours'!$B:$B,'[3]Nur des jours'!$U:$U,"")</f>
        <v>0</v>
      </c>
      <c r="U1788" s="94">
        <v>0</v>
      </c>
      <c r="V1788" s="94">
        <v>0</v>
      </c>
      <c r="W1788" s="94">
        <v>0</v>
      </c>
      <c r="X1788" s="94">
        <v>0</v>
      </c>
      <c r="Y1788" s="94">
        <v>0</v>
      </c>
      <c r="Z1788" s="94">
        <v>0</v>
      </c>
      <c r="AA1788" s="94">
        <v>0</v>
      </c>
      <c r="AB1788" s="94">
        <v>0</v>
      </c>
      <c r="AC1788" s="94">
        <f>_xlfn.XLOOKUP(B1788,'[3]Nur des jours'!$B:$B,'[3]Nur des jours'!$N:$N,"")</f>
        <v>0</v>
      </c>
      <c r="AD1788" s="94">
        <v>0</v>
      </c>
      <c r="AE1788" s="94">
        <v>0</v>
      </c>
      <c r="AF1788" s="94">
        <v>0</v>
      </c>
      <c r="AG1788" s="94">
        <v>0</v>
      </c>
      <c r="AH1788" s="94">
        <v>0</v>
      </c>
      <c r="AI1788" s="49" t="s">
        <v>5559</v>
      </c>
      <c r="AJ1788" s="49"/>
      <c r="AK1788" s="48" t="str" cm="1">
        <f t="array" ref="AK1788">IFERROR(_xlfn.IFS(
AM1788="MPR ISSUE","PDH",
AM1788="BSS Hardware Issue","BSS",
AM1788="Sites strategiques, MLL, Pylone, etc.","ENVTECH",
AM1788="AKTIVCO DEFAUT GE &amp; POWER Cabinet","AKTIVCO",
AM1788="AKTIVCO Coupure ENEO &amp; Baisse de tension","AKTIVCO GRID ONLY",
AM1788="Coupure ENEO &amp; Baisse de tension","IHS GRID ONLY",
AM1788="Defaut GE &amp; POWER Cabinet","IHS",
AM1788="Sharing","Partners",
AM1788="Sites strategiques &amp; DataCenter","SST &amp; DC",
AM1788="Exclu","Exclu",
AM1788="SAT","SAT",
AM1788="SPARE-ISSUE","SPARE-ISSUE",
AM1788="Fiber CAmtel","TRANS_FO_CAMTEL",
AM1788="Fiber AOF","Fiber AOF",
AM1788="Projet OCM (HUAWEI)","TRAVAUX-HUAWEI",
AM1788="Projet OCM (NOKIA)","TRAVAUX-NOKIA",
AM1788="ACCESS-ISSUE","ACCESS-ISSUE",
AM1788="Projet OCM (ZTE, NOKIA, autres projets)","TRAVAUX OCM",
AM1788="No root CAuse","No root cause",
AM1788="ODU HS","PDH",
AM1788="IP &amp; VLAN","PDH",
AM1788="Warehouse HUAWEI","SPARE-ISSUE",
AM1788="SPARE-HS","SPARE-ISSUE",
AM1788="Power Telco","BSS",AM1788="no impacts","no impacts"
),"")</f>
        <v>no impacts</v>
      </c>
      <c r="AL1788" s="48" t="str" cm="1">
        <f t="array" ref="AL1788">IFERROR(_xlfn.IFS(
AM1788="MPR ISSUE","TX ISSUE",
AM1788="BSS Hardware Issue","RAN ISSUE",
AM1788="Sites strategiques, MLL, Pylone, etc.","ENVTECH",
AM1788="AKTIVCO DEFAUT GE &amp; POWER Cabinet","POWER ISSUE",
AM1788="AKTIVCO Coupure ENEO &amp; Baisse de tension","POWER ISSUE",
AM1788="Coupure ENEO &amp; Baisse de tension","POWER ISSUE",
AM1788="Defaut GE &amp; POWER Cabinet","POWER ISSUE",
AM1788="Sharing","POWER ISSUE",
AM1788="Sites strategiques &amp; DataCenter","POWER ISSUE",
AM1788="Exclu","Exclu",
AM1788="SAT","TX ISSUE",
AM1788="SPARE-ISSUE","SPARE-ISSUE",
AM1788="Fiber CAmtel","TX ISSUE",
AM1788="Fiber AOF","TX ISSUE",
AM1788="Projet OCM (HUAWEI)","TRAVAUX-HUAWEI",
AM1788="Projet OCM (NOKIA)","TRAVAUX -NOKIA",
AM1788="ACCESS-ISSUE","ACCESS-ISSUE",
AM1788="Projet OCM (ZTE, NOKIA, autres projets)","TRAVAUX OCM",
AM1788="No root CAuse","No root cause",
AM1788="ODU HS","TX ISSUE",
AM1788="IP &amp; VLAN","TX ISSUE",
AM1788="Warehouse HUAWEI","SPARE-ISSUE",
AM1788="SPARE-HS","SPARE-ISSUE",
AM1788="Power Telco","RAN ISSUE",AM1788="no impacts","no impacts"
),"")</f>
        <v>no impacts</v>
      </c>
      <c r="AM1788" s="67" t="s">
        <v>5605</v>
      </c>
      <c r="AN1788" s="48" t="str" cm="1">
        <f t="array" ref="AN1788">IFERROR(_xlfn.IFS(
AM1788="MPR ISSUE","ACTIVE",
AM1788="BSS Hardware Issue","ACTIVE",
AM1788="Sites strategiques, MLL, Pylone, etc.","PASSIVE",
AM1788="AKTIVCO DEFAUT GE &amp; POWER Cabinet","PASSIVE",
AM1788="AKTIVCO Coupure ENEO &amp; Baisse de tension","PASSIVE",
AM1788="Coupure ENEO &amp; Baisse de tension","PASSIVE",
AM1788="Defaut GE &amp; POWER Cabinet","PASSIVE",
AM1788="Sharing","PASSIVE",
AM1788="Sites strategiques &amp; DataCenter","PASSIVE",
AM1788="Exclu","Exclu",
AM1788="SAT","ACTIVE",
AM1788="SPARE-ISSUE","SPARE-ISSUE",
AM1788="Fiber CAmtel","ACTIVE",
AM1788="Fiber AOF","ACTIVE",
AM1788="Projet OCM (HUAWEI)","PLANNED WORKS",
AM1788="Projet OCM (NOKIA)","PLANNED WORKS",
AM1788="ACCESS-ISSUE","ACCESS-ISSUE",
AM1788="Projet OCM (ZTE, NOKIA, autres projets)","PLANNED WORKS",
AM1788="No root CAuse","No root cause",
AM1788="ODU HS","ACTIVE",
AM1788="IP &amp; VLAN","ACTIVE",
AM1788="Warehouse HUAWEI","SPARE-ISSUE",
AM1788="SPARE-HS","SPARE-ISSUE",
AM1788="Power Telco","ACTIVE", AM1788="no impacts","no impacts"
),"")</f>
        <v>no impacts</v>
      </c>
      <c r="AO1788" s="93" t="s">
        <v>5537</v>
      </c>
      <c r="AP1788" s="101" t="str">
        <f t="shared" si="51"/>
        <v>OST_213</v>
      </c>
      <c r="AR1788" s="17" t="s">
        <v>5537</v>
      </c>
      <c r="AS1788" s="7" t="s">
        <v>5537</v>
      </c>
      <c r="AT1788" s="6"/>
      <c r="AU1788" s="7"/>
      <c r="AV1788" s="3" t="s">
        <v>5537</v>
      </c>
      <c r="AW1788" s="18" t="s">
        <v>5537</v>
      </c>
      <c r="AX1788" s="18" t="s">
        <v>5537</v>
      </c>
      <c r="AY1788" s="18" t="s">
        <v>5537</v>
      </c>
      <c r="AZ1788" s="18" t="s">
        <v>5537</v>
      </c>
      <c r="BA1788" s="18" t="s">
        <v>5537</v>
      </c>
      <c r="BB1788" s="18" t="s">
        <v>5537</v>
      </c>
      <c r="BC1788" s="18" t="s">
        <v>5537</v>
      </c>
      <c r="BD1788" s="18" t="s">
        <v>5537</v>
      </c>
      <c r="BE1788" s="18" t="s">
        <v>5537</v>
      </c>
      <c r="BF1788" s="18" t="s">
        <v>5537</v>
      </c>
      <c r="BG1788" s="18" t="s">
        <v>5537</v>
      </c>
      <c r="BH1788" s="18" t="s">
        <v>5537</v>
      </c>
      <c r="BI1788" s="9" t="s">
        <v>5537</v>
      </c>
      <c r="BJ1788" s="14"/>
      <c r="BK1788" s="14" t="s">
        <v>5537</v>
      </c>
      <c r="BL1788" s="14" t="str">
        <f>_xlfn.XLOOKUP(B1788,'[4]cell downs 18042026 17h'!$B:$B,'[4]cell downs 18042026 17h'!$B:$B,"")</f>
        <v/>
      </c>
      <c r="BM1788" s="14" t="str">
        <f>_xlfn.XLOOKUP(B1788,'[5]Cells Huawei 19042026 15h'!$B:$B,'[5]Cells Huawei 19042026 15h'!$B:$B,"")</f>
        <v/>
      </c>
      <c r="BN1788" s="9" t="str">
        <f>_xlfn.XLOOKUP(B1788,'[6]cells down 19042026 9H40'!$B:$B,'[6]cells down 19042026 9H40'!$B:$B,"")</f>
        <v/>
      </c>
      <c r="BO1788" s="9" t="s">
        <v>2503</v>
      </c>
      <c r="BP1788" s="9" t="s">
        <v>5537</v>
      </c>
      <c r="BQ1788" s="115"/>
    </row>
    <row r="1789" spans="1:69" s="9" customFormat="1" x14ac:dyDescent="0.3">
      <c r="A1789" s="1" t="s">
        <v>3167</v>
      </c>
      <c r="B1789" s="8" t="s">
        <v>3168</v>
      </c>
      <c r="C1789" s="3" t="str">
        <f>_xlfn.XLOOKUP(B1789,'[1]daily break down'!$D:$D,'[1]daily break down'!$E:$E,"")</f>
        <v>LITTORAL</v>
      </c>
      <c r="D1789" s="1" t="s">
        <v>11</v>
      </c>
      <c r="E1789" s="1" t="s">
        <v>318</v>
      </c>
      <c r="F1789" s="3" t="s">
        <v>31</v>
      </c>
      <c r="G1789" s="1" t="s">
        <v>484</v>
      </c>
      <c r="H1789" s="34" t="str">
        <f>_xlfn.XLOOKUP(B1789,[2]CALCULATION!$B:$B,[2]CALCULATION!$H:$H,"")</f>
        <v>ZTE</v>
      </c>
      <c r="I1789" s="28">
        <v>1.2925616308966335</v>
      </c>
      <c r="J1789" s="28">
        <v>0</v>
      </c>
      <c r="K1789" s="28">
        <v>0</v>
      </c>
      <c r="L1789" s="28">
        <v>0</v>
      </c>
      <c r="M1789" s="28">
        <v>0</v>
      </c>
      <c r="N1789" s="28">
        <v>1.9417763167281628</v>
      </c>
      <c r="O1789" s="28">
        <v>1.777586585738214</v>
      </c>
      <c r="P1789" s="28">
        <v>0</v>
      </c>
      <c r="Q1789" s="28">
        <v>0</v>
      </c>
      <c r="R1789" s="28">
        <v>0</v>
      </c>
      <c r="S1789" s="94">
        <v>0</v>
      </c>
      <c r="T1789" s="94">
        <f>_xlfn.XLOOKUP(B1789,'[3]Nur des jours'!$B:$B,'[3]Nur des jours'!$U:$U,"")</f>
        <v>0</v>
      </c>
      <c r="U1789" s="94">
        <v>0</v>
      </c>
      <c r="V1789" s="94">
        <v>0</v>
      </c>
      <c r="W1789" s="94">
        <v>0</v>
      </c>
      <c r="X1789" s="94">
        <v>0</v>
      </c>
      <c r="Y1789" s="94">
        <v>0</v>
      </c>
      <c r="Z1789" s="94">
        <v>0</v>
      </c>
      <c r="AA1789" s="94">
        <v>0</v>
      </c>
      <c r="AB1789" s="94">
        <v>0</v>
      </c>
      <c r="AC1789" s="94">
        <f>_xlfn.XLOOKUP(B1789,'[3]Nur des jours'!$B:$B,'[3]Nur des jours'!$N:$N,"")</f>
        <v>0</v>
      </c>
      <c r="AD1789" s="94">
        <v>0</v>
      </c>
      <c r="AE1789" s="94">
        <v>0</v>
      </c>
      <c r="AF1789" s="94">
        <v>0</v>
      </c>
      <c r="AG1789" s="94">
        <v>0</v>
      </c>
      <c r="AH1789" s="94">
        <v>0</v>
      </c>
      <c r="AI1789" s="49" t="s">
        <v>5559</v>
      </c>
      <c r="AJ1789" s="49"/>
      <c r="AK1789" s="48" t="str" cm="1">
        <f t="array" ref="AK1789">IFERROR(_xlfn.IFS(
AM1789="MPR ISSUE","PDH",
AM1789="BSS Hardware Issue","BSS",
AM1789="Sites strategiques, MLL, Pylone, etc.","ENVTECH",
AM1789="AKTIVCO DEFAUT GE &amp; POWER Cabinet","AKTIVCO",
AM1789="AKTIVCO Coupure ENEO &amp; Baisse de tension","AKTIVCO GRID ONLY",
AM1789="Coupure ENEO &amp; Baisse de tension","IHS GRID ONLY",
AM1789="Defaut GE &amp; POWER Cabinet","IHS",
AM1789="Sharing","Partners",
AM1789="Sites strategiques &amp; DataCenter","SST &amp; DC",
AM1789="Exclu","Exclu",
AM1789="SAT","SAT",
AM1789="SPARE-ISSUE","SPARE-ISSUE",
AM1789="Fiber CAmtel","TRANS_FO_CAMTEL",
AM1789="Fiber AOF","Fiber AOF",
AM1789="Projet OCM (HUAWEI)","TRAVAUX-HUAWEI",
AM1789="Projet OCM (NOKIA)","TRAVAUX-NOKIA",
AM1789="ACCESS-ISSUE","ACCESS-ISSUE",
AM1789="Projet OCM (ZTE, NOKIA, autres projets)","TRAVAUX OCM",
AM1789="No root CAuse","No root cause",
AM1789="ODU HS","PDH",
AM1789="IP &amp; VLAN","PDH",
AM1789="Warehouse HUAWEI","SPARE-ISSUE",
AM1789="SPARE-HS","SPARE-ISSUE",
AM1789="Power Telco","BSS",AM1789="no impacts","no impacts"
),"")</f>
        <v>no impacts</v>
      </c>
      <c r="AL1789" s="48" t="str" cm="1">
        <f t="array" ref="AL1789">IFERROR(_xlfn.IFS(
AM1789="MPR ISSUE","TX ISSUE",
AM1789="BSS Hardware Issue","RAN ISSUE",
AM1789="Sites strategiques, MLL, Pylone, etc.","ENVTECH",
AM1789="AKTIVCO DEFAUT GE &amp; POWER Cabinet","POWER ISSUE",
AM1789="AKTIVCO Coupure ENEO &amp; Baisse de tension","POWER ISSUE",
AM1789="Coupure ENEO &amp; Baisse de tension","POWER ISSUE",
AM1789="Defaut GE &amp; POWER Cabinet","POWER ISSUE",
AM1789="Sharing","POWER ISSUE",
AM1789="Sites strategiques &amp; DataCenter","POWER ISSUE",
AM1789="Exclu","Exclu",
AM1789="SAT","TX ISSUE",
AM1789="SPARE-ISSUE","SPARE-ISSUE",
AM1789="Fiber CAmtel","TX ISSUE",
AM1789="Fiber AOF","TX ISSUE",
AM1789="Projet OCM (HUAWEI)","TRAVAUX-HUAWEI",
AM1789="Projet OCM (NOKIA)","TRAVAUX -NOKIA",
AM1789="ACCESS-ISSUE","ACCESS-ISSUE",
AM1789="Projet OCM (ZTE, NOKIA, autres projets)","TRAVAUX OCM",
AM1789="No root CAuse","No root cause",
AM1789="ODU HS","TX ISSUE",
AM1789="IP &amp; VLAN","TX ISSUE",
AM1789="Warehouse HUAWEI","SPARE-ISSUE",
AM1789="SPARE-HS","SPARE-ISSUE",
AM1789="Power Telco","RAN ISSUE",AM1789="no impacts","no impacts"
),"")</f>
        <v>no impacts</v>
      </c>
      <c r="AM1789" s="67" t="s">
        <v>5605</v>
      </c>
      <c r="AN1789" s="48" t="str" cm="1">
        <f t="array" ref="AN1789">IFERROR(_xlfn.IFS(
AM1789="MPR ISSUE","ACTIVE",
AM1789="BSS Hardware Issue","ACTIVE",
AM1789="Sites strategiques, MLL, Pylone, etc.","PASSIVE",
AM1789="AKTIVCO DEFAUT GE &amp; POWER Cabinet","PASSIVE",
AM1789="AKTIVCO Coupure ENEO &amp; Baisse de tension","PASSIVE",
AM1789="Coupure ENEO &amp; Baisse de tension","PASSIVE",
AM1789="Defaut GE &amp; POWER Cabinet","PASSIVE",
AM1789="Sharing","PASSIVE",
AM1789="Sites strategiques &amp; DataCenter","PASSIVE",
AM1789="Exclu","Exclu",
AM1789="SAT","ACTIVE",
AM1789="SPARE-ISSUE","SPARE-ISSUE",
AM1789="Fiber CAmtel","ACTIVE",
AM1789="Fiber AOF","ACTIVE",
AM1789="Projet OCM (HUAWEI)","PLANNED WORKS",
AM1789="Projet OCM (NOKIA)","PLANNED WORKS",
AM1789="ACCESS-ISSUE","ACCESS-ISSUE",
AM1789="Projet OCM (ZTE, NOKIA, autres projets)","PLANNED WORKS",
AM1789="No root CAuse","No root cause",
AM1789="ODU HS","ACTIVE",
AM1789="IP &amp; VLAN","ACTIVE",
AM1789="Warehouse HUAWEI","SPARE-ISSUE",
AM1789="SPARE-HS","SPARE-ISSUE",
AM1789="Power Telco","ACTIVE", AM1789="no impacts","no impacts"
),"")</f>
        <v>no impacts</v>
      </c>
      <c r="AO1789" s="93" t="s">
        <v>5537</v>
      </c>
      <c r="AP1789" s="101" t="str">
        <f t="shared" si="51"/>
        <v>LIT_456</v>
      </c>
      <c r="AR1789" s="17" t="s">
        <v>5537</v>
      </c>
      <c r="AS1789" s="7" t="s">
        <v>5537</v>
      </c>
      <c r="AT1789" s="6"/>
      <c r="AU1789" s="7"/>
      <c r="AV1789" s="3" t="s">
        <v>5537</v>
      </c>
      <c r="AW1789" s="18" t="s">
        <v>5537</v>
      </c>
      <c r="AX1789" s="18" t="s">
        <v>5537</v>
      </c>
      <c r="AY1789" s="18" t="s">
        <v>5537</v>
      </c>
      <c r="AZ1789" s="18" t="s">
        <v>5537</v>
      </c>
      <c r="BA1789" s="18" t="s">
        <v>5537</v>
      </c>
      <c r="BB1789" s="18" t="s">
        <v>5537</v>
      </c>
      <c r="BC1789" s="18" t="s">
        <v>5537</v>
      </c>
      <c r="BD1789" s="18" t="s">
        <v>5537</v>
      </c>
      <c r="BE1789" s="18" t="s">
        <v>5537</v>
      </c>
      <c r="BF1789" s="18" t="s">
        <v>5537</v>
      </c>
      <c r="BG1789" s="18" t="s">
        <v>5537</v>
      </c>
      <c r="BH1789" s="18" t="s">
        <v>5537</v>
      </c>
      <c r="BI1789" s="9" t="s">
        <v>5537</v>
      </c>
      <c r="BJ1789" s="14"/>
      <c r="BK1789" s="14" t="s">
        <v>5537</v>
      </c>
      <c r="BL1789" s="14" t="str">
        <f>_xlfn.XLOOKUP(B1789,'[4]cell downs 18042026 17h'!$B:$B,'[4]cell downs 18042026 17h'!$B:$B,"")</f>
        <v/>
      </c>
      <c r="BM1789" s="14" t="str">
        <f>_xlfn.XLOOKUP(B1789,'[5]Cells Huawei 19042026 15h'!$B:$B,'[5]Cells Huawei 19042026 15h'!$B:$B,"")</f>
        <v/>
      </c>
      <c r="BN1789" s="9" t="str">
        <f>_xlfn.XLOOKUP(B1789,'[6]cells down 19042026 9H40'!$B:$B,'[6]cells down 19042026 9H40'!$B:$B,"")</f>
        <v/>
      </c>
      <c r="BO1789" s="9" t="s">
        <v>3168</v>
      </c>
      <c r="BP1789" s="9" t="s">
        <v>5537</v>
      </c>
      <c r="BQ1789" s="115"/>
    </row>
    <row r="1790" spans="1:69" s="9" customFormat="1" x14ac:dyDescent="0.3">
      <c r="A1790" s="1" t="s">
        <v>2219</v>
      </c>
      <c r="B1790" s="8" t="s">
        <v>2220</v>
      </c>
      <c r="C1790" s="3" t="str">
        <f>_xlfn.XLOOKUP(B1790,'[1]daily break down'!$D:$D,'[1]daily break down'!$E:$E,"")</f>
        <v>LITTORAL</v>
      </c>
      <c r="D1790" s="1" t="s">
        <v>11</v>
      </c>
      <c r="E1790" s="1" t="s">
        <v>12</v>
      </c>
      <c r="F1790" s="3" t="s">
        <v>31</v>
      </c>
      <c r="G1790" s="1" t="s">
        <v>484</v>
      </c>
      <c r="H1790" s="34" t="str">
        <f>_xlfn.XLOOKUP(B1790,[2]CALCULATION!$B:$B,[2]CALCULATION!$H:$H,"")</f>
        <v>ZTE</v>
      </c>
      <c r="I1790" s="28">
        <v>0</v>
      </c>
      <c r="J1790" s="28">
        <v>0</v>
      </c>
      <c r="K1790" s="28">
        <v>0</v>
      </c>
      <c r="L1790" s="28">
        <v>0</v>
      </c>
      <c r="M1790" s="28">
        <v>0</v>
      </c>
      <c r="N1790" s="28">
        <v>1.7637108948072817</v>
      </c>
      <c r="O1790" s="28">
        <v>0</v>
      </c>
      <c r="P1790" s="28">
        <v>0</v>
      </c>
      <c r="Q1790" s="28">
        <v>0</v>
      </c>
      <c r="R1790" s="28">
        <v>0</v>
      </c>
      <c r="S1790" s="94">
        <v>0</v>
      </c>
      <c r="T1790" s="94">
        <f>_xlfn.XLOOKUP(B1790,'[3]Nur des jours'!$B:$B,'[3]Nur des jours'!$U:$U,"")</f>
        <v>0</v>
      </c>
      <c r="U1790" s="94">
        <v>0</v>
      </c>
      <c r="V1790" s="94">
        <v>0</v>
      </c>
      <c r="W1790" s="94">
        <v>0</v>
      </c>
      <c r="X1790" s="94">
        <v>0</v>
      </c>
      <c r="Y1790" s="94">
        <v>0</v>
      </c>
      <c r="Z1790" s="94">
        <v>0</v>
      </c>
      <c r="AA1790" s="94">
        <v>0</v>
      </c>
      <c r="AB1790" s="94">
        <v>0</v>
      </c>
      <c r="AC1790" s="94">
        <f>_xlfn.XLOOKUP(B1790,'[3]Nur des jours'!$B:$B,'[3]Nur des jours'!$N:$N,"")</f>
        <v>0</v>
      </c>
      <c r="AD1790" s="94">
        <v>0</v>
      </c>
      <c r="AE1790" s="94">
        <v>0</v>
      </c>
      <c r="AF1790" s="94">
        <v>0</v>
      </c>
      <c r="AG1790" s="94">
        <v>0</v>
      </c>
      <c r="AH1790" s="94">
        <v>0</v>
      </c>
      <c r="AI1790" s="49" t="s">
        <v>5559</v>
      </c>
      <c r="AJ1790" s="49"/>
      <c r="AK1790" s="48" t="str" cm="1">
        <f t="array" ref="AK1790">IFERROR(_xlfn.IFS(
AM1790="MPR ISSUE","PDH",
AM1790="BSS Hardware Issue","BSS",
AM1790="Sites strategiques, MLL, Pylone, etc.","ENVTECH",
AM1790="AKTIVCO DEFAUT GE &amp; POWER Cabinet","AKTIVCO",
AM1790="AKTIVCO Coupure ENEO &amp; Baisse de tension","AKTIVCO GRID ONLY",
AM1790="Coupure ENEO &amp; Baisse de tension","IHS GRID ONLY",
AM1790="Defaut GE &amp; POWER Cabinet","IHS",
AM1790="Sharing","Partners",
AM1790="Sites strategiques &amp; DataCenter","SST &amp; DC",
AM1790="Exclu","Exclu",
AM1790="SAT","SAT",
AM1790="SPARE-ISSUE","SPARE-ISSUE",
AM1790="Fiber CAmtel","TRANS_FO_CAMTEL",
AM1790="Fiber AOF","Fiber AOF",
AM1790="Projet OCM (HUAWEI)","TRAVAUX-HUAWEI",
AM1790="Projet OCM (NOKIA)","TRAVAUX-NOKIA",
AM1790="ACCESS-ISSUE","ACCESS-ISSUE",
AM1790="Projet OCM (ZTE, NOKIA, autres projets)","TRAVAUX OCM",
AM1790="No root CAuse","No root cause",
AM1790="ODU HS","PDH",
AM1790="IP &amp; VLAN","PDH",
AM1790="Warehouse HUAWEI","SPARE-ISSUE",
AM1790="SPARE-HS","SPARE-ISSUE",
AM1790="Power Telco","BSS",AM1790="no impacts","no impacts"
),"")</f>
        <v>no impacts</v>
      </c>
      <c r="AL1790" s="48" t="str" cm="1">
        <f t="array" ref="AL1790">IFERROR(_xlfn.IFS(
AM1790="MPR ISSUE","TX ISSUE",
AM1790="BSS Hardware Issue","RAN ISSUE",
AM1790="Sites strategiques, MLL, Pylone, etc.","ENVTECH",
AM1790="AKTIVCO DEFAUT GE &amp; POWER Cabinet","POWER ISSUE",
AM1790="AKTIVCO Coupure ENEO &amp; Baisse de tension","POWER ISSUE",
AM1790="Coupure ENEO &amp; Baisse de tension","POWER ISSUE",
AM1790="Defaut GE &amp; POWER Cabinet","POWER ISSUE",
AM1790="Sharing","POWER ISSUE",
AM1790="Sites strategiques &amp; DataCenter","POWER ISSUE",
AM1790="Exclu","Exclu",
AM1790="SAT","TX ISSUE",
AM1790="SPARE-ISSUE","SPARE-ISSUE",
AM1790="Fiber CAmtel","TX ISSUE",
AM1790="Fiber AOF","TX ISSUE",
AM1790="Projet OCM (HUAWEI)","TRAVAUX-HUAWEI",
AM1790="Projet OCM (NOKIA)","TRAVAUX -NOKIA",
AM1790="ACCESS-ISSUE","ACCESS-ISSUE",
AM1790="Projet OCM (ZTE, NOKIA, autres projets)","TRAVAUX OCM",
AM1790="No root CAuse","No root cause",
AM1790="ODU HS","TX ISSUE",
AM1790="IP &amp; VLAN","TX ISSUE",
AM1790="Warehouse HUAWEI","SPARE-ISSUE",
AM1790="SPARE-HS","SPARE-ISSUE",
AM1790="Power Telco","RAN ISSUE",AM1790="no impacts","no impacts"
),"")</f>
        <v>no impacts</v>
      </c>
      <c r="AM1790" s="67" t="s">
        <v>5605</v>
      </c>
      <c r="AN1790" s="48" t="str" cm="1">
        <f t="array" ref="AN1790">IFERROR(_xlfn.IFS(
AM1790="MPR ISSUE","ACTIVE",
AM1790="BSS Hardware Issue","ACTIVE",
AM1790="Sites strategiques, MLL, Pylone, etc.","PASSIVE",
AM1790="AKTIVCO DEFAUT GE &amp; POWER Cabinet","PASSIVE",
AM1790="AKTIVCO Coupure ENEO &amp; Baisse de tension","PASSIVE",
AM1790="Coupure ENEO &amp; Baisse de tension","PASSIVE",
AM1790="Defaut GE &amp; POWER Cabinet","PASSIVE",
AM1790="Sharing","PASSIVE",
AM1790="Sites strategiques &amp; DataCenter","PASSIVE",
AM1790="Exclu","Exclu",
AM1790="SAT","ACTIVE",
AM1790="SPARE-ISSUE","SPARE-ISSUE",
AM1790="Fiber CAmtel","ACTIVE",
AM1790="Fiber AOF","ACTIVE",
AM1790="Projet OCM (HUAWEI)","PLANNED WORKS",
AM1790="Projet OCM (NOKIA)","PLANNED WORKS",
AM1790="ACCESS-ISSUE","ACCESS-ISSUE",
AM1790="Projet OCM (ZTE, NOKIA, autres projets)","PLANNED WORKS",
AM1790="No root CAuse","No root cause",
AM1790="ODU HS","ACTIVE",
AM1790="IP &amp; VLAN","ACTIVE",
AM1790="Warehouse HUAWEI","SPARE-ISSUE",
AM1790="SPARE-HS","SPARE-ISSUE",
AM1790="Power Telco","ACTIVE", AM1790="no impacts","no impacts"
),"")</f>
        <v>no impacts</v>
      </c>
      <c r="AO1790" s="93" t="s">
        <v>5537</v>
      </c>
      <c r="AP1790" s="101" t="str">
        <f t="shared" si="51"/>
        <v>LIT_323</v>
      </c>
      <c r="AR1790" s="17" t="s">
        <v>5537</v>
      </c>
      <c r="AS1790" s="7" t="s">
        <v>5537</v>
      </c>
      <c r="AT1790" s="6"/>
      <c r="AU1790" s="7"/>
      <c r="AV1790" s="3" t="s">
        <v>5537</v>
      </c>
      <c r="AW1790" s="18" t="s">
        <v>5537</v>
      </c>
      <c r="AX1790" s="18" t="s">
        <v>5537</v>
      </c>
      <c r="AY1790" s="18" t="s">
        <v>5537</v>
      </c>
      <c r="AZ1790" s="18" t="s">
        <v>5537</v>
      </c>
      <c r="BA1790" s="18" t="s">
        <v>5537</v>
      </c>
      <c r="BB1790" s="18" t="s">
        <v>5537</v>
      </c>
      <c r="BC1790" s="18" t="s">
        <v>5537</v>
      </c>
      <c r="BD1790" s="18" t="s">
        <v>5537</v>
      </c>
      <c r="BE1790" s="18" t="s">
        <v>5537</v>
      </c>
      <c r="BF1790" s="18" t="s">
        <v>5537</v>
      </c>
      <c r="BG1790" s="18" t="s">
        <v>5537</v>
      </c>
      <c r="BH1790" s="18" t="s">
        <v>5537</v>
      </c>
      <c r="BI1790" s="9" t="s">
        <v>5537</v>
      </c>
      <c r="BJ1790" s="14"/>
      <c r="BK1790" s="14" t="s">
        <v>5537</v>
      </c>
      <c r="BL1790" s="14" t="str">
        <f>_xlfn.XLOOKUP(B1790,'[4]cell downs 18042026 17h'!$B:$B,'[4]cell downs 18042026 17h'!$B:$B,"")</f>
        <v/>
      </c>
      <c r="BM1790" s="14" t="str">
        <f>_xlfn.XLOOKUP(B1790,'[5]Cells Huawei 19042026 15h'!$B:$B,'[5]Cells Huawei 19042026 15h'!$B:$B,"")</f>
        <v/>
      </c>
      <c r="BN1790" s="9" t="str">
        <f>_xlfn.XLOOKUP(B1790,'[6]cells down 19042026 9H40'!$B:$B,'[6]cells down 19042026 9H40'!$B:$B,"")</f>
        <v/>
      </c>
      <c r="BO1790" s="9" t="s">
        <v>2220</v>
      </c>
      <c r="BP1790" s="9" t="s">
        <v>12</v>
      </c>
      <c r="BQ1790" s="115"/>
    </row>
    <row r="1791" spans="1:69" s="9" customFormat="1" x14ac:dyDescent="0.3">
      <c r="A1791" s="1" t="s">
        <v>484</v>
      </c>
      <c r="B1791" s="8" t="s">
        <v>4625</v>
      </c>
      <c r="C1791" s="3" t="str">
        <f>_xlfn.XLOOKUP(B1791,'[1]daily break down'!$D:$D,'[1]daily break down'!$E:$E,"")</f>
        <v>LITTORAL</v>
      </c>
      <c r="D1791" s="1" t="s">
        <v>1022</v>
      </c>
      <c r="E1791" s="1"/>
      <c r="F1791" s="3" t="s">
        <v>31</v>
      </c>
      <c r="G1791" s="1" t="s">
        <v>484</v>
      </c>
      <c r="H1791" s="34" t="str">
        <f>_xlfn.XLOOKUP(B1791,[2]CALCULATION!$B:$B,[2]CALCULATION!$H:$H,"")</f>
        <v>ZTE</v>
      </c>
      <c r="I1791" s="28">
        <v>0</v>
      </c>
      <c r="J1791" s="28">
        <v>0</v>
      </c>
      <c r="K1791" s="28">
        <v>0</v>
      </c>
      <c r="L1791" s="28">
        <v>0</v>
      </c>
      <c r="M1791" s="28">
        <v>0</v>
      </c>
      <c r="N1791" s="28">
        <v>1.4424476290760286</v>
      </c>
      <c r="O1791" s="28">
        <v>0</v>
      </c>
      <c r="P1791" s="28">
        <v>0</v>
      </c>
      <c r="Q1791" s="28">
        <v>0</v>
      </c>
      <c r="R1791" s="28">
        <v>0</v>
      </c>
      <c r="S1791" s="94">
        <v>0</v>
      </c>
      <c r="T1791" s="94">
        <f>_xlfn.XLOOKUP(B1791,'[3]Nur des jours'!$B:$B,'[3]Nur des jours'!$U:$U,"")</f>
        <v>0</v>
      </c>
      <c r="U1791" s="94">
        <v>0</v>
      </c>
      <c r="V1791" s="94">
        <v>0</v>
      </c>
      <c r="W1791" s="94">
        <v>0</v>
      </c>
      <c r="X1791" s="94">
        <v>0</v>
      </c>
      <c r="Y1791" s="94">
        <v>0</v>
      </c>
      <c r="Z1791" s="94">
        <v>0</v>
      </c>
      <c r="AA1791" s="94">
        <v>0</v>
      </c>
      <c r="AB1791" s="94">
        <v>0</v>
      </c>
      <c r="AC1791" s="94">
        <f>_xlfn.XLOOKUP(B1791,'[3]Nur des jours'!$B:$B,'[3]Nur des jours'!$N:$N,"")</f>
        <v>0</v>
      </c>
      <c r="AD1791" s="94">
        <v>0</v>
      </c>
      <c r="AE1791" s="94">
        <v>0</v>
      </c>
      <c r="AF1791" s="94">
        <v>0</v>
      </c>
      <c r="AG1791" s="94">
        <v>0</v>
      </c>
      <c r="AH1791" s="94">
        <v>0</v>
      </c>
      <c r="AI1791" s="49" t="s">
        <v>5559</v>
      </c>
      <c r="AJ1791" s="49"/>
      <c r="AK1791" s="48" t="str" cm="1">
        <f t="array" ref="AK1791">IFERROR(_xlfn.IFS(
AM1791="MPR ISSUE","PDH",
AM1791="BSS Hardware Issue","BSS",
AM1791="Sites strategiques, MLL, Pylone, etc.","ENVTECH",
AM1791="AKTIVCO DEFAUT GE &amp; POWER Cabinet","AKTIVCO",
AM1791="AKTIVCO Coupure ENEO &amp; Baisse de tension","AKTIVCO GRID ONLY",
AM1791="Coupure ENEO &amp; Baisse de tension","IHS GRID ONLY",
AM1791="Defaut GE &amp; POWER Cabinet","IHS",
AM1791="Sharing","Partners",
AM1791="Sites strategiques &amp; DataCenter","SST &amp; DC",
AM1791="Exclu","Exclu",
AM1791="SAT","SAT",
AM1791="SPARE-ISSUE","SPARE-ISSUE",
AM1791="Fiber CAmtel","TRANS_FO_CAMTEL",
AM1791="Fiber AOF","Fiber AOF",
AM1791="Projet OCM (HUAWEI)","TRAVAUX-HUAWEI",
AM1791="Projet OCM (NOKIA)","TRAVAUX-NOKIA",
AM1791="ACCESS-ISSUE","ACCESS-ISSUE",
AM1791="Projet OCM (ZTE, NOKIA, autres projets)","TRAVAUX OCM",
AM1791="No root CAuse","No root cause",
AM1791="ODU HS","PDH",
AM1791="IP &amp; VLAN","PDH",
AM1791="Warehouse HUAWEI","SPARE-ISSUE",
AM1791="SPARE-HS","SPARE-ISSUE",
AM1791="Power Telco","BSS",AM1791="no impacts","no impacts"
),"")</f>
        <v>no impacts</v>
      </c>
      <c r="AL1791" s="48" t="str" cm="1">
        <f t="array" ref="AL1791">IFERROR(_xlfn.IFS(
AM1791="MPR ISSUE","TX ISSUE",
AM1791="BSS Hardware Issue","RAN ISSUE",
AM1791="Sites strategiques, MLL, Pylone, etc.","ENVTECH",
AM1791="AKTIVCO DEFAUT GE &amp; POWER Cabinet","POWER ISSUE",
AM1791="AKTIVCO Coupure ENEO &amp; Baisse de tension","POWER ISSUE",
AM1791="Coupure ENEO &amp; Baisse de tension","POWER ISSUE",
AM1791="Defaut GE &amp; POWER Cabinet","POWER ISSUE",
AM1791="Sharing","POWER ISSUE",
AM1791="Sites strategiques &amp; DataCenter","POWER ISSUE",
AM1791="Exclu","Exclu",
AM1791="SAT","TX ISSUE",
AM1791="SPARE-ISSUE","SPARE-ISSUE",
AM1791="Fiber CAmtel","TX ISSUE",
AM1791="Fiber AOF","TX ISSUE",
AM1791="Projet OCM (HUAWEI)","TRAVAUX-HUAWEI",
AM1791="Projet OCM (NOKIA)","TRAVAUX -NOKIA",
AM1791="ACCESS-ISSUE","ACCESS-ISSUE",
AM1791="Projet OCM (ZTE, NOKIA, autres projets)","TRAVAUX OCM",
AM1791="No root CAuse","No root cause",
AM1791="ODU HS","TX ISSUE",
AM1791="IP &amp; VLAN","TX ISSUE",
AM1791="Warehouse HUAWEI","SPARE-ISSUE",
AM1791="SPARE-HS","SPARE-ISSUE",
AM1791="Power Telco","RAN ISSUE",AM1791="no impacts","no impacts"
),"")</f>
        <v>no impacts</v>
      </c>
      <c r="AM1791" s="67" t="s">
        <v>5605</v>
      </c>
      <c r="AN1791" s="48" t="str" cm="1">
        <f t="array" ref="AN1791">IFERROR(_xlfn.IFS(
AM1791="MPR ISSUE","ACTIVE",
AM1791="BSS Hardware Issue","ACTIVE",
AM1791="Sites strategiques, MLL, Pylone, etc.","PASSIVE",
AM1791="AKTIVCO DEFAUT GE &amp; POWER Cabinet","PASSIVE",
AM1791="AKTIVCO Coupure ENEO &amp; Baisse de tension","PASSIVE",
AM1791="Coupure ENEO &amp; Baisse de tension","PASSIVE",
AM1791="Defaut GE &amp; POWER Cabinet","PASSIVE",
AM1791="Sharing","PASSIVE",
AM1791="Sites strategiques &amp; DataCenter","PASSIVE",
AM1791="Exclu","Exclu",
AM1791="SAT","ACTIVE",
AM1791="SPARE-ISSUE","SPARE-ISSUE",
AM1791="Fiber CAmtel","ACTIVE",
AM1791="Fiber AOF","ACTIVE",
AM1791="Projet OCM (HUAWEI)","PLANNED WORKS",
AM1791="Projet OCM (NOKIA)","PLANNED WORKS",
AM1791="ACCESS-ISSUE","ACCESS-ISSUE",
AM1791="Projet OCM (ZTE, NOKIA, autres projets)","PLANNED WORKS",
AM1791="No root CAuse","No root cause",
AM1791="ODU HS","ACTIVE",
AM1791="IP &amp; VLAN","ACTIVE",
AM1791="Warehouse HUAWEI","SPARE-ISSUE",
AM1791="SPARE-HS","SPARE-ISSUE",
AM1791="Power Telco","ACTIVE", AM1791="no impacts","no impacts"
),"")</f>
        <v>no impacts</v>
      </c>
      <c r="AO1791" s="93" t="s">
        <v>5537</v>
      </c>
      <c r="AP1791" s="101" t="str">
        <f t="shared" si="51"/>
        <v>LIT_005</v>
      </c>
      <c r="AR1791" s="17" t="s">
        <v>5537</v>
      </c>
      <c r="AS1791" s="7" t="s">
        <v>5537</v>
      </c>
      <c r="AT1791" s="6"/>
      <c r="AU1791" s="7"/>
      <c r="AV1791" s="3" t="s">
        <v>5537</v>
      </c>
      <c r="AW1791" s="18" t="s">
        <v>5537</v>
      </c>
      <c r="AX1791" s="18" t="s">
        <v>5537</v>
      </c>
      <c r="AY1791" s="18" t="s">
        <v>5537</v>
      </c>
      <c r="AZ1791" s="18" t="s">
        <v>5537</v>
      </c>
      <c r="BA1791" s="18" t="s">
        <v>5537</v>
      </c>
      <c r="BB1791" s="18" t="s">
        <v>5537</v>
      </c>
      <c r="BC1791" s="18" t="s">
        <v>5537</v>
      </c>
      <c r="BD1791" s="18" t="s">
        <v>5537</v>
      </c>
      <c r="BE1791" s="18" t="s">
        <v>5537</v>
      </c>
      <c r="BF1791" s="18" t="s">
        <v>5537</v>
      </c>
      <c r="BG1791" s="18" t="s">
        <v>5537</v>
      </c>
      <c r="BH1791" s="18" t="s">
        <v>5537</v>
      </c>
      <c r="BI1791" s="9" t="s">
        <v>5537</v>
      </c>
      <c r="BJ1791" s="14"/>
      <c r="BK1791" s="14" t="s">
        <v>5537</v>
      </c>
      <c r="BL1791" s="14" t="str">
        <f>_xlfn.XLOOKUP(B1791,'[4]cell downs 18042026 17h'!$B:$B,'[4]cell downs 18042026 17h'!$B:$B,"")</f>
        <v/>
      </c>
      <c r="BM1791" s="14" t="str">
        <f>_xlfn.XLOOKUP(B1791,'[5]Cells Huawei 19042026 15h'!$B:$B,'[5]Cells Huawei 19042026 15h'!$B:$B,"")</f>
        <v/>
      </c>
      <c r="BN1791" s="9" t="str">
        <f>_xlfn.XLOOKUP(B1791,'[6]cells down 19042026 9H40'!$B:$B,'[6]cells down 19042026 9H40'!$B:$B,"")</f>
        <v/>
      </c>
      <c r="BO1791" s="9" t="s">
        <v>5537</v>
      </c>
      <c r="BP1791" s="9" t="s">
        <v>5537</v>
      </c>
      <c r="BQ1791" s="115"/>
    </row>
    <row r="1792" spans="1:69" s="9" customFormat="1" x14ac:dyDescent="0.3">
      <c r="A1792" s="1" t="s">
        <v>867</v>
      </c>
      <c r="B1792" s="8" t="s">
        <v>868</v>
      </c>
      <c r="C1792" s="3" t="str">
        <f>_xlfn.XLOOKUP(B1792,'[1]daily break down'!$D:$D,'[1]daily break down'!$E:$E,"")</f>
        <v>Douala</v>
      </c>
      <c r="D1792" s="1" t="s">
        <v>11</v>
      </c>
      <c r="E1792" s="1" t="s">
        <v>12</v>
      </c>
      <c r="F1792" s="3" t="s">
        <v>31</v>
      </c>
      <c r="G1792" s="1" t="s">
        <v>32</v>
      </c>
      <c r="H1792" s="34" t="str">
        <f>_xlfn.XLOOKUP(B1792,[2]CALCULATION!$B:$B,[2]CALCULATION!$H:$H,"")</f>
        <v>ZTE</v>
      </c>
      <c r="I1792" s="28">
        <v>0</v>
      </c>
      <c r="J1792" s="28">
        <v>0</v>
      </c>
      <c r="K1792" s="28">
        <v>0</v>
      </c>
      <c r="L1792" s="28">
        <v>4.4846304429092019</v>
      </c>
      <c r="M1792" s="28">
        <v>0.96300505374779155</v>
      </c>
      <c r="N1792" s="28">
        <v>1.2719264452834067</v>
      </c>
      <c r="O1792" s="28">
        <v>0</v>
      </c>
      <c r="P1792" s="28">
        <v>0</v>
      </c>
      <c r="Q1792" s="28">
        <v>0</v>
      </c>
      <c r="R1792" s="28">
        <v>0</v>
      </c>
      <c r="S1792" s="94">
        <v>0</v>
      </c>
      <c r="T1792" s="94">
        <f>_xlfn.XLOOKUP(B1792,'[3]Nur des jours'!$B:$B,'[3]Nur des jours'!$U:$U,"")</f>
        <v>0</v>
      </c>
      <c r="U1792" s="94">
        <v>0</v>
      </c>
      <c r="V1792" s="94">
        <v>0</v>
      </c>
      <c r="W1792" s="94">
        <v>0</v>
      </c>
      <c r="X1792" s="94">
        <v>0</v>
      </c>
      <c r="Y1792" s="94">
        <v>0</v>
      </c>
      <c r="Z1792" s="94">
        <v>0</v>
      </c>
      <c r="AA1792" s="94">
        <v>0</v>
      </c>
      <c r="AB1792" s="94">
        <v>0</v>
      </c>
      <c r="AC1792" s="94">
        <f>_xlfn.XLOOKUP(B1792,'[3]Nur des jours'!$B:$B,'[3]Nur des jours'!$N:$N,"")</f>
        <v>0</v>
      </c>
      <c r="AD1792" s="94">
        <v>0</v>
      </c>
      <c r="AE1792" s="94">
        <v>0</v>
      </c>
      <c r="AF1792" s="94">
        <v>0</v>
      </c>
      <c r="AG1792" s="94">
        <v>0</v>
      </c>
      <c r="AH1792" s="94">
        <v>0</v>
      </c>
      <c r="AI1792" s="49" t="s">
        <v>5559</v>
      </c>
      <c r="AJ1792" s="49"/>
      <c r="AK1792" s="48" t="str" cm="1">
        <f t="array" ref="AK1792">IFERROR(_xlfn.IFS(
AM1792="MPR ISSUE","PDH",
AM1792="BSS Hardware Issue","BSS",
AM1792="Sites strategiques, MLL, Pylone, etc.","ENVTECH",
AM1792="AKTIVCO DEFAUT GE &amp; POWER Cabinet","AKTIVCO",
AM1792="AKTIVCO Coupure ENEO &amp; Baisse de tension","AKTIVCO GRID ONLY",
AM1792="Coupure ENEO &amp; Baisse de tension","IHS GRID ONLY",
AM1792="Defaut GE &amp; POWER Cabinet","IHS",
AM1792="Sharing","Partners",
AM1792="Sites strategiques &amp; DataCenter","SST &amp; DC",
AM1792="Exclu","Exclu",
AM1792="SAT","SAT",
AM1792="SPARE-ISSUE","SPARE-ISSUE",
AM1792="Fiber CAmtel","TRANS_FO_CAMTEL",
AM1792="Fiber AOF","Fiber AOF",
AM1792="Projet OCM (HUAWEI)","TRAVAUX-HUAWEI",
AM1792="Projet OCM (NOKIA)","TRAVAUX-NOKIA",
AM1792="ACCESS-ISSUE","ACCESS-ISSUE",
AM1792="Projet OCM (ZTE, NOKIA, autres projets)","TRAVAUX OCM",
AM1792="No root CAuse","No root cause",
AM1792="ODU HS","PDH",
AM1792="IP &amp; VLAN","PDH",
AM1792="Warehouse HUAWEI","SPARE-ISSUE",
AM1792="SPARE-HS","SPARE-ISSUE",
AM1792="Power Telco","BSS",AM1792="no impacts","no impacts"
),"")</f>
        <v>no impacts</v>
      </c>
      <c r="AL1792" s="48" t="str" cm="1">
        <f t="array" ref="AL1792">IFERROR(_xlfn.IFS(
AM1792="MPR ISSUE","TX ISSUE",
AM1792="BSS Hardware Issue","RAN ISSUE",
AM1792="Sites strategiques, MLL, Pylone, etc.","ENVTECH",
AM1792="AKTIVCO DEFAUT GE &amp; POWER Cabinet","POWER ISSUE",
AM1792="AKTIVCO Coupure ENEO &amp; Baisse de tension","POWER ISSUE",
AM1792="Coupure ENEO &amp; Baisse de tension","POWER ISSUE",
AM1792="Defaut GE &amp; POWER Cabinet","POWER ISSUE",
AM1792="Sharing","POWER ISSUE",
AM1792="Sites strategiques &amp; DataCenter","POWER ISSUE",
AM1792="Exclu","Exclu",
AM1792="SAT","TX ISSUE",
AM1792="SPARE-ISSUE","SPARE-ISSUE",
AM1792="Fiber CAmtel","TX ISSUE",
AM1792="Fiber AOF","TX ISSUE",
AM1792="Projet OCM (HUAWEI)","TRAVAUX-HUAWEI",
AM1792="Projet OCM (NOKIA)","TRAVAUX -NOKIA",
AM1792="ACCESS-ISSUE","ACCESS-ISSUE",
AM1792="Projet OCM (ZTE, NOKIA, autres projets)","TRAVAUX OCM",
AM1792="No root CAuse","No root cause",
AM1792="ODU HS","TX ISSUE",
AM1792="IP &amp; VLAN","TX ISSUE",
AM1792="Warehouse HUAWEI","SPARE-ISSUE",
AM1792="SPARE-HS","SPARE-ISSUE",
AM1792="Power Telco","RAN ISSUE",AM1792="no impacts","no impacts"
),"")</f>
        <v>no impacts</v>
      </c>
      <c r="AM1792" s="67" t="s">
        <v>5605</v>
      </c>
      <c r="AN1792" s="48" t="str" cm="1">
        <f t="array" ref="AN1792">IFERROR(_xlfn.IFS(
AM1792="MPR ISSUE","ACTIVE",
AM1792="BSS Hardware Issue","ACTIVE",
AM1792="Sites strategiques, MLL, Pylone, etc.","PASSIVE",
AM1792="AKTIVCO DEFAUT GE &amp; POWER Cabinet","PASSIVE",
AM1792="AKTIVCO Coupure ENEO &amp; Baisse de tension","PASSIVE",
AM1792="Coupure ENEO &amp; Baisse de tension","PASSIVE",
AM1792="Defaut GE &amp; POWER Cabinet","PASSIVE",
AM1792="Sharing","PASSIVE",
AM1792="Sites strategiques &amp; DataCenter","PASSIVE",
AM1792="Exclu","Exclu",
AM1792="SAT","ACTIVE",
AM1792="SPARE-ISSUE","SPARE-ISSUE",
AM1792="Fiber CAmtel","ACTIVE",
AM1792="Fiber AOF","ACTIVE",
AM1792="Projet OCM (HUAWEI)","PLANNED WORKS",
AM1792="Projet OCM (NOKIA)","PLANNED WORKS",
AM1792="ACCESS-ISSUE","ACCESS-ISSUE",
AM1792="Projet OCM (ZTE, NOKIA, autres projets)","PLANNED WORKS",
AM1792="No root CAuse","No root cause",
AM1792="ODU HS","ACTIVE",
AM1792="IP &amp; VLAN","ACTIVE",
AM1792="Warehouse HUAWEI","SPARE-ISSUE",
AM1792="SPARE-HS","SPARE-ISSUE",
AM1792="Power Telco","ACTIVE", AM1792="no impacts","no impacts"
),"")</f>
        <v>no impacts</v>
      </c>
      <c r="AO1792" s="93" t="s">
        <v>5537</v>
      </c>
      <c r="AP1792" s="101" t="str">
        <f t="shared" si="51"/>
        <v>LIT_578</v>
      </c>
      <c r="AR1792" s="17" t="s">
        <v>5537</v>
      </c>
      <c r="AS1792" s="7" t="s">
        <v>5537</v>
      </c>
      <c r="AT1792" s="6"/>
      <c r="AU1792" s="7"/>
      <c r="AV1792" s="3" t="s">
        <v>5537</v>
      </c>
      <c r="AW1792" s="18" t="s">
        <v>5537</v>
      </c>
      <c r="AX1792" s="18" t="s">
        <v>5537</v>
      </c>
      <c r="AY1792" s="18" t="s">
        <v>5537</v>
      </c>
      <c r="AZ1792" s="18" t="s">
        <v>5537</v>
      </c>
      <c r="BA1792" s="18" t="s">
        <v>5537</v>
      </c>
      <c r="BB1792" s="18" t="s">
        <v>5537</v>
      </c>
      <c r="BC1792" s="18" t="s">
        <v>5537</v>
      </c>
      <c r="BD1792" s="18" t="s">
        <v>5537</v>
      </c>
      <c r="BE1792" s="18" t="s">
        <v>5537</v>
      </c>
      <c r="BF1792" s="18" t="s">
        <v>5537</v>
      </c>
      <c r="BG1792" s="18" t="s">
        <v>5537</v>
      </c>
      <c r="BH1792" s="18" t="s">
        <v>5537</v>
      </c>
      <c r="BI1792" s="9" t="s">
        <v>5537</v>
      </c>
      <c r="BJ1792" s="14"/>
      <c r="BK1792" s="14" t="s">
        <v>5537</v>
      </c>
      <c r="BL1792" s="14" t="str">
        <f>_xlfn.XLOOKUP(B1792,'[4]cell downs 18042026 17h'!$B:$B,'[4]cell downs 18042026 17h'!$B:$B,"")</f>
        <v/>
      </c>
      <c r="BM1792" s="14" t="str">
        <f>_xlfn.XLOOKUP(B1792,'[5]Cells Huawei 19042026 15h'!$B:$B,'[5]Cells Huawei 19042026 15h'!$B:$B,"")</f>
        <v/>
      </c>
      <c r="BN1792" s="9" t="str">
        <f>_xlfn.XLOOKUP(B1792,'[6]cells down 19042026 9H40'!$B:$B,'[6]cells down 19042026 9H40'!$B:$B,"")</f>
        <v/>
      </c>
      <c r="BO1792" s="9" t="s">
        <v>868</v>
      </c>
      <c r="BP1792" s="9" t="s">
        <v>5537</v>
      </c>
      <c r="BQ1792" s="115"/>
    </row>
    <row r="1793" spans="1:69" s="9" customFormat="1" x14ac:dyDescent="0.3">
      <c r="A1793" s="1" t="s">
        <v>2631</v>
      </c>
      <c r="B1793" s="8" t="s">
        <v>2632</v>
      </c>
      <c r="C1793" s="3" t="str">
        <f>_xlfn.XLOOKUP(B1793,'[1]daily break down'!$D:$D,'[1]daily break down'!$E:$E,"")</f>
        <v>Douala</v>
      </c>
      <c r="D1793" s="1" t="s">
        <v>11</v>
      </c>
      <c r="E1793" s="1" t="s">
        <v>12</v>
      </c>
      <c r="F1793" s="3" t="s">
        <v>31</v>
      </c>
      <c r="G1793" s="1" t="s">
        <v>32</v>
      </c>
      <c r="H1793" s="34" t="str">
        <f>_xlfn.XLOOKUP(B1793,[2]CALCULATION!$B:$B,[2]CALCULATION!$H:$H,"")</f>
        <v>ZTE</v>
      </c>
      <c r="I1793" s="28">
        <v>0</v>
      </c>
      <c r="J1793" s="28">
        <v>0</v>
      </c>
      <c r="K1793" s="28">
        <v>0</v>
      </c>
      <c r="L1793" s="28">
        <v>2.4612408078006779E-3</v>
      </c>
      <c r="M1793" s="28">
        <v>0</v>
      </c>
      <c r="N1793" s="28">
        <v>1.2678957175836765</v>
      </c>
      <c r="O1793" s="28">
        <v>0</v>
      </c>
      <c r="P1793" s="28">
        <v>0</v>
      </c>
      <c r="Q1793" s="28">
        <v>0</v>
      </c>
      <c r="R1793" s="28">
        <v>0</v>
      </c>
      <c r="S1793" s="94">
        <v>0</v>
      </c>
      <c r="T1793" s="94">
        <f>_xlfn.XLOOKUP(B1793,'[3]Nur des jours'!$B:$B,'[3]Nur des jours'!$U:$U,"")</f>
        <v>0</v>
      </c>
      <c r="U1793" s="94">
        <v>0</v>
      </c>
      <c r="V1793" s="94">
        <v>0</v>
      </c>
      <c r="W1793" s="94">
        <v>0</v>
      </c>
      <c r="X1793" s="94">
        <v>0</v>
      </c>
      <c r="Y1793" s="94">
        <v>0</v>
      </c>
      <c r="Z1793" s="94">
        <v>0</v>
      </c>
      <c r="AA1793" s="94">
        <v>0</v>
      </c>
      <c r="AB1793" s="94">
        <v>0</v>
      </c>
      <c r="AC1793" s="94">
        <f>_xlfn.XLOOKUP(B1793,'[3]Nur des jours'!$B:$B,'[3]Nur des jours'!$N:$N,"")</f>
        <v>0</v>
      </c>
      <c r="AD1793" s="94">
        <v>0</v>
      </c>
      <c r="AE1793" s="94">
        <v>0</v>
      </c>
      <c r="AF1793" s="94">
        <v>0</v>
      </c>
      <c r="AG1793" s="94">
        <v>0</v>
      </c>
      <c r="AH1793" s="94">
        <v>0</v>
      </c>
      <c r="AI1793" s="49" t="s">
        <v>5559</v>
      </c>
      <c r="AJ1793" s="49"/>
      <c r="AK1793" s="48" t="str" cm="1">
        <f t="array" ref="AK1793">IFERROR(_xlfn.IFS(
AM1793="MPR ISSUE","PDH",
AM1793="BSS Hardware Issue","BSS",
AM1793="Sites strategiques, MLL, Pylone, etc.","ENVTECH",
AM1793="AKTIVCO DEFAUT GE &amp; POWER Cabinet","AKTIVCO",
AM1793="AKTIVCO Coupure ENEO &amp; Baisse de tension","AKTIVCO GRID ONLY",
AM1793="Coupure ENEO &amp; Baisse de tension","IHS GRID ONLY",
AM1793="Defaut GE &amp; POWER Cabinet","IHS",
AM1793="Sharing","Partners",
AM1793="Sites strategiques &amp; DataCenter","SST &amp; DC",
AM1793="Exclu","Exclu",
AM1793="SAT","SAT",
AM1793="SPARE-ISSUE","SPARE-ISSUE",
AM1793="Fiber CAmtel","TRANS_FO_CAMTEL",
AM1793="Fiber AOF","Fiber AOF",
AM1793="Projet OCM (HUAWEI)","TRAVAUX-HUAWEI",
AM1793="Projet OCM (NOKIA)","TRAVAUX-NOKIA",
AM1793="ACCESS-ISSUE","ACCESS-ISSUE",
AM1793="Projet OCM (ZTE, NOKIA, autres projets)","TRAVAUX OCM",
AM1793="No root CAuse","No root cause",
AM1793="ODU HS","PDH",
AM1793="IP &amp; VLAN","PDH",
AM1793="Warehouse HUAWEI","SPARE-ISSUE",
AM1793="SPARE-HS","SPARE-ISSUE",
AM1793="Power Telco","BSS",AM1793="no impacts","no impacts"
),"")</f>
        <v>no impacts</v>
      </c>
      <c r="AL1793" s="48" t="str" cm="1">
        <f t="array" ref="AL1793">IFERROR(_xlfn.IFS(
AM1793="MPR ISSUE","TX ISSUE",
AM1793="BSS Hardware Issue","RAN ISSUE",
AM1793="Sites strategiques, MLL, Pylone, etc.","ENVTECH",
AM1793="AKTIVCO DEFAUT GE &amp; POWER Cabinet","POWER ISSUE",
AM1793="AKTIVCO Coupure ENEO &amp; Baisse de tension","POWER ISSUE",
AM1793="Coupure ENEO &amp; Baisse de tension","POWER ISSUE",
AM1793="Defaut GE &amp; POWER Cabinet","POWER ISSUE",
AM1793="Sharing","POWER ISSUE",
AM1793="Sites strategiques &amp; DataCenter","POWER ISSUE",
AM1793="Exclu","Exclu",
AM1793="SAT","TX ISSUE",
AM1793="SPARE-ISSUE","SPARE-ISSUE",
AM1793="Fiber CAmtel","TX ISSUE",
AM1793="Fiber AOF","TX ISSUE",
AM1793="Projet OCM (HUAWEI)","TRAVAUX-HUAWEI",
AM1793="Projet OCM (NOKIA)","TRAVAUX -NOKIA",
AM1793="ACCESS-ISSUE","ACCESS-ISSUE",
AM1793="Projet OCM (ZTE, NOKIA, autres projets)","TRAVAUX OCM",
AM1793="No root CAuse","No root cause",
AM1793="ODU HS","TX ISSUE",
AM1793="IP &amp; VLAN","TX ISSUE",
AM1793="Warehouse HUAWEI","SPARE-ISSUE",
AM1793="SPARE-HS","SPARE-ISSUE",
AM1793="Power Telco","RAN ISSUE",AM1793="no impacts","no impacts"
),"")</f>
        <v>no impacts</v>
      </c>
      <c r="AM1793" s="67" t="s">
        <v>5605</v>
      </c>
      <c r="AN1793" s="48" t="str" cm="1">
        <f t="array" ref="AN1793">IFERROR(_xlfn.IFS(
AM1793="MPR ISSUE","ACTIVE",
AM1793="BSS Hardware Issue","ACTIVE",
AM1793="Sites strategiques, MLL, Pylone, etc.","PASSIVE",
AM1793="AKTIVCO DEFAUT GE &amp; POWER Cabinet","PASSIVE",
AM1793="AKTIVCO Coupure ENEO &amp; Baisse de tension","PASSIVE",
AM1793="Coupure ENEO &amp; Baisse de tension","PASSIVE",
AM1793="Defaut GE &amp; POWER Cabinet","PASSIVE",
AM1793="Sharing","PASSIVE",
AM1793="Sites strategiques &amp; DataCenter","PASSIVE",
AM1793="Exclu","Exclu",
AM1793="SAT","ACTIVE",
AM1793="SPARE-ISSUE","SPARE-ISSUE",
AM1793="Fiber CAmtel","ACTIVE",
AM1793="Fiber AOF","ACTIVE",
AM1793="Projet OCM (HUAWEI)","PLANNED WORKS",
AM1793="Projet OCM (NOKIA)","PLANNED WORKS",
AM1793="ACCESS-ISSUE","ACCESS-ISSUE",
AM1793="Projet OCM (ZTE, NOKIA, autres projets)","PLANNED WORKS",
AM1793="No root CAuse","No root cause",
AM1793="ODU HS","ACTIVE",
AM1793="IP &amp; VLAN","ACTIVE",
AM1793="Warehouse HUAWEI","SPARE-ISSUE",
AM1793="SPARE-HS","SPARE-ISSUE",
AM1793="Power Telco","ACTIVE", AM1793="no impacts","no impacts"
),"")</f>
        <v>no impacts</v>
      </c>
      <c r="AO1793" s="93" t="s">
        <v>5537</v>
      </c>
      <c r="AP1793" s="101" t="str">
        <f t="shared" si="51"/>
        <v>LIT_037</v>
      </c>
      <c r="AR1793" s="17" t="s">
        <v>5537</v>
      </c>
      <c r="AS1793" s="7" t="s">
        <v>5537</v>
      </c>
      <c r="AT1793" s="6"/>
      <c r="AU1793" s="7"/>
      <c r="AV1793" s="3" t="s">
        <v>5537</v>
      </c>
      <c r="AW1793" s="18" t="s">
        <v>5537</v>
      </c>
      <c r="AX1793" s="18" t="s">
        <v>5537</v>
      </c>
      <c r="AY1793" s="18" t="s">
        <v>5537</v>
      </c>
      <c r="AZ1793" s="18" t="s">
        <v>5537</v>
      </c>
      <c r="BA1793" s="18" t="s">
        <v>5537</v>
      </c>
      <c r="BB1793" s="18" t="s">
        <v>5537</v>
      </c>
      <c r="BC1793" s="18" t="s">
        <v>5537</v>
      </c>
      <c r="BD1793" s="18" t="s">
        <v>5537</v>
      </c>
      <c r="BE1793" s="18" t="s">
        <v>5537</v>
      </c>
      <c r="BF1793" s="18" t="s">
        <v>5537</v>
      </c>
      <c r="BG1793" s="18" t="s">
        <v>5537</v>
      </c>
      <c r="BH1793" s="18" t="s">
        <v>5537</v>
      </c>
      <c r="BI1793" s="9" t="s">
        <v>5537</v>
      </c>
      <c r="BJ1793" s="14"/>
      <c r="BK1793" s="14" t="s">
        <v>5537</v>
      </c>
      <c r="BL1793" s="14" t="str">
        <f>_xlfn.XLOOKUP(B1793,'[4]cell downs 18042026 17h'!$B:$B,'[4]cell downs 18042026 17h'!$B:$B,"")</f>
        <v/>
      </c>
      <c r="BM1793" s="14" t="str">
        <f>_xlfn.XLOOKUP(B1793,'[5]Cells Huawei 19042026 15h'!$B:$B,'[5]Cells Huawei 19042026 15h'!$B:$B,"")</f>
        <v/>
      </c>
      <c r="BN1793" s="9" t="str">
        <f>_xlfn.XLOOKUP(B1793,'[6]cells down 19042026 9H40'!$B:$B,'[6]cells down 19042026 9H40'!$B:$B,"")</f>
        <v/>
      </c>
      <c r="BO1793" s="9" t="s">
        <v>2632</v>
      </c>
      <c r="BP1793" s="9" t="s">
        <v>12</v>
      </c>
      <c r="BQ1793" s="115"/>
    </row>
    <row r="1794" spans="1:69" s="9" customFormat="1" x14ac:dyDescent="0.3">
      <c r="A1794" s="1" t="s">
        <v>807</v>
      </c>
      <c r="B1794" s="8" t="s">
        <v>808</v>
      </c>
      <c r="C1794" s="3" t="str">
        <f>_xlfn.XLOOKUP(B1794,'[1]daily break down'!$D:$D,'[1]daily break down'!$E:$E,"")</f>
        <v>Douala</v>
      </c>
      <c r="D1794" s="1" t="s">
        <v>11</v>
      </c>
      <c r="E1794" s="1" t="s">
        <v>12</v>
      </c>
      <c r="F1794" s="3" t="s">
        <v>31</v>
      </c>
      <c r="G1794" s="1" t="s">
        <v>32</v>
      </c>
      <c r="H1794" s="34" t="str">
        <f>_xlfn.XLOOKUP(B1794,[2]CALCULATION!$B:$B,[2]CALCULATION!$H:$H,"")</f>
        <v>ZTE</v>
      </c>
      <c r="I1794" s="28">
        <v>0</v>
      </c>
      <c r="J1794" s="28">
        <v>0</v>
      </c>
      <c r="K1794" s="28">
        <v>0</v>
      </c>
      <c r="L1794" s="28">
        <v>0</v>
      </c>
      <c r="M1794" s="28">
        <v>0</v>
      </c>
      <c r="N1794" s="28">
        <v>1.0448502281463237</v>
      </c>
      <c r="O1794" s="28">
        <v>0</v>
      </c>
      <c r="P1794" s="28">
        <v>0</v>
      </c>
      <c r="Q1794" s="28">
        <v>0</v>
      </c>
      <c r="R1794" s="28">
        <v>0</v>
      </c>
      <c r="S1794" s="94">
        <v>0</v>
      </c>
      <c r="T1794" s="94">
        <f>_xlfn.XLOOKUP(B1794,'[3]Nur des jours'!$B:$B,'[3]Nur des jours'!$U:$U,"")</f>
        <v>0</v>
      </c>
      <c r="U1794" s="94">
        <v>0</v>
      </c>
      <c r="V1794" s="94">
        <v>0</v>
      </c>
      <c r="W1794" s="94">
        <v>0</v>
      </c>
      <c r="X1794" s="94">
        <v>0</v>
      </c>
      <c r="Y1794" s="94">
        <v>0</v>
      </c>
      <c r="Z1794" s="94">
        <v>0</v>
      </c>
      <c r="AA1794" s="94">
        <v>0</v>
      </c>
      <c r="AB1794" s="94">
        <v>0</v>
      </c>
      <c r="AC1794" s="94">
        <f>_xlfn.XLOOKUP(B1794,'[3]Nur des jours'!$B:$B,'[3]Nur des jours'!$N:$N,"")</f>
        <v>0</v>
      </c>
      <c r="AD1794" s="94">
        <v>0</v>
      </c>
      <c r="AE1794" s="94">
        <v>0</v>
      </c>
      <c r="AF1794" s="94">
        <v>0</v>
      </c>
      <c r="AG1794" s="94">
        <v>0</v>
      </c>
      <c r="AH1794" s="94">
        <v>0</v>
      </c>
      <c r="AI1794" s="49" t="s">
        <v>5559</v>
      </c>
      <c r="AJ1794" s="49"/>
      <c r="AK1794" s="48" t="str" cm="1">
        <f t="array" ref="AK1794">IFERROR(_xlfn.IFS(
AM1794="MPR ISSUE","PDH",
AM1794="BSS Hardware Issue","BSS",
AM1794="Sites strategiques, MLL, Pylone, etc.","ENVTECH",
AM1794="AKTIVCO DEFAUT GE &amp; POWER Cabinet","AKTIVCO",
AM1794="AKTIVCO Coupure ENEO &amp; Baisse de tension","AKTIVCO GRID ONLY",
AM1794="Coupure ENEO &amp; Baisse de tension","IHS GRID ONLY",
AM1794="Defaut GE &amp; POWER Cabinet","IHS",
AM1794="Sharing","Partners",
AM1794="Sites strategiques &amp; DataCenter","SST &amp; DC",
AM1794="Exclu","Exclu",
AM1794="SAT","SAT",
AM1794="SPARE-ISSUE","SPARE-ISSUE",
AM1794="Fiber CAmtel","TRANS_FO_CAMTEL",
AM1794="Fiber AOF","Fiber AOF",
AM1794="Projet OCM (HUAWEI)","TRAVAUX-HUAWEI",
AM1794="Projet OCM (NOKIA)","TRAVAUX-NOKIA",
AM1794="ACCESS-ISSUE","ACCESS-ISSUE",
AM1794="Projet OCM (ZTE, NOKIA, autres projets)","TRAVAUX OCM",
AM1794="No root CAuse","No root cause",
AM1794="ODU HS","PDH",
AM1794="IP &amp; VLAN","PDH",
AM1794="Warehouse HUAWEI","SPARE-ISSUE",
AM1794="SPARE-HS","SPARE-ISSUE",
AM1794="Power Telco","BSS",AM1794="no impacts","no impacts"
),"")</f>
        <v>no impacts</v>
      </c>
      <c r="AL1794" s="48" t="str" cm="1">
        <f t="array" ref="AL1794">IFERROR(_xlfn.IFS(
AM1794="MPR ISSUE","TX ISSUE",
AM1794="BSS Hardware Issue","RAN ISSUE",
AM1794="Sites strategiques, MLL, Pylone, etc.","ENVTECH",
AM1794="AKTIVCO DEFAUT GE &amp; POWER Cabinet","POWER ISSUE",
AM1794="AKTIVCO Coupure ENEO &amp; Baisse de tension","POWER ISSUE",
AM1794="Coupure ENEO &amp; Baisse de tension","POWER ISSUE",
AM1794="Defaut GE &amp; POWER Cabinet","POWER ISSUE",
AM1794="Sharing","POWER ISSUE",
AM1794="Sites strategiques &amp; DataCenter","POWER ISSUE",
AM1794="Exclu","Exclu",
AM1794="SAT","TX ISSUE",
AM1794="SPARE-ISSUE","SPARE-ISSUE",
AM1794="Fiber CAmtel","TX ISSUE",
AM1794="Fiber AOF","TX ISSUE",
AM1794="Projet OCM (HUAWEI)","TRAVAUX-HUAWEI",
AM1794="Projet OCM (NOKIA)","TRAVAUX -NOKIA",
AM1794="ACCESS-ISSUE","ACCESS-ISSUE",
AM1794="Projet OCM (ZTE, NOKIA, autres projets)","TRAVAUX OCM",
AM1794="No root CAuse","No root cause",
AM1794="ODU HS","TX ISSUE",
AM1794="IP &amp; VLAN","TX ISSUE",
AM1794="Warehouse HUAWEI","SPARE-ISSUE",
AM1794="SPARE-HS","SPARE-ISSUE",
AM1794="Power Telco","RAN ISSUE",AM1794="no impacts","no impacts"
),"")</f>
        <v>no impacts</v>
      </c>
      <c r="AM1794" s="67" t="s">
        <v>5605</v>
      </c>
      <c r="AN1794" s="48" t="str" cm="1">
        <f t="array" ref="AN1794">IFERROR(_xlfn.IFS(
AM1794="MPR ISSUE","ACTIVE",
AM1794="BSS Hardware Issue","ACTIVE",
AM1794="Sites strategiques, MLL, Pylone, etc.","PASSIVE",
AM1794="AKTIVCO DEFAUT GE &amp; POWER Cabinet","PASSIVE",
AM1794="AKTIVCO Coupure ENEO &amp; Baisse de tension","PASSIVE",
AM1794="Coupure ENEO &amp; Baisse de tension","PASSIVE",
AM1794="Defaut GE &amp; POWER Cabinet","PASSIVE",
AM1794="Sharing","PASSIVE",
AM1794="Sites strategiques &amp; DataCenter","PASSIVE",
AM1794="Exclu","Exclu",
AM1794="SAT","ACTIVE",
AM1794="SPARE-ISSUE","SPARE-ISSUE",
AM1794="Fiber CAmtel","ACTIVE",
AM1794="Fiber AOF","ACTIVE",
AM1794="Projet OCM (HUAWEI)","PLANNED WORKS",
AM1794="Projet OCM (NOKIA)","PLANNED WORKS",
AM1794="ACCESS-ISSUE","ACCESS-ISSUE",
AM1794="Projet OCM (ZTE, NOKIA, autres projets)","PLANNED WORKS",
AM1794="No root CAuse","No root cause",
AM1794="ODU HS","ACTIVE",
AM1794="IP &amp; VLAN","ACTIVE",
AM1794="Warehouse HUAWEI","SPARE-ISSUE",
AM1794="SPARE-HS","SPARE-ISSUE",
AM1794="Power Telco","ACTIVE", AM1794="no impacts","no impacts"
),"")</f>
        <v>no impacts</v>
      </c>
      <c r="AO1794" s="93" t="s">
        <v>5537</v>
      </c>
      <c r="AP1794" s="101" t="str">
        <f t="shared" si="51"/>
        <v>LIT_235</v>
      </c>
      <c r="AR1794" s="17" t="s">
        <v>5537</v>
      </c>
      <c r="AS1794" s="7" t="s">
        <v>5537</v>
      </c>
      <c r="AT1794" s="6"/>
      <c r="AU1794" s="7"/>
      <c r="AV1794" s="3" t="s">
        <v>5537</v>
      </c>
      <c r="AW1794" s="18" t="s">
        <v>5537</v>
      </c>
      <c r="AX1794" s="18" t="s">
        <v>5537</v>
      </c>
      <c r="AY1794" s="18" t="s">
        <v>5537</v>
      </c>
      <c r="AZ1794" s="18" t="s">
        <v>5537</v>
      </c>
      <c r="BA1794" s="18" t="s">
        <v>5537</v>
      </c>
      <c r="BB1794" s="18" t="s">
        <v>5537</v>
      </c>
      <c r="BC1794" s="18" t="s">
        <v>5537</v>
      </c>
      <c r="BD1794" s="18" t="s">
        <v>5537</v>
      </c>
      <c r="BE1794" s="18" t="s">
        <v>5537</v>
      </c>
      <c r="BF1794" s="18" t="s">
        <v>5537</v>
      </c>
      <c r="BG1794" s="18" t="s">
        <v>5537</v>
      </c>
      <c r="BH1794" s="18" t="s">
        <v>5537</v>
      </c>
      <c r="BI1794" s="9" t="s">
        <v>5537</v>
      </c>
      <c r="BJ1794" s="14"/>
      <c r="BK1794" s="14" t="s">
        <v>5537</v>
      </c>
      <c r="BL1794" s="14" t="str">
        <f>_xlfn.XLOOKUP(B1794,'[4]cell downs 18042026 17h'!$B:$B,'[4]cell downs 18042026 17h'!$B:$B,"")</f>
        <v/>
      </c>
      <c r="BM1794" s="14" t="str">
        <f>_xlfn.XLOOKUP(B1794,'[5]Cells Huawei 19042026 15h'!$B:$B,'[5]Cells Huawei 19042026 15h'!$B:$B,"")</f>
        <v/>
      </c>
      <c r="BN1794" s="9" t="str">
        <f>_xlfn.XLOOKUP(B1794,'[6]cells down 19042026 9H40'!$B:$B,'[6]cells down 19042026 9H40'!$B:$B,"")</f>
        <v/>
      </c>
      <c r="BO1794" s="9" t="s">
        <v>808</v>
      </c>
      <c r="BP1794" s="9" t="s">
        <v>12</v>
      </c>
      <c r="BQ1794" s="115"/>
    </row>
    <row r="1795" spans="1:69" s="9" customFormat="1" x14ac:dyDescent="0.3">
      <c r="A1795" s="1" t="s">
        <v>4147</v>
      </c>
      <c r="B1795" s="8" t="s">
        <v>4663</v>
      </c>
      <c r="C1795" s="3" t="str">
        <f>_xlfn.XLOOKUP(B1795,'[1]daily break down'!$D:$D,'[1]daily break down'!$E:$E,"")</f>
        <v>CENTRE</v>
      </c>
      <c r="D1795" s="1" t="s">
        <v>11</v>
      </c>
      <c r="E1795" s="1" t="s">
        <v>12</v>
      </c>
      <c r="F1795" s="3" t="s">
        <v>37</v>
      </c>
      <c r="G1795" s="1" t="s">
        <v>4147</v>
      </c>
      <c r="H1795" s="34" t="str">
        <f>_xlfn.XLOOKUP(B1795,[2]CALCULATION!$B:$B,[2]CALCULATION!$H:$H,"")</f>
        <v>ZTE</v>
      </c>
      <c r="I1795" s="28">
        <v>0</v>
      </c>
      <c r="J1795" s="28">
        <v>0</v>
      </c>
      <c r="K1795" s="28">
        <v>0</v>
      </c>
      <c r="L1795" s="28">
        <v>0</v>
      </c>
      <c r="M1795" s="28">
        <v>0.22400858366649262</v>
      </c>
      <c r="N1795" s="28">
        <v>0.79960006620381086</v>
      </c>
      <c r="O1795" s="28">
        <v>0.18885564430290563</v>
      </c>
      <c r="P1795" s="28">
        <v>0</v>
      </c>
      <c r="Q1795" s="28">
        <v>0</v>
      </c>
      <c r="R1795" s="28">
        <v>0</v>
      </c>
      <c r="S1795" s="94">
        <v>0</v>
      </c>
      <c r="T1795" s="94">
        <f>_xlfn.XLOOKUP(B1795,'[3]Nur des jours'!$B:$B,'[3]Nur des jours'!$U:$U,"")</f>
        <v>0</v>
      </c>
      <c r="U1795" s="94">
        <v>0</v>
      </c>
      <c r="V1795" s="94">
        <v>0</v>
      </c>
      <c r="W1795" s="94">
        <v>0</v>
      </c>
      <c r="X1795" s="94">
        <v>0</v>
      </c>
      <c r="Y1795" s="94">
        <v>0</v>
      </c>
      <c r="Z1795" s="94">
        <v>0</v>
      </c>
      <c r="AA1795" s="94">
        <v>0</v>
      </c>
      <c r="AB1795" s="94">
        <v>0</v>
      </c>
      <c r="AC1795" s="94">
        <f>_xlfn.XLOOKUP(B1795,'[3]Nur des jours'!$B:$B,'[3]Nur des jours'!$N:$N,"")</f>
        <v>0</v>
      </c>
      <c r="AD1795" s="94">
        <v>0</v>
      </c>
      <c r="AE1795" s="94">
        <v>0</v>
      </c>
      <c r="AF1795" s="94">
        <v>0</v>
      </c>
      <c r="AG1795" s="94">
        <v>0</v>
      </c>
      <c r="AH1795" s="94">
        <v>0</v>
      </c>
      <c r="AI1795" s="49" t="s">
        <v>5559</v>
      </c>
      <c r="AJ1795" s="49"/>
      <c r="AK1795" s="48" t="str" cm="1">
        <f t="array" ref="AK1795">IFERROR(_xlfn.IFS(
AM1795="MPR ISSUE","PDH",
AM1795="BSS Hardware Issue","BSS",
AM1795="Sites strategiques, MLL, Pylone, etc.","ENVTECH",
AM1795="AKTIVCO DEFAUT GE &amp; POWER Cabinet","AKTIVCO",
AM1795="AKTIVCO Coupure ENEO &amp; Baisse de tension","AKTIVCO GRID ONLY",
AM1795="Coupure ENEO &amp; Baisse de tension","IHS GRID ONLY",
AM1795="Defaut GE &amp; POWER Cabinet","IHS",
AM1795="Sharing","Partners",
AM1795="Sites strategiques &amp; DataCenter","SST &amp; DC",
AM1795="Exclu","Exclu",
AM1795="SAT","SAT",
AM1795="SPARE-ISSUE","SPARE-ISSUE",
AM1795="Fiber CAmtel","TRANS_FO_CAMTEL",
AM1795="Fiber AOF","Fiber AOF",
AM1795="Projet OCM (HUAWEI)","TRAVAUX-HUAWEI",
AM1795="Projet OCM (NOKIA)","TRAVAUX-NOKIA",
AM1795="ACCESS-ISSUE","ACCESS-ISSUE",
AM1795="Projet OCM (ZTE, NOKIA, autres projets)","TRAVAUX OCM",
AM1795="No root CAuse","No root cause",
AM1795="ODU HS","PDH",
AM1795="IP &amp; VLAN","PDH",
AM1795="Warehouse HUAWEI","SPARE-ISSUE",
AM1795="SPARE-HS","SPARE-ISSUE",
AM1795="Power Telco","BSS",AM1795="no impacts","no impacts"
),"")</f>
        <v>no impacts</v>
      </c>
      <c r="AL1795" s="48" t="str" cm="1">
        <f t="array" ref="AL1795">IFERROR(_xlfn.IFS(
AM1795="MPR ISSUE","TX ISSUE",
AM1795="BSS Hardware Issue","RAN ISSUE",
AM1795="Sites strategiques, MLL, Pylone, etc.","ENVTECH",
AM1795="AKTIVCO DEFAUT GE &amp; POWER Cabinet","POWER ISSUE",
AM1795="AKTIVCO Coupure ENEO &amp; Baisse de tension","POWER ISSUE",
AM1795="Coupure ENEO &amp; Baisse de tension","POWER ISSUE",
AM1795="Defaut GE &amp; POWER Cabinet","POWER ISSUE",
AM1795="Sharing","POWER ISSUE",
AM1795="Sites strategiques &amp; DataCenter","POWER ISSUE",
AM1795="Exclu","Exclu",
AM1795="SAT","TX ISSUE",
AM1795="SPARE-ISSUE","SPARE-ISSUE",
AM1795="Fiber CAmtel","TX ISSUE",
AM1795="Fiber AOF","TX ISSUE",
AM1795="Projet OCM (HUAWEI)","TRAVAUX-HUAWEI",
AM1795="Projet OCM (NOKIA)","TRAVAUX -NOKIA",
AM1795="ACCESS-ISSUE","ACCESS-ISSUE",
AM1795="Projet OCM (ZTE, NOKIA, autres projets)","TRAVAUX OCM",
AM1795="No root CAuse","No root cause",
AM1795="ODU HS","TX ISSUE",
AM1795="IP &amp; VLAN","TX ISSUE",
AM1795="Warehouse HUAWEI","SPARE-ISSUE",
AM1795="SPARE-HS","SPARE-ISSUE",
AM1795="Power Telco","RAN ISSUE",AM1795="no impacts","no impacts"
),"")</f>
        <v>no impacts</v>
      </c>
      <c r="AM1795" s="67" t="s">
        <v>5605</v>
      </c>
      <c r="AN1795" s="48" t="str" cm="1">
        <f t="array" ref="AN1795">IFERROR(_xlfn.IFS(
AM1795="MPR ISSUE","ACTIVE",
AM1795="BSS Hardware Issue","ACTIVE",
AM1795="Sites strategiques, MLL, Pylone, etc.","PASSIVE",
AM1795="AKTIVCO DEFAUT GE &amp; POWER Cabinet","PASSIVE",
AM1795="AKTIVCO Coupure ENEO &amp; Baisse de tension","PASSIVE",
AM1795="Coupure ENEO &amp; Baisse de tension","PASSIVE",
AM1795="Defaut GE &amp; POWER Cabinet","PASSIVE",
AM1795="Sharing","PASSIVE",
AM1795="Sites strategiques &amp; DataCenter","PASSIVE",
AM1795="Exclu","Exclu",
AM1795="SAT","ACTIVE",
AM1795="SPARE-ISSUE","SPARE-ISSUE",
AM1795="Fiber CAmtel","ACTIVE",
AM1795="Fiber AOF","ACTIVE",
AM1795="Projet OCM (HUAWEI)","PLANNED WORKS",
AM1795="Projet OCM (NOKIA)","PLANNED WORKS",
AM1795="ACCESS-ISSUE","ACCESS-ISSUE",
AM1795="Projet OCM (ZTE, NOKIA, autres projets)","PLANNED WORKS",
AM1795="No root CAuse","No root cause",
AM1795="ODU HS","ACTIVE",
AM1795="IP &amp; VLAN","ACTIVE",
AM1795="Warehouse HUAWEI","SPARE-ISSUE",
AM1795="SPARE-HS","SPARE-ISSUE",
AM1795="Power Telco","ACTIVE", AM1795="no impacts","no impacts"
),"")</f>
        <v>no impacts</v>
      </c>
      <c r="AO1795" s="93" t="s">
        <v>5537</v>
      </c>
      <c r="AP1795" s="101" t="str">
        <f t="shared" si="51"/>
        <v>CTR_062</v>
      </c>
      <c r="AR1795" s="17" t="s">
        <v>5537</v>
      </c>
      <c r="AS1795" s="7" t="s">
        <v>5537</v>
      </c>
      <c r="AT1795" s="6"/>
      <c r="AU1795" s="7"/>
      <c r="AV1795" s="3" t="s">
        <v>5537</v>
      </c>
      <c r="AW1795" s="18" t="s">
        <v>5537</v>
      </c>
      <c r="AX1795" s="18" t="s">
        <v>5537</v>
      </c>
      <c r="AY1795" s="18" t="s">
        <v>5537</v>
      </c>
      <c r="AZ1795" s="18" t="s">
        <v>5537</v>
      </c>
      <c r="BA1795" s="18" t="s">
        <v>5537</v>
      </c>
      <c r="BB1795" s="18" t="s">
        <v>5537</v>
      </c>
      <c r="BC1795" s="18" t="s">
        <v>5537</v>
      </c>
      <c r="BD1795" s="18" t="s">
        <v>5537</v>
      </c>
      <c r="BE1795" s="18" t="s">
        <v>5537</v>
      </c>
      <c r="BF1795" s="18" t="s">
        <v>5537</v>
      </c>
      <c r="BG1795" s="18" t="s">
        <v>5537</v>
      </c>
      <c r="BH1795" s="18" t="s">
        <v>5537</v>
      </c>
      <c r="BI1795" s="9" t="s">
        <v>5537</v>
      </c>
      <c r="BJ1795" s="14"/>
      <c r="BK1795" s="14" t="s">
        <v>5537</v>
      </c>
      <c r="BL1795" s="14" t="str">
        <f>_xlfn.XLOOKUP(B1795,'[4]cell downs 18042026 17h'!$B:$B,'[4]cell downs 18042026 17h'!$B:$B,"")</f>
        <v/>
      </c>
      <c r="BM1795" s="14" t="str">
        <f>_xlfn.XLOOKUP(B1795,'[5]Cells Huawei 19042026 15h'!$B:$B,'[5]Cells Huawei 19042026 15h'!$B:$B,"")</f>
        <v/>
      </c>
      <c r="BN1795" s="9" t="str">
        <f>_xlfn.XLOOKUP(B1795,'[6]cells down 19042026 9H40'!$B:$B,'[6]cells down 19042026 9H40'!$B:$B,"")</f>
        <v/>
      </c>
      <c r="BO1795" s="9" t="s">
        <v>4663</v>
      </c>
      <c r="BP1795" s="9" t="s">
        <v>5537</v>
      </c>
      <c r="BQ1795" s="115"/>
    </row>
    <row r="1796" spans="1:69" s="9" customFormat="1" x14ac:dyDescent="0.3">
      <c r="A1796" s="1" t="s">
        <v>3195</v>
      </c>
      <c r="B1796" s="8" t="s">
        <v>3196</v>
      </c>
      <c r="C1796" s="3" t="str">
        <f>_xlfn.XLOOKUP(B1796,'[1]daily break down'!$D:$D,'[1]daily break down'!$E:$E,"")</f>
        <v>Douala</v>
      </c>
      <c r="D1796" s="1" t="s">
        <v>11</v>
      </c>
      <c r="E1796" s="1" t="s">
        <v>757</v>
      </c>
      <c r="F1796" s="3" t="s">
        <v>31</v>
      </c>
      <c r="G1796" s="1" t="s">
        <v>32</v>
      </c>
      <c r="H1796" s="34" t="str">
        <f>_xlfn.XLOOKUP(B1796,[2]CALCULATION!$B:$B,[2]CALCULATION!$H:$H,"")</f>
        <v>ZTE</v>
      </c>
      <c r="I1796" s="28">
        <v>0</v>
      </c>
      <c r="J1796" s="28">
        <v>0</v>
      </c>
      <c r="K1796" s="28">
        <v>0</v>
      </c>
      <c r="L1796" s="28">
        <v>0</v>
      </c>
      <c r="M1796" s="28">
        <v>0</v>
      </c>
      <c r="N1796" s="28">
        <v>0.38170634614890758</v>
      </c>
      <c r="O1796" s="28">
        <v>0</v>
      </c>
      <c r="P1796" s="28">
        <v>0</v>
      </c>
      <c r="Q1796" s="28">
        <v>0</v>
      </c>
      <c r="R1796" s="28">
        <v>0</v>
      </c>
      <c r="S1796" s="94">
        <v>0</v>
      </c>
      <c r="T1796" s="94">
        <f>_xlfn.XLOOKUP(B1796,'[3]Nur des jours'!$B:$B,'[3]Nur des jours'!$U:$U,"")</f>
        <v>0</v>
      </c>
      <c r="U1796" s="94">
        <v>0</v>
      </c>
      <c r="V1796" s="94">
        <v>0</v>
      </c>
      <c r="W1796" s="94">
        <v>0</v>
      </c>
      <c r="X1796" s="94">
        <v>0</v>
      </c>
      <c r="Y1796" s="94">
        <v>0</v>
      </c>
      <c r="Z1796" s="94">
        <v>0</v>
      </c>
      <c r="AA1796" s="94">
        <v>0</v>
      </c>
      <c r="AB1796" s="94">
        <v>0</v>
      </c>
      <c r="AC1796" s="94">
        <f>_xlfn.XLOOKUP(B1796,'[3]Nur des jours'!$B:$B,'[3]Nur des jours'!$N:$N,"")</f>
        <v>0</v>
      </c>
      <c r="AD1796" s="94">
        <v>0</v>
      </c>
      <c r="AE1796" s="94">
        <v>0</v>
      </c>
      <c r="AF1796" s="94">
        <v>0</v>
      </c>
      <c r="AG1796" s="94">
        <v>0</v>
      </c>
      <c r="AH1796" s="94">
        <v>0</v>
      </c>
      <c r="AI1796" s="49" t="s">
        <v>5559</v>
      </c>
      <c r="AJ1796" s="49"/>
      <c r="AK1796" s="48" t="str" cm="1">
        <f t="array" ref="AK1796">IFERROR(_xlfn.IFS(
AM1796="MPR ISSUE","PDH",
AM1796="BSS Hardware Issue","BSS",
AM1796="Sites strategiques, MLL, Pylone, etc.","ENVTECH",
AM1796="AKTIVCO DEFAUT GE &amp; POWER Cabinet","AKTIVCO",
AM1796="AKTIVCO Coupure ENEO &amp; Baisse de tension","AKTIVCO GRID ONLY",
AM1796="Coupure ENEO &amp; Baisse de tension","IHS GRID ONLY",
AM1796="Defaut GE &amp; POWER Cabinet","IHS",
AM1796="Sharing","Partners",
AM1796="Sites strategiques &amp; DataCenter","SST &amp; DC",
AM1796="Exclu","Exclu",
AM1796="SAT","SAT",
AM1796="SPARE-ISSUE","SPARE-ISSUE",
AM1796="Fiber CAmtel","TRANS_FO_CAMTEL",
AM1796="Fiber AOF","Fiber AOF",
AM1796="Projet OCM (HUAWEI)","TRAVAUX-HUAWEI",
AM1796="Projet OCM (NOKIA)","TRAVAUX-NOKIA",
AM1796="ACCESS-ISSUE","ACCESS-ISSUE",
AM1796="Projet OCM (ZTE, NOKIA, autres projets)","TRAVAUX OCM",
AM1796="No root CAuse","No root cause",
AM1796="ODU HS","PDH",
AM1796="IP &amp; VLAN","PDH",
AM1796="Warehouse HUAWEI","SPARE-ISSUE",
AM1796="SPARE-HS","SPARE-ISSUE",
AM1796="Power Telco","BSS",AM1796="no impacts","no impacts"
),"")</f>
        <v>no impacts</v>
      </c>
      <c r="AL1796" s="48" t="str" cm="1">
        <f t="array" ref="AL1796">IFERROR(_xlfn.IFS(
AM1796="MPR ISSUE","TX ISSUE",
AM1796="BSS Hardware Issue","RAN ISSUE",
AM1796="Sites strategiques, MLL, Pylone, etc.","ENVTECH",
AM1796="AKTIVCO DEFAUT GE &amp; POWER Cabinet","POWER ISSUE",
AM1796="AKTIVCO Coupure ENEO &amp; Baisse de tension","POWER ISSUE",
AM1796="Coupure ENEO &amp; Baisse de tension","POWER ISSUE",
AM1796="Defaut GE &amp; POWER Cabinet","POWER ISSUE",
AM1796="Sharing","POWER ISSUE",
AM1796="Sites strategiques &amp; DataCenter","POWER ISSUE",
AM1796="Exclu","Exclu",
AM1796="SAT","TX ISSUE",
AM1796="SPARE-ISSUE","SPARE-ISSUE",
AM1796="Fiber CAmtel","TX ISSUE",
AM1796="Fiber AOF","TX ISSUE",
AM1796="Projet OCM (HUAWEI)","TRAVAUX-HUAWEI",
AM1796="Projet OCM (NOKIA)","TRAVAUX -NOKIA",
AM1796="ACCESS-ISSUE","ACCESS-ISSUE",
AM1796="Projet OCM (ZTE, NOKIA, autres projets)","TRAVAUX OCM",
AM1796="No root CAuse","No root cause",
AM1796="ODU HS","TX ISSUE",
AM1796="IP &amp; VLAN","TX ISSUE",
AM1796="Warehouse HUAWEI","SPARE-ISSUE",
AM1796="SPARE-HS","SPARE-ISSUE",
AM1796="Power Telco","RAN ISSUE",AM1796="no impacts","no impacts"
),"")</f>
        <v>no impacts</v>
      </c>
      <c r="AM1796" s="67" t="s">
        <v>5605</v>
      </c>
      <c r="AN1796" s="48" t="str" cm="1">
        <f t="array" ref="AN1796">IFERROR(_xlfn.IFS(
AM1796="MPR ISSUE","ACTIVE",
AM1796="BSS Hardware Issue","ACTIVE",
AM1796="Sites strategiques, MLL, Pylone, etc.","PASSIVE",
AM1796="AKTIVCO DEFAUT GE &amp; POWER Cabinet","PASSIVE",
AM1796="AKTIVCO Coupure ENEO &amp; Baisse de tension","PASSIVE",
AM1796="Coupure ENEO &amp; Baisse de tension","PASSIVE",
AM1796="Defaut GE &amp; POWER Cabinet","PASSIVE",
AM1796="Sharing","PASSIVE",
AM1796="Sites strategiques &amp; DataCenter","PASSIVE",
AM1796="Exclu","Exclu",
AM1796="SAT","ACTIVE",
AM1796="SPARE-ISSUE","SPARE-ISSUE",
AM1796="Fiber CAmtel","ACTIVE",
AM1796="Fiber AOF","ACTIVE",
AM1796="Projet OCM (HUAWEI)","PLANNED WORKS",
AM1796="Projet OCM (NOKIA)","PLANNED WORKS",
AM1796="ACCESS-ISSUE","ACCESS-ISSUE",
AM1796="Projet OCM (ZTE, NOKIA, autres projets)","PLANNED WORKS",
AM1796="No root CAuse","No root cause",
AM1796="ODU HS","ACTIVE",
AM1796="IP &amp; VLAN","ACTIVE",
AM1796="Warehouse HUAWEI","SPARE-ISSUE",
AM1796="SPARE-HS","SPARE-ISSUE",
AM1796="Power Telco","ACTIVE", AM1796="no impacts","no impacts"
),"")</f>
        <v>no impacts</v>
      </c>
      <c r="AO1796" s="93" t="s">
        <v>5537</v>
      </c>
      <c r="AP1796" s="101" t="str">
        <f t="shared" si="51"/>
        <v>LIT_065</v>
      </c>
      <c r="AR1796" s="17" t="s">
        <v>5537</v>
      </c>
      <c r="AS1796" s="7" t="s">
        <v>5537</v>
      </c>
      <c r="AT1796" s="6"/>
      <c r="AU1796" s="7"/>
      <c r="AV1796" s="3" t="s">
        <v>5537</v>
      </c>
      <c r="AW1796" s="18" t="s">
        <v>5537</v>
      </c>
      <c r="AX1796" s="18" t="s">
        <v>5537</v>
      </c>
      <c r="AY1796" s="18" t="s">
        <v>5537</v>
      </c>
      <c r="AZ1796" s="18" t="s">
        <v>5537</v>
      </c>
      <c r="BA1796" s="18" t="s">
        <v>5537</v>
      </c>
      <c r="BB1796" s="18" t="s">
        <v>5537</v>
      </c>
      <c r="BC1796" s="18" t="s">
        <v>5537</v>
      </c>
      <c r="BD1796" s="18" t="s">
        <v>5537</v>
      </c>
      <c r="BE1796" s="18" t="s">
        <v>5537</v>
      </c>
      <c r="BF1796" s="18" t="s">
        <v>5537</v>
      </c>
      <c r="BG1796" s="18" t="s">
        <v>5537</v>
      </c>
      <c r="BH1796" s="18" t="s">
        <v>5537</v>
      </c>
      <c r="BI1796" s="9" t="s">
        <v>5537</v>
      </c>
      <c r="BJ1796" s="14"/>
      <c r="BK1796" s="14" t="s">
        <v>5537</v>
      </c>
      <c r="BL1796" s="14" t="str">
        <f>_xlfn.XLOOKUP(B1796,'[4]cell downs 18042026 17h'!$B:$B,'[4]cell downs 18042026 17h'!$B:$B,"")</f>
        <v/>
      </c>
      <c r="BM1796" s="14" t="str">
        <f>_xlfn.XLOOKUP(B1796,'[5]Cells Huawei 19042026 15h'!$B:$B,'[5]Cells Huawei 19042026 15h'!$B:$B,"")</f>
        <v/>
      </c>
      <c r="BN1796" s="9" t="str">
        <f>_xlfn.XLOOKUP(B1796,'[6]cells down 19042026 9H40'!$B:$B,'[6]cells down 19042026 9H40'!$B:$B,"")</f>
        <v/>
      </c>
      <c r="BO1796" s="9" t="s">
        <v>3196</v>
      </c>
      <c r="BP1796" s="9" t="s">
        <v>12</v>
      </c>
      <c r="BQ1796" s="115"/>
    </row>
    <row r="1797" spans="1:69" s="9" customFormat="1" x14ac:dyDescent="0.3">
      <c r="A1797" s="1" t="s">
        <v>2105</v>
      </c>
      <c r="B1797" s="8" t="s">
        <v>2106</v>
      </c>
      <c r="C1797" s="3" t="str">
        <f>_xlfn.XLOOKUP(B1797,'[1]daily break down'!$D:$D,'[1]daily break down'!$E:$E,"")</f>
        <v>Douala</v>
      </c>
      <c r="D1797" s="1" t="s">
        <v>11</v>
      </c>
      <c r="E1797" s="1" t="s">
        <v>12</v>
      </c>
      <c r="F1797" s="3" t="s">
        <v>31</v>
      </c>
      <c r="G1797" s="1" t="s">
        <v>32</v>
      </c>
      <c r="H1797" s="34" t="str">
        <f>_xlfn.XLOOKUP(B1797,[2]CALCULATION!$B:$B,[2]CALCULATION!$H:$H,"")</f>
        <v>ZTE</v>
      </c>
      <c r="I1797" s="28">
        <v>0</v>
      </c>
      <c r="J1797" s="28">
        <v>0</v>
      </c>
      <c r="K1797" s="28">
        <v>0</v>
      </c>
      <c r="L1797" s="28">
        <v>2.0153638498657677E-3</v>
      </c>
      <c r="M1797" s="28">
        <v>0</v>
      </c>
      <c r="N1797" s="28">
        <v>0.23071457311383381</v>
      </c>
      <c r="O1797" s="28">
        <v>3.9897070196013802E-2</v>
      </c>
      <c r="P1797" s="28">
        <v>0</v>
      </c>
      <c r="Q1797" s="28">
        <v>0</v>
      </c>
      <c r="R1797" s="28">
        <v>0</v>
      </c>
      <c r="S1797" s="94">
        <v>0</v>
      </c>
      <c r="T1797" s="94">
        <f>_xlfn.XLOOKUP(B1797,'[3]Nur des jours'!$B:$B,'[3]Nur des jours'!$U:$U,"")</f>
        <v>0</v>
      </c>
      <c r="U1797" s="94">
        <v>0</v>
      </c>
      <c r="V1797" s="94">
        <v>0</v>
      </c>
      <c r="W1797" s="94">
        <v>0</v>
      </c>
      <c r="X1797" s="94">
        <v>0</v>
      </c>
      <c r="Y1797" s="94">
        <v>0</v>
      </c>
      <c r="Z1797" s="94">
        <v>0</v>
      </c>
      <c r="AA1797" s="94">
        <v>0</v>
      </c>
      <c r="AB1797" s="94">
        <v>0</v>
      </c>
      <c r="AC1797" s="94">
        <f>_xlfn.XLOOKUP(B1797,'[3]Nur des jours'!$B:$B,'[3]Nur des jours'!$N:$N,"")</f>
        <v>0</v>
      </c>
      <c r="AD1797" s="94">
        <v>0</v>
      </c>
      <c r="AE1797" s="94">
        <v>0</v>
      </c>
      <c r="AF1797" s="94">
        <v>0</v>
      </c>
      <c r="AG1797" s="94">
        <v>0</v>
      </c>
      <c r="AH1797" s="94">
        <v>0</v>
      </c>
      <c r="AI1797" s="49" t="s">
        <v>5559</v>
      </c>
      <c r="AJ1797" s="49"/>
      <c r="AK1797" s="48" t="str" cm="1">
        <f t="array" ref="AK1797">IFERROR(_xlfn.IFS(
AM1797="MPR ISSUE","PDH",
AM1797="BSS Hardware Issue","BSS",
AM1797="Sites strategiques, MLL, Pylone, etc.","ENVTECH",
AM1797="AKTIVCO DEFAUT GE &amp; POWER Cabinet","AKTIVCO",
AM1797="AKTIVCO Coupure ENEO &amp; Baisse de tension","AKTIVCO GRID ONLY",
AM1797="Coupure ENEO &amp; Baisse de tension","IHS GRID ONLY",
AM1797="Defaut GE &amp; POWER Cabinet","IHS",
AM1797="Sharing","Partners",
AM1797="Sites strategiques &amp; DataCenter","SST &amp; DC",
AM1797="Exclu","Exclu",
AM1797="SAT","SAT",
AM1797="SPARE-ISSUE","SPARE-ISSUE",
AM1797="Fiber CAmtel","TRANS_FO_CAMTEL",
AM1797="Fiber AOF","Fiber AOF",
AM1797="Projet OCM (HUAWEI)","TRAVAUX-HUAWEI",
AM1797="Projet OCM (NOKIA)","TRAVAUX-NOKIA",
AM1797="ACCESS-ISSUE","ACCESS-ISSUE",
AM1797="Projet OCM (ZTE, NOKIA, autres projets)","TRAVAUX OCM",
AM1797="No root CAuse","No root cause",
AM1797="ODU HS","PDH",
AM1797="IP &amp; VLAN","PDH",
AM1797="Warehouse HUAWEI","SPARE-ISSUE",
AM1797="SPARE-HS","SPARE-ISSUE",
AM1797="Power Telco","BSS",AM1797="no impacts","no impacts"
),"")</f>
        <v>no impacts</v>
      </c>
      <c r="AL1797" s="48" t="str" cm="1">
        <f t="array" ref="AL1797">IFERROR(_xlfn.IFS(
AM1797="MPR ISSUE","TX ISSUE",
AM1797="BSS Hardware Issue","RAN ISSUE",
AM1797="Sites strategiques, MLL, Pylone, etc.","ENVTECH",
AM1797="AKTIVCO DEFAUT GE &amp; POWER Cabinet","POWER ISSUE",
AM1797="AKTIVCO Coupure ENEO &amp; Baisse de tension","POWER ISSUE",
AM1797="Coupure ENEO &amp; Baisse de tension","POWER ISSUE",
AM1797="Defaut GE &amp; POWER Cabinet","POWER ISSUE",
AM1797="Sharing","POWER ISSUE",
AM1797="Sites strategiques &amp; DataCenter","POWER ISSUE",
AM1797="Exclu","Exclu",
AM1797="SAT","TX ISSUE",
AM1797="SPARE-ISSUE","SPARE-ISSUE",
AM1797="Fiber CAmtel","TX ISSUE",
AM1797="Fiber AOF","TX ISSUE",
AM1797="Projet OCM (HUAWEI)","TRAVAUX-HUAWEI",
AM1797="Projet OCM (NOKIA)","TRAVAUX -NOKIA",
AM1797="ACCESS-ISSUE","ACCESS-ISSUE",
AM1797="Projet OCM (ZTE, NOKIA, autres projets)","TRAVAUX OCM",
AM1797="No root CAuse","No root cause",
AM1797="ODU HS","TX ISSUE",
AM1797="IP &amp; VLAN","TX ISSUE",
AM1797="Warehouse HUAWEI","SPARE-ISSUE",
AM1797="SPARE-HS","SPARE-ISSUE",
AM1797="Power Telco","RAN ISSUE",AM1797="no impacts","no impacts"
),"")</f>
        <v>no impacts</v>
      </c>
      <c r="AM1797" s="67" t="s">
        <v>5605</v>
      </c>
      <c r="AN1797" s="48" t="str" cm="1">
        <f t="array" ref="AN1797">IFERROR(_xlfn.IFS(
AM1797="MPR ISSUE","ACTIVE",
AM1797="BSS Hardware Issue","ACTIVE",
AM1797="Sites strategiques, MLL, Pylone, etc.","PASSIVE",
AM1797="AKTIVCO DEFAUT GE &amp; POWER Cabinet","PASSIVE",
AM1797="AKTIVCO Coupure ENEO &amp; Baisse de tension","PASSIVE",
AM1797="Coupure ENEO &amp; Baisse de tension","PASSIVE",
AM1797="Defaut GE &amp; POWER Cabinet","PASSIVE",
AM1797="Sharing","PASSIVE",
AM1797="Sites strategiques &amp; DataCenter","PASSIVE",
AM1797="Exclu","Exclu",
AM1797="SAT","ACTIVE",
AM1797="SPARE-ISSUE","SPARE-ISSUE",
AM1797="Fiber CAmtel","ACTIVE",
AM1797="Fiber AOF","ACTIVE",
AM1797="Projet OCM (HUAWEI)","PLANNED WORKS",
AM1797="Projet OCM (NOKIA)","PLANNED WORKS",
AM1797="ACCESS-ISSUE","ACCESS-ISSUE",
AM1797="Projet OCM (ZTE, NOKIA, autres projets)","PLANNED WORKS",
AM1797="No root CAuse","No root cause",
AM1797="ODU HS","ACTIVE",
AM1797="IP &amp; VLAN","ACTIVE",
AM1797="Warehouse HUAWEI","SPARE-ISSUE",
AM1797="SPARE-HS","SPARE-ISSUE",
AM1797="Power Telco","ACTIVE", AM1797="no impacts","no impacts"
),"")</f>
        <v>no impacts</v>
      </c>
      <c r="AO1797" s="93" t="s">
        <v>5537</v>
      </c>
      <c r="AP1797" s="101" t="str">
        <f t="shared" si="51"/>
        <v>LIT_080</v>
      </c>
      <c r="AR1797" s="17" t="s">
        <v>5537</v>
      </c>
      <c r="AS1797" s="7" t="s">
        <v>5537</v>
      </c>
      <c r="AT1797" s="6"/>
      <c r="AU1797" s="7"/>
      <c r="AV1797" s="3" t="s">
        <v>5537</v>
      </c>
      <c r="AW1797" s="18" t="s">
        <v>5537</v>
      </c>
      <c r="AX1797" s="18" t="s">
        <v>5537</v>
      </c>
      <c r="AY1797" s="18" t="s">
        <v>5537</v>
      </c>
      <c r="AZ1797" s="18" t="s">
        <v>5537</v>
      </c>
      <c r="BA1797" s="18" t="s">
        <v>5537</v>
      </c>
      <c r="BB1797" s="18" t="s">
        <v>5537</v>
      </c>
      <c r="BC1797" s="18" t="s">
        <v>5537</v>
      </c>
      <c r="BD1797" s="18" t="s">
        <v>5537</v>
      </c>
      <c r="BE1797" s="18" t="s">
        <v>5537</v>
      </c>
      <c r="BF1797" s="18" t="s">
        <v>5537</v>
      </c>
      <c r="BG1797" s="18" t="s">
        <v>5537</v>
      </c>
      <c r="BH1797" s="18" t="s">
        <v>5537</v>
      </c>
      <c r="BI1797" s="9" t="s">
        <v>5537</v>
      </c>
      <c r="BJ1797" s="14"/>
      <c r="BK1797" s="14" t="s">
        <v>5537</v>
      </c>
      <c r="BL1797" s="14" t="str">
        <f>_xlfn.XLOOKUP(B1797,'[4]cell downs 18042026 17h'!$B:$B,'[4]cell downs 18042026 17h'!$B:$B,"")</f>
        <v/>
      </c>
      <c r="BM1797" s="14" t="str">
        <f>_xlfn.XLOOKUP(B1797,'[5]Cells Huawei 19042026 15h'!$B:$B,'[5]Cells Huawei 19042026 15h'!$B:$B,"")</f>
        <v/>
      </c>
      <c r="BN1797" s="9" t="str">
        <f>_xlfn.XLOOKUP(B1797,'[6]cells down 19042026 9H40'!$B:$B,'[6]cells down 19042026 9H40'!$B:$B,"")</f>
        <v/>
      </c>
      <c r="BO1797" s="9" t="s">
        <v>2106</v>
      </c>
      <c r="BP1797" s="9" t="s">
        <v>5537</v>
      </c>
      <c r="BQ1797" s="115"/>
    </row>
    <row r="1798" spans="1:69" s="9" customFormat="1" x14ac:dyDescent="0.3">
      <c r="A1798" s="1" t="s">
        <v>4592</v>
      </c>
      <c r="B1798" s="8" t="s">
        <v>4593</v>
      </c>
      <c r="C1798" s="3" t="str">
        <f>_xlfn.XLOOKUP(B1798,'[1]daily break down'!$D:$D,'[1]daily break down'!$E:$E,"")</f>
        <v>ADAMAOUA</v>
      </c>
      <c r="D1798" s="1" t="s">
        <v>11</v>
      </c>
      <c r="E1798" s="1" t="s">
        <v>83</v>
      </c>
      <c r="F1798" s="3" t="s">
        <v>90</v>
      </c>
      <c r="G1798" s="1" t="s">
        <v>4594</v>
      </c>
      <c r="H1798" s="33" t="str">
        <f>_xlfn.XLOOKUP(B1798,[2]CALCULATION!$B:$B,[2]CALCULATION!$H:$H,"")</f>
        <v>NOKIA</v>
      </c>
      <c r="I1798" s="28">
        <v>0</v>
      </c>
      <c r="J1798" s="28">
        <v>0.16811878838417238</v>
      </c>
      <c r="K1798" s="28">
        <v>0</v>
      </c>
      <c r="L1798" s="28">
        <v>0</v>
      </c>
      <c r="M1798" s="28">
        <v>1.4270540178252754E-3</v>
      </c>
      <c r="N1798" s="28">
        <v>0.20710079855808464</v>
      </c>
      <c r="O1798" s="28">
        <v>0</v>
      </c>
      <c r="P1798" s="28">
        <v>0</v>
      </c>
      <c r="Q1798" s="28">
        <v>0</v>
      </c>
      <c r="R1798" s="28">
        <v>0</v>
      </c>
      <c r="S1798" s="94">
        <v>0</v>
      </c>
      <c r="T1798" s="94">
        <f>_xlfn.XLOOKUP(B1798,'[3]Nur des jours'!$B:$B,'[3]Nur des jours'!$U:$U,"")</f>
        <v>0</v>
      </c>
      <c r="U1798" s="94">
        <v>0</v>
      </c>
      <c r="V1798" s="94">
        <v>0</v>
      </c>
      <c r="W1798" s="94">
        <v>0</v>
      </c>
      <c r="X1798" s="94">
        <v>0</v>
      </c>
      <c r="Y1798" s="94">
        <v>0</v>
      </c>
      <c r="Z1798" s="94">
        <v>0</v>
      </c>
      <c r="AA1798" s="94">
        <v>0</v>
      </c>
      <c r="AB1798" s="94">
        <v>0</v>
      </c>
      <c r="AC1798" s="94">
        <f>_xlfn.XLOOKUP(B1798,'[3]Nur des jours'!$B:$B,'[3]Nur des jours'!$N:$N,"")</f>
        <v>0</v>
      </c>
      <c r="AD1798" s="94">
        <v>0</v>
      </c>
      <c r="AE1798" s="94">
        <v>0</v>
      </c>
      <c r="AF1798" s="94">
        <v>0</v>
      </c>
      <c r="AG1798" s="94">
        <v>0</v>
      </c>
      <c r="AH1798" s="94">
        <v>0</v>
      </c>
      <c r="AI1798" s="49" t="s">
        <v>5559</v>
      </c>
      <c r="AJ1798" s="49"/>
      <c r="AK1798" s="48" t="str" cm="1">
        <f t="array" ref="AK1798">IFERROR(_xlfn.IFS(
AM1798="MPR ISSUE","PDH",
AM1798="BSS Hardware Issue","BSS",
AM1798="Sites strategiques, MLL, Pylone, etc.","ENVTECH",
AM1798="AKTIVCO DEFAUT GE &amp; POWER Cabinet","AKTIVCO",
AM1798="AKTIVCO Coupure ENEO &amp; Baisse de tension","AKTIVCO GRID ONLY",
AM1798="Coupure ENEO &amp; Baisse de tension","IHS GRID ONLY",
AM1798="Defaut GE &amp; POWER Cabinet","IHS",
AM1798="Sharing","Partners",
AM1798="Sites strategiques &amp; DataCenter","SST &amp; DC",
AM1798="Exclu","Exclu",
AM1798="SAT","SAT",
AM1798="SPARE-ISSUE","SPARE-ISSUE",
AM1798="Fiber CAmtel","TRANS_FO_CAMTEL",
AM1798="Fiber AOF","Fiber AOF",
AM1798="Projet OCM (HUAWEI)","TRAVAUX-HUAWEI",
AM1798="Projet OCM (NOKIA)","TRAVAUX-NOKIA",
AM1798="ACCESS-ISSUE","ACCESS-ISSUE",
AM1798="Projet OCM (ZTE, NOKIA, autres projets)","TRAVAUX OCM",
AM1798="No root CAuse","No root cause",
AM1798="ODU HS","PDH",
AM1798="IP &amp; VLAN","PDH",
AM1798="Warehouse HUAWEI","SPARE-ISSUE",
AM1798="SPARE-HS","SPARE-ISSUE",
AM1798="Power Telco","BSS",AM1798="no impacts","no impacts"
),"")</f>
        <v>no impacts</v>
      </c>
      <c r="AL1798" s="48" t="str" cm="1">
        <f t="array" ref="AL1798">IFERROR(_xlfn.IFS(
AM1798="MPR ISSUE","TX ISSUE",
AM1798="BSS Hardware Issue","RAN ISSUE",
AM1798="Sites strategiques, MLL, Pylone, etc.","ENVTECH",
AM1798="AKTIVCO DEFAUT GE &amp; POWER Cabinet","POWER ISSUE",
AM1798="AKTIVCO Coupure ENEO &amp; Baisse de tension","POWER ISSUE",
AM1798="Coupure ENEO &amp; Baisse de tension","POWER ISSUE",
AM1798="Defaut GE &amp; POWER Cabinet","POWER ISSUE",
AM1798="Sharing","POWER ISSUE",
AM1798="Sites strategiques &amp; DataCenter","POWER ISSUE",
AM1798="Exclu","Exclu",
AM1798="SAT","TX ISSUE",
AM1798="SPARE-ISSUE","SPARE-ISSUE",
AM1798="Fiber CAmtel","TX ISSUE",
AM1798="Fiber AOF","TX ISSUE",
AM1798="Projet OCM (HUAWEI)","TRAVAUX-HUAWEI",
AM1798="Projet OCM (NOKIA)","TRAVAUX -NOKIA",
AM1798="ACCESS-ISSUE","ACCESS-ISSUE",
AM1798="Projet OCM (ZTE, NOKIA, autres projets)","TRAVAUX OCM",
AM1798="No root CAuse","No root cause",
AM1798="ODU HS","TX ISSUE",
AM1798="IP &amp; VLAN","TX ISSUE",
AM1798="Warehouse HUAWEI","SPARE-ISSUE",
AM1798="SPARE-HS","SPARE-ISSUE",
AM1798="Power Telco","RAN ISSUE",AM1798="no impacts","no impacts"
),"")</f>
        <v>no impacts</v>
      </c>
      <c r="AM1798" s="67" t="s">
        <v>5605</v>
      </c>
      <c r="AN1798" s="48" t="str" cm="1">
        <f t="array" ref="AN1798">IFERROR(_xlfn.IFS(
AM1798="MPR ISSUE","ACTIVE",
AM1798="BSS Hardware Issue","ACTIVE",
AM1798="Sites strategiques, MLL, Pylone, etc.","PASSIVE",
AM1798="AKTIVCO DEFAUT GE &amp; POWER Cabinet","PASSIVE",
AM1798="AKTIVCO Coupure ENEO &amp; Baisse de tension","PASSIVE",
AM1798="Coupure ENEO &amp; Baisse de tension","PASSIVE",
AM1798="Defaut GE &amp; POWER Cabinet","PASSIVE",
AM1798="Sharing","PASSIVE",
AM1798="Sites strategiques &amp; DataCenter","PASSIVE",
AM1798="Exclu","Exclu",
AM1798="SAT","ACTIVE",
AM1798="SPARE-ISSUE","SPARE-ISSUE",
AM1798="Fiber CAmtel","ACTIVE",
AM1798="Fiber AOF","ACTIVE",
AM1798="Projet OCM (HUAWEI)","PLANNED WORKS",
AM1798="Projet OCM (NOKIA)","PLANNED WORKS",
AM1798="ACCESS-ISSUE","ACCESS-ISSUE",
AM1798="Projet OCM (ZTE, NOKIA, autres projets)","PLANNED WORKS",
AM1798="No root CAuse","No root cause",
AM1798="ODU HS","ACTIVE",
AM1798="IP &amp; VLAN","ACTIVE",
AM1798="Warehouse HUAWEI","SPARE-ISSUE",
AM1798="SPARE-HS","SPARE-ISSUE",
AM1798="Power Telco","ACTIVE", AM1798="no impacts","no impacts"
),"")</f>
        <v>no impacts</v>
      </c>
      <c r="AO1798" s="93" t="s">
        <v>5537</v>
      </c>
      <c r="AP1798" s="101" t="str">
        <f t="shared" si="51"/>
        <v>ADM_094</v>
      </c>
      <c r="AR1798" s="17" t="s">
        <v>5537</v>
      </c>
      <c r="AS1798" s="7" t="s">
        <v>5537</v>
      </c>
      <c r="AT1798" s="6"/>
      <c r="AU1798" s="7"/>
      <c r="AV1798" s="3" t="s">
        <v>5537</v>
      </c>
      <c r="AW1798" s="18" t="s">
        <v>5537</v>
      </c>
      <c r="AX1798" s="18" t="s">
        <v>5537</v>
      </c>
      <c r="AY1798" s="18" t="s">
        <v>5537</v>
      </c>
      <c r="AZ1798" s="18" t="s">
        <v>5537</v>
      </c>
      <c r="BA1798" s="18" t="s">
        <v>5537</v>
      </c>
      <c r="BB1798" s="18" t="s">
        <v>5537</v>
      </c>
      <c r="BC1798" s="18" t="s">
        <v>5537</v>
      </c>
      <c r="BD1798" s="18" t="s">
        <v>5537</v>
      </c>
      <c r="BE1798" s="18" t="s">
        <v>5537</v>
      </c>
      <c r="BF1798" s="18" t="s">
        <v>5537</v>
      </c>
      <c r="BG1798" s="18" t="s">
        <v>5537</v>
      </c>
      <c r="BH1798" s="18" t="s">
        <v>5537</v>
      </c>
      <c r="BI1798" s="9" t="s">
        <v>5537</v>
      </c>
      <c r="BJ1798" s="14"/>
      <c r="BK1798" s="14" t="s">
        <v>5537</v>
      </c>
      <c r="BL1798" s="14" t="str">
        <f>_xlfn.XLOOKUP(B1798,'[4]cell downs 18042026 17h'!$B:$B,'[4]cell downs 18042026 17h'!$B:$B,"")</f>
        <v/>
      </c>
      <c r="BM1798" s="14" t="str">
        <f>_xlfn.XLOOKUP(B1798,'[5]Cells Huawei 19042026 15h'!$B:$B,'[5]Cells Huawei 19042026 15h'!$B:$B,"")</f>
        <v/>
      </c>
      <c r="BN1798" s="9" t="str">
        <f>_xlfn.XLOOKUP(B1798,'[6]cells down 19042026 9H40'!$B:$B,'[6]cells down 19042026 9H40'!$B:$B,"")</f>
        <v/>
      </c>
      <c r="BO1798" s="9" t="s">
        <v>4593</v>
      </c>
      <c r="BP1798" s="9" t="s">
        <v>594</v>
      </c>
      <c r="BQ1798" s="115"/>
    </row>
    <row r="1799" spans="1:69" s="9" customFormat="1" x14ac:dyDescent="0.3">
      <c r="A1799" s="1" t="s">
        <v>2123</v>
      </c>
      <c r="B1799" s="8" t="s">
        <v>2124</v>
      </c>
      <c r="C1799" s="3" t="str">
        <f>_xlfn.XLOOKUP(B1799,'[1]daily break down'!$D:$D,'[1]daily break down'!$E:$E,"")</f>
        <v>Douala</v>
      </c>
      <c r="D1799" s="1" t="s">
        <v>11</v>
      </c>
      <c r="E1799" s="1" t="s">
        <v>302</v>
      </c>
      <c r="F1799" s="3" t="s">
        <v>31</v>
      </c>
      <c r="G1799" s="1" t="s">
        <v>32</v>
      </c>
      <c r="H1799" s="34" t="str">
        <f>_xlfn.XLOOKUP(B1799,[2]CALCULATION!$B:$B,[2]CALCULATION!$H:$H,"")</f>
        <v>ZTE</v>
      </c>
      <c r="I1799" s="28">
        <v>0</v>
      </c>
      <c r="J1799" s="28">
        <v>0</v>
      </c>
      <c r="K1799" s="28">
        <v>0</v>
      </c>
      <c r="L1799" s="28">
        <v>2.3542303378962857E-3</v>
      </c>
      <c r="M1799" s="28">
        <v>0</v>
      </c>
      <c r="N1799" s="28">
        <v>0.19896813370886871</v>
      </c>
      <c r="O1799" s="28">
        <v>0</v>
      </c>
      <c r="P1799" s="28">
        <v>0</v>
      </c>
      <c r="Q1799" s="28">
        <v>0</v>
      </c>
      <c r="R1799" s="28">
        <v>0</v>
      </c>
      <c r="S1799" s="94">
        <v>0</v>
      </c>
      <c r="T1799" s="94">
        <f>_xlfn.XLOOKUP(B1799,'[3]Nur des jours'!$B:$B,'[3]Nur des jours'!$U:$U,"")</f>
        <v>0</v>
      </c>
      <c r="U1799" s="94">
        <v>0</v>
      </c>
      <c r="V1799" s="94">
        <v>0</v>
      </c>
      <c r="W1799" s="94">
        <v>0</v>
      </c>
      <c r="X1799" s="94">
        <v>0</v>
      </c>
      <c r="Y1799" s="94">
        <v>0</v>
      </c>
      <c r="Z1799" s="94">
        <v>0</v>
      </c>
      <c r="AA1799" s="94">
        <v>0</v>
      </c>
      <c r="AB1799" s="94">
        <v>0</v>
      </c>
      <c r="AC1799" s="94">
        <f>_xlfn.XLOOKUP(B1799,'[3]Nur des jours'!$B:$B,'[3]Nur des jours'!$N:$N,"")</f>
        <v>0</v>
      </c>
      <c r="AD1799" s="94">
        <v>0</v>
      </c>
      <c r="AE1799" s="94">
        <v>0</v>
      </c>
      <c r="AF1799" s="94">
        <v>0</v>
      </c>
      <c r="AG1799" s="94">
        <v>0</v>
      </c>
      <c r="AH1799" s="94">
        <v>0</v>
      </c>
      <c r="AI1799" s="49" t="s">
        <v>5559</v>
      </c>
      <c r="AJ1799" s="49"/>
      <c r="AK1799" s="48" t="str" cm="1">
        <f t="array" ref="AK1799">IFERROR(_xlfn.IFS(
AM1799="MPR ISSUE","PDH",
AM1799="BSS Hardware Issue","BSS",
AM1799="Sites strategiques, MLL, Pylone, etc.","ENVTECH",
AM1799="AKTIVCO DEFAUT GE &amp; POWER Cabinet","AKTIVCO",
AM1799="AKTIVCO Coupure ENEO &amp; Baisse de tension","AKTIVCO GRID ONLY",
AM1799="Coupure ENEO &amp; Baisse de tension","IHS GRID ONLY",
AM1799="Defaut GE &amp; POWER Cabinet","IHS",
AM1799="Sharing","Partners",
AM1799="Sites strategiques &amp; DataCenter","SST &amp; DC",
AM1799="Exclu","Exclu",
AM1799="SAT","SAT",
AM1799="SPARE-ISSUE","SPARE-ISSUE",
AM1799="Fiber CAmtel","TRANS_FO_CAMTEL",
AM1799="Fiber AOF","Fiber AOF",
AM1799="Projet OCM (HUAWEI)","TRAVAUX-HUAWEI",
AM1799="Projet OCM (NOKIA)","TRAVAUX-NOKIA",
AM1799="ACCESS-ISSUE","ACCESS-ISSUE",
AM1799="Projet OCM (ZTE, NOKIA, autres projets)","TRAVAUX OCM",
AM1799="No root CAuse","No root cause",
AM1799="ODU HS","PDH",
AM1799="IP &amp; VLAN","PDH",
AM1799="Warehouse HUAWEI","SPARE-ISSUE",
AM1799="SPARE-HS","SPARE-ISSUE",
AM1799="Power Telco","BSS",AM1799="no impacts","no impacts"
),"")</f>
        <v>no impacts</v>
      </c>
      <c r="AL1799" s="48" t="str" cm="1">
        <f t="array" ref="AL1799">IFERROR(_xlfn.IFS(
AM1799="MPR ISSUE","TX ISSUE",
AM1799="BSS Hardware Issue","RAN ISSUE",
AM1799="Sites strategiques, MLL, Pylone, etc.","ENVTECH",
AM1799="AKTIVCO DEFAUT GE &amp; POWER Cabinet","POWER ISSUE",
AM1799="AKTIVCO Coupure ENEO &amp; Baisse de tension","POWER ISSUE",
AM1799="Coupure ENEO &amp; Baisse de tension","POWER ISSUE",
AM1799="Defaut GE &amp; POWER Cabinet","POWER ISSUE",
AM1799="Sharing","POWER ISSUE",
AM1799="Sites strategiques &amp; DataCenter","POWER ISSUE",
AM1799="Exclu","Exclu",
AM1799="SAT","TX ISSUE",
AM1799="SPARE-ISSUE","SPARE-ISSUE",
AM1799="Fiber CAmtel","TX ISSUE",
AM1799="Fiber AOF","TX ISSUE",
AM1799="Projet OCM (HUAWEI)","TRAVAUX-HUAWEI",
AM1799="Projet OCM (NOKIA)","TRAVAUX -NOKIA",
AM1799="ACCESS-ISSUE","ACCESS-ISSUE",
AM1799="Projet OCM (ZTE, NOKIA, autres projets)","TRAVAUX OCM",
AM1799="No root CAuse","No root cause",
AM1799="ODU HS","TX ISSUE",
AM1799="IP &amp; VLAN","TX ISSUE",
AM1799="Warehouse HUAWEI","SPARE-ISSUE",
AM1799="SPARE-HS","SPARE-ISSUE",
AM1799="Power Telco","RAN ISSUE",AM1799="no impacts","no impacts"
),"")</f>
        <v>no impacts</v>
      </c>
      <c r="AM1799" s="67" t="s">
        <v>5605</v>
      </c>
      <c r="AN1799" s="48" t="str" cm="1">
        <f t="array" ref="AN1799">IFERROR(_xlfn.IFS(
AM1799="MPR ISSUE","ACTIVE",
AM1799="BSS Hardware Issue","ACTIVE",
AM1799="Sites strategiques, MLL, Pylone, etc.","PASSIVE",
AM1799="AKTIVCO DEFAUT GE &amp; POWER Cabinet","PASSIVE",
AM1799="AKTIVCO Coupure ENEO &amp; Baisse de tension","PASSIVE",
AM1799="Coupure ENEO &amp; Baisse de tension","PASSIVE",
AM1799="Defaut GE &amp; POWER Cabinet","PASSIVE",
AM1799="Sharing","PASSIVE",
AM1799="Sites strategiques &amp; DataCenter","PASSIVE",
AM1799="Exclu","Exclu",
AM1799="SAT","ACTIVE",
AM1799="SPARE-ISSUE","SPARE-ISSUE",
AM1799="Fiber CAmtel","ACTIVE",
AM1799="Fiber AOF","ACTIVE",
AM1799="Projet OCM (HUAWEI)","PLANNED WORKS",
AM1799="Projet OCM (NOKIA)","PLANNED WORKS",
AM1799="ACCESS-ISSUE","ACCESS-ISSUE",
AM1799="Projet OCM (ZTE, NOKIA, autres projets)","PLANNED WORKS",
AM1799="No root CAuse","No root cause",
AM1799="ODU HS","ACTIVE",
AM1799="IP &amp; VLAN","ACTIVE",
AM1799="Warehouse HUAWEI","SPARE-ISSUE",
AM1799="SPARE-HS","SPARE-ISSUE",
AM1799="Power Telco","ACTIVE", AM1799="no impacts","no impacts"
),"")</f>
        <v>no impacts</v>
      </c>
      <c r="AO1799" s="93" t="s">
        <v>5537</v>
      </c>
      <c r="AP1799" s="101" t="str">
        <f t="shared" si="51"/>
        <v>LIT_398</v>
      </c>
      <c r="AR1799" s="17" t="s">
        <v>5537</v>
      </c>
      <c r="AS1799" s="7" t="s">
        <v>5537</v>
      </c>
      <c r="AT1799" s="6"/>
      <c r="AU1799" s="7"/>
      <c r="AV1799" s="3" t="s">
        <v>5537</v>
      </c>
      <c r="AW1799" s="18" t="s">
        <v>5537</v>
      </c>
      <c r="AX1799" s="18" t="s">
        <v>5537</v>
      </c>
      <c r="AY1799" s="18" t="s">
        <v>5537</v>
      </c>
      <c r="AZ1799" s="18" t="s">
        <v>5537</v>
      </c>
      <c r="BA1799" s="18" t="s">
        <v>5537</v>
      </c>
      <c r="BB1799" s="18" t="s">
        <v>5537</v>
      </c>
      <c r="BC1799" s="18" t="s">
        <v>5537</v>
      </c>
      <c r="BD1799" s="18" t="s">
        <v>5537</v>
      </c>
      <c r="BE1799" s="18" t="s">
        <v>5537</v>
      </c>
      <c r="BF1799" s="18" t="s">
        <v>5537</v>
      </c>
      <c r="BG1799" s="18" t="s">
        <v>5537</v>
      </c>
      <c r="BH1799" s="18" t="s">
        <v>5537</v>
      </c>
      <c r="BI1799" s="9" t="s">
        <v>5537</v>
      </c>
      <c r="BJ1799" s="14"/>
      <c r="BK1799" s="14" t="s">
        <v>5537</v>
      </c>
      <c r="BL1799" s="14" t="str">
        <f>_xlfn.XLOOKUP(B1799,'[4]cell downs 18042026 17h'!$B:$B,'[4]cell downs 18042026 17h'!$B:$B,"")</f>
        <v/>
      </c>
      <c r="BM1799" s="14" t="str">
        <f>_xlfn.XLOOKUP(B1799,'[5]Cells Huawei 19042026 15h'!$B:$B,'[5]Cells Huawei 19042026 15h'!$B:$B,"")</f>
        <v/>
      </c>
      <c r="BN1799" s="9" t="str">
        <f>_xlfn.XLOOKUP(B1799,'[6]cells down 19042026 9H40'!$B:$B,'[6]cells down 19042026 9H40'!$B:$B,"")</f>
        <v/>
      </c>
      <c r="BO1799" s="9" t="s">
        <v>2124</v>
      </c>
      <c r="BP1799" s="9" t="s">
        <v>12</v>
      </c>
      <c r="BQ1799" s="115"/>
    </row>
    <row r="1800" spans="1:69" s="9" customFormat="1" x14ac:dyDescent="0.3">
      <c r="A1800" s="1" t="s">
        <v>3005</v>
      </c>
      <c r="B1800" s="8" t="s">
        <v>3006</v>
      </c>
      <c r="C1800" s="3" t="str">
        <f>_xlfn.XLOOKUP(B1800,'[1]daily break down'!$D:$D,'[1]daily break down'!$E:$E,"")</f>
        <v>Garoua</v>
      </c>
      <c r="D1800" s="1" t="s">
        <v>11</v>
      </c>
      <c r="E1800" s="1" t="s">
        <v>12</v>
      </c>
      <c r="F1800" s="3" t="s">
        <v>23</v>
      </c>
      <c r="G1800" s="1" t="s">
        <v>24</v>
      </c>
      <c r="H1800" s="32" t="str">
        <f>_xlfn.XLOOKUP(B1800,[2]CALCULATION!$B:$B,[2]CALCULATION!$H:$H,"")</f>
        <v>Huawei</v>
      </c>
      <c r="I1800" s="28">
        <v>0</v>
      </c>
      <c r="J1800" s="28">
        <v>0</v>
      </c>
      <c r="K1800" s="28">
        <v>3.4690654133600431</v>
      </c>
      <c r="L1800" s="28">
        <v>0</v>
      </c>
      <c r="M1800" s="28">
        <v>0</v>
      </c>
      <c r="N1800" s="28">
        <v>2.9160353048942312E-2</v>
      </c>
      <c r="O1800" s="28">
        <v>0</v>
      </c>
      <c r="P1800" s="28">
        <v>0</v>
      </c>
      <c r="Q1800" s="28">
        <v>0</v>
      </c>
      <c r="R1800" s="28">
        <v>0</v>
      </c>
      <c r="S1800" s="94">
        <v>0</v>
      </c>
      <c r="T1800" s="94">
        <f>_xlfn.XLOOKUP(B1800,'[3]Nur des jours'!$B:$B,'[3]Nur des jours'!$U:$U,"")</f>
        <v>0</v>
      </c>
      <c r="U1800" s="94">
        <v>2.9267185168063508</v>
      </c>
      <c r="V1800" s="94">
        <v>0</v>
      </c>
      <c r="W1800" s="94">
        <v>0</v>
      </c>
      <c r="X1800" s="94">
        <v>0</v>
      </c>
      <c r="Y1800" s="94">
        <v>0</v>
      </c>
      <c r="Z1800" s="94">
        <v>0</v>
      </c>
      <c r="AA1800" s="94">
        <v>0</v>
      </c>
      <c r="AB1800" s="94">
        <v>0</v>
      </c>
      <c r="AC1800" s="94">
        <f>_xlfn.XLOOKUP(B1800,'[3]Nur des jours'!$B:$B,'[3]Nur des jours'!$N:$N,"")</f>
        <v>0</v>
      </c>
      <c r="AD1800" s="94">
        <v>0</v>
      </c>
      <c r="AE1800" s="94">
        <v>0</v>
      </c>
      <c r="AF1800" s="94">
        <v>0</v>
      </c>
      <c r="AG1800" s="94">
        <v>0</v>
      </c>
      <c r="AH1800" s="94">
        <v>0</v>
      </c>
      <c r="AI1800" s="49" t="s">
        <v>5559</v>
      </c>
      <c r="AJ1800" s="49"/>
      <c r="AK1800" s="48" t="str" cm="1">
        <f t="array" ref="AK1800">IFERROR(_xlfn.IFS(
AM1800="MPR ISSUE","PDH",
AM1800="BSS Hardware Issue","BSS",
AM1800="Sites strategiques, MLL, Pylone, etc.","ENVTECH",
AM1800="AKTIVCO DEFAUT GE &amp; POWER Cabinet","AKTIVCO",
AM1800="AKTIVCO Coupure ENEO &amp; Baisse de tension","AKTIVCO GRID ONLY",
AM1800="Coupure ENEO &amp; Baisse de tension","IHS GRID ONLY",
AM1800="Defaut GE &amp; POWER Cabinet","IHS",
AM1800="Sharing","Partners",
AM1800="Sites strategiques &amp; DataCenter","SST &amp; DC",
AM1800="Exclu","Exclu",
AM1800="SAT","SAT",
AM1800="SPARE-ISSUE","SPARE-ISSUE",
AM1800="Fiber CAmtel","TRANS_FO_CAMTEL",
AM1800="Fiber AOF","Fiber AOF",
AM1800="Projet OCM (HUAWEI)","TRAVAUX-HUAWEI",
AM1800="Projet OCM (NOKIA)","TRAVAUX-NOKIA",
AM1800="ACCESS-ISSUE","ACCESS-ISSUE",
AM1800="Projet OCM (ZTE, NOKIA, autres projets)","TRAVAUX OCM",
AM1800="No root CAuse","No root cause",
AM1800="ODU HS","PDH",
AM1800="IP &amp; VLAN","PDH",
AM1800="Warehouse HUAWEI","SPARE-ISSUE",
AM1800="SPARE-HS","SPARE-ISSUE",
AM1800="Power Telco","BSS",AM1800="no impacts","no impacts"
),"")</f>
        <v>no impacts</v>
      </c>
      <c r="AL1800" s="48" t="str" cm="1">
        <f t="array" ref="AL1800">IFERROR(_xlfn.IFS(
AM1800="MPR ISSUE","TX ISSUE",
AM1800="BSS Hardware Issue","RAN ISSUE",
AM1800="Sites strategiques, MLL, Pylone, etc.","ENVTECH",
AM1800="AKTIVCO DEFAUT GE &amp; POWER Cabinet","POWER ISSUE",
AM1800="AKTIVCO Coupure ENEO &amp; Baisse de tension","POWER ISSUE",
AM1800="Coupure ENEO &amp; Baisse de tension","POWER ISSUE",
AM1800="Defaut GE &amp; POWER Cabinet","POWER ISSUE",
AM1800="Sharing","POWER ISSUE",
AM1800="Sites strategiques &amp; DataCenter","POWER ISSUE",
AM1800="Exclu","Exclu",
AM1800="SAT","TX ISSUE",
AM1800="SPARE-ISSUE","SPARE-ISSUE",
AM1800="Fiber CAmtel","TX ISSUE",
AM1800="Fiber AOF","TX ISSUE",
AM1800="Projet OCM (HUAWEI)","TRAVAUX-HUAWEI",
AM1800="Projet OCM (NOKIA)","TRAVAUX -NOKIA",
AM1800="ACCESS-ISSUE","ACCESS-ISSUE",
AM1800="Projet OCM (ZTE, NOKIA, autres projets)","TRAVAUX OCM",
AM1800="No root CAuse","No root cause",
AM1800="ODU HS","TX ISSUE",
AM1800="IP &amp; VLAN","TX ISSUE",
AM1800="Warehouse HUAWEI","SPARE-ISSUE",
AM1800="SPARE-HS","SPARE-ISSUE",
AM1800="Power Telco","RAN ISSUE",AM1800="no impacts","no impacts"
),"")</f>
        <v>no impacts</v>
      </c>
      <c r="AM1800" s="67" t="s">
        <v>5605</v>
      </c>
      <c r="AN1800" s="48" t="str" cm="1">
        <f t="array" ref="AN1800">IFERROR(_xlfn.IFS(
AM1800="MPR ISSUE","ACTIVE",
AM1800="BSS Hardware Issue","ACTIVE",
AM1800="Sites strategiques, MLL, Pylone, etc.","PASSIVE",
AM1800="AKTIVCO DEFAUT GE &amp; POWER Cabinet","PASSIVE",
AM1800="AKTIVCO Coupure ENEO &amp; Baisse de tension","PASSIVE",
AM1800="Coupure ENEO &amp; Baisse de tension","PASSIVE",
AM1800="Defaut GE &amp; POWER Cabinet","PASSIVE",
AM1800="Sharing","PASSIVE",
AM1800="Sites strategiques &amp; DataCenter","PASSIVE",
AM1800="Exclu","Exclu",
AM1800="SAT","ACTIVE",
AM1800="SPARE-ISSUE","SPARE-ISSUE",
AM1800="Fiber CAmtel","ACTIVE",
AM1800="Fiber AOF","ACTIVE",
AM1800="Projet OCM (HUAWEI)","PLANNED WORKS",
AM1800="Projet OCM (NOKIA)","PLANNED WORKS",
AM1800="ACCESS-ISSUE","ACCESS-ISSUE",
AM1800="Projet OCM (ZTE, NOKIA, autres projets)","PLANNED WORKS",
AM1800="No root CAuse","No root cause",
AM1800="ODU HS","ACTIVE",
AM1800="IP &amp; VLAN","ACTIVE",
AM1800="Warehouse HUAWEI","SPARE-ISSUE",
AM1800="SPARE-HS","SPARE-ISSUE",
AM1800="Power Telco","ACTIVE", AM1800="no impacts","no impacts"
),"")</f>
        <v>no impacts</v>
      </c>
      <c r="AO1800" s="93" t="s">
        <v>5537</v>
      </c>
      <c r="AP1800" s="101" t="str">
        <f t="shared" si="51"/>
        <v>NRD_084</v>
      </c>
      <c r="AR1800" s="17" t="s">
        <v>5537</v>
      </c>
      <c r="AS1800" s="7" t="s">
        <v>5537</v>
      </c>
      <c r="AT1800" s="6"/>
      <c r="AU1800" s="7"/>
      <c r="AV1800" s="3" t="s">
        <v>5537</v>
      </c>
      <c r="AW1800" s="18" t="s">
        <v>5537</v>
      </c>
      <c r="AX1800" s="18" t="s">
        <v>5537</v>
      </c>
      <c r="AY1800" s="18" t="s">
        <v>5537</v>
      </c>
      <c r="AZ1800" s="18" t="s">
        <v>5537</v>
      </c>
      <c r="BA1800" s="18" t="s">
        <v>5537</v>
      </c>
      <c r="BB1800" s="18" t="s">
        <v>5537</v>
      </c>
      <c r="BC1800" s="18" t="s">
        <v>5537</v>
      </c>
      <c r="BD1800" s="18" t="s">
        <v>5537</v>
      </c>
      <c r="BE1800" s="18" t="s">
        <v>5537</v>
      </c>
      <c r="BF1800" s="18" t="s">
        <v>5537</v>
      </c>
      <c r="BG1800" s="18" t="s">
        <v>5537</v>
      </c>
      <c r="BH1800" s="18" t="s">
        <v>5537</v>
      </c>
      <c r="BI1800" s="9" t="s">
        <v>5537</v>
      </c>
      <c r="BJ1800" s="14"/>
      <c r="BK1800" s="14" t="s">
        <v>5537</v>
      </c>
      <c r="BL1800" s="14" t="str">
        <f>_xlfn.XLOOKUP(B1800,'[4]cell downs 18042026 17h'!$B:$B,'[4]cell downs 18042026 17h'!$B:$B,"")</f>
        <v/>
      </c>
      <c r="BM1800" s="14" t="str">
        <f>_xlfn.XLOOKUP(B1800,'[5]Cells Huawei 19042026 15h'!$B:$B,'[5]Cells Huawei 19042026 15h'!$B:$B,"")</f>
        <v/>
      </c>
      <c r="BN1800" s="9" t="str">
        <f>_xlfn.XLOOKUP(B1800,'[6]cells down 19042026 9H40'!$B:$B,'[6]cells down 19042026 9H40'!$B:$B,"")</f>
        <v/>
      </c>
      <c r="BO1800" s="9" t="s">
        <v>3006</v>
      </c>
      <c r="BP1800" s="9" t="s">
        <v>5537</v>
      </c>
      <c r="BQ1800" s="115"/>
    </row>
    <row r="1801" spans="1:69" s="9" customFormat="1" x14ac:dyDescent="0.3">
      <c r="A1801" s="1" t="s">
        <v>3056</v>
      </c>
      <c r="B1801" s="8" t="s">
        <v>3057</v>
      </c>
      <c r="C1801" s="3" t="str">
        <f>_xlfn.XLOOKUP(B1801,'[1]daily break down'!$D:$D,'[1]daily break down'!$E:$E,"")</f>
        <v>NORD-OUEST</v>
      </c>
      <c r="D1801" s="1" t="s">
        <v>1022</v>
      </c>
      <c r="E1801" s="1"/>
      <c r="F1801" s="3" t="s">
        <v>51</v>
      </c>
      <c r="G1801" s="1" t="s">
        <v>52</v>
      </c>
      <c r="H1801" s="32" t="str">
        <f>_xlfn.XLOOKUP(B1801,[2]CALCULATION!$B:$B,[2]CALCULATION!$H:$H,"")</f>
        <v>Huawei</v>
      </c>
      <c r="I1801" s="28">
        <v>0</v>
      </c>
      <c r="J1801" s="28">
        <v>0</v>
      </c>
      <c r="K1801" s="28">
        <v>0</v>
      </c>
      <c r="L1801" s="28">
        <v>0</v>
      </c>
      <c r="M1801" s="28">
        <v>0</v>
      </c>
      <c r="N1801" s="28">
        <v>7.936609851241179E-3</v>
      </c>
      <c r="O1801" s="28">
        <v>0</v>
      </c>
      <c r="P1801" s="28">
        <v>0</v>
      </c>
      <c r="Q1801" s="28">
        <v>0</v>
      </c>
      <c r="R1801" s="28">
        <v>0</v>
      </c>
      <c r="S1801" s="94">
        <v>0</v>
      </c>
      <c r="T1801" s="94">
        <f>_xlfn.XLOOKUP(B1801,'[3]Nur des jours'!$B:$B,'[3]Nur des jours'!$U:$U,"")</f>
        <v>0</v>
      </c>
      <c r="U1801" s="94">
        <v>0</v>
      </c>
      <c r="V1801" s="94">
        <v>0</v>
      </c>
      <c r="W1801" s="94">
        <v>0</v>
      </c>
      <c r="X1801" s="94">
        <v>0</v>
      </c>
      <c r="Y1801" s="94">
        <v>0</v>
      </c>
      <c r="Z1801" s="94">
        <v>0.41639557347624223</v>
      </c>
      <c r="AA1801" s="94">
        <v>0</v>
      </c>
      <c r="AB1801" s="94">
        <v>0</v>
      </c>
      <c r="AC1801" s="94">
        <f>_xlfn.XLOOKUP(B1801,'[3]Nur des jours'!$B:$B,'[3]Nur des jours'!$N:$N,"")</f>
        <v>0</v>
      </c>
      <c r="AD1801" s="94">
        <v>0</v>
      </c>
      <c r="AE1801" s="94">
        <v>0</v>
      </c>
      <c r="AF1801" s="94">
        <v>0</v>
      </c>
      <c r="AG1801" s="94">
        <v>0</v>
      </c>
      <c r="AH1801" s="94">
        <v>0</v>
      </c>
      <c r="AI1801" s="49" t="s">
        <v>5559</v>
      </c>
      <c r="AJ1801" s="49"/>
      <c r="AK1801" s="48" t="str" cm="1">
        <f t="array" ref="AK1801">IFERROR(_xlfn.IFS(
AM1801="MPR ISSUE","PDH",
AM1801="BSS Hardware Issue","BSS",
AM1801="Sites strategiques, MLL, Pylone, etc.","ENVTECH",
AM1801="AKTIVCO DEFAUT GE &amp; POWER Cabinet","AKTIVCO",
AM1801="AKTIVCO Coupure ENEO &amp; Baisse de tension","AKTIVCO GRID ONLY",
AM1801="Coupure ENEO &amp; Baisse de tension","IHS GRID ONLY",
AM1801="Defaut GE &amp; POWER Cabinet","IHS",
AM1801="Sharing","Partners",
AM1801="Sites strategiques &amp; DataCenter","SST &amp; DC",
AM1801="Exclu","Exclu",
AM1801="SAT","SAT",
AM1801="SPARE-ISSUE","SPARE-ISSUE",
AM1801="Fiber CAmtel","TRANS_FO_CAMTEL",
AM1801="Fiber AOF","Fiber AOF",
AM1801="Projet OCM (HUAWEI)","TRAVAUX-HUAWEI",
AM1801="Projet OCM (NOKIA)","TRAVAUX-NOKIA",
AM1801="ACCESS-ISSUE","ACCESS-ISSUE",
AM1801="Projet OCM (ZTE, NOKIA, autres projets)","TRAVAUX OCM",
AM1801="No root CAuse","No root cause",
AM1801="ODU HS","PDH",
AM1801="IP &amp; VLAN","PDH",
AM1801="Warehouse HUAWEI","SPARE-ISSUE",
AM1801="SPARE-HS","SPARE-ISSUE",
AM1801="Power Telco","BSS",AM1801="no impacts","no impacts"
),"")</f>
        <v>no impacts</v>
      </c>
      <c r="AL1801" s="48" t="str" cm="1">
        <f t="array" ref="AL1801">IFERROR(_xlfn.IFS(
AM1801="MPR ISSUE","TX ISSUE",
AM1801="BSS Hardware Issue","RAN ISSUE",
AM1801="Sites strategiques, MLL, Pylone, etc.","ENVTECH",
AM1801="AKTIVCO DEFAUT GE &amp; POWER Cabinet","POWER ISSUE",
AM1801="AKTIVCO Coupure ENEO &amp; Baisse de tension","POWER ISSUE",
AM1801="Coupure ENEO &amp; Baisse de tension","POWER ISSUE",
AM1801="Defaut GE &amp; POWER Cabinet","POWER ISSUE",
AM1801="Sharing","POWER ISSUE",
AM1801="Sites strategiques &amp; DataCenter","POWER ISSUE",
AM1801="Exclu","Exclu",
AM1801="SAT","TX ISSUE",
AM1801="SPARE-ISSUE","SPARE-ISSUE",
AM1801="Fiber CAmtel","TX ISSUE",
AM1801="Fiber AOF","TX ISSUE",
AM1801="Projet OCM (HUAWEI)","TRAVAUX-HUAWEI",
AM1801="Projet OCM (NOKIA)","TRAVAUX -NOKIA",
AM1801="ACCESS-ISSUE","ACCESS-ISSUE",
AM1801="Projet OCM (ZTE, NOKIA, autres projets)","TRAVAUX OCM",
AM1801="No root CAuse","No root cause",
AM1801="ODU HS","TX ISSUE",
AM1801="IP &amp; VLAN","TX ISSUE",
AM1801="Warehouse HUAWEI","SPARE-ISSUE",
AM1801="SPARE-HS","SPARE-ISSUE",
AM1801="Power Telco","RAN ISSUE",AM1801="no impacts","no impacts"
),"")</f>
        <v>no impacts</v>
      </c>
      <c r="AM1801" s="67" t="s">
        <v>5605</v>
      </c>
      <c r="AN1801" s="48" t="str" cm="1">
        <f t="array" ref="AN1801">IFERROR(_xlfn.IFS(
AM1801="MPR ISSUE","ACTIVE",
AM1801="BSS Hardware Issue","ACTIVE",
AM1801="Sites strategiques, MLL, Pylone, etc.","PASSIVE",
AM1801="AKTIVCO DEFAUT GE &amp; POWER Cabinet","PASSIVE",
AM1801="AKTIVCO Coupure ENEO &amp; Baisse de tension","PASSIVE",
AM1801="Coupure ENEO &amp; Baisse de tension","PASSIVE",
AM1801="Defaut GE &amp; POWER Cabinet","PASSIVE",
AM1801="Sharing","PASSIVE",
AM1801="Sites strategiques &amp; DataCenter","PASSIVE",
AM1801="Exclu","Exclu",
AM1801="SAT","ACTIVE",
AM1801="SPARE-ISSUE","SPARE-ISSUE",
AM1801="Fiber CAmtel","ACTIVE",
AM1801="Fiber AOF","ACTIVE",
AM1801="Projet OCM (HUAWEI)","PLANNED WORKS",
AM1801="Projet OCM (NOKIA)","PLANNED WORKS",
AM1801="ACCESS-ISSUE","ACCESS-ISSUE",
AM1801="Projet OCM (ZTE, NOKIA, autres projets)","PLANNED WORKS",
AM1801="No root CAuse","No root cause",
AM1801="ODU HS","ACTIVE",
AM1801="IP &amp; VLAN","ACTIVE",
AM1801="Warehouse HUAWEI","SPARE-ISSUE",
AM1801="SPARE-HS","SPARE-ISSUE",
AM1801="Power Telco","ACTIVE", AM1801="no impacts","no impacts"
),"")</f>
        <v>no impacts</v>
      </c>
      <c r="AO1801" s="93" t="s">
        <v>5537</v>
      </c>
      <c r="AP1801" s="101" t="str">
        <f t="shared" si="51"/>
        <v>NRO_028</v>
      </c>
      <c r="AR1801" s="17" t="s">
        <v>5537</v>
      </c>
      <c r="AS1801" s="7" t="s">
        <v>5537</v>
      </c>
      <c r="AT1801" s="6"/>
      <c r="AU1801" s="7"/>
      <c r="AV1801" s="3" t="s">
        <v>5537</v>
      </c>
      <c r="AW1801" s="18" t="s">
        <v>5537</v>
      </c>
      <c r="AX1801" s="18" t="s">
        <v>5537</v>
      </c>
      <c r="AY1801" s="18" t="s">
        <v>5537</v>
      </c>
      <c r="AZ1801" s="18" t="s">
        <v>5537</v>
      </c>
      <c r="BA1801" s="18" t="s">
        <v>5537</v>
      </c>
      <c r="BB1801" s="18" t="s">
        <v>5537</v>
      </c>
      <c r="BC1801" s="18" t="s">
        <v>5537</v>
      </c>
      <c r="BD1801" s="18" t="s">
        <v>5537</v>
      </c>
      <c r="BE1801" s="18" t="s">
        <v>5537</v>
      </c>
      <c r="BF1801" s="18" t="s">
        <v>5537</v>
      </c>
      <c r="BG1801" s="18" t="s">
        <v>5537</v>
      </c>
      <c r="BH1801" s="18" t="s">
        <v>5537</v>
      </c>
      <c r="BI1801" s="9" t="s">
        <v>5537</v>
      </c>
      <c r="BJ1801" s="14"/>
      <c r="BK1801" s="14" t="s">
        <v>5537</v>
      </c>
      <c r="BL1801" s="14" t="str">
        <f>_xlfn.XLOOKUP(B1801,'[4]cell downs 18042026 17h'!$B:$B,'[4]cell downs 18042026 17h'!$B:$B,"")</f>
        <v/>
      </c>
      <c r="BM1801" s="14" t="str">
        <f>_xlfn.XLOOKUP(B1801,'[5]Cells Huawei 19042026 15h'!$B:$B,'[5]Cells Huawei 19042026 15h'!$B:$B,"")</f>
        <v/>
      </c>
      <c r="BN1801" s="9" t="str">
        <f>_xlfn.XLOOKUP(B1801,'[6]cells down 19042026 9H40'!$B:$B,'[6]cells down 19042026 9H40'!$B:$B,"")</f>
        <v/>
      </c>
      <c r="BO1801" s="9" t="s">
        <v>5537</v>
      </c>
      <c r="BP1801" s="9" t="s">
        <v>12</v>
      </c>
      <c r="BQ1801" s="115"/>
    </row>
    <row r="1802" spans="1:69" s="9" customFormat="1" x14ac:dyDescent="0.3">
      <c r="A1802" s="1" t="s">
        <v>4896</v>
      </c>
      <c r="B1802" s="8" t="s">
        <v>4897</v>
      </c>
      <c r="C1802" s="3" t="str">
        <f>_xlfn.XLOOKUP(B1802,'[1]daily break down'!$D:$D,'[1]daily break down'!$E:$E,"")</f>
        <v>Douala</v>
      </c>
      <c r="D1802" s="1" t="s">
        <v>11</v>
      </c>
      <c r="E1802" s="1" t="s">
        <v>12</v>
      </c>
      <c r="F1802" s="3" t="s">
        <v>31</v>
      </c>
      <c r="G1802" s="1" t="s">
        <v>32</v>
      </c>
      <c r="H1802" s="34" t="str">
        <f>_xlfn.XLOOKUP(B1802,[2]CALCULATION!$B:$B,[2]CALCULATION!$H:$H,"")</f>
        <v>ZTE</v>
      </c>
      <c r="I1802" s="28">
        <v>0</v>
      </c>
      <c r="J1802" s="28">
        <v>0</v>
      </c>
      <c r="K1802" s="28">
        <v>0</v>
      </c>
      <c r="L1802" s="28">
        <v>0</v>
      </c>
      <c r="M1802" s="28">
        <v>0</v>
      </c>
      <c r="N1802" s="28">
        <v>4.5657800492534956E-3</v>
      </c>
      <c r="O1802" s="28">
        <v>0</v>
      </c>
      <c r="P1802" s="28">
        <v>0</v>
      </c>
      <c r="Q1802" s="28">
        <v>0</v>
      </c>
      <c r="R1802" s="28">
        <v>0</v>
      </c>
      <c r="S1802" s="94">
        <v>0</v>
      </c>
      <c r="T1802" s="94">
        <f>_xlfn.XLOOKUP(B1802,'[3]Nur des jours'!$B:$B,'[3]Nur des jours'!$U:$U,"")</f>
        <v>0</v>
      </c>
      <c r="U1802" s="94">
        <v>0</v>
      </c>
      <c r="V1802" s="94">
        <v>0</v>
      </c>
      <c r="W1802" s="94">
        <v>0</v>
      </c>
      <c r="X1802" s="94">
        <v>0</v>
      </c>
      <c r="Y1802" s="94">
        <v>0</v>
      </c>
      <c r="Z1802" s="94">
        <v>0</v>
      </c>
      <c r="AA1802" s="94">
        <v>0</v>
      </c>
      <c r="AB1802" s="94">
        <v>0</v>
      </c>
      <c r="AC1802" s="94">
        <f>_xlfn.XLOOKUP(B1802,'[3]Nur des jours'!$B:$B,'[3]Nur des jours'!$N:$N,"")</f>
        <v>0</v>
      </c>
      <c r="AD1802" s="94">
        <v>0</v>
      </c>
      <c r="AE1802" s="94">
        <v>0</v>
      </c>
      <c r="AF1802" s="94">
        <v>0</v>
      </c>
      <c r="AG1802" s="94">
        <v>0</v>
      </c>
      <c r="AH1802" s="94">
        <v>0</v>
      </c>
      <c r="AI1802" s="49" t="s">
        <v>5559</v>
      </c>
      <c r="AJ1802" s="49"/>
      <c r="AK1802" s="48" t="str" cm="1">
        <f t="array" ref="AK1802">IFERROR(_xlfn.IFS(
AM1802="MPR ISSUE","PDH",
AM1802="BSS Hardware Issue","BSS",
AM1802="Sites strategiques, MLL, Pylone, etc.","ENVTECH",
AM1802="AKTIVCO DEFAUT GE &amp; POWER Cabinet","AKTIVCO",
AM1802="AKTIVCO Coupure ENEO &amp; Baisse de tension","AKTIVCO GRID ONLY",
AM1802="Coupure ENEO &amp; Baisse de tension","IHS GRID ONLY",
AM1802="Defaut GE &amp; POWER Cabinet","IHS",
AM1802="Sharing","Partners",
AM1802="Sites strategiques &amp; DataCenter","SST &amp; DC",
AM1802="Exclu","Exclu",
AM1802="SAT","SAT",
AM1802="SPARE-ISSUE","SPARE-ISSUE",
AM1802="Fiber CAmtel","TRANS_FO_CAMTEL",
AM1802="Fiber AOF","Fiber AOF",
AM1802="Projet OCM (HUAWEI)","TRAVAUX-HUAWEI",
AM1802="Projet OCM (NOKIA)","TRAVAUX-NOKIA",
AM1802="ACCESS-ISSUE","ACCESS-ISSUE",
AM1802="Projet OCM (ZTE, NOKIA, autres projets)","TRAVAUX OCM",
AM1802="No root CAuse","No root cause",
AM1802="ODU HS","PDH",
AM1802="IP &amp; VLAN","PDH",
AM1802="Warehouse HUAWEI","SPARE-ISSUE",
AM1802="SPARE-HS","SPARE-ISSUE",
AM1802="Power Telco","BSS",AM1802="no impacts","no impacts"
),"")</f>
        <v>no impacts</v>
      </c>
      <c r="AL1802" s="48" t="str" cm="1">
        <f t="array" ref="AL1802">IFERROR(_xlfn.IFS(
AM1802="MPR ISSUE","TX ISSUE",
AM1802="BSS Hardware Issue","RAN ISSUE",
AM1802="Sites strategiques, MLL, Pylone, etc.","ENVTECH",
AM1802="AKTIVCO DEFAUT GE &amp; POWER Cabinet","POWER ISSUE",
AM1802="AKTIVCO Coupure ENEO &amp; Baisse de tension","POWER ISSUE",
AM1802="Coupure ENEO &amp; Baisse de tension","POWER ISSUE",
AM1802="Defaut GE &amp; POWER Cabinet","POWER ISSUE",
AM1802="Sharing","POWER ISSUE",
AM1802="Sites strategiques &amp; DataCenter","POWER ISSUE",
AM1802="Exclu","Exclu",
AM1802="SAT","TX ISSUE",
AM1802="SPARE-ISSUE","SPARE-ISSUE",
AM1802="Fiber CAmtel","TX ISSUE",
AM1802="Fiber AOF","TX ISSUE",
AM1802="Projet OCM (HUAWEI)","TRAVAUX-HUAWEI",
AM1802="Projet OCM (NOKIA)","TRAVAUX -NOKIA",
AM1802="ACCESS-ISSUE","ACCESS-ISSUE",
AM1802="Projet OCM (ZTE, NOKIA, autres projets)","TRAVAUX OCM",
AM1802="No root CAuse","No root cause",
AM1802="ODU HS","TX ISSUE",
AM1802="IP &amp; VLAN","TX ISSUE",
AM1802="Warehouse HUAWEI","SPARE-ISSUE",
AM1802="SPARE-HS","SPARE-ISSUE",
AM1802="Power Telco","RAN ISSUE",AM1802="no impacts","no impacts"
),"")</f>
        <v>no impacts</v>
      </c>
      <c r="AM1802" s="67" t="s">
        <v>5605</v>
      </c>
      <c r="AN1802" s="48" t="str" cm="1">
        <f t="array" ref="AN1802">IFERROR(_xlfn.IFS(
AM1802="MPR ISSUE","ACTIVE",
AM1802="BSS Hardware Issue","ACTIVE",
AM1802="Sites strategiques, MLL, Pylone, etc.","PASSIVE",
AM1802="AKTIVCO DEFAUT GE &amp; POWER Cabinet","PASSIVE",
AM1802="AKTIVCO Coupure ENEO &amp; Baisse de tension","PASSIVE",
AM1802="Coupure ENEO &amp; Baisse de tension","PASSIVE",
AM1802="Defaut GE &amp; POWER Cabinet","PASSIVE",
AM1802="Sharing","PASSIVE",
AM1802="Sites strategiques &amp; DataCenter","PASSIVE",
AM1802="Exclu","Exclu",
AM1802="SAT","ACTIVE",
AM1802="SPARE-ISSUE","SPARE-ISSUE",
AM1802="Fiber CAmtel","ACTIVE",
AM1802="Fiber AOF","ACTIVE",
AM1802="Projet OCM (HUAWEI)","PLANNED WORKS",
AM1802="Projet OCM (NOKIA)","PLANNED WORKS",
AM1802="ACCESS-ISSUE","ACCESS-ISSUE",
AM1802="Projet OCM (ZTE, NOKIA, autres projets)","PLANNED WORKS",
AM1802="No root CAuse","No root cause",
AM1802="ODU HS","ACTIVE",
AM1802="IP &amp; VLAN","ACTIVE",
AM1802="Warehouse HUAWEI","SPARE-ISSUE",
AM1802="SPARE-HS","SPARE-ISSUE",
AM1802="Power Telco","ACTIVE", AM1802="no impacts","no impacts"
),"")</f>
        <v>no impacts</v>
      </c>
      <c r="AO1802" s="93" t="s">
        <v>5537</v>
      </c>
      <c r="AP1802" s="101" t="str">
        <f t="shared" si="51"/>
        <v>LIT_439</v>
      </c>
      <c r="AR1802" s="17" t="s">
        <v>5537</v>
      </c>
      <c r="AS1802" s="7" t="s">
        <v>5537</v>
      </c>
      <c r="AT1802" s="6"/>
      <c r="AU1802" s="7"/>
      <c r="AV1802" s="3" t="s">
        <v>5537</v>
      </c>
      <c r="AW1802" s="18" t="s">
        <v>5537</v>
      </c>
      <c r="AX1802" s="18" t="s">
        <v>5537</v>
      </c>
      <c r="AY1802" s="18" t="s">
        <v>5537</v>
      </c>
      <c r="AZ1802" s="18" t="s">
        <v>5537</v>
      </c>
      <c r="BA1802" s="18" t="s">
        <v>5537</v>
      </c>
      <c r="BB1802" s="18" t="s">
        <v>5537</v>
      </c>
      <c r="BC1802" s="18" t="s">
        <v>5537</v>
      </c>
      <c r="BD1802" s="18" t="s">
        <v>5537</v>
      </c>
      <c r="BE1802" s="18" t="s">
        <v>5537</v>
      </c>
      <c r="BF1802" s="18" t="s">
        <v>5537</v>
      </c>
      <c r="BG1802" s="18" t="s">
        <v>5537</v>
      </c>
      <c r="BH1802" s="18" t="s">
        <v>5537</v>
      </c>
      <c r="BI1802" s="9" t="s">
        <v>5537</v>
      </c>
      <c r="BJ1802" s="14"/>
      <c r="BK1802" s="14" t="s">
        <v>5537</v>
      </c>
      <c r="BL1802" s="14" t="str">
        <f>_xlfn.XLOOKUP(B1802,'[4]cell downs 18042026 17h'!$B:$B,'[4]cell downs 18042026 17h'!$B:$B,"")</f>
        <v/>
      </c>
      <c r="BM1802" s="14" t="str">
        <f>_xlfn.XLOOKUP(B1802,'[5]Cells Huawei 19042026 15h'!$B:$B,'[5]Cells Huawei 19042026 15h'!$B:$B,"")</f>
        <v/>
      </c>
      <c r="BN1802" s="9" t="str">
        <f>_xlfn.XLOOKUP(B1802,'[6]cells down 19042026 9H40'!$B:$B,'[6]cells down 19042026 9H40'!$B:$B,"")</f>
        <v/>
      </c>
      <c r="BO1802" s="9" t="s">
        <v>4897</v>
      </c>
      <c r="BP1802" s="9" t="s">
        <v>12</v>
      </c>
      <c r="BQ1802" s="115"/>
    </row>
    <row r="1803" spans="1:69" s="9" customFormat="1" x14ac:dyDescent="0.3">
      <c r="A1803" s="1" t="s">
        <v>440</v>
      </c>
      <c r="B1803" s="8" t="s">
        <v>441</v>
      </c>
      <c r="C1803" s="3" t="str">
        <f>_xlfn.XLOOKUP(B1803,'[1]daily break down'!$D:$D,'[1]daily break down'!$E:$E,"")</f>
        <v>Douala</v>
      </c>
      <c r="D1803" s="1" t="s">
        <v>11</v>
      </c>
      <c r="E1803" s="1" t="s">
        <v>12</v>
      </c>
      <c r="F1803" s="3" t="s">
        <v>31</v>
      </c>
      <c r="G1803" s="1" t="s">
        <v>32</v>
      </c>
      <c r="H1803" s="34" t="str">
        <f>_xlfn.XLOOKUP(B1803,[2]CALCULATION!$B:$B,[2]CALCULATION!$H:$H,"")</f>
        <v>ZTE</v>
      </c>
      <c r="I1803" s="28">
        <v>12.115582721946847</v>
      </c>
      <c r="J1803" s="28">
        <v>4.1024425496457244</v>
      </c>
      <c r="K1803" s="28">
        <v>4.9759868505535512E-3</v>
      </c>
      <c r="L1803" s="28">
        <v>0</v>
      </c>
      <c r="M1803" s="28">
        <v>0</v>
      </c>
      <c r="N1803" s="28">
        <v>2.7287669825616584E-3</v>
      </c>
      <c r="O1803" s="28">
        <v>0</v>
      </c>
      <c r="P1803" s="28">
        <v>0</v>
      </c>
      <c r="Q1803" s="28">
        <v>0</v>
      </c>
      <c r="R1803" s="28">
        <v>0</v>
      </c>
      <c r="S1803" s="94">
        <v>0</v>
      </c>
      <c r="T1803" s="94">
        <f>_xlfn.XLOOKUP(B1803,'[3]Nur des jours'!$B:$B,'[3]Nur des jours'!$U:$U,"")</f>
        <v>0</v>
      </c>
      <c r="U1803" s="94">
        <v>0</v>
      </c>
      <c r="V1803" s="94">
        <v>0</v>
      </c>
      <c r="W1803" s="94">
        <v>0</v>
      </c>
      <c r="X1803" s="94">
        <v>0</v>
      </c>
      <c r="Y1803" s="94">
        <v>0</v>
      </c>
      <c r="Z1803" s="94">
        <v>0</v>
      </c>
      <c r="AA1803" s="94">
        <v>0</v>
      </c>
      <c r="AB1803" s="94">
        <v>0</v>
      </c>
      <c r="AC1803" s="94">
        <f>_xlfn.XLOOKUP(B1803,'[3]Nur des jours'!$B:$B,'[3]Nur des jours'!$N:$N,"")</f>
        <v>0</v>
      </c>
      <c r="AD1803" s="94">
        <v>0</v>
      </c>
      <c r="AE1803" s="94">
        <v>0</v>
      </c>
      <c r="AF1803" s="94">
        <v>0</v>
      </c>
      <c r="AG1803" s="94">
        <v>0</v>
      </c>
      <c r="AH1803" s="94">
        <v>0</v>
      </c>
      <c r="AI1803" s="49" t="s">
        <v>5559</v>
      </c>
      <c r="AJ1803" s="49"/>
      <c r="AK1803" s="48" t="str" cm="1">
        <f t="array" ref="AK1803">IFERROR(_xlfn.IFS(
AM1803="MPR ISSUE","PDH",
AM1803="BSS Hardware Issue","BSS",
AM1803="Sites strategiques, MLL, Pylone, etc.","ENVTECH",
AM1803="AKTIVCO DEFAUT GE &amp; POWER Cabinet","AKTIVCO",
AM1803="AKTIVCO Coupure ENEO &amp; Baisse de tension","AKTIVCO GRID ONLY",
AM1803="Coupure ENEO &amp; Baisse de tension","IHS GRID ONLY",
AM1803="Defaut GE &amp; POWER Cabinet","IHS",
AM1803="Sharing","Partners",
AM1803="Sites strategiques &amp; DataCenter","SST &amp; DC",
AM1803="Exclu","Exclu",
AM1803="SAT","SAT",
AM1803="SPARE-ISSUE","SPARE-ISSUE",
AM1803="Fiber CAmtel","TRANS_FO_CAMTEL",
AM1803="Fiber AOF","Fiber AOF",
AM1803="Projet OCM (HUAWEI)","TRAVAUX-HUAWEI",
AM1803="Projet OCM (NOKIA)","TRAVAUX-NOKIA",
AM1803="ACCESS-ISSUE","ACCESS-ISSUE",
AM1803="Projet OCM (ZTE, NOKIA, autres projets)","TRAVAUX OCM",
AM1803="No root CAuse","No root cause",
AM1803="ODU HS","PDH",
AM1803="IP &amp; VLAN","PDH",
AM1803="Warehouse HUAWEI","SPARE-ISSUE",
AM1803="SPARE-HS","SPARE-ISSUE",
AM1803="Power Telco","BSS",AM1803="no impacts","no impacts"
),"")</f>
        <v>no impacts</v>
      </c>
      <c r="AL1803" s="48" t="str" cm="1">
        <f t="array" ref="AL1803">IFERROR(_xlfn.IFS(
AM1803="MPR ISSUE","TX ISSUE",
AM1803="BSS Hardware Issue","RAN ISSUE",
AM1803="Sites strategiques, MLL, Pylone, etc.","ENVTECH",
AM1803="AKTIVCO DEFAUT GE &amp; POWER Cabinet","POWER ISSUE",
AM1803="AKTIVCO Coupure ENEO &amp; Baisse de tension","POWER ISSUE",
AM1803="Coupure ENEO &amp; Baisse de tension","POWER ISSUE",
AM1803="Defaut GE &amp; POWER Cabinet","POWER ISSUE",
AM1803="Sharing","POWER ISSUE",
AM1803="Sites strategiques &amp; DataCenter","POWER ISSUE",
AM1803="Exclu","Exclu",
AM1803="SAT","TX ISSUE",
AM1803="SPARE-ISSUE","SPARE-ISSUE",
AM1803="Fiber CAmtel","TX ISSUE",
AM1803="Fiber AOF","TX ISSUE",
AM1803="Projet OCM (HUAWEI)","TRAVAUX-HUAWEI",
AM1803="Projet OCM (NOKIA)","TRAVAUX -NOKIA",
AM1803="ACCESS-ISSUE","ACCESS-ISSUE",
AM1803="Projet OCM (ZTE, NOKIA, autres projets)","TRAVAUX OCM",
AM1803="No root CAuse","No root cause",
AM1803="ODU HS","TX ISSUE",
AM1803="IP &amp; VLAN","TX ISSUE",
AM1803="Warehouse HUAWEI","SPARE-ISSUE",
AM1803="SPARE-HS","SPARE-ISSUE",
AM1803="Power Telco","RAN ISSUE",AM1803="no impacts","no impacts"
),"")</f>
        <v>no impacts</v>
      </c>
      <c r="AM1803" s="67" t="s">
        <v>5605</v>
      </c>
      <c r="AN1803" s="48" t="str" cm="1">
        <f t="array" ref="AN1803">IFERROR(_xlfn.IFS(
AM1803="MPR ISSUE","ACTIVE",
AM1803="BSS Hardware Issue","ACTIVE",
AM1803="Sites strategiques, MLL, Pylone, etc.","PASSIVE",
AM1803="AKTIVCO DEFAUT GE &amp; POWER Cabinet","PASSIVE",
AM1803="AKTIVCO Coupure ENEO &amp; Baisse de tension","PASSIVE",
AM1803="Coupure ENEO &amp; Baisse de tension","PASSIVE",
AM1803="Defaut GE &amp; POWER Cabinet","PASSIVE",
AM1803="Sharing","PASSIVE",
AM1803="Sites strategiques &amp; DataCenter","PASSIVE",
AM1803="Exclu","Exclu",
AM1803="SAT","ACTIVE",
AM1803="SPARE-ISSUE","SPARE-ISSUE",
AM1803="Fiber CAmtel","ACTIVE",
AM1803="Fiber AOF","ACTIVE",
AM1803="Projet OCM (HUAWEI)","PLANNED WORKS",
AM1803="Projet OCM (NOKIA)","PLANNED WORKS",
AM1803="ACCESS-ISSUE","ACCESS-ISSUE",
AM1803="Projet OCM (ZTE, NOKIA, autres projets)","PLANNED WORKS",
AM1803="No root CAuse","No root cause",
AM1803="ODU HS","ACTIVE",
AM1803="IP &amp; VLAN","ACTIVE",
AM1803="Warehouse HUAWEI","SPARE-ISSUE",
AM1803="SPARE-HS","SPARE-ISSUE",
AM1803="Power Telco","ACTIVE", AM1803="no impacts","no impacts"
),"")</f>
        <v>no impacts</v>
      </c>
      <c r="AO1803" s="93" t="s">
        <v>5537</v>
      </c>
      <c r="AP1803" s="101" t="str">
        <f t="shared" si="51"/>
        <v>LIT_275</v>
      </c>
      <c r="AR1803" s="17" t="s">
        <v>5537</v>
      </c>
      <c r="AS1803" s="7" t="s">
        <v>5537</v>
      </c>
      <c r="AT1803" s="6"/>
      <c r="AU1803" s="7"/>
      <c r="AV1803" s="3" t="s">
        <v>5537</v>
      </c>
      <c r="AW1803" s="18" t="s">
        <v>5537</v>
      </c>
      <c r="AX1803" s="18" t="s">
        <v>5537</v>
      </c>
      <c r="AY1803" s="18" t="s">
        <v>5537</v>
      </c>
      <c r="AZ1803" s="18" t="s">
        <v>5537</v>
      </c>
      <c r="BA1803" s="18" t="s">
        <v>5537</v>
      </c>
      <c r="BB1803" s="18" t="s">
        <v>5537</v>
      </c>
      <c r="BC1803" s="18" t="s">
        <v>5537</v>
      </c>
      <c r="BD1803" s="18" t="s">
        <v>5537</v>
      </c>
      <c r="BE1803" s="18" t="s">
        <v>5537</v>
      </c>
      <c r="BF1803" s="18" t="s">
        <v>5537</v>
      </c>
      <c r="BG1803" s="18" t="s">
        <v>5537</v>
      </c>
      <c r="BH1803" s="18" t="s">
        <v>5537</v>
      </c>
      <c r="BI1803" s="9" t="s">
        <v>5537</v>
      </c>
      <c r="BJ1803" s="14"/>
      <c r="BK1803" s="14" t="s">
        <v>5537</v>
      </c>
      <c r="BL1803" s="14" t="str">
        <f>_xlfn.XLOOKUP(B1803,'[4]cell downs 18042026 17h'!$B:$B,'[4]cell downs 18042026 17h'!$B:$B,"")</f>
        <v/>
      </c>
      <c r="BM1803" s="14" t="str">
        <f>_xlfn.XLOOKUP(B1803,'[5]Cells Huawei 19042026 15h'!$B:$B,'[5]Cells Huawei 19042026 15h'!$B:$B,"")</f>
        <v/>
      </c>
      <c r="BN1803" s="9" t="str">
        <f>_xlfn.XLOOKUP(B1803,'[6]cells down 19042026 9H40'!$B:$B,'[6]cells down 19042026 9H40'!$B:$B,"")</f>
        <v/>
      </c>
      <c r="BO1803" s="9" t="s">
        <v>441</v>
      </c>
      <c r="BP1803" s="9" t="s">
        <v>5537</v>
      </c>
      <c r="BQ1803" s="115"/>
    </row>
    <row r="1804" spans="1:69" s="9" customFormat="1" x14ac:dyDescent="0.3">
      <c r="A1804" s="1" t="s">
        <v>3691</v>
      </c>
      <c r="B1804" s="8" t="s">
        <v>3692</v>
      </c>
      <c r="C1804" s="3" t="str">
        <f>_xlfn.XLOOKUP(B1804,'[1]daily break down'!$D:$D,'[1]daily break down'!$E:$E,"")</f>
        <v>CENTRE</v>
      </c>
      <c r="D1804" s="1" t="s">
        <v>11</v>
      </c>
      <c r="E1804" s="1" t="s">
        <v>12</v>
      </c>
      <c r="F1804" s="3" t="s">
        <v>37</v>
      </c>
      <c r="G1804" s="1" t="s">
        <v>1577</v>
      </c>
      <c r="H1804" s="34" t="str">
        <f>_xlfn.XLOOKUP(B1804,[2]CALCULATION!$B:$B,[2]CALCULATION!$H:$H,"")</f>
        <v>ZTE</v>
      </c>
      <c r="I1804" s="28">
        <v>0</v>
      </c>
      <c r="J1804" s="28">
        <v>0</v>
      </c>
      <c r="K1804" s="28">
        <v>0</v>
      </c>
      <c r="L1804" s="28">
        <v>0</v>
      </c>
      <c r="M1804" s="28">
        <v>0</v>
      </c>
      <c r="N1804" s="28">
        <v>0</v>
      </c>
      <c r="O1804" s="28">
        <v>0</v>
      </c>
      <c r="P1804" s="28">
        <v>0</v>
      </c>
      <c r="Q1804" s="28">
        <v>0</v>
      </c>
      <c r="R1804" s="28">
        <v>0</v>
      </c>
      <c r="S1804" s="94">
        <v>0</v>
      </c>
      <c r="T1804" s="94">
        <f>_xlfn.XLOOKUP(B1804,'[3]Nur des jours'!$B:$B,'[3]Nur des jours'!$U:$U,"")</f>
        <v>0</v>
      </c>
      <c r="U1804" s="94">
        <v>0</v>
      </c>
      <c r="V1804" s="94">
        <v>0</v>
      </c>
      <c r="W1804" s="94">
        <v>0</v>
      </c>
      <c r="X1804" s="94">
        <v>0</v>
      </c>
      <c r="Y1804" s="94">
        <v>0</v>
      </c>
      <c r="Z1804" s="94">
        <v>0</v>
      </c>
      <c r="AA1804" s="94">
        <v>0</v>
      </c>
      <c r="AB1804" s="94">
        <v>0</v>
      </c>
      <c r="AC1804" s="94">
        <f>_xlfn.XLOOKUP(B1804,'[3]Nur des jours'!$B:$B,'[3]Nur des jours'!$N:$N,"")</f>
        <v>0</v>
      </c>
      <c r="AD1804" s="94">
        <v>0</v>
      </c>
      <c r="AE1804" s="94">
        <v>0</v>
      </c>
      <c r="AF1804" s="94">
        <v>0</v>
      </c>
      <c r="AG1804" s="94">
        <v>0</v>
      </c>
      <c r="AH1804" s="94">
        <v>0</v>
      </c>
      <c r="AI1804" s="49" t="s">
        <v>6588</v>
      </c>
      <c r="AJ1804" s="49"/>
      <c r="AK1804" s="48" t="str" cm="1">
        <f t="array" ref="AK1804">IFERROR(_xlfn.IFS(
AM1804="MPR ISSUE","PDH",
AM1804="BSS Hardware Issue","BSS",
AM1804="Sites strategiques, MLL, Pylone, etc.","ENVTECH",
AM1804="AKTIVCO DEFAUT GE &amp; POWER Cabinet","AKTIVCO",
AM1804="AKTIVCO Coupure ENEO &amp; Baisse de tension","AKTIVCO GRID ONLY",
AM1804="Coupure ENEO &amp; Baisse de tension","IHS GRID ONLY",
AM1804="Defaut GE &amp; POWER Cabinet","IHS",
AM1804="Sharing","Partners",
AM1804="Sites strategiques &amp; DataCenter","SST &amp; DC",
AM1804="Exclu","Exclu",
AM1804="SAT","SAT",
AM1804="SPARE-ISSUE","SPARE-ISSUE",
AM1804="Fiber CAmtel","TRANS_FO_CAMTEL",
AM1804="Fiber AOF","Fiber AOF",
AM1804="Projet OCM (HUAWEI)","TRAVAUX-HUAWEI",
AM1804="Projet OCM (NOKIA)","TRAVAUX-NOKIA",
AM1804="ACCESS-ISSUE","ACCESS-ISSUE",
AM1804="Projet OCM (ZTE, NOKIA, autres projets)","TRAVAUX OCM",
AM1804="No root CAuse","No root cause",
AM1804="ODU HS","PDH",
AM1804="IP &amp; VLAN","PDH",
AM1804="Warehouse HUAWEI","SPARE-ISSUE",
AM1804="SPARE-HS","SPARE-ISSUE",
AM1804="Power Telco","BSS",AM1804="no impacts","no impacts"
),"")</f>
        <v>Exclu</v>
      </c>
      <c r="AL1804" s="48" t="str" cm="1">
        <f t="array" ref="AL1804">IFERROR(_xlfn.IFS(
AM1804="MPR ISSUE","TX ISSUE",
AM1804="BSS Hardware Issue","RAN ISSUE",
AM1804="Sites strategiques, MLL, Pylone, etc.","ENVTECH",
AM1804="AKTIVCO DEFAUT GE &amp; POWER Cabinet","POWER ISSUE",
AM1804="AKTIVCO Coupure ENEO &amp; Baisse de tension","POWER ISSUE",
AM1804="Coupure ENEO &amp; Baisse de tension","POWER ISSUE",
AM1804="Defaut GE &amp; POWER Cabinet","POWER ISSUE",
AM1804="Sharing","POWER ISSUE",
AM1804="Sites strategiques &amp; DataCenter","POWER ISSUE",
AM1804="Exclu","Exclu",
AM1804="SAT","TX ISSUE",
AM1804="SPARE-ISSUE","SPARE-ISSUE",
AM1804="Fiber CAmtel","TX ISSUE",
AM1804="Fiber AOF","TX ISSUE",
AM1804="Projet OCM (HUAWEI)","TRAVAUX-HUAWEI",
AM1804="Projet OCM (NOKIA)","TRAVAUX -NOKIA",
AM1804="ACCESS-ISSUE","ACCESS-ISSUE",
AM1804="Projet OCM (ZTE, NOKIA, autres projets)","TRAVAUX OCM",
AM1804="No root CAuse","No root cause",
AM1804="ODU HS","TX ISSUE",
AM1804="IP &amp; VLAN","TX ISSUE",
AM1804="Warehouse HUAWEI","SPARE-ISSUE",
AM1804="SPARE-HS","SPARE-ISSUE",
AM1804="Power Telco","RAN ISSUE",AM1804="no impacts","no impacts"
),"")</f>
        <v>Exclu</v>
      </c>
      <c r="AM1804" s="67" t="s">
        <v>6588</v>
      </c>
      <c r="AN1804" s="48" t="str" cm="1">
        <f t="array" ref="AN1804">IFERROR(_xlfn.IFS(
AM1804="MPR ISSUE","ACTIVE",
AM1804="BSS Hardware Issue","ACTIVE",
AM1804="Sites strategiques, MLL, Pylone, etc.","PASSIVE",
AM1804="AKTIVCO DEFAUT GE &amp; POWER Cabinet","PASSIVE",
AM1804="AKTIVCO Coupure ENEO &amp; Baisse de tension","PASSIVE",
AM1804="Coupure ENEO &amp; Baisse de tension","PASSIVE",
AM1804="Defaut GE &amp; POWER Cabinet","PASSIVE",
AM1804="Sharing","PASSIVE",
AM1804="Sites strategiques &amp; DataCenter","PASSIVE",
AM1804="Exclu","Exclu",
AM1804="SAT","ACTIVE",
AM1804="SPARE-ISSUE","SPARE-ISSUE",
AM1804="Fiber CAmtel","ACTIVE",
AM1804="Fiber AOF","ACTIVE",
AM1804="Projet OCM (HUAWEI)","PLANNED WORKS",
AM1804="Projet OCM (NOKIA)","PLANNED WORKS",
AM1804="ACCESS-ISSUE","ACCESS-ISSUE",
AM1804="Projet OCM (ZTE, NOKIA, autres projets)","PLANNED WORKS",
AM1804="No root CAuse","No root cause",
AM1804="ODU HS","ACTIVE",
AM1804="IP &amp; VLAN","ACTIVE",
AM1804="Warehouse HUAWEI","SPARE-ISSUE",
AM1804="SPARE-HS","SPARE-ISSUE",
AM1804="Power Telco","ACTIVE", AM1804="no impacts","no impacts"
),"")</f>
        <v>Exclu</v>
      </c>
      <c r="AO1804" s="93" t="s">
        <v>5537</v>
      </c>
      <c r="AP1804" s="101" t="str">
        <f t="shared" si="51"/>
        <v>CTR_222</v>
      </c>
      <c r="AR1804" s="17" t="s">
        <v>5537</v>
      </c>
      <c r="AS1804" s="7" t="s">
        <v>5537</v>
      </c>
      <c r="AT1804" s="6"/>
      <c r="AU1804" s="7"/>
      <c r="AV1804" s="3" t="s">
        <v>5537</v>
      </c>
      <c r="AW1804" s="18" t="s">
        <v>5537</v>
      </c>
      <c r="AX1804" s="18" t="s">
        <v>5537</v>
      </c>
      <c r="AY1804" s="18" t="s">
        <v>5537</v>
      </c>
      <c r="AZ1804" s="18" t="s">
        <v>5537</v>
      </c>
      <c r="BA1804" s="18" t="s">
        <v>5537</v>
      </c>
      <c r="BB1804" s="18" t="s">
        <v>5537</v>
      </c>
      <c r="BC1804" s="18" t="s">
        <v>5537</v>
      </c>
      <c r="BD1804" s="18" t="s">
        <v>5537</v>
      </c>
      <c r="BE1804" s="18" t="s">
        <v>5537</v>
      </c>
      <c r="BF1804" s="18" t="s">
        <v>5537</v>
      </c>
      <c r="BG1804" s="18" t="s">
        <v>5537</v>
      </c>
      <c r="BH1804" s="18" t="s">
        <v>5537</v>
      </c>
      <c r="BI1804" s="9" t="s">
        <v>5537</v>
      </c>
      <c r="BJ1804" s="14"/>
      <c r="BK1804" s="14" t="s">
        <v>5537</v>
      </c>
      <c r="BL1804" s="14" t="str">
        <f>_xlfn.XLOOKUP(B1804,'[4]cell downs 18042026 17h'!$B:$B,'[4]cell downs 18042026 17h'!$B:$B,"")</f>
        <v/>
      </c>
      <c r="BM1804" s="14" t="str">
        <f>_xlfn.XLOOKUP(B1804,'[5]Cells Huawei 19042026 15h'!$B:$B,'[5]Cells Huawei 19042026 15h'!$B:$B,"")</f>
        <v/>
      </c>
      <c r="BN1804" s="9" t="str">
        <f>_xlfn.XLOOKUP(B1804,'[6]cells down 19042026 9H40'!$B:$B,'[6]cells down 19042026 9H40'!$B:$B,"")</f>
        <v/>
      </c>
      <c r="BO1804" s="9" t="s">
        <v>3692</v>
      </c>
      <c r="BP1804" s="9" t="s">
        <v>12</v>
      </c>
      <c r="BQ1804" s="115"/>
    </row>
    <row r="1805" spans="1:69" s="9" customFormat="1" x14ac:dyDescent="0.3">
      <c r="A1805" s="1" t="s">
        <v>2416</v>
      </c>
      <c r="B1805" s="1" t="s">
        <v>2417</v>
      </c>
      <c r="C1805" s="3" t="str">
        <f>_xlfn.XLOOKUP(B1805,'[1]daily break down'!$D:$D,'[1]daily break down'!$E:$E,"")</f>
        <v>Douala</v>
      </c>
      <c r="D1805" s="1" t="s">
        <v>11</v>
      </c>
      <c r="E1805" s="1" t="s">
        <v>12</v>
      </c>
      <c r="F1805" s="3" t="s">
        <v>31</v>
      </c>
      <c r="G1805" s="1" t="s">
        <v>32</v>
      </c>
      <c r="H1805" s="34" t="str">
        <f>_xlfn.XLOOKUP(B1805,[2]CALCULATION!$B:$B,[2]CALCULATION!$H:$H,"")</f>
        <v>ZTE</v>
      </c>
      <c r="I1805" s="28">
        <v>0</v>
      </c>
      <c r="J1805" s="28">
        <v>57.767140937069307</v>
      </c>
      <c r="K1805" s="28">
        <v>13.868556899607057</v>
      </c>
      <c r="L1805" s="28">
        <v>13.868556899607057</v>
      </c>
      <c r="M1805" s="28">
        <v>43.311488929410174</v>
      </c>
      <c r="N1805" s="28">
        <v>0</v>
      </c>
      <c r="O1805" s="28">
        <v>0</v>
      </c>
      <c r="P1805" s="28">
        <v>0</v>
      </c>
      <c r="Q1805" s="28">
        <v>0</v>
      </c>
      <c r="R1805" s="28">
        <v>0</v>
      </c>
      <c r="S1805" s="94">
        <v>0</v>
      </c>
      <c r="T1805" s="94">
        <f>_xlfn.XLOOKUP(B1805,'[3]Nur des jours'!$B:$B,'[3]Nur des jours'!$U:$U,"")</f>
        <v>0</v>
      </c>
      <c r="U1805" s="94">
        <v>0</v>
      </c>
      <c r="V1805" s="94">
        <v>0</v>
      </c>
      <c r="W1805" s="94">
        <v>0</v>
      </c>
      <c r="X1805" s="94">
        <v>0</v>
      </c>
      <c r="Y1805" s="94">
        <v>0</v>
      </c>
      <c r="Z1805" s="94">
        <v>0</v>
      </c>
      <c r="AA1805" s="94">
        <v>0</v>
      </c>
      <c r="AB1805" s="94">
        <v>0</v>
      </c>
      <c r="AC1805" s="94">
        <f>_xlfn.XLOOKUP(B1805,'[3]Nur des jours'!$B:$B,'[3]Nur des jours'!$N:$N,"")</f>
        <v>0</v>
      </c>
      <c r="AD1805" s="94">
        <v>0</v>
      </c>
      <c r="AE1805" s="94">
        <v>0</v>
      </c>
      <c r="AF1805" s="94">
        <v>0</v>
      </c>
      <c r="AG1805" s="94">
        <v>0</v>
      </c>
      <c r="AH1805" s="94">
        <v>0</v>
      </c>
      <c r="AI1805" s="49" t="s">
        <v>5559</v>
      </c>
      <c r="AJ1805" s="49"/>
      <c r="AK1805" s="48" t="str" cm="1">
        <f t="array" ref="AK1805">IFERROR(_xlfn.IFS(
AM1805="MPR ISSUE","PDH",
AM1805="BSS Hardware Issue","BSS",
AM1805="Sites strategiques, MLL, Pylone, etc.","ENVTECH",
AM1805="AKTIVCO DEFAUT GE &amp; POWER Cabinet","AKTIVCO",
AM1805="AKTIVCO Coupure ENEO &amp; Baisse de tension","AKTIVCO GRID ONLY",
AM1805="Coupure ENEO &amp; Baisse de tension","IHS GRID ONLY",
AM1805="Defaut GE &amp; POWER Cabinet","IHS",
AM1805="Sharing","Partners",
AM1805="Sites strategiques &amp; DataCenter","SST &amp; DC",
AM1805="Exclu","Exclu",
AM1805="SAT","SAT",
AM1805="SPARE-ISSUE","SPARE-ISSUE",
AM1805="Fiber CAmtel","TRANS_FO_CAMTEL",
AM1805="Fiber AOF","Fiber AOF",
AM1805="Projet OCM (HUAWEI)","TRAVAUX-HUAWEI",
AM1805="Projet OCM (NOKIA)","TRAVAUX-NOKIA",
AM1805="ACCESS-ISSUE","ACCESS-ISSUE",
AM1805="Projet OCM (ZTE, NOKIA, autres projets)","TRAVAUX OCM",
AM1805="No root CAuse","No root cause",
AM1805="ODU HS","PDH",
AM1805="IP &amp; VLAN","PDH",
AM1805="Warehouse HUAWEI","SPARE-ISSUE",
AM1805="SPARE-HS","SPARE-ISSUE",
AM1805="Power Telco","BSS",AM1805="no impacts","no impacts"
),"")</f>
        <v>no impacts</v>
      </c>
      <c r="AL1805" s="48" t="str" cm="1">
        <f t="array" ref="AL1805">IFERROR(_xlfn.IFS(
AM1805="MPR ISSUE","TX ISSUE",
AM1805="BSS Hardware Issue","RAN ISSUE",
AM1805="Sites strategiques, MLL, Pylone, etc.","ENVTECH",
AM1805="AKTIVCO DEFAUT GE &amp; POWER Cabinet","POWER ISSUE",
AM1805="AKTIVCO Coupure ENEO &amp; Baisse de tension","POWER ISSUE",
AM1805="Coupure ENEO &amp; Baisse de tension","POWER ISSUE",
AM1805="Defaut GE &amp; POWER Cabinet","POWER ISSUE",
AM1805="Sharing","POWER ISSUE",
AM1805="Sites strategiques &amp; DataCenter","POWER ISSUE",
AM1805="Exclu","Exclu",
AM1805="SAT","TX ISSUE",
AM1805="SPARE-ISSUE","SPARE-ISSUE",
AM1805="Fiber CAmtel","TX ISSUE",
AM1805="Fiber AOF","TX ISSUE",
AM1805="Projet OCM (HUAWEI)","TRAVAUX-HUAWEI",
AM1805="Projet OCM (NOKIA)","TRAVAUX -NOKIA",
AM1805="ACCESS-ISSUE","ACCESS-ISSUE",
AM1805="Projet OCM (ZTE, NOKIA, autres projets)","TRAVAUX OCM",
AM1805="No root CAuse","No root cause",
AM1805="ODU HS","TX ISSUE",
AM1805="IP &amp; VLAN","TX ISSUE",
AM1805="Warehouse HUAWEI","SPARE-ISSUE",
AM1805="SPARE-HS","SPARE-ISSUE",
AM1805="Power Telco","RAN ISSUE",AM1805="no impacts","no impacts"
),"")</f>
        <v>no impacts</v>
      </c>
      <c r="AM1805" s="67" t="s">
        <v>5605</v>
      </c>
      <c r="AN1805" s="48" t="str" cm="1">
        <f t="array" ref="AN1805">IFERROR(_xlfn.IFS(
AM1805="MPR ISSUE","ACTIVE",
AM1805="BSS Hardware Issue","ACTIVE",
AM1805="Sites strategiques, MLL, Pylone, etc.","PASSIVE",
AM1805="AKTIVCO DEFAUT GE &amp; POWER Cabinet","PASSIVE",
AM1805="AKTIVCO Coupure ENEO &amp; Baisse de tension","PASSIVE",
AM1805="Coupure ENEO &amp; Baisse de tension","PASSIVE",
AM1805="Defaut GE &amp; POWER Cabinet","PASSIVE",
AM1805="Sharing","PASSIVE",
AM1805="Sites strategiques &amp; DataCenter","PASSIVE",
AM1805="Exclu","Exclu",
AM1805="SAT","ACTIVE",
AM1805="SPARE-ISSUE","SPARE-ISSUE",
AM1805="Fiber CAmtel","ACTIVE",
AM1805="Fiber AOF","ACTIVE",
AM1805="Projet OCM (HUAWEI)","PLANNED WORKS",
AM1805="Projet OCM (NOKIA)","PLANNED WORKS",
AM1805="ACCESS-ISSUE","ACCESS-ISSUE",
AM1805="Projet OCM (ZTE, NOKIA, autres projets)","PLANNED WORKS",
AM1805="No root CAuse","No root cause",
AM1805="ODU HS","ACTIVE",
AM1805="IP &amp; VLAN","ACTIVE",
AM1805="Warehouse HUAWEI","SPARE-ISSUE",
AM1805="SPARE-HS","SPARE-ISSUE",
AM1805="Power Telco","ACTIVE", AM1805="no impacts","no impacts"
),"")</f>
        <v>no impacts</v>
      </c>
      <c r="AO1805" s="93" t="s">
        <v>5537</v>
      </c>
      <c r="AP1805" s="101" t="str">
        <f t="shared" si="51"/>
        <v>LIT_441</v>
      </c>
      <c r="AR1805" s="17" t="s">
        <v>5537</v>
      </c>
      <c r="AS1805" s="7" t="s">
        <v>5537</v>
      </c>
      <c r="AT1805" s="6"/>
      <c r="AU1805" s="7"/>
      <c r="AV1805" s="3" t="s">
        <v>5537</v>
      </c>
      <c r="AW1805" s="18" t="s">
        <v>5537</v>
      </c>
      <c r="AX1805" s="18" t="s">
        <v>5537</v>
      </c>
      <c r="AY1805" s="18" t="s">
        <v>5537</v>
      </c>
      <c r="AZ1805" s="18" t="s">
        <v>5537</v>
      </c>
      <c r="BA1805" s="18" t="s">
        <v>5537</v>
      </c>
      <c r="BB1805" s="18" t="s">
        <v>5537</v>
      </c>
      <c r="BC1805" s="18" t="s">
        <v>5537</v>
      </c>
      <c r="BD1805" s="18" t="s">
        <v>5537</v>
      </c>
      <c r="BE1805" s="18" t="s">
        <v>5537</v>
      </c>
      <c r="BF1805" s="18" t="s">
        <v>5537</v>
      </c>
      <c r="BG1805" s="18" t="s">
        <v>5537</v>
      </c>
      <c r="BH1805" s="18" t="s">
        <v>5537</v>
      </c>
      <c r="BI1805" s="9" t="s">
        <v>5537</v>
      </c>
      <c r="BJ1805" s="14"/>
      <c r="BK1805" s="14" t="s">
        <v>5537</v>
      </c>
      <c r="BL1805" s="14" t="str">
        <f>_xlfn.XLOOKUP(B1805,'[4]cell downs 18042026 17h'!$B:$B,'[4]cell downs 18042026 17h'!$B:$B,"")</f>
        <v/>
      </c>
      <c r="BM1805" s="14" t="str">
        <f>_xlfn.XLOOKUP(B1805,'[5]Cells Huawei 19042026 15h'!$B:$B,'[5]Cells Huawei 19042026 15h'!$B:$B,"")</f>
        <v/>
      </c>
      <c r="BN1805" s="9" t="str">
        <f>_xlfn.XLOOKUP(B1805,'[6]cells down 19042026 9H40'!$B:$B,'[6]cells down 19042026 9H40'!$B:$B,"")</f>
        <v/>
      </c>
      <c r="BO1805" s="9" t="s">
        <v>2417</v>
      </c>
      <c r="BP1805" s="9" t="s">
        <v>594</v>
      </c>
      <c r="BQ1805" s="115"/>
    </row>
    <row r="1806" spans="1:69" s="9" customFormat="1" x14ac:dyDescent="0.3">
      <c r="A1806" s="1" t="s">
        <v>2466</v>
      </c>
      <c r="B1806" s="1" t="s">
        <v>2467</v>
      </c>
      <c r="C1806" s="3" t="str">
        <f>_xlfn.XLOOKUP(B1806,'[1]daily break down'!$D:$D,'[1]daily break down'!$E:$E,"")</f>
        <v>Douala</v>
      </c>
      <c r="D1806" s="1" t="s">
        <v>21</v>
      </c>
      <c r="E1806" s="1" t="s">
        <v>36</v>
      </c>
      <c r="F1806" s="3" t="s">
        <v>31</v>
      </c>
      <c r="G1806" s="1" t="s">
        <v>32</v>
      </c>
      <c r="H1806" s="34" t="str">
        <f>_xlfn.XLOOKUP(B1806,[2]CALCULATION!$B:$B,[2]CALCULATION!$H:$H,"")</f>
        <v>ZTE</v>
      </c>
      <c r="I1806" s="28">
        <v>18.008702804815758</v>
      </c>
      <c r="J1806" s="28">
        <v>21.816527695736418</v>
      </c>
      <c r="K1806" s="28">
        <v>23.606866362471571</v>
      </c>
      <c r="L1806" s="28">
        <v>28.974939574754661</v>
      </c>
      <c r="M1806" s="28">
        <v>21.169221363284851</v>
      </c>
      <c r="N1806" s="28">
        <v>0</v>
      </c>
      <c r="O1806" s="28">
        <v>0</v>
      </c>
      <c r="P1806" s="28">
        <v>0</v>
      </c>
      <c r="Q1806" s="28">
        <v>0</v>
      </c>
      <c r="R1806" s="28">
        <v>0</v>
      </c>
      <c r="S1806" s="94">
        <v>0</v>
      </c>
      <c r="T1806" s="94">
        <f>_xlfn.XLOOKUP(B1806,'[3]Nur des jours'!$B:$B,'[3]Nur des jours'!$U:$U,"")</f>
        <v>0</v>
      </c>
      <c r="U1806" s="94">
        <v>0</v>
      </c>
      <c r="V1806" s="94">
        <v>0</v>
      </c>
      <c r="W1806" s="94">
        <v>0</v>
      </c>
      <c r="X1806" s="94">
        <v>0</v>
      </c>
      <c r="Y1806" s="94">
        <v>0</v>
      </c>
      <c r="Z1806" s="94">
        <v>0</v>
      </c>
      <c r="AA1806" s="94">
        <v>0</v>
      </c>
      <c r="AB1806" s="94">
        <v>0</v>
      </c>
      <c r="AC1806" s="94">
        <f>_xlfn.XLOOKUP(B1806,'[3]Nur des jours'!$B:$B,'[3]Nur des jours'!$N:$N,"")</f>
        <v>0</v>
      </c>
      <c r="AD1806" s="94">
        <v>0</v>
      </c>
      <c r="AE1806" s="94">
        <v>0</v>
      </c>
      <c r="AF1806" s="94">
        <v>0</v>
      </c>
      <c r="AG1806" s="94">
        <v>0</v>
      </c>
      <c r="AH1806" s="94">
        <v>0</v>
      </c>
      <c r="AI1806" s="49" t="s">
        <v>5559</v>
      </c>
      <c r="AJ1806" s="49"/>
      <c r="AK1806" s="48" t="str" cm="1">
        <f t="array" ref="AK1806">IFERROR(_xlfn.IFS(
AM1806="MPR ISSUE","PDH",
AM1806="BSS Hardware Issue","BSS",
AM1806="Sites strategiques, MLL, Pylone, etc.","ENVTECH",
AM1806="AKTIVCO DEFAUT GE &amp; POWER Cabinet","AKTIVCO",
AM1806="AKTIVCO Coupure ENEO &amp; Baisse de tension","AKTIVCO GRID ONLY",
AM1806="Coupure ENEO &amp; Baisse de tension","IHS GRID ONLY",
AM1806="Defaut GE &amp; POWER Cabinet","IHS",
AM1806="Sharing","Partners",
AM1806="Sites strategiques &amp; DataCenter","SST &amp; DC",
AM1806="Exclu","Exclu",
AM1806="SAT","SAT",
AM1806="SPARE-ISSUE","SPARE-ISSUE",
AM1806="Fiber CAmtel","TRANS_FO_CAMTEL",
AM1806="Fiber AOF","Fiber AOF",
AM1806="Projet OCM (HUAWEI)","TRAVAUX-HUAWEI",
AM1806="Projet OCM (NOKIA)","TRAVAUX-NOKIA",
AM1806="ACCESS-ISSUE","ACCESS-ISSUE",
AM1806="Projet OCM (ZTE, NOKIA, autres projets)","TRAVAUX OCM",
AM1806="No root CAuse","No root cause",
AM1806="ODU HS","PDH",
AM1806="IP &amp; VLAN","PDH",
AM1806="Warehouse HUAWEI","SPARE-ISSUE",
AM1806="SPARE-HS","SPARE-ISSUE",
AM1806="Power Telco","BSS",AM1806="no impacts","no impacts"
),"")</f>
        <v>no impacts</v>
      </c>
      <c r="AL1806" s="48" t="str" cm="1">
        <f t="array" ref="AL1806">IFERROR(_xlfn.IFS(
AM1806="MPR ISSUE","TX ISSUE",
AM1806="BSS Hardware Issue","RAN ISSUE",
AM1806="Sites strategiques, MLL, Pylone, etc.","ENVTECH",
AM1806="AKTIVCO DEFAUT GE &amp; POWER Cabinet","POWER ISSUE",
AM1806="AKTIVCO Coupure ENEO &amp; Baisse de tension","POWER ISSUE",
AM1806="Coupure ENEO &amp; Baisse de tension","POWER ISSUE",
AM1806="Defaut GE &amp; POWER Cabinet","POWER ISSUE",
AM1806="Sharing","POWER ISSUE",
AM1806="Sites strategiques &amp; DataCenter","POWER ISSUE",
AM1806="Exclu","Exclu",
AM1806="SAT","TX ISSUE",
AM1806="SPARE-ISSUE","SPARE-ISSUE",
AM1806="Fiber CAmtel","TX ISSUE",
AM1806="Fiber AOF","TX ISSUE",
AM1806="Projet OCM (HUAWEI)","TRAVAUX-HUAWEI",
AM1806="Projet OCM (NOKIA)","TRAVAUX -NOKIA",
AM1806="ACCESS-ISSUE","ACCESS-ISSUE",
AM1806="Projet OCM (ZTE, NOKIA, autres projets)","TRAVAUX OCM",
AM1806="No root CAuse","No root cause",
AM1806="ODU HS","TX ISSUE",
AM1806="IP &amp; VLAN","TX ISSUE",
AM1806="Warehouse HUAWEI","SPARE-ISSUE",
AM1806="SPARE-HS","SPARE-ISSUE",
AM1806="Power Telco","RAN ISSUE",AM1806="no impacts","no impacts"
),"")</f>
        <v>no impacts</v>
      </c>
      <c r="AM1806" s="67" t="s">
        <v>5605</v>
      </c>
      <c r="AN1806" s="48" t="str" cm="1">
        <f t="array" ref="AN1806">IFERROR(_xlfn.IFS(
AM1806="MPR ISSUE","ACTIVE",
AM1806="BSS Hardware Issue","ACTIVE",
AM1806="Sites strategiques, MLL, Pylone, etc.","PASSIVE",
AM1806="AKTIVCO DEFAUT GE &amp; POWER Cabinet","PASSIVE",
AM1806="AKTIVCO Coupure ENEO &amp; Baisse de tension","PASSIVE",
AM1806="Coupure ENEO &amp; Baisse de tension","PASSIVE",
AM1806="Defaut GE &amp; POWER Cabinet","PASSIVE",
AM1806="Sharing","PASSIVE",
AM1806="Sites strategiques &amp; DataCenter","PASSIVE",
AM1806="Exclu","Exclu",
AM1806="SAT","ACTIVE",
AM1806="SPARE-ISSUE","SPARE-ISSUE",
AM1806="Fiber CAmtel","ACTIVE",
AM1806="Fiber AOF","ACTIVE",
AM1806="Projet OCM (HUAWEI)","PLANNED WORKS",
AM1806="Projet OCM (NOKIA)","PLANNED WORKS",
AM1806="ACCESS-ISSUE","ACCESS-ISSUE",
AM1806="Projet OCM (ZTE, NOKIA, autres projets)","PLANNED WORKS",
AM1806="No root CAuse","No root cause",
AM1806="ODU HS","ACTIVE",
AM1806="IP &amp; VLAN","ACTIVE",
AM1806="Warehouse HUAWEI","SPARE-ISSUE",
AM1806="SPARE-HS","SPARE-ISSUE",
AM1806="Power Telco","ACTIVE", AM1806="no impacts","no impacts"
),"")</f>
        <v>no impacts</v>
      </c>
      <c r="AO1806" s="93" t="s">
        <v>5537</v>
      </c>
      <c r="AP1806" s="101" t="str">
        <f t="shared" si="51"/>
        <v>LIT_363</v>
      </c>
      <c r="AR1806" s="17" t="s">
        <v>5537</v>
      </c>
      <c r="AS1806" s="7" t="s">
        <v>5537</v>
      </c>
      <c r="AT1806" s="6"/>
      <c r="AU1806" s="7"/>
      <c r="AV1806" s="3" t="s">
        <v>5537</v>
      </c>
      <c r="AW1806" s="18" t="s">
        <v>5537</v>
      </c>
      <c r="AX1806" s="18" t="s">
        <v>5537</v>
      </c>
      <c r="AY1806" s="18" t="s">
        <v>5537</v>
      </c>
      <c r="AZ1806" s="18" t="s">
        <v>5537</v>
      </c>
      <c r="BA1806" s="18" t="s">
        <v>5537</v>
      </c>
      <c r="BB1806" s="18" t="s">
        <v>5537</v>
      </c>
      <c r="BC1806" s="18" t="s">
        <v>5537</v>
      </c>
      <c r="BD1806" s="18" t="s">
        <v>5537</v>
      </c>
      <c r="BE1806" s="18" t="s">
        <v>5537</v>
      </c>
      <c r="BF1806" s="18" t="s">
        <v>5537</v>
      </c>
      <c r="BG1806" s="18" t="s">
        <v>5537</v>
      </c>
      <c r="BH1806" s="18" t="s">
        <v>5537</v>
      </c>
      <c r="BI1806" s="9" t="s">
        <v>5537</v>
      </c>
      <c r="BJ1806" s="14"/>
      <c r="BK1806" s="14" t="s">
        <v>5537</v>
      </c>
      <c r="BL1806" s="14" t="str">
        <f>_xlfn.XLOOKUP(B1806,'[4]cell downs 18042026 17h'!$B:$B,'[4]cell downs 18042026 17h'!$B:$B,"")</f>
        <v/>
      </c>
      <c r="BM1806" s="14" t="str">
        <f>_xlfn.XLOOKUP(B1806,'[5]Cells Huawei 19042026 15h'!$B:$B,'[5]Cells Huawei 19042026 15h'!$B:$B,"")</f>
        <v/>
      </c>
      <c r="BN1806" s="9" t="str">
        <f>_xlfn.XLOOKUP(B1806,'[6]cells down 19042026 9H40'!$B:$B,'[6]cells down 19042026 9H40'!$B:$B,"")</f>
        <v/>
      </c>
      <c r="BO1806" s="9" t="s">
        <v>5537</v>
      </c>
      <c r="BP1806" s="9" t="s">
        <v>5537</v>
      </c>
      <c r="BQ1806" s="115"/>
    </row>
    <row r="1807" spans="1:69" s="9" customFormat="1" x14ac:dyDescent="0.3">
      <c r="A1807" s="1" t="s">
        <v>4318</v>
      </c>
      <c r="B1807" s="1" t="s">
        <v>4319</v>
      </c>
      <c r="C1807" s="3" t="str">
        <f>_xlfn.XLOOKUP(B1807,'[1]daily break down'!$D:$D,'[1]daily break down'!$E:$E,"")</f>
        <v>Douala</v>
      </c>
      <c r="D1807" s="1" t="s">
        <v>11</v>
      </c>
      <c r="E1807" s="1" t="s">
        <v>12</v>
      </c>
      <c r="F1807" s="3" t="s">
        <v>31</v>
      </c>
      <c r="G1807" s="1" t="s">
        <v>32</v>
      </c>
      <c r="H1807" s="34" t="str">
        <f>_xlfn.XLOOKUP(B1807,[2]CALCULATION!$B:$B,[2]CALCULATION!$H:$H,"")</f>
        <v>ZTE</v>
      </c>
      <c r="I1807" s="28">
        <v>0</v>
      </c>
      <c r="J1807" s="28">
        <v>7.0248271424209499</v>
      </c>
      <c r="K1807" s="28">
        <v>0</v>
      </c>
      <c r="L1807" s="28">
        <v>7.0918335316594057</v>
      </c>
      <c r="M1807" s="28">
        <v>10.879148082515059</v>
      </c>
      <c r="N1807" s="28">
        <v>0</v>
      </c>
      <c r="O1807" s="28">
        <v>6.384904532392782</v>
      </c>
      <c r="P1807" s="28">
        <v>0</v>
      </c>
      <c r="Q1807" s="28">
        <v>0.13230061095844323</v>
      </c>
      <c r="R1807" s="28">
        <v>0</v>
      </c>
      <c r="S1807" s="94">
        <v>0</v>
      </c>
      <c r="T1807" s="94">
        <f>_xlfn.XLOOKUP(B1807,'[3]Nur des jours'!$B:$B,'[3]Nur des jours'!$U:$U,"")</f>
        <v>0</v>
      </c>
      <c r="U1807" s="94">
        <v>0</v>
      </c>
      <c r="V1807" s="94">
        <v>0</v>
      </c>
      <c r="W1807" s="94">
        <v>0</v>
      </c>
      <c r="X1807" s="94">
        <v>0</v>
      </c>
      <c r="Y1807" s="94">
        <v>0</v>
      </c>
      <c r="Z1807" s="94">
        <v>0</v>
      </c>
      <c r="AA1807" s="94">
        <v>0</v>
      </c>
      <c r="AB1807" s="94">
        <v>0</v>
      </c>
      <c r="AC1807" s="94">
        <f>_xlfn.XLOOKUP(B1807,'[3]Nur des jours'!$B:$B,'[3]Nur des jours'!$N:$N,"")</f>
        <v>0</v>
      </c>
      <c r="AD1807" s="94">
        <v>0</v>
      </c>
      <c r="AE1807" s="94">
        <v>0</v>
      </c>
      <c r="AF1807" s="94">
        <v>0</v>
      </c>
      <c r="AG1807" s="94">
        <v>0</v>
      </c>
      <c r="AH1807" s="94">
        <v>0</v>
      </c>
      <c r="AI1807" s="49" t="s">
        <v>5559</v>
      </c>
      <c r="AJ1807" s="49"/>
      <c r="AK1807" s="48" t="str" cm="1">
        <f t="array" ref="AK1807">IFERROR(_xlfn.IFS(
AM1807="MPR ISSUE","PDH",
AM1807="BSS Hardware Issue","BSS",
AM1807="Sites strategiques, MLL, Pylone, etc.","ENVTECH",
AM1807="AKTIVCO DEFAUT GE &amp; POWER Cabinet","AKTIVCO",
AM1807="AKTIVCO Coupure ENEO &amp; Baisse de tension","AKTIVCO GRID ONLY",
AM1807="Coupure ENEO &amp; Baisse de tension","IHS GRID ONLY",
AM1807="Defaut GE &amp; POWER Cabinet","IHS",
AM1807="Sharing","Partners",
AM1807="Sites strategiques &amp; DataCenter","SST &amp; DC",
AM1807="Exclu","Exclu",
AM1807="SAT","SAT",
AM1807="SPARE-ISSUE","SPARE-ISSUE",
AM1807="Fiber CAmtel","TRANS_FO_CAMTEL",
AM1807="Fiber AOF","Fiber AOF",
AM1807="Projet OCM (HUAWEI)","TRAVAUX-HUAWEI",
AM1807="Projet OCM (NOKIA)","TRAVAUX-NOKIA",
AM1807="ACCESS-ISSUE","ACCESS-ISSUE",
AM1807="Projet OCM (ZTE, NOKIA, autres projets)","TRAVAUX OCM",
AM1807="No root CAuse","No root cause",
AM1807="ODU HS","PDH",
AM1807="IP &amp; VLAN","PDH",
AM1807="Warehouse HUAWEI","SPARE-ISSUE",
AM1807="SPARE-HS","SPARE-ISSUE",
AM1807="Power Telco","BSS",AM1807="no impacts","no impacts"
),"")</f>
        <v>no impacts</v>
      </c>
      <c r="AL1807" s="48" t="str" cm="1">
        <f t="array" ref="AL1807">IFERROR(_xlfn.IFS(
AM1807="MPR ISSUE","TX ISSUE",
AM1807="BSS Hardware Issue","RAN ISSUE",
AM1807="Sites strategiques, MLL, Pylone, etc.","ENVTECH",
AM1807="AKTIVCO DEFAUT GE &amp; POWER Cabinet","POWER ISSUE",
AM1807="AKTIVCO Coupure ENEO &amp; Baisse de tension","POWER ISSUE",
AM1807="Coupure ENEO &amp; Baisse de tension","POWER ISSUE",
AM1807="Defaut GE &amp; POWER Cabinet","POWER ISSUE",
AM1807="Sharing","POWER ISSUE",
AM1807="Sites strategiques &amp; DataCenter","POWER ISSUE",
AM1807="Exclu","Exclu",
AM1807="SAT","TX ISSUE",
AM1807="SPARE-ISSUE","SPARE-ISSUE",
AM1807="Fiber CAmtel","TX ISSUE",
AM1807="Fiber AOF","TX ISSUE",
AM1807="Projet OCM (HUAWEI)","TRAVAUX-HUAWEI",
AM1807="Projet OCM (NOKIA)","TRAVAUX -NOKIA",
AM1807="ACCESS-ISSUE","ACCESS-ISSUE",
AM1807="Projet OCM (ZTE, NOKIA, autres projets)","TRAVAUX OCM",
AM1807="No root CAuse","No root cause",
AM1807="ODU HS","TX ISSUE",
AM1807="IP &amp; VLAN","TX ISSUE",
AM1807="Warehouse HUAWEI","SPARE-ISSUE",
AM1807="SPARE-HS","SPARE-ISSUE",
AM1807="Power Telco","RAN ISSUE",AM1807="no impacts","no impacts"
),"")</f>
        <v>no impacts</v>
      </c>
      <c r="AM1807" s="67" t="s">
        <v>5605</v>
      </c>
      <c r="AN1807" s="48" t="str" cm="1">
        <f t="array" ref="AN1807">IFERROR(_xlfn.IFS(
AM1807="MPR ISSUE","ACTIVE",
AM1807="BSS Hardware Issue","ACTIVE",
AM1807="Sites strategiques, MLL, Pylone, etc.","PASSIVE",
AM1807="AKTIVCO DEFAUT GE &amp; POWER Cabinet","PASSIVE",
AM1807="AKTIVCO Coupure ENEO &amp; Baisse de tension","PASSIVE",
AM1807="Coupure ENEO &amp; Baisse de tension","PASSIVE",
AM1807="Defaut GE &amp; POWER Cabinet","PASSIVE",
AM1807="Sharing","PASSIVE",
AM1807="Sites strategiques &amp; DataCenter","PASSIVE",
AM1807="Exclu","Exclu",
AM1807="SAT","ACTIVE",
AM1807="SPARE-ISSUE","SPARE-ISSUE",
AM1807="Fiber CAmtel","ACTIVE",
AM1807="Fiber AOF","ACTIVE",
AM1807="Projet OCM (HUAWEI)","PLANNED WORKS",
AM1807="Projet OCM (NOKIA)","PLANNED WORKS",
AM1807="ACCESS-ISSUE","ACCESS-ISSUE",
AM1807="Projet OCM (ZTE, NOKIA, autres projets)","PLANNED WORKS",
AM1807="No root CAuse","No root cause",
AM1807="ODU HS","ACTIVE",
AM1807="IP &amp; VLAN","ACTIVE",
AM1807="Warehouse HUAWEI","SPARE-ISSUE",
AM1807="SPARE-HS","SPARE-ISSUE",
AM1807="Power Telco","ACTIVE", AM1807="no impacts","no impacts"
),"")</f>
        <v>no impacts</v>
      </c>
      <c r="AO1807" s="93" t="s">
        <v>5537</v>
      </c>
      <c r="AP1807" s="101" t="str">
        <f t="shared" si="51"/>
        <v>LIT_621</v>
      </c>
      <c r="AR1807" s="17" t="s">
        <v>5537</v>
      </c>
      <c r="AS1807" s="7" t="s">
        <v>5537</v>
      </c>
      <c r="AT1807" s="6"/>
      <c r="AU1807" s="7"/>
      <c r="AV1807" s="3" t="s">
        <v>5537</v>
      </c>
      <c r="AW1807" s="18" t="s">
        <v>5537</v>
      </c>
      <c r="AX1807" s="18" t="s">
        <v>5537</v>
      </c>
      <c r="AY1807" s="18" t="s">
        <v>5537</v>
      </c>
      <c r="AZ1807" s="18" t="s">
        <v>5537</v>
      </c>
      <c r="BA1807" s="18" t="s">
        <v>5537</v>
      </c>
      <c r="BB1807" s="18" t="s">
        <v>5537</v>
      </c>
      <c r="BC1807" s="18" t="s">
        <v>5537</v>
      </c>
      <c r="BD1807" s="18" t="s">
        <v>5537</v>
      </c>
      <c r="BE1807" s="18" t="s">
        <v>5537</v>
      </c>
      <c r="BF1807" s="18" t="s">
        <v>5537</v>
      </c>
      <c r="BG1807" s="18" t="s">
        <v>5537</v>
      </c>
      <c r="BH1807" s="18" t="s">
        <v>5537</v>
      </c>
      <c r="BI1807" s="9" t="s">
        <v>5537</v>
      </c>
      <c r="BJ1807" s="14"/>
      <c r="BK1807" s="14" t="s">
        <v>5537</v>
      </c>
      <c r="BL1807" s="14" t="str">
        <f>_xlfn.XLOOKUP(B1807,'[4]cell downs 18042026 17h'!$B:$B,'[4]cell downs 18042026 17h'!$B:$B,"")</f>
        <v/>
      </c>
      <c r="BM1807" s="14" t="str">
        <f>_xlfn.XLOOKUP(B1807,'[5]Cells Huawei 19042026 15h'!$B:$B,'[5]Cells Huawei 19042026 15h'!$B:$B,"")</f>
        <v/>
      </c>
      <c r="BN1807" s="9" t="str">
        <f>_xlfn.XLOOKUP(B1807,'[6]cells down 19042026 9H40'!$B:$B,'[6]cells down 19042026 9H40'!$B:$B,"")</f>
        <v/>
      </c>
      <c r="BO1807" s="9" t="s">
        <v>4319</v>
      </c>
      <c r="BP1807" s="9" t="s">
        <v>594</v>
      </c>
      <c r="BQ1807" s="115"/>
    </row>
    <row r="1808" spans="1:69" s="9" customFormat="1" x14ac:dyDescent="0.3">
      <c r="A1808" s="1" t="s">
        <v>2459</v>
      </c>
      <c r="B1808" s="1" t="s">
        <v>2460</v>
      </c>
      <c r="C1808" s="3" t="str">
        <f>_xlfn.XLOOKUP(B1808,'[1]daily break down'!$D:$D,'[1]daily break down'!$E:$E,"")</f>
        <v>LITTORAL</v>
      </c>
      <c r="D1808" s="1" t="s">
        <v>11</v>
      </c>
      <c r="E1808" s="1" t="s">
        <v>96</v>
      </c>
      <c r="F1808" s="3" t="s">
        <v>31</v>
      </c>
      <c r="G1808" s="1" t="s">
        <v>2461</v>
      </c>
      <c r="H1808" s="34" t="str">
        <f>_xlfn.XLOOKUP(B1808,[2]CALCULATION!$B:$B,[2]CALCULATION!$H:$H,"")</f>
        <v>ZTE</v>
      </c>
      <c r="I1808" s="28">
        <v>5.1944665599415574</v>
      </c>
      <c r="J1808" s="28">
        <v>10.797017546863454</v>
      </c>
      <c r="K1808" s="28">
        <v>4.4570039065955553</v>
      </c>
      <c r="L1808" s="28">
        <v>0.57985406625517599</v>
      </c>
      <c r="M1808" s="28">
        <v>8.9089426509489673</v>
      </c>
      <c r="N1808" s="28">
        <v>0</v>
      </c>
      <c r="O1808" s="28">
        <v>0</v>
      </c>
      <c r="P1808" s="28">
        <v>0</v>
      </c>
      <c r="Q1808" s="28">
        <v>0</v>
      </c>
      <c r="R1808" s="28">
        <v>0</v>
      </c>
      <c r="S1808" s="94">
        <v>0</v>
      </c>
      <c r="T1808" s="94">
        <f>_xlfn.XLOOKUP(B1808,'[3]Nur des jours'!$B:$B,'[3]Nur des jours'!$U:$U,"")</f>
        <v>0</v>
      </c>
      <c r="U1808" s="94">
        <v>0</v>
      </c>
      <c r="V1808" s="94">
        <v>0</v>
      </c>
      <c r="W1808" s="94">
        <v>0</v>
      </c>
      <c r="X1808" s="94">
        <v>0</v>
      </c>
      <c r="Y1808" s="94">
        <v>0</v>
      </c>
      <c r="Z1808" s="94">
        <v>0</v>
      </c>
      <c r="AA1808" s="94">
        <v>0</v>
      </c>
      <c r="AB1808" s="94">
        <v>0</v>
      </c>
      <c r="AC1808" s="94">
        <f>_xlfn.XLOOKUP(B1808,'[3]Nur des jours'!$B:$B,'[3]Nur des jours'!$N:$N,"")</f>
        <v>0</v>
      </c>
      <c r="AD1808" s="94">
        <v>0</v>
      </c>
      <c r="AE1808" s="94">
        <v>0</v>
      </c>
      <c r="AF1808" s="94">
        <v>0</v>
      </c>
      <c r="AG1808" s="94">
        <v>0</v>
      </c>
      <c r="AH1808" s="94">
        <v>0</v>
      </c>
      <c r="AI1808" s="49" t="s">
        <v>5559</v>
      </c>
      <c r="AJ1808" s="49"/>
      <c r="AK1808" s="48" t="str" cm="1">
        <f t="array" ref="AK1808">IFERROR(_xlfn.IFS(
AM1808="MPR ISSUE","PDH",
AM1808="BSS Hardware Issue","BSS",
AM1808="Sites strategiques, MLL, Pylone, etc.","ENVTECH",
AM1808="AKTIVCO DEFAUT GE &amp; POWER Cabinet","AKTIVCO",
AM1808="AKTIVCO Coupure ENEO &amp; Baisse de tension","AKTIVCO GRID ONLY",
AM1808="Coupure ENEO &amp; Baisse de tension","IHS GRID ONLY",
AM1808="Defaut GE &amp; POWER Cabinet","IHS",
AM1808="Sharing","Partners",
AM1808="Sites strategiques &amp; DataCenter","SST &amp; DC",
AM1808="Exclu","Exclu",
AM1808="SAT","SAT",
AM1808="SPARE-ISSUE","SPARE-ISSUE",
AM1808="Fiber CAmtel","TRANS_FO_CAMTEL",
AM1808="Fiber AOF","Fiber AOF",
AM1808="Projet OCM (HUAWEI)","TRAVAUX-HUAWEI",
AM1808="Projet OCM (NOKIA)","TRAVAUX-NOKIA",
AM1808="ACCESS-ISSUE","ACCESS-ISSUE",
AM1808="Projet OCM (ZTE, NOKIA, autres projets)","TRAVAUX OCM",
AM1808="No root CAuse","No root cause",
AM1808="ODU HS","PDH",
AM1808="IP &amp; VLAN","PDH",
AM1808="Warehouse HUAWEI","SPARE-ISSUE",
AM1808="SPARE-HS","SPARE-ISSUE",
AM1808="Power Telco","BSS",AM1808="no impacts","no impacts"
),"")</f>
        <v>no impacts</v>
      </c>
      <c r="AL1808" s="48" t="str" cm="1">
        <f t="array" ref="AL1808">IFERROR(_xlfn.IFS(
AM1808="MPR ISSUE","TX ISSUE",
AM1808="BSS Hardware Issue","RAN ISSUE",
AM1808="Sites strategiques, MLL, Pylone, etc.","ENVTECH",
AM1808="AKTIVCO DEFAUT GE &amp; POWER Cabinet","POWER ISSUE",
AM1808="AKTIVCO Coupure ENEO &amp; Baisse de tension","POWER ISSUE",
AM1808="Coupure ENEO &amp; Baisse de tension","POWER ISSUE",
AM1808="Defaut GE &amp; POWER Cabinet","POWER ISSUE",
AM1808="Sharing","POWER ISSUE",
AM1808="Sites strategiques &amp; DataCenter","POWER ISSUE",
AM1808="Exclu","Exclu",
AM1808="SAT","TX ISSUE",
AM1808="SPARE-ISSUE","SPARE-ISSUE",
AM1808="Fiber CAmtel","TX ISSUE",
AM1808="Fiber AOF","TX ISSUE",
AM1808="Projet OCM (HUAWEI)","TRAVAUX-HUAWEI",
AM1808="Projet OCM (NOKIA)","TRAVAUX -NOKIA",
AM1808="ACCESS-ISSUE","ACCESS-ISSUE",
AM1808="Projet OCM (ZTE, NOKIA, autres projets)","TRAVAUX OCM",
AM1808="No root CAuse","No root cause",
AM1808="ODU HS","TX ISSUE",
AM1808="IP &amp; VLAN","TX ISSUE",
AM1808="Warehouse HUAWEI","SPARE-ISSUE",
AM1808="SPARE-HS","SPARE-ISSUE",
AM1808="Power Telco","RAN ISSUE",AM1808="no impacts","no impacts"
),"")</f>
        <v>no impacts</v>
      </c>
      <c r="AM1808" s="67" t="s">
        <v>5605</v>
      </c>
      <c r="AN1808" s="48" t="str" cm="1">
        <f t="array" ref="AN1808">IFERROR(_xlfn.IFS(
AM1808="MPR ISSUE","ACTIVE",
AM1808="BSS Hardware Issue","ACTIVE",
AM1808="Sites strategiques, MLL, Pylone, etc.","PASSIVE",
AM1808="AKTIVCO DEFAUT GE &amp; POWER Cabinet","PASSIVE",
AM1808="AKTIVCO Coupure ENEO &amp; Baisse de tension","PASSIVE",
AM1808="Coupure ENEO &amp; Baisse de tension","PASSIVE",
AM1808="Defaut GE &amp; POWER Cabinet","PASSIVE",
AM1808="Sharing","PASSIVE",
AM1808="Sites strategiques &amp; DataCenter","PASSIVE",
AM1808="Exclu","Exclu",
AM1808="SAT","ACTIVE",
AM1808="SPARE-ISSUE","SPARE-ISSUE",
AM1808="Fiber CAmtel","ACTIVE",
AM1808="Fiber AOF","ACTIVE",
AM1808="Projet OCM (HUAWEI)","PLANNED WORKS",
AM1808="Projet OCM (NOKIA)","PLANNED WORKS",
AM1808="ACCESS-ISSUE","ACCESS-ISSUE",
AM1808="Projet OCM (ZTE, NOKIA, autres projets)","PLANNED WORKS",
AM1808="No root CAuse","No root cause",
AM1808="ODU HS","ACTIVE",
AM1808="IP &amp; VLAN","ACTIVE",
AM1808="Warehouse HUAWEI","SPARE-ISSUE",
AM1808="SPARE-HS","SPARE-ISSUE",
AM1808="Power Telco","ACTIVE", AM1808="no impacts","no impacts"
),"")</f>
        <v>no impacts</v>
      </c>
      <c r="AO1808" s="93" t="s">
        <v>5537</v>
      </c>
      <c r="AP1808" s="101" t="str">
        <f t="shared" si="51"/>
        <v>LIT_598</v>
      </c>
      <c r="AR1808" s="17" t="s">
        <v>5537</v>
      </c>
      <c r="AS1808" s="7" t="s">
        <v>5537</v>
      </c>
      <c r="AT1808" s="6"/>
      <c r="AU1808" s="7"/>
      <c r="AV1808" s="3" t="s">
        <v>5537</v>
      </c>
      <c r="AW1808" s="18" t="s">
        <v>5537</v>
      </c>
      <c r="AX1808" s="18" t="s">
        <v>5537</v>
      </c>
      <c r="AY1808" s="18" t="s">
        <v>5537</v>
      </c>
      <c r="AZ1808" s="18" t="s">
        <v>5537</v>
      </c>
      <c r="BA1808" s="18" t="s">
        <v>5537</v>
      </c>
      <c r="BB1808" s="18" t="s">
        <v>5537</v>
      </c>
      <c r="BC1808" s="18" t="s">
        <v>5537</v>
      </c>
      <c r="BD1808" s="18" t="s">
        <v>5537</v>
      </c>
      <c r="BE1808" s="18" t="s">
        <v>5537</v>
      </c>
      <c r="BF1808" s="18" t="s">
        <v>5537</v>
      </c>
      <c r="BG1808" s="18" t="s">
        <v>5537</v>
      </c>
      <c r="BH1808" s="18" t="s">
        <v>5537</v>
      </c>
      <c r="BI1808" s="9" t="s">
        <v>5537</v>
      </c>
      <c r="BJ1808" s="14"/>
      <c r="BK1808" s="14" t="s">
        <v>5537</v>
      </c>
      <c r="BL1808" s="14" t="str">
        <f>_xlfn.XLOOKUP(B1808,'[4]cell downs 18042026 17h'!$B:$B,'[4]cell downs 18042026 17h'!$B:$B,"")</f>
        <v/>
      </c>
      <c r="BM1808" s="14" t="str">
        <f>_xlfn.XLOOKUP(B1808,'[5]Cells Huawei 19042026 15h'!$B:$B,'[5]Cells Huawei 19042026 15h'!$B:$B,"")</f>
        <v/>
      </c>
      <c r="BN1808" s="9" t="str">
        <f>_xlfn.XLOOKUP(B1808,'[6]cells down 19042026 9H40'!$B:$B,'[6]cells down 19042026 9H40'!$B:$B,"")</f>
        <v/>
      </c>
      <c r="BO1808" s="9" t="s">
        <v>2460</v>
      </c>
      <c r="BP1808" s="9" t="s">
        <v>5537</v>
      </c>
      <c r="BQ1808" s="115"/>
    </row>
    <row r="1809" spans="1:69" s="9" customFormat="1" x14ac:dyDescent="0.3">
      <c r="A1809" s="1" t="s">
        <v>2115</v>
      </c>
      <c r="B1809" s="8" t="s">
        <v>2116</v>
      </c>
      <c r="C1809" s="3" t="str">
        <f>_xlfn.XLOOKUP(B1809,'[1]daily break down'!$D:$D,'[1]daily break down'!$E:$E,"")</f>
        <v>Yaounde</v>
      </c>
      <c r="D1809" s="1" t="s">
        <v>11</v>
      </c>
      <c r="E1809" s="1" t="s">
        <v>145</v>
      </c>
      <c r="F1809" s="3" t="s">
        <v>37</v>
      </c>
      <c r="G1809" s="1" t="s">
        <v>38</v>
      </c>
      <c r="H1809" s="34" t="str">
        <f>_xlfn.XLOOKUP(B1809,[2]CALCULATION!$B:$B,[2]CALCULATION!$H:$H,"")</f>
        <v>ZTE</v>
      </c>
      <c r="I1809" s="28">
        <v>8.4020340550119421</v>
      </c>
      <c r="J1809" s="28">
        <v>0</v>
      </c>
      <c r="K1809" s="28">
        <v>2.6205793974882505</v>
      </c>
      <c r="L1809" s="28">
        <v>13.791687712059083</v>
      </c>
      <c r="M1809" s="28">
        <v>8.7669932626208151</v>
      </c>
      <c r="N1809" s="28">
        <v>0</v>
      </c>
      <c r="O1809" s="28">
        <v>0</v>
      </c>
      <c r="P1809" s="28">
        <v>0</v>
      </c>
      <c r="Q1809" s="28">
        <v>0</v>
      </c>
      <c r="R1809" s="28">
        <v>0</v>
      </c>
      <c r="S1809" s="94">
        <v>0</v>
      </c>
      <c r="T1809" s="94">
        <f>_xlfn.XLOOKUP(B1809,'[3]Nur des jours'!$B:$B,'[3]Nur des jours'!$U:$U,"")</f>
        <v>0</v>
      </c>
      <c r="U1809" s="94">
        <v>0</v>
      </c>
      <c r="V1809" s="94">
        <v>0</v>
      </c>
      <c r="W1809" s="94">
        <v>0</v>
      </c>
      <c r="X1809" s="94">
        <v>0</v>
      </c>
      <c r="Y1809" s="94">
        <v>0</v>
      </c>
      <c r="Z1809" s="94">
        <v>0</v>
      </c>
      <c r="AA1809" s="94">
        <v>0</v>
      </c>
      <c r="AB1809" s="94">
        <v>0</v>
      </c>
      <c r="AC1809" s="94">
        <f>_xlfn.XLOOKUP(B1809,'[3]Nur des jours'!$B:$B,'[3]Nur des jours'!$N:$N,"")</f>
        <v>0</v>
      </c>
      <c r="AD1809" s="94">
        <v>0</v>
      </c>
      <c r="AE1809" s="94">
        <v>0</v>
      </c>
      <c r="AF1809" s="94">
        <v>0</v>
      </c>
      <c r="AG1809" s="94">
        <v>0</v>
      </c>
      <c r="AH1809" s="94">
        <v>0</v>
      </c>
      <c r="AI1809" s="49" t="s">
        <v>5559</v>
      </c>
      <c r="AJ1809" s="49"/>
      <c r="AK1809" s="48" t="str" cm="1">
        <f t="array" ref="AK1809">IFERROR(_xlfn.IFS(
AM1809="MPR ISSUE","PDH",
AM1809="BSS Hardware Issue","BSS",
AM1809="Sites strategiques, MLL, Pylone, etc.","ENVTECH",
AM1809="AKTIVCO DEFAUT GE &amp; POWER Cabinet","AKTIVCO",
AM1809="AKTIVCO Coupure ENEO &amp; Baisse de tension","AKTIVCO GRID ONLY",
AM1809="Coupure ENEO &amp; Baisse de tension","IHS GRID ONLY",
AM1809="Defaut GE &amp; POWER Cabinet","IHS",
AM1809="Sharing","Partners",
AM1809="Sites strategiques &amp; DataCenter","SST &amp; DC",
AM1809="Exclu","Exclu",
AM1809="SAT","SAT",
AM1809="SPARE-ISSUE","SPARE-ISSUE",
AM1809="Fiber CAmtel","TRANS_FO_CAMTEL",
AM1809="Fiber AOF","Fiber AOF",
AM1809="Projet OCM (HUAWEI)","TRAVAUX-HUAWEI",
AM1809="Projet OCM (NOKIA)","TRAVAUX-NOKIA",
AM1809="ACCESS-ISSUE","ACCESS-ISSUE",
AM1809="Projet OCM (ZTE, NOKIA, autres projets)","TRAVAUX OCM",
AM1809="No root CAuse","No root cause",
AM1809="ODU HS","PDH",
AM1809="IP &amp; VLAN","PDH",
AM1809="Warehouse HUAWEI","SPARE-ISSUE",
AM1809="SPARE-HS","SPARE-ISSUE",
AM1809="Power Telco","BSS",AM1809="no impacts","no impacts"
),"")</f>
        <v>no impacts</v>
      </c>
      <c r="AL1809" s="48" t="str" cm="1">
        <f t="array" ref="AL1809">IFERROR(_xlfn.IFS(
AM1809="MPR ISSUE","TX ISSUE",
AM1809="BSS Hardware Issue","RAN ISSUE",
AM1809="Sites strategiques, MLL, Pylone, etc.","ENVTECH",
AM1809="AKTIVCO DEFAUT GE &amp; POWER Cabinet","POWER ISSUE",
AM1809="AKTIVCO Coupure ENEO &amp; Baisse de tension","POWER ISSUE",
AM1809="Coupure ENEO &amp; Baisse de tension","POWER ISSUE",
AM1809="Defaut GE &amp; POWER Cabinet","POWER ISSUE",
AM1809="Sharing","POWER ISSUE",
AM1809="Sites strategiques &amp; DataCenter","POWER ISSUE",
AM1809="Exclu","Exclu",
AM1809="SAT","TX ISSUE",
AM1809="SPARE-ISSUE","SPARE-ISSUE",
AM1809="Fiber CAmtel","TX ISSUE",
AM1809="Fiber AOF","TX ISSUE",
AM1809="Projet OCM (HUAWEI)","TRAVAUX-HUAWEI",
AM1809="Projet OCM (NOKIA)","TRAVAUX -NOKIA",
AM1809="ACCESS-ISSUE","ACCESS-ISSUE",
AM1809="Projet OCM (ZTE, NOKIA, autres projets)","TRAVAUX OCM",
AM1809="No root CAuse","No root cause",
AM1809="ODU HS","TX ISSUE",
AM1809="IP &amp; VLAN","TX ISSUE",
AM1809="Warehouse HUAWEI","SPARE-ISSUE",
AM1809="SPARE-HS","SPARE-ISSUE",
AM1809="Power Telco","RAN ISSUE",AM1809="no impacts","no impacts"
),"")</f>
        <v>no impacts</v>
      </c>
      <c r="AM1809" s="67" t="s">
        <v>5605</v>
      </c>
      <c r="AN1809" s="48" t="str" cm="1">
        <f t="array" ref="AN1809">IFERROR(_xlfn.IFS(
AM1809="MPR ISSUE","ACTIVE",
AM1809="BSS Hardware Issue","ACTIVE",
AM1809="Sites strategiques, MLL, Pylone, etc.","PASSIVE",
AM1809="AKTIVCO DEFAUT GE &amp; POWER Cabinet","PASSIVE",
AM1809="AKTIVCO Coupure ENEO &amp; Baisse de tension","PASSIVE",
AM1809="Coupure ENEO &amp; Baisse de tension","PASSIVE",
AM1809="Defaut GE &amp; POWER Cabinet","PASSIVE",
AM1809="Sharing","PASSIVE",
AM1809="Sites strategiques &amp; DataCenter","PASSIVE",
AM1809="Exclu","Exclu",
AM1809="SAT","ACTIVE",
AM1809="SPARE-ISSUE","SPARE-ISSUE",
AM1809="Fiber CAmtel","ACTIVE",
AM1809="Fiber AOF","ACTIVE",
AM1809="Projet OCM (HUAWEI)","PLANNED WORKS",
AM1809="Projet OCM (NOKIA)","PLANNED WORKS",
AM1809="ACCESS-ISSUE","ACCESS-ISSUE",
AM1809="Projet OCM (ZTE, NOKIA, autres projets)","PLANNED WORKS",
AM1809="No root CAuse","No root cause",
AM1809="ODU HS","ACTIVE",
AM1809="IP &amp; VLAN","ACTIVE",
AM1809="Warehouse HUAWEI","SPARE-ISSUE",
AM1809="SPARE-HS","SPARE-ISSUE",
AM1809="Power Telco","ACTIVE", AM1809="no impacts","no impacts"
),"")</f>
        <v>no impacts</v>
      </c>
      <c r="AO1809" s="93" t="s">
        <v>5537</v>
      </c>
      <c r="AP1809" s="101" t="str">
        <f t="shared" si="51"/>
        <v>CTR_070</v>
      </c>
      <c r="AR1809" s="17" t="s">
        <v>5537</v>
      </c>
      <c r="AS1809" s="7" t="s">
        <v>5537</v>
      </c>
      <c r="AT1809" s="6"/>
      <c r="AU1809" s="7"/>
      <c r="AV1809" s="3" t="s">
        <v>5537</v>
      </c>
      <c r="AW1809" s="18" t="s">
        <v>5537</v>
      </c>
      <c r="AX1809" s="18" t="s">
        <v>5537</v>
      </c>
      <c r="AY1809" s="18" t="s">
        <v>5537</v>
      </c>
      <c r="AZ1809" s="18" t="s">
        <v>5537</v>
      </c>
      <c r="BA1809" s="18" t="s">
        <v>5537</v>
      </c>
      <c r="BB1809" s="18" t="s">
        <v>5537</v>
      </c>
      <c r="BC1809" s="18" t="s">
        <v>5537</v>
      </c>
      <c r="BD1809" s="18" t="s">
        <v>5537</v>
      </c>
      <c r="BE1809" s="18" t="s">
        <v>5537</v>
      </c>
      <c r="BF1809" s="18" t="s">
        <v>5537</v>
      </c>
      <c r="BG1809" s="18" t="s">
        <v>5537</v>
      </c>
      <c r="BH1809" s="18" t="s">
        <v>5537</v>
      </c>
      <c r="BI1809" s="9" t="s">
        <v>5537</v>
      </c>
      <c r="BJ1809" s="14"/>
      <c r="BK1809" s="14" t="s">
        <v>5537</v>
      </c>
      <c r="BL1809" s="14" t="str">
        <f>_xlfn.XLOOKUP(B1809,'[4]cell downs 18042026 17h'!$B:$B,'[4]cell downs 18042026 17h'!$B:$B,"")</f>
        <v/>
      </c>
      <c r="BM1809" s="14" t="str">
        <f>_xlfn.XLOOKUP(B1809,'[5]Cells Huawei 19042026 15h'!$B:$B,'[5]Cells Huawei 19042026 15h'!$B:$B,"")</f>
        <v/>
      </c>
      <c r="BN1809" s="9" t="str">
        <f>_xlfn.XLOOKUP(B1809,'[6]cells down 19042026 9H40'!$B:$B,'[6]cells down 19042026 9H40'!$B:$B,"")</f>
        <v/>
      </c>
      <c r="BO1809" s="9" t="s">
        <v>2116</v>
      </c>
      <c r="BP1809" s="9" t="s">
        <v>5537</v>
      </c>
      <c r="BQ1809" s="115"/>
    </row>
    <row r="1810" spans="1:69" s="9" customFormat="1" x14ac:dyDescent="0.3">
      <c r="A1810" s="1" t="s">
        <v>4760</v>
      </c>
      <c r="B1810" s="8" t="s">
        <v>4761</v>
      </c>
      <c r="C1810" s="3" t="str">
        <f>_xlfn.XLOOKUP(B1810,'[1]daily break down'!$D:$D,'[1]daily break down'!$E:$E,"")</f>
        <v>SUD-OUEST</v>
      </c>
      <c r="D1810" s="1" t="s">
        <v>11</v>
      </c>
      <c r="E1810" s="1"/>
      <c r="F1810" s="3" t="s">
        <v>13</v>
      </c>
      <c r="G1810" s="1" t="s">
        <v>63</v>
      </c>
      <c r="H1810" s="32" t="str">
        <f>_xlfn.XLOOKUP(B1810,[2]CALCULATION!$B:$B,[2]CALCULATION!$H:$H,"")</f>
        <v>Huawei</v>
      </c>
      <c r="I1810" s="28">
        <v>0</v>
      </c>
      <c r="J1810" s="28">
        <v>4.6460379016816343E-2</v>
      </c>
      <c r="K1810" s="28">
        <v>0</v>
      </c>
      <c r="L1810" s="28">
        <v>0</v>
      </c>
      <c r="M1810" s="28">
        <v>3.8175985138385951</v>
      </c>
      <c r="N1810" s="28">
        <v>0</v>
      </c>
      <c r="O1810" s="28">
        <v>0</v>
      </c>
      <c r="P1810" s="28">
        <v>0</v>
      </c>
      <c r="Q1810" s="28">
        <v>0</v>
      </c>
      <c r="R1810" s="28">
        <v>0</v>
      </c>
      <c r="S1810" s="94">
        <v>0</v>
      </c>
      <c r="T1810" s="94">
        <f>_xlfn.XLOOKUP(B1810,'[3]Nur des jours'!$B:$B,'[3]Nur des jours'!$U:$U,"")</f>
        <v>0</v>
      </c>
      <c r="U1810" s="94">
        <v>0</v>
      </c>
      <c r="V1810" s="94">
        <v>0</v>
      </c>
      <c r="W1810" s="94">
        <v>0</v>
      </c>
      <c r="X1810" s="94">
        <v>0</v>
      </c>
      <c r="Y1810" s="94">
        <v>0</v>
      </c>
      <c r="Z1810" s="94">
        <v>0</v>
      </c>
      <c r="AA1810" s="94">
        <v>0</v>
      </c>
      <c r="AB1810" s="94">
        <v>0</v>
      </c>
      <c r="AC1810" s="94">
        <f>_xlfn.XLOOKUP(B1810,'[3]Nur des jours'!$B:$B,'[3]Nur des jours'!$N:$N,"")</f>
        <v>0</v>
      </c>
      <c r="AD1810" s="94">
        <v>0</v>
      </c>
      <c r="AE1810" s="94">
        <v>0</v>
      </c>
      <c r="AF1810" s="94">
        <v>0</v>
      </c>
      <c r="AG1810" s="94">
        <v>0</v>
      </c>
      <c r="AH1810" s="94">
        <v>0</v>
      </c>
      <c r="AI1810" s="49" t="s">
        <v>5559</v>
      </c>
      <c r="AJ1810" s="49"/>
      <c r="AK1810" s="48" t="str" cm="1">
        <f t="array" ref="AK1810">IFERROR(_xlfn.IFS(
AM1810="MPR ISSUE","PDH",
AM1810="BSS Hardware Issue","BSS",
AM1810="Sites strategiques, MLL, Pylone, etc.","ENVTECH",
AM1810="AKTIVCO DEFAUT GE &amp; POWER Cabinet","AKTIVCO",
AM1810="AKTIVCO Coupure ENEO &amp; Baisse de tension","AKTIVCO GRID ONLY",
AM1810="Coupure ENEO &amp; Baisse de tension","IHS GRID ONLY",
AM1810="Defaut GE &amp; POWER Cabinet","IHS",
AM1810="Sharing","Partners",
AM1810="Sites strategiques &amp; DataCenter","SST &amp; DC",
AM1810="Exclu","Exclu",
AM1810="SAT","SAT",
AM1810="SPARE-ISSUE","SPARE-ISSUE",
AM1810="Fiber CAmtel","TRANS_FO_CAMTEL",
AM1810="Fiber AOF","Fiber AOF",
AM1810="Projet OCM (HUAWEI)","TRAVAUX-HUAWEI",
AM1810="Projet OCM (NOKIA)","TRAVAUX-NOKIA",
AM1810="ACCESS-ISSUE","ACCESS-ISSUE",
AM1810="Projet OCM (ZTE, NOKIA, autres projets)","TRAVAUX OCM",
AM1810="No root CAuse","No root cause",
AM1810="ODU HS","PDH",
AM1810="IP &amp; VLAN","PDH",
AM1810="Warehouse HUAWEI","SPARE-ISSUE",
AM1810="SPARE-HS","SPARE-ISSUE",
AM1810="Power Telco","BSS",AM1810="no impacts","no impacts"
),"")</f>
        <v>no impacts</v>
      </c>
      <c r="AL1810" s="48" t="str" cm="1">
        <f t="array" ref="AL1810">IFERROR(_xlfn.IFS(
AM1810="MPR ISSUE","TX ISSUE",
AM1810="BSS Hardware Issue","RAN ISSUE",
AM1810="Sites strategiques, MLL, Pylone, etc.","ENVTECH",
AM1810="AKTIVCO DEFAUT GE &amp; POWER Cabinet","POWER ISSUE",
AM1810="AKTIVCO Coupure ENEO &amp; Baisse de tension","POWER ISSUE",
AM1810="Coupure ENEO &amp; Baisse de tension","POWER ISSUE",
AM1810="Defaut GE &amp; POWER Cabinet","POWER ISSUE",
AM1810="Sharing","POWER ISSUE",
AM1810="Sites strategiques &amp; DataCenter","POWER ISSUE",
AM1810="Exclu","Exclu",
AM1810="SAT","TX ISSUE",
AM1810="SPARE-ISSUE","SPARE-ISSUE",
AM1810="Fiber CAmtel","TX ISSUE",
AM1810="Fiber AOF","TX ISSUE",
AM1810="Projet OCM (HUAWEI)","TRAVAUX-HUAWEI",
AM1810="Projet OCM (NOKIA)","TRAVAUX -NOKIA",
AM1810="ACCESS-ISSUE","ACCESS-ISSUE",
AM1810="Projet OCM (ZTE, NOKIA, autres projets)","TRAVAUX OCM",
AM1810="No root CAuse","No root cause",
AM1810="ODU HS","TX ISSUE",
AM1810="IP &amp; VLAN","TX ISSUE",
AM1810="Warehouse HUAWEI","SPARE-ISSUE",
AM1810="SPARE-HS","SPARE-ISSUE",
AM1810="Power Telco","RAN ISSUE",AM1810="no impacts","no impacts"
),"")</f>
        <v>no impacts</v>
      </c>
      <c r="AM1810" s="67" t="s">
        <v>5605</v>
      </c>
      <c r="AN1810" s="48" t="str" cm="1">
        <f t="array" ref="AN1810">IFERROR(_xlfn.IFS(
AM1810="MPR ISSUE","ACTIVE",
AM1810="BSS Hardware Issue","ACTIVE",
AM1810="Sites strategiques, MLL, Pylone, etc.","PASSIVE",
AM1810="AKTIVCO DEFAUT GE &amp; POWER Cabinet","PASSIVE",
AM1810="AKTIVCO Coupure ENEO &amp; Baisse de tension","PASSIVE",
AM1810="Coupure ENEO &amp; Baisse de tension","PASSIVE",
AM1810="Defaut GE &amp; POWER Cabinet","PASSIVE",
AM1810="Sharing","PASSIVE",
AM1810="Sites strategiques &amp; DataCenter","PASSIVE",
AM1810="Exclu","Exclu",
AM1810="SAT","ACTIVE",
AM1810="SPARE-ISSUE","SPARE-ISSUE",
AM1810="Fiber CAmtel","ACTIVE",
AM1810="Fiber AOF","ACTIVE",
AM1810="Projet OCM (HUAWEI)","PLANNED WORKS",
AM1810="Projet OCM (NOKIA)","PLANNED WORKS",
AM1810="ACCESS-ISSUE","ACCESS-ISSUE",
AM1810="Projet OCM (ZTE, NOKIA, autres projets)","PLANNED WORKS",
AM1810="No root CAuse","No root cause",
AM1810="ODU HS","ACTIVE",
AM1810="IP &amp; VLAN","ACTIVE",
AM1810="Warehouse HUAWEI","SPARE-ISSUE",
AM1810="SPARE-HS","SPARE-ISSUE",
AM1810="Power Telco","ACTIVE", AM1810="no impacts","no impacts"
),"")</f>
        <v>no impacts</v>
      </c>
      <c r="AO1810" s="93" t="s">
        <v>5537</v>
      </c>
      <c r="AP1810" s="101" t="str">
        <f t="shared" si="51"/>
        <v>SUO_193</v>
      </c>
      <c r="AR1810" s="17" t="s">
        <v>5537</v>
      </c>
      <c r="AS1810" s="7" t="s">
        <v>5537</v>
      </c>
      <c r="AT1810" s="6"/>
      <c r="AU1810" s="7"/>
      <c r="AV1810" s="3" t="s">
        <v>5537</v>
      </c>
      <c r="AW1810" s="18" t="s">
        <v>5537</v>
      </c>
      <c r="AX1810" s="18" t="s">
        <v>5537</v>
      </c>
      <c r="AY1810" s="18" t="s">
        <v>5537</v>
      </c>
      <c r="AZ1810" s="18" t="s">
        <v>5537</v>
      </c>
      <c r="BA1810" s="18" t="s">
        <v>5537</v>
      </c>
      <c r="BB1810" s="18" t="s">
        <v>5537</v>
      </c>
      <c r="BC1810" s="18" t="s">
        <v>5537</v>
      </c>
      <c r="BD1810" s="18" t="s">
        <v>5537</v>
      </c>
      <c r="BE1810" s="18" t="s">
        <v>5537</v>
      </c>
      <c r="BF1810" s="18" t="s">
        <v>5537</v>
      </c>
      <c r="BG1810" s="18" t="s">
        <v>5537</v>
      </c>
      <c r="BH1810" s="18" t="s">
        <v>5537</v>
      </c>
      <c r="BI1810" s="9" t="s">
        <v>5537</v>
      </c>
      <c r="BJ1810" s="14"/>
      <c r="BK1810" s="14" t="s">
        <v>5537</v>
      </c>
      <c r="BL1810" s="14" t="str">
        <f>_xlfn.XLOOKUP(B1810,'[4]cell downs 18042026 17h'!$B:$B,'[4]cell downs 18042026 17h'!$B:$B,"")</f>
        <v/>
      </c>
      <c r="BM1810" s="14" t="str">
        <f>_xlfn.XLOOKUP(B1810,'[5]Cells Huawei 19042026 15h'!$B:$B,'[5]Cells Huawei 19042026 15h'!$B:$B,"")</f>
        <v/>
      </c>
      <c r="BN1810" s="9" t="str">
        <f>_xlfn.XLOOKUP(B1810,'[6]cells down 19042026 9H40'!$B:$B,'[6]cells down 19042026 9H40'!$B:$B,"")</f>
        <v/>
      </c>
      <c r="BO1810" s="9" t="s">
        <v>5537</v>
      </c>
      <c r="BP1810" s="9" t="s">
        <v>12</v>
      </c>
      <c r="BQ1810" s="115"/>
    </row>
    <row r="1811" spans="1:69" s="9" customFormat="1" x14ac:dyDescent="0.3">
      <c r="A1811" s="1" t="s">
        <v>3817</v>
      </c>
      <c r="B1811" s="8" t="s">
        <v>3818</v>
      </c>
      <c r="C1811" s="3" t="str">
        <f>_xlfn.XLOOKUP(B1811,'[1]daily break down'!$D:$D,'[1]daily break down'!$E:$E,"")</f>
        <v>EXTREME-NORD</v>
      </c>
      <c r="D1811" s="1" t="s">
        <v>11</v>
      </c>
      <c r="E1811" s="1" t="s">
        <v>12</v>
      </c>
      <c r="F1811" s="3" t="s">
        <v>55</v>
      </c>
      <c r="G1811" s="1" t="s">
        <v>3819</v>
      </c>
      <c r="H1811" s="32" t="str">
        <f>_xlfn.XLOOKUP(B1811,[2]CALCULATION!$B:$B,[2]CALCULATION!$H:$H,"")</f>
        <v>HUAWEI</v>
      </c>
      <c r="I1811" s="28">
        <v>0</v>
      </c>
      <c r="J1811" s="28">
        <v>0</v>
      </c>
      <c r="K1811" s="28">
        <v>0</v>
      </c>
      <c r="L1811" s="28">
        <v>0</v>
      </c>
      <c r="M1811" s="28">
        <v>0</v>
      </c>
      <c r="N1811" s="28">
        <v>0</v>
      </c>
      <c r="O1811" s="28">
        <v>0</v>
      </c>
      <c r="P1811" s="28">
        <v>0</v>
      </c>
      <c r="Q1811" s="28">
        <v>0</v>
      </c>
      <c r="R1811" s="28">
        <v>0</v>
      </c>
      <c r="S1811" s="94">
        <v>0</v>
      </c>
      <c r="T1811" s="94">
        <f>_xlfn.XLOOKUP(B1811,'[3]Nur des jours'!$B:$B,'[3]Nur des jours'!$U:$U,"")</f>
        <v>0</v>
      </c>
      <c r="U1811" s="94">
        <v>0</v>
      </c>
      <c r="V1811" s="94">
        <v>0</v>
      </c>
      <c r="W1811" s="94">
        <v>0</v>
      </c>
      <c r="X1811" s="94">
        <v>0</v>
      </c>
      <c r="Y1811" s="94">
        <v>0</v>
      </c>
      <c r="Z1811" s="94">
        <v>0</v>
      </c>
      <c r="AA1811" s="94">
        <v>0</v>
      </c>
      <c r="AB1811" s="94">
        <v>0</v>
      </c>
      <c r="AC1811" s="94">
        <f>_xlfn.XLOOKUP(B1811,'[3]Nur des jours'!$B:$B,'[3]Nur des jours'!$N:$N,"")</f>
        <v>0</v>
      </c>
      <c r="AD1811" s="94">
        <v>0</v>
      </c>
      <c r="AE1811" s="94">
        <v>0</v>
      </c>
      <c r="AF1811" s="94">
        <v>0</v>
      </c>
      <c r="AG1811" s="94">
        <v>0</v>
      </c>
      <c r="AH1811" s="94">
        <v>0</v>
      </c>
      <c r="AI1811" s="49" t="s">
        <v>6659</v>
      </c>
      <c r="AJ1811" s="49"/>
      <c r="AK1811" s="48" t="str" cm="1">
        <f t="array" ref="AK1811">IFERROR(_xlfn.IFS(
AM1811="MPR ISSUE","PDH",
AM1811="BSS Hardware Issue","BSS",
AM1811="Sites strategiques, MLL, Pylone, etc.","ENVTECH",
AM1811="AKTIVCO DEFAUT GE &amp; POWER Cabinet","AKTIVCO",
AM1811="AKTIVCO Coupure ENEO &amp; Baisse de tension","AKTIVCO GRID ONLY",
AM1811="Coupure ENEO &amp; Baisse de tension","IHS GRID ONLY",
AM1811="Defaut GE &amp; POWER Cabinet","IHS",
AM1811="Sharing","Partners",
AM1811="Sites strategiques &amp; DataCenter","SST &amp; DC",
AM1811="Exclu","Exclu",
AM1811="SAT","SAT",
AM1811="SPARE-ISSUE","SPARE-ISSUE",
AM1811="Fiber CAmtel","TRANS_FO_CAMTEL",
AM1811="Fiber AOF","Fiber AOF",
AM1811="Projet OCM (HUAWEI)","TRAVAUX-HUAWEI",
AM1811="Projet OCM (NOKIA)","TRAVAUX-NOKIA",
AM1811="ACCESS-ISSUE","ACCESS-ISSUE",
AM1811="Projet OCM (ZTE, NOKIA, autres projets)","TRAVAUX OCM",
AM1811="No root CAuse","No root cause",
AM1811="ODU HS","PDH",
AM1811="IP &amp; VLAN","PDH",
AM1811="Warehouse HUAWEI","SPARE-ISSUE",
AM1811="SPARE-HS","SPARE-ISSUE",
AM1811="Power Telco","BSS",AM1811="no impacts","no impacts"
),"")</f>
        <v>no impacts</v>
      </c>
      <c r="AL1811" s="48" t="str" cm="1">
        <f t="array" ref="AL1811">IFERROR(_xlfn.IFS(
AM1811="MPR ISSUE","TX ISSUE",
AM1811="BSS Hardware Issue","RAN ISSUE",
AM1811="Sites strategiques, MLL, Pylone, etc.","ENVTECH",
AM1811="AKTIVCO DEFAUT GE &amp; POWER Cabinet","POWER ISSUE",
AM1811="AKTIVCO Coupure ENEO &amp; Baisse de tension","POWER ISSUE",
AM1811="Coupure ENEO &amp; Baisse de tension","POWER ISSUE",
AM1811="Defaut GE &amp; POWER Cabinet","POWER ISSUE",
AM1811="Sharing","POWER ISSUE",
AM1811="Sites strategiques &amp; DataCenter","POWER ISSUE",
AM1811="Exclu","Exclu",
AM1811="SAT","TX ISSUE",
AM1811="SPARE-ISSUE","SPARE-ISSUE",
AM1811="Fiber CAmtel","TX ISSUE",
AM1811="Fiber AOF","TX ISSUE",
AM1811="Projet OCM (HUAWEI)","TRAVAUX-HUAWEI",
AM1811="Projet OCM (NOKIA)","TRAVAUX -NOKIA",
AM1811="ACCESS-ISSUE","ACCESS-ISSUE",
AM1811="Projet OCM (ZTE, NOKIA, autres projets)","TRAVAUX OCM",
AM1811="No root CAuse","No root cause",
AM1811="ODU HS","TX ISSUE",
AM1811="IP &amp; VLAN","TX ISSUE",
AM1811="Warehouse HUAWEI","SPARE-ISSUE",
AM1811="SPARE-HS","SPARE-ISSUE",
AM1811="Power Telco","RAN ISSUE",AM1811="no impacts","no impacts"
),"")</f>
        <v>no impacts</v>
      </c>
      <c r="AM1811" s="67" t="s">
        <v>5605</v>
      </c>
      <c r="AN1811" s="48" t="str" cm="1">
        <f t="array" ref="AN1811">IFERROR(_xlfn.IFS(
AM1811="MPR ISSUE","ACTIVE",
AM1811="BSS Hardware Issue","ACTIVE",
AM1811="Sites strategiques, MLL, Pylone, etc.","PASSIVE",
AM1811="AKTIVCO DEFAUT GE &amp; POWER Cabinet","PASSIVE",
AM1811="AKTIVCO Coupure ENEO &amp; Baisse de tension","PASSIVE",
AM1811="Coupure ENEO &amp; Baisse de tension","PASSIVE",
AM1811="Defaut GE &amp; POWER Cabinet","PASSIVE",
AM1811="Sharing","PASSIVE",
AM1811="Sites strategiques &amp; DataCenter","PASSIVE",
AM1811="Exclu","Exclu",
AM1811="SAT","ACTIVE",
AM1811="SPARE-ISSUE","SPARE-ISSUE",
AM1811="Fiber CAmtel","ACTIVE",
AM1811="Fiber AOF","ACTIVE",
AM1811="Projet OCM (HUAWEI)","PLANNED WORKS",
AM1811="Projet OCM (NOKIA)","PLANNED WORKS",
AM1811="ACCESS-ISSUE","ACCESS-ISSUE",
AM1811="Projet OCM (ZTE, NOKIA, autres projets)","PLANNED WORKS",
AM1811="No root CAuse","No root cause",
AM1811="ODU HS","ACTIVE",
AM1811="IP &amp; VLAN","ACTIVE",
AM1811="Warehouse HUAWEI","SPARE-ISSUE",
AM1811="SPARE-HS","SPARE-ISSUE",
AM1811="Power Telco","ACTIVE", AM1811="no impacts","no impacts"
),"")</f>
        <v>no impacts</v>
      </c>
      <c r="AO1811" s="93" t="s">
        <v>5537</v>
      </c>
      <c r="AP1811" s="101" t="str">
        <f t="shared" ref="AP1811:AP1874" si="52">B1811</f>
        <v>EXN_130</v>
      </c>
      <c r="AR1811" s="17" t="s">
        <v>5537</v>
      </c>
      <c r="AS1811" s="7" t="s">
        <v>5537</v>
      </c>
      <c r="AT1811" s="6"/>
      <c r="AU1811" s="7"/>
      <c r="AV1811" s="3" t="s">
        <v>5537</v>
      </c>
      <c r="AW1811" s="18" t="s">
        <v>5537</v>
      </c>
      <c r="AX1811" s="18" t="s">
        <v>5537</v>
      </c>
      <c r="AY1811" s="18" t="s">
        <v>5537</v>
      </c>
      <c r="AZ1811" s="18" t="s">
        <v>5537</v>
      </c>
      <c r="BA1811" s="18" t="s">
        <v>5537</v>
      </c>
      <c r="BB1811" s="18" t="s">
        <v>5537</v>
      </c>
      <c r="BC1811" s="18" t="s">
        <v>5537</v>
      </c>
      <c r="BD1811" s="18" t="s">
        <v>5537</v>
      </c>
      <c r="BE1811" s="18" t="s">
        <v>5537</v>
      </c>
      <c r="BF1811" s="18" t="s">
        <v>5537</v>
      </c>
      <c r="BG1811" s="18" t="s">
        <v>5537</v>
      </c>
      <c r="BH1811" s="18" t="s">
        <v>5537</v>
      </c>
      <c r="BI1811" s="9" t="s">
        <v>5537</v>
      </c>
      <c r="BJ1811" s="14"/>
      <c r="BK1811" s="14" t="s">
        <v>5537</v>
      </c>
      <c r="BL1811" s="14" t="str">
        <f>_xlfn.XLOOKUP(B1811,'[4]cell downs 18042026 17h'!$B:$B,'[4]cell downs 18042026 17h'!$B:$B,"")</f>
        <v/>
      </c>
      <c r="BM1811" s="14" t="str">
        <f>_xlfn.XLOOKUP(B1811,'[5]Cells Huawei 19042026 15h'!$B:$B,'[5]Cells Huawei 19042026 15h'!$B:$B,"")</f>
        <v/>
      </c>
      <c r="BN1811" s="9" t="str">
        <f>_xlfn.XLOOKUP(B1811,'[6]cells down 19042026 9H40'!$B:$B,'[6]cells down 19042026 9H40'!$B:$B,"")</f>
        <v/>
      </c>
      <c r="BO1811" s="9" t="s">
        <v>3818</v>
      </c>
      <c r="BP1811" s="9" t="s">
        <v>12</v>
      </c>
      <c r="BQ1811" s="115"/>
    </row>
    <row r="1812" spans="1:69" s="9" customFormat="1" x14ac:dyDescent="0.3">
      <c r="A1812" s="1" t="s">
        <v>4673</v>
      </c>
      <c r="B1812" s="8" t="s">
        <v>4674</v>
      </c>
      <c r="C1812" s="3" t="str">
        <f>_xlfn.XLOOKUP(B1812,'[1]daily break down'!$D:$D,'[1]daily break down'!$E:$E,"")</f>
        <v>Bafoussam</v>
      </c>
      <c r="D1812" s="1" t="s">
        <v>11</v>
      </c>
      <c r="E1812" s="1" t="s">
        <v>12</v>
      </c>
      <c r="F1812" s="3" t="s">
        <v>102</v>
      </c>
      <c r="G1812" s="1" t="s">
        <v>299</v>
      </c>
      <c r="H1812" s="32" t="str">
        <f>_xlfn.XLOOKUP(B1812,[2]CALCULATION!$B:$B,[2]CALCULATION!$H:$H,"")</f>
        <v>Huawei</v>
      </c>
      <c r="I1812" s="28">
        <v>5.4664515042818447E-2</v>
      </c>
      <c r="J1812" s="28">
        <v>4.4498520401902782E-2</v>
      </c>
      <c r="K1812" s="28">
        <v>0</v>
      </c>
      <c r="L1812" s="28">
        <v>2.2153129128820632</v>
      </c>
      <c r="M1812" s="28">
        <v>2.8583209914591374</v>
      </c>
      <c r="N1812" s="28">
        <v>0</v>
      </c>
      <c r="O1812" s="28">
        <v>0</v>
      </c>
      <c r="P1812" s="28">
        <v>0</v>
      </c>
      <c r="Q1812" s="28">
        <v>0</v>
      </c>
      <c r="R1812" s="28">
        <v>0</v>
      </c>
      <c r="S1812" s="94">
        <v>0</v>
      </c>
      <c r="T1812" s="94">
        <f>_xlfn.XLOOKUP(B1812,'[3]Nur des jours'!$B:$B,'[3]Nur des jours'!$U:$U,"")</f>
        <v>0</v>
      </c>
      <c r="U1812" s="94">
        <v>0</v>
      </c>
      <c r="V1812" s="94">
        <v>0</v>
      </c>
      <c r="W1812" s="94">
        <v>0</v>
      </c>
      <c r="X1812" s="94">
        <v>0</v>
      </c>
      <c r="Y1812" s="94">
        <v>0</v>
      </c>
      <c r="Z1812" s="94">
        <v>0</v>
      </c>
      <c r="AA1812" s="94">
        <v>0</v>
      </c>
      <c r="AB1812" s="94">
        <v>0</v>
      </c>
      <c r="AC1812" s="94">
        <f>_xlfn.XLOOKUP(B1812,'[3]Nur des jours'!$B:$B,'[3]Nur des jours'!$N:$N,"")</f>
        <v>0</v>
      </c>
      <c r="AD1812" s="94">
        <v>0</v>
      </c>
      <c r="AE1812" s="94">
        <v>0</v>
      </c>
      <c r="AF1812" s="94">
        <v>0</v>
      </c>
      <c r="AG1812" s="94">
        <v>0</v>
      </c>
      <c r="AH1812" s="94">
        <v>0</v>
      </c>
      <c r="AI1812" s="49" t="s">
        <v>5559</v>
      </c>
      <c r="AJ1812" s="49"/>
      <c r="AK1812" s="48" t="str" cm="1">
        <f t="array" ref="AK1812">IFERROR(_xlfn.IFS(
AM1812="MPR ISSUE","PDH",
AM1812="BSS Hardware Issue","BSS",
AM1812="Sites strategiques, MLL, Pylone, etc.","ENVTECH",
AM1812="AKTIVCO DEFAUT GE &amp; POWER Cabinet","AKTIVCO",
AM1812="AKTIVCO Coupure ENEO &amp; Baisse de tension","AKTIVCO GRID ONLY",
AM1812="Coupure ENEO &amp; Baisse de tension","IHS GRID ONLY",
AM1812="Defaut GE &amp; POWER Cabinet","IHS",
AM1812="Sharing","Partners",
AM1812="Sites strategiques &amp; DataCenter","SST &amp; DC",
AM1812="Exclu","Exclu",
AM1812="SAT","SAT",
AM1812="SPARE-ISSUE","SPARE-ISSUE",
AM1812="Fiber CAmtel","TRANS_FO_CAMTEL",
AM1812="Fiber AOF","Fiber AOF",
AM1812="Projet OCM (HUAWEI)","TRAVAUX-HUAWEI",
AM1812="Projet OCM (NOKIA)","TRAVAUX-NOKIA",
AM1812="ACCESS-ISSUE","ACCESS-ISSUE",
AM1812="Projet OCM (ZTE, NOKIA, autres projets)","TRAVAUX OCM",
AM1812="No root CAuse","No root cause",
AM1812="ODU HS","PDH",
AM1812="IP &amp; VLAN","PDH",
AM1812="Warehouse HUAWEI","SPARE-ISSUE",
AM1812="SPARE-HS","SPARE-ISSUE",
AM1812="Power Telco","BSS",AM1812="no impacts","no impacts"
),"")</f>
        <v>no impacts</v>
      </c>
      <c r="AL1812" s="48" t="str" cm="1">
        <f t="array" ref="AL1812">IFERROR(_xlfn.IFS(
AM1812="MPR ISSUE","TX ISSUE",
AM1812="BSS Hardware Issue","RAN ISSUE",
AM1812="Sites strategiques, MLL, Pylone, etc.","ENVTECH",
AM1812="AKTIVCO DEFAUT GE &amp; POWER Cabinet","POWER ISSUE",
AM1812="AKTIVCO Coupure ENEO &amp; Baisse de tension","POWER ISSUE",
AM1812="Coupure ENEO &amp; Baisse de tension","POWER ISSUE",
AM1812="Defaut GE &amp; POWER Cabinet","POWER ISSUE",
AM1812="Sharing","POWER ISSUE",
AM1812="Sites strategiques &amp; DataCenter","POWER ISSUE",
AM1812="Exclu","Exclu",
AM1812="SAT","TX ISSUE",
AM1812="SPARE-ISSUE","SPARE-ISSUE",
AM1812="Fiber CAmtel","TX ISSUE",
AM1812="Fiber AOF","TX ISSUE",
AM1812="Projet OCM (HUAWEI)","TRAVAUX-HUAWEI",
AM1812="Projet OCM (NOKIA)","TRAVAUX -NOKIA",
AM1812="ACCESS-ISSUE","ACCESS-ISSUE",
AM1812="Projet OCM (ZTE, NOKIA, autres projets)","TRAVAUX OCM",
AM1812="No root CAuse","No root cause",
AM1812="ODU HS","TX ISSUE",
AM1812="IP &amp; VLAN","TX ISSUE",
AM1812="Warehouse HUAWEI","SPARE-ISSUE",
AM1812="SPARE-HS","SPARE-ISSUE",
AM1812="Power Telco","RAN ISSUE",AM1812="no impacts","no impacts"
),"")</f>
        <v>no impacts</v>
      </c>
      <c r="AM1812" s="67" t="s">
        <v>5605</v>
      </c>
      <c r="AN1812" s="48" t="str" cm="1">
        <f t="array" ref="AN1812">IFERROR(_xlfn.IFS(
AM1812="MPR ISSUE","ACTIVE",
AM1812="BSS Hardware Issue","ACTIVE",
AM1812="Sites strategiques, MLL, Pylone, etc.","PASSIVE",
AM1812="AKTIVCO DEFAUT GE &amp; POWER Cabinet","PASSIVE",
AM1812="AKTIVCO Coupure ENEO &amp; Baisse de tension","PASSIVE",
AM1812="Coupure ENEO &amp; Baisse de tension","PASSIVE",
AM1812="Defaut GE &amp; POWER Cabinet","PASSIVE",
AM1812="Sharing","PASSIVE",
AM1812="Sites strategiques &amp; DataCenter","PASSIVE",
AM1812="Exclu","Exclu",
AM1812="SAT","ACTIVE",
AM1812="SPARE-ISSUE","SPARE-ISSUE",
AM1812="Fiber CAmtel","ACTIVE",
AM1812="Fiber AOF","ACTIVE",
AM1812="Projet OCM (HUAWEI)","PLANNED WORKS",
AM1812="Projet OCM (NOKIA)","PLANNED WORKS",
AM1812="ACCESS-ISSUE","ACCESS-ISSUE",
AM1812="Projet OCM (ZTE, NOKIA, autres projets)","PLANNED WORKS",
AM1812="No root CAuse","No root cause",
AM1812="ODU HS","ACTIVE",
AM1812="IP &amp; VLAN","ACTIVE",
AM1812="Warehouse HUAWEI","SPARE-ISSUE",
AM1812="SPARE-HS","SPARE-ISSUE",
AM1812="Power Telco","ACTIVE", AM1812="no impacts","no impacts"
),"")</f>
        <v>no impacts</v>
      </c>
      <c r="AO1812" s="93" t="s">
        <v>5537</v>
      </c>
      <c r="AP1812" s="101" t="str">
        <f t="shared" si="52"/>
        <v>OST_169</v>
      </c>
      <c r="AR1812" s="17" t="s">
        <v>5537</v>
      </c>
      <c r="AS1812" s="7" t="s">
        <v>5537</v>
      </c>
      <c r="AT1812" s="6"/>
      <c r="AU1812" s="7"/>
      <c r="AV1812" s="3" t="s">
        <v>5537</v>
      </c>
      <c r="AW1812" s="18" t="s">
        <v>5537</v>
      </c>
      <c r="AX1812" s="18" t="s">
        <v>5537</v>
      </c>
      <c r="AY1812" s="18" t="s">
        <v>5537</v>
      </c>
      <c r="AZ1812" s="18" t="s">
        <v>5537</v>
      </c>
      <c r="BA1812" s="18" t="s">
        <v>5537</v>
      </c>
      <c r="BB1812" s="18" t="s">
        <v>5537</v>
      </c>
      <c r="BC1812" s="18" t="s">
        <v>5537</v>
      </c>
      <c r="BD1812" s="18" t="s">
        <v>5537</v>
      </c>
      <c r="BE1812" s="18" t="s">
        <v>5537</v>
      </c>
      <c r="BF1812" s="18" t="s">
        <v>5537</v>
      </c>
      <c r="BG1812" s="18" t="s">
        <v>5537</v>
      </c>
      <c r="BH1812" s="18" t="s">
        <v>5537</v>
      </c>
      <c r="BI1812" s="9" t="s">
        <v>5537</v>
      </c>
      <c r="BJ1812" s="14"/>
      <c r="BK1812" s="14" t="s">
        <v>5537</v>
      </c>
      <c r="BL1812" s="14" t="str">
        <f>_xlfn.XLOOKUP(B1812,'[4]cell downs 18042026 17h'!$B:$B,'[4]cell downs 18042026 17h'!$B:$B,"")</f>
        <v/>
      </c>
      <c r="BM1812" s="14" t="str">
        <f>_xlfn.XLOOKUP(B1812,'[5]Cells Huawei 19042026 15h'!$B:$B,'[5]Cells Huawei 19042026 15h'!$B:$B,"")</f>
        <v/>
      </c>
      <c r="BN1812" s="9" t="str">
        <f>_xlfn.XLOOKUP(B1812,'[6]cells down 19042026 9H40'!$B:$B,'[6]cells down 19042026 9H40'!$B:$B,"")</f>
        <v/>
      </c>
      <c r="BO1812" s="9" t="s">
        <v>4674</v>
      </c>
      <c r="BP1812" s="9" t="s">
        <v>5537</v>
      </c>
      <c r="BQ1812" s="115"/>
    </row>
    <row r="1813" spans="1:69" s="9" customFormat="1" x14ac:dyDescent="0.3">
      <c r="A1813" s="1" t="s">
        <v>4586</v>
      </c>
      <c r="B1813" s="8" t="s">
        <v>4587</v>
      </c>
      <c r="C1813" s="3" t="str">
        <f>_xlfn.XLOOKUP(B1813,'[1]daily break down'!$D:$D,'[1]daily break down'!$E:$E,"")</f>
        <v>Douala</v>
      </c>
      <c r="D1813" s="1" t="s">
        <v>11</v>
      </c>
      <c r="E1813" s="1" t="s">
        <v>12</v>
      </c>
      <c r="F1813" s="3" t="s">
        <v>31</v>
      </c>
      <c r="G1813" s="1" t="s">
        <v>32</v>
      </c>
      <c r="H1813" s="34" t="str">
        <f>_xlfn.XLOOKUP(B1813,[2]CALCULATION!$B:$B,[2]CALCULATION!$H:$H,"")</f>
        <v>ZTE</v>
      </c>
      <c r="I1813" s="28">
        <v>0</v>
      </c>
      <c r="J1813" s="28">
        <v>0</v>
      </c>
      <c r="K1813" s="28">
        <v>0</v>
      </c>
      <c r="L1813" s="28">
        <v>5.0362159100313049</v>
      </c>
      <c r="M1813" s="28">
        <v>2.7981454372162435</v>
      </c>
      <c r="N1813" s="28">
        <v>0</v>
      </c>
      <c r="O1813" s="28">
        <v>0</v>
      </c>
      <c r="P1813" s="28">
        <v>0</v>
      </c>
      <c r="Q1813" s="28">
        <v>0</v>
      </c>
      <c r="R1813" s="28">
        <v>0</v>
      </c>
      <c r="S1813" s="94">
        <v>0</v>
      </c>
      <c r="T1813" s="94">
        <f>_xlfn.XLOOKUP(B1813,'[3]Nur des jours'!$B:$B,'[3]Nur des jours'!$U:$U,"")</f>
        <v>0</v>
      </c>
      <c r="U1813" s="94">
        <v>0</v>
      </c>
      <c r="V1813" s="94">
        <v>0</v>
      </c>
      <c r="W1813" s="94">
        <v>0</v>
      </c>
      <c r="X1813" s="94">
        <v>0</v>
      </c>
      <c r="Y1813" s="94">
        <v>0</v>
      </c>
      <c r="Z1813" s="94">
        <v>0</v>
      </c>
      <c r="AA1813" s="94">
        <v>0</v>
      </c>
      <c r="AB1813" s="94">
        <v>0</v>
      </c>
      <c r="AC1813" s="94">
        <f>_xlfn.XLOOKUP(B1813,'[3]Nur des jours'!$B:$B,'[3]Nur des jours'!$N:$N,"")</f>
        <v>0</v>
      </c>
      <c r="AD1813" s="94">
        <v>0</v>
      </c>
      <c r="AE1813" s="94">
        <v>0</v>
      </c>
      <c r="AF1813" s="94">
        <v>0</v>
      </c>
      <c r="AG1813" s="94">
        <v>0</v>
      </c>
      <c r="AH1813" s="94">
        <v>0</v>
      </c>
      <c r="AI1813" s="49" t="s">
        <v>5559</v>
      </c>
      <c r="AJ1813" s="49"/>
      <c r="AK1813" s="48" t="str" cm="1">
        <f t="array" ref="AK1813">IFERROR(_xlfn.IFS(
AM1813="MPR ISSUE","PDH",
AM1813="BSS Hardware Issue","BSS",
AM1813="Sites strategiques, MLL, Pylone, etc.","ENVTECH",
AM1813="AKTIVCO DEFAUT GE &amp; POWER Cabinet","AKTIVCO",
AM1813="AKTIVCO Coupure ENEO &amp; Baisse de tension","AKTIVCO GRID ONLY",
AM1813="Coupure ENEO &amp; Baisse de tension","IHS GRID ONLY",
AM1813="Defaut GE &amp; POWER Cabinet","IHS",
AM1813="Sharing","Partners",
AM1813="Sites strategiques &amp; DataCenter","SST &amp; DC",
AM1813="Exclu","Exclu",
AM1813="SAT","SAT",
AM1813="SPARE-ISSUE","SPARE-ISSUE",
AM1813="Fiber CAmtel","TRANS_FO_CAMTEL",
AM1813="Fiber AOF","Fiber AOF",
AM1813="Projet OCM (HUAWEI)","TRAVAUX-HUAWEI",
AM1813="Projet OCM (NOKIA)","TRAVAUX-NOKIA",
AM1813="ACCESS-ISSUE","ACCESS-ISSUE",
AM1813="Projet OCM (ZTE, NOKIA, autres projets)","TRAVAUX OCM",
AM1813="No root CAuse","No root cause",
AM1813="ODU HS","PDH",
AM1813="IP &amp; VLAN","PDH",
AM1813="Warehouse HUAWEI","SPARE-ISSUE",
AM1813="SPARE-HS","SPARE-ISSUE",
AM1813="Power Telco","BSS",AM1813="no impacts","no impacts"
),"")</f>
        <v>no impacts</v>
      </c>
      <c r="AL1813" s="48" t="str" cm="1">
        <f t="array" ref="AL1813">IFERROR(_xlfn.IFS(
AM1813="MPR ISSUE","TX ISSUE",
AM1813="BSS Hardware Issue","RAN ISSUE",
AM1813="Sites strategiques, MLL, Pylone, etc.","ENVTECH",
AM1813="AKTIVCO DEFAUT GE &amp; POWER Cabinet","POWER ISSUE",
AM1813="AKTIVCO Coupure ENEO &amp; Baisse de tension","POWER ISSUE",
AM1813="Coupure ENEO &amp; Baisse de tension","POWER ISSUE",
AM1813="Defaut GE &amp; POWER Cabinet","POWER ISSUE",
AM1813="Sharing","POWER ISSUE",
AM1813="Sites strategiques &amp; DataCenter","POWER ISSUE",
AM1813="Exclu","Exclu",
AM1813="SAT","TX ISSUE",
AM1813="SPARE-ISSUE","SPARE-ISSUE",
AM1813="Fiber CAmtel","TX ISSUE",
AM1813="Fiber AOF","TX ISSUE",
AM1813="Projet OCM (HUAWEI)","TRAVAUX-HUAWEI",
AM1813="Projet OCM (NOKIA)","TRAVAUX -NOKIA",
AM1813="ACCESS-ISSUE","ACCESS-ISSUE",
AM1813="Projet OCM (ZTE, NOKIA, autres projets)","TRAVAUX OCM",
AM1813="No root CAuse","No root cause",
AM1813="ODU HS","TX ISSUE",
AM1813="IP &amp; VLAN","TX ISSUE",
AM1813="Warehouse HUAWEI","SPARE-ISSUE",
AM1813="SPARE-HS","SPARE-ISSUE",
AM1813="Power Telco","RAN ISSUE",AM1813="no impacts","no impacts"
),"")</f>
        <v>no impacts</v>
      </c>
      <c r="AM1813" s="67" t="s">
        <v>5605</v>
      </c>
      <c r="AN1813" s="48" t="str" cm="1">
        <f t="array" ref="AN1813">IFERROR(_xlfn.IFS(
AM1813="MPR ISSUE","ACTIVE",
AM1813="BSS Hardware Issue","ACTIVE",
AM1813="Sites strategiques, MLL, Pylone, etc.","PASSIVE",
AM1813="AKTIVCO DEFAUT GE &amp; POWER Cabinet","PASSIVE",
AM1813="AKTIVCO Coupure ENEO &amp; Baisse de tension","PASSIVE",
AM1813="Coupure ENEO &amp; Baisse de tension","PASSIVE",
AM1813="Defaut GE &amp; POWER Cabinet","PASSIVE",
AM1813="Sharing","PASSIVE",
AM1813="Sites strategiques &amp; DataCenter","PASSIVE",
AM1813="Exclu","Exclu",
AM1813="SAT","ACTIVE",
AM1813="SPARE-ISSUE","SPARE-ISSUE",
AM1813="Fiber CAmtel","ACTIVE",
AM1813="Fiber AOF","ACTIVE",
AM1813="Projet OCM (HUAWEI)","PLANNED WORKS",
AM1813="Projet OCM (NOKIA)","PLANNED WORKS",
AM1813="ACCESS-ISSUE","ACCESS-ISSUE",
AM1813="Projet OCM (ZTE, NOKIA, autres projets)","PLANNED WORKS",
AM1813="No root CAuse","No root cause",
AM1813="ODU HS","ACTIVE",
AM1813="IP &amp; VLAN","ACTIVE",
AM1813="Warehouse HUAWEI","SPARE-ISSUE",
AM1813="SPARE-HS","SPARE-ISSUE",
AM1813="Power Telco","ACTIVE", AM1813="no impacts","no impacts"
),"")</f>
        <v>no impacts</v>
      </c>
      <c r="AO1813" s="93" t="s">
        <v>5537</v>
      </c>
      <c r="AP1813" s="101" t="str">
        <f t="shared" si="52"/>
        <v>LIT_247</v>
      </c>
      <c r="AR1813" s="17" t="s">
        <v>5537</v>
      </c>
      <c r="AS1813" s="7" t="s">
        <v>5537</v>
      </c>
      <c r="AT1813" s="6"/>
      <c r="AU1813" s="7"/>
      <c r="AV1813" s="3" t="s">
        <v>5537</v>
      </c>
      <c r="AW1813" s="18" t="s">
        <v>5537</v>
      </c>
      <c r="AX1813" s="18" t="s">
        <v>5537</v>
      </c>
      <c r="AY1813" s="18" t="s">
        <v>5537</v>
      </c>
      <c r="AZ1813" s="18" t="s">
        <v>5537</v>
      </c>
      <c r="BA1813" s="18" t="s">
        <v>5537</v>
      </c>
      <c r="BB1813" s="18" t="s">
        <v>5537</v>
      </c>
      <c r="BC1813" s="18" t="s">
        <v>5537</v>
      </c>
      <c r="BD1813" s="18" t="s">
        <v>5537</v>
      </c>
      <c r="BE1813" s="18" t="s">
        <v>5537</v>
      </c>
      <c r="BF1813" s="18" t="s">
        <v>5537</v>
      </c>
      <c r="BG1813" s="18" t="s">
        <v>5537</v>
      </c>
      <c r="BH1813" s="18" t="s">
        <v>5537</v>
      </c>
      <c r="BI1813" s="9" t="s">
        <v>5537</v>
      </c>
      <c r="BJ1813" s="14"/>
      <c r="BK1813" s="14" t="s">
        <v>5537</v>
      </c>
      <c r="BL1813" s="14" t="str">
        <f>_xlfn.XLOOKUP(B1813,'[4]cell downs 18042026 17h'!$B:$B,'[4]cell downs 18042026 17h'!$B:$B,"")</f>
        <v/>
      </c>
      <c r="BM1813" s="14" t="str">
        <f>_xlfn.XLOOKUP(B1813,'[5]Cells Huawei 19042026 15h'!$B:$B,'[5]Cells Huawei 19042026 15h'!$B:$B,"")</f>
        <v/>
      </c>
      <c r="BN1813" s="9" t="str">
        <f>_xlfn.XLOOKUP(B1813,'[6]cells down 19042026 9H40'!$B:$B,'[6]cells down 19042026 9H40'!$B:$B,"")</f>
        <v/>
      </c>
      <c r="BO1813" s="9" t="s">
        <v>4587</v>
      </c>
      <c r="BP1813" s="9" t="s">
        <v>594</v>
      </c>
      <c r="BQ1813" s="115"/>
    </row>
    <row r="1814" spans="1:69" s="9" customFormat="1" x14ac:dyDescent="0.3">
      <c r="A1814" s="1" t="s">
        <v>3837</v>
      </c>
      <c r="B1814" s="8" t="s">
        <v>3838</v>
      </c>
      <c r="C1814" s="3" t="str">
        <f>_xlfn.XLOOKUP(B1814,'[1]daily break down'!$D:$D,'[1]daily break down'!$E:$E,"")</f>
        <v>EXTREME-NORD</v>
      </c>
      <c r="D1814" s="1" t="s">
        <v>11</v>
      </c>
      <c r="E1814" s="1" t="s">
        <v>12</v>
      </c>
      <c r="F1814" s="3" t="s">
        <v>55</v>
      </c>
      <c r="G1814" s="1" t="s">
        <v>3839</v>
      </c>
      <c r="H1814" s="32" t="str">
        <f>_xlfn.XLOOKUP(B1814,[2]CALCULATION!$B:$B,[2]CALCULATION!$H:$H,"")</f>
        <v>HUAWEI</v>
      </c>
      <c r="I1814" s="28">
        <v>0</v>
      </c>
      <c r="J1814" s="28">
        <v>0</v>
      </c>
      <c r="K1814" s="28">
        <v>0</v>
      </c>
      <c r="L1814" s="28">
        <v>0</v>
      </c>
      <c r="M1814" s="28">
        <v>0</v>
      </c>
      <c r="N1814" s="28">
        <v>0</v>
      </c>
      <c r="O1814" s="28">
        <v>0</v>
      </c>
      <c r="P1814" s="28">
        <v>0</v>
      </c>
      <c r="Q1814" s="28">
        <v>0</v>
      </c>
      <c r="R1814" s="28">
        <v>0</v>
      </c>
      <c r="S1814" s="94">
        <v>0</v>
      </c>
      <c r="T1814" s="94">
        <f>_xlfn.XLOOKUP(B1814,'[3]Nur des jours'!$B:$B,'[3]Nur des jours'!$U:$U,"")</f>
        <v>0</v>
      </c>
      <c r="U1814" s="94">
        <v>0</v>
      </c>
      <c r="V1814" s="94">
        <v>0</v>
      </c>
      <c r="W1814" s="94">
        <v>0</v>
      </c>
      <c r="X1814" s="94">
        <v>0</v>
      </c>
      <c r="Y1814" s="94">
        <v>0</v>
      </c>
      <c r="Z1814" s="94">
        <v>0</v>
      </c>
      <c r="AA1814" s="94">
        <v>0</v>
      </c>
      <c r="AB1814" s="94">
        <v>0</v>
      </c>
      <c r="AC1814" s="94">
        <f>_xlfn.XLOOKUP(B1814,'[3]Nur des jours'!$B:$B,'[3]Nur des jours'!$N:$N,"")</f>
        <v>0</v>
      </c>
      <c r="AD1814" s="94">
        <v>0</v>
      </c>
      <c r="AE1814" s="94">
        <v>0</v>
      </c>
      <c r="AF1814" s="94">
        <v>0</v>
      </c>
      <c r="AG1814" s="94">
        <v>0</v>
      </c>
      <c r="AH1814" s="94">
        <v>0</v>
      </c>
      <c r="AI1814" s="49" t="s">
        <v>6659</v>
      </c>
      <c r="AJ1814" s="49"/>
      <c r="AK1814" s="48" t="str" cm="1">
        <f t="array" ref="AK1814">IFERROR(_xlfn.IFS(
AM1814="MPR ISSUE","PDH",
AM1814="BSS Hardware Issue","BSS",
AM1814="Sites strategiques, MLL, Pylone, etc.","ENVTECH",
AM1814="AKTIVCO DEFAUT GE &amp; POWER Cabinet","AKTIVCO",
AM1814="AKTIVCO Coupure ENEO &amp; Baisse de tension","AKTIVCO GRID ONLY",
AM1814="Coupure ENEO &amp; Baisse de tension","IHS GRID ONLY",
AM1814="Defaut GE &amp; POWER Cabinet","IHS",
AM1814="Sharing","Partners",
AM1814="Sites strategiques &amp; DataCenter","SST &amp; DC",
AM1814="Exclu","Exclu",
AM1814="SAT","SAT",
AM1814="SPARE-ISSUE","SPARE-ISSUE",
AM1814="Fiber CAmtel","TRANS_FO_CAMTEL",
AM1814="Fiber AOF","Fiber AOF",
AM1814="Projet OCM (HUAWEI)","TRAVAUX-HUAWEI",
AM1814="Projet OCM (NOKIA)","TRAVAUX-NOKIA",
AM1814="ACCESS-ISSUE","ACCESS-ISSUE",
AM1814="Projet OCM (ZTE, NOKIA, autres projets)","TRAVAUX OCM",
AM1814="No root CAuse","No root cause",
AM1814="ODU HS","PDH",
AM1814="IP &amp; VLAN","PDH",
AM1814="Warehouse HUAWEI","SPARE-ISSUE",
AM1814="SPARE-HS","SPARE-ISSUE",
AM1814="Power Telco","BSS",AM1814="no impacts","no impacts"
),"")</f>
        <v>no impacts</v>
      </c>
      <c r="AL1814" s="48" t="str" cm="1">
        <f t="array" ref="AL1814">IFERROR(_xlfn.IFS(
AM1814="MPR ISSUE","TX ISSUE",
AM1814="BSS Hardware Issue","RAN ISSUE",
AM1814="Sites strategiques, MLL, Pylone, etc.","ENVTECH",
AM1814="AKTIVCO DEFAUT GE &amp; POWER Cabinet","POWER ISSUE",
AM1814="AKTIVCO Coupure ENEO &amp; Baisse de tension","POWER ISSUE",
AM1814="Coupure ENEO &amp; Baisse de tension","POWER ISSUE",
AM1814="Defaut GE &amp; POWER Cabinet","POWER ISSUE",
AM1814="Sharing","POWER ISSUE",
AM1814="Sites strategiques &amp; DataCenter","POWER ISSUE",
AM1814="Exclu","Exclu",
AM1814="SAT","TX ISSUE",
AM1814="SPARE-ISSUE","SPARE-ISSUE",
AM1814="Fiber CAmtel","TX ISSUE",
AM1814="Fiber AOF","TX ISSUE",
AM1814="Projet OCM (HUAWEI)","TRAVAUX-HUAWEI",
AM1814="Projet OCM (NOKIA)","TRAVAUX -NOKIA",
AM1814="ACCESS-ISSUE","ACCESS-ISSUE",
AM1814="Projet OCM (ZTE, NOKIA, autres projets)","TRAVAUX OCM",
AM1814="No root CAuse","No root cause",
AM1814="ODU HS","TX ISSUE",
AM1814="IP &amp; VLAN","TX ISSUE",
AM1814="Warehouse HUAWEI","SPARE-ISSUE",
AM1814="SPARE-HS","SPARE-ISSUE",
AM1814="Power Telco","RAN ISSUE",AM1814="no impacts","no impacts"
),"")</f>
        <v>no impacts</v>
      </c>
      <c r="AM1814" s="67" t="s">
        <v>5605</v>
      </c>
      <c r="AN1814" s="48" t="str" cm="1">
        <f t="array" ref="AN1814">IFERROR(_xlfn.IFS(
AM1814="MPR ISSUE","ACTIVE",
AM1814="BSS Hardware Issue","ACTIVE",
AM1814="Sites strategiques, MLL, Pylone, etc.","PASSIVE",
AM1814="AKTIVCO DEFAUT GE &amp; POWER Cabinet","PASSIVE",
AM1814="AKTIVCO Coupure ENEO &amp; Baisse de tension","PASSIVE",
AM1814="Coupure ENEO &amp; Baisse de tension","PASSIVE",
AM1814="Defaut GE &amp; POWER Cabinet","PASSIVE",
AM1814="Sharing","PASSIVE",
AM1814="Sites strategiques &amp; DataCenter","PASSIVE",
AM1814="Exclu","Exclu",
AM1814="SAT","ACTIVE",
AM1814="SPARE-ISSUE","SPARE-ISSUE",
AM1814="Fiber CAmtel","ACTIVE",
AM1814="Fiber AOF","ACTIVE",
AM1814="Projet OCM (HUAWEI)","PLANNED WORKS",
AM1814="Projet OCM (NOKIA)","PLANNED WORKS",
AM1814="ACCESS-ISSUE","ACCESS-ISSUE",
AM1814="Projet OCM (ZTE, NOKIA, autres projets)","PLANNED WORKS",
AM1814="No root CAuse","No root cause",
AM1814="ODU HS","ACTIVE",
AM1814="IP &amp; VLAN","ACTIVE",
AM1814="Warehouse HUAWEI","SPARE-ISSUE",
AM1814="SPARE-HS","SPARE-ISSUE",
AM1814="Power Telco","ACTIVE", AM1814="no impacts","no impacts"
),"")</f>
        <v>no impacts</v>
      </c>
      <c r="AO1814" s="93" t="s">
        <v>5537</v>
      </c>
      <c r="AP1814" s="101" t="str">
        <f t="shared" si="52"/>
        <v>EXN_027</v>
      </c>
      <c r="AR1814" s="17" t="s">
        <v>5537</v>
      </c>
      <c r="AS1814" s="7" t="s">
        <v>5537</v>
      </c>
      <c r="AT1814" s="6"/>
      <c r="AU1814" s="7"/>
      <c r="AV1814" s="3" t="s">
        <v>5537</v>
      </c>
      <c r="AW1814" s="18" t="s">
        <v>5537</v>
      </c>
      <c r="AX1814" s="18" t="s">
        <v>5537</v>
      </c>
      <c r="AY1814" s="18" t="s">
        <v>5537</v>
      </c>
      <c r="AZ1814" s="18" t="s">
        <v>5537</v>
      </c>
      <c r="BA1814" s="18" t="s">
        <v>5537</v>
      </c>
      <c r="BB1814" s="18" t="s">
        <v>5537</v>
      </c>
      <c r="BC1814" s="18" t="s">
        <v>5537</v>
      </c>
      <c r="BD1814" s="18" t="s">
        <v>5537</v>
      </c>
      <c r="BE1814" s="18" t="s">
        <v>5537</v>
      </c>
      <c r="BF1814" s="18" t="s">
        <v>5537</v>
      </c>
      <c r="BG1814" s="18" t="s">
        <v>5537</v>
      </c>
      <c r="BH1814" s="18" t="s">
        <v>5537</v>
      </c>
      <c r="BI1814" s="9" t="s">
        <v>5537</v>
      </c>
      <c r="BJ1814" s="14"/>
      <c r="BK1814" s="14" t="s">
        <v>5537</v>
      </c>
      <c r="BL1814" s="14" t="str">
        <f>_xlfn.XLOOKUP(B1814,'[4]cell downs 18042026 17h'!$B:$B,'[4]cell downs 18042026 17h'!$B:$B,"")</f>
        <v/>
      </c>
      <c r="BM1814" s="14" t="str">
        <f>_xlfn.XLOOKUP(B1814,'[5]Cells Huawei 19042026 15h'!$B:$B,'[5]Cells Huawei 19042026 15h'!$B:$B,"")</f>
        <v/>
      </c>
      <c r="BN1814" s="9" t="str">
        <f>_xlfn.XLOOKUP(B1814,'[6]cells down 19042026 9H40'!$B:$B,'[6]cells down 19042026 9H40'!$B:$B,"")</f>
        <v/>
      </c>
      <c r="BO1814" s="9" t="s">
        <v>3838</v>
      </c>
      <c r="BP1814" s="9" t="s">
        <v>5537</v>
      </c>
      <c r="BQ1814" s="115"/>
    </row>
    <row r="1815" spans="1:69" s="9" customFormat="1" x14ac:dyDescent="0.3">
      <c r="A1815" s="1" t="s">
        <v>3840</v>
      </c>
      <c r="B1815" s="8" t="s">
        <v>3841</v>
      </c>
      <c r="C1815" s="3" t="str">
        <f>_xlfn.XLOOKUP(B1815,'[1]daily break down'!$D:$D,'[1]daily break down'!$E:$E,"")</f>
        <v>EXTREME-NORD</v>
      </c>
      <c r="D1815" s="1" t="s">
        <v>11</v>
      </c>
      <c r="E1815" s="1" t="s">
        <v>96</v>
      </c>
      <c r="F1815" s="3" t="s">
        <v>55</v>
      </c>
      <c r="G1815" s="1" t="s">
        <v>3842</v>
      </c>
      <c r="H1815" s="32" t="str">
        <f>_xlfn.XLOOKUP(B1815,[2]CALCULATION!$B:$B,[2]CALCULATION!$H:$H,"")</f>
        <v>HUAWEI</v>
      </c>
      <c r="I1815" s="28">
        <v>0</v>
      </c>
      <c r="J1815" s="28">
        <v>0</v>
      </c>
      <c r="K1815" s="28">
        <v>0</v>
      </c>
      <c r="L1815" s="28">
        <v>0</v>
      </c>
      <c r="M1815" s="28">
        <v>0</v>
      </c>
      <c r="N1815" s="28">
        <v>0</v>
      </c>
      <c r="O1815" s="28">
        <v>0</v>
      </c>
      <c r="P1815" s="28">
        <v>0</v>
      </c>
      <c r="Q1815" s="28">
        <v>0</v>
      </c>
      <c r="R1815" s="28">
        <v>0</v>
      </c>
      <c r="S1815" s="94">
        <v>0</v>
      </c>
      <c r="T1815" s="94">
        <f>_xlfn.XLOOKUP(B1815,'[3]Nur des jours'!$B:$B,'[3]Nur des jours'!$U:$U,"")</f>
        <v>0</v>
      </c>
      <c r="U1815" s="94">
        <v>0</v>
      </c>
      <c r="V1815" s="94">
        <v>0</v>
      </c>
      <c r="W1815" s="94">
        <v>0</v>
      </c>
      <c r="X1815" s="94">
        <v>0</v>
      </c>
      <c r="Y1815" s="94">
        <v>0</v>
      </c>
      <c r="Z1815" s="94">
        <v>0</v>
      </c>
      <c r="AA1815" s="94">
        <v>0</v>
      </c>
      <c r="AB1815" s="94">
        <v>0</v>
      </c>
      <c r="AC1815" s="94">
        <f>_xlfn.XLOOKUP(B1815,'[3]Nur des jours'!$B:$B,'[3]Nur des jours'!$N:$N,"")</f>
        <v>0</v>
      </c>
      <c r="AD1815" s="94">
        <v>0</v>
      </c>
      <c r="AE1815" s="94">
        <v>0</v>
      </c>
      <c r="AF1815" s="94">
        <v>0</v>
      </c>
      <c r="AG1815" s="94">
        <v>0</v>
      </c>
      <c r="AH1815" s="94">
        <v>0</v>
      </c>
      <c r="AI1815" s="49" t="s">
        <v>6659</v>
      </c>
      <c r="AJ1815" s="49"/>
      <c r="AK1815" s="48" t="str" cm="1">
        <f t="array" ref="AK1815">IFERROR(_xlfn.IFS(
AM1815="MPR ISSUE","PDH",
AM1815="BSS Hardware Issue","BSS",
AM1815="Sites strategiques, MLL, Pylone, etc.","ENVTECH",
AM1815="AKTIVCO DEFAUT GE &amp; POWER Cabinet","AKTIVCO",
AM1815="AKTIVCO Coupure ENEO &amp; Baisse de tension","AKTIVCO GRID ONLY",
AM1815="Coupure ENEO &amp; Baisse de tension","IHS GRID ONLY",
AM1815="Defaut GE &amp; POWER Cabinet","IHS",
AM1815="Sharing","Partners",
AM1815="Sites strategiques &amp; DataCenter","SST &amp; DC",
AM1815="Exclu","Exclu",
AM1815="SAT","SAT",
AM1815="SPARE-ISSUE","SPARE-ISSUE",
AM1815="Fiber CAmtel","TRANS_FO_CAMTEL",
AM1815="Fiber AOF","Fiber AOF",
AM1815="Projet OCM (HUAWEI)","TRAVAUX-HUAWEI",
AM1815="Projet OCM (NOKIA)","TRAVAUX-NOKIA",
AM1815="ACCESS-ISSUE","ACCESS-ISSUE",
AM1815="Projet OCM (ZTE, NOKIA, autres projets)","TRAVAUX OCM",
AM1815="No root CAuse","No root cause",
AM1815="ODU HS","PDH",
AM1815="IP &amp; VLAN","PDH",
AM1815="Warehouse HUAWEI","SPARE-ISSUE",
AM1815="SPARE-HS","SPARE-ISSUE",
AM1815="Power Telco","BSS",AM1815="no impacts","no impacts"
),"")</f>
        <v>no impacts</v>
      </c>
      <c r="AL1815" s="48" t="str" cm="1">
        <f t="array" ref="AL1815">IFERROR(_xlfn.IFS(
AM1815="MPR ISSUE","TX ISSUE",
AM1815="BSS Hardware Issue","RAN ISSUE",
AM1815="Sites strategiques, MLL, Pylone, etc.","ENVTECH",
AM1815="AKTIVCO DEFAUT GE &amp; POWER Cabinet","POWER ISSUE",
AM1815="AKTIVCO Coupure ENEO &amp; Baisse de tension","POWER ISSUE",
AM1815="Coupure ENEO &amp; Baisse de tension","POWER ISSUE",
AM1815="Defaut GE &amp; POWER Cabinet","POWER ISSUE",
AM1815="Sharing","POWER ISSUE",
AM1815="Sites strategiques &amp; DataCenter","POWER ISSUE",
AM1815="Exclu","Exclu",
AM1815="SAT","TX ISSUE",
AM1815="SPARE-ISSUE","SPARE-ISSUE",
AM1815="Fiber CAmtel","TX ISSUE",
AM1815="Fiber AOF","TX ISSUE",
AM1815="Projet OCM (HUAWEI)","TRAVAUX-HUAWEI",
AM1815="Projet OCM (NOKIA)","TRAVAUX -NOKIA",
AM1815="ACCESS-ISSUE","ACCESS-ISSUE",
AM1815="Projet OCM (ZTE, NOKIA, autres projets)","TRAVAUX OCM",
AM1815="No root CAuse","No root cause",
AM1815="ODU HS","TX ISSUE",
AM1815="IP &amp; VLAN","TX ISSUE",
AM1815="Warehouse HUAWEI","SPARE-ISSUE",
AM1815="SPARE-HS","SPARE-ISSUE",
AM1815="Power Telco","RAN ISSUE",AM1815="no impacts","no impacts"
),"")</f>
        <v>no impacts</v>
      </c>
      <c r="AM1815" s="67" t="s">
        <v>5605</v>
      </c>
      <c r="AN1815" s="48" t="str" cm="1">
        <f t="array" ref="AN1815">IFERROR(_xlfn.IFS(
AM1815="MPR ISSUE","ACTIVE",
AM1815="BSS Hardware Issue","ACTIVE",
AM1815="Sites strategiques, MLL, Pylone, etc.","PASSIVE",
AM1815="AKTIVCO DEFAUT GE &amp; POWER Cabinet","PASSIVE",
AM1815="AKTIVCO Coupure ENEO &amp; Baisse de tension","PASSIVE",
AM1815="Coupure ENEO &amp; Baisse de tension","PASSIVE",
AM1815="Defaut GE &amp; POWER Cabinet","PASSIVE",
AM1815="Sharing","PASSIVE",
AM1815="Sites strategiques &amp; DataCenter","PASSIVE",
AM1815="Exclu","Exclu",
AM1815="SAT","ACTIVE",
AM1815="SPARE-ISSUE","SPARE-ISSUE",
AM1815="Fiber CAmtel","ACTIVE",
AM1815="Fiber AOF","ACTIVE",
AM1815="Projet OCM (HUAWEI)","PLANNED WORKS",
AM1815="Projet OCM (NOKIA)","PLANNED WORKS",
AM1815="ACCESS-ISSUE","ACCESS-ISSUE",
AM1815="Projet OCM (ZTE, NOKIA, autres projets)","PLANNED WORKS",
AM1815="No root CAuse","No root cause",
AM1815="ODU HS","ACTIVE",
AM1815="IP &amp; VLAN","ACTIVE",
AM1815="Warehouse HUAWEI","SPARE-ISSUE",
AM1815="SPARE-HS","SPARE-ISSUE",
AM1815="Power Telco","ACTIVE", AM1815="no impacts","no impacts"
),"")</f>
        <v>no impacts</v>
      </c>
      <c r="AO1815" s="93" t="s">
        <v>5537</v>
      </c>
      <c r="AP1815" s="101" t="str">
        <f t="shared" si="52"/>
        <v>EXN_186</v>
      </c>
      <c r="AR1815" s="17" t="s">
        <v>5537</v>
      </c>
      <c r="AS1815" s="7" t="s">
        <v>5537</v>
      </c>
      <c r="AT1815" s="6"/>
      <c r="AU1815" s="7"/>
      <c r="AV1815" s="3" t="s">
        <v>5537</v>
      </c>
      <c r="AW1815" s="18" t="s">
        <v>5537</v>
      </c>
      <c r="AX1815" s="18" t="s">
        <v>5537</v>
      </c>
      <c r="AY1815" s="18" t="s">
        <v>5537</v>
      </c>
      <c r="AZ1815" s="18" t="s">
        <v>5537</v>
      </c>
      <c r="BA1815" s="18" t="s">
        <v>5537</v>
      </c>
      <c r="BB1815" s="18" t="s">
        <v>5537</v>
      </c>
      <c r="BC1815" s="18" t="s">
        <v>5537</v>
      </c>
      <c r="BD1815" s="18" t="s">
        <v>5537</v>
      </c>
      <c r="BE1815" s="18" t="s">
        <v>5537</v>
      </c>
      <c r="BF1815" s="18" t="s">
        <v>5537</v>
      </c>
      <c r="BG1815" s="18" t="s">
        <v>5537</v>
      </c>
      <c r="BH1815" s="18" t="s">
        <v>5537</v>
      </c>
      <c r="BI1815" s="9" t="s">
        <v>5537</v>
      </c>
      <c r="BJ1815" s="14"/>
      <c r="BK1815" s="14" t="s">
        <v>5537</v>
      </c>
      <c r="BL1815" s="14" t="str">
        <f>_xlfn.XLOOKUP(B1815,'[4]cell downs 18042026 17h'!$B:$B,'[4]cell downs 18042026 17h'!$B:$B,"")</f>
        <v/>
      </c>
      <c r="BM1815" s="14" t="str">
        <f>_xlfn.XLOOKUP(B1815,'[5]Cells Huawei 19042026 15h'!$B:$B,'[5]Cells Huawei 19042026 15h'!$B:$B,"")</f>
        <v/>
      </c>
      <c r="BN1815" s="9" t="str">
        <f>_xlfn.XLOOKUP(B1815,'[6]cells down 19042026 9H40'!$B:$B,'[6]cells down 19042026 9H40'!$B:$B,"")</f>
        <v/>
      </c>
      <c r="BO1815" s="9" t="s">
        <v>3841</v>
      </c>
      <c r="BP1815" s="9" t="s">
        <v>594</v>
      </c>
      <c r="BQ1815" s="115"/>
    </row>
    <row r="1816" spans="1:69" s="9" customFormat="1" x14ac:dyDescent="0.3">
      <c r="A1816" s="1" t="s">
        <v>939</v>
      </c>
      <c r="B1816" s="8" t="s">
        <v>940</v>
      </c>
      <c r="C1816" s="3" t="str">
        <f>_xlfn.XLOOKUP(B1816,'[1]daily break down'!$D:$D,'[1]daily break down'!$E:$E,"")</f>
        <v>Garoua</v>
      </c>
      <c r="D1816" s="1" t="s">
        <v>11</v>
      </c>
      <c r="E1816" s="1" t="s">
        <v>12</v>
      </c>
      <c r="F1816" s="3" t="s">
        <v>23</v>
      </c>
      <c r="G1816" s="1" t="s">
        <v>24</v>
      </c>
      <c r="H1816" s="32" t="str">
        <f>_xlfn.XLOOKUP(B1816,[2]CALCULATION!$B:$B,[2]CALCULATION!$H:$H,"")</f>
        <v>Huawei</v>
      </c>
      <c r="I1816" s="28">
        <v>0</v>
      </c>
      <c r="J1816" s="28">
        <v>1.974575025753853</v>
      </c>
      <c r="K1816" s="28">
        <v>3.7553897606675171</v>
      </c>
      <c r="L1816" s="28">
        <v>9.5297638920992025</v>
      </c>
      <c r="M1816" s="28">
        <v>1.194468700150956</v>
      </c>
      <c r="N1816" s="28">
        <v>0</v>
      </c>
      <c r="O1816" s="28">
        <v>0</v>
      </c>
      <c r="P1816" s="28">
        <v>0</v>
      </c>
      <c r="Q1816" s="28">
        <v>0.81194194039944867</v>
      </c>
      <c r="R1816" s="28">
        <v>0</v>
      </c>
      <c r="S1816" s="94">
        <v>0</v>
      </c>
      <c r="T1816" s="94">
        <f>_xlfn.XLOOKUP(B1816,'[3]Nur des jours'!$B:$B,'[3]Nur des jours'!$U:$U,"")</f>
        <v>0</v>
      </c>
      <c r="U1816" s="94">
        <v>0</v>
      </c>
      <c r="V1816" s="94">
        <v>0</v>
      </c>
      <c r="W1816" s="94">
        <v>0</v>
      </c>
      <c r="X1816" s="94">
        <v>0</v>
      </c>
      <c r="Y1816" s="94">
        <v>0</v>
      </c>
      <c r="Z1816" s="94">
        <v>0</v>
      </c>
      <c r="AA1816" s="94">
        <v>0</v>
      </c>
      <c r="AB1816" s="94">
        <v>0</v>
      </c>
      <c r="AC1816" s="94">
        <f>_xlfn.XLOOKUP(B1816,'[3]Nur des jours'!$B:$B,'[3]Nur des jours'!$N:$N,"")</f>
        <v>0</v>
      </c>
      <c r="AD1816" s="94">
        <v>0</v>
      </c>
      <c r="AE1816" s="94">
        <v>0</v>
      </c>
      <c r="AF1816" s="94">
        <v>0</v>
      </c>
      <c r="AG1816" s="94">
        <v>0</v>
      </c>
      <c r="AH1816" s="94">
        <v>0</v>
      </c>
      <c r="AI1816" s="49" t="s">
        <v>5559</v>
      </c>
      <c r="AJ1816" s="49"/>
      <c r="AK1816" s="48" t="str" cm="1">
        <f t="array" ref="AK1816">IFERROR(_xlfn.IFS(
AM1816="MPR ISSUE","PDH",
AM1816="BSS Hardware Issue","BSS",
AM1816="Sites strategiques, MLL, Pylone, etc.","ENVTECH",
AM1816="AKTIVCO DEFAUT GE &amp; POWER Cabinet","AKTIVCO",
AM1816="AKTIVCO Coupure ENEO &amp; Baisse de tension","AKTIVCO GRID ONLY",
AM1816="Coupure ENEO &amp; Baisse de tension","IHS GRID ONLY",
AM1816="Defaut GE &amp; POWER Cabinet","IHS",
AM1816="Sharing","Partners",
AM1816="Sites strategiques &amp; DataCenter","SST &amp; DC",
AM1816="Exclu","Exclu",
AM1816="SAT","SAT",
AM1816="SPARE-ISSUE","SPARE-ISSUE",
AM1816="Fiber CAmtel","TRANS_FO_CAMTEL",
AM1816="Fiber AOF","Fiber AOF",
AM1816="Projet OCM (HUAWEI)","TRAVAUX-HUAWEI",
AM1816="Projet OCM (NOKIA)","TRAVAUX-NOKIA",
AM1816="ACCESS-ISSUE","ACCESS-ISSUE",
AM1816="Projet OCM (ZTE, NOKIA, autres projets)","TRAVAUX OCM",
AM1816="No root CAuse","No root cause",
AM1816="ODU HS","PDH",
AM1816="IP &amp; VLAN","PDH",
AM1816="Warehouse HUAWEI","SPARE-ISSUE",
AM1816="SPARE-HS","SPARE-ISSUE",
AM1816="Power Telco","BSS",AM1816="no impacts","no impacts"
),"")</f>
        <v>no impacts</v>
      </c>
      <c r="AL1816" s="48" t="str" cm="1">
        <f t="array" ref="AL1816">IFERROR(_xlfn.IFS(
AM1816="MPR ISSUE","TX ISSUE",
AM1816="BSS Hardware Issue","RAN ISSUE",
AM1816="Sites strategiques, MLL, Pylone, etc.","ENVTECH",
AM1816="AKTIVCO DEFAUT GE &amp; POWER Cabinet","POWER ISSUE",
AM1816="AKTIVCO Coupure ENEO &amp; Baisse de tension","POWER ISSUE",
AM1816="Coupure ENEO &amp; Baisse de tension","POWER ISSUE",
AM1816="Defaut GE &amp; POWER Cabinet","POWER ISSUE",
AM1816="Sharing","POWER ISSUE",
AM1816="Sites strategiques &amp; DataCenter","POWER ISSUE",
AM1816="Exclu","Exclu",
AM1816="SAT","TX ISSUE",
AM1816="SPARE-ISSUE","SPARE-ISSUE",
AM1816="Fiber CAmtel","TX ISSUE",
AM1816="Fiber AOF","TX ISSUE",
AM1816="Projet OCM (HUAWEI)","TRAVAUX-HUAWEI",
AM1816="Projet OCM (NOKIA)","TRAVAUX -NOKIA",
AM1816="ACCESS-ISSUE","ACCESS-ISSUE",
AM1816="Projet OCM (ZTE, NOKIA, autres projets)","TRAVAUX OCM",
AM1816="No root CAuse","No root cause",
AM1816="ODU HS","TX ISSUE",
AM1816="IP &amp; VLAN","TX ISSUE",
AM1816="Warehouse HUAWEI","SPARE-ISSUE",
AM1816="SPARE-HS","SPARE-ISSUE",
AM1816="Power Telco","RAN ISSUE",AM1816="no impacts","no impacts"
),"")</f>
        <v>no impacts</v>
      </c>
      <c r="AM1816" s="67" t="s">
        <v>5605</v>
      </c>
      <c r="AN1816" s="48" t="str" cm="1">
        <f t="array" ref="AN1816">IFERROR(_xlfn.IFS(
AM1816="MPR ISSUE","ACTIVE",
AM1816="BSS Hardware Issue","ACTIVE",
AM1816="Sites strategiques, MLL, Pylone, etc.","PASSIVE",
AM1816="AKTIVCO DEFAUT GE &amp; POWER Cabinet","PASSIVE",
AM1816="AKTIVCO Coupure ENEO &amp; Baisse de tension","PASSIVE",
AM1816="Coupure ENEO &amp; Baisse de tension","PASSIVE",
AM1816="Defaut GE &amp; POWER Cabinet","PASSIVE",
AM1816="Sharing","PASSIVE",
AM1816="Sites strategiques &amp; DataCenter","PASSIVE",
AM1816="Exclu","Exclu",
AM1816="SAT","ACTIVE",
AM1816="SPARE-ISSUE","SPARE-ISSUE",
AM1816="Fiber CAmtel","ACTIVE",
AM1816="Fiber AOF","ACTIVE",
AM1816="Projet OCM (HUAWEI)","PLANNED WORKS",
AM1816="Projet OCM (NOKIA)","PLANNED WORKS",
AM1816="ACCESS-ISSUE","ACCESS-ISSUE",
AM1816="Projet OCM (ZTE, NOKIA, autres projets)","PLANNED WORKS",
AM1816="No root CAuse","No root cause",
AM1816="ODU HS","ACTIVE",
AM1816="IP &amp; VLAN","ACTIVE",
AM1816="Warehouse HUAWEI","SPARE-ISSUE",
AM1816="SPARE-HS","SPARE-ISSUE",
AM1816="Power Telco","ACTIVE", AM1816="no impacts","no impacts"
),"")</f>
        <v>no impacts</v>
      </c>
      <c r="AO1816" s="93" t="s">
        <v>5537</v>
      </c>
      <c r="AP1816" s="101" t="str">
        <f t="shared" si="52"/>
        <v>NRD_118</v>
      </c>
      <c r="AR1816" s="17" t="s">
        <v>5537</v>
      </c>
      <c r="AS1816" s="7" t="s">
        <v>5537</v>
      </c>
      <c r="AT1816" s="6"/>
      <c r="AU1816" s="7"/>
      <c r="AV1816" s="3" t="s">
        <v>5537</v>
      </c>
      <c r="AW1816" s="18" t="s">
        <v>5537</v>
      </c>
      <c r="AX1816" s="18" t="s">
        <v>5537</v>
      </c>
      <c r="AY1816" s="18" t="s">
        <v>5537</v>
      </c>
      <c r="AZ1816" s="18" t="s">
        <v>5537</v>
      </c>
      <c r="BA1816" s="18" t="s">
        <v>5537</v>
      </c>
      <c r="BB1816" s="18" t="s">
        <v>5537</v>
      </c>
      <c r="BC1816" s="18" t="s">
        <v>5537</v>
      </c>
      <c r="BD1816" s="18" t="s">
        <v>5537</v>
      </c>
      <c r="BE1816" s="18" t="s">
        <v>5537</v>
      </c>
      <c r="BF1816" s="18" t="s">
        <v>5537</v>
      </c>
      <c r="BG1816" s="18" t="s">
        <v>5537</v>
      </c>
      <c r="BH1816" s="18" t="s">
        <v>5537</v>
      </c>
      <c r="BI1816" s="9" t="s">
        <v>5537</v>
      </c>
      <c r="BJ1816" s="14"/>
      <c r="BK1816" s="14" t="s">
        <v>5537</v>
      </c>
      <c r="BL1816" s="14" t="str">
        <f>_xlfn.XLOOKUP(B1816,'[4]cell downs 18042026 17h'!$B:$B,'[4]cell downs 18042026 17h'!$B:$B,"")</f>
        <v/>
      </c>
      <c r="BM1816" s="14" t="str">
        <f>_xlfn.XLOOKUP(B1816,'[5]Cells Huawei 19042026 15h'!$B:$B,'[5]Cells Huawei 19042026 15h'!$B:$B,"")</f>
        <v/>
      </c>
      <c r="BN1816" s="9" t="str">
        <f>_xlfn.XLOOKUP(B1816,'[6]cells down 19042026 9H40'!$B:$B,'[6]cells down 19042026 9H40'!$B:$B,"")</f>
        <v/>
      </c>
      <c r="BO1816" s="9" t="s">
        <v>940</v>
      </c>
      <c r="BP1816" s="9" t="s">
        <v>5537</v>
      </c>
      <c r="BQ1816" s="115"/>
    </row>
    <row r="1817" spans="1:69" s="9" customFormat="1" x14ac:dyDescent="0.3">
      <c r="A1817" s="1" t="s">
        <v>3279</v>
      </c>
      <c r="B1817" s="8" t="s">
        <v>3280</v>
      </c>
      <c r="C1817" s="3" t="str">
        <f>_xlfn.XLOOKUP(B1817,'[1]daily break down'!$D:$D,'[1]daily break down'!$E:$E,"")</f>
        <v>NORD</v>
      </c>
      <c r="D1817" s="1" t="s">
        <v>21</v>
      </c>
      <c r="E1817" s="1" t="s">
        <v>188</v>
      </c>
      <c r="F1817" s="3" t="s">
        <v>23</v>
      </c>
      <c r="G1817" s="1" t="s">
        <v>732</v>
      </c>
      <c r="H1817" s="32" t="str">
        <f>_xlfn.XLOOKUP(B1817,[2]CALCULATION!$B:$B,[2]CALCULATION!$H:$H,"")</f>
        <v>Huawei</v>
      </c>
      <c r="I1817" s="28">
        <v>6.1966196105960352</v>
      </c>
      <c r="J1817" s="28">
        <v>3.331235928123208</v>
      </c>
      <c r="K1817" s="28">
        <v>0</v>
      </c>
      <c r="L1817" s="28">
        <v>0</v>
      </c>
      <c r="M1817" s="28">
        <v>1.1197397220010674</v>
      </c>
      <c r="N1817" s="28">
        <v>0</v>
      </c>
      <c r="O1817" s="28">
        <v>0</v>
      </c>
      <c r="P1817" s="28">
        <v>0</v>
      </c>
      <c r="Q1817" s="28">
        <v>0</v>
      </c>
      <c r="R1817" s="28">
        <v>0</v>
      </c>
      <c r="S1817" s="94">
        <v>0</v>
      </c>
      <c r="T1817" s="94">
        <f>_xlfn.XLOOKUP(B1817,'[3]Nur des jours'!$B:$B,'[3]Nur des jours'!$U:$U,"")</f>
        <v>0</v>
      </c>
      <c r="U1817" s="94">
        <v>0</v>
      </c>
      <c r="V1817" s="94">
        <v>0</v>
      </c>
      <c r="W1817" s="94">
        <v>0</v>
      </c>
      <c r="X1817" s="94">
        <v>0</v>
      </c>
      <c r="Y1817" s="94">
        <v>0</v>
      </c>
      <c r="Z1817" s="94">
        <v>3.3099230095339198</v>
      </c>
      <c r="AA1817" s="94">
        <v>0</v>
      </c>
      <c r="AB1817" s="94">
        <v>0</v>
      </c>
      <c r="AC1817" s="94">
        <f>_xlfn.XLOOKUP(B1817,'[3]Nur des jours'!$B:$B,'[3]Nur des jours'!$N:$N,"")</f>
        <v>0</v>
      </c>
      <c r="AD1817" s="94">
        <v>0</v>
      </c>
      <c r="AE1817" s="94">
        <v>0</v>
      </c>
      <c r="AF1817" s="94">
        <v>0</v>
      </c>
      <c r="AG1817" s="94">
        <v>0</v>
      </c>
      <c r="AH1817" s="94">
        <v>0</v>
      </c>
      <c r="AI1817" s="49" t="s">
        <v>5559</v>
      </c>
      <c r="AJ1817" s="49"/>
      <c r="AK1817" s="48" t="str" cm="1">
        <f t="array" ref="AK1817">IFERROR(_xlfn.IFS(
AM1817="MPR ISSUE","PDH",
AM1817="BSS Hardware Issue","BSS",
AM1817="Sites strategiques, MLL, Pylone, etc.","ENVTECH",
AM1817="AKTIVCO DEFAUT GE &amp; POWER Cabinet","AKTIVCO",
AM1817="AKTIVCO Coupure ENEO &amp; Baisse de tension","AKTIVCO GRID ONLY",
AM1817="Coupure ENEO &amp; Baisse de tension","IHS GRID ONLY",
AM1817="Defaut GE &amp; POWER Cabinet","IHS",
AM1817="Sharing","Partners",
AM1817="Sites strategiques &amp; DataCenter","SST &amp; DC",
AM1817="Exclu","Exclu",
AM1817="SAT","SAT",
AM1817="SPARE-ISSUE","SPARE-ISSUE",
AM1817="Fiber CAmtel","TRANS_FO_CAMTEL",
AM1817="Fiber AOF","Fiber AOF",
AM1817="Projet OCM (HUAWEI)","TRAVAUX-HUAWEI",
AM1817="Projet OCM (NOKIA)","TRAVAUX-NOKIA",
AM1817="ACCESS-ISSUE","ACCESS-ISSUE",
AM1817="Projet OCM (ZTE, NOKIA, autres projets)","TRAVAUX OCM",
AM1817="No root CAuse","No root cause",
AM1817="ODU HS","PDH",
AM1817="IP &amp; VLAN","PDH",
AM1817="Warehouse HUAWEI","SPARE-ISSUE",
AM1817="SPARE-HS","SPARE-ISSUE",
AM1817="Power Telco","BSS",AM1817="no impacts","no impacts"
),"")</f>
        <v>no impacts</v>
      </c>
      <c r="AL1817" s="48" t="str" cm="1">
        <f t="array" ref="AL1817">IFERROR(_xlfn.IFS(
AM1817="MPR ISSUE","TX ISSUE",
AM1817="BSS Hardware Issue","RAN ISSUE",
AM1817="Sites strategiques, MLL, Pylone, etc.","ENVTECH",
AM1817="AKTIVCO DEFAUT GE &amp; POWER Cabinet","POWER ISSUE",
AM1817="AKTIVCO Coupure ENEO &amp; Baisse de tension","POWER ISSUE",
AM1817="Coupure ENEO &amp; Baisse de tension","POWER ISSUE",
AM1817="Defaut GE &amp; POWER Cabinet","POWER ISSUE",
AM1817="Sharing","POWER ISSUE",
AM1817="Sites strategiques &amp; DataCenter","POWER ISSUE",
AM1817="Exclu","Exclu",
AM1817="SAT","TX ISSUE",
AM1817="SPARE-ISSUE","SPARE-ISSUE",
AM1817="Fiber CAmtel","TX ISSUE",
AM1817="Fiber AOF","TX ISSUE",
AM1817="Projet OCM (HUAWEI)","TRAVAUX-HUAWEI",
AM1817="Projet OCM (NOKIA)","TRAVAUX -NOKIA",
AM1817="ACCESS-ISSUE","ACCESS-ISSUE",
AM1817="Projet OCM (ZTE, NOKIA, autres projets)","TRAVAUX OCM",
AM1817="No root CAuse","No root cause",
AM1817="ODU HS","TX ISSUE",
AM1817="IP &amp; VLAN","TX ISSUE",
AM1817="Warehouse HUAWEI","SPARE-ISSUE",
AM1817="SPARE-HS","SPARE-ISSUE",
AM1817="Power Telco","RAN ISSUE",AM1817="no impacts","no impacts"
),"")</f>
        <v>no impacts</v>
      </c>
      <c r="AM1817" s="67" t="s">
        <v>5605</v>
      </c>
      <c r="AN1817" s="48" t="str" cm="1">
        <f t="array" ref="AN1817">IFERROR(_xlfn.IFS(
AM1817="MPR ISSUE","ACTIVE",
AM1817="BSS Hardware Issue","ACTIVE",
AM1817="Sites strategiques, MLL, Pylone, etc.","PASSIVE",
AM1817="AKTIVCO DEFAUT GE &amp; POWER Cabinet","PASSIVE",
AM1817="AKTIVCO Coupure ENEO &amp; Baisse de tension","PASSIVE",
AM1817="Coupure ENEO &amp; Baisse de tension","PASSIVE",
AM1817="Defaut GE &amp; POWER Cabinet","PASSIVE",
AM1817="Sharing","PASSIVE",
AM1817="Sites strategiques &amp; DataCenter","PASSIVE",
AM1817="Exclu","Exclu",
AM1817="SAT","ACTIVE",
AM1817="SPARE-ISSUE","SPARE-ISSUE",
AM1817="Fiber CAmtel","ACTIVE",
AM1817="Fiber AOF","ACTIVE",
AM1817="Projet OCM (HUAWEI)","PLANNED WORKS",
AM1817="Projet OCM (NOKIA)","PLANNED WORKS",
AM1817="ACCESS-ISSUE","ACCESS-ISSUE",
AM1817="Projet OCM (ZTE, NOKIA, autres projets)","PLANNED WORKS",
AM1817="No root CAuse","No root cause",
AM1817="ODU HS","ACTIVE",
AM1817="IP &amp; VLAN","ACTIVE",
AM1817="Warehouse HUAWEI","SPARE-ISSUE",
AM1817="SPARE-HS","SPARE-ISSUE",
AM1817="Power Telco","ACTIVE", AM1817="no impacts","no impacts"
),"")</f>
        <v>no impacts</v>
      </c>
      <c r="AO1817" s="93" t="s">
        <v>5537</v>
      </c>
      <c r="AP1817" s="101" t="str">
        <f t="shared" si="52"/>
        <v>NRD_100</v>
      </c>
      <c r="AR1817" s="17" t="s">
        <v>5537</v>
      </c>
      <c r="AS1817" s="7" t="s">
        <v>5537</v>
      </c>
      <c r="AT1817" s="6"/>
      <c r="AU1817" s="7"/>
      <c r="AV1817" s="3" t="s">
        <v>5537</v>
      </c>
      <c r="AW1817" s="18" t="s">
        <v>5537</v>
      </c>
      <c r="AX1817" s="18" t="s">
        <v>5537</v>
      </c>
      <c r="AY1817" s="18" t="s">
        <v>5537</v>
      </c>
      <c r="AZ1817" s="18" t="s">
        <v>5537</v>
      </c>
      <c r="BA1817" s="18" t="s">
        <v>5537</v>
      </c>
      <c r="BB1817" s="18" t="s">
        <v>5537</v>
      </c>
      <c r="BC1817" s="18" t="s">
        <v>5537</v>
      </c>
      <c r="BD1817" s="18" t="s">
        <v>5537</v>
      </c>
      <c r="BE1817" s="18" t="s">
        <v>5537</v>
      </c>
      <c r="BF1817" s="18" t="s">
        <v>5537</v>
      </c>
      <c r="BG1817" s="18" t="s">
        <v>5537</v>
      </c>
      <c r="BH1817" s="18" t="s">
        <v>5537</v>
      </c>
      <c r="BI1817" s="9" t="s">
        <v>5537</v>
      </c>
      <c r="BJ1817" s="14"/>
      <c r="BK1817" s="14" t="s">
        <v>5537</v>
      </c>
      <c r="BL1817" s="14" t="str">
        <f>_xlfn.XLOOKUP(B1817,'[4]cell downs 18042026 17h'!$B:$B,'[4]cell downs 18042026 17h'!$B:$B,"")</f>
        <v/>
      </c>
      <c r="BM1817" s="14" t="str">
        <f>_xlfn.XLOOKUP(B1817,'[5]Cells Huawei 19042026 15h'!$B:$B,'[5]Cells Huawei 19042026 15h'!$B:$B,"")</f>
        <v/>
      </c>
      <c r="BN1817" s="9" t="str">
        <f>_xlfn.XLOOKUP(B1817,'[6]cells down 19042026 9H40'!$B:$B,'[6]cells down 19042026 9H40'!$B:$B,"")</f>
        <v/>
      </c>
      <c r="BO1817" s="9" t="s">
        <v>5537</v>
      </c>
      <c r="BP1817" s="9" t="s">
        <v>12</v>
      </c>
      <c r="BQ1817" s="115"/>
    </row>
    <row r="1818" spans="1:69" s="9" customFormat="1" x14ac:dyDescent="0.3">
      <c r="A1818" s="1" t="s">
        <v>3854</v>
      </c>
      <c r="B1818" s="8" t="s">
        <v>3855</v>
      </c>
      <c r="C1818" s="3" t="str">
        <f>_xlfn.XLOOKUP(B1818,'[1]daily break down'!$D:$D,'[1]daily break down'!$E:$E,"")</f>
        <v>EXTREME-NORD</v>
      </c>
      <c r="D1818" s="1" t="s">
        <v>21</v>
      </c>
      <c r="E1818" s="1" t="s">
        <v>122</v>
      </c>
      <c r="F1818" s="3" t="s">
        <v>55</v>
      </c>
      <c r="G1818" s="1" t="s">
        <v>3856</v>
      </c>
      <c r="H1818" s="32" t="str">
        <f>_xlfn.XLOOKUP(B1818,[2]CALCULATION!$B:$B,[2]CALCULATION!$H:$H,"")</f>
        <v>HUAWEI</v>
      </c>
      <c r="I1818" s="28">
        <v>0</v>
      </c>
      <c r="J1818" s="28">
        <v>0</v>
      </c>
      <c r="K1818" s="28">
        <v>0</v>
      </c>
      <c r="L1818" s="28">
        <v>0</v>
      </c>
      <c r="M1818" s="28">
        <v>0</v>
      </c>
      <c r="N1818" s="28">
        <v>0</v>
      </c>
      <c r="O1818" s="28">
        <v>0</v>
      </c>
      <c r="P1818" s="28">
        <v>0</v>
      </c>
      <c r="Q1818" s="28">
        <v>0</v>
      </c>
      <c r="R1818" s="28">
        <v>0</v>
      </c>
      <c r="S1818" s="94">
        <v>0</v>
      </c>
      <c r="T1818" s="94">
        <f>_xlfn.XLOOKUP(B1818,'[3]Nur des jours'!$B:$B,'[3]Nur des jours'!$U:$U,"")</f>
        <v>0</v>
      </c>
      <c r="U1818" s="94">
        <v>0</v>
      </c>
      <c r="V1818" s="94">
        <v>0</v>
      </c>
      <c r="W1818" s="94">
        <v>0</v>
      </c>
      <c r="X1818" s="94">
        <v>0</v>
      </c>
      <c r="Y1818" s="94">
        <v>0</v>
      </c>
      <c r="Z1818" s="94">
        <v>0</v>
      </c>
      <c r="AA1818" s="94">
        <v>0</v>
      </c>
      <c r="AB1818" s="94">
        <v>0</v>
      </c>
      <c r="AC1818" s="94">
        <f>_xlfn.XLOOKUP(B1818,'[3]Nur des jours'!$B:$B,'[3]Nur des jours'!$N:$N,"")</f>
        <v>0</v>
      </c>
      <c r="AD1818" s="94">
        <v>0</v>
      </c>
      <c r="AE1818" s="94">
        <v>0</v>
      </c>
      <c r="AF1818" s="94">
        <v>0</v>
      </c>
      <c r="AG1818" s="94">
        <v>0</v>
      </c>
      <c r="AH1818" s="94">
        <v>0</v>
      </c>
      <c r="AI1818" s="49" t="s">
        <v>6659</v>
      </c>
      <c r="AJ1818" s="49"/>
      <c r="AK1818" s="48" t="str" cm="1">
        <f t="array" ref="AK1818">IFERROR(_xlfn.IFS(
AM1818="MPR ISSUE","PDH",
AM1818="BSS Hardware Issue","BSS",
AM1818="Sites strategiques, MLL, Pylone, etc.","ENVTECH",
AM1818="AKTIVCO DEFAUT GE &amp; POWER Cabinet","AKTIVCO",
AM1818="AKTIVCO Coupure ENEO &amp; Baisse de tension","AKTIVCO GRID ONLY",
AM1818="Coupure ENEO &amp; Baisse de tension","IHS GRID ONLY",
AM1818="Defaut GE &amp; POWER Cabinet","IHS",
AM1818="Sharing","Partners",
AM1818="Sites strategiques &amp; DataCenter","SST &amp; DC",
AM1818="Exclu","Exclu",
AM1818="SAT","SAT",
AM1818="SPARE-ISSUE","SPARE-ISSUE",
AM1818="Fiber CAmtel","TRANS_FO_CAMTEL",
AM1818="Fiber AOF","Fiber AOF",
AM1818="Projet OCM (HUAWEI)","TRAVAUX-HUAWEI",
AM1818="Projet OCM (NOKIA)","TRAVAUX-NOKIA",
AM1818="ACCESS-ISSUE","ACCESS-ISSUE",
AM1818="Projet OCM (ZTE, NOKIA, autres projets)","TRAVAUX OCM",
AM1818="No root CAuse","No root cause",
AM1818="ODU HS","PDH",
AM1818="IP &amp; VLAN","PDH",
AM1818="Warehouse HUAWEI","SPARE-ISSUE",
AM1818="SPARE-HS","SPARE-ISSUE",
AM1818="Power Telco","BSS",AM1818="no impacts","no impacts"
),"")</f>
        <v>no impacts</v>
      </c>
      <c r="AL1818" s="48" t="str" cm="1">
        <f t="array" ref="AL1818">IFERROR(_xlfn.IFS(
AM1818="MPR ISSUE","TX ISSUE",
AM1818="BSS Hardware Issue","RAN ISSUE",
AM1818="Sites strategiques, MLL, Pylone, etc.","ENVTECH",
AM1818="AKTIVCO DEFAUT GE &amp; POWER Cabinet","POWER ISSUE",
AM1818="AKTIVCO Coupure ENEO &amp; Baisse de tension","POWER ISSUE",
AM1818="Coupure ENEO &amp; Baisse de tension","POWER ISSUE",
AM1818="Defaut GE &amp; POWER Cabinet","POWER ISSUE",
AM1818="Sharing","POWER ISSUE",
AM1818="Sites strategiques &amp; DataCenter","POWER ISSUE",
AM1818="Exclu","Exclu",
AM1818="SAT","TX ISSUE",
AM1818="SPARE-ISSUE","SPARE-ISSUE",
AM1818="Fiber CAmtel","TX ISSUE",
AM1818="Fiber AOF","TX ISSUE",
AM1818="Projet OCM (HUAWEI)","TRAVAUX-HUAWEI",
AM1818="Projet OCM (NOKIA)","TRAVAUX -NOKIA",
AM1818="ACCESS-ISSUE","ACCESS-ISSUE",
AM1818="Projet OCM (ZTE, NOKIA, autres projets)","TRAVAUX OCM",
AM1818="No root CAuse","No root cause",
AM1818="ODU HS","TX ISSUE",
AM1818="IP &amp; VLAN","TX ISSUE",
AM1818="Warehouse HUAWEI","SPARE-ISSUE",
AM1818="SPARE-HS","SPARE-ISSUE",
AM1818="Power Telco","RAN ISSUE",AM1818="no impacts","no impacts"
),"")</f>
        <v>no impacts</v>
      </c>
      <c r="AM1818" s="67" t="s">
        <v>5605</v>
      </c>
      <c r="AN1818" s="48" t="str" cm="1">
        <f t="array" ref="AN1818">IFERROR(_xlfn.IFS(
AM1818="MPR ISSUE","ACTIVE",
AM1818="BSS Hardware Issue","ACTIVE",
AM1818="Sites strategiques, MLL, Pylone, etc.","PASSIVE",
AM1818="AKTIVCO DEFAUT GE &amp; POWER Cabinet","PASSIVE",
AM1818="AKTIVCO Coupure ENEO &amp; Baisse de tension","PASSIVE",
AM1818="Coupure ENEO &amp; Baisse de tension","PASSIVE",
AM1818="Defaut GE &amp; POWER Cabinet","PASSIVE",
AM1818="Sharing","PASSIVE",
AM1818="Sites strategiques &amp; DataCenter","PASSIVE",
AM1818="Exclu","Exclu",
AM1818="SAT","ACTIVE",
AM1818="SPARE-ISSUE","SPARE-ISSUE",
AM1818="Fiber CAmtel","ACTIVE",
AM1818="Fiber AOF","ACTIVE",
AM1818="Projet OCM (HUAWEI)","PLANNED WORKS",
AM1818="Projet OCM (NOKIA)","PLANNED WORKS",
AM1818="ACCESS-ISSUE","ACCESS-ISSUE",
AM1818="Projet OCM (ZTE, NOKIA, autres projets)","PLANNED WORKS",
AM1818="No root CAuse","No root cause",
AM1818="ODU HS","ACTIVE",
AM1818="IP &amp; VLAN","ACTIVE",
AM1818="Warehouse HUAWEI","SPARE-ISSUE",
AM1818="SPARE-HS","SPARE-ISSUE",
AM1818="Power Telco","ACTIVE", AM1818="no impacts","no impacts"
),"")</f>
        <v>no impacts</v>
      </c>
      <c r="AO1818" s="93" t="s">
        <v>5537</v>
      </c>
      <c r="AP1818" s="101" t="str">
        <f t="shared" si="52"/>
        <v>EXN_239</v>
      </c>
      <c r="AR1818" s="17" t="s">
        <v>5537</v>
      </c>
      <c r="AS1818" s="7" t="s">
        <v>5537</v>
      </c>
      <c r="AT1818" s="6"/>
      <c r="AU1818" s="7"/>
      <c r="AV1818" s="3" t="s">
        <v>5537</v>
      </c>
      <c r="AW1818" s="18" t="s">
        <v>5537</v>
      </c>
      <c r="AX1818" s="18" t="s">
        <v>5537</v>
      </c>
      <c r="AY1818" s="18" t="s">
        <v>5537</v>
      </c>
      <c r="AZ1818" s="18" t="s">
        <v>5537</v>
      </c>
      <c r="BA1818" s="18" t="s">
        <v>5537</v>
      </c>
      <c r="BB1818" s="18" t="s">
        <v>5537</v>
      </c>
      <c r="BC1818" s="18" t="s">
        <v>5537</v>
      </c>
      <c r="BD1818" s="18" t="s">
        <v>5537</v>
      </c>
      <c r="BE1818" s="18" t="s">
        <v>5537</v>
      </c>
      <c r="BF1818" s="18" t="s">
        <v>5537</v>
      </c>
      <c r="BG1818" s="18" t="s">
        <v>5537</v>
      </c>
      <c r="BH1818" s="18" t="s">
        <v>5537</v>
      </c>
      <c r="BI1818" s="9" t="s">
        <v>5537</v>
      </c>
      <c r="BJ1818" s="14"/>
      <c r="BK1818" s="14" t="s">
        <v>5537</v>
      </c>
      <c r="BL1818" s="14" t="str">
        <f>_xlfn.XLOOKUP(B1818,'[4]cell downs 18042026 17h'!$B:$B,'[4]cell downs 18042026 17h'!$B:$B,"")</f>
        <v/>
      </c>
      <c r="BM1818" s="14" t="str">
        <f>_xlfn.XLOOKUP(B1818,'[5]Cells Huawei 19042026 15h'!$B:$B,'[5]Cells Huawei 19042026 15h'!$B:$B,"")</f>
        <v/>
      </c>
      <c r="BN1818" s="9" t="str">
        <f>_xlfn.XLOOKUP(B1818,'[6]cells down 19042026 9H40'!$B:$B,'[6]cells down 19042026 9H40'!$B:$B,"")</f>
        <v/>
      </c>
      <c r="BO1818" s="9" t="s">
        <v>5537</v>
      </c>
      <c r="BP1818" s="9" t="s">
        <v>5537</v>
      </c>
      <c r="BQ1818" s="115"/>
    </row>
    <row r="1819" spans="1:69" s="9" customFormat="1" x14ac:dyDescent="0.3">
      <c r="A1819" s="1" t="s">
        <v>2868</v>
      </c>
      <c r="B1819" s="8" t="s">
        <v>2869</v>
      </c>
      <c r="C1819" s="3" t="str">
        <f>_xlfn.XLOOKUP(B1819,'[1]daily break down'!$D:$D,'[1]daily break down'!$E:$E,"")</f>
        <v>Douala</v>
      </c>
      <c r="D1819" s="1"/>
      <c r="E1819" s="1"/>
      <c r="F1819" s="3" t="s">
        <v>31</v>
      </c>
      <c r="G1819" s="1" t="s">
        <v>32</v>
      </c>
      <c r="H1819" s="34" t="str">
        <f>_xlfn.XLOOKUP(B1819,[2]CALCULATION!$B:$B,[2]CALCULATION!$H:$H,"")</f>
        <v>ZTE</v>
      </c>
      <c r="I1819" s="28">
        <v>0</v>
      </c>
      <c r="J1819" s="28">
        <v>0</v>
      </c>
      <c r="K1819" s="28">
        <v>0</v>
      </c>
      <c r="L1819" s="28">
        <v>0</v>
      </c>
      <c r="M1819" s="28">
        <v>0.70953292070096141</v>
      </c>
      <c r="N1819" s="28">
        <v>0</v>
      </c>
      <c r="O1819" s="28">
        <v>0</v>
      </c>
      <c r="P1819" s="28">
        <v>0</v>
      </c>
      <c r="Q1819" s="28">
        <v>0</v>
      </c>
      <c r="R1819" s="28">
        <v>0</v>
      </c>
      <c r="S1819" s="94">
        <v>0</v>
      </c>
      <c r="T1819" s="94">
        <f>_xlfn.XLOOKUP(B1819,'[3]Nur des jours'!$B:$B,'[3]Nur des jours'!$U:$U,"")</f>
        <v>0</v>
      </c>
      <c r="U1819" s="94">
        <v>0</v>
      </c>
      <c r="V1819" s="94">
        <v>0</v>
      </c>
      <c r="W1819" s="94">
        <v>0</v>
      </c>
      <c r="X1819" s="94">
        <v>0</v>
      </c>
      <c r="Y1819" s="94">
        <v>0</v>
      </c>
      <c r="Z1819" s="94">
        <v>0</v>
      </c>
      <c r="AA1819" s="94">
        <v>0</v>
      </c>
      <c r="AB1819" s="94">
        <v>0</v>
      </c>
      <c r="AC1819" s="94">
        <f>_xlfn.XLOOKUP(B1819,'[3]Nur des jours'!$B:$B,'[3]Nur des jours'!$N:$N,"")</f>
        <v>0</v>
      </c>
      <c r="AD1819" s="94">
        <v>0</v>
      </c>
      <c r="AE1819" s="94">
        <v>0</v>
      </c>
      <c r="AF1819" s="94">
        <v>0</v>
      </c>
      <c r="AG1819" s="94">
        <v>0</v>
      </c>
      <c r="AH1819" s="94">
        <v>0</v>
      </c>
      <c r="AI1819" s="49" t="s">
        <v>5559</v>
      </c>
      <c r="AJ1819" s="49"/>
      <c r="AK1819" s="48" t="str" cm="1">
        <f t="array" ref="AK1819">IFERROR(_xlfn.IFS(
AM1819="MPR ISSUE","PDH",
AM1819="BSS Hardware Issue","BSS",
AM1819="Sites strategiques, MLL, Pylone, etc.","ENVTECH",
AM1819="AKTIVCO DEFAUT GE &amp; POWER Cabinet","AKTIVCO",
AM1819="AKTIVCO Coupure ENEO &amp; Baisse de tension","AKTIVCO GRID ONLY",
AM1819="Coupure ENEO &amp; Baisse de tension","IHS GRID ONLY",
AM1819="Defaut GE &amp; POWER Cabinet","IHS",
AM1819="Sharing","Partners",
AM1819="Sites strategiques &amp; DataCenter","SST &amp; DC",
AM1819="Exclu","Exclu",
AM1819="SAT","SAT",
AM1819="SPARE-ISSUE","SPARE-ISSUE",
AM1819="Fiber CAmtel","TRANS_FO_CAMTEL",
AM1819="Fiber AOF","Fiber AOF",
AM1819="Projet OCM (HUAWEI)","TRAVAUX-HUAWEI",
AM1819="Projet OCM (NOKIA)","TRAVAUX-NOKIA",
AM1819="ACCESS-ISSUE","ACCESS-ISSUE",
AM1819="Projet OCM (ZTE, NOKIA, autres projets)","TRAVAUX OCM",
AM1819="No root CAuse","No root cause",
AM1819="ODU HS","PDH",
AM1819="IP &amp; VLAN","PDH",
AM1819="Warehouse HUAWEI","SPARE-ISSUE",
AM1819="SPARE-HS","SPARE-ISSUE",
AM1819="Power Telco","BSS",AM1819="no impacts","no impacts"
),"")</f>
        <v>no impacts</v>
      </c>
      <c r="AL1819" s="48" t="str" cm="1">
        <f t="array" ref="AL1819">IFERROR(_xlfn.IFS(
AM1819="MPR ISSUE","TX ISSUE",
AM1819="BSS Hardware Issue","RAN ISSUE",
AM1819="Sites strategiques, MLL, Pylone, etc.","ENVTECH",
AM1819="AKTIVCO DEFAUT GE &amp; POWER Cabinet","POWER ISSUE",
AM1819="AKTIVCO Coupure ENEO &amp; Baisse de tension","POWER ISSUE",
AM1819="Coupure ENEO &amp; Baisse de tension","POWER ISSUE",
AM1819="Defaut GE &amp; POWER Cabinet","POWER ISSUE",
AM1819="Sharing","POWER ISSUE",
AM1819="Sites strategiques &amp; DataCenter","POWER ISSUE",
AM1819="Exclu","Exclu",
AM1819="SAT","TX ISSUE",
AM1819="SPARE-ISSUE","SPARE-ISSUE",
AM1819="Fiber CAmtel","TX ISSUE",
AM1819="Fiber AOF","TX ISSUE",
AM1819="Projet OCM (HUAWEI)","TRAVAUX-HUAWEI",
AM1819="Projet OCM (NOKIA)","TRAVAUX -NOKIA",
AM1819="ACCESS-ISSUE","ACCESS-ISSUE",
AM1819="Projet OCM (ZTE, NOKIA, autres projets)","TRAVAUX OCM",
AM1819="No root CAuse","No root cause",
AM1819="ODU HS","TX ISSUE",
AM1819="IP &amp; VLAN","TX ISSUE",
AM1819="Warehouse HUAWEI","SPARE-ISSUE",
AM1819="SPARE-HS","SPARE-ISSUE",
AM1819="Power Telco","RAN ISSUE",AM1819="no impacts","no impacts"
),"")</f>
        <v>no impacts</v>
      </c>
      <c r="AM1819" s="67" t="s">
        <v>5605</v>
      </c>
      <c r="AN1819" s="48" t="str" cm="1">
        <f t="array" ref="AN1819">IFERROR(_xlfn.IFS(
AM1819="MPR ISSUE","ACTIVE",
AM1819="BSS Hardware Issue","ACTIVE",
AM1819="Sites strategiques, MLL, Pylone, etc.","PASSIVE",
AM1819="AKTIVCO DEFAUT GE &amp; POWER Cabinet","PASSIVE",
AM1819="AKTIVCO Coupure ENEO &amp; Baisse de tension","PASSIVE",
AM1819="Coupure ENEO &amp; Baisse de tension","PASSIVE",
AM1819="Defaut GE &amp; POWER Cabinet","PASSIVE",
AM1819="Sharing","PASSIVE",
AM1819="Sites strategiques &amp; DataCenter","PASSIVE",
AM1819="Exclu","Exclu",
AM1819="SAT","ACTIVE",
AM1819="SPARE-ISSUE","SPARE-ISSUE",
AM1819="Fiber CAmtel","ACTIVE",
AM1819="Fiber AOF","ACTIVE",
AM1819="Projet OCM (HUAWEI)","PLANNED WORKS",
AM1819="Projet OCM (NOKIA)","PLANNED WORKS",
AM1819="ACCESS-ISSUE","ACCESS-ISSUE",
AM1819="Projet OCM (ZTE, NOKIA, autres projets)","PLANNED WORKS",
AM1819="No root CAuse","No root cause",
AM1819="ODU HS","ACTIVE",
AM1819="IP &amp; VLAN","ACTIVE",
AM1819="Warehouse HUAWEI","SPARE-ISSUE",
AM1819="SPARE-HS","SPARE-ISSUE",
AM1819="Power Telco","ACTIVE", AM1819="no impacts","no impacts"
),"")</f>
        <v>no impacts</v>
      </c>
      <c r="AO1819" s="93" t="s">
        <v>5537</v>
      </c>
      <c r="AP1819" s="101" t="str">
        <f t="shared" si="52"/>
        <v>LIT_814</v>
      </c>
      <c r="AR1819" s="17" t="s">
        <v>5537</v>
      </c>
      <c r="AS1819" s="7" t="s">
        <v>5537</v>
      </c>
      <c r="AT1819" s="6"/>
      <c r="AU1819" s="7"/>
      <c r="AV1819" s="3" t="s">
        <v>5537</v>
      </c>
      <c r="AW1819" s="18" t="s">
        <v>5537</v>
      </c>
      <c r="AX1819" s="18" t="s">
        <v>5537</v>
      </c>
      <c r="AY1819" s="18" t="s">
        <v>5537</v>
      </c>
      <c r="AZ1819" s="18" t="s">
        <v>5537</v>
      </c>
      <c r="BA1819" s="18" t="s">
        <v>5537</v>
      </c>
      <c r="BB1819" s="18" t="s">
        <v>5537</v>
      </c>
      <c r="BC1819" s="18" t="s">
        <v>5537</v>
      </c>
      <c r="BD1819" s="18" t="s">
        <v>5537</v>
      </c>
      <c r="BE1819" s="18" t="s">
        <v>5537</v>
      </c>
      <c r="BF1819" s="18" t="s">
        <v>5537</v>
      </c>
      <c r="BG1819" s="18" t="s">
        <v>5537</v>
      </c>
      <c r="BH1819" s="18" t="s">
        <v>5537</v>
      </c>
      <c r="BI1819" s="9" t="s">
        <v>5537</v>
      </c>
      <c r="BJ1819" s="14"/>
      <c r="BK1819" s="14" t="s">
        <v>5537</v>
      </c>
      <c r="BL1819" s="14" t="str">
        <f>_xlfn.XLOOKUP(B1819,'[4]cell downs 18042026 17h'!$B:$B,'[4]cell downs 18042026 17h'!$B:$B,"")</f>
        <v/>
      </c>
      <c r="BM1819" s="14" t="str">
        <f>_xlfn.XLOOKUP(B1819,'[5]Cells Huawei 19042026 15h'!$B:$B,'[5]Cells Huawei 19042026 15h'!$B:$B,"")</f>
        <v/>
      </c>
      <c r="BN1819" s="9" t="str">
        <f>_xlfn.XLOOKUP(B1819,'[6]cells down 19042026 9H40'!$B:$B,'[6]cells down 19042026 9H40'!$B:$B,"")</f>
        <v/>
      </c>
      <c r="BO1819" s="9" t="s">
        <v>5537</v>
      </c>
      <c r="BP1819" s="9" t="s">
        <v>12</v>
      </c>
      <c r="BQ1819" s="115"/>
    </row>
    <row r="1820" spans="1:69" s="9" customFormat="1" x14ac:dyDescent="0.3">
      <c r="A1820" s="1" t="s">
        <v>3897</v>
      </c>
      <c r="B1820" s="8" t="s">
        <v>3898</v>
      </c>
      <c r="C1820" s="3" t="str">
        <f>_xlfn.XLOOKUP(B1820,'[1]daily break down'!$D:$D,'[1]daily break down'!$E:$E,"")</f>
        <v>EXTREME-NORD</v>
      </c>
      <c r="D1820" s="1" t="s">
        <v>11</v>
      </c>
      <c r="E1820" s="1" t="s">
        <v>66</v>
      </c>
      <c r="F1820" s="3" t="s">
        <v>55</v>
      </c>
      <c r="G1820" s="1" t="s">
        <v>3899</v>
      </c>
      <c r="H1820" s="32" t="str">
        <f>_xlfn.XLOOKUP(B1820,[2]CALCULATION!$B:$B,[2]CALCULATION!$H:$H,"")</f>
        <v>HUAWEI</v>
      </c>
      <c r="I1820" s="28">
        <v>0</v>
      </c>
      <c r="J1820" s="28">
        <v>0</v>
      </c>
      <c r="K1820" s="28">
        <v>0</v>
      </c>
      <c r="L1820" s="28">
        <v>0</v>
      </c>
      <c r="M1820" s="28">
        <v>0</v>
      </c>
      <c r="N1820" s="28">
        <v>0</v>
      </c>
      <c r="O1820" s="28">
        <v>0</v>
      </c>
      <c r="P1820" s="28">
        <v>0</v>
      </c>
      <c r="Q1820" s="28">
        <v>0</v>
      </c>
      <c r="R1820" s="28">
        <v>0</v>
      </c>
      <c r="S1820" s="94">
        <v>0</v>
      </c>
      <c r="T1820" s="94">
        <f>_xlfn.XLOOKUP(B1820,'[3]Nur des jours'!$B:$B,'[3]Nur des jours'!$U:$U,"")</f>
        <v>0</v>
      </c>
      <c r="U1820" s="94">
        <v>0</v>
      </c>
      <c r="V1820" s="94">
        <v>0</v>
      </c>
      <c r="W1820" s="94">
        <v>0</v>
      </c>
      <c r="X1820" s="94">
        <v>0</v>
      </c>
      <c r="Y1820" s="94">
        <v>0</v>
      </c>
      <c r="Z1820" s="94">
        <v>0</v>
      </c>
      <c r="AA1820" s="94">
        <v>0</v>
      </c>
      <c r="AB1820" s="94">
        <v>0</v>
      </c>
      <c r="AC1820" s="94">
        <f>_xlfn.XLOOKUP(B1820,'[3]Nur des jours'!$B:$B,'[3]Nur des jours'!$N:$N,"")</f>
        <v>0</v>
      </c>
      <c r="AD1820" s="94">
        <v>0</v>
      </c>
      <c r="AE1820" s="94">
        <v>0</v>
      </c>
      <c r="AF1820" s="94">
        <v>0</v>
      </c>
      <c r="AG1820" s="94">
        <v>0</v>
      </c>
      <c r="AH1820" s="94">
        <v>0</v>
      </c>
      <c r="AI1820" s="49" t="s">
        <v>6659</v>
      </c>
      <c r="AJ1820" s="49"/>
      <c r="AK1820" s="48" t="str" cm="1">
        <f t="array" ref="AK1820">IFERROR(_xlfn.IFS(
AM1820="MPR ISSUE","PDH",
AM1820="BSS Hardware Issue","BSS",
AM1820="Sites strategiques, MLL, Pylone, etc.","ENVTECH",
AM1820="AKTIVCO DEFAUT GE &amp; POWER Cabinet","AKTIVCO",
AM1820="AKTIVCO Coupure ENEO &amp; Baisse de tension","AKTIVCO GRID ONLY",
AM1820="Coupure ENEO &amp; Baisse de tension","IHS GRID ONLY",
AM1820="Defaut GE &amp; POWER Cabinet","IHS",
AM1820="Sharing","Partners",
AM1820="Sites strategiques &amp; DataCenter","SST &amp; DC",
AM1820="Exclu","Exclu",
AM1820="SAT","SAT",
AM1820="SPARE-ISSUE","SPARE-ISSUE",
AM1820="Fiber CAmtel","TRANS_FO_CAMTEL",
AM1820="Fiber AOF","Fiber AOF",
AM1820="Projet OCM (HUAWEI)","TRAVAUX-HUAWEI",
AM1820="Projet OCM (NOKIA)","TRAVAUX-NOKIA",
AM1820="ACCESS-ISSUE","ACCESS-ISSUE",
AM1820="Projet OCM (ZTE, NOKIA, autres projets)","TRAVAUX OCM",
AM1820="No root CAuse","No root cause",
AM1820="ODU HS","PDH",
AM1820="IP &amp; VLAN","PDH",
AM1820="Warehouse HUAWEI","SPARE-ISSUE",
AM1820="SPARE-HS","SPARE-ISSUE",
AM1820="Power Telco","BSS",AM1820="no impacts","no impacts"
),"")</f>
        <v>no impacts</v>
      </c>
      <c r="AL1820" s="48" t="str" cm="1">
        <f t="array" ref="AL1820">IFERROR(_xlfn.IFS(
AM1820="MPR ISSUE","TX ISSUE",
AM1820="BSS Hardware Issue","RAN ISSUE",
AM1820="Sites strategiques, MLL, Pylone, etc.","ENVTECH",
AM1820="AKTIVCO DEFAUT GE &amp; POWER Cabinet","POWER ISSUE",
AM1820="AKTIVCO Coupure ENEO &amp; Baisse de tension","POWER ISSUE",
AM1820="Coupure ENEO &amp; Baisse de tension","POWER ISSUE",
AM1820="Defaut GE &amp; POWER Cabinet","POWER ISSUE",
AM1820="Sharing","POWER ISSUE",
AM1820="Sites strategiques &amp; DataCenter","POWER ISSUE",
AM1820="Exclu","Exclu",
AM1820="SAT","TX ISSUE",
AM1820="SPARE-ISSUE","SPARE-ISSUE",
AM1820="Fiber CAmtel","TX ISSUE",
AM1820="Fiber AOF","TX ISSUE",
AM1820="Projet OCM (HUAWEI)","TRAVAUX-HUAWEI",
AM1820="Projet OCM (NOKIA)","TRAVAUX -NOKIA",
AM1820="ACCESS-ISSUE","ACCESS-ISSUE",
AM1820="Projet OCM (ZTE, NOKIA, autres projets)","TRAVAUX OCM",
AM1820="No root CAuse","No root cause",
AM1820="ODU HS","TX ISSUE",
AM1820="IP &amp; VLAN","TX ISSUE",
AM1820="Warehouse HUAWEI","SPARE-ISSUE",
AM1820="SPARE-HS","SPARE-ISSUE",
AM1820="Power Telco","RAN ISSUE",AM1820="no impacts","no impacts"
),"")</f>
        <v>no impacts</v>
      </c>
      <c r="AM1820" s="67" t="s">
        <v>5605</v>
      </c>
      <c r="AN1820" s="48" t="str" cm="1">
        <f t="array" ref="AN1820">IFERROR(_xlfn.IFS(
AM1820="MPR ISSUE","ACTIVE",
AM1820="BSS Hardware Issue","ACTIVE",
AM1820="Sites strategiques, MLL, Pylone, etc.","PASSIVE",
AM1820="AKTIVCO DEFAUT GE &amp; POWER Cabinet","PASSIVE",
AM1820="AKTIVCO Coupure ENEO &amp; Baisse de tension","PASSIVE",
AM1820="Coupure ENEO &amp; Baisse de tension","PASSIVE",
AM1820="Defaut GE &amp; POWER Cabinet","PASSIVE",
AM1820="Sharing","PASSIVE",
AM1820="Sites strategiques &amp; DataCenter","PASSIVE",
AM1820="Exclu","Exclu",
AM1820="SAT","ACTIVE",
AM1820="SPARE-ISSUE","SPARE-ISSUE",
AM1820="Fiber CAmtel","ACTIVE",
AM1820="Fiber AOF","ACTIVE",
AM1820="Projet OCM (HUAWEI)","PLANNED WORKS",
AM1820="Projet OCM (NOKIA)","PLANNED WORKS",
AM1820="ACCESS-ISSUE","ACCESS-ISSUE",
AM1820="Projet OCM (ZTE, NOKIA, autres projets)","PLANNED WORKS",
AM1820="No root CAuse","No root cause",
AM1820="ODU HS","ACTIVE",
AM1820="IP &amp; VLAN","ACTIVE",
AM1820="Warehouse HUAWEI","SPARE-ISSUE",
AM1820="SPARE-HS","SPARE-ISSUE",
AM1820="Power Telco","ACTIVE", AM1820="no impacts","no impacts"
),"")</f>
        <v>no impacts</v>
      </c>
      <c r="AO1820" s="93" t="s">
        <v>5537</v>
      </c>
      <c r="AP1820" s="101" t="str">
        <f t="shared" si="52"/>
        <v>EXN_163</v>
      </c>
      <c r="AR1820" s="17" t="s">
        <v>5537</v>
      </c>
      <c r="AS1820" s="7" t="s">
        <v>5537</v>
      </c>
      <c r="AT1820" s="6"/>
      <c r="AU1820" s="7"/>
      <c r="AV1820" s="3" t="s">
        <v>5537</v>
      </c>
      <c r="AW1820" s="18" t="s">
        <v>5537</v>
      </c>
      <c r="AX1820" s="18" t="s">
        <v>5537</v>
      </c>
      <c r="AY1820" s="18" t="s">
        <v>5537</v>
      </c>
      <c r="AZ1820" s="18" t="s">
        <v>5537</v>
      </c>
      <c r="BA1820" s="18" t="s">
        <v>5537</v>
      </c>
      <c r="BB1820" s="18" t="s">
        <v>5537</v>
      </c>
      <c r="BC1820" s="18" t="s">
        <v>5537</v>
      </c>
      <c r="BD1820" s="18" t="s">
        <v>5537</v>
      </c>
      <c r="BE1820" s="18" t="s">
        <v>5537</v>
      </c>
      <c r="BF1820" s="18" t="s">
        <v>5537</v>
      </c>
      <c r="BG1820" s="18" t="s">
        <v>5537</v>
      </c>
      <c r="BH1820" s="18" t="s">
        <v>5537</v>
      </c>
      <c r="BI1820" s="9" t="s">
        <v>5537</v>
      </c>
      <c r="BJ1820" s="14"/>
      <c r="BK1820" s="14" t="s">
        <v>5537</v>
      </c>
      <c r="BL1820" s="14" t="str">
        <f>_xlfn.XLOOKUP(B1820,'[4]cell downs 18042026 17h'!$B:$B,'[4]cell downs 18042026 17h'!$B:$B,"")</f>
        <v/>
      </c>
      <c r="BM1820" s="14" t="str">
        <f>_xlfn.XLOOKUP(B1820,'[5]Cells Huawei 19042026 15h'!$B:$B,'[5]Cells Huawei 19042026 15h'!$B:$B,"")</f>
        <v/>
      </c>
      <c r="BN1820" s="9" t="str">
        <f>_xlfn.XLOOKUP(B1820,'[6]cells down 19042026 9H40'!$B:$B,'[6]cells down 19042026 9H40'!$B:$B,"")</f>
        <v/>
      </c>
      <c r="BO1820" s="9" t="s">
        <v>3898</v>
      </c>
      <c r="BP1820" s="9" t="s">
        <v>12</v>
      </c>
      <c r="BQ1820" s="115"/>
    </row>
    <row r="1821" spans="1:69" s="9" customFormat="1" x14ac:dyDescent="0.3">
      <c r="A1821" s="1" t="s">
        <v>3928</v>
      </c>
      <c r="B1821" s="8" t="s">
        <v>3929</v>
      </c>
      <c r="C1821" s="3" t="str">
        <f>_xlfn.XLOOKUP(B1821,'[1]daily break down'!$D:$D,'[1]daily break down'!$E:$E,"")</f>
        <v>SUD-OUEST</v>
      </c>
      <c r="D1821" s="1" t="s">
        <v>11</v>
      </c>
      <c r="E1821" s="1" t="s">
        <v>12</v>
      </c>
      <c r="F1821" s="3" t="s">
        <v>13</v>
      </c>
      <c r="G1821" s="1" t="s">
        <v>3459</v>
      </c>
      <c r="H1821" s="32" t="str">
        <f>_xlfn.XLOOKUP(B1821,[2]CALCULATION!$B:$B,[2]CALCULATION!$H:$H,"")</f>
        <v>HUAWEI</v>
      </c>
      <c r="I1821" s="28">
        <v>0</v>
      </c>
      <c r="J1821" s="28">
        <v>0</v>
      </c>
      <c r="K1821" s="28">
        <v>0</v>
      </c>
      <c r="L1821" s="28">
        <v>0</v>
      </c>
      <c r="M1821" s="28">
        <v>0</v>
      </c>
      <c r="N1821" s="28">
        <v>0</v>
      </c>
      <c r="O1821" s="28">
        <v>0</v>
      </c>
      <c r="P1821" s="28">
        <v>0</v>
      </c>
      <c r="Q1821" s="28">
        <v>0</v>
      </c>
      <c r="R1821" s="28">
        <v>0</v>
      </c>
      <c r="S1821" s="94">
        <v>0</v>
      </c>
      <c r="T1821" s="94">
        <f>_xlfn.XLOOKUP(B1821,'[3]Nur des jours'!$B:$B,'[3]Nur des jours'!$U:$U,"")</f>
        <v>0</v>
      </c>
      <c r="U1821" s="94">
        <v>0</v>
      </c>
      <c r="V1821" s="94">
        <v>0</v>
      </c>
      <c r="W1821" s="94">
        <v>0</v>
      </c>
      <c r="X1821" s="94">
        <v>0</v>
      </c>
      <c r="Y1821" s="94">
        <v>0</v>
      </c>
      <c r="Z1821" s="94">
        <v>0</v>
      </c>
      <c r="AA1821" s="94">
        <v>0</v>
      </c>
      <c r="AB1821" s="94">
        <v>0</v>
      </c>
      <c r="AC1821" s="94">
        <f>_xlfn.XLOOKUP(B1821,'[3]Nur des jours'!$B:$B,'[3]Nur des jours'!$N:$N,"")</f>
        <v>0</v>
      </c>
      <c r="AD1821" s="94">
        <v>0</v>
      </c>
      <c r="AE1821" s="94">
        <v>0</v>
      </c>
      <c r="AF1821" s="94">
        <v>0</v>
      </c>
      <c r="AG1821" s="94">
        <v>0</v>
      </c>
      <c r="AH1821" s="94">
        <v>0</v>
      </c>
      <c r="AI1821" s="49" t="s">
        <v>6659</v>
      </c>
      <c r="AJ1821" s="49"/>
      <c r="AK1821" s="48" t="str" cm="1">
        <f t="array" ref="AK1821">IFERROR(_xlfn.IFS(
AM1821="MPR ISSUE","PDH",
AM1821="BSS Hardware Issue","BSS",
AM1821="Sites strategiques, MLL, Pylone, etc.","ENVTECH",
AM1821="AKTIVCO DEFAUT GE &amp; POWER Cabinet","AKTIVCO",
AM1821="AKTIVCO Coupure ENEO &amp; Baisse de tension","AKTIVCO GRID ONLY",
AM1821="Coupure ENEO &amp; Baisse de tension","IHS GRID ONLY",
AM1821="Defaut GE &amp; POWER Cabinet","IHS",
AM1821="Sharing","Partners",
AM1821="Sites strategiques &amp; DataCenter","SST &amp; DC",
AM1821="Exclu","Exclu",
AM1821="SAT","SAT",
AM1821="SPARE-ISSUE","SPARE-ISSUE",
AM1821="Fiber CAmtel","TRANS_FO_CAMTEL",
AM1821="Fiber AOF","Fiber AOF",
AM1821="Projet OCM (HUAWEI)","TRAVAUX-HUAWEI",
AM1821="Projet OCM (NOKIA)","TRAVAUX-NOKIA",
AM1821="ACCESS-ISSUE","ACCESS-ISSUE",
AM1821="Projet OCM (ZTE, NOKIA, autres projets)","TRAVAUX OCM",
AM1821="No root CAuse","No root cause",
AM1821="ODU HS","PDH",
AM1821="IP &amp; VLAN","PDH",
AM1821="Warehouse HUAWEI","SPARE-ISSUE",
AM1821="SPARE-HS","SPARE-ISSUE",
AM1821="Power Telco","BSS",AM1821="no impacts","no impacts"
),"")</f>
        <v>no impacts</v>
      </c>
      <c r="AL1821" s="48" t="str" cm="1">
        <f t="array" ref="AL1821">IFERROR(_xlfn.IFS(
AM1821="MPR ISSUE","TX ISSUE",
AM1821="BSS Hardware Issue","RAN ISSUE",
AM1821="Sites strategiques, MLL, Pylone, etc.","ENVTECH",
AM1821="AKTIVCO DEFAUT GE &amp; POWER Cabinet","POWER ISSUE",
AM1821="AKTIVCO Coupure ENEO &amp; Baisse de tension","POWER ISSUE",
AM1821="Coupure ENEO &amp; Baisse de tension","POWER ISSUE",
AM1821="Defaut GE &amp; POWER Cabinet","POWER ISSUE",
AM1821="Sharing","POWER ISSUE",
AM1821="Sites strategiques &amp; DataCenter","POWER ISSUE",
AM1821="Exclu","Exclu",
AM1821="SAT","TX ISSUE",
AM1821="SPARE-ISSUE","SPARE-ISSUE",
AM1821="Fiber CAmtel","TX ISSUE",
AM1821="Fiber AOF","TX ISSUE",
AM1821="Projet OCM (HUAWEI)","TRAVAUX-HUAWEI",
AM1821="Projet OCM (NOKIA)","TRAVAUX -NOKIA",
AM1821="ACCESS-ISSUE","ACCESS-ISSUE",
AM1821="Projet OCM (ZTE, NOKIA, autres projets)","TRAVAUX OCM",
AM1821="No root CAuse","No root cause",
AM1821="ODU HS","TX ISSUE",
AM1821="IP &amp; VLAN","TX ISSUE",
AM1821="Warehouse HUAWEI","SPARE-ISSUE",
AM1821="SPARE-HS","SPARE-ISSUE",
AM1821="Power Telco","RAN ISSUE",AM1821="no impacts","no impacts"
),"")</f>
        <v>no impacts</v>
      </c>
      <c r="AM1821" s="67" t="s">
        <v>5605</v>
      </c>
      <c r="AN1821" s="48" t="str" cm="1">
        <f t="array" ref="AN1821">IFERROR(_xlfn.IFS(
AM1821="MPR ISSUE","ACTIVE",
AM1821="BSS Hardware Issue","ACTIVE",
AM1821="Sites strategiques, MLL, Pylone, etc.","PASSIVE",
AM1821="AKTIVCO DEFAUT GE &amp; POWER Cabinet","PASSIVE",
AM1821="AKTIVCO Coupure ENEO &amp; Baisse de tension","PASSIVE",
AM1821="Coupure ENEO &amp; Baisse de tension","PASSIVE",
AM1821="Defaut GE &amp; POWER Cabinet","PASSIVE",
AM1821="Sharing","PASSIVE",
AM1821="Sites strategiques &amp; DataCenter","PASSIVE",
AM1821="Exclu","Exclu",
AM1821="SAT","ACTIVE",
AM1821="SPARE-ISSUE","SPARE-ISSUE",
AM1821="Fiber CAmtel","ACTIVE",
AM1821="Fiber AOF","ACTIVE",
AM1821="Projet OCM (HUAWEI)","PLANNED WORKS",
AM1821="Projet OCM (NOKIA)","PLANNED WORKS",
AM1821="ACCESS-ISSUE","ACCESS-ISSUE",
AM1821="Projet OCM (ZTE, NOKIA, autres projets)","PLANNED WORKS",
AM1821="No root CAuse","No root cause",
AM1821="ODU HS","ACTIVE",
AM1821="IP &amp; VLAN","ACTIVE",
AM1821="Warehouse HUAWEI","SPARE-ISSUE",
AM1821="SPARE-HS","SPARE-ISSUE",
AM1821="Power Telco","ACTIVE", AM1821="no impacts","no impacts"
),"")</f>
        <v>no impacts</v>
      </c>
      <c r="AO1821" s="93" t="s">
        <v>5537</v>
      </c>
      <c r="AP1821" s="101" t="str">
        <f t="shared" si="52"/>
        <v>SUO_209</v>
      </c>
      <c r="AR1821" s="17" t="s">
        <v>5537</v>
      </c>
      <c r="AS1821" s="7" t="s">
        <v>5537</v>
      </c>
      <c r="AT1821" s="6"/>
      <c r="AU1821" s="7"/>
      <c r="AV1821" s="3" t="s">
        <v>5537</v>
      </c>
      <c r="AW1821" s="18" t="s">
        <v>5537</v>
      </c>
      <c r="AX1821" s="18" t="s">
        <v>5537</v>
      </c>
      <c r="AY1821" s="18" t="s">
        <v>5537</v>
      </c>
      <c r="AZ1821" s="18" t="s">
        <v>5537</v>
      </c>
      <c r="BA1821" s="18" t="s">
        <v>5537</v>
      </c>
      <c r="BB1821" s="18" t="s">
        <v>5537</v>
      </c>
      <c r="BC1821" s="18" t="s">
        <v>5537</v>
      </c>
      <c r="BD1821" s="18" t="s">
        <v>5537</v>
      </c>
      <c r="BE1821" s="18" t="s">
        <v>5537</v>
      </c>
      <c r="BF1821" s="18" t="s">
        <v>5537</v>
      </c>
      <c r="BG1821" s="18" t="s">
        <v>5537</v>
      </c>
      <c r="BH1821" s="18" t="s">
        <v>5537</v>
      </c>
      <c r="BI1821" s="9" t="s">
        <v>5537</v>
      </c>
      <c r="BJ1821" s="14"/>
      <c r="BK1821" s="14" t="s">
        <v>5537</v>
      </c>
      <c r="BL1821" s="14" t="str">
        <f>_xlfn.XLOOKUP(B1821,'[4]cell downs 18042026 17h'!$B:$B,'[4]cell downs 18042026 17h'!$B:$B,"")</f>
        <v/>
      </c>
      <c r="BM1821" s="14" t="str">
        <f>_xlfn.XLOOKUP(B1821,'[5]Cells Huawei 19042026 15h'!$B:$B,'[5]Cells Huawei 19042026 15h'!$B:$B,"")</f>
        <v/>
      </c>
      <c r="BN1821" s="9" t="str">
        <f>_xlfn.XLOOKUP(B1821,'[6]cells down 19042026 9H40'!$B:$B,'[6]cells down 19042026 9H40'!$B:$B,"")</f>
        <v/>
      </c>
      <c r="BO1821" s="9" t="s">
        <v>3929</v>
      </c>
      <c r="BP1821" s="9" t="s">
        <v>5537</v>
      </c>
      <c r="BQ1821" s="115"/>
    </row>
    <row r="1822" spans="1:69" s="9" customFormat="1" x14ac:dyDescent="0.3">
      <c r="A1822" s="1" t="s">
        <v>2870</v>
      </c>
      <c r="B1822" s="8" t="s">
        <v>2871</v>
      </c>
      <c r="C1822" s="3" t="str">
        <f>_xlfn.XLOOKUP(B1822,'[1]daily break down'!$D:$D,'[1]daily break down'!$E:$E,"")</f>
        <v>Douala</v>
      </c>
      <c r="D1822" s="1" t="s">
        <v>21</v>
      </c>
      <c r="E1822" s="1" t="s">
        <v>36</v>
      </c>
      <c r="F1822" s="3" t="s">
        <v>31</v>
      </c>
      <c r="G1822" s="1" t="s">
        <v>32</v>
      </c>
      <c r="H1822" s="34" t="str">
        <f>_xlfn.XLOOKUP(B1822,[2]CALCULATION!$B:$B,[2]CALCULATION!$H:$H,"")</f>
        <v>ZTE</v>
      </c>
      <c r="I1822" s="28">
        <v>0</v>
      </c>
      <c r="J1822" s="28">
        <v>0</v>
      </c>
      <c r="K1822" s="28">
        <v>0</v>
      </c>
      <c r="L1822" s="28">
        <v>2.3167766734297483E-2</v>
      </c>
      <c r="M1822" s="28">
        <v>7.1643509600980121E-2</v>
      </c>
      <c r="N1822" s="28">
        <v>0</v>
      </c>
      <c r="O1822" s="28">
        <v>2.4344881903245626E-2</v>
      </c>
      <c r="P1822" s="28">
        <v>0</v>
      </c>
      <c r="Q1822" s="28">
        <v>0</v>
      </c>
      <c r="R1822" s="28">
        <v>0</v>
      </c>
      <c r="S1822" s="94">
        <v>0</v>
      </c>
      <c r="T1822" s="94">
        <f>_xlfn.XLOOKUP(B1822,'[3]Nur des jours'!$B:$B,'[3]Nur des jours'!$U:$U,"")</f>
        <v>0</v>
      </c>
      <c r="U1822" s="94">
        <v>0</v>
      </c>
      <c r="V1822" s="94">
        <v>0</v>
      </c>
      <c r="W1822" s="94">
        <v>0</v>
      </c>
      <c r="X1822" s="94">
        <v>0</v>
      </c>
      <c r="Y1822" s="94">
        <v>0</v>
      </c>
      <c r="Z1822" s="94">
        <v>0</v>
      </c>
      <c r="AA1822" s="94">
        <v>0</v>
      </c>
      <c r="AB1822" s="94">
        <v>0</v>
      </c>
      <c r="AC1822" s="94">
        <f>_xlfn.XLOOKUP(B1822,'[3]Nur des jours'!$B:$B,'[3]Nur des jours'!$N:$N,"")</f>
        <v>0</v>
      </c>
      <c r="AD1822" s="94">
        <v>0</v>
      </c>
      <c r="AE1822" s="94">
        <v>0</v>
      </c>
      <c r="AF1822" s="94">
        <v>0</v>
      </c>
      <c r="AG1822" s="94">
        <v>0</v>
      </c>
      <c r="AH1822" s="94">
        <v>0</v>
      </c>
      <c r="AI1822" s="49" t="s">
        <v>5559</v>
      </c>
      <c r="AJ1822" s="49"/>
      <c r="AK1822" s="48" t="str" cm="1">
        <f t="array" ref="AK1822">IFERROR(_xlfn.IFS(
AM1822="MPR ISSUE","PDH",
AM1822="BSS Hardware Issue","BSS",
AM1822="Sites strategiques, MLL, Pylone, etc.","ENVTECH",
AM1822="AKTIVCO DEFAUT GE &amp; POWER Cabinet","AKTIVCO",
AM1822="AKTIVCO Coupure ENEO &amp; Baisse de tension","AKTIVCO GRID ONLY",
AM1822="Coupure ENEO &amp; Baisse de tension","IHS GRID ONLY",
AM1822="Defaut GE &amp; POWER Cabinet","IHS",
AM1822="Sharing","Partners",
AM1822="Sites strategiques &amp; DataCenter","SST &amp; DC",
AM1822="Exclu","Exclu",
AM1822="SAT","SAT",
AM1822="SPARE-ISSUE","SPARE-ISSUE",
AM1822="Fiber CAmtel","TRANS_FO_CAMTEL",
AM1822="Fiber AOF","Fiber AOF",
AM1822="Projet OCM (HUAWEI)","TRAVAUX-HUAWEI",
AM1822="Projet OCM (NOKIA)","TRAVAUX-NOKIA",
AM1822="ACCESS-ISSUE","ACCESS-ISSUE",
AM1822="Projet OCM (ZTE, NOKIA, autres projets)","TRAVAUX OCM",
AM1822="No root CAuse","No root cause",
AM1822="ODU HS","PDH",
AM1822="IP &amp; VLAN","PDH",
AM1822="Warehouse HUAWEI","SPARE-ISSUE",
AM1822="SPARE-HS","SPARE-ISSUE",
AM1822="Power Telco","BSS",AM1822="no impacts","no impacts"
),"")</f>
        <v>no impacts</v>
      </c>
      <c r="AL1822" s="48" t="str" cm="1">
        <f t="array" ref="AL1822">IFERROR(_xlfn.IFS(
AM1822="MPR ISSUE","TX ISSUE",
AM1822="BSS Hardware Issue","RAN ISSUE",
AM1822="Sites strategiques, MLL, Pylone, etc.","ENVTECH",
AM1822="AKTIVCO DEFAUT GE &amp; POWER Cabinet","POWER ISSUE",
AM1822="AKTIVCO Coupure ENEO &amp; Baisse de tension","POWER ISSUE",
AM1822="Coupure ENEO &amp; Baisse de tension","POWER ISSUE",
AM1822="Defaut GE &amp; POWER Cabinet","POWER ISSUE",
AM1822="Sharing","POWER ISSUE",
AM1822="Sites strategiques &amp; DataCenter","POWER ISSUE",
AM1822="Exclu","Exclu",
AM1822="SAT","TX ISSUE",
AM1822="SPARE-ISSUE","SPARE-ISSUE",
AM1822="Fiber CAmtel","TX ISSUE",
AM1822="Fiber AOF","TX ISSUE",
AM1822="Projet OCM (HUAWEI)","TRAVAUX-HUAWEI",
AM1822="Projet OCM (NOKIA)","TRAVAUX -NOKIA",
AM1822="ACCESS-ISSUE","ACCESS-ISSUE",
AM1822="Projet OCM (ZTE, NOKIA, autres projets)","TRAVAUX OCM",
AM1822="No root CAuse","No root cause",
AM1822="ODU HS","TX ISSUE",
AM1822="IP &amp; VLAN","TX ISSUE",
AM1822="Warehouse HUAWEI","SPARE-ISSUE",
AM1822="SPARE-HS","SPARE-ISSUE",
AM1822="Power Telco","RAN ISSUE",AM1822="no impacts","no impacts"
),"")</f>
        <v>no impacts</v>
      </c>
      <c r="AM1822" s="67" t="s">
        <v>5605</v>
      </c>
      <c r="AN1822" s="48" t="str" cm="1">
        <f t="array" ref="AN1822">IFERROR(_xlfn.IFS(
AM1822="MPR ISSUE","ACTIVE",
AM1822="BSS Hardware Issue","ACTIVE",
AM1822="Sites strategiques, MLL, Pylone, etc.","PASSIVE",
AM1822="AKTIVCO DEFAUT GE &amp; POWER Cabinet","PASSIVE",
AM1822="AKTIVCO Coupure ENEO &amp; Baisse de tension","PASSIVE",
AM1822="Coupure ENEO &amp; Baisse de tension","PASSIVE",
AM1822="Defaut GE &amp; POWER Cabinet","PASSIVE",
AM1822="Sharing","PASSIVE",
AM1822="Sites strategiques &amp; DataCenter","PASSIVE",
AM1822="Exclu","Exclu",
AM1822="SAT","ACTIVE",
AM1822="SPARE-ISSUE","SPARE-ISSUE",
AM1822="Fiber CAmtel","ACTIVE",
AM1822="Fiber AOF","ACTIVE",
AM1822="Projet OCM (HUAWEI)","PLANNED WORKS",
AM1822="Projet OCM (NOKIA)","PLANNED WORKS",
AM1822="ACCESS-ISSUE","ACCESS-ISSUE",
AM1822="Projet OCM (ZTE, NOKIA, autres projets)","PLANNED WORKS",
AM1822="No root CAuse","No root cause",
AM1822="ODU HS","ACTIVE",
AM1822="IP &amp; VLAN","ACTIVE",
AM1822="Warehouse HUAWEI","SPARE-ISSUE",
AM1822="SPARE-HS","SPARE-ISSUE",
AM1822="Power Telco","ACTIVE", AM1822="no impacts","no impacts"
),"")</f>
        <v>no impacts</v>
      </c>
      <c r="AO1822" s="93" t="s">
        <v>5537</v>
      </c>
      <c r="AP1822" s="101" t="str">
        <f t="shared" si="52"/>
        <v>LIT_642</v>
      </c>
      <c r="AR1822" s="17" t="s">
        <v>5537</v>
      </c>
      <c r="AS1822" s="7" t="s">
        <v>5537</v>
      </c>
      <c r="AT1822" s="6"/>
      <c r="AU1822" s="7"/>
      <c r="AV1822" s="3" t="s">
        <v>5537</v>
      </c>
      <c r="AW1822" s="18" t="s">
        <v>5537</v>
      </c>
      <c r="AX1822" s="18" t="s">
        <v>5537</v>
      </c>
      <c r="AY1822" s="18" t="s">
        <v>5537</v>
      </c>
      <c r="AZ1822" s="18" t="s">
        <v>5537</v>
      </c>
      <c r="BA1822" s="18" t="s">
        <v>5537</v>
      </c>
      <c r="BB1822" s="18" t="s">
        <v>5537</v>
      </c>
      <c r="BC1822" s="18" t="s">
        <v>5537</v>
      </c>
      <c r="BD1822" s="18" t="s">
        <v>5537</v>
      </c>
      <c r="BE1822" s="18" t="s">
        <v>5537</v>
      </c>
      <c r="BF1822" s="18" t="s">
        <v>5537</v>
      </c>
      <c r="BG1822" s="18" t="s">
        <v>5537</v>
      </c>
      <c r="BH1822" s="18" t="s">
        <v>5537</v>
      </c>
      <c r="BI1822" s="9" t="s">
        <v>5537</v>
      </c>
      <c r="BJ1822" s="14"/>
      <c r="BK1822" s="14" t="s">
        <v>5537</v>
      </c>
      <c r="BL1822" s="14" t="str">
        <f>_xlfn.XLOOKUP(B1822,'[4]cell downs 18042026 17h'!$B:$B,'[4]cell downs 18042026 17h'!$B:$B,"")</f>
        <v/>
      </c>
      <c r="BM1822" s="14" t="str">
        <f>_xlfn.XLOOKUP(B1822,'[5]Cells Huawei 19042026 15h'!$B:$B,'[5]Cells Huawei 19042026 15h'!$B:$B,"")</f>
        <v/>
      </c>
      <c r="BN1822" s="9" t="str">
        <f>_xlfn.XLOOKUP(B1822,'[6]cells down 19042026 9H40'!$B:$B,'[6]cells down 19042026 9H40'!$B:$B,"")</f>
        <v/>
      </c>
      <c r="BO1822" s="9" t="s">
        <v>5537</v>
      </c>
      <c r="BP1822" s="9" t="s">
        <v>12</v>
      </c>
      <c r="BQ1822" s="115"/>
    </row>
    <row r="1823" spans="1:69" s="9" customFormat="1" x14ac:dyDescent="0.3">
      <c r="A1823" s="1" t="s">
        <v>3947</v>
      </c>
      <c r="B1823" s="8" t="s">
        <v>3948</v>
      </c>
      <c r="C1823" s="3" t="str">
        <f>_xlfn.XLOOKUP(B1823,'[1]daily break down'!$D:$D,'[1]daily break down'!$E:$E,"")</f>
        <v>LITTORAL</v>
      </c>
      <c r="D1823" s="1" t="s">
        <v>11</v>
      </c>
      <c r="E1823" s="1" t="s">
        <v>237</v>
      </c>
      <c r="F1823" s="3" t="s">
        <v>13</v>
      </c>
      <c r="G1823" s="1" t="s">
        <v>3947</v>
      </c>
      <c r="H1823" s="34" t="str">
        <f>_xlfn.XLOOKUP(B1823,[2]CALCULATION!$B:$B,[2]CALCULATION!$H:$H,"")</f>
        <v>ZTE</v>
      </c>
      <c r="I1823" s="28">
        <v>0</v>
      </c>
      <c r="J1823" s="28">
        <v>0</v>
      </c>
      <c r="K1823" s="28">
        <v>0</v>
      </c>
      <c r="L1823" s="28">
        <v>0</v>
      </c>
      <c r="M1823" s="28">
        <v>0</v>
      </c>
      <c r="N1823" s="28">
        <v>0</v>
      </c>
      <c r="O1823" s="28">
        <v>0</v>
      </c>
      <c r="P1823" s="28">
        <v>0</v>
      </c>
      <c r="Q1823" s="28">
        <v>0</v>
      </c>
      <c r="R1823" s="28">
        <v>0</v>
      </c>
      <c r="S1823" s="94">
        <v>0</v>
      </c>
      <c r="T1823" s="94">
        <f>_xlfn.XLOOKUP(B1823,'[3]Nur des jours'!$B:$B,'[3]Nur des jours'!$U:$U,"")</f>
        <v>0</v>
      </c>
      <c r="U1823" s="94">
        <v>0</v>
      </c>
      <c r="V1823" s="94">
        <v>0</v>
      </c>
      <c r="W1823" s="94">
        <v>0</v>
      </c>
      <c r="X1823" s="94">
        <v>0</v>
      </c>
      <c r="Y1823" s="94">
        <v>0</v>
      </c>
      <c r="Z1823" s="94">
        <v>0</v>
      </c>
      <c r="AA1823" s="94">
        <v>0</v>
      </c>
      <c r="AB1823" s="94">
        <v>0</v>
      </c>
      <c r="AC1823" s="94">
        <f>_xlfn.XLOOKUP(B1823,'[3]Nur des jours'!$B:$B,'[3]Nur des jours'!$N:$N,"")</f>
        <v>0</v>
      </c>
      <c r="AD1823" s="94">
        <v>0</v>
      </c>
      <c r="AE1823" s="94">
        <v>0</v>
      </c>
      <c r="AF1823" s="94">
        <v>0</v>
      </c>
      <c r="AG1823" s="94">
        <v>0</v>
      </c>
      <c r="AH1823" s="94">
        <v>0</v>
      </c>
      <c r="AI1823" s="49" t="s">
        <v>6659</v>
      </c>
      <c r="AJ1823" s="49"/>
      <c r="AK1823" s="48" t="str" cm="1">
        <f t="array" ref="AK1823">IFERROR(_xlfn.IFS(
AM1823="MPR ISSUE","PDH",
AM1823="BSS Hardware Issue","BSS",
AM1823="Sites strategiques, MLL, Pylone, etc.","ENVTECH",
AM1823="AKTIVCO DEFAUT GE &amp; POWER Cabinet","AKTIVCO",
AM1823="AKTIVCO Coupure ENEO &amp; Baisse de tension","AKTIVCO GRID ONLY",
AM1823="Coupure ENEO &amp; Baisse de tension","IHS GRID ONLY",
AM1823="Defaut GE &amp; POWER Cabinet","IHS",
AM1823="Sharing","Partners",
AM1823="Sites strategiques &amp; DataCenter","SST &amp; DC",
AM1823="Exclu","Exclu",
AM1823="SAT","SAT",
AM1823="SPARE-ISSUE","SPARE-ISSUE",
AM1823="Fiber CAmtel","TRANS_FO_CAMTEL",
AM1823="Fiber AOF","Fiber AOF",
AM1823="Projet OCM (HUAWEI)","TRAVAUX-HUAWEI",
AM1823="Projet OCM (NOKIA)","TRAVAUX-NOKIA",
AM1823="ACCESS-ISSUE","ACCESS-ISSUE",
AM1823="Projet OCM (ZTE, NOKIA, autres projets)","TRAVAUX OCM",
AM1823="No root CAuse","No root cause",
AM1823="ODU HS","PDH",
AM1823="IP &amp; VLAN","PDH",
AM1823="Warehouse HUAWEI","SPARE-ISSUE",
AM1823="SPARE-HS","SPARE-ISSUE",
AM1823="Power Telco","BSS",AM1823="no impacts","no impacts"
),"")</f>
        <v>no impacts</v>
      </c>
      <c r="AL1823" s="48" t="str" cm="1">
        <f t="array" ref="AL1823">IFERROR(_xlfn.IFS(
AM1823="MPR ISSUE","TX ISSUE",
AM1823="BSS Hardware Issue","RAN ISSUE",
AM1823="Sites strategiques, MLL, Pylone, etc.","ENVTECH",
AM1823="AKTIVCO DEFAUT GE &amp; POWER Cabinet","POWER ISSUE",
AM1823="AKTIVCO Coupure ENEO &amp; Baisse de tension","POWER ISSUE",
AM1823="Coupure ENEO &amp; Baisse de tension","POWER ISSUE",
AM1823="Defaut GE &amp; POWER Cabinet","POWER ISSUE",
AM1823="Sharing","POWER ISSUE",
AM1823="Sites strategiques &amp; DataCenter","POWER ISSUE",
AM1823="Exclu","Exclu",
AM1823="SAT","TX ISSUE",
AM1823="SPARE-ISSUE","SPARE-ISSUE",
AM1823="Fiber CAmtel","TX ISSUE",
AM1823="Fiber AOF","TX ISSUE",
AM1823="Projet OCM (HUAWEI)","TRAVAUX-HUAWEI",
AM1823="Projet OCM (NOKIA)","TRAVAUX -NOKIA",
AM1823="ACCESS-ISSUE","ACCESS-ISSUE",
AM1823="Projet OCM (ZTE, NOKIA, autres projets)","TRAVAUX OCM",
AM1823="No root CAuse","No root cause",
AM1823="ODU HS","TX ISSUE",
AM1823="IP &amp; VLAN","TX ISSUE",
AM1823="Warehouse HUAWEI","SPARE-ISSUE",
AM1823="SPARE-HS","SPARE-ISSUE",
AM1823="Power Telco","RAN ISSUE",AM1823="no impacts","no impacts"
),"")</f>
        <v>no impacts</v>
      </c>
      <c r="AM1823" s="67" t="s">
        <v>5605</v>
      </c>
      <c r="AN1823" s="48" t="str" cm="1">
        <f t="array" ref="AN1823">IFERROR(_xlfn.IFS(
AM1823="MPR ISSUE","ACTIVE",
AM1823="BSS Hardware Issue","ACTIVE",
AM1823="Sites strategiques, MLL, Pylone, etc.","PASSIVE",
AM1823="AKTIVCO DEFAUT GE &amp; POWER Cabinet","PASSIVE",
AM1823="AKTIVCO Coupure ENEO &amp; Baisse de tension","PASSIVE",
AM1823="Coupure ENEO &amp; Baisse de tension","PASSIVE",
AM1823="Defaut GE &amp; POWER Cabinet","PASSIVE",
AM1823="Sharing","PASSIVE",
AM1823="Sites strategiques &amp; DataCenter","PASSIVE",
AM1823="Exclu","Exclu",
AM1823="SAT","ACTIVE",
AM1823="SPARE-ISSUE","SPARE-ISSUE",
AM1823="Fiber CAmtel","ACTIVE",
AM1823="Fiber AOF","ACTIVE",
AM1823="Projet OCM (HUAWEI)","PLANNED WORKS",
AM1823="Projet OCM (NOKIA)","PLANNED WORKS",
AM1823="ACCESS-ISSUE","ACCESS-ISSUE",
AM1823="Projet OCM (ZTE, NOKIA, autres projets)","PLANNED WORKS",
AM1823="No root CAuse","No root cause",
AM1823="ODU HS","ACTIVE",
AM1823="IP &amp; VLAN","ACTIVE",
AM1823="Warehouse HUAWEI","SPARE-ISSUE",
AM1823="SPARE-HS","SPARE-ISSUE",
AM1823="Power Telco","ACTIVE", AM1823="no impacts","no impacts"
),"")</f>
        <v>no impacts</v>
      </c>
      <c r="AO1823" s="93" t="s">
        <v>5537</v>
      </c>
      <c r="AP1823" s="101" t="str">
        <f t="shared" si="52"/>
        <v>SUO_029</v>
      </c>
      <c r="AR1823" s="17" t="s">
        <v>5537</v>
      </c>
      <c r="AS1823" s="7" t="s">
        <v>5537</v>
      </c>
      <c r="AT1823" s="6"/>
      <c r="AU1823" s="7"/>
      <c r="AV1823" s="3" t="s">
        <v>5537</v>
      </c>
      <c r="AW1823" s="18" t="s">
        <v>5537</v>
      </c>
      <c r="AX1823" s="18" t="s">
        <v>5537</v>
      </c>
      <c r="AY1823" s="18" t="s">
        <v>5537</v>
      </c>
      <c r="AZ1823" s="18" t="s">
        <v>5537</v>
      </c>
      <c r="BA1823" s="18" t="s">
        <v>5537</v>
      </c>
      <c r="BB1823" s="18" t="s">
        <v>5537</v>
      </c>
      <c r="BC1823" s="18" t="s">
        <v>5537</v>
      </c>
      <c r="BD1823" s="18" t="s">
        <v>5537</v>
      </c>
      <c r="BE1823" s="18" t="s">
        <v>5537</v>
      </c>
      <c r="BF1823" s="18" t="s">
        <v>5537</v>
      </c>
      <c r="BG1823" s="18" t="s">
        <v>5537</v>
      </c>
      <c r="BH1823" s="18" t="s">
        <v>5537</v>
      </c>
      <c r="BI1823" s="9" t="s">
        <v>5537</v>
      </c>
      <c r="BJ1823" s="14"/>
      <c r="BK1823" s="14" t="s">
        <v>5537</v>
      </c>
      <c r="BL1823" s="14" t="str">
        <f>_xlfn.XLOOKUP(B1823,'[4]cell downs 18042026 17h'!$B:$B,'[4]cell downs 18042026 17h'!$B:$B,"")</f>
        <v/>
      </c>
      <c r="BM1823" s="14" t="str">
        <f>_xlfn.XLOOKUP(B1823,'[5]Cells Huawei 19042026 15h'!$B:$B,'[5]Cells Huawei 19042026 15h'!$B:$B,"")</f>
        <v/>
      </c>
      <c r="BN1823" s="9" t="str">
        <f>_xlfn.XLOOKUP(B1823,'[6]cells down 19042026 9H40'!$B:$B,'[6]cells down 19042026 9H40'!$B:$B,"")</f>
        <v/>
      </c>
      <c r="BO1823" s="9" t="s">
        <v>3948</v>
      </c>
      <c r="BP1823" s="9" t="s">
        <v>5537</v>
      </c>
      <c r="BQ1823" s="115"/>
    </row>
    <row r="1824" spans="1:69" s="9" customFormat="1" x14ac:dyDescent="0.3">
      <c r="A1824" s="1" t="s">
        <v>2462</v>
      </c>
      <c r="B1824" s="8" t="s">
        <v>2463</v>
      </c>
      <c r="C1824" s="3" t="str">
        <f>_xlfn.XLOOKUP(B1824,'[1]daily break down'!$D:$D,'[1]daily break down'!$E:$E,"")</f>
        <v>Douala</v>
      </c>
      <c r="D1824" s="1" t="s">
        <v>21</v>
      </c>
      <c r="E1824" s="1" t="s">
        <v>36</v>
      </c>
      <c r="F1824" s="3" t="s">
        <v>31</v>
      </c>
      <c r="G1824" s="1" t="s">
        <v>32</v>
      </c>
      <c r="H1824" s="34" t="str">
        <f>_xlfn.XLOOKUP(B1824,[2]CALCULATION!$B:$B,[2]CALCULATION!$H:$H,"")</f>
        <v>ZTE</v>
      </c>
      <c r="I1824" s="28">
        <v>0</v>
      </c>
      <c r="J1824" s="28">
        <v>0</v>
      </c>
      <c r="K1824" s="28">
        <v>0</v>
      </c>
      <c r="L1824" s="28">
        <v>0</v>
      </c>
      <c r="M1824" s="28">
        <v>6.7042059395090808E-2</v>
      </c>
      <c r="N1824" s="28">
        <v>0</v>
      </c>
      <c r="O1824" s="28">
        <v>0</v>
      </c>
      <c r="P1824" s="28">
        <v>0</v>
      </c>
      <c r="Q1824" s="28">
        <v>0</v>
      </c>
      <c r="R1824" s="28">
        <v>0</v>
      </c>
      <c r="S1824" s="94">
        <v>0</v>
      </c>
      <c r="T1824" s="94">
        <f>_xlfn.XLOOKUP(B1824,'[3]Nur des jours'!$B:$B,'[3]Nur des jours'!$U:$U,"")</f>
        <v>0</v>
      </c>
      <c r="U1824" s="94">
        <v>0</v>
      </c>
      <c r="V1824" s="94">
        <v>0</v>
      </c>
      <c r="W1824" s="94">
        <v>0</v>
      </c>
      <c r="X1824" s="94">
        <v>0</v>
      </c>
      <c r="Y1824" s="94">
        <v>0</v>
      </c>
      <c r="Z1824" s="94">
        <v>0</v>
      </c>
      <c r="AA1824" s="94">
        <v>0</v>
      </c>
      <c r="AB1824" s="94">
        <v>0</v>
      </c>
      <c r="AC1824" s="94">
        <f>_xlfn.XLOOKUP(B1824,'[3]Nur des jours'!$B:$B,'[3]Nur des jours'!$N:$N,"")</f>
        <v>0</v>
      </c>
      <c r="AD1824" s="94">
        <v>0</v>
      </c>
      <c r="AE1824" s="94">
        <v>0</v>
      </c>
      <c r="AF1824" s="94">
        <v>0</v>
      </c>
      <c r="AG1824" s="94">
        <v>0</v>
      </c>
      <c r="AH1824" s="94">
        <v>0</v>
      </c>
      <c r="AI1824" s="49" t="s">
        <v>5559</v>
      </c>
      <c r="AJ1824" s="49"/>
      <c r="AK1824" s="48" t="str" cm="1">
        <f t="array" ref="AK1824">IFERROR(_xlfn.IFS(
AM1824="MPR ISSUE","PDH",
AM1824="BSS Hardware Issue","BSS",
AM1824="Sites strategiques, MLL, Pylone, etc.","ENVTECH",
AM1824="AKTIVCO DEFAUT GE &amp; POWER Cabinet","AKTIVCO",
AM1824="AKTIVCO Coupure ENEO &amp; Baisse de tension","AKTIVCO GRID ONLY",
AM1824="Coupure ENEO &amp; Baisse de tension","IHS GRID ONLY",
AM1824="Defaut GE &amp; POWER Cabinet","IHS",
AM1824="Sharing","Partners",
AM1824="Sites strategiques &amp; DataCenter","SST &amp; DC",
AM1824="Exclu","Exclu",
AM1824="SAT","SAT",
AM1824="SPARE-ISSUE","SPARE-ISSUE",
AM1824="Fiber CAmtel","TRANS_FO_CAMTEL",
AM1824="Fiber AOF","Fiber AOF",
AM1824="Projet OCM (HUAWEI)","TRAVAUX-HUAWEI",
AM1824="Projet OCM (NOKIA)","TRAVAUX-NOKIA",
AM1824="ACCESS-ISSUE","ACCESS-ISSUE",
AM1824="Projet OCM (ZTE, NOKIA, autres projets)","TRAVAUX OCM",
AM1824="No root CAuse","No root cause",
AM1824="ODU HS","PDH",
AM1824="IP &amp; VLAN","PDH",
AM1824="Warehouse HUAWEI","SPARE-ISSUE",
AM1824="SPARE-HS","SPARE-ISSUE",
AM1824="Power Telco","BSS",AM1824="no impacts","no impacts"
),"")</f>
        <v>no impacts</v>
      </c>
      <c r="AL1824" s="48" t="str" cm="1">
        <f t="array" ref="AL1824">IFERROR(_xlfn.IFS(
AM1824="MPR ISSUE","TX ISSUE",
AM1824="BSS Hardware Issue","RAN ISSUE",
AM1824="Sites strategiques, MLL, Pylone, etc.","ENVTECH",
AM1824="AKTIVCO DEFAUT GE &amp; POWER Cabinet","POWER ISSUE",
AM1824="AKTIVCO Coupure ENEO &amp; Baisse de tension","POWER ISSUE",
AM1824="Coupure ENEO &amp; Baisse de tension","POWER ISSUE",
AM1824="Defaut GE &amp; POWER Cabinet","POWER ISSUE",
AM1824="Sharing","POWER ISSUE",
AM1824="Sites strategiques &amp; DataCenter","POWER ISSUE",
AM1824="Exclu","Exclu",
AM1824="SAT","TX ISSUE",
AM1824="SPARE-ISSUE","SPARE-ISSUE",
AM1824="Fiber CAmtel","TX ISSUE",
AM1824="Fiber AOF","TX ISSUE",
AM1824="Projet OCM (HUAWEI)","TRAVAUX-HUAWEI",
AM1824="Projet OCM (NOKIA)","TRAVAUX -NOKIA",
AM1824="ACCESS-ISSUE","ACCESS-ISSUE",
AM1824="Projet OCM (ZTE, NOKIA, autres projets)","TRAVAUX OCM",
AM1824="No root CAuse","No root cause",
AM1824="ODU HS","TX ISSUE",
AM1824="IP &amp; VLAN","TX ISSUE",
AM1824="Warehouse HUAWEI","SPARE-ISSUE",
AM1824="SPARE-HS","SPARE-ISSUE",
AM1824="Power Telco","RAN ISSUE",AM1824="no impacts","no impacts"
),"")</f>
        <v>no impacts</v>
      </c>
      <c r="AM1824" s="67" t="s">
        <v>5605</v>
      </c>
      <c r="AN1824" s="48" t="str" cm="1">
        <f t="array" ref="AN1824">IFERROR(_xlfn.IFS(
AM1824="MPR ISSUE","ACTIVE",
AM1824="BSS Hardware Issue","ACTIVE",
AM1824="Sites strategiques, MLL, Pylone, etc.","PASSIVE",
AM1824="AKTIVCO DEFAUT GE &amp; POWER Cabinet","PASSIVE",
AM1824="AKTIVCO Coupure ENEO &amp; Baisse de tension","PASSIVE",
AM1824="Coupure ENEO &amp; Baisse de tension","PASSIVE",
AM1824="Defaut GE &amp; POWER Cabinet","PASSIVE",
AM1824="Sharing","PASSIVE",
AM1824="Sites strategiques &amp; DataCenter","PASSIVE",
AM1824="Exclu","Exclu",
AM1824="SAT","ACTIVE",
AM1824="SPARE-ISSUE","SPARE-ISSUE",
AM1824="Fiber CAmtel","ACTIVE",
AM1824="Fiber AOF","ACTIVE",
AM1824="Projet OCM (HUAWEI)","PLANNED WORKS",
AM1824="Projet OCM (NOKIA)","PLANNED WORKS",
AM1824="ACCESS-ISSUE","ACCESS-ISSUE",
AM1824="Projet OCM (ZTE, NOKIA, autres projets)","PLANNED WORKS",
AM1824="No root CAuse","No root cause",
AM1824="ODU HS","ACTIVE",
AM1824="IP &amp; VLAN","ACTIVE",
AM1824="Warehouse HUAWEI","SPARE-ISSUE",
AM1824="SPARE-HS","SPARE-ISSUE",
AM1824="Power Telco","ACTIVE", AM1824="no impacts","no impacts"
),"")</f>
        <v>no impacts</v>
      </c>
      <c r="AO1824" s="93" t="s">
        <v>5537</v>
      </c>
      <c r="AP1824" s="101" t="str">
        <f t="shared" si="52"/>
        <v>LIT_639</v>
      </c>
      <c r="AR1824" s="17" t="s">
        <v>5537</v>
      </c>
      <c r="AS1824" s="7" t="s">
        <v>5537</v>
      </c>
      <c r="AT1824" s="6"/>
      <c r="AU1824" s="7"/>
      <c r="AV1824" s="3" t="s">
        <v>5537</v>
      </c>
      <c r="AW1824" s="18" t="s">
        <v>5537</v>
      </c>
      <c r="AX1824" s="18" t="s">
        <v>5537</v>
      </c>
      <c r="AY1824" s="18" t="s">
        <v>5537</v>
      </c>
      <c r="AZ1824" s="18" t="s">
        <v>5537</v>
      </c>
      <c r="BA1824" s="18" t="s">
        <v>5537</v>
      </c>
      <c r="BB1824" s="18" t="s">
        <v>5537</v>
      </c>
      <c r="BC1824" s="18" t="s">
        <v>5537</v>
      </c>
      <c r="BD1824" s="18" t="s">
        <v>5537</v>
      </c>
      <c r="BE1824" s="18" t="s">
        <v>5537</v>
      </c>
      <c r="BF1824" s="18" t="s">
        <v>5537</v>
      </c>
      <c r="BG1824" s="18" t="s">
        <v>5537</v>
      </c>
      <c r="BH1824" s="18" t="s">
        <v>5537</v>
      </c>
      <c r="BI1824" s="9" t="s">
        <v>5537</v>
      </c>
      <c r="BJ1824" s="14"/>
      <c r="BK1824" s="14" t="s">
        <v>5537</v>
      </c>
      <c r="BL1824" s="14" t="str">
        <f>_xlfn.XLOOKUP(B1824,'[4]cell downs 18042026 17h'!$B:$B,'[4]cell downs 18042026 17h'!$B:$B,"")</f>
        <v/>
      </c>
      <c r="BM1824" s="14" t="str">
        <f>_xlfn.XLOOKUP(B1824,'[5]Cells Huawei 19042026 15h'!$B:$B,'[5]Cells Huawei 19042026 15h'!$B:$B,"")</f>
        <v/>
      </c>
      <c r="BN1824" s="9" t="str">
        <f>_xlfn.XLOOKUP(B1824,'[6]cells down 19042026 9H40'!$B:$B,'[6]cells down 19042026 9H40'!$B:$B,"")</f>
        <v/>
      </c>
      <c r="BO1824" s="9" t="s">
        <v>5537</v>
      </c>
      <c r="BP1824" s="9" t="s">
        <v>318</v>
      </c>
      <c r="BQ1824" s="115"/>
    </row>
    <row r="1825" spans="1:69" s="9" customFormat="1" x14ac:dyDescent="0.3">
      <c r="A1825" s="1" t="s">
        <v>4739</v>
      </c>
      <c r="B1825" s="8" t="s">
        <v>4740</v>
      </c>
      <c r="C1825" s="3" t="str">
        <f>_xlfn.XLOOKUP(B1825,'[1]daily break down'!$D:$D,'[1]daily break down'!$E:$E,"")</f>
        <v>Douala</v>
      </c>
      <c r="D1825" s="1" t="s">
        <v>11</v>
      </c>
      <c r="E1825" s="1" t="s">
        <v>12</v>
      </c>
      <c r="F1825" s="3" t="s">
        <v>31</v>
      </c>
      <c r="G1825" s="1" t="s">
        <v>32</v>
      </c>
      <c r="H1825" s="34" t="str">
        <f>_xlfn.XLOOKUP(B1825,[2]CALCULATION!$B:$B,[2]CALCULATION!$H:$H,"")</f>
        <v>ZTE</v>
      </c>
      <c r="I1825" s="28">
        <v>0</v>
      </c>
      <c r="J1825" s="28">
        <v>0</v>
      </c>
      <c r="K1825" s="28">
        <v>0</v>
      </c>
      <c r="L1825" s="28">
        <v>0</v>
      </c>
      <c r="M1825" s="28">
        <v>1.4803115003438603E-3</v>
      </c>
      <c r="N1825" s="28">
        <v>0</v>
      </c>
      <c r="O1825" s="28">
        <v>0</v>
      </c>
      <c r="P1825" s="28">
        <v>0</v>
      </c>
      <c r="Q1825" s="28">
        <v>0</v>
      </c>
      <c r="R1825" s="28">
        <v>0</v>
      </c>
      <c r="S1825" s="94">
        <v>0</v>
      </c>
      <c r="T1825" s="94">
        <f>_xlfn.XLOOKUP(B1825,'[3]Nur des jours'!$B:$B,'[3]Nur des jours'!$U:$U,"")</f>
        <v>0</v>
      </c>
      <c r="U1825" s="94">
        <v>0</v>
      </c>
      <c r="V1825" s="94">
        <v>0</v>
      </c>
      <c r="W1825" s="94">
        <v>0</v>
      </c>
      <c r="X1825" s="94">
        <v>0</v>
      </c>
      <c r="Y1825" s="94">
        <v>0</v>
      </c>
      <c r="Z1825" s="94">
        <v>0</v>
      </c>
      <c r="AA1825" s="94">
        <v>0</v>
      </c>
      <c r="AB1825" s="94">
        <v>0</v>
      </c>
      <c r="AC1825" s="94">
        <f>_xlfn.XLOOKUP(B1825,'[3]Nur des jours'!$B:$B,'[3]Nur des jours'!$N:$N,"")</f>
        <v>0</v>
      </c>
      <c r="AD1825" s="94">
        <v>0</v>
      </c>
      <c r="AE1825" s="94">
        <v>0</v>
      </c>
      <c r="AF1825" s="94">
        <v>0</v>
      </c>
      <c r="AG1825" s="94">
        <v>0</v>
      </c>
      <c r="AH1825" s="94">
        <v>0</v>
      </c>
      <c r="AI1825" s="49" t="s">
        <v>5559</v>
      </c>
      <c r="AJ1825" s="49"/>
      <c r="AK1825" s="48" t="str" cm="1">
        <f t="array" ref="AK1825">IFERROR(_xlfn.IFS(
AM1825="MPR ISSUE","PDH",
AM1825="BSS Hardware Issue","BSS",
AM1825="Sites strategiques, MLL, Pylone, etc.","ENVTECH",
AM1825="AKTIVCO DEFAUT GE &amp; POWER Cabinet","AKTIVCO",
AM1825="AKTIVCO Coupure ENEO &amp; Baisse de tension","AKTIVCO GRID ONLY",
AM1825="Coupure ENEO &amp; Baisse de tension","IHS GRID ONLY",
AM1825="Defaut GE &amp; POWER Cabinet","IHS",
AM1825="Sharing","Partners",
AM1825="Sites strategiques &amp; DataCenter","SST &amp; DC",
AM1825="Exclu","Exclu",
AM1825="SAT","SAT",
AM1825="SPARE-ISSUE","SPARE-ISSUE",
AM1825="Fiber CAmtel","TRANS_FO_CAMTEL",
AM1825="Fiber AOF","Fiber AOF",
AM1825="Projet OCM (HUAWEI)","TRAVAUX-HUAWEI",
AM1825="Projet OCM (NOKIA)","TRAVAUX-NOKIA",
AM1825="ACCESS-ISSUE","ACCESS-ISSUE",
AM1825="Projet OCM (ZTE, NOKIA, autres projets)","TRAVAUX OCM",
AM1825="No root CAuse","No root cause",
AM1825="ODU HS","PDH",
AM1825="IP &amp; VLAN","PDH",
AM1825="Warehouse HUAWEI","SPARE-ISSUE",
AM1825="SPARE-HS","SPARE-ISSUE",
AM1825="Power Telco","BSS",AM1825="no impacts","no impacts"
),"")</f>
        <v>no impacts</v>
      </c>
      <c r="AL1825" s="48" t="str" cm="1">
        <f t="array" ref="AL1825">IFERROR(_xlfn.IFS(
AM1825="MPR ISSUE","TX ISSUE",
AM1825="BSS Hardware Issue","RAN ISSUE",
AM1825="Sites strategiques, MLL, Pylone, etc.","ENVTECH",
AM1825="AKTIVCO DEFAUT GE &amp; POWER Cabinet","POWER ISSUE",
AM1825="AKTIVCO Coupure ENEO &amp; Baisse de tension","POWER ISSUE",
AM1825="Coupure ENEO &amp; Baisse de tension","POWER ISSUE",
AM1825="Defaut GE &amp; POWER Cabinet","POWER ISSUE",
AM1825="Sharing","POWER ISSUE",
AM1825="Sites strategiques &amp; DataCenter","POWER ISSUE",
AM1825="Exclu","Exclu",
AM1825="SAT","TX ISSUE",
AM1825="SPARE-ISSUE","SPARE-ISSUE",
AM1825="Fiber CAmtel","TX ISSUE",
AM1825="Fiber AOF","TX ISSUE",
AM1825="Projet OCM (HUAWEI)","TRAVAUX-HUAWEI",
AM1825="Projet OCM (NOKIA)","TRAVAUX -NOKIA",
AM1825="ACCESS-ISSUE","ACCESS-ISSUE",
AM1825="Projet OCM (ZTE, NOKIA, autres projets)","TRAVAUX OCM",
AM1825="No root CAuse","No root cause",
AM1825="ODU HS","TX ISSUE",
AM1825="IP &amp; VLAN","TX ISSUE",
AM1825="Warehouse HUAWEI","SPARE-ISSUE",
AM1825="SPARE-HS","SPARE-ISSUE",
AM1825="Power Telco","RAN ISSUE",AM1825="no impacts","no impacts"
),"")</f>
        <v>no impacts</v>
      </c>
      <c r="AM1825" s="67" t="s">
        <v>5605</v>
      </c>
      <c r="AN1825" s="48" t="str" cm="1">
        <f t="array" ref="AN1825">IFERROR(_xlfn.IFS(
AM1825="MPR ISSUE","ACTIVE",
AM1825="BSS Hardware Issue","ACTIVE",
AM1825="Sites strategiques, MLL, Pylone, etc.","PASSIVE",
AM1825="AKTIVCO DEFAUT GE &amp; POWER Cabinet","PASSIVE",
AM1825="AKTIVCO Coupure ENEO &amp; Baisse de tension","PASSIVE",
AM1825="Coupure ENEO &amp; Baisse de tension","PASSIVE",
AM1825="Defaut GE &amp; POWER Cabinet","PASSIVE",
AM1825="Sharing","PASSIVE",
AM1825="Sites strategiques &amp; DataCenter","PASSIVE",
AM1825="Exclu","Exclu",
AM1825="SAT","ACTIVE",
AM1825="SPARE-ISSUE","SPARE-ISSUE",
AM1825="Fiber CAmtel","ACTIVE",
AM1825="Fiber AOF","ACTIVE",
AM1825="Projet OCM (HUAWEI)","PLANNED WORKS",
AM1825="Projet OCM (NOKIA)","PLANNED WORKS",
AM1825="ACCESS-ISSUE","ACCESS-ISSUE",
AM1825="Projet OCM (ZTE, NOKIA, autres projets)","PLANNED WORKS",
AM1825="No root CAuse","No root cause",
AM1825="ODU HS","ACTIVE",
AM1825="IP &amp; VLAN","ACTIVE",
AM1825="Warehouse HUAWEI","SPARE-ISSUE",
AM1825="SPARE-HS","SPARE-ISSUE",
AM1825="Power Telco","ACTIVE", AM1825="no impacts","no impacts"
),"")</f>
        <v>no impacts</v>
      </c>
      <c r="AO1825" s="93" t="s">
        <v>5537</v>
      </c>
      <c r="AP1825" s="101" t="str">
        <f t="shared" si="52"/>
        <v>LIT_046</v>
      </c>
      <c r="AR1825" s="17" t="s">
        <v>5537</v>
      </c>
      <c r="AS1825" s="7" t="s">
        <v>5537</v>
      </c>
      <c r="AT1825" s="6"/>
      <c r="AU1825" s="7"/>
      <c r="AV1825" s="3" t="s">
        <v>5537</v>
      </c>
      <c r="AW1825" s="18" t="s">
        <v>5537</v>
      </c>
      <c r="AX1825" s="18" t="s">
        <v>5537</v>
      </c>
      <c r="AY1825" s="18" t="s">
        <v>5537</v>
      </c>
      <c r="AZ1825" s="18" t="s">
        <v>5537</v>
      </c>
      <c r="BA1825" s="18" t="s">
        <v>5537</v>
      </c>
      <c r="BB1825" s="18" t="s">
        <v>5537</v>
      </c>
      <c r="BC1825" s="18" t="s">
        <v>5537</v>
      </c>
      <c r="BD1825" s="18" t="s">
        <v>5537</v>
      </c>
      <c r="BE1825" s="18" t="s">
        <v>5537</v>
      </c>
      <c r="BF1825" s="18" t="s">
        <v>5537</v>
      </c>
      <c r="BG1825" s="18" t="s">
        <v>5537</v>
      </c>
      <c r="BH1825" s="18" t="s">
        <v>5537</v>
      </c>
      <c r="BI1825" s="9" t="s">
        <v>5537</v>
      </c>
      <c r="BJ1825" s="14"/>
      <c r="BK1825" s="14" t="s">
        <v>5537</v>
      </c>
      <c r="BL1825" s="14" t="str">
        <f>_xlfn.XLOOKUP(B1825,'[4]cell downs 18042026 17h'!$B:$B,'[4]cell downs 18042026 17h'!$B:$B,"")</f>
        <v/>
      </c>
      <c r="BM1825" s="14" t="str">
        <f>_xlfn.XLOOKUP(B1825,'[5]Cells Huawei 19042026 15h'!$B:$B,'[5]Cells Huawei 19042026 15h'!$B:$B,"")</f>
        <v/>
      </c>
      <c r="BN1825" s="9" t="str">
        <f>_xlfn.XLOOKUP(B1825,'[6]cells down 19042026 9H40'!$B:$B,'[6]cells down 19042026 9H40'!$B:$B,"")</f>
        <v/>
      </c>
      <c r="BO1825" s="9" t="s">
        <v>4740</v>
      </c>
      <c r="BP1825" s="9" t="s">
        <v>5537</v>
      </c>
      <c r="BQ1825" s="115"/>
    </row>
    <row r="1826" spans="1:69" s="9" customFormat="1" x14ac:dyDescent="0.3">
      <c r="A1826" s="1" t="s">
        <v>3983</v>
      </c>
      <c r="B1826" s="8" t="s">
        <v>3984</v>
      </c>
      <c r="C1826" s="3" t="str">
        <f>_xlfn.XLOOKUP(B1826,'[1]daily break down'!$D:$D,'[1]daily break down'!$E:$E,"")</f>
        <v>SUD-OUEST</v>
      </c>
      <c r="D1826" s="1" t="s">
        <v>11</v>
      </c>
      <c r="E1826" s="1" t="s">
        <v>12</v>
      </c>
      <c r="F1826" s="3" t="s">
        <v>13</v>
      </c>
      <c r="G1826" s="1" t="s">
        <v>3459</v>
      </c>
      <c r="H1826" s="32" t="str">
        <f>_xlfn.XLOOKUP(B1826,[2]CALCULATION!$B:$B,[2]CALCULATION!$H:$H,"")</f>
        <v>HUAWEI</v>
      </c>
      <c r="I1826" s="28">
        <v>0</v>
      </c>
      <c r="J1826" s="28">
        <v>0</v>
      </c>
      <c r="K1826" s="28">
        <v>0</v>
      </c>
      <c r="L1826" s="28">
        <v>0</v>
      </c>
      <c r="M1826" s="28">
        <v>0</v>
      </c>
      <c r="N1826" s="28">
        <v>0</v>
      </c>
      <c r="O1826" s="28">
        <v>0</v>
      </c>
      <c r="P1826" s="28">
        <v>0</v>
      </c>
      <c r="Q1826" s="28">
        <v>0</v>
      </c>
      <c r="R1826" s="28">
        <v>0</v>
      </c>
      <c r="S1826" s="94">
        <v>0</v>
      </c>
      <c r="T1826" s="94">
        <f>_xlfn.XLOOKUP(B1826,'[3]Nur des jours'!$B:$B,'[3]Nur des jours'!$U:$U,"")</f>
        <v>0</v>
      </c>
      <c r="U1826" s="94">
        <v>0</v>
      </c>
      <c r="V1826" s="94">
        <v>0</v>
      </c>
      <c r="W1826" s="94">
        <v>0</v>
      </c>
      <c r="X1826" s="94">
        <v>0</v>
      </c>
      <c r="Y1826" s="94">
        <v>0</v>
      </c>
      <c r="Z1826" s="94">
        <v>0</v>
      </c>
      <c r="AA1826" s="94">
        <v>0</v>
      </c>
      <c r="AB1826" s="94">
        <v>0</v>
      </c>
      <c r="AC1826" s="94">
        <f>_xlfn.XLOOKUP(B1826,'[3]Nur des jours'!$B:$B,'[3]Nur des jours'!$N:$N,"")</f>
        <v>0</v>
      </c>
      <c r="AD1826" s="94">
        <v>0</v>
      </c>
      <c r="AE1826" s="94">
        <v>0</v>
      </c>
      <c r="AF1826" s="94">
        <v>0</v>
      </c>
      <c r="AG1826" s="94">
        <v>0</v>
      </c>
      <c r="AH1826" s="94">
        <v>0</v>
      </c>
      <c r="AI1826" s="49" t="s">
        <v>6659</v>
      </c>
      <c r="AJ1826" s="49"/>
      <c r="AK1826" s="48" t="str" cm="1">
        <f t="array" ref="AK1826">IFERROR(_xlfn.IFS(
AM1826="MPR ISSUE","PDH",
AM1826="BSS Hardware Issue","BSS",
AM1826="Sites strategiques, MLL, Pylone, etc.","ENVTECH",
AM1826="AKTIVCO DEFAUT GE &amp; POWER Cabinet","AKTIVCO",
AM1826="AKTIVCO Coupure ENEO &amp; Baisse de tension","AKTIVCO GRID ONLY",
AM1826="Coupure ENEO &amp; Baisse de tension","IHS GRID ONLY",
AM1826="Defaut GE &amp; POWER Cabinet","IHS",
AM1826="Sharing","Partners",
AM1826="Sites strategiques &amp; DataCenter","SST &amp; DC",
AM1826="Exclu","Exclu",
AM1826="SAT","SAT",
AM1826="SPARE-ISSUE","SPARE-ISSUE",
AM1826="Fiber CAmtel","TRANS_FO_CAMTEL",
AM1826="Fiber AOF","Fiber AOF",
AM1826="Projet OCM (HUAWEI)","TRAVAUX-HUAWEI",
AM1826="Projet OCM (NOKIA)","TRAVAUX-NOKIA",
AM1826="ACCESS-ISSUE","ACCESS-ISSUE",
AM1826="Projet OCM (ZTE, NOKIA, autres projets)","TRAVAUX OCM",
AM1826="No root CAuse","No root cause",
AM1826="ODU HS","PDH",
AM1826="IP &amp; VLAN","PDH",
AM1826="Warehouse HUAWEI","SPARE-ISSUE",
AM1826="SPARE-HS","SPARE-ISSUE",
AM1826="Power Telco","BSS",AM1826="no impacts","no impacts"
),"")</f>
        <v>no impacts</v>
      </c>
      <c r="AL1826" s="48" t="str" cm="1">
        <f t="array" ref="AL1826">IFERROR(_xlfn.IFS(
AM1826="MPR ISSUE","TX ISSUE",
AM1826="BSS Hardware Issue","RAN ISSUE",
AM1826="Sites strategiques, MLL, Pylone, etc.","ENVTECH",
AM1826="AKTIVCO DEFAUT GE &amp; POWER Cabinet","POWER ISSUE",
AM1826="AKTIVCO Coupure ENEO &amp; Baisse de tension","POWER ISSUE",
AM1826="Coupure ENEO &amp; Baisse de tension","POWER ISSUE",
AM1826="Defaut GE &amp; POWER Cabinet","POWER ISSUE",
AM1826="Sharing","POWER ISSUE",
AM1826="Sites strategiques &amp; DataCenter","POWER ISSUE",
AM1826="Exclu","Exclu",
AM1826="SAT","TX ISSUE",
AM1826="SPARE-ISSUE","SPARE-ISSUE",
AM1826="Fiber CAmtel","TX ISSUE",
AM1826="Fiber AOF","TX ISSUE",
AM1826="Projet OCM (HUAWEI)","TRAVAUX-HUAWEI",
AM1826="Projet OCM (NOKIA)","TRAVAUX -NOKIA",
AM1826="ACCESS-ISSUE","ACCESS-ISSUE",
AM1826="Projet OCM (ZTE, NOKIA, autres projets)","TRAVAUX OCM",
AM1826="No root CAuse","No root cause",
AM1826="ODU HS","TX ISSUE",
AM1826="IP &amp; VLAN","TX ISSUE",
AM1826="Warehouse HUAWEI","SPARE-ISSUE",
AM1826="SPARE-HS","SPARE-ISSUE",
AM1826="Power Telco","RAN ISSUE",AM1826="no impacts","no impacts"
),"")</f>
        <v>no impacts</v>
      </c>
      <c r="AM1826" s="67" t="s">
        <v>5605</v>
      </c>
      <c r="AN1826" s="48" t="str" cm="1">
        <f t="array" ref="AN1826">IFERROR(_xlfn.IFS(
AM1826="MPR ISSUE","ACTIVE",
AM1826="BSS Hardware Issue","ACTIVE",
AM1826="Sites strategiques, MLL, Pylone, etc.","PASSIVE",
AM1826="AKTIVCO DEFAUT GE &amp; POWER Cabinet","PASSIVE",
AM1826="AKTIVCO Coupure ENEO &amp; Baisse de tension","PASSIVE",
AM1826="Coupure ENEO &amp; Baisse de tension","PASSIVE",
AM1826="Defaut GE &amp; POWER Cabinet","PASSIVE",
AM1826="Sharing","PASSIVE",
AM1826="Sites strategiques &amp; DataCenter","PASSIVE",
AM1826="Exclu","Exclu",
AM1826="SAT","ACTIVE",
AM1826="SPARE-ISSUE","SPARE-ISSUE",
AM1826="Fiber CAmtel","ACTIVE",
AM1826="Fiber AOF","ACTIVE",
AM1826="Projet OCM (HUAWEI)","PLANNED WORKS",
AM1826="Projet OCM (NOKIA)","PLANNED WORKS",
AM1826="ACCESS-ISSUE","ACCESS-ISSUE",
AM1826="Projet OCM (ZTE, NOKIA, autres projets)","PLANNED WORKS",
AM1826="No root CAuse","No root cause",
AM1826="ODU HS","ACTIVE",
AM1826="IP &amp; VLAN","ACTIVE",
AM1826="Warehouse HUAWEI","SPARE-ISSUE",
AM1826="SPARE-HS","SPARE-ISSUE",
AM1826="Power Telco","ACTIVE", AM1826="no impacts","no impacts"
),"")</f>
        <v>no impacts</v>
      </c>
      <c r="AO1826" s="93" t="s">
        <v>5537</v>
      </c>
      <c r="AP1826" s="101" t="str">
        <f t="shared" si="52"/>
        <v>SUO_104</v>
      </c>
      <c r="AR1826" s="17" t="s">
        <v>5537</v>
      </c>
      <c r="AS1826" s="7" t="s">
        <v>5537</v>
      </c>
      <c r="AT1826" s="6"/>
      <c r="AU1826" s="7"/>
      <c r="AV1826" s="3" t="s">
        <v>5537</v>
      </c>
      <c r="AW1826" s="18" t="s">
        <v>5537</v>
      </c>
      <c r="AX1826" s="18" t="s">
        <v>5537</v>
      </c>
      <c r="AY1826" s="18" t="s">
        <v>5537</v>
      </c>
      <c r="AZ1826" s="18" t="s">
        <v>5537</v>
      </c>
      <c r="BA1826" s="18" t="s">
        <v>5537</v>
      </c>
      <c r="BB1826" s="18" t="s">
        <v>5537</v>
      </c>
      <c r="BC1826" s="18" t="s">
        <v>5537</v>
      </c>
      <c r="BD1826" s="18" t="s">
        <v>5537</v>
      </c>
      <c r="BE1826" s="18" t="s">
        <v>5537</v>
      </c>
      <c r="BF1826" s="18" t="s">
        <v>5537</v>
      </c>
      <c r="BG1826" s="18" t="s">
        <v>5537</v>
      </c>
      <c r="BH1826" s="18" t="s">
        <v>5537</v>
      </c>
      <c r="BI1826" s="9" t="s">
        <v>5537</v>
      </c>
      <c r="BJ1826" s="14"/>
      <c r="BK1826" s="14" t="s">
        <v>5537</v>
      </c>
      <c r="BL1826" s="14" t="str">
        <f>_xlfn.XLOOKUP(B1826,'[4]cell downs 18042026 17h'!$B:$B,'[4]cell downs 18042026 17h'!$B:$B,"")</f>
        <v/>
      </c>
      <c r="BM1826" s="14" t="str">
        <f>_xlfn.XLOOKUP(B1826,'[5]Cells Huawei 19042026 15h'!$B:$B,'[5]Cells Huawei 19042026 15h'!$B:$B,"")</f>
        <v/>
      </c>
      <c r="BN1826" s="9" t="str">
        <f>_xlfn.XLOOKUP(B1826,'[6]cells down 19042026 9H40'!$B:$B,'[6]cells down 19042026 9H40'!$B:$B,"")</f>
        <v/>
      </c>
      <c r="BO1826" s="9" t="s">
        <v>3984</v>
      </c>
      <c r="BP1826" s="9" t="s">
        <v>594</v>
      </c>
      <c r="BQ1826" s="115"/>
    </row>
    <row r="1827" spans="1:69" s="9" customFormat="1" x14ac:dyDescent="0.3">
      <c r="A1827" s="1" t="s">
        <v>3987</v>
      </c>
      <c r="B1827" s="8" t="s">
        <v>3988</v>
      </c>
      <c r="C1827" s="3" t="str">
        <f>_xlfn.XLOOKUP(B1827,'[1]daily break down'!$D:$D,'[1]daily break down'!$E:$E,"")</f>
        <v>CENTRE</v>
      </c>
      <c r="D1827" s="1" t="s">
        <v>11</v>
      </c>
      <c r="E1827" s="1" t="s">
        <v>66</v>
      </c>
      <c r="F1827" s="3" t="s">
        <v>226</v>
      </c>
      <c r="G1827" s="1" t="s">
        <v>3987</v>
      </c>
      <c r="H1827" s="34" t="str">
        <f>_xlfn.XLOOKUP(B1827,[2]CALCULATION!$B:$B,[2]CALCULATION!$H:$H,"")</f>
        <v>ZTE</v>
      </c>
      <c r="I1827" s="28">
        <v>0</v>
      </c>
      <c r="J1827" s="28">
        <v>0</v>
      </c>
      <c r="K1827" s="28">
        <v>0</v>
      </c>
      <c r="L1827" s="28">
        <v>0</v>
      </c>
      <c r="M1827" s="28">
        <v>0</v>
      </c>
      <c r="N1827" s="28">
        <v>0</v>
      </c>
      <c r="O1827" s="28">
        <v>0</v>
      </c>
      <c r="P1827" s="28">
        <v>0</v>
      </c>
      <c r="Q1827" s="28">
        <v>0</v>
      </c>
      <c r="R1827" s="28">
        <v>0</v>
      </c>
      <c r="S1827" s="94">
        <v>0</v>
      </c>
      <c r="T1827" s="94">
        <f>_xlfn.XLOOKUP(B1827,'[3]Nur des jours'!$B:$B,'[3]Nur des jours'!$U:$U,"")</f>
        <v>0</v>
      </c>
      <c r="U1827" s="94">
        <v>0</v>
      </c>
      <c r="V1827" s="94">
        <v>0</v>
      </c>
      <c r="W1827" s="94">
        <v>0</v>
      </c>
      <c r="X1827" s="94">
        <v>0</v>
      </c>
      <c r="Y1827" s="94">
        <v>0</v>
      </c>
      <c r="Z1827" s="94">
        <v>0</v>
      </c>
      <c r="AA1827" s="94">
        <v>0</v>
      </c>
      <c r="AB1827" s="94">
        <v>0</v>
      </c>
      <c r="AC1827" s="94">
        <f>_xlfn.XLOOKUP(B1827,'[3]Nur des jours'!$B:$B,'[3]Nur des jours'!$N:$N,"")</f>
        <v>0</v>
      </c>
      <c r="AD1827" s="94">
        <v>0</v>
      </c>
      <c r="AE1827" s="94">
        <v>0</v>
      </c>
      <c r="AF1827" s="94">
        <v>0</v>
      </c>
      <c r="AG1827" s="94">
        <v>0</v>
      </c>
      <c r="AH1827" s="94">
        <v>0</v>
      </c>
      <c r="AI1827" s="49" t="s">
        <v>6588</v>
      </c>
      <c r="AJ1827" s="49"/>
      <c r="AK1827" s="48" t="str" cm="1">
        <f t="array" ref="AK1827">IFERROR(_xlfn.IFS(
AM1827="MPR ISSUE","PDH",
AM1827="BSS Hardware Issue","BSS",
AM1827="Sites strategiques, MLL, Pylone, etc.","ENVTECH",
AM1827="AKTIVCO DEFAUT GE &amp; POWER Cabinet","AKTIVCO",
AM1827="AKTIVCO Coupure ENEO &amp; Baisse de tension","AKTIVCO GRID ONLY",
AM1827="Coupure ENEO &amp; Baisse de tension","IHS GRID ONLY",
AM1827="Defaut GE &amp; POWER Cabinet","IHS",
AM1827="Sharing","Partners",
AM1827="Sites strategiques &amp; DataCenter","SST &amp; DC",
AM1827="Exclu","Exclu",
AM1827="SAT","SAT",
AM1827="SPARE-ISSUE","SPARE-ISSUE",
AM1827="Fiber CAmtel","TRANS_FO_CAMTEL",
AM1827="Fiber AOF","Fiber AOF",
AM1827="Projet OCM (HUAWEI)","TRAVAUX-HUAWEI",
AM1827="Projet OCM (NOKIA)","TRAVAUX-NOKIA",
AM1827="ACCESS-ISSUE","ACCESS-ISSUE",
AM1827="Projet OCM (ZTE, NOKIA, autres projets)","TRAVAUX OCM",
AM1827="No root CAuse","No root cause",
AM1827="ODU HS","PDH",
AM1827="IP &amp; VLAN","PDH",
AM1827="Warehouse HUAWEI","SPARE-ISSUE",
AM1827="SPARE-HS","SPARE-ISSUE",
AM1827="Power Telco","BSS",AM1827="no impacts","no impacts"
),"")</f>
        <v>Exclu</v>
      </c>
      <c r="AL1827" s="48" t="str" cm="1">
        <f t="array" ref="AL1827">IFERROR(_xlfn.IFS(
AM1827="MPR ISSUE","TX ISSUE",
AM1827="BSS Hardware Issue","RAN ISSUE",
AM1827="Sites strategiques, MLL, Pylone, etc.","ENVTECH",
AM1827="AKTIVCO DEFAUT GE &amp; POWER Cabinet","POWER ISSUE",
AM1827="AKTIVCO Coupure ENEO &amp; Baisse de tension","POWER ISSUE",
AM1827="Coupure ENEO &amp; Baisse de tension","POWER ISSUE",
AM1827="Defaut GE &amp; POWER Cabinet","POWER ISSUE",
AM1827="Sharing","POWER ISSUE",
AM1827="Sites strategiques &amp; DataCenter","POWER ISSUE",
AM1827="Exclu","Exclu",
AM1827="SAT","TX ISSUE",
AM1827="SPARE-ISSUE","SPARE-ISSUE",
AM1827="Fiber CAmtel","TX ISSUE",
AM1827="Fiber AOF","TX ISSUE",
AM1827="Projet OCM (HUAWEI)","TRAVAUX-HUAWEI",
AM1827="Projet OCM (NOKIA)","TRAVAUX -NOKIA",
AM1827="ACCESS-ISSUE","ACCESS-ISSUE",
AM1827="Projet OCM (ZTE, NOKIA, autres projets)","TRAVAUX OCM",
AM1827="No root CAuse","No root cause",
AM1827="ODU HS","TX ISSUE",
AM1827="IP &amp; VLAN","TX ISSUE",
AM1827="Warehouse HUAWEI","SPARE-ISSUE",
AM1827="SPARE-HS","SPARE-ISSUE",
AM1827="Power Telco","RAN ISSUE",AM1827="no impacts","no impacts"
),"")</f>
        <v>Exclu</v>
      </c>
      <c r="AM1827" s="67" t="s">
        <v>6588</v>
      </c>
      <c r="AN1827" s="48" t="str" cm="1">
        <f t="array" ref="AN1827">IFERROR(_xlfn.IFS(
AM1827="MPR ISSUE","ACTIVE",
AM1827="BSS Hardware Issue","ACTIVE",
AM1827="Sites strategiques, MLL, Pylone, etc.","PASSIVE",
AM1827="AKTIVCO DEFAUT GE &amp; POWER Cabinet","PASSIVE",
AM1827="AKTIVCO Coupure ENEO &amp; Baisse de tension","PASSIVE",
AM1827="Coupure ENEO &amp; Baisse de tension","PASSIVE",
AM1827="Defaut GE &amp; POWER Cabinet","PASSIVE",
AM1827="Sharing","PASSIVE",
AM1827="Sites strategiques &amp; DataCenter","PASSIVE",
AM1827="Exclu","Exclu",
AM1827="SAT","ACTIVE",
AM1827="SPARE-ISSUE","SPARE-ISSUE",
AM1827="Fiber CAmtel","ACTIVE",
AM1827="Fiber AOF","ACTIVE",
AM1827="Projet OCM (HUAWEI)","PLANNED WORKS",
AM1827="Projet OCM (NOKIA)","PLANNED WORKS",
AM1827="ACCESS-ISSUE","ACCESS-ISSUE",
AM1827="Projet OCM (ZTE, NOKIA, autres projets)","PLANNED WORKS",
AM1827="No root CAuse","No root cause",
AM1827="ODU HS","ACTIVE",
AM1827="IP &amp; VLAN","ACTIVE",
AM1827="Warehouse HUAWEI","SPARE-ISSUE",
AM1827="SPARE-HS","SPARE-ISSUE",
AM1827="Power Telco","ACTIVE", AM1827="no impacts","no impacts"
),"")</f>
        <v>Exclu</v>
      </c>
      <c r="AO1827" s="93" t="s">
        <v>5537</v>
      </c>
      <c r="AP1827" s="101" t="str">
        <f t="shared" si="52"/>
        <v>EST_046</v>
      </c>
      <c r="AR1827" s="17" t="s">
        <v>5537</v>
      </c>
      <c r="AS1827" s="7" t="s">
        <v>5537</v>
      </c>
      <c r="AT1827" s="6"/>
      <c r="AU1827" s="7"/>
      <c r="AV1827" s="3" t="s">
        <v>5537</v>
      </c>
      <c r="AW1827" s="18" t="s">
        <v>5537</v>
      </c>
      <c r="AX1827" s="18" t="s">
        <v>5537</v>
      </c>
      <c r="AY1827" s="18" t="s">
        <v>5537</v>
      </c>
      <c r="AZ1827" s="18" t="s">
        <v>5537</v>
      </c>
      <c r="BA1827" s="18" t="s">
        <v>5537</v>
      </c>
      <c r="BB1827" s="18" t="s">
        <v>5537</v>
      </c>
      <c r="BC1827" s="18" t="s">
        <v>5537</v>
      </c>
      <c r="BD1827" s="18" t="s">
        <v>5537</v>
      </c>
      <c r="BE1827" s="18" t="s">
        <v>5537</v>
      </c>
      <c r="BF1827" s="18" t="s">
        <v>5537</v>
      </c>
      <c r="BG1827" s="18" t="s">
        <v>5537</v>
      </c>
      <c r="BH1827" s="18" t="s">
        <v>5537</v>
      </c>
      <c r="BI1827" s="9" t="s">
        <v>5537</v>
      </c>
      <c r="BJ1827" s="14"/>
      <c r="BK1827" s="14" t="s">
        <v>5537</v>
      </c>
      <c r="BL1827" s="14" t="str">
        <f>_xlfn.XLOOKUP(B1827,'[4]cell downs 18042026 17h'!$B:$B,'[4]cell downs 18042026 17h'!$B:$B,"")</f>
        <v/>
      </c>
      <c r="BM1827" s="14" t="str">
        <f>_xlfn.XLOOKUP(B1827,'[5]Cells Huawei 19042026 15h'!$B:$B,'[5]Cells Huawei 19042026 15h'!$B:$B,"")</f>
        <v/>
      </c>
      <c r="BN1827" s="9" t="str">
        <f>_xlfn.XLOOKUP(B1827,'[6]cells down 19042026 9H40'!$B:$B,'[6]cells down 19042026 9H40'!$B:$B,"")</f>
        <v/>
      </c>
      <c r="BO1827" s="9" t="s">
        <v>3988</v>
      </c>
      <c r="BP1827" s="9" t="s">
        <v>1129</v>
      </c>
      <c r="BQ1827" s="115"/>
    </row>
    <row r="1828" spans="1:69" s="9" customFormat="1" x14ac:dyDescent="0.3">
      <c r="A1828" s="97" t="s">
        <v>3989</v>
      </c>
      <c r="B1828" s="8" t="s">
        <v>3990</v>
      </c>
      <c r="C1828" s="3" t="str">
        <f>_xlfn.XLOOKUP(B1828,'[1]daily break down'!$D:$D,'[1]daily break down'!$E:$E,"")</f>
        <v>CENTRE</v>
      </c>
      <c r="D1828" s="1" t="s">
        <v>21</v>
      </c>
      <c r="E1828" s="1" t="s">
        <v>122</v>
      </c>
      <c r="F1828" s="3" t="s">
        <v>37</v>
      </c>
      <c r="G1828" s="1" t="s">
        <v>3991</v>
      </c>
      <c r="H1828" s="34" t="str">
        <f>_xlfn.XLOOKUP(B1828,[2]CALCULATION!$B:$B,[2]CALCULATION!$H:$H,"")</f>
        <v>ZTE</v>
      </c>
      <c r="I1828" s="28">
        <v>0</v>
      </c>
      <c r="J1828" s="28">
        <v>0</v>
      </c>
      <c r="K1828" s="28">
        <v>0</v>
      </c>
      <c r="L1828" s="28">
        <v>0</v>
      </c>
      <c r="M1828" s="28">
        <v>0</v>
      </c>
      <c r="N1828" s="28">
        <v>0</v>
      </c>
      <c r="O1828" s="28">
        <v>0</v>
      </c>
      <c r="P1828" s="28">
        <v>0</v>
      </c>
      <c r="Q1828" s="28">
        <v>0</v>
      </c>
      <c r="R1828" s="28">
        <v>0</v>
      </c>
      <c r="S1828" s="94">
        <v>0</v>
      </c>
      <c r="T1828" s="94">
        <f>_xlfn.XLOOKUP(B1828,'[3]Nur des jours'!$B:$B,'[3]Nur des jours'!$U:$U,"")</f>
        <v>0</v>
      </c>
      <c r="U1828" s="94">
        <v>0</v>
      </c>
      <c r="V1828" s="94">
        <v>0</v>
      </c>
      <c r="W1828" s="94">
        <v>0</v>
      </c>
      <c r="X1828" s="94">
        <v>0</v>
      </c>
      <c r="Y1828" s="94">
        <v>0</v>
      </c>
      <c r="Z1828" s="94">
        <v>0</v>
      </c>
      <c r="AA1828" s="94">
        <v>0</v>
      </c>
      <c r="AB1828" s="94">
        <v>0</v>
      </c>
      <c r="AC1828" s="94">
        <f>_xlfn.XLOOKUP(B1828,'[3]Nur des jours'!$B:$B,'[3]Nur des jours'!$N:$N,"")</f>
        <v>0</v>
      </c>
      <c r="AD1828" s="94">
        <v>0</v>
      </c>
      <c r="AE1828" s="94">
        <v>0</v>
      </c>
      <c r="AF1828" s="94">
        <v>0</v>
      </c>
      <c r="AG1828" s="94">
        <v>0</v>
      </c>
      <c r="AH1828" s="94">
        <v>0</v>
      </c>
      <c r="AI1828" s="49" t="s">
        <v>6588</v>
      </c>
      <c r="AJ1828" s="49"/>
      <c r="AK1828" s="48" t="str" cm="1">
        <f t="array" ref="AK1828">IFERROR(_xlfn.IFS(
AM1828="MPR ISSUE","PDH",
AM1828="BSS Hardware Issue","BSS",
AM1828="Sites strategiques, MLL, Pylone, etc.","ENVTECH",
AM1828="AKTIVCO DEFAUT GE &amp; POWER Cabinet","AKTIVCO",
AM1828="AKTIVCO Coupure ENEO &amp; Baisse de tension","AKTIVCO GRID ONLY",
AM1828="Coupure ENEO &amp; Baisse de tension","IHS GRID ONLY",
AM1828="Defaut GE &amp; POWER Cabinet","IHS",
AM1828="Sharing","Partners",
AM1828="Sites strategiques &amp; DataCenter","SST &amp; DC",
AM1828="Exclu","Exclu",
AM1828="SAT","SAT",
AM1828="SPARE-ISSUE","SPARE-ISSUE",
AM1828="Fiber CAmtel","TRANS_FO_CAMTEL",
AM1828="Fiber AOF","Fiber AOF",
AM1828="Projet OCM (HUAWEI)","TRAVAUX-HUAWEI",
AM1828="Projet OCM (NOKIA)","TRAVAUX-NOKIA",
AM1828="ACCESS-ISSUE","ACCESS-ISSUE",
AM1828="Projet OCM (ZTE, NOKIA, autres projets)","TRAVAUX OCM",
AM1828="No root CAuse","No root cause",
AM1828="ODU HS","PDH",
AM1828="IP &amp; VLAN","PDH",
AM1828="Warehouse HUAWEI","SPARE-ISSUE",
AM1828="SPARE-HS","SPARE-ISSUE",
AM1828="Power Telco","BSS",AM1828="no impacts","no impacts"
),"")</f>
        <v>Exclu</v>
      </c>
      <c r="AL1828" s="48" t="str" cm="1">
        <f t="array" ref="AL1828">IFERROR(_xlfn.IFS(
AM1828="MPR ISSUE","TX ISSUE",
AM1828="BSS Hardware Issue","RAN ISSUE",
AM1828="Sites strategiques, MLL, Pylone, etc.","ENVTECH",
AM1828="AKTIVCO DEFAUT GE &amp; POWER Cabinet","POWER ISSUE",
AM1828="AKTIVCO Coupure ENEO &amp; Baisse de tension","POWER ISSUE",
AM1828="Coupure ENEO &amp; Baisse de tension","POWER ISSUE",
AM1828="Defaut GE &amp; POWER Cabinet","POWER ISSUE",
AM1828="Sharing","POWER ISSUE",
AM1828="Sites strategiques &amp; DataCenter","POWER ISSUE",
AM1828="Exclu","Exclu",
AM1828="SAT","TX ISSUE",
AM1828="SPARE-ISSUE","SPARE-ISSUE",
AM1828="Fiber CAmtel","TX ISSUE",
AM1828="Fiber AOF","TX ISSUE",
AM1828="Projet OCM (HUAWEI)","TRAVAUX-HUAWEI",
AM1828="Projet OCM (NOKIA)","TRAVAUX -NOKIA",
AM1828="ACCESS-ISSUE","ACCESS-ISSUE",
AM1828="Projet OCM (ZTE, NOKIA, autres projets)","TRAVAUX OCM",
AM1828="No root CAuse","No root cause",
AM1828="ODU HS","TX ISSUE",
AM1828="IP &amp; VLAN","TX ISSUE",
AM1828="Warehouse HUAWEI","SPARE-ISSUE",
AM1828="SPARE-HS","SPARE-ISSUE",
AM1828="Power Telco","RAN ISSUE",AM1828="no impacts","no impacts"
),"")</f>
        <v>Exclu</v>
      </c>
      <c r="AM1828" s="67" t="s">
        <v>6588</v>
      </c>
      <c r="AN1828" s="48" t="str" cm="1">
        <f t="array" ref="AN1828">IFERROR(_xlfn.IFS(
AM1828="MPR ISSUE","ACTIVE",
AM1828="BSS Hardware Issue","ACTIVE",
AM1828="Sites strategiques, MLL, Pylone, etc.","PASSIVE",
AM1828="AKTIVCO DEFAUT GE &amp; POWER Cabinet","PASSIVE",
AM1828="AKTIVCO Coupure ENEO &amp; Baisse de tension","PASSIVE",
AM1828="Coupure ENEO &amp; Baisse de tension","PASSIVE",
AM1828="Defaut GE &amp; POWER Cabinet","PASSIVE",
AM1828="Sharing","PASSIVE",
AM1828="Sites strategiques &amp; DataCenter","PASSIVE",
AM1828="Exclu","Exclu",
AM1828="SAT","ACTIVE",
AM1828="SPARE-ISSUE","SPARE-ISSUE",
AM1828="Fiber CAmtel","ACTIVE",
AM1828="Fiber AOF","ACTIVE",
AM1828="Projet OCM (HUAWEI)","PLANNED WORKS",
AM1828="Projet OCM (NOKIA)","PLANNED WORKS",
AM1828="ACCESS-ISSUE","ACCESS-ISSUE",
AM1828="Projet OCM (ZTE, NOKIA, autres projets)","PLANNED WORKS",
AM1828="No root CAuse","No root cause",
AM1828="ODU HS","ACTIVE",
AM1828="IP &amp; VLAN","ACTIVE",
AM1828="Warehouse HUAWEI","SPARE-ISSUE",
AM1828="SPARE-HS","SPARE-ISSUE",
AM1828="Power Telco","ACTIVE", AM1828="no impacts","no impacts"
),"")</f>
        <v>Exclu</v>
      </c>
      <c r="AO1828" s="93" t="s">
        <v>6442</v>
      </c>
      <c r="AP1828" s="101" t="str">
        <f t="shared" si="52"/>
        <v>CTR_139</v>
      </c>
      <c r="AR1828" s="17" t="s">
        <v>5741</v>
      </c>
      <c r="AS1828" s="7" t="s">
        <v>5537</v>
      </c>
      <c r="AT1828" s="6"/>
      <c r="AU1828" s="7"/>
      <c r="AV1828" s="3" t="s">
        <v>5537</v>
      </c>
      <c r="AW1828" s="18" t="s">
        <v>5537</v>
      </c>
      <c r="AX1828" s="18" t="s">
        <v>5537</v>
      </c>
      <c r="AY1828" s="18" t="s">
        <v>5537</v>
      </c>
      <c r="AZ1828" s="18" t="s">
        <v>6443</v>
      </c>
      <c r="BA1828" s="18" t="s">
        <v>5537</v>
      </c>
      <c r="BB1828" s="18" t="s">
        <v>5537</v>
      </c>
      <c r="BC1828" s="18" t="s">
        <v>5537</v>
      </c>
      <c r="BD1828" s="18" t="s">
        <v>5537</v>
      </c>
      <c r="BE1828" s="18" t="s">
        <v>5537</v>
      </c>
      <c r="BF1828" s="18" t="s">
        <v>5537</v>
      </c>
      <c r="BG1828" s="18" t="s">
        <v>5537</v>
      </c>
      <c r="BH1828" s="18" t="s">
        <v>5537</v>
      </c>
      <c r="BI1828" s="9" t="s">
        <v>5537</v>
      </c>
      <c r="BJ1828" s="14"/>
      <c r="BK1828" s="14" t="s">
        <v>5537</v>
      </c>
      <c r="BL1828" s="14" t="str">
        <f>_xlfn.XLOOKUP(B1828,'[4]cell downs 18042026 17h'!$B:$B,'[4]cell downs 18042026 17h'!$B:$B,"")</f>
        <v/>
      </c>
      <c r="BM1828" s="14" t="str">
        <f>_xlfn.XLOOKUP(B1828,'[5]Cells Huawei 19042026 15h'!$B:$B,'[5]Cells Huawei 19042026 15h'!$B:$B,"")</f>
        <v/>
      </c>
      <c r="BN1828" s="9" t="str">
        <f>_xlfn.XLOOKUP(B1828,'[6]cells down 19042026 9H40'!$B:$B,'[6]cells down 19042026 9H40'!$B:$B,"")</f>
        <v/>
      </c>
      <c r="BO1828" s="9" t="s">
        <v>5537</v>
      </c>
      <c r="BP1828" s="9" t="s">
        <v>12</v>
      </c>
      <c r="BQ1828" s="115"/>
    </row>
    <row r="1829" spans="1:69" s="9" customFormat="1" x14ac:dyDescent="0.3">
      <c r="A1829" s="1" t="s">
        <v>3992</v>
      </c>
      <c r="B1829" s="8" t="s">
        <v>3993</v>
      </c>
      <c r="C1829" s="3" t="str">
        <f>_xlfn.XLOOKUP(B1829,'[1]daily break down'!$D:$D,'[1]daily break down'!$E:$E,"")</f>
        <v>CENTRE</v>
      </c>
      <c r="D1829" s="1" t="s">
        <v>11</v>
      </c>
      <c r="E1829" s="1" t="s">
        <v>705</v>
      </c>
      <c r="F1829" s="3" t="s">
        <v>226</v>
      </c>
      <c r="G1829" s="1" t="s">
        <v>3994</v>
      </c>
      <c r="H1829" s="34" t="str">
        <f>_xlfn.XLOOKUP(B1829,[2]CALCULATION!$B:$B,[2]CALCULATION!$H:$H,"")</f>
        <v>ZTE</v>
      </c>
      <c r="I1829" s="28">
        <v>0</v>
      </c>
      <c r="J1829" s="28">
        <v>0</v>
      </c>
      <c r="K1829" s="28">
        <v>0</v>
      </c>
      <c r="L1829" s="28">
        <v>0</v>
      </c>
      <c r="M1829" s="28">
        <v>0</v>
      </c>
      <c r="N1829" s="28">
        <v>0</v>
      </c>
      <c r="O1829" s="28">
        <v>0</v>
      </c>
      <c r="P1829" s="28">
        <v>0</v>
      </c>
      <c r="Q1829" s="28">
        <v>0</v>
      </c>
      <c r="R1829" s="28">
        <v>0</v>
      </c>
      <c r="S1829" s="94">
        <v>0</v>
      </c>
      <c r="T1829" s="94">
        <f>_xlfn.XLOOKUP(B1829,'[3]Nur des jours'!$B:$B,'[3]Nur des jours'!$U:$U,"")</f>
        <v>0</v>
      </c>
      <c r="U1829" s="94">
        <v>0</v>
      </c>
      <c r="V1829" s="94">
        <v>0</v>
      </c>
      <c r="W1829" s="94">
        <v>0</v>
      </c>
      <c r="X1829" s="94">
        <v>0</v>
      </c>
      <c r="Y1829" s="94">
        <v>0</v>
      </c>
      <c r="Z1829" s="94">
        <v>0</v>
      </c>
      <c r="AA1829" s="94">
        <v>0</v>
      </c>
      <c r="AB1829" s="94">
        <v>0</v>
      </c>
      <c r="AC1829" s="94">
        <f>_xlfn.XLOOKUP(B1829,'[3]Nur des jours'!$B:$B,'[3]Nur des jours'!$N:$N,"")</f>
        <v>0</v>
      </c>
      <c r="AD1829" s="94">
        <v>0</v>
      </c>
      <c r="AE1829" s="94">
        <v>0</v>
      </c>
      <c r="AF1829" s="94">
        <v>0</v>
      </c>
      <c r="AG1829" s="94">
        <v>0</v>
      </c>
      <c r="AH1829" s="94">
        <v>0</v>
      </c>
      <c r="AI1829" s="49" t="s">
        <v>6588</v>
      </c>
      <c r="AJ1829" s="49"/>
      <c r="AK1829" s="48" t="str" cm="1">
        <f t="array" ref="AK1829">IFERROR(_xlfn.IFS(
AM1829="MPR ISSUE","PDH",
AM1829="BSS Hardware Issue","BSS",
AM1829="Sites strategiques, MLL, Pylone, etc.","ENVTECH",
AM1829="AKTIVCO DEFAUT GE &amp; POWER Cabinet","AKTIVCO",
AM1829="AKTIVCO Coupure ENEO &amp; Baisse de tension","AKTIVCO GRID ONLY",
AM1829="Coupure ENEO &amp; Baisse de tension","IHS GRID ONLY",
AM1829="Defaut GE &amp; POWER Cabinet","IHS",
AM1829="Sharing","Partners",
AM1829="Sites strategiques &amp; DataCenter","SST &amp; DC",
AM1829="Exclu","Exclu",
AM1829="SAT","SAT",
AM1829="SPARE-ISSUE","SPARE-ISSUE",
AM1829="Fiber CAmtel","TRANS_FO_CAMTEL",
AM1829="Fiber AOF","Fiber AOF",
AM1829="Projet OCM (HUAWEI)","TRAVAUX-HUAWEI",
AM1829="Projet OCM (NOKIA)","TRAVAUX-NOKIA",
AM1829="ACCESS-ISSUE","ACCESS-ISSUE",
AM1829="Projet OCM (ZTE, NOKIA, autres projets)","TRAVAUX OCM",
AM1829="No root CAuse","No root cause",
AM1829="ODU HS","PDH",
AM1829="IP &amp; VLAN","PDH",
AM1829="Warehouse HUAWEI","SPARE-ISSUE",
AM1829="SPARE-HS","SPARE-ISSUE",
AM1829="Power Telco","BSS",AM1829="no impacts","no impacts"
),"")</f>
        <v>Exclu</v>
      </c>
      <c r="AL1829" s="48" t="str" cm="1">
        <f t="array" ref="AL1829">IFERROR(_xlfn.IFS(
AM1829="MPR ISSUE","TX ISSUE",
AM1829="BSS Hardware Issue","RAN ISSUE",
AM1829="Sites strategiques, MLL, Pylone, etc.","ENVTECH",
AM1829="AKTIVCO DEFAUT GE &amp; POWER Cabinet","POWER ISSUE",
AM1829="AKTIVCO Coupure ENEO &amp; Baisse de tension","POWER ISSUE",
AM1829="Coupure ENEO &amp; Baisse de tension","POWER ISSUE",
AM1829="Defaut GE &amp; POWER Cabinet","POWER ISSUE",
AM1829="Sharing","POWER ISSUE",
AM1829="Sites strategiques &amp; DataCenter","POWER ISSUE",
AM1829="Exclu","Exclu",
AM1829="SAT","TX ISSUE",
AM1829="SPARE-ISSUE","SPARE-ISSUE",
AM1829="Fiber CAmtel","TX ISSUE",
AM1829="Fiber AOF","TX ISSUE",
AM1829="Projet OCM (HUAWEI)","TRAVAUX-HUAWEI",
AM1829="Projet OCM (NOKIA)","TRAVAUX -NOKIA",
AM1829="ACCESS-ISSUE","ACCESS-ISSUE",
AM1829="Projet OCM (ZTE, NOKIA, autres projets)","TRAVAUX OCM",
AM1829="No root CAuse","No root cause",
AM1829="ODU HS","TX ISSUE",
AM1829="IP &amp; VLAN","TX ISSUE",
AM1829="Warehouse HUAWEI","SPARE-ISSUE",
AM1829="SPARE-HS","SPARE-ISSUE",
AM1829="Power Telco","RAN ISSUE",AM1829="no impacts","no impacts"
),"")</f>
        <v>Exclu</v>
      </c>
      <c r="AM1829" s="67" t="s">
        <v>6588</v>
      </c>
      <c r="AN1829" s="48" t="str" cm="1">
        <f t="array" ref="AN1829">IFERROR(_xlfn.IFS(
AM1829="MPR ISSUE","ACTIVE",
AM1829="BSS Hardware Issue","ACTIVE",
AM1829="Sites strategiques, MLL, Pylone, etc.","PASSIVE",
AM1829="AKTIVCO DEFAUT GE &amp; POWER Cabinet","PASSIVE",
AM1829="AKTIVCO Coupure ENEO &amp; Baisse de tension","PASSIVE",
AM1829="Coupure ENEO &amp; Baisse de tension","PASSIVE",
AM1829="Defaut GE &amp; POWER Cabinet","PASSIVE",
AM1829="Sharing","PASSIVE",
AM1829="Sites strategiques &amp; DataCenter","PASSIVE",
AM1829="Exclu","Exclu",
AM1829="SAT","ACTIVE",
AM1829="SPARE-ISSUE","SPARE-ISSUE",
AM1829="Fiber CAmtel","ACTIVE",
AM1829="Fiber AOF","ACTIVE",
AM1829="Projet OCM (HUAWEI)","PLANNED WORKS",
AM1829="Projet OCM (NOKIA)","PLANNED WORKS",
AM1829="ACCESS-ISSUE","ACCESS-ISSUE",
AM1829="Projet OCM (ZTE, NOKIA, autres projets)","PLANNED WORKS",
AM1829="No root CAuse","No root cause",
AM1829="ODU HS","ACTIVE",
AM1829="IP &amp; VLAN","ACTIVE",
AM1829="Warehouse HUAWEI","SPARE-ISSUE",
AM1829="SPARE-HS","SPARE-ISSUE",
AM1829="Power Telco","ACTIVE", AM1829="no impacts","no impacts"
),"")</f>
        <v>Exclu</v>
      </c>
      <c r="AO1829" s="93" t="s">
        <v>5537</v>
      </c>
      <c r="AP1829" s="101" t="str">
        <f t="shared" si="52"/>
        <v>EST_024</v>
      </c>
      <c r="AR1829" s="17" t="s">
        <v>5537</v>
      </c>
      <c r="AS1829" s="7" t="s">
        <v>5537</v>
      </c>
      <c r="AT1829" s="6"/>
      <c r="AU1829" s="7"/>
      <c r="AV1829" s="3" t="s">
        <v>5537</v>
      </c>
      <c r="AW1829" s="18" t="s">
        <v>5537</v>
      </c>
      <c r="AX1829" s="18" t="s">
        <v>5537</v>
      </c>
      <c r="AY1829" s="18" t="s">
        <v>5537</v>
      </c>
      <c r="AZ1829" s="18" t="s">
        <v>5537</v>
      </c>
      <c r="BA1829" s="18" t="s">
        <v>5537</v>
      </c>
      <c r="BB1829" s="18" t="s">
        <v>5537</v>
      </c>
      <c r="BC1829" s="18" t="s">
        <v>5537</v>
      </c>
      <c r="BD1829" s="18" t="s">
        <v>5537</v>
      </c>
      <c r="BE1829" s="18" t="s">
        <v>5537</v>
      </c>
      <c r="BF1829" s="18" t="s">
        <v>5537</v>
      </c>
      <c r="BG1829" s="18" t="s">
        <v>5537</v>
      </c>
      <c r="BH1829" s="18" t="s">
        <v>5537</v>
      </c>
      <c r="BI1829" s="9" t="s">
        <v>5537</v>
      </c>
      <c r="BJ1829" s="14"/>
      <c r="BK1829" s="14" t="s">
        <v>5537</v>
      </c>
      <c r="BL1829" s="14" t="str">
        <f>_xlfn.XLOOKUP(B1829,'[4]cell downs 18042026 17h'!$B:$B,'[4]cell downs 18042026 17h'!$B:$B,"")</f>
        <v/>
      </c>
      <c r="BM1829" s="14" t="str">
        <f>_xlfn.XLOOKUP(B1829,'[5]Cells Huawei 19042026 15h'!$B:$B,'[5]Cells Huawei 19042026 15h'!$B:$B,"")</f>
        <v/>
      </c>
      <c r="BN1829" s="9" t="str">
        <f>_xlfn.XLOOKUP(B1829,'[6]cells down 19042026 9H40'!$B:$B,'[6]cells down 19042026 9H40'!$B:$B,"")</f>
        <v/>
      </c>
      <c r="BO1829" s="9" t="s">
        <v>3993</v>
      </c>
      <c r="BP1829" s="9" t="s">
        <v>12</v>
      </c>
      <c r="BQ1829" s="115"/>
    </row>
    <row r="1830" spans="1:69" s="9" customFormat="1" x14ac:dyDescent="0.3">
      <c r="A1830" s="97" t="s">
        <v>3995</v>
      </c>
      <c r="B1830" s="8" t="s">
        <v>3996</v>
      </c>
      <c r="C1830" s="3" t="str">
        <f>_xlfn.XLOOKUP(B1830,'[1]daily break down'!$D:$D,'[1]daily break down'!$E:$E,"")</f>
        <v>CENTRE</v>
      </c>
      <c r="D1830" s="1" t="s">
        <v>11</v>
      </c>
      <c r="E1830" s="1" t="s">
        <v>12</v>
      </c>
      <c r="F1830" s="3" t="s">
        <v>226</v>
      </c>
      <c r="G1830" s="1" t="s">
        <v>3997</v>
      </c>
      <c r="H1830" s="34" t="str">
        <f>_xlfn.XLOOKUP(B1830,[2]CALCULATION!$B:$B,[2]CALCULATION!$H:$H,"")</f>
        <v>ZTE</v>
      </c>
      <c r="I1830" s="28">
        <v>0</v>
      </c>
      <c r="J1830" s="28">
        <v>0</v>
      </c>
      <c r="K1830" s="28">
        <v>0</v>
      </c>
      <c r="L1830" s="28">
        <v>0</v>
      </c>
      <c r="M1830" s="28">
        <v>0</v>
      </c>
      <c r="N1830" s="28">
        <v>0</v>
      </c>
      <c r="O1830" s="28">
        <v>0</v>
      </c>
      <c r="P1830" s="28">
        <v>0</v>
      </c>
      <c r="Q1830" s="28">
        <v>0</v>
      </c>
      <c r="R1830" s="28">
        <v>0</v>
      </c>
      <c r="S1830" s="94">
        <v>0</v>
      </c>
      <c r="T1830" s="94">
        <f>_xlfn.XLOOKUP(B1830,'[3]Nur des jours'!$B:$B,'[3]Nur des jours'!$U:$U,"")</f>
        <v>0</v>
      </c>
      <c r="U1830" s="94">
        <v>0</v>
      </c>
      <c r="V1830" s="94">
        <v>0</v>
      </c>
      <c r="W1830" s="94">
        <v>0</v>
      </c>
      <c r="X1830" s="94">
        <v>0</v>
      </c>
      <c r="Y1830" s="94">
        <v>0</v>
      </c>
      <c r="Z1830" s="94">
        <v>0</v>
      </c>
      <c r="AA1830" s="94">
        <v>0</v>
      </c>
      <c r="AB1830" s="94">
        <v>0</v>
      </c>
      <c r="AC1830" s="94">
        <f>_xlfn.XLOOKUP(B1830,'[3]Nur des jours'!$B:$B,'[3]Nur des jours'!$N:$N,"")</f>
        <v>0</v>
      </c>
      <c r="AD1830" s="94">
        <v>0</v>
      </c>
      <c r="AE1830" s="94">
        <v>0</v>
      </c>
      <c r="AF1830" s="94">
        <v>0</v>
      </c>
      <c r="AG1830" s="94">
        <v>0</v>
      </c>
      <c r="AH1830" s="94">
        <v>0</v>
      </c>
      <c r="AI1830" s="49" t="s">
        <v>6588</v>
      </c>
      <c r="AJ1830" s="49"/>
      <c r="AK1830" s="48" t="str" cm="1">
        <f t="array" ref="AK1830">IFERROR(_xlfn.IFS(
AM1830="MPR ISSUE","PDH",
AM1830="BSS Hardware Issue","BSS",
AM1830="Sites strategiques, MLL, Pylone, etc.","ENVTECH",
AM1830="AKTIVCO DEFAUT GE &amp; POWER Cabinet","AKTIVCO",
AM1830="AKTIVCO Coupure ENEO &amp; Baisse de tension","AKTIVCO GRID ONLY",
AM1830="Coupure ENEO &amp; Baisse de tension","IHS GRID ONLY",
AM1830="Defaut GE &amp; POWER Cabinet","IHS",
AM1830="Sharing","Partners",
AM1830="Sites strategiques &amp; DataCenter","SST &amp; DC",
AM1830="Exclu","Exclu",
AM1830="SAT","SAT",
AM1830="SPARE-ISSUE","SPARE-ISSUE",
AM1830="Fiber CAmtel","TRANS_FO_CAMTEL",
AM1830="Fiber AOF","Fiber AOF",
AM1830="Projet OCM (HUAWEI)","TRAVAUX-HUAWEI",
AM1830="Projet OCM (NOKIA)","TRAVAUX-NOKIA",
AM1830="ACCESS-ISSUE","ACCESS-ISSUE",
AM1830="Projet OCM (ZTE, NOKIA, autres projets)","TRAVAUX OCM",
AM1830="No root CAuse","No root cause",
AM1830="ODU HS","PDH",
AM1830="IP &amp; VLAN","PDH",
AM1830="Warehouse HUAWEI","SPARE-ISSUE",
AM1830="SPARE-HS","SPARE-ISSUE",
AM1830="Power Telco","BSS",AM1830="no impacts","no impacts"
),"")</f>
        <v>Exclu</v>
      </c>
      <c r="AL1830" s="48" t="str" cm="1">
        <f t="array" ref="AL1830">IFERROR(_xlfn.IFS(
AM1830="MPR ISSUE","TX ISSUE",
AM1830="BSS Hardware Issue","RAN ISSUE",
AM1830="Sites strategiques, MLL, Pylone, etc.","ENVTECH",
AM1830="AKTIVCO DEFAUT GE &amp; POWER Cabinet","POWER ISSUE",
AM1830="AKTIVCO Coupure ENEO &amp; Baisse de tension","POWER ISSUE",
AM1830="Coupure ENEO &amp; Baisse de tension","POWER ISSUE",
AM1830="Defaut GE &amp; POWER Cabinet","POWER ISSUE",
AM1830="Sharing","POWER ISSUE",
AM1830="Sites strategiques &amp; DataCenter","POWER ISSUE",
AM1830="Exclu","Exclu",
AM1830="SAT","TX ISSUE",
AM1830="SPARE-ISSUE","SPARE-ISSUE",
AM1830="Fiber CAmtel","TX ISSUE",
AM1830="Fiber AOF","TX ISSUE",
AM1830="Projet OCM (HUAWEI)","TRAVAUX-HUAWEI",
AM1830="Projet OCM (NOKIA)","TRAVAUX -NOKIA",
AM1830="ACCESS-ISSUE","ACCESS-ISSUE",
AM1830="Projet OCM (ZTE, NOKIA, autres projets)","TRAVAUX OCM",
AM1830="No root CAuse","No root cause",
AM1830="ODU HS","TX ISSUE",
AM1830="IP &amp; VLAN","TX ISSUE",
AM1830="Warehouse HUAWEI","SPARE-ISSUE",
AM1830="SPARE-HS","SPARE-ISSUE",
AM1830="Power Telco","RAN ISSUE",AM1830="no impacts","no impacts"
),"")</f>
        <v>Exclu</v>
      </c>
      <c r="AM1830" s="67" t="s">
        <v>6588</v>
      </c>
      <c r="AN1830" s="48" t="str" cm="1">
        <f t="array" ref="AN1830">IFERROR(_xlfn.IFS(
AM1830="MPR ISSUE","ACTIVE",
AM1830="BSS Hardware Issue","ACTIVE",
AM1830="Sites strategiques, MLL, Pylone, etc.","PASSIVE",
AM1830="AKTIVCO DEFAUT GE &amp; POWER Cabinet","PASSIVE",
AM1830="AKTIVCO Coupure ENEO &amp; Baisse de tension","PASSIVE",
AM1830="Coupure ENEO &amp; Baisse de tension","PASSIVE",
AM1830="Defaut GE &amp; POWER Cabinet","PASSIVE",
AM1830="Sharing","PASSIVE",
AM1830="Sites strategiques &amp; DataCenter","PASSIVE",
AM1830="Exclu","Exclu",
AM1830="SAT","ACTIVE",
AM1830="SPARE-ISSUE","SPARE-ISSUE",
AM1830="Fiber CAmtel","ACTIVE",
AM1830="Fiber AOF","ACTIVE",
AM1830="Projet OCM (HUAWEI)","PLANNED WORKS",
AM1830="Projet OCM (NOKIA)","PLANNED WORKS",
AM1830="ACCESS-ISSUE","ACCESS-ISSUE",
AM1830="Projet OCM (ZTE, NOKIA, autres projets)","PLANNED WORKS",
AM1830="No root CAuse","No root cause",
AM1830="ODU HS","ACTIVE",
AM1830="IP &amp; VLAN","ACTIVE",
AM1830="Warehouse HUAWEI","SPARE-ISSUE",
AM1830="SPARE-HS","SPARE-ISSUE",
AM1830="Power Telco","ACTIVE", AM1830="no impacts","no impacts"
),"")</f>
        <v>Exclu</v>
      </c>
      <c r="AO1830" s="93" t="s">
        <v>5537</v>
      </c>
      <c r="AP1830" s="101" t="str">
        <f t="shared" si="52"/>
        <v>EST_077</v>
      </c>
      <c r="AR1830" s="17" t="s">
        <v>5537</v>
      </c>
      <c r="AS1830" s="7" t="s">
        <v>5537</v>
      </c>
      <c r="AT1830" s="6"/>
      <c r="AU1830" s="7"/>
      <c r="AV1830" s="3" t="s">
        <v>5537</v>
      </c>
      <c r="AW1830" s="18" t="s">
        <v>5537</v>
      </c>
      <c r="AX1830" s="18" t="s">
        <v>5537</v>
      </c>
      <c r="AY1830" s="18" t="s">
        <v>5537</v>
      </c>
      <c r="AZ1830" s="18" t="s">
        <v>5537</v>
      </c>
      <c r="BA1830" s="18" t="s">
        <v>5537</v>
      </c>
      <c r="BB1830" s="18" t="s">
        <v>5537</v>
      </c>
      <c r="BC1830" s="18" t="s">
        <v>5537</v>
      </c>
      <c r="BD1830" s="18" t="s">
        <v>5537</v>
      </c>
      <c r="BE1830" s="18" t="s">
        <v>5537</v>
      </c>
      <c r="BF1830" s="18" t="s">
        <v>5537</v>
      </c>
      <c r="BG1830" s="18" t="s">
        <v>5537</v>
      </c>
      <c r="BH1830" s="18" t="s">
        <v>5537</v>
      </c>
      <c r="BI1830" s="9" t="s">
        <v>5537</v>
      </c>
      <c r="BJ1830" s="14"/>
      <c r="BK1830" s="14" t="s">
        <v>5537</v>
      </c>
      <c r="BL1830" s="14" t="str">
        <f>_xlfn.XLOOKUP(B1830,'[4]cell downs 18042026 17h'!$B:$B,'[4]cell downs 18042026 17h'!$B:$B,"")</f>
        <v/>
      </c>
      <c r="BM1830" s="14" t="str">
        <f>_xlfn.XLOOKUP(B1830,'[5]Cells Huawei 19042026 15h'!$B:$B,'[5]Cells Huawei 19042026 15h'!$B:$B,"")</f>
        <v/>
      </c>
      <c r="BN1830" s="9" t="str">
        <f>_xlfn.XLOOKUP(B1830,'[6]cells down 19042026 9H40'!$B:$B,'[6]cells down 19042026 9H40'!$B:$B,"")</f>
        <v/>
      </c>
      <c r="BO1830" s="9" t="s">
        <v>3996</v>
      </c>
      <c r="BP1830" s="9" t="s">
        <v>12</v>
      </c>
      <c r="BQ1830" s="115"/>
    </row>
    <row r="1831" spans="1:69" s="9" customFormat="1" x14ac:dyDescent="0.3">
      <c r="A1831" s="1" t="s">
        <v>150</v>
      </c>
      <c r="B1831" s="8" t="s">
        <v>151</v>
      </c>
      <c r="C1831" s="3" t="str">
        <f>_xlfn.XLOOKUP(B1831,'[1]daily break down'!$D:$D,'[1]daily break down'!$E:$E,"")</f>
        <v>Douala</v>
      </c>
      <c r="D1831" s="1" t="s">
        <v>21</v>
      </c>
      <c r="E1831" s="1" t="s">
        <v>30</v>
      </c>
      <c r="F1831" s="3" t="s">
        <v>31</v>
      </c>
      <c r="G1831" s="1" t="s">
        <v>32</v>
      </c>
      <c r="H1831" s="34" t="str">
        <f>_xlfn.XLOOKUP(B1831,[2]CALCULATION!$B:$B,[2]CALCULATION!$H:$H,"")</f>
        <v>ZTE</v>
      </c>
      <c r="I1831" s="28">
        <v>0</v>
      </c>
      <c r="J1831" s="28">
        <v>0</v>
      </c>
      <c r="K1831" s="28">
        <v>0</v>
      </c>
      <c r="L1831" s="28">
        <v>10.211349245076804</v>
      </c>
      <c r="M1831" s="28">
        <v>0</v>
      </c>
      <c r="N1831" s="28">
        <v>0</v>
      </c>
      <c r="O1831" s="28">
        <v>0</v>
      </c>
      <c r="P1831" s="28">
        <v>0</v>
      </c>
      <c r="Q1831" s="28">
        <v>0</v>
      </c>
      <c r="R1831" s="28">
        <v>0</v>
      </c>
      <c r="S1831" s="94">
        <v>0</v>
      </c>
      <c r="T1831" s="94">
        <f>_xlfn.XLOOKUP(B1831,'[3]Nur des jours'!$B:$B,'[3]Nur des jours'!$U:$U,"")</f>
        <v>0</v>
      </c>
      <c r="U1831" s="94">
        <v>0</v>
      </c>
      <c r="V1831" s="94">
        <v>0</v>
      </c>
      <c r="W1831" s="94">
        <v>0</v>
      </c>
      <c r="X1831" s="94">
        <v>0</v>
      </c>
      <c r="Y1831" s="94">
        <v>0</v>
      </c>
      <c r="Z1831" s="94">
        <v>0</v>
      </c>
      <c r="AA1831" s="94">
        <v>0</v>
      </c>
      <c r="AB1831" s="94">
        <v>0</v>
      </c>
      <c r="AC1831" s="94">
        <f>_xlfn.XLOOKUP(B1831,'[3]Nur des jours'!$B:$B,'[3]Nur des jours'!$N:$N,"")</f>
        <v>0</v>
      </c>
      <c r="AD1831" s="94">
        <v>0</v>
      </c>
      <c r="AE1831" s="94">
        <v>0</v>
      </c>
      <c r="AF1831" s="94">
        <v>0</v>
      </c>
      <c r="AG1831" s="94">
        <v>0</v>
      </c>
      <c r="AH1831" s="94">
        <v>0</v>
      </c>
      <c r="AI1831" s="49" t="s">
        <v>5559</v>
      </c>
      <c r="AJ1831" s="49"/>
      <c r="AK1831" s="48" t="str" cm="1">
        <f t="array" ref="AK1831">IFERROR(_xlfn.IFS(
AM1831="MPR ISSUE","PDH",
AM1831="BSS Hardware Issue","BSS",
AM1831="Sites strategiques, MLL, Pylone, etc.","ENVTECH",
AM1831="AKTIVCO DEFAUT GE &amp; POWER Cabinet","AKTIVCO",
AM1831="AKTIVCO Coupure ENEO &amp; Baisse de tension","AKTIVCO GRID ONLY",
AM1831="Coupure ENEO &amp; Baisse de tension","IHS GRID ONLY",
AM1831="Defaut GE &amp; POWER Cabinet","IHS",
AM1831="Sharing","Partners",
AM1831="Sites strategiques &amp; DataCenter","SST &amp; DC",
AM1831="Exclu","Exclu",
AM1831="SAT","SAT",
AM1831="SPARE-ISSUE","SPARE-ISSUE",
AM1831="Fiber CAmtel","TRANS_FO_CAMTEL",
AM1831="Fiber AOF","Fiber AOF",
AM1831="Projet OCM (HUAWEI)","TRAVAUX-HUAWEI",
AM1831="Projet OCM (NOKIA)","TRAVAUX-NOKIA",
AM1831="ACCESS-ISSUE","ACCESS-ISSUE",
AM1831="Projet OCM (ZTE, NOKIA, autres projets)","TRAVAUX OCM",
AM1831="No root CAuse","No root cause",
AM1831="ODU HS","PDH",
AM1831="IP &amp; VLAN","PDH",
AM1831="Warehouse HUAWEI","SPARE-ISSUE",
AM1831="SPARE-HS","SPARE-ISSUE",
AM1831="Power Telco","BSS",AM1831="no impacts","no impacts"
),"")</f>
        <v>no impacts</v>
      </c>
      <c r="AL1831" s="48" t="str" cm="1">
        <f t="array" ref="AL1831">IFERROR(_xlfn.IFS(
AM1831="MPR ISSUE","TX ISSUE",
AM1831="BSS Hardware Issue","RAN ISSUE",
AM1831="Sites strategiques, MLL, Pylone, etc.","ENVTECH",
AM1831="AKTIVCO DEFAUT GE &amp; POWER Cabinet","POWER ISSUE",
AM1831="AKTIVCO Coupure ENEO &amp; Baisse de tension","POWER ISSUE",
AM1831="Coupure ENEO &amp; Baisse de tension","POWER ISSUE",
AM1831="Defaut GE &amp; POWER Cabinet","POWER ISSUE",
AM1831="Sharing","POWER ISSUE",
AM1831="Sites strategiques &amp; DataCenter","POWER ISSUE",
AM1831="Exclu","Exclu",
AM1831="SAT","TX ISSUE",
AM1831="SPARE-ISSUE","SPARE-ISSUE",
AM1831="Fiber CAmtel","TX ISSUE",
AM1831="Fiber AOF","TX ISSUE",
AM1831="Projet OCM (HUAWEI)","TRAVAUX-HUAWEI",
AM1831="Projet OCM (NOKIA)","TRAVAUX -NOKIA",
AM1831="ACCESS-ISSUE","ACCESS-ISSUE",
AM1831="Projet OCM (ZTE, NOKIA, autres projets)","TRAVAUX OCM",
AM1831="No root CAuse","No root cause",
AM1831="ODU HS","TX ISSUE",
AM1831="IP &amp; VLAN","TX ISSUE",
AM1831="Warehouse HUAWEI","SPARE-ISSUE",
AM1831="SPARE-HS","SPARE-ISSUE",
AM1831="Power Telco","RAN ISSUE",AM1831="no impacts","no impacts"
),"")</f>
        <v>no impacts</v>
      </c>
      <c r="AM1831" s="67" t="s">
        <v>5605</v>
      </c>
      <c r="AN1831" s="48" t="str" cm="1">
        <f t="array" ref="AN1831">IFERROR(_xlfn.IFS(
AM1831="MPR ISSUE","ACTIVE",
AM1831="BSS Hardware Issue","ACTIVE",
AM1831="Sites strategiques, MLL, Pylone, etc.","PASSIVE",
AM1831="AKTIVCO DEFAUT GE &amp; POWER Cabinet","PASSIVE",
AM1831="AKTIVCO Coupure ENEO &amp; Baisse de tension","PASSIVE",
AM1831="Coupure ENEO &amp; Baisse de tension","PASSIVE",
AM1831="Defaut GE &amp; POWER Cabinet","PASSIVE",
AM1831="Sharing","PASSIVE",
AM1831="Sites strategiques &amp; DataCenter","PASSIVE",
AM1831="Exclu","Exclu",
AM1831="SAT","ACTIVE",
AM1831="SPARE-ISSUE","SPARE-ISSUE",
AM1831="Fiber CAmtel","ACTIVE",
AM1831="Fiber AOF","ACTIVE",
AM1831="Projet OCM (HUAWEI)","PLANNED WORKS",
AM1831="Projet OCM (NOKIA)","PLANNED WORKS",
AM1831="ACCESS-ISSUE","ACCESS-ISSUE",
AM1831="Projet OCM (ZTE, NOKIA, autres projets)","PLANNED WORKS",
AM1831="No root CAuse","No root cause",
AM1831="ODU HS","ACTIVE",
AM1831="IP &amp; VLAN","ACTIVE",
AM1831="Warehouse HUAWEI","SPARE-ISSUE",
AM1831="SPARE-HS","SPARE-ISSUE",
AM1831="Power Telco","ACTIVE", AM1831="no impacts","no impacts"
),"")</f>
        <v>no impacts</v>
      </c>
      <c r="AO1831" s="93" t="s">
        <v>5537</v>
      </c>
      <c r="AP1831" s="101" t="str">
        <f t="shared" si="52"/>
        <v>LIT_693</v>
      </c>
      <c r="AR1831" s="17" t="s">
        <v>5537</v>
      </c>
      <c r="AS1831" s="7" t="s">
        <v>5537</v>
      </c>
      <c r="AT1831" s="6"/>
      <c r="AU1831" s="7"/>
      <c r="AV1831" s="3" t="s">
        <v>5537</v>
      </c>
      <c r="AW1831" s="18" t="s">
        <v>5537</v>
      </c>
      <c r="AX1831" s="18" t="s">
        <v>5537</v>
      </c>
      <c r="AY1831" s="18" t="s">
        <v>5537</v>
      </c>
      <c r="AZ1831" s="18" t="s">
        <v>5537</v>
      </c>
      <c r="BA1831" s="18" t="s">
        <v>5537</v>
      </c>
      <c r="BB1831" s="18" t="s">
        <v>5537</v>
      </c>
      <c r="BC1831" s="18" t="s">
        <v>5537</v>
      </c>
      <c r="BD1831" s="18" t="s">
        <v>5537</v>
      </c>
      <c r="BE1831" s="18" t="s">
        <v>5537</v>
      </c>
      <c r="BF1831" s="18" t="s">
        <v>5537</v>
      </c>
      <c r="BG1831" s="18" t="s">
        <v>5537</v>
      </c>
      <c r="BH1831" s="18" t="s">
        <v>5537</v>
      </c>
      <c r="BI1831" s="9" t="s">
        <v>5537</v>
      </c>
      <c r="BJ1831" s="14"/>
      <c r="BK1831" s="14" t="s">
        <v>5537</v>
      </c>
      <c r="BL1831" s="14" t="str">
        <f>_xlfn.XLOOKUP(B1831,'[4]cell downs 18042026 17h'!$B:$B,'[4]cell downs 18042026 17h'!$B:$B,"")</f>
        <v/>
      </c>
      <c r="BM1831" s="14" t="str">
        <f>_xlfn.XLOOKUP(B1831,'[5]Cells Huawei 19042026 15h'!$B:$B,'[5]Cells Huawei 19042026 15h'!$B:$B,"")</f>
        <v/>
      </c>
      <c r="BN1831" s="9" t="str">
        <f>_xlfn.XLOOKUP(B1831,'[6]cells down 19042026 9H40'!$B:$B,'[6]cells down 19042026 9H40'!$B:$B,"")</f>
        <v/>
      </c>
      <c r="BO1831" s="9" t="s">
        <v>5537</v>
      </c>
      <c r="BP1831" s="9" t="s">
        <v>302</v>
      </c>
      <c r="BQ1831" s="115"/>
    </row>
    <row r="1832" spans="1:69" s="9" customFormat="1" x14ac:dyDescent="0.3">
      <c r="A1832" s="1" t="s">
        <v>2372</v>
      </c>
      <c r="B1832" s="8" t="s">
        <v>2373</v>
      </c>
      <c r="C1832" s="3" t="str">
        <f>_xlfn.XLOOKUP(B1832,'[1]daily break down'!$D:$D,'[1]daily break down'!$E:$E,"")</f>
        <v>Douala</v>
      </c>
      <c r="D1832" s="1" t="s">
        <v>11</v>
      </c>
      <c r="E1832" s="1" t="s">
        <v>12</v>
      </c>
      <c r="F1832" s="3" t="s">
        <v>31</v>
      </c>
      <c r="G1832" s="1" t="s">
        <v>32</v>
      </c>
      <c r="H1832" s="34" t="str">
        <f>_xlfn.XLOOKUP(B1832,[2]CALCULATION!$B:$B,[2]CALCULATION!$H:$H,"")</f>
        <v>ZTE</v>
      </c>
      <c r="I1832" s="28">
        <v>0</v>
      </c>
      <c r="J1832" s="28">
        <v>0</v>
      </c>
      <c r="K1832" s="28">
        <v>0</v>
      </c>
      <c r="L1832" s="28">
        <v>5.3193299432416499</v>
      </c>
      <c r="M1832" s="28">
        <v>0</v>
      </c>
      <c r="N1832" s="28">
        <v>0</v>
      </c>
      <c r="O1832" s="28">
        <v>0</v>
      </c>
      <c r="P1832" s="28">
        <v>0</v>
      </c>
      <c r="Q1832" s="28">
        <v>0</v>
      </c>
      <c r="R1832" s="28">
        <v>0</v>
      </c>
      <c r="S1832" s="94">
        <v>0</v>
      </c>
      <c r="T1832" s="94">
        <f>_xlfn.XLOOKUP(B1832,'[3]Nur des jours'!$B:$B,'[3]Nur des jours'!$U:$U,"")</f>
        <v>0</v>
      </c>
      <c r="U1832" s="94">
        <v>0</v>
      </c>
      <c r="V1832" s="94">
        <v>0</v>
      </c>
      <c r="W1832" s="94">
        <v>0</v>
      </c>
      <c r="X1832" s="94">
        <v>0</v>
      </c>
      <c r="Y1832" s="94">
        <v>0</v>
      </c>
      <c r="Z1832" s="94">
        <v>0</v>
      </c>
      <c r="AA1832" s="94">
        <v>0</v>
      </c>
      <c r="AB1832" s="94">
        <v>0</v>
      </c>
      <c r="AC1832" s="94">
        <f>_xlfn.XLOOKUP(B1832,'[3]Nur des jours'!$B:$B,'[3]Nur des jours'!$N:$N,"")</f>
        <v>0</v>
      </c>
      <c r="AD1832" s="94">
        <v>0</v>
      </c>
      <c r="AE1832" s="94">
        <v>0</v>
      </c>
      <c r="AF1832" s="94">
        <v>0</v>
      </c>
      <c r="AG1832" s="94">
        <v>0</v>
      </c>
      <c r="AH1832" s="94">
        <v>0</v>
      </c>
      <c r="AI1832" s="49" t="s">
        <v>5559</v>
      </c>
      <c r="AJ1832" s="49"/>
      <c r="AK1832" s="48" t="str" cm="1">
        <f t="array" ref="AK1832">IFERROR(_xlfn.IFS(
AM1832="MPR ISSUE","PDH",
AM1832="BSS Hardware Issue","BSS",
AM1832="Sites strategiques, MLL, Pylone, etc.","ENVTECH",
AM1832="AKTIVCO DEFAUT GE &amp; POWER Cabinet","AKTIVCO",
AM1832="AKTIVCO Coupure ENEO &amp; Baisse de tension","AKTIVCO GRID ONLY",
AM1832="Coupure ENEO &amp; Baisse de tension","IHS GRID ONLY",
AM1832="Defaut GE &amp; POWER Cabinet","IHS",
AM1832="Sharing","Partners",
AM1832="Sites strategiques &amp; DataCenter","SST &amp; DC",
AM1832="Exclu","Exclu",
AM1832="SAT","SAT",
AM1832="SPARE-ISSUE","SPARE-ISSUE",
AM1832="Fiber CAmtel","TRANS_FO_CAMTEL",
AM1832="Fiber AOF","Fiber AOF",
AM1832="Projet OCM (HUAWEI)","TRAVAUX-HUAWEI",
AM1832="Projet OCM (NOKIA)","TRAVAUX-NOKIA",
AM1832="ACCESS-ISSUE","ACCESS-ISSUE",
AM1832="Projet OCM (ZTE, NOKIA, autres projets)","TRAVAUX OCM",
AM1832="No root CAuse","No root cause",
AM1832="ODU HS","PDH",
AM1832="IP &amp; VLAN","PDH",
AM1832="Warehouse HUAWEI","SPARE-ISSUE",
AM1832="SPARE-HS","SPARE-ISSUE",
AM1832="Power Telco","BSS",AM1832="no impacts","no impacts"
),"")</f>
        <v>no impacts</v>
      </c>
      <c r="AL1832" s="48" t="str" cm="1">
        <f t="array" ref="AL1832">IFERROR(_xlfn.IFS(
AM1832="MPR ISSUE","TX ISSUE",
AM1832="BSS Hardware Issue","RAN ISSUE",
AM1832="Sites strategiques, MLL, Pylone, etc.","ENVTECH",
AM1832="AKTIVCO DEFAUT GE &amp; POWER Cabinet","POWER ISSUE",
AM1832="AKTIVCO Coupure ENEO &amp; Baisse de tension","POWER ISSUE",
AM1832="Coupure ENEO &amp; Baisse de tension","POWER ISSUE",
AM1832="Defaut GE &amp; POWER Cabinet","POWER ISSUE",
AM1832="Sharing","POWER ISSUE",
AM1832="Sites strategiques &amp; DataCenter","POWER ISSUE",
AM1832="Exclu","Exclu",
AM1832="SAT","TX ISSUE",
AM1832="SPARE-ISSUE","SPARE-ISSUE",
AM1832="Fiber CAmtel","TX ISSUE",
AM1832="Fiber AOF","TX ISSUE",
AM1832="Projet OCM (HUAWEI)","TRAVAUX-HUAWEI",
AM1832="Projet OCM (NOKIA)","TRAVAUX -NOKIA",
AM1832="ACCESS-ISSUE","ACCESS-ISSUE",
AM1832="Projet OCM (ZTE, NOKIA, autres projets)","TRAVAUX OCM",
AM1832="No root CAuse","No root cause",
AM1832="ODU HS","TX ISSUE",
AM1832="IP &amp; VLAN","TX ISSUE",
AM1832="Warehouse HUAWEI","SPARE-ISSUE",
AM1832="SPARE-HS","SPARE-ISSUE",
AM1832="Power Telco","RAN ISSUE",AM1832="no impacts","no impacts"
),"")</f>
        <v>no impacts</v>
      </c>
      <c r="AM1832" s="67" t="s">
        <v>5605</v>
      </c>
      <c r="AN1832" s="48" t="str" cm="1">
        <f t="array" ref="AN1832">IFERROR(_xlfn.IFS(
AM1832="MPR ISSUE","ACTIVE",
AM1832="BSS Hardware Issue","ACTIVE",
AM1832="Sites strategiques, MLL, Pylone, etc.","PASSIVE",
AM1832="AKTIVCO DEFAUT GE &amp; POWER Cabinet","PASSIVE",
AM1832="AKTIVCO Coupure ENEO &amp; Baisse de tension","PASSIVE",
AM1832="Coupure ENEO &amp; Baisse de tension","PASSIVE",
AM1832="Defaut GE &amp; POWER Cabinet","PASSIVE",
AM1832="Sharing","PASSIVE",
AM1832="Sites strategiques &amp; DataCenter","PASSIVE",
AM1832="Exclu","Exclu",
AM1832="SAT","ACTIVE",
AM1832="SPARE-ISSUE","SPARE-ISSUE",
AM1832="Fiber CAmtel","ACTIVE",
AM1832="Fiber AOF","ACTIVE",
AM1832="Projet OCM (HUAWEI)","PLANNED WORKS",
AM1832="Projet OCM (NOKIA)","PLANNED WORKS",
AM1832="ACCESS-ISSUE","ACCESS-ISSUE",
AM1832="Projet OCM (ZTE, NOKIA, autres projets)","PLANNED WORKS",
AM1832="No root CAuse","No root cause",
AM1832="ODU HS","ACTIVE",
AM1832="IP &amp; VLAN","ACTIVE",
AM1832="Warehouse HUAWEI","SPARE-ISSUE",
AM1832="SPARE-HS","SPARE-ISSUE",
AM1832="Power Telco","ACTIVE", AM1832="no impacts","no impacts"
),"")</f>
        <v>no impacts</v>
      </c>
      <c r="AO1832" s="93" t="s">
        <v>5537</v>
      </c>
      <c r="AP1832" s="101" t="str">
        <f t="shared" si="52"/>
        <v>LIT_409</v>
      </c>
      <c r="AR1832" s="17" t="s">
        <v>5537</v>
      </c>
      <c r="AS1832" s="7" t="s">
        <v>5537</v>
      </c>
      <c r="AT1832" s="6"/>
      <c r="AU1832" s="7"/>
      <c r="AV1832" s="3" t="s">
        <v>5537</v>
      </c>
      <c r="AW1832" s="18" t="s">
        <v>5537</v>
      </c>
      <c r="AX1832" s="18" t="s">
        <v>5537</v>
      </c>
      <c r="AY1832" s="18" t="s">
        <v>5537</v>
      </c>
      <c r="AZ1832" s="18" t="s">
        <v>5537</v>
      </c>
      <c r="BA1832" s="18" t="s">
        <v>5537</v>
      </c>
      <c r="BB1832" s="18" t="s">
        <v>5537</v>
      </c>
      <c r="BC1832" s="18" t="s">
        <v>5537</v>
      </c>
      <c r="BD1832" s="18" t="s">
        <v>5537</v>
      </c>
      <c r="BE1832" s="18" t="s">
        <v>5537</v>
      </c>
      <c r="BF1832" s="18" t="s">
        <v>5537</v>
      </c>
      <c r="BG1832" s="18" t="s">
        <v>5537</v>
      </c>
      <c r="BH1832" s="18" t="s">
        <v>5537</v>
      </c>
      <c r="BI1832" s="9" t="s">
        <v>5537</v>
      </c>
      <c r="BJ1832" s="14"/>
      <c r="BK1832" s="14" t="s">
        <v>5537</v>
      </c>
      <c r="BL1832" s="14" t="str">
        <f>_xlfn.XLOOKUP(B1832,'[4]cell downs 18042026 17h'!$B:$B,'[4]cell downs 18042026 17h'!$B:$B,"")</f>
        <v/>
      </c>
      <c r="BM1832" s="14" t="str">
        <f>_xlfn.XLOOKUP(B1832,'[5]Cells Huawei 19042026 15h'!$B:$B,'[5]Cells Huawei 19042026 15h'!$B:$B,"")</f>
        <v/>
      </c>
      <c r="BN1832" s="9" t="str">
        <f>_xlfn.XLOOKUP(B1832,'[6]cells down 19042026 9H40'!$B:$B,'[6]cells down 19042026 9H40'!$B:$B,"")</f>
        <v/>
      </c>
      <c r="BO1832" s="9" t="s">
        <v>2373</v>
      </c>
      <c r="BP1832" s="9" t="s">
        <v>12</v>
      </c>
      <c r="BQ1832" s="115"/>
    </row>
    <row r="1833" spans="1:69" s="9" customFormat="1" x14ac:dyDescent="0.3">
      <c r="A1833" s="1" t="s">
        <v>4707</v>
      </c>
      <c r="B1833" s="8" t="s">
        <v>4708</v>
      </c>
      <c r="C1833" s="3" t="str">
        <f>_xlfn.XLOOKUP(B1833,'[1]daily break down'!$D:$D,'[1]daily break down'!$E:$E,"")</f>
        <v>OUEST</v>
      </c>
      <c r="D1833" s="1" t="s">
        <v>11</v>
      </c>
      <c r="E1833" s="1" t="s">
        <v>12</v>
      </c>
      <c r="F1833" s="3" t="s">
        <v>102</v>
      </c>
      <c r="G1833" s="1" t="s">
        <v>1365</v>
      </c>
      <c r="H1833" s="32" t="str">
        <f>_xlfn.XLOOKUP(B1833,[2]CALCULATION!$B:$B,[2]CALCULATION!$H:$H,"")</f>
        <v>Huawei</v>
      </c>
      <c r="I1833" s="28">
        <v>0</v>
      </c>
      <c r="J1833" s="28">
        <v>0</v>
      </c>
      <c r="K1833" s="28">
        <v>0</v>
      </c>
      <c r="L1833" s="28">
        <v>4.9775028322104369</v>
      </c>
      <c r="M1833" s="28">
        <v>0</v>
      </c>
      <c r="N1833" s="28">
        <v>0</v>
      </c>
      <c r="O1833" s="28">
        <v>0</v>
      </c>
      <c r="P1833" s="28">
        <v>0</v>
      </c>
      <c r="Q1833" s="28">
        <v>0</v>
      </c>
      <c r="R1833" s="28">
        <v>0</v>
      </c>
      <c r="S1833" s="94">
        <v>0</v>
      </c>
      <c r="T1833" s="94">
        <f>_xlfn.XLOOKUP(B1833,'[3]Nur des jours'!$B:$B,'[3]Nur des jours'!$U:$U,"")</f>
        <v>0</v>
      </c>
      <c r="U1833" s="94">
        <v>0</v>
      </c>
      <c r="V1833" s="94">
        <v>0</v>
      </c>
      <c r="W1833" s="94">
        <v>0</v>
      </c>
      <c r="X1833" s="94">
        <v>0</v>
      </c>
      <c r="Y1833" s="94">
        <v>0</v>
      </c>
      <c r="Z1833" s="94">
        <v>0</v>
      </c>
      <c r="AA1833" s="94">
        <v>0</v>
      </c>
      <c r="AB1833" s="94">
        <v>0</v>
      </c>
      <c r="AC1833" s="94">
        <f>_xlfn.XLOOKUP(B1833,'[3]Nur des jours'!$B:$B,'[3]Nur des jours'!$N:$N,"")</f>
        <v>0</v>
      </c>
      <c r="AD1833" s="94">
        <v>0</v>
      </c>
      <c r="AE1833" s="94">
        <v>0</v>
      </c>
      <c r="AF1833" s="94">
        <v>0</v>
      </c>
      <c r="AG1833" s="94">
        <v>0</v>
      </c>
      <c r="AH1833" s="94">
        <v>0</v>
      </c>
      <c r="AI1833" s="49" t="s">
        <v>5559</v>
      </c>
      <c r="AJ1833" s="49"/>
      <c r="AK1833" s="48" t="str" cm="1">
        <f t="array" ref="AK1833">IFERROR(_xlfn.IFS(
AM1833="MPR ISSUE","PDH",
AM1833="BSS Hardware Issue","BSS",
AM1833="Sites strategiques, MLL, Pylone, etc.","ENVTECH",
AM1833="AKTIVCO DEFAUT GE &amp; POWER Cabinet","AKTIVCO",
AM1833="AKTIVCO Coupure ENEO &amp; Baisse de tension","AKTIVCO GRID ONLY",
AM1833="Coupure ENEO &amp; Baisse de tension","IHS GRID ONLY",
AM1833="Defaut GE &amp; POWER Cabinet","IHS",
AM1833="Sharing","Partners",
AM1833="Sites strategiques &amp; DataCenter","SST &amp; DC",
AM1833="Exclu","Exclu",
AM1833="SAT","SAT",
AM1833="SPARE-ISSUE","SPARE-ISSUE",
AM1833="Fiber CAmtel","TRANS_FO_CAMTEL",
AM1833="Fiber AOF","Fiber AOF",
AM1833="Projet OCM (HUAWEI)","TRAVAUX-HUAWEI",
AM1833="Projet OCM (NOKIA)","TRAVAUX-NOKIA",
AM1833="ACCESS-ISSUE","ACCESS-ISSUE",
AM1833="Projet OCM (ZTE, NOKIA, autres projets)","TRAVAUX OCM",
AM1833="No root CAuse","No root cause",
AM1833="ODU HS","PDH",
AM1833="IP &amp; VLAN","PDH",
AM1833="Warehouse HUAWEI","SPARE-ISSUE",
AM1833="SPARE-HS","SPARE-ISSUE",
AM1833="Power Telco","BSS",AM1833="no impacts","no impacts"
),"")</f>
        <v>no impacts</v>
      </c>
      <c r="AL1833" s="48" t="str" cm="1">
        <f t="array" ref="AL1833">IFERROR(_xlfn.IFS(
AM1833="MPR ISSUE","TX ISSUE",
AM1833="BSS Hardware Issue","RAN ISSUE",
AM1833="Sites strategiques, MLL, Pylone, etc.","ENVTECH",
AM1833="AKTIVCO DEFAUT GE &amp; POWER Cabinet","POWER ISSUE",
AM1833="AKTIVCO Coupure ENEO &amp; Baisse de tension","POWER ISSUE",
AM1833="Coupure ENEO &amp; Baisse de tension","POWER ISSUE",
AM1833="Defaut GE &amp; POWER Cabinet","POWER ISSUE",
AM1833="Sharing","POWER ISSUE",
AM1833="Sites strategiques &amp; DataCenter","POWER ISSUE",
AM1833="Exclu","Exclu",
AM1833="SAT","TX ISSUE",
AM1833="SPARE-ISSUE","SPARE-ISSUE",
AM1833="Fiber CAmtel","TX ISSUE",
AM1833="Fiber AOF","TX ISSUE",
AM1833="Projet OCM (HUAWEI)","TRAVAUX-HUAWEI",
AM1833="Projet OCM (NOKIA)","TRAVAUX -NOKIA",
AM1833="ACCESS-ISSUE","ACCESS-ISSUE",
AM1833="Projet OCM (ZTE, NOKIA, autres projets)","TRAVAUX OCM",
AM1833="No root CAuse","No root cause",
AM1833="ODU HS","TX ISSUE",
AM1833="IP &amp; VLAN","TX ISSUE",
AM1833="Warehouse HUAWEI","SPARE-ISSUE",
AM1833="SPARE-HS","SPARE-ISSUE",
AM1833="Power Telco","RAN ISSUE",AM1833="no impacts","no impacts"
),"")</f>
        <v>no impacts</v>
      </c>
      <c r="AM1833" s="67" t="s">
        <v>5605</v>
      </c>
      <c r="AN1833" s="48" t="str" cm="1">
        <f t="array" ref="AN1833">IFERROR(_xlfn.IFS(
AM1833="MPR ISSUE","ACTIVE",
AM1833="BSS Hardware Issue","ACTIVE",
AM1833="Sites strategiques, MLL, Pylone, etc.","PASSIVE",
AM1833="AKTIVCO DEFAUT GE &amp; POWER Cabinet","PASSIVE",
AM1833="AKTIVCO Coupure ENEO &amp; Baisse de tension","PASSIVE",
AM1833="Coupure ENEO &amp; Baisse de tension","PASSIVE",
AM1833="Defaut GE &amp; POWER Cabinet","PASSIVE",
AM1833="Sharing","PASSIVE",
AM1833="Sites strategiques &amp; DataCenter","PASSIVE",
AM1833="Exclu","Exclu",
AM1833="SAT","ACTIVE",
AM1833="SPARE-ISSUE","SPARE-ISSUE",
AM1833="Fiber CAmtel","ACTIVE",
AM1833="Fiber AOF","ACTIVE",
AM1833="Projet OCM (HUAWEI)","PLANNED WORKS",
AM1833="Projet OCM (NOKIA)","PLANNED WORKS",
AM1833="ACCESS-ISSUE","ACCESS-ISSUE",
AM1833="Projet OCM (ZTE, NOKIA, autres projets)","PLANNED WORKS",
AM1833="No root CAuse","No root cause",
AM1833="ODU HS","ACTIVE",
AM1833="IP &amp; VLAN","ACTIVE",
AM1833="Warehouse HUAWEI","SPARE-ISSUE",
AM1833="SPARE-HS","SPARE-ISSUE",
AM1833="Power Telco","ACTIVE", AM1833="no impacts","no impacts"
),"")</f>
        <v>no impacts</v>
      </c>
      <c r="AO1833" s="93" t="s">
        <v>5537</v>
      </c>
      <c r="AP1833" s="101" t="str">
        <f t="shared" si="52"/>
        <v>OST_071</v>
      </c>
      <c r="AR1833" s="17" t="s">
        <v>5537</v>
      </c>
      <c r="AS1833" s="7" t="s">
        <v>5537</v>
      </c>
      <c r="AT1833" s="6"/>
      <c r="AU1833" s="7"/>
      <c r="AV1833" s="3" t="s">
        <v>5537</v>
      </c>
      <c r="AW1833" s="18" t="s">
        <v>5537</v>
      </c>
      <c r="AX1833" s="18" t="s">
        <v>5537</v>
      </c>
      <c r="AY1833" s="18" t="s">
        <v>5537</v>
      </c>
      <c r="AZ1833" s="18" t="s">
        <v>5537</v>
      </c>
      <c r="BA1833" s="18" t="s">
        <v>5537</v>
      </c>
      <c r="BB1833" s="18" t="s">
        <v>5537</v>
      </c>
      <c r="BC1833" s="18" t="s">
        <v>5537</v>
      </c>
      <c r="BD1833" s="18" t="s">
        <v>5537</v>
      </c>
      <c r="BE1833" s="18" t="s">
        <v>5537</v>
      </c>
      <c r="BF1833" s="18" t="s">
        <v>5537</v>
      </c>
      <c r="BG1833" s="18" t="s">
        <v>5537</v>
      </c>
      <c r="BH1833" s="18" t="s">
        <v>5537</v>
      </c>
      <c r="BI1833" s="9" t="s">
        <v>5537</v>
      </c>
      <c r="BJ1833" s="14"/>
      <c r="BK1833" s="14" t="s">
        <v>5537</v>
      </c>
      <c r="BL1833" s="14" t="str">
        <f>_xlfn.XLOOKUP(B1833,'[4]cell downs 18042026 17h'!$B:$B,'[4]cell downs 18042026 17h'!$B:$B,"")</f>
        <v/>
      </c>
      <c r="BM1833" s="14" t="str">
        <f>_xlfn.XLOOKUP(B1833,'[5]Cells Huawei 19042026 15h'!$B:$B,'[5]Cells Huawei 19042026 15h'!$B:$B,"")</f>
        <v/>
      </c>
      <c r="BN1833" s="9" t="str">
        <f>_xlfn.XLOOKUP(B1833,'[6]cells down 19042026 9H40'!$B:$B,'[6]cells down 19042026 9H40'!$B:$B,"")</f>
        <v/>
      </c>
      <c r="BO1833" s="9" t="s">
        <v>4708</v>
      </c>
      <c r="BP1833" s="9" t="s">
        <v>12</v>
      </c>
      <c r="BQ1833" s="115"/>
    </row>
    <row r="1834" spans="1:69" s="9" customFormat="1" x14ac:dyDescent="0.3">
      <c r="A1834" s="1" t="s">
        <v>2197</v>
      </c>
      <c r="B1834" s="8" t="s">
        <v>2198</v>
      </c>
      <c r="C1834" s="3" t="str">
        <f>_xlfn.XLOOKUP(B1834,'[1]daily break down'!$D:$D,'[1]daily break down'!$E:$E,"")</f>
        <v>OUEST</v>
      </c>
      <c r="D1834" s="1" t="s">
        <v>11</v>
      </c>
      <c r="E1834" s="1" t="s">
        <v>12</v>
      </c>
      <c r="F1834" s="3" t="s">
        <v>102</v>
      </c>
      <c r="G1834" s="1" t="s">
        <v>103</v>
      </c>
      <c r="H1834" s="32" t="str">
        <f>_xlfn.XLOOKUP(B1834,[2]CALCULATION!$B:$B,[2]CALCULATION!$H:$H,"")</f>
        <v>Huawei</v>
      </c>
      <c r="I1834" s="28">
        <v>0</v>
      </c>
      <c r="J1834" s="28">
        <v>0</v>
      </c>
      <c r="K1834" s="28">
        <v>0</v>
      </c>
      <c r="L1834" s="28">
        <v>4.6290054018885218</v>
      </c>
      <c r="M1834" s="28">
        <v>0</v>
      </c>
      <c r="N1834" s="28">
        <v>0</v>
      </c>
      <c r="O1834" s="28">
        <v>0</v>
      </c>
      <c r="P1834" s="28">
        <v>0</v>
      </c>
      <c r="Q1834" s="28">
        <v>0</v>
      </c>
      <c r="R1834" s="28">
        <v>0</v>
      </c>
      <c r="S1834" s="94">
        <v>0</v>
      </c>
      <c r="T1834" s="94">
        <f>_xlfn.XLOOKUP(B1834,'[3]Nur des jours'!$B:$B,'[3]Nur des jours'!$U:$U,"")</f>
        <v>0</v>
      </c>
      <c r="U1834" s="94">
        <v>0</v>
      </c>
      <c r="V1834" s="94">
        <v>0</v>
      </c>
      <c r="W1834" s="94">
        <v>0</v>
      </c>
      <c r="X1834" s="94">
        <v>0</v>
      </c>
      <c r="Y1834" s="94">
        <v>0</v>
      </c>
      <c r="Z1834" s="94">
        <v>0</v>
      </c>
      <c r="AA1834" s="94">
        <v>0</v>
      </c>
      <c r="AB1834" s="94">
        <v>0</v>
      </c>
      <c r="AC1834" s="94">
        <f>_xlfn.XLOOKUP(B1834,'[3]Nur des jours'!$B:$B,'[3]Nur des jours'!$N:$N,"")</f>
        <v>0</v>
      </c>
      <c r="AD1834" s="94">
        <v>0</v>
      </c>
      <c r="AE1834" s="94">
        <v>0</v>
      </c>
      <c r="AF1834" s="94">
        <v>0</v>
      </c>
      <c r="AG1834" s="94">
        <v>0</v>
      </c>
      <c r="AH1834" s="94">
        <v>0</v>
      </c>
      <c r="AI1834" s="49" t="s">
        <v>5559</v>
      </c>
      <c r="AJ1834" s="49"/>
      <c r="AK1834" s="48" t="str" cm="1">
        <f t="array" ref="AK1834">IFERROR(_xlfn.IFS(
AM1834="MPR ISSUE","PDH",
AM1834="BSS Hardware Issue","BSS",
AM1834="Sites strategiques, MLL, Pylone, etc.","ENVTECH",
AM1834="AKTIVCO DEFAUT GE &amp; POWER Cabinet","AKTIVCO",
AM1834="AKTIVCO Coupure ENEO &amp; Baisse de tension","AKTIVCO GRID ONLY",
AM1834="Coupure ENEO &amp; Baisse de tension","IHS GRID ONLY",
AM1834="Defaut GE &amp; POWER Cabinet","IHS",
AM1834="Sharing","Partners",
AM1834="Sites strategiques &amp; DataCenter","SST &amp; DC",
AM1834="Exclu","Exclu",
AM1834="SAT","SAT",
AM1834="SPARE-ISSUE","SPARE-ISSUE",
AM1834="Fiber CAmtel","TRANS_FO_CAMTEL",
AM1834="Fiber AOF","Fiber AOF",
AM1834="Projet OCM (HUAWEI)","TRAVAUX-HUAWEI",
AM1834="Projet OCM (NOKIA)","TRAVAUX-NOKIA",
AM1834="ACCESS-ISSUE","ACCESS-ISSUE",
AM1834="Projet OCM (ZTE, NOKIA, autres projets)","TRAVAUX OCM",
AM1834="No root CAuse","No root cause",
AM1834="ODU HS","PDH",
AM1834="IP &amp; VLAN","PDH",
AM1834="Warehouse HUAWEI","SPARE-ISSUE",
AM1834="SPARE-HS","SPARE-ISSUE",
AM1834="Power Telco","BSS",AM1834="no impacts","no impacts"
),"")</f>
        <v>no impacts</v>
      </c>
      <c r="AL1834" s="48" t="str" cm="1">
        <f t="array" ref="AL1834">IFERROR(_xlfn.IFS(
AM1834="MPR ISSUE","TX ISSUE",
AM1834="BSS Hardware Issue","RAN ISSUE",
AM1834="Sites strategiques, MLL, Pylone, etc.","ENVTECH",
AM1834="AKTIVCO DEFAUT GE &amp; POWER Cabinet","POWER ISSUE",
AM1834="AKTIVCO Coupure ENEO &amp; Baisse de tension","POWER ISSUE",
AM1834="Coupure ENEO &amp; Baisse de tension","POWER ISSUE",
AM1834="Defaut GE &amp; POWER Cabinet","POWER ISSUE",
AM1834="Sharing","POWER ISSUE",
AM1834="Sites strategiques &amp; DataCenter","POWER ISSUE",
AM1834="Exclu","Exclu",
AM1834="SAT","TX ISSUE",
AM1834="SPARE-ISSUE","SPARE-ISSUE",
AM1834="Fiber CAmtel","TX ISSUE",
AM1834="Fiber AOF","TX ISSUE",
AM1834="Projet OCM (HUAWEI)","TRAVAUX-HUAWEI",
AM1834="Projet OCM (NOKIA)","TRAVAUX -NOKIA",
AM1834="ACCESS-ISSUE","ACCESS-ISSUE",
AM1834="Projet OCM (ZTE, NOKIA, autres projets)","TRAVAUX OCM",
AM1834="No root CAuse","No root cause",
AM1834="ODU HS","TX ISSUE",
AM1834="IP &amp; VLAN","TX ISSUE",
AM1834="Warehouse HUAWEI","SPARE-ISSUE",
AM1834="SPARE-HS","SPARE-ISSUE",
AM1834="Power Telco","RAN ISSUE",AM1834="no impacts","no impacts"
),"")</f>
        <v>no impacts</v>
      </c>
      <c r="AM1834" s="67" t="s">
        <v>5605</v>
      </c>
      <c r="AN1834" s="48" t="str" cm="1">
        <f t="array" ref="AN1834">IFERROR(_xlfn.IFS(
AM1834="MPR ISSUE","ACTIVE",
AM1834="BSS Hardware Issue","ACTIVE",
AM1834="Sites strategiques, MLL, Pylone, etc.","PASSIVE",
AM1834="AKTIVCO DEFAUT GE &amp; POWER Cabinet","PASSIVE",
AM1834="AKTIVCO Coupure ENEO &amp; Baisse de tension","PASSIVE",
AM1834="Coupure ENEO &amp; Baisse de tension","PASSIVE",
AM1834="Defaut GE &amp; POWER Cabinet","PASSIVE",
AM1834="Sharing","PASSIVE",
AM1834="Sites strategiques &amp; DataCenter","PASSIVE",
AM1834="Exclu","Exclu",
AM1834="SAT","ACTIVE",
AM1834="SPARE-ISSUE","SPARE-ISSUE",
AM1834="Fiber CAmtel","ACTIVE",
AM1834="Fiber AOF","ACTIVE",
AM1834="Projet OCM (HUAWEI)","PLANNED WORKS",
AM1834="Projet OCM (NOKIA)","PLANNED WORKS",
AM1834="ACCESS-ISSUE","ACCESS-ISSUE",
AM1834="Projet OCM (ZTE, NOKIA, autres projets)","PLANNED WORKS",
AM1834="No root CAuse","No root cause",
AM1834="ODU HS","ACTIVE",
AM1834="IP &amp; VLAN","ACTIVE",
AM1834="Warehouse HUAWEI","SPARE-ISSUE",
AM1834="SPARE-HS","SPARE-ISSUE",
AM1834="Power Telco","ACTIVE", AM1834="no impacts","no impacts"
),"")</f>
        <v>no impacts</v>
      </c>
      <c r="AO1834" s="93" t="s">
        <v>5537</v>
      </c>
      <c r="AP1834" s="101" t="str">
        <f t="shared" si="52"/>
        <v>OST_112</v>
      </c>
      <c r="AR1834" s="17" t="s">
        <v>5537</v>
      </c>
      <c r="AS1834" s="7" t="s">
        <v>5537</v>
      </c>
      <c r="AT1834" s="6"/>
      <c r="AU1834" s="7"/>
      <c r="AV1834" s="3" t="s">
        <v>5537</v>
      </c>
      <c r="AW1834" s="18" t="s">
        <v>5537</v>
      </c>
      <c r="AX1834" s="18" t="s">
        <v>5537</v>
      </c>
      <c r="AY1834" s="18" t="s">
        <v>5537</v>
      </c>
      <c r="AZ1834" s="18" t="s">
        <v>5537</v>
      </c>
      <c r="BA1834" s="18" t="s">
        <v>5537</v>
      </c>
      <c r="BB1834" s="18" t="s">
        <v>5537</v>
      </c>
      <c r="BC1834" s="18" t="s">
        <v>5537</v>
      </c>
      <c r="BD1834" s="18" t="s">
        <v>5537</v>
      </c>
      <c r="BE1834" s="18" t="s">
        <v>5537</v>
      </c>
      <c r="BF1834" s="18" t="s">
        <v>5537</v>
      </c>
      <c r="BG1834" s="18" t="s">
        <v>5537</v>
      </c>
      <c r="BH1834" s="18" t="s">
        <v>5537</v>
      </c>
      <c r="BI1834" s="9" t="s">
        <v>5537</v>
      </c>
      <c r="BJ1834" s="14"/>
      <c r="BK1834" s="14" t="s">
        <v>5537</v>
      </c>
      <c r="BL1834" s="14" t="str">
        <f>_xlfn.XLOOKUP(B1834,'[4]cell downs 18042026 17h'!$B:$B,'[4]cell downs 18042026 17h'!$B:$B,"")</f>
        <v/>
      </c>
      <c r="BM1834" s="14" t="str">
        <f>_xlfn.XLOOKUP(B1834,'[5]Cells Huawei 19042026 15h'!$B:$B,'[5]Cells Huawei 19042026 15h'!$B:$B,"")</f>
        <v/>
      </c>
      <c r="BN1834" s="9" t="str">
        <f>_xlfn.XLOOKUP(B1834,'[6]cells down 19042026 9H40'!$B:$B,'[6]cells down 19042026 9H40'!$B:$B,"")</f>
        <v/>
      </c>
      <c r="BO1834" s="9" t="s">
        <v>2198</v>
      </c>
      <c r="BP1834" s="9" t="s">
        <v>5579</v>
      </c>
      <c r="BQ1834" s="115"/>
    </row>
    <row r="1835" spans="1:69" s="9" customFormat="1" x14ac:dyDescent="0.3">
      <c r="A1835" s="97" t="s">
        <v>3615</v>
      </c>
      <c r="B1835" s="8" t="s">
        <v>4009</v>
      </c>
      <c r="C1835" s="3" t="str">
        <f>_xlfn.XLOOKUP(B1835,'[1]daily break down'!$D:$D,'[1]daily break down'!$E:$E,"")</f>
        <v>CENTRE</v>
      </c>
      <c r="D1835" s="1" t="s">
        <v>21</v>
      </c>
      <c r="E1835" s="1"/>
      <c r="F1835" s="3" t="s">
        <v>226</v>
      </c>
      <c r="G1835" s="1" t="s">
        <v>3615</v>
      </c>
      <c r="H1835" s="34" t="str">
        <f>_xlfn.XLOOKUP(B1835,[2]CALCULATION!$B:$B,[2]CALCULATION!$H:$H,"")</f>
        <v>ZTE</v>
      </c>
      <c r="I1835" s="28">
        <v>0</v>
      </c>
      <c r="J1835" s="28">
        <v>0</v>
      </c>
      <c r="K1835" s="28">
        <v>0</v>
      </c>
      <c r="L1835" s="28">
        <v>0</v>
      </c>
      <c r="M1835" s="28">
        <v>0</v>
      </c>
      <c r="N1835" s="28">
        <v>0</v>
      </c>
      <c r="O1835" s="28">
        <v>0</v>
      </c>
      <c r="P1835" s="28">
        <v>0</v>
      </c>
      <c r="Q1835" s="28">
        <v>0</v>
      </c>
      <c r="R1835" s="28">
        <v>0</v>
      </c>
      <c r="S1835" s="94">
        <v>0</v>
      </c>
      <c r="T1835" s="94">
        <f>_xlfn.XLOOKUP(B1835,'[3]Nur des jours'!$B:$B,'[3]Nur des jours'!$U:$U,"")</f>
        <v>0</v>
      </c>
      <c r="U1835" s="94">
        <v>0</v>
      </c>
      <c r="V1835" s="94">
        <v>0</v>
      </c>
      <c r="W1835" s="94">
        <v>0</v>
      </c>
      <c r="X1835" s="94">
        <v>0</v>
      </c>
      <c r="Y1835" s="94">
        <v>0</v>
      </c>
      <c r="Z1835" s="94">
        <v>0</v>
      </c>
      <c r="AA1835" s="94">
        <v>0</v>
      </c>
      <c r="AB1835" s="94">
        <v>0</v>
      </c>
      <c r="AC1835" s="94">
        <f>_xlfn.XLOOKUP(B1835,'[3]Nur des jours'!$B:$B,'[3]Nur des jours'!$N:$N,"")</f>
        <v>0</v>
      </c>
      <c r="AD1835" s="94">
        <v>0</v>
      </c>
      <c r="AE1835" s="94">
        <v>0</v>
      </c>
      <c r="AF1835" s="94">
        <v>0</v>
      </c>
      <c r="AG1835" s="94">
        <v>0</v>
      </c>
      <c r="AH1835" s="94">
        <v>0</v>
      </c>
      <c r="AI1835" s="49" t="s">
        <v>6588</v>
      </c>
      <c r="AJ1835" s="49"/>
      <c r="AK1835" s="48" t="str" cm="1">
        <f t="array" ref="AK1835">IFERROR(_xlfn.IFS(
AM1835="MPR ISSUE","PDH",
AM1835="BSS Hardware Issue","BSS",
AM1835="Sites strategiques, MLL, Pylone, etc.","ENVTECH",
AM1835="AKTIVCO DEFAUT GE &amp; POWER Cabinet","AKTIVCO",
AM1835="AKTIVCO Coupure ENEO &amp; Baisse de tension","AKTIVCO GRID ONLY",
AM1835="Coupure ENEO &amp; Baisse de tension","IHS GRID ONLY",
AM1835="Defaut GE &amp; POWER Cabinet","IHS",
AM1835="Sharing","Partners",
AM1835="Sites strategiques &amp; DataCenter","SST &amp; DC",
AM1835="Exclu","Exclu",
AM1835="SAT","SAT",
AM1835="SPARE-ISSUE","SPARE-ISSUE",
AM1835="Fiber CAmtel","TRANS_FO_CAMTEL",
AM1835="Fiber AOF","Fiber AOF",
AM1835="Projet OCM (HUAWEI)","TRAVAUX-HUAWEI",
AM1835="Projet OCM (NOKIA)","TRAVAUX-NOKIA",
AM1835="ACCESS-ISSUE","ACCESS-ISSUE",
AM1835="Projet OCM (ZTE, NOKIA, autres projets)","TRAVAUX OCM",
AM1835="No root CAuse","No root cause",
AM1835="ODU HS","PDH",
AM1835="IP &amp; VLAN","PDH",
AM1835="Warehouse HUAWEI","SPARE-ISSUE",
AM1835="SPARE-HS","SPARE-ISSUE",
AM1835="Power Telco","BSS",AM1835="no impacts","no impacts"
),"")</f>
        <v>Exclu</v>
      </c>
      <c r="AL1835" s="48" t="str" cm="1">
        <f t="array" ref="AL1835">IFERROR(_xlfn.IFS(
AM1835="MPR ISSUE","TX ISSUE",
AM1835="BSS Hardware Issue","RAN ISSUE",
AM1835="Sites strategiques, MLL, Pylone, etc.","ENVTECH",
AM1835="AKTIVCO DEFAUT GE &amp; POWER Cabinet","POWER ISSUE",
AM1835="AKTIVCO Coupure ENEO &amp; Baisse de tension","POWER ISSUE",
AM1835="Coupure ENEO &amp; Baisse de tension","POWER ISSUE",
AM1835="Defaut GE &amp; POWER Cabinet","POWER ISSUE",
AM1835="Sharing","POWER ISSUE",
AM1835="Sites strategiques &amp; DataCenter","POWER ISSUE",
AM1835="Exclu","Exclu",
AM1835="SAT","TX ISSUE",
AM1835="SPARE-ISSUE","SPARE-ISSUE",
AM1835="Fiber CAmtel","TX ISSUE",
AM1835="Fiber AOF","TX ISSUE",
AM1835="Projet OCM (HUAWEI)","TRAVAUX-HUAWEI",
AM1835="Projet OCM (NOKIA)","TRAVAUX -NOKIA",
AM1835="ACCESS-ISSUE","ACCESS-ISSUE",
AM1835="Projet OCM (ZTE, NOKIA, autres projets)","TRAVAUX OCM",
AM1835="No root CAuse","No root cause",
AM1835="ODU HS","TX ISSUE",
AM1835="IP &amp; VLAN","TX ISSUE",
AM1835="Warehouse HUAWEI","SPARE-ISSUE",
AM1835="SPARE-HS","SPARE-ISSUE",
AM1835="Power Telco","RAN ISSUE",AM1835="no impacts","no impacts"
),"")</f>
        <v>Exclu</v>
      </c>
      <c r="AM1835" s="67" t="s">
        <v>6588</v>
      </c>
      <c r="AN1835" s="48" t="str" cm="1">
        <f t="array" ref="AN1835">IFERROR(_xlfn.IFS(
AM1835="MPR ISSUE","ACTIVE",
AM1835="BSS Hardware Issue","ACTIVE",
AM1835="Sites strategiques, MLL, Pylone, etc.","PASSIVE",
AM1835="AKTIVCO DEFAUT GE &amp; POWER Cabinet","PASSIVE",
AM1835="AKTIVCO Coupure ENEO &amp; Baisse de tension","PASSIVE",
AM1835="Coupure ENEO &amp; Baisse de tension","PASSIVE",
AM1835="Defaut GE &amp; POWER Cabinet","PASSIVE",
AM1835="Sharing","PASSIVE",
AM1835="Sites strategiques &amp; DataCenter","PASSIVE",
AM1835="Exclu","Exclu",
AM1835="SAT","ACTIVE",
AM1835="SPARE-ISSUE","SPARE-ISSUE",
AM1835="Fiber CAmtel","ACTIVE",
AM1835="Fiber AOF","ACTIVE",
AM1835="Projet OCM (HUAWEI)","PLANNED WORKS",
AM1835="Projet OCM (NOKIA)","PLANNED WORKS",
AM1835="ACCESS-ISSUE","ACCESS-ISSUE",
AM1835="Projet OCM (ZTE, NOKIA, autres projets)","PLANNED WORKS",
AM1835="No root CAuse","No root cause",
AM1835="ODU HS","ACTIVE",
AM1835="IP &amp; VLAN","ACTIVE",
AM1835="Warehouse HUAWEI","SPARE-ISSUE",
AM1835="SPARE-HS","SPARE-ISSUE",
AM1835="Power Telco","ACTIVE", AM1835="no impacts","no impacts"
),"")</f>
        <v>Exclu</v>
      </c>
      <c r="AO1835" s="93" t="s">
        <v>5537</v>
      </c>
      <c r="AP1835" s="101" t="str">
        <f t="shared" si="52"/>
        <v>EST_150</v>
      </c>
      <c r="AR1835" s="17" t="s">
        <v>5537</v>
      </c>
      <c r="AS1835" s="7" t="s">
        <v>5537</v>
      </c>
      <c r="AT1835" s="6"/>
      <c r="AU1835" s="7"/>
      <c r="AV1835" s="3" t="s">
        <v>5537</v>
      </c>
      <c r="AW1835" s="18" t="s">
        <v>5537</v>
      </c>
      <c r="AX1835" s="18" t="s">
        <v>5537</v>
      </c>
      <c r="AY1835" s="18" t="s">
        <v>5537</v>
      </c>
      <c r="AZ1835" s="18" t="s">
        <v>5537</v>
      </c>
      <c r="BA1835" s="18" t="s">
        <v>5537</v>
      </c>
      <c r="BB1835" s="18" t="s">
        <v>5537</v>
      </c>
      <c r="BC1835" s="18" t="s">
        <v>5537</v>
      </c>
      <c r="BD1835" s="18" t="s">
        <v>5537</v>
      </c>
      <c r="BE1835" s="18" t="s">
        <v>5537</v>
      </c>
      <c r="BF1835" s="18" t="s">
        <v>5537</v>
      </c>
      <c r="BG1835" s="18" t="s">
        <v>5537</v>
      </c>
      <c r="BH1835" s="18" t="s">
        <v>5537</v>
      </c>
      <c r="BI1835" s="9" t="s">
        <v>5537</v>
      </c>
      <c r="BJ1835" s="14"/>
      <c r="BK1835" s="14" t="s">
        <v>5537</v>
      </c>
      <c r="BL1835" s="14" t="str">
        <f>_xlfn.XLOOKUP(B1835,'[4]cell downs 18042026 17h'!$B:$B,'[4]cell downs 18042026 17h'!$B:$B,"")</f>
        <v/>
      </c>
      <c r="BM1835" s="14" t="str">
        <f>_xlfn.XLOOKUP(B1835,'[5]Cells Huawei 19042026 15h'!$B:$B,'[5]Cells Huawei 19042026 15h'!$B:$B,"")</f>
        <v/>
      </c>
      <c r="BN1835" s="9" t="str">
        <f>_xlfn.XLOOKUP(B1835,'[6]cells down 19042026 9H40'!$B:$B,'[6]cells down 19042026 9H40'!$B:$B,"")</f>
        <v/>
      </c>
      <c r="BO1835" s="9" t="s">
        <v>5537</v>
      </c>
      <c r="BP1835" s="9" t="s">
        <v>12</v>
      </c>
      <c r="BQ1835" s="115"/>
    </row>
    <row r="1836" spans="1:69" s="9" customFormat="1" x14ac:dyDescent="0.3">
      <c r="A1836" s="1" t="s">
        <v>4010</v>
      </c>
      <c r="B1836" s="8" t="s">
        <v>4011</v>
      </c>
      <c r="C1836" s="3" t="str">
        <f>_xlfn.XLOOKUP(B1836,'[1]daily break down'!$D:$D,'[1]daily break down'!$E:$E,"")</f>
        <v>CENTRE</v>
      </c>
      <c r="D1836" s="1" t="s">
        <v>21</v>
      </c>
      <c r="E1836" s="1" t="s">
        <v>122</v>
      </c>
      <c r="F1836" s="3" t="s">
        <v>37</v>
      </c>
      <c r="G1836" s="1" t="s">
        <v>4012</v>
      </c>
      <c r="H1836" s="34" t="str">
        <f>_xlfn.XLOOKUP(B1836,[2]CALCULATION!$B:$B,[2]CALCULATION!$H:$H,"")</f>
        <v>ZTE</v>
      </c>
      <c r="I1836" s="28">
        <v>0</v>
      </c>
      <c r="J1836" s="28">
        <v>0</v>
      </c>
      <c r="K1836" s="28">
        <v>0</v>
      </c>
      <c r="L1836" s="28">
        <v>0</v>
      </c>
      <c r="M1836" s="28">
        <v>0</v>
      </c>
      <c r="N1836" s="28">
        <v>0</v>
      </c>
      <c r="O1836" s="28">
        <v>0</v>
      </c>
      <c r="P1836" s="28">
        <v>0</v>
      </c>
      <c r="Q1836" s="28">
        <v>0</v>
      </c>
      <c r="R1836" s="28">
        <v>0</v>
      </c>
      <c r="S1836" s="94">
        <v>0</v>
      </c>
      <c r="T1836" s="94">
        <f>_xlfn.XLOOKUP(B1836,'[3]Nur des jours'!$B:$B,'[3]Nur des jours'!$U:$U,"")</f>
        <v>0</v>
      </c>
      <c r="U1836" s="94">
        <v>0</v>
      </c>
      <c r="V1836" s="94">
        <v>0</v>
      </c>
      <c r="W1836" s="94">
        <v>0</v>
      </c>
      <c r="X1836" s="94">
        <v>0</v>
      </c>
      <c r="Y1836" s="94">
        <v>0</v>
      </c>
      <c r="Z1836" s="94">
        <v>0</v>
      </c>
      <c r="AA1836" s="94">
        <v>0</v>
      </c>
      <c r="AB1836" s="94">
        <v>0</v>
      </c>
      <c r="AC1836" s="94">
        <f>_xlfn.XLOOKUP(B1836,'[3]Nur des jours'!$B:$B,'[3]Nur des jours'!$N:$N,"")</f>
        <v>0</v>
      </c>
      <c r="AD1836" s="94">
        <v>0</v>
      </c>
      <c r="AE1836" s="94">
        <v>0</v>
      </c>
      <c r="AF1836" s="94">
        <v>0</v>
      </c>
      <c r="AG1836" s="94">
        <v>0</v>
      </c>
      <c r="AH1836" s="94">
        <v>0</v>
      </c>
      <c r="AI1836" s="49" t="s">
        <v>6588</v>
      </c>
      <c r="AJ1836" s="49"/>
      <c r="AK1836" s="48" t="str" cm="1">
        <f t="array" ref="AK1836">IFERROR(_xlfn.IFS(
AM1836="MPR ISSUE","PDH",
AM1836="BSS Hardware Issue","BSS",
AM1836="Sites strategiques, MLL, Pylone, etc.","ENVTECH",
AM1836="AKTIVCO DEFAUT GE &amp; POWER Cabinet","AKTIVCO",
AM1836="AKTIVCO Coupure ENEO &amp; Baisse de tension","AKTIVCO GRID ONLY",
AM1836="Coupure ENEO &amp; Baisse de tension","IHS GRID ONLY",
AM1836="Defaut GE &amp; POWER Cabinet","IHS",
AM1836="Sharing","Partners",
AM1836="Sites strategiques &amp; DataCenter","SST &amp; DC",
AM1836="Exclu","Exclu",
AM1836="SAT","SAT",
AM1836="SPARE-ISSUE","SPARE-ISSUE",
AM1836="Fiber CAmtel","TRANS_FO_CAMTEL",
AM1836="Fiber AOF","Fiber AOF",
AM1836="Projet OCM (HUAWEI)","TRAVAUX-HUAWEI",
AM1836="Projet OCM (NOKIA)","TRAVAUX-NOKIA",
AM1836="ACCESS-ISSUE","ACCESS-ISSUE",
AM1836="Projet OCM (ZTE, NOKIA, autres projets)","TRAVAUX OCM",
AM1836="No root CAuse","No root cause",
AM1836="ODU HS","PDH",
AM1836="IP &amp; VLAN","PDH",
AM1836="Warehouse HUAWEI","SPARE-ISSUE",
AM1836="SPARE-HS","SPARE-ISSUE",
AM1836="Power Telco","BSS",AM1836="no impacts","no impacts"
),"")</f>
        <v>Exclu</v>
      </c>
      <c r="AL1836" s="48" t="str" cm="1">
        <f t="array" ref="AL1836">IFERROR(_xlfn.IFS(
AM1836="MPR ISSUE","TX ISSUE",
AM1836="BSS Hardware Issue","RAN ISSUE",
AM1836="Sites strategiques, MLL, Pylone, etc.","ENVTECH",
AM1836="AKTIVCO DEFAUT GE &amp; POWER Cabinet","POWER ISSUE",
AM1836="AKTIVCO Coupure ENEO &amp; Baisse de tension","POWER ISSUE",
AM1836="Coupure ENEO &amp; Baisse de tension","POWER ISSUE",
AM1836="Defaut GE &amp; POWER Cabinet","POWER ISSUE",
AM1836="Sharing","POWER ISSUE",
AM1836="Sites strategiques &amp; DataCenter","POWER ISSUE",
AM1836="Exclu","Exclu",
AM1836="SAT","TX ISSUE",
AM1836="SPARE-ISSUE","SPARE-ISSUE",
AM1836="Fiber CAmtel","TX ISSUE",
AM1836="Fiber AOF","TX ISSUE",
AM1836="Projet OCM (HUAWEI)","TRAVAUX-HUAWEI",
AM1836="Projet OCM (NOKIA)","TRAVAUX -NOKIA",
AM1836="ACCESS-ISSUE","ACCESS-ISSUE",
AM1836="Projet OCM (ZTE, NOKIA, autres projets)","TRAVAUX OCM",
AM1836="No root CAuse","No root cause",
AM1836="ODU HS","TX ISSUE",
AM1836="IP &amp; VLAN","TX ISSUE",
AM1836="Warehouse HUAWEI","SPARE-ISSUE",
AM1836="SPARE-HS","SPARE-ISSUE",
AM1836="Power Telco","RAN ISSUE",AM1836="no impacts","no impacts"
),"")</f>
        <v>Exclu</v>
      </c>
      <c r="AM1836" s="67" t="s">
        <v>6588</v>
      </c>
      <c r="AN1836" s="48" t="str" cm="1">
        <f t="array" ref="AN1836">IFERROR(_xlfn.IFS(
AM1836="MPR ISSUE","ACTIVE",
AM1836="BSS Hardware Issue","ACTIVE",
AM1836="Sites strategiques, MLL, Pylone, etc.","PASSIVE",
AM1836="AKTIVCO DEFAUT GE &amp; POWER Cabinet","PASSIVE",
AM1836="AKTIVCO Coupure ENEO &amp; Baisse de tension","PASSIVE",
AM1836="Coupure ENEO &amp; Baisse de tension","PASSIVE",
AM1836="Defaut GE &amp; POWER Cabinet","PASSIVE",
AM1836="Sharing","PASSIVE",
AM1836="Sites strategiques &amp; DataCenter","PASSIVE",
AM1836="Exclu","Exclu",
AM1836="SAT","ACTIVE",
AM1836="SPARE-ISSUE","SPARE-ISSUE",
AM1836="Fiber CAmtel","ACTIVE",
AM1836="Fiber AOF","ACTIVE",
AM1836="Projet OCM (HUAWEI)","PLANNED WORKS",
AM1836="Projet OCM (NOKIA)","PLANNED WORKS",
AM1836="ACCESS-ISSUE","ACCESS-ISSUE",
AM1836="Projet OCM (ZTE, NOKIA, autres projets)","PLANNED WORKS",
AM1836="No root CAuse","No root cause",
AM1836="ODU HS","ACTIVE",
AM1836="IP &amp; VLAN","ACTIVE",
AM1836="Warehouse HUAWEI","SPARE-ISSUE",
AM1836="SPARE-HS","SPARE-ISSUE",
AM1836="Power Telco","ACTIVE", AM1836="no impacts","no impacts"
),"")</f>
        <v>Exclu</v>
      </c>
      <c r="AO1836" s="93" t="s">
        <v>5537</v>
      </c>
      <c r="AP1836" s="101" t="str">
        <f t="shared" si="52"/>
        <v>CTR_407</v>
      </c>
      <c r="AR1836" s="17" t="s">
        <v>5537</v>
      </c>
      <c r="AS1836" s="7" t="s">
        <v>5537</v>
      </c>
      <c r="AT1836" s="6"/>
      <c r="AU1836" s="7"/>
      <c r="AV1836" s="3" t="s">
        <v>5537</v>
      </c>
      <c r="AW1836" s="18" t="s">
        <v>5537</v>
      </c>
      <c r="AX1836" s="18" t="s">
        <v>5537</v>
      </c>
      <c r="AY1836" s="18" t="s">
        <v>5537</v>
      </c>
      <c r="AZ1836" s="18" t="s">
        <v>5537</v>
      </c>
      <c r="BA1836" s="18" t="s">
        <v>5537</v>
      </c>
      <c r="BB1836" s="18" t="s">
        <v>5537</v>
      </c>
      <c r="BC1836" s="18" t="s">
        <v>5537</v>
      </c>
      <c r="BD1836" s="18" t="s">
        <v>5537</v>
      </c>
      <c r="BE1836" s="18" t="s">
        <v>5537</v>
      </c>
      <c r="BF1836" s="18" t="s">
        <v>5537</v>
      </c>
      <c r="BG1836" s="18" t="s">
        <v>5537</v>
      </c>
      <c r="BH1836" s="18" t="s">
        <v>5537</v>
      </c>
      <c r="BI1836" s="9" t="s">
        <v>5537</v>
      </c>
      <c r="BJ1836" s="14"/>
      <c r="BK1836" s="14" t="s">
        <v>5537</v>
      </c>
      <c r="BL1836" s="14" t="str">
        <f>_xlfn.XLOOKUP(B1836,'[4]cell downs 18042026 17h'!$B:$B,'[4]cell downs 18042026 17h'!$B:$B,"")</f>
        <v/>
      </c>
      <c r="BM1836" s="14" t="str">
        <f>_xlfn.XLOOKUP(B1836,'[5]Cells Huawei 19042026 15h'!$B:$B,'[5]Cells Huawei 19042026 15h'!$B:$B,"")</f>
        <v/>
      </c>
      <c r="BN1836" s="9" t="str">
        <f>_xlfn.XLOOKUP(B1836,'[6]cells down 19042026 9H40'!$B:$B,'[6]cells down 19042026 9H40'!$B:$B,"")</f>
        <v/>
      </c>
      <c r="BO1836" s="9" t="s">
        <v>5537</v>
      </c>
      <c r="BP1836" s="9" t="s">
        <v>12</v>
      </c>
      <c r="BQ1836" s="115"/>
    </row>
    <row r="1837" spans="1:69" s="9" customFormat="1" x14ac:dyDescent="0.3">
      <c r="A1837" s="1" t="s">
        <v>4140</v>
      </c>
      <c r="B1837" s="8" t="s">
        <v>4141</v>
      </c>
      <c r="C1837" s="3" t="str">
        <f>_xlfn.XLOOKUP(B1837,'[1]daily break down'!$D:$D,'[1]daily break down'!$E:$E,"")</f>
        <v>OUEST</v>
      </c>
      <c r="D1837" s="1" t="s">
        <v>11</v>
      </c>
      <c r="E1837" s="1" t="s">
        <v>12</v>
      </c>
      <c r="F1837" s="3" t="s">
        <v>102</v>
      </c>
      <c r="G1837" s="1" t="s">
        <v>1365</v>
      </c>
      <c r="H1837" s="32" t="str">
        <f>_xlfn.XLOOKUP(B1837,[2]CALCULATION!$B:$B,[2]CALCULATION!$H:$H,"")</f>
        <v>Huawei</v>
      </c>
      <c r="I1837" s="28">
        <v>0</v>
      </c>
      <c r="J1837" s="28">
        <v>0</v>
      </c>
      <c r="K1837" s="28">
        <v>0</v>
      </c>
      <c r="L1837" s="28">
        <v>3.5224814729206435</v>
      </c>
      <c r="M1837" s="28">
        <v>0</v>
      </c>
      <c r="N1837" s="28">
        <v>0</v>
      </c>
      <c r="O1837" s="28">
        <v>0</v>
      </c>
      <c r="P1837" s="28">
        <v>0</v>
      </c>
      <c r="Q1837" s="28">
        <v>0</v>
      </c>
      <c r="R1837" s="28">
        <v>0</v>
      </c>
      <c r="S1837" s="94">
        <v>0</v>
      </c>
      <c r="T1837" s="94">
        <f>_xlfn.XLOOKUP(B1837,'[3]Nur des jours'!$B:$B,'[3]Nur des jours'!$U:$U,"")</f>
        <v>0</v>
      </c>
      <c r="U1837" s="94">
        <v>0</v>
      </c>
      <c r="V1837" s="94">
        <v>0</v>
      </c>
      <c r="W1837" s="94">
        <v>0</v>
      </c>
      <c r="X1837" s="94">
        <v>0</v>
      </c>
      <c r="Y1837" s="94">
        <v>0</v>
      </c>
      <c r="Z1837" s="94">
        <v>0</v>
      </c>
      <c r="AA1837" s="94">
        <v>0</v>
      </c>
      <c r="AB1837" s="94">
        <v>0</v>
      </c>
      <c r="AC1837" s="94">
        <f>_xlfn.XLOOKUP(B1837,'[3]Nur des jours'!$B:$B,'[3]Nur des jours'!$N:$N,"")</f>
        <v>0</v>
      </c>
      <c r="AD1837" s="94">
        <v>0</v>
      </c>
      <c r="AE1837" s="94">
        <v>0</v>
      </c>
      <c r="AF1837" s="94">
        <v>0</v>
      </c>
      <c r="AG1837" s="94">
        <v>0</v>
      </c>
      <c r="AH1837" s="94">
        <v>0</v>
      </c>
      <c r="AI1837" s="49" t="s">
        <v>5559</v>
      </c>
      <c r="AJ1837" s="49"/>
      <c r="AK1837" s="48" t="str" cm="1">
        <f t="array" ref="AK1837">IFERROR(_xlfn.IFS(
AM1837="MPR ISSUE","PDH",
AM1837="BSS Hardware Issue","BSS",
AM1837="Sites strategiques, MLL, Pylone, etc.","ENVTECH",
AM1837="AKTIVCO DEFAUT GE &amp; POWER Cabinet","AKTIVCO",
AM1837="AKTIVCO Coupure ENEO &amp; Baisse de tension","AKTIVCO GRID ONLY",
AM1837="Coupure ENEO &amp; Baisse de tension","IHS GRID ONLY",
AM1837="Defaut GE &amp; POWER Cabinet","IHS",
AM1837="Sharing","Partners",
AM1837="Sites strategiques &amp; DataCenter","SST &amp; DC",
AM1837="Exclu","Exclu",
AM1837="SAT","SAT",
AM1837="SPARE-ISSUE","SPARE-ISSUE",
AM1837="Fiber CAmtel","TRANS_FO_CAMTEL",
AM1837="Fiber AOF","Fiber AOF",
AM1837="Projet OCM (HUAWEI)","TRAVAUX-HUAWEI",
AM1837="Projet OCM (NOKIA)","TRAVAUX-NOKIA",
AM1837="ACCESS-ISSUE","ACCESS-ISSUE",
AM1837="Projet OCM (ZTE, NOKIA, autres projets)","TRAVAUX OCM",
AM1837="No root CAuse","No root cause",
AM1837="ODU HS","PDH",
AM1837="IP &amp; VLAN","PDH",
AM1837="Warehouse HUAWEI","SPARE-ISSUE",
AM1837="SPARE-HS","SPARE-ISSUE",
AM1837="Power Telco","BSS",AM1837="no impacts","no impacts"
),"")</f>
        <v>no impacts</v>
      </c>
      <c r="AL1837" s="48" t="str" cm="1">
        <f t="array" ref="AL1837">IFERROR(_xlfn.IFS(
AM1837="MPR ISSUE","TX ISSUE",
AM1837="BSS Hardware Issue","RAN ISSUE",
AM1837="Sites strategiques, MLL, Pylone, etc.","ENVTECH",
AM1837="AKTIVCO DEFAUT GE &amp; POWER Cabinet","POWER ISSUE",
AM1837="AKTIVCO Coupure ENEO &amp; Baisse de tension","POWER ISSUE",
AM1837="Coupure ENEO &amp; Baisse de tension","POWER ISSUE",
AM1837="Defaut GE &amp; POWER Cabinet","POWER ISSUE",
AM1837="Sharing","POWER ISSUE",
AM1837="Sites strategiques &amp; DataCenter","POWER ISSUE",
AM1837="Exclu","Exclu",
AM1837="SAT","TX ISSUE",
AM1837="SPARE-ISSUE","SPARE-ISSUE",
AM1837="Fiber CAmtel","TX ISSUE",
AM1837="Fiber AOF","TX ISSUE",
AM1837="Projet OCM (HUAWEI)","TRAVAUX-HUAWEI",
AM1837="Projet OCM (NOKIA)","TRAVAUX -NOKIA",
AM1837="ACCESS-ISSUE","ACCESS-ISSUE",
AM1837="Projet OCM (ZTE, NOKIA, autres projets)","TRAVAUX OCM",
AM1837="No root CAuse","No root cause",
AM1837="ODU HS","TX ISSUE",
AM1837="IP &amp; VLAN","TX ISSUE",
AM1837="Warehouse HUAWEI","SPARE-ISSUE",
AM1837="SPARE-HS","SPARE-ISSUE",
AM1837="Power Telco","RAN ISSUE",AM1837="no impacts","no impacts"
),"")</f>
        <v>no impacts</v>
      </c>
      <c r="AM1837" s="67" t="s">
        <v>5605</v>
      </c>
      <c r="AN1837" s="48" t="str" cm="1">
        <f t="array" ref="AN1837">IFERROR(_xlfn.IFS(
AM1837="MPR ISSUE","ACTIVE",
AM1837="BSS Hardware Issue","ACTIVE",
AM1837="Sites strategiques, MLL, Pylone, etc.","PASSIVE",
AM1837="AKTIVCO DEFAUT GE &amp; POWER Cabinet","PASSIVE",
AM1837="AKTIVCO Coupure ENEO &amp; Baisse de tension","PASSIVE",
AM1837="Coupure ENEO &amp; Baisse de tension","PASSIVE",
AM1837="Defaut GE &amp; POWER Cabinet","PASSIVE",
AM1837="Sharing","PASSIVE",
AM1837="Sites strategiques &amp; DataCenter","PASSIVE",
AM1837="Exclu","Exclu",
AM1837="SAT","ACTIVE",
AM1837="SPARE-ISSUE","SPARE-ISSUE",
AM1837="Fiber CAmtel","ACTIVE",
AM1837="Fiber AOF","ACTIVE",
AM1837="Projet OCM (HUAWEI)","PLANNED WORKS",
AM1837="Projet OCM (NOKIA)","PLANNED WORKS",
AM1837="ACCESS-ISSUE","ACCESS-ISSUE",
AM1837="Projet OCM (ZTE, NOKIA, autres projets)","PLANNED WORKS",
AM1837="No root CAuse","No root cause",
AM1837="ODU HS","ACTIVE",
AM1837="IP &amp; VLAN","ACTIVE",
AM1837="Warehouse HUAWEI","SPARE-ISSUE",
AM1837="SPARE-HS","SPARE-ISSUE",
AM1837="Power Telco","ACTIVE", AM1837="no impacts","no impacts"
),"")</f>
        <v>no impacts</v>
      </c>
      <c r="AO1837" s="93" t="s">
        <v>5537</v>
      </c>
      <c r="AP1837" s="101" t="str">
        <f t="shared" si="52"/>
        <v>OST_142</v>
      </c>
      <c r="AR1837" s="17" t="s">
        <v>5537</v>
      </c>
      <c r="AS1837" s="7" t="s">
        <v>5537</v>
      </c>
      <c r="AT1837" s="6"/>
      <c r="AU1837" s="7"/>
      <c r="AV1837" s="3" t="s">
        <v>5537</v>
      </c>
      <c r="AW1837" s="18" t="s">
        <v>5537</v>
      </c>
      <c r="AX1837" s="18" t="s">
        <v>5537</v>
      </c>
      <c r="AY1837" s="18" t="s">
        <v>5537</v>
      </c>
      <c r="AZ1837" s="18" t="s">
        <v>5537</v>
      </c>
      <c r="BA1837" s="18" t="s">
        <v>5537</v>
      </c>
      <c r="BB1837" s="18" t="s">
        <v>5537</v>
      </c>
      <c r="BC1837" s="18" t="s">
        <v>5537</v>
      </c>
      <c r="BD1837" s="18" t="s">
        <v>5537</v>
      </c>
      <c r="BE1837" s="18" t="s">
        <v>5537</v>
      </c>
      <c r="BF1837" s="18" t="s">
        <v>5537</v>
      </c>
      <c r="BG1837" s="18" t="s">
        <v>5537</v>
      </c>
      <c r="BH1837" s="18" t="s">
        <v>5537</v>
      </c>
      <c r="BI1837" s="9" t="s">
        <v>5537</v>
      </c>
      <c r="BJ1837" s="14"/>
      <c r="BK1837" s="14" t="s">
        <v>5537</v>
      </c>
      <c r="BL1837" s="14" t="str">
        <f>_xlfn.XLOOKUP(B1837,'[4]cell downs 18042026 17h'!$B:$B,'[4]cell downs 18042026 17h'!$B:$B,"")</f>
        <v/>
      </c>
      <c r="BM1837" s="14" t="str">
        <f>_xlfn.XLOOKUP(B1837,'[5]Cells Huawei 19042026 15h'!$B:$B,'[5]Cells Huawei 19042026 15h'!$B:$B,"")</f>
        <v/>
      </c>
      <c r="BN1837" s="9" t="str">
        <f>_xlfn.XLOOKUP(B1837,'[6]cells down 19042026 9H40'!$B:$B,'[6]cells down 19042026 9H40'!$B:$B,"")</f>
        <v/>
      </c>
      <c r="BO1837" s="9" t="s">
        <v>4141</v>
      </c>
      <c r="BP1837" s="9" t="s">
        <v>302</v>
      </c>
      <c r="BQ1837" s="115"/>
    </row>
    <row r="1838" spans="1:69" s="9" customFormat="1" x14ac:dyDescent="0.3">
      <c r="A1838" s="1" t="s">
        <v>4030</v>
      </c>
      <c r="B1838" s="8" t="s">
        <v>4031</v>
      </c>
      <c r="C1838" s="3" t="str">
        <f>_xlfn.XLOOKUP(B1838,'[1]daily break down'!$D:$D,'[1]daily break down'!$E:$E,"")</f>
        <v>CENTRE</v>
      </c>
      <c r="D1838" s="1" t="s">
        <v>11</v>
      </c>
      <c r="E1838" s="1" t="s">
        <v>12</v>
      </c>
      <c r="F1838" s="3" t="s">
        <v>37</v>
      </c>
      <c r="G1838" s="1" t="s">
        <v>4030</v>
      </c>
      <c r="H1838" s="34" t="str">
        <f>_xlfn.XLOOKUP(B1838,[2]CALCULATION!$B:$B,[2]CALCULATION!$H:$H,"")</f>
        <v>ZTE</v>
      </c>
      <c r="I1838" s="28">
        <v>0</v>
      </c>
      <c r="J1838" s="28">
        <v>0</v>
      </c>
      <c r="K1838" s="28">
        <v>0</v>
      </c>
      <c r="L1838" s="28">
        <v>0</v>
      </c>
      <c r="M1838" s="28">
        <v>0</v>
      </c>
      <c r="N1838" s="28">
        <v>0</v>
      </c>
      <c r="O1838" s="28">
        <v>0</v>
      </c>
      <c r="P1838" s="28">
        <v>0</v>
      </c>
      <c r="Q1838" s="28">
        <v>0</v>
      </c>
      <c r="R1838" s="28">
        <v>0</v>
      </c>
      <c r="S1838" s="94">
        <v>0</v>
      </c>
      <c r="T1838" s="94">
        <f>_xlfn.XLOOKUP(B1838,'[3]Nur des jours'!$B:$B,'[3]Nur des jours'!$U:$U,"")</f>
        <v>0</v>
      </c>
      <c r="U1838" s="94">
        <v>0</v>
      </c>
      <c r="V1838" s="94">
        <v>0</v>
      </c>
      <c r="W1838" s="94">
        <v>0</v>
      </c>
      <c r="X1838" s="94">
        <v>0</v>
      </c>
      <c r="Y1838" s="94">
        <v>0</v>
      </c>
      <c r="Z1838" s="94">
        <v>0</v>
      </c>
      <c r="AA1838" s="94">
        <v>0</v>
      </c>
      <c r="AB1838" s="94">
        <v>0</v>
      </c>
      <c r="AC1838" s="94">
        <f>_xlfn.XLOOKUP(B1838,'[3]Nur des jours'!$B:$B,'[3]Nur des jours'!$N:$N,"")</f>
        <v>0</v>
      </c>
      <c r="AD1838" s="94">
        <v>0</v>
      </c>
      <c r="AE1838" s="94">
        <v>0</v>
      </c>
      <c r="AF1838" s="94">
        <v>0</v>
      </c>
      <c r="AG1838" s="94">
        <v>0</v>
      </c>
      <c r="AH1838" s="94">
        <v>0</v>
      </c>
      <c r="AI1838" s="49" t="s">
        <v>6588</v>
      </c>
      <c r="AJ1838" s="49"/>
      <c r="AK1838" s="48" t="str" cm="1">
        <f t="array" ref="AK1838">IFERROR(_xlfn.IFS(
AM1838="MPR ISSUE","PDH",
AM1838="BSS Hardware Issue","BSS",
AM1838="Sites strategiques, MLL, Pylone, etc.","ENVTECH",
AM1838="AKTIVCO DEFAUT GE &amp; POWER Cabinet","AKTIVCO",
AM1838="AKTIVCO Coupure ENEO &amp; Baisse de tension","AKTIVCO GRID ONLY",
AM1838="Coupure ENEO &amp; Baisse de tension","IHS GRID ONLY",
AM1838="Defaut GE &amp; POWER Cabinet","IHS",
AM1838="Sharing","Partners",
AM1838="Sites strategiques &amp; DataCenter","SST &amp; DC",
AM1838="Exclu","Exclu",
AM1838="SAT","SAT",
AM1838="SPARE-ISSUE","SPARE-ISSUE",
AM1838="Fiber CAmtel","TRANS_FO_CAMTEL",
AM1838="Fiber AOF","Fiber AOF",
AM1838="Projet OCM (HUAWEI)","TRAVAUX-HUAWEI",
AM1838="Projet OCM (NOKIA)","TRAVAUX-NOKIA",
AM1838="ACCESS-ISSUE","ACCESS-ISSUE",
AM1838="Projet OCM (ZTE, NOKIA, autres projets)","TRAVAUX OCM",
AM1838="No root CAuse","No root cause",
AM1838="ODU HS","PDH",
AM1838="IP &amp; VLAN","PDH",
AM1838="Warehouse HUAWEI","SPARE-ISSUE",
AM1838="SPARE-HS","SPARE-ISSUE",
AM1838="Power Telco","BSS",AM1838="no impacts","no impacts"
),"")</f>
        <v>Exclu</v>
      </c>
      <c r="AL1838" s="48" t="str" cm="1">
        <f t="array" ref="AL1838">IFERROR(_xlfn.IFS(
AM1838="MPR ISSUE","TX ISSUE",
AM1838="BSS Hardware Issue","RAN ISSUE",
AM1838="Sites strategiques, MLL, Pylone, etc.","ENVTECH",
AM1838="AKTIVCO DEFAUT GE &amp; POWER Cabinet","POWER ISSUE",
AM1838="AKTIVCO Coupure ENEO &amp; Baisse de tension","POWER ISSUE",
AM1838="Coupure ENEO &amp; Baisse de tension","POWER ISSUE",
AM1838="Defaut GE &amp; POWER Cabinet","POWER ISSUE",
AM1838="Sharing","POWER ISSUE",
AM1838="Sites strategiques &amp; DataCenter","POWER ISSUE",
AM1838="Exclu","Exclu",
AM1838="SAT","TX ISSUE",
AM1838="SPARE-ISSUE","SPARE-ISSUE",
AM1838="Fiber CAmtel","TX ISSUE",
AM1838="Fiber AOF","TX ISSUE",
AM1838="Projet OCM (HUAWEI)","TRAVAUX-HUAWEI",
AM1838="Projet OCM (NOKIA)","TRAVAUX -NOKIA",
AM1838="ACCESS-ISSUE","ACCESS-ISSUE",
AM1838="Projet OCM (ZTE, NOKIA, autres projets)","TRAVAUX OCM",
AM1838="No root CAuse","No root cause",
AM1838="ODU HS","TX ISSUE",
AM1838="IP &amp; VLAN","TX ISSUE",
AM1838="Warehouse HUAWEI","SPARE-ISSUE",
AM1838="SPARE-HS","SPARE-ISSUE",
AM1838="Power Telco","RAN ISSUE",AM1838="no impacts","no impacts"
),"")</f>
        <v>Exclu</v>
      </c>
      <c r="AM1838" s="67" t="s">
        <v>6588</v>
      </c>
      <c r="AN1838" s="48" t="str" cm="1">
        <f t="array" ref="AN1838">IFERROR(_xlfn.IFS(
AM1838="MPR ISSUE","ACTIVE",
AM1838="BSS Hardware Issue","ACTIVE",
AM1838="Sites strategiques, MLL, Pylone, etc.","PASSIVE",
AM1838="AKTIVCO DEFAUT GE &amp; POWER Cabinet","PASSIVE",
AM1838="AKTIVCO Coupure ENEO &amp; Baisse de tension","PASSIVE",
AM1838="Coupure ENEO &amp; Baisse de tension","PASSIVE",
AM1838="Defaut GE &amp; POWER Cabinet","PASSIVE",
AM1838="Sharing","PASSIVE",
AM1838="Sites strategiques &amp; DataCenter","PASSIVE",
AM1838="Exclu","Exclu",
AM1838="SAT","ACTIVE",
AM1838="SPARE-ISSUE","SPARE-ISSUE",
AM1838="Fiber CAmtel","ACTIVE",
AM1838="Fiber AOF","ACTIVE",
AM1838="Projet OCM (HUAWEI)","PLANNED WORKS",
AM1838="Projet OCM (NOKIA)","PLANNED WORKS",
AM1838="ACCESS-ISSUE","ACCESS-ISSUE",
AM1838="Projet OCM (ZTE, NOKIA, autres projets)","PLANNED WORKS",
AM1838="No root CAuse","No root cause",
AM1838="ODU HS","ACTIVE",
AM1838="IP &amp; VLAN","ACTIVE",
AM1838="Warehouse HUAWEI","SPARE-ISSUE",
AM1838="SPARE-HS","SPARE-ISSUE",
AM1838="Power Telco","ACTIVE", AM1838="no impacts","no impacts"
),"")</f>
        <v>Exclu</v>
      </c>
      <c r="AO1838" s="93" t="s">
        <v>5537</v>
      </c>
      <c r="AP1838" s="101" t="str">
        <f t="shared" si="52"/>
        <v>CTR_335</v>
      </c>
      <c r="AR1838" s="17" t="s">
        <v>5537</v>
      </c>
      <c r="AS1838" s="7" t="s">
        <v>5537</v>
      </c>
      <c r="AT1838" s="6"/>
      <c r="AU1838" s="7"/>
      <c r="AV1838" s="3" t="s">
        <v>5537</v>
      </c>
      <c r="AW1838" s="18" t="s">
        <v>5537</v>
      </c>
      <c r="AX1838" s="18" t="s">
        <v>5537</v>
      </c>
      <c r="AY1838" s="18" t="s">
        <v>5537</v>
      </c>
      <c r="AZ1838" s="18" t="s">
        <v>5537</v>
      </c>
      <c r="BA1838" s="18" t="s">
        <v>5537</v>
      </c>
      <c r="BB1838" s="18" t="s">
        <v>5537</v>
      </c>
      <c r="BC1838" s="18" t="s">
        <v>5537</v>
      </c>
      <c r="BD1838" s="18" t="s">
        <v>5537</v>
      </c>
      <c r="BE1838" s="18" t="s">
        <v>5537</v>
      </c>
      <c r="BF1838" s="18" t="s">
        <v>5537</v>
      </c>
      <c r="BG1838" s="18" t="s">
        <v>5537</v>
      </c>
      <c r="BH1838" s="18" t="s">
        <v>5537</v>
      </c>
      <c r="BI1838" s="9" t="s">
        <v>5537</v>
      </c>
      <c r="BJ1838" s="14"/>
      <c r="BK1838" s="14" t="s">
        <v>5537</v>
      </c>
      <c r="BL1838" s="14" t="str">
        <f>_xlfn.XLOOKUP(B1838,'[4]cell downs 18042026 17h'!$B:$B,'[4]cell downs 18042026 17h'!$B:$B,"")</f>
        <v/>
      </c>
      <c r="BM1838" s="14" t="str">
        <f>_xlfn.XLOOKUP(B1838,'[5]Cells Huawei 19042026 15h'!$B:$B,'[5]Cells Huawei 19042026 15h'!$B:$B,"")</f>
        <v/>
      </c>
      <c r="BN1838" s="9" t="str">
        <f>_xlfn.XLOOKUP(B1838,'[6]cells down 19042026 9H40'!$B:$B,'[6]cells down 19042026 9H40'!$B:$B,"")</f>
        <v/>
      </c>
      <c r="BO1838" s="9" t="s">
        <v>4031</v>
      </c>
      <c r="BP1838" s="9" t="s">
        <v>5537</v>
      </c>
      <c r="BQ1838" s="115"/>
    </row>
    <row r="1839" spans="1:69" s="9" customFormat="1" x14ac:dyDescent="0.3">
      <c r="A1839" s="1" t="s">
        <v>3419</v>
      </c>
      <c r="B1839" s="8" t="s">
        <v>3420</v>
      </c>
      <c r="C1839" s="3" t="str">
        <f>_xlfn.XLOOKUP(B1839,'[1]daily break down'!$D:$D,'[1]daily break down'!$E:$E,"")</f>
        <v>Douala</v>
      </c>
      <c r="D1839" s="1" t="s">
        <v>11</v>
      </c>
      <c r="E1839" s="1" t="s">
        <v>12</v>
      </c>
      <c r="F1839" s="3" t="s">
        <v>31</v>
      </c>
      <c r="G1839" s="1" t="s">
        <v>32</v>
      </c>
      <c r="H1839" s="34" t="str">
        <f>_xlfn.XLOOKUP(B1839,[2]CALCULATION!$B:$B,[2]CALCULATION!$H:$H,"")</f>
        <v>ZTE</v>
      </c>
      <c r="I1839" s="28">
        <v>0</v>
      </c>
      <c r="J1839" s="28">
        <v>4.1730337896259782</v>
      </c>
      <c r="K1839" s="28">
        <v>0</v>
      </c>
      <c r="L1839" s="28">
        <v>2.9638868200198045</v>
      </c>
      <c r="M1839" s="28">
        <v>0</v>
      </c>
      <c r="N1839" s="28">
        <v>0</v>
      </c>
      <c r="O1839" s="28">
        <v>0</v>
      </c>
      <c r="P1839" s="28">
        <v>0</v>
      </c>
      <c r="Q1839" s="28">
        <v>0</v>
      </c>
      <c r="R1839" s="28">
        <v>0</v>
      </c>
      <c r="S1839" s="94">
        <v>0</v>
      </c>
      <c r="T1839" s="94">
        <f>_xlfn.XLOOKUP(B1839,'[3]Nur des jours'!$B:$B,'[3]Nur des jours'!$U:$U,"")</f>
        <v>0</v>
      </c>
      <c r="U1839" s="94">
        <v>0</v>
      </c>
      <c r="V1839" s="94">
        <v>0</v>
      </c>
      <c r="W1839" s="94">
        <v>0</v>
      </c>
      <c r="X1839" s="94">
        <v>0</v>
      </c>
      <c r="Y1839" s="94">
        <v>0</v>
      </c>
      <c r="Z1839" s="94">
        <v>1.8905183016438626E-3</v>
      </c>
      <c r="AA1839" s="94">
        <v>0</v>
      </c>
      <c r="AB1839" s="94">
        <v>0</v>
      </c>
      <c r="AC1839" s="94">
        <f>_xlfn.XLOOKUP(B1839,'[3]Nur des jours'!$B:$B,'[3]Nur des jours'!$N:$N,"")</f>
        <v>0</v>
      </c>
      <c r="AD1839" s="94">
        <v>0</v>
      </c>
      <c r="AE1839" s="94">
        <v>0</v>
      </c>
      <c r="AF1839" s="94">
        <v>0</v>
      </c>
      <c r="AG1839" s="94">
        <v>0</v>
      </c>
      <c r="AH1839" s="94">
        <v>0</v>
      </c>
      <c r="AI1839" s="49" t="s">
        <v>5559</v>
      </c>
      <c r="AJ1839" s="49"/>
      <c r="AK1839" s="48" t="str" cm="1">
        <f t="array" ref="AK1839">IFERROR(_xlfn.IFS(
AM1839="MPR ISSUE","PDH",
AM1839="BSS Hardware Issue","BSS",
AM1839="Sites strategiques, MLL, Pylone, etc.","ENVTECH",
AM1839="AKTIVCO DEFAUT GE &amp; POWER Cabinet","AKTIVCO",
AM1839="AKTIVCO Coupure ENEO &amp; Baisse de tension","AKTIVCO GRID ONLY",
AM1839="Coupure ENEO &amp; Baisse de tension","IHS GRID ONLY",
AM1839="Defaut GE &amp; POWER Cabinet","IHS",
AM1839="Sharing","Partners",
AM1839="Sites strategiques &amp; DataCenter","SST &amp; DC",
AM1839="Exclu","Exclu",
AM1839="SAT","SAT",
AM1839="SPARE-ISSUE","SPARE-ISSUE",
AM1839="Fiber CAmtel","TRANS_FO_CAMTEL",
AM1839="Fiber AOF","Fiber AOF",
AM1839="Projet OCM (HUAWEI)","TRAVAUX-HUAWEI",
AM1839="Projet OCM (NOKIA)","TRAVAUX-NOKIA",
AM1839="ACCESS-ISSUE","ACCESS-ISSUE",
AM1839="Projet OCM (ZTE, NOKIA, autres projets)","TRAVAUX OCM",
AM1839="No root CAuse","No root cause",
AM1839="ODU HS","PDH",
AM1839="IP &amp; VLAN","PDH",
AM1839="Warehouse HUAWEI","SPARE-ISSUE",
AM1839="SPARE-HS","SPARE-ISSUE",
AM1839="Power Telco","BSS",AM1839="no impacts","no impacts"
),"")</f>
        <v>no impacts</v>
      </c>
      <c r="AL1839" s="48" t="str" cm="1">
        <f t="array" ref="AL1839">IFERROR(_xlfn.IFS(
AM1839="MPR ISSUE","TX ISSUE",
AM1839="BSS Hardware Issue","RAN ISSUE",
AM1839="Sites strategiques, MLL, Pylone, etc.","ENVTECH",
AM1839="AKTIVCO DEFAUT GE &amp; POWER Cabinet","POWER ISSUE",
AM1839="AKTIVCO Coupure ENEO &amp; Baisse de tension","POWER ISSUE",
AM1839="Coupure ENEO &amp; Baisse de tension","POWER ISSUE",
AM1839="Defaut GE &amp; POWER Cabinet","POWER ISSUE",
AM1839="Sharing","POWER ISSUE",
AM1839="Sites strategiques &amp; DataCenter","POWER ISSUE",
AM1839="Exclu","Exclu",
AM1839="SAT","TX ISSUE",
AM1839="SPARE-ISSUE","SPARE-ISSUE",
AM1839="Fiber CAmtel","TX ISSUE",
AM1839="Fiber AOF","TX ISSUE",
AM1839="Projet OCM (HUAWEI)","TRAVAUX-HUAWEI",
AM1839="Projet OCM (NOKIA)","TRAVAUX -NOKIA",
AM1839="ACCESS-ISSUE","ACCESS-ISSUE",
AM1839="Projet OCM (ZTE, NOKIA, autres projets)","TRAVAUX OCM",
AM1839="No root CAuse","No root cause",
AM1839="ODU HS","TX ISSUE",
AM1839="IP &amp; VLAN","TX ISSUE",
AM1839="Warehouse HUAWEI","SPARE-ISSUE",
AM1839="SPARE-HS","SPARE-ISSUE",
AM1839="Power Telco","RAN ISSUE",AM1839="no impacts","no impacts"
),"")</f>
        <v>no impacts</v>
      </c>
      <c r="AM1839" s="67" t="s">
        <v>5605</v>
      </c>
      <c r="AN1839" s="48" t="str" cm="1">
        <f t="array" ref="AN1839">IFERROR(_xlfn.IFS(
AM1839="MPR ISSUE","ACTIVE",
AM1839="BSS Hardware Issue","ACTIVE",
AM1839="Sites strategiques, MLL, Pylone, etc.","PASSIVE",
AM1839="AKTIVCO DEFAUT GE &amp; POWER Cabinet","PASSIVE",
AM1839="AKTIVCO Coupure ENEO &amp; Baisse de tension","PASSIVE",
AM1839="Coupure ENEO &amp; Baisse de tension","PASSIVE",
AM1839="Defaut GE &amp; POWER Cabinet","PASSIVE",
AM1839="Sharing","PASSIVE",
AM1839="Sites strategiques &amp; DataCenter","PASSIVE",
AM1839="Exclu","Exclu",
AM1839="SAT","ACTIVE",
AM1839="SPARE-ISSUE","SPARE-ISSUE",
AM1839="Fiber CAmtel","ACTIVE",
AM1839="Fiber AOF","ACTIVE",
AM1839="Projet OCM (HUAWEI)","PLANNED WORKS",
AM1839="Projet OCM (NOKIA)","PLANNED WORKS",
AM1839="ACCESS-ISSUE","ACCESS-ISSUE",
AM1839="Projet OCM (ZTE, NOKIA, autres projets)","PLANNED WORKS",
AM1839="No root CAuse","No root cause",
AM1839="ODU HS","ACTIVE",
AM1839="IP &amp; VLAN","ACTIVE",
AM1839="Warehouse HUAWEI","SPARE-ISSUE",
AM1839="SPARE-HS","SPARE-ISSUE",
AM1839="Power Telco","ACTIVE", AM1839="no impacts","no impacts"
),"")</f>
        <v>no impacts</v>
      </c>
      <c r="AO1839" s="93" t="s">
        <v>5537</v>
      </c>
      <c r="AP1839" s="101" t="str">
        <f t="shared" si="52"/>
        <v>LIT_531</v>
      </c>
      <c r="AR1839" s="17" t="s">
        <v>5537</v>
      </c>
      <c r="AS1839" s="7" t="s">
        <v>5537</v>
      </c>
      <c r="AT1839" s="6"/>
      <c r="AU1839" s="7"/>
      <c r="AV1839" s="3" t="s">
        <v>5537</v>
      </c>
      <c r="AW1839" s="18" t="s">
        <v>5537</v>
      </c>
      <c r="AX1839" s="18" t="s">
        <v>5537</v>
      </c>
      <c r="AY1839" s="18" t="s">
        <v>5537</v>
      </c>
      <c r="AZ1839" s="18" t="s">
        <v>5537</v>
      </c>
      <c r="BA1839" s="18" t="s">
        <v>5537</v>
      </c>
      <c r="BB1839" s="18" t="s">
        <v>5537</v>
      </c>
      <c r="BC1839" s="18" t="s">
        <v>5537</v>
      </c>
      <c r="BD1839" s="18" t="s">
        <v>5537</v>
      </c>
      <c r="BE1839" s="18" t="s">
        <v>5537</v>
      </c>
      <c r="BF1839" s="18" t="s">
        <v>5537</v>
      </c>
      <c r="BG1839" s="18" t="s">
        <v>5537</v>
      </c>
      <c r="BH1839" s="18" t="s">
        <v>5537</v>
      </c>
      <c r="BI1839" s="9" t="s">
        <v>5537</v>
      </c>
      <c r="BJ1839" s="14"/>
      <c r="BK1839" s="14" t="s">
        <v>5537</v>
      </c>
      <c r="BL1839" s="14" t="str">
        <f>_xlfn.XLOOKUP(B1839,'[4]cell downs 18042026 17h'!$B:$B,'[4]cell downs 18042026 17h'!$B:$B,"")</f>
        <v/>
      </c>
      <c r="BM1839" s="14" t="str">
        <f>_xlfn.XLOOKUP(B1839,'[5]Cells Huawei 19042026 15h'!$B:$B,'[5]Cells Huawei 19042026 15h'!$B:$B,"")</f>
        <v/>
      </c>
      <c r="BN1839" s="9" t="str">
        <f>_xlfn.XLOOKUP(B1839,'[6]cells down 19042026 9H40'!$B:$B,'[6]cells down 19042026 9H40'!$B:$B,"")</f>
        <v/>
      </c>
      <c r="BO1839" s="9" t="s">
        <v>3420</v>
      </c>
      <c r="BP1839" s="9" t="s">
        <v>594</v>
      </c>
      <c r="BQ1839" s="115"/>
    </row>
    <row r="1840" spans="1:69" s="9" customFormat="1" x14ac:dyDescent="0.3">
      <c r="A1840" s="1" t="s">
        <v>382</v>
      </c>
      <c r="B1840" s="8" t="s">
        <v>383</v>
      </c>
      <c r="C1840" s="3" t="str">
        <f>_xlfn.XLOOKUP(B1840,'[1]daily break down'!$D:$D,'[1]daily break down'!$E:$E,"")</f>
        <v>Douala</v>
      </c>
      <c r="D1840" s="1" t="s">
        <v>21</v>
      </c>
      <c r="E1840" s="1" t="s">
        <v>30</v>
      </c>
      <c r="F1840" s="3" t="s">
        <v>31</v>
      </c>
      <c r="G1840" s="1" t="s">
        <v>32</v>
      </c>
      <c r="H1840" s="34" t="str">
        <f>_xlfn.XLOOKUP(B1840,[2]CALCULATION!$B:$B,[2]CALCULATION!$H:$H,"")</f>
        <v>ZTE</v>
      </c>
      <c r="I1840" s="28">
        <v>0</v>
      </c>
      <c r="J1840" s="28">
        <v>0</v>
      </c>
      <c r="K1840" s="28">
        <v>0</v>
      </c>
      <c r="L1840" s="28">
        <v>2.1085521340741318</v>
      </c>
      <c r="M1840" s="28">
        <v>0</v>
      </c>
      <c r="N1840" s="28">
        <v>0</v>
      </c>
      <c r="O1840" s="28">
        <v>0</v>
      </c>
      <c r="P1840" s="28">
        <v>0</v>
      </c>
      <c r="Q1840" s="28">
        <v>0</v>
      </c>
      <c r="R1840" s="28">
        <v>0</v>
      </c>
      <c r="S1840" s="94">
        <v>0</v>
      </c>
      <c r="T1840" s="94">
        <f>_xlfn.XLOOKUP(B1840,'[3]Nur des jours'!$B:$B,'[3]Nur des jours'!$U:$U,"")</f>
        <v>0</v>
      </c>
      <c r="U1840" s="94">
        <v>0</v>
      </c>
      <c r="V1840" s="94">
        <v>0</v>
      </c>
      <c r="W1840" s="94">
        <v>0</v>
      </c>
      <c r="X1840" s="94">
        <v>0</v>
      </c>
      <c r="Y1840" s="94">
        <v>0</v>
      </c>
      <c r="Z1840" s="94">
        <v>0</v>
      </c>
      <c r="AA1840" s="94">
        <v>0</v>
      </c>
      <c r="AB1840" s="94">
        <v>0</v>
      </c>
      <c r="AC1840" s="94">
        <f>_xlfn.XLOOKUP(B1840,'[3]Nur des jours'!$B:$B,'[3]Nur des jours'!$N:$N,"")</f>
        <v>0</v>
      </c>
      <c r="AD1840" s="94">
        <v>0</v>
      </c>
      <c r="AE1840" s="94">
        <v>0</v>
      </c>
      <c r="AF1840" s="94">
        <v>0</v>
      </c>
      <c r="AG1840" s="94">
        <v>0</v>
      </c>
      <c r="AH1840" s="94">
        <v>0</v>
      </c>
      <c r="AI1840" s="49" t="s">
        <v>5559</v>
      </c>
      <c r="AJ1840" s="49"/>
      <c r="AK1840" s="48" t="str" cm="1">
        <f t="array" ref="AK1840">IFERROR(_xlfn.IFS(
AM1840="MPR ISSUE","PDH",
AM1840="BSS Hardware Issue","BSS",
AM1840="Sites strategiques, MLL, Pylone, etc.","ENVTECH",
AM1840="AKTIVCO DEFAUT GE &amp; POWER Cabinet","AKTIVCO",
AM1840="AKTIVCO Coupure ENEO &amp; Baisse de tension","AKTIVCO GRID ONLY",
AM1840="Coupure ENEO &amp; Baisse de tension","IHS GRID ONLY",
AM1840="Defaut GE &amp; POWER Cabinet","IHS",
AM1840="Sharing","Partners",
AM1840="Sites strategiques &amp; DataCenter","SST &amp; DC",
AM1840="Exclu","Exclu",
AM1840="SAT","SAT",
AM1840="SPARE-ISSUE","SPARE-ISSUE",
AM1840="Fiber CAmtel","TRANS_FO_CAMTEL",
AM1840="Fiber AOF","Fiber AOF",
AM1840="Projet OCM (HUAWEI)","TRAVAUX-HUAWEI",
AM1840="Projet OCM (NOKIA)","TRAVAUX-NOKIA",
AM1840="ACCESS-ISSUE","ACCESS-ISSUE",
AM1840="Projet OCM (ZTE, NOKIA, autres projets)","TRAVAUX OCM",
AM1840="No root CAuse","No root cause",
AM1840="ODU HS","PDH",
AM1840="IP &amp; VLAN","PDH",
AM1840="Warehouse HUAWEI","SPARE-ISSUE",
AM1840="SPARE-HS","SPARE-ISSUE",
AM1840="Power Telco","BSS",AM1840="no impacts","no impacts"
),"")</f>
        <v>no impacts</v>
      </c>
      <c r="AL1840" s="48" t="str" cm="1">
        <f t="array" ref="AL1840">IFERROR(_xlfn.IFS(
AM1840="MPR ISSUE","TX ISSUE",
AM1840="BSS Hardware Issue","RAN ISSUE",
AM1840="Sites strategiques, MLL, Pylone, etc.","ENVTECH",
AM1840="AKTIVCO DEFAUT GE &amp; POWER Cabinet","POWER ISSUE",
AM1840="AKTIVCO Coupure ENEO &amp; Baisse de tension","POWER ISSUE",
AM1840="Coupure ENEO &amp; Baisse de tension","POWER ISSUE",
AM1840="Defaut GE &amp; POWER Cabinet","POWER ISSUE",
AM1840="Sharing","POWER ISSUE",
AM1840="Sites strategiques &amp; DataCenter","POWER ISSUE",
AM1840="Exclu","Exclu",
AM1840="SAT","TX ISSUE",
AM1840="SPARE-ISSUE","SPARE-ISSUE",
AM1840="Fiber CAmtel","TX ISSUE",
AM1840="Fiber AOF","TX ISSUE",
AM1840="Projet OCM (HUAWEI)","TRAVAUX-HUAWEI",
AM1840="Projet OCM (NOKIA)","TRAVAUX -NOKIA",
AM1840="ACCESS-ISSUE","ACCESS-ISSUE",
AM1840="Projet OCM (ZTE, NOKIA, autres projets)","TRAVAUX OCM",
AM1840="No root CAuse","No root cause",
AM1840="ODU HS","TX ISSUE",
AM1840="IP &amp; VLAN","TX ISSUE",
AM1840="Warehouse HUAWEI","SPARE-ISSUE",
AM1840="SPARE-HS","SPARE-ISSUE",
AM1840="Power Telco","RAN ISSUE",AM1840="no impacts","no impacts"
),"")</f>
        <v>no impacts</v>
      </c>
      <c r="AM1840" s="67" t="s">
        <v>5605</v>
      </c>
      <c r="AN1840" s="48" t="str" cm="1">
        <f t="array" ref="AN1840">IFERROR(_xlfn.IFS(
AM1840="MPR ISSUE","ACTIVE",
AM1840="BSS Hardware Issue","ACTIVE",
AM1840="Sites strategiques, MLL, Pylone, etc.","PASSIVE",
AM1840="AKTIVCO DEFAUT GE &amp; POWER Cabinet","PASSIVE",
AM1840="AKTIVCO Coupure ENEO &amp; Baisse de tension","PASSIVE",
AM1840="Coupure ENEO &amp; Baisse de tension","PASSIVE",
AM1840="Defaut GE &amp; POWER Cabinet","PASSIVE",
AM1840="Sharing","PASSIVE",
AM1840="Sites strategiques &amp; DataCenter","PASSIVE",
AM1840="Exclu","Exclu",
AM1840="SAT","ACTIVE",
AM1840="SPARE-ISSUE","SPARE-ISSUE",
AM1840="Fiber CAmtel","ACTIVE",
AM1840="Fiber AOF","ACTIVE",
AM1840="Projet OCM (HUAWEI)","PLANNED WORKS",
AM1840="Projet OCM (NOKIA)","PLANNED WORKS",
AM1840="ACCESS-ISSUE","ACCESS-ISSUE",
AM1840="Projet OCM (ZTE, NOKIA, autres projets)","PLANNED WORKS",
AM1840="No root CAuse","No root cause",
AM1840="ODU HS","ACTIVE",
AM1840="IP &amp; VLAN","ACTIVE",
AM1840="Warehouse HUAWEI","SPARE-ISSUE",
AM1840="SPARE-HS","SPARE-ISSUE",
AM1840="Power Telco","ACTIVE", AM1840="no impacts","no impacts"
),"")</f>
        <v>no impacts</v>
      </c>
      <c r="AO1840" s="93" t="s">
        <v>5537</v>
      </c>
      <c r="AP1840" s="101" t="str">
        <f t="shared" si="52"/>
        <v>LIT_596</v>
      </c>
      <c r="AR1840" s="17" t="s">
        <v>5537</v>
      </c>
      <c r="AS1840" s="7" t="s">
        <v>5537</v>
      </c>
      <c r="AT1840" s="6"/>
      <c r="AU1840" s="7"/>
      <c r="AV1840" s="3" t="s">
        <v>5537</v>
      </c>
      <c r="AW1840" s="18" t="s">
        <v>5537</v>
      </c>
      <c r="AX1840" s="18" t="s">
        <v>5537</v>
      </c>
      <c r="AY1840" s="18" t="s">
        <v>5537</v>
      </c>
      <c r="AZ1840" s="18" t="s">
        <v>5537</v>
      </c>
      <c r="BA1840" s="18" t="s">
        <v>5537</v>
      </c>
      <c r="BB1840" s="18" t="s">
        <v>5537</v>
      </c>
      <c r="BC1840" s="18" t="s">
        <v>5537</v>
      </c>
      <c r="BD1840" s="18" t="s">
        <v>5537</v>
      </c>
      <c r="BE1840" s="18" t="s">
        <v>5537</v>
      </c>
      <c r="BF1840" s="18" t="s">
        <v>5537</v>
      </c>
      <c r="BG1840" s="18" t="s">
        <v>5537</v>
      </c>
      <c r="BH1840" s="18" t="s">
        <v>5537</v>
      </c>
      <c r="BI1840" s="9" t="s">
        <v>5537</v>
      </c>
      <c r="BJ1840" s="14"/>
      <c r="BK1840" s="14" t="s">
        <v>5537</v>
      </c>
      <c r="BL1840" s="14" t="str">
        <f>_xlfn.XLOOKUP(B1840,'[4]cell downs 18042026 17h'!$B:$B,'[4]cell downs 18042026 17h'!$B:$B,"")</f>
        <v/>
      </c>
      <c r="BM1840" s="14" t="str">
        <f>_xlfn.XLOOKUP(B1840,'[5]Cells Huawei 19042026 15h'!$B:$B,'[5]Cells Huawei 19042026 15h'!$B:$B,"")</f>
        <v/>
      </c>
      <c r="BN1840" s="9" t="str">
        <f>_xlfn.XLOOKUP(B1840,'[6]cells down 19042026 9H40'!$B:$B,'[6]cells down 19042026 9H40'!$B:$B,"")</f>
        <v/>
      </c>
      <c r="BO1840" s="9" t="s">
        <v>5537</v>
      </c>
      <c r="BP1840" s="9" t="s">
        <v>12</v>
      </c>
      <c r="BQ1840" s="115"/>
    </row>
    <row r="1841" spans="1:69" s="9" customFormat="1" x14ac:dyDescent="0.3">
      <c r="A1841" s="1" t="s">
        <v>3878</v>
      </c>
      <c r="B1841" s="8" t="s">
        <v>3879</v>
      </c>
      <c r="C1841" s="3" t="str">
        <f>_xlfn.XLOOKUP(B1841,'[1]daily break down'!$D:$D,'[1]daily break down'!$E:$E,"")</f>
        <v>Garoua</v>
      </c>
      <c r="D1841" s="1" t="s">
        <v>11</v>
      </c>
      <c r="E1841" s="1" t="s">
        <v>12</v>
      </c>
      <c r="F1841" s="3" t="s">
        <v>23</v>
      </c>
      <c r="G1841" s="1" t="s">
        <v>24</v>
      </c>
      <c r="H1841" s="32" t="str">
        <f>_xlfn.XLOOKUP(B1841,[2]CALCULATION!$B:$B,[2]CALCULATION!$H:$H,"")</f>
        <v>Huawei</v>
      </c>
      <c r="I1841" s="28">
        <v>0</v>
      </c>
      <c r="J1841" s="28">
        <v>0</v>
      </c>
      <c r="K1841" s="28">
        <v>0</v>
      </c>
      <c r="L1841" s="28">
        <v>1.5103636073086726</v>
      </c>
      <c r="M1841" s="28">
        <v>0</v>
      </c>
      <c r="N1841" s="28">
        <v>0</v>
      </c>
      <c r="O1841" s="28">
        <v>0</v>
      </c>
      <c r="P1841" s="28">
        <v>0</v>
      </c>
      <c r="Q1841" s="28">
        <v>0</v>
      </c>
      <c r="R1841" s="28">
        <v>0</v>
      </c>
      <c r="S1841" s="94">
        <v>0</v>
      </c>
      <c r="T1841" s="94">
        <f>_xlfn.XLOOKUP(B1841,'[3]Nur des jours'!$B:$B,'[3]Nur des jours'!$U:$U,"")</f>
        <v>0</v>
      </c>
      <c r="U1841" s="94">
        <v>0</v>
      </c>
      <c r="V1841" s="94">
        <v>0</v>
      </c>
      <c r="W1841" s="94">
        <v>0</v>
      </c>
      <c r="X1841" s="94">
        <v>0</v>
      </c>
      <c r="Y1841" s="94">
        <v>0</v>
      </c>
      <c r="Z1841" s="94">
        <v>0</v>
      </c>
      <c r="AA1841" s="94">
        <v>0</v>
      </c>
      <c r="AB1841" s="94">
        <v>0</v>
      </c>
      <c r="AC1841" s="94">
        <f>_xlfn.XLOOKUP(B1841,'[3]Nur des jours'!$B:$B,'[3]Nur des jours'!$N:$N,"")</f>
        <v>0</v>
      </c>
      <c r="AD1841" s="94">
        <v>0</v>
      </c>
      <c r="AE1841" s="94">
        <v>0</v>
      </c>
      <c r="AF1841" s="94">
        <v>0</v>
      </c>
      <c r="AG1841" s="94">
        <v>0</v>
      </c>
      <c r="AH1841" s="94">
        <v>0</v>
      </c>
      <c r="AI1841" s="49" t="s">
        <v>5559</v>
      </c>
      <c r="AJ1841" s="49"/>
      <c r="AK1841" s="48" t="str" cm="1">
        <f t="array" ref="AK1841">IFERROR(_xlfn.IFS(
AM1841="MPR ISSUE","PDH",
AM1841="BSS Hardware Issue","BSS",
AM1841="Sites strategiques, MLL, Pylone, etc.","ENVTECH",
AM1841="AKTIVCO DEFAUT GE &amp; POWER Cabinet","AKTIVCO",
AM1841="AKTIVCO Coupure ENEO &amp; Baisse de tension","AKTIVCO GRID ONLY",
AM1841="Coupure ENEO &amp; Baisse de tension","IHS GRID ONLY",
AM1841="Defaut GE &amp; POWER Cabinet","IHS",
AM1841="Sharing","Partners",
AM1841="Sites strategiques &amp; DataCenter","SST &amp; DC",
AM1841="Exclu","Exclu",
AM1841="SAT","SAT",
AM1841="SPARE-ISSUE","SPARE-ISSUE",
AM1841="Fiber CAmtel","TRANS_FO_CAMTEL",
AM1841="Fiber AOF","Fiber AOF",
AM1841="Projet OCM (HUAWEI)","TRAVAUX-HUAWEI",
AM1841="Projet OCM (NOKIA)","TRAVAUX-NOKIA",
AM1841="ACCESS-ISSUE","ACCESS-ISSUE",
AM1841="Projet OCM (ZTE, NOKIA, autres projets)","TRAVAUX OCM",
AM1841="No root CAuse","No root cause",
AM1841="ODU HS","PDH",
AM1841="IP &amp; VLAN","PDH",
AM1841="Warehouse HUAWEI","SPARE-ISSUE",
AM1841="SPARE-HS","SPARE-ISSUE",
AM1841="Power Telco","BSS",AM1841="no impacts","no impacts"
),"")</f>
        <v>no impacts</v>
      </c>
      <c r="AL1841" s="48" t="str" cm="1">
        <f t="array" ref="AL1841">IFERROR(_xlfn.IFS(
AM1841="MPR ISSUE","TX ISSUE",
AM1841="BSS Hardware Issue","RAN ISSUE",
AM1841="Sites strategiques, MLL, Pylone, etc.","ENVTECH",
AM1841="AKTIVCO DEFAUT GE &amp; POWER Cabinet","POWER ISSUE",
AM1841="AKTIVCO Coupure ENEO &amp; Baisse de tension","POWER ISSUE",
AM1841="Coupure ENEO &amp; Baisse de tension","POWER ISSUE",
AM1841="Defaut GE &amp; POWER Cabinet","POWER ISSUE",
AM1841="Sharing","POWER ISSUE",
AM1841="Sites strategiques &amp; DataCenter","POWER ISSUE",
AM1841="Exclu","Exclu",
AM1841="SAT","TX ISSUE",
AM1841="SPARE-ISSUE","SPARE-ISSUE",
AM1841="Fiber CAmtel","TX ISSUE",
AM1841="Fiber AOF","TX ISSUE",
AM1841="Projet OCM (HUAWEI)","TRAVAUX-HUAWEI",
AM1841="Projet OCM (NOKIA)","TRAVAUX -NOKIA",
AM1841="ACCESS-ISSUE","ACCESS-ISSUE",
AM1841="Projet OCM (ZTE, NOKIA, autres projets)","TRAVAUX OCM",
AM1841="No root CAuse","No root cause",
AM1841="ODU HS","TX ISSUE",
AM1841="IP &amp; VLAN","TX ISSUE",
AM1841="Warehouse HUAWEI","SPARE-ISSUE",
AM1841="SPARE-HS","SPARE-ISSUE",
AM1841="Power Telco","RAN ISSUE",AM1841="no impacts","no impacts"
),"")</f>
        <v>no impacts</v>
      </c>
      <c r="AM1841" s="67" t="s">
        <v>5605</v>
      </c>
      <c r="AN1841" s="48" t="str" cm="1">
        <f t="array" ref="AN1841">IFERROR(_xlfn.IFS(
AM1841="MPR ISSUE","ACTIVE",
AM1841="BSS Hardware Issue","ACTIVE",
AM1841="Sites strategiques, MLL, Pylone, etc.","PASSIVE",
AM1841="AKTIVCO DEFAUT GE &amp; POWER Cabinet","PASSIVE",
AM1841="AKTIVCO Coupure ENEO &amp; Baisse de tension","PASSIVE",
AM1841="Coupure ENEO &amp; Baisse de tension","PASSIVE",
AM1841="Defaut GE &amp; POWER Cabinet","PASSIVE",
AM1841="Sharing","PASSIVE",
AM1841="Sites strategiques &amp; DataCenter","PASSIVE",
AM1841="Exclu","Exclu",
AM1841="SAT","ACTIVE",
AM1841="SPARE-ISSUE","SPARE-ISSUE",
AM1841="Fiber CAmtel","ACTIVE",
AM1841="Fiber AOF","ACTIVE",
AM1841="Projet OCM (HUAWEI)","PLANNED WORKS",
AM1841="Projet OCM (NOKIA)","PLANNED WORKS",
AM1841="ACCESS-ISSUE","ACCESS-ISSUE",
AM1841="Projet OCM (ZTE, NOKIA, autres projets)","PLANNED WORKS",
AM1841="No root CAuse","No root cause",
AM1841="ODU HS","ACTIVE",
AM1841="IP &amp; VLAN","ACTIVE",
AM1841="Warehouse HUAWEI","SPARE-ISSUE",
AM1841="SPARE-HS","SPARE-ISSUE",
AM1841="Power Telco","ACTIVE", AM1841="no impacts","no impacts"
),"")</f>
        <v>no impacts</v>
      </c>
      <c r="AO1841" s="93" t="s">
        <v>5537</v>
      </c>
      <c r="AP1841" s="101" t="str">
        <f t="shared" si="52"/>
        <v>NRD_072</v>
      </c>
      <c r="AR1841" s="17" t="s">
        <v>5537</v>
      </c>
      <c r="AS1841" s="7" t="s">
        <v>5537</v>
      </c>
      <c r="AT1841" s="6"/>
      <c r="AU1841" s="7"/>
      <c r="AV1841" s="3" t="s">
        <v>5537</v>
      </c>
      <c r="AW1841" s="18" t="s">
        <v>5537</v>
      </c>
      <c r="AX1841" s="18" t="s">
        <v>5537</v>
      </c>
      <c r="AY1841" s="18" t="s">
        <v>5537</v>
      </c>
      <c r="AZ1841" s="18" t="s">
        <v>5537</v>
      </c>
      <c r="BA1841" s="18" t="s">
        <v>5537</v>
      </c>
      <c r="BB1841" s="18" t="s">
        <v>5537</v>
      </c>
      <c r="BC1841" s="18" t="s">
        <v>5537</v>
      </c>
      <c r="BD1841" s="18" t="s">
        <v>5537</v>
      </c>
      <c r="BE1841" s="18" t="s">
        <v>5537</v>
      </c>
      <c r="BF1841" s="18" t="s">
        <v>5537</v>
      </c>
      <c r="BG1841" s="18" t="s">
        <v>5537</v>
      </c>
      <c r="BH1841" s="18" t="s">
        <v>5537</v>
      </c>
      <c r="BI1841" s="9" t="s">
        <v>5537</v>
      </c>
      <c r="BJ1841" s="14"/>
      <c r="BK1841" s="14" t="s">
        <v>5537</v>
      </c>
      <c r="BL1841" s="14" t="str">
        <f>_xlfn.XLOOKUP(B1841,'[4]cell downs 18042026 17h'!$B:$B,'[4]cell downs 18042026 17h'!$B:$B,"")</f>
        <v/>
      </c>
      <c r="BM1841" s="14" t="str">
        <f>_xlfn.XLOOKUP(B1841,'[5]Cells Huawei 19042026 15h'!$B:$B,'[5]Cells Huawei 19042026 15h'!$B:$B,"")</f>
        <v/>
      </c>
      <c r="BN1841" s="9" t="str">
        <f>_xlfn.XLOOKUP(B1841,'[6]cells down 19042026 9H40'!$B:$B,'[6]cells down 19042026 9H40'!$B:$B,"")</f>
        <v/>
      </c>
      <c r="BO1841" s="9" t="s">
        <v>3879</v>
      </c>
      <c r="BP1841" s="9" t="s">
        <v>12</v>
      </c>
      <c r="BQ1841" s="115"/>
    </row>
    <row r="1842" spans="1:69" s="9" customFormat="1" x14ac:dyDescent="0.3">
      <c r="A1842" s="1" t="s">
        <v>4059</v>
      </c>
      <c r="B1842" s="8" t="s">
        <v>4060</v>
      </c>
      <c r="C1842" s="3" t="str">
        <f>_xlfn.XLOOKUP(B1842,'[1]daily break down'!$D:$D,'[1]daily break down'!$E:$E,"")</f>
        <v>CENTRE</v>
      </c>
      <c r="D1842" s="1" t="s">
        <v>11</v>
      </c>
      <c r="E1842" s="1" t="s">
        <v>12</v>
      </c>
      <c r="F1842" s="3" t="s">
        <v>226</v>
      </c>
      <c r="G1842" s="1" t="s">
        <v>4061</v>
      </c>
      <c r="H1842" s="34" t="str">
        <f>_xlfn.XLOOKUP(B1842,[2]CALCULATION!$B:$B,[2]CALCULATION!$H:$H,"")</f>
        <v>ZTE</v>
      </c>
      <c r="I1842" s="28">
        <v>0</v>
      </c>
      <c r="J1842" s="28">
        <v>0</v>
      </c>
      <c r="K1842" s="28">
        <v>0</v>
      </c>
      <c r="L1842" s="28">
        <v>0</v>
      </c>
      <c r="M1842" s="28">
        <v>0</v>
      </c>
      <c r="N1842" s="28">
        <v>0</v>
      </c>
      <c r="O1842" s="28">
        <v>0</v>
      </c>
      <c r="P1842" s="28">
        <v>0</v>
      </c>
      <c r="Q1842" s="28">
        <v>0</v>
      </c>
      <c r="R1842" s="28">
        <v>0</v>
      </c>
      <c r="S1842" s="94">
        <v>0</v>
      </c>
      <c r="T1842" s="94">
        <f>_xlfn.XLOOKUP(B1842,'[3]Nur des jours'!$B:$B,'[3]Nur des jours'!$U:$U,"")</f>
        <v>0</v>
      </c>
      <c r="U1842" s="94">
        <v>0</v>
      </c>
      <c r="V1842" s="94">
        <v>0</v>
      </c>
      <c r="W1842" s="94">
        <v>0</v>
      </c>
      <c r="X1842" s="94">
        <v>0</v>
      </c>
      <c r="Y1842" s="94">
        <v>0</v>
      </c>
      <c r="Z1842" s="94">
        <v>0</v>
      </c>
      <c r="AA1842" s="94">
        <v>0</v>
      </c>
      <c r="AB1842" s="94">
        <v>0</v>
      </c>
      <c r="AC1842" s="94">
        <f>_xlfn.XLOOKUP(B1842,'[3]Nur des jours'!$B:$B,'[3]Nur des jours'!$N:$N,"")</f>
        <v>0</v>
      </c>
      <c r="AD1842" s="94">
        <v>0</v>
      </c>
      <c r="AE1842" s="94">
        <v>0</v>
      </c>
      <c r="AF1842" s="94">
        <v>0</v>
      </c>
      <c r="AG1842" s="94">
        <v>0</v>
      </c>
      <c r="AH1842" s="94">
        <v>0</v>
      </c>
      <c r="AI1842" s="49" t="s">
        <v>6588</v>
      </c>
      <c r="AJ1842" s="49"/>
      <c r="AK1842" s="48" t="str" cm="1">
        <f t="array" ref="AK1842">IFERROR(_xlfn.IFS(
AM1842="MPR ISSUE","PDH",
AM1842="BSS Hardware Issue","BSS",
AM1842="Sites strategiques, MLL, Pylone, etc.","ENVTECH",
AM1842="AKTIVCO DEFAUT GE &amp; POWER Cabinet","AKTIVCO",
AM1842="AKTIVCO Coupure ENEO &amp; Baisse de tension","AKTIVCO GRID ONLY",
AM1842="Coupure ENEO &amp; Baisse de tension","IHS GRID ONLY",
AM1842="Defaut GE &amp; POWER Cabinet","IHS",
AM1842="Sharing","Partners",
AM1842="Sites strategiques &amp; DataCenter","SST &amp; DC",
AM1842="Exclu","Exclu",
AM1842="SAT","SAT",
AM1842="SPARE-ISSUE","SPARE-ISSUE",
AM1842="Fiber CAmtel","TRANS_FO_CAMTEL",
AM1842="Fiber AOF","Fiber AOF",
AM1842="Projet OCM (HUAWEI)","TRAVAUX-HUAWEI",
AM1842="Projet OCM (NOKIA)","TRAVAUX-NOKIA",
AM1842="ACCESS-ISSUE","ACCESS-ISSUE",
AM1842="Projet OCM (ZTE, NOKIA, autres projets)","TRAVAUX OCM",
AM1842="No root CAuse","No root cause",
AM1842="ODU HS","PDH",
AM1842="IP &amp; VLAN","PDH",
AM1842="Warehouse HUAWEI","SPARE-ISSUE",
AM1842="SPARE-HS","SPARE-ISSUE",
AM1842="Power Telco","BSS",AM1842="no impacts","no impacts"
),"")</f>
        <v>Exclu</v>
      </c>
      <c r="AL1842" s="48" t="str" cm="1">
        <f t="array" ref="AL1842">IFERROR(_xlfn.IFS(
AM1842="MPR ISSUE","TX ISSUE",
AM1842="BSS Hardware Issue","RAN ISSUE",
AM1842="Sites strategiques, MLL, Pylone, etc.","ENVTECH",
AM1842="AKTIVCO DEFAUT GE &amp; POWER Cabinet","POWER ISSUE",
AM1842="AKTIVCO Coupure ENEO &amp; Baisse de tension","POWER ISSUE",
AM1842="Coupure ENEO &amp; Baisse de tension","POWER ISSUE",
AM1842="Defaut GE &amp; POWER Cabinet","POWER ISSUE",
AM1842="Sharing","POWER ISSUE",
AM1842="Sites strategiques &amp; DataCenter","POWER ISSUE",
AM1842="Exclu","Exclu",
AM1842="SAT","TX ISSUE",
AM1842="SPARE-ISSUE","SPARE-ISSUE",
AM1842="Fiber CAmtel","TX ISSUE",
AM1842="Fiber AOF","TX ISSUE",
AM1842="Projet OCM (HUAWEI)","TRAVAUX-HUAWEI",
AM1842="Projet OCM (NOKIA)","TRAVAUX -NOKIA",
AM1842="ACCESS-ISSUE","ACCESS-ISSUE",
AM1842="Projet OCM (ZTE, NOKIA, autres projets)","TRAVAUX OCM",
AM1842="No root CAuse","No root cause",
AM1842="ODU HS","TX ISSUE",
AM1842="IP &amp; VLAN","TX ISSUE",
AM1842="Warehouse HUAWEI","SPARE-ISSUE",
AM1842="SPARE-HS","SPARE-ISSUE",
AM1842="Power Telco","RAN ISSUE",AM1842="no impacts","no impacts"
),"")</f>
        <v>Exclu</v>
      </c>
      <c r="AM1842" s="67" t="s">
        <v>6588</v>
      </c>
      <c r="AN1842" s="48" t="str" cm="1">
        <f t="array" ref="AN1842">IFERROR(_xlfn.IFS(
AM1842="MPR ISSUE","ACTIVE",
AM1842="BSS Hardware Issue","ACTIVE",
AM1842="Sites strategiques, MLL, Pylone, etc.","PASSIVE",
AM1842="AKTIVCO DEFAUT GE &amp; POWER Cabinet","PASSIVE",
AM1842="AKTIVCO Coupure ENEO &amp; Baisse de tension","PASSIVE",
AM1842="Coupure ENEO &amp; Baisse de tension","PASSIVE",
AM1842="Defaut GE &amp; POWER Cabinet","PASSIVE",
AM1842="Sharing","PASSIVE",
AM1842="Sites strategiques &amp; DataCenter","PASSIVE",
AM1842="Exclu","Exclu",
AM1842="SAT","ACTIVE",
AM1842="SPARE-ISSUE","SPARE-ISSUE",
AM1842="Fiber CAmtel","ACTIVE",
AM1842="Fiber AOF","ACTIVE",
AM1842="Projet OCM (HUAWEI)","PLANNED WORKS",
AM1842="Projet OCM (NOKIA)","PLANNED WORKS",
AM1842="ACCESS-ISSUE","ACCESS-ISSUE",
AM1842="Projet OCM (ZTE, NOKIA, autres projets)","PLANNED WORKS",
AM1842="No root CAuse","No root cause",
AM1842="ODU HS","ACTIVE",
AM1842="IP &amp; VLAN","ACTIVE",
AM1842="Warehouse HUAWEI","SPARE-ISSUE",
AM1842="SPARE-HS","SPARE-ISSUE",
AM1842="Power Telco","ACTIVE", AM1842="no impacts","no impacts"
),"")</f>
        <v>Exclu</v>
      </c>
      <c r="AO1842" s="93" t="s">
        <v>5537</v>
      </c>
      <c r="AP1842" s="101" t="str">
        <f t="shared" si="52"/>
        <v>EST_036</v>
      </c>
      <c r="AR1842" s="17" t="s">
        <v>5537</v>
      </c>
      <c r="AS1842" s="7" t="s">
        <v>5537</v>
      </c>
      <c r="AT1842" s="6"/>
      <c r="AU1842" s="7"/>
      <c r="AV1842" s="3" t="s">
        <v>5537</v>
      </c>
      <c r="AW1842" s="18" t="s">
        <v>5537</v>
      </c>
      <c r="AX1842" s="18" t="s">
        <v>5537</v>
      </c>
      <c r="AY1842" s="18" t="s">
        <v>5537</v>
      </c>
      <c r="AZ1842" s="18" t="s">
        <v>5537</v>
      </c>
      <c r="BA1842" s="18" t="s">
        <v>5537</v>
      </c>
      <c r="BB1842" s="18" t="s">
        <v>5537</v>
      </c>
      <c r="BC1842" s="18" t="s">
        <v>5537</v>
      </c>
      <c r="BD1842" s="18" t="s">
        <v>5537</v>
      </c>
      <c r="BE1842" s="18" t="s">
        <v>5537</v>
      </c>
      <c r="BF1842" s="18" t="s">
        <v>5537</v>
      </c>
      <c r="BG1842" s="18" t="s">
        <v>5537</v>
      </c>
      <c r="BH1842" s="18" t="s">
        <v>5537</v>
      </c>
      <c r="BI1842" s="9" t="s">
        <v>5537</v>
      </c>
      <c r="BJ1842" s="14"/>
      <c r="BK1842" s="14" t="s">
        <v>5537</v>
      </c>
      <c r="BL1842" s="14" t="str">
        <f>_xlfn.XLOOKUP(B1842,'[4]cell downs 18042026 17h'!$B:$B,'[4]cell downs 18042026 17h'!$B:$B,"")</f>
        <v/>
      </c>
      <c r="BM1842" s="14" t="str">
        <f>_xlfn.XLOOKUP(B1842,'[5]Cells Huawei 19042026 15h'!$B:$B,'[5]Cells Huawei 19042026 15h'!$B:$B,"")</f>
        <v/>
      </c>
      <c r="BN1842" s="9" t="str">
        <f>_xlfn.XLOOKUP(B1842,'[6]cells down 19042026 9H40'!$B:$B,'[6]cells down 19042026 9H40'!$B:$B,"")</f>
        <v/>
      </c>
      <c r="BO1842" s="9" t="s">
        <v>4060</v>
      </c>
      <c r="BP1842" s="9" t="s">
        <v>5537</v>
      </c>
      <c r="BQ1842" s="115"/>
    </row>
    <row r="1843" spans="1:69" s="9" customFormat="1" x14ac:dyDescent="0.3">
      <c r="A1843" s="19" t="s">
        <v>5446</v>
      </c>
      <c r="B1843" s="26" t="s">
        <v>5447</v>
      </c>
      <c r="C1843" s="3" t="str">
        <f>_xlfn.XLOOKUP(B1843,'[1]daily break down'!$D:$D,'[1]daily break down'!$E:$E,"")</f>
        <v>CENTRE</v>
      </c>
      <c r="D1843" s="19" t="s">
        <v>357</v>
      </c>
      <c r="E1843" s="19" t="s">
        <v>987</v>
      </c>
      <c r="F1843" s="19" t="s">
        <v>226</v>
      </c>
      <c r="G1843" s="19" t="s">
        <v>489</v>
      </c>
      <c r="H1843" s="34" t="str">
        <f>_xlfn.XLOOKUP(B1843,[2]CALCULATION!$B:$B,[2]CALCULATION!$H:$H,"")</f>
        <v>ZTE</v>
      </c>
      <c r="I1843" s="28">
        <v>0</v>
      </c>
      <c r="J1843" s="28">
        <v>0</v>
      </c>
      <c r="K1843" s="28">
        <v>0</v>
      </c>
      <c r="L1843" s="28">
        <v>0.68887990000941646</v>
      </c>
      <c r="M1843" s="28">
        <v>0</v>
      </c>
      <c r="N1843" s="28">
        <v>0</v>
      </c>
      <c r="O1843" s="28">
        <v>0</v>
      </c>
      <c r="P1843" s="28">
        <v>0</v>
      </c>
      <c r="Q1843" s="28">
        <v>0</v>
      </c>
      <c r="R1843" s="28">
        <v>0</v>
      </c>
      <c r="S1843" s="94">
        <v>0</v>
      </c>
      <c r="T1843" s="94">
        <f>_xlfn.XLOOKUP(B1843,'[3]Nur des jours'!$B:$B,'[3]Nur des jours'!$U:$U,"")</f>
        <v>0</v>
      </c>
      <c r="U1843" s="94">
        <v>0</v>
      </c>
      <c r="V1843" s="94">
        <v>0</v>
      </c>
      <c r="W1843" s="94">
        <v>0</v>
      </c>
      <c r="X1843" s="94">
        <v>0</v>
      </c>
      <c r="Y1843" s="94">
        <v>0</v>
      </c>
      <c r="Z1843" s="94">
        <v>0</v>
      </c>
      <c r="AA1843" s="94">
        <v>0</v>
      </c>
      <c r="AB1843" s="94">
        <v>0</v>
      </c>
      <c r="AC1843" s="94">
        <f>_xlfn.XLOOKUP(B1843,'[3]Nur des jours'!$B:$B,'[3]Nur des jours'!$N:$N,"")</f>
        <v>0</v>
      </c>
      <c r="AD1843" s="94">
        <v>0</v>
      </c>
      <c r="AE1843" s="94">
        <v>0</v>
      </c>
      <c r="AF1843" s="94">
        <v>0</v>
      </c>
      <c r="AG1843" s="94">
        <v>0</v>
      </c>
      <c r="AH1843" s="94">
        <v>0</v>
      </c>
      <c r="AI1843" s="49" t="s">
        <v>5559</v>
      </c>
      <c r="AJ1843" s="49"/>
      <c r="AK1843" s="48" t="str" cm="1">
        <f t="array" ref="AK1843">IFERROR(_xlfn.IFS(
AM1843="MPR ISSUE","PDH",
AM1843="BSS Hardware Issue","BSS",
AM1843="Sites strategiques, MLL, Pylone, etc.","ENVTECH",
AM1843="AKTIVCO DEFAUT GE &amp; POWER Cabinet","AKTIVCO",
AM1843="AKTIVCO Coupure ENEO &amp; Baisse de tension","AKTIVCO GRID ONLY",
AM1843="Coupure ENEO &amp; Baisse de tension","IHS GRID ONLY",
AM1843="Defaut GE &amp; POWER Cabinet","IHS",
AM1843="Sharing","Partners",
AM1843="Sites strategiques &amp; DataCenter","SST &amp; DC",
AM1843="Exclu","Exclu",
AM1843="SAT","SAT",
AM1843="SPARE-ISSUE","SPARE-ISSUE",
AM1843="Fiber CAmtel","TRANS_FO_CAMTEL",
AM1843="Fiber AOF","Fiber AOF",
AM1843="Projet OCM (HUAWEI)","TRAVAUX-HUAWEI",
AM1843="Projet OCM (NOKIA)","TRAVAUX-NOKIA",
AM1843="ACCESS-ISSUE","ACCESS-ISSUE",
AM1843="Projet OCM (ZTE, NOKIA, autres projets)","TRAVAUX OCM",
AM1843="No root CAuse","No root cause",
AM1843="ODU HS","PDH",
AM1843="IP &amp; VLAN","PDH",
AM1843="Warehouse HUAWEI","SPARE-ISSUE",
AM1843="SPARE-HS","SPARE-ISSUE",
AM1843="Power Telco","BSS",AM1843="no impacts","no impacts"
),"")</f>
        <v>no impacts</v>
      </c>
      <c r="AL1843" s="48" t="str" cm="1">
        <f t="array" ref="AL1843">IFERROR(_xlfn.IFS(
AM1843="MPR ISSUE","TX ISSUE",
AM1843="BSS Hardware Issue","RAN ISSUE",
AM1843="Sites strategiques, MLL, Pylone, etc.","ENVTECH",
AM1843="AKTIVCO DEFAUT GE &amp; POWER Cabinet","POWER ISSUE",
AM1843="AKTIVCO Coupure ENEO &amp; Baisse de tension","POWER ISSUE",
AM1843="Coupure ENEO &amp; Baisse de tension","POWER ISSUE",
AM1843="Defaut GE &amp; POWER Cabinet","POWER ISSUE",
AM1843="Sharing","POWER ISSUE",
AM1843="Sites strategiques &amp; DataCenter","POWER ISSUE",
AM1843="Exclu","Exclu",
AM1843="SAT","TX ISSUE",
AM1843="SPARE-ISSUE","SPARE-ISSUE",
AM1843="Fiber CAmtel","TX ISSUE",
AM1843="Fiber AOF","TX ISSUE",
AM1843="Projet OCM (HUAWEI)","TRAVAUX-HUAWEI",
AM1843="Projet OCM (NOKIA)","TRAVAUX -NOKIA",
AM1843="ACCESS-ISSUE","ACCESS-ISSUE",
AM1843="Projet OCM (ZTE, NOKIA, autres projets)","TRAVAUX OCM",
AM1843="No root CAuse","No root cause",
AM1843="ODU HS","TX ISSUE",
AM1843="IP &amp; VLAN","TX ISSUE",
AM1843="Warehouse HUAWEI","SPARE-ISSUE",
AM1843="SPARE-HS","SPARE-ISSUE",
AM1843="Power Telco","RAN ISSUE",AM1843="no impacts","no impacts"
),"")</f>
        <v>no impacts</v>
      </c>
      <c r="AM1843" s="67" t="s">
        <v>5605</v>
      </c>
      <c r="AN1843" s="48" t="str" cm="1">
        <f t="array" ref="AN1843">IFERROR(_xlfn.IFS(
AM1843="MPR ISSUE","ACTIVE",
AM1843="BSS Hardware Issue","ACTIVE",
AM1843="Sites strategiques, MLL, Pylone, etc.","PASSIVE",
AM1843="AKTIVCO DEFAUT GE &amp; POWER Cabinet","PASSIVE",
AM1843="AKTIVCO Coupure ENEO &amp; Baisse de tension","PASSIVE",
AM1843="Coupure ENEO &amp; Baisse de tension","PASSIVE",
AM1843="Defaut GE &amp; POWER Cabinet","PASSIVE",
AM1843="Sharing","PASSIVE",
AM1843="Sites strategiques &amp; DataCenter","PASSIVE",
AM1843="Exclu","Exclu",
AM1843="SAT","ACTIVE",
AM1843="SPARE-ISSUE","SPARE-ISSUE",
AM1843="Fiber CAmtel","ACTIVE",
AM1843="Fiber AOF","ACTIVE",
AM1843="Projet OCM (HUAWEI)","PLANNED WORKS",
AM1843="Projet OCM (NOKIA)","PLANNED WORKS",
AM1843="ACCESS-ISSUE","ACCESS-ISSUE",
AM1843="Projet OCM (ZTE, NOKIA, autres projets)","PLANNED WORKS",
AM1843="No root CAuse","No root cause",
AM1843="ODU HS","ACTIVE",
AM1843="IP &amp; VLAN","ACTIVE",
AM1843="Warehouse HUAWEI","SPARE-ISSUE",
AM1843="SPARE-HS","SPARE-ISSUE",
AM1843="Power Telco","ACTIVE", AM1843="no impacts","no impacts"
),"")</f>
        <v>no impacts</v>
      </c>
      <c r="AO1843" s="93" t="s">
        <v>5537</v>
      </c>
      <c r="AP1843" s="101" t="str">
        <f t="shared" si="52"/>
        <v>EST_201</v>
      </c>
      <c r="AR1843" s="17" t="s">
        <v>5537</v>
      </c>
      <c r="AS1843" s="7" t="s">
        <v>5537</v>
      </c>
      <c r="AT1843" s="6"/>
      <c r="AU1843" s="7"/>
      <c r="AV1843" s="3" t="s">
        <v>5537</v>
      </c>
      <c r="AW1843" s="18" t="s">
        <v>5537</v>
      </c>
      <c r="AX1843" s="18" t="s">
        <v>5537</v>
      </c>
      <c r="AY1843" s="18" t="s">
        <v>5537</v>
      </c>
      <c r="AZ1843" s="18" t="s">
        <v>5537</v>
      </c>
      <c r="BA1843" s="18" t="s">
        <v>5537</v>
      </c>
      <c r="BB1843" s="18" t="s">
        <v>5537</v>
      </c>
      <c r="BC1843" s="18" t="s">
        <v>5537</v>
      </c>
      <c r="BD1843" s="18" t="s">
        <v>5537</v>
      </c>
      <c r="BE1843" s="18" t="s">
        <v>5537</v>
      </c>
      <c r="BF1843" s="18" t="s">
        <v>5537</v>
      </c>
      <c r="BG1843" s="18" t="s">
        <v>5537</v>
      </c>
      <c r="BH1843" s="18" t="s">
        <v>5537</v>
      </c>
      <c r="BI1843" s="9" t="s">
        <v>5537</v>
      </c>
      <c r="BJ1843" s="14"/>
      <c r="BK1843" s="14" t="s">
        <v>5537</v>
      </c>
      <c r="BL1843" s="14" t="str">
        <f>_xlfn.XLOOKUP(B1843,'[4]cell downs 18042026 17h'!$B:$B,'[4]cell downs 18042026 17h'!$B:$B,"")</f>
        <v/>
      </c>
      <c r="BM1843" s="14" t="str">
        <f>_xlfn.XLOOKUP(B1843,'[5]Cells Huawei 19042026 15h'!$B:$B,'[5]Cells Huawei 19042026 15h'!$B:$B,"")</f>
        <v/>
      </c>
      <c r="BN1843" s="9" t="str">
        <f>_xlfn.XLOOKUP(B1843,'[6]cells down 19042026 9H40'!$B:$B,'[6]cells down 19042026 9H40'!$B:$B,"")</f>
        <v/>
      </c>
      <c r="BO1843" s="9" t="s">
        <v>5537</v>
      </c>
      <c r="BP1843" s="9" t="s">
        <v>114</v>
      </c>
      <c r="BQ1843" s="115"/>
    </row>
    <row r="1844" spans="1:69" s="9" customFormat="1" x14ac:dyDescent="0.3">
      <c r="A1844" s="1" t="s">
        <v>320</v>
      </c>
      <c r="B1844" s="8" t="s">
        <v>321</v>
      </c>
      <c r="C1844" s="3" t="str">
        <f>_xlfn.XLOOKUP(B1844,'[1]daily break down'!$D:$D,'[1]daily break down'!$E:$E,"")</f>
        <v>Douala</v>
      </c>
      <c r="D1844" s="1" t="s">
        <v>21</v>
      </c>
      <c r="E1844" s="1" t="s">
        <v>30</v>
      </c>
      <c r="F1844" s="3" t="s">
        <v>31</v>
      </c>
      <c r="G1844" s="1" t="s">
        <v>32</v>
      </c>
      <c r="H1844" s="34" t="str">
        <f>_xlfn.XLOOKUP(B1844,[2]CALCULATION!$B:$B,[2]CALCULATION!$H:$H,"")</f>
        <v>ZTE</v>
      </c>
      <c r="I1844" s="28">
        <v>0</v>
      </c>
      <c r="J1844" s="28">
        <v>0.29117548860980513</v>
      </c>
      <c r="K1844" s="28">
        <v>0</v>
      </c>
      <c r="L1844" s="28">
        <v>0.33929452991013997</v>
      </c>
      <c r="M1844" s="28">
        <v>0</v>
      </c>
      <c r="N1844" s="28">
        <v>0</v>
      </c>
      <c r="O1844" s="28">
        <v>0</v>
      </c>
      <c r="P1844" s="28">
        <v>0</v>
      </c>
      <c r="Q1844" s="28">
        <v>0</v>
      </c>
      <c r="R1844" s="28">
        <v>0</v>
      </c>
      <c r="S1844" s="94">
        <v>0</v>
      </c>
      <c r="T1844" s="94">
        <f>_xlfn.XLOOKUP(B1844,'[3]Nur des jours'!$B:$B,'[3]Nur des jours'!$U:$U,"")</f>
        <v>0</v>
      </c>
      <c r="U1844" s="94">
        <v>0</v>
      </c>
      <c r="V1844" s="94">
        <v>0</v>
      </c>
      <c r="W1844" s="94">
        <v>0</v>
      </c>
      <c r="X1844" s="94">
        <v>0</v>
      </c>
      <c r="Y1844" s="94">
        <v>0</v>
      </c>
      <c r="Z1844" s="94">
        <v>0</v>
      </c>
      <c r="AA1844" s="94">
        <v>0</v>
      </c>
      <c r="AB1844" s="94">
        <v>0</v>
      </c>
      <c r="AC1844" s="94">
        <f>_xlfn.XLOOKUP(B1844,'[3]Nur des jours'!$B:$B,'[3]Nur des jours'!$N:$N,"")</f>
        <v>0</v>
      </c>
      <c r="AD1844" s="94">
        <v>0</v>
      </c>
      <c r="AE1844" s="94">
        <v>0</v>
      </c>
      <c r="AF1844" s="94">
        <v>0</v>
      </c>
      <c r="AG1844" s="94">
        <v>0</v>
      </c>
      <c r="AH1844" s="94">
        <v>0</v>
      </c>
      <c r="AI1844" s="49" t="s">
        <v>5559</v>
      </c>
      <c r="AJ1844" s="49"/>
      <c r="AK1844" s="48" t="str" cm="1">
        <f t="array" ref="AK1844">IFERROR(_xlfn.IFS(
AM1844="MPR ISSUE","PDH",
AM1844="BSS Hardware Issue","BSS",
AM1844="Sites strategiques, MLL, Pylone, etc.","ENVTECH",
AM1844="AKTIVCO DEFAUT GE &amp; POWER Cabinet","AKTIVCO",
AM1844="AKTIVCO Coupure ENEO &amp; Baisse de tension","AKTIVCO GRID ONLY",
AM1844="Coupure ENEO &amp; Baisse de tension","IHS GRID ONLY",
AM1844="Defaut GE &amp; POWER Cabinet","IHS",
AM1844="Sharing","Partners",
AM1844="Sites strategiques &amp; DataCenter","SST &amp; DC",
AM1844="Exclu","Exclu",
AM1844="SAT","SAT",
AM1844="SPARE-ISSUE","SPARE-ISSUE",
AM1844="Fiber CAmtel","TRANS_FO_CAMTEL",
AM1844="Fiber AOF","Fiber AOF",
AM1844="Projet OCM (HUAWEI)","TRAVAUX-HUAWEI",
AM1844="Projet OCM (NOKIA)","TRAVAUX-NOKIA",
AM1844="ACCESS-ISSUE","ACCESS-ISSUE",
AM1844="Projet OCM (ZTE, NOKIA, autres projets)","TRAVAUX OCM",
AM1844="No root CAuse","No root cause",
AM1844="ODU HS","PDH",
AM1844="IP &amp; VLAN","PDH",
AM1844="Warehouse HUAWEI","SPARE-ISSUE",
AM1844="SPARE-HS","SPARE-ISSUE",
AM1844="Power Telco","BSS",AM1844="no impacts","no impacts"
),"")</f>
        <v>no impacts</v>
      </c>
      <c r="AL1844" s="48" t="str" cm="1">
        <f t="array" ref="AL1844">IFERROR(_xlfn.IFS(
AM1844="MPR ISSUE","TX ISSUE",
AM1844="BSS Hardware Issue","RAN ISSUE",
AM1844="Sites strategiques, MLL, Pylone, etc.","ENVTECH",
AM1844="AKTIVCO DEFAUT GE &amp; POWER Cabinet","POWER ISSUE",
AM1844="AKTIVCO Coupure ENEO &amp; Baisse de tension","POWER ISSUE",
AM1844="Coupure ENEO &amp; Baisse de tension","POWER ISSUE",
AM1844="Defaut GE &amp; POWER Cabinet","POWER ISSUE",
AM1844="Sharing","POWER ISSUE",
AM1844="Sites strategiques &amp; DataCenter","POWER ISSUE",
AM1844="Exclu","Exclu",
AM1844="SAT","TX ISSUE",
AM1844="SPARE-ISSUE","SPARE-ISSUE",
AM1844="Fiber CAmtel","TX ISSUE",
AM1844="Fiber AOF","TX ISSUE",
AM1844="Projet OCM (HUAWEI)","TRAVAUX-HUAWEI",
AM1844="Projet OCM (NOKIA)","TRAVAUX -NOKIA",
AM1844="ACCESS-ISSUE","ACCESS-ISSUE",
AM1844="Projet OCM (ZTE, NOKIA, autres projets)","TRAVAUX OCM",
AM1844="No root CAuse","No root cause",
AM1844="ODU HS","TX ISSUE",
AM1844="IP &amp; VLAN","TX ISSUE",
AM1844="Warehouse HUAWEI","SPARE-ISSUE",
AM1844="SPARE-HS","SPARE-ISSUE",
AM1844="Power Telco","RAN ISSUE",AM1844="no impacts","no impacts"
),"")</f>
        <v>no impacts</v>
      </c>
      <c r="AM1844" s="67" t="s">
        <v>5605</v>
      </c>
      <c r="AN1844" s="48" t="str" cm="1">
        <f t="array" ref="AN1844">IFERROR(_xlfn.IFS(
AM1844="MPR ISSUE","ACTIVE",
AM1844="BSS Hardware Issue","ACTIVE",
AM1844="Sites strategiques, MLL, Pylone, etc.","PASSIVE",
AM1844="AKTIVCO DEFAUT GE &amp; POWER Cabinet","PASSIVE",
AM1844="AKTIVCO Coupure ENEO &amp; Baisse de tension","PASSIVE",
AM1844="Coupure ENEO &amp; Baisse de tension","PASSIVE",
AM1844="Defaut GE &amp; POWER Cabinet","PASSIVE",
AM1844="Sharing","PASSIVE",
AM1844="Sites strategiques &amp; DataCenter","PASSIVE",
AM1844="Exclu","Exclu",
AM1844="SAT","ACTIVE",
AM1844="SPARE-ISSUE","SPARE-ISSUE",
AM1844="Fiber CAmtel","ACTIVE",
AM1844="Fiber AOF","ACTIVE",
AM1844="Projet OCM (HUAWEI)","PLANNED WORKS",
AM1844="Projet OCM (NOKIA)","PLANNED WORKS",
AM1844="ACCESS-ISSUE","ACCESS-ISSUE",
AM1844="Projet OCM (ZTE, NOKIA, autres projets)","PLANNED WORKS",
AM1844="No root CAuse","No root cause",
AM1844="ODU HS","ACTIVE",
AM1844="IP &amp; VLAN","ACTIVE",
AM1844="Warehouse HUAWEI","SPARE-ISSUE",
AM1844="SPARE-HS","SPARE-ISSUE",
AM1844="Power Telco","ACTIVE", AM1844="no impacts","no impacts"
),"")</f>
        <v>no impacts</v>
      </c>
      <c r="AO1844" s="93" t="s">
        <v>5537</v>
      </c>
      <c r="AP1844" s="101" t="str">
        <f t="shared" si="52"/>
        <v>LIT_733</v>
      </c>
      <c r="AR1844" s="17" t="s">
        <v>5537</v>
      </c>
      <c r="AS1844" s="7" t="s">
        <v>5537</v>
      </c>
      <c r="AT1844" s="6"/>
      <c r="AU1844" s="7"/>
      <c r="AV1844" s="3" t="s">
        <v>5537</v>
      </c>
      <c r="AW1844" s="18" t="s">
        <v>5537</v>
      </c>
      <c r="AX1844" s="18" t="s">
        <v>5537</v>
      </c>
      <c r="AY1844" s="18" t="s">
        <v>5537</v>
      </c>
      <c r="AZ1844" s="18" t="s">
        <v>5537</v>
      </c>
      <c r="BA1844" s="18" t="s">
        <v>5537</v>
      </c>
      <c r="BB1844" s="18" t="s">
        <v>5537</v>
      </c>
      <c r="BC1844" s="18" t="s">
        <v>5537</v>
      </c>
      <c r="BD1844" s="18" t="s">
        <v>5537</v>
      </c>
      <c r="BE1844" s="18" t="s">
        <v>5537</v>
      </c>
      <c r="BF1844" s="18" t="s">
        <v>5537</v>
      </c>
      <c r="BG1844" s="18" t="s">
        <v>5537</v>
      </c>
      <c r="BH1844" s="18" t="s">
        <v>5537</v>
      </c>
      <c r="BI1844" s="9" t="s">
        <v>5537</v>
      </c>
      <c r="BJ1844" s="14"/>
      <c r="BK1844" s="14" t="s">
        <v>5537</v>
      </c>
      <c r="BL1844" s="14" t="str">
        <f>_xlfn.XLOOKUP(B1844,'[4]cell downs 18042026 17h'!$B:$B,'[4]cell downs 18042026 17h'!$B:$B,"")</f>
        <v/>
      </c>
      <c r="BM1844" s="14" t="str">
        <f>_xlfn.XLOOKUP(B1844,'[5]Cells Huawei 19042026 15h'!$B:$B,'[5]Cells Huawei 19042026 15h'!$B:$B,"")</f>
        <v/>
      </c>
      <c r="BN1844" s="9" t="str">
        <f>_xlfn.XLOOKUP(B1844,'[6]cells down 19042026 9H40'!$B:$B,'[6]cells down 19042026 9H40'!$B:$B,"")</f>
        <v/>
      </c>
      <c r="BO1844" s="9" t="s">
        <v>5537</v>
      </c>
      <c r="BP1844" s="9" t="s">
        <v>12</v>
      </c>
      <c r="BQ1844" s="115"/>
    </row>
    <row r="1845" spans="1:69" s="9" customFormat="1" x14ac:dyDescent="0.3">
      <c r="A1845" s="1" t="s">
        <v>1287</v>
      </c>
      <c r="B1845" s="8" t="s">
        <v>1288</v>
      </c>
      <c r="C1845" s="3" t="str">
        <f>_xlfn.XLOOKUP(B1845,'[1]daily break down'!$D:$D,'[1]daily break down'!$E:$E,"")</f>
        <v>OUEST</v>
      </c>
      <c r="D1845" s="1" t="s">
        <v>11</v>
      </c>
      <c r="E1845" s="1" t="s">
        <v>154</v>
      </c>
      <c r="F1845" s="3" t="s">
        <v>102</v>
      </c>
      <c r="G1845" s="1" t="s">
        <v>1289</v>
      </c>
      <c r="H1845" s="33" t="str">
        <f>_xlfn.XLOOKUP(B1845,[2]CALCULATION!$B:$B,[2]CALCULATION!$H:$H,"")</f>
        <v>NOKIA</v>
      </c>
      <c r="I1845" s="28">
        <v>0</v>
      </c>
      <c r="J1845" s="28">
        <v>0</v>
      </c>
      <c r="K1845" s="28">
        <v>0</v>
      </c>
      <c r="L1845" s="28">
        <v>0.28512029463099731</v>
      </c>
      <c r="M1845" s="28">
        <v>0</v>
      </c>
      <c r="N1845" s="28">
        <v>0</v>
      </c>
      <c r="O1845" s="28">
        <v>0</v>
      </c>
      <c r="P1845" s="28">
        <v>0</v>
      </c>
      <c r="Q1845" s="28">
        <v>0</v>
      </c>
      <c r="R1845" s="28">
        <v>0</v>
      </c>
      <c r="S1845" s="94">
        <v>0</v>
      </c>
      <c r="T1845" s="94">
        <f>_xlfn.XLOOKUP(B1845,'[3]Nur des jours'!$B:$B,'[3]Nur des jours'!$U:$U,"")</f>
        <v>0</v>
      </c>
      <c r="U1845" s="94">
        <v>0</v>
      </c>
      <c r="V1845" s="94">
        <v>0</v>
      </c>
      <c r="W1845" s="94">
        <v>0</v>
      </c>
      <c r="X1845" s="94">
        <v>0</v>
      </c>
      <c r="Y1845" s="94">
        <v>0</v>
      </c>
      <c r="Z1845" s="94">
        <v>0</v>
      </c>
      <c r="AA1845" s="94">
        <v>0</v>
      </c>
      <c r="AB1845" s="94">
        <v>0</v>
      </c>
      <c r="AC1845" s="94">
        <f>_xlfn.XLOOKUP(B1845,'[3]Nur des jours'!$B:$B,'[3]Nur des jours'!$N:$N,"")</f>
        <v>0</v>
      </c>
      <c r="AD1845" s="94">
        <v>0</v>
      </c>
      <c r="AE1845" s="94">
        <v>0</v>
      </c>
      <c r="AF1845" s="94">
        <v>0</v>
      </c>
      <c r="AG1845" s="94">
        <v>0</v>
      </c>
      <c r="AH1845" s="94">
        <v>0</v>
      </c>
      <c r="AI1845" s="49" t="s">
        <v>5559</v>
      </c>
      <c r="AJ1845" s="49"/>
      <c r="AK1845" s="48" t="str" cm="1">
        <f t="array" ref="AK1845">IFERROR(_xlfn.IFS(
AM1845="MPR ISSUE","PDH",
AM1845="BSS Hardware Issue","BSS",
AM1845="Sites strategiques, MLL, Pylone, etc.","ENVTECH",
AM1845="AKTIVCO DEFAUT GE &amp; POWER Cabinet","AKTIVCO",
AM1845="AKTIVCO Coupure ENEO &amp; Baisse de tension","AKTIVCO GRID ONLY",
AM1845="Coupure ENEO &amp; Baisse de tension","IHS GRID ONLY",
AM1845="Defaut GE &amp; POWER Cabinet","IHS",
AM1845="Sharing","Partners",
AM1845="Sites strategiques &amp; DataCenter","SST &amp; DC",
AM1845="Exclu","Exclu",
AM1845="SAT","SAT",
AM1845="SPARE-ISSUE","SPARE-ISSUE",
AM1845="Fiber CAmtel","TRANS_FO_CAMTEL",
AM1845="Fiber AOF","Fiber AOF",
AM1845="Projet OCM (HUAWEI)","TRAVAUX-HUAWEI",
AM1845="Projet OCM (NOKIA)","TRAVAUX-NOKIA",
AM1845="ACCESS-ISSUE","ACCESS-ISSUE",
AM1845="Projet OCM (ZTE, NOKIA, autres projets)","TRAVAUX OCM",
AM1845="No root CAuse","No root cause",
AM1845="ODU HS","PDH",
AM1845="IP &amp; VLAN","PDH",
AM1845="Warehouse HUAWEI","SPARE-ISSUE",
AM1845="SPARE-HS","SPARE-ISSUE",
AM1845="Power Telco","BSS",AM1845="no impacts","no impacts"
),"")</f>
        <v>no impacts</v>
      </c>
      <c r="AL1845" s="48" t="str" cm="1">
        <f t="array" ref="AL1845">IFERROR(_xlfn.IFS(
AM1845="MPR ISSUE","TX ISSUE",
AM1845="BSS Hardware Issue","RAN ISSUE",
AM1845="Sites strategiques, MLL, Pylone, etc.","ENVTECH",
AM1845="AKTIVCO DEFAUT GE &amp; POWER Cabinet","POWER ISSUE",
AM1845="AKTIVCO Coupure ENEO &amp; Baisse de tension","POWER ISSUE",
AM1845="Coupure ENEO &amp; Baisse de tension","POWER ISSUE",
AM1845="Defaut GE &amp; POWER Cabinet","POWER ISSUE",
AM1845="Sharing","POWER ISSUE",
AM1845="Sites strategiques &amp; DataCenter","POWER ISSUE",
AM1845="Exclu","Exclu",
AM1845="SAT","TX ISSUE",
AM1845="SPARE-ISSUE","SPARE-ISSUE",
AM1845="Fiber CAmtel","TX ISSUE",
AM1845="Fiber AOF","TX ISSUE",
AM1845="Projet OCM (HUAWEI)","TRAVAUX-HUAWEI",
AM1845="Projet OCM (NOKIA)","TRAVAUX -NOKIA",
AM1845="ACCESS-ISSUE","ACCESS-ISSUE",
AM1845="Projet OCM (ZTE, NOKIA, autres projets)","TRAVAUX OCM",
AM1845="No root CAuse","No root cause",
AM1845="ODU HS","TX ISSUE",
AM1845="IP &amp; VLAN","TX ISSUE",
AM1845="Warehouse HUAWEI","SPARE-ISSUE",
AM1845="SPARE-HS","SPARE-ISSUE",
AM1845="Power Telco","RAN ISSUE",AM1845="no impacts","no impacts"
),"")</f>
        <v>no impacts</v>
      </c>
      <c r="AM1845" s="67" t="s">
        <v>5605</v>
      </c>
      <c r="AN1845" s="48" t="str" cm="1">
        <f t="array" ref="AN1845">IFERROR(_xlfn.IFS(
AM1845="MPR ISSUE","ACTIVE",
AM1845="BSS Hardware Issue","ACTIVE",
AM1845="Sites strategiques, MLL, Pylone, etc.","PASSIVE",
AM1845="AKTIVCO DEFAUT GE &amp; POWER Cabinet","PASSIVE",
AM1845="AKTIVCO Coupure ENEO &amp; Baisse de tension","PASSIVE",
AM1845="Coupure ENEO &amp; Baisse de tension","PASSIVE",
AM1845="Defaut GE &amp; POWER Cabinet","PASSIVE",
AM1845="Sharing","PASSIVE",
AM1845="Sites strategiques &amp; DataCenter","PASSIVE",
AM1845="Exclu","Exclu",
AM1845="SAT","ACTIVE",
AM1845="SPARE-ISSUE","SPARE-ISSUE",
AM1845="Fiber CAmtel","ACTIVE",
AM1845="Fiber AOF","ACTIVE",
AM1845="Projet OCM (HUAWEI)","PLANNED WORKS",
AM1845="Projet OCM (NOKIA)","PLANNED WORKS",
AM1845="ACCESS-ISSUE","ACCESS-ISSUE",
AM1845="Projet OCM (ZTE, NOKIA, autres projets)","PLANNED WORKS",
AM1845="No root CAuse","No root cause",
AM1845="ODU HS","ACTIVE",
AM1845="IP &amp; VLAN","ACTIVE",
AM1845="Warehouse HUAWEI","SPARE-ISSUE",
AM1845="SPARE-HS","SPARE-ISSUE",
AM1845="Power Telco","ACTIVE", AM1845="no impacts","no impacts"
),"")</f>
        <v>no impacts</v>
      </c>
      <c r="AO1845" s="93" t="s">
        <v>5537</v>
      </c>
      <c r="AP1845" s="101" t="str">
        <f t="shared" si="52"/>
        <v>OST_167</v>
      </c>
      <c r="AR1845" s="17" t="s">
        <v>5537</v>
      </c>
      <c r="AS1845" s="7" t="s">
        <v>5537</v>
      </c>
      <c r="AT1845" s="6"/>
      <c r="AU1845" s="7"/>
      <c r="AV1845" s="3" t="s">
        <v>5537</v>
      </c>
      <c r="AW1845" s="18" t="s">
        <v>5537</v>
      </c>
      <c r="AX1845" s="18" t="s">
        <v>5537</v>
      </c>
      <c r="AY1845" s="18" t="s">
        <v>5537</v>
      </c>
      <c r="AZ1845" s="18" t="s">
        <v>5537</v>
      </c>
      <c r="BA1845" s="18" t="s">
        <v>5537</v>
      </c>
      <c r="BB1845" s="18" t="s">
        <v>5537</v>
      </c>
      <c r="BC1845" s="18" t="s">
        <v>5537</v>
      </c>
      <c r="BD1845" s="18" t="s">
        <v>5537</v>
      </c>
      <c r="BE1845" s="18" t="s">
        <v>5537</v>
      </c>
      <c r="BF1845" s="18" t="s">
        <v>5537</v>
      </c>
      <c r="BG1845" s="18" t="s">
        <v>5537</v>
      </c>
      <c r="BH1845" s="18" t="s">
        <v>5537</v>
      </c>
      <c r="BI1845" s="9" t="s">
        <v>5537</v>
      </c>
      <c r="BJ1845" s="14"/>
      <c r="BK1845" s="14" t="s">
        <v>5537</v>
      </c>
      <c r="BL1845" s="14" t="str">
        <f>_xlfn.XLOOKUP(B1845,'[4]cell downs 18042026 17h'!$B:$B,'[4]cell downs 18042026 17h'!$B:$B,"")</f>
        <v/>
      </c>
      <c r="BM1845" s="14" t="str">
        <f>_xlfn.XLOOKUP(B1845,'[5]Cells Huawei 19042026 15h'!$B:$B,'[5]Cells Huawei 19042026 15h'!$B:$B,"")</f>
        <v/>
      </c>
      <c r="BN1845" s="9" t="str">
        <f>_xlfn.XLOOKUP(B1845,'[6]cells down 19042026 9H40'!$B:$B,'[6]cells down 19042026 9H40'!$B:$B,"")</f>
        <v/>
      </c>
      <c r="BO1845" s="9" t="s">
        <v>1288</v>
      </c>
      <c r="BP1845" s="9" t="s">
        <v>12</v>
      </c>
      <c r="BQ1845" s="115"/>
    </row>
    <row r="1846" spans="1:69" s="9" customFormat="1" x14ac:dyDescent="0.3">
      <c r="A1846" s="1" t="s">
        <v>4153</v>
      </c>
      <c r="B1846" s="8" t="s">
        <v>4154</v>
      </c>
      <c r="C1846" s="3" t="str">
        <f>_xlfn.XLOOKUP(B1846,'[1]daily break down'!$D:$D,'[1]daily break down'!$E:$E,"")</f>
        <v>Douala</v>
      </c>
      <c r="D1846" s="1" t="s">
        <v>11</v>
      </c>
      <c r="E1846" s="1" t="s">
        <v>757</v>
      </c>
      <c r="F1846" s="3" t="s">
        <v>31</v>
      </c>
      <c r="G1846" s="1" t="s">
        <v>32</v>
      </c>
      <c r="H1846" s="34" t="str">
        <f>_xlfn.XLOOKUP(B1846,[2]CALCULATION!$B:$B,[2]CALCULATION!$H:$H,"")</f>
        <v>ZTE</v>
      </c>
      <c r="I1846" s="28">
        <v>0</v>
      </c>
      <c r="J1846" s="28">
        <v>0</v>
      </c>
      <c r="K1846" s="28">
        <v>0</v>
      </c>
      <c r="L1846" s="28">
        <v>2.5307976132384814E-2</v>
      </c>
      <c r="M1846" s="28">
        <v>0</v>
      </c>
      <c r="N1846" s="28">
        <v>0</v>
      </c>
      <c r="O1846" s="28">
        <v>2.751952584374202E-2</v>
      </c>
      <c r="P1846" s="28">
        <v>0</v>
      </c>
      <c r="Q1846" s="28">
        <v>0</v>
      </c>
      <c r="R1846" s="28">
        <v>0</v>
      </c>
      <c r="S1846" s="94">
        <v>0</v>
      </c>
      <c r="T1846" s="94">
        <f>_xlfn.XLOOKUP(B1846,'[3]Nur des jours'!$B:$B,'[3]Nur des jours'!$U:$U,"")</f>
        <v>0</v>
      </c>
      <c r="U1846" s="94">
        <v>0</v>
      </c>
      <c r="V1846" s="94">
        <v>0</v>
      </c>
      <c r="W1846" s="94">
        <v>0</v>
      </c>
      <c r="X1846" s="94">
        <v>0</v>
      </c>
      <c r="Y1846" s="94">
        <v>0</v>
      </c>
      <c r="Z1846" s="94">
        <v>0</v>
      </c>
      <c r="AA1846" s="94">
        <v>0</v>
      </c>
      <c r="AB1846" s="94">
        <v>0</v>
      </c>
      <c r="AC1846" s="94">
        <f>_xlfn.XLOOKUP(B1846,'[3]Nur des jours'!$B:$B,'[3]Nur des jours'!$N:$N,"")</f>
        <v>0</v>
      </c>
      <c r="AD1846" s="94">
        <v>0</v>
      </c>
      <c r="AE1846" s="94">
        <v>0</v>
      </c>
      <c r="AF1846" s="94">
        <v>0</v>
      </c>
      <c r="AG1846" s="94">
        <v>0</v>
      </c>
      <c r="AH1846" s="94">
        <v>0</v>
      </c>
      <c r="AI1846" s="49" t="s">
        <v>5559</v>
      </c>
      <c r="AJ1846" s="49"/>
      <c r="AK1846" s="48" t="str" cm="1">
        <f t="array" ref="AK1846">IFERROR(_xlfn.IFS(
AM1846="MPR ISSUE","PDH",
AM1846="BSS Hardware Issue","BSS",
AM1846="Sites strategiques, MLL, Pylone, etc.","ENVTECH",
AM1846="AKTIVCO DEFAUT GE &amp; POWER Cabinet","AKTIVCO",
AM1846="AKTIVCO Coupure ENEO &amp; Baisse de tension","AKTIVCO GRID ONLY",
AM1846="Coupure ENEO &amp; Baisse de tension","IHS GRID ONLY",
AM1846="Defaut GE &amp; POWER Cabinet","IHS",
AM1846="Sharing","Partners",
AM1846="Sites strategiques &amp; DataCenter","SST &amp; DC",
AM1846="Exclu","Exclu",
AM1846="SAT","SAT",
AM1846="SPARE-ISSUE","SPARE-ISSUE",
AM1846="Fiber CAmtel","TRANS_FO_CAMTEL",
AM1846="Fiber AOF","Fiber AOF",
AM1846="Projet OCM (HUAWEI)","TRAVAUX-HUAWEI",
AM1846="Projet OCM (NOKIA)","TRAVAUX-NOKIA",
AM1846="ACCESS-ISSUE","ACCESS-ISSUE",
AM1846="Projet OCM (ZTE, NOKIA, autres projets)","TRAVAUX OCM",
AM1846="No root CAuse","No root cause",
AM1846="ODU HS","PDH",
AM1846="IP &amp; VLAN","PDH",
AM1846="Warehouse HUAWEI","SPARE-ISSUE",
AM1846="SPARE-HS","SPARE-ISSUE",
AM1846="Power Telco","BSS",AM1846="no impacts","no impacts"
),"")</f>
        <v>no impacts</v>
      </c>
      <c r="AL1846" s="48" t="str" cm="1">
        <f t="array" ref="AL1846">IFERROR(_xlfn.IFS(
AM1846="MPR ISSUE","TX ISSUE",
AM1846="BSS Hardware Issue","RAN ISSUE",
AM1846="Sites strategiques, MLL, Pylone, etc.","ENVTECH",
AM1846="AKTIVCO DEFAUT GE &amp; POWER Cabinet","POWER ISSUE",
AM1846="AKTIVCO Coupure ENEO &amp; Baisse de tension","POWER ISSUE",
AM1846="Coupure ENEO &amp; Baisse de tension","POWER ISSUE",
AM1846="Defaut GE &amp; POWER Cabinet","POWER ISSUE",
AM1846="Sharing","POWER ISSUE",
AM1846="Sites strategiques &amp; DataCenter","POWER ISSUE",
AM1846="Exclu","Exclu",
AM1846="SAT","TX ISSUE",
AM1846="SPARE-ISSUE","SPARE-ISSUE",
AM1846="Fiber CAmtel","TX ISSUE",
AM1846="Fiber AOF","TX ISSUE",
AM1846="Projet OCM (HUAWEI)","TRAVAUX-HUAWEI",
AM1846="Projet OCM (NOKIA)","TRAVAUX -NOKIA",
AM1846="ACCESS-ISSUE","ACCESS-ISSUE",
AM1846="Projet OCM (ZTE, NOKIA, autres projets)","TRAVAUX OCM",
AM1846="No root CAuse","No root cause",
AM1846="ODU HS","TX ISSUE",
AM1846="IP &amp; VLAN","TX ISSUE",
AM1846="Warehouse HUAWEI","SPARE-ISSUE",
AM1846="SPARE-HS","SPARE-ISSUE",
AM1846="Power Telco","RAN ISSUE",AM1846="no impacts","no impacts"
),"")</f>
        <v>no impacts</v>
      </c>
      <c r="AM1846" s="67" t="s">
        <v>5605</v>
      </c>
      <c r="AN1846" s="48" t="str" cm="1">
        <f t="array" ref="AN1846">IFERROR(_xlfn.IFS(
AM1846="MPR ISSUE","ACTIVE",
AM1846="BSS Hardware Issue","ACTIVE",
AM1846="Sites strategiques, MLL, Pylone, etc.","PASSIVE",
AM1846="AKTIVCO DEFAUT GE &amp; POWER Cabinet","PASSIVE",
AM1846="AKTIVCO Coupure ENEO &amp; Baisse de tension","PASSIVE",
AM1846="Coupure ENEO &amp; Baisse de tension","PASSIVE",
AM1846="Defaut GE &amp; POWER Cabinet","PASSIVE",
AM1846="Sharing","PASSIVE",
AM1846="Sites strategiques &amp; DataCenter","PASSIVE",
AM1846="Exclu","Exclu",
AM1846="SAT","ACTIVE",
AM1846="SPARE-ISSUE","SPARE-ISSUE",
AM1846="Fiber CAmtel","ACTIVE",
AM1846="Fiber AOF","ACTIVE",
AM1846="Projet OCM (HUAWEI)","PLANNED WORKS",
AM1846="Projet OCM (NOKIA)","PLANNED WORKS",
AM1846="ACCESS-ISSUE","ACCESS-ISSUE",
AM1846="Projet OCM (ZTE, NOKIA, autres projets)","PLANNED WORKS",
AM1846="No root CAuse","No root cause",
AM1846="ODU HS","ACTIVE",
AM1846="IP &amp; VLAN","ACTIVE",
AM1846="Warehouse HUAWEI","SPARE-ISSUE",
AM1846="SPARE-HS","SPARE-ISSUE",
AM1846="Power Telco","ACTIVE", AM1846="no impacts","no impacts"
),"")</f>
        <v>no impacts</v>
      </c>
      <c r="AO1846" s="93" t="s">
        <v>5537</v>
      </c>
      <c r="AP1846" s="101" t="str">
        <f t="shared" si="52"/>
        <v>LIT_033</v>
      </c>
      <c r="AR1846" s="17" t="s">
        <v>5537</v>
      </c>
      <c r="AS1846" s="7" t="s">
        <v>5537</v>
      </c>
      <c r="AT1846" s="6"/>
      <c r="AU1846" s="7"/>
      <c r="AV1846" s="3" t="s">
        <v>5537</v>
      </c>
      <c r="AW1846" s="18" t="s">
        <v>5537</v>
      </c>
      <c r="AX1846" s="18" t="s">
        <v>5537</v>
      </c>
      <c r="AY1846" s="18" t="s">
        <v>5537</v>
      </c>
      <c r="AZ1846" s="18" t="s">
        <v>5537</v>
      </c>
      <c r="BA1846" s="18" t="s">
        <v>5537</v>
      </c>
      <c r="BB1846" s="18" t="s">
        <v>5537</v>
      </c>
      <c r="BC1846" s="18" t="s">
        <v>5537</v>
      </c>
      <c r="BD1846" s="18" t="s">
        <v>5537</v>
      </c>
      <c r="BE1846" s="18" t="s">
        <v>5537</v>
      </c>
      <c r="BF1846" s="18" t="s">
        <v>5537</v>
      </c>
      <c r="BG1846" s="18" t="s">
        <v>5537</v>
      </c>
      <c r="BH1846" s="18" t="s">
        <v>5537</v>
      </c>
      <c r="BI1846" s="9" t="s">
        <v>5537</v>
      </c>
      <c r="BJ1846" s="14"/>
      <c r="BK1846" s="14" t="s">
        <v>5537</v>
      </c>
      <c r="BL1846" s="14" t="str">
        <f>_xlfn.XLOOKUP(B1846,'[4]cell downs 18042026 17h'!$B:$B,'[4]cell downs 18042026 17h'!$B:$B,"")</f>
        <v/>
      </c>
      <c r="BM1846" s="14" t="str">
        <f>_xlfn.XLOOKUP(B1846,'[5]Cells Huawei 19042026 15h'!$B:$B,'[5]Cells Huawei 19042026 15h'!$B:$B,"")</f>
        <v/>
      </c>
      <c r="BN1846" s="9" t="str">
        <f>_xlfn.XLOOKUP(B1846,'[6]cells down 19042026 9H40'!$B:$B,'[6]cells down 19042026 9H40'!$B:$B,"")</f>
        <v/>
      </c>
      <c r="BO1846" s="9" t="s">
        <v>4154</v>
      </c>
      <c r="BP1846" s="9" t="s">
        <v>5537</v>
      </c>
      <c r="BQ1846" s="115"/>
    </row>
    <row r="1847" spans="1:69" s="9" customFormat="1" x14ac:dyDescent="0.3">
      <c r="A1847" s="1" t="s">
        <v>4081</v>
      </c>
      <c r="B1847" s="8" t="s">
        <v>4082</v>
      </c>
      <c r="C1847" s="3" t="str">
        <f>_xlfn.XLOOKUP(B1847,'[1]daily break down'!$D:$D,'[1]daily break down'!$E:$E,"")</f>
        <v>CENTRE</v>
      </c>
      <c r="D1847" s="1" t="s">
        <v>11</v>
      </c>
      <c r="E1847" s="1" t="s">
        <v>12</v>
      </c>
      <c r="F1847" s="3" t="s">
        <v>37</v>
      </c>
      <c r="G1847" s="1" t="s">
        <v>4081</v>
      </c>
      <c r="H1847" s="34" t="str">
        <f>_xlfn.XLOOKUP(B1847,[2]CALCULATION!$B:$B,[2]CALCULATION!$H:$H,"")</f>
        <v>ZTE</v>
      </c>
      <c r="I1847" s="28">
        <v>0</v>
      </c>
      <c r="J1847" s="28">
        <v>0</v>
      </c>
      <c r="K1847" s="28">
        <v>0</v>
      </c>
      <c r="L1847" s="28">
        <v>0</v>
      </c>
      <c r="M1847" s="28">
        <v>0</v>
      </c>
      <c r="N1847" s="28">
        <v>0</v>
      </c>
      <c r="O1847" s="28">
        <v>0</v>
      </c>
      <c r="P1847" s="28">
        <v>0</v>
      </c>
      <c r="Q1847" s="28">
        <v>0</v>
      </c>
      <c r="R1847" s="28">
        <v>0</v>
      </c>
      <c r="S1847" s="94">
        <v>0</v>
      </c>
      <c r="T1847" s="94">
        <f>_xlfn.XLOOKUP(B1847,'[3]Nur des jours'!$B:$B,'[3]Nur des jours'!$U:$U,"")</f>
        <v>0</v>
      </c>
      <c r="U1847" s="94">
        <v>0</v>
      </c>
      <c r="V1847" s="94">
        <v>0</v>
      </c>
      <c r="W1847" s="94">
        <v>0</v>
      </c>
      <c r="X1847" s="94">
        <v>0</v>
      </c>
      <c r="Y1847" s="94">
        <v>0</v>
      </c>
      <c r="Z1847" s="94">
        <v>0</v>
      </c>
      <c r="AA1847" s="94">
        <v>0</v>
      </c>
      <c r="AB1847" s="94">
        <v>0</v>
      </c>
      <c r="AC1847" s="94">
        <f>_xlfn.XLOOKUP(B1847,'[3]Nur des jours'!$B:$B,'[3]Nur des jours'!$N:$N,"")</f>
        <v>0</v>
      </c>
      <c r="AD1847" s="94">
        <v>0</v>
      </c>
      <c r="AE1847" s="94">
        <v>0</v>
      </c>
      <c r="AF1847" s="94">
        <v>0</v>
      </c>
      <c r="AG1847" s="94">
        <v>0</v>
      </c>
      <c r="AH1847" s="94">
        <v>0</v>
      </c>
      <c r="AI1847" s="49" t="s">
        <v>6588</v>
      </c>
      <c r="AJ1847" s="49"/>
      <c r="AK1847" s="48" t="str" cm="1">
        <f t="array" ref="AK1847">IFERROR(_xlfn.IFS(
AM1847="MPR ISSUE","PDH",
AM1847="BSS Hardware Issue","BSS",
AM1847="Sites strategiques, MLL, Pylone, etc.","ENVTECH",
AM1847="AKTIVCO DEFAUT GE &amp; POWER Cabinet","AKTIVCO",
AM1847="AKTIVCO Coupure ENEO &amp; Baisse de tension","AKTIVCO GRID ONLY",
AM1847="Coupure ENEO &amp; Baisse de tension","IHS GRID ONLY",
AM1847="Defaut GE &amp; POWER Cabinet","IHS",
AM1847="Sharing","Partners",
AM1847="Sites strategiques &amp; DataCenter","SST &amp; DC",
AM1847="Exclu","Exclu",
AM1847="SAT","SAT",
AM1847="SPARE-ISSUE","SPARE-ISSUE",
AM1847="Fiber CAmtel","TRANS_FO_CAMTEL",
AM1847="Fiber AOF","Fiber AOF",
AM1847="Projet OCM (HUAWEI)","TRAVAUX-HUAWEI",
AM1847="Projet OCM (NOKIA)","TRAVAUX-NOKIA",
AM1847="ACCESS-ISSUE","ACCESS-ISSUE",
AM1847="Projet OCM (ZTE, NOKIA, autres projets)","TRAVAUX OCM",
AM1847="No root CAuse","No root cause",
AM1847="ODU HS","PDH",
AM1847="IP &amp; VLAN","PDH",
AM1847="Warehouse HUAWEI","SPARE-ISSUE",
AM1847="SPARE-HS","SPARE-ISSUE",
AM1847="Power Telco","BSS",AM1847="no impacts","no impacts"
),"")</f>
        <v>Exclu</v>
      </c>
      <c r="AL1847" s="48" t="str" cm="1">
        <f t="array" ref="AL1847">IFERROR(_xlfn.IFS(
AM1847="MPR ISSUE","TX ISSUE",
AM1847="BSS Hardware Issue","RAN ISSUE",
AM1847="Sites strategiques, MLL, Pylone, etc.","ENVTECH",
AM1847="AKTIVCO DEFAUT GE &amp; POWER Cabinet","POWER ISSUE",
AM1847="AKTIVCO Coupure ENEO &amp; Baisse de tension","POWER ISSUE",
AM1847="Coupure ENEO &amp; Baisse de tension","POWER ISSUE",
AM1847="Defaut GE &amp; POWER Cabinet","POWER ISSUE",
AM1847="Sharing","POWER ISSUE",
AM1847="Sites strategiques &amp; DataCenter","POWER ISSUE",
AM1847="Exclu","Exclu",
AM1847="SAT","TX ISSUE",
AM1847="SPARE-ISSUE","SPARE-ISSUE",
AM1847="Fiber CAmtel","TX ISSUE",
AM1847="Fiber AOF","TX ISSUE",
AM1847="Projet OCM (HUAWEI)","TRAVAUX-HUAWEI",
AM1847="Projet OCM (NOKIA)","TRAVAUX -NOKIA",
AM1847="ACCESS-ISSUE","ACCESS-ISSUE",
AM1847="Projet OCM (ZTE, NOKIA, autres projets)","TRAVAUX OCM",
AM1847="No root CAuse","No root cause",
AM1847="ODU HS","TX ISSUE",
AM1847="IP &amp; VLAN","TX ISSUE",
AM1847="Warehouse HUAWEI","SPARE-ISSUE",
AM1847="SPARE-HS","SPARE-ISSUE",
AM1847="Power Telco","RAN ISSUE",AM1847="no impacts","no impacts"
),"")</f>
        <v>Exclu</v>
      </c>
      <c r="AM1847" s="67" t="s">
        <v>6588</v>
      </c>
      <c r="AN1847" s="48" t="str" cm="1">
        <f t="array" ref="AN1847">IFERROR(_xlfn.IFS(
AM1847="MPR ISSUE","ACTIVE",
AM1847="BSS Hardware Issue","ACTIVE",
AM1847="Sites strategiques, MLL, Pylone, etc.","PASSIVE",
AM1847="AKTIVCO DEFAUT GE &amp; POWER Cabinet","PASSIVE",
AM1847="AKTIVCO Coupure ENEO &amp; Baisse de tension","PASSIVE",
AM1847="Coupure ENEO &amp; Baisse de tension","PASSIVE",
AM1847="Defaut GE &amp; POWER Cabinet","PASSIVE",
AM1847="Sharing","PASSIVE",
AM1847="Sites strategiques &amp; DataCenter","PASSIVE",
AM1847="Exclu","Exclu",
AM1847="SAT","ACTIVE",
AM1847="SPARE-ISSUE","SPARE-ISSUE",
AM1847="Fiber CAmtel","ACTIVE",
AM1847="Fiber AOF","ACTIVE",
AM1847="Projet OCM (HUAWEI)","PLANNED WORKS",
AM1847="Projet OCM (NOKIA)","PLANNED WORKS",
AM1847="ACCESS-ISSUE","ACCESS-ISSUE",
AM1847="Projet OCM (ZTE, NOKIA, autres projets)","PLANNED WORKS",
AM1847="No root CAuse","No root cause",
AM1847="ODU HS","ACTIVE",
AM1847="IP &amp; VLAN","ACTIVE",
AM1847="Warehouse HUAWEI","SPARE-ISSUE",
AM1847="SPARE-HS","SPARE-ISSUE",
AM1847="Power Telco","ACTIVE", AM1847="no impacts","no impacts"
),"")</f>
        <v>Exclu</v>
      </c>
      <c r="AO1847" s="93" t="s">
        <v>5537</v>
      </c>
      <c r="AP1847" s="101" t="str">
        <f t="shared" si="52"/>
        <v>CTR_067</v>
      </c>
      <c r="AR1847" s="17" t="s">
        <v>5537</v>
      </c>
      <c r="AS1847" s="7" t="s">
        <v>5537</v>
      </c>
      <c r="AT1847" s="6"/>
      <c r="AU1847" s="7"/>
      <c r="AV1847" s="3" t="s">
        <v>5537</v>
      </c>
      <c r="AW1847" s="18" t="s">
        <v>5537</v>
      </c>
      <c r="AX1847" s="18" t="s">
        <v>5537</v>
      </c>
      <c r="AY1847" s="18" t="s">
        <v>5537</v>
      </c>
      <c r="AZ1847" s="18" t="s">
        <v>5537</v>
      </c>
      <c r="BA1847" s="18" t="s">
        <v>5537</v>
      </c>
      <c r="BB1847" s="18" t="s">
        <v>5537</v>
      </c>
      <c r="BC1847" s="18" t="s">
        <v>5537</v>
      </c>
      <c r="BD1847" s="18" t="s">
        <v>5537</v>
      </c>
      <c r="BE1847" s="18" t="s">
        <v>5537</v>
      </c>
      <c r="BF1847" s="18" t="s">
        <v>5537</v>
      </c>
      <c r="BG1847" s="18" t="s">
        <v>5537</v>
      </c>
      <c r="BH1847" s="18" t="s">
        <v>5537</v>
      </c>
      <c r="BI1847" s="9" t="s">
        <v>5537</v>
      </c>
      <c r="BJ1847" s="14"/>
      <c r="BK1847" s="14" t="s">
        <v>5537</v>
      </c>
      <c r="BL1847" s="14" t="str">
        <f>_xlfn.XLOOKUP(B1847,'[4]cell downs 18042026 17h'!$B:$B,'[4]cell downs 18042026 17h'!$B:$B,"")</f>
        <v/>
      </c>
      <c r="BM1847" s="14" t="str">
        <f>_xlfn.XLOOKUP(B1847,'[5]Cells Huawei 19042026 15h'!$B:$B,'[5]Cells Huawei 19042026 15h'!$B:$B,"")</f>
        <v/>
      </c>
      <c r="BN1847" s="9" t="str">
        <f>_xlfn.XLOOKUP(B1847,'[6]cells down 19042026 9H40'!$B:$B,'[6]cells down 19042026 9H40'!$B:$B,"")</f>
        <v/>
      </c>
      <c r="BO1847" s="9" t="s">
        <v>5537</v>
      </c>
      <c r="BP1847" s="9" t="s">
        <v>12</v>
      </c>
      <c r="BQ1847" s="115"/>
    </row>
    <row r="1848" spans="1:69" s="9" customFormat="1" x14ac:dyDescent="0.3">
      <c r="A1848" s="1" t="s">
        <v>2191</v>
      </c>
      <c r="B1848" s="8" t="s">
        <v>2192</v>
      </c>
      <c r="C1848" s="3" t="str">
        <f>_xlfn.XLOOKUP(B1848,'[1]daily break down'!$D:$D,'[1]daily break down'!$E:$E,"")</f>
        <v>Douala</v>
      </c>
      <c r="D1848" s="1" t="s">
        <v>11</v>
      </c>
      <c r="E1848" s="1" t="s">
        <v>145</v>
      </c>
      <c r="F1848" s="3" t="s">
        <v>31</v>
      </c>
      <c r="G1848" s="1" t="s">
        <v>32</v>
      </c>
      <c r="H1848" s="34" t="str">
        <f>_xlfn.XLOOKUP(B1848,[2]CALCULATION!$B:$B,[2]CALCULATION!$H:$H,"")</f>
        <v>ZTE</v>
      </c>
      <c r="I1848" s="28">
        <v>0</v>
      </c>
      <c r="J1848" s="28">
        <v>0</v>
      </c>
      <c r="K1848" s="28">
        <v>0</v>
      </c>
      <c r="L1848" s="28">
        <v>2.2472198679918932E-3</v>
      </c>
      <c r="M1848" s="28">
        <v>0</v>
      </c>
      <c r="N1848" s="28">
        <v>0</v>
      </c>
      <c r="O1848" s="28">
        <v>0</v>
      </c>
      <c r="P1848" s="28">
        <v>0</v>
      </c>
      <c r="Q1848" s="28">
        <v>0</v>
      </c>
      <c r="R1848" s="28">
        <v>0</v>
      </c>
      <c r="S1848" s="94">
        <v>0</v>
      </c>
      <c r="T1848" s="94">
        <f>_xlfn.XLOOKUP(B1848,'[3]Nur des jours'!$B:$B,'[3]Nur des jours'!$U:$U,"")</f>
        <v>0</v>
      </c>
      <c r="U1848" s="94">
        <v>0</v>
      </c>
      <c r="V1848" s="94">
        <v>0</v>
      </c>
      <c r="W1848" s="94">
        <v>0</v>
      </c>
      <c r="X1848" s="94">
        <v>0</v>
      </c>
      <c r="Y1848" s="94">
        <v>0</v>
      </c>
      <c r="Z1848" s="94">
        <v>0</v>
      </c>
      <c r="AA1848" s="94">
        <v>0</v>
      </c>
      <c r="AB1848" s="94">
        <v>0</v>
      </c>
      <c r="AC1848" s="94">
        <f>_xlfn.XLOOKUP(B1848,'[3]Nur des jours'!$B:$B,'[3]Nur des jours'!$N:$N,"")</f>
        <v>0</v>
      </c>
      <c r="AD1848" s="94">
        <v>0</v>
      </c>
      <c r="AE1848" s="94">
        <v>0</v>
      </c>
      <c r="AF1848" s="94">
        <v>0</v>
      </c>
      <c r="AG1848" s="94">
        <v>0</v>
      </c>
      <c r="AH1848" s="94">
        <v>0</v>
      </c>
      <c r="AI1848" s="49" t="s">
        <v>5559</v>
      </c>
      <c r="AJ1848" s="49"/>
      <c r="AK1848" s="48" t="str" cm="1">
        <f t="array" ref="AK1848">IFERROR(_xlfn.IFS(
AM1848="MPR ISSUE","PDH",
AM1848="BSS Hardware Issue","BSS",
AM1848="Sites strategiques, MLL, Pylone, etc.","ENVTECH",
AM1848="AKTIVCO DEFAUT GE &amp; POWER Cabinet","AKTIVCO",
AM1848="AKTIVCO Coupure ENEO &amp; Baisse de tension","AKTIVCO GRID ONLY",
AM1848="Coupure ENEO &amp; Baisse de tension","IHS GRID ONLY",
AM1848="Defaut GE &amp; POWER Cabinet","IHS",
AM1848="Sharing","Partners",
AM1848="Sites strategiques &amp; DataCenter","SST &amp; DC",
AM1848="Exclu","Exclu",
AM1848="SAT","SAT",
AM1848="SPARE-ISSUE","SPARE-ISSUE",
AM1848="Fiber CAmtel","TRANS_FO_CAMTEL",
AM1848="Fiber AOF","Fiber AOF",
AM1848="Projet OCM (HUAWEI)","TRAVAUX-HUAWEI",
AM1848="Projet OCM (NOKIA)","TRAVAUX-NOKIA",
AM1848="ACCESS-ISSUE","ACCESS-ISSUE",
AM1848="Projet OCM (ZTE, NOKIA, autres projets)","TRAVAUX OCM",
AM1848="No root CAuse","No root cause",
AM1848="ODU HS","PDH",
AM1848="IP &amp; VLAN","PDH",
AM1848="Warehouse HUAWEI","SPARE-ISSUE",
AM1848="SPARE-HS","SPARE-ISSUE",
AM1848="Power Telco","BSS",AM1848="no impacts","no impacts"
),"")</f>
        <v>no impacts</v>
      </c>
      <c r="AL1848" s="48" t="str" cm="1">
        <f t="array" ref="AL1848">IFERROR(_xlfn.IFS(
AM1848="MPR ISSUE","TX ISSUE",
AM1848="BSS Hardware Issue","RAN ISSUE",
AM1848="Sites strategiques, MLL, Pylone, etc.","ENVTECH",
AM1848="AKTIVCO DEFAUT GE &amp; POWER Cabinet","POWER ISSUE",
AM1848="AKTIVCO Coupure ENEO &amp; Baisse de tension","POWER ISSUE",
AM1848="Coupure ENEO &amp; Baisse de tension","POWER ISSUE",
AM1848="Defaut GE &amp; POWER Cabinet","POWER ISSUE",
AM1848="Sharing","POWER ISSUE",
AM1848="Sites strategiques &amp; DataCenter","POWER ISSUE",
AM1848="Exclu","Exclu",
AM1848="SAT","TX ISSUE",
AM1848="SPARE-ISSUE","SPARE-ISSUE",
AM1848="Fiber CAmtel","TX ISSUE",
AM1848="Fiber AOF","TX ISSUE",
AM1848="Projet OCM (HUAWEI)","TRAVAUX-HUAWEI",
AM1848="Projet OCM (NOKIA)","TRAVAUX -NOKIA",
AM1848="ACCESS-ISSUE","ACCESS-ISSUE",
AM1848="Projet OCM (ZTE, NOKIA, autres projets)","TRAVAUX OCM",
AM1848="No root CAuse","No root cause",
AM1848="ODU HS","TX ISSUE",
AM1848="IP &amp; VLAN","TX ISSUE",
AM1848="Warehouse HUAWEI","SPARE-ISSUE",
AM1848="SPARE-HS","SPARE-ISSUE",
AM1848="Power Telco","RAN ISSUE",AM1848="no impacts","no impacts"
),"")</f>
        <v>no impacts</v>
      </c>
      <c r="AM1848" s="67" t="s">
        <v>5605</v>
      </c>
      <c r="AN1848" s="48" t="str" cm="1">
        <f t="array" ref="AN1848">IFERROR(_xlfn.IFS(
AM1848="MPR ISSUE","ACTIVE",
AM1848="BSS Hardware Issue","ACTIVE",
AM1848="Sites strategiques, MLL, Pylone, etc.","PASSIVE",
AM1848="AKTIVCO DEFAUT GE &amp; POWER Cabinet","PASSIVE",
AM1848="AKTIVCO Coupure ENEO &amp; Baisse de tension","PASSIVE",
AM1848="Coupure ENEO &amp; Baisse de tension","PASSIVE",
AM1848="Defaut GE &amp; POWER Cabinet","PASSIVE",
AM1848="Sharing","PASSIVE",
AM1848="Sites strategiques &amp; DataCenter","PASSIVE",
AM1848="Exclu","Exclu",
AM1848="SAT","ACTIVE",
AM1848="SPARE-ISSUE","SPARE-ISSUE",
AM1848="Fiber CAmtel","ACTIVE",
AM1848="Fiber AOF","ACTIVE",
AM1848="Projet OCM (HUAWEI)","PLANNED WORKS",
AM1848="Projet OCM (NOKIA)","PLANNED WORKS",
AM1848="ACCESS-ISSUE","ACCESS-ISSUE",
AM1848="Projet OCM (ZTE, NOKIA, autres projets)","PLANNED WORKS",
AM1848="No root CAuse","No root cause",
AM1848="ODU HS","ACTIVE",
AM1848="IP &amp; VLAN","ACTIVE",
AM1848="Warehouse HUAWEI","SPARE-ISSUE",
AM1848="SPARE-HS","SPARE-ISSUE",
AM1848="Power Telco","ACTIVE", AM1848="no impacts","no impacts"
),"")</f>
        <v>no impacts</v>
      </c>
      <c r="AO1848" s="93" t="s">
        <v>5537</v>
      </c>
      <c r="AP1848" s="101" t="str">
        <f t="shared" si="52"/>
        <v>LIT_056</v>
      </c>
      <c r="AR1848" s="17" t="s">
        <v>5537</v>
      </c>
      <c r="AS1848" s="7" t="s">
        <v>5537</v>
      </c>
      <c r="AT1848" s="6"/>
      <c r="AU1848" s="7"/>
      <c r="AV1848" s="3" t="s">
        <v>5537</v>
      </c>
      <c r="AW1848" s="18" t="s">
        <v>5537</v>
      </c>
      <c r="AX1848" s="18" t="s">
        <v>5537</v>
      </c>
      <c r="AY1848" s="18" t="s">
        <v>5537</v>
      </c>
      <c r="AZ1848" s="18" t="s">
        <v>5537</v>
      </c>
      <c r="BA1848" s="18" t="s">
        <v>5537</v>
      </c>
      <c r="BB1848" s="18" t="s">
        <v>5537</v>
      </c>
      <c r="BC1848" s="18" t="s">
        <v>5537</v>
      </c>
      <c r="BD1848" s="18" t="s">
        <v>5537</v>
      </c>
      <c r="BE1848" s="18" t="s">
        <v>5537</v>
      </c>
      <c r="BF1848" s="18" t="s">
        <v>5537</v>
      </c>
      <c r="BG1848" s="18" t="s">
        <v>5537</v>
      </c>
      <c r="BH1848" s="18" t="s">
        <v>5537</v>
      </c>
      <c r="BI1848" s="9" t="s">
        <v>5537</v>
      </c>
      <c r="BJ1848" s="14"/>
      <c r="BK1848" s="14" t="s">
        <v>5537</v>
      </c>
      <c r="BL1848" s="14" t="str">
        <f>_xlfn.XLOOKUP(B1848,'[4]cell downs 18042026 17h'!$B:$B,'[4]cell downs 18042026 17h'!$B:$B,"")</f>
        <v/>
      </c>
      <c r="BM1848" s="14" t="str">
        <f>_xlfn.XLOOKUP(B1848,'[5]Cells Huawei 19042026 15h'!$B:$B,'[5]Cells Huawei 19042026 15h'!$B:$B,"")</f>
        <v/>
      </c>
      <c r="BN1848" s="9" t="str">
        <f>_xlfn.XLOOKUP(B1848,'[6]cells down 19042026 9H40'!$B:$B,'[6]cells down 19042026 9H40'!$B:$B,"")</f>
        <v/>
      </c>
      <c r="BO1848" s="9" t="s">
        <v>2192</v>
      </c>
      <c r="BP1848" s="9" t="s">
        <v>5537</v>
      </c>
      <c r="BQ1848" s="115"/>
    </row>
    <row r="1849" spans="1:69" s="9" customFormat="1" x14ac:dyDescent="0.3">
      <c r="A1849" s="1" t="s">
        <v>4157</v>
      </c>
      <c r="B1849" s="8" t="s">
        <v>4158</v>
      </c>
      <c r="C1849" s="3" t="str">
        <f>_xlfn.XLOOKUP(B1849,'[1]daily break down'!$D:$D,'[1]daily break down'!$E:$E,"")</f>
        <v>Douala</v>
      </c>
      <c r="D1849" s="1" t="s">
        <v>11</v>
      </c>
      <c r="E1849" s="1" t="s">
        <v>12</v>
      </c>
      <c r="F1849" s="3" t="s">
        <v>31</v>
      </c>
      <c r="G1849" s="1" t="s">
        <v>32</v>
      </c>
      <c r="H1849" s="34" t="str">
        <f>_xlfn.XLOOKUP(B1849,[2]CALCULATION!$B:$B,[2]CALCULATION!$H:$H,"")</f>
        <v>ZTE</v>
      </c>
      <c r="I1849" s="28">
        <v>0</v>
      </c>
      <c r="J1849" s="28">
        <v>0</v>
      </c>
      <c r="K1849" s="28">
        <v>0</v>
      </c>
      <c r="L1849" s="28">
        <v>2.2115497113572098E-3</v>
      </c>
      <c r="M1849" s="28">
        <v>0</v>
      </c>
      <c r="N1849" s="28">
        <v>0</v>
      </c>
      <c r="O1849" s="28">
        <v>0</v>
      </c>
      <c r="P1849" s="28">
        <v>0</v>
      </c>
      <c r="Q1849" s="28">
        <v>0</v>
      </c>
      <c r="R1849" s="28">
        <v>0</v>
      </c>
      <c r="S1849" s="94">
        <v>0</v>
      </c>
      <c r="T1849" s="94">
        <f>_xlfn.XLOOKUP(B1849,'[3]Nur des jours'!$B:$B,'[3]Nur des jours'!$U:$U,"")</f>
        <v>0</v>
      </c>
      <c r="U1849" s="94">
        <v>0</v>
      </c>
      <c r="V1849" s="94">
        <v>0</v>
      </c>
      <c r="W1849" s="94">
        <v>0</v>
      </c>
      <c r="X1849" s="94">
        <v>0</v>
      </c>
      <c r="Y1849" s="94">
        <v>0</v>
      </c>
      <c r="Z1849" s="94">
        <v>0</v>
      </c>
      <c r="AA1849" s="94">
        <v>0</v>
      </c>
      <c r="AB1849" s="94">
        <v>0</v>
      </c>
      <c r="AC1849" s="94">
        <f>_xlfn.XLOOKUP(B1849,'[3]Nur des jours'!$B:$B,'[3]Nur des jours'!$N:$N,"")</f>
        <v>0</v>
      </c>
      <c r="AD1849" s="94">
        <v>0</v>
      </c>
      <c r="AE1849" s="94">
        <v>0</v>
      </c>
      <c r="AF1849" s="94">
        <v>0</v>
      </c>
      <c r="AG1849" s="94">
        <v>0</v>
      </c>
      <c r="AH1849" s="94">
        <v>0</v>
      </c>
      <c r="AI1849" s="49" t="s">
        <v>5559</v>
      </c>
      <c r="AJ1849" s="49"/>
      <c r="AK1849" s="48" t="str" cm="1">
        <f t="array" ref="AK1849">IFERROR(_xlfn.IFS(
AM1849="MPR ISSUE","PDH",
AM1849="BSS Hardware Issue","BSS",
AM1849="Sites strategiques, MLL, Pylone, etc.","ENVTECH",
AM1849="AKTIVCO DEFAUT GE &amp; POWER Cabinet","AKTIVCO",
AM1849="AKTIVCO Coupure ENEO &amp; Baisse de tension","AKTIVCO GRID ONLY",
AM1849="Coupure ENEO &amp; Baisse de tension","IHS GRID ONLY",
AM1849="Defaut GE &amp; POWER Cabinet","IHS",
AM1849="Sharing","Partners",
AM1849="Sites strategiques &amp; DataCenter","SST &amp; DC",
AM1849="Exclu","Exclu",
AM1849="SAT","SAT",
AM1849="SPARE-ISSUE","SPARE-ISSUE",
AM1849="Fiber CAmtel","TRANS_FO_CAMTEL",
AM1849="Fiber AOF","Fiber AOF",
AM1849="Projet OCM (HUAWEI)","TRAVAUX-HUAWEI",
AM1849="Projet OCM (NOKIA)","TRAVAUX-NOKIA",
AM1849="ACCESS-ISSUE","ACCESS-ISSUE",
AM1849="Projet OCM (ZTE, NOKIA, autres projets)","TRAVAUX OCM",
AM1849="No root CAuse","No root cause",
AM1849="ODU HS","PDH",
AM1849="IP &amp; VLAN","PDH",
AM1849="Warehouse HUAWEI","SPARE-ISSUE",
AM1849="SPARE-HS","SPARE-ISSUE",
AM1849="Power Telco","BSS",AM1849="no impacts","no impacts"
),"")</f>
        <v>no impacts</v>
      </c>
      <c r="AL1849" s="48" t="str" cm="1">
        <f t="array" ref="AL1849">IFERROR(_xlfn.IFS(
AM1849="MPR ISSUE","TX ISSUE",
AM1849="BSS Hardware Issue","RAN ISSUE",
AM1849="Sites strategiques, MLL, Pylone, etc.","ENVTECH",
AM1849="AKTIVCO DEFAUT GE &amp; POWER Cabinet","POWER ISSUE",
AM1849="AKTIVCO Coupure ENEO &amp; Baisse de tension","POWER ISSUE",
AM1849="Coupure ENEO &amp; Baisse de tension","POWER ISSUE",
AM1849="Defaut GE &amp; POWER Cabinet","POWER ISSUE",
AM1849="Sharing","POWER ISSUE",
AM1849="Sites strategiques &amp; DataCenter","POWER ISSUE",
AM1849="Exclu","Exclu",
AM1849="SAT","TX ISSUE",
AM1849="SPARE-ISSUE","SPARE-ISSUE",
AM1849="Fiber CAmtel","TX ISSUE",
AM1849="Fiber AOF","TX ISSUE",
AM1849="Projet OCM (HUAWEI)","TRAVAUX-HUAWEI",
AM1849="Projet OCM (NOKIA)","TRAVAUX -NOKIA",
AM1849="ACCESS-ISSUE","ACCESS-ISSUE",
AM1849="Projet OCM (ZTE, NOKIA, autres projets)","TRAVAUX OCM",
AM1849="No root CAuse","No root cause",
AM1849="ODU HS","TX ISSUE",
AM1849="IP &amp; VLAN","TX ISSUE",
AM1849="Warehouse HUAWEI","SPARE-ISSUE",
AM1849="SPARE-HS","SPARE-ISSUE",
AM1849="Power Telco","RAN ISSUE",AM1849="no impacts","no impacts"
),"")</f>
        <v>no impacts</v>
      </c>
      <c r="AM1849" s="67" t="s">
        <v>5605</v>
      </c>
      <c r="AN1849" s="48" t="str" cm="1">
        <f t="array" ref="AN1849">IFERROR(_xlfn.IFS(
AM1849="MPR ISSUE","ACTIVE",
AM1849="BSS Hardware Issue","ACTIVE",
AM1849="Sites strategiques, MLL, Pylone, etc.","PASSIVE",
AM1849="AKTIVCO DEFAUT GE &amp; POWER Cabinet","PASSIVE",
AM1849="AKTIVCO Coupure ENEO &amp; Baisse de tension","PASSIVE",
AM1849="Coupure ENEO &amp; Baisse de tension","PASSIVE",
AM1849="Defaut GE &amp; POWER Cabinet","PASSIVE",
AM1849="Sharing","PASSIVE",
AM1849="Sites strategiques &amp; DataCenter","PASSIVE",
AM1849="Exclu","Exclu",
AM1849="SAT","ACTIVE",
AM1849="SPARE-ISSUE","SPARE-ISSUE",
AM1849="Fiber CAmtel","ACTIVE",
AM1849="Fiber AOF","ACTIVE",
AM1849="Projet OCM (HUAWEI)","PLANNED WORKS",
AM1849="Projet OCM (NOKIA)","PLANNED WORKS",
AM1849="ACCESS-ISSUE","ACCESS-ISSUE",
AM1849="Projet OCM (ZTE, NOKIA, autres projets)","PLANNED WORKS",
AM1849="No root CAuse","No root cause",
AM1849="ODU HS","ACTIVE",
AM1849="IP &amp; VLAN","ACTIVE",
AM1849="Warehouse HUAWEI","SPARE-ISSUE",
AM1849="SPARE-HS","SPARE-ISSUE",
AM1849="Power Telco","ACTIVE", AM1849="no impacts","no impacts"
),"")</f>
        <v>no impacts</v>
      </c>
      <c r="AO1849" s="93" t="s">
        <v>5537</v>
      </c>
      <c r="AP1849" s="101" t="str">
        <f t="shared" si="52"/>
        <v>LIT_024</v>
      </c>
      <c r="AR1849" s="17" t="s">
        <v>5537</v>
      </c>
      <c r="AS1849" s="7" t="s">
        <v>5537</v>
      </c>
      <c r="AT1849" s="6"/>
      <c r="AU1849" s="7"/>
      <c r="AV1849" s="3" t="s">
        <v>5537</v>
      </c>
      <c r="AW1849" s="18" t="s">
        <v>5537</v>
      </c>
      <c r="AX1849" s="18" t="s">
        <v>5537</v>
      </c>
      <c r="AY1849" s="18" t="s">
        <v>5537</v>
      </c>
      <c r="AZ1849" s="18" t="s">
        <v>5537</v>
      </c>
      <c r="BA1849" s="18" t="s">
        <v>5537</v>
      </c>
      <c r="BB1849" s="18" t="s">
        <v>5537</v>
      </c>
      <c r="BC1849" s="18" t="s">
        <v>5537</v>
      </c>
      <c r="BD1849" s="18" t="s">
        <v>5537</v>
      </c>
      <c r="BE1849" s="18" t="s">
        <v>5537</v>
      </c>
      <c r="BF1849" s="18" t="s">
        <v>5537</v>
      </c>
      <c r="BG1849" s="18" t="s">
        <v>5537</v>
      </c>
      <c r="BH1849" s="18" t="s">
        <v>5537</v>
      </c>
      <c r="BI1849" s="9" t="s">
        <v>5537</v>
      </c>
      <c r="BJ1849" s="14"/>
      <c r="BK1849" s="14" t="s">
        <v>5537</v>
      </c>
      <c r="BL1849" s="14" t="str">
        <f>_xlfn.XLOOKUP(B1849,'[4]cell downs 18042026 17h'!$B:$B,'[4]cell downs 18042026 17h'!$B:$B,"")</f>
        <v/>
      </c>
      <c r="BM1849" s="14" t="str">
        <f>_xlfn.XLOOKUP(B1849,'[5]Cells Huawei 19042026 15h'!$B:$B,'[5]Cells Huawei 19042026 15h'!$B:$B,"")</f>
        <v/>
      </c>
      <c r="BN1849" s="9" t="str">
        <f>_xlfn.XLOOKUP(B1849,'[6]cells down 19042026 9H40'!$B:$B,'[6]cells down 19042026 9H40'!$B:$B,"")</f>
        <v/>
      </c>
      <c r="BO1849" s="9" t="s">
        <v>4158</v>
      </c>
      <c r="BP1849" s="9" t="s">
        <v>12</v>
      </c>
      <c r="BQ1849" s="115"/>
    </row>
    <row r="1850" spans="1:69" s="9" customFormat="1" x14ac:dyDescent="0.3">
      <c r="A1850" s="1" t="s">
        <v>4107</v>
      </c>
      <c r="B1850" s="8" t="s">
        <v>4108</v>
      </c>
      <c r="C1850" s="3" t="str">
        <f>_xlfn.XLOOKUP(B1850,'[1]daily break down'!$D:$D,'[1]daily break down'!$E:$E,"")</f>
        <v>NORD-OUEST</v>
      </c>
      <c r="D1850" s="1" t="s">
        <v>11</v>
      </c>
      <c r="E1850" s="1" t="s">
        <v>12</v>
      </c>
      <c r="F1850" s="3" t="s">
        <v>51</v>
      </c>
      <c r="G1850" s="1" t="s">
        <v>4109</v>
      </c>
      <c r="H1850" s="32" t="str">
        <f>_xlfn.XLOOKUP(B1850,[2]CALCULATION!$B:$B,[2]CALCULATION!$H:$H,"")</f>
        <v>HUAWEI</v>
      </c>
      <c r="I1850" s="28">
        <v>0</v>
      </c>
      <c r="J1850" s="28">
        <v>0</v>
      </c>
      <c r="K1850" s="28">
        <v>0</v>
      </c>
      <c r="L1850" s="28">
        <v>0</v>
      </c>
      <c r="M1850" s="28">
        <v>0</v>
      </c>
      <c r="N1850" s="28">
        <v>0</v>
      </c>
      <c r="O1850" s="28">
        <v>0</v>
      </c>
      <c r="P1850" s="28">
        <v>0</v>
      </c>
      <c r="Q1850" s="28">
        <v>0</v>
      </c>
      <c r="R1850" s="28">
        <v>0</v>
      </c>
      <c r="S1850" s="94">
        <v>0</v>
      </c>
      <c r="T1850" s="94">
        <f>_xlfn.XLOOKUP(B1850,'[3]Nur des jours'!$B:$B,'[3]Nur des jours'!$U:$U,"")</f>
        <v>0</v>
      </c>
      <c r="U1850" s="94">
        <v>0</v>
      </c>
      <c r="V1850" s="94">
        <v>0</v>
      </c>
      <c r="W1850" s="94">
        <v>0</v>
      </c>
      <c r="X1850" s="94">
        <v>0</v>
      </c>
      <c r="Y1850" s="94">
        <v>0</v>
      </c>
      <c r="Z1850" s="94">
        <v>0</v>
      </c>
      <c r="AA1850" s="94">
        <v>0</v>
      </c>
      <c r="AB1850" s="94">
        <v>0</v>
      </c>
      <c r="AC1850" s="94">
        <f>_xlfn.XLOOKUP(B1850,'[3]Nur des jours'!$B:$B,'[3]Nur des jours'!$N:$N,"")</f>
        <v>0</v>
      </c>
      <c r="AD1850" s="94">
        <v>0</v>
      </c>
      <c r="AE1850" s="94">
        <v>0</v>
      </c>
      <c r="AF1850" s="94">
        <v>0</v>
      </c>
      <c r="AG1850" s="94">
        <v>0</v>
      </c>
      <c r="AH1850" s="94">
        <v>0</v>
      </c>
      <c r="AI1850" s="49" t="s">
        <v>6659</v>
      </c>
      <c r="AJ1850" s="49"/>
      <c r="AK1850" s="48" t="str" cm="1">
        <f t="array" ref="AK1850">IFERROR(_xlfn.IFS(
AM1850="MPR ISSUE","PDH",
AM1850="BSS Hardware Issue","BSS",
AM1850="Sites strategiques, MLL, Pylone, etc.","ENVTECH",
AM1850="AKTIVCO DEFAUT GE &amp; POWER Cabinet","AKTIVCO",
AM1850="AKTIVCO Coupure ENEO &amp; Baisse de tension","AKTIVCO GRID ONLY",
AM1850="Coupure ENEO &amp; Baisse de tension","IHS GRID ONLY",
AM1850="Defaut GE &amp; POWER Cabinet","IHS",
AM1850="Sharing","Partners",
AM1850="Sites strategiques &amp; DataCenter","SST &amp; DC",
AM1850="Exclu","Exclu",
AM1850="SAT","SAT",
AM1850="SPARE-ISSUE","SPARE-ISSUE",
AM1850="Fiber CAmtel","TRANS_FO_CAMTEL",
AM1850="Fiber AOF","Fiber AOF",
AM1850="Projet OCM (HUAWEI)","TRAVAUX-HUAWEI",
AM1850="Projet OCM (NOKIA)","TRAVAUX-NOKIA",
AM1850="ACCESS-ISSUE","ACCESS-ISSUE",
AM1850="Projet OCM (ZTE, NOKIA, autres projets)","TRAVAUX OCM",
AM1850="No root CAuse","No root cause",
AM1850="ODU HS","PDH",
AM1850="IP &amp; VLAN","PDH",
AM1850="Warehouse HUAWEI","SPARE-ISSUE",
AM1850="SPARE-HS","SPARE-ISSUE",
AM1850="Power Telco","BSS",AM1850="no impacts","no impacts"
),"")</f>
        <v>no impacts</v>
      </c>
      <c r="AL1850" s="48" t="str" cm="1">
        <f t="array" ref="AL1850">IFERROR(_xlfn.IFS(
AM1850="MPR ISSUE","TX ISSUE",
AM1850="BSS Hardware Issue","RAN ISSUE",
AM1850="Sites strategiques, MLL, Pylone, etc.","ENVTECH",
AM1850="AKTIVCO DEFAUT GE &amp; POWER Cabinet","POWER ISSUE",
AM1850="AKTIVCO Coupure ENEO &amp; Baisse de tension","POWER ISSUE",
AM1850="Coupure ENEO &amp; Baisse de tension","POWER ISSUE",
AM1850="Defaut GE &amp; POWER Cabinet","POWER ISSUE",
AM1850="Sharing","POWER ISSUE",
AM1850="Sites strategiques &amp; DataCenter","POWER ISSUE",
AM1850="Exclu","Exclu",
AM1850="SAT","TX ISSUE",
AM1850="SPARE-ISSUE","SPARE-ISSUE",
AM1850="Fiber CAmtel","TX ISSUE",
AM1850="Fiber AOF","TX ISSUE",
AM1850="Projet OCM (HUAWEI)","TRAVAUX-HUAWEI",
AM1850="Projet OCM (NOKIA)","TRAVAUX -NOKIA",
AM1850="ACCESS-ISSUE","ACCESS-ISSUE",
AM1850="Projet OCM (ZTE, NOKIA, autres projets)","TRAVAUX OCM",
AM1850="No root CAuse","No root cause",
AM1850="ODU HS","TX ISSUE",
AM1850="IP &amp; VLAN","TX ISSUE",
AM1850="Warehouse HUAWEI","SPARE-ISSUE",
AM1850="SPARE-HS","SPARE-ISSUE",
AM1850="Power Telco","RAN ISSUE",AM1850="no impacts","no impacts"
),"")</f>
        <v>no impacts</v>
      </c>
      <c r="AM1850" s="67" t="s">
        <v>5605</v>
      </c>
      <c r="AN1850" s="48" t="str" cm="1">
        <f t="array" ref="AN1850">IFERROR(_xlfn.IFS(
AM1850="MPR ISSUE","ACTIVE",
AM1850="BSS Hardware Issue","ACTIVE",
AM1850="Sites strategiques, MLL, Pylone, etc.","PASSIVE",
AM1850="AKTIVCO DEFAUT GE &amp; POWER Cabinet","PASSIVE",
AM1850="AKTIVCO Coupure ENEO &amp; Baisse de tension","PASSIVE",
AM1850="Coupure ENEO &amp; Baisse de tension","PASSIVE",
AM1850="Defaut GE &amp; POWER Cabinet","PASSIVE",
AM1850="Sharing","PASSIVE",
AM1850="Sites strategiques &amp; DataCenter","PASSIVE",
AM1850="Exclu","Exclu",
AM1850="SAT","ACTIVE",
AM1850="SPARE-ISSUE","SPARE-ISSUE",
AM1850="Fiber CAmtel","ACTIVE",
AM1850="Fiber AOF","ACTIVE",
AM1850="Projet OCM (HUAWEI)","PLANNED WORKS",
AM1850="Projet OCM (NOKIA)","PLANNED WORKS",
AM1850="ACCESS-ISSUE","ACCESS-ISSUE",
AM1850="Projet OCM (ZTE, NOKIA, autres projets)","PLANNED WORKS",
AM1850="No root CAuse","No root cause",
AM1850="ODU HS","ACTIVE",
AM1850="IP &amp; VLAN","ACTIVE",
AM1850="Warehouse HUAWEI","SPARE-ISSUE",
AM1850="SPARE-HS","SPARE-ISSUE",
AM1850="Power Telco","ACTIVE", AM1850="no impacts","no impacts"
),"")</f>
        <v>no impacts</v>
      </c>
      <c r="AO1850" s="93" t="s">
        <v>5537</v>
      </c>
      <c r="AP1850" s="101" t="str">
        <f t="shared" si="52"/>
        <v>NRO_104</v>
      </c>
      <c r="AR1850" s="17" t="s">
        <v>5537</v>
      </c>
      <c r="AS1850" s="7" t="s">
        <v>5537</v>
      </c>
      <c r="AT1850" s="6"/>
      <c r="AU1850" s="7"/>
      <c r="AV1850" s="3" t="s">
        <v>5537</v>
      </c>
      <c r="AW1850" s="18" t="s">
        <v>5537</v>
      </c>
      <c r="AX1850" s="18" t="s">
        <v>5537</v>
      </c>
      <c r="AY1850" s="18" t="s">
        <v>5537</v>
      </c>
      <c r="AZ1850" s="18" t="s">
        <v>5537</v>
      </c>
      <c r="BA1850" s="18" t="s">
        <v>5537</v>
      </c>
      <c r="BB1850" s="18" t="s">
        <v>5537</v>
      </c>
      <c r="BC1850" s="18" t="s">
        <v>5537</v>
      </c>
      <c r="BD1850" s="18" t="s">
        <v>5537</v>
      </c>
      <c r="BE1850" s="18" t="s">
        <v>5537</v>
      </c>
      <c r="BF1850" s="18" t="s">
        <v>5537</v>
      </c>
      <c r="BG1850" s="18" t="s">
        <v>5537</v>
      </c>
      <c r="BH1850" s="18" t="s">
        <v>5537</v>
      </c>
      <c r="BI1850" s="9" t="s">
        <v>5537</v>
      </c>
      <c r="BJ1850" s="14"/>
      <c r="BK1850" s="14" t="s">
        <v>5537</v>
      </c>
      <c r="BL1850" s="14" t="str">
        <f>_xlfn.XLOOKUP(B1850,'[4]cell downs 18042026 17h'!$B:$B,'[4]cell downs 18042026 17h'!$B:$B,"")</f>
        <v/>
      </c>
      <c r="BM1850" s="14" t="str">
        <f>_xlfn.XLOOKUP(B1850,'[5]Cells Huawei 19042026 15h'!$B:$B,'[5]Cells Huawei 19042026 15h'!$B:$B,"")</f>
        <v/>
      </c>
      <c r="BN1850" s="9" t="str">
        <f>_xlfn.XLOOKUP(B1850,'[6]cells down 19042026 9H40'!$B:$B,'[6]cells down 19042026 9H40'!$B:$B,"")</f>
        <v/>
      </c>
      <c r="BO1850" s="9" t="s">
        <v>4108</v>
      </c>
      <c r="BP1850" s="9" t="s">
        <v>12</v>
      </c>
      <c r="BQ1850" s="115"/>
    </row>
    <row r="1851" spans="1:69" s="9" customFormat="1" x14ac:dyDescent="0.3">
      <c r="A1851" s="1" t="s">
        <v>4112</v>
      </c>
      <c r="B1851" s="8" t="s">
        <v>4113</v>
      </c>
      <c r="C1851" s="3" t="str">
        <f>_xlfn.XLOOKUP(B1851,'[1]daily break down'!$D:$D,'[1]daily break down'!$E:$E,"")</f>
        <v>CENTRE</v>
      </c>
      <c r="D1851" s="1" t="s">
        <v>11</v>
      </c>
      <c r="E1851" s="1" t="s">
        <v>1129</v>
      </c>
      <c r="F1851" s="3" t="s">
        <v>226</v>
      </c>
      <c r="G1851" s="1" t="s">
        <v>4112</v>
      </c>
      <c r="H1851" s="34" t="str">
        <f>_xlfn.XLOOKUP(B1851,[2]CALCULATION!$B:$B,[2]CALCULATION!$H:$H,"")</f>
        <v>ZTE</v>
      </c>
      <c r="I1851" s="28">
        <v>0</v>
      </c>
      <c r="J1851" s="28">
        <v>0</v>
      </c>
      <c r="K1851" s="28">
        <v>0</v>
      </c>
      <c r="L1851" s="28">
        <v>0</v>
      </c>
      <c r="M1851" s="28">
        <v>0</v>
      </c>
      <c r="N1851" s="28">
        <v>0</v>
      </c>
      <c r="O1851" s="28">
        <v>0</v>
      </c>
      <c r="P1851" s="28">
        <v>0</v>
      </c>
      <c r="Q1851" s="28">
        <v>0</v>
      </c>
      <c r="R1851" s="28">
        <v>0</v>
      </c>
      <c r="S1851" s="94">
        <v>0</v>
      </c>
      <c r="T1851" s="94">
        <f>_xlfn.XLOOKUP(B1851,'[3]Nur des jours'!$B:$B,'[3]Nur des jours'!$U:$U,"")</f>
        <v>0</v>
      </c>
      <c r="U1851" s="94">
        <v>0</v>
      </c>
      <c r="V1851" s="94">
        <v>0</v>
      </c>
      <c r="W1851" s="94">
        <v>0</v>
      </c>
      <c r="X1851" s="94">
        <v>0</v>
      </c>
      <c r="Y1851" s="94">
        <v>0</v>
      </c>
      <c r="Z1851" s="94">
        <v>0</v>
      </c>
      <c r="AA1851" s="94">
        <v>0</v>
      </c>
      <c r="AB1851" s="94">
        <v>0</v>
      </c>
      <c r="AC1851" s="94">
        <f>_xlfn.XLOOKUP(B1851,'[3]Nur des jours'!$B:$B,'[3]Nur des jours'!$N:$N,"")</f>
        <v>0</v>
      </c>
      <c r="AD1851" s="94">
        <v>0</v>
      </c>
      <c r="AE1851" s="94">
        <v>0</v>
      </c>
      <c r="AF1851" s="94">
        <v>0</v>
      </c>
      <c r="AG1851" s="94">
        <v>0</v>
      </c>
      <c r="AH1851" s="94">
        <v>0</v>
      </c>
      <c r="AI1851" s="49" t="s">
        <v>6588</v>
      </c>
      <c r="AJ1851" s="49"/>
      <c r="AK1851" s="48" t="str" cm="1">
        <f t="array" ref="AK1851">IFERROR(_xlfn.IFS(
AM1851="MPR ISSUE","PDH",
AM1851="BSS Hardware Issue","BSS",
AM1851="Sites strategiques, MLL, Pylone, etc.","ENVTECH",
AM1851="AKTIVCO DEFAUT GE &amp; POWER Cabinet","AKTIVCO",
AM1851="AKTIVCO Coupure ENEO &amp; Baisse de tension","AKTIVCO GRID ONLY",
AM1851="Coupure ENEO &amp; Baisse de tension","IHS GRID ONLY",
AM1851="Defaut GE &amp; POWER Cabinet","IHS",
AM1851="Sharing","Partners",
AM1851="Sites strategiques &amp; DataCenter","SST &amp; DC",
AM1851="Exclu","Exclu",
AM1851="SAT","SAT",
AM1851="SPARE-ISSUE","SPARE-ISSUE",
AM1851="Fiber CAmtel","TRANS_FO_CAMTEL",
AM1851="Fiber AOF","Fiber AOF",
AM1851="Projet OCM (HUAWEI)","TRAVAUX-HUAWEI",
AM1851="Projet OCM (NOKIA)","TRAVAUX-NOKIA",
AM1851="ACCESS-ISSUE","ACCESS-ISSUE",
AM1851="Projet OCM (ZTE, NOKIA, autres projets)","TRAVAUX OCM",
AM1851="No root CAuse","No root cause",
AM1851="ODU HS","PDH",
AM1851="IP &amp; VLAN","PDH",
AM1851="Warehouse HUAWEI","SPARE-ISSUE",
AM1851="SPARE-HS","SPARE-ISSUE",
AM1851="Power Telco","BSS",AM1851="no impacts","no impacts"
),"")</f>
        <v>Exclu</v>
      </c>
      <c r="AL1851" s="48" t="str" cm="1">
        <f t="array" ref="AL1851">IFERROR(_xlfn.IFS(
AM1851="MPR ISSUE","TX ISSUE",
AM1851="BSS Hardware Issue","RAN ISSUE",
AM1851="Sites strategiques, MLL, Pylone, etc.","ENVTECH",
AM1851="AKTIVCO DEFAUT GE &amp; POWER Cabinet","POWER ISSUE",
AM1851="AKTIVCO Coupure ENEO &amp; Baisse de tension","POWER ISSUE",
AM1851="Coupure ENEO &amp; Baisse de tension","POWER ISSUE",
AM1851="Defaut GE &amp; POWER Cabinet","POWER ISSUE",
AM1851="Sharing","POWER ISSUE",
AM1851="Sites strategiques &amp; DataCenter","POWER ISSUE",
AM1851="Exclu","Exclu",
AM1851="SAT","TX ISSUE",
AM1851="SPARE-ISSUE","SPARE-ISSUE",
AM1851="Fiber CAmtel","TX ISSUE",
AM1851="Fiber AOF","TX ISSUE",
AM1851="Projet OCM (HUAWEI)","TRAVAUX-HUAWEI",
AM1851="Projet OCM (NOKIA)","TRAVAUX -NOKIA",
AM1851="ACCESS-ISSUE","ACCESS-ISSUE",
AM1851="Projet OCM (ZTE, NOKIA, autres projets)","TRAVAUX OCM",
AM1851="No root CAuse","No root cause",
AM1851="ODU HS","TX ISSUE",
AM1851="IP &amp; VLAN","TX ISSUE",
AM1851="Warehouse HUAWEI","SPARE-ISSUE",
AM1851="SPARE-HS","SPARE-ISSUE",
AM1851="Power Telco","RAN ISSUE",AM1851="no impacts","no impacts"
),"")</f>
        <v>Exclu</v>
      </c>
      <c r="AM1851" s="67" t="s">
        <v>6588</v>
      </c>
      <c r="AN1851" s="48" t="str" cm="1">
        <f t="array" ref="AN1851">IFERROR(_xlfn.IFS(
AM1851="MPR ISSUE","ACTIVE",
AM1851="BSS Hardware Issue","ACTIVE",
AM1851="Sites strategiques, MLL, Pylone, etc.","PASSIVE",
AM1851="AKTIVCO DEFAUT GE &amp; POWER Cabinet","PASSIVE",
AM1851="AKTIVCO Coupure ENEO &amp; Baisse de tension","PASSIVE",
AM1851="Coupure ENEO &amp; Baisse de tension","PASSIVE",
AM1851="Defaut GE &amp; POWER Cabinet","PASSIVE",
AM1851="Sharing","PASSIVE",
AM1851="Sites strategiques &amp; DataCenter","PASSIVE",
AM1851="Exclu","Exclu",
AM1851="SAT","ACTIVE",
AM1851="SPARE-ISSUE","SPARE-ISSUE",
AM1851="Fiber CAmtel","ACTIVE",
AM1851="Fiber AOF","ACTIVE",
AM1851="Projet OCM (HUAWEI)","PLANNED WORKS",
AM1851="Projet OCM (NOKIA)","PLANNED WORKS",
AM1851="ACCESS-ISSUE","ACCESS-ISSUE",
AM1851="Projet OCM (ZTE, NOKIA, autres projets)","PLANNED WORKS",
AM1851="No root CAuse","No root cause",
AM1851="ODU HS","ACTIVE",
AM1851="IP &amp; VLAN","ACTIVE",
AM1851="Warehouse HUAWEI","SPARE-ISSUE",
AM1851="SPARE-HS","SPARE-ISSUE",
AM1851="Power Telco","ACTIVE", AM1851="no impacts","no impacts"
),"")</f>
        <v>Exclu</v>
      </c>
      <c r="AO1851" s="93" t="s">
        <v>5537</v>
      </c>
      <c r="AP1851" s="101" t="str">
        <f t="shared" si="52"/>
        <v>EST_045</v>
      </c>
      <c r="AR1851" s="17" t="s">
        <v>5537</v>
      </c>
      <c r="AS1851" s="7" t="s">
        <v>5537</v>
      </c>
      <c r="AT1851" s="6"/>
      <c r="AU1851" s="7"/>
      <c r="AV1851" s="3" t="s">
        <v>5537</v>
      </c>
      <c r="AW1851" s="18" t="s">
        <v>5537</v>
      </c>
      <c r="AX1851" s="18" t="s">
        <v>5537</v>
      </c>
      <c r="AY1851" s="18" t="s">
        <v>5537</v>
      </c>
      <c r="AZ1851" s="18" t="s">
        <v>5537</v>
      </c>
      <c r="BA1851" s="18" t="s">
        <v>5537</v>
      </c>
      <c r="BB1851" s="18" t="s">
        <v>5537</v>
      </c>
      <c r="BC1851" s="18" t="s">
        <v>5537</v>
      </c>
      <c r="BD1851" s="18" t="s">
        <v>5537</v>
      </c>
      <c r="BE1851" s="18" t="s">
        <v>5537</v>
      </c>
      <c r="BF1851" s="18" t="s">
        <v>5537</v>
      </c>
      <c r="BG1851" s="18" t="s">
        <v>5537</v>
      </c>
      <c r="BH1851" s="18" t="s">
        <v>5537</v>
      </c>
      <c r="BI1851" s="9" t="s">
        <v>5537</v>
      </c>
      <c r="BJ1851" s="14"/>
      <c r="BK1851" s="14" t="s">
        <v>5537</v>
      </c>
      <c r="BL1851" s="14" t="str">
        <f>_xlfn.XLOOKUP(B1851,'[4]cell downs 18042026 17h'!$B:$B,'[4]cell downs 18042026 17h'!$B:$B,"")</f>
        <v/>
      </c>
      <c r="BM1851" s="14" t="str">
        <f>_xlfn.XLOOKUP(B1851,'[5]Cells Huawei 19042026 15h'!$B:$B,'[5]Cells Huawei 19042026 15h'!$B:$B,"")</f>
        <v/>
      </c>
      <c r="BN1851" s="9" t="str">
        <f>_xlfn.XLOOKUP(B1851,'[6]cells down 19042026 9H40'!$B:$B,'[6]cells down 19042026 9H40'!$B:$B,"")</f>
        <v/>
      </c>
      <c r="BO1851" s="9" t="s">
        <v>4113</v>
      </c>
      <c r="BP1851" s="9" t="s">
        <v>12</v>
      </c>
      <c r="BQ1851" s="115"/>
    </row>
    <row r="1852" spans="1:69" s="9" customFormat="1" x14ac:dyDescent="0.3">
      <c r="A1852" s="1" t="s">
        <v>4114</v>
      </c>
      <c r="B1852" s="8" t="s">
        <v>4115</v>
      </c>
      <c r="C1852" s="3" t="str">
        <f>_xlfn.XLOOKUP(B1852,'[1]daily break down'!$D:$D,'[1]daily break down'!$E:$E,"")</f>
        <v>CENTRE</v>
      </c>
      <c r="D1852" s="1" t="s">
        <v>11</v>
      </c>
      <c r="E1852" s="1" t="s">
        <v>12</v>
      </c>
      <c r="F1852" s="3" t="s">
        <v>37</v>
      </c>
      <c r="G1852" s="1" t="s">
        <v>4081</v>
      </c>
      <c r="H1852" s="34" t="str">
        <f>_xlfn.XLOOKUP(B1852,[2]CALCULATION!$B:$B,[2]CALCULATION!$H:$H,"")</f>
        <v>ZTE</v>
      </c>
      <c r="I1852" s="28">
        <v>0</v>
      </c>
      <c r="J1852" s="28">
        <v>0</v>
      </c>
      <c r="K1852" s="28">
        <v>0</v>
      </c>
      <c r="L1852" s="28">
        <v>0</v>
      </c>
      <c r="M1852" s="28">
        <v>0</v>
      </c>
      <c r="N1852" s="28">
        <v>0</v>
      </c>
      <c r="O1852" s="28">
        <v>0</v>
      </c>
      <c r="P1852" s="28">
        <v>0</v>
      </c>
      <c r="Q1852" s="28">
        <v>0</v>
      </c>
      <c r="R1852" s="28">
        <v>0</v>
      </c>
      <c r="S1852" s="94">
        <v>0</v>
      </c>
      <c r="T1852" s="94">
        <f>_xlfn.XLOOKUP(B1852,'[3]Nur des jours'!$B:$B,'[3]Nur des jours'!$U:$U,"")</f>
        <v>0</v>
      </c>
      <c r="U1852" s="94">
        <v>0</v>
      </c>
      <c r="V1852" s="94">
        <v>0</v>
      </c>
      <c r="W1852" s="94">
        <v>0</v>
      </c>
      <c r="X1852" s="94">
        <v>0</v>
      </c>
      <c r="Y1852" s="94">
        <v>0</v>
      </c>
      <c r="Z1852" s="94">
        <v>0</v>
      </c>
      <c r="AA1852" s="94">
        <v>0</v>
      </c>
      <c r="AB1852" s="94">
        <v>0</v>
      </c>
      <c r="AC1852" s="94">
        <f>_xlfn.XLOOKUP(B1852,'[3]Nur des jours'!$B:$B,'[3]Nur des jours'!$N:$N,"")</f>
        <v>0</v>
      </c>
      <c r="AD1852" s="94">
        <v>0</v>
      </c>
      <c r="AE1852" s="94">
        <v>0</v>
      </c>
      <c r="AF1852" s="94">
        <v>0</v>
      </c>
      <c r="AG1852" s="94">
        <v>0</v>
      </c>
      <c r="AH1852" s="94">
        <v>0</v>
      </c>
      <c r="AI1852" s="49" t="s">
        <v>6588</v>
      </c>
      <c r="AJ1852" s="49"/>
      <c r="AK1852" s="48" t="str" cm="1">
        <f t="array" ref="AK1852">IFERROR(_xlfn.IFS(
AM1852="MPR ISSUE","PDH",
AM1852="BSS Hardware Issue","BSS",
AM1852="Sites strategiques, MLL, Pylone, etc.","ENVTECH",
AM1852="AKTIVCO DEFAUT GE &amp; POWER Cabinet","AKTIVCO",
AM1852="AKTIVCO Coupure ENEO &amp; Baisse de tension","AKTIVCO GRID ONLY",
AM1852="Coupure ENEO &amp; Baisse de tension","IHS GRID ONLY",
AM1852="Defaut GE &amp; POWER Cabinet","IHS",
AM1852="Sharing","Partners",
AM1852="Sites strategiques &amp; DataCenter","SST &amp; DC",
AM1852="Exclu","Exclu",
AM1852="SAT","SAT",
AM1852="SPARE-ISSUE","SPARE-ISSUE",
AM1852="Fiber CAmtel","TRANS_FO_CAMTEL",
AM1852="Fiber AOF","Fiber AOF",
AM1852="Projet OCM (HUAWEI)","TRAVAUX-HUAWEI",
AM1852="Projet OCM (NOKIA)","TRAVAUX-NOKIA",
AM1852="ACCESS-ISSUE","ACCESS-ISSUE",
AM1852="Projet OCM (ZTE, NOKIA, autres projets)","TRAVAUX OCM",
AM1852="No root CAuse","No root cause",
AM1852="ODU HS","PDH",
AM1852="IP &amp; VLAN","PDH",
AM1852="Warehouse HUAWEI","SPARE-ISSUE",
AM1852="SPARE-HS","SPARE-ISSUE",
AM1852="Power Telco","BSS",AM1852="no impacts","no impacts"
),"")</f>
        <v>Exclu</v>
      </c>
      <c r="AL1852" s="48" t="str" cm="1">
        <f t="array" ref="AL1852">IFERROR(_xlfn.IFS(
AM1852="MPR ISSUE","TX ISSUE",
AM1852="BSS Hardware Issue","RAN ISSUE",
AM1852="Sites strategiques, MLL, Pylone, etc.","ENVTECH",
AM1852="AKTIVCO DEFAUT GE &amp; POWER Cabinet","POWER ISSUE",
AM1852="AKTIVCO Coupure ENEO &amp; Baisse de tension","POWER ISSUE",
AM1852="Coupure ENEO &amp; Baisse de tension","POWER ISSUE",
AM1852="Defaut GE &amp; POWER Cabinet","POWER ISSUE",
AM1852="Sharing","POWER ISSUE",
AM1852="Sites strategiques &amp; DataCenter","POWER ISSUE",
AM1852="Exclu","Exclu",
AM1852="SAT","TX ISSUE",
AM1852="SPARE-ISSUE","SPARE-ISSUE",
AM1852="Fiber CAmtel","TX ISSUE",
AM1852="Fiber AOF","TX ISSUE",
AM1852="Projet OCM (HUAWEI)","TRAVAUX-HUAWEI",
AM1852="Projet OCM (NOKIA)","TRAVAUX -NOKIA",
AM1852="ACCESS-ISSUE","ACCESS-ISSUE",
AM1852="Projet OCM (ZTE, NOKIA, autres projets)","TRAVAUX OCM",
AM1852="No root CAuse","No root cause",
AM1852="ODU HS","TX ISSUE",
AM1852="IP &amp; VLAN","TX ISSUE",
AM1852="Warehouse HUAWEI","SPARE-ISSUE",
AM1852="SPARE-HS","SPARE-ISSUE",
AM1852="Power Telco","RAN ISSUE",AM1852="no impacts","no impacts"
),"")</f>
        <v>Exclu</v>
      </c>
      <c r="AM1852" s="67" t="s">
        <v>6588</v>
      </c>
      <c r="AN1852" s="48" t="str" cm="1">
        <f t="array" ref="AN1852">IFERROR(_xlfn.IFS(
AM1852="MPR ISSUE","ACTIVE",
AM1852="BSS Hardware Issue","ACTIVE",
AM1852="Sites strategiques, MLL, Pylone, etc.","PASSIVE",
AM1852="AKTIVCO DEFAUT GE &amp; POWER Cabinet","PASSIVE",
AM1852="AKTIVCO Coupure ENEO &amp; Baisse de tension","PASSIVE",
AM1852="Coupure ENEO &amp; Baisse de tension","PASSIVE",
AM1852="Defaut GE &amp; POWER Cabinet","PASSIVE",
AM1852="Sharing","PASSIVE",
AM1852="Sites strategiques &amp; DataCenter","PASSIVE",
AM1852="Exclu","Exclu",
AM1852="SAT","ACTIVE",
AM1852="SPARE-ISSUE","SPARE-ISSUE",
AM1852="Fiber CAmtel","ACTIVE",
AM1852="Fiber AOF","ACTIVE",
AM1852="Projet OCM (HUAWEI)","PLANNED WORKS",
AM1852="Projet OCM (NOKIA)","PLANNED WORKS",
AM1852="ACCESS-ISSUE","ACCESS-ISSUE",
AM1852="Projet OCM (ZTE, NOKIA, autres projets)","PLANNED WORKS",
AM1852="No root CAuse","No root cause",
AM1852="ODU HS","ACTIVE",
AM1852="IP &amp; VLAN","ACTIVE",
AM1852="Warehouse HUAWEI","SPARE-ISSUE",
AM1852="SPARE-HS","SPARE-ISSUE",
AM1852="Power Telco","ACTIVE", AM1852="no impacts","no impacts"
),"")</f>
        <v>Exclu</v>
      </c>
      <c r="AO1852" s="93" t="s">
        <v>5537</v>
      </c>
      <c r="AP1852" s="101" t="str">
        <f t="shared" si="52"/>
        <v>CTR_185</v>
      </c>
      <c r="AR1852" s="17" t="s">
        <v>5537</v>
      </c>
      <c r="AS1852" s="7" t="s">
        <v>5537</v>
      </c>
      <c r="AT1852" s="6"/>
      <c r="AU1852" s="7"/>
      <c r="AV1852" s="3" t="s">
        <v>5537</v>
      </c>
      <c r="AW1852" s="18" t="s">
        <v>5537</v>
      </c>
      <c r="AX1852" s="18" t="s">
        <v>5537</v>
      </c>
      <c r="AY1852" s="18" t="s">
        <v>5537</v>
      </c>
      <c r="AZ1852" s="18" t="s">
        <v>5537</v>
      </c>
      <c r="BA1852" s="18" t="s">
        <v>5537</v>
      </c>
      <c r="BB1852" s="18" t="s">
        <v>5537</v>
      </c>
      <c r="BC1852" s="18" t="s">
        <v>5537</v>
      </c>
      <c r="BD1852" s="18" t="s">
        <v>5537</v>
      </c>
      <c r="BE1852" s="18" t="s">
        <v>5537</v>
      </c>
      <c r="BF1852" s="18" t="s">
        <v>5537</v>
      </c>
      <c r="BG1852" s="18" t="s">
        <v>5537</v>
      </c>
      <c r="BH1852" s="18" t="s">
        <v>5537</v>
      </c>
      <c r="BI1852" s="9" t="s">
        <v>5537</v>
      </c>
      <c r="BJ1852" s="14"/>
      <c r="BK1852" s="14" t="s">
        <v>5537</v>
      </c>
      <c r="BL1852" s="14" t="str">
        <f>_xlfn.XLOOKUP(B1852,'[4]cell downs 18042026 17h'!$B:$B,'[4]cell downs 18042026 17h'!$B:$B,"")</f>
        <v/>
      </c>
      <c r="BM1852" s="14" t="str">
        <f>_xlfn.XLOOKUP(B1852,'[5]Cells Huawei 19042026 15h'!$B:$B,'[5]Cells Huawei 19042026 15h'!$B:$B,"")</f>
        <v/>
      </c>
      <c r="BN1852" s="9" t="str">
        <f>_xlfn.XLOOKUP(B1852,'[6]cells down 19042026 9H40'!$B:$B,'[6]cells down 19042026 9H40'!$B:$B,"")</f>
        <v/>
      </c>
      <c r="BO1852" s="9" t="s">
        <v>4115</v>
      </c>
      <c r="BP1852" s="9" t="s">
        <v>5537</v>
      </c>
      <c r="BQ1852" s="115"/>
    </row>
    <row r="1853" spans="1:69" s="9" customFormat="1" x14ac:dyDescent="0.3">
      <c r="A1853" s="1" t="s">
        <v>780</v>
      </c>
      <c r="B1853" s="8" t="s">
        <v>781</v>
      </c>
      <c r="C1853" s="3" t="str">
        <f>_xlfn.XLOOKUP(B1853,'[1]daily break down'!$D:$D,'[1]daily break down'!$E:$E,"")</f>
        <v>Douala</v>
      </c>
      <c r="D1853" s="1" t="s">
        <v>11</v>
      </c>
      <c r="E1853" s="1" t="s">
        <v>12</v>
      </c>
      <c r="F1853" s="3" t="s">
        <v>31</v>
      </c>
      <c r="G1853" s="1" t="s">
        <v>32</v>
      </c>
      <c r="H1853" s="34" t="str">
        <f>_xlfn.XLOOKUP(B1853,[2]CALCULATION!$B:$B,[2]CALCULATION!$H:$H,"")</f>
        <v>ZTE</v>
      </c>
      <c r="I1853" s="28">
        <v>0</v>
      </c>
      <c r="J1853" s="28">
        <v>0</v>
      </c>
      <c r="K1853" s="28">
        <v>0</v>
      </c>
      <c r="L1853" s="28">
        <v>1.9083533799613751E-3</v>
      </c>
      <c r="M1853" s="28">
        <v>0</v>
      </c>
      <c r="N1853" s="28">
        <v>0</v>
      </c>
      <c r="O1853" s="28">
        <v>0</v>
      </c>
      <c r="P1853" s="28">
        <v>0</v>
      </c>
      <c r="Q1853" s="28">
        <v>0</v>
      </c>
      <c r="R1853" s="28">
        <v>0</v>
      </c>
      <c r="S1853" s="94">
        <v>0</v>
      </c>
      <c r="T1853" s="94">
        <f>_xlfn.XLOOKUP(B1853,'[3]Nur des jours'!$B:$B,'[3]Nur des jours'!$U:$U,"")</f>
        <v>0</v>
      </c>
      <c r="U1853" s="94">
        <v>0</v>
      </c>
      <c r="V1853" s="94">
        <v>0</v>
      </c>
      <c r="W1853" s="94">
        <v>0</v>
      </c>
      <c r="X1853" s="94">
        <v>0</v>
      </c>
      <c r="Y1853" s="94">
        <v>0</v>
      </c>
      <c r="Z1853" s="94">
        <v>0</v>
      </c>
      <c r="AA1853" s="94">
        <v>0</v>
      </c>
      <c r="AB1853" s="94">
        <v>0</v>
      </c>
      <c r="AC1853" s="94">
        <f>_xlfn.XLOOKUP(B1853,'[3]Nur des jours'!$B:$B,'[3]Nur des jours'!$N:$N,"")</f>
        <v>0</v>
      </c>
      <c r="AD1853" s="94">
        <v>0</v>
      </c>
      <c r="AE1853" s="94">
        <v>0</v>
      </c>
      <c r="AF1853" s="94">
        <v>0</v>
      </c>
      <c r="AG1853" s="94">
        <v>0</v>
      </c>
      <c r="AH1853" s="94">
        <v>0</v>
      </c>
      <c r="AI1853" s="49" t="s">
        <v>5559</v>
      </c>
      <c r="AJ1853" s="49"/>
      <c r="AK1853" s="48" t="str" cm="1">
        <f t="array" ref="AK1853">IFERROR(_xlfn.IFS(
AM1853="MPR ISSUE","PDH",
AM1853="BSS Hardware Issue","BSS",
AM1853="Sites strategiques, MLL, Pylone, etc.","ENVTECH",
AM1853="AKTIVCO DEFAUT GE &amp; POWER Cabinet","AKTIVCO",
AM1853="AKTIVCO Coupure ENEO &amp; Baisse de tension","AKTIVCO GRID ONLY",
AM1853="Coupure ENEO &amp; Baisse de tension","IHS GRID ONLY",
AM1853="Defaut GE &amp; POWER Cabinet","IHS",
AM1853="Sharing","Partners",
AM1853="Sites strategiques &amp; DataCenter","SST &amp; DC",
AM1853="Exclu","Exclu",
AM1853="SAT","SAT",
AM1853="SPARE-ISSUE","SPARE-ISSUE",
AM1853="Fiber CAmtel","TRANS_FO_CAMTEL",
AM1853="Fiber AOF","Fiber AOF",
AM1853="Projet OCM (HUAWEI)","TRAVAUX-HUAWEI",
AM1853="Projet OCM (NOKIA)","TRAVAUX-NOKIA",
AM1853="ACCESS-ISSUE","ACCESS-ISSUE",
AM1853="Projet OCM (ZTE, NOKIA, autres projets)","TRAVAUX OCM",
AM1853="No root CAuse","No root cause",
AM1853="ODU HS","PDH",
AM1853="IP &amp; VLAN","PDH",
AM1853="Warehouse HUAWEI","SPARE-ISSUE",
AM1853="SPARE-HS","SPARE-ISSUE",
AM1853="Power Telco","BSS",AM1853="no impacts","no impacts"
),"")</f>
        <v>no impacts</v>
      </c>
      <c r="AL1853" s="48" t="str" cm="1">
        <f t="array" ref="AL1853">IFERROR(_xlfn.IFS(
AM1853="MPR ISSUE","TX ISSUE",
AM1853="BSS Hardware Issue","RAN ISSUE",
AM1853="Sites strategiques, MLL, Pylone, etc.","ENVTECH",
AM1853="AKTIVCO DEFAUT GE &amp; POWER Cabinet","POWER ISSUE",
AM1853="AKTIVCO Coupure ENEO &amp; Baisse de tension","POWER ISSUE",
AM1853="Coupure ENEO &amp; Baisse de tension","POWER ISSUE",
AM1853="Defaut GE &amp; POWER Cabinet","POWER ISSUE",
AM1853="Sharing","POWER ISSUE",
AM1853="Sites strategiques &amp; DataCenter","POWER ISSUE",
AM1853="Exclu","Exclu",
AM1853="SAT","TX ISSUE",
AM1853="SPARE-ISSUE","SPARE-ISSUE",
AM1853="Fiber CAmtel","TX ISSUE",
AM1853="Fiber AOF","TX ISSUE",
AM1853="Projet OCM (HUAWEI)","TRAVAUX-HUAWEI",
AM1853="Projet OCM (NOKIA)","TRAVAUX -NOKIA",
AM1853="ACCESS-ISSUE","ACCESS-ISSUE",
AM1853="Projet OCM (ZTE, NOKIA, autres projets)","TRAVAUX OCM",
AM1853="No root CAuse","No root cause",
AM1853="ODU HS","TX ISSUE",
AM1853="IP &amp; VLAN","TX ISSUE",
AM1853="Warehouse HUAWEI","SPARE-ISSUE",
AM1853="SPARE-HS","SPARE-ISSUE",
AM1853="Power Telco","RAN ISSUE",AM1853="no impacts","no impacts"
),"")</f>
        <v>no impacts</v>
      </c>
      <c r="AM1853" s="67" t="s">
        <v>5605</v>
      </c>
      <c r="AN1853" s="48" t="str" cm="1">
        <f t="array" ref="AN1853">IFERROR(_xlfn.IFS(
AM1853="MPR ISSUE","ACTIVE",
AM1853="BSS Hardware Issue","ACTIVE",
AM1853="Sites strategiques, MLL, Pylone, etc.","PASSIVE",
AM1853="AKTIVCO DEFAUT GE &amp; POWER Cabinet","PASSIVE",
AM1853="AKTIVCO Coupure ENEO &amp; Baisse de tension","PASSIVE",
AM1853="Coupure ENEO &amp; Baisse de tension","PASSIVE",
AM1853="Defaut GE &amp; POWER Cabinet","PASSIVE",
AM1853="Sharing","PASSIVE",
AM1853="Sites strategiques &amp; DataCenter","PASSIVE",
AM1853="Exclu","Exclu",
AM1853="SAT","ACTIVE",
AM1853="SPARE-ISSUE","SPARE-ISSUE",
AM1853="Fiber CAmtel","ACTIVE",
AM1853="Fiber AOF","ACTIVE",
AM1853="Projet OCM (HUAWEI)","PLANNED WORKS",
AM1853="Projet OCM (NOKIA)","PLANNED WORKS",
AM1853="ACCESS-ISSUE","ACCESS-ISSUE",
AM1853="Projet OCM (ZTE, NOKIA, autres projets)","PLANNED WORKS",
AM1853="No root CAuse","No root cause",
AM1853="ODU HS","ACTIVE",
AM1853="IP &amp; VLAN","ACTIVE",
AM1853="Warehouse HUAWEI","SPARE-ISSUE",
AM1853="SPARE-HS","SPARE-ISSUE",
AM1853="Power Telco","ACTIVE", AM1853="no impacts","no impacts"
),"")</f>
        <v>no impacts</v>
      </c>
      <c r="AO1853" s="93" t="s">
        <v>5537</v>
      </c>
      <c r="AP1853" s="101" t="str">
        <f t="shared" si="52"/>
        <v>LIT_276</v>
      </c>
      <c r="AR1853" s="17" t="s">
        <v>5537</v>
      </c>
      <c r="AS1853" s="7" t="s">
        <v>5537</v>
      </c>
      <c r="AT1853" s="6"/>
      <c r="AU1853" s="7"/>
      <c r="AV1853" s="3" t="s">
        <v>5537</v>
      </c>
      <c r="AW1853" s="18" t="s">
        <v>5537</v>
      </c>
      <c r="AX1853" s="18" t="s">
        <v>5537</v>
      </c>
      <c r="AY1853" s="18" t="s">
        <v>5537</v>
      </c>
      <c r="AZ1853" s="18" t="s">
        <v>5537</v>
      </c>
      <c r="BA1853" s="18" t="s">
        <v>5537</v>
      </c>
      <c r="BB1853" s="18" t="s">
        <v>5537</v>
      </c>
      <c r="BC1853" s="18" t="s">
        <v>5537</v>
      </c>
      <c r="BD1853" s="18" t="s">
        <v>5537</v>
      </c>
      <c r="BE1853" s="18" t="s">
        <v>5537</v>
      </c>
      <c r="BF1853" s="18" t="s">
        <v>5537</v>
      </c>
      <c r="BG1853" s="18" t="s">
        <v>5537</v>
      </c>
      <c r="BH1853" s="18" t="s">
        <v>5537</v>
      </c>
      <c r="BI1853" s="9" t="s">
        <v>5537</v>
      </c>
      <c r="BJ1853" s="14"/>
      <c r="BK1853" s="14" t="s">
        <v>5537</v>
      </c>
      <c r="BL1853" s="14" t="str">
        <f>_xlfn.XLOOKUP(B1853,'[4]cell downs 18042026 17h'!$B:$B,'[4]cell downs 18042026 17h'!$B:$B,"")</f>
        <v/>
      </c>
      <c r="BM1853" s="14" t="str">
        <f>_xlfn.XLOOKUP(B1853,'[5]Cells Huawei 19042026 15h'!$B:$B,'[5]Cells Huawei 19042026 15h'!$B:$B,"")</f>
        <v/>
      </c>
      <c r="BN1853" s="9" t="str">
        <f>_xlfn.XLOOKUP(B1853,'[6]cells down 19042026 9H40'!$B:$B,'[6]cells down 19042026 9H40'!$B:$B,"")</f>
        <v/>
      </c>
      <c r="BO1853" s="9" t="s">
        <v>781</v>
      </c>
      <c r="BP1853" s="9" t="s">
        <v>5537</v>
      </c>
      <c r="BQ1853" s="115"/>
    </row>
    <row r="1854" spans="1:69" s="9" customFormat="1" x14ac:dyDescent="0.3">
      <c r="A1854" s="1" t="s">
        <v>3963</v>
      </c>
      <c r="B1854" s="8" t="s">
        <v>4125</v>
      </c>
      <c r="C1854" s="3" t="str">
        <f>_xlfn.XLOOKUP(B1854,'[1]daily break down'!$D:$D,'[1]daily break down'!$E:$E,"")</f>
        <v>NORD-OUEST</v>
      </c>
      <c r="D1854" s="1" t="s">
        <v>21</v>
      </c>
      <c r="E1854" s="1" t="s">
        <v>188</v>
      </c>
      <c r="F1854" s="3" t="s">
        <v>51</v>
      </c>
      <c r="G1854" s="1" t="s">
        <v>3963</v>
      </c>
      <c r="H1854" s="32" t="str">
        <f>_xlfn.XLOOKUP(B1854,[2]CALCULATION!$B:$B,[2]CALCULATION!$H:$H,"")</f>
        <v>HUAWEI</v>
      </c>
      <c r="I1854" s="28">
        <v>0</v>
      </c>
      <c r="J1854" s="28">
        <v>0</v>
      </c>
      <c r="K1854" s="28">
        <v>0</v>
      </c>
      <c r="L1854" s="28">
        <v>0</v>
      </c>
      <c r="M1854" s="28">
        <v>0</v>
      </c>
      <c r="N1854" s="28">
        <v>0</v>
      </c>
      <c r="O1854" s="28">
        <v>0</v>
      </c>
      <c r="P1854" s="28">
        <v>0</v>
      </c>
      <c r="Q1854" s="28">
        <v>0</v>
      </c>
      <c r="R1854" s="28">
        <v>0</v>
      </c>
      <c r="S1854" s="94">
        <v>0</v>
      </c>
      <c r="T1854" s="94">
        <f>_xlfn.XLOOKUP(B1854,'[3]Nur des jours'!$B:$B,'[3]Nur des jours'!$U:$U,"")</f>
        <v>0</v>
      </c>
      <c r="U1854" s="94">
        <v>0</v>
      </c>
      <c r="V1854" s="94">
        <v>0</v>
      </c>
      <c r="W1854" s="94">
        <v>0</v>
      </c>
      <c r="X1854" s="94">
        <v>0</v>
      </c>
      <c r="Y1854" s="94">
        <v>0</v>
      </c>
      <c r="Z1854" s="94">
        <v>0</v>
      </c>
      <c r="AA1854" s="94">
        <v>0</v>
      </c>
      <c r="AB1854" s="94">
        <v>0</v>
      </c>
      <c r="AC1854" s="94">
        <f>_xlfn.XLOOKUP(B1854,'[3]Nur des jours'!$B:$B,'[3]Nur des jours'!$N:$N,"")</f>
        <v>0</v>
      </c>
      <c r="AD1854" s="94">
        <v>0</v>
      </c>
      <c r="AE1854" s="94">
        <v>0</v>
      </c>
      <c r="AF1854" s="94">
        <v>0</v>
      </c>
      <c r="AG1854" s="94">
        <v>0</v>
      </c>
      <c r="AH1854" s="94">
        <v>0</v>
      </c>
      <c r="AI1854" s="49" t="s">
        <v>6659</v>
      </c>
      <c r="AJ1854" s="49"/>
      <c r="AK1854" s="48" t="str" cm="1">
        <f t="array" ref="AK1854">IFERROR(_xlfn.IFS(
AM1854="MPR ISSUE","PDH",
AM1854="BSS Hardware Issue","BSS",
AM1854="Sites strategiques, MLL, Pylone, etc.","ENVTECH",
AM1854="AKTIVCO DEFAUT GE &amp; POWER Cabinet","AKTIVCO",
AM1854="AKTIVCO Coupure ENEO &amp; Baisse de tension","AKTIVCO GRID ONLY",
AM1854="Coupure ENEO &amp; Baisse de tension","IHS GRID ONLY",
AM1854="Defaut GE &amp; POWER Cabinet","IHS",
AM1854="Sharing","Partners",
AM1854="Sites strategiques &amp; DataCenter","SST &amp; DC",
AM1854="Exclu","Exclu",
AM1854="SAT","SAT",
AM1854="SPARE-ISSUE","SPARE-ISSUE",
AM1854="Fiber CAmtel","TRANS_FO_CAMTEL",
AM1854="Fiber AOF","Fiber AOF",
AM1854="Projet OCM (HUAWEI)","TRAVAUX-HUAWEI",
AM1854="Projet OCM (NOKIA)","TRAVAUX-NOKIA",
AM1854="ACCESS-ISSUE","ACCESS-ISSUE",
AM1854="Projet OCM (ZTE, NOKIA, autres projets)","TRAVAUX OCM",
AM1854="No root CAuse","No root cause",
AM1854="ODU HS","PDH",
AM1854="IP &amp; VLAN","PDH",
AM1854="Warehouse HUAWEI","SPARE-ISSUE",
AM1854="SPARE-HS","SPARE-ISSUE",
AM1854="Power Telco","BSS",AM1854="no impacts","no impacts"
),"")</f>
        <v>AKTIVCO</v>
      </c>
      <c r="AL1854" s="48" t="str" cm="1">
        <f t="array" ref="AL1854">IFERROR(_xlfn.IFS(
AM1854="MPR ISSUE","TX ISSUE",
AM1854="BSS Hardware Issue","RAN ISSUE",
AM1854="Sites strategiques, MLL, Pylone, etc.","ENVTECH",
AM1854="AKTIVCO DEFAUT GE &amp; POWER Cabinet","POWER ISSUE",
AM1854="AKTIVCO Coupure ENEO &amp; Baisse de tension","POWER ISSUE",
AM1854="Coupure ENEO &amp; Baisse de tension","POWER ISSUE",
AM1854="Defaut GE &amp; POWER Cabinet","POWER ISSUE",
AM1854="Sharing","POWER ISSUE",
AM1854="Sites strategiques &amp; DataCenter","POWER ISSUE",
AM1854="Exclu","Exclu",
AM1854="SAT","TX ISSUE",
AM1854="SPARE-ISSUE","SPARE-ISSUE",
AM1854="Fiber CAmtel","TX ISSUE",
AM1854="Fiber AOF","TX ISSUE",
AM1854="Projet OCM (HUAWEI)","TRAVAUX-HUAWEI",
AM1854="Projet OCM (NOKIA)","TRAVAUX -NOKIA",
AM1854="ACCESS-ISSUE","ACCESS-ISSUE",
AM1854="Projet OCM (ZTE, NOKIA, autres projets)","TRAVAUX OCM",
AM1854="No root CAuse","No root cause",
AM1854="ODU HS","TX ISSUE",
AM1854="IP &amp; VLAN","TX ISSUE",
AM1854="Warehouse HUAWEI","SPARE-ISSUE",
AM1854="SPARE-HS","SPARE-ISSUE",
AM1854="Power Telco","RAN ISSUE",AM1854="no impacts","no impacts"
),"")</f>
        <v>POWER ISSUE</v>
      </c>
      <c r="AM1854" s="67" t="s">
        <v>5325</v>
      </c>
      <c r="AN1854" s="48" t="str" cm="1">
        <f t="array" ref="AN1854">IFERROR(_xlfn.IFS(
AM1854="MPR ISSUE","ACTIVE",
AM1854="BSS Hardware Issue","ACTIVE",
AM1854="Sites strategiques, MLL, Pylone, etc.","PASSIVE",
AM1854="AKTIVCO DEFAUT GE &amp; POWER Cabinet","PASSIVE",
AM1854="AKTIVCO Coupure ENEO &amp; Baisse de tension","PASSIVE",
AM1854="Coupure ENEO &amp; Baisse de tension","PASSIVE",
AM1854="Defaut GE &amp; POWER Cabinet","PASSIVE",
AM1854="Sharing","PASSIVE",
AM1854="Sites strategiques &amp; DataCenter","PASSIVE",
AM1854="Exclu","Exclu",
AM1854="SAT","ACTIVE",
AM1854="SPARE-ISSUE","SPARE-ISSUE",
AM1854="Fiber CAmtel","ACTIVE",
AM1854="Fiber AOF","ACTIVE",
AM1854="Projet OCM (HUAWEI)","PLANNED WORKS",
AM1854="Projet OCM (NOKIA)","PLANNED WORKS",
AM1854="ACCESS-ISSUE","ACCESS-ISSUE",
AM1854="Projet OCM (ZTE, NOKIA, autres projets)","PLANNED WORKS",
AM1854="No root CAuse","No root cause",
AM1854="ODU HS","ACTIVE",
AM1854="IP &amp; VLAN","ACTIVE",
AM1854="Warehouse HUAWEI","SPARE-ISSUE",
AM1854="SPARE-HS","SPARE-ISSUE",
AM1854="Power Telco","ACTIVE", AM1854="no impacts","no impacts"
),"")</f>
        <v>PASSIVE</v>
      </c>
      <c r="AO1854" s="93" t="s">
        <v>6447</v>
      </c>
      <c r="AP1854" s="101" t="str">
        <f t="shared" si="52"/>
        <v>NRO_001</v>
      </c>
      <c r="AR1854" s="17" t="s">
        <v>5537</v>
      </c>
      <c r="AS1854" s="7" t="s">
        <v>5537</v>
      </c>
      <c r="AT1854" s="6"/>
      <c r="AU1854" s="7"/>
      <c r="AV1854" s="3" t="s">
        <v>5537</v>
      </c>
      <c r="AW1854" s="18" t="s">
        <v>5537</v>
      </c>
      <c r="AX1854" s="18" t="s">
        <v>5537</v>
      </c>
      <c r="AY1854" s="18" t="s">
        <v>5537</v>
      </c>
      <c r="AZ1854" s="18" t="s">
        <v>5537</v>
      </c>
      <c r="BA1854" s="18" t="s">
        <v>5537</v>
      </c>
      <c r="BB1854" s="18" t="s">
        <v>5537</v>
      </c>
      <c r="BC1854" s="18" t="s">
        <v>5537</v>
      </c>
      <c r="BD1854" s="18" t="s">
        <v>5537</v>
      </c>
      <c r="BE1854" s="18" t="s">
        <v>5537</v>
      </c>
      <c r="BF1854" s="18" t="s">
        <v>5537</v>
      </c>
      <c r="BG1854" s="18" t="s">
        <v>6447</v>
      </c>
      <c r="BH1854" s="18" t="s">
        <v>5537</v>
      </c>
      <c r="BI1854" s="9" t="s">
        <v>5537</v>
      </c>
      <c r="BJ1854" s="14"/>
      <c r="BK1854" s="14" t="s">
        <v>5537</v>
      </c>
      <c r="BL1854" s="14" t="str">
        <f>_xlfn.XLOOKUP(B1854,'[4]cell downs 18042026 17h'!$B:$B,'[4]cell downs 18042026 17h'!$B:$B,"")</f>
        <v/>
      </c>
      <c r="BM1854" s="14" t="str">
        <f>_xlfn.XLOOKUP(B1854,'[5]Cells Huawei 19042026 15h'!$B:$B,'[5]Cells Huawei 19042026 15h'!$B:$B,"")</f>
        <v/>
      </c>
      <c r="BN1854" s="9" t="str">
        <f>_xlfn.XLOOKUP(B1854,'[6]cells down 19042026 9H40'!$B:$B,'[6]cells down 19042026 9H40'!$B:$B,"")</f>
        <v/>
      </c>
      <c r="BO1854" s="9" t="s">
        <v>5537</v>
      </c>
      <c r="BP1854" s="9" t="s">
        <v>12</v>
      </c>
      <c r="BQ1854" s="115"/>
    </row>
    <row r="1855" spans="1:69" s="9" customFormat="1" x14ac:dyDescent="0.3">
      <c r="A1855" s="1" t="s">
        <v>3191</v>
      </c>
      <c r="B1855" s="8" t="s">
        <v>3192</v>
      </c>
      <c r="C1855" s="3" t="str">
        <f>_xlfn.XLOOKUP(B1855,'[1]daily break down'!$D:$D,'[1]daily break down'!$E:$E,"")</f>
        <v>Douala</v>
      </c>
      <c r="D1855" s="1" t="s">
        <v>11</v>
      </c>
      <c r="E1855" s="1" t="s">
        <v>12</v>
      </c>
      <c r="F1855" s="3" t="s">
        <v>31</v>
      </c>
      <c r="G1855" s="1" t="s">
        <v>32</v>
      </c>
      <c r="H1855" s="34" t="str">
        <f>_xlfn.XLOOKUP(B1855,[2]CALCULATION!$B:$B,[2]CALCULATION!$H:$H,"")</f>
        <v>ZTE</v>
      </c>
      <c r="I1855" s="28">
        <v>0</v>
      </c>
      <c r="J1855" s="28">
        <v>0</v>
      </c>
      <c r="K1855" s="28">
        <v>0</v>
      </c>
      <c r="L1855" s="28">
        <v>1.6408272052003947E-3</v>
      </c>
      <c r="M1855" s="28">
        <v>0</v>
      </c>
      <c r="N1855" s="28">
        <v>0</v>
      </c>
      <c r="O1855" s="28">
        <v>0</v>
      </c>
      <c r="P1855" s="28">
        <v>0</v>
      </c>
      <c r="Q1855" s="28">
        <v>0</v>
      </c>
      <c r="R1855" s="28">
        <v>0</v>
      </c>
      <c r="S1855" s="94">
        <v>0</v>
      </c>
      <c r="T1855" s="94">
        <f>_xlfn.XLOOKUP(B1855,'[3]Nur des jours'!$B:$B,'[3]Nur des jours'!$U:$U,"")</f>
        <v>0</v>
      </c>
      <c r="U1855" s="94">
        <v>0</v>
      </c>
      <c r="V1855" s="94">
        <v>0</v>
      </c>
      <c r="W1855" s="94">
        <v>0</v>
      </c>
      <c r="X1855" s="94">
        <v>0</v>
      </c>
      <c r="Y1855" s="94">
        <v>0</v>
      </c>
      <c r="Z1855" s="94">
        <v>0</v>
      </c>
      <c r="AA1855" s="94">
        <v>0</v>
      </c>
      <c r="AB1855" s="94">
        <v>0</v>
      </c>
      <c r="AC1855" s="94">
        <f>_xlfn.XLOOKUP(B1855,'[3]Nur des jours'!$B:$B,'[3]Nur des jours'!$N:$N,"")</f>
        <v>0</v>
      </c>
      <c r="AD1855" s="94">
        <v>0</v>
      </c>
      <c r="AE1855" s="94">
        <v>0</v>
      </c>
      <c r="AF1855" s="94">
        <v>0</v>
      </c>
      <c r="AG1855" s="94">
        <v>0</v>
      </c>
      <c r="AH1855" s="94">
        <v>0</v>
      </c>
      <c r="AI1855" s="49" t="s">
        <v>5559</v>
      </c>
      <c r="AJ1855" s="49"/>
      <c r="AK1855" s="48" t="str" cm="1">
        <f t="array" ref="AK1855">IFERROR(_xlfn.IFS(
AM1855="MPR ISSUE","PDH",
AM1855="BSS Hardware Issue","BSS",
AM1855="Sites strategiques, MLL, Pylone, etc.","ENVTECH",
AM1855="AKTIVCO DEFAUT GE &amp; POWER Cabinet","AKTIVCO",
AM1855="AKTIVCO Coupure ENEO &amp; Baisse de tension","AKTIVCO GRID ONLY",
AM1855="Coupure ENEO &amp; Baisse de tension","IHS GRID ONLY",
AM1855="Defaut GE &amp; POWER Cabinet","IHS",
AM1855="Sharing","Partners",
AM1855="Sites strategiques &amp; DataCenter","SST &amp; DC",
AM1855="Exclu","Exclu",
AM1855="SAT","SAT",
AM1855="SPARE-ISSUE","SPARE-ISSUE",
AM1855="Fiber CAmtel","TRANS_FO_CAMTEL",
AM1855="Fiber AOF","Fiber AOF",
AM1855="Projet OCM (HUAWEI)","TRAVAUX-HUAWEI",
AM1855="Projet OCM (NOKIA)","TRAVAUX-NOKIA",
AM1855="ACCESS-ISSUE","ACCESS-ISSUE",
AM1855="Projet OCM (ZTE, NOKIA, autres projets)","TRAVAUX OCM",
AM1855="No root CAuse","No root cause",
AM1855="ODU HS","PDH",
AM1855="IP &amp; VLAN","PDH",
AM1855="Warehouse HUAWEI","SPARE-ISSUE",
AM1855="SPARE-HS","SPARE-ISSUE",
AM1855="Power Telco","BSS",AM1855="no impacts","no impacts"
),"")</f>
        <v>no impacts</v>
      </c>
      <c r="AL1855" s="48" t="str" cm="1">
        <f t="array" ref="AL1855">IFERROR(_xlfn.IFS(
AM1855="MPR ISSUE","TX ISSUE",
AM1855="BSS Hardware Issue","RAN ISSUE",
AM1855="Sites strategiques, MLL, Pylone, etc.","ENVTECH",
AM1855="AKTIVCO DEFAUT GE &amp; POWER Cabinet","POWER ISSUE",
AM1855="AKTIVCO Coupure ENEO &amp; Baisse de tension","POWER ISSUE",
AM1855="Coupure ENEO &amp; Baisse de tension","POWER ISSUE",
AM1855="Defaut GE &amp; POWER Cabinet","POWER ISSUE",
AM1855="Sharing","POWER ISSUE",
AM1855="Sites strategiques &amp; DataCenter","POWER ISSUE",
AM1855="Exclu","Exclu",
AM1855="SAT","TX ISSUE",
AM1855="SPARE-ISSUE","SPARE-ISSUE",
AM1855="Fiber CAmtel","TX ISSUE",
AM1855="Fiber AOF","TX ISSUE",
AM1855="Projet OCM (HUAWEI)","TRAVAUX-HUAWEI",
AM1855="Projet OCM (NOKIA)","TRAVAUX -NOKIA",
AM1855="ACCESS-ISSUE","ACCESS-ISSUE",
AM1855="Projet OCM (ZTE, NOKIA, autres projets)","TRAVAUX OCM",
AM1855="No root CAuse","No root cause",
AM1855="ODU HS","TX ISSUE",
AM1855="IP &amp; VLAN","TX ISSUE",
AM1855="Warehouse HUAWEI","SPARE-ISSUE",
AM1855="SPARE-HS","SPARE-ISSUE",
AM1855="Power Telco","RAN ISSUE",AM1855="no impacts","no impacts"
),"")</f>
        <v>no impacts</v>
      </c>
      <c r="AM1855" s="67" t="s">
        <v>5605</v>
      </c>
      <c r="AN1855" s="48" t="str" cm="1">
        <f t="array" ref="AN1855">IFERROR(_xlfn.IFS(
AM1855="MPR ISSUE","ACTIVE",
AM1855="BSS Hardware Issue","ACTIVE",
AM1855="Sites strategiques, MLL, Pylone, etc.","PASSIVE",
AM1855="AKTIVCO DEFAUT GE &amp; POWER Cabinet","PASSIVE",
AM1855="AKTIVCO Coupure ENEO &amp; Baisse de tension","PASSIVE",
AM1855="Coupure ENEO &amp; Baisse de tension","PASSIVE",
AM1855="Defaut GE &amp; POWER Cabinet","PASSIVE",
AM1855="Sharing","PASSIVE",
AM1855="Sites strategiques &amp; DataCenter","PASSIVE",
AM1855="Exclu","Exclu",
AM1855="SAT","ACTIVE",
AM1855="SPARE-ISSUE","SPARE-ISSUE",
AM1855="Fiber CAmtel","ACTIVE",
AM1855="Fiber AOF","ACTIVE",
AM1855="Projet OCM (HUAWEI)","PLANNED WORKS",
AM1855="Projet OCM (NOKIA)","PLANNED WORKS",
AM1855="ACCESS-ISSUE","ACCESS-ISSUE",
AM1855="Projet OCM (ZTE, NOKIA, autres projets)","PLANNED WORKS",
AM1855="No root CAuse","No root cause",
AM1855="ODU HS","ACTIVE",
AM1855="IP &amp; VLAN","ACTIVE",
AM1855="Warehouse HUAWEI","SPARE-ISSUE",
AM1855="SPARE-HS","SPARE-ISSUE",
AM1855="Power Telco","ACTIVE", AM1855="no impacts","no impacts"
),"")</f>
        <v>no impacts</v>
      </c>
      <c r="AO1855" s="93" t="s">
        <v>5537</v>
      </c>
      <c r="AP1855" s="101" t="str">
        <f t="shared" si="52"/>
        <v>LIT_432</v>
      </c>
      <c r="AR1855" s="17" t="s">
        <v>5537</v>
      </c>
      <c r="AS1855" s="7" t="s">
        <v>5537</v>
      </c>
      <c r="AT1855" s="6"/>
      <c r="AU1855" s="7"/>
      <c r="AV1855" s="3" t="s">
        <v>5537</v>
      </c>
      <c r="AW1855" s="18" t="s">
        <v>5537</v>
      </c>
      <c r="AX1855" s="18" t="s">
        <v>5537</v>
      </c>
      <c r="AY1855" s="18" t="s">
        <v>5537</v>
      </c>
      <c r="AZ1855" s="18" t="s">
        <v>5537</v>
      </c>
      <c r="BA1855" s="18" t="s">
        <v>5537</v>
      </c>
      <c r="BB1855" s="18" t="s">
        <v>5537</v>
      </c>
      <c r="BC1855" s="18" t="s">
        <v>5537</v>
      </c>
      <c r="BD1855" s="18" t="s">
        <v>5537</v>
      </c>
      <c r="BE1855" s="18" t="s">
        <v>5537</v>
      </c>
      <c r="BF1855" s="18" t="s">
        <v>5537</v>
      </c>
      <c r="BG1855" s="18" t="s">
        <v>5537</v>
      </c>
      <c r="BH1855" s="18" t="s">
        <v>5537</v>
      </c>
      <c r="BI1855" s="9" t="s">
        <v>5537</v>
      </c>
      <c r="BJ1855" s="14"/>
      <c r="BK1855" s="14" t="s">
        <v>5537</v>
      </c>
      <c r="BL1855" s="14" t="str">
        <f>_xlfn.XLOOKUP(B1855,'[4]cell downs 18042026 17h'!$B:$B,'[4]cell downs 18042026 17h'!$B:$B,"")</f>
        <v/>
      </c>
      <c r="BM1855" s="14" t="str">
        <f>_xlfn.XLOOKUP(B1855,'[5]Cells Huawei 19042026 15h'!$B:$B,'[5]Cells Huawei 19042026 15h'!$B:$B,"")</f>
        <v/>
      </c>
      <c r="BN1855" s="9" t="str">
        <f>_xlfn.XLOOKUP(B1855,'[6]cells down 19042026 9H40'!$B:$B,'[6]cells down 19042026 9H40'!$B:$B,"")</f>
        <v/>
      </c>
      <c r="BO1855" s="9" t="s">
        <v>3192</v>
      </c>
      <c r="BP1855" s="9" t="s">
        <v>594</v>
      </c>
      <c r="BQ1855" s="115"/>
    </row>
    <row r="1856" spans="1:69" s="9" customFormat="1" x14ac:dyDescent="0.3">
      <c r="A1856" s="1" t="s">
        <v>4165</v>
      </c>
      <c r="B1856" s="8" t="s">
        <v>4166</v>
      </c>
      <c r="C1856" s="3" t="str">
        <f>_xlfn.XLOOKUP(B1856,'[1]daily break down'!$D:$D,'[1]daily break down'!$E:$E,"")</f>
        <v>Douala</v>
      </c>
      <c r="D1856" s="1" t="s">
        <v>21</v>
      </c>
      <c r="E1856" s="1" t="s">
        <v>125</v>
      </c>
      <c r="F1856" s="3" t="s">
        <v>31</v>
      </c>
      <c r="G1856" s="1" t="s">
        <v>32</v>
      </c>
      <c r="H1856" s="34" t="str">
        <f>_xlfn.XLOOKUP(B1856,[2]CALCULATION!$B:$B,[2]CALCULATION!$H:$H,"")</f>
        <v>ZTE</v>
      </c>
      <c r="I1856" s="28">
        <v>0</v>
      </c>
      <c r="J1856" s="28">
        <v>0</v>
      </c>
      <c r="K1856" s="28">
        <v>0</v>
      </c>
      <c r="L1856" s="28">
        <v>1.6051570485655401E-3</v>
      </c>
      <c r="M1856" s="28">
        <v>0</v>
      </c>
      <c r="N1856" s="28">
        <v>0</v>
      </c>
      <c r="O1856" s="28">
        <v>0</v>
      </c>
      <c r="P1856" s="28">
        <v>0</v>
      </c>
      <c r="Q1856" s="28">
        <v>0</v>
      </c>
      <c r="R1856" s="28">
        <v>0</v>
      </c>
      <c r="S1856" s="94">
        <v>0</v>
      </c>
      <c r="T1856" s="94">
        <f>_xlfn.XLOOKUP(B1856,'[3]Nur des jours'!$B:$B,'[3]Nur des jours'!$U:$U,"")</f>
        <v>0</v>
      </c>
      <c r="U1856" s="94">
        <v>0</v>
      </c>
      <c r="V1856" s="94">
        <v>0</v>
      </c>
      <c r="W1856" s="94">
        <v>0</v>
      </c>
      <c r="X1856" s="94">
        <v>0</v>
      </c>
      <c r="Y1856" s="94">
        <v>0</v>
      </c>
      <c r="Z1856" s="94">
        <v>0</v>
      </c>
      <c r="AA1856" s="94">
        <v>0</v>
      </c>
      <c r="AB1856" s="94">
        <v>0</v>
      </c>
      <c r="AC1856" s="94">
        <f>_xlfn.XLOOKUP(B1856,'[3]Nur des jours'!$B:$B,'[3]Nur des jours'!$N:$N,"")</f>
        <v>0</v>
      </c>
      <c r="AD1856" s="94">
        <v>0</v>
      </c>
      <c r="AE1856" s="94">
        <v>0</v>
      </c>
      <c r="AF1856" s="94">
        <v>0</v>
      </c>
      <c r="AG1856" s="94">
        <v>0</v>
      </c>
      <c r="AH1856" s="94">
        <v>0</v>
      </c>
      <c r="AI1856" s="49" t="s">
        <v>5559</v>
      </c>
      <c r="AJ1856" s="49"/>
      <c r="AK1856" s="48" t="str" cm="1">
        <f t="array" ref="AK1856">IFERROR(_xlfn.IFS(
AM1856="MPR ISSUE","PDH",
AM1856="BSS Hardware Issue","BSS",
AM1856="Sites strategiques, MLL, Pylone, etc.","ENVTECH",
AM1856="AKTIVCO DEFAUT GE &amp; POWER Cabinet","AKTIVCO",
AM1856="AKTIVCO Coupure ENEO &amp; Baisse de tension","AKTIVCO GRID ONLY",
AM1856="Coupure ENEO &amp; Baisse de tension","IHS GRID ONLY",
AM1856="Defaut GE &amp; POWER Cabinet","IHS",
AM1856="Sharing","Partners",
AM1856="Sites strategiques &amp; DataCenter","SST &amp; DC",
AM1856="Exclu","Exclu",
AM1856="SAT","SAT",
AM1856="SPARE-ISSUE","SPARE-ISSUE",
AM1856="Fiber CAmtel","TRANS_FO_CAMTEL",
AM1856="Fiber AOF","Fiber AOF",
AM1856="Projet OCM (HUAWEI)","TRAVAUX-HUAWEI",
AM1856="Projet OCM (NOKIA)","TRAVAUX-NOKIA",
AM1856="ACCESS-ISSUE","ACCESS-ISSUE",
AM1856="Projet OCM (ZTE, NOKIA, autres projets)","TRAVAUX OCM",
AM1856="No root CAuse","No root cause",
AM1856="ODU HS","PDH",
AM1856="IP &amp; VLAN","PDH",
AM1856="Warehouse HUAWEI","SPARE-ISSUE",
AM1856="SPARE-HS","SPARE-ISSUE",
AM1856="Power Telco","BSS",AM1856="no impacts","no impacts"
),"")</f>
        <v>no impacts</v>
      </c>
      <c r="AL1856" s="48" t="str" cm="1">
        <f t="array" ref="AL1856">IFERROR(_xlfn.IFS(
AM1856="MPR ISSUE","TX ISSUE",
AM1856="BSS Hardware Issue","RAN ISSUE",
AM1856="Sites strategiques, MLL, Pylone, etc.","ENVTECH",
AM1856="AKTIVCO DEFAUT GE &amp; POWER Cabinet","POWER ISSUE",
AM1856="AKTIVCO Coupure ENEO &amp; Baisse de tension","POWER ISSUE",
AM1856="Coupure ENEO &amp; Baisse de tension","POWER ISSUE",
AM1856="Defaut GE &amp; POWER Cabinet","POWER ISSUE",
AM1856="Sharing","POWER ISSUE",
AM1856="Sites strategiques &amp; DataCenter","POWER ISSUE",
AM1856="Exclu","Exclu",
AM1856="SAT","TX ISSUE",
AM1856="SPARE-ISSUE","SPARE-ISSUE",
AM1856="Fiber CAmtel","TX ISSUE",
AM1856="Fiber AOF","TX ISSUE",
AM1856="Projet OCM (HUAWEI)","TRAVAUX-HUAWEI",
AM1856="Projet OCM (NOKIA)","TRAVAUX -NOKIA",
AM1856="ACCESS-ISSUE","ACCESS-ISSUE",
AM1856="Projet OCM (ZTE, NOKIA, autres projets)","TRAVAUX OCM",
AM1856="No root CAuse","No root cause",
AM1856="ODU HS","TX ISSUE",
AM1856="IP &amp; VLAN","TX ISSUE",
AM1856="Warehouse HUAWEI","SPARE-ISSUE",
AM1856="SPARE-HS","SPARE-ISSUE",
AM1856="Power Telco","RAN ISSUE",AM1856="no impacts","no impacts"
),"")</f>
        <v>no impacts</v>
      </c>
      <c r="AM1856" s="67" t="s">
        <v>5605</v>
      </c>
      <c r="AN1856" s="48" t="str" cm="1">
        <f t="array" ref="AN1856">IFERROR(_xlfn.IFS(
AM1856="MPR ISSUE","ACTIVE",
AM1856="BSS Hardware Issue","ACTIVE",
AM1856="Sites strategiques, MLL, Pylone, etc.","PASSIVE",
AM1856="AKTIVCO DEFAUT GE &amp; POWER Cabinet","PASSIVE",
AM1856="AKTIVCO Coupure ENEO &amp; Baisse de tension","PASSIVE",
AM1856="Coupure ENEO &amp; Baisse de tension","PASSIVE",
AM1856="Defaut GE &amp; POWER Cabinet","PASSIVE",
AM1856="Sharing","PASSIVE",
AM1856="Sites strategiques &amp; DataCenter","PASSIVE",
AM1856="Exclu","Exclu",
AM1856="SAT","ACTIVE",
AM1856="SPARE-ISSUE","SPARE-ISSUE",
AM1856="Fiber CAmtel","ACTIVE",
AM1856="Fiber AOF","ACTIVE",
AM1856="Projet OCM (HUAWEI)","PLANNED WORKS",
AM1856="Projet OCM (NOKIA)","PLANNED WORKS",
AM1856="ACCESS-ISSUE","ACCESS-ISSUE",
AM1856="Projet OCM (ZTE, NOKIA, autres projets)","PLANNED WORKS",
AM1856="No root CAuse","No root cause",
AM1856="ODU HS","ACTIVE",
AM1856="IP &amp; VLAN","ACTIVE",
AM1856="Warehouse HUAWEI","SPARE-ISSUE",
AM1856="SPARE-HS","SPARE-ISSUE",
AM1856="Power Telco","ACTIVE", AM1856="no impacts","no impacts"
),"")</f>
        <v>no impacts</v>
      </c>
      <c r="AO1856" s="93" t="s">
        <v>5537</v>
      </c>
      <c r="AP1856" s="101" t="str">
        <f t="shared" si="52"/>
        <v>LIT_619</v>
      </c>
      <c r="AR1856" s="17" t="s">
        <v>5537</v>
      </c>
      <c r="AS1856" s="7" t="s">
        <v>5537</v>
      </c>
      <c r="AT1856" s="6"/>
      <c r="AU1856" s="7"/>
      <c r="AV1856" s="3" t="s">
        <v>5537</v>
      </c>
      <c r="AW1856" s="18" t="s">
        <v>5537</v>
      </c>
      <c r="AX1856" s="18" t="s">
        <v>5537</v>
      </c>
      <c r="AY1856" s="18" t="s">
        <v>5537</v>
      </c>
      <c r="AZ1856" s="18" t="s">
        <v>5537</v>
      </c>
      <c r="BA1856" s="18" t="s">
        <v>5537</v>
      </c>
      <c r="BB1856" s="18" t="s">
        <v>5537</v>
      </c>
      <c r="BC1856" s="18" t="s">
        <v>5537</v>
      </c>
      <c r="BD1856" s="18" t="s">
        <v>5537</v>
      </c>
      <c r="BE1856" s="18" t="s">
        <v>5537</v>
      </c>
      <c r="BF1856" s="18" t="s">
        <v>5537</v>
      </c>
      <c r="BG1856" s="18" t="s">
        <v>5537</v>
      </c>
      <c r="BH1856" s="18" t="s">
        <v>5537</v>
      </c>
      <c r="BI1856" s="9" t="s">
        <v>5537</v>
      </c>
      <c r="BJ1856" s="14"/>
      <c r="BK1856" s="14" t="s">
        <v>5537</v>
      </c>
      <c r="BL1856" s="14" t="str">
        <f>_xlfn.XLOOKUP(B1856,'[4]cell downs 18042026 17h'!$B:$B,'[4]cell downs 18042026 17h'!$B:$B,"")</f>
        <v/>
      </c>
      <c r="BM1856" s="14" t="str">
        <f>_xlfn.XLOOKUP(B1856,'[5]Cells Huawei 19042026 15h'!$B:$B,'[5]Cells Huawei 19042026 15h'!$B:$B,"")</f>
        <v/>
      </c>
      <c r="BN1856" s="9" t="str">
        <f>_xlfn.XLOOKUP(B1856,'[6]cells down 19042026 9H40'!$B:$B,'[6]cells down 19042026 9H40'!$B:$B,"")</f>
        <v/>
      </c>
      <c r="BO1856" s="9" t="s">
        <v>5537</v>
      </c>
      <c r="BP1856" s="9" t="s">
        <v>12</v>
      </c>
      <c r="BQ1856" s="115"/>
    </row>
    <row r="1857" spans="1:69" s="9" customFormat="1" x14ac:dyDescent="0.3">
      <c r="A1857" s="1" t="s">
        <v>645</v>
      </c>
      <c r="B1857" s="8" t="s">
        <v>646</v>
      </c>
      <c r="C1857" s="3" t="str">
        <f>_xlfn.XLOOKUP(B1857,'[1]daily break down'!$D:$D,'[1]daily break down'!$E:$E,"")</f>
        <v>Douala</v>
      </c>
      <c r="D1857" s="1" t="s">
        <v>11</v>
      </c>
      <c r="E1857" s="1" t="s">
        <v>12</v>
      </c>
      <c r="F1857" s="3" t="s">
        <v>31</v>
      </c>
      <c r="G1857" s="1" t="s">
        <v>32</v>
      </c>
      <c r="H1857" s="34" t="str">
        <f>_xlfn.XLOOKUP(B1857,[2]CALCULATION!$B:$B,[2]CALCULATION!$H:$H,"")</f>
        <v>ZTE</v>
      </c>
      <c r="I1857" s="28">
        <v>0</v>
      </c>
      <c r="J1857" s="28">
        <v>0</v>
      </c>
      <c r="K1857" s="28">
        <v>0</v>
      </c>
      <c r="L1857" s="28">
        <v>1.5873219702480276E-3</v>
      </c>
      <c r="M1857" s="28">
        <v>0</v>
      </c>
      <c r="N1857" s="28">
        <v>0</v>
      </c>
      <c r="O1857" s="28">
        <v>0</v>
      </c>
      <c r="P1857" s="28">
        <v>0</v>
      </c>
      <c r="Q1857" s="28">
        <v>0</v>
      </c>
      <c r="R1857" s="28">
        <v>0</v>
      </c>
      <c r="S1857" s="94">
        <v>0</v>
      </c>
      <c r="T1857" s="94">
        <f>_xlfn.XLOOKUP(B1857,'[3]Nur des jours'!$B:$B,'[3]Nur des jours'!$U:$U,"")</f>
        <v>0</v>
      </c>
      <c r="U1857" s="94">
        <v>0</v>
      </c>
      <c r="V1857" s="94">
        <v>0</v>
      </c>
      <c r="W1857" s="94">
        <v>0</v>
      </c>
      <c r="X1857" s="94">
        <v>0</v>
      </c>
      <c r="Y1857" s="94">
        <v>0</v>
      </c>
      <c r="Z1857" s="94">
        <v>0</v>
      </c>
      <c r="AA1857" s="94">
        <v>0</v>
      </c>
      <c r="AB1857" s="94">
        <v>0</v>
      </c>
      <c r="AC1857" s="94">
        <f>_xlfn.XLOOKUP(B1857,'[3]Nur des jours'!$B:$B,'[3]Nur des jours'!$N:$N,"")</f>
        <v>0</v>
      </c>
      <c r="AD1857" s="94">
        <v>0</v>
      </c>
      <c r="AE1857" s="94">
        <v>0</v>
      </c>
      <c r="AF1857" s="94">
        <v>0</v>
      </c>
      <c r="AG1857" s="94">
        <v>0</v>
      </c>
      <c r="AH1857" s="94">
        <v>0</v>
      </c>
      <c r="AI1857" s="49" t="s">
        <v>5559</v>
      </c>
      <c r="AJ1857" s="49"/>
      <c r="AK1857" s="48" t="str" cm="1">
        <f t="array" ref="AK1857">IFERROR(_xlfn.IFS(
AM1857="MPR ISSUE","PDH",
AM1857="BSS Hardware Issue","BSS",
AM1857="Sites strategiques, MLL, Pylone, etc.","ENVTECH",
AM1857="AKTIVCO DEFAUT GE &amp; POWER Cabinet","AKTIVCO",
AM1857="AKTIVCO Coupure ENEO &amp; Baisse de tension","AKTIVCO GRID ONLY",
AM1857="Coupure ENEO &amp; Baisse de tension","IHS GRID ONLY",
AM1857="Defaut GE &amp; POWER Cabinet","IHS",
AM1857="Sharing","Partners",
AM1857="Sites strategiques &amp; DataCenter","SST &amp; DC",
AM1857="Exclu","Exclu",
AM1857="SAT","SAT",
AM1857="SPARE-ISSUE","SPARE-ISSUE",
AM1857="Fiber CAmtel","TRANS_FO_CAMTEL",
AM1857="Fiber AOF","Fiber AOF",
AM1857="Projet OCM (HUAWEI)","TRAVAUX-HUAWEI",
AM1857="Projet OCM (NOKIA)","TRAVAUX-NOKIA",
AM1857="ACCESS-ISSUE","ACCESS-ISSUE",
AM1857="Projet OCM (ZTE, NOKIA, autres projets)","TRAVAUX OCM",
AM1857="No root CAuse","No root cause",
AM1857="ODU HS","PDH",
AM1857="IP &amp; VLAN","PDH",
AM1857="Warehouse HUAWEI","SPARE-ISSUE",
AM1857="SPARE-HS","SPARE-ISSUE",
AM1857="Power Telco","BSS",AM1857="no impacts","no impacts"
),"")</f>
        <v>no impacts</v>
      </c>
      <c r="AL1857" s="48" t="str" cm="1">
        <f t="array" ref="AL1857">IFERROR(_xlfn.IFS(
AM1857="MPR ISSUE","TX ISSUE",
AM1857="BSS Hardware Issue","RAN ISSUE",
AM1857="Sites strategiques, MLL, Pylone, etc.","ENVTECH",
AM1857="AKTIVCO DEFAUT GE &amp; POWER Cabinet","POWER ISSUE",
AM1857="AKTIVCO Coupure ENEO &amp; Baisse de tension","POWER ISSUE",
AM1857="Coupure ENEO &amp; Baisse de tension","POWER ISSUE",
AM1857="Defaut GE &amp; POWER Cabinet","POWER ISSUE",
AM1857="Sharing","POWER ISSUE",
AM1857="Sites strategiques &amp; DataCenter","POWER ISSUE",
AM1857="Exclu","Exclu",
AM1857="SAT","TX ISSUE",
AM1857="SPARE-ISSUE","SPARE-ISSUE",
AM1857="Fiber CAmtel","TX ISSUE",
AM1857="Fiber AOF","TX ISSUE",
AM1857="Projet OCM (HUAWEI)","TRAVAUX-HUAWEI",
AM1857="Projet OCM (NOKIA)","TRAVAUX -NOKIA",
AM1857="ACCESS-ISSUE","ACCESS-ISSUE",
AM1857="Projet OCM (ZTE, NOKIA, autres projets)","TRAVAUX OCM",
AM1857="No root CAuse","No root cause",
AM1857="ODU HS","TX ISSUE",
AM1857="IP &amp; VLAN","TX ISSUE",
AM1857="Warehouse HUAWEI","SPARE-ISSUE",
AM1857="SPARE-HS","SPARE-ISSUE",
AM1857="Power Telco","RAN ISSUE",AM1857="no impacts","no impacts"
),"")</f>
        <v>no impacts</v>
      </c>
      <c r="AM1857" s="67" t="s">
        <v>5605</v>
      </c>
      <c r="AN1857" s="48" t="str" cm="1">
        <f t="array" ref="AN1857">IFERROR(_xlfn.IFS(
AM1857="MPR ISSUE","ACTIVE",
AM1857="BSS Hardware Issue","ACTIVE",
AM1857="Sites strategiques, MLL, Pylone, etc.","PASSIVE",
AM1857="AKTIVCO DEFAUT GE &amp; POWER Cabinet","PASSIVE",
AM1857="AKTIVCO Coupure ENEO &amp; Baisse de tension","PASSIVE",
AM1857="Coupure ENEO &amp; Baisse de tension","PASSIVE",
AM1857="Defaut GE &amp; POWER Cabinet","PASSIVE",
AM1857="Sharing","PASSIVE",
AM1857="Sites strategiques &amp; DataCenter","PASSIVE",
AM1857="Exclu","Exclu",
AM1857="SAT","ACTIVE",
AM1857="SPARE-ISSUE","SPARE-ISSUE",
AM1857="Fiber CAmtel","ACTIVE",
AM1857="Fiber AOF","ACTIVE",
AM1857="Projet OCM (HUAWEI)","PLANNED WORKS",
AM1857="Projet OCM (NOKIA)","PLANNED WORKS",
AM1857="ACCESS-ISSUE","ACCESS-ISSUE",
AM1857="Projet OCM (ZTE, NOKIA, autres projets)","PLANNED WORKS",
AM1857="No root CAuse","No root cause",
AM1857="ODU HS","ACTIVE",
AM1857="IP &amp; VLAN","ACTIVE",
AM1857="Warehouse HUAWEI","SPARE-ISSUE",
AM1857="SPARE-HS","SPARE-ISSUE",
AM1857="Power Telco","ACTIVE", AM1857="no impacts","no impacts"
),"")</f>
        <v>no impacts</v>
      </c>
      <c r="AO1857" s="93" t="s">
        <v>5537</v>
      </c>
      <c r="AP1857" s="101" t="str">
        <f t="shared" si="52"/>
        <v>LIT_210</v>
      </c>
      <c r="AR1857" s="17" t="s">
        <v>5537</v>
      </c>
      <c r="AS1857" s="7" t="s">
        <v>5537</v>
      </c>
      <c r="AT1857" s="6"/>
      <c r="AU1857" s="7"/>
      <c r="AV1857" s="3" t="s">
        <v>5537</v>
      </c>
      <c r="AW1857" s="18" t="s">
        <v>5537</v>
      </c>
      <c r="AX1857" s="18" t="s">
        <v>5537</v>
      </c>
      <c r="AY1857" s="18" t="s">
        <v>5537</v>
      </c>
      <c r="AZ1857" s="18" t="s">
        <v>5537</v>
      </c>
      <c r="BA1857" s="18" t="s">
        <v>5537</v>
      </c>
      <c r="BB1857" s="18" t="s">
        <v>5537</v>
      </c>
      <c r="BC1857" s="18" t="s">
        <v>5537</v>
      </c>
      <c r="BD1857" s="18" t="s">
        <v>5537</v>
      </c>
      <c r="BE1857" s="18" t="s">
        <v>5537</v>
      </c>
      <c r="BF1857" s="18" t="s">
        <v>5537</v>
      </c>
      <c r="BG1857" s="18" t="s">
        <v>5537</v>
      </c>
      <c r="BH1857" s="18" t="s">
        <v>5537</v>
      </c>
      <c r="BI1857" s="9" t="s">
        <v>5537</v>
      </c>
      <c r="BJ1857" s="14"/>
      <c r="BK1857" s="14" t="s">
        <v>5537</v>
      </c>
      <c r="BL1857" s="14" t="str">
        <f>_xlfn.XLOOKUP(B1857,'[4]cell downs 18042026 17h'!$B:$B,'[4]cell downs 18042026 17h'!$B:$B,"")</f>
        <v/>
      </c>
      <c r="BM1857" s="14" t="str">
        <f>_xlfn.XLOOKUP(B1857,'[5]Cells Huawei 19042026 15h'!$B:$B,'[5]Cells Huawei 19042026 15h'!$B:$B,"")</f>
        <v/>
      </c>
      <c r="BN1857" s="9" t="str">
        <f>_xlfn.XLOOKUP(B1857,'[6]cells down 19042026 9H40'!$B:$B,'[6]cells down 19042026 9H40'!$B:$B,"")</f>
        <v/>
      </c>
      <c r="BO1857" s="9" t="s">
        <v>646</v>
      </c>
      <c r="BP1857" s="9" t="s">
        <v>5537</v>
      </c>
      <c r="BQ1857" s="115"/>
    </row>
    <row r="1858" spans="1:69" s="9" customFormat="1" x14ac:dyDescent="0.3">
      <c r="A1858" s="1" t="s">
        <v>795</v>
      </c>
      <c r="B1858" s="8" t="s">
        <v>796</v>
      </c>
      <c r="C1858" s="3" t="str">
        <f>_xlfn.XLOOKUP(B1858,'[1]daily break down'!$D:$D,'[1]daily break down'!$E:$E,"")</f>
        <v>Douala</v>
      </c>
      <c r="D1858" s="1" t="s">
        <v>11</v>
      </c>
      <c r="E1858" s="1" t="s">
        <v>12</v>
      </c>
      <c r="F1858" s="3" t="s">
        <v>31</v>
      </c>
      <c r="G1858" s="1" t="s">
        <v>32</v>
      </c>
      <c r="H1858" s="34" t="str">
        <f>_xlfn.XLOOKUP(B1858,[2]CALCULATION!$B:$B,[2]CALCULATION!$H:$H,"")</f>
        <v>ZTE</v>
      </c>
      <c r="I1858" s="28">
        <v>0</v>
      </c>
      <c r="J1858" s="28">
        <v>0</v>
      </c>
      <c r="K1858" s="28">
        <v>0</v>
      </c>
      <c r="L1858" s="28">
        <v>1.5694868919306861E-3</v>
      </c>
      <c r="M1858" s="28">
        <v>0</v>
      </c>
      <c r="N1858" s="28">
        <v>0</v>
      </c>
      <c r="O1858" s="28">
        <v>0</v>
      </c>
      <c r="P1858" s="28">
        <v>0</v>
      </c>
      <c r="Q1858" s="28">
        <v>0</v>
      </c>
      <c r="R1858" s="28">
        <v>0</v>
      </c>
      <c r="S1858" s="94">
        <v>0</v>
      </c>
      <c r="T1858" s="94">
        <f>_xlfn.XLOOKUP(B1858,'[3]Nur des jours'!$B:$B,'[3]Nur des jours'!$U:$U,"")</f>
        <v>0</v>
      </c>
      <c r="U1858" s="94">
        <v>0</v>
      </c>
      <c r="V1858" s="94">
        <v>0</v>
      </c>
      <c r="W1858" s="94">
        <v>0</v>
      </c>
      <c r="X1858" s="94">
        <v>0</v>
      </c>
      <c r="Y1858" s="94">
        <v>0</v>
      </c>
      <c r="Z1858" s="94">
        <v>0</v>
      </c>
      <c r="AA1858" s="94">
        <v>0</v>
      </c>
      <c r="AB1858" s="94">
        <v>0</v>
      </c>
      <c r="AC1858" s="94">
        <f>_xlfn.XLOOKUP(B1858,'[3]Nur des jours'!$B:$B,'[3]Nur des jours'!$N:$N,"")</f>
        <v>0</v>
      </c>
      <c r="AD1858" s="94">
        <v>0</v>
      </c>
      <c r="AE1858" s="94">
        <v>0</v>
      </c>
      <c r="AF1858" s="94">
        <v>0</v>
      </c>
      <c r="AG1858" s="94">
        <v>0</v>
      </c>
      <c r="AH1858" s="94">
        <v>0</v>
      </c>
      <c r="AI1858" s="49" t="s">
        <v>5559</v>
      </c>
      <c r="AJ1858" s="49"/>
      <c r="AK1858" s="48" t="str" cm="1">
        <f t="array" ref="AK1858">IFERROR(_xlfn.IFS(
AM1858="MPR ISSUE","PDH",
AM1858="BSS Hardware Issue","BSS",
AM1858="Sites strategiques, MLL, Pylone, etc.","ENVTECH",
AM1858="AKTIVCO DEFAUT GE &amp; POWER Cabinet","AKTIVCO",
AM1858="AKTIVCO Coupure ENEO &amp; Baisse de tension","AKTIVCO GRID ONLY",
AM1858="Coupure ENEO &amp; Baisse de tension","IHS GRID ONLY",
AM1858="Defaut GE &amp; POWER Cabinet","IHS",
AM1858="Sharing","Partners",
AM1858="Sites strategiques &amp; DataCenter","SST &amp; DC",
AM1858="Exclu","Exclu",
AM1858="SAT","SAT",
AM1858="SPARE-ISSUE","SPARE-ISSUE",
AM1858="Fiber CAmtel","TRANS_FO_CAMTEL",
AM1858="Fiber AOF","Fiber AOF",
AM1858="Projet OCM (HUAWEI)","TRAVAUX-HUAWEI",
AM1858="Projet OCM (NOKIA)","TRAVAUX-NOKIA",
AM1858="ACCESS-ISSUE","ACCESS-ISSUE",
AM1858="Projet OCM (ZTE, NOKIA, autres projets)","TRAVAUX OCM",
AM1858="No root CAuse","No root cause",
AM1858="ODU HS","PDH",
AM1858="IP &amp; VLAN","PDH",
AM1858="Warehouse HUAWEI","SPARE-ISSUE",
AM1858="SPARE-HS","SPARE-ISSUE",
AM1858="Power Telco","BSS",AM1858="no impacts","no impacts"
),"")</f>
        <v>no impacts</v>
      </c>
      <c r="AL1858" s="48" t="str" cm="1">
        <f t="array" ref="AL1858">IFERROR(_xlfn.IFS(
AM1858="MPR ISSUE","TX ISSUE",
AM1858="BSS Hardware Issue","RAN ISSUE",
AM1858="Sites strategiques, MLL, Pylone, etc.","ENVTECH",
AM1858="AKTIVCO DEFAUT GE &amp; POWER Cabinet","POWER ISSUE",
AM1858="AKTIVCO Coupure ENEO &amp; Baisse de tension","POWER ISSUE",
AM1858="Coupure ENEO &amp; Baisse de tension","POWER ISSUE",
AM1858="Defaut GE &amp; POWER Cabinet","POWER ISSUE",
AM1858="Sharing","POWER ISSUE",
AM1858="Sites strategiques &amp; DataCenter","POWER ISSUE",
AM1858="Exclu","Exclu",
AM1858="SAT","TX ISSUE",
AM1858="SPARE-ISSUE","SPARE-ISSUE",
AM1858="Fiber CAmtel","TX ISSUE",
AM1858="Fiber AOF","TX ISSUE",
AM1858="Projet OCM (HUAWEI)","TRAVAUX-HUAWEI",
AM1858="Projet OCM (NOKIA)","TRAVAUX -NOKIA",
AM1858="ACCESS-ISSUE","ACCESS-ISSUE",
AM1858="Projet OCM (ZTE, NOKIA, autres projets)","TRAVAUX OCM",
AM1858="No root CAuse","No root cause",
AM1858="ODU HS","TX ISSUE",
AM1858="IP &amp; VLAN","TX ISSUE",
AM1858="Warehouse HUAWEI","SPARE-ISSUE",
AM1858="SPARE-HS","SPARE-ISSUE",
AM1858="Power Telco","RAN ISSUE",AM1858="no impacts","no impacts"
),"")</f>
        <v>no impacts</v>
      </c>
      <c r="AM1858" s="67" t="s">
        <v>5605</v>
      </c>
      <c r="AN1858" s="48" t="str" cm="1">
        <f t="array" ref="AN1858">IFERROR(_xlfn.IFS(
AM1858="MPR ISSUE","ACTIVE",
AM1858="BSS Hardware Issue","ACTIVE",
AM1858="Sites strategiques, MLL, Pylone, etc.","PASSIVE",
AM1858="AKTIVCO DEFAUT GE &amp; POWER Cabinet","PASSIVE",
AM1858="AKTIVCO Coupure ENEO &amp; Baisse de tension","PASSIVE",
AM1858="Coupure ENEO &amp; Baisse de tension","PASSIVE",
AM1858="Defaut GE &amp; POWER Cabinet","PASSIVE",
AM1858="Sharing","PASSIVE",
AM1858="Sites strategiques &amp; DataCenter","PASSIVE",
AM1858="Exclu","Exclu",
AM1858="SAT","ACTIVE",
AM1858="SPARE-ISSUE","SPARE-ISSUE",
AM1858="Fiber CAmtel","ACTIVE",
AM1858="Fiber AOF","ACTIVE",
AM1858="Projet OCM (HUAWEI)","PLANNED WORKS",
AM1858="Projet OCM (NOKIA)","PLANNED WORKS",
AM1858="ACCESS-ISSUE","ACCESS-ISSUE",
AM1858="Projet OCM (ZTE, NOKIA, autres projets)","PLANNED WORKS",
AM1858="No root CAuse","No root cause",
AM1858="ODU HS","ACTIVE",
AM1858="IP &amp; VLAN","ACTIVE",
AM1858="Warehouse HUAWEI","SPARE-ISSUE",
AM1858="SPARE-HS","SPARE-ISSUE",
AM1858="Power Telco","ACTIVE", AM1858="no impacts","no impacts"
),"")</f>
        <v>no impacts</v>
      </c>
      <c r="AO1858" s="93" t="s">
        <v>5537</v>
      </c>
      <c r="AP1858" s="101" t="str">
        <f t="shared" si="52"/>
        <v>LIT_376</v>
      </c>
      <c r="AR1858" s="17" t="s">
        <v>5537</v>
      </c>
      <c r="AS1858" s="7" t="s">
        <v>5537</v>
      </c>
      <c r="AT1858" s="6"/>
      <c r="AU1858" s="7"/>
      <c r="AV1858" s="3" t="s">
        <v>5537</v>
      </c>
      <c r="AW1858" s="18" t="s">
        <v>5537</v>
      </c>
      <c r="AX1858" s="18" t="s">
        <v>5537</v>
      </c>
      <c r="AY1858" s="18" t="s">
        <v>5537</v>
      </c>
      <c r="AZ1858" s="18" t="s">
        <v>5537</v>
      </c>
      <c r="BA1858" s="18" t="s">
        <v>5537</v>
      </c>
      <c r="BB1858" s="18" t="s">
        <v>5537</v>
      </c>
      <c r="BC1858" s="18" t="s">
        <v>5537</v>
      </c>
      <c r="BD1858" s="18" t="s">
        <v>5537</v>
      </c>
      <c r="BE1858" s="18" t="s">
        <v>5537</v>
      </c>
      <c r="BF1858" s="18" t="s">
        <v>5537</v>
      </c>
      <c r="BG1858" s="18" t="s">
        <v>5537</v>
      </c>
      <c r="BH1858" s="18" t="s">
        <v>5537</v>
      </c>
      <c r="BI1858" s="9" t="s">
        <v>5537</v>
      </c>
      <c r="BJ1858" s="14"/>
      <c r="BK1858" s="14" t="s">
        <v>5537</v>
      </c>
      <c r="BL1858" s="14" t="str">
        <f>_xlfn.XLOOKUP(B1858,'[4]cell downs 18042026 17h'!$B:$B,'[4]cell downs 18042026 17h'!$B:$B,"")</f>
        <v/>
      </c>
      <c r="BM1858" s="14" t="str">
        <f>_xlfn.XLOOKUP(B1858,'[5]Cells Huawei 19042026 15h'!$B:$B,'[5]Cells Huawei 19042026 15h'!$B:$B,"")</f>
        <v/>
      </c>
      <c r="BN1858" s="9" t="str">
        <f>_xlfn.XLOOKUP(B1858,'[6]cells down 19042026 9H40'!$B:$B,'[6]cells down 19042026 9H40'!$B:$B,"")</f>
        <v/>
      </c>
      <c r="BO1858" s="9" t="s">
        <v>796</v>
      </c>
      <c r="BP1858" s="9" t="s">
        <v>5537</v>
      </c>
      <c r="BQ1858" s="115"/>
    </row>
    <row r="1859" spans="1:69" s="9" customFormat="1" x14ac:dyDescent="0.3">
      <c r="A1859" s="1" t="s">
        <v>1957</v>
      </c>
      <c r="B1859" s="8" t="s">
        <v>1958</v>
      </c>
      <c r="C1859" s="3" t="str">
        <f>_xlfn.XLOOKUP(B1859,'[1]daily break down'!$D:$D,'[1]daily break down'!$E:$E,"")</f>
        <v>Douala</v>
      </c>
      <c r="D1859" s="1" t="s">
        <v>21</v>
      </c>
      <c r="E1859" s="1" t="s">
        <v>30</v>
      </c>
      <c r="F1859" s="3" t="s">
        <v>31</v>
      </c>
      <c r="G1859" s="1" t="s">
        <v>32</v>
      </c>
      <c r="H1859" s="34" t="str">
        <f>_xlfn.XLOOKUP(B1859,[2]CALCULATION!$B:$B,[2]CALCULATION!$H:$H,"")</f>
        <v>ZTE</v>
      </c>
      <c r="I1859" s="28">
        <v>0</v>
      </c>
      <c r="J1859" s="28">
        <v>0</v>
      </c>
      <c r="K1859" s="28">
        <v>0</v>
      </c>
      <c r="L1859" s="28">
        <v>1.5159816569784899E-3</v>
      </c>
      <c r="M1859" s="28">
        <v>0</v>
      </c>
      <c r="N1859" s="28">
        <v>0</v>
      </c>
      <c r="O1859" s="28">
        <v>0</v>
      </c>
      <c r="P1859" s="28">
        <v>0</v>
      </c>
      <c r="Q1859" s="28">
        <v>0</v>
      </c>
      <c r="R1859" s="28">
        <v>0</v>
      </c>
      <c r="S1859" s="94">
        <v>0</v>
      </c>
      <c r="T1859" s="94">
        <f>_xlfn.XLOOKUP(B1859,'[3]Nur des jours'!$B:$B,'[3]Nur des jours'!$U:$U,"")</f>
        <v>0</v>
      </c>
      <c r="U1859" s="94">
        <v>0</v>
      </c>
      <c r="V1859" s="94">
        <v>0</v>
      </c>
      <c r="W1859" s="94">
        <v>0</v>
      </c>
      <c r="X1859" s="94">
        <v>0</v>
      </c>
      <c r="Y1859" s="94">
        <v>0</v>
      </c>
      <c r="Z1859" s="94">
        <v>0</v>
      </c>
      <c r="AA1859" s="94">
        <v>0</v>
      </c>
      <c r="AB1859" s="94">
        <v>0</v>
      </c>
      <c r="AC1859" s="94">
        <f>_xlfn.XLOOKUP(B1859,'[3]Nur des jours'!$B:$B,'[3]Nur des jours'!$N:$N,"")</f>
        <v>0</v>
      </c>
      <c r="AD1859" s="94">
        <v>0</v>
      </c>
      <c r="AE1859" s="94">
        <v>0</v>
      </c>
      <c r="AF1859" s="94">
        <v>0</v>
      </c>
      <c r="AG1859" s="94">
        <v>0</v>
      </c>
      <c r="AH1859" s="94">
        <v>0</v>
      </c>
      <c r="AI1859" s="49" t="s">
        <v>5559</v>
      </c>
      <c r="AJ1859" s="49"/>
      <c r="AK1859" s="48" t="str" cm="1">
        <f t="array" ref="AK1859">IFERROR(_xlfn.IFS(
AM1859="MPR ISSUE","PDH",
AM1859="BSS Hardware Issue","BSS",
AM1859="Sites strategiques, MLL, Pylone, etc.","ENVTECH",
AM1859="AKTIVCO DEFAUT GE &amp; POWER Cabinet","AKTIVCO",
AM1859="AKTIVCO Coupure ENEO &amp; Baisse de tension","AKTIVCO GRID ONLY",
AM1859="Coupure ENEO &amp; Baisse de tension","IHS GRID ONLY",
AM1859="Defaut GE &amp; POWER Cabinet","IHS",
AM1859="Sharing","Partners",
AM1859="Sites strategiques &amp; DataCenter","SST &amp; DC",
AM1859="Exclu","Exclu",
AM1859="SAT","SAT",
AM1859="SPARE-ISSUE","SPARE-ISSUE",
AM1859="Fiber CAmtel","TRANS_FO_CAMTEL",
AM1859="Fiber AOF","Fiber AOF",
AM1859="Projet OCM (HUAWEI)","TRAVAUX-HUAWEI",
AM1859="Projet OCM (NOKIA)","TRAVAUX-NOKIA",
AM1859="ACCESS-ISSUE","ACCESS-ISSUE",
AM1859="Projet OCM (ZTE, NOKIA, autres projets)","TRAVAUX OCM",
AM1859="No root CAuse","No root cause",
AM1859="ODU HS","PDH",
AM1859="IP &amp; VLAN","PDH",
AM1859="Warehouse HUAWEI","SPARE-ISSUE",
AM1859="SPARE-HS","SPARE-ISSUE",
AM1859="Power Telco","BSS",AM1859="no impacts","no impacts"
),"")</f>
        <v>no impacts</v>
      </c>
      <c r="AL1859" s="48" t="str" cm="1">
        <f t="array" ref="AL1859">IFERROR(_xlfn.IFS(
AM1859="MPR ISSUE","TX ISSUE",
AM1859="BSS Hardware Issue","RAN ISSUE",
AM1859="Sites strategiques, MLL, Pylone, etc.","ENVTECH",
AM1859="AKTIVCO DEFAUT GE &amp; POWER Cabinet","POWER ISSUE",
AM1859="AKTIVCO Coupure ENEO &amp; Baisse de tension","POWER ISSUE",
AM1859="Coupure ENEO &amp; Baisse de tension","POWER ISSUE",
AM1859="Defaut GE &amp; POWER Cabinet","POWER ISSUE",
AM1859="Sharing","POWER ISSUE",
AM1859="Sites strategiques &amp; DataCenter","POWER ISSUE",
AM1859="Exclu","Exclu",
AM1859="SAT","TX ISSUE",
AM1859="SPARE-ISSUE","SPARE-ISSUE",
AM1859="Fiber CAmtel","TX ISSUE",
AM1859="Fiber AOF","TX ISSUE",
AM1859="Projet OCM (HUAWEI)","TRAVAUX-HUAWEI",
AM1859="Projet OCM (NOKIA)","TRAVAUX -NOKIA",
AM1859="ACCESS-ISSUE","ACCESS-ISSUE",
AM1859="Projet OCM (ZTE, NOKIA, autres projets)","TRAVAUX OCM",
AM1859="No root CAuse","No root cause",
AM1859="ODU HS","TX ISSUE",
AM1859="IP &amp; VLAN","TX ISSUE",
AM1859="Warehouse HUAWEI","SPARE-ISSUE",
AM1859="SPARE-HS","SPARE-ISSUE",
AM1859="Power Telco","RAN ISSUE",AM1859="no impacts","no impacts"
),"")</f>
        <v>no impacts</v>
      </c>
      <c r="AM1859" s="67" t="s">
        <v>5605</v>
      </c>
      <c r="AN1859" s="48" t="str" cm="1">
        <f t="array" ref="AN1859">IFERROR(_xlfn.IFS(
AM1859="MPR ISSUE","ACTIVE",
AM1859="BSS Hardware Issue","ACTIVE",
AM1859="Sites strategiques, MLL, Pylone, etc.","PASSIVE",
AM1859="AKTIVCO DEFAUT GE &amp; POWER Cabinet","PASSIVE",
AM1859="AKTIVCO Coupure ENEO &amp; Baisse de tension","PASSIVE",
AM1859="Coupure ENEO &amp; Baisse de tension","PASSIVE",
AM1859="Defaut GE &amp; POWER Cabinet","PASSIVE",
AM1859="Sharing","PASSIVE",
AM1859="Sites strategiques &amp; DataCenter","PASSIVE",
AM1859="Exclu","Exclu",
AM1859="SAT","ACTIVE",
AM1859="SPARE-ISSUE","SPARE-ISSUE",
AM1859="Fiber CAmtel","ACTIVE",
AM1859="Fiber AOF","ACTIVE",
AM1859="Projet OCM (HUAWEI)","PLANNED WORKS",
AM1859="Projet OCM (NOKIA)","PLANNED WORKS",
AM1859="ACCESS-ISSUE","ACCESS-ISSUE",
AM1859="Projet OCM (ZTE, NOKIA, autres projets)","PLANNED WORKS",
AM1859="No root CAuse","No root cause",
AM1859="ODU HS","ACTIVE",
AM1859="IP &amp; VLAN","ACTIVE",
AM1859="Warehouse HUAWEI","SPARE-ISSUE",
AM1859="SPARE-HS","SPARE-ISSUE",
AM1859="Power Telco","ACTIVE", AM1859="no impacts","no impacts"
),"")</f>
        <v>no impacts</v>
      </c>
      <c r="AO1859" s="93" t="s">
        <v>5537</v>
      </c>
      <c r="AP1859" s="101" t="str">
        <f t="shared" si="52"/>
        <v>LIT_652</v>
      </c>
      <c r="AR1859" s="17" t="s">
        <v>5537</v>
      </c>
      <c r="AS1859" s="7" t="s">
        <v>5537</v>
      </c>
      <c r="AT1859" s="6"/>
      <c r="AU1859" s="7"/>
      <c r="AV1859" s="3" t="s">
        <v>5537</v>
      </c>
      <c r="AW1859" s="18" t="s">
        <v>5537</v>
      </c>
      <c r="AX1859" s="18" t="s">
        <v>5537</v>
      </c>
      <c r="AY1859" s="18" t="s">
        <v>5537</v>
      </c>
      <c r="AZ1859" s="18" t="s">
        <v>5537</v>
      </c>
      <c r="BA1859" s="18" t="s">
        <v>5537</v>
      </c>
      <c r="BB1859" s="18" t="s">
        <v>5537</v>
      </c>
      <c r="BC1859" s="18" t="s">
        <v>5537</v>
      </c>
      <c r="BD1859" s="18" t="s">
        <v>5537</v>
      </c>
      <c r="BE1859" s="18" t="s">
        <v>5537</v>
      </c>
      <c r="BF1859" s="18" t="s">
        <v>5537</v>
      </c>
      <c r="BG1859" s="18" t="s">
        <v>5537</v>
      </c>
      <c r="BH1859" s="18" t="s">
        <v>5537</v>
      </c>
      <c r="BI1859" s="9" t="s">
        <v>5537</v>
      </c>
      <c r="BJ1859" s="14"/>
      <c r="BK1859" s="14" t="s">
        <v>5537</v>
      </c>
      <c r="BL1859" s="14" t="str">
        <f>_xlfn.XLOOKUP(B1859,'[4]cell downs 18042026 17h'!$B:$B,'[4]cell downs 18042026 17h'!$B:$B,"")</f>
        <v/>
      </c>
      <c r="BM1859" s="14" t="str">
        <f>_xlfn.XLOOKUP(B1859,'[5]Cells Huawei 19042026 15h'!$B:$B,'[5]Cells Huawei 19042026 15h'!$B:$B,"")</f>
        <v/>
      </c>
      <c r="BN1859" s="9" t="str">
        <f>_xlfn.XLOOKUP(B1859,'[6]cells down 19042026 9H40'!$B:$B,'[6]cells down 19042026 9H40'!$B:$B,"")</f>
        <v/>
      </c>
      <c r="BO1859" s="9" t="s">
        <v>5537</v>
      </c>
      <c r="BP1859" s="9" t="s">
        <v>594</v>
      </c>
      <c r="BQ1859" s="115"/>
    </row>
    <row r="1860" spans="1:69" s="9" customFormat="1" x14ac:dyDescent="0.3">
      <c r="A1860" s="1" t="s">
        <v>4569</v>
      </c>
      <c r="B1860" s="8" t="s">
        <v>4570</v>
      </c>
      <c r="C1860" s="3" t="str">
        <f>_xlfn.XLOOKUP(B1860,'[1]daily break down'!$D:$D,'[1]daily break down'!$E:$E,"")</f>
        <v>Douala</v>
      </c>
      <c r="D1860" s="1" t="s">
        <v>11</v>
      </c>
      <c r="E1860" s="1" t="s">
        <v>12</v>
      </c>
      <c r="F1860" s="3" t="s">
        <v>31</v>
      </c>
      <c r="G1860" s="1" t="s">
        <v>32</v>
      </c>
      <c r="H1860" s="34" t="str">
        <f>_xlfn.XLOOKUP(B1860,[2]CALCULATION!$B:$B,[2]CALCULATION!$H:$H,"")</f>
        <v>ZTE</v>
      </c>
      <c r="I1860" s="28">
        <v>0</v>
      </c>
      <c r="J1860" s="28">
        <v>0</v>
      </c>
      <c r="K1860" s="28">
        <v>0</v>
      </c>
      <c r="L1860" s="28">
        <v>1.3733010304392435E-3</v>
      </c>
      <c r="M1860" s="28">
        <v>0</v>
      </c>
      <c r="N1860" s="28">
        <v>0</v>
      </c>
      <c r="O1860" s="28">
        <v>0</v>
      </c>
      <c r="P1860" s="28">
        <v>0</v>
      </c>
      <c r="Q1860" s="28">
        <v>0</v>
      </c>
      <c r="R1860" s="28">
        <v>0</v>
      </c>
      <c r="S1860" s="94">
        <v>0</v>
      </c>
      <c r="T1860" s="94">
        <f>_xlfn.XLOOKUP(B1860,'[3]Nur des jours'!$B:$B,'[3]Nur des jours'!$U:$U,"")</f>
        <v>0</v>
      </c>
      <c r="U1860" s="94">
        <v>0</v>
      </c>
      <c r="V1860" s="94">
        <v>0</v>
      </c>
      <c r="W1860" s="94">
        <v>0</v>
      </c>
      <c r="X1860" s="94">
        <v>0</v>
      </c>
      <c r="Y1860" s="94">
        <v>0</v>
      </c>
      <c r="Z1860" s="94">
        <v>0</v>
      </c>
      <c r="AA1860" s="94">
        <v>0</v>
      </c>
      <c r="AB1860" s="94">
        <v>0</v>
      </c>
      <c r="AC1860" s="94">
        <f>_xlfn.XLOOKUP(B1860,'[3]Nur des jours'!$B:$B,'[3]Nur des jours'!$N:$N,"")</f>
        <v>0</v>
      </c>
      <c r="AD1860" s="94">
        <v>0</v>
      </c>
      <c r="AE1860" s="94">
        <v>0</v>
      </c>
      <c r="AF1860" s="94">
        <v>0</v>
      </c>
      <c r="AG1860" s="94">
        <v>0</v>
      </c>
      <c r="AH1860" s="94">
        <v>0</v>
      </c>
      <c r="AI1860" s="49" t="s">
        <v>5559</v>
      </c>
      <c r="AJ1860" s="49"/>
      <c r="AK1860" s="48" t="str" cm="1">
        <f t="array" ref="AK1860">IFERROR(_xlfn.IFS(
AM1860="MPR ISSUE","PDH",
AM1860="BSS Hardware Issue","BSS",
AM1860="Sites strategiques, MLL, Pylone, etc.","ENVTECH",
AM1860="AKTIVCO DEFAUT GE &amp; POWER Cabinet","AKTIVCO",
AM1860="AKTIVCO Coupure ENEO &amp; Baisse de tension","AKTIVCO GRID ONLY",
AM1860="Coupure ENEO &amp; Baisse de tension","IHS GRID ONLY",
AM1860="Defaut GE &amp; POWER Cabinet","IHS",
AM1860="Sharing","Partners",
AM1860="Sites strategiques &amp; DataCenter","SST &amp; DC",
AM1860="Exclu","Exclu",
AM1860="SAT","SAT",
AM1860="SPARE-ISSUE","SPARE-ISSUE",
AM1860="Fiber CAmtel","TRANS_FO_CAMTEL",
AM1860="Fiber AOF","Fiber AOF",
AM1860="Projet OCM (HUAWEI)","TRAVAUX-HUAWEI",
AM1860="Projet OCM (NOKIA)","TRAVAUX-NOKIA",
AM1860="ACCESS-ISSUE","ACCESS-ISSUE",
AM1860="Projet OCM (ZTE, NOKIA, autres projets)","TRAVAUX OCM",
AM1860="No root CAuse","No root cause",
AM1860="ODU HS","PDH",
AM1860="IP &amp; VLAN","PDH",
AM1860="Warehouse HUAWEI","SPARE-ISSUE",
AM1860="SPARE-HS","SPARE-ISSUE",
AM1860="Power Telco","BSS",AM1860="no impacts","no impacts"
),"")</f>
        <v>no impacts</v>
      </c>
      <c r="AL1860" s="48" t="str" cm="1">
        <f t="array" ref="AL1860">IFERROR(_xlfn.IFS(
AM1860="MPR ISSUE","TX ISSUE",
AM1860="BSS Hardware Issue","RAN ISSUE",
AM1860="Sites strategiques, MLL, Pylone, etc.","ENVTECH",
AM1860="AKTIVCO DEFAUT GE &amp; POWER Cabinet","POWER ISSUE",
AM1860="AKTIVCO Coupure ENEO &amp; Baisse de tension","POWER ISSUE",
AM1860="Coupure ENEO &amp; Baisse de tension","POWER ISSUE",
AM1860="Defaut GE &amp; POWER Cabinet","POWER ISSUE",
AM1860="Sharing","POWER ISSUE",
AM1860="Sites strategiques &amp; DataCenter","POWER ISSUE",
AM1860="Exclu","Exclu",
AM1860="SAT","TX ISSUE",
AM1860="SPARE-ISSUE","SPARE-ISSUE",
AM1860="Fiber CAmtel","TX ISSUE",
AM1860="Fiber AOF","TX ISSUE",
AM1860="Projet OCM (HUAWEI)","TRAVAUX-HUAWEI",
AM1860="Projet OCM (NOKIA)","TRAVAUX -NOKIA",
AM1860="ACCESS-ISSUE","ACCESS-ISSUE",
AM1860="Projet OCM (ZTE, NOKIA, autres projets)","TRAVAUX OCM",
AM1860="No root CAuse","No root cause",
AM1860="ODU HS","TX ISSUE",
AM1860="IP &amp; VLAN","TX ISSUE",
AM1860="Warehouse HUAWEI","SPARE-ISSUE",
AM1860="SPARE-HS","SPARE-ISSUE",
AM1860="Power Telco","RAN ISSUE",AM1860="no impacts","no impacts"
),"")</f>
        <v>no impacts</v>
      </c>
      <c r="AM1860" s="67" t="s">
        <v>5605</v>
      </c>
      <c r="AN1860" s="48" t="str" cm="1">
        <f t="array" ref="AN1860">IFERROR(_xlfn.IFS(
AM1860="MPR ISSUE","ACTIVE",
AM1860="BSS Hardware Issue","ACTIVE",
AM1860="Sites strategiques, MLL, Pylone, etc.","PASSIVE",
AM1860="AKTIVCO DEFAUT GE &amp; POWER Cabinet","PASSIVE",
AM1860="AKTIVCO Coupure ENEO &amp; Baisse de tension","PASSIVE",
AM1860="Coupure ENEO &amp; Baisse de tension","PASSIVE",
AM1860="Defaut GE &amp; POWER Cabinet","PASSIVE",
AM1860="Sharing","PASSIVE",
AM1860="Sites strategiques &amp; DataCenter","PASSIVE",
AM1860="Exclu","Exclu",
AM1860="SAT","ACTIVE",
AM1860="SPARE-ISSUE","SPARE-ISSUE",
AM1860="Fiber CAmtel","ACTIVE",
AM1860="Fiber AOF","ACTIVE",
AM1860="Projet OCM (HUAWEI)","PLANNED WORKS",
AM1860="Projet OCM (NOKIA)","PLANNED WORKS",
AM1860="ACCESS-ISSUE","ACCESS-ISSUE",
AM1860="Projet OCM (ZTE, NOKIA, autres projets)","PLANNED WORKS",
AM1860="No root CAuse","No root cause",
AM1860="ODU HS","ACTIVE",
AM1860="IP &amp; VLAN","ACTIVE",
AM1860="Warehouse HUAWEI","SPARE-ISSUE",
AM1860="SPARE-HS","SPARE-ISSUE",
AM1860="Power Telco","ACTIVE", AM1860="no impacts","no impacts"
),"")</f>
        <v>no impacts</v>
      </c>
      <c r="AO1860" s="93" t="s">
        <v>5537</v>
      </c>
      <c r="AP1860" s="101" t="str">
        <f t="shared" si="52"/>
        <v>LIT_224</v>
      </c>
      <c r="AR1860" s="17" t="s">
        <v>5537</v>
      </c>
      <c r="AS1860" s="7" t="s">
        <v>5537</v>
      </c>
      <c r="AT1860" s="6"/>
      <c r="AU1860" s="7"/>
      <c r="AV1860" s="3" t="s">
        <v>5537</v>
      </c>
      <c r="AW1860" s="18" t="s">
        <v>5537</v>
      </c>
      <c r="AX1860" s="18" t="s">
        <v>5537</v>
      </c>
      <c r="AY1860" s="18" t="s">
        <v>5537</v>
      </c>
      <c r="AZ1860" s="18" t="s">
        <v>5537</v>
      </c>
      <c r="BA1860" s="18" t="s">
        <v>5537</v>
      </c>
      <c r="BB1860" s="18" t="s">
        <v>5537</v>
      </c>
      <c r="BC1860" s="18" t="s">
        <v>5537</v>
      </c>
      <c r="BD1860" s="18" t="s">
        <v>5537</v>
      </c>
      <c r="BE1860" s="18" t="s">
        <v>5537</v>
      </c>
      <c r="BF1860" s="18" t="s">
        <v>5537</v>
      </c>
      <c r="BG1860" s="18" t="s">
        <v>5537</v>
      </c>
      <c r="BH1860" s="18" t="s">
        <v>5537</v>
      </c>
      <c r="BI1860" s="9" t="s">
        <v>5537</v>
      </c>
      <c r="BJ1860" s="14"/>
      <c r="BK1860" s="14" t="s">
        <v>5537</v>
      </c>
      <c r="BL1860" s="14" t="str">
        <f>_xlfn.XLOOKUP(B1860,'[4]cell downs 18042026 17h'!$B:$B,'[4]cell downs 18042026 17h'!$B:$B,"")</f>
        <v/>
      </c>
      <c r="BM1860" s="14" t="str">
        <f>_xlfn.XLOOKUP(B1860,'[5]Cells Huawei 19042026 15h'!$B:$B,'[5]Cells Huawei 19042026 15h'!$B:$B,"")</f>
        <v/>
      </c>
      <c r="BN1860" s="9" t="str">
        <f>_xlfn.XLOOKUP(B1860,'[6]cells down 19042026 9H40'!$B:$B,'[6]cells down 19042026 9H40'!$B:$B,"")</f>
        <v/>
      </c>
      <c r="BO1860" s="9" t="s">
        <v>4570</v>
      </c>
      <c r="BP1860" s="9" t="s">
        <v>12</v>
      </c>
      <c r="BQ1860" s="115"/>
    </row>
    <row r="1861" spans="1:69" s="9" customFormat="1" x14ac:dyDescent="0.3">
      <c r="A1861" s="1" t="s">
        <v>998</v>
      </c>
      <c r="B1861" s="8" t="s">
        <v>999</v>
      </c>
      <c r="C1861" s="3" t="str">
        <f>_xlfn.XLOOKUP(B1861,'[1]daily break down'!$D:$D,'[1]daily break down'!$E:$E,"")</f>
        <v>OUEST</v>
      </c>
      <c r="D1861" s="1" t="s">
        <v>11</v>
      </c>
      <c r="E1861" s="1" t="s">
        <v>12</v>
      </c>
      <c r="F1861" s="3" t="s">
        <v>102</v>
      </c>
      <c r="G1861" s="1" t="s">
        <v>856</v>
      </c>
      <c r="H1861" s="32" t="str">
        <f>_xlfn.XLOOKUP(B1861,[2]CALCULATION!$B:$B,[2]CALCULATION!$H:$H,"")</f>
        <v>Huawei</v>
      </c>
      <c r="I1861" s="28">
        <v>0</v>
      </c>
      <c r="J1861" s="28">
        <v>0</v>
      </c>
      <c r="K1861" s="28">
        <v>0</v>
      </c>
      <c r="L1861" s="28">
        <v>8.9175391586979543E-5</v>
      </c>
      <c r="M1861" s="28">
        <v>0</v>
      </c>
      <c r="N1861" s="28">
        <v>0</v>
      </c>
      <c r="O1861" s="28">
        <v>0</v>
      </c>
      <c r="P1861" s="28">
        <v>0</v>
      </c>
      <c r="Q1861" s="28">
        <v>0</v>
      </c>
      <c r="R1861" s="28">
        <v>0</v>
      </c>
      <c r="S1861" s="94">
        <v>0</v>
      </c>
      <c r="T1861" s="94">
        <f>_xlfn.XLOOKUP(B1861,'[3]Nur des jours'!$B:$B,'[3]Nur des jours'!$U:$U,"")</f>
        <v>0</v>
      </c>
      <c r="U1861" s="94">
        <v>0</v>
      </c>
      <c r="V1861" s="94">
        <v>0</v>
      </c>
      <c r="W1861" s="94">
        <v>0</v>
      </c>
      <c r="X1861" s="94">
        <v>0</v>
      </c>
      <c r="Y1861" s="94">
        <v>0</v>
      </c>
      <c r="Z1861" s="94">
        <v>0</v>
      </c>
      <c r="AA1861" s="94">
        <v>0</v>
      </c>
      <c r="AB1861" s="94">
        <v>0</v>
      </c>
      <c r="AC1861" s="94">
        <f>_xlfn.XLOOKUP(B1861,'[3]Nur des jours'!$B:$B,'[3]Nur des jours'!$N:$N,"")</f>
        <v>0</v>
      </c>
      <c r="AD1861" s="94">
        <v>0</v>
      </c>
      <c r="AE1861" s="94">
        <v>0</v>
      </c>
      <c r="AF1861" s="94">
        <v>0</v>
      </c>
      <c r="AG1861" s="94">
        <v>0</v>
      </c>
      <c r="AH1861" s="94">
        <v>0</v>
      </c>
      <c r="AI1861" s="49" t="s">
        <v>5559</v>
      </c>
      <c r="AJ1861" s="49"/>
      <c r="AK1861" s="48" t="str" cm="1">
        <f t="array" ref="AK1861">IFERROR(_xlfn.IFS(
AM1861="MPR ISSUE","PDH",
AM1861="BSS Hardware Issue","BSS",
AM1861="Sites strategiques, MLL, Pylone, etc.","ENVTECH",
AM1861="AKTIVCO DEFAUT GE &amp; POWER Cabinet","AKTIVCO",
AM1861="AKTIVCO Coupure ENEO &amp; Baisse de tension","AKTIVCO GRID ONLY",
AM1861="Coupure ENEO &amp; Baisse de tension","IHS GRID ONLY",
AM1861="Defaut GE &amp; POWER Cabinet","IHS",
AM1861="Sharing","Partners",
AM1861="Sites strategiques &amp; DataCenter","SST &amp; DC",
AM1861="Exclu","Exclu",
AM1861="SAT","SAT",
AM1861="SPARE-ISSUE","SPARE-ISSUE",
AM1861="Fiber CAmtel","TRANS_FO_CAMTEL",
AM1861="Fiber AOF","Fiber AOF",
AM1861="Projet OCM (HUAWEI)","TRAVAUX-HUAWEI",
AM1861="Projet OCM (NOKIA)","TRAVAUX-NOKIA",
AM1861="ACCESS-ISSUE","ACCESS-ISSUE",
AM1861="Projet OCM (ZTE, NOKIA, autres projets)","TRAVAUX OCM",
AM1861="No root CAuse","No root cause",
AM1861="ODU HS","PDH",
AM1861="IP &amp; VLAN","PDH",
AM1861="Warehouse HUAWEI","SPARE-ISSUE",
AM1861="SPARE-HS","SPARE-ISSUE",
AM1861="Power Telco","BSS",AM1861="no impacts","no impacts"
),"")</f>
        <v>no impacts</v>
      </c>
      <c r="AL1861" s="48" t="str" cm="1">
        <f t="array" ref="AL1861">IFERROR(_xlfn.IFS(
AM1861="MPR ISSUE","TX ISSUE",
AM1861="BSS Hardware Issue","RAN ISSUE",
AM1861="Sites strategiques, MLL, Pylone, etc.","ENVTECH",
AM1861="AKTIVCO DEFAUT GE &amp; POWER Cabinet","POWER ISSUE",
AM1861="AKTIVCO Coupure ENEO &amp; Baisse de tension","POWER ISSUE",
AM1861="Coupure ENEO &amp; Baisse de tension","POWER ISSUE",
AM1861="Defaut GE &amp; POWER Cabinet","POWER ISSUE",
AM1861="Sharing","POWER ISSUE",
AM1861="Sites strategiques &amp; DataCenter","POWER ISSUE",
AM1861="Exclu","Exclu",
AM1861="SAT","TX ISSUE",
AM1861="SPARE-ISSUE","SPARE-ISSUE",
AM1861="Fiber CAmtel","TX ISSUE",
AM1861="Fiber AOF","TX ISSUE",
AM1861="Projet OCM (HUAWEI)","TRAVAUX-HUAWEI",
AM1861="Projet OCM (NOKIA)","TRAVAUX -NOKIA",
AM1861="ACCESS-ISSUE","ACCESS-ISSUE",
AM1861="Projet OCM (ZTE, NOKIA, autres projets)","TRAVAUX OCM",
AM1861="No root CAuse","No root cause",
AM1861="ODU HS","TX ISSUE",
AM1861="IP &amp; VLAN","TX ISSUE",
AM1861="Warehouse HUAWEI","SPARE-ISSUE",
AM1861="SPARE-HS","SPARE-ISSUE",
AM1861="Power Telco","RAN ISSUE",AM1861="no impacts","no impacts"
),"")</f>
        <v>no impacts</v>
      </c>
      <c r="AM1861" s="67" t="s">
        <v>5605</v>
      </c>
      <c r="AN1861" s="48" t="str" cm="1">
        <f t="array" ref="AN1861">IFERROR(_xlfn.IFS(
AM1861="MPR ISSUE","ACTIVE",
AM1861="BSS Hardware Issue","ACTIVE",
AM1861="Sites strategiques, MLL, Pylone, etc.","PASSIVE",
AM1861="AKTIVCO DEFAUT GE &amp; POWER Cabinet","PASSIVE",
AM1861="AKTIVCO Coupure ENEO &amp; Baisse de tension","PASSIVE",
AM1861="Coupure ENEO &amp; Baisse de tension","PASSIVE",
AM1861="Defaut GE &amp; POWER Cabinet","PASSIVE",
AM1861="Sharing","PASSIVE",
AM1861="Sites strategiques &amp; DataCenter","PASSIVE",
AM1861="Exclu","Exclu",
AM1861="SAT","ACTIVE",
AM1861="SPARE-ISSUE","SPARE-ISSUE",
AM1861="Fiber CAmtel","ACTIVE",
AM1861="Fiber AOF","ACTIVE",
AM1861="Projet OCM (HUAWEI)","PLANNED WORKS",
AM1861="Projet OCM (NOKIA)","PLANNED WORKS",
AM1861="ACCESS-ISSUE","ACCESS-ISSUE",
AM1861="Projet OCM (ZTE, NOKIA, autres projets)","PLANNED WORKS",
AM1861="No root CAuse","No root cause",
AM1861="ODU HS","ACTIVE",
AM1861="IP &amp; VLAN","ACTIVE",
AM1861="Warehouse HUAWEI","SPARE-ISSUE",
AM1861="SPARE-HS","SPARE-ISSUE",
AM1861="Power Telco","ACTIVE", AM1861="no impacts","no impacts"
),"")</f>
        <v>no impacts</v>
      </c>
      <c r="AO1861" s="93" t="s">
        <v>5537</v>
      </c>
      <c r="AP1861" s="101" t="str">
        <f t="shared" si="52"/>
        <v>OST_082</v>
      </c>
      <c r="AR1861" s="17" t="s">
        <v>5537</v>
      </c>
      <c r="AS1861" s="7" t="s">
        <v>5537</v>
      </c>
      <c r="AT1861" s="6"/>
      <c r="AU1861" s="7"/>
      <c r="AV1861" s="3" t="s">
        <v>5537</v>
      </c>
      <c r="AW1861" s="18" t="s">
        <v>5537</v>
      </c>
      <c r="AX1861" s="18" t="s">
        <v>5537</v>
      </c>
      <c r="AY1861" s="18" t="s">
        <v>5537</v>
      </c>
      <c r="AZ1861" s="18" t="s">
        <v>5537</v>
      </c>
      <c r="BA1861" s="18" t="s">
        <v>5537</v>
      </c>
      <c r="BB1861" s="18" t="s">
        <v>5537</v>
      </c>
      <c r="BC1861" s="18" t="s">
        <v>5537</v>
      </c>
      <c r="BD1861" s="18" t="s">
        <v>5537</v>
      </c>
      <c r="BE1861" s="18" t="s">
        <v>5537</v>
      </c>
      <c r="BF1861" s="18" t="s">
        <v>5537</v>
      </c>
      <c r="BG1861" s="18" t="s">
        <v>5537</v>
      </c>
      <c r="BH1861" s="18" t="s">
        <v>5537</v>
      </c>
      <c r="BI1861" s="9" t="s">
        <v>5537</v>
      </c>
      <c r="BJ1861" s="14"/>
      <c r="BK1861" s="14" t="s">
        <v>5537</v>
      </c>
      <c r="BL1861" s="14" t="str">
        <f>_xlfn.XLOOKUP(B1861,'[4]cell downs 18042026 17h'!$B:$B,'[4]cell downs 18042026 17h'!$B:$B,"")</f>
        <v/>
      </c>
      <c r="BM1861" s="14" t="str">
        <f>_xlfn.XLOOKUP(B1861,'[5]Cells Huawei 19042026 15h'!$B:$B,'[5]Cells Huawei 19042026 15h'!$B:$B,"")</f>
        <v/>
      </c>
      <c r="BN1861" s="9" t="str">
        <f>_xlfn.XLOOKUP(B1861,'[6]cells down 19042026 9H40'!$B:$B,'[6]cells down 19042026 9H40'!$B:$B,"")</f>
        <v/>
      </c>
      <c r="BO1861" s="9" t="s">
        <v>999</v>
      </c>
      <c r="BP1861" s="9" t="s">
        <v>5537</v>
      </c>
      <c r="BQ1861" s="115"/>
    </row>
    <row r="1862" spans="1:69" s="9" customFormat="1" ht="19.5" customHeight="1" x14ac:dyDescent="0.3">
      <c r="A1862" s="4" t="s">
        <v>297</v>
      </c>
      <c r="B1862" s="5" t="s">
        <v>298</v>
      </c>
      <c r="C1862" s="3" t="str">
        <f>_xlfn.XLOOKUP(B1862,'[1]daily break down'!$D:$D,'[1]daily break down'!$E:$E,"")</f>
        <v>Bafoussam</v>
      </c>
      <c r="D1862" s="3" t="s">
        <v>21</v>
      </c>
      <c r="E1862" s="3" t="s">
        <v>22</v>
      </c>
      <c r="F1862" s="3" t="s">
        <v>102</v>
      </c>
      <c r="G1862" s="4" t="s">
        <v>299</v>
      </c>
      <c r="H1862" s="32" t="str">
        <f>_xlfn.XLOOKUP(B1862,[2]CALCULATION!$B:$B,[2]CALCULATION!$H:$H,"")</f>
        <v>Huawei</v>
      </c>
      <c r="I1862" s="28">
        <v>18.491409199476074</v>
      </c>
      <c r="J1862" s="28">
        <v>18.491409199476074</v>
      </c>
      <c r="K1862" s="28">
        <v>18.491409199476074</v>
      </c>
      <c r="L1862" s="28">
        <v>18.491409199476074</v>
      </c>
      <c r="M1862" s="28">
        <v>0</v>
      </c>
      <c r="N1862" s="28">
        <v>0</v>
      </c>
      <c r="O1862" s="28">
        <v>0</v>
      </c>
      <c r="P1862" s="28">
        <v>0</v>
      </c>
      <c r="Q1862" s="28">
        <v>0</v>
      </c>
      <c r="R1862" s="28">
        <v>0</v>
      </c>
      <c r="S1862" s="94">
        <v>0</v>
      </c>
      <c r="T1862" s="94">
        <f>_xlfn.XLOOKUP(B1862,'[3]Nur des jours'!$B:$B,'[3]Nur des jours'!$U:$U,"")</f>
        <v>0</v>
      </c>
      <c r="U1862" s="94">
        <v>0</v>
      </c>
      <c r="V1862" s="94">
        <v>0</v>
      </c>
      <c r="W1862" s="94">
        <v>0</v>
      </c>
      <c r="X1862" s="94">
        <v>0</v>
      </c>
      <c r="Y1862" s="94">
        <v>0</v>
      </c>
      <c r="Z1862" s="94">
        <v>0</v>
      </c>
      <c r="AA1862" s="94">
        <v>0</v>
      </c>
      <c r="AB1862" s="94">
        <v>0</v>
      </c>
      <c r="AC1862" s="94">
        <f>_xlfn.XLOOKUP(B1862,'[3]Nur des jours'!$B:$B,'[3]Nur des jours'!$N:$N,"")</f>
        <v>0</v>
      </c>
      <c r="AD1862" s="94">
        <v>0</v>
      </c>
      <c r="AE1862" s="94">
        <v>0</v>
      </c>
      <c r="AF1862" s="94">
        <v>0</v>
      </c>
      <c r="AG1862" s="94">
        <v>0</v>
      </c>
      <c r="AH1862" s="94">
        <v>0</v>
      </c>
      <c r="AI1862" s="49" t="s">
        <v>5559</v>
      </c>
      <c r="AJ1862" s="49"/>
      <c r="AK1862" s="48" t="str" cm="1">
        <f t="array" ref="AK1862">IFERROR(_xlfn.IFS(
AM1862="MPR ISSUE","PDH",
AM1862="BSS Hardware Issue","BSS",
AM1862="Sites strategiques, MLL, Pylone, etc.","ENVTECH",
AM1862="AKTIVCO DEFAUT GE &amp; POWER Cabinet","AKTIVCO",
AM1862="AKTIVCO Coupure ENEO &amp; Baisse de tension","AKTIVCO GRID ONLY",
AM1862="Coupure ENEO &amp; Baisse de tension","IHS GRID ONLY",
AM1862="Defaut GE &amp; POWER Cabinet","IHS",
AM1862="Sharing","Partners",
AM1862="Sites strategiques &amp; DataCenter","SST &amp; DC",
AM1862="Exclu","Exclu",
AM1862="SAT","SAT",
AM1862="SPARE-ISSUE","SPARE-ISSUE",
AM1862="Fiber CAmtel","TRANS_FO_CAMTEL",
AM1862="Fiber AOF","Fiber AOF",
AM1862="Projet OCM (HUAWEI)","TRAVAUX-HUAWEI",
AM1862="Projet OCM (NOKIA)","TRAVAUX-NOKIA",
AM1862="ACCESS-ISSUE","ACCESS-ISSUE",
AM1862="Projet OCM (ZTE, NOKIA, autres projets)","TRAVAUX OCM",
AM1862="No root CAuse","No root cause",
AM1862="ODU HS","PDH",
AM1862="IP &amp; VLAN","PDH",
AM1862="Warehouse HUAWEI","SPARE-ISSUE",
AM1862="SPARE-HS","SPARE-ISSUE",
AM1862="Power Telco","BSS",AM1862="no impacts","no impacts"
),"")</f>
        <v>no impacts</v>
      </c>
      <c r="AL1862" s="48" t="str" cm="1">
        <f t="array" ref="AL1862">IFERROR(_xlfn.IFS(
AM1862="MPR ISSUE","TX ISSUE",
AM1862="BSS Hardware Issue","RAN ISSUE",
AM1862="Sites strategiques, MLL, Pylone, etc.","ENVTECH",
AM1862="AKTIVCO DEFAUT GE &amp; POWER Cabinet","POWER ISSUE",
AM1862="AKTIVCO Coupure ENEO &amp; Baisse de tension","POWER ISSUE",
AM1862="Coupure ENEO &amp; Baisse de tension","POWER ISSUE",
AM1862="Defaut GE &amp; POWER Cabinet","POWER ISSUE",
AM1862="Sharing","POWER ISSUE",
AM1862="Sites strategiques &amp; DataCenter","POWER ISSUE",
AM1862="Exclu","Exclu",
AM1862="SAT","TX ISSUE",
AM1862="SPARE-ISSUE","SPARE-ISSUE",
AM1862="Fiber CAmtel","TX ISSUE",
AM1862="Fiber AOF","TX ISSUE",
AM1862="Projet OCM (HUAWEI)","TRAVAUX-HUAWEI",
AM1862="Projet OCM (NOKIA)","TRAVAUX -NOKIA",
AM1862="ACCESS-ISSUE","ACCESS-ISSUE",
AM1862="Projet OCM (ZTE, NOKIA, autres projets)","TRAVAUX OCM",
AM1862="No root CAuse","No root cause",
AM1862="ODU HS","TX ISSUE",
AM1862="IP &amp; VLAN","TX ISSUE",
AM1862="Warehouse HUAWEI","SPARE-ISSUE",
AM1862="SPARE-HS","SPARE-ISSUE",
AM1862="Power Telco","RAN ISSUE",AM1862="no impacts","no impacts"
),"")</f>
        <v>no impacts</v>
      </c>
      <c r="AM1862" s="67" t="s">
        <v>5605</v>
      </c>
      <c r="AN1862" s="48" t="str" cm="1">
        <f t="array" ref="AN1862">IFERROR(_xlfn.IFS(
AM1862="MPR ISSUE","ACTIVE",
AM1862="BSS Hardware Issue","ACTIVE",
AM1862="Sites strategiques, MLL, Pylone, etc.","PASSIVE",
AM1862="AKTIVCO DEFAUT GE &amp; POWER Cabinet","PASSIVE",
AM1862="AKTIVCO Coupure ENEO &amp; Baisse de tension","PASSIVE",
AM1862="Coupure ENEO &amp; Baisse de tension","PASSIVE",
AM1862="Defaut GE &amp; POWER Cabinet","PASSIVE",
AM1862="Sharing","PASSIVE",
AM1862="Sites strategiques &amp; DataCenter","PASSIVE",
AM1862="Exclu","Exclu",
AM1862="SAT","ACTIVE",
AM1862="SPARE-ISSUE","SPARE-ISSUE",
AM1862="Fiber CAmtel","ACTIVE",
AM1862="Fiber AOF","ACTIVE",
AM1862="Projet OCM (HUAWEI)","PLANNED WORKS",
AM1862="Projet OCM (NOKIA)","PLANNED WORKS",
AM1862="ACCESS-ISSUE","ACCESS-ISSUE",
AM1862="Projet OCM (ZTE, NOKIA, autres projets)","PLANNED WORKS",
AM1862="No root CAuse","No root cause",
AM1862="ODU HS","ACTIVE",
AM1862="IP &amp; VLAN","ACTIVE",
AM1862="Warehouse HUAWEI","SPARE-ISSUE",
AM1862="SPARE-HS","SPARE-ISSUE",
AM1862="Power Telco","ACTIVE", AM1862="no impacts","no impacts"
),"")</f>
        <v>no impacts</v>
      </c>
      <c r="AO1862" s="93" t="s">
        <v>5537</v>
      </c>
      <c r="AP1862" s="101" t="str">
        <f t="shared" si="52"/>
        <v>OST_306</v>
      </c>
      <c r="AR1862" s="17" t="s">
        <v>5537</v>
      </c>
      <c r="AS1862" s="7" t="s">
        <v>5537</v>
      </c>
      <c r="AT1862" s="6"/>
      <c r="AU1862" s="7"/>
      <c r="AV1862" s="3" t="s">
        <v>5537</v>
      </c>
      <c r="AW1862" s="18" t="s">
        <v>5537</v>
      </c>
      <c r="AX1862" s="18" t="s">
        <v>5537</v>
      </c>
      <c r="AY1862" s="18" t="s">
        <v>5537</v>
      </c>
      <c r="AZ1862" s="18" t="s">
        <v>5537</v>
      </c>
      <c r="BA1862" s="18" t="s">
        <v>5537</v>
      </c>
      <c r="BB1862" s="18" t="s">
        <v>5537</v>
      </c>
      <c r="BC1862" s="18" t="s">
        <v>5537</v>
      </c>
      <c r="BD1862" s="18" t="s">
        <v>5537</v>
      </c>
      <c r="BE1862" s="18" t="s">
        <v>5537</v>
      </c>
      <c r="BF1862" s="18" t="s">
        <v>5537</v>
      </c>
      <c r="BG1862" s="18" t="s">
        <v>5537</v>
      </c>
      <c r="BH1862" s="18" t="s">
        <v>5537</v>
      </c>
      <c r="BI1862" s="9" t="s">
        <v>5537</v>
      </c>
      <c r="BJ1862" s="14"/>
      <c r="BK1862" s="14" t="s">
        <v>5537</v>
      </c>
      <c r="BL1862" s="14" t="str">
        <f>_xlfn.XLOOKUP(B1862,'[4]cell downs 18042026 17h'!$B:$B,'[4]cell downs 18042026 17h'!$B:$B,"")</f>
        <v/>
      </c>
      <c r="BM1862" s="14" t="str">
        <f>_xlfn.XLOOKUP(B1862,'[5]Cells Huawei 19042026 15h'!$B:$B,'[5]Cells Huawei 19042026 15h'!$B:$B,"")</f>
        <v/>
      </c>
      <c r="BN1862" s="9" t="str">
        <f>_xlfn.XLOOKUP(B1862,'[6]cells down 19042026 9H40'!$B:$B,'[6]cells down 19042026 9H40'!$B:$B,"")</f>
        <v/>
      </c>
      <c r="BO1862" s="9" t="s">
        <v>5537</v>
      </c>
      <c r="BP1862" s="9" t="s">
        <v>5537</v>
      </c>
      <c r="BQ1862" s="115"/>
    </row>
    <row r="1863" spans="1:69" s="9" customFormat="1" x14ac:dyDescent="0.3">
      <c r="A1863" s="1" t="s">
        <v>4179</v>
      </c>
      <c r="B1863" s="8" t="s">
        <v>4180</v>
      </c>
      <c r="C1863" s="3" t="str">
        <f>_xlfn.XLOOKUP(B1863,'[1]daily break down'!$D:$D,'[1]daily break down'!$E:$E,"")</f>
        <v>CENTRE</v>
      </c>
      <c r="D1863" s="1" t="s">
        <v>21</v>
      </c>
      <c r="E1863" s="1" t="s">
        <v>563</v>
      </c>
      <c r="F1863" s="3" t="s">
        <v>37</v>
      </c>
      <c r="G1863" s="1" t="s">
        <v>4179</v>
      </c>
      <c r="H1863" s="34" t="str">
        <f>_xlfn.XLOOKUP(B1863,[2]CALCULATION!$B:$B,[2]CALCULATION!$H:$H,"")</f>
        <v>ZTE</v>
      </c>
      <c r="I1863" s="28">
        <v>0</v>
      </c>
      <c r="J1863" s="28">
        <v>0</v>
      </c>
      <c r="K1863" s="28">
        <v>0</v>
      </c>
      <c r="L1863" s="28">
        <v>0</v>
      </c>
      <c r="M1863" s="28">
        <v>0</v>
      </c>
      <c r="N1863" s="28">
        <v>0</v>
      </c>
      <c r="O1863" s="28">
        <v>0</v>
      </c>
      <c r="P1863" s="28">
        <v>0</v>
      </c>
      <c r="Q1863" s="28">
        <v>0</v>
      </c>
      <c r="R1863" s="28">
        <v>0</v>
      </c>
      <c r="S1863" s="94">
        <v>0</v>
      </c>
      <c r="T1863" s="94">
        <f>_xlfn.XLOOKUP(B1863,'[3]Nur des jours'!$B:$B,'[3]Nur des jours'!$U:$U,"")</f>
        <v>0</v>
      </c>
      <c r="U1863" s="94">
        <v>0</v>
      </c>
      <c r="V1863" s="94">
        <v>0</v>
      </c>
      <c r="W1863" s="94">
        <v>0</v>
      </c>
      <c r="X1863" s="94">
        <v>0</v>
      </c>
      <c r="Y1863" s="94">
        <v>0</v>
      </c>
      <c r="Z1863" s="94">
        <v>0</v>
      </c>
      <c r="AA1863" s="94">
        <v>0</v>
      </c>
      <c r="AB1863" s="94">
        <v>0</v>
      </c>
      <c r="AC1863" s="94">
        <f>_xlfn.XLOOKUP(B1863,'[3]Nur des jours'!$B:$B,'[3]Nur des jours'!$N:$N,"")</f>
        <v>0</v>
      </c>
      <c r="AD1863" s="94">
        <v>0</v>
      </c>
      <c r="AE1863" s="94">
        <v>0</v>
      </c>
      <c r="AF1863" s="94">
        <v>0</v>
      </c>
      <c r="AG1863" s="94">
        <v>0</v>
      </c>
      <c r="AH1863" s="94">
        <v>0</v>
      </c>
      <c r="AI1863" s="49" t="s">
        <v>6588</v>
      </c>
      <c r="AJ1863" s="49"/>
      <c r="AK1863" s="48" t="str" cm="1">
        <f t="array" ref="AK1863">IFERROR(_xlfn.IFS(
AM1863="MPR ISSUE","PDH",
AM1863="BSS Hardware Issue","BSS",
AM1863="Sites strategiques, MLL, Pylone, etc.","ENVTECH",
AM1863="AKTIVCO DEFAUT GE &amp; POWER Cabinet","AKTIVCO",
AM1863="AKTIVCO Coupure ENEO &amp; Baisse de tension","AKTIVCO GRID ONLY",
AM1863="Coupure ENEO &amp; Baisse de tension","IHS GRID ONLY",
AM1863="Defaut GE &amp; POWER Cabinet","IHS",
AM1863="Sharing","Partners",
AM1863="Sites strategiques &amp; DataCenter","SST &amp; DC",
AM1863="Exclu","Exclu",
AM1863="SAT","SAT",
AM1863="SPARE-ISSUE","SPARE-ISSUE",
AM1863="Fiber CAmtel","TRANS_FO_CAMTEL",
AM1863="Fiber AOF","Fiber AOF",
AM1863="Projet OCM (HUAWEI)","TRAVAUX-HUAWEI",
AM1863="Projet OCM (NOKIA)","TRAVAUX-NOKIA",
AM1863="ACCESS-ISSUE","ACCESS-ISSUE",
AM1863="Projet OCM (ZTE, NOKIA, autres projets)","TRAVAUX OCM",
AM1863="No root CAuse","No root cause",
AM1863="ODU HS","PDH",
AM1863="IP &amp; VLAN","PDH",
AM1863="Warehouse HUAWEI","SPARE-ISSUE",
AM1863="SPARE-HS","SPARE-ISSUE",
AM1863="Power Telco","BSS",AM1863="no impacts","no impacts"
),"")</f>
        <v>Exclu</v>
      </c>
      <c r="AL1863" s="48" t="str" cm="1">
        <f t="array" ref="AL1863">IFERROR(_xlfn.IFS(
AM1863="MPR ISSUE","TX ISSUE",
AM1863="BSS Hardware Issue","RAN ISSUE",
AM1863="Sites strategiques, MLL, Pylone, etc.","ENVTECH",
AM1863="AKTIVCO DEFAUT GE &amp; POWER Cabinet","POWER ISSUE",
AM1863="AKTIVCO Coupure ENEO &amp; Baisse de tension","POWER ISSUE",
AM1863="Coupure ENEO &amp; Baisse de tension","POWER ISSUE",
AM1863="Defaut GE &amp; POWER Cabinet","POWER ISSUE",
AM1863="Sharing","POWER ISSUE",
AM1863="Sites strategiques &amp; DataCenter","POWER ISSUE",
AM1863="Exclu","Exclu",
AM1863="SAT","TX ISSUE",
AM1863="SPARE-ISSUE","SPARE-ISSUE",
AM1863="Fiber CAmtel","TX ISSUE",
AM1863="Fiber AOF","TX ISSUE",
AM1863="Projet OCM (HUAWEI)","TRAVAUX-HUAWEI",
AM1863="Projet OCM (NOKIA)","TRAVAUX -NOKIA",
AM1863="ACCESS-ISSUE","ACCESS-ISSUE",
AM1863="Projet OCM (ZTE, NOKIA, autres projets)","TRAVAUX OCM",
AM1863="No root CAuse","No root cause",
AM1863="ODU HS","TX ISSUE",
AM1863="IP &amp; VLAN","TX ISSUE",
AM1863="Warehouse HUAWEI","SPARE-ISSUE",
AM1863="SPARE-HS","SPARE-ISSUE",
AM1863="Power Telco","RAN ISSUE",AM1863="no impacts","no impacts"
),"")</f>
        <v>Exclu</v>
      </c>
      <c r="AM1863" s="67" t="s">
        <v>6588</v>
      </c>
      <c r="AN1863" s="48" t="str" cm="1">
        <f t="array" ref="AN1863">IFERROR(_xlfn.IFS(
AM1863="MPR ISSUE","ACTIVE",
AM1863="BSS Hardware Issue","ACTIVE",
AM1863="Sites strategiques, MLL, Pylone, etc.","PASSIVE",
AM1863="AKTIVCO DEFAUT GE &amp; POWER Cabinet","PASSIVE",
AM1863="AKTIVCO Coupure ENEO &amp; Baisse de tension","PASSIVE",
AM1863="Coupure ENEO &amp; Baisse de tension","PASSIVE",
AM1863="Defaut GE &amp; POWER Cabinet","PASSIVE",
AM1863="Sharing","PASSIVE",
AM1863="Sites strategiques &amp; DataCenter","PASSIVE",
AM1863="Exclu","Exclu",
AM1863="SAT","ACTIVE",
AM1863="SPARE-ISSUE","SPARE-ISSUE",
AM1863="Fiber CAmtel","ACTIVE",
AM1863="Fiber AOF","ACTIVE",
AM1863="Projet OCM (HUAWEI)","PLANNED WORKS",
AM1863="Projet OCM (NOKIA)","PLANNED WORKS",
AM1863="ACCESS-ISSUE","ACCESS-ISSUE",
AM1863="Projet OCM (ZTE, NOKIA, autres projets)","PLANNED WORKS",
AM1863="No root CAuse","No root cause",
AM1863="ODU HS","ACTIVE",
AM1863="IP &amp; VLAN","ACTIVE",
AM1863="Warehouse HUAWEI","SPARE-ISSUE",
AM1863="SPARE-HS","SPARE-ISSUE",
AM1863="Power Telco","ACTIVE", AM1863="no impacts","no impacts"
),"")</f>
        <v>Exclu</v>
      </c>
      <c r="AO1863" s="93" t="s">
        <v>5537</v>
      </c>
      <c r="AP1863" s="101" t="str">
        <f t="shared" si="52"/>
        <v>CTR_855</v>
      </c>
      <c r="AR1863" s="17" t="s">
        <v>5537</v>
      </c>
      <c r="AS1863" s="7" t="s">
        <v>5537</v>
      </c>
      <c r="AT1863" s="6"/>
      <c r="AU1863" s="7"/>
      <c r="AV1863" s="3" t="s">
        <v>5537</v>
      </c>
      <c r="AW1863" s="18" t="s">
        <v>5537</v>
      </c>
      <c r="AX1863" s="18" t="s">
        <v>5537</v>
      </c>
      <c r="AY1863" s="18" t="s">
        <v>5537</v>
      </c>
      <c r="AZ1863" s="18" t="s">
        <v>5537</v>
      </c>
      <c r="BA1863" s="18" t="s">
        <v>5537</v>
      </c>
      <c r="BB1863" s="18" t="s">
        <v>5537</v>
      </c>
      <c r="BC1863" s="18" t="s">
        <v>5537</v>
      </c>
      <c r="BD1863" s="18" t="s">
        <v>5537</v>
      </c>
      <c r="BE1863" s="18" t="s">
        <v>5537</v>
      </c>
      <c r="BF1863" s="18" t="s">
        <v>5537</v>
      </c>
      <c r="BG1863" s="18" t="s">
        <v>5537</v>
      </c>
      <c r="BH1863" s="18" t="s">
        <v>5537</v>
      </c>
      <c r="BI1863" s="9" t="s">
        <v>5537</v>
      </c>
      <c r="BJ1863" s="14"/>
      <c r="BK1863" s="14" t="s">
        <v>5537</v>
      </c>
      <c r="BL1863" s="14" t="str">
        <f>_xlfn.XLOOKUP(B1863,'[4]cell downs 18042026 17h'!$B:$B,'[4]cell downs 18042026 17h'!$B:$B,"")</f>
        <v/>
      </c>
      <c r="BM1863" s="14" t="str">
        <f>_xlfn.XLOOKUP(B1863,'[5]Cells Huawei 19042026 15h'!$B:$B,'[5]Cells Huawei 19042026 15h'!$B:$B,"")</f>
        <v/>
      </c>
      <c r="BN1863" s="9" t="str">
        <f>_xlfn.XLOOKUP(B1863,'[6]cells down 19042026 9H40'!$B:$B,'[6]cells down 19042026 9H40'!$B:$B,"")</f>
        <v/>
      </c>
      <c r="BO1863" s="9" t="s">
        <v>5537</v>
      </c>
      <c r="BP1863" s="9" t="s">
        <v>594</v>
      </c>
      <c r="BQ1863" s="115"/>
    </row>
    <row r="1864" spans="1:69" s="9" customFormat="1" x14ac:dyDescent="0.3">
      <c r="A1864" s="1" t="s">
        <v>4946</v>
      </c>
      <c r="B1864" s="1" t="s">
        <v>4947</v>
      </c>
      <c r="C1864" s="3" t="str">
        <f>_xlfn.XLOOKUP(B1864,'[1]daily break down'!$D:$D,'[1]daily break down'!$E:$E,"")</f>
        <v>Yaounde</v>
      </c>
      <c r="D1864" s="1" t="s">
        <v>21</v>
      </c>
      <c r="E1864" s="1" t="s">
        <v>30</v>
      </c>
      <c r="F1864" s="3" t="s">
        <v>37</v>
      </c>
      <c r="G1864" s="1" t="s">
        <v>38</v>
      </c>
      <c r="H1864" s="34" t="str">
        <f>_xlfn.XLOOKUP(B1864,[2]CALCULATION!$B:$B,[2]CALCULATION!$H:$H,"")</f>
        <v>ZTE</v>
      </c>
      <c r="I1864" s="28">
        <v>13.868556899607057</v>
      </c>
      <c r="J1864" s="28">
        <v>13.868556899607057</v>
      </c>
      <c r="K1864" s="28">
        <v>13.868556899607057</v>
      </c>
      <c r="L1864" s="28">
        <v>13.868556899607057</v>
      </c>
      <c r="M1864" s="28">
        <v>0</v>
      </c>
      <c r="N1864" s="28">
        <v>0</v>
      </c>
      <c r="O1864" s="28">
        <v>0</v>
      </c>
      <c r="P1864" s="28">
        <v>0</v>
      </c>
      <c r="Q1864" s="28">
        <v>0</v>
      </c>
      <c r="R1864" s="28">
        <v>0</v>
      </c>
      <c r="S1864" s="94">
        <v>0</v>
      </c>
      <c r="T1864" s="94">
        <f>_xlfn.XLOOKUP(B1864,'[3]Nur des jours'!$B:$B,'[3]Nur des jours'!$U:$U,"")</f>
        <v>0</v>
      </c>
      <c r="U1864" s="94">
        <v>0</v>
      </c>
      <c r="V1864" s="94">
        <v>0</v>
      </c>
      <c r="W1864" s="94">
        <v>0</v>
      </c>
      <c r="X1864" s="94">
        <v>0</v>
      </c>
      <c r="Y1864" s="94">
        <v>0</v>
      </c>
      <c r="Z1864" s="94">
        <v>0</v>
      </c>
      <c r="AA1864" s="94">
        <v>0</v>
      </c>
      <c r="AB1864" s="94">
        <v>0</v>
      </c>
      <c r="AC1864" s="94">
        <f>_xlfn.XLOOKUP(B1864,'[3]Nur des jours'!$B:$B,'[3]Nur des jours'!$N:$N,"")</f>
        <v>0</v>
      </c>
      <c r="AD1864" s="94">
        <v>0</v>
      </c>
      <c r="AE1864" s="94">
        <v>0</v>
      </c>
      <c r="AF1864" s="94">
        <v>0</v>
      </c>
      <c r="AG1864" s="94">
        <v>0</v>
      </c>
      <c r="AH1864" s="94">
        <v>0</v>
      </c>
      <c r="AI1864" s="49" t="s">
        <v>5559</v>
      </c>
      <c r="AJ1864" s="49"/>
      <c r="AK1864" s="48" t="str" cm="1">
        <f t="array" ref="AK1864">IFERROR(_xlfn.IFS(
AM1864="MPR ISSUE","PDH",
AM1864="BSS Hardware Issue","BSS",
AM1864="Sites strategiques, MLL, Pylone, etc.","ENVTECH",
AM1864="AKTIVCO DEFAUT GE &amp; POWER Cabinet","AKTIVCO",
AM1864="AKTIVCO Coupure ENEO &amp; Baisse de tension","AKTIVCO GRID ONLY",
AM1864="Coupure ENEO &amp; Baisse de tension","IHS GRID ONLY",
AM1864="Defaut GE &amp; POWER Cabinet","IHS",
AM1864="Sharing","Partners",
AM1864="Sites strategiques &amp; DataCenter","SST &amp; DC",
AM1864="Exclu","Exclu",
AM1864="SAT","SAT",
AM1864="SPARE-ISSUE","SPARE-ISSUE",
AM1864="Fiber CAmtel","TRANS_FO_CAMTEL",
AM1864="Fiber AOF","Fiber AOF",
AM1864="Projet OCM (HUAWEI)","TRAVAUX-HUAWEI",
AM1864="Projet OCM (NOKIA)","TRAVAUX-NOKIA",
AM1864="ACCESS-ISSUE","ACCESS-ISSUE",
AM1864="Projet OCM (ZTE, NOKIA, autres projets)","TRAVAUX OCM",
AM1864="No root CAuse","No root cause",
AM1864="ODU HS","PDH",
AM1864="IP &amp; VLAN","PDH",
AM1864="Warehouse HUAWEI","SPARE-ISSUE",
AM1864="SPARE-HS","SPARE-ISSUE",
AM1864="Power Telco","BSS",AM1864="no impacts","no impacts"
),"")</f>
        <v>no impacts</v>
      </c>
      <c r="AL1864" s="48" t="str" cm="1">
        <f t="array" ref="AL1864">IFERROR(_xlfn.IFS(
AM1864="MPR ISSUE","TX ISSUE",
AM1864="BSS Hardware Issue","RAN ISSUE",
AM1864="Sites strategiques, MLL, Pylone, etc.","ENVTECH",
AM1864="AKTIVCO DEFAUT GE &amp; POWER Cabinet","POWER ISSUE",
AM1864="AKTIVCO Coupure ENEO &amp; Baisse de tension","POWER ISSUE",
AM1864="Coupure ENEO &amp; Baisse de tension","POWER ISSUE",
AM1864="Defaut GE &amp; POWER Cabinet","POWER ISSUE",
AM1864="Sharing","POWER ISSUE",
AM1864="Sites strategiques &amp; DataCenter","POWER ISSUE",
AM1864="Exclu","Exclu",
AM1864="SAT","TX ISSUE",
AM1864="SPARE-ISSUE","SPARE-ISSUE",
AM1864="Fiber CAmtel","TX ISSUE",
AM1864="Fiber AOF","TX ISSUE",
AM1864="Projet OCM (HUAWEI)","TRAVAUX-HUAWEI",
AM1864="Projet OCM (NOKIA)","TRAVAUX -NOKIA",
AM1864="ACCESS-ISSUE","ACCESS-ISSUE",
AM1864="Projet OCM (ZTE, NOKIA, autres projets)","TRAVAUX OCM",
AM1864="No root CAuse","No root cause",
AM1864="ODU HS","TX ISSUE",
AM1864="IP &amp; VLAN","TX ISSUE",
AM1864="Warehouse HUAWEI","SPARE-ISSUE",
AM1864="SPARE-HS","SPARE-ISSUE",
AM1864="Power Telco","RAN ISSUE",AM1864="no impacts","no impacts"
),"")</f>
        <v>no impacts</v>
      </c>
      <c r="AM1864" s="67" t="s">
        <v>5605</v>
      </c>
      <c r="AN1864" s="48" t="str" cm="1">
        <f t="array" ref="AN1864">IFERROR(_xlfn.IFS(
AM1864="MPR ISSUE","ACTIVE",
AM1864="BSS Hardware Issue","ACTIVE",
AM1864="Sites strategiques, MLL, Pylone, etc.","PASSIVE",
AM1864="AKTIVCO DEFAUT GE &amp; POWER Cabinet","PASSIVE",
AM1864="AKTIVCO Coupure ENEO &amp; Baisse de tension","PASSIVE",
AM1864="Coupure ENEO &amp; Baisse de tension","PASSIVE",
AM1864="Defaut GE &amp; POWER Cabinet","PASSIVE",
AM1864="Sharing","PASSIVE",
AM1864="Sites strategiques &amp; DataCenter","PASSIVE",
AM1864="Exclu","Exclu",
AM1864="SAT","ACTIVE",
AM1864="SPARE-ISSUE","SPARE-ISSUE",
AM1864="Fiber CAmtel","ACTIVE",
AM1864="Fiber AOF","ACTIVE",
AM1864="Projet OCM (HUAWEI)","PLANNED WORKS",
AM1864="Projet OCM (NOKIA)","PLANNED WORKS",
AM1864="ACCESS-ISSUE","ACCESS-ISSUE",
AM1864="Projet OCM (ZTE, NOKIA, autres projets)","PLANNED WORKS",
AM1864="No root CAuse","No root cause",
AM1864="ODU HS","ACTIVE",
AM1864="IP &amp; VLAN","ACTIVE",
AM1864="Warehouse HUAWEI","SPARE-ISSUE",
AM1864="SPARE-HS","SPARE-ISSUE",
AM1864="Power Telco","ACTIVE", AM1864="no impacts","no impacts"
),"")</f>
        <v>no impacts</v>
      </c>
      <c r="AO1864" s="93" t="s">
        <v>5537</v>
      </c>
      <c r="AP1864" s="101" t="str">
        <f t="shared" si="52"/>
        <v>CTR_878</v>
      </c>
      <c r="AR1864" s="17" t="s">
        <v>5537</v>
      </c>
      <c r="AS1864" s="7" t="s">
        <v>5537</v>
      </c>
      <c r="AT1864" s="6"/>
      <c r="AU1864" s="7"/>
      <c r="AV1864" s="3" t="s">
        <v>5537</v>
      </c>
      <c r="AW1864" s="18" t="s">
        <v>5537</v>
      </c>
      <c r="AX1864" s="18" t="s">
        <v>5537</v>
      </c>
      <c r="AY1864" s="18" t="s">
        <v>5537</v>
      </c>
      <c r="AZ1864" s="18" t="s">
        <v>5537</v>
      </c>
      <c r="BA1864" s="18" t="s">
        <v>5537</v>
      </c>
      <c r="BB1864" s="18" t="s">
        <v>5537</v>
      </c>
      <c r="BC1864" s="18" t="s">
        <v>5537</v>
      </c>
      <c r="BD1864" s="18" t="s">
        <v>5537</v>
      </c>
      <c r="BE1864" s="18" t="s">
        <v>5537</v>
      </c>
      <c r="BF1864" s="18" t="s">
        <v>5537</v>
      </c>
      <c r="BG1864" s="18" t="s">
        <v>5537</v>
      </c>
      <c r="BH1864" s="18" t="s">
        <v>5537</v>
      </c>
      <c r="BI1864" s="9" t="s">
        <v>5537</v>
      </c>
      <c r="BJ1864" s="14"/>
      <c r="BK1864" s="14" t="s">
        <v>5537</v>
      </c>
      <c r="BL1864" s="14" t="str">
        <f>_xlfn.XLOOKUP(B1864,'[4]cell downs 18042026 17h'!$B:$B,'[4]cell downs 18042026 17h'!$B:$B,"")</f>
        <v/>
      </c>
      <c r="BM1864" s="14" t="str">
        <f>_xlfn.XLOOKUP(B1864,'[5]Cells Huawei 19042026 15h'!$B:$B,'[5]Cells Huawei 19042026 15h'!$B:$B,"")</f>
        <v/>
      </c>
      <c r="BN1864" s="9" t="str">
        <f>_xlfn.XLOOKUP(B1864,'[6]cells down 19042026 9H40'!$B:$B,'[6]cells down 19042026 9H40'!$B:$B,"")</f>
        <v/>
      </c>
      <c r="BO1864" s="9" t="s">
        <v>5537</v>
      </c>
      <c r="BP1864" s="9" t="s">
        <v>12</v>
      </c>
      <c r="BQ1864" s="115"/>
    </row>
    <row r="1865" spans="1:69" s="9" customFormat="1" x14ac:dyDescent="0.3">
      <c r="A1865" s="1" t="s">
        <v>4185</v>
      </c>
      <c r="B1865" s="8" t="s">
        <v>4186</v>
      </c>
      <c r="C1865" s="3" t="str">
        <f>_xlfn.XLOOKUP(B1865,'[1]daily break down'!$D:$D,'[1]daily break down'!$E:$E,"")</f>
        <v>CENTRE</v>
      </c>
      <c r="D1865" s="1" t="s">
        <v>21</v>
      </c>
      <c r="E1865" s="1" t="s">
        <v>22</v>
      </c>
      <c r="F1865" s="3" t="s">
        <v>37</v>
      </c>
      <c r="G1865" s="1" t="s">
        <v>3954</v>
      </c>
      <c r="H1865" s="34" t="str">
        <f>_xlfn.XLOOKUP(B1865,[2]CALCULATION!$B:$B,[2]CALCULATION!$H:$H,"")</f>
        <v>ZTE</v>
      </c>
      <c r="I1865" s="28">
        <v>0</v>
      </c>
      <c r="J1865" s="28">
        <v>0</v>
      </c>
      <c r="K1865" s="28">
        <v>0</v>
      </c>
      <c r="L1865" s="28">
        <v>0</v>
      </c>
      <c r="M1865" s="28">
        <v>0</v>
      </c>
      <c r="N1865" s="28">
        <v>0</v>
      </c>
      <c r="O1865" s="28">
        <v>0</v>
      </c>
      <c r="P1865" s="28">
        <v>0</v>
      </c>
      <c r="Q1865" s="28">
        <v>0</v>
      </c>
      <c r="R1865" s="28">
        <v>0</v>
      </c>
      <c r="S1865" s="94">
        <v>0</v>
      </c>
      <c r="T1865" s="94">
        <f>_xlfn.XLOOKUP(B1865,'[3]Nur des jours'!$B:$B,'[3]Nur des jours'!$U:$U,"")</f>
        <v>0</v>
      </c>
      <c r="U1865" s="94">
        <v>0</v>
      </c>
      <c r="V1865" s="94">
        <v>0</v>
      </c>
      <c r="W1865" s="94">
        <v>0</v>
      </c>
      <c r="X1865" s="94">
        <v>0</v>
      </c>
      <c r="Y1865" s="94">
        <v>0</v>
      </c>
      <c r="Z1865" s="94">
        <v>0</v>
      </c>
      <c r="AA1865" s="94">
        <v>0</v>
      </c>
      <c r="AB1865" s="94">
        <v>0</v>
      </c>
      <c r="AC1865" s="94">
        <f>_xlfn.XLOOKUP(B1865,'[3]Nur des jours'!$B:$B,'[3]Nur des jours'!$N:$N,"")</f>
        <v>0</v>
      </c>
      <c r="AD1865" s="94">
        <v>0</v>
      </c>
      <c r="AE1865" s="94">
        <v>0</v>
      </c>
      <c r="AF1865" s="94">
        <v>0</v>
      </c>
      <c r="AG1865" s="94">
        <v>0</v>
      </c>
      <c r="AH1865" s="94">
        <v>0</v>
      </c>
      <c r="AI1865" s="49" t="s">
        <v>6588</v>
      </c>
      <c r="AJ1865" s="49"/>
      <c r="AK1865" s="48" t="str" cm="1">
        <f t="array" ref="AK1865">IFERROR(_xlfn.IFS(
AM1865="MPR ISSUE","PDH",
AM1865="BSS Hardware Issue","BSS",
AM1865="Sites strategiques, MLL, Pylone, etc.","ENVTECH",
AM1865="AKTIVCO DEFAUT GE &amp; POWER Cabinet","AKTIVCO",
AM1865="AKTIVCO Coupure ENEO &amp; Baisse de tension","AKTIVCO GRID ONLY",
AM1865="Coupure ENEO &amp; Baisse de tension","IHS GRID ONLY",
AM1865="Defaut GE &amp; POWER Cabinet","IHS",
AM1865="Sharing","Partners",
AM1865="Sites strategiques &amp; DataCenter","SST &amp; DC",
AM1865="Exclu","Exclu",
AM1865="SAT","SAT",
AM1865="SPARE-ISSUE","SPARE-ISSUE",
AM1865="Fiber CAmtel","TRANS_FO_CAMTEL",
AM1865="Fiber AOF","Fiber AOF",
AM1865="Projet OCM (HUAWEI)","TRAVAUX-HUAWEI",
AM1865="Projet OCM (NOKIA)","TRAVAUX-NOKIA",
AM1865="ACCESS-ISSUE","ACCESS-ISSUE",
AM1865="Projet OCM (ZTE, NOKIA, autres projets)","TRAVAUX OCM",
AM1865="No root CAuse","No root cause",
AM1865="ODU HS","PDH",
AM1865="IP &amp; VLAN","PDH",
AM1865="Warehouse HUAWEI","SPARE-ISSUE",
AM1865="SPARE-HS","SPARE-ISSUE",
AM1865="Power Telco","BSS",AM1865="no impacts","no impacts"
),"")</f>
        <v>Exclu</v>
      </c>
      <c r="AL1865" s="48" t="str" cm="1">
        <f t="array" ref="AL1865">IFERROR(_xlfn.IFS(
AM1865="MPR ISSUE","TX ISSUE",
AM1865="BSS Hardware Issue","RAN ISSUE",
AM1865="Sites strategiques, MLL, Pylone, etc.","ENVTECH",
AM1865="AKTIVCO DEFAUT GE &amp; POWER Cabinet","POWER ISSUE",
AM1865="AKTIVCO Coupure ENEO &amp; Baisse de tension","POWER ISSUE",
AM1865="Coupure ENEO &amp; Baisse de tension","POWER ISSUE",
AM1865="Defaut GE &amp; POWER Cabinet","POWER ISSUE",
AM1865="Sharing","POWER ISSUE",
AM1865="Sites strategiques &amp; DataCenter","POWER ISSUE",
AM1865="Exclu","Exclu",
AM1865="SAT","TX ISSUE",
AM1865="SPARE-ISSUE","SPARE-ISSUE",
AM1865="Fiber CAmtel","TX ISSUE",
AM1865="Fiber AOF","TX ISSUE",
AM1865="Projet OCM (HUAWEI)","TRAVAUX-HUAWEI",
AM1865="Projet OCM (NOKIA)","TRAVAUX -NOKIA",
AM1865="ACCESS-ISSUE","ACCESS-ISSUE",
AM1865="Projet OCM (ZTE, NOKIA, autres projets)","TRAVAUX OCM",
AM1865="No root CAuse","No root cause",
AM1865="ODU HS","TX ISSUE",
AM1865="IP &amp; VLAN","TX ISSUE",
AM1865="Warehouse HUAWEI","SPARE-ISSUE",
AM1865="SPARE-HS","SPARE-ISSUE",
AM1865="Power Telco","RAN ISSUE",AM1865="no impacts","no impacts"
),"")</f>
        <v>Exclu</v>
      </c>
      <c r="AM1865" s="67" t="s">
        <v>6588</v>
      </c>
      <c r="AN1865" s="48" t="str" cm="1">
        <f t="array" ref="AN1865">IFERROR(_xlfn.IFS(
AM1865="MPR ISSUE","ACTIVE",
AM1865="BSS Hardware Issue","ACTIVE",
AM1865="Sites strategiques, MLL, Pylone, etc.","PASSIVE",
AM1865="AKTIVCO DEFAUT GE &amp; POWER Cabinet","PASSIVE",
AM1865="AKTIVCO Coupure ENEO &amp; Baisse de tension","PASSIVE",
AM1865="Coupure ENEO &amp; Baisse de tension","PASSIVE",
AM1865="Defaut GE &amp; POWER Cabinet","PASSIVE",
AM1865="Sharing","PASSIVE",
AM1865="Sites strategiques &amp; DataCenter","PASSIVE",
AM1865="Exclu","Exclu",
AM1865="SAT","ACTIVE",
AM1865="SPARE-ISSUE","SPARE-ISSUE",
AM1865="Fiber CAmtel","ACTIVE",
AM1865="Fiber AOF","ACTIVE",
AM1865="Projet OCM (HUAWEI)","PLANNED WORKS",
AM1865="Projet OCM (NOKIA)","PLANNED WORKS",
AM1865="ACCESS-ISSUE","ACCESS-ISSUE",
AM1865="Projet OCM (ZTE, NOKIA, autres projets)","PLANNED WORKS",
AM1865="No root CAuse","No root cause",
AM1865="ODU HS","ACTIVE",
AM1865="IP &amp; VLAN","ACTIVE",
AM1865="Warehouse HUAWEI","SPARE-ISSUE",
AM1865="SPARE-HS","SPARE-ISSUE",
AM1865="Power Telco","ACTIVE", AM1865="no impacts","no impacts"
),"")</f>
        <v>Exclu</v>
      </c>
      <c r="AO1865" s="93" t="s">
        <v>5537</v>
      </c>
      <c r="AP1865" s="101" t="str">
        <f t="shared" si="52"/>
        <v>CTR_577</v>
      </c>
      <c r="AR1865" s="17" t="s">
        <v>5537</v>
      </c>
      <c r="AS1865" s="7" t="s">
        <v>5537</v>
      </c>
      <c r="AT1865" s="6"/>
      <c r="AU1865" s="7"/>
      <c r="AV1865" s="3" t="s">
        <v>5537</v>
      </c>
      <c r="AW1865" s="18" t="s">
        <v>5537</v>
      </c>
      <c r="AX1865" s="18" t="s">
        <v>5537</v>
      </c>
      <c r="AY1865" s="18" t="s">
        <v>5537</v>
      </c>
      <c r="AZ1865" s="18" t="s">
        <v>5537</v>
      </c>
      <c r="BA1865" s="18" t="s">
        <v>5537</v>
      </c>
      <c r="BB1865" s="18" t="s">
        <v>5537</v>
      </c>
      <c r="BC1865" s="18" t="s">
        <v>5537</v>
      </c>
      <c r="BD1865" s="18" t="s">
        <v>5537</v>
      </c>
      <c r="BE1865" s="18" t="s">
        <v>5537</v>
      </c>
      <c r="BF1865" s="18" t="s">
        <v>5537</v>
      </c>
      <c r="BG1865" s="18" t="s">
        <v>5537</v>
      </c>
      <c r="BH1865" s="18" t="s">
        <v>5537</v>
      </c>
      <c r="BI1865" s="9" t="s">
        <v>5537</v>
      </c>
      <c r="BJ1865" s="14"/>
      <c r="BK1865" s="14" t="s">
        <v>5537</v>
      </c>
      <c r="BL1865" s="14" t="str">
        <f>_xlfn.XLOOKUP(B1865,'[4]cell downs 18042026 17h'!$B:$B,'[4]cell downs 18042026 17h'!$B:$B,"")</f>
        <v/>
      </c>
      <c r="BM1865" s="14" t="str">
        <f>_xlfn.XLOOKUP(B1865,'[5]Cells Huawei 19042026 15h'!$B:$B,'[5]Cells Huawei 19042026 15h'!$B:$B,"")</f>
        <v/>
      </c>
      <c r="BN1865" s="9" t="str">
        <f>_xlfn.XLOOKUP(B1865,'[6]cells down 19042026 9H40'!$B:$B,'[6]cells down 19042026 9H40'!$B:$B,"")</f>
        <v/>
      </c>
      <c r="BO1865" s="9" t="s">
        <v>5537</v>
      </c>
      <c r="BP1865" s="9" t="s">
        <v>5537</v>
      </c>
      <c r="BQ1865" s="115"/>
    </row>
    <row r="1866" spans="1:69" s="9" customFormat="1" x14ac:dyDescent="0.3">
      <c r="A1866" s="1" t="s">
        <v>5088</v>
      </c>
      <c r="B1866" s="1" t="s">
        <v>5089</v>
      </c>
      <c r="C1866" s="3" t="str">
        <f>_xlfn.XLOOKUP(B1866,'[1]daily break down'!$D:$D,'[1]daily break down'!$E:$E,"")</f>
        <v>Douala</v>
      </c>
      <c r="D1866" s="1" t="s">
        <v>21</v>
      </c>
      <c r="E1866" s="1" t="s">
        <v>30</v>
      </c>
      <c r="F1866" s="3" t="s">
        <v>31</v>
      </c>
      <c r="G1866" s="1" t="s">
        <v>32</v>
      </c>
      <c r="H1866" s="34" t="str">
        <f>_xlfn.XLOOKUP(B1866,[2]CALCULATION!$B:$B,[2]CALCULATION!$H:$H,"")</f>
        <v>ZTE</v>
      </c>
      <c r="I1866" s="28">
        <v>2.1888991618939992</v>
      </c>
      <c r="J1866" s="28">
        <v>2.6853385668587149</v>
      </c>
      <c r="K1866" s="28">
        <v>2.1821218321333893</v>
      </c>
      <c r="L1866" s="28">
        <v>2.155547565440469</v>
      </c>
      <c r="M1866" s="28">
        <v>0</v>
      </c>
      <c r="N1866" s="28">
        <v>0</v>
      </c>
      <c r="O1866" s="28">
        <v>0</v>
      </c>
      <c r="P1866" s="28">
        <v>0</v>
      </c>
      <c r="Q1866" s="28">
        <v>0</v>
      </c>
      <c r="R1866" s="28">
        <v>0</v>
      </c>
      <c r="S1866" s="94">
        <v>0</v>
      </c>
      <c r="T1866" s="94">
        <f>_xlfn.XLOOKUP(B1866,'[3]Nur des jours'!$B:$B,'[3]Nur des jours'!$U:$U,"")</f>
        <v>0</v>
      </c>
      <c r="U1866" s="94">
        <v>0</v>
      </c>
      <c r="V1866" s="94">
        <v>0</v>
      </c>
      <c r="W1866" s="94">
        <v>0</v>
      </c>
      <c r="X1866" s="94">
        <v>0</v>
      </c>
      <c r="Y1866" s="94">
        <v>0</v>
      </c>
      <c r="Z1866" s="94">
        <v>0</v>
      </c>
      <c r="AA1866" s="94">
        <v>0</v>
      </c>
      <c r="AB1866" s="94">
        <v>0</v>
      </c>
      <c r="AC1866" s="94">
        <f>_xlfn.XLOOKUP(B1866,'[3]Nur des jours'!$B:$B,'[3]Nur des jours'!$N:$N,"")</f>
        <v>0</v>
      </c>
      <c r="AD1866" s="94">
        <v>0</v>
      </c>
      <c r="AE1866" s="94">
        <v>0</v>
      </c>
      <c r="AF1866" s="94">
        <v>0</v>
      </c>
      <c r="AG1866" s="94">
        <v>0</v>
      </c>
      <c r="AH1866" s="94">
        <v>0</v>
      </c>
      <c r="AI1866" s="49" t="s">
        <v>5559</v>
      </c>
      <c r="AJ1866" s="49"/>
      <c r="AK1866" s="48" t="str" cm="1">
        <f t="array" ref="AK1866">IFERROR(_xlfn.IFS(
AM1866="MPR ISSUE","PDH",
AM1866="BSS Hardware Issue","BSS",
AM1866="Sites strategiques, MLL, Pylone, etc.","ENVTECH",
AM1866="AKTIVCO DEFAUT GE &amp; POWER Cabinet","AKTIVCO",
AM1866="AKTIVCO Coupure ENEO &amp; Baisse de tension","AKTIVCO GRID ONLY",
AM1866="Coupure ENEO &amp; Baisse de tension","IHS GRID ONLY",
AM1866="Defaut GE &amp; POWER Cabinet","IHS",
AM1866="Sharing","Partners",
AM1866="Sites strategiques &amp; DataCenter","SST &amp; DC",
AM1866="Exclu","Exclu",
AM1866="SAT","SAT",
AM1866="SPARE-ISSUE","SPARE-ISSUE",
AM1866="Fiber CAmtel","TRANS_FO_CAMTEL",
AM1866="Fiber AOF","Fiber AOF",
AM1866="Projet OCM (HUAWEI)","TRAVAUX-HUAWEI",
AM1866="Projet OCM (NOKIA)","TRAVAUX-NOKIA",
AM1866="ACCESS-ISSUE","ACCESS-ISSUE",
AM1866="Projet OCM (ZTE, NOKIA, autres projets)","TRAVAUX OCM",
AM1866="No root CAuse","No root cause",
AM1866="ODU HS","PDH",
AM1866="IP &amp; VLAN","PDH",
AM1866="Warehouse HUAWEI","SPARE-ISSUE",
AM1866="SPARE-HS","SPARE-ISSUE",
AM1866="Power Telco","BSS",AM1866="no impacts","no impacts"
),"")</f>
        <v>AKTIVCO GRID ONLY</v>
      </c>
      <c r="AL1866" s="48" t="str" cm="1">
        <f t="array" ref="AL1866">IFERROR(_xlfn.IFS(
AM1866="MPR ISSUE","TX ISSUE",
AM1866="BSS Hardware Issue","RAN ISSUE",
AM1866="Sites strategiques, MLL, Pylone, etc.","ENVTECH",
AM1866="AKTIVCO DEFAUT GE &amp; POWER Cabinet","POWER ISSUE",
AM1866="AKTIVCO Coupure ENEO &amp; Baisse de tension","POWER ISSUE",
AM1866="Coupure ENEO &amp; Baisse de tension","POWER ISSUE",
AM1866="Defaut GE &amp; POWER Cabinet","POWER ISSUE",
AM1866="Sharing","POWER ISSUE",
AM1866="Sites strategiques &amp; DataCenter","POWER ISSUE",
AM1866="Exclu","Exclu",
AM1866="SAT","TX ISSUE",
AM1866="SPARE-ISSUE","SPARE-ISSUE",
AM1866="Fiber CAmtel","TX ISSUE",
AM1866="Fiber AOF","TX ISSUE",
AM1866="Projet OCM (HUAWEI)","TRAVAUX-HUAWEI",
AM1866="Projet OCM (NOKIA)","TRAVAUX -NOKIA",
AM1866="ACCESS-ISSUE","ACCESS-ISSUE",
AM1866="Projet OCM (ZTE, NOKIA, autres projets)","TRAVAUX OCM",
AM1866="No root CAuse","No root cause",
AM1866="ODU HS","TX ISSUE",
AM1866="IP &amp; VLAN","TX ISSUE",
AM1866="Warehouse HUAWEI","SPARE-ISSUE",
AM1866="SPARE-HS","SPARE-ISSUE",
AM1866="Power Telco","RAN ISSUE",AM1866="no impacts","no impacts"
),"")</f>
        <v>POWER ISSUE</v>
      </c>
      <c r="AM1866" s="67" t="s">
        <v>5327</v>
      </c>
      <c r="AN1866" s="48" t="str" cm="1">
        <f t="array" ref="AN1866">IFERROR(_xlfn.IFS(
AM1866="MPR ISSUE","ACTIVE",
AM1866="BSS Hardware Issue","ACTIVE",
AM1866="Sites strategiques, MLL, Pylone, etc.","PASSIVE",
AM1866="AKTIVCO DEFAUT GE &amp; POWER Cabinet","PASSIVE",
AM1866="AKTIVCO Coupure ENEO &amp; Baisse de tension","PASSIVE",
AM1866="Coupure ENEO &amp; Baisse de tension","PASSIVE",
AM1866="Defaut GE &amp; POWER Cabinet","PASSIVE",
AM1866="Sharing","PASSIVE",
AM1866="Sites strategiques &amp; DataCenter","PASSIVE",
AM1866="Exclu","Exclu",
AM1866="SAT","ACTIVE",
AM1866="SPARE-ISSUE","SPARE-ISSUE",
AM1866="Fiber CAmtel","ACTIVE",
AM1866="Fiber AOF","ACTIVE",
AM1866="Projet OCM (HUAWEI)","PLANNED WORKS",
AM1866="Projet OCM (NOKIA)","PLANNED WORKS",
AM1866="ACCESS-ISSUE","ACCESS-ISSUE",
AM1866="Projet OCM (ZTE, NOKIA, autres projets)","PLANNED WORKS",
AM1866="No root CAuse","No root cause",
AM1866="ODU HS","ACTIVE",
AM1866="IP &amp; VLAN","ACTIVE",
AM1866="Warehouse HUAWEI","SPARE-ISSUE",
AM1866="SPARE-HS","SPARE-ISSUE",
AM1866="Power Telco","ACTIVE", AM1866="no impacts","no impacts"
),"")</f>
        <v>PASSIVE</v>
      </c>
      <c r="AO1866" s="93" t="s">
        <v>6448</v>
      </c>
      <c r="AP1866" s="101" t="str">
        <f t="shared" si="52"/>
        <v>LIT_663</v>
      </c>
      <c r="AR1866" s="17" t="s">
        <v>5537</v>
      </c>
      <c r="AS1866" s="7" t="s">
        <v>5537</v>
      </c>
      <c r="AT1866" s="6"/>
      <c r="AU1866" s="7"/>
      <c r="AV1866" s="3" t="s">
        <v>5537</v>
      </c>
      <c r="AW1866" s="18" t="s">
        <v>5537</v>
      </c>
      <c r="AX1866" s="18" t="s">
        <v>5537</v>
      </c>
      <c r="AY1866" s="18" t="s">
        <v>5537</v>
      </c>
      <c r="AZ1866" s="18" t="s">
        <v>5537</v>
      </c>
      <c r="BA1866" s="18" t="s">
        <v>5537</v>
      </c>
      <c r="BB1866" s="18" t="s">
        <v>5537</v>
      </c>
      <c r="BC1866" s="18" t="s">
        <v>5537</v>
      </c>
      <c r="BD1866" s="18" t="s">
        <v>5537</v>
      </c>
      <c r="BE1866" s="18" t="s">
        <v>5537</v>
      </c>
      <c r="BF1866" s="18" t="s">
        <v>5874</v>
      </c>
      <c r="BG1866" s="18" t="s">
        <v>5537</v>
      </c>
      <c r="BH1866" s="18" t="s">
        <v>5537</v>
      </c>
      <c r="BI1866" s="9" t="s">
        <v>6449</v>
      </c>
      <c r="BJ1866" s="14"/>
      <c r="BK1866" s="14" t="s">
        <v>5537</v>
      </c>
      <c r="BL1866" s="14" t="str">
        <f>_xlfn.XLOOKUP(B1866,'[4]cell downs 18042026 17h'!$B:$B,'[4]cell downs 18042026 17h'!$B:$B,"")</f>
        <v/>
      </c>
      <c r="BM1866" s="14" t="str">
        <f>_xlfn.XLOOKUP(B1866,'[5]Cells Huawei 19042026 15h'!$B:$B,'[5]Cells Huawei 19042026 15h'!$B:$B,"")</f>
        <v/>
      </c>
      <c r="BN1866" s="9" t="str">
        <f>_xlfn.XLOOKUP(B1866,'[6]cells down 19042026 9H40'!$B:$B,'[6]cells down 19042026 9H40'!$B:$B,"")</f>
        <v/>
      </c>
      <c r="BO1866" s="9" t="s">
        <v>5537</v>
      </c>
      <c r="BP1866" s="9" t="s">
        <v>302</v>
      </c>
      <c r="BQ1866" s="115"/>
    </row>
    <row r="1867" spans="1:69" s="9" customFormat="1" x14ac:dyDescent="0.3">
      <c r="A1867" s="1" t="s">
        <v>5102</v>
      </c>
      <c r="B1867" s="1" t="s">
        <v>5103</v>
      </c>
      <c r="C1867" s="3" t="str">
        <f>_xlfn.XLOOKUP(B1867,'[1]daily break down'!$D:$D,'[1]daily break down'!$E:$E,"")</f>
        <v>Douala</v>
      </c>
      <c r="D1867" s="1" t="s">
        <v>21</v>
      </c>
      <c r="E1867" s="1" t="s">
        <v>30</v>
      </c>
      <c r="F1867" s="3" t="s">
        <v>31</v>
      </c>
      <c r="G1867" s="1" t="s">
        <v>32</v>
      </c>
      <c r="H1867" s="34" t="str">
        <f>_xlfn.XLOOKUP(B1867,[2]CALCULATION!$B:$B,[2]CALCULATION!$H:$H,"")</f>
        <v>ZTE</v>
      </c>
      <c r="I1867" s="28">
        <v>9.363416116632774E-3</v>
      </c>
      <c r="J1867" s="28">
        <v>3.4288473117543155</v>
      </c>
      <c r="K1867" s="28">
        <v>0</v>
      </c>
      <c r="L1867" s="28">
        <v>3.4778402718922325E-3</v>
      </c>
      <c r="M1867" s="28">
        <v>0</v>
      </c>
      <c r="N1867" s="28">
        <v>0</v>
      </c>
      <c r="O1867" s="28">
        <v>0</v>
      </c>
      <c r="P1867" s="28">
        <v>0</v>
      </c>
      <c r="Q1867" s="28">
        <v>0</v>
      </c>
      <c r="R1867" s="28">
        <v>0</v>
      </c>
      <c r="S1867" s="94">
        <v>0</v>
      </c>
      <c r="T1867" s="94">
        <f>_xlfn.XLOOKUP(B1867,'[3]Nur des jours'!$B:$B,'[3]Nur des jours'!$U:$U,"")</f>
        <v>0</v>
      </c>
      <c r="U1867" s="94">
        <v>0</v>
      </c>
      <c r="V1867" s="94">
        <v>0</v>
      </c>
      <c r="W1867" s="94">
        <v>0</v>
      </c>
      <c r="X1867" s="94">
        <v>0</v>
      </c>
      <c r="Y1867" s="94">
        <v>0</v>
      </c>
      <c r="Z1867" s="94">
        <v>0</v>
      </c>
      <c r="AA1867" s="94">
        <v>0</v>
      </c>
      <c r="AB1867" s="94">
        <v>0</v>
      </c>
      <c r="AC1867" s="94">
        <f>_xlfn.XLOOKUP(B1867,'[3]Nur des jours'!$B:$B,'[3]Nur des jours'!$N:$N,"")</f>
        <v>0</v>
      </c>
      <c r="AD1867" s="94">
        <v>0</v>
      </c>
      <c r="AE1867" s="94">
        <v>0</v>
      </c>
      <c r="AF1867" s="94">
        <v>0</v>
      </c>
      <c r="AG1867" s="94">
        <v>0</v>
      </c>
      <c r="AH1867" s="94">
        <v>0</v>
      </c>
      <c r="AI1867" s="49" t="s">
        <v>5559</v>
      </c>
      <c r="AJ1867" s="49"/>
      <c r="AK1867" s="48" t="str" cm="1">
        <f t="array" ref="AK1867">IFERROR(_xlfn.IFS(
AM1867="MPR ISSUE","PDH",
AM1867="BSS Hardware Issue","BSS",
AM1867="Sites strategiques, MLL, Pylone, etc.","ENVTECH",
AM1867="AKTIVCO DEFAUT GE &amp; POWER Cabinet","AKTIVCO",
AM1867="AKTIVCO Coupure ENEO &amp; Baisse de tension","AKTIVCO GRID ONLY",
AM1867="Coupure ENEO &amp; Baisse de tension","IHS GRID ONLY",
AM1867="Defaut GE &amp; POWER Cabinet","IHS",
AM1867="Sharing","Partners",
AM1867="Sites strategiques &amp; DataCenter","SST &amp; DC",
AM1867="Exclu","Exclu",
AM1867="SAT","SAT",
AM1867="SPARE-ISSUE","SPARE-ISSUE",
AM1867="Fiber CAmtel","TRANS_FO_CAMTEL",
AM1867="Fiber AOF","Fiber AOF",
AM1867="Projet OCM (HUAWEI)","TRAVAUX-HUAWEI",
AM1867="Projet OCM (NOKIA)","TRAVAUX-NOKIA",
AM1867="ACCESS-ISSUE","ACCESS-ISSUE",
AM1867="Projet OCM (ZTE, NOKIA, autres projets)","TRAVAUX OCM",
AM1867="No root CAuse","No root cause",
AM1867="ODU HS","PDH",
AM1867="IP &amp; VLAN","PDH",
AM1867="Warehouse HUAWEI","SPARE-ISSUE",
AM1867="SPARE-HS","SPARE-ISSUE",
AM1867="Power Telco","BSS",AM1867="no impacts","no impacts"
),"")</f>
        <v>AKTIVCO GRID ONLY</v>
      </c>
      <c r="AL1867" s="48" t="str" cm="1">
        <f t="array" ref="AL1867">IFERROR(_xlfn.IFS(
AM1867="MPR ISSUE","TX ISSUE",
AM1867="BSS Hardware Issue","RAN ISSUE",
AM1867="Sites strategiques, MLL, Pylone, etc.","ENVTECH",
AM1867="AKTIVCO DEFAUT GE &amp; POWER Cabinet","POWER ISSUE",
AM1867="AKTIVCO Coupure ENEO &amp; Baisse de tension","POWER ISSUE",
AM1867="Coupure ENEO &amp; Baisse de tension","POWER ISSUE",
AM1867="Defaut GE &amp; POWER Cabinet","POWER ISSUE",
AM1867="Sharing","POWER ISSUE",
AM1867="Sites strategiques &amp; DataCenter","POWER ISSUE",
AM1867="Exclu","Exclu",
AM1867="SAT","TX ISSUE",
AM1867="SPARE-ISSUE","SPARE-ISSUE",
AM1867="Fiber CAmtel","TX ISSUE",
AM1867="Fiber AOF","TX ISSUE",
AM1867="Projet OCM (HUAWEI)","TRAVAUX-HUAWEI",
AM1867="Projet OCM (NOKIA)","TRAVAUX -NOKIA",
AM1867="ACCESS-ISSUE","ACCESS-ISSUE",
AM1867="Projet OCM (ZTE, NOKIA, autres projets)","TRAVAUX OCM",
AM1867="No root CAuse","No root cause",
AM1867="ODU HS","TX ISSUE",
AM1867="IP &amp; VLAN","TX ISSUE",
AM1867="Warehouse HUAWEI","SPARE-ISSUE",
AM1867="SPARE-HS","SPARE-ISSUE",
AM1867="Power Telco","RAN ISSUE",AM1867="no impacts","no impacts"
),"")</f>
        <v>POWER ISSUE</v>
      </c>
      <c r="AM1867" s="67" t="s">
        <v>5327</v>
      </c>
      <c r="AN1867" s="48" t="str" cm="1">
        <f t="array" ref="AN1867">IFERROR(_xlfn.IFS(
AM1867="MPR ISSUE","ACTIVE",
AM1867="BSS Hardware Issue","ACTIVE",
AM1867="Sites strategiques, MLL, Pylone, etc.","PASSIVE",
AM1867="AKTIVCO DEFAUT GE &amp; POWER Cabinet","PASSIVE",
AM1867="AKTIVCO Coupure ENEO &amp; Baisse de tension","PASSIVE",
AM1867="Coupure ENEO &amp; Baisse de tension","PASSIVE",
AM1867="Defaut GE &amp; POWER Cabinet","PASSIVE",
AM1867="Sharing","PASSIVE",
AM1867="Sites strategiques &amp; DataCenter","PASSIVE",
AM1867="Exclu","Exclu",
AM1867="SAT","ACTIVE",
AM1867="SPARE-ISSUE","SPARE-ISSUE",
AM1867="Fiber CAmtel","ACTIVE",
AM1867="Fiber AOF","ACTIVE",
AM1867="Projet OCM (HUAWEI)","PLANNED WORKS",
AM1867="Projet OCM (NOKIA)","PLANNED WORKS",
AM1867="ACCESS-ISSUE","ACCESS-ISSUE",
AM1867="Projet OCM (ZTE, NOKIA, autres projets)","PLANNED WORKS",
AM1867="No root CAuse","No root cause",
AM1867="ODU HS","ACTIVE",
AM1867="IP &amp; VLAN","ACTIVE",
AM1867="Warehouse HUAWEI","SPARE-ISSUE",
AM1867="SPARE-HS","SPARE-ISSUE",
AM1867="Power Telco","ACTIVE", AM1867="no impacts","no impacts"
),"")</f>
        <v>PASSIVE</v>
      </c>
      <c r="AO1867" s="93" t="s">
        <v>6450</v>
      </c>
      <c r="AP1867" s="101" t="str">
        <f t="shared" si="52"/>
        <v>LIT_630</v>
      </c>
      <c r="AR1867" s="17" t="s">
        <v>5537</v>
      </c>
      <c r="AS1867" s="7" t="s">
        <v>5537</v>
      </c>
      <c r="AT1867" s="6"/>
      <c r="AU1867" s="7"/>
      <c r="AV1867" s="3" t="s">
        <v>5537</v>
      </c>
      <c r="AW1867" s="18" t="s">
        <v>5537</v>
      </c>
      <c r="AX1867" s="18" t="s">
        <v>5537</v>
      </c>
      <c r="AY1867" s="18" t="s">
        <v>5537</v>
      </c>
      <c r="AZ1867" s="18" t="s">
        <v>5537</v>
      </c>
      <c r="BA1867" s="18" t="s">
        <v>5537</v>
      </c>
      <c r="BB1867" s="18" t="s">
        <v>5537</v>
      </c>
      <c r="BC1867" s="18" t="s">
        <v>5537</v>
      </c>
      <c r="BD1867" s="18" t="s">
        <v>5537</v>
      </c>
      <c r="BE1867" s="18" t="s">
        <v>5537</v>
      </c>
      <c r="BF1867" s="18" t="s">
        <v>6451</v>
      </c>
      <c r="BG1867" s="18" t="s">
        <v>6452</v>
      </c>
      <c r="BH1867" s="18" t="s">
        <v>6453</v>
      </c>
      <c r="BI1867" s="9" t="s">
        <v>5537</v>
      </c>
      <c r="BJ1867" s="14"/>
      <c r="BK1867" s="14" t="s">
        <v>5537</v>
      </c>
      <c r="BL1867" s="14" t="str">
        <f>_xlfn.XLOOKUP(B1867,'[4]cell downs 18042026 17h'!$B:$B,'[4]cell downs 18042026 17h'!$B:$B,"")</f>
        <v/>
      </c>
      <c r="BM1867" s="14" t="str">
        <f>_xlfn.XLOOKUP(B1867,'[5]Cells Huawei 19042026 15h'!$B:$B,'[5]Cells Huawei 19042026 15h'!$B:$B,"")</f>
        <v/>
      </c>
      <c r="BN1867" s="9" t="str">
        <f>_xlfn.XLOOKUP(B1867,'[6]cells down 19042026 9H40'!$B:$B,'[6]cells down 19042026 9H40'!$B:$B,"")</f>
        <v/>
      </c>
      <c r="BO1867" s="9" t="s">
        <v>5537</v>
      </c>
      <c r="BP1867" s="9" t="s">
        <v>12</v>
      </c>
      <c r="BQ1867" s="115"/>
    </row>
    <row r="1868" spans="1:69" s="9" customFormat="1" x14ac:dyDescent="0.3">
      <c r="A1868" s="1" t="s">
        <v>5050</v>
      </c>
      <c r="B1868" s="8" t="s">
        <v>5051</v>
      </c>
      <c r="C1868" s="3" t="str">
        <f>_xlfn.XLOOKUP(B1868,'[1]daily break down'!$D:$D,'[1]daily break down'!$E:$E,"")</f>
        <v>Yaounde</v>
      </c>
      <c r="D1868" s="1"/>
      <c r="E1868" s="1"/>
      <c r="F1868" s="3" t="s">
        <v>37</v>
      </c>
      <c r="G1868" s="1" t="s">
        <v>38</v>
      </c>
      <c r="H1868" s="34" t="str">
        <f>_xlfn.XLOOKUP(B1868,[2]CALCULATION!$B:$B,[2]CALCULATION!$H:$H,"")</f>
        <v>ZTE</v>
      </c>
      <c r="I1868" s="28">
        <v>1.7335696124508495E-2</v>
      </c>
      <c r="J1868" s="28">
        <v>8.9175391586828202E-5</v>
      </c>
      <c r="K1868" s="28">
        <v>7.134031326964783E-5</v>
      </c>
      <c r="L1868" s="28">
        <v>7.1340313269474141E-5</v>
      </c>
      <c r="M1868" s="28">
        <v>0</v>
      </c>
      <c r="N1868" s="28">
        <v>0</v>
      </c>
      <c r="O1868" s="28">
        <v>0</v>
      </c>
      <c r="P1868" s="28">
        <v>0</v>
      </c>
      <c r="Q1868" s="28">
        <v>0</v>
      </c>
      <c r="R1868" s="28">
        <v>0</v>
      </c>
      <c r="S1868" s="94">
        <v>0</v>
      </c>
      <c r="T1868" s="94">
        <f>_xlfn.XLOOKUP(B1868,'[3]Nur des jours'!$B:$B,'[3]Nur des jours'!$U:$U,"")</f>
        <v>0</v>
      </c>
      <c r="U1868" s="94">
        <v>0</v>
      </c>
      <c r="V1868" s="94">
        <v>0</v>
      </c>
      <c r="W1868" s="94">
        <v>0</v>
      </c>
      <c r="X1868" s="94">
        <v>0</v>
      </c>
      <c r="Y1868" s="94">
        <v>0</v>
      </c>
      <c r="Z1868" s="94">
        <v>0</v>
      </c>
      <c r="AA1868" s="94">
        <v>0</v>
      </c>
      <c r="AB1868" s="94">
        <v>0</v>
      </c>
      <c r="AC1868" s="94">
        <f>_xlfn.XLOOKUP(B1868,'[3]Nur des jours'!$B:$B,'[3]Nur des jours'!$N:$N,"")</f>
        <v>0</v>
      </c>
      <c r="AD1868" s="94">
        <v>0</v>
      </c>
      <c r="AE1868" s="94">
        <v>0</v>
      </c>
      <c r="AF1868" s="94">
        <v>0</v>
      </c>
      <c r="AG1868" s="94">
        <v>0</v>
      </c>
      <c r="AH1868" s="94">
        <v>0</v>
      </c>
      <c r="AI1868" s="49" t="s">
        <v>5559</v>
      </c>
      <c r="AJ1868" s="49"/>
      <c r="AK1868" s="48" t="str" cm="1">
        <f t="array" ref="AK1868">IFERROR(_xlfn.IFS(
AM1868="MPR ISSUE","PDH",
AM1868="BSS Hardware Issue","BSS",
AM1868="Sites strategiques, MLL, Pylone, etc.","ENVTECH",
AM1868="AKTIVCO DEFAUT GE &amp; POWER Cabinet","AKTIVCO",
AM1868="AKTIVCO Coupure ENEO &amp; Baisse de tension","AKTIVCO GRID ONLY",
AM1868="Coupure ENEO &amp; Baisse de tension","IHS GRID ONLY",
AM1868="Defaut GE &amp; POWER Cabinet","IHS",
AM1868="Sharing","Partners",
AM1868="Sites strategiques &amp; DataCenter","SST &amp; DC",
AM1868="Exclu","Exclu",
AM1868="SAT","SAT",
AM1868="SPARE-ISSUE","SPARE-ISSUE",
AM1868="Fiber CAmtel","TRANS_FO_CAMTEL",
AM1868="Fiber AOF","Fiber AOF",
AM1868="Projet OCM (HUAWEI)","TRAVAUX-HUAWEI",
AM1868="Projet OCM (NOKIA)","TRAVAUX-NOKIA",
AM1868="ACCESS-ISSUE","ACCESS-ISSUE",
AM1868="Projet OCM (ZTE, NOKIA, autres projets)","TRAVAUX OCM",
AM1868="No root CAuse","No root cause",
AM1868="ODU HS","PDH",
AM1868="IP &amp; VLAN","PDH",
AM1868="Warehouse HUAWEI","SPARE-ISSUE",
AM1868="SPARE-HS","SPARE-ISSUE",
AM1868="Power Telco","BSS",AM1868="no impacts","no impacts"
),"")</f>
        <v>no impacts</v>
      </c>
      <c r="AL1868" s="48" t="str" cm="1">
        <f t="array" ref="AL1868">IFERROR(_xlfn.IFS(
AM1868="MPR ISSUE","TX ISSUE",
AM1868="BSS Hardware Issue","RAN ISSUE",
AM1868="Sites strategiques, MLL, Pylone, etc.","ENVTECH",
AM1868="AKTIVCO DEFAUT GE &amp; POWER Cabinet","POWER ISSUE",
AM1868="AKTIVCO Coupure ENEO &amp; Baisse de tension","POWER ISSUE",
AM1868="Coupure ENEO &amp; Baisse de tension","POWER ISSUE",
AM1868="Defaut GE &amp; POWER Cabinet","POWER ISSUE",
AM1868="Sharing","POWER ISSUE",
AM1868="Sites strategiques &amp; DataCenter","POWER ISSUE",
AM1868="Exclu","Exclu",
AM1868="SAT","TX ISSUE",
AM1868="SPARE-ISSUE","SPARE-ISSUE",
AM1868="Fiber CAmtel","TX ISSUE",
AM1868="Fiber AOF","TX ISSUE",
AM1868="Projet OCM (HUAWEI)","TRAVAUX-HUAWEI",
AM1868="Projet OCM (NOKIA)","TRAVAUX -NOKIA",
AM1868="ACCESS-ISSUE","ACCESS-ISSUE",
AM1868="Projet OCM (ZTE, NOKIA, autres projets)","TRAVAUX OCM",
AM1868="No root CAuse","No root cause",
AM1868="ODU HS","TX ISSUE",
AM1868="IP &amp; VLAN","TX ISSUE",
AM1868="Warehouse HUAWEI","SPARE-ISSUE",
AM1868="SPARE-HS","SPARE-ISSUE",
AM1868="Power Telco","RAN ISSUE",AM1868="no impacts","no impacts"
),"")</f>
        <v>no impacts</v>
      </c>
      <c r="AM1868" s="67" t="s">
        <v>5605</v>
      </c>
      <c r="AN1868" s="48" t="str" cm="1">
        <f t="array" ref="AN1868">IFERROR(_xlfn.IFS(
AM1868="MPR ISSUE","ACTIVE",
AM1868="BSS Hardware Issue","ACTIVE",
AM1868="Sites strategiques, MLL, Pylone, etc.","PASSIVE",
AM1868="AKTIVCO DEFAUT GE &amp; POWER Cabinet","PASSIVE",
AM1868="AKTIVCO Coupure ENEO &amp; Baisse de tension","PASSIVE",
AM1868="Coupure ENEO &amp; Baisse de tension","PASSIVE",
AM1868="Defaut GE &amp; POWER Cabinet","PASSIVE",
AM1868="Sharing","PASSIVE",
AM1868="Sites strategiques &amp; DataCenter","PASSIVE",
AM1868="Exclu","Exclu",
AM1868="SAT","ACTIVE",
AM1868="SPARE-ISSUE","SPARE-ISSUE",
AM1868="Fiber CAmtel","ACTIVE",
AM1868="Fiber AOF","ACTIVE",
AM1868="Projet OCM (HUAWEI)","PLANNED WORKS",
AM1868="Projet OCM (NOKIA)","PLANNED WORKS",
AM1868="ACCESS-ISSUE","ACCESS-ISSUE",
AM1868="Projet OCM (ZTE, NOKIA, autres projets)","PLANNED WORKS",
AM1868="No root CAuse","No root cause",
AM1868="ODU HS","ACTIVE",
AM1868="IP &amp; VLAN","ACTIVE",
AM1868="Warehouse HUAWEI","SPARE-ISSUE",
AM1868="SPARE-HS","SPARE-ISSUE",
AM1868="Power Telco","ACTIVE", AM1868="no impacts","no impacts"
),"")</f>
        <v>no impacts</v>
      </c>
      <c r="AO1868" s="93" t="s">
        <v>5537</v>
      </c>
      <c r="AP1868" s="101" t="str">
        <f t="shared" si="52"/>
        <v>CTR_805</v>
      </c>
      <c r="AR1868" s="17" t="s">
        <v>5537</v>
      </c>
      <c r="AS1868" s="7" t="s">
        <v>5537</v>
      </c>
      <c r="AT1868" s="6"/>
      <c r="AU1868" s="7"/>
      <c r="AV1868" s="3" t="s">
        <v>5537</v>
      </c>
      <c r="AW1868" s="18" t="s">
        <v>5537</v>
      </c>
      <c r="AX1868" s="18" t="s">
        <v>5537</v>
      </c>
      <c r="AY1868" s="18" t="s">
        <v>5537</v>
      </c>
      <c r="AZ1868" s="18" t="s">
        <v>5537</v>
      </c>
      <c r="BA1868" s="18" t="s">
        <v>5537</v>
      </c>
      <c r="BB1868" s="18" t="s">
        <v>5537</v>
      </c>
      <c r="BC1868" s="18" t="s">
        <v>5537</v>
      </c>
      <c r="BD1868" s="18" t="s">
        <v>5537</v>
      </c>
      <c r="BE1868" s="18" t="s">
        <v>5537</v>
      </c>
      <c r="BF1868" s="18" t="s">
        <v>5537</v>
      </c>
      <c r="BG1868" s="18" t="s">
        <v>5537</v>
      </c>
      <c r="BH1868" s="18" t="s">
        <v>5537</v>
      </c>
      <c r="BI1868" s="9" t="s">
        <v>5537</v>
      </c>
      <c r="BJ1868" s="14"/>
      <c r="BK1868" s="14" t="s">
        <v>5537</v>
      </c>
      <c r="BL1868" s="14" t="str">
        <f>_xlfn.XLOOKUP(B1868,'[4]cell downs 18042026 17h'!$B:$B,'[4]cell downs 18042026 17h'!$B:$B,"")</f>
        <v/>
      </c>
      <c r="BM1868" s="14" t="str">
        <f>_xlfn.XLOOKUP(B1868,'[5]Cells Huawei 19042026 15h'!$B:$B,'[5]Cells Huawei 19042026 15h'!$B:$B,"")</f>
        <v/>
      </c>
      <c r="BN1868" s="9" t="str">
        <f>_xlfn.XLOOKUP(B1868,'[6]cells down 19042026 9H40'!$B:$B,'[6]cells down 19042026 9H40'!$B:$B,"")</f>
        <v/>
      </c>
      <c r="BO1868" s="9" t="s">
        <v>5537</v>
      </c>
      <c r="BP1868" s="9" t="s">
        <v>5537</v>
      </c>
      <c r="BQ1868" s="115"/>
    </row>
    <row r="1869" spans="1:69" s="9" customFormat="1" x14ac:dyDescent="0.3">
      <c r="A1869" s="1" t="s">
        <v>3265</v>
      </c>
      <c r="B1869" s="8" t="s">
        <v>3266</v>
      </c>
      <c r="C1869" s="3" t="str">
        <f>_xlfn.XLOOKUP(B1869,'[1]daily break down'!$D:$D,'[1]daily break down'!$E:$E,"")</f>
        <v>OUEST</v>
      </c>
      <c r="D1869" s="1" t="s">
        <v>21</v>
      </c>
      <c r="E1869" s="1" t="s">
        <v>36</v>
      </c>
      <c r="F1869" s="3" t="s">
        <v>102</v>
      </c>
      <c r="G1869" s="1" t="s">
        <v>1475</v>
      </c>
      <c r="H1869" s="32" t="str">
        <f>_xlfn.XLOOKUP(B1869,[2]CALCULATION!$B:$B,[2]CALCULATION!$H:$H,"")</f>
        <v>Huawei</v>
      </c>
      <c r="I1869" s="28">
        <v>4.2917262358282464</v>
      </c>
      <c r="J1869" s="28">
        <v>2.4090910388005695</v>
      </c>
      <c r="K1869" s="28">
        <v>3.3723992888797576</v>
      </c>
      <c r="L1869" s="28">
        <v>0</v>
      </c>
      <c r="M1869" s="28">
        <v>0</v>
      </c>
      <c r="N1869" s="28">
        <v>0</v>
      </c>
      <c r="O1869" s="28">
        <v>0</v>
      </c>
      <c r="P1869" s="28">
        <v>0</v>
      </c>
      <c r="Q1869" s="28">
        <v>0</v>
      </c>
      <c r="R1869" s="28">
        <v>0</v>
      </c>
      <c r="S1869" s="94">
        <v>0</v>
      </c>
      <c r="T1869" s="94">
        <f>_xlfn.XLOOKUP(B1869,'[3]Nur des jours'!$B:$B,'[3]Nur des jours'!$U:$U,"")</f>
        <v>0</v>
      </c>
      <c r="U1869" s="94">
        <v>0</v>
      </c>
      <c r="V1869" s="94">
        <v>0</v>
      </c>
      <c r="W1869" s="94">
        <v>0</v>
      </c>
      <c r="X1869" s="94">
        <v>0</v>
      </c>
      <c r="Y1869" s="94">
        <v>0</v>
      </c>
      <c r="Z1869" s="94">
        <v>0</v>
      </c>
      <c r="AA1869" s="94">
        <v>0</v>
      </c>
      <c r="AB1869" s="94">
        <v>0</v>
      </c>
      <c r="AC1869" s="94">
        <f>_xlfn.XLOOKUP(B1869,'[3]Nur des jours'!$B:$B,'[3]Nur des jours'!$N:$N,"")</f>
        <v>0</v>
      </c>
      <c r="AD1869" s="94">
        <v>0</v>
      </c>
      <c r="AE1869" s="94">
        <v>0</v>
      </c>
      <c r="AF1869" s="94">
        <v>0</v>
      </c>
      <c r="AG1869" s="94">
        <v>0</v>
      </c>
      <c r="AH1869" s="94">
        <v>0</v>
      </c>
      <c r="AI1869" s="49" t="s">
        <v>5559</v>
      </c>
      <c r="AJ1869" s="49"/>
      <c r="AK1869" s="48" t="str" cm="1">
        <f t="array" ref="AK1869">IFERROR(_xlfn.IFS(
AM1869="MPR ISSUE","PDH",
AM1869="BSS Hardware Issue","BSS",
AM1869="Sites strategiques, MLL, Pylone, etc.","ENVTECH",
AM1869="AKTIVCO DEFAUT GE &amp; POWER Cabinet","AKTIVCO",
AM1869="AKTIVCO Coupure ENEO &amp; Baisse de tension","AKTIVCO GRID ONLY",
AM1869="Coupure ENEO &amp; Baisse de tension","IHS GRID ONLY",
AM1869="Defaut GE &amp; POWER Cabinet","IHS",
AM1869="Sharing","Partners",
AM1869="Sites strategiques &amp; DataCenter","SST &amp; DC",
AM1869="Exclu","Exclu",
AM1869="SAT","SAT",
AM1869="SPARE-ISSUE","SPARE-ISSUE",
AM1869="Fiber CAmtel","TRANS_FO_CAMTEL",
AM1869="Fiber AOF","Fiber AOF",
AM1869="Projet OCM (HUAWEI)","TRAVAUX-HUAWEI",
AM1869="Projet OCM (NOKIA)","TRAVAUX-NOKIA",
AM1869="ACCESS-ISSUE","ACCESS-ISSUE",
AM1869="Projet OCM (ZTE, NOKIA, autres projets)","TRAVAUX OCM",
AM1869="No root CAuse","No root cause",
AM1869="ODU HS","PDH",
AM1869="IP &amp; VLAN","PDH",
AM1869="Warehouse HUAWEI","SPARE-ISSUE",
AM1869="SPARE-HS","SPARE-ISSUE",
AM1869="Power Telco","BSS",AM1869="no impacts","no impacts"
),"")</f>
        <v>no impacts</v>
      </c>
      <c r="AL1869" s="48" t="str" cm="1">
        <f t="array" ref="AL1869">IFERROR(_xlfn.IFS(
AM1869="MPR ISSUE","TX ISSUE",
AM1869="BSS Hardware Issue","RAN ISSUE",
AM1869="Sites strategiques, MLL, Pylone, etc.","ENVTECH",
AM1869="AKTIVCO DEFAUT GE &amp; POWER Cabinet","POWER ISSUE",
AM1869="AKTIVCO Coupure ENEO &amp; Baisse de tension","POWER ISSUE",
AM1869="Coupure ENEO &amp; Baisse de tension","POWER ISSUE",
AM1869="Defaut GE &amp; POWER Cabinet","POWER ISSUE",
AM1869="Sharing","POWER ISSUE",
AM1869="Sites strategiques &amp; DataCenter","POWER ISSUE",
AM1869="Exclu","Exclu",
AM1869="SAT","TX ISSUE",
AM1869="SPARE-ISSUE","SPARE-ISSUE",
AM1869="Fiber CAmtel","TX ISSUE",
AM1869="Fiber AOF","TX ISSUE",
AM1869="Projet OCM (HUAWEI)","TRAVAUX-HUAWEI",
AM1869="Projet OCM (NOKIA)","TRAVAUX -NOKIA",
AM1869="ACCESS-ISSUE","ACCESS-ISSUE",
AM1869="Projet OCM (ZTE, NOKIA, autres projets)","TRAVAUX OCM",
AM1869="No root CAuse","No root cause",
AM1869="ODU HS","TX ISSUE",
AM1869="IP &amp; VLAN","TX ISSUE",
AM1869="Warehouse HUAWEI","SPARE-ISSUE",
AM1869="SPARE-HS","SPARE-ISSUE",
AM1869="Power Telco","RAN ISSUE",AM1869="no impacts","no impacts"
),"")</f>
        <v>no impacts</v>
      </c>
      <c r="AM1869" s="67" t="s">
        <v>5605</v>
      </c>
      <c r="AN1869" s="48" t="str" cm="1">
        <f t="array" ref="AN1869">IFERROR(_xlfn.IFS(
AM1869="MPR ISSUE","ACTIVE",
AM1869="BSS Hardware Issue","ACTIVE",
AM1869="Sites strategiques, MLL, Pylone, etc.","PASSIVE",
AM1869="AKTIVCO DEFAUT GE &amp; POWER Cabinet","PASSIVE",
AM1869="AKTIVCO Coupure ENEO &amp; Baisse de tension","PASSIVE",
AM1869="Coupure ENEO &amp; Baisse de tension","PASSIVE",
AM1869="Defaut GE &amp; POWER Cabinet","PASSIVE",
AM1869="Sharing","PASSIVE",
AM1869="Sites strategiques &amp; DataCenter","PASSIVE",
AM1869="Exclu","Exclu",
AM1869="SAT","ACTIVE",
AM1869="SPARE-ISSUE","SPARE-ISSUE",
AM1869="Fiber CAmtel","ACTIVE",
AM1869="Fiber AOF","ACTIVE",
AM1869="Projet OCM (HUAWEI)","PLANNED WORKS",
AM1869="Projet OCM (NOKIA)","PLANNED WORKS",
AM1869="ACCESS-ISSUE","ACCESS-ISSUE",
AM1869="Projet OCM (ZTE, NOKIA, autres projets)","PLANNED WORKS",
AM1869="No root CAuse","No root cause",
AM1869="ODU HS","ACTIVE",
AM1869="IP &amp; VLAN","ACTIVE",
AM1869="Warehouse HUAWEI","SPARE-ISSUE",
AM1869="SPARE-HS","SPARE-ISSUE",
AM1869="Power Telco","ACTIVE", AM1869="no impacts","no impacts"
),"")</f>
        <v>no impacts</v>
      </c>
      <c r="AO1869" s="93" t="s">
        <v>5537</v>
      </c>
      <c r="AP1869" s="101" t="str">
        <f t="shared" si="52"/>
        <v>OST_239</v>
      </c>
      <c r="AR1869" s="17" t="s">
        <v>5537</v>
      </c>
      <c r="AS1869" s="7" t="s">
        <v>5537</v>
      </c>
      <c r="AT1869" s="6"/>
      <c r="AU1869" s="7"/>
      <c r="AV1869" s="3" t="s">
        <v>5537</v>
      </c>
      <c r="AW1869" s="18" t="s">
        <v>5537</v>
      </c>
      <c r="AX1869" s="18" t="s">
        <v>5537</v>
      </c>
      <c r="AY1869" s="18" t="s">
        <v>5537</v>
      </c>
      <c r="AZ1869" s="18" t="s">
        <v>5537</v>
      </c>
      <c r="BA1869" s="18" t="s">
        <v>5537</v>
      </c>
      <c r="BB1869" s="18" t="s">
        <v>5537</v>
      </c>
      <c r="BC1869" s="18" t="s">
        <v>5537</v>
      </c>
      <c r="BD1869" s="18" t="s">
        <v>5537</v>
      </c>
      <c r="BE1869" s="18" t="s">
        <v>5537</v>
      </c>
      <c r="BF1869" s="18" t="s">
        <v>5537</v>
      </c>
      <c r="BG1869" s="18" t="s">
        <v>5537</v>
      </c>
      <c r="BH1869" s="18" t="s">
        <v>5537</v>
      </c>
      <c r="BI1869" s="9" t="s">
        <v>5537</v>
      </c>
      <c r="BJ1869" s="14"/>
      <c r="BK1869" s="14" t="s">
        <v>5537</v>
      </c>
      <c r="BL1869" s="14" t="str">
        <f>_xlfn.XLOOKUP(B1869,'[4]cell downs 18042026 17h'!$B:$B,'[4]cell downs 18042026 17h'!$B:$B,"")</f>
        <v/>
      </c>
      <c r="BM1869" s="14" t="str">
        <f>_xlfn.XLOOKUP(B1869,'[5]Cells Huawei 19042026 15h'!$B:$B,'[5]Cells Huawei 19042026 15h'!$B:$B,"")</f>
        <v/>
      </c>
      <c r="BN1869" s="9" t="str">
        <f>_xlfn.XLOOKUP(B1869,'[6]cells down 19042026 9H40'!$B:$B,'[6]cells down 19042026 9H40'!$B:$B,"")</f>
        <v/>
      </c>
      <c r="BO1869" s="9" t="s">
        <v>5537</v>
      </c>
      <c r="BP1869" s="9" t="s">
        <v>12</v>
      </c>
      <c r="BQ1869" s="115"/>
    </row>
    <row r="1870" spans="1:69" s="9" customFormat="1" x14ac:dyDescent="0.3">
      <c r="A1870" s="1" t="s">
        <v>1812</v>
      </c>
      <c r="B1870" s="8" t="s">
        <v>1813</v>
      </c>
      <c r="C1870" s="3" t="str">
        <f>_xlfn.XLOOKUP(B1870,'[1]daily break down'!$D:$D,'[1]daily break down'!$E:$E,"")</f>
        <v>Maroua</v>
      </c>
      <c r="D1870" s="1" t="s">
        <v>11</v>
      </c>
      <c r="E1870" s="1" t="s">
        <v>12</v>
      </c>
      <c r="F1870" s="3" t="s">
        <v>55</v>
      </c>
      <c r="G1870" s="1" t="s">
        <v>84</v>
      </c>
      <c r="H1870" s="32" t="str">
        <f>_xlfn.XLOOKUP(B1870,[2]CALCULATION!$B:$B,[2]CALCULATION!$H:$H,"")</f>
        <v>Huawei</v>
      </c>
      <c r="I1870" s="28">
        <v>0</v>
      </c>
      <c r="J1870" s="28">
        <v>0</v>
      </c>
      <c r="K1870" s="28">
        <v>0</v>
      </c>
      <c r="L1870" s="28">
        <v>0</v>
      </c>
      <c r="M1870" s="28">
        <v>0</v>
      </c>
      <c r="N1870" s="28">
        <v>0</v>
      </c>
      <c r="O1870" s="28">
        <v>0</v>
      </c>
      <c r="P1870" s="28">
        <v>0</v>
      </c>
      <c r="Q1870" s="28">
        <v>0</v>
      </c>
      <c r="R1870" s="28">
        <v>0</v>
      </c>
      <c r="S1870" s="94">
        <v>0</v>
      </c>
      <c r="T1870" s="94">
        <f>_xlfn.XLOOKUP(B1870,'[3]Nur des jours'!$B:$B,'[3]Nur des jours'!$U:$U,"")</f>
        <v>0</v>
      </c>
      <c r="U1870" s="94">
        <v>0</v>
      </c>
      <c r="V1870" s="94">
        <v>0</v>
      </c>
      <c r="W1870" s="94">
        <v>0</v>
      </c>
      <c r="X1870" s="94">
        <v>0</v>
      </c>
      <c r="Y1870" s="94">
        <v>0</v>
      </c>
      <c r="Z1870" s="94">
        <v>0</v>
      </c>
      <c r="AA1870" s="94">
        <v>0</v>
      </c>
      <c r="AB1870" s="94">
        <v>0</v>
      </c>
      <c r="AC1870" s="94">
        <f>_xlfn.XLOOKUP(B1870,'[3]Nur des jours'!$B:$B,'[3]Nur des jours'!$N:$N,"")</f>
        <v>0</v>
      </c>
      <c r="AD1870" s="94">
        <v>0</v>
      </c>
      <c r="AE1870" s="94">
        <v>0</v>
      </c>
      <c r="AF1870" s="94">
        <v>0</v>
      </c>
      <c r="AG1870" s="94">
        <v>0</v>
      </c>
      <c r="AH1870" s="94">
        <v>0</v>
      </c>
      <c r="AI1870" s="49" t="s">
        <v>5559</v>
      </c>
      <c r="AJ1870" s="49"/>
      <c r="AK1870" s="48" t="str" cm="1">
        <f t="array" ref="AK1870">IFERROR(_xlfn.IFS(
AM1870="MPR ISSUE","PDH",
AM1870="BSS Hardware Issue","BSS",
AM1870="Sites strategiques, MLL, Pylone, etc.","ENVTECH",
AM1870="AKTIVCO DEFAUT GE &amp; POWER Cabinet","AKTIVCO",
AM1870="AKTIVCO Coupure ENEO &amp; Baisse de tension","AKTIVCO GRID ONLY",
AM1870="Coupure ENEO &amp; Baisse de tension","IHS GRID ONLY",
AM1870="Defaut GE &amp; POWER Cabinet","IHS",
AM1870="Sharing","Partners",
AM1870="Sites strategiques &amp; DataCenter","SST &amp; DC",
AM1870="Exclu","Exclu",
AM1870="SAT","SAT",
AM1870="SPARE-ISSUE","SPARE-ISSUE",
AM1870="Fiber CAmtel","TRANS_FO_CAMTEL",
AM1870="Fiber AOF","Fiber AOF",
AM1870="Projet OCM (HUAWEI)","TRAVAUX-HUAWEI",
AM1870="Projet OCM (NOKIA)","TRAVAUX-NOKIA",
AM1870="ACCESS-ISSUE","ACCESS-ISSUE",
AM1870="Projet OCM (ZTE, NOKIA, autres projets)","TRAVAUX OCM",
AM1870="No root CAuse","No root cause",
AM1870="ODU HS","PDH",
AM1870="IP &amp; VLAN","PDH",
AM1870="Warehouse HUAWEI","SPARE-ISSUE",
AM1870="SPARE-HS","SPARE-ISSUE",
AM1870="Power Telco","BSS",AM1870="no impacts","no impacts"
),"")</f>
        <v>no impacts</v>
      </c>
      <c r="AL1870" s="48" t="str" cm="1">
        <f t="array" ref="AL1870">IFERROR(_xlfn.IFS(
AM1870="MPR ISSUE","TX ISSUE",
AM1870="BSS Hardware Issue","RAN ISSUE",
AM1870="Sites strategiques, MLL, Pylone, etc.","ENVTECH",
AM1870="AKTIVCO DEFAUT GE &amp; POWER Cabinet","POWER ISSUE",
AM1870="AKTIVCO Coupure ENEO &amp; Baisse de tension","POWER ISSUE",
AM1870="Coupure ENEO &amp; Baisse de tension","POWER ISSUE",
AM1870="Defaut GE &amp; POWER Cabinet","POWER ISSUE",
AM1870="Sharing","POWER ISSUE",
AM1870="Sites strategiques &amp; DataCenter","POWER ISSUE",
AM1870="Exclu","Exclu",
AM1870="SAT","TX ISSUE",
AM1870="SPARE-ISSUE","SPARE-ISSUE",
AM1870="Fiber CAmtel","TX ISSUE",
AM1870="Fiber AOF","TX ISSUE",
AM1870="Projet OCM (HUAWEI)","TRAVAUX-HUAWEI",
AM1870="Projet OCM (NOKIA)","TRAVAUX -NOKIA",
AM1870="ACCESS-ISSUE","ACCESS-ISSUE",
AM1870="Projet OCM (ZTE, NOKIA, autres projets)","TRAVAUX OCM",
AM1870="No root CAuse","No root cause",
AM1870="ODU HS","TX ISSUE",
AM1870="IP &amp; VLAN","TX ISSUE",
AM1870="Warehouse HUAWEI","SPARE-ISSUE",
AM1870="SPARE-HS","SPARE-ISSUE",
AM1870="Power Telco","RAN ISSUE",AM1870="no impacts","no impacts"
),"")</f>
        <v>no impacts</v>
      </c>
      <c r="AM1870" s="67" t="s">
        <v>5605</v>
      </c>
      <c r="AN1870" s="48" t="str" cm="1">
        <f t="array" ref="AN1870">IFERROR(_xlfn.IFS(
AM1870="MPR ISSUE","ACTIVE",
AM1870="BSS Hardware Issue","ACTIVE",
AM1870="Sites strategiques, MLL, Pylone, etc.","PASSIVE",
AM1870="AKTIVCO DEFAUT GE &amp; POWER Cabinet","PASSIVE",
AM1870="AKTIVCO Coupure ENEO &amp; Baisse de tension","PASSIVE",
AM1870="Coupure ENEO &amp; Baisse de tension","PASSIVE",
AM1870="Defaut GE &amp; POWER Cabinet","PASSIVE",
AM1870="Sharing","PASSIVE",
AM1870="Sites strategiques &amp; DataCenter","PASSIVE",
AM1870="Exclu","Exclu",
AM1870="SAT","ACTIVE",
AM1870="SPARE-ISSUE","SPARE-ISSUE",
AM1870="Fiber CAmtel","ACTIVE",
AM1870="Fiber AOF","ACTIVE",
AM1870="Projet OCM (HUAWEI)","PLANNED WORKS",
AM1870="Projet OCM (NOKIA)","PLANNED WORKS",
AM1870="ACCESS-ISSUE","ACCESS-ISSUE",
AM1870="Projet OCM (ZTE, NOKIA, autres projets)","PLANNED WORKS",
AM1870="No root CAuse","No root cause",
AM1870="ODU HS","ACTIVE",
AM1870="IP &amp; VLAN","ACTIVE",
AM1870="Warehouse HUAWEI","SPARE-ISSUE",
AM1870="SPARE-HS","SPARE-ISSUE",
AM1870="Power Telco","ACTIVE", AM1870="no impacts","no impacts"
),"")</f>
        <v>no impacts</v>
      </c>
      <c r="AO1870" s="93" t="s">
        <v>5537</v>
      </c>
      <c r="AP1870" s="101" t="str">
        <f t="shared" si="52"/>
        <v>EXN_114</v>
      </c>
      <c r="AR1870" s="17" t="s">
        <v>5537</v>
      </c>
      <c r="AS1870" s="7" t="s">
        <v>5537</v>
      </c>
      <c r="AT1870" s="6"/>
      <c r="AU1870" s="7"/>
      <c r="AV1870" s="3" t="s">
        <v>5537</v>
      </c>
      <c r="AW1870" s="18" t="s">
        <v>5537</v>
      </c>
      <c r="AX1870" s="18" t="s">
        <v>5537</v>
      </c>
      <c r="AY1870" s="18" t="s">
        <v>5537</v>
      </c>
      <c r="AZ1870" s="18" t="s">
        <v>5537</v>
      </c>
      <c r="BA1870" s="18" t="s">
        <v>5537</v>
      </c>
      <c r="BB1870" s="18" t="s">
        <v>5537</v>
      </c>
      <c r="BC1870" s="18" t="s">
        <v>5537</v>
      </c>
      <c r="BD1870" s="18" t="s">
        <v>5537</v>
      </c>
      <c r="BE1870" s="18" t="s">
        <v>5537</v>
      </c>
      <c r="BF1870" s="18" t="s">
        <v>5537</v>
      </c>
      <c r="BG1870" s="18" t="s">
        <v>5537</v>
      </c>
      <c r="BH1870" s="18" t="s">
        <v>5537</v>
      </c>
      <c r="BI1870" s="9" t="s">
        <v>5537</v>
      </c>
      <c r="BJ1870" s="14"/>
      <c r="BK1870" s="14" t="s">
        <v>5537</v>
      </c>
      <c r="BL1870" s="14" t="str">
        <f>_xlfn.XLOOKUP(B1870,'[4]cell downs 18042026 17h'!$B:$B,'[4]cell downs 18042026 17h'!$B:$B,"")</f>
        <v/>
      </c>
      <c r="BM1870" s="14" t="str">
        <f>_xlfn.XLOOKUP(B1870,'[5]Cells Huawei 19042026 15h'!$B:$B,'[5]Cells Huawei 19042026 15h'!$B:$B,"")</f>
        <v/>
      </c>
      <c r="BN1870" s="9" t="str">
        <f>_xlfn.XLOOKUP(B1870,'[6]cells down 19042026 9H40'!$B:$B,'[6]cells down 19042026 9H40'!$B:$B,"")</f>
        <v/>
      </c>
      <c r="BO1870" s="9" t="s">
        <v>1813</v>
      </c>
      <c r="BP1870" s="9" t="s">
        <v>5537</v>
      </c>
      <c r="BQ1870" s="115"/>
    </row>
    <row r="1871" spans="1:69" s="9" customFormat="1" x14ac:dyDescent="0.3">
      <c r="A1871" s="1" t="s">
        <v>3829</v>
      </c>
      <c r="B1871" s="8" t="s">
        <v>3830</v>
      </c>
      <c r="C1871" s="3" t="str">
        <f>_xlfn.XLOOKUP(B1871,'[1]daily break down'!$D:$D,'[1]daily break down'!$E:$E,"")</f>
        <v>Maroua</v>
      </c>
      <c r="D1871" s="1" t="s">
        <v>21</v>
      </c>
      <c r="E1871" s="1" t="s">
        <v>36</v>
      </c>
      <c r="F1871" s="3" t="s">
        <v>55</v>
      </c>
      <c r="G1871" s="1" t="s">
        <v>84</v>
      </c>
      <c r="H1871" s="32" t="str">
        <f>_xlfn.XLOOKUP(B1871,[2]CALCULATION!$B:$B,[2]CALCULATION!$H:$H,"")</f>
        <v>Huawei</v>
      </c>
      <c r="I1871" s="28">
        <v>0</v>
      </c>
      <c r="J1871" s="28">
        <v>0</v>
      </c>
      <c r="K1871" s="28">
        <v>0</v>
      </c>
      <c r="L1871" s="28">
        <v>0</v>
      </c>
      <c r="M1871" s="28">
        <v>0</v>
      </c>
      <c r="N1871" s="28">
        <v>0</v>
      </c>
      <c r="O1871" s="28">
        <v>0</v>
      </c>
      <c r="P1871" s="28">
        <v>0</v>
      </c>
      <c r="Q1871" s="28">
        <v>0</v>
      </c>
      <c r="R1871" s="28">
        <v>0</v>
      </c>
      <c r="S1871" s="94">
        <v>0</v>
      </c>
      <c r="T1871" s="94">
        <f>_xlfn.XLOOKUP(B1871,'[3]Nur des jours'!$B:$B,'[3]Nur des jours'!$U:$U,"")</f>
        <v>0</v>
      </c>
      <c r="U1871" s="94">
        <v>0</v>
      </c>
      <c r="V1871" s="94">
        <v>0</v>
      </c>
      <c r="W1871" s="94">
        <v>0</v>
      </c>
      <c r="X1871" s="94">
        <v>0</v>
      </c>
      <c r="Y1871" s="94">
        <v>0</v>
      </c>
      <c r="Z1871" s="94">
        <v>0</v>
      </c>
      <c r="AA1871" s="94">
        <v>0</v>
      </c>
      <c r="AB1871" s="94">
        <v>0</v>
      </c>
      <c r="AC1871" s="94">
        <f>_xlfn.XLOOKUP(B1871,'[3]Nur des jours'!$B:$B,'[3]Nur des jours'!$N:$N,"")</f>
        <v>0</v>
      </c>
      <c r="AD1871" s="94">
        <v>0</v>
      </c>
      <c r="AE1871" s="94">
        <v>0</v>
      </c>
      <c r="AF1871" s="94">
        <v>0</v>
      </c>
      <c r="AG1871" s="94">
        <v>0</v>
      </c>
      <c r="AH1871" s="94">
        <v>0</v>
      </c>
      <c r="AI1871" s="49" t="s">
        <v>5559</v>
      </c>
      <c r="AJ1871" s="49"/>
      <c r="AK1871" s="48" t="str" cm="1">
        <f t="array" ref="AK1871">IFERROR(_xlfn.IFS(
AM1871="MPR ISSUE","PDH",
AM1871="BSS Hardware Issue","BSS",
AM1871="Sites strategiques, MLL, Pylone, etc.","ENVTECH",
AM1871="AKTIVCO DEFAUT GE &amp; POWER Cabinet","AKTIVCO",
AM1871="AKTIVCO Coupure ENEO &amp; Baisse de tension","AKTIVCO GRID ONLY",
AM1871="Coupure ENEO &amp; Baisse de tension","IHS GRID ONLY",
AM1871="Defaut GE &amp; POWER Cabinet","IHS",
AM1871="Sharing","Partners",
AM1871="Sites strategiques &amp; DataCenter","SST &amp; DC",
AM1871="Exclu","Exclu",
AM1871="SAT","SAT",
AM1871="SPARE-ISSUE","SPARE-ISSUE",
AM1871="Fiber CAmtel","TRANS_FO_CAMTEL",
AM1871="Fiber AOF","Fiber AOF",
AM1871="Projet OCM (HUAWEI)","TRAVAUX-HUAWEI",
AM1871="Projet OCM (NOKIA)","TRAVAUX-NOKIA",
AM1871="ACCESS-ISSUE","ACCESS-ISSUE",
AM1871="Projet OCM (ZTE, NOKIA, autres projets)","TRAVAUX OCM",
AM1871="No root CAuse","No root cause",
AM1871="ODU HS","PDH",
AM1871="IP &amp; VLAN","PDH",
AM1871="Warehouse HUAWEI","SPARE-ISSUE",
AM1871="SPARE-HS","SPARE-ISSUE",
AM1871="Power Telco","BSS",AM1871="no impacts","no impacts"
),"")</f>
        <v>no impacts</v>
      </c>
      <c r="AL1871" s="48" t="str" cm="1">
        <f t="array" ref="AL1871">IFERROR(_xlfn.IFS(
AM1871="MPR ISSUE","TX ISSUE",
AM1871="BSS Hardware Issue","RAN ISSUE",
AM1871="Sites strategiques, MLL, Pylone, etc.","ENVTECH",
AM1871="AKTIVCO DEFAUT GE &amp; POWER Cabinet","POWER ISSUE",
AM1871="AKTIVCO Coupure ENEO &amp; Baisse de tension","POWER ISSUE",
AM1871="Coupure ENEO &amp; Baisse de tension","POWER ISSUE",
AM1871="Defaut GE &amp; POWER Cabinet","POWER ISSUE",
AM1871="Sharing","POWER ISSUE",
AM1871="Sites strategiques &amp; DataCenter","POWER ISSUE",
AM1871="Exclu","Exclu",
AM1871="SAT","TX ISSUE",
AM1871="SPARE-ISSUE","SPARE-ISSUE",
AM1871="Fiber CAmtel","TX ISSUE",
AM1871="Fiber AOF","TX ISSUE",
AM1871="Projet OCM (HUAWEI)","TRAVAUX-HUAWEI",
AM1871="Projet OCM (NOKIA)","TRAVAUX -NOKIA",
AM1871="ACCESS-ISSUE","ACCESS-ISSUE",
AM1871="Projet OCM (ZTE, NOKIA, autres projets)","TRAVAUX OCM",
AM1871="No root CAuse","No root cause",
AM1871="ODU HS","TX ISSUE",
AM1871="IP &amp; VLAN","TX ISSUE",
AM1871="Warehouse HUAWEI","SPARE-ISSUE",
AM1871="SPARE-HS","SPARE-ISSUE",
AM1871="Power Telco","RAN ISSUE",AM1871="no impacts","no impacts"
),"")</f>
        <v>no impacts</v>
      </c>
      <c r="AM1871" s="67" t="s">
        <v>5605</v>
      </c>
      <c r="AN1871" s="48" t="str" cm="1">
        <f t="array" ref="AN1871">IFERROR(_xlfn.IFS(
AM1871="MPR ISSUE","ACTIVE",
AM1871="BSS Hardware Issue","ACTIVE",
AM1871="Sites strategiques, MLL, Pylone, etc.","PASSIVE",
AM1871="AKTIVCO DEFAUT GE &amp; POWER Cabinet","PASSIVE",
AM1871="AKTIVCO Coupure ENEO &amp; Baisse de tension","PASSIVE",
AM1871="Coupure ENEO &amp; Baisse de tension","PASSIVE",
AM1871="Defaut GE &amp; POWER Cabinet","PASSIVE",
AM1871="Sharing","PASSIVE",
AM1871="Sites strategiques &amp; DataCenter","PASSIVE",
AM1871="Exclu","Exclu",
AM1871="SAT","ACTIVE",
AM1871="SPARE-ISSUE","SPARE-ISSUE",
AM1871="Fiber CAmtel","ACTIVE",
AM1871="Fiber AOF","ACTIVE",
AM1871="Projet OCM (HUAWEI)","PLANNED WORKS",
AM1871="Projet OCM (NOKIA)","PLANNED WORKS",
AM1871="ACCESS-ISSUE","ACCESS-ISSUE",
AM1871="Projet OCM (ZTE, NOKIA, autres projets)","PLANNED WORKS",
AM1871="No root CAuse","No root cause",
AM1871="ODU HS","ACTIVE",
AM1871="IP &amp; VLAN","ACTIVE",
AM1871="Warehouse HUAWEI","SPARE-ISSUE",
AM1871="SPARE-HS","SPARE-ISSUE",
AM1871="Power Telco","ACTIVE", AM1871="no impacts","no impacts"
),"")</f>
        <v>no impacts</v>
      </c>
      <c r="AO1871" s="93" t="s">
        <v>5537</v>
      </c>
      <c r="AP1871" s="101" t="str">
        <f t="shared" si="52"/>
        <v>EXN_196</v>
      </c>
      <c r="AR1871" s="17" t="s">
        <v>5537</v>
      </c>
      <c r="AS1871" s="7" t="s">
        <v>5537</v>
      </c>
      <c r="AT1871" s="6"/>
      <c r="AU1871" s="7"/>
      <c r="AV1871" s="3" t="s">
        <v>5537</v>
      </c>
      <c r="AW1871" s="18" t="s">
        <v>5537</v>
      </c>
      <c r="AX1871" s="18" t="s">
        <v>5537</v>
      </c>
      <c r="AY1871" s="18" t="s">
        <v>5537</v>
      </c>
      <c r="AZ1871" s="18" t="s">
        <v>5537</v>
      </c>
      <c r="BA1871" s="18" t="s">
        <v>5537</v>
      </c>
      <c r="BB1871" s="18" t="s">
        <v>5537</v>
      </c>
      <c r="BC1871" s="18" t="s">
        <v>5537</v>
      </c>
      <c r="BD1871" s="18" t="s">
        <v>5537</v>
      </c>
      <c r="BE1871" s="18" t="s">
        <v>5537</v>
      </c>
      <c r="BF1871" s="18" t="s">
        <v>5537</v>
      </c>
      <c r="BG1871" s="18" t="s">
        <v>5537</v>
      </c>
      <c r="BH1871" s="18" t="s">
        <v>5537</v>
      </c>
      <c r="BI1871" s="9" t="s">
        <v>5537</v>
      </c>
      <c r="BJ1871" s="14"/>
      <c r="BK1871" s="14" t="s">
        <v>5537</v>
      </c>
      <c r="BL1871" s="14" t="str">
        <f>_xlfn.XLOOKUP(B1871,'[4]cell downs 18042026 17h'!$B:$B,'[4]cell downs 18042026 17h'!$B:$B,"")</f>
        <v/>
      </c>
      <c r="BM1871" s="14" t="str">
        <f>_xlfn.XLOOKUP(B1871,'[5]Cells Huawei 19042026 15h'!$B:$B,'[5]Cells Huawei 19042026 15h'!$B:$B,"")</f>
        <v/>
      </c>
      <c r="BN1871" s="9" t="str">
        <f>_xlfn.XLOOKUP(B1871,'[6]cells down 19042026 9H40'!$B:$B,'[6]cells down 19042026 9H40'!$B:$B,"")</f>
        <v/>
      </c>
      <c r="BO1871" s="9" t="s">
        <v>5537</v>
      </c>
      <c r="BP1871" s="9" t="s">
        <v>12</v>
      </c>
      <c r="BQ1871" s="115"/>
    </row>
    <row r="1872" spans="1:69" s="9" customFormat="1" x14ac:dyDescent="0.3">
      <c r="A1872" s="1" t="s">
        <v>1187</v>
      </c>
      <c r="B1872" s="8" t="s">
        <v>1188</v>
      </c>
      <c r="C1872" s="3" t="str">
        <f>_xlfn.XLOOKUP(B1872,'[1]daily break down'!$D:$D,'[1]daily break down'!$E:$E,"")</f>
        <v>Ngaoundere</v>
      </c>
      <c r="D1872" s="1" t="s">
        <v>21</v>
      </c>
      <c r="E1872" s="1" t="s">
        <v>188</v>
      </c>
      <c r="F1872" s="3" t="s">
        <v>90</v>
      </c>
      <c r="G1872" s="1" t="s">
        <v>91</v>
      </c>
      <c r="H1872" s="32" t="str">
        <f>_xlfn.XLOOKUP(B1872,[2]CALCULATION!$B:$B,[2]CALCULATION!$H:$H,"")</f>
        <v>Huawei</v>
      </c>
      <c r="I1872" s="28">
        <v>0.15775126771736681</v>
      </c>
      <c r="J1872" s="28">
        <v>6.7416596039756513E-2</v>
      </c>
      <c r="K1872" s="28">
        <v>0</v>
      </c>
      <c r="L1872" s="28">
        <v>0</v>
      </c>
      <c r="M1872" s="28">
        <v>0</v>
      </c>
      <c r="N1872" s="28">
        <v>0</v>
      </c>
      <c r="O1872" s="28">
        <v>0</v>
      </c>
      <c r="P1872" s="28">
        <v>0</v>
      </c>
      <c r="Q1872" s="28">
        <v>0</v>
      </c>
      <c r="R1872" s="28">
        <v>0</v>
      </c>
      <c r="S1872" s="94">
        <v>0</v>
      </c>
      <c r="T1872" s="94">
        <f>_xlfn.XLOOKUP(B1872,'[3]Nur des jours'!$B:$B,'[3]Nur des jours'!$U:$U,"")</f>
        <v>0</v>
      </c>
      <c r="U1872" s="94">
        <v>0</v>
      </c>
      <c r="V1872" s="94">
        <v>0</v>
      </c>
      <c r="W1872" s="94">
        <v>0</v>
      </c>
      <c r="X1872" s="94">
        <v>0</v>
      </c>
      <c r="Y1872" s="94">
        <v>0</v>
      </c>
      <c r="Z1872" s="94">
        <v>0</v>
      </c>
      <c r="AA1872" s="94">
        <v>0</v>
      </c>
      <c r="AB1872" s="94">
        <v>0</v>
      </c>
      <c r="AC1872" s="94">
        <f>_xlfn.XLOOKUP(B1872,'[3]Nur des jours'!$B:$B,'[3]Nur des jours'!$N:$N,"")</f>
        <v>0</v>
      </c>
      <c r="AD1872" s="94">
        <v>0</v>
      </c>
      <c r="AE1872" s="94">
        <v>0</v>
      </c>
      <c r="AF1872" s="94">
        <v>0</v>
      </c>
      <c r="AG1872" s="94">
        <v>0</v>
      </c>
      <c r="AH1872" s="94">
        <v>0</v>
      </c>
      <c r="AI1872" s="49" t="s">
        <v>5559</v>
      </c>
      <c r="AJ1872" s="49"/>
      <c r="AK1872" s="48" t="str" cm="1">
        <f t="array" ref="AK1872">IFERROR(_xlfn.IFS(
AM1872="MPR ISSUE","PDH",
AM1872="BSS Hardware Issue","BSS",
AM1872="Sites strategiques, MLL, Pylone, etc.","ENVTECH",
AM1872="AKTIVCO DEFAUT GE &amp; POWER Cabinet","AKTIVCO",
AM1872="AKTIVCO Coupure ENEO &amp; Baisse de tension","AKTIVCO GRID ONLY",
AM1872="Coupure ENEO &amp; Baisse de tension","IHS GRID ONLY",
AM1872="Defaut GE &amp; POWER Cabinet","IHS",
AM1872="Sharing","Partners",
AM1872="Sites strategiques &amp; DataCenter","SST &amp; DC",
AM1872="Exclu","Exclu",
AM1872="SAT","SAT",
AM1872="SPARE-ISSUE","SPARE-ISSUE",
AM1872="Fiber CAmtel","TRANS_FO_CAMTEL",
AM1872="Fiber AOF","Fiber AOF",
AM1872="Projet OCM (HUAWEI)","TRAVAUX-HUAWEI",
AM1872="Projet OCM (NOKIA)","TRAVAUX-NOKIA",
AM1872="ACCESS-ISSUE","ACCESS-ISSUE",
AM1872="Projet OCM (ZTE, NOKIA, autres projets)","TRAVAUX OCM",
AM1872="No root CAuse","No root cause",
AM1872="ODU HS","PDH",
AM1872="IP &amp; VLAN","PDH",
AM1872="Warehouse HUAWEI","SPARE-ISSUE",
AM1872="SPARE-HS","SPARE-ISSUE",
AM1872="Power Telco","BSS",AM1872="no impacts","no impacts"
),"")</f>
        <v>no impacts</v>
      </c>
      <c r="AL1872" s="48" t="str" cm="1">
        <f t="array" ref="AL1872">IFERROR(_xlfn.IFS(
AM1872="MPR ISSUE","TX ISSUE",
AM1872="BSS Hardware Issue","RAN ISSUE",
AM1872="Sites strategiques, MLL, Pylone, etc.","ENVTECH",
AM1872="AKTIVCO DEFAUT GE &amp; POWER Cabinet","POWER ISSUE",
AM1872="AKTIVCO Coupure ENEO &amp; Baisse de tension","POWER ISSUE",
AM1872="Coupure ENEO &amp; Baisse de tension","POWER ISSUE",
AM1872="Defaut GE &amp; POWER Cabinet","POWER ISSUE",
AM1872="Sharing","POWER ISSUE",
AM1872="Sites strategiques &amp; DataCenter","POWER ISSUE",
AM1872="Exclu","Exclu",
AM1872="SAT","TX ISSUE",
AM1872="SPARE-ISSUE","SPARE-ISSUE",
AM1872="Fiber CAmtel","TX ISSUE",
AM1872="Fiber AOF","TX ISSUE",
AM1872="Projet OCM (HUAWEI)","TRAVAUX-HUAWEI",
AM1872="Projet OCM (NOKIA)","TRAVAUX -NOKIA",
AM1872="ACCESS-ISSUE","ACCESS-ISSUE",
AM1872="Projet OCM (ZTE, NOKIA, autres projets)","TRAVAUX OCM",
AM1872="No root CAuse","No root cause",
AM1872="ODU HS","TX ISSUE",
AM1872="IP &amp; VLAN","TX ISSUE",
AM1872="Warehouse HUAWEI","SPARE-ISSUE",
AM1872="SPARE-HS","SPARE-ISSUE",
AM1872="Power Telco","RAN ISSUE",AM1872="no impacts","no impacts"
),"")</f>
        <v>no impacts</v>
      </c>
      <c r="AM1872" s="67" t="s">
        <v>5605</v>
      </c>
      <c r="AN1872" s="48" t="str" cm="1">
        <f t="array" ref="AN1872">IFERROR(_xlfn.IFS(
AM1872="MPR ISSUE","ACTIVE",
AM1872="BSS Hardware Issue","ACTIVE",
AM1872="Sites strategiques, MLL, Pylone, etc.","PASSIVE",
AM1872="AKTIVCO DEFAUT GE &amp; POWER Cabinet","PASSIVE",
AM1872="AKTIVCO Coupure ENEO &amp; Baisse de tension","PASSIVE",
AM1872="Coupure ENEO &amp; Baisse de tension","PASSIVE",
AM1872="Defaut GE &amp; POWER Cabinet","PASSIVE",
AM1872="Sharing","PASSIVE",
AM1872="Sites strategiques &amp; DataCenter","PASSIVE",
AM1872="Exclu","Exclu",
AM1872="SAT","ACTIVE",
AM1872="SPARE-ISSUE","SPARE-ISSUE",
AM1872="Fiber CAmtel","ACTIVE",
AM1872="Fiber AOF","ACTIVE",
AM1872="Projet OCM (HUAWEI)","PLANNED WORKS",
AM1872="Projet OCM (NOKIA)","PLANNED WORKS",
AM1872="ACCESS-ISSUE","ACCESS-ISSUE",
AM1872="Projet OCM (ZTE, NOKIA, autres projets)","PLANNED WORKS",
AM1872="No root CAuse","No root cause",
AM1872="ODU HS","ACTIVE",
AM1872="IP &amp; VLAN","ACTIVE",
AM1872="Warehouse HUAWEI","SPARE-ISSUE",
AM1872="SPARE-HS","SPARE-ISSUE",
AM1872="Power Telco","ACTIVE", AM1872="no impacts","no impacts"
),"")</f>
        <v>no impacts</v>
      </c>
      <c r="AO1872" s="93" t="s">
        <v>5537</v>
      </c>
      <c r="AP1872" s="101" t="str">
        <f t="shared" si="52"/>
        <v>ADM_151</v>
      </c>
      <c r="AR1872" s="17" t="s">
        <v>5537</v>
      </c>
      <c r="AS1872" s="7" t="s">
        <v>5537</v>
      </c>
      <c r="AT1872" s="6"/>
      <c r="AU1872" s="7"/>
      <c r="AV1872" s="3" t="s">
        <v>5537</v>
      </c>
      <c r="AW1872" s="18" t="s">
        <v>5537</v>
      </c>
      <c r="AX1872" s="18" t="s">
        <v>5537</v>
      </c>
      <c r="AY1872" s="18" t="s">
        <v>5537</v>
      </c>
      <c r="AZ1872" s="18" t="s">
        <v>5537</v>
      </c>
      <c r="BA1872" s="18" t="s">
        <v>5537</v>
      </c>
      <c r="BB1872" s="18" t="s">
        <v>5537</v>
      </c>
      <c r="BC1872" s="18" t="s">
        <v>5537</v>
      </c>
      <c r="BD1872" s="18" t="s">
        <v>5537</v>
      </c>
      <c r="BE1872" s="18" t="s">
        <v>5537</v>
      </c>
      <c r="BF1872" s="18" t="s">
        <v>5537</v>
      </c>
      <c r="BG1872" s="18" t="s">
        <v>5537</v>
      </c>
      <c r="BH1872" s="18" t="s">
        <v>5537</v>
      </c>
      <c r="BI1872" s="9" t="s">
        <v>5537</v>
      </c>
      <c r="BJ1872" s="14"/>
      <c r="BK1872" s="14" t="s">
        <v>5537</v>
      </c>
      <c r="BL1872" s="14" t="str">
        <f>_xlfn.XLOOKUP(B1872,'[4]cell downs 18042026 17h'!$B:$B,'[4]cell downs 18042026 17h'!$B:$B,"")</f>
        <v/>
      </c>
      <c r="BM1872" s="14" t="str">
        <f>_xlfn.XLOOKUP(B1872,'[5]Cells Huawei 19042026 15h'!$B:$B,'[5]Cells Huawei 19042026 15h'!$B:$B,"")</f>
        <v/>
      </c>
      <c r="BN1872" s="9" t="str">
        <f>_xlfn.XLOOKUP(B1872,'[6]cells down 19042026 9H40'!$B:$B,'[6]cells down 19042026 9H40'!$B:$B,"")</f>
        <v/>
      </c>
      <c r="BO1872" s="9" t="s">
        <v>5537</v>
      </c>
      <c r="BP1872" s="9" t="s">
        <v>5537</v>
      </c>
      <c r="BQ1872" s="115"/>
    </row>
    <row r="1873" spans="1:69" s="9" customFormat="1" x14ac:dyDescent="0.3">
      <c r="A1873" s="1" t="s">
        <v>4181</v>
      </c>
      <c r="B1873" s="8" t="s">
        <v>4182</v>
      </c>
      <c r="C1873" s="3" t="str">
        <f>_xlfn.XLOOKUP(B1873,'[1]daily break down'!$D:$D,'[1]daily break down'!$E:$E,"")</f>
        <v>CENTRE</v>
      </c>
      <c r="D1873" s="1" t="s">
        <v>21</v>
      </c>
      <c r="E1873" s="1" t="s">
        <v>188</v>
      </c>
      <c r="F1873" s="3" t="s">
        <v>37</v>
      </c>
      <c r="G1873" s="1" t="s">
        <v>3954</v>
      </c>
      <c r="H1873" s="33" t="str">
        <f>_xlfn.XLOOKUP(B1873,[2]CALCULATION!$B:$B,[2]CALCULATION!$H:$H,"")</f>
        <v>NOKIA</v>
      </c>
      <c r="I1873" s="28">
        <v>0</v>
      </c>
      <c r="J1873" s="28">
        <v>0</v>
      </c>
      <c r="K1873" s="28">
        <v>0</v>
      </c>
      <c r="L1873" s="28">
        <v>0</v>
      </c>
      <c r="M1873" s="28">
        <v>0</v>
      </c>
      <c r="N1873" s="28">
        <v>0</v>
      </c>
      <c r="O1873" s="28">
        <v>0</v>
      </c>
      <c r="P1873" s="28">
        <v>0</v>
      </c>
      <c r="Q1873" s="28">
        <v>0</v>
      </c>
      <c r="R1873" s="28">
        <v>0</v>
      </c>
      <c r="S1873" s="94">
        <v>0</v>
      </c>
      <c r="T1873" s="94">
        <f>_xlfn.XLOOKUP(B1873,'[3]Nur des jours'!$B:$B,'[3]Nur des jours'!$U:$U,"")</f>
        <v>0</v>
      </c>
      <c r="U1873" s="94">
        <v>0</v>
      </c>
      <c r="V1873" s="94">
        <v>0</v>
      </c>
      <c r="W1873" s="94">
        <v>0</v>
      </c>
      <c r="X1873" s="94">
        <v>0</v>
      </c>
      <c r="Y1873" s="94">
        <v>0</v>
      </c>
      <c r="Z1873" s="94">
        <v>0</v>
      </c>
      <c r="AA1873" s="94">
        <v>0</v>
      </c>
      <c r="AB1873" s="94">
        <v>0</v>
      </c>
      <c r="AC1873" s="94">
        <f>_xlfn.XLOOKUP(B1873,'[3]Nur des jours'!$B:$B,'[3]Nur des jours'!$N:$N,"")</f>
        <v>0</v>
      </c>
      <c r="AD1873" s="94">
        <v>0</v>
      </c>
      <c r="AE1873" s="94">
        <v>0</v>
      </c>
      <c r="AF1873" s="94">
        <v>0</v>
      </c>
      <c r="AG1873" s="94">
        <v>0</v>
      </c>
      <c r="AH1873" s="94">
        <v>0</v>
      </c>
      <c r="AI1873" s="49" t="s">
        <v>5559</v>
      </c>
      <c r="AJ1873" s="49"/>
      <c r="AK1873" s="48" t="str" cm="1">
        <f t="array" ref="AK1873">IFERROR(_xlfn.IFS(
AM1873="MPR ISSUE","PDH",
AM1873="BSS Hardware Issue","BSS",
AM1873="Sites strategiques, MLL, Pylone, etc.","ENVTECH",
AM1873="AKTIVCO DEFAUT GE &amp; POWER Cabinet","AKTIVCO",
AM1873="AKTIVCO Coupure ENEO &amp; Baisse de tension","AKTIVCO GRID ONLY",
AM1873="Coupure ENEO &amp; Baisse de tension","IHS GRID ONLY",
AM1873="Defaut GE &amp; POWER Cabinet","IHS",
AM1873="Sharing","Partners",
AM1873="Sites strategiques &amp; DataCenter","SST &amp; DC",
AM1873="Exclu","Exclu",
AM1873="SAT","SAT",
AM1873="SPARE-ISSUE","SPARE-ISSUE",
AM1873="Fiber CAmtel","TRANS_FO_CAMTEL",
AM1873="Fiber AOF","Fiber AOF",
AM1873="Projet OCM (HUAWEI)","TRAVAUX-HUAWEI",
AM1873="Projet OCM (NOKIA)","TRAVAUX-NOKIA",
AM1873="ACCESS-ISSUE","ACCESS-ISSUE",
AM1873="Projet OCM (ZTE, NOKIA, autres projets)","TRAVAUX OCM",
AM1873="No root CAuse","No root cause",
AM1873="ODU HS","PDH",
AM1873="IP &amp; VLAN","PDH",
AM1873="Warehouse HUAWEI","SPARE-ISSUE",
AM1873="SPARE-HS","SPARE-ISSUE",
AM1873="Power Telco","BSS",AM1873="no impacts","no impacts"
),"")</f>
        <v>no impacts</v>
      </c>
      <c r="AL1873" s="48" t="str" cm="1">
        <f t="array" ref="AL1873">IFERROR(_xlfn.IFS(
AM1873="MPR ISSUE","TX ISSUE",
AM1873="BSS Hardware Issue","RAN ISSUE",
AM1873="Sites strategiques, MLL, Pylone, etc.","ENVTECH",
AM1873="AKTIVCO DEFAUT GE &amp; POWER Cabinet","POWER ISSUE",
AM1873="AKTIVCO Coupure ENEO &amp; Baisse de tension","POWER ISSUE",
AM1873="Coupure ENEO &amp; Baisse de tension","POWER ISSUE",
AM1873="Defaut GE &amp; POWER Cabinet","POWER ISSUE",
AM1873="Sharing","POWER ISSUE",
AM1873="Sites strategiques &amp; DataCenter","POWER ISSUE",
AM1873="Exclu","Exclu",
AM1873="SAT","TX ISSUE",
AM1873="SPARE-ISSUE","SPARE-ISSUE",
AM1873="Fiber CAmtel","TX ISSUE",
AM1873="Fiber AOF","TX ISSUE",
AM1873="Projet OCM (HUAWEI)","TRAVAUX-HUAWEI",
AM1873="Projet OCM (NOKIA)","TRAVAUX -NOKIA",
AM1873="ACCESS-ISSUE","ACCESS-ISSUE",
AM1873="Projet OCM (ZTE, NOKIA, autres projets)","TRAVAUX OCM",
AM1873="No root CAuse","No root cause",
AM1873="ODU HS","TX ISSUE",
AM1873="IP &amp; VLAN","TX ISSUE",
AM1873="Warehouse HUAWEI","SPARE-ISSUE",
AM1873="SPARE-HS","SPARE-ISSUE",
AM1873="Power Telco","RAN ISSUE",AM1873="no impacts","no impacts"
),"")</f>
        <v>no impacts</v>
      </c>
      <c r="AM1873" s="67" t="s">
        <v>5605</v>
      </c>
      <c r="AN1873" s="48" t="str" cm="1">
        <f t="array" ref="AN1873">IFERROR(_xlfn.IFS(
AM1873="MPR ISSUE","ACTIVE",
AM1873="BSS Hardware Issue","ACTIVE",
AM1873="Sites strategiques, MLL, Pylone, etc.","PASSIVE",
AM1873="AKTIVCO DEFAUT GE &amp; POWER Cabinet","PASSIVE",
AM1873="AKTIVCO Coupure ENEO &amp; Baisse de tension","PASSIVE",
AM1873="Coupure ENEO &amp; Baisse de tension","PASSIVE",
AM1873="Defaut GE &amp; POWER Cabinet","PASSIVE",
AM1873="Sharing","PASSIVE",
AM1873="Sites strategiques &amp; DataCenter","PASSIVE",
AM1873="Exclu","Exclu",
AM1873="SAT","ACTIVE",
AM1873="SPARE-ISSUE","SPARE-ISSUE",
AM1873="Fiber CAmtel","ACTIVE",
AM1873="Fiber AOF","ACTIVE",
AM1873="Projet OCM (HUAWEI)","PLANNED WORKS",
AM1873="Projet OCM (NOKIA)","PLANNED WORKS",
AM1873="ACCESS-ISSUE","ACCESS-ISSUE",
AM1873="Projet OCM (ZTE, NOKIA, autres projets)","PLANNED WORKS",
AM1873="No root CAuse","No root cause",
AM1873="ODU HS","ACTIVE",
AM1873="IP &amp; VLAN","ACTIVE",
AM1873="Warehouse HUAWEI","SPARE-ISSUE",
AM1873="SPARE-HS","SPARE-ISSUE",
AM1873="Power Telco","ACTIVE", AM1873="no impacts","no impacts"
),"")</f>
        <v>no impacts</v>
      </c>
      <c r="AO1873" s="93" t="s">
        <v>5537</v>
      </c>
      <c r="AP1873" s="101" t="str">
        <f t="shared" si="52"/>
        <v>CTR_098</v>
      </c>
      <c r="AR1873" s="17" t="s">
        <v>5537</v>
      </c>
      <c r="AS1873" s="7" t="s">
        <v>5537</v>
      </c>
      <c r="AT1873" s="6"/>
      <c r="AU1873" s="7"/>
      <c r="AV1873" s="3" t="s">
        <v>5537</v>
      </c>
      <c r="AW1873" s="18" t="s">
        <v>5537</v>
      </c>
      <c r="AX1873" s="18" t="s">
        <v>5537</v>
      </c>
      <c r="AY1873" s="18" t="s">
        <v>5537</v>
      </c>
      <c r="AZ1873" s="18" t="s">
        <v>5537</v>
      </c>
      <c r="BA1873" s="18" t="s">
        <v>5537</v>
      </c>
      <c r="BB1873" s="18" t="s">
        <v>5537</v>
      </c>
      <c r="BC1873" s="18" t="s">
        <v>5537</v>
      </c>
      <c r="BD1873" s="18" t="s">
        <v>5537</v>
      </c>
      <c r="BE1873" s="18" t="s">
        <v>5537</v>
      </c>
      <c r="BF1873" s="18" t="s">
        <v>5537</v>
      </c>
      <c r="BG1873" s="18" t="s">
        <v>5537</v>
      </c>
      <c r="BH1873" s="18" t="s">
        <v>5537</v>
      </c>
      <c r="BI1873" s="9" t="s">
        <v>5537</v>
      </c>
      <c r="BJ1873" s="14"/>
      <c r="BK1873" s="14" t="s">
        <v>5537</v>
      </c>
      <c r="BL1873" s="14" t="str">
        <f>_xlfn.XLOOKUP(B1873,'[4]cell downs 18042026 17h'!$B:$B,'[4]cell downs 18042026 17h'!$B:$B,"")</f>
        <v/>
      </c>
      <c r="BM1873" s="14" t="str">
        <f>_xlfn.XLOOKUP(B1873,'[5]Cells Huawei 19042026 15h'!$B:$B,'[5]Cells Huawei 19042026 15h'!$B:$B,"")</f>
        <v/>
      </c>
      <c r="BN1873" s="9" t="str">
        <f>_xlfn.XLOOKUP(B1873,'[6]cells down 19042026 9H40'!$B:$B,'[6]cells down 19042026 9H40'!$B:$B,"")</f>
        <v/>
      </c>
      <c r="BO1873" s="9" t="s">
        <v>5537</v>
      </c>
      <c r="BP1873" s="9" t="s">
        <v>5537</v>
      </c>
      <c r="BQ1873" s="115"/>
    </row>
    <row r="1874" spans="1:69" s="9" customFormat="1" x14ac:dyDescent="0.3">
      <c r="A1874" s="1" t="s">
        <v>2449</v>
      </c>
      <c r="B1874" s="8" t="s">
        <v>2450</v>
      </c>
      <c r="C1874" s="3" t="str">
        <f>_xlfn.XLOOKUP(B1874,'[1]daily break down'!$D:$D,'[1]daily break down'!$E:$E,"")</f>
        <v>Douala</v>
      </c>
      <c r="D1874" s="1" t="s">
        <v>11</v>
      </c>
      <c r="E1874" s="1" t="s">
        <v>12</v>
      </c>
      <c r="F1874" s="3" t="s">
        <v>31</v>
      </c>
      <c r="G1874" s="1" t="s">
        <v>32</v>
      </c>
      <c r="H1874" s="34" t="str">
        <f>_xlfn.XLOOKUP(B1874,[2]CALCULATION!$B:$B,[2]CALCULATION!$H:$H,"")</f>
        <v>ZTE</v>
      </c>
      <c r="I1874" s="28">
        <v>0</v>
      </c>
      <c r="J1874" s="28">
        <v>0</v>
      </c>
      <c r="K1874" s="28">
        <v>0</v>
      </c>
      <c r="L1874" s="28">
        <v>0</v>
      </c>
      <c r="M1874" s="28">
        <v>0</v>
      </c>
      <c r="N1874" s="28">
        <v>0</v>
      </c>
      <c r="O1874" s="28">
        <v>0</v>
      </c>
      <c r="P1874" s="28">
        <v>0</v>
      </c>
      <c r="Q1874" s="28">
        <v>0</v>
      </c>
      <c r="R1874" s="28">
        <v>0</v>
      </c>
      <c r="S1874" s="94">
        <v>0</v>
      </c>
      <c r="T1874" s="94">
        <f>_xlfn.XLOOKUP(B1874,'[3]Nur des jours'!$B:$B,'[3]Nur des jours'!$U:$U,"")</f>
        <v>0</v>
      </c>
      <c r="U1874" s="94">
        <v>0</v>
      </c>
      <c r="V1874" s="94">
        <v>0</v>
      </c>
      <c r="W1874" s="94">
        <v>0</v>
      </c>
      <c r="X1874" s="94">
        <v>0</v>
      </c>
      <c r="Y1874" s="94">
        <v>0</v>
      </c>
      <c r="Z1874" s="94">
        <v>0</v>
      </c>
      <c r="AA1874" s="94">
        <v>0</v>
      </c>
      <c r="AB1874" s="94">
        <v>0</v>
      </c>
      <c r="AC1874" s="94">
        <f>_xlfn.XLOOKUP(B1874,'[3]Nur des jours'!$B:$B,'[3]Nur des jours'!$N:$N,"")</f>
        <v>0</v>
      </c>
      <c r="AD1874" s="94">
        <v>0</v>
      </c>
      <c r="AE1874" s="94">
        <v>0</v>
      </c>
      <c r="AF1874" s="94">
        <v>0</v>
      </c>
      <c r="AG1874" s="94">
        <v>0</v>
      </c>
      <c r="AH1874" s="94">
        <v>0</v>
      </c>
      <c r="AI1874" s="49" t="s">
        <v>5559</v>
      </c>
      <c r="AJ1874" s="49"/>
      <c r="AK1874" s="48" t="str" cm="1">
        <f t="array" ref="AK1874">IFERROR(_xlfn.IFS(
AM1874="MPR ISSUE","PDH",
AM1874="BSS Hardware Issue","BSS",
AM1874="Sites strategiques, MLL, Pylone, etc.","ENVTECH",
AM1874="AKTIVCO DEFAUT GE &amp; POWER Cabinet","AKTIVCO",
AM1874="AKTIVCO Coupure ENEO &amp; Baisse de tension","AKTIVCO GRID ONLY",
AM1874="Coupure ENEO &amp; Baisse de tension","IHS GRID ONLY",
AM1874="Defaut GE &amp; POWER Cabinet","IHS",
AM1874="Sharing","Partners",
AM1874="Sites strategiques &amp; DataCenter","SST &amp; DC",
AM1874="Exclu","Exclu",
AM1874="SAT","SAT",
AM1874="SPARE-ISSUE","SPARE-ISSUE",
AM1874="Fiber CAmtel","TRANS_FO_CAMTEL",
AM1874="Fiber AOF","Fiber AOF",
AM1874="Projet OCM (HUAWEI)","TRAVAUX-HUAWEI",
AM1874="Projet OCM (NOKIA)","TRAVAUX-NOKIA",
AM1874="ACCESS-ISSUE","ACCESS-ISSUE",
AM1874="Projet OCM (ZTE, NOKIA, autres projets)","TRAVAUX OCM",
AM1874="No root CAuse","No root cause",
AM1874="ODU HS","PDH",
AM1874="IP &amp; VLAN","PDH",
AM1874="Warehouse HUAWEI","SPARE-ISSUE",
AM1874="SPARE-HS","SPARE-ISSUE",
AM1874="Power Telco","BSS",AM1874="no impacts","no impacts"
),"")</f>
        <v>no impacts</v>
      </c>
      <c r="AL1874" s="48" t="str" cm="1">
        <f t="array" ref="AL1874">IFERROR(_xlfn.IFS(
AM1874="MPR ISSUE","TX ISSUE",
AM1874="BSS Hardware Issue","RAN ISSUE",
AM1874="Sites strategiques, MLL, Pylone, etc.","ENVTECH",
AM1874="AKTIVCO DEFAUT GE &amp; POWER Cabinet","POWER ISSUE",
AM1874="AKTIVCO Coupure ENEO &amp; Baisse de tension","POWER ISSUE",
AM1874="Coupure ENEO &amp; Baisse de tension","POWER ISSUE",
AM1874="Defaut GE &amp; POWER Cabinet","POWER ISSUE",
AM1874="Sharing","POWER ISSUE",
AM1874="Sites strategiques &amp; DataCenter","POWER ISSUE",
AM1874="Exclu","Exclu",
AM1874="SAT","TX ISSUE",
AM1874="SPARE-ISSUE","SPARE-ISSUE",
AM1874="Fiber CAmtel","TX ISSUE",
AM1874="Fiber AOF","TX ISSUE",
AM1874="Projet OCM (HUAWEI)","TRAVAUX-HUAWEI",
AM1874="Projet OCM (NOKIA)","TRAVAUX -NOKIA",
AM1874="ACCESS-ISSUE","ACCESS-ISSUE",
AM1874="Projet OCM (ZTE, NOKIA, autres projets)","TRAVAUX OCM",
AM1874="No root CAuse","No root cause",
AM1874="ODU HS","TX ISSUE",
AM1874="IP &amp; VLAN","TX ISSUE",
AM1874="Warehouse HUAWEI","SPARE-ISSUE",
AM1874="SPARE-HS","SPARE-ISSUE",
AM1874="Power Telco","RAN ISSUE",AM1874="no impacts","no impacts"
),"")</f>
        <v>no impacts</v>
      </c>
      <c r="AM1874" s="67" t="s">
        <v>5605</v>
      </c>
      <c r="AN1874" s="48" t="str" cm="1">
        <f t="array" ref="AN1874">IFERROR(_xlfn.IFS(
AM1874="MPR ISSUE","ACTIVE",
AM1874="BSS Hardware Issue","ACTIVE",
AM1874="Sites strategiques, MLL, Pylone, etc.","PASSIVE",
AM1874="AKTIVCO DEFAUT GE &amp; POWER Cabinet","PASSIVE",
AM1874="AKTIVCO Coupure ENEO &amp; Baisse de tension","PASSIVE",
AM1874="Coupure ENEO &amp; Baisse de tension","PASSIVE",
AM1874="Defaut GE &amp; POWER Cabinet","PASSIVE",
AM1874="Sharing","PASSIVE",
AM1874="Sites strategiques &amp; DataCenter","PASSIVE",
AM1874="Exclu","Exclu",
AM1874="SAT","ACTIVE",
AM1874="SPARE-ISSUE","SPARE-ISSUE",
AM1874="Fiber CAmtel","ACTIVE",
AM1874="Fiber AOF","ACTIVE",
AM1874="Projet OCM (HUAWEI)","PLANNED WORKS",
AM1874="Projet OCM (NOKIA)","PLANNED WORKS",
AM1874="ACCESS-ISSUE","ACCESS-ISSUE",
AM1874="Projet OCM (ZTE, NOKIA, autres projets)","PLANNED WORKS",
AM1874="No root CAuse","No root cause",
AM1874="ODU HS","ACTIVE",
AM1874="IP &amp; VLAN","ACTIVE",
AM1874="Warehouse HUAWEI","SPARE-ISSUE",
AM1874="SPARE-HS","SPARE-ISSUE",
AM1874="Power Telco","ACTIVE", AM1874="no impacts","no impacts"
),"")</f>
        <v>no impacts</v>
      </c>
      <c r="AO1874" s="93" t="s">
        <v>5537</v>
      </c>
      <c r="AP1874" s="101" t="str">
        <f t="shared" si="52"/>
        <v>LIT_198</v>
      </c>
      <c r="AR1874" s="17" t="s">
        <v>5537</v>
      </c>
      <c r="AS1874" s="7" t="s">
        <v>5537</v>
      </c>
      <c r="AT1874" s="6"/>
      <c r="AU1874" s="7"/>
      <c r="AV1874" s="3" t="s">
        <v>5537</v>
      </c>
      <c r="AW1874" s="18" t="s">
        <v>5537</v>
      </c>
      <c r="AX1874" s="18" t="s">
        <v>5537</v>
      </c>
      <c r="AY1874" s="18" t="s">
        <v>5537</v>
      </c>
      <c r="AZ1874" s="18" t="s">
        <v>5537</v>
      </c>
      <c r="BA1874" s="18" t="s">
        <v>5537</v>
      </c>
      <c r="BB1874" s="18" t="s">
        <v>5537</v>
      </c>
      <c r="BC1874" s="18" t="s">
        <v>5537</v>
      </c>
      <c r="BD1874" s="18" t="s">
        <v>5537</v>
      </c>
      <c r="BE1874" s="18" t="s">
        <v>5537</v>
      </c>
      <c r="BF1874" s="18" t="s">
        <v>5537</v>
      </c>
      <c r="BG1874" s="18" t="s">
        <v>5537</v>
      </c>
      <c r="BH1874" s="18" t="s">
        <v>5537</v>
      </c>
      <c r="BI1874" s="9" t="s">
        <v>5537</v>
      </c>
      <c r="BJ1874" s="14"/>
      <c r="BK1874" s="14" t="s">
        <v>5537</v>
      </c>
      <c r="BL1874" s="14" t="str">
        <f>_xlfn.XLOOKUP(B1874,'[4]cell downs 18042026 17h'!$B:$B,'[4]cell downs 18042026 17h'!$B:$B,"")</f>
        <v/>
      </c>
      <c r="BM1874" s="14" t="str">
        <f>_xlfn.XLOOKUP(B1874,'[5]Cells Huawei 19042026 15h'!$B:$B,'[5]Cells Huawei 19042026 15h'!$B:$B,"")</f>
        <v/>
      </c>
      <c r="BN1874" s="9" t="str">
        <f>_xlfn.XLOOKUP(B1874,'[6]cells down 19042026 9H40'!$B:$B,'[6]cells down 19042026 9H40'!$B:$B,"")</f>
        <v/>
      </c>
      <c r="BO1874" s="9" t="s">
        <v>2450</v>
      </c>
      <c r="BP1874" s="9" t="s">
        <v>12</v>
      </c>
      <c r="BQ1874" s="115"/>
    </row>
    <row r="1875" spans="1:69" s="9" customFormat="1" x14ac:dyDescent="0.3">
      <c r="A1875" s="1" t="s">
        <v>316</v>
      </c>
      <c r="B1875" s="8" t="s">
        <v>317</v>
      </c>
      <c r="C1875" s="3" t="str">
        <f>_xlfn.XLOOKUP(B1875,'[1]daily break down'!$D:$D,'[1]daily break down'!$E:$E,"")</f>
        <v>CENTRE</v>
      </c>
      <c r="D1875" s="1" t="s">
        <v>11</v>
      </c>
      <c r="E1875" s="1" t="s">
        <v>318</v>
      </c>
      <c r="F1875" s="3" t="s">
        <v>69</v>
      </c>
      <c r="G1875" s="1" t="s">
        <v>319</v>
      </c>
      <c r="H1875" s="34" t="str">
        <f>_xlfn.XLOOKUP(B1875,[2]CALCULATION!$B:$B,[2]CALCULATION!$H:$H,"")</f>
        <v>ZTE</v>
      </c>
      <c r="I1875" s="28">
        <v>0</v>
      </c>
      <c r="J1875" s="28">
        <v>0</v>
      </c>
      <c r="K1875" s="28">
        <v>0</v>
      </c>
      <c r="L1875" s="28">
        <v>0</v>
      </c>
      <c r="M1875" s="28">
        <v>0</v>
      </c>
      <c r="N1875" s="28">
        <v>0</v>
      </c>
      <c r="O1875" s="28">
        <v>0</v>
      </c>
      <c r="P1875" s="28">
        <v>0</v>
      </c>
      <c r="Q1875" s="28">
        <v>0</v>
      </c>
      <c r="R1875" s="28">
        <v>0</v>
      </c>
      <c r="S1875" s="94">
        <v>0</v>
      </c>
      <c r="T1875" s="94">
        <f>_xlfn.XLOOKUP(B1875,'[3]Nur des jours'!$B:$B,'[3]Nur des jours'!$U:$U,"")</f>
        <v>0</v>
      </c>
      <c r="U1875" s="94">
        <v>0</v>
      </c>
      <c r="V1875" s="94">
        <v>0</v>
      </c>
      <c r="W1875" s="94">
        <v>0</v>
      </c>
      <c r="X1875" s="94">
        <v>0</v>
      </c>
      <c r="Y1875" s="94">
        <v>0</v>
      </c>
      <c r="Z1875" s="94">
        <v>0</v>
      </c>
      <c r="AA1875" s="94">
        <v>0</v>
      </c>
      <c r="AB1875" s="94">
        <v>0</v>
      </c>
      <c r="AC1875" s="94">
        <f>_xlfn.XLOOKUP(B1875,'[3]Nur des jours'!$B:$B,'[3]Nur des jours'!$N:$N,"")</f>
        <v>0</v>
      </c>
      <c r="AD1875" s="94">
        <v>0</v>
      </c>
      <c r="AE1875" s="94">
        <v>0</v>
      </c>
      <c r="AF1875" s="94">
        <v>0</v>
      </c>
      <c r="AG1875" s="94">
        <v>0</v>
      </c>
      <c r="AH1875" s="94">
        <v>0</v>
      </c>
      <c r="AI1875" s="49" t="s">
        <v>5559</v>
      </c>
      <c r="AJ1875" s="49"/>
      <c r="AK1875" s="48" t="str" cm="1">
        <f t="array" ref="AK1875">IFERROR(_xlfn.IFS(
AM1875="MPR ISSUE","PDH",
AM1875="BSS Hardware Issue","BSS",
AM1875="Sites strategiques, MLL, Pylone, etc.","ENVTECH",
AM1875="AKTIVCO DEFAUT GE &amp; POWER Cabinet","AKTIVCO",
AM1875="AKTIVCO Coupure ENEO &amp; Baisse de tension","AKTIVCO GRID ONLY",
AM1875="Coupure ENEO &amp; Baisse de tension","IHS GRID ONLY",
AM1875="Defaut GE &amp; POWER Cabinet","IHS",
AM1875="Sharing","Partners",
AM1875="Sites strategiques &amp; DataCenter","SST &amp; DC",
AM1875="Exclu","Exclu",
AM1875="SAT","SAT",
AM1875="SPARE-ISSUE","SPARE-ISSUE",
AM1875="Fiber CAmtel","TRANS_FO_CAMTEL",
AM1875="Fiber AOF","Fiber AOF",
AM1875="Projet OCM (HUAWEI)","TRAVAUX-HUAWEI",
AM1875="Projet OCM (NOKIA)","TRAVAUX-NOKIA",
AM1875="ACCESS-ISSUE","ACCESS-ISSUE",
AM1875="Projet OCM (ZTE, NOKIA, autres projets)","TRAVAUX OCM",
AM1875="No root CAuse","No root cause",
AM1875="ODU HS","PDH",
AM1875="IP &amp; VLAN","PDH",
AM1875="Warehouse HUAWEI","SPARE-ISSUE",
AM1875="SPARE-HS","SPARE-ISSUE",
AM1875="Power Telco","BSS",AM1875="no impacts","no impacts"
),"")</f>
        <v>no impacts</v>
      </c>
      <c r="AL1875" s="48" t="str" cm="1">
        <f t="array" ref="AL1875">IFERROR(_xlfn.IFS(
AM1875="MPR ISSUE","TX ISSUE",
AM1875="BSS Hardware Issue","RAN ISSUE",
AM1875="Sites strategiques, MLL, Pylone, etc.","ENVTECH",
AM1875="AKTIVCO DEFAUT GE &amp; POWER Cabinet","POWER ISSUE",
AM1875="AKTIVCO Coupure ENEO &amp; Baisse de tension","POWER ISSUE",
AM1875="Coupure ENEO &amp; Baisse de tension","POWER ISSUE",
AM1875="Defaut GE &amp; POWER Cabinet","POWER ISSUE",
AM1875="Sharing","POWER ISSUE",
AM1875="Sites strategiques &amp; DataCenter","POWER ISSUE",
AM1875="Exclu","Exclu",
AM1875="SAT","TX ISSUE",
AM1875="SPARE-ISSUE","SPARE-ISSUE",
AM1875="Fiber CAmtel","TX ISSUE",
AM1875="Fiber AOF","TX ISSUE",
AM1875="Projet OCM (HUAWEI)","TRAVAUX-HUAWEI",
AM1875="Projet OCM (NOKIA)","TRAVAUX -NOKIA",
AM1875="ACCESS-ISSUE","ACCESS-ISSUE",
AM1875="Projet OCM (ZTE, NOKIA, autres projets)","TRAVAUX OCM",
AM1875="No root CAuse","No root cause",
AM1875="ODU HS","TX ISSUE",
AM1875="IP &amp; VLAN","TX ISSUE",
AM1875="Warehouse HUAWEI","SPARE-ISSUE",
AM1875="SPARE-HS","SPARE-ISSUE",
AM1875="Power Telco","RAN ISSUE",AM1875="no impacts","no impacts"
),"")</f>
        <v>no impacts</v>
      </c>
      <c r="AM1875" s="67" t="s">
        <v>5605</v>
      </c>
      <c r="AN1875" s="48" t="str" cm="1">
        <f t="array" ref="AN1875">IFERROR(_xlfn.IFS(
AM1875="MPR ISSUE","ACTIVE",
AM1875="BSS Hardware Issue","ACTIVE",
AM1875="Sites strategiques, MLL, Pylone, etc.","PASSIVE",
AM1875="AKTIVCO DEFAUT GE &amp; POWER Cabinet","PASSIVE",
AM1875="AKTIVCO Coupure ENEO &amp; Baisse de tension","PASSIVE",
AM1875="Coupure ENEO &amp; Baisse de tension","PASSIVE",
AM1875="Defaut GE &amp; POWER Cabinet","PASSIVE",
AM1875="Sharing","PASSIVE",
AM1875="Sites strategiques &amp; DataCenter","PASSIVE",
AM1875="Exclu","Exclu",
AM1875="SAT","ACTIVE",
AM1875="SPARE-ISSUE","SPARE-ISSUE",
AM1875="Fiber CAmtel","ACTIVE",
AM1875="Fiber AOF","ACTIVE",
AM1875="Projet OCM (HUAWEI)","PLANNED WORKS",
AM1875="Projet OCM (NOKIA)","PLANNED WORKS",
AM1875="ACCESS-ISSUE","ACCESS-ISSUE",
AM1875="Projet OCM (ZTE, NOKIA, autres projets)","PLANNED WORKS",
AM1875="No root CAuse","No root cause",
AM1875="ODU HS","ACTIVE",
AM1875="IP &amp; VLAN","ACTIVE",
AM1875="Warehouse HUAWEI","SPARE-ISSUE",
AM1875="SPARE-HS","SPARE-ISSUE",
AM1875="Power Telco","ACTIVE", AM1875="no impacts","no impacts"
),"")</f>
        <v>no impacts</v>
      </c>
      <c r="AO1875" s="93" t="s">
        <v>5537</v>
      </c>
      <c r="AP1875" s="101" t="str">
        <f t="shared" ref="AP1875:AP1938" si="53">B1875</f>
        <v>SUD_111</v>
      </c>
      <c r="AR1875" s="17" t="s">
        <v>5537</v>
      </c>
      <c r="AS1875" s="7" t="s">
        <v>5537</v>
      </c>
      <c r="AT1875" s="6"/>
      <c r="AU1875" s="7"/>
      <c r="AV1875" s="3" t="s">
        <v>5537</v>
      </c>
      <c r="AW1875" s="18" t="s">
        <v>5537</v>
      </c>
      <c r="AX1875" s="18" t="s">
        <v>5537</v>
      </c>
      <c r="AY1875" s="18" t="s">
        <v>5537</v>
      </c>
      <c r="AZ1875" s="18" t="s">
        <v>5537</v>
      </c>
      <c r="BA1875" s="18" t="s">
        <v>5537</v>
      </c>
      <c r="BB1875" s="18" t="s">
        <v>5537</v>
      </c>
      <c r="BC1875" s="18" t="s">
        <v>5537</v>
      </c>
      <c r="BD1875" s="18" t="s">
        <v>5537</v>
      </c>
      <c r="BE1875" s="18" t="s">
        <v>5537</v>
      </c>
      <c r="BF1875" s="18" t="s">
        <v>5537</v>
      </c>
      <c r="BG1875" s="18" t="s">
        <v>5537</v>
      </c>
      <c r="BH1875" s="18" t="s">
        <v>5537</v>
      </c>
      <c r="BI1875" s="9" t="s">
        <v>5537</v>
      </c>
      <c r="BJ1875" s="14"/>
      <c r="BK1875" s="14" t="s">
        <v>5537</v>
      </c>
      <c r="BL1875" s="14" t="str">
        <f>_xlfn.XLOOKUP(B1875,'[4]cell downs 18042026 17h'!$B:$B,'[4]cell downs 18042026 17h'!$B:$B,"")</f>
        <v/>
      </c>
      <c r="BM1875" s="14" t="str">
        <f>_xlfn.XLOOKUP(B1875,'[5]Cells Huawei 19042026 15h'!$B:$B,'[5]Cells Huawei 19042026 15h'!$B:$B,"")</f>
        <v/>
      </c>
      <c r="BN1875" s="9" t="str">
        <f>_xlfn.XLOOKUP(B1875,'[6]cells down 19042026 9H40'!$B:$B,'[6]cells down 19042026 9H40'!$B:$B,"")</f>
        <v/>
      </c>
      <c r="BO1875" s="9" t="s">
        <v>317</v>
      </c>
      <c r="BP1875" s="9" t="s">
        <v>12</v>
      </c>
      <c r="BQ1875" s="115"/>
    </row>
    <row r="1876" spans="1:69" s="9" customFormat="1" x14ac:dyDescent="0.3">
      <c r="A1876" s="1" t="s">
        <v>4353</v>
      </c>
      <c r="B1876" s="8" t="s">
        <v>4354</v>
      </c>
      <c r="C1876" s="3" t="str">
        <f>_xlfn.XLOOKUP(B1876,'[1]daily break down'!$D:$D,'[1]daily break down'!$E:$E,"")</f>
        <v>CENTRE</v>
      </c>
      <c r="D1876" s="1" t="s">
        <v>21</v>
      </c>
      <c r="E1876" s="1" t="s">
        <v>122</v>
      </c>
      <c r="F1876" s="3" t="s">
        <v>69</v>
      </c>
      <c r="G1876" s="1" t="s">
        <v>1392</v>
      </c>
      <c r="H1876" s="34" t="str">
        <f>_xlfn.XLOOKUP(B1876,[2]CALCULATION!$B:$B,[2]CALCULATION!$H:$H,"")</f>
        <v>ZTE</v>
      </c>
      <c r="I1876" s="28">
        <v>0</v>
      </c>
      <c r="J1876" s="28">
        <v>0</v>
      </c>
      <c r="K1876" s="28">
        <v>0</v>
      </c>
      <c r="L1876" s="28">
        <v>0</v>
      </c>
      <c r="M1876" s="28">
        <v>0</v>
      </c>
      <c r="N1876" s="28">
        <v>0</v>
      </c>
      <c r="O1876" s="28">
        <v>0</v>
      </c>
      <c r="P1876" s="28">
        <v>0</v>
      </c>
      <c r="Q1876" s="28">
        <v>0</v>
      </c>
      <c r="R1876" s="28">
        <v>0</v>
      </c>
      <c r="S1876" s="94">
        <v>0</v>
      </c>
      <c r="T1876" s="94">
        <f>_xlfn.XLOOKUP(B1876,'[3]Nur des jours'!$B:$B,'[3]Nur des jours'!$U:$U,"")</f>
        <v>0</v>
      </c>
      <c r="U1876" s="94">
        <v>0</v>
      </c>
      <c r="V1876" s="94">
        <v>0</v>
      </c>
      <c r="W1876" s="94">
        <v>0</v>
      </c>
      <c r="X1876" s="94">
        <v>0</v>
      </c>
      <c r="Y1876" s="94">
        <v>0</v>
      </c>
      <c r="Z1876" s="94">
        <v>0</v>
      </c>
      <c r="AA1876" s="94">
        <v>0</v>
      </c>
      <c r="AB1876" s="94">
        <v>0</v>
      </c>
      <c r="AC1876" s="94">
        <f>_xlfn.XLOOKUP(B1876,'[3]Nur des jours'!$B:$B,'[3]Nur des jours'!$N:$N,"")</f>
        <v>0</v>
      </c>
      <c r="AD1876" s="94">
        <v>0</v>
      </c>
      <c r="AE1876" s="94">
        <v>0</v>
      </c>
      <c r="AF1876" s="94">
        <v>0</v>
      </c>
      <c r="AG1876" s="94">
        <v>0</v>
      </c>
      <c r="AH1876" s="94">
        <v>0</v>
      </c>
      <c r="AI1876" s="49" t="s">
        <v>5559</v>
      </c>
      <c r="AJ1876" s="49"/>
      <c r="AK1876" s="48" t="str" cm="1">
        <f t="array" ref="AK1876">IFERROR(_xlfn.IFS(
AM1876="MPR ISSUE","PDH",
AM1876="BSS Hardware Issue","BSS",
AM1876="Sites strategiques, MLL, Pylone, etc.","ENVTECH",
AM1876="AKTIVCO DEFAUT GE &amp; POWER Cabinet","AKTIVCO",
AM1876="AKTIVCO Coupure ENEO &amp; Baisse de tension","AKTIVCO GRID ONLY",
AM1876="Coupure ENEO &amp; Baisse de tension","IHS GRID ONLY",
AM1876="Defaut GE &amp; POWER Cabinet","IHS",
AM1876="Sharing","Partners",
AM1876="Sites strategiques &amp; DataCenter","SST &amp; DC",
AM1876="Exclu","Exclu",
AM1876="SAT","SAT",
AM1876="SPARE-ISSUE","SPARE-ISSUE",
AM1876="Fiber CAmtel","TRANS_FO_CAMTEL",
AM1876="Fiber AOF","Fiber AOF",
AM1876="Projet OCM (HUAWEI)","TRAVAUX-HUAWEI",
AM1876="Projet OCM (NOKIA)","TRAVAUX-NOKIA",
AM1876="ACCESS-ISSUE","ACCESS-ISSUE",
AM1876="Projet OCM (ZTE, NOKIA, autres projets)","TRAVAUX OCM",
AM1876="No root CAuse","No root cause",
AM1876="ODU HS","PDH",
AM1876="IP &amp; VLAN","PDH",
AM1876="Warehouse HUAWEI","SPARE-ISSUE",
AM1876="SPARE-HS","SPARE-ISSUE",
AM1876="Power Telco","BSS",AM1876="no impacts","no impacts"
),"")</f>
        <v>no impacts</v>
      </c>
      <c r="AL1876" s="48" t="str" cm="1">
        <f t="array" ref="AL1876">IFERROR(_xlfn.IFS(
AM1876="MPR ISSUE","TX ISSUE",
AM1876="BSS Hardware Issue","RAN ISSUE",
AM1876="Sites strategiques, MLL, Pylone, etc.","ENVTECH",
AM1876="AKTIVCO DEFAUT GE &amp; POWER Cabinet","POWER ISSUE",
AM1876="AKTIVCO Coupure ENEO &amp; Baisse de tension","POWER ISSUE",
AM1876="Coupure ENEO &amp; Baisse de tension","POWER ISSUE",
AM1876="Defaut GE &amp; POWER Cabinet","POWER ISSUE",
AM1876="Sharing","POWER ISSUE",
AM1876="Sites strategiques &amp; DataCenter","POWER ISSUE",
AM1876="Exclu","Exclu",
AM1876="SAT","TX ISSUE",
AM1876="SPARE-ISSUE","SPARE-ISSUE",
AM1876="Fiber CAmtel","TX ISSUE",
AM1876="Fiber AOF","TX ISSUE",
AM1876="Projet OCM (HUAWEI)","TRAVAUX-HUAWEI",
AM1876="Projet OCM (NOKIA)","TRAVAUX -NOKIA",
AM1876="ACCESS-ISSUE","ACCESS-ISSUE",
AM1876="Projet OCM (ZTE, NOKIA, autres projets)","TRAVAUX OCM",
AM1876="No root CAuse","No root cause",
AM1876="ODU HS","TX ISSUE",
AM1876="IP &amp; VLAN","TX ISSUE",
AM1876="Warehouse HUAWEI","SPARE-ISSUE",
AM1876="SPARE-HS","SPARE-ISSUE",
AM1876="Power Telco","RAN ISSUE",AM1876="no impacts","no impacts"
),"")</f>
        <v>no impacts</v>
      </c>
      <c r="AM1876" s="67" t="s">
        <v>5605</v>
      </c>
      <c r="AN1876" s="48" t="str" cm="1">
        <f t="array" ref="AN1876">IFERROR(_xlfn.IFS(
AM1876="MPR ISSUE","ACTIVE",
AM1876="BSS Hardware Issue","ACTIVE",
AM1876="Sites strategiques, MLL, Pylone, etc.","PASSIVE",
AM1876="AKTIVCO DEFAUT GE &amp; POWER Cabinet","PASSIVE",
AM1876="AKTIVCO Coupure ENEO &amp; Baisse de tension","PASSIVE",
AM1876="Coupure ENEO &amp; Baisse de tension","PASSIVE",
AM1876="Defaut GE &amp; POWER Cabinet","PASSIVE",
AM1876="Sharing","PASSIVE",
AM1876="Sites strategiques &amp; DataCenter","PASSIVE",
AM1876="Exclu","Exclu",
AM1876="SAT","ACTIVE",
AM1876="SPARE-ISSUE","SPARE-ISSUE",
AM1876="Fiber CAmtel","ACTIVE",
AM1876="Fiber AOF","ACTIVE",
AM1876="Projet OCM (HUAWEI)","PLANNED WORKS",
AM1876="Projet OCM (NOKIA)","PLANNED WORKS",
AM1876="ACCESS-ISSUE","ACCESS-ISSUE",
AM1876="Projet OCM (ZTE, NOKIA, autres projets)","PLANNED WORKS",
AM1876="No root CAuse","No root cause",
AM1876="ODU HS","ACTIVE",
AM1876="IP &amp; VLAN","ACTIVE",
AM1876="Warehouse HUAWEI","SPARE-ISSUE",
AM1876="SPARE-HS","SPARE-ISSUE",
AM1876="Power Telco","ACTIVE", AM1876="no impacts","no impacts"
),"")</f>
        <v>no impacts</v>
      </c>
      <c r="AO1876" s="93" t="s">
        <v>5537</v>
      </c>
      <c r="AP1876" s="101" t="str">
        <f t="shared" si="53"/>
        <v>SUD_124</v>
      </c>
      <c r="AR1876" s="17" t="s">
        <v>5537</v>
      </c>
      <c r="AS1876" s="7" t="s">
        <v>5537</v>
      </c>
      <c r="AT1876" s="6"/>
      <c r="AU1876" s="7"/>
      <c r="AV1876" s="3" t="s">
        <v>5537</v>
      </c>
      <c r="AW1876" s="18" t="s">
        <v>5537</v>
      </c>
      <c r="AX1876" s="18" t="s">
        <v>5537</v>
      </c>
      <c r="AY1876" s="18" t="s">
        <v>5537</v>
      </c>
      <c r="AZ1876" s="18" t="s">
        <v>5537</v>
      </c>
      <c r="BA1876" s="18" t="s">
        <v>5537</v>
      </c>
      <c r="BB1876" s="18" t="s">
        <v>5537</v>
      </c>
      <c r="BC1876" s="18" t="s">
        <v>5537</v>
      </c>
      <c r="BD1876" s="18" t="s">
        <v>5537</v>
      </c>
      <c r="BE1876" s="18" t="s">
        <v>5537</v>
      </c>
      <c r="BF1876" s="18" t="s">
        <v>5537</v>
      </c>
      <c r="BG1876" s="18" t="s">
        <v>5537</v>
      </c>
      <c r="BH1876" s="18" t="s">
        <v>5537</v>
      </c>
      <c r="BI1876" s="9" t="s">
        <v>5537</v>
      </c>
      <c r="BJ1876" s="14"/>
      <c r="BK1876" s="14" t="s">
        <v>5537</v>
      </c>
      <c r="BL1876" s="14" t="str">
        <f>_xlfn.XLOOKUP(B1876,'[4]cell downs 18042026 17h'!$B:$B,'[4]cell downs 18042026 17h'!$B:$B,"")</f>
        <v/>
      </c>
      <c r="BM1876" s="14" t="str">
        <f>_xlfn.XLOOKUP(B1876,'[5]Cells Huawei 19042026 15h'!$B:$B,'[5]Cells Huawei 19042026 15h'!$B:$B,"")</f>
        <v/>
      </c>
      <c r="BN1876" s="9" t="str">
        <f>_xlfn.XLOOKUP(B1876,'[6]cells down 19042026 9H40'!$B:$B,'[6]cells down 19042026 9H40'!$B:$B,"")</f>
        <v/>
      </c>
      <c r="BO1876" s="9" t="s">
        <v>5537</v>
      </c>
      <c r="BP1876" s="9" t="s">
        <v>66</v>
      </c>
      <c r="BQ1876" s="115"/>
    </row>
    <row r="1877" spans="1:69" s="9" customFormat="1" x14ac:dyDescent="0.3">
      <c r="A1877" s="1" t="s">
        <v>1569</v>
      </c>
      <c r="B1877" s="8" t="s">
        <v>1570</v>
      </c>
      <c r="C1877" s="3" t="str">
        <f>_xlfn.XLOOKUP(B1877,'[1]daily break down'!$D:$D,'[1]daily break down'!$E:$E,"")</f>
        <v>Douala</v>
      </c>
      <c r="D1877" s="1" t="s">
        <v>11</v>
      </c>
      <c r="E1877" s="1" t="s">
        <v>145</v>
      </c>
      <c r="F1877" s="3" t="s">
        <v>31</v>
      </c>
      <c r="G1877" s="1" t="s">
        <v>32</v>
      </c>
      <c r="H1877" s="34" t="str">
        <f>_xlfn.XLOOKUP(B1877,[2]CALCULATION!$B:$B,[2]CALCULATION!$H:$H,"")</f>
        <v>ZTE</v>
      </c>
      <c r="I1877" s="28">
        <v>0</v>
      </c>
      <c r="J1877" s="28">
        <v>0</v>
      </c>
      <c r="K1877" s="28">
        <v>5.0308653865360862</v>
      </c>
      <c r="L1877" s="28">
        <v>0</v>
      </c>
      <c r="M1877" s="28">
        <v>0</v>
      </c>
      <c r="N1877" s="28">
        <v>0</v>
      </c>
      <c r="O1877" s="28">
        <v>0</v>
      </c>
      <c r="P1877" s="28">
        <v>0</v>
      </c>
      <c r="Q1877" s="28">
        <v>1.0041684145043421</v>
      </c>
      <c r="R1877" s="28">
        <v>0</v>
      </c>
      <c r="S1877" s="94">
        <v>0</v>
      </c>
      <c r="T1877" s="94">
        <f>_xlfn.XLOOKUP(B1877,'[3]Nur des jours'!$B:$B,'[3]Nur des jours'!$U:$U,"")</f>
        <v>0</v>
      </c>
      <c r="U1877" s="94">
        <v>0</v>
      </c>
      <c r="V1877" s="94">
        <v>0</v>
      </c>
      <c r="W1877" s="94">
        <v>0</v>
      </c>
      <c r="X1877" s="94">
        <v>0</v>
      </c>
      <c r="Y1877" s="94">
        <v>0</v>
      </c>
      <c r="Z1877" s="94">
        <v>0</v>
      </c>
      <c r="AA1877" s="94">
        <v>0</v>
      </c>
      <c r="AB1877" s="94">
        <v>0</v>
      </c>
      <c r="AC1877" s="94">
        <f>_xlfn.XLOOKUP(B1877,'[3]Nur des jours'!$B:$B,'[3]Nur des jours'!$N:$N,"")</f>
        <v>0</v>
      </c>
      <c r="AD1877" s="94">
        <v>0</v>
      </c>
      <c r="AE1877" s="94">
        <v>0</v>
      </c>
      <c r="AF1877" s="94">
        <v>0</v>
      </c>
      <c r="AG1877" s="94">
        <v>0</v>
      </c>
      <c r="AH1877" s="94">
        <v>0</v>
      </c>
      <c r="AI1877" s="49" t="s">
        <v>5559</v>
      </c>
      <c r="AJ1877" s="49"/>
      <c r="AK1877" s="48" t="str" cm="1">
        <f t="array" ref="AK1877">IFERROR(_xlfn.IFS(
AM1877="MPR ISSUE","PDH",
AM1877="BSS Hardware Issue","BSS",
AM1877="Sites strategiques, MLL, Pylone, etc.","ENVTECH",
AM1877="AKTIVCO DEFAUT GE &amp; POWER Cabinet","AKTIVCO",
AM1877="AKTIVCO Coupure ENEO &amp; Baisse de tension","AKTIVCO GRID ONLY",
AM1877="Coupure ENEO &amp; Baisse de tension","IHS GRID ONLY",
AM1877="Defaut GE &amp; POWER Cabinet","IHS",
AM1877="Sharing","Partners",
AM1877="Sites strategiques &amp; DataCenter","SST &amp; DC",
AM1877="Exclu","Exclu",
AM1877="SAT","SAT",
AM1877="SPARE-ISSUE","SPARE-ISSUE",
AM1877="Fiber CAmtel","TRANS_FO_CAMTEL",
AM1877="Fiber AOF","Fiber AOF",
AM1877="Projet OCM (HUAWEI)","TRAVAUX-HUAWEI",
AM1877="Projet OCM (NOKIA)","TRAVAUX-NOKIA",
AM1877="ACCESS-ISSUE","ACCESS-ISSUE",
AM1877="Projet OCM (ZTE, NOKIA, autres projets)","TRAVAUX OCM",
AM1877="No root CAuse","No root cause",
AM1877="ODU HS","PDH",
AM1877="IP &amp; VLAN","PDH",
AM1877="Warehouse HUAWEI","SPARE-ISSUE",
AM1877="SPARE-HS","SPARE-ISSUE",
AM1877="Power Telco","BSS",AM1877="no impacts","no impacts"
),"")</f>
        <v>no impacts</v>
      </c>
      <c r="AL1877" s="48" t="str" cm="1">
        <f t="array" ref="AL1877">IFERROR(_xlfn.IFS(
AM1877="MPR ISSUE","TX ISSUE",
AM1877="BSS Hardware Issue","RAN ISSUE",
AM1877="Sites strategiques, MLL, Pylone, etc.","ENVTECH",
AM1877="AKTIVCO DEFAUT GE &amp; POWER Cabinet","POWER ISSUE",
AM1877="AKTIVCO Coupure ENEO &amp; Baisse de tension","POWER ISSUE",
AM1877="Coupure ENEO &amp; Baisse de tension","POWER ISSUE",
AM1877="Defaut GE &amp; POWER Cabinet","POWER ISSUE",
AM1877="Sharing","POWER ISSUE",
AM1877="Sites strategiques &amp; DataCenter","POWER ISSUE",
AM1877="Exclu","Exclu",
AM1877="SAT","TX ISSUE",
AM1877="SPARE-ISSUE","SPARE-ISSUE",
AM1877="Fiber CAmtel","TX ISSUE",
AM1877="Fiber AOF","TX ISSUE",
AM1877="Projet OCM (HUAWEI)","TRAVAUX-HUAWEI",
AM1877="Projet OCM (NOKIA)","TRAVAUX -NOKIA",
AM1877="ACCESS-ISSUE","ACCESS-ISSUE",
AM1877="Projet OCM (ZTE, NOKIA, autres projets)","TRAVAUX OCM",
AM1877="No root CAuse","No root cause",
AM1877="ODU HS","TX ISSUE",
AM1877="IP &amp; VLAN","TX ISSUE",
AM1877="Warehouse HUAWEI","SPARE-ISSUE",
AM1877="SPARE-HS","SPARE-ISSUE",
AM1877="Power Telco","RAN ISSUE",AM1877="no impacts","no impacts"
),"")</f>
        <v>no impacts</v>
      </c>
      <c r="AM1877" s="67" t="s">
        <v>5605</v>
      </c>
      <c r="AN1877" s="48" t="str" cm="1">
        <f t="array" ref="AN1877">IFERROR(_xlfn.IFS(
AM1877="MPR ISSUE","ACTIVE",
AM1877="BSS Hardware Issue","ACTIVE",
AM1877="Sites strategiques, MLL, Pylone, etc.","PASSIVE",
AM1877="AKTIVCO DEFAUT GE &amp; POWER Cabinet","PASSIVE",
AM1877="AKTIVCO Coupure ENEO &amp; Baisse de tension","PASSIVE",
AM1877="Coupure ENEO &amp; Baisse de tension","PASSIVE",
AM1877="Defaut GE &amp; POWER Cabinet","PASSIVE",
AM1877="Sharing","PASSIVE",
AM1877="Sites strategiques &amp; DataCenter","PASSIVE",
AM1877="Exclu","Exclu",
AM1877="SAT","ACTIVE",
AM1877="SPARE-ISSUE","SPARE-ISSUE",
AM1877="Fiber CAmtel","ACTIVE",
AM1877="Fiber AOF","ACTIVE",
AM1877="Projet OCM (HUAWEI)","PLANNED WORKS",
AM1877="Projet OCM (NOKIA)","PLANNED WORKS",
AM1877="ACCESS-ISSUE","ACCESS-ISSUE",
AM1877="Projet OCM (ZTE, NOKIA, autres projets)","PLANNED WORKS",
AM1877="No root CAuse","No root cause",
AM1877="ODU HS","ACTIVE",
AM1877="IP &amp; VLAN","ACTIVE",
AM1877="Warehouse HUAWEI","SPARE-ISSUE",
AM1877="SPARE-HS","SPARE-ISSUE",
AM1877="Power Telco","ACTIVE", AM1877="no impacts","no impacts"
),"")</f>
        <v>no impacts</v>
      </c>
      <c r="AO1877" s="93" t="s">
        <v>5537</v>
      </c>
      <c r="AP1877" s="101" t="str">
        <f t="shared" si="53"/>
        <v>LIT_008</v>
      </c>
      <c r="AR1877" s="17" t="s">
        <v>5537</v>
      </c>
      <c r="AS1877" s="7" t="s">
        <v>5537</v>
      </c>
      <c r="AT1877" s="6"/>
      <c r="AU1877" s="7"/>
      <c r="AV1877" s="3" t="s">
        <v>5537</v>
      </c>
      <c r="AW1877" s="18" t="s">
        <v>5537</v>
      </c>
      <c r="AX1877" s="18" t="s">
        <v>5537</v>
      </c>
      <c r="AY1877" s="18" t="s">
        <v>5537</v>
      </c>
      <c r="AZ1877" s="18" t="s">
        <v>5537</v>
      </c>
      <c r="BA1877" s="18" t="s">
        <v>5537</v>
      </c>
      <c r="BB1877" s="18" t="s">
        <v>5537</v>
      </c>
      <c r="BC1877" s="18" t="s">
        <v>5537</v>
      </c>
      <c r="BD1877" s="18" t="s">
        <v>5537</v>
      </c>
      <c r="BE1877" s="18" t="s">
        <v>5537</v>
      </c>
      <c r="BF1877" s="18" t="s">
        <v>5537</v>
      </c>
      <c r="BG1877" s="18" t="s">
        <v>5537</v>
      </c>
      <c r="BH1877" s="18" t="s">
        <v>5537</v>
      </c>
      <c r="BI1877" s="9" t="s">
        <v>5537</v>
      </c>
      <c r="BJ1877" s="14"/>
      <c r="BK1877" s="14" t="s">
        <v>5537</v>
      </c>
      <c r="BL1877" s="14" t="str">
        <f>_xlfn.XLOOKUP(B1877,'[4]cell downs 18042026 17h'!$B:$B,'[4]cell downs 18042026 17h'!$B:$B,"")</f>
        <v/>
      </c>
      <c r="BM1877" s="14" t="str">
        <f>_xlfn.XLOOKUP(B1877,'[5]Cells Huawei 19042026 15h'!$B:$B,'[5]Cells Huawei 19042026 15h'!$B:$B,"")</f>
        <v/>
      </c>
      <c r="BN1877" s="9" t="str">
        <f>_xlfn.XLOOKUP(B1877,'[6]cells down 19042026 9H40'!$B:$B,'[6]cells down 19042026 9H40'!$B:$B,"")</f>
        <v/>
      </c>
      <c r="BO1877" s="9" t="s">
        <v>1570</v>
      </c>
      <c r="BP1877" s="9" t="s">
        <v>12</v>
      </c>
      <c r="BQ1877" s="115"/>
    </row>
    <row r="1878" spans="1:69" s="9" customFormat="1" x14ac:dyDescent="0.3">
      <c r="A1878" s="1" t="s">
        <v>2827</v>
      </c>
      <c r="B1878" s="8" t="s">
        <v>2828</v>
      </c>
      <c r="C1878" s="3" t="str">
        <f>_xlfn.XLOOKUP(B1878,'[1]daily break down'!$D:$D,'[1]daily break down'!$E:$E,"")</f>
        <v>Douala</v>
      </c>
      <c r="D1878" s="1" t="s">
        <v>11</v>
      </c>
      <c r="E1878" s="1" t="s">
        <v>145</v>
      </c>
      <c r="F1878" s="3" t="s">
        <v>31</v>
      </c>
      <c r="G1878" s="1" t="s">
        <v>32</v>
      </c>
      <c r="H1878" s="34" t="str">
        <f>_xlfn.XLOOKUP(B1878,[2]CALCULATION!$B:$B,[2]CALCULATION!$H:$H,"")</f>
        <v>ZTE</v>
      </c>
      <c r="I1878" s="28">
        <v>0</v>
      </c>
      <c r="J1878" s="28">
        <v>0</v>
      </c>
      <c r="K1878" s="28">
        <v>0</v>
      </c>
      <c r="L1878" s="28">
        <v>0</v>
      </c>
      <c r="M1878" s="28">
        <v>0</v>
      </c>
      <c r="N1878" s="28">
        <v>0</v>
      </c>
      <c r="O1878" s="28">
        <v>0</v>
      </c>
      <c r="P1878" s="28">
        <v>0</v>
      </c>
      <c r="Q1878" s="28">
        <v>0</v>
      </c>
      <c r="R1878" s="28">
        <v>0</v>
      </c>
      <c r="S1878" s="94">
        <v>0</v>
      </c>
      <c r="T1878" s="94">
        <f>_xlfn.XLOOKUP(B1878,'[3]Nur des jours'!$B:$B,'[3]Nur des jours'!$U:$U,"")</f>
        <v>0</v>
      </c>
      <c r="U1878" s="94">
        <v>0</v>
      </c>
      <c r="V1878" s="94">
        <v>0</v>
      </c>
      <c r="W1878" s="94">
        <v>0</v>
      </c>
      <c r="X1878" s="94">
        <v>0</v>
      </c>
      <c r="Y1878" s="94">
        <v>0</v>
      </c>
      <c r="Z1878" s="94">
        <v>0</v>
      </c>
      <c r="AA1878" s="94">
        <v>0</v>
      </c>
      <c r="AB1878" s="94">
        <v>0</v>
      </c>
      <c r="AC1878" s="94">
        <f>_xlfn.XLOOKUP(B1878,'[3]Nur des jours'!$B:$B,'[3]Nur des jours'!$N:$N,"")</f>
        <v>0</v>
      </c>
      <c r="AD1878" s="94">
        <v>0</v>
      </c>
      <c r="AE1878" s="94">
        <v>0</v>
      </c>
      <c r="AF1878" s="94">
        <v>0</v>
      </c>
      <c r="AG1878" s="94">
        <v>0</v>
      </c>
      <c r="AH1878" s="94">
        <v>0</v>
      </c>
      <c r="AI1878" s="49" t="s">
        <v>5559</v>
      </c>
      <c r="AJ1878" s="49"/>
      <c r="AK1878" s="48" t="str" cm="1">
        <f t="array" ref="AK1878">IFERROR(_xlfn.IFS(
AM1878="MPR ISSUE","PDH",
AM1878="BSS Hardware Issue","BSS",
AM1878="Sites strategiques, MLL, Pylone, etc.","ENVTECH",
AM1878="AKTIVCO DEFAUT GE &amp; POWER Cabinet","AKTIVCO",
AM1878="AKTIVCO Coupure ENEO &amp; Baisse de tension","AKTIVCO GRID ONLY",
AM1878="Coupure ENEO &amp; Baisse de tension","IHS GRID ONLY",
AM1878="Defaut GE &amp; POWER Cabinet","IHS",
AM1878="Sharing","Partners",
AM1878="Sites strategiques &amp; DataCenter","SST &amp; DC",
AM1878="Exclu","Exclu",
AM1878="SAT","SAT",
AM1878="SPARE-ISSUE","SPARE-ISSUE",
AM1878="Fiber CAmtel","TRANS_FO_CAMTEL",
AM1878="Fiber AOF","Fiber AOF",
AM1878="Projet OCM (HUAWEI)","TRAVAUX-HUAWEI",
AM1878="Projet OCM (NOKIA)","TRAVAUX-NOKIA",
AM1878="ACCESS-ISSUE","ACCESS-ISSUE",
AM1878="Projet OCM (ZTE, NOKIA, autres projets)","TRAVAUX OCM",
AM1878="No root CAuse","No root cause",
AM1878="ODU HS","PDH",
AM1878="IP &amp; VLAN","PDH",
AM1878="Warehouse HUAWEI","SPARE-ISSUE",
AM1878="SPARE-HS","SPARE-ISSUE",
AM1878="Power Telco","BSS",AM1878="no impacts","no impacts"
),"")</f>
        <v>no impacts</v>
      </c>
      <c r="AL1878" s="48" t="str" cm="1">
        <f t="array" ref="AL1878">IFERROR(_xlfn.IFS(
AM1878="MPR ISSUE","TX ISSUE",
AM1878="BSS Hardware Issue","RAN ISSUE",
AM1878="Sites strategiques, MLL, Pylone, etc.","ENVTECH",
AM1878="AKTIVCO DEFAUT GE &amp; POWER Cabinet","POWER ISSUE",
AM1878="AKTIVCO Coupure ENEO &amp; Baisse de tension","POWER ISSUE",
AM1878="Coupure ENEO &amp; Baisse de tension","POWER ISSUE",
AM1878="Defaut GE &amp; POWER Cabinet","POWER ISSUE",
AM1878="Sharing","POWER ISSUE",
AM1878="Sites strategiques &amp; DataCenter","POWER ISSUE",
AM1878="Exclu","Exclu",
AM1878="SAT","TX ISSUE",
AM1878="SPARE-ISSUE","SPARE-ISSUE",
AM1878="Fiber CAmtel","TX ISSUE",
AM1878="Fiber AOF","TX ISSUE",
AM1878="Projet OCM (HUAWEI)","TRAVAUX-HUAWEI",
AM1878="Projet OCM (NOKIA)","TRAVAUX -NOKIA",
AM1878="ACCESS-ISSUE","ACCESS-ISSUE",
AM1878="Projet OCM (ZTE, NOKIA, autres projets)","TRAVAUX OCM",
AM1878="No root CAuse","No root cause",
AM1878="ODU HS","TX ISSUE",
AM1878="IP &amp; VLAN","TX ISSUE",
AM1878="Warehouse HUAWEI","SPARE-ISSUE",
AM1878="SPARE-HS","SPARE-ISSUE",
AM1878="Power Telco","RAN ISSUE",AM1878="no impacts","no impacts"
),"")</f>
        <v>no impacts</v>
      </c>
      <c r="AM1878" s="67" t="s">
        <v>5605</v>
      </c>
      <c r="AN1878" s="48" t="str" cm="1">
        <f t="array" ref="AN1878">IFERROR(_xlfn.IFS(
AM1878="MPR ISSUE","ACTIVE",
AM1878="BSS Hardware Issue","ACTIVE",
AM1878="Sites strategiques, MLL, Pylone, etc.","PASSIVE",
AM1878="AKTIVCO DEFAUT GE &amp; POWER Cabinet","PASSIVE",
AM1878="AKTIVCO Coupure ENEO &amp; Baisse de tension","PASSIVE",
AM1878="Coupure ENEO &amp; Baisse de tension","PASSIVE",
AM1878="Defaut GE &amp; POWER Cabinet","PASSIVE",
AM1878="Sharing","PASSIVE",
AM1878="Sites strategiques &amp; DataCenter","PASSIVE",
AM1878="Exclu","Exclu",
AM1878="SAT","ACTIVE",
AM1878="SPARE-ISSUE","SPARE-ISSUE",
AM1878="Fiber CAmtel","ACTIVE",
AM1878="Fiber AOF","ACTIVE",
AM1878="Projet OCM (HUAWEI)","PLANNED WORKS",
AM1878="Projet OCM (NOKIA)","PLANNED WORKS",
AM1878="ACCESS-ISSUE","ACCESS-ISSUE",
AM1878="Projet OCM (ZTE, NOKIA, autres projets)","PLANNED WORKS",
AM1878="No root CAuse","No root cause",
AM1878="ODU HS","ACTIVE",
AM1878="IP &amp; VLAN","ACTIVE",
AM1878="Warehouse HUAWEI","SPARE-ISSUE",
AM1878="SPARE-HS","SPARE-ISSUE",
AM1878="Power Telco","ACTIVE", AM1878="no impacts","no impacts"
),"")</f>
        <v>no impacts</v>
      </c>
      <c r="AO1878" s="93" t="s">
        <v>5537</v>
      </c>
      <c r="AP1878" s="101" t="str">
        <f t="shared" si="53"/>
        <v>LIT_382</v>
      </c>
      <c r="AR1878" s="17" t="s">
        <v>5537</v>
      </c>
      <c r="AS1878" s="7" t="s">
        <v>5537</v>
      </c>
      <c r="AT1878" s="6"/>
      <c r="AU1878" s="7"/>
      <c r="AV1878" s="3" t="s">
        <v>5537</v>
      </c>
      <c r="AW1878" s="18" t="s">
        <v>5537</v>
      </c>
      <c r="AX1878" s="18" t="s">
        <v>5537</v>
      </c>
      <c r="AY1878" s="18" t="s">
        <v>5537</v>
      </c>
      <c r="AZ1878" s="18" t="s">
        <v>5537</v>
      </c>
      <c r="BA1878" s="18" t="s">
        <v>5537</v>
      </c>
      <c r="BB1878" s="18" t="s">
        <v>5537</v>
      </c>
      <c r="BC1878" s="18" t="s">
        <v>5537</v>
      </c>
      <c r="BD1878" s="18" t="s">
        <v>5537</v>
      </c>
      <c r="BE1878" s="18" t="s">
        <v>5537</v>
      </c>
      <c r="BF1878" s="18" t="s">
        <v>5537</v>
      </c>
      <c r="BG1878" s="18" t="s">
        <v>5537</v>
      </c>
      <c r="BH1878" s="18" t="s">
        <v>5537</v>
      </c>
      <c r="BI1878" s="9" t="s">
        <v>5537</v>
      </c>
      <c r="BJ1878" s="14"/>
      <c r="BK1878" s="14" t="s">
        <v>5537</v>
      </c>
      <c r="BL1878" s="14" t="str">
        <f>_xlfn.XLOOKUP(B1878,'[4]cell downs 18042026 17h'!$B:$B,'[4]cell downs 18042026 17h'!$B:$B,"")</f>
        <v/>
      </c>
      <c r="BM1878" s="14" t="str">
        <f>_xlfn.XLOOKUP(B1878,'[5]Cells Huawei 19042026 15h'!$B:$B,'[5]Cells Huawei 19042026 15h'!$B:$B,"")</f>
        <v/>
      </c>
      <c r="BN1878" s="9" t="str">
        <f>_xlfn.XLOOKUP(B1878,'[6]cells down 19042026 9H40'!$B:$B,'[6]cells down 19042026 9H40'!$B:$B,"")</f>
        <v/>
      </c>
      <c r="BO1878" s="9" t="s">
        <v>2828</v>
      </c>
      <c r="BP1878" s="9" t="s">
        <v>5537</v>
      </c>
      <c r="BQ1878" s="115"/>
    </row>
    <row r="1879" spans="1:69" s="9" customFormat="1" x14ac:dyDescent="0.3">
      <c r="A1879" s="1" t="s">
        <v>2770</v>
      </c>
      <c r="B1879" s="8" t="s">
        <v>2771</v>
      </c>
      <c r="C1879" s="3" t="str">
        <f>_xlfn.XLOOKUP(B1879,'[1]daily break down'!$D:$D,'[1]daily break down'!$E:$E,"")</f>
        <v>Douala</v>
      </c>
      <c r="D1879" s="1" t="s">
        <v>11</v>
      </c>
      <c r="E1879" s="1" t="s">
        <v>12</v>
      </c>
      <c r="F1879" s="3" t="s">
        <v>31</v>
      </c>
      <c r="G1879" s="1" t="s">
        <v>32</v>
      </c>
      <c r="H1879" s="34" t="str">
        <f>_xlfn.XLOOKUP(B1879,[2]CALCULATION!$B:$B,[2]CALCULATION!$H:$H,"")</f>
        <v>ZTE</v>
      </c>
      <c r="I1879" s="28">
        <v>0</v>
      </c>
      <c r="J1879" s="28">
        <v>0</v>
      </c>
      <c r="K1879" s="28">
        <v>0</v>
      </c>
      <c r="L1879" s="28">
        <v>0</v>
      </c>
      <c r="M1879" s="28">
        <v>0</v>
      </c>
      <c r="N1879" s="28">
        <v>0</v>
      </c>
      <c r="O1879" s="28">
        <v>0</v>
      </c>
      <c r="P1879" s="28">
        <v>0</v>
      </c>
      <c r="Q1879" s="28">
        <v>0</v>
      </c>
      <c r="R1879" s="28">
        <v>0</v>
      </c>
      <c r="S1879" s="94">
        <v>0</v>
      </c>
      <c r="T1879" s="94">
        <f>_xlfn.XLOOKUP(B1879,'[3]Nur des jours'!$B:$B,'[3]Nur des jours'!$U:$U,"")</f>
        <v>0</v>
      </c>
      <c r="U1879" s="94">
        <v>0</v>
      </c>
      <c r="V1879" s="94">
        <v>0</v>
      </c>
      <c r="W1879" s="94">
        <v>0</v>
      </c>
      <c r="X1879" s="94">
        <v>0</v>
      </c>
      <c r="Y1879" s="94">
        <v>0</v>
      </c>
      <c r="Z1879" s="94">
        <v>0</v>
      </c>
      <c r="AA1879" s="94">
        <v>0</v>
      </c>
      <c r="AB1879" s="94">
        <v>0</v>
      </c>
      <c r="AC1879" s="94">
        <f>_xlfn.XLOOKUP(B1879,'[3]Nur des jours'!$B:$B,'[3]Nur des jours'!$N:$N,"")</f>
        <v>0</v>
      </c>
      <c r="AD1879" s="94">
        <v>0</v>
      </c>
      <c r="AE1879" s="94">
        <v>0</v>
      </c>
      <c r="AF1879" s="94">
        <v>0</v>
      </c>
      <c r="AG1879" s="94">
        <v>0</v>
      </c>
      <c r="AH1879" s="94">
        <v>0</v>
      </c>
      <c r="AI1879" s="49" t="s">
        <v>5559</v>
      </c>
      <c r="AJ1879" s="49"/>
      <c r="AK1879" s="48" t="str" cm="1">
        <f t="array" ref="AK1879">IFERROR(_xlfn.IFS(
AM1879="MPR ISSUE","PDH",
AM1879="BSS Hardware Issue","BSS",
AM1879="Sites strategiques, MLL, Pylone, etc.","ENVTECH",
AM1879="AKTIVCO DEFAUT GE &amp; POWER Cabinet","AKTIVCO",
AM1879="AKTIVCO Coupure ENEO &amp; Baisse de tension","AKTIVCO GRID ONLY",
AM1879="Coupure ENEO &amp; Baisse de tension","IHS GRID ONLY",
AM1879="Defaut GE &amp; POWER Cabinet","IHS",
AM1879="Sharing","Partners",
AM1879="Sites strategiques &amp; DataCenter","SST &amp; DC",
AM1879="Exclu","Exclu",
AM1879="SAT","SAT",
AM1879="SPARE-ISSUE","SPARE-ISSUE",
AM1879="Fiber CAmtel","TRANS_FO_CAMTEL",
AM1879="Fiber AOF","Fiber AOF",
AM1879="Projet OCM (HUAWEI)","TRAVAUX-HUAWEI",
AM1879="Projet OCM (NOKIA)","TRAVAUX-NOKIA",
AM1879="ACCESS-ISSUE","ACCESS-ISSUE",
AM1879="Projet OCM (ZTE, NOKIA, autres projets)","TRAVAUX OCM",
AM1879="No root CAuse","No root cause",
AM1879="ODU HS","PDH",
AM1879="IP &amp; VLAN","PDH",
AM1879="Warehouse HUAWEI","SPARE-ISSUE",
AM1879="SPARE-HS","SPARE-ISSUE",
AM1879="Power Telco","BSS",AM1879="no impacts","no impacts"
),"")</f>
        <v>no impacts</v>
      </c>
      <c r="AL1879" s="48" t="str" cm="1">
        <f t="array" ref="AL1879">IFERROR(_xlfn.IFS(
AM1879="MPR ISSUE","TX ISSUE",
AM1879="BSS Hardware Issue","RAN ISSUE",
AM1879="Sites strategiques, MLL, Pylone, etc.","ENVTECH",
AM1879="AKTIVCO DEFAUT GE &amp; POWER Cabinet","POWER ISSUE",
AM1879="AKTIVCO Coupure ENEO &amp; Baisse de tension","POWER ISSUE",
AM1879="Coupure ENEO &amp; Baisse de tension","POWER ISSUE",
AM1879="Defaut GE &amp; POWER Cabinet","POWER ISSUE",
AM1879="Sharing","POWER ISSUE",
AM1879="Sites strategiques &amp; DataCenter","POWER ISSUE",
AM1879="Exclu","Exclu",
AM1879="SAT","TX ISSUE",
AM1879="SPARE-ISSUE","SPARE-ISSUE",
AM1879="Fiber CAmtel","TX ISSUE",
AM1879="Fiber AOF","TX ISSUE",
AM1879="Projet OCM (HUAWEI)","TRAVAUX-HUAWEI",
AM1879="Projet OCM (NOKIA)","TRAVAUX -NOKIA",
AM1879="ACCESS-ISSUE","ACCESS-ISSUE",
AM1879="Projet OCM (ZTE, NOKIA, autres projets)","TRAVAUX OCM",
AM1879="No root CAuse","No root cause",
AM1879="ODU HS","TX ISSUE",
AM1879="IP &amp; VLAN","TX ISSUE",
AM1879="Warehouse HUAWEI","SPARE-ISSUE",
AM1879="SPARE-HS","SPARE-ISSUE",
AM1879="Power Telco","RAN ISSUE",AM1879="no impacts","no impacts"
),"")</f>
        <v>no impacts</v>
      </c>
      <c r="AM1879" s="67" t="s">
        <v>5605</v>
      </c>
      <c r="AN1879" s="48" t="str" cm="1">
        <f t="array" ref="AN1879">IFERROR(_xlfn.IFS(
AM1879="MPR ISSUE","ACTIVE",
AM1879="BSS Hardware Issue","ACTIVE",
AM1879="Sites strategiques, MLL, Pylone, etc.","PASSIVE",
AM1879="AKTIVCO DEFAUT GE &amp; POWER Cabinet","PASSIVE",
AM1879="AKTIVCO Coupure ENEO &amp; Baisse de tension","PASSIVE",
AM1879="Coupure ENEO &amp; Baisse de tension","PASSIVE",
AM1879="Defaut GE &amp; POWER Cabinet","PASSIVE",
AM1879="Sharing","PASSIVE",
AM1879="Sites strategiques &amp; DataCenter","PASSIVE",
AM1879="Exclu","Exclu",
AM1879="SAT","ACTIVE",
AM1879="SPARE-ISSUE","SPARE-ISSUE",
AM1879="Fiber CAmtel","ACTIVE",
AM1879="Fiber AOF","ACTIVE",
AM1879="Projet OCM (HUAWEI)","PLANNED WORKS",
AM1879="Projet OCM (NOKIA)","PLANNED WORKS",
AM1879="ACCESS-ISSUE","ACCESS-ISSUE",
AM1879="Projet OCM (ZTE, NOKIA, autres projets)","PLANNED WORKS",
AM1879="No root CAuse","No root cause",
AM1879="ODU HS","ACTIVE",
AM1879="IP &amp; VLAN","ACTIVE",
AM1879="Warehouse HUAWEI","SPARE-ISSUE",
AM1879="SPARE-HS","SPARE-ISSUE",
AM1879="Power Telco","ACTIVE", AM1879="no impacts","no impacts"
),"")</f>
        <v>no impacts</v>
      </c>
      <c r="AO1879" s="93" t="s">
        <v>5537</v>
      </c>
      <c r="AP1879" s="101" t="str">
        <f t="shared" si="53"/>
        <v>LIT_427</v>
      </c>
      <c r="AR1879" s="17" t="s">
        <v>5537</v>
      </c>
      <c r="AS1879" s="7" t="s">
        <v>5537</v>
      </c>
      <c r="AT1879" s="6"/>
      <c r="AU1879" s="7"/>
      <c r="AV1879" s="3" t="s">
        <v>5537</v>
      </c>
      <c r="AW1879" s="18" t="s">
        <v>5537</v>
      </c>
      <c r="AX1879" s="18" t="s">
        <v>5537</v>
      </c>
      <c r="AY1879" s="18" t="s">
        <v>5537</v>
      </c>
      <c r="AZ1879" s="18" t="s">
        <v>5537</v>
      </c>
      <c r="BA1879" s="18" t="s">
        <v>5537</v>
      </c>
      <c r="BB1879" s="18" t="s">
        <v>5537</v>
      </c>
      <c r="BC1879" s="18" t="s">
        <v>5537</v>
      </c>
      <c r="BD1879" s="18" t="s">
        <v>5537</v>
      </c>
      <c r="BE1879" s="18" t="s">
        <v>5537</v>
      </c>
      <c r="BF1879" s="18" t="s">
        <v>5537</v>
      </c>
      <c r="BG1879" s="18" t="s">
        <v>5537</v>
      </c>
      <c r="BH1879" s="18" t="s">
        <v>5537</v>
      </c>
      <c r="BI1879" s="9" t="s">
        <v>5537</v>
      </c>
      <c r="BJ1879" s="14"/>
      <c r="BK1879" s="14" t="s">
        <v>5537</v>
      </c>
      <c r="BL1879" s="14" t="str">
        <f>_xlfn.XLOOKUP(B1879,'[4]cell downs 18042026 17h'!$B:$B,'[4]cell downs 18042026 17h'!$B:$B,"")</f>
        <v/>
      </c>
      <c r="BM1879" s="14" t="str">
        <f>_xlfn.XLOOKUP(B1879,'[5]Cells Huawei 19042026 15h'!$B:$B,'[5]Cells Huawei 19042026 15h'!$B:$B,"")</f>
        <v/>
      </c>
      <c r="BN1879" s="9" t="str">
        <f>_xlfn.XLOOKUP(B1879,'[6]cells down 19042026 9H40'!$B:$B,'[6]cells down 19042026 9H40'!$B:$B,"")</f>
        <v/>
      </c>
      <c r="BO1879" s="9" t="s">
        <v>2771</v>
      </c>
      <c r="BP1879" s="9" t="s">
        <v>594</v>
      </c>
      <c r="BQ1879" s="115"/>
    </row>
    <row r="1880" spans="1:69" s="9" customFormat="1" x14ac:dyDescent="0.3">
      <c r="A1880" s="1" t="s">
        <v>825</v>
      </c>
      <c r="B1880" s="8" t="s">
        <v>826</v>
      </c>
      <c r="C1880" s="3" t="str">
        <f>_xlfn.XLOOKUP(B1880,'[1]daily break down'!$D:$D,'[1]daily break down'!$E:$E,"")</f>
        <v>Douala</v>
      </c>
      <c r="D1880" s="1" t="s">
        <v>21</v>
      </c>
      <c r="E1880" s="1" t="s">
        <v>36</v>
      </c>
      <c r="F1880" s="3" t="s">
        <v>31</v>
      </c>
      <c r="G1880" s="1" t="s">
        <v>32</v>
      </c>
      <c r="H1880" s="34" t="str">
        <f>_xlfn.XLOOKUP(B1880,[2]CALCULATION!$B:$B,[2]CALCULATION!$H:$H,"")</f>
        <v>ZTE</v>
      </c>
      <c r="I1880" s="28">
        <v>0</v>
      </c>
      <c r="J1880" s="28">
        <v>0</v>
      </c>
      <c r="K1880" s="28">
        <v>0</v>
      </c>
      <c r="L1880" s="28">
        <v>0</v>
      </c>
      <c r="M1880" s="28">
        <v>0</v>
      </c>
      <c r="N1880" s="28">
        <v>0</v>
      </c>
      <c r="O1880" s="28">
        <v>0</v>
      </c>
      <c r="P1880" s="28">
        <v>0</v>
      </c>
      <c r="Q1880" s="28">
        <v>0</v>
      </c>
      <c r="R1880" s="28">
        <v>0</v>
      </c>
      <c r="S1880" s="94">
        <v>0</v>
      </c>
      <c r="T1880" s="94">
        <f>_xlfn.XLOOKUP(B1880,'[3]Nur des jours'!$B:$B,'[3]Nur des jours'!$U:$U,"")</f>
        <v>0</v>
      </c>
      <c r="U1880" s="94">
        <v>0</v>
      </c>
      <c r="V1880" s="94">
        <v>0</v>
      </c>
      <c r="W1880" s="94">
        <v>0</v>
      </c>
      <c r="X1880" s="94">
        <v>0</v>
      </c>
      <c r="Y1880" s="94">
        <v>0</v>
      </c>
      <c r="Z1880" s="94">
        <v>0</v>
      </c>
      <c r="AA1880" s="94">
        <v>0</v>
      </c>
      <c r="AB1880" s="94">
        <v>0</v>
      </c>
      <c r="AC1880" s="94">
        <f>_xlfn.XLOOKUP(B1880,'[3]Nur des jours'!$B:$B,'[3]Nur des jours'!$N:$N,"")</f>
        <v>0</v>
      </c>
      <c r="AD1880" s="94">
        <v>0</v>
      </c>
      <c r="AE1880" s="94">
        <v>0</v>
      </c>
      <c r="AF1880" s="94">
        <v>0</v>
      </c>
      <c r="AG1880" s="94">
        <v>0</v>
      </c>
      <c r="AH1880" s="94">
        <v>0</v>
      </c>
      <c r="AI1880" s="49" t="s">
        <v>5559</v>
      </c>
      <c r="AJ1880" s="49"/>
      <c r="AK1880" s="48" t="str" cm="1">
        <f t="array" ref="AK1880">IFERROR(_xlfn.IFS(
AM1880="MPR ISSUE","PDH",
AM1880="BSS Hardware Issue","BSS",
AM1880="Sites strategiques, MLL, Pylone, etc.","ENVTECH",
AM1880="AKTIVCO DEFAUT GE &amp; POWER Cabinet","AKTIVCO",
AM1880="AKTIVCO Coupure ENEO &amp; Baisse de tension","AKTIVCO GRID ONLY",
AM1880="Coupure ENEO &amp; Baisse de tension","IHS GRID ONLY",
AM1880="Defaut GE &amp; POWER Cabinet","IHS",
AM1880="Sharing","Partners",
AM1880="Sites strategiques &amp; DataCenter","SST &amp; DC",
AM1880="Exclu","Exclu",
AM1880="SAT","SAT",
AM1880="SPARE-ISSUE","SPARE-ISSUE",
AM1880="Fiber CAmtel","TRANS_FO_CAMTEL",
AM1880="Fiber AOF","Fiber AOF",
AM1880="Projet OCM (HUAWEI)","TRAVAUX-HUAWEI",
AM1880="Projet OCM (NOKIA)","TRAVAUX-NOKIA",
AM1880="ACCESS-ISSUE","ACCESS-ISSUE",
AM1880="Projet OCM (ZTE, NOKIA, autres projets)","TRAVAUX OCM",
AM1880="No root CAuse","No root cause",
AM1880="ODU HS","PDH",
AM1880="IP &amp; VLAN","PDH",
AM1880="Warehouse HUAWEI","SPARE-ISSUE",
AM1880="SPARE-HS","SPARE-ISSUE",
AM1880="Power Telco","BSS",AM1880="no impacts","no impacts"
),"")</f>
        <v>no impacts</v>
      </c>
      <c r="AL1880" s="48" t="str" cm="1">
        <f t="array" ref="AL1880">IFERROR(_xlfn.IFS(
AM1880="MPR ISSUE","TX ISSUE",
AM1880="BSS Hardware Issue","RAN ISSUE",
AM1880="Sites strategiques, MLL, Pylone, etc.","ENVTECH",
AM1880="AKTIVCO DEFAUT GE &amp; POWER Cabinet","POWER ISSUE",
AM1880="AKTIVCO Coupure ENEO &amp; Baisse de tension","POWER ISSUE",
AM1880="Coupure ENEO &amp; Baisse de tension","POWER ISSUE",
AM1880="Defaut GE &amp; POWER Cabinet","POWER ISSUE",
AM1880="Sharing","POWER ISSUE",
AM1880="Sites strategiques &amp; DataCenter","POWER ISSUE",
AM1880="Exclu","Exclu",
AM1880="SAT","TX ISSUE",
AM1880="SPARE-ISSUE","SPARE-ISSUE",
AM1880="Fiber CAmtel","TX ISSUE",
AM1880="Fiber AOF","TX ISSUE",
AM1880="Projet OCM (HUAWEI)","TRAVAUX-HUAWEI",
AM1880="Projet OCM (NOKIA)","TRAVAUX -NOKIA",
AM1880="ACCESS-ISSUE","ACCESS-ISSUE",
AM1880="Projet OCM (ZTE, NOKIA, autres projets)","TRAVAUX OCM",
AM1880="No root CAuse","No root cause",
AM1880="ODU HS","TX ISSUE",
AM1880="IP &amp; VLAN","TX ISSUE",
AM1880="Warehouse HUAWEI","SPARE-ISSUE",
AM1880="SPARE-HS","SPARE-ISSUE",
AM1880="Power Telco","RAN ISSUE",AM1880="no impacts","no impacts"
),"")</f>
        <v>no impacts</v>
      </c>
      <c r="AM1880" s="67" t="s">
        <v>5605</v>
      </c>
      <c r="AN1880" s="48" t="str" cm="1">
        <f t="array" ref="AN1880">IFERROR(_xlfn.IFS(
AM1880="MPR ISSUE","ACTIVE",
AM1880="BSS Hardware Issue","ACTIVE",
AM1880="Sites strategiques, MLL, Pylone, etc.","PASSIVE",
AM1880="AKTIVCO DEFAUT GE &amp; POWER Cabinet","PASSIVE",
AM1880="AKTIVCO Coupure ENEO &amp; Baisse de tension","PASSIVE",
AM1880="Coupure ENEO &amp; Baisse de tension","PASSIVE",
AM1880="Defaut GE &amp; POWER Cabinet","PASSIVE",
AM1880="Sharing","PASSIVE",
AM1880="Sites strategiques &amp; DataCenter","PASSIVE",
AM1880="Exclu","Exclu",
AM1880="SAT","ACTIVE",
AM1880="SPARE-ISSUE","SPARE-ISSUE",
AM1880="Fiber CAmtel","ACTIVE",
AM1880="Fiber AOF","ACTIVE",
AM1880="Projet OCM (HUAWEI)","PLANNED WORKS",
AM1880="Projet OCM (NOKIA)","PLANNED WORKS",
AM1880="ACCESS-ISSUE","ACCESS-ISSUE",
AM1880="Projet OCM (ZTE, NOKIA, autres projets)","PLANNED WORKS",
AM1880="No root CAuse","No root cause",
AM1880="ODU HS","ACTIVE",
AM1880="IP &amp; VLAN","ACTIVE",
AM1880="Warehouse HUAWEI","SPARE-ISSUE",
AM1880="SPARE-HS","SPARE-ISSUE",
AM1880="Power Telco","ACTIVE", AM1880="no impacts","no impacts"
),"")</f>
        <v>no impacts</v>
      </c>
      <c r="AO1880" s="93" t="s">
        <v>5537</v>
      </c>
      <c r="AP1880" s="101" t="str">
        <f t="shared" si="53"/>
        <v>LIT_731</v>
      </c>
      <c r="AR1880" s="17" t="s">
        <v>5537</v>
      </c>
      <c r="AS1880" s="7" t="s">
        <v>5537</v>
      </c>
      <c r="AT1880" s="6"/>
      <c r="AU1880" s="7"/>
      <c r="AV1880" s="3" t="s">
        <v>5537</v>
      </c>
      <c r="AW1880" s="18" t="s">
        <v>5537</v>
      </c>
      <c r="AX1880" s="18" t="s">
        <v>5537</v>
      </c>
      <c r="AY1880" s="18" t="s">
        <v>5537</v>
      </c>
      <c r="AZ1880" s="18" t="s">
        <v>5537</v>
      </c>
      <c r="BA1880" s="18" t="s">
        <v>5537</v>
      </c>
      <c r="BB1880" s="18" t="s">
        <v>5537</v>
      </c>
      <c r="BC1880" s="18" t="s">
        <v>5537</v>
      </c>
      <c r="BD1880" s="18" t="s">
        <v>5537</v>
      </c>
      <c r="BE1880" s="18" t="s">
        <v>5537</v>
      </c>
      <c r="BF1880" s="18" t="s">
        <v>5537</v>
      </c>
      <c r="BG1880" s="18" t="s">
        <v>5537</v>
      </c>
      <c r="BH1880" s="18" t="s">
        <v>5537</v>
      </c>
      <c r="BI1880" s="9" t="s">
        <v>5537</v>
      </c>
      <c r="BJ1880" s="14"/>
      <c r="BK1880" s="14" t="s">
        <v>5537</v>
      </c>
      <c r="BL1880" s="14" t="str">
        <f>_xlfn.XLOOKUP(B1880,'[4]cell downs 18042026 17h'!$B:$B,'[4]cell downs 18042026 17h'!$B:$B,"")</f>
        <v/>
      </c>
      <c r="BM1880" s="14" t="str">
        <f>_xlfn.XLOOKUP(B1880,'[5]Cells Huawei 19042026 15h'!$B:$B,'[5]Cells Huawei 19042026 15h'!$B:$B,"")</f>
        <v/>
      </c>
      <c r="BN1880" s="9" t="str">
        <f>_xlfn.XLOOKUP(B1880,'[6]cells down 19042026 9H40'!$B:$B,'[6]cells down 19042026 9H40'!$B:$B,"")</f>
        <v/>
      </c>
      <c r="BO1880" s="9" t="s">
        <v>5537</v>
      </c>
      <c r="BP1880" s="9" t="s">
        <v>5537</v>
      </c>
      <c r="BQ1880" s="115"/>
    </row>
    <row r="1881" spans="1:69" s="9" customFormat="1" x14ac:dyDescent="0.3">
      <c r="A1881" s="19" t="s">
        <v>5414</v>
      </c>
      <c r="B1881" s="26" t="s">
        <v>5415</v>
      </c>
      <c r="C1881" s="3" t="str">
        <f>_xlfn.XLOOKUP(B1881,'[1]daily break down'!$D:$D,'[1]daily break down'!$E:$E,"")</f>
        <v>Garoua</v>
      </c>
      <c r="D1881" s="19" t="s">
        <v>357</v>
      </c>
      <c r="E1881" s="19" t="s">
        <v>987</v>
      </c>
      <c r="F1881" s="19" t="s">
        <v>5403</v>
      </c>
      <c r="G1881" s="19" t="s">
        <v>24</v>
      </c>
      <c r="H1881" s="32" t="str">
        <f>_xlfn.XLOOKUP(B1881,[2]CALCULATION!$B:$B,[2]CALCULATION!$H:$H,"")</f>
        <v>Huawei</v>
      </c>
      <c r="I1881" s="28">
        <v>0</v>
      </c>
      <c r="J1881" s="28">
        <v>0</v>
      </c>
      <c r="K1881" s="28">
        <v>0</v>
      </c>
      <c r="L1881" s="28">
        <v>0</v>
      </c>
      <c r="M1881" s="28">
        <v>0</v>
      </c>
      <c r="N1881" s="28">
        <v>0</v>
      </c>
      <c r="O1881" s="28">
        <v>0</v>
      </c>
      <c r="P1881" s="28">
        <v>0</v>
      </c>
      <c r="Q1881" s="28">
        <v>8.9175391586979543E-5</v>
      </c>
      <c r="R1881" s="28">
        <v>0</v>
      </c>
      <c r="S1881" s="94">
        <v>0</v>
      </c>
      <c r="T1881" s="94">
        <f>_xlfn.XLOOKUP(B1881,'[3]Nur des jours'!$B:$B,'[3]Nur des jours'!$U:$U,"")</f>
        <v>0</v>
      </c>
      <c r="U1881" s="94">
        <v>0</v>
      </c>
      <c r="V1881" s="94">
        <v>0</v>
      </c>
      <c r="W1881" s="94">
        <v>0</v>
      </c>
      <c r="X1881" s="94">
        <v>0</v>
      </c>
      <c r="Y1881" s="94">
        <v>0</v>
      </c>
      <c r="Z1881" s="94">
        <v>0</v>
      </c>
      <c r="AA1881" s="94">
        <v>0</v>
      </c>
      <c r="AB1881" s="94">
        <v>0</v>
      </c>
      <c r="AC1881" s="94">
        <f>_xlfn.XLOOKUP(B1881,'[3]Nur des jours'!$B:$B,'[3]Nur des jours'!$N:$N,"")</f>
        <v>0</v>
      </c>
      <c r="AD1881" s="94">
        <v>0</v>
      </c>
      <c r="AE1881" s="94">
        <v>0</v>
      </c>
      <c r="AF1881" s="94">
        <v>0</v>
      </c>
      <c r="AG1881" s="94">
        <v>0</v>
      </c>
      <c r="AH1881" s="94">
        <v>0</v>
      </c>
      <c r="AI1881" s="49" t="s">
        <v>5559</v>
      </c>
      <c r="AJ1881" s="49"/>
      <c r="AK1881" s="48" t="str" cm="1">
        <f t="array" ref="AK1881">IFERROR(_xlfn.IFS(
AM1881="MPR ISSUE","PDH",
AM1881="BSS Hardware Issue","BSS",
AM1881="Sites strategiques, MLL, Pylone, etc.","ENVTECH",
AM1881="AKTIVCO DEFAUT GE &amp; POWER Cabinet","AKTIVCO",
AM1881="AKTIVCO Coupure ENEO &amp; Baisse de tension","AKTIVCO GRID ONLY",
AM1881="Coupure ENEO &amp; Baisse de tension","IHS GRID ONLY",
AM1881="Defaut GE &amp; POWER Cabinet","IHS",
AM1881="Sharing","Partners",
AM1881="Sites strategiques &amp; DataCenter","SST &amp; DC",
AM1881="Exclu","Exclu",
AM1881="SAT","SAT",
AM1881="SPARE-ISSUE","SPARE-ISSUE",
AM1881="Fiber CAmtel","TRANS_FO_CAMTEL",
AM1881="Fiber AOF","Fiber AOF",
AM1881="Projet OCM (HUAWEI)","TRAVAUX-HUAWEI",
AM1881="Projet OCM (NOKIA)","TRAVAUX-NOKIA",
AM1881="ACCESS-ISSUE","ACCESS-ISSUE",
AM1881="Projet OCM (ZTE, NOKIA, autres projets)","TRAVAUX OCM",
AM1881="No root CAuse","No root cause",
AM1881="ODU HS","PDH",
AM1881="IP &amp; VLAN","PDH",
AM1881="Warehouse HUAWEI","SPARE-ISSUE",
AM1881="SPARE-HS","SPARE-ISSUE",
AM1881="Power Telco","BSS",AM1881="no impacts","no impacts"
),"")</f>
        <v>no impacts</v>
      </c>
      <c r="AL1881" s="48" t="str" cm="1">
        <f t="array" ref="AL1881">IFERROR(_xlfn.IFS(
AM1881="MPR ISSUE","TX ISSUE",
AM1881="BSS Hardware Issue","RAN ISSUE",
AM1881="Sites strategiques, MLL, Pylone, etc.","ENVTECH",
AM1881="AKTIVCO DEFAUT GE &amp; POWER Cabinet","POWER ISSUE",
AM1881="AKTIVCO Coupure ENEO &amp; Baisse de tension","POWER ISSUE",
AM1881="Coupure ENEO &amp; Baisse de tension","POWER ISSUE",
AM1881="Defaut GE &amp; POWER Cabinet","POWER ISSUE",
AM1881="Sharing","POWER ISSUE",
AM1881="Sites strategiques &amp; DataCenter","POWER ISSUE",
AM1881="Exclu","Exclu",
AM1881="SAT","TX ISSUE",
AM1881="SPARE-ISSUE","SPARE-ISSUE",
AM1881="Fiber CAmtel","TX ISSUE",
AM1881="Fiber AOF","TX ISSUE",
AM1881="Projet OCM (HUAWEI)","TRAVAUX-HUAWEI",
AM1881="Projet OCM (NOKIA)","TRAVAUX -NOKIA",
AM1881="ACCESS-ISSUE","ACCESS-ISSUE",
AM1881="Projet OCM (ZTE, NOKIA, autres projets)","TRAVAUX OCM",
AM1881="No root CAuse","No root cause",
AM1881="ODU HS","TX ISSUE",
AM1881="IP &amp; VLAN","TX ISSUE",
AM1881="Warehouse HUAWEI","SPARE-ISSUE",
AM1881="SPARE-HS","SPARE-ISSUE",
AM1881="Power Telco","RAN ISSUE",AM1881="no impacts","no impacts"
),"")</f>
        <v>no impacts</v>
      </c>
      <c r="AM1881" s="67" t="s">
        <v>5605</v>
      </c>
      <c r="AN1881" s="48" t="str" cm="1">
        <f t="array" ref="AN1881">IFERROR(_xlfn.IFS(
AM1881="MPR ISSUE","ACTIVE",
AM1881="BSS Hardware Issue","ACTIVE",
AM1881="Sites strategiques, MLL, Pylone, etc.","PASSIVE",
AM1881="AKTIVCO DEFAUT GE &amp; POWER Cabinet","PASSIVE",
AM1881="AKTIVCO Coupure ENEO &amp; Baisse de tension","PASSIVE",
AM1881="Coupure ENEO &amp; Baisse de tension","PASSIVE",
AM1881="Defaut GE &amp; POWER Cabinet","PASSIVE",
AM1881="Sharing","PASSIVE",
AM1881="Sites strategiques &amp; DataCenter","PASSIVE",
AM1881="Exclu","Exclu",
AM1881="SAT","ACTIVE",
AM1881="SPARE-ISSUE","SPARE-ISSUE",
AM1881="Fiber CAmtel","ACTIVE",
AM1881="Fiber AOF","ACTIVE",
AM1881="Projet OCM (HUAWEI)","PLANNED WORKS",
AM1881="Projet OCM (NOKIA)","PLANNED WORKS",
AM1881="ACCESS-ISSUE","ACCESS-ISSUE",
AM1881="Projet OCM (ZTE, NOKIA, autres projets)","PLANNED WORKS",
AM1881="No root CAuse","No root cause",
AM1881="ODU HS","ACTIVE",
AM1881="IP &amp; VLAN","ACTIVE",
AM1881="Warehouse HUAWEI","SPARE-ISSUE",
AM1881="SPARE-HS","SPARE-ISSUE",
AM1881="Power Telco","ACTIVE", AM1881="no impacts","no impacts"
),"")</f>
        <v>no impacts</v>
      </c>
      <c r="AO1881" s="93" t="s">
        <v>5537</v>
      </c>
      <c r="AP1881" s="101" t="str">
        <f t="shared" si="53"/>
        <v>NRD_260</v>
      </c>
      <c r="AR1881" s="17" t="s">
        <v>5537</v>
      </c>
      <c r="AS1881" s="7" t="s">
        <v>5537</v>
      </c>
      <c r="AT1881" s="6"/>
      <c r="AU1881" s="7"/>
      <c r="AV1881" s="3" t="s">
        <v>5537</v>
      </c>
      <c r="AW1881" s="18" t="s">
        <v>5537</v>
      </c>
      <c r="AX1881" s="18" t="s">
        <v>5537</v>
      </c>
      <c r="AY1881" s="18" t="s">
        <v>5537</v>
      </c>
      <c r="AZ1881" s="18" t="s">
        <v>5537</v>
      </c>
      <c r="BA1881" s="18" t="s">
        <v>5537</v>
      </c>
      <c r="BB1881" s="18" t="s">
        <v>5537</v>
      </c>
      <c r="BC1881" s="18" t="s">
        <v>5537</v>
      </c>
      <c r="BD1881" s="18" t="s">
        <v>5537</v>
      </c>
      <c r="BE1881" s="18" t="s">
        <v>5537</v>
      </c>
      <c r="BF1881" s="18" t="s">
        <v>5537</v>
      </c>
      <c r="BG1881" s="18" t="s">
        <v>5537</v>
      </c>
      <c r="BH1881" s="18" t="s">
        <v>5537</v>
      </c>
      <c r="BI1881" s="9" t="s">
        <v>5537</v>
      </c>
      <c r="BJ1881" s="14"/>
      <c r="BK1881" s="14" t="s">
        <v>5537</v>
      </c>
      <c r="BL1881" s="14" t="str">
        <f>_xlfn.XLOOKUP(B1881,'[4]cell downs 18042026 17h'!$B:$B,'[4]cell downs 18042026 17h'!$B:$B,"")</f>
        <v/>
      </c>
      <c r="BM1881" s="14" t="str">
        <f>_xlfn.XLOOKUP(B1881,'[5]Cells Huawei 19042026 15h'!$B:$B,'[5]Cells Huawei 19042026 15h'!$B:$B,"")</f>
        <v/>
      </c>
      <c r="BN1881" s="9" t="str">
        <f>_xlfn.XLOOKUP(B1881,'[6]cells down 19042026 9H40'!$B:$B,'[6]cells down 19042026 9H40'!$B:$B,"")</f>
        <v/>
      </c>
      <c r="BO1881" s="9" t="s">
        <v>5537</v>
      </c>
      <c r="BP1881" s="9" t="s">
        <v>594</v>
      </c>
      <c r="BQ1881" s="115"/>
    </row>
    <row r="1882" spans="1:69" s="9" customFormat="1" x14ac:dyDescent="0.3">
      <c r="A1882" s="1" t="s">
        <v>2740</v>
      </c>
      <c r="B1882" s="8" t="s">
        <v>2741</v>
      </c>
      <c r="C1882" s="3" t="str">
        <f>_xlfn.XLOOKUP(B1882,'[1]daily break down'!$D:$D,'[1]daily break down'!$E:$E,"")</f>
        <v>Douala</v>
      </c>
      <c r="D1882" s="1" t="s">
        <v>11</v>
      </c>
      <c r="E1882" s="1" t="s">
        <v>12</v>
      </c>
      <c r="F1882" s="3" t="s">
        <v>31</v>
      </c>
      <c r="G1882" s="1" t="s">
        <v>32</v>
      </c>
      <c r="H1882" s="34" t="str">
        <f>_xlfn.XLOOKUP(B1882,[2]CALCULATION!$B:$B,[2]CALCULATION!$H:$H,"")</f>
        <v>ZTE</v>
      </c>
      <c r="I1882" s="28">
        <v>0</v>
      </c>
      <c r="J1882" s="28">
        <v>0</v>
      </c>
      <c r="K1882" s="28">
        <v>0</v>
      </c>
      <c r="L1882" s="28">
        <v>0</v>
      </c>
      <c r="M1882" s="28">
        <v>0</v>
      </c>
      <c r="N1882" s="28">
        <v>0</v>
      </c>
      <c r="O1882" s="28">
        <v>0</v>
      </c>
      <c r="P1882" s="28">
        <v>0</v>
      </c>
      <c r="Q1882" s="28">
        <v>0</v>
      </c>
      <c r="R1882" s="28">
        <v>0</v>
      </c>
      <c r="S1882" s="94">
        <v>0</v>
      </c>
      <c r="T1882" s="94">
        <f>_xlfn.XLOOKUP(B1882,'[3]Nur des jours'!$B:$B,'[3]Nur des jours'!$U:$U,"")</f>
        <v>0</v>
      </c>
      <c r="U1882" s="94">
        <v>0</v>
      </c>
      <c r="V1882" s="94">
        <v>0</v>
      </c>
      <c r="W1882" s="94">
        <v>0</v>
      </c>
      <c r="X1882" s="94">
        <v>0</v>
      </c>
      <c r="Y1882" s="94">
        <v>0</v>
      </c>
      <c r="Z1882" s="94">
        <v>0</v>
      </c>
      <c r="AA1882" s="94">
        <v>0</v>
      </c>
      <c r="AB1882" s="94">
        <v>0</v>
      </c>
      <c r="AC1882" s="94">
        <f>_xlfn.XLOOKUP(B1882,'[3]Nur des jours'!$B:$B,'[3]Nur des jours'!$N:$N,"")</f>
        <v>0</v>
      </c>
      <c r="AD1882" s="94">
        <v>0</v>
      </c>
      <c r="AE1882" s="94">
        <v>0</v>
      </c>
      <c r="AF1882" s="94">
        <v>0</v>
      </c>
      <c r="AG1882" s="94">
        <v>0</v>
      </c>
      <c r="AH1882" s="94">
        <v>0</v>
      </c>
      <c r="AI1882" s="49" t="s">
        <v>5559</v>
      </c>
      <c r="AJ1882" s="49"/>
      <c r="AK1882" s="48" t="str" cm="1">
        <f t="array" ref="AK1882">IFERROR(_xlfn.IFS(
AM1882="MPR ISSUE","PDH",
AM1882="BSS Hardware Issue","BSS",
AM1882="Sites strategiques, MLL, Pylone, etc.","ENVTECH",
AM1882="AKTIVCO DEFAUT GE &amp; POWER Cabinet","AKTIVCO",
AM1882="AKTIVCO Coupure ENEO &amp; Baisse de tension","AKTIVCO GRID ONLY",
AM1882="Coupure ENEO &amp; Baisse de tension","IHS GRID ONLY",
AM1882="Defaut GE &amp; POWER Cabinet","IHS",
AM1882="Sharing","Partners",
AM1882="Sites strategiques &amp; DataCenter","SST &amp; DC",
AM1882="Exclu","Exclu",
AM1882="SAT","SAT",
AM1882="SPARE-ISSUE","SPARE-ISSUE",
AM1882="Fiber CAmtel","TRANS_FO_CAMTEL",
AM1882="Fiber AOF","Fiber AOF",
AM1882="Projet OCM (HUAWEI)","TRAVAUX-HUAWEI",
AM1882="Projet OCM (NOKIA)","TRAVAUX-NOKIA",
AM1882="ACCESS-ISSUE","ACCESS-ISSUE",
AM1882="Projet OCM (ZTE, NOKIA, autres projets)","TRAVAUX OCM",
AM1882="No root CAuse","No root cause",
AM1882="ODU HS","PDH",
AM1882="IP &amp; VLAN","PDH",
AM1882="Warehouse HUAWEI","SPARE-ISSUE",
AM1882="SPARE-HS","SPARE-ISSUE",
AM1882="Power Telco","BSS",AM1882="no impacts","no impacts"
),"")</f>
        <v>no impacts</v>
      </c>
      <c r="AL1882" s="48" t="str" cm="1">
        <f t="array" ref="AL1882">IFERROR(_xlfn.IFS(
AM1882="MPR ISSUE","TX ISSUE",
AM1882="BSS Hardware Issue","RAN ISSUE",
AM1882="Sites strategiques, MLL, Pylone, etc.","ENVTECH",
AM1882="AKTIVCO DEFAUT GE &amp; POWER Cabinet","POWER ISSUE",
AM1882="AKTIVCO Coupure ENEO &amp; Baisse de tension","POWER ISSUE",
AM1882="Coupure ENEO &amp; Baisse de tension","POWER ISSUE",
AM1882="Defaut GE &amp; POWER Cabinet","POWER ISSUE",
AM1882="Sharing","POWER ISSUE",
AM1882="Sites strategiques &amp; DataCenter","POWER ISSUE",
AM1882="Exclu","Exclu",
AM1882="SAT","TX ISSUE",
AM1882="SPARE-ISSUE","SPARE-ISSUE",
AM1882="Fiber CAmtel","TX ISSUE",
AM1882="Fiber AOF","TX ISSUE",
AM1882="Projet OCM (HUAWEI)","TRAVAUX-HUAWEI",
AM1882="Projet OCM (NOKIA)","TRAVAUX -NOKIA",
AM1882="ACCESS-ISSUE","ACCESS-ISSUE",
AM1882="Projet OCM (ZTE, NOKIA, autres projets)","TRAVAUX OCM",
AM1882="No root CAuse","No root cause",
AM1882="ODU HS","TX ISSUE",
AM1882="IP &amp; VLAN","TX ISSUE",
AM1882="Warehouse HUAWEI","SPARE-ISSUE",
AM1882="SPARE-HS","SPARE-ISSUE",
AM1882="Power Telco","RAN ISSUE",AM1882="no impacts","no impacts"
),"")</f>
        <v>no impacts</v>
      </c>
      <c r="AM1882" s="67" t="s">
        <v>5605</v>
      </c>
      <c r="AN1882" s="48" t="str" cm="1">
        <f t="array" ref="AN1882">IFERROR(_xlfn.IFS(
AM1882="MPR ISSUE","ACTIVE",
AM1882="BSS Hardware Issue","ACTIVE",
AM1882="Sites strategiques, MLL, Pylone, etc.","PASSIVE",
AM1882="AKTIVCO DEFAUT GE &amp; POWER Cabinet","PASSIVE",
AM1882="AKTIVCO Coupure ENEO &amp; Baisse de tension","PASSIVE",
AM1882="Coupure ENEO &amp; Baisse de tension","PASSIVE",
AM1882="Defaut GE &amp; POWER Cabinet","PASSIVE",
AM1882="Sharing","PASSIVE",
AM1882="Sites strategiques &amp; DataCenter","PASSIVE",
AM1882="Exclu","Exclu",
AM1882="SAT","ACTIVE",
AM1882="SPARE-ISSUE","SPARE-ISSUE",
AM1882="Fiber CAmtel","ACTIVE",
AM1882="Fiber AOF","ACTIVE",
AM1882="Projet OCM (HUAWEI)","PLANNED WORKS",
AM1882="Projet OCM (NOKIA)","PLANNED WORKS",
AM1882="ACCESS-ISSUE","ACCESS-ISSUE",
AM1882="Projet OCM (ZTE, NOKIA, autres projets)","PLANNED WORKS",
AM1882="No root CAuse","No root cause",
AM1882="ODU HS","ACTIVE",
AM1882="IP &amp; VLAN","ACTIVE",
AM1882="Warehouse HUAWEI","SPARE-ISSUE",
AM1882="SPARE-HS","SPARE-ISSUE",
AM1882="Power Telco","ACTIVE", AM1882="no impacts","no impacts"
),"")</f>
        <v>no impacts</v>
      </c>
      <c r="AO1882" s="93" t="s">
        <v>5537</v>
      </c>
      <c r="AP1882" s="101" t="str">
        <f t="shared" si="53"/>
        <v>LIT_525</v>
      </c>
      <c r="AR1882" s="17" t="s">
        <v>5537</v>
      </c>
      <c r="AS1882" s="7" t="s">
        <v>5537</v>
      </c>
      <c r="AT1882" s="6"/>
      <c r="AU1882" s="7"/>
      <c r="AV1882" s="3" t="s">
        <v>5537</v>
      </c>
      <c r="AW1882" s="18" t="s">
        <v>5537</v>
      </c>
      <c r="AX1882" s="18" t="s">
        <v>5537</v>
      </c>
      <c r="AY1882" s="18" t="s">
        <v>5537</v>
      </c>
      <c r="AZ1882" s="18" t="s">
        <v>5537</v>
      </c>
      <c r="BA1882" s="18" t="s">
        <v>5537</v>
      </c>
      <c r="BB1882" s="18" t="s">
        <v>5537</v>
      </c>
      <c r="BC1882" s="18" t="s">
        <v>5537</v>
      </c>
      <c r="BD1882" s="18" t="s">
        <v>5537</v>
      </c>
      <c r="BE1882" s="18" t="s">
        <v>5537</v>
      </c>
      <c r="BF1882" s="18" t="s">
        <v>5537</v>
      </c>
      <c r="BG1882" s="18" t="s">
        <v>5537</v>
      </c>
      <c r="BH1882" s="18" t="s">
        <v>5537</v>
      </c>
      <c r="BI1882" s="9" t="s">
        <v>5537</v>
      </c>
      <c r="BJ1882" s="14"/>
      <c r="BK1882" s="14" t="s">
        <v>5537</v>
      </c>
      <c r="BL1882" s="14" t="str">
        <f>_xlfn.XLOOKUP(B1882,'[4]cell downs 18042026 17h'!$B:$B,'[4]cell downs 18042026 17h'!$B:$B,"")</f>
        <v/>
      </c>
      <c r="BM1882" s="14" t="str">
        <f>_xlfn.XLOOKUP(B1882,'[5]Cells Huawei 19042026 15h'!$B:$B,'[5]Cells Huawei 19042026 15h'!$B:$B,"")</f>
        <v/>
      </c>
      <c r="BN1882" s="9" t="str">
        <f>_xlfn.XLOOKUP(B1882,'[6]cells down 19042026 9H40'!$B:$B,'[6]cells down 19042026 9H40'!$B:$B,"")</f>
        <v/>
      </c>
      <c r="BO1882" s="9" t="s">
        <v>2741</v>
      </c>
      <c r="BP1882" s="9" t="s">
        <v>12</v>
      </c>
      <c r="BQ1882" s="115"/>
    </row>
    <row r="1883" spans="1:69" s="9" customFormat="1" x14ac:dyDescent="0.3">
      <c r="A1883" s="1" t="s">
        <v>3374</v>
      </c>
      <c r="B1883" s="8" t="s">
        <v>3375</v>
      </c>
      <c r="C1883" s="3" t="str">
        <f>_xlfn.XLOOKUP(B1883,'[1]daily break down'!$D:$D,'[1]daily break down'!$E:$E,"")</f>
        <v>Douala</v>
      </c>
      <c r="D1883" s="1"/>
      <c r="E1883" s="1"/>
      <c r="F1883" s="3" t="s">
        <v>31</v>
      </c>
      <c r="G1883" s="1" t="s">
        <v>32</v>
      </c>
      <c r="H1883" s="34" t="str">
        <f>_xlfn.XLOOKUP(B1883,[2]CALCULATION!$B:$B,[2]CALCULATION!$H:$H,"")</f>
        <v>ZTE</v>
      </c>
      <c r="I1883" s="28">
        <v>0</v>
      </c>
      <c r="J1883" s="28">
        <v>0</v>
      </c>
      <c r="K1883" s="28">
        <v>0</v>
      </c>
      <c r="L1883" s="28">
        <v>0</v>
      </c>
      <c r="M1883" s="28">
        <v>0</v>
      </c>
      <c r="N1883" s="28">
        <v>0</v>
      </c>
      <c r="O1883" s="28">
        <v>0</v>
      </c>
      <c r="P1883" s="28">
        <v>0</v>
      </c>
      <c r="Q1883" s="28">
        <v>0</v>
      </c>
      <c r="R1883" s="28">
        <v>0</v>
      </c>
      <c r="S1883" s="94">
        <v>0</v>
      </c>
      <c r="T1883" s="94">
        <f>_xlfn.XLOOKUP(B1883,'[3]Nur des jours'!$B:$B,'[3]Nur des jours'!$U:$U,"")</f>
        <v>0</v>
      </c>
      <c r="U1883" s="94">
        <v>0</v>
      </c>
      <c r="V1883" s="94">
        <v>0</v>
      </c>
      <c r="W1883" s="94">
        <v>0</v>
      </c>
      <c r="X1883" s="94">
        <v>0</v>
      </c>
      <c r="Y1883" s="94">
        <v>0</v>
      </c>
      <c r="Z1883" s="94">
        <v>0</v>
      </c>
      <c r="AA1883" s="94">
        <v>0</v>
      </c>
      <c r="AB1883" s="94">
        <v>0</v>
      </c>
      <c r="AC1883" s="94">
        <f>_xlfn.XLOOKUP(B1883,'[3]Nur des jours'!$B:$B,'[3]Nur des jours'!$N:$N,"")</f>
        <v>0</v>
      </c>
      <c r="AD1883" s="94">
        <v>0</v>
      </c>
      <c r="AE1883" s="94">
        <v>0</v>
      </c>
      <c r="AF1883" s="94">
        <v>0</v>
      </c>
      <c r="AG1883" s="94">
        <v>0</v>
      </c>
      <c r="AH1883" s="94">
        <v>0</v>
      </c>
      <c r="AI1883" s="49" t="s">
        <v>5559</v>
      </c>
      <c r="AJ1883" s="49"/>
      <c r="AK1883" s="48" t="str" cm="1">
        <f t="array" ref="AK1883">IFERROR(_xlfn.IFS(
AM1883="MPR ISSUE","PDH",
AM1883="BSS Hardware Issue","BSS",
AM1883="Sites strategiques, MLL, Pylone, etc.","ENVTECH",
AM1883="AKTIVCO DEFAUT GE &amp; POWER Cabinet","AKTIVCO",
AM1883="AKTIVCO Coupure ENEO &amp; Baisse de tension","AKTIVCO GRID ONLY",
AM1883="Coupure ENEO &amp; Baisse de tension","IHS GRID ONLY",
AM1883="Defaut GE &amp; POWER Cabinet","IHS",
AM1883="Sharing","Partners",
AM1883="Sites strategiques &amp; DataCenter","SST &amp; DC",
AM1883="Exclu","Exclu",
AM1883="SAT","SAT",
AM1883="SPARE-ISSUE","SPARE-ISSUE",
AM1883="Fiber CAmtel","TRANS_FO_CAMTEL",
AM1883="Fiber AOF","Fiber AOF",
AM1883="Projet OCM (HUAWEI)","TRAVAUX-HUAWEI",
AM1883="Projet OCM (NOKIA)","TRAVAUX-NOKIA",
AM1883="ACCESS-ISSUE","ACCESS-ISSUE",
AM1883="Projet OCM (ZTE, NOKIA, autres projets)","TRAVAUX OCM",
AM1883="No root CAuse","No root cause",
AM1883="ODU HS","PDH",
AM1883="IP &amp; VLAN","PDH",
AM1883="Warehouse HUAWEI","SPARE-ISSUE",
AM1883="SPARE-HS","SPARE-ISSUE",
AM1883="Power Telco","BSS",AM1883="no impacts","no impacts"
),"")</f>
        <v>no impacts</v>
      </c>
      <c r="AL1883" s="48" t="str" cm="1">
        <f t="array" ref="AL1883">IFERROR(_xlfn.IFS(
AM1883="MPR ISSUE","TX ISSUE",
AM1883="BSS Hardware Issue","RAN ISSUE",
AM1883="Sites strategiques, MLL, Pylone, etc.","ENVTECH",
AM1883="AKTIVCO DEFAUT GE &amp; POWER Cabinet","POWER ISSUE",
AM1883="AKTIVCO Coupure ENEO &amp; Baisse de tension","POWER ISSUE",
AM1883="Coupure ENEO &amp; Baisse de tension","POWER ISSUE",
AM1883="Defaut GE &amp; POWER Cabinet","POWER ISSUE",
AM1883="Sharing","POWER ISSUE",
AM1883="Sites strategiques &amp; DataCenter","POWER ISSUE",
AM1883="Exclu","Exclu",
AM1883="SAT","TX ISSUE",
AM1883="SPARE-ISSUE","SPARE-ISSUE",
AM1883="Fiber CAmtel","TX ISSUE",
AM1883="Fiber AOF","TX ISSUE",
AM1883="Projet OCM (HUAWEI)","TRAVAUX-HUAWEI",
AM1883="Projet OCM (NOKIA)","TRAVAUX -NOKIA",
AM1883="ACCESS-ISSUE","ACCESS-ISSUE",
AM1883="Projet OCM (ZTE, NOKIA, autres projets)","TRAVAUX OCM",
AM1883="No root CAuse","No root cause",
AM1883="ODU HS","TX ISSUE",
AM1883="IP &amp; VLAN","TX ISSUE",
AM1883="Warehouse HUAWEI","SPARE-ISSUE",
AM1883="SPARE-HS","SPARE-ISSUE",
AM1883="Power Telco","RAN ISSUE",AM1883="no impacts","no impacts"
),"")</f>
        <v>no impacts</v>
      </c>
      <c r="AM1883" s="67" t="s">
        <v>5605</v>
      </c>
      <c r="AN1883" s="48" t="str" cm="1">
        <f t="array" ref="AN1883">IFERROR(_xlfn.IFS(
AM1883="MPR ISSUE","ACTIVE",
AM1883="BSS Hardware Issue","ACTIVE",
AM1883="Sites strategiques, MLL, Pylone, etc.","PASSIVE",
AM1883="AKTIVCO DEFAUT GE &amp; POWER Cabinet","PASSIVE",
AM1883="AKTIVCO Coupure ENEO &amp; Baisse de tension","PASSIVE",
AM1883="Coupure ENEO &amp; Baisse de tension","PASSIVE",
AM1883="Defaut GE &amp; POWER Cabinet","PASSIVE",
AM1883="Sharing","PASSIVE",
AM1883="Sites strategiques &amp; DataCenter","PASSIVE",
AM1883="Exclu","Exclu",
AM1883="SAT","ACTIVE",
AM1883="SPARE-ISSUE","SPARE-ISSUE",
AM1883="Fiber CAmtel","ACTIVE",
AM1883="Fiber AOF","ACTIVE",
AM1883="Projet OCM (HUAWEI)","PLANNED WORKS",
AM1883="Projet OCM (NOKIA)","PLANNED WORKS",
AM1883="ACCESS-ISSUE","ACCESS-ISSUE",
AM1883="Projet OCM (ZTE, NOKIA, autres projets)","PLANNED WORKS",
AM1883="No root CAuse","No root cause",
AM1883="ODU HS","ACTIVE",
AM1883="IP &amp; VLAN","ACTIVE",
AM1883="Warehouse HUAWEI","SPARE-ISSUE",
AM1883="SPARE-HS","SPARE-ISSUE",
AM1883="Power Telco","ACTIVE", AM1883="no impacts","no impacts"
),"")</f>
        <v>no impacts</v>
      </c>
      <c r="AO1883" s="93" t="s">
        <v>5537</v>
      </c>
      <c r="AP1883" s="101" t="str">
        <f t="shared" si="53"/>
        <v>LIT_703</v>
      </c>
      <c r="AR1883" s="17" t="s">
        <v>5537</v>
      </c>
      <c r="AS1883" s="7" t="s">
        <v>5537</v>
      </c>
      <c r="AT1883" s="6"/>
      <c r="AU1883" s="7"/>
      <c r="AV1883" s="3" t="s">
        <v>5537</v>
      </c>
      <c r="AW1883" s="18" t="s">
        <v>5537</v>
      </c>
      <c r="AX1883" s="18" t="s">
        <v>5537</v>
      </c>
      <c r="AY1883" s="18" t="s">
        <v>5537</v>
      </c>
      <c r="AZ1883" s="18" t="s">
        <v>5537</v>
      </c>
      <c r="BA1883" s="18" t="s">
        <v>5537</v>
      </c>
      <c r="BB1883" s="18" t="s">
        <v>5537</v>
      </c>
      <c r="BC1883" s="18" t="s">
        <v>5537</v>
      </c>
      <c r="BD1883" s="18" t="s">
        <v>5537</v>
      </c>
      <c r="BE1883" s="18" t="s">
        <v>5537</v>
      </c>
      <c r="BF1883" s="18" t="s">
        <v>5537</v>
      </c>
      <c r="BG1883" s="18" t="s">
        <v>5537</v>
      </c>
      <c r="BH1883" s="18" t="s">
        <v>5537</v>
      </c>
      <c r="BI1883" s="9" t="s">
        <v>5537</v>
      </c>
      <c r="BJ1883" s="14"/>
      <c r="BK1883" s="14" t="s">
        <v>5537</v>
      </c>
      <c r="BL1883" s="14" t="str">
        <f>_xlfn.XLOOKUP(B1883,'[4]cell downs 18042026 17h'!$B:$B,'[4]cell downs 18042026 17h'!$B:$B,"")</f>
        <v/>
      </c>
      <c r="BM1883" s="14" t="str">
        <f>_xlfn.XLOOKUP(B1883,'[5]Cells Huawei 19042026 15h'!$B:$B,'[5]Cells Huawei 19042026 15h'!$B:$B,"")</f>
        <v/>
      </c>
      <c r="BN1883" s="9" t="str">
        <f>_xlfn.XLOOKUP(B1883,'[6]cells down 19042026 9H40'!$B:$B,'[6]cells down 19042026 9H40'!$B:$B,"")</f>
        <v/>
      </c>
      <c r="BO1883" s="9" t="s">
        <v>5537</v>
      </c>
      <c r="BP1883" s="9" t="s">
        <v>12</v>
      </c>
      <c r="BQ1883" s="115"/>
    </row>
    <row r="1884" spans="1:69" s="9" customFormat="1" ht="22.95" customHeight="1" x14ac:dyDescent="0.3">
      <c r="A1884" s="1" t="s">
        <v>3263</v>
      </c>
      <c r="B1884" s="8" t="s">
        <v>3264</v>
      </c>
      <c r="C1884" s="3" t="str">
        <f>_xlfn.XLOOKUP(B1884,'[1]daily break down'!$D:$D,'[1]daily break down'!$E:$E,"")</f>
        <v>LITTORAL</v>
      </c>
      <c r="D1884" s="1" t="s">
        <v>11</v>
      </c>
      <c r="E1884" s="1" t="s">
        <v>12</v>
      </c>
      <c r="F1884" s="3" t="s">
        <v>31</v>
      </c>
      <c r="G1884" s="1" t="s">
        <v>354</v>
      </c>
      <c r="H1884" s="34" t="str">
        <f>_xlfn.XLOOKUP(B1884,[2]CALCULATION!$B:$B,[2]CALCULATION!$H:$H,"")</f>
        <v>ZTE</v>
      </c>
      <c r="I1884" s="28">
        <v>0</v>
      </c>
      <c r="J1884" s="28">
        <v>0</v>
      </c>
      <c r="K1884" s="28">
        <v>0</v>
      </c>
      <c r="L1884" s="28">
        <v>0</v>
      </c>
      <c r="M1884" s="28">
        <v>0</v>
      </c>
      <c r="N1884" s="28">
        <v>0</v>
      </c>
      <c r="O1884" s="28">
        <v>0</v>
      </c>
      <c r="P1884" s="28">
        <v>0</v>
      </c>
      <c r="Q1884" s="28">
        <v>3.7453664466531404E-4</v>
      </c>
      <c r="R1884" s="28">
        <v>0</v>
      </c>
      <c r="S1884" s="94">
        <v>0</v>
      </c>
      <c r="T1884" s="94">
        <f>_xlfn.XLOOKUP(B1884,'[3]Nur des jours'!$B:$B,'[3]Nur des jours'!$U:$U,"")</f>
        <v>0</v>
      </c>
      <c r="U1884" s="94">
        <v>0</v>
      </c>
      <c r="V1884" s="94">
        <v>0</v>
      </c>
      <c r="W1884" s="94">
        <v>0</v>
      </c>
      <c r="X1884" s="94">
        <v>0</v>
      </c>
      <c r="Y1884" s="94">
        <v>0</v>
      </c>
      <c r="Z1884" s="94">
        <v>0</v>
      </c>
      <c r="AA1884" s="94">
        <v>0</v>
      </c>
      <c r="AB1884" s="94">
        <v>0</v>
      </c>
      <c r="AC1884" s="94">
        <f>_xlfn.XLOOKUP(B1884,'[3]Nur des jours'!$B:$B,'[3]Nur des jours'!$N:$N,"")</f>
        <v>0</v>
      </c>
      <c r="AD1884" s="94">
        <v>0</v>
      </c>
      <c r="AE1884" s="94">
        <v>0</v>
      </c>
      <c r="AF1884" s="94">
        <v>0</v>
      </c>
      <c r="AG1884" s="94">
        <v>0</v>
      </c>
      <c r="AH1884" s="94">
        <v>0</v>
      </c>
      <c r="AI1884" s="49" t="s">
        <v>5559</v>
      </c>
      <c r="AJ1884" s="49"/>
      <c r="AK1884" s="48" t="str" cm="1">
        <f t="array" ref="AK1884">IFERROR(_xlfn.IFS(
AM1884="MPR ISSUE","PDH",
AM1884="BSS Hardware Issue","BSS",
AM1884="Sites strategiques, MLL, Pylone, etc.","ENVTECH",
AM1884="AKTIVCO DEFAUT GE &amp; POWER Cabinet","AKTIVCO",
AM1884="AKTIVCO Coupure ENEO &amp; Baisse de tension","AKTIVCO GRID ONLY",
AM1884="Coupure ENEO &amp; Baisse de tension","IHS GRID ONLY",
AM1884="Defaut GE &amp; POWER Cabinet","IHS",
AM1884="Sharing","Partners",
AM1884="Sites strategiques &amp; DataCenter","SST &amp; DC",
AM1884="Exclu","Exclu",
AM1884="SAT","SAT",
AM1884="SPARE-ISSUE","SPARE-ISSUE",
AM1884="Fiber CAmtel","TRANS_FO_CAMTEL",
AM1884="Fiber AOF","Fiber AOF",
AM1884="Projet OCM (HUAWEI)","TRAVAUX-HUAWEI",
AM1884="Projet OCM (NOKIA)","TRAVAUX-NOKIA",
AM1884="ACCESS-ISSUE","ACCESS-ISSUE",
AM1884="Projet OCM (ZTE, NOKIA, autres projets)","TRAVAUX OCM",
AM1884="No root CAuse","No root cause",
AM1884="ODU HS","PDH",
AM1884="IP &amp; VLAN","PDH",
AM1884="Warehouse HUAWEI","SPARE-ISSUE",
AM1884="SPARE-HS","SPARE-ISSUE",
AM1884="Power Telco","BSS",AM1884="no impacts","no impacts"
),"")</f>
        <v>no impacts</v>
      </c>
      <c r="AL1884" s="48" t="str" cm="1">
        <f t="array" ref="AL1884">IFERROR(_xlfn.IFS(
AM1884="MPR ISSUE","TX ISSUE",
AM1884="BSS Hardware Issue","RAN ISSUE",
AM1884="Sites strategiques, MLL, Pylone, etc.","ENVTECH",
AM1884="AKTIVCO DEFAUT GE &amp; POWER Cabinet","POWER ISSUE",
AM1884="AKTIVCO Coupure ENEO &amp; Baisse de tension","POWER ISSUE",
AM1884="Coupure ENEO &amp; Baisse de tension","POWER ISSUE",
AM1884="Defaut GE &amp; POWER Cabinet","POWER ISSUE",
AM1884="Sharing","POWER ISSUE",
AM1884="Sites strategiques &amp; DataCenter","POWER ISSUE",
AM1884="Exclu","Exclu",
AM1884="SAT","TX ISSUE",
AM1884="SPARE-ISSUE","SPARE-ISSUE",
AM1884="Fiber CAmtel","TX ISSUE",
AM1884="Fiber AOF","TX ISSUE",
AM1884="Projet OCM (HUAWEI)","TRAVAUX-HUAWEI",
AM1884="Projet OCM (NOKIA)","TRAVAUX -NOKIA",
AM1884="ACCESS-ISSUE","ACCESS-ISSUE",
AM1884="Projet OCM (ZTE, NOKIA, autres projets)","TRAVAUX OCM",
AM1884="No root CAuse","No root cause",
AM1884="ODU HS","TX ISSUE",
AM1884="IP &amp; VLAN","TX ISSUE",
AM1884="Warehouse HUAWEI","SPARE-ISSUE",
AM1884="SPARE-HS","SPARE-ISSUE",
AM1884="Power Telco","RAN ISSUE",AM1884="no impacts","no impacts"
),"")</f>
        <v>no impacts</v>
      </c>
      <c r="AM1884" s="67" t="s">
        <v>5605</v>
      </c>
      <c r="AN1884" s="48" t="str" cm="1">
        <f t="array" ref="AN1884">IFERROR(_xlfn.IFS(
AM1884="MPR ISSUE","ACTIVE",
AM1884="BSS Hardware Issue","ACTIVE",
AM1884="Sites strategiques, MLL, Pylone, etc.","PASSIVE",
AM1884="AKTIVCO DEFAUT GE &amp; POWER Cabinet","PASSIVE",
AM1884="AKTIVCO Coupure ENEO &amp; Baisse de tension","PASSIVE",
AM1884="Coupure ENEO &amp; Baisse de tension","PASSIVE",
AM1884="Defaut GE &amp; POWER Cabinet","PASSIVE",
AM1884="Sharing","PASSIVE",
AM1884="Sites strategiques &amp; DataCenter","PASSIVE",
AM1884="Exclu","Exclu",
AM1884="SAT","ACTIVE",
AM1884="SPARE-ISSUE","SPARE-ISSUE",
AM1884="Fiber CAmtel","ACTIVE",
AM1884="Fiber AOF","ACTIVE",
AM1884="Projet OCM (HUAWEI)","PLANNED WORKS",
AM1884="Projet OCM (NOKIA)","PLANNED WORKS",
AM1884="ACCESS-ISSUE","ACCESS-ISSUE",
AM1884="Projet OCM (ZTE, NOKIA, autres projets)","PLANNED WORKS",
AM1884="No root CAuse","No root cause",
AM1884="ODU HS","ACTIVE",
AM1884="IP &amp; VLAN","ACTIVE",
AM1884="Warehouse HUAWEI","SPARE-ISSUE",
AM1884="SPARE-HS","SPARE-ISSUE",
AM1884="Power Telco","ACTIVE", AM1884="no impacts","no impacts"
),"")</f>
        <v>no impacts</v>
      </c>
      <c r="AO1884" s="93" t="s">
        <v>5537</v>
      </c>
      <c r="AP1884" s="101" t="str">
        <f t="shared" si="53"/>
        <v>LIT_071</v>
      </c>
      <c r="AR1884" s="17" t="s">
        <v>5537</v>
      </c>
      <c r="AS1884" s="7" t="s">
        <v>5537</v>
      </c>
      <c r="AT1884" s="6"/>
      <c r="AU1884" s="7"/>
      <c r="AV1884" s="3" t="s">
        <v>5537</v>
      </c>
      <c r="AW1884" s="18" t="s">
        <v>5537</v>
      </c>
      <c r="AX1884" s="18" t="s">
        <v>5537</v>
      </c>
      <c r="AY1884" s="18" t="s">
        <v>5537</v>
      </c>
      <c r="AZ1884" s="18" t="s">
        <v>5537</v>
      </c>
      <c r="BA1884" s="18" t="s">
        <v>5537</v>
      </c>
      <c r="BB1884" s="18" t="s">
        <v>5537</v>
      </c>
      <c r="BC1884" s="18" t="s">
        <v>5537</v>
      </c>
      <c r="BD1884" s="18" t="s">
        <v>5537</v>
      </c>
      <c r="BE1884" s="18" t="s">
        <v>5537</v>
      </c>
      <c r="BF1884" s="18" t="s">
        <v>5537</v>
      </c>
      <c r="BG1884" s="18" t="s">
        <v>5537</v>
      </c>
      <c r="BH1884" s="18" t="s">
        <v>5537</v>
      </c>
      <c r="BI1884" s="9" t="s">
        <v>5537</v>
      </c>
      <c r="BJ1884" s="14"/>
      <c r="BK1884" s="14" t="s">
        <v>5537</v>
      </c>
      <c r="BL1884" s="14" t="str">
        <f>_xlfn.XLOOKUP(B1884,'[4]cell downs 18042026 17h'!$B:$B,'[4]cell downs 18042026 17h'!$B:$B,"")</f>
        <v/>
      </c>
      <c r="BM1884" s="14" t="str">
        <f>_xlfn.XLOOKUP(B1884,'[5]Cells Huawei 19042026 15h'!$B:$B,'[5]Cells Huawei 19042026 15h'!$B:$B,"")</f>
        <v/>
      </c>
      <c r="BN1884" s="9" t="str">
        <f>_xlfn.XLOOKUP(B1884,'[6]cells down 19042026 9H40'!$B:$B,'[6]cells down 19042026 9H40'!$B:$B,"")</f>
        <v/>
      </c>
      <c r="BO1884" s="9" t="s">
        <v>3264</v>
      </c>
      <c r="BP1884" s="9" t="s">
        <v>5537</v>
      </c>
      <c r="BQ1884" s="115"/>
    </row>
    <row r="1885" spans="1:69" s="9" customFormat="1" x14ac:dyDescent="0.3">
      <c r="A1885" s="1" t="s">
        <v>722</v>
      </c>
      <c r="B1885" s="8" t="s">
        <v>723</v>
      </c>
      <c r="C1885" s="3" t="str">
        <f>_xlfn.XLOOKUP(B1885,'[1]daily break down'!$D:$D,'[1]daily break down'!$E:$E,"")</f>
        <v>Douala</v>
      </c>
      <c r="D1885" s="1" t="s">
        <v>11</v>
      </c>
      <c r="E1885" s="1" t="s">
        <v>12</v>
      </c>
      <c r="F1885" s="3" t="s">
        <v>31</v>
      </c>
      <c r="G1885" s="1" t="s">
        <v>32</v>
      </c>
      <c r="H1885" s="34" t="str">
        <f>_xlfn.XLOOKUP(B1885,[2]CALCULATION!$B:$B,[2]CALCULATION!$H:$H,"")</f>
        <v>ZTE</v>
      </c>
      <c r="I1885" s="28">
        <v>0</v>
      </c>
      <c r="J1885" s="28">
        <v>0</v>
      </c>
      <c r="K1885" s="28">
        <v>0</v>
      </c>
      <c r="L1885" s="28">
        <v>0</v>
      </c>
      <c r="M1885" s="28">
        <v>0</v>
      </c>
      <c r="N1885" s="28">
        <v>0</v>
      </c>
      <c r="O1885" s="28">
        <v>0</v>
      </c>
      <c r="P1885" s="28">
        <v>0</v>
      </c>
      <c r="Q1885" s="28">
        <v>0</v>
      </c>
      <c r="R1885" s="28">
        <v>0</v>
      </c>
      <c r="S1885" s="94">
        <v>0</v>
      </c>
      <c r="T1885" s="94">
        <f>_xlfn.XLOOKUP(B1885,'[3]Nur des jours'!$B:$B,'[3]Nur des jours'!$U:$U,"")</f>
        <v>0</v>
      </c>
      <c r="U1885" s="94">
        <v>0</v>
      </c>
      <c r="V1885" s="94">
        <v>0</v>
      </c>
      <c r="W1885" s="94">
        <v>0</v>
      </c>
      <c r="X1885" s="94">
        <v>0</v>
      </c>
      <c r="Y1885" s="94">
        <v>0</v>
      </c>
      <c r="Z1885" s="94">
        <v>0</v>
      </c>
      <c r="AA1885" s="94">
        <v>0</v>
      </c>
      <c r="AB1885" s="94">
        <v>0</v>
      </c>
      <c r="AC1885" s="94">
        <f>_xlfn.XLOOKUP(B1885,'[3]Nur des jours'!$B:$B,'[3]Nur des jours'!$N:$N,"")</f>
        <v>0</v>
      </c>
      <c r="AD1885" s="94">
        <v>0</v>
      </c>
      <c r="AE1885" s="94">
        <v>0</v>
      </c>
      <c r="AF1885" s="94">
        <v>0</v>
      </c>
      <c r="AG1885" s="94">
        <v>0</v>
      </c>
      <c r="AH1885" s="94">
        <v>0</v>
      </c>
      <c r="AI1885" s="49" t="s">
        <v>5559</v>
      </c>
      <c r="AJ1885" s="49"/>
      <c r="AK1885" s="48" t="str" cm="1">
        <f t="array" ref="AK1885">IFERROR(_xlfn.IFS(
AM1885="MPR ISSUE","PDH",
AM1885="BSS Hardware Issue","BSS",
AM1885="Sites strategiques, MLL, Pylone, etc.","ENVTECH",
AM1885="AKTIVCO DEFAUT GE &amp; POWER Cabinet","AKTIVCO",
AM1885="AKTIVCO Coupure ENEO &amp; Baisse de tension","AKTIVCO GRID ONLY",
AM1885="Coupure ENEO &amp; Baisse de tension","IHS GRID ONLY",
AM1885="Defaut GE &amp; POWER Cabinet","IHS",
AM1885="Sharing","Partners",
AM1885="Sites strategiques &amp; DataCenter","SST &amp; DC",
AM1885="Exclu","Exclu",
AM1885="SAT","SAT",
AM1885="SPARE-ISSUE","SPARE-ISSUE",
AM1885="Fiber CAmtel","TRANS_FO_CAMTEL",
AM1885="Fiber AOF","Fiber AOF",
AM1885="Projet OCM (HUAWEI)","TRAVAUX-HUAWEI",
AM1885="Projet OCM (NOKIA)","TRAVAUX-NOKIA",
AM1885="ACCESS-ISSUE","ACCESS-ISSUE",
AM1885="Projet OCM (ZTE, NOKIA, autres projets)","TRAVAUX OCM",
AM1885="No root CAuse","No root cause",
AM1885="ODU HS","PDH",
AM1885="IP &amp; VLAN","PDH",
AM1885="Warehouse HUAWEI","SPARE-ISSUE",
AM1885="SPARE-HS","SPARE-ISSUE",
AM1885="Power Telco","BSS",AM1885="no impacts","no impacts"
),"")</f>
        <v>no impacts</v>
      </c>
      <c r="AL1885" s="48" t="str" cm="1">
        <f t="array" ref="AL1885">IFERROR(_xlfn.IFS(
AM1885="MPR ISSUE","TX ISSUE",
AM1885="BSS Hardware Issue","RAN ISSUE",
AM1885="Sites strategiques, MLL, Pylone, etc.","ENVTECH",
AM1885="AKTIVCO DEFAUT GE &amp; POWER Cabinet","POWER ISSUE",
AM1885="AKTIVCO Coupure ENEO &amp; Baisse de tension","POWER ISSUE",
AM1885="Coupure ENEO &amp; Baisse de tension","POWER ISSUE",
AM1885="Defaut GE &amp; POWER Cabinet","POWER ISSUE",
AM1885="Sharing","POWER ISSUE",
AM1885="Sites strategiques &amp; DataCenter","POWER ISSUE",
AM1885="Exclu","Exclu",
AM1885="SAT","TX ISSUE",
AM1885="SPARE-ISSUE","SPARE-ISSUE",
AM1885="Fiber CAmtel","TX ISSUE",
AM1885="Fiber AOF","TX ISSUE",
AM1885="Projet OCM (HUAWEI)","TRAVAUX-HUAWEI",
AM1885="Projet OCM (NOKIA)","TRAVAUX -NOKIA",
AM1885="ACCESS-ISSUE","ACCESS-ISSUE",
AM1885="Projet OCM (ZTE, NOKIA, autres projets)","TRAVAUX OCM",
AM1885="No root CAuse","No root cause",
AM1885="ODU HS","TX ISSUE",
AM1885="IP &amp; VLAN","TX ISSUE",
AM1885="Warehouse HUAWEI","SPARE-ISSUE",
AM1885="SPARE-HS","SPARE-ISSUE",
AM1885="Power Telco","RAN ISSUE",AM1885="no impacts","no impacts"
),"")</f>
        <v>no impacts</v>
      </c>
      <c r="AM1885" s="67" t="s">
        <v>5605</v>
      </c>
      <c r="AN1885" s="48" t="str" cm="1">
        <f t="array" ref="AN1885">IFERROR(_xlfn.IFS(
AM1885="MPR ISSUE","ACTIVE",
AM1885="BSS Hardware Issue","ACTIVE",
AM1885="Sites strategiques, MLL, Pylone, etc.","PASSIVE",
AM1885="AKTIVCO DEFAUT GE &amp; POWER Cabinet","PASSIVE",
AM1885="AKTIVCO Coupure ENEO &amp; Baisse de tension","PASSIVE",
AM1885="Coupure ENEO &amp; Baisse de tension","PASSIVE",
AM1885="Defaut GE &amp; POWER Cabinet","PASSIVE",
AM1885="Sharing","PASSIVE",
AM1885="Sites strategiques &amp; DataCenter","PASSIVE",
AM1885="Exclu","Exclu",
AM1885="SAT","ACTIVE",
AM1885="SPARE-ISSUE","SPARE-ISSUE",
AM1885="Fiber CAmtel","ACTIVE",
AM1885="Fiber AOF","ACTIVE",
AM1885="Projet OCM (HUAWEI)","PLANNED WORKS",
AM1885="Projet OCM (NOKIA)","PLANNED WORKS",
AM1885="ACCESS-ISSUE","ACCESS-ISSUE",
AM1885="Projet OCM (ZTE, NOKIA, autres projets)","PLANNED WORKS",
AM1885="No root CAuse","No root cause",
AM1885="ODU HS","ACTIVE",
AM1885="IP &amp; VLAN","ACTIVE",
AM1885="Warehouse HUAWEI","SPARE-ISSUE",
AM1885="SPARE-HS","SPARE-ISSUE",
AM1885="Power Telco","ACTIVE", AM1885="no impacts","no impacts"
),"")</f>
        <v>no impacts</v>
      </c>
      <c r="AO1885" s="93" t="s">
        <v>5537</v>
      </c>
      <c r="AP1885" s="101" t="str">
        <f t="shared" si="53"/>
        <v>LIT_392</v>
      </c>
      <c r="AR1885" s="17" t="s">
        <v>5537</v>
      </c>
      <c r="AS1885" s="7" t="s">
        <v>5537</v>
      </c>
      <c r="AT1885" s="6"/>
      <c r="AU1885" s="7"/>
      <c r="AV1885" s="3" t="s">
        <v>5537</v>
      </c>
      <c r="AW1885" s="18" t="s">
        <v>5537</v>
      </c>
      <c r="AX1885" s="18" t="s">
        <v>5537</v>
      </c>
      <c r="AY1885" s="18" t="s">
        <v>5537</v>
      </c>
      <c r="AZ1885" s="18" t="s">
        <v>5537</v>
      </c>
      <c r="BA1885" s="18" t="s">
        <v>5537</v>
      </c>
      <c r="BB1885" s="18" t="s">
        <v>5537</v>
      </c>
      <c r="BC1885" s="18" t="s">
        <v>5537</v>
      </c>
      <c r="BD1885" s="18" t="s">
        <v>5537</v>
      </c>
      <c r="BE1885" s="18" t="s">
        <v>5537</v>
      </c>
      <c r="BF1885" s="18" t="s">
        <v>5537</v>
      </c>
      <c r="BG1885" s="18" t="s">
        <v>5537</v>
      </c>
      <c r="BH1885" s="18" t="s">
        <v>5537</v>
      </c>
      <c r="BI1885" s="9" t="s">
        <v>5537</v>
      </c>
      <c r="BJ1885" s="14"/>
      <c r="BK1885" s="14" t="s">
        <v>5537</v>
      </c>
      <c r="BL1885" s="14" t="str">
        <f>_xlfn.XLOOKUP(B1885,'[4]cell downs 18042026 17h'!$B:$B,'[4]cell downs 18042026 17h'!$B:$B,"")</f>
        <v/>
      </c>
      <c r="BM1885" s="14" t="str">
        <f>_xlfn.XLOOKUP(B1885,'[5]Cells Huawei 19042026 15h'!$B:$B,'[5]Cells Huawei 19042026 15h'!$B:$B,"")</f>
        <v/>
      </c>
      <c r="BN1885" s="9" t="str">
        <f>_xlfn.XLOOKUP(B1885,'[6]cells down 19042026 9H40'!$B:$B,'[6]cells down 19042026 9H40'!$B:$B,"")</f>
        <v/>
      </c>
      <c r="BO1885" s="9" t="s">
        <v>723</v>
      </c>
      <c r="BP1885" s="9" t="s">
        <v>5537</v>
      </c>
      <c r="BQ1885" s="115"/>
    </row>
    <row r="1886" spans="1:69" s="9" customFormat="1" x14ac:dyDescent="0.3">
      <c r="A1886" s="1" t="s">
        <v>3219</v>
      </c>
      <c r="B1886" s="8" t="s">
        <v>3220</v>
      </c>
      <c r="C1886" s="3" t="str">
        <f>_xlfn.XLOOKUP(B1886,'[1]daily break down'!$D:$D,'[1]daily break down'!$E:$E,"")</f>
        <v>LITTORAL</v>
      </c>
      <c r="D1886" s="1" t="s">
        <v>11</v>
      </c>
      <c r="E1886" s="1" t="s">
        <v>12</v>
      </c>
      <c r="F1886" s="3" t="s">
        <v>31</v>
      </c>
      <c r="G1886" s="1" t="s">
        <v>354</v>
      </c>
      <c r="H1886" s="34" t="str">
        <f>_xlfn.XLOOKUP(B1886,[2]CALCULATION!$B:$B,[2]CALCULATION!$H:$H,"")</f>
        <v>ZTE</v>
      </c>
      <c r="I1886" s="28">
        <v>0</v>
      </c>
      <c r="J1886" s="28">
        <v>0</v>
      </c>
      <c r="K1886" s="28">
        <v>0</v>
      </c>
      <c r="L1886" s="28">
        <v>0</v>
      </c>
      <c r="M1886" s="28">
        <v>0</v>
      </c>
      <c r="N1886" s="28">
        <v>0</v>
      </c>
      <c r="O1886" s="28">
        <v>0</v>
      </c>
      <c r="P1886" s="28">
        <v>0</v>
      </c>
      <c r="Q1886" s="28">
        <v>3.7453664466531404E-4</v>
      </c>
      <c r="R1886" s="28">
        <v>0</v>
      </c>
      <c r="S1886" s="94">
        <v>0</v>
      </c>
      <c r="T1886" s="94">
        <f>_xlfn.XLOOKUP(B1886,'[3]Nur des jours'!$B:$B,'[3]Nur des jours'!$U:$U,"")</f>
        <v>0</v>
      </c>
      <c r="U1886" s="94">
        <v>0</v>
      </c>
      <c r="V1886" s="94">
        <v>0</v>
      </c>
      <c r="W1886" s="94">
        <v>0</v>
      </c>
      <c r="X1886" s="94">
        <v>0</v>
      </c>
      <c r="Y1886" s="94">
        <v>0</v>
      </c>
      <c r="Z1886" s="94">
        <v>0</v>
      </c>
      <c r="AA1886" s="94">
        <v>0</v>
      </c>
      <c r="AB1886" s="94">
        <v>0</v>
      </c>
      <c r="AC1886" s="94">
        <f>_xlfn.XLOOKUP(B1886,'[3]Nur des jours'!$B:$B,'[3]Nur des jours'!$N:$N,"")</f>
        <v>0</v>
      </c>
      <c r="AD1886" s="94">
        <v>0</v>
      </c>
      <c r="AE1886" s="94">
        <v>0</v>
      </c>
      <c r="AF1886" s="94">
        <v>0</v>
      </c>
      <c r="AG1886" s="94">
        <v>0</v>
      </c>
      <c r="AH1886" s="94">
        <v>0</v>
      </c>
      <c r="AI1886" s="49" t="s">
        <v>5559</v>
      </c>
      <c r="AJ1886" s="49"/>
      <c r="AK1886" s="48" t="str" cm="1">
        <f t="array" ref="AK1886">IFERROR(_xlfn.IFS(
AM1886="MPR ISSUE","PDH",
AM1886="BSS Hardware Issue","BSS",
AM1886="Sites strategiques, MLL, Pylone, etc.","ENVTECH",
AM1886="AKTIVCO DEFAUT GE &amp; POWER Cabinet","AKTIVCO",
AM1886="AKTIVCO Coupure ENEO &amp; Baisse de tension","AKTIVCO GRID ONLY",
AM1886="Coupure ENEO &amp; Baisse de tension","IHS GRID ONLY",
AM1886="Defaut GE &amp; POWER Cabinet","IHS",
AM1886="Sharing","Partners",
AM1886="Sites strategiques &amp; DataCenter","SST &amp; DC",
AM1886="Exclu","Exclu",
AM1886="SAT","SAT",
AM1886="SPARE-ISSUE","SPARE-ISSUE",
AM1886="Fiber CAmtel","TRANS_FO_CAMTEL",
AM1886="Fiber AOF","Fiber AOF",
AM1886="Projet OCM (HUAWEI)","TRAVAUX-HUAWEI",
AM1886="Projet OCM (NOKIA)","TRAVAUX-NOKIA",
AM1886="ACCESS-ISSUE","ACCESS-ISSUE",
AM1886="Projet OCM (ZTE, NOKIA, autres projets)","TRAVAUX OCM",
AM1886="No root CAuse","No root cause",
AM1886="ODU HS","PDH",
AM1886="IP &amp; VLAN","PDH",
AM1886="Warehouse HUAWEI","SPARE-ISSUE",
AM1886="SPARE-HS","SPARE-ISSUE",
AM1886="Power Telco","BSS",AM1886="no impacts","no impacts"
),"")</f>
        <v>no impacts</v>
      </c>
      <c r="AL1886" s="48" t="str" cm="1">
        <f t="array" ref="AL1886">IFERROR(_xlfn.IFS(
AM1886="MPR ISSUE","TX ISSUE",
AM1886="BSS Hardware Issue","RAN ISSUE",
AM1886="Sites strategiques, MLL, Pylone, etc.","ENVTECH",
AM1886="AKTIVCO DEFAUT GE &amp; POWER Cabinet","POWER ISSUE",
AM1886="AKTIVCO Coupure ENEO &amp; Baisse de tension","POWER ISSUE",
AM1886="Coupure ENEO &amp; Baisse de tension","POWER ISSUE",
AM1886="Defaut GE &amp; POWER Cabinet","POWER ISSUE",
AM1886="Sharing","POWER ISSUE",
AM1886="Sites strategiques &amp; DataCenter","POWER ISSUE",
AM1886="Exclu","Exclu",
AM1886="SAT","TX ISSUE",
AM1886="SPARE-ISSUE","SPARE-ISSUE",
AM1886="Fiber CAmtel","TX ISSUE",
AM1886="Fiber AOF","TX ISSUE",
AM1886="Projet OCM (HUAWEI)","TRAVAUX-HUAWEI",
AM1886="Projet OCM (NOKIA)","TRAVAUX -NOKIA",
AM1886="ACCESS-ISSUE","ACCESS-ISSUE",
AM1886="Projet OCM (ZTE, NOKIA, autres projets)","TRAVAUX OCM",
AM1886="No root CAuse","No root cause",
AM1886="ODU HS","TX ISSUE",
AM1886="IP &amp; VLAN","TX ISSUE",
AM1886="Warehouse HUAWEI","SPARE-ISSUE",
AM1886="SPARE-HS","SPARE-ISSUE",
AM1886="Power Telco","RAN ISSUE",AM1886="no impacts","no impacts"
),"")</f>
        <v>no impacts</v>
      </c>
      <c r="AM1886" s="67" t="s">
        <v>5605</v>
      </c>
      <c r="AN1886" s="48" t="str" cm="1">
        <f t="array" ref="AN1886">IFERROR(_xlfn.IFS(
AM1886="MPR ISSUE","ACTIVE",
AM1886="BSS Hardware Issue","ACTIVE",
AM1886="Sites strategiques, MLL, Pylone, etc.","PASSIVE",
AM1886="AKTIVCO DEFAUT GE &amp; POWER Cabinet","PASSIVE",
AM1886="AKTIVCO Coupure ENEO &amp; Baisse de tension","PASSIVE",
AM1886="Coupure ENEO &amp; Baisse de tension","PASSIVE",
AM1886="Defaut GE &amp; POWER Cabinet","PASSIVE",
AM1886="Sharing","PASSIVE",
AM1886="Sites strategiques &amp; DataCenter","PASSIVE",
AM1886="Exclu","Exclu",
AM1886="SAT","ACTIVE",
AM1886="SPARE-ISSUE","SPARE-ISSUE",
AM1886="Fiber CAmtel","ACTIVE",
AM1886="Fiber AOF","ACTIVE",
AM1886="Projet OCM (HUAWEI)","PLANNED WORKS",
AM1886="Projet OCM (NOKIA)","PLANNED WORKS",
AM1886="ACCESS-ISSUE","ACCESS-ISSUE",
AM1886="Projet OCM (ZTE, NOKIA, autres projets)","PLANNED WORKS",
AM1886="No root CAuse","No root cause",
AM1886="ODU HS","ACTIVE",
AM1886="IP &amp; VLAN","ACTIVE",
AM1886="Warehouse HUAWEI","SPARE-ISSUE",
AM1886="SPARE-HS","SPARE-ISSUE",
AM1886="Power Telco","ACTIVE", AM1886="no impacts","no impacts"
),"")</f>
        <v>no impacts</v>
      </c>
      <c r="AO1886" s="93" t="s">
        <v>5537</v>
      </c>
      <c r="AP1886" s="101" t="str">
        <f t="shared" si="53"/>
        <v>LIT_021</v>
      </c>
      <c r="AR1886" s="17" t="s">
        <v>5537</v>
      </c>
      <c r="AS1886" s="7" t="s">
        <v>5537</v>
      </c>
      <c r="AT1886" s="6"/>
      <c r="AU1886" s="7"/>
      <c r="AV1886" s="3" t="s">
        <v>5537</v>
      </c>
      <c r="AW1886" s="18" t="s">
        <v>5537</v>
      </c>
      <c r="AX1886" s="18" t="s">
        <v>5537</v>
      </c>
      <c r="AY1886" s="18" t="s">
        <v>5537</v>
      </c>
      <c r="AZ1886" s="18" t="s">
        <v>5537</v>
      </c>
      <c r="BA1886" s="18" t="s">
        <v>5537</v>
      </c>
      <c r="BB1886" s="18" t="s">
        <v>5537</v>
      </c>
      <c r="BC1886" s="18" t="s">
        <v>5537</v>
      </c>
      <c r="BD1886" s="18" t="s">
        <v>5537</v>
      </c>
      <c r="BE1886" s="18" t="s">
        <v>5537</v>
      </c>
      <c r="BF1886" s="18" t="s">
        <v>5537</v>
      </c>
      <c r="BG1886" s="18" t="s">
        <v>5537</v>
      </c>
      <c r="BH1886" s="18" t="s">
        <v>5537</v>
      </c>
      <c r="BI1886" s="9" t="s">
        <v>5537</v>
      </c>
      <c r="BJ1886" s="14"/>
      <c r="BK1886" s="14" t="s">
        <v>5537</v>
      </c>
      <c r="BL1886" s="14" t="str">
        <f>_xlfn.XLOOKUP(B1886,'[4]cell downs 18042026 17h'!$B:$B,'[4]cell downs 18042026 17h'!$B:$B,"")</f>
        <v/>
      </c>
      <c r="BM1886" s="14" t="str">
        <f>_xlfn.XLOOKUP(B1886,'[5]Cells Huawei 19042026 15h'!$B:$B,'[5]Cells Huawei 19042026 15h'!$B:$B,"")</f>
        <v/>
      </c>
      <c r="BN1886" s="9" t="str">
        <f>_xlfn.XLOOKUP(B1886,'[6]cells down 19042026 9H40'!$B:$B,'[6]cells down 19042026 9H40'!$B:$B,"")</f>
        <v/>
      </c>
      <c r="BO1886" s="9" t="s">
        <v>5537</v>
      </c>
      <c r="BP1886" s="9" t="s">
        <v>12</v>
      </c>
      <c r="BQ1886" s="115"/>
    </row>
    <row r="1887" spans="1:69" s="9" customFormat="1" x14ac:dyDescent="0.3">
      <c r="A1887" s="1" t="s">
        <v>3277</v>
      </c>
      <c r="B1887" s="8" t="s">
        <v>3278</v>
      </c>
      <c r="C1887" s="3" t="str">
        <f>_xlfn.XLOOKUP(B1887,'[1]daily break down'!$D:$D,'[1]daily break down'!$E:$E,"")</f>
        <v>Douala</v>
      </c>
      <c r="D1887" s="1" t="s">
        <v>11</v>
      </c>
      <c r="E1887" s="1" t="s">
        <v>12</v>
      </c>
      <c r="F1887" s="3" t="s">
        <v>31</v>
      </c>
      <c r="G1887" s="1" t="s">
        <v>32</v>
      </c>
      <c r="H1887" s="34" t="str">
        <f>_xlfn.XLOOKUP(B1887,[2]CALCULATION!$B:$B,[2]CALCULATION!$H:$H,"")</f>
        <v>ZTE</v>
      </c>
      <c r="I1887" s="28">
        <v>0</v>
      </c>
      <c r="J1887" s="28">
        <v>0</v>
      </c>
      <c r="K1887" s="28">
        <v>0</v>
      </c>
      <c r="L1887" s="28">
        <v>0</v>
      </c>
      <c r="M1887" s="28">
        <v>0</v>
      </c>
      <c r="N1887" s="28">
        <v>0</v>
      </c>
      <c r="O1887" s="28">
        <v>0</v>
      </c>
      <c r="P1887" s="28">
        <v>0</v>
      </c>
      <c r="Q1887" s="28">
        <v>0</v>
      </c>
      <c r="R1887" s="28">
        <v>0</v>
      </c>
      <c r="S1887" s="94">
        <v>0</v>
      </c>
      <c r="T1887" s="94">
        <f>_xlfn.XLOOKUP(B1887,'[3]Nur des jours'!$B:$B,'[3]Nur des jours'!$U:$U,"")</f>
        <v>0</v>
      </c>
      <c r="U1887" s="94">
        <v>0</v>
      </c>
      <c r="V1887" s="94">
        <v>0</v>
      </c>
      <c r="W1887" s="94">
        <v>0</v>
      </c>
      <c r="X1887" s="94">
        <v>0</v>
      </c>
      <c r="Y1887" s="94">
        <v>0</v>
      </c>
      <c r="Z1887" s="94">
        <v>0</v>
      </c>
      <c r="AA1887" s="94">
        <v>0</v>
      </c>
      <c r="AB1887" s="94">
        <v>0</v>
      </c>
      <c r="AC1887" s="94">
        <f>_xlfn.XLOOKUP(B1887,'[3]Nur des jours'!$B:$B,'[3]Nur des jours'!$N:$N,"")</f>
        <v>0</v>
      </c>
      <c r="AD1887" s="94">
        <v>0</v>
      </c>
      <c r="AE1887" s="94">
        <v>0</v>
      </c>
      <c r="AF1887" s="94">
        <v>0</v>
      </c>
      <c r="AG1887" s="94">
        <v>0</v>
      </c>
      <c r="AH1887" s="94">
        <v>0</v>
      </c>
      <c r="AI1887" s="49" t="s">
        <v>5559</v>
      </c>
      <c r="AJ1887" s="49"/>
      <c r="AK1887" s="48" t="str" cm="1">
        <f t="array" ref="AK1887">IFERROR(_xlfn.IFS(
AM1887="MPR ISSUE","PDH",
AM1887="BSS Hardware Issue","BSS",
AM1887="Sites strategiques, MLL, Pylone, etc.","ENVTECH",
AM1887="AKTIVCO DEFAUT GE &amp; POWER Cabinet","AKTIVCO",
AM1887="AKTIVCO Coupure ENEO &amp; Baisse de tension","AKTIVCO GRID ONLY",
AM1887="Coupure ENEO &amp; Baisse de tension","IHS GRID ONLY",
AM1887="Defaut GE &amp; POWER Cabinet","IHS",
AM1887="Sharing","Partners",
AM1887="Sites strategiques &amp; DataCenter","SST &amp; DC",
AM1887="Exclu","Exclu",
AM1887="SAT","SAT",
AM1887="SPARE-ISSUE","SPARE-ISSUE",
AM1887="Fiber CAmtel","TRANS_FO_CAMTEL",
AM1887="Fiber AOF","Fiber AOF",
AM1887="Projet OCM (HUAWEI)","TRAVAUX-HUAWEI",
AM1887="Projet OCM (NOKIA)","TRAVAUX-NOKIA",
AM1887="ACCESS-ISSUE","ACCESS-ISSUE",
AM1887="Projet OCM (ZTE, NOKIA, autres projets)","TRAVAUX OCM",
AM1887="No root CAuse","No root cause",
AM1887="ODU HS","PDH",
AM1887="IP &amp; VLAN","PDH",
AM1887="Warehouse HUAWEI","SPARE-ISSUE",
AM1887="SPARE-HS","SPARE-ISSUE",
AM1887="Power Telco","BSS",AM1887="no impacts","no impacts"
),"")</f>
        <v>no impacts</v>
      </c>
      <c r="AL1887" s="48" t="str" cm="1">
        <f t="array" ref="AL1887">IFERROR(_xlfn.IFS(
AM1887="MPR ISSUE","TX ISSUE",
AM1887="BSS Hardware Issue","RAN ISSUE",
AM1887="Sites strategiques, MLL, Pylone, etc.","ENVTECH",
AM1887="AKTIVCO DEFAUT GE &amp; POWER Cabinet","POWER ISSUE",
AM1887="AKTIVCO Coupure ENEO &amp; Baisse de tension","POWER ISSUE",
AM1887="Coupure ENEO &amp; Baisse de tension","POWER ISSUE",
AM1887="Defaut GE &amp; POWER Cabinet","POWER ISSUE",
AM1887="Sharing","POWER ISSUE",
AM1887="Sites strategiques &amp; DataCenter","POWER ISSUE",
AM1887="Exclu","Exclu",
AM1887="SAT","TX ISSUE",
AM1887="SPARE-ISSUE","SPARE-ISSUE",
AM1887="Fiber CAmtel","TX ISSUE",
AM1887="Fiber AOF","TX ISSUE",
AM1887="Projet OCM (HUAWEI)","TRAVAUX-HUAWEI",
AM1887="Projet OCM (NOKIA)","TRAVAUX -NOKIA",
AM1887="ACCESS-ISSUE","ACCESS-ISSUE",
AM1887="Projet OCM (ZTE, NOKIA, autres projets)","TRAVAUX OCM",
AM1887="No root CAuse","No root cause",
AM1887="ODU HS","TX ISSUE",
AM1887="IP &amp; VLAN","TX ISSUE",
AM1887="Warehouse HUAWEI","SPARE-ISSUE",
AM1887="SPARE-HS","SPARE-ISSUE",
AM1887="Power Telco","RAN ISSUE",AM1887="no impacts","no impacts"
),"")</f>
        <v>no impacts</v>
      </c>
      <c r="AM1887" s="67" t="s">
        <v>5605</v>
      </c>
      <c r="AN1887" s="48" t="str" cm="1">
        <f t="array" ref="AN1887">IFERROR(_xlfn.IFS(
AM1887="MPR ISSUE","ACTIVE",
AM1887="BSS Hardware Issue","ACTIVE",
AM1887="Sites strategiques, MLL, Pylone, etc.","PASSIVE",
AM1887="AKTIVCO DEFAUT GE &amp; POWER Cabinet","PASSIVE",
AM1887="AKTIVCO Coupure ENEO &amp; Baisse de tension","PASSIVE",
AM1887="Coupure ENEO &amp; Baisse de tension","PASSIVE",
AM1887="Defaut GE &amp; POWER Cabinet","PASSIVE",
AM1887="Sharing","PASSIVE",
AM1887="Sites strategiques &amp; DataCenter","PASSIVE",
AM1887="Exclu","Exclu",
AM1887="SAT","ACTIVE",
AM1887="SPARE-ISSUE","SPARE-ISSUE",
AM1887="Fiber CAmtel","ACTIVE",
AM1887="Fiber AOF","ACTIVE",
AM1887="Projet OCM (HUAWEI)","PLANNED WORKS",
AM1887="Projet OCM (NOKIA)","PLANNED WORKS",
AM1887="ACCESS-ISSUE","ACCESS-ISSUE",
AM1887="Projet OCM (ZTE, NOKIA, autres projets)","PLANNED WORKS",
AM1887="No root CAuse","No root cause",
AM1887="ODU HS","ACTIVE",
AM1887="IP &amp; VLAN","ACTIVE",
AM1887="Warehouse HUAWEI","SPARE-ISSUE",
AM1887="SPARE-HS","SPARE-ISSUE",
AM1887="Power Telco","ACTIVE", AM1887="no impacts","no impacts"
),"")</f>
        <v>no impacts</v>
      </c>
      <c r="AO1887" s="93" t="s">
        <v>5537</v>
      </c>
      <c r="AP1887" s="101" t="str">
        <f t="shared" si="53"/>
        <v>LIT_137</v>
      </c>
      <c r="AR1887" s="17" t="s">
        <v>5537</v>
      </c>
      <c r="AS1887" s="7" t="s">
        <v>5537</v>
      </c>
      <c r="AT1887" s="6"/>
      <c r="AU1887" s="7"/>
      <c r="AV1887" s="3" t="s">
        <v>5537</v>
      </c>
      <c r="AW1887" s="18" t="s">
        <v>5537</v>
      </c>
      <c r="AX1887" s="18" t="s">
        <v>5537</v>
      </c>
      <c r="AY1887" s="18" t="s">
        <v>5537</v>
      </c>
      <c r="AZ1887" s="18" t="s">
        <v>5537</v>
      </c>
      <c r="BA1887" s="18" t="s">
        <v>5537</v>
      </c>
      <c r="BB1887" s="18" t="s">
        <v>5537</v>
      </c>
      <c r="BC1887" s="18" t="s">
        <v>5537</v>
      </c>
      <c r="BD1887" s="18" t="s">
        <v>5537</v>
      </c>
      <c r="BE1887" s="18" t="s">
        <v>5537</v>
      </c>
      <c r="BF1887" s="18" t="s">
        <v>5537</v>
      </c>
      <c r="BG1887" s="18" t="s">
        <v>5537</v>
      </c>
      <c r="BH1887" s="18" t="s">
        <v>5537</v>
      </c>
      <c r="BI1887" s="9" t="s">
        <v>5537</v>
      </c>
      <c r="BJ1887" s="14"/>
      <c r="BK1887" s="14" t="s">
        <v>5537</v>
      </c>
      <c r="BL1887" s="14" t="str">
        <f>_xlfn.XLOOKUP(B1887,'[4]cell downs 18042026 17h'!$B:$B,'[4]cell downs 18042026 17h'!$B:$B,"")</f>
        <v/>
      </c>
      <c r="BM1887" s="14" t="str">
        <f>_xlfn.XLOOKUP(B1887,'[5]Cells Huawei 19042026 15h'!$B:$B,'[5]Cells Huawei 19042026 15h'!$B:$B,"")</f>
        <v/>
      </c>
      <c r="BN1887" s="9" t="str">
        <f>_xlfn.XLOOKUP(B1887,'[6]cells down 19042026 9H40'!$B:$B,'[6]cells down 19042026 9H40'!$B:$B,"")</f>
        <v/>
      </c>
      <c r="BO1887" s="9" t="s">
        <v>3278</v>
      </c>
      <c r="BP1887" s="9" t="s">
        <v>12</v>
      </c>
      <c r="BQ1887" s="115"/>
    </row>
    <row r="1888" spans="1:69" s="9" customFormat="1" x14ac:dyDescent="0.3">
      <c r="A1888" s="1" t="s">
        <v>3161</v>
      </c>
      <c r="B1888" s="1" t="s">
        <v>3162</v>
      </c>
      <c r="C1888" s="3" t="str">
        <f>_xlfn.XLOOKUP(B1888,'[1]daily break down'!$D:$D,'[1]daily break down'!$E:$E,"")</f>
        <v>Douala</v>
      </c>
      <c r="D1888" s="1" t="s">
        <v>21</v>
      </c>
      <c r="E1888" s="1" t="s">
        <v>30</v>
      </c>
      <c r="F1888" s="3" t="s">
        <v>31</v>
      </c>
      <c r="G1888" s="1" t="s">
        <v>32</v>
      </c>
      <c r="H1888" s="34" t="str">
        <f>_xlfn.XLOOKUP(B1888,[2]CALCULATION!$B:$B,[2]CALCULATION!$H:$H,"")</f>
        <v>ZTE</v>
      </c>
      <c r="I1888" s="28">
        <v>0</v>
      </c>
      <c r="J1888" s="28">
        <v>2.9659200189479873</v>
      </c>
      <c r="K1888" s="28">
        <v>0.53389306943124704</v>
      </c>
      <c r="L1888" s="28">
        <v>0</v>
      </c>
      <c r="M1888" s="28">
        <v>0</v>
      </c>
      <c r="N1888" s="28">
        <v>0</v>
      </c>
      <c r="O1888" s="28">
        <v>0</v>
      </c>
      <c r="P1888" s="28">
        <v>0</v>
      </c>
      <c r="Q1888" s="28">
        <v>0</v>
      </c>
      <c r="R1888" s="28">
        <v>0</v>
      </c>
      <c r="S1888" s="94">
        <v>0</v>
      </c>
      <c r="T1888" s="94">
        <f>_xlfn.XLOOKUP(B1888,'[3]Nur des jours'!$B:$B,'[3]Nur des jours'!$U:$U,"")</f>
        <v>0</v>
      </c>
      <c r="U1888" s="94">
        <v>0</v>
      </c>
      <c r="V1888" s="94">
        <v>0</v>
      </c>
      <c r="W1888" s="94">
        <v>0</v>
      </c>
      <c r="X1888" s="94">
        <v>0</v>
      </c>
      <c r="Y1888" s="94">
        <v>0</v>
      </c>
      <c r="Z1888" s="94">
        <v>0</v>
      </c>
      <c r="AA1888" s="94">
        <v>0</v>
      </c>
      <c r="AB1888" s="94">
        <v>0</v>
      </c>
      <c r="AC1888" s="94">
        <f>_xlfn.XLOOKUP(B1888,'[3]Nur des jours'!$B:$B,'[3]Nur des jours'!$N:$N,"")</f>
        <v>0</v>
      </c>
      <c r="AD1888" s="94">
        <v>0</v>
      </c>
      <c r="AE1888" s="94">
        <v>0</v>
      </c>
      <c r="AF1888" s="94">
        <v>0</v>
      </c>
      <c r="AG1888" s="94">
        <v>0</v>
      </c>
      <c r="AH1888" s="94">
        <v>0</v>
      </c>
      <c r="AI1888" s="49" t="s">
        <v>5559</v>
      </c>
      <c r="AJ1888" s="49"/>
      <c r="AK1888" s="48" t="str" cm="1">
        <f t="array" ref="AK1888">IFERROR(_xlfn.IFS(
AM1888="MPR ISSUE","PDH",
AM1888="BSS Hardware Issue","BSS",
AM1888="Sites strategiques, MLL, Pylone, etc.","ENVTECH",
AM1888="AKTIVCO DEFAUT GE &amp; POWER Cabinet","AKTIVCO",
AM1888="AKTIVCO Coupure ENEO &amp; Baisse de tension","AKTIVCO GRID ONLY",
AM1888="Coupure ENEO &amp; Baisse de tension","IHS GRID ONLY",
AM1888="Defaut GE &amp; POWER Cabinet","IHS",
AM1888="Sharing","Partners",
AM1888="Sites strategiques &amp; DataCenter","SST &amp; DC",
AM1888="Exclu","Exclu",
AM1888="SAT","SAT",
AM1888="SPARE-ISSUE","SPARE-ISSUE",
AM1888="Fiber CAmtel","TRANS_FO_CAMTEL",
AM1888="Fiber AOF","Fiber AOF",
AM1888="Projet OCM (HUAWEI)","TRAVAUX-HUAWEI",
AM1888="Projet OCM (NOKIA)","TRAVAUX-NOKIA",
AM1888="ACCESS-ISSUE","ACCESS-ISSUE",
AM1888="Projet OCM (ZTE, NOKIA, autres projets)","TRAVAUX OCM",
AM1888="No root CAuse","No root cause",
AM1888="ODU HS","PDH",
AM1888="IP &amp; VLAN","PDH",
AM1888="Warehouse HUAWEI","SPARE-ISSUE",
AM1888="SPARE-HS","SPARE-ISSUE",
AM1888="Power Telco","BSS",AM1888="no impacts","no impacts"
),"")</f>
        <v>no impacts</v>
      </c>
      <c r="AL1888" s="48" t="str" cm="1">
        <f t="array" ref="AL1888">IFERROR(_xlfn.IFS(
AM1888="MPR ISSUE","TX ISSUE",
AM1888="BSS Hardware Issue","RAN ISSUE",
AM1888="Sites strategiques, MLL, Pylone, etc.","ENVTECH",
AM1888="AKTIVCO DEFAUT GE &amp; POWER Cabinet","POWER ISSUE",
AM1888="AKTIVCO Coupure ENEO &amp; Baisse de tension","POWER ISSUE",
AM1888="Coupure ENEO &amp; Baisse de tension","POWER ISSUE",
AM1888="Defaut GE &amp; POWER Cabinet","POWER ISSUE",
AM1888="Sharing","POWER ISSUE",
AM1888="Sites strategiques &amp; DataCenter","POWER ISSUE",
AM1888="Exclu","Exclu",
AM1888="SAT","TX ISSUE",
AM1888="SPARE-ISSUE","SPARE-ISSUE",
AM1888="Fiber CAmtel","TX ISSUE",
AM1888="Fiber AOF","TX ISSUE",
AM1888="Projet OCM (HUAWEI)","TRAVAUX-HUAWEI",
AM1888="Projet OCM (NOKIA)","TRAVAUX -NOKIA",
AM1888="ACCESS-ISSUE","ACCESS-ISSUE",
AM1888="Projet OCM (ZTE, NOKIA, autres projets)","TRAVAUX OCM",
AM1888="No root CAuse","No root cause",
AM1888="ODU HS","TX ISSUE",
AM1888="IP &amp; VLAN","TX ISSUE",
AM1888="Warehouse HUAWEI","SPARE-ISSUE",
AM1888="SPARE-HS","SPARE-ISSUE",
AM1888="Power Telco","RAN ISSUE",AM1888="no impacts","no impacts"
),"")</f>
        <v>no impacts</v>
      </c>
      <c r="AM1888" s="67" t="s">
        <v>5605</v>
      </c>
      <c r="AN1888" s="48" t="str" cm="1">
        <f t="array" ref="AN1888">IFERROR(_xlfn.IFS(
AM1888="MPR ISSUE","ACTIVE",
AM1888="BSS Hardware Issue","ACTIVE",
AM1888="Sites strategiques, MLL, Pylone, etc.","PASSIVE",
AM1888="AKTIVCO DEFAUT GE &amp; POWER Cabinet","PASSIVE",
AM1888="AKTIVCO Coupure ENEO &amp; Baisse de tension","PASSIVE",
AM1888="Coupure ENEO &amp; Baisse de tension","PASSIVE",
AM1888="Defaut GE &amp; POWER Cabinet","PASSIVE",
AM1888="Sharing","PASSIVE",
AM1888="Sites strategiques &amp; DataCenter","PASSIVE",
AM1888="Exclu","Exclu",
AM1888="SAT","ACTIVE",
AM1888="SPARE-ISSUE","SPARE-ISSUE",
AM1888="Fiber CAmtel","ACTIVE",
AM1888="Fiber AOF","ACTIVE",
AM1888="Projet OCM (HUAWEI)","PLANNED WORKS",
AM1888="Projet OCM (NOKIA)","PLANNED WORKS",
AM1888="ACCESS-ISSUE","ACCESS-ISSUE",
AM1888="Projet OCM (ZTE, NOKIA, autres projets)","PLANNED WORKS",
AM1888="No root CAuse","No root cause",
AM1888="ODU HS","ACTIVE",
AM1888="IP &amp; VLAN","ACTIVE",
AM1888="Warehouse HUAWEI","SPARE-ISSUE",
AM1888="SPARE-HS","SPARE-ISSUE",
AM1888="Power Telco","ACTIVE", AM1888="no impacts","no impacts"
),"")</f>
        <v>no impacts</v>
      </c>
      <c r="AO1888" s="93" t="s">
        <v>5537</v>
      </c>
      <c r="AP1888" s="101" t="str">
        <f t="shared" si="53"/>
        <v>LIT_686</v>
      </c>
      <c r="AR1888" s="17" t="s">
        <v>5537</v>
      </c>
      <c r="AS1888" s="7" t="s">
        <v>5537</v>
      </c>
      <c r="AT1888" s="6"/>
      <c r="AU1888" s="7"/>
      <c r="AV1888" s="3" t="s">
        <v>5537</v>
      </c>
      <c r="AW1888" s="18" t="s">
        <v>5537</v>
      </c>
      <c r="AX1888" s="18" t="s">
        <v>5537</v>
      </c>
      <c r="AY1888" s="18" t="s">
        <v>5537</v>
      </c>
      <c r="AZ1888" s="18" t="s">
        <v>5537</v>
      </c>
      <c r="BA1888" s="18" t="s">
        <v>5537</v>
      </c>
      <c r="BB1888" s="18" t="s">
        <v>5537</v>
      </c>
      <c r="BC1888" s="18" t="s">
        <v>5537</v>
      </c>
      <c r="BD1888" s="18" t="s">
        <v>5537</v>
      </c>
      <c r="BE1888" s="18" t="s">
        <v>5537</v>
      </c>
      <c r="BF1888" s="18" t="s">
        <v>5537</v>
      </c>
      <c r="BG1888" s="18" t="s">
        <v>5537</v>
      </c>
      <c r="BH1888" s="18" t="s">
        <v>5537</v>
      </c>
      <c r="BI1888" s="9" t="s">
        <v>5537</v>
      </c>
      <c r="BJ1888" s="14"/>
      <c r="BK1888" s="14" t="s">
        <v>5537</v>
      </c>
      <c r="BL1888" s="14" t="str">
        <f>_xlfn.XLOOKUP(B1888,'[4]cell downs 18042026 17h'!$B:$B,'[4]cell downs 18042026 17h'!$B:$B,"")</f>
        <v/>
      </c>
      <c r="BM1888" s="14" t="str">
        <f>_xlfn.XLOOKUP(B1888,'[5]Cells Huawei 19042026 15h'!$B:$B,'[5]Cells Huawei 19042026 15h'!$B:$B,"")</f>
        <v/>
      </c>
      <c r="BN1888" s="9" t="str">
        <f>_xlfn.XLOOKUP(B1888,'[6]cells down 19042026 9H40'!$B:$B,'[6]cells down 19042026 9H40'!$B:$B,"")</f>
        <v/>
      </c>
      <c r="BO1888" s="9" t="s">
        <v>5537</v>
      </c>
      <c r="BP1888" s="9" t="s">
        <v>12</v>
      </c>
      <c r="BQ1888" s="115"/>
    </row>
    <row r="1889" spans="1:69" s="9" customFormat="1" x14ac:dyDescent="0.3">
      <c r="A1889" s="1" t="s">
        <v>4410</v>
      </c>
      <c r="B1889" s="8" t="s">
        <v>4411</v>
      </c>
      <c r="C1889" s="3" t="str">
        <f>_xlfn.XLOOKUP(B1889,'[1]daily break down'!$D:$D,'[1]daily break down'!$E:$E,"")</f>
        <v>CENTRE</v>
      </c>
      <c r="D1889" s="1" t="s">
        <v>11</v>
      </c>
      <c r="E1889" s="1" t="s">
        <v>96</v>
      </c>
      <c r="F1889" s="3" t="s">
        <v>37</v>
      </c>
      <c r="G1889" s="1" t="s">
        <v>4152</v>
      </c>
      <c r="H1889" s="34" t="str">
        <f>_xlfn.XLOOKUP(B1889,[2]CALCULATION!$B:$B,[2]CALCULATION!$H:$H,"")</f>
        <v>ZTE</v>
      </c>
      <c r="I1889" s="28">
        <v>0</v>
      </c>
      <c r="J1889" s="28">
        <v>0</v>
      </c>
      <c r="K1889" s="28">
        <v>0</v>
      </c>
      <c r="L1889" s="28">
        <v>0</v>
      </c>
      <c r="M1889" s="28">
        <v>0</v>
      </c>
      <c r="N1889" s="28">
        <v>0</v>
      </c>
      <c r="O1889" s="28">
        <v>0</v>
      </c>
      <c r="P1889" s="28">
        <v>0</v>
      </c>
      <c r="Q1889" s="28">
        <v>0</v>
      </c>
      <c r="R1889" s="28">
        <v>0</v>
      </c>
      <c r="S1889" s="94">
        <v>0</v>
      </c>
      <c r="T1889" s="94">
        <f>_xlfn.XLOOKUP(B1889,'[3]Nur des jours'!$B:$B,'[3]Nur des jours'!$U:$U,"")</f>
        <v>0</v>
      </c>
      <c r="U1889" s="94">
        <v>0</v>
      </c>
      <c r="V1889" s="94">
        <v>0</v>
      </c>
      <c r="W1889" s="94">
        <v>0</v>
      </c>
      <c r="X1889" s="94">
        <v>0</v>
      </c>
      <c r="Y1889" s="94">
        <v>0</v>
      </c>
      <c r="Z1889" s="94">
        <v>0</v>
      </c>
      <c r="AA1889" s="94">
        <v>0</v>
      </c>
      <c r="AB1889" s="94">
        <v>0</v>
      </c>
      <c r="AC1889" s="94">
        <f>_xlfn.XLOOKUP(B1889,'[3]Nur des jours'!$B:$B,'[3]Nur des jours'!$N:$N,"")</f>
        <v>0</v>
      </c>
      <c r="AD1889" s="94">
        <v>0</v>
      </c>
      <c r="AE1889" s="94">
        <v>0</v>
      </c>
      <c r="AF1889" s="94">
        <v>0</v>
      </c>
      <c r="AG1889" s="94">
        <v>0</v>
      </c>
      <c r="AH1889" s="94">
        <v>0</v>
      </c>
      <c r="AI1889" s="49" t="s">
        <v>6588</v>
      </c>
      <c r="AJ1889" s="49"/>
      <c r="AK1889" s="48" t="str" cm="1">
        <f t="array" ref="AK1889">IFERROR(_xlfn.IFS(
AM1889="MPR ISSUE","PDH",
AM1889="BSS Hardware Issue","BSS",
AM1889="Sites strategiques, MLL, Pylone, etc.","ENVTECH",
AM1889="AKTIVCO DEFAUT GE &amp; POWER Cabinet","AKTIVCO",
AM1889="AKTIVCO Coupure ENEO &amp; Baisse de tension","AKTIVCO GRID ONLY",
AM1889="Coupure ENEO &amp; Baisse de tension","IHS GRID ONLY",
AM1889="Defaut GE &amp; POWER Cabinet","IHS",
AM1889="Sharing","Partners",
AM1889="Sites strategiques &amp; DataCenter","SST &amp; DC",
AM1889="Exclu","Exclu",
AM1889="SAT","SAT",
AM1889="SPARE-ISSUE","SPARE-ISSUE",
AM1889="Fiber CAmtel","TRANS_FO_CAMTEL",
AM1889="Fiber AOF","Fiber AOF",
AM1889="Projet OCM (HUAWEI)","TRAVAUX-HUAWEI",
AM1889="Projet OCM (NOKIA)","TRAVAUX-NOKIA",
AM1889="ACCESS-ISSUE","ACCESS-ISSUE",
AM1889="Projet OCM (ZTE, NOKIA, autres projets)","TRAVAUX OCM",
AM1889="No root CAuse","No root cause",
AM1889="ODU HS","PDH",
AM1889="IP &amp; VLAN","PDH",
AM1889="Warehouse HUAWEI","SPARE-ISSUE",
AM1889="SPARE-HS","SPARE-ISSUE",
AM1889="Power Telco","BSS",AM1889="no impacts","no impacts"
),"")</f>
        <v>Exclu</v>
      </c>
      <c r="AL1889" s="48" t="str" cm="1">
        <f t="array" ref="AL1889">IFERROR(_xlfn.IFS(
AM1889="MPR ISSUE","TX ISSUE",
AM1889="BSS Hardware Issue","RAN ISSUE",
AM1889="Sites strategiques, MLL, Pylone, etc.","ENVTECH",
AM1889="AKTIVCO DEFAUT GE &amp; POWER Cabinet","POWER ISSUE",
AM1889="AKTIVCO Coupure ENEO &amp; Baisse de tension","POWER ISSUE",
AM1889="Coupure ENEO &amp; Baisse de tension","POWER ISSUE",
AM1889="Defaut GE &amp; POWER Cabinet","POWER ISSUE",
AM1889="Sharing","POWER ISSUE",
AM1889="Sites strategiques &amp; DataCenter","POWER ISSUE",
AM1889="Exclu","Exclu",
AM1889="SAT","TX ISSUE",
AM1889="SPARE-ISSUE","SPARE-ISSUE",
AM1889="Fiber CAmtel","TX ISSUE",
AM1889="Fiber AOF","TX ISSUE",
AM1889="Projet OCM (HUAWEI)","TRAVAUX-HUAWEI",
AM1889="Projet OCM (NOKIA)","TRAVAUX -NOKIA",
AM1889="ACCESS-ISSUE","ACCESS-ISSUE",
AM1889="Projet OCM (ZTE, NOKIA, autres projets)","TRAVAUX OCM",
AM1889="No root CAuse","No root cause",
AM1889="ODU HS","TX ISSUE",
AM1889="IP &amp; VLAN","TX ISSUE",
AM1889="Warehouse HUAWEI","SPARE-ISSUE",
AM1889="SPARE-HS","SPARE-ISSUE",
AM1889="Power Telco","RAN ISSUE",AM1889="no impacts","no impacts"
),"")</f>
        <v>Exclu</v>
      </c>
      <c r="AM1889" s="67" t="s">
        <v>6588</v>
      </c>
      <c r="AN1889" s="48" t="str" cm="1">
        <f t="array" ref="AN1889">IFERROR(_xlfn.IFS(
AM1889="MPR ISSUE","ACTIVE",
AM1889="BSS Hardware Issue","ACTIVE",
AM1889="Sites strategiques, MLL, Pylone, etc.","PASSIVE",
AM1889="AKTIVCO DEFAUT GE &amp; POWER Cabinet","PASSIVE",
AM1889="AKTIVCO Coupure ENEO &amp; Baisse de tension","PASSIVE",
AM1889="Coupure ENEO &amp; Baisse de tension","PASSIVE",
AM1889="Defaut GE &amp; POWER Cabinet","PASSIVE",
AM1889="Sharing","PASSIVE",
AM1889="Sites strategiques &amp; DataCenter","PASSIVE",
AM1889="Exclu","Exclu",
AM1889="SAT","ACTIVE",
AM1889="SPARE-ISSUE","SPARE-ISSUE",
AM1889="Fiber CAmtel","ACTIVE",
AM1889="Fiber AOF","ACTIVE",
AM1889="Projet OCM (HUAWEI)","PLANNED WORKS",
AM1889="Projet OCM (NOKIA)","PLANNED WORKS",
AM1889="ACCESS-ISSUE","ACCESS-ISSUE",
AM1889="Projet OCM (ZTE, NOKIA, autres projets)","PLANNED WORKS",
AM1889="No root CAuse","No root cause",
AM1889="ODU HS","ACTIVE",
AM1889="IP &amp; VLAN","ACTIVE",
AM1889="Warehouse HUAWEI","SPARE-ISSUE",
AM1889="SPARE-HS","SPARE-ISSUE",
AM1889="Power Telco","ACTIVE", AM1889="no impacts","no impacts"
),"")</f>
        <v>Exclu</v>
      </c>
      <c r="AO1889" s="93" t="s">
        <v>5537</v>
      </c>
      <c r="AP1889" s="101" t="str">
        <f t="shared" si="53"/>
        <v>CTR_910</v>
      </c>
      <c r="AR1889" s="17" t="s">
        <v>5537</v>
      </c>
      <c r="AS1889" s="7" t="s">
        <v>5537</v>
      </c>
      <c r="AT1889" s="6"/>
      <c r="AU1889" s="7"/>
      <c r="AV1889" s="3" t="s">
        <v>5537</v>
      </c>
      <c r="AW1889" s="18" t="s">
        <v>5537</v>
      </c>
      <c r="AX1889" s="18" t="s">
        <v>5537</v>
      </c>
      <c r="AY1889" s="18" t="s">
        <v>5537</v>
      </c>
      <c r="AZ1889" s="18" t="s">
        <v>5537</v>
      </c>
      <c r="BA1889" s="18" t="s">
        <v>5537</v>
      </c>
      <c r="BB1889" s="18" t="s">
        <v>5537</v>
      </c>
      <c r="BC1889" s="18" t="s">
        <v>5537</v>
      </c>
      <c r="BD1889" s="18" t="s">
        <v>5537</v>
      </c>
      <c r="BE1889" s="18" t="s">
        <v>5537</v>
      </c>
      <c r="BF1889" s="18" t="s">
        <v>5537</v>
      </c>
      <c r="BG1889" s="18" t="s">
        <v>5537</v>
      </c>
      <c r="BH1889" s="18" t="s">
        <v>5537</v>
      </c>
      <c r="BI1889" s="9" t="s">
        <v>5537</v>
      </c>
      <c r="BJ1889" s="14"/>
      <c r="BK1889" s="14" t="s">
        <v>5537</v>
      </c>
      <c r="BL1889" s="14" t="str">
        <f>_xlfn.XLOOKUP(B1889,'[4]cell downs 18042026 17h'!$B:$B,'[4]cell downs 18042026 17h'!$B:$B,"")</f>
        <v/>
      </c>
      <c r="BM1889" s="14" t="str">
        <f>_xlfn.XLOOKUP(B1889,'[5]Cells Huawei 19042026 15h'!$B:$B,'[5]Cells Huawei 19042026 15h'!$B:$B,"")</f>
        <v/>
      </c>
      <c r="BN1889" s="9" t="str">
        <f>_xlfn.XLOOKUP(B1889,'[6]cells down 19042026 9H40'!$B:$B,'[6]cells down 19042026 9H40'!$B:$B,"")</f>
        <v/>
      </c>
      <c r="BO1889" s="9" t="s">
        <v>4411</v>
      </c>
      <c r="BP1889" s="9" t="s">
        <v>5537</v>
      </c>
      <c r="BQ1889" s="115"/>
    </row>
    <row r="1890" spans="1:69" s="9" customFormat="1" x14ac:dyDescent="0.3">
      <c r="A1890" s="3" t="s">
        <v>4894</v>
      </c>
      <c r="B1890" s="25" t="s">
        <v>4895</v>
      </c>
      <c r="C1890" s="3" t="str">
        <f>_xlfn.XLOOKUP(B1890,'[1]daily break down'!$D:$D,'[1]daily break down'!$E:$E,"")</f>
        <v>Douala</v>
      </c>
      <c r="D1890" s="3" t="s">
        <v>113</v>
      </c>
      <c r="E1890" s="3" t="s">
        <v>12</v>
      </c>
      <c r="F1890" s="3" t="s">
        <v>31</v>
      </c>
      <c r="G1890" s="3" t="s">
        <v>32</v>
      </c>
      <c r="H1890" s="34" t="str">
        <f>_xlfn.XLOOKUP(B1890,[2]CALCULATION!$B:$B,[2]CALCULATION!$H:$H,"")</f>
        <v>ZTE</v>
      </c>
      <c r="I1890" s="28">
        <v>0</v>
      </c>
      <c r="J1890" s="28">
        <v>0</v>
      </c>
      <c r="K1890" s="28">
        <v>0</v>
      </c>
      <c r="L1890" s="28">
        <v>0</v>
      </c>
      <c r="M1890" s="28">
        <v>0</v>
      </c>
      <c r="N1890" s="28">
        <v>0</v>
      </c>
      <c r="O1890" s="28">
        <v>0</v>
      </c>
      <c r="P1890" s="28">
        <v>0</v>
      </c>
      <c r="Q1890" s="28">
        <v>0</v>
      </c>
      <c r="R1890" s="28">
        <v>0</v>
      </c>
      <c r="S1890" s="94">
        <v>0</v>
      </c>
      <c r="T1890" s="94">
        <f>_xlfn.XLOOKUP(B1890,'[3]Nur des jours'!$B:$B,'[3]Nur des jours'!$U:$U,"")</f>
        <v>0</v>
      </c>
      <c r="U1890" s="94">
        <v>0</v>
      </c>
      <c r="V1890" s="94">
        <v>0</v>
      </c>
      <c r="W1890" s="94">
        <v>0</v>
      </c>
      <c r="X1890" s="94">
        <v>0</v>
      </c>
      <c r="Y1890" s="94">
        <v>0</v>
      </c>
      <c r="Z1890" s="94">
        <v>0</v>
      </c>
      <c r="AA1890" s="94">
        <v>0</v>
      </c>
      <c r="AB1890" s="94">
        <v>0</v>
      </c>
      <c r="AC1890" s="94">
        <f>_xlfn.XLOOKUP(B1890,'[3]Nur des jours'!$B:$B,'[3]Nur des jours'!$N:$N,"")</f>
        <v>0</v>
      </c>
      <c r="AD1890" s="94">
        <v>0</v>
      </c>
      <c r="AE1890" s="94">
        <v>0</v>
      </c>
      <c r="AF1890" s="94">
        <v>0</v>
      </c>
      <c r="AG1890" s="94">
        <v>0</v>
      </c>
      <c r="AH1890" s="94">
        <v>0</v>
      </c>
      <c r="AI1890" s="49" t="s">
        <v>5559</v>
      </c>
      <c r="AJ1890" s="49"/>
      <c r="AK1890" s="48" t="str" cm="1">
        <f t="array" ref="AK1890">IFERROR(_xlfn.IFS(
AM1890="MPR ISSUE","PDH",
AM1890="BSS Hardware Issue","BSS",
AM1890="Sites strategiques, MLL, Pylone, etc.","ENVTECH",
AM1890="AKTIVCO DEFAUT GE &amp; POWER Cabinet","AKTIVCO",
AM1890="AKTIVCO Coupure ENEO &amp; Baisse de tension","AKTIVCO GRID ONLY",
AM1890="Coupure ENEO &amp; Baisse de tension","IHS GRID ONLY",
AM1890="Defaut GE &amp; POWER Cabinet","IHS",
AM1890="Sharing","Partners",
AM1890="Sites strategiques &amp; DataCenter","SST &amp; DC",
AM1890="Exclu","Exclu",
AM1890="SAT","SAT",
AM1890="SPARE-ISSUE","SPARE-ISSUE",
AM1890="Fiber CAmtel","TRANS_FO_CAMTEL",
AM1890="Fiber AOF","Fiber AOF",
AM1890="Projet OCM (HUAWEI)","TRAVAUX-HUAWEI",
AM1890="Projet OCM (NOKIA)","TRAVAUX-NOKIA",
AM1890="ACCESS-ISSUE","ACCESS-ISSUE",
AM1890="Projet OCM (ZTE, NOKIA, autres projets)","TRAVAUX OCM",
AM1890="No root CAuse","No root cause",
AM1890="ODU HS","PDH",
AM1890="IP &amp; VLAN","PDH",
AM1890="Warehouse HUAWEI","SPARE-ISSUE",
AM1890="SPARE-HS","SPARE-ISSUE",
AM1890="Power Telco","BSS",AM1890="no impacts","no impacts"
),"")</f>
        <v>no impacts</v>
      </c>
      <c r="AL1890" s="48" t="str" cm="1">
        <f t="array" ref="AL1890">IFERROR(_xlfn.IFS(
AM1890="MPR ISSUE","TX ISSUE",
AM1890="BSS Hardware Issue","RAN ISSUE",
AM1890="Sites strategiques, MLL, Pylone, etc.","ENVTECH",
AM1890="AKTIVCO DEFAUT GE &amp; POWER Cabinet","POWER ISSUE",
AM1890="AKTIVCO Coupure ENEO &amp; Baisse de tension","POWER ISSUE",
AM1890="Coupure ENEO &amp; Baisse de tension","POWER ISSUE",
AM1890="Defaut GE &amp; POWER Cabinet","POWER ISSUE",
AM1890="Sharing","POWER ISSUE",
AM1890="Sites strategiques &amp; DataCenter","POWER ISSUE",
AM1890="Exclu","Exclu",
AM1890="SAT","TX ISSUE",
AM1890="SPARE-ISSUE","SPARE-ISSUE",
AM1890="Fiber CAmtel","TX ISSUE",
AM1890="Fiber AOF","TX ISSUE",
AM1890="Projet OCM (HUAWEI)","TRAVAUX-HUAWEI",
AM1890="Projet OCM (NOKIA)","TRAVAUX -NOKIA",
AM1890="ACCESS-ISSUE","ACCESS-ISSUE",
AM1890="Projet OCM (ZTE, NOKIA, autres projets)","TRAVAUX OCM",
AM1890="No root CAuse","No root cause",
AM1890="ODU HS","TX ISSUE",
AM1890="IP &amp; VLAN","TX ISSUE",
AM1890="Warehouse HUAWEI","SPARE-ISSUE",
AM1890="SPARE-HS","SPARE-ISSUE",
AM1890="Power Telco","RAN ISSUE",AM1890="no impacts","no impacts"
),"")</f>
        <v>no impacts</v>
      </c>
      <c r="AM1890" s="67" t="s">
        <v>5605</v>
      </c>
      <c r="AN1890" s="48" t="str" cm="1">
        <f t="array" ref="AN1890">IFERROR(_xlfn.IFS(
AM1890="MPR ISSUE","ACTIVE",
AM1890="BSS Hardware Issue","ACTIVE",
AM1890="Sites strategiques, MLL, Pylone, etc.","PASSIVE",
AM1890="AKTIVCO DEFAUT GE &amp; POWER Cabinet","PASSIVE",
AM1890="AKTIVCO Coupure ENEO &amp; Baisse de tension","PASSIVE",
AM1890="Coupure ENEO &amp; Baisse de tension","PASSIVE",
AM1890="Defaut GE &amp; POWER Cabinet","PASSIVE",
AM1890="Sharing","PASSIVE",
AM1890="Sites strategiques &amp; DataCenter","PASSIVE",
AM1890="Exclu","Exclu",
AM1890="SAT","ACTIVE",
AM1890="SPARE-ISSUE","SPARE-ISSUE",
AM1890="Fiber CAmtel","ACTIVE",
AM1890="Fiber AOF","ACTIVE",
AM1890="Projet OCM (HUAWEI)","PLANNED WORKS",
AM1890="Projet OCM (NOKIA)","PLANNED WORKS",
AM1890="ACCESS-ISSUE","ACCESS-ISSUE",
AM1890="Projet OCM (ZTE, NOKIA, autres projets)","PLANNED WORKS",
AM1890="No root CAuse","No root cause",
AM1890="ODU HS","ACTIVE",
AM1890="IP &amp; VLAN","ACTIVE",
AM1890="Warehouse HUAWEI","SPARE-ISSUE",
AM1890="SPARE-HS","SPARE-ISSUE",
AM1890="Power Telco","ACTIVE", AM1890="no impacts","no impacts"
),"")</f>
        <v>no impacts</v>
      </c>
      <c r="AO1890" s="93" t="s">
        <v>5537</v>
      </c>
      <c r="AP1890" s="101" t="str">
        <f t="shared" si="53"/>
        <v>LIT_869</v>
      </c>
      <c r="AR1890" s="17" t="s">
        <v>5537</v>
      </c>
      <c r="AS1890" s="7" t="s">
        <v>5537</v>
      </c>
      <c r="AT1890" s="6"/>
      <c r="AU1890" s="7"/>
      <c r="AV1890" s="3" t="s">
        <v>5537</v>
      </c>
      <c r="AW1890" s="18" t="s">
        <v>5537</v>
      </c>
      <c r="AX1890" s="18" t="s">
        <v>5537</v>
      </c>
      <c r="AY1890" s="18" t="s">
        <v>5537</v>
      </c>
      <c r="AZ1890" s="18" t="s">
        <v>5537</v>
      </c>
      <c r="BA1890" s="18" t="s">
        <v>5537</v>
      </c>
      <c r="BB1890" s="18" t="s">
        <v>5537</v>
      </c>
      <c r="BC1890" s="18" t="s">
        <v>5537</v>
      </c>
      <c r="BD1890" s="18" t="s">
        <v>5537</v>
      </c>
      <c r="BE1890" s="18" t="s">
        <v>5537</v>
      </c>
      <c r="BF1890" s="18" t="s">
        <v>5537</v>
      </c>
      <c r="BG1890" s="18" t="s">
        <v>5537</v>
      </c>
      <c r="BH1890" s="18" t="s">
        <v>5537</v>
      </c>
      <c r="BI1890" s="9" t="s">
        <v>5537</v>
      </c>
      <c r="BJ1890" s="14"/>
      <c r="BK1890" s="14" t="s">
        <v>5537</v>
      </c>
      <c r="BL1890" s="14" t="str">
        <f>_xlfn.XLOOKUP(B1890,'[4]cell downs 18042026 17h'!$B:$B,'[4]cell downs 18042026 17h'!$B:$B,"")</f>
        <v/>
      </c>
      <c r="BM1890" s="14" t="str">
        <f>_xlfn.XLOOKUP(B1890,'[5]Cells Huawei 19042026 15h'!$B:$B,'[5]Cells Huawei 19042026 15h'!$B:$B,"")</f>
        <v/>
      </c>
      <c r="BN1890" s="9" t="str">
        <f>_xlfn.XLOOKUP(B1890,'[6]cells down 19042026 9H40'!$B:$B,'[6]cells down 19042026 9H40'!$B:$B,"")</f>
        <v/>
      </c>
      <c r="BO1890" s="9" t="s">
        <v>4895</v>
      </c>
      <c r="BP1890" s="9" t="s">
        <v>594</v>
      </c>
      <c r="BQ1890" s="115"/>
    </row>
    <row r="1891" spans="1:69" s="9" customFormat="1" x14ac:dyDescent="0.3">
      <c r="A1891" s="1" t="s">
        <v>2738</v>
      </c>
      <c r="B1891" s="8" t="s">
        <v>2739</v>
      </c>
      <c r="C1891" s="3" t="str">
        <f>_xlfn.XLOOKUP(B1891,'[1]daily break down'!$D:$D,'[1]daily break down'!$E:$E,"")</f>
        <v>LITTORAL</v>
      </c>
      <c r="D1891" s="1" t="s">
        <v>11</v>
      </c>
      <c r="E1891" s="1" t="s">
        <v>12</v>
      </c>
      <c r="F1891" s="3" t="s">
        <v>31</v>
      </c>
      <c r="G1891" s="1" t="s">
        <v>502</v>
      </c>
      <c r="H1891" s="34" t="str">
        <f>_xlfn.XLOOKUP(B1891,[2]CALCULATION!$B:$B,[2]CALCULATION!$H:$H,"")</f>
        <v>ZTE</v>
      </c>
      <c r="I1891" s="28">
        <v>0</v>
      </c>
      <c r="J1891" s="28">
        <v>2.389900494531037E-2</v>
      </c>
      <c r="K1891" s="28">
        <v>0</v>
      </c>
      <c r="L1891" s="28">
        <v>0</v>
      </c>
      <c r="M1891" s="28">
        <v>0</v>
      </c>
      <c r="N1891" s="28">
        <v>0</v>
      </c>
      <c r="O1891" s="28">
        <v>0</v>
      </c>
      <c r="P1891" s="28">
        <v>0</v>
      </c>
      <c r="Q1891" s="28">
        <v>0</v>
      </c>
      <c r="R1891" s="28">
        <v>0</v>
      </c>
      <c r="S1891" s="94">
        <v>0</v>
      </c>
      <c r="T1891" s="94">
        <f>_xlfn.XLOOKUP(B1891,'[3]Nur des jours'!$B:$B,'[3]Nur des jours'!$U:$U,"")</f>
        <v>0</v>
      </c>
      <c r="U1891" s="94">
        <v>0</v>
      </c>
      <c r="V1891" s="94">
        <v>0</v>
      </c>
      <c r="W1891" s="94">
        <v>0</v>
      </c>
      <c r="X1891" s="94">
        <v>0</v>
      </c>
      <c r="Y1891" s="94">
        <v>0</v>
      </c>
      <c r="Z1891" s="94">
        <v>0</v>
      </c>
      <c r="AA1891" s="94">
        <v>0</v>
      </c>
      <c r="AB1891" s="94">
        <v>0</v>
      </c>
      <c r="AC1891" s="94">
        <f>_xlfn.XLOOKUP(B1891,'[3]Nur des jours'!$B:$B,'[3]Nur des jours'!$N:$N,"")</f>
        <v>0</v>
      </c>
      <c r="AD1891" s="94">
        <v>0</v>
      </c>
      <c r="AE1891" s="94">
        <v>0</v>
      </c>
      <c r="AF1891" s="94">
        <v>0</v>
      </c>
      <c r="AG1891" s="94">
        <v>0</v>
      </c>
      <c r="AH1891" s="94">
        <v>0</v>
      </c>
      <c r="AI1891" s="49" t="s">
        <v>5559</v>
      </c>
      <c r="AJ1891" s="49"/>
      <c r="AK1891" s="48" t="str" cm="1">
        <f t="array" ref="AK1891">IFERROR(_xlfn.IFS(
AM1891="MPR ISSUE","PDH",
AM1891="BSS Hardware Issue","BSS",
AM1891="Sites strategiques, MLL, Pylone, etc.","ENVTECH",
AM1891="AKTIVCO DEFAUT GE &amp; POWER Cabinet","AKTIVCO",
AM1891="AKTIVCO Coupure ENEO &amp; Baisse de tension","AKTIVCO GRID ONLY",
AM1891="Coupure ENEO &amp; Baisse de tension","IHS GRID ONLY",
AM1891="Defaut GE &amp; POWER Cabinet","IHS",
AM1891="Sharing","Partners",
AM1891="Sites strategiques &amp; DataCenter","SST &amp; DC",
AM1891="Exclu","Exclu",
AM1891="SAT","SAT",
AM1891="SPARE-ISSUE","SPARE-ISSUE",
AM1891="Fiber CAmtel","TRANS_FO_CAMTEL",
AM1891="Fiber AOF","Fiber AOF",
AM1891="Projet OCM (HUAWEI)","TRAVAUX-HUAWEI",
AM1891="Projet OCM (NOKIA)","TRAVAUX-NOKIA",
AM1891="ACCESS-ISSUE","ACCESS-ISSUE",
AM1891="Projet OCM (ZTE, NOKIA, autres projets)","TRAVAUX OCM",
AM1891="No root CAuse","No root cause",
AM1891="ODU HS","PDH",
AM1891="IP &amp; VLAN","PDH",
AM1891="Warehouse HUAWEI","SPARE-ISSUE",
AM1891="SPARE-HS","SPARE-ISSUE",
AM1891="Power Telco","BSS",AM1891="no impacts","no impacts"
),"")</f>
        <v>no impacts</v>
      </c>
      <c r="AL1891" s="48" t="str" cm="1">
        <f t="array" ref="AL1891">IFERROR(_xlfn.IFS(
AM1891="MPR ISSUE","TX ISSUE",
AM1891="BSS Hardware Issue","RAN ISSUE",
AM1891="Sites strategiques, MLL, Pylone, etc.","ENVTECH",
AM1891="AKTIVCO DEFAUT GE &amp; POWER Cabinet","POWER ISSUE",
AM1891="AKTIVCO Coupure ENEO &amp; Baisse de tension","POWER ISSUE",
AM1891="Coupure ENEO &amp; Baisse de tension","POWER ISSUE",
AM1891="Defaut GE &amp; POWER Cabinet","POWER ISSUE",
AM1891="Sharing","POWER ISSUE",
AM1891="Sites strategiques &amp; DataCenter","POWER ISSUE",
AM1891="Exclu","Exclu",
AM1891="SAT","TX ISSUE",
AM1891="SPARE-ISSUE","SPARE-ISSUE",
AM1891="Fiber CAmtel","TX ISSUE",
AM1891="Fiber AOF","TX ISSUE",
AM1891="Projet OCM (HUAWEI)","TRAVAUX-HUAWEI",
AM1891="Projet OCM (NOKIA)","TRAVAUX -NOKIA",
AM1891="ACCESS-ISSUE","ACCESS-ISSUE",
AM1891="Projet OCM (ZTE, NOKIA, autres projets)","TRAVAUX OCM",
AM1891="No root CAuse","No root cause",
AM1891="ODU HS","TX ISSUE",
AM1891="IP &amp; VLAN","TX ISSUE",
AM1891="Warehouse HUAWEI","SPARE-ISSUE",
AM1891="SPARE-HS","SPARE-ISSUE",
AM1891="Power Telco","RAN ISSUE",AM1891="no impacts","no impacts"
),"")</f>
        <v>no impacts</v>
      </c>
      <c r="AM1891" s="67" t="s">
        <v>5605</v>
      </c>
      <c r="AN1891" s="48" t="str" cm="1">
        <f t="array" ref="AN1891">IFERROR(_xlfn.IFS(
AM1891="MPR ISSUE","ACTIVE",
AM1891="BSS Hardware Issue","ACTIVE",
AM1891="Sites strategiques, MLL, Pylone, etc.","PASSIVE",
AM1891="AKTIVCO DEFAUT GE &amp; POWER Cabinet","PASSIVE",
AM1891="AKTIVCO Coupure ENEO &amp; Baisse de tension","PASSIVE",
AM1891="Coupure ENEO &amp; Baisse de tension","PASSIVE",
AM1891="Defaut GE &amp; POWER Cabinet","PASSIVE",
AM1891="Sharing","PASSIVE",
AM1891="Sites strategiques &amp; DataCenter","PASSIVE",
AM1891="Exclu","Exclu",
AM1891="SAT","ACTIVE",
AM1891="SPARE-ISSUE","SPARE-ISSUE",
AM1891="Fiber CAmtel","ACTIVE",
AM1891="Fiber AOF","ACTIVE",
AM1891="Projet OCM (HUAWEI)","PLANNED WORKS",
AM1891="Projet OCM (NOKIA)","PLANNED WORKS",
AM1891="ACCESS-ISSUE","ACCESS-ISSUE",
AM1891="Projet OCM (ZTE, NOKIA, autres projets)","PLANNED WORKS",
AM1891="No root CAuse","No root cause",
AM1891="ODU HS","ACTIVE",
AM1891="IP &amp; VLAN","ACTIVE",
AM1891="Warehouse HUAWEI","SPARE-ISSUE",
AM1891="SPARE-HS","SPARE-ISSUE",
AM1891="Power Telco","ACTIVE", AM1891="no impacts","no impacts"
),"")</f>
        <v>no impacts</v>
      </c>
      <c r="AO1891" s="93" t="s">
        <v>5537</v>
      </c>
      <c r="AP1891" s="101" t="str">
        <f t="shared" si="53"/>
        <v>LIT_107</v>
      </c>
      <c r="AR1891" s="17" t="s">
        <v>5537</v>
      </c>
      <c r="AS1891" s="7" t="s">
        <v>5537</v>
      </c>
      <c r="AT1891" s="6"/>
      <c r="AU1891" s="7"/>
      <c r="AV1891" s="3" t="s">
        <v>5537</v>
      </c>
      <c r="AW1891" s="18" t="s">
        <v>5537</v>
      </c>
      <c r="AX1891" s="18" t="s">
        <v>5537</v>
      </c>
      <c r="AY1891" s="18" t="s">
        <v>5537</v>
      </c>
      <c r="AZ1891" s="18" t="s">
        <v>5537</v>
      </c>
      <c r="BA1891" s="18" t="s">
        <v>5537</v>
      </c>
      <c r="BB1891" s="18" t="s">
        <v>5537</v>
      </c>
      <c r="BC1891" s="18" t="s">
        <v>5537</v>
      </c>
      <c r="BD1891" s="18" t="s">
        <v>5537</v>
      </c>
      <c r="BE1891" s="18" t="s">
        <v>5537</v>
      </c>
      <c r="BF1891" s="18" t="s">
        <v>5537</v>
      </c>
      <c r="BG1891" s="18" t="s">
        <v>5537</v>
      </c>
      <c r="BH1891" s="18" t="s">
        <v>5537</v>
      </c>
      <c r="BI1891" s="9" t="s">
        <v>5537</v>
      </c>
      <c r="BJ1891" s="14"/>
      <c r="BK1891" s="14" t="s">
        <v>5537</v>
      </c>
      <c r="BL1891" s="14" t="str">
        <f>_xlfn.XLOOKUP(B1891,'[4]cell downs 18042026 17h'!$B:$B,'[4]cell downs 18042026 17h'!$B:$B,"")</f>
        <v/>
      </c>
      <c r="BM1891" s="14" t="str">
        <f>_xlfn.XLOOKUP(B1891,'[5]Cells Huawei 19042026 15h'!$B:$B,'[5]Cells Huawei 19042026 15h'!$B:$B,"")</f>
        <v/>
      </c>
      <c r="BN1891" s="9" t="str">
        <f>_xlfn.XLOOKUP(B1891,'[6]cells down 19042026 9H40'!$B:$B,'[6]cells down 19042026 9H40'!$B:$B,"")</f>
        <v/>
      </c>
      <c r="BO1891" s="9" t="s">
        <v>2739</v>
      </c>
      <c r="BP1891" s="9" t="s">
        <v>154</v>
      </c>
      <c r="BQ1891" s="115"/>
    </row>
    <row r="1892" spans="1:69" s="9" customFormat="1" x14ac:dyDescent="0.3">
      <c r="A1892" s="1" t="s">
        <v>4429</v>
      </c>
      <c r="B1892" s="8" t="s">
        <v>4430</v>
      </c>
      <c r="C1892" s="3" t="str">
        <f>_xlfn.XLOOKUP(B1892,'[1]daily break down'!$D:$D,'[1]daily break down'!$E:$E,"")</f>
        <v>CENTRE</v>
      </c>
      <c r="D1892" s="1" t="s">
        <v>11</v>
      </c>
      <c r="E1892" s="1" t="s">
        <v>12</v>
      </c>
      <c r="F1892" s="3" t="s">
        <v>226</v>
      </c>
      <c r="G1892" s="1" t="s">
        <v>4429</v>
      </c>
      <c r="H1892" s="34" t="str">
        <f>_xlfn.XLOOKUP(B1892,[2]CALCULATION!$B:$B,[2]CALCULATION!$H:$H,"")</f>
        <v>ZTE</v>
      </c>
      <c r="I1892" s="28">
        <v>0</v>
      </c>
      <c r="J1892" s="28">
        <v>0</v>
      </c>
      <c r="K1892" s="28">
        <v>0</v>
      </c>
      <c r="L1892" s="28">
        <v>0</v>
      </c>
      <c r="M1892" s="28">
        <v>0</v>
      </c>
      <c r="N1892" s="28">
        <v>0</v>
      </c>
      <c r="O1892" s="28">
        <v>0</v>
      </c>
      <c r="P1892" s="28">
        <v>0</v>
      </c>
      <c r="Q1892" s="28">
        <v>0</v>
      </c>
      <c r="R1892" s="28">
        <v>0</v>
      </c>
      <c r="S1892" s="94">
        <v>0</v>
      </c>
      <c r="T1892" s="94">
        <f>_xlfn.XLOOKUP(B1892,'[3]Nur des jours'!$B:$B,'[3]Nur des jours'!$U:$U,"")</f>
        <v>0</v>
      </c>
      <c r="U1892" s="94">
        <v>0</v>
      </c>
      <c r="V1892" s="94">
        <v>0</v>
      </c>
      <c r="W1892" s="94">
        <v>0</v>
      </c>
      <c r="X1892" s="94">
        <v>0</v>
      </c>
      <c r="Y1892" s="94">
        <v>0</v>
      </c>
      <c r="Z1892" s="94">
        <v>0</v>
      </c>
      <c r="AA1892" s="94">
        <v>0</v>
      </c>
      <c r="AB1892" s="94">
        <v>0</v>
      </c>
      <c r="AC1892" s="94">
        <f>_xlfn.XLOOKUP(B1892,'[3]Nur des jours'!$B:$B,'[3]Nur des jours'!$N:$N,"")</f>
        <v>0</v>
      </c>
      <c r="AD1892" s="94">
        <v>0</v>
      </c>
      <c r="AE1892" s="94">
        <v>0</v>
      </c>
      <c r="AF1892" s="94">
        <v>0</v>
      </c>
      <c r="AG1892" s="94">
        <v>0</v>
      </c>
      <c r="AH1892" s="94">
        <v>0</v>
      </c>
      <c r="AI1892" s="49" t="s">
        <v>6588</v>
      </c>
      <c r="AJ1892" s="49"/>
      <c r="AK1892" s="48" t="str" cm="1">
        <f t="array" ref="AK1892">IFERROR(_xlfn.IFS(
AM1892="MPR ISSUE","PDH",
AM1892="BSS Hardware Issue","BSS",
AM1892="Sites strategiques, MLL, Pylone, etc.","ENVTECH",
AM1892="AKTIVCO DEFAUT GE &amp; POWER Cabinet","AKTIVCO",
AM1892="AKTIVCO Coupure ENEO &amp; Baisse de tension","AKTIVCO GRID ONLY",
AM1892="Coupure ENEO &amp; Baisse de tension","IHS GRID ONLY",
AM1892="Defaut GE &amp; POWER Cabinet","IHS",
AM1892="Sharing","Partners",
AM1892="Sites strategiques &amp; DataCenter","SST &amp; DC",
AM1892="Exclu","Exclu",
AM1892="SAT","SAT",
AM1892="SPARE-ISSUE","SPARE-ISSUE",
AM1892="Fiber CAmtel","TRANS_FO_CAMTEL",
AM1892="Fiber AOF","Fiber AOF",
AM1892="Projet OCM (HUAWEI)","TRAVAUX-HUAWEI",
AM1892="Projet OCM (NOKIA)","TRAVAUX-NOKIA",
AM1892="ACCESS-ISSUE","ACCESS-ISSUE",
AM1892="Projet OCM (ZTE, NOKIA, autres projets)","TRAVAUX OCM",
AM1892="No root CAuse","No root cause",
AM1892="ODU HS","PDH",
AM1892="IP &amp; VLAN","PDH",
AM1892="Warehouse HUAWEI","SPARE-ISSUE",
AM1892="SPARE-HS","SPARE-ISSUE",
AM1892="Power Telco","BSS",AM1892="no impacts","no impacts"
),"")</f>
        <v>Exclu</v>
      </c>
      <c r="AL1892" s="48" t="str" cm="1">
        <f t="array" ref="AL1892">IFERROR(_xlfn.IFS(
AM1892="MPR ISSUE","TX ISSUE",
AM1892="BSS Hardware Issue","RAN ISSUE",
AM1892="Sites strategiques, MLL, Pylone, etc.","ENVTECH",
AM1892="AKTIVCO DEFAUT GE &amp; POWER Cabinet","POWER ISSUE",
AM1892="AKTIVCO Coupure ENEO &amp; Baisse de tension","POWER ISSUE",
AM1892="Coupure ENEO &amp; Baisse de tension","POWER ISSUE",
AM1892="Defaut GE &amp; POWER Cabinet","POWER ISSUE",
AM1892="Sharing","POWER ISSUE",
AM1892="Sites strategiques &amp; DataCenter","POWER ISSUE",
AM1892="Exclu","Exclu",
AM1892="SAT","TX ISSUE",
AM1892="SPARE-ISSUE","SPARE-ISSUE",
AM1892="Fiber CAmtel","TX ISSUE",
AM1892="Fiber AOF","TX ISSUE",
AM1892="Projet OCM (HUAWEI)","TRAVAUX-HUAWEI",
AM1892="Projet OCM (NOKIA)","TRAVAUX -NOKIA",
AM1892="ACCESS-ISSUE","ACCESS-ISSUE",
AM1892="Projet OCM (ZTE, NOKIA, autres projets)","TRAVAUX OCM",
AM1892="No root CAuse","No root cause",
AM1892="ODU HS","TX ISSUE",
AM1892="IP &amp; VLAN","TX ISSUE",
AM1892="Warehouse HUAWEI","SPARE-ISSUE",
AM1892="SPARE-HS","SPARE-ISSUE",
AM1892="Power Telco","RAN ISSUE",AM1892="no impacts","no impacts"
),"")</f>
        <v>Exclu</v>
      </c>
      <c r="AM1892" s="67" t="s">
        <v>6588</v>
      </c>
      <c r="AN1892" s="48" t="str" cm="1">
        <f t="array" ref="AN1892">IFERROR(_xlfn.IFS(
AM1892="MPR ISSUE","ACTIVE",
AM1892="BSS Hardware Issue","ACTIVE",
AM1892="Sites strategiques, MLL, Pylone, etc.","PASSIVE",
AM1892="AKTIVCO DEFAUT GE &amp; POWER Cabinet","PASSIVE",
AM1892="AKTIVCO Coupure ENEO &amp; Baisse de tension","PASSIVE",
AM1892="Coupure ENEO &amp; Baisse de tension","PASSIVE",
AM1892="Defaut GE &amp; POWER Cabinet","PASSIVE",
AM1892="Sharing","PASSIVE",
AM1892="Sites strategiques &amp; DataCenter","PASSIVE",
AM1892="Exclu","Exclu",
AM1892="SAT","ACTIVE",
AM1892="SPARE-ISSUE","SPARE-ISSUE",
AM1892="Fiber CAmtel","ACTIVE",
AM1892="Fiber AOF","ACTIVE",
AM1892="Projet OCM (HUAWEI)","PLANNED WORKS",
AM1892="Projet OCM (NOKIA)","PLANNED WORKS",
AM1892="ACCESS-ISSUE","ACCESS-ISSUE",
AM1892="Projet OCM (ZTE, NOKIA, autres projets)","PLANNED WORKS",
AM1892="No root CAuse","No root cause",
AM1892="ODU HS","ACTIVE",
AM1892="IP &amp; VLAN","ACTIVE",
AM1892="Warehouse HUAWEI","SPARE-ISSUE",
AM1892="SPARE-HS","SPARE-ISSUE",
AM1892="Power Telco","ACTIVE", AM1892="no impacts","no impacts"
),"")</f>
        <v>Exclu</v>
      </c>
      <c r="AO1892" s="93" t="s">
        <v>5537</v>
      </c>
      <c r="AP1892" s="101" t="str">
        <f t="shared" si="53"/>
        <v>EST_003</v>
      </c>
      <c r="AR1892" s="17" t="s">
        <v>5537</v>
      </c>
      <c r="AS1892" s="7" t="s">
        <v>5537</v>
      </c>
      <c r="AT1892" s="6"/>
      <c r="AU1892" s="7"/>
      <c r="AV1892" s="3" t="s">
        <v>5537</v>
      </c>
      <c r="AW1892" s="18" t="s">
        <v>5537</v>
      </c>
      <c r="AX1892" s="18" t="s">
        <v>5537</v>
      </c>
      <c r="AY1892" s="18" t="s">
        <v>5537</v>
      </c>
      <c r="AZ1892" s="18" t="s">
        <v>5537</v>
      </c>
      <c r="BA1892" s="18" t="s">
        <v>5537</v>
      </c>
      <c r="BB1892" s="18" t="s">
        <v>5537</v>
      </c>
      <c r="BC1892" s="18" t="s">
        <v>5537</v>
      </c>
      <c r="BD1892" s="18" t="s">
        <v>5537</v>
      </c>
      <c r="BE1892" s="18" t="s">
        <v>5537</v>
      </c>
      <c r="BF1892" s="18" t="s">
        <v>5537</v>
      </c>
      <c r="BG1892" s="18" t="s">
        <v>5537</v>
      </c>
      <c r="BH1892" s="18" t="s">
        <v>5537</v>
      </c>
      <c r="BI1892" s="9" t="s">
        <v>5537</v>
      </c>
      <c r="BJ1892" s="14"/>
      <c r="BK1892" s="14" t="s">
        <v>5537</v>
      </c>
      <c r="BL1892" s="14" t="str">
        <f>_xlfn.XLOOKUP(B1892,'[4]cell downs 18042026 17h'!$B:$B,'[4]cell downs 18042026 17h'!$B:$B,"")</f>
        <v/>
      </c>
      <c r="BM1892" s="14" t="str">
        <f>_xlfn.XLOOKUP(B1892,'[5]Cells Huawei 19042026 15h'!$B:$B,'[5]Cells Huawei 19042026 15h'!$B:$B,"")</f>
        <v/>
      </c>
      <c r="BN1892" s="9" t="str">
        <f>_xlfn.XLOOKUP(B1892,'[6]cells down 19042026 9H40'!$B:$B,'[6]cells down 19042026 9H40'!$B:$B,"")</f>
        <v/>
      </c>
      <c r="BO1892" s="9" t="s">
        <v>4430</v>
      </c>
      <c r="BP1892" s="9" t="s">
        <v>594</v>
      </c>
      <c r="BQ1892" s="115"/>
    </row>
    <row r="1893" spans="1:69" s="9" customFormat="1" x14ac:dyDescent="0.3">
      <c r="A1893" s="1" t="s">
        <v>4556</v>
      </c>
      <c r="B1893" s="8" t="s">
        <v>4557</v>
      </c>
      <c r="C1893" s="3" t="str">
        <f>_xlfn.XLOOKUP(B1893,'[1]daily break down'!$D:$D,'[1]daily break down'!$E:$E,"")</f>
        <v>CENTRE</v>
      </c>
      <c r="D1893" s="1" t="s">
        <v>21</v>
      </c>
      <c r="E1893" s="1" t="s">
        <v>188</v>
      </c>
      <c r="F1893" s="3" t="s">
        <v>37</v>
      </c>
      <c r="G1893" s="1" t="s">
        <v>4556</v>
      </c>
      <c r="H1893" s="33" t="str">
        <f>_xlfn.XLOOKUP(B1893,[2]CALCULATION!$B:$B,[2]CALCULATION!$H:$H,"")</f>
        <v>NOKIA</v>
      </c>
      <c r="I1893" s="28">
        <v>0</v>
      </c>
      <c r="J1893" s="28">
        <v>0</v>
      </c>
      <c r="K1893" s="28">
        <v>0</v>
      </c>
      <c r="L1893" s="28">
        <v>0</v>
      </c>
      <c r="M1893" s="28">
        <v>0</v>
      </c>
      <c r="N1893" s="28">
        <v>0</v>
      </c>
      <c r="O1893" s="28">
        <v>0</v>
      </c>
      <c r="P1893" s="28">
        <v>0</v>
      </c>
      <c r="Q1893" s="28">
        <v>0</v>
      </c>
      <c r="R1893" s="28">
        <v>0</v>
      </c>
      <c r="S1893" s="94">
        <v>0</v>
      </c>
      <c r="T1893" s="94">
        <f>_xlfn.XLOOKUP(B1893,'[3]Nur des jours'!$B:$B,'[3]Nur des jours'!$U:$U,"")</f>
        <v>0</v>
      </c>
      <c r="U1893" s="94">
        <v>0</v>
      </c>
      <c r="V1893" s="94">
        <v>0</v>
      </c>
      <c r="W1893" s="94">
        <v>0</v>
      </c>
      <c r="X1893" s="94">
        <v>0</v>
      </c>
      <c r="Y1893" s="94">
        <v>0</v>
      </c>
      <c r="Z1893" s="94">
        <v>0</v>
      </c>
      <c r="AA1893" s="94">
        <v>0</v>
      </c>
      <c r="AB1893" s="94">
        <v>0</v>
      </c>
      <c r="AC1893" s="94">
        <f>_xlfn.XLOOKUP(B1893,'[3]Nur des jours'!$B:$B,'[3]Nur des jours'!$N:$N,"")</f>
        <v>0</v>
      </c>
      <c r="AD1893" s="94">
        <v>0</v>
      </c>
      <c r="AE1893" s="94">
        <v>0</v>
      </c>
      <c r="AF1893" s="94">
        <v>0</v>
      </c>
      <c r="AG1893" s="94">
        <v>0</v>
      </c>
      <c r="AH1893" s="94">
        <v>0</v>
      </c>
      <c r="AI1893" s="49" t="s">
        <v>6588</v>
      </c>
      <c r="AJ1893" s="49"/>
      <c r="AK1893" s="48" t="str" cm="1">
        <f t="array" ref="AK1893">IFERROR(_xlfn.IFS(
AM1893="MPR ISSUE","PDH",
AM1893="BSS Hardware Issue","BSS",
AM1893="Sites strategiques, MLL, Pylone, etc.","ENVTECH",
AM1893="AKTIVCO DEFAUT GE &amp; POWER Cabinet","AKTIVCO",
AM1893="AKTIVCO Coupure ENEO &amp; Baisse de tension","AKTIVCO GRID ONLY",
AM1893="Coupure ENEO &amp; Baisse de tension","IHS GRID ONLY",
AM1893="Defaut GE &amp; POWER Cabinet","IHS",
AM1893="Sharing","Partners",
AM1893="Sites strategiques &amp; DataCenter","SST &amp; DC",
AM1893="Exclu","Exclu",
AM1893="SAT","SAT",
AM1893="SPARE-ISSUE","SPARE-ISSUE",
AM1893="Fiber CAmtel","TRANS_FO_CAMTEL",
AM1893="Fiber AOF","Fiber AOF",
AM1893="Projet OCM (HUAWEI)","TRAVAUX-HUAWEI",
AM1893="Projet OCM (NOKIA)","TRAVAUX-NOKIA",
AM1893="ACCESS-ISSUE","ACCESS-ISSUE",
AM1893="Projet OCM (ZTE, NOKIA, autres projets)","TRAVAUX OCM",
AM1893="No root CAuse","No root cause",
AM1893="ODU HS","PDH",
AM1893="IP &amp; VLAN","PDH",
AM1893="Warehouse HUAWEI","SPARE-ISSUE",
AM1893="SPARE-HS","SPARE-ISSUE",
AM1893="Power Telco","BSS",AM1893="no impacts","no impacts"
),"")</f>
        <v>Exclu</v>
      </c>
      <c r="AL1893" s="48" t="str" cm="1">
        <f t="array" ref="AL1893">IFERROR(_xlfn.IFS(
AM1893="MPR ISSUE","TX ISSUE",
AM1893="BSS Hardware Issue","RAN ISSUE",
AM1893="Sites strategiques, MLL, Pylone, etc.","ENVTECH",
AM1893="AKTIVCO DEFAUT GE &amp; POWER Cabinet","POWER ISSUE",
AM1893="AKTIVCO Coupure ENEO &amp; Baisse de tension","POWER ISSUE",
AM1893="Coupure ENEO &amp; Baisse de tension","POWER ISSUE",
AM1893="Defaut GE &amp; POWER Cabinet","POWER ISSUE",
AM1893="Sharing","POWER ISSUE",
AM1893="Sites strategiques &amp; DataCenter","POWER ISSUE",
AM1893="Exclu","Exclu",
AM1893="SAT","TX ISSUE",
AM1893="SPARE-ISSUE","SPARE-ISSUE",
AM1893="Fiber CAmtel","TX ISSUE",
AM1893="Fiber AOF","TX ISSUE",
AM1893="Projet OCM (HUAWEI)","TRAVAUX-HUAWEI",
AM1893="Projet OCM (NOKIA)","TRAVAUX -NOKIA",
AM1893="ACCESS-ISSUE","ACCESS-ISSUE",
AM1893="Projet OCM (ZTE, NOKIA, autres projets)","TRAVAUX OCM",
AM1893="No root CAuse","No root cause",
AM1893="ODU HS","TX ISSUE",
AM1893="IP &amp; VLAN","TX ISSUE",
AM1893="Warehouse HUAWEI","SPARE-ISSUE",
AM1893="SPARE-HS","SPARE-ISSUE",
AM1893="Power Telco","RAN ISSUE",AM1893="no impacts","no impacts"
),"")</f>
        <v>Exclu</v>
      </c>
      <c r="AM1893" s="67" t="s">
        <v>6588</v>
      </c>
      <c r="AN1893" s="48" t="str" cm="1">
        <f t="array" ref="AN1893">IFERROR(_xlfn.IFS(
AM1893="MPR ISSUE","ACTIVE",
AM1893="BSS Hardware Issue","ACTIVE",
AM1893="Sites strategiques, MLL, Pylone, etc.","PASSIVE",
AM1893="AKTIVCO DEFAUT GE &amp; POWER Cabinet","PASSIVE",
AM1893="AKTIVCO Coupure ENEO &amp; Baisse de tension","PASSIVE",
AM1893="Coupure ENEO &amp; Baisse de tension","PASSIVE",
AM1893="Defaut GE &amp; POWER Cabinet","PASSIVE",
AM1893="Sharing","PASSIVE",
AM1893="Sites strategiques &amp; DataCenter","PASSIVE",
AM1893="Exclu","Exclu",
AM1893="SAT","ACTIVE",
AM1893="SPARE-ISSUE","SPARE-ISSUE",
AM1893="Fiber CAmtel","ACTIVE",
AM1893="Fiber AOF","ACTIVE",
AM1893="Projet OCM (HUAWEI)","PLANNED WORKS",
AM1893="Projet OCM (NOKIA)","PLANNED WORKS",
AM1893="ACCESS-ISSUE","ACCESS-ISSUE",
AM1893="Projet OCM (ZTE, NOKIA, autres projets)","PLANNED WORKS",
AM1893="No root CAuse","No root cause",
AM1893="ODU HS","ACTIVE",
AM1893="IP &amp; VLAN","ACTIVE",
AM1893="Warehouse HUAWEI","SPARE-ISSUE",
AM1893="SPARE-HS","SPARE-ISSUE",
AM1893="Power Telco","ACTIVE", AM1893="no impacts","no impacts"
),"")</f>
        <v>Exclu</v>
      </c>
      <c r="AO1893" s="93" t="s">
        <v>5537</v>
      </c>
      <c r="AP1893" s="101" t="str">
        <f t="shared" si="53"/>
        <v>CTR_057</v>
      </c>
      <c r="AR1893" s="17" t="s">
        <v>5537</v>
      </c>
      <c r="AS1893" s="7" t="s">
        <v>5537</v>
      </c>
      <c r="AT1893" s="6"/>
      <c r="AU1893" s="7"/>
      <c r="AV1893" s="3" t="s">
        <v>5537</v>
      </c>
      <c r="AW1893" s="18" t="s">
        <v>5537</v>
      </c>
      <c r="AX1893" s="18" t="s">
        <v>5537</v>
      </c>
      <c r="AY1893" s="18" t="s">
        <v>5537</v>
      </c>
      <c r="AZ1893" s="18" t="s">
        <v>5537</v>
      </c>
      <c r="BA1893" s="18" t="s">
        <v>5537</v>
      </c>
      <c r="BB1893" s="18" t="s">
        <v>5537</v>
      </c>
      <c r="BC1893" s="18" t="s">
        <v>5537</v>
      </c>
      <c r="BD1893" s="18" t="s">
        <v>5537</v>
      </c>
      <c r="BE1893" s="18" t="s">
        <v>5537</v>
      </c>
      <c r="BF1893" s="18" t="s">
        <v>5537</v>
      </c>
      <c r="BG1893" s="18" t="s">
        <v>5537</v>
      </c>
      <c r="BH1893" s="18" t="s">
        <v>5537</v>
      </c>
      <c r="BI1893" s="9" t="s">
        <v>5537</v>
      </c>
      <c r="BJ1893" s="14"/>
      <c r="BK1893" s="14" t="s">
        <v>5537</v>
      </c>
      <c r="BL1893" s="14" t="str">
        <f>_xlfn.XLOOKUP(B1893,'[4]cell downs 18042026 17h'!$B:$B,'[4]cell downs 18042026 17h'!$B:$B,"")</f>
        <v/>
      </c>
      <c r="BM1893" s="14" t="str">
        <f>_xlfn.XLOOKUP(B1893,'[5]Cells Huawei 19042026 15h'!$B:$B,'[5]Cells Huawei 19042026 15h'!$B:$B,"")</f>
        <v/>
      </c>
      <c r="BN1893" s="9" t="str">
        <f>_xlfn.XLOOKUP(B1893,'[6]cells down 19042026 9H40'!$B:$B,'[6]cells down 19042026 9H40'!$B:$B,"")</f>
        <v/>
      </c>
      <c r="BO1893" s="9" t="s">
        <v>5537</v>
      </c>
      <c r="BP1893" s="9" t="s">
        <v>12</v>
      </c>
      <c r="BQ1893" s="115"/>
    </row>
    <row r="1894" spans="1:69" s="9" customFormat="1" x14ac:dyDescent="0.3">
      <c r="A1894" s="1" t="s">
        <v>2397</v>
      </c>
      <c r="B1894" s="1" t="s">
        <v>2398</v>
      </c>
      <c r="C1894" s="3" t="str">
        <f>_xlfn.XLOOKUP(B1894,'[1]daily break down'!$D:$D,'[1]daily break down'!$E:$E,"")</f>
        <v>Douala</v>
      </c>
      <c r="D1894" s="1" t="s">
        <v>18</v>
      </c>
      <c r="E1894" s="24" t="s">
        <v>18</v>
      </c>
      <c r="F1894" s="3" t="s">
        <v>31</v>
      </c>
      <c r="G1894" s="1" t="s">
        <v>32</v>
      </c>
      <c r="H1894" s="34" t="str">
        <f>_xlfn.XLOOKUP(B1894,[2]CALCULATION!$B:$B,[2]CALCULATION!$H:$H,"")</f>
        <v>ZTE</v>
      </c>
      <c r="I1894" s="28">
        <v>0</v>
      </c>
      <c r="J1894" s="28">
        <v>4.337651562495541</v>
      </c>
      <c r="K1894" s="28">
        <v>0</v>
      </c>
      <c r="L1894" s="28">
        <v>0</v>
      </c>
      <c r="M1894" s="28">
        <v>0</v>
      </c>
      <c r="N1894" s="28">
        <v>0</v>
      </c>
      <c r="O1894" s="28">
        <v>0</v>
      </c>
      <c r="P1894" s="28">
        <v>0</v>
      </c>
      <c r="Q1894" s="28">
        <v>0</v>
      </c>
      <c r="R1894" s="28">
        <v>0</v>
      </c>
      <c r="S1894" s="94">
        <v>0</v>
      </c>
      <c r="T1894" s="94">
        <f>_xlfn.XLOOKUP(B1894,'[3]Nur des jours'!$B:$B,'[3]Nur des jours'!$U:$U,"")</f>
        <v>0</v>
      </c>
      <c r="U1894" s="94">
        <v>0</v>
      </c>
      <c r="V1894" s="94">
        <v>0</v>
      </c>
      <c r="W1894" s="94">
        <v>0</v>
      </c>
      <c r="X1894" s="94">
        <v>0</v>
      </c>
      <c r="Y1894" s="94">
        <v>0</v>
      </c>
      <c r="Z1894" s="94">
        <v>0</v>
      </c>
      <c r="AA1894" s="94">
        <v>0</v>
      </c>
      <c r="AB1894" s="94">
        <v>0</v>
      </c>
      <c r="AC1894" s="94">
        <f>_xlfn.XLOOKUP(B1894,'[3]Nur des jours'!$B:$B,'[3]Nur des jours'!$N:$N,"")</f>
        <v>0</v>
      </c>
      <c r="AD1894" s="94">
        <v>0</v>
      </c>
      <c r="AE1894" s="94">
        <v>0</v>
      </c>
      <c r="AF1894" s="94">
        <v>0</v>
      </c>
      <c r="AG1894" s="94">
        <v>0</v>
      </c>
      <c r="AH1894" s="94">
        <v>0</v>
      </c>
      <c r="AI1894" s="49" t="s">
        <v>5559</v>
      </c>
      <c r="AJ1894" s="49"/>
      <c r="AK1894" s="48" t="str" cm="1">
        <f t="array" ref="AK1894">IFERROR(_xlfn.IFS(
AM1894="MPR ISSUE","PDH",
AM1894="BSS Hardware Issue","BSS",
AM1894="Sites strategiques, MLL, Pylone, etc.","ENVTECH",
AM1894="AKTIVCO DEFAUT GE &amp; POWER Cabinet","AKTIVCO",
AM1894="AKTIVCO Coupure ENEO &amp; Baisse de tension","AKTIVCO GRID ONLY",
AM1894="Coupure ENEO &amp; Baisse de tension","IHS GRID ONLY",
AM1894="Defaut GE &amp; POWER Cabinet","IHS",
AM1894="Sharing","Partners",
AM1894="Sites strategiques &amp; DataCenter","SST &amp; DC",
AM1894="Exclu","Exclu",
AM1894="SAT","SAT",
AM1894="SPARE-ISSUE","SPARE-ISSUE",
AM1894="Fiber CAmtel","TRANS_FO_CAMTEL",
AM1894="Fiber AOF","Fiber AOF",
AM1894="Projet OCM (HUAWEI)","TRAVAUX-HUAWEI",
AM1894="Projet OCM (NOKIA)","TRAVAUX-NOKIA",
AM1894="ACCESS-ISSUE","ACCESS-ISSUE",
AM1894="Projet OCM (ZTE, NOKIA, autres projets)","TRAVAUX OCM",
AM1894="No root CAuse","No root cause",
AM1894="ODU HS","PDH",
AM1894="IP &amp; VLAN","PDH",
AM1894="Warehouse HUAWEI","SPARE-ISSUE",
AM1894="SPARE-HS","SPARE-ISSUE",
AM1894="Power Telco","BSS",AM1894="no impacts","no impacts"
),"")</f>
        <v>no impacts</v>
      </c>
      <c r="AL1894" s="48" t="str" cm="1">
        <f t="array" ref="AL1894">IFERROR(_xlfn.IFS(
AM1894="MPR ISSUE","TX ISSUE",
AM1894="BSS Hardware Issue","RAN ISSUE",
AM1894="Sites strategiques, MLL, Pylone, etc.","ENVTECH",
AM1894="AKTIVCO DEFAUT GE &amp; POWER Cabinet","POWER ISSUE",
AM1894="AKTIVCO Coupure ENEO &amp; Baisse de tension","POWER ISSUE",
AM1894="Coupure ENEO &amp; Baisse de tension","POWER ISSUE",
AM1894="Defaut GE &amp; POWER Cabinet","POWER ISSUE",
AM1894="Sharing","POWER ISSUE",
AM1894="Sites strategiques &amp; DataCenter","POWER ISSUE",
AM1894="Exclu","Exclu",
AM1894="SAT","TX ISSUE",
AM1894="SPARE-ISSUE","SPARE-ISSUE",
AM1894="Fiber CAmtel","TX ISSUE",
AM1894="Fiber AOF","TX ISSUE",
AM1894="Projet OCM (HUAWEI)","TRAVAUX-HUAWEI",
AM1894="Projet OCM (NOKIA)","TRAVAUX -NOKIA",
AM1894="ACCESS-ISSUE","ACCESS-ISSUE",
AM1894="Projet OCM (ZTE, NOKIA, autres projets)","TRAVAUX OCM",
AM1894="No root CAuse","No root cause",
AM1894="ODU HS","TX ISSUE",
AM1894="IP &amp; VLAN","TX ISSUE",
AM1894="Warehouse HUAWEI","SPARE-ISSUE",
AM1894="SPARE-HS","SPARE-ISSUE",
AM1894="Power Telco","RAN ISSUE",AM1894="no impacts","no impacts"
),"")</f>
        <v>no impacts</v>
      </c>
      <c r="AM1894" s="67" t="s">
        <v>5605</v>
      </c>
      <c r="AN1894" s="48" t="str" cm="1">
        <f t="array" ref="AN1894">IFERROR(_xlfn.IFS(
AM1894="MPR ISSUE","ACTIVE",
AM1894="BSS Hardware Issue","ACTIVE",
AM1894="Sites strategiques, MLL, Pylone, etc.","PASSIVE",
AM1894="AKTIVCO DEFAUT GE &amp; POWER Cabinet","PASSIVE",
AM1894="AKTIVCO Coupure ENEO &amp; Baisse de tension","PASSIVE",
AM1894="Coupure ENEO &amp; Baisse de tension","PASSIVE",
AM1894="Defaut GE &amp; POWER Cabinet","PASSIVE",
AM1894="Sharing","PASSIVE",
AM1894="Sites strategiques &amp; DataCenter","PASSIVE",
AM1894="Exclu","Exclu",
AM1894="SAT","ACTIVE",
AM1894="SPARE-ISSUE","SPARE-ISSUE",
AM1894="Fiber CAmtel","ACTIVE",
AM1894="Fiber AOF","ACTIVE",
AM1894="Projet OCM (HUAWEI)","PLANNED WORKS",
AM1894="Projet OCM (NOKIA)","PLANNED WORKS",
AM1894="ACCESS-ISSUE","ACCESS-ISSUE",
AM1894="Projet OCM (ZTE, NOKIA, autres projets)","PLANNED WORKS",
AM1894="No root CAuse","No root cause",
AM1894="ODU HS","ACTIVE",
AM1894="IP &amp; VLAN","ACTIVE",
AM1894="Warehouse HUAWEI","SPARE-ISSUE",
AM1894="SPARE-HS","SPARE-ISSUE",
AM1894="Power Telco","ACTIVE", AM1894="no impacts","no impacts"
),"")</f>
        <v>no impacts</v>
      </c>
      <c r="AO1894" s="93" t="s">
        <v>5537</v>
      </c>
      <c r="AP1894" s="101" t="str">
        <f t="shared" si="53"/>
        <v>LIT_683</v>
      </c>
      <c r="AR1894" s="17" t="s">
        <v>5537</v>
      </c>
      <c r="AS1894" s="7" t="s">
        <v>5537</v>
      </c>
      <c r="AT1894" s="6"/>
      <c r="AU1894" s="7"/>
      <c r="AV1894" s="3" t="s">
        <v>5537</v>
      </c>
      <c r="AW1894" s="18" t="s">
        <v>5537</v>
      </c>
      <c r="AX1894" s="18" t="s">
        <v>5537</v>
      </c>
      <c r="AY1894" s="18" t="s">
        <v>5537</v>
      </c>
      <c r="AZ1894" s="18" t="s">
        <v>5537</v>
      </c>
      <c r="BA1894" s="18" t="s">
        <v>5537</v>
      </c>
      <c r="BB1894" s="18" t="s">
        <v>5537</v>
      </c>
      <c r="BC1894" s="18" t="s">
        <v>5537</v>
      </c>
      <c r="BD1894" s="18" t="s">
        <v>5537</v>
      </c>
      <c r="BE1894" s="18" t="s">
        <v>5537</v>
      </c>
      <c r="BF1894" s="18" t="s">
        <v>5537</v>
      </c>
      <c r="BG1894" s="18" t="s">
        <v>5537</v>
      </c>
      <c r="BH1894" s="18" t="s">
        <v>5537</v>
      </c>
      <c r="BI1894" s="9" t="s">
        <v>5537</v>
      </c>
      <c r="BJ1894" s="14"/>
      <c r="BK1894" s="14" t="s">
        <v>5537</v>
      </c>
      <c r="BL1894" s="14" t="str">
        <f>_xlfn.XLOOKUP(B1894,'[4]cell downs 18042026 17h'!$B:$B,'[4]cell downs 18042026 17h'!$B:$B,"")</f>
        <v/>
      </c>
      <c r="BM1894" s="14" t="str">
        <f>_xlfn.XLOOKUP(B1894,'[5]Cells Huawei 19042026 15h'!$B:$B,'[5]Cells Huawei 19042026 15h'!$B:$B,"")</f>
        <v/>
      </c>
      <c r="BN1894" s="9" t="str">
        <f>_xlfn.XLOOKUP(B1894,'[6]cells down 19042026 9H40'!$B:$B,'[6]cells down 19042026 9H40'!$B:$B,"")</f>
        <v/>
      </c>
      <c r="BO1894" s="9" t="s">
        <v>5537</v>
      </c>
      <c r="BP1894" s="9" t="s">
        <v>12</v>
      </c>
      <c r="BQ1894" s="115"/>
    </row>
    <row r="1895" spans="1:69" s="9" customFormat="1" x14ac:dyDescent="0.3">
      <c r="A1895" s="1" t="s">
        <v>4616</v>
      </c>
      <c r="B1895" s="1" t="s">
        <v>4617</v>
      </c>
      <c r="C1895" s="3" t="str">
        <f>_xlfn.XLOOKUP(B1895,'[1]daily break down'!$D:$D,'[1]daily break down'!$E:$E,"")</f>
        <v>CENTRE</v>
      </c>
      <c r="D1895" s="1" t="s">
        <v>21</v>
      </c>
      <c r="E1895" s="1" t="s">
        <v>122</v>
      </c>
      <c r="F1895" s="3" t="s">
        <v>37</v>
      </c>
      <c r="G1895" s="1" t="s">
        <v>4081</v>
      </c>
      <c r="H1895" s="33" t="str">
        <f>_xlfn.XLOOKUP(B1895,[2]CALCULATION!$B:$B,[2]CALCULATION!$H:$H,"")</f>
        <v>NOKIA</v>
      </c>
      <c r="I1895" s="28">
        <v>0</v>
      </c>
      <c r="J1895" s="28">
        <v>0</v>
      </c>
      <c r="K1895" s="28">
        <v>0</v>
      </c>
      <c r="L1895" s="28">
        <v>0</v>
      </c>
      <c r="M1895" s="28">
        <v>0</v>
      </c>
      <c r="N1895" s="28">
        <v>0</v>
      </c>
      <c r="O1895" s="28">
        <v>0</v>
      </c>
      <c r="P1895" s="28">
        <v>0</v>
      </c>
      <c r="Q1895" s="28">
        <v>0</v>
      </c>
      <c r="R1895" s="28">
        <v>0</v>
      </c>
      <c r="S1895" s="94">
        <v>0</v>
      </c>
      <c r="T1895" s="94">
        <f>_xlfn.XLOOKUP(B1895,'[3]Nur des jours'!$B:$B,'[3]Nur des jours'!$U:$U,"")</f>
        <v>0</v>
      </c>
      <c r="U1895" s="94">
        <v>0</v>
      </c>
      <c r="V1895" s="94">
        <v>0</v>
      </c>
      <c r="W1895" s="94">
        <v>0</v>
      </c>
      <c r="X1895" s="94">
        <v>0</v>
      </c>
      <c r="Y1895" s="94">
        <v>0</v>
      </c>
      <c r="Z1895" s="94">
        <v>0</v>
      </c>
      <c r="AA1895" s="94">
        <v>0</v>
      </c>
      <c r="AB1895" s="94">
        <v>0</v>
      </c>
      <c r="AC1895" s="94">
        <f>_xlfn.XLOOKUP(B1895,'[3]Nur des jours'!$B:$B,'[3]Nur des jours'!$N:$N,"")</f>
        <v>0</v>
      </c>
      <c r="AD1895" s="94">
        <v>0</v>
      </c>
      <c r="AE1895" s="94">
        <v>0</v>
      </c>
      <c r="AF1895" s="94">
        <v>0</v>
      </c>
      <c r="AG1895" s="94">
        <v>0</v>
      </c>
      <c r="AH1895" s="94">
        <v>0</v>
      </c>
      <c r="AI1895" s="49" t="s">
        <v>5559</v>
      </c>
      <c r="AJ1895" s="49"/>
      <c r="AK1895" s="48" t="str" cm="1">
        <f t="array" ref="AK1895">IFERROR(_xlfn.IFS(
AM1895="MPR ISSUE","PDH",
AM1895="BSS Hardware Issue","BSS",
AM1895="Sites strategiques, MLL, Pylone, etc.","ENVTECH",
AM1895="AKTIVCO DEFAUT GE &amp; POWER Cabinet","AKTIVCO",
AM1895="AKTIVCO Coupure ENEO &amp; Baisse de tension","AKTIVCO GRID ONLY",
AM1895="Coupure ENEO &amp; Baisse de tension","IHS GRID ONLY",
AM1895="Defaut GE &amp; POWER Cabinet","IHS",
AM1895="Sharing","Partners",
AM1895="Sites strategiques &amp; DataCenter","SST &amp; DC",
AM1895="Exclu","Exclu",
AM1895="SAT","SAT",
AM1895="SPARE-ISSUE","SPARE-ISSUE",
AM1895="Fiber CAmtel","TRANS_FO_CAMTEL",
AM1895="Fiber AOF","Fiber AOF",
AM1895="Projet OCM (HUAWEI)","TRAVAUX-HUAWEI",
AM1895="Projet OCM (NOKIA)","TRAVAUX-NOKIA",
AM1895="ACCESS-ISSUE","ACCESS-ISSUE",
AM1895="Projet OCM (ZTE, NOKIA, autres projets)","TRAVAUX OCM",
AM1895="No root CAuse","No root cause",
AM1895="ODU HS","PDH",
AM1895="IP &amp; VLAN","PDH",
AM1895="Warehouse HUAWEI","SPARE-ISSUE",
AM1895="SPARE-HS","SPARE-ISSUE",
AM1895="Power Telco","BSS",AM1895="no impacts","no impacts"
),"")</f>
        <v>ACCESS-ISSUE</v>
      </c>
      <c r="AL1895" s="48" t="str" cm="1">
        <f t="array" ref="AL1895">IFERROR(_xlfn.IFS(
AM1895="MPR ISSUE","TX ISSUE",
AM1895="BSS Hardware Issue","RAN ISSUE",
AM1895="Sites strategiques, MLL, Pylone, etc.","ENVTECH",
AM1895="AKTIVCO DEFAUT GE &amp; POWER Cabinet","POWER ISSUE",
AM1895="AKTIVCO Coupure ENEO &amp; Baisse de tension","POWER ISSUE",
AM1895="Coupure ENEO &amp; Baisse de tension","POWER ISSUE",
AM1895="Defaut GE &amp; POWER Cabinet","POWER ISSUE",
AM1895="Sharing","POWER ISSUE",
AM1895="Sites strategiques &amp; DataCenter","POWER ISSUE",
AM1895="Exclu","Exclu",
AM1895="SAT","TX ISSUE",
AM1895="SPARE-ISSUE","SPARE-ISSUE",
AM1895="Fiber CAmtel","TX ISSUE",
AM1895="Fiber AOF","TX ISSUE",
AM1895="Projet OCM (HUAWEI)","TRAVAUX-HUAWEI",
AM1895="Projet OCM (NOKIA)","TRAVAUX -NOKIA",
AM1895="ACCESS-ISSUE","ACCESS-ISSUE",
AM1895="Projet OCM (ZTE, NOKIA, autres projets)","TRAVAUX OCM",
AM1895="No root CAuse","No root cause",
AM1895="ODU HS","TX ISSUE",
AM1895="IP &amp; VLAN","TX ISSUE",
AM1895="Warehouse HUAWEI","SPARE-ISSUE",
AM1895="SPARE-HS","SPARE-ISSUE",
AM1895="Power Telco","RAN ISSUE",AM1895="no impacts","no impacts"
),"")</f>
        <v>ACCESS-ISSUE</v>
      </c>
      <c r="AM1895" s="67" t="s">
        <v>25</v>
      </c>
      <c r="AN1895" s="48" t="str" cm="1">
        <f t="array" ref="AN1895">IFERROR(_xlfn.IFS(
AM1895="MPR ISSUE","ACTIVE",
AM1895="BSS Hardware Issue","ACTIVE",
AM1895="Sites strategiques, MLL, Pylone, etc.","PASSIVE",
AM1895="AKTIVCO DEFAUT GE &amp; POWER Cabinet","PASSIVE",
AM1895="AKTIVCO Coupure ENEO &amp; Baisse de tension","PASSIVE",
AM1895="Coupure ENEO &amp; Baisse de tension","PASSIVE",
AM1895="Defaut GE &amp; POWER Cabinet","PASSIVE",
AM1895="Sharing","PASSIVE",
AM1895="Sites strategiques &amp; DataCenter","PASSIVE",
AM1895="Exclu","Exclu",
AM1895="SAT","ACTIVE",
AM1895="SPARE-ISSUE","SPARE-ISSUE",
AM1895="Fiber CAmtel","ACTIVE",
AM1895="Fiber AOF","ACTIVE",
AM1895="Projet OCM (HUAWEI)","PLANNED WORKS",
AM1895="Projet OCM (NOKIA)","PLANNED WORKS",
AM1895="ACCESS-ISSUE","ACCESS-ISSUE",
AM1895="Projet OCM (ZTE, NOKIA, autres projets)","PLANNED WORKS",
AM1895="No root CAuse","No root cause",
AM1895="ODU HS","ACTIVE",
AM1895="IP &amp; VLAN","ACTIVE",
AM1895="Warehouse HUAWEI","SPARE-ISSUE",
AM1895="SPARE-HS","SPARE-ISSUE",
AM1895="Power Telco","ACTIVE", AM1895="no impacts","no impacts"
),"")</f>
        <v>ACCESS-ISSUE</v>
      </c>
      <c r="AO1895" s="93" t="s">
        <v>6454</v>
      </c>
      <c r="AP1895" s="101" t="str">
        <f t="shared" si="53"/>
        <v>CTR_451</v>
      </c>
      <c r="AR1895" s="17" t="s">
        <v>5537</v>
      </c>
      <c r="AS1895" s="7" t="s">
        <v>5537</v>
      </c>
      <c r="AT1895" s="6"/>
      <c r="AU1895" s="7"/>
      <c r="AV1895" s="3" t="s">
        <v>5537</v>
      </c>
      <c r="AW1895" s="18" t="s">
        <v>5537</v>
      </c>
      <c r="AX1895" s="18" t="s">
        <v>5537</v>
      </c>
      <c r="AY1895" s="18" t="s">
        <v>5537</v>
      </c>
      <c r="AZ1895" s="18" t="s">
        <v>5537</v>
      </c>
      <c r="BA1895" s="18" t="s">
        <v>5537</v>
      </c>
      <c r="BB1895" s="18" t="s">
        <v>5537</v>
      </c>
      <c r="BC1895" s="18" t="s">
        <v>5537</v>
      </c>
      <c r="BD1895" s="18" t="s">
        <v>5537</v>
      </c>
      <c r="BE1895" s="18" t="s">
        <v>5537</v>
      </c>
      <c r="BF1895" s="18" t="s">
        <v>6455</v>
      </c>
      <c r="BG1895" s="18" t="s">
        <v>6456</v>
      </c>
      <c r="BH1895" s="18" t="s">
        <v>5537</v>
      </c>
      <c r="BI1895" s="9" t="s">
        <v>5537</v>
      </c>
      <c r="BJ1895" s="14"/>
      <c r="BK1895" s="14" t="s">
        <v>5537</v>
      </c>
      <c r="BL1895" s="14" t="str">
        <f>_xlfn.XLOOKUP(B1895,'[4]cell downs 18042026 17h'!$B:$B,'[4]cell downs 18042026 17h'!$B:$B,"")</f>
        <v/>
      </c>
      <c r="BM1895" s="14" t="str">
        <f>_xlfn.XLOOKUP(B1895,'[5]Cells Huawei 19042026 15h'!$B:$B,'[5]Cells Huawei 19042026 15h'!$B:$B,"")</f>
        <v/>
      </c>
      <c r="BN1895" s="9" t="str">
        <f>_xlfn.XLOOKUP(B1895,'[6]cells down 19042026 9H40'!$B:$B,'[6]cells down 19042026 9H40'!$B:$B,"")</f>
        <v/>
      </c>
      <c r="BO1895" s="9" t="s">
        <v>5537</v>
      </c>
      <c r="BP1895" s="9" t="s">
        <v>5537</v>
      </c>
      <c r="BQ1895" s="115"/>
    </row>
    <row r="1896" spans="1:69" s="9" customFormat="1" x14ac:dyDescent="0.3">
      <c r="A1896" s="1" t="s">
        <v>921</v>
      </c>
      <c r="B1896" s="8" t="s">
        <v>922</v>
      </c>
      <c r="C1896" s="3" t="str">
        <f>_xlfn.XLOOKUP(B1896,'[1]daily break down'!$D:$D,'[1]daily break down'!$E:$E,"")</f>
        <v>Yaounde</v>
      </c>
      <c r="D1896" s="1" t="s">
        <v>11</v>
      </c>
      <c r="E1896" s="1" t="s">
        <v>12</v>
      </c>
      <c r="F1896" s="3" t="s">
        <v>37</v>
      </c>
      <c r="G1896" s="1" t="s">
        <v>38</v>
      </c>
      <c r="H1896" s="34" t="str">
        <f>_xlfn.XLOOKUP(B1896,[2]CALCULATION!$B:$B,[2]CALCULATION!$H:$H,"")</f>
        <v>ZTE</v>
      </c>
      <c r="I1896" s="28">
        <v>0</v>
      </c>
      <c r="J1896" s="28">
        <v>0</v>
      </c>
      <c r="K1896" s="28">
        <v>0</v>
      </c>
      <c r="L1896" s="28">
        <v>0</v>
      </c>
      <c r="M1896" s="28">
        <v>0</v>
      </c>
      <c r="N1896" s="28">
        <v>0</v>
      </c>
      <c r="O1896" s="28">
        <v>0</v>
      </c>
      <c r="P1896" s="28">
        <v>0</v>
      </c>
      <c r="Q1896" s="28">
        <v>0</v>
      </c>
      <c r="R1896" s="28">
        <v>0</v>
      </c>
      <c r="S1896" s="94">
        <v>0</v>
      </c>
      <c r="T1896" s="94">
        <f>_xlfn.XLOOKUP(B1896,'[3]Nur des jours'!$B:$B,'[3]Nur des jours'!$U:$U,"")</f>
        <v>0</v>
      </c>
      <c r="U1896" s="94">
        <v>0</v>
      </c>
      <c r="V1896" s="94">
        <v>0</v>
      </c>
      <c r="W1896" s="94">
        <v>0</v>
      </c>
      <c r="X1896" s="94">
        <v>0</v>
      </c>
      <c r="Y1896" s="94">
        <v>0</v>
      </c>
      <c r="Z1896" s="94">
        <v>0</v>
      </c>
      <c r="AA1896" s="94">
        <v>0</v>
      </c>
      <c r="AB1896" s="94">
        <v>0</v>
      </c>
      <c r="AC1896" s="94">
        <f>_xlfn.XLOOKUP(B1896,'[3]Nur des jours'!$B:$B,'[3]Nur des jours'!$N:$N,"")</f>
        <v>0</v>
      </c>
      <c r="AD1896" s="94">
        <v>0</v>
      </c>
      <c r="AE1896" s="94">
        <v>0</v>
      </c>
      <c r="AF1896" s="94">
        <v>0</v>
      </c>
      <c r="AG1896" s="94">
        <v>0</v>
      </c>
      <c r="AH1896" s="94">
        <v>0</v>
      </c>
      <c r="AI1896" s="49" t="s">
        <v>5559</v>
      </c>
      <c r="AJ1896" s="49"/>
      <c r="AK1896" s="48" t="str" cm="1">
        <f t="array" ref="AK1896">IFERROR(_xlfn.IFS(
AM1896="MPR ISSUE","PDH",
AM1896="BSS Hardware Issue","BSS",
AM1896="Sites strategiques, MLL, Pylone, etc.","ENVTECH",
AM1896="AKTIVCO DEFAUT GE &amp; POWER Cabinet","AKTIVCO",
AM1896="AKTIVCO Coupure ENEO &amp; Baisse de tension","AKTIVCO GRID ONLY",
AM1896="Coupure ENEO &amp; Baisse de tension","IHS GRID ONLY",
AM1896="Defaut GE &amp; POWER Cabinet","IHS",
AM1896="Sharing","Partners",
AM1896="Sites strategiques &amp; DataCenter","SST &amp; DC",
AM1896="Exclu","Exclu",
AM1896="SAT","SAT",
AM1896="SPARE-ISSUE","SPARE-ISSUE",
AM1896="Fiber CAmtel","TRANS_FO_CAMTEL",
AM1896="Fiber AOF","Fiber AOF",
AM1896="Projet OCM (HUAWEI)","TRAVAUX-HUAWEI",
AM1896="Projet OCM (NOKIA)","TRAVAUX-NOKIA",
AM1896="ACCESS-ISSUE","ACCESS-ISSUE",
AM1896="Projet OCM (ZTE, NOKIA, autres projets)","TRAVAUX OCM",
AM1896="No root CAuse","No root cause",
AM1896="ODU HS","PDH",
AM1896="IP &amp; VLAN","PDH",
AM1896="Warehouse HUAWEI","SPARE-ISSUE",
AM1896="SPARE-HS","SPARE-ISSUE",
AM1896="Power Telco","BSS",AM1896="no impacts","no impacts"
),"")</f>
        <v>no impacts</v>
      </c>
      <c r="AL1896" s="48" t="str" cm="1">
        <f t="array" ref="AL1896">IFERROR(_xlfn.IFS(
AM1896="MPR ISSUE","TX ISSUE",
AM1896="BSS Hardware Issue","RAN ISSUE",
AM1896="Sites strategiques, MLL, Pylone, etc.","ENVTECH",
AM1896="AKTIVCO DEFAUT GE &amp; POWER Cabinet","POWER ISSUE",
AM1896="AKTIVCO Coupure ENEO &amp; Baisse de tension","POWER ISSUE",
AM1896="Coupure ENEO &amp; Baisse de tension","POWER ISSUE",
AM1896="Defaut GE &amp; POWER Cabinet","POWER ISSUE",
AM1896="Sharing","POWER ISSUE",
AM1896="Sites strategiques &amp; DataCenter","POWER ISSUE",
AM1896="Exclu","Exclu",
AM1896="SAT","TX ISSUE",
AM1896="SPARE-ISSUE","SPARE-ISSUE",
AM1896="Fiber CAmtel","TX ISSUE",
AM1896="Fiber AOF","TX ISSUE",
AM1896="Projet OCM (HUAWEI)","TRAVAUX-HUAWEI",
AM1896="Projet OCM (NOKIA)","TRAVAUX -NOKIA",
AM1896="ACCESS-ISSUE","ACCESS-ISSUE",
AM1896="Projet OCM (ZTE, NOKIA, autres projets)","TRAVAUX OCM",
AM1896="No root CAuse","No root cause",
AM1896="ODU HS","TX ISSUE",
AM1896="IP &amp; VLAN","TX ISSUE",
AM1896="Warehouse HUAWEI","SPARE-ISSUE",
AM1896="SPARE-HS","SPARE-ISSUE",
AM1896="Power Telco","RAN ISSUE",AM1896="no impacts","no impacts"
),"")</f>
        <v>no impacts</v>
      </c>
      <c r="AM1896" s="67" t="s">
        <v>5605</v>
      </c>
      <c r="AN1896" s="48" t="str" cm="1">
        <f t="array" ref="AN1896">IFERROR(_xlfn.IFS(
AM1896="MPR ISSUE","ACTIVE",
AM1896="BSS Hardware Issue","ACTIVE",
AM1896="Sites strategiques, MLL, Pylone, etc.","PASSIVE",
AM1896="AKTIVCO DEFAUT GE &amp; POWER Cabinet","PASSIVE",
AM1896="AKTIVCO Coupure ENEO &amp; Baisse de tension","PASSIVE",
AM1896="Coupure ENEO &amp; Baisse de tension","PASSIVE",
AM1896="Defaut GE &amp; POWER Cabinet","PASSIVE",
AM1896="Sharing","PASSIVE",
AM1896="Sites strategiques &amp; DataCenter","PASSIVE",
AM1896="Exclu","Exclu",
AM1896="SAT","ACTIVE",
AM1896="SPARE-ISSUE","SPARE-ISSUE",
AM1896="Fiber CAmtel","ACTIVE",
AM1896="Fiber AOF","ACTIVE",
AM1896="Projet OCM (HUAWEI)","PLANNED WORKS",
AM1896="Projet OCM (NOKIA)","PLANNED WORKS",
AM1896="ACCESS-ISSUE","ACCESS-ISSUE",
AM1896="Projet OCM (ZTE, NOKIA, autres projets)","PLANNED WORKS",
AM1896="No root CAuse","No root cause",
AM1896="ODU HS","ACTIVE",
AM1896="IP &amp; VLAN","ACTIVE",
AM1896="Warehouse HUAWEI","SPARE-ISSUE",
AM1896="SPARE-HS","SPARE-ISSUE",
AM1896="Power Telco","ACTIVE", AM1896="no impacts","no impacts"
),"")</f>
        <v>no impacts</v>
      </c>
      <c r="AO1896" s="93" t="s">
        <v>5537</v>
      </c>
      <c r="AP1896" s="101" t="str">
        <f t="shared" si="53"/>
        <v>CTR_526</v>
      </c>
      <c r="AR1896" s="17" t="s">
        <v>5537</v>
      </c>
      <c r="AS1896" s="7" t="s">
        <v>5537</v>
      </c>
      <c r="AT1896" s="6"/>
      <c r="AU1896" s="7"/>
      <c r="AV1896" s="3" t="s">
        <v>5537</v>
      </c>
      <c r="AW1896" s="18" t="s">
        <v>5537</v>
      </c>
      <c r="AX1896" s="18" t="s">
        <v>5537</v>
      </c>
      <c r="AY1896" s="18" t="s">
        <v>5537</v>
      </c>
      <c r="AZ1896" s="18" t="s">
        <v>5537</v>
      </c>
      <c r="BA1896" s="18" t="s">
        <v>5537</v>
      </c>
      <c r="BB1896" s="18" t="s">
        <v>5537</v>
      </c>
      <c r="BC1896" s="18" t="s">
        <v>5537</v>
      </c>
      <c r="BD1896" s="18" t="s">
        <v>5537</v>
      </c>
      <c r="BE1896" s="18" t="s">
        <v>5537</v>
      </c>
      <c r="BF1896" s="18" t="s">
        <v>5537</v>
      </c>
      <c r="BG1896" s="18" t="s">
        <v>5537</v>
      </c>
      <c r="BH1896" s="18" t="s">
        <v>5537</v>
      </c>
      <c r="BI1896" s="9" t="s">
        <v>5537</v>
      </c>
      <c r="BJ1896" s="14"/>
      <c r="BK1896" s="14" t="s">
        <v>5537</v>
      </c>
      <c r="BL1896" s="14" t="str">
        <f>_xlfn.XLOOKUP(B1896,'[4]cell downs 18042026 17h'!$B:$B,'[4]cell downs 18042026 17h'!$B:$B,"")</f>
        <v/>
      </c>
      <c r="BM1896" s="14" t="str">
        <f>_xlfn.XLOOKUP(B1896,'[5]Cells Huawei 19042026 15h'!$B:$B,'[5]Cells Huawei 19042026 15h'!$B:$B,"")</f>
        <v/>
      </c>
      <c r="BN1896" s="9" t="str">
        <f>_xlfn.XLOOKUP(B1896,'[6]cells down 19042026 9H40'!$B:$B,'[6]cells down 19042026 9H40'!$B:$B,"")</f>
        <v/>
      </c>
      <c r="BO1896" s="9" t="s">
        <v>922</v>
      </c>
      <c r="BP1896" s="9" t="s">
        <v>12</v>
      </c>
      <c r="BQ1896" s="115"/>
    </row>
    <row r="1897" spans="1:69" s="9" customFormat="1" x14ac:dyDescent="0.3">
      <c r="A1897" s="1" t="s">
        <v>2761</v>
      </c>
      <c r="B1897" s="8" t="s">
        <v>2762</v>
      </c>
      <c r="C1897" s="3" t="str">
        <f>_xlfn.XLOOKUP(B1897,'[1]daily break down'!$D:$D,'[1]daily break down'!$E:$E,"")</f>
        <v>Douala</v>
      </c>
      <c r="D1897" s="1"/>
      <c r="E1897" s="1"/>
      <c r="F1897" s="3" t="s">
        <v>31</v>
      </c>
      <c r="G1897" s="1" t="s">
        <v>32</v>
      </c>
      <c r="H1897" s="34" t="str">
        <f>_xlfn.XLOOKUP(B1897,[2]CALCULATION!$B:$B,[2]CALCULATION!$H:$H,"")</f>
        <v>ZTE</v>
      </c>
      <c r="I1897" s="28">
        <v>0</v>
      </c>
      <c r="J1897" s="28">
        <v>0</v>
      </c>
      <c r="K1897" s="28">
        <v>0</v>
      </c>
      <c r="L1897" s="28">
        <v>0</v>
      </c>
      <c r="M1897" s="28">
        <v>0</v>
      </c>
      <c r="N1897" s="28">
        <v>0</v>
      </c>
      <c r="O1897" s="28">
        <v>0</v>
      </c>
      <c r="P1897" s="28">
        <v>0</v>
      </c>
      <c r="Q1897" s="28">
        <v>0</v>
      </c>
      <c r="R1897" s="28">
        <v>0</v>
      </c>
      <c r="S1897" s="94">
        <v>0</v>
      </c>
      <c r="T1897" s="94">
        <f>_xlfn.XLOOKUP(B1897,'[3]Nur des jours'!$B:$B,'[3]Nur des jours'!$U:$U,"")</f>
        <v>0</v>
      </c>
      <c r="U1897" s="94">
        <v>0</v>
      </c>
      <c r="V1897" s="94">
        <v>0</v>
      </c>
      <c r="W1897" s="94">
        <v>0</v>
      </c>
      <c r="X1897" s="94">
        <v>0</v>
      </c>
      <c r="Y1897" s="94">
        <v>0</v>
      </c>
      <c r="Z1897" s="94">
        <v>0</v>
      </c>
      <c r="AA1897" s="94">
        <v>0</v>
      </c>
      <c r="AB1897" s="94">
        <v>0</v>
      </c>
      <c r="AC1897" s="94">
        <f>_xlfn.XLOOKUP(B1897,'[3]Nur des jours'!$B:$B,'[3]Nur des jours'!$N:$N,"")</f>
        <v>0</v>
      </c>
      <c r="AD1897" s="94">
        <v>0</v>
      </c>
      <c r="AE1897" s="94">
        <v>0</v>
      </c>
      <c r="AF1897" s="94">
        <v>0</v>
      </c>
      <c r="AG1897" s="94">
        <v>0</v>
      </c>
      <c r="AH1897" s="94">
        <v>0</v>
      </c>
      <c r="AI1897" s="49" t="s">
        <v>5559</v>
      </c>
      <c r="AJ1897" s="49"/>
      <c r="AK1897" s="48" t="str" cm="1">
        <f t="array" ref="AK1897">IFERROR(_xlfn.IFS(
AM1897="MPR ISSUE","PDH",
AM1897="BSS Hardware Issue","BSS",
AM1897="Sites strategiques, MLL, Pylone, etc.","ENVTECH",
AM1897="AKTIVCO DEFAUT GE &amp; POWER Cabinet","AKTIVCO",
AM1897="AKTIVCO Coupure ENEO &amp; Baisse de tension","AKTIVCO GRID ONLY",
AM1897="Coupure ENEO &amp; Baisse de tension","IHS GRID ONLY",
AM1897="Defaut GE &amp; POWER Cabinet","IHS",
AM1897="Sharing","Partners",
AM1897="Sites strategiques &amp; DataCenter","SST &amp; DC",
AM1897="Exclu","Exclu",
AM1897="SAT","SAT",
AM1897="SPARE-ISSUE","SPARE-ISSUE",
AM1897="Fiber CAmtel","TRANS_FO_CAMTEL",
AM1897="Fiber AOF","Fiber AOF",
AM1897="Projet OCM (HUAWEI)","TRAVAUX-HUAWEI",
AM1897="Projet OCM (NOKIA)","TRAVAUX-NOKIA",
AM1897="ACCESS-ISSUE","ACCESS-ISSUE",
AM1897="Projet OCM (ZTE, NOKIA, autres projets)","TRAVAUX OCM",
AM1897="No root CAuse","No root cause",
AM1897="ODU HS","PDH",
AM1897="IP &amp; VLAN","PDH",
AM1897="Warehouse HUAWEI","SPARE-ISSUE",
AM1897="SPARE-HS","SPARE-ISSUE",
AM1897="Power Telco","BSS",AM1897="no impacts","no impacts"
),"")</f>
        <v>no impacts</v>
      </c>
      <c r="AL1897" s="48" t="str" cm="1">
        <f t="array" ref="AL1897">IFERROR(_xlfn.IFS(
AM1897="MPR ISSUE","TX ISSUE",
AM1897="BSS Hardware Issue","RAN ISSUE",
AM1897="Sites strategiques, MLL, Pylone, etc.","ENVTECH",
AM1897="AKTIVCO DEFAUT GE &amp; POWER Cabinet","POWER ISSUE",
AM1897="AKTIVCO Coupure ENEO &amp; Baisse de tension","POWER ISSUE",
AM1897="Coupure ENEO &amp; Baisse de tension","POWER ISSUE",
AM1897="Defaut GE &amp; POWER Cabinet","POWER ISSUE",
AM1897="Sharing","POWER ISSUE",
AM1897="Sites strategiques &amp; DataCenter","POWER ISSUE",
AM1897="Exclu","Exclu",
AM1897="SAT","TX ISSUE",
AM1897="SPARE-ISSUE","SPARE-ISSUE",
AM1897="Fiber CAmtel","TX ISSUE",
AM1897="Fiber AOF","TX ISSUE",
AM1897="Projet OCM (HUAWEI)","TRAVAUX-HUAWEI",
AM1897="Projet OCM (NOKIA)","TRAVAUX -NOKIA",
AM1897="ACCESS-ISSUE","ACCESS-ISSUE",
AM1897="Projet OCM (ZTE, NOKIA, autres projets)","TRAVAUX OCM",
AM1897="No root CAuse","No root cause",
AM1897="ODU HS","TX ISSUE",
AM1897="IP &amp; VLAN","TX ISSUE",
AM1897="Warehouse HUAWEI","SPARE-ISSUE",
AM1897="SPARE-HS","SPARE-ISSUE",
AM1897="Power Telco","RAN ISSUE",AM1897="no impacts","no impacts"
),"")</f>
        <v>no impacts</v>
      </c>
      <c r="AM1897" s="67" t="s">
        <v>5605</v>
      </c>
      <c r="AN1897" s="48" t="str" cm="1">
        <f t="array" ref="AN1897">IFERROR(_xlfn.IFS(
AM1897="MPR ISSUE","ACTIVE",
AM1897="BSS Hardware Issue","ACTIVE",
AM1897="Sites strategiques, MLL, Pylone, etc.","PASSIVE",
AM1897="AKTIVCO DEFAUT GE &amp; POWER Cabinet","PASSIVE",
AM1897="AKTIVCO Coupure ENEO &amp; Baisse de tension","PASSIVE",
AM1897="Coupure ENEO &amp; Baisse de tension","PASSIVE",
AM1897="Defaut GE &amp; POWER Cabinet","PASSIVE",
AM1897="Sharing","PASSIVE",
AM1897="Sites strategiques &amp; DataCenter","PASSIVE",
AM1897="Exclu","Exclu",
AM1897="SAT","ACTIVE",
AM1897="SPARE-ISSUE","SPARE-ISSUE",
AM1897="Fiber CAmtel","ACTIVE",
AM1897="Fiber AOF","ACTIVE",
AM1897="Projet OCM (HUAWEI)","PLANNED WORKS",
AM1897="Projet OCM (NOKIA)","PLANNED WORKS",
AM1897="ACCESS-ISSUE","ACCESS-ISSUE",
AM1897="Projet OCM (ZTE, NOKIA, autres projets)","PLANNED WORKS",
AM1897="No root CAuse","No root cause",
AM1897="ODU HS","ACTIVE",
AM1897="IP &amp; VLAN","ACTIVE",
AM1897="Warehouse HUAWEI","SPARE-ISSUE",
AM1897="SPARE-HS","SPARE-ISSUE",
AM1897="Power Telco","ACTIVE", AM1897="no impacts","no impacts"
),"")</f>
        <v>no impacts</v>
      </c>
      <c r="AO1897" s="93" t="s">
        <v>5537</v>
      </c>
      <c r="AP1897" s="101" t="str">
        <f t="shared" si="53"/>
        <v>LIT_104</v>
      </c>
      <c r="AR1897" s="17" t="s">
        <v>5537</v>
      </c>
      <c r="AS1897" s="7" t="s">
        <v>5537</v>
      </c>
      <c r="AT1897" s="6"/>
      <c r="AU1897" s="7"/>
      <c r="AV1897" s="3" t="s">
        <v>5537</v>
      </c>
      <c r="AW1897" s="18" t="s">
        <v>5537</v>
      </c>
      <c r="AX1897" s="18" t="s">
        <v>5537</v>
      </c>
      <c r="AY1897" s="18" t="s">
        <v>5537</v>
      </c>
      <c r="AZ1897" s="18" t="s">
        <v>5537</v>
      </c>
      <c r="BA1897" s="18" t="s">
        <v>5537</v>
      </c>
      <c r="BB1897" s="18" t="s">
        <v>5537</v>
      </c>
      <c r="BC1897" s="18" t="s">
        <v>5537</v>
      </c>
      <c r="BD1897" s="18" t="s">
        <v>5537</v>
      </c>
      <c r="BE1897" s="18" t="s">
        <v>5537</v>
      </c>
      <c r="BF1897" s="18" t="s">
        <v>5537</v>
      </c>
      <c r="BG1897" s="18" t="s">
        <v>5537</v>
      </c>
      <c r="BH1897" s="18" t="s">
        <v>5537</v>
      </c>
      <c r="BI1897" s="9" t="s">
        <v>5537</v>
      </c>
      <c r="BJ1897" s="14"/>
      <c r="BK1897" s="14" t="s">
        <v>5537</v>
      </c>
      <c r="BL1897" s="14" t="str">
        <f>_xlfn.XLOOKUP(B1897,'[4]cell downs 18042026 17h'!$B:$B,'[4]cell downs 18042026 17h'!$B:$B,"")</f>
        <v/>
      </c>
      <c r="BM1897" s="14" t="str">
        <f>_xlfn.XLOOKUP(B1897,'[5]Cells Huawei 19042026 15h'!$B:$B,'[5]Cells Huawei 19042026 15h'!$B:$B,"")</f>
        <v/>
      </c>
      <c r="BN1897" s="9" t="str">
        <f>_xlfn.XLOOKUP(B1897,'[6]cells down 19042026 9H40'!$B:$B,'[6]cells down 19042026 9H40'!$B:$B,"")</f>
        <v/>
      </c>
      <c r="BO1897" s="9" t="s">
        <v>5537</v>
      </c>
      <c r="BP1897" s="9" t="s">
        <v>594</v>
      </c>
      <c r="BQ1897" s="115"/>
    </row>
    <row r="1898" spans="1:69" s="9" customFormat="1" x14ac:dyDescent="0.3">
      <c r="A1898" s="1" t="s">
        <v>3952</v>
      </c>
      <c r="B1898" s="8" t="s">
        <v>3953</v>
      </c>
      <c r="C1898" s="3" t="str">
        <f>_xlfn.XLOOKUP(B1898,'[1]daily break down'!$D:$D,'[1]daily break down'!$E:$E,"")</f>
        <v>CENTRE</v>
      </c>
      <c r="D1898" s="1" t="s">
        <v>21</v>
      </c>
      <c r="E1898" s="1" t="s">
        <v>188</v>
      </c>
      <c r="F1898" s="3" t="s">
        <v>37</v>
      </c>
      <c r="G1898" s="1" t="s">
        <v>3954</v>
      </c>
      <c r="H1898" s="33" t="str">
        <f>_xlfn.XLOOKUP(B1898,[2]CALCULATION!$B:$B,[2]CALCULATION!$H:$H,"")</f>
        <v>NOKIA</v>
      </c>
      <c r="I1898" s="28">
        <v>0</v>
      </c>
      <c r="J1898" s="28">
        <v>0</v>
      </c>
      <c r="K1898" s="28">
        <v>0</v>
      </c>
      <c r="L1898" s="28">
        <v>0</v>
      </c>
      <c r="M1898" s="28">
        <v>0</v>
      </c>
      <c r="N1898" s="28">
        <v>0</v>
      </c>
      <c r="O1898" s="28">
        <v>0</v>
      </c>
      <c r="P1898" s="28">
        <v>0</v>
      </c>
      <c r="Q1898" s="28">
        <v>0</v>
      </c>
      <c r="R1898" s="28">
        <v>0</v>
      </c>
      <c r="S1898" s="94">
        <v>0</v>
      </c>
      <c r="T1898" s="94">
        <f>_xlfn.XLOOKUP(B1898,'[3]Nur des jours'!$B:$B,'[3]Nur des jours'!$U:$U,"")</f>
        <v>0</v>
      </c>
      <c r="U1898" s="94">
        <v>0</v>
      </c>
      <c r="V1898" s="94">
        <v>0</v>
      </c>
      <c r="W1898" s="94">
        <v>0</v>
      </c>
      <c r="X1898" s="94">
        <v>0</v>
      </c>
      <c r="Y1898" s="94">
        <v>0</v>
      </c>
      <c r="Z1898" s="94">
        <v>0</v>
      </c>
      <c r="AA1898" s="94">
        <v>0</v>
      </c>
      <c r="AB1898" s="94">
        <v>0</v>
      </c>
      <c r="AC1898" s="94">
        <f>_xlfn.XLOOKUP(B1898,'[3]Nur des jours'!$B:$B,'[3]Nur des jours'!$N:$N,"")</f>
        <v>0</v>
      </c>
      <c r="AD1898" s="94">
        <v>0</v>
      </c>
      <c r="AE1898" s="94">
        <v>0</v>
      </c>
      <c r="AF1898" s="94">
        <v>0</v>
      </c>
      <c r="AG1898" s="94">
        <v>0</v>
      </c>
      <c r="AH1898" s="94">
        <v>0</v>
      </c>
      <c r="AI1898" s="49" t="s">
        <v>5559</v>
      </c>
      <c r="AJ1898" s="49"/>
      <c r="AK1898" s="48" t="str" cm="1">
        <f t="array" ref="AK1898">IFERROR(_xlfn.IFS(
AM1898="MPR ISSUE","PDH",
AM1898="BSS Hardware Issue","BSS",
AM1898="Sites strategiques, MLL, Pylone, etc.","ENVTECH",
AM1898="AKTIVCO DEFAUT GE &amp; POWER Cabinet","AKTIVCO",
AM1898="AKTIVCO Coupure ENEO &amp; Baisse de tension","AKTIVCO GRID ONLY",
AM1898="Coupure ENEO &amp; Baisse de tension","IHS GRID ONLY",
AM1898="Defaut GE &amp; POWER Cabinet","IHS",
AM1898="Sharing","Partners",
AM1898="Sites strategiques &amp; DataCenter","SST &amp; DC",
AM1898="Exclu","Exclu",
AM1898="SAT","SAT",
AM1898="SPARE-ISSUE","SPARE-ISSUE",
AM1898="Fiber CAmtel","TRANS_FO_CAMTEL",
AM1898="Fiber AOF","Fiber AOF",
AM1898="Projet OCM (HUAWEI)","TRAVAUX-HUAWEI",
AM1898="Projet OCM (NOKIA)","TRAVAUX-NOKIA",
AM1898="ACCESS-ISSUE","ACCESS-ISSUE",
AM1898="Projet OCM (ZTE, NOKIA, autres projets)","TRAVAUX OCM",
AM1898="No root CAuse","No root cause",
AM1898="ODU HS","PDH",
AM1898="IP &amp; VLAN","PDH",
AM1898="Warehouse HUAWEI","SPARE-ISSUE",
AM1898="SPARE-HS","SPARE-ISSUE",
AM1898="Power Telco","BSS",AM1898="no impacts","no impacts"
),"")</f>
        <v>no impacts</v>
      </c>
      <c r="AL1898" s="48" t="str" cm="1">
        <f t="array" ref="AL1898">IFERROR(_xlfn.IFS(
AM1898="MPR ISSUE","TX ISSUE",
AM1898="BSS Hardware Issue","RAN ISSUE",
AM1898="Sites strategiques, MLL, Pylone, etc.","ENVTECH",
AM1898="AKTIVCO DEFAUT GE &amp; POWER Cabinet","POWER ISSUE",
AM1898="AKTIVCO Coupure ENEO &amp; Baisse de tension","POWER ISSUE",
AM1898="Coupure ENEO &amp; Baisse de tension","POWER ISSUE",
AM1898="Defaut GE &amp; POWER Cabinet","POWER ISSUE",
AM1898="Sharing","POWER ISSUE",
AM1898="Sites strategiques &amp; DataCenter","POWER ISSUE",
AM1898="Exclu","Exclu",
AM1898="SAT","TX ISSUE",
AM1898="SPARE-ISSUE","SPARE-ISSUE",
AM1898="Fiber CAmtel","TX ISSUE",
AM1898="Fiber AOF","TX ISSUE",
AM1898="Projet OCM (HUAWEI)","TRAVAUX-HUAWEI",
AM1898="Projet OCM (NOKIA)","TRAVAUX -NOKIA",
AM1898="ACCESS-ISSUE","ACCESS-ISSUE",
AM1898="Projet OCM (ZTE, NOKIA, autres projets)","TRAVAUX OCM",
AM1898="No root CAuse","No root cause",
AM1898="ODU HS","TX ISSUE",
AM1898="IP &amp; VLAN","TX ISSUE",
AM1898="Warehouse HUAWEI","SPARE-ISSUE",
AM1898="SPARE-HS","SPARE-ISSUE",
AM1898="Power Telco","RAN ISSUE",AM1898="no impacts","no impacts"
),"")</f>
        <v>no impacts</v>
      </c>
      <c r="AM1898" s="67" t="s">
        <v>5605</v>
      </c>
      <c r="AN1898" s="48" t="str" cm="1">
        <f t="array" ref="AN1898">IFERROR(_xlfn.IFS(
AM1898="MPR ISSUE","ACTIVE",
AM1898="BSS Hardware Issue","ACTIVE",
AM1898="Sites strategiques, MLL, Pylone, etc.","PASSIVE",
AM1898="AKTIVCO DEFAUT GE &amp; POWER Cabinet","PASSIVE",
AM1898="AKTIVCO Coupure ENEO &amp; Baisse de tension","PASSIVE",
AM1898="Coupure ENEO &amp; Baisse de tension","PASSIVE",
AM1898="Defaut GE &amp; POWER Cabinet","PASSIVE",
AM1898="Sharing","PASSIVE",
AM1898="Sites strategiques &amp; DataCenter","PASSIVE",
AM1898="Exclu","Exclu",
AM1898="SAT","ACTIVE",
AM1898="SPARE-ISSUE","SPARE-ISSUE",
AM1898="Fiber CAmtel","ACTIVE",
AM1898="Fiber AOF","ACTIVE",
AM1898="Projet OCM (HUAWEI)","PLANNED WORKS",
AM1898="Projet OCM (NOKIA)","PLANNED WORKS",
AM1898="ACCESS-ISSUE","ACCESS-ISSUE",
AM1898="Projet OCM (ZTE, NOKIA, autres projets)","PLANNED WORKS",
AM1898="No root CAuse","No root cause",
AM1898="ODU HS","ACTIVE",
AM1898="IP &amp; VLAN","ACTIVE",
AM1898="Warehouse HUAWEI","SPARE-ISSUE",
AM1898="SPARE-HS","SPARE-ISSUE",
AM1898="Power Telco","ACTIVE", AM1898="no impacts","no impacts"
),"")</f>
        <v>no impacts</v>
      </c>
      <c r="AO1898" s="93" t="s">
        <v>5537</v>
      </c>
      <c r="AP1898" s="101" t="str">
        <f t="shared" si="53"/>
        <v>CTR_452</v>
      </c>
      <c r="AR1898" s="17" t="s">
        <v>5537</v>
      </c>
      <c r="AS1898" s="7" t="s">
        <v>5537</v>
      </c>
      <c r="AT1898" s="6"/>
      <c r="AU1898" s="7"/>
      <c r="AV1898" s="3" t="s">
        <v>5537</v>
      </c>
      <c r="AW1898" s="18" t="s">
        <v>5537</v>
      </c>
      <c r="AX1898" s="18" t="s">
        <v>5537</v>
      </c>
      <c r="AY1898" s="18" t="s">
        <v>5537</v>
      </c>
      <c r="AZ1898" s="18" t="s">
        <v>5537</v>
      </c>
      <c r="BA1898" s="18" t="s">
        <v>5537</v>
      </c>
      <c r="BB1898" s="18" t="s">
        <v>5537</v>
      </c>
      <c r="BC1898" s="18" t="s">
        <v>5537</v>
      </c>
      <c r="BD1898" s="18" t="s">
        <v>5537</v>
      </c>
      <c r="BE1898" s="18" t="s">
        <v>5537</v>
      </c>
      <c r="BF1898" s="18" t="s">
        <v>5537</v>
      </c>
      <c r="BG1898" s="18" t="s">
        <v>5537</v>
      </c>
      <c r="BH1898" s="18" t="s">
        <v>5537</v>
      </c>
      <c r="BI1898" s="9" t="s">
        <v>5537</v>
      </c>
      <c r="BJ1898" s="14"/>
      <c r="BK1898" s="14" t="s">
        <v>5537</v>
      </c>
      <c r="BL1898" s="14" t="str">
        <f>_xlfn.XLOOKUP(B1898,'[4]cell downs 18042026 17h'!$B:$B,'[4]cell downs 18042026 17h'!$B:$B,"")</f>
        <v/>
      </c>
      <c r="BM1898" s="14" t="str">
        <f>_xlfn.XLOOKUP(B1898,'[5]Cells Huawei 19042026 15h'!$B:$B,'[5]Cells Huawei 19042026 15h'!$B:$B,"")</f>
        <v/>
      </c>
      <c r="BN1898" s="9" t="str">
        <f>_xlfn.XLOOKUP(B1898,'[6]cells down 19042026 9H40'!$B:$B,'[6]cells down 19042026 9H40'!$B:$B,"")</f>
        <v/>
      </c>
      <c r="BO1898" s="9" t="s">
        <v>5537</v>
      </c>
      <c r="BP1898" s="9" t="s">
        <v>12</v>
      </c>
      <c r="BQ1898" s="115"/>
    </row>
    <row r="1899" spans="1:69" s="9" customFormat="1" x14ac:dyDescent="0.3">
      <c r="A1899" s="1" t="s">
        <v>2509</v>
      </c>
      <c r="B1899" s="8" t="s">
        <v>2510</v>
      </c>
      <c r="C1899" s="3" t="str">
        <f>_xlfn.XLOOKUP(B1899,'[1]daily break down'!$D:$D,'[1]daily break down'!$E:$E,"")</f>
        <v>SUD-OUEST</v>
      </c>
      <c r="D1899" s="1" t="s">
        <v>11</v>
      </c>
      <c r="E1899" s="1" t="s">
        <v>12</v>
      </c>
      <c r="F1899" s="3" t="s">
        <v>13</v>
      </c>
      <c r="G1899" s="1" t="s">
        <v>63</v>
      </c>
      <c r="H1899" s="32" t="str">
        <f>_xlfn.XLOOKUP(B1899,[2]CALCULATION!$B:$B,[2]CALCULATION!$H:$H,"")</f>
        <v>Huawei</v>
      </c>
      <c r="I1899" s="28">
        <v>0</v>
      </c>
      <c r="J1899" s="28">
        <v>0</v>
      </c>
      <c r="K1899" s="28">
        <v>0</v>
      </c>
      <c r="L1899" s="28">
        <v>0</v>
      </c>
      <c r="M1899" s="28">
        <v>0</v>
      </c>
      <c r="N1899" s="28">
        <v>0</v>
      </c>
      <c r="O1899" s="28">
        <v>0</v>
      </c>
      <c r="P1899" s="28">
        <v>0</v>
      </c>
      <c r="Q1899" s="28">
        <v>0</v>
      </c>
      <c r="R1899" s="28">
        <v>0</v>
      </c>
      <c r="S1899" s="94">
        <v>0</v>
      </c>
      <c r="T1899" s="94">
        <f>_xlfn.XLOOKUP(B1899,'[3]Nur des jours'!$B:$B,'[3]Nur des jours'!$U:$U,"")</f>
        <v>0</v>
      </c>
      <c r="U1899" s="94">
        <v>0</v>
      </c>
      <c r="V1899" s="94">
        <v>0</v>
      </c>
      <c r="W1899" s="94">
        <v>0</v>
      </c>
      <c r="X1899" s="94">
        <v>0</v>
      </c>
      <c r="Y1899" s="94">
        <v>0</v>
      </c>
      <c r="Z1899" s="94">
        <v>0</v>
      </c>
      <c r="AA1899" s="94">
        <v>0</v>
      </c>
      <c r="AB1899" s="94">
        <v>0</v>
      </c>
      <c r="AC1899" s="94">
        <f>_xlfn.XLOOKUP(B1899,'[3]Nur des jours'!$B:$B,'[3]Nur des jours'!$N:$N,"")</f>
        <v>0</v>
      </c>
      <c r="AD1899" s="94">
        <v>0</v>
      </c>
      <c r="AE1899" s="94">
        <v>0</v>
      </c>
      <c r="AF1899" s="94">
        <v>0</v>
      </c>
      <c r="AG1899" s="94">
        <v>0</v>
      </c>
      <c r="AH1899" s="94">
        <v>0</v>
      </c>
      <c r="AI1899" s="49" t="s">
        <v>5559</v>
      </c>
      <c r="AJ1899" s="49"/>
      <c r="AK1899" s="48" t="str" cm="1">
        <f t="array" ref="AK1899">IFERROR(_xlfn.IFS(
AM1899="MPR ISSUE","PDH",
AM1899="BSS Hardware Issue","BSS",
AM1899="Sites strategiques, MLL, Pylone, etc.","ENVTECH",
AM1899="AKTIVCO DEFAUT GE &amp; POWER Cabinet","AKTIVCO",
AM1899="AKTIVCO Coupure ENEO &amp; Baisse de tension","AKTIVCO GRID ONLY",
AM1899="Coupure ENEO &amp; Baisse de tension","IHS GRID ONLY",
AM1899="Defaut GE &amp; POWER Cabinet","IHS",
AM1899="Sharing","Partners",
AM1899="Sites strategiques &amp; DataCenter","SST &amp; DC",
AM1899="Exclu","Exclu",
AM1899="SAT","SAT",
AM1899="SPARE-ISSUE","SPARE-ISSUE",
AM1899="Fiber CAmtel","TRANS_FO_CAMTEL",
AM1899="Fiber AOF","Fiber AOF",
AM1899="Projet OCM (HUAWEI)","TRAVAUX-HUAWEI",
AM1899="Projet OCM (NOKIA)","TRAVAUX-NOKIA",
AM1899="ACCESS-ISSUE","ACCESS-ISSUE",
AM1899="Projet OCM (ZTE, NOKIA, autres projets)","TRAVAUX OCM",
AM1899="No root CAuse","No root cause",
AM1899="ODU HS","PDH",
AM1899="IP &amp; VLAN","PDH",
AM1899="Warehouse HUAWEI","SPARE-ISSUE",
AM1899="SPARE-HS","SPARE-ISSUE",
AM1899="Power Telco","BSS",AM1899="no impacts","no impacts"
),"")</f>
        <v>no impacts</v>
      </c>
      <c r="AL1899" s="48" t="str" cm="1">
        <f t="array" ref="AL1899">IFERROR(_xlfn.IFS(
AM1899="MPR ISSUE","TX ISSUE",
AM1899="BSS Hardware Issue","RAN ISSUE",
AM1899="Sites strategiques, MLL, Pylone, etc.","ENVTECH",
AM1899="AKTIVCO DEFAUT GE &amp; POWER Cabinet","POWER ISSUE",
AM1899="AKTIVCO Coupure ENEO &amp; Baisse de tension","POWER ISSUE",
AM1899="Coupure ENEO &amp; Baisse de tension","POWER ISSUE",
AM1899="Defaut GE &amp; POWER Cabinet","POWER ISSUE",
AM1899="Sharing","POWER ISSUE",
AM1899="Sites strategiques &amp; DataCenter","POWER ISSUE",
AM1899="Exclu","Exclu",
AM1899="SAT","TX ISSUE",
AM1899="SPARE-ISSUE","SPARE-ISSUE",
AM1899="Fiber CAmtel","TX ISSUE",
AM1899="Fiber AOF","TX ISSUE",
AM1899="Projet OCM (HUAWEI)","TRAVAUX-HUAWEI",
AM1899="Projet OCM (NOKIA)","TRAVAUX -NOKIA",
AM1899="ACCESS-ISSUE","ACCESS-ISSUE",
AM1899="Projet OCM (ZTE, NOKIA, autres projets)","TRAVAUX OCM",
AM1899="No root CAuse","No root cause",
AM1899="ODU HS","TX ISSUE",
AM1899="IP &amp; VLAN","TX ISSUE",
AM1899="Warehouse HUAWEI","SPARE-ISSUE",
AM1899="SPARE-HS","SPARE-ISSUE",
AM1899="Power Telco","RAN ISSUE",AM1899="no impacts","no impacts"
),"")</f>
        <v>no impacts</v>
      </c>
      <c r="AM1899" s="67" t="s">
        <v>5605</v>
      </c>
      <c r="AN1899" s="48" t="str" cm="1">
        <f t="array" ref="AN1899">IFERROR(_xlfn.IFS(
AM1899="MPR ISSUE","ACTIVE",
AM1899="BSS Hardware Issue","ACTIVE",
AM1899="Sites strategiques, MLL, Pylone, etc.","PASSIVE",
AM1899="AKTIVCO DEFAUT GE &amp; POWER Cabinet","PASSIVE",
AM1899="AKTIVCO Coupure ENEO &amp; Baisse de tension","PASSIVE",
AM1899="Coupure ENEO &amp; Baisse de tension","PASSIVE",
AM1899="Defaut GE &amp; POWER Cabinet","PASSIVE",
AM1899="Sharing","PASSIVE",
AM1899="Sites strategiques &amp; DataCenter","PASSIVE",
AM1899="Exclu","Exclu",
AM1899="SAT","ACTIVE",
AM1899="SPARE-ISSUE","SPARE-ISSUE",
AM1899="Fiber CAmtel","ACTIVE",
AM1899="Fiber AOF","ACTIVE",
AM1899="Projet OCM (HUAWEI)","PLANNED WORKS",
AM1899="Projet OCM (NOKIA)","PLANNED WORKS",
AM1899="ACCESS-ISSUE","ACCESS-ISSUE",
AM1899="Projet OCM (ZTE, NOKIA, autres projets)","PLANNED WORKS",
AM1899="No root CAuse","No root cause",
AM1899="ODU HS","ACTIVE",
AM1899="IP &amp; VLAN","ACTIVE",
AM1899="Warehouse HUAWEI","SPARE-ISSUE",
AM1899="SPARE-HS","SPARE-ISSUE",
AM1899="Power Telco","ACTIVE", AM1899="no impacts","no impacts"
),"")</f>
        <v>no impacts</v>
      </c>
      <c r="AO1899" s="93" t="s">
        <v>5537</v>
      </c>
      <c r="AP1899" s="101" t="str">
        <f t="shared" si="53"/>
        <v>SUO_014</v>
      </c>
      <c r="AR1899" s="17" t="s">
        <v>5537</v>
      </c>
      <c r="AS1899" s="7" t="s">
        <v>5537</v>
      </c>
      <c r="AT1899" s="6"/>
      <c r="AU1899" s="7"/>
      <c r="AV1899" s="3" t="s">
        <v>5537</v>
      </c>
      <c r="AW1899" s="18" t="s">
        <v>5537</v>
      </c>
      <c r="AX1899" s="18" t="s">
        <v>5537</v>
      </c>
      <c r="AY1899" s="18" t="s">
        <v>5537</v>
      </c>
      <c r="AZ1899" s="18" t="s">
        <v>5537</v>
      </c>
      <c r="BA1899" s="18" t="s">
        <v>5537</v>
      </c>
      <c r="BB1899" s="18" t="s">
        <v>5537</v>
      </c>
      <c r="BC1899" s="18" t="s">
        <v>5537</v>
      </c>
      <c r="BD1899" s="18" t="s">
        <v>5537</v>
      </c>
      <c r="BE1899" s="18" t="s">
        <v>5537</v>
      </c>
      <c r="BF1899" s="18" t="s">
        <v>5537</v>
      </c>
      <c r="BG1899" s="18" t="s">
        <v>5537</v>
      </c>
      <c r="BH1899" s="18" t="s">
        <v>5537</v>
      </c>
      <c r="BI1899" s="9" t="s">
        <v>5537</v>
      </c>
      <c r="BJ1899" s="14"/>
      <c r="BK1899" s="14" t="s">
        <v>5537</v>
      </c>
      <c r="BL1899" s="14" t="str">
        <f>_xlfn.XLOOKUP(B1899,'[4]cell downs 18042026 17h'!$B:$B,'[4]cell downs 18042026 17h'!$B:$B,"")</f>
        <v/>
      </c>
      <c r="BM1899" s="14" t="str">
        <f>_xlfn.XLOOKUP(B1899,'[5]Cells Huawei 19042026 15h'!$B:$B,'[5]Cells Huawei 19042026 15h'!$B:$B,"")</f>
        <v/>
      </c>
      <c r="BN1899" s="9" t="str">
        <f>_xlfn.XLOOKUP(B1899,'[6]cells down 19042026 9H40'!$B:$B,'[6]cells down 19042026 9H40'!$B:$B,"")</f>
        <v/>
      </c>
      <c r="BO1899" s="9" t="s">
        <v>2510</v>
      </c>
      <c r="BP1899" s="9" t="s">
        <v>5521</v>
      </c>
      <c r="BQ1899" s="115"/>
    </row>
    <row r="1900" spans="1:69" s="9" customFormat="1" x14ac:dyDescent="0.3">
      <c r="A1900" s="1" t="s">
        <v>4553</v>
      </c>
      <c r="B1900" s="8" t="s">
        <v>4554</v>
      </c>
      <c r="C1900" s="3" t="str">
        <f>_xlfn.XLOOKUP(B1900,'[1]daily break down'!$D:$D,'[1]daily break down'!$E:$E,"")</f>
        <v>CENTRE</v>
      </c>
      <c r="D1900" s="1"/>
      <c r="E1900" s="1"/>
      <c r="F1900" s="3" t="s">
        <v>226</v>
      </c>
      <c r="G1900" s="1" t="s">
        <v>4555</v>
      </c>
      <c r="H1900" s="34" t="str">
        <f>_xlfn.XLOOKUP(B1900,[2]CALCULATION!$B:$B,[2]CALCULATION!$H:$H,"")</f>
        <v>ZTE</v>
      </c>
      <c r="I1900" s="28">
        <v>0</v>
      </c>
      <c r="J1900" s="28">
        <v>0</v>
      </c>
      <c r="K1900" s="28">
        <v>0</v>
      </c>
      <c r="L1900" s="28">
        <v>0</v>
      </c>
      <c r="M1900" s="28">
        <v>0</v>
      </c>
      <c r="N1900" s="28">
        <v>0</v>
      </c>
      <c r="O1900" s="28">
        <v>0</v>
      </c>
      <c r="P1900" s="28">
        <v>0</v>
      </c>
      <c r="Q1900" s="28">
        <v>0</v>
      </c>
      <c r="R1900" s="28">
        <v>0</v>
      </c>
      <c r="S1900" s="94">
        <v>0</v>
      </c>
      <c r="T1900" s="94">
        <f>_xlfn.XLOOKUP(B1900,'[3]Nur des jours'!$B:$B,'[3]Nur des jours'!$U:$U,"")</f>
        <v>0</v>
      </c>
      <c r="U1900" s="94">
        <v>0</v>
      </c>
      <c r="V1900" s="94">
        <v>0</v>
      </c>
      <c r="W1900" s="94">
        <v>0</v>
      </c>
      <c r="X1900" s="94">
        <v>0</v>
      </c>
      <c r="Y1900" s="94">
        <v>0</v>
      </c>
      <c r="Z1900" s="94">
        <v>0</v>
      </c>
      <c r="AA1900" s="94">
        <v>0</v>
      </c>
      <c r="AB1900" s="94">
        <v>0</v>
      </c>
      <c r="AC1900" s="94">
        <f>_xlfn.XLOOKUP(B1900,'[3]Nur des jours'!$B:$B,'[3]Nur des jours'!$N:$N,"")</f>
        <v>0</v>
      </c>
      <c r="AD1900" s="94">
        <v>0</v>
      </c>
      <c r="AE1900" s="94">
        <v>0</v>
      </c>
      <c r="AF1900" s="94">
        <v>0</v>
      </c>
      <c r="AG1900" s="94">
        <v>0</v>
      </c>
      <c r="AH1900" s="94">
        <v>0</v>
      </c>
      <c r="AI1900" s="49" t="s">
        <v>6588</v>
      </c>
      <c r="AJ1900" s="49"/>
      <c r="AK1900" s="48" t="str" cm="1">
        <f t="array" ref="AK1900">IFERROR(_xlfn.IFS(
AM1900="MPR ISSUE","PDH",
AM1900="BSS Hardware Issue","BSS",
AM1900="Sites strategiques, MLL, Pylone, etc.","ENVTECH",
AM1900="AKTIVCO DEFAUT GE &amp; POWER Cabinet","AKTIVCO",
AM1900="AKTIVCO Coupure ENEO &amp; Baisse de tension","AKTIVCO GRID ONLY",
AM1900="Coupure ENEO &amp; Baisse de tension","IHS GRID ONLY",
AM1900="Defaut GE &amp; POWER Cabinet","IHS",
AM1900="Sharing","Partners",
AM1900="Sites strategiques &amp; DataCenter","SST &amp; DC",
AM1900="Exclu","Exclu",
AM1900="SAT","SAT",
AM1900="SPARE-ISSUE","SPARE-ISSUE",
AM1900="Fiber CAmtel","TRANS_FO_CAMTEL",
AM1900="Fiber AOF","Fiber AOF",
AM1900="Projet OCM (HUAWEI)","TRAVAUX-HUAWEI",
AM1900="Projet OCM (NOKIA)","TRAVAUX-NOKIA",
AM1900="ACCESS-ISSUE","ACCESS-ISSUE",
AM1900="Projet OCM (ZTE, NOKIA, autres projets)","TRAVAUX OCM",
AM1900="No root CAuse","No root cause",
AM1900="ODU HS","PDH",
AM1900="IP &amp; VLAN","PDH",
AM1900="Warehouse HUAWEI","SPARE-ISSUE",
AM1900="SPARE-HS","SPARE-ISSUE",
AM1900="Power Telco","BSS",AM1900="no impacts","no impacts"
),"")</f>
        <v>Exclu</v>
      </c>
      <c r="AL1900" s="48" t="str" cm="1">
        <f t="array" ref="AL1900">IFERROR(_xlfn.IFS(
AM1900="MPR ISSUE","TX ISSUE",
AM1900="BSS Hardware Issue","RAN ISSUE",
AM1900="Sites strategiques, MLL, Pylone, etc.","ENVTECH",
AM1900="AKTIVCO DEFAUT GE &amp; POWER Cabinet","POWER ISSUE",
AM1900="AKTIVCO Coupure ENEO &amp; Baisse de tension","POWER ISSUE",
AM1900="Coupure ENEO &amp; Baisse de tension","POWER ISSUE",
AM1900="Defaut GE &amp; POWER Cabinet","POWER ISSUE",
AM1900="Sharing","POWER ISSUE",
AM1900="Sites strategiques &amp; DataCenter","POWER ISSUE",
AM1900="Exclu","Exclu",
AM1900="SAT","TX ISSUE",
AM1900="SPARE-ISSUE","SPARE-ISSUE",
AM1900="Fiber CAmtel","TX ISSUE",
AM1900="Fiber AOF","TX ISSUE",
AM1900="Projet OCM (HUAWEI)","TRAVAUX-HUAWEI",
AM1900="Projet OCM (NOKIA)","TRAVAUX -NOKIA",
AM1900="ACCESS-ISSUE","ACCESS-ISSUE",
AM1900="Projet OCM (ZTE, NOKIA, autres projets)","TRAVAUX OCM",
AM1900="No root CAuse","No root cause",
AM1900="ODU HS","TX ISSUE",
AM1900="IP &amp; VLAN","TX ISSUE",
AM1900="Warehouse HUAWEI","SPARE-ISSUE",
AM1900="SPARE-HS","SPARE-ISSUE",
AM1900="Power Telco","RAN ISSUE",AM1900="no impacts","no impacts"
),"")</f>
        <v>Exclu</v>
      </c>
      <c r="AM1900" s="67" t="s">
        <v>6588</v>
      </c>
      <c r="AN1900" s="48" t="str" cm="1">
        <f t="array" ref="AN1900">IFERROR(_xlfn.IFS(
AM1900="MPR ISSUE","ACTIVE",
AM1900="BSS Hardware Issue","ACTIVE",
AM1900="Sites strategiques, MLL, Pylone, etc.","PASSIVE",
AM1900="AKTIVCO DEFAUT GE &amp; POWER Cabinet","PASSIVE",
AM1900="AKTIVCO Coupure ENEO &amp; Baisse de tension","PASSIVE",
AM1900="Coupure ENEO &amp; Baisse de tension","PASSIVE",
AM1900="Defaut GE &amp; POWER Cabinet","PASSIVE",
AM1900="Sharing","PASSIVE",
AM1900="Sites strategiques &amp; DataCenter","PASSIVE",
AM1900="Exclu","Exclu",
AM1900="SAT","ACTIVE",
AM1900="SPARE-ISSUE","SPARE-ISSUE",
AM1900="Fiber CAmtel","ACTIVE",
AM1900="Fiber AOF","ACTIVE",
AM1900="Projet OCM (HUAWEI)","PLANNED WORKS",
AM1900="Projet OCM (NOKIA)","PLANNED WORKS",
AM1900="ACCESS-ISSUE","ACCESS-ISSUE",
AM1900="Projet OCM (ZTE, NOKIA, autres projets)","PLANNED WORKS",
AM1900="No root CAuse","No root cause",
AM1900="ODU HS","ACTIVE",
AM1900="IP &amp; VLAN","ACTIVE",
AM1900="Warehouse HUAWEI","SPARE-ISSUE",
AM1900="SPARE-HS","SPARE-ISSUE",
AM1900="Power Telco","ACTIVE", AM1900="no impacts","no impacts"
),"")</f>
        <v>Exclu</v>
      </c>
      <c r="AO1900" s="93" t="s">
        <v>6458</v>
      </c>
      <c r="AP1900" s="101" t="str">
        <f t="shared" si="53"/>
        <v>EST_154</v>
      </c>
      <c r="AR1900" s="17" t="s">
        <v>5537</v>
      </c>
      <c r="AS1900" s="7" t="s">
        <v>5537</v>
      </c>
      <c r="AT1900" s="6"/>
      <c r="AU1900" s="7"/>
      <c r="AV1900" s="3" t="s">
        <v>6458</v>
      </c>
      <c r="AW1900" s="18" t="s">
        <v>5537</v>
      </c>
      <c r="AX1900" s="18" t="s">
        <v>5537</v>
      </c>
      <c r="AY1900" s="18" t="s">
        <v>5537</v>
      </c>
      <c r="AZ1900" s="18" t="s">
        <v>5537</v>
      </c>
      <c r="BA1900" s="18" t="s">
        <v>5537</v>
      </c>
      <c r="BB1900" s="18" t="s">
        <v>5537</v>
      </c>
      <c r="BC1900" s="18" t="s">
        <v>5537</v>
      </c>
      <c r="BD1900" s="18" t="s">
        <v>5537</v>
      </c>
      <c r="BE1900" s="18" t="s">
        <v>5537</v>
      </c>
      <c r="BF1900" s="18" t="s">
        <v>5537</v>
      </c>
      <c r="BG1900" s="18" t="s">
        <v>5537</v>
      </c>
      <c r="BH1900" s="18" t="s">
        <v>5537</v>
      </c>
      <c r="BI1900" s="9" t="s">
        <v>5537</v>
      </c>
      <c r="BJ1900" s="14"/>
      <c r="BK1900" s="14" t="s">
        <v>5537</v>
      </c>
      <c r="BL1900" s="14" t="str">
        <f>_xlfn.XLOOKUP(B1900,'[4]cell downs 18042026 17h'!$B:$B,'[4]cell downs 18042026 17h'!$B:$B,"")</f>
        <v/>
      </c>
      <c r="BM1900" s="14" t="str">
        <f>_xlfn.XLOOKUP(B1900,'[5]Cells Huawei 19042026 15h'!$B:$B,'[5]Cells Huawei 19042026 15h'!$B:$B,"")</f>
        <v/>
      </c>
      <c r="BN1900" s="9" t="str">
        <f>_xlfn.XLOOKUP(B1900,'[6]cells down 19042026 9H40'!$B:$B,'[6]cells down 19042026 9H40'!$B:$B,"")</f>
        <v/>
      </c>
      <c r="BO1900" s="9" t="s">
        <v>5537</v>
      </c>
      <c r="BP1900" s="9" t="s">
        <v>12</v>
      </c>
      <c r="BQ1900" s="115"/>
    </row>
    <row r="1901" spans="1:69" s="9" customFormat="1" x14ac:dyDescent="0.3">
      <c r="A1901" s="1" t="s">
        <v>2356</v>
      </c>
      <c r="B1901" s="8" t="s">
        <v>2357</v>
      </c>
      <c r="C1901" s="3" t="str">
        <f>_xlfn.XLOOKUP(B1901,'[1]daily break down'!$D:$D,'[1]daily break down'!$E:$E,"")</f>
        <v>Douala</v>
      </c>
      <c r="D1901" s="1" t="s">
        <v>11</v>
      </c>
      <c r="E1901" s="1" t="s">
        <v>12</v>
      </c>
      <c r="F1901" s="3" t="s">
        <v>31</v>
      </c>
      <c r="G1901" s="1" t="s">
        <v>32</v>
      </c>
      <c r="H1901" s="34" t="str">
        <f>_xlfn.XLOOKUP(B1901,[2]CALCULATION!$B:$B,[2]CALCULATION!$H:$H,"")</f>
        <v>ZTE</v>
      </c>
      <c r="I1901" s="28">
        <v>0</v>
      </c>
      <c r="J1901" s="28">
        <v>0</v>
      </c>
      <c r="K1901" s="28">
        <v>0</v>
      </c>
      <c r="L1901" s="28">
        <v>0</v>
      </c>
      <c r="M1901" s="28">
        <v>0</v>
      </c>
      <c r="N1901" s="28">
        <v>0</v>
      </c>
      <c r="O1901" s="28">
        <v>0</v>
      </c>
      <c r="P1901" s="28">
        <v>0</v>
      </c>
      <c r="Q1901" s="28">
        <v>0</v>
      </c>
      <c r="R1901" s="28">
        <v>0</v>
      </c>
      <c r="S1901" s="94">
        <v>0</v>
      </c>
      <c r="T1901" s="94">
        <f>_xlfn.XLOOKUP(B1901,'[3]Nur des jours'!$B:$B,'[3]Nur des jours'!$U:$U,"")</f>
        <v>0</v>
      </c>
      <c r="U1901" s="94">
        <v>0</v>
      </c>
      <c r="V1901" s="94">
        <v>0</v>
      </c>
      <c r="W1901" s="94">
        <v>0</v>
      </c>
      <c r="X1901" s="94">
        <v>0</v>
      </c>
      <c r="Y1901" s="94">
        <v>0</v>
      </c>
      <c r="Z1901" s="94">
        <v>0</v>
      </c>
      <c r="AA1901" s="94">
        <v>0</v>
      </c>
      <c r="AB1901" s="94">
        <v>0</v>
      </c>
      <c r="AC1901" s="94">
        <f>_xlfn.XLOOKUP(B1901,'[3]Nur des jours'!$B:$B,'[3]Nur des jours'!$N:$N,"")</f>
        <v>0</v>
      </c>
      <c r="AD1901" s="94">
        <v>0</v>
      </c>
      <c r="AE1901" s="94">
        <v>0</v>
      </c>
      <c r="AF1901" s="94">
        <v>0</v>
      </c>
      <c r="AG1901" s="94">
        <v>0</v>
      </c>
      <c r="AH1901" s="94">
        <v>0</v>
      </c>
      <c r="AI1901" s="49" t="s">
        <v>5559</v>
      </c>
      <c r="AJ1901" s="49"/>
      <c r="AK1901" s="48" t="str" cm="1">
        <f t="array" ref="AK1901">IFERROR(_xlfn.IFS(
AM1901="MPR ISSUE","PDH",
AM1901="BSS Hardware Issue","BSS",
AM1901="Sites strategiques, MLL, Pylone, etc.","ENVTECH",
AM1901="AKTIVCO DEFAUT GE &amp; POWER Cabinet","AKTIVCO",
AM1901="AKTIVCO Coupure ENEO &amp; Baisse de tension","AKTIVCO GRID ONLY",
AM1901="Coupure ENEO &amp; Baisse de tension","IHS GRID ONLY",
AM1901="Defaut GE &amp; POWER Cabinet","IHS",
AM1901="Sharing","Partners",
AM1901="Sites strategiques &amp; DataCenter","SST &amp; DC",
AM1901="Exclu","Exclu",
AM1901="SAT","SAT",
AM1901="SPARE-ISSUE","SPARE-ISSUE",
AM1901="Fiber CAmtel","TRANS_FO_CAMTEL",
AM1901="Fiber AOF","Fiber AOF",
AM1901="Projet OCM (HUAWEI)","TRAVAUX-HUAWEI",
AM1901="Projet OCM (NOKIA)","TRAVAUX-NOKIA",
AM1901="ACCESS-ISSUE","ACCESS-ISSUE",
AM1901="Projet OCM (ZTE, NOKIA, autres projets)","TRAVAUX OCM",
AM1901="No root CAuse","No root cause",
AM1901="ODU HS","PDH",
AM1901="IP &amp; VLAN","PDH",
AM1901="Warehouse HUAWEI","SPARE-ISSUE",
AM1901="SPARE-HS","SPARE-ISSUE",
AM1901="Power Telco","BSS",AM1901="no impacts","no impacts"
),"")</f>
        <v>no impacts</v>
      </c>
      <c r="AL1901" s="48" t="str" cm="1">
        <f t="array" ref="AL1901">IFERROR(_xlfn.IFS(
AM1901="MPR ISSUE","TX ISSUE",
AM1901="BSS Hardware Issue","RAN ISSUE",
AM1901="Sites strategiques, MLL, Pylone, etc.","ENVTECH",
AM1901="AKTIVCO DEFAUT GE &amp; POWER Cabinet","POWER ISSUE",
AM1901="AKTIVCO Coupure ENEO &amp; Baisse de tension","POWER ISSUE",
AM1901="Coupure ENEO &amp; Baisse de tension","POWER ISSUE",
AM1901="Defaut GE &amp; POWER Cabinet","POWER ISSUE",
AM1901="Sharing","POWER ISSUE",
AM1901="Sites strategiques &amp; DataCenter","POWER ISSUE",
AM1901="Exclu","Exclu",
AM1901="SAT","TX ISSUE",
AM1901="SPARE-ISSUE","SPARE-ISSUE",
AM1901="Fiber CAmtel","TX ISSUE",
AM1901="Fiber AOF","TX ISSUE",
AM1901="Projet OCM (HUAWEI)","TRAVAUX-HUAWEI",
AM1901="Projet OCM (NOKIA)","TRAVAUX -NOKIA",
AM1901="ACCESS-ISSUE","ACCESS-ISSUE",
AM1901="Projet OCM (ZTE, NOKIA, autres projets)","TRAVAUX OCM",
AM1901="No root CAuse","No root cause",
AM1901="ODU HS","TX ISSUE",
AM1901="IP &amp; VLAN","TX ISSUE",
AM1901="Warehouse HUAWEI","SPARE-ISSUE",
AM1901="SPARE-HS","SPARE-ISSUE",
AM1901="Power Telco","RAN ISSUE",AM1901="no impacts","no impacts"
),"")</f>
        <v>no impacts</v>
      </c>
      <c r="AM1901" s="67" t="s">
        <v>5605</v>
      </c>
      <c r="AN1901" s="48" t="str" cm="1">
        <f t="array" ref="AN1901">IFERROR(_xlfn.IFS(
AM1901="MPR ISSUE","ACTIVE",
AM1901="BSS Hardware Issue","ACTIVE",
AM1901="Sites strategiques, MLL, Pylone, etc.","PASSIVE",
AM1901="AKTIVCO DEFAUT GE &amp; POWER Cabinet","PASSIVE",
AM1901="AKTIVCO Coupure ENEO &amp; Baisse de tension","PASSIVE",
AM1901="Coupure ENEO &amp; Baisse de tension","PASSIVE",
AM1901="Defaut GE &amp; POWER Cabinet","PASSIVE",
AM1901="Sharing","PASSIVE",
AM1901="Sites strategiques &amp; DataCenter","PASSIVE",
AM1901="Exclu","Exclu",
AM1901="SAT","ACTIVE",
AM1901="SPARE-ISSUE","SPARE-ISSUE",
AM1901="Fiber CAmtel","ACTIVE",
AM1901="Fiber AOF","ACTIVE",
AM1901="Projet OCM (HUAWEI)","PLANNED WORKS",
AM1901="Projet OCM (NOKIA)","PLANNED WORKS",
AM1901="ACCESS-ISSUE","ACCESS-ISSUE",
AM1901="Projet OCM (ZTE, NOKIA, autres projets)","PLANNED WORKS",
AM1901="No root CAuse","No root cause",
AM1901="ODU HS","ACTIVE",
AM1901="IP &amp; VLAN","ACTIVE",
AM1901="Warehouse HUAWEI","SPARE-ISSUE",
AM1901="SPARE-HS","SPARE-ISSUE",
AM1901="Power Telco","ACTIVE", AM1901="no impacts","no impacts"
),"")</f>
        <v>no impacts</v>
      </c>
      <c r="AO1901" s="93" t="s">
        <v>5537</v>
      </c>
      <c r="AP1901" s="101" t="str">
        <f t="shared" si="53"/>
        <v>LIT_575</v>
      </c>
      <c r="AR1901" s="17" t="s">
        <v>5537</v>
      </c>
      <c r="AS1901" s="7" t="s">
        <v>5537</v>
      </c>
      <c r="AT1901" s="6"/>
      <c r="AU1901" s="7"/>
      <c r="AV1901" s="3" t="s">
        <v>5537</v>
      </c>
      <c r="AW1901" s="18" t="s">
        <v>5537</v>
      </c>
      <c r="AX1901" s="18" t="s">
        <v>5537</v>
      </c>
      <c r="AY1901" s="18" t="s">
        <v>5537</v>
      </c>
      <c r="AZ1901" s="18" t="s">
        <v>5537</v>
      </c>
      <c r="BA1901" s="18" t="s">
        <v>5537</v>
      </c>
      <c r="BB1901" s="18" t="s">
        <v>5537</v>
      </c>
      <c r="BC1901" s="18" t="s">
        <v>5537</v>
      </c>
      <c r="BD1901" s="18" t="s">
        <v>5537</v>
      </c>
      <c r="BE1901" s="18" t="s">
        <v>5537</v>
      </c>
      <c r="BF1901" s="18" t="s">
        <v>5537</v>
      </c>
      <c r="BG1901" s="18" t="s">
        <v>5537</v>
      </c>
      <c r="BH1901" s="18" t="s">
        <v>5537</v>
      </c>
      <c r="BI1901" s="9" t="s">
        <v>5537</v>
      </c>
      <c r="BJ1901" s="14"/>
      <c r="BK1901" s="14" t="s">
        <v>5537</v>
      </c>
      <c r="BL1901" s="14" t="str">
        <f>_xlfn.XLOOKUP(B1901,'[4]cell downs 18042026 17h'!$B:$B,'[4]cell downs 18042026 17h'!$B:$B,"")</f>
        <v/>
      </c>
      <c r="BM1901" s="14" t="str">
        <f>_xlfn.XLOOKUP(B1901,'[5]Cells Huawei 19042026 15h'!$B:$B,'[5]Cells Huawei 19042026 15h'!$B:$B,"")</f>
        <v/>
      </c>
      <c r="BN1901" s="9" t="str">
        <f>_xlfn.XLOOKUP(B1901,'[6]cells down 19042026 9H40'!$B:$B,'[6]cells down 19042026 9H40'!$B:$B,"")</f>
        <v/>
      </c>
      <c r="BO1901" s="9" t="s">
        <v>2357</v>
      </c>
      <c r="BP1901" s="9" t="s">
        <v>12</v>
      </c>
      <c r="BQ1901" s="115"/>
    </row>
    <row r="1902" spans="1:69" s="9" customFormat="1" x14ac:dyDescent="0.3">
      <c r="A1902" s="1" t="s">
        <v>4558</v>
      </c>
      <c r="B1902" s="8" t="s">
        <v>4559</v>
      </c>
      <c r="C1902" s="3" t="str">
        <f>_xlfn.XLOOKUP(B1902,'[1]daily break down'!$D:$D,'[1]daily break down'!$E:$E,"")</f>
        <v>CENTRE</v>
      </c>
      <c r="D1902" s="1" t="s">
        <v>11</v>
      </c>
      <c r="E1902" s="1" t="s">
        <v>12</v>
      </c>
      <c r="F1902" s="3" t="s">
        <v>226</v>
      </c>
      <c r="G1902" s="1" t="s">
        <v>1761</v>
      </c>
      <c r="H1902" s="34" t="str">
        <f>_xlfn.XLOOKUP(B1902,[2]CALCULATION!$B:$B,[2]CALCULATION!$H:$H,"")</f>
        <v>ZTE</v>
      </c>
      <c r="I1902" s="28">
        <v>0</v>
      </c>
      <c r="J1902" s="28">
        <v>0</v>
      </c>
      <c r="K1902" s="28">
        <v>0</v>
      </c>
      <c r="L1902" s="28">
        <v>0</v>
      </c>
      <c r="M1902" s="28">
        <v>0</v>
      </c>
      <c r="N1902" s="28">
        <v>0</v>
      </c>
      <c r="O1902" s="28">
        <v>0</v>
      </c>
      <c r="P1902" s="28">
        <v>0</v>
      </c>
      <c r="Q1902" s="28">
        <v>0</v>
      </c>
      <c r="R1902" s="28">
        <v>0</v>
      </c>
      <c r="S1902" s="94">
        <v>0</v>
      </c>
      <c r="T1902" s="94">
        <f>_xlfn.XLOOKUP(B1902,'[3]Nur des jours'!$B:$B,'[3]Nur des jours'!$U:$U,"")</f>
        <v>0</v>
      </c>
      <c r="U1902" s="94">
        <v>0</v>
      </c>
      <c r="V1902" s="94">
        <v>0</v>
      </c>
      <c r="W1902" s="94">
        <v>0</v>
      </c>
      <c r="X1902" s="94">
        <v>0</v>
      </c>
      <c r="Y1902" s="94">
        <v>0</v>
      </c>
      <c r="Z1902" s="94">
        <v>0</v>
      </c>
      <c r="AA1902" s="94">
        <v>0</v>
      </c>
      <c r="AB1902" s="94">
        <v>0</v>
      </c>
      <c r="AC1902" s="94">
        <f>_xlfn.XLOOKUP(B1902,'[3]Nur des jours'!$B:$B,'[3]Nur des jours'!$N:$N,"")</f>
        <v>0</v>
      </c>
      <c r="AD1902" s="94">
        <v>0</v>
      </c>
      <c r="AE1902" s="94">
        <v>0</v>
      </c>
      <c r="AF1902" s="94">
        <v>0</v>
      </c>
      <c r="AG1902" s="94">
        <v>0</v>
      </c>
      <c r="AH1902" s="94">
        <v>0</v>
      </c>
      <c r="AI1902" s="49" t="s">
        <v>6588</v>
      </c>
      <c r="AJ1902" s="49"/>
      <c r="AK1902" s="48" t="str" cm="1">
        <f t="array" ref="AK1902">IFERROR(_xlfn.IFS(
AM1902="MPR ISSUE","PDH",
AM1902="BSS Hardware Issue","BSS",
AM1902="Sites strategiques, MLL, Pylone, etc.","ENVTECH",
AM1902="AKTIVCO DEFAUT GE &amp; POWER Cabinet","AKTIVCO",
AM1902="AKTIVCO Coupure ENEO &amp; Baisse de tension","AKTIVCO GRID ONLY",
AM1902="Coupure ENEO &amp; Baisse de tension","IHS GRID ONLY",
AM1902="Defaut GE &amp; POWER Cabinet","IHS",
AM1902="Sharing","Partners",
AM1902="Sites strategiques &amp; DataCenter","SST &amp; DC",
AM1902="Exclu","Exclu",
AM1902="SAT","SAT",
AM1902="SPARE-ISSUE","SPARE-ISSUE",
AM1902="Fiber CAmtel","TRANS_FO_CAMTEL",
AM1902="Fiber AOF","Fiber AOF",
AM1902="Projet OCM (HUAWEI)","TRAVAUX-HUAWEI",
AM1902="Projet OCM (NOKIA)","TRAVAUX-NOKIA",
AM1902="ACCESS-ISSUE","ACCESS-ISSUE",
AM1902="Projet OCM (ZTE, NOKIA, autres projets)","TRAVAUX OCM",
AM1902="No root CAuse","No root cause",
AM1902="ODU HS","PDH",
AM1902="IP &amp; VLAN","PDH",
AM1902="Warehouse HUAWEI","SPARE-ISSUE",
AM1902="SPARE-HS","SPARE-ISSUE",
AM1902="Power Telco","BSS",AM1902="no impacts","no impacts"
),"")</f>
        <v>Exclu</v>
      </c>
      <c r="AL1902" s="48" t="str" cm="1">
        <f t="array" ref="AL1902">IFERROR(_xlfn.IFS(
AM1902="MPR ISSUE","TX ISSUE",
AM1902="BSS Hardware Issue","RAN ISSUE",
AM1902="Sites strategiques, MLL, Pylone, etc.","ENVTECH",
AM1902="AKTIVCO DEFAUT GE &amp; POWER Cabinet","POWER ISSUE",
AM1902="AKTIVCO Coupure ENEO &amp; Baisse de tension","POWER ISSUE",
AM1902="Coupure ENEO &amp; Baisse de tension","POWER ISSUE",
AM1902="Defaut GE &amp; POWER Cabinet","POWER ISSUE",
AM1902="Sharing","POWER ISSUE",
AM1902="Sites strategiques &amp; DataCenter","POWER ISSUE",
AM1902="Exclu","Exclu",
AM1902="SAT","TX ISSUE",
AM1902="SPARE-ISSUE","SPARE-ISSUE",
AM1902="Fiber CAmtel","TX ISSUE",
AM1902="Fiber AOF","TX ISSUE",
AM1902="Projet OCM (HUAWEI)","TRAVAUX-HUAWEI",
AM1902="Projet OCM (NOKIA)","TRAVAUX -NOKIA",
AM1902="ACCESS-ISSUE","ACCESS-ISSUE",
AM1902="Projet OCM (ZTE, NOKIA, autres projets)","TRAVAUX OCM",
AM1902="No root CAuse","No root cause",
AM1902="ODU HS","TX ISSUE",
AM1902="IP &amp; VLAN","TX ISSUE",
AM1902="Warehouse HUAWEI","SPARE-ISSUE",
AM1902="SPARE-HS","SPARE-ISSUE",
AM1902="Power Telco","RAN ISSUE",AM1902="no impacts","no impacts"
),"")</f>
        <v>Exclu</v>
      </c>
      <c r="AM1902" s="67" t="s">
        <v>6588</v>
      </c>
      <c r="AN1902" s="48" t="str" cm="1">
        <f t="array" ref="AN1902">IFERROR(_xlfn.IFS(
AM1902="MPR ISSUE","ACTIVE",
AM1902="BSS Hardware Issue","ACTIVE",
AM1902="Sites strategiques, MLL, Pylone, etc.","PASSIVE",
AM1902="AKTIVCO DEFAUT GE &amp; POWER Cabinet","PASSIVE",
AM1902="AKTIVCO Coupure ENEO &amp; Baisse de tension","PASSIVE",
AM1902="Coupure ENEO &amp; Baisse de tension","PASSIVE",
AM1902="Defaut GE &amp; POWER Cabinet","PASSIVE",
AM1902="Sharing","PASSIVE",
AM1902="Sites strategiques &amp; DataCenter","PASSIVE",
AM1902="Exclu","Exclu",
AM1902="SAT","ACTIVE",
AM1902="SPARE-ISSUE","SPARE-ISSUE",
AM1902="Fiber CAmtel","ACTIVE",
AM1902="Fiber AOF","ACTIVE",
AM1902="Projet OCM (HUAWEI)","PLANNED WORKS",
AM1902="Projet OCM (NOKIA)","PLANNED WORKS",
AM1902="ACCESS-ISSUE","ACCESS-ISSUE",
AM1902="Projet OCM (ZTE, NOKIA, autres projets)","PLANNED WORKS",
AM1902="No root CAuse","No root cause",
AM1902="ODU HS","ACTIVE",
AM1902="IP &amp; VLAN","ACTIVE",
AM1902="Warehouse HUAWEI","SPARE-ISSUE",
AM1902="SPARE-HS","SPARE-ISSUE",
AM1902="Power Telco","ACTIVE", AM1902="no impacts","no impacts"
),"")</f>
        <v>Exclu</v>
      </c>
      <c r="AO1902" s="93" t="s">
        <v>5537</v>
      </c>
      <c r="AP1902" s="101" t="str">
        <f t="shared" si="53"/>
        <v>EST_092</v>
      </c>
      <c r="AR1902" s="17" t="s">
        <v>5537</v>
      </c>
      <c r="AS1902" s="7" t="s">
        <v>5537</v>
      </c>
      <c r="AT1902" s="6"/>
      <c r="AU1902" s="7"/>
      <c r="AV1902" s="3" t="s">
        <v>5537</v>
      </c>
      <c r="AW1902" s="18" t="s">
        <v>5537</v>
      </c>
      <c r="AX1902" s="18" t="s">
        <v>5537</v>
      </c>
      <c r="AY1902" s="18" t="s">
        <v>5537</v>
      </c>
      <c r="AZ1902" s="18" t="s">
        <v>5537</v>
      </c>
      <c r="BA1902" s="18" t="s">
        <v>5537</v>
      </c>
      <c r="BB1902" s="18" t="s">
        <v>5537</v>
      </c>
      <c r="BC1902" s="18" t="s">
        <v>5537</v>
      </c>
      <c r="BD1902" s="18" t="s">
        <v>5537</v>
      </c>
      <c r="BE1902" s="18" t="s">
        <v>5537</v>
      </c>
      <c r="BF1902" s="18" t="s">
        <v>5537</v>
      </c>
      <c r="BG1902" s="18" t="s">
        <v>5537</v>
      </c>
      <c r="BH1902" s="18" t="s">
        <v>5537</v>
      </c>
      <c r="BI1902" s="9" t="s">
        <v>5537</v>
      </c>
      <c r="BJ1902" s="14"/>
      <c r="BK1902" s="14" t="s">
        <v>5537</v>
      </c>
      <c r="BL1902" s="14" t="str">
        <f>_xlfn.XLOOKUP(B1902,'[4]cell downs 18042026 17h'!$B:$B,'[4]cell downs 18042026 17h'!$B:$B,"")</f>
        <v/>
      </c>
      <c r="BM1902" s="14" t="str">
        <f>_xlfn.XLOOKUP(B1902,'[5]Cells Huawei 19042026 15h'!$B:$B,'[5]Cells Huawei 19042026 15h'!$B:$B,"")</f>
        <v/>
      </c>
      <c r="BN1902" s="9" t="str">
        <f>_xlfn.XLOOKUP(B1902,'[6]cells down 19042026 9H40'!$B:$B,'[6]cells down 19042026 9H40'!$B:$B,"")</f>
        <v/>
      </c>
      <c r="BO1902" s="9" t="s">
        <v>4559</v>
      </c>
      <c r="BP1902" s="9" t="s">
        <v>5537</v>
      </c>
      <c r="BQ1902" s="115"/>
    </row>
    <row r="1903" spans="1:69" s="9" customFormat="1" x14ac:dyDescent="0.3">
      <c r="A1903" s="1" t="s">
        <v>1007</v>
      </c>
      <c r="B1903" s="8" t="s">
        <v>1008</v>
      </c>
      <c r="C1903" s="3" t="str">
        <f>_xlfn.XLOOKUP(B1903,'[1]daily break down'!$D:$D,'[1]daily break down'!$E:$E,"")</f>
        <v>Douala</v>
      </c>
      <c r="D1903" s="1"/>
      <c r="E1903" s="1"/>
      <c r="F1903" s="3" t="s">
        <v>31</v>
      </c>
      <c r="G1903" s="1" t="s">
        <v>32</v>
      </c>
      <c r="H1903" s="34" t="str">
        <f>_xlfn.XLOOKUP(B1903,[2]CALCULATION!$B:$B,[2]CALCULATION!$H:$H,"")</f>
        <v>ZTE</v>
      </c>
      <c r="I1903" s="28">
        <v>0</v>
      </c>
      <c r="J1903" s="28">
        <v>0</v>
      </c>
      <c r="K1903" s="28">
        <v>0</v>
      </c>
      <c r="L1903" s="28">
        <v>0</v>
      </c>
      <c r="M1903" s="28">
        <v>0</v>
      </c>
      <c r="N1903" s="28">
        <v>0</v>
      </c>
      <c r="O1903" s="28">
        <v>0</v>
      </c>
      <c r="P1903" s="28">
        <v>0</v>
      </c>
      <c r="Q1903" s="28">
        <v>0</v>
      </c>
      <c r="R1903" s="28">
        <v>0</v>
      </c>
      <c r="S1903" s="94">
        <v>0</v>
      </c>
      <c r="T1903" s="94">
        <f>_xlfn.XLOOKUP(B1903,'[3]Nur des jours'!$B:$B,'[3]Nur des jours'!$U:$U,"")</f>
        <v>0</v>
      </c>
      <c r="U1903" s="94">
        <v>0</v>
      </c>
      <c r="V1903" s="94">
        <v>0</v>
      </c>
      <c r="W1903" s="94">
        <v>0</v>
      </c>
      <c r="X1903" s="94">
        <v>0</v>
      </c>
      <c r="Y1903" s="94">
        <v>0</v>
      </c>
      <c r="Z1903" s="94">
        <v>0</v>
      </c>
      <c r="AA1903" s="94">
        <v>0</v>
      </c>
      <c r="AB1903" s="94">
        <v>0</v>
      </c>
      <c r="AC1903" s="94">
        <f>_xlfn.XLOOKUP(B1903,'[3]Nur des jours'!$B:$B,'[3]Nur des jours'!$N:$N,"")</f>
        <v>0</v>
      </c>
      <c r="AD1903" s="94">
        <v>0</v>
      </c>
      <c r="AE1903" s="94">
        <v>0</v>
      </c>
      <c r="AF1903" s="94">
        <v>0</v>
      </c>
      <c r="AG1903" s="94">
        <v>0</v>
      </c>
      <c r="AH1903" s="94">
        <v>0</v>
      </c>
      <c r="AI1903" s="49" t="s">
        <v>5559</v>
      </c>
      <c r="AJ1903" s="49"/>
      <c r="AK1903" s="48" t="str" cm="1">
        <f t="array" ref="AK1903">IFERROR(_xlfn.IFS(
AM1903="MPR ISSUE","PDH",
AM1903="BSS Hardware Issue","BSS",
AM1903="Sites strategiques, MLL, Pylone, etc.","ENVTECH",
AM1903="AKTIVCO DEFAUT GE &amp; POWER Cabinet","AKTIVCO",
AM1903="AKTIVCO Coupure ENEO &amp; Baisse de tension","AKTIVCO GRID ONLY",
AM1903="Coupure ENEO &amp; Baisse de tension","IHS GRID ONLY",
AM1903="Defaut GE &amp; POWER Cabinet","IHS",
AM1903="Sharing","Partners",
AM1903="Sites strategiques &amp; DataCenter","SST &amp; DC",
AM1903="Exclu","Exclu",
AM1903="SAT","SAT",
AM1903="SPARE-ISSUE","SPARE-ISSUE",
AM1903="Fiber CAmtel","TRANS_FO_CAMTEL",
AM1903="Fiber AOF","Fiber AOF",
AM1903="Projet OCM (HUAWEI)","TRAVAUX-HUAWEI",
AM1903="Projet OCM (NOKIA)","TRAVAUX-NOKIA",
AM1903="ACCESS-ISSUE","ACCESS-ISSUE",
AM1903="Projet OCM (ZTE, NOKIA, autres projets)","TRAVAUX OCM",
AM1903="No root CAuse","No root cause",
AM1903="ODU HS","PDH",
AM1903="IP &amp; VLAN","PDH",
AM1903="Warehouse HUAWEI","SPARE-ISSUE",
AM1903="SPARE-HS","SPARE-ISSUE",
AM1903="Power Telco","BSS",AM1903="no impacts","no impacts"
),"")</f>
        <v>no impacts</v>
      </c>
      <c r="AL1903" s="48" t="str" cm="1">
        <f t="array" ref="AL1903">IFERROR(_xlfn.IFS(
AM1903="MPR ISSUE","TX ISSUE",
AM1903="BSS Hardware Issue","RAN ISSUE",
AM1903="Sites strategiques, MLL, Pylone, etc.","ENVTECH",
AM1903="AKTIVCO DEFAUT GE &amp; POWER Cabinet","POWER ISSUE",
AM1903="AKTIVCO Coupure ENEO &amp; Baisse de tension","POWER ISSUE",
AM1903="Coupure ENEO &amp; Baisse de tension","POWER ISSUE",
AM1903="Defaut GE &amp; POWER Cabinet","POWER ISSUE",
AM1903="Sharing","POWER ISSUE",
AM1903="Sites strategiques &amp; DataCenter","POWER ISSUE",
AM1903="Exclu","Exclu",
AM1903="SAT","TX ISSUE",
AM1903="SPARE-ISSUE","SPARE-ISSUE",
AM1903="Fiber CAmtel","TX ISSUE",
AM1903="Fiber AOF","TX ISSUE",
AM1903="Projet OCM (HUAWEI)","TRAVAUX-HUAWEI",
AM1903="Projet OCM (NOKIA)","TRAVAUX -NOKIA",
AM1903="ACCESS-ISSUE","ACCESS-ISSUE",
AM1903="Projet OCM (ZTE, NOKIA, autres projets)","TRAVAUX OCM",
AM1903="No root CAuse","No root cause",
AM1903="ODU HS","TX ISSUE",
AM1903="IP &amp; VLAN","TX ISSUE",
AM1903="Warehouse HUAWEI","SPARE-ISSUE",
AM1903="SPARE-HS","SPARE-ISSUE",
AM1903="Power Telco","RAN ISSUE",AM1903="no impacts","no impacts"
),"")</f>
        <v>no impacts</v>
      </c>
      <c r="AM1903" s="67" t="s">
        <v>5605</v>
      </c>
      <c r="AN1903" s="48" t="str" cm="1">
        <f t="array" ref="AN1903">IFERROR(_xlfn.IFS(
AM1903="MPR ISSUE","ACTIVE",
AM1903="BSS Hardware Issue","ACTIVE",
AM1903="Sites strategiques, MLL, Pylone, etc.","PASSIVE",
AM1903="AKTIVCO DEFAUT GE &amp; POWER Cabinet","PASSIVE",
AM1903="AKTIVCO Coupure ENEO &amp; Baisse de tension","PASSIVE",
AM1903="Coupure ENEO &amp; Baisse de tension","PASSIVE",
AM1903="Defaut GE &amp; POWER Cabinet","PASSIVE",
AM1903="Sharing","PASSIVE",
AM1903="Sites strategiques &amp; DataCenter","PASSIVE",
AM1903="Exclu","Exclu",
AM1903="SAT","ACTIVE",
AM1903="SPARE-ISSUE","SPARE-ISSUE",
AM1903="Fiber CAmtel","ACTIVE",
AM1903="Fiber AOF","ACTIVE",
AM1903="Projet OCM (HUAWEI)","PLANNED WORKS",
AM1903="Projet OCM (NOKIA)","PLANNED WORKS",
AM1903="ACCESS-ISSUE","ACCESS-ISSUE",
AM1903="Projet OCM (ZTE, NOKIA, autres projets)","PLANNED WORKS",
AM1903="No root CAuse","No root cause",
AM1903="ODU HS","ACTIVE",
AM1903="IP &amp; VLAN","ACTIVE",
AM1903="Warehouse HUAWEI","SPARE-ISSUE",
AM1903="SPARE-HS","SPARE-ISSUE",
AM1903="Power Telco","ACTIVE", AM1903="no impacts","no impacts"
),"")</f>
        <v>no impacts</v>
      </c>
      <c r="AO1903" s="93" t="s">
        <v>5537</v>
      </c>
      <c r="AP1903" s="101" t="str">
        <f t="shared" si="53"/>
        <v>LIT_599</v>
      </c>
      <c r="AR1903" s="17" t="s">
        <v>5537</v>
      </c>
      <c r="AS1903" s="7" t="s">
        <v>5537</v>
      </c>
      <c r="AT1903" s="6"/>
      <c r="AU1903" s="7"/>
      <c r="AV1903" s="3" t="s">
        <v>5537</v>
      </c>
      <c r="AW1903" s="18" t="s">
        <v>5537</v>
      </c>
      <c r="AX1903" s="18" t="s">
        <v>5537</v>
      </c>
      <c r="AY1903" s="18" t="s">
        <v>5537</v>
      </c>
      <c r="AZ1903" s="18" t="s">
        <v>5537</v>
      </c>
      <c r="BA1903" s="18" t="s">
        <v>5537</v>
      </c>
      <c r="BB1903" s="18" t="s">
        <v>5537</v>
      </c>
      <c r="BC1903" s="18" t="s">
        <v>5537</v>
      </c>
      <c r="BD1903" s="18" t="s">
        <v>5537</v>
      </c>
      <c r="BE1903" s="18" t="s">
        <v>5537</v>
      </c>
      <c r="BF1903" s="18" t="s">
        <v>5537</v>
      </c>
      <c r="BG1903" s="18" t="s">
        <v>5537</v>
      </c>
      <c r="BH1903" s="18" t="s">
        <v>5537</v>
      </c>
      <c r="BI1903" s="9" t="s">
        <v>5537</v>
      </c>
      <c r="BJ1903" s="14"/>
      <c r="BK1903" s="14" t="s">
        <v>5537</v>
      </c>
      <c r="BL1903" s="14" t="str">
        <f>_xlfn.XLOOKUP(B1903,'[4]cell downs 18042026 17h'!$B:$B,'[4]cell downs 18042026 17h'!$B:$B,"")</f>
        <v/>
      </c>
      <c r="BM1903" s="14" t="str">
        <f>_xlfn.XLOOKUP(B1903,'[5]Cells Huawei 19042026 15h'!$B:$B,'[5]Cells Huawei 19042026 15h'!$B:$B,"")</f>
        <v/>
      </c>
      <c r="BN1903" s="9" t="str">
        <f>_xlfn.XLOOKUP(B1903,'[6]cells down 19042026 9H40'!$B:$B,'[6]cells down 19042026 9H40'!$B:$B,"")</f>
        <v/>
      </c>
      <c r="BO1903" s="9" t="s">
        <v>5537</v>
      </c>
      <c r="BP1903" s="9" t="s">
        <v>5537</v>
      </c>
      <c r="BQ1903" s="115"/>
    </row>
    <row r="1904" spans="1:69" s="9" customFormat="1" ht="25.95" customHeight="1" x14ac:dyDescent="0.3">
      <c r="A1904" s="1" t="s">
        <v>4758</v>
      </c>
      <c r="B1904" s="8" t="s">
        <v>4759</v>
      </c>
      <c r="C1904" s="3" t="str">
        <f>_xlfn.XLOOKUP(B1904,'[1]daily break down'!$D:$D,'[1]daily break down'!$E:$E,"")</f>
        <v>Douala</v>
      </c>
      <c r="D1904" s="1" t="s">
        <v>11</v>
      </c>
      <c r="E1904" s="1" t="s">
        <v>12</v>
      </c>
      <c r="F1904" s="3" t="s">
        <v>31</v>
      </c>
      <c r="G1904" s="1" t="s">
        <v>32</v>
      </c>
      <c r="H1904" s="34" t="str">
        <f>_xlfn.XLOOKUP(B1904,[2]CALCULATION!$B:$B,[2]CALCULATION!$H:$H,"")</f>
        <v>ZTE</v>
      </c>
      <c r="I1904" s="28">
        <v>0</v>
      </c>
      <c r="J1904" s="28">
        <v>0</v>
      </c>
      <c r="K1904" s="28">
        <v>0</v>
      </c>
      <c r="L1904" s="28">
        <v>0</v>
      </c>
      <c r="M1904" s="28">
        <v>0</v>
      </c>
      <c r="N1904" s="28">
        <v>0</v>
      </c>
      <c r="O1904" s="28">
        <v>0</v>
      </c>
      <c r="P1904" s="28">
        <v>0</v>
      </c>
      <c r="Q1904" s="28">
        <v>0</v>
      </c>
      <c r="R1904" s="28">
        <v>0</v>
      </c>
      <c r="S1904" s="94">
        <v>0</v>
      </c>
      <c r="T1904" s="94">
        <f>_xlfn.XLOOKUP(B1904,'[3]Nur des jours'!$B:$B,'[3]Nur des jours'!$U:$U,"")</f>
        <v>0</v>
      </c>
      <c r="U1904" s="94">
        <v>0</v>
      </c>
      <c r="V1904" s="94">
        <v>0</v>
      </c>
      <c r="W1904" s="94">
        <v>0</v>
      </c>
      <c r="X1904" s="94">
        <v>0</v>
      </c>
      <c r="Y1904" s="94">
        <v>0</v>
      </c>
      <c r="Z1904" s="94">
        <v>0</v>
      </c>
      <c r="AA1904" s="94">
        <v>0</v>
      </c>
      <c r="AB1904" s="94">
        <v>0</v>
      </c>
      <c r="AC1904" s="94">
        <f>_xlfn.XLOOKUP(B1904,'[3]Nur des jours'!$B:$B,'[3]Nur des jours'!$N:$N,"")</f>
        <v>0</v>
      </c>
      <c r="AD1904" s="94">
        <v>0</v>
      </c>
      <c r="AE1904" s="94">
        <v>0</v>
      </c>
      <c r="AF1904" s="94">
        <v>0</v>
      </c>
      <c r="AG1904" s="94">
        <v>0</v>
      </c>
      <c r="AH1904" s="94">
        <v>0</v>
      </c>
      <c r="AI1904" s="49" t="s">
        <v>5559</v>
      </c>
      <c r="AJ1904" s="49"/>
      <c r="AK1904" s="48" t="str" cm="1">
        <f t="array" ref="AK1904">IFERROR(_xlfn.IFS(
AM1904="MPR ISSUE","PDH",
AM1904="BSS Hardware Issue","BSS",
AM1904="Sites strategiques, MLL, Pylone, etc.","ENVTECH",
AM1904="AKTIVCO DEFAUT GE &amp; POWER Cabinet","AKTIVCO",
AM1904="AKTIVCO Coupure ENEO &amp; Baisse de tension","AKTIVCO GRID ONLY",
AM1904="Coupure ENEO &amp; Baisse de tension","IHS GRID ONLY",
AM1904="Defaut GE &amp; POWER Cabinet","IHS",
AM1904="Sharing","Partners",
AM1904="Sites strategiques &amp; DataCenter","SST &amp; DC",
AM1904="Exclu","Exclu",
AM1904="SAT","SAT",
AM1904="SPARE-ISSUE","SPARE-ISSUE",
AM1904="Fiber CAmtel","TRANS_FO_CAMTEL",
AM1904="Fiber AOF","Fiber AOF",
AM1904="Projet OCM (HUAWEI)","TRAVAUX-HUAWEI",
AM1904="Projet OCM (NOKIA)","TRAVAUX-NOKIA",
AM1904="ACCESS-ISSUE","ACCESS-ISSUE",
AM1904="Projet OCM (ZTE, NOKIA, autres projets)","TRAVAUX OCM",
AM1904="No root CAuse","No root cause",
AM1904="ODU HS","PDH",
AM1904="IP &amp; VLAN","PDH",
AM1904="Warehouse HUAWEI","SPARE-ISSUE",
AM1904="SPARE-HS","SPARE-ISSUE",
AM1904="Power Telco","BSS",AM1904="no impacts","no impacts"
),"")</f>
        <v>no impacts</v>
      </c>
      <c r="AL1904" s="48" t="str" cm="1">
        <f t="array" ref="AL1904">IFERROR(_xlfn.IFS(
AM1904="MPR ISSUE","TX ISSUE",
AM1904="BSS Hardware Issue","RAN ISSUE",
AM1904="Sites strategiques, MLL, Pylone, etc.","ENVTECH",
AM1904="AKTIVCO DEFAUT GE &amp; POWER Cabinet","POWER ISSUE",
AM1904="AKTIVCO Coupure ENEO &amp; Baisse de tension","POWER ISSUE",
AM1904="Coupure ENEO &amp; Baisse de tension","POWER ISSUE",
AM1904="Defaut GE &amp; POWER Cabinet","POWER ISSUE",
AM1904="Sharing","POWER ISSUE",
AM1904="Sites strategiques &amp; DataCenter","POWER ISSUE",
AM1904="Exclu","Exclu",
AM1904="SAT","TX ISSUE",
AM1904="SPARE-ISSUE","SPARE-ISSUE",
AM1904="Fiber CAmtel","TX ISSUE",
AM1904="Fiber AOF","TX ISSUE",
AM1904="Projet OCM (HUAWEI)","TRAVAUX-HUAWEI",
AM1904="Projet OCM (NOKIA)","TRAVAUX -NOKIA",
AM1904="ACCESS-ISSUE","ACCESS-ISSUE",
AM1904="Projet OCM (ZTE, NOKIA, autres projets)","TRAVAUX OCM",
AM1904="No root CAuse","No root cause",
AM1904="ODU HS","TX ISSUE",
AM1904="IP &amp; VLAN","TX ISSUE",
AM1904="Warehouse HUAWEI","SPARE-ISSUE",
AM1904="SPARE-HS","SPARE-ISSUE",
AM1904="Power Telco","RAN ISSUE",AM1904="no impacts","no impacts"
),"")</f>
        <v>no impacts</v>
      </c>
      <c r="AM1904" s="67" t="s">
        <v>5605</v>
      </c>
      <c r="AN1904" s="48" t="str" cm="1">
        <f t="array" ref="AN1904">IFERROR(_xlfn.IFS(
AM1904="MPR ISSUE","ACTIVE",
AM1904="BSS Hardware Issue","ACTIVE",
AM1904="Sites strategiques, MLL, Pylone, etc.","PASSIVE",
AM1904="AKTIVCO DEFAUT GE &amp; POWER Cabinet","PASSIVE",
AM1904="AKTIVCO Coupure ENEO &amp; Baisse de tension","PASSIVE",
AM1904="Coupure ENEO &amp; Baisse de tension","PASSIVE",
AM1904="Defaut GE &amp; POWER Cabinet","PASSIVE",
AM1904="Sharing","PASSIVE",
AM1904="Sites strategiques &amp; DataCenter","PASSIVE",
AM1904="Exclu","Exclu",
AM1904="SAT","ACTIVE",
AM1904="SPARE-ISSUE","SPARE-ISSUE",
AM1904="Fiber CAmtel","ACTIVE",
AM1904="Fiber AOF","ACTIVE",
AM1904="Projet OCM (HUAWEI)","PLANNED WORKS",
AM1904="Projet OCM (NOKIA)","PLANNED WORKS",
AM1904="ACCESS-ISSUE","ACCESS-ISSUE",
AM1904="Projet OCM (ZTE, NOKIA, autres projets)","PLANNED WORKS",
AM1904="No root CAuse","No root cause",
AM1904="ODU HS","ACTIVE",
AM1904="IP &amp; VLAN","ACTIVE",
AM1904="Warehouse HUAWEI","SPARE-ISSUE",
AM1904="SPARE-HS","SPARE-ISSUE",
AM1904="Power Telco","ACTIVE", AM1904="no impacts","no impacts"
),"")</f>
        <v>no impacts</v>
      </c>
      <c r="AO1904" s="93" t="s">
        <v>5537</v>
      </c>
      <c r="AP1904" s="101" t="str">
        <f t="shared" si="53"/>
        <v>LIT_256</v>
      </c>
      <c r="AR1904" s="17" t="s">
        <v>5537</v>
      </c>
      <c r="AS1904" s="7" t="s">
        <v>5537</v>
      </c>
      <c r="AT1904" s="6"/>
      <c r="AU1904" s="7"/>
      <c r="AV1904" s="3" t="s">
        <v>5537</v>
      </c>
      <c r="AW1904" s="18" t="s">
        <v>5537</v>
      </c>
      <c r="AX1904" s="18" t="s">
        <v>5537</v>
      </c>
      <c r="AY1904" s="18" t="s">
        <v>5537</v>
      </c>
      <c r="AZ1904" s="18" t="s">
        <v>5537</v>
      </c>
      <c r="BA1904" s="18" t="s">
        <v>5537</v>
      </c>
      <c r="BB1904" s="18" t="s">
        <v>5537</v>
      </c>
      <c r="BC1904" s="18" t="s">
        <v>5537</v>
      </c>
      <c r="BD1904" s="18" t="s">
        <v>5537</v>
      </c>
      <c r="BE1904" s="18" t="s">
        <v>5537</v>
      </c>
      <c r="BF1904" s="18" t="s">
        <v>5537</v>
      </c>
      <c r="BG1904" s="18" t="s">
        <v>5537</v>
      </c>
      <c r="BH1904" s="18" t="s">
        <v>5537</v>
      </c>
      <c r="BI1904" s="9" t="s">
        <v>5537</v>
      </c>
      <c r="BJ1904" s="14"/>
      <c r="BK1904" s="14" t="s">
        <v>5537</v>
      </c>
      <c r="BL1904" s="14" t="str">
        <f>_xlfn.XLOOKUP(B1904,'[4]cell downs 18042026 17h'!$B:$B,'[4]cell downs 18042026 17h'!$B:$B,"")</f>
        <v/>
      </c>
      <c r="BM1904" s="14" t="str">
        <f>_xlfn.XLOOKUP(B1904,'[5]Cells Huawei 19042026 15h'!$B:$B,'[5]Cells Huawei 19042026 15h'!$B:$B,"")</f>
        <v/>
      </c>
      <c r="BN1904" s="9" t="str">
        <f>_xlfn.XLOOKUP(B1904,'[6]cells down 19042026 9H40'!$B:$B,'[6]cells down 19042026 9H40'!$B:$B,"")</f>
        <v/>
      </c>
      <c r="BO1904" s="9" t="s">
        <v>4759</v>
      </c>
      <c r="BP1904" s="9" t="s">
        <v>5537</v>
      </c>
      <c r="BQ1904" s="115"/>
    </row>
    <row r="1905" spans="1:69" s="9" customFormat="1" x14ac:dyDescent="0.3">
      <c r="A1905" s="1" t="s">
        <v>2009</v>
      </c>
      <c r="B1905" s="8" t="s">
        <v>2010</v>
      </c>
      <c r="C1905" s="3" t="str">
        <f>_xlfn.XLOOKUP(B1905,'[1]daily break down'!$D:$D,'[1]daily break down'!$E:$E,"")</f>
        <v>Douala</v>
      </c>
      <c r="D1905" s="1" t="s">
        <v>1022</v>
      </c>
      <c r="E1905" s="1" t="s">
        <v>12</v>
      </c>
      <c r="F1905" s="3" t="s">
        <v>31</v>
      </c>
      <c r="G1905" s="1" t="s">
        <v>32</v>
      </c>
      <c r="H1905" s="34" t="str">
        <f>_xlfn.XLOOKUP(B1905,[2]CALCULATION!$B:$B,[2]CALCULATION!$H:$H,"")</f>
        <v>ZTE</v>
      </c>
      <c r="I1905" s="28">
        <v>0</v>
      </c>
      <c r="J1905" s="28">
        <v>0</v>
      </c>
      <c r="K1905" s="28">
        <v>0</v>
      </c>
      <c r="L1905" s="28">
        <v>0</v>
      </c>
      <c r="M1905" s="28">
        <v>0</v>
      </c>
      <c r="N1905" s="28">
        <v>0</v>
      </c>
      <c r="O1905" s="28">
        <v>0</v>
      </c>
      <c r="P1905" s="28">
        <v>0</v>
      </c>
      <c r="Q1905" s="28">
        <v>0</v>
      </c>
      <c r="R1905" s="28">
        <v>0</v>
      </c>
      <c r="S1905" s="94">
        <v>0</v>
      </c>
      <c r="T1905" s="94">
        <f>_xlfn.XLOOKUP(B1905,'[3]Nur des jours'!$B:$B,'[3]Nur des jours'!$U:$U,"")</f>
        <v>0</v>
      </c>
      <c r="U1905" s="94">
        <v>0</v>
      </c>
      <c r="V1905" s="94">
        <v>0</v>
      </c>
      <c r="W1905" s="94">
        <v>0</v>
      </c>
      <c r="X1905" s="94">
        <v>0</v>
      </c>
      <c r="Y1905" s="94">
        <v>0</v>
      </c>
      <c r="Z1905" s="94">
        <v>0</v>
      </c>
      <c r="AA1905" s="94">
        <v>0</v>
      </c>
      <c r="AB1905" s="94">
        <v>0</v>
      </c>
      <c r="AC1905" s="94">
        <f>_xlfn.XLOOKUP(B1905,'[3]Nur des jours'!$B:$B,'[3]Nur des jours'!$N:$N,"")</f>
        <v>0</v>
      </c>
      <c r="AD1905" s="94">
        <v>0</v>
      </c>
      <c r="AE1905" s="94">
        <v>0</v>
      </c>
      <c r="AF1905" s="94">
        <v>0</v>
      </c>
      <c r="AG1905" s="94">
        <v>0</v>
      </c>
      <c r="AH1905" s="94">
        <v>0</v>
      </c>
      <c r="AI1905" s="49" t="s">
        <v>5559</v>
      </c>
      <c r="AJ1905" s="49"/>
      <c r="AK1905" s="48" t="str" cm="1">
        <f t="array" ref="AK1905">IFERROR(_xlfn.IFS(
AM1905="MPR ISSUE","PDH",
AM1905="BSS Hardware Issue","BSS",
AM1905="Sites strategiques, MLL, Pylone, etc.","ENVTECH",
AM1905="AKTIVCO DEFAUT GE &amp; POWER Cabinet","AKTIVCO",
AM1905="AKTIVCO Coupure ENEO &amp; Baisse de tension","AKTIVCO GRID ONLY",
AM1905="Coupure ENEO &amp; Baisse de tension","IHS GRID ONLY",
AM1905="Defaut GE &amp; POWER Cabinet","IHS",
AM1905="Sharing","Partners",
AM1905="Sites strategiques &amp; DataCenter","SST &amp; DC",
AM1905="Exclu","Exclu",
AM1905="SAT","SAT",
AM1905="SPARE-ISSUE","SPARE-ISSUE",
AM1905="Fiber CAmtel","TRANS_FO_CAMTEL",
AM1905="Fiber AOF","Fiber AOF",
AM1905="Projet OCM (HUAWEI)","TRAVAUX-HUAWEI",
AM1905="Projet OCM (NOKIA)","TRAVAUX-NOKIA",
AM1905="ACCESS-ISSUE","ACCESS-ISSUE",
AM1905="Projet OCM (ZTE, NOKIA, autres projets)","TRAVAUX OCM",
AM1905="No root CAuse","No root cause",
AM1905="ODU HS","PDH",
AM1905="IP &amp; VLAN","PDH",
AM1905="Warehouse HUAWEI","SPARE-ISSUE",
AM1905="SPARE-HS","SPARE-ISSUE",
AM1905="Power Telco","BSS",AM1905="no impacts","no impacts"
),"")</f>
        <v>no impacts</v>
      </c>
      <c r="AL1905" s="48" t="str" cm="1">
        <f t="array" ref="AL1905">IFERROR(_xlfn.IFS(
AM1905="MPR ISSUE","TX ISSUE",
AM1905="BSS Hardware Issue","RAN ISSUE",
AM1905="Sites strategiques, MLL, Pylone, etc.","ENVTECH",
AM1905="AKTIVCO DEFAUT GE &amp; POWER Cabinet","POWER ISSUE",
AM1905="AKTIVCO Coupure ENEO &amp; Baisse de tension","POWER ISSUE",
AM1905="Coupure ENEO &amp; Baisse de tension","POWER ISSUE",
AM1905="Defaut GE &amp; POWER Cabinet","POWER ISSUE",
AM1905="Sharing","POWER ISSUE",
AM1905="Sites strategiques &amp; DataCenter","POWER ISSUE",
AM1905="Exclu","Exclu",
AM1905="SAT","TX ISSUE",
AM1905="SPARE-ISSUE","SPARE-ISSUE",
AM1905="Fiber CAmtel","TX ISSUE",
AM1905="Fiber AOF","TX ISSUE",
AM1905="Projet OCM (HUAWEI)","TRAVAUX-HUAWEI",
AM1905="Projet OCM (NOKIA)","TRAVAUX -NOKIA",
AM1905="ACCESS-ISSUE","ACCESS-ISSUE",
AM1905="Projet OCM (ZTE, NOKIA, autres projets)","TRAVAUX OCM",
AM1905="No root CAuse","No root cause",
AM1905="ODU HS","TX ISSUE",
AM1905="IP &amp; VLAN","TX ISSUE",
AM1905="Warehouse HUAWEI","SPARE-ISSUE",
AM1905="SPARE-HS","SPARE-ISSUE",
AM1905="Power Telco","RAN ISSUE",AM1905="no impacts","no impacts"
),"")</f>
        <v>no impacts</v>
      </c>
      <c r="AM1905" s="67" t="s">
        <v>5605</v>
      </c>
      <c r="AN1905" s="48" t="str" cm="1">
        <f t="array" ref="AN1905">IFERROR(_xlfn.IFS(
AM1905="MPR ISSUE","ACTIVE",
AM1905="BSS Hardware Issue","ACTIVE",
AM1905="Sites strategiques, MLL, Pylone, etc.","PASSIVE",
AM1905="AKTIVCO DEFAUT GE &amp; POWER Cabinet","PASSIVE",
AM1905="AKTIVCO Coupure ENEO &amp; Baisse de tension","PASSIVE",
AM1905="Coupure ENEO &amp; Baisse de tension","PASSIVE",
AM1905="Defaut GE &amp; POWER Cabinet","PASSIVE",
AM1905="Sharing","PASSIVE",
AM1905="Sites strategiques &amp; DataCenter","PASSIVE",
AM1905="Exclu","Exclu",
AM1905="SAT","ACTIVE",
AM1905="SPARE-ISSUE","SPARE-ISSUE",
AM1905="Fiber CAmtel","ACTIVE",
AM1905="Fiber AOF","ACTIVE",
AM1905="Projet OCM (HUAWEI)","PLANNED WORKS",
AM1905="Projet OCM (NOKIA)","PLANNED WORKS",
AM1905="ACCESS-ISSUE","ACCESS-ISSUE",
AM1905="Projet OCM (ZTE, NOKIA, autres projets)","PLANNED WORKS",
AM1905="No root CAuse","No root cause",
AM1905="ODU HS","ACTIVE",
AM1905="IP &amp; VLAN","ACTIVE",
AM1905="Warehouse HUAWEI","SPARE-ISSUE",
AM1905="SPARE-HS","SPARE-ISSUE",
AM1905="Power Telco","ACTIVE", AM1905="no impacts","no impacts"
),"")</f>
        <v>no impacts</v>
      </c>
      <c r="AO1905" s="93" t="s">
        <v>5537</v>
      </c>
      <c r="AP1905" s="101" t="str">
        <f t="shared" si="53"/>
        <v>LIT_258</v>
      </c>
      <c r="AR1905" s="17" t="s">
        <v>5537</v>
      </c>
      <c r="AS1905" s="7" t="s">
        <v>5537</v>
      </c>
      <c r="AT1905" s="6"/>
      <c r="AU1905" s="7"/>
      <c r="AV1905" s="3" t="s">
        <v>5537</v>
      </c>
      <c r="AW1905" s="18" t="s">
        <v>5537</v>
      </c>
      <c r="AX1905" s="18" t="s">
        <v>5537</v>
      </c>
      <c r="AY1905" s="18" t="s">
        <v>5537</v>
      </c>
      <c r="AZ1905" s="18" t="s">
        <v>5537</v>
      </c>
      <c r="BA1905" s="18" t="s">
        <v>5537</v>
      </c>
      <c r="BB1905" s="18" t="s">
        <v>5537</v>
      </c>
      <c r="BC1905" s="18" t="s">
        <v>5537</v>
      </c>
      <c r="BD1905" s="18" t="s">
        <v>5537</v>
      </c>
      <c r="BE1905" s="18" t="s">
        <v>5537</v>
      </c>
      <c r="BF1905" s="18" t="s">
        <v>5537</v>
      </c>
      <c r="BG1905" s="18" t="s">
        <v>5537</v>
      </c>
      <c r="BH1905" s="18" t="s">
        <v>5537</v>
      </c>
      <c r="BI1905" s="9" t="s">
        <v>5537</v>
      </c>
      <c r="BJ1905" s="14"/>
      <c r="BK1905" s="14" t="s">
        <v>5537</v>
      </c>
      <c r="BL1905" s="14" t="str">
        <f>_xlfn.XLOOKUP(B1905,'[4]cell downs 18042026 17h'!$B:$B,'[4]cell downs 18042026 17h'!$B:$B,"")</f>
        <v/>
      </c>
      <c r="BM1905" s="14" t="str">
        <f>_xlfn.XLOOKUP(B1905,'[5]Cells Huawei 19042026 15h'!$B:$B,'[5]Cells Huawei 19042026 15h'!$B:$B,"")</f>
        <v/>
      </c>
      <c r="BN1905" s="9" t="str">
        <f>_xlfn.XLOOKUP(B1905,'[6]cells down 19042026 9H40'!$B:$B,'[6]cells down 19042026 9H40'!$B:$B,"")</f>
        <v/>
      </c>
      <c r="BO1905" s="9" t="s">
        <v>5537</v>
      </c>
      <c r="BP1905" s="9" t="s">
        <v>12</v>
      </c>
      <c r="BQ1905" s="115"/>
    </row>
    <row r="1906" spans="1:69" s="9" customFormat="1" x14ac:dyDescent="0.3">
      <c r="A1906" s="1" t="s">
        <v>4595</v>
      </c>
      <c r="B1906" s="8" t="s">
        <v>4596</v>
      </c>
      <c r="C1906" s="3" t="str">
        <f>_xlfn.XLOOKUP(B1906,'[1]daily break down'!$D:$D,'[1]daily break down'!$E:$E,"")</f>
        <v>CENTRE</v>
      </c>
      <c r="D1906" s="1" t="s">
        <v>11</v>
      </c>
      <c r="E1906" s="1" t="s">
        <v>318</v>
      </c>
      <c r="F1906" s="3" t="s">
        <v>69</v>
      </c>
      <c r="G1906" s="1" t="s">
        <v>3536</v>
      </c>
      <c r="H1906" s="34" t="str">
        <f>_xlfn.XLOOKUP(B1906,[2]CALCULATION!$B:$B,[2]CALCULATION!$H:$H,"")</f>
        <v>ZTE</v>
      </c>
      <c r="I1906" s="28">
        <v>0</v>
      </c>
      <c r="J1906" s="28">
        <v>0</v>
      </c>
      <c r="K1906" s="28">
        <v>0</v>
      </c>
      <c r="L1906" s="28">
        <v>0</v>
      </c>
      <c r="M1906" s="28">
        <v>0</v>
      </c>
      <c r="N1906" s="28">
        <v>0</v>
      </c>
      <c r="O1906" s="28">
        <v>0</v>
      </c>
      <c r="P1906" s="28">
        <v>0</v>
      </c>
      <c r="Q1906" s="28">
        <v>0</v>
      </c>
      <c r="R1906" s="28">
        <v>0</v>
      </c>
      <c r="S1906" s="94">
        <v>0</v>
      </c>
      <c r="T1906" s="94">
        <f>_xlfn.XLOOKUP(B1906,'[3]Nur des jours'!$B:$B,'[3]Nur des jours'!$U:$U,"")</f>
        <v>0</v>
      </c>
      <c r="U1906" s="94">
        <v>0</v>
      </c>
      <c r="V1906" s="94">
        <v>0</v>
      </c>
      <c r="W1906" s="94">
        <v>0</v>
      </c>
      <c r="X1906" s="94">
        <v>0</v>
      </c>
      <c r="Y1906" s="94">
        <v>0</v>
      </c>
      <c r="Z1906" s="94">
        <v>0</v>
      </c>
      <c r="AA1906" s="94">
        <v>0</v>
      </c>
      <c r="AB1906" s="94">
        <v>0</v>
      </c>
      <c r="AC1906" s="94">
        <f>_xlfn.XLOOKUP(B1906,'[3]Nur des jours'!$B:$B,'[3]Nur des jours'!$N:$N,"")</f>
        <v>0</v>
      </c>
      <c r="AD1906" s="94">
        <v>0</v>
      </c>
      <c r="AE1906" s="94">
        <v>0</v>
      </c>
      <c r="AF1906" s="94">
        <v>0</v>
      </c>
      <c r="AG1906" s="94">
        <v>0</v>
      </c>
      <c r="AH1906" s="94">
        <v>0</v>
      </c>
      <c r="AI1906" s="49" t="s">
        <v>6588</v>
      </c>
      <c r="AJ1906" s="49"/>
      <c r="AK1906" s="48" t="str" cm="1">
        <f t="array" ref="AK1906">IFERROR(_xlfn.IFS(
AM1906="MPR ISSUE","PDH",
AM1906="BSS Hardware Issue","BSS",
AM1906="Sites strategiques, MLL, Pylone, etc.","ENVTECH",
AM1906="AKTIVCO DEFAUT GE &amp; POWER Cabinet","AKTIVCO",
AM1906="AKTIVCO Coupure ENEO &amp; Baisse de tension","AKTIVCO GRID ONLY",
AM1906="Coupure ENEO &amp; Baisse de tension","IHS GRID ONLY",
AM1906="Defaut GE &amp; POWER Cabinet","IHS",
AM1906="Sharing","Partners",
AM1906="Sites strategiques &amp; DataCenter","SST &amp; DC",
AM1906="Exclu","Exclu",
AM1906="SAT","SAT",
AM1906="SPARE-ISSUE","SPARE-ISSUE",
AM1906="Fiber CAmtel","TRANS_FO_CAMTEL",
AM1906="Fiber AOF","Fiber AOF",
AM1906="Projet OCM (HUAWEI)","TRAVAUX-HUAWEI",
AM1906="Projet OCM (NOKIA)","TRAVAUX-NOKIA",
AM1906="ACCESS-ISSUE","ACCESS-ISSUE",
AM1906="Projet OCM (ZTE, NOKIA, autres projets)","TRAVAUX OCM",
AM1906="No root CAuse","No root cause",
AM1906="ODU HS","PDH",
AM1906="IP &amp; VLAN","PDH",
AM1906="Warehouse HUAWEI","SPARE-ISSUE",
AM1906="SPARE-HS","SPARE-ISSUE",
AM1906="Power Telco","BSS",AM1906="no impacts","no impacts"
),"")</f>
        <v>Exclu</v>
      </c>
      <c r="AL1906" s="48" t="str" cm="1">
        <f t="array" ref="AL1906">IFERROR(_xlfn.IFS(
AM1906="MPR ISSUE","TX ISSUE",
AM1906="BSS Hardware Issue","RAN ISSUE",
AM1906="Sites strategiques, MLL, Pylone, etc.","ENVTECH",
AM1906="AKTIVCO DEFAUT GE &amp; POWER Cabinet","POWER ISSUE",
AM1906="AKTIVCO Coupure ENEO &amp; Baisse de tension","POWER ISSUE",
AM1906="Coupure ENEO &amp; Baisse de tension","POWER ISSUE",
AM1906="Defaut GE &amp; POWER Cabinet","POWER ISSUE",
AM1906="Sharing","POWER ISSUE",
AM1906="Sites strategiques &amp; DataCenter","POWER ISSUE",
AM1906="Exclu","Exclu",
AM1906="SAT","TX ISSUE",
AM1906="SPARE-ISSUE","SPARE-ISSUE",
AM1906="Fiber CAmtel","TX ISSUE",
AM1906="Fiber AOF","TX ISSUE",
AM1906="Projet OCM (HUAWEI)","TRAVAUX-HUAWEI",
AM1906="Projet OCM (NOKIA)","TRAVAUX -NOKIA",
AM1906="ACCESS-ISSUE","ACCESS-ISSUE",
AM1906="Projet OCM (ZTE, NOKIA, autres projets)","TRAVAUX OCM",
AM1906="No root CAuse","No root cause",
AM1906="ODU HS","TX ISSUE",
AM1906="IP &amp; VLAN","TX ISSUE",
AM1906="Warehouse HUAWEI","SPARE-ISSUE",
AM1906="SPARE-HS","SPARE-ISSUE",
AM1906="Power Telco","RAN ISSUE",AM1906="no impacts","no impacts"
),"")</f>
        <v>Exclu</v>
      </c>
      <c r="AM1906" s="67" t="s">
        <v>6588</v>
      </c>
      <c r="AN1906" s="48" t="str" cm="1">
        <f t="array" ref="AN1906">IFERROR(_xlfn.IFS(
AM1906="MPR ISSUE","ACTIVE",
AM1906="BSS Hardware Issue","ACTIVE",
AM1906="Sites strategiques, MLL, Pylone, etc.","PASSIVE",
AM1906="AKTIVCO DEFAUT GE &amp; POWER Cabinet","PASSIVE",
AM1906="AKTIVCO Coupure ENEO &amp; Baisse de tension","PASSIVE",
AM1906="Coupure ENEO &amp; Baisse de tension","PASSIVE",
AM1906="Defaut GE &amp; POWER Cabinet","PASSIVE",
AM1906="Sharing","PASSIVE",
AM1906="Sites strategiques &amp; DataCenter","PASSIVE",
AM1906="Exclu","Exclu",
AM1906="SAT","ACTIVE",
AM1906="SPARE-ISSUE","SPARE-ISSUE",
AM1906="Fiber CAmtel","ACTIVE",
AM1906="Fiber AOF","ACTIVE",
AM1906="Projet OCM (HUAWEI)","PLANNED WORKS",
AM1906="Projet OCM (NOKIA)","PLANNED WORKS",
AM1906="ACCESS-ISSUE","ACCESS-ISSUE",
AM1906="Projet OCM (ZTE, NOKIA, autres projets)","PLANNED WORKS",
AM1906="No root CAuse","No root cause",
AM1906="ODU HS","ACTIVE",
AM1906="IP &amp; VLAN","ACTIVE",
AM1906="Warehouse HUAWEI","SPARE-ISSUE",
AM1906="SPARE-HS","SPARE-ISSUE",
AM1906="Power Telco","ACTIVE", AM1906="no impacts","no impacts"
),"")</f>
        <v>Exclu</v>
      </c>
      <c r="AO1906" s="93" t="s">
        <v>5537</v>
      </c>
      <c r="AP1906" s="101" t="str">
        <f t="shared" si="53"/>
        <v>SUD_252</v>
      </c>
      <c r="AR1906" s="17" t="s">
        <v>5537</v>
      </c>
      <c r="AS1906" s="7" t="s">
        <v>5537</v>
      </c>
      <c r="AT1906" s="6"/>
      <c r="AU1906" s="7"/>
      <c r="AV1906" s="3" t="s">
        <v>5537</v>
      </c>
      <c r="AW1906" s="18" t="s">
        <v>5537</v>
      </c>
      <c r="AX1906" s="18" t="s">
        <v>5537</v>
      </c>
      <c r="AY1906" s="18" t="s">
        <v>5537</v>
      </c>
      <c r="AZ1906" s="18" t="s">
        <v>5537</v>
      </c>
      <c r="BA1906" s="18" t="s">
        <v>5537</v>
      </c>
      <c r="BB1906" s="18" t="s">
        <v>5537</v>
      </c>
      <c r="BC1906" s="18" t="s">
        <v>5537</v>
      </c>
      <c r="BD1906" s="18" t="s">
        <v>5537</v>
      </c>
      <c r="BE1906" s="18" t="s">
        <v>5537</v>
      </c>
      <c r="BF1906" s="18" t="s">
        <v>5537</v>
      </c>
      <c r="BG1906" s="18" t="s">
        <v>5537</v>
      </c>
      <c r="BH1906" s="18" t="s">
        <v>5537</v>
      </c>
      <c r="BI1906" s="9" t="s">
        <v>5537</v>
      </c>
      <c r="BJ1906" s="14"/>
      <c r="BK1906" s="14" t="s">
        <v>5537</v>
      </c>
      <c r="BL1906" s="14" t="str">
        <f>_xlfn.XLOOKUP(B1906,'[4]cell downs 18042026 17h'!$B:$B,'[4]cell downs 18042026 17h'!$B:$B,"")</f>
        <v/>
      </c>
      <c r="BM1906" s="14" t="str">
        <f>_xlfn.XLOOKUP(B1906,'[5]Cells Huawei 19042026 15h'!$B:$B,'[5]Cells Huawei 19042026 15h'!$B:$B,"")</f>
        <v/>
      </c>
      <c r="BN1906" s="9" t="str">
        <f>_xlfn.XLOOKUP(B1906,'[6]cells down 19042026 9H40'!$B:$B,'[6]cells down 19042026 9H40'!$B:$B,"")</f>
        <v/>
      </c>
      <c r="BO1906" s="9" t="s">
        <v>4596</v>
      </c>
      <c r="BP1906" s="9" t="s">
        <v>594</v>
      </c>
      <c r="BQ1906" s="115"/>
    </row>
    <row r="1907" spans="1:69" s="9" customFormat="1" ht="30" customHeight="1" x14ac:dyDescent="0.3">
      <c r="A1907" s="1" t="s">
        <v>4705</v>
      </c>
      <c r="B1907" s="1" t="s">
        <v>4706</v>
      </c>
      <c r="C1907" s="3" t="str">
        <f>_xlfn.XLOOKUP(B1907,'[1]daily break down'!$D:$D,'[1]daily break down'!$E:$E,"")</f>
        <v>Yaounde</v>
      </c>
      <c r="D1907" s="1" t="s">
        <v>21</v>
      </c>
      <c r="E1907" s="1" t="s">
        <v>30</v>
      </c>
      <c r="F1907" s="3" t="s">
        <v>37</v>
      </c>
      <c r="G1907" s="1" t="s">
        <v>38</v>
      </c>
      <c r="H1907" s="33" t="str">
        <f>_xlfn.XLOOKUP(B1907,[2]CALCULATION!$B:$B,[2]CALCULATION!$H:$H,"")</f>
        <v>NOKIA</v>
      </c>
      <c r="I1907" s="28">
        <v>0</v>
      </c>
      <c r="J1907" s="28">
        <v>0</v>
      </c>
      <c r="K1907" s="28">
        <v>0</v>
      </c>
      <c r="L1907" s="28">
        <v>0</v>
      </c>
      <c r="M1907" s="28">
        <v>0</v>
      </c>
      <c r="N1907" s="28">
        <v>0</v>
      </c>
      <c r="O1907" s="28">
        <v>0</v>
      </c>
      <c r="P1907" s="28">
        <v>0</v>
      </c>
      <c r="Q1907" s="28">
        <v>0</v>
      </c>
      <c r="R1907" s="28">
        <v>0</v>
      </c>
      <c r="S1907" s="94">
        <v>0</v>
      </c>
      <c r="T1907" s="94">
        <f>_xlfn.XLOOKUP(B1907,'[3]Nur des jours'!$B:$B,'[3]Nur des jours'!$U:$U,"")</f>
        <v>0</v>
      </c>
      <c r="U1907" s="94">
        <v>0</v>
      </c>
      <c r="V1907" s="94">
        <v>0</v>
      </c>
      <c r="W1907" s="94">
        <v>0</v>
      </c>
      <c r="X1907" s="94">
        <v>0</v>
      </c>
      <c r="Y1907" s="94">
        <v>0</v>
      </c>
      <c r="Z1907" s="94">
        <v>0</v>
      </c>
      <c r="AA1907" s="94">
        <v>0</v>
      </c>
      <c r="AB1907" s="94">
        <v>0</v>
      </c>
      <c r="AC1907" s="94">
        <f>_xlfn.XLOOKUP(B1907,'[3]Nur des jours'!$B:$B,'[3]Nur des jours'!$N:$N,"")</f>
        <v>0</v>
      </c>
      <c r="AD1907" s="94">
        <v>0</v>
      </c>
      <c r="AE1907" s="94">
        <v>0</v>
      </c>
      <c r="AF1907" s="94">
        <v>0</v>
      </c>
      <c r="AG1907" s="94">
        <v>0</v>
      </c>
      <c r="AH1907" s="94">
        <v>0</v>
      </c>
      <c r="AI1907" s="49" t="s">
        <v>6588</v>
      </c>
      <c r="AJ1907" s="49"/>
      <c r="AK1907" s="48" t="str" cm="1">
        <f t="array" ref="AK1907">IFERROR(_xlfn.IFS(
AM1907="MPR ISSUE","PDH",
AM1907="BSS Hardware Issue","BSS",
AM1907="Sites strategiques, MLL, Pylone, etc.","ENVTECH",
AM1907="AKTIVCO DEFAUT GE &amp; POWER Cabinet","AKTIVCO",
AM1907="AKTIVCO Coupure ENEO &amp; Baisse de tension","AKTIVCO GRID ONLY",
AM1907="Coupure ENEO &amp; Baisse de tension","IHS GRID ONLY",
AM1907="Defaut GE &amp; POWER Cabinet","IHS",
AM1907="Sharing","Partners",
AM1907="Sites strategiques &amp; DataCenter","SST &amp; DC",
AM1907="Exclu","Exclu",
AM1907="SAT","SAT",
AM1907="SPARE-ISSUE","SPARE-ISSUE",
AM1907="Fiber CAmtel","TRANS_FO_CAMTEL",
AM1907="Fiber AOF","Fiber AOF",
AM1907="Projet OCM (HUAWEI)","TRAVAUX-HUAWEI",
AM1907="Projet OCM (NOKIA)","TRAVAUX-NOKIA",
AM1907="ACCESS-ISSUE","ACCESS-ISSUE",
AM1907="Projet OCM (ZTE, NOKIA, autres projets)","TRAVAUX OCM",
AM1907="No root CAuse","No root cause",
AM1907="ODU HS","PDH",
AM1907="IP &amp; VLAN","PDH",
AM1907="Warehouse HUAWEI","SPARE-ISSUE",
AM1907="SPARE-HS","SPARE-ISSUE",
AM1907="Power Telco","BSS",AM1907="no impacts","no impacts"
),"")</f>
        <v>Exclu</v>
      </c>
      <c r="AL1907" s="48" t="str" cm="1">
        <f t="array" ref="AL1907">IFERROR(_xlfn.IFS(
AM1907="MPR ISSUE","TX ISSUE",
AM1907="BSS Hardware Issue","RAN ISSUE",
AM1907="Sites strategiques, MLL, Pylone, etc.","ENVTECH",
AM1907="AKTIVCO DEFAUT GE &amp; POWER Cabinet","POWER ISSUE",
AM1907="AKTIVCO Coupure ENEO &amp; Baisse de tension","POWER ISSUE",
AM1907="Coupure ENEO &amp; Baisse de tension","POWER ISSUE",
AM1907="Defaut GE &amp; POWER Cabinet","POWER ISSUE",
AM1907="Sharing","POWER ISSUE",
AM1907="Sites strategiques &amp; DataCenter","POWER ISSUE",
AM1907="Exclu","Exclu",
AM1907="SAT","TX ISSUE",
AM1907="SPARE-ISSUE","SPARE-ISSUE",
AM1907="Fiber CAmtel","TX ISSUE",
AM1907="Fiber AOF","TX ISSUE",
AM1907="Projet OCM (HUAWEI)","TRAVAUX-HUAWEI",
AM1907="Projet OCM (NOKIA)","TRAVAUX -NOKIA",
AM1907="ACCESS-ISSUE","ACCESS-ISSUE",
AM1907="Projet OCM (ZTE, NOKIA, autres projets)","TRAVAUX OCM",
AM1907="No root CAuse","No root cause",
AM1907="ODU HS","TX ISSUE",
AM1907="IP &amp; VLAN","TX ISSUE",
AM1907="Warehouse HUAWEI","SPARE-ISSUE",
AM1907="SPARE-HS","SPARE-ISSUE",
AM1907="Power Telco","RAN ISSUE",AM1907="no impacts","no impacts"
),"")</f>
        <v>Exclu</v>
      </c>
      <c r="AM1907" s="67" t="s">
        <v>6588</v>
      </c>
      <c r="AN1907" s="48" t="str" cm="1">
        <f t="array" ref="AN1907">IFERROR(_xlfn.IFS(
AM1907="MPR ISSUE","ACTIVE",
AM1907="BSS Hardware Issue","ACTIVE",
AM1907="Sites strategiques, MLL, Pylone, etc.","PASSIVE",
AM1907="AKTIVCO DEFAUT GE &amp; POWER Cabinet","PASSIVE",
AM1907="AKTIVCO Coupure ENEO &amp; Baisse de tension","PASSIVE",
AM1907="Coupure ENEO &amp; Baisse de tension","PASSIVE",
AM1907="Defaut GE &amp; POWER Cabinet","PASSIVE",
AM1907="Sharing","PASSIVE",
AM1907="Sites strategiques &amp; DataCenter","PASSIVE",
AM1907="Exclu","Exclu",
AM1907="SAT","ACTIVE",
AM1907="SPARE-ISSUE","SPARE-ISSUE",
AM1907="Fiber CAmtel","ACTIVE",
AM1907="Fiber AOF","ACTIVE",
AM1907="Projet OCM (HUAWEI)","PLANNED WORKS",
AM1907="Projet OCM (NOKIA)","PLANNED WORKS",
AM1907="ACCESS-ISSUE","ACCESS-ISSUE",
AM1907="Projet OCM (ZTE, NOKIA, autres projets)","PLANNED WORKS",
AM1907="No root CAuse","No root cause",
AM1907="ODU HS","ACTIVE",
AM1907="IP &amp; VLAN","ACTIVE",
AM1907="Warehouse HUAWEI","SPARE-ISSUE",
AM1907="SPARE-HS","SPARE-ISSUE",
AM1907="Power Telco","ACTIVE", AM1907="no impacts","no impacts"
),"")</f>
        <v>Exclu</v>
      </c>
      <c r="AO1907" s="93" t="s">
        <v>5537</v>
      </c>
      <c r="AP1907" s="101" t="str">
        <f t="shared" si="53"/>
        <v>CTR_689</v>
      </c>
      <c r="AR1907" s="17" t="s">
        <v>5537</v>
      </c>
      <c r="AS1907" s="7" t="s">
        <v>5537</v>
      </c>
      <c r="AT1907" s="6"/>
      <c r="AU1907" s="7"/>
      <c r="AV1907" s="3" t="s">
        <v>5537</v>
      </c>
      <c r="AW1907" s="18" t="s">
        <v>5537</v>
      </c>
      <c r="AX1907" s="18" t="s">
        <v>5537</v>
      </c>
      <c r="AY1907" s="18" t="s">
        <v>5537</v>
      </c>
      <c r="AZ1907" s="18" t="s">
        <v>5537</v>
      </c>
      <c r="BA1907" s="18" t="s">
        <v>5537</v>
      </c>
      <c r="BB1907" s="18" t="s">
        <v>5537</v>
      </c>
      <c r="BC1907" s="18" t="s">
        <v>5537</v>
      </c>
      <c r="BD1907" s="18" t="s">
        <v>5537</v>
      </c>
      <c r="BE1907" s="18" t="s">
        <v>5537</v>
      </c>
      <c r="BF1907" s="18" t="s">
        <v>5537</v>
      </c>
      <c r="BG1907" s="18" t="s">
        <v>5537</v>
      </c>
      <c r="BH1907" s="18" t="s">
        <v>5537</v>
      </c>
      <c r="BI1907" s="9" t="s">
        <v>5537</v>
      </c>
      <c r="BJ1907" s="14"/>
      <c r="BK1907" s="14" t="s">
        <v>5537</v>
      </c>
      <c r="BL1907" s="14" t="str">
        <f>_xlfn.XLOOKUP(B1907,'[4]cell downs 18042026 17h'!$B:$B,'[4]cell downs 18042026 17h'!$B:$B,"")</f>
        <v/>
      </c>
      <c r="BM1907" s="14" t="str">
        <f>_xlfn.XLOOKUP(B1907,'[5]Cells Huawei 19042026 15h'!$B:$B,'[5]Cells Huawei 19042026 15h'!$B:$B,"")</f>
        <v/>
      </c>
      <c r="BN1907" s="9" t="str">
        <f>_xlfn.XLOOKUP(B1907,'[6]cells down 19042026 9H40'!$B:$B,'[6]cells down 19042026 9H40'!$B:$B,"")</f>
        <v/>
      </c>
      <c r="BO1907" s="9" t="s">
        <v>5537</v>
      </c>
      <c r="BP1907" s="9" t="s">
        <v>12</v>
      </c>
      <c r="BQ1907" s="115"/>
    </row>
    <row r="1908" spans="1:69" s="9" customFormat="1" x14ac:dyDescent="0.3">
      <c r="A1908" s="1" t="s">
        <v>511</v>
      </c>
      <c r="B1908" s="8" t="s">
        <v>512</v>
      </c>
      <c r="C1908" s="3" t="str">
        <f>_xlfn.XLOOKUP(B1908,'[1]daily break down'!$D:$D,'[1]daily break down'!$E:$E,"")</f>
        <v>Douala</v>
      </c>
      <c r="D1908" s="1" t="s">
        <v>11</v>
      </c>
      <c r="E1908" s="1" t="s">
        <v>12</v>
      </c>
      <c r="F1908" s="3" t="s">
        <v>31</v>
      </c>
      <c r="G1908" s="1" t="s">
        <v>32</v>
      </c>
      <c r="H1908" s="34" t="str">
        <f>_xlfn.XLOOKUP(B1908,[2]CALCULATION!$B:$B,[2]CALCULATION!$H:$H,"")</f>
        <v>ZTE</v>
      </c>
      <c r="I1908" s="28">
        <v>0</v>
      </c>
      <c r="J1908" s="28">
        <v>0</v>
      </c>
      <c r="K1908" s="28">
        <v>0</v>
      </c>
      <c r="L1908" s="28">
        <v>0</v>
      </c>
      <c r="M1908" s="28">
        <v>0</v>
      </c>
      <c r="N1908" s="28">
        <v>0</v>
      </c>
      <c r="O1908" s="28">
        <v>0</v>
      </c>
      <c r="P1908" s="28">
        <v>0</v>
      </c>
      <c r="Q1908" s="28">
        <v>0</v>
      </c>
      <c r="R1908" s="28">
        <v>0</v>
      </c>
      <c r="S1908" s="94">
        <v>0</v>
      </c>
      <c r="T1908" s="94">
        <f>_xlfn.XLOOKUP(B1908,'[3]Nur des jours'!$B:$B,'[3]Nur des jours'!$U:$U,"")</f>
        <v>0</v>
      </c>
      <c r="U1908" s="94">
        <v>0</v>
      </c>
      <c r="V1908" s="94">
        <v>0</v>
      </c>
      <c r="W1908" s="94">
        <v>0</v>
      </c>
      <c r="X1908" s="94">
        <v>0</v>
      </c>
      <c r="Y1908" s="94">
        <v>0</v>
      </c>
      <c r="Z1908" s="94">
        <v>0</v>
      </c>
      <c r="AA1908" s="94">
        <v>0</v>
      </c>
      <c r="AB1908" s="94">
        <v>0</v>
      </c>
      <c r="AC1908" s="94">
        <f>_xlfn.XLOOKUP(B1908,'[3]Nur des jours'!$B:$B,'[3]Nur des jours'!$N:$N,"")</f>
        <v>0</v>
      </c>
      <c r="AD1908" s="94">
        <v>0</v>
      </c>
      <c r="AE1908" s="94">
        <v>0</v>
      </c>
      <c r="AF1908" s="94">
        <v>0</v>
      </c>
      <c r="AG1908" s="94">
        <v>0</v>
      </c>
      <c r="AH1908" s="94">
        <v>0</v>
      </c>
      <c r="AI1908" s="49" t="s">
        <v>5559</v>
      </c>
      <c r="AJ1908" s="49"/>
      <c r="AK1908" s="48" t="str" cm="1">
        <f t="array" ref="AK1908">IFERROR(_xlfn.IFS(
AM1908="MPR ISSUE","PDH",
AM1908="BSS Hardware Issue","BSS",
AM1908="Sites strategiques, MLL, Pylone, etc.","ENVTECH",
AM1908="AKTIVCO DEFAUT GE &amp; POWER Cabinet","AKTIVCO",
AM1908="AKTIVCO Coupure ENEO &amp; Baisse de tension","AKTIVCO GRID ONLY",
AM1908="Coupure ENEO &amp; Baisse de tension","IHS GRID ONLY",
AM1908="Defaut GE &amp; POWER Cabinet","IHS",
AM1908="Sharing","Partners",
AM1908="Sites strategiques &amp; DataCenter","SST &amp; DC",
AM1908="Exclu","Exclu",
AM1908="SAT","SAT",
AM1908="SPARE-ISSUE","SPARE-ISSUE",
AM1908="Fiber CAmtel","TRANS_FO_CAMTEL",
AM1908="Fiber AOF","Fiber AOF",
AM1908="Projet OCM (HUAWEI)","TRAVAUX-HUAWEI",
AM1908="Projet OCM (NOKIA)","TRAVAUX-NOKIA",
AM1908="ACCESS-ISSUE","ACCESS-ISSUE",
AM1908="Projet OCM (ZTE, NOKIA, autres projets)","TRAVAUX OCM",
AM1908="No root CAuse","No root cause",
AM1908="ODU HS","PDH",
AM1908="IP &amp; VLAN","PDH",
AM1908="Warehouse HUAWEI","SPARE-ISSUE",
AM1908="SPARE-HS","SPARE-ISSUE",
AM1908="Power Telco","BSS",AM1908="no impacts","no impacts"
),"")</f>
        <v>no impacts</v>
      </c>
      <c r="AL1908" s="48" t="str" cm="1">
        <f t="array" ref="AL1908">IFERROR(_xlfn.IFS(
AM1908="MPR ISSUE","TX ISSUE",
AM1908="BSS Hardware Issue","RAN ISSUE",
AM1908="Sites strategiques, MLL, Pylone, etc.","ENVTECH",
AM1908="AKTIVCO DEFAUT GE &amp; POWER Cabinet","POWER ISSUE",
AM1908="AKTIVCO Coupure ENEO &amp; Baisse de tension","POWER ISSUE",
AM1908="Coupure ENEO &amp; Baisse de tension","POWER ISSUE",
AM1908="Defaut GE &amp; POWER Cabinet","POWER ISSUE",
AM1908="Sharing","POWER ISSUE",
AM1908="Sites strategiques &amp; DataCenter","POWER ISSUE",
AM1908="Exclu","Exclu",
AM1908="SAT","TX ISSUE",
AM1908="SPARE-ISSUE","SPARE-ISSUE",
AM1908="Fiber CAmtel","TX ISSUE",
AM1908="Fiber AOF","TX ISSUE",
AM1908="Projet OCM (HUAWEI)","TRAVAUX-HUAWEI",
AM1908="Projet OCM (NOKIA)","TRAVAUX -NOKIA",
AM1908="ACCESS-ISSUE","ACCESS-ISSUE",
AM1908="Projet OCM (ZTE, NOKIA, autres projets)","TRAVAUX OCM",
AM1908="No root CAuse","No root cause",
AM1908="ODU HS","TX ISSUE",
AM1908="IP &amp; VLAN","TX ISSUE",
AM1908="Warehouse HUAWEI","SPARE-ISSUE",
AM1908="SPARE-HS","SPARE-ISSUE",
AM1908="Power Telco","RAN ISSUE",AM1908="no impacts","no impacts"
),"")</f>
        <v>no impacts</v>
      </c>
      <c r="AM1908" s="67" t="s">
        <v>5605</v>
      </c>
      <c r="AN1908" s="48" t="str" cm="1">
        <f t="array" ref="AN1908">IFERROR(_xlfn.IFS(
AM1908="MPR ISSUE","ACTIVE",
AM1908="BSS Hardware Issue","ACTIVE",
AM1908="Sites strategiques, MLL, Pylone, etc.","PASSIVE",
AM1908="AKTIVCO DEFAUT GE &amp; POWER Cabinet","PASSIVE",
AM1908="AKTIVCO Coupure ENEO &amp; Baisse de tension","PASSIVE",
AM1908="Coupure ENEO &amp; Baisse de tension","PASSIVE",
AM1908="Defaut GE &amp; POWER Cabinet","PASSIVE",
AM1908="Sharing","PASSIVE",
AM1908="Sites strategiques &amp; DataCenter","PASSIVE",
AM1908="Exclu","Exclu",
AM1908="SAT","ACTIVE",
AM1908="SPARE-ISSUE","SPARE-ISSUE",
AM1908="Fiber CAmtel","ACTIVE",
AM1908="Fiber AOF","ACTIVE",
AM1908="Projet OCM (HUAWEI)","PLANNED WORKS",
AM1908="Projet OCM (NOKIA)","PLANNED WORKS",
AM1908="ACCESS-ISSUE","ACCESS-ISSUE",
AM1908="Projet OCM (ZTE, NOKIA, autres projets)","PLANNED WORKS",
AM1908="No root CAuse","No root cause",
AM1908="ODU HS","ACTIVE",
AM1908="IP &amp; VLAN","ACTIVE",
AM1908="Warehouse HUAWEI","SPARE-ISSUE",
AM1908="SPARE-HS","SPARE-ISSUE",
AM1908="Power Telco","ACTIVE", AM1908="no impacts","no impacts"
),"")</f>
        <v>no impacts</v>
      </c>
      <c r="AO1908" s="93" t="s">
        <v>5537</v>
      </c>
      <c r="AP1908" s="101" t="str">
        <f t="shared" si="53"/>
        <v>LIT_140</v>
      </c>
      <c r="AR1908" s="17" t="s">
        <v>5537</v>
      </c>
      <c r="AS1908" s="7" t="s">
        <v>5537</v>
      </c>
      <c r="AT1908" s="6"/>
      <c r="AU1908" s="7"/>
      <c r="AV1908" s="3" t="s">
        <v>5537</v>
      </c>
      <c r="AW1908" s="18" t="s">
        <v>5537</v>
      </c>
      <c r="AX1908" s="18" t="s">
        <v>5537</v>
      </c>
      <c r="AY1908" s="18" t="s">
        <v>5537</v>
      </c>
      <c r="AZ1908" s="18" t="s">
        <v>5537</v>
      </c>
      <c r="BA1908" s="18" t="s">
        <v>5537</v>
      </c>
      <c r="BB1908" s="18" t="s">
        <v>5537</v>
      </c>
      <c r="BC1908" s="18" t="s">
        <v>5537</v>
      </c>
      <c r="BD1908" s="18" t="s">
        <v>5537</v>
      </c>
      <c r="BE1908" s="18" t="s">
        <v>5537</v>
      </c>
      <c r="BF1908" s="18" t="s">
        <v>5537</v>
      </c>
      <c r="BG1908" s="18" t="s">
        <v>5537</v>
      </c>
      <c r="BH1908" s="18" t="s">
        <v>5537</v>
      </c>
      <c r="BI1908" s="9" t="s">
        <v>5537</v>
      </c>
      <c r="BJ1908" s="14"/>
      <c r="BK1908" s="14" t="s">
        <v>5537</v>
      </c>
      <c r="BL1908" s="14" t="str">
        <f>_xlfn.XLOOKUP(B1908,'[4]cell downs 18042026 17h'!$B:$B,'[4]cell downs 18042026 17h'!$B:$B,"")</f>
        <v/>
      </c>
      <c r="BM1908" s="14" t="str">
        <f>_xlfn.XLOOKUP(B1908,'[5]Cells Huawei 19042026 15h'!$B:$B,'[5]Cells Huawei 19042026 15h'!$B:$B,"")</f>
        <v/>
      </c>
      <c r="BN1908" s="9" t="str">
        <f>_xlfn.XLOOKUP(B1908,'[6]cells down 19042026 9H40'!$B:$B,'[6]cells down 19042026 9H40'!$B:$B,"")</f>
        <v/>
      </c>
      <c r="BO1908" s="9" t="s">
        <v>512</v>
      </c>
      <c r="BP1908" s="9" t="s">
        <v>12</v>
      </c>
      <c r="BQ1908" s="115"/>
    </row>
    <row r="1909" spans="1:69" s="9" customFormat="1" x14ac:dyDescent="0.3">
      <c r="A1909" s="1" t="s">
        <v>4766</v>
      </c>
      <c r="B1909" s="8" t="s">
        <v>4767</v>
      </c>
      <c r="C1909" s="3" t="str">
        <f>_xlfn.XLOOKUP(B1909,'[1]daily break down'!$D:$D,'[1]daily break down'!$E:$E,"")</f>
        <v>ADAMAOUA</v>
      </c>
      <c r="D1909" s="1" t="s">
        <v>11</v>
      </c>
      <c r="E1909" s="1" t="s">
        <v>96</v>
      </c>
      <c r="F1909" s="3" t="s">
        <v>90</v>
      </c>
      <c r="G1909" s="1" t="s">
        <v>4768</v>
      </c>
      <c r="H1909" s="33" t="str">
        <f>_xlfn.XLOOKUP(B1909,[2]CALCULATION!$B:$B,[2]CALCULATION!$H:$H,"")</f>
        <v>NOKIA</v>
      </c>
      <c r="I1909" s="28">
        <v>0</v>
      </c>
      <c r="J1909" s="28">
        <v>0</v>
      </c>
      <c r="K1909" s="28">
        <v>0</v>
      </c>
      <c r="L1909" s="28">
        <v>0</v>
      </c>
      <c r="M1909" s="28">
        <v>0</v>
      </c>
      <c r="N1909" s="28">
        <v>0</v>
      </c>
      <c r="O1909" s="28">
        <v>0</v>
      </c>
      <c r="P1909" s="28">
        <v>0</v>
      </c>
      <c r="Q1909" s="28">
        <v>0</v>
      </c>
      <c r="R1909" s="28">
        <v>0</v>
      </c>
      <c r="S1909" s="94">
        <v>0</v>
      </c>
      <c r="T1909" s="94">
        <f>_xlfn.XLOOKUP(B1909,'[3]Nur des jours'!$B:$B,'[3]Nur des jours'!$U:$U,"")</f>
        <v>0</v>
      </c>
      <c r="U1909" s="94">
        <v>0</v>
      </c>
      <c r="V1909" s="94">
        <v>0</v>
      </c>
      <c r="W1909" s="94">
        <v>0</v>
      </c>
      <c r="X1909" s="94">
        <v>0</v>
      </c>
      <c r="Y1909" s="94">
        <v>0</v>
      </c>
      <c r="Z1909" s="94">
        <v>0</v>
      </c>
      <c r="AA1909" s="94">
        <v>0</v>
      </c>
      <c r="AB1909" s="94">
        <v>0</v>
      </c>
      <c r="AC1909" s="94">
        <f>_xlfn.XLOOKUP(B1909,'[3]Nur des jours'!$B:$B,'[3]Nur des jours'!$N:$N,"")</f>
        <v>0</v>
      </c>
      <c r="AD1909" s="94">
        <v>0</v>
      </c>
      <c r="AE1909" s="94">
        <v>0</v>
      </c>
      <c r="AF1909" s="94">
        <v>0</v>
      </c>
      <c r="AG1909" s="94">
        <v>0</v>
      </c>
      <c r="AH1909" s="94">
        <v>0</v>
      </c>
      <c r="AI1909" s="49" t="s">
        <v>5559</v>
      </c>
      <c r="AJ1909" s="49"/>
      <c r="AK1909" s="48" t="str" cm="1">
        <f t="array" ref="AK1909">IFERROR(_xlfn.IFS(
AM1909="MPR ISSUE","PDH",
AM1909="BSS Hardware Issue","BSS",
AM1909="Sites strategiques, MLL, Pylone, etc.","ENVTECH",
AM1909="AKTIVCO DEFAUT GE &amp; POWER Cabinet","AKTIVCO",
AM1909="AKTIVCO Coupure ENEO &amp; Baisse de tension","AKTIVCO GRID ONLY",
AM1909="Coupure ENEO &amp; Baisse de tension","IHS GRID ONLY",
AM1909="Defaut GE &amp; POWER Cabinet","IHS",
AM1909="Sharing","Partners",
AM1909="Sites strategiques &amp; DataCenter","SST &amp; DC",
AM1909="Exclu","Exclu",
AM1909="SAT","SAT",
AM1909="SPARE-ISSUE","SPARE-ISSUE",
AM1909="Fiber CAmtel","TRANS_FO_CAMTEL",
AM1909="Fiber AOF","Fiber AOF",
AM1909="Projet OCM (HUAWEI)","TRAVAUX-HUAWEI",
AM1909="Projet OCM (NOKIA)","TRAVAUX-NOKIA",
AM1909="ACCESS-ISSUE","ACCESS-ISSUE",
AM1909="Projet OCM (ZTE, NOKIA, autres projets)","TRAVAUX OCM",
AM1909="No root CAuse","No root cause",
AM1909="ODU HS","PDH",
AM1909="IP &amp; VLAN","PDH",
AM1909="Warehouse HUAWEI","SPARE-ISSUE",
AM1909="SPARE-HS","SPARE-ISSUE",
AM1909="Power Telco","BSS",AM1909="no impacts","no impacts"
),"")</f>
        <v>no impacts</v>
      </c>
      <c r="AL1909" s="48" t="str" cm="1">
        <f t="array" ref="AL1909">IFERROR(_xlfn.IFS(
AM1909="MPR ISSUE","TX ISSUE",
AM1909="BSS Hardware Issue","RAN ISSUE",
AM1909="Sites strategiques, MLL, Pylone, etc.","ENVTECH",
AM1909="AKTIVCO DEFAUT GE &amp; POWER Cabinet","POWER ISSUE",
AM1909="AKTIVCO Coupure ENEO &amp; Baisse de tension","POWER ISSUE",
AM1909="Coupure ENEO &amp; Baisse de tension","POWER ISSUE",
AM1909="Defaut GE &amp; POWER Cabinet","POWER ISSUE",
AM1909="Sharing","POWER ISSUE",
AM1909="Sites strategiques &amp; DataCenter","POWER ISSUE",
AM1909="Exclu","Exclu",
AM1909="SAT","TX ISSUE",
AM1909="SPARE-ISSUE","SPARE-ISSUE",
AM1909="Fiber CAmtel","TX ISSUE",
AM1909="Fiber AOF","TX ISSUE",
AM1909="Projet OCM (HUAWEI)","TRAVAUX-HUAWEI",
AM1909="Projet OCM (NOKIA)","TRAVAUX -NOKIA",
AM1909="ACCESS-ISSUE","ACCESS-ISSUE",
AM1909="Projet OCM (ZTE, NOKIA, autres projets)","TRAVAUX OCM",
AM1909="No root CAuse","No root cause",
AM1909="ODU HS","TX ISSUE",
AM1909="IP &amp; VLAN","TX ISSUE",
AM1909="Warehouse HUAWEI","SPARE-ISSUE",
AM1909="SPARE-HS","SPARE-ISSUE",
AM1909="Power Telco","RAN ISSUE",AM1909="no impacts","no impacts"
),"")</f>
        <v>no impacts</v>
      </c>
      <c r="AM1909" s="67" t="s">
        <v>5605</v>
      </c>
      <c r="AN1909" s="48" t="str" cm="1">
        <f t="array" ref="AN1909">IFERROR(_xlfn.IFS(
AM1909="MPR ISSUE","ACTIVE",
AM1909="BSS Hardware Issue","ACTIVE",
AM1909="Sites strategiques, MLL, Pylone, etc.","PASSIVE",
AM1909="AKTIVCO DEFAUT GE &amp; POWER Cabinet","PASSIVE",
AM1909="AKTIVCO Coupure ENEO &amp; Baisse de tension","PASSIVE",
AM1909="Coupure ENEO &amp; Baisse de tension","PASSIVE",
AM1909="Defaut GE &amp; POWER Cabinet","PASSIVE",
AM1909="Sharing","PASSIVE",
AM1909="Sites strategiques &amp; DataCenter","PASSIVE",
AM1909="Exclu","Exclu",
AM1909="SAT","ACTIVE",
AM1909="SPARE-ISSUE","SPARE-ISSUE",
AM1909="Fiber CAmtel","ACTIVE",
AM1909="Fiber AOF","ACTIVE",
AM1909="Projet OCM (HUAWEI)","PLANNED WORKS",
AM1909="Projet OCM (NOKIA)","PLANNED WORKS",
AM1909="ACCESS-ISSUE","ACCESS-ISSUE",
AM1909="Projet OCM (ZTE, NOKIA, autres projets)","PLANNED WORKS",
AM1909="No root CAuse","No root cause",
AM1909="ODU HS","ACTIVE",
AM1909="IP &amp; VLAN","ACTIVE",
AM1909="Warehouse HUAWEI","SPARE-ISSUE",
AM1909="SPARE-HS","SPARE-ISSUE",
AM1909="Power Telco","ACTIVE", AM1909="no impacts","no impacts"
),"")</f>
        <v>no impacts</v>
      </c>
      <c r="AO1909" s="93" t="s">
        <v>5537</v>
      </c>
      <c r="AP1909" s="101" t="str">
        <f t="shared" si="53"/>
        <v>ADM_095</v>
      </c>
      <c r="AR1909" s="17" t="s">
        <v>5537</v>
      </c>
      <c r="AS1909" s="7" t="s">
        <v>5537</v>
      </c>
      <c r="AT1909" s="6"/>
      <c r="AU1909" s="7"/>
      <c r="AV1909" s="3" t="s">
        <v>5537</v>
      </c>
      <c r="AW1909" s="18" t="s">
        <v>5537</v>
      </c>
      <c r="AX1909" s="18" t="s">
        <v>5537</v>
      </c>
      <c r="AY1909" s="18" t="s">
        <v>5537</v>
      </c>
      <c r="AZ1909" s="18" t="s">
        <v>5537</v>
      </c>
      <c r="BA1909" s="18" t="s">
        <v>5537</v>
      </c>
      <c r="BB1909" s="18" t="s">
        <v>5537</v>
      </c>
      <c r="BC1909" s="18" t="s">
        <v>5537</v>
      </c>
      <c r="BD1909" s="18" t="s">
        <v>5537</v>
      </c>
      <c r="BE1909" s="18" t="s">
        <v>5537</v>
      </c>
      <c r="BF1909" s="18" t="s">
        <v>5537</v>
      </c>
      <c r="BG1909" s="18" t="s">
        <v>5537</v>
      </c>
      <c r="BH1909" s="18" t="s">
        <v>5537</v>
      </c>
      <c r="BI1909" s="9" t="s">
        <v>5537</v>
      </c>
      <c r="BJ1909" s="14"/>
      <c r="BK1909" s="14" t="s">
        <v>5537</v>
      </c>
      <c r="BL1909" s="14" t="str">
        <f>_xlfn.XLOOKUP(B1909,'[4]cell downs 18042026 17h'!$B:$B,'[4]cell downs 18042026 17h'!$B:$B,"")</f>
        <v/>
      </c>
      <c r="BM1909" s="14" t="str">
        <f>_xlfn.XLOOKUP(B1909,'[5]Cells Huawei 19042026 15h'!$B:$B,'[5]Cells Huawei 19042026 15h'!$B:$B,"")</f>
        <v/>
      </c>
      <c r="BN1909" s="9" t="str">
        <f>_xlfn.XLOOKUP(B1909,'[6]cells down 19042026 9H40'!$B:$B,'[6]cells down 19042026 9H40'!$B:$B,"")</f>
        <v/>
      </c>
      <c r="BO1909" s="9" t="s">
        <v>4767</v>
      </c>
      <c r="BP1909" s="9" t="s">
        <v>12</v>
      </c>
      <c r="BQ1909" s="115"/>
    </row>
    <row r="1910" spans="1:69" s="9" customFormat="1" x14ac:dyDescent="0.3">
      <c r="A1910" s="1" t="s">
        <v>584</v>
      </c>
      <c r="B1910" s="8" t="s">
        <v>585</v>
      </c>
      <c r="C1910" s="3" t="str">
        <f>_xlfn.XLOOKUP(B1910,'[1]daily break down'!$D:$D,'[1]daily break down'!$E:$E,"")</f>
        <v>Ngaoundere</v>
      </c>
      <c r="D1910" s="1" t="s">
        <v>11</v>
      </c>
      <c r="E1910" s="1" t="s">
        <v>12</v>
      </c>
      <c r="F1910" s="3" t="s">
        <v>90</v>
      </c>
      <c r="G1910" s="1" t="s">
        <v>91</v>
      </c>
      <c r="H1910" s="32" t="str">
        <f>_xlfn.XLOOKUP(B1910,[2]CALCULATION!$B:$B,[2]CALCULATION!$H:$H,"")</f>
        <v>Huawei</v>
      </c>
      <c r="I1910" s="28">
        <v>0</v>
      </c>
      <c r="J1910" s="28">
        <v>0</v>
      </c>
      <c r="K1910" s="28">
        <v>0.54751906926573701</v>
      </c>
      <c r="L1910" s="28">
        <v>0</v>
      </c>
      <c r="M1910" s="28">
        <v>0</v>
      </c>
      <c r="N1910" s="28">
        <v>0</v>
      </c>
      <c r="O1910" s="28">
        <v>0</v>
      </c>
      <c r="P1910" s="28">
        <v>0</v>
      </c>
      <c r="Q1910" s="28">
        <v>0</v>
      </c>
      <c r="R1910" s="28">
        <v>0</v>
      </c>
      <c r="S1910" s="94">
        <v>0</v>
      </c>
      <c r="T1910" s="94">
        <f>_xlfn.XLOOKUP(B1910,'[3]Nur des jours'!$B:$B,'[3]Nur des jours'!$U:$U,"")</f>
        <v>0</v>
      </c>
      <c r="U1910" s="94">
        <v>0</v>
      </c>
      <c r="V1910" s="94">
        <v>0</v>
      </c>
      <c r="W1910" s="94">
        <v>0</v>
      </c>
      <c r="X1910" s="94">
        <v>0</v>
      </c>
      <c r="Y1910" s="94">
        <v>0</v>
      </c>
      <c r="Z1910" s="94">
        <v>0</v>
      </c>
      <c r="AA1910" s="94">
        <v>0</v>
      </c>
      <c r="AB1910" s="94">
        <v>0</v>
      </c>
      <c r="AC1910" s="94">
        <f>_xlfn.XLOOKUP(B1910,'[3]Nur des jours'!$B:$B,'[3]Nur des jours'!$N:$N,"")</f>
        <v>0</v>
      </c>
      <c r="AD1910" s="94">
        <v>0</v>
      </c>
      <c r="AE1910" s="94">
        <v>0</v>
      </c>
      <c r="AF1910" s="94">
        <v>0</v>
      </c>
      <c r="AG1910" s="94">
        <v>0</v>
      </c>
      <c r="AH1910" s="94">
        <v>0</v>
      </c>
      <c r="AI1910" s="49" t="s">
        <v>5559</v>
      </c>
      <c r="AJ1910" s="49"/>
      <c r="AK1910" s="48" t="str" cm="1">
        <f t="array" ref="AK1910">IFERROR(_xlfn.IFS(
AM1910="MPR ISSUE","PDH",
AM1910="BSS Hardware Issue","BSS",
AM1910="Sites strategiques, MLL, Pylone, etc.","ENVTECH",
AM1910="AKTIVCO DEFAUT GE &amp; POWER Cabinet","AKTIVCO",
AM1910="AKTIVCO Coupure ENEO &amp; Baisse de tension","AKTIVCO GRID ONLY",
AM1910="Coupure ENEO &amp; Baisse de tension","IHS GRID ONLY",
AM1910="Defaut GE &amp; POWER Cabinet","IHS",
AM1910="Sharing","Partners",
AM1910="Sites strategiques &amp; DataCenter","SST &amp; DC",
AM1910="Exclu","Exclu",
AM1910="SAT","SAT",
AM1910="SPARE-ISSUE","SPARE-ISSUE",
AM1910="Fiber CAmtel","TRANS_FO_CAMTEL",
AM1910="Fiber AOF","Fiber AOF",
AM1910="Projet OCM (HUAWEI)","TRAVAUX-HUAWEI",
AM1910="Projet OCM (NOKIA)","TRAVAUX-NOKIA",
AM1910="ACCESS-ISSUE","ACCESS-ISSUE",
AM1910="Projet OCM (ZTE, NOKIA, autres projets)","TRAVAUX OCM",
AM1910="No root CAuse","No root cause",
AM1910="ODU HS","PDH",
AM1910="IP &amp; VLAN","PDH",
AM1910="Warehouse HUAWEI","SPARE-ISSUE",
AM1910="SPARE-HS","SPARE-ISSUE",
AM1910="Power Telco","BSS",AM1910="no impacts","no impacts"
),"")</f>
        <v>no impacts</v>
      </c>
      <c r="AL1910" s="48" t="str" cm="1">
        <f t="array" ref="AL1910">IFERROR(_xlfn.IFS(
AM1910="MPR ISSUE","TX ISSUE",
AM1910="BSS Hardware Issue","RAN ISSUE",
AM1910="Sites strategiques, MLL, Pylone, etc.","ENVTECH",
AM1910="AKTIVCO DEFAUT GE &amp; POWER Cabinet","POWER ISSUE",
AM1910="AKTIVCO Coupure ENEO &amp; Baisse de tension","POWER ISSUE",
AM1910="Coupure ENEO &amp; Baisse de tension","POWER ISSUE",
AM1910="Defaut GE &amp; POWER Cabinet","POWER ISSUE",
AM1910="Sharing","POWER ISSUE",
AM1910="Sites strategiques &amp; DataCenter","POWER ISSUE",
AM1910="Exclu","Exclu",
AM1910="SAT","TX ISSUE",
AM1910="SPARE-ISSUE","SPARE-ISSUE",
AM1910="Fiber CAmtel","TX ISSUE",
AM1910="Fiber AOF","TX ISSUE",
AM1910="Projet OCM (HUAWEI)","TRAVAUX-HUAWEI",
AM1910="Projet OCM (NOKIA)","TRAVAUX -NOKIA",
AM1910="ACCESS-ISSUE","ACCESS-ISSUE",
AM1910="Projet OCM (ZTE, NOKIA, autres projets)","TRAVAUX OCM",
AM1910="No root CAuse","No root cause",
AM1910="ODU HS","TX ISSUE",
AM1910="IP &amp; VLAN","TX ISSUE",
AM1910="Warehouse HUAWEI","SPARE-ISSUE",
AM1910="SPARE-HS","SPARE-ISSUE",
AM1910="Power Telco","RAN ISSUE",AM1910="no impacts","no impacts"
),"")</f>
        <v>no impacts</v>
      </c>
      <c r="AM1910" s="67" t="s">
        <v>5605</v>
      </c>
      <c r="AN1910" s="48" t="str" cm="1">
        <f t="array" ref="AN1910">IFERROR(_xlfn.IFS(
AM1910="MPR ISSUE","ACTIVE",
AM1910="BSS Hardware Issue","ACTIVE",
AM1910="Sites strategiques, MLL, Pylone, etc.","PASSIVE",
AM1910="AKTIVCO DEFAUT GE &amp; POWER Cabinet","PASSIVE",
AM1910="AKTIVCO Coupure ENEO &amp; Baisse de tension","PASSIVE",
AM1910="Coupure ENEO &amp; Baisse de tension","PASSIVE",
AM1910="Defaut GE &amp; POWER Cabinet","PASSIVE",
AM1910="Sharing","PASSIVE",
AM1910="Sites strategiques &amp; DataCenter","PASSIVE",
AM1910="Exclu","Exclu",
AM1910="SAT","ACTIVE",
AM1910="SPARE-ISSUE","SPARE-ISSUE",
AM1910="Fiber CAmtel","ACTIVE",
AM1910="Fiber AOF","ACTIVE",
AM1910="Projet OCM (HUAWEI)","PLANNED WORKS",
AM1910="Projet OCM (NOKIA)","PLANNED WORKS",
AM1910="ACCESS-ISSUE","ACCESS-ISSUE",
AM1910="Projet OCM (ZTE, NOKIA, autres projets)","PLANNED WORKS",
AM1910="No root CAuse","No root cause",
AM1910="ODU HS","ACTIVE",
AM1910="IP &amp; VLAN","ACTIVE",
AM1910="Warehouse HUAWEI","SPARE-ISSUE",
AM1910="SPARE-HS","SPARE-ISSUE",
AM1910="Power Telco","ACTIVE", AM1910="no impacts","no impacts"
),"")</f>
        <v>no impacts</v>
      </c>
      <c r="AO1910" s="93" t="s">
        <v>5537</v>
      </c>
      <c r="AP1910" s="101" t="str">
        <f t="shared" si="53"/>
        <v>ADM_135</v>
      </c>
      <c r="AR1910" s="17" t="s">
        <v>5537</v>
      </c>
      <c r="AS1910" s="7" t="s">
        <v>5537</v>
      </c>
      <c r="AT1910" s="6"/>
      <c r="AU1910" s="7"/>
      <c r="AV1910" s="3" t="s">
        <v>5537</v>
      </c>
      <c r="AW1910" s="18" t="s">
        <v>5537</v>
      </c>
      <c r="AX1910" s="18" t="s">
        <v>5537</v>
      </c>
      <c r="AY1910" s="18" t="s">
        <v>5537</v>
      </c>
      <c r="AZ1910" s="18" t="s">
        <v>5537</v>
      </c>
      <c r="BA1910" s="18" t="s">
        <v>5537</v>
      </c>
      <c r="BB1910" s="18" t="s">
        <v>5537</v>
      </c>
      <c r="BC1910" s="18" t="s">
        <v>5537</v>
      </c>
      <c r="BD1910" s="18" t="s">
        <v>5537</v>
      </c>
      <c r="BE1910" s="18" t="s">
        <v>5537</v>
      </c>
      <c r="BF1910" s="18" t="s">
        <v>5537</v>
      </c>
      <c r="BG1910" s="18" t="s">
        <v>5537</v>
      </c>
      <c r="BH1910" s="18" t="s">
        <v>5537</v>
      </c>
      <c r="BI1910" s="9" t="s">
        <v>5537</v>
      </c>
      <c r="BJ1910" s="14"/>
      <c r="BK1910" s="14" t="s">
        <v>5537</v>
      </c>
      <c r="BL1910" s="14" t="str">
        <f>_xlfn.XLOOKUP(B1910,'[4]cell downs 18042026 17h'!$B:$B,'[4]cell downs 18042026 17h'!$B:$B,"")</f>
        <v/>
      </c>
      <c r="BM1910" s="14" t="str">
        <f>_xlfn.XLOOKUP(B1910,'[5]Cells Huawei 19042026 15h'!$B:$B,'[5]Cells Huawei 19042026 15h'!$B:$B,"")</f>
        <v/>
      </c>
      <c r="BN1910" s="9" t="str">
        <f>_xlfn.XLOOKUP(B1910,'[6]cells down 19042026 9H40'!$B:$B,'[6]cells down 19042026 9H40'!$B:$B,"")</f>
        <v/>
      </c>
      <c r="BO1910" s="9" t="s">
        <v>585</v>
      </c>
      <c r="BP1910" s="9" t="s">
        <v>12</v>
      </c>
      <c r="BQ1910" s="115"/>
    </row>
    <row r="1911" spans="1:69" s="9" customFormat="1" x14ac:dyDescent="0.3">
      <c r="A1911" s="1" t="s">
        <v>2725</v>
      </c>
      <c r="B1911" s="8" t="s">
        <v>2726</v>
      </c>
      <c r="C1911" s="3" t="str">
        <f>_xlfn.XLOOKUP(B1911,'[1]daily break down'!$D:$D,'[1]daily break down'!$E:$E,"")</f>
        <v>Douala</v>
      </c>
      <c r="D1911" s="1" t="s">
        <v>11</v>
      </c>
      <c r="E1911" s="1" t="s">
        <v>12</v>
      </c>
      <c r="F1911" s="3" t="s">
        <v>31</v>
      </c>
      <c r="G1911" s="1" t="s">
        <v>32</v>
      </c>
      <c r="H1911" s="34" t="str">
        <f>_xlfn.XLOOKUP(B1911,[2]CALCULATION!$B:$B,[2]CALCULATION!$H:$H,"")</f>
        <v>ZTE</v>
      </c>
      <c r="I1911" s="28">
        <v>0</v>
      </c>
      <c r="J1911" s="28">
        <v>0</v>
      </c>
      <c r="K1911" s="28">
        <v>0</v>
      </c>
      <c r="L1911" s="28">
        <v>0</v>
      </c>
      <c r="M1911" s="28">
        <v>0</v>
      </c>
      <c r="N1911" s="28">
        <v>0</v>
      </c>
      <c r="O1911" s="28">
        <v>0</v>
      </c>
      <c r="P1911" s="28">
        <v>0</v>
      </c>
      <c r="Q1911" s="28">
        <v>0</v>
      </c>
      <c r="R1911" s="28">
        <v>0</v>
      </c>
      <c r="S1911" s="94">
        <v>0</v>
      </c>
      <c r="T1911" s="94">
        <f>_xlfn.XLOOKUP(B1911,'[3]Nur des jours'!$B:$B,'[3]Nur des jours'!$U:$U,"")</f>
        <v>0</v>
      </c>
      <c r="U1911" s="94">
        <v>0</v>
      </c>
      <c r="V1911" s="94">
        <v>0</v>
      </c>
      <c r="W1911" s="94">
        <v>0</v>
      </c>
      <c r="X1911" s="94">
        <v>0</v>
      </c>
      <c r="Y1911" s="94">
        <v>0</v>
      </c>
      <c r="Z1911" s="94">
        <v>0</v>
      </c>
      <c r="AA1911" s="94">
        <v>0</v>
      </c>
      <c r="AB1911" s="94">
        <v>0</v>
      </c>
      <c r="AC1911" s="94">
        <f>_xlfn.XLOOKUP(B1911,'[3]Nur des jours'!$B:$B,'[3]Nur des jours'!$N:$N,"")</f>
        <v>0</v>
      </c>
      <c r="AD1911" s="94">
        <v>0</v>
      </c>
      <c r="AE1911" s="94">
        <v>0</v>
      </c>
      <c r="AF1911" s="94">
        <v>0</v>
      </c>
      <c r="AG1911" s="94">
        <v>0</v>
      </c>
      <c r="AH1911" s="94">
        <v>0</v>
      </c>
      <c r="AI1911" s="49" t="s">
        <v>5559</v>
      </c>
      <c r="AJ1911" s="49"/>
      <c r="AK1911" s="48" t="str" cm="1">
        <f t="array" ref="AK1911">IFERROR(_xlfn.IFS(
AM1911="MPR ISSUE","PDH",
AM1911="BSS Hardware Issue","BSS",
AM1911="Sites strategiques, MLL, Pylone, etc.","ENVTECH",
AM1911="AKTIVCO DEFAUT GE &amp; POWER Cabinet","AKTIVCO",
AM1911="AKTIVCO Coupure ENEO &amp; Baisse de tension","AKTIVCO GRID ONLY",
AM1911="Coupure ENEO &amp; Baisse de tension","IHS GRID ONLY",
AM1911="Defaut GE &amp; POWER Cabinet","IHS",
AM1911="Sharing","Partners",
AM1911="Sites strategiques &amp; DataCenter","SST &amp; DC",
AM1911="Exclu","Exclu",
AM1911="SAT","SAT",
AM1911="SPARE-ISSUE","SPARE-ISSUE",
AM1911="Fiber CAmtel","TRANS_FO_CAMTEL",
AM1911="Fiber AOF","Fiber AOF",
AM1911="Projet OCM (HUAWEI)","TRAVAUX-HUAWEI",
AM1911="Projet OCM (NOKIA)","TRAVAUX-NOKIA",
AM1911="ACCESS-ISSUE","ACCESS-ISSUE",
AM1911="Projet OCM (ZTE, NOKIA, autres projets)","TRAVAUX OCM",
AM1911="No root CAuse","No root cause",
AM1911="ODU HS","PDH",
AM1911="IP &amp; VLAN","PDH",
AM1911="Warehouse HUAWEI","SPARE-ISSUE",
AM1911="SPARE-HS","SPARE-ISSUE",
AM1911="Power Telco","BSS",AM1911="no impacts","no impacts"
),"")</f>
        <v>no impacts</v>
      </c>
      <c r="AL1911" s="48" t="str" cm="1">
        <f t="array" ref="AL1911">IFERROR(_xlfn.IFS(
AM1911="MPR ISSUE","TX ISSUE",
AM1911="BSS Hardware Issue","RAN ISSUE",
AM1911="Sites strategiques, MLL, Pylone, etc.","ENVTECH",
AM1911="AKTIVCO DEFAUT GE &amp; POWER Cabinet","POWER ISSUE",
AM1911="AKTIVCO Coupure ENEO &amp; Baisse de tension","POWER ISSUE",
AM1911="Coupure ENEO &amp; Baisse de tension","POWER ISSUE",
AM1911="Defaut GE &amp; POWER Cabinet","POWER ISSUE",
AM1911="Sharing","POWER ISSUE",
AM1911="Sites strategiques &amp; DataCenter","POWER ISSUE",
AM1911="Exclu","Exclu",
AM1911="SAT","TX ISSUE",
AM1911="SPARE-ISSUE","SPARE-ISSUE",
AM1911="Fiber CAmtel","TX ISSUE",
AM1911="Fiber AOF","TX ISSUE",
AM1911="Projet OCM (HUAWEI)","TRAVAUX-HUAWEI",
AM1911="Projet OCM (NOKIA)","TRAVAUX -NOKIA",
AM1911="ACCESS-ISSUE","ACCESS-ISSUE",
AM1911="Projet OCM (ZTE, NOKIA, autres projets)","TRAVAUX OCM",
AM1911="No root CAuse","No root cause",
AM1911="ODU HS","TX ISSUE",
AM1911="IP &amp; VLAN","TX ISSUE",
AM1911="Warehouse HUAWEI","SPARE-ISSUE",
AM1911="SPARE-HS","SPARE-ISSUE",
AM1911="Power Telco","RAN ISSUE",AM1911="no impacts","no impacts"
),"")</f>
        <v>no impacts</v>
      </c>
      <c r="AM1911" s="67" t="s">
        <v>5605</v>
      </c>
      <c r="AN1911" s="48" t="str" cm="1">
        <f t="array" ref="AN1911">IFERROR(_xlfn.IFS(
AM1911="MPR ISSUE","ACTIVE",
AM1911="BSS Hardware Issue","ACTIVE",
AM1911="Sites strategiques, MLL, Pylone, etc.","PASSIVE",
AM1911="AKTIVCO DEFAUT GE &amp; POWER Cabinet","PASSIVE",
AM1911="AKTIVCO Coupure ENEO &amp; Baisse de tension","PASSIVE",
AM1911="Coupure ENEO &amp; Baisse de tension","PASSIVE",
AM1911="Defaut GE &amp; POWER Cabinet","PASSIVE",
AM1911="Sharing","PASSIVE",
AM1911="Sites strategiques &amp; DataCenter","PASSIVE",
AM1911="Exclu","Exclu",
AM1911="SAT","ACTIVE",
AM1911="SPARE-ISSUE","SPARE-ISSUE",
AM1911="Fiber CAmtel","ACTIVE",
AM1911="Fiber AOF","ACTIVE",
AM1911="Projet OCM (HUAWEI)","PLANNED WORKS",
AM1911="Projet OCM (NOKIA)","PLANNED WORKS",
AM1911="ACCESS-ISSUE","ACCESS-ISSUE",
AM1911="Projet OCM (ZTE, NOKIA, autres projets)","PLANNED WORKS",
AM1911="No root CAuse","No root cause",
AM1911="ODU HS","ACTIVE",
AM1911="IP &amp; VLAN","ACTIVE",
AM1911="Warehouse HUAWEI","SPARE-ISSUE",
AM1911="SPARE-HS","SPARE-ISSUE",
AM1911="Power Telco","ACTIVE", AM1911="no impacts","no impacts"
),"")</f>
        <v>no impacts</v>
      </c>
      <c r="AO1911" s="93" t="s">
        <v>5537</v>
      </c>
      <c r="AP1911" s="101" t="str">
        <f t="shared" si="53"/>
        <v>LIT_106</v>
      </c>
      <c r="AR1911" s="17" t="s">
        <v>5537</v>
      </c>
      <c r="AS1911" s="7" t="s">
        <v>5537</v>
      </c>
      <c r="AT1911" s="6"/>
      <c r="AU1911" s="7"/>
      <c r="AV1911" s="3" t="s">
        <v>5537</v>
      </c>
      <c r="AW1911" s="18" t="s">
        <v>5537</v>
      </c>
      <c r="AX1911" s="18" t="s">
        <v>5537</v>
      </c>
      <c r="AY1911" s="18" t="s">
        <v>5537</v>
      </c>
      <c r="AZ1911" s="18" t="s">
        <v>5537</v>
      </c>
      <c r="BA1911" s="18" t="s">
        <v>5537</v>
      </c>
      <c r="BB1911" s="18" t="s">
        <v>5537</v>
      </c>
      <c r="BC1911" s="18" t="s">
        <v>5537</v>
      </c>
      <c r="BD1911" s="18" t="s">
        <v>5537</v>
      </c>
      <c r="BE1911" s="18" t="s">
        <v>5537</v>
      </c>
      <c r="BF1911" s="18" t="s">
        <v>5537</v>
      </c>
      <c r="BG1911" s="18" t="s">
        <v>5537</v>
      </c>
      <c r="BH1911" s="18" t="s">
        <v>5537</v>
      </c>
      <c r="BI1911" s="9" t="s">
        <v>5537</v>
      </c>
      <c r="BJ1911" s="14"/>
      <c r="BK1911" s="14" t="s">
        <v>5537</v>
      </c>
      <c r="BL1911" s="14" t="str">
        <f>_xlfn.XLOOKUP(B1911,'[4]cell downs 18042026 17h'!$B:$B,'[4]cell downs 18042026 17h'!$B:$B,"")</f>
        <v/>
      </c>
      <c r="BM1911" s="14" t="str">
        <f>_xlfn.XLOOKUP(B1911,'[5]Cells Huawei 19042026 15h'!$B:$B,'[5]Cells Huawei 19042026 15h'!$B:$B,"")</f>
        <v/>
      </c>
      <c r="BN1911" s="9" t="str">
        <f>_xlfn.XLOOKUP(B1911,'[6]cells down 19042026 9H40'!$B:$B,'[6]cells down 19042026 9H40'!$B:$B,"")</f>
        <v/>
      </c>
      <c r="BO1911" s="9" t="s">
        <v>2726</v>
      </c>
      <c r="BP1911" s="9" t="s">
        <v>12</v>
      </c>
      <c r="BQ1911" s="115"/>
    </row>
    <row r="1912" spans="1:69" s="9" customFormat="1" x14ac:dyDescent="0.3">
      <c r="A1912" s="1" t="s">
        <v>4651</v>
      </c>
      <c r="B1912" s="8" t="s">
        <v>4652</v>
      </c>
      <c r="C1912" s="3" t="str">
        <f>_xlfn.XLOOKUP(B1912,'[1]daily break down'!$D:$D,'[1]daily break down'!$E:$E,"")</f>
        <v>CENTRE</v>
      </c>
      <c r="D1912" s="1" t="s">
        <v>11</v>
      </c>
      <c r="E1912" s="1" t="s">
        <v>12</v>
      </c>
      <c r="F1912" s="3" t="s">
        <v>226</v>
      </c>
      <c r="G1912" s="1" t="s">
        <v>4651</v>
      </c>
      <c r="H1912" s="34" t="str">
        <f>_xlfn.XLOOKUP(B1912,[2]CALCULATION!$B:$B,[2]CALCULATION!$H:$H,"")</f>
        <v>ZTE</v>
      </c>
      <c r="I1912" s="28">
        <v>0</v>
      </c>
      <c r="J1912" s="28">
        <v>0</v>
      </c>
      <c r="K1912" s="28">
        <v>0</v>
      </c>
      <c r="L1912" s="28">
        <v>0</v>
      </c>
      <c r="M1912" s="28">
        <v>0</v>
      </c>
      <c r="N1912" s="28">
        <v>0</v>
      </c>
      <c r="O1912" s="28">
        <v>0</v>
      </c>
      <c r="P1912" s="28">
        <v>0</v>
      </c>
      <c r="Q1912" s="28">
        <v>0</v>
      </c>
      <c r="R1912" s="28">
        <v>0</v>
      </c>
      <c r="S1912" s="94">
        <v>0</v>
      </c>
      <c r="T1912" s="94">
        <f>_xlfn.XLOOKUP(B1912,'[3]Nur des jours'!$B:$B,'[3]Nur des jours'!$U:$U,"")</f>
        <v>0</v>
      </c>
      <c r="U1912" s="94">
        <v>0</v>
      </c>
      <c r="V1912" s="94">
        <v>0</v>
      </c>
      <c r="W1912" s="94">
        <v>0</v>
      </c>
      <c r="X1912" s="94">
        <v>0</v>
      </c>
      <c r="Y1912" s="94">
        <v>0</v>
      </c>
      <c r="Z1912" s="94">
        <v>0</v>
      </c>
      <c r="AA1912" s="94">
        <v>0</v>
      </c>
      <c r="AB1912" s="94">
        <v>0</v>
      </c>
      <c r="AC1912" s="94">
        <f>_xlfn.XLOOKUP(B1912,'[3]Nur des jours'!$B:$B,'[3]Nur des jours'!$N:$N,"")</f>
        <v>0</v>
      </c>
      <c r="AD1912" s="94">
        <v>0</v>
      </c>
      <c r="AE1912" s="94">
        <v>0</v>
      </c>
      <c r="AF1912" s="94">
        <v>0</v>
      </c>
      <c r="AG1912" s="94">
        <v>0</v>
      </c>
      <c r="AH1912" s="94">
        <v>0</v>
      </c>
      <c r="AI1912" s="49" t="s">
        <v>6588</v>
      </c>
      <c r="AJ1912" s="49"/>
      <c r="AK1912" s="48" t="str" cm="1">
        <f t="array" ref="AK1912">IFERROR(_xlfn.IFS(
AM1912="MPR ISSUE","PDH",
AM1912="BSS Hardware Issue","BSS",
AM1912="Sites strategiques, MLL, Pylone, etc.","ENVTECH",
AM1912="AKTIVCO DEFAUT GE &amp; POWER Cabinet","AKTIVCO",
AM1912="AKTIVCO Coupure ENEO &amp; Baisse de tension","AKTIVCO GRID ONLY",
AM1912="Coupure ENEO &amp; Baisse de tension","IHS GRID ONLY",
AM1912="Defaut GE &amp; POWER Cabinet","IHS",
AM1912="Sharing","Partners",
AM1912="Sites strategiques &amp; DataCenter","SST &amp; DC",
AM1912="Exclu","Exclu",
AM1912="SAT","SAT",
AM1912="SPARE-ISSUE","SPARE-ISSUE",
AM1912="Fiber CAmtel","TRANS_FO_CAMTEL",
AM1912="Fiber AOF","Fiber AOF",
AM1912="Projet OCM (HUAWEI)","TRAVAUX-HUAWEI",
AM1912="Projet OCM (NOKIA)","TRAVAUX-NOKIA",
AM1912="ACCESS-ISSUE","ACCESS-ISSUE",
AM1912="Projet OCM (ZTE, NOKIA, autres projets)","TRAVAUX OCM",
AM1912="No root CAuse","No root cause",
AM1912="ODU HS","PDH",
AM1912="IP &amp; VLAN","PDH",
AM1912="Warehouse HUAWEI","SPARE-ISSUE",
AM1912="SPARE-HS","SPARE-ISSUE",
AM1912="Power Telco","BSS",AM1912="no impacts","no impacts"
),"")</f>
        <v>Exclu</v>
      </c>
      <c r="AL1912" s="48" t="str" cm="1">
        <f t="array" ref="AL1912">IFERROR(_xlfn.IFS(
AM1912="MPR ISSUE","TX ISSUE",
AM1912="BSS Hardware Issue","RAN ISSUE",
AM1912="Sites strategiques, MLL, Pylone, etc.","ENVTECH",
AM1912="AKTIVCO DEFAUT GE &amp; POWER Cabinet","POWER ISSUE",
AM1912="AKTIVCO Coupure ENEO &amp; Baisse de tension","POWER ISSUE",
AM1912="Coupure ENEO &amp; Baisse de tension","POWER ISSUE",
AM1912="Defaut GE &amp; POWER Cabinet","POWER ISSUE",
AM1912="Sharing","POWER ISSUE",
AM1912="Sites strategiques &amp; DataCenter","POWER ISSUE",
AM1912="Exclu","Exclu",
AM1912="SAT","TX ISSUE",
AM1912="SPARE-ISSUE","SPARE-ISSUE",
AM1912="Fiber CAmtel","TX ISSUE",
AM1912="Fiber AOF","TX ISSUE",
AM1912="Projet OCM (HUAWEI)","TRAVAUX-HUAWEI",
AM1912="Projet OCM (NOKIA)","TRAVAUX -NOKIA",
AM1912="ACCESS-ISSUE","ACCESS-ISSUE",
AM1912="Projet OCM (ZTE, NOKIA, autres projets)","TRAVAUX OCM",
AM1912="No root CAuse","No root cause",
AM1912="ODU HS","TX ISSUE",
AM1912="IP &amp; VLAN","TX ISSUE",
AM1912="Warehouse HUAWEI","SPARE-ISSUE",
AM1912="SPARE-HS","SPARE-ISSUE",
AM1912="Power Telco","RAN ISSUE",AM1912="no impacts","no impacts"
),"")</f>
        <v>Exclu</v>
      </c>
      <c r="AM1912" s="67" t="s">
        <v>6588</v>
      </c>
      <c r="AN1912" s="48" t="str" cm="1">
        <f t="array" ref="AN1912">IFERROR(_xlfn.IFS(
AM1912="MPR ISSUE","ACTIVE",
AM1912="BSS Hardware Issue","ACTIVE",
AM1912="Sites strategiques, MLL, Pylone, etc.","PASSIVE",
AM1912="AKTIVCO DEFAUT GE &amp; POWER Cabinet","PASSIVE",
AM1912="AKTIVCO Coupure ENEO &amp; Baisse de tension","PASSIVE",
AM1912="Coupure ENEO &amp; Baisse de tension","PASSIVE",
AM1912="Defaut GE &amp; POWER Cabinet","PASSIVE",
AM1912="Sharing","PASSIVE",
AM1912="Sites strategiques &amp; DataCenter","PASSIVE",
AM1912="Exclu","Exclu",
AM1912="SAT","ACTIVE",
AM1912="SPARE-ISSUE","SPARE-ISSUE",
AM1912="Fiber CAmtel","ACTIVE",
AM1912="Fiber AOF","ACTIVE",
AM1912="Projet OCM (HUAWEI)","PLANNED WORKS",
AM1912="Projet OCM (NOKIA)","PLANNED WORKS",
AM1912="ACCESS-ISSUE","ACCESS-ISSUE",
AM1912="Projet OCM (ZTE, NOKIA, autres projets)","PLANNED WORKS",
AM1912="No root CAuse","No root cause",
AM1912="ODU HS","ACTIVE",
AM1912="IP &amp; VLAN","ACTIVE",
AM1912="Warehouse HUAWEI","SPARE-ISSUE",
AM1912="SPARE-HS","SPARE-ISSUE",
AM1912="Power Telco","ACTIVE", AM1912="no impacts","no impacts"
),"")</f>
        <v>Exclu</v>
      </c>
      <c r="AO1912" s="93" t="s">
        <v>5537</v>
      </c>
      <c r="AP1912" s="101" t="str">
        <f t="shared" si="53"/>
        <v>EST_075</v>
      </c>
      <c r="AR1912" s="17" t="s">
        <v>5537</v>
      </c>
      <c r="AS1912" s="7" t="s">
        <v>5537</v>
      </c>
      <c r="AT1912" s="6"/>
      <c r="AU1912" s="7"/>
      <c r="AV1912" s="3" t="s">
        <v>5537</v>
      </c>
      <c r="AW1912" s="18" t="s">
        <v>5537</v>
      </c>
      <c r="AX1912" s="18" t="s">
        <v>5537</v>
      </c>
      <c r="AY1912" s="18" t="s">
        <v>5537</v>
      </c>
      <c r="AZ1912" s="18" t="s">
        <v>5537</v>
      </c>
      <c r="BA1912" s="18" t="s">
        <v>5537</v>
      </c>
      <c r="BB1912" s="18" t="s">
        <v>5537</v>
      </c>
      <c r="BC1912" s="18" t="s">
        <v>5537</v>
      </c>
      <c r="BD1912" s="18" t="s">
        <v>5537</v>
      </c>
      <c r="BE1912" s="18" t="s">
        <v>5537</v>
      </c>
      <c r="BF1912" s="18" t="s">
        <v>5537</v>
      </c>
      <c r="BG1912" s="18" t="s">
        <v>5537</v>
      </c>
      <c r="BH1912" s="18" t="s">
        <v>5537</v>
      </c>
      <c r="BI1912" s="9" t="s">
        <v>5537</v>
      </c>
      <c r="BJ1912" s="14"/>
      <c r="BK1912" s="14" t="s">
        <v>5537</v>
      </c>
      <c r="BL1912" s="14" t="str">
        <f>_xlfn.XLOOKUP(B1912,'[4]cell downs 18042026 17h'!$B:$B,'[4]cell downs 18042026 17h'!$B:$B,"")</f>
        <v/>
      </c>
      <c r="BM1912" s="14" t="str">
        <f>_xlfn.XLOOKUP(B1912,'[5]Cells Huawei 19042026 15h'!$B:$B,'[5]Cells Huawei 19042026 15h'!$B:$B,"")</f>
        <v/>
      </c>
      <c r="BN1912" s="9" t="str">
        <f>_xlfn.XLOOKUP(B1912,'[6]cells down 19042026 9H40'!$B:$B,'[6]cells down 19042026 9H40'!$B:$B,"")</f>
        <v/>
      </c>
      <c r="BO1912" s="9" t="s">
        <v>4652</v>
      </c>
      <c r="BP1912" s="9" t="s">
        <v>12</v>
      </c>
      <c r="BQ1912" s="115"/>
    </row>
    <row r="1913" spans="1:69" s="9" customFormat="1" x14ac:dyDescent="0.3">
      <c r="A1913" s="1" t="s">
        <v>4653</v>
      </c>
      <c r="B1913" s="8" t="s">
        <v>4654</v>
      </c>
      <c r="C1913" s="3" t="str">
        <f>_xlfn.XLOOKUP(B1913,'[1]daily break down'!$D:$D,'[1]daily break down'!$E:$E,"")</f>
        <v>CENTRE</v>
      </c>
      <c r="D1913" s="1" t="s">
        <v>11</v>
      </c>
      <c r="E1913" s="1" t="s">
        <v>12</v>
      </c>
      <c r="F1913" s="3" t="s">
        <v>37</v>
      </c>
      <c r="G1913" s="1" t="s">
        <v>4655</v>
      </c>
      <c r="H1913" s="34" t="str">
        <f>_xlfn.XLOOKUP(B1913,[2]CALCULATION!$B:$B,[2]CALCULATION!$H:$H,"")</f>
        <v>ZTE</v>
      </c>
      <c r="I1913" s="28">
        <v>0</v>
      </c>
      <c r="J1913" s="28">
        <v>0</v>
      </c>
      <c r="K1913" s="28">
        <v>0</v>
      </c>
      <c r="L1913" s="28">
        <v>0</v>
      </c>
      <c r="M1913" s="28">
        <v>0</v>
      </c>
      <c r="N1913" s="28">
        <v>0</v>
      </c>
      <c r="O1913" s="28">
        <v>0</v>
      </c>
      <c r="P1913" s="28">
        <v>0</v>
      </c>
      <c r="Q1913" s="28">
        <v>0</v>
      </c>
      <c r="R1913" s="28">
        <v>0</v>
      </c>
      <c r="S1913" s="94">
        <v>0</v>
      </c>
      <c r="T1913" s="94">
        <f>_xlfn.XLOOKUP(B1913,'[3]Nur des jours'!$B:$B,'[3]Nur des jours'!$U:$U,"")</f>
        <v>0</v>
      </c>
      <c r="U1913" s="94">
        <v>0</v>
      </c>
      <c r="V1913" s="94">
        <v>0</v>
      </c>
      <c r="W1913" s="94">
        <v>0</v>
      </c>
      <c r="X1913" s="94">
        <v>0</v>
      </c>
      <c r="Y1913" s="94">
        <v>0</v>
      </c>
      <c r="Z1913" s="94">
        <v>0</v>
      </c>
      <c r="AA1913" s="94">
        <v>0</v>
      </c>
      <c r="AB1913" s="94">
        <v>0</v>
      </c>
      <c r="AC1913" s="94">
        <f>_xlfn.XLOOKUP(B1913,'[3]Nur des jours'!$B:$B,'[3]Nur des jours'!$N:$N,"")</f>
        <v>0</v>
      </c>
      <c r="AD1913" s="94">
        <v>0</v>
      </c>
      <c r="AE1913" s="94">
        <v>0</v>
      </c>
      <c r="AF1913" s="94">
        <v>0</v>
      </c>
      <c r="AG1913" s="94">
        <v>0</v>
      </c>
      <c r="AH1913" s="94">
        <v>0</v>
      </c>
      <c r="AI1913" s="49" t="s">
        <v>6588</v>
      </c>
      <c r="AJ1913" s="49"/>
      <c r="AK1913" s="48" t="str" cm="1">
        <f t="array" ref="AK1913">IFERROR(_xlfn.IFS(
AM1913="MPR ISSUE","PDH",
AM1913="BSS Hardware Issue","BSS",
AM1913="Sites strategiques, MLL, Pylone, etc.","ENVTECH",
AM1913="AKTIVCO DEFAUT GE &amp; POWER Cabinet","AKTIVCO",
AM1913="AKTIVCO Coupure ENEO &amp; Baisse de tension","AKTIVCO GRID ONLY",
AM1913="Coupure ENEO &amp; Baisse de tension","IHS GRID ONLY",
AM1913="Defaut GE &amp; POWER Cabinet","IHS",
AM1913="Sharing","Partners",
AM1913="Sites strategiques &amp; DataCenter","SST &amp; DC",
AM1913="Exclu","Exclu",
AM1913="SAT","SAT",
AM1913="SPARE-ISSUE","SPARE-ISSUE",
AM1913="Fiber CAmtel","TRANS_FO_CAMTEL",
AM1913="Fiber AOF","Fiber AOF",
AM1913="Projet OCM (HUAWEI)","TRAVAUX-HUAWEI",
AM1913="Projet OCM (NOKIA)","TRAVAUX-NOKIA",
AM1913="ACCESS-ISSUE","ACCESS-ISSUE",
AM1913="Projet OCM (ZTE, NOKIA, autres projets)","TRAVAUX OCM",
AM1913="No root CAuse","No root cause",
AM1913="ODU HS","PDH",
AM1913="IP &amp; VLAN","PDH",
AM1913="Warehouse HUAWEI","SPARE-ISSUE",
AM1913="SPARE-HS","SPARE-ISSUE",
AM1913="Power Telco","BSS",AM1913="no impacts","no impacts"
),"")</f>
        <v>Exclu</v>
      </c>
      <c r="AL1913" s="48" t="str" cm="1">
        <f t="array" ref="AL1913">IFERROR(_xlfn.IFS(
AM1913="MPR ISSUE","TX ISSUE",
AM1913="BSS Hardware Issue","RAN ISSUE",
AM1913="Sites strategiques, MLL, Pylone, etc.","ENVTECH",
AM1913="AKTIVCO DEFAUT GE &amp; POWER Cabinet","POWER ISSUE",
AM1913="AKTIVCO Coupure ENEO &amp; Baisse de tension","POWER ISSUE",
AM1913="Coupure ENEO &amp; Baisse de tension","POWER ISSUE",
AM1913="Defaut GE &amp; POWER Cabinet","POWER ISSUE",
AM1913="Sharing","POWER ISSUE",
AM1913="Sites strategiques &amp; DataCenter","POWER ISSUE",
AM1913="Exclu","Exclu",
AM1913="SAT","TX ISSUE",
AM1913="SPARE-ISSUE","SPARE-ISSUE",
AM1913="Fiber CAmtel","TX ISSUE",
AM1913="Fiber AOF","TX ISSUE",
AM1913="Projet OCM (HUAWEI)","TRAVAUX-HUAWEI",
AM1913="Projet OCM (NOKIA)","TRAVAUX -NOKIA",
AM1913="ACCESS-ISSUE","ACCESS-ISSUE",
AM1913="Projet OCM (ZTE, NOKIA, autres projets)","TRAVAUX OCM",
AM1913="No root CAuse","No root cause",
AM1913="ODU HS","TX ISSUE",
AM1913="IP &amp; VLAN","TX ISSUE",
AM1913="Warehouse HUAWEI","SPARE-ISSUE",
AM1913="SPARE-HS","SPARE-ISSUE",
AM1913="Power Telco","RAN ISSUE",AM1913="no impacts","no impacts"
),"")</f>
        <v>Exclu</v>
      </c>
      <c r="AM1913" s="67" t="s">
        <v>6588</v>
      </c>
      <c r="AN1913" s="48" t="str" cm="1">
        <f t="array" ref="AN1913">IFERROR(_xlfn.IFS(
AM1913="MPR ISSUE","ACTIVE",
AM1913="BSS Hardware Issue","ACTIVE",
AM1913="Sites strategiques, MLL, Pylone, etc.","PASSIVE",
AM1913="AKTIVCO DEFAUT GE &amp; POWER Cabinet","PASSIVE",
AM1913="AKTIVCO Coupure ENEO &amp; Baisse de tension","PASSIVE",
AM1913="Coupure ENEO &amp; Baisse de tension","PASSIVE",
AM1913="Defaut GE &amp; POWER Cabinet","PASSIVE",
AM1913="Sharing","PASSIVE",
AM1913="Sites strategiques &amp; DataCenter","PASSIVE",
AM1913="Exclu","Exclu",
AM1913="SAT","ACTIVE",
AM1913="SPARE-ISSUE","SPARE-ISSUE",
AM1913="Fiber CAmtel","ACTIVE",
AM1913="Fiber AOF","ACTIVE",
AM1913="Projet OCM (HUAWEI)","PLANNED WORKS",
AM1913="Projet OCM (NOKIA)","PLANNED WORKS",
AM1913="ACCESS-ISSUE","ACCESS-ISSUE",
AM1913="Projet OCM (ZTE, NOKIA, autres projets)","PLANNED WORKS",
AM1913="No root CAuse","No root cause",
AM1913="ODU HS","ACTIVE",
AM1913="IP &amp; VLAN","ACTIVE",
AM1913="Warehouse HUAWEI","SPARE-ISSUE",
AM1913="SPARE-HS","SPARE-ISSUE",
AM1913="Power Telco","ACTIVE", AM1913="no impacts","no impacts"
),"")</f>
        <v>Exclu</v>
      </c>
      <c r="AO1913" s="93" t="s">
        <v>5537</v>
      </c>
      <c r="AP1913" s="101" t="str">
        <f t="shared" si="53"/>
        <v>CTR_463</v>
      </c>
      <c r="AR1913" s="17" t="s">
        <v>5537</v>
      </c>
      <c r="AS1913" s="7" t="s">
        <v>5537</v>
      </c>
      <c r="AT1913" s="6"/>
      <c r="AU1913" s="7"/>
      <c r="AV1913" s="3" t="s">
        <v>5537</v>
      </c>
      <c r="AW1913" s="18" t="s">
        <v>5537</v>
      </c>
      <c r="AX1913" s="18" t="s">
        <v>5537</v>
      </c>
      <c r="AY1913" s="18" t="s">
        <v>5537</v>
      </c>
      <c r="AZ1913" s="18" t="s">
        <v>5537</v>
      </c>
      <c r="BA1913" s="18" t="s">
        <v>5537</v>
      </c>
      <c r="BB1913" s="18" t="s">
        <v>5537</v>
      </c>
      <c r="BC1913" s="18" t="s">
        <v>5537</v>
      </c>
      <c r="BD1913" s="18" t="s">
        <v>5537</v>
      </c>
      <c r="BE1913" s="18" t="s">
        <v>5537</v>
      </c>
      <c r="BF1913" s="18" t="s">
        <v>5537</v>
      </c>
      <c r="BG1913" s="18" t="s">
        <v>5537</v>
      </c>
      <c r="BH1913" s="18" t="s">
        <v>5537</v>
      </c>
      <c r="BI1913" s="9" t="s">
        <v>5537</v>
      </c>
      <c r="BJ1913" s="14"/>
      <c r="BK1913" s="14" t="s">
        <v>5537</v>
      </c>
      <c r="BL1913" s="14" t="str">
        <f>_xlfn.XLOOKUP(B1913,'[4]cell downs 18042026 17h'!$B:$B,'[4]cell downs 18042026 17h'!$B:$B,"")</f>
        <v/>
      </c>
      <c r="BM1913" s="14" t="str">
        <f>_xlfn.XLOOKUP(B1913,'[5]Cells Huawei 19042026 15h'!$B:$B,'[5]Cells Huawei 19042026 15h'!$B:$B,"")</f>
        <v/>
      </c>
      <c r="BN1913" s="9" t="str">
        <f>_xlfn.XLOOKUP(B1913,'[6]cells down 19042026 9H40'!$B:$B,'[6]cells down 19042026 9H40'!$B:$B,"")</f>
        <v>CTR_463</v>
      </c>
      <c r="BO1913" s="9" t="s">
        <v>4654</v>
      </c>
      <c r="BP1913" s="9" t="s">
        <v>5537</v>
      </c>
      <c r="BQ1913" s="115"/>
    </row>
    <row r="1914" spans="1:69" s="9" customFormat="1" x14ac:dyDescent="0.3">
      <c r="A1914" s="1" t="s">
        <v>3405</v>
      </c>
      <c r="B1914" s="8" t="s">
        <v>3406</v>
      </c>
      <c r="C1914" s="3" t="str">
        <f>_xlfn.XLOOKUP(B1914,'[1]daily break down'!$D:$D,'[1]daily break down'!$E:$E,"")</f>
        <v>Douala</v>
      </c>
      <c r="D1914" s="1" t="s">
        <v>11</v>
      </c>
      <c r="E1914" s="1" t="s">
        <v>757</v>
      </c>
      <c r="F1914" s="3" t="s">
        <v>31</v>
      </c>
      <c r="G1914" s="1" t="s">
        <v>32</v>
      </c>
      <c r="H1914" s="34" t="str">
        <f>_xlfn.XLOOKUP(B1914,[2]CALCULATION!$B:$B,[2]CALCULATION!$H:$H,"")</f>
        <v>ZTE</v>
      </c>
      <c r="I1914" s="28">
        <v>0</v>
      </c>
      <c r="J1914" s="28">
        <v>0</v>
      </c>
      <c r="K1914" s="28">
        <v>0</v>
      </c>
      <c r="L1914" s="28">
        <v>0</v>
      </c>
      <c r="M1914" s="28">
        <v>0</v>
      </c>
      <c r="N1914" s="28">
        <v>0</v>
      </c>
      <c r="O1914" s="28">
        <v>0</v>
      </c>
      <c r="P1914" s="28">
        <v>0</v>
      </c>
      <c r="Q1914" s="28">
        <v>0</v>
      </c>
      <c r="R1914" s="28">
        <v>0</v>
      </c>
      <c r="S1914" s="94">
        <v>0</v>
      </c>
      <c r="T1914" s="94">
        <f>_xlfn.XLOOKUP(B1914,'[3]Nur des jours'!$B:$B,'[3]Nur des jours'!$U:$U,"")</f>
        <v>0</v>
      </c>
      <c r="U1914" s="94">
        <v>0</v>
      </c>
      <c r="V1914" s="94">
        <v>0</v>
      </c>
      <c r="W1914" s="94">
        <v>0</v>
      </c>
      <c r="X1914" s="94">
        <v>0</v>
      </c>
      <c r="Y1914" s="94">
        <v>0</v>
      </c>
      <c r="Z1914" s="94">
        <v>0</v>
      </c>
      <c r="AA1914" s="94">
        <v>0</v>
      </c>
      <c r="AB1914" s="94">
        <v>0</v>
      </c>
      <c r="AC1914" s="94">
        <f>_xlfn.XLOOKUP(B1914,'[3]Nur des jours'!$B:$B,'[3]Nur des jours'!$N:$N,"")</f>
        <v>0</v>
      </c>
      <c r="AD1914" s="94">
        <v>0</v>
      </c>
      <c r="AE1914" s="94">
        <v>0</v>
      </c>
      <c r="AF1914" s="94">
        <v>0</v>
      </c>
      <c r="AG1914" s="94">
        <v>0</v>
      </c>
      <c r="AH1914" s="94">
        <v>0</v>
      </c>
      <c r="AI1914" s="49" t="s">
        <v>5559</v>
      </c>
      <c r="AJ1914" s="49"/>
      <c r="AK1914" s="48" t="str" cm="1">
        <f t="array" ref="AK1914">IFERROR(_xlfn.IFS(
AM1914="MPR ISSUE","PDH",
AM1914="BSS Hardware Issue","BSS",
AM1914="Sites strategiques, MLL, Pylone, etc.","ENVTECH",
AM1914="AKTIVCO DEFAUT GE &amp; POWER Cabinet","AKTIVCO",
AM1914="AKTIVCO Coupure ENEO &amp; Baisse de tension","AKTIVCO GRID ONLY",
AM1914="Coupure ENEO &amp; Baisse de tension","IHS GRID ONLY",
AM1914="Defaut GE &amp; POWER Cabinet","IHS",
AM1914="Sharing","Partners",
AM1914="Sites strategiques &amp; DataCenter","SST &amp; DC",
AM1914="Exclu","Exclu",
AM1914="SAT","SAT",
AM1914="SPARE-ISSUE","SPARE-ISSUE",
AM1914="Fiber CAmtel","TRANS_FO_CAMTEL",
AM1914="Fiber AOF","Fiber AOF",
AM1914="Projet OCM (HUAWEI)","TRAVAUX-HUAWEI",
AM1914="Projet OCM (NOKIA)","TRAVAUX-NOKIA",
AM1914="ACCESS-ISSUE","ACCESS-ISSUE",
AM1914="Projet OCM (ZTE, NOKIA, autres projets)","TRAVAUX OCM",
AM1914="No root CAuse","No root cause",
AM1914="ODU HS","PDH",
AM1914="IP &amp; VLAN","PDH",
AM1914="Warehouse HUAWEI","SPARE-ISSUE",
AM1914="SPARE-HS","SPARE-ISSUE",
AM1914="Power Telco","BSS",AM1914="no impacts","no impacts"
),"")</f>
        <v>no impacts</v>
      </c>
      <c r="AL1914" s="48" t="str" cm="1">
        <f t="array" ref="AL1914">IFERROR(_xlfn.IFS(
AM1914="MPR ISSUE","TX ISSUE",
AM1914="BSS Hardware Issue","RAN ISSUE",
AM1914="Sites strategiques, MLL, Pylone, etc.","ENVTECH",
AM1914="AKTIVCO DEFAUT GE &amp; POWER Cabinet","POWER ISSUE",
AM1914="AKTIVCO Coupure ENEO &amp; Baisse de tension","POWER ISSUE",
AM1914="Coupure ENEO &amp; Baisse de tension","POWER ISSUE",
AM1914="Defaut GE &amp; POWER Cabinet","POWER ISSUE",
AM1914="Sharing","POWER ISSUE",
AM1914="Sites strategiques &amp; DataCenter","POWER ISSUE",
AM1914="Exclu","Exclu",
AM1914="SAT","TX ISSUE",
AM1914="SPARE-ISSUE","SPARE-ISSUE",
AM1914="Fiber CAmtel","TX ISSUE",
AM1914="Fiber AOF","TX ISSUE",
AM1914="Projet OCM (HUAWEI)","TRAVAUX-HUAWEI",
AM1914="Projet OCM (NOKIA)","TRAVAUX -NOKIA",
AM1914="ACCESS-ISSUE","ACCESS-ISSUE",
AM1914="Projet OCM (ZTE, NOKIA, autres projets)","TRAVAUX OCM",
AM1914="No root CAuse","No root cause",
AM1914="ODU HS","TX ISSUE",
AM1914="IP &amp; VLAN","TX ISSUE",
AM1914="Warehouse HUAWEI","SPARE-ISSUE",
AM1914="SPARE-HS","SPARE-ISSUE",
AM1914="Power Telco","RAN ISSUE",AM1914="no impacts","no impacts"
),"")</f>
        <v>no impacts</v>
      </c>
      <c r="AM1914" s="67" t="s">
        <v>5605</v>
      </c>
      <c r="AN1914" s="48" t="str" cm="1">
        <f t="array" ref="AN1914">IFERROR(_xlfn.IFS(
AM1914="MPR ISSUE","ACTIVE",
AM1914="BSS Hardware Issue","ACTIVE",
AM1914="Sites strategiques, MLL, Pylone, etc.","PASSIVE",
AM1914="AKTIVCO DEFAUT GE &amp; POWER Cabinet","PASSIVE",
AM1914="AKTIVCO Coupure ENEO &amp; Baisse de tension","PASSIVE",
AM1914="Coupure ENEO &amp; Baisse de tension","PASSIVE",
AM1914="Defaut GE &amp; POWER Cabinet","PASSIVE",
AM1914="Sharing","PASSIVE",
AM1914="Sites strategiques &amp; DataCenter","PASSIVE",
AM1914="Exclu","Exclu",
AM1914="SAT","ACTIVE",
AM1914="SPARE-ISSUE","SPARE-ISSUE",
AM1914="Fiber CAmtel","ACTIVE",
AM1914="Fiber AOF","ACTIVE",
AM1914="Projet OCM (HUAWEI)","PLANNED WORKS",
AM1914="Projet OCM (NOKIA)","PLANNED WORKS",
AM1914="ACCESS-ISSUE","ACCESS-ISSUE",
AM1914="Projet OCM (ZTE, NOKIA, autres projets)","PLANNED WORKS",
AM1914="No root CAuse","No root cause",
AM1914="ODU HS","ACTIVE",
AM1914="IP &amp; VLAN","ACTIVE",
AM1914="Warehouse HUAWEI","SPARE-ISSUE",
AM1914="SPARE-HS","SPARE-ISSUE",
AM1914="Power Telco","ACTIVE", AM1914="no impacts","no impacts"
),"")</f>
        <v>no impacts</v>
      </c>
      <c r="AO1914" s="93" t="s">
        <v>5537</v>
      </c>
      <c r="AP1914" s="101" t="str">
        <f t="shared" si="53"/>
        <v>LIT_045</v>
      </c>
      <c r="AR1914" s="17" t="s">
        <v>5537</v>
      </c>
      <c r="AS1914" s="7" t="s">
        <v>5537</v>
      </c>
      <c r="AT1914" s="6"/>
      <c r="AU1914" s="7"/>
      <c r="AV1914" s="3" t="s">
        <v>5537</v>
      </c>
      <c r="AW1914" s="18" t="s">
        <v>5537</v>
      </c>
      <c r="AX1914" s="18" t="s">
        <v>5537</v>
      </c>
      <c r="AY1914" s="18" t="s">
        <v>5537</v>
      </c>
      <c r="AZ1914" s="18" t="s">
        <v>5537</v>
      </c>
      <c r="BA1914" s="18" t="s">
        <v>5537</v>
      </c>
      <c r="BB1914" s="18" t="s">
        <v>5537</v>
      </c>
      <c r="BC1914" s="18" t="s">
        <v>5537</v>
      </c>
      <c r="BD1914" s="18" t="s">
        <v>5537</v>
      </c>
      <c r="BE1914" s="18" t="s">
        <v>5537</v>
      </c>
      <c r="BF1914" s="18" t="s">
        <v>5537</v>
      </c>
      <c r="BG1914" s="18" t="s">
        <v>5537</v>
      </c>
      <c r="BH1914" s="18" t="s">
        <v>5537</v>
      </c>
      <c r="BI1914" s="9" t="s">
        <v>5537</v>
      </c>
      <c r="BJ1914" s="14"/>
      <c r="BK1914" s="14" t="s">
        <v>5537</v>
      </c>
      <c r="BL1914" s="14" t="str">
        <f>_xlfn.XLOOKUP(B1914,'[4]cell downs 18042026 17h'!$B:$B,'[4]cell downs 18042026 17h'!$B:$B,"")</f>
        <v/>
      </c>
      <c r="BM1914" s="14" t="str">
        <f>_xlfn.XLOOKUP(B1914,'[5]Cells Huawei 19042026 15h'!$B:$B,'[5]Cells Huawei 19042026 15h'!$B:$B,"")</f>
        <v/>
      </c>
      <c r="BN1914" s="9" t="str">
        <f>_xlfn.XLOOKUP(B1914,'[6]cells down 19042026 9H40'!$B:$B,'[6]cells down 19042026 9H40'!$B:$B,"")</f>
        <v/>
      </c>
      <c r="BO1914" s="9" t="s">
        <v>3406</v>
      </c>
      <c r="BP1914" s="9" t="s">
        <v>12</v>
      </c>
      <c r="BQ1914" s="115"/>
    </row>
    <row r="1915" spans="1:69" s="9" customFormat="1" x14ac:dyDescent="0.3">
      <c r="A1915" s="1" t="s">
        <v>2404</v>
      </c>
      <c r="B1915" s="8" t="s">
        <v>2405</v>
      </c>
      <c r="C1915" s="3" t="str">
        <f>_xlfn.XLOOKUP(B1915,'[1]daily break down'!$D:$D,'[1]daily break down'!$E:$E,"")</f>
        <v>Douala</v>
      </c>
      <c r="D1915" s="1" t="s">
        <v>11</v>
      </c>
      <c r="E1915" s="1" t="s">
        <v>12</v>
      </c>
      <c r="F1915" s="3" t="s">
        <v>31</v>
      </c>
      <c r="G1915" s="1" t="s">
        <v>32</v>
      </c>
      <c r="H1915" s="34" t="str">
        <f>_xlfn.XLOOKUP(B1915,[2]CALCULATION!$B:$B,[2]CALCULATION!$H:$H,"")</f>
        <v>ZTE</v>
      </c>
      <c r="I1915" s="28">
        <v>0</v>
      </c>
      <c r="J1915" s="28">
        <v>0</v>
      </c>
      <c r="K1915" s="28">
        <v>0</v>
      </c>
      <c r="L1915" s="28">
        <v>0</v>
      </c>
      <c r="M1915" s="28">
        <v>0</v>
      </c>
      <c r="N1915" s="28">
        <v>0</v>
      </c>
      <c r="O1915" s="28">
        <v>0</v>
      </c>
      <c r="P1915" s="28">
        <v>0</v>
      </c>
      <c r="Q1915" s="28">
        <v>0</v>
      </c>
      <c r="R1915" s="28">
        <v>0</v>
      </c>
      <c r="S1915" s="94">
        <v>0</v>
      </c>
      <c r="T1915" s="94">
        <f>_xlfn.XLOOKUP(B1915,'[3]Nur des jours'!$B:$B,'[3]Nur des jours'!$U:$U,"")</f>
        <v>0</v>
      </c>
      <c r="U1915" s="94">
        <v>0</v>
      </c>
      <c r="V1915" s="94">
        <v>0</v>
      </c>
      <c r="W1915" s="94">
        <v>0</v>
      </c>
      <c r="X1915" s="94">
        <v>0</v>
      </c>
      <c r="Y1915" s="94">
        <v>0</v>
      </c>
      <c r="Z1915" s="94">
        <v>0</v>
      </c>
      <c r="AA1915" s="94">
        <v>0</v>
      </c>
      <c r="AB1915" s="94">
        <v>0</v>
      </c>
      <c r="AC1915" s="94">
        <f>_xlfn.XLOOKUP(B1915,'[3]Nur des jours'!$B:$B,'[3]Nur des jours'!$N:$N,"")</f>
        <v>0</v>
      </c>
      <c r="AD1915" s="94">
        <v>0</v>
      </c>
      <c r="AE1915" s="94">
        <v>0</v>
      </c>
      <c r="AF1915" s="94">
        <v>0</v>
      </c>
      <c r="AG1915" s="94">
        <v>0</v>
      </c>
      <c r="AH1915" s="94">
        <v>0</v>
      </c>
      <c r="AI1915" s="49" t="s">
        <v>5559</v>
      </c>
      <c r="AJ1915" s="49"/>
      <c r="AK1915" s="48" t="str" cm="1">
        <f t="array" ref="AK1915">IFERROR(_xlfn.IFS(
AM1915="MPR ISSUE","PDH",
AM1915="BSS Hardware Issue","BSS",
AM1915="Sites strategiques, MLL, Pylone, etc.","ENVTECH",
AM1915="AKTIVCO DEFAUT GE &amp; POWER Cabinet","AKTIVCO",
AM1915="AKTIVCO Coupure ENEO &amp; Baisse de tension","AKTIVCO GRID ONLY",
AM1915="Coupure ENEO &amp; Baisse de tension","IHS GRID ONLY",
AM1915="Defaut GE &amp; POWER Cabinet","IHS",
AM1915="Sharing","Partners",
AM1915="Sites strategiques &amp; DataCenter","SST &amp; DC",
AM1915="Exclu","Exclu",
AM1915="SAT","SAT",
AM1915="SPARE-ISSUE","SPARE-ISSUE",
AM1915="Fiber CAmtel","TRANS_FO_CAMTEL",
AM1915="Fiber AOF","Fiber AOF",
AM1915="Projet OCM (HUAWEI)","TRAVAUX-HUAWEI",
AM1915="Projet OCM (NOKIA)","TRAVAUX-NOKIA",
AM1915="ACCESS-ISSUE","ACCESS-ISSUE",
AM1915="Projet OCM (ZTE, NOKIA, autres projets)","TRAVAUX OCM",
AM1915="No root CAuse","No root cause",
AM1915="ODU HS","PDH",
AM1915="IP &amp; VLAN","PDH",
AM1915="Warehouse HUAWEI","SPARE-ISSUE",
AM1915="SPARE-HS","SPARE-ISSUE",
AM1915="Power Telco","BSS",AM1915="no impacts","no impacts"
),"")</f>
        <v>no impacts</v>
      </c>
      <c r="AL1915" s="48" t="str" cm="1">
        <f t="array" ref="AL1915">IFERROR(_xlfn.IFS(
AM1915="MPR ISSUE","TX ISSUE",
AM1915="BSS Hardware Issue","RAN ISSUE",
AM1915="Sites strategiques, MLL, Pylone, etc.","ENVTECH",
AM1915="AKTIVCO DEFAUT GE &amp; POWER Cabinet","POWER ISSUE",
AM1915="AKTIVCO Coupure ENEO &amp; Baisse de tension","POWER ISSUE",
AM1915="Coupure ENEO &amp; Baisse de tension","POWER ISSUE",
AM1915="Defaut GE &amp; POWER Cabinet","POWER ISSUE",
AM1915="Sharing","POWER ISSUE",
AM1915="Sites strategiques &amp; DataCenter","POWER ISSUE",
AM1915="Exclu","Exclu",
AM1915="SAT","TX ISSUE",
AM1915="SPARE-ISSUE","SPARE-ISSUE",
AM1915="Fiber CAmtel","TX ISSUE",
AM1915="Fiber AOF","TX ISSUE",
AM1915="Projet OCM (HUAWEI)","TRAVAUX-HUAWEI",
AM1915="Projet OCM (NOKIA)","TRAVAUX -NOKIA",
AM1915="ACCESS-ISSUE","ACCESS-ISSUE",
AM1915="Projet OCM (ZTE, NOKIA, autres projets)","TRAVAUX OCM",
AM1915="No root CAuse","No root cause",
AM1915="ODU HS","TX ISSUE",
AM1915="IP &amp; VLAN","TX ISSUE",
AM1915="Warehouse HUAWEI","SPARE-ISSUE",
AM1915="SPARE-HS","SPARE-ISSUE",
AM1915="Power Telco","RAN ISSUE",AM1915="no impacts","no impacts"
),"")</f>
        <v>no impacts</v>
      </c>
      <c r="AM1915" s="67" t="s">
        <v>5605</v>
      </c>
      <c r="AN1915" s="48" t="str" cm="1">
        <f t="array" ref="AN1915">IFERROR(_xlfn.IFS(
AM1915="MPR ISSUE","ACTIVE",
AM1915="BSS Hardware Issue","ACTIVE",
AM1915="Sites strategiques, MLL, Pylone, etc.","PASSIVE",
AM1915="AKTIVCO DEFAUT GE &amp; POWER Cabinet","PASSIVE",
AM1915="AKTIVCO Coupure ENEO &amp; Baisse de tension","PASSIVE",
AM1915="Coupure ENEO &amp; Baisse de tension","PASSIVE",
AM1915="Defaut GE &amp; POWER Cabinet","PASSIVE",
AM1915="Sharing","PASSIVE",
AM1915="Sites strategiques &amp; DataCenter","PASSIVE",
AM1915="Exclu","Exclu",
AM1915="SAT","ACTIVE",
AM1915="SPARE-ISSUE","SPARE-ISSUE",
AM1915="Fiber CAmtel","ACTIVE",
AM1915="Fiber AOF","ACTIVE",
AM1915="Projet OCM (HUAWEI)","PLANNED WORKS",
AM1915="Projet OCM (NOKIA)","PLANNED WORKS",
AM1915="ACCESS-ISSUE","ACCESS-ISSUE",
AM1915="Projet OCM (ZTE, NOKIA, autres projets)","PLANNED WORKS",
AM1915="No root CAuse","No root cause",
AM1915="ODU HS","ACTIVE",
AM1915="IP &amp; VLAN","ACTIVE",
AM1915="Warehouse HUAWEI","SPARE-ISSUE",
AM1915="SPARE-HS","SPARE-ISSUE",
AM1915="Power Telco","ACTIVE", AM1915="no impacts","no impacts"
),"")</f>
        <v>no impacts</v>
      </c>
      <c r="AO1915" s="93" t="s">
        <v>5537</v>
      </c>
      <c r="AP1915" s="101" t="str">
        <f t="shared" si="53"/>
        <v>LIT_634</v>
      </c>
      <c r="AR1915" s="17" t="s">
        <v>5537</v>
      </c>
      <c r="AS1915" s="7" t="s">
        <v>5537</v>
      </c>
      <c r="AT1915" s="6"/>
      <c r="AU1915" s="7"/>
      <c r="AV1915" s="3" t="s">
        <v>5537</v>
      </c>
      <c r="AW1915" s="18" t="s">
        <v>5537</v>
      </c>
      <c r="AX1915" s="18" t="s">
        <v>5537</v>
      </c>
      <c r="AY1915" s="18" t="s">
        <v>5537</v>
      </c>
      <c r="AZ1915" s="18" t="s">
        <v>5537</v>
      </c>
      <c r="BA1915" s="18" t="s">
        <v>5537</v>
      </c>
      <c r="BB1915" s="18" t="s">
        <v>5537</v>
      </c>
      <c r="BC1915" s="18" t="s">
        <v>5537</v>
      </c>
      <c r="BD1915" s="18" t="s">
        <v>5537</v>
      </c>
      <c r="BE1915" s="18" t="s">
        <v>5537</v>
      </c>
      <c r="BF1915" s="18" t="s">
        <v>5537</v>
      </c>
      <c r="BG1915" s="18" t="s">
        <v>5537</v>
      </c>
      <c r="BH1915" s="18" t="s">
        <v>5537</v>
      </c>
      <c r="BI1915" s="9" t="s">
        <v>5537</v>
      </c>
      <c r="BJ1915" s="14"/>
      <c r="BK1915" s="14" t="s">
        <v>5537</v>
      </c>
      <c r="BL1915" s="14" t="str">
        <f>_xlfn.XLOOKUP(B1915,'[4]cell downs 18042026 17h'!$B:$B,'[4]cell downs 18042026 17h'!$B:$B,"")</f>
        <v/>
      </c>
      <c r="BM1915" s="14" t="str">
        <f>_xlfn.XLOOKUP(B1915,'[5]Cells Huawei 19042026 15h'!$B:$B,'[5]Cells Huawei 19042026 15h'!$B:$B,"")</f>
        <v/>
      </c>
      <c r="BN1915" s="9" t="str">
        <f>_xlfn.XLOOKUP(B1915,'[6]cells down 19042026 9H40'!$B:$B,'[6]cells down 19042026 9H40'!$B:$B,"")</f>
        <v/>
      </c>
      <c r="BO1915" s="9" t="s">
        <v>2405</v>
      </c>
      <c r="BP1915" s="9" t="s">
        <v>12</v>
      </c>
      <c r="BQ1915" s="115"/>
    </row>
    <row r="1916" spans="1:69" s="9" customFormat="1" x14ac:dyDescent="0.3">
      <c r="A1916" s="1" t="s">
        <v>1905</v>
      </c>
      <c r="B1916" s="1" t="s">
        <v>1906</v>
      </c>
      <c r="C1916" s="3" t="str">
        <f>_xlfn.XLOOKUP(B1916,'[1]daily break down'!$D:$D,'[1]daily break down'!$E:$E,"")</f>
        <v>Douala</v>
      </c>
      <c r="D1916" s="1" t="s">
        <v>11</v>
      </c>
      <c r="E1916" s="1" t="s">
        <v>12</v>
      </c>
      <c r="F1916" s="3" t="s">
        <v>31</v>
      </c>
      <c r="G1916" s="1" t="s">
        <v>32</v>
      </c>
      <c r="H1916" s="34" t="str">
        <f>_xlfn.XLOOKUP(B1916,[2]CALCULATION!$B:$B,[2]CALCULATION!$H:$H,"")</f>
        <v>ZTE</v>
      </c>
      <c r="I1916" s="28">
        <v>0</v>
      </c>
      <c r="J1916" s="28">
        <v>17.909575439527671</v>
      </c>
      <c r="K1916" s="28">
        <v>22.486769938904157</v>
      </c>
      <c r="L1916" s="28">
        <v>0</v>
      </c>
      <c r="M1916" s="28">
        <v>0</v>
      </c>
      <c r="N1916" s="28">
        <v>0</v>
      </c>
      <c r="O1916" s="28">
        <v>0</v>
      </c>
      <c r="P1916" s="28">
        <v>0</v>
      </c>
      <c r="Q1916" s="28">
        <v>0</v>
      </c>
      <c r="R1916" s="28">
        <v>0</v>
      </c>
      <c r="S1916" s="94">
        <v>0</v>
      </c>
      <c r="T1916" s="94">
        <f>_xlfn.XLOOKUP(B1916,'[3]Nur des jours'!$B:$B,'[3]Nur des jours'!$U:$U,"")</f>
        <v>0</v>
      </c>
      <c r="U1916" s="94">
        <v>0</v>
      </c>
      <c r="V1916" s="94">
        <v>0</v>
      </c>
      <c r="W1916" s="94">
        <v>0</v>
      </c>
      <c r="X1916" s="94">
        <v>0</v>
      </c>
      <c r="Y1916" s="94">
        <v>0</v>
      </c>
      <c r="Z1916" s="94">
        <v>0</v>
      </c>
      <c r="AA1916" s="94">
        <v>0</v>
      </c>
      <c r="AB1916" s="94">
        <v>0</v>
      </c>
      <c r="AC1916" s="94">
        <f>_xlfn.XLOOKUP(B1916,'[3]Nur des jours'!$B:$B,'[3]Nur des jours'!$N:$N,"")</f>
        <v>0</v>
      </c>
      <c r="AD1916" s="94">
        <v>0</v>
      </c>
      <c r="AE1916" s="94">
        <v>0</v>
      </c>
      <c r="AF1916" s="94">
        <v>0</v>
      </c>
      <c r="AG1916" s="94">
        <v>0</v>
      </c>
      <c r="AH1916" s="94">
        <v>0</v>
      </c>
      <c r="AI1916" s="49" t="s">
        <v>5559</v>
      </c>
      <c r="AJ1916" s="49"/>
      <c r="AK1916" s="48" t="str" cm="1">
        <f t="array" ref="AK1916">IFERROR(_xlfn.IFS(
AM1916="MPR ISSUE","PDH",
AM1916="BSS Hardware Issue","BSS",
AM1916="Sites strategiques, MLL, Pylone, etc.","ENVTECH",
AM1916="AKTIVCO DEFAUT GE &amp; POWER Cabinet","AKTIVCO",
AM1916="AKTIVCO Coupure ENEO &amp; Baisse de tension","AKTIVCO GRID ONLY",
AM1916="Coupure ENEO &amp; Baisse de tension","IHS GRID ONLY",
AM1916="Defaut GE &amp; POWER Cabinet","IHS",
AM1916="Sharing","Partners",
AM1916="Sites strategiques &amp; DataCenter","SST &amp; DC",
AM1916="Exclu","Exclu",
AM1916="SAT","SAT",
AM1916="SPARE-ISSUE","SPARE-ISSUE",
AM1916="Fiber CAmtel","TRANS_FO_CAMTEL",
AM1916="Fiber AOF","Fiber AOF",
AM1916="Projet OCM (HUAWEI)","TRAVAUX-HUAWEI",
AM1916="Projet OCM (NOKIA)","TRAVAUX-NOKIA",
AM1916="ACCESS-ISSUE","ACCESS-ISSUE",
AM1916="Projet OCM (ZTE, NOKIA, autres projets)","TRAVAUX OCM",
AM1916="No root CAuse","No root cause",
AM1916="ODU HS","PDH",
AM1916="IP &amp; VLAN","PDH",
AM1916="Warehouse HUAWEI","SPARE-ISSUE",
AM1916="SPARE-HS","SPARE-ISSUE",
AM1916="Power Telco","BSS",AM1916="no impacts","no impacts"
),"")</f>
        <v>no impacts</v>
      </c>
      <c r="AL1916" s="48" t="str" cm="1">
        <f t="array" ref="AL1916">IFERROR(_xlfn.IFS(
AM1916="MPR ISSUE","TX ISSUE",
AM1916="BSS Hardware Issue","RAN ISSUE",
AM1916="Sites strategiques, MLL, Pylone, etc.","ENVTECH",
AM1916="AKTIVCO DEFAUT GE &amp; POWER Cabinet","POWER ISSUE",
AM1916="AKTIVCO Coupure ENEO &amp; Baisse de tension","POWER ISSUE",
AM1916="Coupure ENEO &amp; Baisse de tension","POWER ISSUE",
AM1916="Defaut GE &amp; POWER Cabinet","POWER ISSUE",
AM1916="Sharing","POWER ISSUE",
AM1916="Sites strategiques &amp; DataCenter","POWER ISSUE",
AM1916="Exclu","Exclu",
AM1916="SAT","TX ISSUE",
AM1916="SPARE-ISSUE","SPARE-ISSUE",
AM1916="Fiber CAmtel","TX ISSUE",
AM1916="Fiber AOF","TX ISSUE",
AM1916="Projet OCM (HUAWEI)","TRAVAUX-HUAWEI",
AM1916="Projet OCM (NOKIA)","TRAVAUX -NOKIA",
AM1916="ACCESS-ISSUE","ACCESS-ISSUE",
AM1916="Projet OCM (ZTE, NOKIA, autres projets)","TRAVAUX OCM",
AM1916="No root CAuse","No root cause",
AM1916="ODU HS","TX ISSUE",
AM1916="IP &amp; VLAN","TX ISSUE",
AM1916="Warehouse HUAWEI","SPARE-ISSUE",
AM1916="SPARE-HS","SPARE-ISSUE",
AM1916="Power Telco","RAN ISSUE",AM1916="no impacts","no impacts"
),"")</f>
        <v>no impacts</v>
      </c>
      <c r="AM1916" s="67" t="s">
        <v>5605</v>
      </c>
      <c r="AN1916" s="48" t="str" cm="1">
        <f t="array" ref="AN1916">IFERROR(_xlfn.IFS(
AM1916="MPR ISSUE","ACTIVE",
AM1916="BSS Hardware Issue","ACTIVE",
AM1916="Sites strategiques, MLL, Pylone, etc.","PASSIVE",
AM1916="AKTIVCO DEFAUT GE &amp; POWER Cabinet","PASSIVE",
AM1916="AKTIVCO Coupure ENEO &amp; Baisse de tension","PASSIVE",
AM1916="Coupure ENEO &amp; Baisse de tension","PASSIVE",
AM1916="Defaut GE &amp; POWER Cabinet","PASSIVE",
AM1916="Sharing","PASSIVE",
AM1916="Sites strategiques &amp; DataCenter","PASSIVE",
AM1916="Exclu","Exclu",
AM1916="SAT","ACTIVE",
AM1916="SPARE-ISSUE","SPARE-ISSUE",
AM1916="Fiber CAmtel","ACTIVE",
AM1916="Fiber AOF","ACTIVE",
AM1916="Projet OCM (HUAWEI)","PLANNED WORKS",
AM1916="Projet OCM (NOKIA)","PLANNED WORKS",
AM1916="ACCESS-ISSUE","ACCESS-ISSUE",
AM1916="Projet OCM (ZTE, NOKIA, autres projets)","PLANNED WORKS",
AM1916="No root CAuse","No root cause",
AM1916="ODU HS","ACTIVE",
AM1916="IP &amp; VLAN","ACTIVE",
AM1916="Warehouse HUAWEI","SPARE-ISSUE",
AM1916="SPARE-HS","SPARE-ISSUE",
AM1916="Power Telco","ACTIVE", AM1916="no impacts","no impacts"
),"")</f>
        <v>no impacts</v>
      </c>
      <c r="AO1916" s="93" t="s">
        <v>5537</v>
      </c>
      <c r="AP1916" s="101" t="str">
        <f t="shared" si="53"/>
        <v>LIT_081</v>
      </c>
      <c r="AR1916" s="17" t="s">
        <v>5537</v>
      </c>
      <c r="AS1916" s="7" t="s">
        <v>5537</v>
      </c>
      <c r="AT1916" s="6"/>
      <c r="AU1916" s="7"/>
      <c r="AV1916" s="3" t="s">
        <v>5537</v>
      </c>
      <c r="AW1916" s="18" t="s">
        <v>5537</v>
      </c>
      <c r="AX1916" s="18" t="s">
        <v>5537</v>
      </c>
      <c r="AY1916" s="18" t="s">
        <v>5537</v>
      </c>
      <c r="AZ1916" s="18" t="s">
        <v>5537</v>
      </c>
      <c r="BA1916" s="18" t="s">
        <v>5537</v>
      </c>
      <c r="BB1916" s="18" t="s">
        <v>5537</v>
      </c>
      <c r="BC1916" s="18" t="s">
        <v>5537</v>
      </c>
      <c r="BD1916" s="18" t="s">
        <v>5537</v>
      </c>
      <c r="BE1916" s="18" t="s">
        <v>5537</v>
      </c>
      <c r="BF1916" s="18" t="s">
        <v>5537</v>
      </c>
      <c r="BG1916" s="18" t="s">
        <v>5537</v>
      </c>
      <c r="BH1916" s="18" t="s">
        <v>5537</v>
      </c>
      <c r="BI1916" s="9" t="s">
        <v>5537</v>
      </c>
      <c r="BJ1916" s="14"/>
      <c r="BK1916" s="14" t="s">
        <v>5537</v>
      </c>
      <c r="BL1916" s="14" t="str">
        <f>_xlfn.XLOOKUP(B1916,'[4]cell downs 18042026 17h'!$B:$B,'[4]cell downs 18042026 17h'!$B:$B,"")</f>
        <v/>
      </c>
      <c r="BM1916" s="14" t="str">
        <f>_xlfn.XLOOKUP(B1916,'[5]Cells Huawei 19042026 15h'!$B:$B,'[5]Cells Huawei 19042026 15h'!$B:$B,"")</f>
        <v/>
      </c>
      <c r="BN1916" s="9" t="str">
        <f>_xlfn.XLOOKUP(B1916,'[6]cells down 19042026 9H40'!$B:$B,'[6]cells down 19042026 9H40'!$B:$B,"")</f>
        <v/>
      </c>
      <c r="BO1916" s="9" t="s">
        <v>1906</v>
      </c>
      <c r="BP1916" s="9" t="s">
        <v>5537</v>
      </c>
      <c r="BQ1916" s="115"/>
    </row>
    <row r="1917" spans="1:69" s="9" customFormat="1" x14ac:dyDescent="0.3">
      <c r="A1917" s="1" t="s">
        <v>3060</v>
      </c>
      <c r="B1917" s="1" t="s">
        <v>3061</v>
      </c>
      <c r="C1917" s="3" t="str">
        <f>_xlfn.XLOOKUP(B1917,'[1]daily break down'!$D:$D,'[1]daily break down'!$E:$E,"")</f>
        <v>NORD-OUEST</v>
      </c>
      <c r="D1917" s="1" t="s">
        <v>11</v>
      </c>
      <c r="E1917" s="1" t="s">
        <v>12</v>
      </c>
      <c r="F1917" s="3" t="s">
        <v>51</v>
      </c>
      <c r="G1917" s="1" t="s">
        <v>52</v>
      </c>
      <c r="H1917" s="32" t="str">
        <f>_xlfn.XLOOKUP(B1917,[2]CALCULATION!$B:$B,[2]CALCULATION!$H:$H,"")</f>
        <v>Huawei</v>
      </c>
      <c r="I1917" s="28">
        <v>3.0835066902945787</v>
      </c>
      <c r="J1917" s="28">
        <v>1.9801217351105631</v>
      </c>
      <c r="K1917" s="28">
        <v>2.7020143650854801E-2</v>
      </c>
      <c r="L1917" s="28">
        <v>0</v>
      </c>
      <c r="M1917" s="28">
        <v>0</v>
      </c>
      <c r="N1917" s="28">
        <v>0</v>
      </c>
      <c r="O1917" s="28">
        <v>0</v>
      </c>
      <c r="P1917" s="28">
        <v>0</v>
      </c>
      <c r="Q1917" s="28">
        <v>0</v>
      </c>
      <c r="R1917" s="28">
        <v>0</v>
      </c>
      <c r="S1917" s="94">
        <v>0</v>
      </c>
      <c r="T1917" s="94">
        <f>_xlfn.XLOOKUP(B1917,'[3]Nur des jours'!$B:$B,'[3]Nur des jours'!$U:$U,"")</f>
        <v>0</v>
      </c>
      <c r="U1917" s="94">
        <v>0</v>
      </c>
      <c r="V1917" s="94">
        <v>0</v>
      </c>
      <c r="W1917" s="94">
        <v>0</v>
      </c>
      <c r="X1917" s="94">
        <v>0</v>
      </c>
      <c r="Y1917" s="94">
        <v>0</v>
      </c>
      <c r="Z1917" s="94">
        <v>0.40492761811815664</v>
      </c>
      <c r="AA1917" s="94">
        <v>0</v>
      </c>
      <c r="AB1917" s="94">
        <v>0</v>
      </c>
      <c r="AC1917" s="94">
        <f>_xlfn.XLOOKUP(B1917,'[3]Nur des jours'!$B:$B,'[3]Nur des jours'!$N:$N,"")</f>
        <v>0</v>
      </c>
      <c r="AD1917" s="94">
        <v>0</v>
      </c>
      <c r="AE1917" s="94">
        <v>0</v>
      </c>
      <c r="AF1917" s="94">
        <v>0</v>
      </c>
      <c r="AG1917" s="94">
        <v>0</v>
      </c>
      <c r="AH1917" s="94">
        <v>0</v>
      </c>
      <c r="AI1917" s="49" t="s">
        <v>5559</v>
      </c>
      <c r="AJ1917" s="49"/>
      <c r="AK1917" s="48" t="str" cm="1">
        <f t="array" ref="AK1917">IFERROR(_xlfn.IFS(
AM1917="MPR ISSUE","PDH",
AM1917="BSS Hardware Issue","BSS",
AM1917="Sites strategiques, MLL, Pylone, etc.","ENVTECH",
AM1917="AKTIVCO DEFAUT GE &amp; POWER Cabinet","AKTIVCO",
AM1917="AKTIVCO Coupure ENEO &amp; Baisse de tension","AKTIVCO GRID ONLY",
AM1917="Coupure ENEO &amp; Baisse de tension","IHS GRID ONLY",
AM1917="Defaut GE &amp; POWER Cabinet","IHS",
AM1917="Sharing","Partners",
AM1917="Sites strategiques &amp; DataCenter","SST &amp; DC",
AM1917="Exclu","Exclu",
AM1917="SAT","SAT",
AM1917="SPARE-ISSUE","SPARE-ISSUE",
AM1917="Fiber CAmtel","TRANS_FO_CAMTEL",
AM1917="Fiber AOF","Fiber AOF",
AM1917="Projet OCM (HUAWEI)","TRAVAUX-HUAWEI",
AM1917="Projet OCM (NOKIA)","TRAVAUX-NOKIA",
AM1917="ACCESS-ISSUE","ACCESS-ISSUE",
AM1917="Projet OCM (ZTE, NOKIA, autres projets)","TRAVAUX OCM",
AM1917="No root CAuse","No root cause",
AM1917="ODU HS","PDH",
AM1917="IP &amp; VLAN","PDH",
AM1917="Warehouse HUAWEI","SPARE-ISSUE",
AM1917="SPARE-HS","SPARE-ISSUE",
AM1917="Power Telco","BSS",AM1917="no impacts","no impacts"
),"")</f>
        <v>no impacts</v>
      </c>
      <c r="AL1917" s="48" t="str" cm="1">
        <f t="array" ref="AL1917">IFERROR(_xlfn.IFS(
AM1917="MPR ISSUE","TX ISSUE",
AM1917="BSS Hardware Issue","RAN ISSUE",
AM1917="Sites strategiques, MLL, Pylone, etc.","ENVTECH",
AM1917="AKTIVCO DEFAUT GE &amp; POWER Cabinet","POWER ISSUE",
AM1917="AKTIVCO Coupure ENEO &amp; Baisse de tension","POWER ISSUE",
AM1917="Coupure ENEO &amp; Baisse de tension","POWER ISSUE",
AM1917="Defaut GE &amp; POWER Cabinet","POWER ISSUE",
AM1917="Sharing","POWER ISSUE",
AM1917="Sites strategiques &amp; DataCenter","POWER ISSUE",
AM1917="Exclu","Exclu",
AM1917="SAT","TX ISSUE",
AM1917="SPARE-ISSUE","SPARE-ISSUE",
AM1917="Fiber CAmtel","TX ISSUE",
AM1917="Fiber AOF","TX ISSUE",
AM1917="Projet OCM (HUAWEI)","TRAVAUX-HUAWEI",
AM1917="Projet OCM (NOKIA)","TRAVAUX -NOKIA",
AM1917="ACCESS-ISSUE","ACCESS-ISSUE",
AM1917="Projet OCM (ZTE, NOKIA, autres projets)","TRAVAUX OCM",
AM1917="No root CAuse","No root cause",
AM1917="ODU HS","TX ISSUE",
AM1917="IP &amp; VLAN","TX ISSUE",
AM1917="Warehouse HUAWEI","SPARE-ISSUE",
AM1917="SPARE-HS","SPARE-ISSUE",
AM1917="Power Telco","RAN ISSUE",AM1917="no impacts","no impacts"
),"")</f>
        <v>no impacts</v>
      </c>
      <c r="AM1917" s="67" t="s">
        <v>5605</v>
      </c>
      <c r="AN1917" s="48" t="str" cm="1">
        <f t="array" ref="AN1917">IFERROR(_xlfn.IFS(
AM1917="MPR ISSUE","ACTIVE",
AM1917="BSS Hardware Issue","ACTIVE",
AM1917="Sites strategiques, MLL, Pylone, etc.","PASSIVE",
AM1917="AKTIVCO DEFAUT GE &amp; POWER Cabinet","PASSIVE",
AM1917="AKTIVCO Coupure ENEO &amp; Baisse de tension","PASSIVE",
AM1917="Coupure ENEO &amp; Baisse de tension","PASSIVE",
AM1917="Defaut GE &amp; POWER Cabinet","PASSIVE",
AM1917="Sharing","PASSIVE",
AM1917="Sites strategiques &amp; DataCenter","PASSIVE",
AM1917="Exclu","Exclu",
AM1917="SAT","ACTIVE",
AM1917="SPARE-ISSUE","SPARE-ISSUE",
AM1917="Fiber CAmtel","ACTIVE",
AM1917="Fiber AOF","ACTIVE",
AM1917="Projet OCM (HUAWEI)","PLANNED WORKS",
AM1917="Projet OCM (NOKIA)","PLANNED WORKS",
AM1917="ACCESS-ISSUE","ACCESS-ISSUE",
AM1917="Projet OCM (ZTE, NOKIA, autres projets)","PLANNED WORKS",
AM1917="No root CAuse","No root cause",
AM1917="ODU HS","ACTIVE",
AM1917="IP &amp; VLAN","ACTIVE",
AM1917="Warehouse HUAWEI","SPARE-ISSUE",
AM1917="SPARE-HS","SPARE-ISSUE",
AM1917="Power Telco","ACTIVE", AM1917="no impacts","no impacts"
),"")</f>
        <v>no impacts</v>
      </c>
      <c r="AO1917" s="93" t="s">
        <v>5537</v>
      </c>
      <c r="AP1917" s="101" t="str">
        <f t="shared" si="53"/>
        <v>NRO_070</v>
      </c>
      <c r="AR1917" s="17" t="s">
        <v>5537</v>
      </c>
      <c r="AS1917" s="7" t="s">
        <v>5537</v>
      </c>
      <c r="AT1917" s="6"/>
      <c r="AU1917" s="7"/>
      <c r="AV1917" s="3" t="s">
        <v>5537</v>
      </c>
      <c r="AW1917" s="18" t="s">
        <v>5537</v>
      </c>
      <c r="AX1917" s="18" t="s">
        <v>5537</v>
      </c>
      <c r="AY1917" s="18" t="s">
        <v>5537</v>
      </c>
      <c r="AZ1917" s="18" t="s">
        <v>5537</v>
      </c>
      <c r="BA1917" s="18" t="s">
        <v>5537</v>
      </c>
      <c r="BB1917" s="18" t="s">
        <v>5537</v>
      </c>
      <c r="BC1917" s="18" t="s">
        <v>5537</v>
      </c>
      <c r="BD1917" s="18" t="s">
        <v>5537</v>
      </c>
      <c r="BE1917" s="18" t="s">
        <v>5537</v>
      </c>
      <c r="BF1917" s="18" t="s">
        <v>5537</v>
      </c>
      <c r="BG1917" s="18" t="s">
        <v>5537</v>
      </c>
      <c r="BH1917" s="18" t="s">
        <v>5537</v>
      </c>
      <c r="BI1917" s="9" t="s">
        <v>5537</v>
      </c>
      <c r="BJ1917" s="14"/>
      <c r="BK1917" s="14" t="s">
        <v>5537</v>
      </c>
      <c r="BL1917" s="14" t="str">
        <f>_xlfn.XLOOKUP(B1917,'[4]cell downs 18042026 17h'!$B:$B,'[4]cell downs 18042026 17h'!$B:$B,"")</f>
        <v/>
      </c>
      <c r="BM1917" s="14" t="str">
        <f>_xlfn.XLOOKUP(B1917,'[5]Cells Huawei 19042026 15h'!$B:$B,'[5]Cells Huawei 19042026 15h'!$B:$B,"")</f>
        <v/>
      </c>
      <c r="BN1917" s="9" t="str">
        <f>_xlfn.XLOOKUP(B1917,'[6]cells down 19042026 9H40'!$B:$B,'[6]cells down 19042026 9H40'!$B:$B,"")</f>
        <v/>
      </c>
      <c r="BO1917" s="9" t="s">
        <v>3061</v>
      </c>
      <c r="BP1917" s="9" t="s">
        <v>154</v>
      </c>
      <c r="BQ1917" s="115"/>
    </row>
    <row r="1918" spans="1:69" s="9" customFormat="1" x14ac:dyDescent="0.3">
      <c r="A1918" s="1" t="s">
        <v>1263</v>
      </c>
      <c r="B1918" s="8" t="s">
        <v>1264</v>
      </c>
      <c r="C1918" s="3" t="str">
        <f>_xlfn.XLOOKUP(B1918,'[1]daily break down'!$D:$D,'[1]daily break down'!$E:$E,"")</f>
        <v>SUD-OUEST</v>
      </c>
      <c r="D1918" s="1" t="s">
        <v>11</v>
      </c>
      <c r="E1918" s="1" t="s">
        <v>12</v>
      </c>
      <c r="F1918" s="3" t="s">
        <v>13</v>
      </c>
      <c r="G1918" s="1" t="s">
        <v>63</v>
      </c>
      <c r="H1918" s="32" t="str">
        <f>_xlfn.XLOOKUP(B1918,[2]CALCULATION!$B:$B,[2]CALCULATION!$H:$H,"")</f>
        <v>Huawei</v>
      </c>
      <c r="I1918" s="28">
        <v>0</v>
      </c>
      <c r="J1918" s="28">
        <v>0</v>
      </c>
      <c r="K1918" s="28">
        <v>7.936609851241179E-3</v>
      </c>
      <c r="L1918" s="28">
        <v>0</v>
      </c>
      <c r="M1918" s="28">
        <v>0</v>
      </c>
      <c r="N1918" s="28">
        <v>0</v>
      </c>
      <c r="O1918" s="28">
        <v>0</v>
      </c>
      <c r="P1918" s="28">
        <v>0</v>
      </c>
      <c r="Q1918" s="28">
        <v>0</v>
      </c>
      <c r="R1918" s="28">
        <v>0</v>
      </c>
      <c r="S1918" s="94">
        <v>0</v>
      </c>
      <c r="T1918" s="94">
        <f>_xlfn.XLOOKUP(B1918,'[3]Nur des jours'!$B:$B,'[3]Nur des jours'!$U:$U,"")</f>
        <v>0</v>
      </c>
      <c r="U1918" s="94">
        <v>0</v>
      </c>
      <c r="V1918" s="94">
        <v>0</v>
      </c>
      <c r="W1918" s="94">
        <v>0</v>
      </c>
      <c r="X1918" s="94">
        <v>0</v>
      </c>
      <c r="Y1918" s="94">
        <v>0</v>
      </c>
      <c r="Z1918" s="94">
        <v>0</v>
      </c>
      <c r="AA1918" s="94">
        <v>0</v>
      </c>
      <c r="AB1918" s="94">
        <v>0</v>
      </c>
      <c r="AC1918" s="94">
        <f>_xlfn.XLOOKUP(B1918,'[3]Nur des jours'!$B:$B,'[3]Nur des jours'!$N:$N,"")</f>
        <v>0</v>
      </c>
      <c r="AD1918" s="94">
        <v>0</v>
      </c>
      <c r="AE1918" s="94">
        <v>0</v>
      </c>
      <c r="AF1918" s="94">
        <v>0</v>
      </c>
      <c r="AG1918" s="94">
        <v>0</v>
      </c>
      <c r="AH1918" s="94">
        <v>0</v>
      </c>
      <c r="AI1918" s="49" t="s">
        <v>5559</v>
      </c>
      <c r="AJ1918" s="49"/>
      <c r="AK1918" s="48" t="str" cm="1">
        <f t="array" ref="AK1918">IFERROR(_xlfn.IFS(
AM1918="MPR ISSUE","PDH",
AM1918="BSS Hardware Issue","BSS",
AM1918="Sites strategiques, MLL, Pylone, etc.","ENVTECH",
AM1918="AKTIVCO DEFAUT GE &amp; POWER Cabinet","AKTIVCO",
AM1918="AKTIVCO Coupure ENEO &amp; Baisse de tension","AKTIVCO GRID ONLY",
AM1918="Coupure ENEO &amp; Baisse de tension","IHS GRID ONLY",
AM1918="Defaut GE &amp; POWER Cabinet","IHS",
AM1918="Sharing","Partners",
AM1918="Sites strategiques &amp; DataCenter","SST &amp; DC",
AM1918="Exclu","Exclu",
AM1918="SAT","SAT",
AM1918="SPARE-ISSUE","SPARE-ISSUE",
AM1918="Fiber CAmtel","TRANS_FO_CAMTEL",
AM1918="Fiber AOF","Fiber AOF",
AM1918="Projet OCM (HUAWEI)","TRAVAUX-HUAWEI",
AM1918="Projet OCM (NOKIA)","TRAVAUX-NOKIA",
AM1918="ACCESS-ISSUE","ACCESS-ISSUE",
AM1918="Projet OCM (ZTE, NOKIA, autres projets)","TRAVAUX OCM",
AM1918="No root CAuse","No root cause",
AM1918="ODU HS","PDH",
AM1918="IP &amp; VLAN","PDH",
AM1918="Warehouse HUAWEI","SPARE-ISSUE",
AM1918="SPARE-HS","SPARE-ISSUE",
AM1918="Power Telco","BSS",AM1918="no impacts","no impacts"
),"")</f>
        <v>no impacts</v>
      </c>
      <c r="AL1918" s="48" t="str" cm="1">
        <f t="array" ref="AL1918">IFERROR(_xlfn.IFS(
AM1918="MPR ISSUE","TX ISSUE",
AM1918="BSS Hardware Issue","RAN ISSUE",
AM1918="Sites strategiques, MLL, Pylone, etc.","ENVTECH",
AM1918="AKTIVCO DEFAUT GE &amp; POWER Cabinet","POWER ISSUE",
AM1918="AKTIVCO Coupure ENEO &amp; Baisse de tension","POWER ISSUE",
AM1918="Coupure ENEO &amp; Baisse de tension","POWER ISSUE",
AM1918="Defaut GE &amp; POWER Cabinet","POWER ISSUE",
AM1918="Sharing","POWER ISSUE",
AM1918="Sites strategiques &amp; DataCenter","POWER ISSUE",
AM1918="Exclu","Exclu",
AM1918="SAT","TX ISSUE",
AM1918="SPARE-ISSUE","SPARE-ISSUE",
AM1918="Fiber CAmtel","TX ISSUE",
AM1918="Fiber AOF","TX ISSUE",
AM1918="Projet OCM (HUAWEI)","TRAVAUX-HUAWEI",
AM1918="Projet OCM (NOKIA)","TRAVAUX -NOKIA",
AM1918="ACCESS-ISSUE","ACCESS-ISSUE",
AM1918="Projet OCM (ZTE, NOKIA, autres projets)","TRAVAUX OCM",
AM1918="No root CAuse","No root cause",
AM1918="ODU HS","TX ISSUE",
AM1918="IP &amp; VLAN","TX ISSUE",
AM1918="Warehouse HUAWEI","SPARE-ISSUE",
AM1918="SPARE-HS","SPARE-ISSUE",
AM1918="Power Telco","RAN ISSUE",AM1918="no impacts","no impacts"
),"")</f>
        <v>no impacts</v>
      </c>
      <c r="AM1918" s="67" t="s">
        <v>5605</v>
      </c>
      <c r="AN1918" s="48" t="str" cm="1">
        <f t="array" ref="AN1918">IFERROR(_xlfn.IFS(
AM1918="MPR ISSUE","ACTIVE",
AM1918="BSS Hardware Issue","ACTIVE",
AM1918="Sites strategiques, MLL, Pylone, etc.","PASSIVE",
AM1918="AKTIVCO DEFAUT GE &amp; POWER Cabinet","PASSIVE",
AM1918="AKTIVCO Coupure ENEO &amp; Baisse de tension","PASSIVE",
AM1918="Coupure ENEO &amp; Baisse de tension","PASSIVE",
AM1918="Defaut GE &amp; POWER Cabinet","PASSIVE",
AM1918="Sharing","PASSIVE",
AM1918="Sites strategiques &amp; DataCenter","PASSIVE",
AM1918="Exclu","Exclu",
AM1918="SAT","ACTIVE",
AM1918="SPARE-ISSUE","SPARE-ISSUE",
AM1918="Fiber CAmtel","ACTIVE",
AM1918="Fiber AOF","ACTIVE",
AM1918="Projet OCM (HUAWEI)","PLANNED WORKS",
AM1918="Projet OCM (NOKIA)","PLANNED WORKS",
AM1918="ACCESS-ISSUE","ACCESS-ISSUE",
AM1918="Projet OCM (ZTE, NOKIA, autres projets)","PLANNED WORKS",
AM1918="No root CAuse","No root cause",
AM1918="ODU HS","ACTIVE",
AM1918="IP &amp; VLAN","ACTIVE",
AM1918="Warehouse HUAWEI","SPARE-ISSUE",
AM1918="SPARE-HS","SPARE-ISSUE",
AM1918="Power Telco","ACTIVE", AM1918="no impacts","no impacts"
),"")</f>
        <v>no impacts</v>
      </c>
      <c r="AO1918" s="93" t="s">
        <v>5537</v>
      </c>
      <c r="AP1918" s="101" t="str">
        <f t="shared" si="53"/>
        <v>SUO_207</v>
      </c>
      <c r="AR1918" s="17" t="s">
        <v>5537</v>
      </c>
      <c r="AS1918" s="7" t="s">
        <v>5537</v>
      </c>
      <c r="AT1918" s="6"/>
      <c r="AU1918" s="7"/>
      <c r="AV1918" s="3" t="s">
        <v>5537</v>
      </c>
      <c r="AW1918" s="18" t="s">
        <v>5537</v>
      </c>
      <c r="AX1918" s="18" t="s">
        <v>5537</v>
      </c>
      <c r="AY1918" s="18" t="s">
        <v>5537</v>
      </c>
      <c r="AZ1918" s="18" t="s">
        <v>5537</v>
      </c>
      <c r="BA1918" s="18" t="s">
        <v>5537</v>
      </c>
      <c r="BB1918" s="18" t="s">
        <v>5537</v>
      </c>
      <c r="BC1918" s="18" t="s">
        <v>5537</v>
      </c>
      <c r="BD1918" s="18" t="s">
        <v>5537</v>
      </c>
      <c r="BE1918" s="18" t="s">
        <v>5537</v>
      </c>
      <c r="BF1918" s="18" t="s">
        <v>5537</v>
      </c>
      <c r="BG1918" s="18" t="s">
        <v>5537</v>
      </c>
      <c r="BH1918" s="18" t="s">
        <v>5537</v>
      </c>
      <c r="BI1918" s="9" t="s">
        <v>5537</v>
      </c>
      <c r="BJ1918" s="14"/>
      <c r="BK1918" s="14" t="s">
        <v>5537</v>
      </c>
      <c r="BL1918" s="14" t="str">
        <f>_xlfn.XLOOKUP(B1918,'[4]cell downs 18042026 17h'!$B:$B,'[4]cell downs 18042026 17h'!$B:$B,"")</f>
        <v/>
      </c>
      <c r="BM1918" s="14" t="str">
        <f>_xlfn.XLOOKUP(B1918,'[5]Cells Huawei 19042026 15h'!$B:$B,'[5]Cells Huawei 19042026 15h'!$B:$B,"")</f>
        <v/>
      </c>
      <c r="BN1918" s="9" t="str">
        <f>_xlfn.XLOOKUP(B1918,'[6]cells down 19042026 9H40'!$B:$B,'[6]cells down 19042026 9H40'!$B:$B,"")</f>
        <v/>
      </c>
      <c r="BO1918" s="9" t="s">
        <v>1264</v>
      </c>
      <c r="BP1918" s="9" t="s">
        <v>5537</v>
      </c>
      <c r="BQ1918" s="115"/>
    </row>
    <row r="1919" spans="1:69" s="9" customFormat="1" x14ac:dyDescent="0.3">
      <c r="A1919" s="1" t="s">
        <v>997</v>
      </c>
      <c r="B1919" s="8" t="s">
        <v>2872</v>
      </c>
      <c r="C1919" s="3" t="str">
        <f>_xlfn.XLOOKUP(B1919,'[1]daily break down'!$D:$D,'[1]daily break down'!$E:$E,"")</f>
        <v>ADAMAOUA</v>
      </c>
      <c r="D1919" s="1" t="s">
        <v>11</v>
      </c>
      <c r="E1919" s="1" t="s">
        <v>12</v>
      </c>
      <c r="F1919" s="3" t="s">
        <v>90</v>
      </c>
      <c r="G1919" s="1" t="s">
        <v>997</v>
      </c>
      <c r="H1919" s="32" t="str">
        <f>_xlfn.XLOOKUP(B1919,[2]CALCULATION!$B:$B,[2]CALCULATION!$H:$H,"")</f>
        <v>Huawei</v>
      </c>
      <c r="I1919" s="28">
        <v>0</v>
      </c>
      <c r="J1919" s="28">
        <v>0</v>
      </c>
      <c r="K1919" s="28">
        <v>3.8167067599227237E-3</v>
      </c>
      <c r="L1919" s="28">
        <v>0</v>
      </c>
      <c r="M1919" s="28">
        <v>0</v>
      </c>
      <c r="N1919" s="28">
        <v>0</v>
      </c>
      <c r="O1919" s="28">
        <v>0</v>
      </c>
      <c r="P1919" s="28">
        <v>0</v>
      </c>
      <c r="Q1919" s="28">
        <v>0</v>
      </c>
      <c r="R1919" s="28">
        <v>0</v>
      </c>
      <c r="S1919" s="94">
        <v>0</v>
      </c>
      <c r="T1919" s="94">
        <f>_xlfn.XLOOKUP(B1919,'[3]Nur des jours'!$B:$B,'[3]Nur des jours'!$U:$U,"")</f>
        <v>0</v>
      </c>
      <c r="U1919" s="94">
        <v>0</v>
      </c>
      <c r="V1919" s="94">
        <v>0</v>
      </c>
      <c r="W1919" s="94">
        <v>0</v>
      </c>
      <c r="X1919" s="94">
        <v>0</v>
      </c>
      <c r="Y1919" s="94">
        <v>0</v>
      </c>
      <c r="Z1919" s="94">
        <v>0</v>
      </c>
      <c r="AA1919" s="94">
        <v>0</v>
      </c>
      <c r="AB1919" s="94">
        <v>0</v>
      </c>
      <c r="AC1919" s="94">
        <f>_xlfn.XLOOKUP(B1919,'[3]Nur des jours'!$B:$B,'[3]Nur des jours'!$N:$N,"")</f>
        <v>0</v>
      </c>
      <c r="AD1919" s="94">
        <v>0</v>
      </c>
      <c r="AE1919" s="94">
        <v>0</v>
      </c>
      <c r="AF1919" s="94">
        <v>0</v>
      </c>
      <c r="AG1919" s="94">
        <v>0</v>
      </c>
      <c r="AH1919" s="94">
        <v>0</v>
      </c>
      <c r="AI1919" s="49" t="s">
        <v>5559</v>
      </c>
      <c r="AJ1919" s="49"/>
      <c r="AK1919" s="48" t="str" cm="1">
        <f t="array" ref="AK1919">IFERROR(_xlfn.IFS(
AM1919="MPR ISSUE","PDH",
AM1919="BSS Hardware Issue","BSS",
AM1919="Sites strategiques, MLL, Pylone, etc.","ENVTECH",
AM1919="AKTIVCO DEFAUT GE &amp; POWER Cabinet","AKTIVCO",
AM1919="AKTIVCO Coupure ENEO &amp; Baisse de tension","AKTIVCO GRID ONLY",
AM1919="Coupure ENEO &amp; Baisse de tension","IHS GRID ONLY",
AM1919="Defaut GE &amp; POWER Cabinet","IHS",
AM1919="Sharing","Partners",
AM1919="Sites strategiques &amp; DataCenter","SST &amp; DC",
AM1919="Exclu","Exclu",
AM1919="SAT","SAT",
AM1919="SPARE-ISSUE","SPARE-ISSUE",
AM1919="Fiber CAmtel","TRANS_FO_CAMTEL",
AM1919="Fiber AOF","Fiber AOF",
AM1919="Projet OCM (HUAWEI)","TRAVAUX-HUAWEI",
AM1919="Projet OCM (NOKIA)","TRAVAUX-NOKIA",
AM1919="ACCESS-ISSUE","ACCESS-ISSUE",
AM1919="Projet OCM (ZTE, NOKIA, autres projets)","TRAVAUX OCM",
AM1919="No root CAuse","No root cause",
AM1919="ODU HS","PDH",
AM1919="IP &amp; VLAN","PDH",
AM1919="Warehouse HUAWEI","SPARE-ISSUE",
AM1919="SPARE-HS","SPARE-ISSUE",
AM1919="Power Telco","BSS",AM1919="no impacts","no impacts"
),"")</f>
        <v>no impacts</v>
      </c>
      <c r="AL1919" s="48" t="str" cm="1">
        <f t="array" ref="AL1919">IFERROR(_xlfn.IFS(
AM1919="MPR ISSUE","TX ISSUE",
AM1919="BSS Hardware Issue","RAN ISSUE",
AM1919="Sites strategiques, MLL, Pylone, etc.","ENVTECH",
AM1919="AKTIVCO DEFAUT GE &amp; POWER Cabinet","POWER ISSUE",
AM1919="AKTIVCO Coupure ENEO &amp; Baisse de tension","POWER ISSUE",
AM1919="Coupure ENEO &amp; Baisse de tension","POWER ISSUE",
AM1919="Defaut GE &amp; POWER Cabinet","POWER ISSUE",
AM1919="Sharing","POWER ISSUE",
AM1919="Sites strategiques &amp; DataCenter","POWER ISSUE",
AM1919="Exclu","Exclu",
AM1919="SAT","TX ISSUE",
AM1919="SPARE-ISSUE","SPARE-ISSUE",
AM1919="Fiber CAmtel","TX ISSUE",
AM1919="Fiber AOF","TX ISSUE",
AM1919="Projet OCM (HUAWEI)","TRAVAUX-HUAWEI",
AM1919="Projet OCM (NOKIA)","TRAVAUX -NOKIA",
AM1919="ACCESS-ISSUE","ACCESS-ISSUE",
AM1919="Projet OCM (ZTE, NOKIA, autres projets)","TRAVAUX OCM",
AM1919="No root CAuse","No root cause",
AM1919="ODU HS","TX ISSUE",
AM1919="IP &amp; VLAN","TX ISSUE",
AM1919="Warehouse HUAWEI","SPARE-ISSUE",
AM1919="SPARE-HS","SPARE-ISSUE",
AM1919="Power Telco","RAN ISSUE",AM1919="no impacts","no impacts"
),"")</f>
        <v>no impacts</v>
      </c>
      <c r="AM1919" s="67" t="s">
        <v>5605</v>
      </c>
      <c r="AN1919" s="48" t="str" cm="1">
        <f t="array" ref="AN1919">IFERROR(_xlfn.IFS(
AM1919="MPR ISSUE","ACTIVE",
AM1919="BSS Hardware Issue","ACTIVE",
AM1919="Sites strategiques, MLL, Pylone, etc.","PASSIVE",
AM1919="AKTIVCO DEFAUT GE &amp; POWER Cabinet","PASSIVE",
AM1919="AKTIVCO Coupure ENEO &amp; Baisse de tension","PASSIVE",
AM1919="Coupure ENEO &amp; Baisse de tension","PASSIVE",
AM1919="Defaut GE &amp; POWER Cabinet","PASSIVE",
AM1919="Sharing","PASSIVE",
AM1919="Sites strategiques &amp; DataCenter","PASSIVE",
AM1919="Exclu","Exclu",
AM1919="SAT","ACTIVE",
AM1919="SPARE-ISSUE","SPARE-ISSUE",
AM1919="Fiber CAmtel","ACTIVE",
AM1919="Fiber AOF","ACTIVE",
AM1919="Projet OCM (HUAWEI)","PLANNED WORKS",
AM1919="Projet OCM (NOKIA)","PLANNED WORKS",
AM1919="ACCESS-ISSUE","ACCESS-ISSUE",
AM1919="Projet OCM (ZTE, NOKIA, autres projets)","PLANNED WORKS",
AM1919="No root CAuse","No root cause",
AM1919="ODU HS","ACTIVE",
AM1919="IP &amp; VLAN","ACTIVE",
AM1919="Warehouse HUAWEI","SPARE-ISSUE",
AM1919="SPARE-HS","SPARE-ISSUE",
AM1919="Power Telco","ACTIVE", AM1919="no impacts","no impacts"
),"")</f>
        <v>no impacts</v>
      </c>
      <c r="AO1919" s="93" t="s">
        <v>5537</v>
      </c>
      <c r="AP1919" s="101" t="str">
        <f t="shared" si="53"/>
        <v>ADM_005</v>
      </c>
      <c r="AR1919" s="17" t="s">
        <v>5537</v>
      </c>
      <c r="AS1919" s="7" t="s">
        <v>5537</v>
      </c>
      <c r="AT1919" s="6"/>
      <c r="AU1919" s="7"/>
      <c r="AV1919" s="3" t="s">
        <v>5537</v>
      </c>
      <c r="AW1919" s="18" t="s">
        <v>5537</v>
      </c>
      <c r="AX1919" s="18" t="s">
        <v>5537</v>
      </c>
      <c r="AY1919" s="18" t="s">
        <v>5537</v>
      </c>
      <c r="AZ1919" s="18" t="s">
        <v>5537</v>
      </c>
      <c r="BA1919" s="18" t="s">
        <v>5537</v>
      </c>
      <c r="BB1919" s="18" t="s">
        <v>5537</v>
      </c>
      <c r="BC1919" s="18" t="s">
        <v>5537</v>
      </c>
      <c r="BD1919" s="18" t="s">
        <v>5537</v>
      </c>
      <c r="BE1919" s="18" t="s">
        <v>5537</v>
      </c>
      <c r="BF1919" s="18" t="s">
        <v>5537</v>
      </c>
      <c r="BG1919" s="18" t="s">
        <v>5537</v>
      </c>
      <c r="BH1919" s="18" t="s">
        <v>5537</v>
      </c>
      <c r="BI1919" s="9" t="s">
        <v>5537</v>
      </c>
      <c r="BJ1919" s="14"/>
      <c r="BK1919" s="14" t="s">
        <v>5537</v>
      </c>
      <c r="BL1919" s="14" t="str">
        <f>_xlfn.XLOOKUP(B1919,'[4]cell downs 18042026 17h'!$B:$B,'[4]cell downs 18042026 17h'!$B:$B,"")</f>
        <v/>
      </c>
      <c r="BM1919" s="14" t="str">
        <f>_xlfn.XLOOKUP(B1919,'[5]Cells Huawei 19042026 15h'!$B:$B,'[5]Cells Huawei 19042026 15h'!$B:$B,"")</f>
        <v/>
      </c>
      <c r="BN1919" s="9" t="str">
        <f>_xlfn.XLOOKUP(B1919,'[6]cells down 19042026 9H40'!$B:$B,'[6]cells down 19042026 9H40'!$B:$B,"")</f>
        <v/>
      </c>
      <c r="BO1919" s="9" t="s">
        <v>2872</v>
      </c>
      <c r="BP1919" s="9" t="s">
        <v>154</v>
      </c>
      <c r="BQ1919" s="115"/>
    </row>
    <row r="1920" spans="1:69" s="9" customFormat="1" x14ac:dyDescent="0.3">
      <c r="A1920" s="19" t="s">
        <v>5448</v>
      </c>
      <c r="B1920" s="26" t="s">
        <v>5449</v>
      </c>
      <c r="C1920" s="3" t="str">
        <f>_xlfn.XLOOKUP(B1920,'[1]daily break down'!$D:$D,'[1]daily break down'!$E:$E,"")</f>
        <v>NORD</v>
      </c>
      <c r="D1920" s="19" t="s">
        <v>357</v>
      </c>
      <c r="E1920" s="19" t="s">
        <v>122</v>
      </c>
      <c r="F1920" s="19" t="s">
        <v>5403</v>
      </c>
      <c r="G1920" s="19" t="s">
        <v>732</v>
      </c>
      <c r="H1920" s="32" t="str">
        <f>_xlfn.XLOOKUP(B1920,[2]CALCULATION!$B:$B,[2]CALCULATION!$H:$H,"")</f>
        <v>Huawei</v>
      </c>
      <c r="I1920" s="28">
        <v>6.1493566530549346</v>
      </c>
      <c r="J1920" s="28">
        <v>3.272201818892627</v>
      </c>
      <c r="K1920" s="28">
        <v>0</v>
      </c>
      <c r="L1920" s="28">
        <v>0</v>
      </c>
      <c r="M1920" s="28">
        <v>0</v>
      </c>
      <c r="N1920" s="28">
        <v>0</v>
      </c>
      <c r="O1920" s="28">
        <v>0</v>
      </c>
      <c r="P1920" s="28">
        <v>0</v>
      </c>
      <c r="Q1920" s="28">
        <v>0</v>
      </c>
      <c r="R1920" s="28">
        <v>0</v>
      </c>
      <c r="S1920" s="94">
        <v>0</v>
      </c>
      <c r="T1920" s="94">
        <f>_xlfn.XLOOKUP(B1920,'[3]Nur des jours'!$B:$B,'[3]Nur des jours'!$U:$U,"")</f>
        <v>0</v>
      </c>
      <c r="U1920" s="94">
        <v>0</v>
      </c>
      <c r="V1920" s="94">
        <v>0</v>
      </c>
      <c r="W1920" s="94">
        <v>0</v>
      </c>
      <c r="X1920" s="94">
        <v>0</v>
      </c>
      <c r="Y1920" s="94">
        <v>0</v>
      </c>
      <c r="Z1920" s="94">
        <v>3.3571681319967008</v>
      </c>
      <c r="AA1920" s="94">
        <v>0</v>
      </c>
      <c r="AB1920" s="94">
        <v>0</v>
      </c>
      <c r="AC1920" s="94">
        <f>_xlfn.XLOOKUP(B1920,'[3]Nur des jours'!$B:$B,'[3]Nur des jours'!$N:$N,"")</f>
        <v>0</v>
      </c>
      <c r="AD1920" s="94">
        <v>0</v>
      </c>
      <c r="AE1920" s="94">
        <v>0</v>
      </c>
      <c r="AF1920" s="94">
        <v>0</v>
      </c>
      <c r="AG1920" s="94">
        <v>0</v>
      </c>
      <c r="AH1920" s="94">
        <v>0</v>
      </c>
      <c r="AI1920" s="49" t="s">
        <v>5559</v>
      </c>
      <c r="AJ1920" s="49"/>
      <c r="AK1920" s="48" t="str" cm="1">
        <f t="array" ref="AK1920">IFERROR(_xlfn.IFS(
AM1920="MPR ISSUE","PDH",
AM1920="BSS Hardware Issue","BSS",
AM1920="Sites strategiques, MLL, Pylone, etc.","ENVTECH",
AM1920="AKTIVCO DEFAUT GE &amp; POWER Cabinet","AKTIVCO",
AM1920="AKTIVCO Coupure ENEO &amp; Baisse de tension","AKTIVCO GRID ONLY",
AM1920="Coupure ENEO &amp; Baisse de tension","IHS GRID ONLY",
AM1920="Defaut GE &amp; POWER Cabinet","IHS",
AM1920="Sharing","Partners",
AM1920="Sites strategiques &amp; DataCenter","SST &amp; DC",
AM1920="Exclu","Exclu",
AM1920="SAT","SAT",
AM1920="SPARE-ISSUE","SPARE-ISSUE",
AM1920="Fiber CAmtel","TRANS_FO_CAMTEL",
AM1920="Fiber AOF","Fiber AOF",
AM1920="Projet OCM (HUAWEI)","TRAVAUX-HUAWEI",
AM1920="Projet OCM (NOKIA)","TRAVAUX-NOKIA",
AM1920="ACCESS-ISSUE","ACCESS-ISSUE",
AM1920="Projet OCM (ZTE, NOKIA, autres projets)","TRAVAUX OCM",
AM1920="No root CAuse","No root cause",
AM1920="ODU HS","PDH",
AM1920="IP &amp; VLAN","PDH",
AM1920="Warehouse HUAWEI","SPARE-ISSUE",
AM1920="SPARE-HS","SPARE-ISSUE",
AM1920="Power Telco","BSS",AM1920="no impacts","no impacts"
),"")</f>
        <v>no impacts</v>
      </c>
      <c r="AL1920" s="48" t="str" cm="1">
        <f t="array" ref="AL1920">IFERROR(_xlfn.IFS(
AM1920="MPR ISSUE","TX ISSUE",
AM1920="BSS Hardware Issue","RAN ISSUE",
AM1920="Sites strategiques, MLL, Pylone, etc.","ENVTECH",
AM1920="AKTIVCO DEFAUT GE &amp; POWER Cabinet","POWER ISSUE",
AM1920="AKTIVCO Coupure ENEO &amp; Baisse de tension","POWER ISSUE",
AM1920="Coupure ENEO &amp; Baisse de tension","POWER ISSUE",
AM1920="Defaut GE &amp; POWER Cabinet","POWER ISSUE",
AM1920="Sharing","POWER ISSUE",
AM1920="Sites strategiques &amp; DataCenter","POWER ISSUE",
AM1920="Exclu","Exclu",
AM1920="SAT","TX ISSUE",
AM1920="SPARE-ISSUE","SPARE-ISSUE",
AM1920="Fiber CAmtel","TX ISSUE",
AM1920="Fiber AOF","TX ISSUE",
AM1920="Projet OCM (HUAWEI)","TRAVAUX-HUAWEI",
AM1920="Projet OCM (NOKIA)","TRAVAUX -NOKIA",
AM1920="ACCESS-ISSUE","ACCESS-ISSUE",
AM1920="Projet OCM (ZTE, NOKIA, autres projets)","TRAVAUX OCM",
AM1920="No root CAuse","No root cause",
AM1920="ODU HS","TX ISSUE",
AM1920="IP &amp; VLAN","TX ISSUE",
AM1920="Warehouse HUAWEI","SPARE-ISSUE",
AM1920="SPARE-HS","SPARE-ISSUE",
AM1920="Power Telco","RAN ISSUE",AM1920="no impacts","no impacts"
),"")</f>
        <v>no impacts</v>
      </c>
      <c r="AM1920" s="67" t="s">
        <v>5605</v>
      </c>
      <c r="AN1920" s="48" t="str" cm="1">
        <f t="array" ref="AN1920">IFERROR(_xlfn.IFS(
AM1920="MPR ISSUE","ACTIVE",
AM1920="BSS Hardware Issue","ACTIVE",
AM1920="Sites strategiques, MLL, Pylone, etc.","PASSIVE",
AM1920="AKTIVCO DEFAUT GE &amp; POWER Cabinet","PASSIVE",
AM1920="AKTIVCO Coupure ENEO &amp; Baisse de tension","PASSIVE",
AM1920="Coupure ENEO &amp; Baisse de tension","PASSIVE",
AM1920="Defaut GE &amp; POWER Cabinet","PASSIVE",
AM1920="Sharing","PASSIVE",
AM1920="Sites strategiques &amp; DataCenter","PASSIVE",
AM1920="Exclu","Exclu",
AM1920="SAT","ACTIVE",
AM1920="SPARE-ISSUE","SPARE-ISSUE",
AM1920="Fiber CAmtel","ACTIVE",
AM1920="Fiber AOF","ACTIVE",
AM1920="Projet OCM (HUAWEI)","PLANNED WORKS",
AM1920="Projet OCM (NOKIA)","PLANNED WORKS",
AM1920="ACCESS-ISSUE","ACCESS-ISSUE",
AM1920="Projet OCM (ZTE, NOKIA, autres projets)","PLANNED WORKS",
AM1920="No root CAuse","No root cause",
AM1920="ODU HS","ACTIVE",
AM1920="IP &amp; VLAN","ACTIVE",
AM1920="Warehouse HUAWEI","SPARE-ISSUE",
AM1920="SPARE-HS","SPARE-ISSUE",
AM1920="Power Telco","ACTIVE", AM1920="no impacts","no impacts"
),"")</f>
        <v>no impacts</v>
      </c>
      <c r="AO1920" s="93" t="s">
        <v>5537</v>
      </c>
      <c r="AP1920" s="101" t="str">
        <f t="shared" si="53"/>
        <v>NRD_256</v>
      </c>
      <c r="AR1920" s="17" t="s">
        <v>5537</v>
      </c>
      <c r="AS1920" s="7" t="s">
        <v>5537</v>
      </c>
      <c r="AT1920" s="6"/>
      <c r="AU1920" s="7"/>
      <c r="AV1920" s="3" t="s">
        <v>5537</v>
      </c>
      <c r="AW1920" s="18" t="s">
        <v>5537</v>
      </c>
      <c r="AX1920" s="18" t="s">
        <v>5537</v>
      </c>
      <c r="AY1920" s="18" t="s">
        <v>5537</v>
      </c>
      <c r="AZ1920" s="18" t="s">
        <v>5537</v>
      </c>
      <c r="BA1920" s="18" t="s">
        <v>5537</v>
      </c>
      <c r="BB1920" s="18" t="s">
        <v>5537</v>
      </c>
      <c r="BC1920" s="18" t="s">
        <v>5537</v>
      </c>
      <c r="BD1920" s="18" t="s">
        <v>5537</v>
      </c>
      <c r="BE1920" s="18" t="s">
        <v>5537</v>
      </c>
      <c r="BF1920" s="18" t="s">
        <v>5537</v>
      </c>
      <c r="BG1920" s="18" t="s">
        <v>5537</v>
      </c>
      <c r="BH1920" s="18" t="s">
        <v>5537</v>
      </c>
      <c r="BI1920" s="9" t="s">
        <v>5537</v>
      </c>
      <c r="BJ1920" s="14"/>
      <c r="BK1920" s="14" t="s">
        <v>5537</v>
      </c>
      <c r="BL1920" s="14" t="str">
        <f>_xlfn.XLOOKUP(B1920,'[4]cell downs 18042026 17h'!$B:$B,'[4]cell downs 18042026 17h'!$B:$B,"")</f>
        <v/>
      </c>
      <c r="BM1920" s="14" t="str">
        <f>_xlfn.XLOOKUP(B1920,'[5]Cells Huawei 19042026 15h'!$B:$B,'[5]Cells Huawei 19042026 15h'!$B:$B,"")</f>
        <v/>
      </c>
      <c r="BN1920" s="9" t="str">
        <f>_xlfn.XLOOKUP(B1920,'[6]cells down 19042026 9H40'!$B:$B,'[6]cells down 19042026 9H40'!$B:$B,"")</f>
        <v/>
      </c>
      <c r="BO1920" s="9" t="s">
        <v>5537</v>
      </c>
      <c r="BP1920" s="9" t="s">
        <v>5537</v>
      </c>
      <c r="BQ1920" s="115"/>
    </row>
    <row r="1921" spans="1:69" s="9" customFormat="1" x14ac:dyDescent="0.3">
      <c r="A1921" s="2" t="s">
        <v>4746</v>
      </c>
      <c r="B1921" s="8" t="s">
        <v>4747</v>
      </c>
      <c r="C1921" s="3" t="str">
        <f>_xlfn.XLOOKUP(B1921,'[1]daily break down'!$D:$D,'[1]daily break down'!$E:$E,"")</f>
        <v>CENTRE</v>
      </c>
      <c r="D1921" s="1" t="s">
        <v>11</v>
      </c>
      <c r="E1921" s="1" t="s">
        <v>12</v>
      </c>
      <c r="F1921" s="3" t="s">
        <v>37</v>
      </c>
      <c r="G1921" s="1" t="s">
        <v>4746</v>
      </c>
      <c r="H1921" s="34" t="str">
        <f>_xlfn.XLOOKUP(B1921,[2]CALCULATION!$B:$B,[2]CALCULATION!$H:$H,"")</f>
        <v>ZTE</v>
      </c>
      <c r="I1921" s="28">
        <v>0</v>
      </c>
      <c r="J1921" s="28">
        <v>0</v>
      </c>
      <c r="K1921" s="28">
        <v>0</v>
      </c>
      <c r="L1921" s="28">
        <v>0</v>
      </c>
      <c r="M1921" s="28">
        <v>0</v>
      </c>
      <c r="N1921" s="28">
        <v>0</v>
      </c>
      <c r="O1921" s="28">
        <v>0</v>
      </c>
      <c r="P1921" s="28">
        <v>0</v>
      </c>
      <c r="Q1921" s="28">
        <v>0</v>
      </c>
      <c r="R1921" s="28">
        <v>0</v>
      </c>
      <c r="S1921" s="94">
        <v>0</v>
      </c>
      <c r="T1921" s="94">
        <f>_xlfn.XLOOKUP(B1921,'[3]Nur des jours'!$B:$B,'[3]Nur des jours'!$U:$U,"")</f>
        <v>0</v>
      </c>
      <c r="U1921" s="94">
        <v>0</v>
      </c>
      <c r="V1921" s="94">
        <v>0</v>
      </c>
      <c r="W1921" s="94">
        <v>0</v>
      </c>
      <c r="X1921" s="94">
        <v>0</v>
      </c>
      <c r="Y1921" s="94">
        <v>0</v>
      </c>
      <c r="Z1921" s="94">
        <v>0</v>
      </c>
      <c r="AA1921" s="94">
        <v>0</v>
      </c>
      <c r="AB1921" s="94">
        <v>0</v>
      </c>
      <c r="AC1921" s="94">
        <f>_xlfn.XLOOKUP(B1921,'[3]Nur des jours'!$B:$B,'[3]Nur des jours'!$N:$N,"")</f>
        <v>0</v>
      </c>
      <c r="AD1921" s="94">
        <v>0</v>
      </c>
      <c r="AE1921" s="94">
        <v>0</v>
      </c>
      <c r="AF1921" s="94">
        <v>0</v>
      </c>
      <c r="AG1921" s="94">
        <v>0</v>
      </c>
      <c r="AH1921" s="94">
        <v>0</v>
      </c>
      <c r="AI1921" s="49" t="s">
        <v>6588</v>
      </c>
      <c r="AJ1921" s="49"/>
      <c r="AK1921" s="48" t="str" cm="1">
        <f t="array" ref="AK1921">IFERROR(_xlfn.IFS(
AM1921="MPR ISSUE","PDH",
AM1921="BSS Hardware Issue","BSS",
AM1921="Sites strategiques, MLL, Pylone, etc.","ENVTECH",
AM1921="AKTIVCO DEFAUT GE &amp; POWER Cabinet","AKTIVCO",
AM1921="AKTIVCO Coupure ENEO &amp; Baisse de tension","AKTIVCO GRID ONLY",
AM1921="Coupure ENEO &amp; Baisse de tension","IHS GRID ONLY",
AM1921="Defaut GE &amp; POWER Cabinet","IHS",
AM1921="Sharing","Partners",
AM1921="Sites strategiques &amp; DataCenter","SST &amp; DC",
AM1921="Exclu","Exclu",
AM1921="SAT","SAT",
AM1921="SPARE-ISSUE","SPARE-ISSUE",
AM1921="Fiber CAmtel","TRANS_FO_CAMTEL",
AM1921="Fiber AOF","Fiber AOF",
AM1921="Projet OCM (HUAWEI)","TRAVAUX-HUAWEI",
AM1921="Projet OCM (NOKIA)","TRAVAUX-NOKIA",
AM1921="ACCESS-ISSUE","ACCESS-ISSUE",
AM1921="Projet OCM (ZTE, NOKIA, autres projets)","TRAVAUX OCM",
AM1921="No root CAuse","No root cause",
AM1921="ODU HS","PDH",
AM1921="IP &amp; VLAN","PDH",
AM1921="Warehouse HUAWEI","SPARE-ISSUE",
AM1921="SPARE-HS","SPARE-ISSUE",
AM1921="Power Telco","BSS",AM1921="no impacts","no impacts"
),"")</f>
        <v>Exclu</v>
      </c>
      <c r="AL1921" s="48" t="str" cm="1">
        <f t="array" ref="AL1921">IFERROR(_xlfn.IFS(
AM1921="MPR ISSUE","TX ISSUE",
AM1921="BSS Hardware Issue","RAN ISSUE",
AM1921="Sites strategiques, MLL, Pylone, etc.","ENVTECH",
AM1921="AKTIVCO DEFAUT GE &amp; POWER Cabinet","POWER ISSUE",
AM1921="AKTIVCO Coupure ENEO &amp; Baisse de tension","POWER ISSUE",
AM1921="Coupure ENEO &amp; Baisse de tension","POWER ISSUE",
AM1921="Defaut GE &amp; POWER Cabinet","POWER ISSUE",
AM1921="Sharing","POWER ISSUE",
AM1921="Sites strategiques &amp; DataCenter","POWER ISSUE",
AM1921="Exclu","Exclu",
AM1921="SAT","TX ISSUE",
AM1921="SPARE-ISSUE","SPARE-ISSUE",
AM1921="Fiber CAmtel","TX ISSUE",
AM1921="Fiber AOF","TX ISSUE",
AM1921="Projet OCM (HUAWEI)","TRAVAUX-HUAWEI",
AM1921="Projet OCM (NOKIA)","TRAVAUX -NOKIA",
AM1921="ACCESS-ISSUE","ACCESS-ISSUE",
AM1921="Projet OCM (ZTE, NOKIA, autres projets)","TRAVAUX OCM",
AM1921="No root CAuse","No root cause",
AM1921="ODU HS","TX ISSUE",
AM1921="IP &amp; VLAN","TX ISSUE",
AM1921="Warehouse HUAWEI","SPARE-ISSUE",
AM1921="SPARE-HS","SPARE-ISSUE",
AM1921="Power Telco","RAN ISSUE",AM1921="no impacts","no impacts"
),"")</f>
        <v>Exclu</v>
      </c>
      <c r="AM1921" s="67" t="s">
        <v>6588</v>
      </c>
      <c r="AN1921" s="48" t="str" cm="1">
        <f t="array" ref="AN1921">IFERROR(_xlfn.IFS(
AM1921="MPR ISSUE","ACTIVE",
AM1921="BSS Hardware Issue","ACTIVE",
AM1921="Sites strategiques, MLL, Pylone, etc.","PASSIVE",
AM1921="AKTIVCO DEFAUT GE &amp; POWER Cabinet","PASSIVE",
AM1921="AKTIVCO Coupure ENEO &amp; Baisse de tension","PASSIVE",
AM1921="Coupure ENEO &amp; Baisse de tension","PASSIVE",
AM1921="Defaut GE &amp; POWER Cabinet","PASSIVE",
AM1921="Sharing","PASSIVE",
AM1921="Sites strategiques &amp; DataCenter","PASSIVE",
AM1921="Exclu","Exclu",
AM1921="SAT","ACTIVE",
AM1921="SPARE-ISSUE","SPARE-ISSUE",
AM1921="Fiber CAmtel","ACTIVE",
AM1921="Fiber AOF","ACTIVE",
AM1921="Projet OCM (HUAWEI)","PLANNED WORKS",
AM1921="Projet OCM (NOKIA)","PLANNED WORKS",
AM1921="ACCESS-ISSUE","ACCESS-ISSUE",
AM1921="Projet OCM (ZTE, NOKIA, autres projets)","PLANNED WORKS",
AM1921="No root CAuse","No root cause",
AM1921="ODU HS","ACTIVE",
AM1921="IP &amp; VLAN","ACTIVE",
AM1921="Warehouse HUAWEI","SPARE-ISSUE",
AM1921="SPARE-HS","SPARE-ISSUE",
AM1921="Power Telco","ACTIVE", AM1921="no impacts","no impacts"
),"")</f>
        <v>Exclu</v>
      </c>
      <c r="AO1921" s="93" t="s">
        <v>5537</v>
      </c>
      <c r="AP1921" s="101" t="str">
        <f t="shared" si="53"/>
        <v>CTR_202</v>
      </c>
      <c r="AR1921" s="17" t="s">
        <v>5537</v>
      </c>
      <c r="AS1921" s="7" t="s">
        <v>5537</v>
      </c>
      <c r="AT1921" s="6"/>
      <c r="AU1921" s="7"/>
      <c r="AV1921" s="3" t="s">
        <v>5537</v>
      </c>
      <c r="AW1921" s="18" t="s">
        <v>5537</v>
      </c>
      <c r="AX1921" s="18" t="s">
        <v>5537</v>
      </c>
      <c r="AY1921" s="18" t="s">
        <v>5537</v>
      </c>
      <c r="AZ1921" s="18" t="s">
        <v>5537</v>
      </c>
      <c r="BA1921" s="18" t="s">
        <v>5537</v>
      </c>
      <c r="BB1921" s="18" t="s">
        <v>5537</v>
      </c>
      <c r="BC1921" s="18" t="s">
        <v>5537</v>
      </c>
      <c r="BD1921" s="18" t="s">
        <v>5537</v>
      </c>
      <c r="BE1921" s="18" t="s">
        <v>5537</v>
      </c>
      <c r="BF1921" s="18" t="s">
        <v>5537</v>
      </c>
      <c r="BG1921" s="18" t="s">
        <v>5537</v>
      </c>
      <c r="BH1921" s="18" t="s">
        <v>5537</v>
      </c>
      <c r="BI1921" s="9" t="s">
        <v>5537</v>
      </c>
      <c r="BJ1921" s="14"/>
      <c r="BK1921" s="14" t="s">
        <v>5537</v>
      </c>
      <c r="BL1921" s="14" t="str">
        <f>_xlfn.XLOOKUP(B1921,'[4]cell downs 18042026 17h'!$B:$B,'[4]cell downs 18042026 17h'!$B:$B,"")</f>
        <v/>
      </c>
      <c r="BM1921" s="14" t="str">
        <f>_xlfn.XLOOKUP(B1921,'[5]Cells Huawei 19042026 15h'!$B:$B,'[5]Cells Huawei 19042026 15h'!$B:$B,"")</f>
        <v/>
      </c>
      <c r="BN1921" s="9" t="str">
        <f>_xlfn.XLOOKUP(B1921,'[6]cells down 19042026 9H40'!$B:$B,'[6]cells down 19042026 9H40'!$B:$B,"")</f>
        <v/>
      </c>
      <c r="BO1921" s="9" t="s">
        <v>4747</v>
      </c>
      <c r="BP1921" s="9" t="s">
        <v>154</v>
      </c>
      <c r="BQ1921" s="115"/>
    </row>
    <row r="1922" spans="1:69" s="9" customFormat="1" x14ac:dyDescent="0.3">
      <c r="A1922" s="1" t="s">
        <v>4748</v>
      </c>
      <c r="B1922" s="8" t="s">
        <v>4749</v>
      </c>
      <c r="C1922" s="3" t="str">
        <f>_xlfn.XLOOKUP(B1922,'[1]daily break down'!$D:$D,'[1]daily break down'!$E:$E,"")</f>
        <v>CENTRE</v>
      </c>
      <c r="D1922" s="1" t="s">
        <v>11</v>
      </c>
      <c r="E1922" s="1" t="s">
        <v>12</v>
      </c>
      <c r="F1922" s="3" t="s">
        <v>37</v>
      </c>
      <c r="G1922" s="1" t="s">
        <v>4748</v>
      </c>
      <c r="H1922" s="34" t="str">
        <f>_xlfn.XLOOKUP(B1922,[2]CALCULATION!$B:$B,[2]CALCULATION!$H:$H,"")</f>
        <v>ZTE</v>
      </c>
      <c r="I1922" s="28">
        <v>0</v>
      </c>
      <c r="J1922" s="28">
        <v>0</v>
      </c>
      <c r="K1922" s="28">
        <v>0</v>
      </c>
      <c r="L1922" s="28">
        <v>0</v>
      </c>
      <c r="M1922" s="28">
        <v>0</v>
      </c>
      <c r="N1922" s="28">
        <v>0</v>
      </c>
      <c r="O1922" s="28">
        <v>0</v>
      </c>
      <c r="P1922" s="28">
        <v>0</v>
      </c>
      <c r="Q1922" s="28">
        <v>0</v>
      </c>
      <c r="R1922" s="28">
        <v>0</v>
      </c>
      <c r="S1922" s="94">
        <v>0</v>
      </c>
      <c r="T1922" s="94">
        <f>_xlfn.XLOOKUP(B1922,'[3]Nur des jours'!$B:$B,'[3]Nur des jours'!$U:$U,"")</f>
        <v>0</v>
      </c>
      <c r="U1922" s="94">
        <v>0</v>
      </c>
      <c r="V1922" s="94">
        <v>0</v>
      </c>
      <c r="W1922" s="94">
        <v>0</v>
      </c>
      <c r="X1922" s="94">
        <v>0</v>
      </c>
      <c r="Y1922" s="94">
        <v>0</v>
      </c>
      <c r="Z1922" s="94">
        <v>0</v>
      </c>
      <c r="AA1922" s="94">
        <v>0</v>
      </c>
      <c r="AB1922" s="94">
        <v>0</v>
      </c>
      <c r="AC1922" s="94">
        <f>_xlfn.XLOOKUP(B1922,'[3]Nur des jours'!$B:$B,'[3]Nur des jours'!$N:$N,"")</f>
        <v>0</v>
      </c>
      <c r="AD1922" s="94">
        <v>0</v>
      </c>
      <c r="AE1922" s="94">
        <v>0</v>
      </c>
      <c r="AF1922" s="94">
        <v>0</v>
      </c>
      <c r="AG1922" s="94">
        <v>0</v>
      </c>
      <c r="AH1922" s="94">
        <v>0</v>
      </c>
      <c r="AI1922" s="49" t="s">
        <v>6588</v>
      </c>
      <c r="AJ1922" s="49"/>
      <c r="AK1922" s="48" t="str" cm="1">
        <f t="array" ref="AK1922">IFERROR(_xlfn.IFS(
AM1922="MPR ISSUE","PDH",
AM1922="BSS Hardware Issue","BSS",
AM1922="Sites strategiques, MLL, Pylone, etc.","ENVTECH",
AM1922="AKTIVCO DEFAUT GE &amp; POWER Cabinet","AKTIVCO",
AM1922="AKTIVCO Coupure ENEO &amp; Baisse de tension","AKTIVCO GRID ONLY",
AM1922="Coupure ENEO &amp; Baisse de tension","IHS GRID ONLY",
AM1922="Defaut GE &amp; POWER Cabinet","IHS",
AM1922="Sharing","Partners",
AM1922="Sites strategiques &amp; DataCenter","SST &amp; DC",
AM1922="Exclu","Exclu",
AM1922="SAT","SAT",
AM1922="SPARE-ISSUE","SPARE-ISSUE",
AM1922="Fiber CAmtel","TRANS_FO_CAMTEL",
AM1922="Fiber AOF","Fiber AOF",
AM1922="Projet OCM (HUAWEI)","TRAVAUX-HUAWEI",
AM1922="Projet OCM (NOKIA)","TRAVAUX-NOKIA",
AM1922="ACCESS-ISSUE","ACCESS-ISSUE",
AM1922="Projet OCM (ZTE, NOKIA, autres projets)","TRAVAUX OCM",
AM1922="No root CAuse","No root cause",
AM1922="ODU HS","PDH",
AM1922="IP &amp; VLAN","PDH",
AM1922="Warehouse HUAWEI","SPARE-ISSUE",
AM1922="SPARE-HS","SPARE-ISSUE",
AM1922="Power Telco","BSS",AM1922="no impacts","no impacts"
),"")</f>
        <v>Exclu</v>
      </c>
      <c r="AL1922" s="48" t="str" cm="1">
        <f t="array" ref="AL1922">IFERROR(_xlfn.IFS(
AM1922="MPR ISSUE","TX ISSUE",
AM1922="BSS Hardware Issue","RAN ISSUE",
AM1922="Sites strategiques, MLL, Pylone, etc.","ENVTECH",
AM1922="AKTIVCO DEFAUT GE &amp; POWER Cabinet","POWER ISSUE",
AM1922="AKTIVCO Coupure ENEO &amp; Baisse de tension","POWER ISSUE",
AM1922="Coupure ENEO &amp; Baisse de tension","POWER ISSUE",
AM1922="Defaut GE &amp; POWER Cabinet","POWER ISSUE",
AM1922="Sharing","POWER ISSUE",
AM1922="Sites strategiques &amp; DataCenter","POWER ISSUE",
AM1922="Exclu","Exclu",
AM1922="SAT","TX ISSUE",
AM1922="SPARE-ISSUE","SPARE-ISSUE",
AM1922="Fiber CAmtel","TX ISSUE",
AM1922="Fiber AOF","TX ISSUE",
AM1922="Projet OCM (HUAWEI)","TRAVAUX-HUAWEI",
AM1922="Projet OCM (NOKIA)","TRAVAUX -NOKIA",
AM1922="ACCESS-ISSUE","ACCESS-ISSUE",
AM1922="Projet OCM (ZTE, NOKIA, autres projets)","TRAVAUX OCM",
AM1922="No root CAuse","No root cause",
AM1922="ODU HS","TX ISSUE",
AM1922="IP &amp; VLAN","TX ISSUE",
AM1922="Warehouse HUAWEI","SPARE-ISSUE",
AM1922="SPARE-HS","SPARE-ISSUE",
AM1922="Power Telco","RAN ISSUE",AM1922="no impacts","no impacts"
),"")</f>
        <v>Exclu</v>
      </c>
      <c r="AM1922" s="67" t="s">
        <v>6588</v>
      </c>
      <c r="AN1922" s="48" t="str" cm="1">
        <f t="array" ref="AN1922">IFERROR(_xlfn.IFS(
AM1922="MPR ISSUE","ACTIVE",
AM1922="BSS Hardware Issue","ACTIVE",
AM1922="Sites strategiques, MLL, Pylone, etc.","PASSIVE",
AM1922="AKTIVCO DEFAUT GE &amp; POWER Cabinet","PASSIVE",
AM1922="AKTIVCO Coupure ENEO &amp; Baisse de tension","PASSIVE",
AM1922="Coupure ENEO &amp; Baisse de tension","PASSIVE",
AM1922="Defaut GE &amp; POWER Cabinet","PASSIVE",
AM1922="Sharing","PASSIVE",
AM1922="Sites strategiques &amp; DataCenter","PASSIVE",
AM1922="Exclu","Exclu",
AM1922="SAT","ACTIVE",
AM1922="SPARE-ISSUE","SPARE-ISSUE",
AM1922="Fiber CAmtel","ACTIVE",
AM1922="Fiber AOF","ACTIVE",
AM1922="Projet OCM (HUAWEI)","PLANNED WORKS",
AM1922="Projet OCM (NOKIA)","PLANNED WORKS",
AM1922="ACCESS-ISSUE","ACCESS-ISSUE",
AM1922="Projet OCM (ZTE, NOKIA, autres projets)","PLANNED WORKS",
AM1922="No root CAuse","No root cause",
AM1922="ODU HS","ACTIVE",
AM1922="IP &amp; VLAN","ACTIVE",
AM1922="Warehouse HUAWEI","SPARE-ISSUE",
AM1922="SPARE-HS","SPARE-ISSUE",
AM1922="Power Telco","ACTIVE", AM1922="no impacts","no impacts"
),"")</f>
        <v>Exclu</v>
      </c>
      <c r="AO1922" s="93" t="s">
        <v>5537</v>
      </c>
      <c r="AP1922" s="101" t="str">
        <f t="shared" si="53"/>
        <v>CTR_205</v>
      </c>
      <c r="AR1922" s="17" t="s">
        <v>5537</v>
      </c>
      <c r="AS1922" s="7" t="s">
        <v>5537</v>
      </c>
      <c r="AT1922" s="6"/>
      <c r="AU1922" s="7"/>
      <c r="AV1922" s="3" t="s">
        <v>5537</v>
      </c>
      <c r="AW1922" s="18" t="s">
        <v>5537</v>
      </c>
      <c r="AX1922" s="18" t="s">
        <v>5537</v>
      </c>
      <c r="AY1922" s="18" t="s">
        <v>5537</v>
      </c>
      <c r="AZ1922" s="18" t="s">
        <v>5537</v>
      </c>
      <c r="BA1922" s="18" t="s">
        <v>5537</v>
      </c>
      <c r="BB1922" s="18" t="s">
        <v>5537</v>
      </c>
      <c r="BC1922" s="18" t="s">
        <v>5537</v>
      </c>
      <c r="BD1922" s="18" t="s">
        <v>5537</v>
      </c>
      <c r="BE1922" s="18" t="s">
        <v>5537</v>
      </c>
      <c r="BF1922" s="18" t="s">
        <v>5537</v>
      </c>
      <c r="BG1922" s="18" t="s">
        <v>5537</v>
      </c>
      <c r="BH1922" s="18" t="s">
        <v>5537</v>
      </c>
      <c r="BI1922" s="9" t="s">
        <v>5537</v>
      </c>
      <c r="BJ1922" s="14"/>
      <c r="BK1922" s="14" t="s">
        <v>5537</v>
      </c>
      <c r="BL1922" s="14" t="str">
        <f>_xlfn.XLOOKUP(B1922,'[4]cell downs 18042026 17h'!$B:$B,'[4]cell downs 18042026 17h'!$B:$B,"")</f>
        <v/>
      </c>
      <c r="BM1922" s="14" t="str">
        <f>_xlfn.XLOOKUP(B1922,'[5]Cells Huawei 19042026 15h'!$B:$B,'[5]Cells Huawei 19042026 15h'!$B:$B,"")</f>
        <v/>
      </c>
      <c r="BN1922" s="9" t="str">
        <f>_xlfn.XLOOKUP(B1922,'[6]cells down 19042026 9H40'!$B:$B,'[6]cells down 19042026 9H40'!$B:$B,"")</f>
        <v/>
      </c>
      <c r="BO1922" s="9" t="s">
        <v>4749</v>
      </c>
      <c r="BP1922" s="9" t="s">
        <v>154</v>
      </c>
      <c r="BQ1922" s="115"/>
    </row>
    <row r="1923" spans="1:69" s="9" customFormat="1" x14ac:dyDescent="0.3">
      <c r="A1923" s="1" t="s">
        <v>4850</v>
      </c>
      <c r="B1923" s="8" t="s">
        <v>4851</v>
      </c>
      <c r="C1923" s="3" t="str">
        <f>_xlfn.XLOOKUP(B1923,'[1]daily break down'!$D:$D,'[1]daily break down'!$E:$E,"")</f>
        <v>SUD-OUEST</v>
      </c>
      <c r="D1923" s="1"/>
      <c r="E1923" s="1"/>
      <c r="F1923" s="3" t="s">
        <v>13</v>
      </c>
      <c r="G1923" s="1" t="s">
        <v>4852</v>
      </c>
      <c r="H1923" s="33" t="str">
        <f>_xlfn.XLOOKUP(B1923,[2]CALCULATION!$B:$B,[2]CALCULATION!$H:$H,"")</f>
        <v>NOKIA</v>
      </c>
      <c r="I1923" s="28">
        <v>0</v>
      </c>
      <c r="J1923" s="28">
        <v>0</v>
      </c>
      <c r="K1923" s="28">
        <v>0</v>
      </c>
      <c r="L1923" s="28">
        <v>0</v>
      </c>
      <c r="M1923" s="28">
        <v>0</v>
      </c>
      <c r="N1923" s="28">
        <v>0</v>
      </c>
      <c r="O1923" s="28">
        <v>0</v>
      </c>
      <c r="P1923" s="28">
        <v>0</v>
      </c>
      <c r="Q1923" s="28">
        <v>0</v>
      </c>
      <c r="R1923" s="28">
        <v>0</v>
      </c>
      <c r="S1923" s="94">
        <v>0</v>
      </c>
      <c r="T1923" s="94">
        <f>_xlfn.XLOOKUP(B1923,'[3]Nur des jours'!$B:$B,'[3]Nur des jours'!$U:$U,"")</f>
        <v>0</v>
      </c>
      <c r="U1923" s="94">
        <v>0</v>
      </c>
      <c r="V1923" s="94">
        <v>0</v>
      </c>
      <c r="W1923" s="94">
        <v>0</v>
      </c>
      <c r="X1923" s="94">
        <v>0</v>
      </c>
      <c r="Y1923" s="94">
        <v>0</v>
      </c>
      <c r="Z1923" s="94">
        <v>0</v>
      </c>
      <c r="AA1923" s="94">
        <v>0</v>
      </c>
      <c r="AB1923" s="94">
        <v>0</v>
      </c>
      <c r="AC1923" s="94">
        <f>_xlfn.XLOOKUP(B1923,'[3]Nur des jours'!$B:$B,'[3]Nur des jours'!$N:$N,"")</f>
        <v>0</v>
      </c>
      <c r="AD1923" s="94">
        <v>0</v>
      </c>
      <c r="AE1923" s="94">
        <v>0</v>
      </c>
      <c r="AF1923" s="94">
        <v>0</v>
      </c>
      <c r="AG1923" s="94">
        <v>0</v>
      </c>
      <c r="AH1923" s="94">
        <v>0</v>
      </c>
      <c r="AI1923" s="49" t="s">
        <v>6588</v>
      </c>
      <c r="AJ1923" s="49"/>
      <c r="AK1923" s="48" t="str" cm="1">
        <f t="array" ref="AK1923">IFERROR(_xlfn.IFS(
AM1923="MPR ISSUE","PDH",
AM1923="BSS Hardware Issue","BSS",
AM1923="Sites strategiques, MLL, Pylone, etc.","ENVTECH",
AM1923="AKTIVCO DEFAUT GE &amp; POWER Cabinet","AKTIVCO",
AM1923="AKTIVCO Coupure ENEO &amp; Baisse de tension","AKTIVCO GRID ONLY",
AM1923="Coupure ENEO &amp; Baisse de tension","IHS GRID ONLY",
AM1923="Defaut GE &amp; POWER Cabinet","IHS",
AM1923="Sharing","Partners",
AM1923="Sites strategiques &amp; DataCenter","SST &amp; DC",
AM1923="Exclu","Exclu",
AM1923="SAT","SAT",
AM1923="SPARE-ISSUE","SPARE-ISSUE",
AM1923="Fiber CAmtel","TRANS_FO_CAMTEL",
AM1923="Fiber AOF","Fiber AOF",
AM1923="Projet OCM (HUAWEI)","TRAVAUX-HUAWEI",
AM1923="Projet OCM (NOKIA)","TRAVAUX-NOKIA",
AM1923="ACCESS-ISSUE","ACCESS-ISSUE",
AM1923="Projet OCM (ZTE, NOKIA, autres projets)","TRAVAUX OCM",
AM1923="No root CAuse","No root cause",
AM1923="ODU HS","PDH",
AM1923="IP &amp; VLAN","PDH",
AM1923="Warehouse HUAWEI","SPARE-ISSUE",
AM1923="SPARE-HS","SPARE-ISSUE",
AM1923="Power Telco","BSS",AM1923="no impacts","no impacts"
),"")</f>
        <v>Exclu</v>
      </c>
      <c r="AL1923" s="48" t="str" cm="1">
        <f t="array" ref="AL1923">IFERROR(_xlfn.IFS(
AM1923="MPR ISSUE","TX ISSUE",
AM1923="BSS Hardware Issue","RAN ISSUE",
AM1923="Sites strategiques, MLL, Pylone, etc.","ENVTECH",
AM1923="AKTIVCO DEFAUT GE &amp; POWER Cabinet","POWER ISSUE",
AM1923="AKTIVCO Coupure ENEO &amp; Baisse de tension","POWER ISSUE",
AM1923="Coupure ENEO &amp; Baisse de tension","POWER ISSUE",
AM1923="Defaut GE &amp; POWER Cabinet","POWER ISSUE",
AM1923="Sharing","POWER ISSUE",
AM1923="Sites strategiques &amp; DataCenter","POWER ISSUE",
AM1923="Exclu","Exclu",
AM1923="SAT","TX ISSUE",
AM1923="SPARE-ISSUE","SPARE-ISSUE",
AM1923="Fiber CAmtel","TX ISSUE",
AM1923="Fiber AOF","TX ISSUE",
AM1923="Projet OCM (HUAWEI)","TRAVAUX-HUAWEI",
AM1923="Projet OCM (NOKIA)","TRAVAUX -NOKIA",
AM1923="ACCESS-ISSUE","ACCESS-ISSUE",
AM1923="Projet OCM (ZTE, NOKIA, autres projets)","TRAVAUX OCM",
AM1923="No root CAuse","No root cause",
AM1923="ODU HS","TX ISSUE",
AM1923="IP &amp; VLAN","TX ISSUE",
AM1923="Warehouse HUAWEI","SPARE-ISSUE",
AM1923="SPARE-HS","SPARE-ISSUE",
AM1923="Power Telco","RAN ISSUE",AM1923="no impacts","no impacts"
),"")</f>
        <v>Exclu</v>
      </c>
      <c r="AM1923" s="67" t="s">
        <v>6588</v>
      </c>
      <c r="AN1923" s="48" t="str" cm="1">
        <f t="array" ref="AN1923">IFERROR(_xlfn.IFS(
AM1923="MPR ISSUE","ACTIVE",
AM1923="BSS Hardware Issue","ACTIVE",
AM1923="Sites strategiques, MLL, Pylone, etc.","PASSIVE",
AM1923="AKTIVCO DEFAUT GE &amp; POWER Cabinet","PASSIVE",
AM1923="AKTIVCO Coupure ENEO &amp; Baisse de tension","PASSIVE",
AM1923="Coupure ENEO &amp; Baisse de tension","PASSIVE",
AM1923="Defaut GE &amp; POWER Cabinet","PASSIVE",
AM1923="Sharing","PASSIVE",
AM1923="Sites strategiques &amp; DataCenter","PASSIVE",
AM1923="Exclu","Exclu",
AM1923="SAT","ACTIVE",
AM1923="SPARE-ISSUE","SPARE-ISSUE",
AM1923="Fiber CAmtel","ACTIVE",
AM1923="Fiber AOF","ACTIVE",
AM1923="Projet OCM (HUAWEI)","PLANNED WORKS",
AM1923="Projet OCM (NOKIA)","PLANNED WORKS",
AM1923="ACCESS-ISSUE","ACCESS-ISSUE",
AM1923="Projet OCM (ZTE, NOKIA, autres projets)","PLANNED WORKS",
AM1923="No root CAuse","No root cause",
AM1923="ODU HS","ACTIVE",
AM1923="IP &amp; VLAN","ACTIVE",
AM1923="Warehouse HUAWEI","SPARE-ISSUE",
AM1923="SPARE-HS","SPARE-ISSUE",
AM1923="Power Telco","ACTIVE", AM1923="no impacts","no impacts"
),"")</f>
        <v>Exclu</v>
      </c>
      <c r="AO1923" s="93" t="s">
        <v>5537</v>
      </c>
      <c r="AP1923" s="101" t="str">
        <f t="shared" si="53"/>
        <v>SUO_168</v>
      </c>
      <c r="AR1923" s="17" t="s">
        <v>5537</v>
      </c>
      <c r="AS1923" s="7" t="s">
        <v>5537</v>
      </c>
      <c r="AT1923" s="6"/>
      <c r="AU1923" s="7"/>
      <c r="AV1923" s="3" t="s">
        <v>5537</v>
      </c>
      <c r="AW1923" s="18" t="s">
        <v>5537</v>
      </c>
      <c r="AX1923" s="18" t="s">
        <v>5537</v>
      </c>
      <c r="AY1923" s="18" t="s">
        <v>5537</v>
      </c>
      <c r="AZ1923" s="18" t="s">
        <v>5537</v>
      </c>
      <c r="BA1923" s="18" t="s">
        <v>5537</v>
      </c>
      <c r="BB1923" s="18" t="s">
        <v>5537</v>
      </c>
      <c r="BC1923" s="18" t="s">
        <v>5537</v>
      </c>
      <c r="BD1923" s="18" t="s">
        <v>5537</v>
      </c>
      <c r="BE1923" s="18" t="s">
        <v>5537</v>
      </c>
      <c r="BF1923" s="18" t="s">
        <v>5537</v>
      </c>
      <c r="BG1923" s="18" t="s">
        <v>5537</v>
      </c>
      <c r="BH1923" s="18" t="s">
        <v>5537</v>
      </c>
      <c r="BI1923" s="9" t="s">
        <v>5537</v>
      </c>
      <c r="BJ1923" s="14"/>
      <c r="BK1923" s="14" t="s">
        <v>5537</v>
      </c>
      <c r="BL1923" s="14" t="str">
        <f>_xlfn.XLOOKUP(B1923,'[4]cell downs 18042026 17h'!$B:$B,'[4]cell downs 18042026 17h'!$B:$B,"")</f>
        <v/>
      </c>
      <c r="BM1923" s="14" t="str">
        <f>_xlfn.XLOOKUP(B1923,'[5]Cells Huawei 19042026 15h'!$B:$B,'[5]Cells Huawei 19042026 15h'!$B:$B,"")</f>
        <v/>
      </c>
      <c r="BN1923" s="9" t="str">
        <f>_xlfn.XLOOKUP(B1923,'[6]cells down 19042026 9H40'!$B:$B,'[6]cells down 19042026 9H40'!$B:$B,"")</f>
        <v/>
      </c>
      <c r="BO1923" s="9" t="s">
        <v>5537</v>
      </c>
      <c r="BP1923" s="9" t="s">
        <v>12</v>
      </c>
      <c r="BQ1923" s="115"/>
    </row>
    <row r="1924" spans="1:69" s="9" customFormat="1" x14ac:dyDescent="0.3">
      <c r="A1924" s="1" t="s">
        <v>4754</v>
      </c>
      <c r="B1924" s="8" t="s">
        <v>4755</v>
      </c>
      <c r="C1924" s="3" t="str">
        <f>_xlfn.XLOOKUP(B1924,'[1]daily break down'!$D:$D,'[1]daily break down'!$E:$E,"")</f>
        <v>CENTRE</v>
      </c>
      <c r="D1924" s="1" t="s">
        <v>11</v>
      </c>
      <c r="E1924" s="1" t="s">
        <v>12</v>
      </c>
      <c r="F1924" s="3" t="s">
        <v>37</v>
      </c>
      <c r="G1924" s="1" t="s">
        <v>4754</v>
      </c>
      <c r="H1924" s="34" t="str">
        <f>_xlfn.XLOOKUP(B1924,[2]CALCULATION!$B:$B,[2]CALCULATION!$H:$H,"")</f>
        <v>ZTE</v>
      </c>
      <c r="I1924" s="28">
        <v>0</v>
      </c>
      <c r="J1924" s="28">
        <v>0</v>
      </c>
      <c r="K1924" s="28">
        <v>0</v>
      </c>
      <c r="L1924" s="28">
        <v>0</v>
      </c>
      <c r="M1924" s="28">
        <v>0</v>
      </c>
      <c r="N1924" s="28">
        <v>0</v>
      </c>
      <c r="O1924" s="28">
        <v>0</v>
      </c>
      <c r="P1924" s="28">
        <v>0</v>
      </c>
      <c r="Q1924" s="28">
        <v>0</v>
      </c>
      <c r="R1924" s="28">
        <v>0</v>
      </c>
      <c r="S1924" s="94">
        <v>0</v>
      </c>
      <c r="T1924" s="94">
        <f>_xlfn.XLOOKUP(B1924,'[3]Nur des jours'!$B:$B,'[3]Nur des jours'!$U:$U,"")</f>
        <v>0</v>
      </c>
      <c r="U1924" s="94">
        <v>0</v>
      </c>
      <c r="V1924" s="94">
        <v>0</v>
      </c>
      <c r="W1924" s="94">
        <v>0</v>
      </c>
      <c r="X1924" s="94">
        <v>0</v>
      </c>
      <c r="Y1924" s="94">
        <v>0</v>
      </c>
      <c r="Z1924" s="94">
        <v>0</v>
      </c>
      <c r="AA1924" s="94">
        <v>0</v>
      </c>
      <c r="AB1924" s="94">
        <v>0</v>
      </c>
      <c r="AC1924" s="94">
        <f>_xlfn.XLOOKUP(B1924,'[3]Nur des jours'!$B:$B,'[3]Nur des jours'!$N:$N,"")</f>
        <v>0</v>
      </c>
      <c r="AD1924" s="94">
        <v>0</v>
      </c>
      <c r="AE1924" s="94">
        <v>0</v>
      </c>
      <c r="AF1924" s="94">
        <v>0</v>
      </c>
      <c r="AG1924" s="94">
        <v>0</v>
      </c>
      <c r="AH1924" s="94">
        <v>0</v>
      </c>
      <c r="AI1924" s="49" t="s">
        <v>6588</v>
      </c>
      <c r="AJ1924" s="49"/>
      <c r="AK1924" s="48" t="str" cm="1">
        <f t="array" ref="AK1924">IFERROR(_xlfn.IFS(
AM1924="MPR ISSUE","PDH",
AM1924="BSS Hardware Issue","BSS",
AM1924="Sites strategiques, MLL, Pylone, etc.","ENVTECH",
AM1924="AKTIVCO DEFAUT GE &amp; POWER Cabinet","AKTIVCO",
AM1924="AKTIVCO Coupure ENEO &amp; Baisse de tension","AKTIVCO GRID ONLY",
AM1924="Coupure ENEO &amp; Baisse de tension","IHS GRID ONLY",
AM1924="Defaut GE &amp; POWER Cabinet","IHS",
AM1924="Sharing","Partners",
AM1924="Sites strategiques &amp; DataCenter","SST &amp; DC",
AM1924="Exclu","Exclu",
AM1924="SAT","SAT",
AM1924="SPARE-ISSUE","SPARE-ISSUE",
AM1924="Fiber CAmtel","TRANS_FO_CAMTEL",
AM1924="Fiber AOF","Fiber AOF",
AM1924="Projet OCM (HUAWEI)","TRAVAUX-HUAWEI",
AM1924="Projet OCM (NOKIA)","TRAVAUX-NOKIA",
AM1924="ACCESS-ISSUE","ACCESS-ISSUE",
AM1924="Projet OCM (ZTE, NOKIA, autres projets)","TRAVAUX OCM",
AM1924="No root CAuse","No root cause",
AM1924="ODU HS","PDH",
AM1924="IP &amp; VLAN","PDH",
AM1924="Warehouse HUAWEI","SPARE-ISSUE",
AM1924="SPARE-HS","SPARE-ISSUE",
AM1924="Power Telco","BSS",AM1924="no impacts","no impacts"
),"")</f>
        <v>Exclu</v>
      </c>
      <c r="AL1924" s="48" t="str" cm="1">
        <f t="array" ref="AL1924">IFERROR(_xlfn.IFS(
AM1924="MPR ISSUE","TX ISSUE",
AM1924="BSS Hardware Issue","RAN ISSUE",
AM1924="Sites strategiques, MLL, Pylone, etc.","ENVTECH",
AM1924="AKTIVCO DEFAUT GE &amp; POWER Cabinet","POWER ISSUE",
AM1924="AKTIVCO Coupure ENEO &amp; Baisse de tension","POWER ISSUE",
AM1924="Coupure ENEO &amp; Baisse de tension","POWER ISSUE",
AM1924="Defaut GE &amp; POWER Cabinet","POWER ISSUE",
AM1924="Sharing","POWER ISSUE",
AM1924="Sites strategiques &amp; DataCenter","POWER ISSUE",
AM1924="Exclu","Exclu",
AM1924="SAT","TX ISSUE",
AM1924="SPARE-ISSUE","SPARE-ISSUE",
AM1924="Fiber CAmtel","TX ISSUE",
AM1924="Fiber AOF","TX ISSUE",
AM1924="Projet OCM (HUAWEI)","TRAVAUX-HUAWEI",
AM1924="Projet OCM (NOKIA)","TRAVAUX -NOKIA",
AM1924="ACCESS-ISSUE","ACCESS-ISSUE",
AM1924="Projet OCM (ZTE, NOKIA, autres projets)","TRAVAUX OCM",
AM1924="No root CAuse","No root cause",
AM1924="ODU HS","TX ISSUE",
AM1924="IP &amp; VLAN","TX ISSUE",
AM1924="Warehouse HUAWEI","SPARE-ISSUE",
AM1924="SPARE-HS","SPARE-ISSUE",
AM1924="Power Telco","RAN ISSUE",AM1924="no impacts","no impacts"
),"")</f>
        <v>Exclu</v>
      </c>
      <c r="AM1924" s="67" t="s">
        <v>6588</v>
      </c>
      <c r="AN1924" s="48" t="str" cm="1">
        <f t="array" ref="AN1924">IFERROR(_xlfn.IFS(
AM1924="MPR ISSUE","ACTIVE",
AM1924="BSS Hardware Issue","ACTIVE",
AM1924="Sites strategiques, MLL, Pylone, etc.","PASSIVE",
AM1924="AKTIVCO DEFAUT GE &amp; POWER Cabinet","PASSIVE",
AM1924="AKTIVCO Coupure ENEO &amp; Baisse de tension","PASSIVE",
AM1924="Coupure ENEO &amp; Baisse de tension","PASSIVE",
AM1924="Defaut GE &amp; POWER Cabinet","PASSIVE",
AM1924="Sharing","PASSIVE",
AM1924="Sites strategiques &amp; DataCenter","PASSIVE",
AM1924="Exclu","Exclu",
AM1924="SAT","ACTIVE",
AM1924="SPARE-ISSUE","SPARE-ISSUE",
AM1924="Fiber CAmtel","ACTIVE",
AM1924="Fiber AOF","ACTIVE",
AM1924="Projet OCM (HUAWEI)","PLANNED WORKS",
AM1924="Projet OCM (NOKIA)","PLANNED WORKS",
AM1924="ACCESS-ISSUE","ACCESS-ISSUE",
AM1924="Projet OCM (ZTE, NOKIA, autres projets)","PLANNED WORKS",
AM1924="No root CAuse","No root cause",
AM1924="ODU HS","ACTIVE",
AM1924="IP &amp; VLAN","ACTIVE",
AM1924="Warehouse HUAWEI","SPARE-ISSUE",
AM1924="SPARE-HS","SPARE-ISSUE",
AM1924="Power Telco","ACTIVE", AM1924="no impacts","no impacts"
),"")</f>
        <v>Exclu</v>
      </c>
      <c r="AO1924" s="93" t="s">
        <v>5537</v>
      </c>
      <c r="AP1924" s="101" t="str">
        <f t="shared" si="53"/>
        <v>CTR_201</v>
      </c>
      <c r="AR1924" s="17" t="s">
        <v>5537</v>
      </c>
      <c r="AS1924" s="7" t="s">
        <v>5537</v>
      </c>
      <c r="AT1924" s="6"/>
      <c r="AU1924" s="7"/>
      <c r="AV1924" s="3" t="s">
        <v>5537</v>
      </c>
      <c r="AW1924" s="18" t="s">
        <v>5537</v>
      </c>
      <c r="AX1924" s="18" t="s">
        <v>5537</v>
      </c>
      <c r="AY1924" s="18" t="s">
        <v>5537</v>
      </c>
      <c r="AZ1924" s="18" t="s">
        <v>5537</v>
      </c>
      <c r="BA1924" s="18" t="s">
        <v>5537</v>
      </c>
      <c r="BB1924" s="18" t="s">
        <v>5537</v>
      </c>
      <c r="BC1924" s="18" t="s">
        <v>5537</v>
      </c>
      <c r="BD1924" s="18" t="s">
        <v>5537</v>
      </c>
      <c r="BE1924" s="18" t="s">
        <v>5537</v>
      </c>
      <c r="BF1924" s="18" t="s">
        <v>5537</v>
      </c>
      <c r="BG1924" s="18" t="s">
        <v>5537</v>
      </c>
      <c r="BH1924" s="18" t="s">
        <v>5537</v>
      </c>
      <c r="BI1924" s="9" t="s">
        <v>5537</v>
      </c>
      <c r="BJ1924" s="14"/>
      <c r="BK1924" s="14" t="s">
        <v>5537</v>
      </c>
      <c r="BL1924" s="14" t="str">
        <f>_xlfn.XLOOKUP(B1924,'[4]cell downs 18042026 17h'!$B:$B,'[4]cell downs 18042026 17h'!$B:$B,"")</f>
        <v/>
      </c>
      <c r="BM1924" s="14" t="str">
        <f>_xlfn.XLOOKUP(B1924,'[5]Cells Huawei 19042026 15h'!$B:$B,'[5]Cells Huawei 19042026 15h'!$B:$B,"")</f>
        <v/>
      </c>
      <c r="BN1924" s="9" t="str">
        <f>_xlfn.XLOOKUP(B1924,'[6]cells down 19042026 9H40'!$B:$B,'[6]cells down 19042026 9H40'!$B:$B,"")</f>
        <v/>
      </c>
      <c r="BO1924" s="9" t="s">
        <v>4755</v>
      </c>
      <c r="BP1924" s="9" t="s">
        <v>154</v>
      </c>
      <c r="BQ1924" s="115"/>
    </row>
    <row r="1925" spans="1:69" s="9" customFormat="1" x14ac:dyDescent="0.3">
      <c r="A1925" s="1" t="s">
        <v>5184</v>
      </c>
      <c r="B1925" s="8" t="s">
        <v>5185</v>
      </c>
      <c r="C1925" s="3" t="str">
        <f>_xlfn.XLOOKUP(B1925,'[1]daily break down'!$D:$D,'[1]daily break down'!$E:$E,"")</f>
        <v>OUEST</v>
      </c>
      <c r="D1925" s="1" t="s">
        <v>21</v>
      </c>
      <c r="E1925" s="1" t="s">
        <v>188</v>
      </c>
      <c r="F1925" s="3" t="s">
        <v>102</v>
      </c>
      <c r="G1925" s="1" t="s">
        <v>856</v>
      </c>
      <c r="H1925" s="32" t="str">
        <f>_xlfn.XLOOKUP(B1925,[2]CALCULATION!$B:$B,[2]CALCULATION!$H:$H,"")</f>
        <v>Huawei</v>
      </c>
      <c r="I1925" s="28">
        <v>1.2907067827516243</v>
      </c>
      <c r="J1925" s="28">
        <v>0.94418904612293919</v>
      </c>
      <c r="K1925" s="28">
        <v>0</v>
      </c>
      <c r="L1925" s="28">
        <v>0</v>
      </c>
      <c r="M1925" s="28">
        <v>0</v>
      </c>
      <c r="N1925" s="28">
        <v>0</v>
      </c>
      <c r="O1925" s="28">
        <v>0</v>
      </c>
      <c r="P1925" s="28">
        <v>0</v>
      </c>
      <c r="Q1925" s="28">
        <v>0</v>
      </c>
      <c r="R1925" s="28">
        <v>0</v>
      </c>
      <c r="S1925" s="94">
        <v>0</v>
      </c>
      <c r="T1925" s="94">
        <f>_xlfn.XLOOKUP(B1925,'[3]Nur des jours'!$B:$B,'[3]Nur des jours'!$U:$U,"")</f>
        <v>0</v>
      </c>
      <c r="U1925" s="94">
        <v>0</v>
      </c>
      <c r="V1925" s="94">
        <v>0</v>
      </c>
      <c r="W1925" s="94">
        <v>0</v>
      </c>
      <c r="X1925" s="94">
        <v>0</v>
      </c>
      <c r="Y1925" s="94">
        <v>0</v>
      </c>
      <c r="Z1925" s="94">
        <v>0</v>
      </c>
      <c r="AA1925" s="94">
        <v>0</v>
      </c>
      <c r="AB1925" s="94">
        <v>0</v>
      </c>
      <c r="AC1925" s="94">
        <f>_xlfn.XLOOKUP(B1925,'[3]Nur des jours'!$B:$B,'[3]Nur des jours'!$N:$N,"")</f>
        <v>0</v>
      </c>
      <c r="AD1925" s="94">
        <v>0</v>
      </c>
      <c r="AE1925" s="94">
        <v>0</v>
      </c>
      <c r="AF1925" s="94">
        <v>0</v>
      </c>
      <c r="AG1925" s="94">
        <v>0</v>
      </c>
      <c r="AH1925" s="94">
        <v>0</v>
      </c>
      <c r="AI1925" s="49" t="s">
        <v>5559</v>
      </c>
      <c r="AJ1925" s="49"/>
      <c r="AK1925" s="48" t="str" cm="1">
        <f t="array" ref="AK1925">IFERROR(_xlfn.IFS(
AM1925="MPR ISSUE","PDH",
AM1925="BSS Hardware Issue","BSS",
AM1925="Sites strategiques, MLL, Pylone, etc.","ENVTECH",
AM1925="AKTIVCO DEFAUT GE &amp; POWER Cabinet","AKTIVCO",
AM1925="AKTIVCO Coupure ENEO &amp; Baisse de tension","AKTIVCO GRID ONLY",
AM1925="Coupure ENEO &amp; Baisse de tension","IHS GRID ONLY",
AM1925="Defaut GE &amp; POWER Cabinet","IHS",
AM1925="Sharing","Partners",
AM1925="Sites strategiques &amp; DataCenter","SST &amp; DC",
AM1925="Exclu","Exclu",
AM1925="SAT","SAT",
AM1925="SPARE-ISSUE","SPARE-ISSUE",
AM1925="Fiber CAmtel","TRANS_FO_CAMTEL",
AM1925="Fiber AOF","Fiber AOF",
AM1925="Projet OCM (HUAWEI)","TRAVAUX-HUAWEI",
AM1925="Projet OCM (NOKIA)","TRAVAUX-NOKIA",
AM1925="ACCESS-ISSUE","ACCESS-ISSUE",
AM1925="Projet OCM (ZTE, NOKIA, autres projets)","TRAVAUX OCM",
AM1925="No root CAuse","No root cause",
AM1925="ODU HS","PDH",
AM1925="IP &amp; VLAN","PDH",
AM1925="Warehouse HUAWEI","SPARE-ISSUE",
AM1925="SPARE-HS","SPARE-ISSUE",
AM1925="Power Telco","BSS",AM1925="no impacts","no impacts"
),"")</f>
        <v>no impacts</v>
      </c>
      <c r="AL1925" s="48" t="str" cm="1">
        <f t="array" ref="AL1925">IFERROR(_xlfn.IFS(
AM1925="MPR ISSUE","TX ISSUE",
AM1925="BSS Hardware Issue","RAN ISSUE",
AM1925="Sites strategiques, MLL, Pylone, etc.","ENVTECH",
AM1925="AKTIVCO DEFAUT GE &amp; POWER Cabinet","POWER ISSUE",
AM1925="AKTIVCO Coupure ENEO &amp; Baisse de tension","POWER ISSUE",
AM1925="Coupure ENEO &amp; Baisse de tension","POWER ISSUE",
AM1925="Defaut GE &amp; POWER Cabinet","POWER ISSUE",
AM1925="Sharing","POWER ISSUE",
AM1925="Sites strategiques &amp; DataCenter","POWER ISSUE",
AM1925="Exclu","Exclu",
AM1925="SAT","TX ISSUE",
AM1925="SPARE-ISSUE","SPARE-ISSUE",
AM1925="Fiber CAmtel","TX ISSUE",
AM1925="Fiber AOF","TX ISSUE",
AM1925="Projet OCM (HUAWEI)","TRAVAUX-HUAWEI",
AM1925="Projet OCM (NOKIA)","TRAVAUX -NOKIA",
AM1925="ACCESS-ISSUE","ACCESS-ISSUE",
AM1925="Projet OCM (ZTE, NOKIA, autres projets)","TRAVAUX OCM",
AM1925="No root CAuse","No root cause",
AM1925="ODU HS","TX ISSUE",
AM1925="IP &amp; VLAN","TX ISSUE",
AM1925="Warehouse HUAWEI","SPARE-ISSUE",
AM1925="SPARE-HS","SPARE-ISSUE",
AM1925="Power Telco","RAN ISSUE",AM1925="no impacts","no impacts"
),"")</f>
        <v>no impacts</v>
      </c>
      <c r="AM1925" s="67" t="s">
        <v>5605</v>
      </c>
      <c r="AN1925" s="48" t="str" cm="1">
        <f t="array" ref="AN1925">IFERROR(_xlfn.IFS(
AM1925="MPR ISSUE","ACTIVE",
AM1925="BSS Hardware Issue","ACTIVE",
AM1925="Sites strategiques, MLL, Pylone, etc.","PASSIVE",
AM1925="AKTIVCO DEFAUT GE &amp; POWER Cabinet","PASSIVE",
AM1925="AKTIVCO Coupure ENEO &amp; Baisse de tension","PASSIVE",
AM1925="Coupure ENEO &amp; Baisse de tension","PASSIVE",
AM1925="Defaut GE &amp; POWER Cabinet","PASSIVE",
AM1925="Sharing","PASSIVE",
AM1925="Sites strategiques &amp; DataCenter","PASSIVE",
AM1925="Exclu","Exclu",
AM1925="SAT","ACTIVE",
AM1925="SPARE-ISSUE","SPARE-ISSUE",
AM1925="Fiber CAmtel","ACTIVE",
AM1925="Fiber AOF","ACTIVE",
AM1925="Projet OCM (HUAWEI)","PLANNED WORKS",
AM1925="Projet OCM (NOKIA)","PLANNED WORKS",
AM1925="ACCESS-ISSUE","ACCESS-ISSUE",
AM1925="Projet OCM (ZTE, NOKIA, autres projets)","PLANNED WORKS",
AM1925="No root CAuse","No root cause",
AM1925="ODU HS","ACTIVE",
AM1925="IP &amp; VLAN","ACTIVE",
AM1925="Warehouse HUAWEI","SPARE-ISSUE",
AM1925="SPARE-HS","SPARE-ISSUE",
AM1925="Power Telco","ACTIVE", AM1925="no impacts","no impacts"
),"")</f>
        <v>no impacts</v>
      </c>
      <c r="AO1925" s="93" t="s">
        <v>5537</v>
      </c>
      <c r="AP1925" s="101" t="str">
        <f t="shared" si="53"/>
        <v>OST_047</v>
      </c>
      <c r="AR1925" s="17" t="s">
        <v>5537</v>
      </c>
      <c r="AS1925" s="7" t="s">
        <v>5537</v>
      </c>
      <c r="AT1925" s="6"/>
      <c r="AU1925" s="7"/>
      <c r="AV1925" s="3" t="s">
        <v>5537</v>
      </c>
      <c r="AW1925" s="18" t="s">
        <v>5537</v>
      </c>
      <c r="AX1925" s="18" t="s">
        <v>5537</v>
      </c>
      <c r="AY1925" s="18" t="s">
        <v>5537</v>
      </c>
      <c r="AZ1925" s="18" t="s">
        <v>5537</v>
      </c>
      <c r="BA1925" s="18" t="s">
        <v>5537</v>
      </c>
      <c r="BB1925" s="18" t="s">
        <v>5537</v>
      </c>
      <c r="BC1925" s="18" t="s">
        <v>5537</v>
      </c>
      <c r="BD1925" s="18" t="s">
        <v>5537</v>
      </c>
      <c r="BE1925" s="18" t="s">
        <v>5537</v>
      </c>
      <c r="BF1925" s="18" t="s">
        <v>5537</v>
      </c>
      <c r="BG1925" s="18" t="s">
        <v>5537</v>
      </c>
      <c r="BH1925" s="18" t="s">
        <v>5537</v>
      </c>
      <c r="BI1925" s="9" t="s">
        <v>5537</v>
      </c>
      <c r="BJ1925" s="14"/>
      <c r="BK1925" s="14" t="s">
        <v>5537</v>
      </c>
      <c r="BL1925" s="14" t="str">
        <f>_xlfn.XLOOKUP(B1925,'[4]cell downs 18042026 17h'!$B:$B,'[4]cell downs 18042026 17h'!$B:$B,"")</f>
        <v/>
      </c>
      <c r="BM1925" s="14" t="str">
        <f>_xlfn.XLOOKUP(B1925,'[5]Cells Huawei 19042026 15h'!$B:$B,'[5]Cells Huawei 19042026 15h'!$B:$B,"")</f>
        <v/>
      </c>
      <c r="BN1925" s="9" t="str">
        <f>_xlfn.XLOOKUP(B1925,'[6]cells down 19042026 9H40'!$B:$B,'[6]cells down 19042026 9H40'!$B:$B,"")</f>
        <v/>
      </c>
      <c r="BO1925" s="9" t="s">
        <v>5537</v>
      </c>
      <c r="BP1925" s="9" t="s">
        <v>154</v>
      </c>
      <c r="BQ1925" s="115"/>
    </row>
    <row r="1926" spans="1:69" s="9" customFormat="1" x14ac:dyDescent="0.3">
      <c r="A1926" s="1" t="s">
        <v>2952</v>
      </c>
      <c r="B1926" s="8" t="s">
        <v>2953</v>
      </c>
      <c r="C1926" s="3" t="str">
        <f>_xlfn.XLOOKUP(B1926,'[1]daily break down'!$D:$D,'[1]daily break down'!$E:$E,"")</f>
        <v>Ngaoundere</v>
      </c>
      <c r="D1926" s="1" t="s">
        <v>11</v>
      </c>
      <c r="E1926" s="1" t="s">
        <v>12</v>
      </c>
      <c r="F1926" s="3" t="s">
        <v>90</v>
      </c>
      <c r="G1926" s="1" t="s">
        <v>91</v>
      </c>
      <c r="H1926" s="32" t="str">
        <f>_xlfn.XLOOKUP(B1926,[2]CALCULATION!$B:$B,[2]CALCULATION!$H:$H,"")</f>
        <v>Huawei</v>
      </c>
      <c r="I1926" s="28">
        <v>1.4886583169964016</v>
      </c>
      <c r="J1926" s="28">
        <v>0.85091158652295884</v>
      </c>
      <c r="K1926" s="28">
        <v>0</v>
      </c>
      <c r="L1926" s="28">
        <v>0</v>
      </c>
      <c r="M1926" s="28">
        <v>0</v>
      </c>
      <c r="N1926" s="28">
        <v>0</v>
      </c>
      <c r="O1926" s="28">
        <v>0</v>
      </c>
      <c r="P1926" s="28">
        <v>0</v>
      </c>
      <c r="Q1926" s="28">
        <v>0</v>
      </c>
      <c r="R1926" s="28">
        <v>0</v>
      </c>
      <c r="S1926" s="94">
        <v>0</v>
      </c>
      <c r="T1926" s="94">
        <f>_xlfn.XLOOKUP(B1926,'[3]Nur des jours'!$B:$B,'[3]Nur des jours'!$U:$U,"")</f>
        <v>0</v>
      </c>
      <c r="U1926" s="94">
        <v>0</v>
      </c>
      <c r="V1926" s="94">
        <v>0</v>
      </c>
      <c r="W1926" s="94">
        <v>0</v>
      </c>
      <c r="X1926" s="94">
        <v>0</v>
      </c>
      <c r="Y1926" s="94">
        <v>0</v>
      </c>
      <c r="Z1926" s="94">
        <v>0</v>
      </c>
      <c r="AA1926" s="94">
        <v>0</v>
      </c>
      <c r="AB1926" s="94">
        <v>0</v>
      </c>
      <c r="AC1926" s="94">
        <f>_xlfn.XLOOKUP(B1926,'[3]Nur des jours'!$B:$B,'[3]Nur des jours'!$N:$N,"")</f>
        <v>0</v>
      </c>
      <c r="AD1926" s="94">
        <v>0</v>
      </c>
      <c r="AE1926" s="94">
        <v>0</v>
      </c>
      <c r="AF1926" s="94">
        <v>0</v>
      </c>
      <c r="AG1926" s="94">
        <v>0</v>
      </c>
      <c r="AH1926" s="94">
        <v>0</v>
      </c>
      <c r="AI1926" s="49" t="s">
        <v>5559</v>
      </c>
      <c r="AJ1926" s="49"/>
      <c r="AK1926" s="48" t="str" cm="1">
        <f t="array" ref="AK1926">IFERROR(_xlfn.IFS(
AM1926="MPR ISSUE","PDH",
AM1926="BSS Hardware Issue","BSS",
AM1926="Sites strategiques, MLL, Pylone, etc.","ENVTECH",
AM1926="AKTIVCO DEFAUT GE &amp; POWER Cabinet","AKTIVCO",
AM1926="AKTIVCO Coupure ENEO &amp; Baisse de tension","AKTIVCO GRID ONLY",
AM1926="Coupure ENEO &amp; Baisse de tension","IHS GRID ONLY",
AM1926="Defaut GE &amp; POWER Cabinet","IHS",
AM1926="Sharing","Partners",
AM1926="Sites strategiques &amp; DataCenter","SST &amp; DC",
AM1926="Exclu","Exclu",
AM1926="SAT","SAT",
AM1926="SPARE-ISSUE","SPARE-ISSUE",
AM1926="Fiber CAmtel","TRANS_FO_CAMTEL",
AM1926="Fiber AOF","Fiber AOF",
AM1926="Projet OCM (HUAWEI)","TRAVAUX-HUAWEI",
AM1926="Projet OCM (NOKIA)","TRAVAUX-NOKIA",
AM1926="ACCESS-ISSUE","ACCESS-ISSUE",
AM1926="Projet OCM (ZTE, NOKIA, autres projets)","TRAVAUX OCM",
AM1926="No root CAuse","No root cause",
AM1926="ODU HS","PDH",
AM1926="IP &amp; VLAN","PDH",
AM1926="Warehouse HUAWEI","SPARE-ISSUE",
AM1926="SPARE-HS","SPARE-ISSUE",
AM1926="Power Telco","BSS",AM1926="no impacts","no impacts"
),"")</f>
        <v>no impacts</v>
      </c>
      <c r="AL1926" s="48" t="str" cm="1">
        <f t="array" ref="AL1926">IFERROR(_xlfn.IFS(
AM1926="MPR ISSUE","TX ISSUE",
AM1926="BSS Hardware Issue","RAN ISSUE",
AM1926="Sites strategiques, MLL, Pylone, etc.","ENVTECH",
AM1926="AKTIVCO DEFAUT GE &amp; POWER Cabinet","POWER ISSUE",
AM1926="AKTIVCO Coupure ENEO &amp; Baisse de tension","POWER ISSUE",
AM1926="Coupure ENEO &amp; Baisse de tension","POWER ISSUE",
AM1926="Defaut GE &amp; POWER Cabinet","POWER ISSUE",
AM1926="Sharing","POWER ISSUE",
AM1926="Sites strategiques &amp; DataCenter","POWER ISSUE",
AM1926="Exclu","Exclu",
AM1926="SAT","TX ISSUE",
AM1926="SPARE-ISSUE","SPARE-ISSUE",
AM1926="Fiber CAmtel","TX ISSUE",
AM1926="Fiber AOF","TX ISSUE",
AM1926="Projet OCM (HUAWEI)","TRAVAUX-HUAWEI",
AM1926="Projet OCM (NOKIA)","TRAVAUX -NOKIA",
AM1926="ACCESS-ISSUE","ACCESS-ISSUE",
AM1926="Projet OCM (ZTE, NOKIA, autres projets)","TRAVAUX OCM",
AM1926="No root CAuse","No root cause",
AM1926="ODU HS","TX ISSUE",
AM1926="IP &amp; VLAN","TX ISSUE",
AM1926="Warehouse HUAWEI","SPARE-ISSUE",
AM1926="SPARE-HS","SPARE-ISSUE",
AM1926="Power Telco","RAN ISSUE",AM1926="no impacts","no impacts"
),"")</f>
        <v>no impacts</v>
      </c>
      <c r="AM1926" s="67" t="s">
        <v>5605</v>
      </c>
      <c r="AN1926" s="48" t="str" cm="1">
        <f t="array" ref="AN1926">IFERROR(_xlfn.IFS(
AM1926="MPR ISSUE","ACTIVE",
AM1926="BSS Hardware Issue","ACTIVE",
AM1926="Sites strategiques, MLL, Pylone, etc.","PASSIVE",
AM1926="AKTIVCO DEFAUT GE &amp; POWER Cabinet","PASSIVE",
AM1926="AKTIVCO Coupure ENEO &amp; Baisse de tension","PASSIVE",
AM1926="Coupure ENEO &amp; Baisse de tension","PASSIVE",
AM1926="Defaut GE &amp; POWER Cabinet","PASSIVE",
AM1926="Sharing","PASSIVE",
AM1926="Sites strategiques &amp; DataCenter","PASSIVE",
AM1926="Exclu","Exclu",
AM1926="SAT","ACTIVE",
AM1926="SPARE-ISSUE","SPARE-ISSUE",
AM1926="Fiber CAmtel","ACTIVE",
AM1926="Fiber AOF","ACTIVE",
AM1926="Projet OCM (HUAWEI)","PLANNED WORKS",
AM1926="Projet OCM (NOKIA)","PLANNED WORKS",
AM1926="ACCESS-ISSUE","ACCESS-ISSUE",
AM1926="Projet OCM (ZTE, NOKIA, autres projets)","PLANNED WORKS",
AM1926="No root CAuse","No root cause",
AM1926="ODU HS","ACTIVE",
AM1926="IP &amp; VLAN","ACTIVE",
AM1926="Warehouse HUAWEI","SPARE-ISSUE",
AM1926="SPARE-HS","SPARE-ISSUE",
AM1926="Power Telco","ACTIVE", AM1926="no impacts","no impacts"
),"")</f>
        <v>no impacts</v>
      </c>
      <c r="AO1926" s="93" t="s">
        <v>5537</v>
      </c>
      <c r="AP1926" s="101" t="str">
        <f t="shared" si="53"/>
        <v>ADM_120</v>
      </c>
      <c r="AR1926" s="17" t="s">
        <v>5537</v>
      </c>
      <c r="AS1926" s="7" t="s">
        <v>5537</v>
      </c>
      <c r="AT1926" s="6"/>
      <c r="AU1926" s="7"/>
      <c r="AV1926" s="3" t="s">
        <v>5537</v>
      </c>
      <c r="AW1926" s="18" t="s">
        <v>5537</v>
      </c>
      <c r="AX1926" s="18" t="s">
        <v>5537</v>
      </c>
      <c r="AY1926" s="18" t="s">
        <v>5537</v>
      </c>
      <c r="AZ1926" s="18" t="s">
        <v>5537</v>
      </c>
      <c r="BA1926" s="18" t="s">
        <v>5537</v>
      </c>
      <c r="BB1926" s="18" t="s">
        <v>5537</v>
      </c>
      <c r="BC1926" s="18" t="s">
        <v>5537</v>
      </c>
      <c r="BD1926" s="18" t="s">
        <v>5537</v>
      </c>
      <c r="BE1926" s="18" t="s">
        <v>5537</v>
      </c>
      <c r="BF1926" s="18" t="s">
        <v>5537</v>
      </c>
      <c r="BG1926" s="18" t="s">
        <v>5537</v>
      </c>
      <c r="BH1926" s="18" t="s">
        <v>5537</v>
      </c>
      <c r="BI1926" s="9" t="s">
        <v>5537</v>
      </c>
      <c r="BJ1926" s="14"/>
      <c r="BK1926" s="14" t="s">
        <v>5537</v>
      </c>
      <c r="BL1926" s="14" t="str">
        <f>_xlfn.XLOOKUP(B1926,'[4]cell downs 18042026 17h'!$B:$B,'[4]cell downs 18042026 17h'!$B:$B,"")</f>
        <v/>
      </c>
      <c r="BM1926" s="14" t="str">
        <f>_xlfn.XLOOKUP(B1926,'[5]Cells Huawei 19042026 15h'!$B:$B,'[5]Cells Huawei 19042026 15h'!$B:$B,"")</f>
        <v/>
      </c>
      <c r="BN1926" s="9" t="str">
        <f>_xlfn.XLOOKUP(B1926,'[6]cells down 19042026 9H40'!$B:$B,'[6]cells down 19042026 9H40'!$B:$B,"")</f>
        <v/>
      </c>
      <c r="BO1926" s="9" t="s">
        <v>2953</v>
      </c>
      <c r="BP1926" s="9" t="s">
        <v>154</v>
      </c>
      <c r="BQ1926" s="115"/>
    </row>
    <row r="1927" spans="1:69" s="9" customFormat="1" x14ac:dyDescent="0.3">
      <c r="A1927" s="1" t="s">
        <v>2905</v>
      </c>
      <c r="B1927" s="8" t="s">
        <v>2906</v>
      </c>
      <c r="C1927" s="3" t="str">
        <f>_xlfn.XLOOKUP(B1927,'[1]daily break down'!$D:$D,'[1]daily break down'!$E:$E,"")</f>
        <v>Maroua</v>
      </c>
      <c r="D1927" s="1" t="s">
        <v>11</v>
      </c>
      <c r="E1927" s="1" t="s">
        <v>12</v>
      </c>
      <c r="F1927" s="3" t="s">
        <v>55</v>
      </c>
      <c r="G1927" s="1" t="s">
        <v>84</v>
      </c>
      <c r="H1927" s="32" t="str">
        <f>_xlfn.XLOOKUP(B1927,[2]CALCULATION!$B:$B,[2]CALCULATION!$H:$H,"")</f>
        <v>Huawei</v>
      </c>
      <c r="I1927" s="28">
        <v>0.27136071659917876</v>
      </c>
      <c r="J1927" s="28">
        <v>0.69528269312536206</v>
      </c>
      <c r="K1927" s="28">
        <v>0</v>
      </c>
      <c r="L1927" s="28">
        <v>0</v>
      </c>
      <c r="M1927" s="28">
        <v>0</v>
      </c>
      <c r="N1927" s="28">
        <v>0</v>
      </c>
      <c r="O1927" s="28">
        <v>0</v>
      </c>
      <c r="P1927" s="28">
        <v>0</v>
      </c>
      <c r="Q1927" s="28">
        <v>0</v>
      </c>
      <c r="R1927" s="28">
        <v>0</v>
      </c>
      <c r="S1927" s="94">
        <v>0</v>
      </c>
      <c r="T1927" s="94">
        <f>_xlfn.XLOOKUP(B1927,'[3]Nur des jours'!$B:$B,'[3]Nur des jours'!$U:$U,"")</f>
        <v>0</v>
      </c>
      <c r="U1927" s="94">
        <v>0</v>
      </c>
      <c r="V1927" s="94">
        <v>0</v>
      </c>
      <c r="W1927" s="94">
        <v>0</v>
      </c>
      <c r="X1927" s="94">
        <v>0</v>
      </c>
      <c r="Y1927" s="94">
        <v>0</v>
      </c>
      <c r="Z1927" s="94">
        <v>0</v>
      </c>
      <c r="AA1927" s="94">
        <v>0</v>
      </c>
      <c r="AB1927" s="94">
        <v>0</v>
      </c>
      <c r="AC1927" s="94">
        <f>_xlfn.XLOOKUP(B1927,'[3]Nur des jours'!$B:$B,'[3]Nur des jours'!$N:$N,"")</f>
        <v>0</v>
      </c>
      <c r="AD1927" s="94">
        <v>0</v>
      </c>
      <c r="AE1927" s="94">
        <v>0</v>
      </c>
      <c r="AF1927" s="94">
        <v>0</v>
      </c>
      <c r="AG1927" s="94">
        <v>0</v>
      </c>
      <c r="AH1927" s="94">
        <v>0</v>
      </c>
      <c r="AI1927" s="49" t="s">
        <v>5559</v>
      </c>
      <c r="AJ1927" s="49"/>
      <c r="AK1927" s="48" t="str" cm="1">
        <f t="array" ref="AK1927">IFERROR(_xlfn.IFS(
AM1927="MPR ISSUE","PDH",
AM1927="BSS Hardware Issue","BSS",
AM1927="Sites strategiques, MLL, Pylone, etc.","ENVTECH",
AM1927="AKTIVCO DEFAUT GE &amp; POWER Cabinet","AKTIVCO",
AM1927="AKTIVCO Coupure ENEO &amp; Baisse de tension","AKTIVCO GRID ONLY",
AM1927="Coupure ENEO &amp; Baisse de tension","IHS GRID ONLY",
AM1927="Defaut GE &amp; POWER Cabinet","IHS",
AM1927="Sharing","Partners",
AM1927="Sites strategiques &amp; DataCenter","SST &amp; DC",
AM1927="Exclu","Exclu",
AM1927="SAT","SAT",
AM1927="SPARE-ISSUE","SPARE-ISSUE",
AM1927="Fiber CAmtel","TRANS_FO_CAMTEL",
AM1927="Fiber AOF","Fiber AOF",
AM1927="Projet OCM (HUAWEI)","TRAVAUX-HUAWEI",
AM1927="Projet OCM (NOKIA)","TRAVAUX-NOKIA",
AM1927="ACCESS-ISSUE","ACCESS-ISSUE",
AM1927="Projet OCM (ZTE, NOKIA, autres projets)","TRAVAUX OCM",
AM1927="No root CAuse","No root cause",
AM1927="ODU HS","PDH",
AM1927="IP &amp; VLAN","PDH",
AM1927="Warehouse HUAWEI","SPARE-ISSUE",
AM1927="SPARE-HS","SPARE-ISSUE",
AM1927="Power Telco","BSS",AM1927="no impacts","no impacts"
),"")</f>
        <v>no impacts</v>
      </c>
      <c r="AL1927" s="48" t="str" cm="1">
        <f t="array" ref="AL1927">IFERROR(_xlfn.IFS(
AM1927="MPR ISSUE","TX ISSUE",
AM1927="BSS Hardware Issue","RAN ISSUE",
AM1927="Sites strategiques, MLL, Pylone, etc.","ENVTECH",
AM1927="AKTIVCO DEFAUT GE &amp; POWER Cabinet","POWER ISSUE",
AM1927="AKTIVCO Coupure ENEO &amp; Baisse de tension","POWER ISSUE",
AM1927="Coupure ENEO &amp; Baisse de tension","POWER ISSUE",
AM1927="Defaut GE &amp; POWER Cabinet","POWER ISSUE",
AM1927="Sharing","POWER ISSUE",
AM1927="Sites strategiques &amp; DataCenter","POWER ISSUE",
AM1927="Exclu","Exclu",
AM1927="SAT","TX ISSUE",
AM1927="SPARE-ISSUE","SPARE-ISSUE",
AM1927="Fiber CAmtel","TX ISSUE",
AM1927="Fiber AOF","TX ISSUE",
AM1927="Projet OCM (HUAWEI)","TRAVAUX-HUAWEI",
AM1927="Projet OCM (NOKIA)","TRAVAUX -NOKIA",
AM1927="ACCESS-ISSUE","ACCESS-ISSUE",
AM1927="Projet OCM (ZTE, NOKIA, autres projets)","TRAVAUX OCM",
AM1927="No root CAuse","No root cause",
AM1927="ODU HS","TX ISSUE",
AM1927="IP &amp; VLAN","TX ISSUE",
AM1927="Warehouse HUAWEI","SPARE-ISSUE",
AM1927="SPARE-HS","SPARE-ISSUE",
AM1927="Power Telco","RAN ISSUE",AM1927="no impacts","no impacts"
),"")</f>
        <v>no impacts</v>
      </c>
      <c r="AM1927" s="67" t="s">
        <v>5605</v>
      </c>
      <c r="AN1927" s="48" t="str" cm="1">
        <f t="array" ref="AN1927">IFERROR(_xlfn.IFS(
AM1927="MPR ISSUE","ACTIVE",
AM1927="BSS Hardware Issue","ACTIVE",
AM1927="Sites strategiques, MLL, Pylone, etc.","PASSIVE",
AM1927="AKTIVCO DEFAUT GE &amp; POWER Cabinet","PASSIVE",
AM1927="AKTIVCO Coupure ENEO &amp; Baisse de tension","PASSIVE",
AM1927="Coupure ENEO &amp; Baisse de tension","PASSIVE",
AM1927="Defaut GE &amp; POWER Cabinet","PASSIVE",
AM1927="Sharing","PASSIVE",
AM1927="Sites strategiques &amp; DataCenter","PASSIVE",
AM1927="Exclu","Exclu",
AM1927="SAT","ACTIVE",
AM1927="SPARE-ISSUE","SPARE-ISSUE",
AM1927="Fiber CAmtel","ACTIVE",
AM1927="Fiber AOF","ACTIVE",
AM1927="Projet OCM (HUAWEI)","PLANNED WORKS",
AM1927="Projet OCM (NOKIA)","PLANNED WORKS",
AM1927="ACCESS-ISSUE","ACCESS-ISSUE",
AM1927="Projet OCM (ZTE, NOKIA, autres projets)","PLANNED WORKS",
AM1927="No root CAuse","No root cause",
AM1927="ODU HS","ACTIVE",
AM1927="IP &amp; VLAN","ACTIVE",
AM1927="Warehouse HUAWEI","SPARE-ISSUE",
AM1927="SPARE-HS","SPARE-ISSUE",
AM1927="Power Telco","ACTIVE", AM1927="no impacts","no impacts"
),"")</f>
        <v>no impacts</v>
      </c>
      <c r="AO1927" s="93" t="s">
        <v>5537</v>
      </c>
      <c r="AP1927" s="101" t="str">
        <f t="shared" si="53"/>
        <v>EXN_087</v>
      </c>
      <c r="AR1927" s="17" t="s">
        <v>5537</v>
      </c>
      <c r="AS1927" s="7" t="s">
        <v>5537</v>
      </c>
      <c r="AT1927" s="6"/>
      <c r="AU1927" s="7"/>
      <c r="AV1927" s="3" t="s">
        <v>5537</v>
      </c>
      <c r="AW1927" s="18" t="s">
        <v>5537</v>
      </c>
      <c r="AX1927" s="18" t="s">
        <v>5537</v>
      </c>
      <c r="AY1927" s="18" t="s">
        <v>5537</v>
      </c>
      <c r="AZ1927" s="18" t="s">
        <v>5537</v>
      </c>
      <c r="BA1927" s="18" t="s">
        <v>5537</v>
      </c>
      <c r="BB1927" s="18" t="s">
        <v>5537</v>
      </c>
      <c r="BC1927" s="18" t="s">
        <v>5537</v>
      </c>
      <c r="BD1927" s="18" t="s">
        <v>5537</v>
      </c>
      <c r="BE1927" s="18" t="s">
        <v>5537</v>
      </c>
      <c r="BF1927" s="18" t="s">
        <v>5537</v>
      </c>
      <c r="BG1927" s="18" t="s">
        <v>5537</v>
      </c>
      <c r="BH1927" s="18" t="s">
        <v>5537</v>
      </c>
      <c r="BI1927" s="9" t="s">
        <v>5537</v>
      </c>
      <c r="BJ1927" s="14"/>
      <c r="BK1927" s="14" t="s">
        <v>5537</v>
      </c>
      <c r="BL1927" s="14" t="str">
        <f>_xlfn.XLOOKUP(B1927,'[4]cell downs 18042026 17h'!$B:$B,'[4]cell downs 18042026 17h'!$B:$B,"")</f>
        <v/>
      </c>
      <c r="BM1927" s="14" t="str">
        <f>_xlfn.XLOOKUP(B1927,'[5]Cells Huawei 19042026 15h'!$B:$B,'[5]Cells Huawei 19042026 15h'!$B:$B,"")</f>
        <v/>
      </c>
      <c r="BN1927" s="9" t="str">
        <f>_xlfn.XLOOKUP(B1927,'[6]cells down 19042026 9H40'!$B:$B,'[6]cells down 19042026 9H40'!$B:$B,"")</f>
        <v/>
      </c>
      <c r="BO1927" s="9" t="s">
        <v>2906</v>
      </c>
      <c r="BP1927" s="9" t="s">
        <v>154</v>
      </c>
      <c r="BQ1927" s="115"/>
    </row>
    <row r="1928" spans="1:69" s="9" customFormat="1" x14ac:dyDescent="0.3">
      <c r="A1928" s="4" t="s">
        <v>4911</v>
      </c>
      <c r="B1928" s="27" t="s">
        <v>4912</v>
      </c>
      <c r="C1928" s="3" t="str">
        <f>_xlfn.XLOOKUP(B1928,'[1]daily break down'!$D:$D,'[1]daily break down'!$E:$E,"")</f>
        <v>Douala</v>
      </c>
      <c r="D1928" s="3" t="s">
        <v>1484</v>
      </c>
      <c r="E1928" s="3" t="e">
        <v>#N/A</v>
      </c>
      <c r="F1928" s="3" t="s">
        <v>31</v>
      </c>
      <c r="G1928" s="4" t="s">
        <v>32</v>
      </c>
      <c r="H1928" s="34" t="str">
        <f>_xlfn.XLOOKUP(B1928,[2]CALCULATION!$B:$B,[2]CALCULATION!$H:$H,"")</f>
        <v>ZTE</v>
      </c>
      <c r="I1928" s="28">
        <v>0</v>
      </c>
      <c r="J1928" s="28">
        <v>0</v>
      </c>
      <c r="K1928" s="28">
        <v>0</v>
      </c>
      <c r="L1928" s="28">
        <v>0</v>
      </c>
      <c r="M1928" s="28">
        <v>0</v>
      </c>
      <c r="N1928" s="28">
        <v>0</v>
      </c>
      <c r="O1928" s="28">
        <v>0</v>
      </c>
      <c r="P1928" s="28">
        <v>0</v>
      </c>
      <c r="Q1928" s="28">
        <v>0</v>
      </c>
      <c r="R1928" s="28">
        <v>0</v>
      </c>
      <c r="S1928" s="94">
        <v>0</v>
      </c>
      <c r="T1928" s="94">
        <f>_xlfn.XLOOKUP(B1928,'[3]Nur des jours'!$B:$B,'[3]Nur des jours'!$U:$U,"")</f>
        <v>0</v>
      </c>
      <c r="U1928" s="94">
        <v>0</v>
      </c>
      <c r="V1928" s="94">
        <v>0</v>
      </c>
      <c r="W1928" s="94">
        <v>0</v>
      </c>
      <c r="X1928" s="94">
        <v>0</v>
      </c>
      <c r="Y1928" s="94">
        <v>0</v>
      </c>
      <c r="Z1928" s="94">
        <v>0</v>
      </c>
      <c r="AA1928" s="94">
        <v>0</v>
      </c>
      <c r="AB1928" s="94">
        <v>0</v>
      </c>
      <c r="AC1928" s="94">
        <f>_xlfn.XLOOKUP(B1928,'[3]Nur des jours'!$B:$B,'[3]Nur des jours'!$N:$N,"")</f>
        <v>0</v>
      </c>
      <c r="AD1928" s="94">
        <v>0</v>
      </c>
      <c r="AE1928" s="94">
        <v>0</v>
      </c>
      <c r="AF1928" s="94">
        <v>0</v>
      </c>
      <c r="AG1928" s="94">
        <v>0</v>
      </c>
      <c r="AH1928" s="94">
        <v>0</v>
      </c>
      <c r="AI1928" s="49" t="s">
        <v>6588</v>
      </c>
      <c r="AJ1928" s="49"/>
      <c r="AK1928" s="48" t="str" cm="1">
        <f t="array" ref="AK1928">IFERROR(_xlfn.IFS(
AM1928="MPR ISSUE","PDH",
AM1928="BSS Hardware Issue","BSS",
AM1928="Sites strategiques, MLL, Pylone, etc.","ENVTECH",
AM1928="AKTIVCO DEFAUT GE &amp; POWER Cabinet","AKTIVCO",
AM1928="AKTIVCO Coupure ENEO &amp; Baisse de tension","AKTIVCO GRID ONLY",
AM1928="Coupure ENEO &amp; Baisse de tension","IHS GRID ONLY",
AM1928="Defaut GE &amp; POWER Cabinet","IHS",
AM1928="Sharing","Partners",
AM1928="Sites strategiques &amp; DataCenter","SST &amp; DC",
AM1928="Exclu","Exclu",
AM1928="SAT","SAT",
AM1928="SPARE-ISSUE","SPARE-ISSUE",
AM1928="Fiber CAmtel","TRANS_FO_CAMTEL",
AM1928="Fiber AOF","Fiber AOF",
AM1928="Projet OCM (HUAWEI)","TRAVAUX-HUAWEI",
AM1928="Projet OCM (NOKIA)","TRAVAUX-NOKIA",
AM1928="ACCESS-ISSUE","ACCESS-ISSUE",
AM1928="Projet OCM (ZTE, NOKIA, autres projets)","TRAVAUX OCM",
AM1928="No root CAuse","No root cause",
AM1928="ODU HS","PDH",
AM1928="IP &amp; VLAN","PDH",
AM1928="Warehouse HUAWEI","SPARE-ISSUE",
AM1928="SPARE-HS","SPARE-ISSUE",
AM1928="Power Telco","BSS",AM1928="no impacts","no impacts"
),"")</f>
        <v>Exclu</v>
      </c>
      <c r="AL1928" s="48" t="str" cm="1">
        <f t="array" ref="AL1928">IFERROR(_xlfn.IFS(
AM1928="MPR ISSUE","TX ISSUE",
AM1928="BSS Hardware Issue","RAN ISSUE",
AM1928="Sites strategiques, MLL, Pylone, etc.","ENVTECH",
AM1928="AKTIVCO DEFAUT GE &amp; POWER Cabinet","POWER ISSUE",
AM1928="AKTIVCO Coupure ENEO &amp; Baisse de tension","POWER ISSUE",
AM1928="Coupure ENEO &amp; Baisse de tension","POWER ISSUE",
AM1928="Defaut GE &amp; POWER Cabinet","POWER ISSUE",
AM1928="Sharing","POWER ISSUE",
AM1928="Sites strategiques &amp; DataCenter","POWER ISSUE",
AM1928="Exclu","Exclu",
AM1928="SAT","TX ISSUE",
AM1928="SPARE-ISSUE","SPARE-ISSUE",
AM1928="Fiber CAmtel","TX ISSUE",
AM1928="Fiber AOF","TX ISSUE",
AM1928="Projet OCM (HUAWEI)","TRAVAUX-HUAWEI",
AM1928="Projet OCM (NOKIA)","TRAVAUX -NOKIA",
AM1928="ACCESS-ISSUE","ACCESS-ISSUE",
AM1928="Projet OCM (ZTE, NOKIA, autres projets)","TRAVAUX OCM",
AM1928="No root CAuse","No root cause",
AM1928="ODU HS","TX ISSUE",
AM1928="IP &amp; VLAN","TX ISSUE",
AM1928="Warehouse HUAWEI","SPARE-ISSUE",
AM1928="SPARE-HS","SPARE-ISSUE",
AM1928="Power Telco","RAN ISSUE",AM1928="no impacts","no impacts"
),"")</f>
        <v>Exclu</v>
      </c>
      <c r="AM1928" s="67" t="s">
        <v>6588</v>
      </c>
      <c r="AN1928" s="48" t="str" cm="1">
        <f t="array" ref="AN1928">IFERROR(_xlfn.IFS(
AM1928="MPR ISSUE","ACTIVE",
AM1928="BSS Hardware Issue","ACTIVE",
AM1928="Sites strategiques, MLL, Pylone, etc.","PASSIVE",
AM1928="AKTIVCO DEFAUT GE &amp; POWER Cabinet","PASSIVE",
AM1928="AKTIVCO Coupure ENEO &amp; Baisse de tension","PASSIVE",
AM1928="Coupure ENEO &amp; Baisse de tension","PASSIVE",
AM1928="Defaut GE &amp; POWER Cabinet","PASSIVE",
AM1928="Sharing","PASSIVE",
AM1928="Sites strategiques &amp; DataCenter","PASSIVE",
AM1928="Exclu","Exclu",
AM1928="SAT","ACTIVE",
AM1928="SPARE-ISSUE","SPARE-ISSUE",
AM1928="Fiber CAmtel","ACTIVE",
AM1928="Fiber AOF","ACTIVE",
AM1928="Projet OCM (HUAWEI)","PLANNED WORKS",
AM1928="Projet OCM (NOKIA)","PLANNED WORKS",
AM1928="ACCESS-ISSUE","ACCESS-ISSUE",
AM1928="Projet OCM (ZTE, NOKIA, autres projets)","PLANNED WORKS",
AM1928="No root CAuse","No root cause",
AM1928="ODU HS","ACTIVE",
AM1928="IP &amp; VLAN","ACTIVE",
AM1928="Warehouse HUAWEI","SPARE-ISSUE",
AM1928="SPARE-HS","SPARE-ISSUE",
AM1928="Power Telco","ACTIVE", AM1928="no impacts","no impacts"
),"")</f>
        <v>Exclu</v>
      </c>
      <c r="AO1928" s="93" t="s">
        <v>5537</v>
      </c>
      <c r="AP1928" s="101" t="str">
        <f t="shared" si="53"/>
        <v>LIT_734</v>
      </c>
      <c r="AR1928" s="17" t="s">
        <v>5537</v>
      </c>
      <c r="AS1928" s="7" t="s">
        <v>5537</v>
      </c>
      <c r="AT1928" s="6"/>
      <c r="AU1928" s="7"/>
      <c r="AV1928" s="3" t="s">
        <v>5537</v>
      </c>
      <c r="AW1928" s="18" t="s">
        <v>5537</v>
      </c>
      <c r="AX1928" s="18" t="s">
        <v>5537</v>
      </c>
      <c r="AY1928" s="18" t="s">
        <v>5537</v>
      </c>
      <c r="AZ1928" s="18" t="s">
        <v>5537</v>
      </c>
      <c r="BA1928" s="18" t="s">
        <v>5537</v>
      </c>
      <c r="BB1928" s="18" t="s">
        <v>5537</v>
      </c>
      <c r="BC1928" s="18" t="s">
        <v>5537</v>
      </c>
      <c r="BD1928" s="18" t="s">
        <v>5537</v>
      </c>
      <c r="BE1928" s="18" t="s">
        <v>5537</v>
      </c>
      <c r="BF1928" s="18" t="s">
        <v>5537</v>
      </c>
      <c r="BG1928" s="18" t="s">
        <v>5537</v>
      </c>
      <c r="BH1928" s="18" t="s">
        <v>5537</v>
      </c>
      <c r="BI1928" s="9" t="s">
        <v>5537</v>
      </c>
      <c r="BJ1928" s="14"/>
      <c r="BK1928" s="14" t="s">
        <v>5537</v>
      </c>
      <c r="BL1928" s="14" t="str">
        <f>_xlfn.XLOOKUP(B1928,'[4]cell downs 18042026 17h'!$B:$B,'[4]cell downs 18042026 17h'!$B:$B,"")</f>
        <v/>
      </c>
      <c r="BM1928" s="14" t="str">
        <f>_xlfn.XLOOKUP(B1928,'[5]Cells Huawei 19042026 15h'!$B:$B,'[5]Cells Huawei 19042026 15h'!$B:$B,"")</f>
        <v/>
      </c>
      <c r="BN1928" s="9" t="str">
        <f>_xlfn.XLOOKUP(B1928,'[6]cells down 19042026 9H40'!$B:$B,'[6]cells down 19042026 9H40'!$B:$B,"")</f>
        <v/>
      </c>
      <c r="BO1928" s="9" t="s">
        <v>5537</v>
      </c>
      <c r="BP1928" s="9" t="s">
        <v>12</v>
      </c>
      <c r="BQ1928" s="115"/>
    </row>
    <row r="1929" spans="1:69" s="9" customFormat="1" x14ac:dyDescent="0.3">
      <c r="A1929" s="1" t="s">
        <v>854</v>
      </c>
      <c r="B1929" s="8" t="s">
        <v>855</v>
      </c>
      <c r="C1929" s="3" t="str">
        <f>_xlfn.XLOOKUP(B1929,'[1]daily break down'!$D:$D,'[1]daily break down'!$E:$E,"")</f>
        <v>OUEST</v>
      </c>
      <c r="D1929" s="1" t="s">
        <v>21</v>
      </c>
      <c r="E1929" s="1" t="s">
        <v>22</v>
      </c>
      <c r="F1929" s="3" t="s">
        <v>102</v>
      </c>
      <c r="G1929" s="1" t="s">
        <v>856</v>
      </c>
      <c r="H1929" s="32" t="str">
        <f>_xlfn.XLOOKUP(B1929,[2]CALCULATION!$B:$B,[2]CALCULATION!$H:$H,"")</f>
        <v>Huawei</v>
      </c>
      <c r="I1929" s="28">
        <v>1.0848186386556062</v>
      </c>
      <c r="J1929" s="28">
        <v>0.62618959972377042</v>
      </c>
      <c r="K1929" s="28">
        <v>0</v>
      </c>
      <c r="L1929" s="28">
        <v>0</v>
      </c>
      <c r="M1929" s="28">
        <v>0</v>
      </c>
      <c r="N1929" s="28">
        <v>0</v>
      </c>
      <c r="O1929" s="28">
        <v>0</v>
      </c>
      <c r="P1929" s="28">
        <v>0</v>
      </c>
      <c r="Q1929" s="28">
        <v>0</v>
      </c>
      <c r="R1929" s="28">
        <v>0</v>
      </c>
      <c r="S1929" s="94">
        <v>0</v>
      </c>
      <c r="T1929" s="94">
        <f>_xlfn.XLOOKUP(B1929,'[3]Nur des jours'!$B:$B,'[3]Nur des jours'!$U:$U,"")</f>
        <v>0</v>
      </c>
      <c r="U1929" s="94">
        <v>0</v>
      </c>
      <c r="V1929" s="94">
        <v>0</v>
      </c>
      <c r="W1929" s="94">
        <v>0</v>
      </c>
      <c r="X1929" s="94">
        <v>0</v>
      </c>
      <c r="Y1929" s="94">
        <v>0</v>
      </c>
      <c r="Z1929" s="94">
        <v>0</v>
      </c>
      <c r="AA1929" s="94">
        <v>0</v>
      </c>
      <c r="AB1929" s="94">
        <v>0</v>
      </c>
      <c r="AC1929" s="94">
        <f>_xlfn.XLOOKUP(B1929,'[3]Nur des jours'!$B:$B,'[3]Nur des jours'!$N:$N,"")</f>
        <v>0</v>
      </c>
      <c r="AD1929" s="94">
        <v>0</v>
      </c>
      <c r="AE1929" s="94">
        <v>0</v>
      </c>
      <c r="AF1929" s="94">
        <v>0</v>
      </c>
      <c r="AG1929" s="94">
        <v>0</v>
      </c>
      <c r="AH1929" s="94">
        <v>0</v>
      </c>
      <c r="AI1929" s="49" t="s">
        <v>5559</v>
      </c>
      <c r="AJ1929" s="49"/>
      <c r="AK1929" s="48" t="str" cm="1">
        <f t="array" ref="AK1929">IFERROR(_xlfn.IFS(
AM1929="MPR ISSUE","PDH",
AM1929="BSS Hardware Issue","BSS",
AM1929="Sites strategiques, MLL, Pylone, etc.","ENVTECH",
AM1929="AKTIVCO DEFAUT GE &amp; POWER Cabinet","AKTIVCO",
AM1929="AKTIVCO Coupure ENEO &amp; Baisse de tension","AKTIVCO GRID ONLY",
AM1929="Coupure ENEO &amp; Baisse de tension","IHS GRID ONLY",
AM1929="Defaut GE &amp; POWER Cabinet","IHS",
AM1929="Sharing","Partners",
AM1929="Sites strategiques &amp; DataCenter","SST &amp; DC",
AM1929="Exclu","Exclu",
AM1929="SAT","SAT",
AM1929="SPARE-ISSUE","SPARE-ISSUE",
AM1929="Fiber CAmtel","TRANS_FO_CAMTEL",
AM1929="Fiber AOF","Fiber AOF",
AM1929="Projet OCM (HUAWEI)","TRAVAUX-HUAWEI",
AM1929="Projet OCM (NOKIA)","TRAVAUX-NOKIA",
AM1929="ACCESS-ISSUE","ACCESS-ISSUE",
AM1929="Projet OCM (ZTE, NOKIA, autres projets)","TRAVAUX OCM",
AM1929="No root CAuse","No root cause",
AM1929="ODU HS","PDH",
AM1929="IP &amp; VLAN","PDH",
AM1929="Warehouse HUAWEI","SPARE-ISSUE",
AM1929="SPARE-HS","SPARE-ISSUE",
AM1929="Power Telco","BSS",AM1929="no impacts","no impacts"
),"")</f>
        <v>no impacts</v>
      </c>
      <c r="AL1929" s="48" t="str" cm="1">
        <f t="array" ref="AL1929">IFERROR(_xlfn.IFS(
AM1929="MPR ISSUE","TX ISSUE",
AM1929="BSS Hardware Issue","RAN ISSUE",
AM1929="Sites strategiques, MLL, Pylone, etc.","ENVTECH",
AM1929="AKTIVCO DEFAUT GE &amp; POWER Cabinet","POWER ISSUE",
AM1929="AKTIVCO Coupure ENEO &amp; Baisse de tension","POWER ISSUE",
AM1929="Coupure ENEO &amp; Baisse de tension","POWER ISSUE",
AM1929="Defaut GE &amp; POWER Cabinet","POWER ISSUE",
AM1929="Sharing","POWER ISSUE",
AM1929="Sites strategiques &amp; DataCenter","POWER ISSUE",
AM1929="Exclu","Exclu",
AM1929="SAT","TX ISSUE",
AM1929="SPARE-ISSUE","SPARE-ISSUE",
AM1929="Fiber CAmtel","TX ISSUE",
AM1929="Fiber AOF","TX ISSUE",
AM1929="Projet OCM (HUAWEI)","TRAVAUX-HUAWEI",
AM1929="Projet OCM (NOKIA)","TRAVAUX -NOKIA",
AM1929="ACCESS-ISSUE","ACCESS-ISSUE",
AM1929="Projet OCM (ZTE, NOKIA, autres projets)","TRAVAUX OCM",
AM1929="No root CAuse","No root cause",
AM1929="ODU HS","TX ISSUE",
AM1929="IP &amp; VLAN","TX ISSUE",
AM1929="Warehouse HUAWEI","SPARE-ISSUE",
AM1929="SPARE-HS","SPARE-ISSUE",
AM1929="Power Telco","RAN ISSUE",AM1929="no impacts","no impacts"
),"")</f>
        <v>no impacts</v>
      </c>
      <c r="AM1929" s="67" t="s">
        <v>5605</v>
      </c>
      <c r="AN1929" s="48" t="str" cm="1">
        <f t="array" ref="AN1929">IFERROR(_xlfn.IFS(
AM1929="MPR ISSUE","ACTIVE",
AM1929="BSS Hardware Issue","ACTIVE",
AM1929="Sites strategiques, MLL, Pylone, etc.","PASSIVE",
AM1929="AKTIVCO DEFAUT GE &amp; POWER Cabinet","PASSIVE",
AM1929="AKTIVCO Coupure ENEO &amp; Baisse de tension","PASSIVE",
AM1929="Coupure ENEO &amp; Baisse de tension","PASSIVE",
AM1929="Defaut GE &amp; POWER Cabinet","PASSIVE",
AM1929="Sharing","PASSIVE",
AM1929="Sites strategiques &amp; DataCenter","PASSIVE",
AM1929="Exclu","Exclu",
AM1929="SAT","ACTIVE",
AM1929="SPARE-ISSUE","SPARE-ISSUE",
AM1929="Fiber CAmtel","ACTIVE",
AM1929="Fiber AOF","ACTIVE",
AM1929="Projet OCM (HUAWEI)","PLANNED WORKS",
AM1929="Projet OCM (NOKIA)","PLANNED WORKS",
AM1929="ACCESS-ISSUE","ACCESS-ISSUE",
AM1929="Projet OCM (ZTE, NOKIA, autres projets)","PLANNED WORKS",
AM1929="No root CAuse","No root cause",
AM1929="ODU HS","ACTIVE",
AM1929="IP &amp; VLAN","ACTIVE",
AM1929="Warehouse HUAWEI","SPARE-ISSUE",
AM1929="SPARE-HS","SPARE-ISSUE",
AM1929="Power Telco","ACTIVE", AM1929="no impacts","no impacts"
),"")</f>
        <v>no impacts</v>
      </c>
      <c r="AO1929" s="93" t="s">
        <v>5537</v>
      </c>
      <c r="AP1929" s="101" t="str">
        <f t="shared" si="53"/>
        <v>OST_235</v>
      </c>
      <c r="AR1929" s="17" t="s">
        <v>5537</v>
      </c>
      <c r="AS1929" s="7" t="s">
        <v>5537</v>
      </c>
      <c r="AT1929" s="6"/>
      <c r="AU1929" s="7"/>
      <c r="AV1929" s="3" t="s">
        <v>5537</v>
      </c>
      <c r="AW1929" s="18" t="s">
        <v>5537</v>
      </c>
      <c r="AX1929" s="18" t="s">
        <v>5537</v>
      </c>
      <c r="AY1929" s="18" t="s">
        <v>5537</v>
      </c>
      <c r="AZ1929" s="18" t="s">
        <v>5537</v>
      </c>
      <c r="BA1929" s="18" t="s">
        <v>5537</v>
      </c>
      <c r="BB1929" s="18" t="s">
        <v>5537</v>
      </c>
      <c r="BC1929" s="18" t="s">
        <v>5537</v>
      </c>
      <c r="BD1929" s="18" t="s">
        <v>5537</v>
      </c>
      <c r="BE1929" s="18" t="s">
        <v>5537</v>
      </c>
      <c r="BF1929" s="18" t="s">
        <v>5537</v>
      </c>
      <c r="BG1929" s="18" t="s">
        <v>5537</v>
      </c>
      <c r="BH1929" s="18" t="s">
        <v>5537</v>
      </c>
      <c r="BI1929" s="9" t="s">
        <v>5537</v>
      </c>
      <c r="BJ1929" s="14"/>
      <c r="BK1929" s="14" t="s">
        <v>5537</v>
      </c>
      <c r="BL1929" s="14" t="str">
        <f>_xlfn.XLOOKUP(B1929,'[4]cell downs 18042026 17h'!$B:$B,'[4]cell downs 18042026 17h'!$B:$B,"")</f>
        <v/>
      </c>
      <c r="BM1929" s="14" t="str">
        <f>_xlfn.XLOOKUP(B1929,'[5]Cells Huawei 19042026 15h'!$B:$B,'[5]Cells Huawei 19042026 15h'!$B:$B,"")</f>
        <v/>
      </c>
      <c r="BN1929" s="9" t="str">
        <f>_xlfn.XLOOKUP(B1929,'[6]cells down 19042026 9H40'!$B:$B,'[6]cells down 19042026 9H40'!$B:$B,"")</f>
        <v/>
      </c>
      <c r="BO1929" s="9" t="s">
        <v>5537</v>
      </c>
      <c r="BP1929" s="9" t="s">
        <v>154</v>
      </c>
      <c r="BQ1929" s="115"/>
    </row>
    <row r="1930" spans="1:69" s="9" customFormat="1" ht="21" customHeight="1" x14ac:dyDescent="0.3">
      <c r="A1930" s="1" t="s">
        <v>4858</v>
      </c>
      <c r="B1930" s="8" t="s">
        <v>4859</v>
      </c>
      <c r="C1930" s="3" t="str">
        <f>_xlfn.XLOOKUP(B1930,'[1]daily break down'!$D:$D,'[1]daily break down'!$E:$E,"")</f>
        <v>CENTRE</v>
      </c>
      <c r="D1930" s="1" t="s">
        <v>11</v>
      </c>
      <c r="E1930" s="1" t="s">
        <v>5504</v>
      </c>
      <c r="F1930" s="3" t="s">
        <v>13</v>
      </c>
      <c r="G1930" s="1" t="s">
        <v>4858</v>
      </c>
      <c r="H1930" s="34" t="str">
        <f>_xlfn.XLOOKUP(B1930,[2]CALCULATION!$B:$B,[2]CALCULATION!$H:$H,"")</f>
        <v>ZTE</v>
      </c>
      <c r="I1930" s="28">
        <v>0</v>
      </c>
      <c r="J1930" s="28">
        <v>0</v>
      </c>
      <c r="K1930" s="28">
        <v>0</v>
      </c>
      <c r="L1930" s="28">
        <v>0</v>
      </c>
      <c r="M1930" s="28">
        <v>0</v>
      </c>
      <c r="N1930" s="28">
        <v>0</v>
      </c>
      <c r="O1930" s="28">
        <v>0</v>
      </c>
      <c r="P1930" s="28">
        <v>0</v>
      </c>
      <c r="Q1930" s="28">
        <v>0</v>
      </c>
      <c r="R1930" s="28">
        <v>0</v>
      </c>
      <c r="S1930" s="94">
        <v>0</v>
      </c>
      <c r="T1930" s="94">
        <f>_xlfn.XLOOKUP(B1930,'[3]Nur des jours'!$B:$B,'[3]Nur des jours'!$U:$U,"")</f>
        <v>0</v>
      </c>
      <c r="U1930" s="94">
        <v>0</v>
      </c>
      <c r="V1930" s="94">
        <v>0</v>
      </c>
      <c r="W1930" s="94">
        <v>0</v>
      </c>
      <c r="X1930" s="94">
        <v>0</v>
      </c>
      <c r="Y1930" s="94">
        <v>0</v>
      </c>
      <c r="Z1930" s="94">
        <v>0</v>
      </c>
      <c r="AA1930" s="94">
        <v>0</v>
      </c>
      <c r="AB1930" s="94">
        <v>0</v>
      </c>
      <c r="AC1930" s="94">
        <f>_xlfn.XLOOKUP(B1930,'[3]Nur des jours'!$B:$B,'[3]Nur des jours'!$N:$N,"")</f>
        <v>0</v>
      </c>
      <c r="AD1930" s="94">
        <v>0</v>
      </c>
      <c r="AE1930" s="94">
        <v>0</v>
      </c>
      <c r="AF1930" s="94">
        <v>0</v>
      </c>
      <c r="AG1930" s="94">
        <v>0</v>
      </c>
      <c r="AH1930" s="94">
        <v>0</v>
      </c>
      <c r="AI1930" s="49" t="s">
        <v>6659</v>
      </c>
      <c r="AJ1930" s="49"/>
      <c r="AK1930" s="48" t="str" cm="1">
        <f t="array" ref="AK1930">IFERROR(_xlfn.IFS(
AM1930="MPR ISSUE","PDH",
AM1930="BSS Hardware Issue","BSS",
AM1930="Sites strategiques, MLL, Pylone, etc.","ENVTECH",
AM1930="AKTIVCO DEFAUT GE &amp; POWER Cabinet","AKTIVCO",
AM1930="AKTIVCO Coupure ENEO &amp; Baisse de tension","AKTIVCO GRID ONLY",
AM1930="Coupure ENEO &amp; Baisse de tension","IHS GRID ONLY",
AM1930="Defaut GE &amp; POWER Cabinet","IHS",
AM1930="Sharing","Partners",
AM1930="Sites strategiques &amp; DataCenter","SST &amp; DC",
AM1930="Exclu","Exclu",
AM1930="SAT","SAT",
AM1930="SPARE-ISSUE","SPARE-ISSUE",
AM1930="Fiber CAmtel","TRANS_FO_CAMTEL",
AM1930="Fiber AOF","Fiber AOF",
AM1930="Projet OCM (HUAWEI)","TRAVAUX-HUAWEI",
AM1930="Projet OCM (NOKIA)","TRAVAUX-NOKIA",
AM1930="ACCESS-ISSUE","ACCESS-ISSUE",
AM1930="Projet OCM (ZTE, NOKIA, autres projets)","TRAVAUX OCM",
AM1930="No root CAuse","No root cause",
AM1930="ODU HS","PDH",
AM1930="IP &amp; VLAN","PDH",
AM1930="Warehouse HUAWEI","SPARE-ISSUE",
AM1930="SPARE-HS","SPARE-ISSUE",
AM1930="Power Telco","BSS",AM1930="no impacts","no impacts"
),"")</f>
        <v>no impacts</v>
      </c>
      <c r="AL1930" s="48" t="str" cm="1">
        <f t="array" ref="AL1930">IFERROR(_xlfn.IFS(
AM1930="MPR ISSUE","TX ISSUE",
AM1930="BSS Hardware Issue","RAN ISSUE",
AM1930="Sites strategiques, MLL, Pylone, etc.","ENVTECH",
AM1930="AKTIVCO DEFAUT GE &amp; POWER Cabinet","POWER ISSUE",
AM1930="AKTIVCO Coupure ENEO &amp; Baisse de tension","POWER ISSUE",
AM1930="Coupure ENEO &amp; Baisse de tension","POWER ISSUE",
AM1930="Defaut GE &amp; POWER Cabinet","POWER ISSUE",
AM1930="Sharing","POWER ISSUE",
AM1930="Sites strategiques &amp; DataCenter","POWER ISSUE",
AM1930="Exclu","Exclu",
AM1930="SAT","TX ISSUE",
AM1930="SPARE-ISSUE","SPARE-ISSUE",
AM1930="Fiber CAmtel","TX ISSUE",
AM1930="Fiber AOF","TX ISSUE",
AM1930="Projet OCM (HUAWEI)","TRAVAUX-HUAWEI",
AM1930="Projet OCM (NOKIA)","TRAVAUX -NOKIA",
AM1930="ACCESS-ISSUE","ACCESS-ISSUE",
AM1930="Projet OCM (ZTE, NOKIA, autres projets)","TRAVAUX OCM",
AM1930="No root CAuse","No root cause",
AM1930="ODU HS","TX ISSUE",
AM1930="IP &amp; VLAN","TX ISSUE",
AM1930="Warehouse HUAWEI","SPARE-ISSUE",
AM1930="SPARE-HS","SPARE-ISSUE",
AM1930="Power Telco","RAN ISSUE",AM1930="no impacts","no impacts"
),"")</f>
        <v>no impacts</v>
      </c>
      <c r="AM1930" s="67" t="s">
        <v>5605</v>
      </c>
      <c r="AN1930" s="48" t="str" cm="1">
        <f t="array" ref="AN1930">IFERROR(_xlfn.IFS(
AM1930="MPR ISSUE","ACTIVE",
AM1930="BSS Hardware Issue","ACTIVE",
AM1930="Sites strategiques, MLL, Pylone, etc.","PASSIVE",
AM1930="AKTIVCO DEFAUT GE &amp; POWER Cabinet","PASSIVE",
AM1930="AKTIVCO Coupure ENEO &amp; Baisse de tension","PASSIVE",
AM1930="Coupure ENEO &amp; Baisse de tension","PASSIVE",
AM1930="Defaut GE &amp; POWER Cabinet","PASSIVE",
AM1930="Sharing","PASSIVE",
AM1930="Sites strategiques &amp; DataCenter","PASSIVE",
AM1930="Exclu","Exclu",
AM1930="SAT","ACTIVE",
AM1930="SPARE-ISSUE","SPARE-ISSUE",
AM1930="Fiber CAmtel","ACTIVE",
AM1930="Fiber AOF","ACTIVE",
AM1930="Projet OCM (HUAWEI)","PLANNED WORKS",
AM1930="Projet OCM (NOKIA)","PLANNED WORKS",
AM1930="ACCESS-ISSUE","ACCESS-ISSUE",
AM1930="Projet OCM (ZTE, NOKIA, autres projets)","PLANNED WORKS",
AM1930="No root CAuse","No root cause",
AM1930="ODU HS","ACTIVE",
AM1930="IP &amp; VLAN","ACTIVE",
AM1930="Warehouse HUAWEI","SPARE-ISSUE",
AM1930="SPARE-HS","SPARE-ISSUE",
AM1930="Power Telco","ACTIVE", AM1930="no impacts","no impacts"
),"")</f>
        <v>no impacts</v>
      </c>
      <c r="AO1930" s="93" t="s">
        <v>5537</v>
      </c>
      <c r="AP1930" s="101" t="str">
        <f t="shared" si="53"/>
        <v>SUO_028</v>
      </c>
      <c r="AR1930" s="17" t="s">
        <v>5537</v>
      </c>
      <c r="AS1930" s="7" t="s">
        <v>5537</v>
      </c>
      <c r="AT1930" s="6"/>
      <c r="AU1930" s="7"/>
      <c r="AV1930" s="3" t="s">
        <v>5537</v>
      </c>
      <c r="AW1930" s="18" t="s">
        <v>5537</v>
      </c>
      <c r="AX1930" s="18" t="s">
        <v>5537</v>
      </c>
      <c r="AY1930" s="18" t="s">
        <v>5537</v>
      </c>
      <c r="AZ1930" s="18" t="s">
        <v>5537</v>
      </c>
      <c r="BA1930" s="18" t="s">
        <v>5537</v>
      </c>
      <c r="BB1930" s="18" t="s">
        <v>5537</v>
      </c>
      <c r="BC1930" s="18" t="s">
        <v>5537</v>
      </c>
      <c r="BD1930" s="18" t="s">
        <v>5537</v>
      </c>
      <c r="BE1930" s="18" t="s">
        <v>5537</v>
      </c>
      <c r="BF1930" s="18" t="s">
        <v>5537</v>
      </c>
      <c r="BG1930" s="18" t="s">
        <v>5537</v>
      </c>
      <c r="BH1930" s="18" t="s">
        <v>5537</v>
      </c>
      <c r="BI1930" s="9" t="s">
        <v>5537</v>
      </c>
      <c r="BJ1930" s="14"/>
      <c r="BK1930" s="14" t="s">
        <v>5537</v>
      </c>
      <c r="BL1930" s="14" t="str">
        <f>_xlfn.XLOOKUP(B1930,'[4]cell downs 18042026 17h'!$B:$B,'[4]cell downs 18042026 17h'!$B:$B,"")</f>
        <v/>
      </c>
      <c r="BM1930" s="14" t="str">
        <f>_xlfn.XLOOKUP(B1930,'[5]Cells Huawei 19042026 15h'!$B:$B,'[5]Cells Huawei 19042026 15h'!$B:$B,"")</f>
        <v/>
      </c>
      <c r="BN1930" s="9" t="str">
        <f>_xlfn.XLOOKUP(B1930,'[6]cells down 19042026 9H40'!$B:$B,'[6]cells down 19042026 9H40'!$B:$B,"")</f>
        <v/>
      </c>
      <c r="BO1930" s="9" t="s">
        <v>4859</v>
      </c>
      <c r="BP1930" s="9" t="s">
        <v>154</v>
      </c>
      <c r="BQ1930" s="115"/>
    </row>
    <row r="1931" spans="1:69" s="9" customFormat="1" x14ac:dyDescent="0.3">
      <c r="A1931" s="1" t="s">
        <v>2303</v>
      </c>
      <c r="B1931" s="8" t="s">
        <v>2304</v>
      </c>
      <c r="C1931" s="3" t="str">
        <f>_xlfn.XLOOKUP(B1931,'[1]daily break down'!$D:$D,'[1]daily break down'!$E:$E,"")</f>
        <v>Douala</v>
      </c>
      <c r="D1931" s="1" t="s">
        <v>11</v>
      </c>
      <c r="E1931" s="1" t="s">
        <v>12</v>
      </c>
      <c r="F1931" s="3" t="s">
        <v>31</v>
      </c>
      <c r="G1931" s="1" t="s">
        <v>32</v>
      </c>
      <c r="H1931" s="34" t="str">
        <f>_xlfn.XLOOKUP(B1931,[2]CALCULATION!$B:$B,[2]CALCULATION!$H:$H,"")</f>
        <v>ZTE</v>
      </c>
      <c r="I1931" s="28">
        <v>0</v>
      </c>
      <c r="J1931" s="28">
        <v>0.13804350617664471</v>
      </c>
      <c r="K1931" s="28">
        <v>0</v>
      </c>
      <c r="L1931" s="28">
        <v>0</v>
      </c>
      <c r="M1931" s="28">
        <v>0</v>
      </c>
      <c r="N1931" s="28">
        <v>0</v>
      </c>
      <c r="O1931" s="28">
        <v>39.393478924644647</v>
      </c>
      <c r="P1931" s="28">
        <v>0</v>
      </c>
      <c r="Q1931" s="28">
        <v>0</v>
      </c>
      <c r="R1931" s="28">
        <v>0</v>
      </c>
      <c r="S1931" s="94">
        <v>0</v>
      </c>
      <c r="T1931" s="94">
        <f>_xlfn.XLOOKUP(B1931,'[3]Nur des jours'!$B:$B,'[3]Nur des jours'!$U:$U,"")</f>
        <v>0</v>
      </c>
      <c r="U1931" s="94">
        <v>0</v>
      </c>
      <c r="V1931" s="94">
        <v>0</v>
      </c>
      <c r="W1931" s="94">
        <v>0</v>
      </c>
      <c r="X1931" s="94">
        <v>0</v>
      </c>
      <c r="Y1931" s="94">
        <v>0</v>
      </c>
      <c r="Z1931" s="94">
        <v>0</v>
      </c>
      <c r="AA1931" s="94">
        <v>0</v>
      </c>
      <c r="AB1931" s="94">
        <v>0</v>
      </c>
      <c r="AC1931" s="94">
        <f>_xlfn.XLOOKUP(B1931,'[3]Nur des jours'!$B:$B,'[3]Nur des jours'!$N:$N,"")</f>
        <v>0</v>
      </c>
      <c r="AD1931" s="94">
        <v>0</v>
      </c>
      <c r="AE1931" s="94">
        <v>0</v>
      </c>
      <c r="AF1931" s="94">
        <v>0</v>
      </c>
      <c r="AG1931" s="94">
        <v>0</v>
      </c>
      <c r="AH1931" s="94">
        <v>0</v>
      </c>
      <c r="AI1931" s="49" t="s">
        <v>5559</v>
      </c>
      <c r="AJ1931" s="49"/>
      <c r="AK1931" s="48" t="str" cm="1">
        <f t="array" ref="AK1931">IFERROR(_xlfn.IFS(
AM1931="MPR ISSUE","PDH",
AM1931="BSS Hardware Issue","BSS",
AM1931="Sites strategiques, MLL, Pylone, etc.","ENVTECH",
AM1931="AKTIVCO DEFAUT GE &amp; POWER Cabinet","AKTIVCO",
AM1931="AKTIVCO Coupure ENEO &amp; Baisse de tension","AKTIVCO GRID ONLY",
AM1931="Coupure ENEO &amp; Baisse de tension","IHS GRID ONLY",
AM1931="Defaut GE &amp; POWER Cabinet","IHS",
AM1931="Sharing","Partners",
AM1931="Sites strategiques &amp; DataCenter","SST &amp; DC",
AM1931="Exclu","Exclu",
AM1931="SAT","SAT",
AM1931="SPARE-ISSUE","SPARE-ISSUE",
AM1931="Fiber CAmtel","TRANS_FO_CAMTEL",
AM1931="Fiber AOF","Fiber AOF",
AM1931="Projet OCM (HUAWEI)","TRAVAUX-HUAWEI",
AM1931="Projet OCM (NOKIA)","TRAVAUX-NOKIA",
AM1931="ACCESS-ISSUE","ACCESS-ISSUE",
AM1931="Projet OCM (ZTE, NOKIA, autres projets)","TRAVAUX OCM",
AM1931="No root CAuse","No root cause",
AM1931="ODU HS","PDH",
AM1931="IP &amp; VLAN","PDH",
AM1931="Warehouse HUAWEI","SPARE-ISSUE",
AM1931="SPARE-HS","SPARE-ISSUE",
AM1931="Power Telco","BSS",AM1931="no impacts","no impacts"
),"")</f>
        <v>no impacts</v>
      </c>
      <c r="AL1931" s="48" t="str" cm="1">
        <f t="array" ref="AL1931">IFERROR(_xlfn.IFS(
AM1931="MPR ISSUE","TX ISSUE",
AM1931="BSS Hardware Issue","RAN ISSUE",
AM1931="Sites strategiques, MLL, Pylone, etc.","ENVTECH",
AM1931="AKTIVCO DEFAUT GE &amp; POWER Cabinet","POWER ISSUE",
AM1931="AKTIVCO Coupure ENEO &amp; Baisse de tension","POWER ISSUE",
AM1931="Coupure ENEO &amp; Baisse de tension","POWER ISSUE",
AM1931="Defaut GE &amp; POWER Cabinet","POWER ISSUE",
AM1931="Sharing","POWER ISSUE",
AM1931="Sites strategiques &amp; DataCenter","POWER ISSUE",
AM1931="Exclu","Exclu",
AM1931="SAT","TX ISSUE",
AM1931="SPARE-ISSUE","SPARE-ISSUE",
AM1931="Fiber CAmtel","TX ISSUE",
AM1931="Fiber AOF","TX ISSUE",
AM1931="Projet OCM (HUAWEI)","TRAVAUX-HUAWEI",
AM1931="Projet OCM (NOKIA)","TRAVAUX -NOKIA",
AM1931="ACCESS-ISSUE","ACCESS-ISSUE",
AM1931="Projet OCM (ZTE, NOKIA, autres projets)","TRAVAUX OCM",
AM1931="No root CAuse","No root cause",
AM1931="ODU HS","TX ISSUE",
AM1931="IP &amp; VLAN","TX ISSUE",
AM1931="Warehouse HUAWEI","SPARE-ISSUE",
AM1931="SPARE-HS","SPARE-ISSUE",
AM1931="Power Telco","RAN ISSUE",AM1931="no impacts","no impacts"
),"")</f>
        <v>no impacts</v>
      </c>
      <c r="AM1931" s="67" t="s">
        <v>5605</v>
      </c>
      <c r="AN1931" s="48" t="str" cm="1">
        <f t="array" ref="AN1931">IFERROR(_xlfn.IFS(
AM1931="MPR ISSUE","ACTIVE",
AM1931="BSS Hardware Issue","ACTIVE",
AM1931="Sites strategiques, MLL, Pylone, etc.","PASSIVE",
AM1931="AKTIVCO DEFAUT GE &amp; POWER Cabinet","PASSIVE",
AM1931="AKTIVCO Coupure ENEO &amp; Baisse de tension","PASSIVE",
AM1931="Coupure ENEO &amp; Baisse de tension","PASSIVE",
AM1931="Defaut GE &amp; POWER Cabinet","PASSIVE",
AM1931="Sharing","PASSIVE",
AM1931="Sites strategiques &amp; DataCenter","PASSIVE",
AM1931="Exclu","Exclu",
AM1931="SAT","ACTIVE",
AM1931="SPARE-ISSUE","SPARE-ISSUE",
AM1931="Fiber CAmtel","ACTIVE",
AM1931="Fiber AOF","ACTIVE",
AM1931="Projet OCM (HUAWEI)","PLANNED WORKS",
AM1931="Projet OCM (NOKIA)","PLANNED WORKS",
AM1931="ACCESS-ISSUE","ACCESS-ISSUE",
AM1931="Projet OCM (ZTE, NOKIA, autres projets)","PLANNED WORKS",
AM1931="No root CAuse","No root cause",
AM1931="ODU HS","ACTIVE",
AM1931="IP &amp; VLAN","ACTIVE",
AM1931="Warehouse HUAWEI","SPARE-ISSUE",
AM1931="SPARE-HS","SPARE-ISSUE",
AM1931="Power Telco","ACTIVE", AM1931="no impacts","no impacts"
),"")</f>
        <v>no impacts</v>
      </c>
      <c r="AO1931" s="93" t="s">
        <v>5537</v>
      </c>
      <c r="AP1931" s="101" t="str">
        <f t="shared" si="53"/>
        <v>LIT_254</v>
      </c>
      <c r="AR1931" s="17" t="s">
        <v>5537</v>
      </c>
      <c r="AS1931" s="7" t="s">
        <v>5537</v>
      </c>
      <c r="AT1931" s="6"/>
      <c r="AU1931" s="7"/>
      <c r="AV1931" s="3" t="s">
        <v>5537</v>
      </c>
      <c r="AW1931" s="18" t="s">
        <v>5537</v>
      </c>
      <c r="AX1931" s="18" t="s">
        <v>5537</v>
      </c>
      <c r="AY1931" s="18" t="s">
        <v>5537</v>
      </c>
      <c r="AZ1931" s="18" t="s">
        <v>5537</v>
      </c>
      <c r="BA1931" s="18" t="s">
        <v>5537</v>
      </c>
      <c r="BB1931" s="18" t="s">
        <v>5537</v>
      </c>
      <c r="BC1931" s="18" t="s">
        <v>5537</v>
      </c>
      <c r="BD1931" s="18" t="s">
        <v>5537</v>
      </c>
      <c r="BE1931" s="18" t="s">
        <v>5537</v>
      </c>
      <c r="BF1931" s="18" t="s">
        <v>5537</v>
      </c>
      <c r="BG1931" s="18" t="s">
        <v>5537</v>
      </c>
      <c r="BH1931" s="18" t="s">
        <v>5537</v>
      </c>
      <c r="BI1931" s="9" t="s">
        <v>5537</v>
      </c>
      <c r="BJ1931" s="14"/>
      <c r="BK1931" s="14" t="s">
        <v>5537</v>
      </c>
      <c r="BL1931" s="14" t="str">
        <f>_xlfn.XLOOKUP(B1931,'[4]cell downs 18042026 17h'!$B:$B,'[4]cell downs 18042026 17h'!$B:$B,"")</f>
        <v/>
      </c>
      <c r="BM1931" s="14" t="str">
        <f>_xlfn.XLOOKUP(B1931,'[5]Cells Huawei 19042026 15h'!$B:$B,'[5]Cells Huawei 19042026 15h'!$B:$B,"")</f>
        <v/>
      </c>
      <c r="BN1931" s="9" t="str">
        <f>_xlfn.XLOOKUP(B1931,'[6]cells down 19042026 9H40'!$B:$B,'[6]cells down 19042026 9H40'!$B:$B,"")</f>
        <v/>
      </c>
      <c r="BO1931" s="9" t="s">
        <v>5537</v>
      </c>
      <c r="BP1931" s="9" t="s">
        <v>12</v>
      </c>
      <c r="BQ1931" s="115"/>
    </row>
    <row r="1932" spans="1:69" s="9" customFormat="1" x14ac:dyDescent="0.3">
      <c r="A1932" s="3" t="s">
        <v>2317</v>
      </c>
      <c r="B1932" s="25" t="s">
        <v>2318</v>
      </c>
      <c r="C1932" s="3" t="str">
        <f>_xlfn.XLOOKUP(B1932,'[1]daily break down'!$D:$D,'[1]daily break down'!$E:$E,"")</f>
        <v>Douala</v>
      </c>
      <c r="D1932" s="1"/>
      <c r="E1932" s="3" t="e">
        <v>#N/A</v>
      </c>
      <c r="F1932" s="3" t="s">
        <v>31</v>
      </c>
      <c r="G1932" s="3" t="s">
        <v>32</v>
      </c>
      <c r="H1932" s="34" t="str">
        <f>_xlfn.XLOOKUP(B1932,[2]CALCULATION!$B:$B,[2]CALCULATION!$H:$H,"")</f>
        <v>ZTE</v>
      </c>
      <c r="I1932" s="28">
        <v>0</v>
      </c>
      <c r="J1932" s="28">
        <v>0.13634917373649205</v>
      </c>
      <c r="K1932" s="28">
        <v>0</v>
      </c>
      <c r="L1932" s="28">
        <v>0</v>
      </c>
      <c r="M1932" s="28">
        <v>0</v>
      </c>
      <c r="N1932" s="28">
        <v>0</v>
      </c>
      <c r="O1932" s="28">
        <v>39.707162282091019</v>
      </c>
      <c r="P1932" s="28">
        <v>0</v>
      </c>
      <c r="Q1932" s="28">
        <v>0</v>
      </c>
      <c r="R1932" s="28">
        <v>0</v>
      </c>
      <c r="S1932" s="94">
        <v>0</v>
      </c>
      <c r="T1932" s="94">
        <f>_xlfn.XLOOKUP(B1932,'[3]Nur des jours'!$B:$B,'[3]Nur des jours'!$U:$U,"")</f>
        <v>0</v>
      </c>
      <c r="U1932" s="94">
        <v>0</v>
      </c>
      <c r="V1932" s="94">
        <v>0</v>
      </c>
      <c r="W1932" s="94">
        <v>0</v>
      </c>
      <c r="X1932" s="94">
        <v>0</v>
      </c>
      <c r="Y1932" s="94">
        <v>0</v>
      </c>
      <c r="Z1932" s="94">
        <v>0</v>
      </c>
      <c r="AA1932" s="94">
        <v>0</v>
      </c>
      <c r="AB1932" s="94">
        <v>0</v>
      </c>
      <c r="AC1932" s="94">
        <f>_xlfn.XLOOKUP(B1932,'[3]Nur des jours'!$B:$B,'[3]Nur des jours'!$N:$N,"")</f>
        <v>0</v>
      </c>
      <c r="AD1932" s="94">
        <v>0</v>
      </c>
      <c r="AE1932" s="94">
        <v>0</v>
      </c>
      <c r="AF1932" s="94">
        <v>0</v>
      </c>
      <c r="AG1932" s="94">
        <v>0</v>
      </c>
      <c r="AH1932" s="94">
        <v>0</v>
      </c>
      <c r="AI1932" s="49" t="s">
        <v>5559</v>
      </c>
      <c r="AJ1932" s="49"/>
      <c r="AK1932" s="48" t="str" cm="1">
        <f t="array" ref="AK1932">IFERROR(_xlfn.IFS(
AM1932="MPR ISSUE","PDH",
AM1932="BSS Hardware Issue","BSS",
AM1932="Sites strategiques, MLL, Pylone, etc.","ENVTECH",
AM1932="AKTIVCO DEFAUT GE &amp; POWER Cabinet","AKTIVCO",
AM1932="AKTIVCO Coupure ENEO &amp; Baisse de tension","AKTIVCO GRID ONLY",
AM1932="Coupure ENEO &amp; Baisse de tension","IHS GRID ONLY",
AM1932="Defaut GE &amp; POWER Cabinet","IHS",
AM1932="Sharing","Partners",
AM1932="Sites strategiques &amp; DataCenter","SST &amp; DC",
AM1932="Exclu","Exclu",
AM1932="SAT","SAT",
AM1932="SPARE-ISSUE","SPARE-ISSUE",
AM1932="Fiber CAmtel","TRANS_FO_CAMTEL",
AM1932="Fiber AOF","Fiber AOF",
AM1932="Projet OCM (HUAWEI)","TRAVAUX-HUAWEI",
AM1932="Projet OCM (NOKIA)","TRAVAUX-NOKIA",
AM1932="ACCESS-ISSUE","ACCESS-ISSUE",
AM1932="Projet OCM (ZTE, NOKIA, autres projets)","TRAVAUX OCM",
AM1932="No root CAuse","No root cause",
AM1932="ODU HS","PDH",
AM1932="IP &amp; VLAN","PDH",
AM1932="Warehouse HUAWEI","SPARE-ISSUE",
AM1932="SPARE-HS","SPARE-ISSUE",
AM1932="Power Telco","BSS",AM1932="no impacts","no impacts"
),"")</f>
        <v>no impacts</v>
      </c>
      <c r="AL1932" s="48" t="str" cm="1">
        <f t="array" ref="AL1932">IFERROR(_xlfn.IFS(
AM1932="MPR ISSUE","TX ISSUE",
AM1932="BSS Hardware Issue","RAN ISSUE",
AM1932="Sites strategiques, MLL, Pylone, etc.","ENVTECH",
AM1932="AKTIVCO DEFAUT GE &amp; POWER Cabinet","POWER ISSUE",
AM1932="AKTIVCO Coupure ENEO &amp; Baisse de tension","POWER ISSUE",
AM1932="Coupure ENEO &amp; Baisse de tension","POWER ISSUE",
AM1932="Defaut GE &amp; POWER Cabinet","POWER ISSUE",
AM1932="Sharing","POWER ISSUE",
AM1932="Sites strategiques &amp; DataCenter","POWER ISSUE",
AM1932="Exclu","Exclu",
AM1932="SAT","TX ISSUE",
AM1932="SPARE-ISSUE","SPARE-ISSUE",
AM1932="Fiber CAmtel","TX ISSUE",
AM1932="Fiber AOF","TX ISSUE",
AM1932="Projet OCM (HUAWEI)","TRAVAUX-HUAWEI",
AM1932="Projet OCM (NOKIA)","TRAVAUX -NOKIA",
AM1932="ACCESS-ISSUE","ACCESS-ISSUE",
AM1932="Projet OCM (ZTE, NOKIA, autres projets)","TRAVAUX OCM",
AM1932="No root CAuse","No root cause",
AM1932="ODU HS","TX ISSUE",
AM1932="IP &amp; VLAN","TX ISSUE",
AM1932="Warehouse HUAWEI","SPARE-ISSUE",
AM1932="SPARE-HS","SPARE-ISSUE",
AM1932="Power Telco","RAN ISSUE",AM1932="no impacts","no impacts"
),"")</f>
        <v>no impacts</v>
      </c>
      <c r="AM1932" s="67" t="s">
        <v>5605</v>
      </c>
      <c r="AN1932" s="48" t="str" cm="1">
        <f t="array" ref="AN1932">IFERROR(_xlfn.IFS(
AM1932="MPR ISSUE","ACTIVE",
AM1932="BSS Hardware Issue","ACTIVE",
AM1932="Sites strategiques, MLL, Pylone, etc.","PASSIVE",
AM1932="AKTIVCO DEFAUT GE &amp; POWER Cabinet","PASSIVE",
AM1932="AKTIVCO Coupure ENEO &amp; Baisse de tension","PASSIVE",
AM1932="Coupure ENEO &amp; Baisse de tension","PASSIVE",
AM1932="Defaut GE &amp; POWER Cabinet","PASSIVE",
AM1932="Sharing","PASSIVE",
AM1932="Sites strategiques &amp; DataCenter","PASSIVE",
AM1932="Exclu","Exclu",
AM1932="SAT","ACTIVE",
AM1932="SPARE-ISSUE","SPARE-ISSUE",
AM1932="Fiber CAmtel","ACTIVE",
AM1932="Fiber AOF","ACTIVE",
AM1932="Projet OCM (HUAWEI)","PLANNED WORKS",
AM1932="Projet OCM (NOKIA)","PLANNED WORKS",
AM1932="ACCESS-ISSUE","ACCESS-ISSUE",
AM1932="Projet OCM (ZTE, NOKIA, autres projets)","PLANNED WORKS",
AM1932="No root CAuse","No root cause",
AM1932="ODU HS","ACTIVE",
AM1932="IP &amp; VLAN","ACTIVE",
AM1932="Warehouse HUAWEI","SPARE-ISSUE",
AM1932="SPARE-HS","SPARE-ISSUE",
AM1932="Power Telco","ACTIVE", AM1932="no impacts","no impacts"
),"")</f>
        <v>no impacts</v>
      </c>
      <c r="AO1932" s="93" t="s">
        <v>5537</v>
      </c>
      <c r="AP1932" s="101" t="str">
        <f t="shared" si="53"/>
        <v>LIT_853</v>
      </c>
      <c r="AR1932" s="17" t="s">
        <v>5537</v>
      </c>
      <c r="AS1932" s="7" t="s">
        <v>5537</v>
      </c>
      <c r="AT1932" s="6"/>
      <c r="AU1932" s="7"/>
      <c r="AV1932" s="3" t="s">
        <v>5537</v>
      </c>
      <c r="AW1932" s="18" t="s">
        <v>5537</v>
      </c>
      <c r="AX1932" s="18" t="s">
        <v>5537</v>
      </c>
      <c r="AY1932" s="18" t="s">
        <v>5537</v>
      </c>
      <c r="AZ1932" s="18" t="s">
        <v>5537</v>
      </c>
      <c r="BA1932" s="18" t="s">
        <v>5537</v>
      </c>
      <c r="BB1932" s="18" t="s">
        <v>5537</v>
      </c>
      <c r="BC1932" s="18" t="s">
        <v>5537</v>
      </c>
      <c r="BD1932" s="18" t="s">
        <v>5537</v>
      </c>
      <c r="BE1932" s="18" t="s">
        <v>5537</v>
      </c>
      <c r="BF1932" s="18" t="s">
        <v>5537</v>
      </c>
      <c r="BG1932" s="18" t="s">
        <v>5537</v>
      </c>
      <c r="BH1932" s="18" t="s">
        <v>5537</v>
      </c>
      <c r="BI1932" s="9" t="s">
        <v>5537</v>
      </c>
      <c r="BJ1932" s="14"/>
      <c r="BK1932" s="14" t="s">
        <v>5537</v>
      </c>
      <c r="BL1932" s="14" t="str">
        <f>_xlfn.XLOOKUP(B1932,'[4]cell downs 18042026 17h'!$B:$B,'[4]cell downs 18042026 17h'!$B:$B,"")</f>
        <v/>
      </c>
      <c r="BM1932" s="14" t="str">
        <f>_xlfn.XLOOKUP(B1932,'[5]Cells Huawei 19042026 15h'!$B:$B,'[5]Cells Huawei 19042026 15h'!$B:$B,"")</f>
        <v/>
      </c>
      <c r="BN1932" s="9" t="str">
        <f>_xlfn.XLOOKUP(B1932,'[6]cells down 19042026 9H40'!$B:$B,'[6]cells down 19042026 9H40'!$B:$B,"")</f>
        <v/>
      </c>
      <c r="BO1932" s="9" t="s">
        <v>5537</v>
      </c>
      <c r="BP1932" s="9" t="s">
        <v>66</v>
      </c>
      <c r="BQ1932" s="115"/>
    </row>
    <row r="1933" spans="1:69" s="9" customFormat="1" x14ac:dyDescent="0.3">
      <c r="A1933" s="1" t="s">
        <v>2950</v>
      </c>
      <c r="B1933" s="8" t="s">
        <v>2951</v>
      </c>
      <c r="C1933" s="3" t="str">
        <f>_xlfn.XLOOKUP(B1933,'[1]daily break down'!$D:$D,'[1]daily break down'!$E:$E,"")</f>
        <v>Ngaoundere</v>
      </c>
      <c r="D1933" s="1" t="s">
        <v>11</v>
      </c>
      <c r="E1933" s="1" t="s">
        <v>12</v>
      </c>
      <c r="F1933" s="3" t="s">
        <v>90</v>
      </c>
      <c r="G1933" s="1" t="s">
        <v>91</v>
      </c>
      <c r="H1933" s="32" t="str">
        <f>_xlfn.XLOOKUP(B1933,[2]CALCULATION!$B:$B,[2]CALCULATION!$H:$H,"")</f>
        <v>Huawei</v>
      </c>
      <c r="I1933" s="28">
        <v>0.74819937049307572</v>
      </c>
      <c r="J1933" s="28">
        <v>0.10906150391087596</v>
      </c>
      <c r="K1933" s="28">
        <v>0</v>
      </c>
      <c r="L1933" s="28">
        <v>0</v>
      </c>
      <c r="M1933" s="28">
        <v>0</v>
      </c>
      <c r="N1933" s="28">
        <v>0</v>
      </c>
      <c r="O1933" s="28">
        <v>0</v>
      </c>
      <c r="P1933" s="28">
        <v>0</v>
      </c>
      <c r="Q1933" s="28">
        <v>0</v>
      </c>
      <c r="R1933" s="28">
        <v>0</v>
      </c>
      <c r="S1933" s="94">
        <v>0</v>
      </c>
      <c r="T1933" s="94">
        <f>_xlfn.XLOOKUP(B1933,'[3]Nur des jours'!$B:$B,'[3]Nur des jours'!$U:$U,"")</f>
        <v>0</v>
      </c>
      <c r="U1933" s="94">
        <v>0</v>
      </c>
      <c r="V1933" s="94">
        <v>0</v>
      </c>
      <c r="W1933" s="94">
        <v>0</v>
      </c>
      <c r="X1933" s="94">
        <v>0</v>
      </c>
      <c r="Y1933" s="94">
        <v>0</v>
      </c>
      <c r="Z1933" s="94">
        <v>0</v>
      </c>
      <c r="AA1933" s="94">
        <v>0</v>
      </c>
      <c r="AB1933" s="94">
        <v>0</v>
      </c>
      <c r="AC1933" s="94">
        <f>_xlfn.XLOOKUP(B1933,'[3]Nur des jours'!$B:$B,'[3]Nur des jours'!$N:$N,"")</f>
        <v>0</v>
      </c>
      <c r="AD1933" s="94">
        <v>0</v>
      </c>
      <c r="AE1933" s="94">
        <v>0</v>
      </c>
      <c r="AF1933" s="94">
        <v>0</v>
      </c>
      <c r="AG1933" s="94">
        <v>0</v>
      </c>
      <c r="AH1933" s="94">
        <v>0</v>
      </c>
      <c r="AI1933" s="49" t="s">
        <v>5559</v>
      </c>
      <c r="AJ1933" s="49"/>
      <c r="AK1933" s="48" t="str" cm="1">
        <f t="array" ref="AK1933">IFERROR(_xlfn.IFS(
AM1933="MPR ISSUE","PDH",
AM1933="BSS Hardware Issue","BSS",
AM1933="Sites strategiques, MLL, Pylone, etc.","ENVTECH",
AM1933="AKTIVCO DEFAUT GE &amp; POWER Cabinet","AKTIVCO",
AM1933="AKTIVCO Coupure ENEO &amp; Baisse de tension","AKTIVCO GRID ONLY",
AM1933="Coupure ENEO &amp; Baisse de tension","IHS GRID ONLY",
AM1933="Defaut GE &amp; POWER Cabinet","IHS",
AM1933="Sharing","Partners",
AM1933="Sites strategiques &amp; DataCenter","SST &amp; DC",
AM1933="Exclu","Exclu",
AM1933="SAT","SAT",
AM1933="SPARE-ISSUE","SPARE-ISSUE",
AM1933="Fiber CAmtel","TRANS_FO_CAMTEL",
AM1933="Fiber AOF","Fiber AOF",
AM1933="Projet OCM (HUAWEI)","TRAVAUX-HUAWEI",
AM1933="Projet OCM (NOKIA)","TRAVAUX-NOKIA",
AM1933="ACCESS-ISSUE","ACCESS-ISSUE",
AM1933="Projet OCM (ZTE, NOKIA, autres projets)","TRAVAUX OCM",
AM1933="No root CAuse","No root cause",
AM1933="ODU HS","PDH",
AM1933="IP &amp; VLAN","PDH",
AM1933="Warehouse HUAWEI","SPARE-ISSUE",
AM1933="SPARE-HS","SPARE-ISSUE",
AM1933="Power Telco","BSS",AM1933="no impacts","no impacts"
),"")</f>
        <v>no impacts</v>
      </c>
      <c r="AL1933" s="48" t="str" cm="1">
        <f t="array" ref="AL1933">IFERROR(_xlfn.IFS(
AM1933="MPR ISSUE","TX ISSUE",
AM1933="BSS Hardware Issue","RAN ISSUE",
AM1933="Sites strategiques, MLL, Pylone, etc.","ENVTECH",
AM1933="AKTIVCO DEFAUT GE &amp; POWER Cabinet","POWER ISSUE",
AM1933="AKTIVCO Coupure ENEO &amp; Baisse de tension","POWER ISSUE",
AM1933="Coupure ENEO &amp; Baisse de tension","POWER ISSUE",
AM1933="Defaut GE &amp; POWER Cabinet","POWER ISSUE",
AM1933="Sharing","POWER ISSUE",
AM1933="Sites strategiques &amp; DataCenter","POWER ISSUE",
AM1933="Exclu","Exclu",
AM1933="SAT","TX ISSUE",
AM1933="SPARE-ISSUE","SPARE-ISSUE",
AM1933="Fiber CAmtel","TX ISSUE",
AM1933="Fiber AOF","TX ISSUE",
AM1933="Projet OCM (HUAWEI)","TRAVAUX-HUAWEI",
AM1933="Projet OCM (NOKIA)","TRAVAUX -NOKIA",
AM1933="ACCESS-ISSUE","ACCESS-ISSUE",
AM1933="Projet OCM (ZTE, NOKIA, autres projets)","TRAVAUX OCM",
AM1933="No root CAuse","No root cause",
AM1933="ODU HS","TX ISSUE",
AM1933="IP &amp; VLAN","TX ISSUE",
AM1933="Warehouse HUAWEI","SPARE-ISSUE",
AM1933="SPARE-HS","SPARE-ISSUE",
AM1933="Power Telco","RAN ISSUE",AM1933="no impacts","no impacts"
),"")</f>
        <v>no impacts</v>
      </c>
      <c r="AM1933" s="67" t="s">
        <v>5605</v>
      </c>
      <c r="AN1933" s="48" t="str" cm="1">
        <f t="array" ref="AN1933">IFERROR(_xlfn.IFS(
AM1933="MPR ISSUE","ACTIVE",
AM1933="BSS Hardware Issue","ACTIVE",
AM1933="Sites strategiques, MLL, Pylone, etc.","PASSIVE",
AM1933="AKTIVCO DEFAUT GE &amp; POWER Cabinet","PASSIVE",
AM1933="AKTIVCO Coupure ENEO &amp; Baisse de tension","PASSIVE",
AM1933="Coupure ENEO &amp; Baisse de tension","PASSIVE",
AM1933="Defaut GE &amp; POWER Cabinet","PASSIVE",
AM1933="Sharing","PASSIVE",
AM1933="Sites strategiques &amp; DataCenter","PASSIVE",
AM1933="Exclu","Exclu",
AM1933="SAT","ACTIVE",
AM1933="SPARE-ISSUE","SPARE-ISSUE",
AM1933="Fiber CAmtel","ACTIVE",
AM1933="Fiber AOF","ACTIVE",
AM1933="Projet OCM (HUAWEI)","PLANNED WORKS",
AM1933="Projet OCM (NOKIA)","PLANNED WORKS",
AM1933="ACCESS-ISSUE","ACCESS-ISSUE",
AM1933="Projet OCM (ZTE, NOKIA, autres projets)","PLANNED WORKS",
AM1933="No root CAuse","No root cause",
AM1933="ODU HS","ACTIVE",
AM1933="IP &amp; VLAN","ACTIVE",
AM1933="Warehouse HUAWEI","SPARE-ISSUE",
AM1933="SPARE-HS","SPARE-ISSUE",
AM1933="Power Telco","ACTIVE", AM1933="no impacts","no impacts"
),"")</f>
        <v>no impacts</v>
      </c>
      <c r="AO1933" s="93" t="s">
        <v>5537</v>
      </c>
      <c r="AP1933" s="101" t="str">
        <f t="shared" si="53"/>
        <v>ADM_115</v>
      </c>
      <c r="AR1933" s="17" t="s">
        <v>5537</v>
      </c>
      <c r="AS1933" s="7" t="s">
        <v>5537</v>
      </c>
      <c r="AT1933" s="6"/>
      <c r="AU1933" s="7"/>
      <c r="AV1933" s="3" t="s">
        <v>5537</v>
      </c>
      <c r="AW1933" s="18" t="s">
        <v>5537</v>
      </c>
      <c r="AX1933" s="18" t="s">
        <v>5537</v>
      </c>
      <c r="AY1933" s="18" t="s">
        <v>5537</v>
      </c>
      <c r="AZ1933" s="18" t="s">
        <v>5537</v>
      </c>
      <c r="BA1933" s="18" t="s">
        <v>5537</v>
      </c>
      <c r="BB1933" s="18" t="s">
        <v>5537</v>
      </c>
      <c r="BC1933" s="18" t="s">
        <v>5537</v>
      </c>
      <c r="BD1933" s="18" t="s">
        <v>5537</v>
      </c>
      <c r="BE1933" s="18" t="s">
        <v>5537</v>
      </c>
      <c r="BF1933" s="18" t="s">
        <v>5537</v>
      </c>
      <c r="BG1933" s="18" t="s">
        <v>5537</v>
      </c>
      <c r="BH1933" s="18" t="s">
        <v>5537</v>
      </c>
      <c r="BI1933" s="9" t="s">
        <v>5537</v>
      </c>
      <c r="BJ1933" s="14"/>
      <c r="BK1933" s="14" t="s">
        <v>5537</v>
      </c>
      <c r="BL1933" s="14" t="str">
        <f>_xlfn.XLOOKUP(B1933,'[4]cell downs 18042026 17h'!$B:$B,'[4]cell downs 18042026 17h'!$B:$B,"")</f>
        <v/>
      </c>
      <c r="BM1933" s="14" t="str">
        <f>_xlfn.XLOOKUP(B1933,'[5]Cells Huawei 19042026 15h'!$B:$B,'[5]Cells Huawei 19042026 15h'!$B:$B,"")</f>
        <v/>
      </c>
      <c r="BN1933" s="9" t="str">
        <f>_xlfn.XLOOKUP(B1933,'[6]cells down 19042026 9H40'!$B:$B,'[6]cells down 19042026 9H40'!$B:$B,"")</f>
        <v/>
      </c>
      <c r="BO1933" s="9" t="s">
        <v>2951</v>
      </c>
      <c r="BP1933" s="9" t="s">
        <v>5459</v>
      </c>
      <c r="BQ1933" s="115"/>
    </row>
    <row r="1934" spans="1:69" s="9" customFormat="1" x14ac:dyDescent="0.3">
      <c r="A1934" s="1" t="s">
        <v>3789</v>
      </c>
      <c r="B1934" s="8" t="s">
        <v>3790</v>
      </c>
      <c r="C1934" s="3" t="str">
        <f>_xlfn.XLOOKUP(B1934,'[1]daily break down'!$D:$D,'[1]daily break down'!$E:$E,"")</f>
        <v>Garoua</v>
      </c>
      <c r="D1934" s="1" t="s">
        <v>11</v>
      </c>
      <c r="E1934" s="1" t="s">
        <v>12</v>
      </c>
      <c r="F1934" s="3" t="s">
        <v>23</v>
      </c>
      <c r="G1934" s="1" t="s">
        <v>24</v>
      </c>
      <c r="H1934" s="32" t="str">
        <f>_xlfn.XLOOKUP(B1934,[2]CALCULATION!$B:$B,[2]CALCULATION!$H:$H,"")</f>
        <v>Huawei</v>
      </c>
      <c r="I1934" s="28">
        <v>1.5203512511664143</v>
      </c>
      <c r="J1934" s="28">
        <v>9.8627983095199379E-2</v>
      </c>
      <c r="K1934" s="28">
        <v>0</v>
      </c>
      <c r="L1934" s="28">
        <v>0</v>
      </c>
      <c r="M1934" s="28">
        <v>0</v>
      </c>
      <c r="N1934" s="28">
        <v>0</v>
      </c>
      <c r="O1934" s="28">
        <v>0</v>
      </c>
      <c r="P1934" s="28">
        <v>0</v>
      </c>
      <c r="Q1934" s="28">
        <v>0</v>
      </c>
      <c r="R1934" s="28">
        <v>0</v>
      </c>
      <c r="S1934" s="94">
        <v>0</v>
      </c>
      <c r="T1934" s="94">
        <f>_xlfn.XLOOKUP(B1934,'[3]Nur des jours'!$B:$B,'[3]Nur des jours'!$U:$U,"")</f>
        <v>0</v>
      </c>
      <c r="U1934" s="94">
        <v>0</v>
      </c>
      <c r="V1934" s="94">
        <v>0</v>
      </c>
      <c r="W1934" s="94">
        <v>0</v>
      </c>
      <c r="X1934" s="94">
        <v>0</v>
      </c>
      <c r="Y1934" s="94">
        <v>0</v>
      </c>
      <c r="Z1934" s="94">
        <v>0</v>
      </c>
      <c r="AA1934" s="94">
        <v>0</v>
      </c>
      <c r="AB1934" s="94">
        <v>0</v>
      </c>
      <c r="AC1934" s="94">
        <f>_xlfn.XLOOKUP(B1934,'[3]Nur des jours'!$B:$B,'[3]Nur des jours'!$N:$N,"")</f>
        <v>0</v>
      </c>
      <c r="AD1934" s="94">
        <v>0</v>
      </c>
      <c r="AE1934" s="94">
        <v>0</v>
      </c>
      <c r="AF1934" s="94">
        <v>0</v>
      </c>
      <c r="AG1934" s="94">
        <v>0</v>
      </c>
      <c r="AH1934" s="94">
        <v>0</v>
      </c>
      <c r="AI1934" s="49" t="s">
        <v>5559</v>
      </c>
      <c r="AJ1934" s="49"/>
      <c r="AK1934" s="48" t="str" cm="1">
        <f t="array" ref="AK1934">IFERROR(_xlfn.IFS(
AM1934="MPR ISSUE","PDH",
AM1934="BSS Hardware Issue","BSS",
AM1934="Sites strategiques, MLL, Pylone, etc.","ENVTECH",
AM1934="AKTIVCO DEFAUT GE &amp; POWER Cabinet","AKTIVCO",
AM1934="AKTIVCO Coupure ENEO &amp; Baisse de tension","AKTIVCO GRID ONLY",
AM1934="Coupure ENEO &amp; Baisse de tension","IHS GRID ONLY",
AM1934="Defaut GE &amp; POWER Cabinet","IHS",
AM1934="Sharing","Partners",
AM1934="Sites strategiques &amp; DataCenter","SST &amp; DC",
AM1934="Exclu","Exclu",
AM1934="SAT","SAT",
AM1934="SPARE-ISSUE","SPARE-ISSUE",
AM1934="Fiber CAmtel","TRANS_FO_CAMTEL",
AM1934="Fiber AOF","Fiber AOF",
AM1934="Projet OCM (HUAWEI)","TRAVAUX-HUAWEI",
AM1934="Projet OCM (NOKIA)","TRAVAUX-NOKIA",
AM1934="ACCESS-ISSUE","ACCESS-ISSUE",
AM1934="Projet OCM (ZTE, NOKIA, autres projets)","TRAVAUX OCM",
AM1934="No root CAuse","No root cause",
AM1934="ODU HS","PDH",
AM1934="IP &amp; VLAN","PDH",
AM1934="Warehouse HUAWEI","SPARE-ISSUE",
AM1934="SPARE-HS","SPARE-ISSUE",
AM1934="Power Telco","BSS",AM1934="no impacts","no impacts"
),"")</f>
        <v>no impacts</v>
      </c>
      <c r="AL1934" s="48" t="str" cm="1">
        <f t="array" ref="AL1934">IFERROR(_xlfn.IFS(
AM1934="MPR ISSUE","TX ISSUE",
AM1934="BSS Hardware Issue","RAN ISSUE",
AM1934="Sites strategiques, MLL, Pylone, etc.","ENVTECH",
AM1934="AKTIVCO DEFAUT GE &amp; POWER Cabinet","POWER ISSUE",
AM1934="AKTIVCO Coupure ENEO &amp; Baisse de tension","POWER ISSUE",
AM1934="Coupure ENEO &amp; Baisse de tension","POWER ISSUE",
AM1934="Defaut GE &amp; POWER Cabinet","POWER ISSUE",
AM1934="Sharing","POWER ISSUE",
AM1934="Sites strategiques &amp; DataCenter","POWER ISSUE",
AM1934="Exclu","Exclu",
AM1934="SAT","TX ISSUE",
AM1934="SPARE-ISSUE","SPARE-ISSUE",
AM1934="Fiber CAmtel","TX ISSUE",
AM1934="Fiber AOF","TX ISSUE",
AM1934="Projet OCM (HUAWEI)","TRAVAUX-HUAWEI",
AM1934="Projet OCM (NOKIA)","TRAVAUX -NOKIA",
AM1934="ACCESS-ISSUE","ACCESS-ISSUE",
AM1934="Projet OCM (ZTE, NOKIA, autres projets)","TRAVAUX OCM",
AM1934="No root CAuse","No root cause",
AM1934="ODU HS","TX ISSUE",
AM1934="IP &amp; VLAN","TX ISSUE",
AM1934="Warehouse HUAWEI","SPARE-ISSUE",
AM1934="SPARE-HS","SPARE-ISSUE",
AM1934="Power Telco","RAN ISSUE",AM1934="no impacts","no impacts"
),"")</f>
        <v>no impacts</v>
      </c>
      <c r="AM1934" s="67" t="s">
        <v>5605</v>
      </c>
      <c r="AN1934" s="48" t="str" cm="1">
        <f t="array" ref="AN1934">IFERROR(_xlfn.IFS(
AM1934="MPR ISSUE","ACTIVE",
AM1934="BSS Hardware Issue","ACTIVE",
AM1934="Sites strategiques, MLL, Pylone, etc.","PASSIVE",
AM1934="AKTIVCO DEFAUT GE &amp; POWER Cabinet","PASSIVE",
AM1934="AKTIVCO Coupure ENEO &amp; Baisse de tension","PASSIVE",
AM1934="Coupure ENEO &amp; Baisse de tension","PASSIVE",
AM1934="Defaut GE &amp; POWER Cabinet","PASSIVE",
AM1934="Sharing","PASSIVE",
AM1934="Sites strategiques &amp; DataCenter","PASSIVE",
AM1934="Exclu","Exclu",
AM1934="SAT","ACTIVE",
AM1934="SPARE-ISSUE","SPARE-ISSUE",
AM1934="Fiber CAmtel","ACTIVE",
AM1934="Fiber AOF","ACTIVE",
AM1934="Projet OCM (HUAWEI)","PLANNED WORKS",
AM1934="Projet OCM (NOKIA)","PLANNED WORKS",
AM1934="ACCESS-ISSUE","ACCESS-ISSUE",
AM1934="Projet OCM (ZTE, NOKIA, autres projets)","PLANNED WORKS",
AM1934="No root CAuse","No root cause",
AM1934="ODU HS","ACTIVE",
AM1934="IP &amp; VLAN","ACTIVE",
AM1934="Warehouse HUAWEI","SPARE-ISSUE",
AM1934="SPARE-HS","SPARE-ISSUE",
AM1934="Power Telco","ACTIVE", AM1934="no impacts","no impacts"
),"")</f>
        <v>no impacts</v>
      </c>
      <c r="AO1934" s="93" t="s">
        <v>5537</v>
      </c>
      <c r="AP1934" s="101" t="str">
        <f t="shared" si="53"/>
        <v>NRD_003</v>
      </c>
      <c r="AR1934" s="17" t="s">
        <v>5537</v>
      </c>
      <c r="AS1934" s="7" t="s">
        <v>5537</v>
      </c>
      <c r="AT1934" s="6"/>
      <c r="AU1934" s="7"/>
      <c r="AV1934" s="3" t="s">
        <v>5537</v>
      </c>
      <c r="AW1934" s="18" t="s">
        <v>5537</v>
      </c>
      <c r="AX1934" s="18" t="s">
        <v>5537</v>
      </c>
      <c r="AY1934" s="18" t="s">
        <v>5537</v>
      </c>
      <c r="AZ1934" s="18" t="s">
        <v>5537</v>
      </c>
      <c r="BA1934" s="18" t="s">
        <v>5537</v>
      </c>
      <c r="BB1934" s="18" t="s">
        <v>5537</v>
      </c>
      <c r="BC1934" s="18" t="s">
        <v>5537</v>
      </c>
      <c r="BD1934" s="18" t="s">
        <v>5537</v>
      </c>
      <c r="BE1934" s="18" t="s">
        <v>5537</v>
      </c>
      <c r="BF1934" s="18" t="s">
        <v>5537</v>
      </c>
      <c r="BG1934" s="18" t="s">
        <v>5537</v>
      </c>
      <c r="BH1934" s="18" t="s">
        <v>5537</v>
      </c>
      <c r="BI1934" s="9" t="s">
        <v>5537</v>
      </c>
      <c r="BJ1934" s="14"/>
      <c r="BK1934" s="14" t="s">
        <v>5537</v>
      </c>
      <c r="BL1934" s="14" t="str">
        <f>_xlfn.XLOOKUP(B1934,'[4]cell downs 18042026 17h'!$B:$B,'[4]cell downs 18042026 17h'!$B:$B,"")</f>
        <v/>
      </c>
      <c r="BM1934" s="14" t="str">
        <f>_xlfn.XLOOKUP(B1934,'[5]Cells Huawei 19042026 15h'!$B:$B,'[5]Cells Huawei 19042026 15h'!$B:$B,"")</f>
        <v/>
      </c>
      <c r="BN1934" s="9" t="str">
        <f>_xlfn.XLOOKUP(B1934,'[6]cells down 19042026 9H40'!$B:$B,'[6]cells down 19042026 9H40'!$B:$B,"")</f>
        <v/>
      </c>
      <c r="BO1934" s="9" t="s">
        <v>3790</v>
      </c>
      <c r="BP1934" s="9" t="s">
        <v>154</v>
      </c>
      <c r="BQ1934" s="115"/>
    </row>
    <row r="1935" spans="1:69" s="9" customFormat="1" x14ac:dyDescent="0.3">
      <c r="A1935" s="1" t="s">
        <v>2290</v>
      </c>
      <c r="B1935" s="8" t="s">
        <v>2291</v>
      </c>
      <c r="C1935" s="3" t="str">
        <f>_xlfn.XLOOKUP(B1935,'[1]daily break down'!$D:$D,'[1]daily break down'!$E:$E,"")</f>
        <v>Douala</v>
      </c>
      <c r="D1935" s="1"/>
      <c r="E1935" s="1"/>
      <c r="F1935" s="3" t="s">
        <v>31</v>
      </c>
      <c r="G1935" s="1" t="s">
        <v>32</v>
      </c>
      <c r="H1935" s="34" t="str">
        <f>_xlfn.XLOOKUP(B1935,[2]CALCULATION!$B:$B,[2]CALCULATION!$H:$H,"")</f>
        <v>ZTE</v>
      </c>
      <c r="I1935" s="28">
        <v>0</v>
      </c>
      <c r="J1935" s="28">
        <v>7.9936821018568263E-2</v>
      </c>
      <c r="K1935" s="28">
        <v>0</v>
      </c>
      <c r="L1935" s="28">
        <v>0</v>
      </c>
      <c r="M1935" s="28">
        <v>0</v>
      </c>
      <c r="N1935" s="28">
        <v>0</v>
      </c>
      <c r="O1935" s="28">
        <v>25.63542817029218</v>
      </c>
      <c r="P1935" s="28">
        <v>0</v>
      </c>
      <c r="Q1935" s="28">
        <v>0</v>
      </c>
      <c r="R1935" s="28">
        <v>0</v>
      </c>
      <c r="S1935" s="94">
        <v>0</v>
      </c>
      <c r="T1935" s="94">
        <f>_xlfn.XLOOKUP(B1935,'[3]Nur des jours'!$B:$B,'[3]Nur des jours'!$U:$U,"")</f>
        <v>0</v>
      </c>
      <c r="U1935" s="94">
        <v>0</v>
      </c>
      <c r="V1935" s="94">
        <v>0</v>
      </c>
      <c r="W1935" s="94">
        <v>0</v>
      </c>
      <c r="X1935" s="94">
        <v>0</v>
      </c>
      <c r="Y1935" s="94">
        <v>0</v>
      </c>
      <c r="Z1935" s="94">
        <v>0</v>
      </c>
      <c r="AA1935" s="94">
        <v>0</v>
      </c>
      <c r="AB1935" s="94">
        <v>0</v>
      </c>
      <c r="AC1935" s="94">
        <f>_xlfn.XLOOKUP(B1935,'[3]Nur des jours'!$B:$B,'[3]Nur des jours'!$N:$N,"")</f>
        <v>0</v>
      </c>
      <c r="AD1935" s="94">
        <v>0</v>
      </c>
      <c r="AE1935" s="94">
        <v>0</v>
      </c>
      <c r="AF1935" s="94">
        <v>0</v>
      </c>
      <c r="AG1935" s="94">
        <v>0</v>
      </c>
      <c r="AH1935" s="94">
        <v>0</v>
      </c>
      <c r="AI1935" s="49" t="s">
        <v>5559</v>
      </c>
      <c r="AJ1935" s="49"/>
      <c r="AK1935" s="48" t="str" cm="1">
        <f t="array" ref="AK1935">IFERROR(_xlfn.IFS(
AM1935="MPR ISSUE","PDH",
AM1935="BSS Hardware Issue","BSS",
AM1935="Sites strategiques, MLL, Pylone, etc.","ENVTECH",
AM1935="AKTIVCO DEFAUT GE &amp; POWER Cabinet","AKTIVCO",
AM1935="AKTIVCO Coupure ENEO &amp; Baisse de tension","AKTIVCO GRID ONLY",
AM1935="Coupure ENEO &amp; Baisse de tension","IHS GRID ONLY",
AM1935="Defaut GE &amp; POWER Cabinet","IHS",
AM1935="Sharing","Partners",
AM1935="Sites strategiques &amp; DataCenter","SST &amp; DC",
AM1935="Exclu","Exclu",
AM1935="SAT","SAT",
AM1935="SPARE-ISSUE","SPARE-ISSUE",
AM1935="Fiber CAmtel","TRANS_FO_CAMTEL",
AM1935="Fiber AOF","Fiber AOF",
AM1935="Projet OCM (HUAWEI)","TRAVAUX-HUAWEI",
AM1935="Projet OCM (NOKIA)","TRAVAUX-NOKIA",
AM1935="ACCESS-ISSUE","ACCESS-ISSUE",
AM1935="Projet OCM (ZTE, NOKIA, autres projets)","TRAVAUX OCM",
AM1935="No root CAuse","No root cause",
AM1935="ODU HS","PDH",
AM1935="IP &amp; VLAN","PDH",
AM1935="Warehouse HUAWEI","SPARE-ISSUE",
AM1935="SPARE-HS","SPARE-ISSUE",
AM1935="Power Telco","BSS",AM1935="no impacts","no impacts"
),"")</f>
        <v>no impacts</v>
      </c>
      <c r="AL1935" s="48" t="str" cm="1">
        <f t="array" ref="AL1935">IFERROR(_xlfn.IFS(
AM1935="MPR ISSUE","TX ISSUE",
AM1935="BSS Hardware Issue","RAN ISSUE",
AM1935="Sites strategiques, MLL, Pylone, etc.","ENVTECH",
AM1935="AKTIVCO DEFAUT GE &amp; POWER Cabinet","POWER ISSUE",
AM1935="AKTIVCO Coupure ENEO &amp; Baisse de tension","POWER ISSUE",
AM1935="Coupure ENEO &amp; Baisse de tension","POWER ISSUE",
AM1935="Defaut GE &amp; POWER Cabinet","POWER ISSUE",
AM1935="Sharing","POWER ISSUE",
AM1935="Sites strategiques &amp; DataCenter","POWER ISSUE",
AM1935="Exclu","Exclu",
AM1935="SAT","TX ISSUE",
AM1935="SPARE-ISSUE","SPARE-ISSUE",
AM1935="Fiber CAmtel","TX ISSUE",
AM1935="Fiber AOF","TX ISSUE",
AM1935="Projet OCM (HUAWEI)","TRAVAUX-HUAWEI",
AM1935="Projet OCM (NOKIA)","TRAVAUX -NOKIA",
AM1935="ACCESS-ISSUE","ACCESS-ISSUE",
AM1935="Projet OCM (ZTE, NOKIA, autres projets)","TRAVAUX OCM",
AM1935="No root CAuse","No root cause",
AM1935="ODU HS","TX ISSUE",
AM1935="IP &amp; VLAN","TX ISSUE",
AM1935="Warehouse HUAWEI","SPARE-ISSUE",
AM1935="SPARE-HS","SPARE-ISSUE",
AM1935="Power Telco","RAN ISSUE",AM1935="no impacts","no impacts"
),"")</f>
        <v>no impacts</v>
      </c>
      <c r="AM1935" s="67" t="s">
        <v>5605</v>
      </c>
      <c r="AN1935" s="48" t="str" cm="1">
        <f t="array" ref="AN1935">IFERROR(_xlfn.IFS(
AM1935="MPR ISSUE","ACTIVE",
AM1935="BSS Hardware Issue","ACTIVE",
AM1935="Sites strategiques, MLL, Pylone, etc.","PASSIVE",
AM1935="AKTIVCO DEFAUT GE &amp; POWER Cabinet","PASSIVE",
AM1935="AKTIVCO Coupure ENEO &amp; Baisse de tension","PASSIVE",
AM1935="Coupure ENEO &amp; Baisse de tension","PASSIVE",
AM1935="Defaut GE &amp; POWER Cabinet","PASSIVE",
AM1935="Sharing","PASSIVE",
AM1935="Sites strategiques &amp; DataCenter","PASSIVE",
AM1935="Exclu","Exclu",
AM1935="SAT","ACTIVE",
AM1935="SPARE-ISSUE","SPARE-ISSUE",
AM1935="Fiber CAmtel","ACTIVE",
AM1935="Fiber AOF","ACTIVE",
AM1935="Projet OCM (HUAWEI)","PLANNED WORKS",
AM1935="Projet OCM (NOKIA)","PLANNED WORKS",
AM1935="ACCESS-ISSUE","ACCESS-ISSUE",
AM1935="Projet OCM (ZTE, NOKIA, autres projets)","PLANNED WORKS",
AM1935="No root CAuse","No root cause",
AM1935="ODU HS","ACTIVE",
AM1935="IP &amp; VLAN","ACTIVE",
AM1935="Warehouse HUAWEI","SPARE-ISSUE",
AM1935="SPARE-HS","SPARE-ISSUE",
AM1935="Power Telco","ACTIVE", AM1935="no impacts","no impacts"
),"")</f>
        <v>no impacts</v>
      </c>
      <c r="AO1935" s="93" t="s">
        <v>5537</v>
      </c>
      <c r="AP1935" s="101" t="str">
        <f t="shared" si="53"/>
        <v>LIT_646</v>
      </c>
      <c r="AR1935" s="17" t="s">
        <v>5537</v>
      </c>
      <c r="AS1935" s="7" t="s">
        <v>5537</v>
      </c>
      <c r="AT1935" s="6"/>
      <c r="AU1935" s="7"/>
      <c r="AV1935" s="3" t="s">
        <v>5537</v>
      </c>
      <c r="AW1935" s="18" t="s">
        <v>5537</v>
      </c>
      <c r="AX1935" s="18" t="s">
        <v>5537</v>
      </c>
      <c r="AY1935" s="18" t="s">
        <v>5537</v>
      </c>
      <c r="AZ1935" s="18" t="s">
        <v>5537</v>
      </c>
      <c r="BA1935" s="18" t="s">
        <v>5537</v>
      </c>
      <c r="BB1935" s="18" t="s">
        <v>5537</v>
      </c>
      <c r="BC1935" s="18" t="s">
        <v>5537</v>
      </c>
      <c r="BD1935" s="18" t="s">
        <v>5537</v>
      </c>
      <c r="BE1935" s="18" t="s">
        <v>5537</v>
      </c>
      <c r="BF1935" s="18" t="s">
        <v>5537</v>
      </c>
      <c r="BG1935" s="18" t="s">
        <v>5537</v>
      </c>
      <c r="BH1935" s="18" t="s">
        <v>5537</v>
      </c>
      <c r="BI1935" s="9" t="s">
        <v>5537</v>
      </c>
      <c r="BJ1935" s="14"/>
      <c r="BK1935" s="14" t="s">
        <v>5537</v>
      </c>
      <c r="BL1935" s="14" t="str">
        <f>_xlfn.XLOOKUP(B1935,'[4]cell downs 18042026 17h'!$B:$B,'[4]cell downs 18042026 17h'!$B:$B,"")</f>
        <v/>
      </c>
      <c r="BM1935" s="14" t="str">
        <f>_xlfn.XLOOKUP(B1935,'[5]Cells Huawei 19042026 15h'!$B:$B,'[5]Cells Huawei 19042026 15h'!$B:$B,"")</f>
        <v/>
      </c>
      <c r="BN1935" s="9" t="str">
        <f>_xlfn.XLOOKUP(B1935,'[6]cells down 19042026 9H40'!$B:$B,'[6]cells down 19042026 9H40'!$B:$B,"")</f>
        <v/>
      </c>
      <c r="BO1935" s="9" t="s">
        <v>5537</v>
      </c>
      <c r="BP1935" s="9" t="s">
        <v>12</v>
      </c>
      <c r="BQ1935" s="115"/>
    </row>
    <row r="1936" spans="1:69" s="9" customFormat="1" x14ac:dyDescent="0.3">
      <c r="A1936" s="1" t="s">
        <v>3221</v>
      </c>
      <c r="B1936" s="8" t="s">
        <v>3222</v>
      </c>
      <c r="C1936" s="3" t="str">
        <f>_xlfn.XLOOKUP(B1936,'[1]daily break down'!$D:$D,'[1]daily break down'!$E:$E,"")</f>
        <v>SUD-OUEST</v>
      </c>
      <c r="D1936" s="1" t="s">
        <v>11</v>
      </c>
      <c r="E1936" s="1" t="s">
        <v>145</v>
      </c>
      <c r="F1936" s="3" t="s">
        <v>13</v>
      </c>
      <c r="G1936" s="1" t="s">
        <v>63</v>
      </c>
      <c r="H1936" s="32" t="str">
        <f>_xlfn.XLOOKUP(B1936,[2]CALCULATION!$B:$B,[2]CALCULATION!$H:$H,"")</f>
        <v>Huawei</v>
      </c>
      <c r="I1936" s="28">
        <v>2.8344219865138274</v>
      </c>
      <c r="J1936" s="28">
        <v>7.6958362939563346E-2</v>
      </c>
      <c r="K1936" s="28">
        <v>0</v>
      </c>
      <c r="L1936" s="28">
        <v>0</v>
      </c>
      <c r="M1936" s="28">
        <v>0</v>
      </c>
      <c r="N1936" s="28">
        <v>0</v>
      </c>
      <c r="O1936" s="28">
        <v>0</v>
      </c>
      <c r="P1936" s="28">
        <v>0</v>
      </c>
      <c r="Q1936" s="28">
        <v>0</v>
      </c>
      <c r="R1936" s="28">
        <v>0</v>
      </c>
      <c r="S1936" s="94">
        <v>0</v>
      </c>
      <c r="T1936" s="94">
        <f>_xlfn.XLOOKUP(B1936,'[3]Nur des jours'!$B:$B,'[3]Nur des jours'!$U:$U,"")</f>
        <v>0</v>
      </c>
      <c r="U1936" s="94">
        <v>0</v>
      </c>
      <c r="V1936" s="94">
        <v>0</v>
      </c>
      <c r="W1936" s="94">
        <v>0</v>
      </c>
      <c r="X1936" s="94">
        <v>0</v>
      </c>
      <c r="Y1936" s="94">
        <v>0</v>
      </c>
      <c r="Z1936" s="94">
        <v>0</v>
      </c>
      <c r="AA1936" s="94">
        <v>0</v>
      </c>
      <c r="AB1936" s="94">
        <v>0</v>
      </c>
      <c r="AC1936" s="94">
        <f>_xlfn.XLOOKUP(B1936,'[3]Nur des jours'!$B:$B,'[3]Nur des jours'!$N:$N,"")</f>
        <v>0</v>
      </c>
      <c r="AD1936" s="94">
        <v>0</v>
      </c>
      <c r="AE1936" s="94">
        <v>0</v>
      </c>
      <c r="AF1936" s="94">
        <v>0</v>
      </c>
      <c r="AG1936" s="94">
        <v>0</v>
      </c>
      <c r="AH1936" s="94">
        <v>0</v>
      </c>
      <c r="AI1936" s="49" t="s">
        <v>5559</v>
      </c>
      <c r="AJ1936" s="49"/>
      <c r="AK1936" s="48" t="str" cm="1">
        <f t="array" ref="AK1936">IFERROR(_xlfn.IFS(
AM1936="MPR ISSUE","PDH",
AM1936="BSS Hardware Issue","BSS",
AM1936="Sites strategiques, MLL, Pylone, etc.","ENVTECH",
AM1936="AKTIVCO DEFAUT GE &amp; POWER Cabinet","AKTIVCO",
AM1936="AKTIVCO Coupure ENEO &amp; Baisse de tension","AKTIVCO GRID ONLY",
AM1936="Coupure ENEO &amp; Baisse de tension","IHS GRID ONLY",
AM1936="Defaut GE &amp; POWER Cabinet","IHS",
AM1936="Sharing","Partners",
AM1936="Sites strategiques &amp; DataCenter","SST &amp; DC",
AM1936="Exclu","Exclu",
AM1936="SAT","SAT",
AM1936="SPARE-ISSUE","SPARE-ISSUE",
AM1936="Fiber CAmtel","TRANS_FO_CAMTEL",
AM1936="Fiber AOF","Fiber AOF",
AM1936="Projet OCM (HUAWEI)","TRAVAUX-HUAWEI",
AM1936="Projet OCM (NOKIA)","TRAVAUX-NOKIA",
AM1936="ACCESS-ISSUE","ACCESS-ISSUE",
AM1936="Projet OCM (ZTE, NOKIA, autres projets)","TRAVAUX OCM",
AM1936="No root CAuse","No root cause",
AM1936="ODU HS","PDH",
AM1936="IP &amp; VLAN","PDH",
AM1936="Warehouse HUAWEI","SPARE-ISSUE",
AM1936="SPARE-HS","SPARE-ISSUE",
AM1936="Power Telco","BSS",AM1936="no impacts","no impacts"
),"")</f>
        <v>no impacts</v>
      </c>
      <c r="AL1936" s="48" t="str" cm="1">
        <f t="array" ref="AL1936">IFERROR(_xlfn.IFS(
AM1936="MPR ISSUE","TX ISSUE",
AM1936="BSS Hardware Issue","RAN ISSUE",
AM1936="Sites strategiques, MLL, Pylone, etc.","ENVTECH",
AM1936="AKTIVCO DEFAUT GE &amp; POWER Cabinet","POWER ISSUE",
AM1936="AKTIVCO Coupure ENEO &amp; Baisse de tension","POWER ISSUE",
AM1936="Coupure ENEO &amp; Baisse de tension","POWER ISSUE",
AM1936="Defaut GE &amp; POWER Cabinet","POWER ISSUE",
AM1936="Sharing","POWER ISSUE",
AM1936="Sites strategiques &amp; DataCenter","POWER ISSUE",
AM1936="Exclu","Exclu",
AM1936="SAT","TX ISSUE",
AM1936="SPARE-ISSUE","SPARE-ISSUE",
AM1936="Fiber CAmtel","TX ISSUE",
AM1936="Fiber AOF","TX ISSUE",
AM1936="Projet OCM (HUAWEI)","TRAVAUX-HUAWEI",
AM1936="Projet OCM (NOKIA)","TRAVAUX -NOKIA",
AM1936="ACCESS-ISSUE","ACCESS-ISSUE",
AM1936="Projet OCM (ZTE, NOKIA, autres projets)","TRAVAUX OCM",
AM1936="No root CAuse","No root cause",
AM1936="ODU HS","TX ISSUE",
AM1936="IP &amp; VLAN","TX ISSUE",
AM1936="Warehouse HUAWEI","SPARE-ISSUE",
AM1936="SPARE-HS","SPARE-ISSUE",
AM1936="Power Telco","RAN ISSUE",AM1936="no impacts","no impacts"
),"")</f>
        <v>no impacts</v>
      </c>
      <c r="AM1936" s="67" t="s">
        <v>5605</v>
      </c>
      <c r="AN1936" s="48" t="str" cm="1">
        <f t="array" ref="AN1936">IFERROR(_xlfn.IFS(
AM1936="MPR ISSUE","ACTIVE",
AM1936="BSS Hardware Issue","ACTIVE",
AM1936="Sites strategiques, MLL, Pylone, etc.","PASSIVE",
AM1936="AKTIVCO DEFAUT GE &amp; POWER Cabinet","PASSIVE",
AM1936="AKTIVCO Coupure ENEO &amp; Baisse de tension","PASSIVE",
AM1936="Coupure ENEO &amp; Baisse de tension","PASSIVE",
AM1936="Defaut GE &amp; POWER Cabinet","PASSIVE",
AM1936="Sharing","PASSIVE",
AM1936="Sites strategiques &amp; DataCenter","PASSIVE",
AM1936="Exclu","Exclu",
AM1936="SAT","ACTIVE",
AM1936="SPARE-ISSUE","SPARE-ISSUE",
AM1936="Fiber CAmtel","ACTIVE",
AM1936="Fiber AOF","ACTIVE",
AM1936="Projet OCM (HUAWEI)","PLANNED WORKS",
AM1936="Projet OCM (NOKIA)","PLANNED WORKS",
AM1936="ACCESS-ISSUE","ACCESS-ISSUE",
AM1936="Projet OCM (ZTE, NOKIA, autres projets)","PLANNED WORKS",
AM1936="No root CAuse","No root cause",
AM1936="ODU HS","ACTIVE",
AM1936="IP &amp; VLAN","ACTIVE",
AM1936="Warehouse HUAWEI","SPARE-ISSUE",
AM1936="SPARE-HS","SPARE-ISSUE",
AM1936="Power Telco","ACTIVE", AM1936="no impacts","no impacts"
),"")</f>
        <v>no impacts</v>
      </c>
      <c r="AO1936" s="93" t="s">
        <v>5537</v>
      </c>
      <c r="AP1936" s="101" t="str">
        <f t="shared" si="53"/>
        <v>SUO_050</v>
      </c>
      <c r="AR1936" s="17" t="s">
        <v>5537</v>
      </c>
      <c r="AS1936" s="7" t="s">
        <v>5537</v>
      </c>
      <c r="AT1936" s="6"/>
      <c r="AU1936" s="7"/>
      <c r="AV1936" s="3" t="s">
        <v>5537</v>
      </c>
      <c r="AW1936" s="18" t="s">
        <v>5537</v>
      </c>
      <c r="AX1936" s="18" t="s">
        <v>5537</v>
      </c>
      <c r="AY1936" s="18" t="s">
        <v>5537</v>
      </c>
      <c r="AZ1936" s="18" t="s">
        <v>5537</v>
      </c>
      <c r="BA1936" s="18" t="s">
        <v>5537</v>
      </c>
      <c r="BB1936" s="18" t="s">
        <v>5537</v>
      </c>
      <c r="BC1936" s="18" t="s">
        <v>5537</v>
      </c>
      <c r="BD1936" s="18" t="s">
        <v>5537</v>
      </c>
      <c r="BE1936" s="18" t="s">
        <v>5537</v>
      </c>
      <c r="BF1936" s="18" t="s">
        <v>5537</v>
      </c>
      <c r="BG1936" s="18" t="s">
        <v>5537</v>
      </c>
      <c r="BH1936" s="18" t="s">
        <v>5537</v>
      </c>
      <c r="BI1936" s="9" t="s">
        <v>5537</v>
      </c>
      <c r="BJ1936" s="14"/>
      <c r="BK1936" s="14" t="s">
        <v>5537</v>
      </c>
      <c r="BL1936" s="14" t="str">
        <f>_xlfn.XLOOKUP(B1936,'[4]cell downs 18042026 17h'!$B:$B,'[4]cell downs 18042026 17h'!$B:$B,"")</f>
        <v/>
      </c>
      <c r="BM1936" s="14" t="str">
        <f>_xlfn.XLOOKUP(B1936,'[5]Cells Huawei 19042026 15h'!$B:$B,'[5]Cells Huawei 19042026 15h'!$B:$B,"")</f>
        <v/>
      </c>
      <c r="BN1936" s="9" t="str">
        <f>_xlfn.XLOOKUP(B1936,'[6]cells down 19042026 9H40'!$B:$B,'[6]cells down 19042026 9H40'!$B:$B,"")</f>
        <v/>
      </c>
      <c r="BO1936" s="9" t="s">
        <v>3222</v>
      </c>
      <c r="BP1936" s="9" t="s">
        <v>5537</v>
      </c>
      <c r="BQ1936" s="115"/>
    </row>
    <row r="1937" spans="1:69" s="9" customFormat="1" x14ac:dyDescent="0.3">
      <c r="A1937" s="1" t="s">
        <v>3322</v>
      </c>
      <c r="B1937" s="8" t="s">
        <v>3323</v>
      </c>
      <c r="C1937" s="3" t="str">
        <f>_xlfn.XLOOKUP(B1937,'[1]daily break down'!$D:$D,'[1]daily break down'!$E:$E,"")</f>
        <v>SUD-OUEST</v>
      </c>
      <c r="D1937" s="1" t="s">
        <v>11</v>
      </c>
      <c r="E1937" s="1" t="s">
        <v>12</v>
      </c>
      <c r="F1937" s="3" t="s">
        <v>13</v>
      </c>
      <c r="G1937" s="1" t="s">
        <v>63</v>
      </c>
      <c r="H1937" s="32" t="str">
        <f>_xlfn.XLOOKUP(B1937,[2]CALCULATION!$B:$B,[2]CALCULATION!$H:$H,"")</f>
        <v>Huawei</v>
      </c>
      <c r="I1937" s="28">
        <v>0.4318764214557419</v>
      </c>
      <c r="J1937" s="28">
        <v>7.6601661373215404E-2</v>
      </c>
      <c r="K1937" s="28">
        <v>0</v>
      </c>
      <c r="L1937" s="28">
        <v>0</v>
      </c>
      <c r="M1937" s="28">
        <v>0</v>
      </c>
      <c r="N1937" s="28">
        <v>0</v>
      </c>
      <c r="O1937" s="28">
        <v>0</v>
      </c>
      <c r="P1937" s="28">
        <v>0</v>
      </c>
      <c r="Q1937" s="28">
        <v>0</v>
      </c>
      <c r="R1937" s="28">
        <v>0</v>
      </c>
      <c r="S1937" s="94">
        <v>0</v>
      </c>
      <c r="T1937" s="94">
        <f>_xlfn.XLOOKUP(B1937,'[3]Nur des jours'!$B:$B,'[3]Nur des jours'!$U:$U,"")</f>
        <v>0</v>
      </c>
      <c r="U1937" s="94">
        <v>0</v>
      </c>
      <c r="V1937" s="94">
        <v>0</v>
      </c>
      <c r="W1937" s="94">
        <v>0</v>
      </c>
      <c r="X1937" s="94">
        <v>0</v>
      </c>
      <c r="Y1937" s="94">
        <v>0</v>
      </c>
      <c r="Z1937" s="94">
        <v>0</v>
      </c>
      <c r="AA1937" s="94">
        <v>0</v>
      </c>
      <c r="AB1937" s="94">
        <v>0</v>
      </c>
      <c r="AC1937" s="94">
        <f>_xlfn.XLOOKUP(B1937,'[3]Nur des jours'!$B:$B,'[3]Nur des jours'!$N:$N,"")</f>
        <v>0</v>
      </c>
      <c r="AD1937" s="94">
        <v>0</v>
      </c>
      <c r="AE1937" s="94">
        <v>0</v>
      </c>
      <c r="AF1937" s="94">
        <v>0</v>
      </c>
      <c r="AG1937" s="94">
        <v>0</v>
      </c>
      <c r="AH1937" s="94">
        <v>0</v>
      </c>
      <c r="AI1937" s="49" t="s">
        <v>5559</v>
      </c>
      <c r="AJ1937" s="49"/>
      <c r="AK1937" s="48" t="str" cm="1">
        <f t="array" ref="AK1937">IFERROR(_xlfn.IFS(
AM1937="MPR ISSUE","PDH",
AM1937="BSS Hardware Issue","BSS",
AM1937="Sites strategiques, MLL, Pylone, etc.","ENVTECH",
AM1937="AKTIVCO DEFAUT GE &amp; POWER Cabinet","AKTIVCO",
AM1937="AKTIVCO Coupure ENEO &amp; Baisse de tension","AKTIVCO GRID ONLY",
AM1937="Coupure ENEO &amp; Baisse de tension","IHS GRID ONLY",
AM1937="Defaut GE &amp; POWER Cabinet","IHS",
AM1937="Sharing","Partners",
AM1937="Sites strategiques &amp; DataCenter","SST &amp; DC",
AM1937="Exclu","Exclu",
AM1937="SAT","SAT",
AM1937="SPARE-ISSUE","SPARE-ISSUE",
AM1937="Fiber CAmtel","TRANS_FO_CAMTEL",
AM1937="Fiber AOF","Fiber AOF",
AM1937="Projet OCM (HUAWEI)","TRAVAUX-HUAWEI",
AM1937="Projet OCM (NOKIA)","TRAVAUX-NOKIA",
AM1937="ACCESS-ISSUE","ACCESS-ISSUE",
AM1937="Projet OCM (ZTE, NOKIA, autres projets)","TRAVAUX OCM",
AM1937="No root CAuse","No root cause",
AM1937="ODU HS","PDH",
AM1937="IP &amp; VLAN","PDH",
AM1937="Warehouse HUAWEI","SPARE-ISSUE",
AM1937="SPARE-HS","SPARE-ISSUE",
AM1937="Power Telco","BSS",AM1937="no impacts","no impacts"
),"")</f>
        <v>no impacts</v>
      </c>
      <c r="AL1937" s="48" t="str" cm="1">
        <f t="array" ref="AL1937">IFERROR(_xlfn.IFS(
AM1937="MPR ISSUE","TX ISSUE",
AM1937="BSS Hardware Issue","RAN ISSUE",
AM1937="Sites strategiques, MLL, Pylone, etc.","ENVTECH",
AM1937="AKTIVCO DEFAUT GE &amp; POWER Cabinet","POWER ISSUE",
AM1937="AKTIVCO Coupure ENEO &amp; Baisse de tension","POWER ISSUE",
AM1937="Coupure ENEO &amp; Baisse de tension","POWER ISSUE",
AM1937="Defaut GE &amp; POWER Cabinet","POWER ISSUE",
AM1937="Sharing","POWER ISSUE",
AM1937="Sites strategiques &amp; DataCenter","POWER ISSUE",
AM1937="Exclu","Exclu",
AM1937="SAT","TX ISSUE",
AM1937="SPARE-ISSUE","SPARE-ISSUE",
AM1937="Fiber CAmtel","TX ISSUE",
AM1937="Fiber AOF","TX ISSUE",
AM1937="Projet OCM (HUAWEI)","TRAVAUX-HUAWEI",
AM1937="Projet OCM (NOKIA)","TRAVAUX -NOKIA",
AM1937="ACCESS-ISSUE","ACCESS-ISSUE",
AM1937="Projet OCM (ZTE, NOKIA, autres projets)","TRAVAUX OCM",
AM1937="No root CAuse","No root cause",
AM1937="ODU HS","TX ISSUE",
AM1937="IP &amp; VLAN","TX ISSUE",
AM1937="Warehouse HUAWEI","SPARE-ISSUE",
AM1937="SPARE-HS","SPARE-ISSUE",
AM1937="Power Telco","RAN ISSUE",AM1937="no impacts","no impacts"
),"")</f>
        <v>no impacts</v>
      </c>
      <c r="AM1937" s="67" t="s">
        <v>5605</v>
      </c>
      <c r="AN1937" s="48" t="str" cm="1">
        <f t="array" ref="AN1937">IFERROR(_xlfn.IFS(
AM1937="MPR ISSUE","ACTIVE",
AM1937="BSS Hardware Issue","ACTIVE",
AM1937="Sites strategiques, MLL, Pylone, etc.","PASSIVE",
AM1937="AKTIVCO DEFAUT GE &amp; POWER Cabinet","PASSIVE",
AM1937="AKTIVCO Coupure ENEO &amp; Baisse de tension","PASSIVE",
AM1937="Coupure ENEO &amp; Baisse de tension","PASSIVE",
AM1937="Defaut GE &amp; POWER Cabinet","PASSIVE",
AM1937="Sharing","PASSIVE",
AM1937="Sites strategiques &amp; DataCenter","PASSIVE",
AM1937="Exclu","Exclu",
AM1937="SAT","ACTIVE",
AM1937="SPARE-ISSUE","SPARE-ISSUE",
AM1937="Fiber CAmtel","ACTIVE",
AM1937="Fiber AOF","ACTIVE",
AM1937="Projet OCM (HUAWEI)","PLANNED WORKS",
AM1937="Projet OCM (NOKIA)","PLANNED WORKS",
AM1937="ACCESS-ISSUE","ACCESS-ISSUE",
AM1937="Projet OCM (ZTE, NOKIA, autres projets)","PLANNED WORKS",
AM1937="No root CAuse","No root cause",
AM1937="ODU HS","ACTIVE",
AM1937="IP &amp; VLAN","ACTIVE",
AM1937="Warehouse HUAWEI","SPARE-ISSUE",
AM1937="SPARE-HS","SPARE-ISSUE",
AM1937="Power Telco","ACTIVE", AM1937="no impacts","no impacts"
),"")</f>
        <v>no impacts</v>
      </c>
      <c r="AO1937" s="93" t="s">
        <v>5537</v>
      </c>
      <c r="AP1937" s="101" t="str">
        <f t="shared" si="53"/>
        <v>SUO_078</v>
      </c>
      <c r="AR1937" s="17" t="s">
        <v>5537</v>
      </c>
      <c r="AS1937" s="7" t="s">
        <v>5537</v>
      </c>
      <c r="AT1937" s="6"/>
      <c r="AU1937" s="7"/>
      <c r="AV1937" s="3" t="s">
        <v>5537</v>
      </c>
      <c r="AW1937" s="18" t="s">
        <v>5537</v>
      </c>
      <c r="AX1937" s="18" t="s">
        <v>5537</v>
      </c>
      <c r="AY1937" s="18" t="s">
        <v>5537</v>
      </c>
      <c r="AZ1937" s="18" t="s">
        <v>5537</v>
      </c>
      <c r="BA1937" s="18" t="s">
        <v>5537</v>
      </c>
      <c r="BB1937" s="18" t="s">
        <v>5537</v>
      </c>
      <c r="BC1937" s="18" t="s">
        <v>5537</v>
      </c>
      <c r="BD1937" s="18" t="s">
        <v>5537</v>
      </c>
      <c r="BE1937" s="18" t="s">
        <v>5537</v>
      </c>
      <c r="BF1937" s="18" t="s">
        <v>5537</v>
      </c>
      <c r="BG1937" s="18" t="s">
        <v>5537</v>
      </c>
      <c r="BH1937" s="18" t="s">
        <v>5537</v>
      </c>
      <c r="BI1937" s="9" t="s">
        <v>5537</v>
      </c>
      <c r="BJ1937" s="14"/>
      <c r="BK1937" s="14" t="s">
        <v>5537</v>
      </c>
      <c r="BL1937" s="14" t="str">
        <f>_xlfn.XLOOKUP(B1937,'[4]cell downs 18042026 17h'!$B:$B,'[4]cell downs 18042026 17h'!$B:$B,"")</f>
        <v/>
      </c>
      <c r="BM1937" s="14" t="str">
        <f>_xlfn.XLOOKUP(B1937,'[5]Cells Huawei 19042026 15h'!$B:$B,'[5]Cells Huawei 19042026 15h'!$B:$B,"")</f>
        <v/>
      </c>
      <c r="BN1937" s="9" t="str">
        <f>_xlfn.XLOOKUP(B1937,'[6]cells down 19042026 9H40'!$B:$B,'[6]cells down 19042026 9H40'!$B:$B,"")</f>
        <v/>
      </c>
      <c r="BO1937" s="9" t="s">
        <v>3323</v>
      </c>
      <c r="BP1937" s="9" t="s">
        <v>5537</v>
      </c>
      <c r="BQ1937" s="115"/>
    </row>
    <row r="1938" spans="1:69" s="9" customFormat="1" x14ac:dyDescent="0.3">
      <c r="A1938" s="1" t="s">
        <v>3070</v>
      </c>
      <c r="B1938" s="8" t="s">
        <v>3071</v>
      </c>
      <c r="C1938" s="3" t="str">
        <f>_xlfn.XLOOKUP(B1938,'[1]daily break down'!$D:$D,'[1]daily break down'!$E:$E,"")</f>
        <v>Douala</v>
      </c>
      <c r="D1938" s="1" t="s">
        <v>21</v>
      </c>
      <c r="E1938" s="1" t="s">
        <v>3072</v>
      </c>
      <c r="F1938" s="3" t="s">
        <v>31</v>
      </c>
      <c r="G1938" s="1" t="s">
        <v>32</v>
      </c>
      <c r="H1938" s="34" t="str">
        <f>_xlfn.XLOOKUP(B1938,[2]CALCULATION!$B:$B,[2]CALCULATION!$H:$H,"")</f>
        <v>ZTE</v>
      </c>
      <c r="I1938" s="28">
        <v>0</v>
      </c>
      <c r="J1938" s="28">
        <v>0</v>
      </c>
      <c r="K1938" s="28">
        <v>0</v>
      </c>
      <c r="L1938" s="28">
        <v>0</v>
      </c>
      <c r="M1938" s="28">
        <v>0</v>
      </c>
      <c r="N1938" s="28">
        <v>0</v>
      </c>
      <c r="O1938" s="28">
        <v>0</v>
      </c>
      <c r="P1938" s="28">
        <v>0</v>
      </c>
      <c r="Q1938" s="28">
        <v>0</v>
      </c>
      <c r="R1938" s="28">
        <v>0</v>
      </c>
      <c r="S1938" s="94">
        <v>0</v>
      </c>
      <c r="T1938" s="94">
        <f>_xlfn.XLOOKUP(B1938,'[3]Nur des jours'!$B:$B,'[3]Nur des jours'!$U:$U,"")</f>
        <v>0</v>
      </c>
      <c r="U1938" s="94">
        <v>0</v>
      </c>
      <c r="V1938" s="94">
        <v>0</v>
      </c>
      <c r="W1938" s="94">
        <v>0</v>
      </c>
      <c r="X1938" s="94">
        <v>0</v>
      </c>
      <c r="Y1938" s="94">
        <v>0</v>
      </c>
      <c r="Z1938" s="94">
        <v>0</v>
      </c>
      <c r="AA1938" s="94">
        <v>0</v>
      </c>
      <c r="AB1938" s="94">
        <v>0</v>
      </c>
      <c r="AC1938" s="94">
        <f>_xlfn.XLOOKUP(B1938,'[3]Nur des jours'!$B:$B,'[3]Nur des jours'!$N:$N,"")</f>
        <v>0</v>
      </c>
      <c r="AD1938" s="94">
        <v>0</v>
      </c>
      <c r="AE1938" s="94">
        <v>0</v>
      </c>
      <c r="AF1938" s="94">
        <v>0</v>
      </c>
      <c r="AG1938" s="94">
        <v>0</v>
      </c>
      <c r="AH1938" s="94">
        <v>0</v>
      </c>
      <c r="AI1938" s="49" t="s">
        <v>5559</v>
      </c>
      <c r="AJ1938" s="49"/>
      <c r="AK1938" s="48" t="str" cm="1">
        <f t="array" ref="AK1938">IFERROR(_xlfn.IFS(
AM1938="MPR ISSUE","PDH",
AM1938="BSS Hardware Issue","BSS",
AM1938="Sites strategiques, MLL, Pylone, etc.","ENVTECH",
AM1938="AKTIVCO DEFAUT GE &amp; POWER Cabinet","AKTIVCO",
AM1938="AKTIVCO Coupure ENEO &amp; Baisse de tension","AKTIVCO GRID ONLY",
AM1938="Coupure ENEO &amp; Baisse de tension","IHS GRID ONLY",
AM1938="Defaut GE &amp; POWER Cabinet","IHS",
AM1938="Sharing","Partners",
AM1938="Sites strategiques &amp; DataCenter","SST &amp; DC",
AM1938="Exclu","Exclu",
AM1938="SAT","SAT",
AM1938="SPARE-ISSUE","SPARE-ISSUE",
AM1938="Fiber CAmtel","TRANS_FO_CAMTEL",
AM1938="Fiber AOF","Fiber AOF",
AM1938="Projet OCM (HUAWEI)","TRAVAUX-HUAWEI",
AM1938="Projet OCM (NOKIA)","TRAVAUX-NOKIA",
AM1938="ACCESS-ISSUE","ACCESS-ISSUE",
AM1938="Projet OCM (ZTE, NOKIA, autres projets)","TRAVAUX OCM",
AM1938="No root CAuse","No root cause",
AM1938="ODU HS","PDH",
AM1938="IP &amp; VLAN","PDH",
AM1938="Warehouse HUAWEI","SPARE-ISSUE",
AM1938="SPARE-HS","SPARE-ISSUE",
AM1938="Power Telco","BSS",AM1938="no impacts","no impacts"
),"")</f>
        <v>no impacts</v>
      </c>
      <c r="AL1938" s="48" t="str" cm="1">
        <f t="array" ref="AL1938">IFERROR(_xlfn.IFS(
AM1938="MPR ISSUE","TX ISSUE",
AM1938="BSS Hardware Issue","RAN ISSUE",
AM1938="Sites strategiques, MLL, Pylone, etc.","ENVTECH",
AM1938="AKTIVCO DEFAUT GE &amp; POWER Cabinet","POWER ISSUE",
AM1938="AKTIVCO Coupure ENEO &amp; Baisse de tension","POWER ISSUE",
AM1938="Coupure ENEO &amp; Baisse de tension","POWER ISSUE",
AM1938="Defaut GE &amp; POWER Cabinet","POWER ISSUE",
AM1938="Sharing","POWER ISSUE",
AM1938="Sites strategiques &amp; DataCenter","POWER ISSUE",
AM1938="Exclu","Exclu",
AM1938="SAT","TX ISSUE",
AM1938="SPARE-ISSUE","SPARE-ISSUE",
AM1938="Fiber CAmtel","TX ISSUE",
AM1938="Fiber AOF","TX ISSUE",
AM1938="Projet OCM (HUAWEI)","TRAVAUX-HUAWEI",
AM1938="Projet OCM (NOKIA)","TRAVAUX -NOKIA",
AM1938="ACCESS-ISSUE","ACCESS-ISSUE",
AM1938="Projet OCM (ZTE, NOKIA, autres projets)","TRAVAUX OCM",
AM1938="No root CAuse","No root cause",
AM1938="ODU HS","TX ISSUE",
AM1938="IP &amp; VLAN","TX ISSUE",
AM1938="Warehouse HUAWEI","SPARE-ISSUE",
AM1938="SPARE-HS","SPARE-ISSUE",
AM1938="Power Telco","RAN ISSUE",AM1938="no impacts","no impacts"
),"")</f>
        <v>no impacts</v>
      </c>
      <c r="AM1938" s="67" t="s">
        <v>5605</v>
      </c>
      <c r="AN1938" s="48" t="str" cm="1">
        <f t="array" ref="AN1938">IFERROR(_xlfn.IFS(
AM1938="MPR ISSUE","ACTIVE",
AM1938="BSS Hardware Issue","ACTIVE",
AM1938="Sites strategiques, MLL, Pylone, etc.","PASSIVE",
AM1938="AKTIVCO DEFAUT GE &amp; POWER Cabinet","PASSIVE",
AM1938="AKTIVCO Coupure ENEO &amp; Baisse de tension","PASSIVE",
AM1938="Coupure ENEO &amp; Baisse de tension","PASSIVE",
AM1938="Defaut GE &amp; POWER Cabinet","PASSIVE",
AM1938="Sharing","PASSIVE",
AM1938="Sites strategiques &amp; DataCenter","PASSIVE",
AM1938="Exclu","Exclu",
AM1938="SAT","ACTIVE",
AM1938="SPARE-ISSUE","SPARE-ISSUE",
AM1938="Fiber CAmtel","ACTIVE",
AM1938="Fiber AOF","ACTIVE",
AM1938="Projet OCM (HUAWEI)","PLANNED WORKS",
AM1938="Projet OCM (NOKIA)","PLANNED WORKS",
AM1938="ACCESS-ISSUE","ACCESS-ISSUE",
AM1938="Projet OCM (ZTE, NOKIA, autres projets)","PLANNED WORKS",
AM1938="No root CAuse","No root cause",
AM1938="ODU HS","ACTIVE",
AM1938="IP &amp; VLAN","ACTIVE",
AM1938="Warehouse HUAWEI","SPARE-ISSUE",
AM1938="SPARE-HS","SPARE-ISSUE",
AM1938="Power Telco","ACTIVE", AM1938="no impacts","no impacts"
),"")</f>
        <v>no impacts</v>
      </c>
      <c r="AO1938" s="93" t="s">
        <v>5537</v>
      </c>
      <c r="AP1938" s="101" t="str">
        <f t="shared" si="53"/>
        <v>LIT_003</v>
      </c>
      <c r="AR1938" s="17" t="s">
        <v>5537</v>
      </c>
      <c r="AS1938" s="7" t="s">
        <v>5537</v>
      </c>
      <c r="AT1938" s="6"/>
      <c r="AU1938" s="7"/>
      <c r="AV1938" s="3" t="s">
        <v>5537</v>
      </c>
      <c r="AW1938" s="18" t="s">
        <v>5537</v>
      </c>
      <c r="AX1938" s="18" t="s">
        <v>5537</v>
      </c>
      <c r="AY1938" s="18" t="s">
        <v>5537</v>
      </c>
      <c r="AZ1938" s="18" t="s">
        <v>5537</v>
      </c>
      <c r="BA1938" s="18" t="s">
        <v>5537</v>
      </c>
      <c r="BB1938" s="18" t="s">
        <v>5537</v>
      </c>
      <c r="BC1938" s="18" t="s">
        <v>5537</v>
      </c>
      <c r="BD1938" s="18" t="s">
        <v>5537</v>
      </c>
      <c r="BE1938" s="18" t="s">
        <v>5537</v>
      </c>
      <c r="BF1938" s="18" t="s">
        <v>5537</v>
      </c>
      <c r="BG1938" s="18" t="s">
        <v>5537</v>
      </c>
      <c r="BH1938" s="18" t="s">
        <v>5537</v>
      </c>
      <c r="BI1938" s="9" t="s">
        <v>5537</v>
      </c>
      <c r="BJ1938" s="14"/>
      <c r="BK1938" s="14" t="s">
        <v>5537</v>
      </c>
      <c r="BL1938" s="14" t="str">
        <f>_xlfn.XLOOKUP(B1938,'[4]cell downs 18042026 17h'!$B:$B,'[4]cell downs 18042026 17h'!$B:$B,"")</f>
        <v/>
      </c>
      <c r="BM1938" s="14" t="str">
        <f>_xlfn.XLOOKUP(B1938,'[5]Cells Huawei 19042026 15h'!$B:$B,'[5]Cells Huawei 19042026 15h'!$B:$B,"")</f>
        <v/>
      </c>
      <c r="BN1938" s="9" t="str">
        <f>_xlfn.XLOOKUP(B1938,'[6]cells down 19042026 9H40'!$B:$B,'[6]cells down 19042026 9H40'!$B:$B,"")</f>
        <v/>
      </c>
      <c r="BO1938" s="9" t="s">
        <v>5537</v>
      </c>
      <c r="BP1938" s="9" t="s">
        <v>12</v>
      </c>
      <c r="BQ1938" s="115"/>
    </row>
    <row r="1939" spans="1:69" s="9" customFormat="1" ht="20.55" customHeight="1" x14ac:dyDescent="0.3">
      <c r="A1939" s="1" t="s">
        <v>394</v>
      </c>
      <c r="B1939" s="8" t="s">
        <v>395</v>
      </c>
      <c r="C1939" s="3" t="str">
        <f>_xlfn.XLOOKUP(B1939,'[1]daily break down'!$D:$D,'[1]daily break down'!$E:$E,"")</f>
        <v>NORD</v>
      </c>
      <c r="D1939" s="1" t="s">
        <v>11</v>
      </c>
      <c r="E1939" s="1" t="s">
        <v>66</v>
      </c>
      <c r="F1939" s="3" t="s">
        <v>23</v>
      </c>
      <c r="G1939" s="1" t="s">
        <v>396</v>
      </c>
      <c r="H1939" s="33" t="str">
        <f>_xlfn.XLOOKUP(B1939,[2]CALCULATION!$B:$B,[2]CALCULATION!$H:$H,"")</f>
        <v>NOKIA</v>
      </c>
      <c r="I1939" s="28">
        <v>0</v>
      </c>
      <c r="J1939" s="28">
        <v>0</v>
      </c>
      <c r="K1939" s="28">
        <v>0</v>
      </c>
      <c r="L1939" s="28">
        <v>0</v>
      </c>
      <c r="M1939" s="28">
        <v>0</v>
      </c>
      <c r="N1939" s="28">
        <v>0</v>
      </c>
      <c r="O1939" s="28">
        <v>0</v>
      </c>
      <c r="P1939" s="28">
        <v>0</v>
      </c>
      <c r="Q1939" s="28">
        <v>0</v>
      </c>
      <c r="R1939" s="28">
        <v>0</v>
      </c>
      <c r="S1939" s="94">
        <v>0</v>
      </c>
      <c r="T1939" s="94">
        <f>_xlfn.XLOOKUP(B1939,'[3]Nur des jours'!$B:$B,'[3]Nur des jours'!$U:$U,"")</f>
        <v>0</v>
      </c>
      <c r="U1939" s="94">
        <v>2.2551924884225978E-2</v>
      </c>
      <c r="V1939" s="94">
        <v>0</v>
      </c>
      <c r="W1939" s="94">
        <v>0</v>
      </c>
      <c r="X1939" s="94">
        <v>0</v>
      </c>
      <c r="Y1939" s="94">
        <v>0</v>
      </c>
      <c r="Z1939" s="94">
        <v>0</v>
      </c>
      <c r="AA1939" s="94">
        <v>0</v>
      </c>
      <c r="AB1939" s="94">
        <v>0</v>
      </c>
      <c r="AC1939" s="94">
        <f>_xlfn.XLOOKUP(B1939,'[3]Nur des jours'!$B:$B,'[3]Nur des jours'!$N:$N,"")</f>
        <v>0</v>
      </c>
      <c r="AD1939" s="94">
        <v>0</v>
      </c>
      <c r="AE1939" s="94">
        <v>0</v>
      </c>
      <c r="AF1939" s="94">
        <v>0</v>
      </c>
      <c r="AG1939" s="94">
        <v>0</v>
      </c>
      <c r="AH1939" s="94">
        <v>0</v>
      </c>
      <c r="AI1939" s="49" t="s">
        <v>5559</v>
      </c>
      <c r="AJ1939" s="49"/>
      <c r="AK1939" s="48" t="str" cm="1">
        <f t="array" ref="AK1939">IFERROR(_xlfn.IFS(
AM1939="MPR ISSUE","PDH",
AM1939="BSS Hardware Issue","BSS",
AM1939="Sites strategiques, MLL, Pylone, etc.","ENVTECH",
AM1939="AKTIVCO DEFAUT GE &amp; POWER Cabinet","AKTIVCO",
AM1939="AKTIVCO Coupure ENEO &amp; Baisse de tension","AKTIVCO GRID ONLY",
AM1939="Coupure ENEO &amp; Baisse de tension","IHS GRID ONLY",
AM1939="Defaut GE &amp; POWER Cabinet","IHS",
AM1939="Sharing","Partners",
AM1939="Sites strategiques &amp; DataCenter","SST &amp; DC",
AM1939="Exclu","Exclu",
AM1939="SAT","SAT",
AM1939="SPARE-ISSUE","SPARE-ISSUE",
AM1939="Fiber CAmtel","TRANS_FO_CAMTEL",
AM1939="Fiber AOF","Fiber AOF",
AM1939="Projet OCM (HUAWEI)","TRAVAUX-HUAWEI",
AM1939="Projet OCM (NOKIA)","TRAVAUX-NOKIA",
AM1939="ACCESS-ISSUE","ACCESS-ISSUE",
AM1939="Projet OCM (ZTE, NOKIA, autres projets)","TRAVAUX OCM",
AM1939="No root CAuse","No root cause",
AM1939="ODU HS","PDH",
AM1939="IP &amp; VLAN","PDH",
AM1939="Warehouse HUAWEI","SPARE-ISSUE",
AM1939="SPARE-HS","SPARE-ISSUE",
AM1939="Power Telco","BSS",AM1939="no impacts","no impacts"
),"")</f>
        <v>no impacts</v>
      </c>
      <c r="AL1939" s="48" t="str" cm="1">
        <f t="array" ref="AL1939">IFERROR(_xlfn.IFS(
AM1939="MPR ISSUE","TX ISSUE",
AM1939="BSS Hardware Issue","RAN ISSUE",
AM1939="Sites strategiques, MLL, Pylone, etc.","ENVTECH",
AM1939="AKTIVCO DEFAUT GE &amp; POWER Cabinet","POWER ISSUE",
AM1939="AKTIVCO Coupure ENEO &amp; Baisse de tension","POWER ISSUE",
AM1939="Coupure ENEO &amp; Baisse de tension","POWER ISSUE",
AM1939="Defaut GE &amp; POWER Cabinet","POWER ISSUE",
AM1939="Sharing","POWER ISSUE",
AM1939="Sites strategiques &amp; DataCenter","POWER ISSUE",
AM1939="Exclu","Exclu",
AM1939="SAT","TX ISSUE",
AM1939="SPARE-ISSUE","SPARE-ISSUE",
AM1939="Fiber CAmtel","TX ISSUE",
AM1939="Fiber AOF","TX ISSUE",
AM1939="Projet OCM (HUAWEI)","TRAVAUX-HUAWEI",
AM1939="Projet OCM (NOKIA)","TRAVAUX -NOKIA",
AM1939="ACCESS-ISSUE","ACCESS-ISSUE",
AM1939="Projet OCM (ZTE, NOKIA, autres projets)","TRAVAUX OCM",
AM1939="No root CAuse","No root cause",
AM1939="ODU HS","TX ISSUE",
AM1939="IP &amp; VLAN","TX ISSUE",
AM1939="Warehouse HUAWEI","SPARE-ISSUE",
AM1939="SPARE-HS","SPARE-ISSUE",
AM1939="Power Telco","RAN ISSUE",AM1939="no impacts","no impacts"
),"")</f>
        <v>no impacts</v>
      </c>
      <c r="AM1939" s="67" t="s">
        <v>5605</v>
      </c>
      <c r="AN1939" s="48" t="str" cm="1">
        <f t="array" ref="AN1939">IFERROR(_xlfn.IFS(
AM1939="MPR ISSUE","ACTIVE",
AM1939="BSS Hardware Issue","ACTIVE",
AM1939="Sites strategiques, MLL, Pylone, etc.","PASSIVE",
AM1939="AKTIVCO DEFAUT GE &amp; POWER Cabinet","PASSIVE",
AM1939="AKTIVCO Coupure ENEO &amp; Baisse de tension","PASSIVE",
AM1939="Coupure ENEO &amp; Baisse de tension","PASSIVE",
AM1939="Defaut GE &amp; POWER Cabinet","PASSIVE",
AM1939="Sharing","PASSIVE",
AM1939="Sites strategiques &amp; DataCenter","PASSIVE",
AM1939="Exclu","Exclu",
AM1939="SAT","ACTIVE",
AM1939="SPARE-ISSUE","SPARE-ISSUE",
AM1939="Fiber CAmtel","ACTIVE",
AM1939="Fiber AOF","ACTIVE",
AM1939="Projet OCM (HUAWEI)","PLANNED WORKS",
AM1939="Projet OCM (NOKIA)","PLANNED WORKS",
AM1939="ACCESS-ISSUE","ACCESS-ISSUE",
AM1939="Projet OCM (ZTE, NOKIA, autres projets)","PLANNED WORKS",
AM1939="No root CAuse","No root cause",
AM1939="ODU HS","ACTIVE",
AM1939="IP &amp; VLAN","ACTIVE",
AM1939="Warehouse HUAWEI","SPARE-ISSUE",
AM1939="SPARE-HS","SPARE-ISSUE",
AM1939="Power Telco","ACTIVE", AM1939="no impacts","no impacts"
),"")</f>
        <v>no impacts</v>
      </c>
      <c r="AO1939" s="93" t="s">
        <v>5537</v>
      </c>
      <c r="AP1939" s="101" t="str">
        <f t="shared" ref="AP1939:AP1994" si="54">B1939</f>
        <v>NRD_109</v>
      </c>
      <c r="AR1939" s="17" t="s">
        <v>5537</v>
      </c>
      <c r="AS1939" s="7" t="s">
        <v>5537</v>
      </c>
      <c r="AT1939" s="6"/>
      <c r="AU1939" s="7"/>
      <c r="AV1939" s="3" t="s">
        <v>5537</v>
      </c>
      <c r="AW1939" s="18" t="s">
        <v>5537</v>
      </c>
      <c r="AX1939" s="18" t="s">
        <v>5537</v>
      </c>
      <c r="AY1939" s="18" t="s">
        <v>5537</v>
      </c>
      <c r="AZ1939" s="18" t="s">
        <v>5537</v>
      </c>
      <c r="BA1939" s="18" t="s">
        <v>5537</v>
      </c>
      <c r="BB1939" s="18" t="s">
        <v>5537</v>
      </c>
      <c r="BC1939" s="18" t="s">
        <v>5537</v>
      </c>
      <c r="BD1939" s="18" t="s">
        <v>5537</v>
      </c>
      <c r="BE1939" s="18" t="s">
        <v>5537</v>
      </c>
      <c r="BF1939" s="18" t="s">
        <v>5537</v>
      </c>
      <c r="BG1939" s="18" t="s">
        <v>5537</v>
      </c>
      <c r="BH1939" s="18" t="s">
        <v>5537</v>
      </c>
      <c r="BI1939" s="9" t="s">
        <v>5537</v>
      </c>
      <c r="BJ1939" s="14"/>
      <c r="BK1939" s="14" t="s">
        <v>5537</v>
      </c>
      <c r="BL1939" s="14" t="str">
        <f>_xlfn.XLOOKUP(B1939,'[4]cell downs 18042026 17h'!$B:$B,'[4]cell downs 18042026 17h'!$B:$B,"")</f>
        <v/>
      </c>
      <c r="BM1939" s="14" t="str">
        <f>_xlfn.XLOOKUP(B1939,'[5]Cells Huawei 19042026 15h'!$B:$B,'[5]Cells Huawei 19042026 15h'!$B:$B,"")</f>
        <v/>
      </c>
      <c r="BN1939" s="9" t="str">
        <f>_xlfn.XLOOKUP(B1939,'[6]cells down 19042026 9H40'!$B:$B,'[6]cells down 19042026 9H40'!$B:$B,"")</f>
        <v/>
      </c>
      <c r="BO1939" s="9" t="s">
        <v>395</v>
      </c>
      <c r="BP1939" s="9" t="s">
        <v>5537</v>
      </c>
      <c r="BQ1939" s="115"/>
    </row>
    <row r="1940" spans="1:69" s="9" customFormat="1" x14ac:dyDescent="0.3">
      <c r="A1940" s="2" t="s">
        <v>4998</v>
      </c>
      <c r="B1940" s="8" t="s">
        <v>4999</v>
      </c>
      <c r="C1940" s="3" t="str">
        <f>_xlfn.XLOOKUP(B1940,'[1]daily break down'!$D:$D,'[1]daily break down'!$E:$E,"")</f>
        <v>NORD-OUEST</v>
      </c>
      <c r="D1940" s="1" t="s">
        <v>11</v>
      </c>
      <c r="E1940" s="1" t="s">
        <v>12</v>
      </c>
      <c r="F1940" s="3" t="s">
        <v>51</v>
      </c>
      <c r="G1940" s="1" t="s">
        <v>4998</v>
      </c>
      <c r="H1940" s="32" t="str">
        <f>_xlfn.XLOOKUP(B1940,[2]CALCULATION!$B:$B,[2]CALCULATION!$H:$H,"")</f>
        <v>HUAWEI</v>
      </c>
      <c r="I1940" s="28">
        <v>0</v>
      </c>
      <c r="J1940" s="28">
        <v>0</v>
      </c>
      <c r="K1940" s="28">
        <v>0</v>
      </c>
      <c r="L1940" s="28">
        <v>0</v>
      </c>
      <c r="M1940" s="28">
        <v>0</v>
      </c>
      <c r="N1940" s="28">
        <v>0</v>
      </c>
      <c r="O1940" s="28">
        <v>0</v>
      </c>
      <c r="P1940" s="28">
        <v>0</v>
      </c>
      <c r="Q1940" s="28">
        <v>0</v>
      </c>
      <c r="R1940" s="28">
        <v>0</v>
      </c>
      <c r="S1940" s="94">
        <v>0</v>
      </c>
      <c r="T1940" s="94">
        <f>_xlfn.XLOOKUP(B1940,'[3]Nur des jours'!$B:$B,'[3]Nur des jours'!$U:$U,"")</f>
        <v>0</v>
      </c>
      <c r="U1940" s="94">
        <v>0</v>
      </c>
      <c r="V1940" s="94">
        <v>0</v>
      </c>
      <c r="W1940" s="94">
        <v>0</v>
      </c>
      <c r="X1940" s="94">
        <v>0</v>
      </c>
      <c r="Y1940" s="94">
        <v>0</v>
      </c>
      <c r="Z1940" s="94">
        <v>0</v>
      </c>
      <c r="AA1940" s="94">
        <v>0</v>
      </c>
      <c r="AB1940" s="94">
        <v>0</v>
      </c>
      <c r="AC1940" s="94">
        <f>_xlfn.XLOOKUP(B1940,'[3]Nur des jours'!$B:$B,'[3]Nur des jours'!$N:$N,"")</f>
        <v>0</v>
      </c>
      <c r="AD1940" s="94">
        <v>0</v>
      </c>
      <c r="AE1940" s="94">
        <v>0</v>
      </c>
      <c r="AF1940" s="94">
        <v>0</v>
      </c>
      <c r="AG1940" s="94">
        <v>0</v>
      </c>
      <c r="AH1940" s="94">
        <v>0</v>
      </c>
      <c r="AI1940" s="49" t="s">
        <v>6659</v>
      </c>
      <c r="AJ1940" s="49"/>
      <c r="AK1940" s="48" t="str" cm="1">
        <f t="array" ref="AK1940">IFERROR(_xlfn.IFS(
AM1940="MPR ISSUE","PDH",
AM1940="BSS Hardware Issue","BSS",
AM1940="Sites strategiques, MLL, Pylone, etc.","ENVTECH",
AM1940="AKTIVCO DEFAUT GE &amp; POWER Cabinet","AKTIVCO",
AM1940="AKTIVCO Coupure ENEO &amp; Baisse de tension","AKTIVCO GRID ONLY",
AM1940="Coupure ENEO &amp; Baisse de tension","IHS GRID ONLY",
AM1940="Defaut GE &amp; POWER Cabinet","IHS",
AM1940="Sharing","Partners",
AM1940="Sites strategiques &amp; DataCenter","SST &amp; DC",
AM1940="Exclu","Exclu",
AM1940="SAT","SAT",
AM1940="SPARE-ISSUE","SPARE-ISSUE",
AM1940="Fiber CAmtel","TRANS_FO_CAMTEL",
AM1940="Fiber AOF","Fiber AOF",
AM1940="Projet OCM (HUAWEI)","TRAVAUX-HUAWEI",
AM1940="Projet OCM (NOKIA)","TRAVAUX-NOKIA",
AM1940="ACCESS-ISSUE","ACCESS-ISSUE",
AM1940="Projet OCM (ZTE, NOKIA, autres projets)","TRAVAUX OCM",
AM1940="No root CAuse","No root cause",
AM1940="ODU HS","PDH",
AM1940="IP &amp; VLAN","PDH",
AM1940="Warehouse HUAWEI","SPARE-ISSUE",
AM1940="SPARE-HS","SPARE-ISSUE",
AM1940="Power Telco","BSS",AM1940="no impacts","no impacts"
),"")</f>
        <v>no impacts</v>
      </c>
      <c r="AL1940" s="48" t="str" cm="1">
        <f t="array" ref="AL1940">IFERROR(_xlfn.IFS(
AM1940="MPR ISSUE","TX ISSUE",
AM1940="BSS Hardware Issue","RAN ISSUE",
AM1940="Sites strategiques, MLL, Pylone, etc.","ENVTECH",
AM1940="AKTIVCO DEFAUT GE &amp; POWER Cabinet","POWER ISSUE",
AM1940="AKTIVCO Coupure ENEO &amp; Baisse de tension","POWER ISSUE",
AM1940="Coupure ENEO &amp; Baisse de tension","POWER ISSUE",
AM1940="Defaut GE &amp; POWER Cabinet","POWER ISSUE",
AM1940="Sharing","POWER ISSUE",
AM1940="Sites strategiques &amp; DataCenter","POWER ISSUE",
AM1940="Exclu","Exclu",
AM1940="SAT","TX ISSUE",
AM1940="SPARE-ISSUE","SPARE-ISSUE",
AM1940="Fiber CAmtel","TX ISSUE",
AM1940="Fiber AOF","TX ISSUE",
AM1940="Projet OCM (HUAWEI)","TRAVAUX-HUAWEI",
AM1940="Projet OCM (NOKIA)","TRAVAUX -NOKIA",
AM1940="ACCESS-ISSUE","ACCESS-ISSUE",
AM1940="Projet OCM (ZTE, NOKIA, autres projets)","TRAVAUX OCM",
AM1940="No root CAuse","No root cause",
AM1940="ODU HS","TX ISSUE",
AM1940="IP &amp; VLAN","TX ISSUE",
AM1940="Warehouse HUAWEI","SPARE-ISSUE",
AM1940="SPARE-HS","SPARE-ISSUE",
AM1940="Power Telco","RAN ISSUE",AM1940="no impacts","no impacts"
),"")</f>
        <v>no impacts</v>
      </c>
      <c r="AM1940" s="67" t="s">
        <v>5605</v>
      </c>
      <c r="AN1940" s="48" t="str" cm="1">
        <f t="array" ref="AN1940">IFERROR(_xlfn.IFS(
AM1940="MPR ISSUE","ACTIVE",
AM1940="BSS Hardware Issue","ACTIVE",
AM1940="Sites strategiques, MLL, Pylone, etc.","PASSIVE",
AM1940="AKTIVCO DEFAUT GE &amp; POWER Cabinet","PASSIVE",
AM1940="AKTIVCO Coupure ENEO &amp; Baisse de tension","PASSIVE",
AM1940="Coupure ENEO &amp; Baisse de tension","PASSIVE",
AM1940="Defaut GE &amp; POWER Cabinet","PASSIVE",
AM1940="Sharing","PASSIVE",
AM1940="Sites strategiques &amp; DataCenter","PASSIVE",
AM1940="Exclu","Exclu",
AM1940="SAT","ACTIVE",
AM1940="SPARE-ISSUE","SPARE-ISSUE",
AM1940="Fiber CAmtel","ACTIVE",
AM1940="Fiber AOF","ACTIVE",
AM1940="Projet OCM (HUAWEI)","PLANNED WORKS",
AM1940="Projet OCM (NOKIA)","PLANNED WORKS",
AM1940="ACCESS-ISSUE","ACCESS-ISSUE",
AM1940="Projet OCM (ZTE, NOKIA, autres projets)","PLANNED WORKS",
AM1940="No root CAuse","No root cause",
AM1940="ODU HS","ACTIVE",
AM1940="IP &amp; VLAN","ACTIVE",
AM1940="Warehouse HUAWEI","SPARE-ISSUE",
AM1940="SPARE-HS","SPARE-ISSUE",
AM1940="Power Telco","ACTIVE", AM1940="no impacts","no impacts"
),"")</f>
        <v>no impacts</v>
      </c>
      <c r="AO1940" s="93" t="s">
        <v>5537</v>
      </c>
      <c r="AP1940" s="101" t="str">
        <f t="shared" si="54"/>
        <v>NRO_048</v>
      </c>
      <c r="AR1940" s="17" t="s">
        <v>5537</v>
      </c>
      <c r="AS1940" s="7" t="s">
        <v>5537</v>
      </c>
      <c r="AT1940" s="6"/>
      <c r="AU1940" s="7"/>
      <c r="AV1940" s="3" t="s">
        <v>5537</v>
      </c>
      <c r="AW1940" s="18" t="s">
        <v>5537</v>
      </c>
      <c r="AX1940" s="18" t="s">
        <v>5537</v>
      </c>
      <c r="AY1940" s="18" t="s">
        <v>5537</v>
      </c>
      <c r="AZ1940" s="18" t="s">
        <v>5537</v>
      </c>
      <c r="BA1940" s="18" t="s">
        <v>5537</v>
      </c>
      <c r="BB1940" s="18" t="s">
        <v>5537</v>
      </c>
      <c r="BC1940" s="18" t="s">
        <v>5537</v>
      </c>
      <c r="BD1940" s="18" t="s">
        <v>5537</v>
      </c>
      <c r="BE1940" s="18" t="s">
        <v>5537</v>
      </c>
      <c r="BF1940" s="18" t="s">
        <v>5537</v>
      </c>
      <c r="BG1940" s="18" t="s">
        <v>5537</v>
      </c>
      <c r="BH1940" s="18" t="s">
        <v>5537</v>
      </c>
      <c r="BI1940" s="9" t="s">
        <v>5537</v>
      </c>
      <c r="BJ1940" s="14"/>
      <c r="BK1940" s="14" t="s">
        <v>5537</v>
      </c>
      <c r="BL1940" s="14" t="str">
        <f>_xlfn.XLOOKUP(B1940,'[4]cell downs 18042026 17h'!$B:$B,'[4]cell downs 18042026 17h'!$B:$B,"")</f>
        <v/>
      </c>
      <c r="BM1940" s="14" t="str">
        <f>_xlfn.XLOOKUP(B1940,'[5]Cells Huawei 19042026 15h'!$B:$B,'[5]Cells Huawei 19042026 15h'!$B:$B,"")</f>
        <v/>
      </c>
      <c r="BN1940" s="9" t="str">
        <f>_xlfn.XLOOKUP(B1940,'[6]cells down 19042026 9H40'!$B:$B,'[6]cells down 19042026 9H40'!$B:$B,"")</f>
        <v/>
      </c>
      <c r="BO1940" s="9" t="s">
        <v>4999</v>
      </c>
      <c r="BP1940" s="9" t="s">
        <v>237</v>
      </c>
      <c r="BQ1940" s="115"/>
    </row>
    <row r="1941" spans="1:69" s="9" customFormat="1" x14ac:dyDescent="0.3">
      <c r="A1941" s="1" t="s">
        <v>4163</v>
      </c>
      <c r="B1941" s="8" t="s">
        <v>4164</v>
      </c>
      <c r="C1941" s="3" t="str">
        <f>_xlfn.XLOOKUP(B1941,'[1]daily break down'!$D:$D,'[1]daily break down'!$E:$E,"")</f>
        <v>Douala</v>
      </c>
      <c r="D1941" s="1" t="s">
        <v>11</v>
      </c>
      <c r="E1941" s="1" t="s">
        <v>302</v>
      </c>
      <c r="F1941" s="3" t="s">
        <v>31</v>
      </c>
      <c r="G1941" s="1" t="s">
        <v>32</v>
      </c>
      <c r="H1941" s="34" t="str">
        <f>_xlfn.XLOOKUP(B1941,[2]CALCULATION!$B:$B,[2]CALCULATION!$H:$H,"")</f>
        <v>ZTE</v>
      </c>
      <c r="I1941" s="28">
        <v>0</v>
      </c>
      <c r="J1941" s="28">
        <v>0</v>
      </c>
      <c r="K1941" s="28">
        <v>0</v>
      </c>
      <c r="L1941" s="28">
        <v>0</v>
      </c>
      <c r="M1941" s="28">
        <v>0</v>
      </c>
      <c r="N1941" s="28">
        <v>0</v>
      </c>
      <c r="O1941" s="28">
        <v>0</v>
      </c>
      <c r="P1941" s="28">
        <v>0</v>
      </c>
      <c r="Q1941" s="28">
        <v>6.581143899119074E-2</v>
      </c>
      <c r="R1941" s="28">
        <v>0</v>
      </c>
      <c r="S1941" s="94">
        <v>0</v>
      </c>
      <c r="T1941" s="94">
        <f>_xlfn.XLOOKUP(B1941,'[3]Nur des jours'!$B:$B,'[3]Nur des jours'!$U:$U,"")</f>
        <v>0</v>
      </c>
      <c r="U1941" s="94">
        <v>0</v>
      </c>
      <c r="V1941" s="94">
        <v>0</v>
      </c>
      <c r="W1941" s="94">
        <v>0</v>
      </c>
      <c r="X1941" s="94">
        <v>0</v>
      </c>
      <c r="Y1941" s="94">
        <v>0</v>
      </c>
      <c r="Z1941" s="94">
        <v>0</v>
      </c>
      <c r="AA1941" s="94">
        <v>0</v>
      </c>
      <c r="AB1941" s="94">
        <v>0</v>
      </c>
      <c r="AC1941" s="94">
        <f>_xlfn.XLOOKUP(B1941,'[3]Nur des jours'!$B:$B,'[3]Nur des jours'!$N:$N,"")</f>
        <v>0</v>
      </c>
      <c r="AD1941" s="94">
        <v>0</v>
      </c>
      <c r="AE1941" s="94">
        <v>0</v>
      </c>
      <c r="AF1941" s="94">
        <v>0</v>
      </c>
      <c r="AG1941" s="94">
        <v>0</v>
      </c>
      <c r="AH1941" s="94">
        <v>0</v>
      </c>
      <c r="AI1941" s="49" t="s">
        <v>5559</v>
      </c>
      <c r="AJ1941" s="49"/>
      <c r="AK1941" s="48" t="str" cm="1">
        <f t="array" ref="AK1941">IFERROR(_xlfn.IFS(
AM1941="MPR ISSUE","PDH",
AM1941="BSS Hardware Issue","BSS",
AM1941="Sites strategiques, MLL, Pylone, etc.","ENVTECH",
AM1941="AKTIVCO DEFAUT GE &amp; POWER Cabinet","AKTIVCO",
AM1941="AKTIVCO Coupure ENEO &amp; Baisse de tension","AKTIVCO GRID ONLY",
AM1941="Coupure ENEO &amp; Baisse de tension","IHS GRID ONLY",
AM1941="Defaut GE &amp; POWER Cabinet","IHS",
AM1941="Sharing","Partners",
AM1941="Sites strategiques &amp; DataCenter","SST &amp; DC",
AM1941="Exclu","Exclu",
AM1941="SAT","SAT",
AM1941="SPARE-ISSUE","SPARE-ISSUE",
AM1941="Fiber CAmtel","TRANS_FO_CAMTEL",
AM1941="Fiber AOF","Fiber AOF",
AM1941="Projet OCM (HUAWEI)","TRAVAUX-HUAWEI",
AM1941="Projet OCM (NOKIA)","TRAVAUX-NOKIA",
AM1941="ACCESS-ISSUE","ACCESS-ISSUE",
AM1941="Projet OCM (ZTE, NOKIA, autres projets)","TRAVAUX OCM",
AM1941="No root CAuse","No root cause",
AM1941="ODU HS","PDH",
AM1941="IP &amp; VLAN","PDH",
AM1941="Warehouse HUAWEI","SPARE-ISSUE",
AM1941="SPARE-HS","SPARE-ISSUE",
AM1941="Power Telco","BSS",AM1941="no impacts","no impacts"
),"")</f>
        <v>no impacts</v>
      </c>
      <c r="AL1941" s="48" t="str" cm="1">
        <f t="array" ref="AL1941">IFERROR(_xlfn.IFS(
AM1941="MPR ISSUE","TX ISSUE",
AM1941="BSS Hardware Issue","RAN ISSUE",
AM1941="Sites strategiques, MLL, Pylone, etc.","ENVTECH",
AM1941="AKTIVCO DEFAUT GE &amp; POWER Cabinet","POWER ISSUE",
AM1941="AKTIVCO Coupure ENEO &amp; Baisse de tension","POWER ISSUE",
AM1941="Coupure ENEO &amp; Baisse de tension","POWER ISSUE",
AM1941="Defaut GE &amp; POWER Cabinet","POWER ISSUE",
AM1941="Sharing","POWER ISSUE",
AM1941="Sites strategiques &amp; DataCenter","POWER ISSUE",
AM1941="Exclu","Exclu",
AM1941="SAT","TX ISSUE",
AM1941="SPARE-ISSUE","SPARE-ISSUE",
AM1941="Fiber CAmtel","TX ISSUE",
AM1941="Fiber AOF","TX ISSUE",
AM1941="Projet OCM (HUAWEI)","TRAVAUX-HUAWEI",
AM1941="Projet OCM (NOKIA)","TRAVAUX -NOKIA",
AM1941="ACCESS-ISSUE","ACCESS-ISSUE",
AM1941="Projet OCM (ZTE, NOKIA, autres projets)","TRAVAUX OCM",
AM1941="No root CAuse","No root cause",
AM1941="ODU HS","TX ISSUE",
AM1941="IP &amp; VLAN","TX ISSUE",
AM1941="Warehouse HUAWEI","SPARE-ISSUE",
AM1941="SPARE-HS","SPARE-ISSUE",
AM1941="Power Telco","RAN ISSUE",AM1941="no impacts","no impacts"
),"")</f>
        <v>no impacts</v>
      </c>
      <c r="AM1941" s="67" t="s">
        <v>5605</v>
      </c>
      <c r="AN1941" s="48" t="str" cm="1">
        <f t="array" ref="AN1941">IFERROR(_xlfn.IFS(
AM1941="MPR ISSUE","ACTIVE",
AM1941="BSS Hardware Issue","ACTIVE",
AM1941="Sites strategiques, MLL, Pylone, etc.","PASSIVE",
AM1941="AKTIVCO DEFAUT GE &amp; POWER Cabinet","PASSIVE",
AM1941="AKTIVCO Coupure ENEO &amp; Baisse de tension","PASSIVE",
AM1941="Coupure ENEO &amp; Baisse de tension","PASSIVE",
AM1941="Defaut GE &amp; POWER Cabinet","PASSIVE",
AM1941="Sharing","PASSIVE",
AM1941="Sites strategiques &amp; DataCenter","PASSIVE",
AM1941="Exclu","Exclu",
AM1941="SAT","ACTIVE",
AM1941="SPARE-ISSUE","SPARE-ISSUE",
AM1941="Fiber CAmtel","ACTIVE",
AM1941="Fiber AOF","ACTIVE",
AM1941="Projet OCM (HUAWEI)","PLANNED WORKS",
AM1941="Projet OCM (NOKIA)","PLANNED WORKS",
AM1941="ACCESS-ISSUE","ACCESS-ISSUE",
AM1941="Projet OCM (ZTE, NOKIA, autres projets)","PLANNED WORKS",
AM1941="No root CAuse","No root cause",
AM1941="ODU HS","ACTIVE",
AM1941="IP &amp; VLAN","ACTIVE",
AM1941="Warehouse HUAWEI","SPARE-ISSUE",
AM1941="SPARE-HS","SPARE-ISSUE",
AM1941="Power Telco","ACTIVE", AM1941="no impacts","no impacts"
),"")</f>
        <v>no impacts</v>
      </c>
      <c r="AO1941" s="93" t="s">
        <v>5537</v>
      </c>
      <c r="AP1941" s="101" t="str">
        <f t="shared" si="54"/>
        <v>LIT_372</v>
      </c>
      <c r="AR1941" s="17" t="s">
        <v>5537</v>
      </c>
      <c r="AS1941" s="7" t="s">
        <v>5537</v>
      </c>
      <c r="AT1941" s="6"/>
      <c r="AU1941" s="7"/>
      <c r="AV1941" s="3" t="s">
        <v>5537</v>
      </c>
      <c r="AW1941" s="18" t="s">
        <v>5537</v>
      </c>
      <c r="AX1941" s="18" t="s">
        <v>5537</v>
      </c>
      <c r="AY1941" s="18" t="s">
        <v>5537</v>
      </c>
      <c r="AZ1941" s="18" t="s">
        <v>5537</v>
      </c>
      <c r="BA1941" s="18" t="s">
        <v>5537</v>
      </c>
      <c r="BB1941" s="18" t="s">
        <v>5537</v>
      </c>
      <c r="BC1941" s="18" t="s">
        <v>5537</v>
      </c>
      <c r="BD1941" s="18" t="s">
        <v>5537</v>
      </c>
      <c r="BE1941" s="18" t="s">
        <v>5537</v>
      </c>
      <c r="BF1941" s="18" t="s">
        <v>5537</v>
      </c>
      <c r="BG1941" s="18" t="s">
        <v>5537</v>
      </c>
      <c r="BH1941" s="18" t="s">
        <v>5537</v>
      </c>
      <c r="BI1941" s="9" t="s">
        <v>5537</v>
      </c>
      <c r="BJ1941" s="14"/>
      <c r="BK1941" s="14" t="s">
        <v>5537</v>
      </c>
      <c r="BL1941" s="14" t="str">
        <f>_xlfn.XLOOKUP(B1941,'[4]cell downs 18042026 17h'!$B:$B,'[4]cell downs 18042026 17h'!$B:$B,"")</f>
        <v/>
      </c>
      <c r="BM1941" s="14" t="str">
        <f>_xlfn.XLOOKUP(B1941,'[5]Cells Huawei 19042026 15h'!$B:$B,'[5]Cells Huawei 19042026 15h'!$B:$B,"")</f>
        <v/>
      </c>
      <c r="BN1941" s="9" t="str">
        <f>_xlfn.XLOOKUP(B1941,'[6]cells down 19042026 9H40'!$B:$B,'[6]cells down 19042026 9H40'!$B:$B,"")</f>
        <v/>
      </c>
      <c r="BO1941" s="9" t="s">
        <v>4164</v>
      </c>
      <c r="BP1941" s="9" t="s">
        <v>12</v>
      </c>
      <c r="BQ1941" s="115"/>
    </row>
    <row r="1942" spans="1:69" s="9" customFormat="1" x14ac:dyDescent="0.3">
      <c r="A1942" s="1" t="s">
        <v>3201</v>
      </c>
      <c r="B1942" s="8" t="s">
        <v>3202</v>
      </c>
      <c r="C1942" s="3" t="str">
        <f>_xlfn.XLOOKUP(B1942,'[1]daily break down'!$D:$D,'[1]daily break down'!$E:$E,"")</f>
        <v>Douala</v>
      </c>
      <c r="D1942" s="1" t="s">
        <v>11</v>
      </c>
      <c r="E1942" s="1" t="s">
        <v>12</v>
      </c>
      <c r="F1942" s="3" t="s">
        <v>31</v>
      </c>
      <c r="G1942" s="1" t="s">
        <v>32</v>
      </c>
      <c r="H1942" s="34" t="str">
        <f>_xlfn.XLOOKUP(B1942,[2]CALCULATION!$B:$B,[2]CALCULATION!$H:$H,"")</f>
        <v>ZTE</v>
      </c>
      <c r="I1942" s="28">
        <v>0</v>
      </c>
      <c r="J1942" s="28">
        <v>0</v>
      </c>
      <c r="K1942" s="28">
        <v>0</v>
      </c>
      <c r="L1942" s="28">
        <v>0</v>
      </c>
      <c r="M1942" s="28">
        <v>0</v>
      </c>
      <c r="N1942" s="28">
        <v>0</v>
      </c>
      <c r="O1942" s="28">
        <v>0</v>
      </c>
      <c r="P1942" s="28">
        <v>0</v>
      </c>
      <c r="Q1942" s="28">
        <v>0</v>
      </c>
      <c r="R1942" s="28">
        <v>0</v>
      </c>
      <c r="S1942" s="94">
        <v>0</v>
      </c>
      <c r="T1942" s="94">
        <f>_xlfn.XLOOKUP(B1942,'[3]Nur des jours'!$B:$B,'[3]Nur des jours'!$U:$U,"")</f>
        <v>0</v>
      </c>
      <c r="U1942" s="94">
        <v>0</v>
      </c>
      <c r="V1942" s="94">
        <v>0</v>
      </c>
      <c r="W1942" s="94">
        <v>0</v>
      </c>
      <c r="X1942" s="94">
        <v>0</v>
      </c>
      <c r="Y1942" s="94">
        <v>0</v>
      </c>
      <c r="Z1942" s="94">
        <v>0</v>
      </c>
      <c r="AA1942" s="94">
        <v>0</v>
      </c>
      <c r="AB1942" s="94">
        <v>0</v>
      </c>
      <c r="AC1942" s="94">
        <f>_xlfn.XLOOKUP(B1942,'[3]Nur des jours'!$B:$B,'[3]Nur des jours'!$N:$N,"")</f>
        <v>0</v>
      </c>
      <c r="AD1942" s="94">
        <v>0</v>
      </c>
      <c r="AE1942" s="94">
        <v>0</v>
      </c>
      <c r="AF1942" s="94">
        <v>0</v>
      </c>
      <c r="AG1942" s="94">
        <v>0</v>
      </c>
      <c r="AH1942" s="94">
        <v>0</v>
      </c>
      <c r="AI1942" s="49" t="s">
        <v>5559</v>
      </c>
      <c r="AJ1942" s="49"/>
      <c r="AK1942" s="48" t="str" cm="1">
        <f t="array" ref="AK1942">IFERROR(_xlfn.IFS(
AM1942="MPR ISSUE","PDH",
AM1942="BSS Hardware Issue","BSS",
AM1942="Sites strategiques, MLL, Pylone, etc.","ENVTECH",
AM1942="AKTIVCO DEFAUT GE &amp; POWER Cabinet","AKTIVCO",
AM1942="AKTIVCO Coupure ENEO &amp; Baisse de tension","AKTIVCO GRID ONLY",
AM1942="Coupure ENEO &amp; Baisse de tension","IHS GRID ONLY",
AM1942="Defaut GE &amp; POWER Cabinet","IHS",
AM1942="Sharing","Partners",
AM1942="Sites strategiques &amp; DataCenter","SST &amp; DC",
AM1942="Exclu","Exclu",
AM1942="SAT","SAT",
AM1942="SPARE-ISSUE","SPARE-ISSUE",
AM1942="Fiber CAmtel","TRANS_FO_CAMTEL",
AM1942="Fiber AOF","Fiber AOF",
AM1942="Projet OCM (HUAWEI)","TRAVAUX-HUAWEI",
AM1942="Projet OCM (NOKIA)","TRAVAUX-NOKIA",
AM1942="ACCESS-ISSUE","ACCESS-ISSUE",
AM1942="Projet OCM (ZTE, NOKIA, autres projets)","TRAVAUX OCM",
AM1942="No root CAuse","No root cause",
AM1942="ODU HS","PDH",
AM1942="IP &amp; VLAN","PDH",
AM1942="Warehouse HUAWEI","SPARE-ISSUE",
AM1942="SPARE-HS","SPARE-ISSUE",
AM1942="Power Telco","BSS",AM1942="no impacts","no impacts"
),"")</f>
        <v>no impacts</v>
      </c>
      <c r="AL1942" s="48" t="str" cm="1">
        <f t="array" ref="AL1942">IFERROR(_xlfn.IFS(
AM1942="MPR ISSUE","TX ISSUE",
AM1942="BSS Hardware Issue","RAN ISSUE",
AM1942="Sites strategiques, MLL, Pylone, etc.","ENVTECH",
AM1942="AKTIVCO DEFAUT GE &amp; POWER Cabinet","POWER ISSUE",
AM1942="AKTIVCO Coupure ENEO &amp; Baisse de tension","POWER ISSUE",
AM1942="Coupure ENEO &amp; Baisse de tension","POWER ISSUE",
AM1942="Defaut GE &amp; POWER Cabinet","POWER ISSUE",
AM1942="Sharing","POWER ISSUE",
AM1942="Sites strategiques &amp; DataCenter","POWER ISSUE",
AM1942="Exclu","Exclu",
AM1942="SAT","TX ISSUE",
AM1942="SPARE-ISSUE","SPARE-ISSUE",
AM1942="Fiber CAmtel","TX ISSUE",
AM1942="Fiber AOF","TX ISSUE",
AM1942="Projet OCM (HUAWEI)","TRAVAUX-HUAWEI",
AM1942="Projet OCM (NOKIA)","TRAVAUX -NOKIA",
AM1942="ACCESS-ISSUE","ACCESS-ISSUE",
AM1942="Projet OCM (ZTE, NOKIA, autres projets)","TRAVAUX OCM",
AM1942="No root CAuse","No root cause",
AM1942="ODU HS","TX ISSUE",
AM1942="IP &amp; VLAN","TX ISSUE",
AM1942="Warehouse HUAWEI","SPARE-ISSUE",
AM1942="SPARE-HS","SPARE-ISSUE",
AM1942="Power Telco","RAN ISSUE",AM1942="no impacts","no impacts"
),"")</f>
        <v>no impacts</v>
      </c>
      <c r="AM1942" s="67" t="s">
        <v>5605</v>
      </c>
      <c r="AN1942" s="48" t="str" cm="1">
        <f t="array" ref="AN1942">IFERROR(_xlfn.IFS(
AM1942="MPR ISSUE","ACTIVE",
AM1942="BSS Hardware Issue","ACTIVE",
AM1942="Sites strategiques, MLL, Pylone, etc.","PASSIVE",
AM1942="AKTIVCO DEFAUT GE &amp; POWER Cabinet","PASSIVE",
AM1942="AKTIVCO Coupure ENEO &amp; Baisse de tension","PASSIVE",
AM1942="Coupure ENEO &amp; Baisse de tension","PASSIVE",
AM1942="Defaut GE &amp; POWER Cabinet","PASSIVE",
AM1942="Sharing","PASSIVE",
AM1942="Sites strategiques &amp; DataCenter","PASSIVE",
AM1942="Exclu","Exclu",
AM1942="SAT","ACTIVE",
AM1942="SPARE-ISSUE","SPARE-ISSUE",
AM1942="Fiber CAmtel","ACTIVE",
AM1942="Fiber AOF","ACTIVE",
AM1942="Projet OCM (HUAWEI)","PLANNED WORKS",
AM1942="Projet OCM (NOKIA)","PLANNED WORKS",
AM1942="ACCESS-ISSUE","ACCESS-ISSUE",
AM1942="Projet OCM (ZTE, NOKIA, autres projets)","PLANNED WORKS",
AM1942="No root CAuse","No root cause",
AM1942="ODU HS","ACTIVE",
AM1942="IP &amp; VLAN","ACTIVE",
AM1942="Warehouse HUAWEI","SPARE-ISSUE",
AM1942="SPARE-HS","SPARE-ISSUE",
AM1942="Power Telco","ACTIVE", AM1942="no impacts","no impacts"
),"")</f>
        <v>no impacts</v>
      </c>
      <c r="AO1942" s="93" t="s">
        <v>5537</v>
      </c>
      <c r="AP1942" s="101" t="str">
        <f t="shared" si="54"/>
        <v>LIT_009</v>
      </c>
      <c r="AR1942" s="17" t="s">
        <v>5537</v>
      </c>
      <c r="AS1942" s="7" t="s">
        <v>5537</v>
      </c>
      <c r="AT1942" s="6"/>
      <c r="AU1942" s="7"/>
      <c r="AV1942" s="3" t="s">
        <v>5537</v>
      </c>
      <c r="AW1942" s="18" t="s">
        <v>5537</v>
      </c>
      <c r="AX1942" s="18" t="s">
        <v>5537</v>
      </c>
      <c r="AY1942" s="18" t="s">
        <v>5537</v>
      </c>
      <c r="AZ1942" s="18" t="s">
        <v>5537</v>
      </c>
      <c r="BA1942" s="18" t="s">
        <v>5537</v>
      </c>
      <c r="BB1942" s="18" t="s">
        <v>5537</v>
      </c>
      <c r="BC1942" s="18" t="s">
        <v>5537</v>
      </c>
      <c r="BD1942" s="18" t="s">
        <v>5537</v>
      </c>
      <c r="BE1942" s="18" t="s">
        <v>5537</v>
      </c>
      <c r="BF1942" s="18" t="s">
        <v>5537</v>
      </c>
      <c r="BG1942" s="18" t="s">
        <v>5537</v>
      </c>
      <c r="BH1942" s="18" t="s">
        <v>5537</v>
      </c>
      <c r="BI1942" s="9" t="s">
        <v>5537</v>
      </c>
      <c r="BJ1942" s="14"/>
      <c r="BK1942" s="14" t="s">
        <v>5537</v>
      </c>
      <c r="BL1942" s="14" t="str">
        <f>_xlfn.XLOOKUP(B1942,'[4]cell downs 18042026 17h'!$B:$B,'[4]cell downs 18042026 17h'!$B:$B,"")</f>
        <v/>
      </c>
      <c r="BM1942" s="14" t="str">
        <f>_xlfn.XLOOKUP(B1942,'[5]Cells Huawei 19042026 15h'!$B:$B,'[5]Cells Huawei 19042026 15h'!$B:$B,"")</f>
        <v/>
      </c>
      <c r="BN1942" s="9" t="str">
        <f>_xlfn.XLOOKUP(B1942,'[6]cells down 19042026 9H40'!$B:$B,'[6]cells down 19042026 9H40'!$B:$B,"")</f>
        <v/>
      </c>
      <c r="BO1942" s="9" t="s">
        <v>3202</v>
      </c>
      <c r="BP1942" s="9" t="s">
        <v>12</v>
      </c>
      <c r="BQ1942" s="115"/>
    </row>
    <row r="1943" spans="1:69" s="9" customFormat="1" x14ac:dyDescent="0.3">
      <c r="A1943" s="1" t="s">
        <v>4471</v>
      </c>
      <c r="B1943" s="8" t="s">
        <v>4472</v>
      </c>
      <c r="C1943" s="3" t="str">
        <f>_xlfn.XLOOKUP(B1943,'[1]daily break down'!$D:$D,'[1]daily break down'!$E:$E,"")</f>
        <v>Douala</v>
      </c>
      <c r="D1943" s="1" t="s">
        <v>11</v>
      </c>
      <c r="E1943" s="1" t="s">
        <v>12</v>
      </c>
      <c r="F1943" s="3" t="s">
        <v>31</v>
      </c>
      <c r="G1943" s="1" t="s">
        <v>32</v>
      </c>
      <c r="H1943" s="34" t="str">
        <f>_xlfn.XLOOKUP(B1943,[2]CALCULATION!$B:$B,[2]CALCULATION!$H:$H,"")</f>
        <v>ZTE</v>
      </c>
      <c r="I1943" s="28">
        <v>0</v>
      </c>
      <c r="J1943" s="28">
        <v>0</v>
      </c>
      <c r="K1943" s="28">
        <v>0</v>
      </c>
      <c r="L1943" s="28">
        <v>0</v>
      </c>
      <c r="M1943" s="28">
        <v>0</v>
      </c>
      <c r="N1943" s="28">
        <v>0</v>
      </c>
      <c r="O1943" s="28">
        <v>0</v>
      </c>
      <c r="P1943" s="28">
        <v>0</v>
      </c>
      <c r="Q1943" s="28">
        <v>0</v>
      </c>
      <c r="R1943" s="28">
        <v>0</v>
      </c>
      <c r="S1943" s="94">
        <v>0</v>
      </c>
      <c r="T1943" s="94">
        <f>_xlfn.XLOOKUP(B1943,'[3]Nur des jours'!$B:$B,'[3]Nur des jours'!$U:$U,"")</f>
        <v>0</v>
      </c>
      <c r="U1943" s="94">
        <v>0</v>
      </c>
      <c r="V1943" s="94">
        <v>0</v>
      </c>
      <c r="W1943" s="94">
        <v>0</v>
      </c>
      <c r="X1943" s="94">
        <v>0</v>
      </c>
      <c r="Y1943" s="94">
        <v>0</v>
      </c>
      <c r="Z1943" s="94">
        <v>0</v>
      </c>
      <c r="AA1943" s="94">
        <v>0</v>
      </c>
      <c r="AB1943" s="94">
        <v>0</v>
      </c>
      <c r="AC1943" s="94">
        <f>_xlfn.XLOOKUP(B1943,'[3]Nur des jours'!$B:$B,'[3]Nur des jours'!$N:$N,"")</f>
        <v>0</v>
      </c>
      <c r="AD1943" s="94">
        <v>0</v>
      </c>
      <c r="AE1943" s="94">
        <v>0</v>
      </c>
      <c r="AF1943" s="94">
        <v>0</v>
      </c>
      <c r="AG1943" s="94">
        <v>0</v>
      </c>
      <c r="AH1943" s="94">
        <v>0</v>
      </c>
      <c r="AI1943" s="49" t="s">
        <v>5559</v>
      </c>
      <c r="AJ1943" s="49"/>
      <c r="AK1943" s="48" t="str" cm="1">
        <f t="array" ref="AK1943">IFERROR(_xlfn.IFS(
AM1943="MPR ISSUE","PDH",
AM1943="BSS Hardware Issue","BSS",
AM1943="Sites strategiques, MLL, Pylone, etc.","ENVTECH",
AM1943="AKTIVCO DEFAUT GE &amp; POWER Cabinet","AKTIVCO",
AM1943="AKTIVCO Coupure ENEO &amp; Baisse de tension","AKTIVCO GRID ONLY",
AM1943="Coupure ENEO &amp; Baisse de tension","IHS GRID ONLY",
AM1943="Defaut GE &amp; POWER Cabinet","IHS",
AM1943="Sharing","Partners",
AM1943="Sites strategiques &amp; DataCenter","SST &amp; DC",
AM1943="Exclu","Exclu",
AM1943="SAT","SAT",
AM1943="SPARE-ISSUE","SPARE-ISSUE",
AM1943="Fiber CAmtel","TRANS_FO_CAMTEL",
AM1943="Fiber AOF","Fiber AOF",
AM1943="Projet OCM (HUAWEI)","TRAVAUX-HUAWEI",
AM1943="Projet OCM (NOKIA)","TRAVAUX-NOKIA",
AM1943="ACCESS-ISSUE","ACCESS-ISSUE",
AM1943="Projet OCM (ZTE, NOKIA, autres projets)","TRAVAUX OCM",
AM1943="No root CAuse","No root cause",
AM1943="ODU HS","PDH",
AM1943="IP &amp; VLAN","PDH",
AM1943="Warehouse HUAWEI","SPARE-ISSUE",
AM1943="SPARE-HS","SPARE-ISSUE",
AM1943="Power Telco","BSS",AM1943="no impacts","no impacts"
),"")</f>
        <v>no impacts</v>
      </c>
      <c r="AL1943" s="48" t="str" cm="1">
        <f t="array" ref="AL1943">IFERROR(_xlfn.IFS(
AM1943="MPR ISSUE","TX ISSUE",
AM1943="BSS Hardware Issue","RAN ISSUE",
AM1943="Sites strategiques, MLL, Pylone, etc.","ENVTECH",
AM1943="AKTIVCO DEFAUT GE &amp; POWER Cabinet","POWER ISSUE",
AM1943="AKTIVCO Coupure ENEO &amp; Baisse de tension","POWER ISSUE",
AM1943="Coupure ENEO &amp; Baisse de tension","POWER ISSUE",
AM1943="Defaut GE &amp; POWER Cabinet","POWER ISSUE",
AM1943="Sharing","POWER ISSUE",
AM1943="Sites strategiques &amp; DataCenter","POWER ISSUE",
AM1943="Exclu","Exclu",
AM1943="SAT","TX ISSUE",
AM1943="SPARE-ISSUE","SPARE-ISSUE",
AM1943="Fiber CAmtel","TX ISSUE",
AM1943="Fiber AOF","TX ISSUE",
AM1943="Projet OCM (HUAWEI)","TRAVAUX-HUAWEI",
AM1943="Projet OCM (NOKIA)","TRAVAUX -NOKIA",
AM1943="ACCESS-ISSUE","ACCESS-ISSUE",
AM1943="Projet OCM (ZTE, NOKIA, autres projets)","TRAVAUX OCM",
AM1943="No root CAuse","No root cause",
AM1943="ODU HS","TX ISSUE",
AM1943="IP &amp; VLAN","TX ISSUE",
AM1943="Warehouse HUAWEI","SPARE-ISSUE",
AM1943="SPARE-HS","SPARE-ISSUE",
AM1943="Power Telco","RAN ISSUE",AM1943="no impacts","no impacts"
),"")</f>
        <v>no impacts</v>
      </c>
      <c r="AM1943" s="67" t="s">
        <v>5605</v>
      </c>
      <c r="AN1943" s="48" t="str" cm="1">
        <f t="array" ref="AN1943">IFERROR(_xlfn.IFS(
AM1943="MPR ISSUE","ACTIVE",
AM1943="BSS Hardware Issue","ACTIVE",
AM1943="Sites strategiques, MLL, Pylone, etc.","PASSIVE",
AM1943="AKTIVCO DEFAUT GE &amp; POWER Cabinet","PASSIVE",
AM1943="AKTIVCO Coupure ENEO &amp; Baisse de tension","PASSIVE",
AM1943="Coupure ENEO &amp; Baisse de tension","PASSIVE",
AM1943="Defaut GE &amp; POWER Cabinet","PASSIVE",
AM1943="Sharing","PASSIVE",
AM1943="Sites strategiques &amp; DataCenter","PASSIVE",
AM1943="Exclu","Exclu",
AM1943="SAT","ACTIVE",
AM1943="SPARE-ISSUE","SPARE-ISSUE",
AM1943="Fiber CAmtel","ACTIVE",
AM1943="Fiber AOF","ACTIVE",
AM1943="Projet OCM (HUAWEI)","PLANNED WORKS",
AM1943="Projet OCM (NOKIA)","PLANNED WORKS",
AM1943="ACCESS-ISSUE","ACCESS-ISSUE",
AM1943="Projet OCM (ZTE, NOKIA, autres projets)","PLANNED WORKS",
AM1943="No root CAuse","No root cause",
AM1943="ODU HS","ACTIVE",
AM1943="IP &amp; VLAN","ACTIVE",
AM1943="Warehouse HUAWEI","SPARE-ISSUE",
AM1943="SPARE-HS","SPARE-ISSUE",
AM1943="Power Telco","ACTIVE", AM1943="no impacts","no impacts"
),"")</f>
        <v>no impacts</v>
      </c>
      <c r="AO1943" s="93" t="s">
        <v>5537</v>
      </c>
      <c r="AP1943" s="101" t="str">
        <f t="shared" si="54"/>
        <v>LIT_446</v>
      </c>
      <c r="AR1943" s="17" t="s">
        <v>5537</v>
      </c>
      <c r="AS1943" s="7" t="s">
        <v>5537</v>
      </c>
      <c r="AT1943" s="6"/>
      <c r="AU1943" s="7"/>
      <c r="AV1943" s="3" t="s">
        <v>5537</v>
      </c>
      <c r="AW1943" s="18" t="s">
        <v>5537</v>
      </c>
      <c r="AX1943" s="18" t="s">
        <v>5537</v>
      </c>
      <c r="AY1943" s="18" t="s">
        <v>5537</v>
      </c>
      <c r="AZ1943" s="18" t="s">
        <v>5537</v>
      </c>
      <c r="BA1943" s="18" t="s">
        <v>5537</v>
      </c>
      <c r="BB1943" s="18" t="s">
        <v>5537</v>
      </c>
      <c r="BC1943" s="18" t="s">
        <v>5537</v>
      </c>
      <c r="BD1943" s="18" t="s">
        <v>5537</v>
      </c>
      <c r="BE1943" s="18" t="s">
        <v>5537</v>
      </c>
      <c r="BF1943" s="18" t="s">
        <v>5537</v>
      </c>
      <c r="BG1943" s="18" t="s">
        <v>5537</v>
      </c>
      <c r="BH1943" s="18" t="s">
        <v>5537</v>
      </c>
      <c r="BI1943" s="9" t="s">
        <v>5537</v>
      </c>
      <c r="BJ1943" s="14"/>
      <c r="BK1943" s="14" t="s">
        <v>5537</v>
      </c>
      <c r="BL1943" s="14" t="str">
        <f>_xlfn.XLOOKUP(B1943,'[4]cell downs 18042026 17h'!$B:$B,'[4]cell downs 18042026 17h'!$B:$B,"")</f>
        <v/>
      </c>
      <c r="BM1943" s="14" t="str">
        <f>_xlfn.XLOOKUP(B1943,'[5]Cells Huawei 19042026 15h'!$B:$B,'[5]Cells Huawei 19042026 15h'!$B:$B,"")</f>
        <v/>
      </c>
      <c r="BN1943" s="9" t="str">
        <f>_xlfn.XLOOKUP(B1943,'[6]cells down 19042026 9H40'!$B:$B,'[6]cells down 19042026 9H40'!$B:$B,"")</f>
        <v/>
      </c>
      <c r="BO1943" s="9" t="s">
        <v>4472</v>
      </c>
      <c r="BP1943" s="9" t="s">
        <v>12</v>
      </c>
      <c r="BQ1943" s="115"/>
    </row>
    <row r="1944" spans="1:69" s="9" customFormat="1" x14ac:dyDescent="0.3">
      <c r="A1944" s="1" t="s">
        <v>5086</v>
      </c>
      <c r="B1944" s="1" t="s">
        <v>5087</v>
      </c>
      <c r="C1944" s="3" t="str">
        <f>_xlfn.XLOOKUP(B1944,'[1]daily break down'!$D:$D,'[1]daily break down'!$E:$E,"")</f>
        <v>Yaounde</v>
      </c>
      <c r="D1944" s="1" t="s">
        <v>21</v>
      </c>
      <c r="E1944" s="1" t="s">
        <v>30</v>
      </c>
      <c r="F1944" s="3" t="s">
        <v>37</v>
      </c>
      <c r="G1944" s="1" t="s">
        <v>38</v>
      </c>
      <c r="H1944" s="34" t="str">
        <f>_xlfn.XLOOKUP(B1944,[2]CALCULATION!$B:$B,[2]CALCULATION!$H:$H,"")</f>
        <v>ZTE</v>
      </c>
      <c r="I1944" s="28">
        <v>0</v>
      </c>
      <c r="J1944" s="28">
        <v>0</v>
      </c>
      <c r="K1944" s="28">
        <v>0</v>
      </c>
      <c r="L1944" s="28">
        <v>0</v>
      </c>
      <c r="M1944" s="28">
        <v>0</v>
      </c>
      <c r="N1944" s="28">
        <v>0</v>
      </c>
      <c r="O1944" s="28">
        <v>0</v>
      </c>
      <c r="P1944" s="28">
        <v>0</v>
      </c>
      <c r="Q1944" s="28">
        <v>0</v>
      </c>
      <c r="R1944" s="28">
        <v>0</v>
      </c>
      <c r="S1944" s="94">
        <v>0</v>
      </c>
      <c r="T1944" s="94">
        <f>_xlfn.XLOOKUP(B1944,'[3]Nur des jours'!$B:$B,'[3]Nur des jours'!$U:$U,"")</f>
        <v>0</v>
      </c>
      <c r="U1944" s="94">
        <v>0</v>
      </c>
      <c r="V1944" s="94">
        <v>0</v>
      </c>
      <c r="W1944" s="94">
        <v>0</v>
      </c>
      <c r="X1944" s="94">
        <v>0</v>
      </c>
      <c r="Y1944" s="94">
        <v>0</v>
      </c>
      <c r="Z1944" s="94">
        <v>0</v>
      </c>
      <c r="AA1944" s="94">
        <v>0</v>
      </c>
      <c r="AB1944" s="94">
        <v>0</v>
      </c>
      <c r="AC1944" s="94">
        <f>_xlfn.XLOOKUP(B1944,'[3]Nur des jours'!$B:$B,'[3]Nur des jours'!$N:$N,"")</f>
        <v>0</v>
      </c>
      <c r="AD1944" s="94">
        <v>0</v>
      </c>
      <c r="AE1944" s="94">
        <v>0</v>
      </c>
      <c r="AF1944" s="94">
        <v>0</v>
      </c>
      <c r="AG1944" s="94">
        <v>0</v>
      </c>
      <c r="AH1944" s="94">
        <v>0</v>
      </c>
      <c r="AI1944" s="49" t="s">
        <v>5559</v>
      </c>
      <c r="AJ1944" s="49"/>
      <c r="AK1944" s="48" t="str" cm="1">
        <f t="array" ref="AK1944">IFERROR(_xlfn.IFS(
AM1944="MPR ISSUE","PDH",
AM1944="BSS Hardware Issue","BSS",
AM1944="Sites strategiques, MLL, Pylone, etc.","ENVTECH",
AM1944="AKTIVCO DEFAUT GE &amp; POWER Cabinet","AKTIVCO",
AM1944="AKTIVCO Coupure ENEO &amp; Baisse de tension","AKTIVCO GRID ONLY",
AM1944="Coupure ENEO &amp; Baisse de tension","IHS GRID ONLY",
AM1944="Defaut GE &amp; POWER Cabinet","IHS",
AM1944="Sharing","Partners",
AM1944="Sites strategiques &amp; DataCenter","SST &amp; DC",
AM1944="Exclu","Exclu",
AM1944="SAT","SAT",
AM1944="SPARE-ISSUE","SPARE-ISSUE",
AM1944="Fiber CAmtel","TRANS_FO_CAMTEL",
AM1944="Fiber AOF","Fiber AOF",
AM1944="Projet OCM (HUAWEI)","TRAVAUX-HUAWEI",
AM1944="Projet OCM (NOKIA)","TRAVAUX-NOKIA",
AM1944="ACCESS-ISSUE","ACCESS-ISSUE",
AM1944="Projet OCM (ZTE, NOKIA, autres projets)","TRAVAUX OCM",
AM1944="No root CAuse","No root cause",
AM1944="ODU HS","PDH",
AM1944="IP &amp; VLAN","PDH",
AM1944="Warehouse HUAWEI","SPARE-ISSUE",
AM1944="SPARE-HS","SPARE-ISSUE",
AM1944="Power Telco","BSS",AM1944="no impacts","no impacts"
),"")</f>
        <v>AKTIVCO GRID ONLY</v>
      </c>
      <c r="AL1944" s="48" t="str" cm="1">
        <f t="array" ref="AL1944">IFERROR(_xlfn.IFS(
AM1944="MPR ISSUE","TX ISSUE",
AM1944="BSS Hardware Issue","RAN ISSUE",
AM1944="Sites strategiques, MLL, Pylone, etc.","ENVTECH",
AM1944="AKTIVCO DEFAUT GE &amp; POWER Cabinet","POWER ISSUE",
AM1944="AKTIVCO Coupure ENEO &amp; Baisse de tension","POWER ISSUE",
AM1944="Coupure ENEO &amp; Baisse de tension","POWER ISSUE",
AM1944="Defaut GE &amp; POWER Cabinet","POWER ISSUE",
AM1944="Sharing","POWER ISSUE",
AM1944="Sites strategiques &amp; DataCenter","POWER ISSUE",
AM1944="Exclu","Exclu",
AM1944="SAT","TX ISSUE",
AM1944="SPARE-ISSUE","SPARE-ISSUE",
AM1944="Fiber CAmtel","TX ISSUE",
AM1944="Fiber AOF","TX ISSUE",
AM1944="Projet OCM (HUAWEI)","TRAVAUX-HUAWEI",
AM1944="Projet OCM (NOKIA)","TRAVAUX -NOKIA",
AM1944="ACCESS-ISSUE","ACCESS-ISSUE",
AM1944="Projet OCM (ZTE, NOKIA, autres projets)","TRAVAUX OCM",
AM1944="No root CAuse","No root cause",
AM1944="ODU HS","TX ISSUE",
AM1944="IP &amp; VLAN","TX ISSUE",
AM1944="Warehouse HUAWEI","SPARE-ISSUE",
AM1944="SPARE-HS","SPARE-ISSUE",
AM1944="Power Telco","RAN ISSUE",AM1944="no impacts","no impacts"
),"")</f>
        <v>POWER ISSUE</v>
      </c>
      <c r="AM1944" s="67" t="s">
        <v>5327</v>
      </c>
      <c r="AN1944" s="48" t="str" cm="1">
        <f t="array" ref="AN1944">IFERROR(_xlfn.IFS(
AM1944="MPR ISSUE","ACTIVE",
AM1944="BSS Hardware Issue","ACTIVE",
AM1944="Sites strategiques, MLL, Pylone, etc.","PASSIVE",
AM1944="AKTIVCO DEFAUT GE &amp; POWER Cabinet","PASSIVE",
AM1944="AKTIVCO Coupure ENEO &amp; Baisse de tension","PASSIVE",
AM1944="Coupure ENEO &amp; Baisse de tension","PASSIVE",
AM1944="Defaut GE &amp; POWER Cabinet","PASSIVE",
AM1944="Sharing","PASSIVE",
AM1944="Sites strategiques &amp; DataCenter","PASSIVE",
AM1944="Exclu","Exclu",
AM1944="SAT","ACTIVE",
AM1944="SPARE-ISSUE","SPARE-ISSUE",
AM1944="Fiber CAmtel","ACTIVE",
AM1944="Fiber AOF","ACTIVE",
AM1944="Projet OCM (HUAWEI)","PLANNED WORKS",
AM1944="Projet OCM (NOKIA)","PLANNED WORKS",
AM1944="ACCESS-ISSUE","ACCESS-ISSUE",
AM1944="Projet OCM (ZTE, NOKIA, autres projets)","PLANNED WORKS",
AM1944="No root CAuse","No root cause",
AM1944="ODU HS","ACTIVE",
AM1944="IP &amp; VLAN","ACTIVE",
AM1944="Warehouse HUAWEI","SPARE-ISSUE",
AM1944="SPARE-HS","SPARE-ISSUE",
AM1944="Power Telco","ACTIVE", AM1944="no impacts","no impacts"
),"")</f>
        <v>PASSIVE</v>
      </c>
      <c r="AO1944" s="93" t="s">
        <v>6460</v>
      </c>
      <c r="AP1944" s="101" t="str">
        <f t="shared" si="54"/>
        <v>CTR_684</v>
      </c>
      <c r="AR1944" s="17" t="s">
        <v>5537</v>
      </c>
      <c r="AS1944" s="7" t="s">
        <v>5537</v>
      </c>
      <c r="AT1944" s="6"/>
      <c r="AU1944" s="7"/>
      <c r="AV1944" s="3" t="s">
        <v>5537</v>
      </c>
      <c r="AW1944" s="18" t="s">
        <v>5537</v>
      </c>
      <c r="AX1944" s="18" t="s">
        <v>5537</v>
      </c>
      <c r="AY1944" s="18" t="s">
        <v>5537</v>
      </c>
      <c r="AZ1944" s="18" t="s">
        <v>5537</v>
      </c>
      <c r="BA1944" s="18" t="s">
        <v>5537</v>
      </c>
      <c r="BB1944" s="18" t="s">
        <v>5537</v>
      </c>
      <c r="BC1944" s="18" t="s">
        <v>5537</v>
      </c>
      <c r="BD1944" s="18" t="s">
        <v>5537</v>
      </c>
      <c r="BE1944" s="18" t="s">
        <v>5537</v>
      </c>
      <c r="BF1944" s="18" t="s">
        <v>5537</v>
      </c>
      <c r="BG1944" s="18" t="s">
        <v>5537</v>
      </c>
      <c r="BH1944" s="18" t="s">
        <v>5537</v>
      </c>
      <c r="BI1944" s="9" t="s">
        <v>6460</v>
      </c>
      <c r="BJ1944" s="14"/>
      <c r="BK1944" s="14" t="s">
        <v>5537</v>
      </c>
      <c r="BL1944" s="14" t="str">
        <f>_xlfn.XLOOKUP(B1944,'[4]cell downs 18042026 17h'!$B:$B,'[4]cell downs 18042026 17h'!$B:$B,"")</f>
        <v/>
      </c>
      <c r="BM1944" s="14" t="str">
        <f>_xlfn.XLOOKUP(B1944,'[5]Cells Huawei 19042026 15h'!$B:$B,'[5]Cells Huawei 19042026 15h'!$B:$B,"")</f>
        <v/>
      </c>
      <c r="BN1944" s="9" t="str">
        <f>_xlfn.XLOOKUP(B1944,'[6]cells down 19042026 9H40'!$B:$B,'[6]cells down 19042026 9H40'!$B:$B,"")</f>
        <v/>
      </c>
      <c r="BO1944" s="9" t="s">
        <v>5537</v>
      </c>
      <c r="BP1944" s="9" t="s">
        <v>5537</v>
      </c>
      <c r="BQ1944" s="115"/>
    </row>
    <row r="1945" spans="1:69" s="9" customFormat="1" x14ac:dyDescent="0.3">
      <c r="A1945" s="1" t="s">
        <v>3058</v>
      </c>
      <c r="B1945" s="8" t="s">
        <v>3059</v>
      </c>
      <c r="C1945" s="3" t="str">
        <f>_xlfn.XLOOKUP(B1945,'[1]daily break down'!$D:$D,'[1]daily break down'!$E:$E,"")</f>
        <v>NORD-OUEST</v>
      </c>
      <c r="D1945" s="1" t="s">
        <v>21</v>
      </c>
      <c r="E1945" s="1" t="s">
        <v>36</v>
      </c>
      <c r="F1945" s="3" t="s">
        <v>51</v>
      </c>
      <c r="G1945" s="1" t="s">
        <v>52</v>
      </c>
      <c r="H1945" s="32" t="str">
        <f>_xlfn.XLOOKUP(B1945,[2]CALCULATION!$B:$B,[2]CALCULATION!$H:$H,"")</f>
        <v>Huawei</v>
      </c>
      <c r="I1945" s="28">
        <v>0</v>
      </c>
      <c r="J1945" s="28">
        <v>0</v>
      </c>
      <c r="K1945" s="28">
        <v>0</v>
      </c>
      <c r="L1945" s="28">
        <v>0</v>
      </c>
      <c r="M1945" s="28">
        <v>0</v>
      </c>
      <c r="N1945" s="28">
        <v>0</v>
      </c>
      <c r="O1945" s="28">
        <v>0</v>
      </c>
      <c r="P1945" s="28">
        <v>0</v>
      </c>
      <c r="Q1945" s="28">
        <v>0</v>
      </c>
      <c r="R1945" s="28">
        <v>0</v>
      </c>
      <c r="S1945" s="94">
        <v>0</v>
      </c>
      <c r="T1945" s="94">
        <f>_xlfn.XLOOKUP(B1945,'[3]Nur des jours'!$B:$B,'[3]Nur des jours'!$U:$U,"")</f>
        <v>0</v>
      </c>
      <c r="U1945" s="94">
        <v>0</v>
      </c>
      <c r="V1945" s="94">
        <v>0</v>
      </c>
      <c r="W1945" s="94">
        <v>0</v>
      </c>
      <c r="X1945" s="94">
        <v>0</v>
      </c>
      <c r="Y1945" s="94">
        <v>0</v>
      </c>
      <c r="Z1945" s="94">
        <v>0.42486723567700524</v>
      </c>
      <c r="AA1945" s="94">
        <v>0</v>
      </c>
      <c r="AB1945" s="94">
        <v>0</v>
      </c>
      <c r="AC1945" s="94">
        <f>_xlfn.XLOOKUP(B1945,'[3]Nur des jours'!$B:$B,'[3]Nur des jours'!$N:$N,"")</f>
        <v>0</v>
      </c>
      <c r="AD1945" s="94">
        <v>0</v>
      </c>
      <c r="AE1945" s="94">
        <v>0</v>
      </c>
      <c r="AF1945" s="94">
        <v>0</v>
      </c>
      <c r="AG1945" s="94">
        <v>0</v>
      </c>
      <c r="AH1945" s="94">
        <v>0</v>
      </c>
      <c r="AI1945" s="49" t="s">
        <v>5559</v>
      </c>
      <c r="AJ1945" s="49"/>
      <c r="AK1945" s="48" t="str" cm="1">
        <f t="array" ref="AK1945">IFERROR(_xlfn.IFS(
AM1945="MPR ISSUE","PDH",
AM1945="BSS Hardware Issue","BSS",
AM1945="Sites strategiques, MLL, Pylone, etc.","ENVTECH",
AM1945="AKTIVCO DEFAUT GE &amp; POWER Cabinet","AKTIVCO",
AM1945="AKTIVCO Coupure ENEO &amp; Baisse de tension","AKTIVCO GRID ONLY",
AM1945="Coupure ENEO &amp; Baisse de tension","IHS GRID ONLY",
AM1945="Defaut GE &amp; POWER Cabinet","IHS",
AM1945="Sharing","Partners",
AM1945="Sites strategiques &amp; DataCenter","SST &amp; DC",
AM1945="Exclu","Exclu",
AM1945="SAT","SAT",
AM1945="SPARE-ISSUE","SPARE-ISSUE",
AM1945="Fiber CAmtel","TRANS_FO_CAMTEL",
AM1945="Fiber AOF","Fiber AOF",
AM1945="Projet OCM (HUAWEI)","TRAVAUX-HUAWEI",
AM1945="Projet OCM (NOKIA)","TRAVAUX-NOKIA",
AM1945="ACCESS-ISSUE","ACCESS-ISSUE",
AM1945="Projet OCM (ZTE, NOKIA, autres projets)","TRAVAUX OCM",
AM1945="No root CAuse","No root cause",
AM1945="ODU HS","PDH",
AM1945="IP &amp; VLAN","PDH",
AM1945="Warehouse HUAWEI","SPARE-ISSUE",
AM1945="SPARE-HS","SPARE-ISSUE",
AM1945="Power Telco","BSS",AM1945="no impacts","no impacts"
),"")</f>
        <v>no impacts</v>
      </c>
      <c r="AL1945" s="48" t="str" cm="1">
        <f t="array" ref="AL1945">IFERROR(_xlfn.IFS(
AM1945="MPR ISSUE","TX ISSUE",
AM1945="BSS Hardware Issue","RAN ISSUE",
AM1945="Sites strategiques, MLL, Pylone, etc.","ENVTECH",
AM1945="AKTIVCO DEFAUT GE &amp; POWER Cabinet","POWER ISSUE",
AM1945="AKTIVCO Coupure ENEO &amp; Baisse de tension","POWER ISSUE",
AM1945="Coupure ENEO &amp; Baisse de tension","POWER ISSUE",
AM1945="Defaut GE &amp; POWER Cabinet","POWER ISSUE",
AM1945="Sharing","POWER ISSUE",
AM1945="Sites strategiques &amp; DataCenter","POWER ISSUE",
AM1945="Exclu","Exclu",
AM1945="SAT","TX ISSUE",
AM1945="SPARE-ISSUE","SPARE-ISSUE",
AM1945="Fiber CAmtel","TX ISSUE",
AM1945="Fiber AOF","TX ISSUE",
AM1945="Projet OCM (HUAWEI)","TRAVAUX-HUAWEI",
AM1945="Projet OCM (NOKIA)","TRAVAUX -NOKIA",
AM1945="ACCESS-ISSUE","ACCESS-ISSUE",
AM1945="Projet OCM (ZTE, NOKIA, autres projets)","TRAVAUX OCM",
AM1945="No root CAuse","No root cause",
AM1945="ODU HS","TX ISSUE",
AM1945="IP &amp; VLAN","TX ISSUE",
AM1945="Warehouse HUAWEI","SPARE-ISSUE",
AM1945="SPARE-HS","SPARE-ISSUE",
AM1945="Power Telco","RAN ISSUE",AM1945="no impacts","no impacts"
),"")</f>
        <v>no impacts</v>
      </c>
      <c r="AM1945" s="67" t="s">
        <v>5605</v>
      </c>
      <c r="AN1945" s="48" t="str" cm="1">
        <f t="array" ref="AN1945">IFERROR(_xlfn.IFS(
AM1945="MPR ISSUE","ACTIVE",
AM1945="BSS Hardware Issue","ACTIVE",
AM1945="Sites strategiques, MLL, Pylone, etc.","PASSIVE",
AM1945="AKTIVCO DEFAUT GE &amp; POWER Cabinet","PASSIVE",
AM1945="AKTIVCO Coupure ENEO &amp; Baisse de tension","PASSIVE",
AM1945="Coupure ENEO &amp; Baisse de tension","PASSIVE",
AM1945="Defaut GE &amp; POWER Cabinet","PASSIVE",
AM1945="Sharing","PASSIVE",
AM1945="Sites strategiques &amp; DataCenter","PASSIVE",
AM1945="Exclu","Exclu",
AM1945="SAT","ACTIVE",
AM1945="SPARE-ISSUE","SPARE-ISSUE",
AM1945="Fiber CAmtel","ACTIVE",
AM1945="Fiber AOF","ACTIVE",
AM1945="Projet OCM (HUAWEI)","PLANNED WORKS",
AM1945="Projet OCM (NOKIA)","PLANNED WORKS",
AM1945="ACCESS-ISSUE","ACCESS-ISSUE",
AM1945="Projet OCM (ZTE, NOKIA, autres projets)","PLANNED WORKS",
AM1945="No root CAuse","No root cause",
AM1945="ODU HS","ACTIVE",
AM1945="IP &amp; VLAN","ACTIVE",
AM1945="Warehouse HUAWEI","SPARE-ISSUE",
AM1945="SPARE-HS","SPARE-ISSUE",
AM1945="Power Telco","ACTIVE", AM1945="no impacts","no impacts"
),"")</f>
        <v>no impacts</v>
      </c>
      <c r="AO1945" s="93" t="s">
        <v>5537</v>
      </c>
      <c r="AP1945" s="101" t="str">
        <f t="shared" si="54"/>
        <v>NRO_008</v>
      </c>
      <c r="AR1945" s="17" t="s">
        <v>5537</v>
      </c>
      <c r="AS1945" s="7" t="s">
        <v>5537</v>
      </c>
      <c r="AT1945" s="6"/>
      <c r="AU1945" s="7"/>
      <c r="AV1945" s="3" t="s">
        <v>5537</v>
      </c>
      <c r="AW1945" s="18" t="s">
        <v>5537</v>
      </c>
      <c r="AX1945" s="18" t="s">
        <v>5537</v>
      </c>
      <c r="AY1945" s="18" t="s">
        <v>5537</v>
      </c>
      <c r="AZ1945" s="18" t="s">
        <v>5537</v>
      </c>
      <c r="BA1945" s="18" t="s">
        <v>5537</v>
      </c>
      <c r="BB1945" s="18" t="s">
        <v>5537</v>
      </c>
      <c r="BC1945" s="18" t="s">
        <v>5537</v>
      </c>
      <c r="BD1945" s="18" t="s">
        <v>5537</v>
      </c>
      <c r="BE1945" s="18" t="s">
        <v>5537</v>
      </c>
      <c r="BF1945" s="18" t="s">
        <v>5537</v>
      </c>
      <c r="BG1945" s="18" t="s">
        <v>5537</v>
      </c>
      <c r="BH1945" s="18" t="s">
        <v>5537</v>
      </c>
      <c r="BI1945" s="9" t="s">
        <v>5537</v>
      </c>
      <c r="BJ1945" s="14"/>
      <c r="BK1945" s="14" t="s">
        <v>5537</v>
      </c>
      <c r="BL1945" s="14" t="str">
        <f>_xlfn.XLOOKUP(B1945,'[4]cell downs 18042026 17h'!$B:$B,'[4]cell downs 18042026 17h'!$B:$B,"")</f>
        <v/>
      </c>
      <c r="BM1945" s="14" t="str">
        <f>_xlfn.XLOOKUP(B1945,'[5]Cells Huawei 19042026 15h'!$B:$B,'[5]Cells Huawei 19042026 15h'!$B:$B,"")</f>
        <v/>
      </c>
      <c r="BN1945" s="9" t="str">
        <f>_xlfn.XLOOKUP(B1945,'[6]cells down 19042026 9H40'!$B:$B,'[6]cells down 19042026 9H40'!$B:$B,"")</f>
        <v/>
      </c>
      <c r="BO1945" s="9" t="s">
        <v>5537</v>
      </c>
      <c r="BP1945" s="9" t="s">
        <v>5537</v>
      </c>
      <c r="BQ1945" s="115"/>
    </row>
    <row r="1946" spans="1:69" s="9" customFormat="1" x14ac:dyDescent="0.3">
      <c r="A1946" s="1" t="s">
        <v>2897</v>
      </c>
      <c r="B1946" s="8" t="s">
        <v>2898</v>
      </c>
      <c r="C1946" s="3" t="str">
        <f>_xlfn.XLOOKUP(B1946,'[1]daily break down'!$D:$D,'[1]daily break down'!$E:$E,"")</f>
        <v>Douala</v>
      </c>
      <c r="D1946" s="1" t="s">
        <v>11</v>
      </c>
      <c r="E1946" s="1" t="s">
        <v>12</v>
      </c>
      <c r="F1946" s="3" t="s">
        <v>31</v>
      </c>
      <c r="G1946" s="1" t="s">
        <v>32</v>
      </c>
      <c r="H1946" s="34" t="str">
        <f>_xlfn.XLOOKUP(B1946,[2]CALCULATION!$B:$B,[2]CALCULATION!$H:$H,"")</f>
        <v>ZTE</v>
      </c>
      <c r="I1946" s="28">
        <v>0</v>
      </c>
      <c r="J1946" s="28">
        <v>0</v>
      </c>
      <c r="K1946" s="28">
        <v>0</v>
      </c>
      <c r="L1946" s="28">
        <v>0</v>
      </c>
      <c r="M1946" s="28">
        <v>0</v>
      </c>
      <c r="N1946" s="28">
        <v>0</v>
      </c>
      <c r="O1946" s="28">
        <v>0</v>
      </c>
      <c r="P1946" s="28">
        <v>0</v>
      </c>
      <c r="Q1946" s="28">
        <v>0</v>
      </c>
      <c r="R1946" s="28">
        <v>0</v>
      </c>
      <c r="S1946" s="94">
        <v>0</v>
      </c>
      <c r="T1946" s="94">
        <f>_xlfn.XLOOKUP(B1946,'[3]Nur des jours'!$B:$B,'[3]Nur des jours'!$U:$U,"")</f>
        <v>0</v>
      </c>
      <c r="U1946" s="94">
        <v>0</v>
      </c>
      <c r="V1946" s="94">
        <v>0</v>
      </c>
      <c r="W1946" s="94">
        <v>0</v>
      </c>
      <c r="X1946" s="94">
        <v>0</v>
      </c>
      <c r="Y1946" s="94">
        <v>0</v>
      </c>
      <c r="Z1946" s="94">
        <v>0</v>
      </c>
      <c r="AA1946" s="94">
        <v>0</v>
      </c>
      <c r="AB1946" s="94">
        <v>0</v>
      </c>
      <c r="AC1946" s="94">
        <f>_xlfn.XLOOKUP(B1946,'[3]Nur des jours'!$B:$B,'[3]Nur des jours'!$N:$N,"")</f>
        <v>0</v>
      </c>
      <c r="AD1946" s="94">
        <v>0</v>
      </c>
      <c r="AE1946" s="94">
        <v>0</v>
      </c>
      <c r="AF1946" s="94">
        <v>0</v>
      </c>
      <c r="AG1946" s="94">
        <v>0</v>
      </c>
      <c r="AH1946" s="94">
        <v>0</v>
      </c>
      <c r="AI1946" s="49" t="s">
        <v>5559</v>
      </c>
      <c r="AJ1946" s="49"/>
      <c r="AK1946" s="48" t="str" cm="1">
        <f t="array" ref="AK1946">IFERROR(_xlfn.IFS(
AM1946="MPR ISSUE","PDH",
AM1946="BSS Hardware Issue","BSS",
AM1946="Sites strategiques, MLL, Pylone, etc.","ENVTECH",
AM1946="AKTIVCO DEFAUT GE &amp; POWER Cabinet","AKTIVCO",
AM1946="AKTIVCO Coupure ENEO &amp; Baisse de tension","AKTIVCO GRID ONLY",
AM1946="Coupure ENEO &amp; Baisse de tension","IHS GRID ONLY",
AM1946="Defaut GE &amp; POWER Cabinet","IHS",
AM1946="Sharing","Partners",
AM1946="Sites strategiques &amp; DataCenter","SST &amp; DC",
AM1946="Exclu","Exclu",
AM1946="SAT","SAT",
AM1946="SPARE-ISSUE","SPARE-ISSUE",
AM1946="Fiber CAmtel","TRANS_FO_CAMTEL",
AM1946="Fiber AOF","Fiber AOF",
AM1946="Projet OCM (HUAWEI)","TRAVAUX-HUAWEI",
AM1946="Projet OCM (NOKIA)","TRAVAUX-NOKIA",
AM1946="ACCESS-ISSUE","ACCESS-ISSUE",
AM1946="Projet OCM (ZTE, NOKIA, autres projets)","TRAVAUX OCM",
AM1946="No root CAuse","No root cause",
AM1946="ODU HS","PDH",
AM1946="IP &amp; VLAN","PDH",
AM1946="Warehouse HUAWEI","SPARE-ISSUE",
AM1946="SPARE-HS","SPARE-ISSUE",
AM1946="Power Telco","BSS",AM1946="no impacts","no impacts"
),"")</f>
        <v>no impacts</v>
      </c>
      <c r="AL1946" s="48" t="str" cm="1">
        <f t="array" ref="AL1946">IFERROR(_xlfn.IFS(
AM1946="MPR ISSUE","TX ISSUE",
AM1946="BSS Hardware Issue","RAN ISSUE",
AM1946="Sites strategiques, MLL, Pylone, etc.","ENVTECH",
AM1946="AKTIVCO DEFAUT GE &amp; POWER Cabinet","POWER ISSUE",
AM1946="AKTIVCO Coupure ENEO &amp; Baisse de tension","POWER ISSUE",
AM1946="Coupure ENEO &amp; Baisse de tension","POWER ISSUE",
AM1946="Defaut GE &amp; POWER Cabinet","POWER ISSUE",
AM1946="Sharing","POWER ISSUE",
AM1946="Sites strategiques &amp; DataCenter","POWER ISSUE",
AM1946="Exclu","Exclu",
AM1946="SAT","TX ISSUE",
AM1946="SPARE-ISSUE","SPARE-ISSUE",
AM1946="Fiber CAmtel","TX ISSUE",
AM1946="Fiber AOF","TX ISSUE",
AM1946="Projet OCM (HUAWEI)","TRAVAUX-HUAWEI",
AM1946="Projet OCM (NOKIA)","TRAVAUX -NOKIA",
AM1946="ACCESS-ISSUE","ACCESS-ISSUE",
AM1946="Projet OCM (ZTE, NOKIA, autres projets)","TRAVAUX OCM",
AM1946="No root CAuse","No root cause",
AM1946="ODU HS","TX ISSUE",
AM1946="IP &amp; VLAN","TX ISSUE",
AM1946="Warehouse HUAWEI","SPARE-ISSUE",
AM1946="SPARE-HS","SPARE-ISSUE",
AM1946="Power Telco","RAN ISSUE",AM1946="no impacts","no impacts"
),"")</f>
        <v>no impacts</v>
      </c>
      <c r="AM1946" s="67" t="s">
        <v>5605</v>
      </c>
      <c r="AN1946" s="48" t="str" cm="1">
        <f t="array" ref="AN1946">IFERROR(_xlfn.IFS(
AM1946="MPR ISSUE","ACTIVE",
AM1946="BSS Hardware Issue","ACTIVE",
AM1946="Sites strategiques, MLL, Pylone, etc.","PASSIVE",
AM1946="AKTIVCO DEFAUT GE &amp; POWER Cabinet","PASSIVE",
AM1946="AKTIVCO Coupure ENEO &amp; Baisse de tension","PASSIVE",
AM1946="Coupure ENEO &amp; Baisse de tension","PASSIVE",
AM1946="Defaut GE &amp; POWER Cabinet","PASSIVE",
AM1946="Sharing","PASSIVE",
AM1946="Sites strategiques &amp; DataCenter","PASSIVE",
AM1946="Exclu","Exclu",
AM1946="SAT","ACTIVE",
AM1946="SPARE-ISSUE","SPARE-ISSUE",
AM1946="Fiber CAmtel","ACTIVE",
AM1946="Fiber AOF","ACTIVE",
AM1946="Projet OCM (HUAWEI)","PLANNED WORKS",
AM1946="Projet OCM (NOKIA)","PLANNED WORKS",
AM1946="ACCESS-ISSUE","ACCESS-ISSUE",
AM1946="Projet OCM (ZTE, NOKIA, autres projets)","PLANNED WORKS",
AM1946="No root CAuse","No root cause",
AM1946="ODU HS","ACTIVE",
AM1946="IP &amp; VLAN","ACTIVE",
AM1946="Warehouse HUAWEI","SPARE-ISSUE",
AM1946="SPARE-HS","SPARE-ISSUE",
AM1946="Power Telco","ACTIVE", AM1946="no impacts","no impacts"
),"")</f>
        <v>no impacts</v>
      </c>
      <c r="AO1946" s="93" t="s">
        <v>5537</v>
      </c>
      <c r="AP1946" s="101" t="str">
        <f t="shared" si="54"/>
        <v>LIT_223</v>
      </c>
      <c r="AR1946" s="17" t="s">
        <v>5537</v>
      </c>
      <c r="AS1946" s="7" t="s">
        <v>5537</v>
      </c>
      <c r="AT1946" s="6"/>
      <c r="AU1946" s="7"/>
      <c r="AV1946" s="3" t="s">
        <v>5537</v>
      </c>
      <c r="AW1946" s="18" t="s">
        <v>5537</v>
      </c>
      <c r="AX1946" s="18" t="s">
        <v>5537</v>
      </c>
      <c r="AY1946" s="18" t="s">
        <v>5537</v>
      </c>
      <c r="AZ1946" s="18" t="s">
        <v>5537</v>
      </c>
      <c r="BA1946" s="18" t="s">
        <v>5537</v>
      </c>
      <c r="BB1946" s="18" t="s">
        <v>5537</v>
      </c>
      <c r="BC1946" s="18" t="s">
        <v>5537</v>
      </c>
      <c r="BD1946" s="18" t="s">
        <v>5537</v>
      </c>
      <c r="BE1946" s="18" t="s">
        <v>5537</v>
      </c>
      <c r="BF1946" s="18" t="s">
        <v>5537</v>
      </c>
      <c r="BG1946" s="18" t="s">
        <v>5537</v>
      </c>
      <c r="BH1946" s="18" t="s">
        <v>5537</v>
      </c>
      <c r="BI1946" s="9" t="s">
        <v>5537</v>
      </c>
      <c r="BJ1946" s="14"/>
      <c r="BK1946" s="14" t="s">
        <v>5537</v>
      </c>
      <c r="BL1946" s="14" t="str">
        <f>_xlfn.XLOOKUP(B1946,'[4]cell downs 18042026 17h'!$B:$B,'[4]cell downs 18042026 17h'!$B:$B,"")</f>
        <v/>
      </c>
      <c r="BM1946" s="14" t="str">
        <f>_xlfn.XLOOKUP(B1946,'[5]Cells Huawei 19042026 15h'!$B:$B,'[5]Cells Huawei 19042026 15h'!$B:$B,"")</f>
        <v/>
      </c>
      <c r="BN1946" s="9" t="str">
        <f>_xlfn.XLOOKUP(B1946,'[6]cells down 19042026 9H40'!$B:$B,'[6]cells down 19042026 9H40'!$B:$B,"")</f>
        <v/>
      </c>
      <c r="BO1946" s="9" t="s">
        <v>2898</v>
      </c>
      <c r="BP1946" s="9" t="s">
        <v>12</v>
      </c>
      <c r="BQ1946" s="115"/>
    </row>
    <row r="1947" spans="1:69" s="9" customFormat="1" x14ac:dyDescent="0.3">
      <c r="A1947" s="1" t="s">
        <v>4342</v>
      </c>
      <c r="B1947" s="8" t="s">
        <v>4343</v>
      </c>
      <c r="C1947" s="3" t="str">
        <f>_xlfn.XLOOKUP(B1947,'[1]daily break down'!$D:$D,'[1]daily break down'!$E:$E,"")</f>
        <v>LITTORAL</v>
      </c>
      <c r="D1947" s="1" t="s">
        <v>11</v>
      </c>
      <c r="E1947" s="1" t="s">
        <v>154</v>
      </c>
      <c r="F1947" s="3" t="s">
        <v>31</v>
      </c>
      <c r="G1947" s="1" t="s">
        <v>4344</v>
      </c>
      <c r="H1947" s="34" t="str">
        <f>_xlfn.XLOOKUP(B1947,[2]CALCULATION!$B:$B,[2]CALCULATION!$H:$H,"")</f>
        <v>ZTE</v>
      </c>
      <c r="I1947" s="28">
        <v>0</v>
      </c>
      <c r="J1947" s="28">
        <v>0</v>
      </c>
      <c r="K1947" s="28">
        <v>0</v>
      </c>
      <c r="L1947" s="28">
        <v>0</v>
      </c>
      <c r="M1947" s="28">
        <v>0</v>
      </c>
      <c r="N1947" s="28">
        <v>0</v>
      </c>
      <c r="O1947" s="28">
        <v>0</v>
      </c>
      <c r="P1947" s="28">
        <v>0</v>
      </c>
      <c r="Q1947" s="28">
        <v>0</v>
      </c>
      <c r="R1947" s="28">
        <v>0</v>
      </c>
      <c r="S1947" s="94">
        <v>0</v>
      </c>
      <c r="T1947" s="94">
        <f>_xlfn.XLOOKUP(B1947,'[3]Nur des jours'!$B:$B,'[3]Nur des jours'!$U:$U,"")</f>
        <v>0</v>
      </c>
      <c r="U1947" s="94">
        <v>0</v>
      </c>
      <c r="V1947" s="94">
        <v>0</v>
      </c>
      <c r="W1947" s="94">
        <v>0</v>
      </c>
      <c r="X1947" s="94">
        <v>0</v>
      </c>
      <c r="Y1947" s="94">
        <v>0</v>
      </c>
      <c r="Z1947" s="94">
        <v>0</v>
      </c>
      <c r="AA1947" s="94">
        <v>0</v>
      </c>
      <c r="AB1947" s="94">
        <v>0</v>
      </c>
      <c r="AC1947" s="94">
        <f>_xlfn.XLOOKUP(B1947,'[3]Nur des jours'!$B:$B,'[3]Nur des jours'!$N:$N,"")</f>
        <v>0</v>
      </c>
      <c r="AD1947" s="94">
        <v>0</v>
      </c>
      <c r="AE1947" s="94">
        <v>0</v>
      </c>
      <c r="AF1947" s="94">
        <v>0</v>
      </c>
      <c r="AG1947" s="94">
        <v>0</v>
      </c>
      <c r="AH1947" s="94">
        <v>0</v>
      </c>
      <c r="AI1947" s="49" t="s">
        <v>5559</v>
      </c>
      <c r="AJ1947" s="49"/>
      <c r="AK1947" s="48" t="str" cm="1">
        <f t="array" ref="AK1947">IFERROR(_xlfn.IFS(
AM1947="MPR ISSUE","PDH",
AM1947="BSS Hardware Issue","BSS",
AM1947="Sites strategiques, MLL, Pylone, etc.","ENVTECH",
AM1947="AKTIVCO DEFAUT GE &amp; POWER Cabinet","AKTIVCO",
AM1947="AKTIVCO Coupure ENEO &amp; Baisse de tension","AKTIVCO GRID ONLY",
AM1947="Coupure ENEO &amp; Baisse de tension","IHS GRID ONLY",
AM1947="Defaut GE &amp; POWER Cabinet","IHS",
AM1947="Sharing","Partners",
AM1947="Sites strategiques &amp; DataCenter","SST &amp; DC",
AM1947="Exclu","Exclu",
AM1947="SAT","SAT",
AM1947="SPARE-ISSUE","SPARE-ISSUE",
AM1947="Fiber CAmtel","TRANS_FO_CAMTEL",
AM1947="Fiber AOF","Fiber AOF",
AM1947="Projet OCM (HUAWEI)","TRAVAUX-HUAWEI",
AM1947="Projet OCM (NOKIA)","TRAVAUX-NOKIA",
AM1947="ACCESS-ISSUE","ACCESS-ISSUE",
AM1947="Projet OCM (ZTE, NOKIA, autres projets)","TRAVAUX OCM",
AM1947="No root CAuse","No root cause",
AM1947="ODU HS","PDH",
AM1947="IP &amp; VLAN","PDH",
AM1947="Warehouse HUAWEI","SPARE-ISSUE",
AM1947="SPARE-HS","SPARE-ISSUE",
AM1947="Power Telco","BSS",AM1947="no impacts","no impacts"
),"")</f>
        <v>Fiber AOF</v>
      </c>
      <c r="AL1947" s="48" t="str" cm="1">
        <f t="array" ref="AL1947">IFERROR(_xlfn.IFS(
AM1947="MPR ISSUE","TX ISSUE",
AM1947="BSS Hardware Issue","RAN ISSUE",
AM1947="Sites strategiques, MLL, Pylone, etc.","ENVTECH",
AM1947="AKTIVCO DEFAUT GE &amp; POWER Cabinet","POWER ISSUE",
AM1947="AKTIVCO Coupure ENEO &amp; Baisse de tension","POWER ISSUE",
AM1947="Coupure ENEO &amp; Baisse de tension","POWER ISSUE",
AM1947="Defaut GE &amp; POWER Cabinet","POWER ISSUE",
AM1947="Sharing","POWER ISSUE",
AM1947="Sites strategiques &amp; DataCenter","POWER ISSUE",
AM1947="Exclu","Exclu",
AM1947="SAT","TX ISSUE",
AM1947="SPARE-ISSUE","SPARE-ISSUE",
AM1947="Fiber CAmtel","TX ISSUE",
AM1947="Fiber AOF","TX ISSUE",
AM1947="Projet OCM (HUAWEI)","TRAVAUX-HUAWEI",
AM1947="Projet OCM (NOKIA)","TRAVAUX -NOKIA",
AM1947="ACCESS-ISSUE","ACCESS-ISSUE",
AM1947="Projet OCM (ZTE, NOKIA, autres projets)","TRAVAUX OCM",
AM1947="No root CAuse","No root cause",
AM1947="ODU HS","TX ISSUE",
AM1947="IP &amp; VLAN","TX ISSUE",
AM1947="Warehouse HUAWEI","SPARE-ISSUE",
AM1947="SPARE-HS","SPARE-ISSUE",
AM1947="Power Telco","RAN ISSUE",AM1947="no impacts","no impacts"
),"")</f>
        <v>TX ISSUE</v>
      </c>
      <c r="AM1947" s="67" t="s">
        <v>6543</v>
      </c>
      <c r="AN1947" s="48" t="str" cm="1">
        <f t="array" ref="AN1947">IFERROR(_xlfn.IFS(
AM1947="MPR ISSUE","ACTIVE",
AM1947="BSS Hardware Issue","ACTIVE",
AM1947="Sites strategiques, MLL, Pylone, etc.","PASSIVE",
AM1947="AKTIVCO DEFAUT GE &amp; POWER Cabinet","PASSIVE",
AM1947="AKTIVCO Coupure ENEO &amp; Baisse de tension","PASSIVE",
AM1947="Coupure ENEO &amp; Baisse de tension","PASSIVE",
AM1947="Defaut GE &amp; POWER Cabinet","PASSIVE",
AM1947="Sharing","PASSIVE",
AM1947="Sites strategiques &amp; DataCenter","PASSIVE",
AM1947="Exclu","Exclu",
AM1947="SAT","ACTIVE",
AM1947="SPARE-ISSUE","SPARE-ISSUE",
AM1947="Fiber CAmtel","ACTIVE",
AM1947="Fiber AOF","ACTIVE",
AM1947="Projet OCM (HUAWEI)","PLANNED WORKS",
AM1947="Projet OCM (NOKIA)","PLANNED WORKS",
AM1947="ACCESS-ISSUE","ACCESS-ISSUE",
AM1947="Projet OCM (ZTE, NOKIA, autres projets)","PLANNED WORKS",
AM1947="No root CAuse","No root cause",
AM1947="ODU HS","ACTIVE",
AM1947="IP &amp; VLAN","ACTIVE",
AM1947="Warehouse HUAWEI","SPARE-ISSUE",
AM1947="SPARE-HS","SPARE-ISSUE",
AM1947="Power Telco","ACTIVE", AM1947="no impacts","no impacts"
),"")</f>
        <v>ACTIVE</v>
      </c>
      <c r="AO1947" s="93" t="s">
        <v>6465</v>
      </c>
      <c r="AP1947" s="101" t="str">
        <f t="shared" si="54"/>
        <v>LIT_506</v>
      </c>
      <c r="AR1947" s="17" t="s">
        <v>5537</v>
      </c>
      <c r="AS1947" s="7" t="s">
        <v>5537</v>
      </c>
      <c r="AT1947" s="6"/>
      <c r="AU1947" s="7"/>
      <c r="AV1947" s="3" t="s">
        <v>5537</v>
      </c>
      <c r="AW1947" s="18" t="s">
        <v>5537</v>
      </c>
      <c r="AX1947" s="18" t="s">
        <v>5537</v>
      </c>
      <c r="AY1947" s="18" t="s">
        <v>5537</v>
      </c>
      <c r="AZ1947" s="18" t="s">
        <v>5537</v>
      </c>
      <c r="BA1947" s="18" t="s">
        <v>5537</v>
      </c>
      <c r="BB1947" s="18" t="s">
        <v>5537</v>
      </c>
      <c r="BC1947" s="18" t="s">
        <v>6466</v>
      </c>
      <c r="BD1947" s="18" t="s">
        <v>6466</v>
      </c>
      <c r="BE1947" s="18" t="s">
        <v>6467</v>
      </c>
      <c r="BF1947" s="18" t="s">
        <v>5537</v>
      </c>
      <c r="BG1947" s="18" t="s">
        <v>5537</v>
      </c>
      <c r="BH1947" s="18" t="s">
        <v>5537</v>
      </c>
      <c r="BI1947" s="9" t="s">
        <v>5537</v>
      </c>
      <c r="BJ1947" s="14"/>
      <c r="BK1947" s="14" t="s">
        <v>5537</v>
      </c>
      <c r="BL1947" s="14" t="str">
        <f>_xlfn.XLOOKUP(B1947,'[4]cell downs 18042026 17h'!$B:$B,'[4]cell downs 18042026 17h'!$B:$B,"")</f>
        <v/>
      </c>
      <c r="BM1947" s="14" t="str">
        <f>_xlfn.XLOOKUP(B1947,'[5]Cells Huawei 19042026 15h'!$B:$B,'[5]Cells Huawei 19042026 15h'!$B:$B,"")</f>
        <v/>
      </c>
      <c r="BN1947" s="9" t="str">
        <f>_xlfn.XLOOKUP(B1947,'[6]cells down 19042026 9H40'!$B:$B,'[6]cells down 19042026 9H40'!$B:$B,"")</f>
        <v/>
      </c>
      <c r="BO1947" s="9" t="s">
        <v>4343</v>
      </c>
      <c r="BP1947" s="9" t="s">
        <v>12</v>
      </c>
      <c r="BQ1947" s="115"/>
    </row>
    <row r="1948" spans="1:69" s="9" customFormat="1" x14ac:dyDescent="0.3">
      <c r="A1948" s="1" t="s">
        <v>1761</v>
      </c>
      <c r="B1948" s="8" t="s">
        <v>5081</v>
      </c>
      <c r="C1948" s="3" t="str">
        <f>_xlfn.XLOOKUP(B1948,'[1]daily break down'!$D:$D,'[1]daily break down'!$E:$E,"")</f>
        <v>CENTRE</v>
      </c>
      <c r="D1948" s="1" t="s">
        <v>11</v>
      </c>
      <c r="E1948" s="1" t="s">
        <v>594</v>
      </c>
      <c r="F1948" s="3" t="s">
        <v>226</v>
      </c>
      <c r="G1948" s="1" t="s">
        <v>1761</v>
      </c>
      <c r="H1948" s="34" t="str">
        <f>_xlfn.XLOOKUP(B1948,[2]CALCULATION!$B:$B,[2]CALCULATION!$H:$H,"")</f>
        <v>ZTE</v>
      </c>
      <c r="I1948" s="28">
        <v>0</v>
      </c>
      <c r="J1948" s="28">
        <v>0</v>
      </c>
      <c r="K1948" s="28">
        <v>0</v>
      </c>
      <c r="L1948" s="28">
        <v>0</v>
      </c>
      <c r="M1948" s="28">
        <v>0</v>
      </c>
      <c r="N1948" s="28">
        <v>0</v>
      </c>
      <c r="O1948" s="28">
        <v>0</v>
      </c>
      <c r="P1948" s="28">
        <v>0</v>
      </c>
      <c r="Q1948" s="28">
        <v>0</v>
      </c>
      <c r="R1948" s="28">
        <v>0</v>
      </c>
      <c r="S1948" s="94">
        <v>0</v>
      </c>
      <c r="T1948" s="94">
        <f>_xlfn.XLOOKUP(B1948,'[3]Nur des jours'!$B:$B,'[3]Nur des jours'!$U:$U,"")</f>
        <v>0</v>
      </c>
      <c r="U1948" s="94">
        <v>0</v>
      </c>
      <c r="V1948" s="94">
        <v>0</v>
      </c>
      <c r="W1948" s="94">
        <v>0</v>
      </c>
      <c r="X1948" s="94">
        <v>0</v>
      </c>
      <c r="Y1948" s="94">
        <v>0</v>
      </c>
      <c r="Z1948" s="94">
        <v>0</v>
      </c>
      <c r="AA1948" s="94">
        <v>0</v>
      </c>
      <c r="AB1948" s="94">
        <v>0</v>
      </c>
      <c r="AC1948" s="94">
        <f>_xlfn.XLOOKUP(B1948,'[3]Nur des jours'!$B:$B,'[3]Nur des jours'!$N:$N,"")</f>
        <v>0</v>
      </c>
      <c r="AD1948" s="94">
        <v>0</v>
      </c>
      <c r="AE1948" s="94">
        <v>0</v>
      </c>
      <c r="AF1948" s="94">
        <v>0</v>
      </c>
      <c r="AG1948" s="94">
        <v>0</v>
      </c>
      <c r="AH1948" s="94">
        <v>0</v>
      </c>
      <c r="AI1948" s="49" t="s">
        <v>6588</v>
      </c>
      <c r="AJ1948" s="49"/>
      <c r="AK1948" s="48" t="str" cm="1">
        <f t="array" ref="AK1948">IFERROR(_xlfn.IFS(
AM1948="MPR ISSUE","PDH",
AM1948="BSS Hardware Issue","BSS",
AM1948="Sites strategiques, MLL, Pylone, etc.","ENVTECH",
AM1948="AKTIVCO DEFAUT GE &amp; POWER Cabinet","AKTIVCO",
AM1948="AKTIVCO Coupure ENEO &amp; Baisse de tension","AKTIVCO GRID ONLY",
AM1948="Coupure ENEO &amp; Baisse de tension","IHS GRID ONLY",
AM1948="Defaut GE &amp; POWER Cabinet","IHS",
AM1948="Sharing","Partners",
AM1948="Sites strategiques &amp; DataCenter","SST &amp; DC",
AM1948="Exclu","Exclu",
AM1948="SAT","SAT",
AM1948="SPARE-ISSUE","SPARE-ISSUE",
AM1948="Fiber CAmtel","TRANS_FO_CAMTEL",
AM1948="Fiber AOF","Fiber AOF",
AM1948="Projet OCM (HUAWEI)","TRAVAUX-HUAWEI",
AM1948="Projet OCM (NOKIA)","TRAVAUX-NOKIA",
AM1948="ACCESS-ISSUE","ACCESS-ISSUE",
AM1948="Projet OCM (ZTE, NOKIA, autres projets)","TRAVAUX OCM",
AM1948="No root CAuse","No root cause",
AM1948="ODU HS","PDH",
AM1948="IP &amp; VLAN","PDH",
AM1948="Warehouse HUAWEI","SPARE-ISSUE",
AM1948="SPARE-HS","SPARE-ISSUE",
AM1948="Power Telco","BSS",AM1948="no impacts","no impacts"
),"")</f>
        <v>Exclu</v>
      </c>
      <c r="AL1948" s="48" t="str" cm="1">
        <f t="array" ref="AL1948">IFERROR(_xlfn.IFS(
AM1948="MPR ISSUE","TX ISSUE",
AM1948="BSS Hardware Issue","RAN ISSUE",
AM1948="Sites strategiques, MLL, Pylone, etc.","ENVTECH",
AM1948="AKTIVCO DEFAUT GE &amp; POWER Cabinet","POWER ISSUE",
AM1948="AKTIVCO Coupure ENEO &amp; Baisse de tension","POWER ISSUE",
AM1948="Coupure ENEO &amp; Baisse de tension","POWER ISSUE",
AM1948="Defaut GE &amp; POWER Cabinet","POWER ISSUE",
AM1948="Sharing","POWER ISSUE",
AM1948="Sites strategiques &amp; DataCenter","POWER ISSUE",
AM1948="Exclu","Exclu",
AM1948="SAT","TX ISSUE",
AM1948="SPARE-ISSUE","SPARE-ISSUE",
AM1948="Fiber CAmtel","TX ISSUE",
AM1948="Fiber AOF","TX ISSUE",
AM1948="Projet OCM (HUAWEI)","TRAVAUX-HUAWEI",
AM1948="Projet OCM (NOKIA)","TRAVAUX -NOKIA",
AM1948="ACCESS-ISSUE","ACCESS-ISSUE",
AM1948="Projet OCM (ZTE, NOKIA, autres projets)","TRAVAUX OCM",
AM1948="No root CAuse","No root cause",
AM1948="ODU HS","TX ISSUE",
AM1948="IP &amp; VLAN","TX ISSUE",
AM1948="Warehouse HUAWEI","SPARE-ISSUE",
AM1948="SPARE-HS","SPARE-ISSUE",
AM1948="Power Telco","RAN ISSUE",AM1948="no impacts","no impacts"
),"")</f>
        <v>Exclu</v>
      </c>
      <c r="AM1948" s="67" t="s">
        <v>6588</v>
      </c>
      <c r="AN1948" s="48" t="str" cm="1">
        <f t="array" ref="AN1948">IFERROR(_xlfn.IFS(
AM1948="MPR ISSUE","ACTIVE",
AM1948="BSS Hardware Issue","ACTIVE",
AM1948="Sites strategiques, MLL, Pylone, etc.","PASSIVE",
AM1948="AKTIVCO DEFAUT GE &amp; POWER Cabinet","PASSIVE",
AM1948="AKTIVCO Coupure ENEO &amp; Baisse de tension","PASSIVE",
AM1948="Coupure ENEO &amp; Baisse de tension","PASSIVE",
AM1948="Defaut GE &amp; POWER Cabinet","PASSIVE",
AM1948="Sharing","PASSIVE",
AM1948="Sites strategiques &amp; DataCenter","PASSIVE",
AM1948="Exclu","Exclu",
AM1948="SAT","ACTIVE",
AM1948="SPARE-ISSUE","SPARE-ISSUE",
AM1948="Fiber CAmtel","ACTIVE",
AM1948="Fiber AOF","ACTIVE",
AM1948="Projet OCM (HUAWEI)","PLANNED WORKS",
AM1948="Projet OCM (NOKIA)","PLANNED WORKS",
AM1948="ACCESS-ISSUE","ACCESS-ISSUE",
AM1948="Projet OCM (ZTE, NOKIA, autres projets)","PLANNED WORKS",
AM1948="No root CAuse","No root cause",
AM1948="ODU HS","ACTIVE",
AM1948="IP &amp; VLAN","ACTIVE",
AM1948="Warehouse HUAWEI","SPARE-ISSUE",
AM1948="SPARE-HS","SPARE-ISSUE",
AM1948="Power Telco","ACTIVE", AM1948="no impacts","no impacts"
),"")</f>
        <v>Exclu</v>
      </c>
      <c r="AO1948" s="93" t="s">
        <v>5537</v>
      </c>
      <c r="AP1948" s="101" t="str">
        <f t="shared" si="54"/>
        <v>EST_020</v>
      </c>
      <c r="AR1948" s="17" t="s">
        <v>5537</v>
      </c>
      <c r="AS1948" s="7" t="s">
        <v>5537</v>
      </c>
      <c r="AT1948" s="6"/>
      <c r="AU1948" s="7"/>
      <c r="AV1948" s="3" t="s">
        <v>5537</v>
      </c>
      <c r="AW1948" s="18" t="s">
        <v>5537</v>
      </c>
      <c r="AX1948" s="18" t="s">
        <v>5537</v>
      </c>
      <c r="AY1948" s="18" t="s">
        <v>5537</v>
      </c>
      <c r="AZ1948" s="18" t="s">
        <v>5537</v>
      </c>
      <c r="BA1948" s="18" t="s">
        <v>5537</v>
      </c>
      <c r="BB1948" s="18" t="s">
        <v>5537</v>
      </c>
      <c r="BC1948" s="18" t="s">
        <v>5537</v>
      </c>
      <c r="BD1948" s="18" t="s">
        <v>5537</v>
      </c>
      <c r="BE1948" s="18" t="s">
        <v>5537</v>
      </c>
      <c r="BF1948" s="18" t="s">
        <v>5537</v>
      </c>
      <c r="BG1948" s="18" t="s">
        <v>5537</v>
      </c>
      <c r="BH1948" s="18" t="s">
        <v>5537</v>
      </c>
      <c r="BI1948" s="9" t="s">
        <v>5537</v>
      </c>
      <c r="BJ1948" s="14"/>
      <c r="BK1948" s="14" t="s">
        <v>5537</v>
      </c>
      <c r="BL1948" s="14" t="str">
        <f>_xlfn.XLOOKUP(B1948,'[4]cell downs 18042026 17h'!$B:$B,'[4]cell downs 18042026 17h'!$B:$B,"")</f>
        <v/>
      </c>
      <c r="BM1948" s="14" t="str">
        <f>_xlfn.XLOOKUP(B1948,'[5]Cells Huawei 19042026 15h'!$B:$B,'[5]Cells Huawei 19042026 15h'!$B:$B,"")</f>
        <v/>
      </c>
      <c r="BN1948" s="9" t="str">
        <f>_xlfn.XLOOKUP(B1948,'[6]cells down 19042026 9H40'!$B:$B,'[6]cells down 19042026 9H40'!$B:$B,"")</f>
        <v/>
      </c>
      <c r="BO1948" s="9" t="s">
        <v>5081</v>
      </c>
      <c r="BP1948" s="9" t="s">
        <v>66</v>
      </c>
      <c r="BQ1948" s="115"/>
    </row>
    <row r="1949" spans="1:69" s="9" customFormat="1" x14ac:dyDescent="0.3">
      <c r="A1949" s="1" t="s">
        <v>1922</v>
      </c>
      <c r="B1949" s="8" t="s">
        <v>1923</v>
      </c>
      <c r="C1949" s="3" t="str">
        <f>_xlfn.XLOOKUP(B1949,'[1]daily break down'!$D:$D,'[1]daily break down'!$E:$E,"")</f>
        <v>CENTRE</v>
      </c>
      <c r="D1949" s="1" t="s">
        <v>11</v>
      </c>
      <c r="E1949" s="1" t="s">
        <v>12</v>
      </c>
      <c r="F1949" s="3" t="s">
        <v>69</v>
      </c>
      <c r="G1949" s="1" t="s">
        <v>70</v>
      </c>
      <c r="H1949" s="34" t="str">
        <f>_xlfn.XLOOKUP(B1949,[2]CALCULATION!$B:$B,[2]CALCULATION!$H:$H,"")</f>
        <v>ZTE</v>
      </c>
      <c r="I1949" s="28">
        <v>0</v>
      </c>
      <c r="J1949" s="28">
        <v>0</v>
      </c>
      <c r="K1949" s="28">
        <v>0</v>
      </c>
      <c r="L1949" s="28">
        <v>0</v>
      </c>
      <c r="M1949" s="28">
        <v>0</v>
      </c>
      <c r="N1949" s="28">
        <v>0</v>
      </c>
      <c r="O1949" s="28">
        <v>0</v>
      </c>
      <c r="P1949" s="28">
        <v>0</v>
      </c>
      <c r="Q1949" s="28">
        <v>0</v>
      </c>
      <c r="R1949" s="28">
        <v>0</v>
      </c>
      <c r="S1949" s="94">
        <v>0</v>
      </c>
      <c r="T1949" s="94">
        <f>_xlfn.XLOOKUP(B1949,'[3]Nur des jours'!$B:$B,'[3]Nur des jours'!$U:$U,"")</f>
        <v>0</v>
      </c>
      <c r="U1949" s="94">
        <v>0</v>
      </c>
      <c r="V1949" s="94">
        <v>0</v>
      </c>
      <c r="W1949" s="94">
        <v>0</v>
      </c>
      <c r="X1949" s="94">
        <v>0</v>
      </c>
      <c r="Y1949" s="94">
        <v>0</v>
      </c>
      <c r="Z1949" s="94">
        <v>0</v>
      </c>
      <c r="AA1949" s="94">
        <v>0</v>
      </c>
      <c r="AB1949" s="94">
        <v>0</v>
      </c>
      <c r="AC1949" s="94">
        <f>_xlfn.XLOOKUP(B1949,'[3]Nur des jours'!$B:$B,'[3]Nur des jours'!$N:$N,"")</f>
        <v>0</v>
      </c>
      <c r="AD1949" s="94">
        <v>0</v>
      </c>
      <c r="AE1949" s="94">
        <v>0</v>
      </c>
      <c r="AF1949" s="94">
        <v>0</v>
      </c>
      <c r="AG1949" s="94">
        <v>0</v>
      </c>
      <c r="AH1949" s="94">
        <v>0</v>
      </c>
      <c r="AI1949" s="49" t="s">
        <v>5559</v>
      </c>
      <c r="AJ1949" s="49"/>
      <c r="AK1949" s="48" t="str" cm="1">
        <f t="array" ref="AK1949">IFERROR(_xlfn.IFS(
AM1949="MPR ISSUE","PDH",
AM1949="BSS Hardware Issue","BSS",
AM1949="Sites strategiques, MLL, Pylone, etc.","ENVTECH",
AM1949="AKTIVCO DEFAUT GE &amp; POWER Cabinet","AKTIVCO",
AM1949="AKTIVCO Coupure ENEO &amp; Baisse de tension","AKTIVCO GRID ONLY",
AM1949="Coupure ENEO &amp; Baisse de tension","IHS GRID ONLY",
AM1949="Defaut GE &amp; POWER Cabinet","IHS",
AM1949="Sharing","Partners",
AM1949="Sites strategiques &amp; DataCenter","SST &amp; DC",
AM1949="Exclu","Exclu",
AM1949="SAT","SAT",
AM1949="SPARE-ISSUE","SPARE-ISSUE",
AM1949="Fiber CAmtel","TRANS_FO_CAMTEL",
AM1949="Fiber AOF","Fiber AOF",
AM1949="Projet OCM (HUAWEI)","TRAVAUX-HUAWEI",
AM1949="Projet OCM (NOKIA)","TRAVAUX-NOKIA",
AM1949="ACCESS-ISSUE","ACCESS-ISSUE",
AM1949="Projet OCM (ZTE, NOKIA, autres projets)","TRAVAUX OCM",
AM1949="No root CAuse","No root cause",
AM1949="ODU HS","PDH",
AM1949="IP &amp; VLAN","PDH",
AM1949="Warehouse HUAWEI","SPARE-ISSUE",
AM1949="SPARE-HS","SPARE-ISSUE",
AM1949="Power Telco","BSS",AM1949="no impacts","no impacts"
),"")</f>
        <v>no impacts</v>
      </c>
      <c r="AL1949" s="48" t="str" cm="1">
        <f t="array" ref="AL1949">IFERROR(_xlfn.IFS(
AM1949="MPR ISSUE","TX ISSUE",
AM1949="BSS Hardware Issue","RAN ISSUE",
AM1949="Sites strategiques, MLL, Pylone, etc.","ENVTECH",
AM1949="AKTIVCO DEFAUT GE &amp; POWER Cabinet","POWER ISSUE",
AM1949="AKTIVCO Coupure ENEO &amp; Baisse de tension","POWER ISSUE",
AM1949="Coupure ENEO &amp; Baisse de tension","POWER ISSUE",
AM1949="Defaut GE &amp; POWER Cabinet","POWER ISSUE",
AM1949="Sharing","POWER ISSUE",
AM1949="Sites strategiques &amp; DataCenter","POWER ISSUE",
AM1949="Exclu","Exclu",
AM1949="SAT","TX ISSUE",
AM1949="SPARE-ISSUE","SPARE-ISSUE",
AM1949="Fiber CAmtel","TX ISSUE",
AM1949="Fiber AOF","TX ISSUE",
AM1949="Projet OCM (HUAWEI)","TRAVAUX-HUAWEI",
AM1949="Projet OCM (NOKIA)","TRAVAUX -NOKIA",
AM1949="ACCESS-ISSUE","ACCESS-ISSUE",
AM1949="Projet OCM (ZTE, NOKIA, autres projets)","TRAVAUX OCM",
AM1949="No root CAuse","No root cause",
AM1949="ODU HS","TX ISSUE",
AM1949="IP &amp; VLAN","TX ISSUE",
AM1949="Warehouse HUAWEI","SPARE-ISSUE",
AM1949="SPARE-HS","SPARE-ISSUE",
AM1949="Power Telco","RAN ISSUE",AM1949="no impacts","no impacts"
),"")</f>
        <v>no impacts</v>
      </c>
      <c r="AM1949" s="67" t="s">
        <v>5605</v>
      </c>
      <c r="AN1949" s="48" t="str" cm="1">
        <f t="array" ref="AN1949">IFERROR(_xlfn.IFS(
AM1949="MPR ISSUE","ACTIVE",
AM1949="BSS Hardware Issue","ACTIVE",
AM1949="Sites strategiques, MLL, Pylone, etc.","PASSIVE",
AM1949="AKTIVCO DEFAUT GE &amp; POWER Cabinet","PASSIVE",
AM1949="AKTIVCO Coupure ENEO &amp; Baisse de tension","PASSIVE",
AM1949="Coupure ENEO &amp; Baisse de tension","PASSIVE",
AM1949="Defaut GE &amp; POWER Cabinet","PASSIVE",
AM1949="Sharing","PASSIVE",
AM1949="Sites strategiques &amp; DataCenter","PASSIVE",
AM1949="Exclu","Exclu",
AM1949="SAT","ACTIVE",
AM1949="SPARE-ISSUE","SPARE-ISSUE",
AM1949="Fiber CAmtel","ACTIVE",
AM1949="Fiber AOF","ACTIVE",
AM1949="Projet OCM (HUAWEI)","PLANNED WORKS",
AM1949="Projet OCM (NOKIA)","PLANNED WORKS",
AM1949="ACCESS-ISSUE","ACCESS-ISSUE",
AM1949="Projet OCM (ZTE, NOKIA, autres projets)","PLANNED WORKS",
AM1949="No root CAuse","No root cause",
AM1949="ODU HS","ACTIVE",
AM1949="IP &amp; VLAN","ACTIVE",
AM1949="Warehouse HUAWEI","SPARE-ISSUE",
AM1949="SPARE-HS","SPARE-ISSUE",
AM1949="Power Telco","ACTIVE", AM1949="no impacts","no impacts"
),"")</f>
        <v>no impacts</v>
      </c>
      <c r="AO1949" s="93" t="s">
        <v>5537</v>
      </c>
      <c r="AP1949" s="101" t="str">
        <f t="shared" si="54"/>
        <v>SUD_262</v>
      </c>
      <c r="AR1949" s="17" t="s">
        <v>5537</v>
      </c>
      <c r="AS1949" s="7" t="s">
        <v>5537</v>
      </c>
      <c r="AT1949" s="6"/>
      <c r="AU1949" s="7"/>
      <c r="AV1949" s="3" t="s">
        <v>5537</v>
      </c>
      <c r="AW1949" s="18" t="s">
        <v>5537</v>
      </c>
      <c r="AX1949" s="18" t="s">
        <v>5537</v>
      </c>
      <c r="AY1949" s="18" t="s">
        <v>5537</v>
      </c>
      <c r="AZ1949" s="18" t="s">
        <v>5537</v>
      </c>
      <c r="BA1949" s="18" t="s">
        <v>5537</v>
      </c>
      <c r="BB1949" s="18" t="s">
        <v>5537</v>
      </c>
      <c r="BC1949" s="18" t="s">
        <v>5537</v>
      </c>
      <c r="BD1949" s="18" t="s">
        <v>5537</v>
      </c>
      <c r="BE1949" s="18" t="s">
        <v>5537</v>
      </c>
      <c r="BF1949" s="18" t="s">
        <v>5537</v>
      </c>
      <c r="BG1949" s="18" t="s">
        <v>5537</v>
      </c>
      <c r="BH1949" s="18" t="s">
        <v>5537</v>
      </c>
      <c r="BI1949" s="9" t="s">
        <v>5537</v>
      </c>
      <c r="BJ1949" s="14"/>
      <c r="BK1949" s="14" t="s">
        <v>5537</v>
      </c>
      <c r="BL1949" s="14" t="str">
        <f>_xlfn.XLOOKUP(B1949,'[4]cell downs 18042026 17h'!$B:$B,'[4]cell downs 18042026 17h'!$B:$B,"")</f>
        <v/>
      </c>
      <c r="BM1949" s="14" t="str">
        <f>_xlfn.XLOOKUP(B1949,'[5]Cells Huawei 19042026 15h'!$B:$B,'[5]Cells Huawei 19042026 15h'!$B:$B,"")</f>
        <v/>
      </c>
      <c r="BN1949" s="9" t="str">
        <f>_xlfn.XLOOKUP(B1949,'[6]cells down 19042026 9H40'!$B:$B,'[6]cells down 19042026 9H40'!$B:$B,"")</f>
        <v/>
      </c>
      <c r="BO1949" s="9" t="s">
        <v>1923</v>
      </c>
      <c r="BP1949" s="9" t="s">
        <v>12</v>
      </c>
      <c r="BQ1949" s="115"/>
    </row>
    <row r="1950" spans="1:69" s="9" customFormat="1" x14ac:dyDescent="0.3">
      <c r="A1950" s="1" t="s">
        <v>5100</v>
      </c>
      <c r="B1950" s="8" t="s">
        <v>5101</v>
      </c>
      <c r="C1950" s="3" t="str">
        <f>_xlfn.XLOOKUP(B1950,'[1]daily break down'!$D:$D,'[1]daily break down'!$E:$E,"")</f>
        <v>CENTRE</v>
      </c>
      <c r="D1950" s="1" t="s">
        <v>11</v>
      </c>
      <c r="E1950" s="1" t="s">
        <v>12</v>
      </c>
      <c r="F1950" s="3" t="s">
        <v>37</v>
      </c>
      <c r="G1950" s="1" t="s">
        <v>5100</v>
      </c>
      <c r="H1950" s="34" t="str">
        <f>_xlfn.XLOOKUP(B1950,[2]CALCULATION!$B:$B,[2]CALCULATION!$H:$H,"")</f>
        <v>ZTE</v>
      </c>
      <c r="I1950" s="28">
        <v>0</v>
      </c>
      <c r="J1950" s="28">
        <v>0</v>
      </c>
      <c r="K1950" s="28">
        <v>0</v>
      </c>
      <c r="L1950" s="28">
        <v>0</v>
      </c>
      <c r="M1950" s="28">
        <v>0</v>
      </c>
      <c r="N1950" s="28">
        <v>0</v>
      </c>
      <c r="O1950" s="28">
        <v>0</v>
      </c>
      <c r="P1950" s="28">
        <v>0</v>
      </c>
      <c r="Q1950" s="28">
        <v>0</v>
      </c>
      <c r="R1950" s="28">
        <v>0</v>
      </c>
      <c r="S1950" s="94">
        <v>0</v>
      </c>
      <c r="T1950" s="94">
        <f>_xlfn.XLOOKUP(B1950,'[3]Nur des jours'!$B:$B,'[3]Nur des jours'!$U:$U,"")</f>
        <v>0</v>
      </c>
      <c r="U1950" s="94">
        <v>0</v>
      </c>
      <c r="V1950" s="94">
        <v>0</v>
      </c>
      <c r="W1950" s="94">
        <v>0</v>
      </c>
      <c r="X1950" s="94">
        <v>0</v>
      </c>
      <c r="Y1950" s="94">
        <v>0</v>
      </c>
      <c r="Z1950" s="94">
        <v>0</v>
      </c>
      <c r="AA1950" s="94">
        <v>0</v>
      </c>
      <c r="AB1950" s="94">
        <v>0</v>
      </c>
      <c r="AC1950" s="94">
        <f>_xlfn.XLOOKUP(B1950,'[3]Nur des jours'!$B:$B,'[3]Nur des jours'!$N:$N,"")</f>
        <v>0</v>
      </c>
      <c r="AD1950" s="94">
        <v>0</v>
      </c>
      <c r="AE1950" s="94">
        <v>0</v>
      </c>
      <c r="AF1950" s="94">
        <v>0</v>
      </c>
      <c r="AG1950" s="94">
        <v>0</v>
      </c>
      <c r="AH1950" s="94">
        <v>0</v>
      </c>
      <c r="AI1950" s="49" t="s">
        <v>6588</v>
      </c>
      <c r="AJ1950" s="49"/>
      <c r="AK1950" s="48" t="str" cm="1">
        <f t="array" ref="AK1950">IFERROR(_xlfn.IFS(
AM1950="MPR ISSUE","PDH",
AM1950="BSS Hardware Issue","BSS",
AM1950="Sites strategiques, MLL, Pylone, etc.","ENVTECH",
AM1950="AKTIVCO DEFAUT GE &amp; POWER Cabinet","AKTIVCO",
AM1950="AKTIVCO Coupure ENEO &amp; Baisse de tension","AKTIVCO GRID ONLY",
AM1950="Coupure ENEO &amp; Baisse de tension","IHS GRID ONLY",
AM1950="Defaut GE &amp; POWER Cabinet","IHS",
AM1950="Sharing","Partners",
AM1950="Sites strategiques &amp; DataCenter","SST &amp; DC",
AM1950="Exclu","Exclu",
AM1950="SAT","SAT",
AM1950="SPARE-ISSUE","SPARE-ISSUE",
AM1950="Fiber CAmtel","TRANS_FO_CAMTEL",
AM1950="Fiber AOF","Fiber AOF",
AM1950="Projet OCM (HUAWEI)","TRAVAUX-HUAWEI",
AM1950="Projet OCM (NOKIA)","TRAVAUX-NOKIA",
AM1950="ACCESS-ISSUE","ACCESS-ISSUE",
AM1950="Projet OCM (ZTE, NOKIA, autres projets)","TRAVAUX OCM",
AM1950="No root CAuse","No root cause",
AM1950="ODU HS","PDH",
AM1950="IP &amp; VLAN","PDH",
AM1950="Warehouse HUAWEI","SPARE-ISSUE",
AM1950="SPARE-HS","SPARE-ISSUE",
AM1950="Power Telco","BSS",AM1950="no impacts","no impacts"
),"")</f>
        <v>Exclu</v>
      </c>
      <c r="AL1950" s="48" t="str" cm="1">
        <f t="array" ref="AL1950">IFERROR(_xlfn.IFS(
AM1950="MPR ISSUE","TX ISSUE",
AM1950="BSS Hardware Issue","RAN ISSUE",
AM1950="Sites strategiques, MLL, Pylone, etc.","ENVTECH",
AM1950="AKTIVCO DEFAUT GE &amp; POWER Cabinet","POWER ISSUE",
AM1950="AKTIVCO Coupure ENEO &amp; Baisse de tension","POWER ISSUE",
AM1950="Coupure ENEO &amp; Baisse de tension","POWER ISSUE",
AM1950="Defaut GE &amp; POWER Cabinet","POWER ISSUE",
AM1950="Sharing","POWER ISSUE",
AM1950="Sites strategiques &amp; DataCenter","POWER ISSUE",
AM1950="Exclu","Exclu",
AM1950="SAT","TX ISSUE",
AM1950="SPARE-ISSUE","SPARE-ISSUE",
AM1950="Fiber CAmtel","TX ISSUE",
AM1950="Fiber AOF","TX ISSUE",
AM1950="Projet OCM (HUAWEI)","TRAVAUX-HUAWEI",
AM1950="Projet OCM (NOKIA)","TRAVAUX -NOKIA",
AM1950="ACCESS-ISSUE","ACCESS-ISSUE",
AM1950="Projet OCM (ZTE, NOKIA, autres projets)","TRAVAUX OCM",
AM1950="No root CAuse","No root cause",
AM1950="ODU HS","TX ISSUE",
AM1950="IP &amp; VLAN","TX ISSUE",
AM1950="Warehouse HUAWEI","SPARE-ISSUE",
AM1950="SPARE-HS","SPARE-ISSUE",
AM1950="Power Telco","RAN ISSUE",AM1950="no impacts","no impacts"
),"")</f>
        <v>Exclu</v>
      </c>
      <c r="AM1950" s="67" t="s">
        <v>6588</v>
      </c>
      <c r="AN1950" s="48" t="str" cm="1">
        <f t="array" ref="AN1950">IFERROR(_xlfn.IFS(
AM1950="MPR ISSUE","ACTIVE",
AM1950="BSS Hardware Issue","ACTIVE",
AM1950="Sites strategiques, MLL, Pylone, etc.","PASSIVE",
AM1950="AKTIVCO DEFAUT GE &amp; POWER Cabinet","PASSIVE",
AM1950="AKTIVCO Coupure ENEO &amp; Baisse de tension","PASSIVE",
AM1950="Coupure ENEO &amp; Baisse de tension","PASSIVE",
AM1950="Defaut GE &amp; POWER Cabinet","PASSIVE",
AM1950="Sharing","PASSIVE",
AM1950="Sites strategiques &amp; DataCenter","PASSIVE",
AM1950="Exclu","Exclu",
AM1950="SAT","ACTIVE",
AM1950="SPARE-ISSUE","SPARE-ISSUE",
AM1950="Fiber CAmtel","ACTIVE",
AM1950="Fiber AOF","ACTIVE",
AM1950="Projet OCM (HUAWEI)","PLANNED WORKS",
AM1950="Projet OCM (NOKIA)","PLANNED WORKS",
AM1950="ACCESS-ISSUE","ACCESS-ISSUE",
AM1950="Projet OCM (ZTE, NOKIA, autres projets)","PLANNED WORKS",
AM1950="No root CAuse","No root cause",
AM1950="ODU HS","ACTIVE",
AM1950="IP &amp; VLAN","ACTIVE",
AM1950="Warehouse HUAWEI","SPARE-ISSUE",
AM1950="SPARE-HS","SPARE-ISSUE",
AM1950="Power Telco","ACTIVE", AM1950="no impacts","no impacts"
),"")</f>
        <v>Exclu</v>
      </c>
      <c r="AO1950" s="93" t="s">
        <v>5537</v>
      </c>
      <c r="AP1950" s="101" t="str">
        <f t="shared" si="54"/>
        <v>CTR_005</v>
      </c>
      <c r="AR1950" s="17" t="s">
        <v>5537</v>
      </c>
      <c r="AS1950" s="7" t="s">
        <v>5537</v>
      </c>
      <c r="AT1950" s="6"/>
      <c r="AU1950" s="7"/>
      <c r="AV1950" s="3" t="s">
        <v>5537</v>
      </c>
      <c r="AW1950" s="18" t="s">
        <v>5537</v>
      </c>
      <c r="AX1950" s="18" t="s">
        <v>5537</v>
      </c>
      <c r="AY1950" s="18" t="s">
        <v>5537</v>
      </c>
      <c r="AZ1950" s="18" t="s">
        <v>5537</v>
      </c>
      <c r="BA1950" s="18" t="s">
        <v>5537</v>
      </c>
      <c r="BB1950" s="18" t="s">
        <v>5537</v>
      </c>
      <c r="BC1950" s="18" t="s">
        <v>5537</v>
      </c>
      <c r="BD1950" s="18" t="s">
        <v>5537</v>
      </c>
      <c r="BE1950" s="18" t="s">
        <v>5537</v>
      </c>
      <c r="BF1950" s="18" t="s">
        <v>5537</v>
      </c>
      <c r="BG1950" s="18" t="s">
        <v>5537</v>
      </c>
      <c r="BH1950" s="18" t="s">
        <v>5537</v>
      </c>
      <c r="BI1950" s="9" t="s">
        <v>5537</v>
      </c>
      <c r="BJ1950" s="14"/>
      <c r="BK1950" s="14" t="s">
        <v>5537</v>
      </c>
      <c r="BL1950" s="14" t="str">
        <f>_xlfn.XLOOKUP(B1950,'[4]cell downs 18042026 17h'!$B:$B,'[4]cell downs 18042026 17h'!$B:$B,"")</f>
        <v/>
      </c>
      <c r="BM1950" s="14" t="str">
        <f>_xlfn.XLOOKUP(B1950,'[5]Cells Huawei 19042026 15h'!$B:$B,'[5]Cells Huawei 19042026 15h'!$B:$B,"")</f>
        <v/>
      </c>
      <c r="BN1950" s="9" t="str">
        <f>_xlfn.XLOOKUP(B1950,'[6]cells down 19042026 9H40'!$B:$B,'[6]cells down 19042026 9H40'!$B:$B,"")</f>
        <v/>
      </c>
      <c r="BO1950" s="9" t="s">
        <v>5101</v>
      </c>
      <c r="BP1950" s="9" t="s">
        <v>154</v>
      </c>
      <c r="BQ1950" s="115"/>
    </row>
    <row r="1951" spans="1:69" s="9" customFormat="1" x14ac:dyDescent="0.3">
      <c r="A1951" s="1" t="s">
        <v>4762</v>
      </c>
      <c r="B1951" s="8" t="s">
        <v>4763</v>
      </c>
      <c r="C1951" s="3" t="str">
        <f>_xlfn.XLOOKUP(B1951,'[1]daily break down'!$D:$D,'[1]daily break down'!$E:$E,"")</f>
        <v>Douala</v>
      </c>
      <c r="D1951" s="1" t="s">
        <v>11</v>
      </c>
      <c r="E1951" s="1" t="s">
        <v>12</v>
      </c>
      <c r="F1951" s="3" t="s">
        <v>31</v>
      </c>
      <c r="G1951" s="1" t="s">
        <v>32</v>
      </c>
      <c r="H1951" s="34" t="str">
        <f>_xlfn.XLOOKUP(B1951,[2]CALCULATION!$B:$B,[2]CALCULATION!$H:$H,"")</f>
        <v>ZTE</v>
      </c>
      <c r="I1951" s="28">
        <v>0</v>
      </c>
      <c r="J1951" s="28">
        <v>0</v>
      </c>
      <c r="K1951" s="28">
        <v>0</v>
      </c>
      <c r="L1951" s="28">
        <v>0</v>
      </c>
      <c r="M1951" s="28">
        <v>0</v>
      </c>
      <c r="N1951" s="28">
        <v>0</v>
      </c>
      <c r="O1951" s="28">
        <v>0</v>
      </c>
      <c r="P1951" s="28">
        <v>0</v>
      </c>
      <c r="Q1951" s="28">
        <v>0</v>
      </c>
      <c r="R1951" s="28">
        <v>0</v>
      </c>
      <c r="S1951" s="94">
        <v>0</v>
      </c>
      <c r="T1951" s="94">
        <f>_xlfn.XLOOKUP(B1951,'[3]Nur des jours'!$B:$B,'[3]Nur des jours'!$U:$U,"")</f>
        <v>0</v>
      </c>
      <c r="U1951" s="94">
        <v>0</v>
      </c>
      <c r="V1951" s="94">
        <v>0</v>
      </c>
      <c r="W1951" s="94">
        <v>0</v>
      </c>
      <c r="X1951" s="94">
        <v>0</v>
      </c>
      <c r="Y1951" s="94">
        <v>0</v>
      </c>
      <c r="Z1951" s="94">
        <v>0</v>
      </c>
      <c r="AA1951" s="94">
        <v>0</v>
      </c>
      <c r="AB1951" s="94">
        <v>0</v>
      </c>
      <c r="AC1951" s="94">
        <f>_xlfn.XLOOKUP(B1951,'[3]Nur des jours'!$B:$B,'[3]Nur des jours'!$N:$N,"")</f>
        <v>0</v>
      </c>
      <c r="AD1951" s="94">
        <v>0</v>
      </c>
      <c r="AE1951" s="94">
        <v>0</v>
      </c>
      <c r="AF1951" s="94">
        <v>0</v>
      </c>
      <c r="AG1951" s="94">
        <v>0</v>
      </c>
      <c r="AH1951" s="94">
        <v>0</v>
      </c>
      <c r="AI1951" s="49" t="s">
        <v>5559</v>
      </c>
      <c r="AJ1951" s="49"/>
      <c r="AK1951" s="48" t="str" cm="1">
        <f t="array" ref="AK1951">IFERROR(_xlfn.IFS(
AM1951="MPR ISSUE","PDH",
AM1951="BSS Hardware Issue","BSS",
AM1951="Sites strategiques, MLL, Pylone, etc.","ENVTECH",
AM1951="AKTIVCO DEFAUT GE &amp; POWER Cabinet","AKTIVCO",
AM1951="AKTIVCO Coupure ENEO &amp; Baisse de tension","AKTIVCO GRID ONLY",
AM1951="Coupure ENEO &amp; Baisse de tension","IHS GRID ONLY",
AM1951="Defaut GE &amp; POWER Cabinet","IHS",
AM1951="Sharing","Partners",
AM1951="Sites strategiques &amp; DataCenter","SST &amp; DC",
AM1951="Exclu","Exclu",
AM1951="SAT","SAT",
AM1951="SPARE-ISSUE","SPARE-ISSUE",
AM1951="Fiber CAmtel","TRANS_FO_CAMTEL",
AM1951="Fiber AOF","Fiber AOF",
AM1951="Projet OCM (HUAWEI)","TRAVAUX-HUAWEI",
AM1951="Projet OCM (NOKIA)","TRAVAUX-NOKIA",
AM1951="ACCESS-ISSUE","ACCESS-ISSUE",
AM1951="Projet OCM (ZTE, NOKIA, autres projets)","TRAVAUX OCM",
AM1951="No root CAuse","No root cause",
AM1951="ODU HS","PDH",
AM1951="IP &amp; VLAN","PDH",
AM1951="Warehouse HUAWEI","SPARE-ISSUE",
AM1951="SPARE-HS","SPARE-ISSUE",
AM1951="Power Telco","BSS",AM1951="no impacts","no impacts"
),"")</f>
        <v>no impacts</v>
      </c>
      <c r="AL1951" s="48" t="str" cm="1">
        <f t="array" ref="AL1951">IFERROR(_xlfn.IFS(
AM1951="MPR ISSUE","TX ISSUE",
AM1951="BSS Hardware Issue","RAN ISSUE",
AM1951="Sites strategiques, MLL, Pylone, etc.","ENVTECH",
AM1951="AKTIVCO DEFAUT GE &amp; POWER Cabinet","POWER ISSUE",
AM1951="AKTIVCO Coupure ENEO &amp; Baisse de tension","POWER ISSUE",
AM1951="Coupure ENEO &amp; Baisse de tension","POWER ISSUE",
AM1951="Defaut GE &amp; POWER Cabinet","POWER ISSUE",
AM1951="Sharing","POWER ISSUE",
AM1951="Sites strategiques &amp; DataCenter","POWER ISSUE",
AM1951="Exclu","Exclu",
AM1951="SAT","TX ISSUE",
AM1951="SPARE-ISSUE","SPARE-ISSUE",
AM1951="Fiber CAmtel","TX ISSUE",
AM1951="Fiber AOF","TX ISSUE",
AM1951="Projet OCM (HUAWEI)","TRAVAUX-HUAWEI",
AM1951="Projet OCM (NOKIA)","TRAVAUX -NOKIA",
AM1951="ACCESS-ISSUE","ACCESS-ISSUE",
AM1951="Projet OCM (ZTE, NOKIA, autres projets)","TRAVAUX OCM",
AM1951="No root CAuse","No root cause",
AM1951="ODU HS","TX ISSUE",
AM1951="IP &amp; VLAN","TX ISSUE",
AM1951="Warehouse HUAWEI","SPARE-ISSUE",
AM1951="SPARE-HS","SPARE-ISSUE",
AM1951="Power Telco","RAN ISSUE",AM1951="no impacts","no impacts"
),"")</f>
        <v>no impacts</v>
      </c>
      <c r="AM1951" s="67" t="s">
        <v>5605</v>
      </c>
      <c r="AN1951" s="48" t="str" cm="1">
        <f t="array" ref="AN1951">IFERROR(_xlfn.IFS(
AM1951="MPR ISSUE","ACTIVE",
AM1951="BSS Hardware Issue","ACTIVE",
AM1951="Sites strategiques, MLL, Pylone, etc.","PASSIVE",
AM1951="AKTIVCO DEFAUT GE &amp; POWER Cabinet","PASSIVE",
AM1951="AKTIVCO Coupure ENEO &amp; Baisse de tension","PASSIVE",
AM1951="Coupure ENEO &amp; Baisse de tension","PASSIVE",
AM1951="Defaut GE &amp; POWER Cabinet","PASSIVE",
AM1951="Sharing","PASSIVE",
AM1951="Sites strategiques &amp; DataCenter","PASSIVE",
AM1951="Exclu","Exclu",
AM1951="SAT","ACTIVE",
AM1951="SPARE-ISSUE","SPARE-ISSUE",
AM1951="Fiber CAmtel","ACTIVE",
AM1951="Fiber AOF","ACTIVE",
AM1951="Projet OCM (HUAWEI)","PLANNED WORKS",
AM1951="Projet OCM (NOKIA)","PLANNED WORKS",
AM1951="ACCESS-ISSUE","ACCESS-ISSUE",
AM1951="Projet OCM (ZTE, NOKIA, autres projets)","PLANNED WORKS",
AM1951="No root CAuse","No root cause",
AM1951="ODU HS","ACTIVE",
AM1951="IP &amp; VLAN","ACTIVE",
AM1951="Warehouse HUAWEI","SPARE-ISSUE",
AM1951="SPARE-HS","SPARE-ISSUE",
AM1951="Power Telco","ACTIVE", AM1951="no impacts","no impacts"
),"")</f>
        <v>no impacts</v>
      </c>
      <c r="AO1951" s="93" t="s">
        <v>5537</v>
      </c>
      <c r="AP1951" s="101" t="str">
        <f t="shared" si="54"/>
        <v>LIT_300</v>
      </c>
      <c r="AR1951" s="17" t="s">
        <v>5537</v>
      </c>
      <c r="AS1951" s="7" t="s">
        <v>5537</v>
      </c>
      <c r="AT1951" s="6"/>
      <c r="AU1951" s="7"/>
      <c r="AV1951" s="3" t="s">
        <v>5537</v>
      </c>
      <c r="AW1951" s="18" t="s">
        <v>5537</v>
      </c>
      <c r="AX1951" s="18" t="s">
        <v>5537</v>
      </c>
      <c r="AY1951" s="18" t="s">
        <v>5537</v>
      </c>
      <c r="AZ1951" s="18" t="s">
        <v>5537</v>
      </c>
      <c r="BA1951" s="18" t="s">
        <v>5537</v>
      </c>
      <c r="BB1951" s="18" t="s">
        <v>5537</v>
      </c>
      <c r="BC1951" s="18" t="s">
        <v>5537</v>
      </c>
      <c r="BD1951" s="18" t="s">
        <v>5537</v>
      </c>
      <c r="BE1951" s="18" t="s">
        <v>5537</v>
      </c>
      <c r="BF1951" s="18" t="s">
        <v>5537</v>
      </c>
      <c r="BG1951" s="18" t="s">
        <v>5537</v>
      </c>
      <c r="BH1951" s="18" t="s">
        <v>5537</v>
      </c>
      <c r="BI1951" s="9" t="s">
        <v>5537</v>
      </c>
      <c r="BJ1951" s="14"/>
      <c r="BK1951" s="14" t="s">
        <v>5537</v>
      </c>
      <c r="BL1951" s="14" t="str">
        <f>_xlfn.XLOOKUP(B1951,'[4]cell downs 18042026 17h'!$B:$B,'[4]cell downs 18042026 17h'!$B:$B,"")</f>
        <v/>
      </c>
      <c r="BM1951" s="14" t="str">
        <f>_xlfn.XLOOKUP(B1951,'[5]Cells Huawei 19042026 15h'!$B:$B,'[5]Cells Huawei 19042026 15h'!$B:$B,"")</f>
        <v/>
      </c>
      <c r="BN1951" s="9" t="str">
        <f>_xlfn.XLOOKUP(B1951,'[6]cells down 19042026 9H40'!$B:$B,'[6]cells down 19042026 9H40'!$B:$B,"")</f>
        <v/>
      </c>
      <c r="BO1951" s="9" t="s">
        <v>4763</v>
      </c>
      <c r="BP1951" s="9" t="s">
        <v>1713</v>
      </c>
      <c r="BQ1951" s="115"/>
    </row>
    <row r="1952" spans="1:69" s="9" customFormat="1" x14ac:dyDescent="0.3">
      <c r="A1952" s="1" t="s">
        <v>5136</v>
      </c>
      <c r="B1952" s="88" t="s">
        <v>5137</v>
      </c>
      <c r="C1952" s="3" t="str">
        <f>_xlfn.XLOOKUP(B1952,'[1]daily break down'!$D:$D,'[1]daily break down'!$E:$E,"")</f>
        <v>CENTRE</v>
      </c>
      <c r="D1952" s="1" t="s">
        <v>11</v>
      </c>
      <c r="E1952" s="1" t="s">
        <v>12</v>
      </c>
      <c r="F1952" s="3" t="s">
        <v>37</v>
      </c>
      <c r="G1952" s="1" t="s">
        <v>5136</v>
      </c>
      <c r="H1952" s="34" t="str">
        <f>_xlfn.XLOOKUP(B1952,[2]CALCULATION!$B:$B,[2]CALCULATION!$H:$H,"")</f>
        <v>ZTE</v>
      </c>
      <c r="I1952" s="28">
        <v>0</v>
      </c>
      <c r="J1952" s="28">
        <v>0</v>
      </c>
      <c r="K1952" s="28">
        <v>0</v>
      </c>
      <c r="L1952" s="28">
        <v>0</v>
      </c>
      <c r="M1952" s="28">
        <v>0</v>
      </c>
      <c r="N1952" s="28">
        <v>0</v>
      </c>
      <c r="O1952" s="28">
        <v>0</v>
      </c>
      <c r="P1952" s="28">
        <v>0</v>
      </c>
      <c r="Q1952" s="28">
        <v>0</v>
      </c>
      <c r="R1952" s="28">
        <v>0</v>
      </c>
      <c r="S1952" s="94">
        <v>0</v>
      </c>
      <c r="T1952" s="94">
        <f>_xlfn.XLOOKUP(B1952,'[3]Nur des jours'!$B:$B,'[3]Nur des jours'!$U:$U,"")</f>
        <v>0</v>
      </c>
      <c r="U1952" s="94">
        <v>0</v>
      </c>
      <c r="V1952" s="94">
        <v>0</v>
      </c>
      <c r="W1952" s="94">
        <v>0</v>
      </c>
      <c r="X1952" s="94">
        <v>0</v>
      </c>
      <c r="Y1952" s="94">
        <v>0</v>
      </c>
      <c r="Z1952" s="94">
        <v>0</v>
      </c>
      <c r="AA1952" s="94">
        <v>0</v>
      </c>
      <c r="AB1952" s="94">
        <v>0</v>
      </c>
      <c r="AC1952" s="94">
        <f>_xlfn.XLOOKUP(B1952,'[3]Nur des jours'!$B:$B,'[3]Nur des jours'!$N:$N,"")</f>
        <v>0</v>
      </c>
      <c r="AD1952" s="94">
        <v>0</v>
      </c>
      <c r="AE1952" s="94">
        <v>0</v>
      </c>
      <c r="AF1952" s="94">
        <v>0</v>
      </c>
      <c r="AG1952" s="94">
        <v>0</v>
      </c>
      <c r="AH1952" s="94">
        <v>0</v>
      </c>
      <c r="AI1952" s="49" t="s">
        <v>5559</v>
      </c>
      <c r="AJ1952" s="49"/>
      <c r="AK1952" s="48" t="str" cm="1">
        <f t="array" ref="AK1952">IFERROR(_xlfn.IFS(
AM1952="MPR ISSUE","PDH",
AM1952="BSS Hardware Issue","BSS",
AM1952="Sites strategiques, MLL, Pylone, etc.","ENVTECH",
AM1952="AKTIVCO DEFAUT GE &amp; POWER Cabinet","AKTIVCO",
AM1952="AKTIVCO Coupure ENEO &amp; Baisse de tension","AKTIVCO GRID ONLY",
AM1952="Coupure ENEO &amp; Baisse de tension","IHS GRID ONLY",
AM1952="Defaut GE &amp; POWER Cabinet","IHS",
AM1952="Sharing","Partners",
AM1952="Sites strategiques &amp; DataCenter","SST &amp; DC",
AM1952="Exclu","Exclu",
AM1952="SAT","SAT",
AM1952="SPARE-ISSUE","SPARE-ISSUE",
AM1952="Fiber CAmtel","TRANS_FO_CAMTEL",
AM1952="Fiber AOF","Fiber AOF",
AM1952="Projet OCM (HUAWEI)","TRAVAUX-HUAWEI",
AM1952="Projet OCM (NOKIA)","TRAVAUX-NOKIA",
AM1952="ACCESS-ISSUE","ACCESS-ISSUE",
AM1952="Projet OCM (ZTE, NOKIA, autres projets)","TRAVAUX OCM",
AM1952="No root CAuse","No root cause",
AM1952="ODU HS","PDH",
AM1952="IP &amp; VLAN","PDH",
AM1952="Warehouse HUAWEI","SPARE-ISSUE",
AM1952="SPARE-HS","SPARE-ISSUE",
AM1952="Power Telco","BSS",AM1952="no impacts","no impacts"
),"")</f>
        <v>no impacts</v>
      </c>
      <c r="AL1952" s="48" t="str" cm="1">
        <f t="array" ref="AL1952">IFERROR(_xlfn.IFS(
AM1952="MPR ISSUE","TX ISSUE",
AM1952="BSS Hardware Issue","RAN ISSUE",
AM1952="Sites strategiques, MLL, Pylone, etc.","ENVTECH",
AM1952="AKTIVCO DEFAUT GE &amp; POWER Cabinet","POWER ISSUE",
AM1952="AKTIVCO Coupure ENEO &amp; Baisse de tension","POWER ISSUE",
AM1952="Coupure ENEO &amp; Baisse de tension","POWER ISSUE",
AM1952="Defaut GE &amp; POWER Cabinet","POWER ISSUE",
AM1952="Sharing","POWER ISSUE",
AM1952="Sites strategiques &amp; DataCenter","POWER ISSUE",
AM1952="Exclu","Exclu",
AM1952="SAT","TX ISSUE",
AM1952="SPARE-ISSUE","SPARE-ISSUE",
AM1952="Fiber CAmtel","TX ISSUE",
AM1952="Fiber AOF","TX ISSUE",
AM1952="Projet OCM (HUAWEI)","TRAVAUX-HUAWEI",
AM1952="Projet OCM (NOKIA)","TRAVAUX -NOKIA",
AM1952="ACCESS-ISSUE","ACCESS-ISSUE",
AM1952="Projet OCM (ZTE, NOKIA, autres projets)","TRAVAUX OCM",
AM1952="No root CAuse","No root cause",
AM1952="ODU HS","TX ISSUE",
AM1952="IP &amp; VLAN","TX ISSUE",
AM1952="Warehouse HUAWEI","SPARE-ISSUE",
AM1952="SPARE-HS","SPARE-ISSUE",
AM1952="Power Telco","RAN ISSUE",AM1952="no impacts","no impacts"
),"")</f>
        <v>no impacts</v>
      </c>
      <c r="AM1952" s="67" t="s">
        <v>5605</v>
      </c>
      <c r="AN1952" s="48" t="str" cm="1">
        <f t="array" ref="AN1952">IFERROR(_xlfn.IFS(
AM1952="MPR ISSUE","ACTIVE",
AM1952="BSS Hardware Issue","ACTIVE",
AM1952="Sites strategiques, MLL, Pylone, etc.","PASSIVE",
AM1952="AKTIVCO DEFAUT GE &amp; POWER Cabinet","PASSIVE",
AM1952="AKTIVCO Coupure ENEO &amp; Baisse de tension","PASSIVE",
AM1952="Coupure ENEO &amp; Baisse de tension","PASSIVE",
AM1952="Defaut GE &amp; POWER Cabinet","PASSIVE",
AM1952="Sharing","PASSIVE",
AM1952="Sites strategiques &amp; DataCenter","PASSIVE",
AM1952="Exclu","Exclu",
AM1952="SAT","ACTIVE",
AM1952="SPARE-ISSUE","SPARE-ISSUE",
AM1952="Fiber CAmtel","ACTIVE",
AM1952="Fiber AOF","ACTIVE",
AM1952="Projet OCM (HUAWEI)","PLANNED WORKS",
AM1952="Projet OCM (NOKIA)","PLANNED WORKS",
AM1952="ACCESS-ISSUE","ACCESS-ISSUE",
AM1952="Projet OCM (ZTE, NOKIA, autres projets)","PLANNED WORKS",
AM1952="No root CAuse","No root cause",
AM1952="ODU HS","ACTIVE",
AM1952="IP &amp; VLAN","ACTIVE",
AM1952="Warehouse HUAWEI","SPARE-ISSUE",
AM1952="SPARE-HS","SPARE-ISSUE",
AM1952="Power Telco","ACTIVE", AM1952="no impacts","no impacts"
),"")</f>
        <v>no impacts</v>
      </c>
      <c r="AO1952" s="93" t="s">
        <v>5915</v>
      </c>
      <c r="AP1952" s="101" t="str">
        <f t="shared" si="54"/>
        <v>CTR_115</v>
      </c>
      <c r="AR1952" s="17" t="s">
        <v>5537</v>
      </c>
      <c r="AS1952" s="7" t="s">
        <v>5537</v>
      </c>
      <c r="AT1952" s="6"/>
      <c r="AU1952" s="7"/>
      <c r="AV1952" s="3" t="s">
        <v>5537</v>
      </c>
      <c r="AW1952" s="18" t="s">
        <v>5537</v>
      </c>
      <c r="AX1952" s="18" t="s">
        <v>5537</v>
      </c>
      <c r="AY1952" s="18" t="s">
        <v>5537</v>
      </c>
      <c r="AZ1952" s="18" t="s">
        <v>5537</v>
      </c>
      <c r="BA1952" s="18" t="s">
        <v>5537</v>
      </c>
      <c r="BB1952" s="18" t="s">
        <v>5537</v>
      </c>
      <c r="BC1952" s="18" t="s">
        <v>5537</v>
      </c>
      <c r="BD1952" s="18" t="s">
        <v>5537</v>
      </c>
      <c r="BE1952" s="18" t="s">
        <v>5537</v>
      </c>
      <c r="BF1952" s="18" t="s">
        <v>5537</v>
      </c>
      <c r="BG1952" s="18" t="s">
        <v>5915</v>
      </c>
      <c r="BH1952" s="18" t="s">
        <v>5537</v>
      </c>
      <c r="BI1952" s="9" t="s">
        <v>5537</v>
      </c>
      <c r="BJ1952" s="14"/>
      <c r="BK1952" s="14" t="s">
        <v>5537</v>
      </c>
      <c r="BL1952" s="14" t="str">
        <f>_xlfn.XLOOKUP(B1952,'[4]cell downs 18042026 17h'!$B:$B,'[4]cell downs 18042026 17h'!$B:$B,"")</f>
        <v/>
      </c>
      <c r="BM1952" s="14" t="str">
        <f>_xlfn.XLOOKUP(B1952,'[5]Cells Huawei 19042026 15h'!$B:$B,'[5]Cells Huawei 19042026 15h'!$B:$B,"")</f>
        <v/>
      </c>
      <c r="BN1952" s="9" t="str">
        <f>_xlfn.XLOOKUP(B1952,'[6]cells down 19042026 9H40'!$B:$B,'[6]cells down 19042026 9H40'!$B:$B,"")</f>
        <v>CTR_115</v>
      </c>
      <c r="BO1952" s="9" t="s">
        <v>5137</v>
      </c>
      <c r="BP1952" s="9" t="s">
        <v>5537</v>
      </c>
      <c r="BQ1952" s="115"/>
    </row>
    <row r="1953" spans="1:69" s="9" customFormat="1" x14ac:dyDescent="0.3">
      <c r="A1953" s="1" t="s">
        <v>5151</v>
      </c>
      <c r="B1953" s="8" t="s">
        <v>5152</v>
      </c>
      <c r="C1953" s="3" t="str">
        <f>_xlfn.XLOOKUP(B1953,'[1]daily break down'!$D:$D,'[1]daily break down'!$E:$E,"")</f>
        <v>OUEST</v>
      </c>
      <c r="D1953" s="1" t="s">
        <v>11</v>
      </c>
      <c r="E1953" s="1" t="s">
        <v>12</v>
      </c>
      <c r="F1953" s="3" t="s">
        <v>102</v>
      </c>
      <c r="G1953" s="1" t="s">
        <v>1205</v>
      </c>
      <c r="H1953" s="32" t="str">
        <f>_xlfn.XLOOKUP(B1953,[2]CALCULATION!$B:$B,[2]CALCULATION!$H:$H,"")</f>
        <v>HUAWEI</v>
      </c>
      <c r="I1953" s="28">
        <v>0</v>
      </c>
      <c r="J1953" s="28">
        <v>0</v>
      </c>
      <c r="K1953" s="28">
        <v>0</v>
      </c>
      <c r="L1953" s="28">
        <v>0</v>
      </c>
      <c r="M1953" s="28">
        <v>0</v>
      </c>
      <c r="N1953" s="28">
        <v>0</v>
      </c>
      <c r="O1953" s="28">
        <v>0</v>
      </c>
      <c r="P1953" s="28">
        <v>0</v>
      </c>
      <c r="Q1953" s="28">
        <v>0</v>
      </c>
      <c r="R1953" s="28">
        <v>0</v>
      </c>
      <c r="S1953" s="94">
        <v>0</v>
      </c>
      <c r="T1953" s="94">
        <f>_xlfn.XLOOKUP(B1953,'[3]Nur des jours'!$B:$B,'[3]Nur des jours'!$U:$U,"")</f>
        <v>0</v>
      </c>
      <c r="U1953" s="94">
        <v>0</v>
      </c>
      <c r="V1953" s="94">
        <v>0</v>
      </c>
      <c r="W1953" s="94">
        <v>0</v>
      </c>
      <c r="X1953" s="94">
        <v>0</v>
      </c>
      <c r="Y1953" s="94">
        <v>0</v>
      </c>
      <c r="Z1953" s="94">
        <v>0</v>
      </c>
      <c r="AA1953" s="94">
        <v>0</v>
      </c>
      <c r="AB1953" s="94">
        <v>0</v>
      </c>
      <c r="AC1953" s="94">
        <f>_xlfn.XLOOKUP(B1953,'[3]Nur des jours'!$B:$B,'[3]Nur des jours'!$N:$N,"")</f>
        <v>0</v>
      </c>
      <c r="AD1953" s="94">
        <v>0</v>
      </c>
      <c r="AE1953" s="94">
        <v>0</v>
      </c>
      <c r="AF1953" s="94">
        <v>0</v>
      </c>
      <c r="AG1953" s="94">
        <v>0</v>
      </c>
      <c r="AH1953" s="94">
        <v>0</v>
      </c>
      <c r="AI1953" s="49" t="s">
        <v>5559</v>
      </c>
      <c r="AJ1953" s="49"/>
      <c r="AK1953" s="48" t="str" cm="1">
        <f t="array" ref="AK1953">IFERROR(_xlfn.IFS(
AM1953="MPR ISSUE","PDH",
AM1953="BSS Hardware Issue","BSS",
AM1953="Sites strategiques, MLL, Pylone, etc.","ENVTECH",
AM1953="AKTIVCO DEFAUT GE &amp; POWER Cabinet","AKTIVCO",
AM1953="AKTIVCO Coupure ENEO &amp; Baisse de tension","AKTIVCO GRID ONLY",
AM1953="Coupure ENEO &amp; Baisse de tension","IHS GRID ONLY",
AM1953="Defaut GE &amp; POWER Cabinet","IHS",
AM1953="Sharing","Partners",
AM1953="Sites strategiques &amp; DataCenter","SST &amp; DC",
AM1953="Exclu","Exclu",
AM1953="SAT","SAT",
AM1953="SPARE-ISSUE","SPARE-ISSUE",
AM1953="Fiber CAmtel","TRANS_FO_CAMTEL",
AM1953="Fiber AOF","Fiber AOF",
AM1953="Projet OCM (HUAWEI)","TRAVAUX-HUAWEI",
AM1953="Projet OCM (NOKIA)","TRAVAUX-NOKIA",
AM1953="ACCESS-ISSUE","ACCESS-ISSUE",
AM1953="Projet OCM (ZTE, NOKIA, autres projets)","TRAVAUX OCM",
AM1953="No root CAuse","No root cause",
AM1953="ODU HS","PDH",
AM1953="IP &amp; VLAN","PDH",
AM1953="Warehouse HUAWEI","SPARE-ISSUE",
AM1953="SPARE-HS","SPARE-ISSUE",
AM1953="Power Telco","BSS",AM1953="no impacts","no impacts"
),"")</f>
        <v>no impacts</v>
      </c>
      <c r="AL1953" s="48" t="str" cm="1">
        <f t="array" ref="AL1953">IFERROR(_xlfn.IFS(
AM1953="MPR ISSUE","TX ISSUE",
AM1953="BSS Hardware Issue","RAN ISSUE",
AM1953="Sites strategiques, MLL, Pylone, etc.","ENVTECH",
AM1953="AKTIVCO DEFAUT GE &amp; POWER Cabinet","POWER ISSUE",
AM1953="AKTIVCO Coupure ENEO &amp; Baisse de tension","POWER ISSUE",
AM1953="Coupure ENEO &amp; Baisse de tension","POWER ISSUE",
AM1953="Defaut GE &amp; POWER Cabinet","POWER ISSUE",
AM1953="Sharing","POWER ISSUE",
AM1953="Sites strategiques &amp; DataCenter","POWER ISSUE",
AM1953="Exclu","Exclu",
AM1953="SAT","TX ISSUE",
AM1953="SPARE-ISSUE","SPARE-ISSUE",
AM1953="Fiber CAmtel","TX ISSUE",
AM1953="Fiber AOF","TX ISSUE",
AM1953="Projet OCM (HUAWEI)","TRAVAUX-HUAWEI",
AM1953="Projet OCM (NOKIA)","TRAVAUX -NOKIA",
AM1953="ACCESS-ISSUE","ACCESS-ISSUE",
AM1953="Projet OCM (ZTE, NOKIA, autres projets)","TRAVAUX OCM",
AM1953="No root CAuse","No root cause",
AM1953="ODU HS","TX ISSUE",
AM1953="IP &amp; VLAN","TX ISSUE",
AM1953="Warehouse HUAWEI","SPARE-ISSUE",
AM1953="SPARE-HS","SPARE-ISSUE",
AM1953="Power Telco","RAN ISSUE",AM1953="no impacts","no impacts"
),"")</f>
        <v>no impacts</v>
      </c>
      <c r="AM1953" s="67" t="s">
        <v>5605</v>
      </c>
      <c r="AN1953" s="48" t="str" cm="1">
        <f t="array" ref="AN1953">IFERROR(_xlfn.IFS(
AM1953="MPR ISSUE","ACTIVE",
AM1953="BSS Hardware Issue","ACTIVE",
AM1953="Sites strategiques, MLL, Pylone, etc.","PASSIVE",
AM1953="AKTIVCO DEFAUT GE &amp; POWER Cabinet","PASSIVE",
AM1953="AKTIVCO Coupure ENEO &amp; Baisse de tension","PASSIVE",
AM1953="Coupure ENEO &amp; Baisse de tension","PASSIVE",
AM1953="Defaut GE &amp; POWER Cabinet","PASSIVE",
AM1953="Sharing","PASSIVE",
AM1953="Sites strategiques &amp; DataCenter","PASSIVE",
AM1953="Exclu","Exclu",
AM1953="SAT","ACTIVE",
AM1953="SPARE-ISSUE","SPARE-ISSUE",
AM1953="Fiber CAmtel","ACTIVE",
AM1953="Fiber AOF","ACTIVE",
AM1953="Projet OCM (HUAWEI)","PLANNED WORKS",
AM1953="Projet OCM (NOKIA)","PLANNED WORKS",
AM1953="ACCESS-ISSUE","ACCESS-ISSUE",
AM1953="Projet OCM (ZTE, NOKIA, autres projets)","PLANNED WORKS",
AM1953="No root CAuse","No root cause",
AM1953="ODU HS","ACTIVE",
AM1953="IP &amp; VLAN","ACTIVE",
AM1953="Warehouse HUAWEI","SPARE-ISSUE",
AM1953="SPARE-HS","SPARE-ISSUE",
AM1953="Power Telco","ACTIVE", AM1953="no impacts","no impacts"
),"")</f>
        <v>no impacts</v>
      </c>
      <c r="AO1953" s="93" t="s">
        <v>5537</v>
      </c>
      <c r="AP1953" s="101" t="str">
        <f t="shared" si="54"/>
        <v>OST_301</v>
      </c>
      <c r="AR1953" s="17" t="s">
        <v>5537</v>
      </c>
      <c r="AS1953" s="7" t="s">
        <v>5537</v>
      </c>
      <c r="AT1953" s="6"/>
      <c r="AU1953" s="7"/>
      <c r="AV1953" s="3" t="s">
        <v>5537</v>
      </c>
      <c r="AW1953" s="18" t="s">
        <v>5537</v>
      </c>
      <c r="AX1953" s="18" t="s">
        <v>5537</v>
      </c>
      <c r="AY1953" s="18" t="s">
        <v>5537</v>
      </c>
      <c r="AZ1953" s="18" t="s">
        <v>5537</v>
      </c>
      <c r="BA1953" s="18" t="s">
        <v>5537</v>
      </c>
      <c r="BB1953" s="18" t="s">
        <v>5537</v>
      </c>
      <c r="BC1953" s="18" t="s">
        <v>5537</v>
      </c>
      <c r="BD1953" s="18" t="s">
        <v>5537</v>
      </c>
      <c r="BE1953" s="18" t="s">
        <v>5537</v>
      </c>
      <c r="BF1953" s="18" t="s">
        <v>5537</v>
      </c>
      <c r="BG1953" s="18" t="s">
        <v>5537</v>
      </c>
      <c r="BH1953" s="18" t="s">
        <v>5537</v>
      </c>
      <c r="BI1953" s="9" t="s">
        <v>5537</v>
      </c>
      <c r="BJ1953" s="14"/>
      <c r="BK1953" s="14" t="s">
        <v>5537</v>
      </c>
      <c r="BL1953" s="14" t="str">
        <f>_xlfn.XLOOKUP(B1953,'[4]cell downs 18042026 17h'!$B:$B,'[4]cell downs 18042026 17h'!$B:$B,"")</f>
        <v/>
      </c>
      <c r="BM1953" s="14" t="str">
        <f>_xlfn.XLOOKUP(B1953,'[5]Cells Huawei 19042026 15h'!$B:$B,'[5]Cells Huawei 19042026 15h'!$B:$B,"")</f>
        <v/>
      </c>
      <c r="BN1953" s="9" t="str">
        <f>_xlfn.XLOOKUP(B1953,'[6]cells down 19042026 9H40'!$B:$B,'[6]cells down 19042026 9H40'!$B:$B,"")</f>
        <v/>
      </c>
      <c r="BO1953" s="9" t="s">
        <v>5152</v>
      </c>
      <c r="BP1953" s="9" t="s">
        <v>5537</v>
      </c>
      <c r="BQ1953" s="115"/>
    </row>
    <row r="1954" spans="1:69" s="9" customFormat="1" x14ac:dyDescent="0.3">
      <c r="A1954" s="1" t="s">
        <v>4483</v>
      </c>
      <c r="B1954" s="1" t="s">
        <v>4484</v>
      </c>
      <c r="C1954" s="3" t="str">
        <f>_xlfn.XLOOKUP(B1954,'[1]daily break down'!$D:$D,'[1]daily break down'!$E:$E,"")</f>
        <v>OUEST</v>
      </c>
      <c r="D1954" s="1" t="s">
        <v>11</v>
      </c>
      <c r="E1954" s="1" t="s">
        <v>12</v>
      </c>
      <c r="F1954" s="3" t="s">
        <v>102</v>
      </c>
      <c r="G1954" s="1" t="s">
        <v>4482</v>
      </c>
      <c r="H1954" s="32" t="str">
        <f>_xlfn.XLOOKUP(B1954,[2]CALCULATION!$B:$B,[2]CALCULATION!$H:$H,"")</f>
        <v>HUAWEI</v>
      </c>
      <c r="I1954" s="28">
        <v>0</v>
      </c>
      <c r="J1954" s="28">
        <v>0</v>
      </c>
      <c r="K1954" s="28">
        <v>0</v>
      </c>
      <c r="L1954" s="28">
        <v>0</v>
      </c>
      <c r="M1954" s="28">
        <v>0</v>
      </c>
      <c r="N1954" s="28">
        <v>0</v>
      </c>
      <c r="O1954" s="28">
        <v>0</v>
      </c>
      <c r="P1954" s="28">
        <v>0</v>
      </c>
      <c r="Q1954" s="28">
        <v>0</v>
      </c>
      <c r="R1954" s="28">
        <v>0</v>
      </c>
      <c r="S1954" s="94">
        <v>0</v>
      </c>
      <c r="T1954" s="94">
        <f>_xlfn.XLOOKUP(B1954,'[3]Nur des jours'!$B:$B,'[3]Nur des jours'!$U:$U,"")</f>
        <v>0</v>
      </c>
      <c r="U1954" s="94">
        <v>0</v>
      </c>
      <c r="V1954" s="94">
        <v>0</v>
      </c>
      <c r="W1954" s="94">
        <v>0</v>
      </c>
      <c r="X1954" s="94">
        <v>0</v>
      </c>
      <c r="Y1954" s="94">
        <v>0</v>
      </c>
      <c r="Z1954" s="94">
        <v>0</v>
      </c>
      <c r="AA1954" s="94">
        <v>0</v>
      </c>
      <c r="AB1954" s="94">
        <v>0</v>
      </c>
      <c r="AC1954" s="94">
        <f>_xlfn.XLOOKUP(B1954,'[3]Nur des jours'!$B:$B,'[3]Nur des jours'!$N:$N,"")</f>
        <v>0</v>
      </c>
      <c r="AD1954" s="94">
        <v>0</v>
      </c>
      <c r="AE1954" s="94">
        <v>0</v>
      </c>
      <c r="AF1954" s="94">
        <v>0</v>
      </c>
      <c r="AG1954" s="94">
        <v>0</v>
      </c>
      <c r="AH1954" s="94">
        <v>0</v>
      </c>
      <c r="AI1954" s="49" t="s">
        <v>5559</v>
      </c>
      <c r="AJ1954" s="49"/>
      <c r="AK1954" s="48" t="str" cm="1">
        <f t="array" ref="AK1954">IFERROR(_xlfn.IFS(
AM1954="MPR ISSUE","PDH",
AM1954="BSS Hardware Issue","BSS",
AM1954="Sites strategiques, MLL, Pylone, etc.","ENVTECH",
AM1954="AKTIVCO DEFAUT GE &amp; POWER Cabinet","AKTIVCO",
AM1954="AKTIVCO Coupure ENEO &amp; Baisse de tension","AKTIVCO GRID ONLY",
AM1954="Coupure ENEO &amp; Baisse de tension","IHS GRID ONLY",
AM1954="Defaut GE &amp; POWER Cabinet","IHS",
AM1954="Sharing","Partners",
AM1954="Sites strategiques &amp; DataCenter","SST &amp; DC",
AM1954="Exclu","Exclu",
AM1954="SAT","SAT",
AM1954="SPARE-ISSUE","SPARE-ISSUE",
AM1954="Fiber CAmtel","TRANS_FO_CAMTEL",
AM1954="Fiber AOF","Fiber AOF",
AM1954="Projet OCM (HUAWEI)","TRAVAUX-HUAWEI",
AM1954="Projet OCM (NOKIA)","TRAVAUX-NOKIA",
AM1954="ACCESS-ISSUE","ACCESS-ISSUE",
AM1954="Projet OCM (ZTE, NOKIA, autres projets)","TRAVAUX OCM",
AM1954="No root CAuse","No root cause",
AM1954="ODU HS","PDH",
AM1954="IP &amp; VLAN","PDH",
AM1954="Warehouse HUAWEI","SPARE-ISSUE",
AM1954="SPARE-HS","SPARE-ISSUE",
AM1954="Power Telco","BSS",AM1954="no impacts","no impacts"
),"")</f>
        <v>no impacts</v>
      </c>
      <c r="AL1954" s="48" t="str" cm="1">
        <f t="array" ref="AL1954">IFERROR(_xlfn.IFS(
AM1954="MPR ISSUE","TX ISSUE",
AM1954="BSS Hardware Issue","RAN ISSUE",
AM1954="Sites strategiques, MLL, Pylone, etc.","ENVTECH",
AM1954="AKTIVCO DEFAUT GE &amp; POWER Cabinet","POWER ISSUE",
AM1954="AKTIVCO Coupure ENEO &amp; Baisse de tension","POWER ISSUE",
AM1954="Coupure ENEO &amp; Baisse de tension","POWER ISSUE",
AM1954="Defaut GE &amp; POWER Cabinet","POWER ISSUE",
AM1954="Sharing","POWER ISSUE",
AM1954="Sites strategiques &amp; DataCenter","POWER ISSUE",
AM1954="Exclu","Exclu",
AM1954="SAT","TX ISSUE",
AM1954="SPARE-ISSUE","SPARE-ISSUE",
AM1954="Fiber CAmtel","TX ISSUE",
AM1954="Fiber AOF","TX ISSUE",
AM1954="Projet OCM (HUAWEI)","TRAVAUX-HUAWEI",
AM1954="Projet OCM (NOKIA)","TRAVAUX -NOKIA",
AM1954="ACCESS-ISSUE","ACCESS-ISSUE",
AM1954="Projet OCM (ZTE, NOKIA, autres projets)","TRAVAUX OCM",
AM1954="No root CAuse","No root cause",
AM1954="ODU HS","TX ISSUE",
AM1954="IP &amp; VLAN","TX ISSUE",
AM1954="Warehouse HUAWEI","SPARE-ISSUE",
AM1954="SPARE-HS","SPARE-ISSUE",
AM1954="Power Telco","RAN ISSUE",AM1954="no impacts","no impacts"
),"")</f>
        <v>no impacts</v>
      </c>
      <c r="AM1954" s="67" t="s">
        <v>5605</v>
      </c>
      <c r="AN1954" s="48" t="str" cm="1">
        <f t="array" ref="AN1954">IFERROR(_xlfn.IFS(
AM1954="MPR ISSUE","ACTIVE",
AM1954="BSS Hardware Issue","ACTIVE",
AM1954="Sites strategiques, MLL, Pylone, etc.","PASSIVE",
AM1954="AKTIVCO DEFAUT GE &amp; POWER Cabinet","PASSIVE",
AM1954="AKTIVCO Coupure ENEO &amp; Baisse de tension","PASSIVE",
AM1954="Coupure ENEO &amp; Baisse de tension","PASSIVE",
AM1954="Defaut GE &amp; POWER Cabinet","PASSIVE",
AM1954="Sharing","PASSIVE",
AM1954="Sites strategiques &amp; DataCenter","PASSIVE",
AM1954="Exclu","Exclu",
AM1954="SAT","ACTIVE",
AM1954="SPARE-ISSUE","SPARE-ISSUE",
AM1954="Fiber CAmtel","ACTIVE",
AM1954="Fiber AOF","ACTIVE",
AM1954="Projet OCM (HUAWEI)","PLANNED WORKS",
AM1954="Projet OCM (NOKIA)","PLANNED WORKS",
AM1954="ACCESS-ISSUE","ACCESS-ISSUE",
AM1954="Projet OCM (ZTE, NOKIA, autres projets)","PLANNED WORKS",
AM1954="No root CAuse","No root cause",
AM1954="ODU HS","ACTIVE",
AM1954="IP &amp; VLAN","ACTIVE",
AM1954="Warehouse HUAWEI","SPARE-ISSUE",
AM1954="SPARE-HS","SPARE-ISSUE",
AM1954="Power Telco","ACTIVE", AM1954="no impacts","no impacts"
),"")</f>
        <v>no impacts</v>
      </c>
      <c r="AO1954" s="93" t="s">
        <v>5537</v>
      </c>
      <c r="AP1954" s="101" t="str">
        <f t="shared" si="54"/>
        <v>OST_221</v>
      </c>
      <c r="AR1954" s="17" t="s">
        <v>5537</v>
      </c>
      <c r="AS1954" s="7" t="s">
        <v>5537</v>
      </c>
      <c r="AT1954" s="6"/>
      <c r="AU1954" s="7"/>
      <c r="AV1954" s="3" t="s">
        <v>5537</v>
      </c>
      <c r="AW1954" s="18" t="s">
        <v>5537</v>
      </c>
      <c r="AX1954" s="18" t="s">
        <v>5537</v>
      </c>
      <c r="AY1954" s="18" t="s">
        <v>5537</v>
      </c>
      <c r="AZ1954" s="18" t="s">
        <v>5537</v>
      </c>
      <c r="BA1954" s="18" t="s">
        <v>5537</v>
      </c>
      <c r="BB1954" s="18" t="s">
        <v>5537</v>
      </c>
      <c r="BC1954" s="18" t="s">
        <v>5537</v>
      </c>
      <c r="BD1954" s="18" t="s">
        <v>5537</v>
      </c>
      <c r="BE1954" s="18" t="s">
        <v>5537</v>
      </c>
      <c r="BF1954" s="18" t="s">
        <v>5537</v>
      </c>
      <c r="BG1954" s="18" t="s">
        <v>5537</v>
      </c>
      <c r="BH1954" s="18" t="s">
        <v>5537</v>
      </c>
      <c r="BI1954" s="9" t="s">
        <v>5537</v>
      </c>
      <c r="BJ1954" s="14"/>
      <c r="BK1954" s="14" t="s">
        <v>5537</v>
      </c>
      <c r="BL1954" s="14" t="str">
        <f>_xlfn.XLOOKUP(B1954,'[4]cell downs 18042026 17h'!$B:$B,'[4]cell downs 18042026 17h'!$B:$B,"")</f>
        <v/>
      </c>
      <c r="BM1954" s="14" t="str">
        <f>_xlfn.XLOOKUP(B1954,'[5]Cells Huawei 19042026 15h'!$B:$B,'[5]Cells Huawei 19042026 15h'!$B:$B,"")</f>
        <v>OST_221</v>
      </c>
      <c r="BN1954" s="9" t="str">
        <f>_xlfn.XLOOKUP(B1954,'[6]cells down 19042026 9H40'!$B:$B,'[6]cells down 19042026 9H40'!$B:$B,"")</f>
        <v/>
      </c>
      <c r="BO1954" s="9" t="s">
        <v>4484</v>
      </c>
      <c r="BP1954" s="9" t="s">
        <v>5537</v>
      </c>
      <c r="BQ1954" s="115"/>
    </row>
    <row r="1955" spans="1:69" s="9" customFormat="1" x14ac:dyDescent="0.3">
      <c r="A1955" s="1" t="s">
        <v>4781</v>
      </c>
      <c r="B1955" s="8" t="s">
        <v>4782</v>
      </c>
      <c r="C1955" s="3" t="str">
        <f>_xlfn.XLOOKUP(B1955,'[1]daily break down'!$D:$D,'[1]daily break down'!$E:$E,"")</f>
        <v>OUEST</v>
      </c>
      <c r="D1955" s="1" t="s">
        <v>21</v>
      </c>
      <c r="E1955" s="1" t="s">
        <v>22</v>
      </c>
      <c r="F1955" s="3" t="s">
        <v>102</v>
      </c>
      <c r="G1955" s="1" t="s">
        <v>1475</v>
      </c>
      <c r="H1955" s="32" t="str">
        <f>_xlfn.XLOOKUP(B1955,[2]CALCULATION!$B:$B,[2]CALCULATION!$H:$H,"")</f>
        <v>Huawei</v>
      </c>
      <c r="I1955" s="28">
        <v>0</v>
      </c>
      <c r="J1955" s="28">
        <v>0</v>
      </c>
      <c r="K1955" s="28">
        <v>0</v>
      </c>
      <c r="L1955" s="28">
        <v>0</v>
      </c>
      <c r="M1955" s="28">
        <v>0</v>
      </c>
      <c r="N1955" s="28">
        <v>0</v>
      </c>
      <c r="O1955" s="28">
        <v>0</v>
      </c>
      <c r="P1955" s="28">
        <v>0</v>
      </c>
      <c r="Q1955" s="28">
        <v>0</v>
      </c>
      <c r="R1955" s="28">
        <v>0</v>
      </c>
      <c r="S1955" s="94">
        <v>0</v>
      </c>
      <c r="T1955" s="94">
        <f>_xlfn.XLOOKUP(B1955,'[3]Nur des jours'!$B:$B,'[3]Nur des jours'!$U:$U,"")</f>
        <v>0</v>
      </c>
      <c r="U1955" s="94">
        <v>0</v>
      </c>
      <c r="V1955" s="94">
        <v>0</v>
      </c>
      <c r="W1955" s="94">
        <v>0</v>
      </c>
      <c r="X1955" s="94">
        <v>0</v>
      </c>
      <c r="Y1955" s="94">
        <v>0</v>
      </c>
      <c r="Z1955" s="94">
        <v>0</v>
      </c>
      <c r="AA1955" s="94">
        <v>0</v>
      </c>
      <c r="AB1955" s="94">
        <v>0</v>
      </c>
      <c r="AC1955" s="94">
        <f>_xlfn.XLOOKUP(B1955,'[3]Nur des jours'!$B:$B,'[3]Nur des jours'!$N:$N,"")</f>
        <v>0</v>
      </c>
      <c r="AD1955" s="94">
        <v>0</v>
      </c>
      <c r="AE1955" s="94">
        <v>0</v>
      </c>
      <c r="AF1955" s="94">
        <v>0</v>
      </c>
      <c r="AG1955" s="94">
        <v>0</v>
      </c>
      <c r="AH1955" s="94">
        <v>0</v>
      </c>
      <c r="AI1955" s="49" t="s">
        <v>5559</v>
      </c>
      <c r="AJ1955" s="49"/>
      <c r="AK1955" s="48" t="str" cm="1">
        <f t="array" ref="AK1955">IFERROR(_xlfn.IFS(
AM1955="MPR ISSUE","PDH",
AM1955="BSS Hardware Issue","BSS",
AM1955="Sites strategiques, MLL, Pylone, etc.","ENVTECH",
AM1955="AKTIVCO DEFAUT GE &amp; POWER Cabinet","AKTIVCO",
AM1955="AKTIVCO Coupure ENEO &amp; Baisse de tension","AKTIVCO GRID ONLY",
AM1955="Coupure ENEO &amp; Baisse de tension","IHS GRID ONLY",
AM1955="Defaut GE &amp; POWER Cabinet","IHS",
AM1955="Sharing","Partners",
AM1955="Sites strategiques &amp; DataCenter","SST &amp; DC",
AM1955="Exclu","Exclu",
AM1955="SAT","SAT",
AM1955="SPARE-ISSUE","SPARE-ISSUE",
AM1955="Fiber CAmtel","TRANS_FO_CAMTEL",
AM1955="Fiber AOF","Fiber AOF",
AM1955="Projet OCM (HUAWEI)","TRAVAUX-HUAWEI",
AM1955="Projet OCM (NOKIA)","TRAVAUX-NOKIA",
AM1955="ACCESS-ISSUE","ACCESS-ISSUE",
AM1955="Projet OCM (ZTE, NOKIA, autres projets)","TRAVAUX OCM",
AM1955="No root CAuse","No root cause",
AM1955="ODU HS","PDH",
AM1955="IP &amp; VLAN","PDH",
AM1955="Warehouse HUAWEI","SPARE-ISSUE",
AM1955="SPARE-HS","SPARE-ISSUE",
AM1955="Power Telco","BSS",AM1955="no impacts","no impacts"
),"")</f>
        <v>no impacts</v>
      </c>
      <c r="AL1955" s="48" t="str" cm="1">
        <f t="array" ref="AL1955">IFERROR(_xlfn.IFS(
AM1955="MPR ISSUE","TX ISSUE",
AM1955="BSS Hardware Issue","RAN ISSUE",
AM1955="Sites strategiques, MLL, Pylone, etc.","ENVTECH",
AM1955="AKTIVCO DEFAUT GE &amp; POWER Cabinet","POWER ISSUE",
AM1955="AKTIVCO Coupure ENEO &amp; Baisse de tension","POWER ISSUE",
AM1955="Coupure ENEO &amp; Baisse de tension","POWER ISSUE",
AM1955="Defaut GE &amp; POWER Cabinet","POWER ISSUE",
AM1955="Sharing","POWER ISSUE",
AM1955="Sites strategiques &amp; DataCenter","POWER ISSUE",
AM1955="Exclu","Exclu",
AM1955="SAT","TX ISSUE",
AM1955="SPARE-ISSUE","SPARE-ISSUE",
AM1955="Fiber CAmtel","TX ISSUE",
AM1955="Fiber AOF","TX ISSUE",
AM1955="Projet OCM (HUAWEI)","TRAVAUX-HUAWEI",
AM1955="Projet OCM (NOKIA)","TRAVAUX -NOKIA",
AM1955="ACCESS-ISSUE","ACCESS-ISSUE",
AM1955="Projet OCM (ZTE, NOKIA, autres projets)","TRAVAUX OCM",
AM1955="No root CAuse","No root cause",
AM1955="ODU HS","TX ISSUE",
AM1955="IP &amp; VLAN","TX ISSUE",
AM1955="Warehouse HUAWEI","SPARE-ISSUE",
AM1955="SPARE-HS","SPARE-ISSUE",
AM1955="Power Telco","RAN ISSUE",AM1955="no impacts","no impacts"
),"")</f>
        <v>no impacts</v>
      </c>
      <c r="AM1955" s="67" t="s">
        <v>5605</v>
      </c>
      <c r="AN1955" s="48" t="str" cm="1">
        <f t="array" ref="AN1955">IFERROR(_xlfn.IFS(
AM1955="MPR ISSUE","ACTIVE",
AM1955="BSS Hardware Issue","ACTIVE",
AM1955="Sites strategiques, MLL, Pylone, etc.","PASSIVE",
AM1955="AKTIVCO DEFAUT GE &amp; POWER Cabinet","PASSIVE",
AM1955="AKTIVCO Coupure ENEO &amp; Baisse de tension","PASSIVE",
AM1955="Coupure ENEO &amp; Baisse de tension","PASSIVE",
AM1955="Defaut GE &amp; POWER Cabinet","PASSIVE",
AM1955="Sharing","PASSIVE",
AM1955="Sites strategiques &amp; DataCenter","PASSIVE",
AM1955="Exclu","Exclu",
AM1955="SAT","ACTIVE",
AM1955="SPARE-ISSUE","SPARE-ISSUE",
AM1955="Fiber CAmtel","ACTIVE",
AM1955="Fiber AOF","ACTIVE",
AM1955="Projet OCM (HUAWEI)","PLANNED WORKS",
AM1955="Projet OCM (NOKIA)","PLANNED WORKS",
AM1955="ACCESS-ISSUE","ACCESS-ISSUE",
AM1955="Projet OCM (ZTE, NOKIA, autres projets)","PLANNED WORKS",
AM1955="No root CAuse","No root cause",
AM1955="ODU HS","ACTIVE",
AM1955="IP &amp; VLAN","ACTIVE",
AM1955="Warehouse HUAWEI","SPARE-ISSUE",
AM1955="SPARE-HS","SPARE-ISSUE",
AM1955="Power Telco","ACTIVE", AM1955="no impacts","no impacts"
),"")</f>
        <v>no impacts</v>
      </c>
      <c r="AO1955" s="93" t="s">
        <v>5537</v>
      </c>
      <c r="AP1955" s="101" t="str">
        <f t="shared" si="54"/>
        <v>OST_276</v>
      </c>
      <c r="AR1955" s="17" t="s">
        <v>5537</v>
      </c>
      <c r="AS1955" s="7" t="s">
        <v>5537</v>
      </c>
      <c r="AT1955" s="6"/>
      <c r="AU1955" s="7"/>
      <c r="AV1955" s="3" t="s">
        <v>5537</v>
      </c>
      <c r="AW1955" s="18" t="s">
        <v>5537</v>
      </c>
      <c r="AX1955" s="18" t="s">
        <v>5537</v>
      </c>
      <c r="AY1955" s="18" t="s">
        <v>5537</v>
      </c>
      <c r="AZ1955" s="18" t="s">
        <v>5537</v>
      </c>
      <c r="BA1955" s="18" t="s">
        <v>5537</v>
      </c>
      <c r="BB1955" s="18" t="s">
        <v>5537</v>
      </c>
      <c r="BC1955" s="18" t="s">
        <v>5537</v>
      </c>
      <c r="BD1955" s="18" t="s">
        <v>5537</v>
      </c>
      <c r="BE1955" s="18" t="s">
        <v>5537</v>
      </c>
      <c r="BF1955" s="18" t="s">
        <v>5537</v>
      </c>
      <c r="BG1955" s="18" t="s">
        <v>5537</v>
      </c>
      <c r="BH1955" s="18" t="s">
        <v>5537</v>
      </c>
      <c r="BI1955" s="9" t="s">
        <v>5537</v>
      </c>
      <c r="BJ1955" s="14"/>
      <c r="BK1955" s="14" t="s">
        <v>5537</v>
      </c>
      <c r="BL1955" s="14" t="str">
        <f>_xlfn.XLOOKUP(B1955,'[4]cell downs 18042026 17h'!$B:$B,'[4]cell downs 18042026 17h'!$B:$B,"")</f>
        <v/>
      </c>
      <c r="BM1955" s="14" t="str">
        <f>_xlfn.XLOOKUP(B1955,'[5]Cells Huawei 19042026 15h'!$B:$B,'[5]Cells Huawei 19042026 15h'!$B:$B,"")</f>
        <v/>
      </c>
      <c r="BN1955" s="9" t="str">
        <f>_xlfn.XLOOKUP(B1955,'[6]cells down 19042026 9H40'!$B:$B,'[6]cells down 19042026 9H40'!$B:$B,"")</f>
        <v/>
      </c>
      <c r="BO1955" s="9" t="s">
        <v>5537</v>
      </c>
      <c r="BP1955" s="9" t="s">
        <v>594</v>
      </c>
      <c r="BQ1955" s="115"/>
    </row>
    <row r="1956" spans="1:69" s="9" customFormat="1" x14ac:dyDescent="0.3">
      <c r="A1956" s="1" t="s">
        <v>5129</v>
      </c>
      <c r="B1956" s="8" t="s">
        <v>5130</v>
      </c>
      <c r="C1956" s="3" t="str">
        <f>_xlfn.XLOOKUP(B1956,'[1]daily break down'!$D:$D,'[1]daily break down'!$E:$E,"")</f>
        <v>CENTRE</v>
      </c>
      <c r="D1956" s="1" t="s">
        <v>11</v>
      </c>
      <c r="E1956" s="1" t="s">
        <v>12</v>
      </c>
      <c r="F1956" s="3" t="s">
        <v>37</v>
      </c>
      <c r="G1956" s="1" t="s">
        <v>5129</v>
      </c>
      <c r="H1956" s="34" t="str">
        <f>_xlfn.XLOOKUP(B1956,[2]CALCULATION!$B:$B,[2]CALCULATION!$H:$H,"")</f>
        <v>ZTE</v>
      </c>
      <c r="I1956" s="28">
        <v>0</v>
      </c>
      <c r="J1956" s="28">
        <v>0</v>
      </c>
      <c r="K1956" s="28">
        <v>0</v>
      </c>
      <c r="L1956" s="28">
        <v>0</v>
      </c>
      <c r="M1956" s="28">
        <v>0</v>
      </c>
      <c r="N1956" s="28">
        <v>0</v>
      </c>
      <c r="O1956" s="28">
        <v>0</v>
      </c>
      <c r="P1956" s="28">
        <v>0</v>
      </c>
      <c r="Q1956" s="28">
        <v>0</v>
      </c>
      <c r="R1956" s="28">
        <v>0</v>
      </c>
      <c r="S1956" s="94">
        <v>0</v>
      </c>
      <c r="T1956" s="94">
        <f>_xlfn.XLOOKUP(B1956,'[3]Nur des jours'!$B:$B,'[3]Nur des jours'!$U:$U,"")</f>
        <v>0</v>
      </c>
      <c r="U1956" s="94">
        <v>0</v>
      </c>
      <c r="V1956" s="94">
        <v>0</v>
      </c>
      <c r="W1956" s="94">
        <v>0</v>
      </c>
      <c r="X1956" s="94">
        <v>0</v>
      </c>
      <c r="Y1956" s="94">
        <v>0</v>
      </c>
      <c r="Z1956" s="94">
        <v>0</v>
      </c>
      <c r="AA1956" s="94">
        <v>0</v>
      </c>
      <c r="AB1956" s="94">
        <v>0</v>
      </c>
      <c r="AC1956" s="94">
        <f>_xlfn.XLOOKUP(B1956,'[3]Nur des jours'!$B:$B,'[3]Nur des jours'!$N:$N,"")</f>
        <v>0</v>
      </c>
      <c r="AD1956" s="94">
        <v>0</v>
      </c>
      <c r="AE1956" s="94">
        <v>0</v>
      </c>
      <c r="AF1956" s="94">
        <v>0</v>
      </c>
      <c r="AG1956" s="94">
        <v>0</v>
      </c>
      <c r="AH1956" s="94">
        <v>0</v>
      </c>
      <c r="AI1956" s="49" t="s">
        <v>5559</v>
      </c>
      <c r="AJ1956" s="49"/>
      <c r="AK1956" s="48" t="str" cm="1">
        <f t="array" ref="AK1956">IFERROR(_xlfn.IFS(
AM1956="MPR ISSUE","PDH",
AM1956="BSS Hardware Issue","BSS",
AM1956="Sites strategiques, MLL, Pylone, etc.","ENVTECH",
AM1956="AKTIVCO DEFAUT GE &amp; POWER Cabinet","AKTIVCO",
AM1956="AKTIVCO Coupure ENEO &amp; Baisse de tension","AKTIVCO GRID ONLY",
AM1956="Coupure ENEO &amp; Baisse de tension","IHS GRID ONLY",
AM1956="Defaut GE &amp; POWER Cabinet","IHS",
AM1956="Sharing","Partners",
AM1956="Sites strategiques &amp; DataCenter","SST &amp; DC",
AM1956="Exclu","Exclu",
AM1956="SAT","SAT",
AM1956="SPARE-ISSUE","SPARE-ISSUE",
AM1956="Fiber CAmtel","TRANS_FO_CAMTEL",
AM1956="Fiber AOF","Fiber AOF",
AM1956="Projet OCM (HUAWEI)","TRAVAUX-HUAWEI",
AM1956="Projet OCM (NOKIA)","TRAVAUX-NOKIA",
AM1956="ACCESS-ISSUE","ACCESS-ISSUE",
AM1956="Projet OCM (ZTE, NOKIA, autres projets)","TRAVAUX OCM",
AM1956="No root CAuse","No root cause",
AM1956="ODU HS","PDH",
AM1956="IP &amp; VLAN","PDH",
AM1956="Warehouse HUAWEI","SPARE-ISSUE",
AM1956="SPARE-HS","SPARE-ISSUE",
AM1956="Power Telco","BSS",AM1956="no impacts","no impacts"
),"")</f>
        <v>no impacts</v>
      </c>
      <c r="AL1956" s="48" t="str" cm="1">
        <f t="array" ref="AL1956">IFERROR(_xlfn.IFS(
AM1956="MPR ISSUE","TX ISSUE",
AM1956="BSS Hardware Issue","RAN ISSUE",
AM1956="Sites strategiques, MLL, Pylone, etc.","ENVTECH",
AM1956="AKTIVCO DEFAUT GE &amp; POWER Cabinet","POWER ISSUE",
AM1956="AKTIVCO Coupure ENEO &amp; Baisse de tension","POWER ISSUE",
AM1956="Coupure ENEO &amp; Baisse de tension","POWER ISSUE",
AM1956="Defaut GE &amp; POWER Cabinet","POWER ISSUE",
AM1956="Sharing","POWER ISSUE",
AM1956="Sites strategiques &amp; DataCenter","POWER ISSUE",
AM1956="Exclu","Exclu",
AM1956="SAT","TX ISSUE",
AM1956="SPARE-ISSUE","SPARE-ISSUE",
AM1956="Fiber CAmtel","TX ISSUE",
AM1956="Fiber AOF","TX ISSUE",
AM1956="Projet OCM (HUAWEI)","TRAVAUX-HUAWEI",
AM1956="Projet OCM (NOKIA)","TRAVAUX -NOKIA",
AM1956="ACCESS-ISSUE","ACCESS-ISSUE",
AM1956="Projet OCM (ZTE, NOKIA, autres projets)","TRAVAUX OCM",
AM1956="No root CAuse","No root cause",
AM1956="ODU HS","TX ISSUE",
AM1956="IP &amp; VLAN","TX ISSUE",
AM1956="Warehouse HUAWEI","SPARE-ISSUE",
AM1956="SPARE-HS","SPARE-ISSUE",
AM1956="Power Telco","RAN ISSUE",AM1956="no impacts","no impacts"
),"")</f>
        <v>no impacts</v>
      </c>
      <c r="AM1956" s="67" t="s">
        <v>5605</v>
      </c>
      <c r="AN1956" s="48" t="str" cm="1">
        <f t="array" ref="AN1956">IFERROR(_xlfn.IFS(
AM1956="MPR ISSUE","ACTIVE",
AM1956="BSS Hardware Issue","ACTIVE",
AM1956="Sites strategiques, MLL, Pylone, etc.","PASSIVE",
AM1956="AKTIVCO DEFAUT GE &amp; POWER Cabinet","PASSIVE",
AM1956="AKTIVCO Coupure ENEO &amp; Baisse de tension","PASSIVE",
AM1956="Coupure ENEO &amp; Baisse de tension","PASSIVE",
AM1956="Defaut GE &amp; POWER Cabinet","PASSIVE",
AM1956="Sharing","PASSIVE",
AM1956="Sites strategiques &amp; DataCenter","PASSIVE",
AM1956="Exclu","Exclu",
AM1956="SAT","ACTIVE",
AM1956="SPARE-ISSUE","SPARE-ISSUE",
AM1956="Fiber CAmtel","ACTIVE",
AM1956="Fiber AOF","ACTIVE",
AM1956="Projet OCM (HUAWEI)","PLANNED WORKS",
AM1956="Projet OCM (NOKIA)","PLANNED WORKS",
AM1956="ACCESS-ISSUE","ACCESS-ISSUE",
AM1956="Projet OCM (ZTE, NOKIA, autres projets)","PLANNED WORKS",
AM1956="No root CAuse","No root cause",
AM1956="ODU HS","ACTIVE",
AM1956="IP &amp; VLAN","ACTIVE",
AM1956="Warehouse HUAWEI","SPARE-ISSUE",
AM1956="SPARE-HS","SPARE-ISSUE",
AM1956="Power Telco","ACTIVE", AM1956="no impacts","no impacts"
),"")</f>
        <v>no impacts</v>
      </c>
      <c r="AO1956" s="93" t="s">
        <v>5537</v>
      </c>
      <c r="AP1956" s="101" t="str">
        <f t="shared" si="54"/>
        <v>CTR_234</v>
      </c>
      <c r="AR1956" s="17" t="s">
        <v>5537</v>
      </c>
      <c r="AS1956" s="7" t="s">
        <v>5537</v>
      </c>
      <c r="AT1956" s="6"/>
      <c r="AU1956" s="7"/>
      <c r="AV1956" s="3" t="s">
        <v>5537</v>
      </c>
      <c r="AW1956" s="18" t="s">
        <v>5537</v>
      </c>
      <c r="AX1956" s="18" t="s">
        <v>5537</v>
      </c>
      <c r="AY1956" s="18" t="s">
        <v>5537</v>
      </c>
      <c r="AZ1956" s="18" t="s">
        <v>5537</v>
      </c>
      <c r="BA1956" s="18" t="s">
        <v>5537</v>
      </c>
      <c r="BB1956" s="18" t="s">
        <v>5537</v>
      </c>
      <c r="BC1956" s="18" t="s">
        <v>5537</v>
      </c>
      <c r="BD1956" s="18" t="s">
        <v>5537</v>
      </c>
      <c r="BE1956" s="18" t="s">
        <v>5537</v>
      </c>
      <c r="BF1956" s="18" t="s">
        <v>5537</v>
      </c>
      <c r="BG1956" s="18" t="s">
        <v>5537</v>
      </c>
      <c r="BH1956" s="18" t="s">
        <v>5537</v>
      </c>
      <c r="BI1956" s="9" t="s">
        <v>5537</v>
      </c>
      <c r="BJ1956" s="14"/>
      <c r="BK1956" s="14" t="s">
        <v>5537</v>
      </c>
      <c r="BL1956" s="14" t="str">
        <f>_xlfn.XLOOKUP(B1956,'[4]cell downs 18042026 17h'!$B:$B,'[4]cell downs 18042026 17h'!$B:$B,"")</f>
        <v/>
      </c>
      <c r="BM1956" s="14" t="str">
        <f>_xlfn.XLOOKUP(B1956,'[5]Cells Huawei 19042026 15h'!$B:$B,'[5]Cells Huawei 19042026 15h'!$B:$B,"")</f>
        <v/>
      </c>
      <c r="BN1956" s="9" t="str">
        <f>_xlfn.XLOOKUP(B1956,'[6]cells down 19042026 9H40'!$B:$B,'[6]cells down 19042026 9H40'!$B:$B,"")</f>
        <v/>
      </c>
      <c r="BO1956" s="9" t="s">
        <v>5537</v>
      </c>
      <c r="BP1956" s="9" t="s">
        <v>12</v>
      </c>
      <c r="BQ1956" s="115"/>
    </row>
    <row r="1957" spans="1:69" s="9" customFormat="1" ht="33.450000000000003" customHeight="1" x14ac:dyDescent="0.3">
      <c r="A1957" s="1" t="s">
        <v>2183</v>
      </c>
      <c r="B1957" s="8" t="s">
        <v>2184</v>
      </c>
      <c r="C1957" s="3" t="str">
        <f>_xlfn.XLOOKUP(B1957,'[1]daily break down'!$D:$D,'[1]daily break down'!$E:$E,"")</f>
        <v>SUD-OUEST</v>
      </c>
      <c r="D1957" s="1" t="s">
        <v>21</v>
      </c>
      <c r="E1957" s="1" t="s">
        <v>30</v>
      </c>
      <c r="F1957" s="3" t="s">
        <v>13</v>
      </c>
      <c r="G1957" s="1" t="s">
        <v>2183</v>
      </c>
      <c r="H1957" s="33" t="str">
        <f>_xlfn.XLOOKUP(B1957,[2]CALCULATION!$B:$B,[2]CALCULATION!$H:$H,"")</f>
        <v>NOKIA</v>
      </c>
      <c r="I1957" s="28">
        <v>0</v>
      </c>
      <c r="J1957" s="28">
        <v>0</v>
      </c>
      <c r="K1957" s="28">
        <v>0</v>
      </c>
      <c r="L1957" s="28">
        <v>0</v>
      </c>
      <c r="M1957" s="28">
        <v>0</v>
      </c>
      <c r="N1957" s="28">
        <v>0</v>
      </c>
      <c r="O1957" s="28">
        <v>0</v>
      </c>
      <c r="P1957" s="28">
        <v>0</v>
      </c>
      <c r="Q1957" s="28">
        <v>0</v>
      </c>
      <c r="R1957" s="28">
        <v>0</v>
      </c>
      <c r="S1957" s="94">
        <v>0</v>
      </c>
      <c r="T1957" s="94">
        <f>_xlfn.XLOOKUP(B1957,'[3]Nur des jours'!$B:$B,'[3]Nur des jours'!$U:$U,"")</f>
        <v>0</v>
      </c>
      <c r="U1957" s="94">
        <v>0</v>
      </c>
      <c r="V1957" s="94">
        <v>0</v>
      </c>
      <c r="W1957" s="94">
        <v>0</v>
      </c>
      <c r="X1957" s="94">
        <v>0</v>
      </c>
      <c r="Y1957" s="94">
        <v>0</v>
      </c>
      <c r="Z1957" s="94">
        <v>0</v>
      </c>
      <c r="AA1957" s="94">
        <v>0</v>
      </c>
      <c r="AB1957" s="94">
        <v>0</v>
      </c>
      <c r="AC1957" s="94">
        <f>_xlfn.XLOOKUP(B1957,'[3]Nur des jours'!$B:$B,'[3]Nur des jours'!$N:$N,"")</f>
        <v>0</v>
      </c>
      <c r="AD1957" s="94">
        <v>0</v>
      </c>
      <c r="AE1957" s="94">
        <v>0</v>
      </c>
      <c r="AF1957" s="94">
        <v>0</v>
      </c>
      <c r="AG1957" s="94">
        <v>0</v>
      </c>
      <c r="AH1957" s="94">
        <v>0</v>
      </c>
      <c r="AI1957" s="49" t="s">
        <v>5559</v>
      </c>
      <c r="AJ1957" s="49"/>
      <c r="AK1957" s="48" t="str" cm="1">
        <f t="array" ref="AK1957">IFERROR(_xlfn.IFS(
AM1957="MPR ISSUE","PDH",
AM1957="BSS Hardware Issue","BSS",
AM1957="Sites strategiques, MLL, Pylone, etc.","ENVTECH",
AM1957="AKTIVCO DEFAUT GE &amp; POWER Cabinet","AKTIVCO",
AM1957="AKTIVCO Coupure ENEO &amp; Baisse de tension","AKTIVCO GRID ONLY",
AM1957="Coupure ENEO &amp; Baisse de tension","IHS GRID ONLY",
AM1957="Defaut GE &amp; POWER Cabinet","IHS",
AM1957="Sharing","Partners",
AM1957="Sites strategiques &amp; DataCenter","SST &amp; DC",
AM1957="Exclu","Exclu",
AM1957="SAT","SAT",
AM1957="SPARE-ISSUE","SPARE-ISSUE",
AM1957="Fiber CAmtel","TRANS_FO_CAMTEL",
AM1957="Fiber AOF","Fiber AOF",
AM1957="Projet OCM (HUAWEI)","TRAVAUX-HUAWEI",
AM1957="Projet OCM (NOKIA)","TRAVAUX-NOKIA",
AM1957="ACCESS-ISSUE","ACCESS-ISSUE",
AM1957="Projet OCM (ZTE, NOKIA, autres projets)","TRAVAUX OCM",
AM1957="No root CAuse","No root cause",
AM1957="ODU HS","PDH",
AM1957="IP &amp; VLAN","PDH",
AM1957="Warehouse HUAWEI","SPARE-ISSUE",
AM1957="SPARE-HS","SPARE-ISSUE",
AM1957="Power Telco","BSS",AM1957="no impacts","no impacts"
),"")</f>
        <v>no impacts</v>
      </c>
      <c r="AL1957" s="48" t="str" cm="1">
        <f t="array" ref="AL1957">IFERROR(_xlfn.IFS(
AM1957="MPR ISSUE","TX ISSUE",
AM1957="BSS Hardware Issue","RAN ISSUE",
AM1957="Sites strategiques, MLL, Pylone, etc.","ENVTECH",
AM1957="AKTIVCO DEFAUT GE &amp; POWER Cabinet","POWER ISSUE",
AM1957="AKTIVCO Coupure ENEO &amp; Baisse de tension","POWER ISSUE",
AM1957="Coupure ENEO &amp; Baisse de tension","POWER ISSUE",
AM1957="Defaut GE &amp; POWER Cabinet","POWER ISSUE",
AM1957="Sharing","POWER ISSUE",
AM1957="Sites strategiques &amp; DataCenter","POWER ISSUE",
AM1957="Exclu","Exclu",
AM1957="SAT","TX ISSUE",
AM1957="SPARE-ISSUE","SPARE-ISSUE",
AM1957="Fiber CAmtel","TX ISSUE",
AM1957="Fiber AOF","TX ISSUE",
AM1957="Projet OCM (HUAWEI)","TRAVAUX-HUAWEI",
AM1957="Projet OCM (NOKIA)","TRAVAUX -NOKIA",
AM1957="ACCESS-ISSUE","ACCESS-ISSUE",
AM1957="Projet OCM (ZTE, NOKIA, autres projets)","TRAVAUX OCM",
AM1957="No root CAuse","No root cause",
AM1957="ODU HS","TX ISSUE",
AM1957="IP &amp; VLAN","TX ISSUE",
AM1957="Warehouse HUAWEI","SPARE-ISSUE",
AM1957="SPARE-HS","SPARE-ISSUE",
AM1957="Power Telco","RAN ISSUE",AM1957="no impacts","no impacts"
),"")</f>
        <v>no impacts</v>
      </c>
      <c r="AM1957" s="67" t="s">
        <v>5605</v>
      </c>
      <c r="AN1957" s="48" t="str" cm="1">
        <f t="array" ref="AN1957">IFERROR(_xlfn.IFS(
AM1957="MPR ISSUE","ACTIVE",
AM1957="BSS Hardware Issue","ACTIVE",
AM1957="Sites strategiques, MLL, Pylone, etc.","PASSIVE",
AM1957="AKTIVCO DEFAUT GE &amp; POWER Cabinet","PASSIVE",
AM1957="AKTIVCO Coupure ENEO &amp; Baisse de tension","PASSIVE",
AM1957="Coupure ENEO &amp; Baisse de tension","PASSIVE",
AM1957="Defaut GE &amp; POWER Cabinet","PASSIVE",
AM1957="Sharing","PASSIVE",
AM1957="Sites strategiques &amp; DataCenter","PASSIVE",
AM1957="Exclu","Exclu",
AM1957="SAT","ACTIVE",
AM1957="SPARE-ISSUE","SPARE-ISSUE",
AM1957="Fiber CAmtel","ACTIVE",
AM1957="Fiber AOF","ACTIVE",
AM1957="Projet OCM (HUAWEI)","PLANNED WORKS",
AM1957="Projet OCM (NOKIA)","PLANNED WORKS",
AM1957="ACCESS-ISSUE","ACCESS-ISSUE",
AM1957="Projet OCM (ZTE, NOKIA, autres projets)","PLANNED WORKS",
AM1957="No root CAuse","No root cause",
AM1957="ODU HS","ACTIVE",
AM1957="IP &amp; VLAN","ACTIVE",
AM1957="Warehouse HUAWEI","SPARE-ISSUE",
AM1957="SPARE-HS","SPARE-ISSUE",
AM1957="Power Telco","ACTIVE", AM1957="no impacts","no impacts"
),"")</f>
        <v>no impacts</v>
      </c>
      <c r="AO1957" s="124" t="s">
        <v>6553</v>
      </c>
      <c r="AP1957" s="101" t="str">
        <f t="shared" si="54"/>
        <v>SUO_173</v>
      </c>
      <c r="AR1957" s="17" t="s">
        <v>5537</v>
      </c>
      <c r="AS1957" s="7" t="s">
        <v>5537</v>
      </c>
      <c r="AT1957" s="6"/>
      <c r="AU1957" s="7"/>
      <c r="AV1957" s="3" t="s">
        <v>5537</v>
      </c>
      <c r="AW1957" s="18" t="s">
        <v>6468</v>
      </c>
      <c r="AX1957" s="18" t="s">
        <v>6468</v>
      </c>
      <c r="AY1957" s="18" t="s">
        <v>6468</v>
      </c>
      <c r="AZ1957" s="18" t="s">
        <v>5537</v>
      </c>
      <c r="BA1957" s="18" t="s">
        <v>5537</v>
      </c>
      <c r="BB1957" s="18" t="s">
        <v>5537</v>
      </c>
      <c r="BC1957" s="18" t="s">
        <v>5537</v>
      </c>
      <c r="BD1957" s="18" t="s">
        <v>5537</v>
      </c>
      <c r="BE1957" s="18" t="s">
        <v>5537</v>
      </c>
      <c r="BF1957" s="18" t="s">
        <v>5824</v>
      </c>
      <c r="BG1957" s="18" t="s">
        <v>5537</v>
      </c>
      <c r="BH1957" s="18" t="s">
        <v>5537</v>
      </c>
      <c r="BI1957" s="9" t="s">
        <v>5537</v>
      </c>
      <c r="BJ1957" s="14"/>
      <c r="BK1957" s="14" t="s">
        <v>5537</v>
      </c>
      <c r="BL1957" s="14" t="str">
        <f>_xlfn.XLOOKUP(B1957,'[4]cell downs 18042026 17h'!$B:$B,'[4]cell downs 18042026 17h'!$B:$B,"")</f>
        <v/>
      </c>
      <c r="BM1957" s="14" t="str">
        <f>_xlfn.XLOOKUP(B1957,'[5]Cells Huawei 19042026 15h'!$B:$B,'[5]Cells Huawei 19042026 15h'!$B:$B,"")</f>
        <v>SUO_173</v>
      </c>
      <c r="BN1957" s="9" t="str">
        <f>_xlfn.XLOOKUP(B1957,'[6]cells down 19042026 9H40'!$B:$B,'[6]cells down 19042026 9H40'!$B:$B,"")</f>
        <v/>
      </c>
      <c r="BO1957" s="9" t="s">
        <v>5537</v>
      </c>
      <c r="BP1957" s="9" t="s">
        <v>12</v>
      </c>
      <c r="BQ1957" s="115"/>
    </row>
    <row r="1958" spans="1:69" s="9" customFormat="1" x14ac:dyDescent="0.3">
      <c r="A1958" s="1" t="s">
        <v>4320</v>
      </c>
      <c r="B1958" s="8" t="s">
        <v>4321</v>
      </c>
      <c r="C1958" s="3" t="str">
        <f>_xlfn.XLOOKUP(B1958,'[1]daily break down'!$D:$D,'[1]daily break down'!$E:$E,"")</f>
        <v>Douala</v>
      </c>
      <c r="D1958" s="1" t="s">
        <v>11</v>
      </c>
      <c r="E1958" s="1" t="s">
        <v>12</v>
      </c>
      <c r="F1958" s="3" t="s">
        <v>31</v>
      </c>
      <c r="G1958" s="1" t="s">
        <v>32</v>
      </c>
      <c r="H1958" s="34" t="str">
        <f>_xlfn.XLOOKUP(B1958,[2]CALCULATION!$B:$B,[2]CALCULATION!$H:$H,"")</f>
        <v>ZTE</v>
      </c>
      <c r="I1958" s="28">
        <v>0</v>
      </c>
      <c r="J1958" s="28">
        <v>0</v>
      </c>
      <c r="K1958" s="28">
        <v>0</v>
      </c>
      <c r="L1958" s="28">
        <v>0</v>
      </c>
      <c r="M1958" s="28">
        <v>0</v>
      </c>
      <c r="N1958" s="28">
        <v>0</v>
      </c>
      <c r="O1958" s="28">
        <v>0</v>
      </c>
      <c r="P1958" s="28">
        <v>0</v>
      </c>
      <c r="Q1958" s="28">
        <v>0</v>
      </c>
      <c r="R1958" s="28">
        <v>0</v>
      </c>
      <c r="S1958" s="94">
        <v>0</v>
      </c>
      <c r="T1958" s="94">
        <f>_xlfn.XLOOKUP(B1958,'[3]Nur des jours'!$B:$B,'[3]Nur des jours'!$U:$U,"")</f>
        <v>0</v>
      </c>
      <c r="U1958" s="94">
        <v>0</v>
      </c>
      <c r="V1958" s="94">
        <v>0</v>
      </c>
      <c r="W1958" s="94">
        <v>0</v>
      </c>
      <c r="X1958" s="94">
        <v>0</v>
      </c>
      <c r="Y1958" s="94">
        <v>0</v>
      </c>
      <c r="Z1958" s="94">
        <v>0</v>
      </c>
      <c r="AA1958" s="94">
        <v>0</v>
      </c>
      <c r="AB1958" s="94">
        <v>0</v>
      </c>
      <c r="AC1958" s="94">
        <f>_xlfn.XLOOKUP(B1958,'[3]Nur des jours'!$B:$B,'[3]Nur des jours'!$N:$N,"")</f>
        <v>0</v>
      </c>
      <c r="AD1958" s="94">
        <v>0</v>
      </c>
      <c r="AE1958" s="94">
        <v>0</v>
      </c>
      <c r="AF1958" s="94">
        <v>0</v>
      </c>
      <c r="AG1958" s="94">
        <v>0</v>
      </c>
      <c r="AH1958" s="94">
        <v>0</v>
      </c>
      <c r="AI1958" s="49" t="s">
        <v>5559</v>
      </c>
      <c r="AJ1958" s="49"/>
      <c r="AK1958" s="48" t="str" cm="1">
        <f t="array" ref="AK1958">IFERROR(_xlfn.IFS(
AM1958="MPR ISSUE","PDH",
AM1958="BSS Hardware Issue","BSS",
AM1958="Sites strategiques, MLL, Pylone, etc.","ENVTECH",
AM1958="AKTIVCO DEFAUT GE &amp; POWER Cabinet","AKTIVCO",
AM1958="AKTIVCO Coupure ENEO &amp; Baisse de tension","AKTIVCO GRID ONLY",
AM1958="Coupure ENEO &amp; Baisse de tension","IHS GRID ONLY",
AM1958="Defaut GE &amp; POWER Cabinet","IHS",
AM1958="Sharing","Partners",
AM1958="Sites strategiques &amp; DataCenter","SST &amp; DC",
AM1958="Exclu","Exclu",
AM1958="SAT","SAT",
AM1958="SPARE-ISSUE","SPARE-ISSUE",
AM1958="Fiber CAmtel","TRANS_FO_CAMTEL",
AM1958="Fiber AOF","Fiber AOF",
AM1958="Projet OCM (HUAWEI)","TRAVAUX-HUAWEI",
AM1958="Projet OCM (NOKIA)","TRAVAUX-NOKIA",
AM1958="ACCESS-ISSUE","ACCESS-ISSUE",
AM1958="Projet OCM (ZTE, NOKIA, autres projets)","TRAVAUX OCM",
AM1958="No root CAuse","No root cause",
AM1958="ODU HS","PDH",
AM1958="IP &amp; VLAN","PDH",
AM1958="Warehouse HUAWEI","SPARE-ISSUE",
AM1958="SPARE-HS","SPARE-ISSUE",
AM1958="Power Telco","BSS",AM1958="no impacts","no impacts"
),"")</f>
        <v>no impacts</v>
      </c>
      <c r="AL1958" s="48" t="str" cm="1">
        <f t="array" ref="AL1958">IFERROR(_xlfn.IFS(
AM1958="MPR ISSUE","TX ISSUE",
AM1958="BSS Hardware Issue","RAN ISSUE",
AM1958="Sites strategiques, MLL, Pylone, etc.","ENVTECH",
AM1958="AKTIVCO DEFAUT GE &amp; POWER Cabinet","POWER ISSUE",
AM1958="AKTIVCO Coupure ENEO &amp; Baisse de tension","POWER ISSUE",
AM1958="Coupure ENEO &amp; Baisse de tension","POWER ISSUE",
AM1958="Defaut GE &amp; POWER Cabinet","POWER ISSUE",
AM1958="Sharing","POWER ISSUE",
AM1958="Sites strategiques &amp; DataCenter","POWER ISSUE",
AM1958="Exclu","Exclu",
AM1958="SAT","TX ISSUE",
AM1958="SPARE-ISSUE","SPARE-ISSUE",
AM1958="Fiber CAmtel","TX ISSUE",
AM1958="Fiber AOF","TX ISSUE",
AM1958="Projet OCM (HUAWEI)","TRAVAUX-HUAWEI",
AM1958="Projet OCM (NOKIA)","TRAVAUX -NOKIA",
AM1958="ACCESS-ISSUE","ACCESS-ISSUE",
AM1958="Projet OCM (ZTE, NOKIA, autres projets)","TRAVAUX OCM",
AM1958="No root CAuse","No root cause",
AM1958="ODU HS","TX ISSUE",
AM1958="IP &amp; VLAN","TX ISSUE",
AM1958="Warehouse HUAWEI","SPARE-ISSUE",
AM1958="SPARE-HS","SPARE-ISSUE",
AM1958="Power Telco","RAN ISSUE",AM1958="no impacts","no impacts"
),"")</f>
        <v>no impacts</v>
      </c>
      <c r="AM1958" s="67" t="s">
        <v>5605</v>
      </c>
      <c r="AN1958" s="48" t="str" cm="1">
        <f t="array" ref="AN1958">IFERROR(_xlfn.IFS(
AM1958="MPR ISSUE","ACTIVE",
AM1958="BSS Hardware Issue","ACTIVE",
AM1958="Sites strategiques, MLL, Pylone, etc.","PASSIVE",
AM1958="AKTIVCO DEFAUT GE &amp; POWER Cabinet","PASSIVE",
AM1958="AKTIVCO Coupure ENEO &amp; Baisse de tension","PASSIVE",
AM1958="Coupure ENEO &amp; Baisse de tension","PASSIVE",
AM1958="Defaut GE &amp; POWER Cabinet","PASSIVE",
AM1958="Sharing","PASSIVE",
AM1958="Sites strategiques &amp; DataCenter","PASSIVE",
AM1958="Exclu","Exclu",
AM1958="SAT","ACTIVE",
AM1958="SPARE-ISSUE","SPARE-ISSUE",
AM1958="Fiber CAmtel","ACTIVE",
AM1958="Fiber AOF","ACTIVE",
AM1958="Projet OCM (HUAWEI)","PLANNED WORKS",
AM1958="Projet OCM (NOKIA)","PLANNED WORKS",
AM1958="ACCESS-ISSUE","ACCESS-ISSUE",
AM1958="Projet OCM (ZTE, NOKIA, autres projets)","PLANNED WORKS",
AM1958="No root CAuse","No root cause",
AM1958="ODU HS","ACTIVE",
AM1958="IP &amp; VLAN","ACTIVE",
AM1958="Warehouse HUAWEI","SPARE-ISSUE",
AM1958="SPARE-HS","SPARE-ISSUE",
AM1958="Power Telco","ACTIVE", AM1958="no impacts","no impacts"
),"")</f>
        <v>no impacts</v>
      </c>
      <c r="AO1958" s="93" t="s">
        <v>5537</v>
      </c>
      <c r="AP1958" s="101" t="str">
        <f t="shared" si="54"/>
        <v>LIT_263</v>
      </c>
      <c r="AR1958" s="17" t="s">
        <v>5537</v>
      </c>
      <c r="AS1958" s="7" t="s">
        <v>5537</v>
      </c>
      <c r="AT1958" s="6"/>
      <c r="AU1958" s="7"/>
      <c r="AV1958" s="3" t="s">
        <v>5537</v>
      </c>
      <c r="AW1958" s="18" t="s">
        <v>5537</v>
      </c>
      <c r="AX1958" s="18" t="s">
        <v>5537</v>
      </c>
      <c r="AY1958" s="18" t="s">
        <v>5537</v>
      </c>
      <c r="AZ1958" s="18" t="s">
        <v>5537</v>
      </c>
      <c r="BA1958" s="18" t="s">
        <v>5537</v>
      </c>
      <c r="BB1958" s="18" t="s">
        <v>5537</v>
      </c>
      <c r="BC1958" s="18" t="s">
        <v>5537</v>
      </c>
      <c r="BD1958" s="18" t="s">
        <v>5537</v>
      </c>
      <c r="BE1958" s="18" t="s">
        <v>5537</v>
      </c>
      <c r="BF1958" s="18" t="s">
        <v>5537</v>
      </c>
      <c r="BG1958" s="18" t="s">
        <v>5537</v>
      </c>
      <c r="BH1958" s="18" t="s">
        <v>5537</v>
      </c>
      <c r="BI1958" s="9" t="s">
        <v>5537</v>
      </c>
      <c r="BJ1958" s="14"/>
      <c r="BK1958" s="14" t="s">
        <v>5537</v>
      </c>
      <c r="BL1958" s="14" t="str">
        <f>_xlfn.XLOOKUP(B1958,'[4]cell downs 18042026 17h'!$B:$B,'[4]cell downs 18042026 17h'!$B:$B,"")</f>
        <v/>
      </c>
      <c r="BM1958" s="14" t="str">
        <f>_xlfn.XLOOKUP(B1958,'[5]Cells Huawei 19042026 15h'!$B:$B,'[5]Cells Huawei 19042026 15h'!$B:$B,"")</f>
        <v/>
      </c>
      <c r="BN1958" s="9" t="str">
        <f>_xlfn.XLOOKUP(B1958,'[6]cells down 19042026 9H40'!$B:$B,'[6]cells down 19042026 9H40'!$B:$B,"")</f>
        <v/>
      </c>
      <c r="BO1958" s="9" t="s">
        <v>4321</v>
      </c>
      <c r="BP1958" s="9" t="s">
        <v>12</v>
      </c>
      <c r="BQ1958" s="115"/>
    </row>
    <row r="1959" spans="1:69" s="9" customFormat="1" x14ac:dyDescent="0.3">
      <c r="A1959" s="1" t="s">
        <v>2386</v>
      </c>
      <c r="B1959" s="8" t="s">
        <v>2387</v>
      </c>
      <c r="C1959" s="3" t="str">
        <f>_xlfn.XLOOKUP(B1959,'[1]daily break down'!$D:$D,'[1]daily break down'!$E:$E,"")</f>
        <v>Douala</v>
      </c>
      <c r="D1959" s="1" t="s">
        <v>11</v>
      </c>
      <c r="E1959" s="1" t="s">
        <v>12</v>
      </c>
      <c r="F1959" s="3" t="s">
        <v>31</v>
      </c>
      <c r="G1959" s="1" t="s">
        <v>32</v>
      </c>
      <c r="H1959" s="34" t="str">
        <f>_xlfn.XLOOKUP(B1959,[2]CALCULATION!$B:$B,[2]CALCULATION!$H:$H,"")</f>
        <v>ZTE</v>
      </c>
      <c r="I1959" s="28">
        <v>0</v>
      </c>
      <c r="J1959" s="28">
        <v>0</v>
      </c>
      <c r="K1959" s="28">
        <v>0</v>
      </c>
      <c r="L1959" s="28">
        <v>0</v>
      </c>
      <c r="M1959" s="28">
        <v>0</v>
      </c>
      <c r="N1959" s="28">
        <v>0</v>
      </c>
      <c r="O1959" s="28">
        <v>0</v>
      </c>
      <c r="P1959" s="28">
        <v>0</v>
      </c>
      <c r="Q1959" s="28">
        <v>0</v>
      </c>
      <c r="R1959" s="28">
        <v>0</v>
      </c>
      <c r="S1959" s="94">
        <v>0</v>
      </c>
      <c r="T1959" s="94">
        <f>_xlfn.XLOOKUP(B1959,'[3]Nur des jours'!$B:$B,'[3]Nur des jours'!$U:$U,"")</f>
        <v>0</v>
      </c>
      <c r="U1959" s="94">
        <v>0</v>
      </c>
      <c r="V1959" s="94">
        <v>0</v>
      </c>
      <c r="W1959" s="94">
        <v>0</v>
      </c>
      <c r="X1959" s="94">
        <v>0</v>
      </c>
      <c r="Y1959" s="94">
        <v>0</v>
      </c>
      <c r="Z1959" s="94">
        <v>0</v>
      </c>
      <c r="AA1959" s="94">
        <v>0</v>
      </c>
      <c r="AB1959" s="94">
        <v>0</v>
      </c>
      <c r="AC1959" s="94">
        <f>_xlfn.XLOOKUP(B1959,'[3]Nur des jours'!$B:$B,'[3]Nur des jours'!$N:$N,"")</f>
        <v>0</v>
      </c>
      <c r="AD1959" s="94">
        <v>0</v>
      </c>
      <c r="AE1959" s="94">
        <v>0</v>
      </c>
      <c r="AF1959" s="94">
        <v>0</v>
      </c>
      <c r="AG1959" s="94">
        <v>0</v>
      </c>
      <c r="AH1959" s="94">
        <v>0</v>
      </c>
      <c r="AI1959" s="49" t="s">
        <v>5559</v>
      </c>
      <c r="AJ1959" s="49"/>
      <c r="AK1959" s="48" t="str" cm="1">
        <f t="array" ref="AK1959">IFERROR(_xlfn.IFS(
AM1959="MPR ISSUE","PDH",
AM1959="BSS Hardware Issue","BSS",
AM1959="Sites strategiques, MLL, Pylone, etc.","ENVTECH",
AM1959="AKTIVCO DEFAUT GE &amp; POWER Cabinet","AKTIVCO",
AM1959="AKTIVCO Coupure ENEO &amp; Baisse de tension","AKTIVCO GRID ONLY",
AM1959="Coupure ENEO &amp; Baisse de tension","IHS GRID ONLY",
AM1959="Defaut GE &amp; POWER Cabinet","IHS",
AM1959="Sharing","Partners",
AM1959="Sites strategiques &amp; DataCenter","SST &amp; DC",
AM1959="Exclu","Exclu",
AM1959="SAT","SAT",
AM1959="SPARE-ISSUE","SPARE-ISSUE",
AM1959="Fiber CAmtel","TRANS_FO_CAMTEL",
AM1959="Fiber AOF","Fiber AOF",
AM1959="Projet OCM (HUAWEI)","TRAVAUX-HUAWEI",
AM1959="Projet OCM (NOKIA)","TRAVAUX-NOKIA",
AM1959="ACCESS-ISSUE","ACCESS-ISSUE",
AM1959="Projet OCM (ZTE, NOKIA, autres projets)","TRAVAUX OCM",
AM1959="No root CAuse","No root cause",
AM1959="ODU HS","PDH",
AM1959="IP &amp; VLAN","PDH",
AM1959="Warehouse HUAWEI","SPARE-ISSUE",
AM1959="SPARE-HS","SPARE-ISSUE",
AM1959="Power Telco","BSS",AM1959="no impacts","no impacts"
),"")</f>
        <v>no impacts</v>
      </c>
      <c r="AL1959" s="48" t="str" cm="1">
        <f t="array" ref="AL1959">IFERROR(_xlfn.IFS(
AM1959="MPR ISSUE","TX ISSUE",
AM1959="BSS Hardware Issue","RAN ISSUE",
AM1959="Sites strategiques, MLL, Pylone, etc.","ENVTECH",
AM1959="AKTIVCO DEFAUT GE &amp; POWER Cabinet","POWER ISSUE",
AM1959="AKTIVCO Coupure ENEO &amp; Baisse de tension","POWER ISSUE",
AM1959="Coupure ENEO &amp; Baisse de tension","POWER ISSUE",
AM1959="Defaut GE &amp; POWER Cabinet","POWER ISSUE",
AM1959="Sharing","POWER ISSUE",
AM1959="Sites strategiques &amp; DataCenter","POWER ISSUE",
AM1959="Exclu","Exclu",
AM1959="SAT","TX ISSUE",
AM1959="SPARE-ISSUE","SPARE-ISSUE",
AM1959="Fiber CAmtel","TX ISSUE",
AM1959="Fiber AOF","TX ISSUE",
AM1959="Projet OCM (HUAWEI)","TRAVAUX-HUAWEI",
AM1959="Projet OCM (NOKIA)","TRAVAUX -NOKIA",
AM1959="ACCESS-ISSUE","ACCESS-ISSUE",
AM1959="Projet OCM (ZTE, NOKIA, autres projets)","TRAVAUX OCM",
AM1959="No root CAuse","No root cause",
AM1959="ODU HS","TX ISSUE",
AM1959="IP &amp; VLAN","TX ISSUE",
AM1959="Warehouse HUAWEI","SPARE-ISSUE",
AM1959="SPARE-HS","SPARE-ISSUE",
AM1959="Power Telco","RAN ISSUE",AM1959="no impacts","no impacts"
),"")</f>
        <v>no impacts</v>
      </c>
      <c r="AM1959" s="67" t="s">
        <v>5605</v>
      </c>
      <c r="AN1959" s="48" t="str" cm="1">
        <f t="array" ref="AN1959">IFERROR(_xlfn.IFS(
AM1959="MPR ISSUE","ACTIVE",
AM1959="BSS Hardware Issue","ACTIVE",
AM1959="Sites strategiques, MLL, Pylone, etc.","PASSIVE",
AM1959="AKTIVCO DEFAUT GE &amp; POWER Cabinet","PASSIVE",
AM1959="AKTIVCO Coupure ENEO &amp; Baisse de tension","PASSIVE",
AM1959="Coupure ENEO &amp; Baisse de tension","PASSIVE",
AM1959="Defaut GE &amp; POWER Cabinet","PASSIVE",
AM1959="Sharing","PASSIVE",
AM1959="Sites strategiques &amp; DataCenter","PASSIVE",
AM1959="Exclu","Exclu",
AM1959="SAT","ACTIVE",
AM1959="SPARE-ISSUE","SPARE-ISSUE",
AM1959="Fiber CAmtel","ACTIVE",
AM1959="Fiber AOF","ACTIVE",
AM1959="Projet OCM (HUAWEI)","PLANNED WORKS",
AM1959="Projet OCM (NOKIA)","PLANNED WORKS",
AM1959="ACCESS-ISSUE","ACCESS-ISSUE",
AM1959="Projet OCM (ZTE, NOKIA, autres projets)","PLANNED WORKS",
AM1959="No root CAuse","No root cause",
AM1959="ODU HS","ACTIVE",
AM1959="IP &amp; VLAN","ACTIVE",
AM1959="Warehouse HUAWEI","SPARE-ISSUE",
AM1959="SPARE-HS","SPARE-ISSUE",
AM1959="Power Telco","ACTIVE", AM1959="no impacts","no impacts"
),"")</f>
        <v>no impacts</v>
      </c>
      <c r="AO1959" s="93" t="s">
        <v>5537</v>
      </c>
      <c r="AP1959" s="101" t="str">
        <f t="shared" si="54"/>
        <v>LIT_299</v>
      </c>
      <c r="AR1959" s="17" t="s">
        <v>5537</v>
      </c>
      <c r="AS1959" s="7" t="s">
        <v>5537</v>
      </c>
      <c r="AT1959" s="6"/>
      <c r="AU1959" s="7"/>
      <c r="AV1959" s="3" t="s">
        <v>5537</v>
      </c>
      <c r="AW1959" s="18" t="s">
        <v>5537</v>
      </c>
      <c r="AX1959" s="18" t="s">
        <v>5537</v>
      </c>
      <c r="AY1959" s="18" t="s">
        <v>5537</v>
      </c>
      <c r="AZ1959" s="18" t="s">
        <v>5537</v>
      </c>
      <c r="BA1959" s="18" t="s">
        <v>5537</v>
      </c>
      <c r="BB1959" s="18" t="s">
        <v>5537</v>
      </c>
      <c r="BC1959" s="18" t="s">
        <v>5537</v>
      </c>
      <c r="BD1959" s="18" t="s">
        <v>5537</v>
      </c>
      <c r="BE1959" s="18" t="s">
        <v>5537</v>
      </c>
      <c r="BF1959" s="18" t="s">
        <v>5537</v>
      </c>
      <c r="BG1959" s="18" t="s">
        <v>5537</v>
      </c>
      <c r="BH1959" s="18" t="s">
        <v>5537</v>
      </c>
      <c r="BI1959" s="9" t="s">
        <v>5537</v>
      </c>
      <c r="BJ1959" s="14"/>
      <c r="BK1959" s="14" t="s">
        <v>5537</v>
      </c>
      <c r="BL1959" s="14" t="str">
        <f>_xlfn.XLOOKUP(B1959,'[4]cell downs 18042026 17h'!$B:$B,'[4]cell downs 18042026 17h'!$B:$B,"")</f>
        <v/>
      </c>
      <c r="BM1959" s="14" t="str">
        <f>_xlfn.XLOOKUP(B1959,'[5]Cells Huawei 19042026 15h'!$B:$B,'[5]Cells Huawei 19042026 15h'!$B:$B,"")</f>
        <v/>
      </c>
      <c r="BN1959" s="9" t="str">
        <f>_xlfn.XLOOKUP(B1959,'[6]cells down 19042026 9H40'!$B:$B,'[6]cells down 19042026 9H40'!$B:$B,"")</f>
        <v/>
      </c>
      <c r="BO1959" s="9" t="s">
        <v>2387</v>
      </c>
      <c r="BP1959" s="9" t="s">
        <v>5537</v>
      </c>
      <c r="BQ1959" s="115"/>
    </row>
    <row r="1960" spans="1:69" s="9" customFormat="1" x14ac:dyDescent="0.3">
      <c r="A1960" s="1" t="s">
        <v>869</v>
      </c>
      <c r="B1960" s="8" t="s">
        <v>870</v>
      </c>
      <c r="C1960" s="3" t="str">
        <f>_xlfn.XLOOKUP(B1960,'[1]daily break down'!$D:$D,'[1]daily break down'!$E:$E,"")</f>
        <v>Douala</v>
      </c>
      <c r="D1960" s="1" t="s">
        <v>11</v>
      </c>
      <c r="E1960" s="1" t="s">
        <v>12</v>
      </c>
      <c r="F1960" s="3" t="s">
        <v>31</v>
      </c>
      <c r="G1960" s="1" t="s">
        <v>32</v>
      </c>
      <c r="H1960" s="34" t="str">
        <f>_xlfn.XLOOKUP(B1960,[2]CALCULATION!$B:$B,[2]CALCULATION!$H:$H,"")</f>
        <v>ZTE</v>
      </c>
      <c r="I1960" s="28">
        <v>0</v>
      </c>
      <c r="J1960" s="28">
        <v>0</v>
      </c>
      <c r="K1960" s="28">
        <v>0</v>
      </c>
      <c r="L1960" s="28">
        <v>0</v>
      </c>
      <c r="M1960" s="28">
        <v>0</v>
      </c>
      <c r="N1960" s="28">
        <v>0</v>
      </c>
      <c r="O1960" s="28">
        <v>0</v>
      </c>
      <c r="P1960" s="28">
        <v>0</v>
      </c>
      <c r="Q1960" s="28">
        <v>0</v>
      </c>
      <c r="R1960" s="28">
        <v>0</v>
      </c>
      <c r="S1960" s="94">
        <v>0</v>
      </c>
      <c r="T1960" s="94">
        <f>_xlfn.XLOOKUP(B1960,'[3]Nur des jours'!$B:$B,'[3]Nur des jours'!$U:$U,"")</f>
        <v>0</v>
      </c>
      <c r="U1960" s="94">
        <v>0</v>
      </c>
      <c r="V1960" s="94">
        <v>0</v>
      </c>
      <c r="W1960" s="94">
        <v>0</v>
      </c>
      <c r="X1960" s="94">
        <v>0</v>
      </c>
      <c r="Y1960" s="94">
        <v>0</v>
      </c>
      <c r="Z1960" s="94">
        <v>0</v>
      </c>
      <c r="AA1960" s="94">
        <v>0</v>
      </c>
      <c r="AB1960" s="94">
        <v>0</v>
      </c>
      <c r="AC1960" s="94">
        <f>_xlfn.XLOOKUP(B1960,'[3]Nur des jours'!$B:$B,'[3]Nur des jours'!$N:$N,"")</f>
        <v>0</v>
      </c>
      <c r="AD1960" s="94">
        <v>0</v>
      </c>
      <c r="AE1960" s="94">
        <v>0</v>
      </c>
      <c r="AF1960" s="94">
        <v>0</v>
      </c>
      <c r="AG1960" s="94">
        <v>0</v>
      </c>
      <c r="AH1960" s="94">
        <v>0</v>
      </c>
      <c r="AI1960" s="49" t="s">
        <v>5559</v>
      </c>
      <c r="AJ1960" s="49"/>
      <c r="AK1960" s="48" t="str" cm="1">
        <f t="array" ref="AK1960">IFERROR(_xlfn.IFS(
AM1960="MPR ISSUE","PDH",
AM1960="BSS Hardware Issue","BSS",
AM1960="Sites strategiques, MLL, Pylone, etc.","ENVTECH",
AM1960="AKTIVCO DEFAUT GE &amp; POWER Cabinet","AKTIVCO",
AM1960="AKTIVCO Coupure ENEO &amp; Baisse de tension","AKTIVCO GRID ONLY",
AM1960="Coupure ENEO &amp; Baisse de tension","IHS GRID ONLY",
AM1960="Defaut GE &amp; POWER Cabinet","IHS",
AM1960="Sharing","Partners",
AM1960="Sites strategiques &amp; DataCenter","SST &amp; DC",
AM1960="Exclu","Exclu",
AM1960="SAT","SAT",
AM1960="SPARE-ISSUE","SPARE-ISSUE",
AM1960="Fiber CAmtel","TRANS_FO_CAMTEL",
AM1960="Fiber AOF","Fiber AOF",
AM1960="Projet OCM (HUAWEI)","TRAVAUX-HUAWEI",
AM1960="Projet OCM (NOKIA)","TRAVAUX-NOKIA",
AM1960="ACCESS-ISSUE","ACCESS-ISSUE",
AM1960="Projet OCM (ZTE, NOKIA, autres projets)","TRAVAUX OCM",
AM1960="No root CAuse","No root cause",
AM1960="ODU HS","PDH",
AM1960="IP &amp; VLAN","PDH",
AM1960="Warehouse HUAWEI","SPARE-ISSUE",
AM1960="SPARE-HS","SPARE-ISSUE",
AM1960="Power Telco","BSS",AM1960="no impacts","no impacts"
),"")</f>
        <v>no impacts</v>
      </c>
      <c r="AL1960" s="48" t="str" cm="1">
        <f t="array" ref="AL1960">IFERROR(_xlfn.IFS(
AM1960="MPR ISSUE","TX ISSUE",
AM1960="BSS Hardware Issue","RAN ISSUE",
AM1960="Sites strategiques, MLL, Pylone, etc.","ENVTECH",
AM1960="AKTIVCO DEFAUT GE &amp; POWER Cabinet","POWER ISSUE",
AM1960="AKTIVCO Coupure ENEO &amp; Baisse de tension","POWER ISSUE",
AM1960="Coupure ENEO &amp; Baisse de tension","POWER ISSUE",
AM1960="Defaut GE &amp; POWER Cabinet","POWER ISSUE",
AM1960="Sharing","POWER ISSUE",
AM1960="Sites strategiques &amp; DataCenter","POWER ISSUE",
AM1960="Exclu","Exclu",
AM1960="SAT","TX ISSUE",
AM1960="SPARE-ISSUE","SPARE-ISSUE",
AM1960="Fiber CAmtel","TX ISSUE",
AM1960="Fiber AOF","TX ISSUE",
AM1960="Projet OCM (HUAWEI)","TRAVAUX-HUAWEI",
AM1960="Projet OCM (NOKIA)","TRAVAUX -NOKIA",
AM1960="ACCESS-ISSUE","ACCESS-ISSUE",
AM1960="Projet OCM (ZTE, NOKIA, autres projets)","TRAVAUX OCM",
AM1960="No root CAuse","No root cause",
AM1960="ODU HS","TX ISSUE",
AM1960="IP &amp; VLAN","TX ISSUE",
AM1960="Warehouse HUAWEI","SPARE-ISSUE",
AM1960="SPARE-HS","SPARE-ISSUE",
AM1960="Power Telco","RAN ISSUE",AM1960="no impacts","no impacts"
),"")</f>
        <v>no impacts</v>
      </c>
      <c r="AM1960" s="67" t="s">
        <v>5605</v>
      </c>
      <c r="AN1960" s="48" t="str" cm="1">
        <f t="array" ref="AN1960">IFERROR(_xlfn.IFS(
AM1960="MPR ISSUE","ACTIVE",
AM1960="BSS Hardware Issue","ACTIVE",
AM1960="Sites strategiques, MLL, Pylone, etc.","PASSIVE",
AM1960="AKTIVCO DEFAUT GE &amp; POWER Cabinet","PASSIVE",
AM1960="AKTIVCO Coupure ENEO &amp; Baisse de tension","PASSIVE",
AM1960="Coupure ENEO &amp; Baisse de tension","PASSIVE",
AM1960="Defaut GE &amp; POWER Cabinet","PASSIVE",
AM1960="Sharing","PASSIVE",
AM1960="Sites strategiques &amp; DataCenter","PASSIVE",
AM1960="Exclu","Exclu",
AM1960="SAT","ACTIVE",
AM1960="SPARE-ISSUE","SPARE-ISSUE",
AM1960="Fiber CAmtel","ACTIVE",
AM1960="Fiber AOF","ACTIVE",
AM1960="Projet OCM (HUAWEI)","PLANNED WORKS",
AM1960="Projet OCM (NOKIA)","PLANNED WORKS",
AM1960="ACCESS-ISSUE","ACCESS-ISSUE",
AM1960="Projet OCM (ZTE, NOKIA, autres projets)","PLANNED WORKS",
AM1960="No root CAuse","No root cause",
AM1960="ODU HS","ACTIVE",
AM1960="IP &amp; VLAN","ACTIVE",
AM1960="Warehouse HUAWEI","SPARE-ISSUE",
AM1960="SPARE-HS","SPARE-ISSUE",
AM1960="Power Telco","ACTIVE", AM1960="no impacts","no impacts"
),"")</f>
        <v>no impacts</v>
      </c>
      <c r="AO1960" s="93" t="s">
        <v>5537</v>
      </c>
      <c r="AP1960" s="101" t="str">
        <f t="shared" si="54"/>
        <v>LIT_448</v>
      </c>
      <c r="AR1960" s="17" t="s">
        <v>5537</v>
      </c>
      <c r="AS1960" s="7" t="s">
        <v>5537</v>
      </c>
      <c r="AT1960" s="6"/>
      <c r="AU1960" s="7"/>
      <c r="AV1960" s="3" t="s">
        <v>5537</v>
      </c>
      <c r="AW1960" s="18" t="s">
        <v>5537</v>
      </c>
      <c r="AX1960" s="18" t="s">
        <v>5537</v>
      </c>
      <c r="AY1960" s="18" t="s">
        <v>5537</v>
      </c>
      <c r="AZ1960" s="18" t="s">
        <v>5537</v>
      </c>
      <c r="BA1960" s="18" t="s">
        <v>5537</v>
      </c>
      <c r="BB1960" s="18" t="s">
        <v>5537</v>
      </c>
      <c r="BC1960" s="18" t="s">
        <v>5537</v>
      </c>
      <c r="BD1960" s="18" t="s">
        <v>5537</v>
      </c>
      <c r="BE1960" s="18" t="s">
        <v>5537</v>
      </c>
      <c r="BF1960" s="18" t="s">
        <v>5537</v>
      </c>
      <c r="BG1960" s="18" t="s">
        <v>5537</v>
      </c>
      <c r="BH1960" s="18" t="s">
        <v>5537</v>
      </c>
      <c r="BI1960" s="9" t="s">
        <v>5537</v>
      </c>
      <c r="BJ1960" s="14"/>
      <c r="BK1960" s="14" t="s">
        <v>5537</v>
      </c>
      <c r="BL1960" s="14" t="str">
        <f>_xlfn.XLOOKUP(B1960,'[4]cell downs 18042026 17h'!$B:$B,'[4]cell downs 18042026 17h'!$B:$B,"")</f>
        <v/>
      </c>
      <c r="BM1960" s="14" t="str">
        <f>_xlfn.XLOOKUP(B1960,'[5]Cells Huawei 19042026 15h'!$B:$B,'[5]Cells Huawei 19042026 15h'!$B:$B,"")</f>
        <v/>
      </c>
      <c r="BN1960" s="9" t="str">
        <f>_xlfn.XLOOKUP(B1960,'[6]cells down 19042026 9H40'!$B:$B,'[6]cells down 19042026 9H40'!$B:$B,"")</f>
        <v/>
      </c>
      <c r="BO1960" s="9" t="s">
        <v>870</v>
      </c>
      <c r="BP1960" s="9" t="s">
        <v>318</v>
      </c>
      <c r="BQ1960" s="115"/>
    </row>
    <row r="1961" spans="1:69" s="9" customFormat="1" x14ac:dyDescent="0.3">
      <c r="A1961" s="1" t="s">
        <v>823</v>
      </c>
      <c r="B1961" s="8" t="s">
        <v>824</v>
      </c>
      <c r="C1961" s="3" t="str">
        <f>_xlfn.XLOOKUP(B1961,'[1]daily break down'!$D:$D,'[1]daily break down'!$E:$E,"")</f>
        <v>Douala</v>
      </c>
      <c r="D1961" s="1" t="s">
        <v>11</v>
      </c>
      <c r="E1961" s="1" t="s">
        <v>12</v>
      </c>
      <c r="F1961" s="3" t="s">
        <v>31</v>
      </c>
      <c r="G1961" s="1" t="s">
        <v>32</v>
      </c>
      <c r="H1961" s="34" t="str">
        <f>_xlfn.XLOOKUP(B1961,[2]CALCULATION!$B:$B,[2]CALCULATION!$H:$H,"")</f>
        <v>ZTE</v>
      </c>
      <c r="I1961" s="28">
        <v>0</v>
      </c>
      <c r="J1961" s="28">
        <v>0</v>
      </c>
      <c r="K1961" s="28">
        <v>0</v>
      </c>
      <c r="L1961" s="28">
        <v>0</v>
      </c>
      <c r="M1961" s="28">
        <v>0</v>
      </c>
      <c r="N1961" s="28">
        <v>0</v>
      </c>
      <c r="O1961" s="28">
        <v>0</v>
      </c>
      <c r="P1961" s="28">
        <v>0</v>
      </c>
      <c r="Q1961" s="28">
        <v>0</v>
      </c>
      <c r="R1961" s="28">
        <v>0</v>
      </c>
      <c r="S1961" s="94">
        <v>0</v>
      </c>
      <c r="T1961" s="94">
        <f>_xlfn.XLOOKUP(B1961,'[3]Nur des jours'!$B:$B,'[3]Nur des jours'!$U:$U,"")</f>
        <v>0</v>
      </c>
      <c r="U1961" s="94">
        <v>0</v>
      </c>
      <c r="V1961" s="94">
        <v>0</v>
      </c>
      <c r="W1961" s="94">
        <v>0</v>
      </c>
      <c r="X1961" s="94">
        <v>0</v>
      </c>
      <c r="Y1961" s="94">
        <v>0</v>
      </c>
      <c r="Z1961" s="94">
        <v>0</v>
      </c>
      <c r="AA1961" s="94">
        <v>0</v>
      </c>
      <c r="AB1961" s="94">
        <v>0</v>
      </c>
      <c r="AC1961" s="94">
        <f>_xlfn.XLOOKUP(B1961,'[3]Nur des jours'!$B:$B,'[3]Nur des jours'!$N:$N,"")</f>
        <v>0</v>
      </c>
      <c r="AD1961" s="94">
        <v>0</v>
      </c>
      <c r="AE1961" s="94">
        <v>0</v>
      </c>
      <c r="AF1961" s="94">
        <v>0</v>
      </c>
      <c r="AG1961" s="94">
        <v>0</v>
      </c>
      <c r="AH1961" s="94">
        <v>0</v>
      </c>
      <c r="AI1961" s="49" t="s">
        <v>5559</v>
      </c>
      <c r="AJ1961" s="49"/>
      <c r="AK1961" s="48" t="str" cm="1">
        <f t="array" ref="AK1961">IFERROR(_xlfn.IFS(
AM1961="MPR ISSUE","PDH",
AM1961="BSS Hardware Issue","BSS",
AM1961="Sites strategiques, MLL, Pylone, etc.","ENVTECH",
AM1961="AKTIVCO DEFAUT GE &amp; POWER Cabinet","AKTIVCO",
AM1961="AKTIVCO Coupure ENEO &amp; Baisse de tension","AKTIVCO GRID ONLY",
AM1961="Coupure ENEO &amp; Baisse de tension","IHS GRID ONLY",
AM1961="Defaut GE &amp; POWER Cabinet","IHS",
AM1961="Sharing","Partners",
AM1961="Sites strategiques &amp; DataCenter","SST &amp; DC",
AM1961="Exclu","Exclu",
AM1961="SAT","SAT",
AM1961="SPARE-ISSUE","SPARE-ISSUE",
AM1961="Fiber CAmtel","TRANS_FO_CAMTEL",
AM1961="Fiber AOF","Fiber AOF",
AM1961="Projet OCM (HUAWEI)","TRAVAUX-HUAWEI",
AM1961="Projet OCM (NOKIA)","TRAVAUX-NOKIA",
AM1961="ACCESS-ISSUE","ACCESS-ISSUE",
AM1961="Projet OCM (ZTE, NOKIA, autres projets)","TRAVAUX OCM",
AM1961="No root CAuse","No root cause",
AM1961="ODU HS","PDH",
AM1961="IP &amp; VLAN","PDH",
AM1961="Warehouse HUAWEI","SPARE-ISSUE",
AM1961="SPARE-HS","SPARE-ISSUE",
AM1961="Power Telco","BSS",AM1961="no impacts","no impacts"
),"")</f>
        <v>no impacts</v>
      </c>
      <c r="AL1961" s="48" t="str" cm="1">
        <f t="array" ref="AL1961">IFERROR(_xlfn.IFS(
AM1961="MPR ISSUE","TX ISSUE",
AM1961="BSS Hardware Issue","RAN ISSUE",
AM1961="Sites strategiques, MLL, Pylone, etc.","ENVTECH",
AM1961="AKTIVCO DEFAUT GE &amp; POWER Cabinet","POWER ISSUE",
AM1961="AKTIVCO Coupure ENEO &amp; Baisse de tension","POWER ISSUE",
AM1961="Coupure ENEO &amp; Baisse de tension","POWER ISSUE",
AM1961="Defaut GE &amp; POWER Cabinet","POWER ISSUE",
AM1961="Sharing","POWER ISSUE",
AM1961="Sites strategiques &amp; DataCenter","POWER ISSUE",
AM1961="Exclu","Exclu",
AM1961="SAT","TX ISSUE",
AM1961="SPARE-ISSUE","SPARE-ISSUE",
AM1961="Fiber CAmtel","TX ISSUE",
AM1961="Fiber AOF","TX ISSUE",
AM1961="Projet OCM (HUAWEI)","TRAVAUX-HUAWEI",
AM1961="Projet OCM (NOKIA)","TRAVAUX -NOKIA",
AM1961="ACCESS-ISSUE","ACCESS-ISSUE",
AM1961="Projet OCM (ZTE, NOKIA, autres projets)","TRAVAUX OCM",
AM1961="No root CAuse","No root cause",
AM1961="ODU HS","TX ISSUE",
AM1961="IP &amp; VLAN","TX ISSUE",
AM1961="Warehouse HUAWEI","SPARE-ISSUE",
AM1961="SPARE-HS","SPARE-ISSUE",
AM1961="Power Telco","RAN ISSUE",AM1961="no impacts","no impacts"
),"")</f>
        <v>no impacts</v>
      </c>
      <c r="AM1961" s="67" t="s">
        <v>5605</v>
      </c>
      <c r="AN1961" s="48" t="str" cm="1">
        <f t="array" ref="AN1961">IFERROR(_xlfn.IFS(
AM1961="MPR ISSUE","ACTIVE",
AM1961="BSS Hardware Issue","ACTIVE",
AM1961="Sites strategiques, MLL, Pylone, etc.","PASSIVE",
AM1961="AKTIVCO DEFAUT GE &amp; POWER Cabinet","PASSIVE",
AM1961="AKTIVCO Coupure ENEO &amp; Baisse de tension","PASSIVE",
AM1961="Coupure ENEO &amp; Baisse de tension","PASSIVE",
AM1961="Defaut GE &amp; POWER Cabinet","PASSIVE",
AM1961="Sharing","PASSIVE",
AM1961="Sites strategiques &amp; DataCenter","PASSIVE",
AM1961="Exclu","Exclu",
AM1961="SAT","ACTIVE",
AM1961="SPARE-ISSUE","SPARE-ISSUE",
AM1961="Fiber CAmtel","ACTIVE",
AM1961="Fiber AOF","ACTIVE",
AM1961="Projet OCM (HUAWEI)","PLANNED WORKS",
AM1961="Projet OCM (NOKIA)","PLANNED WORKS",
AM1961="ACCESS-ISSUE","ACCESS-ISSUE",
AM1961="Projet OCM (ZTE, NOKIA, autres projets)","PLANNED WORKS",
AM1961="No root CAuse","No root cause",
AM1961="ODU HS","ACTIVE",
AM1961="IP &amp; VLAN","ACTIVE",
AM1961="Warehouse HUAWEI","SPARE-ISSUE",
AM1961="SPARE-HS","SPARE-ISSUE",
AM1961="Power Telco","ACTIVE", AM1961="no impacts","no impacts"
),"")</f>
        <v>no impacts</v>
      </c>
      <c r="AO1961" s="93" t="s">
        <v>5537</v>
      </c>
      <c r="AP1961" s="101" t="str">
        <f t="shared" si="54"/>
        <v>LIT_234</v>
      </c>
      <c r="AR1961" s="17" t="s">
        <v>5537</v>
      </c>
      <c r="AS1961" s="7" t="s">
        <v>5537</v>
      </c>
      <c r="AT1961" s="6"/>
      <c r="AU1961" s="7"/>
      <c r="AV1961" s="3" t="s">
        <v>5537</v>
      </c>
      <c r="AW1961" s="18" t="s">
        <v>5537</v>
      </c>
      <c r="AX1961" s="18" t="s">
        <v>5537</v>
      </c>
      <c r="AY1961" s="18" t="s">
        <v>5537</v>
      </c>
      <c r="AZ1961" s="18" t="s">
        <v>5537</v>
      </c>
      <c r="BA1961" s="18" t="s">
        <v>5537</v>
      </c>
      <c r="BB1961" s="18" t="s">
        <v>5537</v>
      </c>
      <c r="BC1961" s="18" t="s">
        <v>5537</v>
      </c>
      <c r="BD1961" s="18" t="s">
        <v>5537</v>
      </c>
      <c r="BE1961" s="18" t="s">
        <v>5537</v>
      </c>
      <c r="BF1961" s="18" t="s">
        <v>5537</v>
      </c>
      <c r="BG1961" s="18" t="s">
        <v>5537</v>
      </c>
      <c r="BH1961" s="18" t="s">
        <v>5537</v>
      </c>
      <c r="BI1961" s="9" t="s">
        <v>5537</v>
      </c>
      <c r="BJ1961" s="14"/>
      <c r="BK1961" s="14" t="s">
        <v>5537</v>
      </c>
      <c r="BL1961" s="14" t="str">
        <f>_xlfn.XLOOKUP(B1961,'[4]cell downs 18042026 17h'!$B:$B,'[4]cell downs 18042026 17h'!$B:$B,"")</f>
        <v/>
      </c>
      <c r="BM1961" s="14" t="str">
        <f>_xlfn.XLOOKUP(B1961,'[5]Cells Huawei 19042026 15h'!$B:$B,'[5]Cells Huawei 19042026 15h'!$B:$B,"")</f>
        <v/>
      </c>
      <c r="BN1961" s="9" t="str">
        <f>_xlfn.XLOOKUP(B1961,'[6]cells down 19042026 9H40'!$B:$B,'[6]cells down 19042026 9H40'!$B:$B,"")</f>
        <v/>
      </c>
      <c r="BO1961" s="9" t="s">
        <v>824</v>
      </c>
      <c r="BP1961" s="9" t="s">
        <v>5537</v>
      </c>
      <c r="BQ1961" s="115"/>
    </row>
    <row r="1962" spans="1:69" s="9" customFormat="1" x14ac:dyDescent="0.3">
      <c r="A1962" s="1" t="s">
        <v>793</v>
      </c>
      <c r="B1962" s="8" t="s">
        <v>794</v>
      </c>
      <c r="C1962" s="3" t="str">
        <f>_xlfn.XLOOKUP(B1962,'[1]daily break down'!$D:$D,'[1]daily break down'!$E:$E,"")</f>
        <v>Douala</v>
      </c>
      <c r="D1962" s="1" t="s">
        <v>11</v>
      </c>
      <c r="E1962" s="1" t="s">
        <v>12</v>
      </c>
      <c r="F1962" s="3" t="s">
        <v>31</v>
      </c>
      <c r="G1962" s="1" t="s">
        <v>32</v>
      </c>
      <c r="H1962" s="34" t="str">
        <f>_xlfn.XLOOKUP(B1962,[2]CALCULATION!$B:$B,[2]CALCULATION!$H:$H,"")</f>
        <v>ZTE</v>
      </c>
      <c r="I1962" s="28">
        <v>0</v>
      </c>
      <c r="J1962" s="28">
        <v>0</v>
      </c>
      <c r="K1962" s="28">
        <v>0</v>
      </c>
      <c r="L1962" s="28">
        <v>0</v>
      </c>
      <c r="M1962" s="28">
        <v>0</v>
      </c>
      <c r="N1962" s="28">
        <v>0</v>
      </c>
      <c r="O1962" s="28">
        <v>0</v>
      </c>
      <c r="P1962" s="28">
        <v>0</v>
      </c>
      <c r="Q1962" s="28">
        <v>0</v>
      </c>
      <c r="R1962" s="28">
        <v>0</v>
      </c>
      <c r="S1962" s="94">
        <v>0</v>
      </c>
      <c r="T1962" s="94">
        <f>_xlfn.XLOOKUP(B1962,'[3]Nur des jours'!$B:$B,'[3]Nur des jours'!$U:$U,"")</f>
        <v>0</v>
      </c>
      <c r="U1962" s="94">
        <v>0</v>
      </c>
      <c r="V1962" s="94">
        <v>0</v>
      </c>
      <c r="W1962" s="94">
        <v>0</v>
      </c>
      <c r="X1962" s="94">
        <v>0</v>
      </c>
      <c r="Y1962" s="94">
        <v>0</v>
      </c>
      <c r="Z1962" s="94">
        <v>0</v>
      </c>
      <c r="AA1962" s="94">
        <v>0</v>
      </c>
      <c r="AB1962" s="94">
        <v>0</v>
      </c>
      <c r="AC1962" s="94">
        <f>_xlfn.XLOOKUP(B1962,'[3]Nur des jours'!$B:$B,'[3]Nur des jours'!$N:$N,"")</f>
        <v>0</v>
      </c>
      <c r="AD1962" s="94">
        <v>0</v>
      </c>
      <c r="AE1962" s="94">
        <v>0</v>
      </c>
      <c r="AF1962" s="94">
        <v>0</v>
      </c>
      <c r="AG1962" s="94">
        <v>0</v>
      </c>
      <c r="AH1962" s="94">
        <v>0</v>
      </c>
      <c r="AI1962" s="49" t="s">
        <v>5559</v>
      </c>
      <c r="AJ1962" s="49"/>
      <c r="AK1962" s="48" t="str" cm="1">
        <f t="array" ref="AK1962">IFERROR(_xlfn.IFS(
AM1962="MPR ISSUE","PDH",
AM1962="BSS Hardware Issue","BSS",
AM1962="Sites strategiques, MLL, Pylone, etc.","ENVTECH",
AM1962="AKTIVCO DEFAUT GE &amp; POWER Cabinet","AKTIVCO",
AM1962="AKTIVCO Coupure ENEO &amp; Baisse de tension","AKTIVCO GRID ONLY",
AM1962="Coupure ENEO &amp; Baisse de tension","IHS GRID ONLY",
AM1962="Defaut GE &amp; POWER Cabinet","IHS",
AM1962="Sharing","Partners",
AM1962="Sites strategiques &amp; DataCenter","SST &amp; DC",
AM1962="Exclu","Exclu",
AM1962="SAT","SAT",
AM1962="SPARE-ISSUE","SPARE-ISSUE",
AM1962="Fiber CAmtel","TRANS_FO_CAMTEL",
AM1962="Fiber AOF","Fiber AOF",
AM1962="Projet OCM (HUAWEI)","TRAVAUX-HUAWEI",
AM1962="Projet OCM (NOKIA)","TRAVAUX-NOKIA",
AM1962="ACCESS-ISSUE","ACCESS-ISSUE",
AM1962="Projet OCM (ZTE, NOKIA, autres projets)","TRAVAUX OCM",
AM1962="No root CAuse","No root cause",
AM1962="ODU HS","PDH",
AM1962="IP &amp; VLAN","PDH",
AM1962="Warehouse HUAWEI","SPARE-ISSUE",
AM1962="SPARE-HS","SPARE-ISSUE",
AM1962="Power Telco","BSS",AM1962="no impacts","no impacts"
),"")</f>
        <v>no impacts</v>
      </c>
      <c r="AL1962" s="48" t="str" cm="1">
        <f t="array" ref="AL1962">IFERROR(_xlfn.IFS(
AM1962="MPR ISSUE","TX ISSUE",
AM1962="BSS Hardware Issue","RAN ISSUE",
AM1962="Sites strategiques, MLL, Pylone, etc.","ENVTECH",
AM1962="AKTIVCO DEFAUT GE &amp; POWER Cabinet","POWER ISSUE",
AM1962="AKTIVCO Coupure ENEO &amp; Baisse de tension","POWER ISSUE",
AM1962="Coupure ENEO &amp; Baisse de tension","POWER ISSUE",
AM1962="Defaut GE &amp; POWER Cabinet","POWER ISSUE",
AM1962="Sharing","POWER ISSUE",
AM1962="Sites strategiques &amp; DataCenter","POWER ISSUE",
AM1962="Exclu","Exclu",
AM1962="SAT","TX ISSUE",
AM1962="SPARE-ISSUE","SPARE-ISSUE",
AM1962="Fiber CAmtel","TX ISSUE",
AM1962="Fiber AOF","TX ISSUE",
AM1962="Projet OCM (HUAWEI)","TRAVAUX-HUAWEI",
AM1962="Projet OCM (NOKIA)","TRAVAUX -NOKIA",
AM1962="ACCESS-ISSUE","ACCESS-ISSUE",
AM1962="Projet OCM (ZTE, NOKIA, autres projets)","TRAVAUX OCM",
AM1962="No root CAuse","No root cause",
AM1962="ODU HS","TX ISSUE",
AM1962="IP &amp; VLAN","TX ISSUE",
AM1962="Warehouse HUAWEI","SPARE-ISSUE",
AM1962="SPARE-HS","SPARE-ISSUE",
AM1962="Power Telco","RAN ISSUE",AM1962="no impacts","no impacts"
),"")</f>
        <v>no impacts</v>
      </c>
      <c r="AM1962" s="67" t="s">
        <v>5605</v>
      </c>
      <c r="AN1962" s="48" t="str" cm="1">
        <f t="array" ref="AN1962">IFERROR(_xlfn.IFS(
AM1962="MPR ISSUE","ACTIVE",
AM1962="BSS Hardware Issue","ACTIVE",
AM1962="Sites strategiques, MLL, Pylone, etc.","PASSIVE",
AM1962="AKTIVCO DEFAUT GE &amp; POWER Cabinet","PASSIVE",
AM1962="AKTIVCO Coupure ENEO &amp; Baisse de tension","PASSIVE",
AM1962="Coupure ENEO &amp; Baisse de tension","PASSIVE",
AM1962="Defaut GE &amp; POWER Cabinet","PASSIVE",
AM1962="Sharing","PASSIVE",
AM1962="Sites strategiques &amp; DataCenter","PASSIVE",
AM1962="Exclu","Exclu",
AM1962="SAT","ACTIVE",
AM1962="SPARE-ISSUE","SPARE-ISSUE",
AM1962="Fiber CAmtel","ACTIVE",
AM1962="Fiber AOF","ACTIVE",
AM1962="Projet OCM (HUAWEI)","PLANNED WORKS",
AM1962="Projet OCM (NOKIA)","PLANNED WORKS",
AM1962="ACCESS-ISSUE","ACCESS-ISSUE",
AM1962="Projet OCM (ZTE, NOKIA, autres projets)","PLANNED WORKS",
AM1962="No root CAuse","No root cause",
AM1962="ODU HS","ACTIVE",
AM1962="IP &amp; VLAN","ACTIVE",
AM1962="Warehouse HUAWEI","SPARE-ISSUE",
AM1962="SPARE-HS","SPARE-ISSUE",
AM1962="Power Telco","ACTIVE", AM1962="no impacts","no impacts"
),"")</f>
        <v>no impacts</v>
      </c>
      <c r="AO1962" s="93" t="s">
        <v>5537</v>
      </c>
      <c r="AP1962" s="101" t="str">
        <f t="shared" si="54"/>
        <v>LIT_384</v>
      </c>
      <c r="AR1962" s="17" t="s">
        <v>5537</v>
      </c>
      <c r="AS1962" s="7" t="s">
        <v>5537</v>
      </c>
      <c r="AT1962" s="6"/>
      <c r="AU1962" s="7"/>
      <c r="AV1962" s="3" t="s">
        <v>5537</v>
      </c>
      <c r="AW1962" s="18" t="s">
        <v>5537</v>
      </c>
      <c r="AX1962" s="18" t="s">
        <v>5537</v>
      </c>
      <c r="AY1962" s="18" t="s">
        <v>5537</v>
      </c>
      <c r="AZ1962" s="18" t="s">
        <v>5537</v>
      </c>
      <c r="BA1962" s="18" t="s">
        <v>5537</v>
      </c>
      <c r="BB1962" s="18" t="s">
        <v>5537</v>
      </c>
      <c r="BC1962" s="18" t="s">
        <v>5537</v>
      </c>
      <c r="BD1962" s="18" t="s">
        <v>5537</v>
      </c>
      <c r="BE1962" s="18" t="s">
        <v>5537</v>
      </c>
      <c r="BF1962" s="18" t="s">
        <v>5537</v>
      </c>
      <c r="BG1962" s="18" t="s">
        <v>5537</v>
      </c>
      <c r="BH1962" s="18" t="s">
        <v>5537</v>
      </c>
      <c r="BI1962" s="9" t="s">
        <v>5537</v>
      </c>
      <c r="BJ1962" s="14"/>
      <c r="BK1962" s="14" t="s">
        <v>5537</v>
      </c>
      <c r="BL1962" s="14" t="str">
        <f>_xlfn.XLOOKUP(B1962,'[4]cell downs 18042026 17h'!$B:$B,'[4]cell downs 18042026 17h'!$B:$B,"")</f>
        <v/>
      </c>
      <c r="BM1962" s="14" t="str">
        <f>_xlfn.XLOOKUP(B1962,'[5]Cells Huawei 19042026 15h'!$B:$B,'[5]Cells Huawei 19042026 15h'!$B:$B,"")</f>
        <v/>
      </c>
      <c r="BN1962" s="9" t="str">
        <f>_xlfn.XLOOKUP(B1962,'[6]cells down 19042026 9H40'!$B:$B,'[6]cells down 19042026 9H40'!$B:$B,"")</f>
        <v/>
      </c>
      <c r="BO1962" s="9" t="s">
        <v>794</v>
      </c>
      <c r="BP1962" s="9" t="s">
        <v>594</v>
      </c>
      <c r="BQ1962" s="115"/>
    </row>
    <row r="1963" spans="1:69" s="9" customFormat="1" x14ac:dyDescent="0.3">
      <c r="A1963" s="1" t="s">
        <v>526</v>
      </c>
      <c r="B1963" s="8" t="s">
        <v>527</v>
      </c>
      <c r="C1963" s="3" t="str">
        <f>_xlfn.XLOOKUP(B1963,'[1]daily break down'!$D:$D,'[1]daily break down'!$E:$E,"")</f>
        <v>Douala</v>
      </c>
      <c r="D1963" s="1" t="s">
        <v>11</v>
      </c>
      <c r="E1963" s="1" t="s">
        <v>12</v>
      </c>
      <c r="F1963" s="3" t="s">
        <v>31</v>
      </c>
      <c r="G1963" s="1" t="s">
        <v>32</v>
      </c>
      <c r="H1963" s="34" t="str">
        <f>_xlfn.XLOOKUP(B1963,[2]CALCULATION!$B:$B,[2]CALCULATION!$H:$H,"")</f>
        <v>ZTE</v>
      </c>
      <c r="I1963" s="28">
        <v>0</v>
      </c>
      <c r="J1963" s="28">
        <v>0</v>
      </c>
      <c r="K1963" s="28">
        <v>0</v>
      </c>
      <c r="L1963" s="28">
        <v>0</v>
      </c>
      <c r="M1963" s="28">
        <v>0</v>
      </c>
      <c r="N1963" s="28">
        <v>0</v>
      </c>
      <c r="O1963" s="28">
        <v>0</v>
      </c>
      <c r="P1963" s="28">
        <v>0</v>
      </c>
      <c r="Q1963" s="28">
        <v>0</v>
      </c>
      <c r="R1963" s="28">
        <v>0</v>
      </c>
      <c r="S1963" s="94">
        <v>0</v>
      </c>
      <c r="T1963" s="94">
        <f>_xlfn.XLOOKUP(B1963,'[3]Nur des jours'!$B:$B,'[3]Nur des jours'!$U:$U,"")</f>
        <v>0</v>
      </c>
      <c r="U1963" s="94">
        <v>0</v>
      </c>
      <c r="V1963" s="94">
        <v>0</v>
      </c>
      <c r="W1963" s="94">
        <v>0</v>
      </c>
      <c r="X1963" s="94">
        <v>0</v>
      </c>
      <c r="Y1963" s="94">
        <v>0</v>
      </c>
      <c r="Z1963" s="94">
        <v>0</v>
      </c>
      <c r="AA1963" s="94">
        <v>0</v>
      </c>
      <c r="AB1963" s="94">
        <v>0</v>
      </c>
      <c r="AC1963" s="94">
        <f>_xlfn.XLOOKUP(B1963,'[3]Nur des jours'!$B:$B,'[3]Nur des jours'!$N:$N,"")</f>
        <v>0</v>
      </c>
      <c r="AD1963" s="94">
        <v>0</v>
      </c>
      <c r="AE1963" s="94">
        <v>0</v>
      </c>
      <c r="AF1963" s="94">
        <v>0</v>
      </c>
      <c r="AG1963" s="94">
        <v>0</v>
      </c>
      <c r="AH1963" s="94">
        <v>0</v>
      </c>
      <c r="AI1963" s="49" t="s">
        <v>5559</v>
      </c>
      <c r="AJ1963" s="49"/>
      <c r="AK1963" s="48" t="str" cm="1">
        <f t="array" ref="AK1963">IFERROR(_xlfn.IFS(
AM1963="MPR ISSUE","PDH",
AM1963="BSS Hardware Issue","BSS",
AM1963="Sites strategiques, MLL, Pylone, etc.","ENVTECH",
AM1963="AKTIVCO DEFAUT GE &amp; POWER Cabinet","AKTIVCO",
AM1963="AKTIVCO Coupure ENEO &amp; Baisse de tension","AKTIVCO GRID ONLY",
AM1963="Coupure ENEO &amp; Baisse de tension","IHS GRID ONLY",
AM1963="Defaut GE &amp; POWER Cabinet","IHS",
AM1963="Sharing","Partners",
AM1963="Sites strategiques &amp; DataCenter","SST &amp; DC",
AM1963="Exclu","Exclu",
AM1963="SAT","SAT",
AM1963="SPARE-ISSUE","SPARE-ISSUE",
AM1963="Fiber CAmtel","TRANS_FO_CAMTEL",
AM1963="Fiber AOF","Fiber AOF",
AM1963="Projet OCM (HUAWEI)","TRAVAUX-HUAWEI",
AM1963="Projet OCM (NOKIA)","TRAVAUX-NOKIA",
AM1963="ACCESS-ISSUE","ACCESS-ISSUE",
AM1963="Projet OCM (ZTE, NOKIA, autres projets)","TRAVAUX OCM",
AM1963="No root CAuse","No root cause",
AM1963="ODU HS","PDH",
AM1963="IP &amp; VLAN","PDH",
AM1963="Warehouse HUAWEI","SPARE-ISSUE",
AM1963="SPARE-HS","SPARE-ISSUE",
AM1963="Power Telco","BSS",AM1963="no impacts","no impacts"
),"")</f>
        <v>no impacts</v>
      </c>
      <c r="AL1963" s="48" t="str" cm="1">
        <f t="array" ref="AL1963">IFERROR(_xlfn.IFS(
AM1963="MPR ISSUE","TX ISSUE",
AM1963="BSS Hardware Issue","RAN ISSUE",
AM1963="Sites strategiques, MLL, Pylone, etc.","ENVTECH",
AM1963="AKTIVCO DEFAUT GE &amp; POWER Cabinet","POWER ISSUE",
AM1963="AKTIVCO Coupure ENEO &amp; Baisse de tension","POWER ISSUE",
AM1963="Coupure ENEO &amp; Baisse de tension","POWER ISSUE",
AM1963="Defaut GE &amp; POWER Cabinet","POWER ISSUE",
AM1963="Sharing","POWER ISSUE",
AM1963="Sites strategiques &amp; DataCenter","POWER ISSUE",
AM1963="Exclu","Exclu",
AM1963="SAT","TX ISSUE",
AM1963="SPARE-ISSUE","SPARE-ISSUE",
AM1963="Fiber CAmtel","TX ISSUE",
AM1963="Fiber AOF","TX ISSUE",
AM1963="Projet OCM (HUAWEI)","TRAVAUX-HUAWEI",
AM1963="Projet OCM (NOKIA)","TRAVAUX -NOKIA",
AM1963="ACCESS-ISSUE","ACCESS-ISSUE",
AM1963="Projet OCM (ZTE, NOKIA, autres projets)","TRAVAUX OCM",
AM1963="No root CAuse","No root cause",
AM1963="ODU HS","TX ISSUE",
AM1963="IP &amp; VLAN","TX ISSUE",
AM1963="Warehouse HUAWEI","SPARE-ISSUE",
AM1963="SPARE-HS","SPARE-ISSUE",
AM1963="Power Telco","RAN ISSUE",AM1963="no impacts","no impacts"
),"")</f>
        <v>no impacts</v>
      </c>
      <c r="AM1963" s="67" t="s">
        <v>5605</v>
      </c>
      <c r="AN1963" s="48" t="str" cm="1">
        <f t="array" ref="AN1963">IFERROR(_xlfn.IFS(
AM1963="MPR ISSUE","ACTIVE",
AM1963="BSS Hardware Issue","ACTIVE",
AM1963="Sites strategiques, MLL, Pylone, etc.","PASSIVE",
AM1963="AKTIVCO DEFAUT GE &amp; POWER Cabinet","PASSIVE",
AM1963="AKTIVCO Coupure ENEO &amp; Baisse de tension","PASSIVE",
AM1963="Coupure ENEO &amp; Baisse de tension","PASSIVE",
AM1963="Defaut GE &amp; POWER Cabinet","PASSIVE",
AM1963="Sharing","PASSIVE",
AM1963="Sites strategiques &amp; DataCenter","PASSIVE",
AM1963="Exclu","Exclu",
AM1963="SAT","ACTIVE",
AM1963="SPARE-ISSUE","SPARE-ISSUE",
AM1963="Fiber CAmtel","ACTIVE",
AM1963="Fiber AOF","ACTIVE",
AM1963="Projet OCM (HUAWEI)","PLANNED WORKS",
AM1963="Projet OCM (NOKIA)","PLANNED WORKS",
AM1963="ACCESS-ISSUE","ACCESS-ISSUE",
AM1963="Projet OCM (ZTE, NOKIA, autres projets)","PLANNED WORKS",
AM1963="No root CAuse","No root cause",
AM1963="ODU HS","ACTIVE",
AM1963="IP &amp; VLAN","ACTIVE",
AM1963="Warehouse HUAWEI","SPARE-ISSUE",
AM1963="SPARE-HS","SPARE-ISSUE",
AM1963="Power Telco","ACTIVE", AM1963="no impacts","no impacts"
),"")</f>
        <v>no impacts</v>
      </c>
      <c r="AO1963" s="93" t="s">
        <v>5537</v>
      </c>
      <c r="AP1963" s="101" t="str">
        <f t="shared" si="54"/>
        <v>LIT_440</v>
      </c>
      <c r="AR1963" s="17" t="s">
        <v>5537</v>
      </c>
      <c r="AS1963" s="7" t="s">
        <v>5537</v>
      </c>
      <c r="AT1963" s="6"/>
      <c r="AU1963" s="7"/>
      <c r="AV1963" s="3" t="s">
        <v>5537</v>
      </c>
      <c r="AW1963" s="18" t="s">
        <v>5537</v>
      </c>
      <c r="AX1963" s="18" t="s">
        <v>5537</v>
      </c>
      <c r="AY1963" s="18" t="s">
        <v>5537</v>
      </c>
      <c r="AZ1963" s="18" t="s">
        <v>5537</v>
      </c>
      <c r="BA1963" s="18" t="s">
        <v>5537</v>
      </c>
      <c r="BB1963" s="18" t="s">
        <v>5537</v>
      </c>
      <c r="BC1963" s="18" t="s">
        <v>5537</v>
      </c>
      <c r="BD1963" s="18" t="s">
        <v>5537</v>
      </c>
      <c r="BE1963" s="18" t="s">
        <v>5537</v>
      </c>
      <c r="BF1963" s="18" t="s">
        <v>5537</v>
      </c>
      <c r="BG1963" s="18" t="s">
        <v>5537</v>
      </c>
      <c r="BH1963" s="18" t="s">
        <v>5537</v>
      </c>
      <c r="BI1963" s="9" t="s">
        <v>5537</v>
      </c>
      <c r="BJ1963" s="14"/>
      <c r="BK1963" s="14" t="s">
        <v>5537</v>
      </c>
      <c r="BL1963" s="14" t="str">
        <f>_xlfn.XLOOKUP(B1963,'[4]cell downs 18042026 17h'!$B:$B,'[4]cell downs 18042026 17h'!$B:$B,"")</f>
        <v/>
      </c>
      <c r="BM1963" s="14" t="str">
        <f>_xlfn.XLOOKUP(B1963,'[5]Cells Huawei 19042026 15h'!$B:$B,'[5]Cells Huawei 19042026 15h'!$B:$B,"")</f>
        <v/>
      </c>
      <c r="BN1963" s="9" t="str">
        <f>_xlfn.XLOOKUP(B1963,'[6]cells down 19042026 9H40'!$B:$B,'[6]cells down 19042026 9H40'!$B:$B,"")</f>
        <v/>
      </c>
      <c r="BO1963" s="9" t="s">
        <v>527</v>
      </c>
      <c r="BP1963" s="9" t="s">
        <v>1713</v>
      </c>
      <c r="BQ1963" s="115"/>
    </row>
    <row r="1964" spans="1:69" s="9" customFormat="1" x14ac:dyDescent="0.3">
      <c r="A1964" s="1" t="s">
        <v>678</v>
      </c>
      <c r="B1964" s="8" t="s">
        <v>679</v>
      </c>
      <c r="C1964" s="3" t="str">
        <f>_xlfn.XLOOKUP(B1964,'[1]daily break down'!$D:$D,'[1]daily break down'!$E:$E,"")</f>
        <v>Douala</v>
      </c>
      <c r="D1964" s="1" t="s">
        <v>21</v>
      </c>
      <c r="E1964" s="1" t="s">
        <v>36</v>
      </c>
      <c r="F1964" s="3" t="s">
        <v>31</v>
      </c>
      <c r="G1964" s="1" t="s">
        <v>32</v>
      </c>
      <c r="H1964" s="34" t="str">
        <f>_xlfn.XLOOKUP(B1964,[2]CALCULATION!$B:$B,[2]CALCULATION!$H:$H,"")</f>
        <v>ZTE</v>
      </c>
      <c r="I1964" s="28">
        <v>0</v>
      </c>
      <c r="J1964" s="28">
        <v>0</v>
      </c>
      <c r="K1964" s="28">
        <v>0</v>
      </c>
      <c r="L1964" s="28">
        <v>0</v>
      </c>
      <c r="M1964" s="28">
        <v>0</v>
      </c>
      <c r="N1964" s="28">
        <v>0</v>
      </c>
      <c r="O1964" s="28">
        <v>0</v>
      </c>
      <c r="P1964" s="28">
        <v>0</v>
      </c>
      <c r="Q1964" s="28">
        <v>0</v>
      </c>
      <c r="R1964" s="28">
        <v>0</v>
      </c>
      <c r="S1964" s="94">
        <v>0</v>
      </c>
      <c r="T1964" s="94">
        <f>_xlfn.XLOOKUP(B1964,'[3]Nur des jours'!$B:$B,'[3]Nur des jours'!$U:$U,"")</f>
        <v>0</v>
      </c>
      <c r="U1964" s="94">
        <v>0</v>
      </c>
      <c r="V1964" s="94">
        <v>0</v>
      </c>
      <c r="W1964" s="94">
        <v>0</v>
      </c>
      <c r="X1964" s="94">
        <v>0</v>
      </c>
      <c r="Y1964" s="94">
        <v>0</v>
      </c>
      <c r="Z1964" s="94">
        <v>0</v>
      </c>
      <c r="AA1964" s="94">
        <v>0</v>
      </c>
      <c r="AB1964" s="94">
        <v>0</v>
      </c>
      <c r="AC1964" s="94">
        <f>_xlfn.XLOOKUP(B1964,'[3]Nur des jours'!$B:$B,'[3]Nur des jours'!$N:$N,"")</f>
        <v>0</v>
      </c>
      <c r="AD1964" s="94">
        <v>0</v>
      </c>
      <c r="AE1964" s="94">
        <v>0</v>
      </c>
      <c r="AF1964" s="94">
        <v>0</v>
      </c>
      <c r="AG1964" s="94">
        <v>0</v>
      </c>
      <c r="AH1964" s="94">
        <v>0</v>
      </c>
      <c r="AI1964" s="49" t="s">
        <v>5559</v>
      </c>
      <c r="AJ1964" s="49"/>
      <c r="AK1964" s="48" t="str" cm="1">
        <f t="array" ref="AK1964">IFERROR(_xlfn.IFS(
AM1964="MPR ISSUE","PDH",
AM1964="BSS Hardware Issue","BSS",
AM1964="Sites strategiques, MLL, Pylone, etc.","ENVTECH",
AM1964="AKTIVCO DEFAUT GE &amp; POWER Cabinet","AKTIVCO",
AM1964="AKTIVCO Coupure ENEO &amp; Baisse de tension","AKTIVCO GRID ONLY",
AM1964="Coupure ENEO &amp; Baisse de tension","IHS GRID ONLY",
AM1964="Defaut GE &amp; POWER Cabinet","IHS",
AM1964="Sharing","Partners",
AM1964="Sites strategiques &amp; DataCenter","SST &amp; DC",
AM1964="Exclu","Exclu",
AM1964="SAT","SAT",
AM1964="SPARE-ISSUE","SPARE-ISSUE",
AM1964="Fiber CAmtel","TRANS_FO_CAMTEL",
AM1964="Fiber AOF","Fiber AOF",
AM1964="Projet OCM (HUAWEI)","TRAVAUX-HUAWEI",
AM1964="Projet OCM (NOKIA)","TRAVAUX-NOKIA",
AM1964="ACCESS-ISSUE","ACCESS-ISSUE",
AM1964="Projet OCM (ZTE, NOKIA, autres projets)","TRAVAUX OCM",
AM1964="No root CAuse","No root cause",
AM1964="ODU HS","PDH",
AM1964="IP &amp; VLAN","PDH",
AM1964="Warehouse HUAWEI","SPARE-ISSUE",
AM1964="SPARE-HS","SPARE-ISSUE",
AM1964="Power Telco","BSS",AM1964="no impacts","no impacts"
),"")</f>
        <v>no impacts</v>
      </c>
      <c r="AL1964" s="48" t="str" cm="1">
        <f t="array" ref="AL1964">IFERROR(_xlfn.IFS(
AM1964="MPR ISSUE","TX ISSUE",
AM1964="BSS Hardware Issue","RAN ISSUE",
AM1964="Sites strategiques, MLL, Pylone, etc.","ENVTECH",
AM1964="AKTIVCO DEFAUT GE &amp; POWER Cabinet","POWER ISSUE",
AM1964="AKTIVCO Coupure ENEO &amp; Baisse de tension","POWER ISSUE",
AM1964="Coupure ENEO &amp; Baisse de tension","POWER ISSUE",
AM1964="Defaut GE &amp; POWER Cabinet","POWER ISSUE",
AM1964="Sharing","POWER ISSUE",
AM1964="Sites strategiques &amp; DataCenter","POWER ISSUE",
AM1964="Exclu","Exclu",
AM1964="SAT","TX ISSUE",
AM1964="SPARE-ISSUE","SPARE-ISSUE",
AM1964="Fiber CAmtel","TX ISSUE",
AM1964="Fiber AOF","TX ISSUE",
AM1964="Projet OCM (HUAWEI)","TRAVAUX-HUAWEI",
AM1964="Projet OCM (NOKIA)","TRAVAUX -NOKIA",
AM1964="ACCESS-ISSUE","ACCESS-ISSUE",
AM1964="Projet OCM (ZTE, NOKIA, autres projets)","TRAVAUX OCM",
AM1964="No root CAuse","No root cause",
AM1964="ODU HS","TX ISSUE",
AM1964="IP &amp; VLAN","TX ISSUE",
AM1964="Warehouse HUAWEI","SPARE-ISSUE",
AM1964="SPARE-HS","SPARE-ISSUE",
AM1964="Power Telco","RAN ISSUE",AM1964="no impacts","no impacts"
),"")</f>
        <v>no impacts</v>
      </c>
      <c r="AM1964" s="67" t="s">
        <v>5605</v>
      </c>
      <c r="AN1964" s="48" t="str" cm="1">
        <f t="array" ref="AN1964">IFERROR(_xlfn.IFS(
AM1964="MPR ISSUE","ACTIVE",
AM1964="BSS Hardware Issue","ACTIVE",
AM1964="Sites strategiques, MLL, Pylone, etc.","PASSIVE",
AM1964="AKTIVCO DEFAUT GE &amp; POWER Cabinet","PASSIVE",
AM1964="AKTIVCO Coupure ENEO &amp; Baisse de tension","PASSIVE",
AM1964="Coupure ENEO &amp; Baisse de tension","PASSIVE",
AM1964="Defaut GE &amp; POWER Cabinet","PASSIVE",
AM1964="Sharing","PASSIVE",
AM1964="Sites strategiques &amp; DataCenter","PASSIVE",
AM1964="Exclu","Exclu",
AM1964="SAT","ACTIVE",
AM1964="SPARE-ISSUE","SPARE-ISSUE",
AM1964="Fiber CAmtel","ACTIVE",
AM1964="Fiber AOF","ACTIVE",
AM1964="Projet OCM (HUAWEI)","PLANNED WORKS",
AM1964="Projet OCM (NOKIA)","PLANNED WORKS",
AM1964="ACCESS-ISSUE","ACCESS-ISSUE",
AM1964="Projet OCM (ZTE, NOKIA, autres projets)","PLANNED WORKS",
AM1964="No root CAuse","No root cause",
AM1964="ODU HS","ACTIVE",
AM1964="IP &amp; VLAN","ACTIVE",
AM1964="Warehouse HUAWEI","SPARE-ISSUE",
AM1964="SPARE-HS","SPARE-ISSUE",
AM1964="Power Telco","ACTIVE", AM1964="no impacts","no impacts"
),"")</f>
        <v>no impacts</v>
      </c>
      <c r="AO1964" s="93" t="s">
        <v>5537</v>
      </c>
      <c r="AP1964" s="101" t="str">
        <f t="shared" si="54"/>
        <v>LIT_669</v>
      </c>
      <c r="AR1964" s="17" t="s">
        <v>5537</v>
      </c>
      <c r="AS1964" s="7" t="s">
        <v>5537</v>
      </c>
      <c r="AT1964" s="6"/>
      <c r="AU1964" s="7"/>
      <c r="AV1964" s="3" t="s">
        <v>5537</v>
      </c>
      <c r="AW1964" s="18" t="s">
        <v>5537</v>
      </c>
      <c r="AX1964" s="18" t="s">
        <v>5537</v>
      </c>
      <c r="AY1964" s="18" t="s">
        <v>5537</v>
      </c>
      <c r="AZ1964" s="18" t="s">
        <v>5537</v>
      </c>
      <c r="BA1964" s="18" t="s">
        <v>5537</v>
      </c>
      <c r="BB1964" s="18" t="s">
        <v>5537</v>
      </c>
      <c r="BC1964" s="18" t="s">
        <v>5537</v>
      </c>
      <c r="BD1964" s="18" t="s">
        <v>5537</v>
      </c>
      <c r="BE1964" s="18" t="s">
        <v>5537</v>
      </c>
      <c r="BF1964" s="18" t="s">
        <v>5537</v>
      </c>
      <c r="BG1964" s="18" t="s">
        <v>5537</v>
      </c>
      <c r="BH1964" s="18" t="s">
        <v>5537</v>
      </c>
      <c r="BI1964" s="9" t="s">
        <v>5537</v>
      </c>
      <c r="BJ1964" s="14"/>
      <c r="BK1964" s="14" t="s">
        <v>5537</v>
      </c>
      <c r="BL1964" s="14" t="str">
        <f>_xlfn.XLOOKUP(B1964,'[4]cell downs 18042026 17h'!$B:$B,'[4]cell downs 18042026 17h'!$B:$B,"")</f>
        <v/>
      </c>
      <c r="BM1964" s="14" t="str">
        <f>_xlfn.XLOOKUP(B1964,'[5]Cells Huawei 19042026 15h'!$B:$B,'[5]Cells Huawei 19042026 15h'!$B:$B,"")</f>
        <v/>
      </c>
      <c r="BN1964" s="9" t="str">
        <f>_xlfn.XLOOKUP(B1964,'[6]cells down 19042026 9H40'!$B:$B,'[6]cells down 19042026 9H40'!$B:$B,"")</f>
        <v/>
      </c>
      <c r="BO1964" s="9" t="s">
        <v>5537</v>
      </c>
      <c r="BP1964" s="9" t="s">
        <v>12</v>
      </c>
      <c r="BQ1964" s="115"/>
    </row>
    <row r="1965" spans="1:69" s="9" customFormat="1" x14ac:dyDescent="0.3">
      <c r="A1965" s="1" t="s">
        <v>1913</v>
      </c>
      <c r="B1965" s="8" t="s">
        <v>1914</v>
      </c>
      <c r="C1965" s="3" t="str">
        <f>_xlfn.XLOOKUP(B1965,'[1]daily break down'!$D:$D,'[1]daily break down'!$E:$E,"")</f>
        <v>Douala</v>
      </c>
      <c r="D1965" s="1" t="s">
        <v>11</v>
      </c>
      <c r="E1965" s="1" t="s">
        <v>12</v>
      </c>
      <c r="F1965" s="3" t="s">
        <v>31</v>
      </c>
      <c r="G1965" s="1" t="s">
        <v>32</v>
      </c>
      <c r="H1965" s="34" t="str">
        <f>_xlfn.XLOOKUP(B1965,[2]CALCULATION!$B:$B,[2]CALCULATION!$H:$H,"")</f>
        <v>ZTE</v>
      </c>
      <c r="I1965" s="28">
        <v>0</v>
      </c>
      <c r="J1965" s="28">
        <v>0</v>
      </c>
      <c r="K1965" s="28">
        <v>0</v>
      </c>
      <c r="L1965" s="28">
        <v>0</v>
      </c>
      <c r="M1965" s="28">
        <v>0</v>
      </c>
      <c r="N1965" s="28">
        <v>0</v>
      </c>
      <c r="O1965" s="28">
        <v>0</v>
      </c>
      <c r="P1965" s="28">
        <v>0</v>
      </c>
      <c r="Q1965" s="28">
        <v>0</v>
      </c>
      <c r="R1965" s="28">
        <v>0</v>
      </c>
      <c r="S1965" s="94">
        <v>0</v>
      </c>
      <c r="T1965" s="94">
        <f>_xlfn.XLOOKUP(B1965,'[3]Nur des jours'!$B:$B,'[3]Nur des jours'!$U:$U,"")</f>
        <v>0</v>
      </c>
      <c r="U1965" s="94">
        <v>0</v>
      </c>
      <c r="V1965" s="94">
        <v>0</v>
      </c>
      <c r="W1965" s="94">
        <v>0</v>
      </c>
      <c r="X1965" s="94">
        <v>0</v>
      </c>
      <c r="Y1965" s="94">
        <v>0</v>
      </c>
      <c r="Z1965" s="94">
        <v>0</v>
      </c>
      <c r="AA1965" s="94">
        <v>0</v>
      </c>
      <c r="AB1965" s="94">
        <v>0</v>
      </c>
      <c r="AC1965" s="94">
        <f>_xlfn.XLOOKUP(B1965,'[3]Nur des jours'!$B:$B,'[3]Nur des jours'!$N:$N,"")</f>
        <v>0</v>
      </c>
      <c r="AD1965" s="94">
        <v>0</v>
      </c>
      <c r="AE1965" s="94">
        <v>0</v>
      </c>
      <c r="AF1965" s="94">
        <v>0</v>
      </c>
      <c r="AG1965" s="94">
        <v>0</v>
      </c>
      <c r="AH1965" s="94">
        <v>0</v>
      </c>
      <c r="AI1965" s="49" t="s">
        <v>5559</v>
      </c>
      <c r="AJ1965" s="49"/>
      <c r="AK1965" s="48" t="str" cm="1">
        <f t="array" ref="AK1965">IFERROR(_xlfn.IFS(
AM1965="MPR ISSUE","PDH",
AM1965="BSS Hardware Issue","BSS",
AM1965="Sites strategiques, MLL, Pylone, etc.","ENVTECH",
AM1965="AKTIVCO DEFAUT GE &amp; POWER Cabinet","AKTIVCO",
AM1965="AKTIVCO Coupure ENEO &amp; Baisse de tension","AKTIVCO GRID ONLY",
AM1965="Coupure ENEO &amp; Baisse de tension","IHS GRID ONLY",
AM1965="Defaut GE &amp; POWER Cabinet","IHS",
AM1965="Sharing","Partners",
AM1965="Sites strategiques &amp; DataCenter","SST &amp; DC",
AM1965="Exclu","Exclu",
AM1965="SAT","SAT",
AM1965="SPARE-ISSUE","SPARE-ISSUE",
AM1965="Fiber CAmtel","TRANS_FO_CAMTEL",
AM1965="Fiber AOF","Fiber AOF",
AM1965="Projet OCM (HUAWEI)","TRAVAUX-HUAWEI",
AM1965="Projet OCM (NOKIA)","TRAVAUX-NOKIA",
AM1965="ACCESS-ISSUE","ACCESS-ISSUE",
AM1965="Projet OCM (ZTE, NOKIA, autres projets)","TRAVAUX OCM",
AM1965="No root CAuse","No root cause",
AM1965="ODU HS","PDH",
AM1965="IP &amp; VLAN","PDH",
AM1965="Warehouse HUAWEI","SPARE-ISSUE",
AM1965="SPARE-HS","SPARE-ISSUE",
AM1965="Power Telco","BSS",AM1965="no impacts","no impacts"
),"")</f>
        <v>no impacts</v>
      </c>
      <c r="AL1965" s="48" t="str" cm="1">
        <f t="array" ref="AL1965">IFERROR(_xlfn.IFS(
AM1965="MPR ISSUE","TX ISSUE",
AM1965="BSS Hardware Issue","RAN ISSUE",
AM1965="Sites strategiques, MLL, Pylone, etc.","ENVTECH",
AM1965="AKTIVCO DEFAUT GE &amp; POWER Cabinet","POWER ISSUE",
AM1965="AKTIVCO Coupure ENEO &amp; Baisse de tension","POWER ISSUE",
AM1965="Coupure ENEO &amp; Baisse de tension","POWER ISSUE",
AM1965="Defaut GE &amp; POWER Cabinet","POWER ISSUE",
AM1965="Sharing","POWER ISSUE",
AM1965="Sites strategiques &amp; DataCenter","POWER ISSUE",
AM1965="Exclu","Exclu",
AM1965="SAT","TX ISSUE",
AM1965="SPARE-ISSUE","SPARE-ISSUE",
AM1965="Fiber CAmtel","TX ISSUE",
AM1965="Fiber AOF","TX ISSUE",
AM1965="Projet OCM (HUAWEI)","TRAVAUX-HUAWEI",
AM1965="Projet OCM (NOKIA)","TRAVAUX -NOKIA",
AM1965="ACCESS-ISSUE","ACCESS-ISSUE",
AM1965="Projet OCM (ZTE, NOKIA, autres projets)","TRAVAUX OCM",
AM1965="No root CAuse","No root cause",
AM1965="ODU HS","TX ISSUE",
AM1965="IP &amp; VLAN","TX ISSUE",
AM1965="Warehouse HUAWEI","SPARE-ISSUE",
AM1965="SPARE-HS","SPARE-ISSUE",
AM1965="Power Telco","RAN ISSUE",AM1965="no impacts","no impacts"
),"")</f>
        <v>no impacts</v>
      </c>
      <c r="AM1965" s="67" t="s">
        <v>5605</v>
      </c>
      <c r="AN1965" s="48" t="str" cm="1">
        <f t="array" ref="AN1965">IFERROR(_xlfn.IFS(
AM1965="MPR ISSUE","ACTIVE",
AM1965="BSS Hardware Issue","ACTIVE",
AM1965="Sites strategiques, MLL, Pylone, etc.","PASSIVE",
AM1965="AKTIVCO DEFAUT GE &amp; POWER Cabinet","PASSIVE",
AM1965="AKTIVCO Coupure ENEO &amp; Baisse de tension","PASSIVE",
AM1965="Coupure ENEO &amp; Baisse de tension","PASSIVE",
AM1965="Defaut GE &amp; POWER Cabinet","PASSIVE",
AM1965="Sharing","PASSIVE",
AM1965="Sites strategiques &amp; DataCenter","PASSIVE",
AM1965="Exclu","Exclu",
AM1965="SAT","ACTIVE",
AM1965="SPARE-ISSUE","SPARE-ISSUE",
AM1965="Fiber CAmtel","ACTIVE",
AM1965="Fiber AOF","ACTIVE",
AM1965="Projet OCM (HUAWEI)","PLANNED WORKS",
AM1965="Projet OCM (NOKIA)","PLANNED WORKS",
AM1965="ACCESS-ISSUE","ACCESS-ISSUE",
AM1965="Projet OCM (ZTE, NOKIA, autres projets)","PLANNED WORKS",
AM1965="No root CAuse","No root cause",
AM1965="ODU HS","ACTIVE",
AM1965="IP &amp; VLAN","ACTIVE",
AM1965="Warehouse HUAWEI","SPARE-ISSUE",
AM1965="SPARE-HS","SPARE-ISSUE",
AM1965="Power Telco","ACTIVE", AM1965="no impacts","no impacts"
),"")</f>
        <v>no impacts</v>
      </c>
      <c r="AO1965" s="93" t="s">
        <v>5537</v>
      </c>
      <c r="AP1965" s="101" t="str">
        <f t="shared" si="54"/>
        <v>LIT_251</v>
      </c>
      <c r="AR1965" s="17" t="s">
        <v>5537</v>
      </c>
      <c r="AS1965" s="7" t="s">
        <v>5537</v>
      </c>
      <c r="AT1965" s="6"/>
      <c r="AU1965" s="7"/>
      <c r="AV1965" s="3" t="s">
        <v>5537</v>
      </c>
      <c r="AW1965" s="18" t="s">
        <v>5537</v>
      </c>
      <c r="AX1965" s="18" t="s">
        <v>5537</v>
      </c>
      <c r="AY1965" s="18" t="s">
        <v>5537</v>
      </c>
      <c r="AZ1965" s="18" t="s">
        <v>5537</v>
      </c>
      <c r="BA1965" s="18" t="s">
        <v>5537</v>
      </c>
      <c r="BB1965" s="18" t="s">
        <v>5537</v>
      </c>
      <c r="BC1965" s="18" t="s">
        <v>5537</v>
      </c>
      <c r="BD1965" s="18" t="s">
        <v>5537</v>
      </c>
      <c r="BE1965" s="18" t="s">
        <v>5537</v>
      </c>
      <c r="BF1965" s="18" t="s">
        <v>5537</v>
      </c>
      <c r="BG1965" s="18" t="s">
        <v>5537</v>
      </c>
      <c r="BH1965" s="18" t="s">
        <v>5537</v>
      </c>
      <c r="BI1965" s="9" t="s">
        <v>5537</v>
      </c>
      <c r="BJ1965" s="14"/>
      <c r="BK1965" s="14" t="s">
        <v>5537</v>
      </c>
      <c r="BL1965" s="14" t="str">
        <f>_xlfn.XLOOKUP(B1965,'[4]cell downs 18042026 17h'!$B:$B,'[4]cell downs 18042026 17h'!$B:$B,"")</f>
        <v/>
      </c>
      <c r="BM1965" s="14" t="str">
        <f>_xlfn.XLOOKUP(B1965,'[5]Cells Huawei 19042026 15h'!$B:$B,'[5]Cells Huawei 19042026 15h'!$B:$B,"")</f>
        <v/>
      </c>
      <c r="BN1965" s="9" t="str">
        <f>_xlfn.XLOOKUP(B1965,'[6]cells down 19042026 9H40'!$B:$B,'[6]cells down 19042026 9H40'!$B:$B,"")</f>
        <v/>
      </c>
      <c r="BO1965" s="9" t="s">
        <v>1914</v>
      </c>
      <c r="BP1965" s="9" t="s">
        <v>5537</v>
      </c>
      <c r="BQ1965" s="115"/>
    </row>
    <row r="1966" spans="1:69" s="9" customFormat="1" x14ac:dyDescent="0.3">
      <c r="A1966" s="1" t="s">
        <v>5026</v>
      </c>
      <c r="B1966" s="1" t="s">
        <v>5027</v>
      </c>
      <c r="C1966" s="3" t="str">
        <f>_xlfn.XLOOKUP(B1966,'[1]daily break down'!$D:$D,'[1]daily break down'!$E:$E,"")</f>
        <v>Douala</v>
      </c>
      <c r="D1966" s="1" t="s">
        <v>11</v>
      </c>
      <c r="E1966" s="1" t="s">
        <v>12</v>
      </c>
      <c r="F1966" s="3" t="s">
        <v>31</v>
      </c>
      <c r="G1966" s="1" t="s">
        <v>32</v>
      </c>
      <c r="H1966" s="34" t="str">
        <f>_xlfn.XLOOKUP(B1966,[2]CALCULATION!$B:$B,[2]CALCULATION!$H:$H,"")</f>
        <v>ZTE</v>
      </c>
      <c r="I1966" s="28">
        <v>0</v>
      </c>
      <c r="J1966" s="28">
        <v>0</v>
      </c>
      <c r="K1966" s="28">
        <v>0</v>
      </c>
      <c r="L1966" s="28">
        <v>0</v>
      </c>
      <c r="M1966" s="28">
        <v>0</v>
      </c>
      <c r="N1966" s="28">
        <v>0</v>
      </c>
      <c r="O1966" s="28">
        <v>0</v>
      </c>
      <c r="P1966" s="28">
        <v>0</v>
      </c>
      <c r="Q1966" s="28">
        <v>0</v>
      </c>
      <c r="R1966" s="28">
        <v>0</v>
      </c>
      <c r="S1966" s="94">
        <v>0</v>
      </c>
      <c r="T1966" s="94">
        <f>_xlfn.XLOOKUP(B1966,'[3]Nur des jours'!$B:$B,'[3]Nur des jours'!$U:$U,"")</f>
        <v>0</v>
      </c>
      <c r="U1966" s="94">
        <v>0</v>
      </c>
      <c r="V1966" s="94">
        <v>0</v>
      </c>
      <c r="W1966" s="94">
        <v>0</v>
      </c>
      <c r="X1966" s="94">
        <v>0</v>
      </c>
      <c r="Y1966" s="94">
        <v>0</v>
      </c>
      <c r="Z1966" s="94">
        <v>0</v>
      </c>
      <c r="AA1966" s="94">
        <v>0</v>
      </c>
      <c r="AB1966" s="94">
        <v>0</v>
      </c>
      <c r="AC1966" s="94">
        <f>_xlfn.XLOOKUP(B1966,'[3]Nur des jours'!$B:$B,'[3]Nur des jours'!$N:$N,"")</f>
        <v>0</v>
      </c>
      <c r="AD1966" s="94">
        <v>0</v>
      </c>
      <c r="AE1966" s="94">
        <v>0</v>
      </c>
      <c r="AF1966" s="94">
        <v>0</v>
      </c>
      <c r="AG1966" s="94">
        <v>0</v>
      </c>
      <c r="AH1966" s="94">
        <v>0</v>
      </c>
      <c r="AI1966" s="49" t="s">
        <v>5559</v>
      </c>
      <c r="AJ1966" s="49"/>
      <c r="AK1966" s="48" t="str" cm="1">
        <f t="array" ref="AK1966">IFERROR(_xlfn.IFS(
AM1966="MPR ISSUE","PDH",
AM1966="BSS Hardware Issue","BSS",
AM1966="Sites strategiques, MLL, Pylone, etc.","ENVTECH",
AM1966="AKTIVCO DEFAUT GE &amp; POWER Cabinet","AKTIVCO",
AM1966="AKTIVCO Coupure ENEO &amp; Baisse de tension","AKTIVCO GRID ONLY",
AM1966="Coupure ENEO &amp; Baisse de tension","IHS GRID ONLY",
AM1966="Defaut GE &amp; POWER Cabinet","IHS",
AM1966="Sharing","Partners",
AM1966="Sites strategiques &amp; DataCenter","SST &amp; DC",
AM1966="Exclu","Exclu",
AM1966="SAT","SAT",
AM1966="SPARE-ISSUE","SPARE-ISSUE",
AM1966="Fiber CAmtel","TRANS_FO_CAMTEL",
AM1966="Fiber AOF","Fiber AOF",
AM1966="Projet OCM (HUAWEI)","TRAVAUX-HUAWEI",
AM1966="Projet OCM (NOKIA)","TRAVAUX-NOKIA",
AM1966="ACCESS-ISSUE","ACCESS-ISSUE",
AM1966="Projet OCM (ZTE, NOKIA, autres projets)","TRAVAUX OCM",
AM1966="No root CAuse","No root cause",
AM1966="ODU HS","PDH",
AM1966="IP &amp; VLAN","PDH",
AM1966="Warehouse HUAWEI","SPARE-ISSUE",
AM1966="SPARE-HS","SPARE-ISSUE",
AM1966="Power Telco","BSS",AM1966="no impacts","no impacts"
),"")</f>
        <v>no impacts</v>
      </c>
      <c r="AL1966" s="48" t="str" cm="1">
        <f t="array" ref="AL1966">IFERROR(_xlfn.IFS(
AM1966="MPR ISSUE","TX ISSUE",
AM1966="BSS Hardware Issue","RAN ISSUE",
AM1966="Sites strategiques, MLL, Pylone, etc.","ENVTECH",
AM1966="AKTIVCO DEFAUT GE &amp; POWER Cabinet","POWER ISSUE",
AM1966="AKTIVCO Coupure ENEO &amp; Baisse de tension","POWER ISSUE",
AM1966="Coupure ENEO &amp; Baisse de tension","POWER ISSUE",
AM1966="Defaut GE &amp; POWER Cabinet","POWER ISSUE",
AM1966="Sharing","POWER ISSUE",
AM1966="Sites strategiques &amp; DataCenter","POWER ISSUE",
AM1966="Exclu","Exclu",
AM1966="SAT","TX ISSUE",
AM1966="SPARE-ISSUE","SPARE-ISSUE",
AM1966="Fiber CAmtel","TX ISSUE",
AM1966="Fiber AOF","TX ISSUE",
AM1966="Projet OCM (HUAWEI)","TRAVAUX-HUAWEI",
AM1966="Projet OCM (NOKIA)","TRAVAUX -NOKIA",
AM1966="ACCESS-ISSUE","ACCESS-ISSUE",
AM1966="Projet OCM (ZTE, NOKIA, autres projets)","TRAVAUX OCM",
AM1966="No root CAuse","No root cause",
AM1966="ODU HS","TX ISSUE",
AM1966="IP &amp; VLAN","TX ISSUE",
AM1966="Warehouse HUAWEI","SPARE-ISSUE",
AM1966="SPARE-HS","SPARE-ISSUE",
AM1966="Power Telco","RAN ISSUE",AM1966="no impacts","no impacts"
),"")</f>
        <v>no impacts</v>
      </c>
      <c r="AM1966" s="67" t="s">
        <v>5605</v>
      </c>
      <c r="AN1966" s="48" t="str" cm="1">
        <f t="array" ref="AN1966">IFERROR(_xlfn.IFS(
AM1966="MPR ISSUE","ACTIVE",
AM1966="BSS Hardware Issue","ACTIVE",
AM1966="Sites strategiques, MLL, Pylone, etc.","PASSIVE",
AM1966="AKTIVCO DEFAUT GE &amp; POWER Cabinet","PASSIVE",
AM1966="AKTIVCO Coupure ENEO &amp; Baisse de tension","PASSIVE",
AM1966="Coupure ENEO &amp; Baisse de tension","PASSIVE",
AM1966="Defaut GE &amp; POWER Cabinet","PASSIVE",
AM1966="Sharing","PASSIVE",
AM1966="Sites strategiques &amp; DataCenter","PASSIVE",
AM1966="Exclu","Exclu",
AM1966="SAT","ACTIVE",
AM1966="SPARE-ISSUE","SPARE-ISSUE",
AM1966="Fiber CAmtel","ACTIVE",
AM1966="Fiber AOF","ACTIVE",
AM1966="Projet OCM (HUAWEI)","PLANNED WORKS",
AM1966="Projet OCM (NOKIA)","PLANNED WORKS",
AM1966="ACCESS-ISSUE","ACCESS-ISSUE",
AM1966="Projet OCM (ZTE, NOKIA, autres projets)","PLANNED WORKS",
AM1966="No root CAuse","No root cause",
AM1966="ODU HS","ACTIVE",
AM1966="IP &amp; VLAN","ACTIVE",
AM1966="Warehouse HUAWEI","SPARE-ISSUE",
AM1966="SPARE-HS","SPARE-ISSUE",
AM1966="Power Telco","ACTIVE", AM1966="no impacts","no impacts"
),"")</f>
        <v>no impacts</v>
      </c>
      <c r="AO1966" s="93" t="s">
        <v>5537</v>
      </c>
      <c r="AP1966" s="101" t="str">
        <f t="shared" si="54"/>
        <v>LIT_096</v>
      </c>
      <c r="AR1966" s="17" t="s">
        <v>5537</v>
      </c>
      <c r="AS1966" s="7" t="s">
        <v>5537</v>
      </c>
      <c r="AT1966" s="6"/>
      <c r="AU1966" s="7"/>
      <c r="AV1966" s="3" t="s">
        <v>5537</v>
      </c>
      <c r="AW1966" s="18" t="s">
        <v>5537</v>
      </c>
      <c r="AX1966" s="18" t="s">
        <v>5537</v>
      </c>
      <c r="AY1966" s="18" t="s">
        <v>5537</v>
      </c>
      <c r="AZ1966" s="18" t="s">
        <v>5537</v>
      </c>
      <c r="BA1966" s="18" t="s">
        <v>5537</v>
      </c>
      <c r="BB1966" s="18" t="s">
        <v>5537</v>
      </c>
      <c r="BC1966" s="18" t="s">
        <v>5537</v>
      </c>
      <c r="BD1966" s="18" t="s">
        <v>5537</v>
      </c>
      <c r="BE1966" s="18" t="s">
        <v>5537</v>
      </c>
      <c r="BF1966" s="18" t="s">
        <v>5537</v>
      </c>
      <c r="BG1966" s="18" t="s">
        <v>5537</v>
      </c>
      <c r="BH1966" s="18" t="s">
        <v>5537</v>
      </c>
      <c r="BI1966" s="9" t="s">
        <v>5537</v>
      </c>
      <c r="BJ1966" s="14"/>
      <c r="BK1966" s="14" t="s">
        <v>5537</v>
      </c>
      <c r="BL1966" s="14" t="str">
        <f>_xlfn.XLOOKUP(B1966,'[4]cell downs 18042026 17h'!$B:$B,'[4]cell downs 18042026 17h'!$B:$B,"")</f>
        <v/>
      </c>
      <c r="BM1966" s="14" t="str">
        <f>_xlfn.XLOOKUP(B1966,'[5]Cells Huawei 19042026 15h'!$B:$B,'[5]Cells Huawei 19042026 15h'!$B:$B,"")</f>
        <v/>
      </c>
      <c r="BN1966" s="9" t="str">
        <f>_xlfn.XLOOKUP(B1966,'[6]cells down 19042026 9H40'!$B:$B,'[6]cells down 19042026 9H40'!$B:$B,"")</f>
        <v/>
      </c>
      <c r="BO1966" s="9" t="s">
        <v>5027</v>
      </c>
      <c r="BP1966" s="9" t="s">
        <v>5537</v>
      </c>
      <c r="BQ1966" s="115"/>
    </row>
    <row r="1967" spans="1:69" s="9" customFormat="1" x14ac:dyDescent="0.3">
      <c r="A1967" s="1" t="s">
        <v>1392</v>
      </c>
      <c r="B1967" s="1" t="s">
        <v>3869</v>
      </c>
      <c r="C1967" s="3" t="str">
        <f>_xlfn.XLOOKUP(B1967,'[1]daily break down'!$D:$D,'[1]daily break down'!$E:$E,"")</f>
        <v>CENTRE</v>
      </c>
      <c r="D1967" s="1" t="s">
        <v>11</v>
      </c>
      <c r="E1967" s="1" t="s">
        <v>12</v>
      </c>
      <c r="F1967" s="3" t="s">
        <v>37</v>
      </c>
      <c r="G1967" s="1" t="s">
        <v>1392</v>
      </c>
      <c r="H1967" s="34" t="str">
        <f>_xlfn.XLOOKUP(B1967,[2]CALCULATION!$B:$B,[2]CALCULATION!$H:$H,"")</f>
        <v>ZTE</v>
      </c>
      <c r="I1967" s="28">
        <v>0</v>
      </c>
      <c r="J1967" s="28">
        <v>0</v>
      </c>
      <c r="K1967" s="28">
        <v>0</v>
      </c>
      <c r="L1967" s="28">
        <v>0</v>
      </c>
      <c r="M1967" s="28">
        <v>0</v>
      </c>
      <c r="N1967" s="28">
        <v>0</v>
      </c>
      <c r="O1967" s="28">
        <v>0</v>
      </c>
      <c r="P1967" s="28">
        <v>0</v>
      </c>
      <c r="Q1967" s="28">
        <v>0</v>
      </c>
      <c r="R1967" s="28">
        <v>0</v>
      </c>
      <c r="S1967" s="94">
        <v>0</v>
      </c>
      <c r="T1967" s="94">
        <f>_xlfn.XLOOKUP(B1967,'[3]Nur des jours'!$B:$B,'[3]Nur des jours'!$U:$U,"")</f>
        <v>0</v>
      </c>
      <c r="U1967" s="94">
        <v>0</v>
      </c>
      <c r="V1967" s="94">
        <v>0</v>
      </c>
      <c r="W1967" s="94">
        <v>0</v>
      </c>
      <c r="X1967" s="94">
        <v>0</v>
      </c>
      <c r="Y1967" s="94">
        <v>0</v>
      </c>
      <c r="Z1967" s="94">
        <v>0</v>
      </c>
      <c r="AA1967" s="94">
        <v>0</v>
      </c>
      <c r="AB1967" s="94">
        <v>0</v>
      </c>
      <c r="AC1967" s="94">
        <f>_xlfn.XLOOKUP(B1967,'[3]Nur des jours'!$B:$B,'[3]Nur des jours'!$N:$N,"")</f>
        <v>0</v>
      </c>
      <c r="AD1967" s="94">
        <v>0</v>
      </c>
      <c r="AE1967" s="94">
        <v>0</v>
      </c>
      <c r="AF1967" s="94">
        <v>0</v>
      </c>
      <c r="AG1967" s="94">
        <v>0</v>
      </c>
      <c r="AH1967" s="94">
        <v>0</v>
      </c>
      <c r="AI1967" s="49" t="s">
        <v>5559</v>
      </c>
      <c r="AJ1967" s="49"/>
      <c r="AK1967" s="48" t="str" cm="1">
        <f t="array" ref="AK1967">IFERROR(_xlfn.IFS(
AM1967="MPR ISSUE","PDH",
AM1967="BSS Hardware Issue","BSS",
AM1967="Sites strategiques, MLL, Pylone, etc.","ENVTECH",
AM1967="AKTIVCO DEFAUT GE &amp; POWER Cabinet","AKTIVCO",
AM1967="AKTIVCO Coupure ENEO &amp; Baisse de tension","AKTIVCO GRID ONLY",
AM1967="Coupure ENEO &amp; Baisse de tension","IHS GRID ONLY",
AM1967="Defaut GE &amp; POWER Cabinet","IHS",
AM1967="Sharing","Partners",
AM1967="Sites strategiques &amp; DataCenter","SST &amp; DC",
AM1967="Exclu","Exclu",
AM1967="SAT","SAT",
AM1967="SPARE-ISSUE","SPARE-ISSUE",
AM1967="Fiber CAmtel","TRANS_FO_CAMTEL",
AM1967="Fiber AOF","Fiber AOF",
AM1967="Projet OCM (HUAWEI)","TRAVAUX-HUAWEI",
AM1967="Projet OCM (NOKIA)","TRAVAUX-NOKIA",
AM1967="ACCESS-ISSUE","ACCESS-ISSUE",
AM1967="Projet OCM (ZTE, NOKIA, autres projets)","TRAVAUX OCM",
AM1967="No root CAuse","No root cause",
AM1967="ODU HS","PDH",
AM1967="IP &amp; VLAN","PDH",
AM1967="Warehouse HUAWEI","SPARE-ISSUE",
AM1967="SPARE-HS","SPARE-ISSUE",
AM1967="Power Telco","BSS",AM1967="no impacts","no impacts"
),"")</f>
        <v>no impacts</v>
      </c>
      <c r="AL1967" s="48" t="str" cm="1">
        <f t="array" ref="AL1967">IFERROR(_xlfn.IFS(
AM1967="MPR ISSUE","TX ISSUE",
AM1967="BSS Hardware Issue","RAN ISSUE",
AM1967="Sites strategiques, MLL, Pylone, etc.","ENVTECH",
AM1967="AKTIVCO DEFAUT GE &amp; POWER Cabinet","POWER ISSUE",
AM1967="AKTIVCO Coupure ENEO &amp; Baisse de tension","POWER ISSUE",
AM1967="Coupure ENEO &amp; Baisse de tension","POWER ISSUE",
AM1967="Defaut GE &amp; POWER Cabinet","POWER ISSUE",
AM1967="Sharing","POWER ISSUE",
AM1967="Sites strategiques &amp; DataCenter","POWER ISSUE",
AM1967="Exclu","Exclu",
AM1967="SAT","TX ISSUE",
AM1967="SPARE-ISSUE","SPARE-ISSUE",
AM1967="Fiber CAmtel","TX ISSUE",
AM1967="Fiber AOF","TX ISSUE",
AM1967="Projet OCM (HUAWEI)","TRAVAUX-HUAWEI",
AM1967="Projet OCM (NOKIA)","TRAVAUX -NOKIA",
AM1967="ACCESS-ISSUE","ACCESS-ISSUE",
AM1967="Projet OCM (ZTE, NOKIA, autres projets)","TRAVAUX OCM",
AM1967="No root CAuse","No root cause",
AM1967="ODU HS","TX ISSUE",
AM1967="IP &amp; VLAN","TX ISSUE",
AM1967="Warehouse HUAWEI","SPARE-ISSUE",
AM1967="SPARE-HS","SPARE-ISSUE",
AM1967="Power Telco","RAN ISSUE",AM1967="no impacts","no impacts"
),"")</f>
        <v>no impacts</v>
      </c>
      <c r="AM1967" s="67" t="s">
        <v>5605</v>
      </c>
      <c r="AN1967" s="48" t="str" cm="1">
        <f t="array" ref="AN1967">IFERROR(_xlfn.IFS(
AM1967="MPR ISSUE","ACTIVE",
AM1967="BSS Hardware Issue","ACTIVE",
AM1967="Sites strategiques, MLL, Pylone, etc.","PASSIVE",
AM1967="AKTIVCO DEFAUT GE &amp; POWER Cabinet","PASSIVE",
AM1967="AKTIVCO Coupure ENEO &amp; Baisse de tension","PASSIVE",
AM1967="Coupure ENEO &amp; Baisse de tension","PASSIVE",
AM1967="Defaut GE &amp; POWER Cabinet","PASSIVE",
AM1967="Sharing","PASSIVE",
AM1967="Sites strategiques &amp; DataCenter","PASSIVE",
AM1967="Exclu","Exclu",
AM1967="SAT","ACTIVE",
AM1967="SPARE-ISSUE","SPARE-ISSUE",
AM1967="Fiber CAmtel","ACTIVE",
AM1967="Fiber AOF","ACTIVE",
AM1967="Projet OCM (HUAWEI)","PLANNED WORKS",
AM1967="Projet OCM (NOKIA)","PLANNED WORKS",
AM1967="ACCESS-ISSUE","ACCESS-ISSUE",
AM1967="Projet OCM (ZTE, NOKIA, autres projets)","PLANNED WORKS",
AM1967="No root CAuse","No root cause",
AM1967="ODU HS","ACTIVE",
AM1967="IP &amp; VLAN","ACTIVE",
AM1967="Warehouse HUAWEI","SPARE-ISSUE",
AM1967="SPARE-HS","SPARE-ISSUE",
AM1967="Power Telco","ACTIVE", AM1967="no impacts","no impacts"
),"")</f>
        <v>no impacts</v>
      </c>
      <c r="AO1967" s="93" t="s">
        <v>5915</v>
      </c>
      <c r="AP1967" s="101" t="str">
        <f t="shared" si="54"/>
        <v>CTR_394</v>
      </c>
      <c r="AR1967" s="17" t="s">
        <v>5537</v>
      </c>
      <c r="AS1967" s="7" t="s">
        <v>5537</v>
      </c>
      <c r="AT1967" s="6"/>
      <c r="AU1967" s="7"/>
      <c r="AV1967" s="3" t="s">
        <v>5537</v>
      </c>
      <c r="AW1967" s="18" t="s">
        <v>5537</v>
      </c>
      <c r="AX1967" s="18" t="s">
        <v>5537</v>
      </c>
      <c r="AY1967" s="18" t="s">
        <v>5537</v>
      </c>
      <c r="AZ1967" s="18" t="s">
        <v>5537</v>
      </c>
      <c r="BA1967" s="18" t="s">
        <v>5537</v>
      </c>
      <c r="BB1967" s="18" t="s">
        <v>5537</v>
      </c>
      <c r="BC1967" s="18" t="s">
        <v>5537</v>
      </c>
      <c r="BD1967" s="18" t="s">
        <v>5537</v>
      </c>
      <c r="BE1967" s="18" t="s">
        <v>5537</v>
      </c>
      <c r="BF1967" s="18" t="s">
        <v>5537</v>
      </c>
      <c r="BG1967" s="18" t="s">
        <v>5915</v>
      </c>
      <c r="BH1967" s="18" t="s">
        <v>5537</v>
      </c>
      <c r="BI1967" s="9" t="s">
        <v>5537</v>
      </c>
      <c r="BJ1967" s="14"/>
      <c r="BK1967" s="14" t="s">
        <v>5537</v>
      </c>
      <c r="BL1967" s="14" t="str">
        <f>_xlfn.XLOOKUP(B1967,'[4]cell downs 18042026 17h'!$B:$B,'[4]cell downs 18042026 17h'!$B:$B,"")</f>
        <v/>
      </c>
      <c r="BM1967" s="14" t="str">
        <f>_xlfn.XLOOKUP(B1967,'[5]Cells Huawei 19042026 15h'!$B:$B,'[5]Cells Huawei 19042026 15h'!$B:$B,"")</f>
        <v/>
      </c>
      <c r="BN1967" s="9" t="str">
        <f>_xlfn.XLOOKUP(B1967,'[6]cells down 19042026 9H40'!$B:$B,'[6]cells down 19042026 9H40'!$B:$B,"")</f>
        <v>CTR_394</v>
      </c>
      <c r="BO1967" s="9" t="s">
        <v>5537</v>
      </c>
      <c r="BP1967" s="9" t="s">
        <v>12</v>
      </c>
      <c r="BQ1967" s="115"/>
    </row>
    <row r="1968" spans="1:69" s="9" customFormat="1" ht="14.55" customHeight="1" x14ac:dyDescent="0.3">
      <c r="A1968" s="1" t="s">
        <v>5213</v>
      </c>
      <c r="B1968" s="8" t="s">
        <v>5214</v>
      </c>
      <c r="C1968" s="3" t="str">
        <f>_xlfn.XLOOKUP(B1968,'[1]daily break down'!$D:$D,'[1]daily break down'!$E:$E,"")</f>
        <v>SUD-OUEST</v>
      </c>
      <c r="D1968" s="1" t="s">
        <v>11</v>
      </c>
      <c r="E1968" s="1" t="s">
        <v>96</v>
      </c>
      <c r="F1968" s="3" t="s">
        <v>13</v>
      </c>
      <c r="G1968" s="1" t="s">
        <v>5213</v>
      </c>
      <c r="H1968" s="33" t="str">
        <f>_xlfn.XLOOKUP(B1968,[2]CALCULATION!$B:$B,[2]CALCULATION!$H:$H,"")</f>
        <v>NOKIA</v>
      </c>
      <c r="I1968" s="28">
        <v>0</v>
      </c>
      <c r="J1968" s="28">
        <v>0</v>
      </c>
      <c r="K1968" s="28">
        <v>0</v>
      </c>
      <c r="L1968" s="28">
        <v>0</v>
      </c>
      <c r="M1968" s="28">
        <v>0</v>
      </c>
      <c r="N1968" s="28">
        <v>0</v>
      </c>
      <c r="O1968" s="28">
        <v>0</v>
      </c>
      <c r="P1968" s="28">
        <v>0</v>
      </c>
      <c r="Q1968" s="28">
        <v>0</v>
      </c>
      <c r="R1968" s="28">
        <v>0</v>
      </c>
      <c r="S1968" s="94">
        <v>0</v>
      </c>
      <c r="T1968" s="94">
        <f>_xlfn.XLOOKUP(B1968,'[3]Nur des jours'!$B:$B,'[3]Nur des jours'!$U:$U,"")</f>
        <v>0</v>
      </c>
      <c r="U1968" s="94">
        <v>0</v>
      </c>
      <c r="V1968" s="94">
        <v>0</v>
      </c>
      <c r="W1968" s="94">
        <v>0</v>
      </c>
      <c r="X1968" s="94">
        <v>0</v>
      </c>
      <c r="Y1968" s="94">
        <v>0</v>
      </c>
      <c r="Z1968" s="94">
        <v>0</v>
      </c>
      <c r="AA1968" s="94">
        <v>0</v>
      </c>
      <c r="AB1968" s="94">
        <v>0</v>
      </c>
      <c r="AC1968" s="94">
        <f>_xlfn.XLOOKUP(B1968,'[3]Nur des jours'!$B:$B,'[3]Nur des jours'!$N:$N,"")</f>
        <v>0</v>
      </c>
      <c r="AD1968" s="94">
        <v>0</v>
      </c>
      <c r="AE1968" s="94">
        <v>0</v>
      </c>
      <c r="AF1968" s="94">
        <v>0</v>
      </c>
      <c r="AG1968" s="94">
        <v>0</v>
      </c>
      <c r="AH1968" s="94">
        <v>0</v>
      </c>
      <c r="AI1968" s="49" t="s">
        <v>6659</v>
      </c>
      <c r="AJ1968" s="49"/>
      <c r="AK1968" s="48" t="str" cm="1">
        <f t="array" ref="AK1968">IFERROR(_xlfn.IFS(
AM1968="MPR ISSUE","PDH",
AM1968="BSS Hardware Issue","BSS",
AM1968="Sites strategiques, MLL, Pylone, etc.","ENVTECH",
AM1968="AKTIVCO DEFAUT GE &amp; POWER Cabinet","AKTIVCO",
AM1968="AKTIVCO Coupure ENEO &amp; Baisse de tension","AKTIVCO GRID ONLY",
AM1968="Coupure ENEO &amp; Baisse de tension","IHS GRID ONLY",
AM1968="Defaut GE &amp; POWER Cabinet","IHS",
AM1968="Sharing","Partners",
AM1968="Sites strategiques &amp; DataCenter","SST &amp; DC",
AM1968="Exclu","Exclu",
AM1968="SAT","SAT",
AM1968="SPARE-ISSUE","SPARE-ISSUE",
AM1968="Fiber CAmtel","TRANS_FO_CAMTEL",
AM1968="Fiber AOF","Fiber AOF",
AM1968="Projet OCM (HUAWEI)","TRAVAUX-HUAWEI",
AM1968="Projet OCM (NOKIA)","TRAVAUX-NOKIA",
AM1968="ACCESS-ISSUE","ACCESS-ISSUE",
AM1968="Projet OCM (ZTE, NOKIA, autres projets)","TRAVAUX OCM",
AM1968="No root CAuse","No root cause",
AM1968="ODU HS","PDH",
AM1968="IP &amp; VLAN","PDH",
AM1968="Warehouse HUAWEI","SPARE-ISSUE",
AM1968="SPARE-HS","SPARE-ISSUE",
AM1968="Power Telco","BSS",AM1968="no impacts","no impacts"
),"")</f>
        <v>no impacts</v>
      </c>
      <c r="AL1968" s="48" t="str" cm="1">
        <f t="array" ref="AL1968">IFERROR(_xlfn.IFS(
AM1968="MPR ISSUE","TX ISSUE",
AM1968="BSS Hardware Issue","RAN ISSUE",
AM1968="Sites strategiques, MLL, Pylone, etc.","ENVTECH",
AM1968="AKTIVCO DEFAUT GE &amp; POWER Cabinet","POWER ISSUE",
AM1968="AKTIVCO Coupure ENEO &amp; Baisse de tension","POWER ISSUE",
AM1968="Coupure ENEO &amp; Baisse de tension","POWER ISSUE",
AM1968="Defaut GE &amp; POWER Cabinet","POWER ISSUE",
AM1968="Sharing","POWER ISSUE",
AM1968="Sites strategiques &amp; DataCenter","POWER ISSUE",
AM1968="Exclu","Exclu",
AM1968="SAT","TX ISSUE",
AM1968="SPARE-ISSUE","SPARE-ISSUE",
AM1968="Fiber CAmtel","TX ISSUE",
AM1968="Fiber AOF","TX ISSUE",
AM1968="Projet OCM (HUAWEI)","TRAVAUX-HUAWEI",
AM1968="Projet OCM (NOKIA)","TRAVAUX -NOKIA",
AM1968="ACCESS-ISSUE","ACCESS-ISSUE",
AM1968="Projet OCM (ZTE, NOKIA, autres projets)","TRAVAUX OCM",
AM1968="No root CAuse","No root cause",
AM1968="ODU HS","TX ISSUE",
AM1968="IP &amp; VLAN","TX ISSUE",
AM1968="Warehouse HUAWEI","SPARE-ISSUE",
AM1968="SPARE-HS","SPARE-ISSUE",
AM1968="Power Telco","RAN ISSUE",AM1968="no impacts","no impacts"
),"")</f>
        <v>no impacts</v>
      </c>
      <c r="AM1968" s="67" t="s">
        <v>5605</v>
      </c>
      <c r="AN1968" s="48" t="str" cm="1">
        <f t="array" ref="AN1968">IFERROR(_xlfn.IFS(
AM1968="MPR ISSUE","ACTIVE",
AM1968="BSS Hardware Issue","ACTIVE",
AM1968="Sites strategiques, MLL, Pylone, etc.","PASSIVE",
AM1968="AKTIVCO DEFAUT GE &amp; POWER Cabinet","PASSIVE",
AM1968="AKTIVCO Coupure ENEO &amp; Baisse de tension","PASSIVE",
AM1968="Coupure ENEO &amp; Baisse de tension","PASSIVE",
AM1968="Defaut GE &amp; POWER Cabinet","PASSIVE",
AM1968="Sharing","PASSIVE",
AM1968="Sites strategiques &amp; DataCenter","PASSIVE",
AM1968="Exclu","Exclu",
AM1968="SAT","ACTIVE",
AM1968="SPARE-ISSUE","SPARE-ISSUE",
AM1968="Fiber CAmtel","ACTIVE",
AM1968="Fiber AOF","ACTIVE",
AM1968="Projet OCM (HUAWEI)","PLANNED WORKS",
AM1968="Projet OCM (NOKIA)","PLANNED WORKS",
AM1968="ACCESS-ISSUE","ACCESS-ISSUE",
AM1968="Projet OCM (ZTE, NOKIA, autres projets)","PLANNED WORKS",
AM1968="No root CAuse","No root cause",
AM1968="ODU HS","ACTIVE",
AM1968="IP &amp; VLAN","ACTIVE",
AM1968="Warehouse HUAWEI","SPARE-ISSUE",
AM1968="SPARE-HS","SPARE-ISSUE",
AM1968="Power Telco","ACTIVE", AM1968="no impacts","no impacts"
),"")</f>
        <v>no impacts</v>
      </c>
      <c r="AO1968" s="93" t="s">
        <v>5537</v>
      </c>
      <c r="AP1968" s="101" t="str">
        <f t="shared" si="54"/>
        <v>SUO_020</v>
      </c>
      <c r="AR1968" s="17" t="s">
        <v>5537</v>
      </c>
      <c r="AS1968" s="7" t="s">
        <v>5537</v>
      </c>
      <c r="AT1968" s="6"/>
      <c r="AU1968" s="7"/>
      <c r="AV1968" s="3" t="s">
        <v>5537</v>
      </c>
      <c r="AW1968" s="18" t="s">
        <v>5537</v>
      </c>
      <c r="AX1968" s="18" t="s">
        <v>5537</v>
      </c>
      <c r="AY1968" s="18" t="s">
        <v>5537</v>
      </c>
      <c r="AZ1968" s="18" t="s">
        <v>5537</v>
      </c>
      <c r="BA1968" s="18" t="s">
        <v>5537</v>
      </c>
      <c r="BB1968" s="18" t="s">
        <v>5537</v>
      </c>
      <c r="BC1968" s="18" t="s">
        <v>5537</v>
      </c>
      <c r="BD1968" s="18" t="s">
        <v>5537</v>
      </c>
      <c r="BE1968" s="18" t="s">
        <v>5537</v>
      </c>
      <c r="BF1968" s="18" t="s">
        <v>5537</v>
      </c>
      <c r="BG1968" s="18" t="s">
        <v>5537</v>
      </c>
      <c r="BH1968" s="18" t="s">
        <v>5537</v>
      </c>
      <c r="BI1968" s="9" t="s">
        <v>5537</v>
      </c>
      <c r="BJ1968" s="14"/>
      <c r="BK1968" s="14" t="s">
        <v>5537</v>
      </c>
      <c r="BL1968" s="14" t="str">
        <f>_xlfn.XLOOKUP(B1968,'[4]cell downs 18042026 17h'!$B:$B,'[4]cell downs 18042026 17h'!$B:$B,"")</f>
        <v/>
      </c>
      <c r="BM1968" s="14" t="str">
        <f>_xlfn.XLOOKUP(B1968,'[5]Cells Huawei 19042026 15h'!$B:$B,'[5]Cells Huawei 19042026 15h'!$B:$B,"")</f>
        <v/>
      </c>
      <c r="BN1968" s="9" t="str">
        <f>_xlfn.XLOOKUP(B1968,'[6]cells down 19042026 9H40'!$B:$B,'[6]cells down 19042026 9H40'!$B:$B,"")</f>
        <v/>
      </c>
      <c r="BO1968" s="9" t="s">
        <v>5214</v>
      </c>
      <c r="BP1968" s="9" t="s">
        <v>12</v>
      </c>
      <c r="BQ1968" s="115"/>
    </row>
    <row r="1969" spans="1:69" s="9" customFormat="1" ht="18.45" customHeight="1" x14ac:dyDescent="0.3">
      <c r="A1969" s="1" t="s">
        <v>5215</v>
      </c>
      <c r="B1969" s="8" t="s">
        <v>5216</v>
      </c>
      <c r="C1969" s="3" t="str">
        <f>_xlfn.XLOOKUP(B1969,'[1]daily break down'!$D:$D,'[1]daily break down'!$E:$E,"")</f>
        <v>SUD-OUEST</v>
      </c>
      <c r="D1969" s="1" t="s">
        <v>21</v>
      </c>
      <c r="E1969" s="1" t="s">
        <v>563</v>
      </c>
      <c r="F1969" s="3" t="s">
        <v>13</v>
      </c>
      <c r="G1969" s="1" t="s">
        <v>5215</v>
      </c>
      <c r="H1969" s="33" t="str">
        <f>_xlfn.XLOOKUP(B1969,[2]CALCULATION!$B:$B,[2]CALCULATION!$H:$H,"")</f>
        <v>NOKIA</v>
      </c>
      <c r="I1969" s="28">
        <v>0</v>
      </c>
      <c r="J1969" s="28">
        <v>0</v>
      </c>
      <c r="K1969" s="28">
        <v>0</v>
      </c>
      <c r="L1969" s="28">
        <v>0</v>
      </c>
      <c r="M1969" s="28">
        <v>0</v>
      </c>
      <c r="N1969" s="28">
        <v>0</v>
      </c>
      <c r="O1969" s="28">
        <v>0</v>
      </c>
      <c r="P1969" s="28">
        <v>0</v>
      </c>
      <c r="Q1969" s="28">
        <v>0</v>
      </c>
      <c r="R1969" s="28">
        <v>0</v>
      </c>
      <c r="S1969" s="94">
        <v>0</v>
      </c>
      <c r="T1969" s="94">
        <f>_xlfn.XLOOKUP(B1969,'[3]Nur des jours'!$B:$B,'[3]Nur des jours'!$U:$U,"")</f>
        <v>0</v>
      </c>
      <c r="U1969" s="94">
        <v>0</v>
      </c>
      <c r="V1969" s="94">
        <v>0</v>
      </c>
      <c r="W1969" s="94">
        <v>0</v>
      </c>
      <c r="X1969" s="94">
        <v>0</v>
      </c>
      <c r="Y1969" s="94">
        <v>0</v>
      </c>
      <c r="Z1969" s="94">
        <v>0</v>
      </c>
      <c r="AA1969" s="94">
        <v>0</v>
      </c>
      <c r="AB1969" s="94">
        <v>0</v>
      </c>
      <c r="AC1969" s="94">
        <f>_xlfn.XLOOKUP(B1969,'[3]Nur des jours'!$B:$B,'[3]Nur des jours'!$N:$N,"")</f>
        <v>0</v>
      </c>
      <c r="AD1969" s="94">
        <v>0</v>
      </c>
      <c r="AE1969" s="94">
        <v>0</v>
      </c>
      <c r="AF1969" s="94">
        <v>0</v>
      </c>
      <c r="AG1969" s="94">
        <v>0</v>
      </c>
      <c r="AH1969" s="94">
        <v>0</v>
      </c>
      <c r="AI1969" s="49" t="s">
        <v>6659</v>
      </c>
      <c r="AJ1969" s="49"/>
      <c r="AK1969" s="48" t="str" cm="1">
        <f t="array" ref="AK1969">IFERROR(_xlfn.IFS(
AM1969="MPR ISSUE","PDH",
AM1969="BSS Hardware Issue","BSS",
AM1969="Sites strategiques, MLL, Pylone, etc.","ENVTECH",
AM1969="AKTIVCO DEFAUT GE &amp; POWER Cabinet","AKTIVCO",
AM1969="AKTIVCO Coupure ENEO &amp; Baisse de tension","AKTIVCO GRID ONLY",
AM1969="Coupure ENEO &amp; Baisse de tension","IHS GRID ONLY",
AM1969="Defaut GE &amp; POWER Cabinet","IHS",
AM1969="Sharing","Partners",
AM1969="Sites strategiques &amp; DataCenter","SST &amp; DC",
AM1969="Exclu","Exclu",
AM1969="SAT","SAT",
AM1969="SPARE-ISSUE","SPARE-ISSUE",
AM1969="Fiber CAmtel","TRANS_FO_CAMTEL",
AM1969="Fiber AOF","Fiber AOF",
AM1969="Projet OCM (HUAWEI)","TRAVAUX-HUAWEI",
AM1969="Projet OCM (NOKIA)","TRAVAUX-NOKIA",
AM1969="ACCESS-ISSUE","ACCESS-ISSUE",
AM1969="Projet OCM (ZTE, NOKIA, autres projets)","TRAVAUX OCM",
AM1969="No root CAuse","No root cause",
AM1969="ODU HS","PDH",
AM1969="IP &amp; VLAN","PDH",
AM1969="Warehouse HUAWEI","SPARE-ISSUE",
AM1969="SPARE-HS","SPARE-ISSUE",
AM1969="Power Telco","BSS",AM1969="no impacts","no impacts"
),"")</f>
        <v>no impacts</v>
      </c>
      <c r="AL1969" s="48" t="str" cm="1">
        <f t="array" ref="AL1969">IFERROR(_xlfn.IFS(
AM1969="MPR ISSUE","TX ISSUE",
AM1969="BSS Hardware Issue","RAN ISSUE",
AM1969="Sites strategiques, MLL, Pylone, etc.","ENVTECH",
AM1969="AKTIVCO DEFAUT GE &amp; POWER Cabinet","POWER ISSUE",
AM1969="AKTIVCO Coupure ENEO &amp; Baisse de tension","POWER ISSUE",
AM1969="Coupure ENEO &amp; Baisse de tension","POWER ISSUE",
AM1969="Defaut GE &amp; POWER Cabinet","POWER ISSUE",
AM1969="Sharing","POWER ISSUE",
AM1969="Sites strategiques &amp; DataCenter","POWER ISSUE",
AM1969="Exclu","Exclu",
AM1969="SAT","TX ISSUE",
AM1969="SPARE-ISSUE","SPARE-ISSUE",
AM1969="Fiber CAmtel","TX ISSUE",
AM1969="Fiber AOF","TX ISSUE",
AM1969="Projet OCM (HUAWEI)","TRAVAUX-HUAWEI",
AM1969="Projet OCM (NOKIA)","TRAVAUX -NOKIA",
AM1969="ACCESS-ISSUE","ACCESS-ISSUE",
AM1969="Projet OCM (ZTE, NOKIA, autres projets)","TRAVAUX OCM",
AM1969="No root CAuse","No root cause",
AM1969="ODU HS","TX ISSUE",
AM1969="IP &amp; VLAN","TX ISSUE",
AM1969="Warehouse HUAWEI","SPARE-ISSUE",
AM1969="SPARE-HS","SPARE-ISSUE",
AM1969="Power Telco","RAN ISSUE",AM1969="no impacts","no impacts"
),"")</f>
        <v>no impacts</v>
      </c>
      <c r="AM1969" s="67" t="s">
        <v>5605</v>
      </c>
      <c r="AN1969" s="48" t="str" cm="1">
        <f t="array" ref="AN1969">IFERROR(_xlfn.IFS(
AM1969="MPR ISSUE","ACTIVE",
AM1969="BSS Hardware Issue","ACTIVE",
AM1969="Sites strategiques, MLL, Pylone, etc.","PASSIVE",
AM1969="AKTIVCO DEFAUT GE &amp; POWER Cabinet","PASSIVE",
AM1969="AKTIVCO Coupure ENEO &amp; Baisse de tension","PASSIVE",
AM1969="Coupure ENEO &amp; Baisse de tension","PASSIVE",
AM1969="Defaut GE &amp; POWER Cabinet","PASSIVE",
AM1969="Sharing","PASSIVE",
AM1969="Sites strategiques &amp; DataCenter","PASSIVE",
AM1969="Exclu","Exclu",
AM1969="SAT","ACTIVE",
AM1969="SPARE-ISSUE","SPARE-ISSUE",
AM1969="Fiber CAmtel","ACTIVE",
AM1969="Fiber AOF","ACTIVE",
AM1969="Projet OCM (HUAWEI)","PLANNED WORKS",
AM1969="Projet OCM (NOKIA)","PLANNED WORKS",
AM1969="ACCESS-ISSUE","ACCESS-ISSUE",
AM1969="Projet OCM (ZTE, NOKIA, autres projets)","PLANNED WORKS",
AM1969="No root CAuse","No root cause",
AM1969="ODU HS","ACTIVE",
AM1969="IP &amp; VLAN","ACTIVE",
AM1969="Warehouse HUAWEI","SPARE-ISSUE",
AM1969="SPARE-HS","SPARE-ISSUE",
AM1969="Power Telco","ACTIVE", AM1969="no impacts","no impacts"
),"")</f>
        <v>no impacts</v>
      </c>
      <c r="AO1969" s="93" t="s">
        <v>5537</v>
      </c>
      <c r="AP1969" s="101" t="str">
        <f t="shared" si="54"/>
        <v>SUO_022</v>
      </c>
      <c r="AR1969" s="17" t="s">
        <v>5537</v>
      </c>
      <c r="AS1969" s="7" t="s">
        <v>5537</v>
      </c>
      <c r="AT1969" s="6"/>
      <c r="AU1969" s="7"/>
      <c r="AV1969" s="3" t="s">
        <v>5537</v>
      </c>
      <c r="AW1969" s="18" t="s">
        <v>5537</v>
      </c>
      <c r="AX1969" s="18" t="s">
        <v>5537</v>
      </c>
      <c r="AY1969" s="18" t="s">
        <v>5537</v>
      </c>
      <c r="AZ1969" s="18" t="s">
        <v>5537</v>
      </c>
      <c r="BA1969" s="18" t="s">
        <v>5537</v>
      </c>
      <c r="BB1969" s="18" t="s">
        <v>5537</v>
      </c>
      <c r="BC1969" s="18" t="s">
        <v>5537</v>
      </c>
      <c r="BD1969" s="18" t="s">
        <v>5537</v>
      </c>
      <c r="BE1969" s="18" t="s">
        <v>5537</v>
      </c>
      <c r="BF1969" s="18" t="s">
        <v>5537</v>
      </c>
      <c r="BG1969" s="18" t="s">
        <v>5537</v>
      </c>
      <c r="BH1969" s="18" t="s">
        <v>5537</v>
      </c>
      <c r="BI1969" s="9" t="s">
        <v>5537</v>
      </c>
      <c r="BJ1969" s="14"/>
      <c r="BK1969" s="14" t="s">
        <v>5537</v>
      </c>
      <c r="BL1969" s="14" t="str">
        <f>_xlfn.XLOOKUP(B1969,'[4]cell downs 18042026 17h'!$B:$B,'[4]cell downs 18042026 17h'!$B:$B,"")</f>
        <v/>
      </c>
      <c r="BM1969" s="14" t="str">
        <f>_xlfn.XLOOKUP(B1969,'[5]Cells Huawei 19042026 15h'!$B:$B,'[5]Cells Huawei 19042026 15h'!$B:$B,"")</f>
        <v/>
      </c>
      <c r="BN1969" s="9" t="str">
        <f>_xlfn.XLOOKUP(B1969,'[6]cells down 19042026 9H40'!$B:$B,'[6]cells down 19042026 9H40'!$B:$B,"")</f>
        <v/>
      </c>
      <c r="BO1969" s="9" t="s">
        <v>5537</v>
      </c>
      <c r="BP1969" s="9" t="s">
        <v>5537</v>
      </c>
      <c r="BQ1969" s="115"/>
    </row>
    <row r="1970" spans="1:69" s="9" customFormat="1" x14ac:dyDescent="0.3">
      <c r="A1970" s="1" t="s">
        <v>5231</v>
      </c>
      <c r="B1970" s="8" t="s">
        <v>5232</v>
      </c>
      <c r="C1970" s="3" t="str">
        <f>_xlfn.XLOOKUP(B1970,'[1]daily break down'!$D:$D,'[1]daily break down'!$E:$E,"")</f>
        <v>SUD-OUEST</v>
      </c>
      <c r="D1970" s="1" t="s">
        <v>11</v>
      </c>
      <c r="E1970" s="1" t="s">
        <v>96</v>
      </c>
      <c r="F1970" s="3" t="s">
        <v>13</v>
      </c>
      <c r="G1970" s="1" t="s">
        <v>5231</v>
      </c>
      <c r="H1970" s="33" t="str">
        <f>_xlfn.XLOOKUP(B1970,[2]CALCULATION!$B:$B,[2]CALCULATION!$H:$H,"")</f>
        <v>NOKIA</v>
      </c>
      <c r="I1970" s="28">
        <v>0</v>
      </c>
      <c r="J1970" s="28">
        <v>0</v>
      </c>
      <c r="K1970" s="28">
        <v>0</v>
      </c>
      <c r="L1970" s="28">
        <v>0</v>
      </c>
      <c r="M1970" s="28">
        <v>0</v>
      </c>
      <c r="N1970" s="28">
        <v>0</v>
      </c>
      <c r="O1970" s="28">
        <v>0</v>
      </c>
      <c r="P1970" s="28">
        <v>0</v>
      </c>
      <c r="Q1970" s="28">
        <v>0</v>
      </c>
      <c r="R1970" s="28">
        <v>0</v>
      </c>
      <c r="S1970" s="94">
        <v>0</v>
      </c>
      <c r="T1970" s="94">
        <f>_xlfn.XLOOKUP(B1970,'[3]Nur des jours'!$B:$B,'[3]Nur des jours'!$U:$U,"")</f>
        <v>0</v>
      </c>
      <c r="U1970" s="94">
        <v>0</v>
      </c>
      <c r="V1970" s="94">
        <v>0</v>
      </c>
      <c r="W1970" s="94">
        <v>0</v>
      </c>
      <c r="X1970" s="94">
        <v>0</v>
      </c>
      <c r="Y1970" s="94">
        <v>0</v>
      </c>
      <c r="Z1970" s="94">
        <v>0</v>
      </c>
      <c r="AA1970" s="94">
        <v>0</v>
      </c>
      <c r="AB1970" s="94">
        <v>0</v>
      </c>
      <c r="AC1970" s="94">
        <f>_xlfn.XLOOKUP(B1970,'[3]Nur des jours'!$B:$B,'[3]Nur des jours'!$N:$N,"")</f>
        <v>0</v>
      </c>
      <c r="AD1970" s="94">
        <v>0</v>
      </c>
      <c r="AE1970" s="94">
        <v>0</v>
      </c>
      <c r="AF1970" s="94">
        <v>0</v>
      </c>
      <c r="AG1970" s="94">
        <v>0</v>
      </c>
      <c r="AH1970" s="94">
        <v>0</v>
      </c>
      <c r="AI1970" s="49" t="s">
        <v>6659</v>
      </c>
      <c r="AJ1970" s="49"/>
      <c r="AK1970" s="48" t="str" cm="1">
        <f t="array" ref="AK1970">IFERROR(_xlfn.IFS(
AM1970="MPR ISSUE","PDH",
AM1970="BSS Hardware Issue","BSS",
AM1970="Sites strategiques, MLL, Pylone, etc.","ENVTECH",
AM1970="AKTIVCO DEFAUT GE &amp; POWER Cabinet","AKTIVCO",
AM1970="AKTIVCO Coupure ENEO &amp; Baisse de tension","AKTIVCO GRID ONLY",
AM1970="Coupure ENEO &amp; Baisse de tension","IHS GRID ONLY",
AM1970="Defaut GE &amp; POWER Cabinet","IHS",
AM1970="Sharing","Partners",
AM1970="Sites strategiques &amp; DataCenter","SST &amp; DC",
AM1970="Exclu","Exclu",
AM1970="SAT","SAT",
AM1970="SPARE-ISSUE","SPARE-ISSUE",
AM1970="Fiber CAmtel","TRANS_FO_CAMTEL",
AM1970="Fiber AOF","Fiber AOF",
AM1970="Projet OCM (HUAWEI)","TRAVAUX-HUAWEI",
AM1970="Projet OCM (NOKIA)","TRAVAUX-NOKIA",
AM1970="ACCESS-ISSUE","ACCESS-ISSUE",
AM1970="Projet OCM (ZTE, NOKIA, autres projets)","TRAVAUX OCM",
AM1970="No root CAuse","No root cause",
AM1970="ODU HS","PDH",
AM1970="IP &amp; VLAN","PDH",
AM1970="Warehouse HUAWEI","SPARE-ISSUE",
AM1970="SPARE-HS","SPARE-ISSUE",
AM1970="Power Telco","BSS",AM1970="no impacts","no impacts"
),"")</f>
        <v>no impacts</v>
      </c>
      <c r="AL1970" s="48" t="str" cm="1">
        <f t="array" ref="AL1970">IFERROR(_xlfn.IFS(
AM1970="MPR ISSUE","TX ISSUE",
AM1970="BSS Hardware Issue","RAN ISSUE",
AM1970="Sites strategiques, MLL, Pylone, etc.","ENVTECH",
AM1970="AKTIVCO DEFAUT GE &amp; POWER Cabinet","POWER ISSUE",
AM1970="AKTIVCO Coupure ENEO &amp; Baisse de tension","POWER ISSUE",
AM1970="Coupure ENEO &amp; Baisse de tension","POWER ISSUE",
AM1970="Defaut GE &amp; POWER Cabinet","POWER ISSUE",
AM1970="Sharing","POWER ISSUE",
AM1970="Sites strategiques &amp; DataCenter","POWER ISSUE",
AM1970="Exclu","Exclu",
AM1970="SAT","TX ISSUE",
AM1970="SPARE-ISSUE","SPARE-ISSUE",
AM1970="Fiber CAmtel","TX ISSUE",
AM1970="Fiber AOF","TX ISSUE",
AM1970="Projet OCM (HUAWEI)","TRAVAUX-HUAWEI",
AM1970="Projet OCM (NOKIA)","TRAVAUX -NOKIA",
AM1970="ACCESS-ISSUE","ACCESS-ISSUE",
AM1970="Projet OCM (ZTE, NOKIA, autres projets)","TRAVAUX OCM",
AM1970="No root CAuse","No root cause",
AM1970="ODU HS","TX ISSUE",
AM1970="IP &amp; VLAN","TX ISSUE",
AM1970="Warehouse HUAWEI","SPARE-ISSUE",
AM1970="SPARE-HS","SPARE-ISSUE",
AM1970="Power Telco","RAN ISSUE",AM1970="no impacts","no impacts"
),"")</f>
        <v>no impacts</v>
      </c>
      <c r="AM1970" s="67" t="s">
        <v>5605</v>
      </c>
      <c r="AN1970" s="48" t="str" cm="1">
        <f t="array" ref="AN1970">IFERROR(_xlfn.IFS(
AM1970="MPR ISSUE","ACTIVE",
AM1970="BSS Hardware Issue","ACTIVE",
AM1970="Sites strategiques, MLL, Pylone, etc.","PASSIVE",
AM1970="AKTIVCO DEFAUT GE &amp; POWER Cabinet","PASSIVE",
AM1970="AKTIVCO Coupure ENEO &amp; Baisse de tension","PASSIVE",
AM1970="Coupure ENEO &amp; Baisse de tension","PASSIVE",
AM1970="Defaut GE &amp; POWER Cabinet","PASSIVE",
AM1970="Sharing","PASSIVE",
AM1970="Sites strategiques &amp; DataCenter","PASSIVE",
AM1970="Exclu","Exclu",
AM1970="SAT","ACTIVE",
AM1970="SPARE-ISSUE","SPARE-ISSUE",
AM1970="Fiber CAmtel","ACTIVE",
AM1970="Fiber AOF","ACTIVE",
AM1970="Projet OCM (HUAWEI)","PLANNED WORKS",
AM1970="Projet OCM (NOKIA)","PLANNED WORKS",
AM1970="ACCESS-ISSUE","ACCESS-ISSUE",
AM1970="Projet OCM (ZTE, NOKIA, autres projets)","PLANNED WORKS",
AM1970="No root CAuse","No root cause",
AM1970="ODU HS","ACTIVE",
AM1970="IP &amp; VLAN","ACTIVE",
AM1970="Warehouse HUAWEI","SPARE-ISSUE",
AM1970="SPARE-HS","SPARE-ISSUE",
AM1970="Power Telco","ACTIVE", AM1970="no impacts","no impacts"
),"")</f>
        <v>no impacts</v>
      </c>
      <c r="AO1970" s="93" t="s">
        <v>5537</v>
      </c>
      <c r="AP1970" s="101" t="str">
        <f t="shared" si="54"/>
        <v>SUO_032</v>
      </c>
      <c r="AR1970" s="17" t="s">
        <v>5537</v>
      </c>
      <c r="AS1970" s="7" t="s">
        <v>5537</v>
      </c>
      <c r="AT1970" s="6"/>
      <c r="AU1970" s="7"/>
      <c r="AV1970" s="3" t="s">
        <v>5537</v>
      </c>
      <c r="AW1970" s="18" t="s">
        <v>5537</v>
      </c>
      <c r="AX1970" s="18" t="s">
        <v>5537</v>
      </c>
      <c r="AY1970" s="18" t="s">
        <v>5537</v>
      </c>
      <c r="AZ1970" s="18" t="s">
        <v>5537</v>
      </c>
      <c r="BA1970" s="18" t="s">
        <v>5537</v>
      </c>
      <c r="BB1970" s="18" t="s">
        <v>5537</v>
      </c>
      <c r="BC1970" s="18" t="s">
        <v>5537</v>
      </c>
      <c r="BD1970" s="18" t="s">
        <v>5537</v>
      </c>
      <c r="BE1970" s="18" t="s">
        <v>5537</v>
      </c>
      <c r="BF1970" s="18" t="s">
        <v>5537</v>
      </c>
      <c r="BG1970" s="18" t="s">
        <v>5537</v>
      </c>
      <c r="BH1970" s="18" t="s">
        <v>5537</v>
      </c>
      <c r="BI1970" s="9" t="s">
        <v>5537</v>
      </c>
      <c r="BJ1970" s="14"/>
      <c r="BK1970" s="14" t="s">
        <v>5537</v>
      </c>
      <c r="BL1970" s="14" t="str">
        <f>_xlfn.XLOOKUP(B1970,'[4]cell downs 18042026 17h'!$B:$B,'[4]cell downs 18042026 17h'!$B:$B,"")</f>
        <v/>
      </c>
      <c r="BM1970" s="14" t="str">
        <f>_xlfn.XLOOKUP(B1970,'[5]Cells Huawei 19042026 15h'!$B:$B,'[5]Cells Huawei 19042026 15h'!$B:$B,"")</f>
        <v/>
      </c>
      <c r="BN1970" s="9" t="str">
        <f>_xlfn.XLOOKUP(B1970,'[6]cells down 19042026 9H40'!$B:$B,'[6]cells down 19042026 9H40'!$B:$B,"")</f>
        <v/>
      </c>
      <c r="BO1970" s="9" t="s">
        <v>5232</v>
      </c>
      <c r="BP1970" s="9" t="s">
        <v>12</v>
      </c>
      <c r="BQ1970" s="115"/>
    </row>
    <row r="1971" spans="1:69" s="9" customFormat="1" x14ac:dyDescent="0.3">
      <c r="A1971" s="1" t="s">
        <v>5233</v>
      </c>
      <c r="B1971" s="8" t="s">
        <v>5234</v>
      </c>
      <c r="C1971" s="3" t="str">
        <f>_xlfn.XLOOKUP(B1971,'[1]daily break down'!$D:$D,'[1]daily break down'!$E:$E,"")</f>
        <v>SUD-OUEST</v>
      </c>
      <c r="D1971" s="1" t="s">
        <v>21</v>
      </c>
      <c r="E1971" s="1" t="e">
        <v>#N/A</v>
      </c>
      <c r="F1971" s="3" t="s">
        <v>13</v>
      </c>
      <c r="G1971" s="1" t="s">
        <v>5233</v>
      </c>
      <c r="H1971" s="33" t="str">
        <f>_xlfn.XLOOKUP(B1971,[2]CALCULATION!$B:$B,[2]CALCULATION!$H:$H,"")</f>
        <v>NOKIA</v>
      </c>
      <c r="I1971" s="28">
        <v>0</v>
      </c>
      <c r="J1971" s="28">
        <v>0</v>
      </c>
      <c r="K1971" s="28">
        <v>0</v>
      </c>
      <c r="L1971" s="28">
        <v>0</v>
      </c>
      <c r="M1971" s="28">
        <v>0</v>
      </c>
      <c r="N1971" s="28">
        <v>0</v>
      </c>
      <c r="O1971" s="28">
        <v>0</v>
      </c>
      <c r="P1971" s="28">
        <v>0</v>
      </c>
      <c r="Q1971" s="28">
        <v>0</v>
      </c>
      <c r="R1971" s="28">
        <v>0</v>
      </c>
      <c r="S1971" s="94">
        <v>0</v>
      </c>
      <c r="T1971" s="94">
        <f>_xlfn.XLOOKUP(B1971,'[3]Nur des jours'!$B:$B,'[3]Nur des jours'!$U:$U,"")</f>
        <v>0</v>
      </c>
      <c r="U1971" s="94">
        <v>0</v>
      </c>
      <c r="V1971" s="94">
        <v>0</v>
      </c>
      <c r="W1971" s="94">
        <v>0</v>
      </c>
      <c r="X1971" s="94">
        <v>0</v>
      </c>
      <c r="Y1971" s="94">
        <v>0</v>
      </c>
      <c r="Z1971" s="94">
        <v>0</v>
      </c>
      <c r="AA1971" s="94">
        <v>0</v>
      </c>
      <c r="AB1971" s="94">
        <v>0</v>
      </c>
      <c r="AC1971" s="94">
        <f>_xlfn.XLOOKUP(B1971,'[3]Nur des jours'!$B:$B,'[3]Nur des jours'!$N:$N,"")</f>
        <v>0</v>
      </c>
      <c r="AD1971" s="94">
        <v>0</v>
      </c>
      <c r="AE1971" s="94">
        <v>0</v>
      </c>
      <c r="AF1971" s="94">
        <v>0</v>
      </c>
      <c r="AG1971" s="94">
        <v>0</v>
      </c>
      <c r="AH1971" s="94">
        <v>0</v>
      </c>
      <c r="AI1971" s="49" t="s">
        <v>6659</v>
      </c>
      <c r="AJ1971" s="49"/>
      <c r="AK1971" s="48" t="str" cm="1">
        <f t="array" ref="AK1971">IFERROR(_xlfn.IFS(
AM1971="MPR ISSUE","PDH",
AM1971="BSS Hardware Issue","BSS",
AM1971="Sites strategiques, MLL, Pylone, etc.","ENVTECH",
AM1971="AKTIVCO DEFAUT GE &amp; POWER Cabinet","AKTIVCO",
AM1971="AKTIVCO Coupure ENEO &amp; Baisse de tension","AKTIVCO GRID ONLY",
AM1971="Coupure ENEO &amp; Baisse de tension","IHS GRID ONLY",
AM1971="Defaut GE &amp; POWER Cabinet","IHS",
AM1971="Sharing","Partners",
AM1971="Sites strategiques &amp; DataCenter","SST &amp; DC",
AM1971="Exclu","Exclu",
AM1971="SAT","SAT",
AM1971="SPARE-ISSUE","SPARE-ISSUE",
AM1971="Fiber CAmtel","TRANS_FO_CAMTEL",
AM1971="Fiber AOF","Fiber AOF",
AM1971="Projet OCM (HUAWEI)","TRAVAUX-HUAWEI",
AM1971="Projet OCM (NOKIA)","TRAVAUX-NOKIA",
AM1971="ACCESS-ISSUE","ACCESS-ISSUE",
AM1971="Projet OCM (ZTE, NOKIA, autres projets)","TRAVAUX OCM",
AM1971="No root CAuse","No root cause",
AM1971="ODU HS","PDH",
AM1971="IP &amp; VLAN","PDH",
AM1971="Warehouse HUAWEI","SPARE-ISSUE",
AM1971="SPARE-HS","SPARE-ISSUE",
AM1971="Power Telco","BSS",AM1971="no impacts","no impacts"
),"")</f>
        <v>no impacts</v>
      </c>
      <c r="AL1971" s="48" t="str" cm="1">
        <f t="array" ref="AL1971">IFERROR(_xlfn.IFS(
AM1971="MPR ISSUE","TX ISSUE",
AM1971="BSS Hardware Issue","RAN ISSUE",
AM1971="Sites strategiques, MLL, Pylone, etc.","ENVTECH",
AM1971="AKTIVCO DEFAUT GE &amp; POWER Cabinet","POWER ISSUE",
AM1971="AKTIVCO Coupure ENEO &amp; Baisse de tension","POWER ISSUE",
AM1971="Coupure ENEO &amp; Baisse de tension","POWER ISSUE",
AM1971="Defaut GE &amp; POWER Cabinet","POWER ISSUE",
AM1971="Sharing","POWER ISSUE",
AM1971="Sites strategiques &amp; DataCenter","POWER ISSUE",
AM1971="Exclu","Exclu",
AM1971="SAT","TX ISSUE",
AM1971="SPARE-ISSUE","SPARE-ISSUE",
AM1971="Fiber CAmtel","TX ISSUE",
AM1971="Fiber AOF","TX ISSUE",
AM1971="Projet OCM (HUAWEI)","TRAVAUX-HUAWEI",
AM1971="Projet OCM (NOKIA)","TRAVAUX -NOKIA",
AM1971="ACCESS-ISSUE","ACCESS-ISSUE",
AM1971="Projet OCM (ZTE, NOKIA, autres projets)","TRAVAUX OCM",
AM1971="No root CAuse","No root cause",
AM1971="ODU HS","TX ISSUE",
AM1971="IP &amp; VLAN","TX ISSUE",
AM1971="Warehouse HUAWEI","SPARE-ISSUE",
AM1971="SPARE-HS","SPARE-ISSUE",
AM1971="Power Telco","RAN ISSUE",AM1971="no impacts","no impacts"
),"")</f>
        <v>no impacts</v>
      </c>
      <c r="AM1971" s="67" t="s">
        <v>5605</v>
      </c>
      <c r="AN1971" s="48" t="str" cm="1">
        <f t="array" ref="AN1971">IFERROR(_xlfn.IFS(
AM1971="MPR ISSUE","ACTIVE",
AM1971="BSS Hardware Issue","ACTIVE",
AM1971="Sites strategiques, MLL, Pylone, etc.","PASSIVE",
AM1971="AKTIVCO DEFAUT GE &amp; POWER Cabinet","PASSIVE",
AM1971="AKTIVCO Coupure ENEO &amp; Baisse de tension","PASSIVE",
AM1971="Coupure ENEO &amp; Baisse de tension","PASSIVE",
AM1971="Defaut GE &amp; POWER Cabinet","PASSIVE",
AM1971="Sharing","PASSIVE",
AM1971="Sites strategiques &amp; DataCenter","PASSIVE",
AM1971="Exclu","Exclu",
AM1971="SAT","ACTIVE",
AM1971="SPARE-ISSUE","SPARE-ISSUE",
AM1971="Fiber CAmtel","ACTIVE",
AM1971="Fiber AOF","ACTIVE",
AM1971="Projet OCM (HUAWEI)","PLANNED WORKS",
AM1971="Projet OCM (NOKIA)","PLANNED WORKS",
AM1971="ACCESS-ISSUE","ACCESS-ISSUE",
AM1971="Projet OCM (ZTE, NOKIA, autres projets)","PLANNED WORKS",
AM1971="No root CAuse","No root cause",
AM1971="ODU HS","ACTIVE",
AM1971="IP &amp; VLAN","ACTIVE",
AM1971="Warehouse HUAWEI","SPARE-ISSUE",
AM1971="SPARE-HS","SPARE-ISSUE",
AM1971="Power Telco","ACTIVE", AM1971="no impacts","no impacts"
),"")</f>
        <v>no impacts</v>
      </c>
      <c r="AO1971" s="93" t="s">
        <v>5537</v>
      </c>
      <c r="AP1971" s="101" t="str">
        <f t="shared" si="54"/>
        <v>SUO_034</v>
      </c>
      <c r="AR1971" s="17" t="s">
        <v>5537</v>
      </c>
      <c r="AS1971" s="7" t="s">
        <v>5537</v>
      </c>
      <c r="AT1971" s="6"/>
      <c r="AU1971" s="7"/>
      <c r="AV1971" s="3" t="s">
        <v>5537</v>
      </c>
      <c r="AW1971" s="18" t="s">
        <v>5537</v>
      </c>
      <c r="AX1971" s="18" t="s">
        <v>5537</v>
      </c>
      <c r="AY1971" s="18" t="s">
        <v>5537</v>
      </c>
      <c r="AZ1971" s="18" t="s">
        <v>5537</v>
      </c>
      <c r="BA1971" s="18" t="s">
        <v>5537</v>
      </c>
      <c r="BB1971" s="18" t="s">
        <v>5537</v>
      </c>
      <c r="BC1971" s="18" t="s">
        <v>5537</v>
      </c>
      <c r="BD1971" s="18" t="s">
        <v>5537</v>
      </c>
      <c r="BE1971" s="18" t="s">
        <v>5537</v>
      </c>
      <c r="BF1971" s="18" t="s">
        <v>5537</v>
      </c>
      <c r="BG1971" s="18" t="s">
        <v>5537</v>
      </c>
      <c r="BH1971" s="18" t="s">
        <v>5537</v>
      </c>
      <c r="BI1971" s="9" t="s">
        <v>5537</v>
      </c>
      <c r="BJ1971" s="14"/>
      <c r="BK1971" s="14" t="s">
        <v>5537</v>
      </c>
      <c r="BL1971" s="14" t="str">
        <f>_xlfn.XLOOKUP(B1971,'[4]cell downs 18042026 17h'!$B:$B,'[4]cell downs 18042026 17h'!$B:$B,"")</f>
        <v/>
      </c>
      <c r="BM1971" s="14" t="str">
        <f>_xlfn.XLOOKUP(B1971,'[5]Cells Huawei 19042026 15h'!$B:$B,'[5]Cells Huawei 19042026 15h'!$B:$B,"")</f>
        <v/>
      </c>
      <c r="BN1971" s="9" t="str">
        <f>_xlfn.XLOOKUP(B1971,'[6]cells down 19042026 9H40'!$B:$B,'[6]cells down 19042026 9H40'!$B:$B,"")</f>
        <v/>
      </c>
      <c r="BO1971" s="9" t="s">
        <v>5537</v>
      </c>
      <c r="BP1971" s="9" t="s">
        <v>12</v>
      </c>
      <c r="BQ1971" s="115"/>
    </row>
    <row r="1972" spans="1:69" s="9" customFormat="1" x14ac:dyDescent="0.3">
      <c r="A1972" s="1" t="s">
        <v>5246</v>
      </c>
      <c r="B1972" s="8" t="s">
        <v>5247</v>
      </c>
      <c r="C1972" s="3" t="str">
        <f>_xlfn.XLOOKUP(B1972,'[1]daily break down'!$D:$D,'[1]daily break down'!$E:$E,"")</f>
        <v>SUD-OUEST</v>
      </c>
      <c r="D1972" s="1" t="s">
        <v>11</v>
      </c>
      <c r="E1972" s="1" t="s">
        <v>1160</v>
      </c>
      <c r="F1972" s="3" t="s">
        <v>13</v>
      </c>
      <c r="G1972" s="1" t="s">
        <v>5248</v>
      </c>
      <c r="H1972" s="32" t="str">
        <f>_xlfn.XLOOKUP(B1972,[2]CALCULATION!$B:$B,[2]CALCULATION!$H:$H,"")</f>
        <v>Huawei</v>
      </c>
      <c r="I1972" s="28">
        <v>0</v>
      </c>
      <c r="J1972" s="28">
        <v>0</v>
      </c>
      <c r="K1972" s="28">
        <v>0</v>
      </c>
      <c r="L1972" s="28">
        <v>0</v>
      </c>
      <c r="M1972" s="28">
        <v>0</v>
      </c>
      <c r="N1972" s="28">
        <v>0</v>
      </c>
      <c r="O1972" s="28">
        <v>0</v>
      </c>
      <c r="P1972" s="28">
        <v>0</v>
      </c>
      <c r="Q1972" s="28">
        <v>0</v>
      </c>
      <c r="R1972" s="28">
        <v>0</v>
      </c>
      <c r="S1972" s="94">
        <v>0</v>
      </c>
      <c r="T1972" s="94">
        <f>_xlfn.XLOOKUP(B1972,'[3]Nur des jours'!$B:$B,'[3]Nur des jours'!$U:$U,"")</f>
        <v>0</v>
      </c>
      <c r="U1972" s="94">
        <v>0</v>
      </c>
      <c r="V1972" s="94">
        <v>0</v>
      </c>
      <c r="W1972" s="94">
        <v>0</v>
      </c>
      <c r="X1972" s="94">
        <v>0</v>
      </c>
      <c r="Y1972" s="94">
        <v>0</v>
      </c>
      <c r="Z1972" s="94">
        <v>0</v>
      </c>
      <c r="AA1972" s="94">
        <v>0</v>
      </c>
      <c r="AB1972" s="94">
        <v>0</v>
      </c>
      <c r="AC1972" s="94">
        <f>_xlfn.XLOOKUP(B1972,'[3]Nur des jours'!$B:$B,'[3]Nur des jours'!$N:$N,"")</f>
        <v>0</v>
      </c>
      <c r="AD1972" s="94">
        <v>0</v>
      </c>
      <c r="AE1972" s="94">
        <v>0</v>
      </c>
      <c r="AF1972" s="94">
        <v>0</v>
      </c>
      <c r="AG1972" s="94">
        <v>0</v>
      </c>
      <c r="AH1972" s="94">
        <v>0</v>
      </c>
      <c r="AI1972" s="49" t="s">
        <v>6588</v>
      </c>
      <c r="AJ1972" s="49"/>
      <c r="AK1972" s="48" t="str" cm="1">
        <f t="array" ref="AK1972">IFERROR(_xlfn.IFS(
AM1972="MPR ISSUE","PDH",
AM1972="BSS Hardware Issue","BSS",
AM1972="Sites strategiques, MLL, Pylone, etc.","ENVTECH",
AM1972="AKTIVCO DEFAUT GE &amp; POWER Cabinet","AKTIVCO",
AM1972="AKTIVCO Coupure ENEO &amp; Baisse de tension","AKTIVCO GRID ONLY",
AM1972="Coupure ENEO &amp; Baisse de tension","IHS GRID ONLY",
AM1972="Defaut GE &amp; POWER Cabinet","IHS",
AM1972="Sharing","Partners",
AM1972="Sites strategiques &amp; DataCenter","SST &amp; DC",
AM1972="Exclu","Exclu",
AM1972="SAT","SAT",
AM1972="SPARE-ISSUE","SPARE-ISSUE",
AM1972="Fiber CAmtel","TRANS_FO_CAMTEL",
AM1972="Fiber AOF","Fiber AOF",
AM1972="Projet OCM (HUAWEI)","TRAVAUX-HUAWEI",
AM1972="Projet OCM (NOKIA)","TRAVAUX-NOKIA",
AM1972="ACCESS-ISSUE","ACCESS-ISSUE",
AM1972="Projet OCM (ZTE, NOKIA, autres projets)","TRAVAUX OCM",
AM1972="No root CAuse","No root cause",
AM1972="ODU HS","PDH",
AM1972="IP &amp; VLAN","PDH",
AM1972="Warehouse HUAWEI","SPARE-ISSUE",
AM1972="SPARE-HS","SPARE-ISSUE",
AM1972="Power Telco","BSS",AM1972="no impacts","no impacts"
),"")</f>
        <v>Exclu</v>
      </c>
      <c r="AL1972" s="48" t="str" cm="1">
        <f t="array" ref="AL1972">IFERROR(_xlfn.IFS(
AM1972="MPR ISSUE","TX ISSUE",
AM1972="BSS Hardware Issue","RAN ISSUE",
AM1972="Sites strategiques, MLL, Pylone, etc.","ENVTECH",
AM1972="AKTIVCO DEFAUT GE &amp; POWER Cabinet","POWER ISSUE",
AM1972="AKTIVCO Coupure ENEO &amp; Baisse de tension","POWER ISSUE",
AM1972="Coupure ENEO &amp; Baisse de tension","POWER ISSUE",
AM1972="Defaut GE &amp; POWER Cabinet","POWER ISSUE",
AM1972="Sharing","POWER ISSUE",
AM1972="Sites strategiques &amp; DataCenter","POWER ISSUE",
AM1972="Exclu","Exclu",
AM1972="SAT","TX ISSUE",
AM1972="SPARE-ISSUE","SPARE-ISSUE",
AM1972="Fiber CAmtel","TX ISSUE",
AM1972="Fiber AOF","TX ISSUE",
AM1972="Projet OCM (HUAWEI)","TRAVAUX-HUAWEI",
AM1972="Projet OCM (NOKIA)","TRAVAUX -NOKIA",
AM1972="ACCESS-ISSUE","ACCESS-ISSUE",
AM1972="Projet OCM (ZTE, NOKIA, autres projets)","TRAVAUX OCM",
AM1972="No root CAuse","No root cause",
AM1972="ODU HS","TX ISSUE",
AM1972="IP &amp; VLAN","TX ISSUE",
AM1972="Warehouse HUAWEI","SPARE-ISSUE",
AM1972="SPARE-HS","SPARE-ISSUE",
AM1972="Power Telco","RAN ISSUE",AM1972="no impacts","no impacts"
),"")</f>
        <v>Exclu</v>
      </c>
      <c r="AM1972" s="67" t="s">
        <v>6588</v>
      </c>
      <c r="AN1972" s="48" t="str" cm="1">
        <f t="array" ref="AN1972">IFERROR(_xlfn.IFS(
AM1972="MPR ISSUE","ACTIVE",
AM1972="BSS Hardware Issue","ACTIVE",
AM1972="Sites strategiques, MLL, Pylone, etc.","PASSIVE",
AM1972="AKTIVCO DEFAUT GE &amp; POWER Cabinet","PASSIVE",
AM1972="AKTIVCO Coupure ENEO &amp; Baisse de tension","PASSIVE",
AM1972="Coupure ENEO &amp; Baisse de tension","PASSIVE",
AM1972="Defaut GE &amp; POWER Cabinet","PASSIVE",
AM1972="Sharing","PASSIVE",
AM1972="Sites strategiques &amp; DataCenter","PASSIVE",
AM1972="Exclu","Exclu",
AM1972="SAT","ACTIVE",
AM1972="SPARE-ISSUE","SPARE-ISSUE",
AM1972="Fiber CAmtel","ACTIVE",
AM1972="Fiber AOF","ACTIVE",
AM1972="Projet OCM (HUAWEI)","PLANNED WORKS",
AM1972="Projet OCM (NOKIA)","PLANNED WORKS",
AM1972="ACCESS-ISSUE","ACCESS-ISSUE",
AM1972="Projet OCM (ZTE, NOKIA, autres projets)","PLANNED WORKS",
AM1972="No root CAuse","No root cause",
AM1972="ODU HS","ACTIVE",
AM1972="IP &amp; VLAN","ACTIVE",
AM1972="Warehouse HUAWEI","SPARE-ISSUE",
AM1972="SPARE-HS","SPARE-ISSUE",
AM1972="Power Telco","ACTIVE", AM1972="no impacts","no impacts"
),"")</f>
        <v>Exclu</v>
      </c>
      <c r="AO1972" s="93" t="s">
        <v>5537</v>
      </c>
      <c r="AP1972" s="101" t="str">
        <f t="shared" si="54"/>
        <v>SUO_049</v>
      </c>
      <c r="AR1972" s="17" t="s">
        <v>5537</v>
      </c>
      <c r="AS1972" s="7" t="s">
        <v>5537</v>
      </c>
      <c r="AT1972" s="6"/>
      <c r="AU1972" s="7"/>
      <c r="AV1972" s="3" t="s">
        <v>5537</v>
      </c>
      <c r="AW1972" s="18" t="s">
        <v>5537</v>
      </c>
      <c r="AX1972" s="18" t="s">
        <v>5537</v>
      </c>
      <c r="AY1972" s="18" t="s">
        <v>5537</v>
      </c>
      <c r="AZ1972" s="18" t="s">
        <v>5537</v>
      </c>
      <c r="BA1972" s="18" t="s">
        <v>5537</v>
      </c>
      <c r="BB1972" s="18" t="s">
        <v>5537</v>
      </c>
      <c r="BC1972" s="18" t="s">
        <v>5537</v>
      </c>
      <c r="BD1972" s="18" t="s">
        <v>5537</v>
      </c>
      <c r="BE1972" s="18" t="s">
        <v>5537</v>
      </c>
      <c r="BF1972" s="18" t="s">
        <v>5537</v>
      </c>
      <c r="BG1972" s="18" t="s">
        <v>5537</v>
      </c>
      <c r="BH1972" s="18" t="s">
        <v>5537</v>
      </c>
      <c r="BI1972" s="9" t="s">
        <v>5537</v>
      </c>
      <c r="BJ1972" s="14"/>
      <c r="BK1972" s="14" t="s">
        <v>5537</v>
      </c>
      <c r="BL1972" s="14" t="str">
        <f>_xlfn.XLOOKUP(B1972,'[4]cell downs 18042026 17h'!$B:$B,'[4]cell downs 18042026 17h'!$B:$B,"")</f>
        <v/>
      </c>
      <c r="BM1972" s="14" t="str">
        <f>_xlfn.XLOOKUP(B1972,'[5]Cells Huawei 19042026 15h'!$B:$B,'[5]Cells Huawei 19042026 15h'!$B:$B,"")</f>
        <v/>
      </c>
      <c r="BN1972" s="9" t="str">
        <f>_xlfn.XLOOKUP(B1972,'[6]cells down 19042026 9H40'!$B:$B,'[6]cells down 19042026 9H40'!$B:$B,"")</f>
        <v/>
      </c>
      <c r="BO1972" s="9" t="s">
        <v>5247</v>
      </c>
      <c r="BP1972" s="9" t="s">
        <v>12</v>
      </c>
      <c r="BQ1972" s="115"/>
    </row>
    <row r="1973" spans="1:69" s="9" customFormat="1" x14ac:dyDescent="0.3">
      <c r="A1973" s="1" t="s">
        <v>5254</v>
      </c>
      <c r="B1973" s="8" t="s">
        <v>5255</v>
      </c>
      <c r="C1973" s="3" t="str">
        <f>_xlfn.XLOOKUP(B1973,'[1]daily break down'!$D:$D,'[1]daily break down'!$E:$E,"")</f>
        <v>SUD-OUEST</v>
      </c>
      <c r="D1973" s="1" t="s">
        <v>11</v>
      </c>
      <c r="E1973" s="1" t="s">
        <v>1160</v>
      </c>
      <c r="F1973" s="3" t="s">
        <v>13</v>
      </c>
      <c r="G1973" s="1" t="s">
        <v>5256</v>
      </c>
      <c r="H1973" s="33" t="str">
        <f>_xlfn.XLOOKUP(B1973,[2]CALCULATION!$B:$B,[2]CALCULATION!$H:$H,"")</f>
        <v>NOKIA</v>
      </c>
      <c r="I1973" s="28">
        <v>0</v>
      </c>
      <c r="J1973" s="28">
        <v>0</v>
      </c>
      <c r="K1973" s="28">
        <v>0</v>
      </c>
      <c r="L1973" s="28">
        <v>0</v>
      </c>
      <c r="M1973" s="28">
        <v>0</v>
      </c>
      <c r="N1973" s="28">
        <v>0</v>
      </c>
      <c r="O1973" s="28">
        <v>0</v>
      </c>
      <c r="P1973" s="28">
        <v>0</v>
      </c>
      <c r="Q1973" s="28">
        <v>0</v>
      </c>
      <c r="R1973" s="28">
        <v>0</v>
      </c>
      <c r="S1973" s="94">
        <v>0</v>
      </c>
      <c r="T1973" s="94">
        <f>_xlfn.XLOOKUP(B1973,'[3]Nur des jours'!$B:$B,'[3]Nur des jours'!$U:$U,"")</f>
        <v>0</v>
      </c>
      <c r="U1973" s="94">
        <v>0</v>
      </c>
      <c r="V1973" s="94">
        <v>0</v>
      </c>
      <c r="W1973" s="94">
        <v>0</v>
      </c>
      <c r="X1973" s="94">
        <v>0</v>
      </c>
      <c r="Y1973" s="94">
        <v>0</v>
      </c>
      <c r="Z1973" s="94">
        <v>0</v>
      </c>
      <c r="AA1973" s="94">
        <v>0</v>
      </c>
      <c r="AB1973" s="94">
        <v>0</v>
      </c>
      <c r="AC1973" s="94">
        <f>_xlfn.XLOOKUP(B1973,'[3]Nur des jours'!$B:$B,'[3]Nur des jours'!$N:$N,"")</f>
        <v>0</v>
      </c>
      <c r="AD1973" s="94">
        <v>0</v>
      </c>
      <c r="AE1973" s="94">
        <v>0</v>
      </c>
      <c r="AF1973" s="94">
        <v>0</v>
      </c>
      <c r="AG1973" s="94">
        <v>0</v>
      </c>
      <c r="AH1973" s="94">
        <v>0</v>
      </c>
      <c r="AI1973" s="49" t="s">
        <v>6659</v>
      </c>
      <c r="AJ1973" s="49"/>
      <c r="AK1973" s="48" t="str" cm="1">
        <f t="array" ref="AK1973">IFERROR(_xlfn.IFS(
AM1973="MPR ISSUE","PDH",
AM1973="BSS Hardware Issue","BSS",
AM1973="Sites strategiques, MLL, Pylone, etc.","ENVTECH",
AM1973="AKTIVCO DEFAUT GE &amp; POWER Cabinet","AKTIVCO",
AM1973="AKTIVCO Coupure ENEO &amp; Baisse de tension","AKTIVCO GRID ONLY",
AM1973="Coupure ENEO &amp; Baisse de tension","IHS GRID ONLY",
AM1973="Defaut GE &amp; POWER Cabinet","IHS",
AM1973="Sharing","Partners",
AM1973="Sites strategiques &amp; DataCenter","SST &amp; DC",
AM1973="Exclu","Exclu",
AM1973="SAT","SAT",
AM1973="SPARE-ISSUE","SPARE-ISSUE",
AM1973="Fiber CAmtel","TRANS_FO_CAMTEL",
AM1973="Fiber AOF","Fiber AOF",
AM1973="Projet OCM (HUAWEI)","TRAVAUX-HUAWEI",
AM1973="Projet OCM (NOKIA)","TRAVAUX-NOKIA",
AM1973="ACCESS-ISSUE","ACCESS-ISSUE",
AM1973="Projet OCM (ZTE, NOKIA, autres projets)","TRAVAUX OCM",
AM1973="No root CAuse","No root cause",
AM1973="ODU HS","PDH",
AM1973="IP &amp; VLAN","PDH",
AM1973="Warehouse HUAWEI","SPARE-ISSUE",
AM1973="SPARE-HS","SPARE-ISSUE",
AM1973="Power Telco","BSS",AM1973="no impacts","no impacts"
),"")</f>
        <v>no impacts</v>
      </c>
      <c r="AL1973" s="48" t="str" cm="1">
        <f t="array" ref="AL1973">IFERROR(_xlfn.IFS(
AM1973="MPR ISSUE","TX ISSUE",
AM1973="BSS Hardware Issue","RAN ISSUE",
AM1973="Sites strategiques, MLL, Pylone, etc.","ENVTECH",
AM1973="AKTIVCO DEFAUT GE &amp; POWER Cabinet","POWER ISSUE",
AM1973="AKTIVCO Coupure ENEO &amp; Baisse de tension","POWER ISSUE",
AM1973="Coupure ENEO &amp; Baisse de tension","POWER ISSUE",
AM1973="Defaut GE &amp; POWER Cabinet","POWER ISSUE",
AM1973="Sharing","POWER ISSUE",
AM1973="Sites strategiques &amp; DataCenter","POWER ISSUE",
AM1973="Exclu","Exclu",
AM1973="SAT","TX ISSUE",
AM1973="SPARE-ISSUE","SPARE-ISSUE",
AM1973="Fiber CAmtel","TX ISSUE",
AM1973="Fiber AOF","TX ISSUE",
AM1973="Projet OCM (HUAWEI)","TRAVAUX-HUAWEI",
AM1973="Projet OCM (NOKIA)","TRAVAUX -NOKIA",
AM1973="ACCESS-ISSUE","ACCESS-ISSUE",
AM1973="Projet OCM (ZTE, NOKIA, autres projets)","TRAVAUX OCM",
AM1973="No root CAuse","No root cause",
AM1973="ODU HS","TX ISSUE",
AM1973="IP &amp; VLAN","TX ISSUE",
AM1973="Warehouse HUAWEI","SPARE-ISSUE",
AM1973="SPARE-HS","SPARE-ISSUE",
AM1973="Power Telco","RAN ISSUE",AM1973="no impacts","no impacts"
),"")</f>
        <v>no impacts</v>
      </c>
      <c r="AM1973" s="67" t="s">
        <v>5605</v>
      </c>
      <c r="AN1973" s="48" t="str" cm="1">
        <f t="array" ref="AN1973">IFERROR(_xlfn.IFS(
AM1973="MPR ISSUE","ACTIVE",
AM1973="BSS Hardware Issue","ACTIVE",
AM1973="Sites strategiques, MLL, Pylone, etc.","PASSIVE",
AM1973="AKTIVCO DEFAUT GE &amp; POWER Cabinet","PASSIVE",
AM1973="AKTIVCO Coupure ENEO &amp; Baisse de tension","PASSIVE",
AM1973="Coupure ENEO &amp; Baisse de tension","PASSIVE",
AM1973="Defaut GE &amp; POWER Cabinet","PASSIVE",
AM1973="Sharing","PASSIVE",
AM1973="Sites strategiques &amp; DataCenter","PASSIVE",
AM1973="Exclu","Exclu",
AM1973="SAT","ACTIVE",
AM1973="SPARE-ISSUE","SPARE-ISSUE",
AM1973="Fiber CAmtel","ACTIVE",
AM1973="Fiber AOF","ACTIVE",
AM1973="Projet OCM (HUAWEI)","PLANNED WORKS",
AM1973="Projet OCM (NOKIA)","PLANNED WORKS",
AM1973="ACCESS-ISSUE","ACCESS-ISSUE",
AM1973="Projet OCM (ZTE, NOKIA, autres projets)","PLANNED WORKS",
AM1973="No root CAuse","No root cause",
AM1973="ODU HS","ACTIVE",
AM1973="IP &amp; VLAN","ACTIVE",
AM1973="Warehouse HUAWEI","SPARE-ISSUE",
AM1973="SPARE-HS","SPARE-ISSUE",
AM1973="Power Telco","ACTIVE", AM1973="no impacts","no impacts"
),"")</f>
        <v>no impacts</v>
      </c>
      <c r="AO1973" s="93" t="s">
        <v>5537</v>
      </c>
      <c r="AP1973" s="101" t="str">
        <f t="shared" si="54"/>
        <v>SUO_087</v>
      </c>
      <c r="AR1973" s="17" t="s">
        <v>5537</v>
      </c>
      <c r="AS1973" s="7" t="s">
        <v>5537</v>
      </c>
      <c r="AT1973" s="6"/>
      <c r="AU1973" s="7"/>
      <c r="AV1973" s="3" t="s">
        <v>5537</v>
      </c>
      <c r="AW1973" s="18" t="s">
        <v>5537</v>
      </c>
      <c r="AX1973" s="18" t="s">
        <v>5537</v>
      </c>
      <c r="AY1973" s="18" t="s">
        <v>5537</v>
      </c>
      <c r="AZ1973" s="18" t="s">
        <v>5537</v>
      </c>
      <c r="BA1973" s="18" t="s">
        <v>5537</v>
      </c>
      <c r="BB1973" s="18" t="s">
        <v>5537</v>
      </c>
      <c r="BC1973" s="18" t="s">
        <v>5537</v>
      </c>
      <c r="BD1973" s="18" t="s">
        <v>5537</v>
      </c>
      <c r="BE1973" s="18" t="s">
        <v>5537</v>
      </c>
      <c r="BF1973" s="18" t="s">
        <v>5537</v>
      </c>
      <c r="BG1973" s="18" t="s">
        <v>5537</v>
      </c>
      <c r="BH1973" s="18" t="s">
        <v>5537</v>
      </c>
      <c r="BI1973" s="9" t="s">
        <v>5537</v>
      </c>
      <c r="BJ1973" s="14"/>
      <c r="BK1973" s="14" t="s">
        <v>5537</v>
      </c>
      <c r="BL1973" s="14" t="str">
        <f>_xlfn.XLOOKUP(B1973,'[4]cell downs 18042026 17h'!$B:$B,'[4]cell downs 18042026 17h'!$B:$B,"")</f>
        <v/>
      </c>
      <c r="BM1973" s="14" t="str">
        <f>_xlfn.XLOOKUP(B1973,'[5]Cells Huawei 19042026 15h'!$B:$B,'[5]Cells Huawei 19042026 15h'!$B:$B,"")</f>
        <v/>
      </c>
      <c r="BN1973" s="9" t="str">
        <f>_xlfn.XLOOKUP(B1973,'[6]cells down 19042026 9H40'!$B:$B,'[6]cells down 19042026 9H40'!$B:$B,"")</f>
        <v/>
      </c>
      <c r="BO1973" s="9" t="s">
        <v>5255</v>
      </c>
      <c r="BP1973" s="9" t="s">
        <v>12</v>
      </c>
      <c r="BQ1973" s="115"/>
    </row>
    <row r="1974" spans="1:69" s="9" customFormat="1" x14ac:dyDescent="0.3">
      <c r="A1974" s="1" t="s">
        <v>4145</v>
      </c>
      <c r="B1974" s="1" t="s">
        <v>4146</v>
      </c>
      <c r="C1974" s="3" t="str">
        <f>_xlfn.XLOOKUP(B1974,'[1]daily break down'!$D:$D,'[1]daily break down'!$E:$E,"")</f>
        <v>CENTRE</v>
      </c>
      <c r="D1974" s="1" t="s">
        <v>11</v>
      </c>
      <c r="E1974" s="1" t="s">
        <v>12</v>
      </c>
      <c r="F1974" s="3" t="s">
        <v>37</v>
      </c>
      <c r="G1974" s="1" t="s">
        <v>4147</v>
      </c>
      <c r="H1974" s="34" t="str">
        <f>_xlfn.XLOOKUP(B1974,[2]CALCULATION!$B:$B,[2]CALCULATION!$H:$H,"")</f>
        <v>ZTE</v>
      </c>
      <c r="I1974" s="28">
        <v>0</v>
      </c>
      <c r="J1974" s="28">
        <v>0</v>
      </c>
      <c r="K1974" s="28">
        <v>0</v>
      </c>
      <c r="L1974" s="28">
        <v>0</v>
      </c>
      <c r="M1974" s="28">
        <v>0</v>
      </c>
      <c r="N1974" s="28">
        <v>0</v>
      </c>
      <c r="O1974" s="28">
        <v>0</v>
      </c>
      <c r="P1974" s="28">
        <v>0</v>
      </c>
      <c r="Q1974" s="28">
        <v>0</v>
      </c>
      <c r="R1974" s="28">
        <v>0</v>
      </c>
      <c r="S1974" s="94">
        <v>0</v>
      </c>
      <c r="T1974" s="94">
        <f>_xlfn.XLOOKUP(B1974,'[3]Nur des jours'!$B:$B,'[3]Nur des jours'!$U:$U,"")</f>
        <v>0</v>
      </c>
      <c r="U1974" s="94">
        <v>0</v>
      </c>
      <c r="V1974" s="94">
        <v>0</v>
      </c>
      <c r="W1974" s="94">
        <v>0</v>
      </c>
      <c r="X1974" s="94">
        <v>0</v>
      </c>
      <c r="Y1974" s="94">
        <v>0</v>
      </c>
      <c r="Z1974" s="94">
        <v>0</v>
      </c>
      <c r="AA1974" s="94">
        <v>0</v>
      </c>
      <c r="AB1974" s="94">
        <v>0</v>
      </c>
      <c r="AC1974" s="94">
        <f>_xlfn.XLOOKUP(B1974,'[3]Nur des jours'!$B:$B,'[3]Nur des jours'!$N:$N,"")</f>
        <v>0</v>
      </c>
      <c r="AD1974" s="94">
        <v>0</v>
      </c>
      <c r="AE1974" s="94">
        <v>0</v>
      </c>
      <c r="AF1974" s="94">
        <v>0</v>
      </c>
      <c r="AG1974" s="94">
        <v>0</v>
      </c>
      <c r="AH1974" s="94">
        <v>0</v>
      </c>
      <c r="AI1974" s="49" t="s">
        <v>5559</v>
      </c>
      <c r="AJ1974" s="49"/>
      <c r="AK1974" s="48" t="str" cm="1">
        <f t="array" ref="AK1974">IFERROR(_xlfn.IFS(
AM1974="MPR ISSUE","PDH",
AM1974="BSS Hardware Issue","BSS",
AM1974="Sites strategiques, MLL, Pylone, etc.","ENVTECH",
AM1974="AKTIVCO DEFAUT GE &amp; POWER Cabinet","AKTIVCO",
AM1974="AKTIVCO Coupure ENEO &amp; Baisse de tension","AKTIVCO GRID ONLY",
AM1974="Coupure ENEO &amp; Baisse de tension","IHS GRID ONLY",
AM1974="Defaut GE &amp; POWER Cabinet","IHS",
AM1974="Sharing","Partners",
AM1974="Sites strategiques &amp; DataCenter","SST &amp; DC",
AM1974="Exclu","Exclu",
AM1974="SAT","SAT",
AM1974="SPARE-ISSUE","SPARE-ISSUE",
AM1974="Fiber CAmtel","TRANS_FO_CAMTEL",
AM1974="Fiber AOF","Fiber AOF",
AM1974="Projet OCM (HUAWEI)","TRAVAUX-HUAWEI",
AM1974="Projet OCM (NOKIA)","TRAVAUX-NOKIA",
AM1974="ACCESS-ISSUE","ACCESS-ISSUE",
AM1974="Projet OCM (ZTE, NOKIA, autres projets)","TRAVAUX OCM",
AM1974="No root CAuse","No root cause",
AM1974="ODU HS","PDH",
AM1974="IP &amp; VLAN","PDH",
AM1974="Warehouse HUAWEI","SPARE-ISSUE",
AM1974="SPARE-HS","SPARE-ISSUE",
AM1974="Power Telco","BSS",AM1974="no impacts","no impacts"
),"")</f>
        <v>no impacts</v>
      </c>
      <c r="AL1974" s="48" t="str" cm="1">
        <f t="array" ref="AL1974">IFERROR(_xlfn.IFS(
AM1974="MPR ISSUE","TX ISSUE",
AM1974="BSS Hardware Issue","RAN ISSUE",
AM1974="Sites strategiques, MLL, Pylone, etc.","ENVTECH",
AM1974="AKTIVCO DEFAUT GE &amp; POWER Cabinet","POWER ISSUE",
AM1974="AKTIVCO Coupure ENEO &amp; Baisse de tension","POWER ISSUE",
AM1974="Coupure ENEO &amp; Baisse de tension","POWER ISSUE",
AM1974="Defaut GE &amp; POWER Cabinet","POWER ISSUE",
AM1974="Sharing","POWER ISSUE",
AM1974="Sites strategiques &amp; DataCenter","POWER ISSUE",
AM1974="Exclu","Exclu",
AM1974="SAT","TX ISSUE",
AM1974="SPARE-ISSUE","SPARE-ISSUE",
AM1974="Fiber CAmtel","TX ISSUE",
AM1974="Fiber AOF","TX ISSUE",
AM1974="Projet OCM (HUAWEI)","TRAVAUX-HUAWEI",
AM1974="Projet OCM (NOKIA)","TRAVAUX -NOKIA",
AM1974="ACCESS-ISSUE","ACCESS-ISSUE",
AM1974="Projet OCM (ZTE, NOKIA, autres projets)","TRAVAUX OCM",
AM1974="No root CAuse","No root cause",
AM1974="ODU HS","TX ISSUE",
AM1974="IP &amp; VLAN","TX ISSUE",
AM1974="Warehouse HUAWEI","SPARE-ISSUE",
AM1974="SPARE-HS","SPARE-ISSUE",
AM1974="Power Telco","RAN ISSUE",AM1974="no impacts","no impacts"
),"")</f>
        <v>no impacts</v>
      </c>
      <c r="AM1974" s="67" t="s">
        <v>5605</v>
      </c>
      <c r="AN1974" s="48" t="str" cm="1">
        <f t="array" ref="AN1974">IFERROR(_xlfn.IFS(
AM1974="MPR ISSUE","ACTIVE",
AM1974="BSS Hardware Issue","ACTIVE",
AM1974="Sites strategiques, MLL, Pylone, etc.","PASSIVE",
AM1974="AKTIVCO DEFAUT GE &amp; POWER Cabinet","PASSIVE",
AM1974="AKTIVCO Coupure ENEO &amp; Baisse de tension","PASSIVE",
AM1974="Coupure ENEO &amp; Baisse de tension","PASSIVE",
AM1974="Defaut GE &amp; POWER Cabinet","PASSIVE",
AM1974="Sharing","PASSIVE",
AM1974="Sites strategiques &amp; DataCenter","PASSIVE",
AM1974="Exclu","Exclu",
AM1974="SAT","ACTIVE",
AM1974="SPARE-ISSUE","SPARE-ISSUE",
AM1974="Fiber CAmtel","ACTIVE",
AM1974="Fiber AOF","ACTIVE",
AM1974="Projet OCM (HUAWEI)","PLANNED WORKS",
AM1974="Projet OCM (NOKIA)","PLANNED WORKS",
AM1974="ACCESS-ISSUE","ACCESS-ISSUE",
AM1974="Projet OCM (ZTE, NOKIA, autres projets)","PLANNED WORKS",
AM1974="No root CAuse","No root cause",
AM1974="ODU HS","ACTIVE",
AM1974="IP &amp; VLAN","ACTIVE",
AM1974="Warehouse HUAWEI","SPARE-ISSUE",
AM1974="SPARE-HS","SPARE-ISSUE",
AM1974="Power Telco","ACTIVE", AM1974="no impacts","no impacts"
),"")</f>
        <v>no impacts</v>
      </c>
      <c r="AO1974" s="93" t="s">
        <v>5537</v>
      </c>
      <c r="AP1974" s="101" t="str">
        <f t="shared" si="54"/>
        <v>CTR_527</v>
      </c>
      <c r="AR1974" s="17" t="s">
        <v>5537</v>
      </c>
      <c r="AS1974" s="7" t="s">
        <v>5537</v>
      </c>
      <c r="AT1974" s="6"/>
      <c r="AU1974" s="7"/>
      <c r="AV1974" s="3" t="s">
        <v>5537</v>
      </c>
      <c r="AW1974" s="18" t="s">
        <v>5537</v>
      </c>
      <c r="AX1974" s="18" t="s">
        <v>5537</v>
      </c>
      <c r="AY1974" s="18" t="s">
        <v>5537</v>
      </c>
      <c r="AZ1974" s="18" t="s">
        <v>5537</v>
      </c>
      <c r="BA1974" s="18" t="s">
        <v>5537</v>
      </c>
      <c r="BB1974" s="18" t="s">
        <v>5537</v>
      </c>
      <c r="BC1974" s="18" t="s">
        <v>5537</v>
      </c>
      <c r="BD1974" s="18" t="s">
        <v>5537</v>
      </c>
      <c r="BE1974" s="18" t="s">
        <v>5537</v>
      </c>
      <c r="BF1974" s="18" t="s">
        <v>5537</v>
      </c>
      <c r="BG1974" s="18" t="s">
        <v>5537</v>
      </c>
      <c r="BH1974" s="18" t="s">
        <v>5537</v>
      </c>
      <c r="BI1974" s="9" t="s">
        <v>5537</v>
      </c>
      <c r="BJ1974" s="14"/>
      <c r="BK1974" s="14" t="s">
        <v>5537</v>
      </c>
      <c r="BL1974" s="14" t="str">
        <f>_xlfn.XLOOKUP(B1974,'[4]cell downs 18042026 17h'!$B:$B,'[4]cell downs 18042026 17h'!$B:$B,"")</f>
        <v/>
      </c>
      <c r="BM1974" s="14" t="str">
        <f>_xlfn.XLOOKUP(B1974,'[5]Cells Huawei 19042026 15h'!$B:$B,'[5]Cells Huawei 19042026 15h'!$B:$B,"")</f>
        <v/>
      </c>
      <c r="BN1974" s="9" t="str">
        <f>_xlfn.XLOOKUP(B1974,'[6]cells down 19042026 9H40'!$B:$B,'[6]cells down 19042026 9H40'!$B:$B,"")</f>
        <v>CTR_527</v>
      </c>
      <c r="BO1974" s="9" t="s">
        <v>4146</v>
      </c>
      <c r="BP1974" s="9" t="s">
        <v>12</v>
      </c>
      <c r="BQ1974" s="115"/>
    </row>
    <row r="1975" spans="1:69" s="9" customFormat="1" x14ac:dyDescent="0.3">
      <c r="A1975" s="1" t="s">
        <v>5263</v>
      </c>
      <c r="B1975" s="8" t="s">
        <v>5264</v>
      </c>
      <c r="C1975" s="3" t="str">
        <f>_xlfn.XLOOKUP(B1975,'[1]daily break down'!$D:$D,'[1]daily break down'!$E:$E,"")</f>
        <v>SUD-OUEST</v>
      </c>
      <c r="D1975" s="1" t="s">
        <v>11</v>
      </c>
      <c r="E1975" s="1" t="s">
        <v>154</v>
      </c>
      <c r="F1975" s="3" t="s">
        <v>13</v>
      </c>
      <c r="G1975" s="1" t="s">
        <v>4251</v>
      </c>
      <c r="H1975" s="33" t="str">
        <f>_xlfn.XLOOKUP(B1975,[2]CALCULATION!$B:$B,[2]CALCULATION!$H:$H,"")</f>
        <v>NOKIA</v>
      </c>
      <c r="I1975" s="28">
        <v>0</v>
      </c>
      <c r="J1975" s="28">
        <v>0</v>
      </c>
      <c r="K1975" s="28">
        <v>0</v>
      </c>
      <c r="L1975" s="28">
        <v>0</v>
      </c>
      <c r="M1975" s="28">
        <v>0</v>
      </c>
      <c r="N1975" s="28">
        <v>0</v>
      </c>
      <c r="O1975" s="28">
        <v>0</v>
      </c>
      <c r="P1975" s="28">
        <v>0</v>
      </c>
      <c r="Q1975" s="28">
        <v>0</v>
      </c>
      <c r="R1975" s="28">
        <v>0</v>
      </c>
      <c r="S1975" s="94">
        <v>0</v>
      </c>
      <c r="T1975" s="94">
        <f>_xlfn.XLOOKUP(B1975,'[3]Nur des jours'!$B:$B,'[3]Nur des jours'!$U:$U,"")</f>
        <v>0</v>
      </c>
      <c r="U1975" s="94">
        <v>0</v>
      </c>
      <c r="V1975" s="94">
        <v>0</v>
      </c>
      <c r="W1975" s="94">
        <v>0</v>
      </c>
      <c r="X1975" s="94">
        <v>0</v>
      </c>
      <c r="Y1975" s="94">
        <v>0</v>
      </c>
      <c r="Z1975" s="94">
        <v>0</v>
      </c>
      <c r="AA1975" s="94">
        <v>0</v>
      </c>
      <c r="AB1975" s="94">
        <v>0</v>
      </c>
      <c r="AC1975" s="94">
        <f>_xlfn.XLOOKUP(B1975,'[3]Nur des jours'!$B:$B,'[3]Nur des jours'!$N:$N,"")</f>
        <v>0</v>
      </c>
      <c r="AD1975" s="94">
        <v>0</v>
      </c>
      <c r="AE1975" s="94">
        <v>0</v>
      </c>
      <c r="AF1975" s="94">
        <v>0</v>
      </c>
      <c r="AG1975" s="94">
        <v>0</v>
      </c>
      <c r="AH1975" s="94">
        <v>0</v>
      </c>
      <c r="AI1975" s="49" t="s">
        <v>6659</v>
      </c>
      <c r="AJ1975" s="49"/>
      <c r="AK1975" s="48" t="str" cm="1">
        <f t="array" ref="AK1975">IFERROR(_xlfn.IFS(
AM1975="MPR ISSUE","PDH",
AM1975="BSS Hardware Issue","BSS",
AM1975="Sites strategiques, MLL, Pylone, etc.","ENVTECH",
AM1975="AKTIVCO DEFAUT GE &amp; POWER Cabinet","AKTIVCO",
AM1975="AKTIVCO Coupure ENEO &amp; Baisse de tension","AKTIVCO GRID ONLY",
AM1975="Coupure ENEO &amp; Baisse de tension","IHS GRID ONLY",
AM1975="Defaut GE &amp; POWER Cabinet","IHS",
AM1975="Sharing","Partners",
AM1975="Sites strategiques &amp; DataCenter","SST &amp; DC",
AM1975="Exclu","Exclu",
AM1975="SAT","SAT",
AM1975="SPARE-ISSUE","SPARE-ISSUE",
AM1975="Fiber CAmtel","TRANS_FO_CAMTEL",
AM1975="Fiber AOF","Fiber AOF",
AM1975="Projet OCM (HUAWEI)","TRAVAUX-HUAWEI",
AM1975="Projet OCM (NOKIA)","TRAVAUX-NOKIA",
AM1975="ACCESS-ISSUE","ACCESS-ISSUE",
AM1975="Projet OCM (ZTE, NOKIA, autres projets)","TRAVAUX OCM",
AM1975="No root CAuse","No root cause",
AM1975="ODU HS","PDH",
AM1975="IP &amp; VLAN","PDH",
AM1975="Warehouse HUAWEI","SPARE-ISSUE",
AM1975="SPARE-HS","SPARE-ISSUE",
AM1975="Power Telco","BSS",AM1975="no impacts","no impacts"
),"")</f>
        <v>no impacts</v>
      </c>
      <c r="AL1975" s="48" t="str" cm="1">
        <f t="array" ref="AL1975">IFERROR(_xlfn.IFS(
AM1975="MPR ISSUE","TX ISSUE",
AM1975="BSS Hardware Issue","RAN ISSUE",
AM1975="Sites strategiques, MLL, Pylone, etc.","ENVTECH",
AM1975="AKTIVCO DEFAUT GE &amp; POWER Cabinet","POWER ISSUE",
AM1975="AKTIVCO Coupure ENEO &amp; Baisse de tension","POWER ISSUE",
AM1975="Coupure ENEO &amp; Baisse de tension","POWER ISSUE",
AM1975="Defaut GE &amp; POWER Cabinet","POWER ISSUE",
AM1975="Sharing","POWER ISSUE",
AM1975="Sites strategiques &amp; DataCenter","POWER ISSUE",
AM1975="Exclu","Exclu",
AM1975="SAT","TX ISSUE",
AM1975="SPARE-ISSUE","SPARE-ISSUE",
AM1975="Fiber CAmtel","TX ISSUE",
AM1975="Fiber AOF","TX ISSUE",
AM1975="Projet OCM (HUAWEI)","TRAVAUX-HUAWEI",
AM1975="Projet OCM (NOKIA)","TRAVAUX -NOKIA",
AM1975="ACCESS-ISSUE","ACCESS-ISSUE",
AM1975="Projet OCM (ZTE, NOKIA, autres projets)","TRAVAUX OCM",
AM1975="No root CAuse","No root cause",
AM1975="ODU HS","TX ISSUE",
AM1975="IP &amp; VLAN","TX ISSUE",
AM1975="Warehouse HUAWEI","SPARE-ISSUE",
AM1975="SPARE-HS","SPARE-ISSUE",
AM1975="Power Telco","RAN ISSUE",AM1975="no impacts","no impacts"
),"")</f>
        <v>no impacts</v>
      </c>
      <c r="AM1975" s="67" t="s">
        <v>5605</v>
      </c>
      <c r="AN1975" s="48" t="str" cm="1">
        <f t="array" ref="AN1975">IFERROR(_xlfn.IFS(
AM1975="MPR ISSUE","ACTIVE",
AM1975="BSS Hardware Issue","ACTIVE",
AM1975="Sites strategiques, MLL, Pylone, etc.","PASSIVE",
AM1975="AKTIVCO DEFAUT GE &amp; POWER Cabinet","PASSIVE",
AM1975="AKTIVCO Coupure ENEO &amp; Baisse de tension","PASSIVE",
AM1975="Coupure ENEO &amp; Baisse de tension","PASSIVE",
AM1975="Defaut GE &amp; POWER Cabinet","PASSIVE",
AM1975="Sharing","PASSIVE",
AM1975="Sites strategiques &amp; DataCenter","PASSIVE",
AM1975="Exclu","Exclu",
AM1975="SAT","ACTIVE",
AM1975="SPARE-ISSUE","SPARE-ISSUE",
AM1975="Fiber CAmtel","ACTIVE",
AM1975="Fiber AOF","ACTIVE",
AM1975="Projet OCM (HUAWEI)","PLANNED WORKS",
AM1975="Projet OCM (NOKIA)","PLANNED WORKS",
AM1975="ACCESS-ISSUE","ACCESS-ISSUE",
AM1975="Projet OCM (ZTE, NOKIA, autres projets)","PLANNED WORKS",
AM1975="No root CAuse","No root cause",
AM1975="ODU HS","ACTIVE",
AM1975="IP &amp; VLAN","ACTIVE",
AM1975="Warehouse HUAWEI","SPARE-ISSUE",
AM1975="SPARE-HS","SPARE-ISSUE",
AM1975="Power Telco","ACTIVE", AM1975="no impacts","no impacts"
),"")</f>
        <v>no impacts</v>
      </c>
      <c r="AO1975" s="93" t="s">
        <v>5537</v>
      </c>
      <c r="AP1975" s="101" t="str">
        <f t="shared" si="54"/>
        <v>SUO_098</v>
      </c>
      <c r="AR1975" s="17" t="s">
        <v>5537</v>
      </c>
      <c r="AS1975" s="7" t="s">
        <v>5537</v>
      </c>
      <c r="AT1975" s="6"/>
      <c r="AU1975" s="7"/>
      <c r="AV1975" s="3" t="s">
        <v>5537</v>
      </c>
      <c r="AW1975" s="18" t="s">
        <v>5537</v>
      </c>
      <c r="AX1975" s="18" t="s">
        <v>5537</v>
      </c>
      <c r="AY1975" s="18" t="s">
        <v>5537</v>
      </c>
      <c r="AZ1975" s="18" t="s">
        <v>5537</v>
      </c>
      <c r="BA1975" s="18" t="s">
        <v>5537</v>
      </c>
      <c r="BB1975" s="18" t="s">
        <v>5537</v>
      </c>
      <c r="BC1975" s="18" t="s">
        <v>5537</v>
      </c>
      <c r="BD1975" s="18" t="s">
        <v>5537</v>
      </c>
      <c r="BE1975" s="18" t="s">
        <v>5537</v>
      </c>
      <c r="BF1975" s="18" t="s">
        <v>5537</v>
      </c>
      <c r="BG1975" s="18" t="s">
        <v>5537</v>
      </c>
      <c r="BH1975" s="18" t="s">
        <v>5537</v>
      </c>
      <c r="BI1975" s="9" t="s">
        <v>5537</v>
      </c>
      <c r="BJ1975" s="14"/>
      <c r="BK1975" s="14" t="s">
        <v>5537</v>
      </c>
      <c r="BL1975" s="14" t="str">
        <f>_xlfn.XLOOKUP(B1975,'[4]cell downs 18042026 17h'!$B:$B,'[4]cell downs 18042026 17h'!$B:$B,"")</f>
        <v/>
      </c>
      <c r="BM1975" s="14" t="str">
        <f>_xlfn.XLOOKUP(B1975,'[5]Cells Huawei 19042026 15h'!$B:$B,'[5]Cells Huawei 19042026 15h'!$B:$B,"")</f>
        <v/>
      </c>
      <c r="BN1975" s="9" t="str">
        <f>_xlfn.XLOOKUP(B1975,'[6]cells down 19042026 9H40'!$B:$B,'[6]cells down 19042026 9H40'!$B:$B,"")</f>
        <v/>
      </c>
      <c r="BO1975" s="9" t="s">
        <v>5264</v>
      </c>
      <c r="BP1975" s="9" t="s">
        <v>12</v>
      </c>
      <c r="BQ1975" s="115"/>
    </row>
    <row r="1976" spans="1:69" s="9" customFormat="1" x14ac:dyDescent="0.3">
      <c r="A1976" s="1" t="s">
        <v>5265</v>
      </c>
      <c r="B1976" s="8" t="s">
        <v>5266</v>
      </c>
      <c r="C1976" s="3" t="str">
        <f>_xlfn.XLOOKUP(B1976,'[1]daily break down'!$D:$D,'[1]daily break down'!$E:$E,"")</f>
        <v>SUD-OUEST</v>
      </c>
      <c r="D1976" s="1" t="s">
        <v>11</v>
      </c>
      <c r="E1976" s="1" t="s">
        <v>12</v>
      </c>
      <c r="F1976" s="3" t="s">
        <v>13</v>
      </c>
      <c r="G1976" s="1" t="s">
        <v>4251</v>
      </c>
      <c r="H1976" s="33" t="str">
        <f>_xlfn.XLOOKUP(B1976,[2]CALCULATION!$B:$B,[2]CALCULATION!$H:$H,"")</f>
        <v>NOKIA</v>
      </c>
      <c r="I1976" s="28">
        <v>0</v>
      </c>
      <c r="J1976" s="28">
        <v>0</v>
      </c>
      <c r="K1976" s="28">
        <v>0</v>
      </c>
      <c r="L1976" s="28">
        <v>0</v>
      </c>
      <c r="M1976" s="28">
        <v>0</v>
      </c>
      <c r="N1976" s="28">
        <v>0</v>
      </c>
      <c r="O1976" s="28">
        <v>0</v>
      </c>
      <c r="P1976" s="28">
        <v>0</v>
      </c>
      <c r="Q1976" s="28">
        <v>0</v>
      </c>
      <c r="R1976" s="28">
        <v>0</v>
      </c>
      <c r="S1976" s="94">
        <v>0</v>
      </c>
      <c r="T1976" s="94">
        <f>_xlfn.XLOOKUP(B1976,'[3]Nur des jours'!$B:$B,'[3]Nur des jours'!$U:$U,"")</f>
        <v>0</v>
      </c>
      <c r="U1976" s="94">
        <v>0</v>
      </c>
      <c r="V1976" s="94">
        <v>0</v>
      </c>
      <c r="W1976" s="94">
        <v>0</v>
      </c>
      <c r="X1976" s="94">
        <v>0</v>
      </c>
      <c r="Y1976" s="94">
        <v>0</v>
      </c>
      <c r="Z1976" s="94">
        <v>0</v>
      </c>
      <c r="AA1976" s="94">
        <v>0</v>
      </c>
      <c r="AB1976" s="94">
        <v>0</v>
      </c>
      <c r="AC1976" s="94">
        <f>_xlfn.XLOOKUP(B1976,'[3]Nur des jours'!$B:$B,'[3]Nur des jours'!$N:$N,"")</f>
        <v>0</v>
      </c>
      <c r="AD1976" s="94">
        <v>0</v>
      </c>
      <c r="AE1976" s="94">
        <v>0</v>
      </c>
      <c r="AF1976" s="94">
        <v>0</v>
      </c>
      <c r="AG1976" s="94">
        <v>0</v>
      </c>
      <c r="AH1976" s="94">
        <v>0</v>
      </c>
      <c r="AI1976" s="49" t="s">
        <v>6659</v>
      </c>
      <c r="AJ1976" s="49"/>
      <c r="AK1976" s="48" t="str" cm="1">
        <f t="array" ref="AK1976">IFERROR(_xlfn.IFS(
AM1976="MPR ISSUE","PDH",
AM1976="BSS Hardware Issue","BSS",
AM1976="Sites strategiques, MLL, Pylone, etc.","ENVTECH",
AM1976="AKTIVCO DEFAUT GE &amp; POWER Cabinet","AKTIVCO",
AM1976="AKTIVCO Coupure ENEO &amp; Baisse de tension","AKTIVCO GRID ONLY",
AM1976="Coupure ENEO &amp; Baisse de tension","IHS GRID ONLY",
AM1976="Defaut GE &amp; POWER Cabinet","IHS",
AM1976="Sharing","Partners",
AM1976="Sites strategiques &amp; DataCenter","SST &amp; DC",
AM1976="Exclu","Exclu",
AM1976="SAT","SAT",
AM1976="SPARE-ISSUE","SPARE-ISSUE",
AM1976="Fiber CAmtel","TRANS_FO_CAMTEL",
AM1976="Fiber AOF","Fiber AOF",
AM1976="Projet OCM (HUAWEI)","TRAVAUX-HUAWEI",
AM1976="Projet OCM (NOKIA)","TRAVAUX-NOKIA",
AM1976="ACCESS-ISSUE","ACCESS-ISSUE",
AM1976="Projet OCM (ZTE, NOKIA, autres projets)","TRAVAUX OCM",
AM1976="No root CAuse","No root cause",
AM1976="ODU HS","PDH",
AM1976="IP &amp; VLAN","PDH",
AM1976="Warehouse HUAWEI","SPARE-ISSUE",
AM1976="SPARE-HS","SPARE-ISSUE",
AM1976="Power Telco","BSS",AM1976="no impacts","no impacts"
),"")</f>
        <v>no impacts</v>
      </c>
      <c r="AL1976" s="48" t="str" cm="1">
        <f t="array" ref="AL1976">IFERROR(_xlfn.IFS(
AM1976="MPR ISSUE","TX ISSUE",
AM1976="BSS Hardware Issue","RAN ISSUE",
AM1976="Sites strategiques, MLL, Pylone, etc.","ENVTECH",
AM1976="AKTIVCO DEFAUT GE &amp; POWER Cabinet","POWER ISSUE",
AM1976="AKTIVCO Coupure ENEO &amp; Baisse de tension","POWER ISSUE",
AM1976="Coupure ENEO &amp; Baisse de tension","POWER ISSUE",
AM1976="Defaut GE &amp; POWER Cabinet","POWER ISSUE",
AM1976="Sharing","POWER ISSUE",
AM1976="Sites strategiques &amp; DataCenter","POWER ISSUE",
AM1976="Exclu","Exclu",
AM1976="SAT","TX ISSUE",
AM1976="SPARE-ISSUE","SPARE-ISSUE",
AM1976="Fiber CAmtel","TX ISSUE",
AM1976="Fiber AOF","TX ISSUE",
AM1976="Projet OCM (HUAWEI)","TRAVAUX-HUAWEI",
AM1976="Projet OCM (NOKIA)","TRAVAUX -NOKIA",
AM1976="ACCESS-ISSUE","ACCESS-ISSUE",
AM1976="Projet OCM (ZTE, NOKIA, autres projets)","TRAVAUX OCM",
AM1976="No root CAuse","No root cause",
AM1976="ODU HS","TX ISSUE",
AM1976="IP &amp; VLAN","TX ISSUE",
AM1976="Warehouse HUAWEI","SPARE-ISSUE",
AM1976="SPARE-HS","SPARE-ISSUE",
AM1976="Power Telco","RAN ISSUE",AM1976="no impacts","no impacts"
),"")</f>
        <v>no impacts</v>
      </c>
      <c r="AM1976" s="67" t="s">
        <v>5605</v>
      </c>
      <c r="AN1976" s="48" t="str" cm="1">
        <f t="array" ref="AN1976">IFERROR(_xlfn.IFS(
AM1976="MPR ISSUE","ACTIVE",
AM1976="BSS Hardware Issue","ACTIVE",
AM1976="Sites strategiques, MLL, Pylone, etc.","PASSIVE",
AM1976="AKTIVCO DEFAUT GE &amp; POWER Cabinet","PASSIVE",
AM1976="AKTIVCO Coupure ENEO &amp; Baisse de tension","PASSIVE",
AM1976="Coupure ENEO &amp; Baisse de tension","PASSIVE",
AM1976="Defaut GE &amp; POWER Cabinet","PASSIVE",
AM1976="Sharing","PASSIVE",
AM1976="Sites strategiques &amp; DataCenter","PASSIVE",
AM1976="Exclu","Exclu",
AM1976="SAT","ACTIVE",
AM1976="SPARE-ISSUE","SPARE-ISSUE",
AM1976="Fiber CAmtel","ACTIVE",
AM1976="Fiber AOF","ACTIVE",
AM1976="Projet OCM (HUAWEI)","PLANNED WORKS",
AM1976="Projet OCM (NOKIA)","PLANNED WORKS",
AM1976="ACCESS-ISSUE","ACCESS-ISSUE",
AM1976="Projet OCM (ZTE, NOKIA, autres projets)","PLANNED WORKS",
AM1976="No root CAuse","No root cause",
AM1976="ODU HS","ACTIVE",
AM1976="IP &amp; VLAN","ACTIVE",
AM1976="Warehouse HUAWEI","SPARE-ISSUE",
AM1976="SPARE-HS","SPARE-ISSUE",
AM1976="Power Telco","ACTIVE", AM1976="no impacts","no impacts"
),"")</f>
        <v>no impacts</v>
      </c>
      <c r="AO1976" s="93" t="s">
        <v>5537</v>
      </c>
      <c r="AP1976" s="101" t="str">
        <f t="shared" si="54"/>
        <v>SUO_026</v>
      </c>
      <c r="AR1976" s="17" t="s">
        <v>5537</v>
      </c>
      <c r="AS1976" s="7" t="s">
        <v>5537</v>
      </c>
      <c r="AT1976" s="6"/>
      <c r="AU1976" s="7"/>
      <c r="AV1976" s="3" t="s">
        <v>5537</v>
      </c>
      <c r="AW1976" s="18" t="s">
        <v>5537</v>
      </c>
      <c r="AX1976" s="18" t="s">
        <v>5537</v>
      </c>
      <c r="AY1976" s="18" t="s">
        <v>5537</v>
      </c>
      <c r="AZ1976" s="18" t="s">
        <v>5537</v>
      </c>
      <c r="BA1976" s="18" t="s">
        <v>5537</v>
      </c>
      <c r="BB1976" s="18" t="s">
        <v>5537</v>
      </c>
      <c r="BC1976" s="18" t="s">
        <v>5537</v>
      </c>
      <c r="BD1976" s="18" t="s">
        <v>5537</v>
      </c>
      <c r="BE1976" s="18" t="s">
        <v>5537</v>
      </c>
      <c r="BF1976" s="18" t="s">
        <v>5537</v>
      </c>
      <c r="BG1976" s="18" t="s">
        <v>5537</v>
      </c>
      <c r="BH1976" s="18" t="s">
        <v>5537</v>
      </c>
      <c r="BI1976" s="9" t="s">
        <v>5537</v>
      </c>
      <c r="BJ1976" s="14"/>
      <c r="BK1976" s="14" t="s">
        <v>5537</v>
      </c>
      <c r="BL1976" s="14" t="str">
        <f>_xlfn.XLOOKUP(B1976,'[4]cell downs 18042026 17h'!$B:$B,'[4]cell downs 18042026 17h'!$B:$B,"")</f>
        <v/>
      </c>
      <c r="BM1976" s="14" t="str">
        <f>_xlfn.XLOOKUP(B1976,'[5]Cells Huawei 19042026 15h'!$B:$B,'[5]Cells Huawei 19042026 15h'!$B:$B,"")</f>
        <v/>
      </c>
      <c r="BN1976" s="9" t="str">
        <f>_xlfn.XLOOKUP(B1976,'[6]cells down 19042026 9H40'!$B:$B,'[6]cells down 19042026 9H40'!$B:$B,"")</f>
        <v/>
      </c>
      <c r="BO1976" s="9" t="s">
        <v>5266</v>
      </c>
      <c r="BP1976" s="9" t="s">
        <v>12</v>
      </c>
      <c r="BQ1976" s="115"/>
    </row>
    <row r="1977" spans="1:69" s="9" customFormat="1" x14ac:dyDescent="0.3">
      <c r="A1977" s="1" t="s">
        <v>5271</v>
      </c>
      <c r="B1977" s="8" t="s">
        <v>5272</v>
      </c>
      <c r="C1977" s="3" t="str">
        <f>_xlfn.XLOOKUP(B1977,'[1]daily break down'!$D:$D,'[1]daily break down'!$E:$E,"")</f>
        <v>SUD-OUEST</v>
      </c>
      <c r="D1977" s="1" t="s">
        <v>11</v>
      </c>
      <c r="E1977" s="1" t="s">
        <v>154</v>
      </c>
      <c r="F1977" s="3" t="s">
        <v>13</v>
      </c>
      <c r="G1977" s="1" t="s">
        <v>5273</v>
      </c>
      <c r="H1977" s="33" t="str">
        <f>_xlfn.XLOOKUP(B1977,[2]CALCULATION!$B:$B,[2]CALCULATION!$H:$H,"")</f>
        <v>NOKIA</v>
      </c>
      <c r="I1977" s="28">
        <v>0</v>
      </c>
      <c r="J1977" s="28">
        <v>0</v>
      </c>
      <c r="K1977" s="28">
        <v>0</v>
      </c>
      <c r="L1977" s="28">
        <v>0</v>
      </c>
      <c r="M1977" s="28">
        <v>0</v>
      </c>
      <c r="N1977" s="28">
        <v>0</v>
      </c>
      <c r="O1977" s="28">
        <v>0</v>
      </c>
      <c r="P1977" s="28">
        <v>0</v>
      </c>
      <c r="Q1977" s="28">
        <v>0</v>
      </c>
      <c r="R1977" s="28">
        <v>0</v>
      </c>
      <c r="S1977" s="94">
        <v>0</v>
      </c>
      <c r="T1977" s="94">
        <f>_xlfn.XLOOKUP(B1977,'[3]Nur des jours'!$B:$B,'[3]Nur des jours'!$U:$U,"")</f>
        <v>0</v>
      </c>
      <c r="U1977" s="94">
        <v>0</v>
      </c>
      <c r="V1977" s="94">
        <v>0</v>
      </c>
      <c r="W1977" s="94">
        <v>0</v>
      </c>
      <c r="X1977" s="94">
        <v>0</v>
      </c>
      <c r="Y1977" s="94">
        <v>0</v>
      </c>
      <c r="Z1977" s="94">
        <v>0</v>
      </c>
      <c r="AA1977" s="94">
        <v>0</v>
      </c>
      <c r="AB1977" s="94">
        <v>0</v>
      </c>
      <c r="AC1977" s="94">
        <f>_xlfn.XLOOKUP(B1977,'[3]Nur des jours'!$B:$B,'[3]Nur des jours'!$N:$N,"")</f>
        <v>0</v>
      </c>
      <c r="AD1977" s="94">
        <v>0</v>
      </c>
      <c r="AE1977" s="94">
        <v>0</v>
      </c>
      <c r="AF1977" s="94">
        <v>0</v>
      </c>
      <c r="AG1977" s="94">
        <v>0</v>
      </c>
      <c r="AH1977" s="94">
        <v>0</v>
      </c>
      <c r="AI1977" s="49" t="s">
        <v>6659</v>
      </c>
      <c r="AJ1977" s="49"/>
      <c r="AK1977" s="48" t="str" cm="1">
        <f t="array" ref="AK1977">IFERROR(_xlfn.IFS(
AM1977="MPR ISSUE","PDH",
AM1977="BSS Hardware Issue","BSS",
AM1977="Sites strategiques, MLL, Pylone, etc.","ENVTECH",
AM1977="AKTIVCO DEFAUT GE &amp; POWER Cabinet","AKTIVCO",
AM1977="AKTIVCO Coupure ENEO &amp; Baisse de tension","AKTIVCO GRID ONLY",
AM1977="Coupure ENEO &amp; Baisse de tension","IHS GRID ONLY",
AM1977="Defaut GE &amp; POWER Cabinet","IHS",
AM1977="Sharing","Partners",
AM1977="Sites strategiques &amp; DataCenter","SST &amp; DC",
AM1977="Exclu","Exclu",
AM1977="SAT","SAT",
AM1977="SPARE-ISSUE","SPARE-ISSUE",
AM1977="Fiber CAmtel","TRANS_FO_CAMTEL",
AM1977="Fiber AOF","Fiber AOF",
AM1977="Projet OCM (HUAWEI)","TRAVAUX-HUAWEI",
AM1977="Projet OCM (NOKIA)","TRAVAUX-NOKIA",
AM1977="ACCESS-ISSUE","ACCESS-ISSUE",
AM1977="Projet OCM (ZTE, NOKIA, autres projets)","TRAVAUX OCM",
AM1977="No root CAuse","No root cause",
AM1977="ODU HS","PDH",
AM1977="IP &amp; VLAN","PDH",
AM1977="Warehouse HUAWEI","SPARE-ISSUE",
AM1977="SPARE-HS","SPARE-ISSUE",
AM1977="Power Telco","BSS",AM1977="no impacts","no impacts"
),"")</f>
        <v>no impacts</v>
      </c>
      <c r="AL1977" s="48" t="str" cm="1">
        <f t="array" ref="AL1977">IFERROR(_xlfn.IFS(
AM1977="MPR ISSUE","TX ISSUE",
AM1977="BSS Hardware Issue","RAN ISSUE",
AM1977="Sites strategiques, MLL, Pylone, etc.","ENVTECH",
AM1977="AKTIVCO DEFAUT GE &amp; POWER Cabinet","POWER ISSUE",
AM1977="AKTIVCO Coupure ENEO &amp; Baisse de tension","POWER ISSUE",
AM1977="Coupure ENEO &amp; Baisse de tension","POWER ISSUE",
AM1977="Defaut GE &amp; POWER Cabinet","POWER ISSUE",
AM1977="Sharing","POWER ISSUE",
AM1977="Sites strategiques &amp; DataCenter","POWER ISSUE",
AM1977="Exclu","Exclu",
AM1977="SAT","TX ISSUE",
AM1977="SPARE-ISSUE","SPARE-ISSUE",
AM1977="Fiber CAmtel","TX ISSUE",
AM1977="Fiber AOF","TX ISSUE",
AM1977="Projet OCM (HUAWEI)","TRAVAUX-HUAWEI",
AM1977="Projet OCM (NOKIA)","TRAVAUX -NOKIA",
AM1977="ACCESS-ISSUE","ACCESS-ISSUE",
AM1977="Projet OCM (ZTE, NOKIA, autres projets)","TRAVAUX OCM",
AM1977="No root CAuse","No root cause",
AM1977="ODU HS","TX ISSUE",
AM1977="IP &amp; VLAN","TX ISSUE",
AM1977="Warehouse HUAWEI","SPARE-ISSUE",
AM1977="SPARE-HS","SPARE-ISSUE",
AM1977="Power Telco","RAN ISSUE",AM1977="no impacts","no impacts"
),"")</f>
        <v>no impacts</v>
      </c>
      <c r="AM1977" s="67" t="s">
        <v>5605</v>
      </c>
      <c r="AN1977" s="48" t="str" cm="1">
        <f t="array" ref="AN1977">IFERROR(_xlfn.IFS(
AM1977="MPR ISSUE","ACTIVE",
AM1977="BSS Hardware Issue","ACTIVE",
AM1977="Sites strategiques, MLL, Pylone, etc.","PASSIVE",
AM1977="AKTIVCO DEFAUT GE &amp; POWER Cabinet","PASSIVE",
AM1977="AKTIVCO Coupure ENEO &amp; Baisse de tension","PASSIVE",
AM1977="Coupure ENEO &amp; Baisse de tension","PASSIVE",
AM1977="Defaut GE &amp; POWER Cabinet","PASSIVE",
AM1977="Sharing","PASSIVE",
AM1977="Sites strategiques &amp; DataCenter","PASSIVE",
AM1977="Exclu","Exclu",
AM1977="SAT","ACTIVE",
AM1977="SPARE-ISSUE","SPARE-ISSUE",
AM1977="Fiber CAmtel","ACTIVE",
AM1977="Fiber AOF","ACTIVE",
AM1977="Projet OCM (HUAWEI)","PLANNED WORKS",
AM1977="Projet OCM (NOKIA)","PLANNED WORKS",
AM1977="ACCESS-ISSUE","ACCESS-ISSUE",
AM1977="Projet OCM (ZTE, NOKIA, autres projets)","PLANNED WORKS",
AM1977="No root CAuse","No root cause",
AM1977="ODU HS","ACTIVE",
AM1977="IP &amp; VLAN","ACTIVE",
AM1977="Warehouse HUAWEI","SPARE-ISSUE",
AM1977="SPARE-HS","SPARE-ISSUE",
AM1977="Power Telco","ACTIVE", AM1977="no impacts","no impacts"
),"")</f>
        <v>no impacts</v>
      </c>
      <c r="AO1977" s="93" t="s">
        <v>5537</v>
      </c>
      <c r="AP1977" s="101" t="str">
        <f t="shared" si="54"/>
        <v>SUO_099</v>
      </c>
      <c r="AR1977" s="17" t="s">
        <v>5537</v>
      </c>
      <c r="AS1977" s="7" t="s">
        <v>5537</v>
      </c>
      <c r="AT1977" s="6"/>
      <c r="AU1977" s="7"/>
      <c r="AV1977" s="3" t="s">
        <v>5537</v>
      </c>
      <c r="AW1977" s="18" t="s">
        <v>5537</v>
      </c>
      <c r="AX1977" s="18" t="s">
        <v>5537</v>
      </c>
      <c r="AY1977" s="18" t="s">
        <v>5537</v>
      </c>
      <c r="AZ1977" s="18" t="s">
        <v>5537</v>
      </c>
      <c r="BA1977" s="18" t="s">
        <v>5537</v>
      </c>
      <c r="BB1977" s="18" t="s">
        <v>5537</v>
      </c>
      <c r="BC1977" s="18" t="s">
        <v>5537</v>
      </c>
      <c r="BD1977" s="18" t="s">
        <v>5537</v>
      </c>
      <c r="BE1977" s="18" t="s">
        <v>5537</v>
      </c>
      <c r="BF1977" s="18" t="s">
        <v>5537</v>
      </c>
      <c r="BG1977" s="18" t="s">
        <v>5537</v>
      </c>
      <c r="BH1977" s="18" t="s">
        <v>5537</v>
      </c>
      <c r="BI1977" s="9" t="s">
        <v>5537</v>
      </c>
      <c r="BJ1977" s="14"/>
      <c r="BK1977" s="14" t="s">
        <v>5537</v>
      </c>
      <c r="BL1977" s="14" t="str">
        <f>_xlfn.XLOOKUP(B1977,'[4]cell downs 18042026 17h'!$B:$B,'[4]cell downs 18042026 17h'!$B:$B,"")</f>
        <v/>
      </c>
      <c r="BM1977" s="14" t="str">
        <f>_xlfn.XLOOKUP(B1977,'[5]Cells Huawei 19042026 15h'!$B:$B,'[5]Cells Huawei 19042026 15h'!$B:$B,"")</f>
        <v/>
      </c>
      <c r="BN1977" s="9" t="str">
        <f>_xlfn.XLOOKUP(B1977,'[6]cells down 19042026 9H40'!$B:$B,'[6]cells down 19042026 9H40'!$B:$B,"")</f>
        <v/>
      </c>
      <c r="BO1977" s="9" t="s">
        <v>5272</v>
      </c>
      <c r="BP1977" s="9" t="s">
        <v>1129</v>
      </c>
      <c r="BQ1977" s="115"/>
    </row>
    <row r="1978" spans="1:69" s="9" customFormat="1" x14ac:dyDescent="0.3">
      <c r="A1978" s="1" t="s">
        <v>5274</v>
      </c>
      <c r="B1978" s="8" t="s">
        <v>5275</v>
      </c>
      <c r="C1978" s="3" t="str">
        <f>_xlfn.XLOOKUP(B1978,'[1]daily break down'!$D:$D,'[1]daily break down'!$E:$E,"")</f>
        <v>SUD-OUEST</v>
      </c>
      <c r="D1978" s="1" t="s">
        <v>11</v>
      </c>
      <c r="E1978" s="1" t="s">
        <v>1160</v>
      </c>
      <c r="F1978" s="3" t="s">
        <v>13</v>
      </c>
      <c r="G1978" s="1" t="s">
        <v>5256</v>
      </c>
      <c r="H1978" s="33" t="str">
        <f>_xlfn.XLOOKUP(B1978,[2]CALCULATION!$B:$B,[2]CALCULATION!$H:$H,"")</f>
        <v>NOKIA</v>
      </c>
      <c r="I1978" s="28">
        <v>0</v>
      </c>
      <c r="J1978" s="28">
        <v>0</v>
      </c>
      <c r="K1978" s="28">
        <v>0</v>
      </c>
      <c r="L1978" s="28">
        <v>0</v>
      </c>
      <c r="M1978" s="28">
        <v>0</v>
      </c>
      <c r="N1978" s="28">
        <v>0</v>
      </c>
      <c r="O1978" s="28">
        <v>0</v>
      </c>
      <c r="P1978" s="28">
        <v>0</v>
      </c>
      <c r="Q1978" s="28">
        <v>0</v>
      </c>
      <c r="R1978" s="28">
        <v>0</v>
      </c>
      <c r="S1978" s="94">
        <v>0</v>
      </c>
      <c r="T1978" s="94">
        <f>_xlfn.XLOOKUP(B1978,'[3]Nur des jours'!$B:$B,'[3]Nur des jours'!$U:$U,"")</f>
        <v>0</v>
      </c>
      <c r="U1978" s="94">
        <v>0</v>
      </c>
      <c r="V1978" s="94">
        <v>0</v>
      </c>
      <c r="W1978" s="94">
        <v>0</v>
      </c>
      <c r="X1978" s="94">
        <v>0</v>
      </c>
      <c r="Y1978" s="94">
        <v>0</v>
      </c>
      <c r="Z1978" s="94">
        <v>0</v>
      </c>
      <c r="AA1978" s="94">
        <v>0</v>
      </c>
      <c r="AB1978" s="94">
        <v>0</v>
      </c>
      <c r="AC1978" s="94">
        <f>_xlfn.XLOOKUP(B1978,'[3]Nur des jours'!$B:$B,'[3]Nur des jours'!$N:$N,"")</f>
        <v>0</v>
      </c>
      <c r="AD1978" s="94">
        <v>0</v>
      </c>
      <c r="AE1978" s="94">
        <v>0</v>
      </c>
      <c r="AF1978" s="94">
        <v>0</v>
      </c>
      <c r="AG1978" s="94">
        <v>0</v>
      </c>
      <c r="AH1978" s="94">
        <v>0</v>
      </c>
      <c r="AI1978" s="49" t="s">
        <v>6659</v>
      </c>
      <c r="AJ1978" s="49"/>
      <c r="AK1978" s="48" t="str" cm="1">
        <f t="array" ref="AK1978">IFERROR(_xlfn.IFS(
AM1978="MPR ISSUE","PDH",
AM1978="BSS Hardware Issue","BSS",
AM1978="Sites strategiques, MLL, Pylone, etc.","ENVTECH",
AM1978="AKTIVCO DEFAUT GE &amp; POWER Cabinet","AKTIVCO",
AM1978="AKTIVCO Coupure ENEO &amp; Baisse de tension","AKTIVCO GRID ONLY",
AM1978="Coupure ENEO &amp; Baisse de tension","IHS GRID ONLY",
AM1978="Defaut GE &amp; POWER Cabinet","IHS",
AM1978="Sharing","Partners",
AM1978="Sites strategiques &amp; DataCenter","SST &amp; DC",
AM1978="Exclu","Exclu",
AM1978="SAT","SAT",
AM1978="SPARE-ISSUE","SPARE-ISSUE",
AM1978="Fiber CAmtel","TRANS_FO_CAMTEL",
AM1978="Fiber AOF","Fiber AOF",
AM1978="Projet OCM (HUAWEI)","TRAVAUX-HUAWEI",
AM1978="Projet OCM (NOKIA)","TRAVAUX-NOKIA",
AM1978="ACCESS-ISSUE","ACCESS-ISSUE",
AM1978="Projet OCM (ZTE, NOKIA, autres projets)","TRAVAUX OCM",
AM1978="No root CAuse","No root cause",
AM1978="ODU HS","PDH",
AM1978="IP &amp; VLAN","PDH",
AM1978="Warehouse HUAWEI","SPARE-ISSUE",
AM1978="SPARE-HS","SPARE-ISSUE",
AM1978="Power Telco","BSS",AM1978="no impacts","no impacts"
),"")</f>
        <v>no impacts</v>
      </c>
      <c r="AL1978" s="48" t="str" cm="1">
        <f t="array" ref="AL1978">IFERROR(_xlfn.IFS(
AM1978="MPR ISSUE","TX ISSUE",
AM1978="BSS Hardware Issue","RAN ISSUE",
AM1978="Sites strategiques, MLL, Pylone, etc.","ENVTECH",
AM1978="AKTIVCO DEFAUT GE &amp; POWER Cabinet","POWER ISSUE",
AM1978="AKTIVCO Coupure ENEO &amp; Baisse de tension","POWER ISSUE",
AM1978="Coupure ENEO &amp; Baisse de tension","POWER ISSUE",
AM1978="Defaut GE &amp; POWER Cabinet","POWER ISSUE",
AM1978="Sharing","POWER ISSUE",
AM1978="Sites strategiques &amp; DataCenter","POWER ISSUE",
AM1978="Exclu","Exclu",
AM1978="SAT","TX ISSUE",
AM1978="SPARE-ISSUE","SPARE-ISSUE",
AM1978="Fiber CAmtel","TX ISSUE",
AM1978="Fiber AOF","TX ISSUE",
AM1978="Projet OCM (HUAWEI)","TRAVAUX-HUAWEI",
AM1978="Projet OCM (NOKIA)","TRAVAUX -NOKIA",
AM1978="ACCESS-ISSUE","ACCESS-ISSUE",
AM1978="Projet OCM (ZTE, NOKIA, autres projets)","TRAVAUX OCM",
AM1978="No root CAuse","No root cause",
AM1978="ODU HS","TX ISSUE",
AM1978="IP &amp; VLAN","TX ISSUE",
AM1978="Warehouse HUAWEI","SPARE-ISSUE",
AM1978="SPARE-HS","SPARE-ISSUE",
AM1978="Power Telco","RAN ISSUE",AM1978="no impacts","no impacts"
),"")</f>
        <v>no impacts</v>
      </c>
      <c r="AM1978" s="67" t="s">
        <v>5605</v>
      </c>
      <c r="AN1978" s="48" t="str" cm="1">
        <f t="array" ref="AN1978">IFERROR(_xlfn.IFS(
AM1978="MPR ISSUE","ACTIVE",
AM1978="BSS Hardware Issue","ACTIVE",
AM1978="Sites strategiques, MLL, Pylone, etc.","PASSIVE",
AM1978="AKTIVCO DEFAUT GE &amp; POWER Cabinet","PASSIVE",
AM1978="AKTIVCO Coupure ENEO &amp; Baisse de tension","PASSIVE",
AM1978="Coupure ENEO &amp; Baisse de tension","PASSIVE",
AM1978="Defaut GE &amp; POWER Cabinet","PASSIVE",
AM1978="Sharing","PASSIVE",
AM1978="Sites strategiques &amp; DataCenter","PASSIVE",
AM1978="Exclu","Exclu",
AM1978="SAT","ACTIVE",
AM1978="SPARE-ISSUE","SPARE-ISSUE",
AM1978="Fiber CAmtel","ACTIVE",
AM1978="Fiber AOF","ACTIVE",
AM1978="Projet OCM (HUAWEI)","PLANNED WORKS",
AM1978="Projet OCM (NOKIA)","PLANNED WORKS",
AM1978="ACCESS-ISSUE","ACCESS-ISSUE",
AM1978="Projet OCM (ZTE, NOKIA, autres projets)","PLANNED WORKS",
AM1978="No root CAuse","No root cause",
AM1978="ODU HS","ACTIVE",
AM1978="IP &amp; VLAN","ACTIVE",
AM1978="Warehouse HUAWEI","SPARE-ISSUE",
AM1978="SPARE-HS","SPARE-ISSUE",
AM1978="Power Telco","ACTIVE", AM1978="no impacts","no impacts"
),"")</f>
        <v>no impacts</v>
      </c>
      <c r="AO1978" s="93" t="s">
        <v>5537</v>
      </c>
      <c r="AP1978" s="101" t="str">
        <f t="shared" si="54"/>
        <v>SUO_128</v>
      </c>
      <c r="AR1978" s="17" t="s">
        <v>5537</v>
      </c>
      <c r="AS1978" s="7" t="s">
        <v>5537</v>
      </c>
      <c r="AT1978" s="6"/>
      <c r="AU1978" s="7"/>
      <c r="AV1978" s="3" t="s">
        <v>5537</v>
      </c>
      <c r="AW1978" s="18" t="s">
        <v>5537</v>
      </c>
      <c r="AX1978" s="18" t="s">
        <v>5537</v>
      </c>
      <c r="AY1978" s="18" t="s">
        <v>5537</v>
      </c>
      <c r="AZ1978" s="18" t="s">
        <v>5537</v>
      </c>
      <c r="BA1978" s="18" t="s">
        <v>5537</v>
      </c>
      <c r="BB1978" s="18" t="s">
        <v>5537</v>
      </c>
      <c r="BC1978" s="18" t="s">
        <v>5537</v>
      </c>
      <c r="BD1978" s="18" t="s">
        <v>5537</v>
      </c>
      <c r="BE1978" s="18" t="s">
        <v>5537</v>
      </c>
      <c r="BF1978" s="18" t="s">
        <v>5537</v>
      </c>
      <c r="BG1978" s="18" t="s">
        <v>5537</v>
      </c>
      <c r="BH1978" s="18" t="s">
        <v>5537</v>
      </c>
      <c r="BI1978" s="9" t="s">
        <v>5537</v>
      </c>
      <c r="BJ1978" s="14"/>
      <c r="BK1978" s="14" t="s">
        <v>5537</v>
      </c>
      <c r="BL1978" s="14" t="str">
        <f>_xlfn.XLOOKUP(B1978,'[4]cell downs 18042026 17h'!$B:$B,'[4]cell downs 18042026 17h'!$B:$B,"")</f>
        <v/>
      </c>
      <c r="BM1978" s="14" t="str">
        <f>_xlfn.XLOOKUP(B1978,'[5]Cells Huawei 19042026 15h'!$B:$B,'[5]Cells Huawei 19042026 15h'!$B:$B,"")</f>
        <v/>
      </c>
      <c r="BN1978" s="9" t="str">
        <f>_xlfn.XLOOKUP(B1978,'[6]cells down 19042026 9H40'!$B:$B,'[6]cells down 19042026 9H40'!$B:$B,"")</f>
        <v/>
      </c>
      <c r="BO1978" s="9" t="s">
        <v>5275</v>
      </c>
      <c r="BP1978" s="9" t="s">
        <v>302</v>
      </c>
      <c r="BQ1978" s="115"/>
    </row>
    <row r="1979" spans="1:69" s="9" customFormat="1" x14ac:dyDescent="0.3">
      <c r="A1979" s="1" t="s">
        <v>5276</v>
      </c>
      <c r="B1979" s="8" t="s">
        <v>5277</v>
      </c>
      <c r="C1979" s="3" t="str">
        <f>_xlfn.XLOOKUP(B1979,'[1]daily break down'!$D:$D,'[1]daily break down'!$E:$E,"")</f>
        <v>SUD-OUEST</v>
      </c>
      <c r="D1979" s="1" t="s">
        <v>11</v>
      </c>
      <c r="E1979" s="1" t="s">
        <v>66</v>
      </c>
      <c r="F1979" s="3" t="s">
        <v>13</v>
      </c>
      <c r="G1979" s="1" t="s">
        <v>5278</v>
      </c>
      <c r="H1979" s="33" t="str">
        <f>_xlfn.XLOOKUP(B1979,[2]CALCULATION!$B:$B,[2]CALCULATION!$H:$H,"")</f>
        <v>NOKIA</v>
      </c>
      <c r="I1979" s="28">
        <v>0</v>
      </c>
      <c r="J1979" s="28">
        <v>0</v>
      </c>
      <c r="K1979" s="28">
        <v>0</v>
      </c>
      <c r="L1979" s="28">
        <v>0</v>
      </c>
      <c r="M1979" s="28">
        <v>0</v>
      </c>
      <c r="N1979" s="28">
        <v>0</v>
      </c>
      <c r="O1979" s="28">
        <v>0</v>
      </c>
      <c r="P1979" s="28">
        <v>0</v>
      </c>
      <c r="Q1979" s="28">
        <v>0</v>
      </c>
      <c r="R1979" s="28">
        <v>0</v>
      </c>
      <c r="S1979" s="94">
        <v>0</v>
      </c>
      <c r="T1979" s="94">
        <f>_xlfn.XLOOKUP(B1979,'[3]Nur des jours'!$B:$B,'[3]Nur des jours'!$U:$U,"")</f>
        <v>0</v>
      </c>
      <c r="U1979" s="94">
        <v>0</v>
      </c>
      <c r="V1979" s="94">
        <v>0</v>
      </c>
      <c r="W1979" s="94">
        <v>0</v>
      </c>
      <c r="X1979" s="94">
        <v>0</v>
      </c>
      <c r="Y1979" s="94">
        <v>0</v>
      </c>
      <c r="Z1979" s="94">
        <v>0</v>
      </c>
      <c r="AA1979" s="94">
        <v>0</v>
      </c>
      <c r="AB1979" s="94">
        <v>0</v>
      </c>
      <c r="AC1979" s="94">
        <f>_xlfn.XLOOKUP(B1979,'[3]Nur des jours'!$B:$B,'[3]Nur des jours'!$N:$N,"")</f>
        <v>0</v>
      </c>
      <c r="AD1979" s="94">
        <v>0</v>
      </c>
      <c r="AE1979" s="94">
        <v>0</v>
      </c>
      <c r="AF1979" s="94">
        <v>0</v>
      </c>
      <c r="AG1979" s="94">
        <v>0</v>
      </c>
      <c r="AH1979" s="94">
        <v>0</v>
      </c>
      <c r="AI1979" s="49" t="s">
        <v>6659</v>
      </c>
      <c r="AJ1979" s="49"/>
      <c r="AK1979" s="48" t="str" cm="1">
        <f t="array" ref="AK1979">IFERROR(_xlfn.IFS(
AM1979="MPR ISSUE","PDH",
AM1979="BSS Hardware Issue","BSS",
AM1979="Sites strategiques, MLL, Pylone, etc.","ENVTECH",
AM1979="AKTIVCO DEFAUT GE &amp; POWER Cabinet","AKTIVCO",
AM1979="AKTIVCO Coupure ENEO &amp; Baisse de tension","AKTIVCO GRID ONLY",
AM1979="Coupure ENEO &amp; Baisse de tension","IHS GRID ONLY",
AM1979="Defaut GE &amp; POWER Cabinet","IHS",
AM1979="Sharing","Partners",
AM1979="Sites strategiques &amp; DataCenter","SST &amp; DC",
AM1979="Exclu","Exclu",
AM1979="SAT","SAT",
AM1979="SPARE-ISSUE","SPARE-ISSUE",
AM1979="Fiber CAmtel","TRANS_FO_CAMTEL",
AM1979="Fiber AOF","Fiber AOF",
AM1979="Projet OCM (HUAWEI)","TRAVAUX-HUAWEI",
AM1979="Projet OCM (NOKIA)","TRAVAUX-NOKIA",
AM1979="ACCESS-ISSUE","ACCESS-ISSUE",
AM1979="Projet OCM (ZTE, NOKIA, autres projets)","TRAVAUX OCM",
AM1979="No root CAuse","No root cause",
AM1979="ODU HS","PDH",
AM1979="IP &amp; VLAN","PDH",
AM1979="Warehouse HUAWEI","SPARE-ISSUE",
AM1979="SPARE-HS","SPARE-ISSUE",
AM1979="Power Telco","BSS",AM1979="no impacts","no impacts"
),"")</f>
        <v>no impacts</v>
      </c>
      <c r="AL1979" s="48" t="str" cm="1">
        <f t="array" ref="AL1979">IFERROR(_xlfn.IFS(
AM1979="MPR ISSUE","TX ISSUE",
AM1979="BSS Hardware Issue","RAN ISSUE",
AM1979="Sites strategiques, MLL, Pylone, etc.","ENVTECH",
AM1979="AKTIVCO DEFAUT GE &amp; POWER Cabinet","POWER ISSUE",
AM1979="AKTIVCO Coupure ENEO &amp; Baisse de tension","POWER ISSUE",
AM1979="Coupure ENEO &amp; Baisse de tension","POWER ISSUE",
AM1979="Defaut GE &amp; POWER Cabinet","POWER ISSUE",
AM1979="Sharing","POWER ISSUE",
AM1979="Sites strategiques &amp; DataCenter","POWER ISSUE",
AM1979="Exclu","Exclu",
AM1979="SAT","TX ISSUE",
AM1979="SPARE-ISSUE","SPARE-ISSUE",
AM1979="Fiber CAmtel","TX ISSUE",
AM1979="Fiber AOF","TX ISSUE",
AM1979="Projet OCM (HUAWEI)","TRAVAUX-HUAWEI",
AM1979="Projet OCM (NOKIA)","TRAVAUX -NOKIA",
AM1979="ACCESS-ISSUE","ACCESS-ISSUE",
AM1979="Projet OCM (ZTE, NOKIA, autres projets)","TRAVAUX OCM",
AM1979="No root CAuse","No root cause",
AM1979="ODU HS","TX ISSUE",
AM1979="IP &amp; VLAN","TX ISSUE",
AM1979="Warehouse HUAWEI","SPARE-ISSUE",
AM1979="SPARE-HS","SPARE-ISSUE",
AM1979="Power Telco","RAN ISSUE",AM1979="no impacts","no impacts"
),"")</f>
        <v>no impacts</v>
      </c>
      <c r="AM1979" s="67" t="s">
        <v>5605</v>
      </c>
      <c r="AN1979" s="48" t="str" cm="1">
        <f t="array" ref="AN1979">IFERROR(_xlfn.IFS(
AM1979="MPR ISSUE","ACTIVE",
AM1979="BSS Hardware Issue","ACTIVE",
AM1979="Sites strategiques, MLL, Pylone, etc.","PASSIVE",
AM1979="AKTIVCO DEFAUT GE &amp; POWER Cabinet","PASSIVE",
AM1979="AKTIVCO Coupure ENEO &amp; Baisse de tension","PASSIVE",
AM1979="Coupure ENEO &amp; Baisse de tension","PASSIVE",
AM1979="Defaut GE &amp; POWER Cabinet","PASSIVE",
AM1979="Sharing","PASSIVE",
AM1979="Sites strategiques &amp; DataCenter","PASSIVE",
AM1979="Exclu","Exclu",
AM1979="SAT","ACTIVE",
AM1979="SPARE-ISSUE","SPARE-ISSUE",
AM1979="Fiber CAmtel","ACTIVE",
AM1979="Fiber AOF","ACTIVE",
AM1979="Projet OCM (HUAWEI)","PLANNED WORKS",
AM1979="Projet OCM (NOKIA)","PLANNED WORKS",
AM1979="ACCESS-ISSUE","ACCESS-ISSUE",
AM1979="Projet OCM (ZTE, NOKIA, autres projets)","PLANNED WORKS",
AM1979="No root CAuse","No root cause",
AM1979="ODU HS","ACTIVE",
AM1979="IP &amp; VLAN","ACTIVE",
AM1979="Warehouse HUAWEI","SPARE-ISSUE",
AM1979="SPARE-HS","SPARE-ISSUE",
AM1979="Power Telco","ACTIVE", AM1979="no impacts","no impacts"
),"")</f>
        <v>no impacts</v>
      </c>
      <c r="AO1979" s="93" t="s">
        <v>5537</v>
      </c>
      <c r="AP1979" s="101" t="str">
        <f t="shared" si="54"/>
        <v>SUO_092</v>
      </c>
      <c r="AR1979" s="17" t="s">
        <v>5537</v>
      </c>
      <c r="AS1979" s="7" t="s">
        <v>5537</v>
      </c>
      <c r="AT1979" s="6"/>
      <c r="AU1979" s="7"/>
      <c r="AV1979" s="3" t="s">
        <v>5537</v>
      </c>
      <c r="AW1979" s="18" t="s">
        <v>5537</v>
      </c>
      <c r="AX1979" s="18" t="s">
        <v>5537</v>
      </c>
      <c r="AY1979" s="18" t="s">
        <v>5537</v>
      </c>
      <c r="AZ1979" s="18" t="s">
        <v>5537</v>
      </c>
      <c r="BA1979" s="18" t="s">
        <v>5537</v>
      </c>
      <c r="BB1979" s="18" t="s">
        <v>5537</v>
      </c>
      <c r="BC1979" s="18" t="s">
        <v>5537</v>
      </c>
      <c r="BD1979" s="18" t="s">
        <v>5537</v>
      </c>
      <c r="BE1979" s="18" t="s">
        <v>5537</v>
      </c>
      <c r="BF1979" s="18" t="s">
        <v>5537</v>
      </c>
      <c r="BG1979" s="18" t="s">
        <v>5537</v>
      </c>
      <c r="BH1979" s="18" t="s">
        <v>5537</v>
      </c>
      <c r="BI1979" s="9" t="s">
        <v>5537</v>
      </c>
      <c r="BJ1979" s="14"/>
      <c r="BK1979" s="14" t="s">
        <v>5537</v>
      </c>
      <c r="BL1979" s="14" t="str">
        <f>_xlfn.XLOOKUP(B1979,'[4]cell downs 18042026 17h'!$B:$B,'[4]cell downs 18042026 17h'!$B:$B,"")</f>
        <v/>
      </c>
      <c r="BM1979" s="14" t="str">
        <f>_xlfn.XLOOKUP(B1979,'[5]Cells Huawei 19042026 15h'!$B:$B,'[5]Cells Huawei 19042026 15h'!$B:$B,"")</f>
        <v/>
      </c>
      <c r="BN1979" s="9" t="str">
        <f>_xlfn.XLOOKUP(B1979,'[6]cells down 19042026 9H40'!$B:$B,'[6]cells down 19042026 9H40'!$B:$B,"")</f>
        <v/>
      </c>
      <c r="BO1979" s="9" t="s">
        <v>5277</v>
      </c>
      <c r="BP1979" s="9" t="s">
        <v>594</v>
      </c>
      <c r="BQ1979" s="115"/>
    </row>
    <row r="1980" spans="1:69" s="9" customFormat="1" x14ac:dyDescent="0.3">
      <c r="A1980" s="1" t="s">
        <v>5279</v>
      </c>
      <c r="B1980" s="8" t="s">
        <v>5280</v>
      </c>
      <c r="C1980" s="3" t="str">
        <f>_xlfn.XLOOKUP(B1980,'[1]daily break down'!$D:$D,'[1]daily break down'!$E:$E,"")</f>
        <v>NORD-OUEST</v>
      </c>
      <c r="D1980" s="1"/>
      <c r="E1980" s="1"/>
      <c r="F1980" s="3" t="s">
        <v>51</v>
      </c>
      <c r="G1980" s="1" t="s">
        <v>5281</v>
      </c>
      <c r="H1980" s="33" t="str">
        <f>_xlfn.XLOOKUP(B1980,[2]CALCULATION!$B:$B,[2]CALCULATION!$H:$H,"")</f>
        <v>NOKIA</v>
      </c>
      <c r="I1980" s="28">
        <v>0</v>
      </c>
      <c r="J1980" s="28">
        <v>0</v>
      </c>
      <c r="K1980" s="28">
        <v>0</v>
      </c>
      <c r="L1980" s="28">
        <v>0</v>
      </c>
      <c r="M1980" s="28">
        <v>0</v>
      </c>
      <c r="N1980" s="28">
        <v>0</v>
      </c>
      <c r="O1980" s="28">
        <v>0</v>
      </c>
      <c r="P1980" s="28">
        <v>0</v>
      </c>
      <c r="Q1980" s="28">
        <v>0</v>
      </c>
      <c r="R1980" s="28">
        <v>0</v>
      </c>
      <c r="S1980" s="94">
        <v>0</v>
      </c>
      <c r="T1980" s="94">
        <f>_xlfn.XLOOKUP(B1980,'[3]Nur des jours'!$B:$B,'[3]Nur des jours'!$U:$U,"")</f>
        <v>0</v>
      </c>
      <c r="U1980" s="94">
        <v>0</v>
      </c>
      <c r="V1980" s="94">
        <v>0</v>
      </c>
      <c r="W1980" s="94">
        <v>0</v>
      </c>
      <c r="X1980" s="94">
        <v>0</v>
      </c>
      <c r="Y1980" s="94">
        <v>0</v>
      </c>
      <c r="Z1980" s="94">
        <v>0</v>
      </c>
      <c r="AA1980" s="94">
        <v>0</v>
      </c>
      <c r="AB1980" s="94">
        <v>0</v>
      </c>
      <c r="AC1980" s="94">
        <f>_xlfn.XLOOKUP(B1980,'[3]Nur des jours'!$B:$B,'[3]Nur des jours'!$N:$N,"")</f>
        <v>0</v>
      </c>
      <c r="AD1980" s="94">
        <v>0</v>
      </c>
      <c r="AE1980" s="94">
        <v>0</v>
      </c>
      <c r="AF1980" s="94">
        <v>0</v>
      </c>
      <c r="AG1980" s="94">
        <v>0</v>
      </c>
      <c r="AH1980" s="94">
        <v>0</v>
      </c>
      <c r="AI1980" s="49" t="s">
        <v>6659</v>
      </c>
      <c r="AJ1980" s="49"/>
      <c r="AK1980" s="48" t="str" cm="1">
        <f t="array" ref="AK1980">IFERROR(_xlfn.IFS(
AM1980="MPR ISSUE","PDH",
AM1980="BSS Hardware Issue","BSS",
AM1980="Sites strategiques, MLL, Pylone, etc.","ENVTECH",
AM1980="AKTIVCO DEFAUT GE &amp; POWER Cabinet","AKTIVCO",
AM1980="AKTIVCO Coupure ENEO &amp; Baisse de tension","AKTIVCO GRID ONLY",
AM1980="Coupure ENEO &amp; Baisse de tension","IHS GRID ONLY",
AM1980="Defaut GE &amp; POWER Cabinet","IHS",
AM1980="Sharing","Partners",
AM1980="Sites strategiques &amp; DataCenter","SST &amp; DC",
AM1980="Exclu","Exclu",
AM1980="SAT","SAT",
AM1980="SPARE-ISSUE","SPARE-ISSUE",
AM1980="Fiber CAmtel","TRANS_FO_CAMTEL",
AM1980="Fiber AOF","Fiber AOF",
AM1980="Projet OCM (HUAWEI)","TRAVAUX-HUAWEI",
AM1980="Projet OCM (NOKIA)","TRAVAUX-NOKIA",
AM1980="ACCESS-ISSUE","ACCESS-ISSUE",
AM1980="Projet OCM (ZTE, NOKIA, autres projets)","TRAVAUX OCM",
AM1980="No root CAuse","No root cause",
AM1980="ODU HS","PDH",
AM1980="IP &amp; VLAN","PDH",
AM1980="Warehouse HUAWEI","SPARE-ISSUE",
AM1980="SPARE-HS","SPARE-ISSUE",
AM1980="Power Telco","BSS",AM1980="no impacts","no impacts"
),"")</f>
        <v>no impacts</v>
      </c>
      <c r="AL1980" s="48" t="str" cm="1">
        <f t="array" ref="AL1980">IFERROR(_xlfn.IFS(
AM1980="MPR ISSUE","TX ISSUE",
AM1980="BSS Hardware Issue","RAN ISSUE",
AM1980="Sites strategiques, MLL, Pylone, etc.","ENVTECH",
AM1980="AKTIVCO DEFAUT GE &amp; POWER Cabinet","POWER ISSUE",
AM1980="AKTIVCO Coupure ENEO &amp; Baisse de tension","POWER ISSUE",
AM1980="Coupure ENEO &amp; Baisse de tension","POWER ISSUE",
AM1980="Defaut GE &amp; POWER Cabinet","POWER ISSUE",
AM1980="Sharing","POWER ISSUE",
AM1980="Sites strategiques &amp; DataCenter","POWER ISSUE",
AM1980="Exclu","Exclu",
AM1980="SAT","TX ISSUE",
AM1980="SPARE-ISSUE","SPARE-ISSUE",
AM1980="Fiber CAmtel","TX ISSUE",
AM1980="Fiber AOF","TX ISSUE",
AM1980="Projet OCM (HUAWEI)","TRAVAUX-HUAWEI",
AM1980="Projet OCM (NOKIA)","TRAVAUX -NOKIA",
AM1980="ACCESS-ISSUE","ACCESS-ISSUE",
AM1980="Projet OCM (ZTE, NOKIA, autres projets)","TRAVAUX OCM",
AM1980="No root CAuse","No root cause",
AM1980="ODU HS","TX ISSUE",
AM1980="IP &amp; VLAN","TX ISSUE",
AM1980="Warehouse HUAWEI","SPARE-ISSUE",
AM1980="SPARE-HS","SPARE-ISSUE",
AM1980="Power Telco","RAN ISSUE",AM1980="no impacts","no impacts"
),"")</f>
        <v>no impacts</v>
      </c>
      <c r="AM1980" s="67" t="s">
        <v>5605</v>
      </c>
      <c r="AN1980" s="48" t="str" cm="1">
        <f t="array" ref="AN1980">IFERROR(_xlfn.IFS(
AM1980="MPR ISSUE","ACTIVE",
AM1980="BSS Hardware Issue","ACTIVE",
AM1980="Sites strategiques, MLL, Pylone, etc.","PASSIVE",
AM1980="AKTIVCO DEFAUT GE &amp; POWER Cabinet","PASSIVE",
AM1980="AKTIVCO Coupure ENEO &amp; Baisse de tension","PASSIVE",
AM1980="Coupure ENEO &amp; Baisse de tension","PASSIVE",
AM1980="Defaut GE &amp; POWER Cabinet","PASSIVE",
AM1980="Sharing","PASSIVE",
AM1980="Sites strategiques &amp; DataCenter","PASSIVE",
AM1980="Exclu","Exclu",
AM1980="SAT","ACTIVE",
AM1980="SPARE-ISSUE","SPARE-ISSUE",
AM1980="Fiber CAmtel","ACTIVE",
AM1980="Fiber AOF","ACTIVE",
AM1980="Projet OCM (HUAWEI)","PLANNED WORKS",
AM1980="Projet OCM (NOKIA)","PLANNED WORKS",
AM1980="ACCESS-ISSUE","ACCESS-ISSUE",
AM1980="Projet OCM (ZTE, NOKIA, autres projets)","PLANNED WORKS",
AM1980="No root CAuse","No root cause",
AM1980="ODU HS","ACTIVE",
AM1980="IP &amp; VLAN","ACTIVE",
AM1980="Warehouse HUAWEI","SPARE-ISSUE",
AM1980="SPARE-HS","SPARE-ISSUE",
AM1980="Power Telco","ACTIVE", AM1980="no impacts","no impacts"
),"")</f>
        <v>no impacts</v>
      </c>
      <c r="AO1980" s="93" t="s">
        <v>5537</v>
      </c>
      <c r="AP1980" s="101" t="str">
        <f t="shared" si="54"/>
        <v>NRO_022</v>
      </c>
      <c r="AR1980" s="17" t="s">
        <v>5537</v>
      </c>
      <c r="AS1980" s="7" t="s">
        <v>5537</v>
      </c>
      <c r="AT1980" s="6"/>
      <c r="AU1980" s="7"/>
      <c r="AV1980" s="3" t="s">
        <v>5537</v>
      </c>
      <c r="AW1980" s="18" t="s">
        <v>5537</v>
      </c>
      <c r="AX1980" s="18" t="s">
        <v>5537</v>
      </c>
      <c r="AY1980" s="18" t="s">
        <v>5537</v>
      </c>
      <c r="AZ1980" s="18" t="s">
        <v>5537</v>
      </c>
      <c r="BA1980" s="18" t="s">
        <v>5537</v>
      </c>
      <c r="BB1980" s="18" t="s">
        <v>5537</v>
      </c>
      <c r="BC1980" s="18" t="s">
        <v>5537</v>
      </c>
      <c r="BD1980" s="18" t="s">
        <v>5537</v>
      </c>
      <c r="BE1980" s="18" t="s">
        <v>5537</v>
      </c>
      <c r="BF1980" s="18" t="s">
        <v>5537</v>
      </c>
      <c r="BG1980" s="18" t="s">
        <v>5537</v>
      </c>
      <c r="BH1980" s="18" t="s">
        <v>5537</v>
      </c>
      <c r="BI1980" s="9" t="s">
        <v>5537</v>
      </c>
      <c r="BJ1980" s="14"/>
      <c r="BK1980" s="14" t="s">
        <v>5537</v>
      </c>
      <c r="BL1980" s="14" t="str">
        <f>_xlfn.XLOOKUP(B1980,'[4]cell downs 18042026 17h'!$B:$B,'[4]cell downs 18042026 17h'!$B:$B,"")</f>
        <v/>
      </c>
      <c r="BM1980" s="14" t="str">
        <f>_xlfn.XLOOKUP(B1980,'[5]Cells Huawei 19042026 15h'!$B:$B,'[5]Cells Huawei 19042026 15h'!$B:$B,"")</f>
        <v/>
      </c>
      <c r="BN1980" s="9" t="str">
        <f>_xlfn.XLOOKUP(B1980,'[6]cells down 19042026 9H40'!$B:$B,'[6]cells down 19042026 9H40'!$B:$B,"")</f>
        <v/>
      </c>
      <c r="BO1980" s="9" t="s">
        <v>5280</v>
      </c>
      <c r="BP1980" s="9" t="s">
        <v>594</v>
      </c>
      <c r="BQ1980" s="115"/>
    </row>
    <row r="1981" spans="1:69" s="9" customFormat="1" x14ac:dyDescent="0.3">
      <c r="A1981" s="2" t="s">
        <v>5282</v>
      </c>
      <c r="B1981" s="8" t="s">
        <v>5283</v>
      </c>
      <c r="C1981" s="3" t="str">
        <f>_xlfn.XLOOKUP(B1981,'[1]daily break down'!$D:$D,'[1]daily break down'!$E:$E,"")</f>
        <v>SUD-OUEST</v>
      </c>
      <c r="D1981" s="1" t="s">
        <v>11</v>
      </c>
      <c r="E1981" s="1" t="s">
        <v>154</v>
      </c>
      <c r="F1981" s="3" t="s">
        <v>13</v>
      </c>
      <c r="G1981" s="1" t="s">
        <v>5284</v>
      </c>
      <c r="H1981" s="33" t="str">
        <f>_xlfn.XLOOKUP(B1981,[2]CALCULATION!$B:$B,[2]CALCULATION!$H:$H,"")</f>
        <v>NOKIA</v>
      </c>
      <c r="I1981" s="28">
        <v>0</v>
      </c>
      <c r="J1981" s="28">
        <v>0</v>
      </c>
      <c r="K1981" s="28">
        <v>0</v>
      </c>
      <c r="L1981" s="28">
        <v>0</v>
      </c>
      <c r="M1981" s="28">
        <v>0</v>
      </c>
      <c r="N1981" s="28">
        <v>0</v>
      </c>
      <c r="O1981" s="28">
        <v>0</v>
      </c>
      <c r="P1981" s="28">
        <v>0</v>
      </c>
      <c r="Q1981" s="28">
        <v>0</v>
      </c>
      <c r="R1981" s="28">
        <v>0</v>
      </c>
      <c r="S1981" s="94">
        <v>0</v>
      </c>
      <c r="T1981" s="94">
        <f>_xlfn.XLOOKUP(B1981,'[3]Nur des jours'!$B:$B,'[3]Nur des jours'!$U:$U,"")</f>
        <v>0</v>
      </c>
      <c r="U1981" s="94">
        <v>0</v>
      </c>
      <c r="V1981" s="94">
        <v>0</v>
      </c>
      <c r="W1981" s="94">
        <v>0</v>
      </c>
      <c r="X1981" s="94">
        <v>0</v>
      </c>
      <c r="Y1981" s="94">
        <v>0</v>
      </c>
      <c r="Z1981" s="94">
        <v>0</v>
      </c>
      <c r="AA1981" s="94">
        <v>0</v>
      </c>
      <c r="AB1981" s="94">
        <v>0</v>
      </c>
      <c r="AC1981" s="94">
        <f>_xlfn.XLOOKUP(B1981,'[3]Nur des jours'!$B:$B,'[3]Nur des jours'!$N:$N,"")</f>
        <v>0</v>
      </c>
      <c r="AD1981" s="94">
        <v>0</v>
      </c>
      <c r="AE1981" s="94">
        <v>0</v>
      </c>
      <c r="AF1981" s="94">
        <v>0</v>
      </c>
      <c r="AG1981" s="94">
        <v>0</v>
      </c>
      <c r="AH1981" s="94">
        <v>0</v>
      </c>
      <c r="AI1981" s="49" t="s">
        <v>6659</v>
      </c>
      <c r="AJ1981" s="49"/>
      <c r="AK1981" s="48" t="str" cm="1">
        <f t="array" ref="AK1981">IFERROR(_xlfn.IFS(
AM1981="MPR ISSUE","PDH",
AM1981="BSS Hardware Issue","BSS",
AM1981="Sites strategiques, MLL, Pylone, etc.","ENVTECH",
AM1981="AKTIVCO DEFAUT GE &amp; POWER Cabinet","AKTIVCO",
AM1981="AKTIVCO Coupure ENEO &amp; Baisse de tension","AKTIVCO GRID ONLY",
AM1981="Coupure ENEO &amp; Baisse de tension","IHS GRID ONLY",
AM1981="Defaut GE &amp; POWER Cabinet","IHS",
AM1981="Sharing","Partners",
AM1981="Sites strategiques &amp; DataCenter","SST &amp; DC",
AM1981="Exclu","Exclu",
AM1981="SAT","SAT",
AM1981="SPARE-ISSUE","SPARE-ISSUE",
AM1981="Fiber CAmtel","TRANS_FO_CAMTEL",
AM1981="Fiber AOF","Fiber AOF",
AM1981="Projet OCM (HUAWEI)","TRAVAUX-HUAWEI",
AM1981="Projet OCM (NOKIA)","TRAVAUX-NOKIA",
AM1981="ACCESS-ISSUE","ACCESS-ISSUE",
AM1981="Projet OCM (ZTE, NOKIA, autres projets)","TRAVAUX OCM",
AM1981="No root CAuse","No root cause",
AM1981="ODU HS","PDH",
AM1981="IP &amp; VLAN","PDH",
AM1981="Warehouse HUAWEI","SPARE-ISSUE",
AM1981="SPARE-HS","SPARE-ISSUE",
AM1981="Power Telco","BSS",AM1981="no impacts","no impacts"
),"")</f>
        <v>no impacts</v>
      </c>
      <c r="AL1981" s="48" t="str" cm="1">
        <f t="array" ref="AL1981">IFERROR(_xlfn.IFS(
AM1981="MPR ISSUE","TX ISSUE",
AM1981="BSS Hardware Issue","RAN ISSUE",
AM1981="Sites strategiques, MLL, Pylone, etc.","ENVTECH",
AM1981="AKTIVCO DEFAUT GE &amp; POWER Cabinet","POWER ISSUE",
AM1981="AKTIVCO Coupure ENEO &amp; Baisse de tension","POWER ISSUE",
AM1981="Coupure ENEO &amp; Baisse de tension","POWER ISSUE",
AM1981="Defaut GE &amp; POWER Cabinet","POWER ISSUE",
AM1981="Sharing","POWER ISSUE",
AM1981="Sites strategiques &amp; DataCenter","POWER ISSUE",
AM1981="Exclu","Exclu",
AM1981="SAT","TX ISSUE",
AM1981="SPARE-ISSUE","SPARE-ISSUE",
AM1981="Fiber CAmtel","TX ISSUE",
AM1981="Fiber AOF","TX ISSUE",
AM1981="Projet OCM (HUAWEI)","TRAVAUX-HUAWEI",
AM1981="Projet OCM (NOKIA)","TRAVAUX -NOKIA",
AM1981="ACCESS-ISSUE","ACCESS-ISSUE",
AM1981="Projet OCM (ZTE, NOKIA, autres projets)","TRAVAUX OCM",
AM1981="No root CAuse","No root cause",
AM1981="ODU HS","TX ISSUE",
AM1981="IP &amp; VLAN","TX ISSUE",
AM1981="Warehouse HUAWEI","SPARE-ISSUE",
AM1981="SPARE-HS","SPARE-ISSUE",
AM1981="Power Telco","RAN ISSUE",AM1981="no impacts","no impacts"
),"")</f>
        <v>no impacts</v>
      </c>
      <c r="AM1981" s="67" t="s">
        <v>5605</v>
      </c>
      <c r="AN1981" s="48" t="str" cm="1">
        <f t="array" ref="AN1981">IFERROR(_xlfn.IFS(
AM1981="MPR ISSUE","ACTIVE",
AM1981="BSS Hardware Issue","ACTIVE",
AM1981="Sites strategiques, MLL, Pylone, etc.","PASSIVE",
AM1981="AKTIVCO DEFAUT GE &amp; POWER Cabinet","PASSIVE",
AM1981="AKTIVCO Coupure ENEO &amp; Baisse de tension","PASSIVE",
AM1981="Coupure ENEO &amp; Baisse de tension","PASSIVE",
AM1981="Defaut GE &amp; POWER Cabinet","PASSIVE",
AM1981="Sharing","PASSIVE",
AM1981="Sites strategiques &amp; DataCenter","PASSIVE",
AM1981="Exclu","Exclu",
AM1981="SAT","ACTIVE",
AM1981="SPARE-ISSUE","SPARE-ISSUE",
AM1981="Fiber CAmtel","ACTIVE",
AM1981="Fiber AOF","ACTIVE",
AM1981="Projet OCM (HUAWEI)","PLANNED WORKS",
AM1981="Projet OCM (NOKIA)","PLANNED WORKS",
AM1981="ACCESS-ISSUE","ACCESS-ISSUE",
AM1981="Projet OCM (ZTE, NOKIA, autres projets)","PLANNED WORKS",
AM1981="No root CAuse","No root cause",
AM1981="ODU HS","ACTIVE",
AM1981="IP &amp; VLAN","ACTIVE",
AM1981="Warehouse HUAWEI","SPARE-ISSUE",
AM1981="SPARE-HS","SPARE-ISSUE",
AM1981="Power Telco","ACTIVE", AM1981="no impacts","no impacts"
),"")</f>
        <v>no impacts</v>
      </c>
      <c r="AO1981" s="93" t="s">
        <v>5537</v>
      </c>
      <c r="AP1981" s="101" t="str">
        <f t="shared" si="54"/>
        <v>SUO_025</v>
      </c>
      <c r="AR1981" s="17" t="s">
        <v>5537</v>
      </c>
      <c r="AS1981" s="7" t="s">
        <v>5537</v>
      </c>
      <c r="AT1981" s="6"/>
      <c r="AU1981" s="7"/>
      <c r="AV1981" s="3" t="s">
        <v>5537</v>
      </c>
      <c r="AW1981" s="18" t="s">
        <v>5537</v>
      </c>
      <c r="AX1981" s="18" t="s">
        <v>5537</v>
      </c>
      <c r="AY1981" s="18" t="s">
        <v>5537</v>
      </c>
      <c r="AZ1981" s="18" t="s">
        <v>5537</v>
      </c>
      <c r="BA1981" s="18" t="s">
        <v>5537</v>
      </c>
      <c r="BB1981" s="18" t="s">
        <v>5537</v>
      </c>
      <c r="BC1981" s="18" t="s">
        <v>5537</v>
      </c>
      <c r="BD1981" s="18" t="s">
        <v>5537</v>
      </c>
      <c r="BE1981" s="18" t="s">
        <v>5537</v>
      </c>
      <c r="BF1981" s="18" t="s">
        <v>5537</v>
      </c>
      <c r="BG1981" s="18" t="s">
        <v>5537</v>
      </c>
      <c r="BH1981" s="18" t="s">
        <v>5537</v>
      </c>
      <c r="BI1981" s="9" t="s">
        <v>5537</v>
      </c>
      <c r="BJ1981" s="14"/>
      <c r="BK1981" s="14" t="s">
        <v>5537</v>
      </c>
      <c r="BL1981" s="14" t="str">
        <f>_xlfn.XLOOKUP(B1981,'[4]cell downs 18042026 17h'!$B:$B,'[4]cell downs 18042026 17h'!$B:$B,"")</f>
        <v/>
      </c>
      <c r="BM1981" s="14" t="str">
        <f>_xlfn.XLOOKUP(B1981,'[5]Cells Huawei 19042026 15h'!$B:$B,'[5]Cells Huawei 19042026 15h'!$B:$B,"")</f>
        <v/>
      </c>
      <c r="BN1981" s="9" t="str">
        <f>_xlfn.XLOOKUP(B1981,'[6]cells down 19042026 9H40'!$B:$B,'[6]cells down 19042026 9H40'!$B:$B,"")</f>
        <v/>
      </c>
      <c r="BO1981" s="9" t="s">
        <v>5283</v>
      </c>
      <c r="BP1981" s="9" t="s">
        <v>5579</v>
      </c>
      <c r="BQ1981" s="115"/>
    </row>
    <row r="1982" spans="1:69" s="9" customFormat="1" x14ac:dyDescent="0.3">
      <c r="A1982" s="2" t="s">
        <v>5287</v>
      </c>
      <c r="B1982" s="8" t="s">
        <v>5288</v>
      </c>
      <c r="C1982" s="3" t="str">
        <f>_xlfn.XLOOKUP(B1982,'[1]daily break down'!$D:$D,'[1]daily break down'!$E:$E,"")</f>
        <v>NORD-OUEST</v>
      </c>
      <c r="D1982" s="1" t="s">
        <v>11</v>
      </c>
      <c r="E1982" s="1" t="s">
        <v>1160</v>
      </c>
      <c r="F1982" s="3" t="s">
        <v>51</v>
      </c>
      <c r="G1982" s="1" t="s">
        <v>5287</v>
      </c>
      <c r="H1982" s="33" t="str">
        <f>_xlfn.XLOOKUP(B1982,[2]CALCULATION!$B:$B,[2]CALCULATION!$H:$H,"")</f>
        <v>NOKIA</v>
      </c>
      <c r="I1982" s="28">
        <v>0</v>
      </c>
      <c r="J1982" s="28">
        <v>0</v>
      </c>
      <c r="K1982" s="28">
        <v>0</v>
      </c>
      <c r="L1982" s="28">
        <v>0</v>
      </c>
      <c r="M1982" s="28">
        <v>0</v>
      </c>
      <c r="N1982" s="28">
        <v>0</v>
      </c>
      <c r="O1982" s="28">
        <v>0</v>
      </c>
      <c r="P1982" s="28">
        <v>0</v>
      </c>
      <c r="Q1982" s="28">
        <v>0</v>
      </c>
      <c r="R1982" s="28">
        <v>0</v>
      </c>
      <c r="S1982" s="94">
        <v>0</v>
      </c>
      <c r="T1982" s="94">
        <f>_xlfn.XLOOKUP(B1982,'[3]Nur des jours'!$B:$B,'[3]Nur des jours'!$U:$U,"")</f>
        <v>0</v>
      </c>
      <c r="U1982" s="94">
        <v>0</v>
      </c>
      <c r="V1982" s="94">
        <v>0</v>
      </c>
      <c r="W1982" s="94">
        <v>0</v>
      </c>
      <c r="X1982" s="94">
        <v>0</v>
      </c>
      <c r="Y1982" s="94">
        <v>0</v>
      </c>
      <c r="Z1982" s="94">
        <v>0</v>
      </c>
      <c r="AA1982" s="94">
        <v>0</v>
      </c>
      <c r="AB1982" s="94">
        <v>0</v>
      </c>
      <c r="AC1982" s="94">
        <f>_xlfn.XLOOKUP(B1982,'[3]Nur des jours'!$B:$B,'[3]Nur des jours'!$N:$N,"")</f>
        <v>0</v>
      </c>
      <c r="AD1982" s="94">
        <v>0</v>
      </c>
      <c r="AE1982" s="94">
        <v>0</v>
      </c>
      <c r="AF1982" s="94">
        <v>0</v>
      </c>
      <c r="AG1982" s="94">
        <v>0</v>
      </c>
      <c r="AH1982" s="94">
        <v>0</v>
      </c>
      <c r="AI1982" s="49" t="s">
        <v>6659</v>
      </c>
      <c r="AJ1982" s="49"/>
      <c r="AK1982" s="48" t="str" cm="1">
        <f t="array" ref="AK1982">IFERROR(_xlfn.IFS(
AM1982="MPR ISSUE","PDH",
AM1982="BSS Hardware Issue","BSS",
AM1982="Sites strategiques, MLL, Pylone, etc.","ENVTECH",
AM1982="AKTIVCO DEFAUT GE &amp; POWER Cabinet","AKTIVCO",
AM1982="AKTIVCO Coupure ENEO &amp; Baisse de tension","AKTIVCO GRID ONLY",
AM1982="Coupure ENEO &amp; Baisse de tension","IHS GRID ONLY",
AM1982="Defaut GE &amp; POWER Cabinet","IHS",
AM1982="Sharing","Partners",
AM1982="Sites strategiques &amp; DataCenter","SST &amp; DC",
AM1982="Exclu","Exclu",
AM1982="SAT","SAT",
AM1982="SPARE-ISSUE","SPARE-ISSUE",
AM1982="Fiber CAmtel","TRANS_FO_CAMTEL",
AM1982="Fiber AOF","Fiber AOF",
AM1982="Projet OCM (HUAWEI)","TRAVAUX-HUAWEI",
AM1982="Projet OCM (NOKIA)","TRAVAUX-NOKIA",
AM1982="ACCESS-ISSUE","ACCESS-ISSUE",
AM1982="Projet OCM (ZTE, NOKIA, autres projets)","TRAVAUX OCM",
AM1982="No root CAuse","No root cause",
AM1982="ODU HS","PDH",
AM1982="IP &amp; VLAN","PDH",
AM1982="Warehouse HUAWEI","SPARE-ISSUE",
AM1982="SPARE-HS","SPARE-ISSUE",
AM1982="Power Telco","BSS",AM1982="no impacts","no impacts"
),"")</f>
        <v>no impacts</v>
      </c>
      <c r="AL1982" s="48" t="str" cm="1">
        <f t="array" ref="AL1982">IFERROR(_xlfn.IFS(
AM1982="MPR ISSUE","TX ISSUE",
AM1982="BSS Hardware Issue","RAN ISSUE",
AM1982="Sites strategiques, MLL, Pylone, etc.","ENVTECH",
AM1982="AKTIVCO DEFAUT GE &amp; POWER Cabinet","POWER ISSUE",
AM1982="AKTIVCO Coupure ENEO &amp; Baisse de tension","POWER ISSUE",
AM1982="Coupure ENEO &amp; Baisse de tension","POWER ISSUE",
AM1982="Defaut GE &amp; POWER Cabinet","POWER ISSUE",
AM1982="Sharing","POWER ISSUE",
AM1982="Sites strategiques &amp; DataCenter","POWER ISSUE",
AM1982="Exclu","Exclu",
AM1982="SAT","TX ISSUE",
AM1982="SPARE-ISSUE","SPARE-ISSUE",
AM1982="Fiber CAmtel","TX ISSUE",
AM1982="Fiber AOF","TX ISSUE",
AM1982="Projet OCM (HUAWEI)","TRAVAUX-HUAWEI",
AM1982="Projet OCM (NOKIA)","TRAVAUX -NOKIA",
AM1982="ACCESS-ISSUE","ACCESS-ISSUE",
AM1982="Projet OCM (ZTE, NOKIA, autres projets)","TRAVAUX OCM",
AM1982="No root CAuse","No root cause",
AM1982="ODU HS","TX ISSUE",
AM1982="IP &amp; VLAN","TX ISSUE",
AM1982="Warehouse HUAWEI","SPARE-ISSUE",
AM1982="SPARE-HS","SPARE-ISSUE",
AM1982="Power Telco","RAN ISSUE",AM1982="no impacts","no impacts"
),"")</f>
        <v>no impacts</v>
      </c>
      <c r="AM1982" s="67" t="s">
        <v>5605</v>
      </c>
      <c r="AN1982" s="48" t="str" cm="1">
        <f t="array" ref="AN1982">IFERROR(_xlfn.IFS(
AM1982="MPR ISSUE","ACTIVE",
AM1982="BSS Hardware Issue","ACTIVE",
AM1982="Sites strategiques, MLL, Pylone, etc.","PASSIVE",
AM1982="AKTIVCO DEFAUT GE &amp; POWER Cabinet","PASSIVE",
AM1982="AKTIVCO Coupure ENEO &amp; Baisse de tension","PASSIVE",
AM1982="Coupure ENEO &amp; Baisse de tension","PASSIVE",
AM1982="Defaut GE &amp; POWER Cabinet","PASSIVE",
AM1982="Sharing","PASSIVE",
AM1982="Sites strategiques &amp; DataCenter","PASSIVE",
AM1982="Exclu","Exclu",
AM1982="SAT","ACTIVE",
AM1982="SPARE-ISSUE","SPARE-ISSUE",
AM1982="Fiber CAmtel","ACTIVE",
AM1982="Fiber AOF","ACTIVE",
AM1982="Projet OCM (HUAWEI)","PLANNED WORKS",
AM1982="Projet OCM (NOKIA)","PLANNED WORKS",
AM1982="ACCESS-ISSUE","ACCESS-ISSUE",
AM1982="Projet OCM (ZTE, NOKIA, autres projets)","PLANNED WORKS",
AM1982="No root CAuse","No root cause",
AM1982="ODU HS","ACTIVE",
AM1982="IP &amp; VLAN","ACTIVE",
AM1982="Warehouse HUAWEI","SPARE-ISSUE",
AM1982="SPARE-HS","SPARE-ISSUE",
AM1982="Power Telco","ACTIVE", AM1982="no impacts","no impacts"
),"")</f>
        <v>no impacts</v>
      </c>
      <c r="AO1982" s="93" t="s">
        <v>5537</v>
      </c>
      <c r="AP1982" s="101" t="str">
        <f t="shared" si="54"/>
        <v>NRO_045</v>
      </c>
      <c r="AR1982" s="17" t="s">
        <v>5537</v>
      </c>
      <c r="AS1982" s="7" t="s">
        <v>5537</v>
      </c>
      <c r="AT1982" s="6"/>
      <c r="AU1982" s="7"/>
      <c r="AV1982" s="3" t="s">
        <v>5537</v>
      </c>
      <c r="AW1982" s="18" t="s">
        <v>5537</v>
      </c>
      <c r="AX1982" s="18" t="s">
        <v>5537</v>
      </c>
      <c r="AY1982" s="18" t="s">
        <v>5537</v>
      </c>
      <c r="AZ1982" s="18" t="s">
        <v>5537</v>
      </c>
      <c r="BA1982" s="18" t="s">
        <v>5537</v>
      </c>
      <c r="BB1982" s="18" t="s">
        <v>5537</v>
      </c>
      <c r="BC1982" s="18" t="s">
        <v>5537</v>
      </c>
      <c r="BD1982" s="18" t="s">
        <v>5537</v>
      </c>
      <c r="BE1982" s="18" t="s">
        <v>5537</v>
      </c>
      <c r="BF1982" s="18" t="s">
        <v>5537</v>
      </c>
      <c r="BG1982" s="18" t="s">
        <v>5537</v>
      </c>
      <c r="BH1982" s="18" t="s">
        <v>5537</v>
      </c>
      <c r="BI1982" s="9" t="s">
        <v>5537</v>
      </c>
      <c r="BJ1982" s="14"/>
      <c r="BK1982" s="14" t="s">
        <v>5537</v>
      </c>
      <c r="BL1982" s="14" t="str">
        <f>_xlfn.XLOOKUP(B1982,'[4]cell downs 18042026 17h'!$B:$B,'[4]cell downs 18042026 17h'!$B:$B,"")</f>
        <v/>
      </c>
      <c r="BM1982" s="14" t="str">
        <f>_xlfn.XLOOKUP(B1982,'[5]Cells Huawei 19042026 15h'!$B:$B,'[5]Cells Huawei 19042026 15h'!$B:$B,"")</f>
        <v/>
      </c>
      <c r="BN1982" s="9" t="str">
        <f>_xlfn.XLOOKUP(B1982,'[6]cells down 19042026 9H40'!$B:$B,'[6]cells down 19042026 9H40'!$B:$B,"")</f>
        <v/>
      </c>
      <c r="BO1982" s="9" t="s">
        <v>5288</v>
      </c>
      <c r="BP1982" s="9" t="s">
        <v>5537</v>
      </c>
      <c r="BQ1982" s="115"/>
    </row>
    <row r="1983" spans="1:69" s="9" customFormat="1" x14ac:dyDescent="0.3">
      <c r="A1983" s="1" t="s">
        <v>5289</v>
      </c>
      <c r="B1983" s="8" t="s">
        <v>5290</v>
      </c>
      <c r="C1983" s="3" t="str">
        <f>_xlfn.XLOOKUP(B1983,'[1]daily break down'!$D:$D,'[1]daily break down'!$E:$E,"")</f>
        <v>NORD-OUEST</v>
      </c>
      <c r="D1983" s="1"/>
      <c r="E1983" s="1"/>
      <c r="F1983" s="3" t="s">
        <v>51</v>
      </c>
      <c r="G1983" s="1" t="s">
        <v>5289</v>
      </c>
      <c r="H1983" s="33" t="str">
        <f>_xlfn.XLOOKUP(B1983,[2]CALCULATION!$B:$B,[2]CALCULATION!$H:$H,"")</f>
        <v>NOKIA</v>
      </c>
      <c r="I1983" s="28">
        <v>0</v>
      </c>
      <c r="J1983" s="28">
        <v>0</v>
      </c>
      <c r="K1983" s="28">
        <v>0</v>
      </c>
      <c r="L1983" s="28">
        <v>0</v>
      </c>
      <c r="M1983" s="28">
        <v>0</v>
      </c>
      <c r="N1983" s="28">
        <v>0</v>
      </c>
      <c r="O1983" s="28">
        <v>0</v>
      </c>
      <c r="P1983" s="28">
        <v>0</v>
      </c>
      <c r="Q1983" s="28">
        <v>0</v>
      </c>
      <c r="R1983" s="28">
        <v>0</v>
      </c>
      <c r="S1983" s="94">
        <v>0</v>
      </c>
      <c r="T1983" s="94">
        <f>_xlfn.XLOOKUP(B1983,'[3]Nur des jours'!$B:$B,'[3]Nur des jours'!$U:$U,"")</f>
        <v>0</v>
      </c>
      <c r="U1983" s="94">
        <v>0</v>
      </c>
      <c r="V1983" s="94">
        <v>0</v>
      </c>
      <c r="W1983" s="94">
        <v>0</v>
      </c>
      <c r="X1983" s="94">
        <v>0</v>
      </c>
      <c r="Y1983" s="94">
        <v>0</v>
      </c>
      <c r="Z1983" s="94">
        <v>0</v>
      </c>
      <c r="AA1983" s="94">
        <v>0</v>
      </c>
      <c r="AB1983" s="94">
        <v>0</v>
      </c>
      <c r="AC1983" s="94">
        <f>_xlfn.XLOOKUP(B1983,'[3]Nur des jours'!$B:$B,'[3]Nur des jours'!$N:$N,"")</f>
        <v>0</v>
      </c>
      <c r="AD1983" s="94">
        <v>0</v>
      </c>
      <c r="AE1983" s="94">
        <v>0</v>
      </c>
      <c r="AF1983" s="94">
        <v>0</v>
      </c>
      <c r="AG1983" s="94">
        <v>0</v>
      </c>
      <c r="AH1983" s="94">
        <v>0</v>
      </c>
      <c r="AI1983" s="49" t="s">
        <v>6659</v>
      </c>
      <c r="AJ1983" s="49"/>
      <c r="AK1983" s="48" t="str" cm="1">
        <f t="array" ref="AK1983">IFERROR(_xlfn.IFS(
AM1983="MPR ISSUE","PDH",
AM1983="BSS Hardware Issue","BSS",
AM1983="Sites strategiques, MLL, Pylone, etc.","ENVTECH",
AM1983="AKTIVCO DEFAUT GE &amp; POWER Cabinet","AKTIVCO",
AM1983="AKTIVCO Coupure ENEO &amp; Baisse de tension","AKTIVCO GRID ONLY",
AM1983="Coupure ENEO &amp; Baisse de tension","IHS GRID ONLY",
AM1983="Defaut GE &amp; POWER Cabinet","IHS",
AM1983="Sharing","Partners",
AM1983="Sites strategiques &amp; DataCenter","SST &amp; DC",
AM1983="Exclu","Exclu",
AM1983="SAT","SAT",
AM1983="SPARE-ISSUE","SPARE-ISSUE",
AM1983="Fiber CAmtel","TRANS_FO_CAMTEL",
AM1983="Fiber AOF","Fiber AOF",
AM1983="Projet OCM (HUAWEI)","TRAVAUX-HUAWEI",
AM1983="Projet OCM (NOKIA)","TRAVAUX-NOKIA",
AM1983="ACCESS-ISSUE","ACCESS-ISSUE",
AM1983="Projet OCM (ZTE, NOKIA, autres projets)","TRAVAUX OCM",
AM1983="No root CAuse","No root cause",
AM1983="ODU HS","PDH",
AM1983="IP &amp; VLAN","PDH",
AM1983="Warehouse HUAWEI","SPARE-ISSUE",
AM1983="SPARE-HS","SPARE-ISSUE",
AM1983="Power Telco","BSS",AM1983="no impacts","no impacts"
),"")</f>
        <v>no impacts</v>
      </c>
      <c r="AL1983" s="48" t="str" cm="1">
        <f t="array" ref="AL1983">IFERROR(_xlfn.IFS(
AM1983="MPR ISSUE","TX ISSUE",
AM1983="BSS Hardware Issue","RAN ISSUE",
AM1983="Sites strategiques, MLL, Pylone, etc.","ENVTECH",
AM1983="AKTIVCO DEFAUT GE &amp; POWER Cabinet","POWER ISSUE",
AM1983="AKTIVCO Coupure ENEO &amp; Baisse de tension","POWER ISSUE",
AM1983="Coupure ENEO &amp; Baisse de tension","POWER ISSUE",
AM1983="Defaut GE &amp; POWER Cabinet","POWER ISSUE",
AM1983="Sharing","POWER ISSUE",
AM1983="Sites strategiques &amp; DataCenter","POWER ISSUE",
AM1983="Exclu","Exclu",
AM1983="SAT","TX ISSUE",
AM1983="SPARE-ISSUE","SPARE-ISSUE",
AM1983="Fiber CAmtel","TX ISSUE",
AM1983="Fiber AOF","TX ISSUE",
AM1983="Projet OCM (HUAWEI)","TRAVAUX-HUAWEI",
AM1983="Projet OCM (NOKIA)","TRAVAUX -NOKIA",
AM1983="ACCESS-ISSUE","ACCESS-ISSUE",
AM1983="Projet OCM (ZTE, NOKIA, autres projets)","TRAVAUX OCM",
AM1983="No root CAuse","No root cause",
AM1983="ODU HS","TX ISSUE",
AM1983="IP &amp; VLAN","TX ISSUE",
AM1983="Warehouse HUAWEI","SPARE-ISSUE",
AM1983="SPARE-HS","SPARE-ISSUE",
AM1983="Power Telco","RAN ISSUE",AM1983="no impacts","no impacts"
),"")</f>
        <v>no impacts</v>
      </c>
      <c r="AM1983" s="67" t="s">
        <v>5605</v>
      </c>
      <c r="AN1983" s="48" t="str" cm="1">
        <f t="array" ref="AN1983">IFERROR(_xlfn.IFS(
AM1983="MPR ISSUE","ACTIVE",
AM1983="BSS Hardware Issue","ACTIVE",
AM1983="Sites strategiques, MLL, Pylone, etc.","PASSIVE",
AM1983="AKTIVCO DEFAUT GE &amp; POWER Cabinet","PASSIVE",
AM1983="AKTIVCO Coupure ENEO &amp; Baisse de tension","PASSIVE",
AM1983="Coupure ENEO &amp; Baisse de tension","PASSIVE",
AM1983="Defaut GE &amp; POWER Cabinet","PASSIVE",
AM1983="Sharing","PASSIVE",
AM1983="Sites strategiques &amp; DataCenter","PASSIVE",
AM1983="Exclu","Exclu",
AM1983="SAT","ACTIVE",
AM1983="SPARE-ISSUE","SPARE-ISSUE",
AM1983="Fiber CAmtel","ACTIVE",
AM1983="Fiber AOF","ACTIVE",
AM1983="Projet OCM (HUAWEI)","PLANNED WORKS",
AM1983="Projet OCM (NOKIA)","PLANNED WORKS",
AM1983="ACCESS-ISSUE","ACCESS-ISSUE",
AM1983="Projet OCM (ZTE, NOKIA, autres projets)","PLANNED WORKS",
AM1983="No root CAuse","No root cause",
AM1983="ODU HS","ACTIVE",
AM1983="IP &amp; VLAN","ACTIVE",
AM1983="Warehouse HUAWEI","SPARE-ISSUE",
AM1983="SPARE-HS","SPARE-ISSUE",
AM1983="Power Telco","ACTIVE", AM1983="no impacts","no impacts"
),"")</f>
        <v>no impacts</v>
      </c>
      <c r="AO1983" s="93" t="s">
        <v>5537</v>
      </c>
      <c r="AP1983" s="101" t="str">
        <f t="shared" si="54"/>
        <v>NRO_076</v>
      </c>
      <c r="AR1983" s="17" t="s">
        <v>5537</v>
      </c>
      <c r="AS1983" s="7" t="s">
        <v>5537</v>
      </c>
      <c r="AT1983" s="6"/>
      <c r="AU1983" s="7"/>
      <c r="AV1983" s="3" t="s">
        <v>5537</v>
      </c>
      <c r="AW1983" s="18" t="s">
        <v>5537</v>
      </c>
      <c r="AX1983" s="18" t="s">
        <v>5537</v>
      </c>
      <c r="AY1983" s="18" t="s">
        <v>5537</v>
      </c>
      <c r="AZ1983" s="18" t="s">
        <v>5537</v>
      </c>
      <c r="BA1983" s="18" t="s">
        <v>5537</v>
      </c>
      <c r="BB1983" s="18" t="s">
        <v>5537</v>
      </c>
      <c r="BC1983" s="18" t="s">
        <v>5537</v>
      </c>
      <c r="BD1983" s="18" t="s">
        <v>5537</v>
      </c>
      <c r="BE1983" s="18" t="s">
        <v>5537</v>
      </c>
      <c r="BF1983" s="18" t="s">
        <v>5537</v>
      </c>
      <c r="BG1983" s="18" t="s">
        <v>5537</v>
      </c>
      <c r="BH1983" s="18" t="s">
        <v>5537</v>
      </c>
      <c r="BI1983" s="9" t="s">
        <v>5537</v>
      </c>
      <c r="BJ1983" s="14"/>
      <c r="BK1983" s="14" t="s">
        <v>5537</v>
      </c>
      <c r="BL1983" s="14" t="str">
        <f>_xlfn.XLOOKUP(B1983,'[4]cell downs 18042026 17h'!$B:$B,'[4]cell downs 18042026 17h'!$B:$B,"")</f>
        <v/>
      </c>
      <c r="BM1983" s="14" t="str">
        <f>_xlfn.XLOOKUP(B1983,'[5]Cells Huawei 19042026 15h'!$B:$B,'[5]Cells Huawei 19042026 15h'!$B:$B,"")</f>
        <v/>
      </c>
      <c r="BN1983" s="9" t="str">
        <f>_xlfn.XLOOKUP(B1983,'[6]cells down 19042026 9H40'!$B:$B,'[6]cells down 19042026 9H40'!$B:$B,"")</f>
        <v/>
      </c>
      <c r="BO1983" s="9" t="s">
        <v>5290</v>
      </c>
      <c r="BP1983" s="9" t="s">
        <v>5537</v>
      </c>
      <c r="BQ1983" s="115"/>
    </row>
    <row r="1984" spans="1:69" s="9" customFormat="1" x14ac:dyDescent="0.3">
      <c r="A1984" s="1" t="s">
        <v>5291</v>
      </c>
      <c r="B1984" s="8" t="s">
        <v>5292</v>
      </c>
      <c r="C1984" s="3" t="str">
        <f>_xlfn.XLOOKUP(B1984,'[1]daily break down'!$D:$D,'[1]daily break down'!$E:$E,"")</f>
        <v>NORD-OUEST</v>
      </c>
      <c r="D1984" s="1" t="s">
        <v>11</v>
      </c>
      <c r="E1984" s="1" t="s">
        <v>96</v>
      </c>
      <c r="F1984" s="3" t="s">
        <v>51</v>
      </c>
      <c r="G1984" s="1" t="s">
        <v>5291</v>
      </c>
      <c r="H1984" s="33" t="str">
        <f>_xlfn.XLOOKUP(B1984,[2]CALCULATION!$B:$B,[2]CALCULATION!$H:$H,"")</f>
        <v>NOKIA</v>
      </c>
      <c r="I1984" s="28">
        <v>0</v>
      </c>
      <c r="J1984" s="28">
        <v>0</v>
      </c>
      <c r="K1984" s="28">
        <v>0</v>
      </c>
      <c r="L1984" s="28">
        <v>0</v>
      </c>
      <c r="M1984" s="28">
        <v>0</v>
      </c>
      <c r="N1984" s="28">
        <v>0</v>
      </c>
      <c r="O1984" s="28">
        <v>0</v>
      </c>
      <c r="P1984" s="28">
        <v>0</v>
      </c>
      <c r="Q1984" s="28">
        <v>0</v>
      </c>
      <c r="R1984" s="28">
        <v>0</v>
      </c>
      <c r="S1984" s="94">
        <v>0</v>
      </c>
      <c r="T1984" s="94">
        <f>_xlfn.XLOOKUP(B1984,'[3]Nur des jours'!$B:$B,'[3]Nur des jours'!$U:$U,"")</f>
        <v>0</v>
      </c>
      <c r="U1984" s="94">
        <v>0</v>
      </c>
      <c r="V1984" s="94">
        <v>0</v>
      </c>
      <c r="W1984" s="94">
        <v>0</v>
      </c>
      <c r="X1984" s="94">
        <v>0</v>
      </c>
      <c r="Y1984" s="94">
        <v>0</v>
      </c>
      <c r="Z1984" s="94">
        <v>0</v>
      </c>
      <c r="AA1984" s="94">
        <v>0</v>
      </c>
      <c r="AB1984" s="94">
        <v>0</v>
      </c>
      <c r="AC1984" s="94">
        <f>_xlfn.XLOOKUP(B1984,'[3]Nur des jours'!$B:$B,'[3]Nur des jours'!$N:$N,"")</f>
        <v>0</v>
      </c>
      <c r="AD1984" s="94">
        <v>0</v>
      </c>
      <c r="AE1984" s="94">
        <v>0</v>
      </c>
      <c r="AF1984" s="94">
        <v>0</v>
      </c>
      <c r="AG1984" s="94">
        <v>0</v>
      </c>
      <c r="AH1984" s="94">
        <v>0</v>
      </c>
      <c r="AI1984" s="49" t="s">
        <v>6659</v>
      </c>
      <c r="AJ1984" s="49"/>
      <c r="AK1984" s="48" t="str" cm="1">
        <f t="array" ref="AK1984">IFERROR(_xlfn.IFS(
AM1984="MPR ISSUE","PDH",
AM1984="BSS Hardware Issue","BSS",
AM1984="Sites strategiques, MLL, Pylone, etc.","ENVTECH",
AM1984="AKTIVCO DEFAUT GE &amp; POWER Cabinet","AKTIVCO",
AM1984="AKTIVCO Coupure ENEO &amp; Baisse de tension","AKTIVCO GRID ONLY",
AM1984="Coupure ENEO &amp; Baisse de tension","IHS GRID ONLY",
AM1984="Defaut GE &amp; POWER Cabinet","IHS",
AM1984="Sharing","Partners",
AM1984="Sites strategiques &amp; DataCenter","SST &amp; DC",
AM1984="Exclu","Exclu",
AM1984="SAT","SAT",
AM1984="SPARE-ISSUE","SPARE-ISSUE",
AM1984="Fiber CAmtel","TRANS_FO_CAMTEL",
AM1984="Fiber AOF","Fiber AOF",
AM1984="Projet OCM (HUAWEI)","TRAVAUX-HUAWEI",
AM1984="Projet OCM (NOKIA)","TRAVAUX-NOKIA",
AM1984="ACCESS-ISSUE","ACCESS-ISSUE",
AM1984="Projet OCM (ZTE, NOKIA, autres projets)","TRAVAUX OCM",
AM1984="No root CAuse","No root cause",
AM1984="ODU HS","PDH",
AM1984="IP &amp; VLAN","PDH",
AM1984="Warehouse HUAWEI","SPARE-ISSUE",
AM1984="SPARE-HS","SPARE-ISSUE",
AM1984="Power Telco","BSS",AM1984="no impacts","no impacts"
),"")</f>
        <v>no impacts</v>
      </c>
      <c r="AL1984" s="48" t="str" cm="1">
        <f t="array" ref="AL1984">IFERROR(_xlfn.IFS(
AM1984="MPR ISSUE","TX ISSUE",
AM1984="BSS Hardware Issue","RAN ISSUE",
AM1984="Sites strategiques, MLL, Pylone, etc.","ENVTECH",
AM1984="AKTIVCO DEFAUT GE &amp; POWER Cabinet","POWER ISSUE",
AM1984="AKTIVCO Coupure ENEO &amp; Baisse de tension","POWER ISSUE",
AM1984="Coupure ENEO &amp; Baisse de tension","POWER ISSUE",
AM1984="Defaut GE &amp; POWER Cabinet","POWER ISSUE",
AM1984="Sharing","POWER ISSUE",
AM1984="Sites strategiques &amp; DataCenter","POWER ISSUE",
AM1984="Exclu","Exclu",
AM1984="SAT","TX ISSUE",
AM1984="SPARE-ISSUE","SPARE-ISSUE",
AM1984="Fiber CAmtel","TX ISSUE",
AM1984="Fiber AOF","TX ISSUE",
AM1984="Projet OCM (HUAWEI)","TRAVAUX-HUAWEI",
AM1984="Projet OCM (NOKIA)","TRAVAUX -NOKIA",
AM1984="ACCESS-ISSUE","ACCESS-ISSUE",
AM1984="Projet OCM (ZTE, NOKIA, autres projets)","TRAVAUX OCM",
AM1984="No root CAuse","No root cause",
AM1984="ODU HS","TX ISSUE",
AM1984="IP &amp; VLAN","TX ISSUE",
AM1984="Warehouse HUAWEI","SPARE-ISSUE",
AM1984="SPARE-HS","SPARE-ISSUE",
AM1984="Power Telco","RAN ISSUE",AM1984="no impacts","no impacts"
),"")</f>
        <v>no impacts</v>
      </c>
      <c r="AM1984" s="67" t="s">
        <v>5605</v>
      </c>
      <c r="AN1984" s="48" t="str" cm="1">
        <f t="array" ref="AN1984">IFERROR(_xlfn.IFS(
AM1984="MPR ISSUE","ACTIVE",
AM1984="BSS Hardware Issue","ACTIVE",
AM1984="Sites strategiques, MLL, Pylone, etc.","PASSIVE",
AM1984="AKTIVCO DEFAUT GE &amp; POWER Cabinet","PASSIVE",
AM1984="AKTIVCO Coupure ENEO &amp; Baisse de tension","PASSIVE",
AM1984="Coupure ENEO &amp; Baisse de tension","PASSIVE",
AM1984="Defaut GE &amp; POWER Cabinet","PASSIVE",
AM1984="Sharing","PASSIVE",
AM1984="Sites strategiques &amp; DataCenter","PASSIVE",
AM1984="Exclu","Exclu",
AM1984="SAT","ACTIVE",
AM1984="SPARE-ISSUE","SPARE-ISSUE",
AM1984="Fiber CAmtel","ACTIVE",
AM1984="Fiber AOF","ACTIVE",
AM1984="Projet OCM (HUAWEI)","PLANNED WORKS",
AM1984="Projet OCM (NOKIA)","PLANNED WORKS",
AM1984="ACCESS-ISSUE","ACCESS-ISSUE",
AM1984="Projet OCM (ZTE, NOKIA, autres projets)","PLANNED WORKS",
AM1984="No root CAuse","No root cause",
AM1984="ODU HS","ACTIVE",
AM1984="IP &amp; VLAN","ACTIVE",
AM1984="Warehouse HUAWEI","SPARE-ISSUE",
AM1984="SPARE-HS","SPARE-ISSUE",
AM1984="Power Telco","ACTIVE", AM1984="no impacts","no impacts"
),"")</f>
        <v>no impacts</v>
      </c>
      <c r="AO1984" s="93" t="s">
        <v>5537</v>
      </c>
      <c r="AP1984" s="101" t="str">
        <f t="shared" si="54"/>
        <v>NRO_071</v>
      </c>
      <c r="AR1984" s="17" t="s">
        <v>5537</v>
      </c>
      <c r="AS1984" s="7" t="s">
        <v>5537</v>
      </c>
      <c r="AT1984" s="6"/>
      <c r="AU1984" s="7"/>
      <c r="AV1984" s="3" t="s">
        <v>5537</v>
      </c>
      <c r="AW1984" s="18" t="s">
        <v>5537</v>
      </c>
      <c r="AX1984" s="18" t="s">
        <v>5537</v>
      </c>
      <c r="AY1984" s="18" t="s">
        <v>5537</v>
      </c>
      <c r="AZ1984" s="18" t="s">
        <v>5537</v>
      </c>
      <c r="BA1984" s="18" t="s">
        <v>5537</v>
      </c>
      <c r="BB1984" s="18" t="s">
        <v>5537</v>
      </c>
      <c r="BC1984" s="18" t="s">
        <v>5537</v>
      </c>
      <c r="BD1984" s="18" t="s">
        <v>5537</v>
      </c>
      <c r="BE1984" s="18" t="s">
        <v>5537</v>
      </c>
      <c r="BF1984" s="18" t="s">
        <v>5537</v>
      </c>
      <c r="BG1984" s="18" t="s">
        <v>5537</v>
      </c>
      <c r="BH1984" s="18" t="s">
        <v>5537</v>
      </c>
      <c r="BI1984" s="9" t="s">
        <v>5537</v>
      </c>
      <c r="BJ1984" s="14"/>
      <c r="BK1984" s="14" t="s">
        <v>5537</v>
      </c>
      <c r="BL1984" s="14" t="str">
        <f>_xlfn.XLOOKUP(B1984,'[4]cell downs 18042026 17h'!$B:$B,'[4]cell downs 18042026 17h'!$B:$B,"")</f>
        <v/>
      </c>
      <c r="BM1984" s="14" t="str">
        <f>_xlfn.XLOOKUP(B1984,'[5]Cells Huawei 19042026 15h'!$B:$B,'[5]Cells Huawei 19042026 15h'!$B:$B,"")</f>
        <v/>
      </c>
      <c r="BN1984" s="9" t="str">
        <f>_xlfn.XLOOKUP(B1984,'[6]cells down 19042026 9H40'!$B:$B,'[6]cells down 19042026 9H40'!$B:$B,"")</f>
        <v/>
      </c>
      <c r="BO1984" s="9" t="s">
        <v>5292</v>
      </c>
      <c r="BP1984" s="9" t="s">
        <v>5537</v>
      </c>
      <c r="BQ1984" s="115"/>
    </row>
    <row r="1985" spans="1:69" s="9" customFormat="1" x14ac:dyDescent="0.3">
      <c r="A1985" s="1" t="s">
        <v>5296</v>
      </c>
      <c r="B1985" s="8" t="s">
        <v>5297</v>
      </c>
      <c r="C1985" s="3" t="str">
        <f>_xlfn.XLOOKUP(B1985,'[1]daily break down'!$D:$D,'[1]daily break down'!$E:$E,"")</f>
        <v>SUD-OUEST</v>
      </c>
      <c r="D1985" s="1" t="s">
        <v>11</v>
      </c>
      <c r="E1985" s="1" t="s">
        <v>1160</v>
      </c>
      <c r="F1985" s="3" t="s">
        <v>13</v>
      </c>
      <c r="G1985" s="1" t="s">
        <v>5298</v>
      </c>
      <c r="H1985" s="33" t="str">
        <f>_xlfn.XLOOKUP(B1985,[2]CALCULATION!$B:$B,[2]CALCULATION!$H:$H,"")</f>
        <v>NOKIA</v>
      </c>
      <c r="I1985" s="28">
        <v>0</v>
      </c>
      <c r="J1985" s="28">
        <v>0</v>
      </c>
      <c r="K1985" s="28">
        <v>0</v>
      </c>
      <c r="L1985" s="28">
        <v>0</v>
      </c>
      <c r="M1985" s="28">
        <v>0</v>
      </c>
      <c r="N1985" s="28">
        <v>0</v>
      </c>
      <c r="O1985" s="28">
        <v>0</v>
      </c>
      <c r="P1985" s="28">
        <v>0</v>
      </c>
      <c r="Q1985" s="28">
        <v>0</v>
      </c>
      <c r="R1985" s="28">
        <v>0</v>
      </c>
      <c r="S1985" s="94">
        <v>0</v>
      </c>
      <c r="T1985" s="94">
        <f>_xlfn.XLOOKUP(B1985,'[3]Nur des jours'!$B:$B,'[3]Nur des jours'!$U:$U,"")</f>
        <v>0</v>
      </c>
      <c r="U1985" s="94">
        <v>0</v>
      </c>
      <c r="V1985" s="94">
        <v>0</v>
      </c>
      <c r="W1985" s="94">
        <v>0</v>
      </c>
      <c r="X1985" s="94">
        <v>0</v>
      </c>
      <c r="Y1985" s="94">
        <v>0</v>
      </c>
      <c r="Z1985" s="94">
        <v>0</v>
      </c>
      <c r="AA1985" s="94">
        <v>0</v>
      </c>
      <c r="AB1985" s="94">
        <v>0</v>
      </c>
      <c r="AC1985" s="94">
        <f>_xlfn.XLOOKUP(B1985,'[3]Nur des jours'!$B:$B,'[3]Nur des jours'!$N:$N,"")</f>
        <v>0</v>
      </c>
      <c r="AD1985" s="94">
        <v>0</v>
      </c>
      <c r="AE1985" s="94">
        <v>0</v>
      </c>
      <c r="AF1985" s="94">
        <v>0</v>
      </c>
      <c r="AG1985" s="94">
        <v>0</v>
      </c>
      <c r="AH1985" s="94">
        <v>0</v>
      </c>
      <c r="AI1985" s="49" t="s">
        <v>6659</v>
      </c>
      <c r="AJ1985" s="49"/>
      <c r="AK1985" s="48" t="str" cm="1">
        <f t="array" ref="AK1985">IFERROR(_xlfn.IFS(
AM1985="MPR ISSUE","PDH",
AM1985="BSS Hardware Issue","BSS",
AM1985="Sites strategiques, MLL, Pylone, etc.","ENVTECH",
AM1985="AKTIVCO DEFAUT GE &amp; POWER Cabinet","AKTIVCO",
AM1985="AKTIVCO Coupure ENEO &amp; Baisse de tension","AKTIVCO GRID ONLY",
AM1985="Coupure ENEO &amp; Baisse de tension","IHS GRID ONLY",
AM1985="Defaut GE &amp; POWER Cabinet","IHS",
AM1985="Sharing","Partners",
AM1985="Sites strategiques &amp; DataCenter","SST &amp; DC",
AM1985="Exclu","Exclu",
AM1985="SAT","SAT",
AM1985="SPARE-ISSUE","SPARE-ISSUE",
AM1985="Fiber CAmtel","TRANS_FO_CAMTEL",
AM1985="Fiber AOF","Fiber AOF",
AM1985="Projet OCM (HUAWEI)","TRAVAUX-HUAWEI",
AM1985="Projet OCM (NOKIA)","TRAVAUX-NOKIA",
AM1985="ACCESS-ISSUE","ACCESS-ISSUE",
AM1985="Projet OCM (ZTE, NOKIA, autres projets)","TRAVAUX OCM",
AM1985="No root CAuse","No root cause",
AM1985="ODU HS","PDH",
AM1985="IP &amp; VLAN","PDH",
AM1985="Warehouse HUAWEI","SPARE-ISSUE",
AM1985="SPARE-HS","SPARE-ISSUE",
AM1985="Power Telco","BSS",AM1985="no impacts","no impacts"
),"")</f>
        <v>no impacts</v>
      </c>
      <c r="AL1985" s="48" t="str" cm="1">
        <f t="array" ref="AL1985">IFERROR(_xlfn.IFS(
AM1985="MPR ISSUE","TX ISSUE",
AM1985="BSS Hardware Issue","RAN ISSUE",
AM1985="Sites strategiques, MLL, Pylone, etc.","ENVTECH",
AM1985="AKTIVCO DEFAUT GE &amp; POWER Cabinet","POWER ISSUE",
AM1985="AKTIVCO Coupure ENEO &amp; Baisse de tension","POWER ISSUE",
AM1985="Coupure ENEO &amp; Baisse de tension","POWER ISSUE",
AM1985="Defaut GE &amp; POWER Cabinet","POWER ISSUE",
AM1985="Sharing","POWER ISSUE",
AM1985="Sites strategiques &amp; DataCenter","POWER ISSUE",
AM1985="Exclu","Exclu",
AM1985="SAT","TX ISSUE",
AM1985="SPARE-ISSUE","SPARE-ISSUE",
AM1985="Fiber CAmtel","TX ISSUE",
AM1985="Fiber AOF","TX ISSUE",
AM1985="Projet OCM (HUAWEI)","TRAVAUX-HUAWEI",
AM1985="Projet OCM (NOKIA)","TRAVAUX -NOKIA",
AM1985="ACCESS-ISSUE","ACCESS-ISSUE",
AM1985="Projet OCM (ZTE, NOKIA, autres projets)","TRAVAUX OCM",
AM1985="No root CAuse","No root cause",
AM1985="ODU HS","TX ISSUE",
AM1985="IP &amp; VLAN","TX ISSUE",
AM1985="Warehouse HUAWEI","SPARE-ISSUE",
AM1985="SPARE-HS","SPARE-ISSUE",
AM1985="Power Telco","RAN ISSUE",AM1985="no impacts","no impacts"
),"")</f>
        <v>no impacts</v>
      </c>
      <c r="AM1985" s="67" t="s">
        <v>5605</v>
      </c>
      <c r="AN1985" s="48" t="str" cm="1">
        <f t="array" ref="AN1985">IFERROR(_xlfn.IFS(
AM1985="MPR ISSUE","ACTIVE",
AM1985="BSS Hardware Issue","ACTIVE",
AM1985="Sites strategiques, MLL, Pylone, etc.","PASSIVE",
AM1985="AKTIVCO DEFAUT GE &amp; POWER Cabinet","PASSIVE",
AM1985="AKTIVCO Coupure ENEO &amp; Baisse de tension","PASSIVE",
AM1985="Coupure ENEO &amp; Baisse de tension","PASSIVE",
AM1985="Defaut GE &amp; POWER Cabinet","PASSIVE",
AM1985="Sharing","PASSIVE",
AM1985="Sites strategiques &amp; DataCenter","PASSIVE",
AM1985="Exclu","Exclu",
AM1985="SAT","ACTIVE",
AM1985="SPARE-ISSUE","SPARE-ISSUE",
AM1985="Fiber CAmtel","ACTIVE",
AM1985="Fiber AOF","ACTIVE",
AM1985="Projet OCM (HUAWEI)","PLANNED WORKS",
AM1985="Projet OCM (NOKIA)","PLANNED WORKS",
AM1985="ACCESS-ISSUE","ACCESS-ISSUE",
AM1985="Projet OCM (ZTE, NOKIA, autres projets)","PLANNED WORKS",
AM1985="No root CAuse","No root cause",
AM1985="ODU HS","ACTIVE",
AM1985="IP &amp; VLAN","ACTIVE",
AM1985="Warehouse HUAWEI","SPARE-ISSUE",
AM1985="SPARE-HS","SPARE-ISSUE",
AM1985="Power Telco","ACTIVE", AM1985="no impacts","no impacts"
),"")</f>
        <v>no impacts</v>
      </c>
      <c r="AO1985" s="93" t="s">
        <v>5537</v>
      </c>
      <c r="AP1985" s="101" t="str">
        <f t="shared" si="54"/>
        <v>SUO_153</v>
      </c>
      <c r="AR1985" s="17" t="s">
        <v>5537</v>
      </c>
      <c r="AS1985" s="7" t="s">
        <v>5537</v>
      </c>
      <c r="AT1985" s="6"/>
      <c r="AU1985" s="7"/>
      <c r="AV1985" s="3" t="s">
        <v>5537</v>
      </c>
      <c r="AW1985" s="18" t="s">
        <v>5537</v>
      </c>
      <c r="AX1985" s="18" t="s">
        <v>5537</v>
      </c>
      <c r="AY1985" s="18" t="s">
        <v>5537</v>
      </c>
      <c r="AZ1985" s="18" t="s">
        <v>5537</v>
      </c>
      <c r="BA1985" s="18" t="s">
        <v>5537</v>
      </c>
      <c r="BB1985" s="18" t="s">
        <v>5537</v>
      </c>
      <c r="BC1985" s="18" t="s">
        <v>5537</v>
      </c>
      <c r="BD1985" s="18" t="s">
        <v>5537</v>
      </c>
      <c r="BE1985" s="18" t="s">
        <v>5537</v>
      </c>
      <c r="BF1985" s="18" t="s">
        <v>5537</v>
      </c>
      <c r="BG1985" s="18" t="s">
        <v>5537</v>
      </c>
      <c r="BH1985" s="18" t="s">
        <v>5537</v>
      </c>
      <c r="BI1985" s="9" t="s">
        <v>5537</v>
      </c>
      <c r="BJ1985" s="14"/>
      <c r="BK1985" s="14" t="s">
        <v>5537</v>
      </c>
      <c r="BL1985" s="14" t="str">
        <f>_xlfn.XLOOKUP(B1985,'[4]cell downs 18042026 17h'!$B:$B,'[4]cell downs 18042026 17h'!$B:$B,"")</f>
        <v/>
      </c>
      <c r="BM1985" s="14" t="str">
        <f>_xlfn.XLOOKUP(B1985,'[5]Cells Huawei 19042026 15h'!$B:$B,'[5]Cells Huawei 19042026 15h'!$B:$B,"")</f>
        <v/>
      </c>
      <c r="BN1985" s="9" t="str">
        <f>_xlfn.XLOOKUP(B1985,'[6]cells down 19042026 9H40'!$B:$B,'[6]cells down 19042026 9H40'!$B:$B,"")</f>
        <v/>
      </c>
      <c r="BO1985" s="9" t="s">
        <v>5297</v>
      </c>
      <c r="BP1985" s="9" t="s">
        <v>12</v>
      </c>
      <c r="BQ1985" s="115"/>
    </row>
    <row r="1986" spans="1:69" s="9" customFormat="1" x14ac:dyDescent="0.3">
      <c r="A1986" s="2" t="s">
        <v>5299</v>
      </c>
      <c r="B1986" s="8" t="s">
        <v>5300</v>
      </c>
      <c r="C1986" s="3" t="str">
        <f>_xlfn.XLOOKUP(B1986,'[1]daily break down'!$D:$D,'[1]daily break down'!$E:$E,"")</f>
        <v>NORD-OUEST</v>
      </c>
      <c r="D1986" s="1" t="s">
        <v>11</v>
      </c>
      <c r="E1986" s="1" t="s">
        <v>1160</v>
      </c>
      <c r="F1986" s="3" t="s">
        <v>51</v>
      </c>
      <c r="G1986" s="1" t="s">
        <v>5299</v>
      </c>
      <c r="H1986" s="33" t="str">
        <f>_xlfn.XLOOKUP(B1986,[2]CALCULATION!$B:$B,[2]CALCULATION!$H:$H,"")</f>
        <v>NOKIA</v>
      </c>
      <c r="I1986" s="28">
        <v>0</v>
      </c>
      <c r="J1986" s="28">
        <v>0</v>
      </c>
      <c r="K1986" s="28">
        <v>0</v>
      </c>
      <c r="L1986" s="28">
        <v>0</v>
      </c>
      <c r="M1986" s="28">
        <v>0</v>
      </c>
      <c r="N1986" s="28">
        <v>0</v>
      </c>
      <c r="O1986" s="28">
        <v>0</v>
      </c>
      <c r="P1986" s="28">
        <v>0</v>
      </c>
      <c r="Q1986" s="28">
        <v>0</v>
      </c>
      <c r="R1986" s="28">
        <v>0</v>
      </c>
      <c r="S1986" s="94">
        <v>0</v>
      </c>
      <c r="T1986" s="94">
        <f>_xlfn.XLOOKUP(B1986,'[3]Nur des jours'!$B:$B,'[3]Nur des jours'!$U:$U,"")</f>
        <v>0</v>
      </c>
      <c r="U1986" s="94">
        <v>0</v>
      </c>
      <c r="V1986" s="94">
        <v>0</v>
      </c>
      <c r="W1986" s="94">
        <v>0</v>
      </c>
      <c r="X1986" s="94">
        <v>0</v>
      </c>
      <c r="Y1986" s="94">
        <v>0</v>
      </c>
      <c r="Z1986" s="94">
        <v>0</v>
      </c>
      <c r="AA1986" s="94">
        <v>0</v>
      </c>
      <c r="AB1986" s="94">
        <v>0</v>
      </c>
      <c r="AC1986" s="94">
        <f>_xlfn.XLOOKUP(B1986,'[3]Nur des jours'!$B:$B,'[3]Nur des jours'!$N:$N,"")</f>
        <v>0</v>
      </c>
      <c r="AD1986" s="94">
        <v>0</v>
      </c>
      <c r="AE1986" s="94">
        <v>0</v>
      </c>
      <c r="AF1986" s="94">
        <v>0</v>
      </c>
      <c r="AG1986" s="94">
        <v>0</v>
      </c>
      <c r="AH1986" s="94">
        <v>0</v>
      </c>
      <c r="AI1986" s="49" t="s">
        <v>6659</v>
      </c>
      <c r="AJ1986" s="49"/>
      <c r="AK1986" s="48" t="str" cm="1">
        <f t="array" ref="AK1986">IFERROR(_xlfn.IFS(
AM1986="MPR ISSUE","PDH",
AM1986="BSS Hardware Issue","BSS",
AM1986="Sites strategiques, MLL, Pylone, etc.","ENVTECH",
AM1986="AKTIVCO DEFAUT GE &amp; POWER Cabinet","AKTIVCO",
AM1986="AKTIVCO Coupure ENEO &amp; Baisse de tension","AKTIVCO GRID ONLY",
AM1986="Coupure ENEO &amp; Baisse de tension","IHS GRID ONLY",
AM1986="Defaut GE &amp; POWER Cabinet","IHS",
AM1986="Sharing","Partners",
AM1986="Sites strategiques &amp; DataCenter","SST &amp; DC",
AM1986="Exclu","Exclu",
AM1986="SAT","SAT",
AM1986="SPARE-ISSUE","SPARE-ISSUE",
AM1986="Fiber CAmtel","TRANS_FO_CAMTEL",
AM1986="Fiber AOF","Fiber AOF",
AM1986="Projet OCM (HUAWEI)","TRAVAUX-HUAWEI",
AM1986="Projet OCM (NOKIA)","TRAVAUX-NOKIA",
AM1986="ACCESS-ISSUE","ACCESS-ISSUE",
AM1986="Projet OCM (ZTE, NOKIA, autres projets)","TRAVAUX OCM",
AM1986="No root CAuse","No root cause",
AM1986="ODU HS","PDH",
AM1986="IP &amp; VLAN","PDH",
AM1986="Warehouse HUAWEI","SPARE-ISSUE",
AM1986="SPARE-HS","SPARE-ISSUE",
AM1986="Power Telco","BSS",AM1986="no impacts","no impacts"
),"")</f>
        <v>no impacts</v>
      </c>
      <c r="AL1986" s="48" t="str" cm="1">
        <f t="array" ref="AL1986">IFERROR(_xlfn.IFS(
AM1986="MPR ISSUE","TX ISSUE",
AM1986="BSS Hardware Issue","RAN ISSUE",
AM1986="Sites strategiques, MLL, Pylone, etc.","ENVTECH",
AM1986="AKTIVCO DEFAUT GE &amp; POWER Cabinet","POWER ISSUE",
AM1986="AKTIVCO Coupure ENEO &amp; Baisse de tension","POWER ISSUE",
AM1986="Coupure ENEO &amp; Baisse de tension","POWER ISSUE",
AM1986="Defaut GE &amp; POWER Cabinet","POWER ISSUE",
AM1986="Sharing","POWER ISSUE",
AM1986="Sites strategiques &amp; DataCenter","POWER ISSUE",
AM1986="Exclu","Exclu",
AM1986="SAT","TX ISSUE",
AM1986="SPARE-ISSUE","SPARE-ISSUE",
AM1986="Fiber CAmtel","TX ISSUE",
AM1986="Fiber AOF","TX ISSUE",
AM1986="Projet OCM (HUAWEI)","TRAVAUX-HUAWEI",
AM1986="Projet OCM (NOKIA)","TRAVAUX -NOKIA",
AM1986="ACCESS-ISSUE","ACCESS-ISSUE",
AM1986="Projet OCM (ZTE, NOKIA, autres projets)","TRAVAUX OCM",
AM1986="No root CAuse","No root cause",
AM1986="ODU HS","TX ISSUE",
AM1986="IP &amp; VLAN","TX ISSUE",
AM1986="Warehouse HUAWEI","SPARE-ISSUE",
AM1986="SPARE-HS","SPARE-ISSUE",
AM1986="Power Telco","RAN ISSUE",AM1986="no impacts","no impacts"
),"")</f>
        <v>no impacts</v>
      </c>
      <c r="AM1986" s="67" t="s">
        <v>5605</v>
      </c>
      <c r="AN1986" s="48" t="str" cm="1">
        <f t="array" ref="AN1986">IFERROR(_xlfn.IFS(
AM1986="MPR ISSUE","ACTIVE",
AM1986="BSS Hardware Issue","ACTIVE",
AM1986="Sites strategiques, MLL, Pylone, etc.","PASSIVE",
AM1986="AKTIVCO DEFAUT GE &amp; POWER Cabinet","PASSIVE",
AM1986="AKTIVCO Coupure ENEO &amp; Baisse de tension","PASSIVE",
AM1986="Coupure ENEO &amp; Baisse de tension","PASSIVE",
AM1986="Defaut GE &amp; POWER Cabinet","PASSIVE",
AM1986="Sharing","PASSIVE",
AM1986="Sites strategiques &amp; DataCenter","PASSIVE",
AM1986="Exclu","Exclu",
AM1986="SAT","ACTIVE",
AM1986="SPARE-ISSUE","SPARE-ISSUE",
AM1986="Fiber CAmtel","ACTIVE",
AM1986="Fiber AOF","ACTIVE",
AM1986="Projet OCM (HUAWEI)","PLANNED WORKS",
AM1986="Projet OCM (NOKIA)","PLANNED WORKS",
AM1986="ACCESS-ISSUE","ACCESS-ISSUE",
AM1986="Projet OCM (ZTE, NOKIA, autres projets)","PLANNED WORKS",
AM1986="No root CAuse","No root cause",
AM1986="ODU HS","ACTIVE",
AM1986="IP &amp; VLAN","ACTIVE",
AM1986="Warehouse HUAWEI","SPARE-ISSUE",
AM1986="SPARE-HS","SPARE-ISSUE",
AM1986="Power Telco","ACTIVE", AM1986="no impacts","no impacts"
),"")</f>
        <v>no impacts</v>
      </c>
      <c r="AO1986" s="93" t="s">
        <v>5537</v>
      </c>
      <c r="AP1986" s="101" t="str">
        <f t="shared" si="54"/>
        <v>NRO_096</v>
      </c>
      <c r="AR1986" s="17" t="s">
        <v>5537</v>
      </c>
      <c r="AS1986" s="7" t="s">
        <v>5537</v>
      </c>
      <c r="AT1986" s="6"/>
      <c r="AU1986" s="7"/>
      <c r="AV1986" s="3" t="s">
        <v>5537</v>
      </c>
      <c r="AW1986" s="18" t="s">
        <v>5537</v>
      </c>
      <c r="AX1986" s="18" t="s">
        <v>5537</v>
      </c>
      <c r="AY1986" s="18" t="s">
        <v>5537</v>
      </c>
      <c r="AZ1986" s="18" t="s">
        <v>5537</v>
      </c>
      <c r="BA1986" s="18" t="s">
        <v>5537</v>
      </c>
      <c r="BB1986" s="18" t="s">
        <v>5537</v>
      </c>
      <c r="BC1986" s="18" t="s">
        <v>5537</v>
      </c>
      <c r="BD1986" s="18" t="s">
        <v>5537</v>
      </c>
      <c r="BE1986" s="18" t="s">
        <v>5537</v>
      </c>
      <c r="BF1986" s="18" t="s">
        <v>5537</v>
      </c>
      <c r="BG1986" s="18" t="s">
        <v>5537</v>
      </c>
      <c r="BH1986" s="18" t="s">
        <v>5537</v>
      </c>
      <c r="BI1986" s="9" t="s">
        <v>5537</v>
      </c>
      <c r="BJ1986" s="14"/>
      <c r="BK1986" s="14" t="s">
        <v>5537</v>
      </c>
      <c r="BL1986" s="14" t="str">
        <f>_xlfn.XLOOKUP(B1986,'[4]cell downs 18042026 17h'!$B:$B,'[4]cell downs 18042026 17h'!$B:$B,"")</f>
        <v/>
      </c>
      <c r="BM1986" s="14" t="str">
        <f>_xlfn.XLOOKUP(B1986,'[5]Cells Huawei 19042026 15h'!$B:$B,'[5]Cells Huawei 19042026 15h'!$B:$B,"")</f>
        <v/>
      </c>
      <c r="BN1986" s="9" t="str">
        <f>_xlfn.XLOOKUP(B1986,'[6]cells down 19042026 9H40'!$B:$B,'[6]cells down 19042026 9H40'!$B:$B,"")</f>
        <v/>
      </c>
      <c r="BO1986" s="9" t="s">
        <v>5300</v>
      </c>
      <c r="BP1986" s="9" t="s">
        <v>12</v>
      </c>
      <c r="BQ1986" s="115"/>
    </row>
    <row r="1987" spans="1:69" s="9" customFormat="1" x14ac:dyDescent="0.3">
      <c r="A1987" s="2" t="s">
        <v>5301</v>
      </c>
      <c r="B1987" s="8" t="s">
        <v>5302</v>
      </c>
      <c r="C1987" s="3" t="str">
        <f>_xlfn.XLOOKUP(B1987,'[1]daily break down'!$D:$D,'[1]daily break down'!$E:$E,"")</f>
        <v>NORD-OUEST</v>
      </c>
      <c r="D1987" s="1"/>
      <c r="E1987" s="1"/>
      <c r="F1987" s="3" t="s">
        <v>51</v>
      </c>
      <c r="G1987" s="1" t="s">
        <v>5291</v>
      </c>
      <c r="H1987" s="33" t="str">
        <f>_xlfn.XLOOKUP(B1987,[2]CALCULATION!$B:$B,[2]CALCULATION!$H:$H,"")</f>
        <v>NOKIA</v>
      </c>
      <c r="I1987" s="28">
        <v>0</v>
      </c>
      <c r="J1987" s="28">
        <v>0</v>
      </c>
      <c r="K1987" s="28">
        <v>0</v>
      </c>
      <c r="L1987" s="28">
        <v>0</v>
      </c>
      <c r="M1987" s="28">
        <v>0</v>
      </c>
      <c r="N1987" s="28">
        <v>0</v>
      </c>
      <c r="O1987" s="28">
        <v>0</v>
      </c>
      <c r="P1987" s="28">
        <v>0</v>
      </c>
      <c r="Q1987" s="28">
        <v>0</v>
      </c>
      <c r="R1987" s="28">
        <v>0</v>
      </c>
      <c r="S1987" s="94">
        <v>0</v>
      </c>
      <c r="T1987" s="94">
        <f>_xlfn.XLOOKUP(B1987,'[3]Nur des jours'!$B:$B,'[3]Nur des jours'!$U:$U,"")</f>
        <v>0</v>
      </c>
      <c r="U1987" s="94">
        <v>0</v>
      </c>
      <c r="V1987" s="94">
        <v>0</v>
      </c>
      <c r="W1987" s="94">
        <v>0</v>
      </c>
      <c r="X1987" s="94">
        <v>0</v>
      </c>
      <c r="Y1987" s="94">
        <v>0</v>
      </c>
      <c r="Z1987" s="94">
        <v>0</v>
      </c>
      <c r="AA1987" s="94">
        <v>0</v>
      </c>
      <c r="AB1987" s="94">
        <v>0</v>
      </c>
      <c r="AC1987" s="94">
        <f>_xlfn.XLOOKUP(B1987,'[3]Nur des jours'!$B:$B,'[3]Nur des jours'!$N:$N,"")</f>
        <v>0</v>
      </c>
      <c r="AD1987" s="94">
        <v>0</v>
      </c>
      <c r="AE1987" s="94">
        <v>0</v>
      </c>
      <c r="AF1987" s="94">
        <v>0</v>
      </c>
      <c r="AG1987" s="94">
        <v>0</v>
      </c>
      <c r="AH1987" s="94">
        <v>0</v>
      </c>
      <c r="AI1987" s="49" t="s">
        <v>6659</v>
      </c>
      <c r="AJ1987" s="49"/>
      <c r="AK1987" s="48" t="str" cm="1">
        <f t="array" ref="AK1987">IFERROR(_xlfn.IFS(
AM1987="MPR ISSUE","PDH",
AM1987="BSS Hardware Issue","BSS",
AM1987="Sites strategiques, MLL, Pylone, etc.","ENVTECH",
AM1987="AKTIVCO DEFAUT GE &amp; POWER Cabinet","AKTIVCO",
AM1987="AKTIVCO Coupure ENEO &amp; Baisse de tension","AKTIVCO GRID ONLY",
AM1987="Coupure ENEO &amp; Baisse de tension","IHS GRID ONLY",
AM1987="Defaut GE &amp; POWER Cabinet","IHS",
AM1987="Sharing","Partners",
AM1987="Sites strategiques &amp; DataCenter","SST &amp; DC",
AM1987="Exclu","Exclu",
AM1987="SAT","SAT",
AM1987="SPARE-ISSUE","SPARE-ISSUE",
AM1987="Fiber CAmtel","TRANS_FO_CAMTEL",
AM1987="Fiber AOF","Fiber AOF",
AM1987="Projet OCM (HUAWEI)","TRAVAUX-HUAWEI",
AM1987="Projet OCM (NOKIA)","TRAVAUX-NOKIA",
AM1987="ACCESS-ISSUE","ACCESS-ISSUE",
AM1987="Projet OCM (ZTE, NOKIA, autres projets)","TRAVAUX OCM",
AM1987="No root CAuse","No root cause",
AM1987="ODU HS","PDH",
AM1987="IP &amp; VLAN","PDH",
AM1987="Warehouse HUAWEI","SPARE-ISSUE",
AM1987="SPARE-HS","SPARE-ISSUE",
AM1987="Power Telco","BSS",AM1987="no impacts","no impacts"
),"")</f>
        <v>no impacts</v>
      </c>
      <c r="AL1987" s="48" t="str" cm="1">
        <f t="array" ref="AL1987">IFERROR(_xlfn.IFS(
AM1987="MPR ISSUE","TX ISSUE",
AM1987="BSS Hardware Issue","RAN ISSUE",
AM1987="Sites strategiques, MLL, Pylone, etc.","ENVTECH",
AM1987="AKTIVCO DEFAUT GE &amp; POWER Cabinet","POWER ISSUE",
AM1987="AKTIVCO Coupure ENEO &amp; Baisse de tension","POWER ISSUE",
AM1987="Coupure ENEO &amp; Baisse de tension","POWER ISSUE",
AM1987="Defaut GE &amp; POWER Cabinet","POWER ISSUE",
AM1987="Sharing","POWER ISSUE",
AM1987="Sites strategiques &amp; DataCenter","POWER ISSUE",
AM1987="Exclu","Exclu",
AM1987="SAT","TX ISSUE",
AM1987="SPARE-ISSUE","SPARE-ISSUE",
AM1987="Fiber CAmtel","TX ISSUE",
AM1987="Fiber AOF","TX ISSUE",
AM1987="Projet OCM (HUAWEI)","TRAVAUX-HUAWEI",
AM1987="Projet OCM (NOKIA)","TRAVAUX -NOKIA",
AM1987="ACCESS-ISSUE","ACCESS-ISSUE",
AM1987="Projet OCM (ZTE, NOKIA, autres projets)","TRAVAUX OCM",
AM1987="No root CAuse","No root cause",
AM1987="ODU HS","TX ISSUE",
AM1987="IP &amp; VLAN","TX ISSUE",
AM1987="Warehouse HUAWEI","SPARE-ISSUE",
AM1987="SPARE-HS","SPARE-ISSUE",
AM1987="Power Telco","RAN ISSUE",AM1987="no impacts","no impacts"
),"")</f>
        <v>no impacts</v>
      </c>
      <c r="AM1987" s="67" t="s">
        <v>5605</v>
      </c>
      <c r="AN1987" s="48" t="str" cm="1">
        <f t="array" ref="AN1987">IFERROR(_xlfn.IFS(
AM1987="MPR ISSUE","ACTIVE",
AM1987="BSS Hardware Issue","ACTIVE",
AM1987="Sites strategiques, MLL, Pylone, etc.","PASSIVE",
AM1987="AKTIVCO DEFAUT GE &amp; POWER Cabinet","PASSIVE",
AM1987="AKTIVCO Coupure ENEO &amp; Baisse de tension","PASSIVE",
AM1987="Coupure ENEO &amp; Baisse de tension","PASSIVE",
AM1987="Defaut GE &amp; POWER Cabinet","PASSIVE",
AM1987="Sharing","PASSIVE",
AM1987="Sites strategiques &amp; DataCenter","PASSIVE",
AM1987="Exclu","Exclu",
AM1987="SAT","ACTIVE",
AM1987="SPARE-ISSUE","SPARE-ISSUE",
AM1987="Fiber CAmtel","ACTIVE",
AM1987="Fiber AOF","ACTIVE",
AM1987="Projet OCM (HUAWEI)","PLANNED WORKS",
AM1987="Projet OCM (NOKIA)","PLANNED WORKS",
AM1987="ACCESS-ISSUE","ACCESS-ISSUE",
AM1987="Projet OCM (ZTE, NOKIA, autres projets)","PLANNED WORKS",
AM1987="No root CAuse","No root cause",
AM1987="ODU HS","ACTIVE",
AM1987="IP &amp; VLAN","ACTIVE",
AM1987="Warehouse HUAWEI","SPARE-ISSUE",
AM1987="SPARE-HS","SPARE-ISSUE",
AM1987="Power Telco","ACTIVE", AM1987="no impacts","no impacts"
),"")</f>
        <v>no impacts</v>
      </c>
      <c r="AO1987" s="93" t="s">
        <v>5537</v>
      </c>
      <c r="AP1987" s="101" t="str">
        <f t="shared" si="54"/>
        <v>NRO_111</v>
      </c>
      <c r="AR1987" s="17" t="s">
        <v>5537</v>
      </c>
      <c r="AS1987" s="7" t="s">
        <v>5537</v>
      </c>
      <c r="AT1987" s="6"/>
      <c r="AU1987" s="7"/>
      <c r="AV1987" s="3" t="s">
        <v>5537</v>
      </c>
      <c r="AW1987" s="18" t="s">
        <v>5537</v>
      </c>
      <c r="AX1987" s="18" t="s">
        <v>5537</v>
      </c>
      <c r="AY1987" s="18" t="s">
        <v>5537</v>
      </c>
      <c r="AZ1987" s="18" t="s">
        <v>5537</v>
      </c>
      <c r="BA1987" s="18" t="s">
        <v>5537</v>
      </c>
      <c r="BB1987" s="18" t="s">
        <v>5537</v>
      </c>
      <c r="BC1987" s="18" t="s">
        <v>5537</v>
      </c>
      <c r="BD1987" s="18" t="s">
        <v>5537</v>
      </c>
      <c r="BE1987" s="18" t="s">
        <v>5537</v>
      </c>
      <c r="BF1987" s="18" t="s">
        <v>5537</v>
      </c>
      <c r="BG1987" s="18" t="s">
        <v>5537</v>
      </c>
      <c r="BH1987" s="18" t="s">
        <v>5537</v>
      </c>
      <c r="BI1987" s="9" t="s">
        <v>5537</v>
      </c>
      <c r="BJ1987" s="14"/>
      <c r="BK1987" s="14" t="s">
        <v>5537</v>
      </c>
      <c r="BL1987" s="14" t="str">
        <f>_xlfn.XLOOKUP(B1987,'[4]cell downs 18042026 17h'!$B:$B,'[4]cell downs 18042026 17h'!$B:$B,"")</f>
        <v/>
      </c>
      <c r="BM1987" s="14" t="str">
        <f>_xlfn.XLOOKUP(B1987,'[5]Cells Huawei 19042026 15h'!$B:$B,'[5]Cells Huawei 19042026 15h'!$B:$B,"")</f>
        <v/>
      </c>
      <c r="BN1987" s="9" t="str">
        <f>_xlfn.XLOOKUP(B1987,'[6]cells down 19042026 9H40'!$B:$B,'[6]cells down 19042026 9H40'!$B:$B,"")</f>
        <v/>
      </c>
      <c r="BO1987" s="9" t="s">
        <v>5537</v>
      </c>
      <c r="BP1987" s="9" t="s">
        <v>5537</v>
      </c>
      <c r="BQ1987" s="115"/>
    </row>
    <row r="1988" spans="1:69" s="9" customFormat="1" x14ac:dyDescent="0.3">
      <c r="A1988" s="1" t="s">
        <v>5303</v>
      </c>
      <c r="B1988" s="8" t="s">
        <v>5304</v>
      </c>
      <c r="C1988" s="3" t="str">
        <f>_xlfn.XLOOKUP(B1988,'[1]daily break down'!$D:$D,'[1]daily break down'!$E:$E,"")</f>
        <v>EXTREME-NORD</v>
      </c>
      <c r="D1988" s="1" t="s">
        <v>21</v>
      </c>
      <c r="E1988" s="1" t="s">
        <v>122</v>
      </c>
      <c r="F1988" s="3" t="s">
        <v>55</v>
      </c>
      <c r="G1988" s="1" t="s">
        <v>5305</v>
      </c>
      <c r="H1988" s="33" t="str">
        <f>_xlfn.XLOOKUP(B1988,[2]CALCULATION!$B:$B,[2]CALCULATION!$H:$H,"")</f>
        <v>NOKIA</v>
      </c>
      <c r="I1988" s="28">
        <v>0</v>
      </c>
      <c r="J1988" s="28">
        <v>0</v>
      </c>
      <c r="K1988" s="28">
        <v>0</v>
      </c>
      <c r="L1988" s="28">
        <v>0</v>
      </c>
      <c r="M1988" s="28">
        <v>0</v>
      </c>
      <c r="N1988" s="28">
        <v>0</v>
      </c>
      <c r="O1988" s="28">
        <v>0</v>
      </c>
      <c r="P1988" s="28">
        <v>0</v>
      </c>
      <c r="Q1988" s="28">
        <v>0</v>
      </c>
      <c r="R1988" s="28">
        <v>0</v>
      </c>
      <c r="S1988" s="94">
        <v>0</v>
      </c>
      <c r="T1988" s="94">
        <f>_xlfn.XLOOKUP(B1988,'[3]Nur des jours'!$B:$B,'[3]Nur des jours'!$U:$U,"")</f>
        <v>0</v>
      </c>
      <c r="U1988" s="94">
        <v>0</v>
      </c>
      <c r="V1988" s="94">
        <v>0</v>
      </c>
      <c r="W1988" s="94">
        <v>0</v>
      </c>
      <c r="X1988" s="94">
        <v>0</v>
      </c>
      <c r="Y1988" s="94">
        <v>0</v>
      </c>
      <c r="Z1988" s="94">
        <v>0</v>
      </c>
      <c r="AA1988" s="94">
        <v>0</v>
      </c>
      <c r="AB1988" s="94">
        <v>0</v>
      </c>
      <c r="AC1988" s="94">
        <f>_xlfn.XLOOKUP(B1988,'[3]Nur des jours'!$B:$B,'[3]Nur des jours'!$N:$N,"")</f>
        <v>0</v>
      </c>
      <c r="AD1988" s="94">
        <v>0</v>
      </c>
      <c r="AE1988" s="94">
        <v>0</v>
      </c>
      <c r="AF1988" s="94">
        <v>0</v>
      </c>
      <c r="AG1988" s="94">
        <v>0</v>
      </c>
      <c r="AH1988" s="94">
        <v>0</v>
      </c>
      <c r="AI1988" s="49" t="s">
        <v>6659</v>
      </c>
      <c r="AJ1988" s="49"/>
      <c r="AK1988" s="48" t="str" cm="1">
        <f t="array" ref="AK1988">IFERROR(_xlfn.IFS(
AM1988="MPR ISSUE","PDH",
AM1988="BSS Hardware Issue","BSS",
AM1988="Sites strategiques, MLL, Pylone, etc.","ENVTECH",
AM1988="AKTIVCO DEFAUT GE &amp; POWER Cabinet","AKTIVCO",
AM1988="AKTIVCO Coupure ENEO &amp; Baisse de tension","AKTIVCO GRID ONLY",
AM1988="Coupure ENEO &amp; Baisse de tension","IHS GRID ONLY",
AM1988="Defaut GE &amp; POWER Cabinet","IHS",
AM1988="Sharing","Partners",
AM1988="Sites strategiques &amp; DataCenter","SST &amp; DC",
AM1988="Exclu","Exclu",
AM1988="SAT","SAT",
AM1988="SPARE-ISSUE","SPARE-ISSUE",
AM1988="Fiber CAmtel","TRANS_FO_CAMTEL",
AM1988="Fiber AOF","Fiber AOF",
AM1988="Projet OCM (HUAWEI)","TRAVAUX-HUAWEI",
AM1988="Projet OCM (NOKIA)","TRAVAUX-NOKIA",
AM1988="ACCESS-ISSUE","ACCESS-ISSUE",
AM1988="Projet OCM (ZTE, NOKIA, autres projets)","TRAVAUX OCM",
AM1988="No root CAuse","No root cause",
AM1988="ODU HS","PDH",
AM1988="IP &amp; VLAN","PDH",
AM1988="Warehouse HUAWEI","SPARE-ISSUE",
AM1988="SPARE-HS","SPARE-ISSUE",
AM1988="Power Telco","BSS",AM1988="no impacts","no impacts"
),"")</f>
        <v>no impacts</v>
      </c>
      <c r="AL1988" s="48" t="str" cm="1">
        <f t="array" ref="AL1988">IFERROR(_xlfn.IFS(
AM1988="MPR ISSUE","TX ISSUE",
AM1988="BSS Hardware Issue","RAN ISSUE",
AM1988="Sites strategiques, MLL, Pylone, etc.","ENVTECH",
AM1988="AKTIVCO DEFAUT GE &amp; POWER Cabinet","POWER ISSUE",
AM1988="AKTIVCO Coupure ENEO &amp; Baisse de tension","POWER ISSUE",
AM1988="Coupure ENEO &amp; Baisse de tension","POWER ISSUE",
AM1988="Defaut GE &amp; POWER Cabinet","POWER ISSUE",
AM1988="Sharing","POWER ISSUE",
AM1988="Sites strategiques &amp; DataCenter","POWER ISSUE",
AM1988="Exclu","Exclu",
AM1988="SAT","TX ISSUE",
AM1988="SPARE-ISSUE","SPARE-ISSUE",
AM1988="Fiber CAmtel","TX ISSUE",
AM1988="Fiber AOF","TX ISSUE",
AM1988="Projet OCM (HUAWEI)","TRAVAUX-HUAWEI",
AM1988="Projet OCM (NOKIA)","TRAVAUX -NOKIA",
AM1988="ACCESS-ISSUE","ACCESS-ISSUE",
AM1988="Projet OCM (ZTE, NOKIA, autres projets)","TRAVAUX OCM",
AM1988="No root CAuse","No root cause",
AM1988="ODU HS","TX ISSUE",
AM1988="IP &amp; VLAN","TX ISSUE",
AM1988="Warehouse HUAWEI","SPARE-ISSUE",
AM1988="SPARE-HS","SPARE-ISSUE",
AM1988="Power Telco","RAN ISSUE",AM1988="no impacts","no impacts"
),"")</f>
        <v>no impacts</v>
      </c>
      <c r="AM1988" s="67" t="s">
        <v>5605</v>
      </c>
      <c r="AN1988" s="48" t="str" cm="1">
        <f t="array" ref="AN1988">IFERROR(_xlfn.IFS(
AM1988="MPR ISSUE","ACTIVE",
AM1988="BSS Hardware Issue","ACTIVE",
AM1988="Sites strategiques, MLL, Pylone, etc.","PASSIVE",
AM1988="AKTIVCO DEFAUT GE &amp; POWER Cabinet","PASSIVE",
AM1988="AKTIVCO Coupure ENEO &amp; Baisse de tension","PASSIVE",
AM1988="Coupure ENEO &amp; Baisse de tension","PASSIVE",
AM1988="Defaut GE &amp; POWER Cabinet","PASSIVE",
AM1988="Sharing","PASSIVE",
AM1988="Sites strategiques &amp; DataCenter","PASSIVE",
AM1988="Exclu","Exclu",
AM1988="SAT","ACTIVE",
AM1988="SPARE-ISSUE","SPARE-ISSUE",
AM1988="Fiber CAmtel","ACTIVE",
AM1988="Fiber AOF","ACTIVE",
AM1988="Projet OCM (HUAWEI)","PLANNED WORKS",
AM1988="Projet OCM (NOKIA)","PLANNED WORKS",
AM1988="ACCESS-ISSUE","ACCESS-ISSUE",
AM1988="Projet OCM (ZTE, NOKIA, autres projets)","PLANNED WORKS",
AM1988="No root CAuse","No root cause",
AM1988="ODU HS","ACTIVE",
AM1988="IP &amp; VLAN","ACTIVE",
AM1988="Warehouse HUAWEI","SPARE-ISSUE",
AM1988="SPARE-HS","SPARE-ISSUE",
AM1988="Power Telco","ACTIVE", AM1988="no impacts","no impacts"
),"")</f>
        <v>no impacts</v>
      </c>
      <c r="AO1988" s="93" t="s">
        <v>5537</v>
      </c>
      <c r="AP1988" s="101" t="str">
        <f t="shared" si="54"/>
        <v>EXN_232</v>
      </c>
      <c r="AR1988" s="17" t="s">
        <v>5537</v>
      </c>
      <c r="AS1988" s="7" t="s">
        <v>5537</v>
      </c>
      <c r="AT1988" s="6"/>
      <c r="AU1988" s="7"/>
      <c r="AV1988" s="3" t="s">
        <v>5537</v>
      </c>
      <c r="AW1988" s="18" t="s">
        <v>5537</v>
      </c>
      <c r="AX1988" s="18" t="s">
        <v>5537</v>
      </c>
      <c r="AY1988" s="18" t="s">
        <v>5537</v>
      </c>
      <c r="AZ1988" s="18" t="s">
        <v>5537</v>
      </c>
      <c r="BA1988" s="18" t="s">
        <v>5537</v>
      </c>
      <c r="BB1988" s="18" t="s">
        <v>5537</v>
      </c>
      <c r="BC1988" s="18" t="s">
        <v>5537</v>
      </c>
      <c r="BD1988" s="18" t="s">
        <v>5537</v>
      </c>
      <c r="BE1988" s="18" t="s">
        <v>5537</v>
      </c>
      <c r="BF1988" s="18" t="s">
        <v>5537</v>
      </c>
      <c r="BG1988" s="18" t="s">
        <v>5537</v>
      </c>
      <c r="BH1988" s="18" t="s">
        <v>5537</v>
      </c>
      <c r="BI1988" s="9" t="s">
        <v>5537</v>
      </c>
      <c r="BJ1988" s="14"/>
      <c r="BK1988" s="14" t="s">
        <v>5537</v>
      </c>
      <c r="BL1988" s="14" t="str">
        <f>_xlfn.XLOOKUP(B1988,'[4]cell downs 18042026 17h'!$B:$B,'[4]cell downs 18042026 17h'!$B:$B,"")</f>
        <v/>
      </c>
      <c r="BM1988" s="14" t="str">
        <f>_xlfn.XLOOKUP(B1988,'[5]Cells Huawei 19042026 15h'!$B:$B,'[5]Cells Huawei 19042026 15h'!$B:$B,"")</f>
        <v/>
      </c>
      <c r="BN1988" s="9" t="str">
        <f>_xlfn.XLOOKUP(B1988,'[6]cells down 19042026 9H40'!$B:$B,'[6]cells down 19042026 9H40'!$B:$B,"")</f>
        <v/>
      </c>
      <c r="BO1988" s="9" t="s">
        <v>5537</v>
      </c>
      <c r="BP1988" s="9" t="s">
        <v>318</v>
      </c>
      <c r="BQ1988" s="115"/>
    </row>
    <row r="1989" spans="1:69" s="9" customFormat="1" x14ac:dyDescent="0.3">
      <c r="A1989" s="1" t="s">
        <v>4128</v>
      </c>
      <c r="B1989" s="8" t="s">
        <v>5308</v>
      </c>
      <c r="C1989" s="3" t="str">
        <f>_xlfn.XLOOKUP(B1989,'[1]daily break down'!$D:$D,'[1]daily break down'!$E:$E,"")</f>
        <v>CENTRE</v>
      </c>
      <c r="D1989" s="1" t="s">
        <v>11</v>
      </c>
      <c r="E1989" s="1" t="s">
        <v>12</v>
      </c>
      <c r="F1989" s="3" t="s">
        <v>37</v>
      </c>
      <c r="G1989" s="1" t="s">
        <v>4128</v>
      </c>
      <c r="H1989" s="34" t="str">
        <f>_xlfn.XLOOKUP(B1989,[2]CALCULATION!$B:$B,[2]CALCULATION!$H:$H,"")</f>
        <v>ZTE</v>
      </c>
      <c r="I1989" s="28">
        <v>0</v>
      </c>
      <c r="J1989" s="28">
        <v>0</v>
      </c>
      <c r="K1989" s="28">
        <v>0</v>
      </c>
      <c r="L1989" s="28">
        <v>0</v>
      </c>
      <c r="M1989" s="28">
        <v>0</v>
      </c>
      <c r="N1989" s="28">
        <v>0</v>
      </c>
      <c r="O1989" s="28">
        <v>0</v>
      </c>
      <c r="P1989" s="28">
        <v>0</v>
      </c>
      <c r="Q1989" s="28">
        <v>0</v>
      </c>
      <c r="R1989" s="28">
        <v>0</v>
      </c>
      <c r="S1989" s="94">
        <v>0</v>
      </c>
      <c r="T1989" s="94">
        <f>_xlfn.XLOOKUP(B1989,'[3]Nur des jours'!$B:$B,'[3]Nur des jours'!$U:$U,"")</f>
        <v>0</v>
      </c>
      <c r="U1989" s="94">
        <v>0</v>
      </c>
      <c r="V1989" s="94">
        <v>0</v>
      </c>
      <c r="W1989" s="94">
        <v>0</v>
      </c>
      <c r="X1989" s="94">
        <v>0</v>
      </c>
      <c r="Y1989" s="94">
        <v>0</v>
      </c>
      <c r="Z1989" s="94">
        <v>0</v>
      </c>
      <c r="AA1989" s="94">
        <v>0</v>
      </c>
      <c r="AB1989" s="94">
        <v>0</v>
      </c>
      <c r="AC1989" s="94">
        <f>_xlfn.XLOOKUP(B1989,'[3]Nur des jours'!$B:$B,'[3]Nur des jours'!$N:$N,"")</f>
        <v>0</v>
      </c>
      <c r="AD1989" s="94">
        <v>0</v>
      </c>
      <c r="AE1989" s="94">
        <v>0</v>
      </c>
      <c r="AF1989" s="94">
        <v>0</v>
      </c>
      <c r="AG1989" s="94">
        <v>0</v>
      </c>
      <c r="AH1989" s="94">
        <v>0</v>
      </c>
      <c r="AI1989" s="49" t="s">
        <v>6588</v>
      </c>
      <c r="AJ1989" s="49"/>
      <c r="AK1989" s="48" t="str" cm="1">
        <f t="array" ref="AK1989">IFERROR(_xlfn.IFS(
AM1989="MPR ISSUE","PDH",
AM1989="BSS Hardware Issue","BSS",
AM1989="Sites strategiques, MLL, Pylone, etc.","ENVTECH",
AM1989="AKTIVCO DEFAUT GE &amp; POWER Cabinet","AKTIVCO",
AM1989="AKTIVCO Coupure ENEO &amp; Baisse de tension","AKTIVCO GRID ONLY",
AM1989="Coupure ENEO &amp; Baisse de tension","IHS GRID ONLY",
AM1989="Defaut GE &amp; POWER Cabinet","IHS",
AM1989="Sharing","Partners",
AM1989="Sites strategiques &amp; DataCenter","SST &amp; DC",
AM1989="Exclu","Exclu",
AM1989="SAT","SAT",
AM1989="SPARE-ISSUE","SPARE-ISSUE",
AM1989="Fiber CAmtel","TRANS_FO_CAMTEL",
AM1989="Fiber AOF","Fiber AOF",
AM1989="Projet OCM (HUAWEI)","TRAVAUX-HUAWEI",
AM1989="Projet OCM (NOKIA)","TRAVAUX-NOKIA",
AM1989="ACCESS-ISSUE","ACCESS-ISSUE",
AM1989="Projet OCM (ZTE, NOKIA, autres projets)","TRAVAUX OCM",
AM1989="No root CAuse","No root cause",
AM1989="ODU HS","PDH",
AM1989="IP &amp; VLAN","PDH",
AM1989="Warehouse HUAWEI","SPARE-ISSUE",
AM1989="SPARE-HS","SPARE-ISSUE",
AM1989="Power Telco","BSS",AM1989="no impacts","no impacts"
),"")</f>
        <v>Exclu</v>
      </c>
      <c r="AL1989" s="48" t="str" cm="1">
        <f t="array" ref="AL1989">IFERROR(_xlfn.IFS(
AM1989="MPR ISSUE","TX ISSUE",
AM1989="BSS Hardware Issue","RAN ISSUE",
AM1989="Sites strategiques, MLL, Pylone, etc.","ENVTECH",
AM1989="AKTIVCO DEFAUT GE &amp; POWER Cabinet","POWER ISSUE",
AM1989="AKTIVCO Coupure ENEO &amp; Baisse de tension","POWER ISSUE",
AM1989="Coupure ENEO &amp; Baisse de tension","POWER ISSUE",
AM1989="Defaut GE &amp; POWER Cabinet","POWER ISSUE",
AM1989="Sharing","POWER ISSUE",
AM1989="Sites strategiques &amp; DataCenter","POWER ISSUE",
AM1989="Exclu","Exclu",
AM1989="SAT","TX ISSUE",
AM1989="SPARE-ISSUE","SPARE-ISSUE",
AM1989="Fiber CAmtel","TX ISSUE",
AM1989="Fiber AOF","TX ISSUE",
AM1989="Projet OCM (HUAWEI)","TRAVAUX-HUAWEI",
AM1989="Projet OCM (NOKIA)","TRAVAUX -NOKIA",
AM1989="ACCESS-ISSUE","ACCESS-ISSUE",
AM1989="Projet OCM (ZTE, NOKIA, autres projets)","TRAVAUX OCM",
AM1989="No root CAuse","No root cause",
AM1989="ODU HS","TX ISSUE",
AM1989="IP &amp; VLAN","TX ISSUE",
AM1989="Warehouse HUAWEI","SPARE-ISSUE",
AM1989="SPARE-HS","SPARE-ISSUE",
AM1989="Power Telco","RAN ISSUE",AM1989="no impacts","no impacts"
),"")</f>
        <v>Exclu</v>
      </c>
      <c r="AM1989" s="67" t="s">
        <v>6588</v>
      </c>
      <c r="AN1989" s="48" t="str" cm="1">
        <f t="array" ref="AN1989">IFERROR(_xlfn.IFS(
AM1989="MPR ISSUE","ACTIVE",
AM1989="BSS Hardware Issue","ACTIVE",
AM1989="Sites strategiques, MLL, Pylone, etc.","PASSIVE",
AM1989="AKTIVCO DEFAUT GE &amp; POWER Cabinet","PASSIVE",
AM1989="AKTIVCO Coupure ENEO &amp; Baisse de tension","PASSIVE",
AM1989="Coupure ENEO &amp; Baisse de tension","PASSIVE",
AM1989="Defaut GE &amp; POWER Cabinet","PASSIVE",
AM1989="Sharing","PASSIVE",
AM1989="Sites strategiques &amp; DataCenter","PASSIVE",
AM1989="Exclu","Exclu",
AM1989="SAT","ACTIVE",
AM1989="SPARE-ISSUE","SPARE-ISSUE",
AM1989="Fiber CAmtel","ACTIVE",
AM1989="Fiber AOF","ACTIVE",
AM1989="Projet OCM (HUAWEI)","PLANNED WORKS",
AM1989="Projet OCM (NOKIA)","PLANNED WORKS",
AM1989="ACCESS-ISSUE","ACCESS-ISSUE",
AM1989="Projet OCM (ZTE, NOKIA, autres projets)","PLANNED WORKS",
AM1989="No root CAuse","No root cause",
AM1989="ODU HS","ACTIVE",
AM1989="IP &amp; VLAN","ACTIVE",
AM1989="Warehouse HUAWEI","SPARE-ISSUE",
AM1989="SPARE-HS","SPARE-ISSUE",
AM1989="Power Telco","ACTIVE", AM1989="no impacts","no impacts"
),"")</f>
        <v>Exclu</v>
      </c>
      <c r="AO1989" s="93" t="s">
        <v>5537</v>
      </c>
      <c r="AP1989" s="101" t="str">
        <f t="shared" si="54"/>
        <v>CTR_058</v>
      </c>
      <c r="AR1989" s="17" t="s">
        <v>5537</v>
      </c>
      <c r="AS1989" s="7" t="s">
        <v>5537</v>
      </c>
      <c r="AT1989" s="6"/>
      <c r="AU1989" s="7"/>
      <c r="AV1989" s="3" t="s">
        <v>5537</v>
      </c>
      <c r="AW1989" s="18" t="s">
        <v>5537</v>
      </c>
      <c r="AX1989" s="18" t="s">
        <v>5537</v>
      </c>
      <c r="AY1989" s="18" t="s">
        <v>5537</v>
      </c>
      <c r="AZ1989" s="18" t="s">
        <v>5537</v>
      </c>
      <c r="BA1989" s="18" t="s">
        <v>5537</v>
      </c>
      <c r="BB1989" s="18" t="s">
        <v>5537</v>
      </c>
      <c r="BC1989" s="18" t="s">
        <v>5537</v>
      </c>
      <c r="BD1989" s="18" t="s">
        <v>5537</v>
      </c>
      <c r="BE1989" s="18" t="s">
        <v>5537</v>
      </c>
      <c r="BF1989" s="18" t="s">
        <v>5537</v>
      </c>
      <c r="BG1989" s="18" t="s">
        <v>5537</v>
      </c>
      <c r="BH1989" s="18" t="s">
        <v>5537</v>
      </c>
      <c r="BI1989" s="9" t="s">
        <v>5537</v>
      </c>
      <c r="BJ1989" s="14"/>
      <c r="BK1989" s="14" t="s">
        <v>5537</v>
      </c>
      <c r="BL1989" s="14" t="str">
        <f>_xlfn.XLOOKUP(B1989,'[4]cell downs 18042026 17h'!$B:$B,'[4]cell downs 18042026 17h'!$B:$B,"")</f>
        <v/>
      </c>
      <c r="BM1989" s="14" t="str">
        <f>_xlfn.XLOOKUP(B1989,'[5]Cells Huawei 19042026 15h'!$B:$B,'[5]Cells Huawei 19042026 15h'!$B:$B,"")</f>
        <v/>
      </c>
      <c r="BN1989" s="9" t="str">
        <f>_xlfn.XLOOKUP(B1989,'[6]cells down 19042026 9H40'!$B:$B,'[6]cells down 19042026 9H40'!$B:$B,"")</f>
        <v/>
      </c>
      <c r="BO1989" s="9" t="s">
        <v>5308</v>
      </c>
      <c r="BP1989" s="9" t="s">
        <v>594</v>
      </c>
      <c r="BQ1989" s="115"/>
    </row>
    <row r="1990" spans="1:69" s="9" customFormat="1" x14ac:dyDescent="0.3">
      <c r="A1990" s="1" t="s">
        <v>1625</v>
      </c>
      <c r="B1990" s="8" t="s">
        <v>5309</v>
      </c>
      <c r="C1990" s="3" t="str">
        <f>_xlfn.XLOOKUP(B1990,'[1]daily break down'!$D:$D,'[1]daily break down'!$E:$E,"")</f>
        <v>EXTREME-NORD</v>
      </c>
      <c r="D1990" s="1" t="s">
        <v>21</v>
      </c>
      <c r="E1990" s="1" t="s">
        <v>710</v>
      </c>
      <c r="F1990" s="3" t="s">
        <v>55</v>
      </c>
      <c r="G1990" s="1" t="s">
        <v>1625</v>
      </c>
      <c r="H1990" s="32" t="str">
        <f>_xlfn.XLOOKUP(B1990,[2]CALCULATION!$B:$B,[2]CALCULATION!$H:$H,"")</f>
        <v>Huawei</v>
      </c>
      <c r="I1990" s="28">
        <v>0</v>
      </c>
      <c r="J1990" s="28">
        <v>0</v>
      </c>
      <c r="K1990" s="28">
        <v>0</v>
      </c>
      <c r="L1990" s="28">
        <v>0</v>
      </c>
      <c r="M1990" s="28">
        <v>0</v>
      </c>
      <c r="N1990" s="28">
        <v>0</v>
      </c>
      <c r="O1990" s="28">
        <v>0</v>
      </c>
      <c r="P1990" s="28">
        <v>0</v>
      </c>
      <c r="Q1990" s="28">
        <v>0</v>
      </c>
      <c r="R1990" s="28">
        <v>0</v>
      </c>
      <c r="S1990" s="94">
        <v>0</v>
      </c>
      <c r="T1990" s="94">
        <f>_xlfn.XLOOKUP(B1990,'[3]Nur des jours'!$B:$B,'[3]Nur des jours'!$U:$U,"")</f>
        <v>0</v>
      </c>
      <c r="U1990" s="94">
        <v>0</v>
      </c>
      <c r="V1990" s="94">
        <v>0</v>
      </c>
      <c r="W1990" s="94">
        <v>0</v>
      </c>
      <c r="X1990" s="94">
        <v>0</v>
      </c>
      <c r="Y1990" s="94">
        <v>0</v>
      </c>
      <c r="Z1990" s="94">
        <v>0</v>
      </c>
      <c r="AA1990" s="94">
        <v>0</v>
      </c>
      <c r="AB1990" s="94">
        <v>0</v>
      </c>
      <c r="AC1990" s="94">
        <f>_xlfn.XLOOKUP(B1990,'[3]Nur des jours'!$B:$B,'[3]Nur des jours'!$N:$N,"")</f>
        <v>0</v>
      </c>
      <c r="AD1990" s="94">
        <v>0</v>
      </c>
      <c r="AE1990" s="94">
        <v>0</v>
      </c>
      <c r="AF1990" s="94">
        <v>0</v>
      </c>
      <c r="AG1990" s="94">
        <v>0</v>
      </c>
      <c r="AH1990" s="94">
        <v>0</v>
      </c>
      <c r="AI1990" s="49" t="s">
        <v>6659</v>
      </c>
      <c r="AJ1990" s="49"/>
      <c r="AK1990" s="48" t="str" cm="1">
        <f t="array" ref="AK1990">IFERROR(_xlfn.IFS(
AM1990="MPR ISSUE","PDH",
AM1990="BSS Hardware Issue","BSS",
AM1990="Sites strategiques, MLL, Pylone, etc.","ENVTECH",
AM1990="AKTIVCO DEFAUT GE &amp; POWER Cabinet","AKTIVCO",
AM1990="AKTIVCO Coupure ENEO &amp; Baisse de tension","AKTIVCO GRID ONLY",
AM1990="Coupure ENEO &amp; Baisse de tension","IHS GRID ONLY",
AM1990="Defaut GE &amp; POWER Cabinet","IHS",
AM1990="Sharing","Partners",
AM1990="Sites strategiques &amp; DataCenter","SST &amp; DC",
AM1990="Exclu","Exclu",
AM1990="SAT","SAT",
AM1990="SPARE-ISSUE","SPARE-ISSUE",
AM1990="Fiber CAmtel","TRANS_FO_CAMTEL",
AM1990="Fiber AOF","Fiber AOF",
AM1990="Projet OCM (HUAWEI)","TRAVAUX-HUAWEI",
AM1990="Projet OCM (NOKIA)","TRAVAUX-NOKIA",
AM1990="ACCESS-ISSUE","ACCESS-ISSUE",
AM1990="Projet OCM (ZTE, NOKIA, autres projets)","TRAVAUX OCM",
AM1990="No root CAuse","No root cause",
AM1990="ODU HS","PDH",
AM1990="IP &amp; VLAN","PDH",
AM1990="Warehouse HUAWEI","SPARE-ISSUE",
AM1990="SPARE-HS","SPARE-ISSUE",
AM1990="Power Telco","BSS",AM1990="no impacts","no impacts"
),"")</f>
        <v>no impacts</v>
      </c>
      <c r="AL1990" s="48" t="str" cm="1">
        <f t="array" ref="AL1990">IFERROR(_xlfn.IFS(
AM1990="MPR ISSUE","TX ISSUE",
AM1990="BSS Hardware Issue","RAN ISSUE",
AM1990="Sites strategiques, MLL, Pylone, etc.","ENVTECH",
AM1990="AKTIVCO DEFAUT GE &amp; POWER Cabinet","POWER ISSUE",
AM1990="AKTIVCO Coupure ENEO &amp; Baisse de tension","POWER ISSUE",
AM1990="Coupure ENEO &amp; Baisse de tension","POWER ISSUE",
AM1990="Defaut GE &amp; POWER Cabinet","POWER ISSUE",
AM1990="Sharing","POWER ISSUE",
AM1990="Sites strategiques &amp; DataCenter","POWER ISSUE",
AM1990="Exclu","Exclu",
AM1990="SAT","TX ISSUE",
AM1990="SPARE-ISSUE","SPARE-ISSUE",
AM1990="Fiber CAmtel","TX ISSUE",
AM1990="Fiber AOF","TX ISSUE",
AM1990="Projet OCM (HUAWEI)","TRAVAUX-HUAWEI",
AM1990="Projet OCM (NOKIA)","TRAVAUX -NOKIA",
AM1990="ACCESS-ISSUE","ACCESS-ISSUE",
AM1990="Projet OCM (ZTE, NOKIA, autres projets)","TRAVAUX OCM",
AM1990="No root CAuse","No root cause",
AM1990="ODU HS","TX ISSUE",
AM1990="IP &amp; VLAN","TX ISSUE",
AM1990="Warehouse HUAWEI","SPARE-ISSUE",
AM1990="SPARE-HS","SPARE-ISSUE",
AM1990="Power Telco","RAN ISSUE",AM1990="no impacts","no impacts"
),"")</f>
        <v>no impacts</v>
      </c>
      <c r="AM1990" s="67" t="s">
        <v>5605</v>
      </c>
      <c r="AN1990" s="48" t="str" cm="1">
        <f t="array" ref="AN1990">IFERROR(_xlfn.IFS(
AM1990="MPR ISSUE","ACTIVE",
AM1990="BSS Hardware Issue","ACTIVE",
AM1990="Sites strategiques, MLL, Pylone, etc.","PASSIVE",
AM1990="AKTIVCO DEFAUT GE &amp; POWER Cabinet","PASSIVE",
AM1990="AKTIVCO Coupure ENEO &amp; Baisse de tension","PASSIVE",
AM1990="Coupure ENEO &amp; Baisse de tension","PASSIVE",
AM1990="Defaut GE &amp; POWER Cabinet","PASSIVE",
AM1990="Sharing","PASSIVE",
AM1990="Sites strategiques &amp; DataCenter","PASSIVE",
AM1990="Exclu","Exclu",
AM1990="SAT","ACTIVE",
AM1990="SPARE-ISSUE","SPARE-ISSUE",
AM1990="Fiber CAmtel","ACTIVE",
AM1990="Fiber AOF","ACTIVE",
AM1990="Projet OCM (HUAWEI)","PLANNED WORKS",
AM1990="Projet OCM (NOKIA)","PLANNED WORKS",
AM1990="ACCESS-ISSUE","ACCESS-ISSUE",
AM1990="Projet OCM (ZTE, NOKIA, autres projets)","PLANNED WORKS",
AM1990="No root CAuse","No root cause",
AM1990="ODU HS","ACTIVE",
AM1990="IP &amp; VLAN","ACTIVE",
AM1990="Warehouse HUAWEI","SPARE-ISSUE",
AM1990="SPARE-HS","SPARE-ISSUE",
AM1990="Power Telco","ACTIVE", AM1990="no impacts","no impacts"
),"")</f>
        <v>no impacts</v>
      </c>
      <c r="AO1990" s="93" t="s">
        <v>6469</v>
      </c>
      <c r="AP1990" s="101" t="str">
        <f t="shared" si="54"/>
        <v>EXN_005</v>
      </c>
      <c r="AR1990" s="17" t="s">
        <v>5537</v>
      </c>
      <c r="AS1990" s="7" t="s">
        <v>5537</v>
      </c>
      <c r="AT1990" s="6"/>
      <c r="AU1990" s="7"/>
      <c r="AV1990" s="3" t="s">
        <v>5537</v>
      </c>
      <c r="AW1990" s="18" t="s">
        <v>5537</v>
      </c>
      <c r="AX1990" s="18" t="s">
        <v>5537</v>
      </c>
      <c r="AY1990" s="18" t="s">
        <v>5537</v>
      </c>
      <c r="AZ1990" s="18" t="s">
        <v>5537</v>
      </c>
      <c r="BA1990" s="18" t="s">
        <v>5537</v>
      </c>
      <c r="BB1990" s="18" t="s">
        <v>5537</v>
      </c>
      <c r="BC1990" s="18" t="s">
        <v>5537</v>
      </c>
      <c r="BD1990" s="18" t="s">
        <v>5537</v>
      </c>
      <c r="BE1990" s="18" t="s">
        <v>5537</v>
      </c>
      <c r="BF1990" s="18" t="s">
        <v>5537</v>
      </c>
      <c r="BG1990" s="18" t="s">
        <v>5537</v>
      </c>
      <c r="BH1990" s="18" t="s">
        <v>5537</v>
      </c>
      <c r="BI1990" s="9" t="s">
        <v>6469</v>
      </c>
      <c r="BJ1990" s="14"/>
      <c r="BK1990" s="14" t="s">
        <v>5537</v>
      </c>
      <c r="BL1990" s="14" t="str">
        <f>_xlfn.XLOOKUP(B1990,'[4]cell downs 18042026 17h'!$B:$B,'[4]cell downs 18042026 17h'!$B:$B,"")</f>
        <v/>
      </c>
      <c r="BM1990" s="14" t="str">
        <f>_xlfn.XLOOKUP(B1990,'[5]Cells Huawei 19042026 15h'!$B:$B,'[5]Cells Huawei 19042026 15h'!$B:$B,"")</f>
        <v/>
      </c>
      <c r="BN1990" s="9" t="str">
        <f>_xlfn.XLOOKUP(B1990,'[6]cells down 19042026 9H40'!$B:$B,'[6]cells down 19042026 9H40'!$B:$B,"")</f>
        <v/>
      </c>
      <c r="BO1990" s="9" t="s">
        <v>5537</v>
      </c>
      <c r="BP1990" s="9" t="s">
        <v>5537</v>
      </c>
      <c r="BQ1990" s="115"/>
    </row>
    <row r="1991" spans="1:69" s="9" customFormat="1" x14ac:dyDescent="0.3">
      <c r="A1991" s="1" t="s">
        <v>4223</v>
      </c>
      <c r="B1991" s="8" t="s">
        <v>4224</v>
      </c>
      <c r="C1991" s="3" t="str">
        <f>_xlfn.XLOOKUP(B1991,'[1]daily break down'!$D:$D,'[1]daily break down'!$E:$E,"")</f>
        <v>NORD-OUEST</v>
      </c>
      <c r="D1991" s="1" t="s">
        <v>11</v>
      </c>
      <c r="E1991" s="1" t="s">
        <v>96</v>
      </c>
      <c r="F1991" s="3" t="s">
        <v>51</v>
      </c>
      <c r="G1991" s="1" t="s">
        <v>4225</v>
      </c>
      <c r="H1991" s="32" t="str">
        <f>_xlfn.XLOOKUP(B1991,[2]CALCULATION!$B:$B,[2]CALCULATION!$H:$H,"")</f>
        <v>HUAWEI</v>
      </c>
      <c r="I1991" s="28">
        <v>0</v>
      </c>
      <c r="J1991" s="28">
        <v>0</v>
      </c>
      <c r="K1991" s="28">
        <v>0</v>
      </c>
      <c r="L1991" s="28">
        <v>0</v>
      </c>
      <c r="M1991" s="28">
        <v>0</v>
      </c>
      <c r="N1991" s="28">
        <v>0</v>
      </c>
      <c r="O1991" s="28">
        <v>0</v>
      </c>
      <c r="P1991" s="28">
        <v>0</v>
      </c>
      <c r="Q1991" s="28">
        <v>0</v>
      </c>
      <c r="R1991" s="28">
        <v>0</v>
      </c>
      <c r="S1991" s="94">
        <v>0</v>
      </c>
      <c r="T1991" s="94">
        <f>_xlfn.XLOOKUP(B1991,'[3]Nur des jours'!$B:$B,'[3]Nur des jours'!$U:$U,"")</f>
        <v>0</v>
      </c>
      <c r="U1991" s="94">
        <v>0</v>
      </c>
      <c r="V1991" s="94">
        <v>0</v>
      </c>
      <c r="W1991" s="94">
        <v>0</v>
      </c>
      <c r="X1991" s="94">
        <v>0</v>
      </c>
      <c r="Y1991" s="94">
        <v>0</v>
      </c>
      <c r="Z1991" s="94">
        <v>0</v>
      </c>
      <c r="AA1991" s="94">
        <v>0</v>
      </c>
      <c r="AB1991" s="94">
        <v>0</v>
      </c>
      <c r="AC1991" s="94">
        <f>_xlfn.XLOOKUP(B1991,'[3]Nur des jours'!$B:$B,'[3]Nur des jours'!$N:$N,"")</f>
        <v>0</v>
      </c>
      <c r="AD1991" s="94">
        <v>0</v>
      </c>
      <c r="AE1991" s="94">
        <v>0</v>
      </c>
      <c r="AF1991" s="94">
        <v>0</v>
      </c>
      <c r="AG1991" s="94">
        <v>0</v>
      </c>
      <c r="AH1991" s="94">
        <v>0</v>
      </c>
      <c r="AI1991" s="49" t="s">
        <v>6659</v>
      </c>
      <c r="AJ1991" s="49"/>
      <c r="AK1991" s="48" t="str" cm="1">
        <f t="array" ref="AK1991">IFERROR(_xlfn.IFS(
AM1991="MPR ISSUE","PDH",
AM1991="BSS Hardware Issue","BSS",
AM1991="Sites strategiques, MLL, Pylone, etc.","ENVTECH",
AM1991="AKTIVCO DEFAUT GE &amp; POWER Cabinet","AKTIVCO",
AM1991="AKTIVCO Coupure ENEO &amp; Baisse de tension","AKTIVCO GRID ONLY",
AM1991="Coupure ENEO &amp; Baisse de tension","IHS GRID ONLY",
AM1991="Defaut GE &amp; POWER Cabinet","IHS",
AM1991="Sharing","Partners",
AM1991="Sites strategiques &amp; DataCenter","SST &amp; DC",
AM1991="Exclu","Exclu",
AM1991="SAT","SAT",
AM1991="SPARE-ISSUE","SPARE-ISSUE",
AM1991="Fiber CAmtel","TRANS_FO_CAMTEL",
AM1991="Fiber AOF","Fiber AOF",
AM1991="Projet OCM (HUAWEI)","TRAVAUX-HUAWEI",
AM1991="Projet OCM (NOKIA)","TRAVAUX-NOKIA",
AM1991="ACCESS-ISSUE","ACCESS-ISSUE",
AM1991="Projet OCM (ZTE, NOKIA, autres projets)","TRAVAUX OCM",
AM1991="No root CAuse","No root cause",
AM1991="ODU HS","PDH",
AM1991="IP &amp; VLAN","PDH",
AM1991="Warehouse HUAWEI","SPARE-ISSUE",
AM1991="SPARE-HS","SPARE-ISSUE",
AM1991="Power Telco","BSS",AM1991="no impacts","no impacts"
),"")</f>
        <v>no impacts</v>
      </c>
      <c r="AL1991" s="48" t="str" cm="1">
        <f t="array" ref="AL1991">IFERROR(_xlfn.IFS(
AM1991="MPR ISSUE","TX ISSUE",
AM1991="BSS Hardware Issue","RAN ISSUE",
AM1991="Sites strategiques, MLL, Pylone, etc.","ENVTECH",
AM1991="AKTIVCO DEFAUT GE &amp; POWER Cabinet","POWER ISSUE",
AM1991="AKTIVCO Coupure ENEO &amp; Baisse de tension","POWER ISSUE",
AM1991="Coupure ENEO &amp; Baisse de tension","POWER ISSUE",
AM1991="Defaut GE &amp; POWER Cabinet","POWER ISSUE",
AM1991="Sharing","POWER ISSUE",
AM1991="Sites strategiques &amp; DataCenter","POWER ISSUE",
AM1991="Exclu","Exclu",
AM1991="SAT","TX ISSUE",
AM1991="SPARE-ISSUE","SPARE-ISSUE",
AM1991="Fiber CAmtel","TX ISSUE",
AM1991="Fiber AOF","TX ISSUE",
AM1991="Projet OCM (HUAWEI)","TRAVAUX-HUAWEI",
AM1991="Projet OCM (NOKIA)","TRAVAUX -NOKIA",
AM1991="ACCESS-ISSUE","ACCESS-ISSUE",
AM1991="Projet OCM (ZTE, NOKIA, autres projets)","TRAVAUX OCM",
AM1991="No root CAuse","No root cause",
AM1991="ODU HS","TX ISSUE",
AM1991="IP &amp; VLAN","TX ISSUE",
AM1991="Warehouse HUAWEI","SPARE-ISSUE",
AM1991="SPARE-HS","SPARE-ISSUE",
AM1991="Power Telco","RAN ISSUE",AM1991="no impacts","no impacts"
),"")</f>
        <v>no impacts</v>
      </c>
      <c r="AM1991" s="67" t="s">
        <v>5605</v>
      </c>
      <c r="AN1991" s="48" t="str" cm="1">
        <f t="array" ref="AN1991">IFERROR(_xlfn.IFS(
AM1991="MPR ISSUE","ACTIVE",
AM1991="BSS Hardware Issue","ACTIVE",
AM1991="Sites strategiques, MLL, Pylone, etc.","PASSIVE",
AM1991="AKTIVCO DEFAUT GE &amp; POWER Cabinet","PASSIVE",
AM1991="AKTIVCO Coupure ENEO &amp; Baisse de tension","PASSIVE",
AM1991="Coupure ENEO &amp; Baisse de tension","PASSIVE",
AM1991="Defaut GE &amp; POWER Cabinet","PASSIVE",
AM1991="Sharing","PASSIVE",
AM1991="Sites strategiques &amp; DataCenter","PASSIVE",
AM1991="Exclu","Exclu",
AM1991="SAT","ACTIVE",
AM1991="SPARE-ISSUE","SPARE-ISSUE",
AM1991="Fiber CAmtel","ACTIVE",
AM1991="Fiber AOF","ACTIVE",
AM1991="Projet OCM (HUAWEI)","PLANNED WORKS",
AM1991="Projet OCM (NOKIA)","PLANNED WORKS",
AM1991="ACCESS-ISSUE","ACCESS-ISSUE",
AM1991="Projet OCM (ZTE, NOKIA, autres projets)","PLANNED WORKS",
AM1991="No root CAuse","No root cause",
AM1991="ODU HS","ACTIVE",
AM1991="IP &amp; VLAN","ACTIVE",
AM1991="Warehouse HUAWEI","SPARE-ISSUE",
AM1991="SPARE-HS","SPARE-ISSUE",
AM1991="Power Telco","ACTIVE", AM1991="no impacts","no impacts"
),"")</f>
        <v>no impacts</v>
      </c>
      <c r="AO1991" s="93" t="s">
        <v>5537</v>
      </c>
      <c r="AP1991" s="101" t="str">
        <f t="shared" si="54"/>
        <v>NRO_027</v>
      </c>
      <c r="AR1991" s="17" t="s">
        <v>5537</v>
      </c>
      <c r="AS1991" s="7" t="s">
        <v>5537</v>
      </c>
      <c r="AT1991" s="6"/>
      <c r="AU1991" s="7"/>
      <c r="AV1991" s="3" t="s">
        <v>5537</v>
      </c>
      <c r="AW1991" s="18" t="s">
        <v>5537</v>
      </c>
      <c r="AX1991" s="18" t="s">
        <v>5537</v>
      </c>
      <c r="AY1991" s="18" t="s">
        <v>5537</v>
      </c>
      <c r="AZ1991" s="18" t="s">
        <v>5537</v>
      </c>
      <c r="BA1991" s="18" t="s">
        <v>5537</v>
      </c>
      <c r="BB1991" s="18" t="s">
        <v>5537</v>
      </c>
      <c r="BC1991" s="18" t="s">
        <v>5537</v>
      </c>
      <c r="BD1991" s="18" t="s">
        <v>5537</v>
      </c>
      <c r="BE1991" s="18" t="s">
        <v>5537</v>
      </c>
      <c r="BF1991" s="18" t="s">
        <v>5537</v>
      </c>
      <c r="BG1991" s="18" t="s">
        <v>5537</v>
      </c>
      <c r="BH1991" s="18" t="s">
        <v>5537</v>
      </c>
      <c r="BI1991" s="9" t="s">
        <v>5537</v>
      </c>
      <c r="BJ1991" s="14"/>
      <c r="BK1991" s="14" t="s">
        <v>5537</v>
      </c>
      <c r="BL1991" s="14" t="str">
        <f>_xlfn.XLOOKUP(B1991,'[4]cell downs 18042026 17h'!$B:$B,'[4]cell downs 18042026 17h'!$B:$B,"")</f>
        <v/>
      </c>
      <c r="BM1991" s="14" t="str">
        <f>_xlfn.XLOOKUP(B1991,'[5]Cells Huawei 19042026 15h'!$B:$B,'[5]Cells Huawei 19042026 15h'!$B:$B,"")</f>
        <v/>
      </c>
      <c r="BN1991" s="9" t="str">
        <f>_xlfn.XLOOKUP(B1991,'[6]cells down 19042026 9H40'!$B:$B,'[6]cells down 19042026 9H40'!$B:$B,"")</f>
        <v/>
      </c>
      <c r="BO1991" s="9" t="s">
        <v>4224</v>
      </c>
      <c r="BP1991" s="9" t="s">
        <v>302</v>
      </c>
      <c r="BQ1991" s="115"/>
    </row>
    <row r="1992" spans="1:69" s="9" customFormat="1" x14ac:dyDescent="0.3">
      <c r="A1992" s="1" t="s">
        <v>4054</v>
      </c>
      <c r="B1992" s="8" t="s">
        <v>4055</v>
      </c>
      <c r="C1992" s="3" t="str">
        <f>_xlfn.XLOOKUP(B1992,'[1]daily break down'!$D:$D,'[1]daily break down'!$E:$E,"")</f>
        <v>OUEST</v>
      </c>
      <c r="D1992" s="1" t="s">
        <v>11</v>
      </c>
      <c r="E1992" s="1" t="s">
        <v>12</v>
      </c>
      <c r="F1992" s="3" t="s">
        <v>102</v>
      </c>
      <c r="G1992" s="1" t="s">
        <v>4056</v>
      </c>
      <c r="H1992" s="32" t="str">
        <f>_xlfn.XLOOKUP(B1992,[2]CALCULATION!$B:$B,[2]CALCULATION!$H:$H,"")</f>
        <v>HUAWEI</v>
      </c>
      <c r="I1992" s="28">
        <v>0</v>
      </c>
      <c r="J1992" s="28">
        <v>0</v>
      </c>
      <c r="K1992" s="28">
        <v>0</v>
      </c>
      <c r="L1992" s="28">
        <v>0</v>
      </c>
      <c r="M1992" s="28">
        <v>0</v>
      </c>
      <c r="N1992" s="28">
        <v>0</v>
      </c>
      <c r="O1992" s="28">
        <v>0</v>
      </c>
      <c r="P1992" s="28">
        <v>0</v>
      </c>
      <c r="Q1992" s="28">
        <v>0</v>
      </c>
      <c r="R1992" s="28">
        <v>0</v>
      </c>
      <c r="S1992" s="94">
        <v>0</v>
      </c>
      <c r="T1992" s="94">
        <f>_xlfn.XLOOKUP(B1992,'[3]Nur des jours'!$B:$B,'[3]Nur des jours'!$U:$U,"")</f>
        <v>0</v>
      </c>
      <c r="U1992" s="94">
        <v>0</v>
      </c>
      <c r="V1992" s="94">
        <v>0</v>
      </c>
      <c r="W1992" s="94">
        <v>0</v>
      </c>
      <c r="X1992" s="94">
        <v>0</v>
      </c>
      <c r="Y1992" s="94">
        <v>0</v>
      </c>
      <c r="Z1992" s="94">
        <v>0</v>
      </c>
      <c r="AA1992" s="94">
        <v>0</v>
      </c>
      <c r="AB1992" s="94">
        <v>0</v>
      </c>
      <c r="AC1992" s="94">
        <f>_xlfn.XLOOKUP(B1992,'[3]Nur des jours'!$B:$B,'[3]Nur des jours'!$N:$N,"")</f>
        <v>0</v>
      </c>
      <c r="AD1992" s="94">
        <v>0</v>
      </c>
      <c r="AE1992" s="94">
        <v>0</v>
      </c>
      <c r="AF1992" s="94">
        <v>0</v>
      </c>
      <c r="AG1992" s="94">
        <v>0</v>
      </c>
      <c r="AH1992" s="94">
        <v>0</v>
      </c>
      <c r="AI1992" s="49" t="s">
        <v>5559</v>
      </c>
      <c r="AJ1992" s="49"/>
      <c r="AK1992" s="48" t="str" cm="1">
        <f t="array" ref="AK1992">IFERROR(_xlfn.IFS(
AM1992="MPR ISSUE","PDH",
AM1992="BSS Hardware Issue","BSS",
AM1992="Sites strategiques, MLL, Pylone, etc.","ENVTECH",
AM1992="AKTIVCO DEFAUT GE &amp; POWER Cabinet","AKTIVCO",
AM1992="AKTIVCO Coupure ENEO &amp; Baisse de tension","AKTIVCO GRID ONLY",
AM1992="Coupure ENEO &amp; Baisse de tension","IHS GRID ONLY",
AM1992="Defaut GE &amp; POWER Cabinet","IHS",
AM1992="Sharing","Partners",
AM1992="Sites strategiques &amp; DataCenter","SST &amp; DC",
AM1992="Exclu","Exclu",
AM1992="SAT","SAT",
AM1992="SPARE-ISSUE","SPARE-ISSUE",
AM1992="Fiber CAmtel","TRANS_FO_CAMTEL",
AM1992="Fiber AOF","Fiber AOF",
AM1992="Projet OCM (HUAWEI)","TRAVAUX-HUAWEI",
AM1992="Projet OCM (NOKIA)","TRAVAUX-NOKIA",
AM1992="ACCESS-ISSUE","ACCESS-ISSUE",
AM1992="Projet OCM (ZTE, NOKIA, autres projets)","TRAVAUX OCM",
AM1992="No root CAuse","No root cause",
AM1992="ODU HS","PDH",
AM1992="IP &amp; VLAN","PDH",
AM1992="Warehouse HUAWEI","SPARE-ISSUE",
AM1992="SPARE-HS","SPARE-ISSUE",
AM1992="Power Telco","BSS",AM1992="no impacts","no impacts"
),"")</f>
        <v>no impacts</v>
      </c>
      <c r="AL1992" s="48" t="str" cm="1">
        <f t="array" ref="AL1992">IFERROR(_xlfn.IFS(
AM1992="MPR ISSUE","TX ISSUE",
AM1992="BSS Hardware Issue","RAN ISSUE",
AM1992="Sites strategiques, MLL, Pylone, etc.","ENVTECH",
AM1992="AKTIVCO DEFAUT GE &amp; POWER Cabinet","POWER ISSUE",
AM1992="AKTIVCO Coupure ENEO &amp; Baisse de tension","POWER ISSUE",
AM1992="Coupure ENEO &amp; Baisse de tension","POWER ISSUE",
AM1992="Defaut GE &amp; POWER Cabinet","POWER ISSUE",
AM1992="Sharing","POWER ISSUE",
AM1992="Sites strategiques &amp; DataCenter","POWER ISSUE",
AM1992="Exclu","Exclu",
AM1992="SAT","TX ISSUE",
AM1992="SPARE-ISSUE","SPARE-ISSUE",
AM1992="Fiber CAmtel","TX ISSUE",
AM1992="Fiber AOF","TX ISSUE",
AM1992="Projet OCM (HUAWEI)","TRAVAUX-HUAWEI",
AM1992="Projet OCM (NOKIA)","TRAVAUX -NOKIA",
AM1992="ACCESS-ISSUE","ACCESS-ISSUE",
AM1992="Projet OCM (ZTE, NOKIA, autres projets)","TRAVAUX OCM",
AM1992="No root CAuse","No root cause",
AM1992="ODU HS","TX ISSUE",
AM1992="IP &amp; VLAN","TX ISSUE",
AM1992="Warehouse HUAWEI","SPARE-ISSUE",
AM1992="SPARE-HS","SPARE-ISSUE",
AM1992="Power Telco","RAN ISSUE",AM1992="no impacts","no impacts"
),"")</f>
        <v>no impacts</v>
      </c>
      <c r="AM1992" s="67" t="s">
        <v>5605</v>
      </c>
      <c r="AN1992" s="48" t="str" cm="1">
        <f t="array" ref="AN1992">IFERROR(_xlfn.IFS(
AM1992="MPR ISSUE","ACTIVE",
AM1992="BSS Hardware Issue","ACTIVE",
AM1992="Sites strategiques, MLL, Pylone, etc.","PASSIVE",
AM1992="AKTIVCO DEFAUT GE &amp; POWER Cabinet","PASSIVE",
AM1992="AKTIVCO Coupure ENEO &amp; Baisse de tension","PASSIVE",
AM1992="Coupure ENEO &amp; Baisse de tension","PASSIVE",
AM1992="Defaut GE &amp; POWER Cabinet","PASSIVE",
AM1992="Sharing","PASSIVE",
AM1992="Sites strategiques &amp; DataCenter","PASSIVE",
AM1992="Exclu","Exclu",
AM1992="SAT","ACTIVE",
AM1992="SPARE-ISSUE","SPARE-ISSUE",
AM1992="Fiber CAmtel","ACTIVE",
AM1992="Fiber AOF","ACTIVE",
AM1992="Projet OCM (HUAWEI)","PLANNED WORKS",
AM1992="Projet OCM (NOKIA)","PLANNED WORKS",
AM1992="ACCESS-ISSUE","ACCESS-ISSUE",
AM1992="Projet OCM (ZTE, NOKIA, autres projets)","PLANNED WORKS",
AM1992="No root CAuse","No root cause",
AM1992="ODU HS","ACTIVE",
AM1992="IP &amp; VLAN","ACTIVE",
AM1992="Warehouse HUAWEI","SPARE-ISSUE",
AM1992="SPARE-HS","SPARE-ISSUE",
AM1992="Power Telco","ACTIVE", AM1992="no impacts","no impacts"
),"")</f>
        <v>no impacts</v>
      </c>
      <c r="AO1992" s="93" t="s">
        <v>5537</v>
      </c>
      <c r="AP1992" s="101" t="str">
        <f t="shared" si="54"/>
        <v>OST_138</v>
      </c>
      <c r="AR1992" s="17" t="s">
        <v>5537</v>
      </c>
      <c r="AS1992" s="7" t="s">
        <v>5537</v>
      </c>
      <c r="AT1992" s="6"/>
      <c r="AU1992" s="7"/>
      <c r="AV1992" s="3" t="s">
        <v>5537</v>
      </c>
      <c r="AW1992" s="18" t="s">
        <v>5537</v>
      </c>
      <c r="AX1992" s="18" t="s">
        <v>5537</v>
      </c>
      <c r="AY1992" s="18" t="s">
        <v>5537</v>
      </c>
      <c r="AZ1992" s="18" t="s">
        <v>5537</v>
      </c>
      <c r="BA1992" s="18" t="s">
        <v>5537</v>
      </c>
      <c r="BB1992" s="18" t="s">
        <v>5537</v>
      </c>
      <c r="BC1992" s="18" t="s">
        <v>5537</v>
      </c>
      <c r="BD1992" s="18" t="s">
        <v>5537</v>
      </c>
      <c r="BE1992" s="18" t="s">
        <v>5537</v>
      </c>
      <c r="BF1992" s="18" t="s">
        <v>5537</v>
      </c>
      <c r="BG1992" s="18" t="s">
        <v>5537</v>
      </c>
      <c r="BH1992" s="18" t="s">
        <v>5537</v>
      </c>
      <c r="BI1992" s="9" t="s">
        <v>5537</v>
      </c>
      <c r="BJ1992" s="14"/>
      <c r="BK1992" s="14" t="s">
        <v>5537</v>
      </c>
      <c r="BL1992" s="14" t="str">
        <f>_xlfn.XLOOKUP(B1992,'[4]cell downs 18042026 17h'!$B:$B,'[4]cell downs 18042026 17h'!$B:$B,"")</f>
        <v/>
      </c>
      <c r="BM1992" s="14" t="str">
        <f>_xlfn.XLOOKUP(B1992,'[5]Cells Huawei 19042026 15h'!$B:$B,'[5]Cells Huawei 19042026 15h'!$B:$B,"")</f>
        <v>OST_138</v>
      </c>
      <c r="BN1992" s="9" t="str">
        <f>_xlfn.XLOOKUP(B1992,'[6]cells down 19042026 9H40'!$B:$B,'[6]cells down 19042026 9H40'!$B:$B,"")</f>
        <v/>
      </c>
      <c r="BO1992" s="9" t="s">
        <v>4055</v>
      </c>
      <c r="BP1992" s="9" t="s">
        <v>12</v>
      </c>
      <c r="BQ1992" s="115"/>
    </row>
    <row r="1993" spans="1:69" s="9" customFormat="1" x14ac:dyDescent="0.3">
      <c r="A1993" s="1" t="s">
        <v>1411</v>
      </c>
      <c r="B1993" s="8" t="s">
        <v>1412</v>
      </c>
      <c r="C1993" s="3" t="str">
        <f>_xlfn.XLOOKUP(B1993,'[1]daily break down'!$D:$D,'[1]daily break down'!$E:$E,"")</f>
        <v>Bafoussam</v>
      </c>
      <c r="D1993" s="1" t="s">
        <v>11</v>
      </c>
      <c r="E1993" s="1" t="s">
        <v>12</v>
      </c>
      <c r="F1993" s="3" t="s">
        <v>102</v>
      </c>
      <c r="G1993" s="1" t="s">
        <v>299</v>
      </c>
      <c r="H1993" s="32" t="str">
        <f>_xlfn.XLOOKUP(B1993,[2]CALCULATION!$B:$B,[2]CALCULATION!$H:$H,"")</f>
        <v>Huawei</v>
      </c>
      <c r="I1993" s="28">
        <v>0</v>
      </c>
      <c r="J1993" s="28">
        <v>0</v>
      </c>
      <c r="K1993" s="28">
        <v>0</v>
      </c>
      <c r="L1993" s="28">
        <v>0</v>
      </c>
      <c r="M1993" s="28">
        <v>0</v>
      </c>
      <c r="N1993" s="28">
        <v>0</v>
      </c>
      <c r="O1993" s="28">
        <v>0</v>
      </c>
      <c r="P1993" s="28">
        <v>0</v>
      </c>
      <c r="Q1993" s="28">
        <v>0</v>
      </c>
      <c r="R1993" s="28">
        <v>0</v>
      </c>
      <c r="S1993" s="94">
        <v>0</v>
      </c>
      <c r="T1993" s="94">
        <f>_xlfn.XLOOKUP(B1993,'[3]Nur des jours'!$B:$B,'[3]Nur des jours'!$U:$U,"")</f>
        <v>0</v>
      </c>
      <c r="U1993" s="94">
        <v>0</v>
      </c>
      <c r="V1993" s="94">
        <v>0</v>
      </c>
      <c r="W1993" s="94">
        <v>0</v>
      </c>
      <c r="X1993" s="94">
        <v>0</v>
      </c>
      <c r="Y1993" s="94">
        <v>0</v>
      </c>
      <c r="Z1993" s="94">
        <v>0</v>
      </c>
      <c r="AA1993" s="94">
        <v>0</v>
      </c>
      <c r="AB1993" s="94">
        <v>0</v>
      </c>
      <c r="AC1993" s="94">
        <f>_xlfn.XLOOKUP(B1993,'[3]Nur des jours'!$B:$B,'[3]Nur des jours'!$N:$N,"")</f>
        <v>0</v>
      </c>
      <c r="AD1993" s="94">
        <v>0</v>
      </c>
      <c r="AE1993" s="94">
        <v>0</v>
      </c>
      <c r="AF1993" s="94">
        <v>0</v>
      </c>
      <c r="AG1993" s="94">
        <v>0</v>
      </c>
      <c r="AH1993" s="94">
        <v>0</v>
      </c>
      <c r="AI1993" s="49" t="s">
        <v>5559</v>
      </c>
      <c r="AJ1993" s="49"/>
      <c r="AK1993" s="48" t="str" cm="1">
        <f t="array" ref="AK1993">IFERROR(_xlfn.IFS(
AM1993="MPR ISSUE","PDH",
AM1993="BSS Hardware Issue","BSS",
AM1993="Sites strategiques, MLL, Pylone, etc.","ENVTECH",
AM1993="AKTIVCO DEFAUT GE &amp; POWER Cabinet","AKTIVCO",
AM1993="AKTIVCO Coupure ENEO &amp; Baisse de tension","AKTIVCO GRID ONLY",
AM1993="Coupure ENEO &amp; Baisse de tension","IHS GRID ONLY",
AM1993="Defaut GE &amp; POWER Cabinet","IHS",
AM1993="Sharing","Partners",
AM1993="Sites strategiques &amp; DataCenter","SST &amp; DC",
AM1993="Exclu","Exclu",
AM1993="SAT","SAT",
AM1993="SPARE-ISSUE","SPARE-ISSUE",
AM1993="Fiber CAmtel","TRANS_FO_CAMTEL",
AM1993="Fiber AOF","Fiber AOF",
AM1993="Projet OCM (HUAWEI)","TRAVAUX-HUAWEI",
AM1993="Projet OCM (NOKIA)","TRAVAUX-NOKIA",
AM1993="ACCESS-ISSUE","ACCESS-ISSUE",
AM1993="Projet OCM (ZTE, NOKIA, autres projets)","TRAVAUX OCM",
AM1993="No root CAuse","No root cause",
AM1993="ODU HS","PDH",
AM1993="IP &amp; VLAN","PDH",
AM1993="Warehouse HUAWEI","SPARE-ISSUE",
AM1993="SPARE-HS","SPARE-ISSUE",
AM1993="Power Telco","BSS",AM1993="no impacts","no impacts"
),"")</f>
        <v>no impacts</v>
      </c>
      <c r="AL1993" s="48" t="str" cm="1">
        <f t="array" ref="AL1993">IFERROR(_xlfn.IFS(
AM1993="MPR ISSUE","TX ISSUE",
AM1993="BSS Hardware Issue","RAN ISSUE",
AM1993="Sites strategiques, MLL, Pylone, etc.","ENVTECH",
AM1993="AKTIVCO DEFAUT GE &amp; POWER Cabinet","POWER ISSUE",
AM1993="AKTIVCO Coupure ENEO &amp; Baisse de tension","POWER ISSUE",
AM1993="Coupure ENEO &amp; Baisse de tension","POWER ISSUE",
AM1993="Defaut GE &amp; POWER Cabinet","POWER ISSUE",
AM1993="Sharing","POWER ISSUE",
AM1993="Sites strategiques &amp; DataCenter","POWER ISSUE",
AM1993="Exclu","Exclu",
AM1993="SAT","TX ISSUE",
AM1993="SPARE-ISSUE","SPARE-ISSUE",
AM1993="Fiber CAmtel","TX ISSUE",
AM1993="Fiber AOF","TX ISSUE",
AM1993="Projet OCM (HUAWEI)","TRAVAUX-HUAWEI",
AM1993="Projet OCM (NOKIA)","TRAVAUX -NOKIA",
AM1993="ACCESS-ISSUE","ACCESS-ISSUE",
AM1993="Projet OCM (ZTE, NOKIA, autres projets)","TRAVAUX OCM",
AM1993="No root CAuse","No root cause",
AM1993="ODU HS","TX ISSUE",
AM1993="IP &amp; VLAN","TX ISSUE",
AM1993="Warehouse HUAWEI","SPARE-ISSUE",
AM1993="SPARE-HS","SPARE-ISSUE",
AM1993="Power Telco","RAN ISSUE",AM1993="no impacts","no impacts"
),"")</f>
        <v>no impacts</v>
      </c>
      <c r="AM1993" s="67" t="s">
        <v>5605</v>
      </c>
      <c r="AN1993" s="48" t="str" cm="1">
        <f t="array" ref="AN1993">IFERROR(_xlfn.IFS(
AM1993="MPR ISSUE","ACTIVE",
AM1993="BSS Hardware Issue","ACTIVE",
AM1993="Sites strategiques, MLL, Pylone, etc.","PASSIVE",
AM1993="AKTIVCO DEFAUT GE &amp; POWER Cabinet","PASSIVE",
AM1993="AKTIVCO Coupure ENEO &amp; Baisse de tension","PASSIVE",
AM1993="Coupure ENEO &amp; Baisse de tension","PASSIVE",
AM1993="Defaut GE &amp; POWER Cabinet","PASSIVE",
AM1993="Sharing","PASSIVE",
AM1993="Sites strategiques &amp; DataCenter","PASSIVE",
AM1993="Exclu","Exclu",
AM1993="SAT","ACTIVE",
AM1993="SPARE-ISSUE","SPARE-ISSUE",
AM1993="Fiber CAmtel","ACTIVE",
AM1993="Fiber AOF","ACTIVE",
AM1993="Projet OCM (HUAWEI)","PLANNED WORKS",
AM1993="Projet OCM (NOKIA)","PLANNED WORKS",
AM1993="ACCESS-ISSUE","ACCESS-ISSUE",
AM1993="Projet OCM (ZTE, NOKIA, autres projets)","PLANNED WORKS",
AM1993="No root CAuse","No root cause",
AM1993="ODU HS","ACTIVE",
AM1993="IP &amp; VLAN","ACTIVE",
AM1993="Warehouse HUAWEI","SPARE-ISSUE",
AM1993="SPARE-HS","SPARE-ISSUE",
AM1993="Power Telco","ACTIVE", AM1993="no impacts","no impacts"
),"")</f>
        <v>no impacts</v>
      </c>
      <c r="AO1993" s="93" t="s">
        <v>5537</v>
      </c>
      <c r="AP1993" s="101" t="str">
        <f t="shared" si="54"/>
        <v>OST_077</v>
      </c>
      <c r="AR1993" s="17" t="s">
        <v>5537</v>
      </c>
      <c r="AS1993" s="7" t="s">
        <v>5537</v>
      </c>
      <c r="AT1993" s="6"/>
      <c r="AU1993" s="7"/>
      <c r="AV1993" s="3" t="s">
        <v>5537</v>
      </c>
      <c r="AW1993" s="18" t="s">
        <v>5537</v>
      </c>
      <c r="AX1993" s="18" t="s">
        <v>5537</v>
      </c>
      <c r="AY1993" s="18" t="s">
        <v>5537</v>
      </c>
      <c r="AZ1993" s="18" t="s">
        <v>5537</v>
      </c>
      <c r="BA1993" s="18" t="s">
        <v>5537</v>
      </c>
      <c r="BB1993" s="18" t="s">
        <v>5537</v>
      </c>
      <c r="BC1993" s="18" t="s">
        <v>5537</v>
      </c>
      <c r="BD1993" s="18" t="s">
        <v>5537</v>
      </c>
      <c r="BE1993" s="18" t="s">
        <v>5537</v>
      </c>
      <c r="BF1993" s="18" t="s">
        <v>5537</v>
      </c>
      <c r="BG1993" s="18" t="s">
        <v>5537</v>
      </c>
      <c r="BH1993" s="18" t="s">
        <v>5537</v>
      </c>
      <c r="BI1993" s="9" t="s">
        <v>5537</v>
      </c>
      <c r="BJ1993" s="14"/>
      <c r="BK1993" s="14" t="s">
        <v>5537</v>
      </c>
      <c r="BL1993" s="14" t="str">
        <f>_xlfn.XLOOKUP(B1993,'[4]cell downs 18042026 17h'!$B:$B,'[4]cell downs 18042026 17h'!$B:$B,"")</f>
        <v/>
      </c>
      <c r="BM1993" s="14" t="str">
        <f>_xlfn.XLOOKUP(B1993,'[5]Cells Huawei 19042026 15h'!$B:$B,'[5]Cells Huawei 19042026 15h'!$B:$B,"")</f>
        <v/>
      </c>
      <c r="BN1993" s="9" t="str">
        <f>_xlfn.XLOOKUP(B1993,'[6]cells down 19042026 9H40'!$B:$B,'[6]cells down 19042026 9H40'!$B:$B,"")</f>
        <v/>
      </c>
      <c r="BO1993" s="9" t="s">
        <v>1412</v>
      </c>
      <c r="BP1993" s="9" t="s">
        <v>5537</v>
      </c>
      <c r="BQ1993" s="115"/>
    </row>
    <row r="1994" spans="1:69" s="9" customFormat="1" x14ac:dyDescent="0.3">
      <c r="A1994" s="1" t="s">
        <v>4416</v>
      </c>
      <c r="B1994" s="8" t="s">
        <v>4417</v>
      </c>
      <c r="C1994" s="3" t="str">
        <f>_xlfn.XLOOKUP(B1994,'[1]daily break down'!$D:$D,'[1]daily break down'!$E:$E,"")</f>
        <v>LITTORAL</v>
      </c>
      <c r="D1994" s="1" t="s">
        <v>21</v>
      </c>
      <c r="E1994" s="1" t="s">
        <v>188</v>
      </c>
      <c r="F1994" s="3" t="s">
        <v>31</v>
      </c>
      <c r="G1994" s="1" t="s">
        <v>3686</v>
      </c>
      <c r="H1994" s="34" t="str">
        <f>_xlfn.XLOOKUP(B1994,[2]CALCULATION!$B:$B,[2]CALCULATION!$H:$H,"")</f>
        <v>ZTE</v>
      </c>
      <c r="I1994" s="28">
        <v>0</v>
      </c>
      <c r="J1994" s="28">
        <v>0</v>
      </c>
      <c r="K1994" s="28">
        <v>0</v>
      </c>
      <c r="L1994" s="28">
        <v>0</v>
      </c>
      <c r="M1994" s="28">
        <v>0</v>
      </c>
      <c r="N1994" s="28">
        <v>0</v>
      </c>
      <c r="O1994" s="28">
        <v>0</v>
      </c>
      <c r="P1994" s="28">
        <v>0</v>
      </c>
      <c r="Q1994" s="28">
        <v>0</v>
      </c>
      <c r="R1994" s="28">
        <v>0</v>
      </c>
      <c r="S1994" s="94">
        <v>0</v>
      </c>
      <c r="T1994" s="94">
        <f>_xlfn.XLOOKUP(B1994,'[3]Nur des jours'!$B:$B,'[3]Nur des jours'!$U:$U,"")</f>
        <v>0</v>
      </c>
      <c r="U1994" s="94">
        <v>0</v>
      </c>
      <c r="V1994" s="94">
        <v>0</v>
      </c>
      <c r="W1994" s="94">
        <v>0</v>
      </c>
      <c r="X1994" s="94">
        <v>0</v>
      </c>
      <c r="Y1994" s="94">
        <v>0</v>
      </c>
      <c r="Z1994" s="94">
        <v>0</v>
      </c>
      <c r="AA1994" s="94">
        <v>0</v>
      </c>
      <c r="AB1994" s="94">
        <v>0</v>
      </c>
      <c r="AC1994" s="94">
        <f>_xlfn.XLOOKUP(B1994,'[3]Nur des jours'!$B:$B,'[3]Nur des jours'!$N:$N,"")</f>
        <v>0</v>
      </c>
      <c r="AD1994" s="94">
        <v>0</v>
      </c>
      <c r="AE1994" s="94">
        <v>0</v>
      </c>
      <c r="AF1994" s="94">
        <v>0</v>
      </c>
      <c r="AG1994" s="94">
        <v>0</v>
      </c>
      <c r="AH1994" s="94">
        <v>0</v>
      </c>
      <c r="AI1994" s="49" t="s">
        <v>6588</v>
      </c>
      <c r="AJ1994" s="49"/>
      <c r="AK1994" s="48" t="str" cm="1">
        <f t="array" ref="AK1994">IFERROR(_xlfn.IFS(
AM1994="MPR ISSUE","PDH",
AM1994="BSS Hardware Issue","BSS",
AM1994="Sites strategiques, MLL, Pylone, etc.","ENVTECH",
AM1994="AKTIVCO DEFAUT GE &amp; POWER Cabinet","AKTIVCO",
AM1994="AKTIVCO Coupure ENEO &amp; Baisse de tension","AKTIVCO GRID ONLY",
AM1994="Coupure ENEO &amp; Baisse de tension","IHS GRID ONLY",
AM1994="Defaut GE &amp; POWER Cabinet","IHS",
AM1994="Sharing","Partners",
AM1994="Sites strategiques &amp; DataCenter","SST &amp; DC",
AM1994="Exclu","Exclu",
AM1994="SAT","SAT",
AM1994="SPARE-ISSUE","SPARE-ISSUE",
AM1994="Fiber CAmtel","TRANS_FO_CAMTEL",
AM1994="Fiber AOF","Fiber AOF",
AM1994="Projet OCM (HUAWEI)","TRAVAUX-HUAWEI",
AM1994="Projet OCM (NOKIA)","TRAVAUX-NOKIA",
AM1994="ACCESS-ISSUE","ACCESS-ISSUE",
AM1994="Projet OCM (ZTE, NOKIA, autres projets)","TRAVAUX OCM",
AM1994="No root CAuse","No root cause",
AM1994="ODU HS","PDH",
AM1994="IP &amp; VLAN","PDH",
AM1994="Warehouse HUAWEI","SPARE-ISSUE",
AM1994="SPARE-HS","SPARE-ISSUE",
AM1994="Power Telco","BSS",AM1994="no impacts","no impacts"
),"")</f>
        <v>Exclu</v>
      </c>
      <c r="AL1994" s="48" t="str" cm="1">
        <f t="array" ref="AL1994">IFERROR(_xlfn.IFS(
AM1994="MPR ISSUE","TX ISSUE",
AM1994="BSS Hardware Issue","RAN ISSUE",
AM1994="Sites strategiques, MLL, Pylone, etc.","ENVTECH",
AM1994="AKTIVCO DEFAUT GE &amp; POWER Cabinet","POWER ISSUE",
AM1994="AKTIVCO Coupure ENEO &amp; Baisse de tension","POWER ISSUE",
AM1994="Coupure ENEO &amp; Baisse de tension","POWER ISSUE",
AM1994="Defaut GE &amp; POWER Cabinet","POWER ISSUE",
AM1994="Sharing","POWER ISSUE",
AM1994="Sites strategiques &amp; DataCenter","POWER ISSUE",
AM1994="Exclu","Exclu",
AM1994="SAT","TX ISSUE",
AM1994="SPARE-ISSUE","SPARE-ISSUE",
AM1994="Fiber CAmtel","TX ISSUE",
AM1994="Fiber AOF","TX ISSUE",
AM1994="Projet OCM (HUAWEI)","TRAVAUX-HUAWEI",
AM1994="Projet OCM (NOKIA)","TRAVAUX -NOKIA",
AM1994="ACCESS-ISSUE","ACCESS-ISSUE",
AM1994="Projet OCM (ZTE, NOKIA, autres projets)","TRAVAUX OCM",
AM1994="No root CAuse","No root cause",
AM1994="ODU HS","TX ISSUE",
AM1994="IP &amp; VLAN","TX ISSUE",
AM1994="Warehouse HUAWEI","SPARE-ISSUE",
AM1994="SPARE-HS","SPARE-ISSUE",
AM1994="Power Telco","RAN ISSUE",AM1994="no impacts","no impacts"
),"")</f>
        <v>Exclu</v>
      </c>
      <c r="AM1994" s="67" t="s">
        <v>6588</v>
      </c>
      <c r="AN1994" s="48" t="str" cm="1">
        <f t="array" ref="AN1994">IFERROR(_xlfn.IFS(
AM1994="MPR ISSUE","ACTIVE",
AM1994="BSS Hardware Issue","ACTIVE",
AM1994="Sites strategiques, MLL, Pylone, etc.","PASSIVE",
AM1994="AKTIVCO DEFAUT GE &amp; POWER Cabinet","PASSIVE",
AM1994="AKTIVCO Coupure ENEO &amp; Baisse de tension","PASSIVE",
AM1994="Coupure ENEO &amp; Baisse de tension","PASSIVE",
AM1994="Defaut GE &amp; POWER Cabinet","PASSIVE",
AM1994="Sharing","PASSIVE",
AM1994="Sites strategiques &amp; DataCenter","PASSIVE",
AM1994="Exclu","Exclu",
AM1994="SAT","ACTIVE",
AM1994="SPARE-ISSUE","SPARE-ISSUE",
AM1994="Fiber CAmtel","ACTIVE",
AM1994="Fiber AOF","ACTIVE",
AM1994="Projet OCM (HUAWEI)","PLANNED WORKS",
AM1994="Projet OCM (NOKIA)","PLANNED WORKS",
AM1994="ACCESS-ISSUE","ACCESS-ISSUE",
AM1994="Projet OCM (ZTE, NOKIA, autres projets)","PLANNED WORKS",
AM1994="No root CAuse","No root cause",
AM1994="ODU HS","ACTIVE",
AM1994="IP &amp; VLAN","ACTIVE",
AM1994="Warehouse HUAWEI","SPARE-ISSUE",
AM1994="SPARE-HS","SPARE-ISSUE",
AM1994="Power Telco","ACTIVE", AM1994="no impacts","no impacts"
),"")</f>
        <v>Exclu</v>
      </c>
      <c r="AO1994" s="93" t="s">
        <v>5537</v>
      </c>
      <c r="AP1994" s="101" t="str">
        <f t="shared" si="54"/>
        <v>LIT_086</v>
      </c>
      <c r="AR1994" s="17" t="s">
        <v>5537</v>
      </c>
      <c r="AS1994" s="7" t="s">
        <v>5537</v>
      </c>
      <c r="AT1994" s="6"/>
      <c r="AU1994" s="7"/>
      <c r="AV1994" s="3" t="s">
        <v>5537</v>
      </c>
      <c r="AW1994" s="18" t="s">
        <v>5537</v>
      </c>
      <c r="AX1994" s="18" t="s">
        <v>5537</v>
      </c>
      <c r="AY1994" s="18" t="s">
        <v>5537</v>
      </c>
      <c r="AZ1994" s="18" t="s">
        <v>5537</v>
      </c>
      <c r="BA1994" s="18" t="s">
        <v>5537</v>
      </c>
      <c r="BB1994" s="18" t="s">
        <v>5537</v>
      </c>
      <c r="BC1994" s="18" t="s">
        <v>5537</v>
      </c>
      <c r="BD1994" s="18" t="s">
        <v>5537</v>
      </c>
      <c r="BE1994" s="18" t="s">
        <v>5537</v>
      </c>
      <c r="BF1994" s="18" t="s">
        <v>5537</v>
      </c>
      <c r="BG1994" s="18" t="s">
        <v>5537</v>
      </c>
      <c r="BH1994" s="18" t="s">
        <v>5537</v>
      </c>
      <c r="BI1994" s="9" t="s">
        <v>5537</v>
      </c>
      <c r="BJ1994" s="14"/>
      <c r="BK1994" s="14" t="s">
        <v>5537</v>
      </c>
      <c r="BL1994" s="14" t="str">
        <f>_xlfn.XLOOKUP(B1994,'[4]cell downs 18042026 17h'!$B:$B,'[4]cell downs 18042026 17h'!$B:$B,"")</f>
        <v/>
      </c>
      <c r="BM1994" s="14" t="str">
        <f>_xlfn.XLOOKUP(B1994,'[5]Cells Huawei 19042026 15h'!$B:$B,'[5]Cells Huawei 19042026 15h'!$B:$B,"")</f>
        <v/>
      </c>
      <c r="BN1994" s="9" t="str">
        <f>_xlfn.XLOOKUP(B1994,'[6]cells down 19042026 9H40'!$B:$B,'[6]cells down 19042026 9H40'!$B:$B,"")</f>
        <v/>
      </c>
      <c r="BO1994" s="9" t="s">
        <v>5537</v>
      </c>
      <c r="BP1994" s="9" t="s">
        <v>5537</v>
      </c>
      <c r="BQ1994" s="115"/>
    </row>
    <row r="1995" spans="1:69" s="9" customFormat="1" x14ac:dyDescent="0.3">
      <c r="A1995" s="1" t="s">
        <v>78</v>
      </c>
      <c r="B1995" s="8" t="s">
        <v>79</v>
      </c>
      <c r="C1995" s="3" t="str">
        <f>_xlfn.XLOOKUP(B1995,'[1]daily break down'!$D:$D,'[1]daily break down'!$E:$E,"")</f>
        <v>SUD-OUEST</v>
      </c>
      <c r="D1995" s="1" t="s">
        <v>21</v>
      </c>
      <c r="E1995" s="1" t="s">
        <v>80</v>
      </c>
      <c r="F1995" s="3" t="s">
        <v>13</v>
      </c>
      <c r="G1995" s="1" t="s">
        <v>78</v>
      </c>
      <c r="H1995" s="33" t="str">
        <f>_xlfn.XLOOKUP(B1995,[2]CALCULATION!$B:$B,[2]CALCULATION!$H:$H,"")</f>
        <v>NOKIA</v>
      </c>
      <c r="I1995" s="28">
        <v>0</v>
      </c>
      <c r="J1995" s="28">
        <v>0</v>
      </c>
      <c r="K1995" s="28">
        <v>0</v>
      </c>
      <c r="L1995" s="28">
        <v>0</v>
      </c>
      <c r="M1995" s="28">
        <v>0</v>
      </c>
      <c r="N1995" s="28">
        <v>0</v>
      </c>
      <c r="O1995" s="28">
        <v>0</v>
      </c>
      <c r="P1995" s="28">
        <v>0</v>
      </c>
      <c r="Q1995" s="28">
        <v>0</v>
      </c>
      <c r="R1995" s="28">
        <v>0</v>
      </c>
      <c r="S1995" s="94">
        <v>0</v>
      </c>
      <c r="T1995" s="94">
        <f>_xlfn.XLOOKUP(B1995,'[3]Nur des jours'!$B:$B,'[3]Nur des jours'!$U:$U,"")</f>
        <v>0</v>
      </c>
      <c r="U1995" s="94">
        <v>0</v>
      </c>
      <c r="V1995" s="94">
        <v>0</v>
      </c>
      <c r="W1995" s="94">
        <v>0</v>
      </c>
      <c r="X1995" s="94">
        <v>0</v>
      </c>
      <c r="Y1995" s="94">
        <v>0</v>
      </c>
      <c r="Z1995" s="94">
        <v>0</v>
      </c>
      <c r="AA1995" s="94">
        <v>0</v>
      </c>
      <c r="AB1995" s="94">
        <v>0</v>
      </c>
      <c r="AC1995" s="94">
        <f>_xlfn.XLOOKUP(B1995,'[3]Nur des jours'!$B:$B,'[3]Nur des jours'!$N:$N,"")</f>
        <v>0</v>
      </c>
      <c r="AD1995" s="94">
        <v>0</v>
      </c>
      <c r="AE1995" s="94">
        <v>0</v>
      </c>
      <c r="AF1995" s="94">
        <v>0</v>
      </c>
      <c r="AG1995" s="94">
        <v>0</v>
      </c>
      <c r="AH1995" s="94">
        <v>0</v>
      </c>
      <c r="AI1995" s="49" t="s">
        <v>6659</v>
      </c>
      <c r="AJ1995" s="49"/>
      <c r="AK1995" s="48" t="str" cm="1">
        <f t="array" ref="AK1995">IFERROR(_xlfn.IFS(
AM1995="MPR ISSUE","PDH",
AM1995="BSS Hardware Issue","BSS",
AM1995="Sites strategiques, MLL, Pylone, etc.","ENVTECH",
AM1995="AKTIVCO DEFAUT GE &amp; POWER Cabinet","AKTIVCO",
AM1995="AKTIVCO Coupure ENEO &amp; Baisse de tension","AKTIVCO GRID ONLY",
AM1995="Coupure ENEO &amp; Baisse de tension","IHS GRID ONLY",
AM1995="Defaut GE &amp; POWER Cabinet","IHS",
AM1995="Sharing","Partners",
AM1995="Sites strategiques &amp; DataCenter","SST &amp; DC",
AM1995="Exclu","Exclu",
AM1995="SAT","SAT",
AM1995="SPARE-ISSUE","SPARE-ISSUE",
AM1995="Fiber CAmtel","TRANS_FO_CAMTEL",
AM1995="Fiber AOF","Fiber AOF",
AM1995="Projet OCM (HUAWEI)","TRAVAUX-HUAWEI",
AM1995="Projet OCM (NOKIA)","TRAVAUX-NOKIA",
AM1995="ACCESS-ISSUE","ACCESS-ISSUE",
AM1995="Projet OCM (ZTE, NOKIA, autres projets)","TRAVAUX OCM",
AM1995="No root CAuse","No root cause",
AM1995="ODU HS","PDH",
AM1995="IP &amp; VLAN","PDH",
AM1995="Warehouse HUAWEI","SPARE-ISSUE",
AM1995="SPARE-HS","SPARE-ISSUE",
AM1995="Power Telco","BSS",AM1995="no impacts","no impacts"
),"")</f>
        <v>PDH</v>
      </c>
      <c r="AL1995" s="48" t="str" cm="1">
        <f t="array" ref="AL1995">IFERROR(_xlfn.IFS(
AM1995="MPR ISSUE","TX ISSUE",
AM1995="BSS Hardware Issue","RAN ISSUE",
AM1995="Sites strategiques, MLL, Pylone, etc.","ENVTECH",
AM1995="AKTIVCO DEFAUT GE &amp; POWER Cabinet","POWER ISSUE",
AM1995="AKTIVCO Coupure ENEO &amp; Baisse de tension","POWER ISSUE",
AM1995="Coupure ENEO &amp; Baisse de tension","POWER ISSUE",
AM1995="Defaut GE &amp; POWER Cabinet","POWER ISSUE",
AM1995="Sharing","POWER ISSUE",
AM1995="Sites strategiques &amp; DataCenter","POWER ISSUE",
AM1995="Exclu","Exclu",
AM1995="SAT","TX ISSUE",
AM1995="SPARE-ISSUE","SPARE-ISSUE",
AM1995="Fiber CAmtel","TX ISSUE",
AM1995="Fiber AOF","TX ISSUE",
AM1995="Projet OCM (HUAWEI)","TRAVAUX-HUAWEI",
AM1995="Projet OCM (NOKIA)","TRAVAUX -NOKIA",
AM1995="ACCESS-ISSUE","ACCESS-ISSUE",
AM1995="Projet OCM (ZTE, NOKIA, autres projets)","TRAVAUX OCM",
AM1995="No root CAuse","No root cause",
AM1995="ODU HS","TX ISSUE",
AM1995="IP &amp; VLAN","TX ISSUE",
AM1995="Warehouse HUAWEI","SPARE-ISSUE",
AM1995="SPARE-HS","SPARE-ISSUE",
AM1995="Power Telco","RAN ISSUE",AM1995="no impacts","no impacts"
),"")</f>
        <v>TX ISSUE</v>
      </c>
      <c r="AM1995" s="67" t="s">
        <v>6537</v>
      </c>
      <c r="AN1995" s="48" t="str" cm="1">
        <f t="array" ref="AN1995">IFERROR(_xlfn.IFS(
AM1995="MPR ISSUE","ACTIVE",
AM1995="BSS Hardware Issue","ACTIVE",
AM1995="Sites strategiques, MLL, Pylone, etc.","PASSIVE",
AM1995="AKTIVCO DEFAUT GE &amp; POWER Cabinet","PASSIVE",
AM1995="AKTIVCO Coupure ENEO &amp; Baisse de tension","PASSIVE",
AM1995="Coupure ENEO &amp; Baisse de tension","PASSIVE",
AM1995="Defaut GE &amp; POWER Cabinet","PASSIVE",
AM1995="Sharing","PASSIVE",
AM1995="Sites strategiques &amp; DataCenter","PASSIVE",
AM1995="Exclu","Exclu",
AM1995="SAT","ACTIVE",
AM1995="SPARE-ISSUE","SPARE-ISSUE",
AM1995="Fiber CAmtel","ACTIVE",
AM1995="Fiber AOF","ACTIVE",
AM1995="Projet OCM (HUAWEI)","PLANNED WORKS",
AM1995="Projet OCM (NOKIA)","PLANNED WORKS",
AM1995="ACCESS-ISSUE","ACCESS-ISSUE",
AM1995="Projet OCM (ZTE, NOKIA, autres projets)","PLANNED WORKS",
AM1995="No root CAuse","No root cause",
AM1995="ODU HS","ACTIVE",
AM1995="IP &amp; VLAN","ACTIVE",
AM1995="Warehouse HUAWEI","SPARE-ISSUE",
AM1995="SPARE-HS","SPARE-ISSUE",
AM1995="Power Telco","ACTIVE", AM1995="no impacts","no impacts"
),"")</f>
        <v>ACTIVE</v>
      </c>
      <c r="AO1995" s="93" t="s">
        <v>6580</v>
      </c>
      <c r="AP1995" s="101" t="str">
        <f>IFERROR(MID(AQ1995, SEARCH("CTR_", AQ1995), 7), IFERROR(MID(AQ1995, SEARCH("SUO_", AQ1995), 7), IFERROR(MID(AQ1995, SEARCH("SUD_", AQ1995), 7), IFERROR(MID(AQ1995, SEARCH("NRO_", AQ1995), 7), IFERROR(MID(AQ1995, SEARCH("ADM_", AQ1995), 7), IFERROR(MID(AQ1995, SEARCH("NRD_", AQ1995), 7), IFERROR(MID(AQ1995, SEARCH("EXN_", AQ1995), 7), IFERROR(MID(AQ1995, SEARCH("LIT_", AQ1995), 7), IFERROR(MID(AQ1995, SEARCH("EST_", AQ1995), 7), MID(AQ1995, SEARCH("OST_",AQ1995), 7))))))))))</f>
        <v>SUO_017</v>
      </c>
      <c r="AQ1995" s="9" t="s">
        <v>6567</v>
      </c>
      <c r="AR1995" s="17" t="s">
        <v>5537</v>
      </c>
      <c r="AS1995" s="7" t="s">
        <v>5537</v>
      </c>
      <c r="AT1995" s="6"/>
      <c r="AU1995" s="7"/>
      <c r="AV1995" s="3" t="s">
        <v>5537</v>
      </c>
      <c r="AW1995" s="18" t="s">
        <v>5537</v>
      </c>
      <c r="AX1995" s="18" t="s">
        <v>5537</v>
      </c>
      <c r="AY1995" s="18" t="s">
        <v>5537</v>
      </c>
      <c r="AZ1995" s="18" t="s">
        <v>5537</v>
      </c>
      <c r="BA1995" s="18" t="s">
        <v>5537</v>
      </c>
      <c r="BB1995" s="18" t="s">
        <v>5537</v>
      </c>
      <c r="BC1995" s="18" t="s">
        <v>5537</v>
      </c>
      <c r="BD1995" s="18" t="s">
        <v>5537</v>
      </c>
      <c r="BE1995" s="18" t="s">
        <v>5537</v>
      </c>
      <c r="BF1995" s="18" t="s">
        <v>5537</v>
      </c>
      <c r="BG1995" s="18" t="s">
        <v>5537</v>
      </c>
      <c r="BH1995" s="18" t="s">
        <v>5942</v>
      </c>
      <c r="BI1995" s="9" t="s">
        <v>5537</v>
      </c>
      <c r="BJ1995" s="14"/>
      <c r="BK1995" s="14" t="s">
        <v>5537</v>
      </c>
      <c r="BL1995" s="14" t="str">
        <f>_xlfn.XLOOKUP(B1995,'[4]cell downs 18042026 17h'!$B:$B,'[4]cell downs 18042026 17h'!$B:$B,"")</f>
        <v/>
      </c>
      <c r="BM1995" s="14" t="str">
        <f>_xlfn.XLOOKUP(B1995,'[5]Cells Huawei 19042026 15h'!$B:$B,'[5]Cells Huawei 19042026 15h'!$B:$B,"")</f>
        <v/>
      </c>
      <c r="BN1995" s="9" t="str">
        <f>_xlfn.XLOOKUP(B1995,'[6]cells down 19042026 9H40'!$B:$B,'[6]cells down 19042026 9H40'!$B:$B,"")</f>
        <v/>
      </c>
      <c r="BO1995" s="9" t="s">
        <v>5537</v>
      </c>
      <c r="BP1995" s="9" t="s">
        <v>5537</v>
      </c>
      <c r="BQ1995" s="115"/>
    </row>
    <row r="1996" spans="1:69" s="9" customFormat="1" x14ac:dyDescent="0.3">
      <c r="A1996" s="1" t="s">
        <v>4480</v>
      </c>
      <c r="B1996" s="8" t="s">
        <v>4481</v>
      </c>
      <c r="C1996" s="3" t="str">
        <f>_xlfn.XLOOKUP(B1996,'[1]daily break down'!$D:$D,'[1]daily break down'!$E:$E,"")</f>
        <v>OUEST</v>
      </c>
      <c r="D1996" s="1" t="s">
        <v>11</v>
      </c>
      <c r="E1996" s="1" t="s">
        <v>237</v>
      </c>
      <c r="F1996" s="3" t="s">
        <v>102</v>
      </c>
      <c r="G1996" s="1" t="s">
        <v>4482</v>
      </c>
      <c r="H1996" s="32" t="str">
        <f>_xlfn.XLOOKUP(B1996,[2]CALCULATION!$B:$B,[2]CALCULATION!$H:$H,"")</f>
        <v>HUAWEI</v>
      </c>
      <c r="I1996" s="28">
        <v>0</v>
      </c>
      <c r="J1996" s="28">
        <v>0</v>
      </c>
      <c r="K1996" s="28">
        <v>0</v>
      </c>
      <c r="L1996" s="28">
        <v>0</v>
      </c>
      <c r="M1996" s="28">
        <v>0</v>
      </c>
      <c r="N1996" s="28">
        <v>0</v>
      </c>
      <c r="O1996" s="28">
        <v>0</v>
      </c>
      <c r="P1996" s="28">
        <v>0</v>
      </c>
      <c r="Q1996" s="28">
        <v>0</v>
      </c>
      <c r="R1996" s="28">
        <v>0</v>
      </c>
      <c r="S1996" s="94">
        <v>0</v>
      </c>
      <c r="T1996" s="94">
        <f>_xlfn.XLOOKUP(B1996,'[3]Nur des jours'!$B:$B,'[3]Nur des jours'!$U:$U,"")</f>
        <v>0</v>
      </c>
      <c r="U1996" s="94">
        <v>0</v>
      </c>
      <c r="V1996" s="94">
        <v>0</v>
      </c>
      <c r="W1996" s="94">
        <v>0</v>
      </c>
      <c r="X1996" s="94">
        <v>0</v>
      </c>
      <c r="Y1996" s="94">
        <v>0</v>
      </c>
      <c r="Z1996" s="94">
        <v>0</v>
      </c>
      <c r="AA1996" s="94">
        <v>0</v>
      </c>
      <c r="AB1996" s="94">
        <v>0</v>
      </c>
      <c r="AC1996" s="94">
        <f>_xlfn.XLOOKUP(B1996,'[3]Nur des jours'!$B:$B,'[3]Nur des jours'!$N:$N,"")</f>
        <v>0</v>
      </c>
      <c r="AD1996" s="94">
        <v>0</v>
      </c>
      <c r="AE1996" s="94">
        <v>0</v>
      </c>
      <c r="AF1996" s="94">
        <v>0</v>
      </c>
      <c r="AG1996" s="94">
        <v>0</v>
      </c>
      <c r="AH1996" s="94">
        <v>0</v>
      </c>
      <c r="AI1996" s="49" t="s">
        <v>5559</v>
      </c>
      <c r="AJ1996" s="49"/>
      <c r="AK1996" s="48" t="str" cm="1">
        <f t="array" ref="AK1996">IFERROR(_xlfn.IFS(
AM1996="MPR ISSUE","PDH",
AM1996="BSS Hardware Issue","BSS",
AM1996="Sites strategiques, MLL, Pylone, etc.","ENVTECH",
AM1996="AKTIVCO DEFAUT GE &amp; POWER Cabinet","AKTIVCO",
AM1996="AKTIVCO Coupure ENEO &amp; Baisse de tension","AKTIVCO GRID ONLY",
AM1996="Coupure ENEO &amp; Baisse de tension","IHS GRID ONLY",
AM1996="Defaut GE &amp; POWER Cabinet","IHS",
AM1996="Sharing","Partners",
AM1996="Sites strategiques &amp; DataCenter","SST &amp; DC",
AM1996="Exclu","Exclu",
AM1996="SAT","SAT",
AM1996="SPARE-ISSUE","SPARE-ISSUE",
AM1996="Fiber CAmtel","TRANS_FO_CAMTEL",
AM1996="Fiber AOF","Fiber AOF",
AM1996="Projet OCM (HUAWEI)","TRAVAUX-HUAWEI",
AM1996="Projet OCM (NOKIA)","TRAVAUX-NOKIA",
AM1996="ACCESS-ISSUE","ACCESS-ISSUE",
AM1996="Projet OCM (ZTE, NOKIA, autres projets)","TRAVAUX OCM",
AM1996="No root CAuse","No root cause",
AM1996="ODU HS","PDH",
AM1996="IP &amp; VLAN","PDH",
AM1996="Warehouse HUAWEI","SPARE-ISSUE",
AM1996="SPARE-HS","SPARE-ISSUE",
AM1996="Power Telco","BSS",AM1996="no impacts","no impacts"
),"")</f>
        <v>no impacts</v>
      </c>
      <c r="AL1996" s="48" t="str" cm="1">
        <f t="array" ref="AL1996">IFERROR(_xlfn.IFS(
AM1996="MPR ISSUE","TX ISSUE",
AM1996="BSS Hardware Issue","RAN ISSUE",
AM1996="Sites strategiques, MLL, Pylone, etc.","ENVTECH",
AM1996="AKTIVCO DEFAUT GE &amp; POWER Cabinet","POWER ISSUE",
AM1996="AKTIVCO Coupure ENEO &amp; Baisse de tension","POWER ISSUE",
AM1996="Coupure ENEO &amp; Baisse de tension","POWER ISSUE",
AM1996="Defaut GE &amp; POWER Cabinet","POWER ISSUE",
AM1996="Sharing","POWER ISSUE",
AM1996="Sites strategiques &amp; DataCenter","POWER ISSUE",
AM1996="Exclu","Exclu",
AM1996="SAT","TX ISSUE",
AM1996="SPARE-ISSUE","SPARE-ISSUE",
AM1996="Fiber CAmtel","TX ISSUE",
AM1996="Fiber AOF","TX ISSUE",
AM1996="Projet OCM (HUAWEI)","TRAVAUX-HUAWEI",
AM1996="Projet OCM (NOKIA)","TRAVAUX -NOKIA",
AM1996="ACCESS-ISSUE","ACCESS-ISSUE",
AM1996="Projet OCM (ZTE, NOKIA, autres projets)","TRAVAUX OCM",
AM1996="No root CAuse","No root cause",
AM1996="ODU HS","TX ISSUE",
AM1996="IP &amp; VLAN","TX ISSUE",
AM1996="Warehouse HUAWEI","SPARE-ISSUE",
AM1996="SPARE-HS","SPARE-ISSUE",
AM1996="Power Telco","RAN ISSUE",AM1996="no impacts","no impacts"
),"")</f>
        <v>no impacts</v>
      </c>
      <c r="AM1996" s="67" t="s">
        <v>5605</v>
      </c>
      <c r="AN1996" s="48" t="str" cm="1">
        <f t="array" ref="AN1996">IFERROR(_xlfn.IFS(
AM1996="MPR ISSUE","ACTIVE",
AM1996="BSS Hardware Issue","ACTIVE",
AM1996="Sites strategiques, MLL, Pylone, etc.","PASSIVE",
AM1996="AKTIVCO DEFAUT GE &amp; POWER Cabinet","PASSIVE",
AM1996="AKTIVCO Coupure ENEO &amp; Baisse de tension","PASSIVE",
AM1996="Coupure ENEO &amp; Baisse de tension","PASSIVE",
AM1996="Defaut GE &amp; POWER Cabinet","PASSIVE",
AM1996="Sharing","PASSIVE",
AM1996="Sites strategiques &amp; DataCenter","PASSIVE",
AM1996="Exclu","Exclu",
AM1996="SAT","ACTIVE",
AM1996="SPARE-ISSUE","SPARE-ISSUE",
AM1996="Fiber CAmtel","ACTIVE",
AM1996="Fiber AOF","ACTIVE",
AM1996="Projet OCM (HUAWEI)","PLANNED WORKS",
AM1996="Projet OCM (NOKIA)","PLANNED WORKS",
AM1996="ACCESS-ISSUE","ACCESS-ISSUE",
AM1996="Projet OCM (ZTE, NOKIA, autres projets)","PLANNED WORKS",
AM1996="No root CAuse","No root cause",
AM1996="ODU HS","ACTIVE",
AM1996="IP &amp; VLAN","ACTIVE",
AM1996="Warehouse HUAWEI","SPARE-ISSUE",
AM1996="SPARE-HS","SPARE-ISSUE",
AM1996="Power Telco","ACTIVE", AM1996="no impacts","no impacts"
),"")</f>
        <v>no impacts</v>
      </c>
      <c r="AO1996" s="93" t="s">
        <v>5537</v>
      </c>
      <c r="AP1996" s="101" t="str">
        <f t="shared" ref="AP1996:AP2027" si="55">B1996</f>
        <v>OST_030</v>
      </c>
      <c r="AR1996" s="17" t="s">
        <v>5537</v>
      </c>
      <c r="AS1996" s="7" t="s">
        <v>5537</v>
      </c>
      <c r="AT1996" s="6"/>
      <c r="AU1996" s="7"/>
      <c r="AV1996" s="3" t="s">
        <v>5537</v>
      </c>
      <c r="AW1996" s="18" t="s">
        <v>5537</v>
      </c>
      <c r="AX1996" s="18" t="s">
        <v>5537</v>
      </c>
      <c r="AY1996" s="18" t="s">
        <v>5537</v>
      </c>
      <c r="AZ1996" s="18" t="s">
        <v>5537</v>
      </c>
      <c r="BA1996" s="18" t="s">
        <v>5537</v>
      </c>
      <c r="BB1996" s="18" t="s">
        <v>5537</v>
      </c>
      <c r="BC1996" s="18" t="s">
        <v>5537</v>
      </c>
      <c r="BD1996" s="18" t="s">
        <v>5537</v>
      </c>
      <c r="BE1996" s="18" t="s">
        <v>5537</v>
      </c>
      <c r="BF1996" s="18" t="s">
        <v>5537</v>
      </c>
      <c r="BG1996" s="18" t="s">
        <v>5537</v>
      </c>
      <c r="BH1996" s="18" t="s">
        <v>5537</v>
      </c>
      <c r="BI1996" s="9" t="s">
        <v>5537</v>
      </c>
      <c r="BJ1996" s="14"/>
      <c r="BK1996" s="14" t="s">
        <v>5537</v>
      </c>
      <c r="BL1996" s="14" t="str">
        <f>_xlfn.XLOOKUP(B1996,'[4]cell downs 18042026 17h'!$B:$B,'[4]cell downs 18042026 17h'!$B:$B,"")</f>
        <v/>
      </c>
      <c r="BM1996" s="14" t="str">
        <f>_xlfn.XLOOKUP(B1996,'[5]Cells Huawei 19042026 15h'!$B:$B,'[5]Cells Huawei 19042026 15h'!$B:$B,"")</f>
        <v/>
      </c>
      <c r="BN1996" s="9" t="str">
        <f>_xlfn.XLOOKUP(B1996,'[6]cells down 19042026 9H40'!$B:$B,'[6]cells down 19042026 9H40'!$B:$B,"")</f>
        <v/>
      </c>
      <c r="BO1996" s="9" t="s">
        <v>4481</v>
      </c>
      <c r="BP1996" s="9" t="s">
        <v>12</v>
      </c>
      <c r="BQ1996" s="115"/>
    </row>
    <row r="1997" spans="1:69" s="9" customFormat="1" x14ac:dyDescent="0.3">
      <c r="A1997" s="1" t="s">
        <v>4367</v>
      </c>
      <c r="B1997" s="8" t="s">
        <v>4496</v>
      </c>
      <c r="C1997" s="3" t="str">
        <f>_xlfn.XLOOKUP(B1997,'[1]daily break down'!$D:$D,'[1]daily break down'!$E:$E,"")</f>
        <v>OUEST</v>
      </c>
      <c r="D1997" s="1" t="s">
        <v>11</v>
      </c>
      <c r="E1997" s="1" t="s">
        <v>12</v>
      </c>
      <c r="F1997" s="3" t="s">
        <v>102</v>
      </c>
      <c r="G1997" s="1" t="s">
        <v>4367</v>
      </c>
      <c r="H1997" s="32" t="str">
        <f>_xlfn.XLOOKUP(B1997,[2]CALCULATION!$B:$B,[2]CALCULATION!$H:$H,"")</f>
        <v>HUAWEI</v>
      </c>
      <c r="I1997" s="28">
        <v>0</v>
      </c>
      <c r="J1997" s="28">
        <v>0</v>
      </c>
      <c r="K1997" s="28">
        <v>0</v>
      </c>
      <c r="L1997" s="28">
        <v>0</v>
      </c>
      <c r="M1997" s="28">
        <v>0</v>
      </c>
      <c r="N1997" s="28">
        <v>0</v>
      </c>
      <c r="O1997" s="28">
        <v>0</v>
      </c>
      <c r="P1997" s="28">
        <v>0</v>
      </c>
      <c r="Q1997" s="28">
        <v>0</v>
      </c>
      <c r="R1997" s="28">
        <v>0</v>
      </c>
      <c r="S1997" s="94">
        <v>0</v>
      </c>
      <c r="T1997" s="94">
        <f>_xlfn.XLOOKUP(B1997,'[3]Nur des jours'!$B:$B,'[3]Nur des jours'!$U:$U,"")</f>
        <v>0</v>
      </c>
      <c r="U1997" s="94">
        <v>0</v>
      </c>
      <c r="V1997" s="94">
        <v>0</v>
      </c>
      <c r="W1997" s="94">
        <v>0</v>
      </c>
      <c r="X1997" s="94">
        <v>0</v>
      </c>
      <c r="Y1997" s="94">
        <v>0</v>
      </c>
      <c r="Z1997" s="94">
        <v>0</v>
      </c>
      <c r="AA1997" s="94">
        <v>0</v>
      </c>
      <c r="AB1997" s="94">
        <v>0</v>
      </c>
      <c r="AC1997" s="94">
        <f>_xlfn.XLOOKUP(B1997,'[3]Nur des jours'!$B:$B,'[3]Nur des jours'!$N:$N,"")</f>
        <v>0</v>
      </c>
      <c r="AD1997" s="94">
        <v>0</v>
      </c>
      <c r="AE1997" s="94">
        <v>0</v>
      </c>
      <c r="AF1997" s="94">
        <v>0</v>
      </c>
      <c r="AG1997" s="94">
        <v>0</v>
      </c>
      <c r="AH1997" s="94">
        <v>0</v>
      </c>
      <c r="AI1997" s="49" t="s">
        <v>5559</v>
      </c>
      <c r="AJ1997" s="49"/>
      <c r="AK1997" s="48" t="str" cm="1">
        <f t="array" ref="AK1997">IFERROR(_xlfn.IFS(
AM1997="MPR ISSUE","PDH",
AM1997="BSS Hardware Issue","BSS",
AM1997="Sites strategiques, MLL, Pylone, etc.","ENVTECH",
AM1997="AKTIVCO DEFAUT GE &amp; POWER Cabinet","AKTIVCO",
AM1997="AKTIVCO Coupure ENEO &amp; Baisse de tension","AKTIVCO GRID ONLY",
AM1997="Coupure ENEO &amp; Baisse de tension","IHS GRID ONLY",
AM1997="Defaut GE &amp; POWER Cabinet","IHS",
AM1997="Sharing","Partners",
AM1997="Sites strategiques &amp; DataCenter","SST &amp; DC",
AM1997="Exclu","Exclu",
AM1997="SAT","SAT",
AM1997="SPARE-ISSUE","SPARE-ISSUE",
AM1997="Fiber CAmtel","TRANS_FO_CAMTEL",
AM1997="Fiber AOF","Fiber AOF",
AM1997="Projet OCM (HUAWEI)","TRAVAUX-HUAWEI",
AM1997="Projet OCM (NOKIA)","TRAVAUX-NOKIA",
AM1997="ACCESS-ISSUE","ACCESS-ISSUE",
AM1997="Projet OCM (ZTE, NOKIA, autres projets)","TRAVAUX OCM",
AM1997="No root CAuse","No root cause",
AM1997="ODU HS","PDH",
AM1997="IP &amp; VLAN","PDH",
AM1997="Warehouse HUAWEI","SPARE-ISSUE",
AM1997="SPARE-HS","SPARE-ISSUE",
AM1997="Power Telco","BSS",AM1997="no impacts","no impacts"
),"")</f>
        <v>no impacts</v>
      </c>
      <c r="AL1997" s="48" t="str" cm="1">
        <f t="array" ref="AL1997">IFERROR(_xlfn.IFS(
AM1997="MPR ISSUE","TX ISSUE",
AM1997="BSS Hardware Issue","RAN ISSUE",
AM1997="Sites strategiques, MLL, Pylone, etc.","ENVTECH",
AM1997="AKTIVCO DEFAUT GE &amp; POWER Cabinet","POWER ISSUE",
AM1997="AKTIVCO Coupure ENEO &amp; Baisse de tension","POWER ISSUE",
AM1997="Coupure ENEO &amp; Baisse de tension","POWER ISSUE",
AM1997="Defaut GE &amp; POWER Cabinet","POWER ISSUE",
AM1997="Sharing","POWER ISSUE",
AM1997="Sites strategiques &amp; DataCenter","POWER ISSUE",
AM1997="Exclu","Exclu",
AM1997="SAT","TX ISSUE",
AM1997="SPARE-ISSUE","SPARE-ISSUE",
AM1997="Fiber CAmtel","TX ISSUE",
AM1997="Fiber AOF","TX ISSUE",
AM1997="Projet OCM (HUAWEI)","TRAVAUX-HUAWEI",
AM1997="Projet OCM (NOKIA)","TRAVAUX -NOKIA",
AM1997="ACCESS-ISSUE","ACCESS-ISSUE",
AM1997="Projet OCM (ZTE, NOKIA, autres projets)","TRAVAUX OCM",
AM1997="No root CAuse","No root cause",
AM1997="ODU HS","TX ISSUE",
AM1997="IP &amp; VLAN","TX ISSUE",
AM1997="Warehouse HUAWEI","SPARE-ISSUE",
AM1997="SPARE-HS","SPARE-ISSUE",
AM1997="Power Telco","RAN ISSUE",AM1997="no impacts","no impacts"
),"")</f>
        <v>no impacts</v>
      </c>
      <c r="AM1997" s="67" t="s">
        <v>5605</v>
      </c>
      <c r="AN1997" s="48" t="str" cm="1">
        <f t="array" ref="AN1997">IFERROR(_xlfn.IFS(
AM1997="MPR ISSUE","ACTIVE",
AM1997="BSS Hardware Issue","ACTIVE",
AM1997="Sites strategiques, MLL, Pylone, etc.","PASSIVE",
AM1997="AKTIVCO DEFAUT GE &amp; POWER Cabinet","PASSIVE",
AM1997="AKTIVCO Coupure ENEO &amp; Baisse de tension","PASSIVE",
AM1997="Coupure ENEO &amp; Baisse de tension","PASSIVE",
AM1997="Defaut GE &amp; POWER Cabinet","PASSIVE",
AM1997="Sharing","PASSIVE",
AM1997="Sites strategiques &amp; DataCenter","PASSIVE",
AM1997="Exclu","Exclu",
AM1997="SAT","ACTIVE",
AM1997="SPARE-ISSUE","SPARE-ISSUE",
AM1997="Fiber CAmtel","ACTIVE",
AM1997="Fiber AOF","ACTIVE",
AM1997="Projet OCM (HUAWEI)","PLANNED WORKS",
AM1997="Projet OCM (NOKIA)","PLANNED WORKS",
AM1997="ACCESS-ISSUE","ACCESS-ISSUE",
AM1997="Projet OCM (ZTE, NOKIA, autres projets)","PLANNED WORKS",
AM1997="No root CAuse","No root cause",
AM1997="ODU HS","ACTIVE",
AM1997="IP &amp; VLAN","ACTIVE",
AM1997="Warehouse HUAWEI","SPARE-ISSUE",
AM1997="SPARE-HS","SPARE-ISSUE",
AM1997="Power Telco","ACTIVE", AM1997="no impacts","no impacts"
),"")</f>
        <v>no impacts</v>
      </c>
      <c r="AO1997" s="93" t="s">
        <v>5537</v>
      </c>
      <c r="AP1997" s="101" t="str">
        <f t="shared" si="55"/>
        <v>OST_056</v>
      </c>
      <c r="AR1997" s="17" t="s">
        <v>5537</v>
      </c>
      <c r="AS1997" s="7" t="s">
        <v>5537</v>
      </c>
      <c r="AT1997" s="6"/>
      <c r="AU1997" s="7"/>
      <c r="AV1997" s="3" t="s">
        <v>5537</v>
      </c>
      <c r="AW1997" s="18" t="s">
        <v>5537</v>
      </c>
      <c r="AX1997" s="18" t="s">
        <v>5537</v>
      </c>
      <c r="AY1997" s="18" t="s">
        <v>5537</v>
      </c>
      <c r="AZ1997" s="18" t="s">
        <v>5537</v>
      </c>
      <c r="BA1997" s="18" t="s">
        <v>5537</v>
      </c>
      <c r="BB1997" s="18" t="s">
        <v>5537</v>
      </c>
      <c r="BC1997" s="18" t="s">
        <v>5537</v>
      </c>
      <c r="BD1997" s="18" t="s">
        <v>5537</v>
      </c>
      <c r="BE1997" s="18" t="s">
        <v>5537</v>
      </c>
      <c r="BF1997" s="18" t="s">
        <v>5537</v>
      </c>
      <c r="BG1997" s="18" t="s">
        <v>5537</v>
      </c>
      <c r="BH1997" s="18" t="s">
        <v>5537</v>
      </c>
      <c r="BI1997" s="9" t="s">
        <v>5537</v>
      </c>
      <c r="BJ1997" s="14"/>
      <c r="BK1997" s="14" t="s">
        <v>5537</v>
      </c>
      <c r="BL1997" s="14" t="str">
        <f>_xlfn.XLOOKUP(B1997,'[4]cell downs 18042026 17h'!$B:$B,'[4]cell downs 18042026 17h'!$B:$B,"")</f>
        <v/>
      </c>
      <c r="BM1997" s="14" t="str">
        <f>_xlfn.XLOOKUP(B1997,'[5]Cells Huawei 19042026 15h'!$B:$B,'[5]Cells Huawei 19042026 15h'!$B:$B,"")</f>
        <v/>
      </c>
      <c r="BN1997" s="9" t="str">
        <f>_xlfn.XLOOKUP(B1997,'[6]cells down 19042026 9H40'!$B:$B,'[6]cells down 19042026 9H40'!$B:$B,"")</f>
        <v/>
      </c>
      <c r="BO1997" s="9" t="s">
        <v>4496</v>
      </c>
      <c r="BP1997" s="9" t="s">
        <v>5537</v>
      </c>
      <c r="BQ1997" s="115"/>
    </row>
    <row r="1998" spans="1:69" s="9" customFormat="1" x14ac:dyDescent="0.3">
      <c r="A1998" s="1" t="s">
        <v>2560</v>
      </c>
      <c r="B1998" s="8" t="s">
        <v>2561</v>
      </c>
      <c r="C1998" s="3" t="str">
        <f>_xlfn.XLOOKUP(B1998,'[1]daily break down'!$D:$D,'[1]daily break down'!$E:$E,"")</f>
        <v>EXTREME-NORD</v>
      </c>
      <c r="D1998" s="1" t="s">
        <v>11</v>
      </c>
      <c r="E1998" s="1" t="s">
        <v>66</v>
      </c>
      <c r="F1998" s="3" t="s">
        <v>55</v>
      </c>
      <c r="G1998" s="1" t="s">
        <v>2560</v>
      </c>
      <c r="H1998" s="33" t="str">
        <f>_xlfn.XLOOKUP(B1998,[2]CALCULATION!$B:$B,[2]CALCULATION!$H:$H,"")</f>
        <v>NOKIA</v>
      </c>
      <c r="I1998" s="28">
        <v>0</v>
      </c>
      <c r="J1998" s="28">
        <v>0</v>
      </c>
      <c r="K1998" s="28">
        <v>0</v>
      </c>
      <c r="L1998" s="28">
        <v>0</v>
      </c>
      <c r="M1998" s="28">
        <v>0</v>
      </c>
      <c r="N1998" s="28">
        <v>0</v>
      </c>
      <c r="O1998" s="28">
        <v>0</v>
      </c>
      <c r="P1998" s="28">
        <v>0</v>
      </c>
      <c r="Q1998" s="28">
        <v>0</v>
      </c>
      <c r="R1998" s="28">
        <v>0</v>
      </c>
      <c r="S1998" s="94">
        <v>0</v>
      </c>
      <c r="T1998" s="94">
        <f>_xlfn.XLOOKUP(B1998,'[3]Nur des jours'!$B:$B,'[3]Nur des jours'!$U:$U,"")</f>
        <v>0</v>
      </c>
      <c r="U1998" s="94">
        <v>0</v>
      </c>
      <c r="V1998" s="94">
        <v>0</v>
      </c>
      <c r="W1998" s="94">
        <v>0</v>
      </c>
      <c r="X1998" s="94">
        <v>0</v>
      </c>
      <c r="Y1998" s="94">
        <v>0</v>
      </c>
      <c r="Z1998" s="94">
        <v>0</v>
      </c>
      <c r="AA1998" s="94">
        <v>0</v>
      </c>
      <c r="AB1998" s="94">
        <v>0</v>
      </c>
      <c r="AC1998" s="94">
        <f>_xlfn.XLOOKUP(B1998,'[3]Nur des jours'!$B:$B,'[3]Nur des jours'!$N:$N,"")</f>
        <v>0</v>
      </c>
      <c r="AD1998" s="94">
        <v>0</v>
      </c>
      <c r="AE1998" s="94">
        <v>0</v>
      </c>
      <c r="AF1998" s="94">
        <v>0</v>
      </c>
      <c r="AG1998" s="94">
        <v>0</v>
      </c>
      <c r="AH1998" s="94">
        <v>0</v>
      </c>
      <c r="AI1998" s="49" t="s">
        <v>6659</v>
      </c>
      <c r="AJ1998" s="49"/>
      <c r="AK1998" s="48" t="str" cm="1">
        <f t="array" ref="AK1998">IFERROR(_xlfn.IFS(
AM1998="MPR ISSUE","PDH",
AM1998="BSS Hardware Issue","BSS",
AM1998="Sites strategiques, MLL, Pylone, etc.","ENVTECH",
AM1998="AKTIVCO DEFAUT GE &amp; POWER Cabinet","AKTIVCO",
AM1998="AKTIVCO Coupure ENEO &amp; Baisse de tension","AKTIVCO GRID ONLY",
AM1998="Coupure ENEO &amp; Baisse de tension","IHS GRID ONLY",
AM1998="Defaut GE &amp; POWER Cabinet","IHS",
AM1998="Sharing","Partners",
AM1998="Sites strategiques &amp; DataCenter","SST &amp; DC",
AM1998="Exclu","Exclu",
AM1998="SAT","SAT",
AM1998="SPARE-ISSUE","SPARE-ISSUE",
AM1998="Fiber CAmtel","TRANS_FO_CAMTEL",
AM1998="Fiber AOF","Fiber AOF",
AM1998="Projet OCM (HUAWEI)","TRAVAUX-HUAWEI",
AM1998="Projet OCM (NOKIA)","TRAVAUX-NOKIA",
AM1998="ACCESS-ISSUE","ACCESS-ISSUE",
AM1998="Projet OCM (ZTE, NOKIA, autres projets)","TRAVAUX OCM",
AM1998="No root CAuse","No root cause",
AM1998="ODU HS","PDH",
AM1998="IP &amp; VLAN","PDH",
AM1998="Warehouse HUAWEI","SPARE-ISSUE",
AM1998="SPARE-HS","SPARE-ISSUE",
AM1998="Power Telco","BSS",AM1998="no impacts","no impacts"
),"")</f>
        <v>no impacts</v>
      </c>
      <c r="AL1998" s="48" t="str" cm="1">
        <f t="array" ref="AL1998">IFERROR(_xlfn.IFS(
AM1998="MPR ISSUE","TX ISSUE",
AM1998="BSS Hardware Issue","RAN ISSUE",
AM1998="Sites strategiques, MLL, Pylone, etc.","ENVTECH",
AM1998="AKTIVCO DEFAUT GE &amp; POWER Cabinet","POWER ISSUE",
AM1998="AKTIVCO Coupure ENEO &amp; Baisse de tension","POWER ISSUE",
AM1998="Coupure ENEO &amp; Baisse de tension","POWER ISSUE",
AM1998="Defaut GE &amp; POWER Cabinet","POWER ISSUE",
AM1998="Sharing","POWER ISSUE",
AM1998="Sites strategiques &amp; DataCenter","POWER ISSUE",
AM1998="Exclu","Exclu",
AM1998="SAT","TX ISSUE",
AM1998="SPARE-ISSUE","SPARE-ISSUE",
AM1998="Fiber CAmtel","TX ISSUE",
AM1998="Fiber AOF","TX ISSUE",
AM1998="Projet OCM (HUAWEI)","TRAVAUX-HUAWEI",
AM1998="Projet OCM (NOKIA)","TRAVAUX -NOKIA",
AM1998="ACCESS-ISSUE","ACCESS-ISSUE",
AM1998="Projet OCM (ZTE, NOKIA, autres projets)","TRAVAUX OCM",
AM1998="No root CAuse","No root cause",
AM1998="ODU HS","TX ISSUE",
AM1998="IP &amp; VLAN","TX ISSUE",
AM1998="Warehouse HUAWEI","SPARE-ISSUE",
AM1998="SPARE-HS","SPARE-ISSUE",
AM1998="Power Telco","RAN ISSUE",AM1998="no impacts","no impacts"
),"")</f>
        <v>no impacts</v>
      </c>
      <c r="AM1998" s="67" t="s">
        <v>5605</v>
      </c>
      <c r="AN1998" s="48" t="str" cm="1">
        <f t="array" ref="AN1998">IFERROR(_xlfn.IFS(
AM1998="MPR ISSUE","ACTIVE",
AM1998="BSS Hardware Issue","ACTIVE",
AM1998="Sites strategiques, MLL, Pylone, etc.","PASSIVE",
AM1998="AKTIVCO DEFAUT GE &amp; POWER Cabinet","PASSIVE",
AM1998="AKTIVCO Coupure ENEO &amp; Baisse de tension","PASSIVE",
AM1998="Coupure ENEO &amp; Baisse de tension","PASSIVE",
AM1998="Defaut GE &amp; POWER Cabinet","PASSIVE",
AM1998="Sharing","PASSIVE",
AM1998="Sites strategiques &amp; DataCenter","PASSIVE",
AM1998="Exclu","Exclu",
AM1998="SAT","ACTIVE",
AM1998="SPARE-ISSUE","SPARE-ISSUE",
AM1998="Fiber CAmtel","ACTIVE",
AM1998="Fiber AOF","ACTIVE",
AM1998="Projet OCM (HUAWEI)","PLANNED WORKS",
AM1998="Projet OCM (NOKIA)","PLANNED WORKS",
AM1998="ACCESS-ISSUE","ACCESS-ISSUE",
AM1998="Projet OCM (ZTE, NOKIA, autres projets)","PLANNED WORKS",
AM1998="No root CAuse","No root cause",
AM1998="ODU HS","ACTIVE",
AM1998="IP &amp; VLAN","ACTIVE",
AM1998="Warehouse HUAWEI","SPARE-ISSUE",
AM1998="SPARE-HS","SPARE-ISSUE",
AM1998="Power Telco","ACTIVE", AM1998="no impacts","no impacts"
),"")</f>
        <v>no impacts</v>
      </c>
      <c r="AO1998" s="93" t="s">
        <v>5537</v>
      </c>
      <c r="AP1998" s="101" t="str">
        <f t="shared" si="55"/>
        <v>EXN_013</v>
      </c>
      <c r="AR1998" s="17" t="s">
        <v>5537</v>
      </c>
      <c r="AS1998" s="7" t="s">
        <v>5537</v>
      </c>
      <c r="AT1998" s="6"/>
      <c r="AU1998" s="7"/>
      <c r="AV1998" s="3" t="s">
        <v>5537</v>
      </c>
      <c r="AW1998" s="18" t="s">
        <v>5537</v>
      </c>
      <c r="AX1998" s="18" t="s">
        <v>5537</v>
      </c>
      <c r="AY1998" s="18" t="s">
        <v>5537</v>
      </c>
      <c r="AZ1998" s="18" t="s">
        <v>5537</v>
      </c>
      <c r="BA1998" s="18" t="s">
        <v>5537</v>
      </c>
      <c r="BB1998" s="18" t="s">
        <v>5537</v>
      </c>
      <c r="BC1998" s="18" t="s">
        <v>5537</v>
      </c>
      <c r="BD1998" s="18" t="s">
        <v>5537</v>
      </c>
      <c r="BE1998" s="18" t="s">
        <v>5537</v>
      </c>
      <c r="BF1998" s="18" t="s">
        <v>5537</v>
      </c>
      <c r="BG1998" s="18" t="s">
        <v>5537</v>
      </c>
      <c r="BH1998" s="18" t="s">
        <v>5537</v>
      </c>
      <c r="BI1998" s="9" t="s">
        <v>5537</v>
      </c>
      <c r="BJ1998" s="14"/>
      <c r="BK1998" s="14" t="s">
        <v>5537</v>
      </c>
      <c r="BL1998" s="14" t="str">
        <f>_xlfn.XLOOKUP(B1998,'[4]cell downs 18042026 17h'!$B:$B,'[4]cell downs 18042026 17h'!$B:$B,"")</f>
        <v/>
      </c>
      <c r="BM1998" s="14" t="str">
        <f>_xlfn.XLOOKUP(B1998,'[5]Cells Huawei 19042026 15h'!$B:$B,'[5]Cells Huawei 19042026 15h'!$B:$B,"")</f>
        <v/>
      </c>
      <c r="BN1998" s="9" t="str">
        <f>_xlfn.XLOOKUP(B1998,'[6]cells down 19042026 9H40'!$B:$B,'[6]cells down 19042026 9H40'!$B:$B,"")</f>
        <v/>
      </c>
      <c r="BO1998" s="9" t="s">
        <v>2561</v>
      </c>
      <c r="BP1998" s="9" t="s">
        <v>12</v>
      </c>
      <c r="BQ1998" s="115"/>
    </row>
    <row r="1999" spans="1:69" s="9" customFormat="1" x14ac:dyDescent="0.3">
      <c r="A1999" s="1" t="s">
        <v>4090</v>
      </c>
      <c r="B1999" s="8" t="s">
        <v>4091</v>
      </c>
      <c r="C1999" s="3" t="str">
        <f>_xlfn.XLOOKUP(B1999,'[1]daily break down'!$D:$D,'[1]daily break down'!$E:$E,"")</f>
        <v>NORD-OUEST</v>
      </c>
      <c r="D1999" s="1" t="s">
        <v>11</v>
      </c>
      <c r="E1999" s="1" t="s">
        <v>12</v>
      </c>
      <c r="F1999" s="3" t="s">
        <v>51</v>
      </c>
      <c r="G1999" s="1" t="s">
        <v>3441</v>
      </c>
      <c r="H1999" s="32" t="str">
        <f>_xlfn.XLOOKUP(B1999,[2]CALCULATION!$B:$B,[2]CALCULATION!$H:$H,"")</f>
        <v>HUAWEI</v>
      </c>
      <c r="I1999" s="28">
        <v>0</v>
      </c>
      <c r="J1999" s="28">
        <v>0</v>
      </c>
      <c r="K1999" s="28">
        <v>0</v>
      </c>
      <c r="L1999" s="28">
        <v>0</v>
      </c>
      <c r="M1999" s="28">
        <v>0</v>
      </c>
      <c r="N1999" s="28">
        <v>0</v>
      </c>
      <c r="O1999" s="28">
        <v>0</v>
      </c>
      <c r="P1999" s="28">
        <v>0</v>
      </c>
      <c r="Q1999" s="28">
        <v>0</v>
      </c>
      <c r="R1999" s="28">
        <v>0</v>
      </c>
      <c r="S1999" s="94">
        <v>0</v>
      </c>
      <c r="T1999" s="94">
        <f>_xlfn.XLOOKUP(B1999,'[3]Nur des jours'!$B:$B,'[3]Nur des jours'!$U:$U,"")</f>
        <v>0</v>
      </c>
      <c r="U1999" s="94">
        <v>0</v>
      </c>
      <c r="V1999" s="94">
        <v>0</v>
      </c>
      <c r="W1999" s="94">
        <v>0</v>
      </c>
      <c r="X1999" s="94">
        <v>0</v>
      </c>
      <c r="Y1999" s="94">
        <v>0</v>
      </c>
      <c r="Z1999" s="94">
        <v>0</v>
      </c>
      <c r="AA1999" s="94">
        <v>0</v>
      </c>
      <c r="AB1999" s="94">
        <v>0</v>
      </c>
      <c r="AC1999" s="94">
        <f>_xlfn.XLOOKUP(B1999,'[3]Nur des jours'!$B:$B,'[3]Nur des jours'!$N:$N,"")</f>
        <v>0</v>
      </c>
      <c r="AD1999" s="94">
        <v>0</v>
      </c>
      <c r="AE1999" s="94">
        <v>0</v>
      </c>
      <c r="AF1999" s="94">
        <v>0</v>
      </c>
      <c r="AG1999" s="94">
        <v>0</v>
      </c>
      <c r="AH1999" s="94">
        <v>0</v>
      </c>
      <c r="AI1999" s="49" t="s">
        <v>6659</v>
      </c>
      <c r="AJ1999" s="49"/>
      <c r="AK1999" s="48" t="str" cm="1">
        <f t="array" ref="AK1999">IFERROR(_xlfn.IFS(
AM1999="MPR ISSUE","PDH",
AM1999="BSS Hardware Issue","BSS",
AM1999="Sites strategiques, MLL, Pylone, etc.","ENVTECH",
AM1999="AKTIVCO DEFAUT GE &amp; POWER Cabinet","AKTIVCO",
AM1999="AKTIVCO Coupure ENEO &amp; Baisse de tension","AKTIVCO GRID ONLY",
AM1999="Coupure ENEO &amp; Baisse de tension","IHS GRID ONLY",
AM1999="Defaut GE &amp; POWER Cabinet","IHS",
AM1999="Sharing","Partners",
AM1999="Sites strategiques &amp; DataCenter","SST &amp; DC",
AM1999="Exclu","Exclu",
AM1999="SAT","SAT",
AM1999="SPARE-ISSUE","SPARE-ISSUE",
AM1999="Fiber CAmtel","TRANS_FO_CAMTEL",
AM1999="Fiber AOF","Fiber AOF",
AM1999="Projet OCM (HUAWEI)","TRAVAUX-HUAWEI",
AM1999="Projet OCM (NOKIA)","TRAVAUX-NOKIA",
AM1999="ACCESS-ISSUE","ACCESS-ISSUE",
AM1999="Projet OCM (ZTE, NOKIA, autres projets)","TRAVAUX OCM",
AM1999="No root CAuse","No root cause",
AM1999="ODU HS","PDH",
AM1999="IP &amp; VLAN","PDH",
AM1999="Warehouse HUAWEI","SPARE-ISSUE",
AM1999="SPARE-HS","SPARE-ISSUE",
AM1999="Power Telco","BSS",AM1999="no impacts","no impacts"
),"")</f>
        <v>no impacts</v>
      </c>
      <c r="AL1999" s="48" t="str" cm="1">
        <f t="array" ref="AL1999">IFERROR(_xlfn.IFS(
AM1999="MPR ISSUE","TX ISSUE",
AM1999="BSS Hardware Issue","RAN ISSUE",
AM1999="Sites strategiques, MLL, Pylone, etc.","ENVTECH",
AM1999="AKTIVCO DEFAUT GE &amp; POWER Cabinet","POWER ISSUE",
AM1999="AKTIVCO Coupure ENEO &amp; Baisse de tension","POWER ISSUE",
AM1999="Coupure ENEO &amp; Baisse de tension","POWER ISSUE",
AM1999="Defaut GE &amp; POWER Cabinet","POWER ISSUE",
AM1999="Sharing","POWER ISSUE",
AM1999="Sites strategiques &amp; DataCenter","POWER ISSUE",
AM1999="Exclu","Exclu",
AM1999="SAT","TX ISSUE",
AM1999="SPARE-ISSUE","SPARE-ISSUE",
AM1999="Fiber CAmtel","TX ISSUE",
AM1999="Fiber AOF","TX ISSUE",
AM1999="Projet OCM (HUAWEI)","TRAVAUX-HUAWEI",
AM1999="Projet OCM (NOKIA)","TRAVAUX -NOKIA",
AM1999="ACCESS-ISSUE","ACCESS-ISSUE",
AM1999="Projet OCM (ZTE, NOKIA, autres projets)","TRAVAUX OCM",
AM1999="No root CAuse","No root cause",
AM1999="ODU HS","TX ISSUE",
AM1999="IP &amp; VLAN","TX ISSUE",
AM1999="Warehouse HUAWEI","SPARE-ISSUE",
AM1999="SPARE-HS","SPARE-ISSUE",
AM1999="Power Telco","RAN ISSUE",AM1999="no impacts","no impacts"
),"")</f>
        <v>no impacts</v>
      </c>
      <c r="AM1999" s="67" t="s">
        <v>5605</v>
      </c>
      <c r="AN1999" s="48" t="str" cm="1">
        <f t="array" ref="AN1999">IFERROR(_xlfn.IFS(
AM1999="MPR ISSUE","ACTIVE",
AM1999="BSS Hardware Issue","ACTIVE",
AM1999="Sites strategiques, MLL, Pylone, etc.","PASSIVE",
AM1999="AKTIVCO DEFAUT GE &amp; POWER Cabinet","PASSIVE",
AM1999="AKTIVCO Coupure ENEO &amp; Baisse de tension","PASSIVE",
AM1999="Coupure ENEO &amp; Baisse de tension","PASSIVE",
AM1999="Defaut GE &amp; POWER Cabinet","PASSIVE",
AM1999="Sharing","PASSIVE",
AM1999="Sites strategiques &amp; DataCenter","PASSIVE",
AM1999="Exclu","Exclu",
AM1999="SAT","ACTIVE",
AM1999="SPARE-ISSUE","SPARE-ISSUE",
AM1999="Fiber CAmtel","ACTIVE",
AM1999="Fiber AOF","ACTIVE",
AM1999="Projet OCM (HUAWEI)","PLANNED WORKS",
AM1999="Projet OCM (NOKIA)","PLANNED WORKS",
AM1999="ACCESS-ISSUE","ACCESS-ISSUE",
AM1999="Projet OCM (ZTE, NOKIA, autres projets)","PLANNED WORKS",
AM1999="No root CAuse","No root cause",
AM1999="ODU HS","ACTIVE",
AM1999="IP &amp; VLAN","ACTIVE",
AM1999="Warehouse HUAWEI","SPARE-ISSUE",
AM1999="SPARE-HS","SPARE-ISSUE",
AM1999="Power Telco","ACTIVE", AM1999="no impacts","no impacts"
),"")</f>
        <v>no impacts</v>
      </c>
      <c r="AO1999" s="93" t="s">
        <v>5537</v>
      </c>
      <c r="AP1999" s="101" t="str">
        <f t="shared" si="55"/>
        <v>NRO_036</v>
      </c>
      <c r="AR1999" s="17" t="s">
        <v>5537</v>
      </c>
      <c r="AS1999" s="7" t="s">
        <v>5537</v>
      </c>
      <c r="AT1999" s="6"/>
      <c r="AU1999" s="7"/>
      <c r="AV1999" s="3" t="s">
        <v>5537</v>
      </c>
      <c r="AW1999" s="18" t="s">
        <v>5537</v>
      </c>
      <c r="AX1999" s="18" t="s">
        <v>5537</v>
      </c>
      <c r="AY1999" s="18" t="s">
        <v>5537</v>
      </c>
      <c r="AZ1999" s="18" t="s">
        <v>5537</v>
      </c>
      <c r="BA1999" s="18" t="s">
        <v>5537</v>
      </c>
      <c r="BB1999" s="18" t="s">
        <v>5537</v>
      </c>
      <c r="BC1999" s="18" t="s">
        <v>5537</v>
      </c>
      <c r="BD1999" s="18" t="s">
        <v>5537</v>
      </c>
      <c r="BE1999" s="18" t="s">
        <v>5537</v>
      </c>
      <c r="BF1999" s="18" t="s">
        <v>5537</v>
      </c>
      <c r="BG1999" s="18" t="s">
        <v>5537</v>
      </c>
      <c r="BH1999" s="18" t="s">
        <v>5537</v>
      </c>
      <c r="BI1999" s="9" t="s">
        <v>5537</v>
      </c>
      <c r="BJ1999" s="14"/>
      <c r="BK1999" s="14" t="s">
        <v>5537</v>
      </c>
      <c r="BL1999" s="14" t="str">
        <f>_xlfn.XLOOKUP(B1999,'[4]cell downs 18042026 17h'!$B:$B,'[4]cell downs 18042026 17h'!$B:$B,"")</f>
        <v/>
      </c>
      <c r="BM1999" s="14" t="str">
        <f>_xlfn.XLOOKUP(B1999,'[5]Cells Huawei 19042026 15h'!$B:$B,'[5]Cells Huawei 19042026 15h'!$B:$B,"")</f>
        <v/>
      </c>
      <c r="BN1999" s="9" t="str">
        <f>_xlfn.XLOOKUP(B1999,'[6]cells down 19042026 9H40'!$B:$B,'[6]cells down 19042026 9H40'!$B:$B,"")</f>
        <v/>
      </c>
      <c r="BO1999" s="9" t="s">
        <v>4091</v>
      </c>
      <c r="BP1999" s="9" t="s">
        <v>302</v>
      </c>
      <c r="BQ1999" s="115"/>
    </row>
    <row r="2000" spans="1:69" s="9" customFormat="1" x14ac:dyDescent="0.3">
      <c r="A2000" s="1" t="s">
        <v>5249</v>
      </c>
      <c r="B2000" s="8" t="s">
        <v>5250</v>
      </c>
      <c r="C2000" s="3" t="str">
        <f>_xlfn.XLOOKUP(B2000,'[1]daily break down'!$D:$D,'[1]daily break down'!$E:$E,"")</f>
        <v>SUD-OUEST</v>
      </c>
      <c r="D2000" s="1" t="s">
        <v>11</v>
      </c>
      <c r="E2000" s="1"/>
      <c r="F2000" s="3" t="s">
        <v>13</v>
      </c>
      <c r="G2000" s="1" t="s">
        <v>5249</v>
      </c>
      <c r="H2000" s="32" t="str">
        <f>_xlfn.XLOOKUP(B2000,[2]CALCULATION!$B:$B,[2]CALCULATION!$H:$H,"")</f>
        <v>HUAWEI</v>
      </c>
      <c r="I2000" s="28">
        <v>0</v>
      </c>
      <c r="J2000" s="28">
        <v>0</v>
      </c>
      <c r="K2000" s="28">
        <v>0</v>
      </c>
      <c r="L2000" s="28">
        <v>0</v>
      </c>
      <c r="M2000" s="28">
        <v>0</v>
      </c>
      <c r="N2000" s="28">
        <v>0</v>
      </c>
      <c r="O2000" s="28">
        <v>0</v>
      </c>
      <c r="P2000" s="28">
        <v>0</v>
      </c>
      <c r="Q2000" s="28">
        <v>0</v>
      </c>
      <c r="R2000" s="28">
        <v>0</v>
      </c>
      <c r="S2000" s="94">
        <v>0</v>
      </c>
      <c r="T2000" s="94">
        <f>_xlfn.XLOOKUP(B2000,'[3]Nur des jours'!$B:$B,'[3]Nur des jours'!$U:$U,"")</f>
        <v>0</v>
      </c>
      <c r="U2000" s="94">
        <v>0</v>
      </c>
      <c r="V2000" s="94">
        <v>0</v>
      </c>
      <c r="W2000" s="94">
        <v>0</v>
      </c>
      <c r="X2000" s="94">
        <v>0</v>
      </c>
      <c r="Y2000" s="94">
        <v>0</v>
      </c>
      <c r="Z2000" s="94">
        <v>0</v>
      </c>
      <c r="AA2000" s="94">
        <v>0</v>
      </c>
      <c r="AB2000" s="94">
        <v>0</v>
      </c>
      <c r="AC2000" s="94">
        <f>_xlfn.XLOOKUP(B2000,'[3]Nur des jours'!$B:$B,'[3]Nur des jours'!$N:$N,"")</f>
        <v>0</v>
      </c>
      <c r="AD2000" s="94">
        <v>0</v>
      </c>
      <c r="AE2000" s="94">
        <v>0</v>
      </c>
      <c r="AF2000" s="94">
        <v>0</v>
      </c>
      <c r="AG2000" s="94">
        <v>0</v>
      </c>
      <c r="AH2000" s="94">
        <v>0</v>
      </c>
      <c r="AI2000" s="49" t="s">
        <v>5559</v>
      </c>
      <c r="AJ2000" s="49"/>
      <c r="AK2000" s="48" t="str" cm="1">
        <f t="array" ref="AK2000">IFERROR(_xlfn.IFS(
AM2000="MPR ISSUE","PDH",
AM2000="BSS Hardware Issue","BSS",
AM2000="Sites strategiques, MLL, Pylone, etc.","ENVTECH",
AM2000="AKTIVCO DEFAUT GE &amp; POWER Cabinet","AKTIVCO",
AM2000="AKTIVCO Coupure ENEO &amp; Baisse de tension","AKTIVCO GRID ONLY",
AM2000="Coupure ENEO &amp; Baisse de tension","IHS GRID ONLY",
AM2000="Defaut GE &amp; POWER Cabinet","IHS",
AM2000="Sharing","Partners",
AM2000="Sites strategiques &amp; DataCenter","SST &amp; DC",
AM2000="Exclu","Exclu",
AM2000="SAT","SAT",
AM2000="SPARE-ISSUE","SPARE-ISSUE",
AM2000="Fiber CAmtel","TRANS_FO_CAMTEL",
AM2000="Fiber AOF","Fiber AOF",
AM2000="Projet OCM (HUAWEI)","TRAVAUX-HUAWEI",
AM2000="Projet OCM (NOKIA)","TRAVAUX-NOKIA",
AM2000="ACCESS-ISSUE","ACCESS-ISSUE",
AM2000="Projet OCM (ZTE, NOKIA, autres projets)","TRAVAUX OCM",
AM2000="No root CAuse","No root cause",
AM2000="ODU HS","PDH",
AM2000="IP &amp; VLAN","PDH",
AM2000="Warehouse HUAWEI","SPARE-ISSUE",
AM2000="SPARE-HS","SPARE-ISSUE",
AM2000="Power Telco","BSS",AM2000="no impacts","no impacts"
),"")</f>
        <v>no impacts</v>
      </c>
      <c r="AL2000" s="48" t="str" cm="1">
        <f t="array" ref="AL2000">IFERROR(_xlfn.IFS(
AM2000="MPR ISSUE","TX ISSUE",
AM2000="BSS Hardware Issue","RAN ISSUE",
AM2000="Sites strategiques, MLL, Pylone, etc.","ENVTECH",
AM2000="AKTIVCO DEFAUT GE &amp; POWER Cabinet","POWER ISSUE",
AM2000="AKTIVCO Coupure ENEO &amp; Baisse de tension","POWER ISSUE",
AM2000="Coupure ENEO &amp; Baisse de tension","POWER ISSUE",
AM2000="Defaut GE &amp; POWER Cabinet","POWER ISSUE",
AM2000="Sharing","POWER ISSUE",
AM2000="Sites strategiques &amp; DataCenter","POWER ISSUE",
AM2000="Exclu","Exclu",
AM2000="SAT","TX ISSUE",
AM2000="SPARE-ISSUE","SPARE-ISSUE",
AM2000="Fiber CAmtel","TX ISSUE",
AM2000="Fiber AOF","TX ISSUE",
AM2000="Projet OCM (HUAWEI)","TRAVAUX-HUAWEI",
AM2000="Projet OCM (NOKIA)","TRAVAUX -NOKIA",
AM2000="ACCESS-ISSUE","ACCESS-ISSUE",
AM2000="Projet OCM (ZTE, NOKIA, autres projets)","TRAVAUX OCM",
AM2000="No root CAuse","No root cause",
AM2000="ODU HS","TX ISSUE",
AM2000="IP &amp; VLAN","TX ISSUE",
AM2000="Warehouse HUAWEI","SPARE-ISSUE",
AM2000="SPARE-HS","SPARE-ISSUE",
AM2000="Power Telco","RAN ISSUE",AM2000="no impacts","no impacts"
),"")</f>
        <v>no impacts</v>
      </c>
      <c r="AM2000" s="67" t="s">
        <v>5605</v>
      </c>
      <c r="AN2000" s="48" t="str" cm="1">
        <f t="array" ref="AN2000">IFERROR(_xlfn.IFS(
AM2000="MPR ISSUE","ACTIVE",
AM2000="BSS Hardware Issue","ACTIVE",
AM2000="Sites strategiques, MLL, Pylone, etc.","PASSIVE",
AM2000="AKTIVCO DEFAUT GE &amp; POWER Cabinet","PASSIVE",
AM2000="AKTIVCO Coupure ENEO &amp; Baisse de tension","PASSIVE",
AM2000="Coupure ENEO &amp; Baisse de tension","PASSIVE",
AM2000="Defaut GE &amp; POWER Cabinet","PASSIVE",
AM2000="Sharing","PASSIVE",
AM2000="Sites strategiques &amp; DataCenter","PASSIVE",
AM2000="Exclu","Exclu",
AM2000="SAT","ACTIVE",
AM2000="SPARE-ISSUE","SPARE-ISSUE",
AM2000="Fiber CAmtel","ACTIVE",
AM2000="Fiber AOF","ACTIVE",
AM2000="Projet OCM (HUAWEI)","PLANNED WORKS",
AM2000="Projet OCM (NOKIA)","PLANNED WORKS",
AM2000="ACCESS-ISSUE","ACCESS-ISSUE",
AM2000="Projet OCM (ZTE, NOKIA, autres projets)","PLANNED WORKS",
AM2000="No root CAuse","No root cause",
AM2000="ODU HS","ACTIVE",
AM2000="IP &amp; VLAN","ACTIVE",
AM2000="Warehouse HUAWEI","SPARE-ISSUE",
AM2000="SPARE-HS","SPARE-ISSUE",
AM2000="Power Telco","ACTIVE", AM2000="no impacts","no impacts"
),"")</f>
        <v>no impacts</v>
      </c>
      <c r="AO2000" s="93" t="s">
        <v>5537</v>
      </c>
      <c r="AP2000" s="101" t="str">
        <f t="shared" si="55"/>
        <v>SUO_070</v>
      </c>
      <c r="AR2000" s="17" t="s">
        <v>5537</v>
      </c>
      <c r="AS2000" s="7" t="s">
        <v>5537</v>
      </c>
      <c r="AT2000" s="6"/>
      <c r="AU2000" s="7"/>
      <c r="AV2000" s="3" t="s">
        <v>5537</v>
      </c>
      <c r="AW2000" s="18" t="s">
        <v>5537</v>
      </c>
      <c r="AX2000" s="18" t="s">
        <v>5537</v>
      </c>
      <c r="AY2000" s="18" t="s">
        <v>5537</v>
      </c>
      <c r="AZ2000" s="18" t="s">
        <v>5537</v>
      </c>
      <c r="BA2000" s="18" t="s">
        <v>5537</v>
      </c>
      <c r="BB2000" s="18" t="s">
        <v>5537</v>
      </c>
      <c r="BC2000" s="18" t="s">
        <v>5537</v>
      </c>
      <c r="BD2000" s="18" t="s">
        <v>5537</v>
      </c>
      <c r="BE2000" s="18" t="s">
        <v>5537</v>
      </c>
      <c r="BF2000" s="18" t="s">
        <v>5537</v>
      </c>
      <c r="BG2000" s="18" t="s">
        <v>5537</v>
      </c>
      <c r="BH2000" s="18" t="s">
        <v>5537</v>
      </c>
      <c r="BI2000" s="9" t="s">
        <v>5537</v>
      </c>
      <c r="BJ2000" s="14"/>
      <c r="BK2000" s="14" t="s">
        <v>5537</v>
      </c>
      <c r="BL2000" s="14" t="str">
        <f>_xlfn.XLOOKUP(B2000,'[4]cell downs 18042026 17h'!$B:$B,'[4]cell downs 18042026 17h'!$B:$B,"")</f>
        <v/>
      </c>
      <c r="BM2000" s="14" t="str">
        <f>_xlfn.XLOOKUP(B2000,'[5]Cells Huawei 19042026 15h'!$B:$B,'[5]Cells Huawei 19042026 15h'!$B:$B,"")</f>
        <v/>
      </c>
      <c r="BN2000" s="9" t="str">
        <f>_xlfn.XLOOKUP(B2000,'[6]cells down 19042026 9H40'!$B:$B,'[6]cells down 19042026 9H40'!$B:$B,"")</f>
        <v/>
      </c>
      <c r="BO2000" s="9" t="s">
        <v>5250</v>
      </c>
      <c r="BP2000" s="9" t="s">
        <v>5537</v>
      </c>
      <c r="BQ2000" s="115"/>
    </row>
    <row r="2001" spans="1:69" s="9" customFormat="1" x14ac:dyDescent="0.3">
      <c r="A2001" s="1" t="s">
        <v>1485</v>
      </c>
      <c r="B2001" s="8" t="s">
        <v>2538</v>
      </c>
      <c r="C2001" s="3" t="str">
        <f>_xlfn.XLOOKUP(B2001,'[1]daily break down'!$D:$D,'[1]daily break down'!$E:$E,"")</f>
        <v>EXTREME-NORD</v>
      </c>
      <c r="D2001" s="1" t="s">
        <v>11</v>
      </c>
      <c r="E2001" s="1" t="s">
        <v>66</v>
      </c>
      <c r="F2001" s="3" t="s">
        <v>55</v>
      </c>
      <c r="G2001" s="1" t="s">
        <v>1485</v>
      </c>
      <c r="H2001" s="33" t="str">
        <f>_xlfn.XLOOKUP(B2001,[2]CALCULATION!$B:$B,[2]CALCULATION!$H:$H,"")</f>
        <v>NOKIA</v>
      </c>
      <c r="I2001" s="28">
        <v>0</v>
      </c>
      <c r="J2001" s="28">
        <v>0</v>
      </c>
      <c r="K2001" s="28">
        <v>0</v>
      </c>
      <c r="L2001" s="28">
        <v>0</v>
      </c>
      <c r="M2001" s="28">
        <v>0</v>
      </c>
      <c r="N2001" s="28">
        <v>0</v>
      </c>
      <c r="O2001" s="28">
        <v>0</v>
      </c>
      <c r="P2001" s="28">
        <v>0</v>
      </c>
      <c r="Q2001" s="28">
        <v>0</v>
      </c>
      <c r="R2001" s="28">
        <v>0</v>
      </c>
      <c r="S2001" s="94">
        <v>0</v>
      </c>
      <c r="T2001" s="94">
        <f>_xlfn.XLOOKUP(B2001,'[3]Nur des jours'!$B:$B,'[3]Nur des jours'!$U:$U,"")</f>
        <v>0</v>
      </c>
      <c r="U2001" s="94">
        <v>0</v>
      </c>
      <c r="V2001" s="94">
        <v>0</v>
      </c>
      <c r="W2001" s="94">
        <v>0</v>
      </c>
      <c r="X2001" s="94">
        <v>0</v>
      </c>
      <c r="Y2001" s="94">
        <v>0</v>
      </c>
      <c r="Z2001" s="94">
        <v>0</v>
      </c>
      <c r="AA2001" s="94">
        <v>0</v>
      </c>
      <c r="AB2001" s="94">
        <v>0</v>
      </c>
      <c r="AC2001" s="94">
        <f>_xlfn.XLOOKUP(B2001,'[3]Nur des jours'!$B:$B,'[3]Nur des jours'!$N:$N,"")</f>
        <v>0</v>
      </c>
      <c r="AD2001" s="94">
        <v>0</v>
      </c>
      <c r="AE2001" s="94">
        <v>0</v>
      </c>
      <c r="AF2001" s="94">
        <v>0</v>
      </c>
      <c r="AG2001" s="94">
        <v>0</v>
      </c>
      <c r="AH2001" s="94">
        <v>0</v>
      </c>
      <c r="AI2001" s="49" t="s">
        <v>6659</v>
      </c>
      <c r="AJ2001" s="49"/>
      <c r="AK2001" s="48" t="str" cm="1">
        <f t="array" ref="AK2001">IFERROR(_xlfn.IFS(
AM2001="MPR ISSUE","PDH",
AM2001="BSS Hardware Issue","BSS",
AM2001="Sites strategiques, MLL, Pylone, etc.","ENVTECH",
AM2001="AKTIVCO DEFAUT GE &amp; POWER Cabinet","AKTIVCO",
AM2001="AKTIVCO Coupure ENEO &amp; Baisse de tension","AKTIVCO GRID ONLY",
AM2001="Coupure ENEO &amp; Baisse de tension","IHS GRID ONLY",
AM2001="Defaut GE &amp; POWER Cabinet","IHS",
AM2001="Sharing","Partners",
AM2001="Sites strategiques &amp; DataCenter","SST &amp; DC",
AM2001="Exclu","Exclu",
AM2001="SAT","SAT",
AM2001="SPARE-ISSUE","SPARE-ISSUE",
AM2001="Fiber CAmtel","TRANS_FO_CAMTEL",
AM2001="Fiber AOF","Fiber AOF",
AM2001="Projet OCM (HUAWEI)","TRAVAUX-HUAWEI",
AM2001="Projet OCM (NOKIA)","TRAVAUX-NOKIA",
AM2001="ACCESS-ISSUE","ACCESS-ISSUE",
AM2001="Projet OCM (ZTE, NOKIA, autres projets)","TRAVAUX OCM",
AM2001="No root CAuse","No root cause",
AM2001="ODU HS","PDH",
AM2001="IP &amp; VLAN","PDH",
AM2001="Warehouse HUAWEI","SPARE-ISSUE",
AM2001="SPARE-HS","SPARE-ISSUE",
AM2001="Power Telco","BSS",AM2001="no impacts","no impacts"
),"")</f>
        <v>no impacts</v>
      </c>
      <c r="AL2001" s="48" t="str" cm="1">
        <f t="array" ref="AL2001">IFERROR(_xlfn.IFS(
AM2001="MPR ISSUE","TX ISSUE",
AM2001="BSS Hardware Issue","RAN ISSUE",
AM2001="Sites strategiques, MLL, Pylone, etc.","ENVTECH",
AM2001="AKTIVCO DEFAUT GE &amp; POWER Cabinet","POWER ISSUE",
AM2001="AKTIVCO Coupure ENEO &amp; Baisse de tension","POWER ISSUE",
AM2001="Coupure ENEO &amp; Baisse de tension","POWER ISSUE",
AM2001="Defaut GE &amp; POWER Cabinet","POWER ISSUE",
AM2001="Sharing","POWER ISSUE",
AM2001="Sites strategiques &amp; DataCenter","POWER ISSUE",
AM2001="Exclu","Exclu",
AM2001="SAT","TX ISSUE",
AM2001="SPARE-ISSUE","SPARE-ISSUE",
AM2001="Fiber CAmtel","TX ISSUE",
AM2001="Fiber AOF","TX ISSUE",
AM2001="Projet OCM (HUAWEI)","TRAVAUX-HUAWEI",
AM2001="Projet OCM (NOKIA)","TRAVAUX -NOKIA",
AM2001="ACCESS-ISSUE","ACCESS-ISSUE",
AM2001="Projet OCM (ZTE, NOKIA, autres projets)","TRAVAUX OCM",
AM2001="No root CAuse","No root cause",
AM2001="ODU HS","TX ISSUE",
AM2001="IP &amp; VLAN","TX ISSUE",
AM2001="Warehouse HUAWEI","SPARE-ISSUE",
AM2001="SPARE-HS","SPARE-ISSUE",
AM2001="Power Telco","RAN ISSUE",AM2001="no impacts","no impacts"
),"")</f>
        <v>no impacts</v>
      </c>
      <c r="AM2001" s="67" t="s">
        <v>5605</v>
      </c>
      <c r="AN2001" s="48" t="str" cm="1">
        <f t="array" ref="AN2001">IFERROR(_xlfn.IFS(
AM2001="MPR ISSUE","ACTIVE",
AM2001="BSS Hardware Issue","ACTIVE",
AM2001="Sites strategiques, MLL, Pylone, etc.","PASSIVE",
AM2001="AKTIVCO DEFAUT GE &amp; POWER Cabinet","PASSIVE",
AM2001="AKTIVCO Coupure ENEO &amp; Baisse de tension","PASSIVE",
AM2001="Coupure ENEO &amp; Baisse de tension","PASSIVE",
AM2001="Defaut GE &amp; POWER Cabinet","PASSIVE",
AM2001="Sharing","PASSIVE",
AM2001="Sites strategiques &amp; DataCenter","PASSIVE",
AM2001="Exclu","Exclu",
AM2001="SAT","ACTIVE",
AM2001="SPARE-ISSUE","SPARE-ISSUE",
AM2001="Fiber CAmtel","ACTIVE",
AM2001="Fiber AOF","ACTIVE",
AM2001="Projet OCM (HUAWEI)","PLANNED WORKS",
AM2001="Projet OCM (NOKIA)","PLANNED WORKS",
AM2001="ACCESS-ISSUE","ACCESS-ISSUE",
AM2001="Projet OCM (ZTE, NOKIA, autres projets)","PLANNED WORKS",
AM2001="No root CAuse","No root cause",
AM2001="ODU HS","ACTIVE",
AM2001="IP &amp; VLAN","ACTIVE",
AM2001="Warehouse HUAWEI","SPARE-ISSUE",
AM2001="SPARE-HS","SPARE-ISSUE",
AM2001="Power Telco","ACTIVE", AM2001="no impacts","no impacts"
),"")</f>
        <v>no impacts</v>
      </c>
      <c r="AO2001" s="93" t="s">
        <v>5537</v>
      </c>
      <c r="AP2001" s="101" t="str">
        <f t="shared" si="55"/>
        <v>EXN_042</v>
      </c>
      <c r="AR2001" s="17" t="s">
        <v>5537</v>
      </c>
      <c r="AS2001" s="7" t="s">
        <v>5537</v>
      </c>
      <c r="AT2001" s="6"/>
      <c r="AU2001" s="7"/>
      <c r="AV2001" s="3" t="s">
        <v>5537</v>
      </c>
      <c r="AW2001" s="18" t="s">
        <v>5537</v>
      </c>
      <c r="AX2001" s="18" t="s">
        <v>5537</v>
      </c>
      <c r="AY2001" s="18" t="s">
        <v>5537</v>
      </c>
      <c r="AZ2001" s="18" t="s">
        <v>5537</v>
      </c>
      <c r="BA2001" s="18" t="s">
        <v>5537</v>
      </c>
      <c r="BB2001" s="18" t="s">
        <v>5537</v>
      </c>
      <c r="BC2001" s="18" t="s">
        <v>5537</v>
      </c>
      <c r="BD2001" s="18" t="s">
        <v>5537</v>
      </c>
      <c r="BE2001" s="18" t="s">
        <v>5537</v>
      </c>
      <c r="BF2001" s="18" t="s">
        <v>5537</v>
      </c>
      <c r="BG2001" s="18" t="s">
        <v>5537</v>
      </c>
      <c r="BH2001" s="18" t="s">
        <v>5537</v>
      </c>
      <c r="BI2001" s="9" t="s">
        <v>5537</v>
      </c>
      <c r="BJ2001" s="14"/>
      <c r="BK2001" s="14" t="s">
        <v>5537</v>
      </c>
      <c r="BL2001" s="14" t="str">
        <f>_xlfn.XLOOKUP(B2001,'[4]cell downs 18042026 17h'!$B:$B,'[4]cell downs 18042026 17h'!$B:$B,"")</f>
        <v/>
      </c>
      <c r="BM2001" s="14" t="str">
        <f>_xlfn.XLOOKUP(B2001,'[5]Cells Huawei 19042026 15h'!$B:$B,'[5]Cells Huawei 19042026 15h'!$B:$B,"")</f>
        <v/>
      </c>
      <c r="BN2001" s="9" t="str">
        <f>_xlfn.XLOOKUP(B2001,'[6]cells down 19042026 9H40'!$B:$B,'[6]cells down 19042026 9H40'!$B:$B,"")</f>
        <v/>
      </c>
      <c r="BO2001" s="9" t="s">
        <v>2538</v>
      </c>
      <c r="BP2001" s="9" t="s">
        <v>5537</v>
      </c>
      <c r="BQ2001" s="115"/>
    </row>
    <row r="2002" spans="1:69" s="9" customFormat="1" x14ac:dyDescent="0.3">
      <c r="A2002" s="1" t="s">
        <v>4129</v>
      </c>
      <c r="B2002" s="8" t="s">
        <v>4130</v>
      </c>
      <c r="C2002" s="3" t="str">
        <f>_xlfn.XLOOKUP(B2002,'[1]daily break down'!$D:$D,'[1]daily break down'!$E:$E,"")</f>
        <v>OUEST</v>
      </c>
      <c r="D2002" s="1" t="s">
        <v>21</v>
      </c>
      <c r="E2002" s="1" t="s">
        <v>122</v>
      </c>
      <c r="F2002" s="3" t="s">
        <v>102</v>
      </c>
      <c r="G2002" s="1" t="s">
        <v>4129</v>
      </c>
      <c r="H2002" s="32" t="str">
        <f>_xlfn.XLOOKUP(B2002,[2]CALCULATION!$B:$B,[2]CALCULATION!$H:$H,"")</f>
        <v>HUAWEI</v>
      </c>
      <c r="I2002" s="28">
        <v>0</v>
      </c>
      <c r="J2002" s="28">
        <v>0</v>
      </c>
      <c r="K2002" s="28">
        <v>0</v>
      </c>
      <c r="L2002" s="28">
        <v>0</v>
      </c>
      <c r="M2002" s="28">
        <v>0</v>
      </c>
      <c r="N2002" s="28">
        <v>0</v>
      </c>
      <c r="O2002" s="28">
        <v>0</v>
      </c>
      <c r="P2002" s="28">
        <v>0</v>
      </c>
      <c r="Q2002" s="28">
        <v>0</v>
      </c>
      <c r="R2002" s="28">
        <v>0</v>
      </c>
      <c r="S2002" s="94">
        <v>0</v>
      </c>
      <c r="T2002" s="94">
        <f>_xlfn.XLOOKUP(B2002,'[3]Nur des jours'!$B:$B,'[3]Nur des jours'!$U:$U,"")</f>
        <v>0</v>
      </c>
      <c r="U2002" s="94">
        <v>0</v>
      </c>
      <c r="V2002" s="94">
        <v>0</v>
      </c>
      <c r="W2002" s="94">
        <v>0</v>
      </c>
      <c r="X2002" s="94">
        <v>0</v>
      </c>
      <c r="Y2002" s="94">
        <v>0</v>
      </c>
      <c r="Z2002" s="94">
        <v>0</v>
      </c>
      <c r="AA2002" s="94">
        <v>0</v>
      </c>
      <c r="AB2002" s="94">
        <v>0</v>
      </c>
      <c r="AC2002" s="94">
        <f>_xlfn.XLOOKUP(B2002,'[3]Nur des jours'!$B:$B,'[3]Nur des jours'!$N:$N,"")</f>
        <v>0</v>
      </c>
      <c r="AD2002" s="94">
        <v>0</v>
      </c>
      <c r="AE2002" s="94">
        <v>0</v>
      </c>
      <c r="AF2002" s="94">
        <v>0</v>
      </c>
      <c r="AG2002" s="94">
        <v>0</v>
      </c>
      <c r="AH2002" s="94">
        <v>0</v>
      </c>
      <c r="AI2002" s="49" t="s">
        <v>5559</v>
      </c>
      <c r="AJ2002" s="49"/>
      <c r="AK2002" s="48" t="str" cm="1">
        <f t="array" ref="AK2002">IFERROR(_xlfn.IFS(
AM2002="MPR ISSUE","PDH",
AM2002="BSS Hardware Issue","BSS",
AM2002="Sites strategiques, MLL, Pylone, etc.","ENVTECH",
AM2002="AKTIVCO DEFAUT GE &amp; POWER Cabinet","AKTIVCO",
AM2002="AKTIVCO Coupure ENEO &amp; Baisse de tension","AKTIVCO GRID ONLY",
AM2002="Coupure ENEO &amp; Baisse de tension","IHS GRID ONLY",
AM2002="Defaut GE &amp; POWER Cabinet","IHS",
AM2002="Sharing","Partners",
AM2002="Sites strategiques &amp; DataCenter","SST &amp; DC",
AM2002="Exclu","Exclu",
AM2002="SAT","SAT",
AM2002="SPARE-ISSUE","SPARE-ISSUE",
AM2002="Fiber CAmtel","TRANS_FO_CAMTEL",
AM2002="Fiber AOF","Fiber AOF",
AM2002="Projet OCM (HUAWEI)","TRAVAUX-HUAWEI",
AM2002="Projet OCM (NOKIA)","TRAVAUX-NOKIA",
AM2002="ACCESS-ISSUE","ACCESS-ISSUE",
AM2002="Projet OCM (ZTE, NOKIA, autres projets)","TRAVAUX OCM",
AM2002="No root CAuse","No root cause",
AM2002="ODU HS","PDH",
AM2002="IP &amp; VLAN","PDH",
AM2002="Warehouse HUAWEI","SPARE-ISSUE",
AM2002="SPARE-HS","SPARE-ISSUE",
AM2002="Power Telco","BSS",AM2002="no impacts","no impacts"
),"")</f>
        <v>no impacts</v>
      </c>
      <c r="AL2002" s="48" t="str" cm="1">
        <f t="array" ref="AL2002">IFERROR(_xlfn.IFS(
AM2002="MPR ISSUE","TX ISSUE",
AM2002="BSS Hardware Issue","RAN ISSUE",
AM2002="Sites strategiques, MLL, Pylone, etc.","ENVTECH",
AM2002="AKTIVCO DEFAUT GE &amp; POWER Cabinet","POWER ISSUE",
AM2002="AKTIVCO Coupure ENEO &amp; Baisse de tension","POWER ISSUE",
AM2002="Coupure ENEO &amp; Baisse de tension","POWER ISSUE",
AM2002="Defaut GE &amp; POWER Cabinet","POWER ISSUE",
AM2002="Sharing","POWER ISSUE",
AM2002="Sites strategiques &amp; DataCenter","POWER ISSUE",
AM2002="Exclu","Exclu",
AM2002="SAT","TX ISSUE",
AM2002="SPARE-ISSUE","SPARE-ISSUE",
AM2002="Fiber CAmtel","TX ISSUE",
AM2002="Fiber AOF","TX ISSUE",
AM2002="Projet OCM (HUAWEI)","TRAVAUX-HUAWEI",
AM2002="Projet OCM (NOKIA)","TRAVAUX -NOKIA",
AM2002="ACCESS-ISSUE","ACCESS-ISSUE",
AM2002="Projet OCM (ZTE, NOKIA, autres projets)","TRAVAUX OCM",
AM2002="No root CAuse","No root cause",
AM2002="ODU HS","TX ISSUE",
AM2002="IP &amp; VLAN","TX ISSUE",
AM2002="Warehouse HUAWEI","SPARE-ISSUE",
AM2002="SPARE-HS","SPARE-ISSUE",
AM2002="Power Telco","RAN ISSUE",AM2002="no impacts","no impacts"
),"")</f>
        <v>no impacts</v>
      </c>
      <c r="AM2002" s="67" t="s">
        <v>5605</v>
      </c>
      <c r="AN2002" s="48" t="str" cm="1">
        <f t="array" ref="AN2002">IFERROR(_xlfn.IFS(
AM2002="MPR ISSUE","ACTIVE",
AM2002="BSS Hardware Issue","ACTIVE",
AM2002="Sites strategiques, MLL, Pylone, etc.","PASSIVE",
AM2002="AKTIVCO DEFAUT GE &amp; POWER Cabinet","PASSIVE",
AM2002="AKTIVCO Coupure ENEO &amp; Baisse de tension","PASSIVE",
AM2002="Coupure ENEO &amp; Baisse de tension","PASSIVE",
AM2002="Defaut GE &amp; POWER Cabinet","PASSIVE",
AM2002="Sharing","PASSIVE",
AM2002="Sites strategiques &amp; DataCenter","PASSIVE",
AM2002="Exclu","Exclu",
AM2002="SAT","ACTIVE",
AM2002="SPARE-ISSUE","SPARE-ISSUE",
AM2002="Fiber CAmtel","ACTIVE",
AM2002="Fiber AOF","ACTIVE",
AM2002="Projet OCM (HUAWEI)","PLANNED WORKS",
AM2002="Projet OCM (NOKIA)","PLANNED WORKS",
AM2002="ACCESS-ISSUE","ACCESS-ISSUE",
AM2002="Projet OCM (ZTE, NOKIA, autres projets)","PLANNED WORKS",
AM2002="No root CAuse","No root cause",
AM2002="ODU HS","ACTIVE",
AM2002="IP &amp; VLAN","ACTIVE",
AM2002="Warehouse HUAWEI","SPARE-ISSUE",
AM2002="SPARE-HS","SPARE-ISSUE",
AM2002="Power Telco","ACTIVE", AM2002="no impacts","no impacts"
),"")</f>
        <v>no impacts</v>
      </c>
      <c r="AO2002" s="93" t="s">
        <v>5537</v>
      </c>
      <c r="AP2002" s="101" t="str">
        <f t="shared" si="55"/>
        <v>OST_275</v>
      </c>
      <c r="AR2002" s="17" t="s">
        <v>5537</v>
      </c>
      <c r="AS2002" s="7" t="s">
        <v>5537</v>
      </c>
      <c r="AT2002" s="6"/>
      <c r="AU2002" s="7"/>
      <c r="AV2002" s="3" t="s">
        <v>5537</v>
      </c>
      <c r="AW2002" s="18" t="s">
        <v>5537</v>
      </c>
      <c r="AX2002" s="18" t="s">
        <v>5537</v>
      </c>
      <c r="AY2002" s="18" t="s">
        <v>5537</v>
      </c>
      <c r="AZ2002" s="18" t="s">
        <v>5537</v>
      </c>
      <c r="BA2002" s="18" t="s">
        <v>5537</v>
      </c>
      <c r="BB2002" s="18" t="s">
        <v>5537</v>
      </c>
      <c r="BC2002" s="18" t="s">
        <v>5537</v>
      </c>
      <c r="BD2002" s="18" t="s">
        <v>5537</v>
      </c>
      <c r="BE2002" s="18" t="s">
        <v>5537</v>
      </c>
      <c r="BF2002" s="18" t="s">
        <v>5537</v>
      </c>
      <c r="BG2002" s="18" t="s">
        <v>5537</v>
      </c>
      <c r="BH2002" s="18" t="s">
        <v>5537</v>
      </c>
      <c r="BI2002" s="9" t="s">
        <v>5537</v>
      </c>
      <c r="BJ2002" s="14"/>
      <c r="BK2002" s="14" t="s">
        <v>5537</v>
      </c>
      <c r="BL2002" s="14" t="str">
        <f>_xlfn.XLOOKUP(B2002,'[4]cell downs 18042026 17h'!$B:$B,'[4]cell downs 18042026 17h'!$B:$B,"")</f>
        <v/>
      </c>
      <c r="BM2002" s="14" t="str">
        <f>_xlfn.XLOOKUP(B2002,'[5]Cells Huawei 19042026 15h'!$B:$B,'[5]Cells Huawei 19042026 15h'!$B:$B,"")</f>
        <v>OST_275</v>
      </c>
      <c r="BN2002" s="9" t="str">
        <f>_xlfn.XLOOKUP(B2002,'[6]cells down 19042026 9H40'!$B:$B,'[6]cells down 19042026 9H40'!$B:$B,"")</f>
        <v/>
      </c>
      <c r="BO2002" s="9" t="s">
        <v>5537</v>
      </c>
      <c r="BP2002" s="9" t="s">
        <v>12</v>
      </c>
      <c r="BQ2002" s="115"/>
    </row>
    <row r="2003" spans="1:69" s="9" customFormat="1" x14ac:dyDescent="0.3">
      <c r="A2003" s="1" t="s">
        <v>4551</v>
      </c>
      <c r="B2003" s="8" t="s">
        <v>4552</v>
      </c>
      <c r="C2003" s="3" t="str">
        <f>_xlfn.XLOOKUP(B2003,'[1]daily break down'!$D:$D,'[1]daily break down'!$E:$E,"")</f>
        <v>Yaounde</v>
      </c>
      <c r="D2003" s="1" t="s">
        <v>11</v>
      </c>
      <c r="E2003" s="1" t="s">
        <v>114</v>
      </c>
      <c r="F2003" s="3" t="s">
        <v>37</v>
      </c>
      <c r="G2003" s="1" t="s">
        <v>38</v>
      </c>
      <c r="H2003" s="33" t="str">
        <f>_xlfn.XLOOKUP(B2003,[2]CALCULATION!$B:$B,[2]CALCULATION!$H:$H,"")</f>
        <v>NOKIA</v>
      </c>
      <c r="I2003" s="28">
        <v>0</v>
      </c>
      <c r="J2003" s="28">
        <v>0</v>
      </c>
      <c r="K2003" s="28">
        <v>0</v>
      </c>
      <c r="L2003" s="28">
        <v>0</v>
      </c>
      <c r="M2003" s="28">
        <v>0</v>
      </c>
      <c r="N2003" s="28">
        <v>0</v>
      </c>
      <c r="O2003" s="28">
        <v>0</v>
      </c>
      <c r="P2003" s="28">
        <v>0</v>
      </c>
      <c r="Q2003" s="28">
        <v>0</v>
      </c>
      <c r="R2003" s="28">
        <v>0</v>
      </c>
      <c r="S2003" s="94">
        <v>0</v>
      </c>
      <c r="T2003" s="94">
        <f>_xlfn.XLOOKUP(B2003,'[3]Nur des jours'!$B:$B,'[3]Nur des jours'!$U:$U,"")</f>
        <v>0</v>
      </c>
      <c r="U2003" s="94">
        <v>0</v>
      </c>
      <c r="V2003" s="94">
        <v>0</v>
      </c>
      <c r="W2003" s="94">
        <v>0</v>
      </c>
      <c r="X2003" s="94">
        <v>0</v>
      </c>
      <c r="Y2003" s="94">
        <v>0</v>
      </c>
      <c r="Z2003" s="94">
        <v>0</v>
      </c>
      <c r="AA2003" s="94">
        <v>0</v>
      </c>
      <c r="AB2003" s="94">
        <v>0</v>
      </c>
      <c r="AC2003" s="94">
        <f>_xlfn.XLOOKUP(B2003,'[3]Nur des jours'!$B:$B,'[3]Nur des jours'!$N:$N,"")</f>
        <v>0</v>
      </c>
      <c r="AD2003" s="94">
        <v>0</v>
      </c>
      <c r="AE2003" s="94">
        <v>0</v>
      </c>
      <c r="AF2003" s="94">
        <v>0</v>
      </c>
      <c r="AG2003" s="94">
        <v>0</v>
      </c>
      <c r="AH2003" s="94">
        <v>0</v>
      </c>
      <c r="AI2003" s="49" t="s">
        <v>6588</v>
      </c>
      <c r="AJ2003" s="49"/>
      <c r="AK2003" s="48" t="str" cm="1">
        <f t="array" ref="AK2003">IFERROR(_xlfn.IFS(
AM2003="MPR ISSUE","PDH",
AM2003="BSS Hardware Issue","BSS",
AM2003="Sites strategiques, MLL, Pylone, etc.","ENVTECH",
AM2003="AKTIVCO DEFAUT GE &amp; POWER Cabinet","AKTIVCO",
AM2003="AKTIVCO Coupure ENEO &amp; Baisse de tension","AKTIVCO GRID ONLY",
AM2003="Coupure ENEO &amp; Baisse de tension","IHS GRID ONLY",
AM2003="Defaut GE &amp; POWER Cabinet","IHS",
AM2003="Sharing","Partners",
AM2003="Sites strategiques &amp; DataCenter","SST &amp; DC",
AM2003="Exclu","Exclu",
AM2003="SAT","SAT",
AM2003="SPARE-ISSUE","SPARE-ISSUE",
AM2003="Fiber CAmtel","TRANS_FO_CAMTEL",
AM2003="Fiber AOF","Fiber AOF",
AM2003="Projet OCM (HUAWEI)","TRAVAUX-HUAWEI",
AM2003="Projet OCM (NOKIA)","TRAVAUX-NOKIA",
AM2003="ACCESS-ISSUE","ACCESS-ISSUE",
AM2003="Projet OCM (ZTE, NOKIA, autres projets)","TRAVAUX OCM",
AM2003="No root CAuse","No root cause",
AM2003="ODU HS","PDH",
AM2003="IP &amp; VLAN","PDH",
AM2003="Warehouse HUAWEI","SPARE-ISSUE",
AM2003="SPARE-HS","SPARE-ISSUE",
AM2003="Power Telco","BSS",AM2003="no impacts","no impacts"
),"")</f>
        <v>Exclu</v>
      </c>
      <c r="AL2003" s="48" t="str" cm="1">
        <f t="array" ref="AL2003">IFERROR(_xlfn.IFS(
AM2003="MPR ISSUE","TX ISSUE",
AM2003="BSS Hardware Issue","RAN ISSUE",
AM2003="Sites strategiques, MLL, Pylone, etc.","ENVTECH",
AM2003="AKTIVCO DEFAUT GE &amp; POWER Cabinet","POWER ISSUE",
AM2003="AKTIVCO Coupure ENEO &amp; Baisse de tension","POWER ISSUE",
AM2003="Coupure ENEO &amp; Baisse de tension","POWER ISSUE",
AM2003="Defaut GE &amp; POWER Cabinet","POWER ISSUE",
AM2003="Sharing","POWER ISSUE",
AM2003="Sites strategiques &amp; DataCenter","POWER ISSUE",
AM2003="Exclu","Exclu",
AM2003="SAT","TX ISSUE",
AM2003="SPARE-ISSUE","SPARE-ISSUE",
AM2003="Fiber CAmtel","TX ISSUE",
AM2003="Fiber AOF","TX ISSUE",
AM2003="Projet OCM (HUAWEI)","TRAVAUX-HUAWEI",
AM2003="Projet OCM (NOKIA)","TRAVAUX -NOKIA",
AM2003="ACCESS-ISSUE","ACCESS-ISSUE",
AM2003="Projet OCM (ZTE, NOKIA, autres projets)","TRAVAUX OCM",
AM2003="No root CAuse","No root cause",
AM2003="ODU HS","TX ISSUE",
AM2003="IP &amp; VLAN","TX ISSUE",
AM2003="Warehouse HUAWEI","SPARE-ISSUE",
AM2003="SPARE-HS","SPARE-ISSUE",
AM2003="Power Telco","RAN ISSUE",AM2003="no impacts","no impacts"
),"")</f>
        <v>Exclu</v>
      </c>
      <c r="AM2003" s="67" t="s">
        <v>6588</v>
      </c>
      <c r="AN2003" s="48" t="str" cm="1">
        <f t="array" ref="AN2003">IFERROR(_xlfn.IFS(
AM2003="MPR ISSUE","ACTIVE",
AM2003="BSS Hardware Issue","ACTIVE",
AM2003="Sites strategiques, MLL, Pylone, etc.","PASSIVE",
AM2003="AKTIVCO DEFAUT GE &amp; POWER Cabinet","PASSIVE",
AM2003="AKTIVCO Coupure ENEO &amp; Baisse de tension","PASSIVE",
AM2003="Coupure ENEO &amp; Baisse de tension","PASSIVE",
AM2003="Defaut GE &amp; POWER Cabinet","PASSIVE",
AM2003="Sharing","PASSIVE",
AM2003="Sites strategiques &amp; DataCenter","PASSIVE",
AM2003="Exclu","Exclu",
AM2003="SAT","ACTIVE",
AM2003="SPARE-ISSUE","SPARE-ISSUE",
AM2003="Fiber CAmtel","ACTIVE",
AM2003="Fiber AOF","ACTIVE",
AM2003="Projet OCM (HUAWEI)","PLANNED WORKS",
AM2003="Projet OCM (NOKIA)","PLANNED WORKS",
AM2003="ACCESS-ISSUE","ACCESS-ISSUE",
AM2003="Projet OCM (ZTE, NOKIA, autres projets)","PLANNED WORKS",
AM2003="No root CAuse","No root cause",
AM2003="ODU HS","ACTIVE",
AM2003="IP &amp; VLAN","ACTIVE",
AM2003="Warehouse HUAWEI","SPARE-ISSUE",
AM2003="SPARE-HS","SPARE-ISSUE",
AM2003="Power Telco","ACTIVE", AM2003="no impacts","no impacts"
),"")</f>
        <v>Exclu</v>
      </c>
      <c r="AO2003" s="93" t="s">
        <v>5537</v>
      </c>
      <c r="AP2003" s="101" t="str">
        <f t="shared" si="55"/>
        <v>CTR_077</v>
      </c>
      <c r="AR2003" s="17" t="s">
        <v>5537</v>
      </c>
      <c r="AS2003" s="7" t="s">
        <v>5537</v>
      </c>
      <c r="AT2003" s="6"/>
      <c r="AU2003" s="7"/>
      <c r="AV2003" s="3" t="s">
        <v>5537</v>
      </c>
      <c r="AW2003" s="18" t="s">
        <v>5537</v>
      </c>
      <c r="AX2003" s="18" t="s">
        <v>5537</v>
      </c>
      <c r="AY2003" s="18" t="s">
        <v>5537</v>
      </c>
      <c r="AZ2003" s="18" t="s">
        <v>5537</v>
      </c>
      <c r="BA2003" s="18" t="s">
        <v>5537</v>
      </c>
      <c r="BB2003" s="18" t="s">
        <v>5537</v>
      </c>
      <c r="BC2003" s="18" t="s">
        <v>5537</v>
      </c>
      <c r="BD2003" s="18" t="s">
        <v>5537</v>
      </c>
      <c r="BE2003" s="18" t="s">
        <v>5537</v>
      </c>
      <c r="BF2003" s="18" t="s">
        <v>5537</v>
      </c>
      <c r="BG2003" s="18" t="s">
        <v>5537</v>
      </c>
      <c r="BH2003" s="18" t="s">
        <v>5537</v>
      </c>
      <c r="BI2003" s="9" t="s">
        <v>5537</v>
      </c>
      <c r="BJ2003" s="14"/>
      <c r="BK2003" s="14" t="s">
        <v>5537</v>
      </c>
      <c r="BL2003" s="14" t="str">
        <f>_xlfn.XLOOKUP(B2003,'[4]cell downs 18042026 17h'!$B:$B,'[4]cell downs 18042026 17h'!$B:$B,"")</f>
        <v/>
      </c>
      <c r="BM2003" s="14" t="str">
        <f>_xlfn.XLOOKUP(B2003,'[5]Cells Huawei 19042026 15h'!$B:$B,'[5]Cells Huawei 19042026 15h'!$B:$B,"")</f>
        <v/>
      </c>
      <c r="BN2003" s="9" t="str">
        <f>_xlfn.XLOOKUP(B2003,'[6]cells down 19042026 9H40'!$B:$B,'[6]cells down 19042026 9H40'!$B:$B,"")</f>
        <v/>
      </c>
      <c r="BO2003" s="9" t="s">
        <v>5537</v>
      </c>
      <c r="BP2003" s="9" t="s">
        <v>12</v>
      </c>
      <c r="BQ2003" s="115"/>
    </row>
    <row r="2004" spans="1:69" s="9" customFormat="1" x14ac:dyDescent="0.3">
      <c r="A2004" s="1" t="s">
        <v>4836</v>
      </c>
      <c r="B2004" s="8" t="s">
        <v>4837</v>
      </c>
      <c r="C2004" s="3" t="str">
        <f>_xlfn.XLOOKUP(B2004,'[1]daily break down'!$D:$D,'[1]daily break down'!$E:$E,"")</f>
        <v>Douala</v>
      </c>
      <c r="D2004" s="1" t="s">
        <v>21</v>
      </c>
      <c r="E2004" s="1" t="s">
        <v>30</v>
      </c>
      <c r="F2004" s="3" t="s">
        <v>31</v>
      </c>
      <c r="G2004" s="1" t="s">
        <v>32</v>
      </c>
      <c r="H2004" s="34" t="str">
        <f>_xlfn.XLOOKUP(B2004,[2]CALCULATION!$B:$B,[2]CALCULATION!$H:$H,"")</f>
        <v>ZTE</v>
      </c>
      <c r="I2004" s="28">
        <v>0</v>
      </c>
      <c r="J2004" s="28">
        <v>0</v>
      </c>
      <c r="K2004" s="28">
        <v>0</v>
      </c>
      <c r="L2004" s="28">
        <v>0</v>
      </c>
      <c r="M2004" s="28">
        <v>0</v>
      </c>
      <c r="N2004" s="28">
        <v>0</v>
      </c>
      <c r="O2004" s="28">
        <v>0</v>
      </c>
      <c r="P2004" s="28">
        <v>0</v>
      </c>
      <c r="Q2004" s="28">
        <v>0</v>
      </c>
      <c r="R2004" s="28">
        <v>0</v>
      </c>
      <c r="S2004" s="94">
        <v>0</v>
      </c>
      <c r="T2004" s="94">
        <f>_xlfn.XLOOKUP(B2004,'[3]Nur des jours'!$B:$B,'[3]Nur des jours'!$U:$U,"")</f>
        <v>0</v>
      </c>
      <c r="U2004" s="94">
        <v>0</v>
      </c>
      <c r="V2004" s="94">
        <v>0</v>
      </c>
      <c r="W2004" s="94">
        <v>0</v>
      </c>
      <c r="X2004" s="94">
        <v>0</v>
      </c>
      <c r="Y2004" s="94">
        <v>0</v>
      </c>
      <c r="Z2004" s="94">
        <v>0</v>
      </c>
      <c r="AA2004" s="94">
        <v>0</v>
      </c>
      <c r="AB2004" s="94">
        <v>0</v>
      </c>
      <c r="AC2004" s="94">
        <f>_xlfn.XLOOKUP(B2004,'[3]Nur des jours'!$B:$B,'[3]Nur des jours'!$N:$N,"")</f>
        <v>0</v>
      </c>
      <c r="AD2004" s="94">
        <v>0</v>
      </c>
      <c r="AE2004" s="94">
        <v>0</v>
      </c>
      <c r="AF2004" s="94">
        <v>0</v>
      </c>
      <c r="AG2004" s="94">
        <v>0</v>
      </c>
      <c r="AH2004" s="94">
        <v>0</v>
      </c>
      <c r="AI2004" s="49" t="s">
        <v>6588</v>
      </c>
      <c r="AJ2004" s="49"/>
      <c r="AK2004" s="48" t="str" cm="1">
        <f t="array" ref="AK2004">IFERROR(_xlfn.IFS(
AM2004="MPR ISSUE","PDH",
AM2004="BSS Hardware Issue","BSS",
AM2004="Sites strategiques, MLL, Pylone, etc.","ENVTECH",
AM2004="AKTIVCO DEFAUT GE &amp; POWER Cabinet","AKTIVCO",
AM2004="AKTIVCO Coupure ENEO &amp; Baisse de tension","AKTIVCO GRID ONLY",
AM2004="Coupure ENEO &amp; Baisse de tension","IHS GRID ONLY",
AM2004="Defaut GE &amp; POWER Cabinet","IHS",
AM2004="Sharing","Partners",
AM2004="Sites strategiques &amp; DataCenter","SST &amp; DC",
AM2004="Exclu","Exclu",
AM2004="SAT","SAT",
AM2004="SPARE-ISSUE","SPARE-ISSUE",
AM2004="Fiber CAmtel","TRANS_FO_CAMTEL",
AM2004="Fiber AOF","Fiber AOF",
AM2004="Projet OCM (HUAWEI)","TRAVAUX-HUAWEI",
AM2004="Projet OCM (NOKIA)","TRAVAUX-NOKIA",
AM2004="ACCESS-ISSUE","ACCESS-ISSUE",
AM2004="Projet OCM (ZTE, NOKIA, autres projets)","TRAVAUX OCM",
AM2004="No root CAuse","No root cause",
AM2004="ODU HS","PDH",
AM2004="IP &amp; VLAN","PDH",
AM2004="Warehouse HUAWEI","SPARE-ISSUE",
AM2004="SPARE-HS","SPARE-ISSUE",
AM2004="Power Telco","BSS",AM2004="no impacts","no impacts"
),"")</f>
        <v>Exclu</v>
      </c>
      <c r="AL2004" s="48" t="str" cm="1">
        <f t="array" ref="AL2004">IFERROR(_xlfn.IFS(
AM2004="MPR ISSUE","TX ISSUE",
AM2004="BSS Hardware Issue","RAN ISSUE",
AM2004="Sites strategiques, MLL, Pylone, etc.","ENVTECH",
AM2004="AKTIVCO DEFAUT GE &amp; POWER Cabinet","POWER ISSUE",
AM2004="AKTIVCO Coupure ENEO &amp; Baisse de tension","POWER ISSUE",
AM2004="Coupure ENEO &amp; Baisse de tension","POWER ISSUE",
AM2004="Defaut GE &amp; POWER Cabinet","POWER ISSUE",
AM2004="Sharing","POWER ISSUE",
AM2004="Sites strategiques &amp; DataCenter","POWER ISSUE",
AM2004="Exclu","Exclu",
AM2004="SAT","TX ISSUE",
AM2004="SPARE-ISSUE","SPARE-ISSUE",
AM2004="Fiber CAmtel","TX ISSUE",
AM2004="Fiber AOF","TX ISSUE",
AM2004="Projet OCM (HUAWEI)","TRAVAUX-HUAWEI",
AM2004="Projet OCM (NOKIA)","TRAVAUX -NOKIA",
AM2004="ACCESS-ISSUE","ACCESS-ISSUE",
AM2004="Projet OCM (ZTE, NOKIA, autres projets)","TRAVAUX OCM",
AM2004="No root CAuse","No root cause",
AM2004="ODU HS","TX ISSUE",
AM2004="IP &amp; VLAN","TX ISSUE",
AM2004="Warehouse HUAWEI","SPARE-ISSUE",
AM2004="SPARE-HS","SPARE-ISSUE",
AM2004="Power Telco","RAN ISSUE",AM2004="no impacts","no impacts"
),"")</f>
        <v>Exclu</v>
      </c>
      <c r="AM2004" s="67" t="s">
        <v>6588</v>
      </c>
      <c r="AN2004" s="48" t="str" cm="1">
        <f t="array" ref="AN2004">IFERROR(_xlfn.IFS(
AM2004="MPR ISSUE","ACTIVE",
AM2004="BSS Hardware Issue","ACTIVE",
AM2004="Sites strategiques, MLL, Pylone, etc.","PASSIVE",
AM2004="AKTIVCO DEFAUT GE &amp; POWER Cabinet","PASSIVE",
AM2004="AKTIVCO Coupure ENEO &amp; Baisse de tension","PASSIVE",
AM2004="Coupure ENEO &amp; Baisse de tension","PASSIVE",
AM2004="Defaut GE &amp; POWER Cabinet","PASSIVE",
AM2004="Sharing","PASSIVE",
AM2004="Sites strategiques &amp; DataCenter","PASSIVE",
AM2004="Exclu","Exclu",
AM2004="SAT","ACTIVE",
AM2004="SPARE-ISSUE","SPARE-ISSUE",
AM2004="Fiber CAmtel","ACTIVE",
AM2004="Fiber AOF","ACTIVE",
AM2004="Projet OCM (HUAWEI)","PLANNED WORKS",
AM2004="Projet OCM (NOKIA)","PLANNED WORKS",
AM2004="ACCESS-ISSUE","ACCESS-ISSUE",
AM2004="Projet OCM (ZTE, NOKIA, autres projets)","PLANNED WORKS",
AM2004="No root CAuse","No root cause",
AM2004="ODU HS","ACTIVE",
AM2004="IP &amp; VLAN","ACTIVE",
AM2004="Warehouse HUAWEI","SPARE-ISSUE",
AM2004="SPARE-HS","SPARE-ISSUE",
AM2004="Power Telco","ACTIVE", AM2004="no impacts","no impacts"
),"")</f>
        <v>Exclu</v>
      </c>
      <c r="AO2004" s="93" t="s">
        <v>5537</v>
      </c>
      <c r="AP2004" s="101" t="str">
        <f t="shared" si="55"/>
        <v>LIT_612</v>
      </c>
      <c r="AR2004" s="17" t="s">
        <v>5537</v>
      </c>
      <c r="AS2004" s="7" t="s">
        <v>5537</v>
      </c>
      <c r="AT2004" s="6"/>
      <c r="AU2004" s="7"/>
      <c r="AV2004" s="3" t="s">
        <v>5537</v>
      </c>
      <c r="AW2004" s="18" t="s">
        <v>5537</v>
      </c>
      <c r="AX2004" s="18" t="s">
        <v>5537</v>
      </c>
      <c r="AY2004" s="18" t="s">
        <v>5537</v>
      </c>
      <c r="AZ2004" s="18" t="s">
        <v>5537</v>
      </c>
      <c r="BA2004" s="18" t="s">
        <v>5537</v>
      </c>
      <c r="BB2004" s="18" t="s">
        <v>5537</v>
      </c>
      <c r="BC2004" s="18" t="s">
        <v>5537</v>
      </c>
      <c r="BD2004" s="18" t="s">
        <v>5537</v>
      </c>
      <c r="BE2004" s="18" t="s">
        <v>5537</v>
      </c>
      <c r="BF2004" s="18" t="s">
        <v>5537</v>
      </c>
      <c r="BG2004" s="18" t="s">
        <v>5537</v>
      </c>
      <c r="BH2004" s="18" t="s">
        <v>5537</v>
      </c>
      <c r="BI2004" s="9" t="s">
        <v>5537</v>
      </c>
      <c r="BJ2004" s="14"/>
      <c r="BK2004" s="14" t="s">
        <v>5537</v>
      </c>
      <c r="BL2004" s="14" t="str">
        <f>_xlfn.XLOOKUP(B2004,'[4]cell downs 18042026 17h'!$B:$B,'[4]cell downs 18042026 17h'!$B:$B,"")</f>
        <v/>
      </c>
      <c r="BM2004" s="14" t="str">
        <f>_xlfn.XLOOKUP(B2004,'[5]Cells Huawei 19042026 15h'!$B:$B,'[5]Cells Huawei 19042026 15h'!$B:$B,"")</f>
        <v/>
      </c>
      <c r="BN2004" s="9" t="str">
        <f>_xlfn.XLOOKUP(B2004,'[6]cells down 19042026 9H40'!$B:$B,'[6]cells down 19042026 9H40'!$B:$B,"")</f>
        <v/>
      </c>
      <c r="BO2004" s="9" t="s">
        <v>5537</v>
      </c>
      <c r="BP2004" s="9" t="s">
        <v>12</v>
      </c>
      <c r="BQ2004" s="115"/>
    </row>
    <row r="2005" spans="1:69" s="9" customFormat="1" x14ac:dyDescent="0.3">
      <c r="A2005" s="1" t="s">
        <v>3858</v>
      </c>
      <c r="B2005" s="8" t="s">
        <v>3859</v>
      </c>
      <c r="C2005" s="3" t="str">
        <f>_xlfn.XLOOKUP(B2005,'[1]daily break down'!$D:$D,'[1]daily break down'!$E:$E,"")</f>
        <v>NORD</v>
      </c>
      <c r="D2005" s="1" t="s">
        <v>11</v>
      </c>
      <c r="E2005" s="1" t="s">
        <v>96</v>
      </c>
      <c r="F2005" s="3" t="s">
        <v>23</v>
      </c>
      <c r="G2005" s="1" t="s">
        <v>3860</v>
      </c>
      <c r="H2005" s="32" t="str">
        <f>_xlfn.XLOOKUP(B2005,[2]CALCULATION!$B:$B,[2]CALCULATION!$H:$H,"")</f>
        <v>HUAWEI</v>
      </c>
      <c r="I2005" s="28">
        <v>0</v>
      </c>
      <c r="J2005" s="28">
        <v>0</v>
      </c>
      <c r="K2005" s="28">
        <v>0</v>
      </c>
      <c r="L2005" s="28">
        <v>0</v>
      </c>
      <c r="M2005" s="28">
        <v>0</v>
      </c>
      <c r="N2005" s="28">
        <v>0</v>
      </c>
      <c r="O2005" s="28">
        <v>0</v>
      </c>
      <c r="P2005" s="28">
        <v>0</v>
      </c>
      <c r="Q2005" s="28">
        <v>0</v>
      </c>
      <c r="R2005" s="28">
        <v>0</v>
      </c>
      <c r="S2005" s="94">
        <v>0</v>
      </c>
      <c r="T2005" s="94">
        <f>_xlfn.XLOOKUP(B2005,'[3]Nur des jours'!$B:$B,'[3]Nur des jours'!$U:$U,"")</f>
        <v>0</v>
      </c>
      <c r="U2005" s="94">
        <v>0</v>
      </c>
      <c r="V2005" s="94">
        <v>0</v>
      </c>
      <c r="W2005" s="94">
        <v>0</v>
      </c>
      <c r="X2005" s="94">
        <v>0</v>
      </c>
      <c r="Y2005" s="94">
        <v>0</v>
      </c>
      <c r="Z2005" s="94">
        <v>0</v>
      </c>
      <c r="AA2005" s="94">
        <v>0</v>
      </c>
      <c r="AB2005" s="94">
        <v>0</v>
      </c>
      <c r="AC2005" s="94">
        <f>_xlfn.XLOOKUP(B2005,'[3]Nur des jours'!$B:$B,'[3]Nur des jours'!$N:$N,"")</f>
        <v>0</v>
      </c>
      <c r="AD2005" s="94">
        <v>0</v>
      </c>
      <c r="AE2005" s="94">
        <v>0</v>
      </c>
      <c r="AF2005" s="94">
        <v>0</v>
      </c>
      <c r="AG2005" s="94">
        <v>0</v>
      </c>
      <c r="AH2005" s="94">
        <v>0</v>
      </c>
      <c r="AI2005" s="49" t="s">
        <v>5559</v>
      </c>
      <c r="AJ2005" s="49"/>
      <c r="AK2005" s="48" t="str" cm="1">
        <f t="array" ref="AK2005">IFERROR(_xlfn.IFS(
AM2005="MPR ISSUE","PDH",
AM2005="BSS Hardware Issue","BSS",
AM2005="Sites strategiques, MLL, Pylone, etc.","ENVTECH",
AM2005="AKTIVCO DEFAUT GE &amp; POWER Cabinet","AKTIVCO",
AM2005="AKTIVCO Coupure ENEO &amp; Baisse de tension","AKTIVCO GRID ONLY",
AM2005="Coupure ENEO &amp; Baisse de tension","IHS GRID ONLY",
AM2005="Defaut GE &amp; POWER Cabinet","IHS",
AM2005="Sharing","Partners",
AM2005="Sites strategiques &amp; DataCenter","SST &amp; DC",
AM2005="Exclu","Exclu",
AM2005="SAT","SAT",
AM2005="SPARE-ISSUE","SPARE-ISSUE",
AM2005="Fiber CAmtel","TRANS_FO_CAMTEL",
AM2005="Fiber AOF","Fiber AOF",
AM2005="Projet OCM (HUAWEI)","TRAVAUX-HUAWEI",
AM2005="Projet OCM (NOKIA)","TRAVAUX-NOKIA",
AM2005="ACCESS-ISSUE","ACCESS-ISSUE",
AM2005="Projet OCM (ZTE, NOKIA, autres projets)","TRAVAUX OCM",
AM2005="No root CAuse","No root cause",
AM2005="ODU HS","PDH",
AM2005="IP &amp; VLAN","PDH",
AM2005="Warehouse HUAWEI","SPARE-ISSUE",
AM2005="SPARE-HS","SPARE-ISSUE",
AM2005="Power Telco","BSS",AM2005="no impacts","no impacts"
),"")</f>
        <v>no impacts</v>
      </c>
      <c r="AL2005" s="48" t="str" cm="1">
        <f t="array" ref="AL2005">IFERROR(_xlfn.IFS(
AM2005="MPR ISSUE","TX ISSUE",
AM2005="BSS Hardware Issue","RAN ISSUE",
AM2005="Sites strategiques, MLL, Pylone, etc.","ENVTECH",
AM2005="AKTIVCO DEFAUT GE &amp; POWER Cabinet","POWER ISSUE",
AM2005="AKTIVCO Coupure ENEO &amp; Baisse de tension","POWER ISSUE",
AM2005="Coupure ENEO &amp; Baisse de tension","POWER ISSUE",
AM2005="Defaut GE &amp; POWER Cabinet","POWER ISSUE",
AM2005="Sharing","POWER ISSUE",
AM2005="Sites strategiques &amp; DataCenter","POWER ISSUE",
AM2005="Exclu","Exclu",
AM2005="SAT","TX ISSUE",
AM2005="SPARE-ISSUE","SPARE-ISSUE",
AM2005="Fiber CAmtel","TX ISSUE",
AM2005="Fiber AOF","TX ISSUE",
AM2005="Projet OCM (HUAWEI)","TRAVAUX-HUAWEI",
AM2005="Projet OCM (NOKIA)","TRAVAUX -NOKIA",
AM2005="ACCESS-ISSUE","ACCESS-ISSUE",
AM2005="Projet OCM (ZTE, NOKIA, autres projets)","TRAVAUX OCM",
AM2005="No root CAuse","No root cause",
AM2005="ODU HS","TX ISSUE",
AM2005="IP &amp; VLAN","TX ISSUE",
AM2005="Warehouse HUAWEI","SPARE-ISSUE",
AM2005="SPARE-HS","SPARE-ISSUE",
AM2005="Power Telco","RAN ISSUE",AM2005="no impacts","no impacts"
),"")</f>
        <v>no impacts</v>
      </c>
      <c r="AM2005" s="67" t="s">
        <v>5605</v>
      </c>
      <c r="AN2005" s="48" t="str" cm="1">
        <f t="array" ref="AN2005">IFERROR(_xlfn.IFS(
AM2005="MPR ISSUE","ACTIVE",
AM2005="BSS Hardware Issue","ACTIVE",
AM2005="Sites strategiques, MLL, Pylone, etc.","PASSIVE",
AM2005="AKTIVCO DEFAUT GE &amp; POWER Cabinet","PASSIVE",
AM2005="AKTIVCO Coupure ENEO &amp; Baisse de tension","PASSIVE",
AM2005="Coupure ENEO &amp; Baisse de tension","PASSIVE",
AM2005="Defaut GE &amp; POWER Cabinet","PASSIVE",
AM2005="Sharing","PASSIVE",
AM2005="Sites strategiques &amp; DataCenter","PASSIVE",
AM2005="Exclu","Exclu",
AM2005="SAT","ACTIVE",
AM2005="SPARE-ISSUE","SPARE-ISSUE",
AM2005="Fiber CAmtel","ACTIVE",
AM2005="Fiber AOF","ACTIVE",
AM2005="Projet OCM (HUAWEI)","PLANNED WORKS",
AM2005="Projet OCM (NOKIA)","PLANNED WORKS",
AM2005="ACCESS-ISSUE","ACCESS-ISSUE",
AM2005="Projet OCM (ZTE, NOKIA, autres projets)","PLANNED WORKS",
AM2005="No root CAuse","No root cause",
AM2005="ODU HS","ACTIVE",
AM2005="IP &amp; VLAN","ACTIVE",
AM2005="Warehouse HUAWEI","SPARE-ISSUE",
AM2005="SPARE-HS","SPARE-ISSUE",
AM2005="Power Telco","ACTIVE", AM2005="no impacts","no impacts"
),"")</f>
        <v>no impacts</v>
      </c>
      <c r="AO2005" s="93" t="s">
        <v>5537</v>
      </c>
      <c r="AP2005" s="101" t="str">
        <f t="shared" si="55"/>
        <v>NRD_112</v>
      </c>
      <c r="AR2005" s="17" t="s">
        <v>5537</v>
      </c>
      <c r="AS2005" s="7" t="s">
        <v>5537</v>
      </c>
      <c r="AT2005" s="6"/>
      <c r="AU2005" s="7"/>
      <c r="AV2005" s="3" t="s">
        <v>5537</v>
      </c>
      <c r="AW2005" s="18" t="s">
        <v>5537</v>
      </c>
      <c r="AX2005" s="18" t="s">
        <v>5537</v>
      </c>
      <c r="AY2005" s="18" t="s">
        <v>5537</v>
      </c>
      <c r="AZ2005" s="18" t="s">
        <v>5537</v>
      </c>
      <c r="BA2005" s="18" t="s">
        <v>5537</v>
      </c>
      <c r="BB2005" s="18" t="s">
        <v>5537</v>
      </c>
      <c r="BC2005" s="18" t="s">
        <v>5537</v>
      </c>
      <c r="BD2005" s="18" t="s">
        <v>5537</v>
      </c>
      <c r="BE2005" s="18" t="s">
        <v>5537</v>
      </c>
      <c r="BF2005" s="18" t="s">
        <v>5537</v>
      </c>
      <c r="BG2005" s="18" t="s">
        <v>5537</v>
      </c>
      <c r="BH2005" s="18" t="s">
        <v>5537</v>
      </c>
      <c r="BI2005" s="9" t="s">
        <v>5537</v>
      </c>
      <c r="BJ2005" s="14"/>
      <c r="BK2005" s="14" t="s">
        <v>5537</v>
      </c>
      <c r="BL2005" s="14" t="str">
        <f>_xlfn.XLOOKUP(B2005,'[4]cell downs 18042026 17h'!$B:$B,'[4]cell downs 18042026 17h'!$B:$B,"")</f>
        <v/>
      </c>
      <c r="BM2005" s="14" t="str">
        <f>_xlfn.XLOOKUP(B2005,'[5]Cells Huawei 19042026 15h'!$B:$B,'[5]Cells Huawei 19042026 15h'!$B:$B,"")</f>
        <v>NRD_112</v>
      </c>
      <c r="BN2005" s="9" t="str">
        <f>_xlfn.XLOOKUP(B2005,'[6]cells down 19042026 9H40'!$B:$B,'[6]cells down 19042026 9H40'!$B:$B,"")</f>
        <v/>
      </c>
      <c r="BO2005" s="9" t="s">
        <v>3859</v>
      </c>
      <c r="BP2005" s="9" t="s">
        <v>5537</v>
      </c>
      <c r="BQ2005" s="115"/>
    </row>
    <row r="2006" spans="1:69" s="9" customFormat="1" x14ac:dyDescent="0.3">
      <c r="A2006" s="1" t="s">
        <v>4098</v>
      </c>
      <c r="B2006" s="8" t="s">
        <v>4099</v>
      </c>
      <c r="C2006" s="3" t="str">
        <f>_xlfn.XLOOKUP(B2006,'[1]daily break down'!$D:$D,'[1]daily break down'!$E:$E,"")</f>
        <v>OUEST</v>
      </c>
      <c r="D2006" s="1" t="s">
        <v>11</v>
      </c>
      <c r="E2006" s="1" t="s">
        <v>96</v>
      </c>
      <c r="F2006" s="3" t="s">
        <v>102</v>
      </c>
      <c r="G2006" s="1" t="s">
        <v>4100</v>
      </c>
      <c r="H2006" s="32" t="str">
        <f>_xlfn.XLOOKUP(B2006,[2]CALCULATION!$B:$B,[2]CALCULATION!$H:$H,"")</f>
        <v>HUAWEI</v>
      </c>
      <c r="I2006" s="28">
        <v>0</v>
      </c>
      <c r="J2006" s="28">
        <v>0</v>
      </c>
      <c r="K2006" s="28">
        <v>0</v>
      </c>
      <c r="L2006" s="28">
        <v>0</v>
      </c>
      <c r="M2006" s="28">
        <v>0</v>
      </c>
      <c r="N2006" s="28">
        <v>0</v>
      </c>
      <c r="O2006" s="28">
        <v>0</v>
      </c>
      <c r="P2006" s="28">
        <v>0</v>
      </c>
      <c r="Q2006" s="28">
        <v>0</v>
      </c>
      <c r="R2006" s="28">
        <v>0</v>
      </c>
      <c r="S2006" s="94">
        <v>0</v>
      </c>
      <c r="T2006" s="94">
        <f>_xlfn.XLOOKUP(B2006,'[3]Nur des jours'!$B:$B,'[3]Nur des jours'!$U:$U,"")</f>
        <v>0</v>
      </c>
      <c r="U2006" s="94">
        <v>0</v>
      </c>
      <c r="V2006" s="94">
        <v>0</v>
      </c>
      <c r="W2006" s="94">
        <v>0</v>
      </c>
      <c r="X2006" s="94">
        <v>0</v>
      </c>
      <c r="Y2006" s="94">
        <v>0</v>
      </c>
      <c r="Z2006" s="94">
        <v>0</v>
      </c>
      <c r="AA2006" s="94">
        <v>0</v>
      </c>
      <c r="AB2006" s="94">
        <v>0</v>
      </c>
      <c r="AC2006" s="94">
        <f>_xlfn.XLOOKUP(B2006,'[3]Nur des jours'!$B:$B,'[3]Nur des jours'!$N:$N,"")</f>
        <v>0</v>
      </c>
      <c r="AD2006" s="94">
        <v>0</v>
      </c>
      <c r="AE2006" s="94">
        <v>0</v>
      </c>
      <c r="AF2006" s="94">
        <v>0</v>
      </c>
      <c r="AG2006" s="94">
        <v>0</v>
      </c>
      <c r="AH2006" s="94">
        <v>0</v>
      </c>
      <c r="AI2006" s="49" t="s">
        <v>5559</v>
      </c>
      <c r="AJ2006" s="49"/>
      <c r="AK2006" s="48" t="str" cm="1">
        <f t="array" ref="AK2006">IFERROR(_xlfn.IFS(
AM2006="MPR ISSUE","PDH",
AM2006="BSS Hardware Issue","BSS",
AM2006="Sites strategiques, MLL, Pylone, etc.","ENVTECH",
AM2006="AKTIVCO DEFAUT GE &amp; POWER Cabinet","AKTIVCO",
AM2006="AKTIVCO Coupure ENEO &amp; Baisse de tension","AKTIVCO GRID ONLY",
AM2006="Coupure ENEO &amp; Baisse de tension","IHS GRID ONLY",
AM2006="Defaut GE &amp; POWER Cabinet","IHS",
AM2006="Sharing","Partners",
AM2006="Sites strategiques &amp; DataCenter","SST &amp; DC",
AM2006="Exclu","Exclu",
AM2006="SAT","SAT",
AM2006="SPARE-ISSUE","SPARE-ISSUE",
AM2006="Fiber CAmtel","TRANS_FO_CAMTEL",
AM2006="Fiber AOF","Fiber AOF",
AM2006="Projet OCM (HUAWEI)","TRAVAUX-HUAWEI",
AM2006="Projet OCM (NOKIA)","TRAVAUX-NOKIA",
AM2006="ACCESS-ISSUE","ACCESS-ISSUE",
AM2006="Projet OCM (ZTE, NOKIA, autres projets)","TRAVAUX OCM",
AM2006="No root CAuse","No root cause",
AM2006="ODU HS","PDH",
AM2006="IP &amp; VLAN","PDH",
AM2006="Warehouse HUAWEI","SPARE-ISSUE",
AM2006="SPARE-HS","SPARE-ISSUE",
AM2006="Power Telco","BSS",AM2006="no impacts","no impacts"
),"")</f>
        <v>no impacts</v>
      </c>
      <c r="AL2006" s="48" t="str" cm="1">
        <f t="array" ref="AL2006">IFERROR(_xlfn.IFS(
AM2006="MPR ISSUE","TX ISSUE",
AM2006="BSS Hardware Issue","RAN ISSUE",
AM2006="Sites strategiques, MLL, Pylone, etc.","ENVTECH",
AM2006="AKTIVCO DEFAUT GE &amp; POWER Cabinet","POWER ISSUE",
AM2006="AKTIVCO Coupure ENEO &amp; Baisse de tension","POWER ISSUE",
AM2006="Coupure ENEO &amp; Baisse de tension","POWER ISSUE",
AM2006="Defaut GE &amp; POWER Cabinet","POWER ISSUE",
AM2006="Sharing","POWER ISSUE",
AM2006="Sites strategiques &amp; DataCenter","POWER ISSUE",
AM2006="Exclu","Exclu",
AM2006="SAT","TX ISSUE",
AM2006="SPARE-ISSUE","SPARE-ISSUE",
AM2006="Fiber CAmtel","TX ISSUE",
AM2006="Fiber AOF","TX ISSUE",
AM2006="Projet OCM (HUAWEI)","TRAVAUX-HUAWEI",
AM2006="Projet OCM (NOKIA)","TRAVAUX -NOKIA",
AM2006="ACCESS-ISSUE","ACCESS-ISSUE",
AM2006="Projet OCM (ZTE, NOKIA, autres projets)","TRAVAUX OCM",
AM2006="No root CAuse","No root cause",
AM2006="ODU HS","TX ISSUE",
AM2006="IP &amp; VLAN","TX ISSUE",
AM2006="Warehouse HUAWEI","SPARE-ISSUE",
AM2006="SPARE-HS","SPARE-ISSUE",
AM2006="Power Telco","RAN ISSUE",AM2006="no impacts","no impacts"
),"")</f>
        <v>no impacts</v>
      </c>
      <c r="AM2006" s="67" t="s">
        <v>5605</v>
      </c>
      <c r="AN2006" s="48" t="str" cm="1">
        <f t="array" ref="AN2006">IFERROR(_xlfn.IFS(
AM2006="MPR ISSUE","ACTIVE",
AM2006="BSS Hardware Issue","ACTIVE",
AM2006="Sites strategiques, MLL, Pylone, etc.","PASSIVE",
AM2006="AKTIVCO DEFAUT GE &amp; POWER Cabinet","PASSIVE",
AM2006="AKTIVCO Coupure ENEO &amp; Baisse de tension","PASSIVE",
AM2006="Coupure ENEO &amp; Baisse de tension","PASSIVE",
AM2006="Defaut GE &amp; POWER Cabinet","PASSIVE",
AM2006="Sharing","PASSIVE",
AM2006="Sites strategiques &amp; DataCenter","PASSIVE",
AM2006="Exclu","Exclu",
AM2006="SAT","ACTIVE",
AM2006="SPARE-ISSUE","SPARE-ISSUE",
AM2006="Fiber CAmtel","ACTIVE",
AM2006="Fiber AOF","ACTIVE",
AM2006="Projet OCM (HUAWEI)","PLANNED WORKS",
AM2006="Projet OCM (NOKIA)","PLANNED WORKS",
AM2006="ACCESS-ISSUE","ACCESS-ISSUE",
AM2006="Projet OCM (ZTE, NOKIA, autres projets)","PLANNED WORKS",
AM2006="No root CAuse","No root cause",
AM2006="ODU HS","ACTIVE",
AM2006="IP &amp; VLAN","ACTIVE",
AM2006="Warehouse HUAWEI","SPARE-ISSUE",
AM2006="SPARE-HS","SPARE-ISSUE",
AM2006="Power Telco","ACTIVE", AM2006="no impacts","no impacts"
),"")</f>
        <v>no impacts</v>
      </c>
      <c r="AO2006" s="93" t="s">
        <v>5537</v>
      </c>
      <c r="AP2006" s="101" t="str">
        <f t="shared" si="55"/>
        <v>OST_209</v>
      </c>
      <c r="AR2006" s="17" t="s">
        <v>5537</v>
      </c>
      <c r="AS2006" s="7" t="s">
        <v>5537</v>
      </c>
      <c r="AT2006" s="6"/>
      <c r="AU2006" s="7"/>
      <c r="AV2006" s="3" t="s">
        <v>5537</v>
      </c>
      <c r="AW2006" s="18" t="s">
        <v>5537</v>
      </c>
      <c r="AX2006" s="18" t="s">
        <v>5537</v>
      </c>
      <c r="AY2006" s="18" t="s">
        <v>5537</v>
      </c>
      <c r="AZ2006" s="18" t="s">
        <v>5537</v>
      </c>
      <c r="BA2006" s="18" t="s">
        <v>5537</v>
      </c>
      <c r="BB2006" s="18" t="s">
        <v>5537</v>
      </c>
      <c r="BC2006" s="18" t="s">
        <v>5537</v>
      </c>
      <c r="BD2006" s="18" t="s">
        <v>5537</v>
      </c>
      <c r="BE2006" s="18" t="s">
        <v>5537</v>
      </c>
      <c r="BF2006" s="18" t="s">
        <v>5537</v>
      </c>
      <c r="BG2006" s="18" t="s">
        <v>5537</v>
      </c>
      <c r="BH2006" s="18" t="s">
        <v>5537</v>
      </c>
      <c r="BI2006" s="9" t="s">
        <v>5537</v>
      </c>
      <c r="BJ2006" s="14"/>
      <c r="BK2006" s="14" t="s">
        <v>5537</v>
      </c>
      <c r="BL2006" s="14" t="str">
        <f>_xlfn.XLOOKUP(B2006,'[4]cell downs 18042026 17h'!$B:$B,'[4]cell downs 18042026 17h'!$B:$B,"")</f>
        <v/>
      </c>
      <c r="BM2006" s="14" t="str">
        <f>_xlfn.XLOOKUP(B2006,'[5]Cells Huawei 19042026 15h'!$B:$B,'[5]Cells Huawei 19042026 15h'!$B:$B,"")</f>
        <v/>
      </c>
      <c r="BN2006" s="9" t="str">
        <f>_xlfn.XLOOKUP(B2006,'[6]cells down 19042026 9H40'!$B:$B,'[6]cells down 19042026 9H40'!$B:$B,"")</f>
        <v/>
      </c>
      <c r="BO2006" s="9" t="s">
        <v>4099</v>
      </c>
      <c r="BP2006" s="9" t="s">
        <v>302</v>
      </c>
      <c r="BQ2006" s="115"/>
    </row>
    <row r="2007" spans="1:69" s="9" customFormat="1" x14ac:dyDescent="0.3">
      <c r="A2007" s="1" t="s">
        <v>4278</v>
      </c>
      <c r="B2007" s="8" t="s">
        <v>4279</v>
      </c>
      <c r="C2007" s="3" t="str">
        <f>_xlfn.XLOOKUP(B2007,'[1]daily break down'!$D:$D,'[1]daily break down'!$E:$E,"")</f>
        <v>OUEST</v>
      </c>
      <c r="D2007" s="1" t="s">
        <v>11</v>
      </c>
      <c r="E2007" s="1" t="s">
        <v>12</v>
      </c>
      <c r="F2007" s="3" t="s">
        <v>102</v>
      </c>
      <c r="G2007" s="1" t="s">
        <v>4278</v>
      </c>
      <c r="H2007" s="32" t="str">
        <f>_xlfn.XLOOKUP(B2007,[2]CALCULATION!$B:$B,[2]CALCULATION!$H:$H,"")</f>
        <v>HUAWEI</v>
      </c>
      <c r="I2007" s="28">
        <v>0</v>
      </c>
      <c r="J2007" s="28">
        <v>0</v>
      </c>
      <c r="K2007" s="28">
        <v>0</v>
      </c>
      <c r="L2007" s="28">
        <v>0</v>
      </c>
      <c r="M2007" s="28">
        <v>0</v>
      </c>
      <c r="N2007" s="28">
        <v>0</v>
      </c>
      <c r="O2007" s="28">
        <v>0</v>
      </c>
      <c r="P2007" s="28">
        <v>0</v>
      </c>
      <c r="Q2007" s="28">
        <v>0</v>
      </c>
      <c r="R2007" s="28">
        <v>0</v>
      </c>
      <c r="S2007" s="94">
        <v>0</v>
      </c>
      <c r="T2007" s="94">
        <f>_xlfn.XLOOKUP(B2007,'[3]Nur des jours'!$B:$B,'[3]Nur des jours'!$U:$U,"")</f>
        <v>0</v>
      </c>
      <c r="U2007" s="94">
        <v>0</v>
      </c>
      <c r="V2007" s="94">
        <v>0</v>
      </c>
      <c r="W2007" s="94">
        <v>0</v>
      </c>
      <c r="X2007" s="94">
        <v>0</v>
      </c>
      <c r="Y2007" s="94">
        <v>0</v>
      </c>
      <c r="Z2007" s="94">
        <v>0</v>
      </c>
      <c r="AA2007" s="94">
        <v>0</v>
      </c>
      <c r="AB2007" s="94">
        <v>0</v>
      </c>
      <c r="AC2007" s="94">
        <f>_xlfn.XLOOKUP(B2007,'[3]Nur des jours'!$B:$B,'[3]Nur des jours'!$N:$N,"")</f>
        <v>0</v>
      </c>
      <c r="AD2007" s="94">
        <v>0</v>
      </c>
      <c r="AE2007" s="94">
        <v>0</v>
      </c>
      <c r="AF2007" s="94">
        <v>0</v>
      </c>
      <c r="AG2007" s="94">
        <v>0</v>
      </c>
      <c r="AH2007" s="94">
        <v>0</v>
      </c>
      <c r="AI2007" s="49" t="s">
        <v>5559</v>
      </c>
      <c r="AJ2007" s="49"/>
      <c r="AK2007" s="48" t="str" cm="1">
        <f t="array" ref="AK2007">IFERROR(_xlfn.IFS(
AM2007="MPR ISSUE","PDH",
AM2007="BSS Hardware Issue","BSS",
AM2007="Sites strategiques, MLL, Pylone, etc.","ENVTECH",
AM2007="AKTIVCO DEFAUT GE &amp; POWER Cabinet","AKTIVCO",
AM2007="AKTIVCO Coupure ENEO &amp; Baisse de tension","AKTIVCO GRID ONLY",
AM2007="Coupure ENEO &amp; Baisse de tension","IHS GRID ONLY",
AM2007="Defaut GE &amp; POWER Cabinet","IHS",
AM2007="Sharing","Partners",
AM2007="Sites strategiques &amp; DataCenter","SST &amp; DC",
AM2007="Exclu","Exclu",
AM2007="SAT","SAT",
AM2007="SPARE-ISSUE","SPARE-ISSUE",
AM2007="Fiber CAmtel","TRANS_FO_CAMTEL",
AM2007="Fiber AOF","Fiber AOF",
AM2007="Projet OCM (HUAWEI)","TRAVAUX-HUAWEI",
AM2007="Projet OCM (NOKIA)","TRAVAUX-NOKIA",
AM2007="ACCESS-ISSUE","ACCESS-ISSUE",
AM2007="Projet OCM (ZTE, NOKIA, autres projets)","TRAVAUX OCM",
AM2007="No root CAuse","No root cause",
AM2007="ODU HS","PDH",
AM2007="IP &amp; VLAN","PDH",
AM2007="Warehouse HUAWEI","SPARE-ISSUE",
AM2007="SPARE-HS","SPARE-ISSUE",
AM2007="Power Telco","BSS",AM2007="no impacts","no impacts"
),"")</f>
        <v>no impacts</v>
      </c>
      <c r="AL2007" s="48" t="str" cm="1">
        <f t="array" ref="AL2007">IFERROR(_xlfn.IFS(
AM2007="MPR ISSUE","TX ISSUE",
AM2007="BSS Hardware Issue","RAN ISSUE",
AM2007="Sites strategiques, MLL, Pylone, etc.","ENVTECH",
AM2007="AKTIVCO DEFAUT GE &amp; POWER Cabinet","POWER ISSUE",
AM2007="AKTIVCO Coupure ENEO &amp; Baisse de tension","POWER ISSUE",
AM2007="Coupure ENEO &amp; Baisse de tension","POWER ISSUE",
AM2007="Defaut GE &amp; POWER Cabinet","POWER ISSUE",
AM2007="Sharing","POWER ISSUE",
AM2007="Sites strategiques &amp; DataCenter","POWER ISSUE",
AM2007="Exclu","Exclu",
AM2007="SAT","TX ISSUE",
AM2007="SPARE-ISSUE","SPARE-ISSUE",
AM2007="Fiber CAmtel","TX ISSUE",
AM2007="Fiber AOF","TX ISSUE",
AM2007="Projet OCM (HUAWEI)","TRAVAUX-HUAWEI",
AM2007="Projet OCM (NOKIA)","TRAVAUX -NOKIA",
AM2007="ACCESS-ISSUE","ACCESS-ISSUE",
AM2007="Projet OCM (ZTE, NOKIA, autres projets)","TRAVAUX OCM",
AM2007="No root CAuse","No root cause",
AM2007="ODU HS","TX ISSUE",
AM2007="IP &amp; VLAN","TX ISSUE",
AM2007="Warehouse HUAWEI","SPARE-ISSUE",
AM2007="SPARE-HS","SPARE-ISSUE",
AM2007="Power Telco","RAN ISSUE",AM2007="no impacts","no impacts"
),"")</f>
        <v>no impacts</v>
      </c>
      <c r="AM2007" s="67" t="s">
        <v>5605</v>
      </c>
      <c r="AN2007" s="48" t="str" cm="1">
        <f t="array" ref="AN2007">IFERROR(_xlfn.IFS(
AM2007="MPR ISSUE","ACTIVE",
AM2007="BSS Hardware Issue","ACTIVE",
AM2007="Sites strategiques, MLL, Pylone, etc.","PASSIVE",
AM2007="AKTIVCO DEFAUT GE &amp; POWER Cabinet","PASSIVE",
AM2007="AKTIVCO Coupure ENEO &amp; Baisse de tension","PASSIVE",
AM2007="Coupure ENEO &amp; Baisse de tension","PASSIVE",
AM2007="Defaut GE &amp; POWER Cabinet","PASSIVE",
AM2007="Sharing","PASSIVE",
AM2007="Sites strategiques &amp; DataCenter","PASSIVE",
AM2007="Exclu","Exclu",
AM2007="SAT","ACTIVE",
AM2007="SPARE-ISSUE","SPARE-ISSUE",
AM2007="Fiber CAmtel","ACTIVE",
AM2007="Fiber AOF","ACTIVE",
AM2007="Projet OCM (HUAWEI)","PLANNED WORKS",
AM2007="Projet OCM (NOKIA)","PLANNED WORKS",
AM2007="ACCESS-ISSUE","ACCESS-ISSUE",
AM2007="Projet OCM (ZTE, NOKIA, autres projets)","PLANNED WORKS",
AM2007="No root CAuse","No root cause",
AM2007="ODU HS","ACTIVE",
AM2007="IP &amp; VLAN","ACTIVE",
AM2007="Warehouse HUAWEI","SPARE-ISSUE",
AM2007="SPARE-HS","SPARE-ISSUE",
AM2007="Power Telco","ACTIVE", AM2007="no impacts","no impacts"
),"")</f>
        <v>no impacts</v>
      </c>
      <c r="AO2007" s="93" t="s">
        <v>5537</v>
      </c>
      <c r="AP2007" s="101" t="str">
        <f t="shared" si="55"/>
        <v>OST_022</v>
      </c>
      <c r="AR2007" s="17" t="s">
        <v>5537</v>
      </c>
      <c r="AS2007" s="7" t="s">
        <v>5537</v>
      </c>
      <c r="AT2007" s="6"/>
      <c r="AU2007" s="7"/>
      <c r="AV2007" s="3" t="s">
        <v>5537</v>
      </c>
      <c r="AW2007" s="18" t="s">
        <v>5537</v>
      </c>
      <c r="AX2007" s="18" t="s">
        <v>5537</v>
      </c>
      <c r="AY2007" s="18" t="s">
        <v>5537</v>
      </c>
      <c r="AZ2007" s="18" t="s">
        <v>5537</v>
      </c>
      <c r="BA2007" s="18" t="s">
        <v>5537</v>
      </c>
      <c r="BB2007" s="18" t="s">
        <v>5537</v>
      </c>
      <c r="BC2007" s="18" t="s">
        <v>5537</v>
      </c>
      <c r="BD2007" s="18" t="s">
        <v>5537</v>
      </c>
      <c r="BE2007" s="18" t="s">
        <v>5537</v>
      </c>
      <c r="BF2007" s="18" t="s">
        <v>5537</v>
      </c>
      <c r="BG2007" s="18" t="s">
        <v>5537</v>
      </c>
      <c r="BH2007" s="18" t="s">
        <v>5537</v>
      </c>
      <c r="BI2007" s="9" t="s">
        <v>5537</v>
      </c>
      <c r="BJ2007" s="14"/>
      <c r="BK2007" s="14" t="s">
        <v>5537</v>
      </c>
      <c r="BL2007" s="14" t="str">
        <f>_xlfn.XLOOKUP(B2007,'[4]cell downs 18042026 17h'!$B:$B,'[4]cell downs 18042026 17h'!$B:$B,"")</f>
        <v/>
      </c>
      <c r="BM2007" s="14" t="str">
        <f>_xlfn.XLOOKUP(B2007,'[5]Cells Huawei 19042026 15h'!$B:$B,'[5]Cells Huawei 19042026 15h'!$B:$B,"")</f>
        <v>OST_022</v>
      </c>
      <c r="BN2007" s="9" t="str">
        <f>_xlfn.XLOOKUP(B2007,'[6]cells down 19042026 9H40'!$B:$B,'[6]cells down 19042026 9H40'!$B:$B,"")</f>
        <v/>
      </c>
      <c r="BO2007" s="9" t="s">
        <v>4279</v>
      </c>
      <c r="BP2007" s="9" t="s">
        <v>318</v>
      </c>
      <c r="BQ2007" s="115"/>
    </row>
    <row r="2008" spans="1:69" s="9" customFormat="1" x14ac:dyDescent="0.3">
      <c r="A2008" s="1" t="s">
        <v>3510</v>
      </c>
      <c r="B2008" s="1" t="s">
        <v>3561</v>
      </c>
      <c r="C2008" s="3" t="str">
        <f>_xlfn.XLOOKUP(B2008,'[1]daily break down'!$D:$D,'[1]daily break down'!$E:$E,"")</f>
        <v>LITTORAL</v>
      </c>
      <c r="D2008" s="1" t="s">
        <v>11</v>
      </c>
      <c r="E2008" s="1" t="s">
        <v>12</v>
      </c>
      <c r="F2008" s="3" t="s">
        <v>31</v>
      </c>
      <c r="G2008" s="1" t="s">
        <v>3510</v>
      </c>
      <c r="H2008" s="34" t="str">
        <f>_xlfn.XLOOKUP(B2008,[2]CALCULATION!$B:$B,[2]CALCULATION!$H:$H,"")</f>
        <v>ZTE</v>
      </c>
      <c r="I2008" s="28">
        <v>0</v>
      </c>
      <c r="J2008" s="28">
        <v>0</v>
      </c>
      <c r="K2008" s="28">
        <v>0</v>
      </c>
      <c r="L2008" s="28">
        <v>0</v>
      </c>
      <c r="M2008" s="28">
        <v>0</v>
      </c>
      <c r="N2008" s="28">
        <v>0</v>
      </c>
      <c r="O2008" s="28">
        <v>0</v>
      </c>
      <c r="P2008" s="28">
        <v>0</v>
      </c>
      <c r="Q2008" s="28">
        <v>0</v>
      </c>
      <c r="R2008" s="28">
        <v>0</v>
      </c>
      <c r="S2008" s="94">
        <v>0</v>
      </c>
      <c r="T2008" s="94">
        <f>_xlfn.XLOOKUP(B2008,'[3]Nur des jours'!$B:$B,'[3]Nur des jours'!$U:$U,"")</f>
        <v>0</v>
      </c>
      <c r="U2008" s="94">
        <v>0</v>
      </c>
      <c r="V2008" s="94">
        <v>0</v>
      </c>
      <c r="W2008" s="94">
        <v>0</v>
      </c>
      <c r="X2008" s="94">
        <v>0</v>
      </c>
      <c r="Y2008" s="94">
        <v>0</v>
      </c>
      <c r="Z2008" s="94">
        <v>0</v>
      </c>
      <c r="AA2008" s="94">
        <v>0</v>
      </c>
      <c r="AB2008" s="94">
        <v>0</v>
      </c>
      <c r="AC2008" s="94">
        <f>_xlfn.XLOOKUP(B2008,'[3]Nur des jours'!$B:$B,'[3]Nur des jours'!$N:$N,"")</f>
        <v>0</v>
      </c>
      <c r="AD2008" s="94">
        <v>0</v>
      </c>
      <c r="AE2008" s="94">
        <v>0</v>
      </c>
      <c r="AF2008" s="94">
        <v>0</v>
      </c>
      <c r="AG2008" s="94">
        <v>0</v>
      </c>
      <c r="AH2008" s="94">
        <v>0</v>
      </c>
      <c r="AI2008" s="49" t="s">
        <v>5559</v>
      </c>
      <c r="AJ2008" s="49"/>
      <c r="AK2008" s="48" t="str" cm="1">
        <f t="array" ref="AK2008">IFERROR(_xlfn.IFS(
AM2008="MPR ISSUE","PDH",
AM2008="BSS Hardware Issue","BSS",
AM2008="Sites strategiques, MLL, Pylone, etc.","ENVTECH",
AM2008="AKTIVCO DEFAUT GE &amp; POWER Cabinet","AKTIVCO",
AM2008="AKTIVCO Coupure ENEO &amp; Baisse de tension","AKTIVCO GRID ONLY",
AM2008="Coupure ENEO &amp; Baisse de tension","IHS GRID ONLY",
AM2008="Defaut GE &amp; POWER Cabinet","IHS",
AM2008="Sharing","Partners",
AM2008="Sites strategiques &amp; DataCenter","SST &amp; DC",
AM2008="Exclu","Exclu",
AM2008="SAT","SAT",
AM2008="SPARE-ISSUE","SPARE-ISSUE",
AM2008="Fiber CAmtel","TRANS_FO_CAMTEL",
AM2008="Fiber AOF","Fiber AOF",
AM2008="Projet OCM (HUAWEI)","TRAVAUX-HUAWEI",
AM2008="Projet OCM (NOKIA)","TRAVAUX-NOKIA",
AM2008="ACCESS-ISSUE","ACCESS-ISSUE",
AM2008="Projet OCM (ZTE, NOKIA, autres projets)","TRAVAUX OCM",
AM2008="No root CAuse","No root cause",
AM2008="ODU HS","PDH",
AM2008="IP &amp; VLAN","PDH",
AM2008="Warehouse HUAWEI","SPARE-ISSUE",
AM2008="SPARE-HS","SPARE-ISSUE",
AM2008="Power Telco","BSS",AM2008="no impacts","no impacts"
),"")</f>
        <v>no impacts</v>
      </c>
      <c r="AL2008" s="48" t="str" cm="1">
        <f t="array" ref="AL2008">IFERROR(_xlfn.IFS(
AM2008="MPR ISSUE","TX ISSUE",
AM2008="BSS Hardware Issue","RAN ISSUE",
AM2008="Sites strategiques, MLL, Pylone, etc.","ENVTECH",
AM2008="AKTIVCO DEFAUT GE &amp; POWER Cabinet","POWER ISSUE",
AM2008="AKTIVCO Coupure ENEO &amp; Baisse de tension","POWER ISSUE",
AM2008="Coupure ENEO &amp; Baisse de tension","POWER ISSUE",
AM2008="Defaut GE &amp; POWER Cabinet","POWER ISSUE",
AM2008="Sharing","POWER ISSUE",
AM2008="Sites strategiques &amp; DataCenter","POWER ISSUE",
AM2008="Exclu","Exclu",
AM2008="SAT","TX ISSUE",
AM2008="SPARE-ISSUE","SPARE-ISSUE",
AM2008="Fiber CAmtel","TX ISSUE",
AM2008="Fiber AOF","TX ISSUE",
AM2008="Projet OCM (HUAWEI)","TRAVAUX-HUAWEI",
AM2008="Projet OCM (NOKIA)","TRAVAUX -NOKIA",
AM2008="ACCESS-ISSUE","ACCESS-ISSUE",
AM2008="Projet OCM (ZTE, NOKIA, autres projets)","TRAVAUX OCM",
AM2008="No root CAuse","No root cause",
AM2008="ODU HS","TX ISSUE",
AM2008="IP &amp; VLAN","TX ISSUE",
AM2008="Warehouse HUAWEI","SPARE-ISSUE",
AM2008="SPARE-HS","SPARE-ISSUE",
AM2008="Power Telco","RAN ISSUE",AM2008="no impacts","no impacts"
),"")</f>
        <v>no impacts</v>
      </c>
      <c r="AM2008" s="67" t="s">
        <v>5605</v>
      </c>
      <c r="AN2008" s="48" t="str" cm="1">
        <f t="array" ref="AN2008">IFERROR(_xlfn.IFS(
AM2008="MPR ISSUE","ACTIVE",
AM2008="BSS Hardware Issue","ACTIVE",
AM2008="Sites strategiques, MLL, Pylone, etc.","PASSIVE",
AM2008="AKTIVCO DEFAUT GE &amp; POWER Cabinet","PASSIVE",
AM2008="AKTIVCO Coupure ENEO &amp; Baisse de tension","PASSIVE",
AM2008="Coupure ENEO &amp; Baisse de tension","PASSIVE",
AM2008="Defaut GE &amp; POWER Cabinet","PASSIVE",
AM2008="Sharing","PASSIVE",
AM2008="Sites strategiques &amp; DataCenter","PASSIVE",
AM2008="Exclu","Exclu",
AM2008="SAT","ACTIVE",
AM2008="SPARE-ISSUE","SPARE-ISSUE",
AM2008="Fiber CAmtel","ACTIVE",
AM2008="Fiber AOF","ACTIVE",
AM2008="Projet OCM (HUAWEI)","PLANNED WORKS",
AM2008="Projet OCM (NOKIA)","PLANNED WORKS",
AM2008="ACCESS-ISSUE","ACCESS-ISSUE",
AM2008="Projet OCM (ZTE, NOKIA, autres projets)","PLANNED WORKS",
AM2008="No root CAuse","No root cause",
AM2008="ODU HS","ACTIVE",
AM2008="IP &amp; VLAN","ACTIVE",
AM2008="Warehouse HUAWEI","SPARE-ISSUE",
AM2008="SPARE-HS","SPARE-ISSUE",
AM2008="Power Telco","ACTIVE", AM2008="no impacts","no impacts"
),"")</f>
        <v>no impacts</v>
      </c>
      <c r="AO2008" s="93" t="s">
        <v>5537</v>
      </c>
      <c r="AP2008" s="101" t="str">
        <f t="shared" si="55"/>
        <v>LIT_113</v>
      </c>
      <c r="AR2008" s="17" t="s">
        <v>5537</v>
      </c>
      <c r="AS2008" s="7" t="s">
        <v>5537</v>
      </c>
      <c r="AT2008" s="6"/>
      <c r="AU2008" s="7"/>
      <c r="AV2008" s="3" t="s">
        <v>5537</v>
      </c>
      <c r="AW2008" s="18" t="s">
        <v>5537</v>
      </c>
      <c r="AX2008" s="18" t="s">
        <v>5537</v>
      </c>
      <c r="AY2008" s="18" t="s">
        <v>5537</v>
      </c>
      <c r="AZ2008" s="18" t="s">
        <v>5537</v>
      </c>
      <c r="BA2008" s="18" t="s">
        <v>5537</v>
      </c>
      <c r="BB2008" s="18" t="s">
        <v>5537</v>
      </c>
      <c r="BC2008" s="18" t="s">
        <v>5537</v>
      </c>
      <c r="BD2008" s="18" t="s">
        <v>5537</v>
      </c>
      <c r="BE2008" s="18" t="s">
        <v>5537</v>
      </c>
      <c r="BF2008" s="18" t="s">
        <v>5537</v>
      </c>
      <c r="BG2008" s="18" t="s">
        <v>5537</v>
      </c>
      <c r="BH2008" s="18" t="s">
        <v>5537</v>
      </c>
      <c r="BI2008" s="9" t="s">
        <v>5537</v>
      </c>
      <c r="BJ2008" s="14"/>
      <c r="BK2008" s="14" t="s">
        <v>5537</v>
      </c>
      <c r="BL2008" s="14" t="str">
        <f>_xlfn.XLOOKUP(B2008,'[4]cell downs 18042026 17h'!$B:$B,'[4]cell downs 18042026 17h'!$B:$B,"")</f>
        <v/>
      </c>
      <c r="BM2008" s="14" t="str">
        <f>_xlfn.XLOOKUP(B2008,'[5]Cells Huawei 19042026 15h'!$B:$B,'[5]Cells Huawei 19042026 15h'!$B:$B,"")</f>
        <v/>
      </c>
      <c r="BN2008" s="9" t="str">
        <f>_xlfn.XLOOKUP(B2008,'[6]cells down 19042026 9H40'!$B:$B,'[6]cells down 19042026 9H40'!$B:$B,"")</f>
        <v>LIT_113</v>
      </c>
      <c r="BO2008" s="9" t="s">
        <v>3561</v>
      </c>
      <c r="BP2008" s="9" t="s">
        <v>12</v>
      </c>
      <c r="BQ2008" s="115"/>
    </row>
    <row r="2009" spans="1:69" s="9" customFormat="1" x14ac:dyDescent="0.3">
      <c r="A2009" s="1" t="s">
        <v>3680</v>
      </c>
      <c r="B2009" s="8" t="s">
        <v>3681</v>
      </c>
      <c r="C2009" s="3" t="str">
        <f>_xlfn.XLOOKUP(B2009,'[1]daily break down'!$D:$D,'[1]daily break down'!$E:$E,"")</f>
        <v>CENTRE</v>
      </c>
      <c r="D2009" s="1" t="s">
        <v>21</v>
      </c>
      <c r="E2009" s="1" t="s">
        <v>122</v>
      </c>
      <c r="F2009" s="3" t="s">
        <v>69</v>
      </c>
      <c r="G2009" s="1" t="s">
        <v>3680</v>
      </c>
      <c r="H2009" s="34" t="str">
        <f>_xlfn.XLOOKUP(B2009,[2]CALCULATION!$B:$B,[2]CALCULATION!$H:$H,"")</f>
        <v>ZTE</v>
      </c>
      <c r="I2009" s="28">
        <v>0</v>
      </c>
      <c r="J2009" s="28">
        <v>0</v>
      </c>
      <c r="K2009" s="28">
        <v>0</v>
      </c>
      <c r="L2009" s="28">
        <v>0</v>
      </c>
      <c r="M2009" s="28">
        <v>0</v>
      </c>
      <c r="N2009" s="28">
        <v>0</v>
      </c>
      <c r="O2009" s="28">
        <v>0</v>
      </c>
      <c r="P2009" s="28">
        <v>0</v>
      </c>
      <c r="Q2009" s="28">
        <v>0</v>
      </c>
      <c r="R2009" s="28">
        <v>0</v>
      </c>
      <c r="S2009" s="94">
        <v>0</v>
      </c>
      <c r="T2009" s="94">
        <f>_xlfn.XLOOKUP(B2009,'[3]Nur des jours'!$B:$B,'[3]Nur des jours'!$U:$U,"")</f>
        <v>0</v>
      </c>
      <c r="U2009" s="94">
        <v>0</v>
      </c>
      <c r="V2009" s="94">
        <v>0</v>
      </c>
      <c r="W2009" s="94">
        <v>0</v>
      </c>
      <c r="X2009" s="94">
        <v>0</v>
      </c>
      <c r="Y2009" s="94">
        <v>0</v>
      </c>
      <c r="Z2009" s="94">
        <v>0</v>
      </c>
      <c r="AA2009" s="94">
        <v>0</v>
      </c>
      <c r="AB2009" s="94">
        <v>0</v>
      </c>
      <c r="AC2009" s="94">
        <f>_xlfn.XLOOKUP(B2009,'[3]Nur des jours'!$B:$B,'[3]Nur des jours'!$N:$N,"")</f>
        <v>0</v>
      </c>
      <c r="AD2009" s="94">
        <v>0</v>
      </c>
      <c r="AE2009" s="94">
        <v>0</v>
      </c>
      <c r="AF2009" s="94">
        <v>0</v>
      </c>
      <c r="AG2009" s="94">
        <v>0</v>
      </c>
      <c r="AH2009" s="94">
        <v>0</v>
      </c>
      <c r="AI2009" s="49" t="s">
        <v>5559</v>
      </c>
      <c r="AJ2009" s="49"/>
      <c r="AK2009" s="48" t="str" cm="1">
        <f t="array" ref="AK2009">IFERROR(_xlfn.IFS(
AM2009="MPR ISSUE","PDH",
AM2009="BSS Hardware Issue","BSS",
AM2009="Sites strategiques, MLL, Pylone, etc.","ENVTECH",
AM2009="AKTIVCO DEFAUT GE &amp; POWER Cabinet","AKTIVCO",
AM2009="AKTIVCO Coupure ENEO &amp; Baisse de tension","AKTIVCO GRID ONLY",
AM2009="Coupure ENEO &amp; Baisse de tension","IHS GRID ONLY",
AM2009="Defaut GE &amp; POWER Cabinet","IHS",
AM2009="Sharing","Partners",
AM2009="Sites strategiques &amp; DataCenter","SST &amp; DC",
AM2009="Exclu","Exclu",
AM2009="SAT","SAT",
AM2009="SPARE-ISSUE","SPARE-ISSUE",
AM2009="Fiber CAmtel","TRANS_FO_CAMTEL",
AM2009="Fiber AOF","Fiber AOF",
AM2009="Projet OCM (HUAWEI)","TRAVAUX-HUAWEI",
AM2009="Projet OCM (NOKIA)","TRAVAUX-NOKIA",
AM2009="ACCESS-ISSUE","ACCESS-ISSUE",
AM2009="Projet OCM (ZTE, NOKIA, autres projets)","TRAVAUX OCM",
AM2009="No root CAuse","No root cause",
AM2009="ODU HS","PDH",
AM2009="IP &amp; VLAN","PDH",
AM2009="Warehouse HUAWEI","SPARE-ISSUE",
AM2009="SPARE-HS","SPARE-ISSUE",
AM2009="Power Telco","BSS",AM2009="no impacts","no impacts"
),"")</f>
        <v>no impacts</v>
      </c>
      <c r="AL2009" s="48" t="str" cm="1">
        <f t="array" ref="AL2009">IFERROR(_xlfn.IFS(
AM2009="MPR ISSUE","TX ISSUE",
AM2009="BSS Hardware Issue","RAN ISSUE",
AM2009="Sites strategiques, MLL, Pylone, etc.","ENVTECH",
AM2009="AKTIVCO DEFAUT GE &amp; POWER Cabinet","POWER ISSUE",
AM2009="AKTIVCO Coupure ENEO &amp; Baisse de tension","POWER ISSUE",
AM2009="Coupure ENEO &amp; Baisse de tension","POWER ISSUE",
AM2009="Defaut GE &amp; POWER Cabinet","POWER ISSUE",
AM2009="Sharing","POWER ISSUE",
AM2009="Sites strategiques &amp; DataCenter","POWER ISSUE",
AM2009="Exclu","Exclu",
AM2009="SAT","TX ISSUE",
AM2009="SPARE-ISSUE","SPARE-ISSUE",
AM2009="Fiber CAmtel","TX ISSUE",
AM2009="Fiber AOF","TX ISSUE",
AM2009="Projet OCM (HUAWEI)","TRAVAUX-HUAWEI",
AM2009="Projet OCM (NOKIA)","TRAVAUX -NOKIA",
AM2009="ACCESS-ISSUE","ACCESS-ISSUE",
AM2009="Projet OCM (ZTE, NOKIA, autres projets)","TRAVAUX OCM",
AM2009="No root CAuse","No root cause",
AM2009="ODU HS","TX ISSUE",
AM2009="IP &amp; VLAN","TX ISSUE",
AM2009="Warehouse HUAWEI","SPARE-ISSUE",
AM2009="SPARE-HS","SPARE-ISSUE",
AM2009="Power Telco","RAN ISSUE",AM2009="no impacts","no impacts"
),"")</f>
        <v>no impacts</v>
      </c>
      <c r="AM2009" s="67" t="s">
        <v>5605</v>
      </c>
      <c r="AN2009" s="48" t="str" cm="1">
        <f t="array" ref="AN2009">IFERROR(_xlfn.IFS(
AM2009="MPR ISSUE","ACTIVE",
AM2009="BSS Hardware Issue","ACTIVE",
AM2009="Sites strategiques, MLL, Pylone, etc.","PASSIVE",
AM2009="AKTIVCO DEFAUT GE &amp; POWER Cabinet","PASSIVE",
AM2009="AKTIVCO Coupure ENEO &amp; Baisse de tension","PASSIVE",
AM2009="Coupure ENEO &amp; Baisse de tension","PASSIVE",
AM2009="Defaut GE &amp; POWER Cabinet","PASSIVE",
AM2009="Sharing","PASSIVE",
AM2009="Sites strategiques &amp; DataCenter","PASSIVE",
AM2009="Exclu","Exclu",
AM2009="SAT","ACTIVE",
AM2009="SPARE-ISSUE","SPARE-ISSUE",
AM2009="Fiber CAmtel","ACTIVE",
AM2009="Fiber AOF","ACTIVE",
AM2009="Projet OCM (HUAWEI)","PLANNED WORKS",
AM2009="Projet OCM (NOKIA)","PLANNED WORKS",
AM2009="ACCESS-ISSUE","ACCESS-ISSUE",
AM2009="Projet OCM (ZTE, NOKIA, autres projets)","PLANNED WORKS",
AM2009="No root CAuse","No root cause",
AM2009="ODU HS","ACTIVE",
AM2009="IP &amp; VLAN","ACTIVE",
AM2009="Warehouse HUAWEI","SPARE-ISSUE",
AM2009="SPARE-HS","SPARE-ISSUE",
AM2009="Power Telco","ACTIVE", AM2009="no impacts","no impacts"
),"")</f>
        <v>no impacts</v>
      </c>
      <c r="AO2009" s="93" t="s">
        <v>6470</v>
      </c>
      <c r="AP2009" s="101" t="str">
        <f t="shared" si="55"/>
        <v>SUD_122</v>
      </c>
      <c r="AR2009" s="17" t="s">
        <v>5537</v>
      </c>
      <c r="AS2009" s="7" t="s">
        <v>5537</v>
      </c>
      <c r="AT2009" s="6"/>
      <c r="AU2009" s="7"/>
      <c r="AV2009" s="3" t="s">
        <v>5537</v>
      </c>
      <c r="AW2009" s="18" t="s">
        <v>5537</v>
      </c>
      <c r="AX2009" s="18" t="s">
        <v>5537</v>
      </c>
      <c r="AY2009" s="18" t="s">
        <v>5537</v>
      </c>
      <c r="AZ2009" s="18" t="s">
        <v>6471</v>
      </c>
      <c r="BA2009" s="18" t="s">
        <v>6471</v>
      </c>
      <c r="BB2009" s="18" t="s">
        <v>6472</v>
      </c>
      <c r="BC2009" s="18" t="s">
        <v>5537</v>
      </c>
      <c r="BD2009" s="18" t="s">
        <v>5537</v>
      </c>
      <c r="BE2009" s="18" t="s">
        <v>5537</v>
      </c>
      <c r="BF2009" s="18" t="s">
        <v>5537</v>
      </c>
      <c r="BG2009" s="18" t="s">
        <v>5537</v>
      </c>
      <c r="BH2009" s="18" t="s">
        <v>5537</v>
      </c>
      <c r="BI2009" s="9" t="s">
        <v>5537</v>
      </c>
      <c r="BJ2009" s="14"/>
      <c r="BK2009" s="14" t="s">
        <v>5537</v>
      </c>
      <c r="BL2009" s="14" t="str">
        <f>_xlfn.XLOOKUP(B2009,'[4]cell downs 18042026 17h'!$B:$B,'[4]cell downs 18042026 17h'!$B:$B,"")</f>
        <v/>
      </c>
      <c r="BM2009" s="14" t="str">
        <f>_xlfn.XLOOKUP(B2009,'[5]Cells Huawei 19042026 15h'!$B:$B,'[5]Cells Huawei 19042026 15h'!$B:$B,"")</f>
        <v/>
      </c>
      <c r="BN2009" s="9" t="str">
        <f>_xlfn.XLOOKUP(B2009,'[6]cells down 19042026 9H40'!$B:$B,'[6]cells down 19042026 9H40'!$B:$B,"")</f>
        <v>SUD_122</v>
      </c>
      <c r="BO2009" s="9" t="s">
        <v>5537</v>
      </c>
      <c r="BP2009" s="9" t="s">
        <v>12</v>
      </c>
      <c r="BQ2009" s="115"/>
    </row>
    <row r="2010" spans="1:69" s="9" customFormat="1" x14ac:dyDescent="0.3">
      <c r="A2010" s="1" t="s">
        <v>4017</v>
      </c>
      <c r="B2010" s="1" t="s">
        <v>4018</v>
      </c>
      <c r="C2010" s="3" t="str">
        <f>_xlfn.XLOOKUP(B2010,'[1]daily break down'!$D:$D,'[1]daily break down'!$E:$E,"")</f>
        <v>CENTRE</v>
      </c>
      <c r="D2010" s="1" t="s">
        <v>11</v>
      </c>
      <c r="E2010" s="1" t="s">
        <v>318</v>
      </c>
      <c r="F2010" s="3" t="s">
        <v>69</v>
      </c>
      <c r="G2010" s="1" t="s">
        <v>4019</v>
      </c>
      <c r="H2010" s="34" t="str">
        <f>_xlfn.XLOOKUP(B2010,[2]CALCULATION!$B:$B,[2]CALCULATION!$H:$H,"")</f>
        <v>ZTE</v>
      </c>
      <c r="I2010" s="28">
        <v>0</v>
      </c>
      <c r="J2010" s="28">
        <v>0</v>
      </c>
      <c r="K2010" s="28">
        <v>0</v>
      </c>
      <c r="L2010" s="28">
        <v>0</v>
      </c>
      <c r="M2010" s="28">
        <v>0</v>
      </c>
      <c r="N2010" s="28">
        <v>0</v>
      </c>
      <c r="O2010" s="28">
        <v>0</v>
      </c>
      <c r="P2010" s="28">
        <v>0</v>
      </c>
      <c r="Q2010" s="28">
        <v>0</v>
      </c>
      <c r="R2010" s="28">
        <v>0</v>
      </c>
      <c r="S2010" s="94">
        <v>0</v>
      </c>
      <c r="T2010" s="94">
        <f>_xlfn.XLOOKUP(B2010,'[3]Nur des jours'!$B:$B,'[3]Nur des jours'!$U:$U,"")</f>
        <v>0</v>
      </c>
      <c r="U2010" s="94">
        <v>0</v>
      </c>
      <c r="V2010" s="94">
        <v>0</v>
      </c>
      <c r="W2010" s="94">
        <v>0</v>
      </c>
      <c r="X2010" s="94">
        <v>0</v>
      </c>
      <c r="Y2010" s="94">
        <v>0</v>
      </c>
      <c r="Z2010" s="94">
        <v>0</v>
      </c>
      <c r="AA2010" s="94">
        <v>0</v>
      </c>
      <c r="AB2010" s="94">
        <v>0</v>
      </c>
      <c r="AC2010" s="94">
        <f>_xlfn.XLOOKUP(B2010,'[3]Nur des jours'!$B:$B,'[3]Nur des jours'!$N:$N,"")</f>
        <v>0</v>
      </c>
      <c r="AD2010" s="94">
        <v>0</v>
      </c>
      <c r="AE2010" s="94">
        <v>0</v>
      </c>
      <c r="AF2010" s="94">
        <v>0</v>
      </c>
      <c r="AG2010" s="94">
        <v>0</v>
      </c>
      <c r="AH2010" s="94">
        <v>0</v>
      </c>
      <c r="AI2010" s="49" t="s">
        <v>5559</v>
      </c>
      <c r="AJ2010" s="49"/>
      <c r="AK2010" s="48" t="str" cm="1">
        <f t="array" ref="AK2010">IFERROR(_xlfn.IFS(
AM2010="MPR ISSUE","PDH",
AM2010="BSS Hardware Issue","BSS",
AM2010="Sites strategiques, MLL, Pylone, etc.","ENVTECH",
AM2010="AKTIVCO DEFAUT GE &amp; POWER Cabinet","AKTIVCO",
AM2010="AKTIVCO Coupure ENEO &amp; Baisse de tension","AKTIVCO GRID ONLY",
AM2010="Coupure ENEO &amp; Baisse de tension","IHS GRID ONLY",
AM2010="Defaut GE &amp; POWER Cabinet","IHS",
AM2010="Sharing","Partners",
AM2010="Sites strategiques &amp; DataCenter","SST &amp; DC",
AM2010="Exclu","Exclu",
AM2010="SAT","SAT",
AM2010="SPARE-ISSUE","SPARE-ISSUE",
AM2010="Fiber CAmtel","TRANS_FO_CAMTEL",
AM2010="Fiber AOF","Fiber AOF",
AM2010="Projet OCM (HUAWEI)","TRAVAUX-HUAWEI",
AM2010="Projet OCM (NOKIA)","TRAVAUX-NOKIA",
AM2010="ACCESS-ISSUE","ACCESS-ISSUE",
AM2010="Projet OCM (ZTE, NOKIA, autres projets)","TRAVAUX OCM",
AM2010="No root CAuse","No root cause",
AM2010="ODU HS","PDH",
AM2010="IP &amp; VLAN","PDH",
AM2010="Warehouse HUAWEI","SPARE-ISSUE",
AM2010="SPARE-HS","SPARE-ISSUE",
AM2010="Power Telco","BSS",AM2010="no impacts","no impacts"
),"")</f>
        <v>no impacts</v>
      </c>
      <c r="AL2010" s="48" t="str" cm="1">
        <f t="array" ref="AL2010">IFERROR(_xlfn.IFS(
AM2010="MPR ISSUE","TX ISSUE",
AM2010="BSS Hardware Issue","RAN ISSUE",
AM2010="Sites strategiques, MLL, Pylone, etc.","ENVTECH",
AM2010="AKTIVCO DEFAUT GE &amp; POWER Cabinet","POWER ISSUE",
AM2010="AKTIVCO Coupure ENEO &amp; Baisse de tension","POWER ISSUE",
AM2010="Coupure ENEO &amp; Baisse de tension","POWER ISSUE",
AM2010="Defaut GE &amp; POWER Cabinet","POWER ISSUE",
AM2010="Sharing","POWER ISSUE",
AM2010="Sites strategiques &amp; DataCenter","POWER ISSUE",
AM2010="Exclu","Exclu",
AM2010="SAT","TX ISSUE",
AM2010="SPARE-ISSUE","SPARE-ISSUE",
AM2010="Fiber CAmtel","TX ISSUE",
AM2010="Fiber AOF","TX ISSUE",
AM2010="Projet OCM (HUAWEI)","TRAVAUX-HUAWEI",
AM2010="Projet OCM (NOKIA)","TRAVAUX -NOKIA",
AM2010="ACCESS-ISSUE","ACCESS-ISSUE",
AM2010="Projet OCM (ZTE, NOKIA, autres projets)","TRAVAUX OCM",
AM2010="No root CAuse","No root cause",
AM2010="ODU HS","TX ISSUE",
AM2010="IP &amp; VLAN","TX ISSUE",
AM2010="Warehouse HUAWEI","SPARE-ISSUE",
AM2010="SPARE-HS","SPARE-ISSUE",
AM2010="Power Telco","RAN ISSUE",AM2010="no impacts","no impacts"
),"")</f>
        <v>no impacts</v>
      </c>
      <c r="AM2010" s="67" t="s">
        <v>5605</v>
      </c>
      <c r="AN2010" s="48" t="str" cm="1">
        <f t="array" ref="AN2010">IFERROR(_xlfn.IFS(
AM2010="MPR ISSUE","ACTIVE",
AM2010="BSS Hardware Issue","ACTIVE",
AM2010="Sites strategiques, MLL, Pylone, etc.","PASSIVE",
AM2010="AKTIVCO DEFAUT GE &amp; POWER Cabinet","PASSIVE",
AM2010="AKTIVCO Coupure ENEO &amp; Baisse de tension","PASSIVE",
AM2010="Coupure ENEO &amp; Baisse de tension","PASSIVE",
AM2010="Defaut GE &amp; POWER Cabinet","PASSIVE",
AM2010="Sharing","PASSIVE",
AM2010="Sites strategiques &amp; DataCenter","PASSIVE",
AM2010="Exclu","Exclu",
AM2010="SAT","ACTIVE",
AM2010="SPARE-ISSUE","SPARE-ISSUE",
AM2010="Fiber CAmtel","ACTIVE",
AM2010="Fiber AOF","ACTIVE",
AM2010="Projet OCM (HUAWEI)","PLANNED WORKS",
AM2010="Projet OCM (NOKIA)","PLANNED WORKS",
AM2010="ACCESS-ISSUE","ACCESS-ISSUE",
AM2010="Projet OCM (ZTE, NOKIA, autres projets)","PLANNED WORKS",
AM2010="No root CAuse","No root cause",
AM2010="ODU HS","ACTIVE",
AM2010="IP &amp; VLAN","ACTIVE",
AM2010="Warehouse HUAWEI","SPARE-ISSUE",
AM2010="SPARE-HS","SPARE-ISSUE",
AM2010="Power Telco","ACTIVE", AM2010="no impacts","no impacts"
),"")</f>
        <v>no impacts</v>
      </c>
      <c r="AO2010" s="93" t="s">
        <v>5537</v>
      </c>
      <c r="AP2010" s="101" t="str">
        <f t="shared" si="55"/>
        <v>SUD_054</v>
      </c>
      <c r="AR2010" s="17" t="s">
        <v>5537</v>
      </c>
      <c r="AS2010" s="7" t="s">
        <v>5537</v>
      </c>
      <c r="AT2010" s="6"/>
      <c r="AU2010" s="7"/>
      <c r="AV2010" s="3" t="s">
        <v>5537</v>
      </c>
      <c r="AW2010" s="18" t="s">
        <v>5537</v>
      </c>
      <c r="AX2010" s="18" t="s">
        <v>5537</v>
      </c>
      <c r="AY2010" s="18" t="s">
        <v>5537</v>
      </c>
      <c r="AZ2010" s="18" t="s">
        <v>5537</v>
      </c>
      <c r="BA2010" s="18" t="s">
        <v>5537</v>
      </c>
      <c r="BB2010" s="18" t="s">
        <v>5537</v>
      </c>
      <c r="BC2010" s="18" t="s">
        <v>5537</v>
      </c>
      <c r="BD2010" s="18" t="s">
        <v>5537</v>
      </c>
      <c r="BE2010" s="18" t="s">
        <v>5537</v>
      </c>
      <c r="BF2010" s="18" t="s">
        <v>5537</v>
      </c>
      <c r="BG2010" s="18" t="s">
        <v>5537</v>
      </c>
      <c r="BH2010" s="18" t="s">
        <v>5537</v>
      </c>
      <c r="BI2010" s="9" t="s">
        <v>5537</v>
      </c>
      <c r="BJ2010" s="14"/>
      <c r="BK2010" s="14" t="s">
        <v>5537</v>
      </c>
      <c r="BL2010" s="14" t="str">
        <f>_xlfn.XLOOKUP(B2010,'[4]cell downs 18042026 17h'!$B:$B,'[4]cell downs 18042026 17h'!$B:$B,"")</f>
        <v/>
      </c>
      <c r="BM2010" s="14" t="str">
        <f>_xlfn.XLOOKUP(B2010,'[5]Cells Huawei 19042026 15h'!$B:$B,'[5]Cells Huawei 19042026 15h'!$B:$B,"")</f>
        <v/>
      </c>
      <c r="BN2010" s="9" t="str">
        <f>_xlfn.XLOOKUP(B2010,'[6]cells down 19042026 9H40'!$B:$B,'[6]cells down 19042026 9H40'!$B:$B,"")</f>
        <v>SUD_054</v>
      </c>
      <c r="BO2010" s="9" t="s">
        <v>4018</v>
      </c>
      <c r="BP2010" s="9" t="s">
        <v>12</v>
      </c>
      <c r="BQ2010" s="115"/>
    </row>
    <row r="2011" spans="1:69" s="9" customFormat="1" x14ac:dyDescent="0.3">
      <c r="A2011" s="1" t="s">
        <v>3503</v>
      </c>
      <c r="B2011" s="8" t="s">
        <v>3504</v>
      </c>
      <c r="C2011" s="3" t="str">
        <f>_xlfn.XLOOKUP(B2011,'[1]daily break down'!$D:$D,'[1]daily break down'!$E:$E,"")</f>
        <v>LITTORAL</v>
      </c>
      <c r="D2011" s="1" t="s">
        <v>21</v>
      </c>
      <c r="E2011" s="1" t="s">
        <v>30</v>
      </c>
      <c r="F2011" s="3" t="s">
        <v>31</v>
      </c>
      <c r="G2011" s="1" t="s">
        <v>3505</v>
      </c>
      <c r="H2011" s="34" t="str">
        <f>_xlfn.XLOOKUP(B2011,[2]CALCULATION!$B:$B,[2]CALCULATION!$H:$H,"")</f>
        <v>ZTE</v>
      </c>
      <c r="I2011" s="28">
        <v>0</v>
      </c>
      <c r="J2011" s="28">
        <v>0</v>
      </c>
      <c r="K2011" s="28">
        <v>0</v>
      </c>
      <c r="L2011" s="28">
        <v>0</v>
      </c>
      <c r="M2011" s="28">
        <v>0</v>
      </c>
      <c r="N2011" s="28">
        <v>0</v>
      </c>
      <c r="O2011" s="28">
        <v>0</v>
      </c>
      <c r="P2011" s="28">
        <v>0</v>
      </c>
      <c r="Q2011" s="28">
        <v>0</v>
      </c>
      <c r="R2011" s="28">
        <v>0</v>
      </c>
      <c r="S2011" s="94">
        <v>0</v>
      </c>
      <c r="T2011" s="94">
        <f>_xlfn.XLOOKUP(B2011,'[3]Nur des jours'!$B:$B,'[3]Nur des jours'!$U:$U,"")</f>
        <v>0</v>
      </c>
      <c r="U2011" s="94">
        <v>0</v>
      </c>
      <c r="V2011" s="94">
        <v>0</v>
      </c>
      <c r="W2011" s="94">
        <v>0</v>
      </c>
      <c r="X2011" s="94">
        <v>0</v>
      </c>
      <c r="Y2011" s="94">
        <v>0</v>
      </c>
      <c r="Z2011" s="94">
        <v>0</v>
      </c>
      <c r="AA2011" s="94">
        <v>0</v>
      </c>
      <c r="AB2011" s="94">
        <v>0</v>
      </c>
      <c r="AC2011" s="94">
        <f>_xlfn.XLOOKUP(B2011,'[3]Nur des jours'!$B:$B,'[3]Nur des jours'!$N:$N,"")</f>
        <v>0</v>
      </c>
      <c r="AD2011" s="94">
        <v>0</v>
      </c>
      <c r="AE2011" s="94">
        <v>0</v>
      </c>
      <c r="AF2011" s="94">
        <v>0</v>
      </c>
      <c r="AG2011" s="94">
        <v>0</v>
      </c>
      <c r="AH2011" s="94">
        <v>0</v>
      </c>
      <c r="AI2011" s="49" t="s">
        <v>5559</v>
      </c>
      <c r="AJ2011" s="49"/>
      <c r="AK2011" s="48" t="str" cm="1">
        <f t="array" ref="AK2011">IFERROR(_xlfn.IFS(
AM2011="MPR ISSUE","PDH",
AM2011="BSS Hardware Issue","BSS",
AM2011="Sites strategiques, MLL, Pylone, etc.","ENVTECH",
AM2011="AKTIVCO DEFAUT GE &amp; POWER Cabinet","AKTIVCO",
AM2011="AKTIVCO Coupure ENEO &amp; Baisse de tension","AKTIVCO GRID ONLY",
AM2011="Coupure ENEO &amp; Baisse de tension","IHS GRID ONLY",
AM2011="Defaut GE &amp; POWER Cabinet","IHS",
AM2011="Sharing","Partners",
AM2011="Sites strategiques &amp; DataCenter","SST &amp; DC",
AM2011="Exclu","Exclu",
AM2011="SAT","SAT",
AM2011="SPARE-ISSUE","SPARE-ISSUE",
AM2011="Fiber CAmtel","TRANS_FO_CAMTEL",
AM2011="Fiber AOF","Fiber AOF",
AM2011="Projet OCM (HUAWEI)","TRAVAUX-HUAWEI",
AM2011="Projet OCM (NOKIA)","TRAVAUX-NOKIA",
AM2011="ACCESS-ISSUE","ACCESS-ISSUE",
AM2011="Projet OCM (ZTE, NOKIA, autres projets)","TRAVAUX OCM",
AM2011="No root CAuse","No root cause",
AM2011="ODU HS","PDH",
AM2011="IP &amp; VLAN","PDH",
AM2011="Warehouse HUAWEI","SPARE-ISSUE",
AM2011="SPARE-HS","SPARE-ISSUE",
AM2011="Power Telco","BSS",AM2011="no impacts","no impacts"
),"")</f>
        <v>no impacts</v>
      </c>
      <c r="AL2011" s="48" t="str" cm="1">
        <f t="array" ref="AL2011">IFERROR(_xlfn.IFS(
AM2011="MPR ISSUE","TX ISSUE",
AM2011="BSS Hardware Issue","RAN ISSUE",
AM2011="Sites strategiques, MLL, Pylone, etc.","ENVTECH",
AM2011="AKTIVCO DEFAUT GE &amp; POWER Cabinet","POWER ISSUE",
AM2011="AKTIVCO Coupure ENEO &amp; Baisse de tension","POWER ISSUE",
AM2011="Coupure ENEO &amp; Baisse de tension","POWER ISSUE",
AM2011="Defaut GE &amp; POWER Cabinet","POWER ISSUE",
AM2011="Sharing","POWER ISSUE",
AM2011="Sites strategiques &amp; DataCenter","POWER ISSUE",
AM2011="Exclu","Exclu",
AM2011="SAT","TX ISSUE",
AM2011="SPARE-ISSUE","SPARE-ISSUE",
AM2011="Fiber CAmtel","TX ISSUE",
AM2011="Fiber AOF","TX ISSUE",
AM2011="Projet OCM (HUAWEI)","TRAVAUX-HUAWEI",
AM2011="Projet OCM (NOKIA)","TRAVAUX -NOKIA",
AM2011="ACCESS-ISSUE","ACCESS-ISSUE",
AM2011="Projet OCM (ZTE, NOKIA, autres projets)","TRAVAUX OCM",
AM2011="No root CAuse","No root cause",
AM2011="ODU HS","TX ISSUE",
AM2011="IP &amp; VLAN","TX ISSUE",
AM2011="Warehouse HUAWEI","SPARE-ISSUE",
AM2011="SPARE-HS","SPARE-ISSUE",
AM2011="Power Telco","RAN ISSUE",AM2011="no impacts","no impacts"
),"")</f>
        <v>no impacts</v>
      </c>
      <c r="AM2011" s="67" t="s">
        <v>5605</v>
      </c>
      <c r="AN2011" s="48" t="str" cm="1">
        <f t="array" ref="AN2011">IFERROR(_xlfn.IFS(
AM2011="MPR ISSUE","ACTIVE",
AM2011="BSS Hardware Issue","ACTIVE",
AM2011="Sites strategiques, MLL, Pylone, etc.","PASSIVE",
AM2011="AKTIVCO DEFAUT GE &amp; POWER Cabinet","PASSIVE",
AM2011="AKTIVCO Coupure ENEO &amp; Baisse de tension","PASSIVE",
AM2011="Coupure ENEO &amp; Baisse de tension","PASSIVE",
AM2011="Defaut GE &amp; POWER Cabinet","PASSIVE",
AM2011="Sharing","PASSIVE",
AM2011="Sites strategiques &amp; DataCenter","PASSIVE",
AM2011="Exclu","Exclu",
AM2011="SAT","ACTIVE",
AM2011="SPARE-ISSUE","SPARE-ISSUE",
AM2011="Fiber CAmtel","ACTIVE",
AM2011="Fiber AOF","ACTIVE",
AM2011="Projet OCM (HUAWEI)","PLANNED WORKS",
AM2011="Projet OCM (NOKIA)","PLANNED WORKS",
AM2011="ACCESS-ISSUE","ACCESS-ISSUE",
AM2011="Projet OCM (ZTE, NOKIA, autres projets)","PLANNED WORKS",
AM2011="No root CAuse","No root cause",
AM2011="ODU HS","ACTIVE",
AM2011="IP &amp; VLAN","ACTIVE",
AM2011="Warehouse HUAWEI","SPARE-ISSUE",
AM2011="SPARE-HS","SPARE-ISSUE",
AM2011="Power Telco","ACTIVE", AM2011="no impacts","no impacts"
),"")</f>
        <v>no impacts</v>
      </c>
      <c r="AO2011" s="93" t="s">
        <v>5537</v>
      </c>
      <c r="AP2011" s="101" t="str">
        <f t="shared" si="55"/>
        <v>LIT_592</v>
      </c>
      <c r="AR2011" s="17" t="s">
        <v>5537</v>
      </c>
      <c r="AS2011" s="7" t="s">
        <v>5537</v>
      </c>
      <c r="AT2011" s="6"/>
      <c r="AU2011" s="7"/>
      <c r="AV2011" s="3" t="s">
        <v>5537</v>
      </c>
      <c r="AW2011" s="18" t="s">
        <v>5537</v>
      </c>
      <c r="AX2011" s="18" t="s">
        <v>5537</v>
      </c>
      <c r="AY2011" s="18" t="s">
        <v>5537</v>
      </c>
      <c r="AZ2011" s="18" t="s">
        <v>5537</v>
      </c>
      <c r="BA2011" s="18" t="s">
        <v>5537</v>
      </c>
      <c r="BB2011" s="18" t="s">
        <v>5537</v>
      </c>
      <c r="BC2011" s="18" t="s">
        <v>5537</v>
      </c>
      <c r="BD2011" s="18" t="s">
        <v>5537</v>
      </c>
      <c r="BE2011" s="18" t="s">
        <v>5537</v>
      </c>
      <c r="BF2011" s="18" t="s">
        <v>5537</v>
      </c>
      <c r="BG2011" s="18" t="s">
        <v>5537</v>
      </c>
      <c r="BH2011" s="18" t="s">
        <v>5537</v>
      </c>
      <c r="BI2011" s="9" t="s">
        <v>5537</v>
      </c>
      <c r="BJ2011" s="14"/>
      <c r="BK2011" s="14" t="s">
        <v>5537</v>
      </c>
      <c r="BL2011" s="14" t="str">
        <f>_xlfn.XLOOKUP(B2011,'[4]cell downs 18042026 17h'!$B:$B,'[4]cell downs 18042026 17h'!$B:$B,"")</f>
        <v/>
      </c>
      <c r="BM2011" s="14" t="str">
        <f>_xlfn.XLOOKUP(B2011,'[5]Cells Huawei 19042026 15h'!$B:$B,'[5]Cells Huawei 19042026 15h'!$B:$B,"")</f>
        <v/>
      </c>
      <c r="BN2011" s="9" t="str">
        <f>_xlfn.XLOOKUP(B2011,'[6]cells down 19042026 9H40'!$B:$B,'[6]cells down 19042026 9H40'!$B:$B,"")</f>
        <v/>
      </c>
      <c r="BO2011" s="9" t="s">
        <v>5537</v>
      </c>
      <c r="BP2011" s="9" t="s">
        <v>5537</v>
      </c>
      <c r="BQ2011" s="115"/>
    </row>
    <row r="2012" spans="1:69" s="9" customFormat="1" ht="13.05" customHeight="1" x14ac:dyDescent="0.3">
      <c r="A2012" s="1" t="s">
        <v>4216</v>
      </c>
      <c r="B2012" s="1" t="s">
        <v>4217</v>
      </c>
      <c r="C2012" s="3" t="str">
        <f>_xlfn.XLOOKUP(B2012,'[1]daily break down'!$D:$D,'[1]daily break down'!$E:$E,"")</f>
        <v>CENTRE</v>
      </c>
      <c r="D2012" s="1" t="s">
        <v>11</v>
      </c>
      <c r="E2012" s="1" t="s">
        <v>594</v>
      </c>
      <c r="F2012" s="3" t="s">
        <v>37</v>
      </c>
      <c r="G2012" s="1" t="s">
        <v>4218</v>
      </c>
      <c r="H2012" s="34" t="str">
        <f>_xlfn.XLOOKUP(B2012,[2]CALCULATION!$B:$B,[2]CALCULATION!$H:$H,"")</f>
        <v>ZTE</v>
      </c>
      <c r="I2012" s="28">
        <v>0</v>
      </c>
      <c r="J2012" s="28">
        <v>0</v>
      </c>
      <c r="K2012" s="28">
        <v>0</v>
      </c>
      <c r="L2012" s="28">
        <v>0</v>
      </c>
      <c r="M2012" s="28">
        <v>0</v>
      </c>
      <c r="N2012" s="28">
        <v>0</v>
      </c>
      <c r="O2012" s="28">
        <v>0</v>
      </c>
      <c r="P2012" s="28">
        <v>0</v>
      </c>
      <c r="Q2012" s="28">
        <v>0</v>
      </c>
      <c r="R2012" s="28">
        <v>0</v>
      </c>
      <c r="S2012" s="94">
        <v>0</v>
      </c>
      <c r="T2012" s="94">
        <f>_xlfn.XLOOKUP(B2012,'[3]Nur des jours'!$B:$B,'[3]Nur des jours'!$U:$U,"")</f>
        <v>0</v>
      </c>
      <c r="U2012" s="94">
        <v>0</v>
      </c>
      <c r="V2012" s="94">
        <v>0</v>
      </c>
      <c r="W2012" s="94">
        <v>0</v>
      </c>
      <c r="X2012" s="94">
        <v>0</v>
      </c>
      <c r="Y2012" s="94">
        <v>0</v>
      </c>
      <c r="Z2012" s="94">
        <v>0</v>
      </c>
      <c r="AA2012" s="94">
        <v>0</v>
      </c>
      <c r="AB2012" s="94">
        <v>0</v>
      </c>
      <c r="AC2012" s="94">
        <f>_xlfn.XLOOKUP(B2012,'[3]Nur des jours'!$B:$B,'[3]Nur des jours'!$N:$N,"")</f>
        <v>0</v>
      </c>
      <c r="AD2012" s="94">
        <v>0</v>
      </c>
      <c r="AE2012" s="94">
        <v>0</v>
      </c>
      <c r="AF2012" s="94">
        <v>0</v>
      </c>
      <c r="AG2012" s="94">
        <v>0</v>
      </c>
      <c r="AH2012" s="94">
        <v>0</v>
      </c>
      <c r="AI2012" s="49" t="s">
        <v>5559</v>
      </c>
      <c r="AJ2012" s="49"/>
      <c r="AK2012" s="48" t="str" cm="1">
        <f t="array" ref="AK2012">IFERROR(_xlfn.IFS(
AM2012="MPR ISSUE","PDH",
AM2012="BSS Hardware Issue","BSS",
AM2012="Sites strategiques, MLL, Pylone, etc.","ENVTECH",
AM2012="AKTIVCO DEFAUT GE &amp; POWER Cabinet","AKTIVCO",
AM2012="AKTIVCO Coupure ENEO &amp; Baisse de tension","AKTIVCO GRID ONLY",
AM2012="Coupure ENEO &amp; Baisse de tension","IHS GRID ONLY",
AM2012="Defaut GE &amp; POWER Cabinet","IHS",
AM2012="Sharing","Partners",
AM2012="Sites strategiques &amp; DataCenter","SST &amp; DC",
AM2012="Exclu","Exclu",
AM2012="SAT","SAT",
AM2012="SPARE-ISSUE","SPARE-ISSUE",
AM2012="Fiber CAmtel","TRANS_FO_CAMTEL",
AM2012="Fiber AOF","Fiber AOF",
AM2012="Projet OCM (HUAWEI)","TRAVAUX-HUAWEI",
AM2012="Projet OCM (NOKIA)","TRAVAUX-NOKIA",
AM2012="ACCESS-ISSUE","ACCESS-ISSUE",
AM2012="Projet OCM (ZTE, NOKIA, autres projets)","TRAVAUX OCM",
AM2012="No root CAuse","No root cause",
AM2012="ODU HS","PDH",
AM2012="IP &amp; VLAN","PDH",
AM2012="Warehouse HUAWEI","SPARE-ISSUE",
AM2012="SPARE-HS","SPARE-ISSUE",
AM2012="Power Telco","BSS",AM2012="no impacts","no impacts"
),"")</f>
        <v>no impacts</v>
      </c>
      <c r="AL2012" s="48" t="str" cm="1">
        <f t="array" ref="AL2012">IFERROR(_xlfn.IFS(
AM2012="MPR ISSUE","TX ISSUE",
AM2012="BSS Hardware Issue","RAN ISSUE",
AM2012="Sites strategiques, MLL, Pylone, etc.","ENVTECH",
AM2012="AKTIVCO DEFAUT GE &amp; POWER Cabinet","POWER ISSUE",
AM2012="AKTIVCO Coupure ENEO &amp; Baisse de tension","POWER ISSUE",
AM2012="Coupure ENEO &amp; Baisse de tension","POWER ISSUE",
AM2012="Defaut GE &amp; POWER Cabinet","POWER ISSUE",
AM2012="Sharing","POWER ISSUE",
AM2012="Sites strategiques &amp; DataCenter","POWER ISSUE",
AM2012="Exclu","Exclu",
AM2012="SAT","TX ISSUE",
AM2012="SPARE-ISSUE","SPARE-ISSUE",
AM2012="Fiber CAmtel","TX ISSUE",
AM2012="Fiber AOF","TX ISSUE",
AM2012="Projet OCM (HUAWEI)","TRAVAUX-HUAWEI",
AM2012="Projet OCM (NOKIA)","TRAVAUX -NOKIA",
AM2012="ACCESS-ISSUE","ACCESS-ISSUE",
AM2012="Projet OCM (ZTE, NOKIA, autres projets)","TRAVAUX OCM",
AM2012="No root CAuse","No root cause",
AM2012="ODU HS","TX ISSUE",
AM2012="IP &amp; VLAN","TX ISSUE",
AM2012="Warehouse HUAWEI","SPARE-ISSUE",
AM2012="SPARE-HS","SPARE-ISSUE",
AM2012="Power Telco","RAN ISSUE",AM2012="no impacts","no impacts"
),"")</f>
        <v>no impacts</v>
      </c>
      <c r="AM2012" s="67" t="s">
        <v>5605</v>
      </c>
      <c r="AN2012" s="48" t="str" cm="1">
        <f t="array" ref="AN2012">IFERROR(_xlfn.IFS(
AM2012="MPR ISSUE","ACTIVE",
AM2012="BSS Hardware Issue","ACTIVE",
AM2012="Sites strategiques, MLL, Pylone, etc.","PASSIVE",
AM2012="AKTIVCO DEFAUT GE &amp; POWER Cabinet","PASSIVE",
AM2012="AKTIVCO Coupure ENEO &amp; Baisse de tension","PASSIVE",
AM2012="Coupure ENEO &amp; Baisse de tension","PASSIVE",
AM2012="Defaut GE &amp; POWER Cabinet","PASSIVE",
AM2012="Sharing","PASSIVE",
AM2012="Sites strategiques &amp; DataCenter","PASSIVE",
AM2012="Exclu","Exclu",
AM2012="SAT","ACTIVE",
AM2012="SPARE-ISSUE","SPARE-ISSUE",
AM2012="Fiber CAmtel","ACTIVE",
AM2012="Fiber AOF","ACTIVE",
AM2012="Projet OCM (HUAWEI)","PLANNED WORKS",
AM2012="Projet OCM (NOKIA)","PLANNED WORKS",
AM2012="ACCESS-ISSUE","ACCESS-ISSUE",
AM2012="Projet OCM (ZTE, NOKIA, autres projets)","PLANNED WORKS",
AM2012="No root CAuse","No root cause",
AM2012="ODU HS","ACTIVE",
AM2012="IP &amp; VLAN","ACTIVE",
AM2012="Warehouse HUAWEI","SPARE-ISSUE",
AM2012="SPARE-HS","SPARE-ISSUE",
AM2012="Power Telco","ACTIVE", AM2012="no impacts","no impacts"
),"")</f>
        <v>no impacts</v>
      </c>
      <c r="AO2012" s="93" t="s">
        <v>5537</v>
      </c>
      <c r="AP2012" s="101" t="str">
        <f t="shared" si="55"/>
        <v>CTR_226</v>
      </c>
      <c r="AR2012" s="17" t="s">
        <v>5537</v>
      </c>
      <c r="AS2012" s="7" t="s">
        <v>5537</v>
      </c>
      <c r="AT2012" s="6"/>
      <c r="AU2012" s="7"/>
      <c r="AV2012" s="3" t="s">
        <v>5537</v>
      </c>
      <c r="AW2012" s="18" t="s">
        <v>5537</v>
      </c>
      <c r="AX2012" s="18" t="s">
        <v>5537</v>
      </c>
      <c r="AY2012" s="18" t="s">
        <v>5537</v>
      </c>
      <c r="AZ2012" s="18" t="s">
        <v>5537</v>
      </c>
      <c r="BA2012" s="18" t="s">
        <v>5537</v>
      </c>
      <c r="BB2012" s="18" t="s">
        <v>5537</v>
      </c>
      <c r="BC2012" s="18" t="s">
        <v>5537</v>
      </c>
      <c r="BD2012" s="18" t="s">
        <v>5537</v>
      </c>
      <c r="BE2012" s="18" t="s">
        <v>5537</v>
      </c>
      <c r="BF2012" s="18" t="s">
        <v>5537</v>
      </c>
      <c r="BG2012" s="18" t="s">
        <v>5537</v>
      </c>
      <c r="BH2012" s="18" t="s">
        <v>5537</v>
      </c>
      <c r="BI2012" s="9" t="s">
        <v>5537</v>
      </c>
      <c r="BJ2012" s="14"/>
      <c r="BK2012" s="14" t="s">
        <v>5537</v>
      </c>
      <c r="BL2012" s="14" t="str">
        <f>_xlfn.XLOOKUP(B2012,'[4]cell downs 18042026 17h'!$B:$B,'[4]cell downs 18042026 17h'!$B:$B,"")</f>
        <v/>
      </c>
      <c r="BM2012" s="14" t="str">
        <f>_xlfn.XLOOKUP(B2012,'[5]Cells Huawei 19042026 15h'!$B:$B,'[5]Cells Huawei 19042026 15h'!$B:$B,"")</f>
        <v/>
      </c>
      <c r="BN2012" s="9" t="str">
        <f>_xlfn.XLOOKUP(B2012,'[6]cells down 19042026 9H40'!$B:$B,'[6]cells down 19042026 9H40'!$B:$B,"")</f>
        <v>CTR_226</v>
      </c>
      <c r="BO2012" s="9" t="s">
        <v>4217</v>
      </c>
      <c r="BP2012" s="9" t="s">
        <v>318</v>
      </c>
      <c r="BQ2012" s="115"/>
    </row>
    <row r="2013" spans="1:69" s="9" customFormat="1" x14ac:dyDescent="0.3">
      <c r="A2013" s="1" t="s">
        <v>4027</v>
      </c>
      <c r="B2013" s="8" t="s">
        <v>4028</v>
      </c>
      <c r="C2013" s="3" t="str">
        <f>_xlfn.XLOOKUP(B2013,'[1]daily break down'!$D:$D,'[1]daily break down'!$E:$E,"")</f>
        <v>LITTORAL</v>
      </c>
      <c r="D2013" s="1" t="s">
        <v>11</v>
      </c>
      <c r="E2013" s="1" t="s">
        <v>1713</v>
      </c>
      <c r="F2013" s="3" t="s">
        <v>31</v>
      </c>
      <c r="G2013" s="1" t="s">
        <v>4029</v>
      </c>
      <c r="H2013" s="34" t="str">
        <f>_xlfn.XLOOKUP(B2013,[2]CALCULATION!$B:$B,[2]CALCULATION!$H:$H,"")</f>
        <v>ZTE</v>
      </c>
      <c r="I2013" s="28">
        <v>0</v>
      </c>
      <c r="J2013" s="28">
        <v>0</v>
      </c>
      <c r="K2013" s="28">
        <v>0</v>
      </c>
      <c r="L2013" s="28">
        <v>0</v>
      </c>
      <c r="M2013" s="28">
        <v>0</v>
      </c>
      <c r="N2013" s="28">
        <v>0</v>
      </c>
      <c r="O2013" s="28">
        <v>0</v>
      </c>
      <c r="P2013" s="28">
        <v>0</v>
      </c>
      <c r="Q2013" s="28">
        <v>0</v>
      </c>
      <c r="R2013" s="28">
        <v>0</v>
      </c>
      <c r="S2013" s="94">
        <v>0</v>
      </c>
      <c r="T2013" s="94">
        <f>_xlfn.XLOOKUP(B2013,'[3]Nur des jours'!$B:$B,'[3]Nur des jours'!$U:$U,"")</f>
        <v>0</v>
      </c>
      <c r="U2013" s="94">
        <v>0</v>
      </c>
      <c r="V2013" s="94">
        <v>0</v>
      </c>
      <c r="W2013" s="94">
        <v>0</v>
      </c>
      <c r="X2013" s="94">
        <v>0</v>
      </c>
      <c r="Y2013" s="94">
        <v>0</v>
      </c>
      <c r="Z2013" s="94">
        <v>0</v>
      </c>
      <c r="AA2013" s="94">
        <v>0</v>
      </c>
      <c r="AB2013" s="94">
        <v>0</v>
      </c>
      <c r="AC2013" s="94">
        <f>_xlfn.XLOOKUP(B2013,'[3]Nur des jours'!$B:$B,'[3]Nur des jours'!$N:$N,"")</f>
        <v>0</v>
      </c>
      <c r="AD2013" s="94">
        <v>0</v>
      </c>
      <c r="AE2013" s="94">
        <v>0</v>
      </c>
      <c r="AF2013" s="94">
        <v>0</v>
      </c>
      <c r="AG2013" s="94">
        <v>0</v>
      </c>
      <c r="AH2013" s="94">
        <v>0</v>
      </c>
      <c r="AI2013" s="49" t="s">
        <v>5559</v>
      </c>
      <c r="AJ2013" s="49"/>
      <c r="AK2013" s="48" t="str" cm="1">
        <f t="array" ref="AK2013">IFERROR(_xlfn.IFS(
AM2013="MPR ISSUE","PDH",
AM2013="BSS Hardware Issue","BSS",
AM2013="Sites strategiques, MLL, Pylone, etc.","ENVTECH",
AM2013="AKTIVCO DEFAUT GE &amp; POWER Cabinet","AKTIVCO",
AM2013="AKTIVCO Coupure ENEO &amp; Baisse de tension","AKTIVCO GRID ONLY",
AM2013="Coupure ENEO &amp; Baisse de tension","IHS GRID ONLY",
AM2013="Defaut GE &amp; POWER Cabinet","IHS",
AM2013="Sharing","Partners",
AM2013="Sites strategiques &amp; DataCenter","SST &amp; DC",
AM2013="Exclu","Exclu",
AM2013="SAT","SAT",
AM2013="SPARE-ISSUE","SPARE-ISSUE",
AM2013="Fiber CAmtel","TRANS_FO_CAMTEL",
AM2013="Fiber AOF","Fiber AOF",
AM2013="Projet OCM (HUAWEI)","TRAVAUX-HUAWEI",
AM2013="Projet OCM (NOKIA)","TRAVAUX-NOKIA",
AM2013="ACCESS-ISSUE","ACCESS-ISSUE",
AM2013="Projet OCM (ZTE, NOKIA, autres projets)","TRAVAUX OCM",
AM2013="No root CAuse","No root cause",
AM2013="ODU HS","PDH",
AM2013="IP &amp; VLAN","PDH",
AM2013="Warehouse HUAWEI","SPARE-ISSUE",
AM2013="SPARE-HS","SPARE-ISSUE",
AM2013="Power Telco","BSS",AM2013="no impacts","no impacts"
),"")</f>
        <v>no impacts</v>
      </c>
      <c r="AL2013" s="48" t="str" cm="1">
        <f t="array" ref="AL2013">IFERROR(_xlfn.IFS(
AM2013="MPR ISSUE","TX ISSUE",
AM2013="BSS Hardware Issue","RAN ISSUE",
AM2013="Sites strategiques, MLL, Pylone, etc.","ENVTECH",
AM2013="AKTIVCO DEFAUT GE &amp; POWER Cabinet","POWER ISSUE",
AM2013="AKTIVCO Coupure ENEO &amp; Baisse de tension","POWER ISSUE",
AM2013="Coupure ENEO &amp; Baisse de tension","POWER ISSUE",
AM2013="Defaut GE &amp; POWER Cabinet","POWER ISSUE",
AM2013="Sharing","POWER ISSUE",
AM2013="Sites strategiques &amp; DataCenter","POWER ISSUE",
AM2013="Exclu","Exclu",
AM2013="SAT","TX ISSUE",
AM2013="SPARE-ISSUE","SPARE-ISSUE",
AM2013="Fiber CAmtel","TX ISSUE",
AM2013="Fiber AOF","TX ISSUE",
AM2013="Projet OCM (HUAWEI)","TRAVAUX-HUAWEI",
AM2013="Projet OCM (NOKIA)","TRAVAUX -NOKIA",
AM2013="ACCESS-ISSUE","ACCESS-ISSUE",
AM2013="Projet OCM (ZTE, NOKIA, autres projets)","TRAVAUX OCM",
AM2013="No root CAuse","No root cause",
AM2013="ODU HS","TX ISSUE",
AM2013="IP &amp; VLAN","TX ISSUE",
AM2013="Warehouse HUAWEI","SPARE-ISSUE",
AM2013="SPARE-HS","SPARE-ISSUE",
AM2013="Power Telco","RAN ISSUE",AM2013="no impacts","no impacts"
),"")</f>
        <v>no impacts</v>
      </c>
      <c r="AM2013" s="67" t="s">
        <v>5605</v>
      </c>
      <c r="AN2013" s="48" t="str" cm="1">
        <f t="array" ref="AN2013">IFERROR(_xlfn.IFS(
AM2013="MPR ISSUE","ACTIVE",
AM2013="BSS Hardware Issue","ACTIVE",
AM2013="Sites strategiques, MLL, Pylone, etc.","PASSIVE",
AM2013="AKTIVCO DEFAUT GE &amp; POWER Cabinet","PASSIVE",
AM2013="AKTIVCO Coupure ENEO &amp; Baisse de tension","PASSIVE",
AM2013="Coupure ENEO &amp; Baisse de tension","PASSIVE",
AM2013="Defaut GE &amp; POWER Cabinet","PASSIVE",
AM2013="Sharing","PASSIVE",
AM2013="Sites strategiques &amp; DataCenter","PASSIVE",
AM2013="Exclu","Exclu",
AM2013="SAT","ACTIVE",
AM2013="SPARE-ISSUE","SPARE-ISSUE",
AM2013="Fiber CAmtel","ACTIVE",
AM2013="Fiber AOF","ACTIVE",
AM2013="Projet OCM (HUAWEI)","PLANNED WORKS",
AM2013="Projet OCM (NOKIA)","PLANNED WORKS",
AM2013="ACCESS-ISSUE","ACCESS-ISSUE",
AM2013="Projet OCM (ZTE, NOKIA, autres projets)","PLANNED WORKS",
AM2013="No root CAuse","No root cause",
AM2013="ODU HS","ACTIVE",
AM2013="IP &amp; VLAN","ACTIVE",
AM2013="Warehouse HUAWEI","SPARE-ISSUE",
AM2013="SPARE-HS","SPARE-ISSUE",
AM2013="Power Telco","ACTIVE", AM2013="no impacts","no impacts"
),"")</f>
        <v>no impacts</v>
      </c>
      <c r="AO2013" s="93" t="s">
        <v>5537</v>
      </c>
      <c r="AP2013" s="101" t="str">
        <f t="shared" si="55"/>
        <v>LIT_145</v>
      </c>
      <c r="AR2013" s="17" t="s">
        <v>5537</v>
      </c>
      <c r="AS2013" s="7" t="s">
        <v>5537</v>
      </c>
      <c r="AT2013" s="6"/>
      <c r="AU2013" s="7"/>
      <c r="AV2013" s="3" t="s">
        <v>5537</v>
      </c>
      <c r="AW2013" s="18" t="s">
        <v>5537</v>
      </c>
      <c r="AX2013" s="18" t="s">
        <v>5537</v>
      </c>
      <c r="AY2013" s="18" t="s">
        <v>5537</v>
      </c>
      <c r="AZ2013" s="18" t="s">
        <v>5537</v>
      </c>
      <c r="BA2013" s="18" t="s">
        <v>5537</v>
      </c>
      <c r="BB2013" s="18" t="s">
        <v>5537</v>
      </c>
      <c r="BC2013" s="18" t="s">
        <v>5537</v>
      </c>
      <c r="BD2013" s="18" t="s">
        <v>5537</v>
      </c>
      <c r="BE2013" s="18" t="s">
        <v>5537</v>
      </c>
      <c r="BF2013" s="18" t="s">
        <v>5537</v>
      </c>
      <c r="BG2013" s="18" t="s">
        <v>5537</v>
      </c>
      <c r="BH2013" s="18" t="s">
        <v>5537</v>
      </c>
      <c r="BI2013" s="9" t="s">
        <v>5537</v>
      </c>
      <c r="BJ2013" s="14"/>
      <c r="BK2013" s="14" t="s">
        <v>5537</v>
      </c>
      <c r="BL2013" s="14" t="str">
        <f>_xlfn.XLOOKUP(B2013,'[4]cell downs 18042026 17h'!$B:$B,'[4]cell downs 18042026 17h'!$B:$B,"")</f>
        <v/>
      </c>
      <c r="BM2013" s="14" t="str">
        <f>_xlfn.XLOOKUP(B2013,'[5]Cells Huawei 19042026 15h'!$B:$B,'[5]Cells Huawei 19042026 15h'!$B:$B,"")</f>
        <v/>
      </c>
      <c r="BN2013" s="9" t="str">
        <f>_xlfn.XLOOKUP(B2013,'[6]cells down 19042026 9H40'!$B:$B,'[6]cells down 19042026 9H40'!$B:$B,"")</f>
        <v/>
      </c>
      <c r="BO2013" s="9" t="s">
        <v>4028</v>
      </c>
      <c r="BP2013" s="9" t="s">
        <v>5537</v>
      </c>
      <c r="BQ2013" s="115"/>
    </row>
    <row r="2014" spans="1:69" s="9" customFormat="1" x14ac:dyDescent="0.3">
      <c r="A2014" s="1" t="s">
        <v>1099</v>
      </c>
      <c r="B2014" s="8" t="s">
        <v>1100</v>
      </c>
      <c r="C2014" s="3" t="str">
        <f>_xlfn.XLOOKUP(B2014,'[1]daily break down'!$D:$D,'[1]daily break down'!$E:$E,"")</f>
        <v>OUEST</v>
      </c>
      <c r="D2014" s="1" t="s">
        <v>11</v>
      </c>
      <c r="E2014" s="1" t="s">
        <v>12</v>
      </c>
      <c r="F2014" s="3" t="s">
        <v>102</v>
      </c>
      <c r="G2014" s="1" t="s">
        <v>1099</v>
      </c>
      <c r="H2014" s="33" t="str">
        <f>_xlfn.XLOOKUP(B2014,[2]CALCULATION!$B:$B,[2]CALCULATION!$H:$H,"")</f>
        <v>NOKIA</v>
      </c>
      <c r="I2014" s="28">
        <v>0</v>
      </c>
      <c r="J2014" s="28">
        <v>0</v>
      </c>
      <c r="K2014" s="28">
        <v>0</v>
      </c>
      <c r="L2014" s="28">
        <v>0</v>
      </c>
      <c r="M2014" s="28">
        <v>0</v>
      </c>
      <c r="N2014" s="28">
        <v>0</v>
      </c>
      <c r="O2014" s="28">
        <v>0</v>
      </c>
      <c r="P2014" s="28">
        <v>0</v>
      </c>
      <c r="Q2014" s="28">
        <v>0</v>
      </c>
      <c r="R2014" s="28">
        <v>0</v>
      </c>
      <c r="S2014" s="94">
        <v>0</v>
      </c>
      <c r="T2014" s="94">
        <f>_xlfn.XLOOKUP(B2014,'[3]Nur des jours'!$B:$B,'[3]Nur des jours'!$U:$U,"")</f>
        <v>0</v>
      </c>
      <c r="U2014" s="94">
        <v>0</v>
      </c>
      <c r="V2014" s="94">
        <v>0</v>
      </c>
      <c r="W2014" s="94">
        <v>0</v>
      </c>
      <c r="X2014" s="94">
        <v>0</v>
      </c>
      <c r="Y2014" s="94">
        <v>0</v>
      </c>
      <c r="Z2014" s="94">
        <v>0</v>
      </c>
      <c r="AA2014" s="94">
        <v>0</v>
      </c>
      <c r="AB2014" s="94">
        <v>0</v>
      </c>
      <c r="AC2014" s="94">
        <f>_xlfn.XLOOKUP(B2014,'[3]Nur des jours'!$B:$B,'[3]Nur des jours'!$N:$N,"")</f>
        <v>0</v>
      </c>
      <c r="AD2014" s="94">
        <v>0</v>
      </c>
      <c r="AE2014" s="94">
        <v>0</v>
      </c>
      <c r="AF2014" s="94">
        <v>0</v>
      </c>
      <c r="AG2014" s="94">
        <v>0</v>
      </c>
      <c r="AH2014" s="94">
        <v>0</v>
      </c>
      <c r="AI2014" s="49" t="s">
        <v>5559</v>
      </c>
      <c r="AJ2014" s="49"/>
      <c r="AK2014" s="48" t="str" cm="1">
        <f t="array" ref="AK2014">IFERROR(_xlfn.IFS(
AM2014="MPR ISSUE","PDH",
AM2014="BSS Hardware Issue","BSS",
AM2014="Sites strategiques, MLL, Pylone, etc.","ENVTECH",
AM2014="AKTIVCO DEFAUT GE &amp; POWER Cabinet","AKTIVCO",
AM2014="AKTIVCO Coupure ENEO &amp; Baisse de tension","AKTIVCO GRID ONLY",
AM2014="Coupure ENEO &amp; Baisse de tension","IHS GRID ONLY",
AM2014="Defaut GE &amp; POWER Cabinet","IHS",
AM2014="Sharing","Partners",
AM2014="Sites strategiques &amp; DataCenter","SST &amp; DC",
AM2014="Exclu","Exclu",
AM2014="SAT","SAT",
AM2014="SPARE-ISSUE","SPARE-ISSUE",
AM2014="Fiber CAmtel","TRANS_FO_CAMTEL",
AM2014="Fiber AOF","Fiber AOF",
AM2014="Projet OCM (HUAWEI)","TRAVAUX-HUAWEI",
AM2014="Projet OCM (NOKIA)","TRAVAUX-NOKIA",
AM2014="ACCESS-ISSUE","ACCESS-ISSUE",
AM2014="Projet OCM (ZTE, NOKIA, autres projets)","TRAVAUX OCM",
AM2014="No root CAuse","No root cause",
AM2014="ODU HS","PDH",
AM2014="IP &amp; VLAN","PDH",
AM2014="Warehouse HUAWEI","SPARE-ISSUE",
AM2014="SPARE-HS","SPARE-ISSUE",
AM2014="Power Telco","BSS",AM2014="no impacts","no impacts"
),"")</f>
        <v>no impacts</v>
      </c>
      <c r="AL2014" s="48" t="str" cm="1">
        <f t="array" ref="AL2014">IFERROR(_xlfn.IFS(
AM2014="MPR ISSUE","TX ISSUE",
AM2014="BSS Hardware Issue","RAN ISSUE",
AM2014="Sites strategiques, MLL, Pylone, etc.","ENVTECH",
AM2014="AKTIVCO DEFAUT GE &amp; POWER Cabinet","POWER ISSUE",
AM2014="AKTIVCO Coupure ENEO &amp; Baisse de tension","POWER ISSUE",
AM2014="Coupure ENEO &amp; Baisse de tension","POWER ISSUE",
AM2014="Defaut GE &amp; POWER Cabinet","POWER ISSUE",
AM2014="Sharing","POWER ISSUE",
AM2014="Sites strategiques &amp; DataCenter","POWER ISSUE",
AM2014="Exclu","Exclu",
AM2014="SAT","TX ISSUE",
AM2014="SPARE-ISSUE","SPARE-ISSUE",
AM2014="Fiber CAmtel","TX ISSUE",
AM2014="Fiber AOF","TX ISSUE",
AM2014="Projet OCM (HUAWEI)","TRAVAUX-HUAWEI",
AM2014="Projet OCM (NOKIA)","TRAVAUX -NOKIA",
AM2014="ACCESS-ISSUE","ACCESS-ISSUE",
AM2014="Projet OCM (ZTE, NOKIA, autres projets)","TRAVAUX OCM",
AM2014="No root CAuse","No root cause",
AM2014="ODU HS","TX ISSUE",
AM2014="IP &amp; VLAN","TX ISSUE",
AM2014="Warehouse HUAWEI","SPARE-ISSUE",
AM2014="SPARE-HS","SPARE-ISSUE",
AM2014="Power Telco","RAN ISSUE",AM2014="no impacts","no impacts"
),"")</f>
        <v>no impacts</v>
      </c>
      <c r="AM2014" s="67" t="s">
        <v>5605</v>
      </c>
      <c r="AN2014" s="48" t="str" cm="1">
        <f t="array" ref="AN2014">IFERROR(_xlfn.IFS(
AM2014="MPR ISSUE","ACTIVE",
AM2014="BSS Hardware Issue","ACTIVE",
AM2014="Sites strategiques, MLL, Pylone, etc.","PASSIVE",
AM2014="AKTIVCO DEFAUT GE &amp; POWER Cabinet","PASSIVE",
AM2014="AKTIVCO Coupure ENEO &amp; Baisse de tension","PASSIVE",
AM2014="Coupure ENEO &amp; Baisse de tension","PASSIVE",
AM2014="Defaut GE &amp; POWER Cabinet","PASSIVE",
AM2014="Sharing","PASSIVE",
AM2014="Sites strategiques &amp; DataCenter","PASSIVE",
AM2014="Exclu","Exclu",
AM2014="SAT","ACTIVE",
AM2014="SPARE-ISSUE","SPARE-ISSUE",
AM2014="Fiber CAmtel","ACTIVE",
AM2014="Fiber AOF","ACTIVE",
AM2014="Projet OCM (HUAWEI)","PLANNED WORKS",
AM2014="Projet OCM (NOKIA)","PLANNED WORKS",
AM2014="ACCESS-ISSUE","ACCESS-ISSUE",
AM2014="Projet OCM (ZTE, NOKIA, autres projets)","PLANNED WORKS",
AM2014="No root CAuse","No root cause",
AM2014="ODU HS","ACTIVE",
AM2014="IP &amp; VLAN","ACTIVE",
AM2014="Warehouse HUAWEI","SPARE-ISSUE",
AM2014="SPARE-HS","SPARE-ISSUE",
AM2014="Power Telco","ACTIVE", AM2014="no impacts","no impacts"
),"")</f>
        <v>no impacts</v>
      </c>
      <c r="AO2014" s="93" t="s">
        <v>5537</v>
      </c>
      <c r="AP2014" s="101" t="str">
        <f t="shared" si="55"/>
        <v>OST_007</v>
      </c>
      <c r="AR2014" s="17" t="s">
        <v>5537</v>
      </c>
      <c r="AS2014" s="7" t="s">
        <v>5537</v>
      </c>
      <c r="AT2014" s="6"/>
      <c r="AU2014" s="7"/>
      <c r="AV2014" s="3" t="s">
        <v>5537</v>
      </c>
      <c r="AW2014" s="18" t="s">
        <v>5537</v>
      </c>
      <c r="AX2014" s="18" t="s">
        <v>5537</v>
      </c>
      <c r="AY2014" s="18" t="s">
        <v>5537</v>
      </c>
      <c r="AZ2014" s="18" t="s">
        <v>5537</v>
      </c>
      <c r="BA2014" s="18" t="s">
        <v>5537</v>
      </c>
      <c r="BB2014" s="18" t="s">
        <v>5537</v>
      </c>
      <c r="BC2014" s="18" t="s">
        <v>5537</v>
      </c>
      <c r="BD2014" s="18" t="s">
        <v>5537</v>
      </c>
      <c r="BE2014" s="18" t="s">
        <v>5537</v>
      </c>
      <c r="BF2014" s="18" t="s">
        <v>5537</v>
      </c>
      <c r="BG2014" s="18" t="s">
        <v>5537</v>
      </c>
      <c r="BH2014" s="18" t="s">
        <v>5537</v>
      </c>
      <c r="BI2014" s="9" t="s">
        <v>5537</v>
      </c>
      <c r="BJ2014" s="14"/>
      <c r="BK2014" s="14" t="s">
        <v>5537</v>
      </c>
      <c r="BL2014" s="14" t="str">
        <f>_xlfn.XLOOKUP(B2014,'[4]cell downs 18042026 17h'!$B:$B,'[4]cell downs 18042026 17h'!$B:$B,"")</f>
        <v/>
      </c>
      <c r="BM2014" s="14" t="str">
        <f>_xlfn.XLOOKUP(B2014,'[5]Cells Huawei 19042026 15h'!$B:$B,'[5]Cells Huawei 19042026 15h'!$B:$B,"")</f>
        <v/>
      </c>
      <c r="BN2014" s="9" t="str">
        <f>_xlfn.XLOOKUP(B2014,'[6]cells down 19042026 9H40'!$B:$B,'[6]cells down 19042026 9H40'!$B:$B,"")</f>
        <v/>
      </c>
      <c r="BO2014" s="9" t="s">
        <v>1100</v>
      </c>
      <c r="BP2014" s="9" t="s">
        <v>5537</v>
      </c>
      <c r="BQ2014" s="115"/>
    </row>
    <row r="2015" spans="1:69" s="9" customFormat="1" x14ac:dyDescent="0.3">
      <c r="A2015" s="1" t="s">
        <v>2488</v>
      </c>
      <c r="B2015" s="8" t="s">
        <v>2489</v>
      </c>
      <c r="C2015" s="3" t="str">
        <f>_xlfn.XLOOKUP(B2015,'[1]daily break down'!$D:$D,'[1]daily break down'!$E:$E,"")</f>
        <v>OUEST</v>
      </c>
      <c r="D2015" s="1" t="s">
        <v>11</v>
      </c>
      <c r="E2015" s="1" t="s">
        <v>12</v>
      </c>
      <c r="F2015" s="3" t="s">
        <v>102</v>
      </c>
      <c r="G2015" s="1" t="s">
        <v>2488</v>
      </c>
      <c r="H2015" s="33" t="str">
        <f>_xlfn.XLOOKUP(B2015,[2]CALCULATION!$B:$B,[2]CALCULATION!$H:$H,"")</f>
        <v>NOKIA</v>
      </c>
      <c r="I2015" s="28">
        <v>0</v>
      </c>
      <c r="J2015" s="28">
        <v>0</v>
      </c>
      <c r="K2015" s="28">
        <v>0</v>
      </c>
      <c r="L2015" s="28">
        <v>0</v>
      </c>
      <c r="M2015" s="28">
        <v>0</v>
      </c>
      <c r="N2015" s="28">
        <v>0</v>
      </c>
      <c r="O2015" s="28">
        <v>0</v>
      </c>
      <c r="P2015" s="28">
        <v>0</v>
      </c>
      <c r="Q2015" s="28">
        <v>0</v>
      </c>
      <c r="R2015" s="28">
        <v>0</v>
      </c>
      <c r="S2015" s="94">
        <v>0</v>
      </c>
      <c r="T2015" s="94">
        <f>_xlfn.XLOOKUP(B2015,'[3]Nur des jours'!$B:$B,'[3]Nur des jours'!$U:$U,"")</f>
        <v>0</v>
      </c>
      <c r="U2015" s="94">
        <v>0</v>
      </c>
      <c r="V2015" s="94">
        <v>0</v>
      </c>
      <c r="W2015" s="94">
        <v>0</v>
      </c>
      <c r="X2015" s="94">
        <v>0</v>
      </c>
      <c r="Y2015" s="94">
        <v>0</v>
      </c>
      <c r="Z2015" s="94">
        <v>0</v>
      </c>
      <c r="AA2015" s="94">
        <v>0</v>
      </c>
      <c r="AB2015" s="94">
        <v>0</v>
      </c>
      <c r="AC2015" s="94">
        <f>_xlfn.XLOOKUP(B2015,'[3]Nur des jours'!$B:$B,'[3]Nur des jours'!$N:$N,"")</f>
        <v>0</v>
      </c>
      <c r="AD2015" s="94">
        <v>0</v>
      </c>
      <c r="AE2015" s="94">
        <v>0</v>
      </c>
      <c r="AF2015" s="94">
        <v>0</v>
      </c>
      <c r="AG2015" s="94">
        <v>0</v>
      </c>
      <c r="AH2015" s="94">
        <v>0</v>
      </c>
      <c r="AI2015" s="49" t="s">
        <v>5559</v>
      </c>
      <c r="AJ2015" s="49"/>
      <c r="AK2015" s="48" t="str" cm="1">
        <f t="array" ref="AK2015">IFERROR(_xlfn.IFS(
AM2015="MPR ISSUE","PDH",
AM2015="BSS Hardware Issue","BSS",
AM2015="Sites strategiques, MLL, Pylone, etc.","ENVTECH",
AM2015="AKTIVCO DEFAUT GE &amp; POWER Cabinet","AKTIVCO",
AM2015="AKTIVCO Coupure ENEO &amp; Baisse de tension","AKTIVCO GRID ONLY",
AM2015="Coupure ENEO &amp; Baisse de tension","IHS GRID ONLY",
AM2015="Defaut GE &amp; POWER Cabinet","IHS",
AM2015="Sharing","Partners",
AM2015="Sites strategiques &amp; DataCenter","SST &amp; DC",
AM2015="Exclu","Exclu",
AM2015="SAT","SAT",
AM2015="SPARE-ISSUE","SPARE-ISSUE",
AM2015="Fiber CAmtel","TRANS_FO_CAMTEL",
AM2015="Fiber AOF","Fiber AOF",
AM2015="Projet OCM (HUAWEI)","TRAVAUX-HUAWEI",
AM2015="Projet OCM (NOKIA)","TRAVAUX-NOKIA",
AM2015="ACCESS-ISSUE","ACCESS-ISSUE",
AM2015="Projet OCM (ZTE, NOKIA, autres projets)","TRAVAUX OCM",
AM2015="No root CAuse","No root cause",
AM2015="ODU HS","PDH",
AM2015="IP &amp; VLAN","PDH",
AM2015="Warehouse HUAWEI","SPARE-ISSUE",
AM2015="SPARE-HS","SPARE-ISSUE",
AM2015="Power Telco","BSS",AM2015="no impacts","no impacts"
),"")</f>
        <v>no impacts</v>
      </c>
      <c r="AL2015" s="48" t="str" cm="1">
        <f t="array" ref="AL2015">IFERROR(_xlfn.IFS(
AM2015="MPR ISSUE","TX ISSUE",
AM2015="BSS Hardware Issue","RAN ISSUE",
AM2015="Sites strategiques, MLL, Pylone, etc.","ENVTECH",
AM2015="AKTIVCO DEFAUT GE &amp; POWER Cabinet","POWER ISSUE",
AM2015="AKTIVCO Coupure ENEO &amp; Baisse de tension","POWER ISSUE",
AM2015="Coupure ENEO &amp; Baisse de tension","POWER ISSUE",
AM2015="Defaut GE &amp; POWER Cabinet","POWER ISSUE",
AM2015="Sharing","POWER ISSUE",
AM2015="Sites strategiques &amp; DataCenter","POWER ISSUE",
AM2015="Exclu","Exclu",
AM2015="SAT","TX ISSUE",
AM2015="SPARE-ISSUE","SPARE-ISSUE",
AM2015="Fiber CAmtel","TX ISSUE",
AM2015="Fiber AOF","TX ISSUE",
AM2015="Projet OCM (HUAWEI)","TRAVAUX-HUAWEI",
AM2015="Projet OCM (NOKIA)","TRAVAUX -NOKIA",
AM2015="ACCESS-ISSUE","ACCESS-ISSUE",
AM2015="Projet OCM (ZTE, NOKIA, autres projets)","TRAVAUX OCM",
AM2015="No root CAuse","No root cause",
AM2015="ODU HS","TX ISSUE",
AM2015="IP &amp; VLAN","TX ISSUE",
AM2015="Warehouse HUAWEI","SPARE-ISSUE",
AM2015="SPARE-HS","SPARE-ISSUE",
AM2015="Power Telco","RAN ISSUE",AM2015="no impacts","no impacts"
),"")</f>
        <v>no impacts</v>
      </c>
      <c r="AM2015" s="67" t="s">
        <v>5605</v>
      </c>
      <c r="AN2015" s="48" t="str" cm="1">
        <f t="array" ref="AN2015">IFERROR(_xlfn.IFS(
AM2015="MPR ISSUE","ACTIVE",
AM2015="BSS Hardware Issue","ACTIVE",
AM2015="Sites strategiques, MLL, Pylone, etc.","PASSIVE",
AM2015="AKTIVCO DEFAUT GE &amp; POWER Cabinet","PASSIVE",
AM2015="AKTIVCO Coupure ENEO &amp; Baisse de tension","PASSIVE",
AM2015="Coupure ENEO &amp; Baisse de tension","PASSIVE",
AM2015="Defaut GE &amp; POWER Cabinet","PASSIVE",
AM2015="Sharing","PASSIVE",
AM2015="Sites strategiques &amp; DataCenter","PASSIVE",
AM2015="Exclu","Exclu",
AM2015="SAT","ACTIVE",
AM2015="SPARE-ISSUE","SPARE-ISSUE",
AM2015="Fiber CAmtel","ACTIVE",
AM2015="Fiber AOF","ACTIVE",
AM2015="Projet OCM (HUAWEI)","PLANNED WORKS",
AM2015="Projet OCM (NOKIA)","PLANNED WORKS",
AM2015="ACCESS-ISSUE","ACCESS-ISSUE",
AM2015="Projet OCM (ZTE, NOKIA, autres projets)","PLANNED WORKS",
AM2015="No root CAuse","No root cause",
AM2015="ODU HS","ACTIVE",
AM2015="IP &amp; VLAN","ACTIVE",
AM2015="Warehouse HUAWEI","SPARE-ISSUE",
AM2015="SPARE-HS","SPARE-ISSUE",
AM2015="Power Telco","ACTIVE", AM2015="no impacts","no impacts"
),"")</f>
        <v>no impacts</v>
      </c>
      <c r="AO2015" s="93" t="s">
        <v>5537</v>
      </c>
      <c r="AP2015" s="101" t="str">
        <f t="shared" si="55"/>
        <v>OST_039</v>
      </c>
      <c r="AR2015" s="17" t="s">
        <v>5537</v>
      </c>
      <c r="AS2015" s="7" t="s">
        <v>5537</v>
      </c>
      <c r="AT2015" s="6"/>
      <c r="AU2015" s="7"/>
      <c r="AV2015" s="3" t="s">
        <v>5537</v>
      </c>
      <c r="AW2015" s="18" t="s">
        <v>5537</v>
      </c>
      <c r="AX2015" s="18" t="s">
        <v>5537</v>
      </c>
      <c r="AY2015" s="18" t="s">
        <v>5537</v>
      </c>
      <c r="AZ2015" s="18" t="s">
        <v>5537</v>
      </c>
      <c r="BA2015" s="18" t="s">
        <v>5537</v>
      </c>
      <c r="BB2015" s="18" t="s">
        <v>5537</v>
      </c>
      <c r="BC2015" s="18" t="s">
        <v>5537</v>
      </c>
      <c r="BD2015" s="18" t="s">
        <v>5537</v>
      </c>
      <c r="BE2015" s="18" t="s">
        <v>5537</v>
      </c>
      <c r="BF2015" s="18" t="s">
        <v>5537</v>
      </c>
      <c r="BG2015" s="18" t="s">
        <v>5537</v>
      </c>
      <c r="BH2015" s="18" t="s">
        <v>5537</v>
      </c>
      <c r="BI2015" s="9" t="s">
        <v>5537</v>
      </c>
      <c r="BJ2015" s="14"/>
      <c r="BK2015" s="14" t="s">
        <v>5537</v>
      </c>
      <c r="BL2015" s="14" t="str">
        <f>_xlfn.XLOOKUP(B2015,'[4]cell downs 18042026 17h'!$B:$B,'[4]cell downs 18042026 17h'!$B:$B,"")</f>
        <v/>
      </c>
      <c r="BM2015" s="14" t="str">
        <f>_xlfn.XLOOKUP(B2015,'[5]Cells Huawei 19042026 15h'!$B:$B,'[5]Cells Huawei 19042026 15h'!$B:$B,"")</f>
        <v>OST_039</v>
      </c>
      <c r="BN2015" s="9" t="str">
        <f>_xlfn.XLOOKUP(B2015,'[6]cells down 19042026 9H40'!$B:$B,'[6]cells down 19042026 9H40'!$B:$B,"")</f>
        <v/>
      </c>
      <c r="BO2015" s="9" t="s">
        <v>5537</v>
      </c>
      <c r="BP2015" s="9" t="s">
        <v>5537</v>
      </c>
      <c r="BQ2015" s="115"/>
    </row>
    <row r="2016" spans="1:69" s="9" customFormat="1" x14ac:dyDescent="0.3">
      <c r="A2016" s="1" t="s">
        <v>4500</v>
      </c>
      <c r="B2016" s="8" t="s">
        <v>4501</v>
      </c>
      <c r="C2016" s="3" t="str">
        <f>_xlfn.XLOOKUP(B2016,'[1]daily break down'!$D:$D,'[1]daily break down'!$E:$E,"")</f>
        <v>CENTRE</v>
      </c>
      <c r="D2016" s="1"/>
      <c r="E2016" s="1"/>
      <c r="F2016" s="3" t="s">
        <v>37</v>
      </c>
      <c r="G2016" s="1" t="s">
        <v>4500</v>
      </c>
      <c r="H2016" s="34" t="str">
        <f>_xlfn.XLOOKUP(B2016,[2]CALCULATION!$B:$B,[2]CALCULATION!$H:$H,"")</f>
        <v>ZTE</v>
      </c>
      <c r="I2016" s="28">
        <v>0</v>
      </c>
      <c r="J2016" s="28">
        <v>0</v>
      </c>
      <c r="K2016" s="28">
        <v>0</v>
      </c>
      <c r="L2016" s="28">
        <v>0</v>
      </c>
      <c r="M2016" s="28">
        <v>0</v>
      </c>
      <c r="N2016" s="28">
        <v>0</v>
      </c>
      <c r="O2016" s="28">
        <v>0</v>
      </c>
      <c r="P2016" s="28">
        <v>0</v>
      </c>
      <c r="Q2016" s="28">
        <v>0</v>
      </c>
      <c r="R2016" s="28">
        <v>0</v>
      </c>
      <c r="S2016" s="94">
        <v>0</v>
      </c>
      <c r="T2016" s="94">
        <f>_xlfn.XLOOKUP(B2016,'[3]Nur des jours'!$B:$B,'[3]Nur des jours'!$U:$U,"")</f>
        <v>0</v>
      </c>
      <c r="U2016" s="94">
        <v>0</v>
      </c>
      <c r="V2016" s="94">
        <v>0</v>
      </c>
      <c r="W2016" s="94">
        <v>0</v>
      </c>
      <c r="X2016" s="94">
        <v>0</v>
      </c>
      <c r="Y2016" s="94">
        <v>0</v>
      </c>
      <c r="Z2016" s="94">
        <v>0</v>
      </c>
      <c r="AA2016" s="94">
        <v>0</v>
      </c>
      <c r="AB2016" s="94">
        <v>0</v>
      </c>
      <c r="AC2016" s="94">
        <f>_xlfn.XLOOKUP(B2016,'[3]Nur des jours'!$B:$B,'[3]Nur des jours'!$N:$N,"")</f>
        <v>0</v>
      </c>
      <c r="AD2016" s="94">
        <v>0</v>
      </c>
      <c r="AE2016" s="94">
        <v>0</v>
      </c>
      <c r="AF2016" s="94">
        <v>0</v>
      </c>
      <c r="AG2016" s="94">
        <v>0</v>
      </c>
      <c r="AH2016" s="94">
        <v>0</v>
      </c>
      <c r="AI2016" s="49" t="s">
        <v>5559</v>
      </c>
      <c r="AJ2016" s="49"/>
      <c r="AK2016" s="48" t="str" cm="1">
        <f t="array" ref="AK2016">IFERROR(_xlfn.IFS(
AM2016="MPR ISSUE","PDH",
AM2016="BSS Hardware Issue","BSS",
AM2016="Sites strategiques, MLL, Pylone, etc.","ENVTECH",
AM2016="AKTIVCO DEFAUT GE &amp; POWER Cabinet","AKTIVCO",
AM2016="AKTIVCO Coupure ENEO &amp; Baisse de tension","AKTIVCO GRID ONLY",
AM2016="Coupure ENEO &amp; Baisse de tension","IHS GRID ONLY",
AM2016="Defaut GE &amp; POWER Cabinet","IHS",
AM2016="Sharing","Partners",
AM2016="Sites strategiques &amp; DataCenter","SST &amp; DC",
AM2016="Exclu","Exclu",
AM2016="SAT","SAT",
AM2016="SPARE-ISSUE","SPARE-ISSUE",
AM2016="Fiber CAmtel","TRANS_FO_CAMTEL",
AM2016="Fiber AOF","Fiber AOF",
AM2016="Projet OCM (HUAWEI)","TRAVAUX-HUAWEI",
AM2016="Projet OCM (NOKIA)","TRAVAUX-NOKIA",
AM2016="ACCESS-ISSUE","ACCESS-ISSUE",
AM2016="Projet OCM (ZTE, NOKIA, autres projets)","TRAVAUX OCM",
AM2016="No root CAuse","No root cause",
AM2016="ODU HS","PDH",
AM2016="IP &amp; VLAN","PDH",
AM2016="Warehouse HUAWEI","SPARE-ISSUE",
AM2016="SPARE-HS","SPARE-ISSUE",
AM2016="Power Telco","BSS",AM2016="no impacts","no impacts"
),"")</f>
        <v>no impacts</v>
      </c>
      <c r="AL2016" s="48" t="str" cm="1">
        <f t="array" ref="AL2016">IFERROR(_xlfn.IFS(
AM2016="MPR ISSUE","TX ISSUE",
AM2016="BSS Hardware Issue","RAN ISSUE",
AM2016="Sites strategiques, MLL, Pylone, etc.","ENVTECH",
AM2016="AKTIVCO DEFAUT GE &amp; POWER Cabinet","POWER ISSUE",
AM2016="AKTIVCO Coupure ENEO &amp; Baisse de tension","POWER ISSUE",
AM2016="Coupure ENEO &amp; Baisse de tension","POWER ISSUE",
AM2016="Defaut GE &amp; POWER Cabinet","POWER ISSUE",
AM2016="Sharing","POWER ISSUE",
AM2016="Sites strategiques &amp; DataCenter","POWER ISSUE",
AM2016="Exclu","Exclu",
AM2016="SAT","TX ISSUE",
AM2016="SPARE-ISSUE","SPARE-ISSUE",
AM2016="Fiber CAmtel","TX ISSUE",
AM2016="Fiber AOF","TX ISSUE",
AM2016="Projet OCM (HUAWEI)","TRAVAUX-HUAWEI",
AM2016="Projet OCM (NOKIA)","TRAVAUX -NOKIA",
AM2016="ACCESS-ISSUE","ACCESS-ISSUE",
AM2016="Projet OCM (ZTE, NOKIA, autres projets)","TRAVAUX OCM",
AM2016="No root CAuse","No root cause",
AM2016="ODU HS","TX ISSUE",
AM2016="IP &amp; VLAN","TX ISSUE",
AM2016="Warehouse HUAWEI","SPARE-ISSUE",
AM2016="SPARE-HS","SPARE-ISSUE",
AM2016="Power Telco","RAN ISSUE",AM2016="no impacts","no impacts"
),"")</f>
        <v>no impacts</v>
      </c>
      <c r="AM2016" s="67" t="s">
        <v>5605</v>
      </c>
      <c r="AN2016" s="48" t="str" cm="1">
        <f t="array" ref="AN2016">IFERROR(_xlfn.IFS(
AM2016="MPR ISSUE","ACTIVE",
AM2016="BSS Hardware Issue","ACTIVE",
AM2016="Sites strategiques, MLL, Pylone, etc.","PASSIVE",
AM2016="AKTIVCO DEFAUT GE &amp; POWER Cabinet","PASSIVE",
AM2016="AKTIVCO Coupure ENEO &amp; Baisse de tension","PASSIVE",
AM2016="Coupure ENEO &amp; Baisse de tension","PASSIVE",
AM2016="Defaut GE &amp; POWER Cabinet","PASSIVE",
AM2016="Sharing","PASSIVE",
AM2016="Sites strategiques &amp; DataCenter","PASSIVE",
AM2016="Exclu","Exclu",
AM2016="SAT","ACTIVE",
AM2016="SPARE-ISSUE","SPARE-ISSUE",
AM2016="Fiber CAmtel","ACTIVE",
AM2016="Fiber AOF","ACTIVE",
AM2016="Projet OCM (HUAWEI)","PLANNED WORKS",
AM2016="Projet OCM (NOKIA)","PLANNED WORKS",
AM2016="ACCESS-ISSUE","ACCESS-ISSUE",
AM2016="Projet OCM (ZTE, NOKIA, autres projets)","PLANNED WORKS",
AM2016="No root CAuse","No root cause",
AM2016="ODU HS","ACTIVE",
AM2016="IP &amp; VLAN","ACTIVE",
AM2016="Warehouse HUAWEI","SPARE-ISSUE",
AM2016="SPARE-HS","SPARE-ISSUE",
AM2016="Power Telco","ACTIVE", AM2016="no impacts","no impacts"
),"")</f>
        <v>no impacts</v>
      </c>
      <c r="AO2016" s="93" t="s">
        <v>5537</v>
      </c>
      <c r="AP2016" s="101" t="str">
        <f t="shared" si="55"/>
        <v>CTR_893</v>
      </c>
      <c r="AR2016" s="17" t="s">
        <v>5537</v>
      </c>
      <c r="AS2016" s="7" t="s">
        <v>5537</v>
      </c>
      <c r="AT2016" s="6"/>
      <c r="AU2016" s="7"/>
      <c r="AV2016" s="3" t="s">
        <v>5537</v>
      </c>
      <c r="AW2016" s="18" t="s">
        <v>5537</v>
      </c>
      <c r="AX2016" s="18" t="s">
        <v>5537</v>
      </c>
      <c r="AY2016" s="18" t="s">
        <v>5537</v>
      </c>
      <c r="AZ2016" s="18" t="s">
        <v>5537</v>
      </c>
      <c r="BA2016" s="18" t="s">
        <v>5537</v>
      </c>
      <c r="BB2016" s="18" t="s">
        <v>5537</v>
      </c>
      <c r="BC2016" s="18" t="s">
        <v>5537</v>
      </c>
      <c r="BD2016" s="18" t="s">
        <v>5537</v>
      </c>
      <c r="BE2016" s="18" t="s">
        <v>5537</v>
      </c>
      <c r="BF2016" s="18" t="s">
        <v>5537</v>
      </c>
      <c r="BG2016" s="18" t="s">
        <v>5537</v>
      </c>
      <c r="BH2016" s="18" t="s">
        <v>5537</v>
      </c>
      <c r="BI2016" s="9" t="s">
        <v>5537</v>
      </c>
      <c r="BJ2016" s="14"/>
      <c r="BK2016" s="14" t="s">
        <v>5537</v>
      </c>
      <c r="BL2016" s="14" t="str">
        <f>_xlfn.XLOOKUP(B2016,'[4]cell downs 18042026 17h'!$B:$B,'[4]cell downs 18042026 17h'!$B:$B,"")</f>
        <v/>
      </c>
      <c r="BM2016" s="14" t="str">
        <f>_xlfn.XLOOKUP(B2016,'[5]Cells Huawei 19042026 15h'!$B:$B,'[5]Cells Huawei 19042026 15h'!$B:$B,"")</f>
        <v/>
      </c>
      <c r="BN2016" s="9" t="str">
        <f>_xlfn.XLOOKUP(B2016,'[6]cells down 19042026 9H40'!$B:$B,'[6]cells down 19042026 9H40'!$B:$B,"")</f>
        <v/>
      </c>
      <c r="BO2016" s="9" t="s">
        <v>5537</v>
      </c>
      <c r="BP2016" s="9" t="s">
        <v>5537</v>
      </c>
      <c r="BQ2016" s="115"/>
    </row>
    <row r="2017" spans="1:69" s="9" customFormat="1" x14ac:dyDescent="0.3">
      <c r="A2017" s="1" t="s">
        <v>4635</v>
      </c>
      <c r="B2017" s="8" t="s">
        <v>4636</v>
      </c>
      <c r="C2017" s="3" t="str">
        <f>_xlfn.XLOOKUP(B2017,'[1]daily break down'!$D:$D,'[1]daily break down'!$E:$E,"")</f>
        <v>OUEST</v>
      </c>
      <c r="D2017" s="1" t="s">
        <v>11</v>
      </c>
      <c r="E2017" s="1" t="s">
        <v>12</v>
      </c>
      <c r="F2017" s="3" t="s">
        <v>102</v>
      </c>
      <c r="G2017" s="1" t="s">
        <v>856</v>
      </c>
      <c r="H2017" s="32" t="str">
        <f>_xlfn.XLOOKUP(B2017,[2]CALCULATION!$B:$B,[2]CALCULATION!$H:$H,"")</f>
        <v>Huawei</v>
      </c>
      <c r="I2017" s="28">
        <v>0</v>
      </c>
      <c r="J2017" s="28">
        <v>0</v>
      </c>
      <c r="K2017" s="28">
        <v>0</v>
      </c>
      <c r="L2017" s="28">
        <v>0</v>
      </c>
      <c r="M2017" s="28">
        <v>0</v>
      </c>
      <c r="N2017" s="28">
        <v>0</v>
      </c>
      <c r="O2017" s="28">
        <v>0</v>
      </c>
      <c r="P2017" s="28">
        <v>0</v>
      </c>
      <c r="Q2017" s="28">
        <v>0</v>
      </c>
      <c r="R2017" s="28">
        <v>0</v>
      </c>
      <c r="S2017" s="94">
        <v>0</v>
      </c>
      <c r="T2017" s="94">
        <f>_xlfn.XLOOKUP(B2017,'[3]Nur des jours'!$B:$B,'[3]Nur des jours'!$U:$U,"")</f>
        <v>0</v>
      </c>
      <c r="U2017" s="94">
        <v>0</v>
      </c>
      <c r="V2017" s="94">
        <v>0</v>
      </c>
      <c r="W2017" s="94">
        <v>0</v>
      </c>
      <c r="X2017" s="94">
        <v>0</v>
      </c>
      <c r="Y2017" s="94">
        <v>0</v>
      </c>
      <c r="Z2017" s="94">
        <v>0</v>
      </c>
      <c r="AA2017" s="94">
        <v>0</v>
      </c>
      <c r="AB2017" s="94">
        <v>0</v>
      </c>
      <c r="AC2017" s="94">
        <f>_xlfn.XLOOKUP(B2017,'[3]Nur des jours'!$B:$B,'[3]Nur des jours'!$N:$N,"")</f>
        <v>0</v>
      </c>
      <c r="AD2017" s="94">
        <v>0</v>
      </c>
      <c r="AE2017" s="94">
        <v>0</v>
      </c>
      <c r="AF2017" s="94">
        <v>0</v>
      </c>
      <c r="AG2017" s="94">
        <v>0</v>
      </c>
      <c r="AH2017" s="94">
        <v>0</v>
      </c>
      <c r="AI2017" s="49" t="s">
        <v>5559</v>
      </c>
      <c r="AJ2017" s="49"/>
      <c r="AK2017" s="48" t="str" cm="1">
        <f t="array" ref="AK2017">IFERROR(_xlfn.IFS(
AM2017="MPR ISSUE","PDH",
AM2017="BSS Hardware Issue","BSS",
AM2017="Sites strategiques, MLL, Pylone, etc.","ENVTECH",
AM2017="AKTIVCO DEFAUT GE &amp; POWER Cabinet","AKTIVCO",
AM2017="AKTIVCO Coupure ENEO &amp; Baisse de tension","AKTIVCO GRID ONLY",
AM2017="Coupure ENEO &amp; Baisse de tension","IHS GRID ONLY",
AM2017="Defaut GE &amp; POWER Cabinet","IHS",
AM2017="Sharing","Partners",
AM2017="Sites strategiques &amp; DataCenter","SST &amp; DC",
AM2017="Exclu","Exclu",
AM2017="SAT","SAT",
AM2017="SPARE-ISSUE","SPARE-ISSUE",
AM2017="Fiber CAmtel","TRANS_FO_CAMTEL",
AM2017="Fiber AOF","Fiber AOF",
AM2017="Projet OCM (HUAWEI)","TRAVAUX-HUAWEI",
AM2017="Projet OCM (NOKIA)","TRAVAUX-NOKIA",
AM2017="ACCESS-ISSUE","ACCESS-ISSUE",
AM2017="Projet OCM (ZTE, NOKIA, autres projets)","TRAVAUX OCM",
AM2017="No root CAuse","No root cause",
AM2017="ODU HS","PDH",
AM2017="IP &amp; VLAN","PDH",
AM2017="Warehouse HUAWEI","SPARE-ISSUE",
AM2017="SPARE-HS","SPARE-ISSUE",
AM2017="Power Telco","BSS",AM2017="no impacts","no impacts"
),"")</f>
        <v>no impacts</v>
      </c>
      <c r="AL2017" s="48" t="str" cm="1">
        <f t="array" ref="AL2017">IFERROR(_xlfn.IFS(
AM2017="MPR ISSUE","TX ISSUE",
AM2017="BSS Hardware Issue","RAN ISSUE",
AM2017="Sites strategiques, MLL, Pylone, etc.","ENVTECH",
AM2017="AKTIVCO DEFAUT GE &amp; POWER Cabinet","POWER ISSUE",
AM2017="AKTIVCO Coupure ENEO &amp; Baisse de tension","POWER ISSUE",
AM2017="Coupure ENEO &amp; Baisse de tension","POWER ISSUE",
AM2017="Defaut GE &amp; POWER Cabinet","POWER ISSUE",
AM2017="Sharing","POWER ISSUE",
AM2017="Sites strategiques &amp; DataCenter","POWER ISSUE",
AM2017="Exclu","Exclu",
AM2017="SAT","TX ISSUE",
AM2017="SPARE-ISSUE","SPARE-ISSUE",
AM2017="Fiber CAmtel","TX ISSUE",
AM2017="Fiber AOF","TX ISSUE",
AM2017="Projet OCM (HUAWEI)","TRAVAUX-HUAWEI",
AM2017="Projet OCM (NOKIA)","TRAVAUX -NOKIA",
AM2017="ACCESS-ISSUE","ACCESS-ISSUE",
AM2017="Projet OCM (ZTE, NOKIA, autres projets)","TRAVAUX OCM",
AM2017="No root CAuse","No root cause",
AM2017="ODU HS","TX ISSUE",
AM2017="IP &amp; VLAN","TX ISSUE",
AM2017="Warehouse HUAWEI","SPARE-ISSUE",
AM2017="SPARE-HS","SPARE-ISSUE",
AM2017="Power Telco","RAN ISSUE",AM2017="no impacts","no impacts"
),"")</f>
        <v>no impacts</v>
      </c>
      <c r="AM2017" s="67" t="s">
        <v>5605</v>
      </c>
      <c r="AN2017" s="48" t="str" cm="1">
        <f t="array" ref="AN2017">IFERROR(_xlfn.IFS(
AM2017="MPR ISSUE","ACTIVE",
AM2017="BSS Hardware Issue","ACTIVE",
AM2017="Sites strategiques, MLL, Pylone, etc.","PASSIVE",
AM2017="AKTIVCO DEFAUT GE &amp; POWER Cabinet","PASSIVE",
AM2017="AKTIVCO Coupure ENEO &amp; Baisse de tension","PASSIVE",
AM2017="Coupure ENEO &amp; Baisse de tension","PASSIVE",
AM2017="Defaut GE &amp; POWER Cabinet","PASSIVE",
AM2017="Sharing","PASSIVE",
AM2017="Sites strategiques &amp; DataCenter","PASSIVE",
AM2017="Exclu","Exclu",
AM2017="SAT","ACTIVE",
AM2017="SPARE-ISSUE","SPARE-ISSUE",
AM2017="Fiber CAmtel","ACTIVE",
AM2017="Fiber AOF","ACTIVE",
AM2017="Projet OCM (HUAWEI)","PLANNED WORKS",
AM2017="Projet OCM (NOKIA)","PLANNED WORKS",
AM2017="ACCESS-ISSUE","ACCESS-ISSUE",
AM2017="Projet OCM (ZTE, NOKIA, autres projets)","PLANNED WORKS",
AM2017="No root CAuse","No root cause",
AM2017="ODU HS","ACTIVE",
AM2017="IP &amp; VLAN","ACTIVE",
AM2017="Warehouse HUAWEI","SPARE-ISSUE",
AM2017="SPARE-HS","SPARE-ISSUE",
AM2017="Power Telco","ACTIVE", AM2017="no impacts","no impacts"
),"")</f>
        <v>no impacts</v>
      </c>
      <c r="AO2017" s="93" t="s">
        <v>5537</v>
      </c>
      <c r="AP2017" s="101" t="str">
        <f t="shared" si="55"/>
        <v>OST_128</v>
      </c>
      <c r="AR2017" s="17" t="s">
        <v>5537</v>
      </c>
      <c r="AS2017" s="7" t="s">
        <v>5537</v>
      </c>
      <c r="AT2017" s="6"/>
      <c r="AU2017" s="7"/>
      <c r="AV2017" s="3" t="s">
        <v>5537</v>
      </c>
      <c r="AW2017" s="18" t="s">
        <v>5537</v>
      </c>
      <c r="AX2017" s="18" t="s">
        <v>5537</v>
      </c>
      <c r="AY2017" s="18" t="s">
        <v>5537</v>
      </c>
      <c r="AZ2017" s="18" t="s">
        <v>5537</v>
      </c>
      <c r="BA2017" s="18" t="s">
        <v>5537</v>
      </c>
      <c r="BB2017" s="18" t="s">
        <v>5537</v>
      </c>
      <c r="BC2017" s="18" t="s">
        <v>5537</v>
      </c>
      <c r="BD2017" s="18" t="s">
        <v>5537</v>
      </c>
      <c r="BE2017" s="18" t="s">
        <v>5537</v>
      </c>
      <c r="BF2017" s="18" t="s">
        <v>5537</v>
      </c>
      <c r="BG2017" s="18" t="s">
        <v>5537</v>
      </c>
      <c r="BH2017" s="18" t="s">
        <v>5537</v>
      </c>
      <c r="BI2017" s="9" t="s">
        <v>5537</v>
      </c>
      <c r="BJ2017" s="14"/>
      <c r="BK2017" s="14" t="s">
        <v>5537</v>
      </c>
      <c r="BL2017" s="14" t="str">
        <f>_xlfn.XLOOKUP(B2017,'[4]cell downs 18042026 17h'!$B:$B,'[4]cell downs 18042026 17h'!$B:$B,"")</f>
        <v/>
      </c>
      <c r="BM2017" s="14" t="str">
        <f>_xlfn.XLOOKUP(B2017,'[5]Cells Huawei 19042026 15h'!$B:$B,'[5]Cells Huawei 19042026 15h'!$B:$B,"")</f>
        <v/>
      </c>
      <c r="BN2017" s="9" t="str">
        <f>_xlfn.XLOOKUP(B2017,'[6]cells down 19042026 9H40'!$B:$B,'[6]cells down 19042026 9H40'!$B:$B,"")</f>
        <v/>
      </c>
      <c r="BO2017" s="9" t="s">
        <v>4636</v>
      </c>
      <c r="BP2017" s="9" t="s">
        <v>302</v>
      </c>
      <c r="BQ2017" s="115"/>
    </row>
    <row r="2018" spans="1:69" s="9" customFormat="1" x14ac:dyDescent="0.3">
      <c r="A2018" s="1" t="s">
        <v>912</v>
      </c>
      <c r="B2018" s="8" t="s">
        <v>913</v>
      </c>
      <c r="C2018" s="3" t="str">
        <f>_xlfn.XLOOKUP(B2018,'[1]daily break down'!$D:$D,'[1]daily break down'!$E:$E,"")</f>
        <v>OUEST</v>
      </c>
      <c r="D2018" s="1" t="s">
        <v>11</v>
      </c>
      <c r="E2018" s="1" t="s">
        <v>12</v>
      </c>
      <c r="F2018" s="3" t="s">
        <v>102</v>
      </c>
      <c r="G2018" s="1" t="s">
        <v>856</v>
      </c>
      <c r="H2018" s="32" t="str">
        <f>_xlfn.XLOOKUP(B2018,[2]CALCULATION!$B:$B,[2]CALCULATION!$H:$H,"")</f>
        <v>Huawei</v>
      </c>
      <c r="I2018" s="28">
        <v>0</v>
      </c>
      <c r="J2018" s="28">
        <v>0</v>
      </c>
      <c r="K2018" s="28">
        <v>0</v>
      </c>
      <c r="L2018" s="28">
        <v>0</v>
      </c>
      <c r="M2018" s="28">
        <v>0</v>
      </c>
      <c r="N2018" s="28">
        <v>0</v>
      </c>
      <c r="O2018" s="28">
        <v>0</v>
      </c>
      <c r="P2018" s="28">
        <v>0</v>
      </c>
      <c r="Q2018" s="28">
        <v>0</v>
      </c>
      <c r="R2018" s="28">
        <v>0</v>
      </c>
      <c r="S2018" s="94">
        <v>0</v>
      </c>
      <c r="T2018" s="94">
        <f>_xlfn.XLOOKUP(B2018,'[3]Nur des jours'!$B:$B,'[3]Nur des jours'!$U:$U,"")</f>
        <v>0</v>
      </c>
      <c r="U2018" s="94">
        <v>0</v>
      </c>
      <c r="V2018" s="94">
        <v>0</v>
      </c>
      <c r="W2018" s="94">
        <v>0</v>
      </c>
      <c r="X2018" s="94">
        <v>0</v>
      </c>
      <c r="Y2018" s="94">
        <v>0</v>
      </c>
      <c r="Z2018" s="94">
        <v>0</v>
      </c>
      <c r="AA2018" s="94">
        <v>0</v>
      </c>
      <c r="AB2018" s="94">
        <v>0</v>
      </c>
      <c r="AC2018" s="94">
        <f>_xlfn.XLOOKUP(B2018,'[3]Nur des jours'!$B:$B,'[3]Nur des jours'!$N:$N,"")</f>
        <v>0</v>
      </c>
      <c r="AD2018" s="94">
        <v>0</v>
      </c>
      <c r="AE2018" s="94">
        <v>0</v>
      </c>
      <c r="AF2018" s="94">
        <v>0</v>
      </c>
      <c r="AG2018" s="94">
        <v>0</v>
      </c>
      <c r="AH2018" s="94">
        <v>0</v>
      </c>
      <c r="AI2018" s="49" t="s">
        <v>5559</v>
      </c>
      <c r="AJ2018" s="49"/>
      <c r="AK2018" s="48" t="str" cm="1">
        <f t="array" ref="AK2018">IFERROR(_xlfn.IFS(
AM2018="MPR ISSUE","PDH",
AM2018="BSS Hardware Issue","BSS",
AM2018="Sites strategiques, MLL, Pylone, etc.","ENVTECH",
AM2018="AKTIVCO DEFAUT GE &amp; POWER Cabinet","AKTIVCO",
AM2018="AKTIVCO Coupure ENEO &amp; Baisse de tension","AKTIVCO GRID ONLY",
AM2018="Coupure ENEO &amp; Baisse de tension","IHS GRID ONLY",
AM2018="Defaut GE &amp; POWER Cabinet","IHS",
AM2018="Sharing","Partners",
AM2018="Sites strategiques &amp; DataCenter","SST &amp; DC",
AM2018="Exclu","Exclu",
AM2018="SAT","SAT",
AM2018="SPARE-ISSUE","SPARE-ISSUE",
AM2018="Fiber CAmtel","TRANS_FO_CAMTEL",
AM2018="Fiber AOF","Fiber AOF",
AM2018="Projet OCM (HUAWEI)","TRAVAUX-HUAWEI",
AM2018="Projet OCM (NOKIA)","TRAVAUX-NOKIA",
AM2018="ACCESS-ISSUE","ACCESS-ISSUE",
AM2018="Projet OCM (ZTE, NOKIA, autres projets)","TRAVAUX OCM",
AM2018="No root CAuse","No root cause",
AM2018="ODU HS","PDH",
AM2018="IP &amp; VLAN","PDH",
AM2018="Warehouse HUAWEI","SPARE-ISSUE",
AM2018="SPARE-HS","SPARE-ISSUE",
AM2018="Power Telco","BSS",AM2018="no impacts","no impacts"
),"")</f>
        <v>no impacts</v>
      </c>
      <c r="AL2018" s="48" t="str" cm="1">
        <f t="array" ref="AL2018">IFERROR(_xlfn.IFS(
AM2018="MPR ISSUE","TX ISSUE",
AM2018="BSS Hardware Issue","RAN ISSUE",
AM2018="Sites strategiques, MLL, Pylone, etc.","ENVTECH",
AM2018="AKTIVCO DEFAUT GE &amp; POWER Cabinet","POWER ISSUE",
AM2018="AKTIVCO Coupure ENEO &amp; Baisse de tension","POWER ISSUE",
AM2018="Coupure ENEO &amp; Baisse de tension","POWER ISSUE",
AM2018="Defaut GE &amp; POWER Cabinet","POWER ISSUE",
AM2018="Sharing","POWER ISSUE",
AM2018="Sites strategiques &amp; DataCenter","POWER ISSUE",
AM2018="Exclu","Exclu",
AM2018="SAT","TX ISSUE",
AM2018="SPARE-ISSUE","SPARE-ISSUE",
AM2018="Fiber CAmtel","TX ISSUE",
AM2018="Fiber AOF","TX ISSUE",
AM2018="Projet OCM (HUAWEI)","TRAVAUX-HUAWEI",
AM2018="Projet OCM (NOKIA)","TRAVAUX -NOKIA",
AM2018="ACCESS-ISSUE","ACCESS-ISSUE",
AM2018="Projet OCM (ZTE, NOKIA, autres projets)","TRAVAUX OCM",
AM2018="No root CAuse","No root cause",
AM2018="ODU HS","TX ISSUE",
AM2018="IP &amp; VLAN","TX ISSUE",
AM2018="Warehouse HUAWEI","SPARE-ISSUE",
AM2018="SPARE-HS","SPARE-ISSUE",
AM2018="Power Telco","RAN ISSUE",AM2018="no impacts","no impacts"
),"")</f>
        <v>no impacts</v>
      </c>
      <c r="AM2018" s="67" t="s">
        <v>5605</v>
      </c>
      <c r="AN2018" s="48" t="str" cm="1">
        <f t="array" ref="AN2018">IFERROR(_xlfn.IFS(
AM2018="MPR ISSUE","ACTIVE",
AM2018="BSS Hardware Issue","ACTIVE",
AM2018="Sites strategiques, MLL, Pylone, etc.","PASSIVE",
AM2018="AKTIVCO DEFAUT GE &amp; POWER Cabinet","PASSIVE",
AM2018="AKTIVCO Coupure ENEO &amp; Baisse de tension","PASSIVE",
AM2018="Coupure ENEO &amp; Baisse de tension","PASSIVE",
AM2018="Defaut GE &amp; POWER Cabinet","PASSIVE",
AM2018="Sharing","PASSIVE",
AM2018="Sites strategiques &amp; DataCenter","PASSIVE",
AM2018="Exclu","Exclu",
AM2018="SAT","ACTIVE",
AM2018="SPARE-ISSUE","SPARE-ISSUE",
AM2018="Fiber CAmtel","ACTIVE",
AM2018="Fiber AOF","ACTIVE",
AM2018="Projet OCM (HUAWEI)","PLANNED WORKS",
AM2018="Projet OCM (NOKIA)","PLANNED WORKS",
AM2018="ACCESS-ISSUE","ACCESS-ISSUE",
AM2018="Projet OCM (ZTE, NOKIA, autres projets)","PLANNED WORKS",
AM2018="No root CAuse","No root cause",
AM2018="ODU HS","ACTIVE",
AM2018="IP &amp; VLAN","ACTIVE",
AM2018="Warehouse HUAWEI","SPARE-ISSUE",
AM2018="SPARE-HS","SPARE-ISSUE",
AM2018="Power Telco","ACTIVE", AM2018="no impacts","no impacts"
),"")</f>
        <v>no impacts</v>
      </c>
      <c r="AO2018" s="93" t="s">
        <v>5537</v>
      </c>
      <c r="AP2018" s="101" t="str">
        <f t="shared" si="55"/>
        <v>OST_178</v>
      </c>
      <c r="AR2018" s="17" t="s">
        <v>5537</v>
      </c>
      <c r="AS2018" s="7" t="s">
        <v>5537</v>
      </c>
      <c r="AT2018" s="6"/>
      <c r="AU2018" s="7"/>
      <c r="AV2018" s="3" t="s">
        <v>5537</v>
      </c>
      <c r="AW2018" s="18" t="s">
        <v>5537</v>
      </c>
      <c r="AX2018" s="18" t="s">
        <v>5537</v>
      </c>
      <c r="AY2018" s="18" t="s">
        <v>5537</v>
      </c>
      <c r="AZ2018" s="18" t="s">
        <v>5537</v>
      </c>
      <c r="BA2018" s="18" t="s">
        <v>5537</v>
      </c>
      <c r="BB2018" s="18" t="s">
        <v>5537</v>
      </c>
      <c r="BC2018" s="18" t="s">
        <v>5537</v>
      </c>
      <c r="BD2018" s="18" t="s">
        <v>5537</v>
      </c>
      <c r="BE2018" s="18" t="s">
        <v>5537</v>
      </c>
      <c r="BF2018" s="18" t="s">
        <v>5537</v>
      </c>
      <c r="BG2018" s="18" t="s">
        <v>5537</v>
      </c>
      <c r="BH2018" s="18" t="s">
        <v>5537</v>
      </c>
      <c r="BI2018" s="9" t="s">
        <v>5537</v>
      </c>
      <c r="BJ2018" s="14"/>
      <c r="BK2018" s="14" t="s">
        <v>5537</v>
      </c>
      <c r="BL2018" s="14" t="str">
        <f>_xlfn.XLOOKUP(B2018,'[4]cell downs 18042026 17h'!$B:$B,'[4]cell downs 18042026 17h'!$B:$B,"")</f>
        <v/>
      </c>
      <c r="BM2018" s="14" t="str">
        <f>_xlfn.XLOOKUP(B2018,'[5]Cells Huawei 19042026 15h'!$B:$B,'[5]Cells Huawei 19042026 15h'!$B:$B,"")</f>
        <v/>
      </c>
      <c r="BN2018" s="9" t="str">
        <f>_xlfn.XLOOKUP(B2018,'[6]cells down 19042026 9H40'!$B:$B,'[6]cells down 19042026 9H40'!$B:$B,"")</f>
        <v/>
      </c>
      <c r="BO2018" s="9" t="s">
        <v>913</v>
      </c>
      <c r="BP2018" s="9" t="s">
        <v>12</v>
      </c>
      <c r="BQ2018" s="115"/>
    </row>
    <row r="2019" spans="1:69" s="9" customFormat="1" x14ac:dyDescent="0.3">
      <c r="A2019" s="1" t="s">
        <v>3702</v>
      </c>
      <c r="B2019" s="8" t="s">
        <v>3703</v>
      </c>
      <c r="C2019" s="3" t="str">
        <f>_xlfn.XLOOKUP(B2019,'[1]daily break down'!$D:$D,'[1]daily break down'!$E:$E,"")</f>
        <v>CENTRE</v>
      </c>
      <c r="D2019" s="1" t="s">
        <v>11</v>
      </c>
      <c r="E2019" s="1" t="s">
        <v>237</v>
      </c>
      <c r="F2019" s="3" t="s">
        <v>37</v>
      </c>
      <c r="G2019" s="1" t="s">
        <v>3702</v>
      </c>
      <c r="H2019" s="34" t="str">
        <f>_xlfn.XLOOKUP(B2019,[2]CALCULATION!$B:$B,[2]CALCULATION!$H:$H,"")</f>
        <v>ZTE</v>
      </c>
      <c r="I2019" s="28">
        <v>0</v>
      </c>
      <c r="J2019" s="28">
        <v>0</v>
      </c>
      <c r="K2019" s="28">
        <v>0</v>
      </c>
      <c r="L2019" s="28">
        <v>0</v>
      </c>
      <c r="M2019" s="28">
        <v>0</v>
      </c>
      <c r="N2019" s="28">
        <v>0</v>
      </c>
      <c r="O2019" s="28">
        <v>0</v>
      </c>
      <c r="P2019" s="28">
        <v>0</v>
      </c>
      <c r="Q2019" s="28">
        <v>0</v>
      </c>
      <c r="R2019" s="28">
        <v>0</v>
      </c>
      <c r="S2019" s="94">
        <v>0</v>
      </c>
      <c r="T2019" s="94">
        <f>_xlfn.XLOOKUP(B2019,'[3]Nur des jours'!$B:$B,'[3]Nur des jours'!$U:$U,"")</f>
        <v>0</v>
      </c>
      <c r="U2019" s="94">
        <v>0</v>
      </c>
      <c r="V2019" s="94">
        <v>0</v>
      </c>
      <c r="W2019" s="94">
        <v>0</v>
      </c>
      <c r="X2019" s="94">
        <v>0</v>
      </c>
      <c r="Y2019" s="94">
        <v>0</v>
      </c>
      <c r="Z2019" s="94">
        <v>0</v>
      </c>
      <c r="AA2019" s="94">
        <v>0</v>
      </c>
      <c r="AB2019" s="94">
        <v>0</v>
      </c>
      <c r="AC2019" s="94">
        <f>_xlfn.XLOOKUP(B2019,'[3]Nur des jours'!$B:$B,'[3]Nur des jours'!$N:$N,"")</f>
        <v>0</v>
      </c>
      <c r="AD2019" s="94">
        <v>0</v>
      </c>
      <c r="AE2019" s="94">
        <v>0</v>
      </c>
      <c r="AF2019" s="94">
        <v>0</v>
      </c>
      <c r="AG2019" s="94">
        <v>0</v>
      </c>
      <c r="AH2019" s="94">
        <v>0</v>
      </c>
      <c r="AI2019" s="49" t="s">
        <v>5559</v>
      </c>
      <c r="AJ2019" s="49"/>
      <c r="AK2019" s="48" t="str" cm="1">
        <f t="array" ref="AK2019">IFERROR(_xlfn.IFS(
AM2019="MPR ISSUE","PDH",
AM2019="BSS Hardware Issue","BSS",
AM2019="Sites strategiques, MLL, Pylone, etc.","ENVTECH",
AM2019="AKTIVCO DEFAUT GE &amp; POWER Cabinet","AKTIVCO",
AM2019="AKTIVCO Coupure ENEO &amp; Baisse de tension","AKTIVCO GRID ONLY",
AM2019="Coupure ENEO &amp; Baisse de tension","IHS GRID ONLY",
AM2019="Defaut GE &amp; POWER Cabinet","IHS",
AM2019="Sharing","Partners",
AM2019="Sites strategiques &amp; DataCenter","SST &amp; DC",
AM2019="Exclu","Exclu",
AM2019="SAT","SAT",
AM2019="SPARE-ISSUE","SPARE-ISSUE",
AM2019="Fiber CAmtel","TRANS_FO_CAMTEL",
AM2019="Fiber AOF","Fiber AOF",
AM2019="Projet OCM (HUAWEI)","TRAVAUX-HUAWEI",
AM2019="Projet OCM (NOKIA)","TRAVAUX-NOKIA",
AM2019="ACCESS-ISSUE","ACCESS-ISSUE",
AM2019="Projet OCM (ZTE, NOKIA, autres projets)","TRAVAUX OCM",
AM2019="No root CAuse","No root cause",
AM2019="ODU HS","PDH",
AM2019="IP &amp; VLAN","PDH",
AM2019="Warehouse HUAWEI","SPARE-ISSUE",
AM2019="SPARE-HS","SPARE-ISSUE",
AM2019="Power Telco","BSS",AM2019="no impacts","no impacts"
),"")</f>
        <v>no impacts</v>
      </c>
      <c r="AL2019" s="48" t="str" cm="1">
        <f t="array" ref="AL2019">IFERROR(_xlfn.IFS(
AM2019="MPR ISSUE","TX ISSUE",
AM2019="BSS Hardware Issue","RAN ISSUE",
AM2019="Sites strategiques, MLL, Pylone, etc.","ENVTECH",
AM2019="AKTIVCO DEFAUT GE &amp; POWER Cabinet","POWER ISSUE",
AM2019="AKTIVCO Coupure ENEO &amp; Baisse de tension","POWER ISSUE",
AM2019="Coupure ENEO &amp; Baisse de tension","POWER ISSUE",
AM2019="Defaut GE &amp; POWER Cabinet","POWER ISSUE",
AM2019="Sharing","POWER ISSUE",
AM2019="Sites strategiques &amp; DataCenter","POWER ISSUE",
AM2019="Exclu","Exclu",
AM2019="SAT","TX ISSUE",
AM2019="SPARE-ISSUE","SPARE-ISSUE",
AM2019="Fiber CAmtel","TX ISSUE",
AM2019="Fiber AOF","TX ISSUE",
AM2019="Projet OCM (HUAWEI)","TRAVAUX-HUAWEI",
AM2019="Projet OCM (NOKIA)","TRAVAUX -NOKIA",
AM2019="ACCESS-ISSUE","ACCESS-ISSUE",
AM2019="Projet OCM (ZTE, NOKIA, autres projets)","TRAVAUX OCM",
AM2019="No root CAuse","No root cause",
AM2019="ODU HS","TX ISSUE",
AM2019="IP &amp; VLAN","TX ISSUE",
AM2019="Warehouse HUAWEI","SPARE-ISSUE",
AM2019="SPARE-HS","SPARE-ISSUE",
AM2019="Power Telco","RAN ISSUE",AM2019="no impacts","no impacts"
),"")</f>
        <v>no impacts</v>
      </c>
      <c r="AM2019" s="67" t="s">
        <v>5605</v>
      </c>
      <c r="AN2019" s="48" t="str" cm="1">
        <f t="array" ref="AN2019">IFERROR(_xlfn.IFS(
AM2019="MPR ISSUE","ACTIVE",
AM2019="BSS Hardware Issue","ACTIVE",
AM2019="Sites strategiques, MLL, Pylone, etc.","PASSIVE",
AM2019="AKTIVCO DEFAUT GE &amp; POWER Cabinet","PASSIVE",
AM2019="AKTIVCO Coupure ENEO &amp; Baisse de tension","PASSIVE",
AM2019="Coupure ENEO &amp; Baisse de tension","PASSIVE",
AM2019="Defaut GE &amp; POWER Cabinet","PASSIVE",
AM2019="Sharing","PASSIVE",
AM2019="Sites strategiques &amp; DataCenter","PASSIVE",
AM2019="Exclu","Exclu",
AM2019="SAT","ACTIVE",
AM2019="SPARE-ISSUE","SPARE-ISSUE",
AM2019="Fiber CAmtel","ACTIVE",
AM2019="Fiber AOF","ACTIVE",
AM2019="Projet OCM (HUAWEI)","PLANNED WORKS",
AM2019="Projet OCM (NOKIA)","PLANNED WORKS",
AM2019="ACCESS-ISSUE","ACCESS-ISSUE",
AM2019="Projet OCM (ZTE, NOKIA, autres projets)","PLANNED WORKS",
AM2019="No root CAuse","No root cause",
AM2019="ODU HS","ACTIVE",
AM2019="IP &amp; VLAN","ACTIVE",
AM2019="Warehouse HUAWEI","SPARE-ISSUE",
AM2019="SPARE-HS","SPARE-ISSUE",
AM2019="Power Telco","ACTIVE", AM2019="no impacts","no impacts"
),"")</f>
        <v>no impacts</v>
      </c>
      <c r="AO2019" s="93" t="s">
        <v>5537</v>
      </c>
      <c r="AP2019" s="101" t="str">
        <f t="shared" si="55"/>
        <v>CTR_117</v>
      </c>
      <c r="AR2019" s="17" t="s">
        <v>5537</v>
      </c>
      <c r="AS2019" s="7" t="s">
        <v>5537</v>
      </c>
      <c r="AT2019" s="6"/>
      <c r="AU2019" s="7"/>
      <c r="AV2019" s="3" t="s">
        <v>5537</v>
      </c>
      <c r="AW2019" s="18" t="s">
        <v>5537</v>
      </c>
      <c r="AX2019" s="18" t="s">
        <v>5537</v>
      </c>
      <c r="AY2019" s="18" t="s">
        <v>5537</v>
      </c>
      <c r="AZ2019" s="18" t="s">
        <v>5537</v>
      </c>
      <c r="BA2019" s="18" t="s">
        <v>5537</v>
      </c>
      <c r="BB2019" s="18" t="s">
        <v>5537</v>
      </c>
      <c r="BC2019" s="18" t="s">
        <v>5537</v>
      </c>
      <c r="BD2019" s="18" t="s">
        <v>5537</v>
      </c>
      <c r="BE2019" s="18" t="s">
        <v>5537</v>
      </c>
      <c r="BF2019" s="18" t="s">
        <v>5537</v>
      </c>
      <c r="BG2019" s="18" t="s">
        <v>5537</v>
      </c>
      <c r="BH2019" s="18" t="s">
        <v>5537</v>
      </c>
      <c r="BI2019" s="9" t="s">
        <v>5537</v>
      </c>
      <c r="BJ2019" s="14"/>
      <c r="BK2019" s="14" t="s">
        <v>5537</v>
      </c>
      <c r="BL2019" s="14" t="str">
        <f>_xlfn.XLOOKUP(B2019,'[4]cell downs 18042026 17h'!$B:$B,'[4]cell downs 18042026 17h'!$B:$B,"")</f>
        <v/>
      </c>
      <c r="BM2019" s="14" t="str">
        <f>_xlfn.XLOOKUP(B2019,'[5]Cells Huawei 19042026 15h'!$B:$B,'[5]Cells Huawei 19042026 15h'!$B:$B,"")</f>
        <v/>
      </c>
      <c r="BN2019" s="9" t="str">
        <f>_xlfn.XLOOKUP(B2019,'[6]cells down 19042026 9H40'!$B:$B,'[6]cells down 19042026 9H40'!$B:$B,"")</f>
        <v>CTR_117</v>
      </c>
      <c r="BO2019" s="9" t="s">
        <v>5537</v>
      </c>
      <c r="BP2019" s="9" t="s">
        <v>5537</v>
      </c>
      <c r="BQ2019" s="115"/>
    </row>
    <row r="2020" spans="1:69" s="9" customFormat="1" x14ac:dyDescent="0.3">
      <c r="A2020" s="1" t="s">
        <v>4044</v>
      </c>
      <c r="B2020" s="8" t="s">
        <v>4045</v>
      </c>
      <c r="C2020" s="3" t="str">
        <f>_xlfn.XLOOKUP(B2020,'[1]daily break down'!$D:$D,'[1]daily break down'!$E:$E,"")</f>
        <v>CENTRE</v>
      </c>
      <c r="D2020" s="1" t="s">
        <v>11</v>
      </c>
      <c r="E2020" s="1" t="s">
        <v>12</v>
      </c>
      <c r="F2020" s="3" t="s">
        <v>37</v>
      </c>
      <c r="G2020" s="1" t="s">
        <v>4041</v>
      </c>
      <c r="H2020" s="34" t="str">
        <f>_xlfn.XLOOKUP(B2020,[2]CALCULATION!$B:$B,[2]CALCULATION!$H:$H,"")</f>
        <v>ZTE</v>
      </c>
      <c r="I2020" s="28">
        <v>0</v>
      </c>
      <c r="J2020" s="28">
        <v>0</v>
      </c>
      <c r="K2020" s="28">
        <v>0</v>
      </c>
      <c r="L2020" s="28">
        <v>0</v>
      </c>
      <c r="M2020" s="28">
        <v>0</v>
      </c>
      <c r="N2020" s="28">
        <v>0</v>
      </c>
      <c r="O2020" s="28">
        <v>0</v>
      </c>
      <c r="P2020" s="28">
        <v>0</v>
      </c>
      <c r="Q2020" s="28">
        <v>0</v>
      </c>
      <c r="R2020" s="28">
        <v>0</v>
      </c>
      <c r="S2020" s="94">
        <v>0</v>
      </c>
      <c r="T2020" s="94">
        <f>_xlfn.XLOOKUP(B2020,'[3]Nur des jours'!$B:$B,'[3]Nur des jours'!$U:$U,"")</f>
        <v>0</v>
      </c>
      <c r="U2020" s="94">
        <v>0</v>
      </c>
      <c r="V2020" s="94">
        <v>0</v>
      </c>
      <c r="W2020" s="94">
        <v>0</v>
      </c>
      <c r="X2020" s="94">
        <v>0</v>
      </c>
      <c r="Y2020" s="94">
        <v>0</v>
      </c>
      <c r="Z2020" s="94">
        <v>0</v>
      </c>
      <c r="AA2020" s="94">
        <v>0</v>
      </c>
      <c r="AB2020" s="94">
        <v>0</v>
      </c>
      <c r="AC2020" s="94">
        <f>_xlfn.XLOOKUP(B2020,'[3]Nur des jours'!$B:$B,'[3]Nur des jours'!$N:$N,"")</f>
        <v>0</v>
      </c>
      <c r="AD2020" s="94">
        <v>0</v>
      </c>
      <c r="AE2020" s="94">
        <v>0</v>
      </c>
      <c r="AF2020" s="94">
        <v>0</v>
      </c>
      <c r="AG2020" s="94">
        <v>0</v>
      </c>
      <c r="AH2020" s="94">
        <v>0</v>
      </c>
      <c r="AI2020" s="49" t="s">
        <v>5559</v>
      </c>
      <c r="AJ2020" s="49"/>
      <c r="AK2020" s="48" t="str" cm="1">
        <f t="array" ref="AK2020">IFERROR(_xlfn.IFS(
AM2020="MPR ISSUE","PDH",
AM2020="BSS Hardware Issue","BSS",
AM2020="Sites strategiques, MLL, Pylone, etc.","ENVTECH",
AM2020="AKTIVCO DEFAUT GE &amp; POWER Cabinet","AKTIVCO",
AM2020="AKTIVCO Coupure ENEO &amp; Baisse de tension","AKTIVCO GRID ONLY",
AM2020="Coupure ENEO &amp; Baisse de tension","IHS GRID ONLY",
AM2020="Defaut GE &amp; POWER Cabinet","IHS",
AM2020="Sharing","Partners",
AM2020="Sites strategiques &amp; DataCenter","SST &amp; DC",
AM2020="Exclu","Exclu",
AM2020="SAT","SAT",
AM2020="SPARE-ISSUE","SPARE-ISSUE",
AM2020="Fiber CAmtel","TRANS_FO_CAMTEL",
AM2020="Fiber AOF","Fiber AOF",
AM2020="Projet OCM (HUAWEI)","TRAVAUX-HUAWEI",
AM2020="Projet OCM (NOKIA)","TRAVAUX-NOKIA",
AM2020="ACCESS-ISSUE","ACCESS-ISSUE",
AM2020="Projet OCM (ZTE, NOKIA, autres projets)","TRAVAUX OCM",
AM2020="No root CAuse","No root cause",
AM2020="ODU HS","PDH",
AM2020="IP &amp; VLAN","PDH",
AM2020="Warehouse HUAWEI","SPARE-ISSUE",
AM2020="SPARE-HS","SPARE-ISSUE",
AM2020="Power Telco","BSS",AM2020="no impacts","no impacts"
),"")</f>
        <v>no impacts</v>
      </c>
      <c r="AL2020" s="48" t="str" cm="1">
        <f t="array" ref="AL2020">IFERROR(_xlfn.IFS(
AM2020="MPR ISSUE","TX ISSUE",
AM2020="BSS Hardware Issue","RAN ISSUE",
AM2020="Sites strategiques, MLL, Pylone, etc.","ENVTECH",
AM2020="AKTIVCO DEFAUT GE &amp; POWER Cabinet","POWER ISSUE",
AM2020="AKTIVCO Coupure ENEO &amp; Baisse de tension","POWER ISSUE",
AM2020="Coupure ENEO &amp; Baisse de tension","POWER ISSUE",
AM2020="Defaut GE &amp; POWER Cabinet","POWER ISSUE",
AM2020="Sharing","POWER ISSUE",
AM2020="Sites strategiques &amp; DataCenter","POWER ISSUE",
AM2020="Exclu","Exclu",
AM2020="SAT","TX ISSUE",
AM2020="SPARE-ISSUE","SPARE-ISSUE",
AM2020="Fiber CAmtel","TX ISSUE",
AM2020="Fiber AOF","TX ISSUE",
AM2020="Projet OCM (HUAWEI)","TRAVAUX-HUAWEI",
AM2020="Projet OCM (NOKIA)","TRAVAUX -NOKIA",
AM2020="ACCESS-ISSUE","ACCESS-ISSUE",
AM2020="Projet OCM (ZTE, NOKIA, autres projets)","TRAVAUX OCM",
AM2020="No root CAuse","No root cause",
AM2020="ODU HS","TX ISSUE",
AM2020="IP &amp; VLAN","TX ISSUE",
AM2020="Warehouse HUAWEI","SPARE-ISSUE",
AM2020="SPARE-HS","SPARE-ISSUE",
AM2020="Power Telco","RAN ISSUE",AM2020="no impacts","no impacts"
),"")</f>
        <v>no impacts</v>
      </c>
      <c r="AM2020" s="67" t="s">
        <v>5605</v>
      </c>
      <c r="AN2020" s="48" t="str" cm="1">
        <f t="array" ref="AN2020">IFERROR(_xlfn.IFS(
AM2020="MPR ISSUE","ACTIVE",
AM2020="BSS Hardware Issue","ACTIVE",
AM2020="Sites strategiques, MLL, Pylone, etc.","PASSIVE",
AM2020="AKTIVCO DEFAUT GE &amp; POWER Cabinet","PASSIVE",
AM2020="AKTIVCO Coupure ENEO &amp; Baisse de tension","PASSIVE",
AM2020="Coupure ENEO &amp; Baisse de tension","PASSIVE",
AM2020="Defaut GE &amp; POWER Cabinet","PASSIVE",
AM2020="Sharing","PASSIVE",
AM2020="Sites strategiques &amp; DataCenter","PASSIVE",
AM2020="Exclu","Exclu",
AM2020="SAT","ACTIVE",
AM2020="SPARE-ISSUE","SPARE-ISSUE",
AM2020="Fiber CAmtel","ACTIVE",
AM2020="Fiber AOF","ACTIVE",
AM2020="Projet OCM (HUAWEI)","PLANNED WORKS",
AM2020="Projet OCM (NOKIA)","PLANNED WORKS",
AM2020="ACCESS-ISSUE","ACCESS-ISSUE",
AM2020="Projet OCM (ZTE, NOKIA, autres projets)","PLANNED WORKS",
AM2020="No root CAuse","No root cause",
AM2020="ODU HS","ACTIVE",
AM2020="IP &amp; VLAN","ACTIVE",
AM2020="Warehouse HUAWEI","SPARE-ISSUE",
AM2020="SPARE-HS","SPARE-ISSUE",
AM2020="Power Telco","ACTIVE", AM2020="no impacts","no impacts"
),"")</f>
        <v>no impacts</v>
      </c>
      <c r="AO2020" s="93" t="s">
        <v>5537</v>
      </c>
      <c r="AP2020" s="101" t="str">
        <f t="shared" si="55"/>
        <v>CTR_113</v>
      </c>
      <c r="AR2020" s="17" t="s">
        <v>5537</v>
      </c>
      <c r="AS2020" s="7" t="s">
        <v>5537</v>
      </c>
      <c r="AT2020" s="6"/>
      <c r="AU2020" s="7"/>
      <c r="AV2020" s="3" t="s">
        <v>5537</v>
      </c>
      <c r="AW2020" s="18" t="s">
        <v>5537</v>
      </c>
      <c r="AX2020" s="18" t="s">
        <v>5537</v>
      </c>
      <c r="AY2020" s="18" t="s">
        <v>5537</v>
      </c>
      <c r="AZ2020" s="18" t="s">
        <v>5537</v>
      </c>
      <c r="BA2020" s="18" t="s">
        <v>5537</v>
      </c>
      <c r="BB2020" s="18" t="s">
        <v>5537</v>
      </c>
      <c r="BC2020" s="18" t="s">
        <v>5537</v>
      </c>
      <c r="BD2020" s="18" t="s">
        <v>5537</v>
      </c>
      <c r="BE2020" s="18" t="s">
        <v>5537</v>
      </c>
      <c r="BF2020" s="18" t="s">
        <v>5537</v>
      </c>
      <c r="BG2020" s="18" t="s">
        <v>5537</v>
      </c>
      <c r="BH2020" s="18" t="s">
        <v>5537</v>
      </c>
      <c r="BI2020" s="9" t="s">
        <v>5537</v>
      </c>
      <c r="BJ2020" s="14"/>
      <c r="BK2020" s="14" t="s">
        <v>5537</v>
      </c>
      <c r="BL2020" s="14" t="str">
        <f>_xlfn.XLOOKUP(B2020,'[4]cell downs 18042026 17h'!$B:$B,'[4]cell downs 18042026 17h'!$B:$B,"")</f>
        <v/>
      </c>
      <c r="BM2020" s="14" t="str">
        <f>_xlfn.XLOOKUP(B2020,'[5]Cells Huawei 19042026 15h'!$B:$B,'[5]Cells Huawei 19042026 15h'!$B:$B,"")</f>
        <v/>
      </c>
      <c r="BN2020" s="9" t="str">
        <f>_xlfn.XLOOKUP(B2020,'[6]cells down 19042026 9H40'!$B:$B,'[6]cells down 19042026 9H40'!$B:$B,"")</f>
        <v>CTR_113</v>
      </c>
      <c r="BO2020" s="9" t="s">
        <v>4045</v>
      </c>
      <c r="BP2020" s="9" t="s">
        <v>5537</v>
      </c>
      <c r="BQ2020" s="115"/>
    </row>
    <row r="2021" spans="1:69" s="9" customFormat="1" x14ac:dyDescent="0.3">
      <c r="A2021" s="1" t="s">
        <v>4956</v>
      </c>
      <c r="B2021" s="8" t="s">
        <v>4957</v>
      </c>
      <c r="C2021" s="3" t="str">
        <f>_xlfn.XLOOKUP(B2021,'[1]daily break down'!$D:$D,'[1]daily break down'!$E:$E,"")</f>
        <v>LITTORAL</v>
      </c>
      <c r="D2021" s="1" t="s">
        <v>11</v>
      </c>
      <c r="E2021" s="1" t="s">
        <v>12</v>
      </c>
      <c r="F2021" s="3" t="s">
        <v>31</v>
      </c>
      <c r="G2021" s="1" t="s">
        <v>3937</v>
      </c>
      <c r="H2021" s="34" t="str">
        <f>_xlfn.XLOOKUP(B2021,[2]CALCULATION!$B:$B,[2]CALCULATION!$H:$H,"")</f>
        <v>ZTE</v>
      </c>
      <c r="I2021" s="28">
        <v>0</v>
      </c>
      <c r="J2021" s="28">
        <v>0</v>
      </c>
      <c r="K2021" s="28">
        <v>0</v>
      </c>
      <c r="L2021" s="28">
        <v>0</v>
      </c>
      <c r="M2021" s="28">
        <v>0</v>
      </c>
      <c r="N2021" s="28">
        <v>0</v>
      </c>
      <c r="O2021" s="28">
        <v>0</v>
      </c>
      <c r="P2021" s="28">
        <v>0</v>
      </c>
      <c r="Q2021" s="28">
        <v>0</v>
      </c>
      <c r="R2021" s="28">
        <v>0</v>
      </c>
      <c r="S2021" s="94">
        <v>0</v>
      </c>
      <c r="T2021" s="94">
        <f>_xlfn.XLOOKUP(B2021,'[3]Nur des jours'!$B:$B,'[3]Nur des jours'!$U:$U,"")</f>
        <v>0</v>
      </c>
      <c r="U2021" s="94">
        <v>0</v>
      </c>
      <c r="V2021" s="94">
        <v>0</v>
      </c>
      <c r="W2021" s="94">
        <v>0</v>
      </c>
      <c r="X2021" s="94">
        <v>0</v>
      </c>
      <c r="Y2021" s="94">
        <v>0</v>
      </c>
      <c r="Z2021" s="94">
        <v>0</v>
      </c>
      <c r="AA2021" s="94">
        <v>0</v>
      </c>
      <c r="AB2021" s="94">
        <v>0</v>
      </c>
      <c r="AC2021" s="94">
        <f>_xlfn.XLOOKUP(B2021,'[3]Nur des jours'!$B:$B,'[3]Nur des jours'!$N:$N,"")</f>
        <v>0</v>
      </c>
      <c r="AD2021" s="94">
        <v>0</v>
      </c>
      <c r="AE2021" s="94">
        <v>0</v>
      </c>
      <c r="AF2021" s="94">
        <v>0</v>
      </c>
      <c r="AG2021" s="94">
        <v>0</v>
      </c>
      <c r="AH2021" s="94">
        <v>0</v>
      </c>
      <c r="AI2021" s="49" t="s">
        <v>5559</v>
      </c>
      <c r="AJ2021" s="49"/>
      <c r="AK2021" s="48" t="str" cm="1">
        <f t="array" ref="AK2021">IFERROR(_xlfn.IFS(
AM2021="MPR ISSUE","PDH",
AM2021="BSS Hardware Issue","BSS",
AM2021="Sites strategiques, MLL, Pylone, etc.","ENVTECH",
AM2021="AKTIVCO DEFAUT GE &amp; POWER Cabinet","AKTIVCO",
AM2021="AKTIVCO Coupure ENEO &amp; Baisse de tension","AKTIVCO GRID ONLY",
AM2021="Coupure ENEO &amp; Baisse de tension","IHS GRID ONLY",
AM2021="Defaut GE &amp; POWER Cabinet","IHS",
AM2021="Sharing","Partners",
AM2021="Sites strategiques &amp; DataCenter","SST &amp; DC",
AM2021="Exclu","Exclu",
AM2021="SAT","SAT",
AM2021="SPARE-ISSUE","SPARE-ISSUE",
AM2021="Fiber CAmtel","TRANS_FO_CAMTEL",
AM2021="Fiber AOF","Fiber AOF",
AM2021="Projet OCM (HUAWEI)","TRAVAUX-HUAWEI",
AM2021="Projet OCM (NOKIA)","TRAVAUX-NOKIA",
AM2021="ACCESS-ISSUE","ACCESS-ISSUE",
AM2021="Projet OCM (ZTE, NOKIA, autres projets)","TRAVAUX OCM",
AM2021="No root CAuse","No root cause",
AM2021="ODU HS","PDH",
AM2021="IP &amp; VLAN","PDH",
AM2021="Warehouse HUAWEI","SPARE-ISSUE",
AM2021="SPARE-HS","SPARE-ISSUE",
AM2021="Power Telco","BSS",AM2021="no impacts","no impacts"
),"")</f>
        <v>no impacts</v>
      </c>
      <c r="AL2021" s="48" t="str" cm="1">
        <f t="array" ref="AL2021">IFERROR(_xlfn.IFS(
AM2021="MPR ISSUE","TX ISSUE",
AM2021="BSS Hardware Issue","RAN ISSUE",
AM2021="Sites strategiques, MLL, Pylone, etc.","ENVTECH",
AM2021="AKTIVCO DEFAUT GE &amp; POWER Cabinet","POWER ISSUE",
AM2021="AKTIVCO Coupure ENEO &amp; Baisse de tension","POWER ISSUE",
AM2021="Coupure ENEO &amp; Baisse de tension","POWER ISSUE",
AM2021="Defaut GE &amp; POWER Cabinet","POWER ISSUE",
AM2021="Sharing","POWER ISSUE",
AM2021="Sites strategiques &amp; DataCenter","POWER ISSUE",
AM2021="Exclu","Exclu",
AM2021="SAT","TX ISSUE",
AM2021="SPARE-ISSUE","SPARE-ISSUE",
AM2021="Fiber CAmtel","TX ISSUE",
AM2021="Fiber AOF","TX ISSUE",
AM2021="Projet OCM (HUAWEI)","TRAVAUX-HUAWEI",
AM2021="Projet OCM (NOKIA)","TRAVAUX -NOKIA",
AM2021="ACCESS-ISSUE","ACCESS-ISSUE",
AM2021="Projet OCM (ZTE, NOKIA, autres projets)","TRAVAUX OCM",
AM2021="No root CAuse","No root cause",
AM2021="ODU HS","TX ISSUE",
AM2021="IP &amp; VLAN","TX ISSUE",
AM2021="Warehouse HUAWEI","SPARE-ISSUE",
AM2021="SPARE-HS","SPARE-ISSUE",
AM2021="Power Telco","RAN ISSUE",AM2021="no impacts","no impacts"
),"")</f>
        <v>no impacts</v>
      </c>
      <c r="AM2021" s="67" t="s">
        <v>5605</v>
      </c>
      <c r="AN2021" s="48" t="str" cm="1">
        <f t="array" ref="AN2021">IFERROR(_xlfn.IFS(
AM2021="MPR ISSUE","ACTIVE",
AM2021="BSS Hardware Issue","ACTIVE",
AM2021="Sites strategiques, MLL, Pylone, etc.","PASSIVE",
AM2021="AKTIVCO DEFAUT GE &amp; POWER Cabinet","PASSIVE",
AM2021="AKTIVCO Coupure ENEO &amp; Baisse de tension","PASSIVE",
AM2021="Coupure ENEO &amp; Baisse de tension","PASSIVE",
AM2021="Defaut GE &amp; POWER Cabinet","PASSIVE",
AM2021="Sharing","PASSIVE",
AM2021="Sites strategiques &amp; DataCenter","PASSIVE",
AM2021="Exclu","Exclu",
AM2021="SAT","ACTIVE",
AM2021="SPARE-ISSUE","SPARE-ISSUE",
AM2021="Fiber CAmtel","ACTIVE",
AM2021="Fiber AOF","ACTIVE",
AM2021="Projet OCM (HUAWEI)","PLANNED WORKS",
AM2021="Projet OCM (NOKIA)","PLANNED WORKS",
AM2021="ACCESS-ISSUE","ACCESS-ISSUE",
AM2021="Projet OCM (ZTE, NOKIA, autres projets)","PLANNED WORKS",
AM2021="No root CAuse","No root cause",
AM2021="ODU HS","ACTIVE",
AM2021="IP &amp; VLAN","ACTIVE",
AM2021="Warehouse HUAWEI","SPARE-ISSUE",
AM2021="SPARE-HS","SPARE-ISSUE",
AM2021="Power Telco","ACTIVE", AM2021="no impacts","no impacts"
),"")</f>
        <v>no impacts</v>
      </c>
      <c r="AO2021" s="93" t="s">
        <v>5537</v>
      </c>
      <c r="AP2021" s="101" t="str">
        <f t="shared" si="55"/>
        <v>LIT_493</v>
      </c>
      <c r="AR2021" s="17" t="s">
        <v>5537</v>
      </c>
      <c r="AS2021" s="7" t="s">
        <v>5537</v>
      </c>
      <c r="AT2021" s="6"/>
      <c r="AU2021" s="7"/>
      <c r="AV2021" s="3" t="s">
        <v>5537</v>
      </c>
      <c r="AW2021" s="18" t="s">
        <v>5537</v>
      </c>
      <c r="AX2021" s="18" t="s">
        <v>5537</v>
      </c>
      <c r="AY2021" s="18" t="s">
        <v>5537</v>
      </c>
      <c r="AZ2021" s="18" t="s">
        <v>5537</v>
      </c>
      <c r="BA2021" s="18" t="s">
        <v>5537</v>
      </c>
      <c r="BB2021" s="18" t="s">
        <v>5537</v>
      </c>
      <c r="BC2021" s="18" t="s">
        <v>5537</v>
      </c>
      <c r="BD2021" s="18" t="s">
        <v>5537</v>
      </c>
      <c r="BE2021" s="18" t="s">
        <v>5537</v>
      </c>
      <c r="BF2021" s="18" t="s">
        <v>5537</v>
      </c>
      <c r="BG2021" s="18" t="s">
        <v>5537</v>
      </c>
      <c r="BH2021" s="18" t="s">
        <v>5537</v>
      </c>
      <c r="BI2021" s="9" t="s">
        <v>5537</v>
      </c>
      <c r="BJ2021" s="14"/>
      <c r="BK2021" s="14" t="s">
        <v>5537</v>
      </c>
      <c r="BL2021" s="14" t="str">
        <f>_xlfn.XLOOKUP(B2021,'[4]cell downs 18042026 17h'!$B:$B,'[4]cell downs 18042026 17h'!$B:$B,"")</f>
        <v/>
      </c>
      <c r="BM2021" s="14" t="str">
        <f>_xlfn.XLOOKUP(B2021,'[5]Cells Huawei 19042026 15h'!$B:$B,'[5]Cells Huawei 19042026 15h'!$B:$B,"")</f>
        <v/>
      </c>
      <c r="BN2021" s="9" t="str">
        <f>_xlfn.XLOOKUP(B2021,'[6]cells down 19042026 9H40'!$B:$B,'[6]cells down 19042026 9H40'!$B:$B,"")</f>
        <v/>
      </c>
      <c r="BO2021" s="9" t="s">
        <v>4957</v>
      </c>
      <c r="BP2021" s="9" t="s">
        <v>318</v>
      </c>
      <c r="BQ2021" s="115"/>
    </row>
    <row r="2022" spans="1:69" s="9" customFormat="1" x14ac:dyDescent="0.3">
      <c r="A2022" s="1" t="s">
        <v>3506</v>
      </c>
      <c r="B2022" s="8" t="s">
        <v>3507</v>
      </c>
      <c r="C2022" s="3" t="str">
        <f>_xlfn.XLOOKUP(B2022,'[1]daily break down'!$D:$D,'[1]daily break down'!$E:$E,"")</f>
        <v>LITTORAL</v>
      </c>
      <c r="D2022" s="1" t="s">
        <v>11</v>
      </c>
      <c r="E2022" s="1" t="s">
        <v>12</v>
      </c>
      <c r="F2022" s="3" t="s">
        <v>31</v>
      </c>
      <c r="G2022" s="1" t="s">
        <v>3506</v>
      </c>
      <c r="H2022" s="34" t="str">
        <f>_xlfn.XLOOKUP(B2022,[2]CALCULATION!$B:$B,[2]CALCULATION!$H:$H,"")</f>
        <v>ZTE</v>
      </c>
      <c r="I2022" s="28">
        <v>0</v>
      </c>
      <c r="J2022" s="28">
        <v>0</v>
      </c>
      <c r="K2022" s="28">
        <v>0</v>
      </c>
      <c r="L2022" s="28">
        <v>0</v>
      </c>
      <c r="M2022" s="28">
        <v>0</v>
      </c>
      <c r="N2022" s="28">
        <v>0</v>
      </c>
      <c r="O2022" s="28">
        <v>0</v>
      </c>
      <c r="P2022" s="28">
        <v>0</v>
      </c>
      <c r="Q2022" s="28">
        <v>0</v>
      </c>
      <c r="R2022" s="28">
        <v>0</v>
      </c>
      <c r="S2022" s="94">
        <v>0</v>
      </c>
      <c r="T2022" s="94">
        <f>_xlfn.XLOOKUP(B2022,'[3]Nur des jours'!$B:$B,'[3]Nur des jours'!$U:$U,"")</f>
        <v>0</v>
      </c>
      <c r="U2022" s="94">
        <v>0</v>
      </c>
      <c r="V2022" s="94">
        <v>0</v>
      </c>
      <c r="W2022" s="94">
        <v>0</v>
      </c>
      <c r="X2022" s="94">
        <v>0</v>
      </c>
      <c r="Y2022" s="94">
        <v>0</v>
      </c>
      <c r="Z2022" s="94">
        <v>0</v>
      </c>
      <c r="AA2022" s="94">
        <v>0</v>
      </c>
      <c r="AB2022" s="94">
        <v>0</v>
      </c>
      <c r="AC2022" s="94">
        <f>_xlfn.XLOOKUP(B2022,'[3]Nur des jours'!$B:$B,'[3]Nur des jours'!$N:$N,"")</f>
        <v>0</v>
      </c>
      <c r="AD2022" s="94">
        <v>0</v>
      </c>
      <c r="AE2022" s="94">
        <v>0</v>
      </c>
      <c r="AF2022" s="94">
        <v>0</v>
      </c>
      <c r="AG2022" s="94">
        <v>0</v>
      </c>
      <c r="AH2022" s="94">
        <v>0</v>
      </c>
      <c r="AI2022" s="49" t="s">
        <v>5559</v>
      </c>
      <c r="AJ2022" s="49"/>
      <c r="AK2022" s="48" t="str" cm="1">
        <f t="array" ref="AK2022">IFERROR(_xlfn.IFS(
AM2022="MPR ISSUE","PDH",
AM2022="BSS Hardware Issue","BSS",
AM2022="Sites strategiques, MLL, Pylone, etc.","ENVTECH",
AM2022="AKTIVCO DEFAUT GE &amp; POWER Cabinet","AKTIVCO",
AM2022="AKTIVCO Coupure ENEO &amp; Baisse de tension","AKTIVCO GRID ONLY",
AM2022="Coupure ENEO &amp; Baisse de tension","IHS GRID ONLY",
AM2022="Defaut GE &amp; POWER Cabinet","IHS",
AM2022="Sharing","Partners",
AM2022="Sites strategiques &amp; DataCenter","SST &amp; DC",
AM2022="Exclu","Exclu",
AM2022="SAT","SAT",
AM2022="SPARE-ISSUE","SPARE-ISSUE",
AM2022="Fiber CAmtel","TRANS_FO_CAMTEL",
AM2022="Fiber AOF","Fiber AOF",
AM2022="Projet OCM (HUAWEI)","TRAVAUX-HUAWEI",
AM2022="Projet OCM (NOKIA)","TRAVAUX-NOKIA",
AM2022="ACCESS-ISSUE","ACCESS-ISSUE",
AM2022="Projet OCM (ZTE, NOKIA, autres projets)","TRAVAUX OCM",
AM2022="No root CAuse","No root cause",
AM2022="ODU HS","PDH",
AM2022="IP &amp; VLAN","PDH",
AM2022="Warehouse HUAWEI","SPARE-ISSUE",
AM2022="SPARE-HS","SPARE-ISSUE",
AM2022="Power Telco","BSS",AM2022="no impacts","no impacts"
),"")</f>
        <v>no impacts</v>
      </c>
      <c r="AL2022" s="48" t="str" cm="1">
        <f t="array" ref="AL2022">IFERROR(_xlfn.IFS(
AM2022="MPR ISSUE","TX ISSUE",
AM2022="BSS Hardware Issue","RAN ISSUE",
AM2022="Sites strategiques, MLL, Pylone, etc.","ENVTECH",
AM2022="AKTIVCO DEFAUT GE &amp; POWER Cabinet","POWER ISSUE",
AM2022="AKTIVCO Coupure ENEO &amp; Baisse de tension","POWER ISSUE",
AM2022="Coupure ENEO &amp; Baisse de tension","POWER ISSUE",
AM2022="Defaut GE &amp; POWER Cabinet","POWER ISSUE",
AM2022="Sharing","POWER ISSUE",
AM2022="Sites strategiques &amp; DataCenter","POWER ISSUE",
AM2022="Exclu","Exclu",
AM2022="SAT","TX ISSUE",
AM2022="SPARE-ISSUE","SPARE-ISSUE",
AM2022="Fiber CAmtel","TX ISSUE",
AM2022="Fiber AOF","TX ISSUE",
AM2022="Projet OCM (HUAWEI)","TRAVAUX-HUAWEI",
AM2022="Projet OCM (NOKIA)","TRAVAUX -NOKIA",
AM2022="ACCESS-ISSUE","ACCESS-ISSUE",
AM2022="Projet OCM (ZTE, NOKIA, autres projets)","TRAVAUX OCM",
AM2022="No root CAuse","No root cause",
AM2022="ODU HS","TX ISSUE",
AM2022="IP &amp; VLAN","TX ISSUE",
AM2022="Warehouse HUAWEI","SPARE-ISSUE",
AM2022="SPARE-HS","SPARE-ISSUE",
AM2022="Power Telco","RAN ISSUE",AM2022="no impacts","no impacts"
),"")</f>
        <v>no impacts</v>
      </c>
      <c r="AM2022" s="67" t="s">
        <v>5605</v>
      </c>
      <c r="AN2022" s="48" t="str" cm="1">
        <f t="array" ref="AN2022">IFERROR(_xlfn.IFS(
AM2022="MPR ISSUE","ACTIVE",
AM2022="BSS Hardware Issue","ACTIVE",
AM2022="Sites strategiques, MLL, Pylone, etc.","PASSIVE",
AM2022="AKTIVCO DEFAUT GE &amp; POWER Cabinet","PASSIVE",
AM2022="AKTIVCO Coupure ENEO &amp; Baisse de tension","PASSIVE",
AM2022="Coupure ENEO &amp; Baisse de tension","PASSIVE",
AM2022="Defaut GE &amp; POWER Cabinet","PASSIVE",
AM2022="Sharing","PASSIVE",
AM2022="Sites strategiques &amp; DataCenter","PASSIVE",
AM2022="Exclu","Exclu",
AM2022="SAT","ACTIVE",
AM2022="SPARE-ISSUE","SPARE-ISSUE",
AM2022="Fiber CAmtel","ACTIVE",
AM2022="Fiber AOF","ACTIVE",
AM2022="Projet OCM (HUAWEI)","PLANNED WORKS",
AM2022="Projet OCM (NOKIA)","PLANNED WORKS",
AM2022="ACCESS-ISSUE","ACCESS-ISSUE",
AM2022="Projet OCM (ZTE, NOKIA, autres projets)","PLANNED WORKS",
AM2022="No root CAuse","No root cause",
AM2022="ODU HS","ACTIVE",
AM2022="IP &amp; VLAN","ACTIVE",
AM2022="Warehouse HUAWEI","SPARE-ISSUE",
AM2022="SPARE-HS","SPARE-ISSUE",
AM2022="Power Telco","ACTIVE", AM2022="no impacts","no impacts"
),"")</f>
        <v>no impacts</v>
      </c>
      <c r="AO2022" s="93" t="s">
        <v>5537</v>
      </c>
      <c r="AP2022" s="101" t="str">
        <f t="shared" si="55"/>
        <v>LIT_191</v>
      </c>
      <c r="AR2022" s="17" t="s">
        <v>5537</v>
      </c>
      <c r="AS2022" s="7" t="s">
        <v>5537</v>
      </c>
      <c r="AT2022" s="6"/>
      <c r="AU2022" s="7"/>
      <c r="AV2022" s="3" t="s">
        <v>5537</v>
      </c>
      <c r="AW2022" s="18" t="s">
        <v>5537</v>
      </c>
      <c r="AX2022" s="18" t="s">
        <v>5537</v>
      </c>
      <c r="AY2022" s="18" t="s">
        <v>5537</v>
      </c>
      <c r="AZ2022" s="18" t="s">
        <v>5537</v>
      </c>
      <c r="BA2022" s="18" t="s">
        <v>5537</v>
      </c>
      <c r="BB2022" s="18" t="s">
        <v>5537</v>
      </c>
      <c r="BC2022" s="18" t="s">
        <v>5537</v>
      </c>
      <c r="BD2022" s="18" t="s">
        <v>5537</v>
      </c>
      <c r="BE2022" s="18" t="s">
        <v>5537</v>
      </c>
      <c r="BF2022" s="18" t="s">
        <v>5537</v>
      </c>
      <c r="BG2022" s="18" t="s">
        <v>5537</v>
      </c>
      <c r="BH2022" s="18" t="s">
        <v>5537</v>
      </c>
      <c r="BI2022" s="9" t="s">
        <v>5537</v>
      </c>
      <c r="BJ2022" s="14"/>
      <c r="BK2022" s="14" t="s">
        <v>5537</v>
      </c>
      <c r="BL2022" s="14" t="str">
        <f>_xlfn.XLOOKUP(B2022,'[4]cell downs 18042026 17h'!$B:$B,'[4]cell downs 18042026 17h'!$B:$B,"")</f>
        <v/>
      </c>
      <c r="BM2022" s="14" t="str">
        <f>_xlfn.XLOOKUP(B2022,'[5]Cells Huawei 19042026 15h'!$B:$B,'[5]Cells Huawei 19042026 15h'!$B:$B,"")</f>
        <v/>
      </c>
      <c r="BN2022" s="9" t="str">
        <f>_xlfn.XLOOKUP(B2022,'[6]cells down 19042026 9H40'!$B:$B,'[6]cells down 19042026 9H40'!$B:$B,"")</f>
        <v/>
      </c>
      <c r="BO2022" s="9" t="s">
        <v>3507</v>
      </c>
      <c r="BP2022" s="9" t="s">
        <v>5537</v>
      </c>
      <c r="BQ2022" s="115"/>
    </row>
    <row r="2023" spans="1:69" s="9" customFormat="1" x14ac:dyDescent="0.3">
      <c r="A2023" s="1" t="s">
        <v>4139</v>
      </c>
      <c r="B2023" s="8" t="s">
        <v>4142</v>
      </c>
      <c r="C2023" s="3" t="str">
        <f>_xlfn.XLOOKUP(B2023,'[1]daily break down'!$D:$D,'[1]daily break down'!$E:$E,"")</f>
        <v>CENTRE</v>
      </c>
      <c r="D2023" s="1" t="s">
        <v>11</v>
      </c>
      <c r="E2023" s="1" t="s">
        <v>12</v>
      </c>
      <c r="F2023" s="3" t="s">
        <v>37</v>
      </c>
      <c r="G2023" s="1" t="s">
        <v>4139</v>
      </c>
      <c r="H2023" s="34" t="str">
        <f>_xlfn.XLOOKUP(B2023,[2]CALCULATION!$B:$B,[2]CALCULATION!$H:$H,"")</f>
        <v>ZTE</v>
      </c>
      <c r="I2023" s="28">
        <v>0</v>
      </c>
      <c r="J2023" s="28">
        <v>0</v>
      </c>
      <c r="K2023" s="28">
        <v>0</v>
      </c>
      <c r="L2023" s="28">
        <v>0</v>
      </c>
      <c r="M2023" s="28">
        <v>0</v>
      </c>
      <c r="N2023" s="28">
        <v>0</v>
      </c>
      <c r="O2023" s="28">
        <v>0</v>
      </c>
      <c r="P2023" s="28">
        <v>0</v>
      </c>
      <c r="Q2023" s="28">
        <v>0</v>
      </c>
      <c r="R2023" s="28">
        <v>0</v>
      </c>
      <c r="S2023" s="94">
        <v>0</v>
      </c>
      <c r="T2023" s="94">
        <f>_xlfn.XLOOKUP(B2023,'[3]Nur des jours'!$B:$B,'[3]Nur des jours'!$U:$U,"")</f>
        <v>0</v>
      </c>
      <c r="U2023" s="94">
        <v>0</v>
      </c>
      <c r="V2023" s="94">
        <v>0</v>
      </c>
      <c r="W2023" s="94">
        <v>0</v>
      </c>
      <c r="X2023" s="94">
        <v>0</v>
      </c>
      <c r="Y2023" s="94">
        <v>0</v>
      </c>
      <c r="Z2023" s="94">
        <v>0</v>
      </c>
      <c r="AA2023" s="94">
        <v>0</v>
      </c>
      <c r="AB2023" s="94">
        <v>0</v>
      </c>
      <c r="AC2023" s="94">
        <f>_xlfn.XLOOKUP(B2023,'[3]Nur des jours'!$B:$B,'[3]Nur des jours'!$N:$N,"")</f>
        <v>0</v>
      </c>
      <c r="AD2023" s="94">
        <v>0</v>
      </c>
      <c r="AE2023" s="94">
        <v>0</v>
      </c>
      <c r="AF2023" s="94">
        <v>0</v>
      </c>
      <c r="AG2023" s="94">
        <v>0</v>
      </c>
      <c r="AH2023" s="94">
        <v>0</v>
      </c>
      <c r="AI2023" s="49" t="s">
        <v>5559</v>
      </c>
      <c r="AJ2023" s="49"/>
      <c r="AK2023" s="48" t="str" cm="1">
        <f t="array" ref="AK2023">IFERROR(_xlfn.IFS(
AM2023="MPR ISSUE","PDH",
AM2023="BSS Hardware Issue","BSS",
AM2023="Sites strategiques, MLL, Pylone, etc.","ENVTECH",
AM2023="AKTIVCO DEFAUT GE &amp; POWER Cabinet","AKTIVCO",
AM2023="AKTIVCO Coupure ENEO &amp; Baisse de tension","AKTIVCO GRID ONLY",
AM2023="Coupure ENEO &amp; Baisse de tension","IHS GRID ONLY",
AM2023="Defaut GE &amp; POWER Cabinet","IHS",
AM2023="Sharing","Partners",
AM2023="Sites strategiques &amp; DataCenter","SST &amp; DC",
AM2023="Exclu","Exclu",
AM2023="SAT","SAT",
AM2023="SPARE-ISSUE","SPARE-ISSUE",
AM2023="Fiber CAmtel","TRANS_FO_CAMTEL",
AM2023="Fiber AOF","Fiber AOF",
AM2023="Projet OCM (HUAWEI)","TRAVAUX-HUAWEI",
AM2023="Projet OCM (NOKIA)","TRAVAUX-NOKIA",
AM2023="ACCESS-ISSUE","ACCESS-ISSUE",
AM2023="Projet OCM (ZTE, NOKIA, autres projets)","TRAVAUX OCM",
AM2023="No root CAuse","No root cause",
AM2023="ODU HS","PDH",
AM2023="IP &amp; VLAN","PDH",
AM2023="Warehouse HUAWEI","SPARE-ISSUE",
AM2023="SPARE-HS","SPARE-ISSUE",
AM2023="Power Telco","BSS",AM2023="no impacts","no impacts"
),"")</f>
        <v>no impacts</v>
      </c>
      <c r="AL2023" s="48" t="str" cm="1">
        <f t="array" ref="AL2023">IFERROR(_xlfn.IFS(
AM2023="MPR ISSUE","TX ISSUE",
AM2023="BSS Hardware Issue","RAN ISSUE",
AM2023="Sites strategiques, MLL, Pylone, etc.","ENVTECH",
AM2023="AKTIVCO DEFAUT GE &amp; POWER Cabinet","POWER ISSUE",
AM2023="AKTIVCO Coupure ENEO &amp; Baisse de tension","POWER ISSUE",
AM2023="Coupure ENEO &amp; Baisse de tension","POWER ISSUE",
AM2023="Defaut GE &amp; POWER Cabinet","POWER ISSUE",
AM2023="Sharing","POWER ISSUE",
AM2023="Sites strategiques &amp; DataCenter","POWER ISSUE",
AM2023="Exclu","Exclu",
AM2023="SAT","TX ISSUE",
AM2023="SPARE-ISSUE","SPARE-ISSUE",
AM2023="Fiber CAmtel","TX ISSUE",
AM2023="Fiber AOF","TX ISSUE",
AM2023="Projet OCM (HUAWEI)","TRAVAUX-HUAWEI",
AM2023="Projet OCM (NOKIA)","TRAVAUX -NOKIA",
AM2023="ACCESS-ISSUE","ACCESS-ISSUE",
AM2023="Projet OCM (ZTE, NOKIA, autres projets)","TRAVAUX OCM",
AM2023="No root CAuse","No root cause",
AM2023="ODU HS","TX ISSUE",
AM2023="IP &amp; VLAN","TX ISSUE",
AM2023="Warehouse HUAWEI","SPARE-ISSUE",
AM2023="SPARE-HS","SPARE-ISSUE",
AM2023="Power Telco","RAN ISSUE",AM2023="no impacts","no impacts"
),"")</f>
        <v>no impacts</v>
      </c>
      <c r="AM2023" s="67" t="s">
        <v>5605</v>
      </c>
      <c r="AN2023" s="48" t="str" cm="1">
        <f t="array" ref="AN2023">IFERROR(_xlfn.IFS(
AM2023="MPR ISSUE","ACTIVE",
AM2023="BSS Hardware Issue","ACTIVE",
AM2023="Sites strategiques, MLL, Pylone, etc.","PASSIVE",
AM2023="AKTIVCO DEFAUT GE &amp; POWER Cabinet","PASSIVE",
AM2023="AKTIVCO Coupure ENEO &amp; Baisse de tension","PASSIVE",
AM2023="Coupure ENEO &amp; Baisse de tension","PASSIVE",
AM2023="Defaut GE &amp; POWER Cabinet","PASSIVE",
AM2023="Sharing","PASSIVE",
AM2023="Sites strategiques &amp; DataCenter","PASSIVE",
AM2023="Exclu","Exclu",
AM2023="SAT","ACTIVE",
AM2023="SPARE-ISSUE","SPARE-ISSUE",
AM2023="Fiber CAmtel","ACTIVE",
AM2023="Fiber AOF","ACTIVE",
AM2023="Projet OCM (HUAWEI)","PLANNED WORKS",
AM2023="Projet OCM (NOKIA)","PLANNED WORKS",
AM2023="ACCESS-ISSUE","ACCESS-ISSUE",
AM2023="Projet OCM (ZTE, NOKIA, autres projets)","PLANNED WORKS",
AM2023="No root CAuse","No root cause",
AM2023="ODU HS","ACTIVE",
AM2023="IP &amp; VLAN","ACTIVE",
AM2023="Warehouse HUAWEI","SPARE-ISSUE",
AM2023="SPARE-HS","SPARE-ISSUE",
AM2023="Power Telco","ACTIVE", AM2023="no impacts","no impacts"
),"")</f>
        <v>no impacts</v>
      </c>
      <c r="AO2023" s="93" t="s">
        <v>5537</v>
      </c>
      <c r="AP2023" s="101" t="str">
        <f t="shared" si="55"/>
        <v>CTR_112</v>
      </c>
      <c r="AR2023" s="17" t="s">
        <v>5537</v>
      </c>
      <c r="AS2023" s="7" t="s">
        <v>5537</v>
      </c>
      <c r="AT2023" s="6"/>
      <c r="AU2023" s="7"/>
      <c r="AV2023" s="3" t="s">
        <v>5537</v>
      </c>
      <c r="AW2023" s="18" t="s">
        <v>5537</v>
      </c>
      <c r="AX2023" s="18" t="s">
        <v>5537</v>
      </c>
      <c r="AY2023" s="18" t="s">
        <v>5537</v>
      </c>
      <c r="AZ2023" s="18" t="s">
        <v>5537</v>
      </c>
      <c r="BA2023" s="18" t="s">
        <v>5537</v>
      </c>
      <c r="BB2023" s="18" t="s">
        <v>5537</v>
      </c>
      <c r="BC2023" s="18" t="s">
        <v>5537</v>
      </c>
      <c r="BD2023" s="18" t="s">
        <v>5537</v>
      </c>
      <c r="BE2023" s="18" t="s">
        <v>5537</v>
      </c>
      <c r="BF2023" s="18" t="s">
        <v>5537</v>
      </c>
      <c r="BG2023" s="18" t="s">
        <v>5537</v>
      </c>
      <c r="BH2023" s="18" t="s">
        <v>5537</v>
      </c>
      <c r="BI2023" s="9" t="s">
        <v>5537</v>
      </c>
      <c r="BJ2023" s="14"/>
      <c r="BK2023" s="14" t="s">
        <v>5537</v>
      </c>
      <c r="BL2023" s="14" t="str">
        <f>_xlfn.XLOOKUP(B2023,'[4]cell downs 18042026 17h'!$B:$B,'[4]cell downs 18042026 17h'!$B:$B,"")</f>
        <v/>
      </c>
      <c r="BM2023" s="14" t="str">
        <f>_xlfn.XLOOKUP(B2023,'[5]Cells Huawei 19042026 15h'!$B:$B,'[5]Cells Huawei 19042026 15h'!$B:$B,"")</f>
        <v/>
      </c>
      <c r="BN2023" s="9" t="str">
        <f>_xlfn.XLOOKUP(B2023,'[6]cells down 19042026 9H40'!$B:$B,'[6]cells down 19042026 9H40'!$B:$B,"")</f>
        <v>CTR_112</v>
      </c>
      <c r="BO2023" s="9" t="s">
        <v>4142</v>
      </c>
      <c r="BP2023" s="9" t="s">
        <v>154</v>
      </c>
      <c r="BQ2023" s="115"/>
    </row>
    <row r="2024" spans="1:69" s="9" customFormat="1" x14ac:dyDescent="0.3">
      <c r="A2024" s="1" t="s">
        <v>3052</v>
      </c>
      <c r="B2024" s="8" t="s">
        <v>3053</v>
      </c>
      <c r="C2024" s="3" t="str">
        <f>_xlfn.XLOOKUP(B2024,'[1]daily break down'!$D:$D,'[1]daily break down'!$E:$E,"")</f>
        <v>Douala</v>
      </c>
      <c r="D2024" s="1" t="s">
        <v>11</v>
      </c>
      <c r="E2024" s="1" t="s">
        <v>12</v>
      </c>
      <c r="F2024" s="3" t="s">
        <v>31</v>
      </c>
      <c r="G2024" s="1" t="s">
        <v>32</v>
      </c>
      <c r="H2024" s="34" t="str">
        <f>_xlfn.XLOOKUP(B2024,[2]CALCULATION!$B:$B,[2]CALCULATION!$H:$H,"")</f>
        <v>ZTE</v>
      </c>
      <c r="I2024" s="28">
        <v>0</v>
      </c>
      <c r="J2024" s="28">
        <v>0</v>
      </c>
      <c r="K2024" s="28">
        <v>0</v>
      </c>
      <c r="L2024" s="28">
        <v>0</v>
      </c>
      <c r="M2024" s="28">
        <v>0</v>
      </c>
      <c r="N2024" s="28">
        <v>0</v>
      </c>
      <c r="O2024" s="28">
        <v>0</v>
      </c>
      <c r="P2024" s="28">
        <v>0</v>
      </c>
      <c r="Q2024" s="28">
        <v>0</v>
      </c>
      <c r="R2024" s="28">
        <v>0</v>
      </c>
      <c r="S2024" s="94">
        <v>0</v>
      </c>
      <c r="T2024" s="94">
        <f>_xlfn.XLOOKUP(B2024,'[3]Nur des jours'!$B:$B,'[3]Nur des jours'!$U:$U,"")</f>
        <v>0</v>
      </c>
      <c r="U2024" s="94">
        <v>0</v>
      </c>
      <c r="V2024" s="94">
        <v>0</v>
      </c>
      <c r="W2024" s="94">
        <v>0</v>
      </c>
      <c r="X2024" s="94">
        <v>0</v>
      </c>
      <c r="Y2024" s="94">
        <v>0</v>
      </c>
      <c r="Z2024" s="94">
        <v>0</v>
      </c>
      <c r="AA2024" s="94">
        <v>0</v>
      </c>
      <c r="AB2024" s="94">
        <v>0</v>
      </c>
      <c r="AC2024" s="94">
        <f>_xlfn.XLOOKUP(B2024,'[3]Nur des jours'!$B:$B,'[3]Nur des jours'!$N:$N,"")</f>
        <v>0</v>
      </c>
      <c r="AD2024" s="94">
        <v>0</v>
      </c>
      <c r="AE2024" s="94">
        <v>0</v>
      </c>
      <c r="AF2024" s="94">
        <v>0</v>
      </c>
      <c r="AG2024" s="94">
        <v>0</v>
      </c>
      <c r="AH2024" s="94">
        <v>0</v>
      </c>
      <c r="AI2024" s="49" t="s">
        <v>5559</v>
      </c>
      <c r="AJ2024" s="49"/>
      <c r="AK2024" s="48" t="str" cm="1">
        <f t="array" ref="AK2024">IFERROR(_xlfn.IFS(
AM2024="MPR ISSUE","PDH",
AM2024="BSS Hardware Issue","BSS",
AM2024="Sites strategiques, MLL, Pylone, etc.","ENVTECH",
AM2024="AKTIVCO DEFAUT GE &amp; POWER Cabinet","AKTIVCO",
AM2024="AKTIVCO Coupure ENEO &amp; Baisse de tension","AKTIVCO GRID ONLY",
AM2024="Coupure ENEO &amp; Baisse de tension","IHS GRID ONLY",
AM2024="Defaut GE &amp; POWER Cabinet","IHS",
AM2024="Sharing","Partners",
AM2024="Sites strategiques &amp; DataCenter","SST &amp; DC",
AM2024="Exclu","Exclu",
AM2024="SAT","SAT",
AM2024="SPARE-ISSUE","SPARE-ISSUE",
AM2024="Fiber CAmtel","TRANS_FO_CAMTEL",
AM2024="Fiber AOF","Fiber AOF",
AM2024="Projet OCM (HUAWEI)","TRAVAUX-HUAWEI",
AM2024="Projet OCM (NOKIA)","TRAVAUX-NOKIA",
AM2024="ACCESS-ISSUE","ACCESS-ISSUE",
AM2024="Projet OCM (ZTE, NOKIA, autres projets)","TRAVAUX OCM",
AM2024="No root CAuse","No root cause",
AM2024="ODU HS","PDH",
AM2024="IP &amp; VLAN","PDH",
AM2024="Warehouse HUAWEI","SPARE-ISSUE",
AM2024="SPARE-HS","SPARE-ISSUE",
AM2024="Power Telco","BSS",AM2024="no impacts","no impacts"
),"")</f>
        <v>no impacts</v>
      </c>
      <c r="AL2024" s="48" t="str" cm="1">
        <f t="array" ref="AL2024">IFERROR(_xlfn.IFS(
AM2024="MPR ISSUE","TX ISSUE",
AM2024="BSS Hardware Issue","RAN ISSUE",
AM2024="Sites strategiques, MLL, Pylone, etc.","ENVTECH",
AM2024="AKTIVCO DEFAUT GE &amp; POWER Cabinet","POWER ISSUE",
AM2024="AKTIVCO Coupure ENEO &amp; Baisse de tension","POWER ISSUE",
AM2024="Coupure ENEO &amp; Baisse de tension","POWER ISSUE",
AM2024="Defaut GE &amp; POWER Cabinet","POWER ISSUE",
AM2024="Sharing","POWER ISSUE",
AM2024="Sites strategiques &amp; DataCenter","POWER ISSUE",
AM2024="Exclu","Exclu",
AM2024="SAT","TX ISSUE",
AM2024="SPARE-ISSUE","SPARE-ISSUE",
AM2024="Fiber CAmtel","TX ISSUE",
AM2024="Fiber AOF","TX ISSUE",
AM2024="Projet OCM (HUAWEI)","TRAVAUX-HUAWEI",
AM2024="Projet OCM (NOKIA)","TRAVAUX -NOKIA",
AM2024="ACCESS-ISSUE","ACCESS-ISSUE",
AM2024="Projet OCM (ZTE, NOKIA, autres projets)","TRAVAUX OCM",
AM2024="No root CAuse","No root cause",
AM2024="ODU HS","TX ISSUE",
AM2024="IP &amp; VLAN","TX ISSUE",
AM2024="Warehouse HUAWEI","SPARE-ISSUE",
AM2024="SPARE-HS","SPARE-ISSUE",
AM2024="Power Telco","RAN ISSUE",AM2024="no impacts","no impacts"
),"")</f>
        <v>no impacts</v>
      </c>
      <c r="AM2024" s="67" t="s">
        <v>5605</v>
      </c>
      <c r="AN2024" s="48" t="str" cm="1">
        <f t="array" ref="AN2024">IFERROR(_xlfn.IFS(
AM2024="MPR ISSUE","ACTIVE",
AM2024="BSS Hardware Issue","ACTIVE",
AM2024="Sites strategiques, MLL, Pylone, etc.","PASSIVE",
AM2024="AKTIVCO DEFAUT GE &amp; POWER Cabinet","PASSIVE",
AM2024="AKTIVCO Coupure ENEO &amp; Baisse de tension","PASSIVE",
AM2024="Coupure ENEO &amp; Baisse de tension","PASSIVE",
AM2024="Defaut GE &amp; POWER Cabinet","PASSIVE",
AM2024="Sharing","PASSIVE",
AM2024="Sites strategiques &amp; DataCenter","PASSIVE",
AM2024="Exclu","Exclu",
AM2024="SAT","ACTIVE",
AM2024="SPARE-ISSUE","SPARE-ISSUE",
AM2024="Fiber CAmtel","ACTIVE",
AM2024="Fiber AOF","ACTIVE",
AM2024="Projet OCM (HUAWEI)","PLANNED WORKS",
AM2024="Projet OCM (NOKIA)","PLANNED WORKS",
AM2024="ACCESS-ISSUE","ACCESS-ISSUE",
AM2024="Projet OCM (ZTE, NOKIA, autres projets)","PLANNED WORKS",
AM2024="No root CAuse","No root cause",
AM2024="ODU HS","ACTIVE",
AM2024="IP &amp; VLAN","ACTIVE",
AM2024="Warehouse HUAWEI","SPARE-ISSUE",
AM2024="SPARE-HS","SPARE-ISSUE",
AM2024="Power Telco","ACTIVE", AM2024="no impacts","no impacts"
),"")</f>
        <v>no impacts</v>
      </c>
      <c r="AO2024" s="93" t="s">
        <v>5537</v>
      </c>
      <c r="AP2024" s="101" t="str">
        <f t="shared" si="55"/>
        <v>LIT_246</v>
      </c>
      <c r="AR2024" s="17" t="s">
        <v>5537</v>
      </c>
      <c r="AS2024" s="7" t="s">
        <v>5537</v>
      </c>
      <c r="AT2024" s="6"/>
      <c r="AU2024" s="7"/>
      <c r="AV2024" s="3" t="s">
        <v>5537</v>
      </c>
      <c r="AW2024" s="18" t="s">
        <v>5537</v>
      </c>
      <c r="AX2024" s="18" t="s">
        <v>5537</v>
      </c>
      <c r="AY2024" s="18" t="s">
        <v>5537</v>
      </c>
      <c r="AZ2024" s="18" t="s">
        <v>5537</v>
      </c>
      <c r="BA2024" s="18" t="s">
        <v>5537</v>
      </c>
      <c r="BB2024" s="18" t="s">
        <v>5537</v>
      </c>
      <c r="BC2024" s="18" t="s">
        <v>5537</v>
      </c>
      <c r="BD2024" s="18" t="s">
        <v>5537</v>
      </c>
      <c r="BE2024" s="18" t="s">
        <v>5537</v>
      </c>
      <c r="BF2024" s="18" t="s">
        <v>5537</v>
      </c>
      <c r="BG2024" s="18" t="s">
        <v>5537</v>
      </c>
      <c r="BH2024" s="18" t="s">
        <v>5537</v>
      </c>
      <c r="BI2024" s="9" t="s">
        <v>5537</v>
      </c>
      <c r="BJ2024" s="14"/>
      <c r="BK2024" s="14" t="s">
        <v>5537</v>
      </c>
      <c r="BL2024" s="14" t="str">
        <f>_xlfn.XLOOKUP(B2024,'[4]cell downs 18042026 17h'!$B:$B,'[4]cell downs 18042026 17h'!$B:$B,"")</f>
        <v/>
      </c>
      <c r="BM2024" s="14" t="str">
        <f>_xlfn.XLOOKUP(B2024,'[5]Cells Huawei 19042026 15h'!$B:$B,'[5]Cells Huawei 19042026 15h'!$B:$B,"")</f>
        <v/>
      </c>
      <c r="BN2024" s="9" t="str">
        <f>_xlfn.XLOOKUP(B2024,'[6]cells down 19042026 9H40'!$B:$B,'[6]cells down 19042026 9H40'!$B:$B,"")</f>
        <v/>
      </c>
      <c r="BO2024" s="9" t="s">
        <v>3053</v>
      </c>
      <c r="BP2024" s="9" t="s">
        <v>12</v>
      </c>
      <c r="BQ2024" s="115"/>
    </row>
    <row r="2025" spans="1:69" s="9" customFormat="1" x14ac:dyDescent="0.3">
      <c r="A2025" s="19" t="s">
        <v>5474</v>
      </c>
      <c r="B2025" s="26" t="s">
        <v>5475</v>
      </c>
      <c r="C2025" s="3" t="str">
        <f>_xlfn.XLOOKUP(B2025,'[1]daily break down'!$D:$D,'[1]daily break down'!$E:$E,"")</f>
        <v>LITTORAL</v>
      </c>
      <c r="D2025" s="1" t="s">
        <v>11</v>
      </c>
      <c r="E2025" s="1" t="str">
        <f>BP2025</f>
        <v>Grid-Gen</v>
      </c>
      <c r="F2025" s="19" t="s">
        <v>5371</v>
      </c>
      <c r="G2025" s="19" t="s">
        <v>3039</v>
      </c>
      <c r="H2025" s="34" t="str">
        <f>_xlfn.XLOOKUP(B2025,[2]CALCULATION!$B:$B,[2]CALCULATION!$H:$H,"")</f>
        <v>ZTE</v>
      </c>
      <c r="I2025" s="28">
        <v>0</v>
      </c>
      <c r="J2025" s="28">
        <v>0</v>
      </c>
      <c r="K2025" s="28">
        <v>0</v>
      </c>
      <c r="L2025" s="28">
        <v>0</v>
      </c>
      <c r="M2025" s="28">
        <v>0</v>
      </c>
      <c r="N2025" s="28">
        <v>0</v>
      </c>
      <c r="O2025" s="28">
        <v>0</v>
      </c>
      <c r="P2025" s="28">
        <v>0</v>
      </c>
      <c r="Q2025" s="28">
        <v>0</v>
      </c>
      <c r="R2025" s="28">
        <v>0</v>
      </c>
      <c r="S2025" s="94">
        <v>0</v>
      </c>
      <c r="T2025" s="94">
        <f>_xlfn.XLOOKUP(B2025,'[3]Nur des jours'!$B:$B,'[3]Nur des jours'!$U:$U,"")</f>
        <v>0</v>
      </c>
      <c r="U2025" s="94">
        <v>0</v>
      </c>
      <c r="V2025" s="94">
        <v>0</v>
      </c>
      <c r="W2025" s="94">
        <v>0</v>
      </c>
      <c r="X2025" s="94">
        <v>0</v>
      </c>
      <c r="Y2025" s="94">
        <v>0</v>
      </c>
      <c r="Z2025" s="94">
        <v>0</v>
      </c>
      <c r="AA2025" s="94">
        <v>0</v>
      </c>
      <c r="AB2025" s="94">
        <v>0</v>
      </c>
      <c r="AC2025" s="94">
        <f>_xlfn.XLOOKUP(B2025,'[3]Nur des jours'!$B:$B,'[3]Nur des jours'!$N:$N,"")</f>
        <v>0</v>
      </c>
      <c r="AD2025" s="94">
        <v>0</v>
      </c>
      <c r="AE2025" s="94">
        <v>0</v>
      </c>
      <c r="AF2025" s="94">
        <v>0</v>
      </c>
      <c r="AG2025" s="94">
        <v>0</v>
      </c>
      <c r="AH2025" s="94">
        <v>0</v>
      </c>
      <c r="AI2025" s="49" t="s">
        <v>5559</v>
      </c>
      <c r="AJ2025" s="49"/>
      <c r="AK2025" s="48" t="str" cm="1">
        <f t="array" ref="AK2025">IFERROR(_xlfn.IFS(
AM2025="MPR ISSUE","PDH",
AM2025="BSS Hardware Issue","BSS",
AM2025="Sites strategiques, MLL, Pylone, etc.","ENVTECH",
AM2025="AKTIVCO DEFAUT GE &amp; POWER Cabinet","AKTIVCO",
AM2025="AKTIVCO Coupure ENEO &amp; Baisse de tension","AKTIVCO GRID ONLY",
AM2025="Coupure ENEO &amp; Baisse de tension","IHS GRID ONLY",
AM2025="Defaut GE &amp; POWER Cabinet","IHS",
AM2025="Sharing","Partners",
AM2025="Sites strategiques &amp; DataCenter","SST &amp; DC",
AM2025="Exclu","Exclu",
AM2025="SAT","SAT",
AM2025="SPARE-ISSUE","SPARE-ISSUE",
AM2025="Fiber CAmtel","TRANS_FO_CAMTEL",
AM2025="Fiber AOF","Fiber AOF",
AM2025="Projet OCM (HUAWEI)","TRAVAUX-HUAWEI",
AM2025="Projet OCM (NOKIA)","TRAVAUX-NOKIA",
AM2025="ACCESS-ISSUE","ACCESS-ISSUE",
AM2025="Projet OCM (ZTE, NOKIA, autres projets)","TRAVAUX OCM",
AM2025="No root CAuse","No root cause",
AM2025="ODU HS","PDH",
AM2025="IP &amp; VLAN","PDH",
AM2025="Warehouse HUAWEI","SPARE-ISSUE",
AM2025="SPARE-HS","SPARE-ISSUE",
AM2025="Power Telco","BSS",AM2025="no impacts","no impacts"
),"")</f>
        <v>no impacts</v>
      </c>
      <c r="AL2025" s="48" t="str" cm="1">
        <f t="array" ref="AL2025">IFERROR(_xlfn.IFS(
AM2025="MPR ISSUE","TX ISSUE",
AM2025="BSS Hardware Issue","RAN ISSUE",
AM2025="Sites strategiques, MLL, Pylone, etc.","ENVTECH",
AM2025="AKTIVCO DEFAUT GE &amp; POWER Cabinet","POWER ISSUE",
AM2025="AKTIVCO Coupure ENEO &amp; Baisse de tension","POWER ISSUE",
AM2025="Coupure ENEO &amp; Baisse de tension","POWER ISSUE",
AM2025="Defaut GE &amp; POWER Cabinet","POWER ISSUE",
AM2025="Sharing","POWER ISSUE",
AM2025="Sites strategiques &amp; DataCenter","POWER ISSUE",
AM2025="Exclu","Exclu",
AM2025="SAT","TX ISSUE",
AM2025="SPARE-ISSUE","SPARE-ISSUE",
AM2025="Fiber CAmtel","TX ISSUE",
AM2025="Fiber AOF","TX ISSUE",
AM2025="Projet OCM (HUAWEI)","TRAVAUX-HUAWEI",
AM2025="Projet OCM (NOKIA)","TRAVAUX -NOKIA",
AM2025="ACCESS-ISSUE","ACCESS-ISSUE",
AM2025="Projet OCM (ZTE, NOKIA, autres projets)","TRAVAUX OCM",
AM2025="No root CAuse","No root cause",
AM2025="ODU HS","TX ISSUE",
AM2025="IP &amp; VLAN","TX ISSUE",
AM2025="Warehouse HUAWEI","SPARE-ISSUE",
AM2025="SPARE-HS","SPARE-ISSUE",
AM2025="Power Telco","RAN ISSUE",AM2025="no impacts","no impacts"
),"")</f>
        <v>no impacts</v>
      </c>
      <c r="AM2025" s="67" t="s">
        <v>5605</v>
      </c>
      <c r="AN2025" s="48" t="str" cm="1">
        <f t="array" ref="AN2025">IFERROR(_xlfn.IFS(
AM2025="MPR ISSUE","ACTIVE",
AM2025="BSS Hardware Issue","ACTIVE",
AM2025="Sites strategiques, MLL, Pylone, etc.","PASSIVE",
AM2025="AKTIVCO DEFAUT GE &amp; POWER Cabinet","PASSIVE",
AM2025="AKTIVCO Coupure ENEO &amp; Baisse de tension","PASSIVE",
AM2025="Coupure ENEO &amp; Baisse de tension","PASSIVE",
AM2025="Defaut GE &amp; POWER Cabinet","PASSIVE",
AM2025="Sharing","PASSIVE",
AM2025="Sites strategiques &amp; DataCenter","PASSIVE",
AM2025="Exclu","Exclu",
AM2025="SAT","ACTIVE",
AM2025="SPARE-ISSUE","SPARE-ISSUE",
AM2025="Fiber CAmtel","ACTIVE",
AM2025="Fiber AOF","ACTIVE",
AM2025="Projet OCM (HUAWEI)","PLANNED WORKS",
AM2025="Projet OCM (NOKIA)","PLANNED WORKS",
AM2025="ACCESS-ISSUE","ACCESS-ISSUE",
AM2025="Projet OCM (ZTE, NOKIA, autres projets)","PLANNED WORKS",
AM2025="No root CAuse","No root cause",
AM2025="ODU HS","ACTIVE",
AM2025="IP &amp; VLAN","ACTIVE",
AM2025="Warehouse HUAWEI","SPARE-ISSUE",
AM2025="SPARE-HS","SPARE-ISSUE",
AM2025="Power Telco","ACTIVE", AM2025="no impacts","no impacts"
),"")</f>
        <v>no impacts</v>
      </c>
      <c r="AO2025" s="93" t="s">
        <v>5537</v>
      </c>
      <c r="AP2025" s="101" t="str">
        <f t="shared" si="55"/>
        <v>LIT_878</v>
      </c>
      <c r="AR2025" s="17" t="s">
        <v>5537</v>
      </c>
      <c r="AS2025" s="7" t="s">
        <v>5537</v>
      </c>
      <c r="AT2025" s="6"/>
      <c r="AU2025" s="7"/>
      <c r="AV2025" s="3" t="s">
        <v>5537</v>
      </c>
      <c r="AW2025" s="18" t="s">
        <v>5537</v>
      </c>
      <c r="AX2025" s="18" t="s">
        <v>5537</v>
      </c>
      <c r="AY2025" s="18" t="s">
        <v>5537</v>
      </c>
      <c r="AZ2025" s="18" t="s">
        <v>5537</v>
      </c>
      <c r="BA2025" s="18" t="s">
        <v>5537</v>
      </c>
      <c r="BB2025" s="18" t="s">
        <v>5537</v>
      </c>
      <c r="BC2025" s="18" t="s">
        <v>5537</v>
      </c>
      <c r="BD2025" s="18" t="s">
        <v>5537</v>
      </c>
      <c r="BE2025" s="18" t="s">
        <v>5537</v>
      </c>
      <c r="BF2025" s="18" t="s">
        <v>5537</v>
      </c>
      <c r="BG2025" s="18" t="s">
        <v>5537</v>
      </c>
      <c r="BH2025" s="18" t="s">
        <v>5537</v>
      </c>
      <c r="BI2025" s="9" t="s">
        <v>5537</v>
      </c>
      <c r="BJ2025" s="14"/>
      <c r="BK2025" s="14" t="s">
        <v>5537</v>
      </c>
      <c r="BL2025" s="14" t="str">
        <f>_xlfn.XLOOKUP(B2025,'[4]cell downs 18042026 17h'!$B:$B,'[4]cell downs 18042026 17h'!$B:$B,"")</f>
        <v/>
      </c>
      <c r="BM2025" s="14" t="str">
        <f>_xlfn.XLOOKUP(B2025,'[5]Cells Huawei 19042026 15h'!$B:$B,'[5]Cells Huawei 19042026 15h'!$B:$B,"")</f>
        <v/>
      </c>
      <c r="BN2025" s="9" t="str">
        <f>_xlfn.XLOOKUP(B2025,'[6]cells down 19042026 9H40'!$B:$B,'[6]cells down 19042026 9H40'!$B:$B,"")</f>
        <v/>
      </c>
      <c r="BO2025" s="9" t="s">
        <v>5475</v>
      </c>
      <c r="BP2025" s="9" t="s">
        <v>12</v>
      </c>
      <c r="BQ2025" s="115"/>
    </row>
    <row r="2026" spans="1:69" s="9" customFormat="1" x14ac:dyDescent="0.3">
      <c r="A2026" s="1" t="s">
        <v>2065</v>
      </c>
      <c r="B2026" s="8" t="s">
        <v>2066</v>
      </c>
      <c r="C2026" s="3" t="str">
        <f>_xlfn.XLOOKUP(B2026,'[1]daily break down'!$D:$D,'[1]daily break down'!$E:$E,"")</f>
        <v>LITTORAL</v>
      </c>
      <c r="D2026" s="1" t="s">
        <v>11</v>
      </c>
      <c r="E2026" s="1" t="s">
        <v>154</v>
      </c>
      <c r="F2026" s="3" t="s">
        <v>31</v>
      </c>
      <c r="G2026" s="1" t="s">
        <v>2067</v>
      </c>
      <c r="H2026" s="33" t="str">
        <f>_xlfn.XLOOKUP(B2026,[2]CALCULATION!$B:$B,[2]CALCULATION!$H:$H,"")</f>
        <v>NOKIA</v>
      </c>
      <c r="I2026" s="28">
        <v>0</v>
      </c>
      <c r="J2026" s="28">
        <v>0</v>
      </c>
      <c r="K2026" s="28">
        <v>0</v>
      </c>
      <c r="L2026" s="28">
        <v>0</v>
      </c>
      <c r="M2026" s="28">
        <v>0</v>
      </c>
      <c r="N2026" s="28">
        <v>0</v>
      </c>
      <c r="O2026" s="28">
        <v>0</v>
      </c>
      <c r="P2026" s="28">
        <v>0</v>
      </c>
      <c r="Q2026" s="28">
        <v>0</v>
      </c>
      <c r="R2026" s="28">
        <v>0</v>
      </c>
      <c r="S2026" s="94">
        <v>0</v>
      </c>
      <c r="T2026" s="94">
        <f>_xlfn.XLOOKUP(B2026,'[3]Nur des jours'!$B:$B,'[3]Nur des jours'!$U:$U,"")</f>
        <v>0</v>
      </c>
      <c r="U2026" s="94">
        <v>0</v>
      </c>
      <c r="V2026" s="94">
        <v>0</v>
      </c>
      <c r="W2026" s="94">
        <v>0</v>
      </c>
      <c r="X2026" s="94">
        <v>0</v>
      </c>
      <c r="Y2026" s="94">
        <v>0</v>
      </c>
      <c r="Z2026" s="94">
        <v>0</v>
      </c>
      <c r="AA2026" s="94">
        <v>0</v>
      </c>
      <c r="AB2026" s="94">
        <v>0</v>
      </c>
      <c r="AC2026" s="94">
        <f>_xlfn.XLOOKUP(B2026,'[3]Nur des jours'!$B:$B,'[3]Nur des jours'!$N:$N,"")</f>
        <v>0</v>
      </c>
      <c r="AD2026" s="94">
        <v>0</v>
      </c>
      <c r="AE2026" s="94">
        <v>0</v>
      </c>
      <c r="AF2026" s="94">
        <v>0</v>
      </c>
      <c r="AG2026" s="94">
        <v>0</v>
      </c>
      <c r="AH2026" s="94">
        <v>0</v>
      </c>
      <c r="AI2026" s="49" t="s">
        <v>5559</v>
      </c>
      <c r="AJ2026" s="49"/>
      <c r="AK2026" s="48" t="str" cm="1">
        <f t="array" ref="AK2026">IFERROR(_xlfn.IFS(
AM2026="MPR ISSUE","PDH",
AM2026="BSS Hardware Issue","BSS",
AM2026="Sites strategiques, MLL, Pylone, etc.","ENVTECH",
AM2026="AKTIVCO DEFAUT GE &amp; POWER Cabinet","AKTIVCO",
AM2026="AKTIVCO Coupure ENEO &amp; Baisse de tension","AKTIVCO GRID ONLY",
AM2026="Coupure ENEO &amp; Baisse de tension","IHS GRID ONLY",
AM2026="Defaut GE &amp; POWER Cabinet","IHS",
AM2026="Sharing","Partners",
AM2026="Sites strategiques &amp; DataCenter","SST &amp; DC",
AM2026="Exclu","Exclu",
AM2026="SAT","SAT",
AM2026="SPARE-ISSUE","SPARE-ISSUE",
AM2026="Fiber CAmtel","TRANS_FO_CAMTEL",
AM2026="Fiber AOF","Fiber AOF",
AM2026="Projet OCM (HUAWEI)","TRAVAUX-HUAWEI",
AM2026="Projet OCM (NOKIA)","TRAVAUX-NOKIA",
AM2026="ACCESS-ISSUE","ACCESS-ISSUE",
AM2026="Projet OCM (ZTE, NOKIA, autres projets)","TRAVAUX OCM",
AM2026="No root CAuse","No root cause",
AM2026="ODU HS","PDH",
AM2026="IP &amp; VLAN","PDH",
AM2026="Warehouse HUAWEI","SPARE-ISSUE",
AM2026="SPARE-HS","SPARE-ISSUE",
AM2026="Power Telco","BSS",AM2026="no impacts","no impacts"
),"")</f>
        <v>no impacts</v>
      </c>
      <c r="AL2026" s="48" t="str" cm="1">
        <f t="array" ref="AL2026">IFERROR(_xlfn.IFS(
AM2026="MPR ISSUE","TX ISSUE",
AM2026="BSS Hardware Issue","RAN ISSUE",
AM2026="Sites strategiques, MLL, Pylone, etc.","ENVTECH",
AM2026="AKTIVCO DEFAUT GE &amp; POWER Cabinet","POWER ISSUE",
AM2026="AKTIVCO Coupure ENEO &amp; Baisse de tension","POWER ISSUE",
AM2026="Coupure ENEO &amp; Baisse de tension","POWER ISSUE",
AM2026="Defaut GE &amp; POWER Cabinet","POWER ISSUE",
AM2026="Sharing","POWER ISSUE",
AM2026="Sites strategiques &amp; DataCenter","POWER ISSUE",
AM2026="Exclu","Exclu",
AM2026="SAT","TX ISSUE",
AM2026="SPARE-ISSUE","SPARE-ISSUE",
AM2026="Fiber CAmtel","TX ISSUE",
AM2026="Fiber AOF","TX ISSUE",
AM2026="Projet OCM (HUAWEI)","TRAVAUX-HUAWEI",
AM2026="Projet OCM (NOKIA)","TRAVAUX -NOKIA",
AM2026="ACCESS-ISSUE","ACCESS-ISSUE",
AM2026="Projet OCM (ZTE, NOKIA, autres projets)","TRAVAUX OCM",
AM2026="No root CAuse","No root cause",
AM2026="ODU HS","TX ISSUE",
AM2026="IP &amp; VLAN","TX ISSUE",
AM2026="Warehouse HUAWEI","SPARE-ISSUE",
AM2026="SPARE-HS","SPARE-ISSUE",
AM2026="Power Telco","RAN ISSUE",AM2026="no impacts","no impacts"
),"")</f>
        <v>no impacts</v>
      </c>
      <c r="AM2026" s="67" t="s">
        <v>5605</v>
      </c>
      <c r="AN2026" s="48" t="str" cm="1">
        <f t="array" ref="AN2026">IFERROR(_xlfn.IFS(
AM2026="MPR ISSUE","ACTIVE",
AM2026="BSS Hardware Issue","ACTIVE",
AM2026="Sites strategiques, MLL, Pylone, etc.","PASSIVE",
AM2026="AKTIVCO DEFAUT GE &amp; POWER Cabinet","PASSIVE",
AM2026="AKTIVCO Coupure ENEO &amp; Baisse de tension","PASSIVE",
AM2026="Coupure ENEO &amp; Baisse de tension","PASSIVE",
AM2026="Defaut GE &amp; POWER Cabinet","PASSIVE",
AM2026="Sharing","PASSIVE",
AM2026="Sites strategiques &amp; DataCenter","PASSIVE",
AM2026="Exclu","Exclu",
AM2026="SAT","ACTIVE",
AM2026="SPARE-ISSUE","SPARE-ISSUE",
AM2026="Fiber CAmtel","ACTIVE",
AM2026="Fiber AOF","ACTIVE",
AM2026="Projet OCM (HUAWEI)","PLANNED WORKS",
AM2026="Projet OCM (NOKIA)","PLANNED WORKS",
AM2026="ACCESS-ISSUE","ACCESS-ISSUE",
AM2026="Projet OCM (ZTE, NOKIA, autres projets)","PLANNED WORKS",
AM2026="No root CAuse","No root cause",
AM2026="ODU HS","ACTIVE",
AM2026="IP &amp; VLAN","ACTIVE",
AM2026="Warehouse HUAWEI","SPARE-ISSUE",
AM2026="SPARE-HS","SPARE-ISSUE",
AM2026="Power Telco","ACTIVE", AM2026="no impacts","no impacts"
),"")</f>
        <v>no impacts</v>
      </c>
      <c r="AO2026" s="93" t="s">
        <v>5537</v>
      </c>
      <c r="AP2026" s="101" t="str">
        <f t="shared" si="55"/>
        <v>LIT_502</v>
      </c>
      <c r="AR2026" s="17" t="s">
        <v>5537</v>
      </c>
      <c r="AS2026" s="7" t="s">
        <v>5537</v>
      </c>
      <c r="AT2026" s="6"/>
      <c r="AU2026" s="7"/>
      <c r="AV2026" s="3" t="s">
        <v>5537</v>
      </c>
      <c r="AW2026" s="18" t="s">
        <v>5537</v>
      </c>
      <c r="AX2026" s="18" t="s">
        <v>5537</v>
      </c>
      <c r="AY2026" s="18" t="s">
        <v>5537</v>
      </c>
      <c r="AZ2026" s="18" t="s">
        <v>5537</v>
      </c>
      <c r="BA2026" s="18" t="s">
        <v>5537</v>
      </c>
      <c r="BB2026" s="18" t="s">
        <v>5537</v>
      </c>
      <c r="BC2026" s="18" t="s">
        <v>5537</v>
      </c>
      <c r="BD2026" s="18" t="s">
        <v>5537</v>
      </c>
      <c r="BE2026" s="18" t="s">
        <v>5537</v>
      </c>
      <c r="BF2026" s="18" t="s">
        <v>5537</v>
      </c>
      <c r="BG2026" s="18" t="s">
        <v>5537</v>
      </c>
      <c r="BH2026" s="18" t="s">
        <v>5537</v>
      </c>
      <c r="BI2026" s="9" t="s">
        <v>5537</v>
      </c>
      <c r="BJ2026" s="14"/>
      <c r="BK2026" s="14" t="s">
        <v>5537</v>
      </c>
      <c r="BL2026" s="14" t="str">
        <f>_xlfn.XLOOKUP(B2026,'[4]cell downs 18042026 17h'!$B:$B,'[4]cell downs 18042026 17h'!$B:$B,"")</f>
        <v/>
      </c>
      <c r="BM2026" s="14" t="str">
        <f>_xlfn.XLOOKUP(B2026,'[5]Cells Huawei 19042026 15h'!$B:$B,'[5]Cells Huawei 19042026 15h'!$B:$B,"")</f>
        <v/>
      </c>
      <c r="BN2026" s="9" t="str">
        <f>_xlfn.XLOOKUP(B2026,'[6]cells down 19042026 9H40'!$B:$B,'[6]cells down 19042026 9H40'!$B:$B,"")</f>
        <v/>
      </c>
      <c r="BO2026" s="9" t="s">
        <v>2066</v>
      </c>
      <c r="BP2026" s="9" t="s">
        <v>5537</v>
      </c>
      <c r="BQ2026" s="115"/>
    </row>
    <row r="2027" spans="1:69" s="9" customFormat="1" x14ac:dyDescent="0.3">
      <c r="A2027" s="1" t="s">
        <v>4675</v>
      </c>
      <c r="B2027" s="8" t="s">
        <v>4676</v>
      </c>
      <c r="C2027" s="3" t="str">
        <f>_xlfn.XLOOKUP(B2027,'[1]daily break down'!$D:$D,'[1]daily break down'!$E:$E,"")</f>
        <v>Bafoussam</v>
      </c>
      <c r="D2027" s="1" t="s">
        <v>11</v>
      </c>
      <c r="E2027" s="1" t="s">
        <v>145</v>
      </c>
      <c r="F2027" s="3" t="s">
        <v>102</v>
      </c>
      <c r="G2027" s="1" t="s">
        <v>299</v>
      </c>
      <c r="H2027" s="32" t="str">
        <f>_xlfn.XLOOKUP(B2027,[2]CALCULATION!$B:$B,[2]CALCULATION!$H:$H,"")</f>
        <v>Huawei</v>
      </c>
      <c r="I2027" s="28">
        <v>0</v>
      </c>
      <c r="J2027" s="28">
        <v>0</v>
      </c>
      <c r="K2027" s="28">
        <v>0</v>
      </c>
      <c r="L2027" s="28">
        <v>0</v>
      </c>
      <c r="M2027" s="28">
        <v>0</v>
      </c>
      <c r="N2027" s="28">
        <v>0</v>
      </c>
      <c r="O2027" s="28">
        <v>0</v>
      </c>
      <c r="P2027" s="28">
        <v>0</v>
      </c>
      <c r="Q2027" s="28">
        <v>0</v>
      </c>
      <c r="R2027" s="28">
        <v>0</v>
      </c>
      <c r="S2027" s="94">
        <v>0</v>
      </c>
      <c r="T2027" s="94">
        <f>_xlfn.XLOOKUP(B2027,'[3]Nur des jours'!$B:$B,'[3]Nur des jours'!$U:$U,"")</f>
        <v>0</v>
      </c>
      <c r="U2027" s="94">
        <v>0</v>
      </c>
      <c r="V2027" s="94">
        <v>0</v>
      </c>
      <c r="W2027" s="94">
        <v>0</v>
      </c>
      <c r="X2027" s="94">
        <v>0</v>
      </c>
      <c r="Y2027" s="94">
        <v>0</v>
      </c>
      <c r="Z2027" s="94">
        <v>0</v>
      </c>
      <c r="AA2027" s="94">
        <v>0</v>
      </c>
      <c r="AB2027" s="94">
        <v>0</v>
      </c>
      <c r="AC2027" s="94">
        <f>_xlfn.XLOOKUP(B2027,'[3]Nur des jours'!$B:$B,'[3]Nur des jours'!$N:$N,"")</f>
        <v>0</v>
      </c>
      <c r="AD2027" s="94">
        <v>0</v>
      </c>
      <c r="AE2027" s="94">
        <v>0</v>
      </c>
      <c r="AF2027" s="94">
        <v>0</v>
      </c>
      <c r="AG2027" s="94">
        <v>0</v>
      </c>
      <c r="AH2027" s="94">
        <v>0</v>
      </c>
      <c r="AI2027" s="49" t="s">
        <v>5559</v>
      </c>
      <c r="AJ2027" s="49"/>
      <c r="AK2027" s="48" t="str" cm="1">
        <f t="array" ref="AK2027">IFERROR(_xlfn.IFS(
AM2027="MPR ISSUE","PDH",
AM2027="BSS Hardware Issue","BSS",
AM2027="Sites strategiques, MLL, Pylone, etc.","ENVTECH",
AM2027="AKTIVCO DEFAUT GE &amp; POWER Cabinet","AKTIVCO",
AM2027="AKTIVCO Coupure ENEO &amp; Baisse de tension","AKTIVCO GRID ONLY",
AM2027="Coupure ENEO &amp; Baisse de tension","IHS GRID ONLY",
AM2027="Defaut GE &amp; POWER Cabinet","IHS",
AM2027="Sharing","Partners",
AM2027="Sites strategiques &amp; DataCenter","SST &amp; DC",
AM2027="Exclu","Exclu",
AM2027="SAT","SAT",
AM2027="SPARE-ISSUE","SPARE-ISSUE",
AM2027="Fiber CAmtel","TRANS_FO_CAMTEL",
AM2027="Fiber AOF","Fiber AOF",
AM2027="Projet OCM (HUAWEI)","TRAVAUX-HUAWEI",
AM2027="Projet OCM (NOKIA)","TRAVAUX-NOKIA",
AM2027="ACCESS-ISSUE","ACCESS-ISSUE",
AM2027="Projet OCM (ZTE, NOKIA, autres projets)","TRAVAUX OCM",
AM2027="No root CAuse","No root cause",
AM2027="ODU HS","PDH",
AM2027="IP &amp; VLAN","PDH",
AM2027="Warehouse HUAWEI","SPARE-ISSUE",
AM2027="SPARE-HS","SPARE-ISSUE",
AM2027="Power Telco","BSS",AM2027="no impacts","no impacts"
),"")</f>
        <v>no impacts</v>
      </c>
      <c r="AL2027" s="48" t="str" cm="1">
        <f t="array" ref="AL2027">IFERROR(_xlfn.IFS(
AM2027="MPR ISSUE","TX ISSUE",
AM2027="BSS Hardware Issue","RAN ISSUE",
AM2027="Sites strategiques, MLL, Pylone, etc.","ENVTECH",
AM2027="AKTIVCO DEFAUT GE &amp; POWER Cabinet","POWER ISSUE",
AM2027="AKTIVCO Coupure ENEO &amp; Baisse de tension","POWER ISSUE",
AM2027="Coupure ENEO &amp; Baisse de tension","POWER ISSUE",
AM2027="Defaut GE &amp; POWER Cabinet","POWER ISSUE",
AM2027="Sharing","POWER ISSUE",
AM2027="Sites strategiques &amp; DataCenter","POWER ISSUE",
AM2027="Exclu","Exclu",
AM2027="SAT","TX ISSUE",
AM2027="SPARE-ISSUE","SPARE-ISSUE",
AM2027="Fiber CAmtel","TX ISSUE",
AM2027="Fiber AOF","TX ISSUE",
AM2027="Projet OCM (HUAWEI)","TRAVAUX-HUAWEI",
AM2027="Projet OCM (NOKIA)","TRAVAUX -NOKIA",
AM2027="ACCESS-ISSUE","ACCESS-ISSUE",
AM2027="Projet OCM (ZTE, NOKIA, autres projets)","TRAVAUX OCM",
AM2027="No root CAuse","No root cause",
AM2027="ODU HS","TX ISSUE",
AM2027="IP &amp; VLAN","TX ISSUE",
AM2027="Warehouse HUAWEI","SPARE-ISSUE",
AM2027="SPARE-HS","SPARE-ISSUE",
AM2027="Power Telco","RAN ISSUE",AM2027="no impacts","no impacts"
),"")</f>
        <v>no impacts</v>
      </c>
      <c r="AM2027" s="67" t="s">
        <v>5605</v>
      </c>
      <c r="AN2027" s="48" t="str" cm="1">
        <f t="array" ref="AN2027">IFERROR(_xlfn.IFS(
AM2027="MPR ISSUE","ACTIVE",
AM2027="BSS Hardware Issue","ACTIVE",
AM2027="Sites strategiques, MLL, Pylone, etc.","PASSIVE",
AM2027="AKTIVCO DEFAUT GE &amp; POWER Cabinet","PASSIVE",
AM2027="AKTIVCO Coupure ENEO &amp; Baisse de tension","PASSIVE",
AM2027="Coupure ENEO &amp; Baisse de tension","PASSIVE",
AM2027="Defaut GE &amp; POWER Cabinet","PASSIVE",
AM2027="Sharing","PASSIVE",
AM2027="Sites strategiques &amp; DataCenter","PASSIVE",
AM2027="Exclu","Exclu",
AM2027="SAT","ACTIVE",
AM2027="SPARE-ISSUE","SPARE-ISSUE",
AM2027="Fiber CAmtel","ACTIVE",
AM2027="Fiber AOF","ACTIVE",
AM2027="Projet OCM (HUAWEI)","PLANNED WORKS",
AM2027="Projet OCM (NOKIA)","PLANNED WORKS",
AM2027="ACCESS-ISSUE","ACCESS-ISSUE",
AM2027="Projet OCM (ZTE, NOKIA, autres projets)","PLANNED WORKS",
AM2027="No root CAuse","No root cause",
AM2027="ODU HS","ACTIVE",
AM2027="IP &amp; VLAN","ACTIVE",
AM2027="Warehouse HUAWEI","SPARE-ISSUE",
AM2027="SPARE-HS","SPARE-ISSUE",
AM2027="Power Telco","ACTIVE", AM2027="no impacts","no impacts"
),"")</f>
        <v>no impacts</v>
      </c>
      <c r="AO2027" s="93" t="s">
        <v>5537</v>
      </c>
      <c r="AP2027" s="101" t="str">
        <f t="shared" si="55"/>
        <v>OST_110</v>
      </c>
      <c r="AR2027" s="17" t="s">
        <v>5537</v>
      </c>
      <c r="AS2027" s="7" t="s">
        <v>5537</v>
      </c>
      <c r="AT2027" s="6"/>
      <c r="AU2027" s="7"/>
      <c r="AV2027" s="3" t="s">
        <v>5537</v>
      </c>
      <c r="AW2027" s="18" t="s">
        <v>5537</v>
      </c>
      <c r="AX2027" s="18" t="s">
        <v>5537</v>
      </c>
      <c r="AY2027" s="18" t="s">
        <v>5537</v>
      </c>
      <c r="AZ2027" s="18" t="s">
        <v>5537</v>
      </c>
      <c r="BA2027" s="18" t="s">
        <v>5537</v>
      </c>
      <c r="BB2027" s="18" t="s">
        <v>5537</v>
      </c>
      <c r="BC2027" s="18" t="s">
        <v>5537</v>
      </c>
      <c r="BD2027" s="18" t="s">
        <v>5537</v>
      </c>
      <c r="BE2027" s="18" t="s">
        <v>5537</v>
      </c>
      <c r="BF2027" s="18" t="s">
        <v>5537</v>
      </c>
      <c r="BG2027" s="18" t="s">
        <v>5537</v>
      </c>
      <c r="BH2027" s="18" t="s">
        <v>5537</v>
      </c>
      <c r="BI2027" s="9" t="s">
        <v>5537</v>
      </c>
      <c r="BJ2027" s="14"/>
      <c r="BK2027" s="14" t="s">
        <v>5537</v>
      </c>
      <c r="BL2027" s="14" t="str">
        <f>_xlfn.XLOOKUP(B2027,'[4]cell downs 18042026 17h'!$B:$B,'[4]cell downs 18042026 17h'!$B:$B,"")</f>
        <v/>
      </c>
      <c r="BM2027" s="14" t="str">
        <f>_xlfn.XLOOKUP(B2027,'[5]Cells Huawei 19042026 15h'!$B:$B,'[5]Cells Huawei 19042026 15h'!$B:$B,"")</f>
        <v/>
      </c>
      <c r="BN2027" s="9" t="str">
        <f>_xlfn.XLOOKUP(B2027,'[6]cells down 19042026 9H40'!$B:$B,'[6]cells down 19042026 9H40'!$B:$B,"")</f>
        <v/>
      </c>
      <c r="BO2027" s="9" t="s">
        <v>4676</v>
      </c>
      <c r="BP2027" s="9" t="s">
        <v>594</v>
      </c>
      <c r="BQ2027" s="115"/>
    </row>
    <row r="2028" spans="1:69" s="9" customFormat="1" ht="38.549999999999997" customHeight="1" x14ac:dyDescent="0.3">
      <c r="A2028" s="1" t="s">
        <v>5093</v>
      </c>
      <c r="B2028" s="8" t="s">
        <v>5094</v>
      </c>
      <c r="C2028" s="3" t="str">
        <f>_xlfn.XLOOKUP(B2028,'[1]daily break down'!$D:$D,'[1]daily break down'!$E:$E,"")</f>
        <v>CENTRE</v>
      </c>
      <c r="D2028" s="1" t="s">
        <v>11</v>
      </c>
      <c r="E2028" s="1" t="s">
        <v>594</v>
      </c>
      <c r="F2028" s="3" t="s">
        <v>37</v>
      </c>
      <c r="G2028" s="1" t="s">
        <v>5093</v>
      </c>
      <c r="H2028" s="34" t="str">
        <f>_xlfn.XLOOKUP(B2028,[2]CALCULATION!$B:$B,[2]CALCULATION!$H:$H,"")</f>
        <v>ZTE</v>
      </c>
      <c r="I2028" s="28">
        <v>0</v>
      </c>
      <c r="J2028" s="28">
        <v>0</v>
      </c>
      <c r="K2028" s="28">
        <v>0</v>
      </c>
      <c r="L2028" s="28">
        <v>0</v>
      </c>
      <c r="M2028" s="28">
        <v>0</v>
      </c>
      <c r="N2028" s="28">
        <v>0</v>
      </c>
      <c r="O2028" s="28">
        <v>0</v>
      </c>
      <c r="P2028" s="28">
        <v>0</v>
      </c>
      <c r="Q2028" s="28">
        <v>0</v>
      </c>
      <c r="R2028" s="28">
        <v>0</v>
      </c>
      <c r="S2028" s="94">
        <v>0</v>
      </c>
      <c r="T2028" s="94">
        <f>_xlfn.XLOOKUP(B2028,'[3]Nur des jours'!$B:$B,'[3]Nur des jours'!$U:$U,"")</f>
        <v>0</v>
      </c>
      <c r="U2028" s="94">
        <v>0</v>
      </c>
      <c r="V2028" s="94">
        <v>0</v>
      </c>
      <c r="W2028" s="94">
        <v>0</v>
      </c>
      <c r="X2028" s="94">
        <v>0</v>
      </c>
      <c r="Y2028" s="94">
        <v>0</v>
      </c>
      <c r="Z2028" s="94">
        <v>0</v>
      </c>
      <c r="AA2028" s="94">
        <v>0</v>
      </c>
      <c r="AB2028" s="94">
        <v>0</v>
      </c>
      <c r="AC2028" s="94">
        <f>_xlfn.XLOOKUP(B2028,'[3]Nur des jours'!$B:$B,'[3]Nur des jours'!$N:$N,"")</f>
        <v>0</v>
      </c>
      <c r="AD2028" s="94">
        <v>0</v>
      </c>
      <c r="AE2028" s="94">
        <v>0</v>
      </c>
      <c r="AF2028" s="94">
        <v>0</v>
      </c>
      <c r="AG2028" s="94">
        <v>0</v>
      </c>
      <c r="AH2028" s="94">
        <v>0</v>
      </c>
      <c r="AI2028" s="49" t="s">
        <v>5559</v>
      </c>
      <c r="AJ2028" s="49"/>
      <c r="AK2028" s="48" t="str" cm="1">
        <f t="array" ref="AK2028">IFERROR(_xlfn.IFS(
AM2028="MPR ISSUE","PDH",
AM2028="BSS Hardware Issue","BSS",
AM2028="Sites strategiques, MLL, Pylone, etc.","ENVTECH",
AM2028="AKTIVCO DEFAUT GE &amp; POWER Cabinet","AKTIVCO",
AM2028="AKTIVCO Coupure ENEO &amp; Baisse de tension","AKTIVCO GRID ONLY",
AM2028="Coupure ENEO &amp; Baisse de tension","IHS GRID ONLY",
AM2028="Defaut GE &amp; POWER Cabinet","IHS",
AM2028="Sharing","Partners",
AM2028="Sites strategiques &amp; DataCenter","SST &amp; DC",
AM2028="Exclu","Exclu",
AM2028="SAT","SAT",
AM2028="SPARE-ISSUE","SPARE-ISSUE",
AM2028="Fiber CAmtel","TRANS_FO_CAMTEL",
AM2028="Fiber AOF","Fiber AOF",
AM2028="Projet OCM (HUAWEI)","TRAVAUX-HUAWEI",
AM2028="Projet OCM (NOKIA)","TRAVAUX-NOKIA",
AM2028="ACCESS-ISSUE","ACCESS-ISSUE",
AM2028="Projet OCM (ZTE, NOKIA, autres projets)","TRAVAUX OCM",
AM2028="No root CAuse","No root cause",
AM2028="ODU HS","PDH",
AM2028="IP &amp; VLAN","PDH",
AM2028="Warehouse HUAWEI","SPARE-ISSUE",
AM2028="SPARE-HS","SPARE-ISSUE",
AM2028="Power Telco","BSS",AM2028="no impacts","no impacts"
),"")</f>
        <v>no impacts</v>
      </c>
      <c r="AL2028" s="48" t="str" cm="1">
        <f t="array" ref="AL2028">IFERROR(_xlfn.IFS(
AM2028="MPR ISSUE","TX ISSUE",
AM2028="BSS Hardware Issue","RAN ISSUE",
AM2028="Sites strategiques, MLL, Pylone, etc.","ENVTECH",
AM2028="AKTIVCO DEFAUT GE &amp; POWER Cabinet","POWER ISSUE",
AM2028="AKTIVCO Coupure ENEO &amp; Baisse de tension","POWER ISSUE",
AM2028="Coupure ENEO &amp; Baisse de tension","POWER ISSUE",
AM2028="Defaut GE &amp; POWER Cabinet","POWER ISSUE",
AM2028="Sharing","POWER ISSUE",
AM2028="Sites strategiques &amp; DataCenter","POWER ISSUE",
AM2028="Exclu","Exclu",
AM2028="SAT","TX ISSUE",
AM2028="SPARE-ISSUE","SPARE-ISSUE",
AM2028="Fiber CAmtel","TX ISSUE",
AM2028="Fiber AOF","TX ISSUE",
AM2028="Projet OCM (HUAWEI)","TRAVAUX-HUAWEI",
AM2028="Projet OCM (NOKIA)","TRAVAUX -NOKIA",
AM2028="ACCESS-ISSUE","ACCESS-ISSUE",
AM2028="Projet OCM (ZTE, NOKIA, autres projets)","TRAVAUX OCM",
AM2028="No root CAuse","No root cause",
AM2028="ODU HS","TX ISSUE",
AM2028="IP &amp; VLAN","TX ISSUE",
AM2028="Warehouse HUAWEI","SPARE-ISSUE",
AM2028="SPARE-HS","SPARE-ISSUE",
AM2028="Power Telco","RAN ISSUE",AM2028="no impacts","no impacts"
),"")</f>
        <v>no impacts</v>
      </c>
      <c r="AM2028" s="67" t="s">
        <v>5605</v>
      </c>
      <c r="AN2028" s="48" t="str" cm="1">
        <f t="array" ref="AN2028">IFERROR(_xlfn.IFS(
AM2028="MPR ISSUE","ACTIVE",
AM2028="BSS Hardware Issue","ACTIVE",
AM2028="Sites strategiques, MLL, Pylone, etc.","PASSIVE",
AM2028="AKTIVCO DEFAUT GE &amp; POWER Cabinet","PASSIVE",
AM2028="AKTIVCO Coupure ENEO &amp; Baisse de tension","PASSIVE",
AM2028="Coupure ENEO &amp; Baisse de tension","PASSIVE",
AM2028="Defaut GE &amp; POWER Cabinet","PASSIVE",
AM2028="Sharing","PASSIVE",
AM2028="Sites strategiques &amp; DataCenter","PASSIVE",
AM2028="Exclu","Exclu",
AM2028="SAT","ACTIVE",
AM2028="SPARE-ISSUE","SPARE-ISSUE",
AM2028="Fiber CAmtel","ACTIVE",
AM2028="Fiber AOF","ACTIVE",
AM2028="Projet OCM (HUAWEI)","PLANNED WORKS",
AM2028="Projet OCM (NOKIA)","PLANNED WORKS",
AM2028="ACCESS-ISSUE","ACCESS-ISSUE",
AM2028="Projet OCM (ZTE, NOKIA, autres projets)","PLANNED WORKS",
AM2028="No root CAuse","No root cause",
AM2028="ODU HS","ACTIVE",
AM2028="IP &amp; VLAN","ACTIVE",
AM2028="Warehouse HUAWEI","SPARE-ISSUE",
AM2028="SPARE-HS","SPARE-ISSUE",
AM2028="Power Telco","ACTIVE", AM2028="no impacts","no impacts"
),"")</f>
        <v>no impacts</v>
      </c>
      <c r="AO2028" s="93" t="s">
        <v>5537</v>
      </c>
      <c r="AP2028" s="101" t="str">
        <f t="shared" ref="AP2028:AP2059" si="56">B2028</f>
        <v>CTR_116</v>
      </c>
      <c r="AR2028" s="17" t="s">
        <v>5537</v>
      </c>
      <c r="AS2028" s="7" t="s">
        <v>5537</v>
      </c>
      <c r="AT2028" s="6"/>
      <c r="AU2028" s="7"/>
      <c r="AV2028" s="3" t="s">
        <v>5537</v>
      </c>
      <c r="AW2028" s="18" t="s">
        <v>5537</v>
      </c>
      <c r="AX2028" s="18" t="s">
        <v>5537</v>
      </c>
      <c r="AY2028" s="18" t="s">
        <v>5537</v>
      </c>
      <c r="AZ2028" s="18" t="s">
        <v>5537</v>
      </c>
      <c r="BA2028" s="18" t="s">
        <v>5537</v>
      </c>
      <c r="BB2028" s="18" t="s">
        <v>5537</v>
      </c>
      <c r="BC2028" s="18" t="s">
        <v>5537</v>
      </c>
      <c r="BD2028" s="18" t="s">
        <v>5537</v>
      </c>
      <c r="BE2028" s="18" t="s">
        <v>5537</v>
      </c>
      <c r="BF2028" s="18" t="s">
        <v>5537</v>
      </c>
      <c r="BG2028" s="18" t="s">
        <v>5537</v>
      </c>
      <c r="BH2028" s="18" t="s">
        <v>5537</v>
      </c>
      <c r="BI2028" s="9" t="s">
        <v>5537</v>
      </c>
      <c r="BJ2028" s="14"/>
      <c r="BK2028" s="14" t="s">
        <v>5537</v>
      </c>
      <c r="BL2028" s="14" t="str">
        <f>_xlfn.XLOOKUP(B2028,'[4]cell downs 18042026 17h'!$B:$B,'[4]cell downs 18042026 17h'!$B:$B,"")</f>
        <v/>
      </c>
      <c r="BM2028" s="14" t="str">
        <f>_xlfn.XLOOKUP(B2028,'[5]Cells Huawei 19042026 15h'!$B:$B,'[5]Cells Huawei 19042026 15h'!$B:$B,"")</f>
        <v/>
      </c>
      <c r="BN2028" s="9" t="str">
        <f>_xlfn.XLOOKUP(B2028,'[6]cells down 19042026 9H40'!$B:$B,'[6]cells down 19042026 9H40'!$B:$B,"")</f>
        <v/>
      </c>
      <c r="BO2028" s="9" t="s">
        <v>5094</v>
      </c>
      <c r="BP2028" s="9" t="s">
        <v>12</v>
      </c>
      <c r="BQ2028" s="115"/>
    </row>
    <row r="2029" spans="1:69" s="9" customFormat="1" x14ac:dyDescent="0.3">
      <c r="A2029" s="1" t="s">
        <v>1020</v>
      </c>
      <c r="B2029" s="8" t="s">
        <v>1021</v>
      </c>
      <c r="C2029" s="3" t="str">
        <f>_xlfn.XLOOKUP(B2029,'[1]daily break down'!$D:$D,'[1]daily break down'!$E:$E,"")</f>
        <v>Bafoussam</v>
      </c>
      <c r="D2029" s="1" t="s">
        <v>1022</v>
      </c>
      <c r="E2029" s="1"/>
      <c r="F2029" s="3" t="s">
        <v>102</v>
      </c>
      <c r="G2029" s="1" t="s">
        <v>299</v>
      </c>
      <c r="H2029" s="32" t="str">
        <f>_xlfn.XLOOKUP(B2029,[2]CALCULATION!$B:$B,[2]CALCULATION!$H:$H,"")</f>
        <v>Huawei</v>
      </c>
      <c r="I2029" s="28">
        <v>0</v>
      </c>
      <c r="J2029" s="28">
        <v>0</v>
      </c>
      <c r="K2029" s="28">
        <v>0</v>
      </c>
      <c r="L2029" s="28">
        <v>0</v>
      </c>
      <c r="M2029" s="28">
        <v>0</v>
      </c>
      <c r="N2029" s="28">
        <v>0</v>
      </c>
      <c r="O2029" s="28">
        <v>0</v>
      </c>
      <c r="P2029" s="28">
        <v>0</v>
      </c>
      <c r="Q2029" s="28">
        <v>0</v>
      </c>
      <c r="R2029" s="28">
        <v>0</v>
      </c>
      <c r="S2029" s="94">
        <v>0</v>
      </c>
      <c r="T2029" s="94">
        <f>_xlfn.XLOOKUP(B2029,'[3]Nur des jours'!$B:$B,'[3]Nur des jours'!$U:$U,"")</f>
        <v>0</v>
      </c>
      <c r="U2029" s="94">
        <v>0</v>
      </c>
      <c r="V2029" s="94">
        <v>0</v>
      </c>
      <c r="W2029" s="94">
        <v>0</v>
      </c>
      <c r="X2029" s="94">
        <v>0</v>
      </c>
      <c r="Y2029" s="94">
        <v>0</v>
      </c>
      <c r="Z2029" s="94">
        <v>0</v>
      </c>
      <c r="AA2029" s="94">
        <v>0</v>
      </c>
      <c r="AB2029" s="94">
        <v>0</v>
      </c>
      <c r="AC2029" s="94">
        <f>_xlfn.XLOOKUP(B2029,'[3]Nur des jours'!$B:$B,'[3]Nur des jours'!$N:$N,"")</f>
        <v>0</v>
      </c>
      <c r="AD2029" s="94">
        <v>0</v>
      </c>
      <c r="AE2029" s="94">
        <v>0</v>
      </c>
      <c r="AF2029" s="94">
        <v>0</v>
      </c>
      <c r="AG2029" s="94">
        <v>0</v>
      </c>
      <c r="AH2029" s="94">
        <v>0</v>
      </c>
      <c r="AI2029" s="49" t="s">
        <v>5559</v>
      </c>
      <c r="AJ2029" s="49"/>
      <c r="AK2029" s="48" t="str" cm="1">
        <f t="array" ref="AK2029">IFERROR(_xlfn.IFS(
AM2029="MPR ISSUE","PDH",
AM2029="BSS Hardware Issue","BSS",
AM2029="Sites strategiques, MLL, Pylone, etc.","ENVTECH",
AM2029="AKTIVCO DEFAUT GE &amp; POWER Cabinet","AKTIVCO",
AM2029="AKTIVCO Coupure ENEO &amp; Baisse de tension","AKTIVCO GRID ONLY",
AM2029="Coupure ENEO &amp; Baisse de tension","IHS GRID ONLY",
AM2029="Defaut GE &amp; POWER Cabinet","IHS",
AM2029="Sharing","Partners",
AM2029="Sites strategiques &amp; DataCenter","SST &amp; DC",
AM2029="Exclu","Exclu",
AM2029="SAT","SAT",
AM2029="SPARE-ISSUE","SPARE-ISSUE",
AM2029="Fiber CAmtel","TRANS_FO_CAMTEL",
AM2029="Fiber AOF","Fiber AOF",
AM2029="Projet OCM (HUAWEI)","TRAVAUX-HUAWEI",
AM2029="Projet OCM (NOKIA)","TRAVAUX-NOKIA",
AM2029="ACCESS-ISSUE","ACCESS-ISSUE",
AM2029="Projet OCM (ZTE, NOKIA, autres projets)","TRAVAUX OCM",
AM2029="No root CAuse","No root cause",
AM2029="ODU HS","PDH",
AM2029="IP &amp; VLAN","PDH",
AM2029="Warehouse HUAWEI","SPARE-ISSUE",
AM2029="SPARE-HS","SPARE-ISSUE",
AM2029="Power Telco","BSS",AM2029="no impacts","no impacts"
),"")</f>
        <v>no impacts</v>
      </c>
      <c r="AL2029" s="48" t="str" cm="1">
        <f t="array" ref="AL2029">IFERROR(_xlfn.IFS(
AM2029="MPR ISSUE","TX ISSUE",
AM2029="BSS Hardware Issue","RAN ISSUE",
AM2029="Sites strategiques, MLL, Pylone, etc.","ENVTECH",
AM2029="AKTIVCO DEFAUT GE &amp; POWER Cabinet","POWER ISSUE",
AM2029="AKTIVCO Coupure ENEO &amp; Baisse de tension","POWER ISSUE",
AM2029="Coupure ENEO &amp; Baisse de tension","POWER ISSUE",
AM2029="Defaut GE &amp; POWER Cabinet","POWER ISSUE",
AM2029="Sharing","POWER ISSUE",
AM2029="Sites strategiques &amp; DataCenter","POWER ISSUE",
AM2029="Exclu","Exclu",
AM2029="SAT","TX ISSUE",
AM2029="SPARE-ISSUE","SPARE-ISSUE",
AM2029="Fiber CAmtel","TX ISSUE",
AM2029="Fiber AOF","TX ISSUE",
AM2029="Projet OCM (HUAWEI)","TRAVAUX-HUAWEI",
AM2029="Projet OCM (NOKIA)","TRAVAUX -NOKIA",
AM2029="ACCESS-ISSUE","ACCESS-ISSUE",
AM2029="Projet OCM (ZTE, NOKIA, autres projets)","TRAVAUX OCM",
AM2029="No root CAuse","No root cause",
AM2029="ODU HS","TX ISSUE",
AM2029="IP &amp; VLAN","TX ISSUE",
AM2029="Warehouse HUAWEI","SPARE-ISSUE",
AM2029="SPARE-HS","SPARE-ISSUE",
AM2029="Power Telco","RAN ISSUE",AM2029="no impacts","no impacts"
),"")</f>
        <v>no impacts</v>
      </c>
      <c r="AM2029" s="67" t="s">
        <v>5605</v>
      </c>
      <c r="AN2029" s="48" t="str" cm="1">
        <f t="array" ref="AN2029">IFERROR(_xlfn.IFS(
AM2029="MPR ISSUE","ACTIVE",
AM2029="BSS Hardware Issue","ACTIVE",
AM2029="Sites strategiques, MLL, Pylone, etc.","PASSIVE",
AM2029="AKTIVCO DEFAUT GE &amp; POWER Cabinet","PASSIVE",
AM2029="AKTIVCO Coupure ENEO &amp; Baisse de tension","PASSIVE",
AM2029="Coupure ENEO &amp; Baisse de tension","PASSIVE",
AM2029="Defaut GE &amp; POWER Cabinet","PASSIVE",
AM2029="Sharing","PASSIVE",
AM2029="Sites strategiques &amp; DataCenter","PASSIVE",
AM2029="Exclu","Exclu",
AM2029="SAT","ACTIVE",
AM2029="SPARE-ISSUE","SPARE-ISSUE",
AM2029="Fiber CAmtel","ACTIVE",
AM2029="Fiber AOF","ACTIVE",
AM2029="Projet OCM (HUAWEI)","PLANNED WORKS",
AM2029="Projet OCM (NOKIA)","PLANNED WORKS",
AM2029="ACCESS-ISSUE","ACCESS-ISSUE",
AM2029="Projet OCM (ZTE, NOKIA, autres projets)","PLANNED WORKS",
AM2029="No root CAuse","No root cause",
AM2029="ODU HS","ACTIVE",
AM2029="IP &amp; VLAN","ACTIVE",
AM2029="Warehouse HUAWEI","SPARE-ISSUE",
AM2029="SPARE-HS","SPARE-ISSUE",
AM2029="Power Telco","ACTIVE", AM2029="no impacts","no impacts"
),"")</f>
        <v>no impacts</v>
      </c>
      <c r="AO2029" s="93" t="s">
        <v>5537</v>
      </c>
      <c r="AP2029" s="101" t="str">
        <f t="shared" si="56"/>
        <v>OST_001</v>
      </c>
      <c r="AR2029" s="17" t="s">
        <v>5537</v>
      </c>
      <c r="AS2029" s="7" t="s">
        <v>5537</v>
      </c>
      <c r="AT2029" s="6"/>
      <c r="AU2029" s="7"/>
      <c r="AV2029" s="3" t="s">
        <v>5537</v>
      </c>
      <c r="AW2029" s="18" t="s">
        <v>5537</v>
      </c>
      <c r="AX2029" s="18" t="s">
        <v>5537</v>
      </c>
      <c r="AY2029" s="18" t="s">
        <v>5537</v>
      </c>
      <c r="AZ2029" s="18" t="s">
        <v>5537</v>
      </c>
      <c r="BA2029" s="18" t="s">
        <v>5537</v>
      </c>
      <c r="BB2029" s="18" t="s">
        <v>5537</v>
      </c>
      <c r="BC2029" s="18" t="s">
        <v>5537</v>
      </c>
      <c r="BD2029" s="18" t="s">
        <v>5537</v>
      </c>
      <c r="BE2029" s="18" t="s">
        <v>5537</v>
      </c>
      <c r="BF2029" s="18" t="s">
        <v>5537</v>
      </c>
      <c r="BG2029" s="18" t="s">
        <v>5537</v>
      </c>
      <c r="BH2029" s="18" t="s">
        <v>5537</v>
      </c>
      <c r="BI2029" s="9" t="s">
        <v>5537</v>
      </c>
      <c r="BJ2029" s="14"/>
      <c r="BK2029" s="14" t="s">
        <v>5537</v>
      </c>
      <c r="BL2029" s="14" t="str">
        <f>_xlfn.XLOOKUP(B2029,'[4]cell downs 18042026 17h'!$B:$B,'[4]cell downs 18042026 17h'!$B:$B,"")</f>
        <v/>
      </c>
      <c r="BM2029" s="14" t="str">
        <f>_xlfn.XLOOKUP(B2029,'[5]Cells Huawei 19042026 15h'!$B:$B,'[5]Cells Huawei 19042026 15h'!$B:$B,"")</f>
        <v/>
      </c>
      <c r="BN2029" s="9" t="str">
        <f>_xlfn.XLOOKUP(B2029,'[6]cells down 19042026 9H40'!$B:$B,'[6]cells down 19042026 9H40'!$B:$B,"")</f>
        <v/>
      </c>
      <c r="BO2029" s="9" t="s">
        <v>5537</v>
      </c>
      <c r="BP2029" s="9" t="s">
        <v>5537</v>
      </c>
      <c r="BQ2029" s="115"/>
    </row>
    <row r="2030" spans="1:69" s="9" customFormat="1" x14ac:dyDescent="0.3">
      <c r="A2030" s="1" t="s">
        <v>4661</v>
      </c>
      <c r="B2030" s="8" t="s">
        <v>4662</v>
      </c>
      <c r="C2030" s="3" t="str">
        <f>_xlfn.XLOOKUP(B2030,'[1]daily break down'!$D:$D,'[1]daily break down'!$E:$E,"")</f>
        <v>CENTRE</v>
      </c>
      <c r="D2030" s="1" t="s">
        <v>21</v>
      </c>
      <c r="E2030" s="1" t="s">
        <v>987</v>
      </c>
      <c r="F2030" s="3" t="s">
        <v>37</v>
      </c>
      <c r="G2030" s="1" t="s">
        <v>1577</v>
      </c>
      <c r="H2030" s="33" t="str">
        <f>_xlfn.XLOOKUP(B2030,[2]CALCULATION!$B:$B,[2]CALCULATION!$H:$H,"")</f>
        <v>NOKIA</v>
      </c>
      <c r="I2030" s="28">
        <v>0</v>
      </c>
      <c r="J2030" s="28">
        <v>0</v>
      </c>
      <c r="K2030" s="28">
        <v>0</v>
      </c>
      <c r="L2030" s="28">
        <v>0</v>
      </c>
      <c r="M2030" s="28">
        <v>0</v>
      </c>
      <c r="N2030" s="28">
        <v>0</v>
      </c>
      <c r="O2030" s="28">
        <v>0</v>
      </c>
      <c r="P2030" s="28">
        <v>0</v>
      </c>
      <c r="Q2030" s="28">
        <v>0</v>
      </c>
      <c r="R2030" s="28">
        <v>0</v>
      </c>
      <c r="S2030" s="94">
        <v>0</v>
      </c>
      <c r="T2030" s="94">
        <f>_xlfn.XLOOKUP(B2030,'[3]Nur des jours'!$B:$B,'[3]Nur des jours'!$U:$U,"")</f>
        <v>0</v>
      </c>
      <c r="U2030" s="94">
        <v>0</v>
      </c>
      <c r="V2030" s="94">
        <v>0</v>
      </c>
      <c r="W2030" s="94">
        <v>0</v>
      </c>
      <c r="X2030" s="94">
        <v>0</v>
      </c>
      <c r="Y2030" s="94">
        <v>0</v>
      </c>
      <c r="Z2030" s="94">
        <v>0</v>
      </c>
      <c r="AA2030" s="94">
        <v>0</v>
      </c>
      <c r="AB2030" s="94">
        <v>0</v>
      </c>
      <c r="AC2030" s="94">
        <f>_xlfn.XLOOKUP(B2030,'[3]Nur des jours'!$B:$B,'[3]Nur des jours'!$N:$N,"")</f>
        <v>0</v>
      </c>
      <c r="AD2030" s="94">
        <v>0</v>
      </c>
      <c r="AE2030" s="94">
        <v>0</v>
      </c>
      <c r="AF2030" s="94">
        <v>0</v>
      </c>
      <c r="AG2030" s="94">
        <v>0</v>
      </c>
      <c r="AH2030" s="94">
        <v>0</v>
      </c>
      <c r="AI2030" s="49" t="s">
        <v>5559</v>
      </c>
      <c r="AJ2030" s="49"/>
      <c r="AK2030" s="48" t="str" cm="1">
        <f t="array" ref="AK2030">IFERROR(_xlfn.IFS(
AM2030="MPR ISSUE","PDH",
AM2030="BSS Hardware Issue","BSS",
AM2030="Sites strategiques, MLL, Pylone, etc.","ENVTECH",
AM2030="AKTIVCO DEFAUT GE &amp; POWER Cabinet","AKTIVCO",
AM2030="AKTIVCO Coupure ENEO &amp; Baisse de tension","AKTIVCO GRID ONLY",
AM2030="Coupure ENEO &amp; Baisse de tension","IHS GRID ONLY",
AM2030="Defaut GE &amp; POWER Cabinet","IHS",
AM2030="Sharing","Partners",
AM2030="Sites strategiques &amp; DataCenter","SST &amp; DC",
AM2030="Exclu","Exclu",
AM2030="SAT","SAT",
AM2030="SPARE-ISSUE","SPARE-ISSUE",
AM2030="Fiber CAmtel","TRANS_FO_CAMTEL",
AM2030="Fiber AOF","Fiber AOF",
AM2030="Projet OCM (HUAWEI)","TRAVAUX-HUAWEI",
AM2030="Projet OCM (NOKIA)","TRAVAUX-NOKIA",
AM2030="ACCESS-ISSUE","ACCESS-ISSUE",
AM2030="Projet OCM (ZTE, NOKIA, autres projets)","TRAVAUX OCM",
AM2030="No root CAuse","No root cause",
AM2030="ODU HS","PDH",
AM2030="IP &amp; VLAN","PDH",
AM2030="Warehouse HUAWEI","SPARE-ISSUE",
AM2030="SPARE-HS","SPARE-ISSUE",
AM2030="Power Telco","BSS",AM2030="no impacts","no impacts"
),"")</f>
        <v>no impacts</v>
      </c>
      <c r="AL2030" s="48" t="str" cm="1">
        <f t="array" ref="AL2030">IFERROR(_xlfn.IFS(
AM2030="MPR ISSUE","TX ISSUE",
AM2030="BSS Hardware Issue","RAN ISSUE",
AM2030="Sites strategiques, MLL, Pylone, etc.","ENVTECH",
AM2030="AKTIVCO DEFAUT GE &amp; POWER Cabinet","POWER ISSUE",
AM2030="AKTIVCO Coupure ENEO &amp; Baisse de tension","POWER ISSUE",
AM2030="Coupure ENEO &amp; Baisse de tension","POWER ISSUE",
AM2030="Defaut GE &amp; POWER Cabinet","POWER ISSUE",
AM2030="Sharing","POWER ISSUE",
AM2030="Sites strategiques &amp; DataCenter","POWER ISSUE",
AM2030="Exclu","Exclu",
AM2030="SAT","TX ISSUE",
AM2030="SPARE-ISSUE","SPARE-ISSUE",
AM2030="Fiber CAmtel","TX ISSUE",
AM2030="Fiber AOF","TX ISSUE",
AM2030="Projet OCM (HUAWEI)","TRAVAUX-HUAWEI",
AM2030="Projet OCM (NOKIA)","TRAVAUX -NOKIA",
AM2030="ACCESS-ISSUE","ACCESS-ISSUE",
AM2030="Projet OCM (ZTE, NOKIA, autres projets)","TRAVAUX OCM",
AM2030="No root CAuse","No root cause",
AM2030="ODU HS","TX ISSUE",
AM2030="IP &amp; VLAN","TX ISSUE",
AM2030="Warehouse HUAWEI","SPARE-ISSUE",
AM2030="SPARE-HS","SPARE-ISSUE",
AM2030="Power Telco","RAN ISSUE",AM2030="no impacts","no impacts"
),"")</f>
        <v>no impacts</v>
      </c>
      <c r="AM2030" s="67" t="s">
        <v>5605</v>
      </c>
      <c r="AN2030" s="48" t="str" cm="1">
        <f t="array" ref="AN2030">IFERROR(_xlfn.IFS(
AM2030="MPR ISSUE","ACTIVE",
AM2030="BSS Hardware Issue","ACTIVE",
AM2030="Sites strategiques, MLL, Pylone, etc.","PASSIVE",
AM2030="AKTIVCO DEFAUT GE &amp; POWER Cabinet","PASSIVE",
AM2030="AKTIVCO Coupure ENEO &amp; Baisse de tension","PASSIVE",
AM2030="Coupure ENEO &amp; Baisse de tension","PASSIVE",
AM2030="Defaut GE &amp; POWER Cabinet","PASSIVE",
AM2030="Sharing","PASSIVE",
AM2030="Sites strategiques &amp; DataCenter","PASSIVE",
AM2030="Exclu","Exclu",
AM2030="SAT","ACTIVE",
AM2030="SPARE-ISSUE","SPARE-ISSUE",
AM2030="Fiber CAmtel","ACTIVE",
AM2030="Fiber AOF","ACTIVE",
AM2030="Projet OCM (HUAWEI)","PLANNED WORKS",
AM2030="Projet OCM (NOKIA)","PLANNED WORKS",
AM2030="ACCESS-ISSUE","ACCESS-ISSUE",
AM2030="Projet OCM (ZTE, NOKIA, autres projets)","PLANNED WORKS",
AM2030="No root CAuse","No root cause",
AM2030="ODU HS","ACTIVE",
AM2030="IP &amp; VLAN","ACTIVE",
AM2030="Warehouse HUAWEI","SPARE-ISSUE",
AM2030="SPARE-HS","SPARE-ISSUE",
AM2030="Power Telco","ACTIVE", AM2030="no impacts","no impacts"
),"")</f>
        <v>no impacts</v>
      </c>
      <c r="AO2030" s="93" t="s">
        <v>5537</v>
      </c>
      <c r="AP2030" s="101" t="str">
        <f t="shared" si="56"/>
        <v>CTR_453</v>
      </c>
      <c r="AR2030" s="17" t="s">
        <v>5537</v>
      </c>
      <c r="AS2030" s="7" t="s">
        <v>5537</v>
      </c>
      <c r="AT2030" s="6"/>
      <c r="AU2030" s="7"/>
      <c r="AV2030" s="3" t="s">
        <v>5537</v>
      </c>
      <c r="AW2030" s="18" t="s">
        <v>5537</v>
      </c>
      <c r="AX2030" s="18" t="s">
        <v>5537</v>
      </c>
      <c r="AY2030" s="18" t="s">
        <v>5537</v>
      </c>
      <c r="AZ2030" s="18" t="s">
        <v>5537</v>
      </c>
      <c r="BA2030" s="18" t="s">
        <v>5537</v>
      </c>
      <c r="BB2030" s="18" t="s">
        <v>5537</v>
      </c>
      <c r="BC2030" s="18" t="s">
        <v>5537</v>
      </c>
      <c r="BD2030" s="18" t="s">
        <v>5537</v>
      </c>
      <c r="BE2030" s="18" t="s">
        <v>5537</v>
      </c>
      <c r="BF2030" s="18" t="s">
        <v>5537</v>
      </c>
      <c r="BG2030" s="18" t="s">
        <v>5537</v>
      </c>
      <c r="BH2030" s="18" t="s">
        <v>5537</v>
      </c>
      <c r="BI2030" s="9" t="s">
        <v>5537</v>
      </c>
      <c r="BJ2030" s="14"/>
      <c r="BK2030" s="14" t="s">
        <v>5537</v>
      </c>
      <c r="BL2030" s="14" t="str">
        <f>_xlfn.XLOOKUP(B2030,'[4]cell downs 18042026 17h'!$B:$B,'[4]cell downs 18042026 17h'!$B:$B,"")</f>
        <v/>
      </c>
      <c r="BM2030" s="14" t="str">
        <f>_xlfn.XLOOKUP(B2030,'[5]Cells Huawei 19042026 15h'!$B:$B,'[5]Cells Huawei 19042026 15h'!$B:$B,"")</f>
        <v/>
      </c>
      <c r="BN2030" s="9" t="str">
        <f>_xlfn.XLOOKUP(B2030,'[6]cells down 19042026 9H40'!$B:$B,'[6]cells down 19042026 9H40'!$B:$B,"")</f>
        <v/>
      </c>
      <c r="BO2030" s="9" t="s">
        <v>5537</v>
      </c>
      <c r="BP2030" s="9" t="s">
        <v>5537</v>
      </c>
      <c r="BQ2030" s="115"/>
    </row>
    <row r="2031" spans="1:69" s="9" customFormat="1" x14ac:dyDescent="0.3">
      <c r="A2031" s="1" t="s">
        <v>3508</v>
      </c>
      <c r="B2031" s="8" t="s">
        <v>3509</v>
      </c>
      <c r="C2031" s="3" t="str">
        <f>_xlfn.XLOOKUP(B2031,'[1]daily break down'!$D:$D,'[1]daily break down'!$E:$E,"")</f>
        <v>LITTORAL</v>
      </c>
      <c r="D2031" s="1" t="s">
        <v>11</v>
      </c>
      <c r="E2031" s="1" t="s">
        <v>12</v>
      </c>
      <c r="F2031" s="3" t="s">
        <v>31</v>
      </c>
      <c r="G2031" s="1" t="s">
        <v>3510</v>
      </c>
      <c r="H2031" s="34" t="str">
        <f>_xlfn.XLOOKUP(B2031,[2]CALCULATION!$B:$B,[2]CALCULATION!$H:$H,"")</f>
        <v>ZTE</v>
      </c>
      <c r="I2031" s="28">
        <v>0</v>
      </c>
      <c r="J2031" s="28">
        <v>0</v>
      </c>
      <c r="K2031" s="28">
        <v>0</v>
      </c>
      <c r="L2031" s="28">
        <v>0</v>
      </c>
      <c r="M2031" s="28">
        <v>0</v>
      </c>
      <c r="N2031" s="28">
        <v>0</v>
      </c>
      <c r="O2031" s="28">
        <v>0</v>
      </c>
      <c r="P2031" s="28">
        <v>0</v>
      </c>
      <c r="Q2031" s="28">
        <v>0</v>
      </c>
      <c r="R2031" s="28">
        <v>0</v>
      </c>
      <c r="S2031" s="94">
        <v>0</v>
      </c>
      <c r="T2031" s="94">
        <f>_xlfn.XLOOKUP(B2031,'[3]Nur des jours'!$B:$B,'[3]Nur des jours'!$U:$U,"")</f>
        <v>0</v>
      </c>
      <c r="U2031" s="94">
        <v>0</v>
      </c>
      <c r="V2031" s="94">
        <v>0</v>
      </c>
      <c r="W2031" s="94">
        <v>0</v>
      </c>
      <c r="X2031" s="94">
        <v>0</v>
      </c>
      <c r="Y2031" s="94">
        <v>0</v>
      </c>
      <c r="Z2031" s="94">
        <v>0</v>
      </c>
      <c r="AA2031" s="94">
        <v>0</v>
      </c>
      <c r="AB2031" s="94">
        <v>0</v>
      </c>
      <c r="AC2031" s="94">
        <f>_xlfn.XLOOKUP(B2031,'[3]Nur des jours'!$B:$B,'[3]Nur des jours'!$N:$N,"")</f>
        <v>0</v>
      </c>
      <c r="AD2031" s="94">
        <v>0</v>
      </c>
      <c r="AE2031" s="94">
        <v>0</v>
      </c>
      <c r="AF2031" s="94">
        <v>0</v>
      </c>
      <c r="AG2031" s="94">
        <v>0</v>
      </c>
      <c r="AH2031" s="94">
        <v>0</v>
      </c>
      <c r="AI2031" s="49" t="s">
        <v>5559</v>
      </c>
      <c r="AJ2031" s="49"/>
      <c r="AK2031" s="48" t="str" cm="1">
        <f t="array" ref="AK2031">IFERROR(_xlfn.IFS(
AM2031="MPR ISSUE","PDH",
AM2031="BSS Hardware Issue","BSS",
AM2031="Sites strategiques, MLL, Pylone, etc.","ENVTECH",
AM2031="AKTIVCO DEFAUT GE &amp; POWER Cabinet","AKTIVCO",
AM2031="AKTIVCO Coupure ENEO &amp; Baisse de tension","AKTIVCO GRID ONLY",
AM2031="Coupure ENEO &amp; Baisse de tension","IHS GRID ONLY",
AM2031="Defaut GE &amp; POWER Cabinet","IHS",
AM2031="Sharing","Partners",
AM2031="Sites strategiques &amp; DataCenter","SST &amp; DC",
AM2031="Exclu","Exclu",
AM2031="SAT","SAT",
AM2031="SPARE-ISSUE","SPARE-ISSUE",
AM2031="Fiber CAmtel","TRANS_FO_CAMTEL",
AM2031="Fiber AOF","Fiber AOF",
AM2031="Projet OCM (HUAWEI)","TRAVAUX-HUAWEI",
AM2031="Projet OCM (NOKIA)","TRAVAUX-NOKIA",
AM2031="ACCESS-ISSUE","ACCESS-ISSUE",
AM2031="Projet OCM (ZTE, NOKIA, autres projets)","TRAVAUX OCM",
AM2031="No root CAuse","No root cause",
AM2031="ODU HS","PDH",
AM2031="IP &amp; VLAN","PDH",
AM2031="Warehouse HUAWEI","SPARE-ISSUE",
AM2031="SPARE-HS","SPARE-ISSUE",
AM2031="Power Telco","BSS",AM2031="no impacts","no impacts"
),"")</f>
        <v>no impacts</v>
      </c>
      <c r="AL2031" s="48" t="str" cm="1">
        <f t="array" ref="AL2031">IFERROR(_xlfn.IFS(
AM2031="MPR ISSUE","TX ISSUE",
AM2031="BSS Hardware Issue","RAN ISSUE",
AM2031="Sites strategiques, MLL, Pylone, etc.","ENVTECH",
AM2031="AKTIVCO DEFAUT GE &amp; POWER Cabinet","POWER ISSUE",
AM2031="AKTIVCO Coupure ENEO &amp; Baisse de tension","POWER ISSUE",
AM2031="Coupure ENEO &amp; Baisse de tension","POWER ISSUE",
AM2031="Defaut GE &amp; POWER Cabinet","POWER ISSUE",
AM2031="Sharing","POWER ISSUE",
AM2031="Sites strategiques &amp; DataCenter","POWER ISSUE",
AM2031="Exclu","Exclu",
AM2031="SAT","TX ISSUE",
AM2031="SPARE-ISSUE","SPARE-ISSUE",
AM2031="Fiber CAmtel","TX ISSUE",
AM2031="Fiber AOF","TX ISSUE",
AM2031="Projet OCM (HUAWEI)","TRAVAUX-HUAWEI",
AM2031="Projet OCM (NOKIA)","TRAVAUX -NOKIA",
AM2031="ACCESS-ISSUE","ACCESS-ISSUE",
AM2031="Projet OCM (ZTE, NOKIA, autres projets)","TRAVAUX OCM",
AM2031="No root CAuse","No root cause",
AM2031="ODU HS","TX ISSUE",
AM2031="IP &amp; VLAN","TX ISSUE",
AM2031="Warehouse HUAWEI","SPARE-ISSUE",
AM2031="SPARE-HS","SPARE-ISSUE",
AM2031="Power Telco","RAN ISSUE",AM2031="no impacts","no impacts"
),"")</f>
        <v>no impacts</v>
      </c>
      <c r="AM2031" s="67" t="s">
        <v>5605</v>
      </c>
      <c r="AN2031" s="48" t="str" cm="1">
        <f t="array" ref="AN2031">IFERROR(_xlfn.IFS(
AM2031="MPR ISSUE","ACTIVE",
AM2031="BSS Hardware Issue","ACTIVE",
AM2031="Sites strategiques, MLL, Pylone, etc.","PASSIVE",
AM2031="AKTIVCO DEFAUT GE &amp; POWER Cabinet","PASSIVE",
AM2031="AKTIVCO Coupure ENEO &amp; Baisse de tension","PASSIVE",
AM2031="Coupure ENEO &amp; Baisse de tension","PASSIVE",
AM2031="Defaut GE &amp; POWER Cabinet","PASSIVE",
AM2031="Sharing","PASSIVE",
AM2031="Sites strategiques &amp; DataCenter","PASSIVE",
AM2031="Exclu","Exclu",
AM2031="SAT","ACTIVE",
AM2031="SPARE-ISSUE","SPARE-ISSUE",
AM2031="Fiber CAmtel","ACTIVE",
AM2031="Fiber AOF","ACTIVE",
AM2031="Projet OCM (HUAWEI)","PLANNED WORKS",
AM2031="Projet OCM (NOKIA)","PLANNED WORKS",
AM2031="ACCESS-ISSUE","ACCESS-ISSUE",
AM2031="Projet OCM (ZTE, NOKIA, autres projets)","PLANNED WORKS",
AM2031="No root CAuse","No root cause",
AM2031="ODU HS","ACTIVE",
AM2031="IP &amp; VLAN","ACTIVE",
AM2031="Warehouse HUAWEI","SPARE-ISSUE",
AM2031="SPARE-HS","SPARE-ISSUE",
AM2031="Power Telco","ACTIVE", AM2031="no impacts","no impacts"
),"")</f>
        <v>no impacts</v>
      </c>
      <c r="AO2031" s="93" t="s">
        <v>5537</v>
      </c>
      <c r="AP2031" s="101" t="str">
        <f t="shared" si="56"/>
        <v>LIT_040</v>
      </c>
      <c r="AR2031" s="17" t="s">
        <v>5537</v>
      </c>
      <c r="AS2031" s="7" t="s">
        <v>5537</v>
      </c>
      <c r="AT2031" s="6"/>
      <c r="AU2031" s="7"/>
      <c r="AV2031" s="3" t="s">
        <v>5537</v>
      </c>
      <c r="AW2031" s="18" t="s">
        <v>5537</v>
      </c>
      <c r="AX2031" s="18" t="s">
        <v>5537</v>
      </c>
      <c r="AY2031" s="18" t="s">
        <v>5537</v>
      </c>
      <c r="AZ2031" s="18" t="s">
        <v>5537</v>
      </c>
      <c r="BA2031" s="18" t="s">
        <v>5537</v>
      </c>
      <c r="BB2031" s="18" t="s">
        <v>5537</v>
      </c>
      <c r="BC2031" s="18" t="s">
        <v>5537</v>
      </c>
      <c r="BD2031" s="18" t="s">
        <v>5537</v>
      </c>
      <c r="BE2031" s="18" t="s">
        <v>5537</v>
      </c>
      <c r="BF2031" s="18" t="s">
        <v>5537</v>
      </c>
      <c r="BG2031" s="18" t="s">
        <v>5537</v>
      </c>
      <c r="BH2031" s="18" t="s">
        <v>5537</v>
      </c>
      <c r="BI2031" s="9" t="s">
        <v>5537</v>
      </c>
      <c r="BJ2031" s="14"/>
      <c r="BK2031" s="14" t="s">
        <v>5537</v>
      </c>
      <c r="BL2031" s="14" t="str">
        <f>_xlfn.XLOOKUP(B2031,'[4]cell downs 18042026 17h'!$B:$B,'[4]cell downs 18042026 17h'!$B:$B,"")</f>
        <v/>
      </c>
      <c r="BM2031" s="14" t="str">
        <f>_xlfn.XLOOKUP(B2031,'[5]Cells Huawei 19042026 15h'!$B:$B,'[5]Cells Huawei 19042026 15h'!$B:$B,"")</f>
        <v/>
      </c>
      <c r="BN2031" s="9" t="str">
        <f>_xlfn.XLOOKUP(B2031,'[6]cells down 19042026 9H40'!$B:$B,'[6]cells down 19042026 9H40'!$B:$B,"")</f>
        <v/>
      </c>
      <c r="BO2031" s="9" t="s">
        <v>5537</v>
      </c>
      <c r="BP2031" s="9" t="s">
        <v>12</v>
      </c>
      <c r="BQ2031" s="115"/>
    </row>
    <row r="2032" spans="1:69" s="9" customFormat="1" x14ac:dyDescent="0.3">
      <c r="A2032" s="1" t="s">
        <v>4566</v>
      </c>
      <c r="B2032" s="8" t="s">
        <v>4567</v>
      </c>
      <c r="C2032" s="3" t="str">
        <f>_xlfn.XLOOKUP(B2032,'[1]daily break down'!$D:$D,'[1]daily break down'!$E:$E,"")</f>
        <v>CENTRE</v>
      </c>
      <c r="D2032" s="1" t="s">
        <v>11</v>
      </c>
      <c r="E2032" s="1" t="s">
        <v>96</v>
      </c>
      <c r="F2032" s="3" t="s">
        <v>37</v>
      </c>
      <c r="G2032" s="1" t="s">
        <v>4568</v>
      </c>
      <c r="H2032" s="34" t="str">
        <f>_xlfn.XLOOKUP(B2032,[2]CALCULATION!$B:$B,[2]CALCULATION!$H:$H,"")</f>
        <v>ZTE</v>
      </c>
      <c r="I2032" s="28">
        <v>0</v>
      </c>
      <c r="J2032" s="28">
        <v>0</v>
      </c>
      <c r="K2032" s="28">
        <v>0</v>
      </c>
      <c r="L2032" s="28">
        <v>0</v>
      </c>
      <c r="M2032" s="28">
        <v>0</v>
      </c>
      <c r="N2032" s="28">
        <v>0</v>
      </c>
      <c r="O2032" s="28">
        <v>0</v>
      </c>
      <c r="P2032" s="28">
        <v>0</v>
      </c>
      <c r="Q2032" s="28">
        <v>0</v>
      </c>
      <c r="R2032" s="28">
        <v>0</v>
      </c>
      <c r="S2032" s="94">
        <v>0</v>
      </c>
      <c r="T2032" s="94">
        <f>_xlfn.XLOOKUP(B2032,'[3]Nur des jours'!$B:$B,'[3]Nur des jours'!$U:$U,"")</f>
        <v>0</v>
      </c>
      <c r="U2032" s="94">
        <v>0</v>
      </c>
      <c r="V2032" s="94">
        <v>0</v>
      </c>
      <c r="W2032" s="94">
        <v>0</v>
      </c>
      <c r="X2032" s="94">
        <v>0</v>
      </c>
      <c r="Y2032" s="94">
        <v>0</v>
      </c>
      <c r="Z2032" s="94">
        <v>0</v>
      </c>
      <c r="AA2032" s="94">
        <v>0</v>
      </c>
      <c r="AB2032" s="94">
        <v>0</v>
      </c>
      <c r="AC2032" s="94">
        <f>_xlfn.XLOOKUP(B2032,'[3]Nur des jours'!$B:$B,'[3]Nur des jours'!$N:$N,"")</f>
        <v>0</v>
      </c>
      <c r="AD2032" s="94">
        <v>0</v>
      </c>
      <c r="AE2032" s="94">
        <v>0</v>
      </c>
      <c r="AF2032" s="94">
        <v>0</v>
      </c>
      <c r="AG2032" s="94">
        <v>0</v>
      </c>
      <c r="AH2032" s="94">
        <v>0</v>
      </c>
      <c r="AI2032" s="49" t="s">
        <v>5559</v>
      </c>
      <c r="AJ2032" s="49"/>
      <c r="AK2032" s="48" t="str" cm="1">
        <f t="array" ref="AK2032">IFERROR(_xlfn.IFS(
AM2032="MPR ISSUE","PDH",
AM2032="BSS Hardware Issue","BSS",
AM2032="Sites strategiques, MLL, Pylone, etc.","ENVTECH",
AM2032="AKTIVCO DEFAUT GE &amp; POWER Cabinet","AKTIVCO",
AM2032="AKTIVCO Coupure ENEO &amp; Baisse de tension","AKTIVCO GRID ONLY",
AM2032="Coupure ENEO &amp; Baisse de tension","IHS GRID ONLY",
AM2032="Defaut GE &amp; POWER Cabinet","IHS",
AM2032="Sharing","Partners",
AM2032="Sites strategiques &amp; DataCenter","SST &amp; DC",
AM2032="Exclu","Exclu",
AM2032="SAT","SAT",
AM2032="SPARE-ISSUE","SPARE-ISSUE",
AM2032="Fiber CAmtel","TRANS_FO_CAMTEL",
AM2032="Fiber AOF","Fiber AOF",
AM2032="Projet OCM (HUAWEI)","TRAVAUX-HUAWEI",
AM2032="Projet OCM (NOKIA)","TRAVAUX-NOKIA",
AM2032="ACCESS-ISSUE","ACCESS-ISSUE",
AM2032="Projet OCM (ZTE, NOKIA, autres projets)","TRAVAUX OCM",
AM2032="No root CAuse","No root cause",
AM2032="ODU HS","PDH",
AM2032="IP &amp; VLAN","PDH",
AM2032="Warehouse HUAWEI","SPARE-ISSUE",
AM2032="SPARE-HS","SPARE-ISSUE",
AM2032="Power Telco","BSS",AM2032="no impacts","no impacts"
),"")</f>
        <v>no impacts</v>
      </c>
      <c r="AL2032" s="48" t="str" cm="1">
        <f t="array" ref="AL2032">IFERROR(_xlfn.IFS(
AM2032="MPR ISSUE","TX ISSUE",
AM2032="BSS Hardware Issue","RAN ISSUE",
AM2032="Sites strategiques, MLL, Pylone, etc.","ENVTECH",
AM2032="AKTIVCO DEFAUT GE &amp; POWER Cabinet","POWER ISSUE",
AM2032="AKTIVCO Coupure ENEO &amp; Baisse de tension","POWER ISSUE",
AM2032="Coupure ENEO &amp; Baisse de tension","POWER ISSUE",
AM2032="Defaut GE &amp; POWER Cabinet","POWER ISSUE",
AM2032="Sharing","POWER ISSUE",
AM2032="Sites strategiques &amp; DataCenter","POWER ISSUE",
AM2032="Exclu","Exclu",
AM2032="SAT","TX ISSUE",
AM2032="SPARE-ISSUE","SPARE-ISSUE",
AM2032="Fiber CAmtel","TX ISSUE",
AM2032="Fiber AOF","TX ISSUE",
AM2032="Projet OCM (HUAWEI)","TRAVAUX-HUAWEI",
AM2032="Projet OCM (NOKIA)","TRAVAUX -NOKIA",
AM2032="ACCESS-ISSUE","ACCESS-ISSUE",
AM2032="Projet OCM (ZTE, NOKIA, autres projets)","TRAVAUX OCM",
AM2032="No root CAuse","No root cause",
AM2032="ODU HS","TX ISSUE",
AM2032="IP &amp; VLAN","TX ISSUE",
AM2032="Warehouse HUAWEI","SPARE-ISSUE",
AM2032="SPARE-HS","SPARE-ISSUE",
AM2032="Power Telco","RAN ISSUE",AM2032="no impacts","no impacts"
),"")</f>
        <v>no impacts</v>
      </c>
      <c r="AM2032" s="67" t="s">
        <v>5605</v>
      </c>
      <c r="AN2032" s="48" t="str" cm="1">
        <f t="array" ref="AN2032">IFERROR(_xlfn.IFS(
AM2032="MPR ISSUE","ACTIVE",
AM2032="BSS Hardware Issue","ACTIVE",
AM2032="Sites strategiques, MLL, Pylone, etc.","PASSIVE",
AM2032="AKTIVCO DEFAUT GE &amp; POWER Cabinet","PASSIVE",
AM2032="AKTIVCO Coupure ENEO &amp; Baisse de tension","PASSIVE",
AM2032="Coupure ENEO &amp; Baisse de tension","PASSIVE",
AM2032="Defaut GE &amp; POWER Cabinet","PASSIVE",
AM2032="Sharing","PASSIVE",
AM2032="Sites strategiques &amp; DataCenter","PASSIVE",
AM2032="Exclu","Exclu",
AM2032="SAT","ACTIVE",
AM2032="SPARE-ISSUE","SPARE-ISSUE",
AM2032="Fiber CAmtel","ACTIVE",
AM2032="Fiber AOF","ACTIVE",
AM2032="Projet OCM (HUAWEI)","PLANNED WORKS",
AM2032="Projet OCM (NOKIA)","PLANNED WORKS",
AM2032="ACCESS-ISSUE","ACCESS-ISSUE",
AM2032="Projet OCM (ZTE, NOKIA, autres projets)","PLANNED WORKS",
AM2032="No root CAuse","No root cause",
AM2032="ODU HS","ACTIVE",
AM2032="IP &amp; VLAN","ACTIVE",
AM2032="Warehouse HUAWEI","SPARE-ISSUE",
AM2032="SPARE-HS","SPARE-ISSUE",
AM2032="Power Telco","ACTIVE", AM2032="no impacts","no impacts"
),"")</f>
        <v>no impacts</v>
      </c>
      <c r="AO2032" s="93" t="s">
        <v>5537</v>
      </c>
      <c r="AP2032" s="101" t="str">
        <f t="shared" si="56"/>
        <v>CTR_531</v>
      </c>
      <c r="AR2032" s="17" t="s">
        <v>5537</v>
      </c>
      <c r="AS2032" s="7" t="s">
        <v>5537</v>
      </c>
      <c r="AT2032" s="6"/>
      <c r="AU2032" s="7"/>
      <c r="AV2032" s="3" t="s">
        <v>5537</v>
      </c>
      <c r="AW2032" s="18" t="s">
        <v>5537</v>
      </c>
      <c r="AX2032" s="18" t="s">
        <v>5537</v>
      </c>
      <c r="AY2032" s="18" t="s">
        <v>5537</v>
      </c>
      <c r="AZ2032" s="18" t="s">
        <v>5537</v>
      </c>
      <c r="BA2032" s="18" t="s">
        <v>5537</v>
      </c>
      <c r="BB2032" s="18" t="s">
        <v>5537</v>
      </c>
      <c r="BC2032" s="18" t="s">
        <v>5537</v>
      </c>
      <c r="BD2032" s="18" t="s">
        <v>5537</v>
      </c>
      <c r="BE2032" s="18" t="s">
        <v>5537</v>
      </c>
      <c r="BF2032" s="18" t="s">
        <v>5537</v>
      </c>
      <c r="BG2032" s="18" t="s">
        <v>5537</v>
      </c>
      <c r="BH2032" s="18" t="s">
        <v>5537</v>
      </c>
      <c r="BI2032" s="9" t="s">
        <v>5537</v>
      </c>
      <c r="BJ2032" s="14"/>
      <c r="BK2032" s="14" t="s">
        <v>5537</v>
      </c>
      <c r="BL2032" s="14" t="str">
        <f>_xlfn.XLOOKUP(B2032,'[4]cell downs 18042026 17h'!$B:$B,'[4]cell downs 18042026 17h'!$B:$B,"")</f>
        <v/>
      </c>
      <c r="BM2032" s="14" t="str">
        <f>_xlfn.XLOOKUP(B2032,'[5]Cells Huawei 19042026 15h'!$B:$B,'[5]Cells Huawei 19042026 15h'!$B:$B,"")</f>
        <v/>
      </c>
      <c r="BN2032" s="9" t="str">
        <f>_xlfn.XLOOKUP(B2032,'[6]cells down 19042026 9H40'!$B:$B,'[6]cells down 19042026 9H40'!$B:$B,"")</f>
        <v/>
      </c>
      <c r="BO2032" s="9" t="s">
        <v>4567</v>
      </c>
      <c r="BP2032" s="9" t="s">
        <v>12</v>
      </c>
      <c r="BQ2032" s="115"/>
    </row>
    <row r="2033" spans="1:69" s="9" customFormat="1" x14ac:dyDescent="0.3">
      <c r="A2033" s="1" t="s">
        <v>4384</v>
      </c>
      <c r="B2033" s="8" t="s">
        <v>4385</v>
      </c>
      <c r="C2033" s="3" t="str">
        <f>_xlfn.XLOOKUP(B2033,'[1]daily break down'!$D:$D,'[1]daily break down'!$E:$E,"")</f>
        <v>Yaounde</v>
      </c>
      <c r="D2033" s="1" t="s">
        <v>11</v>
      </c>
      <c r="E2033" s="1" t="s">
        <v>12</v>
      </c>
      <c r="F2033" s="3" t="s">
        <v>37</v>
      </c>
      <c r="G2033" s="1" t="s">
        <v>38</v>
      </c>
      <c r="H2033" s="34" t="str">
        <f>_xlfn.XLOOKUP(B2033,[2]CALCULATION!$B:$B,[2]CALCULATION!$H:$H,"")</f>
        <v>ZTE</v>
      </c>
      <c r="I2033" s="28">
        <v>0</v>
      </c>
      <c r="J2033" s="28">
        <v>0</v>
      </c>
      <c r="K2033" s="28">
        <v>0</v>
      </c>
      <c r="L2033" s="28">
        <v>0</v>
      </c>
      <c r="M2033" s="28">
        <v>0</v>
      </c>
      <c r="N2033" s="28">
        <v>0</v>
      </c>
      <c r="O2033" s="28">
        <v>0</v>
      </c>
      <c r="P2033" s="28">
        <v>0</v>
      </c>
      <c r="Q2033" s="28">
        <v>0</v>
      </c>
      <c r="R2033" s="28">
        <v>0</v>
      </c>
      <c r="S2033" s="94">
        <v>0</v>
      </c>
      <c r="T2033" s="94">
        <f>_xlfn.XLOOKUP(B2033,'[3]Nur des jours'!$B:$B,'[3]Nur des jours'!$U:$U,"")</f>
        <v>0</v>
      </c>
      <c r="U2033" s="94">
        <v>0</v>
      </c>
      <c r="V2033" s="94">
        <v>0</v>
      </c>
      <c r="W2033" s="94">
        <v>0</v>
      </c>
      <c r="X2033" s="94">
        <v>0</v>
      </c>
      <c r="Y2033" s="94">
        <v>0</v>
      </c>
      <c r="Z2033" s="94">
        <v>0</v>
      </c>
      <c r="AA2033" s="94">
        <v>0</v>
      </c>
      <c r="AB2033" s="94">
        <v>0</v>
      </c>
      <c r="AC2033" s="94">
        <f>_xlfn.XLOOKUP(B2033,'[3]Nur des jours'!$B:$B,'[3]Nur des jours'!$N:$N,"")</f>
        <v>0</v>
      </c>
      <c r="AD2033" s="94">
        <v>0</v>
      </c>
      <c r="AE2033" s="94">
        <v>0</v>
      </c>
      <c r="AF2033" s="94">
        <v>0</v>
      </c>
      <c r="AG2033" s="94">
        <v>0</v>
      </c>
      <c r="AH2033" s="94">
        <v>0</v>
      </c>
      <c r="AI2033" s="49" t="s">
        <v>5559</v>
      </c>
      <c r="AJ2033" s="49"/>
      <c r="AK2033" s="48" t="str" cm="1">
        <f t="array" ref="AK2033">IFERROR(_xlfn.IFS(
AM2033="MPR ISSUE","PDH",
AM2033="BSS Hardware Issue","BSS",
AM2033="Sites strategiques, MLL, Pylone, etc.","ENVTECH",
AM2033="AKTIVCO DEFAUT GE &amp; POWER Cabinet","AKTIVCO",
AM2033="AKTIVCO Coupure ENEO &amp; Baisse de tension","AKTIVCO GRID ONLY",
AM2033="Coupure ENEO &amp; Baisse de tension","IHS GRID ONLY",
AM2033="Defaut GE &amp; POWER Cabinet","IHS",
AM2033="Sharing","Partners",
AM2033="Sites strategiques &amp; DataCenter","SST &amp; DC",
AM2033="Exclu","Exclu",
AM2033="SAT","SAT",
AM2033="SPARE-ISSUE","SPARE-ISSUE",
AM2033="Fiber CAmtel","TRANS_FO_CAMTEL",
AM2033="Fiber AOF","Fiber AOF",
AM2033="Projet OCM (HUAWEI)","TRAVAUX-HUAWEI",
AM2033="Projet OCM (NOKIA)","TRAVAUX-NOKIA",
AM2033="ACCESS-ISSUE","ACCESS-ISSUE",
AM2033="Projet OCM (ZTE, NOKIA, autres projets)","TRAVAUX OCM",
AM2033="No root CAuse","No root cause",
AM2033="ODU HS","PDH",
AM2033="IP &amp; VLAN","PDH",
AM2033="Warehouse HUAWEI","SPARE-ISSUE",
AM2033="SPARE-HS","SPARE-ISSUE",
AM2033="Power Telco","BSS",AM2033="no impacts","no impacts"
),"")</f>
        <v>no impacts</v>
      </c>
      <c r="AL2033" s="48" t="str" cm="1">
        <f t="array" ref="AL2033">IFERROR(_xlfn.IFS(
AM2033="MPR ISSUE","TX ISSUE",
AM2033="BSS Hardware Issue","RAN ISSUE",
AM2033="Sites strategiques, MLL, Pylone, etc.","ENVTECH",
AM2033="AKTIVCO DEFAUT GE &amp; POWER Cabinet","POWER ISSUE",
AM2033="AKTIVCO Coupure ENEO &amp; Baisse de tension","POWER ISSUE",
AM2033="Coupure ENEO &amp; Baisse de tension","POWER ISSUE",
AM2033="Defaut GE &amp; POWER Cabinet","POWER ISSUE",
AM2033="Sharing","POWER ISSUE",
AM2033="Sites strategiques &amp; DataCenter","POWER ISSUE",
AM2033="Exclu","Exclu",
AM2033="SAT","TX ISSUE",
AM2033="SPARE-ISSUE","SPARE-ISSUE",
AM2033="Fiber CAmtel","TX ISSUE",
AM2033="Fiber AOF","TX ISSUE",
AM2033="Projet OCM (HUAWEI)","TRAVAUX-HUAWEI",
AM2033="Projet OCM (NOKIA)","TRAVAUX -NOKIA",
AM2033="ACCESS-ISSUE","ACCESS-ISSUE",
AM2033="Projet OCM (ZTE, NOKIA, autres projets)","TRAVAUX OCM",
AM2033="No root CAuse","No root cause",
AM2033="ODU HS","TX ISSUE",
AM2033="IP &amp; VLAN","TX ISSUE",
AM2033="Warehouse HUAWEI","SPARE-ISSUE",
AM2033="SPARE-HS","SPARE-ISSUE",
AM2033="Power Telco","RAN ISSUE",AM2033="no impacts","no impacts"
),"")</f>
        <v>no impacts</v>
      </c>
      <c r="AM2033" s="67" t="s">
        <v>5605</v>
      </c>
      <c r="AN2033" s="48" t="str" cm="1">
        <f t="array" ref="AN2033">IFERROR(_xlfn.IFS(
AM2033="MPR ISSUE","ACTIVE",
AM2033="BSS Hardware Issue","ACTIVE",
AM2033="Sites strategiques, MLL, Pylone, etc.","PASSIVE",
AM2033="AKTIVCO DEFAUT GE &amp; POWER Cabinet","PASSIVE",
AM2033="AKTIVCO Coupure ENEO &amp; Baisse de tension","PASSIVE",
AM2033="Coupure ENEO &amp; Baisse de tension","PASSIVE",
AM2033="Defaut GE &amp; POWER Cabinet","PASSIVE",
AM2033="Sharing","PASSIVE",
AM2033="Sites strategiques &amp; DataCenter","PASSIVE",
AM2033="Exclu","Exclu",
AM2033="SAT","ACTIVE",
AM2033="SPARE-ISSUE","SPARE-ISSUE",
AM2033="Fiber CAmtel","ACTIVE",
AM2033="Fiber AOF","ACTIVE",
AM2033="Projet OCM (HUAWEI)","PLANNED WORKS",
AM2033="Projet OCM (NOKIA)","PLANNED WORKS",
AM2033="ACCESS-ISSUE","ACCESS-ISSUE",
AM2033="Projet OCM (ZTE, NOKIA, autres projets)","PLANNED WORKS",
AM2033="No root CAuse","No root cause",
AM2033="ODU HS","ACTIVE",
AM2033="IP &amp; VLAN","ACTIVE",
AM2033="Warehouse HUAWEI","SPARE-ISSUE",
AM2033="SPARE-HS","SPARE-ISSUE",
AM2033="Power Telco","ACTIVE", AM2033="no impacts","no impacts"
),"")</f>
        <v>no impacts</v>
      </c>
      <c r="AO2033" s="93" t="s">
        <v>5537</v>
      </c>
      <c r="AP2033" s="101" t="str">
        <f t="shared" si="56"/>
        <v>CTR_533</v>
      </c>
      <c r="AR2033" s="17" t="s">
        <v>5537</v>
      </c>
      <c r="AS2033" s="7" t="s">
        <v>5537</v>
      </c>
      <c r="AT2033" s="6"/>
      <c r="AU2033" s="7"/>
      <c r="AV2033" s="3" t="s">
        <v>5537</v>
      </c>
      <c r="AW2033" s="18" t="s">
        <v>5537</v>
      </c>
      <c r="AX2033" s="18" t="s">
        <v>5537</v>
      </c>
      <c r="AY2033" s="18" t="s">
        <v>5537</v>
      </c>
      <c r="AZ2033" s="18" t="s">
        <v>5537</v>
      </c>
      <c r="BA2033" s="18" t="s">
        <v>5537</v>
      </c>
      <c r="BB2033" s="18" t="s">
        <v>5537</v>
      </c>
      <c r="BC2033" s="18" t="s">
        <v>5537</v>
      </c>
      <c r="BD2033" s="18" t="s">
        <v>5537</v>
      </c>
      <c r="BE2033" s="18" t="s">
        <v>5537</v>
      </c>
      <c r="BF2033" s="18" t="s">
        <v>5537</v>
      </c>
      <c r="BG2033" s="18" t="s">
        <v>5537</v>
      </c>
      <c r="BH2033" s="18" t="s">
        <v>5537</v>
      </c>
      <c r="BI2033" s="9" t="s">
        <v>5537</v>
      </c>
      <c r="BJ2033" s="14"/>
      <c r="BK2033" s="14" t="s">
        <v>5537</v>
      </c>
      <c r="BL2033" s="14" t="str">
        <f>_xlfn.XLOOKUP(B2033,'[4]cell downs 18042026 17h'!$B:$B,'[4]cell downs 18042026 17h'!$B:$B,"")</f>
        <v/>
      </c>
      <c r="BM2033" s="14" t="str">
        <f>_xlfn.XLOOKUP(B2033,'[5]Cells Huawei 19042026 15h'!$B:$B,'[5]Cells Huawei 19042026 15h'!$B:$B,"")</f>
        <v/>
      </c>
      <c r="BN2033" s="9" t="str">
        <f>_xlfn.XLOOKUP(B2033,'[6]cells down 19042026 9H40'!$B:$B,'[6]cells down 19042026 9H40'!$B:$B,"")</f>
        <v/>
      </c>
      <c r="BO2033" s="9" t="s">
        <v>4385</v>
      </c>
      <c r="BP2033" s="9" t="s">
        <v>12</v>
      </c>
      <c r="BQ2033" s="115"/>
    </row>
    <row r="2034" spans="1:69" s="9" customFormat="1" x14ac:dyDescent="0.3">
      <c r="A2034" s="1" t="s">
        <v>4848</v>
      </c>
      <c r="B2034" s="8" t="s">
        <v>4849</v>
      </c>
      <c r="C2034" s="3" t="str">
        <f>_xlfn.XLOOKUP(B2034,'[1]daily break down'!$D:$D,'[1]daily break down'!$E:$E,"")</f>
        <v>CENTRE</v>
      </c>
      <c r="D2034" s="1" t="s">
        <v>357</v>
      </c>
      <c r="E2034" s="1" t="s">
        <v>5500</v>
      </c>
      <c r="F2034" s="3" t="s">
        <v>37</v>
      </c>
      <c r="G2034" s="1" t="s">
        <v>4848</v>
      </c>
      <c r="H2034" s="34" t="str">
        <f>_xlfn.XLOOKUP(B2034,[2]CALCULATION!$B:$B,[2]CALCULATION!$H:$H,"")</f>
        <v>ZTE</v>
      </c>
      <c r="I2034" s="28">
        <v>0</v>
      </c>
      <c r="J2034" s="28">
        <v>0</v>
      </c>
      <c r="K2034" s="28">
        <v>0</v>
      </c>
      <c r="L2034" s="28">
        <v>0</v>
      </c>
      <c r="M2034" s="28">
        <v>0</v>
      </c>
      <c r="N2034" s="28">
        <v>0</v>
      </c>
      <c r="O2034" s="28">
        <v>0</v>
      </c>
      <c r="P2034" s="28">
        <v>0</v>
      </c>
      <c r="Q2034" s="28">
        <v>0</v>
      </c>
      <c r="R2034" s="28">
        <v>0</v>
      </c>
      <c r="S2034" s="94">
        <v>0</v>
      </c>
      <c r="T2034" s="94">
        <f>_xlfn.XLOOKUP(B2034,'[3]Nur des jours'!$B:$B,'[3]Nur des jours'!$U:$U,"")</f>
        <v>0</v>
      </c>
      <c r="U2034" s="94">
        <v>0</v>
      </c>
      <c r="V2034" s="94">
        <v>0</v>
      </c>
      <c r="W2034" s="94">
        <v>0</v>
      </c>
      <c r="X2034" s="94">
        <v>0</v>
      </c>
      <c r="Y2034" s="94">
        <v>0</v>
      </c>
      <c r="Z2034" s="94">
        <v>0</v>
      </c>
      <c r="AA2034" s="94">
        <v>0</v>
      </c>
      <c r="AB2034" s="94">
        <v>0</v>
      </c>
      <c r="AC2034" s="94">
        <f>_xlfn.XLOOKUP(B2034,'[3]Nur des jours'!$B:$B,'[3]Nur des jours'!$N:$N,"")</f>
        <v>0</v>
      </c>
      <c r="AD2034" s="94">
        <v>0</v>
      </c>
      <c r="AE2034" s="94">
        <v>0</v>
      </c>
      <c r="AF2034" s="94">
        <v>0</v>
      </c>
      <c r="AG2034" s="94">
        <v>0</v>
      </c>
      <c r="AH2034" s="94">
        <v>0</v>
      </c>
      <c r="AI2034" s="49" t="s">
        <v>5559</v>
      </c>
      <c r="AJ2034" s="49"/>
      <c r="AK2034" s="48" t="str" cm="1">
        <f t="array" ref="AK2034">IFERROR(_xlfn.IFS(
AM2034="MPR ISSUE","PDH",
AM2034="BSS Hardware Issue","BSS",
AM2034="Sites strategiques, MLL, Pylone, etc.","ENVTECH",
AM2034="AKTIVCO DEFAUT GE &amp; POWER Cabinet","AKTIVCO",
AM2034="AKTIVCO Coupure ENEO &amp; Baisse de tension","AKTIVCO GRID ONLY",
AM2034="Coupure ENEO &amp; Baisse de tension","IHS GRID ONLY",
AM2034="Defaut GE &amp; POWER Cabinet","IHS",
AM2034="Sharing","Partners",
AM2034="Sites strategiques &amp; DataCenter","SST &amp; DC",
AM2034="Exclu","Exclu",
AM2034="SAT","SAT",
AM2034="SPARE-ISSUE","SPARE-ISSUE",
AM2034="Fiber CAmtel","TRANS_FO_CAMTEL",
AM2034="Fiber AOF","Fiber AOF",
AM2034="Projet OCM (HUAWEI)","TRAVAUX-HUAWEI",
AM2034="Projet OCM (NOKIA)","TRAVAUX-NOKIA",
AM2034="ACCESS-ISSUE","ACCESS-ISSUE",
AM2034="Projet OCM (ZTE, NOKIA, autres projets)","TRAVAUX OCM",
AM2034="No root CAuse","No root cause",
AM2034="ODU HS","PDH",
AM2034="IP &amp; VLAN","PDH",
AM2034="Warehouse HUAWEI","SPARE-ISSUE",
AM2034="SPARE-HS","SPARE-ISSUE",
AM2034="Power Telco","BSS",AM2034="no impacts","no impacts"
),"")</f>
        <v>PDH</v>
      </c>
      <c r="AL2034" s="48" t="str" cm="1">
        <f t="array" ref="AL2034">IFERROR(_xlfn.IFS(
AM2034="MPR ISSUE","TX ISSUE",
AM2034="BSS Hardware Issue","RAN ISSUE",
AM2034="Sites strategiques, MLL, Pylone, etc.","ENVTECH",
AM2034="AKTIVCO DEFAUT GE &amp; POWER Cabinet","POWER ISSUE",
AM2034="AKTIVCO Coupure ENEO &amp; Baisse de tension","POWER ISSUE",
AM2034="Coupure ENEO &amp; Baisse de tension","POWER ISSUE",
AM2034="Defaut GE &amp; POWER Cabinet","POWER ISSUE",
AM2034="Sharing","POWER ISSUE",
AM2034="Sites strategiques &amp; DataCenter","POWER ISSUE",
AM2034="Exclu","Exclu",
AM2034="SAT","TX ISSUE",
AM2034="SPARE-ISSUE","SPARE-ISSUE",
AM2034="Fiber CAmtel","TX ISSUE",
AM2034="Fiber AOF","TX ISSUE",
AM2034="Projet OCM (HUAWEI)","TRAVAUX-HUAWEI",
AM2034="Projet OCM (NOKIA)","TRAVAUX -NOKIA",
AM2034="ACCESS-ISSUE","ACCESS-ISSUE",
AM2034="Projet OCM (ZTE, NOKIA, autres projets)","TRAVAUX OCM",
AM2034="No root CAuse","No root cause",
AM2034="ODU HS","TX ISSUE",
AM2034="IP &amp; VLAN","TX ISSUE",
AM2034="Warehouse HUAWEI","SPARE-ISSUE",
AM2034="SPARE-HS","SPARE-ISSUE",
AM2034="Power Telco","RAN ISSUE",AM2034="no impacts","no impacts"
),"")</f>
        <v>TX ISSUE</v>
      </c>
      <c r="AM2034" s="67" t="s">
        <v>6537</v>
      </c>
      <c r="AN2034" s="48" t="str" cm="1">
        <f t="array" ref="AN2034">IFERROR(_xlfn.IFS(
AM2034="MPR ISSUE","ACTIVE",
AM2034="BSS Hardware Issue","ACTIVE",
AM2034="Sites strategiques, MLL, Pylone, etc.","PASSIVE",
AM2034="AKTIVCO DEFAUT GE &amp; POWER Cabinet","PASSIVE",
AM2034="AKTIVCO Coupure ENEO &amp; Baisse de tension","PASSIVE",
AM2034="Coupure ENEO &amp; Baisse de tension","PASSIVE",
AM2034="Defaut GE &amp; POWER Cabinet","PASSIVE",
AM2034="Sharing","PASSIVE",
AM2034="Sites strategiques &amp; DataCenter","PASSIVE",
AM2034="Exclu","Exclu",
AM2034="SAT","ACTIVE",
AM2034="SPARE-ISSUE","SPARE-ISSUE",
AM2034="Fiber CAmtel","ACTIVE",
AM2034="Fiber AOF","ACTIVE",
AM2034="Projet OCM (HUAWEI)","PLANNED WORKS",
AM2034="Projet OCM (NOKIA)","PLANNED WORKS",
AM2034="ACCESS-ISSUE","ACCESS-ISSUE",
AM2034="Projet OCM (ZTE, NOKIA, autres projets)","PLANNED WORKS",
AM2034="No root CAuse","No root cause",
AM2034="ODU HS","ACTIVE",
AM2034="IP &amp; VLAN","ACTIVE",
AM2034="Warehouse HUAWEI","SPARE-ISSUE",
AM2034="SPARE-HS","SPARE-ISSUE",
AM2034="Power Telco","ACTIVE", AM2034="no impacts","no impacts"
),"")</f>
        <v>ACTIVE</v>
      </c>
      <c r="AO2034" s="93" t="s">
        <v>6473</v>
      </c>
      <c r="AP2034" s="101" t="str">
        <f t="shared" si="56"/>
        <v>CTR_858</v>
      </c>
      <c r="AR2034" s="17" t="s">
        <v>5537</v>
      </c>
      <c r="AS2034" s="7" t="s">
        <v>5537</v>
      </c>
      <c r="AT2034" s="6"/>
      <c r="AU2034" s="7"/>
      <c r="AV2034" s="3" t="s">
        <v>5537</v>
      </c>
      <c r="AW2034" s="18" t="s">
        <v>5537</v>
      </c>
      <c r="AX2034" s="18" t="s">
        <v>5537</v>
      </c>
      <c r="AY2034" s="18" t="s">
        <v>5537</v>
      </c>
      <c r="AZ2034" s="18" t="s">
        <v>5537</v>
      </c>
      <c r="BA2034" s="18" t="s">
        <v>5537</v>
      </c>
      <c r="BB2034" s="18" t="s">
        <v>5537</v>
      </c>
      <c r="BC2034" s="18" t="s">
        <v>5537</v>
      </c>
      <c r="BD2034" s="18" t="s">
        <v>5537</v>
      </c>
      <c r="BE2034" s="18" t="s">
        <v>5537</v>
      </c>
      <c r="BF2034" s="18" t="s">
        <v>5537</v>
      </c>
      <c r="BG2034" s="18" t="s">
        <v>5915</v>
      </c>
      <c r="BH2034" s="18" t="s">
        <v>6474</v>
      </c>
      <c r="BI2034" s="9" t="s">
        <v>5537</v>
      </c>
      <c r="BJ2034" s="14"/>
      <c r="BK2034" s="14" t="s">
        <v>5537</v>
      </c>
      <c r="BL2034" s="14" t="str">
        <f>_xlfn.XLOOKUP(B2034,'[4]cell downs 18042026 17h'!$B:$B,'[4]cell downs 18042026 17h'!$B:$B,"")</f>
        <v/>
      </c>
      <c r="BM2034" s="14" t="str">
        <f>_xlfn.XLOOKUP(B2034,'[5]Cells Huawei 19042026 15h'!$B:$B,'[5]Cells Huawei 19042026 15h'!$B:$B,"")</f>
        <v/>
      </c>
      <c r="BN2034" s="9" t="str">
        <f>_xlfn.XLOOKUP(B2034,'[6]cells down 19042026 9H40'!$B:$B,'[6]cells down 19042026 9H40'!$B:$B,"")</f>
        <v/>
      </c>
      <c r="BO2034" s="9" t="s">
        <v>5537</v>
      </c>
      <c r="BP2034" s="9" t="s">
        <v>12</v>
      </c>
      <c r="BQ2034" s="115"/>
    </row>
    <row r="2035" spans="1:69" s="9" customFormat="1" x14ac:dyDescent="0.3">
      <c r="A2035" s="1" t="s">
        <v>4435</v>
      </c>
      <c r="B2035" s="8" t="s">
        <v>4436</v>
      </c>
      <c r="C2035" s="3" t="str">
        <f>_xlfn.XLOOKUP(B2035,'[1]daily break down'!$D:$D,'[1]daily break down'!$E:$E,"")</f>
        <v>Douala</v>
      </c>
      <c r="D2035" s="1" t="s">
        <v>11</v>
      </c>
      <c r="E2035" s="1" t="s">
        <v>145</v>
      </c>
      <c r="F2035" s="3" t="s">
        <v>31</v>
      </c>
      <c r="G2035" s="1" t="s">
        <v>32</v>
      </c>
      <c r="H2035" s="34" t="str">
        <f>_xlfn.XLOOKUP(B2035,[2]CALCULATION!$B:$B,[2]CALCULATION!$H:$H,"")</f>
        <v>ZTE</v>
      </c>
      <c r="I2035" s="28">
        <v>0</v>
      </c>
      <c r="J2035" s="28">
        <v>0</v>
      </c>
      <c r="K2035" s="28">
        <v>0</v>
      </c>
      <c r="L2035" s="28">
        <v>0</v>
      </c>
      <c r="M2035" s="28">
        <v>0</v>
      </c>
      <c r="N2035" s="28">
        <v>0</v>
      </c>
      <c r="O2035" s="28">
        <v>0</v>
      </c>
      <c r="P2035" s="28">
        <v>0</v>
      </c>
      <c r="Q2035" s="28">
        <v>0.10276572126483552</v>
      </c>
      <c r="R2035" s="28">
        <v>0</v>
      </c>
      <c r="S2035" s="94">
        <v>0</v>
      </c>
      <c r="T2035" s="94">
        <f>_xlfn.XLOOKUP(B2035,'[3]Nur des jours'!$B:$B,'[3]Nur des jours'!$U:$U,"")</f>
        <v>0</v>
      </c>
      <c r="U2035" s="94">
        <v>0</v>
      </c>
      <c r="V2035" s="94">
        <v>0</v>
      </c>
      <c r="W2035" s="94">
        <v>0</v>
      </c>
      <c r="X2035" s="94">
        <v>0</v>
      </c>
      <c r="Y2035" s="94">
        <v>0</v>
      </c>
      <c r="Z2035" s="94">
        <v>0</v>
      </c>
      <c r="AA2035" s="94">
        <v>0</v>
      </c>
      <c r="AB2035" s="94">
        <v>0</v>
      </c>
      <c r="AC2035" s="94">
        <f>_xlfn.XLOOKUP(B2035,'[3]Nur des jours'!$B:$B,'[3]Nur des jours'!$N:$N,"")</f>
        <v>0</v>
      </c>
      <c r="AD2035" s="94">
        <v>0</v>
      </c>
      <c r="AE2035" s="94">
        <v>0</v>
      </c>
      <c r="AF2035" s="94">
        <v>0</v>
      </c>
      <c r="AG2035" s="94">
        <v>0</v>
      </c>
      <c r="AH2035" s="94">
        <v>0</v>
      </c>
      <c r="AI2035" s="49" t="s">
        <v>5559</v>
      </c>
      <c r="AJ2035" s="49"/>
      <c r="AK2035" s="48" t="str" cm="1">
        <f t="array" ref="AK2035">IFERROR(_xlfn.IFS(
AM2035="MPR ISSUE","PDH",
AM2035="BSS Hardware Issue","BSS",
AM2035="Sites strategiques, MLL, Pylone, etc.","ENVTECH",
AM2035="AKTIVCO DEFAUT GE &amp; POWER Cabinet","AKTIVCO",
AM2035="AKTIVCO Coupure ENEO &amp; Baisse de tension","AKTIVCO GRID ONLY",
AM2035="Coupure ENEO &amp; Baisse de tension","IHS GRID ONLY",
AM2035="Defaut GE &amp; POWER Cabinet","IHS",
AM2035="Sharing","Partners",
AM2035="Sites strategiques &amp; DataCenter","SST &amp; DC",
AM2035="Exclu","Exclu",
AM2035="SAT","SAT",
AM2035="SPARE-ISSUE","SPARE-ISSUE",
AM2035="Fiber CAmtel","TRANS_FO_CAMTEL",
AM2035="Fiber AOF","Fiber AOF",
AM2035="Projet OCM (HUAWEI)","TRAVAUX-HUAWEI",
AM2035="Projet OCM (NOKIA)","TRAVAUX-NOKIA",
AM2035="ACCESS-ISSUE","ACCESS-ISSUE",
AM2035="Projet OCM (ZTE, NOKIA, autres projets)","TRAVAUX OCM",
AM2035="No root CAuse","No root cause",
AM2035="ODU HS","PDH",
AM2035="IP &amp; VLAN","PDH",
AM2035="Warehouse HUAWEI","SPARE-ISSUE",
AM2035="SPARE-HS","SPARE-ISSUE",
AM2035="Power Telco","BSS",AM2035="no impacts","no impacts"
),"")</f>
        <v>no impacts</v>
      </c>
      <c r="AL2035" s="48" t="str" cm="1">
        <f t="array" ref="AL2035">IFERROR(_xlfn.IFS(
AM2035="MPR ISSUE","TX ISSUE",
AM2035="BSS Hardware Issue","RAN ISSUE",
AM2035="Sites strategiques, MLL, Pylone, etc.","ENVTECH",
AM2035="AKTIVCO DEFAUT GE &amp; POWER Cabinet","POWER ISSUE",
AM2035="AKTIVCO Coupure ENEO &amp; Baisse de tension","POWER ISSUE",
AM2035="Coupure ENEO &amp; Baisse de tension","POWER ISSUE",
AM2035="Defaut GE &amp; POWER Cabinet","POWER ISSUE",
AM2035="Sharing","POWER ISSUE",
AM2035="Sites strategiques &amp; DataCenter","POWER ISSUE",
AM2035="Exclu","Exclu",
AM2035="SAT","TX ISSUE",
AM2035="SPARE-ISSUE","SPARE-ISSUE",
AM2035="Fiber CAmtel","TX ISSUE",
AM2035="Fiber AOF","TX ISSUE",
AM2035="Projet OCM (HUAWEI)","TRAVAUX-HUAWEI",
AM2035="Projet OCM (NOKIA)","TRAVAUX -NOKIA",
AM2035="ACCESS-ISSUE","ACCESS-ISSUE",
AM2035="Projet OCM (ZTE, NOKIA, autres projets)","TRAVAUX OCM",
AM2035="No root CAuse","No root cause",
AM2035="ODU HS","TX ISSUE",
AM2035="IP &amp; VLAN","TX ISSUE",
AM2035="Warehouse HUAWEI","SPARE-ISSUE",
AM2035="SPARE-HS","SPARE-ISSUE",
AM2035="Power Telco","RAN ISSUE",AM2035="no impacts","no impacts"
),"")</f>
        <v>no impacts</v>
      </c>
      <c r="AM2035" s="67" t="s">
        <v>5605</v>
      </c>
      <c r="AN2035" s="48" t="str" cm="1">
        <f t="array" ref="AN2035">IFERROR(_xlfn.IFS(
AM2035="MPR ISSUE","ACTIVE",
AM2035="BSS Hardware Issue","ACTIVE",
AM2035="Sites strategiques, MLL, Pylone, etc.","PASSIVE",
AM2035="AKTIVCO DEFAUT GE &amp; POWER Cabinet","PASSIVE",
AM2035="AKTIVCO Coupure ENEO &amp; Baisse de tension","PASSIVE",
AM2035="Coupure ENEO &amp; Baisse de tension","PASSIVE",
AM2035="Defaut GE &amp; POWER Cabinet","PASSIVE",
AM2035="Sharing","PASSIVE",
AM2035="Sites strategiques &amp; DataCenter","PASSIVE",
AM2035="Exclu","Exclu",
AM2035="SAT","ACTIVE",
AM2035="SPARE-ISSUE","SPARE-ISSUE",
AM2035="Fiber CAmtel","ACTIVE",
AM2035="Fiber AOF","ACTIVE",
AM2035="Projet OCM (HUAWEI)","PLANNED WORKS",
AM2035="Projet OCM (NOKIA)","PLANNED WORKS",
AM2035="ACCESS-ISSUE","ACCESS-ISSUE",
AM2035="Projet OCM (ZTE, NOKIA, autres projets)","PLANNED WORKS",
AM2035="No root CAuse","No root cause",
AM2035="ODU HS","ACTIVE",
AM2035="IP &amp; VLAN","ACTIVE",
AM2035="Warehouse HUAWEI","SPARE-ISSUE",
AM2035="SPARE-HS","SPARE-ISSUE",
AM2035="Power Telco","ACTIVE", AM2035="no impacts","no impacts"
),"")</f>
        <v>no impacts</v>
      </c>
      <c r="AO2035" s="93" t="s">
        <v>5537</v>
      </c>
      <c r="AP2035" s="101" t="str">
        <f t="shared" si="56"/>
        <v>LIT_034</v>
      </c>
      <c r="AR2035" s="17" t="s">
        <v>5537</v>
      </c>
      <c r="AS2035" s="7" t="s">
        <v>5537</v>
      </c>
      <c r="AT2035" s="6"/>
      <c r="AU2035" s="7"/>
      <c r="AV2035" s="3" t="s">
        <v>5537</v>
      </c>
      <c r="AW2035" s="18" t="s">
        <v>5537</v>
      </c>
      <c r="AX2035" s="18" t="s">
        <v>5537</v>
      </c>
      <c r="AY2035" s="18" t="s">
        <v>5537</v>
      </c>
      <c r="AZ2035" s="18" t="s">
        <v>5537</v>
      </c>
      <c r="BA2035" s="18" t="s">
        <v>5537</v>
      </c>
      <c r="BB2035" s="18" t="s">
        <v>5537</v>
      </c>
      <c r="BC2035" s="18" t="s">
        <v>5537</v>
      </c>
      <c r="BD2035" s="18" t="s">
        <v>5537</v>
      </c>
      <c r="BE2035" s="18" t="s">
        <v>5537</v>
      </c>
      <c r="BF2035" s="18" t="s">
        <v>5537</v>
      </c>
      <c r="BG2035" s="18" t="s">
        <v>5537</v>
      </c>
      <c r="BH2035" s="18" t="s">
        <v>5537</v>
      </c>
      <c r="BI2035" s="9" t="s">
        <v>5537</v>
      </c>
      <c r="BJ2035" s="14"/>
      <c r="BK2035" s="14" t="s">
        <v>5537</v>
      </c>
      <c r="BL2035" s="14" t="str">
        <f>_xlfn.XLOOKUP(B2035,'[4]cell downs 18042026 17h'!$B:$B,'[4]cell downs 18042026 17h'!$B:$B,"")</f>
        <v/>
      </c>
      <c r="BM2035" s="14" t="str">
        <f>_xlfn.XLOOKUP(B2035,'[5]Cells Huawei 19042026 15h'!$B:$B,'[5]Cells Huawei 19042026 15h'!$B:$B,"")</f>
        <v/>
      </c>
      <c r="BN2035" s="9" t="str">
        <f>_xlfn.XLOOKUP(B2035,'[6]cells down 19042026 9H40'!$B:$B,'[6]cells down 19042026 9H40'!$B:$B,"")</f>
        <v/>
      </c>
      <c r="BO2035" s="9" t="s">
        <v>4436</v>
      </c>
      <c r="BP2035" s="9" t="s">
        <v>12</v>
      </c>
      <c r="BQ2035" s="115"/>
    </row>
    <row r="2036" spans="1:69" s="9" customFormat="1" x14ac:dyDescent="0.3">
      <c r="A2036" s="1" t="s">
        <v>4711</v>
      </c>
      <c r="B2036" s="8" t="s">
        <v>4712</v>
      </c>
      <c r="C2036" s="3" t="str">
        <f>_xlfn.XLOOKUP(B2036,'[1]daily break down'!$D:$D,'[1]daily break down'!$E:$E,"")</f>
        <v>CENTRE</v>
      </c>
      <c r="D2036" s="1" t="s">
        <v>11</v>
      </c>
      <c r="E2036" s="1" t="s">
        <v>12</v>
      </c>
      <c r="F2036" s="3" t="s">
        <v>37</v>
      </c>
      <c r="G2036" s="1" t="s">
        <v>4152</v>
      </c>
      <c r="H2036" s="34" t="str">
        <f>_xlfn.XLOOKUP(B2036,[2]CALCULATION!$B:$B,[2]CALCULATION!$H:$H,"")</f>
        <v>ZTE</v>
      </c>
      <c r="I2036" s="28">
        <v>0</v>
      </c>
      <c r="J2036" s="28">
        <v>0</v>
      </c>
      <c r="K2036" s="28">
        <v>0</v>
      </c>
      <c r="L2036" s="28">
        <v>0</v>
      </c>
      <c r="M2036" s="28">
        <v>0</v>
      </c>
      <c r="N2036" s="28">
        <v>0</v>
      </c>
      <c r="O2036" s="28">
        <v>0</v>
      </c>
      <c r="P2036" s="28">
        <v>0</v>
      </c>
      <c r="Q2036" s="28">
        <v>0</v>
      </c>
      <c r="R2036" s="28">
        <v>0</v>
      </c>
      <c r="S2036" s="94">
        <v>0</v>
      </c>
      <c r="T2036" s="94">
        <f>_xlfn.XLOOKUP(B2036,'[3]Nur des jours'!$B:$B,'[3]Nur des jours'!$U:$U,"")</f>
        <v>0</v>
      </c>
      <c r="U2036" s="94">
        <v>0</v>
      </c>
      <c r="V2036" s="94">
        <v>0</v>
      </c>
      <c r="W2036" s="94">
        <v>0</v>
      </c>
      <c r="X2036" s="94">
        <v>0</v>
      </c>
      <c r="Y2036" s="94">
        <v>0</v>
      </c>
      <c r="Z2036" s="94">
        <v>0</v>
      </c>
      <c r="AA2036" s="94">
        <v>0</v>
      </c>
      <c r="AB2036" s="94">
        <v>0</v>
      </c>
      <c r="AC2036" s="94">
        <f>_xlfn.XLOOKUP(B2036,'[3]Nur des jours'!$B:$B,'[3]Nur des jours'!$N:$N,"")</f>
        <v>0</v>
      </c>
      <c r="AD2036" s="94">
        <v>0</v>
      </c>
      <c r="AE2036" s="94">
        <v>0</v>
      </c>
      <c r="AF2036" s="94">
        <v>0</v>
      </c>
      <c r="AG2036" s="94">
        <v>0</v>
      </c>
      <c r="AH2036" s="94">
        <v>0</v>
      </c>
      <c r="AI2036" s="49" t="s">
        <v>5559</v>
      </c>
      <c r="AJ2036" s="49"/>
      <c r="AK2036" s="48" t="str" cm="1">
        <f t="array" ref="AK2036">IFERROR(_xlfn.IFS(
AM2036="MPR ISSUE","PDH",
AM2036="BSS Hardware Issue","BSS",
AM2036="Sites strategiques, MLL, Pylone, etc.","ENVTECH",
AM2036="AKTIVCO DEFAUT GE &amp; POWER Cabinet","AKTIVCO",
AM2036="AKTIVCO Coupure ENEO &amp; Baisse de tension","AKTIVCO GRID ONLY",
AM2036="Coupure ENEO &amp; Baisse de tension","IHS GRID ONLY",
AM2036="Defaut GE &amp; POWER Cabinet","IHS",
AM2036="Sharing","Partners",
AM2036="Sites strategiques &amp; DataCenter","SST &amp; DC",
AM2036="Exclu","Exclu",
AM2036="SAT","SAT",
AM2036="SPARE-ISSUE","SPARE-ISSUE",
AM2036="Fiber CAmtel","TRANS_FO_CAMTEL",
AM2036="Fiber AOF","Fiber AOF",
AM2036="Projet OCM (HUAWEI)","TRAVAUX-HUAWEI",
AM2036="Projet OCM (NOKIA)","TRAVAUX-NOKIA",
AM2036="ACCESS-ISSUE","ACCESS-ISSUE",
AM2036="Projet OCM (ZTE, NOKIA, autres projets)","TRAVAUX OCM",
AM2036="No root CAuse","No root cause",
AM2036="ODU HS","PDH",
AM2036="IP &amp; VLAN","PDH",
AM2036="Warehouse HUAWEI","SPARE-ISSUE",
AM2036="SPARE-HS","SPARE-ISSUE",
AM2036="Power Telco","BSS",AM2036="no impacts","no impacts"
),"")</f>
        <v>no impacts</v>
      </c>
      <c r="AL2036" s="48" t="str" cm="1">
        <f t="array" ref="AL2036">IFERROR(_xlfn.IFS(
AM2036="MPR ISSUE","TX ISSUE",
AM2036="BSS Hardware Issue","RAN ISSUE",
AM2036="Sites strategiques, MLL, Pylone, etc.","ENVTECH",
AM2036="AKTIVCO DEFAUT GE &amp; POWER Cabinet","POWER ISSUE",
AM2036="AKTIVCO Coupure ENEO &amp; Baisse de tension","POWER ISSUE",
AM2036="Coupure ENEO &amp; Baisse de tension","POWER ISSUE",
AM2036="Defaut GE &amp; POWER Cabinet","POWER ISSUE",
AM2036="Sharing","POWER ISSUE",
AM2036="Sites strategiques &amp; DataCenter","POWER ISSUE",
AM2036="Exclu","Exclu",
AM2036="SAT","TX ISSUE",
AM2036="SPARE-ISSUE","SPARE-ISSUE",
AM2036="Fiber CAmtel","TX ISSUE",
AM2036="Fiber AOF","TX ISSUE",
AM2036="Projet OCM (HUAWEI)","TRAVAUX-HUAWEI",
AM2036="Projet OCM (NOKIA)","TRAVAUX -NOKIA",
AM2036="ACCESS-ISSUE","ACCESS-ISSUE",
AM2036="Projet OCM (ZTE, NOKIA, autres projets)","TRAVAUX OCM",
AM2036="No root CAuse","No root cause",
AM2036="ODU HS","TX ISSUE",
AM2036="IP &amp; VLAN","TX ISSUE",
AM2036="Warehouse HUAWEI","SPARE-ISSUE",
AM2036="SPARE-HS","SPARE-ISSUE",
AM2036="Power Telco","RAN ISSUE",AM2036="no impacts","no impacts"
),"")</f>
        <v>no impacts</v>
      </c>
      <c r="AM2036" s="67" t="s">
        <v>5605</v>
      </c>
      <c r="AN2036" s="48" t="str" cm="1">
        <f t="array" ref="AN2036">IFERROR(_xlfn.IFS(
AM2036="MPR ISSUE","ACTIVE",
AM2036="BSS Hardware Issue","ACTIVE",
AM2036="Sites strategiques, MLL, Pylone, etc.","PASSIVE",
AM2036="AKTIVCO DEFAUT GE &amp; POWER Cabinet","PASSIVE",
AM2036="AKTIVCO Coupure ENEO &amp; Baisse de tension","PASSIVE",
AM2036="Coupure ENEO &amp; Baisse de tension","PASSIVE",
AM2036="Defaut GE &amp; POWER Cabinet","PASSIVE",
AM2036="Sharing","PASSIVE",
AM2036="Sites strategiques &amp; DataCenter","PASSIVE",
AM2036="Exclu","Exclu",
AM2036="SAT","ACTIVE",
AM2036="SPARE-ISSUE","SPARE-ISSUE",
AM2036="Fiber CAmtel","ACTIVE",
AM2036="Fiber AOF","ACTIVE",
AM2036="Projet OCM (HUAWEI)","PLANNED WORKS",
AM2036="Projet OCM (NOKIA)","PLANNED WORKS",
AM2036="ACCESS-ISSUE","ACCESS-ISSUE",
AM2036="Projet OCM (ZTE, NOKIA, autres projets)","PLANNED WORKS",
AM2036="No root CAuse","No root cause",
AM2036="ODU HS","ACTIVE",
AM2036="IP &amp; VLAN","ACTIVE",
AM2036="Warehouse HUAWEI","SPARE-ISSUE",
AM2036="SPARE-HS","SPARE-ISSUE",
AM2036="Power Telco","ACTIVE", AM2036="no impacts","no impacts"
),"")</f>
        <v>no impacts</v>
      </c>
      <c r="AO2036" s="93" t="s">
        <v>5537</v>
      </c>
      <c r="AP2036" s="101" t="str">
        <f t="shared" si="56"/>
        <v>CTR_152</v>
      </c>
      <c r="AR2036" s="17" t="s">
        <v>5537</v>
      </c>
      <c r="AS2036" s="7" t="s">
        <v>5537</v>
      </c>
      <c r="AT2036" s="6"/>
      <c r="AU2036" s="7"/>
      <c r="AV2036" s="3" t="s">
        <v>5537</v>
      </c>
      <c r="AW2036" s="18" t="s">
        <v>5537</v>
      </c>
      <c r="AX2036" s="18" t="s">
        <v>5537</v>
      </c>
      <c r="AY2036" s="18" t="s">
        <v>5537</v>
      </c>
      <c r="AZ2036" s="18" t="s">
        <v>5537</v>
      </c>
      <c r="BA2036" s="18" t="s">
        <v>5537</v>
      </c>
      <c r="BB2036" s="18" t="s">
        <v>5537</v>
      </c>
      <c r="BC2036" s="18" t="s">
        <v>5537</v>
      </c>
      <c r="BD2036" s="18" t="s">
        <v>5537</v>
      </c>
      <c r="BE2036" s="18" t="s">
        <v>5537</v>
      </c>
      <c r="BF2036" s="18" t="s">
        <v>5537</v>
      </c>
      <c r="BG2036" s="18" t="s">
        <v>5537</v>
      </c>
      <c r="BH2036" s="18" t="s">
        <v>5537</v>
      </c>
      <c r="BI2036" s="9" t="s">
        <v>5537</v>
      </c>
      <c r="BJ2036" s="14"/>
      <c r="BK2036" s="14" t="s">
        <v>5537</v>
      </c>
      <c r="BL2036" s="14" t="str">
        <f>_xlfn.XLOOKUP(B2036,'[4]cell downs 18042026 17h'!$B:$B,'[4]cell downs 18042026 17h'!$B:$B,"")</f>
        <v/>
      </c>
      <c r="BM2036" s="14" t="str">
        <f>_xlfn.XLOOKUP(B2036,'[5]Cells Huawei 19042026 15h'!$B:$B,'[5]Cells Huawei 19042026 15h'!$B:$B,"")</f>
        <v/>
      </c>
      <c r="BN2036" s="9" t="str">
        <f>_xlfn.XLOOKUP(B2036,'[6]cells down 19042026 9H40'!$B:$B,'[6]cells down 19042026 9H40'!$B:$B,"")</f>
        <v/>
      </c>
      <c r="BO2036" s="9" t="s">
        <v>4712</v>
      </c>
      <c r="BP2036" s="9" t="s">
        <v>594</v>
      </c>
      <c r="BQ2036" s="115"/>
    </row>
    <row r="2037" spans="1:69" s="9" customFormat="1" x14ac:dyDescent="0.3">
      <c r="A2037" s="2" t="s">
        <v>3647</v>
      </c>
      <c r="B2037" s="8" t="s">
        <v>3648</v>
      </c>
      <c r="C2037" s="3" t="str">
        <f>_xlfn.XLOOKUP(B2037,'[1]daily break down'!$D:$D,'[1]daily break down'!$E:$E,"")</f>
        <v>CENTRE</v>
      </c>
      <c r="D2037" s="1" t="s">
        <v>21</v>
      </c>
      <c r="E2037" s="1" t="s">
        <v>36</v>
      </c>
      <c r="F2037" s="3" t="s">
        <v>37</v>
      </c>
      <c r="G2037" s="1" t="s">
        <v>3649</v>
      </c>
      <c r="H2037" s="34" t="str">
        <f>_xlfn.XLOOKUP(B2037,[2]CALCULATION!$B:$B,[2]CALCULATION!$H:$H,"")</f>
        <v>ZTE</v>
      </c>
      <c r="I2037" s="28">
        <v>0</v>
      </c>
      <c r="J2037" s="28">
        <v>0</v>
      </c>
      <c r="K2037" s="28">
        <v>0</v>
      </c>
      <c r="L2037" s="28">
        <v>0</v>
      </c>
      <c r="M2037" s="28">
        <v>0</v>
      </c>
      <c r="N2037" s="28">
        <v>0</v>
      </c>
      <c r="O2037" s="28">
        <v>0</v>
      </c>
      <c r="P2037" s="28">
        <v>0</v>
      </c>
      <c r="Q2037" s="28">
        <v>0</v>
      </c>
      <c r="R2037" s="28">
        <v>0</v>
      </c>
      <c r="S2037" s="94">
        <v>0</v>
      </c>
      <c r="T2037" s="94">
        <f>_xlfn.XLOOKUP(B2037,'[3]Nur des jours'!$B:$B,'[3]Nur des jours'!$U:$U,"")</f>
        <v>0</v>
      </c>
      <c r="U2037" s="94">
        <v>0</v>
      </c>
      <c r="V2037" s="94">
        <v>0</v>
      </c>
      <c r="W2037" s="94">
        <v>0</v>
      </c>
      <c r="X2037" s="94">
        <v>0</v>
      </c>
      <c r="Y2037" s="94">
        <v>0</v>
      </c>
      <c r="Z2037" s="94">
        <v>0</v>
      </c>
      <c r="AA2037" s="94">
        <v>0</v>
      </c>
      <c r="AB2037" s="94">
        <v>0</v>
      </c>
      <c r="AC2037" s="94">
        <f>_xlfn.XLOOKUP(B2037,'[3]Nur des jours'!$B:$B,'[3]Nur des jours'!$N:$N,"")</f>
        <v>0</v>
      </c>
      <c r="AD2037" s="94">
        <v>0</v>
      </c>
      <c r="AE2037" s="94">
        <v>0</v>
      </c>
      <c r="AF2037" s="94">
        <v>0</v>
      </c>
      <c r="AG2037" s="94">
        <v>0</v>
      </c>
      <c r="AH2037" s="94">
        <v>0</v>
      </c>
      <c r="AI2037" s="49" t="s">
        <v>5559</v>
      </c>
      <c r="AJ2037" s="49"/>
      <c r="AK2037" s="48" t="str" cm="1">
        <f t="array" ref="AK2037">IFERROR(_xlfn.IFS(
AM2037="MPR ISSUE","PDH",
AM2037="BSS Hardware Issue","BSS",
AM2037="Sites strategiques, MLL, Pylone, etc.","ENVTECH",
AM2037="AKTIVCO DEFAUT GE &amp; POWER Cabinet","AKTIVCO",
AM2037="AKTIVCO Coupure ENEO &amp; Baisse de tension","AKTIVCO GRID ONLY",
AM2037="Coupure ENEO &amp; Baisse de tension","IHS GRID ONLY",
AM2037="Defaut GE &amp; POWER Cabinet","IHS",
AM2037="Sharing","Partners",
AM2037="Sites strategiques &amp; DataCenter","SST &amp; DC",
AM2037="Exclu","Exclu",
AM2037="SAT","SAT",
AM2037="SPARE-ISSUE","SPARE-ISSUE",
AM2037="Fiber CAmtel","TRANS_FO_CAMTEL",
AM2037="Fiber AOF","Fiber AOF",
AM2037="Projet OCM (HUAWEI)","TRAVAUX-HUAWEI",
AM2037="Projet OCM (NOKIA)","TRAVAUX-NOKIA",
AM2037="ACCESS-ISSUE","ACCESS-ISSUE",
AM2037="Projet OCM (ZTE, NOKIA, autres projets)","TRAVAUX OCM",
AM2037="No root CAuse","No root cause",
AM2037="ODU HS","PDH",
AM2037="IP &amp; VLAN","PDH",
AM2037="Warehouse HUAWEI","SPARE-ISSUE",
AM2037="SPARE-HS","SPARE-ISSUE",
AM2037="Power Telco","BSS",AM2037="no impacts","no impacts"
),"")</f>
        <v>no impacts</v>
      </c>
      <c r="AL2037" s="48" t="str" cm="1">
        <f t="array" ref="AL2037">IFERROR(_xlfn.IFS(
AM2037="MPR ISSUE","TX ISSUE",
AM2037="BSS Hardware Issue","RAN ISSUE",
AM2037="Sites strategiques, MLL, Pylone, etc.","ENVTECH",
AM2037="AKTIVCO DEFAUT GE &amp; POWER Cabinet","POWER ISSUE",
AM2037="AKTIVCO Coupure ENEO &amp; Baisse de tension","POWER ISSUE",
AM2037="Coupure ENEO &amp; Baisse de tension","POWER ISSUE",
AM2037="Defaut GE &amp; POWER Cabinet","POWER ISSUE",
AM2037="Sharing","POWER ISSUE",
AM2037="Sites strategiques &amp; DataCenter","POWER ISSUE",
AM2037="Exclu","Exclu",
AM2037="SAT","TX ISSUE",
AM2037="SPARE-ISSUE","SPARE-ISSUE",
AM2037="Fiber CAmtel","TX ISSUE",
AM2037="Fiber AOF","TX ISSUE",
AM2037="Projet OCM (HUAWEI)","TRAVAUX-HUAWEI",
AM2037="Projet OCM (NOKIA)","TRAVAUX -NOKIA",
AM2037="ACCESS-ISSUE","ACCESS-ISSUE",
AM2037="Projet OCM (ZTE, NOKIA, autres projets)","TRAVAUX OCM",
AM2037="No root CAuse","No root cause",
AM2037="ODU HS","TX ISSUE",
AM2037="IP &amp; VLAN","TX ISSUE",
AM2037="Warehouse HUAWEI","SPARE-ISSUE",
AM2037="SPARE-HS","SPARE-ISSUE",
AM2037="Power Telco","RAN ISSUE",AM2037="no impacts","no impacts"
),"")</f>
        <v>no impacts</v>
      </c>
      <c r="AM2037" s="67" t="s">
        <v>5605</v>
      </c>
      <c r="AN2037" s="48" t="str" cm="1">
        <f t="array" ref="AN2037">IFERROR(_xlfn.IFS(
AM2037="MPR ISSUE","ACTIVE",
AM2037="BSS Hardware Issue","ACTIVE",
AM2037="Sites strategiques, MLL, Pylone, etc.","PASSIVE",
AM2037="AKTIVCO DEFAUT GE &amp; POWER Cabinet","PASSIVE",
AM2037="AKTIVCO Coupure ENEO &amp; Baisse de tension","PASSIVE",
AM2037="Coupure ENEO &amp; Baisse de tension","PASSIVE",
AM2037="Defaut GE &amp; POWER Cabinet","PASSIVE",
AM2037="Sharing","PASSIVE",
AM2037="Sites strategiques &amp; DataCenter","PASSIVE",
AM2037="Exclu","Exclu",
AM2037="SAT","ACTIVE",
AM2037="SPARE-ISSUE","SPARE-ISSUE",
AM2037="Fiber CAmtel","ACTIVE",
AM2037="Fiber AOF","ACTIVE",
AM2037="Projet OCM (HUAWEI)","PLANNED WORKS",
AM2037="Projet OCM (NOKIA)","PLANNED WORKS",
AM2037="ACCESS-ISSUE","ACCESS-ISSUE",
AM2037="Projet OCM (ZTE, NOKIA, autres projets)","PLANNED WORKS",
AM2037="No root CAuse","No root cause",
AM2037="ODU HS","ACTIVE",
AM2037="IP &amp; VLAN","ACTIVE",
AM2037="Warehouse HUAWEI","SPARE-ISSUE",
AM2037="SPARE-HS","SPARE-ISSUE",
AM2037="Power Telco","ACTIVE", AM2037="no impacts","no impacts"
),"")</f>
        <v>no impacts</v>
      </c>
      <c r="AO2037" s="93" t="s">
        <v>5537</v>
      </c>
      <c r="AP2037" s="101" t="str">
        <f t="shared" si="56"/>
        <v>CTR_835</v>
      </c>
      <c r="AR2037" s="17" t="s">
        <v>5537</v>
      </c>
      <c r="AS2037" s="7" t="s">
        <v>5537</v>
      </c>
      <c r="AT2037" s="6"/>
      <c r="AU2037" s="7"/>
      <c r="AV2037" s="3" t="s">
        <v>5537</v>
      </c>
      <c r="AW2037" s="18" t="s">
        <v>5537</v>
      </c>
      <c r="AX2037" s="18" t="s">
        <v>5537</v>
      </c>
      <c r="AY2037" s="18" t="s">
        <v>5537</v>
      </c>
      <c r="AZ2037" s="18" t="s">
        <v>5537</v>
      </c>
      <c r="BA2037" s="18" t="s">
        <v>5537</v>
      </c>
      <c r="BB2037" s="18" t="s">
        <v>5537</v>
      </c>
      <c r="BC2037" s="18" t="s">
        <v>5537</v>
      </c>
      <c r="BD2037" s="18" t="s">
        <v>5537</v>
      </c>
      <c r="BE2037" s="18" t="s">
        <v>5537</v>
      </c>
      <c r="BF2037" s="18" t="s">
        <v>5537</v>
      </c>
      <c r="BG2037" s="18" t="s">
        <v>5537</v>
      </c>
      <c r="BH2037" s="18" t="s">
        <v>5537</v>
      </c>
      <c r="BI2037" s="9" t="s">
        <v>5537</v>
      </c>
      <c r="BJ2037" s="14"/>
      <c r="BK2037" s="14" t="s">
        <v>5537</v>
      </c>
      <c r="BL2037" s="14" t="str">
        <f>_xlfn.XLOOKUP(B2037,'[4]cell downs 18042026 17h'!$B:$B,'[4]cell downs 18042026 17h'!$B:$B,"")</f>
        <v/>
      </c>
      <c r="BM2037" s="14" t="str">
        <f>_xlfn.XLOOKUP(B2037,'[5]Cells Huawei 19042026 15h'!$B:$B,'[5]Cells Huawei 19042026 15h'!$B:$B,"")</f>
        <v/>
      </c>
      <c r="BN2037" s="9" t="str">
        <f>_xlfn.XLOOKUP(B2037,'[6]cells down 19042026 9H40'!$B:$B,'[6]cells down 19042026 9H40'!$B:$B,"")</f>
        <v/>
      </c>
      <c r="BO2037" s="9" t="s">
        <v>5537</v>
      </c>
      <c r="BP2037" s="9" t="s">
        <v>12</v>
      </c>
      <c r="BQ2037" s="115"/>
    </row>
    <row r="2038" spans="1:69" s="9" customFormat="1" x14ac:dyDescent="0.3">
      <c r="A2038" s="1" t="s">
        <v>3779</v>
      </c>
      <c r="B2038" s="8" t="s">
        <v>3780</v>
      </c>
      <c r="C2038" s="3" t="str">
        <f>_xlfn.XLOOKUP(B2038,'[1]daily break down'!$D:$D,'[1]daily break down'!$E:$E,"")</f>
        <v>LITTORAL</v>
      </c>
      <c r="D2038" s="1" t="s">
        <v>21</v>
      </c>
      <c r="E2038" s="1" t="s">
        <v>30</v>
      </c>
      <c r="F2038" s="3" t="s">
        <v>31</v>
      </c>
      <c r="G2038" s="1" t="s">
        <v>3781</v>
      </c>
      <c r="H2038" s="34" t="str">
        <f>_xlfn.XLOOKUP(B2038,[2]CALCULATION!$B:$B,[2]CALCULATION!$H:$H,"")</f>
        <v>ZTE</v>
      </c>
      <c r="I2038" s="28">
        <v>0</v>
      </c>
      <c r="J2038" s="28">
        <v>0</v>
      </c>
      <c r="K2038" s="28">
        <v>0</v>
      </c>
      <c r="L2038" s="28">
        <v>0</v>
      </c>
      <c r="M2038" s="28">
        <v>0</v>
      </c>
      <c r="N2038" s="28">
        <v>0</v>
      </c>
      <c r="O2038" s="28">
        <v>0</v>
      </c>
      <c r="P2038" s="28">
        <v>0</v>
      </c>
      <c r="Q2038" s="28">
        <v>0</v>
      </c>
      <c r="R2038" s="28">
        <v>0</v>
      </c>
      <c r="S2038" s="94">
        <v>0</v>
      </c>
      <c r="T2038" s="94">
        <f>_xlfn.XLOOKUP(B2038,'[3]Nur des jours'!$B:$B,'[3]Nur des jours'!$U:$U,"")</f>
        <v>0</v>
      </c>
      <c r="U2038" s="94">
        <v>0</v>
      </c>
      <c r="V2038" s="94">
        <v>0</v>
      </c>
      <c r="W2038" s="94">
        <v>0</v>
      </c>
      <c r="X2038" s="94">
        <v>0</v>
      </c>
      <c r="Y2038" s="94">
        <v>0</v>
      </c>
      <c r="Z2038" s="94">
        <v>0</v>
      </c>
      <c r="AA2038" s="94">
        <v>0</v>
      </c>
      <c r="AB2038" s="94">
        <v>0</v>
      </c>
      <c r="AC2038" s="94">
        <f>_xlfn.XLOOKUP(B2038,'[3]Nur des jours'!$B:$B,'[3]Nur des jours'!$N:$N,"")</f>
        <v>0</v>
      </c>
      <c r="AD2038" s="94">
        <v>0</v>
      </c>
      <c r="AE2038" s="94">
        <v>0</v>
      </c>
      <c r="AF2038" s="94">
        <v>0</v>
      </c>
      <c r="AG2038" s="94">
        <v>0</v>
      </c>
      <c r="AH2038" s="94">
        <v>0</v>
      </c>
      <c r="AI2038" s="49" t="s">
        <v>5559</v>
      </c>
      <c r="AJ2038" s="49"/>
      <c r="AK2038" s="48" t="str" cm="1">
        <f t="array" ref="AK2038">IFERROR(_xlfn.IFS(
AM2038="MPR ISSUE","PDH",
AM2038="BSS Hardware Issue","BSS",
AM2038="Sites strategiques, MLL, Pylone, etc.","ENVTECH",
AM2038="AKTIVCO DEFAUT GE &amp; POWER Cabinet","AKTIVCO",
AM2038="AKTIVCO Coupure ENEO &amp; Baisse de tension","AKTIVCO GRID ONLY",
AM2038="Coupure ENEO &amp; Baisse de tension","IHS GRID ONLY",
AM2038="Defaut GE &amp; POWER Cabinet","IHS",
AM2038="Sharing","Partners",
AM2038="Sites strategiques &amp; DataCenter","SST &amp; DC",
AM2038="Exclu","Exclu",
AM2038="SAT","SAT",
AM2038="SPARE-ISSUE","SPARE-ISSUE",
AM2038="Fiber CAmtel","TRANS_FO_CAMTEL",
AM2038="Fiber AOF","Fiber AOF",
AM2038="Projet OCM (HUAWEI)","TRAVAUX-HUAWEI",
AM2038="Projet OCM (NOKIA)","TRAVAUX-NOKIA",
AM2038="ACCESS-ISSUE","ACCESS-ISSUE",
AM2038="Projet OCM (ZTE, NOKIA, autres projets)","TRAVAUX OCM",
AM2038="No root CAuse","No root cause",
AM2038="ODU HS","PDH",
AM2038="IP &amp; VLAN","PDH",
AM2038="Warehouse HUAWEI","SPARE-ISSUE",
AM2038="SPARE-HS","SPARE-ISSUE",
AM2038="Power Telco","BSS",AM2038="no impacts","no impacts"
),"")</f>
        <v>no impacts</v>
      </c>
      <c r="AL2038" s="48" t="str" cm="1">
        <f t="array" ref="AL2038">IFERROR(_xlfn.IFS(
AM2038="MPR ISSUE","TX ISSUE",
AM2038="BSS Hardware Issue","RAN ISSUE",
AM2038="Sites strategiques, MLL, Pylone, etc.","ENVTECH",
AM2038="AKTIVCO DEFAUT GE &amp; POWER Cabinet","POWER ISSUE",
AM2038="AKTIVCO Coupure ENEO &amp; Baisse de tension","POWER ISSUE",
AM2038="Coupure ENEO &amp; Baisse de tension","POWER ISSUE",
AM2038="Defaut GE &amp; POWER Cabinet","POWER ISSUE",
AM2038="Sharing","POWER ISSUE",
AM2038="Sites strategiques &amp; DataCenter","POWER ISSUE",
AM2038="Exclu","Exclu",
AM2038="SAT","TX ISSUE",
AM2038="SPARE-ISSUE","SPARE-ISSUE",
AM2038="Fiber CAmtel","TX ISSUE",
AM2038="Fiber AOF","TX ISSUE",
AM2038="Projet OCM (HUAWEI)","TRAVAUX-HUAWEI",
AM2038="Projet OCM (NOKIA)","TRAVAUX -NOKIA",
AM2038="ACCESS-ISSUE","ACCESS-ISSUE",
AM2038="Projet OCM (ZTE, NOKIA, autres projets)","TRAVAUX OCM",
AM2038="No root CAuse","No root cause",
AM2038="ODU HS","TX ISSUE",
AM2038="IP &amp; VLAN","TX ISSUE",
AM2038="Warehouse HUAWEI","SPARE-ISSUE",
AM2038="SPARE-HS","SPARE-ISSUE",
AM2038="Power Telco","RAN ISSUE",AM2038="no impacts","no impacts"
),"")</f>
        <v>no impacts</v>
      </c>
      <c r="AM2038" s="67" t="s">
        <v>5605</v>
      </c>
      <c r="AN2038" s="48" t="str" cm="1">
        <f t="array" ref="AN2038">IFERROR(_xlfn.IFS(
AM2038="MPR ISSUE","ACTIVE",
AM2038="BSS Hardware Issue","ACTIVE",
AM2038="Sites strategiques, MLL, Pylone, etc.","PASSIVE",
AM2038="AKTIVCO DEFAUT GE &amp; POWER Cabinet","PASSIVE",
AM2038="AKTIVCO Coupure ENEO &amp; Baisse de tension","PASSIVE",
AM2038="Coupure ENEO &amp; Baisse de tension","PASSIVE",
AM2038="Defaut GE &amp; POWER Cabinet","PASSIVE",
AM2038="Sharing","PASSIVE",
AM2038="Sites strategiques &amp; DataCenter","PASSIVE",
AM2038="Exclu","Exclu",
AM2038="SAT","ACTIVE",
AM2038="SPARE-ISSUE","SPARE-ISSUE",
AM2038="Fiber CAmtel","ACTIVE",
AM2038="Fiber AOF","ACTIVE",
AM2038="Projet OCM (HUAWEI)","PLANNED WORKS",
AM2038="Projet OCM (NOKIA)","PLANNED WORKS",
AM2038="ACCESS-ISSUE","ACCESS-ISSUE",
AM2038="Projet OCM (ZTE, NOKIA, autres projets)","PLANNED WORKS",
AM2038="No root CAuse","No root cause",
AM2038="ODU HS","ACTIVE",
AM2038="IP &amp; VLAN","ACTIVE",
AM2038="Warehouse HUAWEI","SPARE-ISSUE",
AM2038="SPARE-HS","SPARE-ISSUE",
AM2038="Power Telco","ACTIVE", AM2038="no impacts","no impacts"
),"")</f>
        <v>no impacts</v>
      </c>
      <c r="AO2038" s="93" t="s">
        <v>5537</v>
      </c>
      <c r="AP2038" s="101" t="str">
        <f t="shared" si="56"/>
        <v>LIT_590</v>
      </c>
      <c r="AR2038" s="17" t="s">
        <v>5537</v>
      </c>
      <c r="AS2038" s="7" t="s">
        <v>5537</v>
      </c>
      <c r="AT2038" s="6"/>
      <c r="AU2038" s="7"/>
      <c r="AV2038" s="3" t="s">
        <v>5537</v>
      </c>
      <c r="AW2038" s="18" t="s">
        <v>5537</v>
      </c>
      <c r="AX2038" s="18" t="s">
        <v>5537</v>
      </c>
      <c r="AY2038" s="18" t="s">
        <v>5537</v>
      </c>
      <c r="AZ2038" s="18" t="s">
        <v>5537</v>
      </c>
      <c r="BA2038" s="18" t="s">
        <v>5537</v>
      </c>
      <c r="BB2038" s="18" t="s">
        <v>5537</v>
      </c>
      <c r="BC2038" s="18" t="s">
        <v>5537</v>
      </c>
      <c r="BD2038" s="18" t="s">
        <v>5537</v>
      </c>
      <c r="BE2038" s="18" t="s">
        <v>5537</v>
      </c>
      <c r="BF2038" s="18" t="s">
        <v>5537</v>
      </c>
      <c r="BG2038" s="18" t="s">
        <v>5537</v>
      </c>
      <c r="BH2038" s="18" t="s">
        <v>5537</v>
      </c>
      <c r="BI2038" s="9" t="s">
        <v>5537</v>
      </c>
      <c r="BJ2038" s="14"/>
      <c r="BK2038" s="14" t="s">
        <v>5537</v>
      </c>
      <c r="BL2038" s="14" t="str">
        <f>_xlfn.XLOOKUP(B2038,'[4]cell downs 18042026 17h'!$B:$B,'[4]cell downs 18042026 17h'!$B:$B,"")</f>
        <v/>
      </c>
      <c r="BM2038" s="14" t="str">
        <f>_xlfn.XLOOKUP(B2038,'[5]Cells Huawei 19042026 15h'!$B:$B,'[5]Cells Huawei 19042026 15h'!$B:$B,"")</f>
        <v/>
      </c>
      <c r="BN2038" s="9" t="str">
        <f>_xlfn.XLOOKUP(B2038,'[6]cells down 19042026 9H40'!$B:$B,'[6]cells down 19042026 9H40'!$B:$B,"")</f>
        <v/>
      </c>
      <c r="BO2038" s="9" t="s">
        <v>5537</v>
      </c>
      <c r="BP2038" s="9" t="s">
        <v>5537</v>
      </c>
      <c r="BQ2038" s="115"/>
    </row>
    <row r="2039" spans="1:69" s="9" customFormat="1" x14ac:dyDescent="0.3">
      <c r="A2039" s="1" t="s">
        <v>4397</v>
      </c>
      <c r="B2039" s="1" t="s">
        <v>4398</v>
      </c>
      <c r="C2039" s="3" t="str">
        <f>_xlfn.XLOOKUP(B2039,'[1]daily break down'!$D:$D,'[1]daily break down'!$E:$E,"")</f>
        <v>CENTRE</v>
      </c>
      <c r="D2039" s="1" t="s">
        <v>21</v>
      </c>
      <c r="E2039" s="1" t="s">
        <v>563</v>
      </c>
      <c r="F2039" s="3" t="s">
        <v>69</v>
      </c>
      <c r="G2039" s="1" t="s">
        <v>4397</v>
      </c>
      <c r="H2039" s="34" t="str">
        <f>_xlfn.XLOOKUP(B2039,[2]CALCULATION!$B:$B,[2]CALCULATION!$H:$H,"")</f>
        <v>ZTE</v>
      </c>
      <c r="I2039" s="28">
        <v>0</v>
      </c>
      <c r="J2039" s="28">
        <v>0</v>
      </c>
      <c r="K2039" s="28">
        <v>0</v>
      </c>
      <c r="L2039" s="28">
        <v>0</v>
      </c>
      <c r="M2039" s="28">
        <v>0</v>
      </c>
      <c r="N2039" s="28">
        <v>0</v>
      </c>
      <c r="O2039" s="28">
        <v>0</v>
      </c>
      <c r="P2039" s="28">
        <v>0</v>
      </c>
      <c r="Q2039" s="28">
        <v>0</v>
      </c>
      <c r="R2039" s="28">
        <v>0</v>
      </c>
      <c r="S2039" s="94">
        <v>0</v>
      </c>
      <c r="T2039" s="94">
        <f>_xlfn.XLOOKUP(B2039,'[3]Nur des jours'!$B:$B,'[3]Nur des jours'!$U:$U,"")</f>
        <v>0</v>
      </c>
      <c r="U2039" s="94">
        <v>0</v>
      </c>
      <c r="V2039" s="94">
        <v>0</v>
      </c>
      <c r="W2039" s="94">
        <v>0</v>
      </c>
      <c r="X2039" s="94">
        <v>0</v>
      </c>
      <c r="Y2039" s="94">
        <v>0</v>
      </c>
      <c r="Z2039" s="94">
        <v>0</v>
      </c>
      <c r="AA2039" s="94">
        <v>0</v>
      </c>
      <c r="AB2039" s="94">
        <v>0</v>
      </c>
      <c r="AC2039" s="94">
        <f>_xlfn.XLOOKUP(B2039,'[3]Nur des jours'!$B:$B,'[3]Nur des jours'!$N:$N,"")</f>
        <v>0</v>
      </c>
      <c r="AD2039" s="94">
        <v>0</v>
      </c>
      <c r="AE2039" s="94">
        <v>0</v>
      </c>
      <c r="AF2039" s="94">
        <v>0</v>
      </c>
      <c r="AG2039" s="94">
        <v>0</v>
      </c>
      <c r="AH2039" s="94">
        <v>0</v>
      </c>
      <c r="AI2039" s="49" t="s">
        <v>5559</v>
      </c>
      <c r="AJ2039" s="49"/>
      <c r="AK2039" s="48" t="str" cm="1">
        <f t="array" ref="AK2039">IFERROR(_xlfn.IFS(
AM2039="MPR ISSUE","PDH",
AM2039="BSS Hardware Issue","BSS",
AM2039="Sites strategiques, MLL, Pylone, etc.","ENVTECH",
AM2039="AKTIVCO DEFAUT GE &amp; POWER Cabinet","AKTIVCO",
AM2039="AKTIVCO Coupure ENEO &amp; Baisse de tension","AKTIVCO GRID ONLY",
AM2039="Coupure ENEO &amp; Baisse de tension","IHS GRID ONLY",
AM2039="Defaut GE &amp; POWER Cabinet","IHS",
AM2039="Sharing","Partners",
AM2039="Sites strategiques &amp; DataCenter","SST &amp; DC",
AM2039="Exclu","Exclu",
AM2039="SAT","SAT",
AM2039="SPARE-ISSUE","SPARE-ISSUE",
AM2039="Fiber CAmtel","TRANS_FO_CAMTEL",
AM2039="Fiber AOF","Fiber AOF",
AM2039="Projet OCM (HUAWEI)","TRAVAUX-HUAWEI",
AM2039="Projet OCM (NOKIA)","TRAVAUX-NOKIA",
AM2039="ACCESS-ISSUE","ACCESS-ISSUE",
AM2039="Projet OCM (ZTE, NOKIA, autres projets)","TRAVAUX OCM",
AM2039="No root CAuse","No root cause",
AM2039="ODU HS","PDH",
AM2039="IP &amp; VLAN","PDH",
AM2039="Warehouse HUAWEI","SPARE-ISSUE",
AM2039="SPARE-HS","SPARE-ISSUE",
AM2039="Power Telco","BSS",AM2039="no impacts","no impacts"
),"")</f>
        <v>no impacts</v>
      </c>
      <c r="AL2039" s="48" t="str" cm="1">
        <f t="array" ref="AL2039">IFERROR(_xlfn.IFS(
AM2039="MPR ISSUE","TX ISSUE",
AM2039="BSS Hardware Issue","RAN ISSUE",
AM2039="Sites strategiques, MLL, Pylone, etc.","ENVTECH",
AM2039="AKTIVCO DEFAUT GE &amp; POWER Cabinet","POWER ISSUE",
AM2039="AKTIVCO Coupure ENEO &amp; Baisse de tension","POWER ISSUE",
AM2039="Coupure ENEO &amp; Baisse de tension","POWER ISSUE",
AM2039="Defaut GE &amp; POWER Cabinet","POWER ISSUE",
AM2039="Sharing","POWER ISSUE",
AM2039="Sites strategiques &amp; DataCenter","POWER ISSUE",
AM2039="Exclu","Exclu",
AM2039="SAT","TX ISSUE",
AM2039="SPARE-ISSUE","SPARE-ISSUE",
AM2039="Fiber CAmtel","TX ISSUE",
AM2039="Fiber AOF","TX ISSUE",
AM2039="Projet OCM (HUAWEI)","TRAVAUX-HUAWEI",
AM2039="Projet OCM (NOKIA)","TRAVAUX -NOKIA",
AM2039="ACCESS-ISSUE","ACCESS-ISSUE",
AM2039="Projet OCM (ZTE, NOKIA, autres projets)","TRAVAUX OCM",
AM2039="No root CAuse","No root cause",
AM2039="ODU HS","TX ISSUE",
AM2039="IP &amp; VLAN","TX ISSUE",
AM2039="Warehouse HUAWEI","SPARE-ISSUE",
AM2039="SPARE-HS","SPARE-ISSUE",
AM2039="Power Telco","RAN ISSUE",AM2039="no impacts","no impacts"
),"")</f>
        <v>no impacts</v>
      </c>
      <c r="AM2039" s="67" t="s">
        <v>5605</v>
      </c>
      <c r="AN2039" s="48" t="str" cm="1">
        <f t="array" ref="AN2039">IFERROR(_xlfn.IFS(
AM2039="MPR ISSUE","ACTIVE",
AM2039="BSS Hardware Issue","ACTIVE",
AM2039="Sites strategiques, MLL, Pylone, etc.","PASSIVE",
AM2039="AKTIVCO DEFAUT GE &amp; POWER Cabinet","PASSIVE",
AM2039="AKTIVCO Coupure ENEO &amp; Baisse de tension","PASSIVE",
AM2039="Coupure ENEO &amp; Baisse de tension","PASSIVE",
AM2039="Defaut GE &amp; POWER Cabinet","PASSIVE",
AM2039="Sharing","PASSIVE",
AM2039="Sites strategiques &amp; DataCenter","PASSIVE",
AM2039="Exclu","Exclu",
AM2039="SAT","ACTIVE",
AM2039="SPARE-ISSUE","SPARE-ISSUE",
AM2039="Fiber CAmtel","ACTIVE",
AM2039="Fiber AOF","ACTIVE",
AM2039="Projet OCM (HUAWEI)","PLANNED WORKS",
AM2039="Projet OCM (NOKIA)","PLANNED WORKS",
AM2039="ACCESS-ISSUE","ACCESS-ISSUE",
AM2039="Projet OCM (ZTE, NOKIA, autres projets)","PLANNED WORKS",
AM2039="No root CAuse","No root cause",
AM2039="ODU HS","ACTIVE",
AM2039="IP &amp; VLAN","ACTIVE",
AM2039="Warehouse HUAWEI","SPARE-ISSUE",
AM2039="SPARE-HS","SPARE-ISSUE",
AM2039="Power Telco","ACTIVE", AM2039="no impacts","no impacts"
),"")</f>
        <v>no impacts</v>
      </c>
      <c r="AO2039" s="93" t="s">
        <v>5537</v>
      </c>
      <c r="AP2039" s="101" t="str">
        <f t="shared" si="56"/>
        <v>SUD_099</v>
      </c>
      <c r="AR2039" s="17" t="s">
        <v>5537</v>
      </c>
      <c r="AS2039" s="7" t="s">
        <v>5537</v>
      </c>
      <c r="AT2039" s="6"/>
      <c r="AU2039" s="7"/>
      <c r="AV2039" s="3" t="s">
        <v>5537</v>
      </c>
      <c r="AW2039" s="18" t="s">
        <v>5537</v>
      </c>
      <c r="AX2039" s="18" t="s">
        <v>5537</v>
      </c>
      <c r="AY2039" s="18" t="s">
        <v>5537</v>
      </c>
      <c r="AZ2039" s="18" t="s">
        <v>5537</v>
      </c>
      <c r="BA2039" s="18" t="s">
        <v>5537</v>
      </c>
      <c r="BB2039" s="18" t="s">
        <v>5537</v>
      </c>
      <c r="BC2039" s="18" t="s">
        <v>5537</v>
      </c>
      <c r="BD2039" s="18" t="s">
        <v>5537</v>
      </c>
      <c r="BE2039" s="18" t="s">
        <v>5537</v>
      </c>
      <c r="BF2039" s="18" t="s">
        <v>5537</v>
      </c>
      <c r="BG2039" s="18" t="s">
        <v>5537</v>
      </c>
      <c r="BH2039" s="18" t="s">
        <v>5537</v>
      </c>
      <c r="BI2039" s="9" t="s">
        <v>5537</v>
      </c>
      <c r="BJ2039" s="14"/>
      <c r="BK2039" s="14" t="s">
        <v>5537</v>
      </c>
      <c r="BL2039" s="14" t="str">
        <f>_xlfn.XLOOKUP(B2039,'[4]cell downs 18042026 17h'!$B:$B,'[4]cell downs 18042026 17h'!$B:$B,"")</f>
        <v/>
      </c>
      <c r="BM2039" s="14" t="str">
        <f>_xlfn.XLOOKUP(B2039,'[5]Cells Huawei 19042026 15h'!$B:$B,'[5]Cells Huawei 19042026 15h'!$B:$B,"")</f>
        <v/>
      </c>
      <c r="BN2039" s="9" t="str">
        <f>_xlfn.XLOOKUP(B2039,'[6]cells down 19042026 9H40'!$B:$B,'[6]cells down 19042026 9H40'!$B:$B,"")</f>
        <v>SUD_099</v>
      </c>
      <c r="BO2039" s="9" t="s">
        <v>5537</v>
      </c>
      <c r="BP2039" s="9" t="s">
        <v>12</v>
      </c>
      <c r="BQ2039" s="115"/>
    </row>
    <row r="2040" spans="1:69" s="9" customFormat="1" x14ac:dyDescent="0.3">
      <c r="A2040" s="1" t="s">
        <v>4420</v>
      </c>
      <c r="B2040" s="1" t="s">
        <v>4421</v>
      </c>
      <c r="C2040" s="3" t="str">
        <f>_xlfn.XLOOKUP(B2040,'[1]daily break down'!$D:$D,'[1]daily break down'!$E:$E,"")</f>
        <v>CENTRE</v>
      </c>
      <c r="D2040" s="1" t="s">
        <v>11</v>
      </c>
      <c r="E2040" s="1" t="s">
        <v>12</v>
      </c>
      <c r="F2040" s="3" t="s">
        <v>37</v>
      </c>
      <c r="G2040" s="1" t="s">
        <v>4422</v>
      </c>
      <c r="H2040" s="34" t="str">
        <f>_xlfn.XLOOKUP(B2040,[2]CALCULATION!$B:$B,[2]CALCULATION!$H:$H,"")</f>
        <v>ZTE</v>
      </c>
      <c r="I2040" s="28">
        <v>0</v>
      </c>
      <c r="J2040" s="28">
        <v>0</v>
      </c>
      <c r="K2040" s="28">
        <v>0</v>
      </c>
      <c r="L2040" s="28">
        <v>0</v>
      </c>
      <c r="M2040" s="28">
        <v>0</v>
      </c>
      <c r="N2040" s="28">
        <v>0</v>
      </c>
      <c r="O2040" s="28">
        <v>0</v>
      </c>
      <c r="P2040" s="28">
        <v>0</v>
      </c>
      <c r="Q2040" s="28">
        <v>0</v>
      </c>
      <c r="R2040" s="28">
        <v>0</v>
      </c>
      <c r="S2040" s="94">
        <v>0</v>
      </c>
      <c r="T2040" s="94">
        <f>_xlfn.XLOOKUP(B2040,'[3]Nur des jours'!$B:$B,'[3]Nur des jours'!$U:$U,"")</f>
        <v>0</v>
      </c>
      <c r="U2040" s="94">
        <v>0</v>
      </c>
      <c r="V2040" s="94">
        <v>0</v>
      </c>
      <c r="W2040" s="94">
        <v>0</v>
      </c>
      <c r="X2040" s="94">
        <v>0</v>
      </c>
      <c r="Y2040" s="94">
        <v>0</v>
      </c>
      <c r="Z2040" s="94">
        <v>0</v>
      </c>
      <c r="AA2040" s="94">
        <v>0</v>
      </c>
      <c r="AB2040" s="94">
        <v>0</v>
      </c>
      <c r="AC2040" s="94">
        <f>_xlfn.XLOOKUP(B2040,'[3]Nur des jours'!$B:$B,'[3]Nur des jours'!$N:$N,"")</f>
        <v>0</v>
      </c>
      <c r="AD2040" s="94">
        <v>0</v>
      </c>
      <c r="AE2040" s="94">
        <v>0</v>
      </c>
      <c r="AF2040" s="94">
        <v>0</v>
      </c>
      <c r="AG2040" s="94">
        <v>0</v>
      </c>
      <c r="AH2040" s="94">
        <v>0</v>
      </c>
      <c r="AI2040" s="49" t="s">
        <v>5559</v>
      </c>
      <c r="AJ2040" s="49"/>
      <c r="AK2040" s="48" t="str" cm="1">
        <f t="array" ref="AK2040">IFERROR(_xlfn.IFS(
AM2040="MPR ISSUE","PDH",
AM2040="BSS Hardware Issue","BSS",
AM2040="Sites strategiques, MLL, Pylone, etc.","ENVTECH",
AM2040="AKTIVCO DEFAUT GE &amp; POWER Cabinet","AKTIVCO",
AM2040="AKTIVCO Coupure ENEO &amp; Baisse de tension","AKTIVCO GRID ONLY",
AM2040="Coupure ENEO &amp; Baisse de tension","IHS GRID ONLY",
AM2040="Defaut GE &amp; POWER Cabinet","IHS",
AM2040="Sharing","Partners",
AM2040="Sites strategiques &amp; DataCenter","SST &amp; DC",
AM2040="Exclu","Exclu",
AM2040="SAT","SAT",
AM2040="SPARE-ISSUE","SPARE-ISSUE",
AM2040="Fiber CAmtel","TRANS_FO_CAMTEL",
AM2040="Fiber AOF","Fiber AOF",
AM2040="Projet OCM (HUAWEI)","TRAVAUX-HUAWEI",
AM2040="Projet OCM (NOKIA)","TRAVAUX-NOKIA",
AM2040="ACCESS-ISSUE","ACCESS-ISSUE",
AM2040="Projet OCM (ZTE, NOKIA, autres projets)","TRAVAUX OCM",
AM2040="No root CAuse","No root cause",
AM2040="ODU HS","PDH",
AM2040="IP &amp; VLAN","PDH",
AM2040="Warehouse HUAWEI","SPARE-ISSUE",
AM2040="SPARE-HS","SPARE-ISSUE",
AM2040="Power Telco","BSS",AM2040="no impacts","no impacts"
),"")</f>
        <v>no impacts</v>
      </c>
      <c r="AL2040" s="48" t="str" cm="1">
        <f t="array" ref="AL2040">IFERROR(_xlfn.IFS(
AM2040="MPR ISSUE","TX ISSUE",
AM2040="BSS Hardware Issue","RAN ISSUE",
AM2040="Sites strategiques, MLL, Pylone, etc.","ENVTECH",
AM2040="AKTIVCO DEFAUT GE &amp; POWER Cabinet","POWER ISSUE",
AM2040="AKTIVCO Coupure ENEO &amp; Baisse de tension","POWER ISSUE",
AM2040="Coupure ENEO &amp; Baisse de tension","POWER ISSUE",
AM2040="Defaut GE &amp; POWER Cabinet","POWER ISSUE",
AM2040="Sharing","POWER ISSUE",
AM2040="Sites strategiques &amp; DataCenter","POWER ISSUE",
AM2040="Exclu","Exclu",
AM2040="SAT","TX ISSUE",
AM2040="SPARE-ISSUE","SPARE-ISSUE",
AM2040="Fiber CAmtel","TX ISSUE",
AM2040="Fiber AOF","TX ISSUE",
AM2040="Projet OCM (HUAWEI)","TRAVAUX-HUAWEI",
AM2040="Projet OCM (NOKIA)","TRAVAUX -NOKIA",
AM2040="ACCESS-ISSUE","ACCESS-ISSUE",
AM2040="Projet OCM (ZTE, NOKIA, autres projets)","TRAVAUX OCM",
AM2040="No root CAuse","No root cause",
AM2040="ODU HS","TX ISSUE",
AM2040="IP &amp; VLAN","TX ISSUE",
AM2040="Warehouse HUAWEI","SPARE-ISSUE",
AM2040="SPARE-HS","SPARE-ISSUE",
AM2040="Power Telco","RAN ISSUE",AM2040="no impacts","no impacts"
),"")</f>
        <v>no impacts</v>
      </c>
      <c r="AM2040" s="67" t="s">
        <v>5605</v>
      </c>
      <c r="AN2040" s="48" t="str" cm="1">
        <f t="array" ref="AN2040">IFERROR(_xlfn.IFS(
AM2040="MPR ISSUE","ACTIVE",
AM2040="BSS Hardware Issue","ACTIVE",
AM2040="Sites strategiques, MLL, Pylone, etc.","PASSIVE",
AM2040="AKTIVCO DEFAUT GE &amp; POWER Cabinet","PASSIVE",
AM2040="AKTIVCO Coupure ENEO &amp; Baisse de tension","PASSIVE",
AM2040="Coupure ENEO &amp; Baisse de tension","PASSIVE",
AM2040="Defaut GE &amp; POWER Cabinet","PASSIVE",
AM2040="Sharing","PASSIVE",
AM2040="Sites strategiques &amp; DataCenter","PASSIVE",
AM2040="Exclu","Exclu",
AM2040="SAT","ACTIVE",
AM2040="SPARE-ISSUE","SPARE-ISSUE",
AM2040="Fiber CAmtel","ACTIVE",
AM2040="Fiber AOF","ACTIVE",
AM2040="Projet OCM (HUAWEI)","PLANNED WORKS",
AM2040="Projet OCM (NOKIA)","PLANNED WORKS",
AM2040="ACCESS-ISSUE","ACCESS-ISSUE",
AM2040="Projet OCM (ZTE, NOKIA, autres projets)","PLANNED WORKS",
AM2040="No root CAuse","No root cause",
AM2040="ODU HS","ACTIVE",
AM2040="IP &amp; VLAN","ACTIVE",
AM2040="Warehouse HUAWEI","SPARE-ISSUE",
AM2040="SPARE-HS","SPARE-ISSUE",
AM2040="Power Telco","ACTIVE", AM2040="no impacts","no impacts"
),"")</f>
        <v>no impacts</v>
      </c>
      <c r="AO2040" s="93" t="s">
        <v>5537</v>
      </c>
      <c r="AP2040" s="101" t="str">
        <f t="shared" si="56"/>
        <v>CTR_441</v>
      </c>
      <c r="AR2040" s="17" t="s">
        <v>5537</v>
      </c>
      <c r="AS2040" s="7" t="s">
        <v>5537</v>
      </c>
      <c r="AT2040" s="6"/>
      <c r="AU2040" s="7"/>
      <c r="AV2040" s="3" t="s">
        <v>5537</v>
      </c>
      <c r="AW2040" s="18" t="s">
        <v>5537</v>
      </c>
      <c r="AX2040" s="18" t="s">
        <v>5537</v>
      </c>
      <c r="AY2040" s="18" t="s">
        <v>5537</v>
      </c>
      <c r="AZ2040" s="18" t="s">
        <v>5537</v>
      </c>
      <c r="BA2040" s="18" t="s">
        <v>5537</v>
      </c>
      <c r="BB2040" s="18" t="s">
        <v>5537</v>
      </c>
      <c r="BC2040" s="18" t="s">
        <v>5537</v>
      </c>
      <c r="BD2040" s="18" t="s">
        <v>5537</v>
      </c>
      <c r="BE2040" s="18" t="s">
        <v>5537</v>
      </c>
      <c r="BF2040" s="18" t="s">
        <v>5537</v>
      </c>
      <c r="BG2040" s="18" t="s">
        <v>5537</v>
      </c>
      <c r="BH2040" s="18" t="s">
        <v>5537</v>
      </c>
      <c r="BI2040" s="9" t="s">
        <v>5537</v>
      </c>
      <c r="BJ2040" s="14"/>
      <c r="BK2040" s="14" t="s">
        <v>5537</v>
      </c>
      <c r="BL2040" s="14" t="str">
        <f>_xlfn.XLOOKUP(B2040,'[4]cell downs 18042026 17h'!$B:$B,'[4]cell downs 18042026 17h'!$B:$B,"")</f>
        <v/>
      </c>
      <c r="BM2040" s="14" t="str">
        <f>_xlfn.XLOOKUP(B2040,'[5]Cells Huawei 19042026 15h'!$B:$B,'[5]Cells Huawei 19042026 15h'!$B:$B,"")</f>
        <v/>
      </c>
      <c r="BN2040" s="9" t="str">
        <f>_xlfn.XLOOKUP(B2040,'[6]cells down 19042026 9H40'!$B:$B,'[6]cells down 19042026 9H40'!$B:$B,"")</f>
        <v/>
      </c>
      <c r="BO2040" s="9" t="s">
        <v>4421</v>
      </c>
      <c r="BP2040" s="9" t="s">
        <v>12</v>
      </c>
      <c r="BQ2040" s="115"/>
    </row>
    <row r="2041" spans="1:69" s="9" customFormat="1" x14ac:dyDescent="0.3">
      <c r="A2041" s="1" t="s">
        <v>2709</v>
      </c>
      <c r="B2041" s="8" t="s">
        <v>2710</v>
      </c>
      <c r="C2041" s="3" t="str">
        <f>_xlfn.XLOOKUP(B2041,'[1]daily break down'!$D:$D,'[1]daily break down'!$E:$E,"")</f>
        <v>LITTORAL</v>
      </c>
      <c r="D2041" s="1"/>
      <c r="E2041" s="1"/>
      <c r="F2041" s="3" t="s">
        <v>31</v>
      </c>
      <c r="G2041" s="1" t="s">
        <v>354</v>
      </c>
      <c r="H2041" s="34" t="str">
        <f>_xlfn.XLOOKUP(B2041,[2]CALCULATION!$B:$B,[2]CALCULATION!$H:$H,"")</f>
        <v>ZTE</v>
      </c>
      <c r="I2041" s="28">
        <v>0</v>
      </c>
      <c r="J2041" s="28">
        <v>0</v>
      </c>
      <c r="K2041" s="28">
        <v>0</v>
      </c>
      <c r="L2041" s="28">
        <v>0</v>
      </c>
      <c r="M2041" s="28">
        <v>0</v>
      </c>
      <c r="N2041" s="28">
        <v>0</v>
      </c>
      <c r="O2041" s="28">
        <v>0</v>
      </c>
      <c r="P2041" s="28">
        <v>0</v>
      </c>
      <c r="Q2041" s="28">
        <v>4.2804187961750177E-4</v>
      </c>
      <c r="R2041" s="28">
        <v>0</v>
      </c>
      <c r="S2041" s="94">
        <v>0</v>
      </c>
      <c r="T2041" s="94">
        <f>_xlfn.XLOOKUP(B2041,'[3]Nur des jours'!$B:$B,'[3]Nur des jours'!$U:$U,"")</f>
        <v>0</v>
      </c>
      <c r="U2041" s="94">
        <v>0</v>
      </c>
      <c r="V2041" s="94">
        <v>0</v>
      </c>
      <c r="W2041" s="94">
        <v>0</v>
      </c>
      <c r="X2041" s="94">
        <v>0</v>
      </c>
      <c r="Y2041" s="94">
        <v>0</v>
      </c>
      <c r="Z2041" s="94">
        <v>0</v>
      </c>
      <c r="AA2041" s="94">
        <v>0</v>
      </c>
      <c r="AB2041" s="94">
        <v>0</v>
      </c>
      <c r="AC2041" s="94">
        <f>_xlfn.XLOOKUP(B2041,'[3]Nur des jours'!$B:$B,'[3]Nur des jours'!$N:$N,"")</f>
        <v>0</v>
      </c>
      <c r="AD2041" s="94">
        <v>0</v>
      </c>
      <c r="AE2041" s="94">
        <v>0</v>
      </c>
      <c r="AF2041" s="94">
        <v>0</v>
      </c>
      <c r="AG2041" s="94">
        <v>0</v>
      </c>
      <c r="AH2041" s="94">
        <v>0</v>
      </c>
      <c r="AI2041" s="49" t="s">
        <v>5559</v>
      </c>
      <c r="AJ2041" s="49"/>
      <c r="AK2041" s="48" t="str" cm="1">
        <f t="array" ref="AK2041">IFERROR(_xlfn.IFS(
AM2041="MPR ISSUE","PDH",
AM2041="BSS Hardware Issue","BSS",
AM2041="Sites strategiques, MLL, Pylone, etc.","ENVTECH",
AM2041="AKTIVCO DEFAUT GE &amp; POWER Cabinet","AKTIVCO",
AM2041="AKTIVCO Coupure ENEO &amp; Baisse de tension","AKTIVCO GRID ONLY",
AM2041="Coupure ENEO &amp; Baisse de tension","IHS GRID ONLY",
AM2041="Defaut GE &amp; POWER Cabinet","IHS",
AM2041="Sharing","Partners",
AM2041="Sites strategiques &amp; DataCenter","SST &amp; DC",
AM2041="Exclu","Exclu",
AM2041="SAT","SAT",
AM2041="SPARE-ISSUE","SPARE-ISSUE",
AM2041="Fiber CAmtel","TRANS_FO_CAMTEL",
AM2041="Fiber AOF","Fiber AOF",
AM2041="Projet OCM (HUAWEI)","TRAVAUX-HUAWEI",
AM2041="Projet OCM (NOKIA)","TRAVAUX-NOKIA",
AM2041="ACCESS-ISSUE","ACCESS-ISSUE",
AM2041="Projet OCM (ZTE, NOKIA, autres projets)","TRAVAUX OCM",
AM2041="No root CAuse","No root cause",
AM2041="ODU HS","PDH",
AM2041="IP &amp; VLAN","PDH",
AM2041="Warehouse HUAWEI","SPARE-ISSUE",
AM2041="SPARE-HS","SPARE-ISSUE",
AM2041="Power Telco","BSS",AM2041="no impacts","no impacts"
),"")</f>
        <v>no impacts</v>
      </c>
      <c r="AL2041" s="48" t="str" cm="1">
        <f t="array" ref="AL2041">IFERROR(_xlfn.IFS(
AM2041="MPR ISSUE","TX ISSUE",
AM2041="BSS Hardware Issue","RAN ISSUE",
AM2041="Sites strategiques, MLL, Pylone, etc.","ENVTECH",
AM2041="AKTIVCO DEFAUT GE &amp; POWER Cabinet","POWER ISSUE",
AM2041="AKTIVCO Coupure ENEO &amp; Baisse de tension","POWER ISSUE",
AM2041="Coupure ENEO &amp; Baisse de tension","POWER ISSUE",
AM2041="Defaut GE &amp; POWER Cabinet","POWER ISSUE",
AM2041="Sharing","POWER ISSUE",
AM2041="Sites strategiques &amp; DataCenter","POWER ISSUE",
AM2041="Exclu","Exclu",
AM2041="SAT","TX ISSUE",
AM2041="SPARE-ISSUE","SPARE-ISSUE",
AM2041="Fiber CAmtel","TX ISSUE",
AM2041="Fiber AOF","TX ISSUE",
AM2041="Projet OCM (HUAWEI)","TRAVAUX-HUAWEI",
AM2041="Projet OCM (NOKIA)","TRAVAUX -NOKIA",
AM2041="ACCESS-ISSUE","ACCESS-ISSUE",
AM2041="Projet OCM (ZTE, NOKIA, autres projets)","TRAVAUX OCM",
AM2041="No root CAuse","No root cause",
AM2041="ODU HS","TX ISSUE",
AM2041="IP &amp; VLAN","TX ISSUE",
AM2041="Warehouse HUAWEI","SPARE-ISSUE",
AM2041="SPARE-HS","SPARE-ISSUE",
AM2041="Power Telco","RAN ISSUE",AM2041="no impacts","no impacts"
),"")</f>
        <v>no impacts</v>
      </c>
      <c r="AM2041" s="67" t="s">
        <v>5605</v>
      </c>
      <c r="AN2041" s="48" t="str" cm="1">
        <f t="array" ref="AN2041">IFERROR(_xlfn.IFS(
AM2041="MPR ISSUE","ACTIVE",
AM2041="BSS Hardware Issue","ACTIVE",
AM2041="Sites strategiques, MLL, Pylone, etc.","PASSIVE",
AM2041="AKTIVCO DEFAUT GE &amp; POWER Cabinet","PASSIVE",
AM2041="AKTIVCO Coupure ENEO &amp; Baisse de tension","PASSIVE",
AM2041="Coupure ENEO &amp; Baisse de tension","PASSIVE",
AM2041="Defaut GE &amp; POWER Cabinet","PASSIVE",
AM2041="Sharing","PASSIVE",
AM2041="Sites strategiques &amp; DataCenter","PASSIVE",
AM2041="Exclu","Exclu",
AM2041="SAT","ACTIVE",
AM2041="SPARE-ISSUE","SPARE-ISSUE",
AM2041="Fiber CAmtel","ACTIVE",
AM2041="Fiber AOF","ACTIVE",
AM2041="Projet OCM (HUAWEI)","PLANNED WORKS",
AM2041="Projet OCM (NOKIA)","PLANNED WORKS",
AM2041="ACCESS-ISSUE","ACCESS-ISSUE",
AM2041="Projet OCM (ZTE, NOKIA, autres projets)","PLANNED WORKS",
AM2041="No root CAuse","No root cause",
AM2041="ODU HS","ACTIVE",
AM2041="IP &amp; VLAN","ACTIVE",
AM2041="Warehouse HUAWEI","SPARE-ISSUE",
AM2041="SPARE-HS","SPARE-ISSUE",
AM2041="Power Telco","ACTIVE", AM2041="no impacts","no impacts"
),"")</f>
        <v>no impacts</v>
      </c>
      <c r="AO2041" s="93" t="s">
        <v>5537</v>
      </c>
      <c r="AP2041" s="101" t="str">
        <f t="shared" si="56"/>
        <v>LIT_353</v>
      </c>
      <c r="AR2041" s="17" t="s">
        <v>5537</v>
      </c>
      <c r="AS2041" s="7" t="s">
        <v>5537</v>
      </c>
      <c r="AT2041" s="6"/>
      <c r="AU2041" s="7"/>
      <c r="AV2041" s="3" t="s">
        <v>5537</v>
      </c>
      <c r="AW2041" s="18" t="s">
        <v>5537</v>
      </c>
      <c r="AX2041" s="18" t="s">
        <v>5537</v>
      </c>
      <c r="AY2041" s="18" t="s">
        <v>5537</v>
      </c>
      <c r="AZ2041" s="18" t="s">
        <v>5537</v>
      </c>
      <c r="BA2041" s="18" t="s">
        <v>5537</v>
      </c>
      <c r="BB2041" s="18" t="s">
        <v>5537</v>
      </c>
      <c r="BC2041" s="18" t="s">
        <v>5537</v>
      </c>
      <c r="BD2041" s="18" t="s">
        <v>5537</v>
      </c>
      <c r="BE2041" s="18" t="s">
        <v>5537</v>
      </c>
      <c r="BF2041" s="18" t="s">
        <v>5537</v>
      </c>
      <c r="BG2041" s="18" t="s">
        <v>5537</v>
      </c>
      <c r="BH2041" s="18" t="s">
        <v>5537</v>
      </c>
      <c r="BI2041" s="9" t="s">
        <v>5537</v>
      </c>
      <c r="BJ2041" s="14"/>
      <c r="BK2041" s="14" t="s">
        <v>5537</v>
      </c>
      <c r="BL2041" s="14" t="str">
        <f>_xlfn.XLOOKUP(B2041,'[4]cell downs 18042026 17h'!$B:$B,'[4]cell downs 18042026 17h'!$B:$B,"")</f>
        <v/>
      </c>
      <c r="BM2041" s="14" t="str">
        <f>_xlfn.XLOOKUP(B2041,'[5]Cells Huawei 19042026 15h'!$B:$B,'[5]Cells Huawei 19042026 15h'!$B:$B,"")</f>
        <v/>
      </c>
      <c r="BN2041" s="9" t="str">
        <f>_xlfn.XLOOKUP(B2041,'[6]cells down 19042026 9H40'!$B:$B,'[6]cells down 19042026 9H40'!$B:$B,"")</f>
        <v/>
      </c>
      <c r="BO2041" s="9" t="s">
        <v>5537</v>
      </c>
      <c r="BP2041" s="9" t="s">
        <v>1129</v>
      </c>
      <c r="BQ2041" s="115"/>
    </row>
    <row r="2042" spans="1:69" s="9" customFormat="1" x14ac:dyDescent="0.3">
      <c r="A2042" s="1" t="s">
        <v>3397</v>
      </c>
      <c r="B2042" s="8" t="s">
        <v>3398</v>
      </c>
      <c r="C2042" s="3" t="str">
        <f>_xlfn.XLOOKUP(B2042,'[1]daily break down'!$D:$D,'[1]daily break down'!$E:$E,"")</f>
        <v>Douala</v>
      </c>
      <c r="D2042" s="1" t="s">
        <v>11</v>
      </c>
      <c r="E2042" s="1" t="s">
        <v>12</v>
      </c>
      <c r="F2042" s="3" t="s">
        <v>31</v>
      </c>
      <c r="G2042" s="1" t="s">
        <v>32</v>
      </c>
      <c r="H2042" s="34" t="str">
        <f>_xlfn.XLOOKUP(B2042,[2]CALCULATION!$B:$B,[2]CALCULATION!$H:$H,"")</f>
        <v>ZTE</v>
      </c>
      <c r="I2042" s="28">
        <v>0</v>
      </c>
      <c r="J2042" s="28">
        <v>0</v>
      </c>
      <c r="K2042" s="28">
        <v>0</v>
      </c>
      <c r="L2042" s="28">
        <v>0</v>
      </c>
      <c r="M2042" s="28">
        <v>0</v>
      </c>
      <c r="N2042" s="28">
        <v>0</v>
      </c>
      <c r="O2042" s="28">
        <v>0</v>
      </c>
      <c r="P2042" s="28">
        <v>0</v>
      </c>
      <c r="Q2042" s="28">
        <v>0</v>
      </c>
      <c r="R2042" s="28">
        <v>0</v>
      </c>
      <c r="S2042" s="94">
        <v>0</v>
      </c>
      <c r="T2042" s="94">
        <f>_xlfn.XLOOKUP(B2042,'[3]Nur des jours'!$B:$B,'[3]Nur des jours'!$U:$U,"")</f>
        <v>0</v>
      </c>
      <c r="U2042" s="94">
        <v>0</v>
      </c>
      <c r="V2042" s="94">
        <v>0</v>
      </c>
      <c r="W2042" s="94">
        <v>0</v>
      </c>
      <c r="X2042" s="94">
        <v>0</v>
      </c>
      <c r="Y2042" s="94">
        <v>0</v>
      </c>
      <c r="Z2042" s="94">
        <v>0</v>
      </c>
      <c r="AA2042" s="94">
        <v>0</v>
      </c>
      <c r="AB2042" s="94">
        <v>0</v>
      </c>
      <c r="AC2042" s="94">
        <f>_xlfn.XLOOKUP(B2042,'[3]Nur des jours'!$B:$B,'[3]Nur des jours'!$N:$N,"")</f>
        <v>0</v>
      </c>
      <c r="AD2042" s="94">
        <v>0</v>
      </c>
      <c r="AE2042" s="94">
        <v>0</v>
      </c>
      <c r="AF2042" s="94">
        <v>0</v>
      </c>
      <c r="AG2042" s="94">
        <v>0</v>
      </c>
      <c r="AH2042" s="94">
        <v>0</v>
      </c>
      <c r="AI2042" s="49" t="s">
        <v>5559</v>
      </c>
      <c r="AJ2042" s="49"/>
      <c r="AK2042" s="48" t="str" cm="1">
        <f t="array" ref="AK2042">IFERROR(_xlfn.IFS(
AM2042="MPR ISSUE","PDH",
AM2042="BSS Hardware Issue","BSS",
AM2042="Sites strategiques, MLL, Pylone, etc.","ENVTECH",
AM2042="AKTIVCO DEFAUT GE &amp; POWER Cabinet","AKTIVCO",
AM2042="AKTIVCO Coupure ENEO &amp; Baisse de tension","AKTIVCO GRID ONLY",
AM2042="Coupure ENEO &amp; Baisse de tension","IHS GRID ONLY",
AM2042="Defaut GE &amp; POWER Cabinet","IHS",
AM2042="Sharing","Partners",
AM2042="Sites strategiques &amp; DataCenter","SST &amp; DC",
AM2042="Exclu","Exclu",
AM2042="SAT","SAT",
AM2042="SPARE-ISSUE","SPARE-ISSUE",
AM2042="Fiber CAmtel","TRANS_FO_CAMTEL",
AM2042="Fiber AOF","Fiber AOF",
AM2042="Projet OCM (HUAWEI)","TRAVAUX-HUAWEI",
AM2042="Projet OCM (NOKIA)","TRAVAUX-NOKIA",
AM2042="ACCESS-ISSUE","ACCESS-ISSUE",
AM2042="Projet OCM (ZTE, NOKIA, autres projets)","TRAVAUX OCM",
AM2042="No root CAuse","No root cause",
AM2042="ODU HS","PDH",
AM2042="IP &amp; VLAN","PDH",
AM2042="Warehouse HUAWEI","SPARE-ISSUE",
AM2042="SPARE-HS","SPARE-ISSUE",
AM2042="Power Telco","BSS",AM2042="no impacts","no impacts"
),"")</f>
        <v>no impacts</v>
      </c>
      <c r="AL2042" s="48" t="str" cm="1">
        <f t="array" ref="AL2042">IFERROR(_xlfn.IFS(
AM2042="MPR ISSUE","TX ISSUE",
AM2042="BSS Hardware Issue","RAN ISSUE",
AM2042="Sites strategiques, MLL, Pylone, etc.","ENVTECH",
AM2042="AKTIVCO DEFAUT GE &amp; POWER Cabinet","POWER ISSUE",
AM2042="AKTIVCO Coupure ENEO &amp; Baisse de tension","POWER ISSUE",
AM2042="Coupure ENEO &amp; Baisse de tension","POWER ISSUE",
AM2042="Defaut GE &amp; POWER Cabinet","POWER ISSUE",
AM2042="Sharing","POWER ISSUE",
AM2042="Sites strategiques &amp; DataCenter","POWER ISSUE",
AM2042="Exclu","Exclu",
AM2042="SAT","TX ISSUE",
AM2042="SPARE-ISSUE","SPARE-ISSUE",
AM2042="Fiber CAmtel","TX ISSUE",
AM2042="Fiber AOF","TX ISSUE",
AM2042="Projet OCM (HUAWEI)","TRAVAUX-HUAWEI",
AM2042="Projet OCM (NOKIA)","TRAVAUX -NOKIA",
AM2042="ACCESS-ISSUE","ACCESS-ISSUE",
AM2042="Projet OCM (ZTE, NOKIA, autres projets)","TRAVAUX OCM",
AM2042="No root CAuse","No root cause",
AM2042="ODU HS","TX ISSUE",
AM2042="IP &amp; VLAN","TX ISSUE",
AM2042="Warehouse HUAWEI","SPARE-ISSUE",
AM2042="SPARE-HS","SPARE-ISSUE",
AM2042="Power Telco","RAN ISSUE",AM2042="no impacts","no impacts"
),"")</f>
        <v>no impacts</v>
      </c>
      <c r="AM2042" s="67" t="s">
        <v>5605</v>
      </c>
      <c r="AN2042" s="48" t="str" cm="1">
        <f t="array" ref="AN2042">IFERROR(_xlfn.IFS(
AM2042="MPR ISSUE","ACTIVE",
AM2042="BSS Hardware Issue","ACTIVE",
AM2042="Sites strategiques, MLL, Pylone, etc.","PASSIVE",
AM2042="AKTIVCO DEFAUT GE &amp; POWER Cabinet","PASSIVE",
AM2042="AKTIVCO Coupure ENEO &amp; Baisse de tension","PASSIVE",
AM2042="Coupure ENEO &amp; Baisse de tension","PASSIVE",
AM2042="Defaut GE &amp; POWER Cabinet","PASSIVE",
AM2042="Sharing","PASSIVE",
AM2042="Sites strategiques &amp; DataCenter","PASSIVE",
AM2042="Exclu","Exclu",
AM2042="SAT","ACTIVE",
AM2042="SPARE-ISSUE","SPARE-ISSUE",
AM2042="Fiber CAmtel","ACTIVE",
AM2042="Fiber AOF","ACTIVE",
AM2042="Projet OCM (HUAWEI)","PLANNED WORKS",
AM2042="Projet OCM (NOKIA)","PLANNED WORKS",
AM2042="ACCESS-ISSUE","ACCESS-ISSUE",
AM2042="Projet OCM (ZTE, NOKIA, autres projets)","PLANNED WORKS",
AM2042="No root CAuse","No root cause",
AM2042="ODU HS","ACTIVE",
AM2042="IP &amp; VLAN","ACTIVE",
AM2042="Warehouse HUAWEI","SPARE-ISSUE",
AM2042="SPARE-HS","SPARE-ISSUE",
AM2042="Power Telco","ACTIVE", AM2042="no impacts","no impacts"
),"")</f>
        <v>no impacts</v>
      </c>
      <c r="AO2042" s="93" t="s">
        <v>5537</v>
      </c>
      <c r="AP2042" s="101" t="str">
        <f t="shared" si="56"/>
        <v>LIT_242</v>
      </c>
      <c r="AR2042" s="17" t="s">
        <v>5537</v>
      </c>
      <c r="AS2042" s="7" t="s">
        <v>5537</v>
      </c>
      <c r="AT2042" s="6"/>
      <c r="AU2042" s="7"/>
      <c r="AV2042" s="3" t="s">
        <v>5537</v>
      </c>
      <c r="AW2042" s="18" t="s">
        <v>5537</v>
      </c>
      <c r="AX2042" s="18" t="s">
        <v>5537</v>
      </c>
      <c r="AY2042" s="18" t="s">
        <v>5537</v>
      </c>
      <c r="AZ2042" s="18" t="s">
        <v>5537</v>
      </c>
      <c r="BA2042" s="18" t="s">
        <v>5537</v>
      </c>
      <c r="BB2042" s="18" t="s">
        <v>5537</v>
      </c>
      <c r="BC2042" s="18" t="s">
        <v>5537</v>
      </c>
      <c r="BD2042" s="18" t="s">
        <v>5537</v>
      </c>
      <c r="BE2042" s="18" t="s">
        <v>5537</v>
      </c>
      <c r="BF2042" s="18" t="s">
        <v>5537</v>
      </c>
      <c r="BG2042" s="18" t="s">
        <v>5537</v>
      </c>
      <c r="BH2042" s="18" t="s">
        <v>5537</v>
      </c>
      <c r="BI2042" s="9" t="s">
        <v>5537</v>
      </c>
      <c r="BJ2042" s="14"/>
      <c r="BK2042" s="14" t="s">
        <v>5537</v>
      </c>
      <c r="BL2042" s="14" t="str">
        <f>_xlfn.XLOOKUP(B2042,'[4]cell downs 18042026 17h'!$B:$B,'[4]cell downs 18042026 17h'!$B:$B,"")</f>
        <v/>
      </c>
      <c r="BM2042" s="14" t="str">
        <f>_xlfn.XLOOKUP(B2042,'[5]Cells Huawei 19042026 15h'!$B:$B,'[5]Cells Huawei 19042026 15h'!$B:$B,"")</f>
        <v/>
      </c>
      <c r="BN2042" s="9" t="str">
        <f>_xlfn.XLOOKUP(B2042,'[6]cells down 19042026 9H40'!$B:$B,'[6]cells down 19042026 9H40'!$B:$B,"")</f>
        <v/>
      </c>
      <c r="BO2042" s="9" t="s">
        <v>3398</v>
      </c>
      <c r="BP2042" s="9" t="s">
        <v>318</v>
      </c>
      <c r="BQ2042" s="115"/>
    </row>
    <row r="2043" spans="1:69" s="9" customFormat="1" x14ac:dyDescent="0.3">
      <c r="A2043" s="1" t="s">
        <v>138</v>
      </c>
      <c r="B2043" s="8" t="s">
        <v>139</v>
      </c>
      <c r="C2043" s="3" t="str">
        <f>_xlfn.XLOOKUP(B2043,'[1]daily break down'!$D:$D,'[1]daily break down'!$E:$E,"")</f>
        <v>Douala</v>
      </c>
      <c r="D2043" s="1"/>
      <c r="E2043" s="1"/>
      <c r="F2043" s="3" t="s">
        <v>31</v>
      </c>
      <c r="G2043" s="1" t="s">
        <v>32</v>
      </c>
      <c r="H2043" s="34" t="str">
        <f>_xlfn.XLOOKUP(B2043,[2]CALCULATION!$B:$B,[2]CALCULATION!$H:$H,"")</f>
        <v>ZTE</v>
      </c>
      <c r="I2043" s="28">
        <v>0</v>
      </c>
      <c r="J2043" s="28">
        <v>0</v>
      </c>
      <c r="K2043" s="28">
        <v>0</v>
      </c>
      <c r="L2043" s="28">
        <v>0</v>
      </c>
      <c r="M2043" s="28">
        <v>0</v>
      </c>
      <c r="N2043" s="28">
        <v>0</v>
      </c>
      <c r="O2043" s="28">
        <v>0</v>
      </c>
      <c r="P2043" s="28">
        <v>0</v>
      </c>
      <c r="Q2043" s="28">
        <v>0</v>
      </c>
      <c r="R2043" s="28">
        <v>0</v>
      </c>
      <c r="S2043" s="94">
        <v>0</v>
      </c>
      <c r="T2043" s="94">
        <f>_xlfn.XLOOKUP(B2043,'[3]Nur des jours'!$B:$B,'[3]Nur des jours'!$U:$U,"")</f>
        <v>0</v>
      </c>
      <c r="U2043" s="94">
        <v>0</v>
      </c>
      <c r="V2043" s="94">
        <v>0</v>
      </c>
      <c r="W2043" s="94">
        <v>0</v>
      </c>
      <c r="X2043" s="94">
        <v>0</v>
      </c>
      <c r="Y2043" s="94">
        <v>0</v>
      </c>
      <c r="Z2043" s="94">
        <v>0</v>
      </c>
      <c r="AA2043" s="94">
        <v>0</v>
      </c>
      <c r="AB2043" s="94">
        <v>0</v>
      </c>
      <c r="AC2043" s="94">
        <f>_xlfn.XLOOKUP(B2043,'[3]Nur des jours'!$B:$B,'[3]Nur des jours'!$N:$N,"")</f>
        <v>0</v>
      </c>
      <c r="AD2043" s="94">
        <v>0</v>
      </c>
      <c r="AE2043" s="94">
        <v>0</v>
      </c>
      <c r="AF2043" s="94">
        <v>0</v>
      </c>
      <c r="AG2043" s="94">
        <v>0</v>
      </c>
      <c r="AH2043" s="94">
        <v>0</v>
      </c>
      <c r="AI2043" s="49" t="s">
        <v>5559</v>
      </c>
      <c r="AJ2043" s="49"/>
      <c r="AK2043" s="48" t="str" cm="1">
        <f t="array" ref="AK2043">IFERROR(_xlfn.IFS(
AM2043="MPR ISSUE","PDH",
AM2043="BSS Hardware Issue","BSS",
AM2043="Sites strategiques, MLL, Pylone, etc.","ENVTECH",
AM2043="AKTIVCO DEFAUT GE &amp; POWER Cabinet","AKTIVCO",
AM2043="AKTIVCO Coupure ENEO &amp; Baisse de tension","AKTIVCO GRID ONLY",
AM2043="Coupure ENEO &amp; Baisse de tension","IHS GRID ONLY",
AM2043="Defaut GE &amp; POWER Cabinet","IHS",
AM2043="Sharing","Partners",
AM2043="Sites strategiques &amp; DataCenter","SST &amp; DC",
AM2043="Exclu","Exclu",
AM2043="SAT","SAT",
AM2043="SPARE-ISSUE","SPARE-ISSUE",
AM2043="Fiber CAmtel","TRANS_FO_CAMTEL",
AM2043="Fiber AOF","Fiber AOF",
AM2043="Projet OCM (HUAWEI)","TRAVAUX-HUAWEI",
AM2043="Projet OCM (NOKIA)","TRAVAUX-NOKIA",
AM2043="ACCESS-ISSUE","ACCESS-ISSUE",
AM2043="Projet OCM (ZTE, NOKIA, autres projets)","TRAVAUX OCM",
AM2043="No root CAuse","No root cause",
AM2043="ODU HS","PDH",
AM2043="IP &amp; VLAN","PDH",
AM2043="Warehouse HUAWEI","SPARE-ISSUE",
AM2043="SPARE-HS","SPARE-ISSUE",
AM2043="Power Telco","BSS",AM2043="no impacts","no impacts"
),"")</f>
        <v>no impacts</v>
      </c>
      <c r="AL2043" s="48" t="str" cm="1">
        <f t="array" ref="AL2043">IFERROR(_xlfn.IFS(
AM2043="MPR ISSUE","TX ISSUE",
AM2043="BSS Hardware Issue","RAN ISSUE",
AM2043="Sites strategiques, MLL, Pylone, etc.","ENVTECH",
AM2043="AKTIVCO DEFAUT GE &amp; POWER Cabinet","POWER ISSUE",
AM2043="AKTIVCO Coupure ENEO &amp; Baisse de tension","POWER ISSUE",
AM2043="Coupure ENEO &amp; Baisse de tension","POWER ISSUE",
AM2043="Defaut GE &amp; POWER Cabinet","POWER ISSUE",
AM2043="Sharing","POWER ISSUE",
AM2043="Sites strategiques &amp; DataCenter","POWER ISSUE",
AM2043="Exclu","Exclu",
AM2043="SAT","TX ISSUE",
AM2043="SPARE-ISSUE","SPARE-ISSUE",
AM2043="Fiber CAmtel","TX ISSUE",
AM2043="Fiber AOF","TX ISSUE",
AM2043="Projet OCM (HUAWEI)","TRAVAUX-HUAWEI",
AM2043="Projet OCM (NOKIA)","TRAVAUX -NOKIA",
AM2043="ACCESS-ISSUE","ACCESS-ISSUE",
AM2043="Projet OCM (ZTE, NOKIA, autres projets)","TRAVAUX OCM",
AM2043="No root CAuse","No root cause",
AM2043="ODU HS","TX ISSUE",
AM2043="IP &amp; VLAN","TX ISSUE",
AM2043="Warehouse HUAWEI","SPARE-ISSUE",
AM2043="SPARE-HS","SPARE-ISSUE",
AM2043="Power Telco","RAN ISSUE",AM2043="no impacts","no impacts"
),"")</f>
        <v>no impacts</v>
      </c>
      <c r="AM2043" s="67" t="s">
        <v>5605</v>
      </c>
      <c r="AN2043" s="48" t="str" cm="1">
        <f t="array" ref="AN2043">IFERROR(_xlfn.IFS(
AM2043="MPR ISSUE","ACTIVE",
AM2043="BSS Hardware Issue","ACTIVE",
AM2043="Sites strategiques, MLL, Pylone, etc.","PASSIVE",
AM2043="AKTIVCO DEFAUT GE &amp; POWER Cabinet","PASSIVE",
AM2043="AKTIVCO Coupure ENEO &amp; Baisse de tension","PASSIVE",
AM2043="Coupure ENEO &amp; Baisse de tension","PASSIVE",
AM2043="Defaut GE &amp; POWER Cabinet","PASSIVE",
AM2043="Sharing","PASSIVE",
AM2043="Sites strategiques &amp; DataCenter","PASSIVE",
AM2043="Exclu","Exclu",
AM2043="SAT","ACTIVE",
AM2043="SPARE-ISSUE","SPARE-ISSUE",
AM2043="Fiber CAmtel","ACTIVE",
AM2043="Fiber AOF","ACTIVE",
AM2043="Projet OCM (HUAWEI)","PLANNED WORKS",
AM2043="Projet OCM (NOKIA)","PLANNED WORKS",
AM2043="ACCESS-ISSUE","ACCESS-ISSUE",
AM2043="Projet OCM (ZTE, NOKIA, autres projets)","PLANNED WORKS",
AM2043="No root CAuse","No root cause",
AM2043="ODU HS","ACTIVE",
AM2043="IP &amp; VLAN","ACTIVE",
AM2043="Warehouse HUAWEI","SPARE-ISSUE",
AM2043="SPARE-HS","SPARE-ISSUE",
AM2043="Power Telco","ACTIVE", AM2043="no impacts","no impacts"
),"")</f>
        <v>no impacts</v>
      </c>
      <c r="AO2043" s="93" t="s">
        <v>5537</v>
      </c>
      <c r="AP2043" s="101" t="str">
        <f t="shared" si="56"/>
        <v>LIT_019</v>
      </c>
      <c r="AR2043" s="17" t="s">
        <v>5537</v>
      </c>
      <c r="AS2043" s="7" t="s">
        <v>5537</v>
      </c>
      <c r="AT2043" s="6"/>
      <c r="AU2043" s="7"/>
      <c r="AV2043" s="3" t="s">
        <v>5537</v>
      </c>
      <c r="AW2043" s="18" t="s">
        <v>5537</v>
      </c>
      <c r="AX2043" s="18" t="s">
        <v>5537</v>
      </c>
      <c r="AY2043" s="18" t="s">
        <v>5537</v>
      </c>
      <c r="AZ2043" s="18" t="s">
        <v>5537</v>
      </c>
      <c r="BA2043" s="18" t="s">
        <v>5537</v>
      </c>
      <c r="BB2043" s="18" t="s">
        <v>5537</v>
      </c>
      <c r="BC2043" s="18" t="s">
        <v>5537</v>
      </c>
      <c r="BD2043" s="18" t="s">
        <v>5537</v>
      </c>
      <c r="BE2043" s="18" t="s">
        <v>5537</v>
      </c>
      <c r="BF2043" s="18" t="s">
        <v>5537</v>
      </c>
      <c r="BG2043" s="18" t="s">
        <v>5537</v>
      </c>
      <c r="BH2043" s="18" t="s">
        <v>5537</v>
      </c>
      <c r="BI2043" s="9" t="s">
        <v>5537</v>
      </c>
      <c r="BJ2043" s="14"/>
      <c r="BK2043" s="14" t="s">
        <v>5537</v>
      </c>
      <c r="BL2043" s="14" t="str">
        <f>_xlfn.XLOOKUP(B2043,'[4]cell downs 18042026 17h'!$B:$B,'[4]cell downs 18042026 17h'!$B:$B,"")</f>
        <v/>
      </c>
      <c r="BM2043" s="14" t="str">
        <f>_xlfn.XLOOKUP(B2043,'[5]Cells Huawei 19042026 15h'!$B:$B,'[5]Cells Huawei 19042026 15h'!$B:$B,"")</f>
        <v/>
      </c>
      <c r="BN2043" s="9" t="str">
        <f>_xlfn.XLOOKUP(B2043,'[6]cells down 19042026 9H40'!$B:$B,'[6]cells down 19042026 9H40'!$B:$B,"")</f>
        <v/>
      </c>
      <c r="BO2043" s="9" t="s">
        <v>5537</v>
      </c>
      <c r="BP2043" s="9" t="s">
        <v>594</v>
      </c>
      <c r="BQ2043" s="115"/>
    </row>
    <row r="2044" spans="1:69" s="9" customFormat="1" x14ac:dyDescent="0.3">
      <c r="A2044" s="2" t="s">
        <v>107</v>
      </c>
      <c r="B2044" s="8" t="s">
        <v>108</v>
      </c>
      <c r="C2044" s="3" t="str">
        <f>_xlfn.XLOOKUP(B2044,'[1]daily break down'!$D:$D,'[1]daily break down'!$E:$E,"")</f>
        <v>Douala</v>
      </c>
      <c r="D2044" s="1"/>
      <c r="E2044" s="1"/>
      <c r="F2044" s="3" t="s">
        <v>31</v>
      </c>
      <c r="G2044" s="1" t="s">
        <v>32</v>
      </c>
      <c r="H2044" s="34" t="str">
        <f>_xlfn.XLOOKUP(B2044,[2]CALCULATION!$B:$B,[2]CALCULATION!$H:$H,"")</f>
        <v>ZTE</v>
      </c>
      <c r="I2044" s="28">
        <v>0</v>
      </c>
      <c r="J2044" s="28">
        <v>0</v>
      </c>
      <c r="K2044" s="28">
        <v>0</v>
      </c>
      <c r="L2044" s="28">
        <v>0</v>
      </c>
      <c r="M2044" s="28">
        <v>0</v>
      </c>
      <c r="N2044" s="28">
        <v>0</v>
      </c>
      <c r="O2044" s="28">
        <v>0</v>
      </c>
      <c r="P2044" s="28">
        <v>0</v>
      </c>
      <c r="Q2044" s="28">
        <v>0</v>
      </c>
      <c r="R2044" s="28">
        <v>0</v>
      </c>
      <c r="S2044" s="94">
        <v>0</v>
      </c>
      <c r="T2044" s="94">
        <f>_xlfn.XLOOKUP(B2044,'[3]Nur des jours'!$B:$B,'[3]Nur des jours'!$U:$U,"")</f>
        <v>0</v>
      </c>
      <c r="U2044" s="94">
        <v>0</v>
      </c>
      <c r="V2044" s="94">
        <v>0</v>
      </c>
      <c r="W2044" s="94">
        <v>0</v>
      </c>
      <c r="X2044" s="94">
        <v>0</v>
      </c>
      <c r="Y2044" s="94">
        <v>0</v>
      </c>
      <c r="Z2044" s="94">
        <v>1.8548481450091792E-3</v>
      </c>
      <c r="AA2044" s="94">
        <v>0</v>
      </c>
      <c r="AB2044" s="94">
        <v>0</v>
      </c>
      <c r="AC2044" s="94">
        <f>_xlfn.XLOOKUP(B2044,'[3]Nur des jours'!$B:$B,'[3]Nur des jours'!$N:$N,"")</f>
        <v>0</v>
      </c>
      <c r="AD2044" s="94">
        <v>0</v>
      </c>
      <c r="AE2044" s="94">
        <v>0</v>
      </c>
      <c r="AF2044" s="94">
        <v>0</v>
      </c>
      <c r="AG2044" s="94">
        <v>0</v>
      </c>
      <c r="AH2044" s="94">
        <v>0</v>
      </c>
      <c r="AI2044" s="49" t="s">
        <v>5559</v>
      </c>
      <c r="AJ2044" s="49"/>
      <c r="AK2044" s="48" t="str" cm="1">
        <f t="array" ref="AK2044">IFERROR(_xlfn.IFS(
AM2044="MPR ISSUE","PDH",
AM2044="BSS Hardware Issue","BSS",
AM2044="Sites strategiques, MLL, Pylone, etc.","ENVTECH",
AM2044="AKTIVCO DEFAUT GE &amp; POWER Cabinet","AKTIVCO",
AM2044="AKTIVCO Coupure ENEO &amp; Baisse de tension","AKTIVCO GRID ONLY",
AM2044="Coupure ENEO &amp; Baisse de tension","IHS GRID ONLY",
AM2044="Defaut GE &amp; POWER Cabinet","IHS",
AM2044="Sharing","Partners",
AM2044="Sites strategiques &amp; DataCenter","SST &amp; DC",
AM2044="Exclu","Exclu",
AM2044="SAT","SAT",
AM2044="SPARE-ISSUE","SPARE-ISSUE",
AM2044="Fiber CAmtel","TRANS_FO_CAMTEL",
AM2044="Fiber AOF","Fiber AOF",
AM2044="Projet OCM (HUAWEI)","TRAVAUX-HUAWEI",
AM2044="Projet OCM (NOKIA)","TRAVAUX-NOKIA",
AM2044="ACCESS-ISSUE","ACCESS-ISSUE",
AM2044="Projet OCM (ZTE, NOKIA, autres projets)","TRAVAUX OCM",
AM2044="No root CAuse","No root cause",
AM2044="ODU HS","PDH",
AM2044="IP &amp; VLAN","PDH",
AM2044="Warehouse HUAWEI","SPARE-ISSUE",
AM2044="SPARE-HS","SPARE-ISSUE",
AM2044="Power Telco","BSS",AM2044="no impacts","no impacts"
),"")</f>
        <v>no impacts</v>
      </c>
      <c r="AL2044" s="48" t="str" cm="1">
        <f t="array" ref="AL2044">IFERROR(_xlfn.IFS(
AM2044="MPR ISSUE","TX ISSUE",
AM2044="BSS Hardware Issue","RAN ISSUE",
AM2044="Sites strategiques, MLL, Pylone, etc.","ENVTECH",
AM2044="AKTIVCO DEFAUT GE &amp; POWER Cabinet","POWER ISSUE",
AM2044="AKTIVCO Coupure ENEO &amp; Baisse de tension","POWER ISSUE",
AM2044="Coupure ENEO &amp; Baisse de tension","POWER ISSUE",
AM2044="Defaut GE &amp; POWER Cabinet","POWER ISSUE",
AM2044="Sharing","POWER ISSUE",
AM2044="Sites strategiques &amp; DataCenter","POWER ISSUE",
AM2044="Exclu","Exclu",
AM2044="SAT","TX ISSUE",
AM2044="SPARE-ISSUE","SPARE-ISSUE",
AM2044="Fiber CAmtel","TX ISSUE",
AM2044="Fiber AOF","TX ISSUE",
AM2044="Projet OCM (HUAWEI)","TRAVAUX-HUAWEI",
AM2044="Projet OCM (NOKIA)","TRAVAUX -NOKIA",
AM2044="ACCESS-ISSUE","ACCESS-ISSUE",
AM2044="Projet OCM (ZTE, NOKIA, autres projets)","TRAVAUX OCM",
AM2044="No root CAuse","No root cause",
AM2044="ODU HS","TX ISSUE",
AM2044="IP &amp; VLAN","TX ISSUE",
AM2044="Warehouse HUAWEI","SPARE-ISSUE",
AM2044="SPARE-HS","SPARE-ISSUE",
AM2044="Power Telco","RAN ISSUE",AM2044="no impacts","no impacts"
),"")</f>
        <v>no impacts</v>
      </c>
      <c r="AM2044" s="67" t="s">
        <v>5605</v>
      </c>
      <c r="AN2044" s="48" t="str" cm="1">
        <f t="array" ref="AN2044">IFERROR(_xlfn.IFS(
AM2044="MPR ISSUE","ACTIVE",
AM2044="BSS Hardware Issue","ACTIVE",
AM2044="Sites strategiques, MLL, Pylone, etc.","PASSIVE",
AM2044="AKTIVCO DEFAUT GE &amp; POWER Cabinet","PASSIVE",
AM2044="AKTIVCO Coupure ENEO &amp; Baisse de tension","PASSIVE",
AM2044="Coupure ENEO &amp; Baisse de tension","PASSIVE",
AM2044="Defaut GE &amp; POWER Cabinet","PASSIVE",
AM2044="Sharing","PASSIVE",
AM2044="Sites strategiques &amp; DataCenter","PASSIVE",
AM2044="Exclu","Exclu",
AM2044="SAT","ACTIVE",
AM2044="SPARE-ISSUE","SPARE-ISSUE",
AM2044="Fiber CAmtel","ACTIVE",
AM2044="Fiber AOF","ACTIVE",
AM2044="Projet OCM (HUAWEI)","PLANNED WORKS",
AM2044="Projet OCM (NOKIA)","PLANNED WORKS",
AM2044="ACCESS-ISSUE","ACCESS-ISSUE",
AM2044="Projet OCM (ZTE, NOKIA, autres projets)","PLANNED WORKS",
AM2044="No root CAuse","No root cause",
AM2044="ODU HS","ACTIVE",
AM2044="IP &amp; VLAN","ACTIVE",
AM2044="Warehouse HUAWEI","SPARE-ISSUE",
AM2044="SPARE-HS","SPARE-ISSUE",
AM2044="Power Telco","ACTIVE", AM2044="no impacts","no impacts"
),"")</f>
        <v>no impacts</v>
      </c>
      <c r="AO2044" s="93" t="s">
        <v>5537</v>
      </c>
      <c r="AP2044" s="101" t="str">
        <f t="shared" si="56"/>
        <v>LIT_673</v>
      </c>
      <c r="AR2044" s="17" t="s">
        <v>5537</v>
      </c>
      <c r="AS2044" s="7" t="s">
        <v>5537</v>
      </c>
      <c r="AT2044" s="6"/>
      <c r="AU2044" s="7"/>
      <c r="AV2044" s="3" t="s">
        <v>5537</v>
      </c>
      <c r="AW2044" s="18" t="s">
        <v>5537</v>
      </c>
      <c r="AX2044" s="18" t="s">
        <v>5537</v>
      </c>
      <c r="AY2044" s="18" t="s">
        <v>5537</v>
      </c>
      <c r="AZ2044" s="18" t="s">
        <v>5537</v>
      </c>
      <c r="BA2044" s="18" t="s">
        <v>5537</v>
      </c>
      <c r="BB2044" s="18" t="s">
        <v>5537</v>
      </c>
      <c r="BC2044" s="18" t="s">
        <v>5537</v>
      </c>
      <c r="BD2044" s="18" t="s">
        <v>5537</v>
      </c>
      <c r="BE2044" s="18" t="s">
        <v>5537</v>
      </c>
      <c r="BF2044" s="18" t="s">
        <v>5537</v>
      </c>
      <c r="BG2044" s="18" t="s">
        <v>5537</v>
      </c>
      <c r="BH2044" s="18" t="s">
        <v>5537</v>
      </c>
      <c r="BI2044" s="9" t="s">
        <v>5537</v>
      </c>
      <c r="BJ2044" s="14"/>
      <c r="BK2044" s="14" t="s">
        <v>5537</v>
      </c>
      <c r="BL2044" s="14" t="str">
        <f>_xlfn.XLOOKUP(B2044,'[4]cell downs 18042026 17h'!$B:$B,'[4]cell downs 18042026 17h'!$B:$B,"")</f>
        <v/>
      </c>
      <c r="BM2044" s="14" t="str">
        <f>_xlfn.XLOOKUP(B2044,'[5]Cells Huawei 19042026 15h'!$B:$B,'[5]Cells Huawei 19042026 15h'!$B:$B,"")</f>
        <v/>
      </c>
      <c r="BN2044" s="9" t="str">
        <f>_xlfn.XLOOKUP(B2044,'[6]cells down 19042026 9H40'!$B:$B,'[6]cells down 19042026 9H40'!$B:$B,"")</f>
        <v/>
      </c>
      <c r="BO2044" s="9" t="s">
        <v>5537</v>
      </c>
      <c r="BP2044" s="9" t="s">
        <v>12</v>
      </c>
      <c r="BQ2044" s="115"/>
    </row>
    <row r="2045" spans="1:69" s="9" customFormat="1" x14ac:dyDescent="0.3">
      <c r="A2045" s="1" t="s">
        <v>4330</v>
      </c>
      <c r="B2045" s="8" t="s">
        <v>4331</v>
      </c>
      <c r="C2045" s="3" t="str">
        <f>_xlfn.XLOOKUP(B2045,'[1]daily break down'!$D:$D,'[1]daily break down'!$E:$E,"")</f>
        <v>CENTRE</v>
      </c>
      <c r="D2045" s="1" t="s">
        <v>11</v>
      </c>
      <c r="E2045" s="1" t="s">
        <v>12</v>
      </c>
      <c r="F2045" s="3" t="s">
        <v>69</v>
      </c>
      <c r="G2045" s="1" t="s">
        <v>70</v>
      </c>
      <c r="H2045" s="34" t="str">
        <f>_xlfn.XLOOKUP(B2045,[2]CALCULATION!$B:$B,[2]CALCULATION!$H:$H,"")</f>
        <v>ZTE</v>
      </c>
      <c r="I2045" s="28">
        <v>0</v>
      </c>
      <c r="J2045" s="28">
        <v>0</v>
      </c>
      <c r="K2045" s="28">
        <v>0</v>
      </c>
      <c r="L2045" s="28">
        <v>0</v>
      </c>
      <c r="M2045" s="28">
        <v>0</v>
      </c>
      <c r="N2045" s="28">
        <v>0</v>
      </c>
      <c r="O2045" s="28">
        <v>0</v>
      </c>
      <c r="P2045" s="28">
        <v>0</v>
      </c>
      <c r="Q2045" s="28">
        <v>0</v>
      </c>
      <c r="R2045" s="28">
        <v>0</v>
      </c>
      <c r="S2045" s="94">
        <v>0</v>
      </c>
      <c r="T2045" s="94">
        <f>_xlfn.XLOOKUP(B2045,'[3]Nur des jours'!$B:$B,'[3]Nur des jours'!$U:$U,"")</f>
        <v>0</v>
      </c>
      <c r="U2045" s="94">
        <v>0</v>
      </c>
      <c r="V2045" s="94">
        <v>0</v>
      </c>
      <c r="W2045" s="94">
        <v>0</v>
      </c>
      <c r="X2045" s="94">
        <v>0</v>
      </c>
      <c r="Y2045" s="94">
        <v>0</v>
      </c>
      <c r="Z2045" s="94">
        <v>0</v>
      </c>
      <c r="AA2045" s="94">
        <v>0</v>
      </c>
      <c r="AB2045" s="94">
        <v>0</v>
      </c>
      <c r="AC2045" s="94">
        <f>_xlfn.XLOOKUP(B2045,'[3]Nur des jours'!$B:$B,'[3]Nur des jours'!$N:$N,"")</f>
        <v>0</v>
      </c>
      <c r="AD2045" s="94">
        <v>0</v>
      </c>
      <c r="AE2045" s="94">
        <v>0</v>
      </c>
      <c r="AF2045" s="94">
        <v>0</v>
      </c>
      <c r="AG2045" s="94">
        <v>0</v>
      </c>
      <c r="AH2045" s="94">
        <v>0</v>
      </c>
      <c r="AI2045" s="49" t="s">
        <v>5559</v>
      </c>
      <c r="AJ2045" s="49"/>
      <c r="AK2045" s="48" t="str" cm="1">
        <f t="array" ref="AK2045">IFERROR(_xlfn.IFS(
AM2045="MPR ISSUE","PDH",
AM2045="BSS Hardware Issue","BSS",
AM2045="Sites strategiques, MLL, Pylone, etc.","ENVTECH",
AM2045="AKTIVCO DEFAUT GE &amp; POWER Cabinet","AKTIVCO",
AM2045="AKTIVCO Coupure ENEO &amp; Baisse de tension","AKTIVCO GRID ONLY",
AM2045="Coupure ENEO &amp; Baisse de tension","IHS GRID ONLY",
AM2045="Defaut GE &amp; POWER Cabinet","IHS",
AM2045="Sharing","Partners",
AM2045="Sites strategiques &amp; DataCenter","SST &amp; DC",
AM2045="Exclu","Exclu",
AM2045="SAT","SAT",
AM2045="SPARE-ISSUE","SPARE-ISSUE",
AM2045="Fiber CAmtel","TRANS_FO_CAMTEL",
AM2045="Fiber AOF","Fiber AOF",
AM2045="Projet OCM (HUAWEI)","TRAVAUX-HUAWEI",
AM2045="Projet OCM (NOKIA)","TRAVAUX-NOKIA",
AM2045="ACCESS-ISSUE","ACCESS-ISSUE",
AM2045="Projet OCM (ZTE, NOKIA, autres projets)","TRAVAUX OCM",
AM2045="No root CAuse","No root cause",
AM2045="ODU HS","PDH",
AM2045="IP &amp; VLAN","PDH",
AM2045="Warehouse HUAWEI","SPARE-ISSUE",
AM2045="SPARE-HS","SPARE-ISSUE",
AM2045="Power Telco","BSS",AM2045="no impacts","no impacts"
),"")</f>
        <v>no impacts</v>
      </c>
      <c r="AL2045" s="48" t="str" cm="1">
        <f t="array" ref="AL2045">IFERROR(_xlfn.IFS(
AM2045="MPR ISSUE","TX ISSUE",
AM2045="BSS Hardware Issue","RAN ISSUE",
AM2045="Sites strategiques, MLL, Pylone, etc.","ENVTECH",
AM2045="AKTIVCO DEFAUT GE &amp; POWER Cabinet","POWER ISSUE",
AM2045="AKTIVCO Coupure ENEO &amp; Baisse de tension","POWER ISSUE",
AM2045="Coupure ENEO &amp; Baisse de tension","POWER ISSUE",
AM2045="Defaut GE &amp; POWER Cabinet","POWER ISSUE",
AM2045="Sharing","POWER ISSUE",
AM2045="Sites strategiques &amp; DataCenter","POWER ISSUE",
AM2045="Exclu","Exclu",
AM2045="SAT","TX ISSUE",
AM2045="SPARE-ISSUE","SPARE-ISSUE",
AM2045="Fiber CAmtel","TX ISSUE",
AM2045="Fiber AOF","TX ISSUE",
AM2045="Projet OCM (HUAWEI)","TRAVAUX-HUAWEI",
AM2045="Projet OCM (NOKIA)","TRAVAUX -NOKIA",
AM2045="ACCESS-ISSUE","ACCESS-ISSUE",
AM2045="Projet OCM (ZTE, NOKIA, autres projets)","TRAVAUX OCM",
AM2045="No root CAuse","No root cause",
AM2045="ODU HS","TX ISSUE",
AM2045="IP &amp; VLAN","TX ISSUE",
AM2045="Warehouse HUAWEI","SPARE-ISSUE",
AM2045="SPARE-HS","SPARE-ISSUE",
AM2045="Power Telco","RAN ISSUE",AM2045="no impacts","no impacts"
),"")</f>
        <v>no impacts</v>
      </c>
      <c r="AM2045" s="67" t="s">
        <v>5605</v>
      </c>
      <c r="AN2045" s="48" t="str" cm="1">
        <f t="array" ref="AN2045">IFERROR(_xlfn.IFS(
AM2045="MPR ISSUE","ACTIVE",
AM2045="BSS Hardware Issue","ACTIVE",
AM2045="Sites strategiques, MLL, Pylone, etc.","PASSIVE",
AM2045="AKTIVCO DEFAUT GE &amp; POWER Cabinet","PASSIVE",
AM2045="AKTIVCO Coupure ENEO &amp; Baisse de tension","PASSIVE",
AM2045="Coupure ENEO &amp; Baisse de tension","PASSIVE",
AM2045="Defaut GE &amp; POWER Cabinet","PASSIVE",
AM2045="Sharing","PASSIVE",
AM2045="Sites strategiques &amp; DataCenter","PASSIVE",
AM2045="Exclu","Exclu",
AM2045="SAT","ACTIVE",
AM2045="SPARE-ISSUE","SPARE-ISSUE",
AM2045="Fiber CAmtel","ACTIVE",
AM2045="Fiber AOF","ACTIVE",
AM2045="Projet OCM (HUAWEI)","PLANNED WORKS",
AM2045="Projet OCM (NOKIA)","PLANNED WORKS",
AM2045="ACCESS-ISSUE","ACCESS-ISSUE",
AM2045="Projet OCM (ZTE, NOKIA, autres projets)","PLANNED WORKS",
AM2045="No root CAuse","No root cause",
AM2045="ODU HS","ACTIVE",
AM2045="IP &amp; VLAN","ACTIVE",
AM2045="Warehouse HUAWEI","SPARE-ISSUE",
AM2045="SPARE-HS","SPARE-ISSUE",
AM2045="Power Telco","ACTIVE", AM2045="no impacts","no impacts"
),"")</f>
        <v>no impacts</v>
      </c>
      <c r="AO2045" s="93" t="s">
        <v>5537</v>
      </c>
      <c r="AP2045" s="101" t="str">
        <f t="shared" si="56"/>
        <v>SUD_082</v>
      </c>
      <c r="AR2045" s="17" t="s">
        <v>5537</v>
      </c>
      <c r="AS2045" s="7" t="s">
        <v>5537</v>
      </c>
      <c r="AT2045" s="6"/>
      <c r="AU2045" s="7"/>
      <c r="AV2045" s="3" t="s">
        <v>5537</v>
      </c>
      <c r="AW2045" s="18" t="s">
        <v>5537</v>
      </c>
      <c r="AX2045" s="18" t="s">
        <v>5537</v>
      </c>
      <c r="AY2045" s="18" t="s">
        <v>5537</v>
      </c>
      <c r="AZ2045" s="18" t="s">
        <v>5537</v>
      </c>
      <c r="BA2045" s="18" t="s">
        <v>5537</v>
      </c>
      <c r="BB2045" s="18" t="s">
        <v>5537</v>
      </c>
      <c r="BC2045" s="18" t="s">
        <v>5537</v>
      </c>
      <c r="BD2045" s="18" t="s">
        <v>5537</v>
      </c>
      <c r="BE2045" s="18" t="s">
        <v>5537</v>
      </c>
      <c r="BF2045" s="18" t="s">
        <v>5537</v>
      </c>
      <c r="BG2045" s="18" t="s">
        <v>5537</v>
      </c>
      <c r="BH2045" s="18" t="s">
        <v>5537</v>
      </c>
      <c r="BI2045" s="9" t="s">
        <v>5537</v>
      </c>
      <c r="BJ2045" s="14"/>
      <c r="BK2045" s="14" t="s">
        <v>5537</v>
      </c>
      <c r="BL2045" s="14" t="str">
        <f>_xlfn.XLOOKUP(B2045,'[4]cell downs 18042026 17h'!$B:$B,'[4]cell downs 18042026 17h'!$B:$B,"")</f>
        <v/>
      </c>
      <c r="BM2045" s="14" t="str">
        <f>_xlfn.XLOOKUP(B2045,'[5]Cells Huawei 19042026 15h'!$B:$B,'[5]Cells Huawei 19042026 15h'!$B:$B,"")</f>
        <v/>
      </c>
      <c r="BN2045" s="9" t="str">
        <f>_xlfn.XLOOKUP(B2045,'[6]cells down 19042026 9H40'!$B:$B,'[6]cells down 19042026 9H40'!$B:$B,"")</f>
        <v/>
      </c>
      <c r="BO2045" s="9" t="s">
        <v>4331</v>
      </c>
      <c r="BP2045" s="9" t="s">
        <v>12</v>
      </c>
      <c r="BQ2045" s="115"/>
    </row>
    <row r="2046" spans="1:69" s="9" customFormat="1" x14ac:dyDescent="0.3">
      <c r="A2046" s="1" t="s">
        <v>3415</v>
      </c>
      <c r="B2046" s="8" t="s">
        <v>3416</v>
      </c>
      <c r="C2046" s="3" t="str">
        <f>_xlfn.XLOOKUP(B2046,'[1]daily break down'!$D:$D,'[1]daily break down'!$E:$E,"")</f>
        <v>CENTRE</v>
      </c>
      <c r="D2046" s="1" t="s">
        <v>11</v>
      </c>
      <c r="E2046" s="1" t="s">
        <v>12</v>
      </c>
      <c r="F2046" s="3" t="s">
        <v>69</v>
      </c>
      <c r="G2046" s="1" t="s">
        <v>70</v>
      </c>
      <c r="H2046" s="34" t="str">
        <f>_xlfn.XLOOKUP(B2046,[2]CALCULATION!$B:$B,[2]CALCULATION!$H:$H,"")</f>
        <v>ZTE</v>
      </c>
      <c r="I2046" s="28">
        <v>0</v>
      </c>
      <c r="J2046" s="28">
        <v>0</v>
      </c>
      <c r="K2046" s="28">
        <v>0</v>
      </c>
      <c r="L2046" s="28">
        <v>0</v>
      </c>
      <c r="M2046" s="28">
        <v>0</v>
      </c>
      <c r="N2046" s="28">
        <v>0</v>
      </c>
      <c r="O2046" s="28">
        <v>0</v>
      </c>
      <c r="P2046" s="28">
        <v>0</v>
      </c>
      <c r="Q2046" s="28">
        <v>0</v>
      </c>
      <c r="R2046" s="28">
        <v>0</v>
      </c>
      <c r="S2046" s="94">
        <v>0</v>
      </c>
      <c r="T2046" s="94">
        <f>_xlfn.XLOOKUP(B2046,'[3]Nur des jours'!$B:$B,'[3]Nur des jours'!$U:$U,"")</f>
        <v>0</v>
      </c>
      <c r="U2046" s="94">
        <v>0</v>
      </c>
      <c r="V2046" s="94">
        <v>0</v>
      </c>
      <c r="W2046" s="94">
        <v>0</v>
      </c>
      <c r="X2046" s="94">
        <v>0</v>
      </c>
      <c r="Y2046" s="94">
        <v>0</v>
      </c>
      <c r="Z2046" s="94">
        <v>0</v>
      </c>
      <c r="AA2046" s="94">
        <v>0</v>
      </c>
      <c r="AB2046" s="94">
        <v>0</v>
      </c>
      <c r="AC2046" s="94">
        <f>_xlfn.XLOOKUP(B2046,'[3]Nur des jours'!$B:$B,'[3]Nur des jours'!$N:$N,"")</f>
        <v>0</v>
      </c>
      <c r="AD2046" s="94">
        <v>0</v>
      </c>
      <c r="AE2046" s="94">
        <v>0</v>
      </c>
      <c r="AF2046" s="94">
        <v>0</v>
      </c>
      <c r="AG2046" s="94">
        <v>0</v>
      </c>
      <c r="AH2046" s="94">
        <v>0</v>
      </c>
      <c r="AI2046" s="49" t="s">
        <v>5559</v>
      </c>
      <c r="AJ2046" s="49"/>
      <c r="AK2046" s="48" t="str" cm="1">
        <f t="array" ref="AK2046">IFERROR(_xlfn.IFS(
AM2046="MPR ISSUE","PDH",
AM2046="BSS Hardware Issue","BSS",
AM2046="Sites strategiques, MLL, Pylone, etc.","ENVTECH",
AM2046="AKTIVCO DEFAUT GE &amp; POWER Cabinet","AKTIVCO",
AM2046="AKTIVCO Coupure ENEO &amp; Baisse de tension","AKTIVCO GRID ONLY",
AM2046="Coupure ENEO &amp; Baisse de tension","IHS GRID ONLY",
AM2046="Defaut GE &amp; POWER Cabinet","IHS",
AM2046="Sharing","Partners",
AM2046="Sites strategiques &amp; DataCenter","SST &amp; DC",
AM2046="Exclu","Exclu",
AM2046="SAT","SAT",
AM2046="SPARE-ISSUE","SPARE-ISSUE",
AM2046="Fiber CAmtel","TRANS_FO_CAMTEL",
AM2046="Fiber AOF","Fiber AOF",
AM2046="Projet OCM (HUAWEI)","TRAVAUX-HUAWEI",
AM2046="Projet OCM (NOKIA)","TRAVAUX-NOKIA",
AM2046="ACCESS-ISSUE","ACCESS-ISSUE",
AM2046="Projet OCM (ZTE, NOKIA, autres projets)","TRAVAUX OCM",
AM2046="No root CAuse","No root cause",
AM2046="ODU HS","PDH",
AM2046="IP &amp; VLAN","PDH",
AM2046="Warehouse HUAWEI","SPARE-ISSUE",
AM2046="SPARE-HS","SPARE-ISSUE",
AM2046="Power Telco","BSS",AM2046="no impacts","no impacts"
),"")</f>
        <v>no impacts</v>
      </c>
      <c r="AL2046" s="48" t="str" cm="1">
        <f t="array" ref="AL2046">IFERROR(_xlfn.IFS(
AM2046="MPR ISSUE","TX ISSUE",
AM2046="BSS Hardware Issue","RAN ISSUE",
AM2046="Sites strategiques, MLL, Pylone, etc.","ENVTECH",
AM2046="AKTIVCO DEFAUT GE &amp; POWER Cabinet","POWER ISSUE",
AM2046="AKTIVCO Coupure ENEO &amp; Baisse de tension","POWER ISSUE",
AM2046="Coupure ENEO &amp; Baisse de tension","POWER ISSUE",
AM2046="Defaut GE &amp; POWER Cabinet","POWER ISSUE",
AM2046="Sharing","POWER ISSUE",
AM2046="Sites strategiques &amp; DataCenter","POWER ISSUE",
AM2046="Exclu","Exclu",
AM2046="SAT","TX ISSUE",
AM2046="SPARE-ISSUE","SPARE-ISSUE",
AM2046="Fiber CAmtel","TX ISSUE",
AM2046="Fiber AOF","TX ISSUE",
AM2046="Projet OCM (HUAWEI)","TRAVAUX-HUAWEI",
AM2046="Projet OCM (NOKIA)","TRAVAUX -NOKIA",
AM2046="ACCESS-ISSUE","ACCESS-ISSUE",
AM2046="Projet OCM (ZTE, NOKIA, autres projets)","TRAVAUX OCM",
AM2046="No root CAuse","No root cause",
AM2046="ODU HS","TX ISSUE",
AM2046="IP &amp; VLAN","TX ISSUE",
AM2046="Warehouse HUAWEI","SPARE-ISSUE",
AM2046="SPARE-HS","SPARE-ISSUE",
AM2046="Power Telco","RAN ISSUE",AM2046="no impacts","no impacts"
),"")</f>
        <v>no impacts</v>
      </c>
      <c r="AM2046" s="67" t="s">
        <v>5605</v>
      </c>
      <c r="AN2046" s="48" t="str" cm="1">
        <f t="array" ref="AN2046">IFERROR(_xlfn.IFS(
AM2046="MPR ISSUE","ACTIVE",
AM2046="BSS Hardware Issue","ACTIVE",
AM2046="Sites strategiques, MLL, Pylone, etc.","PASSIVE",
AM2046="AKTIVCO DEFAUT GE &amp; POWER Cabinet","PASSIVE",
AM2046="AKTIVCO Coupure ENEO &amp; Baisse de tension","PASSIVE",
AM2046="Coupure ENEO &amp; Baisse de tension","PASSIVE",
AM2046="Defaut GE &amp; POWER Cabinet","PASSIVE",
AM2046="Sharing","PASSIVE",
AM2046="Sites strategiques &amp; DataCenter","PASSIVE",
AM2046="Exclu","Exclu",
AM2046="SAT","ACTIVE",
AM2046="SPARE-ISSUE","SPARE-ISSUE",
AM2046="Fiber CAmtel","ACTIVE",
AM2046="Fiber AOF","ACTIVE",
AM2046="Projet OCM (HUAWEI)","PLANNED WORKS",
AM2046="Projet OCM (NOKIA)","PLANNED WORKS",
AM2046="ACCESS-ISSUE","ACCESS-ISSUE",
AM2046="Projet OCM (ZTE, NOKIA, autres projets)","PLANNED WORKS",
AM2046="No root CAuse","No root cause",
AM2046="ODU HS","ACTIVE",
AM2046="IP &amp; VLAN","ACTIVE",
AM2046="Warehouse HUAWEI","SPARE-ISSUE",
AM2046="SPARE-HS","SPARE-ISSUE",
AM2046="Power Telco","ACTIVE", AM2046="no impacts","no impacts"
),"")</f>
        <v>no impacts</v>
      </c>
      <c r="AO2046" s="93" t="s">
        <v>5537</v>
      </c>
      <c r="AP2046" s="101" t="str">
        <f t="shared" si="56"/>
        <v>SUD_263</v>
      </c>
      <c r="AR2046" s="17" t="s">
        <v>5537</v>
      </c>
      <c r="AS2046" s="7" t="s">
        <v>5537</v>
      </c>
      <c r="AT2046" s="6"/>
      <c r="AU2046" s="7"/>
      <c r="AV2046" s="3" t="s">
        <v>5537</v>
      </c>
      <c r="AW2046" s="18" t="s">
        <v>5537</v>
      </c>
      <c r="AX2046" s="18" t="s">
        <v>5537</v>
      </c>
      <c r="AY2046" s="18" t="s">
        <v>5537</v>
      </c>
      <c r="AZ2046" s="18" t="s">
        <v>5537</v>
      </c>
      <c r="BA2046" s="18" t="s">
        <v>5537</v>
      </c>
      <c r="BB2046" s="18" t="s">
        <v>5537</v>
      </c>
      <c r="BC2046" s="18" t="s">
        <v>5537</v>
      </c>
      <c r="BD2046" s="18" t="s">
        <v>5537</v>
      </c>
      <c r="BE2046" s="18" t="s">
        <v>5537</v>
      </c>
      <c r="BF2046" s="18" t="s">
        <v>5537</v>
      </c>
      <c r="BG2046" s="18" t="s">
        <v>5537</v>
      </c>
      <c r="BH2046" s="18" t="s">
        <v>5537</v>
      </c>
      <c r="BI2046" s="9" t="s">
        <v>5537</v>
      </c>
      <c r="BJ2046" s="14"/>
      <c r="BK2046" s="14" t="s">
        <v>5537</v>
      </c>
      <c r="BL2046" s="14" t="str">
        <f>_xlfn.XLOOKUP(B2046,'[4]cell downs 18042026 17h'!$B:$B,'[4]cell downs 18042026 17h'!$B:$B,"")</f>
        <v/>
      </c>
      <c r="BM2046" s="14" t="str">
        <f>_xlfn.XLOOKUP(B2046,'[5]Cells Huawei 19042026 15h'!$B:$B,'[5]Cells Huawei 19042026 15h'!$B:$B,"")</f>
        <v/>
      </c>
      <c r="BN2046" s="9" t="str">
        <f>_xlfn.XLOOKUP(B2046,'[6]cells down 19042026 9H40'!$B:$B,'[6]cells down 19042026 9H40'!$B:$B,"")</f>
        <v/>
      </c>
      <c r="BO2046" s="9" t="s">
        <v>3416</v>
      </c>
      <c r="BP2046" s="9" t="s">
        <v>12</v>
      </c>
      <c r="BQ2046" s="115"/>
    </row>
    <row r="2047" spans="1:69" s="9" customFormat="1" x14ac:dyDescent="0.3">
      <c r="A2047" s="1" t="s">
        <v>3231</v>
      </c>
      <c r="B2047" s="8" t="s">
        <v>3232</v>
      </c>
      <c r="C2047" s="3" t="str">
        <f>_xlfn.XLOOKUP(B2047,'[1]daily break down'!$D:$D,'[1]daily break down'!$E:$E,"")</f>
        <v>Douala</v>
      </c>
      <c r="D2047" s="1" t="s">
        <v>11</v>
      </c>
      <c r="E2047" s="1" t="s">
        <v>12</v>
      </c>
      <c r="F2047" s="3" t="s">
        <v>31</v>
      </c>
      <c r="G2047" s="1" t="s">
        <v>32</v>
      </c>
      <c r="H2047" s="34" t="str">
        <f>_xlfn.XLOOKUP(B2047,[2]CALCULATION!$B:$B,[2]CALCULATION!$H:$H,"")</f>
        <v>ZTE</v>
      </c>
      <c r="I2047" s="28">
        <v>0</v>
      </c>
      <c r="J2047" s="28">
        <v>0</v>
      </c>
      <c r="K2047" s="28">
        <v>0</v>
      </c>
      <c r="L2047" s="28">
        <v>0</v>
      </c>
      <c r="M2047" s="28">
        <v>0</v>
      </c>
      <c r="N2047" s="28">
        <v>0</v>
      </c>
      <c r="O2047" s="28">
        <v>0</v>
      </c>
      <c r="P2047" s="28">
        <v>0</v>
      </c>
      <c r="Q2047" s="28">
        <v>0</v>
      </c>
      <c r="R2047" s="28">
        <v>0</v>
      </c>
      <c r="S2047" s="94">
        <v>0</v>
      </c>
      <c r="T2047" s="94">
        <f>_xlfn.XLOOKUP(B2047,'[3]Nur des jours'!$B:$B,'[3]Nur des jours'!$U:$U,"")</f>
        <v>0</v>
      </c>
      <c r="U2047" s="94">
        <v>0</v>
      </c>
      <c r="V2047" s="94">
        <v>0</v>
      </c>
      <c r="W2047" s="94">
        <v>0</v>
      </c>
      <c r="X2047" s="94">
        <v>0</v>
      </c>
      <c r="Y2047" s="94">
        <v>0</v>
      </c>
      <c r="Z2047" s="94">
        <v>0</v>
      </c>
      <c r="AA2047" s="94">
        <v>0</v>
      </c>
      <c r="AB2047" s="94">
        <v>0</v>
      </c>
      <c r="AC2047" s="94">
        <f>_xlfn.XLOOKUP(B2047,'[3]Nur des jours'!$B:$B,'[3]Nur des jours'!$N:$N,"")</f>
        <v>0</v>
      </c>
      <c r="AD2047" s="94">
        <v>0</v>
      </c>
      <c r="AE2047" s="94">
        <v>0</v>
      </c>
      <c r="AF2047" s="94">
        <v>0</v>
      </c>
      <c r="AG2047" s="94">
        <v>0</v>
      </c>
      <c r="AH2047" s="94">
        <v>0</v>
      </c>
      <c r="AI2047" s="49" t="s">
        <v>5559</v>
      </c>
      <c r="AJ2047" s="49"/>
      <c r="AK2047" s="48" t="str" cm="1">
        <f t="array" ref="AK2047">IFERROR(_xlfn.IFS(
AM2047="MPR ISSUE","PDH",
AM2047="BSS Hardware Issue","BSS",
AM2047="Sites strategiques, MLL, Pylone, etc.","ENVTECH",
AM2047="AKTIVCO DEFAUT GE &amp; POWER Cabinet","AKTIVCO",
AM2047="AKTIVCO Coupure ENEO &amp; Baisse de tension","AKTIVCO GRID ONLY",
AM2047="Coupure ENEO &amp; Baisse de tension","IHS GRID ONLY",
AM2047="Defaut GE &amp; POWER Cabinet","IHS",
AM2047="Sharing","Partners",
AM2047="Sites strategiques &amp; DataCenter","SST &amp; DC",
AM2047="Exclu","Exclu",
AM2047="SAT","SAT",
AM2047="SPARE-ISSUE","SPARE-ISSUE",
AM2047="Fiber CAmtel","TRANS_FO_CAMTEL",
AM2047="Fiber AOF","Fiber AOF",
AM2047="Projet OCM (HUAWEI)","TRAVAUX-HUAWEI",
AM2047="Projet OCM (NOKIA)","TRAVAUX-NOKIA",
AM2047="ACCESS-ISSUE","ACCESS-ISSUE",
AM2047="Projet OCM (ZTE, NOKIA, autres projets)","TRAVAUX OCM",
AM2047="No root CAuse","No root cause",
AM2047="ODU HS","PDH",
AM2047="IP &amp; VLAN","PDH",
AM2047="Warehouse HUAWEI","SPARE-ISSUE",
AM2047="SPARE-HS","SPARE-ISSUE",
AM2047="Power Telco","BSS",AM2047="no impacts","no impacts"
),"")</f>
        <v>no impacts</v>
      </c>
      <c r="AL2047" s="48" t="str" cm="1">
        <f t="array" ref="AL2047">IFERROR(_xlfn.IFS(
AM2047="MPR ISSUE","TX ISSUE",
AM2047="BSS Hardware Issue","RAN ISSUE",
AM2047="Sites strategiques, MLL, Pylone, etc.","ENVTECH",
AM2047="AKTIVCO DEFAUT GE &amp; POWER Cabinet","POWER ISSUE",
AM2047="AKTIVCO Coupure ENEO &amp; Baisse de tension","POWER ISSUE",
AM2047="Coupure ENEO &amp; Baisse de tension","POWER ISSUE",
AM2047="Defaut GE &amp; POWER Cabinet","POWER ISSUE",
AM2047="Sharing","POWER ISSUE",
AM2047="Sites strategiques &amp; DataCenter","POWER ISSUE",
AM2047="Exclu","Exclu",
AM2047="SAT","TX ISSUE",
AM2047="SPARE-ISSUE","SPARE-ISSUE",
AM2047="Fiber CAmtel","TX ISSUE",
AM2047="Fiber AOF","TX ISSUE",
AM2047="Projet OCM (HUAWEI)","TRAVAUX-HUAWEI",
AM2047="Projet OCM (NOKIA)","TRAVAUX -NOKIA",
AM2047="ACCESS-ISSUE","ACCESS-ISSUE",
AM2047="Projet OCM (ZTE, NOKIA, autres projets)","TRAVAUX OCM",
AM2047="No root CAuse","No root cause",
AM2047="ODU HS","TX ISSUE",
AM2047="IP &amp; VLAN","TX ISSUE",
AM2047="Warehouse HUAWEI","SPARE-ISSUE",
AM2047="SPARE-HS","SPARE-ISSUE",
AM2047="Power Telco","RAN ISSUE",AM2047="no impacts","no impacts"
),"")</f>
        <v>no impacts</v>
      </c>
      <c r="AM2047" s="67" t="s">
        <v>5605</v>
      </c>
      <c r="AN2047" s="48" t="str" cm="1">
        <f t="array" ref="AN2047">IFERROR(_xlfn.IFS(
AM2047="MPR ISSUE","ACTIVE",
AM2047="BSS Hardware Issue","ACTIVE",
AM2047="Sites strategiques, MLL, Pylone, etc.","PASSIVE",
AM2047="AKTIVCO DEFAUT GE &amp; POWER Cabinet","PASSIVE",
AM2047="AKTIVCO Coupure ENEO &amp; Baisse de tension","PASSIVE",
AM2047="Coupure ENEO &amp; Baisse de tension","PASSIVE",
AM2047="Defaut GE &amp; POWER Cabinet","PASSIVE",
AM2047="Sharing","PASSIVE",
AM2047="Sites strategiques &amp; DataCenter","PASSIVE",
AM2047="Exclu","Exclu",
AM2047="SAT","ACTIVE",
AM2047="SPARE-ISSUE","SPARE-ISSUE",
AM2047="Fiber CAmtel","ACTIVE",
AM2047="Fiber AOF","ACTIVE",
AM2047="Projet OCM (HUAWEI)","PLANNED WORKS",
AM2047="Projet OCM (NOKIA)","PLANNED WORKS",
AM2047="ACCESS-ISSUE","ACCESS-ISSUE",
AM2047="Projet OCM (ZTE, NOKIA, autres projets)","PLANNED WORKS",
AM2047="No root CAuse","No root cause",
AM2047="ODU HS","ACTIVE",
AM2047="IP &amp; VLAN","ACTIVE",
AM2047="Warehouse HUAWEI","SPARE-ISSUE",
AM2047="SPARE-HS","SPARE-ISSUE",
AM2047="Power Telco","ACTIVE", AM2047="no impacts","no impacts"
),"")</f>
        <v>no impacts</v>
      </c>
      <c r="AO2047" s="93" t="s">
        <v>5537</v>
      </c>
      <c r="AP2047" s="101" t="str">
        <f t="shared" si="56"/>
        <v>LIT_597</v>
      </c>
      <c r="AR2047" s="17" t="s">
        <v>5537</v>
      </c>
      <c r="AS2047" s="7" t="s">
        <v>5537</v>
      </c>
      <c r="AT2047" s="6"/>
      <c r="AU2047" s="7"/>
      <c r="AV2047" s="3" t="s">
        <v>5537</v>
      </c>
      <c r="AW2047" s="18" t="s">
        <v>5537</v>
      </c>
      <c r="AX2047" s="18" t="s">
        <v>5537</v>
      </c>
      <c r="AY2047" s="18" t="s">
        <v>5537</v>
      </c>
      <c r="AZ2047" s="18" t="s">
        <v>5537</v>
      </c>
      <c r="BA2047" s="18" t="s">
        <v>5537</v>
      </c>
      <c r="BB2047" s="18" t="s">
        <v>5537</v>
      </c>
      <c r="BC2047" s="18" t="s">
        <v>5537</v>
      </c>
      <c r="BD2047" s="18" t="s">
        <v>5537</v>
      </c>
      <c r="BE2047" s="18" t="s">
        <v>5537</v>
      </c>
      <c r="BF2047" s="18" t="s">
        <v>5537</v>
      </c>
      <c r="BG2047" s="18" t="s">
        <v>5537</v>
      </c>
      <c r="BH2047" s="18" t="s">
        <v>5537</v>
      </c>
      <c r="BI2047" s="9" t="s">
        <v>5537</v>
      </c>
      <c r="BJ2047" s="14"/>
      <c r="BK2047" s="14" t="s">
        <v>5537</v>
      </c>
      <c r="BL2047" s="14" t="str">
        <f>_xlfn.XLOOKUP(B2047,'[4]cell downs 18042026 17h'!$B:$B,'[4]cell downs 18042026 17h'!$B:$B,"")</f>
        <v/>
      </c>
      <c r="BM2047" s="14" t="str">
        <f>_xlfn.XLOOKUP(B2047,'[5]Cells Huawei 19042026 15h'!$B:$B,'[5]Cells Huawei 19042026 15h'!$B:$B,"")</f>
        <v/>
      </c>
      <c r="BN2047" s="9" t="str">
        <f>_xlfn.XLOOKUP(B2047,'[6]cells down 19042026 9H40'!$B:$B,'[6]cells down 19042026 9H40'!$B:$B,"")</f>
        <v/>
      </c>
      <c r="BO2047" s="9" t="s">
        <v>3232</v>
      </c>
      <c r="BP2047" s="9" t="s">
        <v>12</v>
      </c>
      <c r="BQ2047" s="115"/>
    </row>
    <row r="2048" spans="1:69" s="9" customFormat="1" x14ac:dyDescent="0.3">
      <c r="A2048" s="1" t="s">
        <v>4314</v>
      </c>
      <c r="B2048" s="8" t="s">
        <v>4315</v>
      </c>
      <c r="C2048" s="3" t="str">
        <f>_xlfn.XLOOKUP(B2048,'[1]daily break down'!$D:$D,'[1]daily break down'!$E:$E,"")</f>
        <v>Douala</v>
      </c>
      <c r="D2048" s="1" t="s">
        <v>21</v>
      </c>
      <c r="E2048" s="1" t="s">
        <v>36</v>
      </c>
      <c r="F2048" s="3" t="s">
        <v>31</v>
      </c>
      <c r="G2048" s="1" t="s">
        <v>32</v>
      </c>
      <c r="H2048" s="34" t="str">
        <f>_xlfn.XLOOKUP(B2048,[2]CALCULATION!$B:$B,[2]CALCULATION!$H:$H,"")</f>
        <v>ZTE</v>
      </c>
      <c r="I2048" s="28">
        <v>0</v>
      </c>
      <c r="J2048" s="28">
        <v>0</v>
      </c>
      <c r="K2048" s="28">
        <v>0</v>
      </c>
      <c r="L2048" s="28">
        <v>0</v>
      </c>
      <c r="M2048" s="28">
        <v>0</v>
      </c>
      <c r="N2048" s="28">
        <v>0</v>
      </c>
      <c r="O2048" s="28">
        <v>0</v>
      </c>
      <c r="P2048" s="28">
        <v>0</v>
      </c>
      <c r="Q2048" s="28">
        <v>0</v>
      </c>
      <c r="R2048" s="28">
        <v>0</v>
      </c>
      <c r="S2048" s="94">
        <v>0</v>
      </c>
      <c r="T2048" s="94">
        <f>_xlfn.XLOOKUP(B2048,'[3]Nur des jours'!$B:$B,'[3]Nur des jours'!$U:$U,"")</f>
        <v>0</v>
      </c>
      <c r="U2048" s="94">
        <v>0</v>
      </c>
      <c r="V2048" s="94">
        <v>0</v>
      </c>
      <c r="W2048" s="94">
        <v>0</v>
      </c>
      <c r="X2048" s="94">
        <v>0</v>
      </c>
      <c r="Y2048" s="94">
        <v>0</v>
      </c>
      <c r="Z2048" s="94">
        <v>0</v>
      </c>
      <c r="AA2048" s="94">
        <v>0</v>
      </c>
      <c r="AB2048" s="94">
        <v>0</v>
      </c>
      <c r="AC2048" s="94">
        <f>_xlfn.XLOOKUP(B2048,'[3]Nur des jours'!$B:$B,'[3]Nur des jours'!$N:$N,"")</f>
        <v>0</v>
      </c>
      <c r="AD2048" s="94">
        <v>0</v>
      </c>
      <c r="AE2048" s="94">
        <v>0</v>
      </c>
      <c r="AF2048" s="94">
        <v>0</v>
      </c>
      <c r="AG2048" s="94">
        <v>0</v>
      </c>
      <c r="AH2048" s="94">
        <v>0</v>
      </c>
      <c r="AI2048" s="49" t="s">
        <v>5559</v>
      </c>
      <c r="AJ2048" s="49"/>
      <c r="AK2048" s="48" t="str" cm="1">
        <f t="array" ref="AK2048">IFERROR(_xlfn.IFS(
AM2048="MPR ISSUE","PDH",
AM2048="BSS Hardware Issue","BSS",
AM2048="Sites strategiques, MLL, Pylone, etc.","ENVTECH",
AM2048="AKTIVCO DEFAUT GE &amp; POWER Cabinet","AKTIVCO",
AM2048="AKTIVCO Coupure ENEO &amp; Baisse de tension","AKTIVCO GRID ONLY",
AM2048="Coupure ENEO &amp; Baisse de tension","IHS GRID ONLY",
AM2048="Defaut GE &amp; POWER Cabinet","IHS",
AM2048="Sharing","Partners",
AM2048="Sites strategiques &amp; DataCenter","SST &amp; DC",
AM2048="Exclu","Exclu",
AM2048="SAT","SAT",
AM2048="SPARE-ISSUE","SPARE-ISSUE",
AM2048="Fiber CAmtel","TRANS_FO_CAMTEL",
AM2048="Fiber AOF","Fiber AOF",
AM2048="Projet OCM (HUAWEI)","TRAVAUX-HUAWEI",
AM2048="Projet OCM (NOKIA)","TRAVAUX-NOKIA",
AM2048="ACCESS-ISSUE","ACCESS-ISSUE",
AM2048="Projet OCM (ZTE, NOKIA, autres projets)","TRAVAUX OCM",
AM2048="No root CAuse","No root cause",
AM2048="ODU HS","PDH",
AM2048="IP &amp; VLAN","PDH",
AM2048="Warehouse HUAWEI","SPARE-ISSUE",
AM2048="SPARE-HS","SPARE-ISSUE",
AM2048="Power Telco","BSS",AM2048="no impacts","no impacts"
),"")</f>
        <v>no impacts</v>
      </c>
      <c r="AL2048" s="48" t="str" cm="1">
        <f t="array" ref="AL2048">IFERROR(_xlfn.IFS(
AM2048="MPR ISSUE","TX ISSUE",
AM2048="BSS Hardware Issue","RAN ISSUE",
AM2048="Sites strategiques, MLL, Pylone, etc.","ENVTECH",
AM2048="AKTIVCO DEFAUT GE &amp; POWER Cabinet","POWER ISSUE",
AM2048="AKTIVCO Coupure ENEO &amp; Baisse de tension","POWER ISSUE",
AM2048="Coupure ENEO &amp; Baisse de tension","POWER ISSUE",
AM2048="Defaut GE &amp; POWER Cabinet","POWER ISSUE",
AM2048="Sharing","POWER ISSUE",
AM2048="Sites strategiques &amp; DataCenter","POWER ISSUE",
AM2048="Exclu","Exclu",
AM2048="SAT","TX ISSUE",
AM2048="SPARE-ISSUE","SPARE-ISSUE",
AM2048="Fiber CAmtel","TX ISSUE",
AM2048="Fiber AOF","TX ISSUE",
AM2048="Projet OCM (HUAWEI)","TRAVAUX-HUAWEI",
AM2048="Projet OCM (NOKIA)","TRAVAUX -NOKIA",
AM2048="ACCESS-ISSUE","ACCESS-ISSUE",
AM2048="Projet OCM (ZTE, NOKIA, autres projets)","TRAVAUX OCM",
AM2048="No root CAuse","No root cause",
AM2048="ODU HS","TX ISSUE",
AM2048="IP &amp; VLAN","TX ISSUE",
AM2048="Warehouse HUAWEI","SPARE-ISSUE",
AM2048="SPARE-HS","SPARE-ISSUE",
AM2048="Power Telco","RAN ISSUE",AM2048="no impacts","no impacts"
),"")</f>
        <v>no impacts</v>
      </c>
      <c r="AM2048" s="67" t="s">
        <v>5605</v>
      </c>
      <c r="AN2048" s="48" t="str" cm="1">
        <f t="array" ref="AN2048">IFERROR(_xlfn.IFS(
AM2048="MPR ISSUE","ACTIVE",
AM2048="BSS Hardware Issue","ACTIVE",
AM2048="Sites strategiques, MLL, Pylone, etc.","PASSIVE",
AM2048="AKTIVCO DEFAUT GE &amp; POWER Cabinet","PASSIVE",
AM2048="AKTIVCO Coupure ENEO &amp; Baisse de tension","PASSIVE",
AM2048="Coupure ENEO &amp; Baisse de tension","PASSIVE",
AM2048="Defaut GE &amp; POWER Cabinet","PASSIVE",
AM2048="Sharing","PASSIVE",
AM2048="Sites strategiques &amp; DataCenter","PASSIVE",
AM2048="Exclu","Exclu",
AM2048="SAT","ACTIVE",
AM2048="SPARE-ISSUE","SPARE-ISSUE",
AM2048="Fiber CAmtel","ACTIVE",
AM2048="Fiber AOF","ACTIVE",
AM2048="Projet OCM (HUAWEI)","PLANNED WORKS",
AM2048="Projet OCM (NOKIA)","PLANNED WORKS",
AM2048="ACCESS-ISSUE","ACCESS-ISSUE",
AM2048="Projet OCM (ZTE, NOKIA, autres projets)","PLANNED WORKS",
AM2048="No root CAuse","No root cause",
AM2048="ODU HS","ACTIVE",
AM2048="IP &amp; VLAN","ACTIVE",
AM2048="Warehouse HUAWEI","SPARE-ISSUE",
AM2048="SPARE-HS","SPARE-ISSUE",
AM2048="Power Telco","ACTIVE", AM2048="no impacts","no impacts"
),"")</f>
        <v>no impacts</v>
      </c>
      <c r="AO2048" s="93" t="s">
        <v>5537</v>
      </c>
      <c r="AP2048" s="101" t="str">
        <f t="shared" si="56"/>
        <v>LIT_015</v>
      </c>
      <c r="AR2048" s="17" t="s">
        <v>5537</v>
      </c>
      <c r="AS2048" s="7" t="s">
        <v>5537</v>
      </c>
      <c r="AT2048" s="6"/>
      <c r="AU2048" s="7"/>
      <c r="AV2048" s="3" t="s">
        <v>5537</v>
      </c>
      <c r="AW2048" s="18" t="s">
        <v>5537</v>
      </c>
      <c r="AX2048" s="18" t="s">
        <v>5537</v>
      </c>
      <c r="AY2048" s="18" t="s">
        <v>5537</v>
      </c>
      <c r="AZ2048" s="18" t="s">
        <v>5537</v>
      </c>
      <c r="BA2048" s="18" t="s">
        <v>5537</v>
      </c>
      <c r="BB2048" s="18" t="s">
        <v>5537</v>
      </c>
      <c r="BC2048" s="18" t="s">
        <v>5537</v>
      </c>
      <c r="BD2048" s="18" t="s">
        <v>5537</v>
      </c>
      <c r="BE2048" s="18" t="s">
        <v>5537</v>
      </c>
      <c r="BF2048" s="18" t="s">
        <v>5537</v>
      </c>
      <c r="BG2048" s="18" t="s">
        <v>5537</v>
      </c>
      <c r="BH2048" s="18" t="s">
        <v>5537</v>
      </c>
      <c r="BI2048" s="9" t="s">
        <v>5537</v>
      </c>
      <c r="BJ2048" s="14"/>
      <c r="BK2048" s="14" t="s">
        <v>5537</v>
      </c>
      <c r="BL2048" s="14" t="str">
        <f>_xlfn.XLOOKUP(B2048,'[4]cell downs 18042026 17h'!$B:$B,'[4]cell downs 18042026 17h'!$B:$B,"")</f>
        <v/>
      </c>
      <c r="BM2048" s="14" t="str">
        <f>_xlfn.XLOOKUP(B2048,'[5]Cells Huawei 19042026 15h'!$B:$B,'[5]Cells Huawei 19042026 15h'!$B:$B,"")</f>
        <v/>
      </c>
      <c r="BN2048" s="9" t="str">
        <f>_xlfn.XLOOKUP(B2048,'[6]cells down 19042026 9H40'!$B:$B,'[6]cells down 19042026 9H40'!$B:$B,"")</f>
        <v/>
      </c>
      <c r="BO2048" s="9" t="s">
        <v>5537</v>
      </c>
      <c r="BP2048" s="9" t="s">
        <v>5537</v>
      </c>
      <c r="BQ2048" s="115"/>
    </row>
    <row r="2049" spans="1:69" s="9" customFormat="1" x14ac:dyDescent="0.3">
      <c r="A2049" s="1" t="s">
        <v>4539</v>
      </c>
      <c r="B2049" s="8" t="s">
        <v>4540</v>
      </c>
      <c r="C2049" s="3" t="str">
        <f>_xlfn.XLOOKUP(B2049,'[1]daily break down'!$D:$D,'[1]daily break down'!$E:$E,"")</f>
        <v>Douala</v>
      </c>
      <c r="D2049" s="1" t="s">
        <v>11</v>
      </c>
      <c r="E2049" s="1" t="s">
        <v>145</v>
      </c>
      <c r="F2049" s="3" t="s">
        <v>31</v>
      </c>
      <c r="G2049" s="1" t="s">
        <v>32</v>
      </c>
      <c r="H2049" s="34" t="str">
        <f>_xlfn.XLOOKUP(B2049,[2]CALCULATION!$B:$B,[2]CALCULATION!$H:$H,"")</f>
        <v>ZTE</v>
      </c>
      <c r="I2049" s="28">
        <v>0</v>
      </c>
      <c r="J2049" s="28">
        <v>0</v>
      </c>
      <c r="K2049" s="28">
        <v>0</v>
      </c>
      <c r="L2049" s="28">
        <v>0</v>
      </c>
      <c r="M2049" s="28">
        <v>0</v>
      </c>
      <c r="N2049" s="28">
        <v>0</v>
      </c>
      <c r="O2049" s="28">
        <v>0</v>
      </c>
      <c r="P2049" s="28">
        <v>0</v>
      </c>
      <c r="Q2049" s="28">
        <v>0</v>
      </c>
      <c r="R2049" s="28">
        <v>0</v>
      </c>
      <c r="S2049" s="94">
        <v>0</v>
      </c>
      <c r="T2049" s="94">
        <f>_xlfn.XLOOKUP(B2049,'[3]Nur des jours'!$B:$B,'[3]Nur des jours'!$U:$U,"")</f>
        <v>0</v>
      </c>
      <c r="U2049" s="94">
        <v>0</v>
      </c>
      <c r="V2049" s="94">
        <v>0</v>
      </c>
      <c r="W2049" s="94">
        <v>0</v>
      </c>
      <c r="X2049" s="94">
        <v>0</v>
      </c>
      <c r="Y2049" s="94">
        <v>0</v>
      </c>
      <c r="Z2049" s="94">
        <v>0</v>
      </c>
      <c r="AA2049" s="94">
        <v>0</v>
      </c>
      <c r="AB2049" s="94">
        <v>0</v>
      </c>
      <c r="AC2049" s="94">
        <f>_xlfn.XLOOKUP(B2049,'[3]Nur des jours'!$B:$B,'[3]Nur des jours'!$N:$N,"")</f>
        <v>0</v>
      </c>
      <c r="AD2049" s="94">
        <v>0</v>
      </c>
      <c r="AE2049" s="94">
        <v>0</v>
      </c>
      <c r="AF2049" s="94">
        <v>0</v>
      </c>
      <c r="AG2049" s="94">
        <v>0</v>
      </c>
      <c r="AH2049" s="94">
        <v>0</v>
      </c>
      <c r="AI2049" s="49" t="s">
        <v>5559</v>
      </c>
      <c r="AJ2049" s="49"/>
      <c r="AK2049" s="48" t="str" cm="1">
        <f t="array" ref="AK2049">IFERROR(_xlfn.IFS(
AM2049="MPR ISSUE","PDH",
AM2049="BSS Hardware Issue","BSS",
AM2049="Sites strategiques, MLL, Pylone, etc.","ENVTECH",
AM2049="AKTIVCO DEFAUT GE &amp; POWER Cabinet","AKTIVCO",
AM2049="AKTIVCO Coupure ENEO &amp; Baisse de tension","AKTIVCO GRID ONLY",
AM2049="Coupure ENEO &amp; Baisse de tension","IHS GRID ONLY",
AM2049="Defaut GE &amp; POWER Cabinet","IHS",
AM2049="Sharing","Partners",
AM2049="Sites strategiques &amp; DataCenter","SST &amp; DC",
AM2049="Exclu","Exclu",
AM2049="SAT","SAT",
AM2049="SPARE-ISSUE","SPARE-ISSUE",
AM2049="Fiber CAmtel","TRANS_FO_CAMTEL",
AM2049="Fiber AOF","Fiber AOF",
AM2049="Projet OCM (HUAWEI)","TRAVAUX-HUAWEI",
AM2049="Projet OCM (NOKIA)","TRAVAUX-NOKIA",
AM2049="ACCESS-ISSUE","ACCESS-ISSUE",
AM2049="Projet OCM (ZTE, NOKIA, autres projets)","TRAVAUX OCM",
AM2049="No root CAuse","No root cause",
AM2049="ODU HS","PDH",
AM2049="IP &amp; VLAN","PDH",
AM2049="Warehouse HUAWEI","SPARE-ISSUE",
AM2049="SPARE-HS","SPARE-ISSUE",
AM2049="Power Telco","BSS",AM2049="no impacts","no impacts"
),"")</f>
        <v>no impacts</v>
      </c>
      <c r="AL2049" s="48" t="str" cm="1">
        <f t="array" ref="AL2049">IFERROR(_xlfn.IFS(
AM2049="MPR ISSUE","TX ISSUE",
AM2049="BSS Hardware Issue","RAN ISSUE",
AM2049="Sites strategiques, MLL, Pylone, etc.","ENVTECH",
AM2049="AKTIVCO DEFAUT GE &amp; POWER Cabinet","POWER ISSUE",
AM2049="AKTIVCO Coupure ENEO &amp; Baisse de tension","POWER ISSUE",
AM2049="Coupure ENEO &amp; Baisse de tension","POWER ISSUE",
AM2049="Defaut GE &amp; POWER Cabinet","POWER ISSUE",
AM2049="Sharing","POWER ISSUE",
AM2049="Sites strategiques &amp; DataCenter","POWER ISSUE",
AM2049="Exclu","Exclu",
AM2049="SAT","TX ISSUE",
AM2049="SPARE-ISSUE","SPARE-ISSUE",
AM2049="Fiber CAmtel","TX ISSUE",
AM2049="Fiber AOF","TX ISSUE",
AM2049="Projet OCM (HUAWEI)","TRAVAUX-HUAWEI",
AM2049="Projet OCM (NOKIA)","TRAVAUX -NOKIA",
AM2049="ACCESS-ISSUE","ACCESS-ISSUE",
AM2049="Projet OCM (ZTE, NOKIA, autres projets)","TRAVAUX OCM",
AM2049="No root CAuse","No root cause",
AM2049="ODU HS","TX ISSUE",
AM2049="IP &amp; VLAN","TX ISSUE",
AM2049="Warehouse HUAWEI","SPARE-ISSUE",
AM2049="SPARE-HS","SPARE-ISSUE",
AM2049="Power Telco","RAN ISSUE",AM2049="no impacts","no impacts"
),"")</f>
        <v>no impacts</v>
      </c>
      <c r="AM2049" s="67" t="s">
        <v>5605</v>
      </c>
      <c r="AN2049" s="48" t="str" cm="1">
        <f t="array" ref="AN2049">IFERROR(_xlfn.IFS(
AM2049="MPR ISSUE","ACTIVE",
AM2049="BSS Hardware Issue","ACTIVE",
AM2049="Sites strategiques, MLL, Pylone, etc.","PASSIVE",
AM2049="AKTIVCO DEFAUT GE &amp; POWER Cabinet","PASSIVE",
AM2049="AKTIVCO Coupure ENEO &amp; Baisse de tension","PASSIVE",
AM2049="Coupure ENEO &amp; Baisse de tension","PASSIVE",
AM2049="Defaut GE &amp; POWER Cabinet","PASSIVE",
AM2049="Sharing","PASSIVE",
AM2049="Sites strategiques &amp; DataCenter","PASSIVE",
AM2049="Exclu","Exclu",
AM2049="SAT","ACTIVE",
AM2049="SPARE-ISSUE","SPARE-ISSUE",
AM2049="Fiber CAmtel","ACTIVE",
AM2049="Fiber AOF","ACTIVE",
AM2049="Projet OCM (HUAWEI)","PLANNED WORKS",
AM2049="Projet OCM (NOKIA)","PLANNED WORKS",
AM2049="ACCESS-ISSUE","ACCESS-ISSUE",
AM2049="Projet OCM (ZTE, NOKIA, autres projets)","PLANNED WORKS",
AM2049="No root CAuse","No root cause",
AM2049="ODU HS","ACTIVE",
AM2049="IP &amp; VLAN","ACTIVE",
AM2049="Warehouse HUAWEI","SPARE-ISSUE",
AM2049="SPARE-HS","SPARE-ISSUE",
AM2049="Power Telco","ACTIVE", AM2049="no impacts","no impacts"
),"")</f>
        <v>no impacts</v>
      </c>
      <c r="AO2049" s="93" t="s">
        <v>5537</v>
      </c>
      <c r="AP2049" s="101" t="str">
        <f t="shared" si="56"/>
        <v>LIT_043</v>
      </c>
      <c r="AR2049" s="17" t="s">
        <v>5537</v>
      </c>
      <c r="AS2049" s="7" t="s">
        <v>5537</v>
      </c>
      <c r="AT2049" s="6"/>
      <c r="AU2049" s="7"/>
      <c r="AV2049" s="3" t="s">
        <v>5537</v>
      </c>
      <c r="AW2049" s="18" t="s">
        <v>5537</v>
      </c>
      <c r="AX2049" s="18" t="s">
        <v>5537</v>
      </c>
      <c r="AY2049" s="18" t="s">
        <v>5537</v>
      </c>
      <c r="AZ2049" s="18" t="s">
        <v>5537</v>
      </c>
      <c r="BA2049" s="18" t="s">
        <v>5537</v>
      </c>
      <c r="BB2049" s="18" t="s">
        <v>5537</v>
      </c>
      <c r="BC2049" s="18" t="s">
        <v>5537</v>
      </c>
      <c r="BD2049" s="18" t="s">
        <v>5537</v>
      </c>
      <c r="BE2049" s="18" t="s">
        <v>5537</v>
      </c>
      <c r="BF2049" s="18" t="s">
        <v>5537</v>
      </c>
      <c r="BG2049" s="18" t="s">
        <v>5537</v>
      </c>
      <c r="BH2049" s="18" t="s">
        <v>5537</v>
      </c>
      <c r="BI2049" s="9" t="s">
        <v>5537</v>
      </c>
      <c r="BJ2049" s="14"/>
      <c r="BK2049" s="14" t="s">
        <v>5537</v>
      </c>
      <c r="BL2049" s="14" t="str">
        <f>_xlfn.XLOOKUP(B2049,'[4]cell downs 18042026 17h'!$B:$B,'[4]cell downs 18042026 17h'!$B:$B,"")</f>
        <v/>
      </c>
      <c r="BM2049" s="14" t="str">
        <f>_xlfn.XLOOKUP(B2049,'[5]Cells Huawei 19042026 15h'!$B:$B,'[5]Cells Huawei 19042026 15h'!$B:$B,"")</f>
        <v/>
      </c>
      <c r="BN2049" s="9" t="str">
        <f>_xlfn.XLOOKUP(B2049,'[6]cells down 19042026 9H40'!$B:$B,'[6]cells down 19042026 9H40'!$B:$B,"")</f>
        <v/>
      </c>
      <c r="BO2049" s="9" t="s">
        <v>4540</v>
      </c>
      <c r="BP2049" s="9" t="s">
        <v>5537</v>
      </c>
      <c r="BQ2049" s="115"/>
    </row>
    <row r="2050" spans="1:69" s="9" customFormat="1" x14ac:dyDescent="0.3">
      <c r="A2050" s="1" t="s">
        <v>3401</v>
      </c>
      <c r="B2050" s="8" t="s">
        <v>3402</v>
      </c>
      <c r="C2050" s="3" t="str">
        <f>_xlfn.XLOOKUP(B2050,'[1]daily break down'!$D:$D,'[1]daily break down'!$E:$E,"")</f>
        <v>Douala</v>
      </c>
      <c r="D2050" s="1" t="s">
        <v>11</v>
      </c>
      <c r="E2050" s="1" t="s">
        <v>145</v>
      </c>
      <c r="F2050" s="3" t="s">
        <v>31</v>
      </c>
      <c r="G2050" s="1" t="s">
        <v>32</v>
      </c>
      <c r="H2050" s="34" t="str">
        <f>_xlfn.XLOOKUP(B2050,[2]CALCULATION!$B:$B,[2]CALCULATION!$H:$H,"")</f>
        <v>ZTE</v>
      </c>
      <c r="I2050" s="28">
        <v>0</v>
      </c>
      <c r="J2050" s="28">
        <v>0</v>
      </c>
      <c r="K2050" s="28">
        <v>0</v>
      </c>
      <c r="L2050" s="28">
        <v>0</v>
      </c>
      <c r="M2050" s="28">
        <v>0</v>
      </c>
      <c r="N2050" s="28">
        <v>0</v>
      </c>
      <c r="O2050" s="28">
        <v>0</v>
      </c>
      <c r="P2050" s="28">
        <v>0</v>
      </c>
      <c r="Q2050" s="28">
        <v>0</v>
      </c>
      <c r="R2050" s="28">
        <v>0</v>
      </c>
      <c r="S2050" s="94">
        <v>0</v>
      </c>
      <c r="T2050" s="94">
        <f>_xlfn.XLOOKUP(B2050,'[3]Nur des jours'!$B:$B,'[3]Nur des jours'!$U:$U,"")</f>
        <v>0</v>
      </c>
      <c r="U2050" s="94">
        <v>0</v>
      </c>
      <c r="V2050" s="94">
        <v>0</v>
      </c>
      <c r="W2050" s="94">
        <v>0</v>
      </c>
      <c r="X2050" s="94">
        <v>0</v>
      </c>
      <c r="Y2050" s="94">
        <v>0</v>
      </c>
      <c r="Z2050" s="94">
        <v>0</v>
      </c>
      <c r="AA2050" s="94">
        <v>0</v>
      </c>
      <c r="AB2050" s="94">
        <v>0</v>
      </c>
      <c r="AC2050" s="94">
        <f>_xlfn.XLOOKUP(B2050,'[3]Nur des jours'!$B:$B,'[3]Nur des jours'!$N:$N,"")</f>
        <v>0</v>
      </c>
      <c r="AD2050" s="94">
        <v>0</v>
      </c>
      <c r="AE2050" s="94">
        <v>0</v>
      </c>
      <c r="AF2050" s="94">
        <v>0</v>
      </c>
      <c r="AG2050" s="94">
        <v>0</v>
      </c>
      <c r="AH2050" s="94">
        <v>0</v>
      </c>
      <c r="AI2050" s="49" t="s">
        <v>5559</v>
      </c>
      <c r="AJ2050" s="49"/>
      <c r="AK2050" s="48" t="str" cm="1">
        <f t="array" ref="AK2050">IFERROR(_xlfn.IFS(
AM2050="MPR ISSUE","PDH",
AM2050="BSS Hardware Issue","BSS",
AM2050="Sites strategiques, MLL, Pylone, etc.","ENVTECH",
AM2050="AKTIVCO DEFAUT GE &amp; POWER Cabinet","AKTIVCO",
AM2050="AKTIVCO Coupure ENEO &amp; Baisse de tension","AKTIVCO GRID ONLY",
AM2050="Coupure ENEO &amp; Baisse de tension","IHS GRID ONLY",
AM2050="Defaut GE &amp; POWER Cabinet","IHS",
AM2050="Sharing","Partners",
AM2050="Sites strategiques &amp; DataCenter","SST &amp; DC",
AM2050="Exclu","Exclu",
AM2050="SAT","SAT",
AM2050="SPARE-ISSUE","SPARE-ISSUE",
AM2050="Fiber CAmtel","TRANS_FO_CAMTEL",
AM2050="Fiber AOF","Fiber AOF",
AM2050="Projet OCM (HUAWEI)","TRAVAUX-HUAWEI",
AM2050="Projet OCM (NOKIA)","TRAVAUX-NOKIA",
AM2050="ACCESS-ISSUE","ACCESS-ISSUE",
AM2050="Projet OCM (ZTE, NOKIA, autres projets)","TRAVAUX OCM",
AM2050="No root CAuse","No root cause",
AM2050="ODU HS","PDH",
AM2050="IP &amp; VLAN","PDH",
AM2050="Warehouse HUAWEI","SPARE-ISSUE",
AM2050="SPARE-HS","SPARE-ISSUE",
AM2050="Power Telco","BSS",AM2050="no impacts","no impacts"
),"")</f>
        <v>no impacts</v>
      </c>
      <c r="AL2050" s="48" t="str" cm="1">
        <f t="array" ref="AL2050">IFERROR(_xlfn.IFS(
AM2050="MPR ISSUE","TX ISSUE",
AM2050="BSS Hardware Issue","RAN ISSUE",
AM2050="Sites strategiques, MLL, Pylone, etc.","ENVTECH",
AM2050="AKTIVCO DEFAUT GE &amp; POWER Cabinet","POWER ISSUE",
AM2050="AKTIVCO Coupure ENEO &amp; Baisse de tension","POWER ISSUE",
AM2050="Coupure ENEO &amp; Baisse de tension","POWER ISSUE",
AM2050="Defaut GE &amp; POWER Cabinet","POWER ISSUE",
AM2050="Sharing","POWER ISSUE",
AM2050="Sites strategiques &amp; DataCenter","POWER ISSUE",
AM2050="Exclu","Exclu",
AM2050="SAT","TX ISSUE",
AM2050="SPARE-ISSUE","SPARE-ISSUE",
AM2050="Fiber CAmtel","TX ISSUE",
AM2050="Fiber AOF","TX ISSUE",
AM2050="Projet OCM (HUAWEI)","TRAVAUX-HUAWEI",
AM2050="Projet OCM (NOKIA)","TRAVAUX -NOKIA",
AM2050="ACCESS-ISSUE","ACCESS-ISSUE",
AM2050="Projet OCM (ZTE, NOKIA, autres projets)","TRAVAUX OCM",
AM2050="No root CAuse","No root cause",
AM2050="ODU HS","TX ISSUE",
AM2050="IP &amp; VLAN","TX ISSUE",
AM2050="Warehouse HUAWEI","SPARE-ISSUE",
AM2050="SPARE-HS","SPARE-ISSUE",
AM2050="Power Telco","RAN ISSUE",AM2050="no impacts","no impacts"
),"")</f>
        <v>no impacts</v>
      </c>
      <c r="AM2050" s="67" t="s">
        <v>5605</v>
      </c>
      <c r="AN2050" s="48" t="str" cm="1">
        <f t="array" ref="AN2050">IFERROR(_xlfn.IFS(
AM2050="MPR ISSUE","ACTIVE",
AM2050="BSS Hardware Issue","ACTIVE",
AM2050="Sites strategiques, MLL, Pylone, etc.","PASSIVE",
AM2050="AKTIVCO DEFAUT GE &amp; POWER Cabinet","PASSIVE",
AM2050="AKTIVCO Coupure ENEO &amp; Baisse de tension","PASSIVE",
AM2050="Coupure ENEO &amp; Baisse de tension","PASSIVE",
AM2050="Defaut GE &amp; POWER Cabinet","PASSIVE",
AM2050="Sharing","PASSIVE",
AM2050="Sites strategiques &amp; DataCenter","PASSIVE",
AM2050="Exclu","Exclu",
AM2050="SAT","ACTIVE",
AM2050="SPARE-ISSUE","SPARE-ISSUE",
AM2050="Fiber CAmtel","ACTIVE",
AM2050="Fiber AOF","ACTIVE",
AM2050="Projet OCM (HUAWEI)","PLANNED WORKS",
AM2050="Projet OCM (NOKIA)","PLANNED WORKS",
AM2050="ACCESS-ISSUE","ACCESS-ISSUE",
AM2050="Projet OCM (ZTE, NOKIA, autres projets)","PLANNED WORKS",
AM2050="No root CAuse","No root cause",
AM2050="ODU HS","ACTIVE",
AM2050="IP &amp; VLAN","ACTIVE",
AM2050="Warehouse HUAWEI","SPARE-ISSUE",
AM2050="SPARE-HS","SPARE-ISSUE",
AM2050="Power Telco","ACTIVE", AM2050="no impacts","no impacts"
),"")</f>
        <v>no impacts</v>
      </c>
      <c r="AO2050" s="93" t="s">
        <v>5537</v>
      </c>
      <c r="AP2050" s="101" t="str">
        <f t="shared" si="56"/>
        <v>LIT_412</v>
      </c>
      <c r="AR2050" s="17" t="s">
        <v>5537</v>
      </c>
      <c r="AS2050" s="7" t="s">
        <v>5537</v>
      </c>
      <c r="AT2050" s="6"/>
      <c r="AU2050" s="7"/>
      <c r="AV2050" s="3" t="s">
        <v>5537</v>
      </c>
      <c r="AW2050" s="18" t="s">
        <v>5537</v>
      </c>
      <c r="AX2050" s="18" t="s">
        <v>5537</v>
      </c>
      <c r="AY2050" s="18" t="s">
        <v>5537</v>
      </c>
      <c r="AZ2050" s="18" t="s">
        <v>5537</v>
      </c>
      <c r="BA2050" s="18" t="s">
        <v>5537</v>
      </c>
      <c r="BB2050" s="18" t="s">
        <v>5537</v>
      </c>
      <c r="BC2050" s="18" t="s">
        <v>5537</v>
      </c>
      <c r="BD2050" s="18" t="s">
        <v>5537</v>
      </c>
      <c r="BE2050" s="18" t="s">
        <v>5537</v>
      </c>
      <c r="BF2050" s="18" t="s">
        <v>5537</v>
      </c>
      <c r="BG2050" s="18" t="s">
        <v>5537</v>
      </c>
      <c r="BH2050" s="18" t="s">
        <v>5537</v>
      </c>
      <c r="BI2050" s="9" t="s">
        <v>5537</v>
      </c>
      <c r="BJ2050" s="14"/>
      <c r="BK2050" s="14" t="s">
        <v>5537</v>
      </c>
      <c r="BL2050" s="14" t="str">
        <f>_xlfn.XLOOKUP(B2050,'[4]cell downs 18042026 17h'!$B:$B,'[4]cell downs 18042026 17h'!$B:$B,"")</f>
        <v/>
      </c>
      <c r="BM2050" s="14" t="str">
        <f>_xlfn.XLOOKUP(B2050,'[5]Cells Huawei 19042026 15h'!$B:$B,'[5]Cells Huawei 19042026 15h'!$B:$B,"")</f>
        <v/>
      </c>
      <c r="BN2050" s="9" t="str">
        <f>_xlfn.XLOOKUP(B2050,'[6]cells down 19042026 9H40'!$B:$B,'[6]cells down 19042026 9H40'!$B:$B,"")</f>
        <v/>
      </c>
      <c r="BO2050" s="9" t="s">
        <v>3402</v>
      </c>
      <c r="BP2050" s="9" t="s">
        <v>12</v>
      </c>
      <c r="BQ2050" s="115"/>
    </row>
    <row r="2051" spans="1:69" s="9" customFormat="1" x14ac:dyDescent="0.3">
      <c r="A2051" s="1" t="s">
        <v>2428</v>
      </c>
      <c r="B2051" s="8" t="s">
        <v>2429</v>
      </c>
      <c r="C2051" s="3" t="str">
        <f>_xlfn.XLOOKUP(B2051,'[1]daily break down'!$D:$D,'[1]daily break down'!$E:$E,"")</f>
        <v>Douala</v>
      </c>
      <c r="D2051" s="1" t="s">
        <v>11</v>
      </c>
      <c r="E2051" s="1" t="s">
        <v>12</v>
      </c>
      <c r="F2051" s="3" t="s">
        <v>31</v>
      </c>
      <c r="G2051" s="1" t="s">
        <v>32</v>
      </c>
      <c r="H2051" s="34" t="str">
        <f>_xlfn.XLOOKUP(B2051,[2]CALCULATION!$B:$B,[2]CALCULATION!$H:$H,"")</f>
        <v>ZTE</v>
      </c>
      <c r="I2051" s="28">
        <v>0</v>
      </c>
      <c r="J2051" s="28">
        <v>0</v>
      </c>
      <c r="K2051" s="28">
        <v>0</v>
      </c>
      <c r="L2051" s="28">
        <v>0</v>
      </c>
      <c r="M2051" s="28">
        <v>0</v>
      </c>
      <c r="N2051" s="28">
        <v>0</v>
      </c>
      <c r="O2051" s="28">
        <v>0</v>
      </c>
      <c r="P2051" s="28">
        <v>0</v>
      </c>
      <c r="Q2051" s="28">
        <v>0</v>
      </c>
      <c r="R2051" s="28">
        <v>0</v>
      </c>
      <c r="S2051" s="94">
        <v>0</v>
      </c>
      <c r="T2051" s="94">
        <f>_xlfn.XLOOKUP(B2051,'[3]Nur des jours'!$B:$B,'[3]Nur des jours'!$U:$U,"")</f>
        <v>0</v>
      </c>
      <c r="U2051" s="94">
        <v>0</v>
      </c>
      <c r="V2051" s="94">
        <v>0</v>
      </c>
      <c r="W2051" s="94">
        <v>0</v>
      </c>
      <c r="X2051" s="94">
        <v>0</v>
      </c>
      <c r="Y2051" s="94">
        <v>0</v>
      </c>
      <c r="Z2051" s="94">
        <v>0</v>
      </c>
      <c r="AA2051" s="94">
        <v>0</v>
      </c>
      <c r="AB2051" s="94">
        <v>0</v>
      </c>
      <c r="AC2051" s="94">
        <f>_xlfn.XLOOKUP(B2051,'[3]Nur des jours'!$B:$B,'[3]Nur des jours'!$N:$N,"")</f>
        <v>0</v>
      </c>
      <c r="AD2051" s="94">
        <v>0</v>
      </c>
      <c r="AE2051" s="94">
        <v>0</v>
      </c>
      <c r="AF2051" s="94">
        <v>0</v>
      </c>
      <c r="AG2051" s="94">
        <v>0</v>
      </c>
      <c r="AH2051" s="94">
        <v>0</v>
      </c>
      <c r="AI2051" s="49" t="s">
        <v>5559</v>
      </c>
      <c r="AJ2051" s="49"/>
      <c r="AK2051" s="48" t="str" cm="1">
        <f t="array" ref="AK2051">IFERROR(_xlfn.IFS(
AM2051="MPR ISSUE","PDH",
AM2051="BSS Hardware Issue","BSS",
AM2051="Sites strategiques, MLL, Pylone, etc.","ENVTECH",
AM2051="AKTIVCO DEFAUT GE &amp; POWER Cabinet","AKTIVCO",
AM2051="AKTIVCO Coupure ENEO &amp; Baisse de tension","AKTIVCO GRID ONLY",
AM2051="Coupure ENEO &amp; Baisse de tension","IHS GRID ONLY",
AM2051="Defaut GE &amp; POWER Cabinet","IHS",
AM2051="Sharing","Partners",
AM2051="Sites strategiques &amp; DataCenter","SST &amp; DC",
AM2051="Exclu","Exclu",
AM2051="SAT","SAT",
AM2051="SPARE-ISSUE","SPARE-ISSUE",
AM2051="Fiber CAmtel","TRANS_FO_CAMTEL",
AM2051="Fiber AOF","Fiber AOF",
AM2051="Projet OCM (HUAWEI)","TRAVAUX-HUAWEI",
AM2051="Projet OCM (NOKIA)","TRAVAUX-NOKIA",
AM2051="ACCESS-ISSUE","ACCESS-ISSUE",
AM2051="Projet OCM (ZTE, NOKIA, autres projets)","TRAVAUX OCM",
AM2051="No root CAuse","No root cause",
AM2051="ODU HS","PDH",
AM2051="IP &amp; VLAN","PDH",
AM2051="Warehouse HUAWEI","SPARE-ISSUE",
AM2051="SPARE-HS","SPARE-ISSUE",
AM2051="Power Telco","BSS",AM2051="no impacts","no impacts"
),"")</f>
        <v>no impacts</v>
      </c>
      <c r="AL2051" s="48" t="str" cm="1">
        <f t="array" ref="AL2051">IFERROR(_xlfn.IFS(
AM2051="MPR ISSUE","TX ISSUE",
AM2051="BSS Hardware Issue","RAN ISSUE",
AM2051="Sites strategiques, MLL, Pylone, etc.","ENVTECH",
AM2051="AKTIVCO DEFAUT GE &amp; POWER Cabinet","POWER ISSUE",
AM2051="AKTIVCO Coupure ENEO &amp; Baisse de tension","POWER ISSUE",
AM2051="Coupure ENEO &amp; Baisse de tension","POWER ISSUE",
AM2051="Defaut GE &amp; POWER Cabinet","POWER ISSUE",
AM2051="Sharing","POWER ISSUE",
AM2051="Sites strategiques &amp; DataCenter","POWER ISSUE",
AM2051="Exclu","Exclu",
AM2051="SAT","TX ISSUE",
AM2051="SPARE-ISSUE","SPARE-ISSUE",
AM2051="Fiber CAmtel","TX ISSUE",
AM2051="Fiber AOF","TX ISSUE",
AM2051="Projet OCM (HUAWEI)","TRAVAUX-HUAWEI",
AM2051="Projet OCM (NOKIA)","TRAVAUX -NOKIA",
AM2051="ACCESS-ISSUE","ACCESS-ISSUE",
AM2051="Projet OCM (ZTE, NOKIA, autres projets)","TRAVAUX OCM",
AM2051="No root CAuse","No root cause",
AM2051="ODU HS","TX ISSUE",
AM2051="IP &amp; VLAN","TX ISSUE",
AM2051="Warehouse HUAWEI","SPARE-ISSUE",
AM2051="SPARE-HS","SPARE-ISSUE",
AM2051="Power Telco","RAN ISSUE",AM2051="no impacts","no impacts"
),"")</f>
        <v>no impacts</v>
      </c>
      <c r="AM2051" s="67" t="s">
        <v>5605</v>
      </c>
      <c r="AN2051" s="48" t="str" cm="1">
        <f t="array" ref="AN2051">IFERROR(_xlfn.IFS(
AM2051="MPR ISSUE","ACTIVE",
AM2051="BSS Hardware Issue","ACTIVE",
AM2051="Sites strategiques, MLL, Pylone, etc.","PASSIVE",
AM2051="AKTIVCO DEFAUT GE &amp; POWER Cabinet","PASSIVE",
AM2051="AKTIVCO Coupure ENEO &amp; Baisse de tension","PASSIVE",
AM2051="Coupure ENEO &amp; Baisse de tension","PASSIVE",
AM2051="Defaut GE &amp; POWER Cabinet","PASSIVE",
AM2051="Sharing","PASSIVE",
AM2051="Sites strategiques &amp; DataCenter","PASSIVE",
AM2051="Exclu","Exclu",
AM2051="SAT","ACTIVE",
AM2051="SPARE-ISSUE","SPARE-ISSUE",
AM2051="Fiber CAmtel","ACTIVE",
AM2051="Fiber AOF","ACTIVE",
AM2051="Projet OCM (HUAWEI)","PLANNED WORKS",
AM2051="Projet OCM (NOKIA)","PLANNED WORKS",
AM2051="ACCESS-ISSUE","ACCESS-ISSUE",
AM2051="Projet OCM (ZTE, NOKIA, autres projets)","PLANNED WORKS",
AM2051="No root CAuse","No root cause",
AM2051="ODU HS","ACTIVE",
AM2051="IP &amp; VLAN","ACTIVE",
AM2051="Warehouse HUAWEI","SPARE-ISSUE",
AM2051="SPARE-HS","SPARE-ISSUE",
AM2051="Power Telco","ACTIVE", AM2051="no impacts","no impacts"
),"")</f>
        <v>no impacts</v>
      </c>
      <c r="AO2051" s="93" t="s">
        <v>5537</v>
      </c>
      <c r="AP2051" s="101" t="str">
        <f t="shared" si="56"/>
        <v>LIT_413</v>
      </c>
      <c r="AR2051" s="17" t="s">
        <v>5537</v>
      </c>
      <c r="AS2051" s="7" t="s">
        <v>5537</v>
      </c>
      <c r="AT2051" s="6"/>
      <c r="AU2051" s="7"/>
      <c r="AV2051" s="3" t="s">
        <v>5537</v>
      </c>
      <c r="AW2051" s="18" t="s">
        <v>5537</v>
      </c>
      <c r="AX2051" s="18" t="s">
        <v>5537</v>
      </c>
      <c r="AY2051" s="18" t="s">
        <v>5537</v>
      </c>
      <c r="AZ2051" s="18" t="s">
        <v>5537</v>
      </c>
      <c r="BA2051" s="18" t="s">
        <v>5537</v>
      </c>
      <c r="BB2051" s="18" t="s">
        <v>5537</v>
      </c>
      <c r="BC2051" s="18" t="s">
        <v>5537</v>
      </c>
      <c r="BD2051" s="18" t="s">
        <v>5537</v>
      </c>
      <c r="BE2051" s="18" t="s">
        <v>5537</v>
      </c>
      <c r="BF2051" s="18" t="s">
        <v>5537</v>
      </c>
      <c r="BG2051" s="18" t="s">
        <v>5537</v>
      </c>
      <c r="BH2051" s="18" t="s">
        <v>5537</v>
      </c>
      <c r="BI2051" s="9" t="s">
        <v>5537</v>
      </c>
      <c r="BJ2051" s="14"/>
      <c r="BK2051" s="14" t="s">
        <v>5537</v>
      </c>
      <c r="BL2051" s="14" t="str">
        <f>_xlfn.XLOOKUP(B2051,'[4]cell downs 18042026 17h'!$B:$B,'[4]cell downs 18042026 17h'!$B:$B,"")</f>
        <v/>
      </c>
      <c r="BM2051" s="14" t="str">
        <f>_xlfn.XLOOKUP(B2051,'[5]Cells Huawei 19042026 15h'!$B:$B,'[5]Cells Huawei 19042026 15h'!$B:$B,"")</f>
        <v/>
      </c>
      <c r="BN2051" s="9" t="str">
        <f>_xlfn.XLOOKUP(B2051,'[6]cells down 19042026 9H40'!$B:$B,'[6]cells down 19042026 9H40'!$B:$B,"")</f>
        <v/>
      </c>
      <c r="BO2051" s="9" t="s">
        <v>2429</v>
      </c>
      <c r="BP2051" s="9" t="s">
        <v>12</v>
      </c>
      <c r="BQ2051" s="115"/>
    </row>
    <row r="2052" spans="1:69" s="9" customFormat="1" x14ac:dyDescent="0.3">
      <c r="A2052" s="5" t="s">
        <v>2468</v>
      </c>
      <c r="B2052" s="5" t="s">
        <v>2469</v>
      </c>
      <c r="C2052" s="3" t="str">
        <f>_xlfn.XLOOKUP(B2052,'[1]daily break down'!$D:$D,'[1]daily break down'!$E:$E,"")</f>
        <v>Yaounde</v>
      </c>
      <c r="D2052" s="3" t="s">
        <v>18</v>
      </c>
      <c r="E2052" s="3" t="s">
        <v>12</v>
      </c>
      <c r="F2052" s="3" t="s">
        <v>31</v>
      </c>
      <c r="G2052" s="5" t="s">
        <v>38</v>
      </c>
      <c r="H2052" s="34" t="str">
        <f>_xlfn.XLOOKUP(B2052,[2]CALCULATION!$B:$B,[2]CALCULATION!$H:$H,"")</f>
        <v>ZTE</v>
      </c>
      <c r="I2052" s="28">
        <v>0</v>
      </c>
      <c r="J2052" s="28">
        <v>0</v>
      </c>
      <c r="K2052" s="28">
        <v>0</v>
      </c>
      <c r="L2052" s="28">
        <v>0</v>
      </c>
      <c r="M2052" s="28">
        <v>0</v>
      </c>
      <c r="N2052" s="28">
        <v>0</v>
      </c>
      <c r="O2052" s="28">
        <v>0</v>
      </c>
      <c r="P2052" s="28">
        <v>0</v>
      </c>
      <c r="Q2052" s="28">
        <v>0</v>
      </c>
      <c r="R2052" s="28">
        <v>0</v>
      </c>
      <c r="S2052" s="94">
        <v>0</v>
      </c>
      <c r="T2052" s="94">
        <f>_xlfn.XLOOKUP(B2052,'[3]Nur des jours'!$B:$B,'[3]Nur des jours'!$U:$U,"")</f>
        <v>0</v>
      </c>
      <c r="U2052" s="94">
        <v>0</v>
      </c>
      <c r="V2052" s="94">
        <v>0</v>
      </c>
      <c r="W2052" s="94">
        <v>0</v>
      </c>
      <c r="X2052" s="94">
        <v>0</v>
      </c>
      <c r="Y2052" s="94">
        <v>0</v>
      </c>
      <c r="Z2052" s="94">
        <v>0</v>
      </c>
      <c r="AA2052" s="94">
        <v>0</v>
      </c>
      <c r="AB2052" s="94">
        <v>0</v>
      </c>
      <c r="AC2052" s="94">
        <f>_xlfn.XLOOKUP(B2052,'[3]Nur des jours'!$B:$B,'[3]Nur des jours'!$N:$N,"")</f>
        <v>0</v>
      </c>
      <c r="AD2052" s="94">
        <v>0</v>
      </c>
      <c r="AE2052" s="94">
        <v>0</v>
      </c>
      <c r="AF2052" s="94">
        <v>0</v>
      </c>
      <c r="AG2052" s="94">
        <v>0</v>
      </c>
      <c r="AH2052" s="94">
        <v>0</v>
      </c>
      <c r="AI2052" s="49" t="s">
        <v>5559</v>
      </c>
      <c r="AJ2052" s="49"/>
      <c r="AK2052" s="48" t="str" cm="1">
        <f t="array" ref="AK2052">IFERROR(_xlfn.IFS(
AM2052="MPR ISSUE","PDH",
AM2052="BSS Hardware Issue","BSS",
AM2052="Sites strategiques, MLL, Pylone, etc.","ENVTECH",
AM2052="AKTIVCO DEFAUT GE &amp; POWER Cabinet","AKTIVCO",
AM2052="AKTIVCO Coupure ENEO &amp; Baisse de tension","AKTIVCO GRID ONLY",
AM2052="Coupure ENEO &amp; Baisse de tension","IHS GRID ONLY",
AM2052="Defaut GE &amp; POWER Cabinet","IHS",
AM2052="Sharing","Partners",
AM2052="Sites strategiques &amp; DataCenter","SST &amp; DC",
AM2052="Exclu","Exclu",
AM2052="SAT","SAT",
AM2052="SPARE-ISSUE","SPARE-ISSUE",
AM2052="Fiber CAmtel","TRANS_FO_CAMTEL",
AM2052="Fiber AOF","Fiber AOF",
AM2052="Projet OCM (HUAWEI)","TRAVAUX-HUAWEI",
AM2052="Projet OCM (NOKIA)","TRAVAUX-NOKIA",
AM2052="ACCESS-ISSUE","ACCESS-ISSUE",
AM2052="Projet OCM (ZTE, NOKIA, autres projets)","TRAVAUX OCM",
AM2052="No root CAuse","No root cause",
AM2052="ODU HS","PDH",
AM2052="IP &amp; VLAN","PDH",
AM2052="Warehouse HUAWEI","SPARE-ISSUE",
AM2052="SPARE-HS","SPARE-ISSUE",
AM2052="Power Telco","BSS",AM2052="no impacts","no impacts"
),"")</f>
        <v>no impacts</v>
      </c>
      <c r="AL2052" s="48" t="str" cm="1">
        <f t="array" ref="AL2052">IFERROR(_xlfn.IFS(
AM2052="MPR ISSUE","TX ISSUE",
AM2052="BSS Hardware Issue","RAN ISSUE",
AM2052="Sites strategiques, MLL, Pylone, etc.","ENVTECH",
AM2052="AKTIVCO DEFAUT GE &amp; POWER Cabinet","POWER ISSUE",
AM2052="AKTIVCO Coupure ENEO &amp; Baisse de tension","POWER ISSUE",
AM2052="Coupure ENEO &amp; Baisse de tension","POWER ISSUE",
AM2052="Defaut GE &amp; POWER Cabinet","POWER ISSUE",
AM2052="Sharing","POWER ISSUE",
AM2052="Sites strategiques &amp; DataCenter","POWER ISSUE",
AM2052="Exclu","Exclu",
AM2052="SAT","TX ISSUE",
AM2052="SPARE-ISSUE","SPARE-ISSUE",
AM2052="Fiber CAmtel","TX ISSUE",
AM2052="Fiber AOF","TX ISSUE",
AM2052="Projet OCM (HUAWEI)","TRAVAUX-HUAWEI",
AM2052="Projet OCM (NOKIA)","TRAVAUX -NOKIA",
AM2052="ACCESS-ISSUE","ACCESS-ISSUE",
AM2052="Projet OCM (ZTE, NOKIA, autres projets)","TRAVAUX OCM",
AM2052="No root CAuse","No root cause",
AM2052="ODU HS","TX ISSUE",
AM2052="IP &amp; VLAN","TX ISSUE",
AM2052="Warehouse HUAWEI","SPARE-ISSUE",
AM2052="SPARE-HS","SPARE-ISSUE",
AM2052="Power Telco","RAN ISSUE",AM2052="no impacts","no impacts"
),"")</f>
        <v>no impacts</v>
      </c>
      <c r="AM2052" s="67" t="s">
        <v>5605</v>
      </c>
      <c r="AN2052" s="48" t="str" cm="1">
        <f t="array" ref="AN2052">IFERROR(_xlfn.IFS(
AM2052="MPR ISSUE","ACTIVE",
AM2052="BSS Hardware Issue","ACTIVE",
AM2052="Sites strategiques, MLL, Pylone, etc.","PASSIVE",
AM2052="AKTIVCO DEFAUT GE &amp; POWER Cabinet","PASSIVE",
AM2052="AKTIVCO Coupure ENEO &amp; Baisse de tension","PASSIVE",
AM2052="Coupure ENEO &amp; Baisse de tension","PASSIVE",
AM2052="Defaut GE &amp; POWER Cabinet","PASSIVE",
AM2052="Sharing","PASSIVE",
AM2052="Sites strategiques &amp; DataCenter","PASSIVE",
AM2052="Exclu","Exclu",
AM2052="SAT","ACTIVE",
AM2052="SPARE-ISSUE","SPARE-ISSUE",
AM2052="Fiber CAmtel","ACTIVE",
AM2052="Fiber AOF","ACTIVE",
AM2052="Projet OCM (HUAWEI)","PLANNED WORKS",
AM2052="Projet OCM (NOKIA)","PLANNED WORKS",
AM2052="ACCESS-ISSUE","ACCESS-ISSUE",
AM2052="Projet OCM (ZTE, NOKIA, autres projets)","PLANNED WORKS",
AM2052="No root CAuse","No root cause",
AM2052="ODU HS","ACTIVE",
AM2052="IP &amp; VLAN","ACTIVE",
AM2052="Warehouse HUAWEI","SPARE-ISSUE",
AM2052="SPARE-HS","SPARE-ISSUE",
AM2052="Power Telco","ACTIVE", AM2052="no impacts","no impacts"
),"")</f>
        <v>no impacts</v>
      </c>
      <c r="AO2052" s="93" t="s">
        <v>5537</v>
      </c>
      <c r="AP2052" s="101" t="str">
        <f t="shared" si="56"/>
        <v>LIT_833</v>
      </c>
      <c r="AR2052" s="17" t="s">
        <v>5537</v>
      </c>
      <c r="AS2052" s="7" t="s">
        <v>5537</v>
      </c>
      <c r="AT2052" s="6"/>
      <c r="AU2052" s="7"/>
      <c r="AV2052" s="3" t="s">
        <v>5537</v>
      </c>
      <c r="AW2052" s="18" t="s">
        <v>5537</v>
      </c>
      <c r="AX2052" s="18" t="s">
        <v>5537</v>
      </c>
      <c r="AY2052" s="18" t="s">
        <v>5537</v>
      </c>
      <c r="AZ2052" s="18" t="s">
        <v>5537</v>
      </c>
      <c r="BA2052" s="18" t="s">
        <v>5537</v>
      </c>
      <c r="BB2052" s="18" t="s">
        <v>5537</v>
      </c>
      <c r="BC2052" s="18" t="s">
        <v>5537</v>
      </c>
      <c r="BD2052" s="18" t="s">
        <v>5537</v>
      </c>
      <c r="BE2052" s="18" t="s">
        <v>5537</v>
      </c>
      <c r="BF2052" s="18" t="s">
        <v>5537</v>
      </c>
      <c r="BG2052" s="18" t="s">
        <v>5537</v>
      </c>
      <c r="BH2052" s="18" t="s">
        <v>5537</v>
      </c>
      <c r="BI2052" s="9" t="s">
        <v>5537</v>
      </c>
      <c r="BJ2052" s="14"/>
      <c r="BK2052" s="14" t="s">
        <v>5537</v>
      </c>
      <c r="BL2052" s="14" t="str">
        <f>_xlfn.XLOOKUP(B2052,'[4]cell downs 18042026 17h'!$B:$B,'[4]cell downs 18042026 17h'!$B:$B,"")</f>
        <v/>
      </c>
      <c r="BM2052" s="14" t="str">
        <f>_xlfn.XLOOKUP(B2052,'[5]Cells Huawei 19042026 15h'!$B:$B,'[5]Cells Huawei 19042026 15h'!$B:$B,"")</f>
        <v/>
      </c>
      <c r="BN2052" s="9" t="str">
        <f>_xlfn.XLOOKUP(B2052,'[6]cells down 19042026 9H40'!$B:$B,'[6]cells down 19042026 9H40'!$B:$B,"")</f>
        <v/>
      </c>
      <c r="BO2052" s="9" t="s">
        <v>5537</v>
      </c>
      <c r="BP2052" s="9" t="s">
        <v>12</v>
      </c>
      <c r="BQ2052" s="115"/>
    </row>
    <row r="2053" spans="1:69" s="9" customFormat="1" x14ac:dyDescent="0.3">
      <c r="A2053" s="5" t="s">
        <v>355</v>
      </c>
      <c r="B2053" s="27" t="s">
        <v>356</v>
      </c>
      <c r="C2053" s="3" t="str">
        <f>_xlfn.XLOOKUP(B2053,'[1]daily break down'!$D:$D,'[1]daily break down'!$E:$E,"")</f>
        <v>Yaounde</v>
      </c>
      <c r="D2053" s="3" t="s">
        <v>357</v>
      </c>
      <c r="E2053" s="3" t="s">
        <v>12</v>
      </c>
      <c r="F2053" s="3" t="s">
        <v>31</v>
      </c>
      <c r="G2053" s="5" t="s">
        <v>38</v>
      </c>
      <c r="H2053" s="34" t="str">
        <f>_xlfn.XLOOKUP(B2053,[2]CALCULATION!$B:$B,[2]CALCULATION!$H:$H,"")</f>
        <v>ZTE</v>
      </c>
      <c r="I2053" s="28">
        <v>0</v>
      </c>
      <c r="J2053" s="28">
        <v>0</v>
      </c>
      <c r="K2053" s="28">
        <v>0</v>
      </c>
      <c r="L2053" s="28">
        <v>0</v>
      </c>
      <c r="M2053" s="28">
        <v>0</v>
      </c>
      <c r="N2053" s="28">
        <v>0</v>
      </c>
      <c r="O2053" s="28">
        <v>0</v>
      </c>
      <c r="P2053" s="28">
        <v>0</v>
      </c>
      <c r="Q2053" s="28">
        <v>0</v>
      </c>
      <c r="R2053" s="28">
        <v>0</v>
      </c>
      <c r="S2053" s="94">
        <v>0</v>
      </c>
      <c r="T2053" s="94">
        <f>_xlfn.XLOOKUP(B2053,'[3]Nur des jours'!$B:$B,'[3]Nur des jours'!$U:$U,"")</f>
        <v>0</v>
      </c>
      <c r="U2053" s="94">
        <v>0</v>
      </c>
      <c r="V2053" s="94">
        <v>0</v>
      </c>
      <c r="W2053" s="94">
        <v>0</v>
      </c>
      <c r="X2053" s="94">
        <v>0</v>
      </c>
      <c r="Y2053" s="94">
        <v>0</v>
      </c>
      <c r="Z2053" s="94">
        <v>0</v>
      </c>
      <c r="AA2053" s="94">
        <v>0</v>
      </c>
      <c r="AB2053" s="94">
        <v>0</v>
      </c>
      <c r="AC2053" s="94">
        <f>_xlfn.XLOOKUP(B2053,'[3]Nur des jours'!$B:$B,'[3]Nur des jours'!$N:$N,"")</f>
        <v>0</v>
      </c>
      <c r="AD2053" s="94">
        <v>0</v>
      </c>
      <c r="AE2053" s="94">
        <v>0</v>
      </c>
      <c r="AF2053" s="94">
        <v>0</v>
      </c>
      <c r="AG2053" s="94">
        <v>0</v>
      </c>
      <c r="AH2053" s="94">
        <v>0</v>
      </c>
      <c r="AI2053" s="49" t="s">
        <v>5559</v>
      </c>
      <c r="AJ2053" s="49"/>
      <c r="AK2053" s="48" t="str" cm="1">
        <f t="array" ref="AK2053">IFERROR(_xlfn.IFS(
AM2053="MPR ISSUE","PDH",
AM2053="BSS Hardware Issue","BSS",
AM2053="Sites strategiques, MLL, Pylone, etc.","ENVTECH",
AM2053="AKTIVCO DEFAUT GE &amp; POWER Cabinet","AKTIVCO",
AM2053="AKTIVCO Coupure ENEO &amp; Baisse de tension","AKTIVCO GRID ONLY",
AM2053="Coupure ENEO &amp; Baisse de tension","IHS GRID ONLY",
AM2053="Defaut GE &amp; POWER Cabinet","IHS",
AM2053="Sharing","Partners",
AM2053="Sites strategiques &amp; DataCenter","SST &amp; DC",
AM2053="Exclu","Exclu",
AM2053="SAT","SAT",
AM2053="SPARE-ISSUE","SPARE-ISSUE",
AM2053="Fiber CAmtel","TRANS_FO_CAMTEL",
AM2053="Fiber AOF","Fiber AOF",
AM2053="Projet OCM (HUAWEI)","TRAVAUX-HUAWEI",
AM2053="Projet OCM (NOKIA)","TRAVAUX-NOKIA",
AM2053="ACCESS-ISSUE","ACCESS-ISSUE",
AM2053="Projet OCM (ZTE, NOKIA, autres projets)","TRAVAUX OCM",
AM2053="No root CAuse","No root cause",
AM2053="ODU HS","PDH",
AM2053="IP &amp; VLAN","PDH",
AM2053="Warehouse HUAWEI","SPARE-ISSUE",
AM2053="SPARE-HS","SPARE-ISSUE",
AM2053="Power Telco","BSS",AM2053="no impacts","no impacts"
),"")</f>
        <v>no impacts</v>
      </c>
      <c r="AL2053" s="48" t="str" cm="1">
        <f t="array" ref="AL2053">IFERROR(_xlfn.IFS(
AM2053="MPR ISSUE","TX ISSUE",
AM2053="BSS Hardware Issue","RAN ISSUE",
AM2053="Sites strategiques, MLL, Pylone, etc.","ENVTECH",
AM2053="AKTIVCO DEFAUT GE &amp; POWER Cabinet","POWER ISSUE",
AM2053="AKTIVCO Coupure ENEO &amp; Baisse de tension","POWER ISSUE",
AM2053="Coupure ENEO &amp; Baisse de tension","POWER ISSUE",
AM2053="Defaut GE &amp; POWER Cabinet","POWER ISSUE",
AM2053="Sharing","POWER ISSUE",
AM2053="Sites strategiques &amp; DataCenter","POWER ISSUE",
AM2053="Exclu","Exclu",
AM2053="SAT","TX ISSUE",
AM2053="SPARE-ISSUE","SPARE-ISSUE",
AM2053="Fiber CAmtel","TX ISSUE",
AM2053="Fiber AOF","TX ISSUE",
AM2053="Projet OCM (HUAWEI)","TRAVAUX-HUAWEI",
AM2053="Projet OCM (NOKIA)","TRAVAUX -NOKIA",
AM2053="ACCESS-ISSUE","ACCESS-ISSUE",
AM2053="Projet OCM (ZTE, NOKIA, autres projets)","TRAVAUX OCM",
AM2053="No root CAuse","No root cause",
AM2053="ODU HS","TX ISSUE",
AM2053="IP &amp; VLAN","TX ISSUE",
AM2053="Warehouse HUAWEI","SPARE-ISSUE",
AM2053="SPARE-HS","SPARE-ISSUE",
AM2053="Power Telco","RAN ISSUE",AM2053="no impacts","no impacts"
),"")</f>
        <v>no impacts</v>
      </c>
      <c r="AM2053" s="67" t="s">
        <v>5605</v>
      </c>
      <c r="AN2053" s="48" t="str" cm="1">
        <f t="array" ref="AN2053">IFERROR(_xlfn.IFS(
AM2053="MPR ISSUE","ACTIVE",
AM2053="BSS Hardware Issue","ACTIVE",
AM2053="Sites strategiques, MLL, Pylone, etc.","PASSIVE",
AM2053="AKTIVCO DEFAUT GE &amp; POWER Cabinet","PASSIVE",
AM2053="AKTIVCO Coupure ENEO &amp; Baisse de tension","PASSIVE",
AM2053="Coupure ENEO &amp; Baisse de tension","PASSIVE",
AM2053="Defaut GE &amp; POWER Cabinet","PASSIVE",
AM2053="Sharing","PASSIVE",
AM2053="Sites strategiques &amp; DataCenter","PASSIVE",
AM2053="Exclu","Exclu",
AM2053="SAT","ACTIVE",
AM2053="SPARE-ISSUE","SPARE-ISSUE",
AM2053="Fiber CAmtel","ACTIVE",
AM2053="Fiber AOF","ACTIVE",
AM2053="Projet OCM (HUAWEI)","PLANNED WORKS",
AM2053="Projet OCM (NOKIA)","PLANNED WORKS",
AM2053="ACCESS-ISSUE","ACCESS-ISSUE",
AM2053="Projet OCM (ZTE, NOKIA, autres projets)","PLANNED WORKS",
AM2053="No root CAuse","No root cause",
AM2053="ODU HS","ACTIVE",
AM2053="IP &amp; VLAN","ACTIVE",
AM2053="Warehouse HUAWEI","SPARE-ISSUE",
AM2053="SPARE-HS","SPARE-ISSUE",
AM2053="Power Telco","ACTIVE", AM2053="no impacts","no impacts"
),"")</f>
        <v>no impacts</v>
      </c>
      <c r="AO2053" s="93" t="s">
        <v>5537</v>
      </c>
      <c r="AP2053" s="101" t="str">
        <f t="shared" si="56"/>
        <v>LIT_857</v>
      </c>
      <c r="AR2053" s="17" t="s">
        <v>5537</v>
      </c>
      <c r="AS2053" s="7" t="s">
        <v>5537</v>
      </c>
      <c r="AT2053" s="6"/>
      <c r="AU2053" s="7"/>
      <c r="AV2053" s="3" t="s">
        <v>5537</v>
      </c>
      <c r="AW2053" s="18" t="s">
        <v>5537</v>
      </c>
      <c r="AX2053" s="18" t="s">
        <v>5537</v>
      </c>
      <c r="AY2053" s="18" t="s">
        <v>5537</v>
      </c>
      <c r="AZ2053" s="18" t="s">
        <v>5537</v>
      </c>
      <c r="BA2053" s="18" t="s">
        <v>5537</v>
      </c>
      <c r="BB2053" s="18" t="s">
        <v>5537</v>
      </c>
      <c r="BC2053" s="18" t="s">
        <v>5537</v>
      </c>
      <c r="BD2053" s="18" t="s">
        <v>5537</v>
      </c>
      <c r="BE2053" s="18" t="s">
        <v>5537</v>
      </c>
      <c r="BF2053" s="18" t="s">
        <v>5537</v>
      </c>
      <c r="BG2053" s="18" t="s">
        <v>5537</v>
      </c>
      <c r="BH2053" s="18" t="s">
        <v>5537</v>
      </c>
      <c r="BI2053" s="9" t="s">
        <v>5537</v>
      </c>
      <c r="BJ2053" s="14"/>
      <c r="BK2053" s="14" t="s">
        <v>5537</v>
      </c>
      <c r="BL2053" s="14" t="str">
        <f>_xlfn.XLOOKUP(B2053,'[4]cell downs 18042026 17h'!$B:$B,'[4]cell downs 18042026 17h'!$B:$B,"")</f>
        <v/>
      </c>
      <c r="BM2053" s="14" t="str">
        <f>_xlfn.XLOOKUP(B2053,'[5]Cells Huawei 19042026 15h'!$B:$B,'[5]Cells Huawei 19042026 15h'!$B:$B,"")</f>
        <v/>
      </c>
      <c r="BN2053" s="9" t="str">
        <f>_xlfn.XLOOKUP(B2053,'[6]cells down 19042026 9H40'!$B:$B,'[6]cells down 19042026 9H40'!$B:$B,"")</f>
        <v/>
      </c>
      <c r="BO2053" s="9" t="s">
        <v>356</v>
      </c>
      <c r="BP2053" s="9" t="s">
        <v>5579</v>
      </c>
      <c r="BQ2053" s="115"/>
    </row>
    <row r="2054" spans="1:69" s="9" customFormat="1" x14ac:dyDescent="0.3">
      <c r="A2054" s="1" t="s">
        <v>4924</v>
      </c>
      <c r="B2054" s="8" t="s">
        <v>4925</v>
      </c>
      <c r="C2054" s="3" t="str">
        <f>_xlfn.XLOOKUP(B2054,'[1]daily break down'!$D:$D,'[1]daily break down'!$E:$E,"")</f>
        <v>Yaounde</v>
      </c>
      <c r="D2054" s="1"/>
      <c r="E2054" s="1"/>
      <c r="F2054" s="3" t="s">
        <v>37</v>
      </c>
      <c r="G2054" s="1" t="s">
        <v>38</v>
      </c>
      <c r="H2054" s="34" t="str">
        <f>_xlfn.XLOOKUP(B2054,[2]CALCULATION!$B:$B,[2]CALCULATION!$H:$H,"")</f>
        <v>ZTE</v>
      </c>
      <c r="I2054" s="28">
        <v>0</v>
      </c>
      <c r="J2054" s="28">
        <v>0</v>
      </c>
      <c r="K2054" s="28">
        <v>0</v>
      </c>
      <c r="L2054" s="28">
        <v>0</v>
      </c>
      <c r="M2054" s="28">
        <v>0</v>
      </c>
      <c r="N2054" s="28">
        <v>0</v>
      </c>
      <c r="O2054" s="28">
        <v>0</v>
      </c>
      <c r="P2054" s="28">
        <v>0</v>
      </c>
      <c r="Q2054" s="28">
        <v>0</v>
      </c>
      <c r="R2054" s="28">
        <v>0</v>
      </c>
      <c r="S2054" s="94">
        <v>0</v>
      </c>
      <c r="T2054" s="94">
        <f>_xlfn.XLOOKUP(B2054,'[3]Nur des jours'!$B:$B,'[3]Nur des jours'!$U:$U,"")</f>
        <v>0</v>
      </c>
      <c r="U2054" s="94">
        <v>0</v>
      </c>
      <c r="V2054" s="94">
        <v>0</v>
      </c>
      <c r="W2054" s="94">
        <v>0</v>
      </c>
      <c r="X2054" s="94">
        <v>0</v>
      </c>
      <c r="Y2054" s="94">
        <v>0</v>
      </c>
      <c r="Z2054" s="94">
        <v>0</v>
      </c>
      <c r="AA2054" s="94">
        <v>0</v>
      </c>
      <c r="AB2054" s="94">
        <v>0</v>
      </c>
      <c r="AC2054" s="94">
        <f>_xlfn.XLOOKUP(B2054,'[3]Nur des jours'!$B:$B,'[3]Nur des jours'!$N:$N,"")</f>
        <v>0</v>
      </c>
      <c r="AD2054" s="94">
        <v>0</v>
      </c>
      <c r="AE2054" s="94">
        <v>0</v>
      </c>
      <c r="AF2054" s="94">
        <v>0</v>
      </c>
      <c r="AG2054" s="94">
        <v>0</v>
      </c>
      <c r="AH2054" s="94">
        <v>0</v>
      </c>
      <c r="AI2054" s="49" t="s">
        <v>5559</v>
      </c>
      <c r="AJ2054" s="49"/>
      <c r="AK2054" s="48" t="str" cm="1">
        <f t="array" ref="AK2054">IFERROR(_xlfn.IFS(
AM2054="MPR ISSUE","PDH",
AM2054="BSS Hardware Issue","BSS",
AM2054="Sites strategiques, MLL, Pylone, etc.","ENVTECH",
AM2054="AKTIVCO DEFAUT GE &amp; POWER Cabinet","AKTIVCO",
AM2054="AKTIVCO Coupure ENEO &amp; Baisse de tension","AKTIVCO GRID ONLY",
AM2054="Coupure ENEO &amp; Baisse de tension","IHS GRID ONLY",
AM2054="Defaut GE &amp; POWER Cabinet","IHS",
AM2054="Sharing","Partners",
AM2054="Sites strategiques &amp; DataCenter","SST &amp; DC",
AM2054="Exclu","Exclu",
AM2054="SAT","SAT",
AM2054="SPARE-ISSUE","SPARE-ISSUE",
AM2054="Fiber CAmtel","TRANS_FO_CAMTEL",
AM2054="Fiber AOF","Fiber AOF",
AM2054="Projet OCM (HUAWEI)","TRAVAUX-HUAWEI",
AM2054="Projet OCM (NOKIA)","TRAVAUX-NOKIA",
AM2054="ACCESS-ISSUE","ACCESS-ISSUE",
AM2054="Projet OCM (ZTE, NOKIA, autres projets)","TRAVAUX OCM",
AM2054="No root CAuse","No root cause",
AM2054="ODU HS","PDH",
AM2054="IP &amp; VLAN","PDH",
AM2054="Warehouse HUAWEI","SPARE-ISSUE",
AM2054="SPARE-HS","SPARE-ISSUE",
AM2054="Power Telco","BSS",AM2054="no impacts","no impacts"
),"")</f>
        <v>no impacts</v>
      </c>
      <c r="AL2054" s="48" t="str" cm="1">
        <f t="array" ref="AL2054">IFERROR(_xlfn.IFS(
AM2054="MPR ISSUE","TX ISSUE",
AM2054="BSS Hardware Issue","RAN ISSUE",
AM2054="Sites strategiques, MLL, Pylone, etc.","ENVTECH",
AM2054="AKTIVCO DEFAUT GE &amp; POWER Cabinet","POWER ISSUE",
AM2054="AKTIVCO Coupure ENEO &amp; Baisse de tension","POWER ISSUE",
AM2054="Coupure ENEO &amp; Baisse de tension","POWER ISSUE",
AM2054="Defaut GE &amp; POWER Cabinet","POWER ISSUE",
AM2054="Sharing","POWER ISSUE",
AM2054="Sites strategiques &amp; DataCenter","POWER ISSUE",
AM2054="Exclu","Exclu",
AM2054="SAT","TX ISSUE",
AM2054="SPARE-ISSUE","SPARE-ISSUE",
AM2054="Fiber CAmtel","TX ISSUE",
AM2054="Fiber AOF","TX ISSUE",
AM2054="Projet OCM (HUAWEI)","TRAVAUX-HUAWEI",
AM2054="Projet OCM (NOKIA)","TRAVAUX -NOKIA",
AM2054="ACCESS-ISSUE","ACCESS-ISSUE",
AM2054="Projet OCM (ZTE, NOKIA, autres projets)","TRAVAUX OCM",
AM2054="No root CAuse","No root cause",
AM2054="ODU HS","TX ISSUE",
AM2054="IP &amp; VLAN","TX ISSUE",
AM2054="Warehouse HUAWEI","SPARE-ISSUE",
AM2054="SPARE-HS","SPARE-ISSUE",
AM2054="Power Telco","RAN ISSUE",AM2054="no impacts","no impacts"
),"")</f>
        <v>no impacts</v>
      </c>
      <c r="AM2054" s="67" t="s">
        <v>5605</v>
      </c>
      <c r="AN2054" s="48" t="str" cm="1">
        <f t="array" ref="AN2054">IFERROR(_xlfn.IFS(
AM2054="MPR ISSUE","ACTIVE",
AM2054="BSS Hardware Issue","ACTIVE",
AM2054="Sites strategiques, MLL, Pylone, etc.","PASSIVE",
AM2054="AKTIVCO DEFAUT GE &amp; POWER Cabinet","PASSIVE",
AM2054="AKTIVCO Coupure ENEO &amp; Baisse de tension","PASSIVE",
AM2054="Coupure ENEO &amp; Baisse de tension","PASSIVE",
AM2054="Defaut GE &amp; POWER Cabinet","PASSIVE",
AM2054="Sharing","PASSIVE",
AM2054="Sites strategiques &amp; DataCenter","PASSIVE",
AM2054="Exclu","Exclu",
AM2054="SAT","ACTIVE",
AM2054="SPARE-ISSUE","SPARE-ISSUE",
AM2054="Fiber CAmtel","ACTIVE",
AM2054="Fiber AOF","ACTIVE",
AM2054="Projet OCM (HUAWEI)","PLANNED WORKS",
AM2054="Projet OCM (NOKIA)","PLANNED WORKS",
AM2054="ACCESS-ISSUE","ACCESS-ISSUE",
AM2054="Projet OCM (ZTE, NOKIA, autres projets)","PLANNED WORKS",
AM2054="No root CAuse","No root cause",
AM2054="ODU HS","ACTIVE",
AM2054="IP &amp; VLAN","ACTIVE",
AM2054="Warehouse HUAWEI","SPARE-ISSUE",
AM2054="SPARE-HS","SPARE-ISSUE",
AM2054="Power Telco","ACTIVE", AM2054="no impacts","no impacts"
),"")</f>
        <v>no impacts</v>
      </c>
      <c r="AO2054" s="93" t="s">
        <v>5537</v>
      </c>
      <c r="AP2054" s="101" t="str">
        <f t="shared" si="56"/>
        <v>CTR_023</v>
      </c>
      <c r="AR2054" s="17" t="s">
        <v>5537</v>
      </c>
      <c r="AS2054" s="7" t="s">
        <v>5537</v>
      </c>
      <c r="AT2054" s="6"/>
      <c r="AU2054" s="7"/>
      <c r="AV2054" s="3" t="s">
        <v>5537</v>
      </c>
      <c r="AW2054" s="18" t="s">
        <v>5537</v>
      </c>
      <c r="AX2054" s="18" t="s">
        <v>5537</v>
      </c>
      <c r="AY2054" s="18" t="s">
        <v>5537</v>
      </c>
      <c r="AZ2054" s="18" t="s">
        <v>5537</v>
      </c>
      <c r="BA2054" s="18" t="s">
        <v>5537</v>
      </c>
      <c r="BB2054" s="18" t="s">
        <v>5537</v>
      </c>
      <c r="BC2054" s="18" t="s">
        <v>5537</v>
      </c>
      <c r="BD2054" s="18" t="s">
        <v>5537</v>
      </c>
      <c r="BE2054" s="18" t="s">
        <v>5537</v>
      </c>
      <c r="BF2054" s="18" t="s">
        <v>5537</v>
      </c>
      <c r="BG2054" s="18" t="s">
        <v>5537</v>
      </c>
      <c r="BH2054" s="18" t="s">
        <v>5537</v>
      </c>
      <c r="BI2054" s="9" t="s">
        <v>5537</v>
      </c>
      <c r="BJ2054" s="14"/>
      <c r="BK2054" s="14" t="s">
        <v>5537</v>
      </c>
      <c r="BL2054" s="14" t="str">
        <f>_xlfn.XLOOKUP(B2054,'[4]cell downs 18042026 17h'!$B:$B,'[4]cell downs 18042026 17h'!$B:$B,"")</f>
        <v/>
      </c>
      <c r="BM2054" s="14" t="str">
        <f>_xlfn.XLOOKUP(B2054,'[5]Cells Huawei 19042026 15h'!$B:$B,'[5]Cells Huawei 19042026 15h'!$B:$B,"")</f>
        <v/>
      </c>
      <c r="BN2054" s="9" t="str">
        <f>_xlfn.XLOOKUP(B2054,'[6]cells down 19042026 9H40'!$B:$B,'[6]cells down 19042026 9H40'!$B:$B,"")</f>
        <v/>
      </c>
      <c r="BO2054" s="9" t="s">
        <v>5537</v>
      </c>
      <c r="BP2054" s="9" t="s">
        <v>5579</v>
      </c>
      <c r="BQ2054" s="115"/>
    </row>
    <row r="2055" spans="1:69" s="9" customFormat="1" x14ac:dyDescent="0.3">
      <c r="A2055" s="1" t="s">
        <v>4929</v>
      </c>
      <c r="B2055" s="8" t="s">
        <v>4930</v>
      </c>
      <c r="C2055" s="3" t="str">
        <f>_xlfn.XLOOKUP(B2055,'[1]daily break down'!$D:$D,'[1]daily break down'!$E:$E,"")</f>
        <v>LITTORAL</v>
      </c>
      <c r="D2055" s="1"/>
      <c r="E2055" s="1"/>
      <c r="F2055" s="3" t="s">
        <v>31</v>
      </c>
      <c r="G2055" s="1"/>
      <c r="H2055" s="34" t="str">
        <f>_xlfn.XLOOKUP(B2055,[2]CALCULATION!$B:$B,[2]CALCULATION!$H:$H,"")</f>
        <v>ZTE</v>
      </c>
      <c r="I2055" s="28">
        <v>0</v>
      </c>
      <c r="J2055" s="28">
        <v>0</v>
      </c>
      <c r="K2055" s="28">
        <v>0</v>
      </c>
      <c r="L2055" s="28">
        <v>0</v>
      </c>
      <c r="M2055" s="28">
        <v>0</v>
      </c>
      <c r="N2055" s="28">
        <v>0</v>
      </c>
      <c r="O2055" s="28">
        <v>0</v>
      </c>
      <c r="P2055" s="28">
        <v>0</v>
      </c>
      <c r="Q2055" s="28">
        <v>0</v>
      </c>
      <c r="R2055" s="28">
        <v>0</v>
      </c>
      <c r="S2055" s="94">
        <v>0</v>
      </c>
      <c r="T2055" s="94">
        <f>_xlfn.XLOOKUP(B2055,'[3]Nur des jours'!$B:$B,'[3]Nur des jours'!$U:$U,"")</f>
        <v>0</v>
      </c>
      <c r="U2055" s="94">
        <v>0</v>
      </c>
      <c r="V2055" s="94">
        <v>0</v>
      </c>
      <c r="W2055" s="94">
        <v>0</v>
      </c>
      <c r="X2055" s="94">
        <v>0</v>
      </c>
      <c r="Y2055" s="94">
        <v>0</v>
      </c>
      <c r="Z2055" s="94">
        <v>0</v>
      </c>
      <c r="AA2055" s="94">
        <v>0</v>
      </c>
      <c r="AB2055" s="94">
        <v>0</v>
      </c>
      <c r="AC2055" s="94">
        <f>_xlfn.XLOOKUP(B2055,'[3]Nur des jours'!$B:$B,'[3]Nur des jours'!$N:$N,"")</f>
        <v>0</v>
      </c>
      <c r="AD2055" s="94">
        <v>0</v>
      </c>
      <c r="AE2055" s="94">
        <v>0</v>
      </c>
      <c r="AF2055" s="94">
        <v>0</v>
      </c>
      <c r="AG2055" s="94">
        <v>0</v>
      </c>
      <c r="AH2055" s="94">
        <v>0</v>
      </c>
      <c r="AI2055" s="49" t="s">
        <v>5559</v>
      </c>
      <c r="AJ2055" s="49"/>
      <c r="AK2055" s="48" t="str" cm="1">
        <f t="array" ref="AK2055">IFERROR(_xlfn.IFS(
AM2055="MPR ISSUE","PDH",
AM2055="BSS Hardware Issue","BSS",
AM2055="Sites strategiques, MLL, Pylone, etc.","ENVTECH",
AM2055="AKTIVCO DEFAUT GE &amp; POWER Cabinet","AKTIVCO",
AM2055="AKTIVCO Coupure ENEO &amp; Baisse de tension","AKTIVCO GRID ONLY",
AM2055="Coupure ENEO &amp; Baisse de tension","IHS GRID ONLY",
AM2055="Defaut GE &amp; POWER Cabinet","IHS",
AM2055="Sharing","Partners",
AM2055="Sites strategiques &amp; DataCenter","SST &amp; DC",
AM2055="Exclu","Exclu",
AM2055="SAT","SAT",
AM2055="SPARE-ISSUE","SPARE-ISSUE",
AM2055="Fiber CAmtel","TRANS_FO_CAMTEL",
AM2055="Fiber AOF","Fiber AOF",
AM2055="Projet OCM (HUAWEI)","TRAVAUX-HUAWEI",
AM2055="Projet OCM (NOKIA)","TRAVAUX-NOKIA",
AM2055="ACCESS-ISSUE","ACCESS-ISSUE",
AM2055="Projet OCM (ZTE, NOKIA, autres projets)","TRAVAUX OCM",
AM2055="No root CAuse","No root cause",
AM2055="ODU HS","PDH",
AM2055="IP &amp; VLAN","PDH",
AM2055="Warehouse HUAWEI","SPARE-ISSUE",
AM2055="SPARE-HS","SPARE-ISSUE",
AM2055="Power Telco","BSS",AM2055="no impacts","no impacts"
),"")</f>
        <v>no impacts</v>
      </c>
      <c r="AL2055" s="48" t="str" cm="1">
        <f t="array" ref="AL2055">IFERROR(_xlfn.IFS(
AM2055="MPR ISSUE","TX ISSUE",
AM2055="BSS Hardware Issue","RAN ISSUE",
AM2055="Sites strategiques, MLL, Pylone, etc.","ENVTECH",
AM2055="AKTIVCO DEFAUT GE &amp; POWER Cabinet","POWER ISSUE",
AM2055="AKTIVCO Coupure ENEO &amp; Baisse de tension","POWER ISSUE",
AM2055="Coupure ENEO &amp; Baisse de tension","POWER ISSUE",
AM2055="Defaut GE &amp; POWER Cabinet","POWER ISSUE",
AM2055="Sharing","POWER ISSUE",
AM2055="Sites strategiques &amp; DataCenter","POWER ISSUE",
AM2055="Exclu","Exclu",
AM2055="SAT","TX ISSUE",
AM2055="SPARE-ISSUE","SPARE-ISSUE",
AM2055="Fiber CAmtel","TX ISSUE",
AM2055="Fiber AOF","TX ISSUE",
AM2055="Projet OCM (HUAWEI)","TRAVAUX-HUAWEI",
AM2055="Projet OCM (NOKIA)","TRAVAUX -NOKIA",
AM2055="ACCESS-ISSUE","ACCESS-ISSUE",
AM2055="Projet OCM (ZTE, NOKIA, autres projets)","TRAVAUX OCM",
AM2055="No root CAuse","No root cause",
AM2055="ODU HS","TX ISSUE",
AM2055="IP &amp; VLAN","TX ISSUE",
AM2055="Warehouse HUAWEI","SPARE-ISSUE",
AM2055="SPARE-HS","SPARE-ISSUE",
AM2055="Power Telco","RAN ISSUE",AM2055="no impacts","no impacts"
),"")</f>
        <v>no impacts</v>
      </c>
      <c r="AM2055" s="67" t="s">
        <v>5605</v>
      </c>
      <c r="AN2055" s="48" t="str" cm="1">
        <f t="array" ref="AN2055">IFERROR(_xlfn.IFS(
AM2055="MPR ISSUE","ACTIVE",
AM2055="BSS Hardware Issue","ACTIVE",
AM2055="Sites strategiques, MLL, Pylone, etc.","PASSIVE",
AM2055="AKTIVCO DEFAUT GE &amp; POWER Cabinet","PASSIVE",
AM2055="AKTIVCO Coupure ENEO &amp; Baisse de tension","PASSIVE",
AM2055="Coupure ENEO &amp; Baisse de tension","PASSIVE",
AM2055="Defaut GE &amp; POWER Cabinet","PASSIVE",
AM2055="Sharing","PASSIVE",
AM2055="Sites strategiques &amp; DataCenter","PASSIVE",
AM2055="Exclu","Exclu",
AM2055="SAT","ACTIVE",
AM2055="SPARE-ISSUE","SPARE-ISSUE",
AM2055="Fiber CAmtel","ACTIVE",
AM2055="Fiber AOF","ACTIVE",
AM2055="Projet OCM (HUAWEI)","PLANNED WORKS",
AM2055="Projet OCM (NOKIA)","PLANNED WORKS",
AM2055="ACCESS-ISSUE","ACCESS-ISSUE",
AM2055="Projet OCM (ZTE, NOKIA, autres projets)","PLANNED WORKS",
AM2055="No root CAuse","No root cause",
AM2055="ODU HS","ACTIVE",
AM2055="IP &amp; VLAN","ACTIVE",
AM2055="Warehouse HUAWEI","SPARE-ISSUE",
AM2055="SPARE-HS","SPARE-ISSUE",
AM2055="Power Telco","ACTIVE", AM2055="no impacts","no impacts"
),"")</f>
        <v>no impacts</v>
      </c>
      <c r="AO2055" s="93" t="s">
        <v>5537</v>
      </c>
      <c r="AP2055" s="101" t="str">
        <f t="shared" si="56"/>
        <v>LIT_094</v>
      </c>
      <c r="AR2055" s="17" t="s">
        <v>5537</v>
      </c>
      <c r="AS2055" s="7" t="s">
        <v>5537</v>
      </c>
      <c r="AT2055" s="6"/>
      <c r="AU2055" s="7"/>
      <c r="AV2055" s="3" t="s">
        <v>5537</v>
      </c>
      <c r="AW2055" s="18" t="s">
        <v>5537</v>
      </c>
      <c r="AX2055" s="18" t="s">
        <v>5537</v>
      </c>
      <c r="AY2055" s="18" t="s">
        <v>5537</v>
      </c>
      <c r="AZ2055" s="18" t="s">
        <v>5537</v>
      </c>
      <c r="BA2055" s="18" t="s">
        <v>5537</v>
      </c>
      <c r="BB2055" s="18" t="s">
        <v>5537</v>
      </c>
      <c r="BC2055" s="18" t="s">
        <v>5537</v>
      </c>
      <c r="BD2055" s="18" t="s">
        <v>5537</v>
      </c>
      <c r="BE2055" s="18" t="s">
        <v>5537</v>
      </c>
      <c r="BF2055" s="18" t="s">
        <v>5537</v>
      </c>
      <c r="BG2055" s="18" t="s">
        <v>5537</v>
      </c>
      <c r="BH2055" s="18" t="s">
        <v>5537</v>
      </c>
      <c r="BI2055" s="9" t="s">
        <v>5537</v>
      </c>
      <c r="BJ2055" s="14"/>
      <c r="BK2055" s="14" t="s">
        <v>5537</v>
      </c>
      <c r="BL2055" s="14" t="str">
        <f>_xlfn.XLOOKUP(B2055,'[4]cell downs 18042026 17h'!$B:$B,'[4]cell downs 18042026 17h'!$B:$B,"")</f>
        <v/>
      </c>
      <c r="BM2055" s="14" t="str">
        <f>_xlfn.XLOOKUP(B2055,'[5]Cells Huawei 19042026 15h'!$B:$B,'[5]Cells Huawei 19042026 15h'!$B:$B,"")</f>
        <v/>
      </c>
      <c r="BN2055" s="9" t="str">
        <f>_xlfn.XLOOKUP(B2055,'[6]cells down 19042026 9H40'!$B:$B,'[6]cells down 19042026 9H40'!$B:$B,"")</f>
        <v/>
      </c>
      <c r="BO2055" s="9" t="s">
        <v>5537</v>
      </c>
      <c r="BP2055" s="9" t="s">
        <v>12</v>
      </c>
      <c r="BQ2055" s="115"/>
    </row>
    <row r="2056" spans="1:69" s="9" customFormat="1" x14ac:dyDescent="0.3">
      <c r="A2056" s="1" t="s">
        <v>4931</v>
      </c>
      <c r="B2056" s="8" t="s">
        <v>4932</v>
      </c>
      <c r="C2056" s="3" t="str">
        <f>_xlfn.XLOOKUP(B2056,'[1]daily break down'!$D:$D,'[1]daily break down'!$E:$E,"")</f>
        <v>LITTORAL</v>
      </c>
      <c r="D2056" s="1"/>
      <c r="E2056" s="1"/>
      <c r="F2056" s="3" t="s">
        <v>31</v>
      </c>
      <c r="G2056" s="1"/>
      <c r="H2056" s="34" t="str">
        <f>_xlfn.XLOOKUP(B2056,[2]CALCULATION!$B:$B,[2]CALCULATION!$H:$H,"")</f>
        <v>ZTE</v>
      </c>
      <c r="I2056" s="28">
        <v>0</v>
      </c>
      <c r="J2056" s="28">
        <v>0</v>
      </c>
      <c r="K2056" s="28">
        <v>0</v>
      </c>
      <c r="L2056" s="28">
        <v>0</v>
      </c>
      <c r="M2056" s="28">
        <v>0</v>
      </c>
      <c r="N2056" s="28">
        <v>0</v>
      </c>
      <c r="O2056" s="28">
        <v>0</v>
      </c>
      <c r="P2056" s="28">
        <v>0</v>
      </c>
      <c r="Q2056" s="28">
        <v>0</v>
      </c>
      <c r="R2056" s="28">
        <v>0</v>
      </c>
      <c r="S2056" s="94">
        <v>0</v>
      </c>
      <c r="T2056" s="94">
        <f>_xlfn.XLOOKUP(B2056,'[3]Nur des jours'!$B:$B,'[3]Nur des jours'!$U:$U,"")</f>
        <v>0</v>
      </c>
      <c r="U2056" s="94">
        <v>0</v>
      </c>
      <c r="V2056" s="94">
        <v>0</v>
      </c>
      <c r="W2056" s="94">
        <v>0</v>
      </c>
      <c r="X2056" s="94">
        <v>0</v>
      </c>
      <c r="Y2056" s="94">
        <v>0</v>
      </c>
      <c r="Z2056" s="94">
        <v>0</v>
      </c>
      <c r="AA2056" s="94">
        <v>0</v>
      </c>
      <c r="AB2056" s="94">
        <v>0</v>
      </c>
      <c r="AC2056" s="94">
        <f>_xlfn.XLOOKUP(B2056,'[3]Nur des jours'!$B:$B,'[3]Nur des jours'!$N:$N,"")</f>
        <v>0</v>
      </c>
      <c r="AD2056" s="94">
        <v>0</v>
      </c>
      <c r="AE2056" s="94">
        <v>0</v>
      </c>
      <c r="AF2056" s="94">
        <v>0</v>
      </c>
      <c r="AG2056" s="94">
        <v>0</v>
      </c>
      <c r="AH2056" s="94">
        <v>0</v>
      </c>
      <c r="AI2056" s="49" t="s">
        <v>5559</v>
      </c>
      <c r="AJ2056" s="49"/>
      <c r="AK2056" s="48" t="str" cm="1">
        <f t="array" ref="AK2056">IFERROR(_xlfn.IFS(
AM2056="MPR ISSUE","PDH",
AM2056="BSS Hardware Issue","BSS",
AM2056="Sites strategiques, MLL, Pylone, etc.","ENVTECH",
AM2056="AKTIVCO DEFAUT GE &amp; POWER Cabinet","AKTIVCO",
AM2056="AKTIVCO Coupure ENEO &amp; Baisse de tension","AKTIVCO GRID ONLY",
AM2056="Coupure ENEO &amp; Baisse de tension","IHS GRID ONLY",
AM2056="Defaut GE &amp; POWER Cabinet","IHS",
AM2056="Sharing","Partners",
AM2056="Sites strategiques &amp; DataCenter","SST &amp; DC",
AM2056="Exclu","Exclu",
AM2056="SAT","SAT",
AM2056="SPARE-ISSUE","SPARE-ISSUE",
AM2056="Fiber CAmtel","TRANS_FO_CAMTEL",
AM2056="Fiber AOF","Fiber AOF",
AM2056="Projet OCM (HUAWEI)","TRAVAUX-HUAWEI",
AM2056="Projet OCM (NOKIA)","TRAVAUX-NOKIA",
AM2056="ACCESS-ISSUE","ACCESS-ISSUE",
AM2056="Projet OCM (ZTE, NOKIA, autres projets)","TRAVAUX OCM",
AM2056="No root CAuse","No root cause",
AM2056="ODU HS","PDH",
AM2056="IP &amp; VLAN","PDH",
AM2056="Warehouse HUAWEI","SPARE-ISSUE",
AM2056="SPARE-HS","SPARE-ISSUE",
AM2056="Power Telco","BSS",AM2056="no impacts","no impacts"
),"")</f>
        <v>no impacts</v>
      </c>
      <c r="AL2056" s="48" t="str" cm="1">
        <f t="array" ref="AL2056">IFERROR(_xlfn.IFS(
AM2056="MPR ISSUE","TX ISSUE",
AM2056="BSS Hardware Issue","RAN ISSUE",
AM2056="Sites strategiques, MLL, Pylone, etc.","ENVTECH",
AM2056="AKTIVCO DEFAUT GE &amp; POWER Cabinet","POWER ISSUE",
AM2056="AKTIVCO Coupure ENEO &amp; Baisse de tension","POWER ISSUE",
AM2056="Coupure ENEO &amp; Baisse de tension","POWER ISSUE",
AM2056="Defaut GE &amp; POWER Cabinet","POWER ISSUE",
AM2056="Sharing","POWER ISSUE",
AM2056="Sites strategiques &amp; DataCenter","POWER ISSUE",
AM2056="Exclu","Exclu",
AM2056="SAT","TX ISSUE",
AM2056="SPARE-ISSUE","SPARE-ISSUE",
AM2056="Fiber CAmtel","TX ISSUE",
AM2056="Fiber AOF","TX ISSUE",
AM2056="Projet OCM (HUAWEI)","TRAVAUX-HUAWEI",
AM2056="Projet OCM (NOKIA)","TRAVAUX -NOKIA",
AM2056="ACCESS-ISSUE","ACCESS-ISSUE",
AM2056="Projet OCM (ZTE, NOKIA, autres projets)","TRAVAUX OCM",
AM2056="No root CAuse","No root cause",
AM2056="ODU HS","TX ISSUE",
AM2056="IP &amp; VLAN","TX ISSUE",
AM2056="Warehouse HUAWEI","SPARE-ISSUE",
AM2056="SPARE-HS","SPARE-ISSUE",
AM2056="Power Telco","RAN ISSUE",AM2056="no impacts","no impacts"
),"")</f>
        <v>no impacts</v>
      </c>
      <c r="AM2056" s="67" t="s">
        <v>5605</v>
      </c>
      <c r="AN2056" s="48" t="str" cm="1">
        <f t="array" ref="AN2056">IFERROR(_xlfn.IFS(
AM2056="MPR ISSUE","ACTIVE",
AM2056="BSS Hardware Issue","ACTIVE",
AM2056="Sites strategiques, MLL, Pylone, etc.","PASSIVE",
AM2056="AKTIVCO DEFAUT GE &amp; POWER Cabinet","PASSIVE",
AM2056="AKTIVCO Coupure ENEO &amp; Baisse de tension","PASSIVE",
AM2056="Coupure ENEO &amp; Baisse de tension","PASSIVE",
AM2056="Defaut GE &amp; POWER Cabinet","PASSIVE",
AM2056="Sharing","PASSIVE",
AM2056="Sites strategiques &amp; DataCenter","PASSIVE",
AM2056="Exclu","Exclu",
AM2056="SAT","ACTIVE",
AM2056="SPARE-ISSUE","SPARE-ISSUE",
AM2056="Fiber CAmtel","ACTIVE",
AM2056="Fiber AOF","ACTIVE",
AM2056="Projet OCM (HUAWEI)","PLANNED WORKS",
AM2056="Projet OCM (NOKIA)","PLANNED WORKS",
AM2056="ACCESS-ISSUE","ACCESS-ISSUE",
AM2056="Projet OCM (ZTE, NOKIA, autres projets)","PLANNED WORKS",
AM2056="No root CAuse","No root cause",
AM2056="ODU HS","ACTIVE",
AM2056="IP &amp; VLAN","ACTIVE",
AM2056="Warehouse HUAWEI","SPARE-ISSUE",
AM2056="SPARE-HS","SPARE-ISSUE",
AM2056="Power Telco","ACTIVE", AM2056="no impacts","no impacts"
),"")</f>
        <v>no impacts</v>
      </c>
      <c r="AO2056" s="93" t="s">
        <v>5537</v>
      </c>
      <c r="AP2056" s="101" t="str">
        <f t="shared" si="56"/>
        <v>LIT_555</v>
      </c>
      <c r="AR2056" s="17" t="s">
        <v>5537</v>
      </c>
      <c r="AS2056" s="7" t="s">
        <v>5537</v>
      </c>
      <c r="AT2056" s="6"/>
      <c r="AU2056" s="7"/>
      <c r="AV2056" s="3" t="s">
        <v>5537</v>
      </c>
      <c r="AW2056" s="18" t="s">
        <v>5537</v>
      </c>
      <c r="AX2056" s="18" t="s">
        <v>5537</v>
      </c>
      <c r="AY2056" s="18" t="s">
        <v>5537</v>
      </c>
      <c r="AZ2056" s="18" t="s">
        <v>5537</v>
      </c>
      <c r="BA2056" s="18" t="s">
        <v>5537</v>
      </c>
      <c r="BB2056" s="18" t="s">
        <v>5537</v>
      </c>
      <c r="BC2056" s="18" t="s">
        <v>5537</v>
      </c>
      <c r="BD2056" s="18" t="s">
        <v>5537</v>
      </c>
      <c r="BE2056" s="18" t="s">
        <v>5537</v>
      </c>
      <c r="BF2056" s="18" t="s">
        <v>5537</v>
      </c>
      <c r="BG2056" s="18" t="s">
        <v>5537</v>
      </c>
      <c r="BH2056" s="18" t="s">
        <v>5537</v>
      </c>
      <c r="BI2056" s="9" t="s">
        <v>5537</v>
      </c>
      <c r="BJ2056" s="14"/>
      <c r="BK2056" s="14" t="s">
        <v>5537</v>
      </c>
      <c r="BL2056" s="14" t="str">
        <f>_xlfn.XLOOKUP(B2056,'[4]cell downs 18042026 17h'!$B:$B,'[4]cell downs 18042026 17h'!$B:$B,"")</f>
        <v/>
      </c>
      <c r="BM2056" s="14" t="str">
        <f>_xlfn.XLOOKUP(B2056,'[5]Cells Huawei 19042026 15h'!$B:$B,'[5]Cells Huawei 19042026 15h'!$B:$B,"")</f>
        <v/>
      </c>
      <c r="BN2056" s="9" t="str">
        <f>_xlfn.XLOOKUP(B2056,'[6]cells down 19042026 9H40'!$B:$B,'[6]cells down 19042026 9H40'!$B:$B,"")</f>
        <v/>
      </c>
      <c r="BO2056" s="9" t="s">
        <v>5537</v>
      </c>
      <c r="BP2056" s="9" t="s">
        <v>12</v>
      </c>
      <c r="BQ2056" s="115"/>
    </row>
    <row r="2057" spans="1:69" s="9" customFormat="1" x14ac:dyDescent="0.3">
      <c r="A2057" s="1" t="s">
        <v>4942</v>
      </c>
      <c r="B2057" s="8" t="s">
        <v>4943</v>
      </c>
      <c r="C2057" s="3" t="str">
        <f>_xlfn.XLOOKUP(B2057,'[1]daily break down'!$D:$D,'[1]daily break down'!$E:$E,"")</f>
        <v>CENTRE</v>
      </c>
      <c r="D2057" s="1"/>
      <c r="E2057" s="1"/>
      <c r="F2057" s="3" t="s">
        <v>37</v>
      </c>
      <c r="G2057" s="1"/>
      <c r="H2057" s="34" t="str">
        <f>_xlfn.XLOOKUP(B2057,[2]CALCULATION!$B:$B,[2]CALCULATION!$H:$H,"")</f>
        <v>ZTE</v>
      </c>
      <c r="I2057" s="28">
        <v>0</v>
      </c>
      <c r="J2057" s="28">
        <v>0</v>
      </c>
      <c r="K2057" s="28">
        <v>0</v>
      </c>
      <c r="L2057" s="28">
        <v>0</v>
      </c>
      <c r="M2057" s="28">
        <v>0</v>
      </c>
      <c r="N2057" s="28">
        <v>0</v>
      </c>
      <c r="O2057" s="28">
        <v>0</v>
      </c>
      <c r="P2057" s="28">
        <v>0</v>
      </c>
      <c r="Q2057" s="28">
        <v>0</v>
      </c>
      <c r="R2057" s="28">
        <v>0</v>
      </c>
      <c r="S2057" s="94">
        <v>0</v>
      </c>
      <c r="T2057" s="94">
        <f>_xlfn.XLOOKUP(B2057,'[3]Nur des jours'!$B:$B,'[3]Nur des jours'!$U:$U,"")</f>
        <v>0</v>
      </c>
      <c r="U2057" s="94">
        <v>0</v>
      </c>
      <c r="V2057" s="94">
        <v>0</v>
      </c>
      <c r="W2057" s="94">
        <v>0</v>
      </c>
      <c r="X2057" s="94">
        <v>0</v>
      </c>
      <c r="Y2057" s="94">
        <v>0</v>
      </c>
      <c r="Z2057" s="94">
        <v>0</v>
      </c>
      <c r="AA2057" s="94">
        <v>0</v>
      </c>
      <c r="AB2057" s="94">
        <v>0</v>
      </c>
      <c r="AC2057" s="94">
        <f>_xlfn.XLOOKUP(B2057,'[3]Nur des jours'!$B:$B,'[3]Nur des jours'!$N:$N,"")</f>
        <v>0</v>
      </c>
      <c r="AD2057" s="94">
        <v>0</v>
      </c>
      <c r="AE2057" s="94">
        <v>0</v>
      </c>
      <c r="AF2057" s="94">
        <v>0</v>
      </c>
      <c r="AG2057" s="94">
        <v>0</v>
      </c>
      <c r="AH2057" s="94">
        <v>0</v>
      </c>
      <c r="AI2057" s="49" t="s">
        <v>5559</v>
      </c>
      <c r="AJ2057" s="49"/>
      <c r="AK2057" s="48" t="str" cm="1">
        <f t="array" ref="AK2057">IFERROR(_xlfn.IFS(
AM2057="MPR ISSUE","PDH",
AM2057="BSS Hardware Issue","BSS",
AM2057="Sites strategiques, MLL, Pylone, etc.","ENVTECH",
AM2057="AKTIVCO DEFAUT GE &amp; POWER Cabinet","AKTIVCO",
AM2057="AKTIVCO Coupure ENEO &amp; Baisse de tension","AKTIVCO GRID ONLY",
AM2057="Coupure ENEO &amp; Baisse de tension","IHS GRID ONLY",
AM2057="Defaut GE &amp; POWER Cabinet","IHS",
AM2057="Sharing","Partners",
AM2057="Sites strategiques &amp; DataCenter","SST &amp; DC",
AM2057="Exclu","Exclu",
AM2057="SAT","SAT",
AM2057="SPARE-ISSUE","SPARE-ISSUE",
AM2057="Fiber CAmtel","TRANS_FO_CAMTEL",
AM2057="Fiber AOF","Fiber AOF",
AM2057="Projet OCM (HUAWEI)","TRAVAUX-HUAWEI",
AM2057="Projet OCM (NOKIA)","TRAVAUX-NOKIA",
AM2057="ACCESS-ISSUE","ACCESS-ISSUE",
AM2057="Projet OCM (ZTE, NOKIA, autres projets)","TRAVAUX OCM",
AM2057="No root CAuse","No root cause",
AM2057="ODU HS","PDH",
AM2057="IP &amp; VLAN","PDH",
AM2057="Warehouse HUAWEI","SPARE-ISSUE",
AM2057="SPARE-HS","SPARE-ISSUE",
AM2057="Power Telco","BSS",AM2057="no impacts","no impacts"
),"")</f>
        <v>no impacts</v>
      </c>
      <c r="AL2057" s="48" t="str" cm="1">
        <f t="array" ref="AL2057">IFERROR(_xlfn.IFS(
AM2057="MPR ISSUE","TX ISSUE",
AM2057="BSS Hardware Issue","RAN ISSUE",
AM2057="Sites strategiques, MLL, Pylone, etc.","ENVTECH",
AM2057="AKTIVCO DEFAUT GE &amp; POWER Cabinet","POWER ISSUE",
AM2057="AKTIVCO Coupure ENEO &amp; Baisse de tension","POWER ISSUE",
AM2057="Coupure ENEO &amp; Baisse de tension","POWER ISSUE",
AM2057="Defaut GE &amp; POWER Cabinet","POWER ISSUE",
AM2057="Sharing","POWER ISSUE",
AM2057="Sites strategiques &amp; DataCenter","POWER ISSUE",
AM2057="Exclu","Exclu",
AM2057="SAT","TX ISSUE",
AM2057="SPARE-ISSUE","SPARE-ISSUE",
AM2057="Fiber CAmtel","TX ISSUE",
AM2057="Fiber AOF","TX ISSUE",
AM2057="Projet OCM (HUAWEI)","TRAVAUX-HUAWEI",
AM2057="Projet OCM (NOKIA)","TRAVAUX -NOKIA",
AM2057="ACCESS-ISSUE","ACCESS-ISSUE",
AM2057="Projet OCM (ZTE, NOKIA, autres projets)","TRAVAUX OCM",
AM2057="No root CAuse","No root cause",
AM2057="ODU HS","TX ISSUE",
AM2057="IP &amp; VLAN","TX ISSUE",
AM2057="Warehouse HUAWEI","SPARE-ISSUE",
AM2057="SPARE-HS","SPARE-ISSUE",
AM2057="Power Telco","RAN ISSUE",AM2057="no impacts","no impacts"
),"")</f>
        <v>no impacts</v>
      </c>
      <c r="AM2057" s="67" t="s">
        <v>5605</v>
      </c>
      <c r="AN2057" s="48" t="str" cm="1">
        <f t="array" ref="AN2057">IFERROR(_xlfn.IFS(
AM2057="MPR ISSUE","ACTIVE",
AM2057="BSS Hardware Issue","ACTIVE",
AM2057="Sites strategiques, MLL, Pylone, etc.","PASSIVE",
AM2057="AKTIVCO DEFAUT GE &amp; POWER Cabinet","PASSIVE",
AM2057="AKTIVCO Coupure ENEO &amp; Baisse de tension","PASSIVE",
AM2057="Coupure ENEO &amp; Baisse de tension","PASSIVE",
AM2057="Defaut GE &amp; POWER Cabinet","PASSIVE",
AM2057="Sharing","PASSIVE",
AM2057="Sites strategiques &amp; DataCenter","PASSIVE",
AM2057="Exclu","Exclu",
AM2057="SAT","ACTIVE",
AM2057="SPARE-ISSUE","SPARE-ISSUE",
AM2057="Fiber CAmtel","ACTIVE",
AM2057="Fiber AOF","ACTIVE",
AM2057="Projet OCM (HUAWEI)","PLANNED WORKS",
AM2057="Projet OCM (NOKIA)","PLANNED WORKS",
AM2057="ACCESS-ISSUE","ACCESS-ISSUE",
AM2057="Projet OCM (ZTE, NOKIA, autres projets)","PLANNED WORKS",
AM2057="No root CAuse","No root cause",
AM2057="ODU HS","ACTIVE",
AM2057="IP &amp; VLAN","ACTIVE",
AM2057="Warehouse HUAWEI","SPARE-ISSUE",
AM2057="SPARE-HS","SPARE-ISSUE",
AM2057="Power Telco","ACTIVE", AM2057="no impacts","no impacts"
),"")</f>
        <v>no impacts</v>
      </c>
      <c r="AO2057" s="93" t="s">
        <v>5537</v>
      </c>
      <c r="AP2057" s="101" t="str">
        <f t="shared" si="56"/>
        <v>CTR_853</v>
      </c>
      <c r="AR2057" s="17" t="s">
        <v>5537</v>
      </c>
      <c r="AS2057" s="7" t="s">
        <v>5537</v>
      </c>
      <c r="AT2057" s="6"/>
      <c r="AU2057" s="7"/>
      <c r="AV2057" s="3" t="s">
        <v>5537</v>
      </c>
      <c r="AW2057" s="18" t="s">
        <v>5537</v>
      </c>
      <c r="AX2057" s="18" t="s">
        <v>5537</v>
      </c>
      <c r="AY2057" s="18" t="s">
        <v>5537</v>
      </c>
      <c r="AZ2057" s="18" t="s">
        <v>5537</v>
      </c>
      <c r="BA2057" s="18" t="s">
        <v>5537</v>
      </c>
      <c r="BB2057" s="18" t="s">
        <v>5537</v>
      </c>
      <c r="BC2057" s="18" t="s">
        <v>5537</v>
      </c>
      <c r="BD2057" s="18" t="s">
        <v>5537</v>
      </c>
      <c r="BE2057" s="18" t="s">
        <v>5537</v>
      </c>
      <c r="BF2057" s="18" t="s">
        <v>5537</v>
      </c>
      <c r="BG2057" s="18" t="s">
        <v>5537</v>
      </c>
      <c r="BH2057" s="18" t="s">
        <v>5537</v>
      </c>
      <c r="BI2057" s="9" t="s">
        <v>5537</v>
      </c>
      <c r="BJ2057" s="14"/>
      <c r="BK2057" s="14" t="s">
        <v>5537</v>
      </c>
      <c r="BL2057" s="14" t="str">
        <f>_xlfn.XLOOKUP(B2057,'[4]cell downs 18042026 17h'!$B:$B,'[4]cell downs 18042026 17h'!$B:$B,"")</f>
        <v/>
      </c>
      <c r="BM2057" s="14" t="str">
        <f>_xlfn.XLOOKUP(B2057,'[5]Cells Huawei 19042026 15h'!$B:$B,'[5]Cells Huawei 19042026 15h'!$B:$B,"")</f>
        <v/>
      </c>
      <c r="BN2057" s="9" t="str">
        <f>_xlfn.XLOOKUP(B2057,'[6]cells down 19042026 9H40'!$B:$B,'[6]cells down 19042026 9H40'!$B:$B,"")</f>
        <v/>
      </c>
      <c r="BO2057" s="9" t="s">
        <v>5537</v>
      </c>
      <c r="BP2057" s="9" t="s">
        <v>12</v>
      </c>
      <c r="BQ2057" s="115"/>
    </row>
    <row r="2058" spans="1:69" s="9" customFormat="1" x14ac:dyDescent="0.3">
      <c r="A2058" s="1" t="s">
        <v>5030</v>
      </c>
      <c r="B2058" s="8" t="s">
        <v>5031</v>
      </c>
      <c r="C2058" s="3" t="str">
        <f>_xlfn.XLOOKUP(B2058,'[1]daily break down'!$D:$D,'[1]daily break down'!$E:$E,"")</f>
        <v>Yaounde</v>
      </c>
      <c r="D2058" s="1" t="s">
        <v>11</v>
      </c>
      <c r="E2058" s="1" t="s">
        <v>145</v>
      </c>
      <c r="F2058" s="3" t="s">
        <v>37</v>
      </c>
      <c r="G2058" s="1" t="s">
        <v>38</v>
      </c>
      <c r="H2058" s="34" t="str">
        <f>_xlfn.XLOOKUP(B2058,[2]CALCULATION!$B:$B,[2]CALCULATION!$H:$H,"")</f>
        <v>ZTE</v>
      </c>
      <c r="I2058" s="28">
        <v>0</v>
      </c>
      <c r="J2058" s="28">
        <v>0</v>
      </c>
      <c r="K2058" s="28">
        <v>0</v>
      </c>
      <c r="L2058" s="28">
        <v>0</v>
      </c>
      <c r="M2058" s="28">
        <v>0</v>
      </c>
      <c r="N2058" s="28">
        <v>0</v>
      </c>
      <c r="O2058" s="28">
        <v>0</v>
      </c>
      <c r="P2058" s="28">
        <v>0</v>
      </c>
      <c r="Q2058" s="28">
        <v>0</v>
      </c>
      <c r="R2058" s="28">
        <v>0</v>
      </c>
      <c r="S2058" s="94">
        <v>0</v>
      </c>
      <c r="T2058" s="94">
        <f>_xlfn.XLOOKUP(B2058,'[3]Nur des jours'!$B:$B,'[3]Nur des jours'!$U:$U,"")</f>
        <v>0</v>
      </c>
      <c r="U2058" s="94">
        <v>0</v>
      </c>
      <c r="V2058" s="94">
        <v>0</v>
      </c>
      <c r="W2058" s="94">
        <v>0</v>
      </c>
      <c r="X2058" s="94">
        <v>0</v>
      </c>
      <c r="Y2058" s="94">
        <v>0</v>
      </c>
      <c r="Z2058" s="94">
        <v>0</v>
      </c>
      <c r="AA2058" s="94">
        <v>0</v>
      </c>
      <c r="AB2058" s="94">
        <v>0</v>
      </c>
      <c r="AC2058" s="94">
        <f>_xlfn.XLOOKUP(B2058,'[3]Nur des jours'!$B:$B,'[3]Nur des jours'!$N:$N,"")</f>
        <v>0</v>
      </c>
      <c r="AD2058" s="94">
        <v>0</v>
      </c>
      <c r="AE2058" s="94">
        <v>0</v>
      </c>
      <c r="AF2058" s="94">
        <v>0</v>
      </c>
      <c r="AG2058" s="94">
        <v>0</v>
      </c>
      <c r="AH2058" s="94">
        <v>0</v>
      </c>
      <c r="AI2058" s="49" t="s">
        <v>5559</v>
      </c>
      <c r="AJ2058" s="49"/>
      <c r="AK2058" s="48" t="str" cm="1">
        <f t="array" ref="AK2058">IFERROR(_xlfn.IFS(
AM2058="MPR ISSUE","PDH",
AM2058="BSS Hardware Issue","BSS",
AM2058="Sites strategiques, MLL, Pylone, etc.","ENVTECH",
AM2058="AKTIVCO DEFAUT GE &amp; POWER Cabinet","AKTIVCO",
AM2058="AKTIVCO Coupure ENEO &amp; Baisse de tension","AKTIVCO GRID ONLY",
AM2058="Coupure ENEO &amp; Baisse de tension","IHS GRID ONLY",
AM2058="Defaut GE &amp; POWER Cabinet","IHS",
AM2058="Sharing","Partners",
AM2058="Sites strategiques &amp; DataCenter","SST &amp; DC",
AM2058="Exclu","Exclu",
AM2058="SAT","SAT",
AM2058="SPARE-ISSUE","SPARE-ISSUE",
AM2058="Fiber CAmtel","TRANS_FO_CAMTEL",
AM2058="Fiber AOF","Fiber AOF",
AM2058="Projet OCM (HUAWEI)","TRAVAUX-HUAWEI",
AM2058="Projet OCM (NOKIA)","TRAVAUX-NOKIA",
AM2058="ACCESS-ISSUE","ACCESS-ISSUE",
AM2058="Projet OCM (ZTE, NOKIA, autres projets)","TRAVAUX OCM",
AM2058="No root CAuse","No root cause",
AM2058="ODU HS","PDH",
AM2058="IP &amp; VLAN","PDH",
AM2058="Warehouse HUAWEI","SPARE-ISSUE",
AM2058="SPARE-HS","SPARE-ISSUE",
AM2058="Power Telco","BSS",AM2058="no impacts","no impacts"
),"")</f>
        <v>no impacts</v>
      </c>
      <c r="AL2058" s="48" t="str" cm="1">
        <f t="array" ref="AL2058">IFERROR(_xlfn.IFS(
AM2058="MPR ISSUE","TX ISSUE",
AM2058="BSS Hardware Issue","RAN ISSUE",
AM2058="Sites strategiques, MLL, Pylone, etc.","ENVTECH",
AM2058="AKTIVCO DEFAUT GE &amp; POWER Cabinet","POWER ISSUE",
AM2058="AKTIVCO Coupure ENEO &amp; Baisse de tension","POWER ISSUE",
AM2058="Coupure ENEO &amp; Baisse de tension","POWER ISSUE",
AM2058="Defaut GE &amp; POWER Cabinet","POWER ISSUE",
AM2058="Sharing","POWER ISSUE",
AM2058="Sites strategiques &amp; DataCenter","POWER ISSUE",
AM2058="Exclu","Exclu",
AM2058="SAT","TX ISSUE",
AM2058="SPARE-ISSUE","SPARE-ISSUE",
AM2058="Fiber CAmtel","TX ISSUE",
AM2058="Fiber AOF","TX ISSUE",
AM2058="Projet OCM (HUAWEI)","TRAVAUX-HUAWEI",
AM2058="Projet OCM (NOKIA)","TRAVAUX -NOKIA",
AM2058="ACCESS-ISSUE","ACCESS-ISSUE",
AM2058="Projet OCM (ZTE, NOKIA, autres projets)","TRAVAUX OCM",
AM2058="No root CAuse","No root cause",
AM2058="ODU HS","TX ISSUE",
AM2058="IP &amp; VLAN","TX ISSUE",
AM2058="Warehouse HUAWEI","SPARE-ISSUE",
AM2058="SPARE-HS","SPARE-ISSUE",
AM2058="Power Telco","RAN ISSUE",AM2058="no impacts","no impacts"
),"")</f>
        <v>no impacts</v>
      </c>
      <c r="AM2058" s="67" t="s">
        <v>5605</v>
      </c>
      <c r="AN2058" s="48" t="str" cm="1">
        <f t="array" ref="AN2058">IFERROR(_xlfn.IFS(
AM2058="MPR ISSUE","ACTIVE",
AM2058="BSS Hardware Issue","ACTIVE",
AM2058="Sites strategiques, MLL, Pylone, etc.","PASSIVE",
AM2058="AKTIVCO DEFAUT GE &amp; POWER Cabinet","PASSIVE",
AM2058="AKTIVCO Coupure ENEO &amp; Baisse de tension","PASSIVE",
AM2058="Coupure ENEO &amp; Baisse de tension","PASSIVE",
AM2058="Defaut GE &amp; POWER Cabinet","PASSIVE",
AM2058="Sharing","PASSIVE",
AM2058="Sites strategiques &amp; DataCenter","PASSIVE",
AM2058="Exclu","Exclu",
AM2058="SAT","ACTIVE",
AM2058="SPARE-ISSUE","SPARE-ISSUE",
AM2058="Fiber CAmtel","ACTIVE",
AM2058="Fiber AOF","ACTIVE",
AM2058="Projet OCM (HUAWEI)","PLANNED WORKS",
AM2058="Projet OCM (NOKIA)","PLANNED WORKS",
AM2058="ACCESS-ISSUE","ACCESS-ISSUE",
AM2058="Projet OCM (ZTE, NOKIA, autres projets)","PLANNED WORKS",
AM2058="No root CAuse","No root cause",
AM2058="ODU HS","ACTIVE",
AM2058="IP &amp; VLAN","ACTIVE",
AM2058="Warehouse HUAWEI","SPARE-ISSUE",
AM2058="SPARE-HS","SPARE-ISSUE",
AM2058="Power Telco","ACTIVE", AM2058="no impacts","no impacts"
),"")</f>
        <v>no impacts</v>
      </c>
      <c r="AO2058" s="93" t="s">
        <v>5537</v>
      </c>
      <c r="AP2058" s="101" t="str">
        <f t="shared" si="56"/>
        <v>CTR_015</v>
      </c>
      <c r="AR2058" s="17" t="s">
        <v>5537</v>
      </c>
      <c r="AS2058" s="7" t="s">
        <v>5537</v>
      </c>
      <c r="AT2058" s="6"/>
      <c r="AU2058" s="7"/>
      <c r="AV2058" s="3" t="s">
        <v>5537</v>
      </c>
      <c r="AW2058" s="18" t="s">
        <v>5537</v>
      </c>
      <c r="AX2058" s="18" t="s">
        <v>5537</v>
      </c>
      <c r="AY2058" s="18" t="s">
        <v>5537</v>
      </c>
      <c r="AZ2058" s="18" t="s">
        <v>5537</v>
      </c>
      <c r="BA2058" s="18" t="s">
        <v>5537</v>
      </c>
      <c r="BB2058" s="18" t="s">
        <v>5537</v>
      </c>
      <c r="BC2058" s="18" t="s">
        <v>5537</v>
      </c>
      <c r="BD2058" s="18" t="s">
        <v>5537</v>
      </c>
      <c r="BE2058" s="18" t="s">
        <v>5537</v>
      </c>
      <c r="BF2058" s="18" t="s">
        <v>5537</v>
      </c>
      <c r="BG2058" s="18" t="s">
        <v>5537</v>
      </c>
      <c r="BH2058" s="18" t="s">
        <v>5537</v>
      </c>
      <c r="BI2058" s="9" t="s">
        <v>5537</v>
      </c>
      <c r="BJ2058" s="14"/>
      <c r="BK2058" s="14" t="s">
        <v>5537</v>
      </c>
      <c r="BL2058" s="14" t="str">
        <f>_xlfn.XLOOKUP(B2058,'[4]cell downs 18042026 17h'!$B:$B,'[4]cell downs 18042026 17h'!$B:$B,"")</f>
        <v/>
      </c>
      <c r="BM2058" s="14" t="str">
        <f>_xlfn.XLOOKUP(B2058,'[5]Cells Huawei 19042026 15h'!$B:$B,'[5]Cells Huawei 19042026 15h'!$B:$B,"")</f>
        <v/>
      </c>
      <c r="BN2058" s="9" t="str">
        <f>_xlfn.XLOOKUP(B2058,'[6]cells down 19042026 9H40'!$B:$B,'[6]cells down 19042026 9H40'!$B:$B,"")</f>
        <v/>
      </c>
      <c r="BO2058" s="9" t="s">
        <v>5031</v>
      </c>
      <c r="BP2058" s="9" t="s">
        <v>12</v>
      </c>
      <c r="BQ2058" s="115"/>
    </row>
    <row r="2059" spans="1:69" s="9" customFormat="1" x14ac:dyDescent="0.3">
      <c r="A2059" s="1" t="s">
        <v>5032</v>
      </c>
      <c r="B2059" s="8" t="s">
        <v>5033</v>
      </c>
      <c r="C2059" s="3" t="str">
        <f>_xlfn.XLOOKUP(B2059,'[1]daily break down'!$D:$D,'[1]daily break down'!$E:$E,"")</f>
        <v>Yaounde</v>
      </c>
      <c r="D2059" s="1" t="s">
        <v>11</v>
      </c>
      <c r="E2059" s="1" t="s">
        <v>12</v>
      </c>
      <c r="F2059" s="3" t="s">
        <v>37</v>
      </c>
      <c r="G2059" s="1" t="s">
        <v>38</v>
      </c>
      <c r="H2059" s="34" t="str">
        <f>_xlfn.XLOOKUP(B2059,[2]CALCULATION!$B:$B,[2]CALCULATION!$H:$H,"")</f>
        <v>ZTE</v>
      </c>
      <c r="I2059" s="28">
        <v>0</v>
      </c>
      <c r="J2059" s="28">
        <v>0</v>
      </c>
      <c r="K2059" s="28">
        <v>0</v>
      </c>
      <c r="L2059" s="28">
        <v>0</v>
      </c>
      <c r="M2059" s="28">
        <v>0</v>
      </c>
      <c r="N2059" s="28">
        <v>0</v>
      </c>
      <c r="O2059" s="28">
        <v>0</v>
      </c>
      <c r="P2059" s="28">
        <v>0</v>
      </c>
      <c r="Q2059" s="28">
        <v>0</v>
      </c>
      <c r="R2059" s="28">
        <v>0</v>
      </c>
      <c r="S2059" s="94">
        <v>0</v>
      </c>
      <c r="T2059" s="94">
        <f>_xlfn.XLOOKUP(B2059,'[3]Nur des jours'!$B:$B,'[3]Nur des jours'!$U:$U,"")</f>
        <v>0</v>
      </c>
      <c r="U2059" s="94">
        <v>0</v>
      </c>
      <c r="V2059" s="94">
        <v>0</v>
      </c>
      <c r="W2059" s="94">
        <v>0</v>
      </c>
      <c r="X2059" s="94">
        <v>0</v>
      </c>
      <c r="Y2059" s="94">
        <v>0</v>
      </c>
      <c r="Z2059" s="94">
        <v>0</v>
      </c>
      <c r="AA2059" s="94">
        <v>0</v>
      </c>
      <c r="AB2059" s="94">
        <v>0</v>
      </c>
      <c r="AC2059" s="94">
        <f>_xlfn.XLOOKUP(B2059,'[3]Nur des jours'!$B:$B,'[3]Nur des jours'!$N:$N,"")</f>
        <v>0</v>
      </c>
      <c r="AD2059" s="94">
        <v>0</v>
      </c>
      <c r="AE2059" s="94">
        <v>0</v>
      </c>
      <c r="AF2059" s="94">
        <v>0</v>
      </c>
      <c r="AG2059" s="94">
        <v>0</v>
      </c>
      <c r="AH2059" s="94">
        <v>0</v>
      </c>
      <c r="AI2059" s="49" t="s">
        <v>5559</v>
      </c>
      <c r="AJ2059" s="49"/>
      <c r="AK2059" s="48" t="str" cm="1">
        <f t="array" ref="AK2059">IFERROR(_xlfn.IFS(
AM2059="MPR ISSUE","PDH",
AM2059="BSS Hardware Issue","BSS",
AM2059="Sites strategiques, MLL, Pylone, etc.","ENVTECH",
AM2059="AKTIVCO DEFAUT GE &amp; POWER Cabinet","AKTIVCO",
AM2059="AKTIVCO Coupure ENEO &amp; Baisse de tension","AKTIVCO GRID ONLY",
AM2059="Coupure ENEO &amp; Baisse de tension","IHS GRID ONLY",
AM2059="Defaut GE &amp; POWER Cabinet","IHS",
AM2059="Sharing","Partners",
AM2059="Sites strategiques &amp; DataCenter","SST &amp; DC",
AM2059="Exclu","Exclu",
AM2059="SAT","SAT",
AM2059="SPARE-ISSUE","SPARE-ISSUE",
AM2059="Fiber CAmtel","TRANS_FO_CAMTEL",
AM2059="Fiber AOF","Fiber AOF",
AM2059="Projet OCM (HUAWEI)","TRAVAUX-HUAWEI",
AM2059="Projet OCM (NOKIA)","TRAVAUX-NOKIA",
AM2059="ACCESS-ISSUE","ACCESS-ISSUE",
AM2059="Projet OCM (ZTE, NOKIA, autres projets)","TRAVAUX OCM",
AM2059="No root CAuse","No root cause",
AM2059="ODU HS","PDH",
AM2059="IP &amp; VLAN","PDH",
AM2059="Warehouse HUAWEI","SPARE-ISSUE",
AM2059="SPARE-HS","SPARE-ISSUE",
AM2059="Power Telco","BSS",AM2059="no impacts","no impacts"
),"")</f>
        <v>no impacts</v>
      </c>
      <c r="AL2059" s="48" t="str" cm="1">
        <f t="array" ref="AL2059">IFERROR(_xlfn.IFS(
AM2059="MPR ISSUE","TX ISSUE",
AM2059="BSS Hardware Issue","RAN ISSUE",
AM2059="Sites strategiques, MLL, Pylone, etc.","ENVTECH",
AM2059="AKTIVCO DEFAUT GE &amp; POWER Cabinet","POWER ISSUE",
AM2059="AKTIVCO Coupure ENEO &amp; Baisse de tension","POWER ISSUE",
AM2059="Coupure ENEO &amp; Baisse de tension","POWER ISSUE",
AM2059="Defaut GE &amp; POWER Cabinet","POWER ISSUE",
AM2059="Sharing","POWER ISSUE",
AM2059="Sites strategiques &amp; DataCenter","POWER ISSUE",
AM2059="Exclu","Exclu",
AM2059="SAT","TX ISSUE",
AM2059="SPARE-ISSUE","SPARE-ISSUE",
AM2059="Fiber CAmtel","TX ISSUE",
AM2059="Fiber AOF","TX ISSUE",
AM2059="Projet OCM (HUAWEI)","TRAVAUX-HUAWEI",
AM2059="Projet OCM (NOKIA)","TRAVAUX -NOKIA",
AM2059="ACCESS-ISSUE","ACCESS-ISSUE",
AM2059="Projet OCM (ZTE, NOKIA, autres projets)","TRAVAUX OCM",
AM2059="No root CAuse","No root cause",
AM2059="ODU HS","TX ISSUE",
AM2059="IP &amp; VLAN","TX ISSUE",
AM2059="Warehouse HUAWEI","SPARE-ISSUE",
AM2059="SPARE-HS","SPARE-ISSUE",
AM2059="Power Telco","RAN ISSUE",AM2059="no impacts","no impacts"
),"")</f>
        <v>no impacts</v>
      </c>
      <c r="AM2059" s="67" t="s">
        <v>5605</v>
      </c>
      <c r="AN2059" s="48" t="str" cm="1">
        <f t="array" ref="AN2059">IFERROR(_xlfn.IFS(
AM2059="MPR ISSUE","ACTIVE",
AM2059="BSS Hardware Issue","ACTIVE",
AM2059="Sites strategiques, MLL, Pylone, etc.","PASSIVE",
AM2059="AKTIVCO DEFAUT GE &amp; POWER Cabinet","PASSIVE",
AM2059="AKTIVCO Coupure ENEO &amp; Baisse de tension","PASSIVE",
AM2059="Coupure ENEO &amp; Baisse de tension","PASSIVE",
AM2059="Defaut GE &amp; POWER Cabinet","PASSIVE",
AM2059="Sharing","PASSIVE",
AM2059="Sites strategiques &amp; DataCenter","PASSIVE",
AM2059="Exclu","Exclu",
AM2059="SAT","ACTIVE",
AM2059="SPARE-ISSUE","SPARE-ISSUE",
AM2059="Fiber CAmtel","ACTIVE",
AM2059="Fiber AOF","ACTIVE",
AM2059="Projet OCM (HUAWEI)","PLANNED WORKS",
AM2059="Projet OCM (NOKIA)","PLANNED WORKS",
AM2059="ACCESS-ISSUE","ACCESS-ISSUE",
AM2059="Projet OCM (ZTE, NOKIA, autres projets)","PLANNED WORKS",
AM2059="No root CAuse","No root cause",
AM2059="ODU HS","ACTIVE",
AM2059="IP &amp; VLAN","ACTIVE",
AM2059="Warehouse HUAWEI","SPARE-ISSUE",
AM2059="SPARE-HS","SPARE-ISSUE",
AM2059="Power Telco","ACTIVE", AM2059="no impacts","no impacts"
),"")</f>
        <v>no impacts</v>
      </c>
      <c r="AO2059" s="93" t="s">
        <v>5537</v>
      </c>
      <c r="AP2059" s="101" t="str">
        <f t="shared" si="56"/>
        <v>CTR_008</v>
      </c>
      <c r="AR2059" s="17" t="s">
        <v>5537</v>
      </c>
      <c r="AS2059" s="7" t="s">
        <v>5537</v>
      </c>
      <c r="AT2059" s="6"/>
      <c r="AU2059" s="7"/>
      <c r="AV2059" s="3" t="s">
        <v>5537</v>
      </c>
      <c r="AW2059" s="18" t="s">
        <v>5537</v>
      </c>
      <c r="AX2059" s="18" t="s">
        <v>5537</v>
      </c>
      <c r="AY2059" s="18" t="s">
        <v>5537</v>
      </c>
      <c r="AZ2059" s="18" t="s">
        <v>5537</v>
      </c>
      <c r="BA2059" s="18" t="s">
        <v>5537</v>
      </c>
      <c r="BB2059" s="18" t="s">
        <v>5537</v>
      </c>
      <c r="BC2059" s="18" t="s">
        <v>5537</v>
      </c>
      <c r="BD2059" s="18" t="s">
        <v>5537</v>
      </c>
      <c r="BE2059" s="18" t="s">
        <v>5537</v>
      </c>
      <c r="BF2059" s="18" t="s">
        <v>5537</v>
      </c>
      <c r="BG2059" s="18" t="s">
        <v>5537</v>
      </c>
      <c r="BH2059" s="18" t="s">
        <v>5537</v>
      </c>
      <c r="BI2059" s="9" t="s">
        <v>5537</v>
      </c>
      <c r="BJ2059" s="14"/>
      <c r="BK2059" s="14" t="s">
        <v>5537</v>
      </c>
      <c r="BL2059" s="14" t="str">
        <f>_xlfn.XLOOKUP(B2059,'[4]cell downs 18042026 17h'!$B:$B,'[4]cell downs 18042026 17h'!$B:$B,"")</f>
        <v/>
      </c>
      <c r="BM2059" s="14" t="str">
        <f>_xlfn.XLOOKUP(B2059,'[5]Cells Huawei 19042026 15h'!$B:$B,'[5]Cells Huawei 19042026 15h'!$B:$B,"")</f>
        <v/>
      </c>
      <c r="BN2059" s="9" t="str">
        <f>_xlfn.XLOOKUP(B2059,'[6]cells down 19042026 9H40'!$B:$B,'[6]cells down 19042026 9H40'!$B:$B,"")</f>
        <v/>
      </c>
      <c r="BO2059" s="9" t="s">
        <v>5033</v>
      </c>
      <c r="BP2059" s="9" t="s">
        <v>5537</v>
      </c>
      <c r="BQ2059" s="115"/>
    </row>
    <row r="2060" spans="1:69" s="9" customFormat="1" x14ac:dyDescent="0.3">
      <c r="A2060" s="1" t="s">
        <v>856</v>
      </c>
      <c r="B2060" s="8" t="s">
        <v>5222</v>
      </c>
      <c r="C2060" s="3" t="str">
        <f>_xlfn.XLOOKUP(B2060,'[1]daily break down'!$D:$D,'[1]daily break down'!$E:$E,"")</f>
        <v>OUEST</v>
      </c>
      <c r="D2060" s="1" t="s">
        <v>11</v>
      </c>
      <c r="E2060" s="1" t="s">
        <v>12</v>
      </c>
      <c r="F2060" s="3" t="s">
        <v>102</v>
      </c>
      <c r="G2060" s="1" t="s">
        <v>856</v>
      </c>
      <c r="H2060" s="32" t="str">
        <f>_xlfn.XLOOKUP(B2060,[2]CALCULATION!$B:$B,[2]CALCULATION!$H:$H,"")</f>
        <v>Huawei</v>
      </c>
      <c r="I2060" s="28">
        <v>0</v>
      </c>
      <c r="J2060" s="28">
        <v>0</v>
      </c>
      <c r="K2060" s="28">
        <v>0</v>
      </c>
      <c r="L2060" s="28">
        <v>0</v>
      </c>
      <c r="M2060" s="28">
        <v>0</v>
      </c>
      <c r="N2060" s="28">
        <v>0</v>
      </c>
      <c r="O2060" s="28">
        <v>0</v>
      </c>
      <c r="P2060" s="28">
        <v>0</v>
      </c>
      <c r="Q2060" s="28">
        <v>0</v>
      </c>
      <c r="R2060" s="28">
        <v>0</v>
      </c>
      <c r="S2060" s="94">
        <v>0</v>
      </c>
      <c r="T2060" s="94">
        <f>_xlfn.XLOOKUP(B2060,'[3]Nur des jours'!$B:$B,'[3]Nur des jours'!$U:$U,"")</f>
        <v>0</v>
      </c>
      <c r="U2060" s="94">
        <v>0</v>
      </c>
      <c r="V2060" s="94">
        <v>0</v>
      </c>
      <c r="W2060" s="94">
        <v>0</v>
      </c>
      <c r="X2060" s="94">
        <v>0</v>
      </c>
      <c r="Y2060" s="94">
        <v>0</v>
      </c>
      <c r="Z2060" s="94">
        <v>0</v>
      </c>
      <c r="AA2060" s="94">
        <v>0</v>
      </c>
      <c r="AB2060" s="94">
        <v>0</v>
      </c>
      <c r="AC2060" s="94">
        <f>_xlfn.XLOOKUP(B2060,'[3]Nur des jours'!$B:$B,'[3]Nur des jours'!$N:$N,"")</f>
        <v>0</v>
      </c>
      <c r="AD2060" s="94">
        <v>0</v>
      </c>
      <c r="AE2060" s="94">
        <v>0</v>
      </c>
      <c r="AF2060" s="94">
        <v>0</v>
      </c>
      <c r="AG2060" s="94">
        <v>0</v>
      </c>
      <c r="AH2060" s="94">
        <v>0</v>
      </c>
      <c r="AI2060" s="49" t="s">
        <v>5559</v>
      </c>
      <c r="AJ2060" s="49"/>
      <c r="AK2060" s="48" t="str" cm="1">
        <f t="array" ref="AK2060">IFERROR(_xlfn.IFS(
AM2060="MPR ISSUE","PDH",
AM2060="BSS Hardware Issue","BSS",
AM2060="Sites strategiques, MLL, Pylone, etc.","ENVTECH",
AM2060="AKTIVCO DEFAUT GE &amp; POWER Cabinet","AKTIVCO",
AM2060="AKTIVCO Coupure ENEO &amp; Baisse de tension","AKTIVCO GRID ONLY",
AM2060="Coupure ENEO &amp; Baisse de tension","IHS GRID ONLY",
AM2060="Defaut GE &amp; POWER Cabinet","IHS",
AM2060="Sharing","Partners",
AM2060="Sites strategiques &amp; DataCenter","SST &amp; DC",
AM2060="Exclu","Exclu",
AM2060="SAT","SAT",
AM2060="SPARE-ISSUE","SPARE-ISSUE",
AM2060="Fiber CAmtel","TRANS_FO_CAMTEL",
AM2060="Fiber AOF","Fiber AOF",
AM2060="Projet OCM (HUAWEI)","TRAVAUX-HUAWEI",
AM2060="Projet OCM (NOKIA)","TRAVAUX-NOKIA",
AM2060="ACCESS-ISSUE","ACCESS-ISSUE",
AM2060="Projet OCM (ZTE, NOKIA, autres projets)","TRAVAUX OCM",
AM2060="No root CAuse","No root cause",
AM2060="ODU HS","PDH",
AM2060="IP &amp; VLAN","PDH",
AM2060="Warehouse HUAWEI","SPARE-ISSUE",
AM2060="SPARE-HS","SPARE-ISSUE",
AM2060="Power Telco","BSS",AM2060="no impacts","no impacts"
),"")</f>
        <v>no impacts</v>
      </c>
      <c r="AL2060" s="48" t="str" cm="1">
        <f t="array" ref="AL2060">IFERROR(_xlfn.IFS(
AM2060="MPR ISSUE","TX ISSUE",
AM2060="BSS Hardware Issue","RAN ISSUE",
AM2060="Sites strategiques, MLL, Pylone, etc.","ENVTECH",
AM2060="AKTIVCO DEFAUT GE &amp; POWER Cabinet","POWER ISSUE",
AM2060="AKTIVCO Coupure ENEO &amp; Baisse de tension","POWER ISSUE",
AM2060="Coupure ENEO &amp; Baisse de tension","POWER ISSUE",
AM2060="Defaut GE &amp; POWER Cabinet","POWER ISSUE",
AM2060="Sharing","POWER ISSUE",
AM2060="Sites strategiques &amp; DataCenter","POWER ISSUE",
AM2060="Exclu","Exclu",
AM2060="SAT","TX ISSUE",
AM2060="SPARE-ISSUE","SPARE-ISSUE",
AM2060="Fiber CAmtel","TX ISSUE",
AM2060="Fiber AOF","TX ISSUE",
AM2060="Projet OCM (HUAWEI)","TRAVAUX-HUAWEI",
AM2060="Projet OCM (NOKIA)","TRAVAUX -NOKIA",
AM2060="ACCESS-ISSUE","ACCESS-ISSUE",
AM2060="Projet OCM (ZTE, NOKIA, autres projets)","TRAVAUX OCM",
AM2060="No root CAuse","No root cause",
AM2060="ODU HS","TX ISSUE",
AM2060="IP &amp; VLAN","TX ISSUE",
AM2060="Warehouse HUAWEI","SPARE-ISSUE",
AM2060="SPARE-HS","SPARE-ISSUE",
AM2060="Power Telco","RAN ISSUE",AM2060="no impacts","no impacts"
),"")</f>
        <v>no impacts</v>
      </c>
      <c r="AM2060" s="67" t="s">
        <v>5605</v>
      </c>
      <c r="AN2060" s="48" t="str" cm="1">
        <f t="array" ref="AN2060">IFERROR(_xlfn.IFS(
AM2060="MPR ISSUE","ACTIVE",
AM2060="BSS Hardware Issue","ACTIVE",
AM2060="Sites strategiques, MLL, Pylone, etc.","PASSIVE",
AM2060="AKTIVCO DEFAUT GE &amp; POWER Cabinet","PASSIVE",
AM2060="AKTIVCO Coupure ENEO &amp; Baisse de tension","PASSIVE",
AM2060="Coupure ENEO &amp; Baisse de tension","PASSIVE",
AM2060="Defaut GE &amp; POWER Cabinet","PASSIVE",
AM2060="Sharing","PASSIVE",
AM2060="Sites strategiques &amp; DataCenter","PASSIVE",
AM2060="Exclu","Exclu",
AM2060="SAT","ACTIVE",
AM2060="SPARE-ISSUE","SPARE-ISSUE",
AM2060="Fiber CAmtel","ACTIVE",
AM2060="Fiber AOF","ACTIVE",
AM2060="Projet OCM (HUAWEI)","PLANNED WORKS",
AM2060="Projet OCM (NOKIA)","PLANNED WORKS",
AM2060="ACCESS-ISSUE","ACCESS-ISSUE",
AM2060="Projet OCM (ZTE, NOKIA, autres projets)","PLANNED WORKS",
AM2060="No root CAuse","No root cause",
AM2060="ODU HS","ACTIVE",
AM2060="IP &amp; VLAN","ACTIVE",
AM2060="Warehouse HUAWEI","SPARE-ISSUE",
AM2060="SPARE-HS","SPARE-ISSUE",
AM2060="Power Telco","ACTIVE", AM2060="no impacts","no impacts"
),"")</f>
        <v>no impacts</v>
      </c>
      <c r="AO2060" s="93" t="s">
        <v>5537</v>
      </c>
      <c r="AP2060" s="101" t="str">
        <f t="shared" ref="AP2060:AP2091" si="57">B2060</f>
        <v>OST_004</v>
      </c>
      <c r="AR2060" s="17" t="s">
        <v>5537</v>
      </c>
      <c r="AS2060" s="7" t="s">
        <v>5537</v>
      </c>
      <c r="AT2060" s="6"/>
      <c r="AU2060" s="7"/>
      <c r="AV2060" s="3" t="s">
        <v>5537</v>
      </c>
      <c r="AW2060" s="18" t="s">
        <v>5537</v>
      </c>
      <c r="AX2060" s="18" t="s">
        <v>5537</v>
      </c>
      <c r="AY2060" s="18" t="s">
        <v>5537</v>
      </c>
      <c r="AZ2060" s="18" t="s">
        <v>5537</v>
      </c>
      <c r="BA2060" s="18" t="s">
        <v>5537</v>
      </c>
      <c r="BB2060" s="18" t="s">
        <v>5537</v>
      </c>
      <c r="BC2060" s="18" t="s">
        <v>5537</v>
      </c>
      <c r="BD2060" s="18" t="s">
        <v>5537</v>
      </c>
      <c r="BE2060" s="18" t="s">
        <v>5537</v>
      </c>
      <c r="BF2060" s="18" t="s">
        <v>5537</v>
      </c>
      <c r="BG2060" s="18" t="s">
        <v>5537</v>
      </c>
      <c r="BH2060" s="18" t="s">
        <v>5537</v>
      </c>
      <c r="BI2060" s="9" t="s">
        <v>5537</v>
      </c>
      <c r="BJ2060" s="14"/>
      <c r="BK2060" s="14" t="s">
        <v>5537</v>
      </c>
      <c r="BL2060" s="14" t="str">
        <f>_xlfn.XLOOKUP(B2060,'[4]cell downs 18042026 17h'!$B:$B,'[4]cell downs 18042026 17h'!$B:$B,"")</f>
        <v/>
      </c>
      <c r="BM2060" s="14" t="str">
        <f>_xlfn.XLOOKUP(B2060,'[5]Cells Huawei 19042026 15h'!$B:$B,'[5]Cells Huawei 19042026 15h'!$B:$B,"")</f>
        <v/>
      </c>
      <c r="BN2060" s="9" t="str">
        <f>_xlfn.XLOOKUP(B2060,'[6]cells down 19042026 9H40'!$B:$B,'[6]cells down 19042026 9H40'!$B:$B,"")</f>
        <v/>
      </c>
      <c r="BO2060" s="9" t="s">
        <v>5537</v>
      </c>
      <c r="BP2060" s="9" t="s">
        <v>5537</v>
      </c>
      <c r="BQ2060" s="115"/>
    </row>
    <row r="2061" spans="1:69" s="9" customFormat="1" x14ac:dyDescent="0.3">
      <c r="A2061" s="1" t="s">
        <v>5306</v>
      </c>
      <c r="B2061" s="8" t="s">
        <v>5307</v>
      </c>
      <c r="C2061" s="3" t="str">
        <f>_xlfn.XLOOKUP(B2061,'[1]daily break down'!$D:$D,'[1]daily break down'!$E:$E,"")</f>
        <v>CENTRE</v>
      </c>
      <c r="D2061" s="1"/>
      <c r="E2061" s="1"/>
      <c r="F2061" s="3" t="s">
        <v>69</v>
      </c>
      <c r="G2061" s="1"/>
      <c r="H2061" s="34" t="str">
        <f>_xlfn.XLOOKUP(B2061,[2]CALCULATION!$B:$B,[2]CALCULATION!$H:$H,"")</f>
        <v>ZTE</v>
      </c>
      <c r="I2061" s="28">
        <v>0</v>
      </c>
      <c r="J2061" s="28">
        <v>0</v>
      </c>
      <c r="K2061" s="28">
        <v>0</v>
      </c>
      <c r="L2061" s="28">
        <v>0</v>
      </c>
      <c r="M2061" s="28">
        <v>0</v>
      </c>
      <c r="N2061" s="28">
        <v>0</v>
      </c>
      <c r="O2061" s="28">
        <v>0</v>
      </c>
      <c r="P2061" s="28">
        <v>0</v>
      </c>
      <c r="Q2061" s="28">
        <v>0</v>
      </c>
      <c r="R2061" s="28">
        <v>0</v>
      </c>
      <c r="S2061" s="94">
        <v>0</v>
      </c>
      <c r="T2061" s="94">
        <f>_xlfn.XLOOKUP(B2061,'[3]Nur des jours'!$B:$B,'[3]Nur des jours'!$U:$U,"")</f>
        <v>0</v>
      </c>
      <c r="U2061" s="94">
        <v>0</v>
      </c>
      <c r="V2061" s="94">
        <v>0</v>
      </c>
      <c r="W2061" s="94">
        <v>0</v>
      </c>
      <c r="X2061" s="94">
        <v>0</v>
      </c>
      <c r="Y2061" s="94">
        <v>0</v>
      </c>
      <c r="Z2061" s="94">
        <v>0</v>
      </c>
      <c r="AA2061" s="94">
        <v>0</v>
      </c>
      <c r="AB2061" s="94">
        <v>0</v>
      </c>
      <c r="AC2061" s="94">
        <f>_xlfn.XLOOKUP(B2061,'[3]Nur des jours'!$B:$B,'[3]Nur des jours'!$N:$N,"")</f>
        <v>0</v>
      </c>
      <c r="AD2061" s="94">
        <v>0</v>
      </c>
      <c r="AE2061" s="94">
        <v>0</v>
      </c>
      <c r="AF2061" s="94">
        <v>0</v>
      </c>
      <c r="AG2061" s="94">
        <v>0</v>
      </c>
      <c r="AH2061" s="94">
        <v>0</v>
      </c>
      <c r="AI2061" s="49" t="s">
        <v>5559</v>
      </c>
      <c r="AJ2061" s="49"/>
      <c r="AK2061" s="48" t="str" cm="1">
        <f t="array" ref="AK2061">IFERROR(_xlfn.IFS(
AM2061="MPR ISSUE","PDH",
AM2061="BSS Hardware Issue","BSS",
AM2061="Sites strategiques, MLL, Pylone, etc.","ENVTECH",
AM2061="AKTIVCO DEFAUT GE &amp; POWER Cabinet","AKTIVCO",
AM2061="AKTIVCO Coupure ENEO &amp; Baisse de tension","AKTIVCO GRID ONLY",
AM2061="Coupure ENEO &amp; Baisse de tension","IHS GRID ONLY",
AM2061="Defaut GE &amp; POWER Cabinet","IHS",
AM2061="Sharing","Partners",
AM2061="Sites strategiques &amp; DataCenter","SST &amp; DC",
AM2061="Exclu","Exclu",
AM2061="SAT","SAT",
AM2061="SPARE-ISSUE","SPARE-ISSUE",
AM2061="Fiber CAmtel","TRANS_FO_CAMTEL",
AM2061="Fiber AOF","Fiber AOF",
AM2061="Projet OCM (HUAWEI)","TRAVAUX-HUAWEI",
AM2061="Projet OCM (NOKIA)","TRAVAUX-NOKIA",
AM2061="ACCESS-ISSUE","ACCESS-ISSUE",
AM2061="Projet OCM (ZTE, NOKIA, autres projets)","TRAVAUX OCM",
AM2061="No root CAuse","No root cause",
AM2061="ODU HS","PDH",
AM2061="IP &amp; VLAN","PDH",
AM2061="Warehouse HUAWEI","SPARE-ISSUE",
AM2061="SPARE-HS","SPARE-ISSUE",
AM2061="Power Telco","BSS",AM2061="no impacts","no impacts"
),"")</f>
        <v>no impacts</v>
      </c>
      <c r="AL2061" s="48" t="str" cm="1">
        <f t="array" ref="AL2061">IFERROR(_xlfn.IFS(
AM2061="MPR ISSUE","TX ISSUE",
AM2061="BSS Hardware Issue","RAN ISSUE",
AM2061="Sites strategiques, MLL, Pylone, etc.","ENVTECH",
AM2061="AKTIVCO DEFAUT GE &amp; POWER Cabinet","POWER ISSUE",
AM2061="AKTIVCO Coupure ENEO &amp; Baisse de tension","POWER ISSUE",
AM2061="Coupure ENEO &amp; Baisse de tension","POWER ISSUE",
AM2061="Defaut GE &amp; POWER Cabinet","POWER ISSUE",
AM2061="Sharing","POWER ISSUE",
AM2061="Sites strategiques &amp; DataCenter","POWER ISSUE",
AM2061="Exclu","Exclu",
AM2061="SAT","TX ISSUE",
AM2061="SPARE-ISSUE","SPARE-ISSUE",
AM2061="Fiber CAmtel","TX ISSUE",
AM2061="Fiber AOF","TX ISSUE",
AM2061="Projet OCM (HUAWEI)","TRAVAUX-HUAWEI",
AM2061="Projet OCM (NOKIA)","TRAVAUX -NOKIA",
AM2061="ACCESS-ISSUE","ACCESS-ISSUE",
AM2061="Projet OCM (ZTE, NOKIA, autres projets)","TRAVAUX OCM",
AM2061="No root CAuse","No root cause",
AM2061="ODU HS","TX ISSUE",
AM2061="IP &amp; VLAN","TX ISSUE",
AM2061="Warehouse HUAWEI","SPARE-ISSUE",
AM2061="SPARE-HS","SPARE-ISSUE",
AM2061="Power Telco","RAN ISSUE",AM2061="no impacts","no impacts"
),"")</f>
        <v>no impacts</v>
      </c>
      <c r="AM2061" s="67" t="s">
        <v>5605</v>
      </c>
      <c r="AN2061" s="48" t="str" cm="1">
        <f t="array" ref="AN2061">IFERROR(_xlfn.IFS(
AM2061="MPR ISSUE","ACTIVE",
AM2061="BSS Hardware Issue","ACTIVE",
AM2061="Sites strategiques, MLL, Pylone, etc.","PASSIVE",
AM2061="AKTIVCO DEFAUT GE &amp; POWER Cabinet","PASSIVE",
AM2061="AKTIVCO Coupure ENEO &amp; Baisse de tension","PASSIVE",
AM2061="Coupure ENEO &amp; Baisse de tension","PASSIVE",
AM2061="Defaut GE &amp; POWER Cabinet","PASSIVE",
AM2061="Sharing","PASSIVE",
AM2061="Sites strategiques &amp; DataCenter","PASSIVE",
AM2061="Exclu","Exclu",
AM2061="SAT","ACTIVE",
AM2061="SPARE-ISSUE","SPARE-ISSUE",
AM2061="Fiber CAmtel","ACTIVE",
AM2061="Fiber AOF","ACTIVE",
AM2061="Projet OCM (HUAWEI)","PLANNED WORKS",
AM2061="Projet OCM (NOKIA)","PLANNED WORKS",
AM2061="ACCESS-ISSUE","ACCESS-ISSUE",
AM2061="Projet OCM (ZTE, NOKIA, autres projets)","PLANNED WORKS",
AM2061="No root CAuse","No root cause",
AM2061="ODU HS","ACTIVE",
AM2061="IP &amp; VLAN","ACTIVE",
AM2061="Warehouse HUAWEI","SPARE-ISSUE",
AM2061="SPARE-HS","SPARE-ISSUE",
AM2061="Power Telco","ACTIVE", AM2061="no impacts","no impacts"
),"")</f>
        <v>no impacts</v>
      </c>
      <c r="AO2061" s="93" t="s">
        <v>5537</v>
      </c>
      <c r="AP2061" s="101" t="str">
        <f t="shared" si="57"/>
        <v>SUD_136</v>
      </c>
      <c r="AR2061" s="17" t="s">
        <v>5537</v>
      </c>
      <c r="AS2061" s="7" t="s">
        <v>5537</v>
      </c>
      <c r="AT2061" s="6"/>
      <c r="AU2061" s="7"/>
      <c r="AV2061" s="3" t="s">
        <v>5537</v>
      </c>
      <c r="AW2061" s="18" t="s">
        <v>5537</v>
      </c>
      <c r="AX2061" s="18" t="s">
        <v>5537</v>
      </c>
      <c r="AY2061" s="18" t="s">
        <v>5537</v>
      </c>
      <c r="AZ2061" s="18" t="s">
        <v>5537</v>
      </c>
      <c r="BA2061" s="18" t="s">
        <v>5537</v>
      </c>
      <c r="BB2061" s="18" t="s">
        <v>5537</v>
      </c>
      <c r="BC2061" s="18" t="s">
        <v>5537</v>
      </c>
      <c r="BD2061" s="18" t="s">
        <v>5537</v>
      </c>
      <c r="BE2061" s="18" t="s">
        <v>5537</v>
      </c>
      <c r="BF2061" s="18" t="s">
        <v>5537</v>
      </c>
      <c r="BG2061" s="18" t="s">
        <v>5537</v>
      </c>
      <c r="BH2061" s="18" t="s">
        <v>5537</v>
      </c>
      <c r="BI2061" s="9" t="s">
        <v>5537</v>
      </c>
      <c r="BJ2061" s="14"/>
      <c r="BK2061" s="14" t="s">
        <v>5537</v>
      </c>
      <c r="BL2061" s="14" t="str">
        <f>_xlfn.XLOOKUP(B2061,'[4]cell downs 18042026 17h'!$B:$B,'[4]cell downs 18042026 17h'!$B:$B,"")</f>
        <v/>
      </c>
      <c r="BM2061" s="14" t="str">
        <f>_xlfn.XLOOKUP(B2061,'[5]Cells Huawei 19042026 15h'!$B:$B,'[5]Cells Huawei 19042026 15h'!$B:$B,"")</f>
        <v/>
      </c>
      <c r="BN2061" s="9" t="str">
        <f>_xlfn.XLOOKUP(B2061,'[6]cells down 19042026 9H40'!$B:$B,'[6]cells down 19042026 9H40'!$B:$B,"")</f>
        <v/>
      </c>
      <c r="BO2061" s="9" t="s">
        <v>5537</v>
      </c>
      <c r="BP2061" s="9" t="s">
        <v>12</v>
      </c>
      <c r="BQ2061" s="115"/>
    </row>
    <row r="2062" spans="1:69" s="9" customFormat="1" x14ac:dyDescent="0.3">
      <c r="A2062" s="1" t="s">
        <v>3111</v>
      </c>
      <c r="B2062" s="8" t="s">
        <v>3112</v>
      </c>
      <c r="C2062" s="3" t="str">
        <f>_xlfn.XLOOKUP(B2062,'[1]daily break down'!$D:$D,'[1]daily break down'!$E:$E,"")</f>
        <v>EXTREME-NORD</v>
      </c>
      <c r="D2062" s="1" t="s">
        <v>11</v>
      </c>
      <c r="E2062" s="1" t="s">
        <v>96</v>
      </c>
      <c r="F2062" s="3" t="s">
        <v>55</v>
      </c>
      <c r="G2062" s="1" t="s">
        <v>2971</v>
      </c>
      <c r="H2062" s="32" t="str">
        <f>_xlfn.XLOOKUP(B2062,[2]CALCULATION!$B:$B,[2]CALCULATION!$H:$H,"")</f>
        <v>HUAWEI</v>
      </c>
      <c r="I2062" s="28">
        <v>0</v>
      </c>
      <c r="J2062" s="28">
        <v>0</v>
      </c>
      <c r="K2062" s="28">
        <v>0</v>
      </c>
      <c r="L2062" s="28">
        <v>0</v>
      </c>
      <c r="M2062" s="28">
        <v>0</v>
      </c>
      <c r="N2062" s="28">
        <v>0</v>
      </c>
      <c r="O2062" s="28">
        <v>0</v>
      </c>
      <c r="P2062" s="28">
        <v>0</v>
      </c>
      <c r="Q2062" s="28">
        <v>0</v>
      </c>
      <c r="R2062" s="28">
        <v>0</v>
      </c>
      <c r="S2062" s="94">
        <v>0</v>
      </c>
      <c r="T2062" s="94">
        <f>_xlfn.XLOOKUP(B2062,'[3]Nur des jours'!$B:$B,'[3]Nur des jours'!$U:$U,"")</f>
        <v>0</v>
      </c>
      <c r="U2062" s="94">
        <v>0</v>
      </c>
      <c r="V2062" s="94">
        <v>3.4778402718922009E-3</v>
      </c>
      <c r="W2062" s="94">
        <v>0</v>
      </c>
      <c r="X2062" s="94">
        <v>0</v>
      </c>
      <c r="Y2062" s="94">
        <v>0</v>
      </c>
      <c r="Z2062" s="94">
        <v>0</v>
      </c>
      <c r="AA2062" s="94">
        <v>0</v>
      </c>
      <c r="AB2062" s="94">
        <v>0</v>
      </c>
      <c r="AC2062" s="94">
        <f>_xlfn.XLOOKUP(B2062,'[3]Nur des jours'!$B:$B,'[3]Nur des jours'!$N:$N,"")</f>
        <v>0</v>
      </c>
      <c r="AD2062" s="94">
        <v>0</v>
      </c>
      <c r="AE2062" s="94">
        <v>0</v>
      </c>
      <c r="AF2062" s="94">
        <v>0</v>
      </c>
      <c r="AG2062" s="94">
        <v>0</v>
      </c>
      <c r="AH2062" s="94">
        <v>0</v>
      </c>
      <c r="AI2062" s="49" t="s">
        <v>6659</v>
      </c>
      <c r="AJ2062" s="49"/>
      <c r="AK2062" s="48" t="str" cm="1">
        <f t="array" ref="AK2062">IFERROR(_xlfn.IFS(
AM2062="MPR ISSUE","PDH",
AM2062="BSS Hardware Issue","BSS",
AM2062="Sites strategiques, MLL, Pylone, etc.","ENVTECH",
AM2062="AKTIVCO DEFAUT GE &amp; POWER Cabinet","AKTIVCO",
AM2062="AKTIVCO Coupure ENEO &amp; Baisse de tension","AKTIVCO GRID ONLY",
AM2062="Coupure ENEO &amp; Baisse de tension","IHS GRID ONLY",
AM2062="Defaut GE &amp; POWER Cabinet","IHS",
AM2062="Sharing","Partners",
AM2062="Sites strategiques &amp; DataCenter","SST &amp; DC",
AM2062="Exclu","Exclu",
AM2062="SAT","SAT",
AM2062="SPARE-ISSUE","SPARE-ISSUE",
AM2062="Fiber CAmtel","TRANS_FO_CAMTEL",
AM2062="Fiber AOF","Fiber AOF",
AM2062="Projet OCM (HUAWEI)","TRAVAUX-HUAWEI",
AM2062="Projet OCM (NOKIA)","TRAVAUX-NOKIA",
AM2062="ACCESS-ISSUE","ACCESS-ISSUE",
AM2062="Projet OCM (ZTE, NOKIA, autres projets)","TRAVAUX OCM",
AM2062="No root CAuse","No root cause",
AM2062="ODU HS","PDH",
AM2062="IP &amp; VLAN","PDH",
AM2062="Warehouse HUAWEI","SPARE-ISSUE",
AM2062="SPARE-HS","SPARE-ISSUE",
AM2062="Power Telco","BSS",AM2062="no impacts","no impacts"
),"")</f>
        <v>no impacts</v>
      </c>
      <c r="AL2062" s="48" t="str" cm="1">
        <f t="array" ref="AL2062">IFERROR(_xlfn.IFS(
AM2062="MPR ISSUE","TX ISSUE",
AM2062="BSS Hardware Issue","RAN ISSUE",
AM2062="Sites strategiques, MLL, Pylone, etc.","ENVTECH",
AM2062="AKTIVCO DEFAUT GE &amp; POWER Cabinet","POWER ISSUE",
AM2062="AKTIVCO Coupure ENEO &amp; Baisse de tension","POWER ISSUE",
AM2062="Coupure ENEO &amp; Baisse de tension","POWER ISSUE",
AM2062="Defaut GE &amp; POWER Cabinet","POWER ISSUE",
AM2062="Sharing","POWER ISSUE",
AM2062="Sites strategiques &amp; DataCenter","POWER ISSUE",
AM2062="Exclu","Exclu",
AM2062="SAT","TX ISSUE",
AM2062="SPARE-ISSUE","SPARE-ISSUE",
AM2062="Fiber CAmtel","TX ISSUE",
AM2062="Fiber AOF","TX ISSUE",
AM2062="Projet OCM (HUAWEI)","TRAVAUX-HUAWEI",
AM2062="Projet OCM (NOKIA)","TRAVAUX -NOKIA",
AM2062="ACCESS-ISSUE","ACCESS-ISSUE",
AM2062="Projet OCM (ZTE, NOKIA, autres projets)","TRAVAUX OCM",
AM2062="No root CAuse","No root cause",
AM2062="ODU HS","TX ISSUE",
AM2062="IP &amp; VLAN","TX ISSUE",
AM2062="Warehouse HUAWEI","SPARE-ISSUE",
AM2062="SPARE-HS","SPARE-ISSUE",
AM2062="Power Telco","RAN ISSUE",AM2062="no impacts","no impacts"
),"")</f>
        <v>no impacts</v>
      </c>
      <c r="AM2062" s="67" t="s">
        <v>5605</v>
      </c>
      <c r="AN2062" s="48" t="str" cm="1">
        <f t="array" ref="AN2062">IFERROR(_xlfn.IFS(
AM2062="MPR ISSUE","ACTIVE",
AM2062="BSS Hardware Issue","ACTIVE",
AM2062="Sites strategiques, MLL, Pylone, etc.","PASSIVE",
AM2062="AKTIVCO DEFAUT GE &amp; POWER Cabinet","PASSIVE",
AM2062="AKTIVCO Coupure ENEO &amp; Baisse de tension","PASSIVE",
AM2062="Coupure ENEO &amp; Baisse de tension","PASSIVE",
AM2062="Defaut GE &amp; POWER Cabinet","PASSIVE",
AM2062="Sharing","PASSIVE",
AM2062="Sites strategiques &amp; DataCenter","PASSIVE",
AM2062="Exclu","Exclu",
AM2062="SAT","ACTIVE",
AM2062="SPARE-ISSUE","SPARE-ISSUE",
AM2062="Fiber CAmtel","ACTIVE",
AM2062="Fiber AOF","ACTIVE",
AM2062="Projet OCM (HUAWEI)","PLANNED WORKS",
AM2062="Projet OCM (NOKIA)","PLANNED WORKS",
AM2062="ACCESS-ISSUE","ACCESS-ISSUE",
AM2062="Projet OCM (ZTE, NOKIA, autres projets)","PLANNED WORKS",
AM2062="No root CAuse","No root cause",
AM2062="ODU HS","ACTIVE",
AM2062="IP &amp; VLAN","ACTIVE",
AM2062="Warehouse HUAWEI","SPARE-ISSUE",
AM2062="SPARE-HS","SPARE-ISSUE",
AM2062="Power Telco","ACTIVE", AM2062="no impacts","no impacts"
),"")</f>
        <v>no impacts</v>
      </c>
      <c r="AO2062" s="93" t="s">
        <v>5537</v>
      </c>
      <c r="AP2062" s="101" t="str">
        <f t="shared" si="57"/>
        <v>EXN_110</v>
      </c>
      <c r="AR2062" s="17" t="s">
        <v>5537</v>
      </c>
      <c r="AS2062" s="7" t="s">
        <v>5537</v>
      </c>
      <c r="AT2062" s="6"/>
      <c r="AU2062" s="7"/>
      <c r="AV2062" s="3" t="s">
        <v>5537</v>
      </c>
      <c r="AW2062" s="18" t="s">
        <v>5537</v>
      </c>
      <c r="AX2062" s="18" t="s">
        <v>5537</v>
      </c>
      <c r="AY2062" s="18" t="s">
        <v>5537</v>
      </c>
      <c r="AZ2062" s="18" t="s">
        <v>5537</v>
      </c>
      <c r="BA2062" s="18" t="s">
        <v>5537</v>
      </c>
      <c r="BB2062" s="18" t="s">
        <v>5537</v>
      </c>
      <c r="BC2062" s="18" t="s">
        <v>5537</v>
      </c>
      <c r="BD2062" s="18" t="s">
        <v>5537</v>
      </c>
      <c r="BE2062" s="18" t="s">
        <v>5537</v>
      </c>
      <c r="BF2062" s="18" t="s">
        <v>5537</v>
      </c>
      <c r="BG2062" s="18" t="s">
        <v>5537</v>
      </c>
      <c r="BH2062" s="18" t="s">
        <v>5537</v>
      </c>
      <c r="BI2062" s="9" t="s">
        <v>5537</v>
      </c>
      <c r="BJ2062" s="14"/>
      <c r="BK2062" s="14" t="s">
        <v>5537</v>
      </c>
      <c r="BL2062" s="14" t="str">
        <f>_xlfn.XLOOKUP(B2062,'[4]cell downs 18042026 17h'!$B:$B,'[4]cell downs 18042026 17h'!$B:$B,"")</f>
        <v/>
      </c>
      <c r="BM2062" s="14" t="str">
        <f>_xlfn.XLOOKUP(B2062,'[5]Cells Huawei 19042026 15h'!$B:$B,'[5]Cells Huawei 19042026 15h'!$B:$B,"")</f>
        <v/>
      </c>
      <c r="BN2062" s="9" t="str">
        <f>_xlfn.XLOOKUP(B2062,'[6]cells down 19042026 9H40'!$B:$B,'[6]cells down 19042026 9H40'!$B:$B,"")</f>
        <v/>
      </c>
      <c r="BO2062" s="9" t="s">
        <v>3112</v>
      </c>
      <c r="BP2062" s="9" t="s">
        <v>12</v>
      </c>
      <c r="BQ2062" s="115"/>
    </row>
    <row r="2063" spans="1:69" s="9" customFormat="1" x14ac:dyDescent="0.3">
      <c r="A2063" s="3" t="s">
        <v>3210</v>
      </c>
      <c r="B2063" s="25" t="s">
        <v>3211</v>
      </c>
      <c r="C2063" s="3" t="str">
        <f>_xlfn.XLOOKUP(B2063,'[1]daily break down'!$D:$D,'[1]daily break down'!$E:$E,"")</f>
        <v>Douala</v>
      </c>
      <c r="D2063" s="1"/>
      <c r="E2063" s="3" t="e">
        <v>#N/A</v>
      </c>
      <c r="F2063" s="3" t="s">
        <v>31</v>
      </c>
      <c r="G2063" s="3" t="s">
        <v>32</v>
      </c>
      <c r="H2063" s="34" t="str">
        <f>_xlfn.XLOOKUP(B2063,[2]CALCULATION!$B:$B,[2]CALCULATION!$H:$H,"")</f>
        <v>ZTE</v>
      </c>
      <c r="I2063" s="28">
        <v>0</v>
      </c>
      <c r="J2063" s="28">
        <v>0</v>
      </c>
      <c r="K2063" s="28">
        <v>0</v>
      </c>
      <c r="L2063" s="28">
        <v>0</v>
      </c>
      <c r="M2063" s="28">
        <v>0</v>
      </c>
      <c r="N2063" s="28">
        <v>0</v>
      </c>
      <c r="O2063" s="28">
        <v>0</v>
      </c>
      <c r="P2063" s="28">
        <v>0</v>
      </c>
      <c r="Q2063" s="28">
        <v>0</v>
      </c>
      <c r="R2063" s="28">
        <v>0</v>
      </c>
      <c r="S2063" s="94">
        <v>0</v>
      </c>
      <c r="T2063" s="94">
        <f>_xlfn.XLOOKUP(B2063,'[3]Nur des jours'!$B:$B,'[3]Nur des jours'!$U:$U,"")</f>
        <v>0</v>
      </c>
      <c r="U2063" s="94">
        <v>0</v>
      </c>
      <c r="V2063" s="94">
        <v>0</v>
      </c>
      <c r="W2063" s="94">
        <v>0</v>
      </c>
      <c r="X2063" s="94">
        <v>0</v>
      </c>
      <c r="Y2063" s="94">
        <v>0</v>
      </c>
      <c r="Z2063" s="94">
        <v>0</v>
      </c>
      <c r="AA2063" s="94">
        <v>0</v>
      </c>
      <c r="AB2063" s="94">
        <v>0</v>
      </c>
      <c r="AC2063" s="94">
        <f>_xlfn.XLOOKUP(B2063,'[3]Nur des jours'!$B:$B,'[3]Nur des jours'!$N:$N,"")</f>
        <v>0</v>
      </c>
      <c r="AD2063" s="94">
        <v>0</v>
      </c>
      <c r="AE2063" s="94">
        <v>0</v>
      </c>
      <c r="AF2063" s="94">
        <v>0</v>
      </c>
      <c r="AG2063" s="94">
        <v>0</v>
      </c>
      <c r="AH2063" s="94">
        <v>0</v>
      </c>
      <c r="AI2063" s="49" t="s">
        <v>5559</v>
      </c>
      <c r="AJ2063" s="49"/>
      <c r="AK2063" s="48" t="str" cm="1">
        <f t="array" ref="AK2063">IFERROR(_xlfn.IFS(
AM2063="MPR ISSUE","PDH",
AM2063="BSS Hardware Issue","BSS",
AM2063="Sites strategiques, MLL, Pylone, etc.","ENVTECH",
AM2063="AKTIVCO DEFAUT GE &amp; POWER Cabinet","AKTIVCO",
AM2063="AKTIVCO Coupure ENEO &amp; Baisse de tension","AKTIVCO GRID ONLY",
AM2063="Coupure ENEO &amp; Baisse de tension","IHS GRID ONLY",
AM2063="Defaut GE &amp; POWER Cabinet","IHS",
AM2063="Sharing","Partners",
AM2063="Sites strategiques &amp; DataCenter","SST &amp; DC",
AM2063="Exclu","Exclu",
AM2063="SAT","SAT",
AM2063="SPARE-ISSUE","SPARE-ISSUE",
AM2063="Fiber CAmtel","TRANS_FO_CAMTEL",
AM2063="Fiber AOF","Fiber AOF",
AM2063="Projet OCM (HUAWEI)","TRAVAUX-HUAWEI",
AM2063="Projet OCM (NOKIA)","TRAVAUX-NOKIA",
AM2063="ACCESS-ISSUE","ACCESS-ISSUE",
AM2063="Projet OCM (ZTE, NOKIA, autres projets)","TRAVAUX OCM",
AM2063="No root CAuse","No root cause",
AM2063="ODU HS","PDH",
AM2063="IP &amp; VLAN","PDH",
AM2063="Warehouse HUAWEI","SPARE-ISSUE",
AM2063="SPARE-HS","SPARE-ISSUE",
AM2063="Power Telco","BSS",AM2063="no impacts","no impacts"
),"")</f>
        <v>no impacts</v>
      </c>
      <c r="AL2063" s="48" t="str" cm="1">
        <f t="array" ref="AL2063">IFERROR(_xlfn.IFS(
AM2063="MPR ISSUE","TX ISSUE",
AM2063="BSS Hardware Issue","RAN ISSUE",
AM2063="Sites strategiques, MLL, Pylone, etc.","ENVTECH",
AM2063="AKTIVCO DEFAUT GE &amp; POWER Cabinet","POWER ISSUE",
AM2063="AKTIVCO Coupure ENEO &amp; Baisse de tension","POWER ISSUE",
AM2063="Coupure ENEO &amp; Baisse de tension","POWER ISSUE",
AM2063="Defaut GE &amp; POWER Cabinet","POWER ISSUE",
AM2063="Sharing","POWER ISSUE",
AM2063="Sites strategiques &amp; DataCenter","POWER ISSUE",
AM2063="Exclu","Exclu",
AM2063="SAT","TX ISSUE",
AM2063="SPARE-ISSUE","SPARE-ISSUE",
AM2063="Fiber CAmtel","TX ISSUE",
AM2063="Fiber AOF","TX ISSUE",
AM2063="Projet OCM (HUAWEI)","TRAVAUX-HUAWEI",
AM2063="Projet OCM (NOKIA)","TRAVAUX -NOKIA",
AM2063="ACCESS-ISSUE","ACCESS-ISSUE",
AM2063="Projet OCM (ZTE, NOKIA, autres projets)","TRAVAUX OCM",
AM2063="No root CAuse","No root cause",
AM2063="ODU HS","TX ISSUE",
AM2063="IP &amp; VLAN","TX ISSUE",
AM2063="Warehouse HUAWEI","SPARE-ISSUE",
AM2063="SPARE-HS","SPARE-ISSUE",
AM2063="Power Telco","RAN ISSUE",AM2063="no impacts","no impacts"
),"")</f>
        <v>no impacts</v>
      </c>
      <c r="AM2063" s="67" t="s">
        <v>5605</v>
      </c>
      <c r="AN2063" s="48" t="str" cm="1">
        <f t="array" ref="AN2063">IFERROR(_xlfn.IFS(
AM2063="MPR ISSUE","ACTIVE",
AM2063="BSS Hardware Issue","ACTIVE",
AM2063="Sites strategiques, MLL, Pylone, etc.","PASSIVE",
AM2063="AKTIVCO DEFAUT GE &amp; POWER Cabinet","PASSIVE",
AM2063="AKTIVCO Coupure ENEO &amp; Baisse de tension","PASSIVE",
AM2063="Coupure ENEO &amp; Baisse de tension","PASSIVE",
AM2063="Defaut GE &amp; POWER Cabinet","PASSIVE",
AM2063="Sharing","PASSIVE",
AM2063="Sites strategiques &amp; DataCenter","PASSIVE",
AM2063="Exclu","Exclu",
AM2063="SAT","ACTIVE",
AM2063="SPARE-ISSUE","SPARE-ISSUE",
AM2063="Fiber CAmtel","ACTIVE",
AM2063="Fiber AOF","ACTIVE",
AM2063="Projet OCM (HUAWEI)","PLANNED WORKS",
AM2063="Projet OCM (NOKIA)","PLANNED WORKS",
AM2063="ACCESS-ISSUE","ACCESS-ISSUE",
AM2063="Projet OCM (ZTE, NOKIA, autres projets)","PLANNED WORKS",
AM2063="No root CAuse","No root cause",
AM2063="ODU HS","ACTIVE",
AM2063="IP &amp; VLAN","ACTIVE",
AM2063="Warehouse HUAWEI","SPARE-ISSUE",
AM2063="SPARE-HS","SPARE-ISSUE",
AM2063="Power Telco","ACTIVE", AM2063="no impacts","no impacts"
),"")</f>
        <v>no impacts</v>
      </c>
      <c r="AO2063" s="93" t="s">
        <v>5537</v>
      </c>
      <c r="AP2063" s="101" t="str">
        <f t="shared" si="57"/>
        <v>LIT_863</v>
      </c>
      <c r="AR2063" s="17" t="s">
        <v>5537</v>
      </c>
      <c r="AS2063" s="7" t="s">
        <v>5537</v>
      </c>
      <c r="AT2063" s="6"/>
      <c r="AU2063" s="7"/>
      <c r="AV2063" s="3" t="s">
        <v>5537</v>
      </c>
      <c r="AW2063" s="18" t="s">
        <v>5537</v>
      </c>
      <c r="AX2063" s="18" t="s">
        <v>5537</v>
      </c>
      <c r="AY2063" s="18" t="s">
        <v>5537</v>
      </c>
      <c r="AZ2063" s="18" t="s">
        <v>5537</v>
      </c>
      <c r="BA2063" s="18" t="s">
        <v>5537</v>
      </c>
      <c r="BB2063" s="18" t="s">
        <v>5537</v>
      </c>
      <c r="BC2063" s="18" t="s">
        <v>5537</v>
      </c>
      <c r="BD2063" s="18" t="s">
        <v>5537</v>
      </c>
      <c r="BE2063" s="18" t="s">
        <v>5537</v>
      </c>
      <c r="BF2063" s="18" t="s">
        <v>5537</v>
      </c>
      <c r="BG2063" s="18" t="s">
        <v>5537</v>
      </c>
      <c r="BH2063" s="18" t="s">
        <v>5537</v>
      </c>
      <c r="BI2063" s="9" t="s">
        <v>5537</v>
      </c>
      <c r="BJ2063" s="14"/>
      <c r="BK2063" s="14" t="s">
        <v>5537</v>
      </c>
      <c r="BL2063" s="14" t="str">
        <f>_xlfn.XLOOKUP(B2063,'[4]cell downs 18042026 17h'!$B:$B,'[4]cell downs 18042026 17h'!$B:$B,"")</f>
        <v/>
      </c>
      <c r="BM2063" s="14" t="str">
        <f>_xlfn.XLOOKUP(B2063,'[5]Cells Huawei 19042026 15h'!$B:$B,'[5]Cells Huawei 19042026 15h'!$B:$B,"")</f>
        <v/>
      </c>
      <c r="BN2063" s="9" t="str">
        <f>_xlfn.XLOOKUP(B2063,'[6]cells down 19042026 9H40'!$B:$B,'[6]cells down 19042026 9H40'!$B:$B,"")</f>
        <v/>
      </c>
      <c r="BO2063" s="9" t="s">
        <v>5537</v>
      </c>
      <c r="BP2063" s="9" t="s">
        <v>12</v>
      </c>
      <c r="BQ2063" s="115"/>
    </row>
    <row r="2064" spans="1:69" s="9" customFormat="1" x14ac:dyDescent="0.3">
      <c r="A2064" s="1" t="s">
        <v>3723</v>
      </c>
      <c r="B2064" s="8" t="s">
        <v>3724</v>
      </c>
      <c r="C2064" s="3" t="str">
        <f>_xlfn.XLOOKUP(B2064,'[1]daily break down'!$D:$D,'[1]daily break down'!$E:$E,"")</f>
        <v>EXTREME-NORD</v>
      </c>
      <c r="D2064" s="1" t="s">
        <v>11</v>
      </c>
      <c r="E2064" s="1" t="s">
        <v>154</v>
      </c>
      <c r="F2064" s="3" t="s">
        <v>55</v>
      </c>
      <c r="G2064" s="1" t="s">
        <v>3725</v>
      </c>
      <c r="H2064" s="32" t="str">
        <f>_xlfn.XLOOKUP(B2064,[2]CALCULATION!$B:$B,[2]CALCULATION!$H:$H,"")</f>
        <v>HUAWEI</v>
      </c>
      <c r="I2064" s="28">
        <v>0</v>
      </c>
      <c r="J2064" s="28">
        <v>0</v>
      </c>
      <c r="K2064" s="28">
        <v>0</v>
      </c>
      <c r="L2064" s="28">
        <v>0</v>
      </c>
      <c r="M2064" s="28">
        <v>0</v>
      </c>
      <c r="N2064" s="28">
        <v>0</v>
      </c>
      <c r="O2064" s="28">
        <v>0</v>
      </c>
      <c r="P2064" s="28">
        <v>0</v>
      </c>
      <c r="Q2064" s="28">
        <v>0</v>
      </c>
      <c r="R2064" s="28">
        <v>0</v>
      </c>
      <c r="S2064" s="94">
        <v>0</v>
      </c>
      <c r="T2064" s="94">
        <f>_xlfn.XLOOKUP(B2064,'[3]Nur des jours'!$B:$B,'[3]Nur des jours'!$U:$U,"")</f>
        <v>0</v>
      </c>
      <c r="U2064" s="94">
        <v>0</v>
      </c>
      <c r="V2064" s="94">
        <v>4.0128926214140796E-3</v>
      </c>
      <c r="W2064" s="94">
        <v>0</v>
      </c>
      <c r="X2064" s="94">
        <v>0</v>
      </c>
      <c r="Y2064" s="94">
        <v>0</v>
      </c>
      <c r="Z2064" s="94">
        <v>0</v>
      </c>
      <c r="AA2064" s="94">
        <v>0</v>
      </c>
      <c r="AB2064" s="94">
        <v>0</v>
      </c>
      <c r="AC2064" s="94">
        <f>_xlfn.XLOOKUP(B2064,'[3]Nur des jours'!$B:$B,'[3]Nur des jours'!$N:$N,"")</f>
        <v>0</v>
      </c>
      <c r="AD2064" s="94">
        <v>0</v>
      </c>
      <c r="AE2064" s="94">
        <v>0</v>
      </c>
      <c r="AF2064" s="94">
        <v>0</v>
      </c>
      <c r="AG2064" s="94">
        <v>0</v>
      </c>
      <c r="AH2064" s="94">
        <v>0</v>
      </c>
      <c r="AI2064" s="49" t="s">
        <v>6659</v>
      </c>
      <c r="AJ2064" s="49"/>
      <c r="AK2064" s="48" t="str" cm="1">
        <f t="array" ref="AK2064">IFERROR(_xlfn.IFS(
AM2064="MPR ISSUE","PDH",
AM2064="BSS Hardware Issue","BSS",
AM2064="Sites strategiques, MLL, Pylone, etc.","ENVTECH",
AM2064="AKTIVCO DEFAUT GE &amp; POWER Cabinet","AKTIVCO",
AM2064="AKTIVCO Coupure ENEO &amp; Baisse de tension","AKTIVCO GRID ONLY",
AM2064="Coupure ENEO &amp; Baisse de tension","IHS GRID ONLY",
AM2064="Defaut GE &amp; POWER Cabinet","IHS",
AM2064="Sharing","Partners",
AM2064="Sites strategiques &amp; DataCenter","SST &amp; DC",
AM2064="Exclu","Exclu",
AM2064="SAT","SAT",
AM2064="SPARE-ISSUE","SPARE-ISSUE",
AM2064="Fiber CAmtel","TRANS_FO_CAMTEL",
AM2064="Fiber AOF","Fiber AOF",
AM2064="Projet OCM (HUAWEI)","TRAVAUX-HUAWEI",
AM2064="Projet OCM (NOKIA)","TRAVAUX-NOKIA",
AM2064="ACCESS-ISSUE","ACCESS-ISSUE",
AM2064="Projet OCM (ZTE, NOKIA, autres projets)","TRAVAUX OCM",
AM2064="No root CAuse","No root cause",
AM2064="ODU HS","PDH",
AM2064="IP &amp; VLAN","PDH",
AM2064="Warehouse HUAWEI","SPARE-ISSUE",
AM2064="SPARE-HS","SPARE-ISSUE",
AM2064="Power Telco","BSS",AM2064="no impacts","no impacts"
),"")</f>
        <v>no impacts</v>
      </c>
      <c r="AL2064" s="48" t="str" cm="1">
        <f t="array" ref="AL2064">IFERROR(_xlfn.IFS(
AM2064="MPR ISSUE","TX ISSUE",
AM2064="BSS Hardware Issue","RAN ISSUE",
AM2064="Sites strategiques, MLL, Pylone, etc.","ENVTECH",
AM2064="AKTIVCO DEFAUT GE &amp; POWER Cabinet","POWER ISSUE",
AM2064="AKTIVCO Coupure ENEO &amp; Baisse de tension","POWER ISSUE",
AM2064="Coupure ENEO &amp; Baisse de tension","POWER ISSUE",
AM2064="Defaut GE &amp; POWER Cabinet","POWER ISSUE",
AM2064="Sharing","POWER ISSUE",
AM2064="Sites strategiques &amp; DataCenter","POWER ISSUE",
AM2064="Exclu","Exclu",
AM2064="SAT","TX ISSUE",
AM2064="SPARE-ISSUE","SPARE-ISSUE",
AM2064="Fiber CAmtel","TX ISSUE",
AM2064="Fiber AOF","TX ISSUE",
AM2064="Projet OCM (HUAWEI)","TRAVAUX-HUAWEI",
AM2064="Projet OCM (NOKIA)","TRAVAUX -NOKIA",
AM2064="ACCESS-ISSUE","ACCESS-ISSUE",
AM2064="Projet OCM (ZTE, NOKIA, autres projets)","TRAVAUX OCM",
AM2064="No root CAuse","No root cause",
AM2064="ODU HS","TX ISSUE",
AM2064="IP &amp; VLAN","TX ISSUE",
AM2064="Warehouse HUAWEI","SPARE-ISSUE",
AM2064="SPARE-HS","SPARE-ISSUE",
AM2064="Power Telco","RAN ISSUE",AM2064="no impacts","no impacts"
),"")</f>
        <v>no impacts</v>
      </c>
      <c r="AM2064" s="67" t="s">
        <v>5605</v>
      </c>
      <c r="AN2064" s="48" t="str" cm="1">
        <f t="array" ref="AN2064">IFERROR(_xlfn.IFS(
AM2064="MPR ISSUE","ACTIVE",
AM2064="BSS Hardware Issue","ACTIVE",
AM2064="Sites strategiques, MLL, Pylone, etc.","PASSIVE",
AM2064="AKTIVCO DEFAUT GE &amp; POWER Cabinet","PASSIVE",
AM2064="AKTIVCO Coupure ENEO &amp; Baisse de tension","PASSIVE",
AM2064="Coupure ENEO &amp; Baisse de tension","PASSIVE",
AM2064="Defaut GE &amp; POWER Cabinet","PASSIVE",
AM2064="Sharing","PASSIVE",
AM2064="Sites strategiques &amp; DataCenter","PASSIVE",
AM2064="Exclu","Exclu",
AM2064="SAT","ACTIVE",
AM2064="SPARE-ISSUE","SPARE-ISSUE",
AM2064="Fiber CAmtel","ACTIVE",
AM2064="Fiber AOF","ACTIVE",
AM2064="Projet OCM (HUAWEI)","PLANNED WORKS",
AM2064="Projet OCM (NOKIA)","PLANNED WORKS",
AM2064="ACCESS-ISSUE","ACCESS-ISSUE",
AM2064="Projet OCM (ZTE, NOKIA, autres projets)","PLANNED WORKS",
AM2064="No root CAuse","No root cause",
AM2064="ODU HS","ACTIVE",
AM2064="IP &amp; VLAN","ACTIVE",
AM2064="Warehouse HUAWEI","SPARE-ISSUE",
AM2064="SPARE-HS","SPARE-ISSUE",
AM2064="Power Telco","ACTIVE", AM2064="no impacts","no impacts"
),"")</f>
        <v>no impacts</v>
      </c>
      <c r="AO2064" s="93" t="s">
        <v>5537</v>
      </c>
      <c r="AP2064" s="101" t="str">
        <f t="shared" si="57"/>
        <v>EXN_126</v>
      </c>
      <c r="AR2064" s="17" t="s">
        <v>5537</v>
      </c>
      <c r="AS2064" s="7" t="s">
        <v>5537</v>
      </c>
      <c r="AT2064" s="6"/>
      <c r="AU2064" s="7"/>
      <c r="AV2064" s="3" t="s">
        <v>5537</v>
      </c>
      <c r="AW2064" s="18" t="s">
        <v>5537</v>
      </c>
      <c r="AX2064" s="18" t="s">
        <v>5537</v>
      </c>
      <c r="AY2064" s="18" t="s">
        <v>5537</v>
      </c>
      <c r="AZ2064" s="18" t="s">
        <v>5537</v>
      </c>
      <c r="BA2064" s="18" t="s">
        <v>5537</v>
      </c>
      <c r="BB2064" s="18" t="s">
        <v>5537</v>
      </c>
      <c r="BC2064" s="18" t="s">
        <v>5537</v>
      </c>
      <c r="BD2064" s="18" t="s">
        <v>5537</v>
      </c>
      <c r="BE2064" s="18" t="s">
        <v>5537</v>
      </c>
      <c r="BF2064" s="18" t="s">
        <v>5537</v>
      </c>
      <c r="BG2064" s="18" t="s">
        <v>5537</v>
      </c>
      <c r="BH2064" s="18" t="s">
        <v>5537</v>
      </c>
      <c r="BI2064" s="9" t="s">
        <v>5537</v>
      </c>
      <c r="BJ2064" s="14"/>
      <c r="BK2064" s="14" t="s">
        <v>5537</v>
      </c>
      <c r="BL2064" s="14" t="str">
        <f>_xlfn.XLOOKUP(B2064,'[4]cell downs 18042026 17h'!$B:$B,'[4]cell downs 18042026 17h'!$B:$B,"")</f>
        <v/>
      </c>
      <c r="BM2064" s="14" t="str">
        <f>_xlfn.XLOOKUP(B2064,'[5]Cells Huawei 19042026 15h'!$B:$B,'[5]Cells Huawei 19042026 15h'!$B:$B,"")</f>
        <v/>
      </c>
      <c r="BN2064" s="9" t="str">
        <f>_xlfn.XLOOKUP(B2064,'[6]cells down 19042026 9H40'!$B:$B,'[6]cells down 19042026 9H40'!$B:$B,"")</f>
        <v/>
      </c>
      <c r="BO2064" s="9" t="s">
        <v>3724</v>
      </c>
      <c r="BP2064" s="9" t="s">
        <v>12</v>
      </c>
      <c r="BQ2064" s="115"/>
    </row>
    <row r="2065" spans="1:69" s="9" customFormat="1" x14ac:dyDescent="0.3">
      <c r="A2065" s="1" t="s">
        <v>282</v>
      </c>
      <c r="B2065" s="8" t="s">
        <v>283</v>
      </c>
      <c r="C2065" s="3" t="str">
        <f>_xlfn.XLOOKUP(B2065,'[1]daily break down'!$D:$D,'[1]daily break down'!$E:$E,"")</f>
        <v>Douala</v>
      </c>
      <c r="D2065" s="1" t="s">
        <v>11</v>
      </c>
      <c r="E2065" s="1" t="s">
        <v>12</v>
      </c>
      <c r="F2065" s="3" t="s">
        <v>31</v>
      </c>
      <c r="G2065" s="1" t="s">
        <v>32</v>
      </c>
      <c r="H2065" s="34" t="str">
        <f>_xlfn.XLOOKUP(B2065,[2]CALCULATION!$B:$B,[2]CALCULATION!$H:$H,"")</f>
        <v>ZTE</v>
      </c>
      <c r="I2065" s="28">
        <v>0</v>
      </c>
      <c r="J2065" s="28">
        <v>0</v>
      </c>
      <c r="K2065" s="28">
        <v>0</v>
      </c>
      <c r="L2065" s="28">
        <v>0</v>
      </c>
      <c r="M2065" s="28">
        <v>0</v>
      </c>
      <c r="N2065" s="28">
        <v>0</v>
      </c>
      <c r="O2065" s="28">
        <v>0</v>
      </c>
      <c r="P2065" s="28">
        <v>0</v>
      </c>
      <c r="Q2065" s="28">
        <v>0</v>
      </c>
      <c r="R2065" s="28">
        <v>0</v>
      </c>
      <c r="S2065" s="94">
        <v>0</v>
      </c>
      <c r="T2065" s="94">
        <f>_xlfn.XLOOKUP(B2065,'[3]Nur des jours'!$B:$B,'[3]Nur des jours'!$U:$U,"")</f>
        <v>0</v>
      </c>
      <c r="U2065" s="94">
        <v>0</v>
      </c>
      <c r="V2065" s="94">
        <v>0</v>
      </c>
      <c r="W2065" s="94">
        <v>0</v>
      </c>
      <c r="X2065" s="94">
        <v>0</v>
      </c>
      <c r="Y2065" s="94">
        <v>0</v>
      </c>
      <c r="Z2065" s="94">
        <v>0</v>
      </c>
      <c r="AA2065" s="94">
        <v>0</v>
      </c>
      <c r="AB2065" s="94">
        <v>0</v>
      </c>
      <c r="AC2065" s="94">
        <f>_xlfn.XLOOKUP(B2065,'[3]Nur des jours'!$B:$B,'[3]Nur des jours'!$N:$N,"")</f>
        <v>0</v>
      </c>
      <c r="AD2065" s="94">
        <v>0</v>
      </c>
      <c r="AE2065" s="94">
        <v>0</v>
      </c>
      <c r="AF2065" s="94">
        <v>0</v>
      </c>
      <c r="AG2065" s="94">
        <v>0</v>
      </c>
      <c r="AH2065" s="94">
        <v>0</v>
      </c>
      <c r="AI2065" s="49" t="s">
        <v>5559</v>
      </c>
      <c r="AJ2065" s="49"/>
      <c r="AK2065" s="48" t="str" cm="1">
        <f t="array" ref="AK2065">IFERROR(_xlfn.IFS(
AM2065="MPR ISSUE","PDH",
AM2065="BSS Hardware Issue","BSS",
AM2065="Sites strategiques, MLL, Pylone, etc.","ENVTECH",
AM2065="AKTIVCO DEFAUT GE &amp; POWER Cabinet","AKTIVCO",
AM2065="AKTIVCO Coupure ENEO &amp; Baisse de tension","AKTIVCO GRID ONLY",
AM2065="Coupure ENEO &amp; Baisse de tension","IHS GRID ONLY",
AM2065="Defaut GE &amp; POWER Cabinet","IHS",
AM2065="Sharing","Partners",
AM2065="Sites strategiques &amp; DataCenter","SST &amp; DC",
AM2065="Exclu","Exclu",
AM2065="SAT","SAT",
AM2065="SPARE-ISSUE","SPARE-ISSUE",
AM2065="Fiber CAmtel","TRANS_FO_CAMTEL",
AM2065="Fiber AOF","Fiber AOF",
AM2065="Projet OCM (HUAWEI)","TRAVAUX-HUAWEI",
AM2065="Projet OCM (NOKIA)","TRAVAUX-NOKIA",
AM2065="ACCESS-ISSUE","ACCESS-ISSUE",
AM2065="Projet OCM (ZTE, NOKIA, autres projets)","TRAVAUX OCM",
AM2065="No root CAuse","No root cause",
AM2065="ODU HS","PDH",
AM2065="IP &amp; VLAN","PDH",
AM2065="Warehouse HUAWEI","SPARE-ISSUE",
AM2065="SPARE-HS","SPARE-ISSUE",
AM2065="Power Telco","BSS",AM2065="no impacts","no impacts"
),"")</f>
        <v>no impacts</v>
      </c>
      <c r="AL2065" s="48" t="str" cm="1">
        <f t="array" ref="AL2065">IFERROR(_xlfn.IFS(
AM2065="MPR ISSUE","TX ISSUE",
AM2065="BSS Hardware Issue","RAN ISSUE",
AM2065="Sites strategiques, MLL, Pylone, etc.","ENVTECH",
AM2065="AKTIVCO DEFAUT GE &amp; POWER Cabinet","POWER ISSUE",
AM2065="AKTIVCO Coupure ENEO &amp; Baisse de tension","POWER ISSUE",
AM2065="Coupure ENEO &amp; Baisse de tension","POWER ISSUE",
AM2065="Defaut GE &amp; POWER Cabinet","POWER ISSUE",
AM2065="Sharing","POWER ISSUE",
AM2065="Sites strategiques &amp; DataCenter","POWER ISSUE",
AM2065="Exclu","Exclu",
AM2065="SAT","TX ISSUE",
AM2065="SPARE-ISSUE","SPARE-ISSUE",
AM2065="Fiber CAmtel","TX ISSUE",
AM2065="Fiber AOF","TX ISSUE",
AM2065="Projet OCM (HUAWEI)","TRAVAUX-HUAWEI",
AM2065="Projet OCM (NOKIA)","TRAVAUX -NOKIA",
AM2065="ACCESS-ISSUE","ACCESS-ISSUE",
AM2065="Projet OCM (ZTE, NOKIA, autres projets)","TRAVAUX OCM",
AM2065="No root CAuse","No root cause",
AM2065="ODU HS","TX ISSUE",
AM2065="IP &amp; VLAN","TX ISSUE",
AM2065="Warehouse HUAWEI","SPARE-ISSUE",
AM2065="SPARE-HS","SPARE-ISSUE",
AM2065="Power Telco","RAN ISSUE",AM2065="no impacts","no impacts"
),"")</f>
        <v>no impacts</v>
      </c>
      <c r="AM2065" s="67" t="s">
        <v>5605</v>
      </c>
      <c r="AN2065" s="48" t="str" cm="1">
        <f t="array" ref="AN2065">IFERROR(_xlfn.IFS(
AM2065="MPR ISSUE","ACTIVE",
AM2065="BSS Hardware Issue","ACTIVE",
AM2065="Sites strategiques, MLL, Pylone, etc.","PASSIVE",
AM2065="AKTIVCO DEFAUT GE &amp; POWER Cabinet","PASSIVE",
AM2065="AKTIVCO Coupure ENEO &amp; Baisse de tension","PASSIVE",
AM2065="Coupure ENEO &amp; Baisse de tension","PASSIVE",
AM2065="Defaut GE &amp; POWER Cabinet","PASSIVE",
AM2065="Sharing","PASSIVE",
AM2065="Sites strategiques &amp; DataCenter","PASSIVE",
AM2065="Exclu","Exclu",
AM2065="SAT","ACTIVE",
AM2065="SPARE-ISSUE","SPARE-ISSUE",
AM2065="Fiber CAmtel","ACTIVE",
AM2065="Fiber AOF","ACTIVE",
AM2065="Projet OCM (HUAWEI)","PLANNED WORKS",
AM2065="Projet OCM (NOKIA)","PLANNED WORKS",
AM2065="ACCESS-ISSUE","ACCESS-ISSUE",
AM2065="Projet OCM (ZTE, NOKIA, autres projets)","PLANNED WORKS",
AM2065="No root CAuse","No root cause",
AM2065="ODU HS","ACTIVE",
AM2065="IP &amp; VLAN","ACTIVE",
AM2065="Warehouse HUAWEI","SPARE-ISSUE",
AM2065="SPARE-HS","SPARE-ISSUE",
AM2065="Power Telco","ACTIVE", AM2065="no impacts","no impacts"
),"")</f>
        <v>no impacts</v>
      </c>
      <c r="AO2065" s="93" t="s">
        <v>5537</v>
      </c>
      <c r="AP2065" s="101" t="str">
        <f t="shared" si="57"/>
        <v>LIT_085</v>
      </c>
      <c r="AR2065" s="17" t="s">
        <v>5537</v>
      </c>
      <c r="AS2065" s="7" t="s">
        <v>5537</v>
      </c>
      <c r="AT2065" s="6"/>
      <c r="AU2065" s="7"/>
      <c r="AV2065" s="3" t="s">
        <v>5537</v>
      </c>
      <c r="AW2065" s="18" t="s">
        <v>5537</v>
      </c>
      <c r="AX2065" s="18" t="s">
        <v>5537</v>
      </c>
      <c r="AY2065" s="18" t="s">
        <v>5537</v>
      </c>
      <c r="AZ2065" s="18" t="s">
        <v>5537</v>
      </c>
      <c r="BA2065" s="18" t="s">
        <v>5537</v>
      </c>
      <c r="BB2065" s="18" t="s">
        <v>5537</v>
      </c>
      <c r="BC2065" s="18" t="s">
        <v>5537</v>
      </c>
      <c r="BD2065" s="18" t="s">
        <v>5537</v>
      </c>
      <c r="BE2065" s="18" t="s">
        <v>5537</v>
      </c>
      <c r="BF2065" s="18" t="s">
        <v>5537</v>
      </c>
      <c r="BG2065" s="18" t="s">
        <v>5537</v>
      </c>
      <c r="BH2065" s="18" t="s">
        <v>5537</v>
      </c>
      <c r="BI2065" s="9" t="s">
        <v>5537</v>
      </c>
      <c r="BJ2065" s="14"/>
      <c r="BK2065" s="14" t="s">
        <v>5537</v>
      </c>
      <c r="BL2065" s="14" t="str">
        <f>_xlfn.XLOOKUP(B2065,'[4]cell downs 18042026 17h'!$B:$B,'[4]cell downs 18042026 17h'!$B:$B,"")</f>
        <v/>
      </c>
      <c r="BM2065" s="14" t="str">
        <f>_xlfn.XLOOKUP(B2065,'[5]Cells Huawei 19042026 15h'!$B:$B,'[5]Cells Huawei 19042026 15h'!$B:$B,"")</f>
        <v/>
      </c>
      <c r="BN2065" s="9" t="str">
        <f>_xlfn.XLOOKUP(B2065,'[6]cells down 19042026 9H40'!$B:$B,'[6]cells down 19042026 9H40'!$B:$B,"")</f>
        <v/>
      </c>
      <c r="BO2065" s="9" t="s">
        <v>283</v>
      </c>
      <c r="BP2065" s="9" t="s">
        <v>12</v>
      </c>
      <c r="BQ2065" s="115"/>
    </row>
    <row r="2066" spans="1:69" s="9" customFormat="1" x14ac:dyDescent="0.3">
      <c r="A2066" s="1" t="s">
        <v>2613</v>
      </c>
      <c r="B2066" s="8" t="s">
        <v>2614</v>
      </c>
      <c r="C2066" s="3" t="str">
        <f>_xlfn.XLOOKUP(B2066,'[1]daily break down'!$D:$D,'[1]daily break down'!$E:$E,"")</f>
        <v>Douala</v>
      </c>
      <c r="D2066" s="1" t="s">
        <v>21</v>
      </c>
      <c r="E2066" s="1" t="s">
        <v>12</v>
      </c>
      <c r="F2066" s="3" t="s">
        <v>31</v>
      </c>
      <c r="G2066" s="1" t="s">
        <v>32</v>
      </c>
      <c r="H2066" s="34" t="str">
        <f>_xlfn.XLOOKUP(B2066,[2]CALCULATION!$B:$B,[2]CALCULATION!$H:$H,"")</f>
        <v>ZTE</v>
      </c>
      <c r="I2066" s="28">
        <v>0</v>
      </c>
      <c r="J2066" s="28">
        <v>0</v>
      </c>
      <c r="K2066" s="28">
        <v>0</v>
      </c>
      <c r="L2066" s="28">
        <v>0</v>
      </c>
      <c r="M2066" s="28">
        <v>0</v>
      </c>
      <c r="N2066" s="28">
        <v>0</v>
      </c>
      <c r="O2066" s="28">
        <v>0</v>
      </c>
      <c r="P2066" s="28">
        <v>0</v>
      </c>
      <c r="Q2066" s="28">
        <v>0</v>
      </c>
      <c r="R2066" s="28">
        <v>0</v>
      </c>
      <c r="S2066" s="94">
        <v>0</v>
      </c>
      <c r="T2066" s="94">
        <f>_xlfn.XLOOKUP(B2066,'[3]Nur des jours'!$B:$B,'[3]Nur des jours'!$U:$U,"")</f>
        <v>0</v>
      </c>
      <c r="U2066" s="94">
        <v>0</v>
      </c>
      <c r="V2066" s="94">
        <v>0</v>
      </c>
      <c r="W2066" s="94">
        <v>0</v>
      </c>
      <c r="X2066" s="94">
        <v>0</v>
      </c>
      <c r="Y2066" s="94">
        <v>0</v>
      </c>
      <c r="Z2066" s="94">
        <v>0</v>
      </c>
      <c r="AA2066" s="94">
        <v>0</v>
      </c>
      <c r="AB2066" s="94">
        <v>0</v>
      </c>
      <c r="AC2066" s="94"/>
      <c r="AD2066" s="94">
        <v>0</v>
      </c>
      <c r="AE2066" s="94">
        <v>0</v>
      </c>
      <c r="AF2066" s="94">
        <v>0</v>
      </c>
      <c r="AG2066" s="94">
        <v>0</v>
      </c>
      <c r="AH2066" s="94">
        <v>0</v>
      </c>
      <c r="AI2066" s="49" t="s">
        <v>5559</v>
      </c>
      <c r="AJ2066" s="49"/>
      <c r="AK2066" s="48" t="str" cm="1">
        <f t="array" ref="AK2066">IFERROR(_xlfn.IFS(
AM2066="MPR ISSUE","PDH",
AM2066="BSS Hardware Issue","BSS",
AM2066="Sites strategiques, MLL, Pylone, etc.","ENVTECH",
AM2066="AKTIVCO DEFAUT GE &amp; POWER Cabinet","AKTIVCO",
AM2066="AKTIVCO Coupure ENEO &amp; Baisse de tension","AKTIVCO GRID ONLY",
AM2066="Coupure ENEO &amp; Baisse de tension","IHS GRID ONLY",
AM2066="Defaut GE &amp; POWER Cabinet","IHS",
AM2066="Sharing","Partners",
AM2066="Sites strategiques &amp; DataCenter","SST &amp; DC",
AM2066="Exclu","Exclu",
AM2066="SAT","SAT",
AM2066="SPARE-ISSUE","SPARE-ISSUE",
AM2066="Fiber CAmtel","TRANS_FO_CAMTEL",
AM2066="Fiber AOF","Fiber AOF",
AM2066="Projet OCM (HUAWEI)","TRAVAUX-HUAWEI",
AM2066="Projet OCM (NOKIA)","TRAVAUX-NOKIA",
AM2066="ACCESS-ISSUE","ACCESS-ISSUE",
AM2066="Projet OCM (ZTE, NOKIA, autres projets)","TRAVAUX OCM",
AM2066="No root CAuse","No root cause",
AM2066="ODU HS","PDH",
AM2066="IP &amp; VLAN","PDH",
AM2066="Warehouse HUAWEI","SPARE-ISSUE",
AM2066="SPARE-HS","SPARE-ISSUE",
AM2066="Power Telco","BSS",AM2066="no impacts","no impacts"
),"")</f>
        <v>no impacts</v>
      </c>
      <c r="AL2066" s="48" t="str" cm="1">
        <f t="array" ref="AL2066">IFERROR(_xlfn.IFS(
AM2066="MPR ISSUE","TX ISSUE",
AM2066="BSS Hardware Issue","RAN ISSUE",
AM2066="Sites strategiques, MLL, Pylone, etc.","ENVTECH",
AM2066="AKTIVCO DEFAUT GE &amp; POWER Cabinet","POWER ISSUE",
AM2066="AKTIVCO Coupure ENEO &amp; Baisse de tension","POWER ISSUE",
AM2066="Coupure ENEO &amp; Baisse de tension","POWER ISSUE",
AM2066="Defaut GE &amp; POWER Cabinet","POWER ISSUE",
AM2066="Sharing","POWER ISSUE",
AM2066="Sites strategiques &amp; DataCenter","POWER ISSUE",
AM2066="Exclu","Exclu",
AM2066="SAT","TX ISSUE",
AM2066="SPARE-ISSUE","SPARE-ISSUE",
AM2066="Fiber CAmtel","TX ISSUE",
AM2066="Fiber AOF","TX ISSUE",
AM2066="Projet OCM (HUAWEI)","TRAVAUX-HUAWEI",
AM2066="Projet OCM (NOKIA)","TRAVAUX -NOKIA",
AM2066="ACCESS-ISSUE","ACCESS-ISSUE",
AM2066="Projet OCM (ZTE, NOKIA, autres projets)","TRAVAUX OCM",
AM2066="No root CAuse","No root cause",
AM2066="ODU HS","TX ISSUE",
AM2066="IP &amp; VLAN","TX ISSUE",
AM2066="Warehouse HUAWEI","SPARE-ISSUE",
AM2066="SPARE-HS","SPARE-ISSUE",
AM2066="Power Telco","RAN ISSUE",AM2066="no impacts","no impacts"
),"")</f>
        <v>no impacts</v>
      </c>
      <c r="AM2066" s="67" t="s">
        <v>5605</v>
      </c>
      <c r="AN2066" s="48" t="str" cm="1">
        <f t="array" ref="AN2066">IFERROR(_xlfn.IFS(
AM2066="MPR ISSUE","ACTIVE",
AM2066="BSS Hardware Issue","ACTIVE",
AM2066="Sites strategiques, MLL, Pylone, etc.","PASSIVE",
AM2066="AKTIVCO DEFAUT GE &amp; POWER Cabinet","PASSIVE",
AM2066="AKTIVCO Coupure ENEO &amp; Baisse de tension","PASSIVE",
AM2066="Coupure ENEO &amp; Baisse de tension","PASSIVE",
AM2066="Defaut GE &amp; POWER Cabinet","PASSIVE",
AM2066="Sharing","PASSIVE",
AM2066="Sites strategiques &amp; DataCenter","PASSIVE",
AM2066="Exclu","Exclu",
AM2066="SAT","ACTIVE",
AM2066="SPARE-ISSUE","SPARE-ISSUE",
AM2066="Fiber CAmtel","ACTIVE",
AM2066="Fiber AOF","ACTIVE",
AM2066="Projet OCM (HUAWEI)","PLANNED WORKS",
AM2066="Projet OCM (NOKIA)","PLANNED WORKS",
AM2066="ACCESS-ISSUE","ACCESS-ISSUE",
AM2066="Projet OCM (ZTE, NOKIA, autres projets)","PLANNED WORKS",
AM2066="No root CAuse","No root cause",
AM2066="ODU HS","ACTIVE",
AM2066="IP &amp; VLAN","ACTIVE",
AM2066="Warehouse HUAWEI","SPARE-ISSUE",
AM2066="SPARE-HS","SPARE-ISSUE",
AM2066="Power Telco","ACTIVE", AM2066="no impacts","no impacts"
),"")</f>
        <v>no impacts</v>
      </c>
      <c r="AO2066" s="93" t="s">
        <v>5537</v>
      </c>
      <c r="AP2066" s="101" t="str">
        <f t="shared" si="57"/>
        <v>LIT_395</v>
      </c>
      <c r="AR2066" s="17" t="s">
        <v>5537</v>
      </c>
      <c r="AS2066" s="7" t="s">
        <v>5537</v>
      </c>
      <c r="AT2066" s="6"/>
      <c r="AU2066" s="7"/>
      <c r="AV2066" s="3" t="s">
        <v>5537</v>
      </c>
      <c r="AW2066" s="18" t="s">
        <v>5537</v>
      </c>
      <c r="AX2066" s="18" t="s">
        <v>5537</v>
      </c>
      <c r="AY2066" s="18" t="s">
        <v>5537</v>
      </c>
      <c r="AZ2066" s="18" t="s">
        <v>5537</v>
      </c>
      <c r="BA2066" s="18" t="s">
        <v>5537</v>
      </c>
      <c r="BB2066" s="18" t="s">
        <v>5537</v>
      </c>
      <c r="BC2066" s="18" t="s">
        <v>5537</v>
      </c>
      <c r="BD2066" s="18" t="s">
        <v>5537</v>
      </c>
      <c r="BE2066" s="18" t="s">
        <v>5537</v>
      </c>
      <c r="BF2066" s="18" t="s">
        <v>5537</v>
      </c>
      <c r="BG2066" s="18" t="s">
        <v>5537</v>
      </c>
      <c r="BH2066" s="18" t="s">
        <v>5537</v>
      </c>
      <c r="BI2066" s="9" t="s">
        <v>5537</v>
      </c>
      <c r="BJ2066" s="14"/>
      <c r="BK2066" s="14" t="s">
        <v>5537</v>
      </c>
      <c r="BL2066" s="14" t="str">
        <f>_xlfn.XLOOKUP(B2066,'[4]cell downs 18042026 17h'!$B:$B,'[4]cell downs 18042026 17h'!$B:$B,"")</f>
        <v/>
      </c>
      <c r="BM2066" s="14" t="str">
        <f>_xlfn.XLOOKUP(B2066,'[5]Cells Huawei 19042026 15h'!$B:$B,'[5]Cells Huawei 19042026 15h'!$B:$B,"")</f>
        <v/>
      </c>
      <c r="BN2066" s="9" t="str">
        <f>_xlfn.XLOOKUP(B2066,'[6]cells down 19042026 9H40'!$B:$B,'[6]cells down 19042026 9H40'!$B:$B,"")</f>
        <v/>
      </c>
      <c r="BO2066" s="9" t="s">
        <v>2614</v>
      </c>
      <c r="BP2066" s="9" t="s">
        <v>12</v>
      </c>
      <c r="BQ2066" s="115"/>
    </row>
    <row r="2067" spans="1:69" s="9" customFormat="1" x14ac:dyDescent="0.3">
      <c r="A2067" s="1" t="s">
        <v>3361</v>
      </c>
      <c r="B2067" s="8" t="s">
        <v>3362</v>
      </c>
      <c r="C2067" s="3" t="str">
        <f>_xlfn.XLOOKUP(B2067,'[1]daily break down'!$D:$D,'[1]daily break down'!$E:$E,"")</f>
        <v>Douala</v>
      </c>
      <c r="D2067" s="1"/>
      <c r="E2067" s="1"/>
      <c r="F2067" s="3" t="s">
        <v>31</v>
      </c>
      <c r="G2067" s="1" t="s">
        <v>32</v>
      </c>
      <c r="H2067" s="34" t="str">
        <f>_xlfn.XLOOKUP(B2067,[2]CALCULATION!$B:$B,[2]CALCULATION!$H:$H,"")</f>
        <v>ZTE</v>
      </c>
      <c r="I2067" s="28">
        <v>0</v>
      </c>
      <c r="J2067" s="28">
        <v>0</v>
      </c>
      <c r="K2067" s="28">
        <v>0</v>
      </c>
      <c r="L2067" s="28">
        <v>0</v>
      </c>
      <c r="M2067" s="28">
        <v>0</v>
      </c>
      <c r="N2067" s="28">
        <v>0</v>
      </c>
      <c r="O2067" s="28">
        <v>0</v>
      </c>
      <c r="P2067" s="28">
        <v>0</v>
      </c>
      <c r="Q2067" s="28">
        <v>0</v>
      </c>
      <c r="R2067" s="28">
        <v>0</v>
      </c>
      <c r="S2067" s="94">
        <v>0</v>
      </c>
      <c r="T2067" s="94">
        <f>_xlfn.XLOOKUP(B2067,'[3]Nur des jours'!$B:$B,'[3]Nur des jours'!$U:$U,"")</f>
        <v>0</v>
      </c>
      <c r="U2067" s="94">
        <v>0</v>
      </c>
      <c r="V2067" s="94">
        <v>0</v>
      </c>
      <c r="W2067" s="94">
        <v>0</v>
      </c>
      <c r="X2067" s="94">
        <v>0</v>
      </c>
      <c r="Y2067" s="94">
        <v>0</v>
      </c>
      <c r="Z2067" s="94">
        <v>0</v>
      </c>
      <c r="AA2067" s="94">
        <v>0</v>
      </c>
      <c r="AB2067" s="94">
        <v>0</v>
      </c>
      <c r="AC2067" s="94"/>
      <c r="AD2067" s="94">
        <v>0</v>
      </c>
      <c r="AE2067" s="94">
        <v>0</v>
      </c>
      <c r="AF2067" s="94">
        <v>0</v>
      </c>
      <c r="AG2067" s="94">
        <v>0</v>
      </c>
      <c r="AH2067" s="94">
        <v>0</v>
      </c>
      <c r="AI2067" s="49" t="s">
        <v>5559</v>
      </c>
      <c r="AJ2067" s="49"/>
      <c r="AK2067" s="48" t="str" cm="1">
        <f t="array" ref="AK2067">IFERROR(_xlfn.IFS(
AM2067="MPR ISSUE","PDH",
AM2067="BSS Hardware Issue","BSS",
AM2067="Sites strategiques, MLL, Pylone, etc.","ENVTECH",
AM2067="AKTIVCO DEFAUT GE &amp; POWER Cabinet","AKTIVCO",
AM2067="AKTIVCO Coupure ENEO &amp; Baisse de tension","AKTIVCO GRID ONLY",
AM2067="Coupure ENEO &amp; Baisse de tension","IHS GRID ONLY",
AM2067="Defaut GE &amp; POWER Cabinet","IHS",
AM2067="Sharing","Partners",
AM2067="Sites strategiques &amp; DataCenter","SST &amp; DC",
AM2067="Exclu","Exclu",
AM2067="SAT","SAT",
AM2067="SPARE-ISSUE","SPARE-ISSUE",
AM2067="Fiber CAmtel","TRANS_FO_CAMTEL",
AM2067="Fiber AOF","Fiber AOF",
AM2067="Projet OCM (HUAWEI)","TRAVAUX-HUAWEI",
AM2067="Projet OCM (NOKIA)","TRAVAUX-NOKIA",
AM2067="ACCESS-ISSUE","ACCESS-ISSUE",
AM2067="Projet OCM (ZTE, NOKIA, autres projets)","TRAVAUX OCM",
AM2067="No root CAuse","No root cause",
AM2067="ODU HS","PDH",
AM2067="IP &amp; VLAN","PDH",
AM2067="Warehouse HUAWEI","SPARE-ISSUE",
AM2067="SPARE-HS","SPARE-ISSUE",
AM2067="Power Telco","BSS",AM2067="no impacts","no impacts"
),"")</f>
        <v>no impacts</v>
      </c>
      <c r="AL2067" s="48" t="str" cm="1">
        <f t="array" ref="AL2067">IFERROR(_xlfn.IFS(
AM2067="MPR ISSUE","TX ISSUE",
AM2067="BSS Hardware Issue","RAN ISSUE",
AM2067="Sites strategiques, MLL, Pylone, etc.","ENVTECH",
AM2067="AKTIVCO DEFAUT GE &amp; POWER Cabinet","POWER ISSUE",
AM2067="AKTIVCO Coupure ENEO &amp; Baisse de tension","POWER ISSUE",
AM2067="Coupure ENEO &amp; Baisse de tension","POWER ISSUE",
AM2067="Defaut GE &amp; POWER Cabinet","POWER ISSUE",
AM2067="Sharing","POWER ISSUE",
AM2067="Sites strategiques &amp; DataCenter","POWER ISSUE",
AM2067="Exclu","Exclu",
AM2067="SAT","TX ISSUE",
AM2067="SPARE-ISSUE","SPARE-ISSUE",
AM2067="Fiber CAmtel","TX ISSUE",
AM2067="Fiber AOF","TX ISSUE",
AM2067="Projet OCM (HUAWEI)","TRAVAUX-HUAWEI",
AM2067="Projet OCM (NOKIA)","TRAVAUX -NOKIA",
AM2067="ACCESS-ISSUE","ACCESS-ISSUE",
AM2067="Projet OCM (ZTE, NOKIA, autres projets)","TRAVAUX OCM",
AM2067="No root CAuse","No root cause",
AM2067="ODU HS","TX ISSUE",
AM2067="IP &amp; VLAN","TX ISSUE",
AM2067="Warehouse HUAWEI","SPARE-ISSUE",
AM2067="SPARE-HS","SPARE-ISSUE",
AM2067="Power Telco","RAN ISSUE",AM2067="no impacts","no impacts"
),"")</f>
        <v>no impacts</v>
      </c>
      <c r="AM2067" s="67" t="s">
        <v>5605</v>
      </c>
      <c r="AN2067" s="48" t="str" cm="1">
        <f t="array" ref="AN2067">IFERROR(_xlfn.IFS(
AM2067="MPR ISSUE","ACTIVE",
AM2067="BSS Hardware Issue","ACTIVE",
AM2067="Sites strategiques, MLL, Pylone, etc.","PASSIVE",
AM2067="AKTIVCO DEFAUT GE &amp; POWER Cabinet","PASSIVE",
AM2067="AKTIVCO Coupure ENEO &amp; Baisse de tension","PASSIVE",
AM2067="Coupure ENEO &amp; Baisse de tension","PASSIVE",
AM2067="Defaut GE &amp; POWER Cabinet","PASSIVE",
AM2067="Sharing","PASSIVE",
AM2067="Sites strategiques &amp; DataCenter","PASSIVE",
AM2067="Exclu","Exclu",
AM2067="SAT","ACTIVE",
AM2067="SPARE-ISSUE","SPARE-ISSUE",
AM2067="Fiber CAmtel","ACTIVE",
AM2067="Fiber AOF","ACTIVE",
AM2067="Projet OCM (HUAWEI)","PLANNED WORKS",
AM2067="Projet OCM (NOKIA)","PLANNED WORKS",
AM2067="ACCESS-ISSUE","ACCESS-ISSUE",
AM2067="Projet OCM (ZTE, NOKIA, autres projets)","PLANNED WORKS",
AM2067="No root CAuse","No root cause",
AM2067="ODU HS","ACTIVE",
AM2067="IP &amp; VLAN","ACTIVE",
AM2067="Warehouse HUAWEI","SPARE-ISSUE",
AM2067="SPARE-HS","SPARE-ISSUE",
AM2067="Power Telco","ACTIVE", AM2067="no impacts","no impacts"
),"")</f>
        <v>no impacts</v>
      </c>
      <c r="AO2067" s="93" t="s">
        <v>5537</v>
      </c>
      <c r="AP2067" s="101" t="str">
        <f t="shared" si="57"/>
        <v>LIT_665</v>
      </c>
      <c r="AR2067" s="17" t="s">
        <v>5537</v>
      </c>
      <c r="AS2067" s="7" t="s">
        <v>5537</v>
      </c>
      <c r="AT2067" s="6"/>
      <c r="AU2067" s="7"/>
      <c r="AV2067" s="3" t="s">
        <v>5537</v>
      </c>
      <c r="AW2067" s="18" t="s">
        <v>5537</v>
      </c>
      <c r="AX2067" s="18" t="s">
        <v>5537</v>
      </c>
      <c r="AY2067" s="18" t="s">
        <v>5537</v>
      </c>
      <c r="AZ2067" s="18" t="s">
        <v>5537</v>
      </c>
      <c r="BA2067" s="18" t="s">
        <v>5537</v>
      </c>
      <c r="BB2067" s="18" t="s">
        <v>5537</v>
      </c>
      <c r="BC2067" s="18" t="s">
        <v>5537</v>
      </c>
      <c r="BD2067" s="18" t="s">
        <v>5537</v>
      </c>
      <c r="BE2067" s="18" t="s">
        <v>5537</v>
      </c>
      <c r="BF2067" s="18" t="s">
        <v>5537</v>
      </c>
      <c r="BG2067" s="18" t="s">
        <v>5537</v>
      </c>
      <c r="BH2067" s="18" t="s">
        <v>5537</v>
      </c>
      <c r="BI2067" s="9" t="s">
        <v>5537</v>
      </c>
      <c r="BJ2067" s="14"/>
      <c r="BK2067" s="14" t="s">
        <v>5537</v>
      </c>
      <c r="BL2067" s="14" t="str">
        <f>_xlfn.XLOOKUP(B2067,'[4]cell downs 18042026 17h'!$B:$B,'[4]cell downs 18042026 17h'!$B:$B,"")</f>
        <v/>
      </c>
      <c r="BM2067" s="14" t="str">
        <f>_xlfn.XLOOKUP(B2067,'[5]Cells Huawei 19042026 15h'!$B:$B,'[5]Cells Huawei 19042026 15h'!$B:$B,"")</f>
        <v/>
      </c>
      <c r="BN2067" s="9" t="str">
        <f>_xlfn.XLOOKUP(B2067,'[6]cells down 19042026 9H40'!$B:$B,'[6]cells down 19042026 9H40'!$B:$B,"")</f>
        <v/>
      </c>
      <c r="BO2067" s="9" t="s">
        <v>5537</v>
      </c>
      <c r="BP2067" s="9" t="s">
        <v>12</v>
      </c>
      <c r="BQ2067" s="115"/>
    </row>
    <row r="2068" spans="1:69" s="9" customFormat="1" x14ac:dyDescent="0.3">
      <c r="A2068" s="1" t="s">
        <v>3010</v>
      </c>
      <c r="B2068" s="8" t="s">
        <v>3011</v>
      </c>
      <c r="C2068" s="3" t="str">
        <f>_xlfn.XLOOKUP(B2068,'[1]daily break down'!$D:$D,'[1]daily break down'!$E:$E,"")</f>
        <v>NORD</v>
      </c>
      <c r="D2068" s="1" t="s">
        <v>11</v>
      </c>
      <c r="E2068" s="1" t="s">
        <v>66</v>
      </c>
      <c r="F2068" s="3" t="s">
        <v>23</v>
      </c>
      <c r="G2068" s="1" t="s">
        <v>3010</v>
      </c>
      <c r="H2068" s="32" t="str">
        <f>_xlfn.XLOOKUP(B2068,[2]CALCULATION!$B:$B,[2]CALCULATION!$H:$H,"")</f>
        <v>Huawei</v>
      </c>
      <c r="I2068" s="28">
        <v>0</v>
      </c>
      <c r="J2068" s="28">
        <v>0</v>
      </c>
      <c r="K2068" s="28">
        <v>0</v>
      </c>
      <c r="L2068" s="28">
        <v>0</v>
      </c>
      <c r="M2068" s="28">
        <v>0</v>
      </c>
      <c r="N2068" s="28">
        <v>0</v>
      </c>
      <c r="O2068" s="28">
        <v>0</v>
      </c>
      <c r="P2068" s="28">
        <v>0</v>
      </c>
      <c r="Q2068" s="28">
        <v>0</v>
      </c>
      <c r="R2068" s="28">
        <v>0</v>
      </c>
      <c r="S2068" s="94">
        <v>0</v>
      </c>
      <c r="T2068" s="94">
        <f>_xlfn.XLOOKUP(B2068,'[3]Nur des jours'!$B:$B,'[3]Nur des jours'!$U:$U,"")</f>
        <v>0</v>
      </c>
      <c r="U2068" s="94">
        <v>0</v>
      </c>
      <c r="V2068" s="94">
        <v>0</v>
      </c>
      <c r="W2068" s="94">
        <v>0</v>
      </c>
      <c r="X2068" s="94">
        <v>0</v>
      </c>
      <c r="Y2068" s="94">
        <v>0</v>
      </c>
      <c r="Z2068" s="94">
        <v>0</v>
      </c>
      <c r="AA2068" s="94">
        <v>0</v>
      </c>
      <c r="AB2068" s="94">
        <v>0</v>
      </c>
      <c r="AC2068" s="94"/>
      <c r="AD2068" s="94">
        <v>0</v>
      </c>
      <c r="AE2068" s="94">
        <v>0</v>
      </c>
      <c r="AF2068" s="94">
        <v>0</v>
      </c>
      <c r="AG2068" s="94">
        <v>0</v>
      </c>
      <c r="AH2068" s="94">
        <v>0</v>
      </c>
      <c r="AI2068" s="49" t="s">
        <v>5559</v>
      </c>
      <c r="AJ2068" s="49"/>
      <c r="AK2068" s="48" t="str" cm="1">
        <f t="array" ref="AK2068">IFERROR(_xlfn.IFS(
AM2068="MPR ISSUE","PDH",
AM2068="BSS Hardware Issue","BSS",
AM2068="Sites strategiques, MLL, Pylone, etc.","ENVTECH",
AM2068="AKTIVCO DEFAUT GE &amp; POWER Cabinet","AKTIVCO",
AM2068="AKTIVCO Coupure ENEO &amp; Baisse de tension","AKTIVCO GRID ONLY",
AM2068="Coupure ENEO &amp; Baisse de tension","IHS GRID ONLY",
AM2068="Defaut GE &amp; POWER Cabinet","IHS",
AM2068="Sharing","Partners",
AM2068="Sites strategiques &amp; DataCenter","SST &amp; DC",
AM2068="Exclu","Exclu",
AM2068="SAT","SAT",
AM2068="SPARE-ISSUE","SPARE-ISSUE",
AM2068="Fiber CAmtel","TRANS_FO_CAMTEL",
AM2068="Fiber AOF","Fiber AOF",
AM2068="Projet OCM (HUAWEI)","TRAVAUX-HUAWEI",
AM2068="Projet OCM (NOKIA)","TRAVAUX-NOKIA",
AM2068="ACCESS-ISSUE","ACCESS-ISSUE",
AM2068="Projet OCM (ZTE, NOKIA, autres projets)","TRAVAUX OCM",
AM2068="No root CAuse","No root cause",
AM2068="ODU HS","PDH",
AM2068="IP &amp; VLAN","PDH",
AM2068="Warehouse HUAWEI","SPARE-ISSUE",
AM2068="SPARE-HS","SPARE-ISSUE",
AM2068="Power Telco","BSS",AM2068="no impacts","no impacts"
),"")</f>
        <v>no impacts</v>
      </c>
      <c r="AL2068" s="48" t="str" cm="1">
        <f t="array" ref="AL2068">IFERROR(_xlfn.IFS(
AM2068="MPR ISSUE","TX ISSUE",
AM2068="BSS Hardware Issue","RAN ISSUE",
AM2068="Sites strategiques, MLL, Pylone, etc.","ENVTECH",
AM2068="AKTIVCO DEFAUT GE &amp; POWER Cabinet","POWER ISSUE",
AM2068="AKTIVCO Coupure ENEO &amp; Baisse de tension","POWER ISSUE",
AM2068="Coupure ENEO &amp; Baisse de tension","POWER ISSUE",
AM2068="Defaut GE &amp; POWER Cabinet","POWER ISSUE",
AM2068="Sharing","POWER ISSUE",
AM2068="Sites strategiques &amp; DataCenter","POWER ISSUE",
AM2068="Exclu","Exclu",
AM2068="SAT","TX ISSUE",
AM2068="SPARE-ISSUE","SPARE-ISSUE",
AM2068="Fiber CAmtel","TX ISSUE",
AM2068="Fiber AOF","TX ISSUE",
AM2068="Projet OCM (HUAWEI)","TRAVAUX-HUAWEI",
AM2068="Projet OCM (NOKIA)","TRAVAUX -NOKIA",
AM2068="ACCESS-ISSUE","ACCESS-ISSUE",
AM2068="Projet OCM (ZTE, NOKIA, autres projets)","TRAVAUX OCM",
AM2068="No root CAuse","No root cause",
AM2068="ODU HS","TX ISSUE",
AM2068="IP &amp; VLAN","TX ISSUE",
AM2068="Warehouse HUAWEI","SPARE-ISSUE",
AM2068="SPARE-HS","SPARE-ISSUE",
AM2068="Power Telco","RAN ISSUE",AM2068="no impacts","no impacts"
),"")</f>
        <v>no impacts</v>
      </c>
      <c r="AM2068" s="67" t="s">
        <v>5605</v>
      </c>
      <c r="AN2068" s="48" t="str" cm="1">
        <f t="array" ref="AN2068">IFERROR(_xlfn.IFS(
AM2068="MPR ISSUE","ACTIVE",
AM2068="BSS Hardware Issue","ACTIVE",
AM2068="Sites strategiques, MLL, Pylone, etc.","PASSIVE",
AM2068="AKTIVCO DEFAUT GE &amp; POWER Cabinet","PASSIVE",
AM2068="AKTIVCO Coupure ENEO &amp; Baisse de tension","PASSIVE",
AM2068="Coupure ENEO &amp; Baisse de tension","PASSIVE",
AM2068="Defaut GE &amp; POWER Cabinet","PASSIVE",
AM2068="Sharing","PASSIVE",
AM2068="Sites strategiques &amp; DataCenter","PASSIVE",
AM2068="Exclu","Exclu",
AM2068="SAT","ACTIVE",
AM2068="SPARE-ISSUE","SPARE-ISSUE",
AM2068="Fiber CAmtel","ACTIVE",
AM2068="Fiber AOF","ACTIVE",
AM2068="Projet OCM (HUAWEI)","PLANNED WORKS",
AM2068="Projet OCM (NOKIA)","PLANNED WORKS",
AM2068="ACCESS-ISSUE","ACCESS-ISSUE",
AM2068="Projet OCM (ZTE, NOKIA, autres projets)","PLANNED WORKS",
AM2068="No root CAuse","No root cause",
AM2068="ODU HS","ACTIVE",
AM2068="IP &amp; VLAN","ACTIVE",
AM2068="Warehouse HUAWEI","SPARE-ISSUE",
AM2068="SPARE-HS","SPARE-ISSUE",
AM2068="Power Telco","ACTIVE", AM2068="no impacts","no impacts"
),"")</f>
        <v>no impacts</v>
      </c>
      <c r="AO2068" s="93" t="s">
        <v>5537</v>
      </c>
      <c r="AP2068" s="101" t="str">
        <f t="shared" si="57"/>
        <v>NRD_020</v>
      </c>
      <c r="AR2068" s="17" t="s">
        <v>5537</v>
      </c>
      <c r="AS2068" s="7" t="s">
        <v>5537</v>
      </c>
      <c r="AT2068" s="6"/>
      <c r="AU2068" s="7"/>
      <c r="AV2068" s="3" t="s">
        <v>5537</v>
      </c>
      <c r="AW2068" s="18" t="s">
        <v>5537</v>
      </c>
      <c r="AX2068" s="18" t="s">
        <v>5537</v>
      </c>
      <c r="AY2068" s="18" t="s">
        <v>5537</v>
      </c>
      <c r="AZ2068" s="18" t="s">
        <v>5537</v>
      </c>
      <c r="BA2068" s="18" t="s">
        <v>5537</v>
      </c>
      <c r="BB2068" s="18" t="s">
        <v>5537</v>
      </c>
      <c r="BC2068" s="18" t="s">
        <v>5537</v>
      </c>
      <c r="BD2068" s="18" t="s">
        <v>5537</v>
      </c>
      <c r="BE2068" s="18" t="s">
        <v>5537</v>
      </c>
      <c r="BF2068" s="18" t="s">
        <v>5537</v>
      </c>
      <c r="BG2068" s="18" t="s">
        <v>5537</v>
      </c>
      <c r="BH2068" s="18" t="s">
        <v>5537</v>
      </c>
      <c r="BI2068" s="9" t="s">
        <v>5537</v>
      </c>
      <c r="BJ2068" s="14"/>
      <c r="BK2068" s="14" t="s">
        <v>5537</v>
      </c>
      <c r="BL2068" s="14" t="str">
        <f>_xlfn.XLOOKUP(B2068,'[4]cell downs 18042026 17h'!$B:$B,'[4]cell downs 18042026 17h'!$B:$B,"")</f>
        <v/>
      </c>
      <c r="BM2068" s="14" t="str">
        <f>_xlfn.XLOOKUP(B2068,'[5]Cells Huawei 19042026 15h'!$B:$B,'[5]Cells Huawei 19042026 15h'!$B:$B,"")</f>
        <v/>
      </c>
      <c r="BN2068" s="9" t="str">
        <f>_xlfn.XLOOKUP(B2068,'[6]cells down 19042026 9H40'!$B:$B,'[6]cells down 19042026 9H40'!$B:$B,"")</f>
        <v/>
      </c>
      <c r="BO2068" s="9" t="s">
        <v>3011</v>
      </c>
      <c r="BP2068" s="9" t="s">
        <v>12</v>
      </c>
      <c r="BQ2068" s="115"/>
    </row>
    <row r="2069" spans="1:69" s="9" customFormat="1" x14ac:dyDescent="0.3">
      <c r="A2069" s="1" t="s">
        <v>5168</v>
      </c>
      <c r="B2069" s="8" t="s">
        <v>5169</v>
      </c>
      <c r="C2069" s="3" t="str">
        <f>_xlfn.XLOOKUP(B2069,'[1]daily break down'!$D:$D,'[1]daily break down'!$E:$E,"")</f>
        <v>OUEST</v>
      </c>
      <c r="D2069" s="1" t="s">
        <v>11</v>
      </c>
      <c r="E2069" s="1" t="s">
        <v>12</v>
      </c>
      <c r="F2069" s="3" t="s">
        <v>102</v>
      </c>
      <c r="G2069" s="1" t="s">
        <v>5168</v>
      </c>
      <c r="H2069" s="32" t="str">
        <f>_xlfn.XLOOKUP(B2069,[2]CALCULATION!$B:$B,[2]CALCULATION!$H:$H,"")</f>
        <v>HUAWEI</v>
      </c>
      <c r="I2069" s="28">
        <v>0</v>
      </c>
      <c r="J2069" s="28">
        <v>0</v>
      </c>
      <c r="K2069" s="28">
        <v>0</v>
      </c>
      <c r="L2069" s="28">
        <v>0</v>
      </c>
      <c r="M2069" s="28">
        <v>0</v>
      </c>
      <c r="N2069" s="28">
        <v>0</v>
      </c>
      <c r="O2069" s="28">
        <v>0</v>
      </c>
      <c r="P2069" s="28">
        <v>0</v>
      </c>
      <c r="Q2069" s="28">
        <v>0</v>
      </c>
      <c r="R2069" s="28">
        <v>0</v>
      </c>
      <c r="S2069" s="94">
        <v>0</v>
      </c>
      <c r="T2069" s="94">
        <f>_xlfn.XLOOKUP(B2069,'[3]Nur des jours'!$B:$B,'[3]Nur des jours'!$U:$U,"")</f>
        <v>0</v>
      </c>
      <c r="U2069" s="94">
        <v>0</v>
      </c>
      <c r="V2069" s="94">
        <v>0</v>
      </c>
      <c r="W2069" s="94">
        <v>0</v>
      </c>
      <c r="X2069" s="94">
        <v>0</v>
      </c>
      <c r="Y2069" s="94">
        <v>0</v>
      </c>
      <c r="Z2069" s="94">
        <v>0</v>
      </c>
      <c r="AA2069" s="94">
        <v>0</v>
      </c>
      <c r="AB2069" s="94">
        <v>0</v>
      </c>
      <c r="AC2069" s="94"/>
      <c r="AD2069" s="94">
        <v>0</v>
      </c>
      <c r="AE2069" s="94">
        <v>0</v>
      </c>
      <c r="AF2069" s="94">
        <v>0</v>
      </c>
      <c r="AG2069" s="94">
        <v>0</v>
      </c>
      <c r="AH2069" s="94">
        <v>0</v>
      </c>
      <c r="AI2069" s="49" t="s">
        <v>5559</v>
      </c>
      <c r="AJ2069" s="49"/>
      <c r="AK2069" s="48" t="str" cm="1">
        <f t="array" ref="AK2069">IFERROR(_xlfn.IFS(
AM2069="MPR ISSUE","PDH",
AM2069="BSS Hardware Issue","BSS",
AM2069="Sites strategiques, MLL, Pylone, etc.","ENVTECH",
AM2069="AKTIVCO DEFAUT GE &amp; POWER Cabinet","AKTIVCO",
AM2069="AKTIVCO Coupure ENEO &amp; Baisse de tension","AKTIVCO GRID ONLY",
AM2069="Coupure ENEO &amp; Baisse de tension","IHS GRID ONLY",
AM2069="Defaut GE &amp; POWER Cabinet","IHS",
AM2069="Sharing","Partners",
AM2069="Sites strategiques &amp; DataCenter","SST &amp; DC",
AM2069="Exclu","Exclu",
AM2069="SAT","SAT",
AM2069="SPARE-ISSUE","SPARE-ISSUE",
AM2069="Fiber CAmtel","TRANS_FO_CAMTEL",
AM2069="Fiber AOF","Fiber AOF",
AM2069="Projet OCM (HUAWEI)","TRAVAUX-HUAWEI",
AM2069="Projet OCM (NOKIA)","TRAVAUX-NOKIA",
AM2069="ACCESS-ISSUE","ACCESS-ISSUE",
AM2069="Projet OCM (ZTE, NOKIA, autres projets)","TRAVAUX OCM",
AM2069="No root CAuse","No root cause",
AM2069="ODU HS","PDH",
AM2069="IP &amp; VLAN","PDH",
AM2069="Warehouse HUAWEI","SPARE-ISSUE",
AM2069="SPARE-HS","SPARE-ISSUE",
AM2069="Power Telco","BSS",AM2069="no impacts","no impacts"
),"")</f>
        <v>no impacts</v>
      </c>
      <c r="AL2069" s="48" t="str" cm="1">
        <f t="array" ref="AL2069">IFERROR(_xlfn.IFS(
AM2069="MPR ISSUE","TX ISSUE",
AM2069="BSS Hardware Issue","RAN ISSUE",
AM2069="Sites strategiques, MLL, Pylone, etc.","ENVTECH",
AM2069="AKTIVCO DEFAUT GE &amp; POWER Cabinet","POWER ISSUE",
AM2069="AKTIVCO Coupure ENEO &amp; Baisse de tension","POWER ISSUE",
AM2069="Coupure ENEO &amp; Baisse de tension","POWER ISSUE",
AM2069="Defaut GE &amp; POWER Cabinet","POWER ISSUE",
AM2069="Sharing","POWER ISSUE",
AM2069="Sites strategiques &amp; DataCenter","POWER ISSUE",
AM2069="Exclu","Exclu",
AM2069="SAT","TX ISSUE",
AM2069="SPARE-ISSUE","SPARE-ISSUE",
AM2069="Fiber CAmtel","TX ISSUE",
AM2069="Fiber AOF","TX ISSUE",
AM2069="Projet OCM (HUAWEI)","TRAVAUX-HUAWEI",
AM2069="Projet OCM (NOKIA)","TRAVAUX -NOKIA",
AM2069="ACCESS-ISSUE","ACCESS-ISSUE",
AM2069="Projet OCM (ZTE, NOKIA, autres projets)","TRAVAUX OCM",
AM2069="No root CAuse","No root cause",
AM2069="ODU HS","TX ISSUE",
AM2069="IP &amp; VLAN","TX ISSUE",
AM2069="Warehouse HUAWEI","SPARE-ISSUE",
AM2069="SPARE-HS","SPARE-ISSUE",
AM2069="Power Telco","RAN ISSUE",AM2069="no impacts","no impacts"
),"")</f>
        <v>no impacts</v>
      </c>
      <c r="AM2069" s="67" t="s">
        <v>5605</v>
      </c>
      <c r="AN2069" s="48" t="str" cm="1">
        <f t="array" ref="AN2069">IFERROR(_xlfn.IFS(
AM2069="MPR ISSUE","ACTIVE",
AM2069="BSS Hardware Issue","ACTIVE",
AM2069="Sites strategiques, MLL, Pylone, etc.","PASSIVE",
AM2069="AKTIVCO DEFAUT GE &amp; POWER Cabinet","PASSIVE",
AM2069="AKTIVCO Coupure ENEO &amp; Baisse de tension","PASSIVE",
AM2069="Coupure ENEO &amp; Baisse de tension","PASSIVE",
AM2069="Defaut GE &amp; POWER Cabinet","PASSIVE",
AM2069="Sharing","PASSIVE",
AM2069="Sites strategiques &amp; DataCenter","PASSIVE",
AM2069="Exclu","Exclu",
AM2069="SAT","ACTIVE",
AM2069="SPARE-ISSUE","SPARE-ISSUE",
AM2069="Fiber CAmtel","ACTIVE",
AM2069="Fiber AOF","ACTIVE",
AM2069="Projet OCM (HUAWEI)","PLANNED WORKS",
AM2069="Projet OCM (NOKIA)","PLANNED WORKS",
AM2069="ACCESS-ISSUE","ACCESS-ISSUE",
AM2069="Projet OCM (ZTE, NOKIA, autres projets)","PLANNED WORKS",
AM2069="No root CAuse","No root cause",
AM2069="ODU HS","ACTIVE",
AM2069="IP &amp; VLAN","ACTIVE",
AM2069="Warehouse HUAWEI","SPARE-ISSUE",
AM2069="SPARE-HS","SPARE-ISSUE",
AM2069="Power Telco","ACTIVE", AM2069="no impacts","no impacts"
),"")</f>
        <v>no impacts</v>
      </c>
      <c r="AO2069" s="93" t="s">
        <v>5537</v>
      </c>
      <c r="AP2069" s="101" t="str">
        <f t="shared" si="57"/>
        <v>OST_073</v>
      </c>
      <c r="AR2069" s="17" t="s">
        <v>5537</v>
      </c>
      <c r="AS2069" s="7" t="s">
        <v>5537</v>
      </c>
      <c r="AT2069" s="6"/>
      <c r="AU2069" s="7"/>
      <c r="AV2069" s="3" t="s">
        <v>5537</v>
      </c>
      <c r="AW2069" s="18" t="s">
        <v>5537</v>
      </c>
      <c r="AX2069" s="18" t="s">
        <v>5537</v>
      </c>
      <c r="AY2069" s="18" t="s">
        <v>5537</v>
      </c>
      <c r="AZ2069" s="18" t="s">
        <v>5537</v>
      </c>
      <c r="BA2069" s="18" t="s">
        <v>5537</v>
      </c>
      <c r="BB2069" s="18" t="s">
        <v>5537</v>
      </c>
      <c r="BC2069" s="18" t="s">
        <v>5537</v>
      </c>
      <c r="BD2069" s="18" t="s">
        <v>5537</v>
      </c>
      <c r="BE2069" s="18" t="s">
        <v>5537</v>
      </c>
      <c r="BF2069" s="18" t="s">
        <v>5537</v>
      </c>
      <c r="BG2069" s="18" t="s">
        <v>5537</v>
      </c>
      <c r="BH2069" s="18" t="s">
        <v>5537</v>
      </c>
      <c r="BI2069" s="9" t="s">
        <v>5537</v>
      </c>
      <c r="BJ2069" s="14"/>
      <c r="BK2069" s="14" t="s">
        <v>5537</v>
      </c>
      <c r="BL2069" s="14" t="str">
        <f>_xlfn.XLOOKUP(B2069,'[4]cell downs 18042026 17h'!$B:$B,'[4]cell downs 18042026 17h'!$B:$B,"")</f>
        <v/>
      </c>
      <c r="BM2069" s="14" t="str">
        <f>_xlfn.XLOOKUP(B2069,'[5]Cells Huawei 19042026 15h'!$B:$B,'[5]Cells Huawei 19042026 15h'!$B:$B,"")</f>
        <v/>
      </c>
      <c r="BN2069" s="9" t="str">
        <f>_xlfn.XLOOKUP(B2069,'[6]cells down 19042026 9H40'!$B:$B,'[6]cells down 19042026 9H40'!$B:$B,"")</f>
        <v/>
      </c>
      <c r="BO2069" s="9" t="s">
        <v>5169</v>
      </c>
      <c r="BP2069" s="9" t="s">
        <v>5537</v>
      </c>
      <c r="BQ2069" s="115"/>
    </row>
    <row r="2070" spans="1:69" s="9" customFormat="1" x14ac:dyDescent="0.3">
      <c r="A2070" s="2" t="s">
        <v>4062</v>
      </c>
      <c r="B2070" s="8" t="s">
        <v>4063</v>
      </c>
      <c r="C2070" s="3" t="str">
        <f>_xlfn.XLOOKUP(B2070,'[1]daily break down'!$D:$D,'[1]daily break down'!$E:$E,"")</f>
        <v>Bafoussam</v>
      </c>
      <c r="D2070" s="1" t="s">
        <v>21</v>
      </c>
      <c r="E2070" s="1" t="s">
        <v>36</v>
      </c>
      <c r="F2070" s="3" t="s">
        <v>102</v>
      </c>
      <c r="G2070" s="1" t="s">
        <v>299</v>
      </c>
      <c r="H2070" s="32" t="str">
        <f>_xlfn.XLOOKUP(B2070,[2]CALCULATION!$B:$B,[2]CALCULATION!$H:$H,"")</f>
        <v>HUAWEI</v>
      </c>
      <c r="I2070" s="28">
        <v>0</v>
      </c>
      <c r="J2070" s="28">
        <v>0</v>
      </c>
      <c r="K2070" s="28">
        <v>0</v>
      </c>
      <c r="L2070" s="28">
        <v>0</v>
      </c>
      <c r="M2070" s="28">
        <v>0</v>
      </c>
      <c r="N2070" s="28">
        <v>0</v>
      </c>
      <c r="O2070" s="28">
        <v>0</v>
      </c>
      <c r="P2070" s="28">
        <v>0</v>
      </c>
      <c r="Q2070" s="28">
        <v>0</v>
      </c>
      <c r="R2070" s="28">
        <v>0</v>
      </c>
      <c r="S2070" s="94">
        <v>0</v>
      </c>
      <c r="T2070" s="94">
        <f>_xlfn.XLOOKUP(B2070,'[3]Nur des jours'!$B:$B,'[3]Nur des jours'!$U:$U,"")</f>
        <v>0</v>
      </c>
      <c r="U2070" s="94">
        <v>0</v>
      </c>
      <c r="V2070" s="94">
        <v>0</v>
      </c>
      <c r="W2070" s="94">
        <v>0</v>
      </c>
      <c r="X2070" s="94">
        <v>0</v>
      </c>
      <c r="Y2070" s="94">
        <v>0</v>
      </c>
      <c r="Z2070" s="94">
        <v>0</v>
      </c>
      <c r="AA2070" s="94">
        <v>0</v>
      </c>
      <c r="AB2070" s="94">
        <v>0</v>
      </c>
      <c r="AC2070" s="94"/>
      <c r="AD2070" s="94">
        <v>0</v>
      </c>
      <c r="AE2070" s="94">
        <v>0</v>
      </c>
      <c r="AF2070" s="94">
        <v>0</v>
      </c>
      <c r="AG2070" s="94">
        <v>0</v>
      </c>
      <c r="AH2070" s="94">
        <v>0</v>
      </c>
      <c r="AI2070" s="49" t="s">
        <v>5559</v>
      </c>
      <c r="AJ2070" s="49"/>
      <c r="AK2070" s="48" t="str" cm="1">
        <f t="array" ref="AK2070">IFERROR(_xlfn.IFS(
AM2070="MPR ISSUE","PDH",
AM2070="BSS Hardware Issue","BSS",
AM2070="Sites strategiques, MLL, Pylone, etc.","ENVTECH",
AM2070="AKTIVCO DEFAUT GE &amp; POWER Cabinet","AKTIVCO",
AM2070="AKTIVCO Coupure ENEO &amp; Baisse de tension","AKTIVCO GRID ONLY",
AM2070="Coupure ENEO &amp; Baisse de tension","IHS GRID ONLY",
AM2070="Defaut GE &amp; POWER Cabinet","IHS",
AM2070="Sharing","Partners",
AM2070="Sites strategiques &amp; DataCenter","SST &amp; DC",
AM2070="Exclu","Exclu",
AM2070="SAT","SAT",
AM2070="SPARE-ISSUE","SPARE-ISSUE",
AM2070="Fiber CAmtel","TRANS_FO_CAMTEL",
AM2070="Fiber AOF","Fiber AOF",
AM2070="Projet OCM (HUAWEI)","TRAVAUX-HUAWEI",
AM2070="Projet OCM (NOKIA)","TRAVAUX-NOKIA",
AM2070="ACCESS-ISSUE","ACCESS-ISSUE",
AM2070="Projet OCM (ZTE, NOKIA, autres projets)","TRAVAUX OCM",
AM2070="No root CAuse","No root cause",
AM2070="ODU HS","PDH",
AM2070="IP &amp; VLAN","PDH",
AM2070="Warehouse HUAWEI","SPARE-ISSUE",
AM2070="SPARE-HS","SPARE-ISSUE",
AM2070="Power Telco","BSS",AM2070="no impacts","no impacts"
),"")</f>
        <v>no impacts</v>
      </c>
      <c r="AL2070" s="48" t="str" cm="1">
        <f t="array" ref="AL2070">IFERROR(_xlfn.IFS(
AM2070="MPR ISSUE","TX ISSUE",
AM2070="BSS Hardware Issue","RAN ISSUE",
AM2070="Sites strategiques, MLL, Pylone, etc.","ENVTECH",
AM2070="AKTIVCO DEFAUT GE &amp; POWER Cabinet","POWER ISSUE",
AM2070="AKTIVCO Coupure ENEO &amp; Baisse de tension","POWER ISSUE",
AM2070="Coupure ENEO &amp; Baisse de tension","POWER ISSUE",
AM2070="Defaut GE &amp; POWER Cabinet","POWER ISSUE",
AM2070="Sharing","POWER ISSUE",
AM2070="Sites strategiques &amp; DataCenter","POWER ISSUE",
AM2070="Exclu","Exclu",
AM2070="SAT","TX ISSUE",
AM2070="SPARE-ISSUE","SPARE-ISSUE",
AM2070="Fiber CAmtel","TX ISSUE",
AM2070="Fiber AOF","TX ISSUE",
AM2070="Projet OCM (HUAWEI)","TRAVAUX-HUAWEI",
AM2070="Projet OCM (NOKIA)","TRAVAUX -NOKIA",
AM2070="ACCESS-ISSUE","ACCESS-ISSUE",
AM2070="Projet OCM (ZTE, NOKIA, autres projets)","TRAVAUX OCM",
AM2070="No root CAuse","No root cause",
AM2070="ODU HS","TX ISSUE",
AM2070="IP &amp; VLAN","TX ISSUE",
AM2070="Warehouse HUAWEI","SPARE-ISSUE",
AM2070="SPARE-HS","SPARE-ISSUE",
AM2070="Power Telco","RAN ISSUE",AM2070="no impacts","no impacts"
),"")</f>
        <v>no impacts</v>
      </c>
      <c r="AM2070" s="67" t="s">
        <v>5605</v>
      </c>
      <c r="AN2070" s="48" t="str" cm="1">
        <f t="array" ref="AN2070">IFERROR(_xlfn.IFS(
AM2070="MPR ISSUE","ACTIVE",
AM2070="BSS Hardware Issue","ACTIVE",
AM2070="Sites strategiques, MLL, Pylone, etc.","PASSIVE",
AM2070="AKTIVCO DEFAUT GE &amp; POWER Cabinet","PASSIVE",
AM2070="AKTIVCO Coupure ENEO &amp; Baisse de tension","PASSIVE",
AM2070="Coupure ENEO &amp; Baisse de tension","PASSIVE",
AM2070="Defaut GE &amp; POWER Cabinet","PASSIVE",
AM2070="Sharing","PASSIVE",
AM2070="Sites strategiques &amp; DataCenter","PASSIVE",
AM2070="Exclu","Exclu",
AM2070="SAT","ACTIVE",
AM2070="SPARE-ISSUE","SPARE-ISSUE",
AM2070="Fiber CAmtel","ACTIVE",
AM2070="Fiber AOF","ACTIVE",
AM2070="Projet OCM (HUAWEI)","PLANNED WORKS",
AM2070="Projet OCM (NOKIA)","PLANNED WORKS",
AM2070="ACCESS-ISSUE","ACCESS-ISSUE",
AM2070="Projet OCM (ZTE, NOKIA, autres projets)","PLANNED WORKS",
AM2070="No root CAuse","No root cause",
AM2070="ODU HS","ACTIVE",
AM2070="IP &amp; VLAN","ACTIVE",
AM2070="Warehouse HUAWEI","SPARE-ISSUE",
AM2070="SPARE-HS","SPARE-ISSUE",
AM2070="Power Telco","ACTIVE", AM2070="no impacts","no impacts"
),"")</f>
        <v>no impacts</v>
      </c>
      <c r="AO2070" s="93" t="s">
        <v>5537</v>
      </c>
      <c r="AP2070" s="101" t="str">
        <f t="shared" si="57"/>
        <v>OST_296</v>
      </c>
      <c r="AR2070" s="17" t="s">
        <v>5537</v>
      </c>
      <c r="AS2070" s="7" t="s">
        <v>5537</v>
      </c>
      <c r="AT2070" s="6"/>
      <c r="AU2070" s="7"/>
      <c r="AV2070" s="3" t="s">
        <v>5537</v>
      </c>
      <c r="AW2070" s="18" t="s">
        <v>5537</v>
      </c>
      <c r="AX2070" s="18" t="s">
        <v>5537</v>
      </c>
      <c r="AY2070" s="18" t="s">
        <v>5537</v>
      </c>
      <c r="AZ2070" s="18" t="s">
        <v>5537</v>
      </c>
      <c r="BA2070" s="18" t="s">
        <v>5537</v>
      </c>
      <c r="BB2070" s="18" t="s">
        <v>5537</v>
      </c>
      <c r="BC2070" s="18" t="s">
        <v>5537</v>
      </c>
      <c r="BD2070" s="18" t="s">
        <v>5537</v>
      </c>
      <c r="BE2070" s="18" t="s">
        <v>5537</v>
      </c>
      <c r="BF2070" s="18" t="s">
        <v>5537</v>
      </c>
      <c r="BG2070" s="18" t="s">
        <v>5537</v>
      </c>
      <c r="BH2070" s="18" t="s">
        <v>5537</v>
      </c>
      <c r="BI2070" s="9" t="s">
        <v>5537</v>
      </c>
      <c r="BJ2070" s="14"/>
      <c r="BK2070" s="14" t="s">
        <v>5537</v>
      </c>
      <c r="BL2070" s="14" t="str">
        <f>_xlfn.XLOOKUP(B2070,'[4]cell downs 18042026 17h'!$B:$B,'[4]cell downs 18042026 17h'!$B:$B,"")</f>
        <v/>
      </c>
      <c r="BM2070" s="14" t="str">
        <f>_xlfn.XLOOKUP(B2070,'[5]Cells Huawei 19042026 15h'!$B:$B,'[5]Cells Huawei 19042026 15h'!$B:$B,"")</f>
        <v/>
      </c>
      <c r="BN2070" s="9" t="str">
        <f>_xlfn.XLOOKUP(B2070,'[6]cells down 19042026 9H40'!$B:$B,'[6]cells down 19042026 9H40'!$B:$B,"")</f>
        <v/>
      </c>
      <c r="BO2070" s="9" t="s">
        <v>5537</v>
      </c>
      <c r="BP2070" s="9" t="s">
        <v>12</v>
      </c>
      <c r="BQ2070" s="115"/>
    </row>
    <row r="2071" spans="1:69" s="9" customFormat="1" x14ac:dyDescent="0.3">
      <c r="A2071" s="1" t="s">
        <v>1833</v>
      </c>
      <c r="B2071" s="8" t="s">
        <v>1834</v>
      </c>
      <c r="C2071" s="3" t="str">
        <f>_xlfn.XLOOKUP(B2071,'[1]daily break down'!$D:$D,'[1]daily break down'!$E:$E,"")</f>
        <v>Bafoussam</v>
      </c>
      <c r="D2071" s="1" t="s">
        <v>1022</v>
      </c>
      <c r="E2071" s="1"/>
      <c r="F2071" s="3" t="s">
        <v>102</v>
      </c>
      <c r="G2071" s="1" t="s">
        <v>299</v>
      </c>
      <c r="H2071" s="32" t="str">
        <f>_xlfn.XLOOKUP(B2071,[2]CALCULATION!$B:$B,[2]CALCULATION!$H:$H,"")</f>
        <v>Huawei</v>
      </c>
      <c r="I2071" s="28">
        <v>0</v>
      </c>
      <c r="J2071" s="28">
        <v>0</v>
      </c>
      <c r="K2071" s="28">
        <v>0</v>
      </c>
      <c r="L2071" s="28">
        <v>0</v>
      </c>
      <c r="M2071" s="28">
        <v>0</v>
      </c>
      <c r="N2071" s="28">
        <v>0</v>
      </c>
      <c r="O2071" s="28">
        <v>0</v>
      </c>
      <c r="P2071" s="28">
        <v>0</v>
      </c>
      <c r="Q2071" s="28">
        <v>0</v>
      </c>
      <c r="R2071" s="28">
        <v>0</v>
      </c>
      <c r="S2071" s="94">
        <v>0</v>
      </c>
      <c r="T2071" s="94">
        <f>_xlfn.XLOOKUP(B2071,'[3]Nur des jours'!$B:$B,'[3]Nur des jours'!$U:$U,"")</f>
        <v>0</v>
      </c>
      <c r="U2071" s="94">
        <v>0</v>
      </c>
      <c r="V2071" s="94">
        <v>0</v>
      </c>
      <c r="W2071" s="94">
        <v>0</v>
      </c>
      <c r="X2071" s="94">
        <v>0</v>
      </c>
      <c r="Y2071" s="94">
        <v>0</v>
      </c>
      <c r="Z2071" s="94">
        <v>0</v>
      </c>
      <c r="AA2071" s="94">
        <v>0</v>
      </c>
      <c r="AB2071" s="94">
        <v>0</v>
      </c>
      <c r="AC2071" s="94"/>
      <c r="AD2071" s="94">
        <v>0</v>
      </c>
      <c r="AE2071" s="94">
        <v>0</v>
      </c>
      <c r="AF2071" s="94">
        <v>0</v>
      </c>
      <c r="AG2071" s="94">
        <v>0</v>
      </c>
      <c r="AH2071" s="94">
        <v>0</v>
      </c>
      <c r="AI2071" s="49" t="s">
        <v>5559</v>
      </c>
      <c r="AJ2071" s="49"/>
      <c r="AK2071" s="48" t="str" cm="1">
        <f t="array" ref="AK2071">IFERROR(_xlfn.IFS(
AM2071="MPR ISSUE","PDH",
AM2071="BSS Hardware Issue","BSS",
AM2071="Sites strategiques, MLL, Pylone, etc.","ENVTECH",
AM2071="AKTIVCO DEFAUT GE &amp; POWER Cabinet","AKTIVCO",
AM2071="AKTIVCO Coupure ENEO &amp; Baisse de tension","AKTIVCO GRID ONLY",
AM2071="Coupure ENEO &amp; Baisse de tension","IHS GRID ONLY",
AM2071="Defaut GE &amp; POWER Cabinet","IHS",
AM2071="Sharing","Partners",
AM2071="Sites strategiques &amp; DataCenter","SST &amp; DC",
AM2071="Exclu","Exclu",
AM2071="SAT","SAT",
AM2071="SPARE-ISSUE","SPARE-ISSUE",
AM2071="Fiber CAmtel","TRANS_FO_CAMTEL",
AM2071="Fiber AOF","Fiber AOF",
AM2071="Projet OCM (HUAWEI)","TRAVAUX-HUAWEI",
AM2071="Projet OCM (NOKIA)","TRAVAUX-NOKIA",
AM2071="ACCESS-ISSUE","ACCESS-ISSUE",
AM2071="Projet OCM (ZTE, NOKIA, autres projets)","TRAVAUX OCM",
AM2071="No root CAuse","No root cause",
AM2071="ODU HS","PDH",
AM2071="IP &amp; VLAN","PDH",
AM2071="Warehouse HUAWEI","SPARE-ISSUE",
AM2071="SPARE-HS","SPARE-ISSUE",
AM2071="Power Telco","BSS",AM2071="no impacts","no impacts"
),"")</f>
        <v>no impacts</v>
      </c>
      <c r="AL2071" s="48" t="str" cm="1">
        <f t="array" ref="AL2071">IFERROR(_xlfn.IFS(
AM2071="MPR ISSUE","TX ISSUE",
AM2071="BSS Hardware Issue","RAN ISSUE",
AM2071="Sites strategiques, MLL, Pylone, etc.","ENVTECH",
AM2071="AKTIVCO DEFAUT GE &amp; POWER Cabinet","POWER ISSUE",
AM2071="AKTIVCO Coupure ENEO &amp; Baisse de tension","POWER ISSUE",
AM2071="Coupure ENEO &amp; Baisse de tension","POWER ISSUE",
AM2071="Defaut GE &amp; POWER Cabinet","POWER ISSUE",
AM2071="Sharing","POWER ISSUE",
AM2071="Sites strategiques &amp; DataCenter","POWER ISSUE",
AM2071="Exclu","Exclu",
AM2071="SAT","TX ISSUE",
AM2071="SPARE-ISSUE","SPARE-ISSUE",
AM2071="Fiber CAmtel","TX ISSUE",
AM2071="Fiber AOF","TX ISSUE",
AM2071="Projet OCM (HUAWEI)","TRAVAUX-HUAWEI",
AM2071="Projet OCM (NOKIA)","TRAVAUX -NOKIA",
AM2071="ACCESS-ISSUE","ACCESS-ISSUE",
AM2071="Projet OCM (ZTE, NOKIA, autres projets)","TRAVAUX OCM",
AM2071="No root CAuse","No root cause",
AM2071="ODU HS","TX ISSUE",
AM2071="IP &amp; VLAN","TX ISSUE",
AM2071="Warehouse HUAWEI","SPARE-ISSUE",
AM2071="SPARE-HS","SPARE-ISSUE",
AM2071="Power Telco","RAN ISSUE",AM2071="no impacts","no impacts"
),"")</f>
        <v>no impacts</v>
      </c>
      <c r="AM2071" s="67" t="s">
        <v>5605</v>
      </c>
      <c r="AN2071" s="48" t="str" cm="1">
        <f t="array" ref="AN2071">IFERROR(_xlfn.IFS(
AM2071="MPR ISSUE","ACTIVE",
AM2071="BSS Hardware Issue","ACTIVE",
AM2071="Sites strategiques, MLL, Pylone, etc.","PASSIVE",
AM2071="AKTIVCO DEFAUT GE &amp; POWER Cabinet","PASSIVE",
AM2071="AKTIVCO Coupure ENEO &amp; Baisse de tension","PASSIVE",
AM2071="Coupure ENEO &amp; Baisse de tension","PASSIVE",
AM2071="Defaut GE &amp; POWER Cabinet","PASSIVE",
AM2071="Sharing","PASSIVE",
AM2071="Sites strategiques &amp; DataCenter","PASSIVE",
AM2071="Exclu","Exclu",
AM2071="SAT","ACTIVE",
AM2071="SPARE-ISSUE","SPARE-ISSUE",
AM2071="Fiber CAmtel","ACTIVE",
AM2071="Fiber AOF","ACTIVE",
AM2071="Projet OCM (HUAWEI)","PLANNED WORKS",
AM2071="Projet OCM (NOKIA)","PLANNED WORKS",
AM2071="ACCESS-ISSUE","ACCESS-ISSUE",
AM2071="Projet OCM (ZTE, NOKIA, autres projets)","PLANNED WORKS",
AM2071="No root CAuse","No root cause",
AM2071="ODU HS","ACTIVE",
AM2071="IP &amp; VLAN","ACTIVE",
AM2071="Warehouse HUAWEI","SPARE-ISSUE",
AM2071="SPARE-HS","SPARE-ISSUE",
AM2071="Power Telco","ACTIVE", AM2071="no impacts","no impacts"
),"")</f>
        <v>no impacts</v>
      </c>
      <c r="AO2071" s="93" t="s">
        <v>5537</v>
      </c>
      <c r="AP2071" s="101" t="str">
        <f t="shared" si="57"/>
        <v>OST_003</v>
      </c>
      <c r="AR2071" s="17" t="s">
        <v>5537</v>
      </c>
      <c r="AS2071" s="7" t="s">
        <v>5537</v>
      </c>
      <c r="AT2071" s="6"/>
      <c r="AU2071" s="7"/>
      <c r="AV2071" s="3" t="s">
        <v>5537</v>
      </c>
      <c r="AW2071" s="18" t="s">
        <v>5537</v>
      </c>
      <c r="AX2071" s="18" t="s">
        <v>5537</v>
      </c>
      <c r="AY2071" s="18" t="s">
        <v>5537</v>
      </c>
      <c r="AZ2071" s="18" t="s">
        <v>5537</v>
      </c>
      <c r="BA2071" s="18" t="s">
        <v>5537</v>
      </c>
      <c r="BB2071" s="18" t="s">
        <v>5537</v>
      </c>
      <c r="BC2071" s="18" t="s">
        <v>5537</v>
      </c>
      <c r="BD2071" s="18" t="s">
        <v>5537</v>
      </c>
      <c r="BE2071" s="18" t="s">
        <v>5537</v>
      </c>
      <c r="BF2071" s="18" t="s">
        <v>5537</v>
      </c>
      <c r="BG2071" s="18" t="s">
        <v>5537</v>
      </c>
      <c r="BH2071" s="18" t="s">
        <v>5537</v>
      </c>
      <c r="BI2071" s="9" t="s">
        <v>5537</v>
      </c>
      <c r="BJ2071" s="14"/>
      <c r="BK2071" s="14" t="s">
        <v>5537</v>
      </c>
      <c r="BL2071" s="14" t="str">
        <f>_xlfn.XLOOKUP(B2071,'[4]cell downs 18042026 17h'!$B:$B,'[4]cell downs 18042026 17h'!$B:$B,"")</f>
        <v/>
      </c>
      <c r="BM2071" s="14" t="str">
        <f>_xlfn.XLOOKUP(B2071,'[5]Cells Huawei 19042026 15h'!$B:$B,'[5]Cells Huawei 19042026 15h'!$B:$B,"")</f>
        <v/>
      </c>
      <c r="BN2071" s="9" t="str">
        <f>_xlfn.XLOOKUP(B2071,'[6]cells down 19042026 9H40'!$B:$B,'[6]cells down 19042026 9H40'!$B:$B,"")</f>
        <v/>
      </c>
      <c r="BO2071" s="9" t="s">
        <v>5537</v>
      </c>
      <c r="BP2071" s="9" t="s">
        <v>12</v>
      </c>
      <c r="BQ2071" s="115"/>
    </row>
    <row r="2072" spans="1:69" s="9" customFormat="1" x14ac:dyDescent="0.3">
      <c r="A2072" s="1" t="s">
        <v>4608</v>
      </c>
      <c r="B2072" s="8" t="s">
        <v>4609</v>
      </c>
      <c r="C2072" s="3" t="str">
        <f>_xlfn.XLOOKUP(B2072,'[1]daily break down'!$D:$D,'[1]daily break down'!$E:$E,"")</f>
        <v>NGAOUNDERE</v>
      </c>
      <c r="D2072" s="1" t="s">
        <v>11</v>
      </c>
      <c r="E2072" s="1" t="s">
        <v>12</v>
      </c>
      <c r="F2072" s="3" t="s">
        <v>90</v>
      </c>
      <c r="G2072" s="1" t="s">
        <v>2909</v>
      </c>
      <c r="H2072" s="32" t="str">
        <f>_xlfn.XLOOKUP(B2072,[2]CALCULATION!$B:$B,[2]CALCULATION!$H:$H,"")</f>
        <v>Huawei</v>
      </c>
      <c r="I2072" s="28">
        <v>0</v>
      </c>
      <c r="J2072" s="28">
        <v>0</v>
      </c>
      <c r="K2072" s="28">
        <v>0</v>
      </c>
      <c r="L2072" s="28">
        <v>0</v>
      </c>
      <c r="M2072" s="28">
        <v>0</v>
      </c>
      <c r="N2072" s="28">
        <v>0</v>
      </c>
      <c r="O2072" s="28">
        <v>0</v>
      </c>
      <c r="P2072" s="28">
        <v>0</v>
      </c>
      <c r="Q2072" s="28">
        <v>0</v>
      </c>
      <c r="R2072" s="28">
        <v>0</v>
      </c>
      <c r="S2072" s="94">
        <v>0</v>
      </c>
      <c r="T2072" s="94">
        <f>_xlfn.XLOOKUP(B2072,'[3]Nur des jours'!$B:$B,'[3]Nur des jours'!$U:$U,"")</f>
        <v>0</v>
      </c>
      <c r="U2072" s="94">
        <v>0</v>
      </c>
      <c r="V2072" s="94">
        <v>0</v>
      </c>
      <c r="W2072" s="94">
        <v>0</v>
      </c>
      <c r="X2072" s="94">
        <v>0</v>
      </c>
      <c r="Y2072" s="94">
        <v>0</v>
      </c>
      <c r="Z2072" s="94">
        <v>0</v>
      </c>
      <c r="AA2072" s="94">
        <v>0</v>
      </c>
      <c r="AB2072" s="94">
        <v>0</v>
      </c>
      <c r="AC2072" s="94"/>
      <c r="AD2072" s="94">
        <v>0</v>
      </c>
      <c r="AE2072" s="94">
        <v>0</v>
      </c>
      <c r="AF2072" s="94">
        <v>0</v>
      </c>
      <c r="AG2072" s="94">
        <v>0</v>
      </c>
      <c r="AH2072" s="94">
        <v>0</v>
      </c>
      <c r="AI2072" s="49" t="s">
        <v>5559</v>
      </c>
      <c r="AJ2072" s="49"/>
      <c r="AK2072" s="48" t="str" cm="1">
        <f t="array" ref="AK2072">IFERROR(_xlfn.IFS(
AM2072="MPR ISSUE","PDH",
AM2072="BSS Hardware Issue","BSS",
AM2072="Sites strategiques, MLL, Pylone, etc.","ENVTECH",
AM2072="AKTIVCO DEFAUT GE &amp; POWER Cabinet","AKTIVCO",
AM2072="AKTIVCO Coupure ENEO &amp; Baisse de tension","AKTIVCO GRID ONLY",
AM2072="Coupure ENEO &amp; Baisse de tension","IHS GRID ONLY",
AM2072="Defaut GE &amp; POWER Cabinet","IHS",
AM2072="Sharing","Partners",
AM2072="Sites strategiques &amp; DataCenter","SST &amp; DC",
AM2072="Exclu","Exclu",
AM2072="SAT","SAT",
AM2072="SPARE-ISSUE","SPARE-ISSUE",
AM2072="Fiber CAmtel","TRANS_FO_CAMTEL",
AM2072="Fiber AOF","Fiber AOF",
AM2072="Projet OCM (HUAWEI)","TRAVAUX-HUAWEI",
AM2072="Projet OCM (NOKIA)","TRAVAUX-NOKIA",
AM2072="ACCESS-ISSUE","ACCESS-ISSUE",
AM2072="Projet OCM (ZTE, NOKIA, autres projets)","TRAVAUX OCM",
AM2072="No root CAuse","No root cause",
AM2072="ODU HS","PDH",
AM2072="IP &amp; VLAN","PDH",
AM2072="Warehouse HUAWEI","SPARE-ISSUE",
AM2072="SPARE-HS","SPARE-ISSUE",
AM2072="Power Telco","BSS",AM2072="no impacts","no impacts"
),"")</f>
        <v>no impacts</v>
      </c>
      <c r="AL2072" s="48" t="str" cm="1">
        <f t="array" ref="AL2072">IFERROR(_xlfn.IFS(
AM2072="MPR ISSUE","TX ISSUE",
AM2072="BSS Hardware Issue","RAN ISSUE",
AM2072="Sites strategiques, MLL, Pylone, etc.","ENVTECH",
AM2072="AKTIVCO DEFAUT GE &amp; POWER Cabinet","POWER ISSUE",
AM2072="AKTIVCO Coupure ENEO &amp; Baisse de tension","POWER ISSUE",
AM2072="Coupure ENEO &amp; Baisse de tension","POWER ISSUE",
AM2072="Defaut GE &amp; POWER Cabinet","POWER ISSUE",
AM2072="Sharing","POWER ISSUE",
AM2072="Sites strategiques &amp; DataCenter","POWER ISSUE",
AM2072="Exclu","Exclu",
AM2072="SAT","TX ISSUE",
AM2072="SPARE-ISSUE","SPARE-ISSUE",
AM2072="Fiber CAmtel","TX ISSUE",
AM2072="Fiber AOF","TX ISSUE",
AM2072="Projet OCM (HUAWEI)","TRAVAUX-HUAWEI",
AM2072="Projet OCM (NOKIA)","TRAVAUX -NOKIA",
AM2072="ACCESS-ISSUE","ACCESS-ISSUE",
AM2072="Projet OCM (ZTE, NOKIA, autres projets)","TRAVAUX OCM",
AM2072="No root CAuse","No root cause",
AM2072="ODU HS","TX ISSUE",
AM2072="IP &amp; VLAN","TX ISSUE",
AM2072="Warehouse HUAWEI","SPARE-ISSUE",
AM2072="SPARE-HS","SPARE-ISSUE",
AM2072="Power Telco","RAN ISSUE",AM2072="no impacts","no impacts"
),"")</f>
        <v>no impacts</v>
      </c>
      <c r="AM2072" s="67" t="s">
        <v>5605</v>
      </c>
      <c r="AN2072" s="48" t="str" cm="1">
        <f t="array" ref="AN2072">IFERROR(_xlfn.IFS(
AM2072="MPR ISSUE","ACTIVE",
AM2072="BSS Hardware Issue","ACTIVE",
AM2072="Sites strategiques, MLL, Pylone, etc.","PASSIVE",
AM2072="AKTIVCO DEFAUT GE &amp; POWER Cabinet","PASSIVE",
AM2072="AKTIVCO Coupure ENEO &amp; Baisse de tension","PASSIVE",
AM2072="Coupure ENEO &amp; Baisse de tension","PASSIVE",
AM2072="Defaut GE &amp; POWER Cabinet","PASSIVE",
AM2072="Sharing","PASSIVE",
AM2072="Sites strategiques &amp; DataCenter","PASSIVE",
AM2072="Exclu","Exclu",
AM2072="SAT","ACTIVE",
AM2072="SPARE-ISSUE","SPARE-ISSUE",
AM2072="Fiber CAmtel","ACTIVE",
AM2072="Fiber AOF","ACTIVE",
AM2072="Projet OCM (HUAWEI)","PLANNED WORKS",
AM2072="Projet OCM (NOKIA)","PLANNED WORKS",
AM2072="ACCESS-ISSUE","ACCESS-ISSUE",
AM2072="Projet OCM (ZTE, NOKIA, autres projets)","PLANNED WORKS",
AM2072="No root CAuse","No root cause",
AM2072="ODU HS","ACTIVE",
AM2072="IP &amp; VLAN","ACTIVE",
AM2072="Warehouse HUAWEI","SPARE-ISSUE",
AM2072="SPARE-HS","SPARE-ISSUE",
AM2072="Power Telco","ACTIVE", AM2072="no impacts","no impacts"
),"")</f>
        <v>no impacts</v>
      </c>
      <c r="AO2072" s="93" t="s">
        <v>5537</v>
      </c>
      <c r="AP2072" s="101" t="str">
        <f t="shared" si="57"/>
        <v>ADM_106</v>
      </c>
      <c r="AR2072" s="17" t="s">
        <v>5537</v>
      </c>
      <c r="AS2072" s="7" t="s">
        <v>5537</v>
      </c>
      <c r="AT2072" s="6"/>
      <c r="AU2072" s="7"/>
      <c r="AV2072" s="3" t="s">
        <v>5537</v>
      </c>
      <c r="AW2072" s="18" t="s">
        <v>5537</v>
      </c>
      <c r="AX2072" s="18" t="s">
        <v>5537</v>
      </c>
      <c r="AY2072" s="18" t="s">
        <v>5537</v>
      </c>
      <c r="AZ2072" s="18" t="s">
        <v>5537</v>
      </c>
      <c r="BA2072" s="18" t="s">
        <v>5537</v>
      </c>
      <c r="BB2072" s="18" t="s">
        <v>5537</v>
      </c>
      <c r="BC2072" s="18" t="s">
        <v>5537</v>
      </c>
      <c r="BD2072" s="18" t="s">
        <v>5537</v>
      </c>
      <c r="BE2072" s="18" t="s">
        <v>5537</v>
      </c>
      <c r="BF2072" s="18" t="s">
        <v>5537</v>
      </c>
      <c r="BG2072" s="18" t="s">
        <v>5537</v>
      </c>
      <c r="BH2072" s="18" t="s">
        <v>5537</v>
      </c>
      <c r="BI2072" s="9" t="s">
        <v>5537</v>
      </c>
      <c r="BJ2072" s="14"/>
      <c r="BK2072" s="14" t="s">
        <v>5537</v>
      </c>
      <c r="BL2072" s="14" t="str">
        <f>_xlfn.XLOOKUP(B2072,'[4]cell downs 18042026 17h'!$B:$B,'[4]cell downs 18042026 17h'!$B:$B,"")</f>
        <v/>
      </c>
      <c r="BM2072" s="14" t="str">
        <f>_xlfn.XLOOKUP(B2072,'[5]Cells Huawei 19042026 15h'!$B:$B,'[5]Cells Huawei 19042026 15h'!$B:$B,"")</f>
        <v/>
      </c>
      <c r="BN2072" s="9" t="str">
        <f>_xlfn.XLOOKUP(B2072,'[6]cells down 19042026 9H40'!$B:$B,'[6]cells down 19042026 9H40'!$B:$B,"")</f>
        <v/>
      </c>
      <c r="BO2072" s="9" t="s">
        <v>4609</v>
      </c>
      <c r="BP2072" s="9" t="s">
        <v>594</v>
      </c>
      <c r="BQ2072" s="115"/>
    </row>
    <row r="2073" spans="1:69" s="9" customFormat="1" x14ac:dyDescent="0.3">
      <c r="A2073" s="1" t="s">
        <v>4288</v>
      </c>
      <c r="B2073" s="8" t="s">
        <v>4289</v>
      </c>
      <c r="C2073" s="3" t="str">
        <f>_xlfn.XLOOKUP(B2073,'[1]daily break down'!$D:$D,'[1]daily break down'!$E:$E,"")</f>
        <v>OUEST</v>
      </c>
      <c r="D2073" s="1" t="s">
        <v>11</v>
      </c>
      <c r="E2073" s="1" t="s">
        <v>12</v>
      </c>
      <c r="F2073" s="3" t="s">
        <v>102</v>
      </c>
      <c r="G2073" s="1" t="s">
        <v>4288</v>
      </c>
      <c r="H2073" s="32" t="str">
        <f>_xlfn.XLOOKUP(B2073,[2]CALCULATION!$B:$B,[2]CALCULATION!$H:$H,"")</f>
        <v>HUAWEI</v>
      </c>
      <c r="I2073" s="28">
        <v>0</v>
      </c>
      <c r="J2073" s="28">
        <v>0</v>
      </c>
      <c r="K2073" s="28">
        <v>0</v>
      </c>
      <c r="L2073" s="28">
        <v>0</v>
      </c>
      <c r="M2073" s="28">
        <v>0</v>
      </c>
      <c r="N2073" s="28">
        <v>0</v>
      </c>
      <c r="O2073" s="28">
        <v>0</v>
      </c>
      <c r="P2073" s="28">
        <v>0</v>
      </c>
      <c r="Q2073" s="28">
        <v>0</v>
      </c>
      <c r="R2073" s="28">
        <v>0</v>
      </c>
      <c r="S2073" s="94">
        <v>0</v>
      </c>
      <c r="T2073" s="94">
        <f>_xlfn.XLOOKUP(B2073,'[3]Nur des jours'!$B:$B,'[3]Nur des jours'!$U:$U,"")</f>
        <v>0</v>
      </c>
      <c r="U2073" s="94">
        <v>0</v>
      </c>
      <c r="V2073" s="94">
        <v>0</v>
      </c>
      <c r="W2073" s="94">
        <v>0</v>
      </c>
      <c r="X2073" s="94">
        <v>0</v>
      </c>
      <c r="Y2073" s="94">
        <v>0</v>
      </c>
      <c r="Z2073" s="94">
        <v>0</v>
      </c>
      <c r="AA2073" s="94">
        <v>0</v>
      </c>
      <c r="AB2073" s="94">
        <v>0</v>
      </c>
      <c r="AC2073" s="94"/>
      <c r="AD2073" s="94">
        <v>0</v>
      </c>
      <c r="AE2073" s="94">
        <v>0</v>
      </c>
      <c r="AF2073" s="94">
        <v>0</v>
      </c>
      <c r="AG2073" s="94">
        <v>0</v>
      </c>
      <c r="AH2073" s="94">
        <v>0</v>
      </c>
      <c r="AI2073" s="49" t="s">
        <v>5559</v>
      </c>
      <c r="AJ2073" s="49"/>
      <c r="AK2073" s="48" t="str" cm="1">
        <f t="array" ref="AK2073">IFERROR(_xlfn.IFS(
AM2073="MPR ISSUE","PDH",
AM2073="BSS Hardware Issue","BSS",
AM2073="Sites strategiques, MLL, Pylone, etc.","ENVTECH",
AM2073="AKTIVCO DEFAUT GE &amp; POWER Cabinet","AKTIVCO",
AM2073="AKTIVCO Coupure ENEO &amp; Baisse de tension","AKTIVCO GRID ONLY",
AM2073="Coupure ENEO &amp; Baisse de tension","IHS GRID ONLY",
AM2073="Defaut GE &amp; POWER Cabinet","IHS",
AM2073="Sharing","Partners",
AM2073="Sites strategiques &amp; DataCenter","SST &amp; DC",
AM2073="Exclu","Exclu",
AM2073="SAT","SAT",
AM2073="SPARE-ISSUE","SPARE-ISSUE",
AM2073="Fiber CAmtel","TRANS_FO_CAMTEL",
AM2073="Fiber AOF","Fiber AOF",
AM2073="Projet OCM (HUAWEI)","TRAVAUX-HUAWEI",
AM2073="Projet OCM (NOKIA)","TRAVAUX-NOKIA",
AM2073="ACCESS-ISSUE","ACCESS-ISSUE",
AM2073="Projet OCM (ZTE, NOKIA, autres projets)","TRAVAUX OCM",
AM2073="No root CAuse","No root cause",
AM2073="ODU HS","PDH",
AM2073="IP &amp; VLAN","PDH",
AM2073="Warehouse HUAWEI","SPARE-ISSUE",
AM2073="SPARE-HS","SPARE-ISSUE",
AM2073="Power Telco","BSS",AM2073="no impacts","no impacts"
),"")</f>
        <v>no impacts</v>
      </c>
      <c r="AL2073" s="48" t="str" cm="1">
        <f t="array" ref="AL2073">IFERROR(_xlfn.IFS(
AM2073="MPR ISSUE","TX ISSUE",
AM2073="BSS Hardware Issue","RAN ISSUE",
AM2073="Sites strategiques, MLL, Pylone, etc.","ENVTECH",
AM2073="AKTIVCO DEFAUT GE &amp; POWER Cabinet","POWER ISSUE",
AM2073="AKTIVCO Coupure ENEO &amp; Baisse de tension","POWER ISSUE",
AM2073="Coupure ENEO &amp; Baisse de tension","POWER ISSUE",
AM2073="Defaut GE &amp; POWER Cabinet","POWER ISSUE",
AM2073="Sharing","POWER ISSUE",
AM2073="Sites strategiques &amp; DataCenter","POWER ISSUE",
AM2073="Exclu","Exclu",
AM2073="SAT","TX ISSUE",
AM2073="SPARE-ISSUE","SPARE-ISSUE",
AM2073="Fiber CAmtel","TX ISSUE",
AM2073="Fiber AOF","TX ISSUE",
AM2073="Projet OCM (HUAWEI)","TRAVAUX-HUAWEI",
AM2073="Projet OCM (NOKIA)","TRAVAUX -NOKIA",
AM2073="ACCESS-ISSUE","ACCESS-ISSUE",
AM2073="Projet OCM (ZTE, NOKIA, autres projets)","TRAVAUX OCM",
AM2073="No root CAuse","No root cause",
AM2073="ODU HS","TX ISSUE",
AM2073="IP &amp; VLAN","TX ISSUE",
AM2073="Warehouse HUAWEI","SPARE-ISSUE",
AM2073="SPARE-HS","SPARE-ISSUE",
AM2073="Power Telco","RAN ISSUE",AM2073="no impacts","no impacts"
),"")</f>
        <v>no impacts</v>
      </c>
      <c r="AM2073" s="67" t="s">
        <v>5605</v>
      </c>
      <c r="AN2073" s="48" t="str" cm="1">
        <f t="array" ref="AN2073">IFERROR(_xlfn.IFS(
AM2073="MPR ISSUE","ACTIVE",
AM2073="BSS Hardware Issue","ACTIVE",
AM2073="Sites strategiques, MLL, Pylone, etc.","PASSIVE",
AM2073="AKTIVCO DEFAUT GE &amp; POWER Cabinet","PASSIVE",
AM2073="AKTIVCO Coupure ENEO &amp; Baisse de tension","PASSIVE",
AM2073="Coupure ENEO &amp; Baisse de tension","PASSIVE",
AM2073="Defaut GE &amp; POWER Cabinet","PASSIVE",
AM2073="Sharing","PASSIVE",
AM2073="Sites strategiques &amp; DataCenter","PASSIVE",
AM2073="Exclu","Exclu",
AM2073="SAT","ACTIVE",
AM2073="SPARE-ISSUE","SPARE-ISSUE",
AM2073="Fiber CAmtel","ACTIVE",
AM2073="Fiber AOF","ACTIVE",
AM2073="Projet OCM (HUAWEI)","PLANNED WORKS",
AM2073="Projet OCM (NOKIA)","PLANNED WORKS",
AM2073="ACCESS-ISSUE","ACCESS-ISSUE",
AM2073="Projet OCM (ZTE, NOKIA, autres projets)","PLANNED WORKS",
AM2073="No root CAuse","No root cause",
AM2073="ODU HS","ACTIVE",
AM2073="IP &amp; VLAN","ACTIVE",
AM2073="Warehouse HUAWEI","SPARE-ISSUE",
AM2073="SPARE-HS","SPARE-ISSUE",
AM2073="Power Telco","ACTIVE", AM2073="no impacts","no impacts"
),"")</f>
        <v>no impacts</v>
      </c>
      <c r="AO2073" s="93" t="s">
        <v>5537</v>
      </c>
      <c r="AP2073" s="101" t="str">
        <f t="shared" si="57"/>
        <v>OST_052</v>
      </c>
      <c r="AR2073" s="17" t="s">
        <v>5537</v>
      </c>
      <c r="AS2073" s="7" t="s">
        <v>5537</v>
      </c>
      <c r="AT2073" s="6"/>
      <c r="AU2073" s="7"/>
      <c r="AV2073" s="3" t="s">
        <v>5537</v>
      </c>
      <c r="AW2073" s="18" t="s">
        <v>5537</v>
      </c>
      <c r="AX2073" s="18" t="s">
        <v>5537</v>
      </c>
      <c r="AY2073" s="18" t="s">
        <v>5537</v>
      </c>
      <c r="AZ2073" s="18" t="s">
        <v>5537</v>
      </c>
      <c r="BA2073" s="18" t="s">
        <v>5537</v>
      </c>
      <c r="BB2073" s="18" t="s">
        <v>5537</v>
      </c>
      <c r="BC2073" s="18" t="s">
        <v>5537</v>
      </c>
      <c r="BD2073" s="18" t="s">
        <v>5537</v>
      </c>
      <c r="BE2073" s="18" t="s">
        <v>5537</v>
      </c>
      <c r="BF2073" s="18" t="s">
        <v>5537</v>
      </c>
      <c r="BG2073" s="18" t="s">
        <v>5537</v>
      </c>
      <c r="BH2073" s="18" t="s">
        <v>5537</v>
      </c>
      <c r="BI2073" s="9" t="s">
        <v>5537</v>
      </c>
      <c r="BJ2073" s="14"/>
      <c r="BK2073" s="14" t="s">
        <v>5537</v>
      </c>
      <c r="BL2073" s="14" t="str">
        <f>_xlfn.XLOOKUP(B2073,'[4]cell downs 18042026 17h'!$B:$B,'[4]cell downs 18042026 17h'!$B:$B,"")</f>
        <v/>
      </c>
      <c r="BM2073" s="14" t="str">
        <f>_xlfn.XLOOKUP(B2073,'[5]Cells Huawei 19042026 15h'!$B:$B,'[5]Cells Huawei 19042026 15h'!$B:$B,"")</f>
        <v/>
      </c>
      <c r="BN2073" s="9" t="str">
        <f>_xlfn.XLOOKUP(B2073,'[6]cells down 19042026 9H40'!$B:$B,'[6]cells down 19042026 9H40'!$B:$B,"")</f>
        <v/>
      </c>
      <c r="BO2073" s="9" t="s">
        <v>4289</v>
      </c>
      <c r="BP2073" s="9" t="s">
        <v>5537</v>
      </c>
      <c r="BQ2073" s="115"/>
    </row>
    <row r="2074" spans="1:69" s="9" customFormat="1" x14ac:dyDescent="0.3">
      <c r="A2074" s="1" t="s">
        <v>2605</v>
      </c>
      <c r="B2074" s="8" t="s">
        <v>2606</v>
      </c>
      <c r="C2074" s="3" t="str">
        <f>_xlfn.XLOOKUP(B2074,'[1]daily break down'!$D:$D,'[1]daily break down'!$E:$E,"")</f>
        <v>Douala</v>
      </c>
      <c r="D2074" s="1" t="s">
        <v>11</v>
      </c>
      <c r="E2074" s="1" t="s">
        <v>12</v>
      </c>
      <c r="F2074" s="3" t="s">
        <v>31</v>
      </c>
      <c r="G2074" s="1" t="s">
        <v>32</v>
      </c>
      <c r="H2074" s="34" t="str">
        <f>_xlfn.XLOOKUP(B2074,[2]CALCULATION!$B:$B,[2]CALCULATION!$H:$H,"")</f>
        <v>ZTE</v>
      </c>
      <c r="I2074" s="28">
        <v>0</v>
      </c>
      <c r="J2074" s="28">
        <v>0</v>
      </c>
      <c r="K2074" s="28">
        <v>0</v>
      </c>
      <c r="L2074" s="28">
        <v>0</v>
      </c>
      <c r="M2074" s="28">
        <v>0</v>
      </c>
      <c r="N2074" s="28">
        <v>0</v>
      </c>
      <c r="O2074" s="28">
        <v>0</v>
      </c>
      <c r="P2074" s="28">
        <v>0</v>
      </c>
      <c r="Q2074" s="28">
        <v>0</v>
      </c>
      <c r="R2074" s="28">
        <v>0</v>
      </c>
      <c r="S2074" s="94">
        <v>0</v>
      </c>
      <c r="T2074" s="94">
        <f>_xlfn.XLOOKUP(B2074,'[3]Nur des jours'!$B:$B,'[3]Nur des jours'!$U:$U,"")</f>
        <v>0</v>
      </c>
      <c r="U2074" s="94">
        <v>0</v>
      </c>
      <c r="V2074" s="94">
        <v>0</v>
      </c>
      <c r="W2074" s="94">
        <v>0</v>
      </c>
      <c r="X2074" s="94">
        <v>0</v>
      </c>
      <c r="Y2074" s="94">
        <v>0</v>
      </c>
      <c r="Z2074" s="94">
        <v>0</v>
      </c>
      <c r="AA2074" s="94">
        <v>0</v>
      </c>
      <c r="AB2074" s="94">
        <v>0</v>
      </c>
      <c r="AC2074" s="94"/>
      <c r="AD2074" s="94">
        <v>0</v>
      </c>
      <c r="AE2074" s="94">
        <v>0</v>
      </c>
      <c r="AF2074" s="94">
        <v>0</v>
      </c>
      <c r="AG2074" s="94">
        <v>0</v>
      </c>
      <c r="AH2074" s="94">
        <v>0</v>
      </c>
      <c r="AI2074" s="49" t="s">
        <v>5559</v>
      </c>
      <c r="AJ2074" s="49"/>
      <c r="AK2074" s="48" t="str" cm="1">
        <f t="array" ref="AK2074">IFERROR(_xlfn.IFS(
AM2074="MPR ISSUE","PDH",
AM2074="BSS Hardware Issue","BSS",
AM2074="Sites strategiques, MLL, Pylone, etc.","ENVTECH",
AM2074="AKTIVCO DEFAUT GE &amp; POWER Cabinet","AKTIVCO",
AM2074="AKTIVCO Coupure ENEO &amp; Baisse de tension","AKTIVCO GRID ONLY",
AM2074="Coupure ENEO &amp; Baisse de tension","IHS GRID ONLY",
AM2074="Defaut GE &amp; POWER Cabinet","IHS",
AM2074="Sharing","Partners",
AM2074="Sites strategiques &amp; DataCenter","SST &amp; DC",
AM2074="Exclu","Exclu",
AM2074="SAT","SAT",
AM2074="SPARE-ISSUE","SPARE-ISSUE",
AM2074="Fiber CAmtel","TRANS_FO_CAMTEL",
AM2074="Fiber AOF","Fiber AOF",
AM2074="Projet OCM (HUAWEI)","TRAVAUX-HUAWEI",
AM2074="Projet OCM (NOKIA)","TRAVAUX-NOKIA",
AM2074="ACCESS-ISSUE","ACCESS-ISSUE",
AM2074="Projet OCM (ZTE, NOKIA, autres projets)","TRAVAUX OCM",
AM2074="No root CAuse","No root cause",
AM2074="ODU HS","PDH",
AM2074="IP &amp; VLAN","PDH",
AM2074="Warehouse HUAWEI","SPARE-ISSUE",
AM2074="SPARE-HS","SPARE-ISSUE",
AM2074="Power Telco","BSS",AM2074="no impacts","no impacts"
),"")</f>
        <v>no impacts</v>
      </c>
      <c r="AL2074" s="48" t="str" cm="1">
        <f t="array" ref="AL2074">IFERROR(_xlfn.IFS(
AM2074="MPR ISSUE","TX ISSUE",
AM2074="BSS Hardware Issue","RAN ISSUE",
AM2074="Sites strategiques, MLL, Pylone, etc.","ENVTECH",
AM2074="AKTIVCO DEFAUT GE &amp; POWER Cabinet","POWER ISSUE",
AM2074="AKTIVCO Coupure ENEO &amp; Baisse de tension","POWER ISSUE",
AM2074="Coupure ENEO &amp; Baisse de tension","POWER ISSUE",
AM2074="Defaut GE &amp; POWER Cabinet","POWER ISSUE",
AM2074="Sharing","POWER ISSUE",
AM2074="Sites strategiques &amp; DataCenter","POWER ISSUE",
AM2074="Exclu","Exclu",
AM2074="SAT","TX ISSUE",
AM2074="SPARE-ISSUE","SPARE-ISSUE",
AM2074="Fiber CAmtel","TX ISSUE",
AM2074="Fiber AOF","TX ISSUE",
AM2074="Projet OCM (HUAWEI)","TRAVAUX-HUAWEI",
AM2074="Projet OCM (NOKIA)","TRAVAUX -NOKIA",
AM2074="ACCESS-ISSUE","ACCESS-ISSUE",
AM2074="Projet OCM (ZTE, NOKIA, autres projets)","TRAVAUX OCM",
AM2074="No root CAuse","No root cause",
AM2074="ODU HS","TX ISSUE",
AM2074="IP &amp; VLAN","TX ISSUE",
AM2074="Warehouse HUAWEI","SPARE-ISSUE",
AM2074="SPARE-HS","SPARE-ISSUE",
AM2074="Power Telco","RAN ISSUE",AM2074="no impacts","no impacts"
),"")</f>
        <v>no impacts</v>
      </c>
      <c r="AM2074" s="67" t="s">
        <v>5605</v>
      </c>
      <c r="AN2074" s="48" t="str" cm="1">
        <f t="array" ref="AN2074">IFERROR(_xlfn.IFS(
AM2074="MPR ISSUE","ACTIVE",
AM2074="BSS Hardware Issue","ACTIVE",
AM2074="Sites strategiques, MLL, Pylone, etc.","PASSIVE",
AM2074="AKTIVCO DEFAUT GE &amp; POWER Cabinet","PASSIVE",
AM2074="AKTIVCO Coupure ENEO &amp; Baisse de tension","PASSIVE",
AM2074="Coupure ENEO &amp; Baisse de tension","PASSIVE",
AM2074="Defaut GE &amp; POWER Cabinet","PASSIVE",
AM2074="Sharing","PASSIVE",
AM2074="Sites strategiques &amp; DataCenter","PASSIVE",
AM2074="Exclu","Exclu",
AM2074="SAT","ACTIVE",
AM2074="SPARE-ISSUE","SPARE-ISSUE",
AM2074="Fiber CAmtel","ACTIVE",
AM2074="Fiber AOF","ACTIVE",
AM2074="Projet OCM (HUAWEI)","PLANNED WORKS",
AM2074="Projet OCM (NOKIA)","PLANNED WORKS",
AM2074="ACCESS-ISSUE","ACCESS-ISSUE",
AM2074="Projet OCM (ZTE, NOKIA, autres projets)","PLANNED WORKS",
AM2074="No root CAuse","No root cause",
AM2074="ODU HS","ACTIVE",
AM2074="IP &amp; VLAN","ACTIVE",
AM2074="Warehouse HUAWEI","SPARE-ISSUE",
AM2074="SPARE-HS","SPARE-ISSUE",
AM2074="Power Telco","ACTIVE", AM2074="no impacts","no impacts"
),"")</f>
        <v>no impacts</v>
      </c>
      <c r="AO2074" s="93" t="s">
        <v>5537</v>
      </c>
      <c r="AP2074" s="101" t="str">
        <f t="shared" si="57"/>
        <v>LIT_079</v>
      </c>
      <c r="AR2074" s="17" t="s">
        <v>5537</v>
      </c>
      <c r="AS2074" s="7" t="s">
        <v>5537</v>
      </c>
      <c r="AT2074" s="6"/>
      <c r="AU2074" s="7"/>
      <c r="AV2074" s="3" t="s">
        <v>5537</v>
      </c>
      <c r="AW2074" s="18" t="s">
        <v>5537</v>
      </c>
      <c r="AX2074" s="18" t="s">
        <v>5537</v>
      </c>
      <c r="AY2074" s="18" t="s">
        <v>5537</v>
      </c>
      <c r="AZ2074" s="18" t="s">
        <v>5537</v>
      </c>
      <c r="BA2074" s="18" t="s">
        <v>5537</v>
      </c>
      <c r="BB2074" s="18" t="s">
        <v>5537</v>
      </c>
      <c r="BC2074" s="18" t="s">
        <v>5537</v>
      </c>
      <c r="BD2074" s="18" t="s">
        <v>5537</v>
      </c>
      <c r="BE2074" s="18" t="s">
        <v>5537</v>
      </c>
      <c r="BF2074" s="18" t="s">
        <v>5537</v>
      </c>
      <c r="BG2074" s="18" t="s">
        <v>5537</v>
      </c>
      <c r="BH2074" s="18" t="s">
        <v>5537</v>
      </c>
      <c r="BI2074" s="9" t="s">
        <v>5537</v>
      </c>
      <c r="BJ2074" s="14"/>
      <c r="BK2074" s="14" t="s">
        <v>5537</v>
      </c>
      <c r="BL2074" s="14" t="str">
        <f>_xlfn.XLOOKUP(B2074,'[4]cell downs 18042026 17h'!$B:$B,'[4]cell downs 18042026 17h'!$B:$B,"")</f>
        <v/>
      </c>
      <c r="BM2074" s="14" t="str">
        <f>_xlfn.XLOOKUP(B2074,'[5]Cells Huawei 19042026 15h'!$B:$B,'[5]Cells Huawei 19042026 15h'!$B:$B,"")</f>
        <v/>
      </c>
      <c r="BN2074" s="9" t="str">
        <f>_xlfn.XLOOKUP(B2074,'[6]cells down 19042026 9H40'!$B:$B,'[6]cells down 19042026 9H40'!$B:$B,"")</f>
        <v/>
      </c>
      <c r="BO2074" s="9" t="s">
        <v>2606</v>
      </c>
      <c r="BP2074" s="9" t="s">
        <v>12</v>
      </c>
      <c r="BQ2074" s="115"/>
    </row>
    <row r="2075" spans="1:69" s="9" customFormat="1" x14ac:dyDescent="0.3">
      <c r="A2075" s="1" t="s">
        <v>2498</v>
      </c>
      <c r="B2075" s="8" t="s">
        <v>2499</v>
      </c>
      <c r="C2075" s="3" t="str">
        <f>_xlfn.XLOOKUP(B2075,'[1]daily break down'!$D:$D,'[1]daily break down'!$E:$E,"")</f>
        <v>Bafoussam</v>
      </c>
      <c r="D2075" s="1" t="s">
        <v>11</v>
      </c>
      <c r="E2075" s="1" t="s">
        <v>12</v>
      </c>
      <c r="F2075" s="3" t="s">
        <v>102</v>
      </c>
      <c r="G2075" s="1" t="s">
        <v>299</v>
      </c>
      <c r="H2075" s="32" t="str">
        <f>_xlfn.XLOOKUP(B2075,[2]CALCULATION!$B:$B,[2]CALCULATION!$H:$H,"")</f>
        <v>Huawei</v>
      </c>
      <c r="I2075" s="28">
        <v>0</v>
      </c>
      <c r="J2075" s="28">
        <v>0</v>
      </c>
      <c r="K2075" s="28">
        <v>0</v>
      </c>
      <c r="L2075" s="28">
        <v>0</v>
      </c>
      <c r="M2075" s="28">
        <v>0</v>
      </c>
      <c r="N2075" s="28">
        <v>0</v>
      </c>
      <c r="O2075" s="28">
        <v>0</v>
      </c>
      <c r="P2075" s="28">
        <v>0</v>
      </c>
      <c r="Q2075" s="28">
        <v>0</v>
      </c>
      <c r="R2075" s="28">
        <v>0</v>
      </c>
      <c r="S2075" s="94">
        <v>0</v>
      </c>
      <c r="T2075" s="94">
        <f>_xlfn.XLOOKUP(B2075,'[3]Nur des jours'!$B:$B,'[3]Nur des jours'!$U:$U,"")</f>
        <v>0</v>
      </c>
      <c r="U2075" s="94">
        <v>0</v>
      </c>
      <c r="V2075" s="94">
        <v>0</v>
      </c>
      <c r="W2075" s="94">
        <v>0</v>
      </c>
      <c r="X2075" s="94">
        <v>0</v>
      </c>
      <c r="Y2075" s="94">
        <v>0</v>
      </c>
      <c r="Z2075" s="94">
        <v>0</v>
      </c>
      <c r="AA2075" s="94">
        <v>0</v>
      </c>
      <c r="AB2075" s="94">
        <v>0</v>
      </c>
      <c r="AC2075" s="94"/>
      <c r="AD2075" s="94">
        <v>0</v>
      </c>
      <c r="AE2075" s="94">
        <v>0</v>
      </c>
      <c r="AF2075" s="94">
        <v>0</v>
      </c>
      <c r="AG2075" s="94">
        <v>0</v>
      </c>
      <c r="AH2075" s="94">
        <v>0</v>
      </c>
      <c r="AI2075" s="49" t="s">
        <v>5559</v>
      </c>
      <c r="AJ2075" s="49"/>
      <c r="AK2075" s="48" t="str" cm="1">
        <f t="array" ref="AK2075">IFERROR(_xlfn.IFS(
AM2075="MPR ISSUE","PDH",
AM2075="BSS Hardware Issue","BSS",
AM2075="Sites strategiques, MLL, Pylone, etc.","ENVTECH",
AM2075="AKTIVCO DEFAUT GE &amp; POWER Cabinet","AKTIVCO",
AM2075="AKTIVCO Coupure ENEO &amp; Baisse de tension","AKTIVCO GRID ONLY",
AM2075="Coupure ENEO &amp; Baisse de tension","IHS GRID ONLY",
AM2075="Defaut GE &amp; POWER Cabinet","IHS",
AM2075="Sharing","Partners",
AM2075="Sites strategiques &amp; DataCenter","SST &amp; DC",
AM2075="Exclu","Exclu",
AM2075="SAT","SAT",
AM2075="SPARE-ISSUE","SPARE-ISSUE",
AM2075="Fiber CAmtel","TRANS_FO_CAMTEL",
AM2075="Fiber AOF","Fiber AOF",
AM2075="Projet OCM (HUAWEI)","TRAVAUX-HUAWEI",
AM2075="Projet OCM (NOKIA)","TRAVAUX-NOKIA",
AM2075="ACCESS-ISSUE","ACCESS-ISSUE",
AM2075="Projet OCM (ZTE, NOKIA, autres projets)","TRAVAUX OCM",
AM2075="No root CAuse","No root cause",
AM2075="ODU HS","PDH",
AM2075="IP &amp; VLAN","PDH",
AM2075="Warehouse HUAWEI","SPARE-ISSUE",
AM2075="SPARE-HS","SPARE-ISSUE",
AM2075="Power Telco","BSS",AM2075="no impacts","no impacts"
),"")</f>
        <v>no impacts</v>
      </c>
      <c r="AL2075" s="48" t="str" cm="1">
        <f t="array" ref="AL2075">IFERROR(_xlfn.IFS(
AM2075="MPR ISSUE","TX ISSUE",
AM2075="BSS Hardware Issue","RAN ISSUE",
AM2075="Sites strategiques, MLL, Pylone, etc.","ENVTECH",
AM2075="AKTIVCO DEFAUT GE &amp; POWER Cabinet","POWER ISSUE",
AM2075="AKTIVCO Coupure ENEO &amp; Baisse de tension","POWER ISSUE",
AM2075="Coupure ENEO &amp; Baisse de tension","POWER ISSUE",
AM2075="Defaut GE &amp; POWER Cabinet","POWER ISSUE",
AM2075="Sharing","POWER ISSUE",
AM2075="Sites strategiques &amp; DataCenter","POWER ISSUE",
AM2075="Exclu","Exclu",
AM2075="SAT","TX ISSUE",
AM2075="SPARE-ISSUE","SPARE-ISSUE",
AM2075="Fiber CAmtel","TX ISSUE",
AM2075="Fiber AOF","TX ISSUE",
AM2075="Projet OCM (HUAWEI)","TRAVAUX-HUAWEI",
AM2075="Projet OCM (NOKIA)","TRAVAUX -NOKIA",
AM2075="ACCESS-ISSUE","ACCESS-ISSUE",
AM2075="Projet OCM (ZTE, NOKIA, autres projets)","TRAVAUX OCM",
AM2075="No root CAuse","No root cause",
AM2075="ODU HS","TX ISSUE",
AM2075="IP &amp; VLAN","TX ISSUE",
AM2075="Warehouse HUAWEI","SPARE-ISSUE",
AM2075="SPARE-HS","SPARE-ISSUE",
AM2075="Power Telco","RAN ISSUE",AM2075="no impacts","no impacts"
),"")</f>
        <v>no impacts</v>
      </c>
      <c r="AM2075" s="67" t="s">
        <v>5605</v>
      </c>
      <c r="AN2075" s="48" t="str" cm="1">
        <f t="array" ref="AN2075">IFERROR(_xlfn.IFS(
AM2075="MPR ISSUE","ACTIVE",
AM2075="BSS Hardware Issue","ACTIVE",
AM2075="Sites strategiques, MLL, Pylone, etc.","PASSIVE",
AM2075="AKTIVCO DEFAUT GE &amp; POWER Cabinet","PASSIVE",
AM2075="AKTIVCO Coupure ENEO &amp; Baisse de tension","PASSIVE",
AM2075="Coupure ENEO &amp; Baisse de tension","PASSIVE",
AM2075="Defaut GE &amp; POWER Cabinet","PASSIVE",
AM2075="Sharing","PASSIVE",
AM2075="Sites strategiques &amp; DataCenter","PASSIVE",
AM2075="Exclu","Exclu",
AM2075="SAT","ACTIVE",
AM2075="SPARE-ISSUE","SPARE-ISSUE",
AM2075="Fiber CAmtel","ACTIVE",
AM2075="Fiber AOF","ACTIVE",
AM2075="Projet OCM (HUAWEI)","PLANNED WORKS",
AM2075="Projet OCM (NOKIA)","PLANNED WORKS",
AM2075="ACCESS-ISSUE","ACCESS-ISSUE",
AM2075="Projet OCM (ZTE, NOKIA, autres projets)","PLANNED WORKS",
AM2075="No root CAuse","No root cause",
AM2075="ODU HS","ACTIVE",
AM2075="IP &amp; VLAN","ACTIVE",
AM2075="Warehouse HUAWEI","SPARE-ISSUE",
AM2075="SPARE-HS","SPARE-ISSUE",
AM2075="Power Telco","ACTIVE", AM2075="no impacts","no impacts"
),"")</f>
        <v>no impacts</v>
      </c>
      <c r="AO2075" s="93" t="s">
        <v>5537</v>
      </c>
      <c r="AP2075" s="101" t="str">
        <f t="shared" si="57"/>
        <v>OST_024</v>
      </c>
      <c r="AR2075" s="17" t="s">
        <v>5537</v>
      </c>
      <c r="AS2075" s="7" t="s">
        <v>5537</v>
      </c>
      <c r="AT2075" s="6"/>
      <c r="AU2075" s="7"/>
      <c r="AV2075" s="3" t="s">
        <v>5537</v>
      </c>
      <c r="AW2075" s="18" t="s">
        <v>5537</v>
      </c>
      <c r="AX2075" s="18" t="s">
        <v>5537</v>
      </c>
      <c r="AY2075" s="18" t="s">
        <v>5537</v>
      </c>
      <c r="AZ2075" s="18" t="s">
        <v>5537</v>
      </c>
      <c r="BA2075" s="18" t="s">
        <v>5537</v>
      </c>
      <c r="BB2075" s="18" t="s">
        <v>5537</v>
      </c>
      <c r="BC2075" s="18" t="s">
        <v>5537</v>
      </c>
      <c r="BD2075" s="18" t="s">
        <v>5537</v>
      </c>
      <c r="BE2075" s="18" t="s">
        <v>5537</v>
      </c>
      <c r="BF2075" s="18" t="s">
        <v>5537</v>
      </c>
      <c r="BG2075" s="18" t="s">
        <v>5537</v>
      </c>
      <c r="BH2075" s="18" t="s">
        <v>5537</v>
      </c>
      <c r="BI2075" s="9" t="s">
        <v>5537</v>
      </c>
      <c r="BJ2075" s="14"/>
      <c r="BK2075" s="14" t="s">
        <v>5537</v>
      </c>
      <c r="BL2075" s="14" t="str">
        <f>_xlfn.XLOOKUP(B2075,'[4]cell downs 18042026 17h'!$B:$B,'[4]cell downs 18042026 17h'!$B:$B,"")</f>
        <v/>
      </c>
      <c r="BM2075" s="14" t="str">
        <f>_xlfn.XLOOKUP(B2075,'[5]Cells Huawei 19042026 15h'!$B:$B,'[5]Cells Huawei 19042026 15h'!$B:$B,"")</f>
        <v/>
      </c>
      <c r="BN2075" s="9" t="str">
        <f>_xlfn.XLOOKUP(B2075,'[6]cells down 19042026 9H40'!$B:$B,'[6]cells down 19042026 9H40'!$B:$B,"")</f>
        <v/>
      </c>
      <c r="BO2075" s="9" t="s">
        <v>2499</v>
      </c>
      <c r="BP2075" s="9" t="s">
        <v>12</v>
      </c>
      <c r="BQ2075" s="115"/>
    </row>
    <row r="2076" spans="1:69" s="9" customFormat="1" x14ac:dyDescent="0.3">
      <c r="A2076" s="1" t="s">
        <v>5198</v>
      </c>
      <c r="B2076" s="8" t="s">
        <v>5199</v>
      </c>
      <c r="C2076" s="3" t="str">
        <f>_xlfn.XLOOKUP(B2076,'[1]daily break down'!$D:$D,'[1]daily break down'!$E:$E,"")</f>
        <v>SUD-OUEST</v>
      </c>
      <c r="D2076" s="1" t="s">
        <v>11</v>
      </c>
      <c r="E2076" s="1" t="s">
        <v>12</v>
      </c>
      <c r="F2076" s="3" t="s">
        <v>13</v>
      </c>
      <c r="G2076" s="1" t="s">
        <v>63</v>
      </c>
      <c r="H2076" s="32" t="str">
        <f>_xlfn.XLOOKUP(B2076,[2]CALCULATION!$B:$B,[2]CALCULATION!$H:$H,"")</f>
        <v>Huawei</v>
      </c>
      <c r="I2076" s="28">
        <v>0</v>
      </c>
      <c r="J2076" s="28">
        <v>0</v>
      </c>
      <c r="K2076" s="28">
        <v>0</v>
      </c>
      <c r="L2076" s="28">
        <v>0</v>
      </c>
      <c r="M2076" s="28">
        <v>0</v>
      </c>
      <c r="N2076" s="28">
        <v>0</v>
      </c>
      <c r="O2076" s="28">
        <v>0</v>
      </c>
      <c r="P2076" s="28">
        <v>0</v>
      </c>
      <c r="Q2076" s="28">
        <v>0</v>
      </c>
      <c r="R2076" s="28">
        <v>0</v>
      </c>
      <c r="S2076" s="94">
        <v>0</v>
      </c>
      <c r="T2076" s="94">
        <f>_xlfn.XLOOKUP(B2076,'[3]Nur des jours'!$B:$B,'[3]Nur des jours'!$U:$U,"")</f>
        <v>0</v>
      </c>
      <c r="U2076" s="94">
        <v>0</v>
      </c>
      <c r="V2076" s="94">
        <v>0</v>
      </c>
      <c r="W2076" s="94">
        <v>0</v>
      </c>
      <c r="X2076" s="94">
        <v>0</v>
      </c>
      <c r="Y2076" s="94">
        <v>0</v>
      </c>
      <c r="Z2076" s="94">
        <v>0</v>
      </c>
      <c r="AA2076" s="94">
        <v>0</v>
      </c>
      <c r="AB2076" s="94">
        <v>0</v>
      </c>
      <c r="AC2076" s="94"/>
      <c r="AD2076" s="94">
        <v>0</v>
      </c>
      <c r="AE2076" s="94">
        <v>0</v>
      </c>
      <c r="AF2076" s="94">
        <v>0</v>
      </c>
      <c r="AG2076" s="94">
        <v>0</v>
      </c>
      <c r="AH2076" s="94">
        <v>0</v>
      </c>
      <c r="AI2076" s="49" t="s">
        <v>5559</v>
      </c>
      <c r="AJ2076" s="49"/>
      <c r="AK2076" s="48" t="str" cm="1">
        <f t="array" ref="AK2076">IFERROR(_xlfn.IFS(
AM2076="MPR ISSUE","PDH",
AM2076="BSS Hardware Issue","BSS",
AM2076="Sites strategiques, MLL, Pylone, etc.","ENVTECH",
AM2076="AKTIVCO DEFAUT GE &amp; POWER Cabinet","AKTIVCO",
AM2076="AKTIVCO Coupure ENEO &amp; Baisse de tension","AKTIVCO GRID ONLY",
AM2076="Coupure ENEO &amp; Baisse de tension","IHS GRID ONLY",
AM2076="Defaut GE &amp; POWER Cabinet","IHS",
AM2076="Sharing","Partners",
AM2076="Sites strategiques &amp; DataCenter","SST &amp; DC",
AM2076="Exclu","Exclu",
AM2076="SAT","SAT",
AM2076="SPARE-ISSUE","SPARE-ISSUE",
AM2076="Fiber CAmtel","TRANS_FO_CAMTEL",
AM2076="Fiber AOF","Fiber AOF",
AM2076="Projet OCM (HUAWEI)","TRAVAUX-HUAWEI",
AM2076="Projet OCM (NOKIA)","TRAVAUX-NOKIA",
AM2076="ACCESS-ISSUE","ACCESS-ISSUE",
AM2076="Projet OCM (ZTE, NOKIA, autres projets)","TRAVAUX OCM",
AM2076="No root CAuse","No root cause",
AM2076="ODU HS","PDH",
AM2076="IP &amp; VLAN","PDH",
AM2076="Warehouse HUAWEI","SPARE-ISSUE",
AM2076="SPARE-HS","SPARE-ISSUE",
AM2076="Power Telco","BSS",AM2076="no impacts","no impacts"
),"")</f>
        <v>no impacts</v>
      </c>
      <c r="AL2076" s="48" t="str" cm="1">
        <f t="array" ref="AL2076">IFERROR(_xlfn.IFS(
AM2076="MPR ISSUE","TX ISSUE",
AM2076="BSS Hardware Issue","RAN ISSUE",
AM2076="Sites strategiques, MLL, Pylone, etc.","ENVTECH",
AM2076="AKTIVCO DEFAUT GE &amp; POWER Cabinet","POWER ISSUE",
AM2076="AKTIVCO Coupure ENEO &amp; Baisse de tension","POWER ISSUE",
AM2076="Coupure ENEO &amp; Baisse de tension","POWER ISSUE",
AM2076="Defaut GE &amp; POWER Cabinet","POWER ISSUE",
AM2076="Sharing","POWER ISSUE",
AM2076="Sites strategiques &amp; DataCenter","POWER ISSUE",
AM2076="Exclu","Exclu",
AM2076="SAT","TX ISSUE",
AM2076="SPARE-ISSUE","SPARE-ISSUE",
AM2076="Fiber CAmtel","TX ISSUE",
AM2076="Fiber AOF","TX ISSUE",
AM2076="Projet OCM (HUAWEI)","TRAVAUX-HUAWEI",
AM2076="Projet OCM (NOKIA)","TRAVAUX -NOKIA",
AM2076="ACCESS-ISSUE","ACCESS-ISSUE",
AM2076="Projet OCM (ZTE, NOKIA, autres projets)","TRAVAUX OCM",
AM2076="No root CAuse","No root cause",
AM2076="ODU HS","TX ISSUE",
AM2076="IP &amp; VLAN","TX ISSUE",
AM2076="Warehouse HUAWEI","SPARE-ISSUE",
AM2076="SPARE-HS","SPARE-ISSUE",
AM2076="Power Telco","RAN ISSUE",AM2076="no impacts","no impacts"
),"")</f>
        <v>no impacts</v>
      </c>
      <c r="AM2076" s="67" t="s">
        <v>5605</v>
      </c>
      <c r="AN2076" s="48" t="str" cm="1">
        <f t="array" ref="AN2076">IFERROR(_xlfn.IFS(
AM2076="MPR ISSUE","ACTIVE",
AM2076="BSS Hardware Issue","ACTIVE",
AM2076="Sites strategiques, MLL, Pylone, etc.","PASSIVE",
AM2076="AKTIVCO DEFAUT GE &amp; POWER Cabinet","PASSIVE",
AM2076="AKTIVCO Coupure ENEO &amp; Baisse de tension","PASSIVE",
AM2076="Coupure ENEO &amp; Baisse de tension","PASSIVE",
AM2076="Defaut GE &amp; POWER Cabinet","PASSIVE",
AM2076="Sharing","PASSIVE",
AM2076="Sites strategiques &amp; DataCenter","PASSIVE",
AM2076="Exclu","Exclu",
AM2076="SAT","ACTIVE",
AM2076="SPARE-ISSUE","SPARE-ISSUE",
AM2076="Fiber CAmtel","ACTIVE",
AM2076="Fiber AOF","ACTIVE",
AM2076="Projet OCM (HUAWEI)","PLANNED WORKS",
AM2076="Projet OCM (NOKIA)","PLANNED WORKS",
AM2076="ACCESS-ISSUE","ACCESS-ISSUE",
AM2076="Projet OCM (ZTE, NOKIA, autres projets)","PLANNED WORKS",
AM2076="No root CAuse","No root cause",
AM2076="ODU HS","ACTIVE",
AM2076="IP &amp; VLAN","ACTIVE",
AM2076="Warehouse HUAWEI","SPARE-ISSUE",
AM2076="SPARE-HS","SPARE-ISSUE",
AM2076="Power Telco","ACTIVE", AM2076="no impacts","no impacts"
),"")</f>
        <v>no impacts</v>
      </c>
      <c r="AO2076" s="93" t="s">
        <v>5537</v>
      </c>
      <c r="AP2076" s="101" t="str">
        <f t="shared" si="57"/>
        <v>SUO_002</v>
      </c>
      <c r="AR2076" s="17" t="s">
        <v>5537</v>
      </c>
      <c r="AS2076" s="7" t="s">
        <v>5537</v>
      </c>
      <c r="AT2076" s="6"/>
      <c r="AU2076" s="7"/>
      <c r="AV2076" s="3" t="s">
        <v>5537</v>
      </c>
      <c r="AW2076" s="18" t="s">
        <v>5537</v>
      </c>
      <c r="AX2076" s="18" t="s">
        <v>5537</v>
      </c>
      <c r="AY2076" s="18" t="s">
        <v>5537</v>
      </c>
      <c r="AZ2076" s="18" t="s">
        <v>5537</v>
      </c>
      <c r="BA2076" s="18" t="s">
        <v>5537</v>
      </c>
      <c r="BB2076" s="18" t="s">
        <v>5537</v>
      </c>
      <c r="BC2076" s="18" t="s">
        <v>5537</v>
      </c>
      <c r="BD2076" s="18" t="s">
        <v>5537</v>
      </c>
      <c r="BE2076" s="18" t="s">
        <v>5537</v>
      </c>
      <c r="BF2076" s="18" t="s">
        <v>5537</v>
      </c>
      <c r="BG2076" s="18" t="s">
        <v>5537</v>
      </c>
      <c r="BH2076" s="18" t="s">
        <v>5537</v>
      </c>
      <c r="BI2076" s="9" t="s">
        <v>5537</v>
      </c>
      <c r="BJ2076" s="14"/>
      <c r="BK2076" s="14" t="s">
        <v>5537</v>
      </c>
      <c r="BL2076" s="14" t="str">
        <f>_xlfn.XLOOKUP(B2076,'[4]cell downs 18042026 17h'!$B:$B,'[4]cell downs 18042026 17h'!$B:$B,"")</f>
        <v/>
      </c>
      <c r="BM2076" s="14" t="str">
        <f>_xlfn.XLOOKUP(B2076,'[5]Cells Huawei 19042026 15h'!$B:$B,'[5]Cells Huawei 19042026 15h'!$B:$B,"")</f>
        <v/>
      </c>
      <c r="BN2076" s="9" t="str">
        <f>_xlfn.XLOOKUP(B2076,'[6]cells down 19042026 9H40'!$B:$B,'[6]cells down 19042026 9H40'!$B:$B,"")</f>
        <v/>
      </c>
      <c r="BO2076" s="9" t="s">
        <v>5199</v>
      </c>
      <c r="BP2076" s="9" t="s">
        <v>5537</v>
      </c>
      <c r="BQ2076" s="115"/>
    </row>
    <row r="2077" spans="1:69" s="9" customFormat="1" x14ac:dyDescent="0.3">
      <c r="A2077" s="1" t="s">
        <v>5217</v>
      </c>
      <c r="B2077" s="8" t="s">
        <v>5218</v>
      </c>
      <c r="C2077" s="3" t="str">
        <f>_xlfn.XLOOKUP(B2077,'[1]daily break down'!$D:$D,'[1]daily break down'!$E:$E,"")</f>
        <v>SUD-OUEST</v>
      </c>
      <c r="D2077" s="1" t="s">
        <v>11</v>
      </c>
      <c r="E2077" s="1"/>
      <c r="F2077" s="3" t="s">
        <v>13</v>
      </c>
      <c r="G2077" s="1" t="s">
        <v>63</v>
      </c>
      <c r="H2077" s="32" t="str">
        <f>_xlfn.XLOOKUP(B2077,[2]CALCULATION!$B:$B,[2]CALCULATION!$H:$H,"")</f>
        <v>Huawei</v>
      </c>
      <c r="I2077" s="28">
        <v>0</v>
      </c>
      <c r="J2077" s="28">
        <v>0</v>
      </c>
      <c r="K2077" s="28">
        <v>0</v>
      </c>
      <c r="L2077" s="28">
        <v>0</v>
      </c>
      <c r="M2077" s="28">
        <v>0</v>
      </c>
      <c r="N2077" s="28">
        <v>0</v>
      </c>
      <c r="O2077" s="28">
        <v>0</v>
      </c>
      <c r="P2077" s="28">
        <v>0</v>
      </c>
      <c r="Q2077" s="28">
        <v>0</v>
      </c>
      <c r="R2077" s="28">
        <v>0</v>
      </c>
      <c r="S2077" s="94">
        <v>0</v>
      </c>
      <c r="T2077" s="94">
        <f>_xlfn.XLOOKUP(B2077,'[3]Nur des jours'!$B:$B,'[3]Nur des jours'!$U:$U,"")</f>
        <v>0</v>
      </c>
      <c r="U2077" s="94">
        <v>0</v>
      </c>
      <c r="V2077" s="94">
        <v>0</v>
      </c>
      <c r="W2077" s="94">
        <v>0</v>
      </c>
      <c r="X2077" s="94">
        <v>0</v>
      </c>
      <c r="Y2077" s="94">
        <v>0</v>
      </c>
      <c r="Z2077" s="94">
        <v>0</v>
      </c>
      <c r="AA2077" s="94">
        <v>0</v>
      </c>
      <c r="AB2077" s="94">
        <v>0</v>
      </c>
      <c r="AC2077" s="94"/>
      <c r="AD2077" s="94">
        <v>0</v>
      </c>
      <c r="AE2077" s="94">
        <v>0</v>
      </c>
      <c r="AF2077" s="94">
        <v>0</v>
      </c>
      <c r="AG2077" s="94">
        <v>0</v>
      </c>
      <c r="AH2077" s="94">
        <v>0</v>
      </c>
      <c r="AI2077" s="49" t="s">
        <v>5559</v>
      </c>
      <c r="AJ2077" s="49"/>
      <c r="AK2077" s="48" t="str" cm="1">
        <f t="array" ref="AK2077">IFERROR(_xlfn.IFS(
AM2077="MPR ISSUE","PDH",
AM2077="BSS Hardware Issue","BSS",
AM2077="Sites strategiques, MLL, Pylone, etc.","ENVTECH",
AM2077="AKTIVCO DEFAUT GE &amp; POWER Cabinet","AKTIVCO",
AM2077="AKTIVCO Coupure ENEO &amp; Baisse de tension","AKTIVCO GRID ONLY",
AM2077="Coupure ENEO &amp; Baisse de tension","IHS GRID ONLY",
AM2077="Defaut GE &amp; POWER Cabinet","IHS",
AM2077="Sharing","Partners",
AM2077="Sites strategiques &amp; DataCenter","SST &amp; DC",
AM2077="Exclu","Exclu",
AM2077="SAT","SAT",
AM2077="SPARE-ISSUE","SPARE-ISSUE",
AM2077="Fiber CAmtel","TRANS_FO_CAMTEL",
AM2077="Fiber AOF","Fiber AOF",
AM2077="Projet OCM (HUAWEI)","TRAVAUX-HUAWEI",
AM2077="Projet OCM (NOKIA)","TRAVAUX-NOKIA",
AM2077="ACCESS-ISSUE","ACCESS-ISSUE",
AM2077="Projet OCM (ZTE, NOKIA, autres projets)","TRAVAUX OCM",
AM2077="No root CAuse","No root cause",
AM2077="ODU HS","PDH",
AM2077="IP &amp; VLAN","PDH",
AM2077="Warehouse HUAWEI","SPARE-ISSUE",
AM2077="SPARE-HS","SPARE-ISSUE",
AM2077="Power Telco","BSS",AM2077="no impacts","no impacts"
),"")</f>
        <v>no impacts</v>
      </c>
      <c r="AL2077" s="48" t="str" cm="1">
        <f t="array" ref="AL2077">IFERROR(_xlfn.IFS(
AM2077="MPR ISSUE","TX ISSUE",
AM2077="BSS Hardware Issue","RAN ISSUE",
AM2077="Sites strategiques, MLL, Pylone, etc.","ENVTECH",
AM2077="AKTIVCO DEFAUT GE &amp; POWER Cabinet","POWER ISSUE",
AM2077="AKTIVCO Coupure ENEO &amp; Baisse de tension","POWER ISSUE",
AM2077="Coupure ENEO &amp; Baisse de tension","POWER ISSUE",
AM2077="Defaut GE &amp; POWER Cabinet","POWER ISSUE",
AM2077="Sharing","POWER ISSUE",
AM2077="Sites strategiques &amp; DataCenter","POWER ISSUE",
AM2077="Exclu","Exclu",
AM2077="SAT","TX ISSUE",
AM2077="SPARE-ISSUE","SPARE-ISSUE",
AM2077="Fiber CAmtel","TX ISSUE",
AM2077="Fiber AOF","TX ISSUE",
AM2077="Projet OCM (HUAWEI)","TRAVAUX-HUAWEI",
AM2077="Projet OCM (NOKIA)","TRAVAUX -NOKIA",
AM2077="ACCESS-ISSUE","ACCESS-ISSUE",
AM2077="Projet OCM (ZTE, NOKIA, autres projets)","TRAVAUX OCM",
AM2077="No root CAuse","No root cause",
AM2077="ODU HS","TX ISSUE",
AM2077="IP &amp; VLAN","TX ISSUE",
AM2077="Warehouse HUAWEI","SPARE-ISSUE",
AM2077="SPARE-HS","SPARE-ISSUE",
AM2077="Power Telco","RAN ISSUE",AM2077="no impacts","no impacts"
),"")</f>
        <v>no impacts</v>
      </c>
      <c r="AM2077" s="67" t="s">
        <v>5605</v>
      </c>
      <c r="AN2077" s="48" t="str" cm="1">
        <f t="array" ref="AN2077">IFERROR(_xlfn.IFS(
AM2077="MPR ISSUE","ACTIVE",
AM2077="BSS Hardware Issue","ACTIVE",
AM2077="Sites strategiques, MLL, Pylone, etc.","PASSIVE",
AM2077="AKTIVCO DEFAUT GE &amp; POWER Cabinet","PASSIVE",
AM2077="AKTIVCO Coupure ENEO &amp; Baisse de tension","PASSIVE",
AM2077="Coupure ENEO &amp; Baisse de tension","PASSIVE",
AM2077="Defaut GE &amp; POWER Cabinet","PASSIVE",
AM2077="Sharing","PASSIVE",
AM2077="Sites strategiques &amp; DataCenter","PASSIVE",
AM2077="Exclu","Exclu",
AM2077="SAT","ACTIVE",
AM2077="SPARE-ISSUE","SPARE-ISSUE",
AM2077="Fiber CAmtel","ACTIVE",
AM2077="Fiber AOF","ACTIVE",
AM2077="Projet OCM (HUAWEI)","PLANNED WORKS",
AM2077="Projet OCM (NOKIA)","PLANNED WORKS",
AM2077="ACCESS-ISSUE","ACCESS-ISSUE",
AM2077="Projet OCM (ZTE, NOKIA, autres projets)","PLANNED WORKS",
AM2077="No root CAuse","No root cause",
AM2077="ODU HS","ACTIVE",
AM2077="IP &amp; VLAN","ACTIVE",
AM2077="Warehouse HUAWEI","SPARE-ISSUE",
AM2077="SPARE-HS","SPARE-ISSUE",
AM2077="Power Telco","ACTIVE", AM2077="no impacts","no impacts"
),"")</f>
        <v>no impacts</v>
      </c>
      <c r="AO2077" s="93" t="s">
        <v>5537</v>
      </c>
      <c r="AP2077" s="101" t="str">
        <f t="shared" si="57"/>
        <v>SUO_192</v>
      </c>
      <c r="AR2077" s="17" t="s">
        <v>5537</v>
      </c>
      <c r="AS2077" s="7" t="s">
        <v>5537</v>
      </c>
      <c r="AT2077" s="6"/>
      <c r="AU2077" s="7"/>
      <c r="AV2077" s="3" t="s">
        <v>5537</v>
      </c>
      <c r="AW2077" s="18" t="s">
        <v>5537</v>
      </c>
      <c r="AX2077" s="18" t="s">
        <v>5537</v>
      </c>
      <c r="AY2077" s="18" t="s">
        <v>5537</v>
      </c>
      <c r="AZ2077" s="18" t="s">
        <v>5537</v>
      </c>
      <c r="BA2077" s="18" t="s">
        <v>5537</v>
      </c>
      <c r="BB2077" s="18" t="s">
        <v>5537</v>
      </c>
      <c r="BC2077" s="18" t="s">
        <v>5537</v>
      </c>
      <c r="BD2077" s="18" t="s">
        <v>5537</v>
      </c>
      <c r="BE2077" s="18" t="s">
        <v>5537</v>
      </c>
      <c r="BF2077" s="18" t="s">
        <v>5537</v>
      </c>
      <c r="BG2077" s="18" t="s">
        <v>5537</v>
      </c>
      <c r="BH2077" s="18" t="s">
        <v>5537</v>
      </c>
      <c r="BI2077" s="9" t="s">
        <v>5537</v>
      </c>
      <c r="BJ2077" s="14"/>
      <c r="BK2077" s="14" t="s">
        <v>5537</v>
      </c>
      <c r="BL2077" s="14" t="str">
        <f>_xlfn.XLOOKUP(B2077,'[4]cell downs 18042026 17h'!$B:$B,'[4]cell downs 18042026 17h'!$B:$B,"")</f>
        <v/>
      </c>
      <c r="BM2077" s="14" t="str">
        <f>_xlfn.XLOOKUP(B2077,'[5]Cells Huawei 19042026 15h'!$B:$B,'[5]Cells Huawei 19042026 15h'!$B:$B,"")</f>
        <v/>
      </c>
      <c r="BN2077" s="9" t="str">
        <f>_xlfn.XLOOKUP(B2077,'[6]cells down 19042026 9H40'!$B:$B,'[6]cells down 19042026 9H40'!$B:$B,"")</f>
        <v/>
      </c>
      <c r="BO2077" s="9" t="s">
        <v>5537</v>
      </c>
      <c r="BP2077" s="9" t="s">
        <v>5537</v>
      </c>
      <c r="BQ2077" s="115"/>
    </row>
    <row r="2078" spans="1:69" s="9" customFormat="1" x14ac:dyDescent="0.3">
      <c r="A2078" s="1" t="s">
        <v>5196</v>
      </c>
      <c r="B2078" s="8" t="s">
        <v>5197</v>
      </c>
      <c r="C2078" s="3" t="str">
        <f>_xlfn.XLOOKUP(B2078,'[1]daily break down'!$D:$D,'[1]daily break down'!$E:$E,"")</f>
        <v>SUD-OUEST</v>
      </c>
      <c r="D2078" s="1" t="s">
        <v>11</v>
      </c>
      <c r="E2078" s="1" t="s">
        <v>12</v>
      </c>
      <c r="F2078" s="3" t="s">
        <v>13</v>
      </c>
      <c r="G2078" s="1" t="s">
        <v>63</v>
      </c>
      <c r="H2078" s="32" t="str">
        <f>_xlfn.XLOOKUP(B2078,[2]CALCULATION!$B:$B,[2]CALCULATION!$H:$H,"")</f>
        <v>Huawei</v>
      </c>
      <c r="I2078" s="28">
        <v>0</v>
      </c>
      <c r="J2078" s="28">
        <v>0</v>
      </c>
      <c r="K2078" s="28">
        <v>0</v>
      </c>
      <c r="L2078" s="28">
        <v>0</v>
      </c>
      <c r="M2078" s="28">
        <v>0</v>
      </c>
      <c r="N2078" s="28">
        <v>0</v>
      </c>
      <c r="O2078" s="28">
        <v>0</v>
      </c>
      <c r="P2078" s="28">
        <v>0</v>
      </c>
      <c r="Q2078" s="28">
        <v>0</v>
      </c>
      <c r="R2078" s="28">
        <v>0</v>
      </c>
      <c r="S2078" s="94">
        <v>0</v>
      </c>
      <c r="T2078" s="94">
        <f>_xlfn.XLOOKUP(B2078,'[3]Nur des jours'!$B:$B,'[3]Nur des jours'!$U:$U,"")</f>
        <v>0</v>
      </c>
      <c r="U2078" s="94">
        <v>0</v>
      </c>
      <c r="V2078" s="94">
        <v>0</v>
      </c>
      <c r="W2078" s="94">
        <v>0</v>
      </c>
      <c r="X2078" s="94">
        <v>0</v>
      </c>
      <c r="Y2078" s="94">
        <v>0</v>
      </c>
      <c r="Z2078" s="94">
        <v>0</v>
      </c>
      <c r="AA2078" s="94">
        <v>0</v>
      </c>
      <c r="AB2078" s="94">
        <v>0</v>
      </c>
      <c r="AC2078" s="94"/>
      <c r="AD2078" s="94">
        <v>0</v>
      </c>
      <c r="AE2078" s="94">
        <v>0</v>
      </c>
      <c r="AF2078" s="94">
        <v>0</v>
      </c>
      <c r="AG2078" s="94">
        <v>0</v>
      </c>
      <c r="AH2078" s="94">
        <v>0</v>
      </c>
      <c r="AI2078" s="49" t="s">
        <v>5559</v>
      </c>
      <c r="AJ2078" s="49"/>
      <c r="AK2078" s="48" t="str" cm="1">
        <f t="array" ref="AK2078">IFERROR(_xlfn.IFS(
AM2078="MPR ISSUE","PDH",
AM2078="BSS Hardware Issue","BSS",
AM2078="Sites strategiques, MLL, Pylone, etc.","ENVTECH",
AM2078="AKTIVCO DEFAUT GE &amp; POWER Cabinet","AKTIVCO",
AM2078="AKTIVCO Coupure ENEO &amp; Baisse de tension","AKTIVCO GRID ONLY",
AM2078="Coupure ENEO &amp; Baisse de tension","IHS GRID ONLY",
AM2078="Defaut GE &amp; POWER Cabinet","IHS",
AM2078="Sharing","Partners",
AM2078="Sites strategiques &amp; DataCenter","SST &amp; DC",
AM2078="Exclu","Exclu",
AM2078="SAT","SAT",
AM2078="SPARE-ISSUE","SPARE-ISSUE",
AM2078="Fiber CAmtel","TRANS_FO_CAMTEL",
AM2078="Fiber AOF","Fiber AOF",
AM2078="Projet OCM (HUAWEI)","TRAVAUX-HUAWEI",
AM2078="Projet OCM (NOKIA)","TRAVAUX-NOKIA",
AM2078="ACCESS-ISSUE","ACCESS-ISSUE",
AM2078="Projet OCM (ZTE, NOKIA, autres projets)","TRAVAUX OCM",
AM2078="No root CAuse","No root cause",
AM2078="ODU HS","PDH",
AM2078="IP &amp; VLAN","PDH",
AM2078="Warehouse HUAWEI","SPARE-ISSUE",
AM2078="SPARE-HS","SPARE-ISSUE",
AM2078="Power Telco","BSS",AM2078="no impacts","no impacts"
),"")</f>
        <v>no impacts</v>
      </c>
      <c r="AL2078" s="48" t="str" cm="1">
        <f t="array" ref="AL2078">IFERROR(_xlfn.IFS(
AM2078="MPR ISSUE","TX ISSUE",
AM2078="BSS Hardware Issue","RAN ISSUE",
AM2078="Sites strategiques, MLL, Pylone, etc.","ENVTECH",
AM2078="AKTIVCO DEFAUT GE &amp; POWER Cabinet","POWER ISSUE",
AM2078="AKTIVCO Coupure ENEO &amp; Baisse de tension","POWER ISSUE",
AM2078="Coupure ENEO &amp; Baisse de tension","POWER ISSUE",
AM2078="Defaut GE &amp; POWER Cabinet","POWER ISSUE",
AM2078="Sharing","POWER ISSUE",
AM2078="Sites strategiques &amp; DataCenter","POWER ISSUE",
AM2078="Exclu","Exclu",
AM2078="SAT","TX ISSUE",
AM2078="SPARE-ISSUE","SPARE-ISSUE",
AM2078="Fiber CAmtel","TX ISSUE",
AM2078="Fiber AOF","TX ISSUE",
AM2078="Projet OCM (HUAWEI)","TRAVAUX-HUAWEI",
AM2078="Projet OCM (NOKIA)","TRAVAUX -NOKIA",
AM2078="ACCESS-ISSUE","ACCESS-ISSUE",
AM2078="Projet OCM (ZTE, NOKIA, autres projets)","TRAVAUX OCM",
AM2078="No root CAuse","No root cause",
AM2078="ODU HS","TX ISSUE",
AM2078="IP &amp; VLAN","TX ISSUE",
AM2078="Warehouse HUAWEI","SPARE-ISSUE",
AM2078="SPARE-HS","SPARE-ISSUE",
AM2078="Power Telco","RAN ISSUE",AM2078="no impacts","no impacts"
),"")</f>
        <v>no impacts</v>
      </c>
      <c r="AM2078" s="67" t="s">
        <v>5605</v>
      </c>
      <c r="AN2078" s="48" t="str" cm="1">
        <f t="array" ref="AN2078">IFERROR(_xlfn.IFS(
AM2078="MPR ISSUE","ACTIVE",
AM2078="BSS Hardware Issue","ACTIVE",
AM2078="Sites strategiques, MLL, Pylone, etc.","PASSIVE",
AM2078="AKTIVCO DEFAUT GE &amp; POWER Cabinet","PASSIVE",
AM2078="AKTIVCO Coupure ENEO &amp; Baisse de tension","PASSIVE",
AM2078="Coupure ENEO &amp; Baisse de tension","PASSIVE",
AM2078="Defaut GE &amp; POWER Cabinet","PASSIVE",
AM2078="Sharing","PASSIVE",
AM2078="Sites strategiques &amp; DataCenter","PASSIVE",
AM2078="Exclu","Exclu",
AM2078="SAT","ACTIVE",
AM2078="SPARE-ISSUE","SPARE-ISSUE",
AM2078="Fiber CAmtel","ACTIVE",
AM2078="Fiber AOF","ACTIVE",
AM2078="Projet OCM (HUAWEI)","PLANNED WORKS",
AM2078="Projet OCM (NOKIA)","PLANNED WORKS",
AM2078="ACCESS-ISSUE","ACCESS-ISSUE",
AM2078="Projet OCM (ZTE, NOKIA, autres projets)","PLANNED WORKS",
AM2078="No root CAuse","No root cause",
AM2078="ODU HS","ACTIVE",
AM2078="IP &amp; VLAN","ACTIVE",
AM2078="Warehouse HUAWEI","SPARE-ISSUE",
AM2078="SPARE-HS","SPARE-ISSUE",
AM2078="Power Telco","ACTIVE", AM2078="no impacts","no impacts"
),"")</f>
        <v>no impacts</v>
      </c>
      <c r="AO2078" s="93" t="s">
        <v>5537</v>
      </c>
      <c r="AP2078" s="101" t="str">
        <f t="shared" si="57"/>
        <v>SUO_166</v>
      </c>
      <c r="AR2078" s="17" t="s">
        <v>5537</v>
      </c>
      <c r="AS2078" s="7" t="s">
        <v>5537</v>
      </c>
      <c r="AT2078" s="6"/>
      <c r="AU2078" s="7"/>
      <c r="AV2078" s="3" t="s">
        <v>5537</v>
      </c>
      <c r="AW2078" s="18" t="s">
        <v>5537</v>
      </c>
      <c r="AX2078" s="18" t="s">
        <v>5537</v>
      </c>
      <c r="AY2078" s="18" t="s">
        <v>5537</v>
      </c>
      <c r="AZ2078" s="18" t="s">
        <v>5537</v>
      </c>
      <c r="BA2078" s="18" t="s">
        <v>5537</v>
      </c>
      <c r="BB2078" s="18" t="s">
        <v>5537</v>
      </c>
      <c r="BC2078" s="18" t="s">
        <v>5537</v>
      </c>
      <c r="BD2078" s="18" t="s">
        <v>5537</v>
      </c>
      <c r="BE2078" s="18" t="s">
        <v>5537</v>
      </c>
      <c r="BF2078" s="18" t="s">
        <v>5537</v>
      </c>
      <c r="BG2078" s="18" t="s">
        <v>5537</v>
      </c>
      <c r="BH2078" s="18" t="s">
        <v>5537</v>
      </c>
      <c r="BI2078" s="9" t="s">
        <v>5537</v>
      </c>
      <c r="BJ2078" s="14"/>
      <c r="BK2078" s="14" t="s">
        <v>5537</v>
      </c>
      <c r="BL2078" s="14" t="str">
        <f>_xlfn.XLOOKUP(B2078,'[4]cell downs 18042026 17h'!$B:$B,'[4]cell downs 18042026 17h'!$B:$B,"")</f>
        <v/>
      </c>
      <c r="BM2078" s="14" t="str">
        <f>_xlfn.XLOOKUP(B2078,'[5]Cells Huawei 19042026 15h'!$B:$B,'[5]Cells Huawei 19042026 15h'!$B:$B,"")</f>
        <v/>
      </c>
      <c r="BN2078" s="9" t="str">
        <f>_xlfn.XLOOKUP(B2078,'[6]cells down 19042026 9H40'!$B:$B,'[6]cells down 19042026 9H40'!$B:$B,"")</f>
        <v/>
      </c>
      <c r="BO2078" s="9" t="s">
        <v>5197</v>
      </c>
      <c r="BP2078" s="9" t="s">
        <v>12</v>
      </c>
      <c r="BQ2078" s="115"/>
    </row>
    <row r="2079" spans="1:69" s="9" customFormat="1" x14ac:dyDescent="0.3">
      <c r="A2079" s="1" t="s">
        <v>3806</v>
      </c>
      <c r="B2079" s="8" t="s">
        <v>3807</v>
      </c>
      <c r="C2079" s="3" t="str">
        <f>_xlfn.XLOOKUP(B2079,'[1]daily break down'!$D:$D,'[1]daily break down'!$E:$E,"")</f>
        <v>EXTREME-NORD</v>
      </c>
      <c r="D2079" s="1" t="s">
        <v>11</v>
      </c>
      <c r="E2079" s="1" t="s">
        <v>66</v>
      </c>
      <c r="F2079" s="3" t="s">
        <v>55</v>
      </c>
      <c r="G2079" s="1" t="s">
        <v>3806</v>
      </c>
      <c r="H2079" s="32" t="str">
        <f>_xlfn.XLOOKUP(B2079,[2]CALCULATION!$B:$B,[2]CALCULATION!$H:$H,"")</f>
        <v>HUAWEI</v>
      </c>
      <c r="I2079" s="28">
        <v>0</v>
      </c>
      <c r="J2079" s="28">
        <v>0</v>
      </c>
      <c r="K2079" s="28">
        <v>0</v>
      </c>
      <c r="L2079" s="28">
        <v>0</v>
      </c>
      <c r="M2079" s="28">
        <v>0</v>
      </c>
      <c r="N2079" s="28">
        <v>0</v>
      </c>
      <c r="O2079" s="28">
        <v>0</v>
      </c>
      <c r="P2079" s="28">
        <v>0</v>
      </c>
      <c r="Q2079" s="28">
        <v>0</v>
      </c>
      <c r="R2079" s="28">
        <v>0</v>
      </c>
      <c r="S2079" s="94">
        <v>0</v>
      </c>
      <c r="T2079" s="94">
        <f>_xlfn.XLOOKUP(B2079,'[3]Nur des jours'!$B:$B,'[3]Nur des jours'!$U:$U,"")</f>
        <v>0</v>
      </c>
      <c r="U2079" s="94">
        <v>0</v>
      </c>
      <c r="V2079" s="94">
        <v>1.298393701506422E-2</v>
      </c>
      <c r="W2079" s="94">
        <v>0</v>
      </c>
      <c r="X2079" s="94">
        <v>0</v>
      </c>
      <c r="Y2079" s="94">
        <v>0</v>
      </c>
      <c r="Z2079" s="94">
        <v>0</v>
      </c>
      <c r="AA2079" s="94">
        <v>0</v>
      </c>
      <c r="AB2079" s="94">
        <v>0</v>
      </c>
      <c r="AC2079" s="94"/>
      <c r="AD2079" s="94">
        <v>0</v>
      </c>
      <c r="AE2079" s="94">
        <v>0</v>
      </c>
      <c r="AF2079" s="94">
        <v>0</v>
      </c>
      <c r="AG2079" s="94">
        <v>0</v>
      </c>
      <c r="AH2079" s="94">
        <v>0</v>
      </c>
      <c r="AI2079" s="49" t="s">
        <v>6659</v>
      </c>
      <c r="AJ2079" s="49"/>
      <c r="AK2079" s="48" t="str" cm="1">
        <f t="array" ref="AK2079">IFERROR(_xlfn.IFS(
AM2079="MPR ISSUE","PDH",
AM2079="BSS Hardware Issue","BSS",
AM2079="Sites strategiques, MLL, Pylone, etc.","ENVTECH",
AM2079="AKTIVCO DEFAUT GE &amp; POWER Cabinet","AKTIVCO",
AM2079="AKTIVCO Coupure ENEO &amp; Baisse de tension","AKTIVCO GRID ONLY",
AM2079="Coupure ENEO &amp; Baisse de tension","IHS GRID ONLY",
AM2079="Defaut GE &amp; POWER Cabinet","IHS",
AM2079="Sharing","Partners",
AM2079="Sites strategiques &amp; DataCenter","SST &amp; DC",
AM2079="Exclu","Exclu",
AM2079="SAT","SAT",
AM2079="SPARE-ISSUE","SPARE-ISSUE",
AM2079="Fiber CAmtel","TRANS_FO_CAMTEL",
AM2079="Fiber AOF","Fiber AOF",
AM2079="Projet OCM (HUAWEI)","TRAVAUX-HUAWEI",
AM2079="Projet OCM (NOKIA)","TRAVAUX-NOKIA",
AM2079="ACCESS-ISSUE","ACCESS-ISSUE",
AM2079="Projet OCM (ZTE, NOKIA, autres projets)","TRAVAUX OCM",
AM2079="No root CAuse","No root cause",
AM2079="ODU HS","PDH",
AM2079="IP &amp; VLAN","PDH",
AM2079="Warehouse HUAWEI","SPARE-ISSUE",
AM2079="SPARE-HS","SPARE-ISSUE",
AM2079="Power Telco","BSS",AM2079="no impacts","no impacts"
),"")</f>
        <v>no impacts</v>
      </c>
      <c r="AL2079" s="48" t="str" cm="1">
        <f t="array" ref="AL2079">IFERROR(_xlfn.IFS(
AM2079="MPR ISSUE","TX ISSUE",
AM2079="BSS Hardware Issue","RAN ISSUE",
AM2079="Sites strategiques, MLL, Pylone, etc.","ENVTECH",
AM2079="AKTIVCO DEFAUT GE &amp; POWER Cabinet","POWER ISSUE",
AM2079="AKTIVCO Coupure ENEO &amp; Baisse de tension","POWER ISSUE",
AM2079="Coupure ENEO &amp; Baisse de tension","POWER ISSUE",
AM2079="Defaut GE &amp; POWER Cabinet","POWER ISSUE",
AM2079="Sharing","POWER ISSUE",
AM2079="Sites strategiques &amp; DataCenter","POWER ISSUE",
AM2079="Exclu","Exclu",
AM2079="SAT","TX ISSUE",
AM2079="SPARE-ISSUE","SPARE-ISSUE",
AM2079="Fiber CAmtel","TX ISSUE",
AM2079="Fiber AOF","TX ISSUE",
AM2079="Projet OCM (HUAWEI)","TRAVAUX-HUAWEI",
AM2079="Projet OCM (NOKIA)","TRAVAUX -NOKIA",
AM2079="ACCESS-ISSUE","ACCESS-ISSUE",
AM2079="Projet OCM (ZTE, NOKIA, autres projets)","TRAVAUX OCM",
AM2079="No root CAuse","No root cause",
AM2079="ODU HS","TX ISSUE",
AM2079="IP &amp; VLAN","TX ISSUE",
AM2079="Warehouse HUAWEI","SPARE-ISSUE",
AM2079="SPARE-HS","SPARE-ISSUE",
AM2079="Power Telco","RAN ISSUE",AM2079="no impacts","no impacts"
),"")</f>
        <v>no impacts</v>
      </c>
      <c r="AM2079" s="67" t="s">
        <v>5605</v>
      </c>
      <c r="AN2079" s="48" t="str" cm="1">
        <f t="array" ref="AN2079">IFERROR(_xlfn.IFS(
AM2079="MPR ISSUE","ACTIVE",
AM2079="BSS Hardware Issue","ACTIVE",
AM2079="Sites strategiques, MLL, Pylone, etc.","PASSIVE",
AM2079="AKTIVCO DEFAUT GE &amp; POWER Cabinet","PASSIVE",
AM2079="AKTIVCO Coupure ENEO &amp; Baisse de tension","PASSIVE",
AM2079="Coupure ENEO &amp; Baisse de tension","PASSIVE",
AM2079="Defaut GE &amp; POWER Cabinet","PASSIVE",
AM2079="Sharing","PASSIVE",
AM2079="Sites strategiques &amp; DataCenter","PASSIVE",
AM2079="Exclu","Exclu",
AM2079="SAT","ACTIVE",
AM2079="SPARE-ISSUE","SPARE-ISSUE",
AM2079="Fiber CAmtel","ACTIVE",
AM2079="Fiber AOF","ACTIVE",
AM2079="Projet OCM (HUAWEI)","PLANNED WORKS",
AM2079="Projet OCM (NOKIA)","PLANNED WORKS",
AM2079="ACCESS-ISSUE","ACCESS-ISSUE",
AM2079="Projet OCM (ZTE, NOKIA, autres projets)","PLANNED WORKS",
AM2079="No root CAuse","No root cause",
AM2079="ODU HS","ACTIVE",
AM2079="IP &amp; VLAN","ACTIVE",
AM2079="Warehouse HUAWEI","SPARE-ISSUE",
AM2079="SPARE-HS","SPARE-ISSUE",
AM2079="Power Telco","ACTIVE", AM2079="no impacts","no impacts"
),"")</f>
        <v>no impacts</v>
      </c>
      <c r="AO2079" s="93" t="s">
        <v>5537</v>
      </c>
      <c r="AP2079" s="101" t="str">
        <f t="shared" si="57"/>
        <v>EXN_048</v>
      </c>
      <c r="AR2079" s="17" t="s">
        <v>5537</v>
      </c>
      <c r="AS2079" s="7" t="s">
        <v>5537</v>
      </c>
      <c r="AT2079" s="6"/>
      <c r="AU2079" s="7"/>
      <c r="AV2079" s="3" t="s">
        <v>5537</v>
      </c>
      <c r="AW2079" s="18" t="s">
        <v>5537</v>
      </c>
      <c r="AX2079" s="18" t="s">
        <v>5537</v>
      </c>
      <c r="AY2079" s="18" t="s">
        <v>5537</v>
      </c>
      <c r="AZ2079" s="18" t="s">
        <v>5537</v>
      </c>
      <c r="BA2079" s="18" t="s">
        <v>5537</v>
      </c>
      <c r="BB2079" s="18" t="s">
        <v>5537</v>
      </c>
      <c r="BC2079" s="18" t="s">
        <v>5537</v>
      </c>
      <c r="BD2079" s="18" t="s">
        <v>5537</v>
      </c>
      <c r="BE2079" s="18" t="s">
        <v>5537</v>
      </c>
      <c r="BF2079" s="18" t="s">
        <v>5537</v>
      </c>
      <c r="BG2079" s="18" t="s">
        <v>5537</v>
      </c>
      <c r="BH2079" s="18" t="s">
        <v>5537</v>
      </c>
      <c r="BI2079" s="9" t="s">
        <v>5537</v>
      </c>
      <c r="BJ2079" s="14"/>
      <c r="BK2079" s="14" t="s">
        <v>5537</v>
      </c>
      <c r="BL2079" s="14" t="str">
        <f>_xlfn.XLOOKUP(B2079,'[4]cell downs 18042026 17h'!$B:$B,'[4]cell downs 18042026 17h'!$B:$B,"")</f>
        <v/>
      </c>
      <c r="BM2079" s="14" t="str">
        <f>_xlfn.XLOOKUP(B2079,'[5]Cells Huawei 19042026 15h'!$B:$B,'[5]Cells Huawei 19042026 15h'!$B:$B,"")</f>
        <v/>
      </c>
      <c r="BN2079" s="9" t="str">
        <f>_xlfn.XLOOKUP(B2079,'[6]cells down 19042026 9H40'!$B:$B,'[6]cells down 19042026 9H40'!$B:$B,"")</f>
        <v/>
      </c>
      <c r="BO2079" s="9" t="s">
        <v>3807</v>
      </c>
      <c r="BP2079" s="9" t="s">
        <v>5537</v>
      </c>
      <c r="BQ2079" s="115"/>
    </row>
    <row r="2080" spans="1:69" s="9" customFormat="1" x14ac:dyDescent="0.3">
      <c r="A2080" s="1" t="s">
        <v>3369</v>
      </c>
      <c r="B2080" s="8" t="s">
        <v>3370</v>
      </c>
      <c r="C2080" s="3" t="str">
        <f>_xlfn.XLOOKUP(B2080,'[1]daily break down'!$D:$D,'[1]daily break down'!$E:$E,"")</f>
        <v>EXTREME-NORD</v>
      </c>
      <c r="D2080" s="1" t="s">
        <v>11</v>
      </c>
      <c r="E2080" s="1" t="s">
        <v>154</v>
      </c>
      <c r="F2080" s="3" t="s">
        <v>55</v>
      </c>
      <c r="G2080" s="1" t="s">
        <v>3371</v>
      </c>
      <c r="H2080" s="32" t="str">
        <f>_xlfn.XLOOKUP(B2080,[2]CALCULATION!$B:$B,[2]CALCULATION!$H:$H,"")</f>
        <v>HUAWEI</v>
      </c>
      <c r="I2080" s="28">
        <v>0</v>
      </c>
      <c r="J2080" s="28">
        <v>0</v>
      </c>
      <c r="K2080" s="28">
        <v>0</v>
      </c>
      <c r="L2080" s="28">
        <v>0</v>
      </c>
      <c r="M2080" s="28">
        <v>0</v>
      </c>
      <c r="N2080" s="28">
        <v>0</v>
      </c>
      <c r="O2080" s="28">
        <v>0</v>
      </c>
      <c r="P2080" s="28">
        <v>0</v>
      </c>
      <c r="Q2080" s="28">
        <v>0</v>
      </c>
      <c r="R2080" s="28">
        <v>0</v>
      </c>
      <c r="S2080" s="94">
        <v>0</v>
      </c>
      <c r="T2080" s="94">
        <f>_xlfn.XLOOKUP(B2080,'[3]Nur des jours'!$B:$B,'[3]Nur des jours'!$U:$U,"")</f>
        <v>0</v>
      </c>
      <c r="U2080" s="94">
        <v>0</v>
      </c>
      <c r="V2080" s="94">
        <v>1.326929826814255E-2</v>
      </c>
      <c r="W2080" s="94">
        <v>0</v>
      </c>
      <c r="X2080" s="94">
        <v>0</v>
      </c>
      <c r="Y2080" s="94">
        <v>0</v>
      </c>
      <c r="Z2080" s="94">
        <v>0</v>
      </c>
      <c r="AA2080" s="94">
        <v>0</v>
      </c>
      <c r="AB2080" s="94">
        <v>0</v>
      </c>
      <c r="AC2080" s="94"/>
      <c r="AD2080" s="94">
        <v>0</v>
      </c>
      <c r="AE2080" s="94">
        <v>0</v>
      </c>
      <c r="AF2080" s="94">
        <v>0</v>
      </c>
      <c r="AG2080" s="94">
        <v>0</v>
      </c>
      <c r="AH2080" s="94">
        <v>0</v>
      </c>
      <c r="AI2080" s="49" t="s">
        <v>6659</v>
      </c>
      <c r="AJ2080" s="49"/>
      <c r="AK2080" s="48" t="str" cm="1">
        <f t="array" ref="AK2080">IFERROR(_xlfn.IFS(
AM2080="MPR ISSUE","PDH",
AM2080="BSS Hardware Issue","BSS",
AM2080="Sites strategiques, MLL, Pylone, etc.","ENVTECH",
AM2080="AKTIVCO DEFAUT GE &amp; POWER Cabinet","AKTIVCO",
AM2080="AKTIVCO Coupure ENEO &amp; Baisse de tension","AKTIVCO GRID ONLY",
AM2080="Coupure ENEO &amp; Baisse de tension","IHS GRID ONLY",
AM2080="Defaut GE &amp; POWER Cabinet","IHS",
AM2080="Sharing","Partners",
AM2080="Sites strategiques &amp; DataCenter","SST &amp; DC",
AM2080="Exclu","Exclu",
AM2080="SAT","SAT",
AM2080="SPARE-ISSUE","SPARE-ISSUE",
AM2080="Fiber CAmtel","TRANS_FO_CAMTEL",
AM2080="Fiber AOF","Fiber AOF",
AM2080="Projet OCM (HUAWEI)","TRAVAUX-HUAWEI",
AM2080="Projet OCM (NOKIA)","TRAVAUX-NOKIA",
AM2080="ACCESS-ISSUE","ACCESS-ISSUE",
AM2080="Projet OCM (ZTE, NOKIA, autres projets)","TRAVAUX OCM",
AM2080="No root CAuse","No root cause",
AM2080="ODU HS","PDH",
AM2080="IP &amp; VLAN","PDH",
AM2080="Warehouse HUAWEI","SPARE-ISSUE",
AM2080="SPARE-HS","SPARE-ISSUE",
AM2080="Power Telco","BSS",AM2080="no impacts","no impacts"
),"")</f>
        <v>no impacts</v>
      </c>
      <c r="AL2080" s="48" t="str" cm="1">
        <f t="array" ref="AL2080">IFERROR(_xlfn.IFS(
AM2080="MPR ISSUE","TX ISSUE",
AM2080="BSS Hardware Issue","RAN ISSUE",
AM2080="Sites strategiques, MLL, Pylone, etc.","ENVTECH",
AM2080="AKTIVCO DEFAUT GE &amp; POWER Cabinet","POWER ISSUE",
AM2080="AKTIVCO Coupure ENEO &amp; Baisse de tension","POWER ISSUE",
AM2080="Coupure ENEO &amp; Baisse de tension","POWER ISSUE",
AM2080="Defaut GE &amp; POWER Cabinet","POWER ISSUE",
AM2080="Sharing","POWER ISSUE",
AM2080="Sites strategiques &amp; DataCenter","POWER ISSUE",
AM2080="Exclu","Exclu",
AM2080="SAT","TX ISSUE",
AM2080="SPARE-ISSUE","SPARE-ISSUE",
AM2080="Fiber CAmtel","TX ISSUE",
AM2080="Fiber AOF","TX ISSUE",
AM2080="Projet OCM (HUAWEI)","TRAVAUX-HUAWEI",
AM2080="Projet OCM (NOKIA)","TRAVAUX -NOKIA",
AM2080="ACCESS-ISSUE","ACCESS-ISSUE",
AM2080="Projet OCM (ZTE, NOKIA, autres projets)","TRAVAUX OCM",
AM2080="No root CAuse","No root cause",
AM2080="ODU HS","TX ISSUE",
AM2080="IP &amp; VLAN","TX ISSUE",
AM2080="Warehouse HUAWEI","SPARE-ISSUE",
AM2080="SPARE-HS","SPARE-ISSUE",
AM2080="Power Telco","RAN ISSUE",AM2080="no impacts","no impacts"
),"")</f>
        <v>no impacts</v>
      </c>
      <c r="AM2080" s="67" t="s">
        <v>5605</v>
      </c>
      <c r="AN2080" s="48" t="str" cm="1">
        <f t="array" ref="AN2080">IFERROR(_xlfn.IFS(
AM2080="MPR ISSUE","ACTIVE",
AM2080="BSS Hardware Issue","ACTIVE",
AM2080="Sites strategiques, MLL, Pylone, etc.","PASSIVE",
AM2080="AKTIVCO DEFAUT GE &amp; POWER Cabinet","PASSIVE",
AM2080="AKTIVCO Coupure ENEO &amp; Baisse de tension","PASSIVE",
AM2080="Coupure ENEO &amp; Baisse de tension","PASSIVE",
AM2080="Defaut GE &amp; POWER Cabinet","PASSIVE",
AM2080="Sharing","PASSIVE",
AM2080="Sites strategiques &amp; DataCenter","PASSIVE",
AM2080="Exclu","Exclu",
AM2080="SAT","ACTIVE",
AM2080="SPARE-ISSUE","SPARE-ISSUE",
AM2080="Fiber CAmtel","ACTIVE",
AM2080="Fiber AOF","ACTIVE",
AM2080="Projet OCM (HUAWEI)","PLANNED WORKS",
AM2080="Projet OCM (NOKIA)","PLANNED WORKS",
AM2080="ACCESS-ISSUE","ACCESS-ISSUE",
AM2080="Projet OCM (ZTE, NOKIA, autres projets)","PLANNED WORKS",
AM2080="No root CAuse","No root cause",
AM2080="ODU HS","ACTIVE",
AM2080="IP &amp; VLAN","ACTIVE",
AM2080="Warehouse HUAWEI","SPARE-ISSUE",
AM2080="SPARE-HS","SPARE-ISSUE",
AM2080="Power Telco","ACTIVE", AM2080="no impacts","no impacts"
),"")</f>
        <v>no impacts</v>
      </c>
      <c r="AO2080" s="93" t="s">
        <v>5537</v>
      </c>
      <c r="AP2080" s="101" t="str">
        <f t="shared" si="57"/>
        <v>EXN_135</v>
      </c>
      <c r="AR2080" s="17" t="s">
        <v>5537</v>
      </c>
      <c r="AS2080" s="7" t="s">
        <v>5537</v>
      </c>
      <c r="AT2080" s="6"/>
      <c r="AU2080" s="7"/>
      <c r="AV2080" s="3" t="s">
        <v>5537</v>
      </c>
      <c r="AW2080" s="18" t="s">
        <v>5537</v>
      </c>
      <c r="AX2080" s="18" t="s">
        <v>5537</v>
      </c>
      <c r="AY2080" s="18" t="s">
        <v>5537</v>
      </c>
      <c r="AZ2080" s="18" t="s">
        <v>5537</v>
      </c>
      <c r="BA2080" s="18" t="s">
        <v>5537</v>
      </c>
      <c r="BB2080" s="18" t="s">
        <v>5537</v>
      </c>
      <c r="BC2080" s="18" t="s">
        <v>5537</v>
      </c>
      <c r="BD2080" s="18" t="s">
        <v>5537</v>
      </c>
      <c r="BE2080" s="18" t="s">
        <v>5537</v>
      </c>
      <c r="BF2080" s="18" t="s">
        <v>5537</v>
      </c>
      <c r="BG2080" s="18" t="s">
        <v>5537</v>
      </c>
      <c r="BH2080" s="18" t="s">
        <v>5537</v>
      </c>
      <c r="BI2080" s="9" t="s">
        <v>5537</v>
      </c>
      <c r="BJ2080" s="14"/>
      <c r="BK2080" s="14" t="s">
        <v>5537</v>
      </c>
      <c r="BL2080" s="14" t="str">
        <f>_xlfn.XLOOKUP(B2080,'[4]cell downs 18042026 17h'!$B:$B,'[4]cell downs 18042026 17h'!$B:$B,"")</f>
        <v/>
      </c>
      <c r="BM2080" s="14" t="str">
        <f>_xlfn.XLOOKUP(B2080,'[5]Cells Huawei 19042026 15h'!$B:$B,'[5]Cells Huawei 19042026 15h'!$B:$B,"")</f>
        <v/>
      </c>
      <c r="BN2080" s="9" t="str">
        <f>_xlfn.XLOOKUP(B2080,'[6]cells down 19042026 9H40'!$B:$B,'[6]cells down 19042026 9H40'!$B:$B,"")</f>
        <v/>
      </c>
      <c r="BO2080" s="9" t="s">
        <v>3370</v>
      </c>
      <c r="BP2080" s="9" t="s">
        <v>5537</v>
      </c>
      <c r="BQ2080" s="115"/>
    </row>
    <row r="2081" spans="1:69" s="9" customFormat="1" x14ac:dyDescent="0.3">
      <c r="A2081" s="1" t="s">
        <v>2081</v>
      </c>
      <c r="B2081" s="8" t="s">
        <v>3360</v>
      </c>
      <c r="C2081" s="3" t="str">
        <f>_xlfn.XLOOKUP(B2081,'[1]daily break down'!$D:$D,'[1]daily break down'!$E:$E,"")</f>
        <v>EXTREME-NORD</v>
      </c>
      <c r="D2081" s="1" t="s">
        <v>11</v>
      </c>
      <c r="E2081" s="1" t="s">
        <v>12</v>
      </c>
      <c r="F2081" s="3" t="s">
        <v>55</v>
      </c>
      <c r="G2081" s="1" t="s">
        <v>2081</v>
      </c>
      <c r="H2081" s="32" t="str">
        <f>_xlfn.XLOOKUP(B2081,[2]CALCULATION!$B:$B,[2]CALCULATION!$H:$H,"")</f>
        <v>HUAWEI</v>
      </c>
      <c r="I2081" s="28">
        <v>0</v>
      </c>
      <c r="J2081" s="28">
        <v>0</v>
      </c>
      <c r="K2081" s="28">
        <v>0</v>
      </c>
      <c r="L2081" s="28">
        <v>0</v>
      </c>
      <c r="M2081" s="28">
        <v>0</v>
      </c>
      <c r="N2081" s="28">
        <v>0</v>
      </c>
      <c r="O2081" s="28">
        <v>0</v>
      </c>
      <c r="P2081" s="28">
        <v>0</v>
      </c>
      <c r="Q2081" s="28">
        <v>0</v>
      </c>
      <c r="R2081" s="28">
        <v>0</v>
      </c>
      <c r="S2081" s="94">
        <v>0</v>
      </c>
      <c r="T2081" s="94">
        <f>_xlfn.XLOOKUP(B2081,'[3]Nur des jours'!$B:$B,'[3]Nur des jours'!$U:$U,"")</f>
        <v>0</v>
      </c>
      <c r="U2081" s="94">
        <v>0</v>
      </c>
      <c r="V2081" s="94">
        <v>1.3394143816364326E-2</v>
      </c>
      <c r="W2081" s="94">
        <v>0</v>
      </c>
      <c r="X2081" s="94">
        <v>0</v>
      </c>
      <c r="Y2081" s="94">
        <v>0</v>
      </c>
      <c r="Z2081" s="94">
        <v>0</v>
      </c>
      <c r="AA2081" s="94">
        <v>0</v>
      </c>
      <c r="AB2081" s="94">
        <v>0</v>
      </c>
      <c r="AC2081" s="94"/>
      <c r="AD2081" s="94">
        <v>0</v>
      </c>
      <c r="AE2081" s="94">
        <v>0</v>
      </c>
      <c r="AF2081" s="94">
        <v>0</v>
      </c>
      <c r="AG2081" s="94">
        <v>0</v>
      </c>
      <c r="AH2081" s="94">
        <v>0</v>
      </c>
      <c r="AI2081" s="49" t="s">
        <v>6659</v>
      </c>
      <c r="AJ2081" s="49"/>
      <c r="AK2081" s="48" t="str" cm="1">
        <f t="array" ref="AK2081">IFERROR(_xlfn.IFS(
AM2081="MPR ISSUE","PDH",
AM2081="BSS Hardware Issue","BSS",
AM2081="Sites strategiques, MLL, Pylone, etc.","ENVTECH",
AM2081="AKTIVCO DEFAUT GE &amp; POWER Cabinet","AKTIVCO",
AM2081="AKTIVCO Coupure ENEO &amp; Baisse de tension","AKTIVCO GRID ONLY",
AM2081="Coupure ENEO &amp; Baisse de tension","IHS GRID ONLY",
AM2081="Defaut GE &amp; POWER Cabinet","IHS",
AM2081="Sharing","Partners",
AM2081="Sites strategiques &amp; DataCenter","SST &amp; DC",
AM2081="Exclu","Exclu",
AM2081="SAT","SAT",
AM2081="SPARE-ISSUE","SPARE-ISSUE",
AM2081="Fiber CAmtel","TRANS_FO_CAMTEL",
AM2081="Fiber AOF","Fiber AOF",
AM2081="Projet OCM (HUAWEI)","TRAVAUX-HUAWEI",
AM2081="Projet OCM (NOKIA)","TRAVAUX-NOKIA",
AM2081="ACCESS-ISSUE","ACCESS-ISSUE",
AM2081="Projet OCM (ZTE, NOKIA, autres projets)","TRAVAUX OCM",
AM2081="No root CAuse","No root cause",
AM2081="ODU HS","PDH",
AM2081="IP &amp; VLAN","PDH",
AM2081="Warehouse HUAWEI","SPARE-ISSUE",
AM2081="SPARE-HS","SPARE-ISSUE",
AM2081="Power Telco","BSS",AM2081="no impacts","no impacts"
),"")</f>
        <v>no impacts</v>
      </c>
      <c r="AL2081" s="48" t="str" cm="1">
        <f t="array" ref="AL2081">IFERROR(_xlfn.IFS(
AM2081="MPR ISSUE","TX ISSUE",
AM2081="BSS Hardware Issue","RAN ISSUE",
AM2081="Sites strategiques, MLL, Pylone, etc.","ENVTECH",
AM2081="AKTIVCO DEFAUT GE &amp; POWER Cabinet","POWER ISSUE",
AM2081="AKTIVCO Coupure ENEO &amp; Baisse de tension","POWER ISSUE",
AM2081="Coupure ENEO &amp; Baisse de tension","POWER ISSUE",
AM2081="Defaut GE &amp; POWER Cabinet","POWER ISSUE",
AM2081="Sharing","POWER ISSUE",
AM2081="Sites strategiques &amp; DataCenter","POWER ISSUE",
AM2081="Exclu","Exclu",
AM2081="SAT","TX ISSUE",
AM2081="SPARE-ISSUE","SPARE-ISSUE",
AM2081="Fiber CAmtel","TX ISSUE",
AM2081="Fiber AOF","TX ISSUE",
AM2081="Projet OCM (HUAWEI)","TRAVAUX-HUAWEI",
AM2081="Projet OCM (NOKIA)","TRAVAUX -NOKIA",
AM2081="ACCESS-ISSUE","ACCESS-ISSUE",
AM2081="Projet OCM (ZTE, NOKIA, autres projets)","TRAVAUX OCM",
AM2081="No root CAuse","No root cause",
AM2081="ODU HS","TX ISSUE",
AM2081="IP &amp; VLAN","TX ISSUE",
AM2081="Warehouse HUAWEI","SPARE-ISSUE",
AM2081="SPARE-HS","SPARE-ISSUE",
AM2081="Power Telco","RAN ISSUE",AM2081="no impacts","no impacts"
),"")</f>
        <v>no impacts</v>
      </c>
      <c r="AM2081" s="67" t="s">
        <v>5605</v>
      </c>
      <c r="AN2081" s="48" t="str" cm="1">
        <f t="array" ref="AN2081">IFERROR(_xlfn.IFS(
AM2081="MPR ISSUE","ACTIVE",
AM2081="BSS Hardware Issue","ACTIVE",
AM2081="Sites strategiques, MLL, Pylone, etc.","PASSIVE",
AM2081="AKTIVCO DEFAUT GE &amp; POWER Cabinet","PASSIVE",
AM2081="AKTIVCO Coupure ENEO &amp; Baisse de tension","PASSIVE",
AM2081="Coupure ENEO &amp; Baisse de tension","PASSIVE",
AM2081="Defaut GE &amp; POWER Cabinet","PASSIVE",
AM2081="Sharing","PASSIVE",
AM2081="Sites strategiques &amp; DataCenter","PASSIVE",
AM2081="Exclu","Exclu",
AM2081="SAT","ACTIVE",
AM2081="SPARE-ISSUE","SPARE-ISSUE",
AM2081="Fiber CAmtel","ACTIVE",
AM2081="Fiber AOF","ACTIVE",
AM2081="Projet OCM (HUAWEI)","PLANNED WORKS",
AM2081="Projet OCM (NOKIA)","PLANNED WORKS",
AM2081="ACCESS-ISSUE","ACCESS-ISSUE",
AM2081="Projet OCM (ZTE, NOKIA, autres projets)","PLANNED WORKS",
AM2081="No root CAuse","No root cause",
AM2081="ODU HS","ACTIVE",
AM2081="IP &amp; VLAN","ACTIVE",
AM2081="Warehouse HUAWEI","SPARE-ISSUE",
AM2081="SPARE-HS","SPARE-ISSUE",
AM2081="Power Telco","ACTIVE", AM2081="no impacts","no impacts"
),"")</f>
        <v>no impacts</v>
      </c>
      <c r="AO2081" s="93" t="s">
        <v>5537</v>
      </c>
      <c r="AP2081" s="101" t="str">
        <f t="shared" si="57"/>
        <v>EXN_058</v>
      </c>
      <c r="AR2081" s="17" t="s">
        <v>5537</v>
      </c>
      <c r="AS2081" s="7" t="s">
        <v>5537</v>
      </c>
      <c r="AT2081" s="6"/>
      <c r="AU2081" s="7"/>
      <c r="AV2081" s="3" t="s">
        <v>5537</v>
      </c>
      <c r="AW2081" s="18" t="s">
        <v>5537</v>
      </c>
      <c r="AX2081" s="18" t="s">
        <v>5537</v>
      </c>
      <c r="AY2081" s="18" t="s">
        <v>5537</v>
      </c>
      <c r="AZ2081" s="18" t="s">
        <v>5537</v>
      </c>
      <c r="BA2081" s="18" t="s">
        <v>5537</v>
      </c>
      <c r="BB2081" s="18" t="s">
        <v>5537</v>
      </c>
      <c r="BC2081" s="18" t="s">
        <v>5537</v>
      </c>
      <c r="BD2081" s="18" t="s">
        <v>5537</v>
      </c>
      <c r="BE2081" s="18" t="s">
        <v>5537</v>
      </c>
      <c r="BF2081" s="18" t="s">
        <v>5537</v>
      </c>
      <c r="BG2081" s="18" t="s">
        <v>5537</v>
      </c>
      <c r="BH2081" s="18" t="s">
        <v>5537</v>
      </c>
      <c r="BI2081" s="9" t="s">
        <v>5537</v>
      </c>
      <c r="BJ2081" s="14"/>
      <c r="BK2081" s="14" t="s">
        <v>5537</v>
      </c>
      <c r="BL2081" s="14" t="str">
        <f>_xlfn.XLOOKUP(B2081,'[4]cell downs 18042026 17h'!$B:$B,'[4]cell downs 18042026 17h'!$B:$B,"")</f>
        <v/>
      </c>
      <c r="BM2081" s="14" t="str">
        <f>_xlfn.XLOOKUP(B2081,'[5]Cells Huawei 19042026 15h'!$B:$B,'[5]Cells Huawei 19042026 15h'!$B:$B,"")</f>
        <v/>
      </c>
      <c r="BN2081" s="9" t="str">
        <f>_xlfn.XLOOKUP(B2081,'[6]cells down 19042026 9H40'!$B:$B,'[6]cells down 19042026 9H40'!$B:$B,"")</f>
        <v/>
      </c>
      <c r="BO2081" s="9" t="s">
        <v>3360</v>
      </c>
      <c r="BP2081" s="9" t="s">
        <v>12</v>
      </c>
      <c r="BQ2081" s="115"/>
    </row>
    <row r="2082" spans="1:69" s="9" customFormat="1" x14ac:dyDescent="0.3">
      <c r="A2082" s="1" t="s">
        <v>2643</v>
      </c>
      <c r="B2082" s="8" t="s">
        <v>2644</v>
      </c>
      <c r="C2082" s="3" t="str">
        <f>_xlfn.XLOOKUP(B2082,'[1]daily break down'!$D:$D,'[1]daily break down'!$E:$E,"")</f>
        <v>NORD-OUEST</v>
      </c>
      <c r="D2082" s="1" t="s">
        <v>11</v>
      </c>
      <c r="E2082" s="1" t="s">
        <v>12</v>
      </c>
      <c r="F2082" s="3" t="s">
        <v>102</v>
      </c>
      <c r="G2082" s="1" t="s">
        <v>2643</v>
      </c>
      <c r="H2082" s="33" t="str">
        <f>_xlfn.XLOOKUP(B2082,[2]CALCULATION!$B:$B,[2]CALCULATION!$H:$H,"")</f>
        <v>NOKIA</v>
      </c>
      <c r="I2082" s="28">
        <v>0</v>
      </c>
      <c r="J2082" s="28">
        <v>0</v>
      </c>
      <c r="K2082" s="28">
        <v>0</v>
      </c>
      <c r="L2082" s="28">
        <v>0</v>
      </c>
      <c r="M2082" s="28">
        <v>0</v>
      </c>
      <c r="N2082" s="28">
        <v>0</v>
      </c>
      <c r="O2082" s="28">
        <v>0</v>
      </c>
      <c r="P2082" s="28">
        <v>0</v>
      </c>
      <c r="Q2082" s="28">
        <v>0</v>
      </c>
      <c r="R2082" s="28">
        <v>0</v>
      </c>
      <c r="S2082" s="94">
        <v>0</v>
      </c>
      <c r="T2082" s="94">
        <f>_xlfn.XLOOKUP(B2082,'[3]Nur des jours'!$B:$B,'[3]Nur des jours'!$U:$U,"")</f>
        <v>0</v>
      </c>
      <c r="U2082" s="94">
        <v>0</v>
      </c>
      <c r="V2082" s="94">
        <v>0</v>
      </c>
      <c r="W2082" s="94">
        <v>0</v>
      </c>
      <c r="X2082" s="94">
        <v>0</v>
      </c>
      <c r="Y2082" s="94">
        <v>0</v>
      </c>
      <c r="Z2082" s="94">
        <v>0</v>
      </c>
      <c r="AA2082" s="94">
        <v>0</v>
      </c>
      <c r="AB2082" s="94">
        <v>0</v>
      </c>
      <c r="AC2082" s="94"/>
      <c r="AD2082" s="94">
        <v>0</v>
      </c>
      <c r="AE2082" s="94">
        <v>0</v>
      </c>
      <c r="AF2082" s="94">
        <v>0</v>
      </c>
      <c r="AG2082" s="94">
        <v>0</v>
      </c>
      <c r="AH2082" s="94">
        <v>0</v>
      </c>
      <c r="AI2082" s="49" t="s">
        <v>5559</v>
      </c>
      <c r="AJ2082" s="49"/>
      <c r="AK2082" s="48" t="str" cm="1">
        <f t="array" ref="AK2082">IFERROR(_xlfn.IFS(
AM2082="MPR ISSUE","PDH",
AM2082="BSS Hardware Issue","BSS",
AM2082="Sites strategiques, MLL, Pylone, etc.","ENVTECH",
AM2082="AKTIVCO DEFAUT GE &amp; POWER Cabinet","AKTIVCO",
AM2082="AKTIVCO Coupure ENEO &amp; Baisse de tension","AKTIVCO GRID ONLY",
AM2082="Coupure ENEO &amp; Baisse de tension","IHS GRID ONLY",
AM2082="Defaut GE &amp; POWER Cabinet","IHS",
AM2082="Sharing","Partners",
AM2082="Sites strategiques &amp; DataCenter","SST &amp; DC",
AM2082="Exclu","Exclu",
AM2082="SAT","SAT",
AM2082="SPARE-ISSUE","SPARE-ISSUE",
AM2082="Fiber CAmtel","TRANS_FO_CAMTEL",
AM2082="Fiber AOF","Fiber AOF",
AM2082="Projet OCM (HUAWEI)","TRAVAUX-HUAWEI",
AM2082="Projet OCM (NOKIA)","TRAVAUX-NOKIA",
AM2082="ACCESS-ISSUE","ACCESS-ISSUE",
AM2082="Projet OCM (ZTE, NOKIA, autres projets)","TRAVAUX OCM",
AM2082="No root CAuse","No root cause",
AM2082="ODU HS","PDH",
AM2082="IP &amp; VLAN","PDH",
AM2082="Warehouse HUAWEI","SPARE-ISSUE",
AM2082="SPARE-HS","SPARE-ISSUE",
AM2082="Power Telco","BSS",AM2082="no impacts","no impacts"
),"")</f>
        <v>no impacts</v>
      </c>
      <c r="AL2082" s="48" t="str" cm="1">
        <f t="array" ref="AL2082">IFERROR(_xlfn.IFS(
AM2082="MPR ISSUE","TX ISSUE",
AM2082="BSS Hardware Issue","RAN ISSUE",
AM2082="Sites strategiques, MLL, Pylone, etc.","ENVTECH",
AM2082="AKTIVCO DEFAUT GE &amp; POWER Cabinet","POWER ISSUE",
AM2082="AKTIVCO Coupure ENEO &amp; Baisse de tension","POWER ISSUE",
AM2082="Coupure ENEO &amp; Baisse de tension","POWER ISSUE",
AM2082="Defaut GE &amp; POWER Cabinet","POWER ISSUE",
AM2082="Sharing","POWER ISSUE",
AM2082="Sites strategiques &amp; DataCenter","POWER ISSUE",
AM2082="Exclu","Exclu",
AM2082="SAT","TX ISSUE",
AM2082="SPARE-ISSUE","SPARE-ISSUE",
AM2082="Fiber CAmtel","TX ISSUE",
AM2082="Fiber AOF","TX ISSUE",
AM2082="Projet OCM (HUAWEI)","TRAVAUX-HUAWEI",
AM2082="Projet OCM (NOKIA)","TRAVAUX -NOKIA",
AM2082="ACCESS-ISSUE","ACCESS-ISSUE",
AM2082="Projet OCM (ZTE, NOKIA, autres projets)","TRAVAUX OCM",
AM2082="No root CAuse","No root cause",
AM2082="ODU HS","TX ISSUE",
AM2082="IP &amp; VLAN","TX ISSUE",
AM2082="Warehouse HUAWEI","SPARE-ISSUE",
AM2082="SPARE-HS","SPARE-ISSUE",
AM2082="Power Telco","RAN ISSUE",AM2082="no impacts","no impacts"
),"")</f>
        <v>no impacts</v>
      </c>
      <c r="AM2082" s="67" t="s">
        <v>5605</v>
      </c>
      <c r="AN2082" s="48" t="str" cm="1">
        <f t="array" ref="AN2082">IFERROR(_xlfn.IFS(
AM2082="MPR ISSUE","ACTIVE",
AM2082="BSS Hardware Issue","ACTIVE",
AM2082="Sites strategiques, MLL, Pylone, etc.","PASSIVE",
AM2082="AKTIVCO DEFAUT GE &amp; POWER Cabinet","PASSIVE",
AM2082="AKTIVCO Coupure ENEO &amp; Baisse de tension","PASSIVE",
AM2082="Coupure ENEO &amp; Baisse de tension","PASSIVE",
AM2082="Defaut GE &amp; POWER Cabinet","PASSIVE",
AM2082="Sharing","PASSIVE",
AM2082="Sites strategiques &amp; DataCenter","PASSIVE",
AM2082="Exclu","Exclu",
AM2082="SAT","ACTIVE",
AM2082="SPARE-ISSUE","SPARE-ISSUE",
AM2082="Fiber CAmtel","ACTIVE",
AM2082="Fiber AOF","ACTIVE",
AM2082="Projet OCM (HUAWEI)","PLANNED WORKS",
AM2082="Projet OCM (NOKIA)","PLANNED WORKS",
AM2082="ACCESS-ISSUE","ACCESS-ISSUE",
AM2082="Projet OCM (ZTE, NOKIA, autres projets)","PLANNED WORKS",
AM2082="No root CAuse","No root cause",
AM2082="ODU HS","ACTIVE",
AM2082="IP &amp; VLAN","ACTIVE",
AM2082="Warehouse HUAWEI","SPARE-ISSUE",
AM2082="SPARE-HS","SPARE-ISSUE",
AM2082="Power Telco","ACTIVE", AM2082="no impacts","no impacts"
),"")</f>
        <v>no impacts</v>
      </c>
      <c r="AO2082" s="93" t="s">
        <v>5537</v>
      </c>
      <c r="AP2082" s="101" t="str">
        <f t="shared" si="57"/>
        <v>OST_090</v>
      </c>
      <c r="AR2082" s="17" t="s">
        <v>5537</v>
      </c>
      <c r="AS2082" s="7" t="s">
        <v>5537</v>
      </c>
      <c r="AT2082" s="6"/>
      <c r="AU2082" s="7"/>
      <c r="AV2082" s="3" t="s">
        <v>5537</v>
      </c>
      <c r="AW2082" s="18" t="s">
        <v>5537</v>
      </c>
      <c r="AX2082" s="18" t="s">
        <v>5537</v>
      </c>
      <c r="AY2082" s="18" t="s">
        <v>5537</v>
      </c>
      <c r="AZ2082" s="18" t="s">
        <v>5537</v>
      </c>
      <c r="BA2082" s="18" t="s">
        <v>5537</v>
      </c>
      <c r="BB2082" s="18" t="s">
        <v>5537</v>
      </c>
      <c r="BC2082" s="18" t="s">
        <v>5537</v>
      </c>
      <c r="BD2082" s="18" t="s">
        <v>5537</v>
      </c>
      <c r="BE2082" s="18" t="s">
        <v>5537</v>
      </c>
      <c r="BF2082" s="18" t="s">
        <v>5537</v>
      </c>
      <c r="BG2082" s="18" t="s">
        <v>5537</v>
      </c>
      <c r="BH2082" s="18" t="s">
        <v>5537</v>
      </c>
      <c r="BI2082" s="9" t="s">
        <v>5537</v>
      </c>
      <c r="BJ2082" s="14"/>
      <c r="BK2082" s="14" t="s">
        <v>5537</v>
      </c>
      <c r="BL2082" s="14" t="str">
        <f>_xlfn.XLOOKUP(B2082,'[4]cell downs 18042026 17h'!$B:$B,'[4]cell downs 18042026 17h'!$B:$B,"")</f>
        <v/>
      </c>
      <c r="BM2082" s="14" t="str">
        <f>_xlfn.XLOOKUP(B2082,'[5]Cells Huawei 19042026 15h'!$B:$B,'[5]Cells Huawei 19042026 15h'!$B:$B,"")</f>
        <v/>
      </c>
      <c r="BN2082" s="9" t="str">
        <f>_xlfn.XLOOKUP(B2082,'[6]cells down 19042026 9H40'!$B:$B,'[6]cells down 19042026 9H40'!$B:$B,"")</f>
        <v/>
      </c>
      <c r="BO2082" s="9" t="s">
        <v>2644</v>
      </c>
      <c r="BP2082" s="9" t="s">
        <v>12</v>
      </c>
      <c r="BQ2082" s="115"/>
    </row>
    <row r="2083" spans="1:69" s="9" customFormat="1" x14ac:dyDescent="0.3">
      <c r="A2083" s="1" t="s">
        <v>3687</v>
      </c>
      <c r="B2083" s="8" t="s">
        <v>3688</v>
      </c>
      <c r="C2083" s="3" t="str">
        <f>_xlfn.XLOOKUP(B2083,'[1]daily break down'!$D:$D,'[1]daily break down'!$E:$E,"")</f>
        <v>OUEST</v>
      </c>
      <c r="D2083" s="1" t="s">
        <v>11</v>
      </c>
      <c r="E2083" s="1" t="s">
        <v>12</v>
      </c>
      <c r="F2083" s="3" t="s">
        <v>102</v>
      </c>
      <c r="G2083" s="1" t="s">
        <v>3687</v>
      </c>
      <c r="H2083" s="32" t="str">
        <f>_xlfn.XLOOKUP(B2083,[2]CALCULATION!$B:$B,[2]CALCULATION!$H:$H,"")</f>
        <v>HUAWEI</v>
      </c>
      <c r="I2083" s="28">
        <v>0</v>
      </c>
      <c r="J2083" s="28">
        <v>0</v>
      </c>
      <c r="K2083" s="28">
        <v>0</v>
      </c>
      <c r="L2083" s="28">
        <v>0</v>
      </c>
      <c r="M2083" s="28">
        <v>0</v>
      </c>
      <c r="N2083" s="28">
        <v>0</v>
      </c>
      <c r="O2083" s="28">
        <v>0</v>
      </c>
      <c r="P2083" s="28">
        <v>0</v>
      </c>
      <c r="Q2083" s="28">
        <v>0</v>
      </c>
      <c r="R2083" s="28">
        <v>0</v>
      </c>
      <c r="S2083" s="94">
        <v>0</v>
      </c>
      <c r="T2083" s="94">
        <f>_xlfn.XLOOKUP(B2083,'[3]Nur des jours'!$B:$B,'[3]Nur des jours'!$U:$U,"")</f>
        <v>0</v>
      </c>
      <c r="U2083" s="94">
        <v>0</v>
      </c>
      <c r="V2083" s="94">
        <v>0</v>
      </c>
      <c r="W2083" s="94">
        <v>0</v>
      </c>
      <c r="X2083" s="94">
        <v>0</v>
      </c>
      <c r="Y2083" s="94">
        <v>0</v>
      </c>
      <c r="Z2083" s="94">
        <v>0</v>
      </c>
      <c r="AA2083" s="94">
        <v>0</v>
      </c>
      <c r="AB2083" s="94">
        <v>0</v>
      </c>
      <c r="AC2083" s="94"/>
      <c r="AD2083" s="94">
        <v>0</v>
      </c>
      <c r="AE2083" s="94">
        <v>0</v>
      </c>
      <c r="AF2083" s="94">
        <v>0</v>
      </c>
      <c r="AG2083" s="94">
        <v>0</v>
      </c>
      <c r="AH2083" s="94">
        <v>0</v>
      </c>
      <c r="AI2083" s="49" t="s">
        <v>5559</v>
      </c>
      <c r="AJ2083" s="49"/>
      <c r="AK2083" s="48" t="str" cm="1">
        <f t="array" ref="AK2083">IFERROR(_xlfn.IFS(
AM2083="MPR ISSUE","PDH",
AM2083="BSS Hardware Issue","BSS",
AM2083="Sites strategiques, MLL, Pylone, etc.","ENVTECH",
AM2083="AKTIVCO DEFAUT GE &amp; POWER Cabinet","AKTIVCO",
AM2083="AKTIVCO Coupure ENEO &amp; Baisse de tension","AKTIVCO GRID ONLY",
AM2083="Coupure ENEO &amp; Baisse de tension","IHS GRID ONLY",
AM2083="Defaut GE &amp; POWER Cabinet","IHS",
AM2083="Sharing","Partners",
AM2083="Sites strategiques &amp; DataCenter","SST &amp; DC",
AM2083="Exclu","Exclu",
AM2083="SAT","SAT",
AM2083="SPARE-ISSUE","SPARE-ISSUE",
AM2083="Fiber CAmtel","TRANS_FO_CAMTEL",
AM2083="Fiber AOF","Fiber AOF",
AM2083="Projet OCM (HUAWEI)","TRAVAUX-HUAWEI",
AM2083="Projet OCM (NOKIA)","TRAVAUX-NOKIA",
AM2083="ACCESS-ISSUE","ACCESS-ISSUE",
AM2083="Projet OCM (ZTE, NOKIA, autres projets)","TRAVAUX OCM",
AM2083="No root CAuse","No root cause",
AM2083="ODU HS","PDH",
AM2083="IP &amp; VLAN","PDH",
AM2083="Warehouse HUAWEI","SPARE-ISSUE",
AM2083="SPARE-HS","SPARE-ISSUE",
AM2083="Power Telco","BSS",AM2083="no impacts","no impacts"
),"")</f>
        <v>no impacts</v>
      </c>
      <c r="AL2083" s="48" t="str" cm="1">
        <f t="array" ref="AL2083">IFERROR(_xlfn.IFS(
AM2083="MPR ISSUE","TX ISSUE",
AM2083="BSS Hardware Issue","RAN ISSUE",
AM2083="Sites strategiques, MLL, Pylone, etc.","ENVTECH",
AM2083="AKTIVCO DEFAUT GE &amp; POWER Cabinet","POWER ISSUE",
AM2083="AKTIVCO Coupure ENEO &amp; Baisse de tension","POWER ISSUE",
AM2083="Coupure ENEO &amp; Baisse de tension","POWER ISSUE",
AM2083="Defaut GE &amp; POWER Cabinet","POWER ISSUE",
AM2083="Sharing","POWER ISSUE",
AM2083="Sites strategiques &amp; DataCenter","POWER ISSUE",
AM2083="Exclu","Exclu",
AM2083="SAT","TX ISSUE",
AM2083="SPARE-ISSUE","SPARE-ISSUE",
AM2083="Fiber CAmtel","TX ISSUE",
AM2083="Fiber AOF","TX ISSUE",
AM2083="Projet OCM (HUAWEI)","TRAVAUX-HUAWEI",
AM2083="Projet OCM (NOKIA)","TRAVAUX -NOKIA",
AM2083="ACCESS-ISSUE","ACCESS-ISSUE",
AM2083="Projet OCM (ZTE, NOKIA, autres projets)","TRAVAUX OCM",
AM2083="No root CAuse","No root cause",
AM2083="ODU HS","TX ISSUE",
AM2083="IP &amp; VLAN","TX ISSUE",
AM2083="Warehouse HUAWEI","SPARE-ISSUE",
AM2083="SPARE-HS","SPARE-ISSUE",
AM2083="Power Telco","RAN ISSUE",AM2083="no impacts","no impacts"
),"")</f>
        <v>no impacts</v>
      </c>
      <c r="AM2083" s="67" t="s">
        <v>5605</v>
      </c>
      <c r="AN2083" s="48" t="str" cm="1">
        <f t="array" ref="AN2083">IFERROR(_xlfn.IFS(
AM2083="MPR ISSUE","ACTIVE",
AM2083="BSS Hardware Issue","ACTIVE",
AM2083="Sites strategiques, MLL, Pylone, etc.","PASSIVE",
AM2083="AKTIVCO DEFAUT GE &amp; POWER Cabinet","PASSIVE",
AM2083="AKTIVCO Coupure ENEO &amp; Baisse de tension","PASSIVE",
AM2083="Coupure ENEO &amp; Baisse de tension","PASSIVE",
AM2083="Defaut GE &amp; POWER Cabinet","PASSIVE",
AM2083="Sharing","PASSIVE",
AM2083="Sites strategiques &amp; DataCenter","PASSIVE",
AM2083="Exclu","Exclu",
AM2083="SAT","ACTIVE",
AM2083="SPARE-ISSUE","SPARE-ISSUE",
AM2083="Fiber CAmtel","ACTIVE",
AM2083="Fiber AOF","ACTIVE",
AM2083="Projet OCM (HUAWEI)","PLANNED WORKS",
AM2083="Projet OCM (NOKIA)","PLANNED WORKS",
AM2083="ACCESS-ISSUE","ACCESS-ISSUE",
AM2083="Projet OCM (ZTE, NOKIA, autres projets)","PLANNED WORKS",
AM2083="No root CAuse","No root cause",
AM2083="ODU HS","ACTIVE",
AM2083="IP &amp; VLAN","ACTIVE",
AM2083="Warehouse HUAWEI","SPARE-ISSUE",
AM2083="SPARE-HS","SPARE-ISSUE",
AM2083="Power Telco","ACTIVE", AM2083="no impacts","no impacts"
),"")</f>
        <v>no impacts</v>
      </c>
      <c r="AO2083" s="93" t="s">
        <v>5537</v>
      </c>
      <c r="AP2083" s="101" t="str">
        <f t="shared" si="57"/>
        <v>OST_103</v>
      </c>
      <c r="AR2083" s="17" t="s">
        <v>5537</v>
      </c>
      <c r="AS2083" s="7" t="s">
        <v>5537</v>
      </c>
      <c r="AT2083" s="6"/>
      <c r="AU2083" s="7"/>
      <c r="AV2083" s="3" t="s">
        <v>5537</v>
      </c>
      <c r="AW2083" s="18" t="s">
        <v>5537</v>
      </c>
      <c r="AX2083" s="18" t="s">
        <v>5537</v>
      </c>
      <c r="AY2083" s="18" t="s">
        <v>5537</v>
      </c>
      <c r="AZ2083" s="18" t="s">
        <v>5537</v>
      </c>
      <c r="BA2083" s="18" t="s">
        <v>5537</v>
      </c>
      <c r="BB2083" s="18" t="s">
        <v>5537</v>
      </c>
      <c r="BC2083" s="18" t="s">
        <v>5537</v>
      </c>
      <c r="BD2083" s="18" t="s">
        <v>5537</v>
      </c>
      <c r="BE2083" s="18" t="s">
        <v>5537</v>
      </c>
      <c r="BF2083" s="18" t="s">
        <v>5537</v>
      </c>
      <c r="BG2083" s="18" t="s">
        <v>5537</v>
      </c>
      <c r="BH2083" s="18" t="s">
        <v>5537</v>
      </c>
      <c r="BI2083" s="9" t="s">
        <v>5537</v>
      </c>
      <c r="BJ2083" s="14"/>
      <c r="BK2083" s="14" t="s">
        <v>5537</v>
      </c>
      <c r="BL2083" s="14" t="str">
        <f>_xlfn.XLOOKUP(B2083,'[4]cell downs 18042026 17h'!$B:$B,'[4]cell downs 18042026 17h'!$B:$B,"")</f>
        <v/>
      </c>
      <c r="BM2083" s="14" t="str">
        <f>_xlfn.XLOOKUP(B2083,'[5]Cells Huawei 19042026 15h'!$B:$B,'[5]Cells Huawei 19042026 15h'!$B:$B,"")</f>
        <v/>
      </c>
      <c r="BN2083" s="9" t="str">
        <f>_xlfn.XLOOKUP(B2083,'[6]cells down 19042026 9H40'!$B:$B,'[6]cells down 19042026 9H40'!$B:$B,"")</f>
        <v/>
      </c>
      <c r="BO2083" s="9" t="s">
        <v>3688</v>
      </c>
      <c r="BP2083" s="9" t="s">
        <v>12</v>
      </c>
      <c r="BQ2083" s="115"/>
    </row>
    <row r="2084" spans="1:69" s="9" customFormat="1" x14ac:dyDescent="0.3">
      <c r="A2084" s="1" t="s">
        <v>5024</v>
      </c>
      <c r="B2084" s="8" t="s">
        <v>5025</v>
      </c>
      <c r="C2084" s="3" t="str">
        <f>_xlfn.XLOOKUP(B2084,'[1]daily break down'!$D:$D,'[1]daily break down'!$E:$E,"")</f>
        <v>Douala</v>
      </c>
      <c r="D2084" s="1" t="s">
        <v>11</v>
      </c>
      <c r="E2084" s="1"/>
      <c r="F2084" s="3" t="s">
        <v>31</v>
      </c>
      <c r="G2084" s="1" t="s">
        <v>32</v>
      </c>
      <c r="H2084" s="34" t="str">
        <f>_xlfn.XLOOKUP(B2084,[2]CALCULATION!$B:$B,[2]CALCULATION!$H:$H,"")</f>
        <v>ZTE</v>
      </c>
      <c r="I2084" s="28">
        <v>0</v>
      </c>
      <c r="J2084" s="28">
        <v>0</v>
      </c>
      <c r="K2084" s="28">
        <v>0</v>
      </c>
      <c r="L2084" s="28">
        <v>0</v>
      </c>
      <c r="M2084" s="28">
        <v>0</v>
      </c>
      <c r="N2084" s="28">
        <v>0</v>
      </c>
      <c r="O2084" s="28">
        <v>0</v>
      </c>
      <c r="P2084" s="28">
        <v>0</v>
      </c>
      <c r="Q2084" s="28">
        <v>0</v>
      </c>
      <c r="R2084" s="28">
        <v>0</v>
      </c>
      <c r="S2084" s="94">
        <v>0</v>
      </c>
      <c r="T2084" s="94">
        <f>_xlfn.XLOOKUP(B2084,'[3]Nur des jours'!$B:$B,'[3]Nur des jours'!$U:$U,"")</f>
        <v>0</v>
      </c>
      <c r="U2084" s="94">
        <v>0</v>
      </c>
      <c r="V2084" s="94">
        <v>0</v>
      </c>
      <c r="W2084" s="94">
        <v>0</v>
      </c>
      <c r="X2084" s="94">
        <v>0</v>
      </c>
      <c r="Y2084" s="94">
        <v>0</v>
      </c>
      <c r="Z2084" s="94">
        <v>0</v>
      </c>
      <c r="AA2084" s="94">
        <v>0</v>
      </c>
      <c r="AB2084" s="94">
        <v>0</v>
      </c>
      <c r="AC2084" s="94"/>
      <c r="AD2084" s="94">
        <v>0</v>
      </c>
      <c r="AE2084" s="94">
        <v>0</v>
      </c>
      <c r="AF2084" s="94">
        <v>0</v>
      </c>
      <c r="AG2084" s="94">
        <v>0</v>
      </c>
      <c r="AH2084" s="94">
        <v>0</v>
      </c>
      <c r="AI2084" s="49" t="s">
        <v>5559</v>
      </c>
      <c r="AJ2084" s="49"/>
      <c r="AK2084" s="48" t="str" cm="1">
        <f t="array" ref="AK2084">IFERROR(_xlfn.IFS(
AM2084="MPR ISSUE","PDH",
AM2084="BSS Hardware Issue","BSS",
AM2084="Sites strategiques, MLL, Pylone, etc.","ENVTECH",
AM2084="AKTIVCO DEFAUT GE &amp; POWER Cabinet","AKTIVCO",
AM2084="AKTIVCO Coupure ENEO &amp; Baisse de tension","AKTIVCO GRID ONLY",
AM2084="Coupure ENEO &amp; Baisse de tension","IHS GRID ONLY",
AM2084="Defaut GE &amp; POWER Cabinet","IHS",
AM2084="Sharing","Partners",
AM2084="Sites strategiques &amp; DataCenter","SST &amp; DC",
AM2084="Exclu","Exclu",
AM2084="SAT","SAT",
AM2084="SPARE-ISSUE","SPARE-ISSUE",
AM2084="Fiber CAmtel","TRANS_FO_CAMTEL",
AM2084="Fiber AOF","Fiber AOF",
AM2084="Projet OCM (HUAWEI)","TRAVAUX-HUAWEI",
AM2084="Projet OCM (NOKIA)","TRAVAUX-NOKIA",
AM2084="ACCESS-ISSUE","ACCESS-ISSUE",
AM2084="Projet OCM (ZTE, NOKIA, autres projets)","TRAVAUX OCM",
AM2084="No root CAuse","No root cause",
AM2084="ODU HS","PDH",
AM2084="IP &amp; VLAN","PDH",
AM2084="Warehouse HUAWEI","SPARE-ISSUE",
AM2084="SPARE-HS","SPARE-ISSUE",
AM2084="Power Telco","BSS",AM2084="no impacts","no impacts"
),"")</f>
        <v>no impacts</v>
      </c>
      <c r="AL2084" s="48" t="str" cm="1">
        <f t="array" ref="AL2084">IFERROR(_xlfn.IFS(
AM2084="MPR ISSUE","TX ISSUE",
AM2084="BSS Hardware Issue","RAN ISSUE",
AM2084="Sites strategiques, MLL, Pylone, etc.","ENVTECH",
AM2084="AKTIVCO DEFAUT GE &amp; POWER Cabinet","POWER ISSUE",
AM2084="AKTIVCO Coupure ENEO &amp; Baisse de tension","POWER ISSUE",
AM2084="Coupure ENEO &amp; Baisse de tension","POWER ISSUE",
AM2084="Defaut GE &amp; POWER Cabinet","POWER ISSUE",
AM2084="Sharing","POWER ISSUE",
AM2084="Sites strategiques &amp; DataCenter","POWER ISSUE",
AM2084="Exclu","Exclu",
AM2084="SAT","TX ISSUE",
AM2084="SPARE-ISSUE","SPARE-ISSUE",
AM2084="Fiber CAmtel","TX ISSUE",
AM2084="Fiber AOF","TX ISSUE",
AM2084="Projet OCM (HUAWEI)","TRAVAUX-HUAWEI",
AM2084="Projet OCM (NOKIA)","TRAVAUX -NOKIA",
AM2084="ACCESS-ISSUE","ACCESS-ISSUE",
AM2084="Projet OCM (ZTE, NOKIA, autres projets)","TRAVAUX OCM",
AM2084="No root CAuse","No root cause",
AM2084="ODU HS","TX ISSUE",
AM2084="IP &amp; VLAN","TX ISSUE",
AM2084="Warehouse HUAWEI","SPARE-ISSUE",
AM2084="SPARE-HS","SPARE-ISSUE",
AM2084="Power Telco","RAN ISSUE",AM2084="no impacts","no impacts"
),"")</f>
        <v>no impacts</v>
      </c>
      <c r="AM2084" s="67" t="s">
        <v>5605</v>
      </c>
      <c r="AN2084" s="48" t="str" cm="1">
        <f t="array" ref="AN2084">IFERROR(_xlfn.IFS(
AM2084="MPR ISSUE","ACTIVE",
AM2084="BSS Hardware Issue","ACTIVE",
AM2084="Sites strategiques, MLL, Pylone, etc.","PASSIVE",
AM2084="AKTIVCO DEFAUT GE &amp; POWER Cabinet","PASSIVE",
AM2084="AKTIVCO Coupure ENEO &amp; Baisse de tension","PASSIVE",
AM2084="Coupure ENEO &amp; Baisse de tension","PASSIVE",
AM2084="Defaut GE &amp; POWER Cabinet","PASSIVE",
AM2084="Sharing","PASSIVE",
AM2084="Sites strategiques &amp; DataCenter","PASSIVE",
AM2084="Exclu","Exclu",
AM2084="SAT","ACTIVE",
AM2084="SPARE-ISSUE","SPARE-ISSUE",
AM2084="Fiber CAmtel","ACTIVE",
AM2084="Fiber AOF","ACTIVE",
AM2084="Projet OCM (HUAWEI)","PLANNED WORKS",
AM2084="Projet OCM (NOKIA)","PLANNED WORKS",
AM2084="ACCESS-ISSUE","ACCESS-ISSUE",
AM2084="Projet OCM (ZTE, NOKIA, autres projets)","PLANNED WORKS",
AM2084="No root CAuse","No root cause",
AM2084="ODU HS","ACTIVE",
AM2084="IP &amp; VLAN","ACTIVE",
AM2084="Warehouse HUAWEI","SPARE-ISSUE",
AM2084="SPARE-HS","SPARE-ISSUE",
AM2084="Power Telco","ACTIVE", AM2084="no impacts","no impacts"
),"")</f>
        <v>no impacts</v>
      </c>
      <c r="AO2084" s="93" t="s">
        <v>5537</v>
      </c>
      <c r="AP2084" s="101" t="str">
        <f t="shared" si="57"/>
        <v>LIT_281</v>
      </c>
      <c r="AR2084" s="17" t="s">
        <v>5537</v>
      </c>
      <c r="AS2084" s="7" t="s">
        <v>5537</v>
      </c>
      <c r="AT2084" s="6"/>
      <c r="AU2084" s="7"/>
      <c r="AV2084" s="3" t="s">
        <v>5537</v>
      </c>
      <c r="AW2084" s="18" t="s">
        <v>5537</v>
      </c>
      <c r="AX2084" s="18" t="s">
        <v>5537</v>
      </c>
      <c r="AY2084" s="18" t="s">
        <v>5537</v>
      </c>
      <c r="AZ2084" s="18" t="s">
        <v>5537</v>
      </c>
      <c r="BA2084" s="18" t="s">
        <v>5537</v>
      </c>
      <c r="BB2084" s="18" t="s">
        <v>5537</v>
      </c>
      <c r="BC2084" s="18" t="s">
        <v>5537</v>
      </c>
      <c r="BD2084" s="18" t="s">
        <v>5537</v>
      </c>
      <c r="BE2084" s="18" t="s">
        <v>5537</v>
      </c>
      <c r="BF2084" s="18" t="s">
        <v>5537</v>
      </c>
      <c r="BG2084" s="18" t="s">
        <v>5537</v>
      </c>
      <c r="BH2084" s="18" t="s">
        <v>5537</v>
      </c>
      <c r="BI2084" s="9" t="s">
        <v>5537</v>
      </c>
      <c r="BJ2084" s="14"/>
      <c r="BK2084" s="14" t="s">
        <v>5537</v>
      </c>
      <c r="BL2084" s="14" t="str">
        <f>_xlfn.XLOOKUP(B2084,'[4]cell downs 18042026 17h'!$B:$B,'[4]cell downs 18042026 17h'!$B:$B,"")</f>
        <v/>
      </c>
      <c r="BM2084" s="14" t="str">
        <f>_xlfn.XLOOKUP(B2084,'[5]Cells Huawei 19042026 15h'!$B:$B,'[5]Cells Huawei 19042026 15h'!$B:$B,"")</f>
        <v/>
      </c>
      <c r="BN2084" s="9" t="str">
        <f>_xlfn.XLOOKUP(B2084,'[6]cells down 19042026 9H40'!$B:$B,'[6]cells down 19042026 9H40'!$B:$B,"")</f>
        <v/>
      </c>
      <c r="BO2084" s="9" t="s">
        <v>5537</v>
      </c>
      <c r="BP2084" s="9" t="s">
        <v>5537</v>
      </c>
      <c r="BQ2084" s="115"/>
    </row>
    <row r="2085" spans="1:69" s="9" customFormat="1" x14ac:dyDescent="0.3">
      <c r="A2085" s="1" t="s">
        <v>560</v>
      </c>
      <c r="B2085" s="8" t="s">
        <v>1994</v>
      </c>
      <c r="C2085" s="3" t="str">
        <f>_xlfn.XLOOKUP(B2085,'[1]daily break down'!$D:$D,'[1]daily break down'!$E:$E,"")</f>
        <v>EXTREME-NORD</v>
      </c>
      <c r="D2085" s="1" t="s">
        <v>21</v>
      </c>
      <c r="E2085" s="1" t="s">
        <v>710</v>
      </c>
      <c r="F2085" s="3" t="s">
        <v>55</v>
      </c>
      <c r="G2085" s="1" t="s">
        <v>560</v>
      </c>
      <c r="H2085" s="32" t="str">
        <f>_xlfn.XLOOKUP(B2085,[2]CALCULATION!$B:$B,[2]CALCULATION!$H:$H,"")</f>
        <v>Huawei</v>
      </c>
      <c r="I2085" s="28">
        <v>0</v>
      </c>
      <c r="J2085" s="28">
        <v>0</v>
      </c>
      <c r="K2085" s="28">
        <v>0</v>
      </c>
      <c r="L2085" s="28">
        <v>0</v>
      </c>
      <c r="M2085" s="28">
        <v>0</v>
      </c>
      <c r="N2085" s="28">
        <v>0</v>
      </c>
      <c r="O2085" s="28">
        <v>4.7828864576110135</v>
      </c>
      <c r="P2085" s="28">
        <v>2.7963619293845046</v>
      </c>
      <c r="Q2085" s="28">
        <v>2.6274637377187653</v>
      </c>
      <c r="R2085" s="28">
        <v>0</v>
      </c>
      <c r="S2085" s="94">
        <v>0</v>
      </c>
      <c r="T2085" s="94">
        <f>_xlfn.XLOOKUP(B2085,'[3]Nur des jours'!$B:$B,'[3]Nur des jours'!$U:$U,"")</f>
        <v>0</v>
      </c>
      <c r="U2085" s="94">
        <v>0</v>
      </c>
      <c r="V2085" s="94">
        <v>1.5730539075943184E-2</v>
      </c>
      <c r="W2085" s="94">
        <v>0</v>
      </c>
      <c r="X2085" s="94">
        <v>0</v>
      </c>
      <c r="Y2085" s="94">
        <v>0</v>
      </c>
      <c r="Z2085" s="94">
        <v>0</v>
      </c>
      <c r="AA2085" s="94">
        <v>0</v>
      </c>
      <c r="AB2085" s="94">
        <v>0</v>
      </c>
      <c r="AC2085" s="94"/>
      <c r="AD2085" s="94">
        <v>0</v>
      </c>
      <c r="AE2085" s="94">
        <v>0</v>
      </c>
      <c r="AF2085" s="94">
        <v>0</v>
      </c>
      <c r="AG2085" s="94">
        <v>0</v>
      </c>
      <c r="AH2085" s="94">
        <v>0</v>
      </c>
      <c r="AI2085" s="49" t="s">
        <v>6659</v>
      </c>
      <c r="AJ2085" s="49"/>
      <c r="AK2085" s="48" t="str" cm="1">
        <f t="array" ref="AK2085">IFERROR(_xlfn.IFS(
AM2085="MPR ISSUE","PDH",
AM2085="BSS Hardware Issue","BSS",
AM2085="Sites strategiques, MLL, Pylone, etc.","ENVTECH",
AM2085="AKTIVCO DEFAUT GE &amp; POWER Cabinet","AKTIVCO",
AM2085="AKTIVCO Coupure ENEO &amp; Baisse de tension","AKTIVCO GRID ONLY",
AM2085="Coupure ENEO &amp; Baisse de tension","IHS GRID ONLY",
AM2085="Defaut GE &amp; POWER Cabinet","IHS",
AM2085="Sharing","Partners",
AM2085="Sites strategiques &amp; DataCenter","SST &amp; DC",
AM2085="Exclu","Exclu",
AM2085="SAT","SAT",
AM2085="SPARE-ISSUE","SPARE-ISSUE",
AM2085="Fiber CAmtel","TRANS_FO_CAMTEL",
AM2085="Fiber AOF","Fiber AOF",
AM2085="Projet OCM (HUAWEI)","TRAVAUX-HUAWEI",
AM2085="Projet OCM (NOKIA)","TRAVAUX-NOKIA",
AM2085="ACCESS-ISSUE","ACCESS-ISSUE",
AM2085="Projet OCM (ZTE, NOKIA, autres projets)","TRAVAUX OCM",
AM2085="No root CAuse","No root cause",
AM2085="ODU HS","PDH",
AM2085="IP &amp; VLAN","PDH",
AM2085="Warehouse HUAWEI","SPARE-ISSUE",
AM2085="SPARE-HS","SPARE-ISSUE",
AM2085="Power Telco","BSS",AM2085="no impacts","no impacts"
),"")</f>
        <v>no impacts</v>
      </c>
      <c r="AL2085" s="48" t="str" cm="1">
        <f t="array" ref="AL2085">IFERROR(_xlfn.IFS(
AM2085="MPR ISSUE","TX ISSUE",
AM2085="BSS Hardware Issue","RAN ISSUE",
AM2085="Sites strategiques, MLL, Pylone, etc.","ENVTECH",
AM2085="AKTIVCO DEFAUT GE &amp; POWER Cabinet","POWER ISSUE",
AM2085="AKTIVCO Coupure ENEO &amp; Baisse de tension","POWER ISSUE",
AM2085="Coupure ENEO &amp; Baisse de tension","POWER ISSUE",
AM2085="Defaut GE &amp; POWER Cabinet","POWER ISSUE",
AM2085="Sharing","POWER ISSUE",
AM2085="Sites strategiques &amp; DataCenter","POWER ISSUE",
AM2085="Exclu","Exclu",
AM2085="SAT","TX ISSUE",
AM2085="SPARE-ISSUE","SPARE-ISSUE",
AM2085="Fiber CAmtel","TX ISSUE",
AM2085="Fiber AOF","TX ISSUE",
AM2085="Projet OCM (HUAWEI)","TRAVAUX-HUAWEI",
AM2085="Projet OCM (NOKIA)","TRAVAUX -NOKIA",
AM2085="ACCESS-ISSUE","ACCESS-ISSUE",
AM2085="Projet OCM (ZTE, NOKIA, autres projets)","TRAVAUX OCM",
AM2085="No root CAuse","No root cause",
AM2085="ODU HS","TX ISSUE",
AM2085="IP &amp; VLAN","TX ISSUE",
AM2085="Warehouse HUAWEI","SPARE-ISSUE",
AM2085="SPARE-HS","SPARE-ISSUE",
AM2085="Power Telco","RAN ISSUE",AM2085="no impacts","no impacts"
),"")</f>
        <v>no impacts</v>
      </c>
      <c r="AM2085" s="67" t="s">
        <v>5605</v>
      </c>
      <c r="AN2085" s="48" t="str" cm="1">
        <f t="array" ref="AN2085">IFERROR(_xlfn.IFS(
AM2085="MPR ISSUE","ACTIVE",
AM2085="BSS Hardware Issue","ACTIVE",
AM2085="Sites strategiques, MLL, Pylone, etc.","PASSIVE",
AM2085="AKTIVCO DEFAUT GE &amp; POWER Cabinet","PASSIVE",
AM2085="AKTIVCO Coupure ENEO &amp; Baisse de tension","PASSIVE",
AM2085="Coupure ENEO &amp; Baisse de tension","PASSIVE",
AM2085="Defaut GE &amp; POWER Cabinet","PASSIVE",
AM2085="Sharing","PASSIVE",
AM2085="Sites strategiques &amp; DataCenter","PASSIVE",
AM2085="Exclu","Exclu",
AM2085="SAT","ACTIVE",
AM2085="SPARE-ISSUE","SPARE-ISSUE",
AM2085="Fiber CAmtel","ACTIVE",
AM2085="Fiber AOF","ACTIVE",
AM2085="Projet OCM (HUAWEI)","PLANNED WORKS",
AM2085="Projet OCM (NOKIA)","PLANNED WORKS",
AM2085="ACCESS-ISSUE","ACCESS-ISSUE",
AM2085="Projet OCM (ZTE, NOKIA, autres projets)","PLANNED WORKS",
AM2085="No root CAuse","No root cause",
AM2085="ODU HS","ACTIVE",
AM2085="IP &amp; VLAN","ACTIVE",
AM2085="Warehouse HUAWEI","SPARE-ISSUE",
AM2085="SPARE-HS","SPARE-ISSUE",
AM2085="Power Telco","ACTIVE", AM2085="no impacts","no impacts"
),"")</f>
        <v>no impacts</v>
      </c>
      <c r="AO2085" s="93" t="s">
        <v>5537</v>
      </c>
      <c r="AP2085" s="101" t="str">
        <f t="shared" si="57"/>
        <v>EXN_004</v>
      </c>
      <c r="AR2085" s="17" t="s">
        <v>5537</v>
      </c>
      <c r="AS2085" s="7" t="s">
        <v>5537</v>
      </c>
      <c r="AT2085" s="6"/>
      <c r="AU2085" s="7"/>
      <c r="AV2085" s="3" t="s">
        <v>5537</v>
      </c>
      <c r="AW2085" s="18" t="s">
        <v>5537</v>
      </c>
      <c r="AX2085" s="18" t="s">
        <v>5537</v>
      </c>
      <c r="AY2085" s="18" t="s">
        <v>5537</v>
      </c>
      <c r="AZ2085" s="18" t="s">
        <v>5537</v>
      </c>
      <c r="BA2085" s="18" t="s">
        <v>5537</v>
      </c>
      <c r="BB2085" s="18" t="s">
        <v>5537</v>
      </c>
      <c r="BC2085" s="18" t="s">
        <v>5537</v>
      </c>
      <c r="BD2085" s="18" t="s">
        <v>5537</v>
      </c>
      <c r="BE2085" s="18" t="s">
        <v>5537</v>
      </c>
      <c r="BF2085" s="18" t="s">
        <v>5537</v>
      </c>
      <c r="BG2085" s="18" t="s">
        <v>5537</v>
      </c>
      <c r="BH2085" s="18" t="s">
        <v>5537</v>
      </c>
      <c r="BI2085" s="9" t="s">
        <v>5537</v>
      </c>
      <c r="BJ2085" s="14"/>
      <c r="BK2085" s="14" t="s">
        <v>5537</v>
      </c>
      <c r="BL2085" s="14" t="str">
        <f>_xlfn.XLOOKUP(B2085,'[4]cell downs 18042026 17h'!$B:$B,'[4]cell downs 18042026 17h'!$B:$B,"")</f>
        <v/>
      </c>
      <c r="BM2085" s="14" t="str">
        <f>_xlfn.XLOOKUP(B2085,'[5]Cells Huawei 19042026 15h'!$B:$B,'[5]Cells Huawei 19042026 15h'!$B:$B,"")</f>
        <v/>
      </c>
      <c r="BN2085" s="9" t="str">
        <f>_xlfn.XLOOKUP(B2085,'[6]cells down 19042026 9H40'!$B:$B,'[6]cells down 19042026 9H40'!$B:$B,"")</f>
        <v/>
      </c>
      <c r="BO2085" s="9" t="s">
        <v>5537</v>
      </c>
      <c r="BP2085" s="9" t="s">
        <v>5537</v>
      </c>
      <c r="BQ2085" s="115"/>
    </row>
    <row r="2086" spans="1:69" s="9" customFormat="1" x14ac:dyDescent="0.3">
      <c r="A2086" s="1" t="s">
        <v>4679</v>
      </c>
      <c r="B2086" s="8" t="s">
        <v>4680</v>
      </c>
      <c r="C2086" s="3" t="str">
        <f>_xlfn.XLOOKUP(B2086,'[1]daily break down'!$D:$D,'[1]daily break down'!$E:$E,"")</f>
        <v>Bafoussam</v>
      </c>
      <c r="D2086" s="1" t="s">
        <v>11</v>
      </c>
      <c r="E2086" s="1" t="s">
        <v>12</v>
      </c>
      <c r="F2086" s="3" t="s">
        <v>102</v>
      </c>
      <c r="G2086" s="1" t="s">
        <v>299</v>
      </c>
      <c r="H2086" s="32" t="str">
        <f>_xlfn.XLOOKUP(B2086,[2]CALCULATION!$B:$B,[2]CALCULATION!$H:$H,"")</f>
        <v>Huawei</v>
      </c>
      <c r="I2086" s="28">
        <v>0</v>
      </c>
      <c r="J2086" s="28">
        <v>0</v>
      </c>
      <c r="K2086" s="28">
        <v>0</v>
      </c>
      <c r="L2086" s="28">
        <v>0</v>
      </c>
      <c r="M2086" s="28">
        <v>0</v>
      </c>
      <c r="N2086" s="28">
        <v>0</v>
      </c>
      <c r="O2086" s="28">
        <v>0</v>
      </c>
      <c r="P2086" s="28">
        <v>0</v>
      </c>
      <c r="Q2086" s="28">
        <v>0</v>
      </c>
      <c r="R2086" s="28">
        <v>0</v>
      </c>
      <c r="S2086" s="94">
        <v>0</v>
      </c>
      <c r="T2086" s="94">
        <f>_xlfn.XLOOKUP(B2086,'[3]Nur des jours'!$B:$B,'[3]Nur des jours'!$U:$U,"")</f>
        <v>0</v>
      </c>
      <c r="U2086" s="94">
        <v>0</v>
      </c>
      <c r="V2086" s="94">
        <v>0</v>
      </c>
      <c r="W2086" s="94">
        <v>0</v>
      </c>
      <c r="X2086" s="94">
        <v>0</v>
      </c>
      <c r="Y2086" s="94">
        <v>0</v>
      </c>
      <c r="Z2086" s="94">
        <v>0</v>
      </c>
      <c r="AA2086" s="94">
        <v>0</v>
      </c>
      <c r="AB2086" s="94">
        <v>0</v>
      </c>
      <c r="AC2086" s="94"/>
      <c r="AD2086" s="94">
        <v>0</v>
      </c>
      <c r="AE2086" s="94">
        <v>0</v>
      </c>
      <c r="AF2086" s="94">
        <v>0</v>
      </c>
      <c r="AG2086" s="94">
        <v>0</v>
      </c>
      <c r="AH2086" s="94">
        <v>0</v>
      </c>
      <c r="AI2086" s="49" t="s">
        <v>5559</v>
      </c>
      <c r="AJ2086" s="49"/>
      <c r="AK2086" s="48" t="str" cm="1">
        <f t="array" ref="AK2086">IFERROR(_xlfn.IFS(
AM2086="MPR ISSUE","PDH",
AM2086="BSS Hardware Issue","BSS",
AM2086="Sites strategiques, MLL, Pylone, etc.","ENVTECH",
AM2086="AKTIVCO DEFAUT GE &amp; POWER Cabinet","AKTIVCO",
AM2086="AKTIVCO Coupure ENEO &amp; Baisse de tension","AKTIVCO GRID ONLY",
AM2086="Coupure ENEO &amp; Baisse de tension","IHS GRID ONLY",
AM2086="Defaut GE &amp; POWER Cabinet","IHS",
AM2086="Sharing","Partners",
AM2086="Sites strategiques &amp; DataCenter","SST &amp; DC",
AM2086="Exclu","Exclu",
AM2086="SAT","SAT",
AM2086="SPARE-ISSUE","SPARE-ISSUE",
AM2086="Fiber CAmtel","TRANS_FO_CAMTEL",
AM2086="Fiber AOF","Fiber AOF",
AM2086="Projet OCM (HUAWEI)","TRAVAUX-HUAWEI",
AM2086="Projet OCM (NOKIA)","TRAVAUX-NOKIA",
AM2086="ACCESS-ISSUE","ACCESS-ISSUE",
AM2086="Projet OCM (ZTE, NOKIA, autres projets)","TRAVAUX OCM",
AM2086="No root CAuse","No root cause",
AM2086="ODU HS","PDH",
AM2086="IP &amp; VLAN","PDH",
AM2086="Warehouse HUAWEI","SPARE-ISSUE",
AM2086="SPARE-HS","SPARE-ISSUE",
AM2086="Power Telco","BSS",AM2086="no impacts","no impacts"
),"")</f>
        <v>no impacts</v>
      </c>
      <c r="AL2086" s="48" t="str" cm="1">
        <f t="array" ref="AL2086">IFERROR(_xlfn.IFS(
AM2086="MPR ISSUE","TX ISSUE",
AM2086="BSS Hardware Issue","RAN ISSUE",
AM2086="Sites strategiques, MLL, Pylone, etc.","ENVTECH",
AM2086="AKTIVCO DEFAUT GE &amp; POWER Cabinet","POWER ISSUE",
AM2086="AKTIVCO Coupure ENEO &amp; Baisse de tension","POWER ISSUE",
AM2086="Coupure ENEO &amp; Baisse de tension","POWER ISSUE",
AM2086="Defaut GE &amp; POWER Cabinet","POWER ISSUE",
AM2086="Sharing","POWER ISSUE",
AM2086="Sites strategiques &amp; DataCenter","POWER ISSUE",
AM2086="Exclu","Exclu",
AM2086="SAT","TX ISSUE",
AM2086="SPARE-ISSUE","SPARE-ISSUE",
AM2086="Fiber CAmtel","TX ISSUE",
AM2086="Fiber AOF","TX ISSUE",
AM2086="Projet OCM (HUAWEI)","TRAVAUX-HUAWEI",
AM2086="Projet OCM (NOKIA)","TRAVAUX -NOKIA",
AM2086="ACCESS-ISSUE","ACCESS-ISSUE",
AM2086="Projet OCM (ZTE, NOKIA, autres projets)","TRAVAUX OCM",
AM2086="No root CAuse","No root cause",
AM2086="ODU HS","TX ISSUE",
AM2086="IP &amp; VLAN","TX ISSUE",
AM2086="Warehouse HUAWEI","SPARE-ISSUE",
AM2086="SPARE-HS","SPARE-ISSUE",
AM2086="Power Telco","RAN ISSUE",AM2086="no impacts","no impacts"
),"")</f>
        <v>no impacts</v>
      </c>
      <c r="AM2086" s="67" t="s">
        <v>5605</v>
      </c>
      <c r="AN2086" s="48" t="str" cm="1">
        <f t="array" ref="AN2086">IFERROR(_xlfn.IFS(
AM2086="MPR ISSUE","ACTIVE",
AM2086="BSS Hardware Issue","ACTIVE",
AM2086="Sites strategiques, MLL, Pylone, etc.","PASSIVE",
AM2086="AKTIVCO DEFAUT GE &amp; POWER Cabinet","PASSIVE",
AM2086="AKTIVCO Coupure ENEO &amp; Baisse de tension","PASSIVE",
AM2086="Coupure ENEO &amp; Baisse de tension","PASSIVE",
AM2086="Defaut GE &amp; POWER Cabinet","PASSIVE",
AM2086="Sharing","PASSIVE",
AM2086="Sites strategiques &amp; DataCenter","PASSIVE",
AM2086="Exclu","Exclu",
AM2086="SAT","ACTIVE",
AM2086="SPARE-ISSUE","SPARE-ISSUE",
AM2086="Fiber CAmtel","ACTIVE",
AM2086="Fiber AOF","ACTIVE",
AM2086="Projet OCM (HUAWEI)","PLANNED WORKS",
AM2086="Projet OCM (NOKIA)","PLANNED WORKS",
AM2086="ACCESS-ISSUE","ACCESS-ISSUE",
AM2086="Projet OCM (ZTE, NOKIA, autres projets)","PLANNED WORKS",
AM2086="No root CAuse","No root cause",
AM2086="ODU HS","ACTIVE",
AM2086="IP &amp; VLAN","ACTIVE",
AM2086="Warehouse HUAWEI","SPARE-ISSUE",
AM2086="SPARE-HS","SPARE-ISSUE",
AM2086="Power Telco","ACTIVE", AM2086="no impacts","no impacts"
),"")</f>
        <v>no impacts</v>
      </c>
      <c r="AO2086" s="93" t="s">
        <v>5537</v>
      </c>
      <c r="AP2086" s="101" t="str">
        <f t="shared" si="57"/>
        <v>OST_100</v>
      </c>
      <c r="AR2086" s="17" t="s">
        <v>5537</v>
      </c>
      <c r="AS2086" s="7" t="s">
        <v>5537</v>
      </c>
      <c r="AT2086" s="6"/>
      <c r="AU2086" s="7"/>
      <c r="AV2086" s="3" t="s">
        <v>5537</v>
      </c>
      <c r="AW2086" s="18" t="s">
        <v>5537</v>
      </c>
      <c r="AX2086" s="18" t="s">
        <v>5537</v>
      </c>
      <c r="AY2086" s="18" t="s">
        <v>5537</v>
      </c>
      <c r="AZ2086" s="18" t="s">
        <v>5537</v>
      </c>
      <c r="BA2086" s="18" t="s">
        <v>5537</v>
      </c>
      <c r="BB2086" s="18" t="s">
        <v>5537</v>
      </c>
      <c r="BC2086" s="18" t="s">
        <v>5537</v>
      </c>
      <c r="BD2086" s="18" t="s">
        <v>5537</v>
      </c>
      <c r="BE2086" s="18" t="s">
        <v>5537</v>
      </c>
      <c r="BF2086" s="18" t="s">
        <v>5537</v>
      </c>
      <c r="BG2086" s="18" t="s">
        <v>5537</v>
      </c>
      <c r="BH2086" s="18" t="s">
        <v>5537</v>
      </c>
      <c r="BI2086" s="9" t="s">
        <v>5537</v>
      </c>
      <c r="BJ2086" s="14"/>
      <c r="BK2086" s="14" t="s">
        <v>5537</v>
      </c>
      <c r="BL2086" s="14" t="str">
        <f>_xlfn.XLOOKUP(B2086,'[4]cell downs 18042026 17h'!$B:$B,'[4]cell downs 18042026 17h'!$B:$B,"")</f>
        <v/>
      </c>
      <c r="BM2086" s="14" t="str">
        <f>_xlfn.XLOOKUP(B2086,'[5]Cells Huawei 19042026 15h'!$B:$B,'[5]Cells Huawei 19042026 15h'!$B:$B,"")</f>
        <v/>
      </c>
      <c r="BN2086" s="9" t="str">
        <f>_xlfn.XLOOKUP(B2086,'[6]cells down 19042026 9H40'!$B:$B,'[6]cells down 19042026 9H40'!$B:$B,"")</f>
        <v/>
      </c>
      <c r="BO2086" s="9" t="s">
        <v>4680</v>
      </c>
      <c r="BP2086" s="9" t="s">
        <v>12</v>
      </c>
      <c r="BQ2086" s="115"/>
    </row>
    <row r="2087" spans="1:69" s="9" customFormat="1" x14ac:dyDescent="0.3">
      <c r="A2087" s="1" t="s">
        <v>2639</v>
      </c>
      <c r="B2087" s="8" t="s">
        <v>2640</v>
      </c>
      <c r="C2087" s="3" t="str">
        <f>_xlfn.XLOOKUP(B2087,'[1]daily break down'!$D:$D,'[1]daily break down'!$E:$E,"")</f>
        <v>CENTRE</v>
      </c>
      <c r="D2087" s="1" t="s">
        <v>11</v>
      </c>
      <c r="E2087" s="1" t="s">
        <v>12</v>
      </c>
      <c r="F2087" s="3" t="s">
        <v>37</v>
      </c>
      <c r="G2087" s="1" t="s">
        <v>70</v>
      </c>
      <c r="H2087" s="34" t="str">
        <f>_xlfn.XLOOKUP(B2087,[2]CALCULATION!$B:$B,[2]CALCULATION!$H:$H,"")</f>
        <v>ZTE</v>
      </c>
      <c r="I2087" s="28">
        <v>0</v>
      </c>
      <c r="J2087" s="28">
        <v>0</v>
      </c>
      <c r="K2087" s="28">
        <v>0</v>
      </c>
      <c r="L2087" s="28">
        <v>0</v>
      </c>
      <c r="M2087" s="28">
        <v>0</v>
      </c>
      <c r="N2087" s="28">
        <v>0</v>
      </c>
      <c r="O2087" s="28">
        <v>0</v>
      </c>
      <c r="P2087" s="28">
        <v>0</v>
      </c>
      <c r="Q2087" s="28">
        <v>0</v>
      </c>
      <c r="R2087" s="28">
        <v>0</v>
      </c>
      <c r="S2087" s="94">
        <v>0</v>
      </c>
      <c r="T2087" s="94">
        <f>_xlfn.XLOOKUP(B2087,'[3]Nur des jours'!$B:$B,'[3]Nur des jours'!$U:$U,"")</f>
        <v>0</v>
      </c>
      <c r="U2087" s="94">
        <v>0</v>
      </c>
      <c r="V2087" s="94">
        <v>0</v>
      </c>
      <c r="W2087" s="94">
        <v>0</v>
      </c>
      <c r="X2087" s="94">
        <v>0</v>
      </c>
      <c r="Y2087" s="94">
        <v>0</v>
      </c>
      <c r="Z2087" s="94">
        <v>0</v>
      </c>
      <c r="AA2087" s="94">
        <v>0</v>
      </c>
      <c r="AB2087" s="94">
        <v>0</v>
      </c>
      <c r="AC2087" s="94"/>
      <c r="AD2087" s="94">
        <v>0</v>
      </c>
      <c r="AE2087" s="94">
        <v>0</v>
      </c>
      <c r="AF2087" s="94">
        <v>0</v>
      </c>
      <c r="AG2087" s="94">
        <v>0</v>
      </c>
      <c r="AH2087" s="94">
        <v>0</v>
      </c>
      <c r="AI2087" s="49" t="s">
        <v>5559</v>
      </c>
      <c r="AJ2087" s="49"/>
      <c r="AK2087" s="48" t="str" cm="1">
        <f t="array" ref="AK2087">IFERROR(_xlfn.IFS(
AM2087="MPR ISSUE","PDH",
AM2087="BSS Hardware Issue","BSS",
AM2087="Sites strategiques, MLL, Pylone, etc.","ENVTECH",
AM2087="AKTIVCO DEFAUT GE &amp; POWER Cabinet","AKTIVCO",
AM2087="AKTIVCO Coupure ENEO &amp; Baisse de tension","AKTIVCO GRID ONLY",
AM2087="Coupure ENEO &amp; Baisse de tension","IHS GRID ONLY",
AM2087="Defaut GE &amp; POWER Cabinet","IHS",
AM2087="Sharing","Partners",
AM2087="Sites strategiques &amp; DataCenter","SST &amp; DC",
AM2087="Exclu","Exclu",
AM2087="SAT","SAT",
AM2087="SPARE-ISSUE","SPARE-ISSUE",
AM2087="Fiber CAmtel","TRANS_FO_CAMTEL",
AM2087="Fiber AOF","Fiber AOF",
AM2087="Projet OCM (HUAWEI)","TRAVAUX-HUAWEI",
AM2087="Projet OCM (NOKIA)","TRAVAUX-NOKIA",
AM2087="ACCESS-ISSUE","ACCESS-ISSUE",
AM2087="Projet OCM (ZTE, NOKIA, autres projets)","TRAVAUX OCM",
AM2087="No root CAuse","No root cause",
AM2087="ODU HS","PDH",
AM2087="IP &amp; VLAN","PDH",
AM2087="Warehouse HUAWEI","SPARE-ISSUE",
AM2087="SPARE-HS","SPARE-ISSUE",
AM2087="Power Telco","BSS",AM2087="no impacts","no impacts"
),"")</f>
        <v>no impacts</v>
      </c>
      <c r="AL2087" s="48" t="str" cm="1">
        <f t="array" ref="AL2087">IFERROR(_xlfn.IFS(
AM2087="MPR ISSUE","TX ISSUE",
AM2087="BSS Hardware Issue","RAN ISSUE",
AM2087="Sites strategiques, MLL, Pylone, etc.","ENVTECH",
AM2087="AKTIVCO DEFAUT GE &amp; POWER Cabinet","POWER ISSUE",
AM2087="AKTIVCO Coupure ENEO &amp; Baisse de tension","POWER ISSUE",
AM2087="Coupure ENEO &amp; Baisse de tension","POWER ISSUE",
AM2087="Defaut GE &amp; POWER Cabinet","POWER ISSUE",
AM2087="Sharing","POWER ISSUE",
AM2087="Sites strategiques &amp; DataCenter","POWER ISSUE",
AM2087="Exclu","Exclu",
AM2087="SAT","TX ISSUE",
AM2087="SPARE-ISSUE","SPARE-ISSUE",
AM2087="Fiber CAmtel","TX ISSUE",
AM2087="Fiber AOF","TX ISSUE",
AM2087="Projet OCM (HUAWEI)","TRAVAUX-HUAWEI",
AM2087="Projet OCM (NOKIA)","TRAVAUX -NOKIA",
AM2087="ACCESS-ISSUE","ACCESS-ISSUE",
AM2087="Projet OCM (ZTE, NOKIA, autres projets)","TRAVAUX OCM",
AM2087="No root CAuse","No root cause",
AM2087="ODU HS","TX ISSUE",
AM2087="IP &amp; VLAN","TX ISSUE",
AM2087="Warehouse HUAWEI","SPARE-ISSUE",
AM2087="SPARE-HS","SPARE-ISSUE",
AM2087="Power Telco","RAN ISSUE",AM2087="no impacts","no impacts"
),"")</f>
        <v>no impacts</v>
      </c>
      <c r="AM2087" s="67" t="s">
        <v>5605</v>
      </c>
      <c r="AN2087" s="48" t="str" cm="1">
        <f t="array" ref="AN2087">IFERROR(_xlfn.IFS(
AM2087="MPR ISSUE","ACTIVE",
AM2087="BSS Hardware Issue","ACTIVE",
AM2087="Sites strategiques, MLL, Pylone, etc.","PASSIVE",
AM2087="AKTIVCO DEFAUT GE &amp; POWER Cabinet","PASSIVE",
AM2087="AKTIVCO Coupure ENEO &amp; Baisse de tension","PASSIVE",
AM2087="Coupure ENEO &amp; Baisse de tension","PASSIVE",
AM2087="Defaut GE &amp; POWER Cabinet","PASSIVE",
AM2087="Sharing","PASSIVE",
AM2087="Sites strategiques &amp; DataCenter","PASSIVE",
AM2087="Exclu","Exclu",
AM2087="SAT","ACTIVE",
AM2087="SPARE-ISSUE","SPARE-ISSUE",
AM2087="Fiber CAmtel","ACTIVE",
AM2087="Fiber AOF","ACTIVE",
AM2087="Projet OCM (HUAWEI)","PLANNED WORKS",
AM2087="Projet OCM (NOKIA)","PLANNED WORKS",
AM2087="ACCESS-ISSUE","ACCESS-ISSUE",
AM2087="Projet OCM (ZTE, NOKIA, autres projets)","PLANNED WORKS",
AM2087="No root CAuse","No root cause",
AM2087="ODU HS","ACTIVE",
AM2087="IP &amp; VLAN","ACTIVE",
AM2087="Warehouse HUAWEI","SPARE-ISSUE",
AM2087="SPARE-HS","SPARE-ISSUE",
AM2087="Power Telco","ACTIVE", AM2087="no impacts","no impacts"
),"")</f>
        <v>no impacts</v>
      </c>
      <c r="AO2087" s="93" t="s">
        <v>5537</v>
      </c>
      <c r="AP2087" s="101" t="str">
        <f t="shared" si="57"/>
        <v>CTR_392</v>
      </c>
      <c r="AR2087" s="17" t="s">
        <v>5537</v>
      </c>
      <c r="AS2087" s="7" t="s">
        <v>5537</v>
      </c>
      <c r="AT2087" s="6"/>
      <c r="AU2087" s="7"/>
      <c r="AV2087" s="3" t="s">
        <v>5537</v>
      </c>
      <c r="AW2087" s="18" t="s">
        <v>5537</v>
      </c>
      <c r="AX2087" s="18" t="s">
        <v>5537</v>
      </c>
      <c r="AY2087" s="18" t="s">
        <v>5537</v>
      </c>
      <c r="AZ2087" s="18" t="s">
        <v>5537</v>
      </c>
      <c r="BA2087" s="18" t="s">
        <v>5537</v>
      </c>
      <c r="BB2087" s="18" t="s">
        <v>5537</v>
      </c>
      <c r="BC2087" s="18" t="s">
        <v>5537</v>
      </c>
      <c r="BD2087" s="18" t="s">
        <v>5537</v>
      </c>
      <c r="BE2087" s="18" t="s">
        <v>5537</v>
      </c>
      <c r="BF2087" s="18" t="s">
        <v>5537</v>
      </c>
      <c r="BG2087" s="18" t="s">
        <v>5537</v>
      </c>
      <c r="BH2087" s="18" t="s">
        <v>5537</v>
      </c>
      <c r="BI2087" s="9" t="s">
        <v>5537</v>
      </c>
      <c r="BJ2087" s="14"/>
      <c r="BK2087" s="14" t="s">
        <v>5537</v>
      </c>
      <c r="BL2087" s="14" t="str">
        <f>_xlfn.XLOOKUP(B2087,'[4]cell downs 18042026 17h'!$B:$B,'[4]cell downs 18042026 17h'!$B:$B,"")</f>
        <v/>
      </c>
      <c r="BM2087" s="14" t="str">
        <f>_xlfn.XLOOKUP(B2087,'[5]Cells Huawei 19042026 15h'!$B:$B,'[5]Cells Huawei 19042026 15h'!$B:$B,"")</f>
        <v/>
      </c>
      <c r="BN2087" s="9" t="str">
        <f>_xlfn.XLOOKUP(B2087,'[6]cells down 19042026 9H40'!$B:$B,'[6]cells down 19042026 9H40'!$B:$B,"")</f>
        <v/>
      </c>
      <c r="BO2087" s="9" t="s">
        <v>2640</v>
      </c>
      <c r="BP2087" s="9" t="s">
        <v>12</v>
      </c>
      <c r="BQ2087" s="115"/>
    </row>
    <row r="2088" spans="1:69" s="9" customFormat="1" x14ac:dyDescent="0.3">
      <c r="A2088" s="1" t="s">
        <v>3732</v>
      </c>
      <c r="B2088" s="8" t="s">
        <v>3733</v>
      </c>
      <c r="C2088" s="3" t="str">
        <f>_xlfn.XLOOKUP(B2088,'[1]daily break down'!$D:$D,'[1]daily break down'!$E:$E,"")</f>
        <v>Yaounde</v>
      </c>
      <c r="D2088" s="1" t="s">
        <v>21</v>
      </c>
      <c r="E2088" s="1" t="s">
        <v>12</v>
      </c>
      <c r="F2088" s="3" t="s">
        <v>37</v>
      </c>
      <c r="G2088" s="1" t="s">
        <v>38</v>
      </c>
      <c r="H2088" s="34" t="str">
        <f>_xlfn.XLOOKUP(B2088,[2]CALCULATION!$B:$B,[2]CALCULATION!$H:$H,"")</f>
        <v>ZTE</v>
      </c>
      <c r="I2088" s="28">
        <v>0</v>
      </c>
      <c r="J2088" s="28">
        <v>0</v>
      </c>
      <c r="K2088" s="28">
        <v>0</v>
      </c>
      <c r="L2088" s="28">
        <v>0</v>
      </c>
      <c r="M2088" s="28">
        <v>0</v>
      </c>
      <c r="N2088" s="28">
        <v>0</v>
      </c>
      <c r="O2088" s="28">
        <v>0</v>
      </c>
      <c r="P2088" s="28">
        <v>0</v>
      </c>
      <c r="Q2088" s="28">
        <v>0</v>
      </c>
      <c r="R2088" s="28">
        <v>0</v>
      </c>
      <c r="S2088" s="94">
        <v>0</v>
      </c>
      <c r="T2088" s="94">
        <f>_xlfn.XLOOKUP(B2088,'[3]Nur des jours'!$B:$B,'[3]Nur des jours'!$U:$U,"")</f>
        <v>0</v>
      </c>
      <c r="U2088" s="94">
        <v>0</v>
      </c>
      <c r="V2088" s="94">
        <v>0</v>
      </c>
      <c r="W2088" s="94">
        <v>0</v>
      </c>
      <c r="X2088" s="94">
        <v>0</v>
      </c>
      <c r="Y2088" s="94">
        <v>0</v>
      </c>
      <c r="Z2088" s="94">
        <v>0</v>
      </c>
      <c r="AA2088" s="94">
        <v>0</v>
      </c>
      <c r="AB2088" s="94">
        <v>0</v>
      </c>
      <c r="AC2088" s="94"/>
      <c r="AD2088" s="94">
        <v>0</v>
      </c>
      <c r="AE2088" s="94">
        <v>0</v>
      </c>
      <c r="AF2088" s="94">
        <v>0</v>
      </c>
      <c r="AG2088" s="94">
        <v>0</v>
      </c>
      <c r="AH2088" s="94">
        <v>0</v>
      </c>
      <c r="AI2088" s="49" t="s">
        <v>5559</v>
      </c>
      <c r="AJ2088" s="49"/>
      <c r="AK2088" s="48" t="str" cm="1">
        <f t="array" ref="AK2088">IFERROR(_xlfn.IFS(
AM2088="MPR ISSUE","PDH",
AM2088="BSS Hardware Issue","BSS",
AM2088="Sites strategiques, MLL, Pylone, etc.","ENVTECH",
AM2088="AKTIVCO DEFAUT GE &amp; POWER Cabinet","AKTIVCO",
AM2088="AKTIVCO Coupure ENEO &amp; Baisse de tension","AKTIVCO GRID ONLY",
AM2088="Coupure ENEO &amp; Baisse de tension","IHS GRID ONLY",
AM2088="Defaut GE &amp; POWER Cabinet","IHS",
AM2088="Sharing","Partners",
AM2088="Sites strategiques &amp; DataCenter","SST &amp; DC",
AM2088="Exclu","Exclu",
AM2088="SAT","SAT",
AM2088="SPARE-ISSUE","SPARE-ISSUE",
AM2088="Fiber CAmtel","TRANS_FO_CAMTEL",
AM2088="Fiber AOF","Fiber AOF",
AM2088="Projet OCM (HUAWEI)","TRAVAUX-HUAWEI",
AM2088="Projet OCM (NOKIA)","TRAVAUX-NOKIA",
AM2088="ACCESS-ISSUE","ACCESS-ISSUE",
AM2088="Projet OCM (ZTE, NOKIA, autres projets)","TRAVAUX OCM",
AM2088="No root CAuse","No root cause",
AM2088="ODU HS","PDH",
AM2088="IP &amp; VLAN","PDH",
AM2088="Warehouse HUAWEI","SPARE-ISSUE",
AM2088="SPARE-HS","SPARE-ISSUE",
AM2088="Power Telco","BSS",AM2088="no impacts","no impacts"
),"")</f>
        <v>no impacts</v>
      </c>
      <c r="AL2088" s="48" t="str" cm="1">
        <f t="array" ref="AL2088">IFERROR(_xlfn.IFS(
AM2088="MPR ISSUE","TX ISSUE",
AM2088="BSS Hardware Issue","RAN ISSUE",
AM2088="Sites strategiques, MLL, Pylone, etc.","ENVTECH",
AM2088="AKTIVCO DEFAUT GE &amp; POWER Cabinet","POWER ISSUE",
AM2088="AKTIVCO Coupure ENEO &amp; Baisse de tension","POWER ISSUE",
AM2088="Coupure ENEO &amp; Baisse de tension","POWER ISSUE",
AM2088="Defaut GE &amp; POWER Cabinet","POWER ISSUE",
AM2088="Sharing","POWER ISSUE",
AM2088="Sites strategiques &amp; DataCenter","POWER ISSUE",
AM2088="Exclu","Exclu",
AM2088="SAT","TX ISSUE",
AM2088="SPARE-ISSUE","SPARE-ISSUE",
AM2088="Fiber CAmtel","TX ISSUE",
AM2088="Fiber AOF","TX ISSUE",
AM2088="Projet OCM (HUAWEI)","TRAVAUX-HUAWEI",
AM2088="Projet OCM (NOKIA)","TRAVAUX -NOKIA",
AM2088="ACCESS-ISSUE","ACCESS-ISSUE",
AM2088="Projet OCM (ZTE, NOKIA, autres projets)","TRAVAUX OCM",
AM2088="No root CAuse","No root cause",
AM2088="ODU HS","TX ISSUE",
AM2088="IP &amp; VLAN","TX ISSUE",
AM2088="Warehouse HUAWEI","SPARE-ISSUE",
AM2088="SPARE-HS","SPARE-ISSUE",
AM2088="Power Telco","RAN ISSUE",AM2088="no impacts","no impacts"
),"")</f>
        <v>no impacts</v>
      </c>
      <c r="AM2088" s="67" t="s">
        <v>5605</v>
      </c>
      <c r="AN2088" s="48" t="str" cm="1">
        <f t="array" ref="AN2088">IFERROR(_xlfn.IFS(
AM2088="MPR ISSUE","ACTIVE",
AM2088="BSS Hardware Issue","ACTIVE",
AM2088="Sites strategiques, MLL, Pylone, etc.","PASSIVE",
AM2088="AKTIVCO DEFAUT GE &amp; POWER Cabinet","PASSIVE",
AM2088="AKTIVCO Coupure ENEO &amp; Baisse de tension","PASSIVE",
AM2088="Coupure ENEO &amp; Baisse de tension","PASSIVE",
AM2088="Defaut GE &amp; POWER Cabinet","PASSIVE",
AM2088="Sharing","PASSIVE",
AM2088="Sites strategiques &amp; DataCenter","PASSIVE",
AM2088="Exclu","Exclu",
AM2088="SAT","ACTIVE",
AM2088="SPARE-ISSUE","SPARE-ISSUE",
AM2088="Fiber CAmtel","ACTIVE",
AM2088="Fiber AOF","ACTIVE",
AM2088="Projet OCM (HUAWEI)","PLANNED WORKS",
AM2088="Projet OCM (NOKIA)","PLANNED WORKS",
AM2088="ACCESS-ISSUE","ACCESS-ISSUE",
AM2088="Projet OCM (ZTE, NOKIA, autres projets)","PLANNED WORKS",
AM2088="No root CAuse","No root cause",
AM2088="ODU HS","ACTIVE",
AM2088="IP &amp; VLAN","ACTIVE",
AM2088="Warehouse HUAWEI","SPARE-ISSUE",
AM2088="SPARE-HS","SPARE-ISSUE",
AM2088="Power Telco","ACTIVE", AM2088="no impacts","no impacts"
),"")</f>
        <v>no impacts</v>
      </c>
      <c r="AO2088" s="93" t="s">
        <v>5537</v>
      </c>
      <c r="AP2088" s="101" t="str">
        <f t="shared" si="57"/>
        <v>CTR_465</v>
      </c>
      <c r="AR2088" s="17" t="s">
        <v>5537</v>
      </c>
      <c r="AS2088" s="7" t="s">
        <v>5537</v>
      </c>
      <c r="AT2088" s="6"/>
      <c r="AU2088" s="7"/>
      <c r="AV2088" s="3" t="s">
        <v>5537</v>
      </c>
      <c r="AW2088" s="18" t="s">
        <v>5537</v>
      </c>
      <c r="AX2088" s="18" t="s">
        <v>5537</v>
      </c>
      <c r="AY2088" s="18" t="s">
        <v>5537</v>
      </c>
      <c r="AZ2088" s="18" t="s">
        <v>5537</v>
      </c>
      <c r="BA2088" s="18" t="s">
        <v>5537</v>
      </c>
      <c r="BB2088" s="18" t="s">
        <v>5537</v>
      </c>
      <c r="BC2088" s="18" t="s">
        <v>5537</v>
      </c>
      <c r="BD2088" s="18" t="s">
        <v>5537</v>
      </c>
      <c r="BE2088" s="18" t="s">
        <v>5537</v>
      </c>
      <c r="BF2088" s="18" t="s">
        <v>5537</v>
      </c>
      <c r="BG2088" s="18" t="s">
        <v>5537</v>
      </c>
      <c r="BH2088" s="18" t="s">
        <v>5537</v>
      </c>
      <c r="BI2088" s="9" t="s">
        <v>5537</v>
      </c>
      <c r="BJ2088" s="14"/>
      <c r="BK2088" s="14" t="s">
        <v>5537</v>
      </c>
      <c r="BL2088" s="14" t="str">
        <f>_xlfn.XLOOKUP(B2088,'[4]cell downs 18042026 17h'!$B:$B,'[4]cell downs 18042026 17h'!$B:$B,"")</f>
        <v/>
      </c>
      <c r="BM2088" s="14" t="str">
        <f>_xlfn.XLOOKUP(B2088,'[5]Cells Huawei 19042026 15h'!$B:$B,'[5]Cells Huawei 19042026 15h'!$B:$B,"")</f>
        <v/>
      </c>
      <c r="BN2088" s="9" t="str">
        <f>_xlfn.XLOOKUP(B2088,'[6]cells down 19042026 9H40'!$B:$B,'[6]cells down 19042026 9H40'!$B:$B,"")</f>
        <v/>
      </c>
      <c r="BO2088" s="9" t="s">
        <v>3733</v>
      </c>
      <c r="BP2088" s="9" t="s">
        <v>12</v>
      </c>
      <c r="BQ2088" s="115"/>
    </row>
    <row r="2089" spans="1:69" s="9" customFormat="1" x14ac:dyDescent="0.3">
      <c r="A2089" s="1" t="s">
        <v>1418</v>
      </c>
      <c r="B2089" s="8" t="s">
        <v>1419</v>
      </c>
      <c r="C2089" s="3" t="str">
        <f>_xlfn.XLOOKUP(B2089,'[1]daily break down'!$D:$D,'[1]daily break down'!$E:$E,"")</f>
        <v>Douala</v>
      </c>
      <c r="D2089" s="1" t="s">
        <v>11</v>
      </c>
      <c r="E2089" s="1" t="s">
        <v>757</v>
      </c>
      <c r="F2089" s="3" t="s">
        <v>31</v>
      </c>
      <c r="G2089" s="1" t="s">
        <v>32</v>
      </c>
      <c r="H2089" s="34" t="str">
        <f>_xlfn.XLOOKUP(B2089,[2]CALCULATION!$B:$B,[2]CALCULATION!$H:$H,"")</f>
        <v>ZTE</v>
      </c>
      <c r="I2089" s="28">
        <v>0</v>
      </c>
      <c r="J2089" s="28">
        <v>0</v>
      </c>
      <c r="K2089" s="28">
        <v>0</v>
      </c>
      <c r="L2089" s="28">
        <v>0</v>
      </c>
      <c r="M2089" s="28">
        <v>0</v>
      </c>
      <c r="N2089" s="28">
        <v>0</v>
      </c>
      <c r="O2089" s="28">
        <v>0</v>
      </c>
      <c r="P2089" s="28">
        <v>0</v>
      </c>
      <c r="Q2089" s="28">
        <v>0</v>
      </c>
      <c r="R2089" s="28">
        <v>0</v>
      </c>
      <c r="S2089" s="94">
        <v>0</v>
      </c>
      <c r="T2089" s="94">
        <f>_xlfn.XLOOKUP(B2089,'[3]Nur des jours'!$B:$B,'[3]Nur des jours'!$U:$U,"")</f>
        <v>0</v>
      </c>
      <c r="U2089" s="94">
        <v>0</v>
      </c>
      <c r="V2089" s="94">
        <v>0</v>
      </c>
      <c r="W2089" s="94">
        <v>0</v>
      </c>
      <c r="X2089" s="94">
        <v>0</v>
      </c>
      <c r="Y2089" s="94">
        <v>0</v>
      </c>
      <c r="Z2089" s="94">
        <v>0</v>
      </c>
      <c r="AA2089" s="94">
        <v>0</v>
      </c>
      <c r="AB2089" s="94">
        <v>0</v>
      </c>
      <c r="AC2089" s="94"/>
      <c r="AD2089" s="94">
        <v>0</v>
      </c>
      <c r="AE2089" s="94">
        <v>0</v>
      </c>
      <c r="AF2089" s="94">
        <v>0</v>
      </c>
      <c r="AG2089" s="94">
        <v>0</v>
      </c>
      <c r="AH2089" s="94">
        <v>0</v>
      </c>
      <c r="AI2089" s="49" t="s">
        <v>5559</v>
      </c>
      <c r="AJ2089" s="49"/>
      <c r="AK2089" s="48" t="str" cm="1">
        <f t="array" ref="AK2089">IFERROR(_xlfn.IFS(
AM2089="MPR ISSUE","PDH",
AM2089="BSS Hardware Issue","BSS",
AM2089="Sites strategiques, MLL, Pylone, etc.","ENVTECH",
AM2089="AKTIVCO DEFAUT GE &amp; POWER Cabinet","AKTIVCO",
AM2089="AKTIVCO Coupure ENEO &amp; Baisse de tension","AKTIVCO GRID ONLY",
AM2089="Coupure ENEO &amp; Baisse de tension","IHS GRID ONLY",
AM2089="Defaut GE &amp; POWER Cabinet","IHS",
AM2089="Sharing","Partners",
AM2089="Sites strategiques &amp; DataCenter","SST &amp; DC",
AM2089="Exclu","Exclu",
AM2089="SAT","SAT",
AM2089="SPARE-ISSUE","SPARE-ISSUE",
AM2089="Fiber CAmtel","TRANS_FO_CAMTEL",
AM2089="Fiber AOF","Fiber AOF",
AM2089="Projet OCM (HUAWEI)","TRAVAUX-HUAWEI",
AM2089="Projet OCM (NOKIA)","TRAVAUX-NOKIA",
AM2089="ACCESS-ISSUE","ACCESS-ISSUE",
AM2089="Projet OCM (ZTE, NOKIA, autres projets)","TRAVAUX OCM",
AM2089="No root CAuse","No root cause",
AM2089="ODU HS","PDH",
AM2089="IP &amp; VLAN","PDH",
AM2089="Warehouse HUAWEI","SPARE-ISSUE",
AM2089="SPARE-HS","SPARE-ISSUE",
AM2089="Power Telco","BSS",AM2089="no impacts","no impacts"
),"")</f>
        <v>no impacts</v>
      </c>
      <c r="AL2089" s="48" t="str" cm="1">
        <f t="array" ref="AL2089">IFERROR(_xlfn.IFS(
AM2089="MPR ISSUE","TX ISSUE",
AM2089="BSS Hardware Issue","RAN ISSUE",
AM2089="Sites strategiques, MLL, Pylone, etc.","ENVTECH",
AM2089="AKTIVCO DEFAUT GE &amp; POWER Cabinet","POWER ISSUE",
AM2089="AKTIVCO Coupure ENEO &amp; Baisse de tension","POWER ISSUE",
AM2089="Coupure ENEO &amp; Baisse de tension","POWER ISSUE",
AM2089="Defaut GE &amp; POWER Cabinet","POWER ISSUE",
AM2089="Sharing","POWER ISSUE",
AM2089="Sites strategiques &amp; DataCenter","POWER ISSUE",
AM2089="Exclu","Exclu",
AM2089="SAT","TX ISSUE",
AM2089="SPARE-ISSUE","SPARE-ISSUE",
AM2089="Fiber CAmtel","TX ISSUE",
AM2089="Fiber AOF","TX ISSUE",
AM2089="Projet OCM (HUAWEI)","TRAVAUX-HUAWEI",
AM2089="Projet OCM (NOKIA)","TRAVAUX -NOKIA",
AM2089="ACCESS-ISSUE","ACCESS-ISSUE",
AM2089="Projet OCM (ZTE, NOKIA, autres projets)","TRAVAUX OCM",
AM2089="No root CAuse","No root cause",
AM2089="ODU HS","TX ISSUE",
AM2089="IP &amp; VLAN","TX ISSUE",
AM2089="Warehouse HUAWEI","SPARE-ISSUE",
AM2089="SPARE-HS","SPARE-ISSUE",
AM2089="Power Telco","RAN ISSUE",AM2089="no impacts","no impacts"
),"")</f>
        <v>no impacts</v>
      </c>
      <c r="AM2089" s="67" t="s">
        <v>5605</v>
      </c>
      <c r="AN2089" s="48" t="str" cm="1">
        <f t="array" ref="AN2089">IFERROR(_xlfn.IFS(
AM2089="MPR ISSUE","ACTIVE",
AM2089="BSS Hardware Issue","ACTIVE",
AM2089="Sites strategiques, MLL, Pylone, etc.","PASSIVE",
AM2089="AKTIVCO DEFAUT GE &amp; POWER Cabinet","PASSIVE",
AM2089="AKTIVCO Coupure ENEO &amp; Baisse de tension","PASSIVE",
AM2089="Coupure ENEO &amp; Baisse de tension","PASSIVE",
AM2089="Defaut GE &amp; POWER Cabinet","PASSIVE",
AM2089="Sharing","PASSIVE",
AM2089="Sites strategiques &amp; DataCenter","PASSIVE",
AM2089="Exclu","Exclu",
AM2089="SAT","ACTIVE",
AM2089="SPARE-ISSUE","SPARE-ISSUE",
AM2089="Fiber CAmtel","ACTIVE",
AM2089="Fiber AOF","ACTIVE",
AM2089="Projet OCM (HUAWEI)","PLANNED WORKS",
AM2089="Projet OCM (NOKIA)","PLANNED WORKS",
AM2089="ACCESS-ISSUE","ACCESS-ISSUE",
AM2089="Projet OCM (ZTE, NOKIA, autres projets)","PLANNED WORKS",
AM2089="No root CAuse","No root cause",
AM2089="ODU HS","ACTIVE",
AM2089="IP &amp; VLAN","ACTIVE",
AM2089="Warehouse HUAWEI","SPARE-ISSUE",
AM2089="SPARE-HS","SPARE-ISSUE",
AM2089="Power Telco","ACTIVE", AM2089="no impacts","no impacts"
),"")</f>
        <v>no impacts</v>
      </c>
      <c r="AO2089" s="93" t="s">
        <v>5537</v>
      </c>
      <c r="AP2089" s="101" t="str">
        <f t="shared" si="57"/>
        <v>LIT_171</v>
      </c>
      <c r="AR2089" s="17" t="s">
        <v>5537</v>
      </c>
      <c r="AS2089" s="7" t="s">
        <v>5537</v>
      </c>
      <c r="AT2089" s="6"/>
      <c r="AU2089" s="7"/>
      <c r="AV2089" s="3" t="s">
        <v>5537</v>
      </c>
      <c r="AW2089" s="18" t="s">
        <v>5537</v>
      </c>
      <c r="AX2089" s="18" t="s">
        <v>5537</v>
      </c>
      <c r="AY2089" s="18" t="s">
        <v>5537</v>
      </c>
      <c r="AZ2089" s="18" t="s">
        <v>5537</v>
      </c>
      <c r="BA2089" s="18" t="s">
        <v>5537</v>
      </c>
      <c r="BB2089" s="18" t="s">
        <v>5537</v>
      </c>
      <c r="BC2089" s="18" t="s">
        <v>5537</v>
      </c>
      <c r="BD2089" s="18" t="s">
        <v>5537</v>
      </c>
      <c r="BE2089" s="18" t="s">
        <v>5537</v>
      </c>
      <c r="BF2089" s="18" t="s">
        <v>5537</v>
      </c>
      <c r="BG2089" s="18" t="s">
        <v>5537</v>
      </c>
      <c r="BH2089" s="18" t="s">
        <v>5537</v>
      </c>
      <c r="BI2089" s="9" t="s">
        <v>5537</v>
      </c>
      <c r="BJ2089" s="14"/>
      <c r="BK2089" s="14" t="s">
        <v>5537</v>
      </c>
      <c r="BL2089" s="14" t="str">
        <f>_xlfn.XLOOKUP(B2089,'[4]cell downs 18042026 17h'!$B:$B,'[4]cell downs 18042026 17h'!$B:$B,"")</f>
        <v/>
      </c>
      <c r="BM2089" s="14" t="str">
        <f>_xlfn.XLOOKUP(B2089,'[5]Cells Huawei 19042026 15h'!$B:$B,'[5]Cells Huawei 19042026 15h'!$B:$B,"")</f>
        <v/>
      </c>
      <c r="BN2089" s="9" t="str">
        <f>_xlfn.XLOOKUP(B2089,'[6]cells down 19042026 9H40'!$B:$B,'[6]cells down 19042026 9H40'!$B:$B,"")</f>
        <v/>
      </c>
      <c r="BO2089" s="9" t="s">
        <v>1419</v>
      </c>
      <c r="BP2089" s="9" t="s">
        <v>5537</v>
      </c>
      <c r="BQ2089" s="115"/>
    </row>
    <row r="2090" spans="1:69" s="9" customFormat="1" x14ac:dyDescent="0.3">
      <c r="A2090" s="1" t="s">
        <v>3229</v>
      </c>
      <c r="B2090" s="8" t="s">
        <v>3230</v>
      </c>
      <c r="C2090" s="3" t="str">
        <f>_xlfn.XLOOKUP(B2090,'[1]daily break down'!$D:$D,'[1]daily break down'!$E:$E,"")</f>
        <v>Douala</v>
      </c>
      <c r="D2090" s="1" t="s">
        <v>11</v>
      </c>
      <c r="E2090" s="1" t="s">
        <v>757</v>
      </c>
      <c r="F2090" s="3" t="s">
        <v>31</v>
      </c>
      <c r="G2090" s="1" t="s">
        <v>32</v>
      </c>
      <c r="H2090" s="34" t="str">
        <f>_xlfn.XLOOKUP(B2090,[2]CALCULATION!$B:$B,[2]CALCULATION!$H:$H,"")</f>
        <v>ZTE</v>
      </c>
      <c r="I2090" s="28">
        <v>0</v>
      </c>
      <c r="J2090" s="28">
        <v>0</v>
      </c>
      <c r="K2090" s="28">
        <v>0</v>
      </c>
      <c r="L2090" s="28">
        <v>0</v>
      </c>
      <c r="M2090" s="28">
        <v>0</v>
      </c>
      <c r="N2090" s="28">
        <v>0</v>
      </c>
      <c r="O2090" s="28">
        <v>1.979693693230913E-3</v>
      </c>
      <c r="P2090" s="28">
        <v>0</v>
      </c>
      <c r="Q2090" s="28">
        <v>0</v>
      </c>
      <c r="R2090" s="28">
        <v>0</v>
      </c>
      <c r="S2090" s="94">
        <v>0</v>
      </c>
      <c r="T2090" s="94">
        <f>_xlfn.XLOOKUP(B2090,'[3]Nur des jours'!$B:$B,'[3]Nur des jours'!$U:$U,"")</f>
        <v>0</v>
      </c>
      <c r="U2090" s="94">
        <v>0</v>
      </c>
      <c r="V2090" s="94">
        <v>0</v>
      </c>
      <c r="W2090" s="94">
        <v>0</v>
      </c>
      <c r="X2090" s="94">
        <v>0</v>
      </c>
      <c r="Y2090" s="94">
        <v>0</v>
      </c>
      <c r="Z2090" s="94">
        <v>0</v>
      </c>
      <c r="AA2090" s="94">
        <v>0</v>
      </c>
      <c r="AB2090" s="94">
        <v>0</v>
      </c>
      <c r="AC2090" s="94"/>
      <c r="AD2090" s="94">
        <v>0</v>
      </c>
      <c r="AE2090" s="94">
        <v>0</v>
      </c>
      <c r="AF2090" s="94">
        <v>0</v>
      </c>
      <c r="AG2090" s="94">
        <v>0</v>
      </c>
      <c r="AH2090" s="94">
        <v>0</v>
      </c>
      <c r="AI2090" s="49" t="s">
        <v>5559</v>
      </c>
      <c r="AJ2090" s="49"/>
      <c r="AK2090" s="48" t="str" cm="1">
        <f t="array" ref="AK2090">IFERROR(_xlfn.IFS(
AM2090="MPR ISSUE","PDH",
AM2090="BSS Hardware Issue","BSS",
AM2090="Sites strategiques, MLL, Pylone, etc.","ENVTECH",
AM2090="AKTIVCO DEFAUT GE &amp; POWER Cabinet","AKTIVCO",
AM2090="AKTIVCO Coupure ENEO &amp; Baisse de tension","AKTIVCO GRID ONLY",
AM2090="Coupure ENEO &amp; Baisse de tension","IHS GRID ONLY",
AM2090="Defaut GE &amp; POWER Cabinet","IHS",
AM2090="Sharing","Partners",
AM2090="Sites strategiques &amp; DataCenter","SST &amp; DC",
AM2090="Exclu","Exclu",
AM2090="SAT","SAT",
AM2090="SPARE-ISSUE","SPARE-ISSUE",
AM2090="Fiber CAmtel","TRANS_FO_CAMTEL",
AM2090="Fiber AOF","Fiber AOF",
AM2090="Projet OCM (HUAWEI)","TRAVAUX-HUAWEI",
AM2090="Projet OCM (NOKIA)","TRAVAUX-NOKIA",
AM2090="ACCESS-ISSUE","ACCESS-ISSUE",
AM2090="Projet OCM (ZTE, NOKIA, autres projets)","TRAVAUX OCM",
AM2090="No root CAuse","No root cause",
AM2090="ODU HS","PDH",
AM2090="IP &amp; VLAN","PDH",
AM2090="Warehouse HUAWEI","SPARE-ISSUE",
AM2090="SPARE-HS","SPARE-ISSUE",
AM2090="Power Telco","BSS",AM2090="no impacts","no impacts"
),"")</f>
        <v>no impacts</v>
      </c>
      <c r="AL2090" s="48" t="str" cm="1">
        <f t="array" ref="AL2090">IFERROR(_xlfn.IFS(
AM2090="MPR ISSUE","TX ISSUE",
AM2090="BSS Hardware Issue","RAN ISSUE",
AM2090="Sites strategiques, MLL, Pylone, etc.","ENVTECH",
AM2090="AKTIVCO DEFAUT GE &amp; POWER Cabinet","POWER ISSUE",
AM2090="AKTIVCO Coupure ENEO &amp; Baisse de tension","POWER ISSUE",
AM2090="Coupure ENEO &amp; Baisse de tension","POWER ISSUE",
AM2090="Defaut GE &amp; POWER Cabinet","POWER ISSUE",
AM2090="Sharing","POWER ISSUE",
AM2090="Sites strategiques &amp; DataCenter","POWER ISSUE",
AM2090="Exclu","Exclu",
AM2090="SAT","TX ISSUE",
AM2090="SPARE-ISSUE","SPARE-ISSUE",
AM2090="Fiber CAmtel","TX ISSUE",
AM2090="Fiber AOF","TX ISSUE",
AM2090="Projet OCM (HUAWEI)","TRAVAUX-HUAWEI",
AM2090="Projet OCM (NOKIA)","TRAVAUX -NOKIA",
AM2090="ACCESS-ISSUE","ACCESS-ISSUE",
AM2090="Projet OCM (ZTE, NOKIA, autres projets)","TRAVAUX OCM",
AM2090="No root CAuse","No root cause",
AM2090="ODU HS","TX ISSUE",
AM2090="IP &amp; VLAN","TX ISSUE",
AM2090="Warehouse HUAWEI","SPARE-ISSUE",
AM2090="SPARE-HS","SPARE-ISSUE",
AM2090="Power Telco","RAN ISSUE",AM2090="no impacts","no impacts"
),"")</f>
        <v>no impacts</v>
      </c>
      <c r="AM2090" s="67" t="s">
        <v>5605</v>
      </c>
      <c r="AN2090" s="48" t="str" cm="1">
        <f t="array" ref="AN2090">IFERROR(_xlfn.IFS(
AM2090="MPR ISSUE","ACTIVE",
AM2090="BSS Hardware Issue","ACTIVE",
AM2090="Sites strategiques, MLL, Pylone, etc.","PASSIVE",
AM2090="AKTIVCO DEFAUT GE &amp; POWER Cabinet","PASSIVE",
AM2090="AKTIVCO Coupure ENEO &amp; Baisse de tension","PASSIVE",
AM2090="Coupure ENEO &amp; Baisse de tension","PASSIVE",
AM2090="Defaut GE &amp; POWER Cabinet","PASSIVE",
AM2090="Sharing","PASSIVE",
AM2090="Sites strategiques &amp; DataCenter","PASSIVE",
AM2090="Exclu","Exclu",
AM2090="SAT","ACTIVE",
AM2090="SPARE-ISSUE","SPARE-ISSUE",
AM2090="Fiber CAmtel","ACTIVE",
AM2090="Fiber AOF","ACTIVE",
AM2090="Projet OCM (HUAWEI)","PLANNED WORKS",
AM2090="Projet OCM (NOKIA)","PLANNED WORKS",
AM2090="ACCESS-ISSUE","ACCESS-ISSUE",
AM2090="Projet OCM (ZTE, NOKIA, autres projets)","PLANNED WORKS",
AM2090="No root CAuse","No root cause",
AM2090="ODU HS","ACTIVE",
AM2090="IP &amp; VLAN","ACTIVE",
AM2090="Warehouse HUAWEI","SPARE-ISSUE",
AM2090="SPARE-HS","SPARE-ISSUE",
AM2090="Power Telco","ACTIVE", AM2090="no impacts","no impacts"
),"")</f>
        <v>no impacts</v>
      </c>
      <c r="AO2090" s="93" t="s">
        <v>5537</v>
      </c>
      <c r="AP2090" s="101" t="str">
        <f t="shared" si="57"/>
        <v>LIT_535</v>
      </c>
      <c r="AR2090" s="17" t="s">
        <v>5537</v>
      </c>
      <c r="AS2090" s="7" t="s">
        <v>5537</v>
      </c>
      <c r="AT2090" s="6"/>
      <c r="AU2090" s="7"/>
      <c r="AV2090" s="3" t="s">
        <v>5537</v>
      </c>
      <c r="AW2090" s="18" t="s">
        <v>5537</v>
      </c>
      <c r="AX2090" s="18" t="s">
        <v>5537</v>
      </c>
      <c r="AY2090" s="18" t="s">
        <v>5537</v>
      </c>
      <c r="AZ2090" s="18" t="s">
        <v>5537</v>
      </c>
      <c r="BA2090" s="18" t="s">
        <v>5537</v>
      </c>
      <c r="BB2090" s="18" t="s">
        <v>5537</v>
      </c>
      <c r="BC2090" s="18" t="s">
        <v>5537</v>
      </c>
      <c r="BD2090" s="18" t="s">
        <v>5537</v>
      </c>
      <c r="BE2090" s="18" t="s">
        <v>5537</v>
      </c>
      <c r="BF2090" s="18" t="s">
        <v>5537</v>
      </c>
      <c r="BG2090" s="18" t="s">
        <v>5537</v>
      </c>
      <c r="BH2090" s="18" t="s">
        <v>5537</v>
      </c>
      <c r="BI2090" s="9" t="s">
        <v>5537</v>
      </c>
      <c r="BJ2090" s="14"/>
      <c r="BK2090" s="14" t="s">
        <v>5537</v>
      </c>
      <c r="BL2090" s="14" t="str">
        <f>_xlfn.XLOOKUP(B2090,'[4]cell downs 18042026 17h'!$B:$B,'[4]cell downs 18042026 17h'!$B:$B,"")</f>
        <v/>
      </c>
      <c r="BM2090" s="14" t="str">
        <f>_xlfn.XLOOKUP(B2090,'[5]Cells Huawei 19042026 15h'!$B:$B,'[5]Cells Huawei 19042026 15h'!$B:$B,"")</f>
        <v/>
      </c>
      <c r="BN2090" s="9" t="str">
        <f>_xlfn.XLOOKUP(B2090,'[6]cells down 19042026 9H40'!$B:$B,'[6]cells down 19042026 9H40'!$B:$B,"")</f>
        <v/>
      </c>
      <c r="BO2090" s="9" t="s">
        <v>3230</v>
      </c>
      <c r="BP2090" s="9" t="s">
        <v>12</v>
      </c>
      <c r="BQ2090" s="115"/>
    </row>
    <row r="2091" spans="1:69" s="9" customFormat="1" x14ac:dyDescent="0.3">
      <c r="A2091" s="1" t="s">
        <v>5000</v>
      </c>
      <c r="B2091" s="8" t="s">
        <v>5001</v>
      </c>
      <c r="C2091" s="3" t="str">
        <f>_xlfn.XLOOKUP(B2091,'[1]daily break down'!$D:$D,'[1]daily break down'!$E:$E,"")</f>
        <v>Douala</v>
      </c>
      <c r="D2091" s="1" t="s">
        <v>11</v>
      </c>
      <c r="E2091" s="1" t="s">
        <v>12</v>
      </c>
      <c r="F2091" s="3" t="s">
        <v>31</v>
      </c>
      <c r="G2091" s="1" t="s">
        <v>32</v>
      </c>
      <c r="H2091" s="34" t="str">
        <f>_xlfn.XLOOKUP(B2091,[2]CALCULATION!$B:$B,[2]CALCULATION!$H:$H,"")</f>
        <v>ZTE</v>
      </c>
      <c r="I2091" s="28">
        <v>0</v>
      </c>
      <c r="J2091" s="28">
        <v>0</v>
      </c>
      <c r="K2091" s="28">
        <v>0</v>
      </c>
      <c r="L2091" s="28">
        <v>0</v>
      </c>
      <c r="M2091" s="28">
        <v>0</v>
      </c>
      <c r="N2091" s="28">
        <v>0</v>
      </c>
      <c r="O2091" s="28">
        <v>0</v>
      </c>
      <c r="P2091" s="28">
        <v>0</v>
      </c>
      <c r="Q2091" s="28">
        <v>0</v>
      </c>
      <c r="R2091" s="28">
        <v>0</v>
      </c>
      <c r="S2091" s="94">
        <v>0</v>
      </c>
      <c r="T2091" s="94">
        <f>_xlfn.XLOOKUP(B2091,'[3]Nur des jours'!$B:$B,'[3]Nur des jours'!$U:$U,"")</f>
        <v>0</v>
      </c>
      <c r="U2091" s="94">
        <v>0</v>
      </c>
      <c r="V2091" s="94">
        <v>0</v>
      </c>
      <c r="W2091" s="94">
        <v>0</v>
      </c>
      <c r="X2091" s="94">
        <v>0</v>
      </c>
      <c r="Y2091" s="94">
        <v>0</v>
      </c>
      <c r="Z2091" s="94">
        <v>0</v>
      </c>
      <c r="AA2091" s="94">
        <v>0</v>
      </c>
      <c r="AB2091" s="94">
        <v>0</v>
      </c>
      <c r="AC2091" s="94"/>
      <c r="AD2091" s="94">
        <v>0</v>
      </c>
      <c r="AE2091" s="94">
        <v>0</v>
      </c>
      <c r="AF2091" s="94">
        <v>0</v>
      </c>
      <c r="AG2091" s="94">
        <v>0</v>
      </c>
      <c r="AH2091" s="94">
        <v>0</v>
      </c>
      <c r="AI2091" s="49" t="s">
        <v>5559</v>
      </c>
      <c r="AJ2091" s="49"/>
      <c r="AK2091" s="48" t="str" cm="1">
        <f t="array" ref="AK2091">IFERROR(_xlfn.IFS(
AM2091="MPR ISSUE","PDH",
AM2091="BSS Hardware Issue","BSS",
AM2091="Sites strategiques, MLL, Pylone, etc.","ENVTECH",
AM2091="AKTIVCO DEFAUT GE &amp; POWER Cabinet","AKTIVCO",
AM2091="AKTIVCO Coupure ENEO &amp; Baisse de tension","AKTIVCO GRID ONLY",
AM2091="Coupure ENEO &amp; Baisse de tension","IHS GRID ONLY",
AM2091="Defaut GE &amp; POWER Cabinet","IHS",
AM2091="Sharing","Partners",
AM2091="Sites strategiques &amp; DataCenter","SST &amp; DC",
AM2091="Exclu","Exclu",
AM2091="SAT","SAT",
AM2091="SPARE-ISSUE","SPARE-ISSUE",
AM2091="Fiber CAmtel","TRANS_FO_CAMTEL",
AM2091="Fiber AOF","Fiber AOF",
AM2091="Projet OCM (HUAWEI)","TRAVAUX-HUAWEI",
AM2091="Projet OCM (NOKIA)","TRAVAUX-NOKIA",
AM2091="ACCESS-ISSUE","ACCESS-ISSUE",
AM2091="Projet OCM (ZTE, NOKIA, autres projets)","TRAVAUX OCM",
AM2091="No root CAuse","No root cause",
AM2091="ODU HS","PDH",
AM2091="IP &amp; VLAN","PDH",
AM2091="Warehouse HUAWEI","SPARE-ISSUE",
AM2091="SPARE-HS","SPARE-ISSUE",
AM2091="Power Telco","BSS",AM2091="no impacts","no impacts"
),"")</f>
        <v>no impacts</v>
      </c>
      <c r="AL2091" s="48" t="str" cm="1">
        <f t="array" ref="AL2091">IFERROR(_xlfn.IFS(
AM2091="MPR ISSUE","TX ISSUE",
AM2091="BSS Hardware Issue","RAN ISSUE",
AM2091="Sites strategiques, MLL, Pylone, etc.","ENVTECH",
AM2091="AKTIVCO DEFAUT GE &amp; POWER Cabinet","POWER ISSUE",
AM2091="AKTIVCO Coupure ENEO &amp; Baisse de tension","POWER ISSUE",
AM2091="Coupure ENEO &amp; Baisse de tension","POWER ISSUE",
AM2091="Defaut GE &amp; POWER Cabinet","POWER ISSUE",
AM2091="Sharing","POWER ISSUE",
AM2091="Sites strategiques &amp; DataCenter","POWER ISSUE",
AM2091="Exclu","Exclu",
AM2091="SAT","TX ISSUE",
AM2091="SPARE-ISSUE","SPARE-ISSUE",
AM2091="Fiber CAmtel","TX ISSUE",
AM2091="Fiber AOF","TX ISSUE",
AM2091="Projet OCM (HUAWEI)","TRAVAUX-HUAWEI",
AM2091="Projet OCM (NOKIA)","TRAVAUX -NOKIA",
AM2091="ACCESS-ISSUE","ACCESS-ISSUE",
AM2091="Projet OCM (ZTE, NOKIA, autres projets)","TRAVAUX OCM",
AM2091="No root CAuse","No root cause",
AM2091="ODU HS","TX ISSUE",
AM2091="IP &amp; VLAN","TX ISSUE",
AM2091="Warehouse HUAWEI","SPARE-ISSUE",
AM2091="SPARE-HS","SPARE-ISSUE",
AM2091="Power Telco","RAN ISSUE",AM2091="no impacts","no impacts"
),"")</f>
        <v>no impacts</v>
      </c>
      <c r="AM2091" s="67" t="s">
        <v>5605</v>
      </c>
      <c r="AN2091" s="48" t="str" cm="1">
        <f t="array" ref="AN2091">IFERROR(_xlfn.IFS(
AM2091="MPR ISSUE","ACTIVE",
AM2091="BSS Hardware Issue","ACTIVE",
AM2091="Sites strategiques, MLL, Pylone, etc.","PASSIVE",
AM2091="AKTIVCO DEFAUT GE &amp; POWER Cabinet","PASSIVE",
AM2091="AKTIVCO Coupure ENEO &amp; Baisse de tension","PASSIVE",
AM2091="Coupure ENEO &amp; Baisse de tension","PASSIVE",
AM2091="Defaut GE &amp; POWER Cabinet","PASSIVE",
AM2091="Sharing","PASSIVE",
AM2091="Sites strategiques &amp; DataCenter","PASSIVE",
AM2091="Exclu","Exclu",
AM2091="SAT","ACTIVE",
AM2091="SPARE-ISSUE","SPARE-ISSUE",
AM2091="Fiber CAmtel","ACTIVE",
AM2091="Fiber AOF","ACTIVE",
AM2091="Projet OCM (HUAWEI)","PLANNED WORKS",
AM2091="Projet OCM (NOKIA)","PLANNED WORKS",
AM2091="ACCESS-ISSUE","ACCESS-ISSUE",
AM2091="Projet OCM (ZTE, NOKIA, autres projets)","PLANNED WORKS",
AM2091="No root CAuse","No root cause",
AM2091="ODU HS","ACTIVE",
AM2091="IP &amp; VLAN","ACTIVE",
AM2091="Warehouse HUAWEI","SPARE-ISSUE",
AM2091="SPARE-HS","SPARE-ISSUE",
AM2091="Power Telco","ACTIVE", AM2091="no impacts","no impacts"
),"")</f>
        <v>no impacts</v>
      </c>
      <c r="AO2091" s="93" t="s">
        <v>5537</v>
      </c>
      <c r="AP2091" s="101" t="str">
        <f t="shared" si="57"/>
        <v>LIT_058</v>
      </c>
      <c r="AR2091" s="17" t="s">
        <v>5537</v>
      </c>
      <c r="AS2091" s="7" t="s">
        <v>5537</v>
      </c>
      <c r="AT2091" s="6"/>
      <c r="AU2091" s="7"/>
      <c r="AV2091" s="3" t="s">
        <v>5537</v>
      </c>
      <c r="AW2091" s="18" t="s">
        <v>5537</v>
      </c>
      <c r="AX2091" s="18" t="s">
        <v>5537</v>
      </c>
      <c r="AY2091" s="18" t="s">
        <v>5537</v>
      </c>
      <c r="AZ2091" s="18" t="s">
        <v>5537</v>
      </c>
      <c r="BA2091" s="18" t="s">
        <v>5537</v>
      </c>
      <c r="BB2091" s="18" t="s">
        <v>5537</v>
      </c>
      <c r="BC2091" s="18" t="s">
        <v>5537</v>
      </c>
      <c r="BD2091" s="18" t="s">
        <v>5537</v>
      </c>
      <c r="BE2091" s="18" t="s">
        <v>5537</v>
      </c>
      <c r="BF2091" s="18" t="s">
        <v>5537</v>
      </c>
      <c r="BG2091" s="18" t="s">
        <v>5537</v>
      </c>
      <c r="BH2091" s="18" t="s">
        <v>5537</v>
      </c>
      <c r="BI2091" s="9" t="s">
        <v>5537</v>
      </c>
      <c r="BJ2091" s="14"/>
      <c r="BK2091" s="14" t="s">
        <v>5537</v>
      </c>
      <c r="BL2091" s="14" t="str">
        <f>_xlfn.XLOOKUP(B2091,'[4]cell downs 18042026 17h'!$B:$B,'[4]cell downs 18042026 17h'!$B:$B,"")</f>
        <v/>
      </c>
      <c r="BM2091" s="14" t="str">
        <f>_xlfn.XLOOKUP(B2091,'[5]Cells Huawei 19042026 15h'!$B:$B,'[5]Cells Huawei 19042026 15h'!$B:$B,"")</f>
        <v/>
      </c>
      <c r="BN2091" s="9" t="str">
        <f>_xlfn.XLOOKUP(B2091,'[6]cells down 19042026 9H40'!$B:$B,'[6]cells down 19042026 9H40'!$B:$B,"")</f>
        <v/>
      </c>
      <c r="BO2091" s="9" t="s">
        <v>5001</v>
      </c>
      <c r="BP2091" s="9" t="s">
        <v>5537</v>
      </c>
      <c r="BQ2091" s="115"/>
    </row>
    <row r="2092" spans="1:69" s="9" customFormat="1" x14ac:dyDescent="0.3">
      <c r="A2092" s="1" t="s">
        <v>2177</v>
      </c>
      <c r="B2092" s="8" t="s">
        <v>2178</v>
      </c>
      <c r="C2092" s="3" t="str">
        <f>_xlfn.XLOOKUP(B2092,'[1]daily break down'!$D:$D,'[1]daily break down'!$E:$E,"")</f>
        <v>OUEST</v>
      </c>
      <c r="D2092" s="1" t="s">
        <v>11</v>
      </c>
      <c r="E2092" s="1" t="s">
        <v>12</v>
      </c>
      <c r="F2092" s="3" t="s">
        <v>102</v>
      </c>
      <c r="G2092" s="1" t="s">
        <v>103</v>
      </c>
      <c r="H2092" s="32" t="str">
        <f>_xlfn.XLOOKUP(B2092,[2]CALCULATION!$B:$B,[2]CALCULATION!$H:$H,"")</f>
        <v>Huawei</v>
      </c>
      <c r="I2092" s="28">
        <v>0</v>
      </c>
      <c r="J2092" s="28">
        <v>0</v>
      </c>
      <c r="K2092" s="28">
        <v>0</v>
      </c>
      <c r="L2092" s="28">
        <v>0</v>
      </c>
      <c r="M2092" s="28">
        <v>0</v>
      </c>
      <c r="N2092" s="28">
        <v>0</v>
      </c>
      <c r="O2092" s="28">
        <v>0</v>
      </c>
      <c r="P2092" s="28">
        <v>0</v>
      </c>
      <c r="Q2092" s="28">
        <v>0</v>
      </c>
      <c r="R2092" s="28">
        <v>0</v>
      </c>
      <c r="S2092" s="94">
        <v>0</v>
      </c>
      <c r="T2092" s="94">
        <f>_xlfn.XLOOKUP(B2092,'[3]Nur des jours'!$B:$B,'[3]Nur des jours'!$U:$U,"")</f>
        <v>0</v>
      </c>
      <c r="U2092" s="94">
        <v>0</v>
      </c>
      <c r="V2092" s="94">
        <v>0</v>
      </c>
      <c r="W2092" s="94">
        <v>0</v>
      </c>
      <c r="X2092" s="94">
        <v>0</v>
      </c>
      <c r="Y2092" s="94">
        <v>0</v>
      </c>
      <c r="Z2092" s="94">
        <v>0</v>
      </c>
      <c r="AA2092" s="94">
        <v>0</v>
      </c>
      <c r="AB2092" s="94">
        <v>0</v>
      </c>
      <c r="AC2092" s="94"/>
      <c r="AD2092" s="94">
        <v>0</v>
      </c>
      <c r="AE2092" s="94">
        <v>0</v>
      </c>
      <c r="AF2092" s="94">
        <v>0</v>
      </c>
      <c r="AG2092" s="94">
        <v>0</v>
      </c>
      <c r="AH2092" s="94">
        <v>0</v>
      </c>
      <c r="AI2092" s="49" t="s">
        <v>5559</v>
      </c>
      <c r="AJ2092" s="49"/>
      <c r="AK2092" s="48" t="str" cm="1">
        <f t="array" ref="AK2092">IFERROR(_xlfn.IFS(
AM2092="MPR ISSUE","PDH",
AM2092="BSS Hardware Issue","BSS",
AM2092="Sites strategiques, MLL, Pylone, etc.","ENVTECH",
AM2092="AKTIVCO DEFAUT GE &amp; POWER Cabinet","AKTIVCO",
AM2092="AKTIVCO Coupure ENEO &amp; Baisse de tension","AKTIVCO GRID ONLY",
AM2092="Coupure ENEO &amp; Baisse de tension","IHS GRID ONLY",
AM2092="Defaut GE &amp; POWER Cabinet","IHS",
AM2092="Sharing","Partners",
AM2092="Sites strategiques &amp; DataCenter","SST &amp; DC",
AM2092="Exclu","Exclu",
AM2092="SAT","SAT",
AM2092="SPARE-ISSUE","SPARE-ISSUE",
AM2092="Fiber CAmtel","TRANS_FO_CAMTEL",
AM2092="Fiber AOF","Fiber AOF",
AM2092="Projet OCM (HUAWEI)","TRAVAUX-HUAWEI",
AM2092="Projet OCM (NOKIA)","TRAVAUX-NOKIA",
AM2092="ACCESS-ISSUE","ACCESS-ISSUE",
AM2092="Projet OCM (ZTE, NOKIA, autres projets)","TRAVAUX OCM",
AM2092="No root CAuse","No root cause",
AM2092="ODU HS","PDH",
AM2092="IP &amp; VLAN","PDH",
AM2092="Warehouse HUAWEI","SPARE-ISSUE",
AM2092="SPARE-HS","SPARE-ISSUE",
AM2092="Power Telco","BSS",AM2092="no impacts","no impacts"
),"")</f>
        <v>no impacts</v>
      </c>
      <c r="AL2092" s="48" t="str" cm="1">
        <f t="array" ref="AL2092">IFERROR(_xlfn.IFS(
AM2092="MPR ISSUE","TX ISSUE",
AM2092="BSS Hardware Issue","RAN ISSUE",
AM2092="Sites strategiques, MLL, Pylone, etc.","ENVTECH",
AM2092="AKTIVCO DEFAUT GE &amp; POWER Cabinet","POWER ISSUE",
AM2092="AKTIVCO Coupure ENEO &amp; Baisse de tension","POWER ISSUE",
AM2092="Coupure ENEO &amp; Baisse de tension","POWER ISSUE",
AM2092="Defaut GE &amp; POWER Cabinet","POWER ISSUE",
AM2092="Sharing","POWER ISSUE",
AM2092="Sites strategiques &amp; DataCenter","POWER ISSUE",
AM2092="Exclu","Exclu",
AM2092="SAT","TX ISSUE",
AM2092="SPARE-ISSUE","SPARE-ISSUE",
AM2092="Fiber CAmtel","TX ISSUE",
AM2092="Fiber AOF","TX ISSUE",
AM2092="Projet OCM (HUAWEI)","TRAVAUX-HUAWEI",
AM2092="Projet OCM (NOKIA)","TRAVAUX -NOKIA",
AM2092="ACCESS-ISSUE","ACCESS-ISSUE",
AM2092="Projet OCM (ZTE, NOKIA, autres projets)","TRAVAUX OCM",
AM2092="No root CAuse","No root cause",
AM2092="ODU HS","TX ISSUE",
AM2092="IP &amp; VLAN","TX ISSUE",
AM2092="Warehouse HUAWEI","SPARE-ISSUE",
AM2092="SPARE-HS","SPARE-ISSUE",
AM2092="Power Telco","RAN ISSUE",AM2092="no impacts","no impacts"
),"")</f>
        <v>no impacts</v>
      </c>
      <c r="AM2092" s="67" t="s">
        <v>5605</v>
      </c>
      <c r="AN2092" s="48" t="str" cm="1">
        <f t="array" ref="AN2092">IFERROR(_xlfn.IFS(
AM2092="MPR ISSUE","ACTIVE",
AM2092="BSS Hardware Issue","ACTIVE",
AM2092="Sites strategiques, MLL, Pylone, etc.","PASSIVE",
AM2092="AKTIVCO DEFAUT GE &amp; POWER Cabinet","PASSIVE",
AM2092="AKTIVCO Coupure ENEO &amp; Baisse de tension","PASSIVE",
AM2092="Coupure ENEO &amp; Baisse de tension","PASSIVE",
AM2092="Defaut GE &amp; POWER Cabinet","PASSIVE",
AM2092="Sharing","PASSIVE",
AM2092="Sites strategiques &amp; DataCenter","PASSIVE",
AM2092="Exclu","Exclu",
AM2092="SAT","ACTIVE",
AM2092="SPARE-ISSUE","SPARE-ISSUE",
AM2092="Fiber CAmtel","ACTIVE",
AM2092="Fiber AOF","ACTIVE",
AM2092="Projet OCM (HUAWEI)","PLANNED WORKS",
AM2092="Projet OCM (NOKIA)","PLANNED WORKS",
AM2092="ACCESS-ISSUE","ACCESS-ISSUE",
AM2092="Projet OCM (ZTE, NOKIA, autres projets)","PLANNED WORKS",
AM2092="No root CAuse","No root cause",
AM2092="ODU HS","ACTIVE",
AM2092="IP &amp; VLAN","ACTIVE",
AM2092="Warehouse HUAWEI","SPARE-ISSUE",
AM2092="SPARE-HS","SPARE-ISSUE",
AM2092="Power Telco","ACTIVE", AM2092="no impacts","no impacts"
),"")</f>
        <v>no impacts</v>
      </c>
      <c r="AO2092" s="93" t="s">
        <v>5537</v>
      </c>
      <c r="AP2092" s="101" t="str">
        <f t="shared" ref="AP2092:AP2123" si="58">B2092</f>
        <v>OST_267</v>
      </c>
      <c r="AR2092" s="17" t="s">
        <v>5537</v>
      </c>
      <c r="AS2092" s="7" t="s">
        <v>5537</v>
      </c>
      <c r="AT2092" s="6"/>
      <c r="AU2092" s="7"/>
      <c r="AV2092" s="3" t="s">
        <v>5537</v>
      </c>
      <c r="AW2092" s="18" t="s">
        <v>5537</v>
      </c>
      <c r="AX2092" s="18" t="s">
        <v>5537</v>
      </c>
      <c r="AY2092" s="18" t="s">
        <v>5537</v>
      </c>
      <c r="AZ2092" s="18" t="s">
        <v>5537</v>
      </c>
      <c r="BA2092" s="18" t="s">
        <v>5537</v>
      </c>
      <c r="BB2092" s="18" t="s">
        <v>5537</v>
      </c>
      <c r="BC2092" s="18" t="s">
        <v>5537</v>
      </c>
      <c r="BD2092" s="18" t="s">
        <v>5537</v>
      </c>
      <c r="BE2092" s="18" t="s">
        <v>5537</v>
      </c>
      <c r="BF2092" s="18" t="s">
        <v>5537</v>
      </c>
      <c r="BG2092" s="18" t="s">
        <v>5537</v>
      </c>
      <c r="BH2092" s="18" t="s">
        <v>5537</v>
      </c>
      <c r="BI2092" s="9" t="s">
        <v>5537</v>
      </c>
      <c r="BJ2092" s="14"/>
      <c r="BK2092" s="14" t="s">
        <v>5537</v>
      </c>
      <c r="BL2092" s="14" t="str">
        <f>_xlfn.XLOOKUP(B2092,'[4]cell downs 18042026 17h'!$B:$B,'[4]cell downs 18042026 17h'!$B:$B,"")</f>
        <v/>
      </c>
      <c r="BM2092" s="14" t="str">
        <f>_xlfn.XLOOKUP(B2092,'[5]Cells Huawei 19042026 15h'!$B:$B,'[5]Cells Huawei 19042026 15h'!$B:$B,"")</f>
        <v/>
      </c>
      <c r="BN2092" s="9" t="str">
        <f>_xlfn.XLOOKUP(B2092,'[6]cells down 19042026 9H40'!$B:$B,'[6]cells down 19042026 9H40'!$B:$B,"")</f>
        <v/>
      </c>
      <c r="BO2092" s="9" t="s">
        <v>2178</v>
      </c>
      <c r="BP2092" s="9" t="s">
        <v>594</v>
      </c>
      <c r="BQ2092" s="115"/>
    </row>
    <row r="2093" spans="1:69" s="9" customFormat="1" x14ac:dyDescent="0.3">
      <c r="A2093" s="1" t="s">
        <v>2187</v>
      </c>
      <c r="B2093" s="8" t="s">
        <v>2188</v>
      </c>
      <c r="C2093" s="3" t="str">
        <f>_xlfn.XLOOKUP(B2093,'[1]daily break down'!$D:$D,'[1]daily break down'!$E:$E,"")</f>
        <v>OUEST</v>
      </c>
      <c r="D2093" s="1" t="s">
        <v>11</v>
      </c>
      <c r="E2093" s="1" t="s">
        <v>12</v>
      </c>
      <c r="F2093" s="3" t="s">
        <v>102</v>
      </c>
      <c r="G2093" s="1" t="s">
        <v>103</v>
      </c>
      <c r="H2093" s="32" t="str">
        <f>_xlfn.XLOOKUP(B2093,[2]CALCULATION!$B:$B,[2]CALCULATION!$H:$H,"")</f>
        <v>Huawei</v>
      </c>
      <c r="I2093" s="28">
        <v>0</v>
      </c>
      <c r="J2093" s="28">
        <v>0</v>
      </c>
      <c r="K2093" s="28">
        <v>0</v>
      </c>
      <c r="L2093" s="28">
        <v>0</v>
      </c>
      <c r="M2093" s="28">
        <v>0</v>
      </c>
      <c r="N2093" s="28">
        <v>0</v>
      </c>
      <c r="O2093" s="28">
        <v>0</v>
      </c>
      <c r="P2093" s="28">
        <v>0</v>
      </c>
      <c r="Q2093" s="28">
        <v>0</v>
      </c>
      <c r="R2093" s="28">
        <v>0</v>
      </c>
      <c r="S2093" s="94">
        <v>0</v>
      </c>
      <c r="T2093" s="94">
        <f>_xlfn.XLOOKUP(B2093,'[3]Nur des jours'!$B:$B,'[3]Nur des jours'!$U:$U,"")</f>
        <v>0</v>
      </c>
      <c r="U2093" s="94">
        <v>0</v>
      </c>
      <c r="V2093" s="94">
        <v>0</v>
      </c>
      <c r="W2093" s="94">
        <v>0</v>
      </c>
      <c r="X2093" s="94">
        <v>0</v>
      </c>
      <c r="Y2093" s="94">
        <v>0</v>
      </c>
      <c r="Z2093" s="94">
        <v>0</v>
      </c>
      <c r="AA2093" s="94">
        <v>0</v>
      </c>
      <c r="AB2093" s="94">
        <v>0</v>
      </c>
      <c r="AC2093" s="94"/>
      <c r="AD2093" s="94">
        <v>0</v>
      </c>
      <c r="AE2093" s="94">
        <v>0</v>
      </c>
      <c r="AF2093" s="94">
        <v>0</v>
      </c>
      <c r="AG2093" s="94">
        <v>0</v>
      </c>
      <c r="AH2093" s="94">
        <v>0</v>
      </c>
      <c r="AI2093" s="49" t="s">
        <v>5559</v>
      </c>
      <c r="AJ2093" s="49"/>
      <c r="AK2093" s="48" t="str" cm="1">
        <f t="array" ref="AK2093">IFERROR(_xlfn.IFS(
AM2093="MPR ISSUE","PDH",
AM2093="BSS Hardware Issue","BSS",
AM2093="Sites strategiques, MLL, Pylone, etc.","ENVTECH",
AM2093="AKTIVCO DEFAUT GE &amp; POWER Cabinet","AKTIVCO",
AM2093="AKTIVCO Coupure ENEO &amp; Baisse de tension","AKTIVCO GRID ONLY",
AM2093="Coupure ENEO &amp; Baisse de tension","IHS GRID ONLY",
AM2093="Defaut GE &amp; POWER Cabinet","IHS",
AM2093="Sharing","Partners",
AM2093="Sites strategiques &amp; DataCenter","SST &amp; DC",
AM2093="Exclu","Exclu",
AM2093="SAT","SAT",
AM2093="SPARE-ISSUE","SPARE-ISSUE",
AM2093="Fiber CAmtel","TRANS_FO_CAMTEL",
AM2093="Fiber AOF","Fiber AOF",
AM2093="Projet OCM (HUAWEI)","TRAVAUX-HUAWEI",
AM2093="Projet OCM (NOKIA)","TRAVAUX-NOKIA",
AM2093="ACCESS-ISSUE","ACCESS-ISSUE",
AM2093="Projet OCM (ZTE, NOKIA, autres projets)","TRAVAUX OCM",
AM2093="No root CAuse","No root cause",
AM2093="ODU HS","PDH",
AM2093="IP &amp; VLAN","PDH",
AM2093="Warehouse HUAWEI","SPARE-ISSUE",
AM2093="SPARE-HS","SPARE-ISSUE",
AM2093="Power Telco","BSS",AM2093="no impacts","no impacts"
),"")</f>
        <v>no impacts</v>
      </c>
      <c r="AL2093" s="48" t="str" cm="1">
        <f t="array" ref="AL2093">IFERROR(_xlfn.IFS(
AM2093="MPR ISSUE","TX ISSUE",
AM2093="BSS Hardware Issue","RAN ISSUE",
AM2093="Sites strategiques, MLL, Pylone, etc.","ENVTECH",
AM2093="AKTIVCO DEFAUT GE &amp; POWER Cabinet","POWER ISSUE",
AM2093="AKTIVCO Coupure ENEO &amp; Baisse de tension","POWER ISSUE",
AM2093="Coupure ENEO &amp; Baisse de tension","POWER ISSUE",
AM2093="Defaut GE &amp; POWER Cabinet","POWER ISSUE",
AM2093="Sharing","POWER ISSUE",
AM2093="Sites strategiques &amp; DataCenter","POWER ISSUE",
AM2093="Exclu","Exclu",
AM2093="SAT","TX ISSUE",
AM2093="SPARE-ISSUE","SPARE-ISSUE",
AM2093="Fiber CAmtel","TX ISSUE",
AM2093="Fiber AOF","TX ISSUE",
AM2093="Projet OCM (HUAWEI)","TRAVAUX-HUAWEI",
AM2093="Projet OCM (NOKIA)","TRAVAUX -NOKIA",
AM2093="ACCESS-ISSUE","ACCESS-ISSUE",
AM2093="Projet OCM (ZTE, NOKIA, autres projets)","TRAVAUX OCM",
AM2093="No root CAuse","No root cause",
AM2093="ODU HS","TX ISSUE",
AM2093="IP &amp; VLAN","TX ISSUE",
AM2093="Warehouse HUAWEI","SPARE-ISSUE",
AM2093="SPARE-HS","SPARE-ISSUE",
AM2093="Power Telco","RAN ISSUE",AM2093="no impacts","no impacts"
),"")</f>
        <v>no impacts</v>
      </c>
      <c r="AM2093" s="67" t="s">
        <v>5605</v>
      </c>
      <c r="AN2093" s="48" t="str" cm="1">
        <f t="array" ref="AN2093">IFERROR(_xlfn.IFS(
AM2093="MPR ISSUE","ACTIVE",
AM2093="BSS Hardware Issue","ACTIVE",
AM2093="Sites strategiques, MLL, Pylone, etc.","PASSIVE",
AM2093="AKTIVCO DEFAUT GE &amp; POWER Cabinet","PASSIVE",
AM2093="AKTIVCO Coupure ENEO &amp; Baisse de tension","PASSIVE",
AM2093="Coupure ENEO &amp; Baisse de tension","PASSIVE",
AM2093="Defaut GE &amp; POWER Cabinet","PASSIVE",
AM2093="Sharing","PASSIVE",
AM2093="Sites strategiques &amp; DataCenter","PASSIVE",
AM2093="Exclu","Exclu",
AM2093="SAT","ACTIVE",
AM2093="SPARE-ISSUE","SPARE-ISSUE",
AM2093="Fiber CAmtel","ACTIVE",
AM2093="Fiber AOF","ACTIVE",
AM2093="Projet OCM (HUAWEI)","PLANNED WORKS",
AM2093="Projet OCM (NOKIA)","PLANNED WORKS",
AM2093="ACCESS-ISSUE","ACCESS-ISSUE",
AM2093="Projet OCM (ZTE, NOKIA, autres projets)","PLANNED WORKS",
AM2093="No root CAuse","No root cause",
AM2093="ODU HS","ACTIVE",
AM2093="IP &amp; VLAN","ACTIVE",
AM2093="Warehouse HUAWEI","SPARE-ISSUE",
AM2093="SPARE-HS","SPARE-ISSUE",
AM2093="Power Telco","ACTIVE", AM2093="no impacts","no impacts"
),"")</f>
        <v>no impacts</v>
      </c>
      <c r="AO2093" s="93" t="s">
        <v>5537</v>
      </c>
      <c r="AP2093" s="101" t="str">
        <f t="shared" si="58"/>
        <v>OST_106</v>
      </c>
      <c r="AR2093" s="17" t="s">
        <v>5537</v>
      </c>
      <c r="AS2093" s="7" t="s">
        <v>5537</v>
      </c>
      <c r="AT2093" s="6"/>
      <c r="AU2093" s="7"/>
      <c r="AV2093" s="3" t="s">
        <v>5537</v>
      </c>
      <c r="AW2093" s="18" t="s">
        <v>5537</v>
      </c>
      <c r="AX2093" s="18" t="s">
        <v>5537</v>
      </c>
      <c r="AY2093" s="18" t="s">
        <v>5537</v>
      </c>
      <c r="AZ2093" s="18" t="s">
        <v>5537</v>
      </c>
      <c r="BA2093" s="18" t="s">
        <v>5537</v>
      </c>
      <c r="BB2093" s="18" t="s">
        <v>5537</v>
      </c>
      <c r="BC2093" s="18" t="s">
        <v>5537</v>
      </c>
      <c r="BD2093" s="18" t="s">
        <v>5537</v>
      </c>
      <c r="BE2093" s="18" t="s">
        <v>5537</v>
      </c>
      <c r="BF2093" s="18" t="s">
        <v>5537</v>
      </c>
      <c r="BG2093" s="18" t="s">
        <v>5537</v>
      </c>
      <c r="BH2093" s="18" t="s">
        <v>5537</v>
      </c>
      <c r="BI2093" s="9" t="s">
        <v>5537</v>
      </c>
      <c r="BJ2093" s="14"/>
      <c r="BK2093" s="14" t="s">
        <v>5537</v>
      </c>
      <c r="BL2093" s="14" t="str">
        <f>_xlfn.XLOOKUP(B2093,'[4]cell downs 18042026 17h'!$B:$B,'[4]cell downs 18042026 17h'!$B:$B,"")</f>
        <v/>
      </c>
      <c r="BM2093" s="14" t="str">
        <f>_xlfn.XLOOKUP(B2093,'[5]Cells Huawei 19042026 15h'!$B:$B,'[5]Cells Huawei 19042026 15h'!$B:$B,"")</f>
        <v/>
      </c>
      <c r="BN2093" s="9" t="str">
        <f>_xlfn.XLOOKUP(B2093,'[6]cells down 19042026 9H40'!$B:$B,'[6]cells down 19042026 9H40'!$B:$B,"")</f>
        <v/>
      </c>
      <c r="BO2093" s="9" t="s">
        <v>2188</v>
      </c>
      <c r="BP2093" s="9" t="s">
        <v>594</v>
      </c>
      <c r="BQ2093" s="115"/>
    </row>
    <row r="2094" spans="1:69" s="9" customFormat="1" x14ac:dyDescent="0.3">
      <c r="A2094" s="1" t="s">
        <v>2189</v>
      </c>
      <c r="B2094" s="8" t="s">
        <v>2190</v>
      </c>
      <c r="C2094" s="3" t="str">
        <f>_xlfn.XLOOKUP(B2094,'[1]daily break down'!$D:$D,'[1]daily break down'!$E:$E,"")</f>
        <v>OUEST</v>
      </c>
      <c r="D2094" s="1" t="s">
        <v>11</v>
      </c>
      <c r="E2094" s="1" t="s">
        <v>12</v>
      </c>
      <c r="F2094" s="3" t="s">
        <v>102</v>
      </c>
      <c r="G2094" s="1" t="s">
        <v>103</v>
      </c>
      <c r="H2094" s="32" t="str">
        <f>_xlfn.XLOOKUP(B2094,[2]CALCULATION!$B:$B,[2]CALCULATION!$H:$H,"")</f>
        <v>Huawei</v>
      </c>
      <c r="I2094" s="28">
        <v>0</v>
      </c>
      <c r="J2094" s="28">
        <v>0</v>
      </c>
      <c r="K2094" s="28">
        <v>0</v>
      </c>
      <c r="L2094" s="28">
        <v>0</v>
      </c>
      <c r="M2094" s="28">
        <v>0</v>
      </c>
      <c r="N2094" s="28">
        <v>0</v>
      </c>
      <c r="O2094" s="28">
        <v>0</v>
      </c>
      <c r="P2094" s="28">
        <v>0</v>
      </c>
      <c r="Q2094" s="28">
        <v>0</v>
      </c>
      <c r="R2094" s="28">
        <v>0</v>
      </c>
      <c r="S2094" s="94">
        <v>0</v>
      </c>
      <c r="T2094" s="94">
        <f>_xlfn.XLOOKUP(B2094,'[3]Nur des jours'!$B:$B,'[3]Nur des jours'!$U:$U,"")</f>
        <v>0</v>
      </c>
      <c r="U2094" s="94">
        <v>0</v>
      </c>
      <c r="V2094" s="94">
        <v>0</v>
      </c>
      <c r="W2094" s="94">
        <v>0</v>
      </c>
      <c r="X2094" s="94">
        <v>0</v>
      </c>
      <c r="Y2094" s="94">
        <v>0</v>
      </c>
      <c r="Z2094" s="94">
        <v>0</v>
      </c>
      <c r="AA2094" s="94">
        <v>0</v>
      </c>
      <c r="AB2094" s="94">
        <v>0</v>
      </c>
      <c r="AC2094" s="94"/>
      <c r="AD2094" s="94">
        <v>0</v>
      </c>
      <c r="AE2094" s="94">
        <v>0</v>
      </c>
      <c r="AF2094" s="94">
        <v>0</v>
      </c>
      <c r="AG2094" s="94">
        <v>0</v>
      </c>
      <c r="AH2094" s="94">
        <v>0</v>
      </c>
      <c r="AI2094" s="49" t="s">
        <v>5559</v>
      </c>
      <c r="AJ2094" s="49"/>
      <c r="AK2094" s="48" t="str" cm="1">
        <f t="array" ref="AK2094">IFERROR(_xlfn.IFS(
AM2094="MPR ISSUE","PDH",
AM2094="BSS Hardware Issue","BSS",
AM2094="Sites strategiques, MLL, Pylone, etc.","ENVTECH",
AM2094="AKTIVCO DEFAUT GE &amp; POWER Cabinet","AKTIVCO",
AM2094="AKTIVCO Coupure ENEO &amp; Baisse de tension","AKTIVCO GRID ONLY",
AM2094="Coupure ENEO &amp; Baisse de tension","IHS GRID ONLY",
AM2094="Defaut GE &amp; POWER Cabinet","IHS",
AM2094="Sharing","Partners",
AM2094="Sites strategiques &amp; DataCenter","SST &amp; DC",
AM2094="Exclu","Exclu",
AM2094="SAT","SAT",
AM2094="SPARE-ISSUE","SPARE-ISSUE",
AM2094="Fiber CAmtel","TRANS_FO_CAMTEL",
AM2094="Fiber AOF","Fiber AOF",
AM2094="Projet OCM (HUAWEI)","TRAVAUX-HUAWEI",
AM2094="Projet OCM (NOKIA)","TRAVAUX-NOKIA",
AM2094="ACCESS-ISSUE","ACCESS-ISSUE",
AM2094="Projet OCM (ZTE, NOKIA, autres projets)","TRAVAUX OCM",
AM2094="No root CAuse","No root cause",
AM2094="ODU HS","PDH",
AM2094="IP &amp; VLAN","PDH",
AM2094="Warehouse HUAWEI","SPARE-ISSUE",
AM2094="SPARE-HS","SPARE-ISSUE",
AM2094="Power Telco","BSS",AM2094="no impacts","no impacts"
),"")</f>
        <v>no impacts</v>
      </c>
      <c r="AL2094" s="48" t="str" cm="1">
        <f t="array" ref="AL2094">IFERROR(_xlfn.IFS(
AM2094="MPR ISSUE","TX ISSUE",
AM2094="BSS Hardware Issue","RAN ISSUE",
AM2094="Sites strategiques, MLL, Pylone, etc.","ENVTECH",
AM2094="AKTIVCO DEFAUT GE &amp; POWER Cabinet","POWER ISSUE",
AM2094="AKTIVCO Coupure ENEO &amp; Baisse de tension","POWER ISSUE",
AM2094="Coupure ENEO &amp; Baisse de tension","POWER ISSUE",
AM2094="Defaut GE &amp; POWER Cabinet","POWER ISSUE",
AM2094="Sharing","POWER ISSUE",
AM2094="Sites strategiques &amp; DataCenter","POWER ISSUE",
AM2094="Exclu","Exclu",
AM2094="SAT","TX ISSUE",
AM2094="SPARE-ISSUE","SPARE-ISSUE",
AM2094="Fiber CAmtel","TX ISSUE",
AM2094="Fiber AOF","TX ISSUE",
AM2094="Projet OCM (HUAWEI)","TRAVAUX-HUAWEI",
AM2094="Projet OCM (NOKIA)","TRAVAUX -NOKIA",
AM2094="ACCESS-ISSUE","ACCESS-ISSUE",
AM2094="Projet OCM (ZTE, NOKIA, autres projets)","TRAVAUX OCM",
AM2094="No root CAuse","No root cause",
AM2094="ODU HS","TX ISSUE",
AM2094="IP &amp; VLAN","TX ISSUE",
AM2094="Warehouse HUAWEI","SPARE-ISSUE",
AM2094="SPARE-HS","SPARE-ISSUE",
AM2094="Power Telco","RAN ISSUE",AM2094="no impacts","no impacts"
),"")</f>
        <v>no impacts</v>
      </c>
      <c r="AM2094" s="67" t="s">
        <v>5605</v>
      </c>
      <c r="AN2094" s="48" t="str" cm="1">
        <f t="array" ref="AN2094">IFERROR(_xlfn.IFS(
AM2094="MPR ISSUE","ACTIVE",
AM2094="BSS Hardware Issue","ACTIVE",
AM2094="Sites strategiques, MLL, Pylone, etc.","PASSIVE",
AM2094="AKTIVCO DEFAUT GE &amp; POWER Cabinet","PASSIVE",
AM2094="AKTIVCO Coupure ENEO &amp; Baisse de tension","PASSIVE",
AM2094="Coupure ENEO &amp; Baisse de tension","PASSIVE",
AM2094="Defaut GE &amp; POWER Cabinet","PASSIVE",
AM2094="Sharing","PASSIVE",
AM2094="Sites strategiques &amp; DataCenter","PASSIVE",
AM2094="Exclu","Exclu",
AM2094="SAT","ACTIVE",
AM2094="SPARE-ISSUE","SPARE-ISSUE",
AM2094="Fiber CAmtel","ACTIVE",
AM2094="Fiber AOF","ACTIVE",
AM2094="Projet OCM (HUAWEI)","PLANNED WORKS",
AM2094="Projet OCM (NOKIA)","PLANNED WORKS",
AM2094="ACCESS-ISSUE","ACCESS-ISSUE",
AM2094="Projet OCM (ZTE, NOKIA, autres projets)","PLANNED WORKS",
AM2094="No root CAuse","No root cause",
AM2094="ODU HS","ACTIVE",
AM2094="IP &amp; VLAN","ACTIVE",
AM2094="Warehouse HUAWEI","SPARE-ISSUE",
AM2094="SPARE-HS","SPARE-ISSUE",
AM2094="Power Telco","ACTIVE", AM2094="no impacts","no impacts"
),"")</f>
        <v>no impacts</v>
      </c>
      <c r="AO2094" s="93" t="s">
        <v>5537</v>
      </c>
      <c r="AP2094" s="101" t="str">
        <f t="shared" si="58"/>
        <v>OST_074</v>
      </c>
      <c r="AR2094" s="17" t="s">
        <v>5537</v>
      </c>
      <c r="AS2094" s="7" t="s">
        <v>5537</v>
      </c>
      <c r="AT2094" s="6"/>
      <c r="AU2094" s="7"/>
      <c r="AV2094" s="3" t="s">
        <v>5537</v>
      </c>
      <c r="AW2094" s="18" t="s">
        <v>5537</v>
      </c>
      <c r="AX2094" s="18" t="s">
        <v>5537</v>
      </c>
      <c r="AY2094" s="18" t="s">
        <v>5537</v>
      </c>
      <c r="AZ2094" s="18" t="s">
        <v>5537</v>
      </c>
      <c r="BA2094" s="18" t="s">
        <v>5537</v>
      </c>
      <c r="BB2094" s="18" t="s">
        <v>5537</v>
      </c>
      <c r="BC2094" s="18" t="s">
        <v>5537</v>
      </c>
      <c r="BD2094" s="18" t="s">
        <v>5537</v>
      </c>
      <c r="BE2094" s="18" t="s">
        <v>5537</v>
      </c>
      <c r="BF2094" s="18" t="s">
        <v>5537</v>
      </c>
      <c r="BG2094" s="18" t="s">
        <v>5537</v>
      </c>
      <c r="BH2094" s="18" t="s">
        <v>5537</v>
      </c>
      <c r="BI2094" s="9" t="s">
        <v>5537</v>
      </c>
      <c r="BJ2094" s="14"/>
      <c r="BK2094" s="14" t="s">
        <v>5537</v>
      </c>
      <c r="BL2094" s="14" t="str">
        <f>_xlfn.XLOOKUP(B2094,'[4]cell downs 18042026 17h'!$B:$B,'[4]cell downs 18042026 17h'!$B:$B,"")</f>
        <v/>
      </c>
      <c r="BM2094" s="14" t="str">
        <f>_xlfn.XLOOKUP(B2094,'[5]Cells Huawei 19042026 15h'!$B:$B,'[5]Cells Huawei 19042026 15h'!$B:$B,"")</f>
        <v/>
      </c>
      <c r="BN2094" s="9" t="str">
        <f>_xlfn.XLOOKUP(B2094,'[6]cells down 19042026 9H40'!$B:$B,'[6]cells down 19042026 9H40'!$B:$B,"")</f>
        <v/>
      </c>
      <c r="BO2094" s="9" t="s">
        <v>2190</v>
      </c>
      <c r="BP2094" s="9" t="s">
        <v>1129</v>
      </c>
      <c r="BQ2094" s="115"/>
    </row>
    <row r="2095" spans="1:69" s="9" customFormat="1" x14ac:dyDescent="0.3">
      <c r="A2095" s="1" t="s">
        <v>103</v>
      </c>
      <c r="B2095" s="8" t="s">
        <v>2020</v>
      </c>
      <c r="C2095" s="3" t="str">
        <f>_xlfn.XLOOKUP(B2095,'[1]daily break down'!$D:$D,'[1]daily break down'!$E:$E,"")</f>
        <v>OUEST</v>
      </c>
      <c r="D2095" s="1" t="s">
        <v>21</v>
      </c>
      <c r="E2095" s="1" t="s">
        <v>188</v>
      </c>
      <c r="F2095" s="3" t="s">
        <v>102</v>
      </c>
      <c r="G2095" s="1" t="s">
        <v>103</v>
      </c>
      <c r="H2095" s="32" t="str">
        <f>_xlfn.XLOOKUP(B2095,[2]CALCULATION!$B:$B,[2]CALCULATION!$H:$H,"")</f>
        <v>Huawei</v>
      </c>
      <c r="I2095" s="28">
        <v>0</v>
      </c>
      <c r="J2095" s="28">
        <v>0</v>
      </c>
      <c r="K2095" s="28">
        <v>0</v>
      </c>
      <c r="L2095" s="28">
        <v>0</v>
      </c>
      <c r="M2095" s="28">
        <v>0</v>
      </c>
      <c r="N2095" s="28">
        <v>0</v>
      </c>
      <c r="O2095" s="28">
        <v>0</v>
      </c>
      <c r="P2095" s="28">
        <v>0</v>
      </c>
      <c r="Q2095" s="28">
        <v>0</v>
      </c>
      <c r="R2095" s="28">
        <v>0</v>
      </c>
      <c r="S2095" s="94">
        <v>0</v>
      </c>
      <c r="T2095" s="94">
        <f>_xlfn.XLOOKUP(B2095,'[3]Nur des jours'!$B:$B,'[3]Nur des jours'!$U:$U,"")</f>
        <v>0</v>
      </c>
      <c r="U2095" s="94">
        <v>0</v>
      </c>
      <c r="V2095" s="94">
        <v>0</v>
      </c>
      <c r="W2095" s="94">
        <v>0</v>
      </c>
      <c r="X2095" s="94">
        <v>0</v>
      </c>
      <c r="Y2095" s="94">
        <v>0</v>
      </c>
      <c r="Z2095" s="94">
        <v>0</v>
      </c>
      <c r="AA2095" s="94">
        <v>0</v>
      </c>
      <c r="AB2095" s="94">
        <v>0</v>
      </c>
      <c r="AC2095" s="94"/>
      <c r="AD2095" s="94">
        <v>0</v>
      </c>
      <c r="AE2095" s="94">
        <v>0</v>
      </c>
      <c r="AF2095" s="94">
        <v>0</v>
      </c>
      <c r="AG2095" s="94">
        <v>0</v>
      </c>
      <c r="AH2095" s="94">
        <v>0</v>
      </c>
      <c r="AI2095" s="49" t="s">
        <v>5559</v>
      </c>
      <c r="AJ2095" s="49"/>
      <c r="AK2095" s="48" t="str" cm="1">
        <f t="array" ref="AK2095">IFERROR(_xlfn.IFS(
AM2095="MPR ISSUE","PDH",
AM2095="BSS Hardware Issue","BSS",
AM2095="Sites strategiques, MLL, Pylone, etc.","ENVTECH",
AM2095="AKTIVCO DEFAUT GE &amp; POWER Cabinet","AKTIVCO",
AM2095="AKTIVCO Coupure ENEO &amp; Baisse de tension","AKTIVCO GRID ONLY",
AM2095="Coupure ENEO &amp; Baisse de tension","IHS GRID ONLY",
AM2095="Defaut GE &amp; POWER Cabinet","IHS",
AM2095="Sharing","Partners",
AM2095="Sites strategiques &amp; DataCenter","SST &amp; DC",
AM2095="Exclu","Exclu",
AM2095="SAT","SAT",
AM2095="SPARE-ISSUE","SPARE-ISSUE",
AM2095="Fiber CAmtel","TRANS_FO_CAMTEL",
AM2095="Fiber AOF","Fiber AOF",
AM2095="Projet OCM (HUAWEI)","TRAVAUX-HUAWEI",
AM2095="Projet OCM (NOKIA)","TRAVAUX-NOKIA",
AM2095="ACCESS-ISSUE","ACCESS-ISSUE",
AM2095="Projet OCM (ZTE, NOKIA, autres projets)","TRAVAUX OCM",
AM2095="No root CAuse","No root cause",
AM2095="ODU HS","PDH",
AM2095="IP &amp; VLAN","PDH",
AM2095="Warehouse HUAWEI","SPARE-ISSUE",
AM2095="SPARE-HS","SPARE-ISSUE",
AM2095="Power Telco","BSS",AM2095="no impacts","no impacts"
),"")</f>
        <v>no impacts</v>
      </c>
      <c r="AL2095" s="48" t="str" cm="1">
        <f t="array" ref="AL2095">IFERROR(_xlfn.IFS(
AM2095="MPR ISSUE","TX ISSUE",
AM2095="BSS Hardware Issue","RAN ISSUE",
AM2095="Sites strategiques, MLL, Pylone, etc.","ENVTECH",
AM2095="AKTIVCO DEFAUT GE &amp; POWER Cabinet","POWER ISSUE",
AM2095="AKTIVCO Coupure ENEO &amp; Baisse de tension","POWER ISSUE",
AM2095="Coupure ENEO &amp; Baisse de tension","POWER ISSUE",
AM2095="Defaut GE &amp; POWER Cabinet","POWER ISSUE",
AM2095="Sharing","POWER ISSUE",
AM2095="Sites strategiques &amp; DataCenter","POWER ISSUE",
AM2095="Exclu","Exclu",
AM2095="SAT","TX ISSUE",
AM2095="SPARE-ISSUE","SPARE-ISSUE",
AM2095="Fiber CAmtel","TX ISSUE",
AM2095="Fiber AOF","TX ISSUE",
AM2095="Projet OCM (HUAWEI)","TRAVAUX-HUAWEI",
AM2095="Projet OCM (NOKIA)","TRAVAUX -NOKIA",
AM2095="ACCESS-ISSUE","ACCESS-ISSUE",
AM2095="Projet OCM (ZTE, NOKIA, autres projets)","TRAVAUX OCM",
AM2095="No root CAuse","No root cause",
AM2095="ODU HS","TX ISSUE",
AM2095="IP &amp; VLAN","TX ISSUE",
AM2095="Warehouse HUAWEI","SPARE-ISSUE",
AM2095="SPARE-HS","SPARE-ISSUE",
AM2095="Power Telco","RAN ISSUE",AM2095="no impacts","no impacts"
),"")</f>
        <v>no impacts</v>
      </c>
      <c r="AM2095" s="67" t="s">
        <v>5605</v>
      </c>
      <c r="AN2095" s="48" t="str" cm="1">
        <f t="array" ref="AN2095">IFERROR(_xlfn.IFS(
AM2095="MPR ISSUE","ACTIVE",
AM2095="BSS Hardware Issue","ACTIVE",
AM2095="Sites strategiques, MLL, Pylone, etc.","PASSIVE",
AM2095="AKTIVCO DEFAUT GE &amp; POWER Cabinet","PASSIVE",
AM2095="AKTIVCO Coupure ENEO &amp; Baisse de tension","PASSIVE",
AM2095="Coupure ENEO &amp; Baisse de tension","PASSIVE",
AM2095="Defaut GE &amp; POWER Cabinet","PASSIVE",
AM2095="Sharing","PASSIVE",
AM2095="Sites strategiques &amp; DataCenter","PASSIVE",
AM2095="Exclu","Exclu",
AM2095="SAT","ACTIVE",
AM2095="SPARE-ISSUE","SPARE-ISSUE",
AM2095="Fiber CAmtel","ACTIVE",
AM2095="Fiber AOF","ACTIVE",
AM2095="Projet OCM (HUAWEI)","PLANNED WORKS",
AM2095="Projet OCM (NOKIA)","PLANNED WORKS",
AM2095="ACCESS-ISSUE","ACCESS-ISSUE",
AM2095="Projet OCM (ZTE, NOKIA, autres projets)","PLANNED WORKS",
AM2095="No root CAuse","No root cause",
AM2095="ODU HS","ACTIVE",
AM2095="IP &amp; VLAN","ACTIVE",
AM2095="Warehouse HUAWEI","SPARE-ISSUE",
AM2095="SPARE-HS","SPARE-ISSUE",
AM2095="Power Telco","ACTIVE", AM2095="no impacts","no impacts"
),"")</f>
        <v>no impacts</v>
      </c>
      <c r="AO2095" s="93" t="s">
        <v>5537</v>
      </c>
      <c r="AP2095" s="101" t="str">
        <f t="shared" si="58"/>
        <v>OST_011</v>
      </c>
      <c r="AR2095" s="17" t="s">
        <v>5537</v>
      </c>
      <c r="AS2095" s="7" t="s">
        <v>5537</v>
      </c>
      <c r="AT2095" s="6"/>
      <c r="AU2095" s="7"/>
      <c r="AV2095" s="3" t="s">
        <v>5537</v>
      </c>
      <c r="AW2095" s="18" t="s">
        <v>5537</v>
      </c>
      <c r="AX2095" s="18" t="s">
        <v>5537</v>
      </c>
      <c r="AY2095" s="18" t="s">
        <v>5537</v>
      </c>
      <c r="AZ2095" s="18" t="s">
        <v>5537</v>
      </c>
      <c r="BA2095" s="18" t="s">
        <v>5537</v>
      </c>
      <c r="BB2095" s="18" t="s">
        <v>5537</v>
      </c>
      <c r="BC2095" s="18" t="s">
        <v>5537</v>
      </c>
      <c r="BD2095" s="18" t="s">
        <v>5537</v>
      </c>
      <c r="BE2095" s="18" t="s">
        <v>5537</v>
      </c>
      <c r="BF2095" s="18" t="s">
        <v>5537</v>
      </c>
      <c r="BG2095" s="18" t="s">
        <v>5537</v>
      </c>
      <c r="BH2095" s="18" t="s">
        <v>5537</v>
      </c>
      <c r="BI2095" s="9" t="s">
        <v>5537</v>
      </c>
      <c r="BJ2095" s="14"/>
      <c r="BK2095" s="14" t="s">
        <v>5537</v>
      </c>
      <c r="BL2095" s="14" t="str">
        <f>_xlfn.XLOOKUP(B2095,'[4]cell downs 18042026 17h'!$B:$B,'[4]cell downs 18042026 17h'!$B:$B,"")</f>
        <v/>
      </c>
      <c r="BM2095" s="14" t="str">
        <f>_xlfn.XLOOKUP(B2095,'[5]Cells Huawei 19042026 15h'!$B:$B,'[5]Cells Huawei 19042026 15h'!$B:$B,"")</f>
        <v/>
      </c>
      <c r="BN2095" s="9" t="str">
        <f>_xlfn.XLOOKUP(B2095,'[6]cells down 19042026 9H40'!$B:$B,'[6]cells down 19042026 9H40'!$B:$B,"")</f>
        <v/>
      </c>
      <c r="BO2095" s="9" t="s">
        <v>5537</v>
      </c>
      <c r="BP2095" s="9" t="s">
        <v>5537</v>
      </c>
      <c r="BQ2095" s="115"/>
    </row>
    <row r="2096" spans="1:69" s="9" customFormat="1" x14ac:dyDescent="0.3">
      <c r="A2096" s="1" t="s">
        <v>1365</v>
      </c>
      <c r="B2096" s="8" t="s">
        <v>1838</v>
      </c>
      <c r="C2096" s="3" t="str">
        <f>_xlfn.XLOOKUP(B2096,'[1]daily break down'!$D:$D,'[1]daily break down'!$E:$E,"")</f>
        <v>OUEST</v>
      </c>
      <c r="D2096" s="1" t="s">
        <v>21</v>
      </c>
      <c r="E2096" s="1" t="e">
        <v>#N/A</v>
      </c>
      <c r="F2096" s="3" t="s">
        <v>102</v>
      </c>
      <c r="G2096" s="1" t="s">
        <v>1365</v>
      </c>
      <c r="H2096" s="32" t="str">
        <f>_xlfn.XLOOKUP(B2096,[2]CALCULATION!$B:$B,[2]CALCULATION!$H:$H,"")</f>
        <v>Huawei</v>
      </c>
      <c r="I2096" s="28">
        <v>0</v>
      </c>
      <c r="J2096" s="28">
        <v>0</v>
      </c>
      <c r="K2096" s="28">
        <v>0</v>
      </c>
      <c r="L2096" s="28">
        <v>0</v>
      </c>
      <c r="M2096" s="28">
        <v>0</v>
      </c>
      <c r="N2096" s="28">
        <v>0</v>
      </c>
      <c r="O2096" s="28">
        <v>0</v>
      </c>
      <c r="P2096" s="28">
        <v>0</v>
      </c>
      <c r="Q2096" s="28">
        <v>0</v>
      </c>
      <c r="R2096" s="28">
        <v>0</v>
      </c>
      <c r="S2096" s="94">
        <v>0</v>
      </c>
      <c r="T2096" s="94">
        <f>_xlfn.XLOOKUP(B2096,'[3]Nur des jours'!$B:$B,'[3]Nur des jours'!$U:$U,"")</f>
        <v>0</v>
      </c>
      <c r="U2096" s="94">
        <v>0</v>
      </c>
      <c r="V2096" s="94">
        <v>0</v>
      </c>
      <c r="W2096" s="94">
        <v>0</v>
      </c>
      <c r="X2096" s="94">
        <v>0</v>
      </c>
      <c r="Y2096" s="94">
        <v>0</v>
      </c>
      <c r="Z2096" s="94">
        <v>0</v>
      </c>
      <c r="AA2096" s="94">
        <v>0</v>
      </c>
      <c r="AB2096" s="94">
        <v>0</v>
      </c>
      <c r="AC2096" s="94"/>
      <c r="AD2096" s="94">
        <v>0</v>
      </c>
      <c r="AE2096" s="94">
        <v>0</v>
      </c>
      <c r="AF2096" s="94">
        <v>0</v>
      </c>
      <c r="AG2096" s="94">
        <v>0</v>
      </c>
      <c r="AH2096" s="94">
        <v>0</v>
      </c>
      <c r="AI2096" s="49" t="s">
        <v>5559</v>
      </c>
      <c r="AJ2096" s="49"/>
      <c r="AK2096" s="48" t="str" cm="1">
        <f t="array" ref="AK2096">IFERROR(_xlfn.IFS(
AM2096="MPR ISSUE","PDH",
AM2096="BSS Hardware Issue","BSS",
AM2096="Sites strategiques, MLL, Pylone, etc.","ENVTECH",
AM2096="AKTIVCO DEFAUT GE &amp; POWER Cabinet","AKTIVCO",
AM2096="AKTIVCO Coupure ENEO &amp; Baisse de tension","AKTIVCO GRID ONLY",
AM2096="Coupure ENEO &amp; Baisse de tension","IHS GRID ONLY",
AM2096="Defaut GE &amp; POWER Cabinet","IHS",
AM2096="Sharing","Partners",
AM2096="Sites strategiques &amp; DataCenter","SST &amp; DC",
AM2096="Exclu","Exclu",
AM2096="SAT","SAT",
AM2096="SPARE-ISSUE","SPARE-ISSUE",
AM2096="Fiber CAmtel","TRANS_FO_CAMTEL",
AM2096="Fiber AOF","Fiber AOF",
AM2096="Projet OCM (HUAWEI)","TRAVAUX-HUAWEI",
AM2096="Projet OCM (NOKIA)","TRAVAUX-NOKIA",
AM2096="ACCESS-ISSUE","ACCESS-ISSUE",
AM2096="Projet OCM (ZTE, NOKIA, autres projets)","TRAVAUX OCM",
AM2096="No root CAuse","No root cause",
AM2096="ODU HS","PDH",
AM2096="IP &amp; VLAN","PDH",
AM2096="Warehouse HUAWEI","SPARE-ISSUE",
AM2096="SPARE-HS","SPARE-ISSUE",
AM2096="Power Telco","BSS",AM2096="no impacts","no impacts"
),"")</f>
        <v>no impacts</v>
      </c>
      <c r="AL2096" s="48" t="str" cm="1">
        <f t="array" ref="AL2096">IFERROR(_xlfn.IFS(
AM2096="MPR ISSUE","TX ISSUE",
AM2096="BSS Hardware Issue","RAN ISSUE",
AM2096="Sites strategiques, MLL, Pylone, etc.","ENVTECH",
AM2096="AKTIVCO DEFAUT GE &amp; POWER Cabinet","POWER ISSUE",
AM2096="AKTIVCO Coupure ENEO &amp; Baisse de tension","POWER ISSUE",
AM2096="Coupure ENEO &amp; Baisse de tension","POWER ISSUE",
AM2096="Defaut GE &amp; POWER Cabinet","POWER ISSUE",
AM2096="Sharing","POWER ISSUE",
AM2096="Sites strategiques &amp; DataCenter","POWER ISSUE",
AM2096="Exclu","Exclu",
AM2096="SAT","TX ISSUE",
AM2096="SPARE-ISSUE","SPARE-ISSUE",
AM2096="Fiber CAmtel","TX ISSUE",
AM2096="Fiber AOF","TX ISSUE",
AM2096="Projet OCM (HUAWEI)","TRAVAUX-HUAWEI",
AM2096="Projet OCM (NOKIA)","TRAVAUX -NOKIA",
AM2096="ACCESS-ISSUE","ACCESS-ISSUE",
AM2096="Projet OCM (ZTE, NOKIA, autres projets)","TRAVAUX OCM",
AM2096="No root CAuse","No root cause",
AM2096="ODU HS","TX ISSUE",
AM2096="IP &amp; VLAN","TX ISSUE",
AM2096="Warehouse HUAWEI","SPARE-ISSUE",
AM2096="SPARE-HS","SPARE-ISSUE",
AM2096="Power Telco","RAN ISSUE",AM2096="no impacts","no impacts"
),"")</f>
        <v>no impacts</v>
      </c>
      <c r="AM2096" s="67" t="s">
        <v>5605</v>
      </c>
      <c r="AN2096" s="48" t="str" cm="1">
        <f t="array" ref="AN2096">IFERROR(_xlfn.IFS(
AM2096="MPR ISSUE","ACTIVE",
AM2096="BSS Hardware Issue","ACTIVE",
AM2096="Sites strategiques, MLL, Pylone, etc.","PASSIVE",
AM2096="AKTIVCO DEFAUT GE &amp; POWER Cabinet","PASSIVE",
AM2096="AKTIVCO Coupure ENEO &amp; Baisse de tension","PASSIVE",
AM2096="Coupure ENEO &amp; Baisse de tension","PASSIVE",
AM2096="Defaut GE &amp; POWER Cabinet","PASSIVE",
AM2096="Sharing","PASSIVE",
AM2096="Sites strategiques &amp; DataCenter","PASSIVE",
AM2096="Exclu","Exclu",
AM2096="SAT","ACTIVE",
AM2096="SPARE-ISSUE","SPARE-ISSUE",
AM2096="Fiber CAmtel","ACTIVE",
AM2096="Fiber AOF","ACTIVE",
AM2096="Projet OCM (HUAWEI)","PLANNED WORKS",
AM2096="Projet OCM (NOKIA)","PLANNED WORKS",
AM2096="ACCESS-ISSUE","ACCESS-ISSUE",
AM2096="Projet OCM (ZTE, NOKIA, autres projets)","PLANNED WORKS",
AM2096="No root CAuse","No root cause",
AM2096="ODU HS","ACTIVE",
AM2096="IP &amp; VLAN","ACTIVE",
AM2096="Warehouse HUAWEI","SPARE-ISSUE",
AM2096="SPARE-HS","SPARE-ISSUE",
AM2096="Power Telco","ACTIVE", AM2096="no impacts","no impacts"
),"")</f>
        <v>no impacts</v>
      </c>
      <c r="AO2096" s="93" t="s">
        <v>5537</v>
      </c>
      <c r="AP2096" s="101" t="str">
        <f t="shared" si="58"/>
        <v>OST_141</v>
      </c>
      <c r="AR2096" s="17" t="s">
        <v>5537</v>
      </c>
      <c r="AS2096" s="7" t="s">
        <v>5537</v>
      </c>
      <c r="AT2096" s="6"/>
      <c r="AU2096" s="7"/>
      <c r="AV2096" s="3" t="s">
        <v>5537</v>
      </c>
      <c r="AW2096" s="18" t="s">
        <v>5537</v>
      </c>
      <c r="AX2096" s="18" t="s">
        <v>5537</v>
      </c>
      <c r="AY2096" s="18" t="s">
        <v>5537</v>
      </c>
      <c r="AZ2096" s="18" t="s">
        <v>5537</v>
      </c>
      <c r="BA2096" s="18" t="s">
        <v>5537</v>
      </c>
      <c r="BB2096" s="18" t="s">
        <v>5537</v>
      </c>
      <c r="BC2096" s="18" t="s">
        <v>5537</v>
      </c>
      <c r="BD2096" s="18" t="s">
        <v>5537</v>
      </c>
      <c r="BE2096" s="18" t="s">
        <v>5537</v>
      </c>
      <c r="BF2096" s="18" t="s">
        <v>5537</v>
      </c>
      <c r="BG2096" s="18" t="s">
        <v>5537</v>
      </c>
      <c r="BH2096" s="18" t="s">
        <v>5537</v>
      </c>
      <c r="BI2096" s="9" t="s">
        <v>5537</v>
      </c>
      <c r="BJ2096" s="14"/>
      <c r="BK2096" s="14" t="s">
        <v>5537</v>
      </c>
      <c r="BL2096" s="14" t="str">
        <f>_xlfn.XLOOKUP(B2096,'[4]cell downs 18042026 17h'!$B:$B,'[4]cell downs 18042026 17h'!$B:$B,"")</f>
        <v/>
      </c>
      <c r="BM2096" s="14" t="str">
        <f>_xlfn.XLOOKUP(B2096,'[5]Cells Huawei 19042026 15h'!$B:$B,'[5]Cells Huawei 19042026 15h'!$B:$B,"")</f>
        <v/>
      </c>
      <c r="BN2096" s="9" t="str">
        <f>_xlfn.XLOOKUP(B2096,'[6]cells down 19042026 9H40'!$B:$B,'[6]cells down 19042026 9H40'!$B:$B,"")</f>
        <v/>
      </c>
      <c r="BO2096" s="9" t="s">
        <v>5537</v>
      </c>
      <c r="BP2096" s="9" t="s">
        <v>5537</v>
      </c>
      <c r="BQ2096" s="115"/>
    </row>
    <row r="2097" spans="1:69" s="9" customFormat="1" x14ac:dyDescent="0.3">
      <c r="A2097" s="1" t="s">
        <v>701</v>
      </c>
      <c r="B2097" s="8" t="s">
        <v>702</v>
      </c>
      <c r="C2097" s="3" t="str">
        <f>_xlfn.XLOOKUP(B2097,'[1]daily break down'!$D:$D,'[1]daily break down'!$E:$E,"")</f>
        <v>Douala</v>
      </c>
      <c r="D2097" s="1" t="s">
        <v>11</v>
      </c>
      <c r="E2097" s="1" t="s">
        <v>12</v>
      </c>
      <c r="F2097" s="3" t="s">
        <v>31</v>
      </c>
      <c r="G2097" s="1" t="s">
        <v>32</v>
      </c>
      <c r="H2097" s="34" t="str">
        <f>_xlfn.XLOOKUP(B2097,[2]CALCULATION!$B:$B,[2]CALCULATION!$H:$H,"")</f>
        <v>ZTE</v>
      </c>
      <c r="I2097" s="28">
        <v>0</v>
      </c>
      <c r="J2097" s="28">
        <v>0</v>
      </c>
      <c r="K2097" s="28">
        <v>0</v>
      </c>
      <c r="L2097" s="28">
        <v>0</v>
      </c>
      <c r="M2097" s="28">
        <v>0</v>
      </c>
      <c r="N2097" s="28">
        <v>0</v>
      </c>
      <c r="O2097" s="28">
        <v>0</v>
      </c>
      <c r="P2097" s="28">
        <v>0</v>
      </c>
      <c r="Q2097" s="28">
        <v>0</v>
      </c>
      <c r="R2097" s="28">
        <v>0</v>
      </c>
      <c r="S2097" s="94">
        <v>0</v>
      </c>
      <c r="T2097" s="94">
        <f>_xlfn.XLOOKUP(B2097,'[3]Nur des jours'!$B:$B,'[3]Nur des jours'!$U:$U,"")</f>
        <v>0</v>
      </c>
      <c r="U2097" s="94">
        <v>0</v>
      </c>
      <c r="V2097" s="94">
        <v>0</v>
      </c>
      <c r="W2097" s="94">
        <v>0</v>
      </c>
      <c r="X2097" s="94">
        <v>0</v>
      </c>
      <c r="Y2097" s="94">
        <v>0</v>
      </c>
      <c r="Z2097" s="94">
        <v>0</v>
      </c>
      <c r="AA2097" s="94">
        <v>0</v>
      </c>
      <c r="AB2097" s="94">
        <v>0</v>
      </c>
      <c r="AC2097" s="94"/>
      <c r="AD2097" s="94">
        <v>0</v>
      </c>
      <c r="AE2097" s="94">
        <v>0</v>
      </c>
      <c r="AF2097" s="94">
        <v>0</v>
      </c>
      <c r="AG2097" s="94">
        <v>0</v>
      </c>
      <c r="AH2097" s="94">
        <v>0</v>
      </c>
      <c r="AI2097" s="49" t="s">
        <v>5559</v>
      </c>
      <c r="AJ2097" s="49"/>
      <c r="AK2097" s="48" t="str" cm="1">
        <f t="array" ref="AK2097">IFERROR(_xlfn.IFS(
AM2097="MPR ISSUE","PDH",
AM2097="BSS Hardware Issue","BSS",
AM2097="Sites strategiques, MLL, Pylone, etc.","ENVTECH",
AM2097="AKTIVCO DEFAUT GE &amp; POWER Cabinet","AKTIVCO",
AM2097="AKTIVCO Coupure ENEO &amp; Baisse de tension","AKTIVCO GRID ONLY",
AM2097="Coupure ENEO &amp; Baisse de tension","IHS GRID ONLY",
AM2097="Defaut GE &amp; POWER Cabinet","IHS",
AM2097="Sharing","Partners",
AM2097="Sites strategiques &amp; DataCenter","SST &amp; DC",
AM2097="Exclu","Exclu",
AM2097="SAT","SAT",
AM2097="SPARE-ISSUE","SPARE-ISSUE",
AM2097="Fiber CAmtel","TRANS_FO_CAMTEL",
AM2097="Fiber AOF","Fiber AOF",
AM2097="Projet OCM (HUAWEI)","TRAVAUX-HUAWEI",
AM2097="Projet OCM (NOKIA)","TRAVAUX-NOKIA",
AM2097="ACCESS-ISSUE","ACCESS-ISSUE",
AM2097="Projet OCM (ZTE, NOKIA, autres projets)","TRAVAUX OCM",
AM2097="No root CAuse","No root cause",
AM2097="ODU HS","PDH",
AM2097="IP &amp; VLAN","PDH",
AM2097="Warehouse HUAWEI","SPARE-ISSUE",
AM2097="SPARE-HS","SPARE-ISSUE",
AM2097="Power Telco","BSS",AM2097="no impacts","no impacts"
),"")</f>
        <v>no impacts</v>
      </c>
      <c r="AL2097" s="48" t="str" cm="1">
        <f t="array" ref="AL2097">IFERROR(_xlfn.IFS(
AM2097="MPR ISSUE","TX ISSUE",
AM2097="BSS Hardware Issue","RAN ISSUE",
AM2097="Sites strategiques, MLL, Pylone, etc.","ENVTECH",
AM2097="AKTIVCO DEFAUT GE &amp; POWER Cabinet","POWER ISSUE",
AM2097="AKTIVCO Coupure ENEO &amp; Baisse de tension","POWER ISSUE",
AM2097="Coupure ENEO &amp; Baisse de tension","POWER ISSUE",
AM2097="Defaut GE &amp; POWER Cabinet","POWER ISSUE",
AM2097="Sharing","POWER ISSUE",
AM2097="Sites strategiques &amp; DataCenter","POWER ISSUE",
AM2097="Exclu","Exclu",
AM2097="SAT","TX ISSUE",
AM2097="SPARE-ISSUE","SPARE-ISSUE",
AM2097="Fiber CAmtel","TX ISSUE",
AM2097="Fiber AOF","TX ISSUE",
AM2097="Projet OCM (HUAWEI)","TRAVAUX-HUAWEI",
AM2097="Projet OCM (NOKIA)","TRAVAUX -NOKIA",
AM2097="ACCESS-ISSUE","ACCESS-ISSUE",
AM2097="Projet OCM (ZTE, NOKIA, autres projets)","TRAVAUX OCM",
AM2097="No root CAuse","No root cause",
AM2097="ODU HS","TX ISSUE",
AM2097="IP &amp; VLAN","TX ISSUE",
AM2097="Warehouse HUAWEI","SPARE-ISSUE",
AM2097="SPARE-HS","SPARE-ISSUE",
AM2097="Power Telco","RAN ISSUE",AM2097="no impacts","no impacts"
),"")</f>
        <v>no impacts</v>
      </c>
      <c r="AM2097" s="67" t="s">
        <v>5605</v>
      </c>
      <c r="AN2097" s="48" t="str" cm="1">
        <f t="array" ref="AN2097">IFERROR(_xlfn.IFS(
AM2097="MPR ISSUE","ACTIVE",
AM2097="BSS Hardware Issue","ACTIVE",
AM2097="Sites strategiques, MLL, Pylone, etc.","PASSIVE",
AM2097="AKTIVCO DEFAUT GE &amp; POWER Cabinet","PASSIVE",
AM2097="AKTIVCO Coupure ENEO &amp; Baisse de tension","PASSIVE",
AM2097="Coupure ENEO &amp; Baisse de tension","PASSIVE",
AM2097="Defaut GE &amp; POWER Cabinet","PASSIVE",
AM2097="Sharing","PASSIVE",
AM2097="Sites strategiques &amp; DataCenter","PASSIVE",
AM2097="Exclu","Exclu",
AM2097="SAT","ACTIVE",
AM2097="SPARE-ISSUE","SPARE-ISSUE",
AM2097="Fiber CAmtel","ACTIVE",
AM2097="Fiber AOF","ACTIVE",
AM2097="Projet OCM (HUAWEI)","PLANNED WORKS",
AM2097="Projet OCM (NOKIA)","PLANNED WORKS",
AM2097="ACCESS-ISSUE","ACCESS-ISSUE",
AM2097="Projet OCM (ZTE, NOKIA, autres projets)","PLANNED WORKS",
AM2097="No root CAuse","No root cause",
AM2097="ODU HS","ACTIVE",
AM2097="IP &amp; VLAN","ACTIVE",
AM2097="Warehouse HUAWEI","SPARE-ISSUE",
AM2097="SPARE-HS","SPARE-ISSUE",
AM2097="Power Telco","ACTIVE", AM2097="no impacts","no impacts"
),"")</f>
        <v>no impacts</v>
      </c>
      <c r="AO2097" s="93" t="s">
        <v>5537</v>
      </c>
      <c r="AP2097" s="101" t="str">
        <f t="shared" si="58"/>
        <v>LIT_452</v>
      </c>
      <c r="AR2097" s="17" t="s">
        <v>5537</v>
      </c>
      <c r="AS2097" s="7" t="s">
        <v>5537</v>
      </c>
      <c r="AT2097" s="6"/>
      <c r="AU2097" s="7"/>
      <c r="AV2097" s="3" t="s">
        <v>5537</v>
      </c>
      <c r="AW2097" s="18" t="s">
        <v>5537</v>
      </c>
      <c r="AX2097" s="18" t="s">
        <v>5537</v>
      </c>
      <c r="AY2097" s="18" t="s">
        <v>5537</v>
      </c>
      <c r="AZ2097" s="18" t="s">
        <v>5537</v>
      </c>
      <c r="BA2097" s="18" t="s">
        <v>5537</v>
      </c>
      <c r="BB2097" s="18" t="s">
        <v>5537</v>
      </c>
      <c r="BC2097" s="18" t="s">
        <v>5537</v>
      </c>
      <c r="BD2097" s="18" t="s">
        <v>5537</v>
      </c>
      <c r="BE2097" s="18" t="s">
        <v>5537</v>
      </c>
      <c r="BF2097" s="18" t="s">
        <v>5537</v>
      </c>
      <c r="BG2097" s="18" t="s">
        <v>5537</v>
      </c>
      <c r="BH2097" s="18" t="s">
        <v>5537</v>
      </c>
      <c r="BI2097" s="9" t="s">
        <v>5537</v>
      </c>
      <c r="BJ2097" s="14"/>
      <c r="BK2097" s="14" t="s">
        <v>5537</v>
      </c>
      <c r="BL2097" s="14" t="str">
        <f>_xlfn.XLOOKUP(B2097,'[4]cell downs 18042026 17h'!$B:$B,'[4]cell downs 18042026 17h'!$B:$B,"")</f>
        <v/>
      </c>
      <c r="BM2097" s="14" t="str">
        <f>_xlfn.XLOOKUP(B2097,'[5]Cells Huawei 19042026 15h'!$B:$B,'[5]Cells Huawei 19042026 15h'!$B:$B,"")</f>
        <v/>
      </c>
      <c r="BN2097" s="9" t="str">
        <f>_xlfn.XLOOKUP(B2097,'[6]cells down 19042026 9H40'!$B:$B,'[6]cells down 19042026 9H40'!$B:$B,"")</f>
        <v/>
      </c>
      <c r="BO2097" s="9" t="s">
        <v>702</v>
      </c>
      <c r="BP2097" s="9" t="s">
        <v>12</v>
      </c>
      <c r="BQ2097" s="115"/>
    </row>
    <row r="2098" spans="1:69" s="9" customFormat="1" x14ac:dyDescent="0.3">
      <c r="A2098" s="1" t="s">
        <v>2553</v>
      </c>
      <c r="B2098" s="8" t="s">
        <v>2554</v>
      </c>
      <c r="C2098" s="3" t="str">
        <f>_xlfn.XLOOKUP(B2098,'[1]daily break down'!$D:$D,'[1]daily break down'!$E:$E,"")</f>
        <v>Bafoussam</v>
      </c>
      <c r="D2098" s="1" t="s">
        <v>11</v>
      </c>
      <c r="E2098" s="1" t="s">
        <v>12</v>
      </c>
      <c r="F2098" s="3" t="s">
        <v>102</v>
      </c>
      <c r="G2098" s="1" t="s">
        <v>299</v>
      </c>
      <c r="H2098" s="32" t="str">
        <f>_xlfn.XLOOKUP(B2098,[2]CALCULATION!$B:$B,[2]CALCULATION!$H:$H,"")</f>
        <v>Huawei</v>
      </c>
      <c r="I2098" s="28">
        <v>0</v>
      </c>
      <c r="J2098" s="28">
        <v>0</v>
      </c>
      <c r="K2098" s="28">
        <v>0</v>
      </c>
      <c r="L2098" s="28">
        <v>0</v>
      </c>
      <c r="M2098" s="28">
        <v>0</v>
      </c>
      <c r="N2098" s="28">
        <v>0</v>
      </c>
      <c r="O2098" s="28">
        <v>0</v>
      </c>
      <c r="P2098" s="28">
        <v>0</v>
      </c>
      <c r="Q2098" s="28">
        <v>0</v>
      </c>
      <c r="R2098" s="28">
        <v>0</v>
      </c>
      <c r="S2098" s="94">
        <v>0</v>
      </c>
      <c r="T2098" s="94">
        <f>_xlfn.XLOOKUP(B2098,'[3]Nur des jours'!$B:$B,'[3]Nur des jours'!$U:$U,"")</f>
        <v>0</v>
      </c>
      <c r="U2098" s="94">
        <v>0</v>
      </c>
      <c r="V2098" s="94">
        <v>0</v>
      </c>
      <c r="W2098" s="94">
        <v>0</v>
      </c>
      <c r="X2098" s="94">
        <v>0</v>
      </c>
      <c r="Y2098" s="94">
        <v>0</v>
      </c>
      <c r="Z2098" s="94">
        <v>0</v>
      </c>
      <c r="AA2098" s="94">
        <v>0</v>
      </c>
      <c r="AB2098" s="94">
        <v>0</v>
      </c>
      <c r="AC2098" s="94"/>
      <c r="AD2098" s="94">
        <v>0</v>
      </c>
      <c r="AE2098" s="94">
        <v>0</v>
      </c>
      <c r="AF2098" s="94">
        <v>0</v>
      </c>
      <c r="AG2098" s="94">
        <v>0</v>
      </c>
      <c r="AH2098" s="94">
        <v>0</v>
      </c>
      <c r="AI2098" s="49" t="s">
        <v>5559</v>
      </c>
      <c r="AJ2098" s="49"/>
      <c r="AK2098" s="48" t="str" cm="1">
        <f t="array" ref="AK2098">IFERROR(_xlfn.IFS(
AM2098="MPR ISSUE","PDH",
AM2098="BSS Hardware Issue","BSS",
AM2098="Sites strategiques, MLL, Pylone, etc.","ENVTECH",
AM2098="AKTIVCO DEFAUT GE &amp; POWER Cabinet","AKTIVCO",
AM2098="AKTIVCO Coupure ENEO &amp; Baisse de tension","AKTIVCO GRID ONLY",
AM2098="Coupure ENEO &amp; Baisse de tension","IHS GRID ONLY",
AM2098="Defaut GE &amp; POWER Cabinet","IHS",
AM2098="Sharing","Partners",
AM2098="Sites strategiques &amp; DataCenter","SST &amp; DC",
AM2098="Exclu","Exclu",
AM2098="SAT","SAT",
AM2098="SPARE-ISSUE","SPARE-ISSUE",
AM2098="Fiber CAmtel","TRANS_FO_CAMTEL",
AM2098="Fiber AOF","Fiber AOF",
AM2098="Projet OCM (HUAWEI)","TRAVAUX-HUAWEI",
AM2098="Projet OCM (NOKIA)","TRAVAUX-NOKIA",
AM2098="ACCESS-ISSUE","ACCESS-ISSUE",
AM2098="Projet OCM (ZTE, NOKIA, autres projets)","TRAVAUX OCM",
AM2098="No root CAuse","No root cause",
AM2098="ODU HS","PDH",
AM2098="IP &amp; VLAN","PDH",
AM2098="Warehouse HUAWEI","SPARE-ISSUE",
AM2098="SPARE-HS","SPARE-ISSUE",
AM2098="Power Telco","BSS",AM2098="no impacts","no impacts"
),"")</f>
        <v>no impacts</v>
      </c>
      <c r="AL2098" s="48" t="str" cm="1">
        <f t="array" ref="AL2098">IFERROR(_xlfn.IFS(
AM2098="MPR ISSUE","TX ISSUE",
AM2098="BSS Hardware Issue","RAN ISSUE",
AM2098="Sites strategiques, MLL, Pylone, etc.","ENVTECH",
AM2098="AKTIVCO DEFAUT GE &amp; POWER Cabinet","POWER ISSUE",
AM2098="AKTIVCO Coupure ENEO &amp; Baisse de tension","POWER ISSUE",
AM2098="Coupure ENEO &amp; Baisse de tension","POWER ISSUE",
AM2098="Defaut GE &amp; POWER Cabinet","POWER ISSUE",
AM2098="Sharing","POWER ISSUE",
AM2098="Sites strategiques &amp; DataCenter","POWER ISSUE",
AM2098="Exclu","Exclu",
AM2098="SAT","TX ISSUE",
AM2098="SPARE-ISSUE","SPARE-ISSUE",
AM2098="Fiber CAmtel","TX ISSUE",
AM2098="Fiber AOF","TX ISSUE",
AM2098="Projet OCM (HUAWEI)","TRAVAUX-HUAWEI",
AM2098="Projet OCM (NOKIA)","TRAVAUX -NOKIA",
AM2098="ACCESS-ISSUE","ACCESS-ISSUE",
AM2098="Projet OCM (ZTE, NOKIA, autres projets)","TRAVAUX OCM",
AM2098="No root CAuse","No root cause",
AM2098="ODU HS","TX ISSUE",
AM2098="IP &amp; VLAN","TX ISSUE",
AM2098="Warehouse HUAWEI","SPARE-ISSUE",
AM2098="SPARE-HS","SPARE-ISSUE",
AM2098="Power Telco","RAN ISSUE",AM2098="no impacts","no impacts"
),"")</f>
        <v>no impacts</v>
      </c>
      <c r="AM2098" s="67" t="s">
        <v>5605</v>
      </c>
      <c r="AN2098" s="48" t="str" cm="1">
        <f t="array" ref="AN2098">IFERROR(_xlfn.IFS(
AM2098="MPR ISSUE","ACTIVE",
AM2098="BSS Hardware Issue","ACTIVE",
AM2098="Sites strategiques, MLL, Pylone, etc.","PASSIVE",
AM2098="AKTIVCO DEFAUT GE &amp; POWER Cabinet","PASSIVE",
AM2098="AKTIVCO Coupure ENEO &amp; Baisse de tension","PASSIVE",
AM2098="Coupure ENEO &amp; Baisse de tension","PASSIVE",
AM2098="Defaut GE &amp; POWER Cabinet","PASSIVE",
AM2098="Sharing","PASSIVE",
AM2098="Sites strategiques &amp; DataCenter","PASSIVE",
AM2098="Exclu","Exclu",
AM2098="SAT","ACTIVE",
AM2098="SPARE-ISSUE","SPARE-ISSUE",
AM2098="Fiber CAmtel","ACTIVE",
AM2098="Fiber AOF","ACTIVE",
AM2098="Projet OCM (HUAWEI)","PLANNED WORKS",
AM2098="Projet OCM (NOKIA)","PLANNED WORKS",
AM2098="ACCESS-ISSUE","ACCESS-ISSUE",
AM2098="Projet OCM (ZTE, NOKIA, autres projets)","PLANNED WORKS",
AM2098="No root CAuse","No root cause",
AM2098="ODU HS","ACTIVE",
AM2098="IP &amp; VLAN","ACTIVE",
AM2098="Warehouse HUAWEI","SPARE-ISSUE",
AM2098="SPARE-HS","SPARE-ISSUE",
AM2098="Power Telco","ACTIVE", AM2098="no impacts","no impacts"
),"")</f>
        <v>no impacts</v>
      </c>
      <c r="AO2098" s="93" t="s">
        <v>5537</v>
      </c>
      <c r="AP2098" s="101" t="str">
        <f t="shared" si="58"/>
        <v>OST_076</v>
      </c>
      <c r="AR2098" s="17" t="s">
        <v>5537</v>
      </c>
      <c r="AS2098" s="7" t="s">
        <v>5537</v>
      </c>
      <c r="AT2098" s="6"/>
      <c r="AU2098" s="7"/>
      <c r="AV2098" s="3" t="s">
        <v>5537</v>
      </c>
      <c r="AW2098" s="18" t="s">
        <v>5537</v>
      </c>
      <c r="AX2098" s="18" t="s">
        <v>5537</v>
      </c>
      <c r="AY2098" s="18" t="s">
        <v>5537</v>
      </c>
      <c r="AZ2098" s="18" t="s">
        <v>5537</v>
      </c>
      <c r="BA2098" s="18" t="s">
        <v>5537</v>
      </c>
      <c r="BB2098" s="18" t="s">
        <v>5537</v>
      </c>
      <c r="BC2098" s="18" t="s">
        <v>5537</v>
      </c>
      <c r="BD2098" s="18" t="s">
        <v>5537</v>
      </c>
      <c r="BE2098" s="18" t="s">
        <v>5537</v>
      </c>
      <c r="BF2098" s="18" t="s">
        <v>5537</v>
      </c>
      <c r="BG2098" s="18" t="s">
        <v>5537</v>
      </c>
      <c r="BH2098" s="18" t="s">
        <v>5537</v>
      </c>
      <c r="BI2098" s="9" t="s">
        <v>5537</v>
      </c>
      <c r="BJ2098" s="14"/>
      <c r="BK2098" s="14" t="s">
        <v>5537</v>
      </c>
      <c r="BL2098" s="14" t="str">
        <f>_xlfn.XLOOKUP(B2098,'[4]cell downs 18042026 17h'!$B:$B,'[4]cell downs 18042026 17h'!$B:$B,"")</f>
        <v/>
      </c>
      <c r="BM2098" s="14" t="str">
        <f>_xlfn.XLOOKUP(B2098,'[5]Cells Huawei 19042026 15h'!$B:$B,'[5]Cells Huawei 19042026 15h'!$B:$B,"")</f>
        <v/>
      </c>
      <c r="BN2098" s="9" t="str">
        <f>_xlfn.XLOOKUP(B2098,'[6]cells down 19042026 9H40'!$B:$B,'[6]cells down 19042026 9H40'!$B:$B,"")</f>
        <v/>
      </c>
      <c r="BO2098" s="9" t="s">
        <v>2554</v>
      </c>
      <c r="BP2098" s="9" t="s">
        <v>12</v>
      </c>
      <c r="BQ2098" s="115"/>
    </row>
    <row r="2099" spans="1:69" s="9" customFormat="1" x14ac:dyDescent="0.3">
      <c r="A2099" s="1" t="s">
        <v>4677</v>
      </c>
      <c r="B2099" s="8" t="s">
        <v>4678</v>
      </c>
      <c r="C2099" s="3" t="str">
        <f>_xlfn.XLOOKUP(B2099,'[1]daily break down'!$D:$D,'[1]daily break down'!$E:$E,"")</f>
        <v>Bafoussam</v>
      </c>
      <c r="D2099" s="1" t="s">
        <v>11</v>
      </c>
      <c r="E2099" s="1" t="s">
        <v>12</v>
      </c>
      <c r="F2099" s="3" t="s">
        <v>102</v>
      </c>
      <c r="G2099" s="1" t="s">
        <v>299</v>
      </c>
      <c r="H2099" s="32" t="str">
        <f>_xlfn.XLOOKUP(B2099,[2]CALCULATION!$B:$B,[2]CALCULATION!$H:$H,"")</f>
        <v>Huawei</v>
      </c>
      <c r="I2099" s="28">
        <v>0</v>
      </c>
      <c r="J2099" s="28">
        <v>0</v>
      </c>
      <c r="K2099" s="28">
        <v>0</v>
      </c>
      <c r="L2099" s="28">
        <v>0</v>
      </c>
      <c r="M2099" s="28">
        <v>0</v>
      </c>
      <c r="N2099" s="28">
        <v>0</v>
      </c>
      <c r="O2099" s="28">
        <v>0</v>
      </c>
      <c r="P2099" s="28">
        <v>0</v>
      </c>
      <c r="Q2099" s="28">
        <v>0</v>
      </c>
      <c r="R2099" s="28">
        <v>0</v>
      </c>
      <c r="S2099" s="94">
        <v>0</v>
      </c>
      <c r="T2099" s="94">
        <f>_xlfn.XLOOKUP(B2099,'[3]Nur des jours'!$B:$B,'[3]Nur des jours'!$U:$U,"")</f>
        <v>0</v>
      </c>
      <c r="U2099" s="94">
        <v>0</v>
      </c>
      <c r="V2099" s="94">
        <v>0</v>
      </c>
      <c r="W2099" s="94">
        <v>0</v>
      </c>
      <c r="X2099" s="94">
        <v>0</v>
      </c>
      <c r="Y2099" s="94">
        <v>0</v>
      </c>
      <c r="Z2099" s="94">
        <v>0</v>
      </c>
      <c r="AA2099" s="94">
        <v>0</v>
      </c>
      <c r="AB2099" s="94">
        <v>0</v>
      </c>
      <c r="AC2099" s="94"/>
      <c r="AD2099" s="94">
        <v>0</v>
      </c>
      <c r="AE2099" s="94">
        <v>0</v>
      </c>
      <c r="AF2099" s="94">
        <v>0</v>
      </c>
      <c r="AG2099" s="94">
        <v>0</v>
      </c>
      <c r="AH2099" s="94">
        <v>0</v>
      </c>
      <c r="AI2099" s="49" t="s">
        <v>5559</v>
      </c>
      <c r="AJ2099" s="49"/>
      <c r="AK2099" s="48" t="str" cm="1">
        <f t="array" ref="AK2099">IFERROR(_xlfn.IFS(
AM2099="MPR ISSUE","PDH",
AM2099="BSS Hardware Issue","BSS",
AM2099="Sites strategiques, MLL, Pylone, etc.","ENVTECH",
AM2099="AKTIVCO DEFAUT GE &amp; POWER Cabinet","AKTIVCO",
AM2099="AKTIVCO Coupure ENEO &amp; Baisse de tension","AKTIVCO GRID ONLY",
AM2099="Coupure ENEO &amp; Baisse de tension","IHS GRID ONLY",
AM2099="Defaut GE &amp; POWER Cabinet","IHS",
AM2099="Sharing","Partners",
AM2099="Sites strategiques &amp; DataCenter","SST &amp; DC",
AM2099="Exclu","Exclu",
AM2099="SAT","SAT",
AM2099="SPARE-ISSUE","SPARE-ISSUE",
AM2099="Fiber CAmtel","TRANS_FO_CAMTEL",
AM2099="Fiber AOF","Fiber AOF",
AM2099="Projet OCM (HUAWEI)","TRAVAUX-HUAWEI",
AM2099="Projet OCM (NOKIA)","TRAVAUX-NOKIA",
AM2099="ACCESS-ISSUE","ACCESS-ISSUE",
AM2099="Projet OCM (ZTE, NOKIA, autres projets)","TRAVAUX OCM",
AM2099="No root CAuse","No root cause",
AM2099="ODU HS","PDH",
AM2099="IP &amp; VLAN","PDH",
AM2099="Warehouse HUAWEI","SPARE-ISSUE",
AM2099="SPARE-HS","SPARE-ISSUE",
AM2099="Power Telco","BSS",AM2099="no impacts","no impacts"
),"")</f>
        <v>no impacts</v>
      </c>
      <c r="AL2099" s="48" t="str" cm="1">
        <f t="array" ref="AL2099">IFERROR(_xlfn.IFS(
AM2099="MPR ISSUE","TX ISSUE",
AM2099="BSS Hardware Issue","RAN ISSUE",
AM2099="Sites strategiques, MLL, Pylone, etc.","ENVTECH",
AM2099="AKTIVCO DEFAUT GE &amp; POWER Cabinet","POWER ISSUE",
AM2099="AKTIVCO Coupure ENEO &amp; Baisse de tension","POWER ISSUE",
AM2099="Coupure ENEO &amp; Baisse de tension","POWER ISSUE",
AM2099="Defaut GE &amp; POWER Cabinet","POWER ISSUE",
AM2099="Sharing","POWER ISSUE",
AM2099="Sites strategiques &amp; DataCenter","POWER ISSUE",
AM2099="Exclu","Exclu",
AM2099="SAT","TX ISSUE",
AM2099="SPARE-ISSUE","SPARE-ISSUE",
AM2099="Fiber CAmtel","TX ISSUE",
AM2099="Fiber AOF","TX ISSUE",
AM2099="Projet OCM (HUAWEI)","TRAVAUX-HUAWEI",
AM2099="Projet OCM (NOKIA)","TRAVAUX -NOKIA",
AM2099="ACCESS-ISSUE","ACCESS-ISSUE",
AM2099="Projet OCM (ZTE, NOKIA, autres projets)","TRAVAUX OCM",
AM2099="No root CAuse","No root cause",
AM2099="ODU HS","TX ISSUE",
AM2099="IP &amp; VLAN","TX ISSUE",
AM2099="Warehouse HUAWEI","SPARE-ISSUE",
AM2099="SPARE-HS","SPARE-ISSUE",
AM2099="Power Telco","RAN ISSUE",AM2099="no impacts","no impacts"
),"")</f>
        <v>no impacts</v>
      </c>
      <c r="AM2099" s="67" t="s">
        <v>5605</v>
      </c>
      <c r="AN2099" s="48" t="str" cm="1">
        <f t="array" ref="AN2099">IFERROR(_xlfn.IFS(
AM2099="MPR ISSUE","ACTIVE",
AM2099="BSS Hardware Issue","ACTIVE",
AM2099="Sites strategiques, MLL, Pylone, etc.","PASSIVE",
AM2099="AKTIVCO DEFAUT GE &amp; POWER Cabinet","PASSIVE",
AM2099="AKTIVCO Coupure ENEO &amp; Baisse de tension","PASSIVE",
AM2099="Coupure ENEO &amp; Baisse de tension","PASSIVE",
AM2099="Defaut GE &amp; POWER Cabinet","PASSIVE",
AM2099="Sharing","PASSIVE",
AM2099="Sites strategiques &amp; DataCenter","PASSIVE",
AM2099="Exclu","Exclu",
AM2099="SAT","ACTIVE",
AM2099="SPARE-ISSUE","SPARE-ISSUE",
AM2099="Fiber CAmtel","ACTIVE",
AM2099="Fiber AOF","ACTIVE",
AM2099="Projet OCM (HUAWEI)","PLANNED WORKS",
AM2099="Projet OCM (NOKIA)","PLANNED WORKS",
AM2099="ACCESS-ISSUE","ACCESS-ISSUE",
AM2099="Projet OCM (ZTE, NOKIA, autres projets)","PLANNED WORKS",
AM2099="No root CAuse","No root cause",
AM2099="ODU HS","ACTIVE",
AM2099="IP &amp; VLAN","ACTIVE",
AM2099="Warehouse HUAWEI","SPARE-ISSUE",
AM2099="SPARE-HS","SPARE-ISSUE",
AM2099="Power Telco","ACTIVE", AM2099="no impacts","no impacts"
),"")</f>
        <v>no impacts</v>
      </c>
      <c r="AO2099" s="93" t="s">
        <v>5537</v>
      </c>
      <c r="AP2099" s="101" t="str">
        <f t="shared" si="58"/>
        <v>OST_223</v>
      </c>
      <c r="AR2099" s="17" t="s">
        <v>5537</v>
      </c>
      <c r="AS2099" s="7" t="s">
        <v>5537</v>
      </c>
      <c r="AT2099" s="6"/>
      <c r="AU2099" s="7"/>
      <c r="AV2099" s="3" t="s">
        <v>5537</v>
      </c>
      <c r="AW2099" s="18" t="s">
        <v>5537</v>
      </c>
      <c r="AX2099" s="18" t="s">
        <v>5537</v>
      </c>
      <c r="AY2099" s="18" t="s">
        <v>5537</v>
      </c>
      <c r="AZ2099" s="18" t="s">
        <v>5537</v>
      </c>
      <c r="BA2099" s="18" t="s">
        <v>5537</v>
      </c>
      <c r="BB2099" s="18" t="s">
        <v>5537</v>
      </c>
      <c r="BC2099" s="18" t="s">
        <v>5537</v>
      </c>
      <c r="BD2099" s="18" t="s">
        <v>5537</v>
      </c>
      <c r="BE2099" s="18" t="s">
        <v>5537</v>
      </c>
      <c r="BF2099" s="18" t="s">
        <v>5537</v>
      </c>
      <c r="BG2099" s="18" t="s">
        <v>5537</v>
      </c>
      <c r="BH2099" s="18" t="s">
        <v>5537</v>
      </c>
      <c r="BI2099" s="9" t="s">
        <v>5537</v>
      </c>
      <c r="BJ2099" s="14"/>
      <c r="BK2099" s="14" t="s">
        <v>5537</v>
      </c>
      <c r="BL2099" s="14" t="str">
        <f>_xlfn.XLOOKUP(B2099,'[4]cell downs 18042026 17h'!$B:$B,'[4]cell downs 18042026 17h'!$B:$B,"")</f>
        <v/>
      </c>
      <c r="BM2099" s="14" t="str">
        <f>_xlfn.XLOOKUP(B2099,'[5]Cells Huawei 19042026 15h'!$B:$B,'[5]Cells Huawei 19042026 15h'!$B:$B,"")</f>
        <v/>
      </c>
      <c r="BN2099" s="9" t="str">
        <f>_xlfn.XLOOKUP(B2099,'[6]cells down 19042026 9H40'!$B:$B,'[6]cells down 19042026 9H40'!$B:$B,"")</f>
        <v/>
      </c>
      <c r="BO2099" s="9" t="s">
        <v>4678</v>
      </c>
      <c r="BP2099" s="9" t="s">
        <v>318</v>
      </c>
      <c r="BQ2099" s="115"/>
    </row>
    <row r="2100" spans="1:69" s="9" customFormat="1" x14ac:dyDescent="0.3">
      <c r="A2100" s="1" t="s">
        <v>4900</v>
      </c>
      <c r="B2100" s="8" t="s">
        <v>4901</v>
      </c>
      <c r="C2100" s="3" t="str">
        <f>_xlfn.XLOOKUP(B2100,'[1]daily break down'!$D:$D,'[1]daily break down'!$E:$E,"")</f>
        <v>Douala</v>
      </c>
      <c r="D2100" s="1" t="s">
        <v>11</v>
      </c>
      <c r="E2100" s="1" t="s">
        <v>12</v>
      </c>
      <c r="F2100" s="3" t="s">
        <v>31</v>
      </c>
      <c r="G2100" s="1" t="s">
        <v>32</v>
      </c>
      <c r="H2100" s="34" t="str">
        <f>_xlfn.XLOOKUP(B2100,[2]CALCULATION!$B:$B,[2]CALCULATION!$H:$H,"")</f>
        <v>ZTE</v>
      </c>
      <c r="I2100" s="28">
        <v>0</v>
      </c>
      <c r="J2100" s="28">
        <v>0</v>
      </c>
      <c r="K2100" s="28">
        <v>0</v>
      </c>
      <c r="L2100" s="28">
        <v>0</v>
      </c>
      <c r="M2100" s="28">
        <v>0</v>
      </c>
      <c r="N2100" s="28">
        <v>0</v>
      </c>
      <c r="O2100" s="28">
        <v>0</v>
      </c>
      <c r="P2100" s="28">
        <v>0</v>
      </c>
      <c r="Q2100" s="28">
        <v>0</v>
      </c>
      <c r="R2100" s="28">
        <v>0</v>
      </c>
      <c r="S2100" s="94">
        <v>0</v>
      </c>
      <c r="T2100" s="94">
        <f>_xlfn.XLOOKUP(B2100,'[3]Nur des jours'!$B:$B,'[3]Nur des jours'!$U:$U,"")</f>
        <v>0</v>
      </c>
      <c r="U2100" s="94">
        <v>0</v>
      </c>
      <c r="V2100" s="94">
        <v>0</v>
      </c>
      <c r="W2100" s="94">
        <v>0</v>
      </c>
      <c r="X2100" s="94">
        <v>0</v>
      </c>
      <c r="Y2100" s="94">
        <v>0</v>
      </c>
      <c r="Z2100" s="94">
        <v>0</v>
      </c>
      <c r="AA2100" s="94">
        <v>0</v>
      </c>
      <c r="AB2100" s="94">
        <v>0</v>
      </c>
      <c r="AC2100" s="94"/>
      <c r="AD2100" s="94">
        <v>0</v>
      </c>
      <c r="AE2100" s="94">
        <v>0</v>
      </c>
      <c r="AF2100" s="94">
        <v>0</v>
      </c>
      <c r="AG2100" s="94">
        <v>0</v>
      </c>
      <c r="AH2100" s="94">
        <v>0</v>
      </c>
      <c r="AI2100" s="49" t="s">
        <v>5559</v>
      </c>
      <c r="AJ2100" s="49"/>
      <c r="AK2100" s="48" t="str" cm="1">
        <f t="array" ref="AK2100">IFERROR(_xlfn.IFS(
AM2100="MPR ISSUE","PDH",
AM2100="BSS Hardware Issue","BSS",
AM2100="Sites strategiques, MLL, Pylone, etc.","ENVTECH",
AM2100="AKTIVCO DEFAUT GE &amp; POWER Cabinet","AKTIVCO",
AM2100="AKTIVCO Coupure ENEO &amp; Baisse de tension","AKTIVCO GRID ONLY",
AM2100="Coupure ENEO &amp; Baisse de tension","IHS GRID ONLY",
AM2100="Defaut GE &amp; POWER Cabinet","IHS",
AM2100="Sharing","Partners",
AM2100="Sites strategiques &amp; DataCenter","SST &amp; DC",
AM2100="Exclu","Exclu",
AM2100="SAT","SAT",
AM2100="SPARE-ISSUE","SPARE-ISSUE",
AM2100="Fiber CAmtel","TRANS_FO_CAMTEL",
AM2100="Fiber AOF","Fiber AOF",
AM2100="Projet OCM (HUAWEI)","TRAVAUX-HUAWEI",
AM2100="Projet OCM (NOKIA)","TRAVAUX-NOKIA",
AM2100="ACCESS-ISSUE","ACCESS-ISSUE",
AM2100="Projet OCM (ZTE, NOKIA, autres projets)","TRAVAUX OCM",
AM2100="No root CAuse","No root cause",
AM2100="ODU HS","PDH",
AM2100="IP &amp; VLAN","PDH",
AM2100="Warehouse HUAWEI","SPARE-ISSUE",
AM2100="SPARE-HS","SPARE-ISSUE",
AM2100="Power Telco","BSS",AM2100="no impacts","no impacts"
),"")</f>
        <v>no impacts</v>
      </c>
      <c r="AL2100" s="48" t="str" cm="1">
        <f t="array" ref="AL2100">IFERROR(_xlfn.IFS(
AM2100="MPR ISSUE","TX ISSUE",
AM2100="BSS Hardware Issue","RAN ISSUE",
AM2100="Sites strategiques, MLL, Pylone, etc.","ENVTECH",
AM2100="AKTIVCO DEFAUT GE &amp; POWER Cabinet","POWER ISSUE",
AM2100="AKTIVCO Coupure ENEO &amp; Baisse de tension","POWER ISSUE",
AM2100="Coupure ENEO &amp; Baisse de tension","POWER ISSUE",
AM2100="Defaut GE &amp; POWER Cabinet","POWER ISSUE",
AM2100="Sharing","POWER ISSUE",
AM2100="Sites strategiques &amp; DataCenter","POWER ISSUE",
AM2100="Exclu","Exclu",
AM2100="SAT","TX ISSUE",
AM2100="SPARE-ISSUE","SPARE-ISSUE",
AM2100="Fiber CAmtel","TX ISSUE",
AM2100="Fiber AOF","TX ISSUE",
AM2100="Projet OCM (HUAWEI)","TRAVAUX-HUAWEI",
AM2100="Projet OCM (NOKIA)","TRAVAUX -NOKIA",
AM2100="ACCESS-ISSUE","ACCESS-ISSUE",
AM2100="Projet OCM (ZTE, NOKIA, autres projets)","TRAVAUX OCM",
AM2100="No root CAuse","No root cause",
AM2100="ODU HS","TX ISSUE",
AM2100="IP &amp; VLAN","TX ISSUE",
AM2100="Warehouse HUAWEI","SPARE-ISSUE",
AM2100="SPARE-HS","SPARE-ISSUE",
AM2100="Power Telco","RAN ISSUE",AM2100="no impacts","no impacts"
),"")</f>
        <v>no impacts</v>
      </c>
      <c r="AM2100" s="67" t="s">
        <v>5605</v>
      </c>
      <c r="AN2100" s="48" t="str" cm="1">
        <f t="array" ref="AN2100">IFERROR(_xlfn.IFS(
AM2100="MPR ISSUE","ACTIVE",
AM2100="BSS Hardware Issue","ACTIVE",
AM2100="Sites strategiques, MLL, Pylone, etc.","PASSIVE",
AM2100="AKTIVCO DEFAUT GE &amp; POWER Cabinet","PASSIVE",
AM2100="AKTIVCO Coupure ENEO &amp; Baisse de tension","PASSIVE",
AM2100="Coupure ENEO &amp; Baisse de tension","PASSIVE",
AM2100="Defaut GE &amp; POWER Cabinet","PASSIVE",
AM2100="Sharing","PASSIVE",
AM2100="Sites strategiques &amp; DataCenter","PASSIVE",
AM2100="Exclu","Exclu",
AM2100="SAT","ACTIVE",
AM2100="SPARE-ISSUE","SPARE-ISSUE",
AM2100="Fiber CAmtel","ACTIVE",
AM2100="Fiber AOF","ACTIVE",
AM2100="Projet OCM (HUAWEI)","PLANNED WORKS",
AM2100="Projet OCM (NOKIA)","PLANNED WORKS",
AM2100="ACCESS-ISSUE","ACCESS-ISSUE",
AM2100="Projet OCM (ZTE, NOKIA, autres projets)","PLANNED WORKS",
AM2100="No root CAuse","No root cause",
AM2100="ODU HS","ACTIVE",
AM2100="IP &amp; VLAN","ACTIVE",
AM2100="Warehouse HUAWEI","SPARE-ISSUE",
AM2100="SPARE-HS","SPARE-ISSUE",
AM2100="Power Telco","ACTIVE", AM2100="no impacts","no impacts"
),"")</f>
        <v>no impacts</v>
      </c>
      <c r="AO2100" s="93" t="s">
        <v>5537</v>
      </c>
      <c r="AP2100" s="101" t="str">
        <f t="shared" si="58"/>
        <v>LIT_090</v>
      </c>
      <c r="AR2100" s="17" t="s">
        <v>5537</v>
      </c>
      <c r="AS2100" s="7" t="s">
        <v>5537</v>
      </c>
      <c r="AT2100" s="6"/>
      <c r="AU2100" s="7"/>
      <c r="AV2100" s="3" t="s">
        <v>5537</v>
      </c>
      <c r="AW2100" s="18" t="s">
        <v>5537</v>
      </c>
      <c r="AX2100" s="18" t="s">
        <v>5537</v>
      </c>
      <c r="AY2100" s="18" t="s">
        <v>5537</v>
      </c>
      <c r="AZ2100" s="18" t="s">
        <v>5537</v>
      </c>
      <c r="BA2100" s="18" t="s">
        <v>5537</v>
      </c>
      <c r="BB2100" s="18" t="s">
        <v>5537</v>
      </c>
      <c r="BC2100" s="18" t="s">
        <v>5537</v>
      </c>
      <c r="BD2100" s="18" t="s">
        <v>5537</v>
      </c>
      <c r="BE2100" s="18" t="s">
        <v>5537</v>
      </c>
      <c r="BF2100" s="18" t="s">
        <v>5537</v>
      </c>
      <c r="BG2100" s="18" t="s">
        <v>5537</v>
      </c>
      <c r="BH2100" s="18" t="s">
        <v>5537</v>
      </c>
      <c r="BI2100" s="9" t="s">
        <v>5537</v>
      </c>
      <c r="BJ2100" s="14"/>
      <c r="BK2100" s="14" t="s">
        <v>5537</v>
      </c>
      <c r="BL2100" s="14" t="str">
        <f>_xlfn.XLOOKUP(B2100,'[4]cell downs 18042026 17h'!$B:$B,'[4]cell downs 18042026 17h'!$B:$B,"")</f>
        <v/>
      </c>
      <c r="BM2100" s="14" t="str">
        <f>_xlfn.XLOOKUP(B2100,'[5]Cells Huawei 19042026 15h'!$B:$B,'[5]Cells Huawei 19042026 15h'!$B:$B,"")</f>
        <v/>
      </c>
      <c r="BN2100" s="9" t="str">
        <f>_xlfn.XLOOKUP(B2100,'[6]cells down 19042026 9H40'!$B:$B,'[6]cells down 19042026 9H40'!$B:$B,"")</f>
        <v/>
      </c>
      <c r="BO2100" s="9" t="s">
        <v>4901</v>
      </c>
      <c r="BP2100" s="9" t="s">
        <v>12</v>
      </c>
      <c r="BQ2100" s="115"/>
    </row>
    <row r="2101" spans="1:69" s="9" customFormat="1" x14ac:dyDescent="0.3">
      <c r="A2101" s="1" t="s">
        <v>4214</v>
      </c>
      <c r="B2101" s="8" t="s">
        <v>4215</v>
      </c>
      <c r="C2101" s="3" t="str">
        <f>_xlfn.XLOOKUP(B2101,'[1]daily break down'!$D:$D,'[1]daily break down'!$E:$E,"")</f>
        <v>Bafoussam</v>
      </c>
      <c r="D2101" s="1" t="s">
        <v>11</v>
      </c>
      <c r="E2101" s="1" t="s">
        <v>12</v>
      </c>
      <c r="F2101" s="3" t="s">
        <v>102</v>
      </c>
      <c r="G2101" s="1" t="s">
        <v>299</v>
      </c>
      <c r="H2101" s="32" t="str">
        <f>_xlfn.XLOOKUP(B2101,[2]CALCULATION!$B:$B,[2]CALCULATION!$H:$H,"")</f>
        <v>Huawei</v>
      </c>
      <c r="I2101" s="28">
        <v>0</v>
      </c>
      <c r="J2101" s="28">
        <v>0</v>
      </c>
      <c r="K2101" s="28">
        <v>0</v>
      </c>
      <c r="L2101" s="28">
        <v>0</v>
      </c>
      <c r="M2101" s="28">
        <v>0</v>
      </c>
      <c r="N2101" s="28">
        <v>0</v>
      </c>
      <c r="O2101" s="28">
        <v>0</v>
      </c>
      <c r="P2101" s="28">
        <v>0</v>
      </c>
      <c r="Q2101" s="28">
        <v>0.63350198183390272</v>
      </c>
      <c r="R2101" s="28">
        <v>0</v>
      </c>
      <c r="S2101" s="94">
        <v>0</v>
      </c>
      <c r="T2101" s="94">
        <f>_xlfn.XLOOKUP(B2101,'[3]Nur des jours'!$B:$B,'[3]Nur des jours'!$U:$U,"")</f>
        <v>0</v>
      </c>
      <c r="U2101" s="94">
        <v>0</v>
      </c>
      <c r="V2101" s="94">
        <v>0</v>
      </c>
      <c r="W2101" s="94">
        <v>0</v>
      </c>
      <c r="X2101" s="94">
        <v>0</v>
      </c>
      <c r="Y2101" s="94">
        <v>0</v>
      </c>
      <c r="Z2101" s="94">
        <v>0</v>
      </c>
      <c r="AA2101" s="94">
        <v>0</v>
      </c>
      <c r="AB2101" s="94">
        <v>0</v>
      </c>
      <c r="AC2101" s="94"/>
      <c r="AD2101" s="94">
        <v>0</v>
      </c>
      <c r="AE2101" s="94">
        <v>0</v>
      </c>
      <c r="AF2101" s="94">
        <v>0</v>
      </c>
      <c r="AG2101" s="94">
        <v>0</v>
      </c>
      <c r="AH2101" s="94">
        <v>0</v>
      </c>
      <c r="AI2101" s="49" t="s">
        <v>5559</v>
      </c>
      <c r="AJ2101" s="49"/>
      <c r="AK2101" s="48" t="str" cm="1">
        <f t="array" ref="AK2101">IFERROR(_xlfn.IFS(
AM2101="MPR ISSUE","PDH",
AM2101="BSS Hardware Issue","BSS",
AM2101="Sites strategiques, MLL, Pylone, etc.","ENVTECH",
AM2101="AKTIVCO DEFAUT GE &amp; POWER Cabinet","AKTIVCO",
AM2101="AKTIVCO Coupure ENEO &amp; Baisse de tension","AKTIVCO GRID ONLY",
AM2101="Coupure ENEO &amp; Baisse de tension","IHS GRID ONLY",
AM2101="Defaut GE &amp; POWER Cabinet","IHS",
AM2101="Sharing","Partners",
AM2101="Sites strategiques &amp; DataCenter","SST &amp; DC",
AM2101="Exclu","Exclu",
AM2101="SAT","SAT",
AM2101="SPARE-ISSUE","SPARE-ISSUE",
AM2101="Fiber CAmtel","TRANS_FO_CAMTEL",
AM2101="Fiber AOF","Fiber AOF",
AM2101="Projet OCM (HUAWEI)","TRAVAUX-HUAWEI",
AM2101="Projet OCM (NOKIA)","TRAVAUX-NOKIA",
AM2101="ACCESS-ISSUE","ACCESS-ISSUE",
AM2101="Projet OCM (ZTE, NOKIA, autres projets)","TRAVAUX OCM",
AM2101="No root CAuse","No root cause",
AM2101="ODU HS","PDH",
AM2101="IP &amp; VLAN","PDH",
AM2101="Warehouse HUAWEI","SPARE-ISSUE",
AM2101="SPARE-HS","SPARE-ISSUE",
AM2101="Power Telco","BSS",AM2101="no impacts","no impacts"
),"")</f>
        <v>no impacts</v>
      </c>
      <c r="AL2101" s="48" t="str" cm="1">
        <f t="array" ref="AL2101">IFERROR(_xlfn.IFS(
AM2101="MPR ISSUE","TX ISSUE",
AM2101="BSS Hardware Issue","RAN ISSUE",
AM2101="Sites strategiques, MLL, Pylone, etc.","ENVTECH",
AM2101="AKTIVCO DEFAUT GE &amp; POWER Cabinet","POWER ISSUE",
AM2101="AKTIVCO Coupure ENEO &amp; Baisse de tension","POWER ISSUE",
AM2101="Coupure ENEO &amp; Baisse de tension","POWER ISSUE",
AM2101="Defaut GE &amp; POWER Cabinet","POWER ISSUE",
AM2101="Sharing","POWER ISSUE",
AM2101="Sites strategiques &amp; DataCenter","POWER ISSUE",
AM2101="Exclu","Exclu",
AM2101="SAT","TX ISSUE",
AM2101="SPARE-ISSUE","SPARE-ISSUE",
AM2101="Fiber CAmtel","TX ISSUE",
AM2101="Fiber AOF","TX ISSUE",
AM2101="Projet OCM (HUAWEI)","TRAVAUX-HUAWEI",
AM2101="Projet OCM (NOKIA)","TRAVAUX -NOKIA",
AM2101="ACCESS-ISSUE","ACCESS-ISSUE",
AM2101="Projet OCM (ZTE, NOKIA, autres projets)","TRAVAUX OCM",
AM2101="No root CAuse","No root cause",
AM2101="ODU HS","TX ISSUE",
AM2101="IP &amp; VLAN","TX ISSUE",
AM2101="Warehouse HUAWEI","SPARE-ISSUE",
AM2101="SPARE-HS","SPARE-ISSUE",
AM2101="Power Telco","RAN ISSUE",AM2101="no impacts","no impacts"
),"")</f>
        <v>no impacts</v>
      </c>
      <c r="AM2101" s="67" t="s">
        <v>5605</v>
      </c>
      <c r="AN2101" s="48" t="str" cm="1">
        <f t="array" ref="AN2101">IFERROR(_xlfn.IFS(
AM2101="MPR ISSUE","ACTIVE",
AM2101="BSS Hardware Issue","ACTIVE",
AM2101="Sites strategiques, MLL, Pylone, etc.","PASSIVE",
AM2101="AKTIVCO DEFAUT GE &amp; POWER Cabinet","PASSIVE",
AM2101="AKTIVCO Coupure ENEO &amp; Baisse de tension","PASSIVE",
AM2101="Coupure ENEO &amp; Baisse de tension","PASSIVE",
AM2101="Defaut GE &amp; POWER Cabinet","PASSIVE",
AM2101="Sharing","PASSIVE",
AM2101="Sites strategiques &amp; DataCenter","PASSIVE",
AM2101="Exclu","Exclu",
AM2101="SAT","ACTIVE",
AM2101="SPARE-ISSUE","SPARE-ISSUE",
AM2101="Fiber CAmtel","ACTIVE",
AM2101="Fiber AOF","ACTIVE",
AM2101="Projet OCM (HUAWEI)","PLANNED WORKS",
AM2101="Projet OCM (NOKIA)","PLANNED WORKS",
AM2101="ACCESS-ISSUE","ACCESS-ISSUE",
AM2101="Projet OCM (ZTE, NOKIA, autres projets)","PLANNED WORKS",
AM2101="No root CAuse","No root cause",
AM2101="ODU HS","ACTIVE",
AM2101="IP &amp; VLAN","ACTIVE",
AM2101="Warehouse HUAWEI","SPARE-ISSUE",
AM2101="SPARE-HS","SPARE-ISSUE",
AM2101="Power Telco","ACTIVE", AM2101="no impacts","no impacts"
),"")</f>
        <v>no impacts</v>
      </c>
      <c r="AO2101" s="93" t="s">
        <v>5537</v>
      </c>
      <c r="AP2101" s="101" t="str">
        <f t="shared" si="58"/>
        <v>OST_166</v>
      </c>
      <c r="AR2101" s="17" t="s">
        <v>5537</v>
      </c>
      <c r="AS2101" s="7" t="s">
        <v>5537</v>
      </c>
      <c r="AT2101" s="6"/>
      <c r="AU2101" s="7"/>
      <c r="AV2101" s="3" t="s">
        <v>5537</v>
      </c>
      <c r="AW2101" s="18" t="s">
        <v>5537</v>
      </c>
      <c r="AX2101" s="18" t="s">
        <v>5537</v>
      </c>
      <c r="AY2101" s="18" t="s">
        <v>5537</v>
      </c>
      <c r="AZ2101" s="18" t="s">
        <v>5537</v>
      </c>
      <c r="BA2101" s="18" t="s">
        <v>5537</v>
      </c>
      <c r="BB2101" s="18" t="s">
        <v>5537</v>
      </c>
      <c r="BC2101" s="18" t="s">
        <v>5537</v>
      </c>
      <c r="BD2101" s="18" t="s">
        <v>5537</v>
      </c>
      <c r="BE2101" s="18" t="s">
        <v>5537</v>
      </c>
      <c r="BF2101" s="18" t="s">
        <v>5537</v>
      </c>
      <c r="BG2101" s="18" t="s">
        <v>5537</v>
      </c>
      <c r="BH2101" s="18" t="s">
        <v>5537</v>
      </c>
      <c r="BI2101" s="9" t="s">
        <v>5537</v>
      </c>
      <c r="BJ2101" s="14"/>
      <c r="BK2101" s="14" t="s">
        <v>5537</v>
      </c>
      <c r="BL2101" s="14" t="str">
        <f>_xlfn.XLOOKUP(B2101,'[4]cell downs 18042026 17h'!$B:$B,'[4]cell downs 18042026 17h'!$B:$B,"")</f>
        <v/>
      </c>
      <c r="BM2101" s="14" t="str">
        <f>_xlfn.XLOOKUP(B2101,'[5]Cells Huawei 19042026 15h'!$B:$B,'[5]Cells Huawei 19042026 15h'!$B:$B,"")</f>
        <v/>
      </c>
      <c r="BN2101" s="9" t="str">
        <f>_xlfn.XLOOKUP(B2101,'[6]cells down 19042026 9H40'!$B:$B,'[6]cells down 19042026 9H40'!$B:$B,"")</f>
        <v/>
      </c>
      <c r="BO2101" s="9" t="s">
        <v>4215</v>
      </c>
      <c r="BP2101" s="9" t="s">
        <v>12</v>
      </c>
      <c r="BQ2101" s="115"/>
    </row>
    <row r="2102" spans="1:69" s="9" customFormat="1" x14ac:dyDescent="0.3">
      <c r="A2102" s="1" t="s">
        <v>724</v>
      </c>
      <c r="B2102" s="8" t="s">
        <v>725</v>
      </c>
      <c r="C2102" s="3" t="str">
        <f>_xlfn.XLOOKUP(B2102,'[1]daily break down'!$D:$D,'[1]daily break down'!$E:$E,"")</f>
        <v>Douala</v>
      </c>
      <c r="D2102" s="1" t="s">
        <v>11</v>
      </c>
      <c r="E2102" s="1" t="s">
        <v>12</v>
      </c>
      <c r="F2102" s="3" t="s">
        <v>31</v>
      </c>
      <c r="G2102" s="1" t="s">
        <v>32</v>
      </c>
      <c r="H2102" s="34" t="str">
        <f>_xlfn.XLOOKUP(B2102,[2]CALCULATION!$B:$B,[2]CALCULATION!$H:$H,"")</f>
        <v>ZTE</v>
      </c>
      <c r="I2102" s="28">
        <v>1.0344345424090672E-3</v>
      </c>
      <c r="J2102" s="28">
        <v>0</v>
      </c>
      <c r="K2102" s="28">
        <v>0</v>
      </c>
      <c r="L2102" s="28">
        <v>0</v>
      </c>
      <c r="M2102" s="28">
        <v>0</v>
      </c>
      <c r="N2102" s="28">
        <v>0</v>
      </c>
      <c r="O2102" s="28">
        <v>0</v>
      </c>
      <c r="P2102" s="28">
        <v>0</v>
      </c>
      <c r="Q2102" s="28">
        <v>0</v>
      </c>
      <c r="R2102" s="28">
        <v>0</v>
      </c>
      <c r="S2102" s="94">
        <v>0</v>
      </c>
      <c r="T2102" s="94">
        <f>_xlfn.XLOOKUP(B2102,'[3]Nur des jours'!$B:$B,'[3]Nur des jours'!$U:$U,"")</f>
        <v>0</v>
      </c>
      <c r="U2102" s="94">
        <v>0</v>
      </c>
      <c r="V2102" s="94">
        <v>0</v>
      </c>
      <c r="W2102" s="94">
        <v>0</v>
      </c>
      <c r="X2102" s="94">
        <v>0</v>
      </c>
      <c r="Y2102" s="94">
        <v>0</v>
      </c>
      <c r="Z2102" s="94">
        <v>0</v>
      </c>
      <c r="AA2102" s="94">
        <v>0</v>
      </c>
      <c r="AB2102" s="94">
        <v>0</v>
      </c>
      <c r="AC2102" s="94"/>
      <c r="AD2102" s="94">
        <v>0</v>
      </c>
      <c r="AE2102" s="94">
        <v>0</v>
      </c>
      <c r="AF2102" s="94">
        <v>0</v>
      </c>
      <c r="AG2102" s="94">
        <v>0</v>
      </c>
      <c r="AH2102" s="94">
        <v>0</v>
      </c>
      <c r="AI2102" s="49" t="s">
        <v>5559</v>
      </c>
      <c r="AJ2102" s="49"/>
      <c r="AK2102" s="48" t="str" cm="1">
        <f t="array" ref="AK2102">IFERROR(_xlfn.IFS(
AM2102="MPR ISSUE","PDH",
AM2102="BSS Hardware Issue","BSS",
AM2102="Sites strategiques, MLL, Pylone, etc.","ENVTECH",
AM2102="AKTIVCO DEFAUT GE &amp; POWER Cabinet","AKTIVCO",
AM2102="AKTIVCO Coupure ENEO &amp; Baisse de tension","AKTIVCO GRID ONLY",
AM2102="Coupure ENEO &amp; Baisse de tension","IHS GRID ONLY",
AM2102="Defaut GE &amp; POWER Cabinet","IHS",
AM2102="Sharing","Partners",
AM2102="Sites strategiques &amp; DataCenter","SST &amp; DC",
AM2102="Exclu","Exclu",
AM2102="SAT","SAT",
AM2102="SPARE-ISSUE","SPARE-ISSUE",
AM2102="Fiber CAmtel","TRANS_FO_CAMTEL",
AM2102="Fiber AOF","Fiber AOF",
AM2102="Projet OCM (HUAWEI)","TRAVAUX-HUAWEI",
AM2102="Projet OCM (NOKIA)","TRAVAUX-NOKIA",
AM2102="ACCESS-ISSUE","ACCESS-ISSUE",
AM2102="Projet OCM (ZTE, NOKIA, autres projets)","TRAVAUX OCM",
AM2102="No root CAuse","No root cause",
AM2102="ODU HS","PDH",
AM2102="IP &amp; VLAN","PDH",
AM2102="Warehouse HUAWEI","SPARE-ISSUE",
AM2102="SPARE-HS","SPARE-ISSUE",
AM2102="Power Telco","BSS",AM2102="no impacts","no impacts"
),"")</f>
        <v>no impacts</v>
      </c>
      <c r="AL2102" s="48" t="str" cm="1">
        <f t="array" ref="AL2102">IFERROR(_xlfn.IFS(
AM2102="MPR ISSUE","TX ISSUE",
AM2102="BSS Hardware Issue","RAN ISSUE",
AM2102="Sites strategiques, MLL, Pylone, etc.","ENVTECH",
AM2102="AKTIVCO DEFAUT GE &amp; POWER Cabinet","POWER ISSUE",
AM2102="AKTIVCO Coupure ENEO &amp; Baisse de tension","POWER ISSUE",
AM2102="Coupure ENEO &amp; Baisse de tension","POWER ISSUE",
AM2102="Defaut GE &amp; POWER Cabinet","POWER ISSUE",
AM2102="Sharing","POWER ISSUE",
AM2102="Sites strategiques &amp; DataCenter","POWER ISSUE",
AM2102="Exclu","Exclu",
AM2102="SAT","TX ISSUE",
AM2102="SPARE-ISSUE","SPARE-ISSUE",
AM2102="Fiber CAmtel","TX ISSUE",
AM2102="Fiber AOF","TX ISSUE",
AM2102="Projet OCM (HUAWEI)","TRAVAUX-HUAWEI",
AM2102="Projet OCM (NOKIA)","TRAVAUX -NOKIA",
AM2102="ACCESS-ISSUE","ACCESS-ISSUE",
AM2102="Projet OCM (ZTE, NOKIA, autres projets)","TRAVAUX OCM",
AM2102="No root CAuse","No root cause",
AM2102="ODU HS","TX ISSUE",
AM2102="IP &amp; VLAN","TX ISSUE",
AM2102="Warehouse HUAWEI","SPARE-ISSUE",
AM2102="SPARE-HS","SPARE-ISSUE",
AM2102="Power Telco","RAN ISSUE",AM2102="no impacts","no impacts"
),"")</f>
        <v>no impacts</v>
      </c>
      <c r="AM2102" s="67" t="s">
        <v>5605</v>
      </c>
      <c r="AN2102" s="48" t="str" cm="1">
        <f t="array" ref="AN2102">IFERROR(_xlfn.IFS(
AM2102="MPR ISSUE","ACTIVE",
AM2102="BSS Hardware Issue","ACTIVE",
AM2102="Sites strategiques, MLL, Pylone, etc.","PASSIVE",
AM2102="AKTIVCO DEFAUT GE &amp; POWER Cabinet","PASSIVE",
AM2102="AKTIVCO Coupure ENEO &amp; Baisse de tension","PASSIVE",
AM2102="Coupure ENEO &amp; Baisse de tension","PASSIVE",
AM2102="Defaut GE &amp; POWER Cabinet","PASSIVE",
AM2102="Sharing","PASSIVE",
AM2102="Sites strategiques &amp; DataCenter","PASSIVE",
AM2102="Exclu","Exclu",
AM2102="SAT","ACTIVE",
AM2102="SPARE-ISSUE","SPARE-ISSUE",
AM2102="Fiber CAmtel","ACTIVE",
AM2102="Fiber AOF","ACTIVE",
AM2102="Projet OCM (HUAWEI)","PLANNED WORKS",
AM2102="Projet OCM (NOKIA)","PLANNED WORKS",
AM2102="ACCESS-ISSUE","ACCESS-ISSUE",
AM2102="Projet OCM (ZTE, NOKIA, autres projets)","PLANNED WORKS",
AM2102="No root CAuse","No root cause",
AM2102="ODU HS","ACTIVE",
AM2102="IP &amp; VLAN","ACTIVE",
AM2102="Warehouse HUAWEI","SPARE-ISSUE",
AM2102="SPARE-HS","SPARE-ISSUE",
AM2102="Power Telco","ACTIVE", AM2102="no impacts","no impacts"
),"")</f>
        <v>no impacts</v>
      </c>
      <c r="AO2102" s="93" t="s">
        <v>5537</v>
      </c>
      <c r="AP2102" s="101" t="str">
        <f t="shared" si="58"/>
        <v>LIT_044</v>
      </c>
      <c r="AR2102" s="17" t="s">
        <v>5537</v>
      </c>
      <c r="AS2102" s="7" t="s">
        <v>5537</v>
      </c>
      <c r="AT2102" s="6"/>
      <c r="AU2102" s="7"/>
      <c r="AV2102" s="3" t="s">
        <v>5537</v>
      </c>
      <c r="AW2102" s="18" t="s">
        <v>5537</v>
      </c>
      <c r="AX2102" s="18" t="s">
        <v>5537</v>
      </c>
      <c r="AY2102" s="18" t="s">
        <v>5537</v>
      </c>
      <c r="AZ2102" s="18" t="s">
        <v>5537</v>
      </c>
      <c r="BA2102" s="18" t="s">
        <v>5537</v>
      </c>
      <c r="BB2102" s="18" t="s">
        <v>5537</v>
      </c>
      <c r="BC2102" s="18" t="s">
        <v>5537</v>
      </c>
      <c r="BD2102" s="18" t="s">
        <v>5537</v>
      </c>
      <c r="BE2102" s="18" t="s">
        <v>5537</v>
      </c>
      <c r="BF2102" s="18" t="s">
        <v>5537</v>
      </c>
      <c r="BG2102" s="18" t="s">
        <v>5537</v>
      </c>
      <c r="BH2102" s="18" t="s">
        <v>5537</v>
      </c>
      <c r="BI2102" s="9" t="s">
        <v>5537</v>
      </c>
      <c r="BJ2102" s="14"/>
      <c r="BK2102" s="14" t="s">
        <v>5537</v>
      </c>
      <c r="BL2102" s="14" t="str">
        <f>_xlfn.XLOOKUP(B2102,'[4]cell downs 18042026 17h'!$B:$B,'[4]cell downs 18042026 17h'!$B:$B,"")</f>
        <v/>
      </c>
      <c r="BM2102" s="14" t="str">
        <f>_xlfn.XLOOKUP(B2102,'[5]Cells Huawei 19042026 15h'!$B:$B,'[5]Cells Huawei 19042026 15h'!$B:$B,"")</f>
        <v/>
      </c>
      <c r="BN2102" s="9" t="str">
        <f>_xlfn.XLOOKUP(B2102,'[6]cells down 19042026 9H40'!$B:$B,'[6]cells down 19042026 9H40'!$B:$B,"")</f>
        <v/>
      </c>
      <c r="BO2102" s="9" t="s">
        <v>725</v>
      </c>
      <c r="BP2102" s="9" t="s">
        <v>12</v>
      </c>
      <c r="BQ2102" s="115"/>
    </row>
    <row r="2103" spans="1:69" s="9" customFormat="1" x14ac:dyDescent="0.3">
      <c r="A2103" s="1" t="s">
        <v>789</v>
      </c>
      <c r="B2103" s="8" t="s">
        <v>790</v>
      </c>
      <c r="C2103" s="3" t="str">
        <f>_xlfn.XLOOKUP(B2103,'[1]daily break down'!$D:$D,'[1]daily break down'!$E:$E,"")</f>
        <v>Douala</v>
      </c>
      <c r="D2103" s="1"/>
      <c r="E2103" s="1"/>
      <c r="F2103" s="3" t="s">
        <v>31</v>
      </c>
      <c r="G2103" s="1" t="s">
        <v>32</v>
      </c>
      <c r="H2103" s="34" t="str">
        <f>_xlfn.XLOOKUP(B2103,[2]CALCULATION!$B:$B,[2]CALCULATION!$H:$H,"")</f>
        <v>ZTE</v>
      </c>
      <c r="I2103" s="28">
        <v>0</v>
      </c>
      <c r="J2103" s="28">
        <v>0</v>
      </c>
      <c r="K2103" s="28">
        <v>0</v>
      </c>
      <c r="L2103" s="28">
        <v>0</v>
      </c>
      <c r="M2103" s="28">
        <v>0</v>
      </c>
      <c r="N2103" s="28">
        <v>0</v>
      </c>
      <c r="O2103" s="28">
        <v>0</v>
      </c>
      <c r="P2103" s="28">
        <v>0</v>
      </c>
      <c r="Q2103" s="28">
        <v>0</v>
      </c>
      <c r="R2103" s="28">
        <v>0</v>
      </c>
      <c r="S2103" s="94">
        <v>0</v>
      </c>
      <c r="T2103" s="94">
        <f>_xlfn.XLOOKUP(B2103,'[3]Nur des jours'!$B:$B,'[3]Nur des jours'!$U:$U,"")</f>
        <v>0</v>
      </c>
      <c r="U2103" s="94">
        <v>0</v>
      </c>
      <c r="V2103" s="94">
        <v>0</v>
      </c>
      <c r="W2103" s="94">
        <v>0</v>
      </c>
      <c r="X2103" s="94">
        <v>0</v>
      </c>
      <c r="Y2103" s="94">
        <v>0</v>
      </c>
      <c r="Z2103" s="94">
        <v>0</v>
      </c>
      <c r="AA2103" s="94">
        <v>0</v>
      </c>
      <c r="AB2103" s="94">
        <v>0</v>
      </c>
      <c r="AC2103" s="94"/>
      <c r="AD2103" s="94">
        <v>0</v>
      </c>
      <c r="AE2103" s="94">
        <v>0</v>
      </c>
      <c r="AF2103" s="94">
        <v>0</v>
      </c>
      <c r="AG2103" s="94">
        <v>0</v>
      </c>
      <c r="AH2103" s="94">
        <v>0</v>
      </c>
      <c r="AI2103" s="49" t="s">
        <v>5559</v>
      </c>
      <c r="AJ2103" s="49"/>
      <c r="AK2103" s="48" t="str" cm="1">
        <f t="array" ref="AK2103">IFERROR(_xlfn.IFS(
AM2103="MPR ISSUE","PDH",
AM2103="BSS Hardware Issue","BSS",
AM2103="Sites strategiques, MLL, Pylone, etc.","ENVTECH",
AM2103="AKTIVCO DEFAUT GE &amp; POWER Cabinet","AKTIVCO",
AM2103="AKTIVCO Coupure ENEO &amp; Baisse de tension","AKTIVCO GRID ONLY",
AM2103="Coupure ENEO &amp; Baisse de tension","IHS GRID ONLY",
AM2103="Defaut GE &amp; POWER Cabinet","IHS",
AM2103="Sharing","Partners",
AM2103="Sites strategiques &amp; DataCenter","SST &amp; DC",
AM2103="Exclu","Exclu",
AM2103="SAT","SAT",
AM2103="SPARE-ISSUE","SPARE-ISSUE",
AM2103="Fiber CAmtel","TRANS_FO_CAMTEL",
AM2103="Fiber AOF","Fiber AOF",
AM2103="Projet OCM (HUAWEI)","TRAVAUX-HUAWEI",
AM2103="Projet OCM (NOKIA)","TRAVAUX-NOKIA",
AM2103="ACCESS-ISSUE","ACCESS-ISSUE",
AM2103="Projet OCM (ZTE, NOKIA, autres projets)","TRAVAUX OCM",
AM2103="No root CAuse","No root cause",
AM2103="ODU HS","PDH",
AM2103="IP &amp; VLAN","PDH",
AM2103="Warehouse HUAWEI","SPARE-ISSUE",
AM2103="SPARE-HS","SPARE-ISSUE",
AM2103="Power Telco","BSS",AM2103="no impacts","no impacts"
),"")</f>
        <v>no impacts</v>
      </c>
      <c r="AL2103" s="48" t="str" cm="1">
        <f t="array" ref="AL2103">IFERROR(_xlfn.IFS(
AM2103="MPR ISSUE","TX ISSUE",
AM2103="BSS Hardware Issue","RAN ISSUE",
AM2103="Sites strategiques, MLL, Pylone, etc.","ENVTECH",
AM2103="AKTIVCO DEFAUT GE &amp; POWER Cabinet","POWER ISSUE",
AM2103="AKTIVCO Coupure ENEO &amp; Baisse de tension","POWER ISSUE",
AM2103="Coupure ENEO &amp; Baisse de tension","POWER ISSUE",
AM2103="Defaut GE &amp; POWER Cabinet","POWER ISSUE",
AM2103="Sharing","POWER ISSUE",
AM2103="Sites strategiques &amp; DataCenter","POWER ISSUE",
AM2103="Exclu","Exclu",
AM2103="SAT","TX ISSUE",
AM2103="SPARE-ISSUE","SPARE-ISSUE",
AM2103="Fiber CAmtel","TX ISSUE",
AM2103="Fiber AOF","TX ISSUE",
AM2103="Projet OCM (HUAWEI)","TRAVAUX-HUAWEI",
AM2103="Projet OCM (NOKIA)","TRAVAUX -NOKIA",
AM2103="ACCESS-ISSUE","ACCESS-ISSUE",
AM2103="Projet OCM (ZTE, NOKIA, autres projets)","TRAVAUX OCM",
AM2103="No root CAuse","No root cause",
AM2103="ODU HS","TX ISSUE",
AM2103="IP &amp; VLAN","TX ISSUE",
AM2103="Warehouse HUAWEI","SPARE-ISSUE",
AM2103="SPARE-HS","SPARE-ISSUE",
AM2103="Power Telco","RAN ISSUE",AM2103="no impacts","no impacts"
),"")</f>
        <v>no impacts</v>
      </c>
      <c r="AM2103" s="67" t="s">
        <v>5605</v>
      </c>
      <c r="AN2103" s="48" t="str" cm="1">
        <f t="array" ref="AN2103">IFERROR(_xlfn.IFS(
AM2103="MPR ISSUE","ACTIVE",
AM2103="BSS Hardware Issue","ACTIVE",
AM2103="Sites strategiques, MLL, Pylone, etc.","PASSIVE",
AM2103="AKTIVCO DEFAUT GE &amp; POWER Cabinet","PASSIVE",
AM2103="AKTIVCO Coupure ENEO &amp; Baisse de tension","PASSIVE",
AM2103="Coupure ENEO &amp; Baisse de tension","PASSIVE",
AM2103="Defaut GE &amp; POWER Cabinet","PASSIVE",
AM2103="Sharing","PASSIVE",
AM2103="Sites strategiques &amp; DataCenter","PASSIVE",
AM2103="Exclu","Exclu",
AM2103="SAT","ACTIVE",
AM2103="SPARE-ISSUE","SPARE-ISSUE",
AM2103="Fiber CAmtel","ACTIVE",
AM2103="Fiber AOF","ACTIVE",
AM2103="Projet OCM (HUAWEI)","PLANNED WORKS",
AM2103="Projet OCM (NOKIA)","PLANNED WORKS",
AM2103="ACCESS-ISSUE","ACCESS-ISSUE",
AM2103="Projet OCM (ZTE, NOKIA, autres projets)","PLANNED WORKS",
AM2103="No root CAuse","No root cause",
AM2103="ODU HS","ACTIVE",
AM2103="IP &amp; VLAN","ACTIVE",
AM2103="Warehouse HUAWEI","SPARE-ISSUE",
AM2103="SPARE-HS","SPARE-ISSUE",
AM2103="Power Telco","ACTIVE", AM2103="no impacts","no impacts"
),"")</f>
        <v>no impacts</v>
      </c>
      <c r="AO2103" s="93" t="s">
        <v>5537</v>
      </c>
      <c r="AP2103" s="101" t="str">
        <f t="shared" si="58"/>
        <v>LIT_004</v>
      </c>
      <c r="AR2103" s="17" t="s">
        <v>5537</v>
      </c>
      <c r="AS2103" s="7" t="s">
        <v>5537</v>
      </c>
      <c r="AT2103" s="6"/>
      <c r="AU2103" s="7"/>
      <c r="AV2103" s="3" t="s">
        <v>5537</v>
      </c>
      <c r="AW2103" s="18" t="s">
        <v>5537</v>
      </c>
      <c r="AX2103" s="18" t="s">
        <v>5537</v>
      </c>
      <c r="AY2103" s="18" t="s">
        <v>5537</v>
      </c>
      <c r="AZ2103" s="18" t="s">
        <v>5537</v>
      </c>
      <c r="BA2103" s="18" t="s">
        <v>5537</v>
      </c>
      <c r="BB2103" s="18" t="s">
        <v>5537</v>
      </c>
      <c r="BC2103" s="18" t="s">
        <v>5537</v>
      </c>
      <c r="BD2103" s="18" t="s">
        <v>5537</v>
      </c>
      <c r="BE2103" s="18" t="s">
        <v>5537</v>
      </c>
      <c r="BF2103" s="18" t="s">
        <v>5537</v>
      </c>
      <c r="BG2103" s="18" t="s">
        <v>5537</v>
      </c>
      <c r="BH2103" s="18" t="s">
        <v>5537</v>
      </c>
      <c r="BI2103" s="9" t="s">
        <v>5537</v>
      </c>
      <c r="BJ2103" s="14"/>
      <c r="BK2103" s="14" t="s">
        <v>5537</v>
      </c>
      <c r="BL2103" s="14" t="str">
        <f>_xlfn.XLOOKUP(B2103,'[4]cell downs 18042026 17h'!$B:$B,'[4]cell downs 18042026 17h'!$B:$B,"")</f>
        <v/>
      </c>
      <c r="BM2103" s="14" t="str">
        <f>_xlfn.XLOOKUP(B2103,'[5]Cells Huawei 19042026 15h'!$B:$B,'[5]Cells Huawei 19042026 15h'!$B:$B,"")</f>
        <v/>
      </c>
      <c r="BN2103" s="9" t="str">
        <f>_xlfn.XLOOKUP(B2103,'[6]cells down 19042026 9H40'!$B:$B,'[6]cells down 19042026 9H40'!$B:$B,"")</f>
        <v/>
      </c>
      <c r="BO2103" s="9" t="s">
        <v>5537</v>
      </c>
      <c r="BP2103" s="9" t="s">
        <v>12</v>
      </c>
      <c r="BQ2103" s="115"/>
    </row>
    <row r="2104" spans="1:69" s="9" customFormat="1" x14ac:dyDescent="0.3">
      <c r="A2104" s="1" t="s">
        <v>767</v>
      </c>
      <c r="B2104" s="8" t="s">
        <v>768</v>
      </c>
      <c r="C2104" s="3" t="str">
        <f>_xlfn.XLOOKUP(B2104,'[1]daily break down'!$D:$D,'[1]daily break down'!$E:$E,"")</f>
        <v>Douala</v>
      </c>
      <c r="D2104" s="1" t="s">
        <v>11</v>
      </c>
      <c r="E2104" s="1" t="s">
        <v>12</v>
      </c>
      <c r="F2104" s="3" t="s">
        <v>31</v>
      </c>
      <c r="G2104" s="1" t="s">
        <v>32</v>
      </c>
      <c r="H2104" s="34" t="str">
        <f>_xlfn.XLOOKUP(B2104,[2]CALCULATION!$B:$B,[2]CALCULATION!$H:$H,"")</f>
        <v>ZTE</v>
      </c>
      <c r="I2104" s="28">
        <v>0</v>
      </c>
      <c r="J2104" s="28">
        <v>0</v>
      </c>
      <c r="K2104" s="28">
        <v>0</v>
      </c>
      <c r="L2104" s="28">
        <v>0</v>
      </c>
      <c r="M2104" s="28">
        <v>0</v>
      </c>
      <c r="N2104" s="28">
        <v>0</v>
      </c>
      <c r="O2104" s="28">
        <v>0</v>
      </c>
      <c r="P2104" s="28">
        <v>0</v>
      </c>
      <c r="Q2104" s="28">
        <v>0</v>
      </c>
      <c r="R2104" s="28">
        <v>0</v>
      </c>
      <c r="S2104" s="94">
        <v>0</v>
      </c>
      <c r="T2104" s="94">
        <f>_xlfn.XLOOKUP(B2104,'[3]Nur des jours'!$B:$B,'[3]Nur des jours'!$U:$U,"")</f>
        <v>0</v>
      </c>
      <c r="U2104" s="94">
        <v>0</v>
      </c>
      <c r="V2104" s="94">
        <v>0</v>
      </c>
      <c r="W2104" s="94">
        <v>0</v>
      </c>
      <c r="X2104" s="94">
        <v>0</v>
      </c>
      <c r="Y2104" s="94">
        <v>0</v>
      </c>
      <c r="Z2104" s="94">
        <v>0</v>
      </c>
      <c r="AA2104" s="94">
        <v>0</v>
      </c>
      <c r="AB2104" s="94">
        <v>0</v>
      </c>
      <c r="AC2104" s="94"/>
      <c r="AD2104" s="94">
        <v>0</v>
      </c>
      <c r="AE2104" s="94">
        <v>0</v>
      </c>
      <c r="AF2104" s="94">
        <v>0</v>
      </c>
      <c r="AG2104" s="94">
        <v>0</v>
      </c>
      <c r="AH2104" s="94">
        <v>0</v>
      </c>
      <c r="AI2104" s="49" t="s">
        <v>5559</v>
      </c>
      <c r="AJ2104" s="49"/>
      <c r="AK2104" s="48" t="str" cm="1">
        <f t="array" ref="AK2104">IFERROR(_xlfn.IFS(
AM2104="MPR ISSUE","PDH",
AM2104="BSS Hardware Issue","BSS",
AM2104="Sites strategiques, MLL, Pylone, etc.","ENVTECH",
AM2104="AKTIVCO DEFAUT GE &amp; POWER Cabinet","AKTIVCO",
AM2104="AKTIVCO Coupure ENEO &amp; Baisse de tension","AKTIVCO GRID ONLY",
AM2104="Coupure ENEO &amp; Baisse de tension","IHS GRID ONLY",
AM2104="Defaut GE &amp; POWER Cabinet","IHS",
AM2104="Sharing","Partners",
AM2104="Sites strategiques &amp; DataCenter","SST &amp; DC",
AM2104="Exclu","Exclu",
AM2104="SAT","SAT",
AM2104="SPARE-ISSUE","SPARE-ISSUE",
AM2104="Fiber CAmtel","TRANS_FO_CAMTEL",
AM2104="Fiber AOF","Fiber AOF",
AM2104="Projet OCM (HUAWEI)","TRAVAUX-HUAWEI",
AM2104="Projet OCM (NOKIA)","TRAVAUX-NOKIA",
AM2104="ACCESS-ISSUE","ACCESS-ISSUE",
AM2104="Projet OCM (ZTE, NOKIA, autres projets)","TRAVAUX OCM",
AM2104="No root CAuse","No root cause",
AM2104="ODU HS","PDH",
AM2104="IP &amp; VLAN","PDH",
AM2104="Warehouse HUAWEI","SPARE-ISSUE",
AM2104="SPARE-HS","SPARE-ISSUE",
AM2104="Power Telco","BSS",AM2104="no impacts","no impacts"
),"")</f>
        <v>no impacts</v>
      </c>
      <c r="AL2104" s="48" t="str" cm="1">
        <f t="array" ref="AL2104">IFERROR(_xlfn.IFS(
AM2104="MPR ISSUE","TX ISSUE",
AM2104="BSS Hardware Issue","RAN ISSUE",
AM2104="Sites strategiques, MLL, Pylone, etc.","ENVTECH",
AM2104="AKTIVCO DEFAUT GE &amp; POWER Cabinet","POWER ISSUE",
AM2104="AKTIVCO Coupure ENEO &amp; Baisse de tension","POWER ISSUE",
AM2104="Coupure ENEO &amp; Baisse de tension","POWER ISSUE",
AM2104="Defaut GE &amp; POWER Cabinet","POWER ISSUE",
AM2104="Sharing","POWER ISSUE",
AM2104="Sites strategiques &amp; DataCenter","POWER ISSUE",
AM2104="Exclu","Exclu",
AM2104="SAT","TX ISSUE",
AM2104="SPARE-ISSUE","SPARE-ISSUE",
AM2104="Fiber CAmtel","TX ISSUE",
AM2104="Fiber AOF","TX ISSUE",
AM2104="Projet OCM (HUAWEI)","TRAVAUX-HUAWEI",
AM2104="Projet OCM (NOKIA)","TRAVAUX -NOKIA",
AM2104="ACCESS-ISSUE","ACCESS-ISSUE",
AM2104="Projet OCM (ZTE, NOKIA, autres projets)","TRAVAUX OCM",
AM2104="No root CAuse","No root cause",
AM2104="ODU HS","TX ISSUE",
AM2104="IP &amp; VLAN","TX ISSUE",
AM2104="Warehouse HUAWEI","SPARE-ISSUE",
AM2104="SPARE-HS","SPARE-ISSUE",
AM2104="Power Telco","RAN ISSUE",AM2104="no impacts","no impacts"
),"")</f>
        <v>no impacts</v>
      </c>
      <c r="AM2104" s="67" t="s">
        <v>5605</v>
      </c>
      <c r="AN2104" s="48" t="str" cm="1">
        <f t="array" ref="AN2104">IFERROR(_xlfn.IFS(
AM2104="MPR ISSUE","ACTIVE",
AM2104="BSS Hardware Issue","ACTIVE",
AM2104="Sites strategiques, MLL, Pylone, etc.","PASSIVE",
AM2104="AKTIVCO DEFAUT GE &amp; POWER Cabinet","PASSIVE",
AM2104="AKTIVCO Coupure ENEO &amp; Baisse de tension","PASSIVE",
AM2104="Coupure ENEO &amp; Baisse de tension","PASSIVE",
AM2104="Defaut GE &amp; POWER Cabinet","PASSIVE",
AM2104="Sharing","PASSIVE",
AM2104="Sites strategiques &amp; DataCenter","PASSIVE",
AM2104="Exclu","Exclu",
AM2104="SAT","ACTIVE",
AM2104="SPARE-ISSUE","SPARE-ISSUE",
AM2104="Fiber CAmtel","ACTIVE",
AM2104="Fiber AOF","ACTIVE",
AM2104="Projet OCM (HUAWEI)","PLANNED WORKS",
AM2104="Projet OCM (NOKIA)","PLANNED WORKS",
AM2104="ACCESS-ISSUE","ACCESS-ISSUE",
AM2104="Projet OCM (ZTE, NOKIA, autres projets)","PLANNED WORKS",
AM2104="No root CAuse","No root cause",
AM2104="ODU HS","ACTIVE",
AM2104="IP &amp; VLAN","ACTIVE",
AM2104="Warehouse HUAWEI","SPARE-ISSUE",
AM2104="SPARE-HS","SPARE-ISSUE",
AM2104="Power Telco","ACTIVE", AM2104="no impacts","no impacts"
),"")</f>
        <v>no impacts</v>
      </c>
      <c r="AO2104" s="93" t="s">
        <v>5537</v>
      </c>
      <c r="AP2104" s="101" t="str">
        <f t="shared" si="58"/>
        <v>LIT_396</v>
      </c>
      <c r="AR2104" s="17" t="s">
        <v>5537</v>
      </c>
      <c r="AS2104" s="7" t="s">
        <v>5537</v>
      </c>
      <c r="AT2104" s="6"/>
      <c r="AU2104" s="7"/>
      <c r="AV2104" s="3" t="s">
        <v>5537</v>
      </c>
      <c r="AW2104" s="18" t="s">
        <v>5537</v>
      </c>
      <c r="AX2104" s="18" t="s">
        <v>5537</v>
      </c>
      <c r="AY2104" s="18" t="s">
        <v>5537</v>
      </c>
      <c r="AZ2104" s="18" t="s">
        <v>5537</v>
      </c>
      <c r="BA2104" s="18" t="s">
        <v>5537</v>
      </c>
      <c r="BB2104" s="18" t="s">
        <v>5537</v>
      </c>
      <c r="BC2104" s="18" t="s">
        <v>5537</v>
      </c>
      <c r="BD2104" s="18" t="s">
        <v>5537</v>
      </c>
      <c r="BE2104" s="18" t="s">
        <v>5537</v>
      </c>
      <c r="BF2104" s="18" t="s">
        <v>5537</v>
      </c>
      <c r="BG2104" s="18" t="s">
        <v>5537</v>
      </c>
      <c r="BH2104" s="18" t="s">
        <v>5537</v>
      </c>
      <c r="BI2104" s="9" t="s">
        <v>5537</v>
      </c>
      <c r="BJ2104" s="14"/>
      <c r="BK2104" s="14" t="s">
        <v>5537</v>
      </c>
      <c r="BL2104" s="14" t="str">
        <f>_xlfn.XLOOKUP(B2104,'[4]cell downs 18042026 17h'!$B:$B,'[4]cell downs 18042026 17h'!$B:$B,"")</f>
        <v/>
      </c>
      <c r="BM2104" s="14" t="str">
        <f>_xlfn.XLOOKUP(B2104,'[5]Cells Huawei 19042026 15h'!$B:$B,'[5]Cells Huawei 19042026 15h'!$B:$B,"")</f>
        <v/>
      </c>
      <c r="BN2104" s="9" t="str">
        <f>_xlfn.XLOOKUP(B2104,'[6]cells down 19042026 9H40'!$B:$B,'[6]cells down 19042026 9H40'!$B:$B,"")</f>
        <v/>
      </c>
      <c r="BO2104" s="9" t="s">
        <v>768</v>
      </c>
      <c r="BP2104" s="9" t="s">
        <v>594</v>
      </c>
      <c r="BQ2104" s="115"/>
    </row>
    <row r="2105" spans="1:69" s="9" customFormat="1" x14ac:dyDescent="0.3">
      <c r="A2105" s="1" t="s">
        <v>875</v>
      </c>
      <c r="B2105" s="8" t="s">
        <v>876</v>
      </c>
      <c r="C2105" s="3" t="str">
        <f>_xlfn.XLOOKUP(B2105,'[1]daily break down'!$D:$D,'[1]daily break down'!$E:$E,"")</f>
        <v>Douala</v>
      </c>
      <c r="D2105" s="1" t="s">
        <v>11</v>
      </c>
      <c r="E2105" s="1" t="s">
        <v>12</v>
      </c>
      <c r="F2105" s="3" t="s">
        <v>31</v>
      </c>
      <c r="G2105" s="1" t="s">
        <v>32</v>
      </c>
      <c r="H2105" s="34" t="str">
        <f>_xlfn.XLOOKUP(B2105,[2]CALCULATION!$B:$B,[2]CALCULATION!$H:$H,"")</f>
        <v>ZTE</v>
      </c>
      <c r="I2105" s="28">
        <v>0.15958828078405901</v>
      </c>
      <c r="J2105" s="28">
        <v>0</v>
      </c>
      <c r="K2105" s="28">
        <v>0</v>
      </c>
      <c r="L2105" s="28">
        <v>0</v>
      </c>
      <c r="M2105" s="28">
        <v>0</v>
      </c>
      <c r="N2105" s="28">
        <v>0</v>
      </c>
      <c r="O2105" s="28">
        <v>0</v>
      </c>
      <c r="P2105" s="28">
        <v>0</v>
      </c>
      <c r="Q2105" s="28">
        <v>1.2432119691923991</v>
      </c>
      <c r="R2105" s="28">
        <v>0</v>
      </c>
      <c r="S2105" s="94">
        <v>0</v>
      </c>
      <c r="T2105" s="94">
        <f>_xlfn.XLOOKUP(B2105,'[3]Nur des jours'!$B:$B,'[3]Nur des jours'!$U:$U,"")</f>
        <v>0</v>
      </c>
      <c r="U2105" s="94">
        <v>0</v>
      </c>
      <c r="V2105" s="94">
        <v>0</v>
      </c>
      <c r="W2105" s="94">
        <v>0</v>
      </c>
      <c r="X2105" s="94">
        <v>0</v>
      </c>
      <c r="Y2105" s="94">
        <v>0</v>
      </c>
      <c r="Z2105" s="94">
        <v>0</v>
      </c>
      <c r="AA2105" s="94">
        <v>0</v>
      </c>
      <c r="AB2105" s="94">
        <v>0</v>
      </c>
      <c r="AC2105" s="94"/>
      <c r="AD2105" s="94">
        <v>0</v>
      </c>
      <c r="AE2105" s="94">
        <v>0</v>
      </c>
      <c r="AF2105" s="94">
        <v>0</v>
      </c>
      <c r="AG2105" s="94">
        <v>0</v>
      </c>
      <c r="AH2105" s="94">
        <v>0</v>
      </c>
      <c r="AI2105" s="49" t="s">
        <v>5559</v>
      </c>
      <c r="AJ2105" s="49"/>
      <c r="AK2105" s="48" t="str" cm="1">
        <f t="array" ref="AK2105">IFERROR(_xlfn.IFS(
AM2105="MPR ISSUE","PDH",
AM2105="BSS Hardware Issue","BSS",
AM2105="Sites strategiques, MLL, Pylone, etc.","ENVTECH",
AM2105="AKTIVCO DEFAUT GE &amp; POWER Cabinet","AKTIVCO",
AM2105="AKTIVCO Coupure ENEO &amp; Baisse de tension","AKTIVCO GRID ONLY",
AM2105="Coupure ENEO &amp; Baisse de tension","IHS GRID ONLY",
AM2105="Defaut GE &amp; POWER Cabinet","IHS",
AM2105="Sharing","Partners",
AM2105="Sites strategiques &amp; DataCenter","SST &amp; DC",
AM2105="Exclu","Exclu",
AM2105="SAT","SAT",
AM2105="SPARE-ISSUE","SPARE-ISSUE",
AM2105="Fiber CAmtel","TRANS_FO_CAMTEL",
AM2105="Fiber AOF","Fiber AOF",
AM2105="Projet OCM (HUAWEI)","TRAVAUX-HUAWEI",
AM2105="Projet OCM (NOKIA)","TRAVAUX-NOKIA",
AM2105="ACCESS-ISSUE","ACCESS-ISSUE",
AM2105="Projet OCM (ZTE, NOKIA, autres projets)","TRAVAUX OCM",
AM2105="No root CAuse","No root cause",
AM2105="ODU HS","PDH",
AM2105="IP &amp; VLAN","PDH",
AM2105="Warehouse HUAWEI","SPARE-ISSUE",
AM2105="SPARE-HS","SPARE-ISSUE",
AM2105="Power Telco","BSS",AM2105="no impacts","no impacts"
),"")</f>
        <v>no impacts</v>
      </c>
      <c r="AL2105" s="48" t="str" cm="1">
        <f t="array" ref="AL2105">IFERROR(_xlfn.IFS(
AM2105="MPR ISSUE","TX ISSUE",
AM2105="BSS Hardware Issue","RAN ISSUE",
AM2105="Sites strategiques, MLL, Pylone, etc.","ENVTECH",
AM2105="AKTIVCO DEFAUT GE &amp; POWER Cabinet","POWER ISSUE",
AM2105="AKTIVCO Coupure ENEO &amp; Baisse de tension","POWER ISSUE",
AM2105="Coupure ENEO &amp; Baisse de tension","POWER ISSUE",
AM2105="Defaut GE &amp; POWER Cabinet","POWER ISSUE",
AM2105="Sharing","POWER ISSUE",
AM2105="Sites strategiques &amp; DataCenter","POWER ISSUE",
AM2105="Exclu","Exclu",
AM2105="SAT","TX ISSUE",
AM2105="SPARE-ISSUE","SPARE-ISSUE",
AM2105="Fiber CAmtel","TX ISSUE",
AM2105="Fiber AOF","TX ISSUE",
AM2105="Projet OCM (HUAWEI)","TRAVAUX-HUAWEI",
AM2105="Projet OCM (NOKIA)","TRAVAUX -NOKIA",
AM2105="ACCESS-ISSUE","ACCESS-ISSUE",
AM2105="Projet OCM (ZTE, NOKIA, autres projets)","TRAVAUX OCM",
AM2105="No root CAuse","No root cause",
AM2105="ODU HS","TX ISSUE",
AM2105="IP &amp; VLAN","TX ISSUE",
AM2105="Warehouse HUAWEI","SPARE-ISSUE",
AM2105="SPARE-HS","SPARE-ISSUE",
AM2105="Power Telco","RAN ISSUE",AM2105="no impacts","no impacts"
),"")</f>
        <v>no impacts</v>
      </c>
      <c r="AM2105" s="67" t="s">
        <v>5605</v>
      </c>
      <c r="AN2105" s="48" t="str" cm="1">
        <f t="array" ref="AN2105">IFERROR(_xlfn.IFS(
AM2105="MPR ISSUE","ACTIVE",
AM2105="BSS Hardware Issue","ACTIVE",
AM2105="Sites strategiques, MLL, Pylone, etc.","PASSIVE",
AM2105="AKTIVCO DEFAUT GE &amp; POWER Cabinet","PASSIVE",
AM2105="AKTIVCO Coupure ENEO &amp; Baisse de tension","PASSIVE",
AM2105="Coupure ENEO &amp; Baisse de tension","PASSIVE",
AM2105="Defaut GE &amp; POWER Cabinet","PASSIVE",
AM2105="Sharing","PASSIVE",
AM2105="Sites strategiques &amp; DataCenter","PASSIVE",
AM2105="Exclu","Exclu",
AM2105="SAT","ACTIVE",
AM2105="SPARE-ISSUE","SPARE-ISSUE",
AM2105="Fiber CAmtel","ACTIVE",
AM2105="Fiber AOF","ACTIVE",
AM2105="Projet OCM (HUAWEI)","PLANNED WORKS",
AM2105="Projet OCM (NOKIA)","PLANNED WORKS",
AM2105="ACCESS-ISSUE","ACCESS-ISSUE",
AM2105="Projet OCM (ZTE, NOKIA, autres projets)","PLANNED WORKS",
AM2105="No root CAuse","No root cause",
AM2105="ODU HS","ACTIVE",
AM2105="IP &amp; VLAN","ACTIVE",
AM2105="Warehouse HUAWEI","SPARE-ISSUE",
AM2105="SPARE-HS","SPARE-ISSUE",
AM2105="Power Telco","ACTIVE", AM2105="no impacts","no impacts"
),"")</f>
        <v>no impacts</v>
      </c>
      <c r="AO2105" s="93" t="s">
        <v>5537</v>
      </c>
      <c r="AP2105" s="101" t="str">
        <f t="shared" si="58"/>
        <v>LIT_414</v>
      </c>
      <c r="AR2105" s="17" t="s">
        <v>5537</v>
      </c>
      <c r="AS2105" s="7" t="s">
        <v>5537</v>
      </c>
      <c r="AT2105" s="6"/>
      <c r="AU2105" s="7"/>
      <c r="AV2105" s="3" t="s">
        <v>5537</v>
      </c>
      <c r="AW2105" s="18" t="s">
        <v>5537</v>
      </c>
      <c r="AX2105" s="18" t="s">
        <v>5537</v>
      </c>
      <c r="AY2105" s="18" t="s">
        <v>5537</v>
      </c>
      <c r="AZ2105" s="18" t="s">
        <v>5537</v>
      </c>
      <c r="BA2105" s="18" t="s">
        <v>5537</v>
      </c>
      <c r="BB2105" s="18" t="s">
        <v>5537</v>
      </c>
      <c r="BC2105" s="18" t="s">
        <v>5537</v>
      </c>
      <c r="BD2105" s="18" t="s">
        <v>5537</v>
      </c>
      <c r="BE2105" s="18" t="s">
        <v>5537</v>
      </c>
      <c r="BF2105" s="18" t="s">
        <v>5537</v>
      </c>
      <c r="BG2105" s="18" t="s">
        <v>5537</v>
      </c>
      <c r="BH2105" s="18" t="s">
        <v>5537</v>
      </c>
      <c r="BI2105" s="9" t="s">
        <v>5537</v>
      </c>
      <c r="BJ2105" s="14"/>
      <c r="BK2105" s="14" t="s">
        <v>5537</v>
      </c>
      <c r="BL2105" s="14" t="str">
        <f>_xlfn.XLOOKUP(B2105,'[4]cell downs 18042026 17h'!$B:$B,'[4]cell downs 18042026 17h'!$B:$B,"")</f>
        <v/>
      </c>
      <c r="BM2105" s="14" t="str">
        <f>_xlfn.XLOOKUP(B2105,'[5]Cells Huawei 19042026 15h'!$B:$B,'[5]Cells Huawei 19042026 15h'!$B:$B,"")</f>
        <v/>
      </c>
      <c r="BN2105" s="9" t="str">
        <f>_xlfn.XLOOKUP(B2105,'[6]cells down 19042026 9H40'!$B:$B,'[6]cells down 19042026 9H40'!$B:$B,"")</f>
        <v/>
      </c>
      <c r="BO2105" s="9" t="s">
        <v>876</v>
      </c>
      <c r="BP2105" s="9" t="s">
        <v>12</v>
      </c>
      <c r="BQ2105" s="115"/>
    </row>
    <row r="2106" spans="1:69" s="9" customFormat="1" x14ac:dyDescent="0.3">
      <c r="A2106" s="1" t="s">
        <v>218</v>
      </c>
      <c r="B2106" s="8" t="s">
        <v>219</v>
      </c>
      <c r="C2106" s="3" t="str">
        <f>_xlfn.XLOOKUP(B2106,'[1]daily break down'!$D:$D,'[1]daily break down'!$E:$E,"")</f>
        <v>OUEST</v>
      </c>
      <c r="D2106" s="1" t="s">
        <v>21</v>
      </c>
      <c r="E2106" s="1" t="s">
        <v>36</v>
      </c>
      <c r="F2106" s="3" t="s">
        <v>102</v>
      </c>
      <c r="G2106" s="1" t="s">
        <v>220</v>
      </c>
      <c r="H2106" s="32" t="str">
        <f>_xlfn.XLOOKUP(B2106,[2]CALCULATION!$B:$B,[2]CALCULATION!$H:$H,"")</f>
        <v>HUAWEI</v>
      </c>
      <c r="I2106" s="28">
        <v>0</v>
      </c>
      <c r="J2106" s="28">
        <v>0</v>
      </c>
      <c r="K2106" s="28">
        <v>0</v>
      </c>
      <c r="L2106" s="28">
        <v>0</v>
      </c>
      <c r="M2106" s="28">
        <v>0</v>
      </c>
      <c r="N2106" s="28">
        <v>0</v>
      </c>
      <c r="O2106" s="28">
        <v>0</v>
      </c>
      <c r="P2106" s="28">
        <v>0</v>
      </c>
      <c r="Q2106" s="28">
        <v>0</v>
      </c>
      <c r="R2106" s="28">
        <v>0</v>
      </c>
      <c r="S2106" s="94">
        <v>0</v>
      </c>
      <c r="T2106" s="94">
        <f>_xlfn.XLOOKUP(B2106,'[3]Nur des jours'!$B:$B,'[3]Nur des jours'!$U:$U,"")</f>
        <v>0</v>
      </c>
      <c r="U2106" s="94">
        <v>0</v>
      </c>
      <c r="V2106" s="94">
        <v>0</v>
      </c>
      <c r="W2106" s="94">
        <v>0</v>
      </c>
      <c r="X2106" s="94">
        <v>0</v>
      </c>
      <c r="Y2106" s="94">
        <v>0</v>
      </c>
      <c r="Z2106" s="94">
        <v>0</v>
      </c>
      <c r="AA2106" s="94">
        <v>0</v>
      </c>
      <c r="AB2106" s="94">
        <v>0</v>
      </c>
      <c r="AC2106" s="94"/>
      <c r="AD2106" s="94">
        <v>0</v>
      </c>
      <c r="AE2106" s="94">
        <v>0</v>
      </c>
      <c r="AF2106" s="94">
        <v>0</v>
      </c>
      <c r="AG2106" s="94">
        <v>0</v>
      </c>
      <c r="AH2106" s="94">
        <v>0</v>
      </c>
      <c r="AI2106" s="49" t="s">
        <v>5559</v>
      </c>
      <c r="AJ2106" s="49"/>
      <c r="AK2106" s="48" t="str" cm="1">
        <f t="array" ref="AK2106">IFERROR(_xlfn.IFS(
AM2106="MPR ISSUE","PDH",
AM2106="BSS Hardware Issue","BSS",
AM2106="Sites strategiques, MLL, Pylone, etc.","ENVTECH",
AM2106="AKTIVCO DEFAUT GE &amp; POWER Cabinet","AKTIVCO",
AM2106="AKTIVCO Coupure ENEO &amp; Baisse de tension","AKTIVCO GRID ONLY",
AM2106="Coupure ENEO &amp; Baisse de tension","IHS GRID ONLY",
AM2106="Defaut GE &amp; POWER Cabinet","IHS",
AM2106="Sharing","Partners",
AM2106="Sites strategiques &amp; DataCenter","SST &amp; DC",
AM2106="Exclu","Exclu",
AM2106="SAT","SAT",
AM2106="SPARE-ISSUE","SPARE-ISSUE",
AM2106="Fiber CAmtel","TRANS_FO_CAMTEL",
AM2106="Fiber AOF","Fiber AOF",
AM2106="Projet OCM (HUAWEI)","TRAVAUX-HUAWEI",
AM2106="Projet OCM (NOKIA)","TRAVAUX-NOKIA",
AM2106="ACCESS-ISSUE","ACCESS-ISSUE",
AM2106="Projet OCM (ZTE, NOKIA, autres projets)","TRAVAUX OCM",
AM2106="No root CAuse","No root cause",
AM2106="ODU HS","PDH",
AM2106="IP &amp; VLAN","PDH",
AM2106="Warehouse HUAWEI","SPARE-ISSUE",
AM2106="SPARE-HS","SPARE-ISSUE",
AM2106="Power Telco","BSS",AM2106="no impacts","no impacts"
),"")</f>
        <v>no impacts</v>
      </c>
      <c r="AL2106" s="48" t="str" cm="1">
        <f t="array" ref="AL2106">IFERROR(_xlfn.IFS(
AM2106="MPR ISSUE","TX ISSUE",
AM2106="BSS Hardware Issue","RAN ISSUE",
AM2106="Sites strategiques, MLL, Pylone, etc.","ENVTECH",
AM2106="AKTIVCO DEFAUT GE &amp; POWER Cabinet","POWER ISSUE",
AM2106="AKTIVCO Coupure ENEO &amp; Baisse de tension","POWER ISSUE",
AM2106="Coupure ENEO &amp; Baisse de tension","POWER ISSUE",
AM2106="Defaut GE &amp; POWER Cabinet","POWER ISSUE",
AM2106="Sharing","POWER ISSUE",
AM2106="Sites strategiques &amp; DataCenter","POWER ISSUE",
AM2106="Exclu","Exclu",
AM2106="SAT","TX ISSUE",
AM2106="SPARE-ISSUE","SPARE-ISSUE",
AM2106="Fiber CAmtel","TX ISSUE",
AM2106="Fiber AOF","TX ISSUE",
AM2106="Projet OCM (HUAWEI)","TRAVAUX-HUAWEI",
AM2106="Projet OCM (NOKIA)","TRAVAUX -NOKIA",
AM2106="ACCESS-ISSUE","ACCESS-ISSUE",
AM2106="Projet OCM (ZTE, NOKIA, autres projets)","TRAVAUX OCM",
AM2106="No root CAuse","No root cause",
AM2106="ODU HS","TX ISSUE",
AM2106="IP &amp; VLAN","TX ISSUE",
AM2106="Warehouse HUAWEI","SPARE-ISSUE",
AM2106="SPARE-HS","SPARE-ISSUE",
AM2106="Power Telco","RAN ISSUE",AM2106="no impacts","no impacts"
),"")</f>
        <v>no impacts</v>
      </c>
      <c r="AM2106" s="67" t="s">
        <v>5605</v>
      </c>
      <c r="AN2106" s="48" t="str" cm="1">
        <f t="array" ref="AN2106">IFERROR(_xlfn.IFS(
AM2106="MPR ISSUE","ACTIVE",
AM2106="BSS Hardware Issue","ACTIVE",
AM2106="Sites strategiques, MLL, Pylone, etc.","PASSIVE",
AM2106="AKTIVCO DEFAUT GE &amp; POWER Cabinet","PASSIVE",
AM2106="AKTIVCO Coupure ENEO &amp; Baisse de tension","PASSIVE",
AM2106="Coupure ENEO &amp; Baisse de tension","PASSIVE",
AM2106="Defaut GE &amp; POWER Cabinet","PASSIVE",
AM2106="Sharing","PASSIVE",
AM2106="Sites strategiques &amp; DataCenter","PASSIVE",
AM2106="Exclu","Exclu",
AM2106="SAT","ACTIVE",
AM2106="SPARE-ISSUE","SPARE-ISSUE",
AM2106="Fiber CAmtel","ACTIVE",
AM2106="Fiber AOF","ACTIVE",
AM2106="Projet OCM (HUAWEI)","PLANNED WORKS",
AM2106="Projet OCM (NOKIA)","PLANNED WORKS",
AM2106="ACCESS-ISSUE","ACCESS-ISSUE",
AM2106="Projet OCM (ZTE, NOKIA, autres projets)","PLANNED WORKS",
AM2106="No root CAuse","No root cause",
AM2106="ODU HS","ACTIVE",
AM2106="IP &amp; VLAN","ACTIVE",
AM2106="Warehouse HUAWEI","SPARE-ISSUE",
AM2106="SPARE-HS","SPARE-ISSUE",
AM2106="Power Telco","ACTIVE", AM2106="no impacts","no impacts"
),"")</f>
        <v>no impacts</v>
      </c>
      <c r="AO2106" s="93" t="s">
        <v>5537</v>
      </c>
      <c r="AP2106" s="101" t="str">
        <f t="shared" si="58"/>
        <v>OST_277</v>
      </c>
      <c r="AR2106" s="17" t="s">
        <v>5537</v>
      </c>
      <c r="AS2106" s="7" t="s">
        <v>5537</v>
      </c>
      <c r="AT2106" s="6"/>
      <c r="AU2106" s="7"/>
      <c r="AV2106" s="3" t="s">
        <v>5537</v>
      </c>
      <c r="AW2106" s="18" t="s">
        <v>5537</v>
      </c>
      <c r="AX2106" s="18" t="s">
        <v>5537</v>
      </c>
      <c r="AY2106" s="18" t="s">
        <v>5537</v>
      </c>
      <c r="AZ2106" s="18" t="s">
        <v>5537</v>
      </c>
      <c r="BA2106" s="18" t="s">
        <v>5537</v>
      </c>
      <c r="BB2106" s="18" t="s">
        <v>5537</v>
      </c>
      <c r="BC2106" s="18" t="s">
        <v>5537</v>
      </c>
      <c r="BD2106" s="18" t="s">
        <v>5537</v>
      </c>
      <c r="BE2106" s="18" t="s">
        <v>5537</v>
      </c>
      <c r="BF2106" s="18" t="s">
        <v>5537</v>
      </c>
      <c r="BG2106" s="18" t="s">
        <v>5537</v>
      </c>
      <c r="BH2106" s="18" t="s">
        <v>5537</v>
      </c>
      <c r="BI2106" s="9" t="s">
        <v>5537</v>
      </c>
      <c r="BJ2106" s="14"/>
      <c r="BK2106" s="14" t="s">
        <v>5537</v>
      </c>
      <c r="BL2106" s="14" t="str">
        <f>_xlfn.XLOOKUP(B2106,'[4]cell downs 18042026 17h'!$B:$B,'[4]cell downs 18042026 17h'!$B:$B,"")</f>
        <v/>
      </c>
      <c r="BM2106" s="14" t="str">
        <f>_xlfn.XLOOKUP(B2106,'[5]Cells Huawei 19042026 15h'!$B:$B,'[5]Cells Huawei 19042026 15h'!$B:$B,"")</f>
        <v/>
      </c>
      <c r="BN2106" s="9" t="str">
        <f>_xlfn.XLOOKUP(B2106,'[6]cells down 19042026 9H40'!$B:$B,'[6]cells down 19042026 9H40'!$B:$B,"")</f>
        <v/>
      </c>
      <c r="BO2106" s="9" t="s">
        <v>5537</v>
      </c>
      <c r="BP2106" s="9" t="s">
        <v>12</v>
      </c>
      <c r="BQ2106" s="115"/>
    </row>
    <row r="2107" spans="1:69" s="9" customFormat="1" x14ac:dyDescent="0.3">
      <c r="A2107" s="1" t="s">
        <v>931</v>
      </c>
      <c r="B2107" s="8" t="s">
        <v>932</v>
      </c>
      <c r="C2107" s="3" t="str">
        <f>_xlfn.XLOOKUP(B2107,'[1]daily break down'!$D:$D,'[1]daily break down'!$E:$E,"")</f>
        <v>Garoua</v>
      </c>
      <c r="D2107" s="1" t="s">
        <v>11</v>
      </c>
      <c r="E2107" s="1" t="s">
        <v>12</v>
      </c>
      <c r="F2107" s="3" t="s">
        <v>23</v>
      </c>
      <c r="G2107" s="1" t="s">
        <v>24</v>
      </c>
      <c r="H2107" s="32" t="str">
        <f>_xlfn.XLOOKUP(B2107,[2]CALCULATION!$B:$B,[2]CALCULATION!$H:$H,"")</f>
        <v>Huawei</v>
      </c>
      <c r="I2107" s="28">
        <v>0</v>
      </c>
      <c r="J2107" s="28">
        <v>0</v>
      </c>
      <c r="K2107" s="28">
        <v>0</v>
      </c>
      <c r="L2107" s="28">
        <v>0</v>
      </c>
      <c r="M2107" s="28">
        <v>0</v>
      </c>
      <c r="N2107" s="28">
        <v>0</v>
      </c>
      <c r="O2107" s="28">
        <v>0</v>
      </c>
      <c r="P2107" s="28">
        <v>0</v>
      </c>
      <c r="Q2107" s="28">
        <v>0</v>
      </c>
      <c r="R2107" s="28">
        <v>0</v>
      </c>
      <c r="S2107" s="94">
        <v>0</v>
      </c>
      <c r="T2107" s="94">
        <f>_xlfn.XLOOKUP(B2107,'[3]Nur des jours'!$B:$B,'[3]Nur des jours'!$U:$U,"")</f>
        <v>0</v>
      </c>
      <c r="U2107" s="94">
        <v>0</v>
      </c>
      <c r="V2107" s="94">
        <v>0</v>
      </c>
      <c r="W2107" s="94">
        <v>0</v>
      </c>
      <c r="X2107" s="94">
        <v>0</v>
      </c>
      <c r="Y2107" s="94">
        <v>0</v>
      </c>
      <c r="Z2107" s="94">
        <v>0</v>
      </c>
      <c r="AA2107" s="94">
        <v>0</v>
      </c>
      <c r="AB2107" s="94">
        <v>0</v>
      </c>
      <c r="AC2107" s="94"/>
      <c r="AD2107" s="94">
        <v>0</v>
      </c>
      <c r="AE2107" s="94">
        <v>0</v>
      </c>
      <c r="AF2107" s="94">
        <v>0</v>
      </c>
      <c r="AG2107" s="94">
        <v>0</v>
      </c>
      <c r="AH2107" s="94">
        <v>0</v>
      </c>
      <c r="AI2107" s="49" t="s">
        <v>5559</v>
      </c>
      <c r="AJ2107" s="49"/>
      <c r="AK2107" s="48" t="str" cm="1">
        <f t="array" ref="AK2107">IFERROR(_xlfn.IFS(
AM2107="MPR ISSUE","PDH",
AM2107="BSS Hardware Issue","BSS",
AM2107="Sites strategiques, MLL, Pylone, etc.","ENVTECH",
AM2107="AKTIVCO DEFAUT GE &amp; POWER Cabinet","AKTIVCO",
AM2107="AKTIVCO Coupure ENEO &amp; Baisse de tension","AKTIVCO GRID ONLY",
AM2107="Coupure ENEO &amp; Baisse de tension","IHS GRID ONLY",
AM2107="Defaut GE &amp; POWER Cabinet","IHS",
AM2107="Sharing","Partners",
AM2107="Sites strategiques &amp; DataCenter","SST &amp; DC",
AM2107="Exclu","Exclu",
AM2107="SAT","SAT",
AM2107="SPARE-ISSUE","SPARE-ISSUE",
AM2107="Fiber CAmtel","TRANS_FO_CAMTEL",
AM2107="Fiber AOF","Fiber AOF",
AM2107="Projet OCM (HUAWEI)","TRAVAUX-HUAWEI",
AM2107="Projet OCM (NOKIA)","TRAVAUX-NOKIA",
AM2107="ACCESS-ISSUE","ACCESS-ISSUE",
AM2107="Projet OCM (ZTE, NOKIA, autres projets)","TRAVAUX OCM",
AM2107="No root CAuse","No root cause",
AM2107="ODU HS","PDH",
AM2107="IP &amp; VLAN","PDH",
AM2107="Warehouse HUAWEI","SPARE-ISSUE",
AM2107="SPARE-HS","SPARE-ISSUE",
AM2107="Power Telco","BSS",AM2107="no impacts","no impacts"
),"")</f>
        <v>no impacts</v>
      </c>
      <c r="AL2107" s="48" t="str" cm="1">
        <f t="array" ref="AL2107">IFERROR(_xlfn.IFS(
AM2107="MPR ISSUE","TX ISSUE",
AM2107="BSS Hardware Issue","RAN ISSUE",
AM2107="Sites strategiques, MLL, Pylone, etc.","ENVTECH",
AM2107="AKTIVCO DEFAUT GE &amp; POWER Cabinet","POWER ISSUE",
AM2107="AKTIVCO Coupure ENEO &amp; Baisse de tension","POWER ISSUE",
AM2107="Coupure ENEO &amp; Baisse de tension","POWER ISSUE",
AM2107="Defaut GE &amp; POWER Cabinet","POWER ISSUE",
AM2107="Sharing","POWER ISSUE",
AM2107="Sites strategiques &amp; DataCenter","POWER ISSUE",
AM2107="Exclu","Exclu",
AM2107="SAT","TX ISSUE",
AM2107="SPARE-ISSUE","SPARE-ISSUE",
AM2107="Fiber CAmtel","TX ISSUE",
AM2107="Fiber AOF","TX ISSUE",
AM2107="Projet OCM (HUAWEI)","TRAVAUX-HUAWEI",
AM2107="Projet OCM (NOKIA)","TRAVAUX -NOKIA",
AM2107="ACCESS-ISSUE","ACCESS-ISSUE",
AM2107="Projet OCM (ZTE, NOKIA, autres projets)","TRAVAUX OCM",
AM2107="No root CAuse","No root cause",
AM2107="ODU HS","TX ISSUE",
AM2107="IP &amp; VLAN","TX ISSUE",
AM2107="Warehouse HUAWEI","SPARE-ISSUE",
AM2107="SPARE-HS","SPARE-ISSUE",
AM2107="Power Telco","RAN ISSUE",AM2107="no impacts","no impacts"
),"")</f>
        <v>no impacts</v>
      </c>
      <c r="AM2107" s="67" t="s">
        <v>5605</v>
      </c>
      <c r="AN2107" s="48" t="str" cm="1">
        <f t="array" ref="AN2107">IFERROR(_xlfn.IFS(
AM2107="MPR ISSUE","ACTIVE",
AM2107="BSS Hardware Issue","ACTIVE",
AM2107="Sites strategiques, MLL, Pylone, etc.","PASSIVE",
AM2107="AKTIVCO DEFAUT GE &amp; POWER Cabinet","PASSIVE",
AM2107="AKTIVCO Coupure ENEO &amp; Baisse de tension","PASSIVE",
AM2107="Coupure ENEO &amp; Baisse de tension","PASSIVE",
AM2107="Defaut GE &amp; POWER Cabinet","PASSIVE",
AM2107="Sharing","PASSIVE",
AM2107="Sites strategiques &amp; DataCenter","PASSIVE",
AM2107="Exclu","Exclu",
AM2107="SAT","ACTIVE",
AM2107="SPARE-ISSUE","SPARE-ISSUE",
AM2107="Fiber CAmtel","ACTIVE",
AM2107="Fiber AOF","ACTIVE",
AM2107="Projet OCM (HUAWEI)","PLANNED WORKS",
AM2107="Projet OCM (NOKIA)","PLANNED WORKS",
AM2107="ACCESS-ISSUE","ACCESS-ISSUE",
AM2107="Projet OCM (ZTE, NOKIA, autres projets)","PLANNED WORKS",
AM2107="No root CAuse","No root cause",
AM2107="ODU HS","ACTIVE",
AM2107="IP &amp; VLAN","ACTIVE",
AM2107="Warehouse HUAWEI","SPARE-ISSUE",
AM2107="SPARE-HS","SPARE-ISSUE",
AM2107="Power Telco","ACTIVE", AM2107="no impacts","no impacts"
),"")</f>
        <v>no impacts</v>
      </c>
      <c r="AO2107" s="93" t="s">
        <v>5537</v>
      </c>
      <c r="AP2107" s="101" t="str">
        <f t="shared" si="58"/>
        <v>NRD_047</v>
      </c>
      <c r="AR2107" s="17" t="s">
        <v>5537</v>
      </c>
      <c r="AS2107" s="7" t="s">
        <v>5537</v>
      </c>
      <c r="AT2107" s="6"/>
      <c r="AU2107" s="7"/>
      <c r="AV2107" s="3" t="s">
        <v>5537</v>
      </c>
      <c r="AW2107" s="18" t="s">
        <v>5537</v>
      </c>
      <c r="AX2107" s="18" t="s">
        <v>5537</v>
      </c>
      <c r="AY2107" s="18" t="s">
        <v>5537</v>
      </c>
      <c r="AZ2107" s="18" t="s">
        <v>5537</v>
      </c>
      <c r="BA2107" s="18" t="s">
        <v>5537</v>
      </c>
      <c r="BB2107" s="18" t="s">
        <v>5537</v>
      </c>
      <c r="BC2107" s="18" t="s">
        <v>5537</v>
      </c>
      <c r="BD2107" s="18" t="s">
        <v>5537</v>
      </c>
      <c r="BE2107" s="18" t="s">
        <v>5537</v>
      </c>
      <c r="BF2107" s="18" t="s">
        <v>5537</v>
      </c>
      <c r="BG2107" s="18" t="s">
        <v>5537</v>
      </c>
      <c r="BH2107" s="18" t="s">
        <v>5537</v>
      </c>
      <c r="BI2107" s="9" t="s">
        <v>5537</v>
      </c>
      <c r="BJ2107" s="14"/>
      <c r="BK2107" s="14" t="s">
        <v>5537</v>
      </c>
      <c r="BL2107" s="14" t="str">
        <f>_xlfn.XLOOKUP(B2107,'[4]cell downs 18042026 17h'!$B:$B,'[4]cell downs 18042026 17h'!$B:$B,"")</f>
        <v/>
      </c>
      <c r="BM2107" s="14" t="str">
        <f>_xlfn.XLOOKUP(B2107,'[5]Cells Huawei 19042026 15h'!$B:$B,'[5]Cells Huawei 19042026 15h'!$B:$B,"")</f>
        <v/>
      </c>
      <c r="BN2107" s="9" t="str">
        <f>_xlfn.XLOOKUP(B2107,'[6]cells down 19042026 9H40'!$B:$B,'[6]cells down 19042026 9H40'!$B:$B,"")</f>
        <v/>
      </c>
      <c r="BO2107" s="9" t="s">
        <v>932</v>
      </c>
      <c r="BP2107" s="9" t="s">
        <v>12</v>
      </c>
      <c r="BQ2107" s="115"/>
    </row>
    <row r="2108" spans="1:69" s="9" customFormat="1" x14ac:dyDescent="0.3">
      <c r="A2108" s="1" t="s">
        <v>927</v>
      </c>
      <c r="B2108" s="8" t="s">
        <v>928</v>
      </c>
      <c r="C2108" s="3" t="str">
        <f>_xlfn.XLOOKUP(B2108,'[1]daily break down'!$D:$D,'[1]daily break down'!$E:$E,"")</f>
        <v>Garoua</v>
      </c>
      <c r="D2108" s="1" t="s">
        <v>11</v>
      </c>
      <c r="E2108" s="1" t="s">
        <v>12</v>
      </c>
      <c r="F2108" s="3" t="s">
        <v>23</v>
      </c>
      <c r="G2108" s="1" t="s">
        <v>24</v>
      </c>
      <c r="H2108" s="32" t="str">
        <f>_xlfn.XLOOKUP(B2108,[2]CALCULATION!$B:$B,[2]CALCULATION!$H:$H,"")</f>
        <v>Huawei</v>
      </c>
      <c r="I2108" s="28">
        <v>0</v>
      </c>
      <c r="J2108" s="28">
        <v>0</v>
      </c>
      <c r="K2108" s="28">
        <v>0</v>
      </c>
      <c r="L2108" s="28">
        <v>0</v>
      </c>
      <c r="M2108" s="28">
        <v>0</v>
      </c>
      <c r="N2108" s="28">
        <v>0</v>
      </c>
      <c r="O2108" s="28">
        <v>0</v>
      </c>
      <c r="P2108" s="28">
        <v>0</v>
      </c>
      <c r="Q2108" s="28">
        <v>0</v>
      </c>
      <c r="R2108" s="28">
        <v>0</v>
      </c>
      <c r="S2108" s="94">
        <v>0</v>
      </c>
      <c r="T2108" s="94">
        <f>_xlfn.XLOOKUP(B2108,'[3]Nur des jours'!$B:$B,'[3]Nur des jours'!$U:$U,"")</f>
        <v>0</v>
      </c>
      <c r="U2108" s="94">
        <v>0</v>
      </c>
      <c r="V2108" s="94">
        <v>0</v>
      </c>
      <c r="W2108" s="94">
        <v>0</v>
      </c>
      <c r="X2108" s="94">
        <v>0</v>
      </c>
      <c r="Y2108" s="94">
        <v>0</v>
      </c>
      <c r="Z2108" s="94">
        <v>0</v>
      </c>
      <c r="AA2108" s="94">
        <v>0</v>
      </c>
      <c r="AB2108" s="94">
        <v>0</v>
      </c>
      <c r="AC2108" s="94"/>
      <c r="AD2108" s="94">
        <v>0</v>
      </c>
      <c r="AE2108" s="94">
        <v>0</v>
      </c>
      <c r="AF2108" s="94">
        <v>0</v>
      </c>
      <c r="AG2108" s="94">
        <v>0</v>
      </c>
      <c r="AH2108" s="94">
        <v>0</v>
      </c>
      <c r="AI2108" s="49" t="s">
        <v>5559</v>
      </c>
      <c r="AJ2108" s="49"/>
      <c r="AK2108" s="48" t="str" cm="1">
        <f t="array" ref="AK2108">IFERROR(_xlfn.IFS(
AM2108="MPR ISSUE","PDH",
AM2108="BSS Hardware Issue","BSS",
AM2108="Sites strategiques, MLL, Pylone, etc.","ENVTECH",
AM2108="AKTIVCO DEFAUT GE &amp; POWER Cabinet","AKTIVCO",
AM2108="AKTIVCO Coupure ENEO &amp; Baisse de tension","AKTIVCO GRID ONLY",
AM2108="Coupure ENEO &amp; Baisse de tension","IHS GRID ONLY",
AM2108="Defaut GE &amp; POWER Cabinet","IHS",
AM2108="Sharing","Partners",
AM2108="Sites strategiques &amp; DataCenter","SST &amp; DC",
AM2108="Exclu","Exclu",
AM2108="SAT","SAT",
AM2108="SPARE-ISSUE","SPARE-ISSUE",
AM2108="Fiber CAmtel","TRANS_FO_CAMTEL",
AM2108="Fiber AOF","Fiber AOF",
AM2108="Projet OCM (HUAWEI)","TRAVAUX-HUAWEI",
AM2108="Projet OCM (NOKIA)","TRAVAUX-NOKIA",
AM2108="ACCESS-ISSUE","ACCESS-ISSUE",
AM2108="Projet OCM (ZTE, NOKIA, autres projets)","TRAVAUX OCM",
AM2108="No root CAuse","No root cause",
AM2108="ODU HS","PDH",
AM2108="IP &amp; VLAN","PDH",
AM2108="Warehouse HUAWEI","SPARE-ISSUE",
AM2108="SPARE-HS","SPARE-ISSUE",
AM2108="Power Telco","BSS",AM2108="no impacts","no impacts"
),"")</f>
        <v>no impacts</v>
      </c>
      <c r="AL2108" s="48" t="str" cm="1">
        <f t="array" ref="AL2108">IFERROR(_xlfn.IFS(
AM2108="MPR ISSUE","TX ISSUE",
AM2108="BSS Hardware Issue","RAN ISSUE",
AM2108="Sites strategiques, MLL, Pylone, etc.","ENVTECH",
AM2108="AKTIVCO DEFAUT GE &amp; POWER Cabinet","POWER ISSUE",
AM2108="AKTIVCO Coupure ENEO &amp; Baisse de tension","POWER ISSUE",
AM2108="Coupure ENEO &amp; Baisse de tension","POWER ISSUE",
AM2108="Defaut GE &amp; POWER Cabinet","POWER ISSUE",
AM2108="Sharing","POWER ISSUE",
AM2108="Sites strategiques &amp; DataCenter","POWER ISSUE",
AM2108="Exclu","Exclu",
AM2108="SAT","TX ISSUE",
AM2108="SPARE-ISSUE","SPARE-ISSUE",
AM2108="Fiber CAmtel","TX ISSUE",
AM2108="Fiber AOF","TX ISSUE",
AM2108="Projet OCM (HUAWEI)","TRAVAUX-HUAWEI",
AM2108="Projet OCM (NOKIA)","TRAVAUX -NOKIA",
AM2108="ACCESS-ISSUE","ACCESS-ISSUE",
AM2108="Projet OCM (ZTE, NOKIA, autres projets)","TRAVAUX OCM",
AM2108="No root CAuse","No root cause",
AM2108="ODU HS","TX ISSUE",
AM2108="IP &amp; VLAN","TX ISSUE",
AM2108="Warehouse HUAWEI","SPARE-ISSUE",
AM2108="SPARE-HS","SPARE-ISSUE",
AM2108="Power Telco","RAN ISSUE",AM2108="no impacts","no impacts"
),"")</f>
        <v>no impacts</v>
      </c>
      <c r="AM2108" s="67" t="s">
        <v>5605</v>
      </c>
      <c r="AN2108" s="48" t="str" cm="1">
        <f t="array" ref="AN2108">IFERROR(_xlfn.IFS(
AM2108="MPR ISSUE","ACTIVE",
AM2108="BSS Hardware Issue","ACTIVE",
AM2108="Sites strategiques, MLL, Pylone, etc.","PASSIVE",
AM2108="AKTIVCO DEFAUT GE &amp; POWER Cabinet","PASSIVE",
AM2108="AKTIVCO Coupure ENEO &amp; Baisse de tension","PASSIVE",
AM2108="Coupure ENEO &amp; Baisse de tension","PASSIVE",
AM2108="Defaut GE &amp; POWER Cabinet","PASSIVE",
AM2108="Sharing","PASSIVE",
AM2108="Sites strategiques &amp; DataCenter","PASSIVE",
AM2108="Exclu","Exclu",
AM2108="SAT","ACTIVE",
AM2108="SPARE-ISSUE","SPARE-ISSUE",
AM2108="Fiber CAmtel","ACTIVE",
AM2108="Fiber AOF","ACTIVE",
AM2108="Projet OCM (HUAWEI)","PLANNED WORKS",
AM2108="Projet OCM (NOKIA)","PLANNED WORKS",
AM2108="ACCESS-ISSUE","ACCESS-ISSUE",
AM2108="Projet OCM (ZTE, NOKIA, autres projets)","PLANNED WORKS",
AM2108="No root CAuse","No root cause",
AM2108="ODU HS","ACTIVE",
AM2108="IP &amp; VLAN","ACTIVE",
AM2108="Warehouse HUAWEI","SPARE-ISSUE",
AM2108="SPARE-HS","SPARE-ISSUE",
AM2108="Power Telco","ACTIVE", AM2108="no impacts","no impacts"
),"")</f>
        <v>no impacts</v>
      </c>
      <c r="AO2108" s="93" t="s">
        <v>5537</v>
      </c>
      <c r="AP2108" s="101" t="str">
        <f t="shared" si="58"/>
        <v>NRD_075</v>
      </c>
      <c r="AR2108" s="17" t="s">
        <v>5537</v>
      </c>
      <c r="AS2108" s="7" t="s">
        <v>5537</v>
      </c>
      <c r="AT2108" s="6"/>
      <c r="AU2108" s="7"/>
      <c r="AV2108" s="3" t="s">
        <v>5537</v>
      </c>
      <c r="AW2108" s="18" t="s">
        <v>5537</v>
      </c>
      <c r="AX2108" s="18" t="s">
        <v>5537</v>
      </c>
      <c r="AY2108" s="18" t="s">
        <v>5537</v>
      </c>
      <c r="AZ2108" s="18" t="s">
        <v>5537</v>
      </c>
      <c r="BA2108" s="18" t="s">
        <v>5537</v>
      </c>
      <c r="BB2108" s="18" t="s">
        <v>5537</v>
      </c>
      <c r="BC2108" s="18" t="s">
        <v>5537</v>
      </c>
      <c r="BD2108" s="18" t="s">
        <v>5537</v>
      </c>
      <c r="BE2108" s="18" t="s">
        <v>5537</v>
      </c>
      <c r="BF2108" s="18" t="s">
        <v>5537</v>
      </c>
      <c r="BG2108" s="18" t="s">
        <v>5537</v>
      </c>
      <c r="BH2108" s="18" t="s">
        <v>5537</v>
      </c>
      <c r="BI2108" s="9" t="s">
        <v>5537</v>
      </c>
      <c r="BJ2108" s="14"/>
      <c r="BK2108" s="14" t="s">
        <v>5537</v>
      </c>
      <c r="BL2108" s="14" t="str">
        <f>_xlfn.XLOOKUP(B2108,'[4]cell downs 18042026 17h'!$B:$B,'[4]cell downs 18042026 17h'!$B:$B,"")</f>
        <v/>
      </c>
      <c r="BM2108" s="14" t="str">
        <f>_xlfn.XLOOKUP(B2108,'[5]Cells Huawei 19042026 15h'!$B:$B,'[5]Cells Huawei 19042026 15h'!$B:$B,"")</f>
        <v/>
      </c>
      <c r="BN2108" s="9" t="str">
        <f>_xlfn.XLOOKUP(B2108,'[6]cells down 19042026 9H40'!$B:$B,'[6]cells down 19042026 9H40'!$B:$B,"")</f>
        <v/>
      </c>
      <c r="BO2108" s="9" t="s">
        <v>928</v>
      </c>
      <c r="BP2108" s="9" t="s">
        <v>12</v>
      </c>
      <c r="BQ2108" s="115"/>
    </row>
    <row r="2109" spans="1:69" s="9" customFormat="1" x14ac:dyDescent="0.3">
      <c r="A2109" s="1" t="s">
        <v>979</v>
      </c>
      <c r="B2109" s="8" t="s">
        <v>980</v>
      </c>
      <c r="C2109" s="3" t="str">
        <f>_xlfn.XLOOKUP(B2109,'[1]daily break down'!$D:$D,'[1]daily break down'!$E:$E,"")</f>
        <v>Garoua</v>
      </c>
      <c r="D2109" s="1" t="s">
        <v>21</v>
      </c>
      <c r="E2109" s="1" t="s">
        <v>89</v>
      </c>
      <c r="F2109" s="3" t="s">
        <v>23</v>
      </c>
      <c r="G2109" s="1" t="s">
        <v>24</v>
      </c>
      <c r="H2109" s="32" t="str">
        <f>_xlfn.XLOOKUP(B2109,[2]CALCULATION!$B:$B,[2]CALCULATION!$H:$H,"")</f>
        <v>Huawei</v>
      </c>
      <c r="I2109" s="28">
        <v>0</v>
      </c>
      <c r="J2109" s="28">
        <v>0</v>
      </c>
      <c r="K2109" s="28">
        <v>0</v>
      </c>
      <c r="L2109" s="28">
        <v>0</v>
      </c>
      <c r="M2109" s="28">
        <v>0</v>
      </c>
      <c r="N2109" s="28">
        <v>0</v>
      </c>
      <c r="O2109" s="28">
        <v>0</v>
      </c>
      <c r="P2109" s="28">
        <v>0</v>
      </c>
      <c r="Q2109" s="28">
        <v>0</v>
      </c>
      <c r="R2109" s="28">
        <v>0</v>
      </c>
      <c r="S2109" s="94">
        <v>0</v>
      </c>
      <c r="T2109" s="94">
        <f>_xlfn.XLOOKUP(B2109,'[3]Nur des jours'!$B:$B,'[3]Nur des jours'!$U:$U,"")</f>
        <v>0</v>
      </c>
      <c r="U2109" s="94">
        <v>0</v>
      </c>
      <c r="V2109" s="94">
        <v>0</v>
      </c>
      <c r="W2109" s="94">
        <v>0</v>
      </c>
      <c r="X2109" s="94">
        <v>0</v>
      </c>
      <c r="Y2109" s="94">
        <v>0</v>
      </c>
      <c r="Z2109" s="94">
        <v>0</v>
      </c>
      <c r="AA2109" s="94">
        <v>0</v>
      </c>
      <c r="AB2109" s="94">
        <v>0</v>
      </c>
      <c r="AC2109" s="94"/>
      <c r="AD2109" s="94">
        <v>0</v>
      </c>
      <c r="AE2109" s="94">
        <v>0</v>
      </c>
      <c r="AF2109" s="94">
        <v>0</v>
      </c>
      <c r="AG2109" s="94">
        <v>0</v>
      </c>
      <c r="AH2109" s="94">
        <v>0</v>
      </c>
      <c r="AI2109" s="49" t="s">
        <v>5559</v>
      </c>
      <c r="AJ2109" s="49"/>
      <c r="AK2109" s="48" t="str" cm="1">
        <f t="array" ref="AK2109">IFERROR(_xlfn.IFS(
AM2109="MPR ISSUE","PDH",
AM2109="BSS Hardware Issue","BSS",
AM2109="Sites strategiques, MLL, Pylone, etc.","ENVTECH",
AM2109="AKTIVCO DEFAUT GE &amp; POWER Cabinet","AKTIVCO",
AM2109="AKTIVCO Coupure ENEO &amp; Baisse de tension","AKTIVCO GRID ONLY",
AM2109="Coupure ENEO &amp; Baisse de tension","IHS GRID ONLY",
AM2109="Defaut GE &amp; POWER Cabinet","IHS",
AM2109="Sharing","Partners",
AM2109="Sites strategiques &amp; DataCenter","SST &amp; DC",
AM2109="Exclu","Exclu",
AM2109="SAT","SAT",
AM2109="SPARE-ISSUE","SPARE-ISSUE",
AM2109="Fiber CAmtel","TRANS_FO_CAMTEL",
AM2109="Fiber AOF","Fiber AOF",
AM2109="Projet OCM (HUAWEI)","TRAVAUX-HUAWEI",
AM2109="Projet OCM (NOKIA)","TRAVAUX-NOKIA",
AM2109="ACCESS-ISSUE","ACCESS-ISSUE",
AM2109="Projet OCM (ZTE, NOKIA, autres projets)","TRAVAUX OCM",
AM2109="No root CAuse","No root cause",
AM2109="ODU HS","PDH",
AM2109="IP &amp; VLAN","PDH",
AM2109="Warehouse HUAWEI","SPARE-ISSUE",
AM2109="SPARE-HS","SPARE-ISSUE",
AM2109="Power Telco","BSS",AM2109="no impacts","no impacts"
),"")</f>
        <v>no impacts</v>
      </c>
      <c r="AL2109" s="48" t="str" cm="1">
        <f t="array" ref="AL2109">IFERROR(_xlfn.IFS(
AM2109="MPR ISSUE","TX ISSUE",
AM2109="BSS Hardware Issue","RAN ISSUE",
AM2109="Sites strategiques, MLL, Pylone, etc.","ENVTECH",
AM2109="AKTIVCO DEFAUT GE &amp; POWER Cabinet","POWER ISSUE",
AM2109="AKTIVCO Coupure ENEO &amp; Baisse de tension","POWER ISSUE",
AM2109="Coupure ENEO &amp; Baisse de tension","POWER ISSUE",
AM2109="Defaut GE &amp; POWER Cabinet","POWER ISSUE",
AM2109="Sharing","POWER ISSUE",
AM2109="Sites strategiques &amp; DataCenter","POWER ISSUE",
AM2109="Exclu","Exclu",
AM2109="SAT","TX ISSUE",
AM2109="SPARE-ISSUE","SPARE-ISSUE",
AM2109="Fiber CAmtel","TX ISSUE",
AM2109="Fiber AOF","TX ISSUE",
AM2109="Projet OCM (HUAWEI)","TRAVAUX-HUAWEI",
AM2109="Projet OCM (NOKIA)","TRAVAUX -NOKIA",
AM2109="ACCESS-ISSUE","ACCESS-ISSUE",
AM2109="Projet OCM (ZTE, NOKIA, autres projets)","TRAVAUX OCM",
AM2109="No root CAuse","No root cause",
AM2109="ODU HS","TX ISSUE",
AM2109="IP &amp; VLAN","TX ISSUE",
AM2109="Warehouse HUAWEI","SPARE-ISSUE",
AM2109="SPARE-HS","SPARE-ISSUE",
AM2109="Power Telco","RAN ISSUE",AM2109="no impacts","no impacts"
),"")</f>
        <v>no impacts</v>
      </c>
      <c r="AM2109" s="67" t="s">
        <v>5605</v>
      </c>
      <c r="AN2109" s="48" t="str" cm="1">
        <f t="array" ref="AN2109">IFERROR(_xlfn.IFS(
AM2109="MPR ISSUE","ACTIVE",
AM2109="BSS Hardware Issue","ACTIVE",
AM2109="Sites strategiques, MLL, Pylone, etc.","PASSIVE",
AM2109="AKTIVCO DEFAUT GE &amp; POWER Cabinet","PASSIVE",
AM2109="AKTIVCO Coupure ENEO &amp; Baisse de tension","PASSIVE",
AM2109="Coupure ENEO &amp; Baisse de tension","PASSIVE",
AM2109="Defaut GE &amp; POWER Cabinet","PASSIVE",
AM2109="Sharing","PASSIVE",
AM2109="Sites strategiques &amp; DataCenter","PASSIVE",
AM2109="Exclu","Exclu",
AM2109="SAT","ACTIVE",
AM2109="SPARE-ISSUE","SPARE-ISSUE",
AM2109="Fiber CAmtel","ACTIVE",
AM2109="Fiber AOF","ACTIVE",
AM2109="Projet OCM (HUAWEI)","PLANNED WORKS",
AM2109="Projet OCM (NOKIA)","PLANNED WORKS",
AM2109="ACCESS-ISSUE","ACCESS-ISSUE",
AM2109="Projet OCM (ZTE, NOKIA, autres projets)","PLANNED WORKS",
AM2109="No root CAuse","No root cause",
AM2109="ODU HS","ACTIVE",
AM2109="IP &amp; VLAN","ACTIVE",
AM2109="Warehouse HUAWEI","SPARE-ISSUE",
AM2109="SPARE-HS","SPARE-ISSUE",
AM2109="Power Telco","ACTIVE", AM2109="no impacts","no impacts"
),"")</f>
        <v>no impacts</v>
      </c>
      <c r="AO2109" s="93" t="s">
        <v>5537</v>
      </c>
      <c r="AP2109" s="101" t="str">
        <f t="shared" si="58"/>
        <v>NRD_002</v>
      </c>
      <c r="AR2109" s="17" t="s">
        <v>5537</v>
      </c>
      <c r="AS2109" s="7" t="s">
        <v>5537</v>
      </c>
      <c r="AT2109" s="6"/>
      <c r="AU2109" s="7"/>
      <c r="AV2109" s="3" t="s">
        <v>5537</v>
      </c>
      <c r="AW2109" s="18" t="s">
        <v>5537</v>
      </c>
      <c r="AX2109" s="18" t="s">
        <v>5537</v>
      </c>
      <c r="AY2109" s="18" t="s">
        <v>5537</v>
      </c>
      <c r="AZ2109" s="18" t="s">
        <v>5537</v>
      </c>
      <c r="BA2109" s="18" t="s">
        <v>5537</v>
      </c>
      <c r="BB2109" s="18" t="s">
        <v>5537</v>
      </c>
      <c r="BC2109" s="18" t="s">
        <v>5537</v>
      </c>
      <c r="BD2109" s="18" t="s">
        <v>5537</v>
      </c>
      <c r="BE2109" s="18" t="s">
        <v>5537</v>
      </c>
      <c r="BF2109" s="18" t="s">
        <v>5537</v>
      </c>
      <c r="BG2109" s="18" t="s">
        <v>5537</v>
      </c>
      <c r="BH2109" s="18" t="s">
        <v>5537</v>
      </c>
      <c r="BI2109" s="9" t="s">
        <v>5537</v>
      </c>
      <c r="BJ2109" s="14"/>
      <c r="BK2109" s="14" t="s">
        <v>5537</v>
      </c>
      <c r="BL2109" s="14" t="str">
        <f>_xlfn.XLOOKUP(B2109,'[4]cell downs 18042026 17h'!$B:$B,'[4]cell downs 18042026 17h'!$B:$B,"")</f>
        <v/>
      </c>
      <c r="BM2109" s="14" t="str">
        <f>_xlfn.XLOOKUP(B2109,'[5]Cells Huawei 19042026 15h'!$B:$B,'[5]Cells Huawei 19042026 15h'!$B:$B,"")</f>
        <v/>
      </c>
      <c r="BN2109" s="9" t="str">
        <f>_xlfn.XLOOKUP(B2109,'[6]cells down 19042026 9H40'!$B:$B,'[6]cells down 19042026 9H40'!$B:$B,"")</f>
        <v/>
      </c>
      <c r="BO2109" s="9" t="s">
        <v>5537</v>
      </c>
      <c r="BP2109" s="9" t="s">
        <v>12</v>
      </c>
      <c r="BQ2109" s="115"/>
    </row>
    <row r="2110" spans="1:69" s="9" customFormat="1" x14ac:dyDescent="0.3">
      <c r="A2110" s="1" t="s">
        <v>1153</v>
      </c>
      <c r="B2110" s="8" t="s">
        <v>1154</v>
      </c>
      <c r="C2110" s="3" t="str">
        <f>_xlfn.XLOOKUP(B2110,'[1]daily break down'!$D:$D,'[1]daily break down'!$E:$E,"")</f>
        <v>Garoua</v>
      </c>
      <c r="D2110" s="1" t="s">
        <v>1022</v>
      </c>
      <c r="E2110" s="1"/>
      <c r="F2110" s="3" t="s">
        <v>23</v>
      </c>
      <c r="G2110" s="1" t="s">
        <v>24</v>
      </c>
      <c r="H2110" s="32" t="str">
        <f>_xlfn.XLOOKUP(B2110,[2]CALCULATION!$B:$B,[2]CALCULATION!$H:$H,"")</f>
        <v>Huawei</v>
      </c>
      <c r="I2110" s="28">
        <v>0</v>
      </c>
      <c r="J2110" s="28">
        <v>0</v>
      </c>
      <c r="K2110" s="28">
        <v>0</v>
      </c>
      <c r="L2110" s="28">
        <v>0</v>
      </c>
      <c r="M2110" s="28">
        <v>0</v>
      </c>
      <c r="N2110" s="28">
        <v>0</v>
      </c>
      <c r="O2110" s="28">
        <v>0</v>
      </c>
      <c r="P2110" s="28">
        <v>0</v>
      </c>
      <c r="Q2110" s="28">
        <v>0</v>
      </c>
      <c r="R2110" s="28">
        <v>0</v>
      </c>
      <c r="S2110" s="94">
        <v>0</v>
      </c>
      <c r="T2110" s="94">
        <f>_xlfn.XLOOKUP(B2110,'[3]Nur des jours'!$B:$B,'[3]Nur des jours'!$U:$U,"")</f>
        <v>0</v>
      </c>
      <c r="U2110" s="94">
        <v>0</v>
      </c>
      <c r="V2110" s="94">
        <v>0</v>
      </c>
      <c r="W2110" s="94">
        <v>0</v>
      </c>
      <c r="X2110" s="94">
        <v>0</v>
      </c>
      <c r="Y2110" s="94">
        <v>0</v>
      </c>
      <c r="Z2110" s="94">
        <v>0</v>
      </c>
      <c r="AA2110" s="94">
        <v>0</v>
      </c>
      <c r="AB2110" s="94">
        <v>0</v>
      </c>
      <c r="AC2110" s="94"/>
      <c r="AD2110" s="94">
        <v>0</v>
      </c>
      <c r="AE2110" s="94">
        <v>0</v>
      </c>
      <c r="AF2110" s="94">
        <v>0</v>
      </c>
      <c r="AG2110" s="94">
        <v>0</v>
      </c>
      <c r="AH2110" s="94">
        <v>0</v>
      </c>
      <c r="AI2110" s="49" t="s">
        <v>5559</v>
      </c>
      <c r="AJ2110" s="49"/>
      <c r="AK2110" s="48" t="str" cm="1">
        <f t="array" ref="AK2110">IFERROR(_xlfn.IFS(
AM2110="MPR ISSUE","PDH",
AM2110="BSS Hardware Issue","BSS",
AM2110="Sites strategiques, MLL, Pylone, etc.","ENVTECH",
AM2110="AKTIVCO DEFAUT GE &amp; POWER Cabinet","AKTIVCO",
AM2110="AKTIVCO Coupure ENEO &amp; Baisse de tension","AKTIVCO GRID ONLY",
AM2110="Coupure ENEO &amp; Baisse de tension","IHS GRID ONLY",
AM2110="Defaut GE &amp; POWER Cabinet","IHS",
AM2110="Sharing","Partners",
AM2110="Sites strategiques &amp; DataCenter","SST &amp; DC",
AM2110="Exclu","Exclu",
AM2110="SAT","SAT",
AM2110="SPARE-ISSUE","SPARE-ISSUE",
AM2110="Fiber CAmtel","TRANS_FO_CAMTEL",
AM2110="Fiber AOF","Fiber AOF",
AM2110="Projet OCM (HUAWEI)","TRAVAUX-HUAWEI",
AM2110="Projet OCM (NOKIA)","TRAVAUX-NOKIA",
AM2110="ACCESS-ISSUE","ACCESS-ISSUE",
AM2110="Projet OCM (ZTE, NOKIA, autres projets)","TRAVAUX OCM",
AM2110="No root CAuse","No root cause",
AM2110="ODU HS","PDH",
AM2110="IP &amp; VLAN","PDH",
AM2110="Warehouse HUAWEI","SPARE-ISSUE",
AM2110="SPARE-HS","SPARE-ISSUE",
AM2110="Power Telco","BSS",AM2110="no impacts","no impacts"
),"")</f>
        <v>no impacts</v>
      </c>
      <c r="AL2110" s="48" t="str" cm="1">
        <f t="array" ref="AL2110">IFERROR(_xlfn.IFS(
AM2110="MPR ISSUE","TX ISSUE",
AM2110="BSS Hardware Issue","RAN ISSUE",
AM2110="Sites strategiques, MLL, Pylone, etc.","ENVTECH",
AM2110="AKTIVCO DEFAUT GE &amp; POWER Cabinet","POWER ISSUE",
AM2110="AKTIVCO Coupure ENEO &amp; Baisse de tension","POWER ISSUE",
AM2110="Coupure ENEO &amp; Baisse de tension","POWER ISSUE",
AM2110="Defaut GE &amp; POWER Cabinet","POWER ISSUE",
AM2110="Sharing","POWER ISSUE",
AM2110="Sites strategiques &amp; DataCenter","POWER ISSUE",
AM2110="Exclu","Exclu",
AM2110="SAT","TX ISSUE",
AM2110="SPARE-ISSUE","SPARE-ISSUE",
AM2110="Fiber CAmtel","TX ISSUE",
AM2110="Fiber AOF","TX ISSUE",
AM2110="Projet OCM (HUAWEI)","TRAVAUX-HUAWEI",
AM2110="Projet OCM (NOKIA)","TRAVAUX -NOKIA",
AM2110="ACCESS-ISSUE","ACCESS-ISSUE",
AM2110="Projet OCM (ZTE, NOKIA, autres projets)","TRAVAUX OCM",
AM2110="No root CAuse","No root cause",
AM2110="ODU HS","TX ISSUE",
AM2110="IP &amp; VLAN","TX ISSUE",
AM2110="Warehouse HUAWEI","SPARE-ISSUE",
AM2110="SPARE-HS","SPARE-ISSUE",
AM2110="Power Telco","RAN ISSUE",AM2110="no impacts","no impacts"
),"")</f>
        <v>no impacts</v>
      </c>
      <c r="AM2110" s="67" t="s">
        <v>5605</v>
      </c>
      <c r="AN2110" s="48" t="str" cm="1">
        <f t="array" ref="AN2110">IFERROR(_xlfn.IFS(
AM2110="MPR ISSUE","ACTIVE",
AM2110="BSS Hardware Issue","ACTIVE",
AM2110="Sites strategiques, MLL, Pylone, etc.","PASSIVE",
AM2110="AKTIVCO DEFAUT GE &amp; POWER Cabinet","PASSIVE",
AM2110="AKTIVCO Coupure ENEO &amp; Baisse de tension","PASSIVE",
AM2110="Coupure ENEO &amp; Baisse de tension","PASSIVE",
AM2110="Defaut GE &amp; POWER Cabinet","PASSIVE",
AM2110="Sharing","PASSIVE",
AM2110="Sites strategiques &amp; DataCenter","PASSIVE",
AM2110="Exclu","Exclu",
AM2110="SAT","ACTIVE",
AM2110="SPARE-ISSUE","SPARE-ISSUE",
AM2110="Fiber CAmtel","ACTIVE",
AM2110="Fiber AOF","ACTIVE",
AM2110="Projet OCM (HUAWEI)","PLANNED WORKS",
AM2110="Projet OCM (NOKIA)","PLANNED WORKS",
AM2110="ACCESS-ISSUE","ACCESS-ISSUE",
AM2110="Projet OCM (ZTE, NOKIA, autres projets)","PLANNED WORKS",
AM2110="No root CAuse","No root cause",
AM2110="ODU HS","ACTIVE",
AM2110="IP &amp; VLAN","ACTIVE",
AM2110="Warehouse HUAWEI","SPARE-ISSUE",
AM2110="SPARE-HS","SPARE-ISSUE",
AM2110="Power Telco","ACTIVE", AM2110="no impacts","no impacts"
),"")</f>
        <v>no impacts</v>
      </c>
      <c r="AO2110" s="93" t="s">
        <v>5537</v>
      </c>
      <c r="AP2110" s="101" t="str">
        <f t="shared" si="58"/>
        <v>NRD_001</v>
      </c>
      <c r="AR2110" s="17" t="s">
        <v>5537</v>
      </c>
      <c r="AS2110" s="7" t="s">
        <v>5537</v>
      </c>
      <c r="AT2110" s="6"/>
      <c r="AU2110" s="7"/>
      <c r="AV2110" s="3" t="s">
        <v>5537</v>
      </c>
      <c r="AW2110" s="18" t="s">
        <v>5537</v>
      </c>
      <c r="AX2110" s="18" t="s">
        <v>5537</v>
      </c>
      <c r="AY2110" s="18" t="s">
        <v>5537</v>
      </c>
      <c r="AZ2110" s="18" t="s">
        <v>5537</v>
      </c>
      <c r="BA2110" s="18" t="s">
        <v>5537</v>
      </c>
      <c r="BB2110" s="18" t="s">
        <v>5537</v>
      </c>
      <c r="BC2110" s="18" t="s">
        <v>5537</v>
      </c>
      <c r="BD2110" s="18" t="s">
        <v>5537</v>
      </c>
      <c r="BE2110" s="18" t="s">
        <v>5537</v>
      </c>
      <c r="BF2110" s="18" t="s">
        <v>5537</v>
      </c>
      <c r="BG2110" s="18" t="s">
        <v>5537</v>
      </c>
      <c r="BH2110" s="18" t="s">
        <v>5537</v>
      </c>
      <c r="BI2110" s="9" t="s">
        <v>5537</v>
      </c>
      <c r="BJ2110" s="14"/>
      <c r="BK2110" s="14" t="s">
        <v>5537</v>
      </c>
      <c r="BL2110" s="14" t="str">
        <f>_xlfn.XLOOKUP(B2110,'[4]cell downs 18042026 17h'!$B:$B,'[4]cell downs 18042026 17h'!$B:$B,"")</f>
        <v/>
      </c>
      <c r="BM2110" s="14" t="str">
        <f>_xlfn.XLOOKUP(B2110,'[5]Cells Huawei 19042026 15h'!$B:$B,'[5]Cells Huawei 19042026 15h'!$B:$B,"")</f>
        <v/>
      </c>
      <c r="BN2110" s="9" t="str">
        <f>_xlfn.XLOOKUP(B2110,'[6]cells down 19042026 9H40'!$B:$B,'[6]cells down 19042026 9H40'!$B:$B,"")</f>
        <v/>
      </c>
      <c r="BO2110" s="9" t="s">
        <v>5537</v>
      </c>
      <c r="BP2110" s="9" t="s">
        <v>12</v>
      </c>
      <c r="BQ2110" s="115"/>
    </row>
    <row r="2111" spans="1:69" s="9" customFormat="1" x14ac:dyDescent="0.3">
      <c r="A2111" s="1" t="s">
        <v>3759</v>
      </c>
      <c r="B2111" s="8" t="s">
        <v>3760</v>
      </c>
      <c r="C2111" s="3" t="str">
        <f>_xlfn.XLOOKUP(B2111,'[1]daily break down'!$D:$D,'[1]daily break down'!$E:$E,"")</f>
        <v>Garoua</v>
      </c>
      <c r="D2111" s="1" t="s">
        <v>11</v>
      </c>
      <c r="E2111" s="1" t="s">
        <v>12</v>
      </c>
      <c r="F2111" s="3" t="s">
        <v>23</v>
      </c>
      <c r="G2111" s="1" t="s">
        <v>24</v>
      </c>
      <c r="H2111" s="32" t="str">
        <f>_xlfn.XLOOKUP(B2111,[2]CALCULATION!$B:$B,[2]CALCULATION!$H:$H,"")</f>
        <v>Huawei</v>
      </c>
      <c r="I2111" s="28">
        <v>0</v>
      </c>
      <c r="J2111" s="28">
        <v>0</v>
      </c>
      <c r="K2111" s="28">
        <v>0</v>
      </c>
      <c r="L2111" s="28">
        <v>0</v>
      </c>
      <c r="M2111" s="28">
        <v>0</v>
      </c>
      <c r="N2111" s="28">
        <v>0</v>
      </c>
      <c r="O2111" s="28">
        <v>0</v>
      </c>
      <c r="P2111" s="28">
        <v>0</v>
      </c>
      <c r="Q2111" s="28">
        <v>0</v>
      </c>
      <c r="R2111" s="28">
        <v>0</v>
      </c>
      <c r="S2111" s="94">
        <v>0</v>
      </c>
      <c r="T2111" s="94">
        <f>_xlfn.XLOOKUP(B2111,'[3]Nur des jours'!$B:$B,'[3]Nur des jours'!$U:$U,"")</f>
        <v>0</v>
      </c>
      <c r="U2111" s="94">
        <v>0</v>
      </c>
      <c r="V2111" s="94">
        <v>0</v>
      </c>
      <c r="W2111" s="94">
        <v>0</v>
      </c>
      <c r="X2111" s="94">
        <v>0</v>
      </c>
      <c r="Y2111" s="94">
        <v>0</v>
      </c>
      <c r="Z2111" s="94">
        <v>0</v>
      </c>
      <c r="AA2111" s="94">
        <v>0</v>
      </c>
      <c r="AB2111" s="94">
        <v>0</v>
      </c>
      <c r="AC2111" s="94"/>
      <c r="AD2111" s="94">
        <v>0</v>
      </c>
      <c r="AE2111" s="94">
        <v>0</v>
      </c>
      <c r="AF2111" s="94">
        <v>0</v>
      </c>
      <c r="AG2111" s="94">
        <v>0</v>
      </c>
      <c r="AH2111" s="94">
        <v>0</v>
      </c>
      <c r="AI2111" s="49" t="s">
        <v>5559</v>
      </c>
      <c r="AJ2111" s="49"/>
      <c r="AK2111" s="48" t="str" cm="1">
        <f t="array" ref="AK2111">IFERROR(_xlfn.IFS(
AM2111="MPR ISSUE","PDH",
AM2111="BSS Hardware Issue","BSS",
AM2111="Sites strategiques, MLL, Pylone, etc.","ENVTECH",
AM2111="AKTIVCO DEFAUT GE &amp; POWER Cabinet","AKTIVCO",
AM2111="AKTIVCO Coupure ENEO &amp; Baisse de tension","AKTIVCO GRID ONLY",
AM2111="Coupure ENEO &amp; Baisse de tension","IHS GRID ONLY",
AM2111="Defaut GE &amp; POWER Cabinet","IHS",
AM2111="Sharing","Partners",
AM2111="Sites strategiques &amp; DataCenter","SST &amp; DC",
AM2111="Exclu","Exclu",
AM2111="SAT","SAT",
AM2111="SPARE-ISSUE","SPARE-ISSUE",
AM2111="Fiber CAmtel","TRANS_FO_CAMTEL",
AM2111="Fiber AOF","Fiber AOF",
AM2111="Projet OCM (HUAWEI)","TRAVAUX-HUAWEI",
AM2111="Projet OCM (NOKIA)","TRAVAUX-NOKIA",
AM2111="ACCESS-ISSUE","ACCESS-ISSUE",
AM2111="Projet OCM (ZTE, NOKIA, autres projets)","TRAVAUX OCM",
AM2111="No root CAuse","No root cause",
AM2111="ODU HS","PDH",
AM2111="IP &amp; VLAN","PDH",
AM2111="Warehouse HUAWEI","SPARE-ISSUE",
AM2111="SPARE-HS","SPARE-ISSUE",
AM2111="Power Telco","BSS",AM2111="no impacts","no impacts"
),"")</f>
        <v>no impacts</v>
      </c>
      <c r="AL2111" s="48" t="str" cm="1">
        <f t="array" ref="AL2111">IFERROR(_xlfn.IFS(
AM2111="MPR ISSUE","TX ISSUE",
AM2111="BSS Hardware Issue","RAN ISSUE",
AM2111="Sites strategiques, MLL, Pylone, etc.","ENVTECH",
AM2111="AKTIVCO DEFAUT GE &amp; POWER Cabinet","POWER ISSUE",
AM2111="AKTIVCO Coupure ENEO &amp; Baisse de tension","POWER ISSUE",
AM2111="Coupure ENEO &amp; Baisse de tension","POWER ISSUE",
AM2111="Defaut GE &amp; POWER Cabinet","POWER ISSUE",
AM2111="Sharing","POWER ISSUE",
AM2111="Sites strategiques &amp; DataCenter","POWER ISSUE",
AM2111="Exclu","Exclu",
AM2111="SAT","TX ISSUE",
AM2111="SPARE-ISSUE","SPARE-ISSUE",
AM2111="Fiber CAmtel","TX ISSUE",
AM2111="Fiber AOF","TX ISSUE",
AM2111="Projet OCM (HUAWEI)","TRAVAUX-HUAWEI",
AM2111="Projet OCM (NOKIA)","TRAVAUX -NOKIA",
AM2111="ACCESS-ISSUE","ACCESS-ISSUE",
AM2111="Projet OCM (ZTE, NOKIA, autres projets)","TRAVAUX OCM",
AM2111="No root CAuse","No root cause",
AM2111="ODU HS","TX ISSUE",
AM2111="IP &amp; VLAN","TX ISSUE",
AM2111="Warehouse HUAWEI","SPARE-ISSUE",
AM2111="SPARE-HS","SPARE-ISSUE",
AM2111="Power Telco","RAN ISSUE",AM2111="no impacts","no impacts"
),"")</f>
        <v>no impacts</v>
      </c>
      <c r="AM2111" s="67" t="s">
        <v>5605</v>
      </c>
      <c r="AN2111" s="48" t="str" cm="1">
        <f t="array" ref="AN2111">IFERROR(_xlfn.IFS(
AM2111="MPR ISSUE","ACTIVE",
AM2111="BSS Hardware Issue","ACTIVE",
AM2111="Sites strategiques, MLL, Pylone, etc.","PASSIVE",
AM2111="AKTIVCO DEFAUT GE &amp; POWER Cabinet","PASSIVE",
AM2111="AKTIVCO Coupure ENEO &amp; Baisse de tension","PASSIVE",
AM2111="Coupure ENEO &amp; Baisse de tension","PASSIVE",
AM2111="Defaut GE &amp; POWER Cabinet","PASSIVE",
AM2111="Sharing","PASSIVE",
AM2111="Sites strategiques &amp; DataCenter","PASSIVE",
AM2111="Exclu","Exclu",
AM2111="SAT","ACTIVE",
AM2111="SPARE-ISSUE","SPARE-ISSUE",
AM2111="Fiber CAmtel","ACTIVE",
AM2111="Fiber AOF","ACTIVE",
AM2111="Projet OCM (HUAWEI)","PLANNED WORKS",
AM2111="Projet OCM (NOKIA)","PLANNED WORKS",
AM2111="ACCESS-ISSUE","ACCESS-ISSUE",
AM2111="Projet OCM (ZTE, NOKIA, autres projets)","PLANNED WORKS",
AM2111="No root CAuse","No root cause",
AM2111="ODU HS","ACTIVE",
AM2111="IP &amp; VLAN","ACTIVE",
AM2111="Warehouse HUAWEI","SPARE-ISSUE",
AM2111="SPARE-HS","SPARE-ISSUE",
AM2111="Power Telco","ACTIVE", AM2111="no impacts","no impacts"
),"")</f>
        <v>no impacts</v>
      </c>
      <c r="AO2111" s="93" t="s">
        <v>5537</v>
      </c>
      <c r="AP2111" s="101" t="str">
        <f t="shared" si="58"/>
        <v>NRD_035</v>
      </c>
      <c r="AR2111" s="17" t="s">
        <v>5537</v>
      </c>
      <c r="AS2111" s="7" t="s">
        <v>5537</v>
      </c>
      <c r="AT2111" s="6"/>
      <c r="AU2111" s="7"/>
      <c r="AV2111" s="3" t="s">
        <v>5537</v>
      </c>
      <c r="AW2111" s="18" t="s">
        <v>5537</v>
      </c>
      <c r="AX2111" s="18" t="s">
        <v>5537</v>
      </c>
      <c r="AY2111" s="18" t="s">
        <v>5537</v>
      </c>
      <c r="AZ2111" s="18" t="s">
        <v>5537</v>
      </c>
      <c r="BA2111" s="18" t="s">
        <v>5537</v>
      </c>
      <c r="BB2111" s="18" t="s">
        <v>5537</v>
      </c>
      <c r="BC2111" s="18" t="s">
        <v>5537</v>
      </c>
      <c r="BD2111" s="18" t="s">
        <v>5537</v>
      </c>
      <c r="BE2111" s="18" t="s">
        <v>5537</v>
      </c>
      <c r="BF2111" s="18" t="s">
        <v>5537</v>
      </c>
      <c r="BG2111" s="18" t="s">
        <v>5537</v>
      </c>
      <c r="BH2111" s="18" t="s">
        <v>5537</v>
      </c>
      <c r="BI2111" s="9" t="s">
        <v>5537</v>
      </c>
      <c r="BJ2111" s="14"/>
      <c r="BK2111" s="14" t="s">
        <v>5537</v>
      </c>
      <c r="BL2111" s="14" t="str">
        <f>_xlfn.XLOOKUP(B2111,'[4]cell downs 18042026 17h'!$B:$B,'[4]cell downs 18042026 17h'!$B:$B,"")</f>
        <v/>
      </c>
      <c r="BM2111" s="14" t="str">
        <f>_xlfn.XLOOKUP(B2111,'[5]Cells Huawei 19042026 15h'!$B:$B,'[5]Cells Huawei 19042026 15h'!$B:$B,"")</f>
        <v/>
      </c>
      <c r="BN2111" s="9" t="str">
        <f>_xlfn.XLOOKUP(B2111,'[6]cells down 19042026 9H40'!$B:$B,'[6]cells down 19042026 9H40'!$B:$B,"")</f>
        <v/>
      </c>
      <c r="BO2111" s="9" t="s">
        <v>3760</v>
      </c>
      <c r="BP2111" s="9" t="s">
        <v>1129</v>
      </c>
      <c r="BQ2111" s="115"/>
    </row>
    <row r="2112" spans="1:69" s="9" customFormat="1" x14ac:dyDescent="0.3">
      <c r="A2112" s="1" t="s">
        <v>3793</v>
      </c>
      <c r="B2112" s="8" t="s">
        <v>3794</v>
      </c>
      <c r="C2112" s="3" t="str">
        <f>_xlfn.XLOOKUP(B2112,'[1]daily break down'!$D:$D,'[1]daily break down'!$E:$E,"")</f>
        <v>Maroua</v>
      </c>
      <c r="D2112" s="1" t="s">
        <v>1022</v>
      </c>
      <c r="E2112" s="1"/>
      <c r="F2112" s="3" t="s">
        <v>55</v>
      </c>
      <c r="G2112" s="1" t="s">
        <v>84</v>
      </c>
      <c r="H2112" s="32" t="str">
        <f>_xlfn.XLOOKUP(B2112,[2]CALCULATION!$B:$B,[2]CALCULATION!$H:$H,"")</f>
        <v>Huawei</v>
      </c>
      <c r="I2112" s="28">
        <v>0</v>
      </c>
      <c r="J2112" s="28">
        <v>0</v>
      </c>
      <c r="K2112" s="28">
        <v>0</v>
      </c>
      <c r="L2112" s="28">
        <v>0</v>
      </c>
      <c r="M2112" s="28">
        <v>0</v>
      </c>
      <c r="N2112" s="28">
        <v>0</v>
      </c>
      <c r="O2112" s="28">
        <v>0</v>
      </c>
      <c r="P2112" s="28">
        <v>0</v>
      </c>
      <c r="Q2112" s="28">
        <v>0</v>
      </c>
      <c r="R2112" s="28">
        <v>0</v>
      </c>
      <c r="S2112" s="94">
        <v>0</v>
      </c>
      <c r="T2112" s="94">
        <f>_xlfn.XLOOKUP(B2112,'[3]Nur des jours'!$B:$B,'[3]Nur des jours'!$U:$U,"")</f>
        <v>0</v>
      </c>
      <c r="U2112" s="94">
        <v>0</v>
      </c>
      <c r="V2112" s="94">
        <v>0</v>
      </c>
      <c r="W2112" s="94">
        <v>0</v>
      </c>
      <c r="X2112" s="94">
        <v>0</v>
      </c>
      <c r="Y2112" s="94">
        <v>0</v>
      </c>
      <c r="Z2112" s="94">
        <v>0</v>
      </c>
      <c r="AA2112" s="94">
        <v>0</v>
      </c>
      <c r="AB2112" s="94">
        <v>0</v>
      </c>
      <c r="AC2112" s="94"/>
      <c r="AD2112" s="94">
        <v>0</v>
      </c>
      <c r="AE2112" s="94">
        <v>0</v>
      </c>
      <c r="AF2112" s="94">
        <v>0</v>
      </c>
      <c r="AG2112" s="94">
        <v>0</v>
      </c>
      <c r="AH2112" s="94">
        <v>0</v>
      </c>
      <c r="AI2112" s="49" t="s">
        <v>5559</v>
      </c>
      <c r="AJ2112" s="49"/>
      <c r="AK2112" s="48" t="str" cm="1">
        <f t="array" ref="AK2112">IFERROR(_xlfn.IFS(
AM2112="MPR ISSUE","PDH",
AM2112="BSS Hardware Issue","BSS",
AM2112="Sites strategiques, MLL, Pylone, etc.","ENVTECH",
AM2112="AKTIVCO DEFAUT GE &amp; POWER Cabinet","AKTIVCO",
AM2112="AKTIVCO Coupure ENEO &amp; Baisse de tension","AKTIVCO GRID ONLY",
AM2112="Coupure ENEO &amp; Baisse de tension","IHS GRID ONLY",
AM2112="Defaut GE &amp; POWER Cabinet","IHS",
AM2112="Sharing","Partners",
AM2112="Sites strategiques &amp; DataCenter","SST &amp; DC",
AM2112="Exclu","Exclu",
AM2112="SAT","SAT",
AM2112="SPARE-ISSUE","SPARE-ISSUE",
AM2112="Fiber CAmtel","TRANS_FO_CAMTEL",
AM2112="Fiber AOF","Fiber AOF",
AM2112="Projet OCM (HUAWEI)","TRAVAUX-HUAWEI",
AM2112="Projet OCM (NOKIA)","TRAVAUX-NOKIA",
AM2112="ACCESS-ISSUE","ACCESS-ISSUE",
AM2112="Projet OCM (ZTE, NOKIA, autres projets)","TRAVAUX OCM",
AM2112="No root CAuse","No root cause",
AM2112="ODU HS","PDH",
AM2112="IP &amp; VLAN","PDH",
AM2112="Warehouse HUAWEI","SPARE-ISSUE",
AM2112="SPARE-HS","SPARE-ISSUE",
AM2112="Power Telco","BSS",AM2112="no impacts","no impacts"
),"")</f>
        <v>no impacts</v>
      </c>
      <c r="AL2112" s="48" t="str" cm="1">
        <f t="array" ref="AL2112">IFERROR(_xlfn.IFS(
AM2112="MPR ISSUE","TX ISSUE",
AM2112="BSS Hardware Issue","RAN ISSUE",
AM2112="Sites strategiques, MLL, Pylone, etc.","ENVTECH",
AM2112="AKTIVCO DEFAUT GE &amp; POWER Cabinet","POWER ISSUE",
AM2112="AKTIVCO Coupure ENEO &amp; Baisse de tension","POWER ISSUE",
AM2112="Coupure ENEO &amp; Baisse de tension","POWER ISSUE",
AM2112="Defaut GE &amp; POWER Cabinet","POWER ISSUE",
AM2112="Sharing","POWER ISSUE",
AM2112="Sites strategiques &amp; DataCenter","POWER ISSUE",
AM2112="Exclu","Exclu",
AM2112="SAT","TX ISSUE",
AM2112="SPARE-ISSUE","SPARE-ISSUE",
AM2112="Fiber CAmtel","TX ISSUE",
AM2112="Fiber AOF","TX ISSUE",
AM2112="Projet OCM (HUAWEI)","TRAVAUX-HUAWEI",
AM2112="Projet OCM (NOKIA)","TRAVAUX -NOKIA",
AM2112="ACCESS-ISSUE","ACCESS-ISSUE",
AM2112="Projet OCM (ZTE, NOKIA, autres projets)","TRAVAUX OCM",
AM2112="No root CAuse","No root cause",
AM2112="ODU HS","TX ISSUE",
AM2112="IP &amp; VLAN","TX ISSUE",
AM2112="Warehouse HUAWEI","SPARE-ISSUE",
AM2112="SPARE-HS","SPARE-ISSUE",
AM2112="Power Telco","RAN ISSUE",AM2112="no impacts","no impacts"
),"")</f>
        <v>no impacts</v>
      </c>
      <c r="AM2112" s="67" t="s">
        <v>5605</v>
      </c>
      <c r="AN2112" s="48" t="str" cm="1">
        <f t="array" ref="AN2112">IFERROR(_xlfn.IFS(
AM2112="MPR ISSUE","ACTIVE",
AM2112="BSS Hardware Issue","ACTIVE",
AM2112="Sites strategiques, MLL, Pylone, etc.","PASSIVE",
AM2112="AKTIVCO DEFAUT GE &amp; POWER Cabinet","PASSIVE",
AM2112="AKTIVCO Coupure ENEO &amp; Baisse de tension","PASSIVE",
AM2112="Coupure ENEO &amp; Baisse de tension","PASSIVE",
AM2112="Defaut GE &amp; POWER Cabinet","PASSIVE",
AM2112="Sharing","PASSIVE",
AM2112="Sites strategiques &amp; DataCenter","PASSIVE",
AM2112="Exclu","Exclu",
AM2112="SAT","ACTIVE",
AM2112="SPARE-ISSUE","SPARE-ISSUE",
AM2112="Fiber CAmtel","ACTIVE",
AM2112="Fiber AOF","ACTIVE",
AM2112="Projet OCM (HUAWEI)","PLANNED WORKS",
AM2112="Projet OCM (NOKIA)","PLANNED WORKS",
AM2112="ACCESS-ISSUE","ACCESS-ISSUE",
AM2112="Projet OCM (ZTE, NOKIA, autres projets)","PLANNED WORKS",
AM2112="No root CAuse","No root cause",
AM2112="ODU HS","ACTIVE",
AM2112="IP &amp; VLAN","ACTIVE",
AM2112="Warehouse HUAWEI","SPARE-ISSUE",
AM2112="SPARE-HS","SPARE-ISSUE",
AM2112="Power Telco","ACTIVE", AM2112="no impacts","no impacts"
),"")</f>
        <v>no impacts</v>
      </c>
      <c r="AO2112" s="93" t="s">
        <v>5537</v>
      </c>
      <c r="AP2112" s="101" t="str">
        <f t="shared" si="58"/>
        <v>EXN_009</v>
      </c>
      <c r="AR2112" s="17" t="s">
        <v>5537</v>
      </c>
      <c r="AS2112" s="7" t="s">
        <v>5537</v>
      </c>
      <c r="AT2112" s="6"/>
      <c r="AU2112" s="7"/>
      <c r="AV2112" s="3" t="s">
        <v>5537</v>
      </c>
      <c r="AW2112" s="18" t="s">
        <v>5537</v>
      </c>
      <c r="AX2112" s="18" t="s">
        <v>5537</v>
      </c>
      <c r="AY2112" s="18" t="s">
        <v>5537</v>
      </c>
      <c r="AZ2112" s="18" t="s">
        <v>5537</v>
      </c>
      <c r="BA2112" s="18" t="s">
        <v>5537</v>
      </c>
      <c r="BB2112" s="18" t="s">
        <v>5537</v>
      </c>
      <c r="BC2112" s="18" t="s">
        <v>5537</v>
      </c>
      <c r="BD2112" s="18" t="s">
        <v>5537</v>
      </c>
      <c r="BE2112" s="18" t="s">
        <v>5537</v>
      </c>
      <c r="BF2112" s="18" t="s">
        <v>5537</v>
      </c>
      <c r="BG2112" s="18" t="s">
        <v>5537</v>
      </c>
      <c r="BH2112" s="18" t="s">
        <v>5537</v>
      </c>
      <c r="BI2112" s="9" t="s">
        <v>5537</v>
      </c>
      <c r="BJ2112" s="14"/>
      <c r="BK2112" s="14" t="s">
        <v>5537</v>
      </c>
      <c r="BL2112" s="14" t="str">
        <f>_xlfn.XLOOKUP(B2112,'[4]cell downs 18042026 17h'!$B:$B,'[4]cell downs 18042026 17h'!$B:$B,"")</f>
        <v/>
      </c>
      <c r="BM2112" s="14" t="str">
        <f>_xlfn.XLOOKUP(B2112,'[5]Cells Huawei 19042026 15h'!$B:$B,'[5]Cells Huawei 19042026 15h'!$B:$B,"")</f>
        <v/>
      </c>
      <c r="BN2112" s="9" t="str">
        <f>_xlfn.XLOOKUP(B2112,'[6]cells down 19042026 9H40'!$B:$B,'[6]cells down 19042026 9H40'!$B:$B,"")</f>
        <v/>
      </c>
      <c r="BO2112" s="9" t="s">
        <v>5537</v>
      </c>
      <c r="BP2112" s="9" t="s">
        <v>12</v>
      </c>
      <c r="BQ2112" s="115"/>
    </row>
    <row r="2113" spans="1:69" s="9" customFormat="1" x14ac:dyDescent="0.3">
      <c r="A2113" s="1" t="s">
        <v>2980</v>
      </c>
      <c r="B2113" s="8" t="s">
        <v>2981</v>
      </c>
      <c r="C2113" s="3" t="str">
        <f>_xlfn.XLOOKUP(B2113,'[1]daily break down'!$D:$D,'[1]daily break down'!$E:$E,"")</f>
        <v>Ngaoundere</v>
      </c>
      <c r="D2113" s="1" t="s">
        <v>11</v>
      </c>
      <c r="E2113" s="1" t="s">
        <v>12</v>
      </c>
      <c r="F2113" s="3" t="s">
        <v>90</v>
      </c>
      <c r="G2113" s="1" t="s">
        <v>91</v>
      </c>
      <c r="H2113" s="32" t="str">
        <f>_xlfn.XLOOKUP(B2113,[2]CALCULATION!$B:$B,[2]CALCULATION!$H:$H,"")</f>
        <v>Huawei</v>
      </c>
      <c r="I2113" s="28">
        <v>0</v>
      </c>
      <c r="J2113" s="28">
        <v>0</v>
      </c>
      <c r="K2113" s="28">
        <v>0</v>
      </c>
      <c r="L2113" s="28">
        <v>0</v>
      </c>
      <c r="M2113" s="28">
        <v>0</v>
      </c>
      <c r="N2113" s="28">
        <v>0</v>
      </c>
      <c r="O2113" s="28">
        <v>0</v>
      </c>
      <c r="P2113" s="28">
        <v>0</v>
      </c>
      <c r="Q2113" s="28">
        <v>0</v>
      </c>
      <c r="R2113" s="28">
        <v>0</v>
      </c>
      <c r="S2113" s="94">
        <v>0</v>
      </c>
      <c r="T2113" s="94">
        <f>_xlfn.XLOOKUP(B2113,'[3]Nur des jours'!$B:$B,'[3]Nur des jours'!$U:$U,"")</f>
        <v>0</v>
      </c>
      <c r="U2113" s="94">
        <v>0</v>
      </c>
      <c r="V2113" s="94">
        <v>0</v>
      </c>
      <c r="W2113" s="94">
        <v>0</v>
      </c>
      <c r="X2113" s="94">
        <v>0</v>
      </c>
      <c r="Y2113" s="94">
        <v>0</v>
      </c>
      <c r="Z2113" s="94">
        <v>0</v>
      </c>
      <c r="AA2113" s="94">
        <v>0</v>
      </c>
      <c r="AB2113" s="94">
        <v>0</v>
      </c>
      <c r="AC2113" s="94"/>
      <c r="AD2113" s="94">
        <v>0</v>
      </c>
      <c r="AE2113" s="94">
        <v>0</v>
      </c>
      <c r="AF2113" s="94">
        <v>0</v>
      </c>
      <c r="AG2113" s="94">
        <v>0</v>
      </c>
      <c r="AH2113" s="94">
        <v>0</v>
      </c>
      <c r="AI2113" s="49" t="s">
        <v>5559</v>
      </c>
      <c r="AJ2113" s="49"/>
      <c r="AK2113" s="48" t="str" cm="1">
        <f t="array" ref="AK2113">IFERROR(_xlfn.IFS(
AM2113="MPR ISSUE","PDH",
AM2113="BSS Hardware Issue","BSS",
AM2113="Sites strategiques, MLL, Pylone, etc.","ENVTECH",
AM2113="AKTIVCO DEFAUT GE &amp; POWER Cabinet","AKTIVCO",
AM2113="AKTIVCO Coupure ENEO &amp; Baisse de tension","AKTIVCO GRID ONLY",
AM2113="Coupure ENEO &amp; Baisse de tension","IHS GRID ONLY",
AM2113="Defaut GE &amp; POWER Cabinet","IHS",
AM2113="Sharing","Partners",
AM2113="Sites strategiques &amp; DataCenter","SST &amp; DC",
AM2113="Exclu","Exclu",
AM2113="SAT","SAT",
AM2113="SPARE-ISSUE","SPARE-ISSUE",
AM2113="Fiber CAmtel","TRANS_FO_CAMTEL",
AM2113="Fiber AOF","Fiber AOF",
AM2113="Projet OCM (HUAWEI)","TRAVAUX-HUAWEI",
AM2113="Projet OCM (NOKIA)","TRAVAUX-NOKIA",
AM2113="ACCESS-ISSUE","ACCESS-ISSUE",
AM2113="Projet OCM (ZTE, NOKIA, autres projets)","TRAVAUX OCM",
AM2113="No root CAuse","No root cause",
AM2113="ODU HS","PDH",
AM2113="IP &amp; VLAN","PDH",
AM2113="Warehouse HUAWEI","SPARE-ISSUE",
AM2113="SPARE-HS","SPARE-ISSUE",
AM2113="Power Telco","BSS",AM2113="no impacts","no impacts"
),"")</f>
        <v>no impacts</v>
      </c>
      <c r="AL2113" s="48" t="str" cm="1">
        <f t="array" ref="AL2113">IFERROR(_xlfn.IFS(
AM2113="MPR ISSUE","TX ISSUE",
AM2113="BSS Hardware Issue","RAN ISSUE",
AM2113="Sites strategiques, MLL, Pylone, etc.","ENVTECH",
AM2113="AKTIVCO DEFAUT GE &amp; POWER Cabinet","POWER ISSUE",
AM2113="AKTIVCO Coupure ENEO &amp; Baisse de tension","POWER ISSUE",
AM2113="Coupure ENEO &amp; Baisse de tension","POWER ISSUE",
AM2113="Defaut GE &amp; POWER Cabinet","POWER ISSUE",
AM2113="Sharing","POWER ISSUE",
AM2113="Sites strategiques &amp; DataCenter","POWER ISSUE",
AM2113="Exclu","Exclu",
AM2113="SAT","TX ISSUE",
AM2113="SPARE-ISSUE","SPARE-ISSUE",
AM2113="Fiber CAmtel","TX ISSUE",
AM2113="Fiber AOF","TX ISSUE",
AM2113="Projet OCM (HUAWEI)","TRAVAUX-HUAWEI",
AM2113="Projet OCM (NOKIA)","TRAVAUX -NOKIA",
AM2113="ACCESS-ISSUE","ACCESS-ISSUE",
AM2113="Projet OCM (ZTE, NOKIA, autres projets)","TRAVAUX OCM",
AM2113="No root CAuse","No root cause",
AM2113="ODU HS","TX ISSUE",
AM2113="IP &amp; VLAN","TX ISSUE",
AM2113="Warehouse HUAWEI","SPARE-ISSUE",
AM2113="SPARE-HS","SPARE-ISSUE",
AM2113="Power Telco","RAN ISSUE",AM2113="no impacts","no impacts"
),"")</f>
        <v>no impacts</v>
      </c>
      <c r="AM2113" s="67" t="s">
        <v>5605</v>
      </c>
      <c r="AN2113" s="48" t="str" cm="1">
        <f t="array" ref="AN2113">IFERROR(_xlfn.IFS(
AM2113="MPR ISSUE","ACTIVE",
AM2113="BSS Hardware Issue","ACTIVE",
AM2113="Sites strategiques, MLL, Pylone, etc.","PASSIVE",
AM2113="AKTIVCO DEFAUT GE &amp; POWER Cabinet","PASSIVE",
AM2113="AKTIVCO Coupure ENEO &amp; Baisse de tension","PASSIVE",
AM2113="Coupure ENEO &amp; Baisse de tension","PASSIVE",
AM2113="Defaut GE &amp; POWER Cabinet","PASSIVE",
AM2113="Sharing","PASSIVE",
AM2113="Sites strategiques &amp; DataCenter","PASSIVE",
AM2113="Exclu","Exclu",
AM2113="SAT","ACTIVE",
AM2113="SPARE-ISSUE","SPARE-ISSUE",
AM2113="Fiber CAmtel","ACTIVE",
AM2113="Fiber AOF","ACTIVE",
AM2113="Projet OCM (HUAWEI)","PLANNED WORKS",
AM2113="Projet OCM (NOKIA)","PLANNED WORKS",
AM2113="ACCESS-ISSUE","ACCESS-ISSUE",
AM2113="Projet OCM (ZTE, NOKIA, autres projets)","PLANNED WORKS",
AM2113="No root CAuse","No root cause",
AM2113="ODU HS","ACTIVE",
AM2113="IP &amp; VLAN","ACTIVE",
AM2113="Warehouse HUAWEI","SPARE-ISSUE",
AM2113="SPARE-HS","SPARE-ISSUE",
AM2113="Power Telco","ACTIVE", AM2113="no impacts","no impacts"
),"")</f>
        <v>no impacts</v>
      </c>
      <c r="AO2113" s="93" t="s">
        <v>5537</v>
      </c>
      <c r="AP2113" s="101" t="str">
        <f t="shared" si="58"/>
        <v>ADM_035</v>
      </c>
      <c r="AR2113" s="17" t="s">
        <v>5537</v>
      </c>
      <c r="AS2113" s="7" t="s">
        <v>5537</v>
      </c>
      <c r="AT2113" s="6"/>
      <c r="AU2113" s="7"/>
      <c r="AV2113" s="3" t="s">
        <v>5537</v>
      </c>
      <c r="AW2113" s="18" t="s">
        <v>5537</v>
      </c>
      <c r="AX2113" s="18" t="s">
        <v>5537</v>
      </c>
      <c r="AY2113" s="18" t="s">
        <v>5537</v>
      </c>
      <c r="AZ2113" s="18" t="s">
        <v>5537</v>
      </c>
      <c r="BA2113" s="18" t="s">
        <v>5537</v>
      </c>
      <c r="BB2113" s="18" t="s">
        <v>5537</v>
      </c>
      <c r="BC2113" s="18" t="s">
        <v>5537</v>
      </c>
      <c r="BD2113" s="18" t="s">
        <v>5537</v>
      </c>
      <c r="BE2113" s="18" t="s">
        <v>5537</v>
      </c>
      <c r="BF2113" s="18" t="s">
        <v>5537</v>
      </c>
      <c r="BG2113" s="18" t="s">
        <v>5537</v>
      </c>
      <c r="BH2113" s="18" t="s">
        <v>5537</v>
      </c>
      <c r="BI2113" s="9" t="s">
        <v>5537</v>
      </c>
      <c r="BJ2113" s="14"/>
      <c r="BK2113" s="14" t="s">
        <v>5537</v>
      </c>
      <c r="BL2113" s="14" t="str">
        <f>_xlfn.XLOOKUP(B2113,'[4]cell downs 18042026 17h'!$B:$B,'[4]cell downs 18042026 17h'!$B:$B,"")</f>
        <v/>
      </c>
      <c r="BM2113" s="14" t="str">
        <f>_xlfn.XLOOKUP(B2113,'[5]Cells Huawei 19042026 15h'!$B:$B,'[5]Cells Huawei 19042026 15h'!$B:$B,"")</f>
        <v/>
      </c>
      <c r="BN2113" s="9" t="str">
        <f>_xlfn.XLOOKUP(B2113,'[6]cells down 19042026 9H40'!$B:$B,'[6]cells down 19042026 9H40'!$B:$B,"")</f>
        <v/>
      </c>
      <c r="BO2113" s="9" t="s">
        <v>2981</v>
      </c>
      <c r="BP2113" s="9" t="s">
        <v>12</v>
      </c>
      <c r="BQ2113" s="115"/>
    </row>
    <row r="2114" spans="1:69" s="9" customFormat="1" x14ac:dyDescent="0.3">
      <c r="A2114" s="1" t="s">
        <v>607</v>
      </c>
      <c r="B2114" s="8" t="s">
        <v>608</v>
      </c>
      <c r="C2114" s="3" t="str">
        <f>_xlfn.XLOOKUP(B2114,'[1]daily break down'!$D:$D,'[1]daily break down'!$E:$E,"")</f>
        <v>Ngaoundere</v>
      </c>
      <c r="D2114" s="1" t="s">
        <v>11</v>
      </c>
      <c r="E2114" s="1" t="s">
        <v>12</v>
      </c>
      <c r="F2114" s="3" t="s">
        <v>90</v>
      </c>
      <c r="G2114" s="1" t="s">
        <v>91</v>
      </c>
      <c r="H2114" s="32" t="str">
        <f>_xlfn.XLOOKUP(B2114,[2]CALCULATION!$B:$B,[2]CALCULATION!$H:$H,"")</f>
        <v>Huawei</v>
      </c>
      <c r="I2114" s="28">
        <v>0</v>
      </c>
      <c r="J2114" s="28">
        <v>0</v>
      </c>
      <c r="K2114" s="28">
        <v>0</v>
      </c>
      <c r="L2114" s="28">
        <v>0</v>
      </c>
      <c r="M2114" s="28">
        <v>0</v>
      </c>
      <c r="N2114" s="28">
        <v>0</v>
      </c>
      <c r="O2114" s="28">
        <v>0</v>
      </c>
      <c r="P2114" s="28">
        <v>0</v>
      </c>
      <c r="Q2114" s="28">
        <v>0</v>
      </c>
      <c r="R2114" s="28">
        <v>0</v>
      </c>
      <c r="S2114" s="94">
        <v>0</v>
      </c>
      <c r="T2114" s="94">
        <f>_xlfn.XLOOKUP(B2114,'[3]Nur des jours'!$B:$B,'[3]Nur des jours'!$U:$U,"")</f>
        <v>0</v>
      </c>
      <c r="U2114" s="94">
        <v>0</v>
      </c>
      <c r="V2114" s="94">
        <v>0</v>
      </c>
      <c r="W2114" s="94">
        <v>0</v>
      </c>
      <c r="X2114" s="94">
        <v>0</v>
      </c>
      <c r="Y2114" s="94">
        <v>0</v>
      </c>
      <c r="Z2114" s="94">
        <v>0</v>
      </c>
      <c r="AA2114" s="94">
        <v>0</v>
      </c>
      <c r="AB2114" s="94">
        <v>0</v>
      </c>
      <c r="AC2114" s="94"/>
      <c r="AD2114" s="94">
        <v>0</v>
      </c>
      <c r="AE2114" s="94">
        <v>0</v>
      </c>
      <c r="AF2114" s="94">
        <v>0</v>
      </c>
      <c r="AG2114" s="94">
        <v>0</v>
      </c>
      <c r="AH2114" s="94">
        <v>0</v>
      </c>
      <c r="AI2114" s="49" t="s">
        <v>5559</v>
      </c>
      <c r="AJ2114" s="49"/>
      <c r="AK2114" s="48" t="str" cm="1">
        <f t="array" ref="AK2114">IFERROR(_xlfn.IFS(
AM2114="MPR ISSUE","PDH",
AM2114="BSS Hardware Issue","BSS",
AM2114="Sites strategiques, MLL, Pylone, etc.","ENVTECH",
AM2114="AKTIVCO DEFAUT GE &amp; POWER Cabinet","AKTIVCO",
AM2114="AKTIVCO Coupure ENEO &amp; Baisse de tension","AKTIVCO GRID ONLY",
AM2114="Coupure ENEO &amp; Baisse de tension","IHS GRID ONLY",
AM2114="Defaut GE &amp; POWER Cabinet","IHS",
AM2114="Sharing","Partners",
AM2114="Sites strategiques &amp; DataCenter","SST &amp; DC",
AM2114="Exclu","Exclu",
AM2114="SAT","SAT",
AM2114="SPARE-ISSUE","SPARE-ISSUE",
AM2114="Fiber CAmtel","TRANS_FO_CAMTEL",
AM2114="Fiber AOF","Fiber AOF",
AM2114="Projet OCM (HUAWEI)","TRAVAUX-HUAWEI",
AM2114="Projet OCM (NOKIA)","TRAVAUX-NOKIA",
AM2114="ACCESS-ISSUE","ACCESS-ISSUE",
AM2114="Projet OCM (ZTE, NOKIA, autres projets)","TRAVAUX OCM",
AM2114="No root CAuse","No root cause",
AM2114="ODU HS","PDH",
AM2114="IP &amp; VLAN","PDH",
AM2114="Warehouse HUAWEI","SPARE-ISSUE",
AM2114="SPARE-HS","SPARE-ISSUE",
AM2114="Power Telco","BSS",AM2114="no impacts","no impacts"
),"")</f>
        <v>no impacts</v>
      </c>
      <c r="AL2114" s="48" t="str" cm="1">
        <f t="array" ref="AL2114">IFERROR(_xlfn.IFS(
AM2114="MPR ISSUE","TX ISSUE",
AM2114="BSS Hardware Issue","RAN ISSUE",
AM2114="Sites strategiques, MLL, Pylone, etc.","ENVTECH",
AM2114="AKTIVCO DEFAUT GE &amp; POWER Cabinet","POWER ISSUE",
AM2114="AKTIVCO Coupure ENEO &amp; Baisse de tension","POWER ISSUE",
AM2114="Coupure ENEO &amp; Baisse de tension","POWER ISSUE",
AM2114="Defaut GE &amp; POWER Cabinet","POWER ISSUE",
AM2114="Sharing","POWER ISSUE",
AM2114="Sites strategiques &amp; DataCenter","POWER ISSUE",
AM2114="Exclu","Exclu",
AM2114="SAT","TX ISSUE",
AM2114="SPARE-ISSUE","SPARE-ISSUE",
AM2114="Fiber CAmtel","TX ISSUE",
AM2114="Fiber AOF","TX ISSUE",
AM2114="Projet OCM (HUAWEI)","TRAVAUX-HUAWEI",
AM2114="Projet OCM (NOKIA)","TRAVAUX -NOKIA",
AM2114="ACCESS-ISSUE","ACCESS-ISSUE",
AM2114="Projet OCM (ZTE, NOKIA, autres projets)","TRAVAUX OCM",
AM2114="No root CAuse","No root cause",
AM2114="ODU HS","TX ISSUE",
AM2114="IP &amp; VLAN","TX ISSUE",
AM2114="Warehouse HUAWEI","SPARE-ISSUE",
AM2114="SPARE-HS","SPARE-ISSUE",
AM2114="Power Telco","RAN ISSUE",AM2114="no impacts","no impacts"
),"")</f>
        <v>no impacts</v>
      </c>
      <c r="AM2114" s="67" t="s">
        <v>5605</v>
      </c>
      <c r="AN2114" s="48" t="str" cm="1">
        <f t="array" ref="AN2114">IFERROR(_xlfn.IFS(
AM2114="MPR ISSUE","ACTIVE",
AM2114="BSS Hardware Issue","ACTIVE",
AM2114="Sites strategiques, MLL, Pylone, etc.","PASSIVE",
AM2114="AKTIVCO DEFAUT GE &amp; POWER Cabinet","PASSIVE",
AM2114="AKTIVCO Coupure ENEO &amp; Baisse de tension","PASSIVE",
AM2114="Coupure ENEO &amp; Baisse de tension","PASSIVE",
AM2114="Defaut GE &amp; POWER Cabinet","PASSIVE",
AM2114="Sharing","PASSIVE",
AM2114="Sites strategiques &amp; DataCenter","PASSIVE",
AM2114="Exclu","Exclu",
AM2114="SAT","ACTIVE",
AM2114="SPARE-ISSUE","SPARE-ISSUE",
AM2114="Fiber CAmtel","ACTIVE",
AM2114="Fiber AOF","ACTIVE",
AM2114="Projet OCM (HUAWEI)","PLANNED WORKS",
AM2114="Projet OCM (NOKIA)","PLANNED WORKS",
AM2114="ACCESS-ISSUE","ACCESS-ISSUE",
AM2114="Projet OCM (ZTE, NOKIA, autres projets)","PLANNED WORKS",
AM2114="No root CAuse","No root cause",
AM2114="ODU HS","ACTIVE",
AM2114="IP &amp; VLAN","ACTIVE",
AM2114="Warehouse HUAWEI","SPARE-ISSUE",
AM2114="SPARE-HS","SPARE-ISSUE",
AM2114="Power Telco","ACTIVE", AM2114="no impacts","no impacts"
),"")</f>
        <v>no impacts</v>
      </c>
      <c r="AO2114" s="93" t="s">
        <v>5537</v>
      </c>
      <c r="AP2114" s="101" t="str">
        <f t="shared" si="58"/>
        <v>ADM_074</v>
      </c>
      <c r="AR2114" s="17" t="s">
        <v>5537</v>
      </c>
      <c r="AS2114" s="7" t="s">
        <v>5537</v>
      </c>
      <c r="AT2114" s="6"/>
      <c r="AU2114" s="7"/>
      <c r="AV2114" s="3" t="s">
        <v>5537</v>
      </c>
      <c r="AW2114" s="18" t="s">
        <v>5537</v>
      </c>
      <c r="AX2114" s="18" t="s">
        <v>5537</v>
      </c>
      <c r="AY2114" s="18" t="s">
        <v>5537</v>
      </c>
      <c r="AZ2114" s="18" t="s">
        <v>5537</v>
      </c>
      <c r="BA2114" s="18" t="s">
        <v>5537</v>
      </c>
      <c r="BB2114" s="18" t="s">
        <v>5537</v>
      </c>
      <c r="BC2114" s="18" t="s">
        <v>5537</v>
      </c>
      <c r="BD2114" s="18" t="s">
        <v>5537</v>
      </c>
      <c r="BE2114" s="18" t="s">
        <v>5537</v>
      </c>
      <c r="BF2114" s="18" t="s">
        <v>5537</v>
      </c>
      <c r="BG2114" s="18" t="s">
        <v>5537</v>
      </c>
      <c r="BH2114" s="18" t="s">
        <v>5537</v>
      </c>
      <c r="BI2114" s="9" t="s">
        <v>5537</v>
      </c>
      <c r="BJ2114" s="14"/>
      <c r="BK2114" s="14" t="s">
        <v>5537</v>
      </c>
      <c r="BL2114" s="14" t="str">
        <f>_xlfn.XLOOKUP(B2114,'[4]cell downs 18042026 17h'!$B:$B,'[4]cell downs 18042026 17h'!$B:$B,"")</f>
        <v/>
      </c>
      <c r="BM2114" s="14" t="str">
        <f>_xlfn.XLOOKUP(B2114,'[5]Cells Huawei 19042026 15h'!$B:$B,'[5]Cells Huawei 19042026 15h'!$B:$B,"")</f>
        <v/>
      </c>
      <c r="BN2114" s="9" t="str">
        <f>_xlfn.XLOOKUP(B2114,'[6]cells down 19042026 9H40'!$B:$B,'[6]cells down 19042026 9H40'!$B:$B,"")</f>
        <v/>
      </c>
      <c r="BO2114" s="9" t="s">
        <v>608</v>
      </c>
      <c r="BP2114" s="9" t="s">
        <v>12</v>
      </c>
      <c r="BQ2114" s="115"/>
    </row>
    <row r="2115" spans="1:69" s="9" customFormat="1" x14ac:dyDescent="0.3">
      <c r="A2115" s="1" t="s">
        <v>1586</v>
      </c>
      <c r="B2115" s="8" t="s">
        <v>1587</v>
      </c>
      <c r="C2115" s="3" t="str">
        <f>_xlfn.XLOOKUP(B2115,'[1]daily break down'!$D:$D,'[1]daily break down'!$E:$E,"")</f>
        <v>Ngaoundere</v>
      </c>
      <c r="D2115" s="1" t="s">
        <v>1022</v>
      </c>
      <c r="E2115" s="1"/>
      <c r="F2115" s="3" t="s">
        <v>90</v>
      </c>
      <c r="G2115" s="1" t="s">
        <v>91</v>
      </c>
      <c r="H2115" s="32" t="str">
        <f>_xlfn.XLOOKUP(B2115,[2]CALCULATION!$B:$B,[2]CALCULATION!$H:$H,"")</f>
        <v>Huawei</v>
      </c>
      <c r="I2115" s="28">
        <v>0</v>
      </c>
      <c r="J2115" s="28">
        <v>0</v>
      </c>
      <c r="K2115" s="28">
        <v>0</v>
      </c>
      <c r="L2115" s="28">
        <v>0</v>
      </c>
      <c r="M2115" s="28">
        <v>0</v>
      </c>
      <c r="N2115" s="28">
        <v>0</v>
      </c>
      <c r="O2115" s="28">
        <v>0</v>
      </c>
      <c r="P2115" s="28">
        <v>0</v>
      </c>
      <c r="Q2115" s="28">
        <v>0</v>
      </c>
      <c r="R2115" s="28">
        <v>0</v>
      </c>
      <c r="S2115" s="94">
        <v>0</v>
      </c>
      <c r="T2115" s="94">
        <f>_xlfn.XLOOKUP(B2115,'[3]Nur des jours'!$B:$B,'[3]Nur des jours'!$U:$U,"")</f>
        <v>0</v>
      </c>
      <c r="U2115" s="94">
        <v>0</v>
      </c>
      <c r="V2115" s="94">
        <v>0</v>
      </c>
      <c r="W2115" s="94">
        <v>0</v>
      </c>
      <c r="X2115" s="94">
        <v>0</v>
      </c>
      <c r="Y2115" s="94">
        <v>0</v>
      </c>
      <c r="Z2115" s="94">
        <v>0</v>
      </c>
      <c r="AA2115" s="94">
        <v>0</v>
      </c>
      <c r="AB2115" s="94">
        <v>0</v>
      </c>
      <c r="AC2115" s="94"/>
      <c r="AD2115" s="94">
        <v>0</v>
      </c>
      <c r="AE2115" s="94">
        <v>0</v>
      </c>
      <c r="AF2115" s="94">
        <v>0</v>
      </c>
      <c r="AG2115" s="94">
        <v>0</v>
      </c>
      <c r="AH2115" s="94">
        <v>0</v>
      </c>
      <c r="AI2115" s="49" t="s">
        <v>5559</v>
      </c>
      <c r="AJ2115" s="49"/>
      <c r="AK2115" s="48" t="str" cm="1">
        <f t="array" ref="AK2115">IFERROR(_xlfn.IFS(
AM2115="MPR ISSUE","PDH",
AM2115="BSS Hardware Issue","BSS",
AM2115="Sites strategiques, MLL, Pylone, etc.","ENVTECH",
AM2115="AKTIVCO DEFAUT GE &amp; POWER Cabinet","AKTIVCO",
AM2115="AKTIVCO Coupure ENEO &amp; Baisse de tension","AKTIVCO GRID ONLY",
AM2115="Coupure ENEO &amp; Baisse de tension","IHS GRID ONLY",
AM2115="Defaut GE &amp; POWER Cabinet","IHS",
AM2115="Sharing","Partners",
AM2115="Sites strategiques &amp; DataCenter","SST &amp; DC",
AM2115="Exclu","Exclu",
AM2115="SAT","SAT",
AM2115="SPARE-ISSUE","SPARE-ISSUE",
AM2115="Fiber CAmtel","TRANS_FO_CAMTEL",
AM2115="Fiber AOF","Fiber AOF",
AM2115="Projet OCM (HUAWEI)","TRAVAUX-HUAWEI",
AM2115="Projet OCM (NOKIA)","TRAVAUX-NOKIA",
AM2115="ACCESS-ISSUE","ACCESS-ISSUE",
AM2115="Projet OCM (ZTE, NOKIA, autres projets)","TRAVAUX OCM",
AM2115="No root CAuse","No root cause",
AM2115="ODU HS","PDH",
AM2115="IP &amp; VLAN","PDH",
AM2115="Warehouse HUAWEI","SPARE-ISSUE",
AM2115="SPARE-HS","SPARE-ISSUE",
AM2115="Power Telco","BSS",AM2115="no impacts","no impacts"
),"")</f>
        <v>no impacts</v>
      </c>
      <c r="AL2115" s="48" t="str" cm="1">
        <f t="array" ref="AL2115">IFERROR(_xlfn.IFS(
AM2115="MPR ISSUE","TX ISSUE",
AM2115="BSS Hardware Issue","RAN ISSUE",
AM2115="Sites strategiques, MLL, Pylone, etc.","ENVTECH",
AM2115="AKTIVCO DEFAUT GE &amp; POWER Cabinet","POWER ISSUE",
AM2115="AKTIVCO Coupure ENEO &amp; Baisse de tension","POWER ISSUE",
AM2115="Coupure ENEO &amp; Baisse de tension","POWER ISSUE",
AM2115="Defaut GE &amp; POWER Cabinet","POWER ISSUE",
AM2115="Sharing","POWER ISSUE",
AM2115="Sites strategiques &amp; DataCenter","POWER ISSUE",
AM2115="Exclu","Exclu",
AM2115="SAT","TX ISSUE",
AM2115="SPARE-ISSUE","SPARE-ISSUE",
AM2115="Fiber CAmtel","TX ISSUE",
AM2115="Fiber AOF","TX ISSUE",
AM2115="Projet OCM (HUAWEI)","TRAVAUX-HUAWEI",
AM2115="Projet OCM (NOKIA)","TRAVAUX -NOKIA",
AM2115="ACCESS-ISSUE","ACCESS-ISSUE",
AM2115="Projet OCM (ZTE, NOKIA, autres projets)","TRAVAUX OCM",
AM2115="No root CAuse","No root cause",
AM2115="ODU HS","TX ISSUE",
AM2115="IP &amp; VLAN","TX ISSUE",
AM2115="Warehouse HUAWEI","SPARE-ISSUE",
AM2115="SPARE-HS","SPARE-ISSUE",
AM2115="Power Telco","RAN ISSUE",AM2115="no impacts","no impacts"
),"")</f>
        <v>no impacts</v>
      </c>
      <c r="AM2115" s="67" t="s">
        <v>5605</v>
      </c>
      <c r="AN2115" s="48" t="str" cm="1">
        <f t="array" ref="AN2115">IFERROR(_xlfn.IFS(
AM2115="MPR ISSUE","ACTIVE",
AM2115="BSS Hardware Issue","ACTIVE",
AM2115="Sites strategiques, MLL, Pylone, etc.","PASSIVE",
AM2115="AKTIVCO DEFAUT GE &amp; POWER Cabinet","PASSIVE",
AM2115="AKTIVCO Coupure ENEO &amp; Baisse de tension","PASSIVE",
AM2115="Coupure ENEO &amp; Baisse de tension","PASSIVE",
AM2115="Defaut GE &amp; POWER Cabinet","PASSIVE",
AM2115="Sharing","PASSIVE",
AM2115="Sites strategiques &amp; DataCenter","PASSIVE",
AM2115="Exclu","Exclu",
AM2115="SAT","ACTIVE",
AM2115="SPARE-ISSUE","SPARE-ISSUE",
AM2115="Fiber CAmtel","ACTIVE",
AM2115="Fiber AOF","ACTIVE",
AM2115="Projet OCM (HUAWEI)","PLANNED WORKS",
AM2115="Projet OCM (NOKIA)","PLANNED WORKS",
AM2115="ACCESS-ISSUE","ACCESS-ISSUE",
AM2115="Projet OCM (ZTE, NOKIA, autres projets)","PLANNED WORKS",
AM2115="No root CAuse","No root cause",
AM2115="ODU HS","ACTIVE",
AM2115="IP &amp; VLAN","ACTIVE",
AM2115="Warehouse HUAWEI","SPARE-ISSUE",
AM2115="SPARE-HS","SPARE-ISSUE",
AM2115="Power Telco","ACTIVE", AM2115="no impacts","no impacts"
),"")</f>
        <v>no impacts</v>
      </c>
      <c r="AO2115" s="93" t="s">
        <v>5537</v>
      </c>
      <c r="AP2115" s="101" t="str">
        <f t="shared" si="58"/>
        <v>ADM_002</v>
      </c>
      <c r="AR2115" s="17" t="s">
        <v>5537</v>
      </c>
      <c r="AS2115" s="7" t="s">
        <v>5537</v>
      </c>
      <c r="AT2115" s="6"/>
      <c r="AU2115" s="7"/>
      <c r="AV2115" s="3" t="s">
        <v>5537</v>
      </c>
      <c r="AW2115" s="18" t="s">
        <v>5537</v>
      </c>
      <c r="AX2115" s="18" t="s">
        <v>5537</v>
      </c>
      <c r="AY2115" s="18" t="s">
        <v>5537</v>
      </c>
      <c r="AZ2115" s="18" t="s">
        <v>5537</v>
      </c>
      <c r="BA2115" s="18" t="s">
        <v>5537</v>
      </c>
      <c r="BB2115" s="18" t="s">
        <v>5537</v>
      </c>
      <c r="BC2115" s="18" t="s">
        <v>5537</v>
      </c>
      <c r="BD2115" s="18" t="s">
        <v>5537</v>
      </c>
      <c r="BE2115" s="18" t="s">
        <v>5537</v>
      </c>
      <c r="BF2115" s="18" t="s">
        <v>5537</v>
      </c>
      <c r="BG2115" s="18" t="s">
        <v>5537</v>
      </c>
      <c r="BH2115" s="18" t="s">
        <v>5537</v>
      </c>
      <c r="BI2115" s="9" t="s">
        <v>5537</v>
      </c>
      <c r="BJ2115" s="14"/>
      <c r="BK2115" s="14" t="s">
        <v>5537</v>
      </c>
      <c r="BL2115" s="14" t="str">
        <f>_xlfn.XLOOKUP(B2115,'[4]cell downs 18042026 17h'!$B:$B,'[4]cell downs 18042026 17h'!$B:$B,"")</f>
        <v/>
      </c>
      <c r="BM2115" s="14" t="str">
        <f>_xlfn.XLOOKUP(B2115,'[5]Cells Huawei 19042026 15h'!$B:$B,'[5]Cells Huawei 19042026 15h'!$B:$B,"")</f>
        <v/>
      </c>
      <c r="BN2115" s="9" t="str">
        <f>_xlfn.XLOOKUP(B2115,'[6]cells down 19042026 9H40'!$B:$B,'[6]cells down 19042026 9H40'!$B:$B,"")</f>
        <v/>
      </c>
      <c r="BO2115" s="9" t="s">
        <v>5537</v>
      </c>
      <c r="BP2115" s="9" t="s">
        <v>5459</v>
      </c>
      <c r="BQ2115" s="115"/>
    </row>
    <row r="2116" spans="1:69" s="9" customFormat="1" x14ac:dyDescent="0.3">
      <c r="A2116" s="1" t="s">
        <v>2345</v>
      </c>
      <c r="B2116" s="8" t="s">
        <v>2346</v>
      </c>
      <c r="C2116" s="3" t="str">
        <f>_xlfn.XLOOKUP(B2116,'[1]daily break down'!$D:$D,'[1]daily break down'!$E:$E,"")</f>
        <v>Ngaoundere</v>
      </c>
      <c r="D2116" s="1" t="s">
        <v>11</v>
      </c>
      <c r="E2116" s="1" t="s">
        <v>12</v>
      </c>
      <c r="F2116" s="3" t="s">
        <v>90</v>
      </c>
      <c r="G2116" s="1" t="s">
        <v>91</v>
      </c>
      <c r="H2116" s="32" t="str">
        <f>_xlfn.XLOOKUP(B2116,[2]CALCULATION!$B:$B,[2]CALCULATION!$H:$H,"")</f>
        <v>Huawei</v>
      </c>
      <c r="I2116" s="28">
        <v>0</v>
      </c>
      <c r="J2116" s="28">
        <v>0</v>
      </c>
      <c r="K2116" s="28">
        <v>0</v>
      </c>
      <c r="L2116" s="28">
        <v>0</v>
      </c>
      <c r="M2116" s="28">
        <v>0</v>
      </c>
      <c r="N2116" s="28">
        <v>0</v>
      </c>
      <c r="O2116" s="28">
        <v>0</v>
      </c>
      <c r="P2116" s="28">
        <v>0</v>
      </c>
      <c r="Q2116" s="28">
        <v>0</v>
      </c>
      <c r="R2116" s="28">
        <v>0</v>
      </c>
      <c r="S2116" s="94">
        <v>0</v>
      </c>
      <c r="T2116" s="94">
        <f>_xlfn.XLOOKUP(B2116,'[3]Nur des jours'!$B:$B,'[3]Nur des jours'!$U:$U,"")</f>
        <v>0</v>
      </c>
      <c r="U2116" s="94">
        <v>0</v>
      </c>
      <c r="V2116" s="94">
        <v>0</v>
      </c>
      <c r="W2116" s="94">
        <v>0</v>
      </c>
      <c r="X2116" s="94">
        <v>0</v>
      </c>
      <c r="Y2116" s="94">
        <v>0</v>
      </c>
      <c r="Z2116" s="94">
        <v>0</v>
      </c>
      <c r="AA2116" s="94">
        <v>0</v>
      </c>
      <c r="AB2116" s="94">
        <v>0</v>
      </c>
      <c r="AC2116" s="94"/>
      <c r="AD2116" s="94">
        <v>0</v>
      </c>
      <c r="AE2116" s="94">
        <v>0</v>
      </c>
      <c r="AF2116" s="94">
        <v>0</v>
      </c>
      <c r="AG2116" s="94">
        <v>0</v>
      </c>
      <c r="AH2116" s="94">
        <v>0</v>
      </c>
      <c r="AI2116" s="49" t="s">
        <v>5559</v>
      </c>
      <c r="AJ2116" s="49"/>
      <c r="AK2116" s="48" t="str" cm="1">
        <f t="array" ref="AK2116">IFERROR(_xlfn.IFS(
AM2116="MPR ISSUE","PDH",
AM2116="BSS Hardware Issue","BSS",
AM2116="Sites strategiques, MLL, Pylone, etc.","ENVTECH",
AM2116="AKTIVCO DEFAUT GE &amp; POWER Cabinet","AKTIVCO",
AM2116="AKTIVCO Coupure ENEO &amp; Baisse de tension","AKTIVCO GRID ONLY",
AM2116="Coupure ENEO &amp; Baisse de tension","IHS GRID ONLY",
AM2116="Defaut GE &amp; POWER Cabinet","IHS",
AM2116="Sharing","Partners",
AM2116="Sites strategiques &amp; DataCenter","SST &amp; DC",
AM2116="Exclu","Exclu",
AM2116="SAT","SAT",
AM2116="SPARE-ISSUE","SPARE-ISSUE",
AM2116="Fiber CAmtel","TRANS_FO_CAMTEL",
AM2116="Fiber AOF","Fiber AOF",
AM2116="Projet OCM (HUAWEI)","TRAVAUX-HUAWEI",
AM2116="Projet OCM (NOKIA)","TRAVAUX-NOKIA",
AM2116="ACCESS-ISSUE","ACCESS-ISSUE",
AM2116="Projet OCM (ZTE, NOKIA, autres projets)","TRAVAUX OCM",
AM2116="No root CAuse","No root cause",
AM2116="ODU HS","PDH",
AM2116="IP &amp; VLAN","PDH",
AM2116="Warehouse HUAWEI","SPARE-ISSUE",
AM2116="SPARE-HS","SPARE-ISSUE",
AM2116="Power Telco","BSS",AM2116="no impacts","no impacts"
),"")</f>
        <v>no impacts</v>
      </c>
      <c r="AL2116" s="48" t="str" cm="1">
        <f t="array" ref="AL2116">IFERROR(_xlfn.IFS(
AM2116="MPR ISSUE","TX ISSUE",
AM2116="BSS Hardware Issue","RAN ISSUE",
AM2116="Sites strategiques, MLL, Pylone, etc.","ENVTECH",
AM2116="AKTIVCO DEFAUT GE &amp; POWER Cabinet","POWER ISSUE",
AM2116="AKTIVCO Coupure ENEO &amp; Baisse de tension","POWER ISSUE",
AM2116="Coupure ENEO &amp; Baisse de tension","POWER ISSUE",
AM2116="Defaut GE &amp; POWER Cabinet","POWER ISSUE",
AM2116="Sharing","POWER ISSUE",
AM2116="Sites strategiques &amp; DataCenter","POWER ISSUE",
AM2116="Exclu","Exclu",
AM2116="SAT","TX ISSUE",
AM2116="SPARE-ISSUE","SPARE-ISSUE",
AM2116="Fiber CAmtel","TX ISSUE",
AM2116="Fiber AOF","TX ISSUE",
AM2116="Projet OCM (HUAWEI)","TRAVAUX-HUAWEI",
AM2116="Projet OCM (NOKIA)","TRAVAUX -NOKIA",
AM2116="ACCESS-ISSUE","ACCESS-ISSUE",
AM2116="Projet OCM (ZTE, NOKIA, autres projets)","TRAVAUX OCM",
AM2116="No root CAuse","No root cause",
AM2116="ODU HS","TX ISSUE",
AM2116="IP &amp; VLAN","TX ISSUE",
AM2116="Warehouse HUAWEI","SPARE-ISSUE",
AM2116="SPARE-HS","SPARE-ISSUE",
AM2116="Power Telco","RAN ISSUE",AM2116="no impacts","no impacts"
),"")</f>
        <v>no impacts</v>
      </c>
      <c r="AM2116" s="67" t="s">
        <v>5605</v>
      </c>
      <c r="AN2116" s="48" t="str" cm="1">
        <f t="array" ref="AN2116">IFERROR(_xlfn.IFS(
AM2116="MPR ISSUE","ACTIVE",
AM2116="BSS Hardware Issue","ACTIVE",
AM2116="Sites strategiques, MLL, Pylone, etc.","PASSIVE",
AM2116="AKTIVCO DEFAUT GE &amp; POWER Cabinet","PASSIVE",
AM2116="AKTIVCO Coupure ENEO &amp; Baisse de tension","PASSIVE",
AM2116="Coupure ENEO &amp; Baisse de tension","PASSIVE",
AM2116="Defaut GE &amp; POWER Cabinet","PASSIVE",
AM2116="Sharing","PASSIVE",
AM2116="Sites strategiques &amp; DataCenter","PASSIVE",
AM2116="Exclu","Exclu",
AM2116="SAT","ACTIVE",
AM2116="SPARE-ISSUE","SPARE-ISSUE",
AM2116="Fiber CAmtel","ACTIVE",
AM2116="Fiber AOF","ACTIVE",
AM2116="Projet OCM (HUAWEI)","PLANNED WORKS",
AM2116="Projet OCM (NOKIA)","PLANNED WORKS",
AM2116="ACCESS-ISSUE","ACCESS-ISSUE",
AM2116="Projet OCM (ZTE, NOKIA, autres projets)","PLANNED WORKS",
AM2116="No root CAuse","No root cause",
AM2116="ODU HS","ACTIVE",
AM2116="IP &amp; VLAN","ACTIVE",
AM2116="Warehouse HUAWEI","SPARE-ISSUE",
AM2116="SPARE-HS","SPARE-ISSUE",
AM2116="Power Telco","ACTIVE", AM2116="no impacts","no impacts"
),"")</f>
        <v>no impacts</v>
      </c>
      <c r="AO2116" s="93" t="s">
        <v>5537</v>
      </c>
      <c r="AP2116" s="101" t="str">
        <f t="shared" si="58"/>
        <v>ADM_087</v>
      </c>
      <c r="AR2116" s="17" t="s">
        <v>5537</v>
      </c>
      <c r="AS2116" s="7" t="s">
        <v>5537</v>
      </c>
      <c r="AT2116" s="6"/>
      <c r="AU2116" s="7"/>
      <c r="AV2116" s="3" t="s">
        <v>5537</v>
      </c>
      <c r="AW2116" s="18" t="s">
        <v>5537</v>
      </c>
      <c r="AX2116" s="18" t="s">
        <v>5537</v>
      </c>
      <c r="AY2116" s="18" t="s">
        <v>5537</v>
      </c>
      <c r="AZ2116" s="18" t="s">
        <v>5537</v>
      </c>
      <c r="BA2116" s="18" t="s">
        <v>5537</v>
      </c>
      <c r="BB2116" s="18" t="s">
        <v>5537</v>
      </c>
      <c r="BC2116" s="18" t="s">
        <v>5537</v>
      </c>
      <c r="BD2116" s="18" t="s">
        <v>5537</v>
      </c>
      <c r="BE2116" s="18" t="s">
        <v>5537</v>
      </c>
      <c r="BF2116" s="18" t="s">
        <v>5537</v>
      </c>
      <c r="BG2116" s="18" t="s">
        <v>5537</v>
      </c>
      <c r="BH2116" s="18" t="s">
        <v>5537</v>
      </c>
      <c r="BI2116" s="9" t="s">
        <v>5537</v>
      </c>
      <c r="BJ2116" s="14"/>
      <c r="BK2116" s="14" t="s">
        <v>5537</v>
      </c>
      <c r="BL2116" s="14" t="str">
        <f>_xlfn.XLOOKUP(B2116,'[4]cell downs 18042026 17h'!$B:$B,'[4]cell downs 18042026 17h'!$B:$B,"")</f>
        <v/>
      </c>
      <c r="BM2116" s="14" t="str">
        <f>_xlfn.XLOOKUP(B2116,'[5]Cells Huawei 19042026 15h'!$B:$B,'[5]Cells Huawei 19042026 15h'!$B:$B,"")</f>
        <v/>
      </c>
      <c r="BN2116" s="9" t="str">
        <f>_xlfn.XLOOKUP(B2116,'[6]cells down 19042026 9H40'!$B:$B,'[6]cells down 19042026 9H40'!$B:$B,"")</f>
        <v/>
      </c>
      <c r="BO2116" s="9" t="s">
        <v>2346</v>
      </c>
      <c r="BP2116" s="9" t="s">
        <v>12</v>
      </c>
      <c r="BQ2116" s="115"/>
    </row>
    <row r="2117" spans="1:69" s="9" customFormat="1" x14ac:dyDescent="0.3">
      <c r="A2117" s="1" t="s">
        <v>2972</v>
      </c>
      <c r="B2117" s="8" t="s">
        <v>2973</v>
      </c>
      <c r="C2117" s="3" t="str">
        <f>_xlfn.XLOOKUP(B2117,'[1]daily break down'!$D:$D,'[1]daily break down'!$E:$E,"")</f>
        <v>Ngaoundere</v>
      </c>
      <c r="D2117" s="1" t="s">
        <v>11</v>
      </c>
      <c r="E2117" s="1" t="s">
        <v>12</v>
      </c>
      <c r="F2117" s="3" t="s">
        <v>90</v>
      </c>
      <c r="G2117" s="1" t="s">
        <v>91</v>
      </c>
      <c r="H2117" s="32" t="str">
        <f>_xlfn.XLOOKUP(B2117,[2]CALCULATION!$B:$B,[2]CALCULATION!$H:$H,"")</f>
        <v>Huawei</v>
      </c>
      <c r="I2117" s="28">
        <v>0</v>
      </c>
      <c r="J2117" s="28">
        <v>0</v>
      </c>
      <c r="K2117" s="28">
        <v>0</v>
      </c>
      <c r="L2117" s="28">
        <v>0</v>
      </c>
      <c r="M2117" s="28">
        <v>0</v>
      </c>
      <c r="N2117" s="28">
        <v>0</v>
      </c>
      <c r="O2117" s="28">
        <v>0</v>
      </c>
      <c r="P2117" s="28">
        <v>0</v>
      </c>
      <c r="Q2117" s="28">
        <v>0</v>
      </c>
      <c r="R2117" s="28">
        <v>0</v>
      </c>
      <c r="S2117" s="94">
        <v>0</v>
      </c>
      <c r="T2117" s="94">
        <f>_xlfn.XLOOKUP(B2117,'[3]Nur des jours'!$B:$B,'[3]Nur des jours'!$U:$U,"")</f>
        <v>0</v>
      </c>
      <c r="U2117" s="94">
        <v>0</v>
      </c>
      <c r="V2117" s="94">
        <v>0</v>
      </c>
      <c r="W2117" s="94">
        <v>0</v>
      </c>
      <c r="X2117" s="94">
        <v>0</v>
      </c>
      <c r="Y2117" s="94">
        <v>0</v>
      </c>
      <c r="Z2117" s="94">
        <v>0</v>
      </c>
      <c r="AA2117" s="94">
        <v>0</v>
      </c>
      <c r="AB2117" s="94">
        <v>0</v>
      </c>
      <c r="AC2117" s="94"/>
      <c r="AD2117" s="94">
        <v>0</v>
      </c>
      <c r="AE2117" s="94">
        <v>0</v>
      </c>
      <c r="AF2117" s="94">
        <v>0</v>
      </c>
      <c r="AG2117" s="94">
        <v>0</v>
      </c>
      <c r="AH2117" s="94">
        <v>0</v>
      </c>
      <c r="AI2117" s="49" t="s">
        <v>5559</v>
      </c>
      <c r="AJ2117" s="49"/>
      <c r="AK2117" s="48" t="str" cm="1">
        <f t="array" ref="AK2117">IFERROR(_xlfn.IFS(
AM2117="MPR ISSUE","PDH",
AM2117="BSS Hardware Issue","BSS",
AM2117="Sites strategiques, MLL, Pylone, etc.","ENVTECH",
AM2117="AKTIVCO DEFAUT GE &amp; POWER Cabinet","AKTIVCO",
AM2117="AKTIVCO Coupure ENEO &amp; Baisse de tension","AKTIVCO GRID ONLY",
AM2117="Coupure ENEO &amp; Baisse de tension","IHS GRID ONLY",
AM2117="Defaut GE &amp; POWER Cabinet","IHS",
AM2117="Sharing","Partners",
AM2117="Sites strategiques &amp; DataCenter","SST &amp; DC",
AM2117="Exclu","Exclu",
AM2117="SAT","SAT",
AM2117="SPARE-ISSUE","SPARE-ISSUE",
AM2117="Fiber CAmtel","TRANS_FO_CAMTEL",
AM2117="Fiber AOF","Fiber AOF",
AM2117="Projet OCM (HUAWEI)","TRAVAUX-HUAWEI",
AM2117="Projet OCM (NOKIA)","TRAVAUX-NOKIA",
AM2117="ACCESS-ISSUE","ACCESS-ISSUE",
AM2117="Projet OCM (ZTE, NOKIA, autres projets)","TRAVAUX OCM",
AM2117="No root CAuse","No root cause",
AM2117="ODU HS","PDH",
AM2117="IP &amp; VLAN","PDH",
AM2117="Warehouse HUAWEI","SPARE-ISSUE",
AM2117="SPARE-HS","SPARE-ISSUE",
AM2117="Power Telco","BSS",AM2117="no impacts","no impacts"
),"")</f>
        <v>no impacts</v>
      </c>
      <c r="AL2117" s="48" t="str" cm="1">
        <f t="array" ref="AL2117">IFERROR(_xlfn.IFS(
AM2117="MPR ISSUE","TX ISSUE",
AM2117="BSS Hardware Issue","RAN ISSUE",
AM2117="Sites strategiques, MLL, Pylone, etc.","ENVTECH",
AM2117="AKTIVCO DEFAUT GE &amp; POWER Cabinet","POWER ISSUE",
AM2117="AKTIVCO Coupure ENEO &amp; Baisse de tension","POWER ISSUE",
AM2117="Coupure ENEO &amp; Baisse de tension","POWER ISSUE",
AM2117="Defaut GE &amp; POWER Cabinet","POWER ISSUE",
AM2117="Sharing","POWER ISSUE",
AM2117="Sites strategiques &amp; DataCenter","POWER ISSUE",
AM2117="Exclu","Exclu",
AM2117="SAT","TX ISSUE",
AM2117="SPARE-ISSUE","SPARE-ISSUE",
AM2117="Fiber CAmtel","TX ISSUE",
AM2117="Fiber AOF","TX ISSUE",
AM2117="Projet OCM (HUAWEI)","TRAVAUX-HUAWEI",
AM2117="Projet OCM (NOKIA)","TRAVAUX -NOKIA",
AM2117="ACCESS-ISSUE","ACCESS-ISSUE",
AM2117="Projet OCM (ZTE, NOKIA, autres projets)","TRAVAUX OCM",
AM2117="No root CAuse","No root cause",
AM2117="ODU HS","TX ISSUE",
AM2117="IP &amp; VLAN","TX ISSUE",
AM2117="Warehouse HUAWEI","SPARE-ISSUE",
AM2117="SPARE-HS","SPARE-ISSUE",
AM2117="Power Telco","RAN ISSUE",AM2117="no impacts","no impacts"
),"")</f>
        <v>no impacts</v>
      </c>
      <c r="AM2117" s="67" t="s">
        <v>5605</v>
      </c>
      <c r="AN2117" s="48" t="str" cm="1">
        <f t="array" ref="AN2117">IFERROR(_xlfn.IFS(
AM2117="MPR ISSUE","ACTIVE",
AM2117="BSS Hardware Issue","ACTIVE",
AM2117="Sites strategiques, MLL, Pylone, etc.","PASSIVE",
AM2117="AKTIVCO DEFAUT GE &amp; POWER Cabinet","PASSIVE",
AM2117="AKTIVCO Coupure ENEO &amp; Baisse de tension","PASSIVE",
AM2117="Coupure ENEO &amp; Baisse de tension","PASSIVE",
AM2117="Defaut GE &amp; POWER Cabinet","PASSIVE",
AM2117="Sharing","PASSIVE",
AM2117="Sites strategiques &amp; DataCenter","PASSIVE",
AM2117="Exclu","Exclu",
AM2117="SAT","ACTIVE",
AM2117="SPARE-ISSUE","SPARE-ISSUE",
AM2117="Fiber CAmtel","ACTIVE",
AM2117="Fiber AOF","ACTIVE",
AM2117="Projet OCM (HUAWEI)","PLANNED WORKS",
AM2117="Projet OCM (NOKIA)","PLANNED WORKS",
AM2117="ACCESS-ISSUE","ACCESS-ISSUE",
AM2117="Projet OCM (ZTE, NOKIA, autres projets)","PLANNED WORKS",
AM2117="No root CAuse","No root cause",
AM2117="ODU HS","ACTIVE",
AM2117="IP &amp; VLAN","ACTIVE",
AM2117="Warehouse HUAWEI","SPARE-ISSUE",
AM2117="SPARE-HS","SPARE-ISSUE",
AM2117="Power Telco","ACTIVE", AM2117="no impacts","no impacts"
),"")</f>
        <v>no impacts</v>
      </c>
      <c r="AO2117" s="93" t="s">
        <v>5537</v>
      </c>
      <c r="AP2117" s="101" t="str">
        <f t="shared" si="58"/>
        <v>ADM_085</v>
      </c>
      <c r="AR2117" s="17" t="s">
        <v>5537</v>
      </c>
      <c r="AS2117" s="7" t="s">
        <v>5537</v>
      </c>
      <c r="AT2117" s="6"/>
      <c r="AU2117" s="7"/>
      <c r="AV2117" s="3" t="s">
        <v>5537</v>
      </c>
      <c r="AW2117" s="18" t="s">
        <v>5537</v>
      </c>
      <c r="AX2117" s="18" t="s">
        <v>5537</v>
      </c>
      <c r="AY2117" s="18" t="s">
        <v>5537</v>
      </c>
      <c r="AZ2117" s="18" t="s">
        <v>5537</v>
      </c>
      <c r="BA2117" s="18" t="s">
        <v>5537</v>
      </c>
      <c r="BB2117" s="18" t="s">
        <v>5537</v>
      </c>
      <c r="BC2117" s="18" t="s">
        <v>5537</v>
      </c>
      <c r="BD2117" s="18" t="s">
        <v>5537</v>
      </c>
      <c r="BE2117" s="18" t="s">
        <v>5537</v>
      </c>
      <c r="BF2117" s="18" t="s">
        <v>5537</v>
      </c>
      <c r="BG2117" s="18" t="s">
        <v>5537</v>
      </c>
      <c r="BH2117" s="18" t="s">
        <v>5537</v>
      </c>
      <c r="BI2117" s="9" t="s">
        <v>5537</v>
      </c>
      <c r="BJ2117" s="14"/>
      <c r="BK2117" s="14" t="s">
        <v>5537</v>
      </c>
      <c r="BL2117" s="14" t="str">
        <f>_xlfn.XLOOKUP(B2117,'[4]cell downs 18042026 17h'!$B:$B,'[4]cell downs 18042026 17h'!$B:$B,"")</f>
        <v/>
      </c>
      <c r="BM2117" s="14" t="str">
        <f>_xlfn.XLOOKUP(B2117,'[5]Cells Huawei 19042026 15h'!$B:$B,'[5]Cells Huawei 19042026 15h'!$B:$B,"")</f>
        <v/>
      </c>
      <c r="BN2117" s="9" t="str">
        <f>_xlfn.XLOOKUP(B2117,'[6]cells down 19042026 9H40'!$B:$B,'[6]cells down 19042026 9H40'!$B:$B,"")</f>
        <v/>
      </c>
      <c r="BO2117" s="9" t="s">
        <v>2973</v>
      </c>
      <c r="BP2117" s="9" t="s">
        <v>12</v>
      </c>
      <c r="BQ2117" s="115"/>
    </row>
    <row r="2118" spans="1:69" s="9" customFormat="1" x14ac:dyDescent="0.3">
      <c r="A2118" s="1" t="s">
        <v>2457</v>
      </c>
      <c r="B2118" s="8" t="s">
        <v>2458</v>
      </c>
      <c r="C2118" s="3" t="str">
        <f>_xlfn.XLOOKUP(B2118,'[1]daily break down'!$D:$D,'[1]daily break down'!$E:$E,"")</f>
        <v>Douala</v>
      </c>
      <c r="D2118" s="1" t="s">
        <v>11</v>
      </c>
      <c r="E2118" s="1" t="s">
        <v>12</v>
      </c>
      <c r="F2118" s="3" t="s">
        <v>31</v>
      </c>
      <c r="G2118" s="1" t="s">
        <v>32</v>
      </c>
      <c r="H2118" s="34" t="str">
        <f>_xlfn.XLOOKUP(B2118,[2]CALCULATION!$B:$B,[2]CALCULATION!$H:$H,"")</f>
        <v>ZTE</v>
      </c>
      <c r="I2118" s="28">
        <v>0</v>
      </c>
      <c r="J2118" s="28">
        <v>0</v>
      </c>
      <c r="K2118" s="28">
        <v>0</v>
      </c>
      <c r="L2118" s="28">
        <v>0</v>
      </c>
      <c r="M2118" s="28">
        <v>0</v>
      </c>
      <c r="N2118" s="28">
        <v>0</v>
      </c>
      <c r="O2118" s="28">
        <v>0</v>
      </c>
      <c r="P2118" s="28">
        <v>0</v>
      </c>
      <c r="Q2118" s="28">
        <v>0</v>
      </c>
      <c r="R2118" s="28">
        <v>0</v>
      </c>
      <c r="S2118" s="94">
        <v>0</v>
      </c>
      <c r="T2118" s="94">
        <f>_xlfn.XLOOKUP(B2118,'[3]Nur des jours'!$B:$B,'[3]Nur des jours'!$U:$U,"")</f>
        <v>0</v>
      </c>
      <c r="U2118" s="94">
        <v>0</v>
      </c>
      <c r="V2118" s="94">
        <v>0</v>
      </c>
      <c r="W2118" s="94">
        <v>0</v>
      </c>
      <c r="X2118" s="94">
        <v>0</v>
      </c>
      <c r="Y2118" s="94">
        <v>0</v>
      </c>
      <c r="Z2118" s="94">
        <v>0</v>
      </c>
      <c r="AA2118" s="94">
        <v>0</v>
      </c>
      <c r="AB2118" s="94">
        <v>0</v>
      </c>
      <c r="AC2118" s="94"/>
      <c r="AD2118" s="94">
        <v>0</v>
      </c>
      <c r="AE2118" s="94">
        <v>0</v>
      </c>
      <c r="AF2118" s="94">
        <v>0</v>
      </c>
      <c r="AG2118" s="94">
        <v>0</v>
      </c>
      <c r="AH2118" s="94">
        <v>0</v>
      </c>
      <c r="AI2118" s="49" t="s">
        <v>5559</v>
      </c>
      <c r="AJ2118" s="49"/>
      <c r="AK2118" s="48" t="str" cm="1">
        <f t="array" ref="AK2118">IFERROR(_xlfn.IFS(
AM2118="MPR ISSUE","PDH",
AM2118="BSS Hardware Issue","BSS",
AM2118="Sites strategiques, MLL, Pylone, etc.","ENVTECH",
AM2118="AKTIVCO DEFAUT GE &amp; POWER Cabinet","AKTIVCO",
AM2118="AKTIVCO Coupure ENEO &amp; Baisse de tension","AKTIVCO GRID ONLY",
AM2118="Coupure ENEO &amp; Baisse de tension","IHS GRID ONLY",
AM2118="Defaut GE &amp; POWER Cabinet","IHS",
AM2118="Sharing","Partners",
AM2118="Sites strategiques &amp; DataCenter","SST &amp; DC",
AM2118="Exclu","Exclu",
AM2118="SAT","SAT",
AM2118="SPARE-ISSUE","SPARE-ISSUE",
AM2118="Fiber CAmtel","TRANS_FO_CAMTEL",
AM2118="Fiber AOF","Fiber AOF",
AM2118="Projet OCM (HUAWEI)","TRAVAUX-HUAWEI",
AM2118="Projet OCM (NOKIA)","TRAVAUX-NOKIA",
AM2118="ACCESS-ISSUE","ACCESS-ISSUE",
AM2118="Projet OCM (ZTE, NOKIA, autres projets)","TRAVAUX OCM",
AM2118="No root CAuse","No root cause",
AM2118="ODU HS","PDH",
AM2118="IP &amp; VLAN","PDH",
AM2118="Warehouse HUAWEI","SPARE-ISSUE",
AM2118="SPARE-HS","SPARE-ISSUE",
AM2118="Power Telco","BSS",AM2118="no impacts","no impacts"
),"")</f>
        <v>no impacts</v>
      </c>
      <c r="AL2118" s="48" t="str" cm="1">
        <f t="array" ref="AL2118">IFERROR(_xlfn.IFS(
AM2118="MPR ISSUE","TX ISSUE",
AM2118="BSS Hardware Issue","RAN ISSUE",
AM2118="Sites strategiques, MLL, Pylone, etc.","ENVTECH",
AM2118="AKTIVCO DEFAUT GE &amp; POWER Cabinet","POWER ISSUE",
AM2118="AKTIVCO Coupure ENEO &amp; Baisse de tension","POWER ISSUE",
AM2118="Coupure ENEO &amp; Baisse de tension","POWER ISSUE",
AM2118="Defaut GE &amp; POWER Cabinet","POWER ISSUE",
AM2118="Sharing","POWER ISSUE",
AM2118="Sites strategiques &amp; DataCenter","POWER ISSUE",
AM2118="Exclu","Exclu",
AM2118="SAT","TX ISSUE",
AM2118="SPARE-ISSUE","SPARE-ISSUE",
AM2118="Fiber CAmtel","TX ISSUE",
AM2118="Fiber AOF","TX ISSUE",
AM2118="Projet OCM (HUAWEI)","TRAVAUX-HUAWEI",
AM2118="Projet OCM (NOKIA)","TRAVAUX -NOKIA",
AM2118="ACCESS-ISSUE","ACCESS-ISSUE",
AM2118="Projet OCM (ZTE, NOKIA, autres projets)","TRAVAUX OCM",
AM2118="No root CAuse","No root cause",
AM2118="ODU HS","TX ISSUE",
AM2118="IP &amp; VLAN","TX ISSUE",
AM2118="Warehouse HUAWEI","SPARE-ISSUE",
AM2118="SPARE-HS","SPARE-ISSUE",
AM2118="Power Telco","RAN ISSUE",AM2118="no impacts","no impacts"
),"")</f>
        <v>no impacts</v>
      </c>
      <c r="AM2118" s="67" t="s">
        <v>5605</v>
      </c>
      <c r="AN2118" s="48" t="str" cm="1">
        <f t="array" ref="AN2118">IFERROR(_xlfn.IFS(
AM2118="MPR ISSUE","ACTIVE",
AM2118="BSS Hardware Issue","ACTIVE",
AM2118="Sites strategiques, MLL, Pylone, etc.","PASSIVE",
AM2118="AKTIVCO DEFAUT GE &amp; POWER Cabinet","PASSIVE",
AM2118="AKTIVCO Coupure ENEO &amp; Baisse de tension","PASSIVE",
AM2118="Coupure ENEO &amp; Baisse de tension","PASSIVE",
AM2118="Defaut GE &amp; POWER Cabinet","PASSIVE",
AM2118="Sharing","PASSIVE",
AM2118="Sites strategiques &amp; DataCenter","PASSIVE",
AM2118="Exclu","Exclu",
AM2118="SAT","ACTIVE",
AM2118="SPARE-ISSUE","SPARE-ISSUE",
AM2118="Fiber CAmtel","ACTIVE",
AM2118="Fiber AOF","ACTIVE",
AM2118="Projet OCM (HUAWEI)","PLANNED WORKS",
AM2118="Projet OCM (NOKIA)","PLANNED WORKS",
AM2118="ACCESS-ISSUE","ACCESS-ISSUE",
AM2118="Projet OCM (ZTE, NOKIA, autres projets)","PLANNED WORKS",
AM2118="No root CAuse","No root cause",
AM2118="ODU HS","ACTIVE",
AM2118="IP &amp; VLAN","ACTIVE",
AM2118="Warehouse HUAWEI","SPARE-ISSUE",
AM2118="SPARE-HS","SPARE-ISSUE",
AM2118="Power Telco","ACTIVE", AM2118="no impacts","no impacts"
),"")</f>
        <v>no impacts</v>
      </c>
      <c r="AO2118" s="93" t="s">
        <v>5537</v>
      </c>
      <c r="AP2118" s="101" t="str">
        <f t="shared" si="58"/>
        <v>LIT_240</v>
      </c>
      <c r="AR2118" s="17" t="s">
        <v>5537</v>
      </c>
      <c r="AS2118" s="7" t="s">
        <v>5537</v>
      </c>
      <c r="AT2118" s="6"/>
      <c r="AU2118" s="7"/>
      <c r="AV2118" s="3" t="s">
        <v>5537</v>
      </c>
      <c r="AW2118" s="18" t="s">
        <v>5537</v>
      </c>
      <c r="AX2118" s="18" t="s">
        <v>5537</v>
      </c>
      <c r="AY2118" s="18" t="s">
        <v>5537</v>
      </c>
      <c r="AZ2118" s="18" t="s">
        <v>5537</v>
      </c>
      <c r="BA2118" s="18" t="s">
        <v>5537</v>
      </c>
      <c r="BB2118" s="18" t="s">
        <v>5537</v>
      </c>
      <c r="BC2118" s="18" t="s">
        <v>5537</v>
      </c>
      <c r="BD2118" s="18" t="s">
        <v>5537</v>
      </c>
      <c r="BE2118" s="18" t="s">
        <v>5537</v>
      </c>
      <c r="BF2118" s="18" t="s">
        <v>5537</v>
      </c>
      <c r="BG2118" s="18" t="s">
        <v>5537</v>
      </c>
      <c r="BH2118" s="18" t="s">
        <v>5537</v>
      </c>
      <c r="BI2118" s="9" t="s">
        <v>5537</v>
      </c>
      <c r="BJ2118" s="14"/>
      <c r="BK2118" s="14" t="s">
        <v>5537</v>
      </c>
      <c r="BL2118" s="14" t="str">
        <f>_xlfn.XLOOKUP(B2118,'[4]cell downs 18042026 17h'!$B:$B,'[4]cell downs 18042026 17h'!$B:$B,"")</f>
        <v/>
      </c>
      <c r="BM2118" s="14" t="str">
        <f>_xlfn.XLOOKUP(B2118,'[5]Cells Huawei 19042026 15h'!$B:$B,'[5]Cells Huawei 19042026 15h'!$B:$B,"")</f>
        <v/>
      </c>
      <c r="BN2118" s="9" t="str">
        <f>_xlfn.XLOOKUP(B2118,'[6]cells down 19042026 9H40'!$B:$B,'[6]cells down 19042026 9H40'!$B:$B,"")</f>
        <v/>
      </c>
      <c r="BO2118" s="9" t="s">
        <v>2458</v>
      </c>
      <c r="BP2118" s="9" t="s">
        <v>5537</v>
      </c>
      <c r="BQ2118" s="115"/>
    </row>
    <row r="2119" spans="1:69" s="9" customFormat="1" x14ac:dyDescent="0.3">
      <c r="A2119" s="1" t="s">
        <v>2799</v>
      </c>
      <c r="B2119" s="8" t="s">
        <v>2800</v>
      </c>
      <c r="C2119" s="3" t="str">
        <f>_xlfn.XLOOKUP(B2119,'[1]daily break down'!$D:$D,'[1]daily break down'!$E:$E,"")</f>
        <v>OUEST</v>
      </c>
      <c r="D2119" s="1" t="s">
        <v>11</v>
      </c>
      <c r="E2119" s="1" t="s">
        <v>12</v>
      </c>
      <c r="F2119" s="3" t="s">
        <v>102</v>
      </c>
      <c r="G2119" s="1" t="s">
        <v>2799</v>
      </c>
      <c r="H2119" s="32" t="str">
        <f>_xlfn.XLOOKUP(B2119,[2]CALCULATION!$B:$B,[2]CALCULATION!$H:$H,"")</f>
        <v>HUAWEI</v>
      </c>
      <c r="I2119" s="28">
        <v>0</v>
      </c>
      <c r="J2119" s="28">
        <v>0</v>
      </c>
      <c r="K2119" s="28">
        <v>0</v>
      </c>
      <c r="L2119" s="28">
        <v>0</v>
      </c>
      <c r="M2119" s="28">
        <v>0</v>
      </c>
      <c r="N2119" s="28">
        <v>0</v>
      </c>
      <c r="O2119" s="28">
        <v>0</v>
      </c>
      <c r="P2119" s="28">
        <v>0</v>
      </c>
      <c r="Q2119" s="28">
        <v>0</v>
      </c>
      <c r="R2119" s="28">
        <v>0</v>
      </c>
      <c r="S2119" s="94">
        <v>0</v>
      </c>
      <c r="T2119" s="94">
        <f>_xlfn.XLOOKUP(B2119,'[3]Nur des jours'!$B:$B,'[3]Nur des jours'!$U:$U,"")</f>
        <v>0</v>
      </c>
      <c r="U2119" s="94">
        <v>0</v>
      </c>
      <c r="V2119" s="94">
        <v>0</v>
      </c>
      <c r="W2119" s="94">
        <v>0</v>
      </c>
      <c r="X2119" s="94">
        <v>0</v>
      </c>
      <c r="Y2119" s="94">
        <v>0</v>
      </c>
      <c r="Z2119" s="94">
        <v>0</v>
      </c>
      <c r="AA2119" s="94">
        <v>0</v>
      </c>
      <c r="AB2119" s="94">
        <v>0</v>
      </c>
      <c r="AC2119" s="94"/>
      <c r="AD2119" s="94">
        <v>0</v>
      </c>
      <c r="AE2119" s="94">
        <v>0</v>
      </c>
      <c r="AF2119" s="94">
        <v>0</v>
      </c>
      <c r="AG2119" s="94">
        <v>0</v>
      </c>
      <c r="AH2119" s="94">
        <v>0</v>
      </c>
      <c r="AI2119" s="49" t="s">
        <v>5559</v>
      </c>
      <c r="AJ2119" s="49"/>
      <c r="AK2119" s="48" t="str" cm="1">
        <f t="array" ref="AK2119">IFERROR(_xlfn.IFS(
AM2119="MPR ISSUE","PDH",
AM2119="BSS Hardware Issue","BSS",
AM2119="Sites strategiques, MLL, Pylone, etc.","ENVTECH",
AM2119="AKTIVCO DEFAUT GE &amp; POWER Cabinet","AKTIVCO",
AM2119="AKTIVCO Coupure ENEO &amp; Baisse de tension","AKTIVCO GRID ONLY",
AM2119="Coupure ENEO &amp; Baisse de tension","IHS GRID ONLY",
AM2119="Defaut GE &amp; POWER Cabinet","IHS",
AM2119="Sharing","Partners",
AM2119="Sites strategiques &amp; DataCenter","SST &amp; DC",
AM2119="Exclu","Exclu",
AM2119="SAT","SAT",
AM2119="SPARE-ISSUE","SPARE-ISSUE",
AM2119="Fiber CAmtel","TRANS_FO_CAMTEL",
AM2119="Fiber AOF","Fiber AOF",
AM2119="Projet OCM (HUAWEI)","TRAVAUX-HUAWEI",
AM2119="Projet OCM (NOKIA)","TRAVAUX-NOKIA",
AM2119="ACCESS-ISSUE","ACCESS-ISSUE",
AM2119="Projet OCM (ZTE, NOKIA, autres projets)","TRAVAUX OCM",
AM2119="No root CAuse","No root cause",
AM2119="ODU HS","PDH",
AM2119="IP &amp; VLAN","PDH",
AM2119="Warehouse HUAWEI","SPARE-ISSUE",
AM2119="SPARE-HS","SPARE-ISSUE",
AM2119="Power Telco","BSS",AM2119="no impacts","no impacts"
),"")</f>
        <v>no impacts</v>
      </c>
      <c r="AL2119" s="48" t="str" cm="1">
        <f t="array" ref="AL2119">IFERROR(_xlfn.IFS(
AM2119="MPR ISSUE","TX ISSUE",
AM2119="BSS Hardware Issue","RAN ISSUE",
AM2119="Sites strategiques, MLL, Pylone, etc.","ENVTECH",
AM2119="AKTIVCO DEFAUT GE &amp; POWER Cabinet","POWER ISSUE",
AM2119="AKTIVCO Coupure ENEO &amp; Baisse de tension","POWER ISSUE",
AM2119="Coupure ENEO &amp; Baisse de tension","POWER ISSUE",
AM2119="Defaut GE &amp; POWER Cabinet","POWER ISSUE",
AM2119="Sharing","POWER ISSUE",
AM2119="Sites strategiques &amp; DataCenter","POWER ISSUE",
AM2119="Exclu","Exclu",
AM2119="SAT","TX ISSUE",
AM2119="SPARE-ISSUE","SPARE-ISSUE",
AM2119="Fiber CAmtel","TX ISSUE",
AM2119="Fiber AOF","TX ISSUE",
AM2119="Projet OCM (HUAWEI)","TRAVAUX-HUAWEI",
AM2119="Projet OCM (NOKIA)","TRAVAUX -NOKIA",
AM2119="ACCESS-ISSUE","ACCESS-ISSUE",
AM2119="Projet OCM (ZTE, NOKIA, autres projets)","TRAVAUX OCM",
AM2119="No root CAuse","No root cause",
AM2119="ODU HS","TX ISSUE",
AM2119="IP &amp; VLAN","TX ISSUE",
AM2119="Warehouse HUAWEI","SPARE-ISSUE",
AM2119="SPARE-HS","SPARE-ISSUE",
AM2119="Power Telco","RAN ISSUE",AM2119="no impacts","no impacts"
),"")</f>
        <v>no impacts</v>
      </c>
      <c r="AM2119" s="67" t="s">
        <v>5605</v>
      </c>
      <c r="AN2119" s="48" t="str" cm="1">
        <f t="array" ref="AN2119">IFERROR(_xlfn.IFS(
AM2119="MPR ISSUE","ACTIVE",
AM2119="BSS Hardware Issue","ACTIVE",
AM2119="Sites strategiques, MLL, Pylone, etc.","PASSIVE",
AM2119="AKTIVCO DEFAUT GE &amp; POWER Cabinet","PASSIVE",
AM2119="AKTIVCO Coupure ENEO &amp; Baisse de tension","PASSIVE",
AM2119="Coupure ENEO &amp; Baisse de tension","PASSIVE",
AM2119="Defaut GE &amp; POWER Cabinet","PASSIVE",
AM2119="Sharing","PASSIVE",
AM2119="Sites strategiques &amp; DataCenter","PASSIVE",
AM2119="Exclu","Exclu",
AM2119="SAT","ACTIVE",
AM2119="SPARE-ISSUE","SPARE-ISSUE",
AM2119="Fiber CAmtel","ACTIVE",
AM2119="Fiber AOF","ACTIVE",
AM2119="Projet OCM (HUAWEI)","PLANNED WORKS",
AM2119="Projet OCM (NOKIA)","PLANNED WORKS",
AM2119="ACCESS-ISSUE","ACCESS-ISSUE",
AM2119="Projet OCM (ZTE, NOKIA, autres projets)","PLANNED WORKS",
AM2119="No root CAuse","No root cause",
AM2119="ODU HS","ACTIVE",
AM2119="IP &amp; VLAN","ACTIVE",
AM2119="Warehouse HUAWEI","SPARE-ISSUE",
AM2119="SPARE-HS","SPARE-ISSUE",
AM2119="Power Telco","ACTIVE", AM2119="no impacts","no impacts"
),"")</f>
        <v>no impacts</v>
      </c>
      <c r="AO2119" s="93" t="s">
        <v>5537</v>
      </c>
      <c r="AP2119" s="101" t="str">
        <f t="shared" si="58"/>
        <v>OST_114</v>
      </c>
      <c r="AR2119" s="17" t="s">
        <v>5537</v>
      </c>
      <c r="AS2119" s="7" t="s">
        <v>5537</v>
      </c>
      <c r="AT2119" s="6"/>
      <c r="AU2119" s="7"/>
      <c r="AV2119" s="3" t="s">
        <v>5537</v>
      </c>
      <c r="AW2119" s="18" t="s">
        <v>5537</v>
      </c>
      <c r="AX2119" s="18" t="s">
        <v>5537</v>
      </c>
      <c r="AY2119" s="18" t="s">
        <v>5537</v>
      </c>
      <c r="AZ2119" s="18" t="s">
        <v>5537</v>
      </c>
      <c r="BA2119" s="18" t="s">
        <v>5537</v>
      </c>
      <c r="BB2119" s="18" t="s">
        <v>5537</v>
      </c>
      <c r="BC2119" s="18" t="s">
        <v>5537</v>
      </c>
      <c r="BD2119" s="18" t="s">
        <v>5537</v>
      </c>
      <c r="BE2119" s="18" t="s">
        <v>5537</v>
      </c>
      <c r="BF2119" s="18" t="s">
        <v>5537</v>
      </c>
      <c r="BG2119" s="18" t="s">
        <v>5537</v>
      </c>
      <c r="BH2119" s="18" t="s">
        <v>5537</v>
      </c>
      <c r="BI2119" s="9" t="s">
        <v>5537</v>
      </c>
      <c r="BJ2119" s="14"/>
      <c r="BK2119" s="14" t="s">
        <v>5537</v>
      </c>
      <c r="BL2119" s="14" t="str">
        <f>_xlfn.XLOOKUP(B2119,'[4]cell downs 18042026 17h'!$B:$B,'[4]cell downs 18042026 17h'!$B:$B,"")</f>
        <v/>
      </c>
      <c r="BM2119" s="14" t="str">
        <f>_xlfn.XLOOKUP(B2119,'[5]Cells Huawei 19042026 15h'!$B:$B,'[5]Cells Huawei 19042026 15h'!$B:$B,"")</f>
        <v/>
      </c>
      <c r="BN2119" s="9" t="str">
        <f>_xlfn.XLOOKUP(B2119,'[6]cells down 19042026 9H40'!$B:$B,'[6]cells down 19042026 9H40'!$B:$B,"")</f>
        <v/>
      </c>
      <c r="BO2119" s="9" t="s">
        <v>5537</v>
      </c>
      <c r="BP2119" s="9" t="s">
        <v>12</v>
      </c>
      <c r="BQ2119" s="115"/>
    </row>
    <row r="2120" spans="1:69" s="9" customFormat="1" x14ac:dyDescent="0.3">
      <c r="A2120" s="1" t="s">
        <v>2812</v>
      </c>
      <c r="B2120" s="8" t="s">
        <v>2813</v>
      </c>
      <c r="C2120" s="3" t="str">
        <f>_xlfn.XLOOKUP(B2120,'[1]daily break down'!$D:$D,'[1]daily break down'!$E:$E,"")</f>
        <v>NORD</v>
      </c>
      <c r="D2120" s="1" t="s">
        <v>11</v>
      </c>
      <c r="E2120" s="1" t="s">
        <v>12</v>
      </c>
      <c r="F2120" s="3" t="s">
        <v>23</v>
      </c>
      <c r="G2120" s="1" t="s">
        <v>2814</v>
      </c>
      <c r="H2120" s="32" t="str">
        <f>_xlfn.XLOOKUP(B2120,[2]CALCULATION!$B:$B,[2]CALCULATION!$H:$H,"")</f>
        <v>Huawei</v>
      </c>
      <c r="I2120" s="28">
        <v>0</v>
      </c>
      <c r="J2120" s="28">
        <v>0</v>
      </c>
      <c r="K2120" s="28">
        <v>0</v>
      </c>
      <c r="L2120" s="28">
        <v>0</v>
      </c>
      <c r="M2120" s="28">
        <v>0</v>
      </c>
      <c r="N2120" s="28">
        <v>0</v>
      </c>
      <c r="O2120" s="28">
        <v>0</v>
      </c>
      <c r="P2120" s="28">
        <v>0</v>
      </c>
      <c r="Q2120" s="28">
        <v>0</v>
      </c>
      <c r="R2120" s="28">
        <v>0</v>
      </c>
      <c r="S2120" s="94">
        <v>0</v>
      </c>
      <c r="T2120" s="94">
        <f>_xlfn.XLOOKUP(B2120,'[3]Nur des jours'!$B:$B,'[3]Nur des jours'!$U:$U,"")</f>
        <v>0</v>
      </c>
      <c r="U2120" s="94">
        <v>0</v>
      </c>
      <c r="V2120" s="94">
        <v>0</v>
      </c>
      <c r="W2120" s="94">
        <v>0</v>
      </c>
      <c r="X2120" s="94">
        <v>0</v>
      </c>
      <c r="Y2120" s="94">
        <v>0</v>
      </c>
      <c r="Z2120" s="94">
        <v>0</v>
      </c>
      <c r="AA2120" s="94">
        <v>0</v>
      </c>
      <c r="AB2120" s="94">
        <v>0</v>
      </c>
      <c r="AC2120" s="94"/>
      <c r="AD2120" s="94">
        <v>0</v>
      </c>
      <c r="AE2120" s="94">
        <v>0</v>
      </c>
      <c r="AF2120" s="94">
        <v>0</v>
      </c>
      <c r="AG2120" s="94">
        <v>0</v>
      </c>
      <c r="AH2120" s="94">
        <v>0</v>
      </c>
      <c r="AI2120" s="49" t="s">
        <v>5559</v>
      </c>
      <c r="AJ2120" s="49"/>
      <c r="AK2120" s="48" t="str" cm="1">
        <f t="array" ref="AK2120">IFERROR(_xlfn.IFS(
AM2120="MPR ISSUE","PDH",
AM2120="BSS Hardware Issue","BSS",
AM2120="Sites strategiques, MLL, Pylone, etc.","ENVTECH",
AM2120="AKTIVCO DEFAUT GE &amp; POWER Cabinet","AKTIVCO",
AM2120="AKTIVCO Coupure ENEO &amp; Baisse de tension","AKTIVCO GRID ONLY",
AM2120="Coupure ENEO &amp; Baisse de tension","IHS GRID ONLY",
AM2120="Defaut GE &amp; POWER Cabinet","IHS",
AM2120="Sharing","Partners",
AM2120="Sites strategiques &amp; DataCenter","SST &amp; DC",
AM2120="Exclu","Exclu",
AM2120="SAT","SAT",
AM2120="SPARE-ISSUE","SPARE-ISSUE",
AM2120="Fiber CAmtel","TRANS_FO_CAMTEL",
AM2120="Fiber AOF","Fiber AOF",
AM2120="Projet OCM (HUAWEI)","TRAVAUX-HUAWEI",
AM2120="Projet OCM (NOKIA)","TRAVAUX-NOKIA",
AM2120="ACCESS-ISSUE","ACCESS-ISSUE",
AM2120="Projet OCM (ZTE, NOKIA, autres projets)","TRAVAUX OCM",
AM2120="No root CAuse","No root cause",
AM2120="ODU HS","PDH",
AM2120="IP &amp; VLAN","PDH",
AM2120="Warehouse HUAWEI","SPARE-ISSUE",
AM2120="SPARE-HS","SPARE-ISSUE",
AM2120="Power Telco","BSS",AM2120="no impacts","no impacts"
),"")</f>
        <v>no impacts</v>
      </c>
      <c r="AL2120" s="48" t="str" cm="1">
        <f t="array" ref="AL2120">IFERROR(_xlfn.IFS(
AM2120="MPR ISSUE","TX ISSUE",
AM2120="BSS Hardware Issue","RAN ISSUE",
AM2120="Sites strategiques, MLL, Pylone, etc.","ENVTECH",
AM2120="AKTIVCO DEFAUT GE &amp; POWER Cabinet","POWER ISSUE",
AM2120="AKTIVCO Coupure ENEO &amp; Baisse de tension","POWER ISSUE",
AM2120="Coupure ENEO &amp; Baisse de tension","POWER ISSUE",
AM2120="Defaut GE &amp; POWER Cabinet","POWER ISSUE",
AM2120="Sharing","POWER ISSUE",
AM2120="Sites strategiques &amp; DataCenter","POWER ISSUE",
AM2120="Exclu","Exclu",
AM2120="SAT","TX ISSUE",
AM2120="SPARE-ISSUE","SPARE-ISSUE",
AM2120="Fiber CAmtel","TX ISSUE",
AM2120="Fiber AOF","TX ISSUE",
AM2120="Projet OCM (HUAWEI)","TRAVAUX-HUAWEI",
AM2120="Projet OCM (NOKIA)","TRAVAUX -NOKIA",
AM2120="ACCESS-ISSUE","ACCESS-ISSUE",
AM2120="Projet OCM (ZTE, NOKIA, autres projets)","TRAVAUX OCM",
AM2120="No root CAuse","No root cause",
AM2120="ODU HS","TX ISSUE",
AM2120="IP &amp; VLAN","TX ISSUE",
AM2120="Warehouse HUAWEI","SPARE-ISSUE",
AM2120="SPARE-HS","SPARE-ISSUE",
AM2120="Power Telco","RAN ISSUE",AM2120="no impacts","no impacts"
),"")</f>
        <v>no impacts</v>
      </c>
      <c r="AM2120" s="67" t="s">
        <v>5605</v>
      </c>
      <c r="AN2120" s="48" t="str" cm="1">
        <f t="array" ref="AN2120">IFERROR(_xlfn.IFS(
AM2120="MPR ISSUE","ACTIVE",
AM2120="BSS Hardware Issue","ACTIVE",
AM2120="Sites strategiques, MLL, Pylone, etc.","PASSIVE",
AM2120="AKTIVCO DEFAUT GE &amp; POWER Cabinet","PASSIVE",
AM2120="AKTIVCO Coupure ENEO &amp; Baisse de tension","PASSIVE",
AM2120="Coupure ENEO &amp; Baisse de tension","PASSIVE",
AM2120="Defaut GE &amp; POWER Cabinet","PASSIVE",
AM2120="Sharing","PASSIVE",
AM2120="Sites strategiques &amp; DataCenter","PASSIVE",
AM2120="Exclu","Exclu",
AM2120="SAT","ACTIVE",
AM2120="SPARE-ISSUE","SPARE-ISSUE",
AM2120="Fiber CAmtel","ACTIVE",
AM2120="Fiber AOF","ACTIVE",
AM2120="Projet OCM (HUAWEI)","PLANNED WORKS",
AM2120="Projet OCM (NOKIA)","PLANNED WORKS",
AM2120="ACCESS-ISSUE","ACCESS-ISSUE",
AM2120="Projet OCM (ZTE, NOKIA, autres projets)","PLANNED WORKS",
AM2120="No root CAuse","No root cause",
AM2120="ODU HS","ACTIVE",
AM2120="IP &amp; VLAN","ACTIVE",
AM2120="Warehouse HUAWEI","SPARE-ISSUE",
AM2120="SPARE-HS","SPARE-ISSUE",
AM2120="Power Telco","ACTIVE", AM2120="no impacts","no impacts"
),"")</f>
        <v>no impacts</v>
      </c>
      <c r="AO2120" s="93" t="s">
        <v>5537</v>
      </c>
      <c r="AP2120" s="101" t="str">
        <f t="shared" si="58"/>
        <v>NRD_023</v>
      </c>
      <c r="AR2120" s="17" t="s">
        <v>5537</v>
      </c>
      <c r="AS2120" s="7" t="s">
        <v>5537</v>
      </c>
      <c r="AT2120" s="6"/>
      <c r="AU2120" s="7"/>
      <c r="AV2120" s="3" t="s">
        <v>5537</v>
      </c>
      <c r="AW2120" s="18" t="s">
        <v>5537</v>
      </c>
      <c r="AX2120" s="18" t="s">
        <v>5537</v>
      </c>
      <c r="AY2120" s="18" t="s">
        <v>5537</v>
      </c>
      <c r="AZ2120" s="18" t="s">
        <v>5537</v>
      </c>
      <c r="BA2120" s="18" t="s">
        <v>5537</v>
      </c>
      <c r="BB2120" s="18" t="s">
        <v>5537</v>
      </c>
      <c r="BC2120" s="18" t="s">
        <v>5537</v>
      </c>
      <c r="BD2120" s="18" t="s">
        <v>5537</v>
      </c>
      <c r="BE2120" s="18" t="s">
        <v>5537</v>
      </c>
      <c r="BF2120" s="18" t="s">
        <v>5537</v>
      </c>
      <c r="BG2120" s="18" t="s">
        <v>5537</v>
      </c>
      <c r="BH2120" s="18" t="s">
        <v>5537</v>
      </c>
      <c r="BI2120" s="9" t="s">
        <v>5537</v>
      </c>
      <c r="BJ2120" s="14"/>
      <c r="BK2120" s="14" t="s">
        <v>5537</v>
      </c>
      <c r="BL2120" s="14" t="str">
        <f>_xlfn.XLOOKUP(B2120,'[4]cell downs 18042026 17h'!$B:$B,'[4]cell downs 18042026 17h'!$B:$B,"")</f>
        <v/>
      </c>
      <c r="BM2120" s="14" t="str">
        <f>_xlfn.XLOOKUP(B2120,'[5]Cells Huawei 19042026 15h'!$B:$B,'[5]Cells Huawei 19042026 15h'!$B:$B,"")</f>
        <v/>
      </c>
      <c r="BN2120" s="9" t="str">
        <f>_xlfn.XLOOKUP(B2120,'[6]cells down 19042026 9H40'!$B:$B,'[6]cells down 19042026 9H40'!$B:$B,"")</f>
        <v/>
      </c>
      <c r="BO2120" s="9" t="s">
        <v>2813</v>
      </c>
      <c r="BP2120" s="9" t="s">
        <v>318</v>
      </c>
      <c r="BQ2120" s="115"/>
    </row>
    <row r="2121" spans="1:69" s="9" customFormat="1" x14ac:dyDescent="0.3">
      <c r="A2121" s="1" t="s">
        <v>2817</v>
      </c>
      <c r="B2121" s="8" t="s">
        <v>2818</v>
      </c>
      <c r="C2121" s="3" t="str">
        <f>_xlfn.XLOOKUP(B2121,'[1]daily break down'!$D:$D,'[1]daily break down'!$E:$E,"")</f>
        <v>NORD</v>
      </c>
      <c r="D2121" s="1" t="s">
        <v>11</v>
      </c>
      <c r="E2121" s="1" t="s">
        <v>237</v>
      </c>
      <c r="F2121" s="3" t="s">
        <v>23</v>
      </c>
      <c r="G2121" s="1" t="s">
        <v>2817</v>
      </c>
      <c r="H2121" s="32" t="str">
        <f>_xlfn.XLOOKUP(B2121,[2]CALCULATION!$B:$B,[2]CALCULATION!$H:$H,"")</f>
        <v>HUAWEI</v>
      </c>
      <c r="I2121" s="28">
        <v>0</v>
      </c>
      <c r="J2121" s="28">
        <v>0</v>
      </c>
      <c r="K2121" s="28">
        <v>0</v>
      </c>
      <c r="L2121" s="28">
        <v>0</v>
      </c>
      <c r="M2121" s="28">
        <v>0</v>
      </c>
      <c r="N2121" s="28">
        <v>0</v>
      </c>
      <c r="O2121" s="28">
        <v>0</v>
      </c>
      <c r="P2121" s="28">
        <v>0</v>
      </c>
      <c r="Q2121" s="28">
        <v>0</v>
      </c>
      <c r="R2121" s="28">
        <v>0</v>
      </c>
      <c r="S2121" s="94">
        <v>0</v>
      </c>
      <c r="T2121" s="94">
        <f>_xlfn.XLOOKUP(B2121,'[3]Nur des jours'!$B:$B,'[3]Nur des jours'!$U:$U,"")</f>
        <v>0</v>
      </c>
      <c r="U2121" s="94">
        <v>0</v>
      </c>
      <c r="V2121" s="94">
        <v>0</v>
      </c>
      <c r="W2121" s="94">
        <v>0</v>
      </c>
      <c r="X2121" s="94">
        <v>0</v>
      </c>
      <c r="Y2121" s="94">
        <v>0</v>
      </c>
      <c r="Z2121" s="94">
        <v>0</v>
      </c>
      <c r="AA2121" s="94">
        <v>0</v>
      </c>
      <c r="AB2121" s="94">
        <v>0</v>
      </c>
      <c r="AC2121" s="94"/>
      <c r="AD2121" s="94">
        <v>0</v>
      </c>
      <c r="AE2121" s="94">
        <v>0</v>
      </c>
      <c r="AF2121" s="94">
        <v>0</v>
      </c>
      <c r="AG2121" s="94">
        <v>0</v>
      </c>
      <c r="AH2121" s="94">
        <v>0</v>
      </c>
      <c r="AI2121" s="49" t="s">
        <v>5559</v>
      </c>
      <c r="AJ2121" s="49"/>
      <c r="AK2121" s="48" t="str" cm="1">
        <f t="array" ref="AK2121">IFERROR(_xlfn.IFS(
AM2121="MPR ISSUE","PDH",
AM2121="BSS Hardware Issue","BSS",
AM2121="Sites strategiques, MLL, Pylone, etc.","ENVTECH",
AM2121="AKTIVCO DEFAUT GE &amp; POWER Cabinet","AKTIVCO",
AM2121="AKTIVCO Coupure ENEO &amp; Baisse de tension","AKTIVCO GRID ONLY",
AM2121="Coupure ENEO &amp; Baisse de tension","IHS GRID ONLY",
AM2121="Defaut GE &amp; POWER Cabinet","IHS",
AM2121="Sharing","Partners",
AM2121="Sites strategiques &amp; DataCenter","SST &amp; DC",
AM2121="Exclu","Exclu",
AM2121="SAT","SAT",
AM2121="SPARE-ISSUE","SPARE-ISSUE",
AM2121="Fiber CAmtel","TRANS_FO_CAMTEL",
AM2121="Fiber AOF","Fiber AOF",
AM2121="Projet OCM (HUAWEI)","TRAVAUX-HUAWEI",
AM2121="Projet OCM (NOKIA)","TRAVAUX-NOKIA",
AM2121="ACCESS-ISSUE","ACCESS-ISSUE",
AM2121="Projet OCM (ZTE, NOKIA, autres projets)","TRAVAUX OCM",
AM2121="No root CAuse","No root cause",
AM2121="ODU HS","PDH",
AM2121="IP &amp; VLAN","PDH",
AM2121="Warehouse HUAWEI","SPARE-ISSUE",
AM2121="SPARE-HS","SPARE-ISSUE",
AM2121="Power Telco","BSS",AM2121="no impacts","no impacts"
),"")</f>
        <v>no impacts</v>
      </c>
      <c r="AL2121" s="48" t="str" cm="1">
        <f t="array" ref="AL2121">IFERROR(_xlfn.IFS(
AM2121="MPR ISSUE","TX ISSUE",
AM2121="BSS Hardware Issue","RAN ISSUE",
AM2121="Sites strategiques, MLL, Pylone, etc.","ENVTECH",
AM2121="AKTIVCO DEFAUT GE &amp; POWER Cabinet","POWER ISSUE",
AM2121="AKTIVCO Coupure ENEO &amp; Baisse de tension","POWER ISSUE",
AM2121="Coupure ENEO &amp; Baisse de tension","POWER ISSUE",
AM2121="Defaut GE &amp; POWER Cabinet","POWER ISSUE",
AM2121="Sharing","POWER ISSUE",
AM2121="Sites strategiques &amp; DataCenter","POWER ISSUE",
AM2121="Exclu","Exclu",
AM2121="SAT","TX ISSUE",
AM2121="SPARE-ISSUE","SPARE-ISSUE",
AM2121="Fiber CAmtel","TX ISSUE",
AM2121="Fiber AOF","TX ISSUE",
AM2121="Projet OCM (HUAWEI)","TRAVAUX-HUAWEI",
AM2121="Projet OCM (NOKIA)","TRAVAUX -NOKIA",
AM2121="ACCESS-ISSUE","ACCESS-ISSUE",
AM2121="Projet OCM (ZTE, NOKIA, autres projets)","TRAVAUX OCM",
AM2121="No root CAuse","No root cause",
AM2121="ODU HS","TX ISSUE",
AM2121="IP &amp; VLAN","TX ISSUE",
AM2121="Warehouse HUAWEI","SPARE-ISSUE",
AM2121="SPARE-HS","SPARE-ISSUE",
AM2121="Power Telco","RAN ISSUE",AM2121="no impacts","no impacts"
),"")</f>
        <v>no impacts</v>
      </c>
      <c r="AM2121" s="67" t="s">
        <v>5605</v>
      </c>
      <c r="AN2121" s="48" t="str" cm="1">
        <f t="array" ref="AN2121">IFERROR(_xlfn.IFS(
AM2121="MPR ISSUE","ACTIVE",
AM2121="BSS Hardware Issue","ACTIVE",
AM2121="Sites strategiques, MLL, Pylone, etc.","PASSIVE",
AM2121="AKTIVCO DEFAUT GE &amp; POWER Cabinet","PASSIVE",
AM2121="AKTIVCO Coupure ENEO &amp; Baisse de tension","PASSIVE",
AM2121="Coupure ENEO &amp; Baisse de tension","PASSIVE",
AM2121="Defaut GE &amp; POWER Cabinet","PASSIVE",
AM2121="Sharing","PASSIVE",
AM2121="Sites strategiques &amp; DataCenter","PASSIVE",
AM2121="Exclu","Exclu",
AM2121="SAT","ACTIVE",
AM2121="SPARE-ISSUE","SPARE-ISSUE",
AM2121="Fiber CAmtel","ACTIVE",
AM2121="Fiber AOF","ACTIVE",
AM2121="Projet OCM (HUAWEI)","PLANNED WORKS",
AM2121="Projet OCM (NOKIA)","PLANNED WORKS",
AM2121="ACCESS-ISSUE","ACCESS-ISSUE",
AM2121="Projet OCM (ZTE, NOKIA, autres projets)","PLANNED WORKS",
AM2121="No root CAuse","No root cause",
AM2121="ODU HS","ACTIVE",
AM2121="IP &amp; VLAN","ACTIVE",
AM2121="Warehouse HUAWEI","SPARE-ISSUE",
AM2121="SPARE-HS","SPARE-ISSUE",
AM2121="Power Telco","ACTIVE", AM2121="no impacts","no impacts"
),"")</f>
        <v>no impacts</v>
      </c>
      <c r="AO2121" s="93" t="s">
        <v>5537</v>
      </c>
      <c r="AP2121" s="101" t="str">
        <f t="shared" si="58"/>
        <v>NRD_008</v>
      </c>
      <c r="AR2121" s="17" t="s">
        <v>5537</v>
      </c>
      <c r="AS2121" s="7" t="s">
        <v>5537</v>
      </c>
      <c r="AT2121" s="6"/>
      <c r="AU2121" s="7"/>
      <c r="AV2121" s="3" t="s">
        <v>5537</v>
      </c>
      <c r="AW2121" s="18" t="s">
        <v>5537</v>
      </c>
      <c r="AX2121" s="18" t="s">
        <v>5537</v>
      </c>
      <c r="AY2121" s="18" t="s">
        <v>5537</v>
      </c>
      <c r="AZ2121" s="18" t="s">
        <v>5537</v>
      </c>
      <c r="BA2121" s="18" t="s">
        <v>5537</v>
      </c>
      <c r="BB2121" s="18" t="s">
        <v>5537</v>
      </c>
      <c r="BC2121" s="18" t="s">
        <v>5537</v>
      </c>
      <c r="BD2121" s="18" t="s">
        <v>5537</v>
      </c>
      <c r="BE2121" s="18" t="s">
        <v>5537</v>
      </c>
      <c r="BF2121" s="18" t="s">
        <v>5537</v>
      </c>
      <c r="BG2121" s="18" t="s">
        <v>5537</v>
      </c>
      <c r="BH2121" s="18" t="s">
        <v>5537</v>
      </c>
      <c r="BI2121" s="9" t="s">
        <v>5537</v>
      </c>
      <c r="BJ2121" s="14"/>
      <c r="BK2121" s="14" t="s">
        <v>5537</v>
      </c>
      <c r="BL2121" s="14" t="str">
        <f>_xlfn.XLOOKUP(B2121,'[4]cell downs 18042026 17h'!$B:$B,'[4]cell downs 18042026 17h'!$B:$B,"")</f>
        <v/>
      </c>
      <c r="BM2121" s="14" t="str">
        <f>_xlfn.XLOOKUP(B2121,'[5]Cells Huawei 19042026 15h'!$B:$B,'[5]Cells Huawei 19042026 15h'!$B:$B,"")</f>
        <v/>
      </c>
      <c r="BN2121" s="9" t="str">
        <f>_xlfn.XLOOKUP(B2121,'[6]cells down 19042026 9H40'!$B:$B,'[6]cells down 19042026 9H40'!$B:$B,"")</f>
        <v/>
      </c>
      <c r="BO2121" s="9" t="s">
        <v>2818</v>
      </c>
      <c r="BP2121" s="9" t="s">
        <v>12</v>
      </c>
      <c r="BQ2121" s="115"/>
    </row>
    <row r="2122" spans="1:69" s="9" customFormat="1" x14ac:dyDescent="0.3">
      <c r="A2122" s="1" t="s">
        <v>2879</v>
      </c>
      <c r="B2122" s="8" t="s">
        <v>2880</v>
      </c>
      <c r="C2122" s="3" t="str">
        <f>_xlfn.XLOOKUP(B2122,'[1]daily break down'!$D:$D,'[1]daily break down'!$E:$E,"")</f>
        <v>NORD</v>
      </c>
      <c r="D2122" s="1" t="s">
        <v>11</v>
      </c>
      <c r="E2122" s="1" t="s">
        <v>66</v>
      </c>
      <c r="F2122" s="3" t="s">
        <v>23</v>
      </c>
      <c r="G2122" s="1" t="s">
        <v>2879</v>
      </c>
      <c r="H2122" s="32" t="str">
        <f>_xlfn.XLOOKUP(B2122,[2]CALCULATION!$B:$B,[2]CALCULATION!$H:$H,"")</f>
        <v>HUAWEI</v>
      </c>
      <c r="I2122" s="28">
        <v>0</v>
      </c>
      <c r="J2122" s="28">
        <v>0</v>
      </c>
      <c r="K2122" s="28">
        <v>0</v>
      </c>
      <c r="L2122" s="28">
        <v>0</v>
      </c>
      <c r="M2122" s="28">
        <v>0</v>
      </c>
      <c r="N2122" s="28">
        <v>0</v>
      </c>
      <c r="O2122" s="28">
        <v>0</v>
      </c>
      <c r="P2122" s="28">
        <v>0</v>
      </c>
      <c r="Q2122" s="28">
        <v>0</v>
      </c>
      <c r="R2122" s="28">
        <v>0</v>
      </c>
      <c r="S2122" s="94">
        <v>0</v>
      </c>
      <c r="T2122" s="94">
        <f>_xlfn.XLOOKUP(B2122,'[3]Nur des jours'!$B:$B,'[3]Nur des jours'!$U:$U,"")</f>
        <v>0</v>
      </c>
      <c r="U2122" s="94">
        <v>0</v>
      </c>
      <c r="V2122" s="94">
        <v>0</v>
      </c>
      <c r="W2122" s="94">
        <v>0</v>
      </c>
      <c r="X2122" s="94">
        <v>0</v>
      </c>
      <c r="Y2122" s="94">
        <v>0</v>
      </c>
      <c r="Z2122" s="94">
        <v>0</v>
      </c>
      <c r="AA2122" s="94">
        <v>0</v>
      </c>
      <c r="AB2122" s="94">
        <v>0</v>
      </c>
      <c r="AC2122" s="94"/>
      <c r="AD2122" s="94">
        <v>0</v>
      </c>
      <c r="AE2122" s="94">
        <v>0</v>
      </c>
      <c r="AF2122" s="94">
        <v>0</v>
      </c>
      <c r="AG2122" s="94">
        <v>0</v>
      </c>
      <c r="AH2122" s="94">
        <v>0</v>
      </c>
      <c r="AI2122" s="49" t="s">
        <v>5559</v>
      </c>
      <c r="AJ2122" s="49"/>
      <c r="AK2122" s="48" t="str" cm="1">
        <f t="array" ref="AK2122">IFERROR(_xlfn.IFS(
AM2122="MPR ISSUE","PDH",
AM2122="BSS Hardware Issue","BSS",
AM2122="Sites strategiques, MLL, Pylone, etc.","ENVTECH",
AM2122="AKTIVCO DEFAUT GE &amp; POWER Cabinet","AKTIVCO",
AM2122="AKTIVCO Coupure ENEO &amp; Baisse de tension","AKTIVCO GRID ONLY",
AM2122="Coupure ENEO &amp; Baisse de tension","IHS GRID ONLY",
AM2122="Defaut GE &amp; POWER Cabinet","IHS",
AM2122="Sharing","Partners",
AM2122="Sites strategiques &amp; DataCenter","SST &amp; DC",
AM2122="Exclu","Exclu",
AM2122="SAT","SAT",
AM2122="SPARE-ISSUE","SPARE-ISSUE",
AM2122="Fiber CAmtel","TRANS_FO_CAMTEL",
AM2122="Fiber AOF","Fiber AOF",
AM2122="Projet OCM (HUAWEI)","TRAVAUX-HUAWEI",
AM2122="Projet OCM (NOKIA)","TRAVAUX-NOKIA",
AM2122="ACCESS-ISSUE","ACCESS-ISSUE",
AM2122="Projet OCM (ZTE, NOKIA, autres projets)","TRAVAUX OCM",
AM2122="No root CAuse","No root cause",
AM2122="ODU HS","PDH",
AM2122="IP &amp; VLAN","PDH",
AM2122="Warehouse HUAWEI","SPARE-ISSUE",
AM2122="SPARE-HS","SPARE-ISSUE",
AM2122="Power Telco","BSS",AM2122="no impacts","no impacts"
),"")</f>
        <v>no impacts</v>
      </c>
      <c r="AL2122" s="48" t="str" cm="1">
        <f t="array" ref="AL2122">IFERROR(_xlfn.IFS(
AM2122="MPR ISSUE","TX ISSUE",
AM2122="BSS Hardware Issue","RAN ISSUE",
AM2122="Sites strategiques, MLL, Pylone, etc.","ENVTECH",
AM2122="AKTIVCO DEFAUT GE &amp; POWER Cabinet","POWER ISSUE",
AM2122="AKTIVCO Coupure ENEO &amp; Baisse de tension","POWER ISSUE",
AM2122="Coupure ENEO &amp; Baisse de tension","POWER ISSUE",
AM2122="Defaut GE &amp; POWER Cabinet","POWER ISSUE",
AM2122="Sharing","POWER ISSUE",
AM2122="Sites strategiques &amp; DataCenter","POWER ISSUE",
AM2122="Exclu","Exclu",
AM2122="SAT","TX ISSUE",
AM2122="SPARE-ISSUE","SPARE-ISSUE",
AM2122="Fiber CAmtel","TX ISSUE",
AM2122="Fiber AOF","TX ISSUE",
AM2122="Projet OCM (HUAWEI)","TRAVAUX-HUAWEI",
AM2122="Projet OCM (NOKIA)","TRAVAUX -NOKIA",
AM2122="ACCESS-ISSUE","ACCESS-ISSUE",
AM2122="Projet OCM (ZTE, NOKIA, autres projets)","TRAVAUX OCM",
AM2122="No root CAuse","No root cause",
AM2122="ODU HS","TX ISSUE",
AM2122="IP &amp; VLAN","TX ISSUE",
AM2122="Warehouse HUAWEI","SPARE-ISSUE",
AM2122="SPARE-HS","SPARE-ISSUE",
AM2122="Power Telco","RAN ISSUE",AM2122="no impacts","no impacts"
),"")</f>
        <v>no impacts</v>
      </c>
      <c r="AM2122" s="67" t="s">
        <v>5605</v>
      </c>
      <c r="AN2122" s="48" t="str" cm="1">
        <f t="array" ref="AN2122">IFERROR(_xlfn.IFS(
AM2122="MPR ISSUE","ACTIVE",
AM2122="BSS Hardware Issue","ACTIVE",
AM2122="Sites strategiques, MLL, Pylone, etc.","PASSIVE",
AM2122="AKTIVCO DEFAUT GE &amp; POWER Cabinet","PASSIVE",
AM2122="AKTIVCO Coupure ENEO &amp; Baisse de tension","PASSIVE",
AM2122="Coupure ENEO &amp; Baisse de tension","PASSIVE",
AM2122="Defaut GE &amp; POWER Cabinet","PASSIVE",
AM2122="Sharing","PASSIVE",
AM2122="Sites strategiques &amp; DataCenter","PASSIVE",
AM2122="Exclu","Exclu",
AM2122="SAT","ACTIVE",
AM2122="SPARE-ISSUE","SPARE-ISSUE",
AM2122="Fiber CAmtel","ACTIVE",
AM2122="Fiber AOF","ACTIVE",
AM2122="Projet OCM (HUAWEI)","PLANNED WORKS",
AM2122="Projet OCM (NOKIA)","PLANNED WORKS",
AM2122="ACCESS-ISSUE","ACCESS-ISSUE",
AM2122="Projet OCM (ZTE, NOKIA, autres projets)","PLANNED WORKS",
AM2122="No root CAuse","No root cause",
AM2122="ODU HS","ACTIVE",
AM2122="IP &amp; VLAN","ACTIVE",
AM2122="Warehouse HUAWEI","SPARE-ISSUE",
AM2122="SPARE-HS","SPARE-ISSUE",
AM2122="Power Telco","ACTIVE", AM2122="no impacts","no impacts"
),"")</f>
        <v>no impacts</v>
      </c>
      <c r="AO2122" s="93" t="s">
        <v>5537</v>
      </c>
      <c r="AP2122" s="101" t="str">
        <f t="shared" si="58"/>
        <v>NRD_031</v>
      </c>
      <c r="AR2122" s="17" t="s">
        <v>5537</v>
      </c>
      <c r="AS2122" s="7" t="s">
        <v>5537</v>
      </c>
      <c r="AT2122" s="6"/>
      <c r="AU2122" s="7"/>
      <c r="AV2122" s="3" t="s">
        <v>5537</v>
      </c>
      <c r="AW2122" s="18" t="s">
        <v>5537</v>
      </c>
      <c r="AX2122" s="18" t="s">
        <v>5537</v>
      </c>
      <c r="AY2122" s="18" t="s">
        <v>5537</v>
      </c>
      <c r="AZ2122" s="18" t="s">
        <v>5537</v>
      </c>
      <c r="BA2122" s="18" t="s">
        <v>5537</v>
      </c>
      <c r="BB2122" s="18" t="s">
        <v>5537</v>
      </c>
      <c r="BC2122" s="18" t="s">
        <v>5537</v>
      </c>
      <c r="BD2122" s="18" t="s">
        <v>5537</v>
      </c>
      <c r="BE2122" s="18" t="s">
        <v>5537</v>
      </c>
      <c r="BF2122" s="18" t="s">
        <v>5537</v>
      </c>
      <c r="BG2122" s="18" t="s">
        <v>5537</v>
      </c>
      <c r="BH2122" s="18" t="s">
        <v>5537</v>
      </c>
      <c r="BI2122" s="9" t="s">
        <v>5537</v>
      </c>
      <c r="BJ2122" s="14"/>
      <c r="BK2122" s="14" t="s">
        <v>5537</v>
      </c>
      <c r="BL2122" s="14" t="str">
        <f>_xlfn.XLOOKUP(B2122,'[4]cell downs 18042026 17h'!$B:$B,'[4]cell downs 18042026 17h'!$B:$B,"")</f>
        <v/>
      </c>
      <c r="BM2122" s="14" t="str">
        <f>_xlfn.XLOOKUP(B2122,'[5]Cells Huawei 19042026 15h'!$B:$B,'[5]Cells Huawei 19042026 15h'!$B:$B,"")</f>
        <v/>
      </c>
      <c r="BN2122" s="9" t="str">
        <f>_xlfn.XLOOKUP(B2122,'[6]cells down 19042026 9H40'!$B:$B,'[6]cells down 19042026 9H40'!$B:$B,"")</f>
        <v/>
      </c>
      <c r="BO2122" s="9" t="s">
        <v>2880</v>
      </c>
      <c r="BP2122" s="9" t="s">
        <v>594</v>
      </c>
      <c r="BQ2122" s="115"/>
    </row>
    <row r="2123" spans="1:69" s="9" customFormat="1" x14ac:dyDescent="0.3">
      <c r="A2123" s="1" t="s">
        <v>2987</v>
      </c>
      <c r="B2123" s="8" t="s">
        <v>2988</v>
      </c>
      <c r="C2123" s="3" t="str">
        <f>_xlfn.XLOOKUP(B2123,'[1]daily break down'!$D:$D,'[1]daily break down'!$E:$E,"")</f>
        <v>NORD</v>
      </c>
      <c r="D2123" s="1" t="s">
        <v>21</v>
      </c>
      <c r="E2123" s="1" t="s">
        <v>122</v>
      </c>
      <c r="F2123" s="3" t="s">
        <v>23</v>
      </c>
      <c r="G2123" s="1" t="s">
        <v>2989</v>
      </c>
      <c r="H2123" s="32" t="str">
        <f>_xlfn.XLOOKUP(B2123,[2]CALCULATION!$B:$B,[2]CALCULATION!$H:$H,"")</f>
        <v>HUAWEI</v>
      </c>
      <c r="I2123" s="28">
        <v>0</v>
      </c>
      <c r="J2123" s="28">
        <v>0</v>
      </c>
      <c r="K2123" s="28">
        <v>0</v>
      </c>
      <c r="L2123" s="28">
        <v>0</v>
      </c>
      <c r="M2123" s="28">
        <v>0</v>
      </c>
      <c r="N2123" s="28">
        <v>0</v>
      </c>
      <c r="O2123" s="28">
        <v>0</v>
      </c>
      <c r="P2123" s="28">
        <v>0</v>
      </c>
      <c r="Q2123" s="28">
        <v>0</v>
      </c>
      <c r="R2123" s="28">
        <v>0</v>
      </c>
      <c r="S2123" s="94">
        <v>0</v>
      </c>
      <c r="T2123" s="94">
        <f>_xlfn.XLOOKUP(B2123,'[3]Nur des jours'!$B:$B,'[3]Nur des jours'!$U:$U,"")</f>
        <v>0</v>
      </c>
      <c r="U2123" s="94">
        <v>0</v>
      </c>
      <c r="V2123" s="94">
        <v>0</v>
      </c>
      <c r="W2123" s="94">
        <v>0</v>
      </c>
      <c r="X2123" s="94">
        <v>0</v>
      </c>
      <c r="Y2123" s="94">
        <v>0</v>
      </c>
      <c r="Z2123" s="94">
        <v>0</v>
      </c>
      <c r="AA2123" s="94">
        <v>0</v>
      </c>
      <c r="AB2123" s="94">
        <v>0</v>
      </c>
      <c r="AC2123" s="94"/>
      <c r="AD2123" s="94">
        <v>0</v>
      </c>
      <c r="AE2123" s="94">
        <v>0</v>
      </c>
      <c r="AF2123" s="94">
        <v>0</v>
      </c>
      <c r="AG2123" s="94">
        <v>0</v>
      </c>
      <c r="AH2123" s="94">
        <v>0</v>
      </c>
      <c r="AI2123" s="49" t="s">
        <v>5559</v>
      </c>
      <c r="AJ2123" s="49"/>
      <c r="AK2123" s="48" t="str" cm="1">
        <f t="array" ref="AK2123">IFERROR(_xlfn.IFS(
AM2123="MPR ISSUE","PDH",
AM2123="BSS Hardware Issue","BSS",
AM2123="Sites strategiques, MLL, Pylone, etc.","ENVTECH",
AM2123="AKTIVCO DEFAUT GE &amp; POWER Cabinet","AKTIVCO",
AM2123="AKTIVCO Coupure ENEO &amp; Baisse de tension","AKTIVCO GRID ONLY",
AM2123="Coupure ENEO &amp; Baisse de tension","IHS GRID ONLY",
AM2123="Defaut GE &amp; POWER Cabinet","IHS",
AM2123="Sharing","Partners",
AM2123="Sites strategiques &amp; DataCenter","SST &amp; DC",
AM2123="Exclu","Exclu",
AM2123="SAT","SAT",
AM2123="SPARE-ISSUE","SPARE-ISSUE",
AM2123="Fiber CAmtel","TRANS_FO_CAMTEL",
AM2123="Fiber AOF","Fiber AOF",
AM2123="Projet OCM (HUAWEI)","TRAVAUX-HUAWEI",
AM2123="Projet OCM (NOKIA)","TRAVAUX-NOKIA",
AM2123="ACCESS-ISSUE","ACCESS-ISSUE",
AM2123="Projet OCM (ZTE, NOKIA, autres projets)","TRAVAUX OCM",
AM2123="No root CAuse","No root cause",
AM2123="ODU HS","PDH",
AM2123="IP &amp; VLAN","PDH",
AM2123="Warehouse HUAWEI","SPARE-ISSUE",
AM2123="SPARE-HS","SPARE-ISSUE",
AM2123="Power Telco","BSS",AM2123="no impacts","no impacts"
),"")</f>
        <v>no impacts</v>
      </c>
      <c r="AL2123" s="48" t="str" cm="1">
        <f t="array" ref="AL2123">IFERROR(_xlfn.IFS(
AM2123="MPR ISSUE","TX ISSUE",
AM2123="BSS Hardware Issue","RAN ISSUE",
AM2123="Sites strategiques, MLL, Pylone, etc.","ENVTECH",
AM2123="AKTIVCO DEFAUT GE &amp; POWER Cabinet","POWER ISSUE",
AM2123="AKTIVCO Coupure ENEO &amp; Baisse de tension","POWER ISSUE",
AM2123="Coupure ENEO &amp; Baisse de tension","POWER ISSUE",
AM2123="Defaut GE &amp; POWER Cabinet","POWER ISSUE",
AM2123="Sharing","POWER ISSUE",
AM2123="Sites strategiques &amp; DataCenter","POWER ISSUE",
AM2123="Exclu","Exclu",
AM2123="SAT","TX ISSUE",
AM2123="SPARE-ISSUE","SPARE-ISSUE",
AM2123="Fiber CAmtel","TX ISSUE",
AM2123="Fiber AOF","TX ISSUE",
AM2123="Projet OCM (HUAWEI)","TRAVAUX-HUAWEI",
AM2123="Projet OCM (NOKIA)","TRAVAUX -NOKIA",
AM2123="ACCESS-ISSUE","ACCESS-ISSUE",
AM2123="Projet OCM (ZTE, NOKIA, autres projets)","TRAVAUX OCM",
AM2123="No root CAuse","No root cause",
AM2123="ODU HS","TX ISSUE",
AM2123="IP &amp; VLAN","TX ISSUE",
AM2123="Warehouse HUAWEI","SPARE-ISSUE",
AM2123="SPARE-HS","SPARE-ISSUE",
AM2123="Power Telco","RAN ISSUE",AM2123="no impacts","no impacts"
),"")</f>
        <v>no impacts</v>
      </c>
      <c r="AM2123" s="67" t="s">
        <v>5605</v>
      </c>
      <c r="AN2123" s="48" t="str" cm="1">
        <f t="array" ref="AN2123">IFERROR(_xlfn.IFS(
AM2123="MPR ISSUE","ACTIVE",
AM2123="BSS Hardware Issue","ACTIVE",
AM2123="Sites strategiques, MLL, Pylone, etc.","PASSIVE",
AM2123="AKTIVCO DEFAUT GE &amp; POWER Cabinet","PASSIVE",
AM2123="AKTIVCO Coupure ENEO &amp; Baisse de tension","PASSIVE",
AM2123="Coupure ENEO &amp; Baisse de tension","PASSIVE",
AM2123="Defaut GE &amp; POWER Cabinet","PASSIVE",
AM2123="Sharing","PASSIVE",
AM2123="Sites strategiques &amp; DataCenter","PASSIVE",
AM2123="Exclu","Exclu",
AM2123="SAT","ACTIVE",
AM2123="SPARE-ISSUE","SPARE-ISSUE",
AM2123="Fiber CAmtel","ACTIVE",
AM2123="Fiber AOF","ACTIVE",
AM2123="Projet OCM (HUAWEI)","PLANNED WORKS",
AM2123="Projet OCM (NOKIA)","PLANNED WORKS",
AM2123="ACCESS-ISSUE","ACCESS-ISSUE",
AM2123="Projet OCM (ZTE, NOKIA, autres projets)","PLANNED WORKS",
AM2123="No root CAuse","No root cause",
AM2123="ODU HS","ACTIVE",
AM2123="IP &amp; VLAN","ACTIVE",
AM2123="Warehouse HUAWEI","SPARE-ISSUE",
AM2123="SPARE-HS","SPARE-ISSUE",
AM2123="Power Telco","ACTIVE", AM2123="no impacts","no impacts"
),"")</f>
        <v>no impacts</v>
      </c>
      <c r="AO2123" s="93" t="s">
        <v>5537</v>
      </c>
      <c r="AP2123" s="101" t="str">
        <f t="shared" si="58"/>
        <v>NRD_171</v>
      </c>
      <c r="AR2123" s="17" t="s">
        <v>5537</v>
      </c>
      <c r="AS2123" s="7" t="s">
        <v>5537</v>
      </c>
      <c r="AT2123" s="6"/>
      <c r="AU2123" s="7"/>
      <c r="AV2123" s="3" t="s">
        <v>5537</v>
      </c>
      <c r="AW2123" s="18" t="s">
        <v>5537</v>
      </c>
      <c r="AX2123" s="18" t="s">
        <v>5537</v>
      </c>
      <c r="AY2123" s="18" t="s">
        <v>5537</v>
      </c>
      <c r="AZ2123" s="18" t="s">
        <v>5537</v>
      </c>
      <c r="BA2123" s="18" t="s">
        <v>5537</v>
      </c>
      <c r="BB2123" s="18" t="s">
        <v>5537</v>
      </c>
      <c r="BC2123" s="18" t="s">
        <v>5537</v>
      </c>
      <c r="BD2123" s="18" t="s">
        <v>5537</v>
      </c>
      <c r="BE2123" s="18" t="s">
        <v>5537</v>
      </c>
      <c r="BF2123" s="18" t="s">
        <v>5537</v>
      </c>
      <c r="BG2123" s="18" t="s">
        <v>5537</v>
      </c>
      <c r="BH2123" s="18" t="s">
        <v>5537</v>
      </c>
      <c r="BI2123" s="9" t="s">
        <v>5537</v>
      </c>
      <c r="BJ2123" s="14"/>
      <c r="BK2123" s="14" t="s">
        <v>5537</v>
      </c>
      <c r="BL2123" s="14" t="str">
        <f>_xlfn.XLOOKUP(B2123,'[4]cell downs 18042026 17h'!$B:$B,'[4]cell downs 18042026 17h'!$B:$B,"")</f>
        <v/>
      </c>
      <c r="BM2123" s="14" t="str">
        <f>_xlfn.XLOOKUP(B2123,'[5]Cells Huawei 19042026 15h'!$B:$B,'[5]Cells Huawei 19042026 15h'!$B:$B,"")</f>
        <v/>
      </c>
      <c r="BN2123" s="9" t="str">
        <f>_xlfn.XLOOKUP(B2123,'[6]cells down 19042026 9H40'!$B:$B,'[6]cells down 19042026 9H40'!$B:$B,"")</f>
        <v/>
      </c>
      <c r="BO2123" s="9" t="s">
        <v>5537</v>
      </c>
      <c r="BP2123" s="9" t="s">
        <v>12</v>
      </c>
      <c r="BQ2123" s="115"/>
    </row>
    <row r="2124" spans="1:69" s="9" customFormat="1" x14ac:dyDescent="0.3">
      <c r="A2124" s="1" t="s">
        <v>3002</v>
      </c>
      <c r="B2124" s="8" t="s">
        <v>3003</v>
      </c>
      <c r="C2124" s="3" t="str">
        <f>_xlfn.XLOOKUP(B2124,'[1]daily break down'!$D:$D,'[1]daily break down'!$E:$E,"")</f>
        <v>NORD</v>
      </c>
      <c r="D2124" s="1" t="s">
        <v>11</v>
      </c>
      <c r="E2124" s="1" t="s">
        <v>12</v>
      </c>
      <c r="F2124" s="3" t="s">
        <v>23</v>
      </c>
      <c r="G2124" s="1" t="s">
        <v>3004</v>
      </c>
      <c r="H2124" s="32" t="str">
        <f>_xlfn.XLOOKUP(B2124,[2]CALCULATION!$B:$B,[2]CALCULATION!$H:$H,"")</f>
        <v>HUAWEI</v>
      </c>
      <c r="I2124" s="28">
        <v>0</v>
      </c>
      <c r="J2124" s="28">
        <v>0</v>
      </c>
      <c r="K2124" s="28">
        <v>0</v>
      </c>
      <c r="L2124" s="28">
        <v>0</v>
      </c>
      <c r="M2124" s="28">
        <v>0</v>
      </c>
      <c r="N2124" s="28">
        <v>0</v>
      </c>
      <c r="O2124" s="28">
        <v>0</v>
      </c>
      <c r="P2124" s="28">
        <v>0</v>
      </c>
      <c r="Q2124" s="28">
        <v>0</v>
      </c>
      <c r="R2124" s="28">
        <v>0</v>
      </c>
      <c r="S2124" s="94">
        <v>0</v>
      </c>
      <c r="T2124" s="94">
        <f>_xlfn.XLOOKUP(B2124,'[3]Nur des jours'!$B:$B,'[3]Nur des jours'!$U:$U,"")</f>
        <v>0</v>
      </c>
      <c r="U2124" s="94">
        <v>0</v>
      </c>
      <c r="V2124" s="94">
        <v>0</v>
      </c>
      <c r="W2124" s="94">
        <v>0</v>
      </c>
      <c r="X2124" s="94">
        <v>0</v>
      </c>
      <c r="Y2124" s="94">
        <v>0</v>
      </c>
      <c r="Z2124" s="94">
        <v>0</v>
      </c>
      <c r="AA2124" s="94">
        <v>0</v>
      </c>
      <c r="AB2124" s="94">
        <v>0</v>
      </c>
      <c r="AC2124" s="94"/>
      <c r="AD2124" s="94">
        <v>0</v>
      </c>
      <c r="AE2124" s="94">
        <v>0</v>
      </c>
      <c r="AF2124" s="94">
        <v>0</v>
      </c>
      <c r="AG2124" s="94">
        <v>0</v>
      </c>
      <c r="AH2124" s="94">
        <v>0</v>
      </c>
      <c r="AI2124" s="49" t="s">
        <v>5559</v>
      </c>
      <c r="AJ2124" s="49"/>
      <c r="AK2124" s="48" t="str" cm="1">
        <f t="array" ref="AK2124">IFERROR(_xlfn.IFS(
AM2124="MPR ISSUE","PDH",
AM2124="BSS Hardware Issue","BSS",
AM2124="Sites strategiques, MLL, Pylone, etc.","ENVTECH",
AM2124="AKTIVCO DEFAUT GE &amp; POWER Cabinet","AKTIVCO",
AM2124="AKTIVCO Coupure ENEO &amp; Baisse de tension","AKTIVCO GRID ONLY",
AM2124="Coupure ENEO &amp; Baisse de tension","IHS GRID ONLY",
AM2124="Defaut GE &amp; POWER Cabinet","IHS",
AM2124="Sharing","Partners",
AM2124="Sites strategiques &amp; DataCenter","SST &amp; DC",
AM2124="Exclu","Exclu",
AM2124="SAT","SAT",
AM2124="SPARE-ISSUE","SPARE-ISSUE",
AM2124="Fiber CAmtel","TRANS_FO_CAMTEL",
AM2124="Fiber AOF","Fiber AOF",
AM2124="Projet OCM (HUAWEI)","TRAVAUX-HUAWEI",
AM2124="Projet OCM (NOKIA)","TRAVAUX-NOKIA",
AM2124="ACCESS-ISSUE","ACCESS-ISSUE",
AM2124="Projet OCM (ZTE, NOKIA, autres projets)","TRAVAUX OCM",
AM2124="No root CAuse","No root cause",
AM2124="ODU HS","PDH",
AM2124="IP &amp; VLAN","PDH",
AM2124="Warehouse HUAWEI","SPARE-ISSUE",
AM2124="SPARE-HS","SPARE-ISSUE",
AM2124="Power Telco","BSS",AM2124="no impacts","no impacts"
),"")</f>
        <v>no impacts</v>
      </c>
      <c r="AL2124" s="48" t="str" cm="1">
        <f t="array" ref="AL2124">IFERROR(_xlfn.IFS(
AM2124="MPR ISSUE","TX ISSUE",
AM2124="BSS Hardware Issue","RAN ISSUE",
AM2124="Sites strategiques, MLL, Pylone, etc.","ENVTECH",
AM2124="AKTIVCO DEFAUT GE &amp; POWER Cabinet","POWER ISSUE",
AM2124="AKTIVCO Coupure ENEO &amp; Baisse de tension","POWER ISSUE",
AM2124="Coupure ENEO &amp; Baisse de tension","POWER ISSUE",
AM2124="Defaut GE &amp; POWER Cabinet","POWER ISSUE",
AM2124="Sharing","POWER ISSUE",
AM2124="Sites strategiques &amp; DataCenter","POWER ISSUE",
AM2124="Exclu","Exclu",
AM2124="SAT","TX ISSUE",
AM2124="SPARE-ISSUE","SPARE-ISSUE",
AM2124="Fiber CAmtel","TX ISSUE",
AM2124="Fiber AOF","TX ISSUE",
AM2124="Projet OCM (HUAWEI)","TRAVAUX-HUAWEI",
AM2124="Projet OCM (NOKIA)","TRAVAUX -NOKIA",
AM2124="ACCESS-ISSUE","ACCESS-ISSUE",
AM2124="Projet OCM (ZTE, NOKIA, autres projets)","TRAVAUX OCM",
AM2124="No root CAuse","No root cause",
AM2124="ODU HS","TX ISSUE",
AM2124="IP &amp; VLAN","TX ISSUE",
AM2124="Warehouse HUAWEI","SPARE-ISSUE",
AM2124="SPARE-HS","SPARE-ISSUE",
AM2124="Power Telco","RAN ISSUE",AM2124="no impacts","no impacts"
),"")</f>
        <v>no impacts</v>
      </c>
      <c r="AM2124" s="67" t="s">
        <v>5605</v>
      </c>
      <c r="AN2124" s="48" t="str" cm="1">
        <f t="array" ref="AN2124">IFERROR(_xlfn.IFS(
AM2124="MPR ISSUE","ACTIVE",
AM2124="BSS Hardware Issue","ACTIVE",
AM2124="Sites strategiques, MLL, Pylone, etc.","PASSIVE",
AM2124="AKTIVCO DEFAUT GE &amp; POWER Cabinet","PASSIVE",
AM2124="AKTIVCO Coupure ENEO &amp; Baisse de tension","PASSIVE",
AM2124="Coupure ENEO &amp; Baisse de tension","PASSIVE",
AM2124="Defaut GE &amp; POWER Cabinet","PASSIVE",
AM2124="Sharing","PASSIVE",
AM2124="Sites strategiques &amp; DataCenter","PASSIVE",
AM2124="Exclu","Exclu",
AM2124="SAT","ACTIVE",
AM2124="SPARE-ISSUE","SPARE-ISSUE",
AM2124="Fiber CAmtel","ACTIVE",
AM2124="Fiber AOF","ACTIVE",
AM2124="Projet OCM (HUAWEI)","PLANNED WORKS",
AM2124="Projet OCM (NOKIA)","PLANNED WORKS",
AM2124="ACCESS-ISSUE","ACCESS-ISSUE",
AM2124="Projet OCM (ZTE, NOKIA, autres projets)","PLANNED WORKS",
AM2124="No root CAuse","No root cause",
AM2124="ODU HS","ACTIVE",
AM2124="IP &amp; VLAN","ACTIVE",
AM2124="Warehouse HUAWEI","SPARE-ISSUE",
AM2124="SPARE-HS","SPARE-ISSUE",
AM2124="Power Telco","ACTIVE", AM2124="no impacts","no impacts"
),"")</f>
        <v>no impacts</v>
      </c>
      <c r="AO2124" s="93" t="s">
        <v>5537</v>
      </c>
      <c r="AP2124" s="101" t="str">
        <f t="shared" ref="AP2124:AP2155" si="59">B2124</f>
        <v>NRD_077</v>
      </c>
      <c r="AR2124" s="17" t="s">
        <v>5537</v>
      </c>
      <c r="AS2124" s="7" t="s">
        <v>5537</v>
      </c>
      <c r="AT2124" s="6"/>
      <c r="AU2124" s="7"/>
      <c r="AV2124" s="3" t="s">
        <v>5537</v>
      </c>
      <c r="AW2124" s="18" t="s">
        <v>5537</v>
      </c>
      <c r="AX2124" s="18" t="s">
        <v>5537</v>
      </c>
      <c r="AY2124" s="18" t="s">
        <v>5537</v>
      </c>
      <c r="AZ2124" s="18" t="s">
        <v>5537</v>
      </c>
      <c r="BA2124" s="18" t="s">
        <v>5537</v>
      </c>
      <c r="BB2124" s="18" t="s">
        <v>5537</v>
      </c>
      <c r="BC2124" s="18" t="s">
        <v>5537</v>
      </c>
      <c r="BD2124" s="18" t="s">
        <v>5537</v>
      </c>
      <c r="BE2124" s="18" t="s">
        <v>5537</v>
      </c>
      <c r="BF2124" s="18" t="s">
        <v>5537</v>
      </c>
      <c r="BG2124" s="18" t="s">
        <v>5537</v>
      </c>
      <c r="BH2124" s="18" t="s">
        <v>5537</v>
      </c>
      <c r="BI2124" s="9" t="s">
        <v>5537</v>
      </c>
      <c r="BJ2124" s="14"/>
      <c r="BK2124" s="14" t="s">
        <v>5537</v>
      </c>
      <c r="BL2124" s="14" t="str">
        <f>_xlfn.XLOOKUP(B2124,'[4]cell downs 18042026 17h'!$B:$B,'[4]cell downs 18042026 17h'!$B:$B,"")</f>
        <v/>
      </c>
      <c r="BM2124" s="14" t="str">
        <f>_xlfn.XLOOKUP(B2124,'[5]Cells Huawei 19042026 15h'!$B:$B,'[5]Cells Huawei 19042026 15h'!$B:$B,"")</f>
        <v/>
      </c>
      <c r="BN2124" s="9" t="str">
        <f>_xlfn.XLOOKUP(B2124,'[6]cells down 19042026 9H40'!$B:$B,'[6]cells down 19042026 9H40'!$B:$B,"")</f>
        <v/>
      </c>
      <c r="BO2124" s="9" t="s">
        <v>3003</v>
      </c>
      <c r="BP2124" s="9" t="s">
        <v>12</v>
      </c>
      <c r="BQ2124" s="115"/>
    </row>
    <row r="2125" spans="1:69" s="9" customFormat="1" x14ac:dyDescent="0.3">
      <c r="A2125" s="1" t="s">
        <v>3004</v>
      </c>
      <c r="B2125" s="8" t="s">
        <v>3007</v>
      </c>
      <c r="C2125" s="3" t="str">
        <f>_xlfn.XLOOKUP(B2125,'[1]daily break down'!$D:$D,'[1]daily break down'!$E:$E,"")</f>
        <v>NORD</v>
      </c>
      <c r="D2125" s="1" t="s">
        <v>11</v>
      </c>
      <c r="E2125" s="1" t="s">
        <v>12</v>
      </c>
      <c r="F2125" s="3" t="s">
        <v>23</v>
      </c>
      <c r="G2125" s="1" t="s">
        <v>3004</v>
      </c>
      <c r="H2125" s="32" t="str">
        <f>_xlfn.XLOOKUP(B2125,[2]CALCULATION!$B:$B,[2]CALCULATION!$H:$H,"")</f>
        <v>HUAWEI</v>
      </c>
      <c r="I2125" s="28">
        <v>0</v>
      </c>
      <c r="J2125" s="28">
        <v>0</v>
      </c>
      <c r="K2125" s="28">
        <v>0</v>
      </c>
      <c r="L2125" s="28">
        <v>0</v>
      </c>
      <c r="M2125" s="28">
        <v>0</v>
      </c>
      <c r="N2125" s="28">
        <v>0</v>
      </c>
      <c r="O2125" s="28">
        <v>0</v>
      </c>
      <c r="P2125" s="28">
        <v>0</v>
      </c>
      <c r="Q2125" s="28">
        <v>0</v>
      </c>
      <c r="R2125" s="28">
        <v>0</v>
      </c>
      <c r="S2125" s="94">
        <v>0</v>
      </c>
      <c r="T2125" s="94">
        <f>_xlfn.XLOOKUP(B2125,'[3]Nur des jours'!$B:$B,'[3]Nur des jours'!$U:$U,"")</f>
        <v>0</v>
      </c>
      <c r="U2125" s="94">
        <v>0</v>
      </c>
      <c r="V2125" s="94">
        <v>0</v>
      </c>
      <c r="W2125" s="94">
        <v>0</v>
      </c>
      <c r="X2125" s="94">
        <v>0</v>
      </c>
      <c r="Y2125" s="94">
        <v>0</v>
      </c>
      <c r="Z2125" s="94">
        <v>0</v>
      </c>
      <c r="AA2125" s="94">
        <v>0</v>
      </c>
      <c r="AB2125" s="94">
        <v>0</v>
      </c>
      <c r="AC2125" s="94"/>
      <c r="AD2125" s="94">
        <v>0</v>
      </c>
      <c r="AE2125" s="94">
        <v>0</v>
      </c>
      <c r="AF2125" s="94">
        <v>0</v>
      </c>
      <c r="AG2125" s="94">
        <v>0</v>
      </c>
      <c r="AH2125" s="94">
        <v>0</v>
      </c>
      <c r="AI2125" s="49" t="s">
        <v>5559</v>
      </c>
      <c r="AJ2125" s="49"/>
      <c r="AK2125" s="48" t="str" cm="1">
        <f t="array" ref="AK2125">IFERROR(_xlfn.IFS(
AM2125="MPR ISSUE","PDH",
AM2125="BSS Hardware Issue","BSS",
AM2125="Sites strategiques, MLL, Pylone, etc.","ENVTECH",
AM2125="AKTIVCO DEFAUT GE &amp; POWER Cabinet","AKTIVCO",
AM2125="AKTIVCO Coupure ENEO &amp; Baisse de tension","AKTIVCO GRID ONLY",
AM2125="Coupure ENEO &amp; Baisse de tension","IHS GRID ONLY",
AM2125="Defaut GE &amp; POWER Cabinet","IHS",
AM2125="Sharing","Partners",
AM2125="Sites strategiques &amp; DataCenter","SST &amp; DC",
AM2125="Exclu","Exclu",
AM2125="SAT","SAT",
AM2125="SPARE-ISSUE","SPARE-ISSUE",
AM2125="Fiber CAmtel","TRANS_FO_CAMTEL",
AM2125="Fiber AOF","Fiber AOF",
AM2125="Projet OCM (HUAWEI)","TRAVAUX-HUAWEI",
AM2125="Projet OCM (NOKIA)","TRAVAUX-NOKIA",
AM2125="ACCESS-ISSUE","ACCESS-ISSUE",
AM2125="Projet OCM (ZTE, NOKIA, autres projets)","TRAVAUX OCM",
AM2125="No root CAuse","No root cause",
AM2125="ODU HS","PDH",
AM2125="IP &amp; VLAN","PDH",
AM2125="Warehouse HUAWEI","SPARE-ISSUE",
AM2125="SPARE-HS","SPARE-ISSUE",
AM2125="Power Telco","BSS",AM2125="no impacts","no impacts"
),"")</f>
        <v>no impacts</v>
      </c>
      <c r="AL2125" s="48" t="str" cm="1">
        <f t="array" ref="AL2125">IFERROR(_xlfn.IFS(
AM2125="MPR ISSUE","TX ISSUE",
AM2125="BSS Hardware Issue","RAN ISSUE",
AM2125="Sites strategiques, MLL, Pylone, etc.","ENVTECH",
AM2125="AKTIVCO DEFAUT GE &amp; POWER Cabinet","POWER ISSUE",
AM2125="AKTIVCO Coupure ENEO &amp; Baisse de tension","POWER ISSUE",
AM2125="Coupure ENEO &amp; Baisse de tension","POWER ISSUE",
AM2125="Defaut GE &amp; POWER Cabinet","POWER ISSUE",
AM2125="Sharing","POWER ISSUE",
AM2125="Sites strategiques &amp; DataCenter","POWER ISSUE",
AM2125="Exclu","Exclu",
AM2125="SAT","TX ISSUE",
AM2125="SPARE-ISSUE","SPARE-ISSUE",
AM2125="Fiber CAmtel","TX ISSUE",
AM2125="Fiber AOF","TX ISSUE",
AM2125="Projet OCM (HUAWEI)","TRAVAUX-HUAWEI",
AM2125="Projet OCM (NOKIA)","TRAVAUX -NOKIA",
AM2125="ACCESS-ISSUE","ACCESS-ISSUE",
AM2125="Projet OCM (ZTE, NOKIA, autres projets)","TRAVAUX OCM",
AM2125="No root CAuse","No root cause",
AM2125="ODU HS","TX ISSUE",
AM2125="IP &amp; VLAN","TX ISSUE",
AM2125="Warehouse HUAWEI","SPARE-ISSUE",
AM2125="SPARE-HS","SPARE-ISSUE",
AM2125="Power Telco","RAN ISSUE",AM2125="no impacts","no impacts"
),"")</f>
        <v>no impacts</v>
      </c>
      <c r="AM2125" s="67" t="s">
        <v>5605</v>
      </c>
      <c r="AN2125" s="48" t="str" cm="1">
        <f t="array" ref="AN2125">IFERROR(_xlfn.IFS(
AM2125="MPR ISSUE","ACTIVE",
AM2125="BSS Hardware Issue","ACTIVE",
AM2125="Sites strategiques, MLL, Pylone, etc.","PASSIVE",
AM2125="AKTIVCO DEFAUT GE &amp; POWER Cabinet","PASSIVE",
AM2125="AKTIVCO Coupure ENEO &amp; Baisse de tension","PASSIVE",
AM2125="Coupure ENEO &amp; Baisse de tension","PASSIVE",
AM2125="Defaut GE &amp; POWER Cabinet","PASSIVE",
AM2125="Sharing","PASSIVE",
AM2125="Sites strategiques &amp; DataCenter","PASSIVE",
AM2125="Exclu","Exclu",
AM2125="SAT","ACTIVE",
AM2125="SPARE-ISSUE","SPARE-ISSUE",
AM2125="Fiber CAmtel","ACTIVE",
AM2125="Fiber AOF","ACTIVE",
AM2125="Projet OCM (HUAWEI)","PLANNED WORKS",
AM2125="Projet OCM (NOKIA)","PLANNED WORKS",
AM2125="ACCESS-ISSUE","ACCESS-ISSUE",
AM2125="Projet OCM (ZTE, NOKIA, autres projets)","PLANNED WORKS",
AM2125="No root CAuse","No root cause",
AM2125="ODU HS","ACTIVE",
AM2125="IP &amp; VLAN","ACTIVE",
AM2125="Warehouse HUAWEI","SPARE-ISSUE",
AM2125="SPARE-HS","SPARE-ISSUE",
AM2125="Power Telco","ACTIVE", AM2125="no impacts","no impacts"
),"")</f>
        <v>no impacts</v>
      </c>
      <c r="AO2125" s="93" t="s">
        <v>5537</v>
      </c>
      <c r="AP2125" s="101" t="str">
        <f t="shared" si="59"/>
        <v>NRD_012</v>
      </c>
      <c r="AR2125" s="17" t="s">
        <v>5537</v>
      </c>
      <c r="AS2125" s="7" t="s">
        <v>5537</v>
      </c>
      <c r="AT2125" s="6"/>
      <c r="AU2125" s="7"/>
      <c r="AV2125" s="3" t="s">
        <v>5537</v>
      </c>
      <c r="AW2125" s="18" t="s">
        <v>5537</v>
      </c>
      <c r="AX2125" s="18" t="s">
        <v>5537</v>
      </c>
      <c r="AY2125" s="18" t="s">
        <v>5537</v>
      </c>
      <c r="AZ2125" s="18" t="s">
        <v>5537</v>
      </c>
      <c r="BA2125" s="18" t="s">
        <v>5537</v>
      </c>
      <c r="BB2125" s="18" t="s">
        <v>5537</v>
      </c>
      <c r="BC2125" s="18" t="s">
        <v>5537</v>
      </c>
      <c r="BD2125" s="18" t="s">
        <v>5537</v>
      </c>
      <c r="BE2125" s="18" t="s">
        <v>5537</v>
      </c>
      <c r="BF2125" s="18" t="s">
        <v>5537</v>
      </c>
      <c r="BG2125" s="18" t="s">
        <v>5537</v>
      </c>
      <c r="BH2125" s="18" t="s">
        <v>5537</v>
      </c>
      <c r="BI2125" s="9" t="s">
        <v>5537</v>
      </c>
      <c r="BJ2125" s="14"/>
      <c r="BK2125" s="14" t="s">
        <v>5537</v>
      </c>
      <c r="BL2125" s="14" t="str">
        <f>_xlfn.XLOOKUP(B2125,'[4]cell downs 18042026 17h'!$B:$B,'[4]cell downs 18042026 17h'!$B:$B,"")</f>
        <v/>
      </c>
      <c r="BM2125" s="14" t="str">
        <f>_xlfn.XLOOKUP(B2125,'[5]Cells Huawei 19042026 15h'!$B:$B,'[5]Cells Huawei 19042026 15h'!$B:$B,"")</f>
        <v/>
      </c>
      <c r="BN2125" s="9" t="str">
        <f>_xlfn.XLOOKUP(B2125,'[6]cells down 19042026 9H40'!$B:$B,'[6]cells down 19042026 9H40'!$B:$B,"")</f>
        <v/>
      </c>
      <c r="BO2125" s="9" t="s">
        <v>3007</v>
      </c>
      <c r="BP2125" s="9" t="s">
        <v>12</v>
      </c>
      <c r="BQ2125" s="115"/>
    </row>
    <row r="2126" spans="1:69" s="9" customFormat="1" x14ac:dyDescent="0.3">
      <c r="A2126" s="1" t="s">
        <v>3014</v>
      </c>
      <c r="B2126" s="8" t="s">
        <v>3015</v>
      </c>
      <c r="C2126" s="3" t="str">
        <f>_xlfn.XLOOKUP(B2126,'[1]daily break down'!$D:$D,'[1]daily break down'!$E:$E,"")</f>
        <v>NORD</v>
      </c>
      <c r="D2126" s="1" t="s">
        <v>11</v>
      </c>
      <c r="E2126" s="1" t="s">
        <v>154</v>
      </c>
      <c r="F2126" s="3" t="s">
        <v>23</v>
      </c>
      <c r="G2126" s="1" t="s">
        <v>3014</v>
      </c>
      <c r="H2126" s="32" t="str">
        <f>_xlfn.XLOOKUP(B2126,[2]CALCULATION!$B:$B,[2]CALCULATION!$H:$H,"")</f>
        <v>HUAWEI</v>
      </c>
      <c r="I2126" s="28">
        <v>0</v>
      </c>
      <c r="J2126" s="28">
        <v>0</v>
      </c>
      <c r="K2126" s="28">
        <v>0</v>
      </c>
      <c r="L2126" s="28">
        <v>0</v>
      </c>
      <c r="M2126" s="28">
        <v>0</v>
      </c>
      <c r="N2126" s="28">
        <v>0</v>
      </c>
      <c r="O2126" s="28">
        <v>0</v>
      </c>
      <c r="P2126" s="28">
        <v>0</v>
      </c>
      <c r="Q2126" s="28">
        <v>0</v>
      </c>
      <c r="R2126" s="28">
        <v>0</v>
      </c>
      <c r="S2126" s="94">
        <v>0</v>
      </c>
      <c r="T2126" s="94">
        <f>_xlfn.XLOOKUP(B2126,'[3]Nur des jours'!$B:$B,'[3]Nur des jours'!$U:$U,"")</f>
        <v>0</v>
      </c>
      <c r="U2126" s="94">
        <v>0</v>
      </c>
      <c r="V2126" s="94">
        <v>0</v>
      </c>
      <c r="W2126" s="94">
        <v>0</v>
      </c>
      <c r="X2126" s="94">
        <v>0</v>
      </c>
      <c r="Y2126" s="94">
        <v>0</v>
      </c>
      <c r="Z2126" s="94">
        <v>0</v>
      </c>
      <c r="AA2126" s="94">
        <v>0</v>
      </c>
      <c r="AB2126" s="94">
        <v>0</v>
      </c>
      <c r="AC2126" s="94"/>
      <c r="AD2126" s="94">
        <v>0</v>
      </c>
      <c r="AE2126" s="94">
        <v>0</v>
      </c>
      <c r="AF2126" s="94">
        <v>0</v>
      </c>
      <c r="AG2126" s="94">
        <v>0</v>
      </c>
      <c r="AH2126" s="94">
        <v>0</v>
      </c>
      <c r="AI2126" s="49" t="s">
        <v>5559</v>
      </c>
      <c r="AJ2126" s="49"/>
      <c r="AK2126" s="48" t="str" cm="1">
        <f t="array" ref="AK2126">IFERROR(_xlfn.IFS(
AM2126="MPR ISSUE","PDH",
AM2126="BSS Hardware Issue","BSS",
AM2126="Sites strategiques, MLL, Pylone, etc.","ENVTECH",
AM2126="AKTIVCO DEFAUT GE &amp; POWER Cabinet","AKTIVCO",
AM2126="AKTIVCO Coupure ENEO &amp; Baisse de tension","AKTIVCO GRID ONLY",
AM2126="Coupure ENEO &amp; Baisse de tension","IHS GRID ONLY",
AM2126="Defaut GE &amp; POWER Cabinet","IHS",
AM2126="Sharing","Partners",
AM2126="Sites strategiques &amp; DataCenter","SST &amp; DC",
AM2126="Exclu","Exclu",
AM2126="SAT","SAT",
AM2126="SPARE-ISSUE","SPARE-ISSUE",
AM2126="Fiber CAmtel","TRANS_FO_CAMTEL",
AM2126="Fiber AOF","Fiber AOF",
AM2126="Projet OCM (HUAWEI)","TRAVAUX-HUAWEI",
AM2126="Projet OCM (NOKIA)","TRAVAUX-NOKIA",
AM2126="ACCESS-ISSUE","ACCESS-ISSUE",
AM2126="Projet OCM (ZTE, NOKIA, autres projets)","TRAVAUX OCM",
AM2126="No root CAuse","No root cause",
AM2126="ODU HS","PDH",
AM2126="IP &amp; VLAN","PDH",
AM2126="Warehouse HUAWEI","SPARE-ISSUE",
AM2126="SPARE-HS","SPARE-ISSUE",
AM2126="Power Telco","BSS",AM2126="no impacts","no impacts"
),"")</f>
        <v>no impacts</v>
      </c>
      <c r="AL2126" s="48" t="str" cm="1">
        <f t="array" ref="AL2126">IFERROR(_xlfn.IFS(
AM2126="MPR ISSUE","TX ISSUE",
AM2126="BSS Hardware Issue","RAN ISSUE",
AM2126="Sites strategiques, MLL, Pylone, etc.","ENVTECH",
AM2126="AKTIVCO DEFAUT GE &amp; POWER Cabinet","POWER ISSUE",
AM2126="AKTIVCO Coupure ENEO &amp; Baisse de tension","POWER ISSUE",
AM2126="Coupure ENEO &amp; Baisse de tension","POWER ISSUE",
AM2126="Defaut GE &amp; POWER Cabinet","POWER ISSUE",
AM2126="Sharing","POWER ISSUE",
AM2126="Sites strategiques &amp; DataCenter","POWER ISSUE",
AM2126="Exclu","Exclu",
AM2126="SAT","TX ISSUE",
AM2126="SPARE-ISSUE","SPARE-ISSUE",
AM2126="Fiber CAmtel","TX ISSUE",
AM2126="Fiber AOF","TX ISSUE",
AM2126="Projet OCM (HUAWEI)","TRAVAUX-HUAWEI",
AM2126="Projet OCM (NOKIA)","TRAVAUX -NOKIA",
AM2126="ACCESS-ISSUE","ACCESS-ISSUE",
AM2126="Projet OCM (ZTE, NOKIA, autres projets)","TRAVAUX OCM",
AM2126="No root CAuse","No root cause",
AM2126="ODU HS","TX ISSUE",
AM2126="IP &amp; VLAN","TX ISSUE",
AM2126="Warehouse HUAWEI","SPARE-ISSUE",
AM2126="SPARE-HS","SPARE-ISSUE",
AM2126="Power Telco","RAN ISSUE",AM2126="no impacts","no impacts"
),"")</f>
        <v>no impacts</v>
      </c>
      <c r="AM2126" s="67" t="s">
        <v>5605</v>
      </c>
      <c r="AN2126" s="48" t="str" cm="1">
        <f t="array" ref="AN2126">IFERROR(_xlfn.IFS(
AM2126="MPR ISSUE","ACTIVE",
AM2126="BSS Hardware Issue","ACTIVE",
AM2126="Sites strategiques, MLL, Pylone, etc.","PASSIVE",
AM2126="AKTIVCO DEFAUT GE &amp; POWER Cabinet","PASSIVE",
AM2126="AKTIVCO Coupure ENEO &amp; Baisse de tension","PASSIVE",
AM2126="Coupure ENEO &amp; Baisse de tension","PASSIVE",
AM2126="Defaut GE &amp; POWER Cabinet","PASSIVE",
AM2126="Sharing","PASSIVE",
AM2126="Sites strategiques &amp; DataCenter","PASSIVE",
AM2126="Exclu","Exclu",
AM2126="SAT","ACTIVE",
AM2126="SPARE-ISSUE","SPARE-ISSUE",
AM2126="Fiber CAmtel","ACTIVE",
AM2126="Fiber AOF","ACTIVE",
AM2126="Projet OCM (HUAWEI)","PLANNED WORKS",
AM2126="Projet OCM (NOKIA)","PLANNED WORKS",
AM2126="ACCESS-ISSUE","ACCESS-ISSUE",
AM2126="Projet OCM (ZTE, NOKIA, autres projets)","PLANNED WORKS",
AM2126="No root CAuse","No root cause",
AM2126="ODU HS","ACTIVE",
AM2126="IP &amp; VLAN","ACTIVE",
AM2126="Warehouse HUAWEI","SPARE-ISSUE",
AM2126="SPARE-HS","SPARE-ISSUE",
AM2126="Power Telco","ACTIVE", AM2126="no impacts","no impacts"
),"")</f>
        <v>no impacts</v>
      </c>
      <c r="AO2126" s="93" t="s">
        <v>5537</v>
      </c>
      <c r="AP2126" s="101" t="str">
        <f t="shared" si="59"/>
        <v>NRD_030</v>
      </c>
      <c r="AR2126" s="17" t="s">
        <v>5537</v>
      </c>
      <c r="AS2126" s="7" t="s">
        <v>5537</v>
      </c>
      <c r="AT2126" s="6"/>
      <c r="AU2126" s="7"/>
      <c r="AV2126" s="3" t="s">
        <v>5537</v>
      </c>
      <c r="AW2126" s="18" t="s">
        <v>5537</v>
      </c>
      <c r="AX2126" s="18" t="s">
        <v>5537</v>
      </c>
      <c r="AY2126" s="18" t="s">
        <v>5537</v>
      </c>
      <c r="AZ2126" s="18" t="s">
        <v>5537</v>
      </c>
      <c r="BA2126" s="18" t="s">
        <v>5537</v>
      </c>
      <c r="BB2126" s="18" t="s">
        <v>5537</v>
      </c>
      <c r="BC2126" s="18" t="s">
        <v>5537</v>
      </c>
      <c r="BD2126" s="18" t="s">
        <v>5537</v>
      </c>
      <c r="BE2126" s="18" t="s">
        <v>5537</v>
      </c>
      <c r="BF2126" s="18" t="s">
        <v>5537</v>
      </c>
      <c r="BG2126" s="18" t="s">
        <v>5537</v>
      </c>
      <c r="BH2126" s="18" t="s">
        <v>5537</v>
      </c>
      <c r="BI2126" s="9" t="s">
        <v>5537</v>
      </c>
      <c r="BJ2126" s="14"/>
      <c r="BK2126" s="14" t="s">
        <v>5537</v>
      </c>
      <c r="BL2126" s="14" t="str">
        <f>_xlfn.XLOOKUP(B2126,'[4]cell downs 18042026 17h'!$B:$B,'[4]cell downs 18042026 17h'!$B:$B,"")</f>
        <v/>
      </c>
      <c r="BM2126" s="14" t="str">
        <f>_xlfn.XLOOKUP(B2126,'[5]Cells Huawei 19042026 15h'!$B:$B,'[5]Cells Huawei 19042026 15h'!$B:$B,"")</f>
        <v/>
      </c>
      <c r="BN2126" s="9" t="str">
        <f>_xlfn.XLOOKUP(B2126,'[6]cells down 19042026 9H40'!$B:$B,'[6]cells down 19042026 9H40'!$B:$B,"")</f>
        <v/>
      </c>
      <c r="BO2126" s="9" t="s">
        <v>3015</v>
      </c>
      <c r="BP2126" s="9" t="s">
        <v>12</v>
      </c>
      <c r="BQ2126" s="115"/>
    </row>
    <row r="2127" spans="1:69" s="9" customFormat="1" x14ac:dyDescent="0.3">
      <c r="A2127" s="1" t="s">
        <v>3143</v>
      </c>
      <c r="B2127" s="8" t="s">
        <v>3144</v>
      </c>
      <c r="C2127" s="3" t="str">
        <f>_xlfn.XLOOKUP(B2127,'[1]daily break down'!$D:$D,'[1]daily break down'!$E:$E,"")</f>
        <v>Douala</v>
      </c>
      <c r="D2127" s="1" t="s">
        <v>11</v>
      </c>
      <c r="E2127" s="1" t="s">
        <v>12</v>
      </c>
      <c r="F2127" s="3" t="s">
        <v>31</v>
      </c>
      <c r="G2127" s="1" t="s">
        <v>32</v>
      </c>
      <c r="H2127" s="34" t="str">
        <f>_xlfn.XLOOKUP(B2127,[2]CALCULATION!$B:$B,[2]CALCULATION!$H:$H,"")</f>
        <v>ZTE</v>
      </c>
      <c r="I2127" s="28">
        <v>0</v>
      </c>
      <c r="J2127" s="28">
        <v>0</v>
      </c>
      <c r="K2127" s="28">
        <v>0</v>
      </c>
      <c r="L2127" s="28">
        <v>0</v>
      </c>
      <c r="M2127" s="28">
        <v>0</v>
      </c>
      <c r="N2127" s="28">
        <v>0</v>
      </c>
      <c r="O2127" s="28">
        <v>0</v>
      </c>
      <c r="P2127" s="28">
        <v>0</v>
      </c>
      <c r="Q2127" s="28">
        <v>0</v>
      </c>
      <c r="R2127" s="28">
        <v>0</v>
      </c>
      <c r="S2127" s="94">
        <v>0</v>
      </c>
      <c r="T2127" s="94">
        <f>_xlfn.XLOOKUP(B2127,'[3]Nur des jours'!$B:$B,'[3]Nur des jours'!$U:$U,"")</f>
        <v>0</v>
      </c>
      <c r="U2127" s="94">
        <v>0</v>
      </c>
      <c r="V2127" s="94">
        <v>0</v>
      </c>
      <c r="W2127" s="94">
        <v>0</v>
      </c>
      <c r="X2127" s="94">
        <v>0</v>
      </c>
      <c r="Y2127" s="94">
        <v>0</v>
      </c>
      <c r="Z2127" s="94">
        <v>0</v>
      </c>
      <c r="AA2127" s="94">
        <v>0</v>
      </c>
      <c r="AB2127" s="94">
        <v>0</v>
      </c>
      <c r="AC2127" s="94"/>
      <c r="AD2127" s="94">
        <v>0</v>
      </c>
      <c r="AE2127" s="94">
        <v>0</v>
      </c>
      <c r="AF2127" s="94">
        <v>0</v>
      </c>
      <c r="AG2127" s="94">
        <v>0</v>
      </c>
      <c r="AH2127" s="94">
        <v>0</v>
      </c>
      <c r="AI2127" s="49" t="s">
        <v>5559</v>
      </c>
      <c r="AJ2127" s="49"/>
      <c r="AK2127" s="48" t="str" cm="1">
        <f t="array" ref="AK2127">IFERROR(_xlfn.IFS(
AM2127="MPR ISSUE","PDH",
AM2127="BSS Hardware Issue","BSS",
AM2127="Sites strategiques, MLL, Pylone, etc.","ENVTECH",
AM2127="AKTIVCO DEFAUT GE &amp; POWER Cabinet","AKTIVCO",
AM2127="AKTIVCO Coupure ENEO &amp; Baisse de tension","AKTIVCO GRID ONLY",
AM2127="Coupure ENEO &amp; Baisse de tension","IHS GRID ONLY",
AM2127="Defaut GE &amp; POWER Cabinet","IHS",
AM2127="Sharing","Partners",
AM2127="Sites strategiques &amp; DataCenter","SST &amp; DC",
AM2127="Exclu","Exclu",
AM2127="SAT","SAT",
AM2127="SPARE-ISSUE","SPARE-ISSUE",
AM2127="Fiber CAmtel","TRANS_FO_CAMTEL",
AM2127="Fiber AOF","Fiber AOF",
AM2127="Projet OCM (HUAWEI)","TRAVAUX-HUAWEI",
AM2127="Projet OCM (NOKIA)","TRAVAUX-NOKIA",
AM2127="ACCESS-ISSUE","ACCESS-ISSUE",
AM2127="Projet OCM (ZTE, NOKIA, autres projets)","TRAVAUX OCM",
AM2127="No root CAuse","No root cause",
AM2127="ODU HS","PDH",
AM2127="IP &amp; VLAN","PDH",
AM2127="Warehouse HUAWEI","SPARE-ISSUE",
AM2127="SPARE-HS","SPARE-ISSUE",
AM2127="Power Telco","BSS",AM2127="no impacts","no impacts"
),"")</f>
        <v>no impacts</v>
      </c>
      <c r="AL2127" s="48" t="str" cm="1">
        <f t="array" ref="AL2127">IFERROR(_xlfn.IFS(
AM2127="MPR ISSUE","TX ISSUE",
AM2127="BSS Hardware Issue","RAN ISSUE",
AM2127="Sites strategiques, MLL, Pylone, etc.","ENVTECH",
AM2127="AKTIVCO DEFAUT GE &amp; POWER Cabinet","POWER ISSUE",
AM2127="AKTIVCO Coupure ENEO &amp; Baisse de tension","POWER ISSUE",
AM2127="Coupure ENEO &amp; Baisse de tension","POWER ISSUE",
AM2127="Defaut GE &amp; POWER Cabinet","POWER ISSUE",
AM2127="Sharing","POWER ISSUE",
AM2127="Sites strategiques &amp; DataCenter","POWER ISSUE",
AM2127="Exclu","Exclu",
AM2127="SAT","TX ISSUE",
AM2127="SPARE-ISSUE","SPARE-ISSUE",
AM2127="Fiber CAmtel","TX ISSUE",
AM2127="Fiber AOF","TX ISSUE",
AM2127="Projet OCM (HUAWEI)","TRAVAUX-HUAWEI",
AM2127="Projet OCM (NOKIA)","TRAVAUX -NOKIA",
AM2127="ACCESS-ISSUE","ACCESS-ISSUE",
AM2127="Projet OCM (ZTE, NOKIA, autres projets)","TRAVAUX OCM",
AM2127="No root CAuse","No root cause",
AM2127="ODU HS","TX ISSUE",
AM2127="IP &amp; VLAN","TX ISSUE",
AM2127="Warehouse HUAWEI","SPARE-ISSUE",
AM2127="SPARE-HS","SPARE-ISSUE",
AM2127="Power Telco","RAN ISSUE",AM2127="no impacts","no impacts"
),"")</f>
        <v>no impacts</v>
      </c>
      <c r="AM2127" s="67" t="s">
        <v>5605</v>
      </c>
      <c r="AN2127" s="48" t="str" cm="1">
        <f t="array" ref="AN2127">IFERROR(_xlfn.IFS(
AM2127="MPR ISSUE","ACTIVE",
AM2127="BSS Hardware Issue","ACTIVE",
AM2127="Sites strategiques, MLL, Pylone, etc.","PASSIVE",
AM2127="AKTIVCO DEFAUT GE &amp; POWER Cabinet","PASSIVE",
AM2127="AKTIVCO Coupure ENEO &amp; Baisse de tension","PASSIVE",
AM2127="Coupure ENEO &amp; Baisse de tension","PASSIVE",
AM2127="Defaut GE &amp; POWER Cabinet","PASSIVE",
AM2127="Sharing","PASSIVE",
AM2127="Sites strategiques &amp; DataCenter","PASSIVE",
AM2127="Exclu","Exclu",
AM2127="SAT","ACTIVE",
AM2127="SPARE-ISSUE","SPARE-ISSUE",
AM2127="Fiber CAmtel","ACTIVE",
AM2127="Fiber AOF","ACTIVE",
AM2127="Projet OCM (HUAWEI)","PLANNED WORKS",
AM2127="Projet OCM (NOKIA)","PLANNED WORKS",
AM2127="ACCESS-ISSUE","ACCESS-ISSUE",
AM2127="Projet OCM (ZTE, NOKIA, autres projets)","PLANNED WORKS",
AM2127="No root CAuse","No root cause",
AM2127="ODU HS","ACTIVE",
AM2127="IP &amp; VLAN","ACTIVE",
AM2127="Warehouse HUAWEI","SPARE-ISSUE",
AM2127="SPARE-HS","SPARE-ISSUE",
AM2127="Power Telco","ACTIVE", AM2127="no impacts","no impacts"
),"")</f>
        <v>no impacts</v>
      </c>
      <c r="AO2127" s="93" t="s">
        <v>5537</v>
      </c>
      <c r="AP2127" s="101" t="str">
        <f t="shared" si="59"/>
        <v>LIT_400</v>
      </c>
      <c r="AR2127" s="17" t="s">
        <v>5537</v>
      </c>
      <c r="AS2127" s="7" t="s">
        <v>5537</v>
      </c>
      <c r="AT2127" s="6"/>
      <c r="AU2127" s="7"/>
      <c r="AV2127" s="3" t="s">
        <v>5537</v>
      </c>
      <c r="AW2127" s="18" t="s">
        <v>5537</v>
      </c>
      <c r="AX2127" s="18" t="s">
        <v>5537</v>
      </c>
      <c r="AY2127" s="18" t="s">
        <v>5537</v>
      </c>
      <c r="AZ2127" s="18" t="s">
        <v>5537</v>
      </c>
      <c r="BA2127" s="18" t="s">
        <v>5537</v>
      </c>
      <c r="BB2127" s="18" t="s">
        <v>5537</v>
      </c>
      <c r="BC2127" s="18" t="s">
        <v>5537</v>
      </c>
      <c r="BD2127" s="18" t="s">
        <v>5537</v>
      </c>
      <c r="BE2127" s="18" t="s">
        <v>5537</v>
      </c>
      <c r="BF2127" s="18" t="s">
        <v>5537</v>
      </c>
      <c r="BG2127" s="18" t="s">
        <v>5537</v>
      </c>
      <c r="BH2127" s="18" t="s">
        <v>5537</v>
      </c>
      <c r="BI2127" s="9" t="s">
        <v>5537</v>
      </c>
      <c r="BJ2127" s="14"/>
      <c r="BK2127" s="14" t="s">
        <v>5537</v>
      </c>
      <c r="BL2127" s="14" t="str">
        <f>_xlfn.XLOOKUP(B2127,'[4]cell downs 18042026 17h'!$B:$B,'[4]cell downs 18042026 17h'!$B:$B,"")</f>
        <v/>
      </c>
      <c r="BM2127" s="14" t="str">
        <f>_xlfn.XLOOKUP(B2127,'[5]Cells Huawei 19042026 15h'!$B:$B,'[5]Cells Huawei 19042026 15h'!$B:$B,"")</f>
        <v/>
      </c>
      <c r="BN2127" s="9" t="str">
        <f>_xlfn.XLOOKUP(B2127,'[6]cells down 19042026 9H40'!$B:$B,'[6]cells down 19042026 9H40'!$B:$B,"")</f>
        <v/>
      </c>
      <c r="BO2127" s="9" t="s">
        <v>3144</v>
      </c>
      <c r="BP2127" s="9" t="s">
        <v>12</v>
      </c>
      <c r="BQ2127" s="115"/>
    </row>
    <row r="2128" spans="1:69" s="9" customFormat="1" x14ac:dyDescent="0.3">
      <c r="A2128" s="1" t="s">
        <v>3233</v>
      </c>
      <c r="B2128" s="8" t="s">
        <v>3234</v>
      </c>
      <c r="C2128" s="3" t="str">
        <f>_xlfn.XLOOKUP(B2128,'[1]daily break down'!$D:$D,'[1]daily break down'!$E:$E,"")</f>
        <v>Douala</v>
      </c>
      <c r="D2128" s="1" t="s">
        <v>11</v>
      </c>
      <c r="E2128" s="1" t="s">
        <v>12</v>
      </c>
      <c r="F2128" s="3" t="s">
        <v>31</v>
      </c>
      <c r="G2128" s="1" t="s">
        <v>32</v>
      </c>
      <c r="H2128" s="34" t="str">
        <f>_xlfn.XLOOKUP(B2128,[2]CALCULATION!$B:$B,[2]CALCULATION!$H:$H,"")</f>
        <v>ZTE</v>
      </c>
      <c r="I2128" s="28">
        <v>0</v>
      </c>
      <c r="J2128" s="28">
        <v>0</v>
      </c>
      <c r="K2128" s="28">
        <v>0</v>
      </c>
      <c r="L2128" s="28">
        <v>0</v>
      </c>
      <c r="M2128" s="28">
        <v>0</v>
      </c>
      <c r="N2128" s="28">
        <v>0</v>
      </c>
      <c r="O2128" s="28">
        <v>0</v>
      </c>
      <c r="P2128" s="28">
        <v>0</v>
      </c>
      <c r="Q2128" s="28">
        <v>0</v>
      </c>
      <c r="R2128" s="28">
        <v>0</v>
      </c>
      <c r="S2128" s="94">
        <v>0</v>
      </c>
      <c r="T2128" s="94">
        <f>_xlfn.XLOOKUP(B2128,'[3]Nur des jours'!$B:$B,'[3]Nur des jours'!$U:$U,"")</f>
        <v>0</v>
      </c>
      <c r="U2128" s="94">
        <v>0</v>
      </c>
      <c r="V2128" s="94">
        <v>0</v>
      </c>
      <c r="W2128" s="94">
        <v>0</v>
      </c>
      <c r="X2128" s="94">
        <v>0</v>
      </c>
      <c r="Y2128" s="94">
        <v>0</v>
      </c>
      <c r="Z2128" s="94">
        <v>0</v>
      </c>
      <c r="AA2128" s="94">
        <v>0</v>
      </c>
      <c r="AB2128" s="94">
        <v>0</v>
      </c>
      <c r="AC2128" s="94"/>
      <c r="AD2128" s="94">
        <v>0</v>
      </c>
      <c r="AE2128" s="94">
        <v>0</v>
      </c>
      <c r="AF2128" s="94">
        <v>0</v>
      </c>
      <c r="AG2128" s="94">
        <v>0</v>
      </c>
      <c r="AH2128" s="94">
        <v>0</v>
      </c>
      <c r="AI2128" s="49" t="s">
        <v>5559</v>
      </c>
      <c r="AJ2128" s="49"/>
      <c r="AK2128" s="48" t="str" cm="1">
        <f t="array" ref="AK2128">IFERROR(_xlfn.IFS(
AM2128="MPR ISSUE","PDH",
AM2128="BSS Hardware Issue","BSS",
AM2128="Sites strategiques, MLL, Pylone, etc.","ENVTECH",
AM2128="AKTIVCO DEFAUT GE &amp; POWER Cabinet","AKTIVCO",
AM2128="AKTIVCO Coupure ENEO &amp; Baisse de tension","AKTIVCO GRID ONLY",
AM2128="Coupure ENEO &amp; Baisse de tension","IHS GRID ONLY",
AM2128="Defaut GE &amp; POWER Cabinet","IHS",
AM2128="Sharing","Partners",
AM2128="Sites strategiques &amp; DataCenter","SST &amp; DC",
AM2128="Exclu","Exclu",
AM2128="SAT","SAT",
AM2128="SPARE-ISSUE","SPARE-ISSUE",
AM2128="Fiber CAmtel","TRANS_FO_CAMTEL",
AM2128="Fiber AOF","Fiber AOF",
AM2128="Projet OCM (HUAWEI)","TRAVAUX-HUAWEI",
AM2128="Projet OCM (NOKIA)","TRAVAUX-NOKIA",
AM2128="ACCESS-ISSUE","ACCESS-ISSUE",
AM2128="Projet OCM (ZTE, NOKIA, autres projets)","TRAVAUX OCM",
AM2128="No root CAuse","No root cause",
AM2128="ODU HS","PDH",
AM2128="IP &amp; VLAN","PDH",
AM2128="Warehouse HUAWEI","SPARE-ISSUE",
AM2128="SPARE-HS","SPARE-ISSUE",
AM2128="Power Telco","BSS",AM2128="no impacts","no impacts"
),"")</f>
        <v>no impacts</v>
      </c>
      <c r="AL2128" s="48" t="str" cm="1">
        <f t="array" ref="AL2128">IFERROR(_xlfn.IFS(
AM2128="MPR ISSUE","TX ISSUE",
AM2128="BSS Hardware Issue","RAN ISSUE",
AM2128="Sites strategiques, MLL, Pylone, etc.","ENVTECH",
AM2128="AKTIVCO DEFAUT GE &amp; POWER Cabinet","POWER ISSUE",
AM2128="AKTIVCO Coupure ENEO &amp; Baisse de tension","POWER ISSUE",
AM2128="Coupure ENEO &amp; Baisse de tension","POWER ISSUE",
AM2128="Defaut GE &amp; POWER Cabinet","POWER ISSUE",
AM2128="Sharing","POWER ISSUE",
AM2128="Sites strategiques &amp; DataCenter","POWER ISSUE",
AM2128="Exclu","Exclu",
AM2128="SAT","TX ISSUE",
AM2128="SPARE-ISSUE","SPARE-ISSUE",
AM2128="Fiber CAmtel","TX ISSUE",
AM2128="Fiber AOF","TX ISSUE",
AM2128="Projet OCM (HUAWEI)","TRAVAUX-HUAWEI",
AM2128="Projet OCM (NOKIA)","TRAVAUX -NOKIA",
AM2128="ACCESS-ISSUE","ACCESS-ISSUE",
AM2128="Projet OCM (ZTE, NOKIA, autres projets)","TRAVAUX OCM",
AM2128="No root CAuse","No root cause",
AM2128="ODU HS","TX ISSUE",
AM2128="IP &amp; VLAN","TX ISSUE",
AM2128="Warehouse HUAWEI","SPARE-ISSUE",
AM2128="SPARE-HS","SPARE-ISSUE",
AM2128="Power Telco","RAN ISSUE",AM2128="no impacts","no impacts"
),"")</f>
        <v>no impacts</v>
      </c>
      <c r="AM2128" s="67" t="s">
        <v>5605</v>
      </c>
      <c r="AN2128" s="48" t="str" cm="1">
        <f t="array" ref="AN2128">IFERROR(_xlfn.IFS(
AM2128="MPR ISSUE","ACTIVE",
AM2128="BSS Hardware Issue","ACTIVE",
AM2128="Sites strategiques, MLL, Pylone, etc.","PASSIVE",
AM2128="AKTIVCO DEFAUT GE &amp; POWER Cabinet","PASSIVE",
AM2128="AKTIVCO Coupure ENEO &amp; Baisse de tension","PASSIVE",
AM2128="Coupure ENEO &amp; Baisse de tension","PASSIVE",
AM2128="Defaut GE &amp; POWER Cabinet","PASSIVE",
AM2128="Sharing","PASSIVE",
AM2128="Sites strategiques &amp; DataCenter","PASSIVE",
AM2128="Exclu","Exclu",
AM2128="SAT","ACTIVE",
AM2128="SPARE-ISSUE","SPARE-ISSUE",
AM2128="Fiber CAmtel","ACTIVE",
AM2128="Fiber AOF","ACTIVE",
AM2128="Projet OCM (HUAWEI)","PLANNED WORKS",
AM2128="Projet OCM (NOKIA)","PLANNED WORKS",
AM2128="ACCESS-ISSUE","ACCESS-ISSUE",
AM2128="Projet OCM (ZTE, NOKIA, autres projets)","PLANNED WORKS",
AM2128="No root CAuse","No root cause",
AM2128="ODU HS","ACTIVE",
AM2128="IP &amp; VLAN","ACTIVE",
AM2128="Warehouse HUAWEI","SPARE-ISSUE",
AM2128="SPARE-HS","SPARE-ISSUE",
AM2128="Power Telco","ACTIVE", AM2128="no impacts","no impacts"
),"")</f>
        <v>no impacts</v>
      </c>
      <c r="AO2128" s="93" t="s">
        <v>5537</v>
      </c>
      <c r="AP2128" s="101" t="str">
        <f t="shared" si="59"/>
        <v>LIT_222</v>
      </c>
      <c r="AR2128" s="17" t="s">
        <v>5537</v>
      </c>
      <c r="AS2128" s="7" t="s">
        <v>5537</v>
      </c>
      <c r="AT2128" s="6"/>
      <c r="AU2128" s="7"/>
      <c r="AV2128" s="3" t="s">
        <v>5537</v>
      </c>
      <c r="AW2128" s="18" t="s">
        <v>5537</v>
      </c>
      <c r="AX2128" s="18" t="s">
        <v>5537</v>
      </c>
      <c r="AY2128" s="18" t="s">
        <v>5537</v>
      </c>
      <c r="AZ2128" s="18" t="s">
        <v>5537</v>
      </c>
      <c r="BA2128" s="18" t="s">
        <v>5537</v>
      </c>
      <c r="BB2128" s="18" t="s">
        <v>5537</v>
      </c>
      <c r="BC2128" s="18" t="s">
        <v>5537</v>
      </c>
      <c r="BD2128" s="18" t="s">
        <v>5537</v>
      </c>
      <c r="BE2128" s="18" t="s">
        <v>5537</v>
      </c>
      <c r="BF2128" s="18" t="s">
        <v>5537</v>
      </c>
      <c r="BG2128" s="18" t="s">
        <v>5537</v>
      </c>
      <c r="BH2128" s="18" t="s">
        <v>5537</v>
      </c>
      <c r="BI2128" s="9" t="s">
        <v>5537</v>
      </c>
      <c r="BJ2128" s="14"/>
      <c r="BK2128" s="14" t="s">
        <v>5537</v>
      </c>
      <c r="BL2128" s="14" t="str">
        <f>_xlfn.XLOOKUP(B2128,'[4]cell downs 18042026 17h'!$B:$B,'[4]cell downs 18042026 17h'!$B:$B,"")</f>
        <v/>
      </c>
      <c r="BM2128" s="14" t="str">
        <f>_xlfn.XLOOKUP(B2128,'[5]Cells Huawei 19042026 15h'!$B:$B,'[5]Cells Huawei 19042026 15h'!$B:$B,"")</f>
        <v/>
      </c>
      <c r="BN2128" s="9" t="str">
        <f>_xlfn.XLOOKUP(B2128,'[6]cells down 19042026 9H40'!$B:$B,'[6]cells down 19042026 9H40'!$B:$B,"")</f>
        <v/>
      </c>
      <c r="BO2128" s="9" t="s">
        <v>3234</v>
      </c>
      <c r="BP2128" s="9" t="s">
        <v>5537</v>
      </c>
      <c r="BQ2128" s="115"/>
    </row>
    <row r="2129" spans="1:69" s="9" customFormat="1" x14ac:dyDescent="0.3">
      <c r="A2129" s="1" t="s">
        <v>3413</v>
      </c>
      <c r="B2129" s="8" t="s">
        <v>3414</v>
      </c>
      <c r="C2129" s="3" t="str">
        <f>_xlfn.XLOOKUP(B2129,'[1]daily break down'!$D:$D,'[1]daily break down'!$E:$E,"")</f>
        <v>Douala</v>
      </c>
      <c r="D2129" s="1" t="s">
        <v>11</v>
      </c>
      <c r="E2129" s="1" t="s">
        <v>12</v>
      </c>
      <c r="F2129" s="3" t="s">
        <v>31</v>
      </c>
      <c r="G2129" s="1" t="s">
        <v>32</v>
      </c>
      <c r="H2129" s="34" t="str">
        <f>_xlfn.XLOOKUP(B2129,[2]CALCULATION!$B:$B,[2]CALCULATION!$H:$H,"")</f>
        <v>ZTE</v>
      </c>
      <c r="I2129" s="28">
        <v>0</v>
      </c>
      <c r="J2129" s="28">
        <v>0</v>
      </c>
      <c r="K2129" s="28">
        <v>0</v>
      </c>
      <c r="L2129" s="28">
        <v>0</v>
      </c>
      <c r="M2129" s="28">
        <v>0</v>
      </c>
      <c r="N2129" s="28">
        <v>0</v>
      </c>
      <c r="O2129" s="28">
        <v>0</v>
      </c>
      <c r="P2129" s="28">
        <v>0</v>
      </c>
      <c r="Q2129" s="28">
        <v>0</v>
      </c>
      <c r="R2129" s="28">
        <v>0</v>
      </c>
      <c r="S2129" s="94">
        <v>0</v>
      </c>
      <c r="T2129" s="94">
        <f>_xlfn.XLOOKUP(B2129,'[3]Nur des jours'!$B:$B,'[3]Nur des jours'!$U:$U,"")</f>
        <v>0</v>
      </c>
      <c r="U2129" s="94">
        <v>0</v>
      </c>
      <c r="V2129" s="94">
        <v>0</v>
      </c>
      <c r="W2129" s="94">
        <v>0</v>
      </c>
      <c r="X2129" s="94">
        <v>0</v>
      </c>
      <c r="Y2129" s="94">
        <v>0</v>
      </c>
      <c r="Z2129" s="94">
        <v>0</v>
      </c>
      <c r="AA2129" s="94">
        <v>0</v>
      </c>
      <c r="AB2129" s="94">
        <v>0</v>
      </c>
      <c r="AC2129" s="94"/>
      <c r="AD2129" s="94">
        <v>0</v>
      </c>
      <c r="AE2129" s="94">
        <v>0</v>
      </c>
      <c r="AF2129" s="94">
        <v>0</v>
      </c>
      <c r="AG2129" s="94">
        <v>0</v>
      </c>
      <c r="AH2129" s="94">
        <v>0</v>
      </c>
      <c r="AI2129" s="49" t="s">
        <v>5559</v>
      </c>
      <c r="AJ2129" s="49"/>
      <c r="AK2129" s="48" t="str" cm="1">
        <f t="array" ref="AK2129">IFERROR(_xlfn.IFS(
AM2129="MPR ISSUE","PDH",
AM2129="BSS Hardware Issue","BSS",
AM2129="Sites strategiques, MLL, Pylone, etc.","ENVTECH",
AM2129="AKTIVCO DEFAUT GE &amp; POWER Cabinet","AKTIVCO",
AM2129="AKTIVCO Coupure ENEO &amp; Baisse de tension","AKTIVCO GRID ONLY",
AM2129="Coupure ENEO &amp; Baisse de tension","IHS GRID ONLY",
AM2129="Defaut GE &amp; POWER Cabinet","IHS",
AM2129="Sharing","Partners",
AM2129="Sites strategiques &amp; DataCenter","SST &amp; DC",
AM2129="Exclu","Exclu",
AM2129="SAT","SAT",
AM2129="SPARE-ISSUE","SPARE-ISSUE",
AM2129="Fiber CAmtel","TRANS_FO_CAMTEL",
AM2129="Fiber AOF","Fiber AOF",
AM2129="Projet OCM (HUAWEI)","TRAVAUX-HUAWEI",
AM2129="Projet OCM (NOKIA)","TRAVAUX-NOKIA",
AM2129="ACCESS-ISSUE","ACCESS-ISSUE",
AM2129="Projet OCM (ZTE, NOKIA, autres projets)","TRAVAUX OCM",
AM2129="No root CAuse","No root cause",
AM2129="ODU HS","PDH",
AM2129="IP &amp; VLAN","PDH",
AM2129="Warehouse HUAWEI","SPARE-ISSUE",
AM2129="SPARE-HS","SPARE-ISSUE",
AM2129="Power Telco","BSS",AM2129="no impacts","no impacts"
),"")</f>
        <v>no impacts</v>
      </c>
      <c r="AL2129" s="48" t="str" cm="1">
        <f t="array" ref="AL2129">IFERROR(_xlfn.IFS(
AM2129="MPR ISSUE","TX ISSUE",
AM2129="BSS Hardware Issue","RAN ISSUE",
AM2129="Sites strategiques, MLL, Pylone, etc.","ENVTECH",
AM2129="AKTIVCO DEFAUT GE &amp; POWER Cabinet","POWER ISSUE",
AM2129="AKTIVCO Coupure ENEO &amp; Baisse de tension","POWER ISSUE",
AM2129="Coupure ENEO &amp; Baisse de tension","POWER ISSUE",
AM2129="Defaut GE &amp; POWER Cabinet","POWER ISSUE",
AM2129="Sharing","POWER ISSUE",
AM2129="Sites strategiques &amp; DataCenter","POWER ISSUE",
AM2129="Exclu","Exclu",
AM2129="SAT","TX ISSUE",
AM2129="SPARE-ISSUE","SPARE-ISSUE",
AM2129="Fiber CAmtel","TX ISSUE",
AM2129="Fiber AOF","TX ISSUE",
AM2129="Projet OCM (HUAWEI)","TRAVAUX-HUAWEI",
AM2129="Projet OCM (NOKIA)","TRAVAUX -NOKIA",
AM2129="ACCESS-ISSUE","ACCESS-ISSUE",
AM2129="Projet OCM (ZTE, NOKIA, autres projets)","TRAVAUX OCM",
AM2129="No root CAuse","No root cause",
AM2129="ODU HS","TX ISSUE",
AM2129="IP &amp; VLAN","TX ISSUE",
AM2129="Warehouse HUAWEI","SPARE-ISSUE",
AM2129="SPARE-HS","SPARE-ISSUE",
AM2129="Power Telco","RAN ISSUE",AM2129="no impacts","no impacts"
),"")</f>
        <v>no impacts</v>
      </c>
      <c r="AM2129" s="67" t="s">
        <v>5605</v>
      </c>
      <c r="AN2129" s="48" t="str" cm="1">
        <f t="array" ref="AN2129">IFERROR(_xlfn.IFS(
AM2129="MPR ISSUE","ACTIVE",
AM2129="BSS Hardware Issue","ACTIVE",
AM2129="Sites strategiques, MLL, Pylone, etc.","PASSIVE",
AM2129="AKTIVCO DEFAUT GE &amp; POWER Cabinet","PASSIVE",
AM2129="AKTIVCO Coupure ENEO &amp; Baisse de tension","PASSIVE",
AM2129="Coupure ENEO &amp; Baisse de tension","PASSIVE",
AM2129="Defaut GE &amp; POWER Cabinet","PASSIVE",
AM2129="Sharing","PASSIVE",
AM2129="Sites strategiques &amp; DataCenter","PASSIVE",
AM2129="Exclu","Exclu",
AM2129="SAT","ACTIVE",
AM2129="SPARE-ISSUE","SPARE-ISSUE",
AM2129="Fiber CAmtel","ACTIVE",
AM2129="Fiber AOF","ACTIVE",
AM2129="Projet OCM (HUAWEI)","PLANNED WORKS",
AM2129="Projet OCM (NOKIA)","PLANNED WORKS",
AM2129="ACCESS-ISSUE","ACCESS-ISSUE",
AM2129="Projet OCM (ZTE, NOKIA, autres projets)","PLANNED WORKS",
AM2129="No root CAuse","No root cause",
AM2129="ODU HS","ACTIVE",
AM2129="IP &amp; VLAN","ACTIVE",
AM2129="Warehouse HUAWEI","SPARE-ISSUE",
AM2129="SPARE-HS","SPARE-ISSUE",
AM2129="Power Telco","ACTIVE", AM2129="no impacts","no impacts"
),"")</f>
        <v>no impacts</v>
      </c>
      <c r="AO2129" s="93" t="s">
        <v>5537</v>
      </c>
      <c r="AP2129" s="101" t="str">
        <f t="shared" si="59"/>
        <v>LIT_018</v>
      </c>
      <c r="AR2129" s="17" t="s">
        <v>5537</v>
      </c>
      <c r="AS2129" s="7" t="s">
        <v>5537</v>
      </c>
      <c r="AT2129" s="6"/>
      <c r="AU2129" s="7"/>
      <c r="AV2129" s="3" t="s">
        <v>5537</v>
      </c>
      <c r="AW2129" s="18" t="s">
        <v>5537</v>
      </c>
      <c r="AX2129" s="18" t="s">
        <v>5537</v>
      </c>
      <c r="AY2129" s="18" t="s">
        <v>5537</v>
      </c>
      <c r="AZ2129" s="18" t="s">
        <v>5537</v>
      </c>
      <c r="BA2129" s="18" t="s">
        <v>5537</v>
      </c>
      <c r="BB2129" s="18" t="s">
        <v>5537</v>
      </c>
      <c r="BC2129" s="18" t="s">
        <v>5537</v>
      </c>
      <c r="BD2129" s="18" t="s">
        <v>5537</v>
      </c>
      <c r="BE2129" s="18" t="s">
        <v>5537</v>
      </c>
      <c r="BF2129" s="18" t="s">
        <v>5537</v>
      </c>
      <c r="BG2129" s="18" t="s">
        <v>5537</v>
      </c>
      <c r="BH2129" s="18" t="s">
        <v>5537</v>
      </c>
      <c r="BI2129" s="9" t="s">
        <v>5537</v>
      </c>
      <c r="BJ2129" s="14"/>
      <c r="BK2129" s="14" t="s">
        <v>5537</v>
      </c>
      <c r="BL2129" s="14" t="str">
        <f>_xlfn.XLOOKUP(B2129,'[4]cell downs 18042026 17h'!$B:$B,'[4]cell downs 18042026 17h'!$B:$B,"")</f>
        <v/>
      </c>
      <c r="BM2129" s="14" t="str">
        <f>_xlfn.XLOOKUP(B2129,'[5]Cells Huawei 19042026 15h'!$B:$B,'[5]Cells Huawei 19042026 15h'!$B:$B,"")</f>
        <v/>
      </c>
      <c r="BN2129" s="9" t="str">
        <f>_xlfn.XLOOKUP(B2129,'[6]cells down 19042026 9H40'!$B:$B,'[6]cells down 19042026 9H40'!$B:$B,"")</f>
        <v/>
      </c>
      <c r="BO2129" s="9" t="s">
        <v>3414</v>
      </c>
      <c r="BP2129" s="9" t="s">
        <v>12</v>
      </c>
      <c r="BQ2129" s="115"/>
    </row>
    <row r="2130" spans="1:69" s="9" customFormat="1" x14ac:dyDescent="0.3">
      <c r="A2130" s="1" t="s">
        <v>3470</v>
      </c>
      <c r="B2130" s="8" t="s">
        <v>3471</v>
      </c>
      <c r="C2130" s="3" t="str">
        <f>_xlfn.XLOOKUP(B2130,'[1]daily break down'!$D:$D,'[1]daily break down'!$E:$E,"")</f>
        <v>Bafoussam</v>
      </c>
      <c r="D2130" s="1" t="s">
        <v>11</v>
      </c>
      <c r="E2130" s="1" t="s">
        <v>12</v>
      </c>
      <c r="F2130" s="3" t="s">
        <v>102</v>
      </c>
      <c r="G2130" s="1" t="s">
        <v>299</v>
      </c>
      <c r="H2130" s="32" t="str">
        <f>_xlfn.XLOOKUP(B2130,[2]CALCULATION!$B:$B,[2]CALCULATION!$H:$H,"")</f>
        <v>Huawei</v>
      </c>
      <c r="I2130" s="28">
        <v>0</v>
      </c>
      <c r="J2130" s="28">
        <v>0</v>
      </c>
      <c r="K2130" s="28">
        <v>0</v>
      </c>
      <c r="L2130" s="28">
        <v>0</v>
      </c>
      <c r="M2130" s="28">
        <v>0</v>
      </c>
      <c r="N2130" s="28">
        <v>0</v>
      </c>
      <c r="O2130" s="28">
        <v>0</v>
      </c>
      <c r="P2130" s="28">
        <v>0</v>
      </c>
      <c r="Q2130" s="28">
        <v>0</v>
      </c>
      <c r="R2130" s="28">
        <v>0</v>
      </c>
      <c r="S2130" s="94">
        <v>0</v>
      </c>
      <c r="T2130" s="94">
        <f>_xlfn.XLOOKUP(B2130,'[3]Nur des jours'!$B:$B,'[3]Nur des jours'!$U:$U,"")</f>
        <v>0</v>
      </c>
      <c r="U2130" s="94">
        <v>0</v>
      </c>
      <c r="V2130" s="94">
        <v>0</v>
      </c>
      <c r="W2130" s="94">
        <v>0</v>
      </c>
      <c r="X2130" s="94">
        <v>0</v>
      </c>
      <c r="Y2130" s="94">
        <v>0</v>
      </c>
      <c r="Z2130" s="94">
        <v>0</v>
      </c>
      <c r="AA2130" s="94">
        <v>0</v>
      </c>
      <c r="AB2130" s="94">
        <v>0</v>
      </c>
      <c r="AC2130" s="94"/>
      <c r="AD2130" s="94">
        <v>0</v>
      </c>
      <c r="AE2130" s="94">
        <v>0</v>
      </c>
      <c r="AF2130" s="94">
        <v>0</v>
      </c>
      <c r="AG2130" s="94">
        <v>0</v>
      </c>
      <c r="AH2130" s="94">
        <v>0</v>
      </c>
      <c r="AI2130" s="49" t="s">
        <v>5559</v>
      </c>
      <c r="AJ2130" s="49"/>
      <c r="AK2130" s="48" t="str" cm="1">
        <f t="array" ref="AK2130">IFERROR(_xlfn.IFS(
AM2130="MPR ISSUE","PDH",
AM2130="BSS Hardware Issue","BSS",
AM2130="Sites strategiques, MLL, Pylone, etc.","ENVTECH",
AM2130="AKTIVCO DEFAUT GE &amp; POWER Cabinet","AKTIVCO",
AM2130="AKTIVCO Coupure ENEO &amp; Baisse de tension","AKTIVCO GRID ONLY",
AM2130="Coupure ENEO &amp; Baisse de tension","IHS GRID ONLY",
AM2130="Defaut GE &amp; POWER Cabinet","IHS",
AM2130="Sharing","Partners",
AM2130="Sites strategiques &amp; DataCenter","SST &amp; DC",
AM2130="Exclu","Exclu",
AM2130="SAT","SAT",
AM2130="SPARE-ISSUE","SPARE-ISSUE",
AM2130="Fiber CAmtel","TRANS_FO_CAMTEL",
AM2130="Fiber AOF","Fiber AOF",
AM2130="Projet OCM (HUAWEI)","TRAVAUX-HUAWEI",
AM2130="Projet OCM (NOKIA)","TRAVAUX-NOKIA",
AM2130="ACCESS-ISSUE","ACCESS-ISSUE",
AM2130="Projet OCM (ZTE, NOKIA, autres projets)","TRAVAUX OCM",
AM2130="No root CAuse","No root cause",
AM2130="ODU HS","PDH",
AM2130="IP &amp; VLAN","PDH",
AM2130="Warehouse HUAWEI","SPARE-ISSUE",
AM2130="SPARE-HS","SPARE-ISSUE",
AM2130="Power Telco","BSS",AM2130="no impacts","no impacts"
),"")</f>
        <v>no impacts</v>
      </c>
      <c r="AL2130" s="48" t="str" cm="1">
        <f t="array" ref="AL2130">IFERROR(_xlfn.IFS(
AM2130="MPR ISSUE","TX ISSUE",
AM2130="BSS Hardware Issue","RAN ISSUE",
AM2130="Sites strategiques, MLL, Pylone, etc.","ENVTECH",
AM2130="AKTIVCO DEFAUT GE &amp; POWER Cabinet","POWER ISSUE",
AM2130="AKTIVCO Coupure ENEO &amp; Baisse de tension","POWER ISSUE",
AM2130="Coupure ENEO &amp; Baisse de tension","POWER ISSUE",
AM2130="Defaut GE &amp; POWER Cabinet","POWER ISSUE",
AM2130="Sharing","POWER ISSUE",
AM2130="Sites strategiques &amp; DataCenter","POWER ISSUE",
AM2130="Exclu","Exclu",
AM2130="SAT","TX ISSUE",
AM2130="SPARE-ISSUE","SPARE-ISSUE",
AM2130="Fiber CAmtel","TX ISSUE",
AM2130="Fiber AOF","TX ISSUE",
AM2130="Projet OCM (HUAWEI)","TRAVAUX-HUAWEI",
AM2130="Projet OCM (NOKIA)","TRAVAUX -NOKIA",
AM2130="ACCESS-ISSUE","ACCESS-ISSUE",
AM2130="Projet OCM (ZTE, NOKIA, autres projets)","TRAVAUX OCM",
AM2130="No root CAuse","No root cause",
AM2130="ODU HS","TX ISSUE",
AM2130="IP &amp; VLAN","TX ISSUE",
AM2130="Warehouse HUAWEI","SPARE-ISSUE",
AM2130="SPARE-HS","SPARE-ISSUE",
AM2130="Power Telco","RAN ISSUE",AM2130="no impacts","no impacts"
),"")</f>
        <v>no impacts</v>
      </c>
      <c r="AM2130" s="67" t="s">
        <v>5605</v>
      </c>
      <c r="AN2130" s="48" t="str" cm="1">
        <f t="array" ref="AN2130">IFERROR(_xlfn.IFS(
AM2130="MPR ISSUE","ACTIVE",
AM2130="BSS Hardware Issue","ACTIVE",
AM2130="Sites strategiques, MLL, Pylone, etc.","PASSIVE",
AM2130="AKTIVCO DEFAUT GE &amp; POWER Cabinet","PASSIVE",
AM2130="AKTIVCO Coupure ENEO &amp; Baisse de tension","PASSIVE",
AM2130="Coupure ENEO &amp; Baisse de tension","PASSIVE",
AM2130="Defaut GE &amp; POWER Cabinet","PASSIVE",
AM2130="Sharing","PASSIVE",
AM2130="Sites strategiques &amp; DataCenter","PASSIVE",
AM2130="Exclu","Exclu",
AM2130="SAT","ACTIVE",
AM2130="SPARE-ISSUE","SPARE-ISSUE",
AM2130="Fiber CAmtel","ACTIVE",
AM2130="Fiber AOF","ACTIVE",
AM2130="Projet OCM (HUAWEI)","PLANNED WORKS",
AM2130="Projet OCM (NOKIA)","PLANNED WORKS",
AM2130="ACCESS-ISSUE","ACCESS-ISSUE",
AM2130="Projet OCM (ZTE, NOKIA, autres projets)","PLANNED WORKS",
AM2130="No root CAuse","No root cause",
AM2130="ODU HS","ACTIVE",
AM2130="IP &amp; VLAN","ACTIVE",
AM2130="Warehouse HUAWEI","SPARE-ISSUE",
AM2130="SPARE-HS","SPARE-ISSUE",
AM2130="Power Telco","ACTIVE", AM2130="no impacts","no impacts"
),"")</f>
        <v>no impacts</v>
      </c>
      <c r="AO2130" s="93" t="s">
        <v>5537</v>
      </c>
      <c r="AP2130" s="101" t="str">
        <f t="shared" si="59"/>
        <v>OST_066</v>
      </c>
      <c r="AR2130" s="17" t="s">
        <v>5537</v>
      </c>
      <c r="AS2130" s="7" t="s">
        <v>5537</v>
      </c>
      <c r="AT2130" s="6"/>
      <c r="AU2130" s="7"/>
      <c r="AV2130" s="3" t="s">
        <v>5537</v>
      </c>
      <c r="AW2130" s="18" t="s">
        <v>5537</v>
      </c>
      <c r="AX2130" s="18" t="s">
        <v>5537</v>
      </c>
      <c r="AY2130" s="18" t="s">
        <v>5537</v>
      </c>
      <c r="AZ2130" s="18" t="s">
        <v>5537</v>
      </c>
      <c r="BA2130" s="18" t="s">
        <v>5537</v>
      </c>
      <c r="BB2130" s="18" t="s">
        <v>5537</v>
      </c>
      <c r="BC2130" s="18" t="s">
        <v>5537</v>
      </c>
      <c r="BD2130" s="18" t="s">
        <v>5537</v>
      </c>
      <c r="BE2130" s="18" t="s">
        <v>5537</v>
      </c>
      <c r="BF2130" s="18" t="s">
        <v>5537</v>
      </c>
      <c r="BG2130" s="18" t="s">
        <v>5537</v>
      </c>
      <c r="BH2130" s="18" t="s">
        <v>5537</v>
      </c>
      <c r="BI2130" s="9" t="s">
        <v>5537</v>
      </c>
      <c r="BJ2130" s="14"/>
      <c r="BK2130" s="14" t="s">
        <v>5537</v>
      </c>
      <c r="BL2130" s="14" t="str">
        <f>_xlfn.XLOOKUP(B2130,'[4]cell downs 18042026 17h'!$B:$B,'[4]cell downs 18042026 17h'!$B:$B,"")</f>
        <v/>
      </c>
      <c r="BM2130" s="14" t="str">
        <f>_xlfn.XLOOKUP(B2130,'[5]Cells Huawei 19042026 15h'!$B:$B,'[5]Cells Huawei 19042026 15h'!$B:$B,"")</f>
        <v/>
      </c>
      <c r="BN2130" s="9" t="str">
        <f>_xlfn.XLOOKUP(B2130,'[6]cells down 19042026 9H40'!$B:$B,'[6]cells down 19042026 9H40'!$B:$B,"")</f>
        <v/>
      </c>
      <c r="BO2130" s="9" t="s">
        <v>3471</v>
      </c>
      <c r="BP2130" s="9" t="s">
        <v>12</v>
      </c>
      <c r="BQ2130" s="115"/>
    </row>
    <row r="2131" spans="1:69" s="9" customFormat="1" x14ac:dyDescent="0.3">
      <c r="A2131" s="1" t="s">
        <v>3491</v>
      </c>
      <c r="B2131" s="8" t="s">
        <v>3492</v>
      </c>
      <c r="C2131" s="3" t="str">
        <f>_xlfn.XLOOKUP(B2131,'[1]daily break down'!$D:$D,'[1]daily break down'!$E:$E,"")</f>
        <v>Douala</v>
      </c>
      <c r="D2131" s="1" t="s">
        <v>11</v>
      </c>
      <c r="E2131" s="1" t="s">
        <v>12</v>
      </c>
      <c r="F2131" s="3" t="s">
        <v>31</v>
      </c>
      <c r="G2131" s="1" t="s">
        <v>32</v>
      </c>
      <c r="H2131" s="34" t="str">
        <f>_xlfn.XLOOKUP(B2131,[2]CALCULATION!$B:$B,[2]CALCULATION!$H:$H,"")</f>
        <v>ZTE</v>
      </c>
      <c r="I2131" s="28">
        <v>0</v>
      </c>
      <c r="J2131" s="28">
        <v>0</v>
      </c>
      <c r="K2131" s="28">
        <v>0</v>
      </c>
      <c r="L2131" s="28">
        <v>0</v>
      </c>
      <c r="M2131" s="28">
        <v>0</v>
      </c>
      <c r="N2131" s="28">
        <v>0</v>
      </c>
      <c r="O2131" s="28">
        <v>0</v>
      </c>
      <c r="P2131" s="28">
        <v>0</v>
      </c>
      <c r="Q2131" s="28">
        <v>0.4585755336968832</v>
      </c>
      <c r="R2131" s="28">
        <v>0</v>
      </c>
      <c r="S2131" s="94">
        <v>0</v>
      </c>
      <c r="T2131" s="94">
        <f>_xlfn.XLOOKUP(B2131,'[3]Nur des jours'!$B:$B,'[3]Nur des jours'!$U:$U,"")</f>
        <v>0</v>
      </c>
      <c r="U2131" s="94">
        <v>0</v>
      </c>
      <c r="V2131" s="94">
        <v>0</v>
      </c>
      <c r="W2131" s="94">
        <v>0</v>
      </c>
      <c r="X2131" s="94">
        <v>0</v>
      </c>
      <c r="Y2131" s="94">
        <v>0</v>
      </c>
      <c r="Z2131" s="94">
        <v>0</v>
      </c>
      <c r="AA2131" s="94">
        <v>0</v>
      </c>
      <c r="AB2131" s="94">
        <v>0</v>
      </c>
      <c r="AC2131" s="94"/>
      <c r="AD2131" s="94">
        <v>0</v>
      </c>
      <c r="AE2131" s="94">
        <v>0</v>
      </c>
      <c r="AF2131" s="94">
        <v>0</v>
      </c>
      <c r="AG2131" s="94">
        <v>0</v>
      </c>
      <c r="AH2131" s="94">
        <v>0</v>
      </c>
      <c r="AI2131" s="49" t="s">
        <v>5559</v>
      </c>
      <c r="AJ2131" s="49"/>
      <c r="AK2131" s="48" t="str" cm="1">
        <f t="array" ref="AK2131">IFERROR(_xlfn.IFS(
AM2131="MPR ISSUE","PDH",
AM2131="BSS Hardware Issue","BSS",
AM2131="Sites strategiques, MLL, Pylone, etc.","ENVTECH",
AM2131="AKTIVCO DEFAUT GE &amp; POWER Cabinet","AKTIVCO",
AM2131="AKTIVCO Coupure ENEO &amp; Baisse de tension","AKTIVCO GRID ONLY",
AM2131="Coupure ENEO &amp; Baisse de tension","IHS GRID ONLY",
AM2131="Defaut GE &amp; POWER Cabinet","IHS",
AM2131="Sharing","Partners",
AM2131="Sites strategiques &amp; DataCenter","SST &amp; DC",
AM2131="Exclu","Exclu",
AM2131="SAT","SAT",
AM2131="SPARE-ISSUE","SPARE-ISSUE",
AM2131="Fiber CAmtel","TRANS_FO_CAMTEL",
AM2131="Fiber AOF","Fiber AOF",
AM2131="Projet OCM (HUAWEI)","TRAVAUX-HUAWEI",
AM2131="Projet OCM (NOKIA)","TRAVAUX-NOKIA",
AM2131="ACCESS-ISSUE","ACCESS-ISSUE",
AM2131="Projet OCM (ZTE, NOKIA, autres projets)","TRAVAUX OCM",
AM2131="No root CAuse","No root cause",
AM2131="ODU HS","PDH",
AM2131="IP &amp; VLAN","PDH",
AM2131="Warehouse HUAWEI","SPARE-ISSUE",
AM2131="SPARE-HS","SPARE-ISSUE",
AM2131="Power Telco","BSS",AM2131="no impacts","no impacts"
),"")</f>
        <v>no impacts</v>
      </c>
      <c r="AL2131" s="48" t="str" cm="1">
        <f t="array" ref="AL2131">IFERROR(_xlfn.IFS(
AM2131="MPR ISSUE","TX ISSUE",
AM2131="BSS Hardware Issue","RAN ISSUE",
AM2131="Sites strategiques, MLL, Pylone, etc.","ENVTECH",
AM2131="AKTIVCO DEFAUT GE &amp; POWER Cabinet","POWER ISSUE",
AM2131="AKTIVCO Coupure ENEO &amp; Baisse de tension","POWER ISSUE",
AM2131="Coupure ENEO &amp; Baisse de tension","POWER ISSUE",
AM2131="Defaut GE &amp; POWER Cabinet","POWER ISSUE",
AM2131="Sharing","POWER ISSUE",
AM2131="Sites strategiques &amp; DataCenter","POWER ISSUE",
AM2131="Exclu","Exclu",
AM2131="SAT","TX ISSUE",
AM2131="SPARE-ISSUE","SPARE-ISSUE",
AM2131="Fiber CAmtel","TX ISSUE",
AM2131="Fiber AOF","TX ISSUE",
AM2131="Projet OCM (HUAWEI)","TRAVAUX-HUAWEI",
AM2131="Projet OCM (NOKIA)","TRAVAUX -NOKIA",
AM2131="ACCESS-ISSUE","ACCESS-ISSUE",
AM2131="Projet OCM (ZTE, NOKIA, autres projets)","TRAVAUX OCM",
AM2131="No root CAuse","No root cause",
AM2131="ODU HS","TX ISSUE",
AM2131="IP &amp; VLAN","TX ISSUE",
AM2131="Warehouse HUAWEI","SPARE-ISSUE",
AM2131="SPARE-HS","SPARE-ISSUE",
AM2131="Power Telco","RAN ISSUE",AM2131="no impacts","no impacts"
),"")</f>
        <v>no impacts</v>
      </c>
      <c r="AM2131" s="67" t="s">
        <v>5605</v>
      </c>
      <c r="AN2131" s="48" t="str" cm="1">
        <f t="array" ref="AN2131">IFERROR(_xlfn.IFS(
AM2131="MPR ISSUE","ACTIVE",
AM2131="BSS Hardware Issue","ACTIVE",
AM2131="Sites strategiques, MLL, Pylone, etc.","PASSIVE",
AM2131="AKTIVCO DEFAUT GE &amp; POWER Cabinet","PASSIVE",
AM2131="AKTIVCO Coupure ENEO &amp; Baisse de tension","PASSIVE",
AM2131="Coupure ENEO &amp; Baisse de tension","PASSIVE",
AM2131="Defaut GE &amp; POWER Cabinet","PASSIVE",
AM2131="Sharing","PASSIVE",
AM2131="Sites strategiques &amp; DataCenter","PASSIVE",
AM2131="Exclu","Exclu",
AM2131="SAT","ACTIVE",
AM2131="SPARE-ISSUE","SPARE-ISSUE",
AM2131="Fiber CAmtel","ACTIVE",
AM2131="Fiber AOF","ACTIVE",
AM2131="Projet OCM (HUAWEI)","PLANNED WORKS",
AM2131="Projet OCM (NOKIA)","PLANNED WORKS",
AM2131="ACCESS-ISSUE","ACCESS-ISSUE",
AM2131="Projet OCM (ZTE, NOKIA, autres projets)","PLANNED WORKS",
AM2131="No root CAuse","No root cause",
AM2131="ODU HS","ACTIVE",
AM2131="IP &amp; VLAN","ACTIVE",
AM2131="Warehouse HUAWEI","SPARE-ISSUE",
AM2131="SPARE-HS","SPARE-ISSUE",
AM2131="Power Telco","ACTIVE", AM2131="no impacts","no impacts"
),"")</f>
        <v>no impacts</v>
      </c>
      <c r="AO2131" s="93" t="s">
        <v>5537</v>
      </c>
      <c r="AP2131" s="101" t="str">
        <f t="shared" si="59"/>
        <v>LIT_425</v>
      </c>
      <c r="AR2131" s="17" t="s">
        <v>5537</v>
      </c>
      <c r="AS2131" s="7" t="s">
        <v>5537</v>
      </c>
      <c r="AT2131" s="6"/>
      <c r="AU2131" s="7"/>
      <c r="AV2131" s="3" t="s">
        <v>5537</v>
      </c>
      <c r="AW2131" s="18" t="s">
        <v>5537</v>
      </c>
      <c r="AX2131" s="18" t="s">
        <v>5537</v>
      </c>
      <c r="AY2131" s="18" t="s">
        <v>5537</v>
      </c>
      <c r="AZ2131" s="18" t="s">
        <v>5537</v>
      </c>
      <c r="BA2131" s="18" t="s">
        <v>5537</v>
      </c>
      <c r="BB2131" s="18" t="s">
        <v>5537</v>
      </c>
      <c r="BC2131" s="18" t="s">
        <v>5537</v>
      </c>
      <c r="BD2131" s="18" t="s">
        <v>5537</v>
      </c>
      <c r="BE2131" s="18" t="s">
        <v>5537</v>
      </c>
      <c r="BF2131" s="18" t="s">
        <v>5537</v>
      </c>
      <c r="BG2131" s="18" t="s">
        <v>5537</v>
      </c>
      <c r="BH2131" s="18" t="s">
        <v>5537</v>
      </c>
      <c r="BI2131" s="9" t="s">
        <v>5537</v>
      </c>
      <c r="BJ2131" s="14"/>
      <c r="BK2131" s="14" t="s">
        <v>5537</v>
      </c>
      <c r="BL2131" s="14" t="str">
        <f>_xlfn.XLOOKUP(B2131,'[4]cell downs 18042026 17h'!$B:$B,'[4]cell downs 18042026 17h'!$B:$B,"")</f>
        <v/>
      </c>
      <c r="BM2131" s="14" t="str">
        <f>_xlfn.XLOOKUP(B2131,'[5]Cells Huawei 19042026 15h'!$B:$B,'[5]Cells Huawei 19042026 15h'!$B:$B,"")</f>
        <v/>
      </c>
      <c r="BN2131" s="9" t="str">
        <f>_xlfn.XLOOKUP(B2131,'[6]cells down 19042026 9H40'!$B:$B,'[6]cells down 19042026 9H40'!$B:$B,"")</f>
        <v/>
      </c>
      <c r="BO2131" s="9" t="s">
        <v>3492</v>
      </c>
      <c r="BP2131" s="9" t="s">
        <v>12</v>
      </c>
      <c r="BQ2131" s="115"/>
    </row>
    <row r="2132" spans="1:69" s="9" customFormat="1" x14ac:dyDescent="0.3">
      <c r="A2132" s="1" t="s">
        <v>3499</v>
      </c>
      <c r="B2132" s="8" t="s">
        <v>3500</v>
      </c>
      <c r="C2132" s="3" t="str">
        <f>_xlfn.XLOOKUP(B2132,'[1]daily break down'!$D:$D,'[1]daily break down'!$E:$E,"")</f>
        <v>LITTORAL</v>
      </c>
      <c r="D2132" s="1" t="s">
        <v>11</v>
      </c>
      <c r="E2132" s="1" t="s">
        <v>12</v>
      </c>
      <c r="F2132" s="3" t="s">
        <v>31</v>
      </c>
      <c r="G2132" s="1" t="s">
        <v>3499</v>
      </c>
      <c r="H2132" s="34" t="str">
        <f>_xlfn.XLOOKUP(B2132,[2]CALCULATION!$B:$B,[2]CALCULATION!$H:$H,"")</f>
        <v>ZTE</v>
      </c>
      <c r="I2132" s="28">
        <v>0</v>
      </c>
      <c r="J2132" s="28">
        <v>0</v>
      </c>
      <c r="K2132" s="28">
        <v>0</v>
      </c>
      <c r="L2132" s="28">
        <v>0</v>
      </c>
      <c r="M2132" s="28">
        <v>0</v>
      </c>
      <c r="N2132" s="28">
        <v>0</v>
      </c>
      <c r="O2132" s="28">
        <v>0</v>
      </c>
      <c r="P2132" s="28">
        <v>0</v>
      </c>
      <c r="Q2132" s="28">
        <v>0</v>
      </c>
      <c r="R2132" s="28">
        <v>0</v>
      </c>
      <c r="S2132" s="94">
        <v>0</v>
      </c>
      <c r="T2132" s="94">
        <f>_xlfn.XLOOKUP(B2132,'[3]Nur des jours'!$B:$B,'[3]Nur des jours'!$U:$U,"")</f>
        <v>0</v>
      </c>
      <c r="U2132" s="94">
        <v>0</v>
      </c>
      <c r="V2132" s="94">
        <v>0</v>
      </c>
      <c r="W2132" s="94">
        <v>0</v>
      </c>
      <c r="X2132" s="94">
        <v>0</v>
      </c>
      <c r="Y2132" s="94">
        <v>0</v>
      </c>
      <c r="Z2132" s="94">
        <v>0</v>
      </c>
      <c r="AA2132" s="94">
        <v>0</v>
      </c>
      <c r="AB2132" s="94">
        <v>0</v>
      </c>
      <c r="AC2132" s="94"/>
      <c r="AD2132" s="94">
        <v>0</v>
      </c>
      <c r="AE2132" s="94">
        <v>0</v>
      </c>
      <c r="AF2132" s="94">
        <v>0</v>
      </c>
      <c r="AG2132" s="94">
        <v>0</v>
      </c>
      <c r="AH2132" s="94">
        <v>0</v>
      </c>
      <c r="AI2132" s="49" t="s">
        <v>5559</v>
      </c>
      <c r="AJ2132" s="49"/>
      <c r="AK2132" s="48" t="str" cm="1">
        <f t="array" ref="AK2132">IFERROR(_xlfn.IFS(
AM2132="MPR ISSUE","PDH",
AM2132="BSS Hardware Issue","BSS",
AM2132="Sites strategiques, MLL, Pylone, etc.","ENVTECH",
AM2132="AKTIVCO DEFAUT GE &amp; POWER Cabinet","AKTIVCO",
AM2132="AKTIVCO Coupure ENEO &amp; Baisse de tension","AKTIVCO GRID ONLY",
AM2132="Coupure ENEO &amp; Baisse de tension","IHS GRID ONLY",
AM2132="Defaut GE &amp; POWER Cabinet","IHS",
AM2132="Sharing","Partners",
AM2132="Sites strategiques &amp; DataCenter","SST &amp; DC",
AM2132="Exclu","Exclu",
AM2132="SAT","SAT",
AM2132="SPARE-ISSUE","SPARE-ISSUE",
AM2132="Fiber CAmtel","TRANS_FO_CAMTEL",
AM2132="Fiber AOF","Fiber AOF",
AM2132="Projet OCM (HUAWEI)","TRAVAUX-HUAWEI",
AM2132="Projet OCM (NOKIA)","TRAVAUX-NOKIA",
AM2132="ACCESS-ISSUE","ACCESS-ISSUE",
AM2132="Projet OCM (ZTE, NOKIA, autres projets)","TRAVAUX OCM",
AM2132="No root CAuse","No root cause",
AM2132="ODU HS","PDH",
AM2132="IP &amp; VLAN","PDH",
AM2132="Warehouse HUAWEI","SPARE-ISSUE",
AM2132="SPARE-HS","SPARE-ISSUE",
AM2132="Power Telco","BSS",AM2132="no impacts","no impacts"
),"")</f>
        <v>no impacts</v>
      </c>
      <c r="AL2132" s="48" t="str" cm="1">
        <f t="array" ref="AL2132">IFERROR(_xlfn.IFS(
AM2132="MPR ISSUE","TX ISSUE",
AM2132="BSS Hardware Issue","RAN ISSUE",
AM2132="Sites strategiques, MLL, Pylone, etc.","ENVTECH",
AM2132="AKTIVCO DEFAUT GE &amp; POWER Cabinet","POWER ISSUE",
AM2132="AKTIVCO Coupure ENEO &amp; Baisse de tension","POWER ISSUE",
AM2132="Coupure ENEO &amp; Baisse de tension","POWER ISSUE",
AM2132="Defaut GE &amp; POWER Cabinet","POWER ISSUE",
AM2132="Sharing","POWER ISSUE",
AM2132="Sites strategiques &amp; DataCenter","POWER ISSUE",
AM2132="Exclu","Exclu",
AM2132="SAT","TX ISSUE",
AM2132="SPARE-ISSUE","SPARE-ISSUE",
AM2132="Fiber CAmtel","TX ISSUE",
AM2132="Fiber AOF","TX ISSUE",
AM2132="Projet OCM (HUAWEI)","TRAVAUX-HUAWEI",
AM2132="Projet OCM (NOKIA)","TRAVAUX -NOKIA",
AM2132="ACCESS-ISSUE","ACCESS-ISSUE",
AM2132="Projet OCM (ZTE, NOKIA, autres projets)","TRAVAUX OCM",
AM2132="No root CAuse","No root cause",
AM2132="ODU HS","TX ISSUE",
AM2132="IP &amp; VLAN","TX ISSUE",
AM2132="Warehouse HUAWEI","SPARE-ISSUE",
AM2132="SPARE-HS","SPARE-ISSUE",
AM2132="Power Telco","RAN ISSUE",AM2132="no impacts","no impacts"
),"")</f>
        <v>no impacts</v>
      </c>
      <c r="AM2132" s="67" t="s">
        <v>5605</v>
      </c>
      <c r="AN2132" s="48" t="str" cm="1">
        <f t="array" ref="AN2132">IFERROR(_xlfn.IFS(
AM2132="MPR ISSUE","ACTIVE",
AM2132="BSS Hardware Issue","ACTIVE",
AM2132="Sites strategiques, MLL, Pylone, etc.","PASSIVE",
AM2132="AKTIVCO DEFAUT GE &amp; POWER Cabinet","PASSIVE",
AM2132="AKTIVCO Coupure ENEO &amp; Baisse de tension","PASSIVE",
AM2132="Coupure ENEO &amp; Baisse de tension","PASSIVE",
AM2132="Defaut GE &amp; POWER Cabinet","PASSIVE",
AM2132="Sharing","PASSIVE",
AM2132="Sites strategiques &amp; DataCenter","PASSIVE",
AM2132="Exclu","Exclu",
AM2132="SAT","ACTIVE",
AM2132="SPARE-ISSUE","SPARE-ISSUE",
AM2132="Fiber CAmtel","ACTIVE",
AM2132="Fiber AOF","ACTIVE",
AM2132="Projet OCM (HUAWEI)","PLANNED WORKS",
AM2132="Projet OCM (NOKIA)","PLANNED WORKS",
AM2132="ACCESS-ISSUE","ACCESS-ISSUE",
AM2132="Projet OCM (ZTE, NOKIA, autres projets)","PLANNED WORKS",
AM2132="No root CAuse","No root cause",
AM2132="ODU HS","ACTIVE",
AM2132="IP &amp; VLAN","ACTIVE",
AM2132="Warehouse HUAWEI","SPARE-ISSUE",
AM2132="SPARE-HS","SPARE-ISSUE",
AM2132="Power Telco","ACTIVE", AM2132="no impacts","no impacts"
),"")</f>
        <v>no impacts</v>
      </c>
      <c r="AO2132" s="93" t="s">
        <v>5537</v>
      </c>
      <c r="AP2132" s="101" t="str">
        <f t="shared" si="59"/>
        <v>LIT_006</v>
      </c>
      <c r="AR2132" s="17" t="s">
        <v>5537</v>
      </c>
      <c r="AS2132" s="7" t="s">
        <v>5537</v>
      </c>
      <c r="AT2132" s="6"/>
      <c r="AU2132" s="7"/>
      <c r="AV2132" s="3" t="s">
        <v>5537</v>
      </c>
      <c r="AW2132" s="18" t="s">
        <v>5537</v>
      </c>
      <c r="AX2132" s="18" t="s">
        <v>5537</v>
      </c>
      <c r="AY2132" s="18" t="s">
        <v>5537</v>
      </c>
      <c r="AZ2132" s="18" t="s">
        <v>5537</v>
      </c>
      <c r="BA2132" s="18" t="s">
        <v>5537</v>
      </c>
      <c r="BB2132" s="18" t="s">
        <v>5537</v>
      </c>
      <c r="BC2132" s="18" t="s">
        <v>5537</v>
      </c>
      <c r="BD2132" s="18" t="s">
        <v>5537</v>
      </c>
      <c r="BE2132" s="18" t="s">
        <v>5537</v>
      </c>
      <c r="BF2132" s="18" t="s">
        <v>5537</v>
      </c>
      <c r="BG2132" s="18" t="s">
        <v>5537</v>
      </c>
      <c r="BH2132" s="18" t="s">
        <v>5537</v>
      </c>
      <c r="BI2132" s="9" t="s">
        <v>5537</v>
      </c>
      <c r="BJ2132" s="14"/>
      <c r="BK2132" s="14" t="s">
        <v>5537</v>
      </c>
      <c r="BL2132" s="14" t="str">
        <f>_xlfn.XLOOKUP(B2132,'[4]cell downs 18042026 17h'!$B:$B,'[4]cell downs 18042026 17h'!$B:$B,"")</f>
        <v/>
      </c>
      <c r="BM2132" s="14" t="str">
        <f>_xlfn.XLOOKUP(B2132,'[5]Cells Huawei 19042026 15h'!$B:$B,'[5]Cells Huawei 19042026 15h'!$B:$B,"")</f>
        <v/>
      </c>
      <c r="BN2132" s="9" t="str">
        <f>_xlfn.XLOOKUP(B2132,'[6]cells down 19042026 9H40'!$B:$B,'[6]cells down 19042026 9H40'!$B:$B,"")</f>
        <v/>
      </c>
      <c r="BO2132" s="9" t="s">
        <v>3500</v>
      </c>
      <c r="BP2132" s="9" t="s">
        <v>5537</v>
      </c>
      <c r="BQ2132" s="115"/>
    </row>
    <row r="2133" spans="1:69" s="9" customFormat="1" x14ac:dyDescent="0.3">
      <c r="A2133" s="1" t="s">
        <v>3501</v>
      </c>
      <c r="B2133" s="8" t="s">
        <v>3502</v>
      </c>
      <c r="C2133" s="3" t="str">
        <f>_xlfn.XLOOKUP(B2133,'[1]daily break down'!$D:$D,'[1]daily break down'!$E:$E,"")</f>
        <v>LITTORAL</v>
      </c>
      <c r="D2133" s="1" t="s">
        <v>11</v>
      </c>
      <c r="E2133" s="1" t="s">
        <v>12</v>
      </c>
      <c r="F2133" s="3" t="s">
        <v>31</v>
      </c>
      <c r="G2133" s="1" t="s">
        <v>3501</v>
      </c>
      <c r="H2133" s="34" t="str">
        <f>_xlfn.XLOOKUP(B2133,[2]CALCULATION!$B:$B,[2]CALCULATION!$H:$H,"")</f>
        <v>ZTE</v>
      </c>
      <c r="I2133" s="28">
        <v>0</v>
      </c>
      <c r="J2133" s="28">
        <v>0</v>
      </c>
      <c r="K2133" s="28">
        <v>0</v>
      </c>
      <c r="L2133" s="28">
        <v>0</v>
      </c>
      <c r="M2133" s="28">
        <v>0</v>
      </c>
      <c r="N2133" s="28">
        <v>0</v>
      </c>
      <c r="O2133" s="28">
        <v>0</v>
      </c>
      <c r="P2133" s="28">
        <v>0</v>
      </c>
      <c r="Q2133" s="28">
        <v>0</v>
      </c>
      <c r="R2133" s="28">
        <v>0</v>
      </c>
      <c r="S2133" s="94">
        <v>0</v>
      </c>
      <c r="T2133" s="94">
        <f>_xlfn.XLOOKUP(B2133,'[3]Nur des jours'!$B:$B,'[3]Nur des jours'!$U:$U,"")</f>
        <v>0</v>
      </c>
      <c r="U2133" s="94">
        <v>0</v>
      </c>
      <c r="V2133" s="94">
        <v>0</v>
      </c>
      <c r="W2133" s="94">
        <v>0</v>
      </c>
      <c r="X2133" s="94">
        <v>0</v>
      </c>
      <c r="Y2133" s="94">
        <v>0</v>
      </c>
      <c r="Z2133" s="94">
        <v>0</v>
      </c>
      <c r="AA2133" s="94">
        <v>0</v>
      </c>
      <c r="AB2133" s="94">
        <v>0</v>
      </c>
      <c r="AC2133" s="94"/>
      <c r="AD2133" s="94">
        <v>0</v>
      </c>
      <c r="AE2133" s="94">
        <v>0</v>
      </c>
      <c r="AF2133" s="94">
        <v>0</v>
      </c>
      <c r="AG2133" s="94">
        <v>0</v>
      </c>
      <c r="AH2133" s="94">
        <v>0</v>
      </c>
      <c r="AI2133" s="49" t="s">
        <v>5559</v>
      </c>
      <c r="AJ2133" s="49"/>
      <c r="AK2133" s="48" t="str" cm="1">
        <f t="array" ref="AK2133">IFERROR(_xlfn.IFS(
AM2133="MPR ISSUE","PDH",
AM2133="BSS Hardware Issue","BSS",
AM2133="Sites strategiques, MLL, Pylone, etc.","ENVTECH",
AM2133="AKTIVCO DEFAUT GE &amp; POWER Cabinet","AKTIVCO",
AM2133="AKTIVCO Coupure ENEO &amp; Baisse de tension","AKTIVCO GRID ONLY",
AM2133="Coupure ENEO &amp; Baisse de tension","IHS GRID ONLY",
AM2133="Defaut GE &amp; POWER Cabinet","IHS",
AM2133="Sharing","Partners",
AM2133="Sites strategiques &amp; DataCenter","SST &amp; DC",
AM2133="Exclu","Exclu",
AM2133="SAT","SAT",
AM2133="SPARE-ISSUE","SPARE-ISSUE",
AM2133="Fiber CAmtel","TRANS_FO_CAMTEL",
AM2133="Fiber AOF","Fiber AOF",
AM2133="Projet OCM (HUAWEI)","TRAVAUX-HUAWEI",
AM2133="Projet OCM (NOKIA)","TRAVAUX-NOKIA",
AM2133="ACCESS-ISSUE","ACCESS-ISSUE",
AM2133="Projet OCM (ZTE, NOKIA, autres projets)","TRAVAUX OCM",
AM2133="No root CAuse","No root cause",
AM2133="ODU HS","PDH",
AM2133="IP &amp; VLAN","PDH",
AM2133="Warehouse HUAWEI","SPARE-ISSUE",
AM2133="SPARE-HS","SPARE-ISSUE",
AM2133="Power Telco","BSS",AM2133="no impacts","no impacts"
),"")</f>
        <v>no impacts</v>
      </c>
      <c r="AL2133" s="48" t="str" cm="1">
        <f t="array" ref="AL2133">IFERROR(_xlfn.IFS(
AM2133="MPR ISSUE","TX ISSUE",
AM2133="BSS Hardware Issue","RAN ISSUE",
AM2133="Sites strategiques, MLL, Pylone, etc.","ENVTECH",
AM2133="AKTIVCO DEFAUT GE &amp; POWER Cabinet","POWER ISSUE",
AM2133="AKTIVCO Coupure ENEO &amp; Baisse de tension","POWER ISSUE",
AM2133="Coupure ENEO &amp; Baisse de tension","POWER ISSUE",
AM2133="Defaut GE &amp; POWER Cabinet","POWER ISSUE",
AM2133="Sharing","POWER ISSUE",
AM2133="Sites strategiques &amp; DataCenter","POWER ISSUE",
AM2133="Exclu","Exclu",
AM2133="SAT","TX ISSUE",
AM2133="SPARE-ISSUE","SPARE-ISSUE",
AM2133="Fiber CAmtel","TX ISSUE",
AM2133="Fiber AOF","TX ISSUE",
AM2133="Projet OCM (HUAWEI)","TRAVAUX-HUAWEI",
AM2133="Projet OCM (NOKIA)","TRAVAUX -NOKIA",
AM2133="ACCESS-ISSUE","ACCESS-ISSUE",
AM2133="Projet OCM (ZTE, NOKIA, autres projets)","TRAVAUX OCM",
AM2133="No root CAuse","No root cause",
AM2133="ODU HS","TX ISSUE",
AM2133="IP &amp; VLAN","TX ISSUE",
AM2133="Warehouse HUAWEI","SPARE-ISSUE",
AM2133="SPARE-HS","SPARE-ISSUE",
AM2133="Power Telco","RAN ISSUE",AM2133="no impacts","no impacts"
),"")</f>
        <v>no impacts</v>
      </c>
      <c r="AM2133" s="67" t="s">
        <v>5605</v>
      </c>
      <c r="AN2133" s="48" t="str" cm="1">
        <f t="array" ref="AN2133">IFERROR(_xlfn.IFS(
AM2133="MPR ISSUE","ACTIVE",
AM2133="BSS Hardware Issue","ACTIVE",
AM2133="Sites strategiques, MLL, Pylone, etc.","PASSIVE",
AM2133="AKTIVCO DEFAUT GE &amp; POWER Cabinet","PASSIVE",
AM2133="AKTIVCO Coupure ENEO &amp; Baisse de tension","PASSIVE",
AM2133="Coupure ENEO &amp; Baisse de tension","PASSIVE",
AM2133="Defaut GE &amp; POWER Cabinet","PASSIVE",
AM2133="Sharing","PASSIVE",
AM2133="Sites strategiques &amp; DataCenter","PASSIVE",
AM2133="Exclu","Exclu",
AM2133="SAT","ACTIVE",
AM2133="SPARE-ISSUE","SPARE-ISSUE",
AM2133="Fiber CAmtel","ACTIVE",
AM2133="Fiber AOF","ACTIVE",
AM2133="Projet OCM (HUAWEI)","PLANNED WORKS",
AM2133="Projet OCM (NOKIA)","PLANNED WORKS",
AM2133="ACCESS-ISSUE","ACCESS-ISSUE",
AM2133="Projet OCM (ZTE, NOKIA, autres projets)","PLANNED WORKS",
AM2133="No root CAuse","No root cause",
AM2133="ODU HS","ACTIVE",
AM2133="IP &amp; VLAN","ACTIVE",
AM2133="Warehouse HUAWEI","SPARE-ISSUE",
AM2133="SPARE-HS","SPARE-ISSUE",
AM2133="Power Telco","ACTIVE", AM2133="no impacts","no impacts"
),"")</f>
        <v>no impacts</v>
      </c>
      <c r="AO2133" s="93" t="s">
        <v>5537</v>
      </c>
      <c r="AP2133" s="101" t="str">
        <f t="shared" si="59"/>
        <v>LIT_111</v>
      </c>
      <c r="AR2133" s="17" t="s">
        <v>5537</v>
      </c>
      <c r="AS2133" s="7" t="s">
        <v>5537</v>
      </c>
      <c r="AT2133" s="6"/>
      <c r="AU2133" s="7"/>
      <c r="AV2133" s="3" t="s">
        <v>5537</v>
      </c>
      <c r="AW2133" s="18" t="s">
        <v>5537</v>
      </c>
      <c r="AX2133" s="18" t="s">
        <v>5537</v>
      </c>
      <c r="AY2133" s="18" t="s">
        <v>5537</v>
      </c>
      <c r="AZ2133" s="18" t="s">
        <v>5537</v>
      </c>
      <c r="BA2133" s="18" t="s">
        <v>5537</v>
      </c>
      <c r="BB2133" s="18" t="s">
        <v>5537</v>
      </c>
      <c r="BC2133" s="18" t="s">
        <v>5537</v>
      </c>
      <c r="BD2133" s="18" t="s">
        <v>5537</v>
      </c>
      <c r="BE2133" s="18" t="s">
        <v>5537</v>
      </c>
      <c r="BF2133" s="18" t="s">
        <v>5537</v>
      </c>
      <c r="BG2133" s="18" t="s">
        <v>5537</v>
      </c>
      <c r="BH2133" s="18" t="s">
        <v>5537</v>
      </c>
      <c r="BI2133" s="9" t="s">
        <v>5537</v>
      </c>
      <c r="BJ2133" s="14"/>
      <c r="BK2133" s="14" t="s">
        <v>5537</v>
      </c>
      <c r="BL2133" s="14" t="str">
        <f>_xlfn.XLOOKUP(B2133,'[4]cell downs 18042026 17h'!$B:$B,'[4]cell downs 18042026 17h'!$B:$B,"")</f>
        <v/>
      </c>
      <c r="BM2133" s="14" t="str">
        <f>_xlfn.XLOOKUP(B2133,'[5]Cells Huawei 19042026 15h'!$B:$B,'[5]Cells Huawei 19042026 15h'!$B:$B,"")</f>
        <v/>
      </c>
      <c r="BN2133" s="9" t="str">
        <f>_xlfn.XLOOKUP(B2133,'[6]cells down 19042026 9H40'!$B:$B,'[6]cells down 19042026 9H40'!$B:$B,"")</f>
        <v/>
      </c>
      <c r="BO2133" s="9" t="s">
        <v>3502</v>
      </c>
      <c r="BP2133" s="9" t="s">
        <v>5537</v>
      </c>
      <c r="BQ2133" s="115"/>
    </row>
    <row r="2134" spans="1:69" s="9" customFormat="1" x14ac:dyDescent="0.3">
      <c r="A2134" s="1" t="s">
        <v>3511</v>
      </c>
      <c r="B2134" s="8" t="s">
        <v>3512</v>
      </c>
      <c r="C2134" s="3" t="str">
        <f>_xlfn.XLOOKUP(B2134,'[1]daily break down'!$D:$D,'[1]daily break down'!$E:$E,"")</f>
        <v>LITTORAL</v>
      </c>
      <c r="D2134" s="1" t="s">
        <v>11</v>
      </c>
      <c r="E2134" s="1" t="s">
        <v>12</v>
      </c>
      <c r="F2134" s="3" t="s">
        <v>31</v>
      </c>
      <c r="G2134" s="1" t="s">
        <v>3511</v>
      </c>
      <c r="H2134" s="34" t="str">
        <f>_xlfn.XLOOKUP(B2134,[2]CALCULATION!$B:$B,[2]CALCULATION!$H:$H,"")</f>
        <v>ZTE</v>
      </c>
      <c r="I2134" s="28">
        <v>0</v>
      </c>
      <c r="J2134" s="28">
        <v>0</v>
      </c>
      <c r="K2134" s="28">
        <v>0</v>
      </c>
      <c r="L2134" s="28">
        <v>0</v>
      </c>
      <c r="M2134" s="28">
        <v>0</v>
      </c>
      <c r="N2134" s="28">
        <v>0</v>
      </c>
      <c r="O2134" s="28">
        <v>0</v>
      </c>
      <c r="P2134" s="28">
        <v>0</v>
      </c>
      <c r="Q2134" s="28">
        <v>0</v>
      </c>
      <c r="R2134" s="28">
        <v>0</v>
      </c>
      <c r="S2134" s="94">
        <v>0</v>
      </c>
      <c r="T2134" s="94">
        <f>_xlfn.XLOOKUP(B2134,'[3]Nur des jours'!$B:$B,'[3]Nur des jours'!$U:$U,"")</f>
        <v>0</v>
      </c>
      <c r="U2134" s="94">
        <v>0</v>
      </c>
      <c r="V2134" s="94">
        <v>0</v>
      </c>
      <c r="W2134" s="94">
        <v>0</v>
      </c>
      <c r="X2134" s="94">
        <v>0</v>
      </c>
      <c r="Y2134" s="94">
        <v>0</v>
      </c>
      <c r="Z2134" s="94">
        <v>0</v>
      </c>
      <c r="AA2134" s="94">
        <v>0</v>
      </c>
      <c r="AB2134" s="94">
        <v>0</v>
      </c>
      <c r="AC2134" s="94"/>
      <c r="AD2134" s="94">
        <v>0</v>
      </c>
      <c r="AE2134" s="94">
        <v>0</v>
      </c>
      <c r="AF2134" s="94">
        <v>0</v>
      </c>
      <c r="AG2134" s="94">
        <v>0</v>
      </c>
      <c r="AH2134" s="94">
        <v>0</v>
      </c>
      <c r="AI2134" s="49" t="s">
        <v>5559</v>
      </c>
      <c r="AJ2134" s="49"/>
      <c r="AK2134" s="48" t="str" cm="1">
        <f t="array" ref="AK2134">IFERROR(_xlfn.IFS(
AM2134="MPR ISSUE","PDH",
AM2134="BSS Hardware Issue","BSS",
AM2134="Sites strategiques, MLL, Pylone, etc.","ENVTECH",
AM2134="AKTIVCO DEFAUT GE &amp; POWER Cabinet","AKTIVCO",
AM2134="AKTIVCO Coupure ENEO &amp; Baisse de tension","AKTIVCO GRID ONLY",
AM2134="Coupure ENEO &amp; Baisse de tension","IHS GRID ONLY",
AM2134="Defaut GE &amp; POWER Cabinet","IHS",
AM2134="Sharing","Partners",
AM2134="Sites strategiques &amp; DataCenter","SST &amp; DC",
AM2134="Exclu","Exclu",
AM2134="SAT","SAT",
AM2134="SPARE-ISSUE","SPARE-ISSUE",
AM2134="Fiber CAmtel","TRANS_FO_CAMTEL",
AM2134="Fiber AOF","Fiber AOF",
AM2134="Projet OCM (HUAWEI)","TRAVAUX-HUAWEI",
AM2134="Projet OCM (NOKIA)","TRAVAUX-NOKIA",
AM2134="ACCESS-ISSUE","ACCESS-ISSUE",
AM2134="Projet OCM (ZTE, NOKIA, autres projets)","TRAVAUX OCM",
AM2134="No root CAuse","No root cause",
AM2134="ODU HS","PDH",
AM2134="IP &amp; VLAN","PDH",
AM2134="Warehouse HUAWEI","SPARE-ISSUE",
AM2134="SPARE-HS","SPARE-ISSUE",
AM2134="Power Telco","BSS",AM2134="no impacts","no impacts"
),"")</f>
        <v>no impacts</v>
      </c>
      <c r="AL2134" s="48" t="str" cm="1">
        <f t="array" ref="AL2134">IFERROR(_xlfn.IFS(
AM2134="MPR ISSUE","TX ISSUE",
AM2134="BSS Hardware Issue","RAN ISSUE",
AM2134="Sites strategiques, MLL, Pylone, etc.","ENVTECH",
AM2134="AKTIVCO DEFAUT GE &amp; POWER Cabinet","POWER ISSUE",
AM2134="AKTIVCO Coupure ENEO &amp; Baisse de tension","POWER ISSUE",
AM2134="Coupure ENEO &amp; Baisse de tension","POWER ISSUE",
AM2134="Defaut GE &amp; POWER Cabinet","POWER ISSUE",
AM2134="Sharing","POWER ISSUE",
AM2134="Sites strategiques &amp; DataCenter","POWER ISSUE",
AM2134="Exclu","Exclu",
AM2134="SAT","TX ISSUE",
AM2134="SPARE-ISSUE","SPARE-ISSUE",
AM2134="Fiber CAmtel","TX ISSUE",
AM2134="Fiber AOF","TX ISSUE",
AM2134="Projet OCM (HUAWEI)","TRAVAUX-HUAWEI",
AM2134="Projet OCM (NOKIA)","TRAVAUX -NOKIA",
AM2134="ACCESS-ISSUE","ACCESS-ISSUE",
AM2134="Projet OCM (ZTE, NOKIA, autres projets)","TRAVAUX OCM",
AM2134="No root CAuse","No root cause",
AM2134="ODU HS","TX ISSUE",
AM2134="IP &amp; VLAN","TX ISSUE",
AM2134="Warehouse HUAWEI","SPARE-ISSUE",
AM2134="SPARE-HS","SPARE-ISSUE",
AM2134="Power Telco","RAN ISSUE",AM2134="no impacts","no impacts"
),"")</f>
        <v>no impacts</v>
      </c>
      <c r="AM2134" s="67" t="s">
        <v>5605</v>
      </c>
      <c r="AN2134" s="48" t="str" cm="1">
        <f t="array" ref="AN2134">IFERROR(_xlfn.IFS(
AM2134="MPR ISSUE","ACTIVE",
AM2134="BSS Hardware Issue","ACTIVE",
AM2134="Sites strategiques, MLL, Pylone, etc.","PASSIVE",
AM2134="AKTIVCO DEFAUT GE &amp; POWER Cabinet","PASSIVE",
AM2134="AKTIVCO Coupure ENEO &amp; Baisse de tension","PASSIVE",
AM2134="Coupure ENEO &amp; Baisse de tension","PASSIVE",
AM2134="Defaut GE &amp; POWER Cabinet","PASSIVE",
AM2134="Sharing","PASSIVE",
AM2134="Sites strategiques &amp; DataCenter","PASSIVE",
AM2134="Exclu","Exclu",
AM2134="SAT","ACTIVE",
AM2134="SPARE-ISSUE","SPARE-ISSUE",
AM2134="Fiber CAmtel","ACTIVE",
AM2134="Fiber AOF","ACTIVE",
AM2134="Projet OCM (HUAWEI)","PLANNED WORKS",
AM2134="Projet OCM (NOKIA)","PLANNED WORKS",
AM2134="ACCESS-ISSUE","ACCESS-ISSUE",
AM2134="Projet OCM (ZTE, NOKIA, autres projets)","PLANNED WORKS",
AM2134="No root CAuse","No root cause",
AM2134="ODU HS","ACTIVE",
AM2134="IP &amp; VLAN","ACTIVE",
AM2134="Warehouse HUAWEI","SPARE-ISSUE",
AM2134="SPARE-HS","SPARE-ISSUE",
AM2134="Power Telco","ACTIVE", AM2134="no impacts","no impacts"
),"")</f>
        <v>no impacts</v>
      </c>
      <c r="AO2134" s="93" t="s">
        <v>5537</v>
      </c>
      <c r="AP2134" s="101" t="str">
        <f t="shared" si="59"/>
        <v>LIT_509</v>
      </c>
      <c r="AR2134" s="17" t="s">
        <v>5537</v>
      </c>
      <c r="AS2134" s="7" t="s">
        <v>5537</v>
      </c>
      <c r="AT2134" s="6"/>
      <c r="AU2134" s="7"/>
      <c r="AV2134" s="3" t="s">
        <v>5537</v>
      </c>
      <c r="AW2134" s="18" t="s">
        <v>5537</v>
      </c>
      <c r="AX2134" s="18" t="s">
        <v>5537</v>
      </c>
      <c r="AY2134" s="18" t="s">
        <v>5537</v>
      </c>
      <c r="AZ2134" s="18" t="s">
        <v>5537</v>
      </c>
      <c r="BA2134" s="18" t="s">
        <v>5537</v>
      </c>
      <c r="BB2134" s="18" t="s">
        <v>5537</v>
      </c>
      <c r="BC2134" s="18" t="s">
        <v>5537</v>
      </c>
      <c r="BD2134" s="18" t="s">
        <v>5537</v>
      </c>
      <c r="BE2134" s="18" t="s">
        <v>5537</v>
      </c>
      <c r="BF2134" s="18" t="s">
        <v>5537</v>
      </c>
      <c r="BG2134" s="18" t="s">
        <v>5537</v>
      </c>
      <c r="BH2134" s="18" t="s">
        <v>5537</v>
      </c>
      <c r="BI2134" s="9" t="s">
        <v>5537</v>
      </c>
      <c r="BJ2134" s="14"/>
      <c r="BK2134" s="14" t="s">
        <v>5537</v>
      </c>
      <c r="BL2134" s="14" t="str">
        <f>_xlfn.XLOOKUP(B2134,'[4]cell downs 18042026 17h'!$B:$B,'[4]cell downs 18042026 17h'!$B:$B,"")</f>
        <v/>
      </c>
      <c r="BM2134" s="14" t="str">
        <f>_xlfn.XLOOKUP(B2134,'[5]Cells Huawei 19042026 15h'!$B:$B,'[5]Cells Huawei 19042026 15h'!$B:$B,"")</f>
        <v/>
      </c>
      <c r="BN2134" s="9" t="str">
        <f>_xlfn.XLOOKUP(B2134,'[6]cells down 19042026 9H40'!$B:$B,'[6]cells down 19042026 9H40'!$B:$B,"")</f>
        <v/>
      </c>
      <c r="BO2134" s="9" t="s">
        <v>3512</v>
      </c>
      <c r="BP2134" s="9" t="s">
        <v>5537</v>
      </c>
      <c r="BQ2134" s="115"/>
    </row>
    <row r="2135" spans="1:69" s="9" customFormat="1" x14ac:dyDescent="0.3">
      <c r="A2135" s="1" t="s">
        <v>3513</v>
      </c>
      <c r="B2135" s="8" t="s">
        <v>3514</v>
      </c>
      <c r="C2135" s="3" t="str">
        <f>_xlfn.XLOOKUP(B2135,'[1]daily break down'!$D:$D,'[1]daily break down'!$E:$E,"")</f>
        <v>CENTRE</v>
      </c>
      <c r="D2135" s="1" t="s">
        <v>11</v>
      </c>
      <c r="E2135" s="1" t="s">
        <v>630</v>
      </c>
      <c r="F2135" s="3" t="s">
        <v>226</v>
      </c>
      <c r="G2135" s="1" t="s">
        <v>3513</v>
      </c>
      <c r="H2135" s="34" t="str">
        <f>_xlfn.XLOOKUP(B2135,[2]CALCULATION!$B:$B,[2]CALCULATION!$H:$H,"")</f>
        <v>ZTE</v>
      </c>
      <c r="I2135" s="28">
        <v>0</v>
      </c>
      <c r="J2135" s="28">
        <v>0</v>
      </c>
      <c r="K2135" s="28">
        <v>0</v>
      </c>
      <c r="L2135" s="28">
        <v>0</v>
      </c>
      <c r="M2135" s="28">
        <v>0</v>
      </c>
      <c r="N2135" s="28">
        <v>0</v>
      </c>
      <c r="O2135" s="28">
        <v>0</v>
      </c>
      <c r="P2135" s="28">
        <v>0</v>
      </c>
      <c r="Q2135" s="28">
        <v>0</v>
      </c>
      <c r="R2135" s="28">
        <v>0</v>
      </c>
      <c r="S2135" s="94">
        <v>0</v>
      </c>
      <c r="T2135" s="94">
        <f>_xlfn.XLOOKUP(B2135,'[3]Nur des jours'!$B:$B,'[3]Nur des jours'!$U:$U,"")</f>
        <v>0</v>
      </c>
      <c r="U2135" s="94">
        <v>0</v>
      </c>
      <c r="V2135" s="94">
        <v>0</v>
      </c>
      <c r="W2135" s="94">
        <v>0</v>
      </c>
      <c r="X2135" s="94">
        <v>0</v>
      </c>
      <c r="Y2135" s="94">
        <v>0</v>
      </c>
      <c r="Z2135" s="94">
        <v>0</v>
      </c>
      <c r="AA2135" s="94">
        <v>0</v>
      </c>
      <c r="AB2135" s="94">
        <v>0</v>
      </c>
      <c r="AC2135" s="94"/>
      <c r="AD2135" s="94">
        <v>0</v>
      </c>
      <c r="AE2135" s="94">
        <v>0</v>
      </c>
      <c r="AF2135" s="94">
        <v>0</v>
      </c>
      <c r="AG2135" s="94">
        <v>0</v>
      </c>
      <c r="AH2135" s="94">
        <v>0</v>
      </c>
      <c r="AI2135" s="49" t="s">
        <v>5559</v>
      </c>
      <c r="AJ2135" s="49"/>
      <c r="AK2135" s="48" t="str" cm="1">
        <f t="array" ref="AK2135">IFERROR(_xlfn.IFS(
AM2135="MPR ISSUE","PDH",
AM2135="BSS Hardware Issue","BSS",
AM2135="Sites strategiques, MLL, Pylone, etc.","ENVTECH",
AM2135="AKTIVCO DEFAUT GE &amp; POWER Cabinet","AKTIVCO",
AM2135="AKTIVCO Coupure ENEO &amp; Baisse de tension","AKTIVCO GRID ONLY",
AM2135="Coupure ENEO &amp; Baisse de tension","IHS GRID ONLY",
AM2135="Defaut GE &amp; POWER Cabinet","IHS",
AM2135="Sharing","Partners",
AM2135="Sites strategiques &amp; DataCenter","SST &amp; DC",
AM2135="Exclu","Exclu",
AM2135="SAT","SAT",
AM2135="SPARE-ISSUE","SPARE-ISSUE",
AM2135="Fiber CAmtel","TRANS_FO_CAMTEL",
AM2135="Fiber AOF","Fiber AOF",
AM2135="Projet OCM (HUAWEI)","TRAVAUX-HUAWEI",
AM2135="Projet OCM (NOKIA)","TRAVAUX-NOKIA",
AM2135="ACCESS-ISSUE","ACCESS-ISSUE",
AM2135="Projet OCM (ZTE, NOKIA, autres projets)","TRAVAUX OCM",
AM2135="No root CAuse","No root cause",
AM2135="ODU HS","PDH",
AM2135="IP &amp; VLAN","PDH",
AM2135="Warehouse HUAWEI","SPARE-ISSUE",
AM2135="SPARE-HS","SPARE-ISSUE",
AM2135="Power Telco","BSS",AM2135="no impacts","no impacts"
),"")</f>
        <v>no impacts</v>
      </c>
      <c r="AL2135" s="48" t="str" cm="1">
        <f t="array" ref="AL2135">IFERROR(_xlfn.IFS(
AM2135="MPR ISSUE","TX ISSUE",
AM2135="BSS Hardware Issue","RAN ISSUE",
AM2135="Sites strategiques, MLL, Pylone, etc.","ENVTECH",
AM2135="AKTIVCO DEFAUT GE &amp; POWER Cabinet","POWER ISSUE",
AM2135="AKTIVCO Coupure ENEO &amp; Baisse de tension","POWER ISSUE",
AM2135="Coupure ENEO &amp; Baisse de tension","POWER ISSUE",
AM2135="Defaut GE &amp; POWER Cabinet","POWER ISSUE",
AM2135="Sharing","POWER ISSUE",
AM2135="Sites strategiques &amp; DataCenter","POWER ISSUE",
AM2135="Exclu","Exclu",
AM2135="SAT","TX ISSUE",
AM2135="SPARE-ISSUE","SPARE-ISSUE",
AM2135="Fiber CAmtel","TX ISSUE",
AM2135="Fiber AOF","TX ISSUE",
AM2135="Projet OCM (HUAWEI)","TRAVAUX-HUAWEI",
AM2135="Projet OCM (NOKIA)","TRAVAUX -NOKIA",
AM2135="ACCESS-ISSUE","ACCESS-ISSUE",
AM2135="Projet OCM (ZTE, NOKIA, autres projets)","TRAVAUX OCM",
AM2135="No root CAuse","No root cause",
AM2135="ODU HS","TX ISSUE",
AM2135="IP &amp; VLAN","TX ISSUE",
AM2135="Warehouse HUAWEI","SPARE-ISSUE",
AM2135="SPARE-HS","SPARE-ISSUE",
AM2135="Power Telco","RAN ISSUE",AM2135="no impacts","no impacts"
),"")</f>
        <v>no impacts</v>
      </c>
      <c r="AM2135" s="67" t="s">
        <v>5605</v>
      </c>
      <c r="AN2135" s="48" t="str" cm="1">
        <f t="array" ref="AN2135">IFERROR(_xlfn.IFS(
AM2135="MPR ISSUE","ACTIVE",
AM2135="BSS Hardware Issue","ACTIVE",
AM2135="Sites strategiques, MLL, Pylone, etc.","PASSIVE",
AM2135="AKTIVCO DEFAUT GE &amp; POWER Cabinet","PASSIVE",
AM2135="AKTIVCO Coupure ENEO &amp; Baisse de tension","PASSIVE",
AM2135="Coupure ENEO &amp; Baisse de tension","PASSIVE",
AM2135="Defaut GE &amp; POWER Cabinet","PASSIVE",
AM2135="Sharing","PASSIVE",
AM2135="Sites strategiques &amp; DataCenter","PASSIVE",
AM2135="Exclu","Exclu",
AM2135="SAT","ACTIVE",
AM2135="SPARE-ISSUE","SPARE-ISSUE",
AM2135="Fiber CAmtel","ACTIVE",
AM2135="Fiber AOF","ACTIVE",
AM2135="Projet OCM (HUAWEI)","PLANNED WORKS",
AM2135="Projet OCM (NOKIA)","PLANNED WORKS",
AM2135="ACCESS-ISSUE","ACCESS-ISSUE",
AM2135="Projet OCM (ZTE, NOKIA, autres projets)","PLANNED WORKS",
AM2135="No root CAuse","No root cause",
AM2135="ODU HS","ACTIVE",
AM2135="IP &amp; VLAN","ACTIVE",
AM2135="Warehouse HUAWEI","SPARE-ISSUE",
AM2135="SPARE-HS","SPARE-ISSUE",
AM2135="Power Telco","ACTIVE", AM2135="no impacts","no impacts"
),"")</f>
        <v>no impacts</v>
      </c>
      <c r="AO2135" s="93" t="s">
        <v>5537</v>
      </c>
      <c r="AP2135" s="101" t="str">
        <f t="shared" si="59"/>
        <v>EST_082</v>
      </c>
      <c r="AR2135" s="17" t="s">
        <v>5537</v>
      </c>
      <c r="AS2135" s="7" t="s">
        <v>5537</v>
      </c>
      <c r="AT2135" s="6"/>
      <c r="AU2135" s="7"/>
      <c r="AV2135" s="3" t="s">
        <v>5537</v>
      </c>
      <c r="AW2135" s="18" t="s">
        <v>5537</v>
      </c>
      <c r="AX2135" s="18" t="s">
        <v>5537</v>
      </c>
      <c r="AY2135" s="18" t="s">
        <v>5537</v>
      </c>
      <c r="AZ2135" s="18" t="s">
        <v>5537</v>
      </c>
      <c r="BA2135" s="18" t="s">
        <v>5537</v>
      </c>
      <c r="BB2135" s="18" t="s">
        <v>5537</v>
      </c>
      <c r="BC2135" s="18" t="s">
        <v>5537</v>
      </c>
      <c r="BD2135" s="18" t="s">
        <v>5537</v>
      </c>
      <c r="BE2135" s="18" t="s">
        <v>5537</v>
      </c>
      <c r="BF2135" s="18" t="s">
        <v>5537</v>
      </c>
      <c r="BG2135" s="18" t="s">
        <v>5537</v>
      </c>
      <c r="BH2135" s="18" t="s">
        <v>5537</v>
      </c>
      <c r="BI2135" s="9" t="s">
        <v>5537</v>
      </c>
      <c r="BJ2135" s="14"/>
      <c r="BK2135" s="14" t="s">
        <v>5537</v>
      </c>
      <c r="BL2135" s="14" t="str">
        <f>_xlfn.XLOOKUP(B2135,'[4]cell downs 18042026 17h'!$B:$B,'[4]cell downs 18042026 17h'!$B:$B,"")</f>
        <v/>
      </c>
      <c r="BM2135" s="14" t="str">
        <f>_xlfn.XLOOKUP(B2135,'[5]Cells Huawei 19042026 15h'!$B:$B,'[5]Cells Huawei 19042026 15h'!$B:$B,"")</f>
        <v/>
      </c>
      <c r="BN2135" s="9" t="str">
        <f>_xlfn.XLOOKUP(B2135,'[6]cells down 19042026 9H40'!$B:$B,'[6]cells down 19042026 9H40'!$B:$B,"")</f>
        <v/>
      </c>
      <c r="BO2135" s="9" t="s">
        <v>3514</v>
      </c>
      <c r="BP2135" s="9" t="s">
        <v>5537</v>
      </c>
      <c r="BQ2135" s="115"/>
    </row>
    <row r="2136" spans="1:69" s="9" customFormat="1" x14ac:dyDescent="0.3">
      <c r="A2136" s="1" t="s">
        <v>3515</v>
      </c>
      <c r="B2136" s="8" t="s">
        <v>3516</v>
      </c>
      <c r="C2136" s="3" t="str">
        <f>_xlfn.XLOOKUP(B2136,'[1]daily break down'!$D:$D,'[1]daily break down'!$E:$E,"")</f>
        <v>CENTRE</v>
      </c>
      <c r="D2136" s="1" t="s">
        <v>11</v>
      </c>
      <c r="E2136" s="1" t="s">
        <v>12</v>
      </c>
      <c r="F2136" s="3" t="s">
        <v>37</v>
      </c>
      <c r="G2136" s="1" t="s">
        <v>3515</v>
      </c>
      <c r="H2136" s="34" t="str">
        <f>_xlfn.XLOOKUP(B2136,[2]CALCULATION!$B:$B,[2]CALCULATION!$H:$H,"")</f>
        <v>ZTE</v>
      </c>
      <c r="I2136" s="28">
        <v>0</v>
      </c>
      <c r="J2136" s="28">
        <v>0</v>
      </c>
      <c r="K2136" s="28">
        <v>0</v>
      </c>
      <c r="L2136" s="28">
        <v>0</v>
      </c>
      <c r="M2136" s="28">
        <v>0</v>
      </c>
      <c r="N2136" s="28">
        <v>0</v>
      </c>
      <c r="O2136" s="28">
        <v>0</v>
      </c>
      <c r="P2136" s="28">
        <v>0</v>
      </c>
      <c r="Q2136" s="28">
        <v>0</v>
      </c>
      <c r="R2136" s="28">
        <v>0</v>
      </c>
      <c r="S2136" s="94">
        <v>0</v>
      </c>
      <c r="T2136" s="94">
        <f>_xlfn.XLOOKUP(B2136,'[3]Nur des jours'!$B:$B,'[3]Nur des jours'!$U:$U,"")</f>
        <v>0</v>
      </c>
      <c r="U2136" s="94">
        <v>0</v>
      </c>
      <c r="V2136" s="94">
        <v>0</v>
      </c>
      <c r="W2136" s="94">
        <v>0</v>
      </c>
      <c r="X2136" s="94">
        <v>0</v>
      </c>
      <c r="Y2136" s="94">
        <v>0</v>
      </c>
      <c r="Z2136" s="94">
        <v>0</v>
      </c>
      <c r="AA2136" s="94">
        <v>0</v>
      </c>
      <c r="AB2136" s="94">
        <v>0</v>
      </c>
      <c r="AC2136" s="94"/>
      <c r="AD2136" s="94">
        <v>0</v>
      </c>
      <c r="AE2136" s="94">
        <v>0</v>
      </c>
      <c r="AF2136" s="94">
        <v>0</v>
      </c>
      <c r="AG2136" s="94">
        <v>0</v>
      </c>
      <c r="AH2136" s="94">
        <v>0</v>
      </c>
      <c r="AI2136" s="49" t="s">
        <v>5559</v>
      </c>
      <c r="AJ2136" s="49"/>
      <c r="AK2136" s="48" t="str" cm="1">
        <f t="array" ref="AK2136">IFERROR(_xlfn.IFS(
AM2136="MPR ISSUE","PDH",
AM2136="BSS Hardware Issue","BSS",
AM2136="Sites strategiques, MLL, Pylone, etc.","ENVTECH",
AM2136="AKTIVCO DEFAUT GE &amp; POWER Cabinet","AKTIVCO",
AM2136="AKTIVCO Coupure ENEO &amp; Baisse de tension","AKTIVCO GRID ONLY",
AM2136="Coupure ENEO &amp; Baisse de tension","IHS GRID ONLY",
AM2136="Defaut GE &amp; POWER Cabinet","IHS",
AM2136="Sharing","Partners",
AM2136="Sites strategiques &amp; DataCenter","SST &amp; DC",
AM2136="Exclu","Exclu",
AM2136="SAT","SAT",
AM2136="SPARE-ISSUE","SPARE-ISSUE",
AM2136="Fiber CAmtel","TRANS_FO_CAMTEL",
AM2136="Fiber AOF","Fiber AOF",
AM2136="Projet OCM (HUAWEI)","TRAVAUX-HUAWEI",
AM2136="Projet OCM (NOKIA)","TRAVAUX-NOKIA",
AM2136="ACCESS-ISSUE","ACCESS-ISSUE",
AM2136="Projet OCM (ZTE, NOKIA, autres projets)","TRAVAUX OCM",
AM2136="No root CAuse","No root cause",
AM2136="ODU HS","PDH",
AM2136="IP &amp; VLAN","PDH",
AM2136="Warehouse HUAWEI","SPARE-ISSUE",
AM2136="SPARE-HS","SPARE-ISSUE",
AM2136="Power Telco","BSS",AM2136="no impacts","no impacts"
),"")</f>
        <v>no impacts</v>
      </c>
      <c r="AL2136" s="48" t="str" cm="1">
        <f t="array" ref="AL2136">IFERROR(_xlfn.IFS(
AM2136="MPR ISSUE","TX ISSUE",
AM2136="BSS Hardware Issue","RAN ISSUE",
AM2136="Sites strategiques, MLL, Pylone, etc.","ENVTECH",
AM2136="AKTIVCO DEFAUT GE &amp; POWER Cabinet","POWER ISSUE",
AM2136="AKTIVCO Coupure ENEO &amp; Baisse de tension","POWER ISSUE",
AM2136="Coupure ENEO &amp; Baisse de tension","POWER ISSUE",
AM2136="Defaut GE &amp; POWER Cabinet","POWER ISSUE",
AM2136="Sharing","POWER ISSUE",
AM2136="Sites strategiques &amp; DataCenter","POWER ISSUE",
AM2136="Exclu","Exclu",
AM2136="SAT","TX ISSUE",
AM2136="SPARE-ISSUE","SPARE-ISSUE",
AM2136="Fiber CAmtel","TX ISSUE",
AM2136="Fiber AOF","TX ISSUE",
AM2136="Projet OCM (HUAWEI)","TRAVAUX-HUAWEI",
AM2136="Projet OCM (NOKIA)","TRAVAUX -NOKIA",
AM2136="ACCESS-ISSUE","ACCESS-ISSUE",
AM2136="Projet OCM (ZTE, NOKIA, autres projets)","TRAVAUX OCM",
AM2136="No root CAuse","No root cause",
AM2136="ODU HS","TX ISSUE",
AM2136="IP &amp; VLAN","TX ISSUE",
AM2136="Warehouse HUAWEI","SPARE-ISSUE",
AM2136="SPARE-HS","SPARE-ISSUE",
AM2136="Power Telco","RAN ISSUE",AM2136="no impacts","no impacts"
),"")</f>
        <v>no impacts</v>
      </c>
      <c r="AM2136" s="67" t="s">
        <v>5605</v>
      </c>
      <c r="AN2136" s="48" t="str" cm="1">
        <f t="array" ref="AN2136">IFERROR(_xlfn.IFS(
AM2136="MPR ISSUE","ACTIVE",
AM2136="BSS Hardware Issue","ACTIVE",
AM2136="Sites strategiques, MLL, Pylone, etc.","PASSIVE",
AM2136="AKTIVCO DEFAUT GE &amp; POWER Cabinet","PASSIVE",
AM2136="AKTIVCO Coupure ENEO &amp; Baisse de tension","PASSIVE",
AM2136="Coupure ENEO &amp; Baisse de tension","PASSIVE",
AM2136="Defaut GE &amp; POWER Cabinet","PASSIVE",
AM2136="Sharing","PASSIVE",
AM2136="Sites strategiques &amp; DataCenter","PASSIVE",
AM2136="Exclu","Exclu",
AM2136="SAT","ACTIVE",
AM2136="SPARE-ISSUE","SPARE-ISSUE",
AM2136="Fiber CAmtel","ACTIVE",
AM2136="Fiber AOF","ACTIVE",
AM2136="Projet OCM (HUAWEI)","PLANNED WORKS",
AM2136="Projet OCM (NOKIA)","PLANNED WORKS",
AM2136="ACCESS-ISSUE","ACCESS-ISSUE",
AM2136="Projet OCM (ZTE, NOKIA, autres projets)","PLANNED WORKS",
AM2136="No root CAuse","No root cause",
AM2136="ODU HS","ACTIVE",
AM2136="IP &amp; VLAN","ACTIVE",
AM2136="Warehouse HUAWEI","SPARE-ISSUE",
AM2136="SPARE-HS","SPARE-ISSUE",
AM2136="Power Telco","ACTIVE", AM2136="no impacts","no impacts"
),"")</f>
        <v>no impacts</v>
      </c>
      <c r="AO2136" s="93" t="s">
        <v>5537</v>
      </c>
      <c r="AP2136" s="101" t="str">
        <f t="shared" si="59"/>
        <v>CTR_355</v>
      </c>
      <c r="AR2136" s="17" t="s">
        <v>5537</v>
      </c>
      <c r="AS2136" s="7" t="s">
        <v>5537</v>
      </c>
      <c r="AT2136" s="6"/>
      <c r="AU2136" s="7"/>
      <c r="AV2136" s="3" t="s">
        <v>5537</v>
      </c>
      <c r="AW2136" s="18" t="s">
        <v>5537</v>
      </c>
      <c r="AX2136" s="18" t="s">
        <v>5537</v>
      </c>
      <c r="AY2136" s="18" t="s">
        <v>5537</v>
      </c>
      <c r="AZ2136" s="18" t="s">
        <v>5537</v>
      </c>
      <c r="BA2136" s="18" t="s">
        <v>5537</v>
      </c>
      <c r="BB2136" s="18" t="s">
        <v>5537</v>
      </c>
      <c r="BC2136" s="18" t="s">
        <v>5537</v>
      </c>
      <c r="BD2136" s="18" t="s">
        <v>5537</v>
      </c>
      <c r="BE2136" s="18" t="s">
        <v>5537</v>
      </c>
      <c r="BF2136" s="18" t="s">
        <v>5537</v>
      </c>
      <c r="BG2136" s="18" t="s">
        <v>5537</v>
      </c>
      <c r="BH2136" s="18" t="s">
        <v>5537</v>
      </c>
      <c r="BI2136" s="9" t="s">
        <v>5537</v>
      </c>
      <c r="BJ2136" s="14"/>
      <c r="BK2136" s="14" t="s">
        <v>5537</v>
      </c>
      <c r="BL2136" s="14" t="str">
        <f>_xlfn.XLOOKUP(B2136,'[4]cell downs 18042026 17h'!$B:$B,'[4]cell downs 18042026 17h'!$B:$B,"")</f>
        <v/>
      </c>
      <c r="BM2136" s="14" t="str">
        <f>_xlfn.XLOOKUP(B2136,'[5]Cells Huawei 19042026 15h'!$B:$B,'[5]Cells Huawei 19042026 15h'!$B:$B,"")</f>
        <v/>
      </c>
      <c r="BN2136" s="9" t="str">
        <f>_xlfn.XLOOKUP(B2136,'[6]cells down 19042026 9H40'!$B:$B,'[6]cells down 19042026 9H40'!$B:$B,"")</f>
        <v/>
      </c>
      <c r="BO2136" s="9" t="s">
        <v>3516</v>
      </c>
      <c r="BP2136" s="9" t="s">
        <v>318</v>
      </c>
      <c r="BQ2136" s="115"/>
    </row>
    <row r="2137" spans="1:69" s="9" customFormat="1" x14ac:dyDescent="0.3">
      <c r="A2137" s="1" t="s">
        <v>3517</v>
      </c>
      <c r="B2137" s="8" t="s">
        <v>3518</v>
      </c>
      <c r="C2137" s="3" t="str">
        <f>_xlfn.XLOOKUP(B2137,'[1]daily break down'!$D:$D,'[1]daily break down'!$E:$E,"")</f>
        <v>CENTRE</v>
      </c>
      <c r="D2137" s="1" t="s">
        <v>11</v>
      </c>
      <c r="E2137" s="1" t="s">
        <v>1129</v>
      </c>
      <c r="F2137" s="3" t="s">
        <v>37</v>
      </c>
      <c r="G2137" s="1" t="s">
        <v>3153</v>
      </c>
      <c r="H2137" s="34" t="str">
        <f>_xlfn.XLOOKUP(B2137,[2]CALCULATION!$B:$B,[2]CALCULATION!$H:$H,"")</f>
        <v>ZTE</v>
      </c>
      <c r="I2137" s="28">
        <v>0</v>
      </c>
      <c r="J2137" s="28">
        <v>0</v>
      </c>
      <c r="K2137" s="28">
        <v>0</v>
      </c>
      <c r="L2137" s="28">
        <v>0</v>
      </c>
      <c r="M2137" s="28">
        <v>0</v>
      </c>
      <c r="N2137" s="28">
        <v>0</v>
      </c>
      <c r="O2137" s="28">
        <v>0</v>
      </c>
      <c r="P2137" s="28">
        <v>0</v>
      </c>
      <c r="Q2137" s="28">
        <v>0</v>
      </c>
      <c r="R2137" s="28">
        <v>0</v>
      </c>
      <c r="S2137" s="94">
        <v>0</v>
      </c>
      <c r="T2137" s="94">
        <f>_xlfn.XLOOKUP(B2137,'[3]Nur des jours'!$B:$B,'[3]Nur des jours'!$U:$U,"")</f>
        <v>0</v>
      </c>
      <c r="U2137" s="94">
        <v>0</v>
      </c>
      <c r="V2137" s="94">
        <v>0</v>
      </c>
      <c r="W2137" s="94">
        <v>0</v>
      </c>
      <c r="X2137" s="94">
        <v>0</v>
      </c>
      <c r="Y2137" s="94">
        <v>0</v>
      </c>
      <c r="Z2137" s="94">
        <v>0</v>
      </c>
      <c r="AA2137" s="94">
        <v>0</v>
      </c>
      <c r="AB2137" s="94">
        <v>0</v>
      </c>
      <c r="AC2137" s="94"/>
      <c r="AD2137" s="94">
        <v>0</v>
      </c>
      <c r="AE2137" s="94">
        <v>0</v>
      </c>
      <c r="AF2137" s="94">
        <v>0</v>
      </c>
      <c r="AG2137" s="94">
        <v>0</v>
      </c>
      <c r="AH2137" s="94">
        <v>0</v>
      </c>
      <c r="AI2137" s="49" t="s">
        <v>5559</v>
      </c>
      <c r="AJ2137" s="49"/>
      <c r="AK2137" s="48" t="str" cm="1">
        <f t="array" ref="AK2137">IFERROR(_xlfn.IFS(
AM2137="MPR ISSUE","PDH",
AM2137="BSS Hardware Issue","BSS",
AM2137="Sites strategiques, MLL, Pylone, etc.","ENVTECH",
AM2137="AKTIVCO DEFAUT GE &amp; POWER Cabinet","AKTIVCO",
AM2137="AKTIVCO Coupure ENEO &amp; Baisse de tension","AKTIVCO GRID ONLY",
AM2137="Coupure ENEO &amp; Baisse de tension","IHS GRID ONLY",
AM2137="Defaut GE &amp; POWER Cabinet","IHS",
AM2137="Sharing","Partners",
AM2137="Sites strategiques &amp; DataCenter","SST &amp; DC",
AM2137="Exclu","Exclu",
AM2137="SAT","SAT",
AM2137="SPARE-ISSUE","SPARE-ISSUE",
AM2137="Fiber CAmtel","TRANS_FO_CAMTEL",
AM2137="Fiber AOF","Fiber AOF",
AM2137="Projet OCM (HUAWEI)","TRAVAUX-HUAWEI",
AM2137="Projet OCM (NOKIA)","TRAVAUX-NOKIA",
AM2137="ACCESS-ISSUE","ACCESS-ISSUE",
AM2137="Projet OCM (ZTE, NOKIA, autres projets)","TRAVAUX OCM",
AM2137="No root CAuse","No root cause",
AM2137="ODU HS","PDH",
AM2137="IP &amp; VLAN","PDH",
AM2137="Warehouse HUAWEI","SPARE-ISSUE",
AM2137="SPARE-HS","SPARE-ISSUE",
AM2137="Power Telco","BSS",AM2137="no impacts","no impacts"
),"")</f>
        <v>no impacts</v>
      </c>
      <c r="AL2137" s="48" t="str" cm="1">
        <f t="array" ref="AL2137">IFERROR(_xlfn.IFS(
AM2137="MPR ISSUE","TX ISSUE",
AM2137="BSS Hardware Issue","RAN ISSUE",
AM2137="Sites strategiques, MLL, Pylone, etc.","ENVTECH",
AM2137="AKTIVCO DEFAUT GE &amp; POWER Cabinet","POWER ISSUE",
AM2137="AKTIVCO Coupure ENEO &amp; Baisse de tension","POWER ISSUE",
AM2137="Coupure ENEO &amp; Baisse de tension","POWER ISSUE",
AM2137="Defaut GE &amp; POWER Cabinet","POWER ISSUE",
AM2137="Sharing","POWER ISSUE",
AM2137="Sites strategiques &amp; DataCenter","POWER ISSUE",
AM2137="Exclu","Exclu",
AM2137="SAT","TX ISSUE",
AM2137="SPARE-ISSUE","SPARE-ISSUE",
AM2137="Fiber CAmtel","TX ISSUE",
AM2137="Fiber AOF","TX ISSUE",
AM2137="Projet OCM (HUAWEI)","TRAVAUX-HUAWEI",
AM2137="Projet OCM (NOKIA)","TRAVAUX -NOKIA",
AM2137="ACCESS-ISSUE","ACCESS-ISSUE",
AM2137="Projet OCM (ZTE, NOKIA, autres projets)","TRAVAUX OCM",
AM2137="No root CAuse","No root cause",
AM2137="ODU HS","TX ISSUE",
AM2137="IP &amp; VLAN","TX ISSUE",
AM2137="Warehouse HUAWEI","SPARE-ISSUE",
AM2137="SPARE-HS","SPARE-ISSUE",
AM2137="Power Telco","RAN ISSUE",AM2137="no impacts","no impacts"
),"")</f>
        <v>no impacts</v>
      </c>
      <c r="AM2137" s="67" t="s">
        <v>5605</v>
      </c>
      <c r="AN2137" s="48" t="str" cm="1">
        <f t="array" ref="AN2137">IFERROR(_xlfn.IFS(
AM2137="MPR ISSUE","ACTIVE",
AM2137="BSS Hardware Issue","ACTIVE",
AM2137="Sites strategiques, MLL, Pylone, etc.","PASSIVE",
AM2137="AKTIVCO DEFAUT GE &amp; POWER Cabinet","PASSIVE",
AM2137="AKTIVCO Coupure ENEO &amp; Baisse de tension","PASSIVE",
AM2137="Coupure ENEO &amp; Baisse de tension","PASSIVE",
AM2137="Defaut GE &amp; POWER Cabinet","PASSIVE",
AM2137="Sharing","PASSIVE",
AM2137="Sites strategiques &amp; DataCenter","PASSIVE",
AM2137="Exclu","Exclu",
AM2137="SAT","ACTIVE",
AM2137="SPARE-ISSUE","SPARE-ISSUE",
AM2137="Fiber CAmtel","ACTIVE",
AM2137="Fiber AOF","ACTIVE",
AM2137="Projet OCM (HUAWEI)","PLANNED WORKS",
AM2137="Projet OCM (NOKIA)","PLANNED WORKS",
AM2137="ACCESS-ISSUE","ACCESS-ISSUE",
AM2137="Projet OCM (ZTE, NOKIA, autres projets)","PLANNED WORKS",
AM2137="No root CAuse","No root cause",
AM2137="ODU HS","ACTIVE",
AM2137="IP &amp; VLAN","ACTIVE",
AM2137="Warehouse HUAWEI","SPARE-ISSUE",
AM2137="SPARE-HS","SPARE-ISSUE",
AM2137="Power Telco","ACTIVE", AM2137="no impacts","no impacts"
),"")</f>
        <v>no impacts</v>
      </c>
      <c r="AO2137" s="93" t="s">
        <v>5537</v>
      </c>
      <c r="AP2137" s="101" t="str">
        <f t="shared" si="59"/>
        <v>CTR_145</v>
      </c>
      <c r="AR2137" s="17" t="s">
        <v>5537</v>
      </c>
      <c r="AS2137" s="7" t="s">
        <v>5537</v>
      </c>
      <c r="AT2137" s="6"/>
      <c r="AU2137" s="7"/>
      <c r="AV2137" s="3" t="s">
        <v>5537</v>
      </c>
      <c r="AW2137" s="18" t="s">
        <v>5537</v>
      </c>
      <c r="AX2137" s="18" t="s">
        <v>5537</v>
      </c>
      <c r="AY2137" s="18" t="s">
        <v>5537</v>
      </c>
      <c r="AZ2137" s="18" t="s">
        <v>5537</v>
      </c>
      <c r="BA2137" s="18" t="s">
        <v>5537</v>
      </c>
      <c r="BB2137" s="18" t="s">
        <v>5537</v>
      </c>
      <c r="BC2137" s="18" t="s">
        <v>5537</v>
      </c>
      <c r="BD2137" s="18" t="s">
        <v>5537</v>
      </c>
      <c r="BE2137" s="18" t="s">
        <v>5537</v>
      </c>
      <c r="BF2137" s="18" t="s">
        <v>5537</v>
      </c>
      <c r="BG2137" s="18" t="s">
        <v>5537</v>
      </c>
      <c r="BH2137" s="18" t="s">
        <v>5537</v>
      </c>
      <c r="BI2137" s="9" t="s">
        <v>5537</v>
      </c>
      <c r="BJ2137" s="14"/>
      <c r="BK2137" s="14" t="s">
        <v>5537</v>
      </c>
      <c r="BL2137" s="14" t="str">
        <f>_xlfn.XLOOKUP(B2137,'[4]cell downs 18042026 17h'!$B:$B,'[4]cell downs 18042026 17h'!$B:$B,"")</f>
        <v/>
      </c>
      <c r="BM2137" s="14" t="str">
        <f>_xlfn.XLOOKUP(B2137,'[5]Cells Huawei 19042026 15h'!$B:$B,'[5]Cells Huawei 19042026 15h'!$B:$B,"")</f>
        <v/>
      </c>
      <c r="BN2137" s="9" t="str">
        <f>_xlfn.XLOOKUP(B2137,'[6]cells down 19042026 9H40'!$B:$B,'[6]cells down 19042026 9H40'!$B:$B,"")</f>
        <v/>
      </c>
      <c r="BO2137" s="9" t="s">
        <v>3518</v>
      </c>
      <c r="BP2137" s="9" t="s">
        <v>318</v>
      </c>
      <c r="BQ2137" s="115"/>
    </row>
    <row r="2138" spans="1:69" s="9" customFormat="1" x14ac:dyDescent="0.3">
      <c r="A2138" s="1" t="s">
        <v>3519</v>
      </c>
      <c r="B2138" s="8" t="s">
        <v>3520</v>
      </c>
      <c r="C2138" s="3" t="str">
        <f>_xlfn.XLOOKUP(B2138,'[1]daily break down'!$D:$D,'[1]daily break down'!$E:$E,"")</f>
        <v>CENTRE</v>
      </c>
      <c r="D2138" s="1" t="s">
        <v>11</v>
      </c>
      <c r="E2138" s="1" t="s">
        <v>12</v>
      </c>
      <c r="F2138" s="3" t="s">
        <v>37</v>
      </c>
      <c r="G2138" s="1" t="s">
        <v>3521</v>
      </c>
      <c r="H2138" s="34" t="str">
        <f>_xlfn.XLOOKUP(B2138,[2]CALCULATION!$B:$B,[2]CALCULATION!$H:$H,"")</f>
        <v>ZTE</v>
      </c>
      <c r="I2138" s="28">
        <v>0</v>
      </c>
      <c r="J2138" s="28">
        <v>0</v>
      </c>
      <c r="K2138" s="28">
        <v>0</v>
      </c>
      <c r="L2138" s="28">
        <v>0</v>
      </c>
      <c r="M2138" s="28">
        <v>0</v>
      </c>
      <c r="N2138" s="28">
        <v>0</v>
      </c>
      <c r="O2138" s="28">
        <v>0</v>
      </c>
      <c r="P2138" s="28">
        <v>0</v>
      </c>
      <c r="Q2138" s="28">
        <v>0</v>
      </c>
      <c r="R2138" s="28">
        <v>0</v>
      </c>
      <c r="S2138" s="94">
        <v>0</v>
      </c>
      <c r="T2138" s="94">
        <f>_xlfn.XLOOKUP(B2138,'[3]Nur des jours'!$B:$B,'[3]Nur des jours'!$U:$U,"")</f>
        <v>0</v>
      </c>
      <c r="U2138" s="94">
        <v>0</v>
      </c>
      <c r="V2138" s="94">
        <v>0</v>
      </c>
      <c r="W2138" s="94">
        <v>0</v>
      </c>
      <c r="X2138" s="94">
        <v>0</v>
      </c>
      <c r="Y2138" s="94">
        <v>0</v>
      </c>
      <c r="Z2138" s="94">
        <v>0</v>
      </c>
      <c r="AA2138" s="94">
        <v>0</v>
      </c>
      <c r="AB2138" s="94">
        <v>0</v>
      </c>
      <c r="AC2138" s="94"/>
      <c r="AD2138" s="94">
        <v>0</v>
      </c>
      <c r="AE2138" s="94">
        <v>0</v>
      </c>
      <c r="AF2138" s="94">
        <v>0</v>
      </c>
      <c r="AG2138" s="94">
        <v>0</v>
      </c>
      <c r="AH2138" s="94">
        <v>0</v>
      </c>
      <c r="AI2138" s="49" t="s">
        <v>5559</v>
      </c>
      <c r="AJ2138" s="49"/>
      <c r="AK2138" s="48" t="str" cm="1">
        <f t="array" ref="AK2138">IFERROR(_xlfn.IFS(
AM2138="MPR ISSUE","PDH",
AM2138="BSS Hardware Issue","BSS",
AM2138="Sites strategiques, MLL, Pylone, etc.","ENVTECH",
AM2138="AKTIVCO DEFAUT GE &amp; POWER Cabinet","AKTIVCO",
AM2138="AKTIVCO Coupure ENEO &amp; Baisse de tension","AKTIVCO GRID ONLY",
AM2138="Coupure ENEO &amp; Baisse de tension","IHS GRID ONLY",
AM2138="Defaut GE &amp; POWER Cabinet","IHS",
AM2138="Sharing","Partners",
AM2138="Sites strategiques &amp; DataCenter","SST &amp; DC",
AM2138="Exclu","Exclu",
AM2138="SAT","SAT",
AM2138="SPARE-ISSUE","SPARE-ISSUE",
AM2138="Fiber CAmtel","TRANS_FO_CAMTEL",
AM2138="Fiber AOF","Fiber AOF",
AM2138="Projet OCM (HUAWEI)","TRAVAUX-HUAWEI",
AM2138="Projet OCM (NOKIA)","TRAVAUX-NOKIA",
AM2138="ACCESS-ISSUE","ACCESS-ISSUE",
AM2138="Projet OCM (ZTE, NOKIA, autres projets)","TRAVAUX OCM",
AM2138="No root CAuse","No root cause",
AM2138="ODU HS","PDH",
AM2138="IP &amp; VLAN","PDH",
AM2138="Warehouse HUAWEI","SPARE-ISSUE",
AM2138="SPARE-HS","SPARE-ISSUE",
AM2138="Power Telco","BSS",AM2138="no impacts","no impacts"
),"")</f>
        <v>no impacts</v>
      </c>
      <c r="AL2138" s="48" t="str" cm="1">
        <f t="array" ref="AL2138">IFERROR(_xlfn.IFS(
AM2138="MPR ISSUE","TX ISSUE",
AM2138="BSS Hardware Issue","RAN ISSUE",
AM2138="Sites strategiques, MLL, Pylone, etc.","ENVTECH",
AM2138="AKTIVCO DEFAUT GE &amp; POWER Cabinet","POWER ISSUE",
AM2138="AKTIVCO Coupure ENEO &amp; Baisse de tension","POWER ISSUE",
AM2138="Coupure ENEO &amp; Baisse de tension","POWER ISSUE",
AM2138="Defaut GE &amp; POWER Cabinet","POWER ISSUE",
AM2138="Sharing","POWER ISSUE",
AM2138="Sites strategiques &amp; DataCenter","POWER ISSUE",
AM2138="Exclu","Exclu",
AM2138="SAT","TX ISSUE",
AM2138="SPARE-ISSUE","SPARE-ISSUE",
AM2138="Fiber CAmtel","TX ISSUE",
AM2138="Fiber AOF","TX ISSUE",
AM2138="Projet OCM (HUAWEI)","TRAVAUX-HUAWEI",
AM2138="Projet OCM (NOKIA)","TRAVAUX -NOKIA",
AM2138="ACCESS-ISSUE","ACCESS-ISSUE",
AM2138="Projet OCM (ZTE, NOKIA, autres projets)","TRAVAUX OCM",
AM2138="No root CAuse","No root cause",
AM2138="ODU HS","TX ISSUE",
AM2138="IP &amp; VLAN","TX ISSUE",
AM2138="Warehouse HUAWEI","SPARE-ISSUE",
AM2138="SPARE-HS","SPARE-ISSUE",
AM2138="Power Telco","RAN ISSUE",AM2138="no impacts","no impacts"
),"")</f>
        <v>no impacts</v>
      </c>
      <c r="AM2138" s="67" t="s">
        <v>5605</v>
      </c>
      <c r="AN2138" s="48" t="str" cm="1">
        <f t="array" ref="AN2138">IFERROR(_xlfn.IFS(
AM2138="MPR ISSUE","ACTIVE",
AM2138="BSS Hardware Issue","ACTIVE",
AM2138="Sites strategiques, MLL, Pylone, etc.","PASSIVE",
AM2138="AKTIVCO DEFAUT GE &amp; POWER Cabinet","PASSIVE",
AM2138="AKTIVCO Coupure ENEO &amp; Baisse de tension","PASSIVE",
AM2138="Coupure ENEO &amp; Baisse de tension","PASSIVE",
AM2138="Defaut GE &amp; POWER Cabinet","PASSIVE",
AM2138="Sharing","PASSIVE",
AM2138="Sites strategiques &amp; DataCenter","PASSIVE",
AM2138="Exclu","Exclu",
AM2138="SAT","ACTIVE",
AM2138="SPARE-ISSUE","SPARE-ISSUE",
AM2138="Fiber CAmtel","ACTIVE",
AM2138="Fiber AOF","ACTIVE",
AM2138="Projet OCM (HUAWEI)","PLANNED WORKS",
AM2138="Projet OCM (NOKIA)","PLANNED WORKS",
AM2138="ACCESS-ISSUE","ACCESS-ISSUE",
AM2138="Projet OCM (ZTE, NOKIA, autres projets)","PLANNED WORKS",
AM2138="No root CAuse","No root cause",
AM2138="ODU HS","ACTIVE",
AM2138="IP &amp; VLAN","ACTIVE",
AM2138="Warehouse HUAWEI","SPARE-ISSUE",
AM2138="SPARE-HS","SPARE-ISSUE",
AM2138="Power Telco","ACTIVE", AM2138="no impacts","no impacts"
),"")</f>
        <v>no impacts</v>
      </c>
      <c r="AO2138" s="93" t="s">
        <v>5537</v>
      </c>
      <c r="AP2138" s="101" t="str">
        <f t="shared" si="59"/>
        <v>CTR_306</v>
      </c>
      <c r="AR2138" s="17" t="s">
        <v>5537</v>
      </c>
      <c r="AS2138" s="7" t="s">
        <v>5537</v>
      </c>
      <c r="AT2138" s="6"/>
      <c r="AU2138" s="7"/>
      <c r="AV2138" s="3" t="s">
        <v>5537</v>
      </c>
      <c r="AW2138" s="18" t="s">
        <v>5537</v>
      </c>
      <c r="AX2138" s="18" t="s">
        <v>5537</v>
      </c>
      <c r="AY2138" s="18" t="s">
        <v>5537</v>
      </c>
      <c r="AZ2138" s="18" t="s">
        <v>5537</v>
      </c>
      <c r="BA2138" s="18" t="s">
        <v>5537</v>
      </c>
      <c r="BB2138" s="18" t="s">
        <v>5537</v>
      </c>
      <c r="BC2138" s="18" t="s">
        <v>5537</v>
      </c>
      <c r="BD2138" s="18" t="s">
        <v>5537</v>
      </c>
      <c r="BE2138" s="18" t="s">
        <v>5537</v>
      </c>
      <c r="BF2138" s="18" t="s">
        <v>5537</v>
      </c>
      <c r="BG2138" s="18" t="s">
        <v>5537</v>
      </c>
      <c r="BH2138" s="18" t="s">
        <v>5537</v>
      </c>
      <c r="BI2138" s="9" t="s">
        <v>5537</v>
      </c>
      <c r="BJ2138" s="14"/>
      <c r="BK2138" s="14" t="s">
        <v>5537</v>
      </c>
      <c r="BL2138" s="14" t="str">
        <f>_xlfn.XLOOKUP(B2138,'[4]cell downs 18042026 17h'!$B:$B,'[4]cell downs 18042026 17h'!$B:$B,"")</f>
        <v/>
      </c>
      <c r="BM2138" s="14" t="str">
        <f>_xlfn.XLOOKUP(B2138,'[5]Cells Huawei 19042026 15h'!$B:$B,'[5]Cells Huawei 19042026 15h'!$B:$B,"")</f>
        <v/>
      </c>
      <c r="BN2138" s="9" t="str">
        <f>_xlfn.XLOOKUP(B2138,'[6]cells down 19042026 9H40'!$B:$B,'[6]cells down 19042026 9H40'!$B:$B,"")</f>
        <v/>
      </c>
      <c r="BO2138" s="9" t="s">
        <v>3520</v>
      </c>
      <c r="BP2138" s="9" t="s">
        <v>318</v>
      </c>
      <c r="BQ2138" s="115"/>
    </row>
    <row r="2139" spans="1:69" s="9" customFormat="1" x14ac:dyDescent="0.3">
      <c r="A2139" s="1" t="s">
        <v>3525</v>
      </c>
      <c r="B2139" s="8" t="s">
        <v>3526</v>
      </c>
      <c r="C2139" s="3" t="str">
        <f>_xlfn.XLOOKUP(B2139,'[1]daily break down'!$D:$D,'[1]daily break down'!$E:$E,"")</f>
        <v>LITTORAL</v>
      </c>
      <c r="D2139" s="1" t="s">
        <v>11</v>
      </c>
      <c r="E2139" s="1" t="s">
        <v>96</v>
      </c>
      <c r="F2139" s="3" t="s">
        <v>31</v>
      </c>
      <c r="G2139" s="1" t="s">
        <v>3525</v>
      </c>
      <c r="H2139" s="34" t="str">
        <f>_xlfn.XLOOKUP(B2139,[2]CALCULATION!$B:$B,[2]CALCULATION!$H:$H,"")</f>
        <v>ZTE</v>
      </c>
      <c r="I2139" s="28">
        <v>0</v>
      </c>
      <c r="J2139" s="28">
        <v>0</v>
      </c>
      <c r="K2139" s="28">
        <v>0</v>
      </c>
      <c r="L2139" s="28">
        <v>0</v>
      </c>
      <c r="M2139" s="28">
        <v>0</v>
      </c>
      <c r="N2139" s="28">
        <v>0</v>
      </c>
      <c r="O2139" s="28">
        <v>0</v>
      </c>
      <c r="P2139" s="28">
        <v>0</v>
      </c>
      <c r="Q2139" s="28">
        <v>0</v>
      </c>
      <c r="R2139" s="28">
        <v>0</v>
      </c>
      <c r="S2139" s="94">
        <v>0</v>
      </c>
      <c r="T2139" s="94">
        <f>_xlfn.XLOOKUP(B2139,'[3]Nur des jours'!$B:$B,'[3]Nur des jours'!$U:$U,"")</f>
        <v>0</v>
      </c>
      <c r="U2139" s="94">
        <v>0</v>
      </c>
      <c r="V2139" s="94">
        <v>0</v>
      </c>
      <c r="W2139" s="94">
        <v>0</v>
      </c>
      <c r="X2139" s="94">
        <v>0</v>
      </c>
      <c r="Y2139" s="94">
        <v>0</v>
      </c>
      <c r="Z2139" s="94">
        <v>0</v>
      </c>
      <c r="AA2139" s="94">
        <v>0</v>
      </c>
      <c r="AB2139" s="94">
        <v>0</v>
      </c>
      <c r="AC2139" s="94"/>
      <c r="AD2139" s="94">
        <v>0</v>
      </c>
      <c r="AE2139" s="94">
        <v>0</v>
      </c>
      <c r="AF2139" s="94">
        <v>0</v>
      </c>
      <c r="AG2139" s="94">
        <v>0</v>
      </c>
      <c r="AH2139" s="94">
        <v>0</v>
      </c>
      <c r="AI2139" s="49" t="s">
        <v>5559</v>
      </c>
      <c r="AJ2139" s="49"/>
      <c r="AK2139" s="48" t="str" cm="1">
        <f t="array" ref="AK2139">IFERROR(_xlfn.IFS(
AM2139="MPR ISSUE","PDH",
AM2139="BSS Hardware Issue","BSS",
AM2139="Sites strategiques, MLL, Pylone, etc.","ENVTECH",
AM2139="AKTIVCO DEFAUT GE &amp; POWER Cabinet","AKTIVCO",
AM2139="AKTIVCO Coupure ENEO &amp; Baisse de tension","AKTIVCO GRID ONLY",
AM2139="Coupure ENEO &amp; Baisse de tension","IHS GRID ONLY",
AM2139="Defaut GE &amp; POWER Cabinet","IHS",
AM2139="Sharing","Partners",
AM2139="Sites strategiques &amp; DataCenter","SST &amp; DC",
AM2139="Exclu","Exclu",
AM2139="SAT","SAT",
AM2139="SPARE-ISSUE","SPARE-ISSUE",
AM2139="Fiber CAmtel","TRANS_FO_CAMTEL",
AM2139="Fiber AOF","Fiber AOF",
AM2139="Projet OCM (HUAWEI)","TRAVAUX-HUAWEI",
AM2139="Projet OCM (NOKIA)","TRAVAUX-NOKIA",
AM2139="ACCESS-ISSUE","ACCESS-ISSUE",
AM2139="Projet OCM (ZTE, NOKIA, autres projets)","TRAVAUX OCM",
AM2139="No root CAuse","No root cause",
AM2139="ODU HS","PDH",
AM2139="IP &amp; VLAN","PDH",
AM2139="Warehouse HUAWEI","SPARE-ISSUE",
AM2139="SPARE-HS","SPARE-ISSUE",
AM2139="Power Telco","BSS",AM2139="no impacts","no impacts"
),"")</f>
        <v>SPARE-ISSUE</v>
      </c>
      <c r="AL2139" s="48" t="str" cm="1">
        <f t="array" ref="AL2139">IFERROR(_xlfn.IFS(
AM2139="MPR ISSUE","TX ISSUE",
AM2139="BSS Hardware Issue","RAN ISSUE",
AM2139="Sites strategiques, MLL, Pylone, etc.","ENVTECH",
AM2139="AKTIVCO DEFAUT GE &amp; POWER Cabinet","POWER ISSUE",
AM2139="AKTIVCO Coupure ENEO &amp; Baisse de tension","POWER ISSUE",
AM2139="Coupure ENEO &amp; Baisse de tension","POWER ISSUE",
AM2139="Defaut GE &amp; POWER Cabinet","POWER ISSUE",
AM2139="Sharing","POWER ISSUE",
AM2139="Sites strategiques &amp; DataCenter","POWER ISSUE",
AM2139="Exclu","Exclu",
AM2139="SAT","TX ISSUE",
AM2139="SPARE-ISSUE","SPARE-ISSUE",
AM2139="Fiber CAmtel","TX ISSUE",
AM2139="Fiber AOF","TX ISSUE",
AM2139="Projet OCM (HUAWEI)","TRAVAUX-HUAWEI",
AM2139="Projet OCM (NOKIA)","TRAVAUX -NOKIA",
AM2139="ACCESS-ISSUE","ACCESS-ISSUE",
AM2139="Projet OCM (ZTE, NOKIA, autres projets)","TRAVAUX OCM",
AM2139="No root CAuse","No root cause",
AM2139="ODU HS","TX ISSUE",
AM2139="IP &amp; VLAN","TX ISSUE",
AM2139="Warehouse HUAWEI","SPARE-ISSUE",
AM2139="SPARE-HS","SPARE-ISSUE",
AM2139="Power Telco","RAN ISSUE",AM2139="no impacts","no impacts"
),"")</f>
        <v>SPARE-ISSUE</v>
      </c>
      <c r="AM2139" s="67" t="s">
        <v>5354</v>
      </c>
      <c r="AN2139" s="48" t="str" cm="1">
        <f t="array" ref="AN2139">IFERROR(_xlfn.IFS(
AM2139="MPR ISSUE","ACTIVE",
AM2139="BSS Hardware Issue","ACTIVE",
AM2139="Sites strategiques, MLL, Pylone, etc.","PASSIVE",
AM2139="AKTIVCO DEFAUT GE &amp; POWER Cabinet","PASSIVE",
AM2139="AKTIVCO Coupure ENEO &amp; Baisse de tension","PASSIVE",
AM2139="Coupure ENEO &amp; Baisse de tension","PASSIVE",
AM2139="Defaut GE &amp; POWER Cabinet","PASSIVE",
AM2139="Sharing","PASSIVE",
AM2139="Sites strategiques &amp; DataCenter","PASSIVE",
AM2139="Exclu","Exclu",
AM2139="SAT","ACTIVE",
AM2139="SPARE-ISSUE","SPARE-ISSUE",
AM2139="Fiber CAmtel","ACTIVE",
AM2139="Fiber AOF","ACTIVE",
AM2139="Projet OCM (HUAWEI)","PLANNED WORKS",
AM2139="Projet OCM (NOKIA)","PLANNED WORKS",
AM2139="ACCESS-ISSUE","ACCESS-ISSUE",
AM2139="Projet OCM (ZTE, NOKIA, autres projets)","PLANNED WORKS",
AM2139="No root CAuse","No root cause",
AM2139="ODU HS","ACTIVE",
AM2139="IP &amp; VLAN","ACTIVE",
AM2139="Warehouse HUAWEI","SPARE-ISSUE",
AM2139="SPARE-HS","SPARE-ISSUE",
AM2139="Power Telco","ACTIVE", AM2139="no impacts","no impacts"
),"")</f>
        <v>SPARE-ISSUE</v>
      </c>
      <c r="AO2139" s="93" t="s">
        <v>6475</v>
      </c>
      <c r="AP2139" s="101" t="str">
        <f t="shared" si="59"/>
        <v>LIT_227</v>
      </c>
      <c r="AR2139" s="17" t="s">
        <v>5537</v>
      </c>
      <c r="AS2139" s="7" t="s">
        <v>5537</v>
      </c>
      <c r="AT2139" s="6"/>
      <c r="AU2139" s="7"/>
      <c r="AV2139" s="3" t="s">
        <v>5537</v>
      </c>
      <c r="AW2139" s="18" t="s">
        <v>5537</v>
      </c>
      <c r="AX2139" s="18" t="s">
        <v>5537</v>
      </c>
      <c r="AY2139" s="18" t="s">
        <v>5537</v>
      </c>
      <c r="AZ2139" s="18" t="s">
        <v>6476</v>
      </c>
      <c r="BA2139" s="18" t="s">
        <v>6476</v>
      </c>
      <c r="BB2139" s="18" t="s">
        <v>6476</v>
      </c>
      <c r="BC2139" s="18" t="s">
        <v>5537</v>
      </c>
      <c r="BD2139" s="18" t="s">
        <v>5537</v>
      </c>
      <c r="BE2139" s="18" t="s">
        <v>5537</v>
      </c>
      <c r="BF2139" s="18" t="s">
        <v>5537</v>
      </c>
      <c r="BG2139" s="18" t="s">
        <v>5537</v>
      </c>
      <c r="BH2139" s="18" t="s">
        <v>5537</v>
      </c>
      <c r="BI2139" s="9" t="s">
        <v>5537</v>
      </c>
      <c r="BJ2139" s="14"/>
      <c r="BK2139" s="14" t="s">
        <v>5537</v>
      </c>
      <c r="BL2139" s="14" t="str">
        <f>_xlfn.XLOOKUP(B2139,'[4]cell downs 18042026 17h'!$B:$B,'[4]cell downs 18042026 17h'!$B:$B,"")</f>
        <v/>
      </c>
      <c r="BM2139" s="14" t="str">
        <f>_xlfn.XLOOKUP(B2139,'[5]Cells Huawei 19042026 15h'!$B:$B,'[5]Cells Huawei 19042026 15h'!$B:$B,"")</f>
        <v/>
      </c>
      <c r="BN2139" s="9" t="str">
        <f>_xlfn.XLOOKUP(B2139,'[6]cells down 19042026 9H40'!$B:$B,'[6]cells down 19042026 9H40'!$B:$B,"")</f>
        <v/>
      </c>
      <c r="BO2139" s="9" t="s">
        <v>3526</v>
      </c>
      <c r="BP2139" s="9" t="s">
        <v>318</v>
      </c>
      <c r="BQ2139" s="115"/>
    </row>
    <row r="2140" spans="1:69" s="9" customFormat="1" x14ac:dyDescent="0.3">
      <c r="A2140" s="1" t="s">
        <v>3529</v>
      </c>
      <c r="B2140" s="8" t="s">
        <v>3530</v>
      </c>
      <c r="C2140" s="3" t="str">
        <f>_xlfn.XLOOKUP(B2140,'[1]daily break down'!$D:$D,'[1]daily break down'!$E:$E,"")</f>
        <v>CENTRE</v>
      </c>
      <c r="D2140" s="1" t="s">
        <v>11</v>
      </c>
      <c r="E2140" s="1" t="s">
        <v>12</v>
      </c>
      <c r="F2140" s="3" t="s">
        <v>102</v>
      </c>
      <c r="G2140" s="1" t="s">
        <v>3531</v>
      </c>
      <c r="H2140" s="34" t="str">
        <f>_xlfn.XLOOKUP(B2140,[2]CALCULATION!$B:$B,[2]CALCULATION!$H:$H,"")</f>
        <v>ZTE</v>
      </c>
      <c r="I2140" s="28">
        <v>0</v>
      </c>
      <c r="J2140" s="28">
        <v>0</v>
      </c>
      <c r="K2140" s="28">
        <v>0</v>
      </c>
      <c r="L2140" s="28">
        <v>0</v>
      </c>
      <c r="M2140" s="28">
        <v>0</v>
      </c>
      <c r="N2140" s="28">
        <v>0</v>
      </c>
      <c r="O2140" s="28">
        <v>0</v>
      </c>
      <c r="P2140" s="28">
        <v>0</v>
      </c>
      <c r="Q2140" s="28">
        <v>0</v>
      </c>
      <c r="R2140" s="28">
        <v>0</v>
      </c>
      <c r="S2140" s="94">
        <v>0</v>
      </c>
      <c r="T2140" s="94">
        <f>_xlfn.XLOOKUP(B2140,'[3]Nur des jours'!$B:$B,'[3]Nur des jours'!$U:$U,"")</f>
        <v>0</v>
      </c>
      <c r="U2140" s="94">
        <v>0</v>
      </c>
      <c r="V2140" s="94">
        <v>0</v>
      </c>
      <c r="W2140" s="94">
        <v>0</v>
      </c>
      <c r="X2140" s="94">
        <v>0</v>
      </c>
      <c r="Y2140" s="94">
        <v>0</v>
      </c>
      <c r="Z2140" s="94">
        <v>0</v>
      </c>
      <c r="AA2140" s="94">
        <v>0</v>
      </c>
      <c r="AB2140" s="94">
        <v>0</v>
      </c>
      <c r="AC2140" s="94"/>
      <c r="AD2140" s="94">
        <v>0</v>
      </c>
      <c r="AE2140" s="94">
        <v>0</v>
      </c>
      <c r="AF2140" s="94">
        <v>0</v>
      </c>
      <c r="AG2140" s="94">
        <v>0</v>
      </c>
      <c r="AH2140" s="94">
        <v>0</v>
      </c>
      <c r="AI2140" s="49" t="s">
        <v>5559</v>
      </c>
      <c r="AJ2140" s="49"/>
      <c r="AK2140" s="48" t="str" cm="1">
        <f t="array" ref="AK2140">IFERROR(_xlfn.IFS(
AM2140="MPR ISSUE","PDH",
AM2140="BSS Hardware Issue","BSS",
AM2140="Sites strategiques, MLL, Pylone, etc.","ENVTECH",
AM2140="AKTIVCO DEFAUT GE &amp; POWER Cabinet","AKTIVCO",
AM2140="AKTIVCO Coupure ENEO &amp; Baisse de tension","AKTIVCO GRID ONLY",
AM2140="Coupure ENEO &amp; Baisse de tension","IHS GRID ONLY",
AM2140="Defaut GE &amp; POWER Cabinet","IHS",
AM2140="Sharing","Partners",
AM2140="Sites strategiques &amp; DataCenter","SST &amp; DC",
AM2140="Exclu","Exclu",
AM2140="SAT","SAT",
AM2140="SPARE-ISSUE","SPARE-ISSUE",
AM2140="Fiber CAmtel","TRANS_FO_CAMTEL",
AM2140="Fiber AOF","Fiber AOF",
AM2140="Projet OCM (HUAWEI)","TRAVAUX-HUAWEI",
AM2140="Projet OCM (NOKIA)","TRAVAUX-NOKIA",
AM2140="ACCESS-ISSUE","ACCESS-ISSUE",
AM2140="Projet OCM (ZTE, NOKIA, autres projets)","TRAVAUX OCM",
AM2140="No root CAuse","No root cause",
AM2140="ODU HS","PDH",
AM2140="IP &amp; VLAN","PDH",
AM2140="Warehouse HUAWEI","SPARE-ISSUE",
AM2140="SPARE-HS","SPARE-ISSUE",
AM2140="Power Telco","BSS",AM2140="no impacts","no impacts"
),"")</f>
        <v>no impacts</v>
      </c>
      <c r="AL2140" s="48" t="str" cm="1">
        <f t="array" ref="AL2140">IFERROR(_xlfn.IFS(
AM2140="MPR ISSUE","TX ISSUE",
AM2140="BSS Hardware Issue","RAN ISSUE",
AM2140="Sites strategiques, MLL, Pylone, etc.","ENVTECH",
AM2140="AKTIVCO DEFAUT GE &amp; POWER Cabinet","POWER ISSUE",
AM2140="AKTIVCO Coupure ENEO &amp; Baisse de tension","POWER ISSUE",
AM2140="Coupure ENEO &amp; Baisse de tension","POWER ISSUE",
AM2140="Defaut GE &amp; POWER Cabinet","POWER ISSUE",
AM2140="Sharing","POWER ISSUE",
AM2140="Sites strategiques &amp; DataCenter","POWER ISSUE",
AM2140="Exclu","Exclu",
AM2140="SAT","TX ISSUE",
AM2140="SPARE-ISSUE","SPARE-ISSUE",
AM2140="Fiber CAmtel","TX ISSUE",
AM2140="Fiber AOF","TX ISSUE",
AM2140="Projet OCM (HUAWEI)","TRAVAUX-HUAWEI",
AM2140="Projet OCM (NOKIA)","TRAVAUX -NOKIA",
AM2140="ACCESS-ISSUE","ACCESS-ISSUE",
AM2140="Projet OCM (ZTE, NOKIA, autres projets)","TRAVAUX OCM",
AM2140="No root CAuse","No root cause",
AM2140="ODU HS","TX ISSUE",
AM2140="IP &amp; VLAN","TX ISSUE",
AM2140="Warehouse HUAWEI","SPARE-ISSUE",
AM2140="SPARE-HS","SPARE-ISSUE",
AM2140="Power Telco","RAN ISSUE",AM2140="no impacts","no impacts"
),"")</f>
        <v>no impacts</v>
      </c>
      <c r="AM2140" s="67" t="s">
        <v>5605</v>
      </c>
      <c r="AN2140" s="48" t="str" cm="1">
        <f t="array" ref="AN2140">IFERROR(_xlfn.IFS(
AM2140="MPR ISSUE","ACTIVE",
AM2140="BSS Hardware Issue","ACTIVE",
AM2140="Sites strategiques, MLL, Pylone, etc.","PASSIVE",
AM2140="AKTIVCO DEFAUT GE &amp; POWER Cabinet","PASSIVE",
AM2140="AKTIVCO Coupure ENEO &amp; Baisse de tension","PASSIVE",
AM2140="Coupure ENEO &amp; Baisse de tension","PASSIVE",
AM2140="Defaut GE &amp; POWER Cabinet","PASSIVE",
AM2140="Sharing","PASSIVE",
AM2140="Sites strategiques &amp; DataCenter","PASSIVE",
AM2140="Exclu","Exclu",
AM2140="SAT","ACTIVE",
AM2140="SPARE-ISSUE","SPARE-ISSUE",
AM2140="Fiber CAmtel","ACTIVE",
AM2140="Fiber AOF","ACTIVE",
AM2140="Projet OCM (HUAWEI)","PLANNED WORKS",
AM2140="Projet OCM (NOKIA)","PLANNED WORKS",
AM2140="ACCESS-ISSUE","ACCESS-ISSUE",
AM2140="Projet OCM (ZTE, NOKIA, autres projets)","PLANNED WORKS",
AM2140="No root CAuse","No root cause",
AM2140="ODU HS","ACTIVE",
AM2140="IP &amp; VLAN","ACTIVE",
AM2140="Warehouse HUAWEI","SPARE-ISSUE",
AM2140="SPARE-HS","SPARE-ISSUE",
AM2140="Power Telco","ACTIVE", AM2140="no impacts","no impacts"
),"")</f>
        <v>no impacts</v>
      </c>
      <c r="AO2140" s="93" t="s">
        <v>5537</v>
      </c>
      <c r="AP2140" s="101" t="str">
        <f t="shared" si="59"/>
        <v>OST_025</v>
      </c>
      <c r="AR2140" s="17" t="s">
        <v>5537</v>
      </c>
      <c r="AS2140" s="7" t="s">
        <v>5537</v>
      </c>
      <c r="AT2140" s="6"/>
      <c r="AU2140" s="7"/>
      <c r="AV2140" s="3" t="s">
        <v>5537</v>
      </c>
      <c r="AW2140" s="18" t="s">
        <v>5537</v>
      </c>
      <c r="AX2140" s="18" t="s">
        <v>5537</v>
      </c>
      <c r="AY2140" s="18" t="s">
        <v>5537</v>
      </c>
      <c r="AZ2140" s="18" t="s">
        <v>5537</v>
      </c>
      <c r="BA2140" s="18" t="s">
        <v>5537</v>
      </c>
      <c r="BB2140" s="18" t="s">
        <v>5537</v>
      </c>
      <c r="BC2140" s="18" t="s">
        <v>5537</v>
      </c>
      <c r="BD2140" s="18" t="s">
        <v>5537</v>
      </c>
      <c r="BE2140" s="18" t="s">
        <v>5537</v>
      </c>
      <c r="BF2140" s="18" t="s">
        <v>5537</v>
      </c>
      <c r="BG2140" s="18" t="s">
        <v>5537</v>
      </c>
      <c r="BH2140" s="18" t="s">
        <v>5537</v>
      </c>
      <c r="BI2140" s="9" t="s">
        <v>5537</v>
      </c>
      <c r="BJ2140" s="14"/>
      <c r="BK2140" s="14" t="s">
        <v>5537</v>
      </c>
      <c r="BL2140" s="14" t="str">
        <f>_xlfn.XLOOKUP(B2140,'[4]cell downs 18042026 17h'!$B:$B,'[4]cell downs 18042026 17h'!$B:$B,"")</f>
        <v/>
      </c>
      <c r="BM2140" s="14" t="str">
        <f>_xlfn.XLOOKUP(B2140,'[5]Cells Huawei 19042026 15h'!$B:$B,'[5]Cells Huawei 19042026 15h'!$B:$B,"")</f>
        <v/>
      </c>
      <c r="BN2140" s="9" t="str">
        <f>_xlfn.XLOOKUP(B2140,'[6]cells down 19042026 9H40'!$B:$B,'[6]cells down 19042026 9H40'!$B:$B,"")</f>
        <v/>
      </c>
      <c r="BO2140" s="9" t="s">
        <v>3530</v>
      </c>
      <c r="BP2140" s="9" t="s">
        <v>12</v>
      </c>
      <c r="BQ2140" s="115"/>
    </row>
    <row r="2141" spans="1:69" s="9" customFormat="1" x14ac:dyDescent="0.3">
      <c r="A2141" s="1" t="s">
        <v>431</v>
      </c>
      <c r="B2141" s="8" t="s">
        <v>3532</v>
      </c>
      <c r="C2141" s="3" t="str">
        <f>_xlfn.XLOOKUP(B2141,'[1]daily break down'!$D:$D,'[1]daily break down'!$E:$E,"")</f>
        <v>LITTORAL</v>
      </c>
      <c r="D2141" s="1" t="s">
        <v>11</v>
      </c>
      <c r="E2141" s="1" t="s">
        <v>12</v>
      </c>
      <c r="F2141" s="3" t="s">
        <v>31</v>
      </c>
      <c r="G2141" s="1" t="s">
        <v>431</v>
      </c>
      <c r="H2141" s="34" t="str">
        <f>_xlfn.XLOOKUP(B2141,[2]CALCULATION!$B:$B,[2]CALCULATION!$H:$H,"")</f>
        <v>ZTE</v>
      </c>
      <c r="I2141" s="28">
        <v>0</v>
      </c>
      <c r="J2141" s="28">
        <v>0</v>
      </c>
      <c r="K2141" s="28">
        <v>0</v>
      </c>
      <c r="L2141" s="28">
        <v>0</v>
      </c>
      <c r="M2141" s="28">
        <v>0</v>
      </c>
      <c r="N2141" s="28">
        <v>0</v>
      </c>
      <c r="O2141" s="28">
        <v>0</v>
      </c>
      <c r="P2141" s="28">
        <v>0</v>
      </c>
      <c r="Q2141" s="28">
        <v>0</v>
      </c>
      <c r="R2141" s="28">
        <v>0</v>
      </c>
      <c r="S2141" s="94">
        <v>0</v>
      </c>
      <c r="T2141" s="94">
        <f>_xlfn.XLOOKUP(B2141,'[3]Nur des jours'!$B:$B,'[3]Nur des jours'!$U:$U,"")</f>
        <v>0</v>
      </c>
      <c r="U2141" s="94">
        <v>0</v>
      </c>
      <c r="V2141" s="94">
        <v>0</v>
      </c>
      <c r="W2141" s="94">
        <v>0</v>
      </c>
      <c r="X2141" s="94">
        <v>0</v>
      </c>
      <c r="Y2141" s="94">
        <v>0</v>
      </c>
      <c r="Z2141" s="94">
        <v>0</v>
      </c>
      <c r="AA2141" s="94">
        <v>0</v>
      </c>
      <c r="AB2141" s="94">
        <v>0</v>
      </c>
      <c r="AC2141" s="94"/>
      <c r="AD2141" s="94">
        <v>0</v>
      </c>
      <c r="AE2141" s="94">
        <v>0</v>
      </c>
      <c r="AF2141" s="94">
        <v>0</v>
      </c>
      <c r="AG2141" s="94">
        <v>0</v>
      </c>
      <c r="AH2141" s="94">
        <v>0</v>
      </c>
      <c r="AI2141" s="49" t="s">
        <v>5559</v>
      </c>
      <c r="AJ2141" s="49"/>
      <c r="AK2141" s="48" t="str" cm="1">
        <f t="array" ref="AK2141">IFERROR(_xlfn.IFS(
AM2141="MPR ISSUE","PDH",
AM2141="BSS Hardware Issue","BSS",
AM2141="Sites strategiques, MLL, Pylone, etc.","ENVTECH",
AM2141="AKTIVCO DEFAUT GE &amp; POWER Cabinet","AKTIVCO",
AM2141="AKTIVCO Coupure ENEO &amp; Baisse de tension","AKTIVCO GRID ONLY",
AM2141="Coupure ENEO &amp; Baisse de tension","IHS GRID ONLY",
AM2141="Defaut GE &amp; POWER Cabinet","IHS",
AM2141="Sharing","Partners",
AM2141="Sites strategiques &amp; DataCenter","SST &amp; DC",
AM2141="Exclu","Exclu",
AM2141="SAT","SAT",
AM2141="SPARE-ISSUE","SPARE-ISSUE",
AM2141="Fiber CAmtel","TRANS_FO_CAMTEL",
AM2141="Fiber AOF","Fiber AOF",
AM2141="Projet OCM (HUAWEI)","TRAVAUX-HUAWEI",
AM2141="Projet OCM (NOKIA)","TRAVAUX-NOKIA",
AM2141="ACCESS-ISSUE","ACCESS-ISSUE",
AM2141="Projet OCM (ZTE, NOKIA, autres projets)","TRAVAUX OCM",
AM2141="No root CAuse","No root cause",
AM2141="ODU HS","PDH",
AM2141="IP &amp; VLAN","PDH",
AM2141="Warehouse HUAWEI","SPARE-ISSUE",
AM2141="SPARE-HS","SPARE-ISSUE",
AM2141="Power Telco","BSS",AM2141="no impacts","no impacts"
),"")</f>
        <v>no impacts</v>
      </c>
      <c r="AL2141" s="48" t="str" cm="1">
        <f t="array" ref="AL2141">IFERROR(_xlfn.IFS(
AM2141="MPR ISSUE","TX ISSUE",
AM2141="BSS Hardware Issue","RAN ISSUE",
AM2141="Sites strategiques, MLL, Pylone, etc.","ENVTECH",
AM2141="AKTIVCO DEFAUT GE &amp; POWER Cabinet","POWER ISSUE",
AM2141="AKTIVCO Coupure ENEO &amp; Baisse de tension","POWER ISSUE",
AM2141="Coupure ENEO &amp; Baisse de tension","POWER ISSUE",
AM2141="Defaut GE &amp; POWER Cabinet","POWER ISSUE",
AM2141="Sharing","POWER ISSUE",
AM2141="Sites strategiques &amp; DataCenter","POWER ISSUE",
AM2141="Exclu","Exclu",
AM2141="SAT","TX ISSUE",
AM2141="SPARE-ISSUE","SPARE-ISSUE",
AM2141="Fiber CAmtel","TX ISSUE",
AM2141="Fiber AOF","TX ISSUE",
AM2141="Projet OCM (HUAWEI)","TRAVAUX-HUAWEI",
AM2141="Projet OCM (NOKIA)","TRAVAUX -NOKIA",
AM2141="ACCESS-ISSUE","ACCESS-ISSUE",
AM2141="Projet OCM (ZTE, NOKIA, autres projets)","TRAVAUX OCM",
AM2141="No root CAuse","No root cause",
AM2141="ODU HS","TX ISSUE",
AM2141="IP &amp; VLAN","TX ISSUE",
AM2141="Warehouse HUAWEI","SPARE-ISSUE",
AM2141="SPARE-HS","SPARE-ISSUE",
AM2141="Power Telco","RAN ISSUE",AM2141="no impacts","no impacts"
),"")</f>
        <v>no impacts</v>
      </c>
      <c r="AM2141" s="67" t="s">
        <v>5605</v>
      </c>
      <c r="AN2141" s="48" t="str" cm="1">
        <f t="array" ref="AN2141">IFERROR(_xlfn.IFS(
AM2141="MPR ISSUE","ACTIVE",
AM2141="BSS Hardware Issue","ACTIVE",
AM2141="Sites strategiques, MLL, Pylone, etc.","PASSIVE",
AM2141="AKTIVCO DEFAUT GE &amp; POWER Cabinet","PASSIVE",
AM2141="AKTIVCO Coupure ENEO &amp; Baisse de tension","PASSIVE",
AM2141="Coupure ENEO &amp; Baisse de tension","PASSIVE",
AM2141="Defaut GE &amp; POWER Cabinet","PASSIVE",
AM2141="Sharing","PASSIVE",
AM2141="Sites strategiques &amp; DataCenter","PASSIVE",
AM2141="Exclu","Exclu",
AM2141="SAT","ACTIVE",
AM2141="SPARE-ISSUE","SPARE-ISSUE",
AM2141="Fiber CAmtel","ACTIVE",
AM2141="Fiber AOF","ACTIVE",
AM2141="Projet OCM (HUAWEI)","PLANNED WORKS",
AM2141="Projet OCM (NOKIA)","PLANNED WORKS",
AM2141="ACCESS-ISSUE","ACCESS-ISSUE",
AM2141="Projet OCM (ZTE, NOKIA, autres projets)","PLANNED WORKS",
AM2141="No root CAuse","No root cause",
AM2141="ODU HS","ACTIVE",
AM2141="IP &amp; VLAN","ACTIVE",
AM2141="Warehouse HUAWEI","SPARE-ISSUE",
AM2141="SPARE-HS","SPARE-ISSUE",
AM2141="Power Telco","ACTIVE", AM2141="no impacts","no impacts"
),"")</f>
        <v>no impacts</v>
      </c>
      <c r="AO2141" s="93" t="s">
        <v>5537</v>
      </c>
      <c r="AP2141" s="101" t="str">
        <f t="shared" si="59"/>
        <v>LIT_187</v>
      </c>
      <c r="AR2141" s="17" t="s">
        <v>5537</v>
      </c>
      <c r="AS2141" s="7" t="s">
        <v>5537</v>
      </c>
      <c r="AT2141" s="6"/>
      <c r="AU2141" s="7"/>
      <c r="AV2141" s="3" t="s">
        <v>5537</v>
      </c>
      <c r="AW2141" s="18" t="s">
        <v>5537</v>
      </c>
      <c r="AX2141" s="18" t="s">
        <v>5537</v>
      </c>
      <c r="AY2141" s="18" t="s">
        <v>5537</v>
      </c>
      <c r="AZ2141" s="18" t="s">
        <v>5537</v>
      </c>
      <c r="BA2141" s="18" t="s">
        <v>5537</v>
      </c>
      <c r="BB2141" s="18" t="s">
        <v>5537</v>
      </c>
      <c r="BC2141" s="18" t="s">
        <v>5537</v>
      </c>
      <c r="BD2141" s="18" t="s">
        <v>5537</v>
      </c>
      <c r="BE2141" s="18" t="s">
        <v>5537</v>
      </c>
      <c r="BF2141" s="18" t="s">
        <v>5537</v>
      </c>
      <c r="BG2141" s="18" t="s">
        <v>5537</v>
      </c>
      <c r="BH2141" s="18" t="s">
        <v>5537</v>
      </c>
      <c r="BI2141" s="9" t="s">
        <v>5537</v>
      </c>
      <c r="BJ2141" s="14"/>
      <c r="BK2141" s="14" t="s">
        <v>5537</v>
      </c>
      <c r="BL2141" s="14" t="str">
        <f>_xlfn.XLOOKUP(B2141,'[4]cell downs 18042026 17h'!$B:$B,'[4]cell downs 18042026 17h'!$B:$B,"")</f>
        <v/>
      </c>
      <c r="BM2141" s="14" t="str">
        <f>_xlfn.XLOOKUP(B2141,'[5]Cells Huawei 19042026 15h'!$B:$B,'[5]Cells Huawei 19042026 15h'!$B:$B,"")</f>
        <v/>
      </c>
      <c r="BN2141" s="9" t="str">
        <f>_xlfn.XLOOKUP(B2141,'[6]cells down 19042026 9H40'!$B:$B,'[6]cells down 19042026 9H40'!$B:$B,"")</f>
        <v/>
      </c>
      <c r="BO2141" s="9" t="s">
        <v>3532</v>
      </c>
      <c r="BP2141" s="9" t="s">
        <v>12</v>
      </c>
      <c r="BQ2141" s="115"/>
    </row>
    <row r="2142" spans="1:69" s="9" customFormat="1" ht="57.6" x14ac:dyDescent="0.3">
      <c r="A2142" s="1" t="s">
        <v>3533</v>
      </c>
      <c r="B2142" s="8" t="s">
        <v>3534</v>
      </c>
      <c r="C2142" s="3" t="str">
        <f>_xlfn.XLOOKUP(B2142,'[1]daily break down'!$D:$D,'[1]daily break down'!$E:$E,"")</f>
        <v>LITTORAL</v>
      </c>
      <c r="D2142" s="1" t="s">
        <v>21</v>
      </c>
      <c r="E2142" s="1" t="s">
        <v>30</v>
      </c>
      <c r="F2142" s="3" t="s">
        <v>69</v>
      </c>
      <c r="G2142" s="1" t="s">
        <v>3535</v>
      </c>
      <c r="H2142" s="34" t="str">
        <f>_xlfn.XLOOKUP(B2142,[2]CALCULATION!$B:$B,[2]CALCULATION!$H:$H,"")</f>
        <v>ZTE</v>
      </c>
      <c r="I2142" s="28">
        <v>0</v>
      </c>
      <c r="J2142" s="28">
        <v>0</v>
      </c>
      <c r="K2142" s="28">
        <v>0</v>
      </c>
      <c r="L2142" s="28">
        <v>0</v>
      </c>
      <c r="M2142" s="28">
        <v>0</v>
      </c>
      <c r="N2142" s="28">
        <v>0</v>
      </c>
      <c r="O2142" s="28">
        <v>0</v>
      </c>
      <c r="P2142" s="28">
        <v>0</v>
      </c>
      <c r="Q2142" s="28">
        <v>0</v>
      </c>
      <c r="R2142" s="28">
        <v>0</v>
      </c>
      <c r="S2142" s="94">
        <v>0</v>
      </c>
      <c r="T2142" s="94">
        <f>_xlfn.XLOOKUP(B2142,'[3]Nur des jours'!$B:$B,'[3]Nur des jours'!$U:$U,"")</f>
        <v>0</v>
      </c>
      <c r="U2142" s="94">
        <v>0</v>
      </c>
      <c r="V2142" s="94">
        <v>0</v>
      </c>
      <c r="W2142" s="94">
        <v>0</v>
      </c>
      <c r="X2142" s="94">
        <v>0</v>
      </c>
      <c r="Y2142" s="94">
        <v>0</v>
      </c>
      <c r="Z2142" s="94">
        <v>0</v>
      </c>
      <c r="AA2142" s="94">
        <v>0</v>
      </c>
      <c r="AB2142" s="94">
        <v>0</v>
      </c>
      <c r="AC2142" s="94"/>
      <c r="AD2142" s="94">
        <v>0</v>
      </c>
      <c r="AE2142" s="94">
        <v>0</v>
      </c>
      <c r="AF2142" s="94">
        <v>0</v>
      </c>
      <c r="AG2142" s="94">
        <v>0</v>
      </c>
      <c r="AH2142" s="94">
        <v>0</v>
      </c>
      <c r="AI2142" s="49" t="s">
        <v>5559</v>
      </c>
      <c r="AJ2142" s="49"/>
      <c r="AK2142" s="48" t="str" cm="1">
        <f t="array" ref="AK2142">IFERROR(_xlfn.IFS(
AM2142="MPR ISSUE","PDH",
AM2142="BSS Hardware Issue","BSS",
AM2142="Sites strategiques, MLL, Pylone, etc.","ENVTECH",
AM2142="AKTIVCO DEFAUT GE &amp; POWER Cabinet","AKTIVCO",
AM2142="AKTIVCO Coupure ENEO &amp; Baisse de tension","AKTIVCO GRID ONLY",
AM2142="Coupure ENEO &amp; Baisse de tension","IHS GRID ONLY",
AM2142="Defaut GE &amp; POWER Cabinet","IHS",
AM2142="Sharing","Partners",
AM2142="Sites strategiques &amp; DataCenter","SST &amp; DC",
AM2142="Exclu","Exclu",
AM2142="SAT","SAT",
AM2142="SPARE-ISSUE","SPARE-ISSUE",
AM2142="Fiber CAmtel","TRANS_FO_CAMTEL",
AM2142="Fiber AOF","Fiber AOF",
AM2142="Projet OCM (HUAWEI)","TRAVAUX-HUAWEI",
AM2142="Projet OCM (NOKIA)","TRAVAUX-NOKIA",
AM2142="ACCESS-ISSUE","ACCESS-ISSUE",
AM2142="Projet OCM (ZTE, NOKIA, autres projets)","TRAVAUX OCM",
AM2142="No root CAuse","No root cause",
AM2142="ODU HS","PDH",
AM2142="IP &amp; VLAN","PDH",
AM2142="Warehouse HUAWEI","SPARE-ISSUE",
AM2142="SPARE-HS","SPARE-ISSUE",
AM2142="Power Telco","BSS",AM2142="no impacts","no impacts"
),"")</f>
        <v>ENVTECH</v>
      </c>
      <c r="AL2142" s="48" t="str" cm="1">
        <f t="array" ref="AL2142">IFERROR(_xlfn.IFS(
AM2142="MPR ISSUE","TX ISSUE",
AM2142="BSS Hardware Issue","RAN ISSUE",
AM2142="Sites strategiques, MLL, Pylone, etc.","ENVTECH",
AM2142="AKTIVCO DEFAUT GE &amp; POWER Cabinet","POWER ISSUE",
AM2142="AKTIVCO Coupure ENEO &amp; Baisse de tension","POWER ISSUE",
AM2142="Coupure ENEO &amp; Baisse de tension","POWER ISSUE",
AM2142="Defaut GE &amp; POWER Cabinet","POWER ISSUE",
AM2142="Sharing","POWER ISSUE",
AM2142="Sites strategiques &amp; DataCenter","POWER ISSUE",
AM2142="Exclu","Exclu",
AM2142="SAT","TX ISSUE",
AM2142="SPARE-ISSUE","SPARE-ISSUE",
AM2142="Fiber CAmtel","TX ISSUE",
AM2142="Fiber AOF","TX ISSUE",
AM2142="Projet OCM (HUAWEI)","TRAVAUX-HUAWEI",
AM2142="Projet OCM (NOKIA)","TRAVAUX -NOKIA",
AM2142="ACCESS-ISSUE","ACCESS-ISSUE",
AM2142="Projet OCM (ZTE, NOKIA, autres projets)","TRAVAUX OCM",
AM2142="No root CAuse","No root cause",
AM2142="ODU HS","TX ISSUE",
AM2142="IP &amp; VLAN","TX ISSUE",
AM2142="Warehouse HUAWEI","SPARE-ISSUE",
AM2142="SPARE-HS","SPARE-ISSUE",
AM2142="Power Telco","RAN ISSUE",AM2142="no impacts","no impacts"
),"")</f>
        <v>ENVTECH</v>
      </c>
      <c r="AM2142" s="67" t="s">
        <v>5323</v>
      </c>
      <c r="AN2142" s="48" t="str" cm="1">
        <f t="array" ref="AN2142">IFERROR(_xlfn.IFS(
AM2142="MPR ISSUE","ACTIVE",
AM2142="BSS Hardware Issue","ACTIVE",
AM2142="Sites strategiques, MLL, Pylone, etc.","PASSIVE",
AM2142="AKTIVCO DEFAUT GE &amp; POWER Cabinet","PASSIVE",
AM2142="AKTIVCO Coupure ENEO &amp; Baisse de tension","PASSIVE",
AM2142="Coupure ENEO &amp; Baisse de tension","PASSIVE",
AM2142="Defaut GE &amp; POWER Cabinet","PASSIVE",
AM2142="Sharing","PASSIVE",
AM2142="Sites strategiques &amp; DataCenter","PASSIVE",
AM2142="Exclu","Exclu",
AM2142="SAT","ACTIVE",
AM2142="SPARE-ISSUE","SPARE-ISSUE",
AM2142="Fiber CAmtel","ACTIVE",
AM2142="Fiber AOF","ACTIVE",
AM2142="Projet OCM (HUAWEI)","PLANNED WORKS",
AM2142="Projet OCM (NOKIA)","PLANNED WORKS",
AM2142="ACCESS-ISSUE","ACCESS-ISSUE",
AM2142="Projet OCM (ZTE, NOKIA, autres projets)","PLANNED WORKS",
AM2142="No root CAuse","No root cause",
AM2142="ODU HS","ACTIVE",
AM2142="IP &amp; VLAN","ACTIVE",
AM2142="Warehouse HUAWEI","SPARE-ISSUE",
AM2142="SPARE-HS","SPARE-ISSUE",
AM2142="Power Telco","ACTIVE", AM2142="no impacts","no impacts"
),"")</f>
        <v>PASSIVE</v>
      </c>
      <c r="AO2142" s="124" t="s">
        <v>6554</v>
      </c>
      <c r="AP2142" s="101" t="str">
        <f t="shared" si="59"/>
        <v>SUD_055</v>
      </c>
      <c r="AR2142" s="17" t="s">
        <v>5537</v>
      </c>
      <c r="AS2142" s="7" t="s">
        <v>5537</v>
      </c>
      <c r="AT2142" s="6"/>
      <c r="AU2142" s="7"/>
      <c r="AV2142" s="3" t="s">
        <v>5537</v>
      </c>
      <c r="AW2142" s="18" t="s">
        <v>5537</v>
      </c>
      <c r="AX2142" s="18" t="s">
        <v>5537</v>
      </c>
      <c r="AY2142" s="18" t="s">
        <v>5537</v>
      </c>
      <c r="AZ2142" s="18" t="s">
        <v>5537</v>
      </c>
      <c r="BA2142" s="18" t="s">
        <v>5537</v>
      </c>
      <c r="BB2142" s="18" t="s">
        <v>5537</v>
      </c>
      <c r="BC2142" s="18" t="s">
        <v>5537</v>
      </c>
      <c r="BD2142" s="18" t="s">
        <v>5537</v>
      </c>
      <c r="BE2142" s="18" t="s">
        <v>5537</v>
      </c>
      <c r="BF2142" s="18" t="s">
        <v>6477</v>
      </c>
      <c r="BG2142" s="18" t="s">
        <v>5537</v>
      </c>
      <c r="BH2142" s="18" t="s">
        <v>5537</v>
      </c>
      <c r="BI2142" s="9" t="s">
        <v>5537</v>
      </c>
      <c r="BJ2142" s="14"/>
      <c r="BK2142" s="14" t="s">
        <v>5537</v>
      </c>
      <c r="BL2142" s="14" t="str">
        <f>_xlfn.XLOOKUP(B2142,'[4]cell downs 18042026 17h'!$B:$B,'[4]cell downs 18042026 17h'!$B:$B,"")</f>
        <v/>
      </c>
      <c r="BM2142" s="14" t="str">
        <f>_xlfn.XLOOKUP(B2142,'[5]Cells Huawei 19042026 15h'!$B:$B,'[5]Cells Huawei 19042026 15h'!$B:$B,"")</f>
        <v/>
      </c>
      <c r="BN2142" s="9" t="str">
        <f>_xlfn.XLOOKUP(B2142,'[6]cells down 19042026 9H40'!$B:$B,'[6]cells down 19042026 9H40'!$B:$B,"")</f>
        <v/>
      </c>
      <c r="BO2142" s="9" t="s">
        <v>5537</v>
      </c>
      <c r="BP2142" s="9" t="s">
        <v>5537</v>
      </c>
      <c r="BQ2142" s="115"/>
    </row>
    <row r="2143" spans="1:69" s="9" customFormat="1" x14ac:dyDescent="0.3">
      <c r="A2143" s="1" t="s">
        <v>3538</v>
      </c>
      <c r="B2143" s="8" t="s">
        <v>3539</v>
      </c>
      <c r="C2143" s="3" t="str">
        <f>_xlfn.XLOOKUP(B2143,'[1]daily break down'!$D:$D,'[1]daily break down'!$E:$E,"")</f>
        <v>LITTORAL</v>
      </c>
      <c r="D2143" s="1" t="s">
        <v>11</v>
      </c>
      <c r="E2143" s="1" t="s">
        <v>12</v>
      </c>
      <c r="F2143" s="3" t="s">
        <v>31</v>
      </c>
      <c r="G2143" s="1" t="s">
        <v>3538</v>
      </c>
      <c r="H2143" s="34" t="str">
        <f>_xlfn.XLOOKUP(B2143,[2]CALCULATION!$B:$B,[2]CALCULATION!$H:$H,"")</f>
        <v>ZTE</v>
      </c>
      <c r="I2143" s="28">
        <v>0</v>
      </c>
      <c r="J2143" s="28">
        <v>0</v>
      </c>
      <c r="K2143" s="28">
        <v>0</v>
      </c>
      <c r="L2143" s="28">
        <v>0</v>
      </c>
      <c r="M2143" s="28">
        <v>0</v>
      </c>
      <c r="N2143" s="28">
        <v>0</v>
      </c>
      <c r="O2143" s="28">
        <v>0</v>
      </c>
      <c r="P2143" s="28">
        <v>0</v>
      </c>
      <c r="Q2143" s="28">
        <v>0</v>
      </c>
      <c r="R2143" s="28">
        <v>0</v>
      </c>
      <c r="S2143" s="94">
        <v>0</v>
      </c>
      <c r="T2143" s="94">
        <f>_xlfn.XLOOKUP(B2143,'[3]Nur des jours'!$B:$B,'[3]Nur des jours'!$U:$U,"")</f>
        <v>0</v>
      </c>
      <c r="U2143" s="94">
        <v>0</v>
      </c>
      <c r="V2143" s="94">
        <v>0</v>
      </c>
      <c r="W2143" s="94">
        <v>0</v>
      </c>
      <c r="X2143" s="94">
        <v>0</v>
      </c>
      <c r="Y2143" s="94">
        <v>0</v>
      </c>
      <c r="Z2143" s="94">
        <v>0</v>
      </c>
      <c r="AA2143" s="94">
        <v>0</v>
      </c>
      <c r="AB2143" s="94">
        <v>0</v>
      </c>
      <c r="AC2143" s="94"/>
      <c r="AD2143" s="94">
        <v>0</v>
      </c>
      <c r="AE2143" s="94">
        <v>0</v>
      </c>
      <c r="AF2143" s="94">
        <v>0</v>
      </c>
      <c r="AG2143" s="94">
        <v>0</v>
      </c>
      <c r="AH2143" s="94">
        <v>0</v>
      </c>
      <c r="AI2143" s="49" t="s">
        <v>5559</v>
      </c>
      <c r="AJ2143" s="49"/>
      <c r="AK2143" s="48" t="str" cm="1">
        <f t="array" ref="AK2143">IFERROR(_xlfn.IFS(
AM2143="MPR ISSUE","PDH",
AM2143="BSS Hardware Issue","BSS",
AM2143="Sites strategiques, MLL, Pylone, etc.","ENVTECH",
AM2143="AKTIVCO DEFAUT GE &amp; POWER Cabinet","AKTIVCO",
AM2143="AKTIVCO Coupure ENEO &amp; Baisse de tension","AKTIVCO GRID ONLY",
AM2143="Coupure ENEO &amp; Baisse de tension","IHS GRID ONLY",
AM2143="Defaut GE &amp; POWER Cabinet","IHS",
AM2143="Sharing","Partners",
AM2143="Sites strategiques &amp; DataCenter","SST &amp; DC",
AM2143="Exclu","Exclu",
AM2143="SAT","SAT",
AM2143="SPARE-ISSUE","SPARE-ISSUE",
AM2143="Fiber CAmtel","TRANS_FO_CAMTEL",
AM2143="Fiber AOF","Fiber AOF",
AM2143="Projet OCM (HUAWEI)","TRAVAUX-HUAWEI",
AM2143="Projet OCM (NOKIA)","TRAVAUX-NOKIA",
AM2143="ACCESS-ISSUE","ACCESS-ISSUE",
AM2143="Projet OCM (ZTE, NOKIA, autres projets)","TRAVAUX OCM",
AM2143="No root CAuse","No root cause",
AM2143="ODU HS","PDH",
AM2143="IP &amp; VLAN","PDH",
AM2143="Warehouse HUAWEI","SPARE-ISSUE",
AM2143="SPARE-HS","SPARE-ISSUE",
AM2143="Power Telco","BSS",AM2143="no impacts","no impacts"
),"")</f>
        <v>no impacts</v>
      </c>
      <c r="AL2143" s="48" t="str" cm="1">
        <f t="array" ref="AL2143">IFERROR(_xlfn.IFS(
AM2143="MPR ISSUE","TX ISSUE",
AM2143="BSS Hardware Issue","RAN ISSUE",
AM2143="Sites strategiques, MLL, Pylone, etc.","ENVTECH",
AM2143="AKTIVCO DEFAUT GE &amp; POWER Cabinet","POWER ISSUE",
AM2143="AKTIVCO Coupure ENEO &amp; Baisse de tension","POWER ISSUE",
AM2143="Coupure ENEO &amp; Baisse de tension","POWER ISSUE",
AM2143="Defaut GE &amp; POWER Cabinet","POWER ISSUE",
AM2143="Sharing","POWER ISSUE",
AM2143="Sites strategiques &amp; DataCenter","POWER ISSUE",
AM2143="Exclu","Exclu",
AM2143="SAT","TX ISSUE",
AM2143="SPARE-ISSUE","SPARE-ISSUE",
AM2143="Fiber CAmtel","TX ISSUE",
AM2143="Fiber AOF","TX ISSUE",
AM2143="Projet OCM (HUAWEI)","TRAVAUX-HUAWEI",
AM2143="Projet OCM (NOKIA)","TRAVAUX -NOKIA",
AM2143="ACCESS-ISSUE","ACCESS-ISSUE",
AM2143="Projet OCM (ZTE, NOKIA, autres projets)","TRAVAUX OCM",
AM2143="No root CAuse","No root cause",
AM2143="ODU HS","TX ISSUE",
AM2143="IP &amp; VLAN","TX ISSUE",
AM2143="Warehouse HUAWEI","SPARE-ISSUE",
AM2143="SPARE-HS","SPARE-ISSUE",
AM2143="Power Telco","RAN ISSUE",AM2143="no impacts","no impacts"
),"")</f>
        <v>no impacts</v>
      </c>
      <c r="AM2143" s="67" t="s">
        <v>5605</v>
      </c>
      <c r="AN2143" s="48" t="str" cm="1">
        <f t="array" ref="AN2143">IFERROR(_xlfn.IFS(
AM2143="MPR ISSUE","ACTIVE",
AM2143="BSS Hardware Issue","ACTIVE",
AM2143="Sites strategiques, MLL, Pylone, etc.","PASSIVE",
AM2143="AKTIVCO DEFAUT GE &amp; POWER Cabinet","PASSIVE",
AM2143="AKTIVCO Coupure ENEO &amp; Baisse de tension","PASSIVE",
AM2143="Coupure ENEO &amp; Baisse de tension","PASSIVE",
AM2143="Defaut GE &amp; POWER Cabinet","PASSIVE",
AM2143="Sharing","PASSIVE",
AM2143="Sites strategiques &amp; DataCenter","PASSIVE",
AM2143="Exclu","Exclu",
AM2143="SAT","ACTIVE",
AM2143="SPARE-ISSUE","SPARE-ISSUE",
AM2143="Fiber CAmtel","ACTIVE",
AM2143="Fiber AOF","ACTIVE",
AM2143="Projet OCM (HUAWEI)","PLANNED WORKS",
AM2143="Projet OCM (NOKIA)","PLANNED WORKS",
AM2143="ACCESS-ISSUE","ACCESS-ISSUE",
AM2143="Projet OCM (ZTE, NOKIA, autres projets)","PLANNED WORKS",
AM2143="No root CAuse","No root cause",
AM2143="ODU HS","ACTIVE",
AM2143="IP &amp; VLAN","ACTIVE",
AM2143="Warehouse HUAWEI","SPARE-ISSUE",
AM2143="SPARE-HS","SPARE-ISSUE",
AM2143="Power Telco","ACTIVE", AM2143="no impacts","no impacts"
),"")</f>
        <v>no impacts</v>
      </c>
      <c r="AO2143" s="93" t="s">
        <v>5537</v>
      </c>
      <c r="AP2143" s="101" t="str">
        <f t="shared" si="59"/>
        <v>LIT_296</v>
      </c>
      <c r="AR2143" s="17" t="s">
        <v>5537</v>
      </c>
      <c r="AS2143" s="7" t="s">
        <v>5537</v>
      </c>
      <c r="AT2143" s="6"/>
      <c r="AU2143" s="7"/>
      <c r="AV2143" s="3" t="s">
        <v>5537</v>
      </c>
      <c r="AW2143" s="18" t="s">
        <v>5537</v>
      </c>
      <c r="AX2143" s="18" t="s">
        <v>5537</v>
      </c>
      <c r="AY2143" s="18" t="s">
        <v>5537</v>
      </c>
      <c r="AZ2143" s="18" t="s">
        <v>5537</v>
      </c>
      <c r="BA2143" s="18" t="s">
        <v>5537</v>
      </c>
      <c r="BB2143" s="18" t="s">
        <v>5537</v>
      </c>
      <c r="BC2143" s="18" t="s">
        <v>5537</v>
      </c>
      <c r="BD2143" s="18" t="s">
        <v>5537</v>
      </c>
      <c r="BE2143" s="18" t="s">
        <v>5537</v>
      </c>
      <c r="BF2143" s="18" t="s">
        <v>5537</v>
      </c>
      <c r="BG2143" s="18" t="s">
        <v>5537</v>
      </c>
      <c r="BH2143" s="18" t="s">
        <v>5537</v>
      </c>
      <c r="BI2143" s="9" t="s">
        <v>5537</v>
      </c>
      <c r="BJ2143" s="14"/>
      <c r="BK2143" s="14" t="s">
        <v>5537</v>
      </c>
      <c r="BL2143" s="14" t="str">
        <f>_xlfn.XLOOKUP(B2143,'[4]cell downs 18042026 17h'!$B:$B,'[4]cell downs 18042026 17h'!$B:$B,"")</f>
        <v/>
      </c>
      <c r="BM2143" s="14" t="str">
        <f>_xlfn.XLOOKUP(B2143,'[5]Cells Huawei 19042026 15h'!$B:$B,'[5]Cells Huawei 19042026 15h'!$B:$B,"")</f>
        <v/>
      </c>
      <c r="BN2143" s="9" t="str">
        <f>_xlfn.XLOOKUP(B2143,'[6]cells down 19042026 9H40'!$B:$B,'[6]cells down 19042026 9H40'!$B:$B,"")</f>
        <v/>
      </c>
      <c r="BO2143" s="9" t="s">
        <v>3539</v>
      </c>
      <c r="BP2143" s="9" t="s">
        <v>12</v>
      </c>
      <c r="BQ2143" s="115"/>
    </row>
    <row r="2144" spans="1:69" s="9" customFormat="1" x14ac:dyDescent="0.3">
      <c r="A2144" s="1" t="s">
        <v>2068</v>
      </c>
      <c r="B2144" s="8" t="s">
        <v>2069</v>
      </c>
      <c r="C2144" s="3" t="str">
        <f>_xlfn.XLOOKUP(B2144,'[1]daily break down'!$D:$D,'[1]daily break down'!$E:$E,"")</f>
        <v>EXTREME-NORD</v>
      </c>
      <c r="D2144" s="1" t="s">
        <v>11</v>
      </c>
      <c r="E2144" s="1" t="s">
        <v>154</v>
      </c>
      <c r="F2144" s="3" t="s">
        <v>55</v>
      </c>
      <c r="G2144" s="1" t="s">
        <v>1434</v>
      </c>
      <c r="H2144" s="33" t="str">
        <f>_xlfn.XLOOKUP(B2144,[2]CALCULATION!$B:$B,[2]CALCULATION!$H:$H,"")</f>
        <v>NOKIA</v>
      </c>
      <c r="I2144" s="28">
        <v>0.2845787430767871</v>
      </c>
      <c r="J2144" s="28">
        <v>0</v>
      </c>
      <c r="K2144" s="28">
        <v>0</v>
      </c>
      <c r="L2144" s="28">
        <v>3.38886099494609E-3</v>
      </c>
      <c r="M2144" s="28">
        <v>0.54404468898060421</v>
      </c>
      <c r="N2144" s="28">
        <v>0</v>
      </c>
      <c r="O2144" s="28">
        <v>0</v>
      </c>
      <c r="P2144" s="28">
        <v>0</v>
      </c>
      <c r="Q2144" s="28">
        <v>0</v>
      </c>
      <c r="R2144" s="28">
        <v>1.7836110499716445E-3</v>
      </c>
      <c r="S2144" s="94">
        <v>1.5767339689282551</v>
      </c>
      <c r="T2144" s="94">
        <f>_xlfn.XLOOKUP(B2144,'[3]Nur des jours'!$B:$B,'[3]Nur des jours'!$U:$U,"")</f>
        <v>0</v>
      </c>
      <c r="U2144" s="94">
        <v>3.413273167473144</v>
      </c>
      <c r="V2144" s="94">
        <v>0.42553565423980527</v>
      </c>
      <c r="W2144" s="94">
        <v>0</v>
      </c>
      <c r="X2144" s="94">
        <v>0</v>
      </c>
      <c r="Y2144" s="94">
        <v>0</v>
      </c>
      <c r="Z2144" s="94">
        <v>0</v>
      </c>
      <c r="AA2144" s="94">
        <v>0</v>
      </c>
      <c r="AB2144" s="94">
        <v>0</v>
      </c>
      <c r="AC2144" s="94"/>
      <c r="AD2144" s="94">
        <v>0</v>
      </c>
      <c r="AE2144" s="94">
        <v>0</v>
      </c>
      <c r="AF2144" s="94">
        <v>0</v>
      </c>
      <c r="AG2144" s="94">
        <v>0</v>
      </c>
      <c r="AH2144" s="94">
        <v>0</v>
      </c>
      <c r="AI2144" s="49" t="s">
        <v>6659</v>
      </c>
      <c r="AJ2144" s="49"/>
      <c r="AK2144" s="48" t="str" cm="1">
        <f t="array" ref="AK2144">IFERROR(_xlfn.IFS(
AM2144="MPR ISSUE","PDH",
AM2144="BSS Hardware Issue","BSS",
AM2144="Sites strategiques, MLL, Pylone, etc.","ENVTECH",
AM2144="AKTIVCO DEFAUT GE &amp; POWER Cabinet","AKTIVCO",
AM2144="AKTIVCO Coupure ENEO &amp; Baisse de tension","AKTIVCO GRID ONLY",
AM2144="Coupure ENEO &amp; Baisse de tension","IHS GRID ONLY",
AM2144="Defaut GE &amp; POWER Cabinet","IHS",
AM2144="Sharing","Partners",
AM2144="Sites strategiques &amp; DataCenter","SST &amp; DC",
AM2144="Exclu","Exclu",
AM2144="SAT","SAT",
AM2144="SPARE-ISSUE","SPARE-ISSUE",
AM2144="Fiber CAmtel","TRANS_FO_CAMTEL",
AM2144="Fiber AOF","Fiber AOF",
AM2144="Projet OCM (HUAWEI)","TRAVAUX-HUAWEI",
AM2144="Projet OCM (NOKIA)","TRAVAUX-NOKIA",
AM2144="ACCESS-ISSUE","ACCESS-ISSUE",
AM2144="Projet OCM (ZTE, NOKIA, autres projets)","TRAVAUX OCM",
AM2144="No root CAuse","No root cause",
AM2144="ODU HS","PDH",
AM2144="IP &amp; VLAN","PDH",
AM2144="Warehouse HUAWEI","SPARE-ISSUE",
AM2144="SPARE-HS","SPARE-ISSUE",
AM2144="Power Telco","BSS",AM2144="no impacts","no impacts"
),"")</f>
        <v>no impacts</v>
      </c>
      <c r="AL2144" s="48" t="str" cm="1">
        <f t="array" ref="AL2144">IFERROR(_xlfn.IFS(
AM2144="MPR ISSUE","TX ISSUE",
AM2144="BSS Hardware Issue","RAN ISSUE",
AM2144="Sites strategiques, MLL, Pylone, etc.","ENVTECH",
AM2144="AKTIVCO DEFAUT GE &amp; POWER Cabinet","POWER ISSUE",
AM2144="AKTIVCO Coupure ENEO &amp; Baisse de tension","POWER ISSUE",
AM2144="Coupure ENEO &amp; Baisse de tension","POWER ISSUE",
AM2144="Defaut GE &amp; POWER Cabinet","POWER ISSUE",
AM2144="Sharing","POWER ISSUE",
AM2144="Sites strategiques &amp; DataCenter","POWER ISSUE",
AM2144="Exclu","Exclu",
AM2144="SAT","TX ISSUE",
AM2144="SPARE-ISSUE","SPARE-ISSUE",
AM2144="Fiber CAmtel","TX ISSUE",
AM2144="Fiber AOF","TX ISSUE",
AM2144="Projet OCM (HUAWEI)","TRAVAUX-HUAWEI",
AM2144="Projet OCM (NOKIA)","TRAVAUX -NOKIA",
AM2144="ACCESS-ISSUE","ACCESS-ISSUE",
AM2144="Projet OCM (ZTE, NOKIA, autres projets)","TRAVAUX OCM",
AM2144="No root CAuse","No root cause",
AM2144="ODU HS","TX ISSUE",
AM2144="IP &amp; VLAN","TX ISSUE",
AM2144="Warehouse HUAWEI","SPARE-ISSUE",
AM2144="SPARE-HS","SPARE-ISSUE",
AM2144="Power Telco","RAN ISSUE",AM2144="no impacts","no impacts"
),"")</f>
        <v>no impacts</v>
      </c>
      <c r="AM2144" s="67" t="s">
        <v>5605</v>
      </c>
      <c r="AN2144" s="48" t="str" cm="1">
        <f t="array" ref="AN2144">IFERROR(_xlfn.IFS(
AM2144="MPR ISSUE","ACTIVE",
AM2144="BSS Hardware Issue","ACTIVE",
AM2144="Sites strategiques, MLL, Pylone, etc.","PASSIVE",
AM2144="AKTIVCO DEFAUT GE &amp; POWER Cabinet","PASSIVE",
AM2144="AKTIVCO Coupure ENEO &amp; Baisse de tension","PASSIVE",
AM2144="Coupure ENEO &amp; Baisse de tension","PASSIVE",
AM2144="Defaut GE &amp; POWER Cabinet","PASSIVE",
AM2144="Sharing","PASSIVE",
AM2144="Sites strategiques &amp; DataCenter","PASSIVE",
AM2144="Exclu","Exclu",
AM2144="SAT","ACTIVE",
AM2144="SPARE-ISSUE","SPARE-ISSUE",
AM2144="Fiber CAmtel","ACTIVE",
AM2144="Fiber AOF","ACTIVE",
AM2144="Projet OCM (HUAWEI)","PLANNED WORKS",
AM2144="Projet OCM (NOKIA)","PLANNED WORKS",
AM2144="ACCESS-ISSUE","ACCESS-ISSUE",
AM2144="Projet OCM (ZTE, NOKIA, autres projets)","PLANNED WORKS",
AM2144="No root CAuse","No root cause",
AM2144="ODU HS","ACTIVE",
AM2144="IP &amp; VLAN","ACTIVE",
AM2144="Warehouse HUAWEI","SPARE-ISSUE",
AM2144="SPARE-HS","SPARE-ISSUE",
AM2144="Power Telco","ACTIVE", AM2144="no impacts","no impacts"
),"")</f>
        <v>no impacts</v>
      </c>
      <c r="AO2144" s="93" t="s">
        <v>5537</v>
      </c>
      <c r="AP2144" s="101" t="str">
        <f t="shared" si="59"/>
        <v>EXN_171</v>
      </c>
      <c r="AR2144" s="17" t="s">
        <v>5537</v>
      </c>
      <c r="AS2144" s="7" t="s">
        <v>5537</v>
      </c>
      <c r="AT2144" s="6"/>
      <c r="AU2144" s="7"/>
      <c r="AV2144" s="3" t="s">
        <v>5537</v>
      </c>
      <c r="AW2144" s="18" t="s">
        <v>5537</v>
      </c>
      <c r="AX2144" s="18" t="s">
        <v>5537</v>
      </c>
      <c r="AY2144" s="18" t="s">
        <v>5537</v>
      </c>
      <c r="AZ2144" s="18" t="s">
        <v>5537</v>
      </c>
      <c r="BA2144" s="18" t="s">
        <v>5537</v>
      </c>
      <c r="BB2144" s="18" t="s">
        <v>5537</v>
      </c>
      <c r="BC2144" s="18" t="s">
        <v>5537</v>
      </c>
      <c r="BD2144" s="18" t="s">
        <v>5537</v>
      </c>
      <c r="BE2144" s="18" t="s">
        <v>5537</v>
      </c>
      <c r="BF2144" s="18" t="s">
        <v>5537</v>
      </c>
      <c r="BG2144" s="18" t="s">
        <v>5537</v>
      </c>
      <c r="BH2144" s="18" t="s">
        <v>5537</v>
      </c>
      <c r="BI2144" s="9" t="s">
        <v>5537</v>
      </c>
      <c r="BJ2144" s="14"/>
      <c r="BK2144" s="14" t="s">
        <v>5537</v>
      </c>
      <c r="BL2144" s="14" t="str">
        <f>_xlfn.XLOOKUP(B2144,'[4]cell downs 18042026 17h'!$B:$B,'[4]cell downs 18042026 17h'!$B:$B,"")</f>
        <v/>
      </c>
      <c r="BM2144" s="14" t="str">
        <f>_xlfn.XLOOKUP(B2144,'[5]Cells Huawei 19042026 15h'!$B:$B,'[5]Cells Huawei 19042026 15h'!$B:$B,"")</f>
        <v/>
      </c>
      <c r="BN2144" s="9" t="str">
        <f>_xlfn.XLOOKUP(B2144,'[6]cells down 19042026 9H40'!$B:$B,'[6]cells down 19042026 9H40'!$B:$B,"")</f>
        <v/>
      </c>
      <c r="BO2144" s="9" t="s">
        <v>2069</v>
      </c>
      <c r="BP2144" s="9" t="s">
        <v>5537</v>
      </c>
      <c r="BQ2144" s="115"/>
    </row>
    <row r="2145" spans="1:69" s="9" customFormat="1" x14ac:dyDescent="0.3">
      <c r="A2145" s="1" t="s">
        <v>3540</v>
      </c>
      <c r="B2145" s="8" t="s">
        <v>3541</v>
      </c>
      <c r="C2145" s="3" t="str">
        <f>_xlfn.XLOOKUP(B2145,'[1]daily break down'!$D:$D,'[1]daily break down'!$E:$E,"")</f>
        <v>LITTORAL</v>
      </c>
      <c r="D2145" s="1" t="s">
        <v>11</v>
      </c>
      <c r="E2145" s="1" t="s">
        <v>12</v>
      </c>
      <c r="F2145" s="3" t="s">
        <v>31</v>
      </c>
      <c r="G2145" s="1" t="s">
        <v>3540</v>
      </c>
      <c r="H2145" s="34" t="str">
        <f>_xlfn.XLOOKUP(B2145,[2]CALCULATION!$B:$B,[2]CALCULATION!$H:$H,"")</f>
        <v>ZTE</v>
      </c>
      <c r="I2145" s="28">
        <v>0</v>
      </c>
      <c r="J2145" s="28">
        <v>0</v>
      </c>
      <c r="K2145" s="28">
        <v>0</v>
      </c>
      <c r="L2145" s="28">
        <v>0</v>
      </c>
      <c r="M2145" s="28">
        <v>0</v>
      </c>
      <c r="N2145" s="28">
        <v>0</v>
      </c>
      <c r="O2145" s="28">
        <v>0</v>
      </c>
      <c r="P2145" s="28">
        <v>0</v>
      </c>
      <c r="Q2145" s="28">
        <v>0</v>
      </c>
      <c r="R2145" s="28">
        <v>0</v>
      </c>
      <c r="S2145" s="94">
        <v>0</v>
      </c>
      <c r="T2145" s="94">
        <f>_xlfn.XLOOKUP(B2145,'[3]Nur des jours'!$B:$B,'[3]Nur des jours'!$U:$U,"")</f>
        <v>0</v>
      </c>
      <c r="U2145" s="94">
        <v>0</v>
      </c>
      <c r="V2145" s="94">
        <v>0</v>
      </c>
      <c r="W2145" s="94">
        <v>0</v>
      </c>
      <c r="X2145" s="94">
        <v>0</v>
      </c>
      <c r="Y2145" s="94">
        <v>0</v>
      </c>
      <c r="Z2145" s="94">
        <v>0</v>
      </c>
      <c r="AA2145" s="94">
        <v>0</v>
      </c>
      <c r="AB2145" s="94">
        <v>0</v>
      </c>
      <c r="AC2145" s="94"/>
      <c r="AD2145" s="94">
        <v>0</v>
      </c>
      <c r="AE2145" s="94">
        <v>0</v>
      </c>
      <c r="AF2145" s="94">
        <v>0</v>
      </c>
      <c r="AG2145" s="94">
        <v>0</v>
      </c>
      <c r="AH2145" s="94">
        <v>0</v>
      </c>
      <c r="AI2145" s="49" t="s">
        <v>5559</v>
      </c>
      <c r="AJ2145" s="49"/>
      <c r="AK2145" s="48" t="str" cm="1">
        <f t="array" ref="AK2145">IFERROR(_xlfn.IFS(
AM2145="MPR ISSUE","PDH",
AM2145="BSS Hardware Issue","BSS",
AM2145="Sites strategiques, MLL, Pylone, etc.","ENVTECH",
AM2145="AKTIVCO DEFAUT GE &amp; POWER Cabinet","AKTIVCO",
AM2145="AKTIVCO Coupure ENEO &amp; Baisse de tension","AKTIVCO GRID ONLY",
AM2145="Coupure ENEO &amp; Baisse de tension","IHS GRID ONLY",
AM2145="Defaut GE &amp; POWER Cabinet","IHS",
AM2145="Sharing","Partners",
AM2145="Sites strategiques &amp; DataCenter","SST &amp; DC",
AM2145="Exclu","Exclu",
AM2145="SAT","SAT",
AM2145="SPARE-ISSUE","SPARE-ISSUE",
AM2145="Fiber CAmtel","TRANS_FO_CAMTEL",
AM2145="Fiber AOF","Fiber AOF",
AM2145="Projet OCM (HUAWEI)","TRAVAUX-HUAWEI",
AM2145="Projet OCM (NOKIA)","TRAVAUX-NOKIA",
AM2145="ACCESS-ISSUE","ACCESS-ISSUE",
AM2145="Projet OCM (ZTE, NOKIA, autres projets)","TRAVAUX OCM",
AM2145="No root CAuse","No root cause",
AM2145="ODU HS","PDH",
AM2145="IP &amp; VLAN","PDH",
AM2145="Warehouse HUAWEI","SPARE-ISSUE",
AM2145="SPARE-HS","SPARE-ISSUE",
AM2145="Power Telco","BSS",AM2145="no impacts","no impacts"
),"")</f>
        <v>SPARE-ISSUE</v>
      </c>
      <c r="AL2145" s="48" t="str" cm="1">
        <f t="array" ref="AL2145">IFERROR(_xlfn.IFS(
AM2145="MPR ISSUE","TX ISSUE",
AM2145="BSS Hardware Issue","RAN ISSUE",
AM2145="Sites strategiques, MLL, Pylone, etc.","ENVTECH",
AM2145="AKTIVCO DEFAUT GE &amp; POWER Cabinet","POWER ISSUE",
AM2145="AKTIVCO Coupure ENEO &amp; Baisse de tension","POWER ISSUE",
AM2145="Coupure ENEO &amp; Baisse de tension","POWER ISSUE",
AM2145="Defaut GE &amp; POWER Cabinet","POWER ISSUE",
AM2145="Sharing","POWER ISSUE",
AM2145="Sites strategiques &amp; DataCenter","POWER ISSUE",
AM2145="Exclu","Exclu",
AM2145="SAT","TX ISSUE",
AM2145="SPARE-ISSUE","SPARE-ISSUE",
AM2145="Fiber CAmtel","TX ISSUE",
AM2145="Fiber AOF","TX ISSUE",
AM2145="Projet OCM (HUAWEI)","TRAVAUX-HUAWEI",
AM2145="Projet OCM (NOKIA)","TRAVAUX -NOKIA",
AM2145="ACCESS-ISSUE","ACCESS-ISSUE",
AM2145="Projet OCM (ZTE, NOKIA, autres projets)","TRAVAUX OCM",
AM2145="No root CAuse","No root cause",
AM2145="ODU HS","TX ISSUE",
AM2145="IP &amp; VLAN","TX ISSUE",
AM2145="Warehouse HUAWEI","SPARE-ISSUE",
AM2145="SPARE-HS","SPARE-ISSUE",
AM2145="Power Telco","RAN ISSUE",AM2145="no impacts","no impacts"
),"")</f>
        <v>SPARE-ISSUE</v>
      </c>
      <c r="AM2145" s="67" t="s">
        <v>5354</v>
      </c>
      <c r="AN2145" s="48" t="str" cm="1">
        <f t="array" ref="AN2145">IFERROR(_xlfn.IFS(
AM2145="MPR ISSUE","ACTIVE",
AM2145="BSS Hardware Issue","ACTIVE",
AM2145="Sites strategiques, MLL, Pylone, etc.","PASSIVE",
AM2145="AKTIVCO DEFAUT GE &amp; POWER Cabinet","PASSIVE",
AM2145="AKTIVCO Coupure ENEO &amp; Baisse de tension","PASSIVE",
AM2145="Coupure ENEO &amp; Baisse de tension","PASSIVE",
AM2145="Defaut GE &amp; POWER Cabinet","PASSIVE",
AM2145="Sharing","PASSIVE",
AM2145="Sites strategiques &amp; DataCenter","PASSIVE",
AM2145="Exclu","Exclu",
AM2145="SAT","ACTIVE",
AM2145="SPARE-ISSUE","SPARE-ISSUE",
AM2145="Fiber CAmtel","ACTIVE",
AM2145="Fiber AOF","ACTIVE",
AM2145="Projet OCM (HUAWEI)","PLANNED WORKS",
AM2145="Projet OCM (NOKIA)","PLANNED WORKS",
AM2145="ACCESS-ISSUE","ACCESS-ISSUE",
AM2145="Projet OCM (ZTE, NOKIA, autres projets)","PLANNED WORKS",
AM2145="No root CAuse","No root cause",
AM2145="ODU HS","ACTIVE",
AM2145="IP &amp; VLAN","ACTIVE",
AM2145="Warehouse HUAWEI","SPARE-ISSUE",
AM2145="SPARE-HS","SPARE-ISSUE",
AM2145="Power Telco","ACTIVE", AM2145="no impacts","no impacts"
),"")</f>
        <v>SPARE-ISSUE</v>
      </c>
      <c r="AO2145" s="93" t="s">
        <v>6478</v>
      </c>
      <c r="AP2145" s="101" t="str">
        <f t="shared" si="59"/>
        <v>LIT_112</v>
      </c>
      <c r="AR2145" s="17" t="s">
        <v>5537</v>
      </c>
      <c r="AS2145" s="7" t="s">
        <v>5537</v>
      </c>
      <c r="AT2145" s="6"/>
      <c r="AU2145" s="7"/>
      <c r="AV2145" s="3" t="s">
        <v>5537</v>
      </c>
      <c r="AW2145" s="18" t="s">
        <v>5537</v>
      </c>
      <c r="AX2145" s="18" t="s">
        <v>5537</v>
      </c>
      <c r="AY2145" s="18" t="s">
        <v>5537</v>
      </c>
      <c r="AZ2145" s="18" t="s">
        <v>6479</v>
      </c>
      <c r="BA2145" s="18" t="s">
        <v>6479</v>
      </c>
      <c r="BB2145" s="18" t="s">
        <v>6479</v>
      </c>
      <c r="BC2145" s="18" t="s">
        <v>5537</v>
      </c>
      <c r="BD2145" s="18" t="s">
        <v>5537</v>
      </c>
      <c r="BE2145" s="18" t="s">
        <v>5537</v>
      </c>
      <c r="BF2145" s="18" t="s">
        <v>5537</v>
      </c>
      <c r="BG2145" s="18" t="s">
        <v>5537</v>
      </c>
      <c r="BH2145" s="18" t="s">
        <v>5537</v>
      </c>
      <c r="BI2145" s="9" t="s">
        <v>5537</v>
      </c>
      <c r="BJ2145" s="14"/>
      <c r="BK2145" s="14" t="s">
        <v>5537</v>
      </c>
      <c r="BL2145" s="14" t="str">
        <f>_xlfn.XLOOKUP(B2145,'[4]cell downs 18042026 17h'!$B:$B,'[4]cell downs 18042026 17h'!$B:$B,"")</f>
        <v/>
      </c>
      <c r="BM2145" s="14" t="str">
        <f>_xlfn.XLOOKUP(B2145,'[5]Cells Huawei 19042026 15h'!$B:$B,'[5]Cells Huawei 19042026 15h'!$B:$B,"")</f>
        <v/>
      </c>
      <c r="BN2145" s="9" t="str">
        <f>_xlfn.XLOOKUP(B2145,'[6]cells down 19042026 9H40'!$B:$B,'[6]cells down 19042026 9H40'!$B:$B,"")</f>
        <v/>
      </c>
      <c r="BO2145" s="9" t="s">
        <v>3541</v>
      </c>
      <c r="BP2145" s="9" t="s">
        <v>594</v>
      </c>
      <c r="BQ2145" s="115"/>
    </row>
    <row r="2146" spans="1:69" s="9" customFormat="1" x14ac:dyDescent="0.3">
      <c r="A2146" s="1" t="s">
        <v>3542</v>
      </c>
      <c r="B2146" s="8" t="s">
        <v>3543</v>
      </c>
      <c r="C2146" s="3" t="str">
        <f>_xlfn.XLOOKUP(B2146,'[1]daily break down'!$D:$D,'[1]daily break down'!$E:$E,"")</f>
        <v>LITTORAL</v>
      </c>
      <c r="D2146" s="1" t="s">
        <v>11</v>
      </c>
      <c r="E2146" s="1" t="s">
        <v>12</v>
      </c>
      <c r="F2146" s="3" t="s">
        <v>31</v>
      </c>
      <c r="G2146" s="1" t="s">
        <v>2559</v>
      </c>
      <c r="H2146" s="34" t="str">
        <f>_xlfn.XLOOKUP(B2146,[2]CALCULATION!$B:$B,[2]CALCULATION!$H:$H,"")</f>
        <v>ZTE</v>
      </c>
      <c r="I2146" s="28">
        <v>0</v>
      </c>
      <c r="J2146" s="28">
        <v>0</v>
      </c>
      <c r="K2146" s="28">
        <v>0</v>
      </c>
      <c r="L2146" s="28">
        <v>0</v>
      </c>
      <c r="M2146" s="28">
        <v>0</v>
      </c>
      <c r="N2146" s="28">
        <v>0</v>
      </c>
      <c r="O2146" s="28">
        <v>0</v>
      </c>
      <c r="P2146" s="28">
        <v>0</v>
      </c>
      <c r="Q2146" s="28">
        <v>0</v>
      </c>
      <c r="R2146" s="28">
        <v>0</v>
      </c>
      <c r="S2146" s="94">
        <v>0</v>
      </c>
      <c r="T2146" s="94">
        <f>_xlfn.XLOOKUP(B2146,'[3]Nur des jours'!$B:$B,'[3]Nur des jours'!$U:$U,"")</f>
        <v>0</v>
      </c>
      <c r="U2146" s="94">
        <v>0</v>
      </c>
      <c r="V2146" s="94">
        <v>0</v>
      </c>
      <c r="W2146" s="94">
        <v>0</v>
      </c>
      <c r="X2146" s="94">
        <v>0</v>
      </c>
      <c r="Y2146" s="94">
        <v>0</v>
      </c>
      <c r="Z2146" s="94">
        <v>0</v>
      </c>
      <c r="AA2146" s="94">
        <v>0</v>
      </c>
      <c r="AB2146" s="94">
        <v>0</v>
      </c>
      <c r="AC2146" s="94"/>
      <c r="AD2146" s="94">
        <v>0</v>
      </c>
      <c r="AE2146" s="94">
        <v>0</v>
      </c>
      <c r="AF2146" s="94">
        <v>0</v>
      </c>
      <c r="AG2146" s="94">
        <v>0</v>
      </c>
      <c r="AH2146" s="94">
        <v>0</v>
      </c>
      <c r="AI2146" s="49" t="s">
        <v>5559</v>
      </c>
      <c r="AJ2146" s="49"/>
      <c r="AK2146" s="48" t="str" cm="1">
        <f t="array" ref="AK2146">IFERROR(_xlfn.IFS(
AM2146="MPR ISSUE","PDH",
AM2146="BSS Hardware Issue","BSS",
AM2146="Sites strategiques, MLL, Pylone, etc.","ENVTECH",
AM2146="AKTIVCO DEFAUT GE &amp; POWER Cabinet","AKTIVCO",
AM2146="AKTIVCO Coupure ENEO &amp; Baisse de tension","AKTIVCO GRID ONLY",
AM2146="Coupure ENEO &amp; Baisse de tension","IHS GRID ONLY",
AM2146="Defaut GE &amp; POWER Cabinet","IHS",
AM2146="Sharing","Partners",
AM2146="Sites strategiques &amp; DataCenter","SST &amp; DC",
AM2146="Exclu","Exclu",
AM2146="SAT","SAT",
AM2146="SPARE-ISSUE","SPARE-ISSUE",
AM2146="Fiber CAmtel","TRANS_FO_CAMTEL",
AM2146="Fiber AOF","Fiber AOF",
AM2146="Projet OCM (HUAWEI)","TRAVAUX-HUAWEI",
AM2146="Projet OCM (NOKIA)","TRAVAUX-NOKIA",
AM2146="ACCESS-ISSUE","ACCESS-ISSUE",
AM2146="Projet OCM (ZTE, NOKIA, autres projets)","TRAVAUX OCM",
AM2146="No root CAuse","No root cause",
AM2146="ODU HS","PDH",
AM2146="IP &amp; VLAN","PDH",
AM2146="Warehouse HUAWEI","SPARE-ISSUE",
AM2146="SPARE-HS","SPARE-ISSUE",
AM2146="Power Telco","BSS",AM2146="no impacts","no impacts"
),"")</f>
        <v>no impacts</v>
      </c>
      <c r="AL2146" s="48" t="str" cm="1">
        <f t="array" ref="AL2146">IFERROR(_xlfn.IFS(
AM2146="MPR ISSUE","TX ISSUE",
AM2146="BSS Hardware Issue","RAN ISSUE",
AM2146="Sites strategiques, MLL, Pylone, etc.","ENVTECH",
AM2146="AKTIVCO DEFAUT GE &amp; POWER Cabinet","POWER ISSUE",
AM2146="AKTIVCO Coupure ENEO &amp; Baisse de tension","POWER ISSUE",
AM2146="Coupure ENEO &amp; Baisse de tension","POWER ISSUE",
AM2146="Defaut GE &amp; POWER Cabinet","POWER ISSUE",
AM2146="Sharing","POWER ISSUE",
AM2146="Sites strategiques &amp; DataCenter","POWER ISSUE",
AM2146="Exclu","Exclu",
AM2146="SAT","TX ISSUE",
AM2146="SPARE-ISSUE","SPARE-ISSUE",
AM2146="Fiber CAmtel","TX ISSUE",
AM2146="Fiber AOF","TX ISSUE",
AM2146="Projet OCM (HUAWEI)","TRAVAUX-HUAWEI",
AM2146="Projet OCM (NOKIA)","TRAVAUX -NOKIA",
AM2146="ACCESS-ISSUE","ACCESS-ISSUE",
AM2146="Projet OCM (ZTE, NOKIA, autres projets)","TRAVAUX OCM",
AM2146="No root CAuse","No root cause",
AM2146="ODU HS","TX ISSUE",
AM2146="IP &amp; VLAN","TX ISSUE",
AM2146="Warehouse HUAWEI","SPARE-ISSUE",
AM2146="SPARE-HS","SPARE-ISSUE",
AM2146="Power Telco","RAN ISSUE",AM2146="no impacts","no impacts"
),"")</f>
        <v>no impacts</v>
      </c>
      <c r="AM2146" s="67" t="s">
        <v>5605</v>
      </c>
      <c r="AN2146" s="48" t="str" cm="1">
        <f t="array" ref="AN2146">IFERROR(_xlfn.IFS(
AM2146="MPR ISSUE","ACTIVE",
AM2146="BSS Hardware Issue","ACTIVE",
AM2146="Sites strategiques, MLL, Pylone, etc.","PASSIVE",
AM2146="AKTIVCO DEFAUT GE &amp; POWER Cabinet","PASSIVE",
AM2146="AKTIVCO Coupure ENEO &amp; Baisse de tension","PASSIVE",
AM2146="Coupure ENEO &amp; Baisse de tension","PASSIVE",
AM2146="Defaut GE &amp; POWER Cabinet","PASSIVE",
AM2146="Sharing","PASSIVE",
AM2146="Sites strategiques &amp; DataCenter","PASSIVE",
AM2146="Exclu","Exclu",
AM2146="SAT","ACTIVE",
AM2146="SPARE-ISSUE","SPARE-ISSUE",
AM2146="Fiber CAmtel","ACTIVE",
AM2146="Fiber AOF","ACTIVE",
AM2146="Projet OCM (HUAWEI)","PLANNED WORKS",
AM2146="Projet OCM (NOKIA)","PLANNED WORKS",
AM2146="ACCESS-ISSUE","ACCESS-ISSUE",
AM2146="Projet OCM (ZTE, NOKIA, autres projets)","PLANNED WORKS",
AM2146="No root CAuse","No root cause",
AM2146="ODU HS","ACTIVE",
AM2146="IP &amp; VLAN","ACTIVE",
AM2146="Warehouse HUAWEI","SPARE-ISSUE",
AM2146="SPARE-HS","SPARE-ISSUE",
AM2146="Power Telco","ACTIVE", AM2146="no impacts","no impacts"
),"")</f>
        <v>no impacts</v>
      </c>
      <c r="AO2146" s="93" t="s">
        <v>5537</v>
      </c>
      <c r="AP2146" s="101" t="str">
        <f t="shared" si="59"/>
        <v>LIT_764</v>
      </c>
      <c r="AR2146" s="17" t="s">
        <v>5537</v>
      </c>
      <c r="AS2146" s="7" t="s">
        <v>5537</v>
      </c>
      <c r="AT2146" s="6"/>
      <c r="AU2146" s="7"/>
      <c r="AV2146" s="3" t="s">
        <v>5537</v>
      </c>
      <c r="AW2146" s="18" t="s">
        <v>5537</v>
      </c>
      <c r="AX2146" s="18" t="s">
        <v>5537</v>
      </c>
      <c r="AY2146" s="18" t="s">
        <v>5537</v>
      </c>
      <c r="AZ2146" s="18" t="s">
        <v>5537</v>
      </c>
      <c r="BA2146" s="18" t="s">
        <v>5537</v>
      </c>
      <c r="BB2146" s="18" t="s">
        <v>5537</v>
      </c>
      <c r="BC2146" s="18" t="s">
        <v>5537</v>
      </c>
      <c r="BD2146" s="18" t="s">
        <v>5537</v>
      </c>
      <c r="BE2146" s="18" t="s">
        <v>5537</v>
      </c>
      <c r="BF2146" s="18" t="s">
        <v>5537</v>
      </c>
      <c r="BG2146" s="18" t="s">
        <v>5537</v>
      </c>
      <c r="BH2146" s="18" t="s">
        <v>5537</v>
      </c>
      <c r="BI2146" s="9" t="s">
        <v>5537</v>
      </c>
      <c r="BJ2146" s="14"/>
      <c r="BK2146" s="14" t="s">
        <v>5537</v>
      </c>
      <c r="BL2146" s="14" t="str">
        <f>_xlfn.XLOOKUP(B2146,'[4]cell downs 18042026 17h'!$B:$B,'[4]cell downs 18042026 17h'!$B:$B,"")</f>
        <v/>
      </c>
      <c r="BM2146" s="14" t="str">
        <f>_xlfn.XLOOKUP(B2146,'[5]Cells Huawei 19042026 15h'!$B:$B,'[5]Cells Huawei 19042026 15h'!$B:$B,"")</f>
        <v/>
      </c>
      <c r="BN2146" s="9" t="str">
        <f>_xlfn.XLOOKUP(B2146,'[6]cells down 19042026 9H40'!$B:$B,'[6]cells down 19042026 9H40'!$B:$B,"")</f>
        <v/>
      </c>
      <c r="BO2146" s="9" t="s">
        <v>3543</v>
      </c>
      <c r="BP2146" s="9" t="s">
        <v>12</v>
      </c>
      <c r="BQ2146" s="115"/>
    </row>
    <row r="2147" spans="1:69" s="9" customFormat="1" x14ac:dyDescent="0.3">
      <c r="A2147" s="1" t="s">
        <v>3544</v>
      </c>
      <c r="B2147" s="8" t="s">
        <v>3545</v>
      </c>
      <c r="C2147" s="3" t="str">
        <f>_xlfn.XLOOKUP(B2147,'[1]daily break down'!$D:$D,'[1]daily break down'!$E:$E,"")</f>
        <v>LITTORAL</v>
      </c>
      <c r="D2147" s="1" t="s">
        <v>11</v>
      </c>
      <c r="E2147" s="1" t="s">
        <v>12</v>
      </c>
      <c r="F2147" s="3" t="s">
        <v>31</v>
      </c>
      <c r="G2147" s="1" t="s">
        <v>3546</v>
      </c>
      <c r="H2147" s="34" t="str">
        <f>_xlfn.XLOOKUP(B2147,[2]CALCULATION!$B:$B,[2]CALCULATION!$H:$H,"")</f>
        <v>ZTE</v>
      </c>
      <c r="I2147" s="28">
        <v>0</v>
      </c>
      <c r="J2147" s="28">
        <v>0</v>
      </c>
      <c r="K2147" s="28">
        <v>0</v>
      </c>
      <c r="L2147" s="28">
        <v>0</v>
      </c>
      <c r="M2147" s="28">
        <v>0</v>
      </c>
      <c r="N2147" s="28">
        <v>0</v>
      </c>
      <c r="O2147" s="28">
        <v>0</v>
      </c>
      <c r="P2147" s="28">
        <v>0</v>
      </c>
      <c r="Q2147" s="28">
        <v>0</v>
      </c>
      <c r="R2147" s="28">
        <v>0</v>
      </c>
      <c r="S2147" s="94">
        <v>0</v>
      </c>
      <c r="T2147" s="94">
        <f>_xlfn.XLOOKUP(B2147,'[3]Nur des jours'!$B:$B,'[3]Nur des jours'!$U:$U,"")</f>
        <v>0</v>
      </c>
      <c r="U2147" s="94">
        <v>0</v>
      </c>
      <c r="V2147" s="94">
        <v>0</v>
      </c>
      <c r="W2147" s="94">
        <v>0</v>
      </c>
      <c r="X2147" s="94">
        <v>0</v>
      </c>
      <c r="Y2147" s="94">
        <v>0</v>
      </c>
      <c r="Z2147" s="94">
        <v>0</v>
      </c>
      <c r="AA2147" s="94">
        <v>0</v>
      </c>
      <c r="AB2147" s="94">
        <v>0</v>
      </c>
      <c r="AC2147" s="94"/>
      <c r="AD2147" s="94">
        <v>0</v>
      </c>
      <c r="AE2147" s="94">
        <v>0</v>
      </c>
      <c r="AF2147" s="94">
        <v>0</v>
      </c>
      <c r="AG2147" s="94">
        <v>0</v>
      </c>
      <c r="AH2147" s="94">
        <v>0</v>
      </c>
      <c r="AI2147" s="49" t="s">
        <v>5559</v>
      </c>
      <c r="AJ2147" s="49"/>
      <c r="AK2147" s="48" t="str" cm="1">
        <f t="array" ref="AK2147">IFERROR(_xlfn.IFS(
AM2147="MPR ISSUE","PDH",
AM2147="BSS Hardware Issue","BSS",
AM2147="Sites strategiques, MLL, Pylone, etc.","ENVTECH",
AM2147="AKTIVCO DEFAUT GE &amp; POWER Cabinet","AKTIVCO",
AM2147="AKTIVCO Coupure ENEO &amp; Baisse de tension","AKTIVCO GRID ONLY",
AM2147="Coupure ENEO &amp; Baisse de tension","IHS GRID ONLY",
AM2147="Defaut GE &amp; POWER Cabinet","IHS",
AM2147="Sharing","Partners",
AM2147="Sites strategiques &amp; DataCenter","SST &amp; DC",
AM2147="Exclu","Exclu",
AM2147="SAT","SAT",
AM2147="SPARE-ISSUE","SPARE-ISSUE",
AM2147="Fiber CAmtel","TRANS_FO_CAMTEL",
AM2147="Fiber AOF","Fiber AOF",
AM2147="Projet OCM (HUAWEI)","TRAVAUX-HUAWEI",
AM2147="Projet OCM (NOKIA)","TRAVAUX-NOKIA",
AM2147="ACCESS-ISSUE","ACCESS-ISSUE",
AM2147="Projet OCM (ZTE, NOKIA, autres projets)","TRAVAUX OCM",
AM2147="No root CAuse","No root cause",
AM2147="ODU HS","PDH",
AM2147="IP &amp; VLAN","PDH",
AM2147="Warehouse HUAWEI","SPARE-ISSUE",
AM2147="SPARE-HS","SPARE-ISSUE",
AM2147="Power Telco","BSS",AM2147="no impacts","no impacts"
),"")</f>
        <v>no impacts</v>
      </c>
      <c r="AL2147" s="48" t="str" cm="1">
        <f t="array" ref="AL2147">IFERROR(_xlfn.IFS(
AM2147="MPR ISSUE","TX ISSUE",
AM2147="BSS Hardware Issue","RAN ISSUE",
AM2147="Sites strategiques, MLL, Pylone, etc.","ENVTECH",
AM2147="AKTIVCO DEFAUT GE &amp; POWER Cabinet","POWER ISSUE",
AM2147="AKTIVCO Coupure ENEO &amp; Baisse de tension","POWER ISSUE",
AM2147="Coupure ENEO &amp; Baisse de tension","POWER ISSUE",
AM2147="Defaut GE &amp; POWER Cabinet","POWER ISSUE",
AM2147="Sharing","POWER ISSUE",
AM2147="Sites strategiques &amp; DataCenter","POWER ISSUE",
AM2147="Exclu","Exclu",
AM2147="SAT","TX ISSUE",
AM2147="SPARE-ISSUE","SPARE-ISSUE",
AM2147="Fiber CAmtel","TX ISSUE",
AM2147="Fiber AOF","TX ISSUE",
AM2147="Projet OCM (HUAWEI)","TRAVAUX-HUAWEI",
AM2147="Projet OCM (NOKIA)","TRAVAUX -NOKIA",
AM2147="ACCESS-ISSUE","ACCESS-ISSUE",
AM2147="Projet OCM (ZTE, NOKIA, autres projets)","TRAVAUX OCM",
AM2147="No root CAuse","No root cause",
AM2147="ODU HS","TX ISSUE",
AM2147="IP &amp; VLAN","TX ISSUE",
AM2147="Warehouse HUAWEI","SPARE-ISSUE",
AM2147="SPARE-HS","SPARE-ISSUE",
AM2147="Power Telco","RAN ISSUE",AM2147="no impacts","no impacts"
),"")</f>
        <v>no impacts</v>
      </c>
      <c r="AM2147" s="67" t="s">
        <v>5605</v>
      </c>
      <c r="AN2147" s="48" t="str" cm="1">
        <f t="array" ref="AN2147">IFERROR(_xlfn.IFS(
AM2147="MPR ISSUE","ACTIVE",
AM2147="BSS Hardware Issue","ACTIVE",
AM2147="Sites strategiques, MLL, Pylone, etc.","PASSIVE",
AM2147="AKTIVCO DEFAUT GE &amp; POWER Cabinet","PASSIVE",
AM2147="AKTIVCO Coupure ENEO &amp; Baisse de tension","PASSIVE",
AM2147="Coupure ENEO &amp; Baisse de tension","PASSIVE",
AM2147="Defaut GE &amp; POWER Cabinet","PASSIVE",
AM2147="Sharing","PASSIVE",
AM2147="Sites strategiques &amp; DataCenter","PASSIVE",
AM2147="Exclu","Exclu",
AM2147="SAT","ACTIVE",
AM2147="SPARE-ISSUE","SPARE-ISSUE",
AM2147="Fiber CAmtel","ACTIVE",
AM2147="Fiber AOF","ACTIVE",
AM2147="Projet OCM (HUAWEI)","PLANNED WORKS",
AM2147="Projet OCM (NOKIA)","PLANNED WORKS",
AM2147="ACCESS-ISSUE","ACCESS-ISSUE",
AM2147="Projet OCM (ZTE, NOKIA, autres projets)","PLANNED WORKS",
AM2147="No root CAuse","No root cause",
AM2147="ODU HS","ACTIVE",
AM2147="IP &amp; VLAN","ACTIVE",
AM2147="Warehouse HUAWEI","SPARE-ISSUE",
AM2147="SPARE-HS","SPARE-ISSUE",
AM2147="Power Telco","ACTIVE", AM2147="no impacts","no impacts"
),"")</f>
        <v>no impacts</v>
      </c>
      <c r="AO2147" s="93" t="s">
        <v>5537</v>
      </c>
      <c r="AP2147" s="101" t="str">
        <f t="shared" si="59"/>
        <v>LIT_431</v>
      </c>
      <c r="AR2147" s="17" t="s">
        <v>5537</v>
      </c>
      <c r="AS2147" s="7" t="s">
        <v>5537</v>
      </c>
      <c r="AT2147" s="6"/>
      <c r="AU2147" s="7"/>
      <c r="AV2147" s="3" t="s">
        <v>5537</v>
      </c>
      <c r="AW2147" s="18" t="s">
        <v>5537</v>
      </c>
      <c r="AX2147" s="18" t="s">
        <v>5537</v>
      </c>
      <c r="AY2147" s="18" t="s">
        <v>5537</v>
      </c>
      <c r="AZ2147" s="18" t="s">
        <v>5537</v>
      </c>
      <c r="BA2147" s="18" t="s">
        <v>5537</v>
      </c>
      <c r="BB2147" s="18" t="s">
        <v>5537</v>
      </c>
      <c r="BC2147" s="18" t="s">
        <v>5537</v>
      </c>
      <c r="BD2147" s="18" t="s">
        <v>5537</v>
      </c>
      <c r="BE2147" s="18" t="s">
        <v>5537</v>
      </c>
      <c r="BF2147" s="18" t="s">
        <v>5537</v>
      </c>
      <c r="BG2147" s="18" t="s">
        <v>5537</v>
      </c>
      <c r="BH2147" s="18" t="s">
        <v>5537</v>
      </c>
      <c r="BI2147" s="9" t="s">
        <v>5537</v>
      </c>
      <c r="BJ2147" s="14"/>
      <c r="BK2147" s="14" t="s">
        <v>5537</v>
      </c>
      <c r="BL2147" s="14" t="str">
        <f>_xlfn.XLOOKUP(B2147,'[4]cell downs 18042026 17h'!$B:$B,'[4]cell downs 18042026 17h'!$B:$B,"")</f>
        <v/>
      </c>
      <c r="BM2147" s="14" t="str">
        <f>_xlfn.XLOOKUP(B2147,'[5]Cells Huawei 19042026 15h'!$B:$B,'[5]Cells Huawei 19042026 15h'!$B:$B,"")</f>
        <v/>
      </c>
      <c r="BN2147" s="9" t="str">
        <f>_xlfn.XLOOKUP(B2147,'[6]cells down 19042026 9H40'!$B:$B,'[6]cells down 19042026 9H40'!$B:$B,"")</f>
        <v/>
      </c>
      <c r="BO2147" s="9" t="s">
        <v>3545</v>
      </c>
      <c r="BP2147" s="9" t="s">
        <v>5537</v>
      </c>
      <c r="BQ2147" s="115"/>
    </row>
    <row r="2148" spans="1:69" s="9" customFormat="1" x14ac:dyDescent="0.3">
      <c r="A2148" s="1" t="s">
        <v>3547</v>
      </c>
      <c r="B2148" s="8" t="s">
        <v>3548</v>
      </c>
      <c r="C2148" s="3" t="str">
        <f>_xlfn.XLOOKUP(B2148,'[1]daily break down'!$D:$D,'[1]daily break down'!$E:$E,"")</f>
        <v>LITTORAL</v>
      </c>
      <c r="D2148" s="1" t="s">
        <v>11</v>
      </c>
      <c r="E2148" s="1" t="s">
        <v>12</v>
      </c>
      <c r="F2148" s="3" t="s">
        <v>31</v>
      </c>
      <c r="G2148" s="1" t="s">
        <v>3547</v>
      </c>
      <c r="H2148" s="34" t="str">
        <f>_xlfn.XLOOKUP(B2148,[2]CALCULATION!$B:$B,[2]CALCULATION!$H:$H,"")</f>
        <v>ZTE</v>
      </c>
      <c r="I2148" s="28">
        <v>0</v>
      </c>
      <c r="J2148" s="28">
        <v>0</v>
      </c>
      <c r="K2148" s="28">
        <v>0</v>
      </c>
      <c r="L2148" s="28">
        <v>0</v>
      </c>
      <c r="M2148" s="28">
        <v>0</v>
      </c>
      <c r="N2148" s="28">
        <v>0</v>
      </c>
      <c r="O2148" s="28">
        <v>0</v>
      </c>
      <c r="P2148" s="28">
        <v>0</v>
      </c>
      <c r="Q2148" s="28">
        <v>0</v>
      </c>
      <c r="R2148" s="28">
        <v>0</v>
      </c>
      <c r="S2148" s="94">
        <v>0</v>
      </c>
      <c r="T2148" s="94">
        <f>_xlfn.XLOOKUP(B2148,'[3]Nur des jours'!$B:$B,'[3]Nur des jours'!$U:$U,"")</f>
        <v>0</v>
      </c>
      <c r="U2148" s="94">
        <v>0</v>
      </c>
      <c r="V2148" s="94">
        <v>0</v>
      </c>
      <c r="W2148" s="94">
        <v>0</v>
      </c>
      <c r="X2148" s="94">
        <v>0</v>
      </c>
      <c r="Y2148" s="94">
        <v>0</v>
      </c>
      <c r="Z2148" s="94">
        <v>0</v>
      </c>
      <c r="AA2148" s="94">
        <v>0</v>
      </c>
      <c r="AB2148" s="94">
        <v>0</v>
      </c>
      <c r="AC2148" s="94"/>
      <c r="AD2148" s="94">
        <v>0</v>
      </c>
      <c r="AE2148" s="94">
        <v>0</v>
      </c>
      <c r="AF2148" s="94">
        <v>0</v>
      </c>
      <c r="AG2148" s="94">
        <v>0</v>
      </c>
      <c r="AH2148" s="94">
        <v>0</v>
      </c>
      <c r="AI2148" s="49" t="s">
        <v>5559</v>
      </c>
      <c r="AJ2148" s="49"/>
      <c r="AK2148" s="48" t="str" cm="1">
        <f t="array" ref="AK2148">IFERROR(_xlfn.IFS(
AM2148="MPR ISSUE","PDH",
AM2148="BSS Hardware Issue","BSS",
AM2148="Sites strategiques, MLL, Pylone, etc.","ENVTECH",
AM2148="AKTIVCO DEFAUT GE &amp; POWER Cabinet","AKTIVCO",
AM2148="AKTIVCO Coupure ENEO &amp; Baisse de tension","AKTIVCO GRID ONLY",
AM2148="Coupure ENEO &amp; Baisse de tension","IHS GRID ONLY",
AM2148="Defaut GE &amp; POWER Cabinet","IHS",
AM2148="Sharing","Partners",
AM2148="Sites strategiques &amp; DataCenter","SST &amp; DC",
AM2148="Exclu","Exclu",
AM2148="SAT","SAT",
AM2148="SPARE-ISSUE","SPARE-ISSUE",
AM2148="Fiber CAmtel","TRANS_FO_CAMTEL",
AM2148="Fiber AOF","Fiber AOF",
AM2148="Projet OCM (HUAWEI)","TRAVAUX-HUAWEI",
AM2148="Projet OCM (NOKIA)","TRAVAUX-NOKIA",
AM2148="ACCESS-ISSUE","ACCESS-ISSUE",
AM2148="Projet OCM (ZTE, NOKIA, autres projets)","TRAVAUX OCM",
AM2148="No root CAuse","No root cause",
AM2148="ODU HS","PDH",
AM2148="IP &amp; VLAN","PDH",
AM2148="Warehouse HUAWEI","SPARE-ISSUE",
AM2148="SPARE-HS","SPARE-ISSUE",
AM2148="Power Telco","BSS",AM2148="no impacts","no impacts"
),"")</f>
        <v>no impacts</v>
      </c>
      <c r="AL2148" s="48" t="str" cm="1">
        <f t="array" ref="AL2148">IFERROR(_xlfn.IFS(
AM2148="MPR ISSUE","TX ISSUE",
AM2148="BSS Hardware Issue","RAN ISSUE",
AM2148="Sites strategiques, MLL, Pylone, etc.","ENVTECH",
AM2148="AKTIVCO DEFAUT GE &amp; POWER Cabinet","POWER ISSUE",
AM2148="AKTIVCO Coupure ENEO &amp; Baisse de tension","POWER ISSUE",
AM2148="Coupure ENEO &amp; Baisse de tension","POWER ISSUE",
AM2148="Defaut GE &amp; POWER Cabinet","POWER ISSUE",
AM2148="Sharing","POWER ISSUE",
AM2148="Sites strategiques &amp; DataCenter","POWER ISSUE",
AM2148="Exclu","Exclu",
AM2148="SAT","TX ISSUE",
AM2148="SPARE-ISSUE","SPARE-ISSUE",
AM2148="Fiber CAmtel","TX ISSUE",
AM2148="Fiber AOF","TX ISSUE",
AM2148="Projet OCM (HUAWEI)","TRAVAUX-HUAWEI",
AM2148="Projet OCM (NOKIA)","TRAVAUX -NOKIA",
AM2148="ACCESS-ISSUE","ACCESS-ISSUE",
AM2148="Projet OCM (ZTE, NOKIA, autres projets)","TRAVAUX OCM",
AM2148="No root CAuse","No root cause",
AM2148="ODU HS","TX ISSUE",
AM2148="IP &amp; VLAN","TX ISSUE",
AM2148="Warehouse HUAWEI","SPARE-ISSUE",
AM2148="SPARE-HS","SPARE-ISSUE",
AM2148="Power Telco","RAN ISSUE",AM2148="no impacts","no impacts"
),"")</f>
        <v>no impacts</v>
      </c>
      <c r="AM2148" s="67" t="s">
        <v>5605</v>
      </c>
      <c r="AN2148" s="48" t="str" cm="1">
        <f t="array" ref="AN2148">IFERROR(_xlfn.IFS(
AM2148="MPR ISSUE","ACTIVE",
AM2148="BSS Hardware Issue","ACTIVE",
AM2148="Sites strategiques, MLL, Pylone, etc.","PASSIVE",
AM2148="AKTIVCO DEFAUT GE &amp; POWER Cabinet","PASSIVE",
AM2148="AKTIVCO Coupure ENEO &amp; Baisse de tension","PASSIVE",
AM2148="Coupure ENEO &amp; Baisse de tension","PASSIVE",
AM2148="Defaut GE &amp; POWER Cabinet","PASSIVE",
AM2148="Sharing","PASSIVE",
AM2148="Sites strategiques &amp; DataCenter","PASSIVE",
AM2148="Exclu","Exclu",
AM2148="SAT","ACTIVE",
AM2148="SPARE-ISSUE","SPARE-ISSUE",
AM2148="Fiber CAmtel","ACTIVE",
AM2148="Fiber AOF","ACTIVE",
AM2148="Projet OCM (HUAWEI)","PLANNED WORKS",
AM2148="Projet OCM (NOKIA)","PLANNED WORKS",
AM2148="ACCESS-ISSUE","ACCESS-ISSUE",
AM2148="Projet OCM (ZTE, NOKIA, autres projets)","PLANNED WORKS",
AM2148="No root CAuse","No root cause",
AM2148="ODU HS","ACTIVE",
AM2148="IP &amp; VLAN","ACTIVE",
AM2148="Warehouse HUAWEI","SPARE-ISSUE",
AM2148="SPARE-HS","SPARE-ISSUE",
AM2148="Power Telco","ACTIVE", AM2148="no impacts","no impacts"
),"")</f>
        <v>no impacts</v>
      </c>
      <c r="AO2148" s="93" t="s">
        <v>5537</v>
      </c>
      <c r="AP2148" s="101" t="str">
        <f t="shared" si="59"/>
        <v>LIT_356</v>
      </c>
      <c r="AR2148" s="17" t="s">
        <v>5537</v>
      </c>
      <c r="AS2148" s="7" t="s">
        <v>5537</v>
      </c>
      <c r="AT2148" s="6"/>
      <c r="AU2148" s="7"/>
      <c r="AV2148" s="3" t="s">
        <v>5537</v>
      </c>
      <c r="AW2148" s="18" t="s">
        <v>5537</v>
      </c>
      <c r="AX2148" s="18" t="s">
        <v>5537</v>
      </c>
      <c r="AY2148" s="18" t="s">
        <v>5537</v>
      </c>
      <c r="AZ2148" s="18" t="s">
        <v>5537</v>
      </c>
      <c r="BA2148" s="18" t="s">
        <v>5537</v>
      </c>
      <c r="BB2148" s="18" t="s">
        <v>5537</v>
      </c>
      <c r="BC2148" s="18" t="s">
        <v>5537</v>
      </c>
      <c r="BD2148" s="18" t="s">
        <v>5537</v>
      </c>
      <c r="BE2148" s="18" t="s">
        <v>5537</v>
      </c>
      <c r="BF2148" s="18" t="s">
        <v>5537</v>
      </c>
      <c r="BG2148" s="18" t="s">
        <v>5537</v>
      </c>
      <c r="BH2148" s="18" t="s">
        <v>5537</v>
      </c>
      <c r="BI2148" s="9" t="s">
        <v>5537</v>
      </c>
      <c r="BJ2148" s="14"/>
      <c r="BK2148" s="14" t="s">
        <v>5537</v>
      </c>
      <c r="BL2148" s="14" t="str">
        <f>_xlfn.XLOOKUP(B2148,'[4]cell downs 18042026 17h'!$B:$B,'[4]cell downs 18042026 17h'!$B:$B,"")</f>
        <v/>
      </c>
      <c r="BM2148" s="14" t="str">
        <f>_xlfn.XLOOKUP(B2148,'[5]Cells Huawei 19042026 15h'!$B:$B,'[5]Cells Huawei 19042026 15h'!$B:$B,"")</f>
        <v/>
      </c>
      <c r="BN2148" s="9" t="str">
        <f>_xlfn.XLOOKUP(B2148,'[6]cells down 19042026 9H40'!$B:$B,'[6]cells down 19042026 9H40'!$B:$B,"")</f>
        <v/>
      </c>
      <c r="BO2148" s="9" t="s">
        <v>3548</v>
      </c>
      <c r="BP2148" s="9" t="s">
        <v>5537</v>
      </c>
      <c r="BQ2148" s="115"/>
    </row>
    <row r="2149" spans="1:69" s="9" customFormat="1" x14ac:dyDescent="0.3">
      <c r="A2149" s="1" t="s">
        <v>3549</v>
      </c>
      <c r="B2149" s="8" t="s">
        <v>3550</v>
      </c>
      <c r="C2149" s="3" t="str">
        <f>_xlfn.XLOOKUP(B2149,'[1]daily break down'!$D:$D,'[1]daily break down'!$E:$E,"")</f>
        <v>LITTORAL</v>
      </c>
      <c r="D2149" s="1" t="s">
        <v>11</v>
      </c>
      <c r="E2149" s="1" t="s">
        <v>12</v>
      </c>
      <c r="F2149" s="3" t="s">
        <v>31</v>
      </c>
      <c r="G2149" s="1" t="s">
        <v>3551</v>
      </c>
      <c r="H2149" s="34" t="str">
        <f>_xlfn.XLOOKUP(B2149,[2]CALCULATION!$B:$B,[2]CALCULATION!$H:$H,"")</f>
        <v>ZTE</v>
      </c>
      <c r="I2149" s="28">
        <v>0</v>
      </c>
      <c r="J2149" s="28">
        <v>0</v>
      </c>
      <c r="K2149" s="28">
        <v>0</v>
      </c>
      <c r="L2149" s="28">
        <v>0</v>
      </c>
      <c r="M2149" s="28">
        <v>0</v>
      </c>
      <c r="N2149" s="28">
        <v>0</v>
      </c>
      <c r="O2149" s="28">
        <v>0</v>
      </c>
      <c r="P2149" s="28">
        <v>0</v>
      </c>
      <c r="Q2149" s="28">
        <v>0</v>
      </c>
      <c r="R2149" s="28">
        <v>0</v>
      </c>
      <c r="S2149" s="94">
        <v>0</v>
      </c>
      <c r="T2149" s="94">
        <f>_xlfn.XLOOKUP(B2149,'[3]Nur des jours'!$B:$B,'[3]Nur des jours'!$U:$U,"")</f>
        <v>0</v>
      </c>
      <c r="U2149" s="94">
        <v>0</v>
      </c>
      <c r="V2149" s="94">
        <v>0</v>
      </c>
      <c r="W2149" s="94">
        <v>0</v>
      </c>
      <c r="X2149" s="94">
        <v>0</v>
      </c>
      <c r="Y2149" s="94">
        <v>0</v>
      </c>
      <c r="Z2149" s="94">
        <v>0</v>
      </c>
      <c r="AA2149" s="94">
        <v>0</v>
      </c>
      <c r="AB2149" s="94">
        <v>0</v>
      </c>
      <c r="AC2149" s="94"/>
      <c r="AD2149" s="94">
        <v>0</v>
      </c>
      <c r="AE2149" s="94">
        <v>0</v>
      </c>
      <c r="AF2149" s="94">
        <v>0</v>
      </c>
      <c r="AG2149" s="94">
        <v>0</v>
      </c>
      <c r="AH2149" s="94">
        <v>0</v>
      </c>
      <c r="AI2149" s="49" t="s">
        <v>5559</v>
      </c>
      <c r="AJ2149" s="49"/>
      <c r="AK2149" s="48" t="str" cm="1">
        <f t="array" ref="AK2149">IFERROR(_xlfn.IFS(
AM2149="MPR ISSUE","PDH",
AM2149="BSS Hardware Issue","BSS",
AM2149="Sites strategiques, MLL, Pylone, etc.","ENVTECH",
AM2149="AKTIVCO DEFAUT GE &amp; POWER Cabinet","AKTIVCO",
AM2149="AKTIVCO Coupure ENEO &amp; Baisse de tension","AKTIVCO GRID ONLY",
AM2149="Coupure ENEO &amp; Baisse de tension","IHS GRID ONLY",
AM2149="Defaut GE &amp; POWER Cabinet","IHS",
AM2149="Sharing","Partners",
AM2149="Sites strategiques &amp; DataCenter","SST &amp; DC",
AM2149="Exclu","Exclu",
AM2149="SAT","SAT",
AM2149="SPARE-ISSUE","SPARE-ISSUE",
AM2149="Fiber CAmtel","TRANS_FO_CAMTEL",
AM2149="Fiber AOF","Fiber AOF",
AM2149="Projet OCM (HUAWEI)","TRAVAUX-HUAWEI",
AM2149="Projet OCM (NOKIA)","TRAVAUX-NOKIA",
AM2149="ACCESS-ISSUE","ACCESS-ISSUE",
AM2149="Projet OCM (ZTE, NOKIA, autres projets)","TRAVAUX OCM",
AM2149="No root CAuse","No root cause",
AM2149="ODU HS","PDH",
AM2149="IP &amp; VLAN","PDH",
AM2149="Warehouse HUAWEI","SPARE-ISSUE",
AM2149="SPARE-HS","SPARE-ISSUE",
AM2149="Power Telco","BSS",AM2149="no impacts","no impacts"
),"")</f>
        <v>no impacts</v>
      </c>
      <c r="AL2149" s="48" t="str" cm="1">
        <f t="array" ref="AL2149">IFERROR(_xlfn.IFS(
AM2149="MPR ISSUE","TX ISSUE",
AM2149="BSS Hardware Issue","RAN ISSUE",
AM2149="Sites strategiques, MLL, Pylone, etc.","ENVTECH",
AM2149="AKTIVCO DEFAUT GE &amp; POWER Cabinet","POWER ISSUE",
AM2149="AKTIVCO Coupure ENEO &amp; Baisse de tension","POWER ISSUE",
AM2149="Coupure ENEO &amp; Baisse de tension","POWER ISSUE",
AM2149="Defaut GE &amp; POWER Cabinet","POWER ISSUE",
AM2149="Sharing","POWER ISSUE",
AM2149="Sites strategiques &amp; DataCenter","POWER ISSUE",
AM2149="Exclu","Exclu",
AM2149="SAT","TX ISSUE",
AM2149="SPARE-ISSUE","SPARE-ISSUE",
AM2149="Fiber CAmtel","TX ISSUE",
AM2149="Fiber AOF","TX ISSUE",
AM2149="Projet OCM (HUAWEI)","TRAVAUX-HUAWEI",
AM2149="Projet OCM (NOKIA)","TRAVAUX -NOKIA",
AM2149="ACCESS-ISSUE","ACCESS-ISSUE",
AM2149="Projet OCM (ZTE, NOKIA, autres projets)","TRAVAUX OCM",
AM2149="No root CAuse","No root cause",
AM2149="ODU HS","TX ISSUE",
AM2149="IP &amp; VLAN","TX ISSUE",
AM2149="Warehouse HUAWEI","SPARE-ISSUE",
AM2149="SPARE-HS","SPARE-ISSUE",
AM2149="Power Telco","RAN ISSUE",AM2149="no impacts","no impacts"
),"")</f>
        <v>no impacts</v>
      </c>
      <c r="AM2149" s="67" t="s">
        <v>5605</v>
      </c>
      <c r="AN2149" s="48" t="str" cm="1">
        <f t="array" ref="AN2149">IFERROR(_xlfn.IFS(
AM2149="MPR ISSUE","ACTIVE",
AM2149="BSS Hardware Issue","ACTIVE",
AM2149="Sites strategiques, MLL, Pylone, etc.","PASSIVE",
AM2149="AKTIVCO DEFAUT GE &amp; POWER Cabinet","PASSIVE",
AM2149="AKTIVCO Coupure ENEO &amp; Baisse de tension","PASSIVE",
AM2149="Coupure ENEO &amp; Baisse de tension","PASSIVE",
AM2149="Defaut GE &amp; POWER Cabinet","PASSIVE",
AM2149="Sharing","PASSIVE",
AM2149="Sites strategiques &amp; DataCenter","PASSIVE",
AM2149="Exclu","Exclu",
AM2149="SAT","ACTIVE",
AM2149="SPARE-ISSUE","SPARE-ISSUE",
AM2149="Fiber CAmtel","ACTIVE",
AM2149="Fiber AOF","ACTIVE",
AM2149="Projet OCM (HUAWEI)","PLANNED WORKS",
AM2149="Projet OCM (NOKIA)","PLANNED WORKS",
AM2149="ACCESS-ISSUE","ACCESS-ISSUE",
AM2149="Projet OCM (ZTE, NOKIA, autres projets)","PLANNED WORKS",
AM2149="No root CAuse","No root cause",
AM2149="ODU HS","ACTIVE",
AM2149="IP &amp; VLAN","ACTIVE",
AM2149="Warehouse HUAWEI","SPARE-ISSUE",
AM2149="SPARE-HS","SPARE-ISSUE",
AM2149="Power Telco","ACTIVE", AM2149="no impacts","no impacts"
),"")</f>
        <v>no impacts</v>
      </c>
      <c r="AO2149" s="93" t="s">
        <v>5537</v>
      </c>
      <c r="AP2149" s="101" t="str">
        <f t="shared" si="59"/>
        <v>LIT_503</v>
      </c>
      <c r="AR2149" s="17" t="s">
        <v>5537</v>
      </c>
      <c r="AS2149" s="7" t="s">
        <v>5537</v>
      </c>
      <c r="AT2149" s="6"/>
      <c r="AU2149" s="7"/>
      <c r="AV2149" s="3" t="s">
        <v>5537</v>
      </c>
      <c r="AW2149" s="18" t="s">
        <v>5537</v>
      </c>
      <c r="AX2149" s="18" t="s">
        <v>5537</v>
      </c>
      <c r="AY2149" s="18" t="s">
        <v>5537</v>
      </c>
      <c r="AZ2149" s="18" t="s">
        <v>5537</v>
      </c>
      <c r="BA2149" s="18" t="s">
        <v>5537</v>
      </c>
      <c r="BB2149" s="18" t="s">
        <v>5537</v>
      </c>
      <c r="BC2149" s="18" t="s">
        <v>5537</v>
      </c>
      <c r="BD2149" s="18" t="s">
        <v>5537</v>
      </c>
      <c r="BE2149" s="18" t="s">
        <v>5537</v>
      </c>
      <c r="BF2149" s="18" t="s">
        <v>5537</v>
      </c>
      <c r="BG2149" s="18" t="s">
        <v>5537</v>
      </c>
      <c r="BH2149" s="18" t="s">
        <v>5537</v>
      </c>
      <c r="BI2149" s="9" t="s">
        <v>5537</v>
      </c>
      <c r="BJ2149" s="14"/>
      <c r="BK2149" s="14" t="s">
        <v>5537</v>
      </c>
      <c r="BL2149" s="14" t="str">
        <f>_xlfn.XLOOKUP(B2149,'[4]cell downs 18042026 17h'!$B:$B,'[4]cell downs 18042026 17h'!$B:$B,"")</f>
        <v/>
      </c>
      <c r="BM2149" s="14" t="str">
        <f>_xlfn.XLOOKUP(B2149,'[5]Cells Huawei 19042026 15h'!$B:$B,'[5]Cells Huawei 19042026 15h'!$B:$B,"")</f>
        <v/>
      </c>
      <c r="BN2149" s="9" t="str">
        <f>_xlfn.XLOOKUP(B2149,'[6]cells down 19042026 9H40'!$B:$B,'[6]cells down 19042026 9H40'!$B:$B,"")</f>
        <v/>
      </c>
      <c r="BO2149" s="9" t="s">
        <v>3550</v>
      </c>
      <c r="BP2149" s="9" t="s">
        <v>318</v>
      </c>
      <c r="BQ2149" s="115"/>
    </row>
    <row r="2150" spans="1:69" s="9" customFormat="1" x14ac:dyDescent="0.3">
      <c r="A2150" s="1" t="s">
        <v>3552</v>
      </c>
      <c r="B2150" s="1" t="s">
        <v>3553</v>
      </c>
      <c r="C2150" s="3" t="str">
        <f>_xlfn.XLOOKUP(B2150,'[1]daily break down'!$D:$D,'[1]daily break down'!$E:$E,"")</f>
        <v>LITTORAL</v>
      </c>
      <c r="D2150" s="1" t="s">
        <v>11</v>
      </c>
      <c r="E2150" s="1" t="s">
        <v>12</v>
      </c>
      <c r="F2150" s="3" t="s">
        <v>31</v>
      </c>
      <c r="G2150" s="1" t="s">
        <v>3510</v>
      </c>
      <c r="H2150" s="34" t="str">
        <f>_xlfn.XLOOKUP(B2150,[2]CALCULATION!$B:$B,[2]CALCULATION!$H:$H,"")</f>
        <v>ZTE</v>
      </c>
      <c r="I2150" s="28">
        <v>0</v>
      </c>
      <c r="J2150" s="28">
        <v>0</v>
      </c>
      <c r="K2150" s="28">
        <v>0</v>
      </c>
      <c r="L2150" s="28">
        <v>0</v>
      </c>
      <c r="M2150" s="28">
        <v>0</v>
      </c>
      <c r="N2150" s="28">
        <v>0</v>
      </c>
      <c r="O2150" s="28">
        <v>0</v>
      </c>
      <c r="P2150" s="28">
        <v>0</v>
      </c>
      <c r="Q2150" s="28">
        <v>0</v>
      </c>
      <c r="R2150" s="28">
        <v>0</v>
      </c>
      <c r="S2150" s="94">
        <v>0</v>
      </c>
      <c r="T2150" s="94">
        <f>_xlfn.XLOOKUP(B2150,'[3]Nur des jours'!$B:$B,'[3]Nur des jours'!$U:$U,"")</f>
        <v>0</v>
      </c>
      <c r="U2150" s="94">
        <v>0</v>
      </c>
      <c r="V2150" s="94">
        <v>0</v>
      </c>
      <c r="W2150" s="94">
        <v>0</v>
      </c>
      <c r="X2150" s="94">
        <v>0</v>
      </c>
      <c r="Y2150" s="94">
        <v>0</v>
      </c>
      <c r="Z2150" s="94">
        <v>0</v>
      </c>
      <c r="AA2150" s="94">
        <v>0</v>
      </c>
      <c r="AB2150" s="94">
        <v>0</v>
      </c>
      <c r="AC2150" s="94"/>
      <c r="AD2150" s="94">
        <v>0</v>
      </c>
      <c r="AE2150" s="94">
        <v>0</v>
      </c>
      <c r="AF2150" s="94">
        <v>0</v>
      </c>
      <c r="AG2150" s="94">
        <v>0</v>
      </c>
      <c r="AH2150" s="94">
        <v>0</v>
      </c>
      <c r="AI2150" s="49" t="s">
        <v>5559</v>
      </c>
      <c r="AJ2150" s="49"/>
      <c r="AK2150" s="48" t="str" cm="1">
        <f t="array" ref="AK2150">IFERROR(_xlfn.IFS(
AM2150="MPR ISSUE","PDH",
AM2150="BSS Hardware Issue","BSS",
AM2150="Sites strategiques, MLL, Pylone, etc.","ENVTECH",
AM2150="AKTIVCO DEFAUT GE &amp; POWER Cabinet","AKTIVCO",
AM2150="AKTIVCO Coupure ENEO &amp; Baisse de tension","AKTIVCO GRID ONLY",
AM2150="Coupure ENEO &amp; Baisse de tension","IHS GRID ONLY",
AM2150="Defaut GE &amp; POWER Cabinet","IHS",
AM2150="Sharing","Partners",
AM2150="Sites strategiques &amp; DataCenter","SST &amp; DC",
AM2150="Exclu","Exclu",
AM2150="SAT","SAT",
AM2150="SPARE-ISSUE","SPARE-ISSUE",
AM2150="Fiber CAmtel","TRANS_FO_CAMTEL",
AM2150="Fiber AOF","Fiber AOF",
AM2150="Projet OCM (HUAWEI)","TRAVAUX-HUAWEI",
AM2150="Projet OCM (NOKIA)","TRAVAUX-NOKIA",
AM2150="ACCESS-ISSUE","ACCESS-ISSUE",
AM2150="Projet OCM (ZTE, NOKIA, autres projets)","TRAVAUX OCM",
AM2150="No root CAuse","No root cause",
AM2150="ODU HS","PDH",
AM2150="IP &amp; VLAN","PDH",
AM2150="Warehouse HUAWEI","SPARE-ISSUE",
AM2150="SPARE-HS","SPARE-ISSUE",
AM2150="Power Telco","BSS",AM2150="no impacts","no impacts"
),"")</f>
        <v>no impacts</v>
      </c>
      <c r="AL2150" s="48" t="str" cm="1">
        <f t="array" ref="AL2150">IFERROR(_xlfn.IFS(
AM2150="MPR ISSUE","TX ISSUE",
AM2150="BSS Hardware Issue","RAN ISSUE",
AM2150="Sites strategiques, MLL, Pylone, etc.","ENVTECH",
AM2150="AKTIVCO DEFAUT GE &amp; POWER Cabinet","POWER ISSUE",
AM2150="AKTIVCO Coupure ENEO &amp; Baisse de tension","POWER ISSUE",
AM2150="Coupure ENEO &amp; Baisse de tension","POWER ISSUE",
AM2150="Defaut GE &amp; POWER Cabinet","POWER ISSUE",
AM2150="Sharing","POWER ISSUE",
AM2150="Sites strategiques &amp; DataCenter","POWER ISSUE",
AM2150="Exclu","Exclu",
AM2150="SAT","TX ISSUE",
AM2150="SPARE-ISSUE","SPARE-ISSUE",
AM2150="Fiber CAmtel","TX ISSUE",
AM2150="Fiber AOF","TX ISSUE",
AM2150="Projet OCM (HUAWEI)","TRAVAUX-HUAWEI",
AM2150="Projet OCM (NOKIA)","TRAVAUX -NOKIA",
AM2150="ACCESS-ISSUE","ACCESS-ISSUE",
AM2150="Projet OCM (ZTE, NOKIA, autres projets)","TRAVAUX OCM",
AM2150="No root CAuse","No root cause",
AM2150="ODU HS","TX ISSUE",
AM2150="IP &amp; VLAN","TX ISSUE",
AM2150="Warehouse HUAWEI","SPARE-ISSUE",
AM2150="SPARE-HS","SPARE-ISSUE",
AM2150="Power Telco","RAN ISSUE",AM2150="no impacts","no impacts"
),"")</f>
        <v>no impacts</v>
      </c>
      <c r="AM2150" s="67" t="s">
        <v>5605</v>
      </c>
      <c r="AN2150" s="48" t="str" cm="1">
        <f t="array" ref="AN2150">IFERROR(_xlfn.IFS(
AM2150="MPR ISSUE","ACTIVE",
AM2150="BSS Hardware Issue","ACTIVE",
AM2150="Sites strategiques, MLL, Pylone, etc.","PASSIVE",
AM2150="AKTIVCO DEFAUT GE &amp; POWER Cabinet","PASSIVE",
AM2150="AKTIVCO Coupure ENEO &amp; Baisse de tension","PASSIVE",
AM2150="Coupure ENEO &amp; Baisse de tension","PASSIVE",
AM2150="Defaut GE &amp; POWER Cabinet","PASSIVE",
AM2150="Sharing","PASSIVE",
AM2150="Sites strategiques &amp; DataCenter","PASSIVE",
AM2150="Exclu","Exclu",
AM2150="SAT","ACTIVE",
AM2150="SPARE-ISSUE","SPARE-ISSUE",
AM2150="Fiber CAmtel","ACTIVE",
AM2150="Fiber AOF","ACTIVE",
AM2150="Projet OCM (HUAWEI)","PLANNED WORKS",
AM2150="Projet OCM (NOKIA)","PLANNED WORKS",
AM2150="ACCESS-ISSUE","ACCESS-ISSUE",
AM2150="Projet OCM (ZTE, NOKIA, autres projets)","PLANNED WORKS",
AM2150="No root CAuse","No root cause",
AM2150="ODU HS","ACTIVE",
AM2150="IP &amp; VLAN","ACTIVE",
AM2150="Warehouse HUAWEI","SPARE-ISSUE",
AM2150="SPARE-HS","SPARE-ISSUE",
AM2150="Power Telco","ACTIVE", AM2150="no impacts","no impacts"
),"")</f>
        <v>no impacts</v>
      </c>
      <c r="AO2150" s="93" t="s">
        <v>5537</v>
      </c>
      <c r="AP2150" s="101" t="str">
        <f t="shared" si="59"/>
        <v>LIT_496</v>
      </c>
      <c r="AR2150" s="17" t="s">
        <v>5537</v>
      </c>
      <c r="AS2150" s="7" t="s">
        <v>5537</v>
      </c>
      <c r="AT2150" s="6"/>
      <c r="AU2150" s="7"/>
      <c r="AV2150" s="3" t="s">
        <v>5537</v>
      </c>
      <c r="AW2150" s="18" t="s">
        <v>5537</v>
      </c>
      <c r="AX2150" s="18" t="s">
        <v>5537</v>
      </c>
      <c r="AY2150" s="18" t="s">
        <v>5537</v>
      </c>
      <c r="AZ2150" s="18" t="s">
        <v>5537</v>
      </c>
      <c r="BA2150" s="18" t="s">
        <v>5537</v>
      </c>
      <c r="BB2150" s="18" t="s">
        <v>5537</v>
      </c>
      <c r="BC2150" s="18" t="s">
        <v>5537</v>
      </c>
      <c r="BD2150" s="18" t="s">
        <v>5537</v>
      </c>
      <c r="BE2150" s="18" t="s">
        <v>5537</v>
      </c>
      <c r="BF2150" s="18" t="s">
        <v>5537</v>
      </c>
      <c r="BG2150" s="18" t="s">
        <v>5537</v>
      </c>
      <c r="BH2150" s="18" t="s">
        <v>5537</v>
      </c>
      <c r="BI2150" s="9" t="s">
        <v>5537</v>
      </c>
      <c r="BJ2150" s="14"/>
      <c r="BK2150" s="14" t="s">
        <v>5537</v>
      </c>
      <c r="BL2150" s="14" t="str">
        <f>_xlfn.XLOOKUP(B2150,'[4]cell downs 18042026 17h'!$B:$B,'[4]cell downs 18042026 17h'!$B:$B,"")</f>
        <v/>
      </c>
      <c r="BM2150" s="14" t="str">
        <f>_xlfn.XLOOKUP(B2150,'[5]Cells Huawei 19042026 15h'!$B:$B,'[5]Cells Huawei 19042026 15h'!$B:$B,"")</f>
        <v/>
      </c>
      <c r="BN2150" s="9" t="str">
        <f>_xlfn.XLOOKUP(B2150,'[6]cells down 19042026 9H40'!$B:$B,'[6]cells down 19042026 9H40'!$B:$B,"")</f>
        <v/>
      </c>
      <c r="BO2150" s="9" t="s">
        <v>3553</v>
      </c>
      <c r="BP2150" s="9" t="s">
        <v>594</v>
      </c>
      <c r="BQ2150" s="115"/>
    </row>
    <row r="2151" spans="1:69" s="9" customFormat="1" x14ac:dyDescent="0.3">
      <c r="A2151" s="1" t="s">
        <v>3623</v>
      </c>
      <c r="B2151" s="8" t="s">
        <v>3624</v>
      </c>
      <c r="C2151" s="3" t="str">
        <f>_xlfn.XLOOKUP(B2151,'[1]daily break down'!$D:$D,'[1]daily break down'!$E:$E,"")</f>
        <v>CENTRE</v>
      </c>
      <c r="D2151" s="1"/>
      <c r="E2151" s="1"/>
      <c r="F2151" s="3" t="s">
        <v>69</v>
      </c>
      <c r="G2151" s="1" t="s">
        <v>3625</v>
      </c>
      <c r="H2151" s="34" t="str">
        <f>_xlfn.XLOOKUP(B2151,[2]CALCULATION!$B:$B,[2]CALCULATION!$H:$H,"")</f>
        <v>ZTE</v>
      </c>
      <c r="I2151" s="28">
        <v>0</v>
      </c>
      <c r="J2151" s="28">
        <v>0</v>
      </c>
      <c r="K2151" s="28">
        <v>0</v>
      </c>
      <c r="L2151" s="28">
        <v>0</v>
      </c>
      <c r="M2151" s="28">
        <v>0</v>
      </c>
      <c r="N2151" s="28">
        <v>0</v>
      </c>
      <c r="O2151" s="28">
        <v>0</v>
      </c>
      <c r="P2151" s="28">
        <v>0</v>
      </c>
      <c r="Q2151" s="28">
        <v>0</v>
      </c>
      <c r="R2151" s="28">
        <v>0</v>
      </c>
      <c r="S2151" s="94">
        <v>0</v>
      </c>
      <c r="T2151" s="94">
        <f>_xlfn.XLOOKUP(B2151,'[3]Nur des jours'!$B:$B,'[3]Nur des jours'!$U:$U,"")</f>
        <v>0</v>
      </c>
      <c r="U2151" s="94">
        <v>0</v>
      </c>
      <c r="V2151" s="94">
        <v>0</v>
      </c>
      <c r="W2151" s="94">
        <v>0</v>
      </c>
      <c r="X2151" s="94">
        <v>0</v>
      </c>
      <c r="Y2151" s="94">
        <v>0</v>
      </c>
      <c r="Z2151" s="94">
        <v>0</v>
      </c>
      <c r="AA2151" s="94">
        <v>0</v>
      </c>
      <c r="AB2151" s="94">
        <v>0</v>
      </c>
      <c r="AC2151" s="94"/>
      <c r="AD2151" s="94">
        <v>0</v>
      </c>
      <c r="AE2151" s="94">
        <v>0</v>
      </c>
      <c r="AF2151" s="94">
        <v>0</v>
      </c>
      <c r="AG2151" s="94">
        <v>0</v>
      </c>
      <c r="AH2151" s="94">
        <v>0</v>
      </c>
      <c r="AI2151" s="49" t="s">
        <v>5559</v>
      </c>
      <c r="AJ2151" s="49"/>
      <c r="AK2151" s="48" t="str" cm="1">
        <f t="array" ref="AK2151">IFERROR(_xlfn.IFS(
AM2151="MPR ISSUE","PDH",
AM2151="BSS Hardware Issue","BSS",
AM2151="Sites strategiques, MLL, Pylone, etc.","ENVTECH",
AM2151="AKTIVCO DEFAUT GE &amp; POWER Cabinet","AKTIVCO",
AM2151="AKTIVCO Coupure ENEO &amp; Baisse de tension","AKTIVCO GRID ONLY",
AM2151="Coupure ENEO &amp; Baisse de tension","IHS GRID ONLY",
AM2151="Defaut GE &amp; POWER Cabinet","IHS",
AM2151="Sharing","Partners",
AM2151="Sites strategiques &amp; DataCenter","SST &amp; DC",
AM2151="Exclu","Exclu",
AM2151="SAT","SAT",
AM2151="SPARE-ISSUE","SPARE-ISSUE",
AM2151="Fiber CAmtel","TRANS_FO_CAMTEL",
AM2151="Fiber AOF","Fiber AOF",
AM2151="Projet OCM (HUAWEI)","TRAVAUX-HUAWEI",
AM2151="Projet OCM (NOKIA)","TRAVAUX-NOKIA",
AM2151="ACCESS-ISSUE","ACCESS-ISSUE",
AM2151="Projet OCM (ZTE, NOKIA, autres projets)","TRAVAUX OCM",
AM2151="No root CAuse","No root cause",
AM2151="ODU HS","PDH",
AM2151="IP &amp; VLAN","PDH",
AM2151="Warehouse HUAWEI","SPARE-ISSUE",
AM2151="SPARE-HS","SPARE-ISSUE",
AM2151="Power Telco","BSS",AM2151="no impacts","no impacts"
),"")</f>
        <v>no impacts</v>
      </c>
      <c r="AL2151" s="48" t="str" cm="1">
        <f t="array" ref="AL2151">IFERROR(_xlfn.IFS(
AM2151="MPR ISSUE","TX ISSUE",
AM2151="BSS Hardware Issue","RAN ISSUE",
AM2151="Sites strategiques, MLL, Pylone, etc.","ENVTECH",
AM2151="AKTIVCO DEFAUT GE &amp; POWER Cabinet","POWER ISSUE",
AM2151="AKTIVCO Coupure ENEO &amp; Baisse de tension","POWER ISSUE",
AM2151="Coupure ENEO &amp; Baisse de tension","POWER ISSUE",
AM2151="Defaut GE &amp; POWER Cabinet","POWER ISSUE",
AM2151="Sharing","POWER ISSUE",
AM2151="Sites strategiques &amp; DataCenter","POWER ISSUE",
AM2151="Exclu","Exclu",
AM2151="SAT","TX ISSUE",
AM2151="SPARE-ISSUE","SPARE-ISSUE",
AM2151="Fiber CAmtel","TX ISSUE",
AM2151="Fiber AOF","TX ISSUE",
AM2151="Projet OCM (HUAWEI)","TRAVAUX-HUAWEI",
AM2151="Projet OCM (NOKIA)","TRAVAUX -NOKIA",
AM2151="ACCESS-ISSUE","ACCESS-ISSUE",
AM2151="Projet OCM (ZTE, NOKIA, autres projets)","TRAVAUX OCM",
AM2151="No root CAuse","No root cause",
AM2151="ODU HS","TX ISSUE",
AM2151="IP &amp; VLAN","TX ISSUE",
AM2151="Warehouse HUAWEI","SPARE-ISSUE",
AM2151="SPARE-HS","SPARE-ISSUE",
AM2151="Power Telco","RAN ISSUE",AM2151="no impacts","no impacts"
),"")</f>
        <v>no impacts</v>
      </c>
      <c r="AM2151" s="67" t="s">
        <v>5605</v>
      </c>
      <c r="AN2151" s="48" t="str" cm="1">
        <f t="array" ref="AN2151">IFERROR(_xlfn.IFS(
AM2151="MPR ISSUE","ACTIVE",
AM2151="BSS Hardware Issue","ACTIVE",
AM2151="Sites strategiques, MLL, Pylone, etc.","PASSIVE",
AM2151="AKTIVCO DEFAUT GE &amp; POWER Cabinet","PASSIVE",
AM2151="AKTIVCO Coupure ENEO &amp; Baisse de tension","PASSIVE",
AM2151="Coupure ENEO &amp; Baisse de tension","PASSIVE",
AM2151="Defaut GE &amp; POWER Cabinet","PASSIVE",
AM2151="Sharing","PASSIVE",
AM2151="Sites strategiques &amp; DataCenter","PASSIVE",
AM2151="Exclu","Exclu",
AM2151="SAT","ACTIVE",
AM2151="SPARE-ISSUE","SPARE-ISSUE",
AM2151="Fiber CAmtel","ACTIVE",
AM2151="Fiber AOF","ACTIVE",
AM2151="Projet OCM (HUAWEI)","PLANNED WORKS",
AM2151="Projet OCM (NOKIA)","PLANNED WORKS",
AM2151="ACCESS-ISSUE","ACCESS-ISSUE",
AM2151="Projet OCM (ZTE, NOKIA, autres projets)","PLANNED WORKS",
AM2151="No root CAuse","No root cause",
AM2151="ODU HS","ACTIVE",
AM2151="IP &amp; VLAN","ACTIVE",
AM2151="Warehouse HUAWEI","SPARE-ISSUE",
AM2151="SPARE-HS","SPARE-ISSUE",
AM2151="Power Telco","ACTIVE", AM2151="no impacts","no impacts"
),"")</f>
        <v>no impacts</v>
      </c>
      <c r="AO2151" s="93" t="s">
        <v>5537</v>
      </c>
      <c r="AP2151" s="101" t="str">
        <f t="shared" si="59"/>
        <v>SUD_117</v>
      </c>
      <c r="AR2151" s="17" t="s">
        <v>5537</v>
      </c>
      <c r="AS2151" s="7" t="s">
        <v>5537</v>
      </c>
      <c r="AT2151" s="6"/>
      <c r="AU2151" s="7"/>
      <c r="AV2151" s="3" t="s">
        <v>5537</v>
      </c>
      <c r="AW2151" s="18" t="s">
        <v>5537</v>
      </c>
      <c r="AX2151" s="18" t="s">
        <v>5537</v>
      </c>
      <c r="AY2151" s="18" t="s">
        <v>5537</v>
      </c>
      <c r="AZ2151" s="18" t="s">
        <v>5537</v>
      </c>
      <c r="BA2151" s="18" t="s">
        <v>5537</v>
      </c>
      <c r="BB2151" s="18" t="s">
        <v>5537</v>
      </c>
      <c r="BC2151" s="18" t="s">
        <v>5537</v>
      </c>
      <c r="BD2151" s="18" t="s">
        <v>5537</v>
      </c>
      <c r="BE2151" s="18" t="s">
        <v>5537</v>
      </c>
      <c r="BF2151" s="18" t="s">
        <v>5537</v>
      </c>
      <c r="BG2151" s="18" t="s">
        <v>5537</v>
      </c>
      <c r="BH2151" s="18" t="s">
        <v>5537</v>
      </c>
      <c r="BI2151" s="9" t="s">
        <v>5537</v>
      </c>
      <c r="BJ2151" s="14"/>
      <c r="BK2151" s="14" t="s">
        <v>5537</v>
      </c>
      <c r="BL2151" s="14" t="str">
        <f>_xlfn.XLOOKUP(B2151,'[4]cell downs 18042026 17h'!$B:$B,'[4]cell downs 18042026 17h'!$B:$B,"")</f>
        <v/>
      </c>
      <c r="BM2151" s="14" t="str">
        <f>_xlfn.XLOOKUP(B2151,'[5]Cells Huawei 19042026 15h'!$B:$B,'[5]Cells Huawei 19042026 15h'!$B:$B,"")</f>
        <v/>
      </c>
      <c r="BN2151" s="9" t="str">
        <f>_xlfn.XLOOKUP(B2151,'[6]cells down 19042026 9H40'!$B:$B,'[6]cells down 19042026 9H40'!$B:$B,"")</f>
        <v/>
      </c>
      <c r="BO2151" s="9" t="s">
        <v>5537</v>
      </c>
      <c r="BP2151" s="9" t="s">
        <v>12</v>
      </c>
      <c r="BQ2151" s="115"/>
    </row>
    <row r="2152" spans="1:69" s="9" customFormat="1" x14ac:dyDescent="0.3">
      <c r="A2152" s="1" t="s">
        <v>3554</v>
      </c>
      <c r="B2152" s="8" t="s">
        <v>3555</v>
      </c>
      <c r="C2152" s="3" t="str">
        <f>_xlfn.XLOOKUP(B2152,'[1]daily break down'!$D:$D,'[1]daily break down'!$E:$E,"")</f>
        <v>LITTORAL</v>
      </c>
      <c r="D2152" s="1" t="s">
        <v>11</v>
      </c>
      <c r="E2152" s="1" t="s">
        <v>12</v>
      </c>
      <c r="F2152" s="3" t="s">
        <v>31</v>
      </c>
      <c r="G2152" s="1" t="s">
        <v>3556</v>
      </c>
      <c r="H2152" s="34" t="str">
        <f>_xlfn.XLOOKUP(B2152,[2]CALCULATION!$B:$B,[2]CALCULATION!$H:$H,"")</f>
        <v>ZTE</v>
      </c>
      <c r="I2152" s="28">
        <v>0</v>
      </c>
      <c r="J2152" s="28">
        <v>0</v>
      </c>
      <c r="K2152" s="28">
        <v>0</v>
      </c>
      <c r="L2152" s="28">
        <v>0</v>
      </c>
      <c r="M2152" s="28">
        <v>0</v>
      </c>
      <c r="N2152" s="28">
        <v>0</v>
      </c>
      <c r="O2152" s="28">
        <v>0</v>
      </c>
      <c r="P2152" s="28">
        <v>0</v>
      </c>
      <c r="Q2152" s="28">
        <v>0</v>
      </c>
      <c r="R2152" s="28">
        <v>0</v>
      </c>
      <c r="S2152" s="94">
        <v>0</v>
      </c>
      <c r="T2152" s="94">
        <f>_xlfn.XLOOKUP(B2152,'[3]Nur des jours'!$B:$B,'[3]Nur des jours'!$U:$U,"")</f>
        <v>0</v>
      </c>
      <c r="U2152" s="94">
        <v>0</v>
      </c>
      <c r="V2152" s="94">
        <v>0</v>
      </c>
      <c r="W2152" s="94">
        <v>0</v>
      </c>
      <c r="X2152" s="94">
        <v>0</v>
      </c>
      <c r="Y2152" s="94">
        <v>0</v>
      </c>
      <c r="Z2152" s="94">
        <v>0</v>
      </c>
      <c r="AA2152" s="94">
        <v>0</v>
      </c>
      <c r="AB2152" s="94">
        <v>0</v>
      </c>
      <c r="AC2152" s="94"/>
      <c r="AD2152" s="94">
        <v>0</v>
      </c>
      <c r="AE2152" s="94">
        <v>0</v>
      </c>
      <c r="AF2152" s="94">
        <v>0</v>
      </c>
      <c r="AG2152" s="94">
        <v>0</v>
      </c>
      <c r="AH2152" s="94">
        <v>0</v>
      </c>
      <c r="AI2152" s="49" t="s">
        <v>5559</v>
      </c>
      <c r="AJ2152" s="49"/>
      <c r="AK2152" s="48" t="str" cm="1">
        <f t="array" ref="AK2152">IFERROR(_xlfn.IFS(
AM2152="MPR ISSUE","PDH",
AM2152="BSS Hardware Issue","BSS",
AM2152="Sites strategiques, MLL, Pylone, etc.","ENVTECH",
AM2152="AKTIVCO DEFAUT GE &amp; POWER Cabinet","AKTIVCO",
AM2152="AKTIVCO Coupure ENEO &amp; Baisse de tension","AKTIVCO GRID ONLY",
AM2152="Coupure ENEO &amp; Baisse de tension","IHS GRID ONLY",
AM2152="Defaut GE &amp; POWER Cabinet","IHS",
AM2152="Sharing","Partners",
AM2152="Sites strategiques &amp; DataCenter","SST &amp; DC",
AM2152="Exclu","Exclu",
AM2152="SAT","SAT",
AM2152="SPARE-ISSUE","SPARE-ISSUE",
AM2152="Fiber CAmtel","TRANS_FO_CAMTEL",
AM2152="Fiber AOF","Fiber AOF",
AM2152="Projet OCM (HUAWEI)","TRAVAUX-HUAWEI",
AM2152="Projet OCM (NOKIA)","TRAVAUX-NOKIA",
AM2152="ACCESS-ISSUE","ACCESS-ISSUE",
AM2152="Projet OCM (ZTE, NOKIA, autres projets)","TRAVAUX OCM",
AM2152="No root CAuse","No root cause",
AM2152="ODU HS","PDH",
AM2152="IP &amp; VLAN","PDH",
AM2152="Warehouse HUAWEI","SPARE-ISSUE",
AM2152="SPARE-HS","SPARE-ISSUE",
AM2152="Power Telco","BSS",AM2152="no impacts","no impacts"
),"")</f>
        <v>no impacts</v>
      </c>
      <c r="AL2152" s="48" t="str" cm="1">
        <f t="array" ref="AL2152">IFERROR(_xlfn.IFS(
AM2152="MPR ISSUE","TX ISSUE",
AM2152="BSS Hardware Issue","RAN ISSUE",
AM2152="Sites strategiques, MLL, Pylone, etc.","ENVTECH",
AM2152="AKTIVCO DEFAUT GE &amp; POWER Cabinet","POWER ISSUE",
AM2152="AKTIVCO Coupure ENEO &amp; Baisse de tension","POWER ISSUE",
AM2152="Coupure ENEO &amp; Baisse de tension","POWER ISSUE",
AM2152="Defaut GE &amp; POWER Cabinet","POWER ISSUE",
AM2152="Sharing","POWER ISSUE",
AM2152="Sites strategiques &amp; DataCenter","POWER ISSUE",
AM2152="Exclu","Exclu",
AM2152="SAT","TX ISSUE",
AM2152="SPARE-ISSUE","SPARE-ISSUE",
AM2152="Fiber CAmtel","TX ISSUE",
AM2152="Fiber AOF","TX ISSUE",
AM2152="Projet OCM (HUAWEI)","TRAVAUX-HUAWEI",
AM2152="Projet OCM (NOKIA)","TRAVAUX -NOKIA",
AM2152="ACCESS-ISSUE","ACCESS-ISSUE",
AM2152="Projet OCM (ZTE, NOKIA, autres projets)","TRAVAUX OCM",
AM2152="No root CAuse","No root cause",
AM2152="ODU HS","TX ISSUE",
AM2152="IP &amp; VLAN","TX ISSUE",
AM2152="Warehouse HUAWEI","SPARE-ISSUE",
AM2152="SPARE-HS","SPARE-ISSUE",
AM2152="Power Telco","RAN ISSUE",AM2152="no impacts","no impacts"
),"")</f>
        <v>no impacts</v>
      </c>
      <c r="AM2152" s="67" t="s">
        <v>5605</v>
      </c>
      <c r="AN2152" s="48" t="str" cm="1">
        <f t="array" ref="AN2152">IFERROR(_xlfn.IFS(
AM2152="MPR ISSUE","ACTIVE",
AM2152="BSS Hardware Issue","ACTIVE",
AM2152="Sites strategiques, MLL, Pylone, etc.","PASSIVE",
AM2152="AKTIVCO DEFAUT GE &amp; POWER Cabinet","PASSIVE",
AM2152="AKTIVCO Coupure ENEO &amp; Baisse de tension","PASSIVE",
AM2152="Coupure ENEO &amp; Baisse de tension","PASSIVE",
AM2152="Defaut GE &amp; POWER Cabinet","PASSIVE",
AM2152="Sharing","PASSIVE",
AM2152="Sites strategiques &amp; DataCenter","PASSIVE",
AM2152="Exclu","Exclu",
AM2152="SAT","ACTIVE",
AM2152="SPARE-ISSUE","SPARE-ISSUE",
AM2152="Fiber CAmtel","ACTIVE",
AM2152="Fiber AOF","ACTIVE",
AM2152="Projet OCM (HUAWEI)","PLANNED WORKS",
AM2152="Projet OCM (NOKIA)","PLANNED WORKS",
AM2152="ACCESS-ISSUE","ACCESS-ISSUE",
AM2152="Projet OCM (ZTE, NOKIA, autres projets)","PLANNED WORKS",
AM2152="No root CAuse","No root cause",
AM2152="ODU HS","ACTIVE",
AM2152="IP &amp; VLAN","ACTIVE",
AM2152="Warehouse HUAWEI","SPARE-ISSUE",
AM2152="SPARE-HS","SPARE-ISSUE",
AM2152="Power Telco","ACTIVE", AM2152="no impacts","no impacts"
),"")</f>
        <v>no impacts</v>
      </c>
      <c r="AO2152" s="93" t="s">
        <v>5537</v>
      </c>
      <c r="AP2152" s="101" t="str">
        <f t="shared" si="59"/>
        <v>LIT_480</v>
      </c>
      <c r="AR2152" s="17" t="s">
        <v>5537</v>
      </c>
      <c r="AS2152" s="7" t="s">
        <v>5537</v>
      </c>
      <c r="AT2152" s="6"/>
      <c r="AU2152" s="7"/>
      <c r="AV2152" s="3" t="s">
        <v>5537</v>
      </c>
      <c r="AW2152" s="18" t="s">
        <v>5537</v>
      </c>
      <c r="AX2152" s="18" t="s">
        <v>5537</v>
      </c>
      <c r="AY2152" s="18" t="s">
        <v>5537</v>
      </c>
      <c r="AZ2152" s="18" t="s">
        <v>5537</v>
      </c>
      <c r="BA2152" s="18" t="s">
        <v>5537</v>
      </c>
      <c r="BB2152" s="18" t="s">
        <v>5537</v>
      </c>
      <c r="BC2152" s="18" t="s">
        <v>5537</v>
      </c>
      <c r="BD2152" s="18" t="s">
        <v>5537</v>
      </c>
      <c r="BE2152" s="18" t="s">
        <v>5537</v>
      </c>
      <c r="BF2152" s="18" t="s">
        <v>5537</v>
      </c>
      <c r="BG2152" s="18" t="s">
        <v>5537</v>
      </c>
      <c r="BH2152" s="18" t="s">
        <v>5537</v>
      </c>
      <c r="BI2152" s="9" t="s">
        <v>5537</v>
      </c>
      <c r="BJ2152" s="14"/>
      <c r="BK2152" s="14" t="s">
        <v>5537</v>
      </c>
      <c r="BL2152" s="14" t="str">
        <f>_xlfn.XLOOKUP(B2152,'[4]cell downs 18042026 17h'!$B:$B,'[4]cell downs 18042026 17h'!$B:$B,"")</f>
        <v/>
      </c>
      <c r="BM2152" s="14" t="str">
        <f>_xlfn.XLOOKUP(B2152,'[5]Cells Huawei 19042026 15h'!$B:$B,'[5]Cells Huawei 19042026 15h'!$B:$B,"")</f>
        <v/>
      </c>
      <c r="BN2152" s="9" t="str">
        <f>_xlfn.XLOOKUP(B2152,'[6]cells down 19042026 9H40'!$B:$B,'[6]cells down 19042026 9H40'!$B:$B,"")</f>
        <v/>
      </c>
      <c r="BO2152" s="9" t="s">
        <v>3555</v>
      </c>
      <c r="BP2152" s="9" t="s">
        <v>318</v>
      </c>
      <c r="BQ2152" s="115"/>
    </row>
    <row r="2153" spans="1:69" s="9" customFormat="1" x14ac:dyDescent="0.3">
      <c r="A2153" s="1" t="s">
        <v>3557</v>
      </c>
      <c r="B2153" s="1" t="s">
        <v>3558</v>
      </c>
      <c r="C2153" s="3" t="str">
        <f>_xlfn.XLOOKUP(B2153,'[1]daily break down'!$D:$D,'[1]daily break down'!$E:$E,"")</f>
        <v>LITTORAL</v>
      </c>
      <c r="D2153" s="1" t="s">
        <v>11</v>
      </c>
      <c r="E2153" s="1" t="s">
        <v>12</v>
      </c>
      <c r="F2153" s="3" t="s">
        <v>31</v>
      </c>
      <c r="G2153" s="1" t="s">
        <v>3557</v>
      </c>
      <c r="H2153" s="34" t="str">
        <f>_xlfn.XLOOKUP(B2153,[2]CALCULATION!$B:$B,[2]CALCULATION!$H:$H,"")</f>
        <v>ZTE</v>
      </c>
      <c r="I2153" s="28">
        <v>0</v>
      </c>
      <c r="J2153" s="28">
        <v>0</v>
      </c>
      <c r="K2153" s="28">
        <v>0</v>
      </c>
      <c r="L2153" s="28">
        <v>0</v>
      </c>
      <c r="M2153" s="28">
        <v>0</v>
      </c>
      <c r="N2153" s="28">
        <v>0</v>
      </c>
      <c r="O2153" s="28">
        <v>0</v>
      </c>
      <c r="P2153" s="28">
        <v>0</v>
      </c>
      <c r="Q2153" s="28">
        <v>0</v>
      </c>
      <c r="R2153" s="28">
        <v>0</v>
      </c>
      <c r="S2153" s="94">
        <v>0</v>
      </c>
      <c r="T2153" s="94">
        <f>_xlfn.XLOOKUP(B2153,'[3]Nur des jours'!$B:$B,'[3]Nur des jours'!$U:$U,"")</f>
        <v>0</v>
      </c>
      <c r="U2153" s="94">
        <v>0</v>
      </c>
      <c r="V2153" s="94">
        <v>0</v>
      </c>
      <c r="W2153" s="94">
        <v>0</v>
      </c>
      <c r="X2153" s="94">
        <v>0</v>
      </c>
      <c r="Y2153" s="94">
        <v>0</v>
      </c>
      <c r="Z2153" s="94">
        <v>0</v>
      </c>
      <c r="AA2153" s="94">
        <v>0</v>
      </c>
      <c r="AB2153" s="94">
        <v>0</v>
      </c>
      <c r="AC2153" s="94"/>
      <c r="AD2153" s="94">
        <v>0</v>
      </c>
      <c r="AE2153" s="94">
        <v>0</v>
      </c>
      <c r="AF2153" s="94">
        <v>0</v>
      </c>
      <c r="AG2153" s="94">
        <v>0</v>
      </c>
      <c r="AH2153" s="94">
        <v>0</v>
      </c>
      <c r="AI2153" s="49" t="s">
        <v>5559</v>
      </c>
      <c r="AJ2153" s="49"/>
      <c r="AK2153" s="48" t="str" cm="1">
        <f t="array" ref="AK2153">IFERROR(_xlfn.IFS(
AM2153="MPR ISSUE","PDH",
AM2153="BSS Hardware Issue","BSS",
AM2153="Sites strategiques, MLL, Pylone, etc.","ENVTECH",
AM2153="AKTIVCO DEFAUT GE &amp; POWER Cabinet","AKTIVCO",
AM2153="AKTIVCO Coupure ENEO &amp; Baisse de tension","AKTIVCO GRID ONLY",
AM2153="Coupure ENEO &amp; Baisse de tension","IHS GRID ONLY",
AM2153="Defaut GE &amp; POWER Cabinet","IHS",
AM2153="Sharing","Partners",
AM2153="Sites strategiques &amp; DataCenter","SST &amp; DC",
AM2153="Exclu","Exclu",
AM2153="SAT","SAT",
AM2153="SPARE-ISSUE","SPARE-ISSUE",
AM2153="Fiber CAmtel","TRANS_FO_CAMTEL",
AM2153="Fiber AOF","Fiber AOF",
AM2153="Projet OCM (HUAWEI)","TRAVAUX-HUAWEI",
AM2153="Projet OCM (NOKIA)","TRAVAUX-NOKIA",
AM2153="ACCESS-ISSUE","ACCESS-ISSUE",
AM2153="Projet OCM (ZTE, NOKIA, autres projets)","TRAVAUX OCM",
AM2153="No root CAuse","No root cause",
AM2153="ODU HS","PDH",
AM2153="IP &amp; VLAN","PDH",
AM2153="Warehouse HUAWEI","SPARE-ISSUE",
AM2153="SPARE-HS","SPARE-ISSUE",
AM2153="Power Telco","BSS",AM2153="no impacts","no impacts"
),"")</f>
        <v>PDH</v>
      </c>
      <c r="AL2153" s="48" t="str" cm="1">
        <f t="array" ref="AL2153">IFERROR(_xlfn.IFS(
AM2153="MPR ISSUE","TX ISSUE",
AM2153="BSS Hardware Issue","RAN ISSUE",
AM2153="Sites strategiques, MLL, Pylone, etc.","ENVTECH",
AM2153="AKTIVCO DEFAUT GE &amp; POWER Cabinet","POWER ISSUE",
AM2153="AKTIVCO Coupure ENEO &amp; Baisse de tension","POWER ISSUE",
AM2153="Coupure ENEO &amp; Baisse de tension","POWER ISSUE",
AM2153="Defaut GE &amp; POWER Cabinet","POWER ISSUE",
AM2153="Sharing","POWER ISSUE",
AM2153="Sites strategiques &amp; DataCenter","POWER ISSUE",
AM2153="Exclu","Exclu",
AM2153="SAT","TX ISSUE",
AM2153="SPARE-ISSUE","SPARE-ISSUE",
AM2153="Fiber CAmtel","TX ISSUE",
AM2153="Fiber AOF","TX ISSUE",
AM2153="Projet OCM (HUAWEI)","TRAVAUX-HUAWEI",
AM2153="Projet OCM (NOKIA)","TRAVAUX -NOKIA",
AM2153="ACCESS-ISSUE","ACCESS-ISSUE",
AM2153="Projet OCM (ZTE, NOKIA, autres projets)","TRAVAUX OCM",
AM2153="No root CAuse","No root cause",
AM2153="ODU HS","TX ISSUE",
AM2153="IP &amp; VLAN","TX ISSUE",
AM2153="Warehouse HUAWEI","SPARE-ISSUE",
AM2153="SPARE-HS","SPARE-ISSUE",
AM2153="Power Telco","RAN ISSUE",AM2153="no impacts","no impacts"
),"")</f>
        <v>TX ISSUE</v>
      </c>
      <c r="AM2153" s="67" t="s">
        <v>5352</v>
      </c>
      <c r="AN2153" s="48" t="str" cm="1">
        <f t="array" ref="AN2153">IFERROR(_xlfn.IFS(
AM2153="MPR ISSUE","ACTIVE",
AM2153="BSS Hardware Issue","ACTIVE",
AM2153="Sites strategiques, MLL, Pylone, etc.","PASSIVE",
AM2153="AKTIVCO DEFAUT GE &amp; POWER Cabinet","PASSIVE",
AM2153="AKTIVCO Coupure ENEO &amp; Baisse de tension","PASSIVE",
AM2153="Coupure ENEO &amp; Baisse de tension","PASSIVE",
AM2153="Defaut GE &amp; POWER Cabinet","PASSIVE",
AM2153="Sharing","PASSIVE",
AM2153="Sites strategiques &amp; DataCenter","PASSIVE",
AM2153="Exclu","Exclu",
AM2153="SAT","ACTIVE",
AM2153="SPARE-ISSUE","SPARE-ISSUE",
AM2153="Fiber CAmtel","ACTIVE",
AM2153="Fiber AOF","ACTIVE",
AM2153="Projet OCM (HUAWEI)","PLANNED WORKS",
AM2153="Projet OCM (NOKIA)","PLANNED WORKS",
AM2153="ACCESS-ISSUE","ACCESS-ISSUE",
AM2153="Projet OCM (ZTE, NOKIA, autres projets)","PLANNED WORKS",
AM2153="No root CAuse","No root cause",
AM2153="ODU HS","ACTIVE",
AM2153="IP &amp; VLAN","ACTIVE",
AM2153="Warehouse HUAWEI","SPARE-ISSUE",
AM2153="SPARE-HS","SPARE-ISSUE",
AM2153="Power Telco","ACTIVE", AM2153="no impacts","no impacts"
),"")</f>
        <v>ACTIVE</v>
      </c>
      <c r="AO2153" s="93" t="s">
        <v>6480</v>
      </c>
      <c r="AP2153" s="101" t="str">
        <f t="shared" si="59"/>
        <v>LIT_512</v>
      </c>
      <c r="AR2153" s="17" t="s">
        <v>5537</v>
      </c>
      <c r="AS2153" s="7" t="s">
        <v>5537</v>
      </c>
      <c r="AT2153" s="6"/>
      <c r="AU2153" s="7"/>
      <c r="AV2153" s="3" t="s">
        <v>5537</v>
      </c>
      <c r="AW2153" s="18" t="s">
        <v>5537</v>
      </c>
      <c r="AX2153" s="18" t="s">
        <v>5537</v>
      </c>
      <c r="AY2153" s="18" t="s">
        <v>5537</v>
      </c>
      <c r="AZ2153" s="18" t="s">
        <v>5537</v>
      </c>
      <c r="BA2153" s="18" t="s">
        <v>5537</v>
      </c>
      <c r="BB2153" s="18" t="s">
        <v>5537</v>
      </c>
      <c r="BC2153" s="18" t="s">
        <v>5537</v>
      </c>
      <c r="BD2153" s="18" t="s">
        <v>5537</v>
      </c>
      <c r="BE2153" s="18" t="s">
        <v>5537</v>
      </c>
      <c r="BF2153" s="18" t="s">
        <v>5537</v>
      </c>
      <c r="BG2153" s="18" t="s">
        <v>5537</v>
      </c>
      <c r="BH2153" s="18" t="s">
        <v>6480</v>
      </c>
      <c r="BI2153" s="9" t="s">
        <v>5537</v>
      </c>
      <c r="BJ2153" s="14"/>
      <c r="BK2153" s="14" t="s">
        <v>5537</v>
      </c>
      <c r="BL2153" s="14" t="str">
        <f>_xlfn.XLOOKUP(B2153,'[4]cell downs 18042026 17h'!$B:$B,'[4]cell downs 18042026 17h'!$B:$B,"")</f>
        <v/>
      </c>
      <c r="BM2153" s="14" t="str">
        <f>_xlfn.XLOOKUP(B2153,'[5]Cells Huawei 19042026 15h'!$B:$B,'[5]Cells Huawei 19042026 15h'!$B:$B,"")</f>
        <v/>
      </c>
      <c r="BN2153" s="9" t="str">
        <f>_xlfn.XLOOKUP(B2153,'[6]cells down 19042026 9H40'!$B:$B,'[6]cells down 19042026 9H40'!$B:$B,"")</f>
        <v/>
      </c>
      <c r="BO2153" s="9" t="s">
        <v>3558</v>
      </c>
      <c r="BP2153" s="9" t="s">
        <v>5537</v>
      </c>
      <c r="BQ2153" s="115"/>
    </row>
    <row r="2154" spans="1:69" s="9" customFormat="1" x14ac:dyDescent="0.3">
      <c r="A2154" s="1" t="s">
        <v>3559</v>
      </c>
      <c r="B2154" s="8" t="s">
        <v>3560</v>
      </c>
      <c r="C2154" s="3" t="str">
        <f>_xlfn.XLOOKUP(B2154,'[1]daily break down'!$D:$D,'[1]daily break down'!$E:$E,"")</f>
        <v>LITTORAL</v>
      </c>
      <c r="D2154" s="1" t="s">
        <v>11</v>
      </c>
      <c r="E2154" s="1" t="s">
        <v>12</v>
      </c>
      <c r="F2154" s="3" t="s">
        <v>37</v>
      </c>
      <c r="G2154" s="1" t="s">
        <v>3559</v>
      </c>
      <c r="H2154" s="34" t="str">
        <f>_xlfn.XLOOKUP(B2154,[2]CALCULATION!$B:$B,[2]CALCULATION!$H:$H,"")</f>
        <v>ZTE</v>
      </c>
      <c r="I2154" s="28">
        <v>0</v>
      </c>
      <c r="J2154" s="28">
        <v>0</v>
      </c>
      <c r="K2154" s="28">
        <v>0</v>
      </c>
      <c r="L2154" s="28">
        <v>0</v>
      </c>
      <c r="M2154" s="28">
        <v>0</v>
      </c>
      <c r="N2154" s="28">
        <v>0</v>
      </c>
      <c r="O2154" s="28">
        <v>0</v>
      </c>
      <c r="P2154" s="28">
        <v>0</v>
      </c>
      <c r="Q2154" s="28">
        <v>0</v>
      </c>
      <c r="R2154" s="28">
        <v>0</v>
      </c>
      <c r="S2154" s="94">
        <v>0</v>
      </c>
      <c r="T2154" s="94">
        <f>_xlfn.XLOOKUP(B2154,'[3]Nur des jours'!$B:$B,'[3]Nur des jours'!$U:$U,"")</f>
        <v>0</v>
      </c>
      <c r="U2154" s="94">
        <v>0</v>
      </c>
      <c r="V2154" s="94">
        <v>0</v>
      </c>
      <c r="W2154" s="94">
        <v>0</v>
      </c>
      <c r="X2154" s="94">
        <v>0</v>
      </c>
      <c r="Y2154" s="94">
        <v>0</v>
      </c>
      <c r="Z2154" s="94">
        <v>0</v>
      </c>
      <c r="AA2154" s="94">
        <v>0</v>
      </c>
      <c r="AB2154" s="94">
        <v>0</v>
      </c>
      <c r="AC2154" s="94"/>
      <c r="AD2154" s="94">
        <v>0</v>
      </c>
      <c r="AE2154" s="94">
        <v>0</v>
      </c>
      <c r="AF2154" s="94">
        <v>0</v>
      </c>
      <c r="AG2154" s="94">
        <v>0</v>
      </c>
      <c r="AH2154" s="94">
        <v>0</v>
      </c>
      <c r="AI2154" s="49" t="s">
        <v>5559</v>
      </c>
      <c r="AJ2154" s="49"/>
      <c r="AK2154" s="48" t="str" cm="1">
        <f t="array" ref="AK2154">IFERROR(_xlfn.IFS(
AM2154="MPR ISSUE","PDH",
AM2154="BSS Hardware Issue","BSS",
AM2154="Sites strategiques, MLL, Pylone, etc.","ENVTECH",
AM2154="AKTIVCO DEFAUT GE &amp; POWER Cabinet","AKTIVCO",
AM2154="AKTIVCO Coupure ENEO &amp; Baisse de tension","AKTIVCO GRID ONLY",
AM2154="Coupure ENEO &amp; Baisse de tension","IHS GRID ONLY",
AM2154="Defaut GE &amp; POWER Cabinet","IHS",
AM2154="Sharing","Partners",
AM2154="Sites strategiques &amp; DataCenter","SST &amp; DC",
AM2154="Exclu","Exclu",
AM2154="SAT","SAT",
AM2154="SPARE-ISSUE","SPARE-ISSUE",
AM2154="Fiber CAmtel","TRANS_FO_CAMTEL",
AM2154="Fiber AOF","Fiber AOF",
AM2154="Projet OCM (HUAWEI)","TRAVAUX-HUAWEI",
AM2154="Projet OCM (NOKIA)","TRAVAUX-NOKIA",
AM2154="ACCESS-ISSUE","ACCESS-ISSUE",
AM2154="Projet OCM (ZTE, NOKIA, autres projets)","TRAVAUX OCM",
AM2154="No root CAuse","No root cause",
AM2154="ODU HS","PDH",
AM2154="IP &amp; VLAN","PDH",
AM2154="Warehouse HUAWEI","SPARE-ISSUE",
AM2154="SPARE-HS","SPARE-ISSUE",
AM2154="Power Telco","BSS",AM2154="no impacts","no impacts"
),"")</f>
        <v>no impacts</v>
      </c>
      <c r="AL2154" s="48" t="str" cm="1">
        <f t="array" ref="AL2154">IFERROR(_xlfn.IFS(
AM2154="MPR ISSUE","TX ISSUE",
AM2154="BSS Hardware Issue","RAN ISSUE",
AM2154="Sites strategiques, MLL, Pylone, etc.","ENVTECH",
AM2154="AKTIVCO DEFAUT GE &amp; POWER Cabinet","POWER ISSUE",
AM2154="AKTIVCO Coupure ENEO &amp; Baisse de tension","POWER ISSUE",
AM2154="Coupure ENEO &amp; Baisse de tension","POWER ISSUE",
AM2154="Defaut GE &amp; POWER Cabinet","POWER ISSUE",
AM2154="Sharing","POWER ISSUE",
AM2154="Sites strategiques &amp; DataCenter","POWER ISSUE",
AM2154="Exclu","Exclu",
AM2154="SAT","TX ISSUE",
AM2154="SPARE-ISSUE","SPARE-ISSUE",
AM2154="Fiber CAmtel","TX ISSUE",
AM2154="Fiber AOF","TX ISSUE",
AM2154="Projet OCM (HUAWEI)","TRAVAUX-HUAWEI",
AM2154="Projet OCM (NOKIA)","TRAVAUX -NOKIA",
AM2154="ACCESS-ISSUE","ACCESS-ISSUE",
AM2154="Projet OCM (ZTE, NOKIA, autres projets)","TRAVAUX OCM",
AM2154="No root CAuse","No root cause",
AM2154="ODU HS","TX ISSUE",
AM2154="IP &amp; VLAN","TX ISSUE",
AM2154="Warehouse HUAWEI","SPARE-ISSUE",
AM2154="SPARE-HS","SPARE-ISSUE",
AM2154="Power Telco","RAN ISSUE",AM2154="no impacts","no impacts"
),"")</f>
        <v>no impacts</v>
      </c>
      <c r="AM2154" s="67" t="s">
        <v>5605</v>
      </c>
      <c r="AN2154" s="48" t="str" cm="1">
        <f t="array" ref="AN2154">IFERROR(_xlfn.IFS(
AM2154="MPR ISSUE","ACTIVE",
AM2154="BSS Hardware Issue","ACTIVE",
AM2154="Sites strategiques, MLL, Pylone, etc.","PASSIVE",
AM2154="AKTIVCO DEFAUT GE &amp; POWER Cabinet","PASSIVE",
AM2154="AKTIVCO Coupure ENEO &amp; Baisse de tension","PASSIVE",
AM2154="Coupure ENEO &amp; Baisse de tension","PASSIVE",
AM2154="Defaut GE &amp; POWER Cabinet","PASSIVE",
AM2154="Sharing","PASSIVE",
AM2154="Sites strategiques &amp; DataCenter","PASSIVE",
AM2154="Exclu","Exclu",
AM2154="SAT","ACTIVE",
AM2154="SPARE-ISSUE","SPARE-ISSUE",
AM2154="Fiber CAmtel","ACTIVE",
AM2154="Fiber AOF","ACTIVE",
AM2154="Projet OCM (HUAWEI)","PLANNED WORKS",
AM2154="Projet OCM (NOKIA)","PLANNED WORKS",
AM2154="ACCESS-ISSUE","ACCESS-ISSUE",
AM2154="Projet OCM (ZTE, NOKIA, autres projets)","PLANNED WORKS",
AM2154="No root CAuse","No root cause",
AM2154="ODU HS","ACTIVE",
AM2154="IP &amp; VLAN","ACTIVE",
AM2154="Warehouse HUAWEI","SPARE-ISSUE",
AM2154="SPARE-HS","SPARE-ISSUE",
AM2154="Power Telco","ACTIVE", AM2154="no impacts","no impacts"
),"")</f>
        <v>no impacts</v>
      </c>
      <c r="AO2154" s="93" t="s">
        <v>5537</v>
      </c>
      <c r="AP2154" s="101" t="str">
        <f t="shared" si="59"/>
        <v>CTR_059</v>
      </c>
      <c r="AR2154" s="17" t="s">
        <v>5537</v>
      </c>
      <c r="AS2154" s="7" t="s">
        <v>5537</v>
      </c>
      <c r="AT2154" s="6"/>
      <c r="AU2154" s="7"/>
      <c r="AV2154" s="3" t="s">
        <v>5537</v>
      </c>
      <c r="AW2154" s="18" t="s">
        <v>5537</v>
      </c>
      <c r="AX2154" s="18" t="s">
        <v>5537</v>
      </c>
      <c r="AY2154" s="18" t="s">
        <v>5537</v>
      </c>
      <c r="AZ2154" s="18" t="s">
        <v>5537</v>
      </c>
      <c r="BA2154" s="18" t="s">
        <v>5537</v>
      </c>
      <c r="BB2154" s="18" t="s">
        <v>5537</v>
      </c>
      <c r="BC2154" s="18" t="s">
        <v>5537</v>
      </c>
      <c r="BD2154" s="18" t="s">
        <v>5537</v>
      </c>
      <c r="BE2154" s="18" t="s">
        <v>5537</v>
      </c>
      <c r="BF2154" s="18" t="s">
        <v>5537</v>
      </c>
      <c r="BG2154" s="18" t="s">
        <v>5537</v>
      </c>
      <c r="BH2154" s="18" t="s">
        <v>5537</v>
      </c>
      <c r="BI2154" s="9" t="s">
        <v>5537</v>
      </c>
      <c r="BJ2154" s="14"/>
      <c r="BK2154" s="14" t="s">
        <v>5537</v>
      </c>
      <c r="BL2154" s="14" t="str">
        <f>_xlfn.XLOOKUP(B2154,'[4]cell downs 18042026 17h'!$B:$B,'[4]cell downs 18042026 17h'!$B:$B,"")</f>
        <v/>
      </c>
      <c r="BM2154" s="14" t="str">
        <f>_xlfn.XLOOKUP(B2154,'[5]Cells Huawei 19042026 15h'!$B:$B,'[5]Cells Huawei 19042026 15h'!$B:$B,"")</f>
        <v/>
      </c>
      <c r="BN2154" s="9" t="str">
        <f>_xlfn.XLOOKUP(B2154,'[6]cells down 19042026 9H40'!$B:$B,'[6]cells down 19042026 9H40'!$B:$B,"")</f>
        <v/>
      </c>
      <c r="BO2154" s="9" t="s">
        <v>3560</v>
      </c>
      <c r="BP2154" s="9" t="s">
        <v>318</v>
      </c>
      <c r="BQ2154" s="115"/>
    </row>
    <row r="2155" spans="1:69" s="9" customFormat="1" x14ac:dyDescent="0.3">
      <c r="A2155" s="1" t="s">
        <v>3562</v>
      </c>
      <c r="B2155" s="8" t="s">
        <v>3563</v>
      </c>
      <c r="C2155" s="3" t="str">
        <f>_xlfn.XLOOKUP(B2155,'[1]daily break down'!$D:$D,'[1]daily break down'!$E:$E,"")</f>
        <v>LITTORAL</v>
      </c>
      <c r="D2155" s="1"/>
      <c r="E2155" s="1"/>
      <c r="F2155" s="3" t="s">
        <v>31</v>
      </c>
      <c r="G2155" s="1" t="s">
        <v>3525</v>
      </c>
      <c r="H2155" s="34" t="str">
        <f>_xlfn.XLOOKUP(B2155,[2]CALCULATION!$B:$B,[2]CALCULATION!$H:$H,"")</f>
        <v>ZTE</v>
      </c>
      <c r="I2155" s="28">
        <v>0</v>
      </c>
      <c r="J2155" s="28">
        <v>0</v>
      </c>
      <c r="K2155" s="28">
        <v>0</v>
      </c>
      <c r="L2155" s="28">
        <v>0</v>
      </c>
      <c r="M2155" s="28">
        <v>0</v>
      </c>
      <c r="N2155" s="28">
        <v>0</v>
      </c>
      <c r="O2155" s="28">
        <v>0</v>
      </c>
      <c r="P2155" s="28">
        <v>0</v>
      </c>
      <c r="Q2155" s="28">
        <v>0</v>
      </c>
      <c r="R2155" s="28">
        <v>0</v>
      </c>
      <c r="S2155" s="94">
        <v>0</v>
      </c>
      <c r="T2155" s="94">
        <f>_xlfn.XLOOKUP(B2155,'[3]Nur des jours'!$B:$B,'[3]Nur des jours'!$U:$U,"")</f>
        <v>0</v>
      </c>
      <c r="U2155" s="94">
        <v>0</v>
      </c>
      <c r="V2155" s="94">
        <v>0</v>
      </c>
      <c r="W2155" s="94">
        <v>0</v>
      </c>
      <c r="X2155" s="94">
        <v>0</v>
      </c>
      <c r="Y2155" s="94">
        <v>0</v>
      </c>
      <c r="Z2155" s="94">
        <v>0</v>
      </c>
      <c r="AA2155" s="94">
        <v>0</v>
      </c>
      <c r="AB2155" s="94">
        <v>0</v>
      </c>
      <c r="AC2155" s="94"/>
      <c r="AD2155" s="94">
        <v>0</v>
      </c>
      <c r="AE2155" s="94">
        <v>0</v>
      </c>
      <c r="AF2155" s="94">
        <v>0</v>
      </c>
      <c r="AG2155" s="94">
        <v>0</v>
      </c>
      <c r="AH2155" s="94">
        <v>0</v>
      </c>
      <c r="AI2155" s="49" t="s">
        <v>5559</v>
      </c>
      <c r="AJ2155" s="49"/>
      <c r="AK2155" s="48" t="str" cm="1">
        <f t="array" ref="AK2155">IFERROR(_xlfn.IFS(
AM2155="MPR ISSUE","PDH",
AM2155="BSS Hardware Issue","BSS",
AM2155="Sites strategiques, MLL, Pylone, etc.","ENVTECH",
AM2155="AKTIVCO DEFAUT GE &amp; POWER Cabinet","AKTIVCO",
AM2155="AKTIVCO Coupure ENEO &amp; Baisse de tension","AKTIVCO GRID ONLY",
AM2155="Coupure ENEO &amp; Baisse de tension","IHS GRID ONLY",
AM2155="Defaut GE &amp; POWER Cabinet","IHS",
AM2155="Sharing","Partners",
AM2155="Sites strategiques &amp; DataCenter","SST &amp; DC",
AM2155="Exclu","Exclu",
AM2155="SAT","SAT",
AM2155="SPARE-ISSUE","SPARE-ISSUE",
AM2155="Fiber CAmtel","TRANS_FO_CAMTEL",
AM2155="Fiber AOF","Fiber AOF",
AM2155="Projet OCM (HUAWEI)","TRAVAUX-HUAWEI",
AM2155="Projet OCM (NOKIA)","TRAVAUX-NOKIA",
AM2155="ACCESS-ISSUE","ACCESS-ISSUE",
AM2155="Projet OCM (ZTE, NOKIA, autres projets)","TRAVAUX OCM",
AM2155="No root CAuse","No root cause",
AM2155="ODU HS","PDH",
AM2155="IP &amp; VLAN","PDH",
AM2155="Warehouse HUAWEI","SPARE-ISSUE",
AM2155="SPARE-HS","SPARE-ISSUE",
AM2155="Power Telco","BSS",AM2155="no impacts","no impacts"
),"")</f>
        <v>no impacts</v>
      </c>
      <c r="AL2155" s="48" t="str" cm="1">
        <f t="array" ref="AL2155">IFERROR(_xlfn.IFS(
AM2155="MPR ISSUE","TX ISSUE",
AM2155="BSS Hardware Issue","RAN ISSUE",
AM2155="Sites strategiques, MLL, Pylone, etc.","ENVTECH",
AM2155="AKTIVCO DEFAUT GE &amp; POWER Cabinet","POWER ISSUE",
AM2155="AKTIVCO Coupure ENEO &amp; Baisse de tension","POWER ISSUE",
AM2155="Coupure ENEO &amp; Baisse de tension","POWER ISSUE",
AM2155="Defaut GE &amp; POWER Cabinet","POWER ISSUE",
AM2155="Sharing","POWER ISSUE",
AM2155="Sites strategiques &amp; DataCenter","POWER ISSUE",
AM2155="Exclu","Exclu",
AM2155="SAT","TX ISSUE",
AM2155="SPARE-ISSUE","SPARE-ISSUE",
AM2155="Fiber CAmtel","TX ISSUE",
AM2155="Fiber AOF","TX ISSUE",
AM2155="Projet OCM (HUAWEI)","TRAVAUX-HUAWEI",
AM2155="Projet OCM (NOKIA)","TRAVAUX -NOKIA",
AM2155="ACCESS-ISSUE","ACCESS-ISSUE",
AM2155="Projet OCM (ZTE, NOKIA, autres projets)","TRAVAUX OCM",
AM2155="No root CAuse","No root cause",
AM2155="ODU HS","TX ISSUE",
AM2155="IP &amp; VLAN","TX ISSUE",
AM2155="Warehouse HUAWEI","SPARE-ISSUE",
AM2155="SPARE-HS","SPARE-ISSUE",
AM2155="Power Telco","RAN ISSUE",AM2155="no impacts","no impacts"
),"")</f>
        <v>no impacts</v>
      </c>
      <c r="AM2155" s="67" t="s">
        <v>5605</v>
      </c>
      <c r="AN2155" s="48" t="str" cm="1">
        <f t="array" ref="AN2155">IFERROR(_xlfn.IFS(
AM2155="MPR ISSUE","ACTIVE",
AM2155="BSS Hardware Issue","ACTIVE",
AM2155="Sites strategiques, MLL, Pylone, etc.","PASSIVE",
AM2155="AKTIVCO DEFAUT GE &amp; POWER Cabinet","PASSIVE",
AM2155="AKTIVCO Coupure ENEO &amp; Baisse de tension","PASSIVE",
AM2155="Coupure ENEO &amp; Baisse de tension","PASSIVE",
AM2155="Defaut GE &amp; POWER Cabinet","PASSIVE",
AM2155="Sharing","PASSIVE",
AM2155="Sites strategiques &amp; DataCenter","PASSIVE",
AM2155="Exclu","Exclu",
AM2155="SAT","ACTIVE",
AM2155="SPARE-ISSUE","SPARE-ISSUE",
AM2155="Fiber CAmtel","ACTIVE",
AM2155="Fiber AOF","ACTIVE",
AM2155="Projet OCM (HUAWEI)","PLANNED WORKS",
AM2155="Projet OCM (NOKIA)","PLANNED WORKS",
AM2155="ACCESS-ISSUE","ACCESS-ISSUE",
AM2155="Projet OCM (ZTE, NOKIA, autres projets)","PLANNED WORKS",
AM2155="No root CAuse","No root cause",
AM2155="ODU HS","ACTIVE",
AM2155="IP &amp; VLAN","ACTIVE",
AM2155="Warehouse HUAWEI","SPARE-ISSUE",
AM2155="SPARE-HS","SPARE-ISSUE",
AM2155="Power Telco","ACTIVE", AM2155="no impacts","no impacts"
),"")</f>
        <v>no impacts</v>
      </c>
      <c r="AO2155" s="93" t="s">
        <v>5537</v>
      </c>
      <c r="AP2155" s="101" t="str">
        <f t="shared" si="59"/>
        <v>LIT_750</v>
      </c>
      <c r="AR2155" s="17" t="s">
        <v>5537</v>
      </c>
      <c r="AS2155" s="7" t="s">
        <v>5537</v>
      </c>
      <c r="AT2155" s="6"/>
      <c r="AU2155" s="7"/>
      <c r="AV2155" s="3" t="s">
        <v>5537</v>
      </c>
      <c r="AW2155" s="18" t="s">
        <v>5537</v>
      </c>
      <c r="AX2155" s="18" t="s">
        <v>5537</v>
      </c>
      <c r="AY2155" s="18" t="s">
        <v>5537</v>
      </c>
      <c r="AZ2155" s="18" t="s">
        <v>5537</v>
      </c>
      <c r="BA2155" s="18" t="s">
        <v>5537</v>
      </c>
      <c r="BB2155" s="18" t="s">
        <v>5537</v>
      </c>
      <c r="BC2155" s="18" t="s">
        <v>5537</v>
      </c>
      <c r="BD2155" s="18" t="s">
        <v>5537</v>
      </c>
      <c r="BE2155" s="18" t="s">
        <v>5537</v>
      </c>
      <c r="BF2155" s="18" t="s">
        <v>5537</v>
      </c>
      <c r="BG2155" s="18" t="s">
        <v>5537</v>
      </c>
      <c r="BH2155" s="18" t="s">
        <v>5537</v>
      </c>
      <c r="BI2155" s="9" t="s">
        <v>5537</v>
      </c>
      <c r="BJ2155" s="14"/>
      <c r="BK2155" s="14" t="s">
        <v>5537</v>
      </c>
      <c r="BL2155" s="14" t="str">
        <f>_xlfn.XLOOKUP(B2155,'[4]cell downs 18042026 17h'!$B:$B,'[4]cell downs 18042026 17h'!$B:$B,"")</f>
        <v/>
      </c>
      <c r="BM2155" s="14" t="str">
        <f>_xlfn.XLOOKUP(B2155,'[5]Cells Huawei 19042026 15h'!$B:$B,'[5]Cells Huawei 19042026 15h'!$B:$B,"")</f>
        <v/>
      </c>
      <c r="BN2155" s="9" t="str">
        <f>_xlfn.XLOOKUP(B2155,'[6]cells down 19042026 9H40'!$B:$B,'[6]cells down 19042026 9H40'!$B:$B,"")</f>
        <v/>
      </c>
      <c r="BO2155" s="9" t="s">
        <v>5537</v>
      </c>
      <c r="BP2155" s="9" t="s">
        <v>318</v>
      </c>
      <c r="BQ2155" s="115"/>
    </row>
    <row r="2156" spans="1:69" s="9" customFormat="1" x14ac:dyDescent="0.3">
      <c r="A2156" s="1" t="s">
        <v>3564</v>
      </c>
      <c r="B2156" s="8" t="s">
        <v>3565</v>
      </c>
      <c r="C2156" s="3" t="str">
        <f>_xlfn.XLOOKUP(B2156,'[1]daily break down'!$D:$D,'[1]daily break down'!$E:$E,"")</f>
        <v>CENTRE</v>
      </c>
      <c r="D2156" s="1" t="s">
        <v>21</v>
      </c>
      <c r="E2156" s="1" t="s">
        <v>563</v>
      </c>
      <c r="F2156" s="3" t="s">
        <v>69</v>
      </c>
      <c r="G2156" s="1" t="s">
        <v>3564</v>
      </c>
      <c r="H2156" s="34" t="str">
        <f>_xlfn.XLOOKUP(B2156,[2]CALCULATION!$B:$B,[2]CALCULATION!$H:$H,"")</f>
        <v>ZTE</v>
      </c>
      <c r="I2156" s="28">
        <v>0</v>
      </c>
      <c r="J2156" s="28">
        <v>0</v>
      </c>
      <c r="K2156" s="28">
        <v>0</v>
      </c>
      <c r="L2156" s="28">
        <v>0</v>
      </c>
      <c r="M2156" s="28">
        <v>0</v>
      </c>
      <c r="N2156" s="28">
        <v>0</v>
      </c>
      <c r="O2156" s="28">
        <v>0</v>
      </c>
      <c r="P2156" s="28">
        <v>0</v>
      </c>
      <c r="Q2156" s="28">
        <v>0</v>
      </c>
      <c r="R2156" s="28">
        <v>0</v>
      </c>
      <c r="S2156" s="94">
        <v>0</v>
      </c>
      <c r="T2156" s="94">
        <f>_xlfn.XLOOKUP(B2156,'[3]Nur des jours'!$B:$B,'[3]Nur des jours'!$U:$U,"")</f>
        <v>0</v>
      </c>
      <c r="U2156" s="94">
        <v>0</v>
      </c>
      <c r="V2156" s="94">
        <v>0</v>
      </c>
      <c r="W2156" s="94">
        <v>0</v>
      </c>
      <c r="X2156" s="94">
        <v>0</v>
      </c>
      <c r="Y2156" s="94">
        <v>0</v>
      </c>
      <c r="Z2156" s="94">
        <v>0</v>
      </c>
      <c r="AA2156" s="94">
        <v>0</v>
      </c>
      <c r="AB2156" s="94">
        <v>0</v>
      </c>
      <c r="AC2156" s="94"/>
      <c r="AD2156" s="94">
        <v>0</v>
      </c>
      <c r="AE2156" s="94">
        <v>0</v>
      </c>
      <c r="AF2156" s="94">
        <v>0</v>
      </c>
      <c r="AG2156" s="94">
        <v>0</v>
      </c>
      <c r="AH2156" s="94">
        <v>0</v>
      </c>
      <c r="AI2156" s="49" t="s">
        <v>5559</v>
      </c>
      <c r="AJ2156" s="49"/>
      <c r="AK2156" s="48" t="str" cm="1">
        <f t="array" ref="AK2156">IFERROR(_xlfn.IFS(
AM2156="MPR ISSUE","PDH",
AM2156="BSS Hardware Issue","BSS",
AM2156="Sites strategiques, MLL, Pylone, etc.","ENVTECH",
AM2156="AKTIVCO DEFAUT GE &amp; POWER Cabinet","AKTIVCO",
AM2156="AKTIVCO Coupure ENEO &amp; Baisse de tension","AKTIVCO GRID ONLY",
AM2156="Coupure ENEO &amp; Baisse de tension","IHS GRID ONLY",
AM2156="Defaut GE &amp; POWER Cabinet","IHS",
AM2156="Sharing","Partners",
AM2156="Sites strategiques &amp; DataCenter","SST &amp; DC",
AM2156="Exclu","Exclu",
AM2156="SAT","SAT",
AM2156="SPARE-ISSUE","SPARE-ISSUE",
AM2156="Fiber CAmtel","TRANS_FO_CAMTEL",
AM2156="Fiber AOF","Fiber AOF",
AM2156="Projet OCM (HUAWEI)","TRAVAUX-HUAWEI",
AM2156="Projet OCM (NOKIA)","TRAVAUX-NOKIA",
AM2156="ACCESS-ISSUE","ACCESS-ISSUE",
AM2156="Projet OCM (ZTE, NOKIA, autres projets)","TRAVAUX OCM",
AM2156="No root CAuse","No root cause",
AM2156="ODU HS","PDH",
AM2156="IP &amp; VLAN","PDH",
AM2156="Warehouse HUAWEI","SPARE-ISSUE",
AM2156="SPARE-HS","SPARE-ISSUE",
AM2156="Power Telco","BSS",AM2156="no impacts","no impacts"
),"")</f>
        <v>no impacts</v>
      </c>
      <c r="AL2156" s="48" t="str" cm="1">
        <f t="array" ref="AL2156">IFERROR(_xlfn.IFS(
AM2156="MPR ISSUE","TX ISSUE",
AM2156="BSS Hardware Issue","RAN ISSUE",
AM2156="Sites strategiques, MLL, Pylone, etc.","ENVTECH",
AM2156="AKTIVCO DEFAUT GE &amp; POWER Cabinet","POWER ISSUE",
AM2156="AKTIVCO Coupure ENEO &amp; Baisse de tension","POWER ISSUE",
AM2156="Coupure ENEO &amp; Baisse de tension","POWER ISSUE",
AM2156="Defaut GE &amp; POWER Cabinet","POWER ISSUE",
AM2156="Sharing","POWER ISSUE",
AM2156="Sites strategiques &amp; DataCenter","POWER ISSUE",
AM2156="Exclu","Exclu",
AM2156="SAT","TX ISSUE",
AM2156="SPARE-ISSUE","SPARE-ISSUE",
AM2156="Fiber CAmtel","TX ISSUE",
AM2156="Fiber AOF","TX ISSUE",
AM2156="Projet OCM (HUAWEI)","TRAVAUX-HUAWEI",
AM2156="Projet OCM (NOKIA)","TRAVAUX -NOKIA",
AM2156="ACCESS-ISSUE","ACCESS-ISSUE",
AM2156="Projet OCM (ZTE, NOKIA, autres projets)","TRAVAUX OCM",
AM2156="No root CAuse","No root cause",
AM2156="ODU HS","TX ISSUE",
AM2156="IP &amp; VLAN","TX ISSUE",
AM2156="Warehouse HUAWEI","SPARE-ISSUE",
AM2156="SPARE-HS","SPARE-ISSUE",
AM2156="Power Telco","RAN ISSUE",AM2156="no impacts","no impacts"
),"")</f>
        <v>no impacts</v>
      </c>
      <c r="AM2156" s="67" t="s">
        <v>5605</v>
      </c>
      <c r="AN2156" s="48" t="str" cm="1">
        <f t="array" ref="AN2156">IFERROR(_xlfn.IFS(
AM2156="MPR ISSUE","ACTIVE",
AM2156="BSS Hardware Issue","ACTIVE",
AM2156="Sites strategiques, MLL, Pylone, etc.","PASSIVE",
AM2156="AKTIVCO DEFAUT GE &amp; POWER Cabinet","PASSIVE",
AM2156="AKTIVCO Coupure ENEO &amp; Baisse de tension","PASSIVE",
AM2156="Coupure ENEO &amp; Baisse de tension","PASSIVE",
AM2156="Defaut GE &amp; POWER Cabinet","PASSIVE",
AM2156="Sharing","PASSIVE",
AM2156="Sites strategiques &amp; DataCenter","PASSIVE",
AM2156="Exclu","Exclu",
AM2156="SAT","ACTIVE",
AM2156="SPARE-ISSUE","SPARE-ISSUE",
AM2156="Fiber CAmtel","ACTIVE",
AM2156="Fiber AOF","ACTIVE",
AM2156="Projet OCM (HUAWEI)","PLANNED WORKS",
AM2156="Projet OCM (NOKIA)","PLANNED WORKS",
AM2156="ACCESS-ISSUE","ACCESS-ISSUE",
AM2156="Projet OCM (ZTE, NOKIA, autres projets)","PLANNED WORKS",
AM2156="No root CAuse","No root cause",
AM2156="ODU HS","ACTIVE",
AM2156="IP &amp; VLAN","ACTIVE",
AM2156="Warehouse HUAWEI","SPARE-ISSUE",
AM2156="SPARE-HS","SPARE-ISSUE",
AM2156="Power Telco","ACTIVE", AM2156="no impacts","no impacts"
),"")</f>
        <v>no impacts</v>
      </c>
      <c r="AO2156" s="93" t="s">
        <v>5537</v>
      </c>
      <c r="AP2156" s="101" t="str">
        <f t="shared" ref="AP2156:AP2174" si="60">B2156</f>
        <v>SUD_243</v>
      </c>
      <c r="AR2156" s="17" t="s">
        <v>5537</v>
      </c>
      <c r="AS2156" s="7" t="s">
        <v>5537</v>
      </c>
      <c r="AT2156" s="6"/>
      <c r="AU2156" s="7"/>
      <c r="AV2156" s="3" t="s">
        <v>5537</v>
      </c>
      <c r="AW2156" s="18" t="s">
        <v>5537</v>
      </c>
      <c r="AX2156" s="18" t="s">
        <v>5537</v>
      </c>
      <c r="AY2156" s="18" t="s">
        <v>5537</v>
      </c>
      <c r="AZ2156" s="18" t="s">
        <v>5537</v>
      </c>
      <c r="BA2156" s="18" t="s">
        <v>5537</v>
      </c>
      <c r="BB2156" s="18" t="s">
        <v>5537</v>
      </c>
      <c r="BC2156" s="18" t="s">
        <v>5537</v>
      </c>
      <c r="BD2156" s="18" t="s">
        <v>5537</v>
      </c>
      <c r="BE2156" s="18" t="s">
        <v>5537</v>
      </c>
      <c r="BF2156" s="18" t="s">
        <v>5537</v>
      </c>
      <c r="BG2156" s="18" t="s">
        <v>5537</v>
      </c>
      <c r="BH2156" s="18" t="s">
        <v>5537</v>
      </c>
      <c r="BI2156" s="9" t="s">
        <v>5537</v>
      </c>
      <c r="BJ2156" s="14"/>
      <c r="BK2156" s="14" t="s">
        <v>5537</v>
      </c>
      <c r="BL2156" s="14" t="str">
        <f>_xlfn.XLOOKUP(B2156,'[4]cell downs 18042026 17h'!$B:$B,'[4]cell downs 18042026 17h'!$B:$B,"")</f>
        <v/>
      </c>
      <c r="BM2156" s="14" t="str">
        <f>_xlfn.XLOOKUP(B2156,'[5]Cells Huawei 19042026 15h'!$B:$B,'[5]Cells Huawei 19042026 15h'!$B:$B,"")</f>
        <v/>
      </c>
      <c r="BN2156" s="9" t="str">
        <f>_xlfn.XLOOKUP(B2156,'[6]cells down 19042026 9H40'!$B:$B,'[6]cells down 19042026 9H40'!$B:$B,"")</f>
        <v/>
      </c>
      <c r="BO2156" s="9" t="s">
        <v>5537</v>
      </c>
      <c r="BP2156" s="9" t="s">
        <v>12</v>
      </c>
      <c r="BQ2156" s="115"/>
    </row>
    <row r="2157" spans="1:69" s="9" customFormat="1" x14ac:dyDescent="0.3">
      <c r="A2157" s="1" t="s">
        <v>3566</v>
      </c>
      <c r="B2157" s="8" t="s">
        <v>3567</v>
      </c>
      <c r="C2157" s="3" t="str">
        <f>_xlfn.XLOOKUP(B2157,'[1]daily break down'!$D:$D,'[1]daily break down'!$E:$E,"")</f>
        <v>CENTRE</v>
      </c>
      <c r="D2157" s="1" t="s">
        <v>11</v>
      </c>
      <c r="E2157" s="1" t="s">
        <v>318</v>
      </c>
      <c r="F2157" s="3" t="s">
        <v>69</v>
      </c>
      <c r="G2157" s="1" t="s">
        <v>3568</v>
      </c>
      <c r="H2157" s="34" t="str">
        <f>_xlfn.XLOOKUP(B2157,[2]CALCULATION!$B:$B,[2]CALCULATION!$H:$H,"")</f>
        <v>ZTE</v>
      </c>
      <c r="I2157" s="28">
        <v>0</v>
      </c>
      <c r="J2157" s="28">
        <v>0</v>
      </c>
      <c r="K2157" s="28">
        <v>0</v>
      </c>
      <c r="L2157" s="28">
        <v>0</v>
      </c>
      <c r="M2157" s="28">
        <v>0</v>
      </c>
      <c r="N2157" s="28">
        <v>0</v>
      </c>
      <c r="O2157" s="28">
        <v>0</v>
      </c>
      <c r="P2157" s="28">
        <v>0</v>
      </c>
      <c r="Q2157" s="28">
        <v>0</v>
      </c>
      <c r="R2157" s="28">
        <v>0</v>
      </c>
      <c r="S2157" s="94">
        <v>0</v>
      </c>
      <c r="T2157" s="94">
        <f>_xlfn.XLOOKUP(B2157,'[3]Nur des jours'!$B:$B,'[3]Nur des jours'!$U:$U,"")</f>
        <v>0</v>
      </c>
      <c r="U2157" s="94">
        <v>0</v>
      </c>
      <c r="V2157" s="94">
        <v>0</v>
      </c>
      <c r="W2157" s="94">
        <v>0</v>
      </c>
      <c r="X2157" s="94">
        <v>0</v>
      </c>
      <c r="Y2157" s="94">
        <v>0</v>
      </c>
      <c r="Z2157" s="94">
        <v>0</v>
      </c>
      <c r="AA2157" s="94">
        <v>0</v>
      </c>
      <c r="AB2157" s="94">
        <v>0</v>
      </c>
      <c r="AC2157" s="94"/>
      <c r="AD2157" s="94">
        <v>0</v>
      </c>
      <c r="AE2157" s="94">
        <v>0</v>
      </c>
      <c r="AF2157" s="94">
        <v>0</v>
      </c>
      <c r="AG2157" s="94">
        <v>0</v>
      </c>
      <c r="AH2157" s="94">
        <v>0</v>
      </c>
      <c r="AI2157" s="49" t="s">
        <v>5559</v>
      </c>
      <c r="AJ2157" s="49"/>
      <c r="AK2157" s="48" t="str" cm="1">
        <f t="array" ref="AK2157">IFERROR(_xlfn.IFS(
AM2157="MPR ISSUE","PDH",
AM2157="BSS Hardware Issue","BSS",
AM2157="Sites strategiques, MLL, Pylone, etc.","ENVTECH",
AM2157="AKTIVCO DEFAUT GE &amp; POWER Cabinet","AKTIVCO",
AM2157="AKTIVCO Coupure ENEO &amp; Baisse de tension","AKTIVCO GRID ONLY",
AM2157="Coupure ENEO &amp; Baisse de tension","IHS GRID ONLY",
AM2157="Defaut GE &amp; POWER Cabinet","IHS",
AM2157="Sharing","Partners",
AM2157="Sites strategiques &amp; DataCenter","SST &amp; DC",
AM2157="Exclu","Exclu",
AM2157="SAT","SAT",
AM2157="SPARE-ISSUE","SPARE-ISSUE",
AM2157="Fiber CAmtel","TRANS_FO_CAMTEL",
AM2157="Fiber AOF","Fiber AOF",
AM2157="Projet OCM (HUAWEI)","TRAVAUX-HUAWEI",
AM2157="Projet OCM (NOKIA)","TRAVAUX-NOKIA",
AM2157="ACCESS-ISSUE","ACCESS-ISSUE",
AM2157="Projet OCM (ZTE, NOKIA, autres projets)","TRAVAUX OCM",
AM2157="No root CAuse","No root cause",
AM2157="ODU HS","PDH",
AM2157="IP &amp; VLAN","PDH",
AM2157="Warehouse HUAWEI","SPARE-ISSUE",
AM2157="SPARE-HS","SPARE-ISSUE",
AM2157="Power Telco","BSS",AM2157="no impacts","no impacts"
),"")</f>
        <v>no impacts</v>
      </c>
      <c r="AL2157" s="48" t="str" cm="1">
        <f t="array" ref="AL2157">IFERROR(_xlfn.IFS(
AM2157="MPR ISSUE","TX ISSUE",
AM2157="BSS Hardware Issue","RAN ISSUE",
AM2157="Sites strategiques, MLL, Pylone, etc.","ENVTECH",
AM2157="AKTIVCO DEFAUT GE &amp; POWER Cabinet","POWER ISSUE",
AM2157="AKTIVCO Coupure ENEO &amp; Baisse de tension","POWER ISSUE",
AM2157="Coupure ENEO &amp; Baisse de tension","POWER ISSUE",
AM2157="Defaut GE &amp; POWER Cabinet","POWER ISSUE",
AM2157="Sharing","POWER ISSUE",
AM2157="Sites strategiques &amp; DataCenter","POWER ISSUE",
AM2157="Exclu","Exclu",
AM2157="SAT","TX ISSUE",
AM2157="SPARE-ISSUE","SPARE-ISSUE",
AM2157="Fiber CAmtel","TX ISSUE",
AM2157="Fiber AOF","TX ISSUE",
AM2157="Projet OCM (HUAWEI)","TRAVAUX-HUAWEI",
AM2157="Projet OCM (NOKIA)","TRAVAUX -NOKIA",
AM2157="ACCESS-ISSUE","ACCESS-ISSUE",
AM2157="Projet OCM (ZTE, NOKIA, autres projets)","TRAVAUX OCM",
AM2157="No root CAuse","No root cause",
AM2157="ODU HS","TX ISSUE",
AM2157="IP &amp; VLAN","TX ISSUE",
AM2157="Warehouse HUAWEI","SPARE-ISSUE",
AM2157="SPARE-HS","SPARE-ISSUE",
AM2157="Power Telco","RAN ISSUE",AM2157="no impacts","no impacts"
),"")</f>
        <v>no impacts</v>
      </c>
      <c r="AM2157" s="67" t="s">
        <v>5605</v>
      </c>
      <c r="AN2157" s="48" t="str" cm="1">
        <f t="array" ref="AN2157">IFERROR(_xlfn.IFS(
AM2157="MPR ISSUE","ACTIVE",
AM2157="BSS Hardware Issue","ACTIVE",
AM2157="Sites strategiques, MLL, Pylone, etc.","PASSIVE",
AM2157="AKTIVCO DEFAUT GE &amp; POWER Cabinet","PASSIVE",
AM2157="AKTIVCO Coupure ENEO &amp; Baisse de tension","PASSIVE",
AM2157="Coupure ENEO &amp; Baisse de tension","PASSIVE",
AM2157="Defaut GE &amp; POWER Cabinet","PASSIVE",
AM2157="Sharing","PASSIVE",
AM2157="Sites strategiques &amp; DataCenter","PASSIVE",
AM2157="Exclu","Exclu",
AM2157="SAT","ACTIVE",
AM2157="SPARE-ISSUE","SPARE-ISSUE",
AM2157="Fiber CAmtel","ACTIVE",
AM2157="Fiber AOF","ACTIVE",
AM2157="Projet OCM (HUAWEI)","PLANNED WORKS",
AM2157="Projet OCM (NOKIA)","PLANNED WORKS",
AM2157="ACCESS-ISSUE","ACCESS-ISSUE",
AM2157="Projet OCM (ZTE, NOKIA, autres projets)","PLANNED WORKS",
AM2157="No root CAuse","No root cause",
AM2157="ODU HS","ACTIVE",
AM2157="IP &amp; VLAN","ACTIVE",
AM2157="Warehouse HUAWEI","SPARE-ISSUE",
AM2157="SPARE-HS","SPARE-ISSUE",
AM2157="Power Telco","ACTIVE", AM2157="no impacts","no impacts"
),"")</f>
        <v>no impacts</v>
      </c>
      <c r="AO2157" s="93" t="s">
        <v>5537</v>
      </c>
      <c r="AP2157" s="101" t="str">
        <f t="shared" si="60"/>
        <v>SUD_105</v>
      </c>
      <c r="AR2157" s="17" t="s">
        <v>5537</v>
      </c>
      <c r="AS2157" s="7" t="s">
        <v>5537</v>
      </c>
      <c r="AT2157" s="6"/>
      <c r="AU2157" s="7"/>
      <c r="AV2157" s="3" t="s">
        <v>5537</v>
      </c>
      <c r="AW2157" s="18" t="s">
        <v>5537</v>
      </c>
      <c r="AX2157" s="18" t="s">
        <v>5537</v>
      </c>
      <c r="AY2157" s="18" t="s">
        <v>5537</v>
      </c>
      <c r="AZ2157" s="18" t="s">
        <v>5537</v>
      </c>
      <c r="BA2157" s="18" t="s">
        <v>5537</v>
      </c>
      <c r="BB2157" s="18" t="s">
        <v>5537</v>
      </c>
      <c r="BC2157" s="18" t="s">
        <v>5537</v>
      </c>
      <c r="BD2157" s="18" t="s">
        <v>5537</v>
      </c>
      <c r="BE2157" s="18" t="s">
        <v>5537</v>
      </c>
      <c r="BF2157" s="18" t="s">
        <v>5537</v>
      </c>
      <c r="BG2157" s="18" t="s">
        <v>5537</v>
      </c>
      <c r="BH2157" s="18" t="s">
        <v>5537</v>
      </c>
      <c r="BI2157" s="9" t="s">
        <v>5537</v>
      </c>
      <c r="BJ2157" s="14"/>
      <c r="BK2157" s="14" t="s">
        <v>5537</v>
      </c>
      <c r="BL2157" s="14" t="str">
        <f>_xlfn.XLOOKUP(B2157,'[4]cell downs 18042026 17h'!$B:$B,'[4]cell downs 18042026 17h'!$B:$B,"")</f>
        <v/>
      </c>
      <c r="BM2157" s="14" t="str">
        <f>_xlfn.XLOOKUP(B2157,'[5]Cells Huawei 19042026 15h'!$B:$B,'[5]Cells Huawei 19042026 15h'!$B:$B,"")</f>
        <v/>
      </c>
      <c r="BN2157" s="9" t="str">
        <f>_xlfn.XLOOKUP(B2157,'[6]cells down 19042026 9H40'!$B:$B,'[6]cells down 19042026 9H40'!$B:$B,"")</f>
        <v/>
      </c>
      <c r="BO2157" s="9" t="s">
        <v>5537</v>
      </c>
      <c r="BP2157" s="9" t="s">
        <v>594</v>
      </c>
      <c r="BQ2157" s="115"/>
    </row>
    <row r="2158" spans="1:69" s="9" customFormat="1" x14ac:dyDescent="0.3">
      <c r="A2158" s="1" t="s">
        <v>3569</v>
      </c>
      <c r="B2158" s="1" t="s">
        <v>3570</v>
      </c>
      <c r="C2158" s="3" t="str">
        <f>_xlfn.XLOOKUP(B2158,'[1]daily break down'!$D:$D,'[1]daily break down'!$E:$E,"")</f>
        <v>CENTRE</v>
      </c>
      <c r="D2158" s="1" t="s">
        <v>21</v>
      </c>
      <c r="E2158" s="1" t="s">
        <v>3571</v>
      </c>
      <c r="F2158" s="3" t="s">
        <v>69</v>
      </c>
      <c r="G2158" s="1" t="s">
        <v>3572</v>
      </c>
      <c r="H2158" s="34" t="str">
        <f>_xlfn.XLOOKUP(B2158,[2]CALCULATION!$B:$B,[2]CALCULATION!$H:$H,"")</f>
        <v>ZTE</v>
      </c>
      <c r="I2158" s="28">
        <v>0</v>
      </c>
      <c r="J2158" s="28">
        <v>0</v>
      </c>
      <c r="K2158" s="28">
        <v>0</v>
      </c>
      <c r="L2158" s="28">
        <v>0</v>
      </c>
      <c r="M2158" s="28">
        <v>0</v>
      </c>
      <c r="N2158" s="28">
        <v>0</v>
      </c>
      <c r="O2158" s="28">
        <v>0</v>
      </c>
      <c r="P2158" s="28">
        <v>0</v>
      </c>
      <c r="Q2158" s="28">
        <v>0</v>
      </c>
      <c r="R2158" s="28">
        <v>0</v>
      </c>
      <c r="S2158" s="94">
        <v>0</v>
      </c>
      <c r="T2158" s="94">
        <f>_xlfn.XLOOKUP(B2158,'[3]Nur des jours'!$B:$B,'[3]Nur des jours'!$U:$U,"")</f>
        <v>0</v>
      </c>
      <c r="U2158" s="94">
        <v>0</v>
      </c>
      <c r="V2158" s="94">
        <v>0</v>
      </c>
      <c r="W2158" s="94">
        <v>0</v>
      </c>
      <c r="X2158" s="94">
        <v>0</v>
      </c>
      <c r="Y2158" s="94">
        <v>0</v>
      </c>
      <c r="Z2158" s="94">
        <v>0</v>
      </c>
      <c r="AA2158" s="94">
        <v>0</v>
      </c>
      <c r="AB2158" s="94">
        <v>0</v>
      </c>
      <c r="AC2158" s="94"/>
      <c r="AD2158" s="94">
        <v>0</v>
      </c>
      <c r="AE2158" s="94">
        <v>0</v>
      </c>
      <c r="AF2158" s="94">
        <v>0</v>
      </c>
      <c r="AG2158" s="94">
        <v>0</v>
      </c>
      <c r="AH2158" s="94">
        <v>0</v>
      </c>
      <c r="AI2158" s="49" t="s">
        <v>5559</v>
      </c>
      <c r="AJ2158" s="49"/>
      <c r="AK2158" s="48" t="str" cm="1">
        <f t="array" ref="AK2158">IFERROR(_xlfn.IFS(
AM2158="MPR ISSUE","PDH",
AM2158="BSS Hardware Issue","BSS",
AM2158="Sites strategiques, MLL, Pylone, etc.","ENVTECH",
AM2158="AKTIVCO DEFAUT GE &amp; POWER Cabinet","AKTIVCO",
AM2158="AKTIVCO Coupure ENEO &amp; Baisse de tension","AKTIVCO GRID ONLY",
AM2158="Coupure ENEO &amp; Baisse de tension","IHS GRID ONLY",
AM2158="Defaut GE &amp; POWER Cabinet","IHS",
AM2158="Sharing","Partners",
AM2158="Sites strategiques &amp; DataCenter","SST &amp; DC",
AM2158="Exclu","Exclu",
AM2158="SAT","SAT",
AM2158="SPARE-ISSUE","SPARE-ISSUE",
AM2158="Fiber CAmtel","TRANS_FO_CAMTEL",
AM2158="Fiber AOF","Fiber AOF",
AM2158="Projet OCM (HUAWEI)","TRAVAUX-HUAWEI",
AM2158="Projet OCM (NOKIA)","TRAVAUX-NOKIA",
AM2158="ACCESS-ISSUE","ACCESS-ISSUE",
AM2158="Projet OCM (ZTE, NOKIA, autres projets)","TRAVAUX OCM",
AM2158="No root CAuse","No root cause",
AM2158="ODU HS","PDH",
AM2158="IP &amp; VLAN","PDH",
AM2158="Warehouse HUAWEI","SPARE-ISSUE",
AM2158="SPARE-HS","SPARE-ISSUE",
AM2158="Power Telco","BSS",AM2158="no impacts","no impacts"
),"")</f>
        <v>no impacts</v>
      </c>
      <c r="AL2158" s="48" t="str" cm="1">
        <f t="array" ref="AL2158">IFERROR(_xlfn.IFS(
AM2158="MPR ISSUE","TX ISSUE",
AM2158="BSS Hardware Issue","RAN ISSUE",
AM2158="Sites strategiques, MLL, Pylone, etc.","ENVTECH",
AM2158="AKTIVCO DEFAUT GE &amp; POWER Cabinet","POWER ISSUE",
AM2158="AKTIVCO Coupure ENEO &amp; Baisse de tension","POWER ISSUE",
AM2158="Coupure ENEO &amp; Baisse de tension","POWER ISSUE",
AM2158="Defaut GE &amp; POWER Cabinet","POWER ISSUE",
AM2158="Sharing","POWER ISSUE",
AM2158="Sites strategiques &amp; DataCenter","POWER ISSUE",
AM2158="Exclu","Exclu",
AM2158="SAT","TX ISSUE",
AM2158="SPARE-ISSUE","SPARE-ISSUE",
AM2158="Fiber CAmtel","TX ISSUE",
AM2158="Fiber AOF","TX ISSUE",
AM2158="Projet OCM (HUAWEI)","TRAVAUX-HUAWEI",
AM2158="Projet OCM (NOKIA)","TRAVAUX -NOKIA",
AM2158="ACCESS-ISSUE","ACCESS-ISSUE",
AM2158="Projet OCM (ZTE, NOKIA, autres projets)","TRAVAUX OCM",
AM2158="No root CAuse","No root cause",
AM2158="ODU HS","TX ISSUE",
AM2158="IP &amp; VLAN","TX ISSUE",
AM2158="Warehouse HUAWEI","SPARE-ISSUE",
AM2158="SPARE-HS","SPARE-ISSUE",
AM2158="Power Telco","RAN ISSUE",AM2158="no impacts","no impacts"
),"")</f>
        <v>no impacts</v>
      </c>
      <c r="AM2158" s="67" t="s">
        <v>5605</v>
      </c>
      <c r="AN2158" s="48" t="str" cm="1">
        <f t="array" ref="AN2158">IFERROR(_xlfn.IFS(
AM2158="MPR ISSUE","ACTIVE",
AM2158="BSS Hardware Issue","ACTIVE",
AM2158="Sites strategiques, MLL, Pylone, etc.","PASSIVE",
AM2158="AKTIVCO DEFAUT GE &amp; POWER Cabinet","PASSIVE",
AM2158="AKTIVCO Coupure ENEO &amp; Baisse de tension","PASSIVE",
AM2158="Coupure ENEO &amp; Baisse de tension","PASSIVE",
AM2158="Defaut GE &amp; POWER Cabinet","PASSIVE",
AM2158="Sharing","PASSIVE",
AM2158="Sites strategiques &amp; DataCenter","PASSIVE",
AM2158="Exclu","Exclu",
AM2158="SAT","ACTIVE",
AM2158="SPARE-ISSUE","SPARE-ISSUE",
AM2158="Fiber CAmtel","ACTIVE",
AM2158="Fiber AOF","ACTIVE",
AM2158="Projet OCM (HUAWEI)","PLANNED WORKS",
AM2158="Projet OCM (NOKIA)","PLANNED WORKS",
AM2158="ACCESS-ISSUE","ACCESS-ISSUE",
AM2158="Projet OCM (ZTE, NOKIA, autres projets)","PLANNED WORKS",
AM2158="No root CAuse","No root cause",
AM2158="ODU HS","ACTIVE",
AM2158="IP &amp; VLAN","ACTIVE",
AM2158="Warehouse HUAWEI","SPARE-ISSUE",
AM2158="SPARE-HS","SPARE-ISSUE",
AM2158="Power Telco","ACTIVE", AM2158="no impacts","no impacts"
),"")</f>
        <v>no impacts</v>
      </c>
      <c r="AO2158" s="93" t="s">
        <v>5537</v>
      </c>
      <c r="AP2158" s="101" t="str">
        <f t="shared" si="60"/>
        <v>SUD_126</v>
      </c>
      <c r="AR2158" s="17" t="s">
        <v>5537</v>
      </c>
      <c r="AS2158" s="7" t="s">
        <v>5537</v>
      </c>
      <c r="AT2158" s="6"/>
      <c r="AU2158" s="7"/>
      <c r="AV2158" s="3" t="s">
        <v>5537</v>
      </c>
      <c r="AW2158" s="18" t="s">
        <v>5537</v>
      </c>
      <c r="AX2158" s="18" t="s">
        <v>5537</v>
      </c>
      <c r="AY2158" s="18" t="s">
        <v>5537</v>
      </c>
      <c r="AZ2158" s="18" t="s">
        <v>5537</v>
      </c>
      <c r="BA2158" s="18" t="s">
        <v>5537</v>
      </c>
      <c r="BB2158" s="18" t="s">
        <v>5537</v>
      </c>
      <c r="BC2158" s="18" t="s">
        <v>5537</v>
      </c>
      <c r="BD2158" s="18" t="s">
        <v>5537</v>
      </c>
      <c r="BE2158" s="18" t="s">
        <v>5537</v>
      </c>
      <c r="BF2158" s="18" t="s">
        <v>5537</v>
      </c>
      <c r="BG2158" s="18" t="s">
        <v>5537</v>
      </c>
      <c r="BH2158" s="18" t="s">
        <v>5537</v>
      </c>
      <c r="BI2158" s="9" t="s">
        <v>5537</v>
      </c>
      <c r="BJ2158" s="14"/>
      <c r="BK2158" s="14" t="s">
        <v>5537</v>
      </c>
      <c r="BL2158" s="14" t="str">
        <f>_xlfn.XLOOKUP(B2158,'[4]cell downs 18042026 17h'!$B:$B,'[4]cell downs 18042026 17h'!$B:$B,"")</f>
        <v/>
      </c>
      <c r="BM2158" s="14" t="str">
        <f>_xlfn.XLOOKUP(B2158,'[5]Cells Huawei 19042026 15h'!$B:$B,'[5]Cells Huawei 19042026 15h'!$B:$B,"")</f>
        <v/>
      </c>
      <c r="BN2158" s="9" t="str">
        <f>_xlfn.XLOOKUP(B2158,'[6]cells down 19042026 9H40'!$B:$B,'[6]cells down 19042026 9H40'!$B:$B,"")</f>
        <v/>
      </c>
      <c r="BO2158" s="9" t="s">
        <v>5537</v>
      </c>
      <c r="BP2158" s="9" t="s">
        <v>12</v>
      </c>
      <c r="BQ2158" s="115"/>
    </row>
    <row r="2159" spans="1:69" s="9" customFormat="1" x14ac:dyDescent="0.3">
      <c r="A2159" s="1" t="s">
        <v>3573</v>
      </c>
      <c r="B2159" s="8" t="s">
        <v>3574</v>
      </c>
      <c r="C2159" s="3" t="str">
        <f>_xlfn.XLOOKUP(B2159,'[1]daily break down'!$D:$D,'[1]daily break down'!$E:$E,"")</f>
        <v>CENTRE</v>
      </c>
      <c r="D2159" s="1" t="s">
        <v>11</v>
      </c>
      <c r="E2159" s="1" t="s">
        <v>318</v>
      </c>
      <c r="F2159" s="3" t="s">
        <v>69</v>
      </c>
      <c r="G2159" s="1" t="s">
        <v>3573</v>
      </c>
      <c r="H2159" s="34" t="str">
        <f>_xlfn.XLOOKUP(B2159,[2]CALCULATION!$B:$B,[2]CALCULATION!$H:$H,"")</f>
        <v>ZTE</v>
      </c>
      <c r="I2159" s="28">
        <v>0</v>
      </c>
      <c r="J2159" s="28">
        <v>0</v>
      </c>
      <c r="K2159" s="28">
        <v>0</v>
      </c>
      <c r="L2159" s="28">
        <v>0</v>
      </c>
      <c r="M2159" s="28">
        <v>0</v>
      </c>
      <c r="N2159" s="28">
        <v>0</v>
      </c>
      <c r="O2159" s="28">
        <v>0</v>
      </c>
      <c r="P2159" s="28">
        <v>0</v>
      </c>
      <c r="Q2159" s="28">
        <v>0</v>
      </c>
      <c r="R2159" s="28">
        <v>0</v>
      </c>
      <c r="S2159" s="94">
        <v>0</v>
      </c>
      <c r="T2159" s="94">
        <f>_xlfn.XLOOKUP(B2159,'[3]Nur des jours'!$B:$B,'[3]Nur des jours'!$U:$U,"")</f>
        <v>0</v>
      </c>
      <c r="U2159" s="94">
        <v>0</v>
      </c>
      <c r="V2159" s="94">
        <v>0</v>
      </c>
      <c r="W2159" s="94">
        <v>0</v>
      </c>
      <c r="X2159" s="94">
        <v>0</v>
      </c>
      <c r="Y2159" s="94">
        <v>0</v>
      </c>
      <c r="Z2159" s="94">
        <v>0</v>
      </c>
      <c r="AA2159" s="94">
        <v>0</v>
      </c>
      <c r="AB2159" s="94">
        <v>0</v>
      </c>
      <c r="AC2159" s="94"/>
      <c r="AD2159" s="94">
        <v>0</v>
      </c>
      <c r="AE2159" s="94">
        <v>0</v>
      </c>
      <c r="AF2159" s="94">
        <v>0</v>
      </c>
      <c r="AG2159" s="94">
        <v>0</v>
      </c>
      <c r="AH2159" s="94">
        <v>0</v>
      </c>
      <c r="AI2159" s="49" t="s">
        <v>5559</v>
      </c>
      <c r="AJ2159" s="49"/>
      <c r="AK2159" s="48" t="str" cm="1">
        <f t="array" ref="AK2159">IFERROR(_xlfn.IFS(
AM2159="MPR ISSUE","PDH",
AM2159="BSS Hardware Issue","BSS",
AM2159="Sites strategiques, MLL, Pylone, etc.","ENVTECH",
AM2159="AKTIVCO DEFAUT GE &amp; POWER Cabinet","AKTIVCO",
AM2159="AKTIVCO Coupure ENEO &amp; Baisse de tension","AKTIVCO GRID ONLY",
AM2159="Coupure ENEO &amp; Baisse de tension","IHS GRID ONLY",
AM2159="Defaut GE &amp; POWER Cabinet","IHS",
AM2159="Sharing","Partners",
AM2159="Sites strategiques &amp; DataCenter","SST &amp; DC",
AM2159="Exclu","Exclu",
AM2159="SAT","SAT",
AM2159="SPARE-ISSUE","SPARE-ISSUE",
AM2159="Fiber CAmtel","TRANS_FO_CAMTEL",
AM2159="Fiber AOF","Fiber AOF",
AM2159="Projet OCM (HUAWEI)","TRAVAUX-HUAWEI",
AM2159="Projet OCM (NOKIA)","TRAVAUX-NOKIA",
AM2159="ACCESS-ISSUE","ACCESS-ISSUE",
AM2159="Projet OCM (ZTE, NOKIA, autres projets)","TRAVAUX OCM",
AM2159="No root CAuse","No root cause",
AM2159="ODU HS","PDH",
AM2159="IP &amp; VLAN","PDH",
AM2159="Warehouse HUAWEI","SPARE-ISSUE",
AM2159="SPARE-HS","SPARE-ISSUE",
AM2159="Power Telco","BSS",AM2159="no impacts","no impacts"
),"")</f>
        <v>no impacts</v>
      </c>
      <c r="AL2159" s="48" t="str" cm="1">
        <f t="array" ref="AL2159">IFERROR(_xlfn.IFS(
AM2159="MPR ISSUE","TX ISSUE",
AM2159="BSS Hardware Issue","RAN ISSUE",
AM2159="Sites strategiques, MLL, Pylone, etc.","ENVTECH",
AM2159="AKTIVCO DEFAUT GE &amp; POWER Cabinet","POWER ISSUE",
AM2159="AKTIVCO Coupure ENEO &amp; Baisse de tension","POWER ISSUE",
AM2159="Coupure ENEO &amp; Baisse de tension","POWER ISSUE",
AM2159="Defaut GE &amp; POWER Cabinet","POWER ISSUE",
AM2159="Sharing","POWER ISSUE",
AM2159="Sites strategiques &amp; DataCenter","POWER ISSUE",
AM2159="Exclu","Exclu",
AM2159="SAT","TX ISSUE",
AM2159="SPARE-ISSUE","SPARE-ISSUE",
AM2159="Fiber CAmtel","TX ISSUE",
AM2159="Fiber AOF","TX ISSUE",
AM2159="Projet OCM (HUAWEI)","TRAVAUX-HUAWEI",
AM2159="Projet OCM (NOKIA)","TRAVAUX -NOKIA",
AM2159="ACCESS-ISSUE","ACCESS-ISSUE",
AM2159="Projet OCM (ZTE, NOKIA, autres projets)","TRAVAUX OCM",
AM2159="No root CAuse","No root cause",
AM2159="ODU HS","TX ISSUE",
AM2159="IP &amp; VLAN","TX ISSUE",
AM2159="Warehouse HUAWEI","SPARE-ISSUE",
AM2159="SPARE-HS","SPARE-ISSUE",
AM2159="Power Telco","RAN ISSUE",AM2159="no impacts","no impacts"
),"")</f>
        <v>no impacts</v>
      </c>
      <c r="AM2159" s="67" t="s">
        <v>5605</v>
      </c>
      <c r="AN2159" s="48" t="str" cm="1">
        <f t="array" ref="AN2159">IFERROR(_xlfn.IFS(
AM2159="MPR ISSUE","ACTIVE",
AM2159="BSS Hardware Issue","ACTIVE",
AM2159="Sites strategiques, MLL, Pylone, etc.","PASSIVE",
AM2159="AKTIVCO DEFAUT GE &amp; POWER Cabinet","PASSIVE",
AM2159="AKTIVCO Coupure ENEO &amp; Baisse de tension","PASSIVE",
AM2159="Coupure ENEO &amp; Baisse de tension","PASSIVE",
AM2159="Defaut GE &amp; POWER Cabinet","PASSIVE",
AM2159="Sharing","PASSIVE",
AM2159="Sites strategiques &amp; DataCenter","PASSIVE",
AM2159="Exclu","Exclu",
AM2159="SAT","ACTIVE",
AM2159="SPARE-ISSUE","SPARE-ISSUE",
AM2159="Fiber CAmtel","ACTIVE",
AM2159="Fiber AOF","ACTIVE",
AM2159="Projet OCM (HUAWEI)","PLANNED WORKS",
AM2159="Projet OCM (NOKIA)","PLANNED WORKS",
AM2159="ACCESS-ISSUE","ACCESS-ISSUE",
AM2159="Projet OCM (ZTE, NOKIA, autres projets)","PLANNED WORKS",
AM2159="No root CAuse","No root cause",
AM2159="ODU HS","ACTIVE",
AM2159="IP &amp; VLAN","ACTIVE",
AM2159="Warehouse HUAWEI","SPARE-ISSUE",
AM2159="SPARE-HS","SPARE-ISSUE",
AM2159="Power Telco","ACTIVE", AM2159="no impacts","no impacts"
),"")</f>
        <v>no impacts</v>
      </c>
      <c r="AO2159" s="93" t="s">
        <v>5537</v>
      </c>
      <c r="AP2159" s="101" t="str">
        <f t="shared" si="60"/>
        <v>SUD_244</v>
      </c>
      <c r="AR2159" s="17" t="s">
        <v>5537</v>
      </c>
      <c r="AS2159" s="7" t="s">
        <v>5537</v>
      </c>
      <c r="AT2159" s="6"/>
      <c r="AU2159" s="7"/>
      <c r="AV2159" s="3" t="s">
        <v>5537</v>
      </c>
      <c r="AW2159" s="18" t="s">
        <v>5537</v>
      </c>
      <c r="AX2159" s="18" t="s">
        <v>5537</v>
      </c>
      <c r="AY2159" s="18" t="s">
        <v>5537</v>
      </c>
      <c r="AZ2159" s="18" t="s">
        <v>5537</v>
      </c>
      <c r="BA2159" s="18" t="s">
        <v>5537</v>
      </c>
      <c r="BB2159" s="18" t="s">
        <v>5537</v>
      </c>
      <c r="BC2159" s="18" t="s">
        <v>5537</v>
      </c>
      <c r="BD2159" s="18" t="s">
        <v>5537</v>
      </c>
      <c r="BE2159" s="18" t="s">
        <v>5537</v>
      </c>
      <c r="BF2159" s="18" t="s">
        <v>5537</v>
      </c>
      <c r="BG2159" s="18" t="s">
        <v>5537</v>
      </c>
      <c r="BH2159" s="18" t="s">
        <v>5537</v>
      </c>
      <c r="BI2159" s="9" t="s">
        <v>5537</v>
      </c>
      <c r="BJ2159" s="14"/>
      <c r="BK2159" s="14" t="s">
        <v>5537</v>
      </c>
      <c r="BL2159" s="14" t="str">
        <f>_xlfn.XLOOKUP(B2159,'[4]cell downs 18042026 17h'!$B:$B,'[4]cell downs 18042026 17h'!$B:$B,"")</f>
        <v/>
      </c>
      <c r="BM2159" s="14" t="str">
        <f>_xlfn.XLOOKUP(B2159,'[5]Cells Huawei 19042026 15h'!$B:$B,'[5]Cells Huawei 19042026 15h'!$B:$B,"")</f>
        <v/>
      </c>
      <c r="BN2159" s="9" t="str">
        <f>_xlfn.XLOOKUP(B2159,'[6]cells down 19042026 9H40'!$B:$B,'[6]cells down 19042026 9H40'!$B:$B,"")</f>
        <v/>
      </c>
      <c r="BO2159" s="9" t="s">
        <v>3574</v>
      </c>
      <c r="BP2159" s="9" t="s">
        <v>12</v>
      </c>
      <c r="BQ2159" s="115"/>
    </row>
    <row r="2160" spans="1:69" s="9" customFormat="1" x14ac:dyDescent="0.3">
      <c r="A2160" s="1" t="s">
        <v>3575</v>
      </c>
      <c r="B2160" s="8" t="s">
        <v>3576</v>
      </c>
      <c r="C2160" s="3" t="str">
        <f>_xlfn.XLOOKUP(B2160,'[1]daily break down'!$D:$D,'[1]daily break down'!$E:$E,"")</f>
        <v>CENTRE</v>
      </c>
      <c r="D2160" s="1" t="s">
        <v>11</v>
      </c>
      <c r="E2160" s="1" t="s">
        <v>318</v>
      </c>
      <c r="F2160" s="3" t="s">
        <v>69</v>
      </c>
      <c r="G2160" s="1" t="s">
        <v>3577</v>
      </c>
      <c r="H2160" s="34" t="str">
        <f>_xlfn.XLOOKUP(B2160,[2]CALCULATION!$B:$B,[2]CALCULATION!$H:$H,"")</f>
        <v>ZTE</v>
      </c>
      <c r="I2160" s="28">
        <v>0</v>
      </c>
      <c r="J2160" s="28">
        <v>0</v>
      </c>
      <c r="K2160" s="28">
        <v>0</v>
      </c>
      <c r="L2160" s="28">
        <v>0</v>
      </c>
      <c r="M2160" s="28">
        <v>0</v>
      </c>
      <c r="N2160" s="28">
        <v>0</v>
      </c>
      <c r="O2160" s="28">
        <v>0</v>
      </c>
      <c r="P2160" s="28">
        <v>0</v>
      </c>
      <c r="Q2160" s="28">
        <v>0</v>
      </c>
      <c r="R2160" s="28">
        <v>0</v>
      </c>
      <c r="S2160" s="94">
        <v>0</v>
      </c>
      <c r="T2160" s="94">
        <f>_xlfn.XLOOKUP(B2160,'[3]Nur des jours'!$B:$B,'[3]Nur des jours'!$U:$U,"")</f>
        <v>0</v>
      </c>
      <c r="U2160" s="94">
        <v>0</v>
      </c>
      <c r="V2160" s="94">
        <v>0</v>
      </c>
      <c r="W2160" s="94">
        <v>0</v>
      </c>
      <c r="X2160" s="94">
        <v>0</v>
      </c>
      <c r="Y2160" s="94">
        <v>0</v>
      </c>
      <c r="Z2160" s="94">
        <v>0</v>
      </c>
      <c r="AA2160" s="94">
        <v>0</v>
      </c>
      <c r="AB2160" s="94">
        <v>0</v>
      </c>
      <c r="AC2160" s="94"/>
      <c r="AD2160" s="94">
        <v>0</v>
      </c>
      <c r="AE2160" s="94">
        <v>0</v>
      </c>
      <c r="AF2160" s="94">
        <v>0</v>
      </c>
      <c r="AG2160" s="94">
        <v>0</v>
      </c>
      <c r="AH2160" s="94">
        <v>0</v>
      </c>
      <c r="AI2160" s="49" t="s">
        <v>5559</v>
      </c>
      <c r="AJ2160" s="49"/>
      <c r="AK2160" s="48" t="str" cm="1">
        <f t="array" ref="AK2160">IFERROR(_xlfn.IFS(
AM2160="MPR ISSUE","PDH",
AM2160="BSS Hardware Issue","BSS",
AM2160="Sites strategiques, MLL, Pylone, etc.","ENVTECH",
AM2160="AKTIVCO DEFAUT GE &amp; POWER Cabinet","AKTIVCO",
AM2160="AKTIVCO Coupure ENEO &amp; Baisse de tension","AKTIVCO GRID ONLY",
AM2160="Coupure ENEO &amp; Baisse de tension","IHS GRID ONLY",
AM2160="Defaut GE &amp; POWER Cabinet","IHS",
AM2160="Sharing","Partners",
AM2160="Sites strategiques &amp; DataCenter","SST &amp; DC",
AM2160="Exclu","Exclu",
AM2160="SAT","SAT",
AM2160="SPARE-ISSUE","SPARE-ISSUE",
AM2160="Fiber CAmtel","TRANS_FO_CAMTEL",
AM2160="Fiber AOF","Fiber AOF",
AM2160="Projet OCM (HUAWEI)","TRAVAUX-HUAWEI",
AM2160="Projet OCM (NOKIA)","TRAVAUX-NOKIA",
AM2160="ACCESS-ISSUE","ACCESS-ISSUE",
AM2160="Projet OCM (ZTE, NOKIA, autres projets)","TRAVAUX OCM",
AM2160="No root CAuse","No root cause",
AM2160="ODU HS","PDH",
AM2160="IP &amp; VLAN","PDH",
AM2160="Warehouse HUAWEI","SPARE-ISSUE",
AM2160="SPARE-HS","SPARE-ISSUE",
AM2160="Power Telco","BSS",AM2160="no impacts","no impacts"
),"")</f>
        <v>no impacts</v>
      </c>
      <c r="AL2160" s="48" t="str" cm="1">
        <f t="array" ref="AL2160">IFERROR(_xlfn.IFS(
AM2160="MPR ISSUE","TX ISSUE",
AM2160="BSS Hardware Issue","RAN ISSUE",
AM2160="Sites strategiques, MLL, Pylone, etc.","ENVTECH",
AM2160="AKTIVCO DEFAUT GE &amp; POWER Cabinet","POWER ISSUE",
AM2160="AKTIVCO Coupure ENEO &amp; Baisse de tension","POWER ISSUE",
AM2160="Coupure ENEO &amp; Baisse de tension","POWER ISSUE",
AM2160="Defaut GE &amp; POWER Cabinet","POWER ISSUE",
AM2160="Sharing","POWER ISSUE",
AM2160="Sites strategiques &amp; DataCenter","POWER ISSUE",
AM2160="Exclu","Exclu",
AM2160="SAT","TX ISSUE",
AM2160="SPARE-ISSUE","SPARE-ISSUE",
AM2160="Fiber CAmtel","TX ISSUE",
AM2160="Fiber AOF","TX ISSUE",
AM2160="Projet OCM (HUAWEI)","TRAVAUX-HUAWEI",
AM2160="Projet OCM (NOKIA)","TRAVAUX -NOKIA",
AM2160="ACCESS-ISSUE","ACCESS-ISSUE",
AM2160="Projet OCM (ZTE, NOKIA, autres projets)","TRAVAUX OCM",
AM2160="No root CAuse","No root cause",
AM2160="ODU HS","TX ISSUE",
AM2160="IP &amp; VLAN","TX ISSUE",
AM2160="Warehouse HUAWEI","SPARE-ISSUE",
AM2160="SPARE-HS","SPARE-ISSUE",
AM2160="Power Telco","RAN ISSUE",AM2160="no impacts","no impacts"
),"")</f>
        <v>no impacts</v>
      </c>
      <c r="AM2160" s="67" t="s">
        <v>5605</v>
      </c>
      <c r="AN2160" s="48" t="str" cm="1">
        <f t="array" ref="AN2160">IFERROR(_xlfn.IFS(
AM2160="MPR ISSUE","ACTIVE",
AM2160="BSS Hardware Issue","ACTIVE",
AM2160="Sites strategiques, MLL, Pylone, etc.","PASSIVE",
AM2160="AKTIVCO DEFAUT GE &amp; POWER Cabinet","PASSIVE",
AM2160="AKTIVCO Coupure ENEO &amp; Baisse de tension","PASSIVE",
AM2160="Coupure ENEO &amp; Baisse de tension","PASSIVE",
AM2160="Defaut GE &amp; POWER Cabinet","PASSIVE",
AM2160="Sharing","PASSIVE",
AM2160="Sites strategiques &amp; DataCenter","PASSIVE",
AM2160="Exclu","Exclu",
AM2160="SAT","ACTIVE",
AM2160="SPARE-ISSUE","SPARE-ISSUE",
AM2160="Fiber CAmtel","ACTIVE",
AM2160="Fiber AOF","ACTIVE",
AM2160="Projet OCM (HUAWEI)","PLANNED WORKS",
AM2160="Projet OCM (NOKIA)","PLANNED WORKS",
AM2160="ACCESS-ISSUE","ACCESS-ISSUE",
AM2160="Projet OCM (ZTE, NOKIA, autres projets)","PLANNED WORKS",
AM2160="No root CAuse","No root cause",
AM2160="ODU HS","ACTIVE",
AM2160="IP &amp; VLAN","ACTIVE",
AM2160="Warehouse HUAWEI","SPARE-ISSUE",
AM2160="SPARE-HS","SPARE-ISSUE",
AM2160="Power Telco","ACTIVE", AM2160="no impacts","no impacts"
),"")</f>
        <v>no impacts</v>
      </c>
      <c r="AO2160" s="93" t="s">
        <v>5537</v>
      </c>
      <c r="AP2160" s="101" t="str">
        <f t="shared" si="60"/>
        <v>SUD_248</v>
      </c>
      <c r="AR2160" s="17" t="s">
        <v>5537</v>
      </c>
      <c r="AS2160" s="7" t="s">
        <v>5537</v>
      </c>
      <c r="AT2160" s="6"/>
      <c r="AU2160" s="7"/>
      <c r="AV2160" s="3" t="s">
        <v>5537</v>
      </c>
      <c r="AW2160" s="18" t="s">
        <v>5537</v>
      </c>
      <c r="AX2160" s="18" t="s">
        <v>5537</v>
      </c>
      <c r="AY2160" s="18" t="s">
        <v>5537</v>
      </c>
      <c r="AZ2160" s="18" t="s">
        <v>5537</v>
      </c>
      <c r="BA2160" s="18" t="s">
        <v>5537</v>
      </c>
      <c r="BB2160" s="18" t="s">
        <v>5537</v>
      </c>
      <c r="BC2160" s="18" t="s">
        <v>5537</v>
      </c>
      <c r="BD2160" s="18" t="s">
        <v>5537</v>
      </c>
      <c r="BE2160" s="18" t="s">
        <v>5537</v>
      </c>
      <c r="BF2160" s="18" t="s">
        <v>5537</v>
      </c>
      <c r="BG2160" s="18" t="s">
        <v>5537</v>
      </c>
      <c r="BH2160" s="18" t="s">
        <v>5537</v>
      </c>
      <c r="BI2160" s="9" t="s">
        <v>5537</v>
      </c>
      <c r="BJ2160" s="14"/>
      <c r="BK2160" s="14" t="s">
        <v>5537</v>
      </c>
      <c r="BL2160" s="14" t="str">
        <f>_xlfn.XLOOKUP(B2160,'[4]cell downs 18042026 17h'!$B:$B,'[4]cell downs 18042026 17h'!$B:$B,"")</f>
        <v/>
      </c>
      <c r="BM2160" s="14" t="str">
        <f>_xlfn.XLOOKUP(B2160,'[5]Cells Huawei 19042026 15h'!$B:$B,'[5]Cells Huawei 19042026 15h'!$B:$B,"")</f>
        <v/>
      </c>
      <c r="BN2160" s="9" t="str">
        <f>_xlfn.XLOOKUP(B2160,'[6]cells down 19042026 9H40'!$B:$B,'[6]cells down 19042026 9H40'!$B:$B,"")</f>
        <v/>
      </c>
      <c r="BO2160" s="9" t="s">
        <v>3576</v>
      </c>
      <c r="BP2160" s="9" t="s">
        <v>5537</v>
      </c>
      <c r="BQ2160" s="115"/>
    </row>
    <row r="2161" spans="1:69" s="9" customFormat="1" x14ac:dyDescent="0.3">
      <c r="A2161" s="1" t="s">
        <v>3578</v>
      </c>
      <c r="B2161" s="8" t="s">
        <v>3579</v>
      </c>
      <c r="C2161" s="3" t="str">
        <f>_xlfn.XLOOKUP(B2161,'[1]daily break down'!$D:$D,'[1]daily break down'!$E:$E,"")</f>
        <v>CENTRE</v>
      </c>
      <c r="D2161" s="1" t="s">
        <v>11</v>
      </c>
      <c r="E2161" s="1" t="s">
        <v>318</v>
      </c>
      <c r="F2161" s="3" t="s">
        <v>69</v>
      </c>
      <c r="G2161" s="1" t="s">
        <v>3580</v>
      </c>
      <c r="H2161" s="34" t="str">
        <f>_xlfn.XLOOKUP(B2161,[2]CALCULATION!$B:$B,[2]CALCULATION!$H:$H,"")</f>
        <v>ZTE</v>
      </c>
      <c r="I2161" s="28">
        <v>0</v>
      </c>
      <c r="J2161" s="28">
        <v>0</v>
      </c>
      <c r="K2161" s="28">
        <v>0</v>
      </c>
      <c r="L2161" s="28">
        <v>0</v>
      </c>
      <c r="M2161" s="28">
        <v>0</v>
      </c>
      <c r="N2161" s="28">
        <v>0</v>
      </c>
      <c r="O2161" s="28">
        <v>0</v>
      </c>
      <c r="P2161" s="28">
        <v>0</v>
      </c>
      <c r="Q2161" s="28">
        <v>0</v>
      </c>
      <c r="R2161" s="28">
        <v>0</v>
      </c>
      <c r="S2161" s="94">
        <v>0</v>
      </c>
      <c r="T2161" s="94">
        <f>_xlfn.XLOOKUP(B2161,'[3]Nur des jours'!$B:$B,'[3]Nur des jours'!$U:$U,"")</f>
        <v>0</v>
      </c>
      <c r="U2161" s="94">
        <v>0</v>
      </c>
      <c r="V2161" s="94">
        <v>0</v>
      </c>
      <c r="W2161" s="94">
        <v>0</v>
      </c>
      <c r="X2161" s="94">
        <v>0</v>
      </c>
      <c r="Y2161" s="94">
        <v>0</v>
      </c>
      <c r="Z2161" s="94">
        <v>0</v>
      </c>
      <c r="AA2161" s="94">
        <v>0</v>
      </c>
      <c r="AB2161" s="94">
        <v>0</v>
      </c>
      <c r="AC2161" s="94"/>
      <c r="AD2161" s="94">
        <v>0</v>
      </c>
      <c r="AE2161" s="94">
        <v>0</v>
      </c>
      <c r="AF2161" s="94">
        <v>0</v>
      </c>
      <c r="AG2161" s="94">
        <v>0</v>
      </c>
      <c r="AH2161" s="94">
        <v>0</v>
      </c>
      <c r="AI2161" s="49" t="s">
        <v>5559</v>
      </c>
      <c r="AJ2161" s="49"/>
      <c r="AK2161" s="48" t="str" cm="1">
        <f t="array" ref="AK2161">IFERROR(_xlfn.IFS(
AM2161="MPR ISSUE","PDH",
AM2161="BSS Hardware Issue","BSS",
AM2161="Sites strategiques, MLL, Pylone, etc.","ENVTECH",
AM2161="AKTIVCO DEFAUT GE &amp; POWER Cabinet","AKTIVCO",
AM2161="AKTIVCO Coupure ENEO &amp; Baisse de tension","AKTIVCO GRID ONLY",
AM2161="Coupure ENEO &amp; Baisse de tension","IHS GRID ONLY",
AM2161="Defaut GE &amp; POWER Cabinet","IHS",
AM2161="Sharing","Partners",
AM2161="Sites strategiques &amp; DataCenter","SST &amp; DC",
AM2161="Exclu","Exclu",
AM2161="SAT","SAT",
AM2161="SPARE-ISSUE","SPARE-ISSUE",
AM2161="Fiber CAmtel","TRANS_FO_CAMTEL",
AM2161="Fiber AOF","Fiber AOF",
AM2161="Projet OCM (HUAWEI)","TRAVAUX-HUAWEI",
AM2161="Projet OCM (NOKIA)","TRAVAUX-NOKIA",
AM2161="ACCESS-ISSUE","ACCESS-ISSUE",
AM2161="Projet OCM (ZTE, NOKIA, autres projets)","TRAVAUX OCM",
AM2161="No root CAuse","No root cause",
AM2161="ODU HS","PDH",
AM2161="IP &amp; VLAN","PDH",
AM2161="Warehouse HUAWEI","SPARE-ISSUE",
AM2161="SPARE-HS","SPARE-ISSUE",
AM2161="Power Telco","BSS",AM2161="no impacts","no impacts"
),"")</f>
        <v>no impacts</v>
      </c>
      <c r="AL2161" s="48" t="str" cm="1">
        <f t="array" ref="AL2161">IFERROR(_xlfn.IFS(
AM2161="MPR ISSUE","TX ISSUE",
AM2161="BSS Hardware Issue","RAN ISSUE",
AM2161="Sites strategiques, MLL, Pylone, etc.","ENVTECH",
AM2161="AKTIVCO DEFAUT GE &amp; POWER Cabinet","POWER ISSUE",
AM2161="AKTIVCO Coupure ENEO &amp; Baisse de tension","POWER ISSUE",
AM2161="Coupure ENEO &amp; Baisse de tension","POWER ISSUE",
AM2161="Defaut GE &amp; POWER Cabinet","POWER ISSUE",
AM2161="Sharing","POWER ISSUE",
AM2161="Sites strategiques &amp; DataCenter","POWER ISSUE",
AM2161="Exclu","Exclu",
AM2161="SAT","TX ISSUE",
AM2161="SPARE-ISSUE","SPARE-ISSUE",
AM2161="Fiber CAmtel","TX ISSUE",
AM2161="Fiber AOF","TX ISSUE",
AM2161="Projet OCM (HUAWEI)","TRAVAUX-HUAWEI",
AM2161="Projet OCM (NOKIA)","TRAVAUX -NOKIA",
AM2161="ACCESS-ISSUE","ACCESS-ISSUE",
AM2161="Projet OCM (ZTE, NOKIA, autres projets)","TRAVAUX OCM",
AM2161="No root CAuse","No root cause",
AM2161="ODU HS","TX ISSUE",
AM2161="IP &amp; VLAN","TX ISSUE",
AM2161="Warehouse HUAWEI","SPARE-ISSUE",
AM2161="SPARE-HS","SPARE-ISSUE",
AM2161="Power Telco","RAN ISSUE",AM2161="no impacts","no impacts"
),"")</f>
        <v>no impacts</v>
      </c>
      <c r="AM2161" s="67" t="s">
        <v>5605</v>
      </c>
      <c r="AN2161" s="48" t="str" cm="1">
        <f t="array" ref="AN2161">IFERROR(_xlfn.IFS(
AM2161="MPR ISSUE","ACTIVE",
AM2161="BSS Hardware Issue","ACTIVE",
AM2161="Sites strategiques, MLL, Pylone, etc.","PASSIVE",
AM2161="AKTIVCO DEFAUT GE &amp; POWER Cabinet","PASSIVE",
AM2161="AKTIVCO Coupure ENEO &amp; Baisse de tension","PASSIVE",
AM2161="Coupure ENEO &amp; Baisse de tension","PASSIVE",
AM2161="Defaut GE &amp; POWER Cabinet","PASSIVE",
AM2161="Sharing","PASSIVE",
AM2161="Sites strategiques &amp; DataCenter","PASSIVE",
AM2161="Exclu","Exclu",
AM2161="SAT","ACTIVE",
AM2161="SPARE-ISSUE","SPARE-ISSUE",
AM2161="Fiber CAmtel","ACTIVE",
AM2161="Fiber AOF","ACTIVE",
AM2161="Projet OCM (HUAWEI)","PLANNED WORKS",
AM2161="Projet OCM (NOKIA)","PLANNED WORKS",
AM2161="ACCESS-ISSUE","ACCESS-ISSUE",
AM2161="Projet OCM (ZTE, NOKIA, autres projets)","PLANNED WORKS",
AM2161="No root CAuse","No root cause",
AM2161="ODU HS","ACTIVE",
AM2161="IP &amp; VLAN","ACTIVE",
AM2161="Warehouse HUAWEI","SPARE-ISSUE",
AM2161="SPARE-HS","SPARE-ISSUE",
AM2161="Power Telco","ACTIVE", AM2161="no impacts","no impacts"
),"")</f>
        <v>no impacts</v>
      </c>
      <c r="AO2161" s="93" t="s">
        <v>5537</v>
      </c>
      <c r="AP2161" s="101" t="str">
        <f t="shared" si="60"/>
        <v>SUD_232</v>
      </c>
      <c r="AR2161" s="17" t="s">
        <v>5537</v>
      </c>
      <c r="AS2161" s="7" t="s">
        <v>5537</v>
      </c>
      <c r="AT2161" s="6"/>
      <c r="AU2161" s="7"/>
      <c r="AV2161" s="3" t="s">
        <v>5537</v>
      </c>
      <c r="AW2161" s="18" t="s">
        <v>5537</v>
      </c>
      <c r="AX2161" s="18" t="s">
        <v>5537</v>
      </c>
      <c r="AY2161" s="18" t="s">
        <v>5537</v>
      </c>
      <c r="AZ2161" s="18" t="s">
        <v>5537</v>
      </c>
      <c r="BA2161" s="18" t="s">
        <v>5537</v>
      </c>
      <c r="BB2161" s="18" t="s">
        <v>5537</v>
      </c>
      <c r="BC2161" s="18" t="s">
        <v>5537</v>
      </c>
      <c r="BD2161" s="18" t="s">
        <v>5537</v>
      </c>
      <c r="BE2161" s="18" t="s">
        <v>5537</v>
      </c>
      <c r="BF2161" s="18" t="s">
        <v>5537</v>
      </c>
      <c r="BG2161" s="18" t="s">
        <v>5537</v>
      </c>
      <c r="BH2161" s="18" t="s">
        <v>5537</v>
      </c>
      <c r="BI2161" s="9" t="s">
        <v>5537</v>
      </c>
      <c r="BJ2161" s="14"/>
      <c r="BK2161" s="14" t="s">
        <v>5537</v>
      </c>
      <c r="BL2161" s="14" t="str">
        <f>_xlfn.XLOOKUP(B2161,'[4]cell downs 18042026 17h'!$B:$B,'[4]cell downs 18042026 17h'!$B:$B,"")</f>
        <v/>
      </c>
      <c r="BM2161" s="14" t="str">
        <f>_xlfn.XLOOKUP(B2161,'[5]Cells Huawei 19042026 15h'!$B:$B,'[5]Cells Huawei 19042026 15h'!$B:$B,"")</f>
        <v/>
      </c>
      <c r="BN2161" s="9" t="str">
        <f>_xlfn.XLOOKUP(B2161,'[6]cells down 19042026 9H40'!$B:$B,'[6]cells down 19042026 9H40'!$B:$B,"")</f>
        <v/>
      </c>
      <c r="BO2161" s="9" t="s">
        <v>3579</v>
      </c>
      <c r="BP2161" s="9" t="s">
        <v>5537</v>
      </c>
      <c r="BQ2161" s="115"/>
    </row>
    <row r="2162" spans="1:69" s="9" customFormat="1" x14ac:dyDescent="0.3">
      <c r="A2162" s="1" t="s">
        <v>3581</v>
      </c>
      <c r="B2162" s="8" t="s">
        <v>3582</v>
      </c>
      <c r="C2162" s="3" t="str">
        <f>_xlfn.XLOOKUP(B2162,'[1]daily break down'!$D:$D,'[1]daily break down'!$E:$E,"")</f>
        <v>CENTRE</v>
      </c>
      <c r="D2162" s="1" t="s">
        <v>11</v>
      </c>
      <c r="E2162" s="1" t="s">
        <v>237</v>
      </c>
      <c r="F2162" s="3" t="s">
        <v>226</v>
      </c>
      <c r="G2162" s="1" t="s">
        <v>3583</v>
      </c>
      <c r="H2162" s="34" t="str">
        <f>_xlfn.XLOOKUP(B2162,[2]CALCULATION!$B:$B,[2]CALCULATION!$H:$H,"")</f>
        <v>ZTE</v>
      </c>
      <c r="I2162" s="28">
        <v>0</v>
      </c>
      <c r="J2162" s="28">
        <v>0</v>
      </c>
      <c r="K2162" s="28">
        <v>0</v>
      </c>
      <c r="L2162" s="28">
        <v>0</v>
      </c>
      <c r="M2162" s="28">
        <v>0</v>
      </c>
      <c r="N2162" s="28">
        <v>0</v>
      </c>
      <c r="O2162" s="28">
        <v>0</v>
      </c>
      <c r="P2162" s="28">
        <v>0</v>
      </c>
      <c r="Q2162" s="28">
        <v>0</v>
      </c>
      <c r="R2162" s="28">
        <v>0</v>
      </c>
      <c r="S2162" s="94">
        <v>0</v>
      </c>
      <c r="T2162" s="94">
        <f>_xlfn.XLOOKUP(B2162,'[3]Nur des jours'!$B:$B,'[3]Nur des jours'!$U:$U,"")</f>
        <v>0</v>
      </c>
      <c r="U2162" s="94">
        <v>0</v>
      </c>
      <c r="V2162" s="94">
        <v>0</v>
      </c>
      <c r="W2162" s="94">
        <v>0</v>
      </c>
      <c r="X2162" s="94">
        <v>0</v>
      </c>
      <c r="Y2162" s="94">
        <v>0</v>
      </c>
      <c r="Z2162" s="94">
        <v>0</v>
      </c>
      <c r="AA2162" s="94">
        <v>0</v>
      </c>
      <c r="AB2162" s="94">
        <v>0</v>
      </c>
      <c r="AC2162" s="94"/>
      <c r="AD2162" s="94">
        <v>0</v>
      </c>
      <c r="AE2162" s="94">
        <v>0</v>
      </c>
      <c r="AF2162" s="94">
        <v>0</v>
      </c>
      <c r="AG2162" s="94">
        <v>0</v>
      </c>
      <c r="AH2162" s="94">
        <v>0</v>
      </c>
      <c r="AI2162" s="49" t="s">
        <v>5559</v>
      </c>
      <c r="AJ2162" s="49"/>
      <c r="AK2162" s="48" t="str" cm="1">
        <f t="array" ref="AK2162">IFERROR(_xlfn.IFS(
AM2162="MPR ISSUE","PDH",
AM2162="BSS Hardware Issue","BSS",
AM2162="Sites strategiques, MLL, Pylone, etc.","ENVTECH",
AM2162="AKTIVCO DEFAUT GE &amp; POWER Cabinet","AKTIVCO",
AM2162="AKTIVCO Coupure ENEO &amp; Baisse de tension","AKTIVCO GRID ONLY",
AM2162="Coupure ENEO &amp; Baisse de tension","IHS GRID ONLY",
AM2162="Defaut GE &amp; POWER Cabinet","IHS",
AM2162="Sharing","Partners",
AM2162="Sites strategiques &amp; DataCenter","SST &amp; DC",
AM2162="Exclu","Exclu",
AM2162="SAT","SAT",
AM2162="SPARE-ISSUE","SPARE-ISSUE",
AM2162="Fiber CAmtel","TRANS_FO_CAMTEL",
AM2162="Fiber AOF","Fiber AOF",
AM2162="Projet OCM (HUAWEI)","TRAVAUX-HUAWEI",
AM2162="Projet OCM (NOKIA)","TRAVAUX-NOKIA",
AM2162="ACCESS-ISSUE","ACCESS-ISSUE",
AM2162="Projet OCM (ZTE, NOKIA, autres projets)","TRAVAUX OCM",
AM2162="No root CAuse","No root cause",
AM2162="ODU HS","PDH",
AM2162="IP &amp; VLAN","PDH",
AM2162="Warehouse HUAWEI","SPARE-ISSUE",
AM2162="SPARE-HS","SPARE-ISSUE",
AM2162="Power Telco","BSS",AM2162="no impacts","no impacts"
),"")</f>
        <v>no impacts</v>
      </c>
      <c r="AL2162" s="48" t="str" cm="1">
        <f t="array" ref="AL2162">IFERROR(_xlfn.IFS(
AM2162="MPR ISSUE","TX ISSUE",
AM2162="BSS Hardware Issue","RAN ISSUE",
AM2162="Sites strategiques, MLL, Pylone, etc.","ENVTECH",
AM2162="AKTIVCO DEFAUT GE &amp; POWER Cabinet","POWER ISSUE",
AM2162="AKTIVCO Coupure ENEO &amp; Baisse de tension","POWER ISSUE",
AM2162="Coupure ENEO &amp; Baisse de tension","POWER ISSUE",
AM2162="Defaut GE &amp; POWER Cabinet","POWER ISSUE",
AM2162="Sharing","POWER ISSUE",
AM2162="Sites strategiques &amp; DataCenter","POWER ISSUE",
AM2162="Exclu","Exclu",
AM2162="SAT","TX ISSUE",
AM2162="SPARE-ISSUE","SPARE-ISSUE",
AM2162="Fiber CAmtel","TX ISSUE",
AM2162="Fiber AOF","TX ISSUE",
AM2162="Projet OCM (HUAWEI)","TRAVAUX-HUAWEI",
AM2162="Projet OCM (NOKIA)","TRAVAUX -NOKIA",
AM2162="ACCESS-ISSUE","ACCESS-ISSUE",
AM2162="Projet OCM (ZTE, NOKIA, autres projets)","TRAVAUX OCM",
AM2162="No root CAuse","No root cause",
AM2162="ODU HS","TX ISSUE",
AM2162="IP &amp; VLAN","TX ISSUE",
AM2162="Warehouse HUAWEI","SPARE-ISSUE",
AM2162="SPARE-HS","SPARE-ISSUE",
AM2162="Power Telco","RAN ISSUE",AM2162="no impacts","no impacts"
),"")</f>
        <v>no impacts</v>
      </c>
      <c r="AM2162" s="67" t="s">
        <v>5605</v>
      </c>
      <c r="AN2162" s="48" t="str" cm="1">
        <f t="array" ref="AN2162">IFERROR(_xlfn.IFS(
AM2162="MPR ISSUE","ACTIVE",
AM2162="BSS Hardware Issue","ACTIVE",
AM2162="Sites strategiques, MLL, Pylone, etc.","PASSIVE",
AM2162="AKTIVCO DEFAUT GE &amp; POWER Cabinet","PASSIVE",
AM2162="AKTIVCO Coupure ENEO &amp; Baisse de tension","PASSIVE",
AM2162="Coupure ENEO &amp; Baisse de tension","PASSIVE",
AM2162="Defaut GE &amp; POWER Cabinet","PASSIVE",
AM2162="Sharing","PASSIVE",
AM2162="Sites strategiques &amp; DataCenter","PASSIVE",
AM2162="Exclu","Exclu",
AM2162="SAT","ACTIVE",
AM2162="SPARE-ISSUE","SPARE-ISSUE",
AM2162="Fiber CAmtel","ACTIVE",
AM2162="Fiber AOF","ACTIVE",
AM2162="Projet OCM (HUAWEI)","PLANNED WORKS",
AM2162="Projet OCM (NOKIA)","PLANNED WORKS",
AM2162="ACCESS-ISSUE","ACCESS-ISSUE",
AM2162="Projet OCM (ZTE, NOKIA, autres projets)","PLANNED WORKS",
AM2162="No root CAuse","No root cause",
AM2162="ODU HS","ACTIVE",
AM2162="IP &amp; VLAN","ACTIVE",
AM2162="Warehouse HUAWEI","SPARE-ISSUE",
AM2162="SPARE-HS","SPARE-ISSUE",
AM2162="Power Telco","ACTIVE", AM2162="no impacts","no impacts"
),"")</f>
        <v>no impacts</v>
      </c>
      <c r="AO2162" s="93" t="s">
        <v>5537</v>
      </c>
      <c r="AP2162" s="101" t="str">
        <f t="shared" si="60"/>
        <v>EST_067</v>
      </c>
      <c r="AR2162" s="17" t="s">
        <v>5537</v>
      </c>
      <c r="AS2162" s="7" t="s">
        <v>5537</v>
      </c>
      <c r="AT2162" s="6"/>
      <c r="AU2162" s="7"/>
      <c r="AV2162" s="3" t="s">
        <v>5537</v>
      </c>
      <c r="AW2162" s="18" t="s">
        <v>5537</v>
      </c>
      <c r="AX2162" s="18" t="s">
        <v>5537</v>
      </c>
      <c r="AY2162" s="18" t="s">
        <v>5537</v>
      </c>
      <c r="AZ2162" s="18" t="s">
        <v>5537</v>
      </c>
      <c r="BA2162" s="18" t="s">
        <v>5537</v>
      </c>
      <c r="BB2162" s="18" t="s">
        <v>5537</v>
      </c>
      <c r="BC2162" s="18" t="s">
        <v>5537</v>
      </c>
      <c r="BD2162" s="18" t="s">
        <v>5537</v>
      </c>
      <c r="BE2162" s="18" t="s">
        <v>5537</v>
      </c>
      <c r="BF2162" s="18" t="s">
        <v>5537</v>
      </c>
      <c r="BG2162" s="18" t="s">
        <v>5537</v>
      </c>
      <c r="BH2162" s="18" t="s">
        <v>5537</v>
      </c>
      <c r="BI2162" s="9" t="s">
        <v>5537</v>
      </c>
      <c r="BJ2162" s="14"/>
      <c r="BK2162" s="14" t="s">
        <v>5537</v>
      </c>
      <c r="BL2162" s="14" t="str">
        <f>_xlfn.XLOOKUP(B2162,'[4]cell downs 18042026 17h'!$B:$B,'[4]cell downs 18042026 17h'!$B:$B,"")</f>
        <v/>
      </c>
      <c r="BM2162" s="14" t="str">
        <f>_xlfn.XLOOKUP(B2162,'[5]Cells Huawei 19042026 15h'!$B:$B,'[5]Cells Huawei 19042026 15h'!$B:$B,"")</f>
        <v/>
      </c>
      <c r="BN2162" s="9" t="str">
        <f>_xlfn.XLOOKUP(B2162,'[6]cells down 19042026 9H40'!$B:$B,'[6]cells down 19042026 9H40'!$B:$B,"")</f>
        <v/>
      </c>
      <c r="BO2162" s="9" t="s">
        <v>3582</v>
      </c>
      <c r="BP2162" s="9" t="s">
        <v>5537</v>
      </c>
      <c r="BQ2162" s="115"/>
    </row>
    <row r="2163" spans="1:69" s="9" customFormat="1" x14ac:dyDescent="0.3">
      <c r="A2163" s="2" t="s">
        <v>3584</v>
      </c>
      <c r="B2163" s="8" t="s">
        <v>3585</v>
      </c>
      <c r="C2163" s="3" t="str">
        <f>_xlfn.XLOOKUP(B2163,'[1]daily break down'!$D:$D,'[1]daily break down'!$E:$E,"")</f>
        <v>CENTRE</v>
      </c>
      <c r="D2163" s="1" t="s">
        <v>11</v>
      </c>
      <c r="E2163" s="1" t="s">
        <v>12</v>
      </c>
      <c r="F2163" s="3" t="s">
        <v>226</v>
      </c>
      <c r="G2163" s="1" t="s">
        <v>3584</v>
      </c>
      <c r="H2163" s="34" t="str">
        <f>_xlfn.XLOOKUP(B2163,[2]CALCULATION!$B:$B,[2]CALCULATION!$H:$H,"")</f>
        <v>ZTE</v>
      </c>
      <c r="I2163" s="28">
        <v>0</v>
      </c>
      <c r="J2163" s="28">
        <v>0</v>
      </c>
      <c r="K2163" s="28">
        <v>0</v>
      </c>
      <c r="L2163" s="28">
        <v>0</v>
      </c>
      <c r="M2163" s="28">
        <v>0</v>
      </c>
      <c r="N2163" s="28">
        <v>0</v>
      </c>
      <c r="O2163" s="28">
        <v>0</v>
      </c>
      <c r="P2163" s="28">
        <v>0</v>
      </c>
      <c r="Q2163" s="28">
        <v>0</v>
      </c>
      <c r="R2163" s="28">
        <v>0</v>
      </c>
      <c r="S2163" s="94">
        <v>0</v>
      </c>
      <c r="T2163" s="94">
        <f>_xlfn.XLOOKUP(B2163,'[3]Nur des jours'!$B:$B,'[3]Nur des jours'!$U:$U,"")</f>
        <v>0</v>
      </c>
      <c r="U2163" s="94">
        <v>0</v>
      </c>
      <c r="V2163" s="94">
        <v>0</v>
      </c>
      <c r="W2163" s="94">
        <v>0</v>
      </c>
      <c r="X2163" s="94">
        <v>0</v>
      </c>
      <c r="Y2163" s="94">
        <v>0</v>
      </c>
      <c r="Z2163" s="94">
        <v>0</v>
      </c>
      <c r="AA2163" s="94">
        <v>0</v>
      </c>
      <c r="AB2163" s="94">
        <v>0</v>
      </c>
      <c r="AC2163" s="94"/>
      <c r="AD2163" s="94">
        <v>0</v>
      </c>
      <c r="AE2163" s="94">
        <v>0</v>
      </c>
      <c r="AF2163" s="94">
        <v>0</v>
      </c>
      <c r="AG2163" s="94">
        <v>0</v>
      </c>
      <c r="AH2163" s="94">
        <v>0</v>
      </c>
      <c r="AI2163" s="49" t="s">
        <v>5559</v>
      </c>
      <c r="AJ2163" s="49"/>
      <c r="AK2163" s="48" t="str" cm="1">
        <f t="array" ref="AK2163">IFERROR(_xlfn.IFS(
AM2163="MPR ISSUE","PDH",
AM2163="BSS Hardware Issue","BSS",
AM2163="Sites strategiques, MLL, Pylone, etc.","ENVTECH",
AM2163="AKTIVCO DEFAUT GE &amp; POWER Cabinet","AKTIVCO",
AM2163="AKTIVCO Coupure ENEO &amp; Baisse de tension","AKTIVCO GRID ONLY",
AM2163="Coupure ENEO &amp; Baisse de tension","IHS GRID ONLY",
AM2163="Defaut GE &amp; POWER Cabinet","IHS",
AM2163="Sharing","Partners",
AM2163="Sites strategiques &amp; DataCenter","SST &amp; DC",
AM2163="Exclu","Exclu",
AM2163="SAT","SAT",
AM2163="SPARE-ISSUE","SPARE-ISSUE",
AM2163="Fiber CAmtel","TRANS_FO_CAMTEL",
AM2163="Fiber AOF","Fiber AOF",
AM2163="Projet OCM (HUAWEI)","TRAVAUX-HUAWEI",
AM2163="Projet OCM (NOKIA)","TRAVAUX-NOKIA",
AM2163="ACCESS-ISSUE","ACCESS-ISSUE",
AM2163="Projet OCM (ZTE, NOKIA, autres projets)","TRAVAUX OCM",
AM2163="No root CAuse","No root cause",
AM2163="ODU HS","PDH",
AM2163="IP &amp; VLAN","PDH",
AM2163="Warehouse HUAWEI","SPARE-ISSUE",
AM2163="SPARE-HS","SPARE-ISSUE",
AM2163="Power Telco","BSS",AM2163="no impacts","no impacts"
),"")</f>
        <v>no impacts</v>
      </c>
      <c r="AL2163" s="48" t="str" cm="1">
        <f t="array" ref="AL2163">IFERROR(_xlfn.IFS(
AM2163="MPR ISSUE","TX ISSUE",
AM2163="BSS Hardware Issue","RAN ISSUE",
AM2163="Sites strategiques, MLL, Pylone, etc.","ENVTECH",
AM2163="AKTIVCO DEFAUT GE &amp; POWER Cabinet","POWER ISSUE",
AM2163="AKTIVCO Coupure ENEO &amp; Baisse de tension","POWER ISSUE",
AM2163="Coupure ENEO &amp; Baisse de tension","POWER ISSUE",
AM2163="Defaut GE &amp; POWER Cabinet","POWER ISSUE",
AM2163="Sharing","POWER ISSUE",
AM2163="Sites strategiques &amp; DataCenter","POWER ISSUE",
AM2163="Exclu","Exclu",
AM2163="SAT","TX ISSUE",
AM2163="SPARE-ISSUE","SPARE-ISSUE",
AM2163="Fiber CAmtel","TX ISSUE",
AM2163="Fiber AOF","TX ISSUE",
AM2163="Projet OCM (HUAWEI)","TRAVAUX-HUAWEI",
AM2163="Projet OCM (NOKIA)","TRAVAUX -NOKIA",
AM2163="ACCESS-ISSUE","ACCESS-ISSUE",
AM2163="Projet OCM (ZTE, NOKIA, autres projets)","TRAVAUX OCM",
AM2163="No root CAuse","No root cause",
AM2163="ODU HS","TX ISSUE",
AM2163="IP &amp; VLAN","TX ISSUE",
AM2163="Warehouse HUAWEI","SPARE-ISSUE",
AM2163="SPARE-HS","SPARE-ISSUE",
AM2163="Power Telco","RAN ISSUE",AM2163="no impacts","no impacts"
),"")</f>
        <v>no impacts</v>
      </c>
      <c r="AM2163" s="67" t="s">
        <v>5605</v>
      </c>
      <c r="AN2163" s="48" t="str" cm="1">
        <f t="array" ref="AN2163">IFERROR(_xlfn.IFS(
AM2163="MPR ISSUE","ACTIVE",
AM2163="BSS Hardware Issue","ACTIVE",
AM2163="Sites strategiques, MLL, Pylone, etc.","PASSIVE",
AM2163="AKTIVCO DEFAUT GE &amp; POWER Cabinet","PASSIVE",
AM2163="AKTIVCO Coupure ENEO &amp; Baisse de tension","PASSIVE",
AM2163="Coupure ENEO &amp; Baisse de tension","PASSIVE",
AM2163="Defaut GE &amp; POWER Cabinet","PASSIVE",
AM2163="Sharing","PASSIVE",
AM2163="Sites strategiques &amp; DataCenter","PASSIVE",
AM2163="Exclu","Exclu",
AM2163="SAT","ACTIVE",
AM2163="SPARE-ISSUE","SPARE-ISSUE",
AM2163="Fiber CAmtel","ACTIVE",
AM2163="Fiber AOF","ACTIVE",
AM2163="Projet OCM (HUAWEI)","PLANNED WORKS",
AM2163="Projet OCM (NOKIA)","PLANNED WORKS",
AM2163="ACCESS-ISSUE","ACCESS-ISSUE",
AM2163="Projet OCM (ZTE, NOKIA, autres projets)","PLANNED WORKS",
AM2163="No root CAuse","No root cause",
AM2163="ODU HS","ACTIVE",
AM2163="IP &amp; VLAN","ACTIVE",
AM2163="Warehouse HUAWEI","SPARE-ISSUE",
AM2163="SPARE-HS","SPARE-ISSUE",
AM2163="Power Telco","ACTIVE", AM2163="no impacts","no impacts"
),"")</f>
        <v>no impacts</v>
      </c>
      <c r="AO2163" s="93" t="s">
        <v>5537</v>
      </c>
      <c r="AP2163" s="101" t="str">
        <f t="shared" si="60"/>
        <v>EST_062</v>
      </c>
      <c r="AR2163" s="17" t="s">
        <v>5537</v>
      </c>
      <c r="AS2163" s="7" t="s">
        <v>5537</v>
      </c>
      <c r="AT2163" s="6"/>
      <c r="AU2163" s="7"/>
      <c r="AV2163" s="3" t="s">
        <v>5537</v>
      </c>
      <c r="AW2163" s="18" t="s">
        <v>5537</v>
      </c>
      <c r="AX2163" s="18" t="s">
        <v>5537</v>
      </c>
      <c r="AY2163" s="18" t="s">
        <v>5537</v>
      </c>
      <c r="AZ2163" s="18" t="s">
        <v>5537</v>
      </c>
      <c r="BA2163" s="18" t="s">
        <v>5537</v>
      </c>
      <c r="BB2163" s="18" t="s">
        <v>5537</v>
      </c>
      <c r="BC2163" s="18" t="s">
        <v>5537</v>
      </c>
      <c r="BD2163" s="18" t="s">
        <v>5537</v>
      </c>
      <c r="BE2163" s="18" t="s">
        <v>5537</v>
      </c>
      <c r="BF2163" s="18" t="s">
        <v>5537</v>
      </c>
      <c r="BG2163" s="18" t="s">
        <v>5537</v>
      </c>
      <c r="BH2163" s="18" t="s">
        <v>5537</v>
      </c>
      <c r="BI2163" s="9" t="s">
        <v>5537</v>
      </c>
      <c r="BJ2163" s="14"/>
      <c r="BK2163" s="14" t="s">
        <v>5537</v>
      </c>
      <c r="BL2163" s="14" t="str">
        <f>_xlfn.XLOOKUP(B2163,'[4]cell downs 18042026 17h'!$B:$B,'[4]cell downs 18042026 17h'!$B:$B,"")</f>
        <v/>
      </c>
      <c r="BM2163" s="14" t="str">
        <f>_xlfn.XLOOKUP(B2163,'[5]Cells Huawei 19042026 15h'!$B:$B,'[5]Cells Huawei 19042026 15h'!$B:$B,"")</f>
        <v/>
      </c>
      <c r="BN2163" s="9" t="str">
        <f>_xlfn.XLOOKUP(B2163,'[6]cells down 19042026 9H40'!$B:$B,'[6]cells down 19042026 9H40'!$B:$B,"")</f>
        <v/>
      </c>
      <c r="BO2163" s="9" t="s">
        <v>3585</v>
      </c>
      <c r="BP2163" s="9" t="s">
        <v>594</v>
      </c>
      <c r="BQ2163" s="115"/>
    </row>
    <row r="2164" spans="1:69" s="9" customFormat="1" x14ac:dyDescent="0.3">
      <c r="A2164" s="1" t="s">
        <v>3586</v>
      </c>
      <c r="B2164" s="8" t="s">
        <v>3587</v>
      </c>
      <c r="C2164" s="3" t="str">
        <f>_xlfn.XLOOKUP(B2164,'[1]daily break down'!$D:$D,'[1]daily break down'!$E:$E,"")</f>
        <v>CENTRE</v>
      </c>
      <c r="D2164" s="1" t="s">
        <v>11</v>
      </c>
      <c r="E2164" s="1" t="s">
        <v>12</v>
      </c>
      <c r="F2164" s="3" t="s">
        <v>226</v>
      </c>
      <c r="G2164" s="1" t="s">
        <v>3586</v>
      </c>
      <c r="H2164" s="34" t="str">
        <f>_xlfn.XLOOKUP(B2164,[2]CALCULATION!$B:$B,[2]CALCULATION!$H:$H,"")</f>
        <v>ZTE</v>
      </c>
      <c r="I2164" s="28">
        <v>0</v>
      </c>
      <c r="J2164" s="28">
        <v>0</v>
      </c>
      <c r="K2164" s="28">
        <v>0</v>
      </c>
      <c r="L2164" s="28">
        <v>0</v>
      </c>
      <c r="M2164" s="28">
        <v>0</v>
      </c>
      <c r="N2164" s="28">
        <v>0</v>
      </c>
      <c r="O2164" s="28">
        <v>0</v>
      </c>
      <c r="P2164" s="28">
        <v>0</v>
      </c>
      <c r="Q2164" s="28">
        <v>0</v>
      </c>
      <c r="R2164" s="28">
        <v>0</v>
      </c>
      <c r="S2164" s="94">
        <v>0</v>
      </c>
      <c r="T2164" s="94">
        <f>_xlfn.XLOOKUP(B2164,'[3]Nur des jours'!$B:$B,'[3]Nur des jours'!$U:$U,"")</f>
        <v>0</v>
      </c>
      <c r="U2164" s="94">
        <v>0</v>
      </c>
      <c r="V2164" s="94">
        <v>0</v>
      </c>
      <c r="W2164" s="94">
        <v>0</v>
      </c>
      <c r="X2164" s="94">
        <v>0</v>
      </c>
      <c r="Y2164" s="94">
        <v>0</v>
      </c>
      <c r="Z2164" s="94">
        <v>0</v>
      </c>
      <c r="AA2164" s="94">
        <v>0</v>
      </c>
      <c r="AB2164" s="94">
        <v>0</v>
      </c>
      <c r="AC2164" s="94"/>
      <c r="AD2164" s="94">
        <v>0</v>
      </c>
      <c r="AE2164" s="94">
        <v>0</v>
      </c>
      <c r="AF2164" s="94">
        <v>0</v>
      </c>
      <c r="AG2164" s="94">
        <v>0</v>
      </c>
      <c r="AH2164" s="94">
        <v>0</v>
      </c>
      <c r="AI2164" s="49" t="s">
        <v>5559</v>
      </c>
      <c r="AJ2164" s="49"/>
      <c r="AK2164" s="48" t="str" cm="1">
        <f t="array" ref="AK2164">IFERROR(_xlfn.IFS(
AM2164="MPR ISSUE","PDH",
AM2164="BSS Hardware Issue","BSS",
AM2164="Sites strategiques, MLL, Pylone, etc.","ENVTECH",
AM2164="AKTIVCO DEFAUT GE &amp; POWER Cabinet","AKTIVCO",
AM2164="AKTIVCO Coupure ENEO &amp; Baisse de tension","AKTIVCO GRID ONLY",
AM2164="Coupure ENEO &amp; Baisse de tension","IHS GRID ONLY",
AM2164="Defaut GE &amp; POWER Cabinet","IHS",
AM2164="Sharing","Partners",
AM2164="Sites strategiques &amp; DataCenter","SST &amp; DC",
AM2164="Exclu","Exclu",
AM2164="SAT","SAT",
AM2164="SPARE-ISSUE","SPARE-ISSUE",
AM2164="Fiber CAmtel","TRANS_FO_CAMTEL",
AM2164="Fiber AOF","Fiber AOF",
AM2164="Projet OCM (HUAWEI)","TRAVAUX-HUAWEI",
AM2164="Projet OCM (NOKIA)","TRAVAUX-NOKIA",
AM2164="ACCESS-ISSUE","ACCESS-ISSUE",
AM2164="Projet OCM (ZTE, NOKIA, autres projets)","TRAVAUX OCM",
AM2164="No root CAuse","No root cause",
AM2164="ODU HS","PDH",
AM2164="IP &amp; VLAN","PDH",
AM2164="Warehouse HUAWEI","SPARE-ISSUE",
AM2164="SPARE-HS","SPARE-ISSUE",
AM2164="Power Telco","BSS",AM2164="no impacts","no impacts"
),"")</f>
        <v>no impacts</v>
      </c>
      <c r="AL2164" s="48" t="str" cm="1">
        <f t="array" ref="AL2164">IFERROR(_xlfn.IFS(
AM2164="MPR ISSUE","TX ISSUE",
AM2164="BSS Hardware Issue","RAN ISSUE",
AM2164="Sites strategiques, MLL, Pylone, etc.","ENVTECH",
AM2164="AKTIVCO DEFAUT GE &amp; POWER Cabinet","POWER ISSUE",
AM2164="AKTIVCO Coupure ENEO &amp; Baisse de tension","POWER ISSUE",
AM2164="Coupure ENEO &amp; Baisse de tension","POWER ISSUE",
AM2164="Defaut GE &amp; POWER Cabinet","POWER ISSUE",
AM2164="Sharing","POWER ISSUE",
AM2164="Sites strategiques &amp; DataCenter","POWER ISSUE",
AM2164="Exclu","Exclu",
AM2164="SAT","TX ISSUE",
AM2164="SPARE-ISSUE","SPARE-ISSUE",
AM2164="Fiber CAmtel","TX ISSUE",
AM2164="Fiber AOF","TX ISSUE",
AM2164="Projet OCM (HUAWEI)","TRAVAUX-HUAWEI",
AM2164="Projet OCM (NOKIA)","TRAVAUX -NOKIA",
AM2164="ACCESS-ISSUE","ACCESS-ISSUE",
AM2164="Projet OCM (ZTE, NOKIA, autres projets)","TRAVAUX OCM",
AM2164="No root CAuse","No root cause",
AM2164="ODU HS","TX ISSUE",
AM2164="IP &amp; VLAN","TX ISSUE",
AM2164="Warehouse HUAWEI","SPARE-ISSUE",
AM2164="SPARE-HS","SPARE-ISSUE",
AM2164="Power Telco","RAN ISSUE",AM2164="no impacts","no impacts"
),"")</f>
        <v>no impacts</v>
      </c>
      <c r="AM2164" s="67" t="s">
        <v>5605</v>
      </c>
      <c r="AN2164" s="48" t="str" cm="1">
        <f t="array" ref="AN2164">IFERROR(_xlfn.IFS(
AM2164="MPR ISSUE","ACTIVE",
AM2164="BSS Hardware Issue","ACTIVE",
AM2164="Sites strategiques, MLL, Pylone, etc.","PASSIVE",
AM2164="AKTIVCO DEFAUT GE &amp; POWER Cabinet","PASSIVE",
AM2164="AKTIVCO Coupure ENEO &amp; Baisse de tension","PASSIVE",
AM2164="Coupure ENEO &amp; Baisse de tension","PASSIVE",
AM2164="Defaut GE &amp; POWER Cabinet","PASSIVE",
AM2164="Sharing","PASSIVE",
AM2164="Sites strategiques &amp; DataCenter","PASSIVE",
AM2164="Exclu","Exclu",
AM2164="SAT","ACTIVE",
AM2164="SPARE-ISSUE","SPARE-ISSUE",
AM2164="Fiber CAmtel","ACTIVE",
AM2164="Fiber AOF","ACTIVE",
AM2164="Projet OCM (HUAWEI)","PLANNED WORKS",
AM2164="Projet OCM (NOKIA)","PLANNED WORKS",
AM2164="ACCESS-ISSUE","ACCESS-ISSUE",
AM2164="Projet OCM (ZTE, NOKIA, autres projets)","PLANNED WORKS",
AM2164="No root CAuse","No root cause",
AM2164="ODU HS","ACTIVE",
AM2164="IP &amp; VLAN","ACTIVE",
AM2164="Warehouse HUAWEI","SPARE-ISSUE",
AM2164="SPARE-HS","SPARE-ISSUE",
AM2164="Power Telco","ACTIVE", AM2164="no impacts","no impacts"
),"")</f>
        <v>no impacts</v>
      </c>
      <c r="AO2164" s="93" t="s">
        <v>5537</v>
      </c>
      <c r="AP2164" s="101" t="str">
        <f t="shared" si="60"/>
        <v>EST_022</v>
      </c>
      <c r="AR2164" s="17" t="s">
        <v>5537</v>
      </c>
      <c r="AS2164" s="7" t="s">
        <v>5537</v>
      </c>
      <c r="AT2164" s="6"/>
      <c r="AU2164" s="7"/>
      <c r="AV2164" s="3" t="s">
        <v>5537</v>
      </c>
      <c r="AW2164" s="18" t="s">
        <v>5537</v>
      </c>
      <c r="AX2164" s="18" t="s">
        <v>5537</v>
      </c>
      <c r="AY2164" s="18" t="s">
        <v>5537</v>
      </c>
      <c r="AZ2164" s="18" t="s">
        <v>5537</v>
      </c>
      <c r="BA2164" s="18" t="s">
        <v>5537</v>
      </c>
      <c r="BB2164" s="18" t="s">
        <v>5537</v>
      </c>
      <c r="BC2164" s="18" t="s">
        <v>5537</v>
      </c>
      <c r="BD2164" s="18" t="s">
        <v>5537</v>
      </c>
      <c r="BE2164" s="18" t="s">
        <v>5537</v>
      </c>
      <c r="BF2164" s="18" t="s">
        <v>5537</v>
      </c>
      <c r="BG2164" s="18" t="s">
        <v>5537</v>
      </c>
      <c r="BH2164" s="18" t="s">
        <v>5537</v>
      </c>
      <c r="BI2164" s="9" t="s">
        <v>5537</v>
      </c>
      <c r="BJ2164" s="14"/>
      <c r="BK2164" s="14" t="s">
        <v>5537</v>
      </c>
      <c r="BL2164" s="14" t="str">
        <f>_xlfn.XLOOKUP(B2164,'[4]cell downs 18042026 17h'!$B:$B,'[4]cell downs 18042026 17h'!$B:$B,"")</f>
        <v/>
      </c>
      <c r="BM2164" s="14" t="str">
        <f>_xlfn.XLOOKUP(B2164,'[5]Cells Huawei 19042026 15h'!$B:$B,'[5]Cells Huawei 19042026 15h'!$B:$B,"")</f>
        <v/>
      </c>
      <c r="BN2164" s="9" t="str">
        <f>_xlfn.XLOOKUP(B2164,'[6]cells down 19042026 9H40'!$B:$B,'[6]cells down 19042026 9H40'!$B:$B,"")</f>
        <v/>
      </c>
      <c r="BO2164" s="9" t="s">
        <v>3587</v>
      </c>
      <c r="BP2164" s="9" t="s">
        <v>5537</v>
      </c>
      <c r="BQ2164" s="115"/>
    </row>
    <row r="2165" spans="1:69" s="9" customFormat="1" x14ac:dyDescent="0.3">
      <c r="A2165" s="1" t="s">
        <v>3588</v>
      </c>
      <c r="B2165" s="8" t="s">
        <v>3589</v>
      </c>
      <c r="C2165" s="3" t="str">
        <f>_xlfn.XLOOKUP(B2165,'[1]daily break down'!$D:$D,'[1]daily break down'!$E:$E,"")</f>
        <v>CENTRE</v>
      </c>
      <c r="D2165" s="1" t="s">
        <v>21</v>
      </c>
      <c r="E2165" s="1" t="s">
        <v>122</v>
      </c>
      <c r="F2165" s="3" t="s">
        <v>69</v>
      </c>
      <c r="G2165" s="1" t="s">
        <v>3588</v>
      </c>
      <c r="H2165" s="34" t="str">
        <f>_xlfn.XLOOKUP(B2165,[2]CALCULATION!$B:$B,[2]CALCULATION!$H:$H,"")</f>
        <v>ZTE</v>
      </c>
      <c r="I2165" s="28">
        <v>0</v>
      </c>
      <c r="J2165" s="28">
        <v>0</v>
      </c>
      <c r="K2165" s="28">
        <v>0</v>
      </c>
      <c r="L2165" s="28">
        <v>0</v>
      </c>
      <c r="M2165" s="28">
        <v>0</v>
      </c>
      <c r="N2165" s="28">
        <v>0</v>
      </c>
      <c r="O2165" s="28">
        <v>0</v>
      </c>
      <c r="P2165" s="28">
        <v>0</v>
      </c>
      <c r="Q2165" s="28">
        <v>0</v>
      </c>
      <c r="R2165" s="28">
        <v>0</v>
      </c>
      <c r="S2165" s="94">
        <v>0</v>
      </c>
      <c r="T2165" s="94">
        <f>_xlfn.XLOOKUP(B2165,'[3]Nur des jours'!$B:$B,'[3]Nur des jours'!$U:$U,"")</f>
        <v>0</v>
      </c>
      <c r="U2165" s="94">
        <v>0</v>
      </c>
      <c r="V2165" s="94">
        <v>0</v>
      </c>
      <c r="W2165" s="94">
        <v>0</v>
      </c>
      <c r="X2165" s="94">
        <v>0</v>
      </c>
      <c r="Y2165" s="94">
        <v>0</v>
      </c>
      <c r="Z2165" s="94">
        <v>0</v>
      </c>
      <c r="AA2165" s="94">
        <v>0</v>
      </c>
      <c r="AB2165" s="94">
        <v>0</v>
      </c>
      <c r="AC2165" s="94"/>
      <c r="AD2165" s="94">
        <v>0</v>
      </c>
      <c r="AE2165" s="94">
        <v>0</v>
      </c>
      <c r="AF2165" s="94">
        <v>0</v>
      </c>
      <c r="AG2165" s="94">
        <v>0</v>
      </c>
      <c r="AH2165" s="94">
        <v>0</v>
      </c>
      <c r="AI2165" s="49" t="s">
        <v>5559</v>
      </c>
      <c r="AJ2165" s="49"/>
      <c r="AK2165" s="48" t="str" cm="1">
        <f t="array" ref="AK2165">IFERROR(_xlfn.IFS(
AM2165="MPR ISSUE","PDH",
AM2165="BSS Hardware Issue","BSS",
AM2165="Sites strategiques, MLL, Pylone, etc.","ENVTECH",
AM2165="AKTIVCO DEFAUT GE &amp; POWER Cabinet","AKTIVCO",
AM2165="AKTIVCO Coupure ENEO &amp; Baisse de tension","AKTIVCO GRID ONLY",
AM2165="Coupure ENEO &amp; Baisse de tension","IHS GRID ONLY",
AM2165="Defaut GE &amp; POWER Cabinet","IHS",
AM2165="Sharing","Partners",
AM2165="Sites strategiques &amp; DataCenter","SST &amp; DC",
AM2165="Exclu","Exclu",
AM2165="SAT","SAT",
AM2165="SPARE-ISSUE","SPARE-ISSUE",
AM2165="Fiber CAmtel","TRANS_FO_CAMTEL",
AM2165="Fiber AOF","Fiber AOF",
AM2165="Projet OCM (HUAWEI)","TRAVAUX-HUAWEI",
AM2165="Projet OCM (NOKIA)","TRAVAUX-NOKIA",
AM2165="ACCESS-ISSUE","ACCESS-ISSUE",
AM2165="Projet OCM (ZTE, NOKIA, autres projets)","TRAVAUX OCM",
AM2165="No root CAuse","No root cause",
AM2165="ODU HS","PDH",
AM2165="IP &amp; VLAN","PDH",
AM2165="Warehouse HUAWEI","SPARE-ISSUE",
AM2165="SPARE-HS","SPARE-ISSUE",
AM2165="Power Telco","BSS",AM2165="no impacts","no impacts"
),"")</f>
        <v>no impacts</v>
      </c>
      <c r="AL2165" s="48" t="str" cm="1">
        <f t="array" ref="AL2165">IFERROR(_xlfn.IFS(
AM2165="MPR ISSUE","TX ISSUE",
AM2165="BSS Hardware Issue","RAN ISSUE",
AM2165="Sites strategiques, MLL, Pylone, etc.","ENVTECH",
AM2165="AKTIVCO DEFAUT GE &amp; POWER Cabinet","POWER ISSUE",
AM2165="AKTIVCO Coupure ENEO &amp; Baisse de tension","POWER ISSUE",
AM2165="Coupure ENEO &amp; Baisse de tension","POWER ISSUE",
AM2165="Defaut GE &amp; POWER Cabinet","POWER ISSUE",
AM2165="Sharing","POWER ISSUE",
AM2165="Sites strategiques &amp; DataCenter","POWER ISSUE",
AM2165="Exclu","Exclu",
AM2165="SAT","TX ISSUE",
AM2165="SPARE-ISSUE","SPARE-ISSUE",
AM2165="Fiber CAmtel","TX ISSUE",
AM2165="Fiber AOF","TX ISSUE",
AM2165="Projet OCM (HUAWEI)","TRAVAUX-HUAWEI",
AM2165="Projet OCM (NOKIA)","TRAVAUX -NOKIA",
AM2165="ACCESS-ISSUE","ACCESS-ISSUE",
AM2165="Projet OCM (ZTE, NOKIA, autres projets)","TRAVAUX OCM",
AM2165="No root CAuse","No root cause",
AM2165="ODU HS","TX ISSUE",
AM2165="IP &amp; VLAN","TX ISSUE",
AM2165="Warehouse HUAWEI","SPARE-ISSUE",
AM2165="SPARE-HS","SPARE-ISSUE",
AM2165="Power Telco","RAN ISSUE",AM2165="no impacts","no impacts"
),"")</f>
        <v>no impacts</v>
      </c>
      <c r="AM2165" s="67" t="s">
        <v>5605</v>
      </c>
      <c r="AN2165" s="48" t="str" cm="1">
        <f t="array" ref="AN2165">IFERROR(_xlfn.IFS(
AM2165="MPR ISSUE","ACTIVE",
AM2165="BSS Hardware Issue","ACTIVE",
AM2165="Sites strategiques, MLL, Pylone, etc.","PASSIVE",
AM2165="AKTIVCO DEFAUT GE &amp; POWER Cabinet","PASSIVE",
AM2165="AKTIVCO Coupure ENEO &amp; Baisse de tension","PASSIVE",
AM2165="Coupure ENEO &amp; Baisse de tension","PASSIVE",
AM2165="Defaut GE &amp; POWER Cabinet","PASSIVE",
AM2165="Sharing","PASSIVE",
AM2165="Sites strategiques &amp; DataCenter","PASSIVE",
AM2165="Exclu","Exclu",
AM2165="SAT","ACTIVE",
AM2165="SPARE-ISSUE","SPARE-ISSUE",
AM2165="Fiber CAmtel","ACTIVE",
AM2165="Fiber AOF","ACTIVE",
AM2165="Projet OCM (HUAWEI)","PLANNED WORKS",
AM2165="Projet OCM (NOKIA)","PLANNED WORKS",
AM2165="ACCESS-ISSUE","ACCESS-ISSUE",
AM2165="Projet OCM (ZTE, NOKIA, autres projets)","PLANNED WORKS",
AM2165="No root CAuse","No root cause",
AM2165="ODU HS","ACTIVE",
AM2165="IP &amp; VLAN","ACTIVE",
AM2165="Warehouse HUAWEI","SPARE-ISSUE",
AM2165="SPARE-HS","SPARE-ISSUE",
AM2165="Power Telco","ACTIVE", AM2165="no impacts","no impacts"
),"")</f>
        <v>no impacts</v>
      </c>
      <c r="AO2165" s="93" t="s">
        <v>5537</v>
      </c>
      <c r="AP2165" s="101" t="str">
        <f t="shared" si="60"/>
        <v>SUD_106</v>
      </c>
      <c r="AR2165" s="17" t="s">
        <v>5537</v>
      </c>
      <c r="AS2165" s="7" t="s">
        <v>5537</v>
      </c>
      <c r="AT2165" s="6"/>
      <c r="AU2165" s="7"/>
      <c r="AV2165" s="3" t="s">
        <v>5537</v>
      </c>
      <c r="AW2165" s="18" t="s">
        <v>5537</v>
      </c>
      <c r="AX2165" s="18" t="s">
        <v>5537</v>
      </c>
      <c r="AY2165" s="18" t="s">
        <v>5537</v>
      </c>
      <c r="AZ2165" s="18" t="s">
        <v>5537</v>
      </c>
      <c r="BA2165" s="18" t="s">
        <v>5537</v>
      </c>
      <c r="BB2165" s="18" t="s">
        <v>5537</v>
      </c>
      <c r="BC2165" s="18" t="s">
        <v>5537</v>
      </c>
      <c r="BD2165" s="18" t="s">
        <v>5537</v>
      </c>
      <c r="BE2165" s="18" t="s">
        <v>5537</v>
      </c>
      <c r="BF2165" s="18" t="s">
        <v>5537</v>
      </c>
      <c r="BG2165" s="18" t="s">
        <v>5537</v>
      </c>
      <c r="BH2165" s="18" t="s">
        <v>5537</v>
      </c>
      <c r="BI2165" s="9" t="s">
        <v>5537</v>
      </c>
      <c r="BJ2165" s="14"/>
      <c r="BK2165" s="14" t="s">
        <v>5537</v>
      </c>
      <c r="BL2165" s="14" t="str">
        <f>_xlfn.XLOOKUP(B2165,'[4]cell downs 18042026 17h'!$B:$B,'[4]cell downs 18042026 17h'!$B:$B,"")</f>
        <v/>
      </c>
      <c r="BM2165" s="14" t="str">
        <f>_xlfn.XLOOKUP(B2165,'[5]Cells Huawei 19042026 15h'!$B:$B,'[5]Cells Huawei 19042026 15h'!$B:$B,"")</f>
        <v/>
      </c>
      <c r="BN2165" s="9" t="str">
        <f>_xlfn.XLOOKUP(B2165,'[6]cells down 19042026 9H40'!$B:$B,'[6]cells down 19042026 9H40'!$B:$B,"")</f>
        <v/>
      </c>
      <c r="BO2165" s="9" t="s">
        <v>5537</v>
      </c>
      <c r="BP2165" s="9" t="s">
        <v>237</v>
      </c>
      <c r="BQ2165" s="115"/>
    </row>
    <row r="2166" spans="1:69" s="9" customFormat="1" x14ac:dyDescent="0.3">
      <c r="A2166" s="1" t="s">
        <v>3904</v>
      </c>
      <c r="B2166" s="8" t="s">
        <v>3905</v>
      </c>
      <c r="C2166" s="3" t="str">
        <f>_xlfn.XLOOKUP(B2166,'[1]daily break down'!$D:$D,'[1]daily break down'!$E:$E,"")</f>
        <v>EXTREME-NORD</v>
      </c>
      <c r="D2166" s="1" t="s">
        <v>11</v>
      </c>
      <c r="E2166" s="1" t="s">
        <v>12</v>
      </c>
      <c r="F2166" s="3" t="s">
        <v>55</v>
      </c>
      <c r="G2166" s="1" t="s">
        <v>3906</v>
      </c>
      <c r="H2166" s="32" t="str">
        <f>_xlfn.XLOOKUP(B2166,[2]CALCULATION!$B:$B,[2]CALCULATION!$H:$H,"")</f>
        <v>HUAWEI</v>
      </c>
      <c r="I2166" s="28">
        <v>0</v>
      </c>
      <c r="J2166" s="28">
        <v>0</v>
      </c>
      <c r="K2166" s="28">
        <v>0</v>
      </c>
      <c r="L2166" s="28">
        <v>0</v>
      </c>
      <c r="M2166" s="28">
        <v>0</v>
      </c>
      <c r="N2166" s="28">
        <v>0</v>
      </c>
      <c r="O2166" s="28">
        <v>0</v>
      </c>
      <c r="P2166" s="28">
        <v>0</v>
      </c>
      <c r="Q2166" s="28">
        <v>0</v>
      </c>
      <c r="R2166" s="28">
        <v>0</v>
      </c>
      <c r="S2166" s="94">
        <v>0</v>
      </c>
      <c r="T2166" s="94">
        <f>_xlfn.XLOOKUP(B2166,'[3]Nur des jours'!$B:$B,'[3]Nur des jours'!$U:$U,"")</f>
        <v>0</v>
      </c>
      <c r="U2166" s="94">
        <v>0</v>
      </c>
      <c r="V2166" s="94">
        <v>0.561804966997971</v>
      </c>
      <c r="W2166" s="94">
        <v>0</v>
      </c>
      <c r="X2166" s="94">
        <v>0</v>
      </c>
      <c r="Y2166" s="94">
        <v>0</v>
      </c>
      <c r="Z2166" s="94">
        <v>0</v>
      </c>
      <c r="AA2166" s="94">
        <v>0</v>
      </c>
      <c r="AB2166" s="94">
        <v>0</v>
      </c>
      <c r="AC2166" s="94"/>
      <c r="AD2166" s="94">
        <v>0</v>
      </c>
      <c r="AE2166" s="94">
        <v>0</v>
      </c>
      <c r="AF2166" s="94">
        <v>0</v>
      </c>
      <c r="AG2166" s="94">
        <v>0</v>
      </c>
      <c r="AH2166" s="94">
        <v>0</v>
      </c>
      <c r="AI2166" s="49" t="s">
        <v>6659</v>
      </c>
      <c r="AJ2166" s="49"/>
      <c r="AK2166" s="48" t="str" cm="1">
        <f t="array" ref="AK2166">IFERROR(_xlfn.IFS(
AM2166="MPR ISSUE","PDH",
AM2166="BSS Hardware Issue","BSS",
AM2166="Sites strategiques, MLL, Pylone, etc.","ENVTECH",
AM2166="AKTIVCO DEFAUT GE &amp; POWER Cabinet","AKTIVCO",
AM2166="AKTIVCO Coupure ENEO &amp; Baisse de tension","AKTIVCO GRID ONLY",
AM2166="Coupure ENEO &amp; Baisse de tension","IHS GRID ONLY",
AM2166="Defaut GE &amp; POWER Cabinet","IHS",
AM2166="Sharing","Partners",
AM2166="Sites strategiques &amp; DataCenter","SST &amp; DC",
AM2166="Exclu","Exclu",
AM2166="SAT","SAT",
AM2166="SPARE-ISSUE","SPARE-ISSUE",
AM2166="Fiber CAmtel","TRANS_FO_CAMTEL",
AM2166="Fiber AOF","Fiber AOF",
AM2166="Projet OCM (HUAWEI)","TRAVAUX-HUAWEI",
AM2166="Projet OCM (NOKIA)","TRAVAUX-NOKIA",
AM2166="ACCESS-ISSUE","ACCESS-ISSUE",
AM2166="Projet OCM (ZTE, NOKIA, autres projets)","TRAVAUX OCM",
AM2166="No root CAuse","No root cause",
AM2166="ODU HS","PDH",
AM2166="IP &amp; VLAN","PDH",
AM2166="Warehouse HUAWEI","SPARE-ISSUE",
AM2166="SPARE-HS","SPARE-ISSUE",
AM2166="Power Telco","BSS",AM2166="no impacts","no impacts"
),"")</f>
        <v>no impacts</v>
      </c>
      <c r="AL2166" s="48" t="str" cm="1">
        <f t="array" ref="AL2166">IFERROR(_xlfn.IFS(
AM2166="MPR ISSUE","TX ISSUE",
AM2166="BSS Hardware Issue","RAN ISSUE",
AM2166="Sites strategiques, MLL, Pylone, etc.","ENVTECH",
AM2166="AKTIVCO DEFAUT GE &amp; POWER Cabinet","POWER ISSUE",
AM2166="AKTIVCO Coupure ENEO &amp; Baisse de tension","POWER ISSUE",
AM2166="Coupure ENEO &amp; Baisse de tension","POWER ISSUE",
AM2166="Defaut GE &amp; POWER Cabinet","POWER ISSUE",
AM2166="Sharing","POWER ISSUE",
AM2166="Sites strategiques &amp; DataCenter","POWER ISSUE",
AM2166="Exclu","Exclu",
AM2166="SAT","TX ISSUE",
AM2166="SPARE-ISSUE","SPARE-ISSUE",
AM2166="Fiber CAmtel","TX ISSUE",
AM2166="Fiber AOF","TX ISSUE",
AM2166="Projet OCM (HUAWEI)","TRAVAUX-HUAWEI",
AM2166="Projet OCM (NOKIA)","TRAVAUX -NOKIA",
AM2166="ACCESS-ISSUE","ACCESS-ISSUE",
AM2166="Projet OCM (ZTE, NOKIA, autres projets)","TRAVAUX OCM",
AM2166="No root CAuse","No root cause",
AM2166="ODU HS","TX ISSUE",
AM2166="IP &amp; VLAN","TX ISSUE",
AM2166="Warehouse HUAWEI","SPARE-ISSUE",
AM2166="SPARE-HS","SPARE-ISSUE",
AM2166="Power Telco","RAN ISSUE",AM2166="no impacts","no impacts"
),"")</f>
        <v>no impacts</v>
      </c>
      <c r="AM2166" s="67" t="s">
        <v>5605</v>
      </c>
      <c r="AN2166" s="48" t="str" cm="1">
        <f t="array" ref="AN2166">IFERROR(_xlfn.IFS(
AM2166="MPR ISSUE","ACTIVE",
AM2166="BSS Hardware Issue","ACTIVE",
AM2166="Sites strategiques, MLL, Pylone, etc.","PASSIVE",
AM2166="AKTIVCO DEFAUT GE &amp; POWER Cabinet","PASSIVE",
AM2166="AKTIVCO Coupure ENEO &amp; Baisse de tension","PASSIVE",
AM2166="Coupure ENEO &amp; Baisse de tension","PASSIVE",
AM2166="Defaut GE &amp; POWER Cabinet","PASSIVE",
AM2166="Sharing","PASSIVE",
AM2166="Sites strategiques &amp; DataCenter","PASSIVE",
AM2166="Exclu","Exclu",
AM2166="SAT","ACTIVE",
AM2166="SPARE-ISSUE","SPARE-ISSUE",
AM2166="Fiber CAmtel","ACTIVE",
AM2166="Fiber AOF","ACTIVE",
AM2166="Projet OCM (HUAWEI)","PLANNED WORKS",
AM2166="Projet OCM (NOKIA)","PLANNED WORKS",
AM2166="ACCESS-ISSUE","ACCESS-ISSUE",
AM2166="Projet OCM (ZTE, NOKIA, autres projets)","PLANNED WORKS",
AM2166="No root CAuse","No root cause",
AM2166="ODU HS","ACTIVE",
AM2166="IP &amp; VLAN","ACTIVE",
AM2166="Warehouse HUAWEI","SPARE-ISSUE",
AM2166="SPARE-HS","SPARE-ISSUE",
AM2166="Power Telco","ACTIVE", AM2166="no impacts","no impacts"
),"")</f>
        <v>no impacts</v>
      </c>
      <c r="AO2166" s="93" t="s">
        <v>5537</v>
      </c>
      <c r="AP2166" s="101" t="str">
        <f t="shared" si="60"/>
        <v>EXN_028</v>
      </c>
      <c r="AR2166" s="17" t="s">
        <v>5537</v>
      </c>
      <c r="AS2166" s="7" t="s">
        <v>5537</v>
      </c>
      <c r="AT2166" s="6"/>
      <c r="AU2166" s="7"/>
      <c r="AV2166" s="3" t="s">
        <v>5537</v>
      </c>
      <c r="AW2166" s="18" t="s">
        <v>5537</v>
      </c>
      <c r="AX2166" s="18" t="s">
        <v>5537</v>
      </c>
      <c r="AY2166" s="18" t="s">
        <v>5537</v>
      </c>
      <c r="AZ2166" s="18" t="s">
        <v>5537</v>
      </c>
      <c r="BA2166" s="18" t="s">
        <v>5537</v>
      </c>
      <c r="BB2166" s="18" t="s">
        <v>5537</v>
      </c>
      <c r="BC2166" s="18" t="s">
        <v>5537</v>
      </c>
      <c r="BD2166" s="18" t="s">
        <v>5537</v>
      </c>
      <c r="BE2166" s="18" t="s">
        <v>5537</v>
      </c>
      <c r="BF2166" s="18" t="s">
        <v>5537</v>
      </c>
      <c r="BG2166" s="18" t="s">
        <v>5537</v>
      </c>
      <c r="BH2166" s="18" t="s">
        <v>5537</v>
      </c>
      <c r="BI2166" s="9" t="s">
        <v>5537</v>
      </c>
      <c r="BJ2166" s="14"/>
      <c r="BK2166" s="14" t="s">
        <v>5537</v>
      </c>
      <c r="BL2166" s="14" t="str">
        <f>_xlfn.XLOOKUP(B2166,'[4]cell downs 18042026 17h'!$B:$B,'[4]cell downs 18042026 17h'!$B:$B,"")</f>
        <v/>
      </c>
      <c r="BM2166" s="14" t="str">
        <f>_xlfn.XLOOKUP(B2166,'[5]Cells Huawei 19042026 15h'!$B:$B,'[5]Cells Huawei 19042026 15h'!$B:$B,"")</f>
        <v/>
      </c>
      <c r="BN2166" s="9" t="str">
        <f>_xlfn.XLOOKUP(B2166,'[6]cells down 19042026 9H40'!$B:$B,'[6]cells down 19042026 9H40'!$B:$B,"")</f>
        <v/>
      </c>
      <c r="BO2166" s="9" t="s">
        <v>3905</v>
      </c>
      <c r="BP2166" s="9" t="s">
        <v>12</v>
      </c>
      <c r="BQ2166" s="115"/>
    </row>
    <row r="2167" spans="1:69" s="9" customFormat="1" x14ac:dyDescent="0.3">
      <c r="A2167" s="1" t="s">
        <v>3915</v>
      </c>
      <c r="B2167" s="8" t="s">
        <v>3916</v>
      </c>
      <c r="C2167" s="3" t="str">
        <f>_xlfn.XLOOKUP(B2167,'[1]daily break down'!$D:$D,'[1]daily break down'!$E:$E,"")</f>
        <v>EXTREME-NORD</v>
      </c>
      <c r="D2167" s="1" t="s">
        <v>357</v>
      </c>
      <c r="E2167" s="1" t="s">
        <v>122</v>
      </c>
      <c r="F2167" s="3" t="s">
        <v>55</v>
      </c>
      <c r="G2167" s="1" t="s">
        <v>3915</v>
      </c>
      <c r="H2167" s="32" t="str">
        <f>_xlfn.XLOOKUP(B2167,[2]CALCULATION!$B:$B,[2]CALCULATION!$H:$H,"")</f>
        <v>HUAWEI</v>
      </c>
      <c r="I2167" s="28">
        <v>0</v>
      </c>
      <c r="J2167" s="28">
        <v>0</v>
      </c>
      <c r="K2167" s="28">
        <v>0</v>
      </c>
      <c r="L2167" s="28">
        <v>0</v>
      </c>
      <c r="M2167" s="28">
        <v>0</v>
      </c>
      <c r="N2167" s="28">
        <v>0</v>
      </c>
      <c r="O2167" s="28">
        <v>0</v>
      </c>
      <c r="P2167" s="28">
        <v>0</v>
      </c>
      <c r="Q2167" s="28">
        <v>0</v>
      </c>
      <c r="R2167" s="28">
        <v>0</v>
      </c>
      <c r="S2167" s="94">
        <v>0</v>
      </c>
      <c r="T2167" s="94">
        <f>_xlfn.XLOOKUP(B2167,'[3]Nur des jours'!$B:$B,'[3]Nur des jours'!$U:$U,"")</f>
        <v>0</v>
      </c>
      <c r="U2167" s="94">
        <v>0</v>
      </c>
      <c r="V2167" s="94">
        <v>0.56617456118573306</v>
      </c>
      <c r="W2167" s="94">
        <v>0</v>
      </c>
      <c r="X2167" s="94">
        <v>0</v>
      </c>
      <c r="Y2167" s="94">
        <v>0</v>
      </c>
      <c r="Z2167" s="94">
        <v>0</v>
      </c>
      <c r="AA2167" s="94">
        <v>0</v>
      </c>
      <c r="AB2167" s="94">
        <v>0</v>
      </c>
      <c r="AC2167" s="94"/>
      <c r="AD2167" s="94">
        <v>0</v>
      </c>
      <c r="AE2167" s="94">
        <v>0</v>
      </c>
      <c r="AF2167" s="94">
        <v>0</v>
      </c>
      <c r="AG2167" s="94">
        <v>0</v>
      </c>
      <c r="AH2167" s="94">
        <v>0</v>
      </c>
      <c r="AI2167" s="49" t="s">
        <v>6659</v>
      </c>
      <c r="AJ2167" s="49"/>
      <c r="AK2167" s="48" t="str" cm="1">
        <f t="array" ref="AK2167">IFERROR(_xlfn.IFS(
AM2167="MPR ISSUE","PDH",
AM2167="BSS Hardware Issue","BSS",
AM2167="Sites strategiques, MLL, Pylone, etc.","ENVTECH",
AM2167="AKTIVCO DEFAUT GE &amp; POWER Cabinet","AKTIVCO",
AM2167="AKTIVCO Coupure ENEO &amp; Baisse de tension","AKTIVCO GRID ONLY",
AM2167="Coupure ENEO &amp; Baisse de tension","IHS GRID ONLY",
AM2167="Defaut GE &amp; POWER Cabinet","IHS",
AM2167="Sharing","Partners",
AM2167="Sites strategiques &amp; DataCenter","SST &amp; DC",
AM2167="Exclu","Exclu",
AM2167="SAT","SAT",
AM2167="SPARE-ISSUE","SPARE-ISSUE",
AM2167="Fiber CAmtel","TRANS_FO_CAMTEL",
AM2167="Fiber AOF","Fiber AOF",
AM2167="Projet OCM (HUAWEI)","TRAVAUX-HUAWEI",
AM2167="Projet OCM (NOKIA)","TRAVAUX-NOKIA",
AM2167="ACCESS-ISSUE","ACCESS-ISSUE",
AM2167="Projet OCM (ZTE, NOKIA, autres projets)","TRAVAUX OCM",
AM2167="No root CAuse","No root cause",
AM2167="ODU HS","PDH",
AM2167="IP &amp; VLAN","PDH",
AM2167="Warehouse HUAWEI","SPARE-ISSUE",
AM2167="SPARE-HS","SPARE-ISSUE",
AM2167="Power Telco","BSS",AM2167="no impacts","no impacts"
),"")</f>
        <v>no impacts</v>
      </c>
      <c r="AL2167" s="48" t="str" cm="1">
        <f t="array" ref="AL2167">IFERROR(_xlfn.IFS(
AM2167="MPR ISSUE","TX ISSUE",
AM2167="BSS Hardware Issue","RAN ISSUE",
AM2167="Sites strategiques, MLL, Pylone, etc.","ENVTECH",
AM2167="AKTIVCO DEFAUT GE &amp; POWER Cabinet","POWER ISSUE",
AM2167="AKTIVCO Coupure ENEO &amp; Baisse de tension","POWER ISSUE",
AM2167="Coupure ENEO &amp; Baisse de tension","POWER ISSUE",
AM2167="Defaut GE &amp; POWER Cabinet","POWER ISSUE",
AM2167="Sharing","POWER ISSUE",
AM2167="Sites strategiques &amp; DataCenter","POWER ISSUE",
AM2167="Exclu","Exclu",
AM2167="SAT","TX ISSUE",
AM2167="SPARE-ISSUE","SPARE-ISSUE",
AM2167="Fiber CAmtel","TX ISSUE",
AM2167="Fiber AOF","TX ISSUE",
AM2167="Projet OCM (HUAWEI)","TRAVAUX-HUAWEI",
AM2167="Projet OCM (NOKIA)","TRAVAUX -NOKIA",
AM2167="ACCESS-ISSUE","ACCESS-ISSUE",
AM2167="Projet OCM (ZTE, NOKIA, autres projets)","TRAVAUX OCM",
AM2167="No root CAuse","No root cause",
AM2167="ODU HS","TX ISSUE",
AM2167="IP &amp; VLAN","TX ISSUE",
AM2167="Warehouse HUAWEI","SPARE-ISSUE",
AM2167="SPARE-HS","SPARE-ISSUE",
AM2167="Power Telco","RAN ISSUE",AM2167="no impacts","no impacts"
),"")</f>
        <v>no impacts</v>
      </c>
      <c r="AM2167" s="67" t="s">
        <v>5605</v>
      </c>
      <c r="AN2167" s="48" t="str" cm="1">
        <f t="array" ref="AN2167">IFERROR(_xlfn.IFS(
AM2167="MPR ISSUE","ACTIVE",
AM2167="BSS Hardware Issue","ACTIVE",
AM2167="Sites strategiques, MLL, Pylone, etc.","PASSIVE",
AM2167="AKTIVCO DEFAUT GE &amp; POWER Cabinet","PASSIVE",
AM2167="AKTIVCO Coupure ENEO &amp; Baisse de tension","PASSIVE",
AM2167="Coupure ENEO &amp; Baisse de tension","PASSIVE",
AM2167="Defaut GE &amp; POWER Cabinet","PASSIVE",
AM2167="Sharing","PASSIVE",
AM2167="Sites strategiques &amp; DataCenter","PASSIVE",
AM2167="Exclu","Exclu",
AM2167="SAT","ACTIVE",
AM2167="SPARE-ISSUE","SPARE-ISSUE",
AM2167="Fiber CAmtel","ACTIVE",
AM2167="Fiber AOF","ACTIVE",
AM2167="Projet OCM (HUAWEI)","PLANNED WORKS",
AM2167="Projet OCM (NOKIA)","PLANNED WORKS",
AM2167="ACCESS-ISSUE","ACCESS-ISSUE",
AM2167="Projet OCM (ZTE, NOKIA, autres projets)","PLANNED WORKS",
AM2167="No root CAuse","No root cause",
AM2167="ODU HS","ACTIVE",
AM2167="IP &amp; VLAN","ACTIVE",
AM2167="Warehouse HUAWEI","SPARE-ISSUE",
AM2167="SPARE-HS","SPARE-ISSUE",
AM2167="Power Telco","ACTIVE", AM2167="no impacts","no impacts"
),"")</f>
        <v>no impacts</v>
      </c>
      <c r="AO2167" s="93" t="s">
        <v>5537</v>
      </c>
      <c r="AP2167" s="101" t="str">
        <f t="shared" si="60"/>
        <v>EXN_272</v>
      </c>
      <c r="AR2167" s="17" t="s">
        <v>5537</v>
      </c>
      <c r="AS2167" s="7" t="s">
        <v>5537</v>
      </c>
      <c r="AT2167" s="6"/>
      <c r="AU2167" s="7"/>
      <c r="AV2167" s="3" t="s">
        <v>5537</v>
      </c>
      <c r="AW2167" s="18" t="s">
        <v>5537</v>
      </c>
      <c r="AX2167" s="18" t="s">
        <v>5537</v>
      </c>
      <c r="AY2167" s="18" t="s">
        <v>5537</v>
      </c>
      <c r="AZ2167" s="18" t="s">
        <v>5537</v>
      </c>
      <c r="BA2167" s="18" t="s">
        <v>5537</v>
      </c>
      <c r="BB2167" s="18" t="s">
        <v>5537</v>
      </c>
      <c r="BC2167" s="18" t="s">
        <v>5537</v>
      </c>
      <c r="BD2167" s="18" t="s">
        <v>5537</v>
      </c>
      <c r="BE2167" s="18" t="s">
        <v>5537</v>
      </c>
      <c r="BF2167" s="18" t="s">
        <v>5537</v>
      </c>
      <c r="BG2167" s="18" t="s">
        <v>5537</v>
      </c>
      <c r="BH2167" s="18" t="s">
        <v>5537</v>
      </c>
      <c r="BI2167" s="9" t="s">
        <v>5537</v>
      </c>
      <c r="BJ2167" s="14"/>
      <c r="BK2167" s="14" t="s">
        <v>5537</v>
      </c>
      <c r="BL2167" s="14" t="str">
        <f>_xlfn.XLOOKUP(B2167,'[4]cell downs 18042026 17h'!$B:$B,'[4]cell downs 18042026 17h'!$B:$B,"")</f>
        <v/>
      </c>
      <c r="BM2167" s="14" t="str">
        <f>_xlfn.XLOOKUP(B2167,'[5]Cells Huawei 19042026 15h'!$B:$B,'[5]Cells Huawei 19042026 15h'!$B:$B,"")</f>
        <v/>
      </c>
      <c r="BN2167" s="9" t="str">
        <f>_xlfn.XLOOKUP(B2167,'[6]cells down 19042026 9H40'!$B:$B,'[6]cells down 19042026 9H40'!$B:$B,"")</f>
        <v/>
      </c>
      <c r="BO2167" s="9" t="s">
        <v>5537</v>
      </c>
      <c r="BP2167" s="9" t="s">
        <v>12</v>
      </c>
      <c r="BQ2167" s="115"/>
    </row>
    <row r="2168" spans="1:69" s="9" customFormat="1" x14ac:dyDescent="0.3">
      <c r="A2168" s="1" t="s">
        <v>3134</v>
      </c>
      <c r="B2168" s="8" t="s">
        <v>3135</v>
      </c>
      <c r="C2168" s="3" t="str">
        <f>_xlfn.XLOOKUP(B2168,'[1]daily break down'!$D:$D,'[1]daily break down'!$E:$E,"")</f>
        <v>EXTREME-NORD</v>
      </c>
      <c r="D2168" s="1" t="s">
        <v>11</v>
      </c>
      <c r="E2168" s="1" t="s">
        <v>12</v>
      </c>
      <c r="F2168" s="3" t="s">
        <v>55</v>
      </c>
      <c r="G2168" s="1" t="s">
        <v>3136</v>
      </c>
      <c r="H2168" s="32" t="str">
        <f>_xlfn.XLOOKUP(B2168,[2]CALCULATION!$B:$B,[2]CALCULATION!$H:$H,"")</f>
        <v>Huawei</v>
      </c>
      <c r="I2168" s="28">
        <v>0</v>
      </c>
      <c r="J2168" s="28">
        <v>0</v>
      </c>
      <c r="K2168" s="28">
        <v>0</v>
      </c>
      <c r="L2168" s="28">
        <v>0</v>
      </c>
      <c r="M2168" s="28">
        <v>0</v>
      </c>
      <c r="N2168" s="28">
        <v>0</v>
      </c>
      <c r="O2168" s="28">
        <v>0</v>
      </c>
      <c r="P2168" s="28">
        <v>0</v>
      </c>
      <c r="Q2168" s="28">
        <v>0</v>
      </c>
      <c r="R2168" s="28">
        <v>0</v>
      </c>
      <c r="S2168" s="94">
        <v>0</v>
      </c>
      <c r="T2168" s="94">
        <f>_xlfn.XLOOKUP(B2168,'[3]Nur des jours'!$B:$B,'[3]Nur des jours'!$U:$U,"")</f>
        <v>0</v>
      </c>
      <c r="U2168" s="94">
        <v>0</v>
      </c>
      <c r="V2168" s="94">
        <v>0.56679878892684188</v>
      </c>
      <c r="W2168" s="94">
        <v>0</v>
      </c>
      <c r="X2168" s="94">
        <v>0</v>
      </c>
      <c r="Y2168" s="94">
        <v>0</v>
      </c>
      <c r="Z2168" s="94">
        <v>0</v>
      </c>
      <c r="AA2168" s="94">
        <v>0</v>
      </c>
      <c r="AB2168" s="94">
        <v>0</v>
      </c>
      <c r="AC2168" s="94"/>
      <c r="AD2168" s="94">
        <v>0</v>
      </c>
      <c r="AE2168" s="94">
        <v>0</v>
      </c>
      <c r="AF2168" s="94">
        <v>0</v>
      </c>
      <c r="AG2168" s="94">
        <v>0</v>
      </c>
      <c r="AH2168" s="94">
        <v>0</v>
      </c>
      <c r="AI2168" s="49" t="s">
        <v>6659</v>
      </c>
      <c r="AJ2168" s="49"/>
      <c r="AK2168" s="48" t="str" cm="1">
        <f t="array" ref="AK2168">IFERROR(_xlfn.IFS(
AM2168="MPR ISSUE","PDH",
AM2168="BSS Hardware Issue","BSS",
AM2168="Sites strategiques, MLL, Pylone, etc.","ENVTECH",
AM2168="AKTIVCO DEFAUT GE &amp; POWER Cabinet","AKTIVCO",
AM2168="AKTIVCO Coupure ENEO &amp; Baisse de tension","AKTIVCO GRID ONLY",
AM2168="Coupure ENEO &amp; Baisse de tension","IHS GRID ONLY",
AM2168="Defaut GE &amp; POWER Cabinet","IHS",
AM2168="Sharing","Partners",
AM2168="Sites strategiques &amp; DataCenter","SST &amp; DC",
AM2168="Exclu","Exclu",
AM2168="SAT","SAT",
AM2168="SPARE-ISSUE","SPARE-ISSUE",
AM2168="Fiber CAmtel","TRANS_FO_CAMTEL",
AM2168="Fiber AOF","Fiber AOF",
AM2168="Projet OCM (HUAWEI)","TRAVAUX-HUAWEI",
AM2168="Projet OCM (NOKIA)","TRAVAUX-NOKIA",
AM2168="ACCESS-ISSUE","ACCESS-ISSUE",
AM2168="Projet OCM (ZTE, NOKIA, autres projets)","TRAVAUX OCM",
AM2168="No root CAuse","No root cause",
AM2168="ODU HS","PDH",
AM2168="IP &amp; VLAN","PDH",
AM2168="Warehouse HUAWEI","SPARE-ISSUE",
AM2168="SPARE-HS","SPARE-ISSUE",
AM2168="Power Telco","BSS",AM2168="no impacts","no impacts"
),"")</f>
        <v>no impacts</v>
      </c>
      <c r="AL2168" s="48" t="str" cm="1">
        <f t="array" ref="AL2168">IFERROR(_xlfn.IFS(
AM2168="MPR ISSUE","TX ISSUE",
AM2168="BSS Hardware Issue","RAN ISSUE",
AM2168="Sites strategiques, MLL, Pylone, etc.","ENVTECH",
AM2168="AKTIVCO DEFAUT GE &amp; POWER Cabinet","POWER ISSUE",
AM2168="AKTIVCO Coupure ENEO &amp; Baisse de tension","POWER ISSUE",
AM2168="Coupure ENEO &amp; Baisse de tension","POWER ISSUE",
AM2168="Defaut GE &amp; POWER Cabinet","POWER ISSUE",
AM2168="Sharing","POWER ISSUE",
AM2168="Sites strategiques &amp; DataCenter","POWER ISSUE",
AM2168="Exclu","Exclu",
AM2168="SAT","TX ISSUE",
AM2168="SPARE-ISSUE","SPARE-ISSUE",
AM2168="Fiber CAmtel","TX ISSUE",
AM2168="Fiber AOF","TX ISSUE",
AM2168="Projet OCM (HUAWEI)","TRAVAUX-HUAWEI",
AM2168="Projet OCM (NOKIA)","TRAVAUX -NOKIA",
AM2168="ACCESS-ISSUE","ACCESS-ISSUE",
AM2168="Projet OCM (ZTE, NOKIA, autres projets)","TRAVAUX OCM",
AM2168="No root CAuse","No root cause",
AM2168="ODU HS","TX ISSUE",
AM2168="IP &amp; VLAN","TX ISSUE",
AM2168="Warehouse HUAWEI","SPARE-ISSUE",
AM2168="SPARE-HS","SPARE-ISSUE",
AM2168="Power Telco","RAN ISSUE",AM2168="no impacts","no impacts"
),"")</f>
        <v>no impacts</v>
      </c>
      <c r="AM2168" s="67" t="s">
        <v>5605</v>
      </c>
      <c r="AN2168" s="48" t="str" cm="1">
        <f t="array" ref="AN2168">IFERROR(_xlfn.IFS(
AM2168="MPR ISSUE","ACTIVE",
AM2168="BSS Hardware Issue","ACTIVE",
AM2168="Sites strategiques, MLL, Pylone, etc.","PASSIVE",
AM2168="AKTIVCO DEFAUT GE &amp; POWER Cabinet","PASSIVE",
AM2168="AKTIVCO Coupure ENEO &amp; Baisse de tension","PASSIVE",
AM2168="Coupure ENEO &amp; Baisse de tension","PASSIVE",
AM2168="Defaut GE &amp; POWER Cabinet","PASSIVE",
AM2168="Sharing","PASSIVE",
AM2168="Sites strategiques &amp; DataCenter","PASSIVE",
AM2168="Exclu","Exclu",
AM2168="SAT","ACTIVE",
AM2168="SPARE-ISSUE","SPARE-ISSUE",
AM2168="Fiber CAmtel","ACTIVE",
AM2168="Fiber AOF","ACTIVE",
AM2168="Projet OCM (HUAWEI)","PLANNED WORKS",
AM2168="Projet OCM (NOKIA)","PLANNED WORKS",
AM2168="ACCESS-ISSUE","ACCESS-ISSUE",
AM2168="Projet OCM (ZTE, NOKIA, autres projets)","PLANNED WORKS",
AM2168="No root CAuse","No root cause",
AM2168="ODU HS","ACTIVE",
AM2168="IP &amp; VLAN","ACTIVE",
AM2168="Warehouse HUAWEI","SPARE-ISSUE",
AM2168="SPARE-HS","SPARE-ISSUE",
AM2168="Power Telco","ACTIVE", AM2168="no impacts","no impacts"
),"")</f>
        <v>no impacts</v>
      </c>
      <c r="AO2168" s="93" t="s">
        <v>5537</v>
      </c>
      <c r="AP2168" s="101" t="str">
        <f t="shared" si="60"/>
        <v>EXN_109</v>
      </c>
      <c r="AR2168" s="17" t="s">
        <v>5537</v>
      </c>
      <c r="AS2168" s="7" t="s">
        <v>5537</v>
      </c>
      <c r="AT2168" s="6"/>
      <c r="AU2168" s="7"/>
      <c r="AV2168" s="3" t="s">
        <v>5537</v>
      </c>
      <c r="AW2168" s="18" t="s">
        <v>5537</v>
      </c>
      <c r="AX2168" s="18" t="s">
        <v>5537</v>
      </c>
      <c r="AY2168" s="18" t="s">
        <v>5537</v>
      </c>
      <c r="AZ2168" s="18" t="s">
        <v>5537</v>
      </c>
      <c r="BA2168" s="18" t="s">
        <v>5537</v>
      </c>
      <c r="BB2168" s="18" t="s">
        <v>5537</v>
      </c>
      <c r="BC2168" s="18" t="s">
        <v>5537</v>
      </c>
      <c r="BD2168" s="18" t="s">
        <v>5537</v>
      </c>
      <c r="BE2168" s="18" t="s">
        <v>5537</v>
      </c>
      <c r="BF2168" s="18" t="s">
        <v>5537</v>
      </c>
      <c r="BG2168" s="18" t="s">
        <v>5537</v>
      </c>
      <c r="BH2168" s="18" t="s">
        <v>5537</v>
      </c>
      <c r="BI2168" s="9" t="s">
        <v>5537</v>
      </c>
      <c r="BJ2168" s="14"/>
      <c r="BK2168" s="14" t="s">
        <v>5537</v>
      </c>
      <c r="BL2168" s="14" t="str">
        <f>_xlfn.XLOOKUP(B2168,'[4]cell downs 18042026 17h'!$B:$B,'[4]cell downs 18042026 17h'!$B:$B,"")</f>
        <v/>
      </c>
      <c r="BM2168" s="14" t="str">
        <f>_xlfn.XLOOKUP(B2168,'[5]Cells Huawei 19042026 15h'!$B:$B,'[5]Cells Huawei 19042026 15h'!$B:$B,"")</f>
        <v/>
      </c>
      <c r="BN2168" s="9" t="str">
        <f>_xlfn.XLOOKUP(B2168,'[6]cells down 19042026 9H40'!$B:$B,'[6]cells down 19042026 9H40'!$B:$B,"")</f>
        <v/>
      </c>
      <c r="BO2168" s="9" t="s">
        <v>3135</v>
      </c>
      <c r="BP2168" s="9" t="s">
        <v>12</v>
      </c>
      <c r="BQ2168" s="115"/>
    </row>
    <row r="2169" spans="1:69" s="9" customFormat="1" x14ac:dyDescent="0.3">
      <c r="A2169" s="1" t="s">
        <v>3590</v>
      </c>
      <c r="B2169" s="8" t="s">
        <v>3591</v>
      </c>
      <c r="C2169" s="3" t="str">
        <f>_xlfn.XLOOKUP(B2169,'[1]daily break down'!$D:$D,'[1]daily break down'!$E:$E,"")</f>
        <v>LITTORAL</v>
      </c>
      <c r="D2169" s="1" t="s">
        <v>11</v>
      </c>
      <c r="E2169" s="1" t="s">
        <v>12</v>
      </c>
      <c r="F2169" s="3" t="s">
        <v>69</v>
      </c>
      <c r="G2169" s="1" t="s">
        <v>3592</v>
      </c>
      <c r="H2169" s="34" t="str">
        <f>_xlfn.XLOOKUP(B2169,[2]CALCULATION!$B:$B,[2]CALCULATION!$H:$H,"")</f>
        <v>ZTE</v>
      </c>
      <c r="I2169" s="28">
        <v>0</v>
      </c>
      <c r="J2169" s="28">
        <v>0</v>
      </c>
      <c r="K2169" s="28">
        <v>0</v>
      </c>
      <c r="L2169" s="28">
        <v>0</v>
      </c>
      <c r="M2169" s="28">
        <v>0</v>
      </c>
      <c r="N2169" s="28">
        <v>0</v>
      </c>
      <c r="O2169" s="28">
        <v>0</v>
      </c>
      <c r="P2169" s="28">
        <v>0</v>
      </c>
      <c r="Q2169" s="28">
        <v>0</v>
      </c>
      <c r="R2169" s="28">
        <v>0</v>
      </c>
      <c r="S2169" s="94">
        <v>0</v>
      </c>
      <c r="T2169" s="94">
        <f>_xlfn.XLOOKUP(B2169,'[3]Nur des jours'!$B:$B,'[3]Nur des jours'!$U:$U,"")</f>
        <v>0</v>
      </c>
      <c r="U2169" s="94">
        <v>0</v>
      </c>
      <c r="V2169" s="94">
        <v>0</v>
      </c>
      <c r="W2169" s="94">
        <v>0</v>
      </c>
      <c r="X2169" s="94">
        <v>0</v>
      </c>
      <c r="Y2169" s="94">
        <v>0</v>
      </c>
      <c r="Z2169" s="94">
        <v>0</v>
      </c>
      <c r="AA2169" s="94">
        <v>0</v>
      </c>
      <c r="AB2169" s="94">
        <v>0</v>
      </c>
      <c r="AC2169" s="94"/>
      <c r="AD2169" s="94">
        <v>0</v>
      </c>
      <c r="AE2169" s="94">
        <v>0</v>
      </c>
      <c r="AF2169" s="94">
        <v>0</v>
      </c>
      <c r="AG2169" s="94">
        <v>0</v>
      </c>
      <c r="AH2169" s="94">
        <v>0</v>
      </c>
      <c r="AI2169" s="49" t="s">
        <v>5559</v>
      </c>
      <c r="AJ2169" s="49"/>
      <c r="AK2169" s="48" t="str" cm="1">
        <f t="array" ref="AK2169">IFERROR(_xlfn.IFS(
AM2169="MPR ISSUE","PDH",
AM2169="BSS Hardware Issue","BSS",
AM2169="Sites strategiques, MLL, Pylone, etc.","ENVTECH",
AM2169="AKTIVCO DEFAUT GE &amp; POWER Cabinet","AKTIVCO",
AM2169="AKTIVCO Coupure ENEO &amp; Baisse de tension","AKTIVCO GRID ONLY",
AM2169="Coupure ENEO &amp; Baisse de tension","IHS GRID ONLY",
AM2169="Defaut GE &amp; POWER Cabinet","IHS",
AM2169="Sharing","Partners",
AM2169="Sites strategiques &amp; DataCenter","SST &amp; DC",
AM2169="Exclu","Exclu",
AM2169="SAT","SAT",
AM2169="SPARE-ISSUE","SPARE-ISSUE",
AM2169="Fiber CAmtel","TRANS_FO_CAMTEL",
AM2169="Fiber AOF","Fiber AOF",
AM2169="Projet OCM (HUAWEI)","TRAVAUX-HUAWEI",
AM2169="Projet OCM (NOKIA)","TRAVAUX-NOKIA",
AM2169="ACCESS-ISSUE","ACCESS-ISSUE",
AM2169="Projet OCM (ZTE, NOKIA, autres projets)","TRAVAUX OCM",
AM2169="No root CAuse","No root cause",
AM2169="ODU HS","PDH",
AM2169="IP &amp; VLAN","PDH",
AM2169="Warehouse HUAWEI","SPARE-ISSUE",
AM2169="SPARE-HS","SPARE-ISSUE",
AM2169="Power Telco","BSS",AM2169="no impacts","no impacts"
),"")</f>
        <v>no impacts</v>
      </c>
      <c r="AL2169" s="48" t="str" cm="1">
        <f t="array" ref="AL2169">IFERROR(_xlfn.IFS(
AM2169="MPR ISSUE","TX ISSUE",
AM2169="BSS Hardware Issue","RAN ISSUE",
AM2169="Sites strategiques, MLL, Pylone, etc.","ENVTECH",
AM2169="AKTIVCO DEFAUT GE &amp; POWER Cabinet","POWER ISSUE",
AM2169="AKTIVCO Coupure ENEO &amp; Baisse de tension","POWER ISSUE",
AM2169="Coupure ENEO &amp; Baisse de tension","POWER ISSUE",
AM2169="Defaut GE &amp; POWER Cabinet","POWER ISSUE",
AM2169="Sharing","POWER ISSUE",
AM2169="Sites strategiques &amp; DataCenter","POWER ISSUE",
AM2169="Exclu","Exclu",
AM2169="SAT","TX ISSUE",
AM2169="SPARE-ISSUE","SPARE-ISSUE",
AM2169="Fiber CAmtel","TX ISSUE",
AM2169="Fiber AOF","TX ISSUE",
AM2169="Projet OCM (HUAWEI)","TRAVAUX-HUAWEI",
AM2169="Projet OCM (NOKIA)","TRAVAUX -NOKIA",
AM2169="ACCESS-ISSUE","ACCESS-ISSUE",
AM2169="Projet OCM (ZTE, NOKIA, autres projets)","TRAVAUX OCM",
AM2169="No root CAuse","No root cause",
AM2169="ODU HS","TX ISSUE",
AM2169="IP &amp; VLAN","TX ISSUE",
AM2169="Warehouse HUAWEI","SPARE-ISSUE",
AM2169="SPARE-HS","SPARE-ISSUE",
AM2169="Power Telco","RAN ISSUE",AM2169="no impacts","no impacts"
),"")</f>
        <v>no impacts</v>
      </c>
      <c r="AM2169" s="67" t="s">
        <v>5605</v>
      </c>
      <c r="AN2169" s="48" t="str" cm="1">
        <f t="array" ref="AN2169">IFERROR(_xlfn.IFS(
AM2169="MPR ISSUE","ACTIVE",
AM2169="BSS Hardware Issue","ACTIVE",
AM2169="Sites strategiques, MLL, Pylone, etc.","PASSIVE",
AM2169="AKTIVCO DEFAUT GE &amp; POWER Cabinet","PASSIVE",
AM2169="AKTIVCO Coupure ENEO &amp; Baisse de tension","PASSIVE",
AM2169="Coupure ENEO &amp; Baisse de tension","PASSIVE",
AM2169="Defaut GE &amp; POWER Cabinet","PASSIVE",
AM2169="Sharing","PASSIVE",
AM2169="Sites strategiques &amp; DataCenter","PASSIVE",
AM2169="Exclu","Exclu",
AM2169="SAT","ACTIVE",
AM2169="SPARE-ISSUE","SPARE-ISSUE",
AM2169="Fiber CAmtel","ACTIVE",
AM2169="Fiber AOF","ACTIVE",
AM2169="Projet OCM (HUAWEI)","PLANNED WORKS",
AM2169="Projet OCM (NOKIA)","PLANNED WORKS",
AM2169="ACCESS-ISSUE","ACCESS-ISSUE",
AM2169="Projet OCM (ZTE, NOKIA, autres projets)","PLANNED WORKS",
AM2169="No root CAuse","No root cause",
AM2169="ODU HS","ACTIVE",
AM2169="IP &amp; VLAN","ACTIVE",
AM2169="Warehouse HUAWEI","SPARE-ISSUE",
AM2169="SPARE-HS","SPARE-ISSUE",
AM2169="Power Telco","ACTIVE", AM2169="no impacts","no impacts"
),"")</f>
        <v>no impacts</v>
      </c>
      <c r="AO2169" s="93" t="s">
        <v>5537</v>
      </c>
      <c r="AP2169" s="101" t="str">
        <f t="shared" si="60"/>
        <v>SUD_062</v>
      </c>
      <c r="AR2169" s="17" t="s">
        <v>5537</v>
      </c>
      <c r="AS2169" s="7" t="s">
        <v>5537</v>
      </c>
      <c r="AT2169" s="6"/>
      <c r="AU2169" s="7"/>
      <c r="AV2169" s="3" t="s">
        <v>5537</v>
      </c>
      <c r="AW2169" s="18" t="s">
        <v>5537</v>
      </c>
      <c r="AX2169" s="18" t="s">
        <v>5537</v>
      </c>
      <c r="AY2169" s="18" t="s">
        <v>5537</v>
      </c>
      <c r="AZ2169" s="18" t="s">
        <v>5537</v>
      </c>
      <c r="BA2169" s="18" t="s">
        <v>5537</v>
      </c>
      <c r="BB2169" s="18" t="s">
        <v>5537</v>
      </c>
      <c r="BC2169" s="18" t="s">
        <v>5537</v>
      </c>
      <c r="BD2169" s="18" t="s">
        <v>5537</v>
      </c>
      <c r="BE2169" s="18" t="s">
        <v>5537</v>
      </c>
      <c r="BF2169" s="18" t="s">
        <v>5537</v>
      </c>
      <c r="BG2169" s="18" t="s">
        <v>5537</v>
      </c>
      <c r="BH2169" s="18" t="s">
        <v>5537</v>
      </c>
      <c r="BI2169" s="9" t="s">
        <v>5537</v>
      </c>
      <c r="BJ2169" s="14"/>
      <c r="BK2169" s="14" t="s">
        <v>5537</v>
      </c>
      <c r="BL2169" s="14" t="str">
        <f>_xlfn.XLOOKUP(B2169,'[4]cell downs 18042026 17h'!$B:$B,'[4]cell downs 18042026 17h'!$B:$B,"")</f>
        <v/>
      </c>
      <c r="BM2169" s="14" t="str">
        <f>_xlfn.XLOOKUP(B2169,'[5]Cells Huawei 19042026 15h'!$B:$B,'[5]Cells Huawei 19042026 15h'!$B:$B,"")</f>
        <v/>
      </c>
      <c r="BN2169" s="9" t="str">
        <f>_xlfn.XLOOKUP(B2169,'[6]cells down 19042026 9H40'!$B:$B,'[6]cells down 19042026 9H40'!$B:$B,"")</f>
        <v/>
      </c>
      <c r="BO2169" s="9" t="s">
        <v>3591</v>
      </c>
      <c r="BP2169" s="9" t="s">
        <v>594</v>
      </c>
      <c r="BQ2169" s="115"/>
    </row>
    <row r="2170" spans="1:69" s="9" customFormat="1" x14ac:dyDescent="0.3">
      <c r="A2170" s="1" t="s">
        <v>3595</v>
      </c>
      <c r="B2170" s="8" t="s">
        <v>3596</v>
      </c>
      <c r="C2170" s="3" t="str">
        <f>_xlfn.XLOOKUP(B2170,'[1]daily break down'!$D:$D,'[1]daily break down'!$E:$E,"")</f>
        <v>CENTRE</v>
      </c>
      <c r="D2170" s="1" t="s">
        <v>21</v>
      </c>
      <c r="E2170" s="1" t="s">
        <v>122</v>
      </c>
      <c r="F2170" s="3" t="s">
        <v>226</v>
      </c>
      <c r="G2170" s="1" t="s">
        <v>3595</v>
      </c>
      <c r="H2170" s="34" t="str">
        <f>_xlfn.XLOOKUP(B2170,[2]CALCULATION!$B:$B,[2]CALCULATION!$H:$H,"")</f>
        <v>ZTE</v>
      </c>
      <c r="I2170" s="28">
        <v>0</v>
      </c>
      <c r="J2170" s="28">
        <v>0</v>
      </c>
      <c r="K2170" s="28">
        <v>0</v>
      </c>
      <c r="L2170" s="28">
        <v>0</v>
      </c>
      <c r="M2170" s="28">
        <v>0</v>
      </c>
      <c r="N2170" s="28">
        <v>0</v>
      </c>
      <c r="O2170" s="28">
        <v>0</v>
      </c>
      <c r="P2170" s="28">
        <v>0</v>
      </c>
      <c r="Q2170" s="28">
        <v>0</v>
      </c>
      <c r="R2170" s="28">
        <v>0</v>
      </c>
      <c r="S2170" s="94">
        <v>0</v>
      </c>
      <c r="T2170" s="94">
        <f>_xlfn.XLOOKUP(B2170,'[3]Nur des jours'!$B:$B,'[3]Nur des jours'!$U:$U,"")</f>
        <v>0</v>
      </c>
      <c r="U2170" s="94">
        <v>0</v>
      </c>
      <c r="V2170" s="94">
        <v>0</v>
      </c>
      <c r="W2170" s="94">
        <v>0</v>
      </c>
      <c r="X2170" s="94">
        <v>0</v>
      </c>
      <c r="Y2170" s="94">
        <v>0</v>
      </c>
      <c r="Z2170" s="94">
        <v>0</v>
      </c>
      <c r="AA2170" s="94">
        <v>0</v>
      </c>
      <c r="AB2170" s="94">
        <v>0</v>
      </c>
      <c r="AC2170" s="94"/>
      <c r="AD2170" s="94">
        <v>0</v>
      </c>
      <c r="AE2170" s="94">
        <v>0</v>
      </c>
      <c r="AF2170" s="94">
        <v>0</v>
      </c>
      <c r="AG2170" s="94">
        <v>0</v>
      </c>
      <c r="AH2170" s="94">
        <v>0</v>
      </c>
      <c r="AI2170" s="49" t="s">
        <v>5559</v>
      </c>
      <c r="AJ2170" s="49"/>
      <c r="AK2170" s="48" t="str" cm="1">
        <f t="array" ref="AK2170">IFERROR(_xlfn.IFS(
AM2170="MPR ISSUE","PDH",
AM2170="BSS Hardware Issue","BSS",
AM2170="Sites strategiques, MLL, Pylone, etc.","ENVTECH",
AM2170="AKTIVCO DEFAUT GE &amp; POWER Cabinet","AKTIVCO",
AM2170="AKTIVCO Coupure ENEO &amp; Baisse de tension","AKTIVCO GRID ONLY",
AM2170="Coupure ENEO &amp; Baisse de tension","IHS GRID ONLY",
AM2170="Defaut GE &amp; POWER Cabinet","IHS",
AM2170="Sharing","Partners",
AM2170="Sites strategiques &amp; DataCenter","SST &amp; DC",
AM2170="Exclu","Exclu",
AM2170="SAT","SAT",
AM2170="SPARE-ISSUE","SPARE-ISSUE",
AM2170="Fiber CAmtel","TRANS_FO_CAMTEL",
AM2170="Fiber AOF","Fiber AOF",
AM2170="Projet OCM (HUAWEI)","TRAVAUX-HUAWEI",
AM2170="Projet OCM (NOKIA)","TRAVAUX-NOKIA",
AM2170="ACCESS-ISSUE","ACCESS-ISSUE",
AM2170="Projet OCM (ZTE, NOKIA, autres projets)","TRAVAUX OCM",
AM2170="No root CAuse","No root cause",
AM2170="ODU HS","PDH",
AM2170="IP &amp; VLAN","PDH",
AM2170="Warehouse HUAWEI","SPARE-ISSUE",
AM2170="SPARE-HS","SPARE-ISSUE",
AM2170="Power Telco","BSS",AM2170="no impacts","no impacts"
),"")</f>
        <v>no impacts</v>
      </c>
      <c r="AL2170" s="48" t="str" cm="1">
        <f t="array" ref="AL2170">IFERROR(_xlfn.IFS(
AM2170="MPR ISSUE","TX ISSUE",
AM2170="BSS Hardware Issue","RAN ISSUE",
AM2170="Sites strategiques, MLL, Pylone, etc.","ENVTECH",
AM2170="AKTIVCO DEFAUT GE &amp; POWER Cabinet","POWER ISSUE",
AM2170="AKTIVCO Coupure ENEO &amp; Baisse de tension","POWER ISSUE",
AM2170="Coupure ENEO &amp; Baisse de tension","POWER ISSUE",
AM2170="Defaut GE &amp; POWER Cabinet","POWER ISSUE",
AM2170="Sharing","POWER ISSUE",
AM2170="Sites strategiques &amp; DataCenter","POWER ISSUE",
AM2170="Exclu","Exclu",
AM2170="SAT","TX ISSUE",
AM2170="SPARE-ISSUE","SPARE-ISSUE",
AM2170="Fiber CAmtel","TX ISSUE",
AM2170="Fiber AOF","TX ISSUE",
AM2170="Projet OCM (HUAWEI)","TRAVAUX-HUAWEI",
AM2170="Projet OCM (NOKIA)","TRAVAUX -NOKIA",
AM2170="ACCESS-ISSUE","ACCESS-ISSUE",
AM2170="Projet OCM (ZTE, NOKIA, autres projets)","TRAVAUX OCM",
AM2170="No root CAuse","No root cause",
AM2170="ODU HS","TX ISSUE",
AM2170="IP &amp; VLAN","TX ISSUE",
AM2170="Warehouse HUAWEI","SPARE-ISSUE",
AM2170="SPARE-HS","SPARE-ISSUE",
AM2170="Power Telco","RAN ISSUE",AM2170="no impacts","no impacts"
),"")</f>
        <v>no impacts</v>
      </c>
      <c r="AM2170" s="67" t="s">
        <v>5605</v>
      </c>
      <c r="AN2170" s="48" t="str" cm="1">
        <f t="array" ref="AN2170">IFERROR(_xlfn.IFS(
AM2170="MPR ISSUE","ACTIVE",
AM2170="BSS Hardware Issue","ACTIVE",
AM2170="Sites strategiques, MLL, Pylone, etc.","PASSIVE",
AM2170="AKTIVCO DEFAUT GE &amp; POWER Cabinet","PASSIVE",
AM2170="AKTIVCO Coupure ENEO &amp; Baisse de tension","PASSIVE",
AM2170="Coupure ENEO &amp; Baisse de tension","PASSIVE",
AM2170="Defaut GE &amp; POWER Cabinet","PASSIVE",
AM2170="Sharing","PASSIVE",
AM2170="Sites strategiques &amp; DataCenter","PASSIVE",
AM2170="Exclu","Exclu",
AM2170="SAT","ACTIVE",
AM2170="SPARE-ISSUE","SPARE-ISSUE",
AM2170="Fiber CAmtel","ACTIVE",
AM2170="Fiber AOF","ACTIVE",
AM2170="Projet OCM (HUAWEI)","PLANNED WORKS",
AM2170="Projet OCM (NOKIA)","PLANNED WORKS",
AM2170="ACCESS-ISSUE","ACCESS-ISSUE",
AM2170="Projet OCM (ZTE, NOKIA, autres projets)","PLANNED WORKS",
AM2170="No root CAuse","No root cause",
AM2170="ODU HS","ACTIVE",
AM2170="IP &amp; VLAN","ACTIVE",
AM2170="Warehouse HUAWEI","SPARE-ISSUE",
AM2170="SPARE-HS","SPARE-ISSUE",
AM2170="Power Telco","ACTIVE", AM2170="no impacts","no impacts"
),"")</f>
        <v>no impacts</v>
      </c>
      <c r="AO2170" s="93" t="s">
        <v>5537</v>
      </c>
      <c r="AP2170" s="101" t="str">
        <f t="shared" si="60"/>
        <v>EST_134</v>
      </c>
      <c r="AR2170" s="17" t="s">
        <v>5537</v>
      </c>
      <c r="AS2170" s="7" t="s">
        <v>5537</v>
      </c>
      <c r="AT2170" s="6"/>
      <c r="AU2170" s="7"/>
      <c r="AV2170" s="3" t="s">
        <v>5537</v>
      </c>
      <c r="AW2170" s="18" t="s">
        <v>5537</v>
      </c>
      <c r="AX2170" s="18" t="s">
        <v>5537</v>
      </c>
      <c r="AY2170" s="18" t="s">
        <v>5537</v>
      </c>
      <c r="AZ2170" s="18" t="s">
        <v>5537</v>
      </c>
      <c r="BA2170" s="18" t="s">
        <v>5537</v>
      </c>
      <c r="BB2170" s="18" t="s">
        <v>5537</v>
      </c>
      <c r="BC2170" s="18" t="s">
        <v>5537</v>
      </c>
      <c r="BD2170" s="18" t="s">
        <v>5537</v>
      </c>
      <c r="BE2170" s="18" t="s">
        <v>5537</v>
      </c>
      <c r="BF2170" s="18" t="s">
        <v>5537</v>
      </c>
      <c r="BG2170" s="18" t="s">
        <v>5537</v>
      </c>
      <c r="BH2170" s="18" t="s">
        <v>5537</v>
      </c>
      <c r="BI2170" s="9" t="s">
        <v>5537</v>
      </c>
      <c r="BJ2170" s="14"/>
      <c r="BK2170" s="14" t="s">
        <v>5537</v>
      </c>
      <c r="BL2170" s="14" t="str">
        <f>_xlfn.XLOOKUP(B2170,'[4]cell downs 18042026 17h'!$B:$B,'[4]cell downs 18042026 17h'!$B:$B,"")</f>
        <v/>
      </c>
      <c r="BM2170" s="14" t="str">
        <f>_xlfn.XLOOKUP(B2170,'[5]Cells Huawei 19042026 15h'!$B:$B,'[5]Cells Huawei 19042026 15h'!$B:$B,"")</f>
        <v/>
      </c>
      <c r="BN2170" s="9" t="str">
        <f>_xlfn.XLOOKUP(B2170,'[6]cells down 19042026 9H40'!$B:$B,'[6]cells down 19042026 9H40'!$B:$B,"")</f>
        <v/>
      </c>
      <c r="BO2170" s="9" t="s">
        <v>5537</v>
      </c>
      <c r="BP2170" s="9" t="s">
        <v>5537</v>
      </c>
      <c r="BQ2170" s="115"/>
    </row>
    <row r="2171" spans="1:69" s="9" customFormat="1" x14ac:dyDescent="0.3">
      <c r="A2171" s="1" t="s">
        <v>3597</v>
      </c>
      <c r="B2171" s="8" t="s">
        <v>3598</v>
      </c>
      <c r="C2171" s="3" t="str">
        <f>_xlfn.XLOOKUP(B2171,'[1]daily break down'!$D:$D,'[1]daily break down'!$E:$E,"")</f>
        <v>CENTRE</v>
      </c>
      <c r="D2171" s="1"/>
      <c r="E2171" s="1"/>
      <c r="F2171" s="3" t="s">
        <v>226</v>
      </c>
      <c r="G2171" s="1" t="s">
        <v>3599</v>
      </c>
      <c r="H2171" s="34" t="str">
        <f>_xlfn.XLOOKUP(B2171,[2]CALCULATION!$B:$B,[2]CALCULATION!$H:$H,"")</f>
        <v>ZTE</v>
      </c>
      <c r="I2171" s="28">
        <v>0</v>
      </c>
      <c r="J2171" s="28">
        <v>0</v>
      </c>
      <c r="K2171" s="28">
        <v>0</v>
      </c>
      <c r="L2171" s="28">
        <v>0</v>
      </c>
      <c r="M2171" s="28">
        <v>0</v>
      </c>
      <c r="N2171" s="28">
        <v>0</v>
      </c>
      <c r="O2171" s="28">
        <v>0</v>
      </c>
      <c r="P2171" s="28">
        <v>0</v>
      </c>
      <c r="Q2171" s="28">
        <v>0</v>
      </c>
      <c r="R2171" s="28">
        <v>0</v>
      </c>
      <c r="S2171" s="94">
        <v>0</v>
      </c>
      <c r="T2171" s="94">
        <f>_xlfn.XLOOKUP(B2171,'[3]Nur des jours'!$B:$B,'[3]Nur des jours'!$U:$U,"")</f>
        <v>0</v>
      </c>
      <c r="U2171" s="94">
        <v>0</v>
      </c>
      <c r="V2171" s="94">
        <v>0</v>
      </c>
      <c r="W2171" s="94">
        <v>0</v>
      </c>
      <c r="X2171" s="94">
        <v>0</v>
      </c>
      <c r="Y2171" s="94">
        <v>0</v>
      </c>
      <c r="Z2171" s="94">
        <v>0</v>
      </c>
      <c r="AA2171" s="94">
        <v>0</v>
      </c>
      <c r="AB2171" s="94">
        <v>0</v>
      </c>
      <c r="AC2171" s="94"/>
      <c r="AD2171" s="94">
        <v>0</v>
      </c>
      <c r="AE2171" s="94">
        <v>0</v>
      </c>
      <c r="AF2171" s="94">
        <v>0</v>
      </c>
      <c r="AG2171" s="94">
        <v>0</v>
      </c>
      <c r="AH2171" s="94">
        <v>0</v>
      </c>
      <c r="AI2171" s="49" t="s">
        <v>5559</v>
      </c>
      <c r="AJ2171" s="49"/>
      <c r="AK2171" s="48" t="str" cm="1">
        <f t="array" ref="AK2171">IFERROR(_xlfn.IFS(
AM2171="MPR ISSUE","PDH",
AM2171="BSS Hardware Issue","BSS",
AM2171="Sites strategiques, MLL, Pylone, etc.","ENVTECH",
AM2171="AKTIVCO DEFAUT GE &amp; POWER Cabinet","AKTIVCO",
AM2171="AKTIVCO Coupure ENEO &amp; Baisse de tension","AKTIVCO GRID ONLY",
AM2171="Coupure ENEO &amp; Baisse de tension","IHS GRID ONLY",
AM2171="Defaut GE &amp; POWER Cabinet","IHS",
AM2171="Sharing","Partners",
AM2171="Sites strategiques &amp; DataCenter","SST &amp; DC",
AM2171="Exclu","Exclu",
AM2171="SAT","SAT",
AM2171="SPARE-ISSUE","SPARE-ISSUE",
AM2171="Fiber CAmtel","TRANS_FO_CAMTEL",
AM2171="Fiber AOF","Fiber AOF",
AM2171="Projet OCM (HUAWEI)","TRAVAUX-HUAWEI",
AM2171="Projet OCM (NOKIA)","TRAVAUX-NOKIA",
AM2171="ACCESS-ISSUE","ACCESS-ISSUE",
AM2171="Projet OCM (ZTE, NOKIA, autres projets)","TRAVAUX OCM",
AM2171="No root CAuse","No root cause",
AM2171="ODU HS","PDH",
AM2171="IP &amp; VLAN","PDH",
AM2171="Warehouse HUAWEI","SPARE-ISSUE",
AM2171="SPARE-HS","SPARE-ISSUE",
AM2171="Power Telco","BSS",AM2171="no impacts","no impacts"
),"")</f>
        <v>no impacts</v>
      </c>
      <c r="AL2171" s="48" t="str" cm="1">
        <f t="array" ref="AL2171">IFERROR(_xlfn.IFS(
AM2171="MPR ISSUE","TX ISSUE",
AM2171="BSS Hardware Issue","RAN ISSUE",
AM2171="Sites strategiques, MLL, Pylone, etc.","ENVTECH",
AM2171="AKTIVCO DEFAUT GE &amp; POWER Cabinet","POWER ISSUE",
AM2171="AKTIVCO Coupure ENEO &amp; Baisse de tension","POWER ISSUE",
AM2171="Coupure ENEO &amp; Baisse de tension","POWER ISSUE",
AM2171="Defaut GE &amp; POWER Cabinet","POWER ISSUE",
AM2171="Sharing","POWER ISSUE",
AM2171="Sites strategiques &amp; DataCenter","POWER ISSUE",
AM2171="Exclu","Exclu",
AM2171="SAT","TX ISSUE",
AM2171="SPARE-ISSUE","SPARE-ISSUE",
AM2171="Fiber CAmtel","TX ISSUE",
AM2171="Fiber AOF","TX ISSUE",
AM2171="Projet OCM (HUAWEI)","TRAVAUX-HUAWEI",
AM2171="Projet OCM (NOKIA)","TRAVAUX -NOKIA",
AM2171="ACCESS-ISSUE","ACCESS-ISSUE",
AM2171="Projet OCM (ZTE, NOKIA, autres projets)","TRAVAUX OCM",
AM2171="No root CAuse","No root cause",
AM2171="ODU HS","TX ISSUE",
AM2171="IP &amp; VLAN","TX ISSUE",
AM2171="Warehouse HUAWEI","SPARE-ISSUE",
AM2171="SPARE-HS","SPARE-ISSUE",
AM2171="Power Telco","RAN ISSUE",AM2171="no impacts","no impacts"
),"")</f>
        <v>no impacts</v>
      </c>
      <c r="AM2171" s="67" t="s">
        <v>5605</v>
      </c>
      <c r="AN2171" s="48" t="str" cm="1">
        <f t="array" ref="AN2171">IFERROR(_xlfn.IFS(
AM2171="MPR ISSUE","ACTIVE",
AM2171="BSS Hardware Issue","ACTIVE",
AM2171="Sites strategiques, MLL, Pylone, etc.","PASSIVE",
AM2171="AKTIVCO DEFAUT GE &amp; POWER Cabinet","PASSIVE",
AM2171="AKTIVCO Coupure ENEO &amp; Baisse de tension","PASSIVE",
AM2171="Coupure ENEO &amp; Baisse de tension","PASSIVE",
AM2171="Defaut GE &amp; POWER Cabinet","PASSIVE",
AM2171="Sharing","PASSIVE",
AM2171="Sites strategiques &amp; DataCenter","PASSIVE",
AM2171="Exclu","Exclu",
AM2171="SAT","ACTIVE",
AM2171="SPARE-ISSUE","SPARE-ISSUE",
AM2171="Fiber CAmtel","ACTIVE",
AM2171="Fiber AOF","ACTIVE",
AM2171="Projet OCM (HUAWEI)","PLANNED WORKS",
AM2171="Projet OCM (NOKIA)","PLANNED WORKS",
AM2171="ACCESS-ISSUE","ACCESS-ISSUE",
AM2171="Projet OCM (ZTE, NOKIA, autres projets)","PLANNED WORKS",
AM2171="No root CAuse","No root cause",
AM2171="ODU HS","ACTIVE",
AM2171="IP &amp; VLAN","ACTIVE",
AM2171="Warehouse HUAWEI","SPARE-ISSUE",
AM2171="SPARE-HS","SPARE-ISSUE",
AM2171="Power Telco","ACTIVE", AM2171="no impacts","no impacts"
),"")</f>
        <v>no impacts</v>
      </c>
      <c r="AO2171" s="93" t="s">
        <v>5537</v>
      </c>
      <c r="AP2171" s="101" t="str">
        <f t="shared" si="60"/>
        <v>EST_147</v>
      </c>
      <c r="AR2171" s="17" t="s">
        <v>5537</v>
      </c>
      <c r="AS2171" s="7" t="s">
        <v>5537</v>
      </c>
      <c r="AT2171" s="6"/>
      <c r="AU2171" s="7"/>
      <c r="AV2171" s="3" t="s">
        <v>5537</v>
      </c>
      <c r="AW2171" s="18" t="s">
        <v>5537</v>
      </c>
      <c r="AX2171" s="18" t="s">
        <v>5537</v>
      </c>
      <c r="AY2171" s="18" t="s">
        <v>5537</v>
      </c>
      <c r="AZ2171" s="18" t="s">
        <v>5537</v>
      </c>
      <c r="BA2171" s="18" t="s">
        <v>5537</v>
      </c>
      <c r="BB2171" s="18" t="s">
        <v>5537</v>
      </c>
      <c r="BC2171" s="18" t="s">
        <v>5537</v>
      </c>
      <c r="BD2171" s="18" t="s">
        <v>5537</v>
      </c>
      <c r="BE2171" s="18" t="s">
        <v>5537</v>
      </c>
      <c r="BF2171" s="18" t="s">
        <v>5537</v>
      </c>
      <c r="BG2171" s="18" t="s">
        <v>5537</v>
      </c>
      <c r="BH2171" s="18" t="s">
        <v>5537</v>
      </c>
      <c r="BI2171" s="9" t="s">
        <v>5537</v>
      </c>
      <c r="BJ2171" s="14"/>
      <c r="BK2171" s="14" t="s">
        <v>5537</v>
      </c>
      <c r="BL2171" s="14" t="str">
        <f>_xlfn.XLOOKUP(B2171,'[4]cell downs 18042026 17h'!$B:$B,'[4]cell downs 18042026 17h'!$B:$B,"")</f>
        <v/>
      </c>
      <c r="BM2171" s="14" t="str">
        <f>_xlfn.XLOOKUP(B2171,'[5]Cells Huawei 19042026 15h'!$B:$B,'[5]Cells Huawei 19042026 15h'!$B:$B,"")</f>
        <v/>
      </c>
      <c r="BN2171" s="9" t="str">
        <f>_xlfn.XLOOKUP(B2171,'[6]cells down 19042026 9H40'!$B:$B,'[6]cells down 19042026 9H40'!$B:$B,"")</f>
        <v/>
      </c>
      <c r="BO2171" s="9" t="s">
        <v>5537</v>
      </c>
      <c r="BP2171" s="9" t="s">
        <v>12</v>
      </c>
      <c r="BQ2171" s="115"/>
    </row>
    <row r="2172" spans="1:69" s="9" customFormat="1" x14ac:dyDescent="0.3">
      <c r="A2172" s="1" t="s">
        <v>3600</v>
      </c>
      <c r="B2172" s="8" t="s">
        <v>3601</v>
      </c>
      <c r="C2172" s="3" t="str">
        <f>_xlfn.XLOOKUP(B2172,'[1]daily break down'!$D:$D,'[1]daily break down'!$E:$E,"")</f>
        <v>CENTRE</v>
      </c>
      <c r="D2172" s="1" t="s">
        <v>11</v>
      </c>
      <c r="E2172" s="1" t="s">
        <v>594</v>
      </c>
      <c r="F2172" s="3" t="s">
        <v>226</v>
      </c>
      <c r="G2172" s="1" t="s">
        <v>3602</v>
      </c>
      <c r="H2172" s="34" t="str">
        <f>_xlfn.XLOOKUP(B2172,[2]CALCULATION!$B:$B,[2]CALCULATION!$H:$H,"")</f>
        <v>ZTE</v>
      </c>
      <c r="I2172" s="28">
        <v>0</v>
      </c>
      <c r="J2172" s="28">
        <v>0</v>
      </c>
      <c r="K2172" s="28">
        <v>0</v>
      </c>
      <c r="L2172" s="28">
        <v>0</v>
      </c>
      <c r="M2172" s="28">
        <v>0</v>
      </c>
      <c r="N2172" s="28">
        <v>0</v>
      </c>
      <c r="O2172" s="28">
        <v>0</v>
      </c>
      <c r="P2172" s="28">
        <v>0</v>
      </c>
      <c r="Q2172" s="28">
        <v>0</v>
      </c>
      <c r="R2172" s="28">
        <v>0</v>
      </c>
      <c r="S2172" s="94">
        <v>0</v>
      </c>
      <c r="T2172" s="94">
        <f>_xlfn.XLOOKUP(B2172,'[3]Nur des jours'!$B:$B,'[3]Nur des jours'!$U:$U,"")</f>
        <v>0</v>
      </c>
      <c r="U2172" s="94">
        <v>0</v>
      </c>
      <c r="V2172" s="94">
        <v>0</v>
      </c>
      <c r="W2172" s="94">
        <v>0</v>
      </c>
      <c r="X2172" s="94">
        <v>0</v>
      </c>
      <c r="Y2172" s="94">
        <v>0</v>
      </c>
      <c r="Z2172" s="94">
        <v>0</v>
      </c>
      <c r="AA2172" s="94">
        <v>0</v>
      </c>
      <c r="AB2172" s="94">
        <v>0</v>
      </c>
      <c r="AC2172" s="94"/>
      <c r="AD2172" s="94">
        <v>0</v>
      </c>
      <c r="AE2172" s="94">
        <v>0</v>
      </c>
      <c r="AF2172" s="94">
        <v>0</v>
      </c>
      <c r="AG2172" s="94">
        <v>0</v>
      </c>
      <c r="AH2172" s="94">
        <v>0</v>
      </c>
      <c r="AI2172" s="49" t="s">
        <v>5559</v>
      </c>
      <c r="AJ2172" s="49"/>
      <c r="AK2172" s="48" t="str" cm="1">
        <f t="array" ref="AK2172">IFERROR(_xlfn.IFS(
AM2172="MPR ISSUE","PDH",
AM2172="BSS Hardware Issue","BSS",
AM2172="Sites strategiques, MLL, Pylone, etc.","ENVTECH",
AM2172="AKTIVCO DEFAUT GE &amp; POWER Cabinet","AKTIVCO",
AM2172="AKTIVCO Coupure ENEO &amp; Baisse de tension","AKTIVCO GRID ONLY",
AM2172="Coupure ENEO &amp; Baisse de tension","IHS GRID ONLY",
AM2172="Defaut GE &amp; POWER Cabinet","IHS",
AM2172="Sharing","Partners",
AM2172="Sites strategiques &amp; DataCenter","SST &amp; DC",
AM2172="Exclu","Exclu",
AM2172="SAT","SAT",
AM2172="SPARE-ISSUE","SPARE-ISSUE",
AM2172="Fiber CAmtel","TRANS_FO_CAMTEL",
AM2172="Fiber AOF","Fiber AOF",
AM2172="Projet OCM (HUAWEI)","TRAVAUX-HUAWEI",
AM2172="Projet OCM (NOKIA)","TRAVAUX-NOKIA",
AM2172="ACCESS-ISSUE","ACCESS-ISSUE",
AM2172="Projet OCM (ZTE, NOKIA, autres projets)","TRAVAUX OCM",
AM2172="No root CAuse","No root cause",
AM2172="ODU HS","PDH",
AM2172="IP &amp; VLAN","PDH",
AM2172="Warehouse HUAWEI","SPARE-ISSUE",
AM2172="SPARE-HS","SPARE-ISSUE",
AM2172="Power Telco","BSS",AM2172="no impacts","no impacts"
),"")</f>
        <v>no impacts</v>
      </c>
      <c r="AL2172" s="48" t="str" cm="1">
        <f t="array" ref="AL2172">IFERROR(_xlfn.IFS(
AM2172="MPR ISSUE","TX ISSUE",
AM2172="BSS Hardware Issue","RAN ISSUE",
AM2172="Sites strategiques, MLL, Pylone, etc.","ENVTECH",
AM2172="AKTIVCO DEFAUT GE &amp; POWER Cabinet","POWER ISSUE",
AM2172="AKTIVCO Coupure ENEO &amp; Baisse de tension","POWER ISSUE",
AM2172="Coupure ENEO &amp; Baisse de tension","POWER ISSUE",
AM2172="Defaut GE &amp; POWER Cabinet","POWER ISSUE",
AM2172="Sharing","POWER ISSUE",
AM2172="Sites strategiques &amp; DataCenter","POWER ISSUE",
AM2172="Exclu","Exclu",
AM2172="SAT","TX ISSUE",
AM2172="SPARE-ISSUE","SPARE-ISSUE",
AM2172="Fiber CAmtel","TX ISSUE",
AM2172="Fiber AOF","TX ISSUE",
AM2172="Projet OCM (HUAWEI)","TRAVAUX-HUAWEI",
AM2172="Projet OCM (NOKIA)","TRAVAUX -NOKIA",
AM2172="ACCESS-ISSUE","ACCESS-ISSUE",
AM2172="Projet OCM (ZTE, NOKIA, autres projets)","TRAVAUX OCM",
AM2172="No root CAuse","No root cause",
AM2172="ODU HS","TX ISSUE",
AM2172="IP &amp; VLAN","TX ISSUE",
AM2172="Warehouse HUAWEI","SPARE-ISSUE",
AM2172="SPARE-HS","SPARE-ISSUE",
AM2172="Power Telco","RAN ISSUE",AM2172="no impacts","no impacts"
),"")</f>
        <v>no impacts</v>
      </c>
      <c r="AM2172" s="67" t="s">
        <v>5605</v>
      </c>
      <c r="AN2172" s="48" t="str" cm="1">
        <f t="array" ref="AN2172">IFERROR(_xlfn.IFS(
AM2172="MPR ISSUE","ACTIVE",
AM2172="BSS Hardware Issue","ACTIVE",
AM2172="Sites strategiques, MLL, Pylone, etc.","PASSIVE",
AM2172="AKTIVCO DEFAUT GE &amp; POWER Cabinet","PASSIVE",
AM2172="AKTIVCO Coupure ENEO &amp; Baisse de tension","PASSIVE",
AM2172="Coupure ENEO &amp; Baisse de tension","PASSIVE",
AM2172="Defaut GE &amp; POWER Cabinet","PASSIVE",
AM2172="Sharing","PASSIVE",
AM2172="Sites strategiques &amp; DataCenter","PASSIVE",
AM2172="Exclu","Exclu",
AM2172="SAT","ACTIVE",
AM2172="SPARE-ISSUE","SPARE-ISSUE",
AM2172="Fiber CAmtel","ACTIVE",
AM2172="Fiber AOF","ACTIVE",
AM2172="Projet OCM (HUAWEI)","PLANNED WORKS",
AM2172="Projet OCM (NOKIA)","PLANNED WORKS",
AM2172="ACCESS-ISSUE","ACCESS-ISSUE",
AM2172="Projet OCM (ZTE, NOKIA, autres projets)","PLANNED WORKS",
AM2172="No root CAuse","No root cause",
AM2172="ODU HS","ACTIVE",
AM2172="IP &amp; VLAN","ACTIVE",
AM2172="Warehouse HUAWEI","SPARE-ISSUE",
AM2172="SPARE-HS","SPARE-ISSUE",
AM2172="Power Telco","ACTIVE", AM2172="no impacts","no impacts"
),"")</f>
        <v>no impacts</v>
      </c>
      <c r="AO2172" s="93" t="s">
        <v>5537</v>
      </c>
      <c r="AP2172" s="101" t="str">
        <f t="shared" si="60"/>
        <v>EST_089</v>
      </c>
      <c r="AR2172" s="17" t="s">
        <v>5537</v>
      </c>
      <c r="AS2172" s="7" t="s">
        <v>5537</v>
      </c>
      <c r="AT2172" s="6"/>
      <c r="AU2172" s="7"/>
      <c r="AV2172" s="3" t="s">
        <v>5537</v>
      </c>
      <c r="AW2172" s="18" t="s">
        <v>5537</v>
      </c>
      <c r="AX2172" s="18" t="s">
        <v>5537</v>
      </c>
      <c r="AY2172" s="18" t="s">
        <v>5537</v>
      </c>
      <c r="AZ2172" s="18" t="s">
        <v>5537</v>
      </c>
      <c r="BA2172" s="18" t="s">
        <v>5537</v>
      </c>
      <c r="BB2172" s="18" t="s">
        <v>5537</v>
      </c>
      <c r="BC2172" s="18" t="s">
        <v>5537</v>
      </c>
      <c r="BD2172" s="18" t="s">
        <v>5537</v>
      </c>
      <c r="BE2172" s="18" t="s">
        <v>5537</v>
      </c>
      <c r="BF2172" s="18" t="s">
        <v>5537</v>
      </c>
      <c r="BG2172" s="18" t="s">
        <v>5537</v>
      </c>
      <c r="BH2172" s="18" t="s">
        <v>5537</v>
      </c>
      <c r="BI2172" s="9" t="s">
        <v>5537</v>
      </c>
      <c r="BJ2172" s="14"/>
      <c r="BK2172" s="14" t="s">
        <v>5537</v>
      </c>
      <c r="BL2172" s="14" t="str">
        <f>_xlfn.XLOOKUP(B2172,'[4]cell downs 18042026 17h'!$B:$B,'[4]cell downs 18042026 17h'!$B:$B,"")</f>
        <v/>
      </c>
      <c r="BM2172" s="14" t="str">
        <f>_xlfn.XLOOKUP(B2172,'[5]Cells Huawei 19042026 15h'!$B:$B,'[5]Cells Huawei 19042026 15h'!$B:$B,"")</f>
        <v/>
      </c>
      <c r="BN2172" s="9" t="str">
        <f>_xlfn.XLOOKUP(B2172,'[6]cells down 19042026 9H40'!$B:$B,'[6]cells down 19042026 9H40'!$B:$B,"")</f>
        <v/>
      </c>
      <c r="BO2172" s="9" t="s">
        <v>3601</v>
      </c>
      <c r="BP2172" s="9" t="s">
        <v>12</v>
      </c>
      <c r="BQ2172" s="115"/>
    </row>
    <row r="2173" spans="1:69" s="9" customFormat="1" ht="21.45" customHeight="1" x14ac:dyDescent="0.3">
      <c r="A2173" s="3" t="s">
        <v>3603</v>
      </c>
      <c r="B2173" s="25" t="s">
        <v>3604</v>
      </c>
      <c r="C2173" s="3" t="str">
        <f>_xlfn.XLOOKUP(B2173,'[1]daily break down'!$D:$D,'[1]daily break down'!$E:$E,"")</f>
        <v>CENTRE</v>
      </c>
      <c r="D2173" s="3" t="s">
        <v>11</v>
      </c>
      <c r="E2173" s="3" t="s">
        <v>12</v>
      </c>
      <c r="F2173" s="3" t="s">
        <v>226</v>
      </c>
      <c r="G2173" s="3" t="s">
        <v>3603</v>
      </c>
      <c r="H2173" s="34" t="str">
        <f>_xlfn.XLOOKUP(B2173,[2]CALCULATION!$B:$B,[2]CALCULATION!$H:$H,"")</f>
        <v>ZTE</v>
      </c>
      <c r="I2173" s="28">
        <v>0</v>
      </c>
      <c r="J2173" s="28">
        <v>0</v>
      </c>
      <c r="K2173" s="28">
        <v>0</v>
      </c>
      <c r="L2173" s="28">
        <v>0</v>
      </c>
      <c r="M2173" s="28">
        <v>0</v>
      </c>
      <c r="N2173" s="28">
        <v>0</v>
      </c>
      <c r="O2173" s="28">
        <v>0</v>
      </c>
      <c r="P2173" s="28">
        <v>0</v>
      </c>
      <c r="Q2173" s="28">
        <v>0</v>
      </c>
      <c r="R2173" s="28">
        <v>0</v>
      </c>
      <c r="S2173" s="94">
        <v>0</v>
      </c>
      <c r="T2173" s="94">
        <f>_xlfn.XLOOKUP(B2173,'[3]Nur des jours'!$B:$B,'[3]Nur des jours'!$U:$U,"")</f>
        <v>0</v>
      </c>
      <c r="U2173" s="94">
        <v>0</v>
      </c>
      <c r="V2173" s="94">
        <v>0</v>
      </c>
      <c r="W2173" s="94">
        <v>0</v>
      </c>
      <c r="X2173" s="94">
        <v>0</v>
      </c>
      <c r="Y2173" s="94">
        <v>0</v>
      </c>
      <c r="Z2173" s="94">
        <v>0</v>
      </c>
      <c r="AA2173" s="94">
        <v>0</v>
      </c>
      <c r="AB2173" s="94">
        <v>0</v>
      </c>
      <c r="AC2173" s="94"/>
      <c r="AD2173" s="94">
        <v>0</v>
      </c>
      <c r="AE2173" s="94">
        <v>0</v>
      </c>
      <c r="AF2173" s="94">
        <v>0</v>
      </c>
      <c r="AG2173" s="94">
        <v>0</v>
      </c>
      <c r="AH2173" s="94">
        <v>0</v>
      </c>
      <c r="AI2173" s="49" t="s">
        <v>5559</v>
      </c>
      <c r="AJ2173" s="49"/>
      <c r="AK2173" s="48" t="str" cm="1">
        <f t="array" ref="AK2173">IFERROR(_xlfn.IFS(
AM2173="MPR ISSUE","PDH",
AM2173="BSS Hardware Issue","BSS",
AM2173="Sites strategiques, MLL, Pylone, etc.","ENVTECH",
AM2173="AKTIVCO DEFAUT GE &amp; POWER Cabinet","AKTIVCO",
AM2173="AKTIVCO Coupure ENEO &amp; Baisse de tension","AKTIVCO GRID ONLY",
AM2173="Coupure ENEO &amp; Baisse de tension","IHS GRID ONLY",
AM2173="Defaut GE &amp; POWER Cabinet","IHS",
AM2173="Sharing","Partners",
AM2173="Sites strategiques &amp; DataCenter","SST &amp; DC",
AM2173="Exclu","Exclu",
AM2173="SAT","SAT",
AM2173="SPARE-ISSUE","SPARE-ISSUE",
AM2173="Fiber CAmtel","TRANS_FO_CAMTEL",
AM2173="Fiber AOF","Fiber AOF",
AM2173="Projet OCM (HUAWEI)","TRAVAUX-HUAWEI",
AM2173="Projet OCM (NOKIA)","TRAVAUX-NOKIA",
AM2173="ACCESS-ISSUE","ACCESS-ISSUE",
AM2173="Projet OCM (ZTE, NOKIA, autres projets)","TRAVAUX OCM",
AM2173="No root CAuse","No root cause",
AM2173="ODU HS","PDH",
AM2173="IP &amp; VLAN","PDH",
AM2173="Warehouse HUAWEI","SPARE-ISSUE",
AM2173="SPARE-HS","SPARE-ISSUE",
AM2173="Power Telco","BSS",AM2173="no impacts","no impacts"
),"")</f>
        <v>no impacts</v>
      </c>
      <c r="AL2173" s="48" t="str" cm="1">
        <f t="array" ref="AL2173">IFERROR(_xlfn.IFS(
AM2173="MPR ISSUE","TX ISSUE",
AM2173="BSS Hardware Issue","RAN ISSUE",
AM2173="Sites strategiques, MLL, Pylone, etc.","ENVTECH",
AM2173="AKTIVCO DEFAUT GE &amp; POWER Cabinet","POWER ISSUE",
AM2173="AKTIVCO Coupure ENEO &amp; Baisse de tension","POWER ISSUE",
AM2173="Coupure ENEO &amp; Baisse de tension","POWER ISSUE",
AM2173="Defaut GE &amp; POWER Cabinet","POWER ISSUE",
AM2173="Sharing","POWER ISSUE",
AM2173="Sites strategiques &amp; DataCenter","POWER ISSUE",
AM2173="Exclu","Exclu",
AM2173="SAT","TX ISSUE",
AM2173="SPARE-ISSUE","SPARE-ISSUE",
AM2173="Fiber CAmtel","TX ISSUE",
AM2173="Fiber AOF","TX ISSUE",
AM2173="Projet OCM (HUAWEI)","TRAVAUX-HUAWEI",
AM2173="Projet OCM (NOKIA)","TRAVAUX -NOKIA",
AM2173="ACCESS-ISSUE","ACCESS-ISSUE",
AM2173="Projet OCM (ZTE, NOKIA, autres projets)","TRAVAUX OCM",
AM2173="No root CAuse","No root cause",
AM2173="ODU HS","TX ISSUE",
AM2173="IP &amp; VLAN","TX ISSUE",
AM2173="Warehouse HUAWEI","SPARE-ISSUE",
AM2173="SPARE-HS","SPARE-ISSUE",
AM2173="Power Telco","RAN ISSUE",AM2173="no impacts","no impacts"
),"")</f>
        <v>no impacts</v>
      </c>
      <c r="AM2173" s="67" t="s">
        <v>5605</v>
      </c>
      <c r="AN2173" s="48" t="str" cm="1">
        <f t="array" ref="AN2173">IFERROR(_xlfn.IFS(
AM2173="MPR ISSUE","ACTIVE",
AM2173="BSS Hardware Issue","ACTIVE",
AM2173="Sites strategiques, MLL, Pylone, etc.","PASSIVE",
AM2173="AKTIVCO DEFAUT GE &amp; POWER Cabinet","PASSIVE",
AM2173="AKTIVCO Coupure ENEO &amp; Baisse de tension","PASSIVE",
AM2173="Coupure ENEO &amp; Baisse de tension","PASSIVE",
AM2173="Defaut GE &amp; POWER Cabinet","PASSIVE",
AM2173="Sharing","PASSIVE",
AM2173="Sites strategiques &amp; DataCenter","PASSIVE",
AM2173="Exclu","Exclu",
AM2173="SAT","ACTIVE",
AM2173="SPARE-ISSUE","SPARE-ISSUE",
AM2173="Fiber CAmtel","ACTIVE",
AM2173="Fiber AOF","ACTIVE",
AM2173="Projet OCM (HUAWEI)","PLANNED WORKS",
AM2173="Projet OCM (NOKIA)","PLANNED WORKS",
AM2173="ACCESS-ISSUE","ACCESS-ISSUE",
AM2173="Projet OCM (ZTE, NOKIA, autres projets)","PLANNED WORKS",
AM2173="No root CAuse","No root cause",
AM2173="ODU HS","ACTIVE",
AM2173="IP &amp; VLAN","ACTIVE",
AM2173="Warehouse HUAWEI","SPARE-ISSUE",
AM2173="SPARE-HS","SPARE-ISSUE",
AM2173="Power Telco","ACTIVE", AM2173="no impacts","no impacts"
),"")</f>
        <v>no impacts</v>
      </c>
      <c r="AO2173" s="93" t="s">
        <v>5537</v>
      </c>
      <c r="AP2173" s="101" t="str">
        <f t="shared" si="60"/>
        <v>EST_019</v>
      </c>
      <c r="AR2173" s="17" t="s">
        <v>5537</v>
      </c>
      <c r="AS2173" s="7" t="s">
        <v>5537</v>
      </c>
      <c r="AT2173" s="6"/>
      <c r="AU2173" s="7"/>
      <c r="AV2173" s="3" t="s">
        <v>5537</v>
      </c>
      <c r="AW2173" s="18" t="s">
        <v>5537</v>
      </c>
      <c r="AX2173" s="18" t="s">
        <v>5537</v>
      </c>
      <c r="AY2173" s="18" t="s">
        <v>5537</v>
      </c>
      <c r="AZ2173" s="18" t="s">
        <v>5537</v>
      </c>
      <c r="BA2173" s="18" t="s">
        <v>5537</v>
      </c>
      <c r="BB2173" s="18" t="s">
        <v>5537</v>
      </c>
      <c r="BC2173" s="18" t="s">
        <v>5537</v>
      </c>
      <c r="BD2173" s="18" t="s">
        <v>5537</v>
      </c>
      <c r="BE2173" s="18" t="s">
        <v>5537</v>
      </c>
      <c r="BF2173" s="18" t="s">
        <v>5537</v>
      </c>
      <c r="BG2173" s="18" t="s">
        <v>5537</v>
      </c>
      <c r="BH2173" s="18" t="s">
        <v>5537</v>
      </c>
      <c r="BI2173" s="9" t="s">
        <v>5537</v>
      </c>
      <c r="BJ2173" s="14"/>
      <c r="BK2173" s="14" t="s">
        <v>5537</v>
      </c>
      <c r="BL2173" s="14" t="str">
        <f>_xlfn.XLOOKUP(B2173,'[4]cell downs 18042026 17h'!$B:$B,'[4]cell downs 18042026 17h'!$B:$B,"")</f>
        <v/>
      </c>
      <c r="BM2173" s="14" t="str">
        <f>_xlfn.XLOOKUP(B2173,'[5]Cells Huawei 19042026 15h'!$B:$B,'[5]Cells Huawei 19042026 15h'!$B:$B,"")</f>
        <v/>
      </c>
      <c r="BN2173" s="9" t="str">
        <f>_xlfn.XLOOKUP(B2173,'[6]cells down 19042026 9H40'!$B:$B,'[6]cells down 19042026 9H40'!$B:$B,"")</f>
        <v/>
      </c>
      <c r="BO2173" s="9" t="s">
        <v>3604</v>
      </c>
      <c r="BP2173" s="9" t="s">
        <v>5537</v>
      </c>
      <c r="BQ2173" s="115"/>
    </row>
    <row r="2174" spans="1:69" s="9" customFormat="1" x14ac:dyDescent="0.3">
      <c r="A2174" s="1" t="s">
        <v>3605</v>
      </c>
      <c r="B2174" s="8" t="s">
        <v>3606</v>
      </c>
      <c r="C2174" s="3" t="str">
        <f>_xlfn.XLOOKUP(B2174,'[1]daily break down'!$D:$D,'[1]daily break down'!$E:$E,"")</f>
        <v>CENTRE</v>
      </c>
      <c r="D2174" s="1" t="s">
        <v>11</v>
      </c>
      <c r="E2174" s="1" t="s">
        <v>594</v>
      </c>
      <c r="F2174" s="3" t="s">
        <v>226</v>
      </c>
      <c r="G2174" s="1" t="s">
        <v>3605</v>
      </c>
      <c r="H2174" s="34" t="str">
        <f>_xlfn.XLOOKUP(B2174,[2]CALCULATION!$B:$B,[2]CALCULATION!$H:$H,"")</f>
        <v>ZTE</v>
      </c>
      <c r="I2174" s="28">
        <v>0</v>
      </c>
      <c r="J2174" s="28">
        <v>0</v>
      </c>
      <c r="K2174" s="28">
        <v>0</v>
      </c>
      <c r="L2174" s="28">
        <v>0</v>
      </c>
      <c r="M2174" s="28">
        <v>0</v>
      </c>
      <c r="N2174" s="28">
        <v>0</v>
      </c>
      <c r="O2174" s="28">
        <v>0</v>
      </c>
      <c r="P2174" s="28">
        <v>0</v>
      </c>
      <c r="Q2174" s="28">
        <v>0</v>
      </c>
      <c r="R2174" s="28">
        <v>0</v>
      </c>
      <c r="S2174" s="94">
        <v>0</v>
      </c>
      <c r="T2174" s="94">
        <f>_xlfn.XLOOKUP(B2174,'[3]Nur des jours'!$B:$B,'[3]Nur des jours'!$U:$U,"")</f>
        <v>0</v>
      </c>
      <c r="U2174" s="94">
        <v>0</v>
      </c>
      <c r="V2174" s="94">
        <v>0</v>
      </c>
      <c r="W2174" s="94">
        <v>0</v>
      </c>
      <c r="X2174" s="94">
        <v>0</v>
      </c>
      <c r="Y2174" s="94">
        <v>0</v>
      </c>
      <c r="Z2174" s="94">
        <v>0</v>
      </c>
      <c r="AA2174" s="94">
        <v>0</v>
      </c>
      <c r="AB2174" s="94">
        <v>0</v>
      </c>
      <c r="AC2174" s="94"/>
      <c r="AD2174" s="94">
        <v>0</v>
      </c>
      <c r="AE2174" s="94">
        <v>0</v>
      </c>
      <c r="AF2174" s="94">
        <v>0</v>
      </c>
      <c r="AG2174" s="94">
        <v>0</v>
      </c>
      <c r="AH2174" s="94">
        <v>0</v>
      </c>
      <c r="AI2174" s="49" t="s">
        <v>5559</v>
      </c>
      <c r="AJ2174" s="49"/>
      <c r="AK2174" s="48" t="str" cm="1">
        <f t="array" ref="AK2174">IFERROR(_xlfn.IFS(
AM2174="MPR ISSUE","PDH",
AM2174="BSS Hardware Issue","BSS",
AM2174="Sites strategiques, MLL, Pylone, etc.","ENVTECH",
AM2174="AKTIVCO DEFAUT GE &amp; POWER Cabinet","AKTIVCO",
AM2174="AKTIVCO Coupure ENEO &amp; Baisse de tension","AKTIVCO GRID ONLY",
AM2174="Coupure ENEO &amp; Baisse de tension","IHS GRID ONLY",
AM2174="Defaut GE &amp; POWER Cabinet","IHS",
AM2174="Sharing","Partners",
AM2174="Sites strategiques &amp; DataCenter","SST &amp; DC",
AM2174="Exclu","Exclu",
AM2174="SAT","SAT",
AM2174="SPARE-ISSUE","SPARE-ISSUE",
AM2174="Fiber CAmtel","TRANS_FO_CAMTEL",
AM2174="Fiber AOF","Fiber AOF",
AM2174="Projet OCM (HUAWEI)","TRAVAUX-HUAWEI",
AM2174="Projet OCM (NOKIA)","TRAVAUX-NOKIA",
AM2174="ACCESS-ISSUE","ACCESS-ISSUE",
AM2174="Projet OCM (ZTE, NOKIA, autres projets)","TRAVAUX OCM",
AM2174="No root CAuse","No root cause",
AM2174="ODU HS","PDH",
AM2174="IP &amp; VLAN","PDH",
AM2174="Warehouse HUAWEI","SPARE-ISSUE",
AM2174="SPARE-HS","SPARE-ISSUE",
AM2174="Power Telco","BSS",AM2174="no impacts","no impacts"
),"")</f>
        <v>no impacts</v>
      </c>
      <c r="AL2174" s="48" t="str" cm="1">
        <f t="array" ref="AL2174">IFERROR(_xlfn.IFS(
AM2174="MPR ISSUE","TX ISSUE",
AM2174="BSS Hardware Issue","RAN ISSUE",
AM2174="Sites strategiques, MLL, Pylone, etc.","ENVTECH",
AM2174="AKTIVCO DEFAUT GE &amp; POWER Cabinet","POWER ISSUE",
AM2174="AKTIVCO Coupure ENEO &amp; Baisse de tension","POWER ISSUE",
AM2174="Coupure ENEO &amp; Baisse de tension","POWER ISSUE",
AM2174="Defaut GE &amp; POWER Cabinet","POWER ISSUE",
AM2174="Sharing","POWER ISSUE",
AM2174="Sites strategiques &amp; DataCenter","POWER ISSUE",
AM2174="Exclu","Exclu",
AM2174="SAT","TX ISSUE",
AM2174="SPARE-ISSUE","SPARE-ISSUE",
AM2174="Fiber CAmtel","TX ISSUE",
AM2174="Fiber AOF","TX ISSUE",
AM2174="Projet OCM (HUAWEI)","TRAVAUX-HUAWEI",
AM2174="Projet OCM (NOKIA)","TRAVAUX -NOKIA",
AM2174="ACCESS-ISSUE","ACCESS-ISSUE",
AM2174="Projet OCM (ZTE, NOKIA, autres projets)","TRAVAUX OCM",
AM2174="No root CAuse","No root cause",
AM2174="ODU HS","TX ISSUE",
AM2174="IP &amp; VLAN","TX ISSUE",
AM2174="Warehouse HUAWEI","SPARE-ISSUE",
AM2174="SPARE-HS","SPARE-ISSUE",
AM2174="Power Telco","RAN ISSUE",AM2174="no impacts","no impacts"
),"")</f>
        <v>no impacts</v>
      </c>
      <c r="AM2174" s="67" t="s">
        <v>5605</v>
      </c>
      <c r="AN2174" s="48" t="str" cm="1">
        <f t="array" ref="AN2174">IFERROR(_xlfn.IFS(
AM2174="MPR ISSUE","ACTIVE",
AM2174="BSS Hardware Issue","ACTIVE",
AM2174="Sites strategiques, MLL, Pylone, etc.","PASSIVE",
AM2174="AKTIVCO DEFAUT GE &amp; POWER Cabinet","PASSIVE",
AM2174="AKTIVCO Coupure ENEO &amp; Baisse de tension","PASSIVE",
AM2174="Coupure ENEO &amp; Baisse de tension","PASSIVE",
AM2174="Defaut GE &amp; POWER Cabinet","PASSIVE",
AM2174="Sharing","PASSIVE",
AM2174="Sites strategiques &amp; DataCenter","PASSIVE",
AM2174="Exclu","Exclu",
AM2174="SAT","ACTIVE",
AM2174="SPARE-ISSUE","SPARE-ISSUE",
AM2174="Fiber CAmtel","ACTIVE",
AM2174="Fiber AOF","ACTIVE",
AM2174="Projet OCM (HUAWEI)","PLANNED WORKS",
AM2174="Projet OCM (NOKIA)","PLANNED WORKS",
AM2174="ACCESS-ISSUE","ACCESS-ISSUE",
AM2174="Projet OCM (ZTE, NOKIA, autres projets)","PLANNED WORKS",
AM2174="No root CAuse","No root cause",
AM2174="ODU HS","ACTIVE",
AM2174="IP &amp; VLAN","ACTIVE",
AM2174="Warehouse HUAWEI","SPARE-ISSUE",
AM2174="SPARE-HS","SPARE-ISSUE",
AM2174="Power Telco","ACTIVE", AM2174="no impacts","no impacts"
),"")</f>
        <v>no impacts</v>
      </c>
      <c r="AO2174" s="93" t="s">
        <v>5537</v>
      </c>
      <c r="AP2174" s="101" t="str">
        <f t="shared" si="60"/>
        <v>EST_017</v>
      </c>
      <c r="AR2174" s="17" t="s">
        <v>5537</v>
      </c>
      <c r="AS2174" s="7" t="s">
        <v>5537</v>
      </c>
      <c r="AT2174" s="6"/>
      <c r="AU2174" s="7"/>
      <c r="AV2174" s="3" t="s">
        <v>5537</v>
      </c>
      <c r="AW2174" s="18" t="s">
        <v>5537</v>
      </c>
      <c r="AX2174" s="18" t="s">
        <v>5537</v>
      </c>
      <c r="AY2174" s="18" t="s">
        <v>5537</v>
      </c>
      <c r="AZ2174" s="18" t="s">
        <v>5537</v>
      </c>
      <c r="BA2174" s="18" t="s">
        <v>5537</v>
      </c>
      <c r="BB2174" s="18" t="s">
        <v>5537</v>
      </c>
      <c r="BC2174" s="18" t="s">
        <v>5537</v>
      </c>
      <c r="BD2174" s="18" t="s">
        <v>5537</v>
      </c>
      <c r="BE2174" s="18" t="s">
        <v>5537</v>
      </c>
      <c r="BF2174" s="18" t="s">
        <v>5537</v>
      </c>
      <c r="BG2174" s="18" t="s">
        <v>5537</v>
      </c>
      <c r="BH2174" s="18" t="s">
        <v>5537</v>
      </c>
      <c r="BI2174" s="9" t="s">
        <v>5537</v>
      </c>
      <c r="BJ2174" s="14"/>
      <c r="BK2174" s="14" t="s">
        <v>5537</v>
      </c>
      <c r="BL2174" s="14" t="str">
        <f>_xlfn.XLOOKUP(B2174,'[4]cell downs 18042026 17h'!$B:$B,'[4]cell downs 18042026 17h'!$B:$B,"")</f>
        <v/>
      </c>
      <c r="BM2174" s="14" t="str">
        <f>_xlfn.XLOOKUP(B2174,'[5]Cells Huawei 19042026 15h'!$B:$B,'[5]Cells Huawei 19042026 15h'!$B:$B,"")</f>
        <v/>
      </c>
      <c r="BN2174" s="9" t="str">
        <f>_xlfn.XLOOKUP(B2174,'[6]cells down 19042026 9H40'!$B:$B,'[6]cells down 19042026 9H40'!$B:$B,"")</f>
        <v/>
      </c>
      <c r="BO2174" s="9" t="s">
        <v>3606</v>
      </c>
      <c r="BP2174" s="9" t="s">
        <v>318</v>
      </c>
      <c r="BQ2174" s="115"/>
    </row>
    <row r="2175" spans="1:69" s="9" customFormat="1" x14ac:dyDescent="0.3">
      <c r="A2175" s="1" t="s">
        <v>3872</v>
      </c>
      <c r="B2175" s="8" t="s">
        <v>3873</v>
      </c>
      <c r="C2175" s="3" t="str">
        <f>_xlfn.XLOOKUP(B2175,'[1]daily break down'!$D:$D,'[1]daily break down'!$E:$E,"")</f>
        <v>EXTREME-NORD</v>
      </c>
      <c r="D2175" s="1" t="s">
        <v>21</v>
      </c>
      <c r="E2175" s="1" t="s">
        <v>122</v>
      </c>
      <c r="F2175" s="3" t="s">
        <v>55</v>
      </c>
      <c r="G2175" s="1" t="s">
        <v>2081</v>
      </c>
      <c r="H2175" s="32" t="str">
        <f>_xlfn.XLOOKUP(B2175,[2]CALCULATION!$B:$B,[2]CALCULATION!$H:$H,"")</f>
        <v>HUAWEI</v>
      </c>
      <c r="I2175" s="28">
        <v>0</v>
      </c>
      <c r="J2175" s="28">
        <v>0</v>
      </c>
      <c r="K2175" s="28">
        <v>0</v>
      </c>
      <c r="L2175" s="28">
        <v>0</v>
      </c>
      <c r="M2175" s="28">
        <v>0</v>
      </c>
      <c r="N2175" s="28">
        <v>0</v>
      </c>
      <c r="O2175" s="28">
        <v>0</v>
      </c>
      <c r="P2175" s="28">
        <v>0</v>
      </c>
      <c r="Q2175" s="28">
        <v>0</v>
      </c>
      <c r="R2175" s="28">
        <v>0</v>
      </c>
      <c r="S2175" s="94">
        <v>0</v>
      </c>
      <c r="T2175" s="94">
        <f>_xlfn.XLOOKUP(B2175,'[3]Nur des jours'!$B:$B,'[3]Nur des jours'!$U:$U,"")</f>
        <v>0</v>
      </c>
      <c r="U2175" s="94">
        <v>0</v>
      </c>
      <c r="V2175" s="94">
        <v>0.64454189531237061</v>
      </c>
      <c r="W2175" s="94">
        <v>0</v>
      </c>
      <c r="X2175" s="94">
        <v>0</v>
      </c>
      <c r="Y2175" s="94">
        <v>0</v>
      </c>
      <c r="Z2175" s="94">
        <v>0</v>
      </c>
      <c r="AA2175" s="94">
        <v>0</v>
      </c>
      <c r="AB2175" s="94">
        <v>0</v>
      </c>
      <c r="AC2175" s="94"/>
      <c r="AD2175" s="94">
        <v>0</v>
      </c>
      <c r="AE2175" s="94">
        <v>0</v>
      </c>
      <c r="AF2175" s="94">
        <v>0</v>
      </c>
      <c r="AG2175" s="94">
        <v>0</v>
      </c>
      <c r="AH2175" s="94">
        <v>0</v>
      </c>
      <c r="AI2175" s="49" t="s">
        <v>6659</v>
      </c>
      <c r="AJ2175" s="49"/>
      <c r="AK2175" s="48" t="str" cm="1">
        <f t="array" ref="AK2175">IFERROR(_xlfn.IFS(
AM2175="MPR ISSUE","PDH",
AM2175="BSS Hardware Issue","BSS",
AM2175="Sites strategiques, MLL, Pylone, etc.","ENVTECH",
AM2175="AKTIVCO DEFAUT GE &amp; POWER Cabinet","AKTIVCO",
AM2175="AKTIVCO Coupure ENEO &amp; Baisse de tension","AKTIVCO GRID ONLY",
AM2175="Coupure ENEO &amp; Baisse de tension","IHS GRID ONLY",
AM2175="Defaut GE &amp; POWER Cabinet","IHS",
AM2175="Sharing","Partners",
AM2175="Sites strategiques &amp; DataCenter","SST &amp; DC",
AM2175="Exclu","Exclu",
AM2175="SAT","SAT",
AM2175="SPARE-ISSUE","SPARE-ISSUE",
AM2175="Fiber CAmtel","TRANS_FO_CAMTEL",
AM2175="Fiber AOF","Fiber AOF",
AM2175="Projet OCM (HUAWEI)","TRAVAUX-HUAWEI",
AM2175="Projet OCM (NOKIA)","TRAVAUX-NOKIA",
AM2175="ACCESS-ISSUE","ACCESS-ISSUE",
AM2175="Projet OCM (ZTE, NOKIA, autres projets)","TRAVAUX OCM",
AM2175="No root CAuse","No root cause",
AM2175="ODU HS","PDH",
AM2175="IP &amp; VLAN","PDH",
AM2175="Warehouse HUAWEI","SPARE-ISSUE",
AM2175="SPARE-HS","SPARE-ISSUE",
AM2175="Power Telco","BSS",AM2175="no impacts","no impacts"
),"")</f>
        <v>IHS</v>
      </c>
      <c r="AL2175" s="48" t="str" cm="1">
        <f t="array" ref="AL2175">IFERROR(_xlfn.IFS(
AM2175="MPR ISSUE","TX ISSUE",
AM2175="BSS Hardware Issue","RAN ISSUE",
AM2175="Sites strategiques, MLL, Pylone, etc.","ENVTECH",
AM2175="AKTIVCO DEFAUT GE &amp; POWER Cabinet","POWER ISSUE",
AM2175="AKTIVCO Coupure ENEO &amp; Baisse de tension","POWER ISSUE",
AM2175="Coupure ENEO &amp; Baisse de tension","POWER ISSUE",
AM2175="Defaut GE &amp; POWER Cabinet","POWER ISSUE",
AM2175="Sharing","POWER ISSUE",
AM2175="Sites strategiques &amp; DataCenter","POWER ISSUE",
AM2175="Exclu","Exclu",
AM2175="SAT","TX ISSUE",
AM2175="SPARE-ISSUE","SPARE-ISSUE",
AM2175="Fiber CAmtel","TX ISSUE",
AM2175="Fiber AOF","TX ISSUE",
AM2175="Projet OCM (HUAWEI)","TRAVAUX-HUAWEI",
AM2175="Projet OCM (NOKIA)","TRAVAUX -NOKIA",
AM2175="ACCESS-ISSUE","ACCESS-ISSUE",
AM2175="Projet OCM (ZTE, NOKIA, autres projets)","TRAVAUX OCM",
AM2175="No root CAuse","No root cause",
AM2175="ODU HS","TX ISSUE",
AM2175="IP &amp; VLAN","TX ISSUE",
AM2175="Warehouse HUAWEI","SPARE-ISSUE",
AM2175="SPARE-HS","SPARE-ISSUE",
AM2175="Power Telco","RAN ISSUE",AM2175="no impacts","no impacts"
),"")</f>
        <v>POWER ISSUE</v>
      </c>
      <c r="AM2175" s="67" t="s">
        <v>5330</v>
      </c>
      <c r="AN2175" s="48" t="str" cm="1">
        <f t="array" ref="AN2175">IFERROR(_xlfn.IFS(
AM2175="MPR ISSUE","ACTIVE",
AM2175="BSS Hardware Issue","ACTIVE",
AM2175="Sites strategiques, MLL, Pylone, etc.","PASSIVE",
AM2175="AKTIVCO DEFAUT GE &amp; POWER Cabinet","PASSIVE",
AM2175="AKTIVCO Coupure ENEO &amp; Baisse de tension","PASSIVE",
AM2175="Coupure ENEO &amp; Baisse de tension","PASSIVE",
AM2175="Defaut GE &amp; POWER Cabinet","PASSIVE",
AM2175="Sharing","PASSIVE",
AM2175="Sites strategiques &amp; DataCenter","PASSIVE",
AM2175="Exclu","Exclu",
AM2175="SAT","ACTIVE",
AM2175="SPARE-ISSUE","SPARE-ISSUE",
AM2175="Fiber CAmtel","ACTIVE",
AM2175="Fiber AOF","ACTIVE",
AM2175="Projet OCM (HUAWEI)","PLANNED WORKS",
AM2175="Projet OCM (NOKIA)","PLANNED WORKS",
AM2175="ACCESS-ISSUE","ACCESS-ISSUE",
AM2175="Projet OCM (ZTE, NOKIA, autres projets)","PLANNED WORKS",
AM2175="No root CAuse","No root cause",
AM2175="ODU HS","ACTIVE",
AM2175="IP &amp; VLAN","ACTIVE",
AM2175="Warehouse HUAWEI","SPARE-ISSUE",
AM2175="SPARE-HS","SPARE-ISSUE",
AM2175="Power Telco","ACTIVE", AM2175="no impacts","no impacts"
),"")</f>
        <v>PASSIVE</v>
      </c>
      <c r="AO2175" s="93" t="s">
        <v>5638</v>
      </c>
      <c r="AP2175" s="127" t="str">
        <f>IFERROR(MID(AQ2175, SEARCH("CTR_", AQ2175), 7), IFERROR(MID(AQ2175, SEARCH("SUO_", AQ2175), 7), IFERROR(MID(AQ2175, SEARCH("SUD_", AQ2175), 7), IFERROR(MID(AQ2175, SEARCH("NRO_", AQ2175), 7), IFERROR(MID(AQ2175, SEARCH("ADM_", AQ2175), 7), IFERROR(MID(AQ2175, SEARCH("NRD_", AQ2175), 7), IFERROR(MID(AQ2175, SEARCH("EXN_", AQ2175), 7), IFERROR(MID(AQ2175, SEARCH("LIT_", AQ2175), 7), IFERROR(MID(AQ2175, SEARCH("EST_", AQ2175), 7), MID(AQ2175, SEARCH("OST_",AQ2175), 7))))))))))</f>
        <v>EXN_096</v>
      </c>
      <c r="AQ2175" s="9" t="s">
        <v>6575</v>
      </c>
      <c r="AR2175" s="17" t="s">
        <v>5638</v>
      </c>
      <c r="AS2175" s="7" t="s">
        <v>5537</v>
      </c>
      <c r="AT2175" s="6"/>
      <c r="AU2175" s="7"/>
      <c r="AV2175" s="3" t="s">
        <v>5537</v>
      </c>
      <c r="AW2175" s="18" t="s">
        <v>5537</v>
      </c>
      <c r="AX2175" s="18" t="s">
        <v>5537</v>
      </c>
      <c r="AY2175" s="18" t="s">
        <v>5537</v>
      </c>
      <c r="AZ2175" s="18" t="s">
        <v>5537</v>
      </c>
      <c r="BA2175" s="18" t="s">
        <v>5537</v>
      </c>
      <c r="BB2175" s="18" t="s">
        <v>5537</v>
      </c>
      <c r="BC2175" s="18" t="s">
        <v>5537</v>
      </c>
      <c r="BD2175" s="18" t="s">
        <v>5537</v>
      </c>
      <c r="BE2175" s="18" t="s">
        <v>5537</v>
      </c>
      <c r="BF2175" s="18" t="s">
        <v>5537</v>
      </c>
      <c r="BG2175" s="18" t="s">
        <v>5537</v>
      </c>
      <c r="BH2175" s="18" t="s">
        <v>5537</v>
      </c>
      <c r="BI2175" s="9" t="s">
        <v>5537</v>
      </c>
      <c r="BJ2175" s="14"/>
      <c r="BK2175" s="14" t="s">
        <v>5537</v>
      </c>
      <c r="BL2175" s="14" t="str">
        <f>_xlfn.XLOOKUP(B2175,'[4]cell downs 18042026 17h'!$B:$B,'[4]cell downs 18042026 17h'!$B:$B,"")</f>
        <v/>
      </c>
      <c r="BM2175" s="14" t="str">
        <f>_xlfn.XLOOKUP(B2175,'[5]Cells Huawei 19042026 15h'!$B:$B,'[5]Cells Huawei 19042026 15h'!$B:$B,"")</f>
        <v/>
      </c>
      <c r="BN2175" s="9" t="str">
        <f>_xlfn.XLOOKUP(B2175,'[6]cells down 19042026 9H40'!$B:$B,'[6]cells down 19042026 9H40'!$B:$B,"")</f>
        <v/>
      </c>
      <c r="BO2175" s="9" t="s">
        <v>5537</v>
      </c>
      <c r="BP2175" s="9" t="s">
        <v>5537</v>
      </c>
      <c r="BQ2175" s="115"/>
    </row>
    <row r="2176" spans="1:69" s="9" customFormat="1" x14ac:dyDescent="0.3">
      <c r="A2176" s="1" t="s">
        <v>3607</v>
      </c>
      <c r="B2176" s="8" t="s">
        <v>3608</v>
      </c>
      <c r="C2176" s="3" t="str">
        <f>_xlfn.XLOOKUP(B2176,'[1]daily break down'!$D:$D,'[1]daily break down'!$E:$E,"")</f>
        <v>CENTRE</v>
      </c>
      <c r="D2176" s="1" t="s">
        <v>11</v>
      </c>
      <c r="E2176" s="1" t="s">
        <v>318</v>
      </c>
      <c r="F2176" s="3" t="s">
        <v>226</v>
      </c>
      <c r="G2176" s="1" t="s">
        <v>3609</v>
      </c>
      <c r="H2176" s="34" t="str">
        <f>_xlfn.XLOOKUP(B2176,[2]CALCULATION!$B:$B,[2]CALCULATION!$H:$H,"")</f>
        <v>ZTE</v>
      </c>
      <c r="I2176" s="28">
        <v>0</v>
      </c>
      <c r="J2176" s="28">
        <v>0</v>
      </c>
      <c r="K2176" s="28">
        <v>0</v>
      </c>
      <c r="L2176" s="28">
        <v>0</v>
      </c>
      <c r="M2176" s="28">
        <v>0</v>
      </c>
      <c r="N2176" s="28">
        <v>0</v>
      </c>
      <c r="O2176" s="28">
        <v>0</v>
      </c>
      <c r="P2176" s="28">
        <v>0</v>
      </c>
      <c r="Q2176" s="28">
        <v>0</v>
      </c>
      <c r="R2176" s="28">
        <v>0</v>
      </c>
      <c r="S2176" s="94">
        <v>0</v>
      </c>
      <c r="T2176" s="94">
        <f>_xlfn.XLOOKUP(B2176,'[3]Nur des jours'!$B:$B,'[3]Nur des jours'!$U:$U,"")</f>
        <v>0</v>
      </c>
      <c r="U2176" s="94">
        <v>0</v>
      </c>
      <c r="V2176" s="94">
        <v>0</v>
      </c>
      <c r="W2176" s="94">
        <v>0</v>
      </c>
      <c r="X2176" s="94">
        <v>0</v>
      </c>
      <c r="Y2176" s="94">
        <v>0</v>
      </c>
      <c r="Z2176" s="94">
        <v>0</v>
      </c>
      <c r="AA2176" s="94">
        <v>0</v>
      </c>
      <c r="AB2176" s="94">
        <v>0</v>
      </c>
      <c r="AC2176" s="94"/>
      <c r="AD2176" s="94">
        <v>0</v>
      </c>
      <c r="AE2176" s="94">
        <v>0</v>
      </c>
      <c r="AF2176" s="94">
        <v>0</v>
      </c>
      <c r="AG2176" s="94">
        <v>0</v>
      </c>
      <c r="AH2176" s="94">
        <v>0</v>
      </c>
      <c r="AI2176" s="49" t="s">
        <v>5559</v>
      </c>
      <c r="AJ2176" s="49"/>
      <c r="AK2176" s="48" t="str" cm="1">
        <f t="array" ref="AK2176">IFERROR(_xlfn.IFS(
AM2176="MPR ISSUE","PDH",
AM2176="BSS Hardware Issue","BSS",
AM2176="Sites strategiques, MLL, Pylone, etc.","ENVTECH",
AM2176="AKTIVCO DEFAUT GE &amp; POWER Cabinet","AKTIVCO",
AM2176="AKTIVCO Coupure ENEO &amp; Baisse de tension","AKTIVCO GRID ONLY",
AM2176="Coupure ENEO &amp; Baisse de tension","IHS GRID ONLY",
AM2176="Defaut GE &amp; POWER Cabinet","IHS",
AM2176="Sharing","Partners",
AM2176="Sites strategiques &amp; DataCenter","SST &amp; DC",
AM2176="Exclu","Exclu",
AM2176="SAT","SAT",
AM2176="SPARE-ISSUE","SPARE-ISSUE",
AM2176="Fiber CAmtel","TRANS_FO_CAMTEL",
AM2176="Fiber AOF","Fiber AOF",
AM2176="Projet OCM (HUAWEI)","TRAVAUX-HUAWEI",
AM2176="Projet OCM (NOKIA)","TRAVAUX-NOKIA",
AM2176="ACCESS-ISSUE","ACCESS-ISSUE",
AM2176="Projet OCM (ZTE, NOKIA, autres projets)","TRAVAUX OCM",
AM2176="No root CAuse","No root cause",
AM2176="ODU HS","PDH",
AM2176="IP &amp; VLAN","PDH",
AM2176="Warehouse HUAWEI","SPARE-ISSUE",
AM2176="SPARE-HS","SPARE-ISSUE",
AM2176="Power Telco","BSS",AM2176="no impacts","no impacts"
),"")</f>
        <v>no impacts</v>
      </c>
      <c r="AL2176" s="48" t="str" cm="1">
        <f t="array" ref="AL2176">IFERROR(_xlfn.IFS(
AM2176="MPR ISSUE","TX ISSUE",
AM2176="BSS Hardware Issue","RAN ISSUE",
AM2176="Sites strategiques, MLL, Pylone, etc.","ENVTECH",
AM2176="AKTIVCO DEFAUT GE &amp; POWER Cabinet","POWER ISSUE",
AM2176="AKTIVCO Coupure ENEO &amp; Baisse de tension","POWER ISSUE",
AM2176="Coupure ENEO &amp; Baisse de tension","POWER ISSUE",
AM2176="Defaut GE &amp; POWER Cabinet","POWER ISSUE",
AM2176="Sharing","POWER ISSUE",
AM2176="Sites strategiques &amp; DataCenter","POWER ISSUE",
AM2176="Exclu","Exclu",
AM2176="SAT","TX ISSUE",
AM2176="SPARE-ISSUE","SPARE-ISSUE",
AM2176="Fiber CAmtel","TX ISSUE",
AM2176="Fiber AOF","TX ISSUE",
AM2176="Projet OCM (HUAWEI)","TRAVAUX-HUAWEI",
AM2176="Projet OCM (NOKIA)","TRAVAUX -NOKIA",
AM2176="ACCESS-ISSUE","ACCESS-ISSUE",
AM2176="Projet OCM (ZTE, NOKIA, autres projets)","TRAVAUX OCM",
AM2176="No root CAuse","No root cause",
AM2176="ODU HS","TX ISSUE",
AM2176="IP &amp; VLAN","TX ISSUE",
AM2176="Warehouse HUAWEI","SPARE-ISSUE",
AM2176="SPARE-HS","SPARE-ISSUE",
AM2176="Power Telco","RAN ISSUE",AM2176="no impacts","no impacts"
),"")</f>
        <v>no impacts</v>
      </c>
      <c r="AM2176" s="67" t="s">
        <v>5605</v>
      </c>
      <c r="AN2176" s="48" t="str" cm="1">
        <f t="array" ref="AN2176">IFERROR(_xlfn.IFS(
AM2176="MPR ISSUE","ACTIVE",
AM2176="BSS Hardware Issue","ACTIVE",
AM2176="Sites strategiques, MLL, Pylone, etc.","PASSIVE",
AM2176="AKTIVCO DEFAUT GE &amp; POWER Cabinet","PASSIVE",
AM2176="AKTIVCO Coupure ENEO &amp; Baisse de tension","PASSIVE",
AM2176="Coupure ENEO &amp; Baisse de tension","PASSIVE",
AM2176="Defaut GE &amp; POWER Cabinet","PASSIVE",
AM2176="Sharing","PASSIVE",
AM2176="Sites strategiques &amp; DataCenter","PASSIVE",
AM2176="Exclu","Exclu",
AM2176="SAT","ACTIVE",
AM2176="SPARE-ISSUE","SPARE-ISSUE",
AM2176="Fiber CAmtel","ACTIVE",
AM2176="Fiber AOF","ACTIVE",
AM2176="Projet OCM (HUAWEI)","PLANNED WORKS",
AM2176="Projet OCM (NOKIA)","PLANNED WORKS",
AM2176="ACCESS-ISSUE","ACCESS-ISSUE",
AM2176="Projet OCM (ZTE, NOKIA, autres projets)","PLANNED WORKS",
AM2176="No root CAuse","No root cause",
AM2176="ODU HS","ACTIVE",
AM2176="IP &amp; VLAN","ACTIVE",
AM2176="Warehouse HUAWEI","SPARE-ISSUE",
AM2176="SPARE-HS","SPARE-ISSUE",
AM2176="Power Telco","ACTIVE", AM2176="no impacts","no impacts"
),"")</f>
        <v>no impacts</v>
      </c>
      <c r="AO2176" s="93" t="s">
        <v>5537</v>
      </c>
      <c r="AP2176" s="101" t="str">
        <f t="shared" ref="AP2176:AP2194" si="61">B2176</f>
        <v>EST_029</v>
      </c>
      <c r="AR2176" s="17" t="s">
        <v>5537</v>
      </c>
      <c r="AS2176" s="7" t="s">
        <v>5537</v>
      </c>
      <c r="AT2176" s="6"/>
      <c r="AU2176" s="7"/>
      <c r="AV2176" s="3" t="s">
        <v>5537</v>
      </c>
      <c r="AW2176" s="18" t="s">
        <v>5537</v>
      </c>
      <c r="AX2176" s="18" t="s">
        <v>5537</v>
      </c>
      <c r="AY2176" s="18" t="s">
        <v>5537</v>
      </c>
      <c r="AZ2176" s="18" t="s">
        <v>5537</v>
      </c>
      <c r="BA2176" s="18" t="s">
        <v>5537</v>
      </c>
      <c r="BB2176" s="18" t="s">
        <v>5537</v>
      </c>
      <c r="BC2176" s="18" t="s">
        <v>5537</v>
      </c>
      <c r="BD2176" s="18" t="s">
        <v>5537</v>
      </c>
      <c r="BE2176" s="18" t="s">
        <v>5537</v>
      </c>
      <c r="BF2176" s="18" t="s">
        <v>5537</v>
      </c>
      <c r="BG2176" s="18" t="s">
        <v>5537</v>
      </c>
      <c r="BH2176" s="18" t="s">
        <v>5537</v>
      </c>
      <c r="BI2176" s="9" t="s">
        <v>5537</v>
      </c>
      <c r="BJ2176" s="14"/>
      <c r="BK2176" s="14" t="s">
        <v>5537</v>
      </c>
      <c r="BL2176" s="14" t="str">
        <f>_xlfn.XLOOKUP(B2176,'[4]cell downs 18042026 17h'!$B:$B,'[4]cell downs 18042026 17h'!$B:$B,"")</f>
        <v/>
      </c>
      <c r="BM2176" s="14" t="str">
        <f>_xlfn.XLOOKUP(B2176,'[5]Cells Huawei 19042026 15h'!$B:$B,'[5]Cells Huawei 19042026 15h'!$B:$B,"")</f>
        <v/>
      </c>
      <c r="BN2176" s="9" t="str">
        <f>_xlfn.XLOOKUP(B2176,'[6]cells down 19042026 9H40'!$B:$B,'[6]cells down 19042026 9H40'!$B:$B,"")</f>
        <v/>
      </c>
      <c r="BO2176" s="9" t="s">
        <v>3608</v>
      </c>
      <c r="BP2176" s="9" t="s">
        <v>5537</v>
      </c>
      <c r="BQ2176" s="115"/>
    </row>
    <row r="2177" spans="1:69" s="9" customFormat="1" x14ac:dyDescent="0.3">
      <c r="A2177" s="3" t="s">
        <v>3613</v>
      </c>
      <c r="B2177" s="25" t="s">
        <v>3614</v>
      </c>
      <c r="C2177" s="3" t="str">
        <f>_xlfn.XLOOKUP(B2177,'[1]daily break down'!$D:$D,'[1]daily break down'!$E:$E,"")</f>
        <v>CENTRE</v>
      </c>
      <c r="D2177" s="3" t="s">
        <v>11</v>
      </c>
      <c r="E2177" s="3" t="s">
        <v>96</v>
      </c>
      <c r="F2177" s="3" t="s">
        <v>37</v>
      </c>
      <c r="G2177" s="3" t="s">
        <v>3615</v>
      </c>
      <c r="H2177" s="34" t="str">
        <f>_xlfn.XLOOKUP(B2177,[2]CALCULATION!$B:$B,[2]CALCULATION!$H:$H,"")</f>
        <v>ZTE</v>
      </c>
      <c r="I2177" s="28">
        <v>0</v>
      </c>
      <c r="J2177" s="28">
        <v>0</v>
      </c>
      <c r="K2177" s="28">
        <v>0</v>
      </c>
      <c r="L2177" s="28">
        <v>0</v>
      </c>
      <c r="M2177" s="28">
        <v>0</v>
      </c>
      <c r="N2177" s="28">
        <v>0</v>
      </c>
      <c r="O2177" s="28">
        <v>0</v>
      </c>
      <c r="P2177" s="28">
        <v>0</v>
      </c>
      <c r="Q2177" s="28">
        <v>0</v>
      </c>
      <c r="R2177" s="28">
        <v>0</v>
      </c>
      <c r="S2177" s="94">
        <v>0</v>
      </c>
      <c r="T2177" s="94">
        <f>_xlfn.XLOOKUP(B2177,'[3]Nur des jours'!$B:$B,'[3]Nur des jours'!$U:$U,"")</f>
        <v>0</v>
      </c>
      <c r="U2177" s="94">
        <v>0</v>
      </c>
      <c r="V2177" s="94">
        <v>0</v>
      </c>
      <c r="W2177" s="94">
        <v>0</v>
      </c>
      <c r="X2177" s="94">
        <v>0</v>
      </c>
      <c r="Y2177" s="94">
        <v>0</v>
      </c>
      <c r="Z2177" s="94">
        <v>0</v>
      </c>
      <c r="AA2177" s="94">
        <v>0</v>
      </c>
      <c r="AB2177" s="94">
        <v>0</v>
      </c>
      <c r="AC2177" s="94"/>
      <c r="AD2177" s="94">
        <v>0</v>
      </c>
      <c r="AE2177" s="94">
        <v>0</v>
      </c>
      <c r="AF2177" s="94">
        <v>0</v>
      </c>
      <c r="AG2177" s="94">
        <v>0</v>
      </c>
      <c r="AH2177" s="94">
        <v>0</v>
      </c>
      <c r="AI2177" s="49" t="s">
        <v>5559</v>
      </c>
      <c r="AJ2177" s="49"/>
      <c r="AK2177" s="48" t="str" cm="1">
        <f t="array" ref="AK2177">IFERROR(_xlfn.IFS(
AM2177="MPR ISSUE","PDH",
AM2177="BSS Hardware Issue","BSS",
AM2177="Sites strategiques, MLL, Pylone, etc.","ENVTECH",
AM2177="AKTIVCO DEFAUT GE &amp; POWER Cabinet","AKTIVCO",
AM2177="AKTIVCO Coupure ENEO &amp; Baisse de tension","AKTIVCO GRID ONLY",
AM2177="Coupure ENEO &amp; Baisse de tension","IHS GRID ONLY",
AM2177="Defaut GE &amp; POWER Cabinet","IHS",
AM2177="Sharing","Partners",
AM2177="Sites strategiques &amp; DataCenter","SST &amp; DC",
AM2177="Exclu","Exclu",
AM2177="SAT","SAT",
AM2177="SPARE-ISSUE","SPARE-ISSUE",
AM2177="Fiber CAmtel","TRANS_FO_CAMTEL",
AM2177="Fiber AOF","Fiber AOF",
AM2177="Projet OCM (HUAWEI)","TRAVAUX-HUAWEI",
AM2177="Projet OCM (NOKIA)","TRAVAUX-NOKIA",
AM2177="ACCESS-ISSUE","ACCESS-ISSUE",
AM2177="Projet OCM (ZTE, NOKIA, autres projets)","TRAVAUX OCM",
AM2177="No root CAuse","No root cause",
AM2177="ODU HS","PDH",
AM2177="IP &amp; VLAN","PDH",
AM2177="Warehouse HUAWEI","SPARE-ISSUE",
AM2177="SPARE-HS","SPARE-ISSUE",
AM2177="Power Telco","BSS",AM2177="no impacts","no impacts"
),"")</f>
        <v>no impacts</v>
      </c>
      <c r="AL2177" s="48" t="str" cm="1">
        <f t="array" ref="AL2177">IFERROR(_xlfn.IFS(
AM2177="MPR ISSUE","TX ISSUE",
AM2177="BSS Hardware Issue","RAN ISSUE",
AM2177="Sites strategiques, MLL, Pylone, etc.","ENVTECH",
AM2177="AKTIVCO DEFAUT GE &amp; POWER Cabinet","POWER ISSUE",
AM2177="AKTIVCO Coupure ENEO &amp; Baisse de tension","POWER ISSUE",
AM2177="Coupure ENEO &amp; Baisse de tension","POWER ISSUE",
AM2177="Defaut GE &amp; POWER Cabinet","POWER ISSUE",
AM2177="Sharing","POWER ISSUE",
AM2177="Sites strategiques &amp; DataCenter","POWER ISSUE",
AM2177="Exclu","Exclu",
AM2177="SAT","TX ISSUE",
AM2177="SPARE-ISSUE","SPARE-ISSUE",
AM2177="Fiber CAmtel","TX ISSUE",
AM2177="Fiber AOF","TX ISSUE",
AM2177="Projet OCM (HUAWEI)","TRAVAUX-HUAWEI",
AM2177="Projet OCM (NOKIA)","TRAVAUX -NOKIA",
AM2177="ACCESS-ISSUE","ACCESS-ISSUE",
AM2177="Projet OCM (ZTE, NOKIA, autres projets)","TRAVAUX OCM",
AM2177="No root CAuse","No root cause",
AM2177="ODU HS","TX ISSUE",
AM2177="IP &amp; VLAN","TX ISSUE",
AM2177="Warehouse HUAWEI","SPARE-ISSUE",
AM2177="SPARE-HS","SPARE-ISSUE",
AM2177="Power Telco","RAN ISSUE",AM2177="no impacts","no impacts"
),"")</f>
        <v>no impacts</v>
      </c>
      <c r="AM2177" s="67" t="s">
        <v>5605</v>
      </c>
      <c r="AN2177" s="48" t="str" cm="1">
        <f t="array" ref="AN2177">IFERROR(_xlfn.IFS(
AM2177="MPR ISSUE","ACTIVE",
AM2177="BSS Hardware Issue","ACTIVE",
AM2177="Sites strategiques, MLL, Pylone, etc.","PASSIVE",
AM2177="AKTIVCO DEFAUT GE &amp; POWER Cabinet","PASSIVE",
AM2177="AKTIVCO Coupure ENEO &amp; Baisse de tension","PASSIVE",
AM2177="Coupure ENEO &amp; Baisse de tension","PASSIVE",
AM2177="Defaut GE &amp; POWER Cabinet","PASSIVE",
AM2177="Sharing","PASSIVE",
AM2177="Sites strategiques &amp; DataCenter","PASSIVE",
AM2177="Exclu","Exclu",
AM2177="SAT","ACTIVE",
AM2177="SPARE-ISSUE","SPARE-ISSUE",
AM2177="Fiber CAmtel","ACTIVE",
AM2177="Fiber AOF","ACTIVE",
AM2177="Projet OCM (HUAWEI)","PLANNED WORKS",
AM2177="Projet OCM (NOKIA)","PLANNED WORKS",
AM2177="ACCESS-ISSUE","ACCESS-ISSUE",
AM2177="Projet OCM (ZTE, NOKIA, autres projets)","PLANNED WORKS",
AM2177="No root CAuse","No root cause",
AM2177="ODU HS","ACTIVE",
AM2177="IP &amp; VLAN","ACTIVE",
AM2177="Warehouse HUAWEI","SPARE-ISSUE",
AM2177="SPARE-HS","SPARE-ISSUE",
AM2177="Power Telco","ACTIVE", AM2177="no impacts","no impacts"
),"")</f>
        <v>no impacts</v>
      </c>
      <c r="AO2177" s="93" t="s">
        <v>5537</v>
      </c>
      <c r="AP2177" s="101" t="str">
        <f t="shared" si="61"/>
        <v>CTR_305</v>
      </c>
      <c r="AR2177" s="17" t="s">
        <v>5537</v>
      </c>
      <c r="AS2177" s="7" t="s">
        <v>5537</v>
      </c>
      <c r="AT2177" s="6"/>
      <c r="AU2177" s="7"/>
      <c r="AV2177" s="3" t="s">
        <v>5537</v>
      </c>
      <c r="AW2177" s="18" t="s">
        <v>5537</v>
      </c>
      <c r="AX2177" s="18" t="s">
        <v>5537</v>
      </c>
      <c r="AY2177" s="18" t="s">
        <v>5537</v>
      </c>
      <c r="AZ2177" s="18" t="s">
        <v>5537</v>
      </c>
      <c r="BA2177" s="18" t="s">
        <v>5537</v>
      </c>
      <c r="BB2177" s="18" t="s">
        <v>5537</v>
      </c>
      <c r="BC2177" s="18" t="s">
        <v>5537</v>
      </c>
      <c r="BD2177" s="18" t="s">
        <v>5537</v>
      </c>
      <c r="BE2177" s="18" t="s">
        <v>5537</v>
      </c>
      <c r="BF2177" s="18" t="s">
        <v>5537</v>
      </c>
      <c r="BG2177" s="18" t="s">
        <v>5537</v>
      </c>
      <c r="BH2177" s="18" t="s">
        <v>5537</v>
      </c>
      <c r="BI2177" s="9" t="s">
        <v>5537</v>
      </c>
      <c r="BJ2177" s="14"/>
      <c r="BK2177" s="14" t="s">
        <v>5537</v>
      </c>
      <c r="BL2177" s="14" t="str">
        <f>_xlfn.XLOOKUP(B2177,'[4]cell downs 18042026 17h'!$B:$B,'[4]cell downs 18042026 17h'!$B:$B,"")</f>
        <v/>
      </c>
      <c r="BM2177" s="14" t="str">
        <f>_xlfn.XLOOKUP(B2177,'[5]Cells Huawei 19042026 15h'!$B:$B,'[5]Cells Huawei 19042026 15h'!$B:$B,"")</f>
        <v/>
      </c>
      <c r="BN2177" s="9" t="str">
        <f>_xlfn.XLOOKUP(B2177,'[6]cells down 19042026 9H40'!$B:$B,'[6]cells down 19042026 9H40'!$B:$B,"")</f>
        <v/>
      </c>
      <c r="BO2177" s="9" t="s">
        <v>3614</v>
      </c>
      <c r="BP2177" s="9" t="s">
        <v>12</v>
      </c>
      <c r="BQ2177" s="115"/>
    </row>
    <row r="2178" spans="1:69" s="9" customFormat="1" x14ac:dyDescent="0.3">
      <c r="A2178" s="1" t="s">
        <v>3616</v>
      </c>
      <c r="B2178" s="8" t="s">
        <v>3617</v>
      </c>
      <c r="C2178" s="3" t="str">
        <f>_xlfn.XLOOKUP(B2178,'[1]daily break down'!$D:$D,'[1]daily break down'!$E:$E,"")</f>
        <v>CENTRE</v>
      </c>
      <c r="D2178" s="1" t="s">
        <v>11</v>
      </c>
      <c r="E2178" s="1" t="s">
        <v>594</v>
      </c>
      <c r="F2178" s="3" t="s">
        <v>69</v>
      </c>
      <c r="G2178" s="1" t="s">
        <v>3616</v>
      </c>
      <c r="H2178" s="34" t="str">
        <f>_xlfn.XLOOKUP(B2178,[2]CALCULATION!$B:$B,[2]CALCULATION!$H:$H,"")</f>
        <v>ZTE</v>
      </c>
      <c r="I2178" s="28">
        <v>0</v>
      </c>
      <c r="J2178" s="28">
        <v>0</v>
      </c>
      <c r="K2178" s="28">
        <v>0</v>
      </c>
      <c r="L2178" s="28">
        <v>0</v>
      </c>
      <c r="M2178" s="28">
        <v>0</v>
      </c>
      <c r="N2178" s="28">
        <v>0</v>
      </c>
      <c r="O2178" s="28">
        <v>0</v>
      </c>
      <c r="P2178" s="28">
        <v>0</v>
      </c>
      <c r="Q2178" s="28">
        <v>0</v>
      </c>
      <c r="R2178" s="28">
        <v>0</v>
      </c>
      <c r="S2178" s="94">
        <v>0</v>
      </c>
      <c r="T2178" s="94">
        <f>_xlfn.XLOOKUP(B2178,'[3]Nur des jours'!$B:$B,'[3]Nur des jours'!$U:$U,"")</f>
        <v>0</v>
      </c>
      <c r="U2178" s="94">
        <v>0</v>
      </c>
      <c r="V2178" s="94">
        <v>0</v>
      </c>
      <c r="W2178" s="94">
        <v>0</v>
      </c>
      <c r="X2178" s="94">
        <v>0</v>
      </c>
      <c r="Y2178" s="94">
        <v>0</v>
      </c>
      <c r="Z2178" s="94">
        <v>0</v>
      </c>
      <c r="AA2178" s="94">
        <v>0</v>
      </c>
      <c r="AB2178" s="94">
        <v>0</v>
      </c>
      <c r="AC2178" s="94"/>
      <c r="AD2178" s="94">
        <v>0</v>
      </c>
      <c r="AE2178" s="94">
        <v>0</v>
      </c>
      <c r="AF2178" s="94">
        <v>0</v>
      </c>
      <c r="AG2178" s="94">
        <v>0</v>
      </c>
      <c r="AH2178" s="94">
        <v>0</v>
      </c>
      <c r="AI2178" s="49" t="s">
        <v>5559</v>
      </c>
      <c r="AJ2178" s="49"/>
      <c r="AK2178" s="48" t="str" cm="1">
        <f t="array" ref="AK2178">IFERROR(_xlfn.IFS(
AM2178="MPR ISSUE","PDH",
AM2178="BSS Hardware Issue","BSS",
AM2178="Sites strategiques, MLL, Pylone, etc.","ENVTECH",
AM2178="AKTIVCO DEFAUT GE &amp; POWER Cabinet","AKTIVCO",
AM2178="AKTIVCO Coupure ENEO &amp; Baisse de tension","AKTIVCO GRID ONLY",
AM2178="Coupure ENEO &amp; Baisse de tension","IHS GRID ONLY",
AM2178="Defaut GE &amp; POWER Cabinet","IHS",
AM2178="Sharing","Partners",
AM2178="Sites strategiques &amp; DataCenter","SST &amp; DC",
AM2178="Exclu","Exclu",
AM2178="SAT","SAT",
AM2178="SPARE-ISSUE","SPARE-ISSUE",
AM2178="Fiber CAmtel","TRANS_FO_CAMTEL",
AM2178="Fiber AOF","Fiber AOF",
AM2178="Projet OCM (HUAWEI)","TRAVAUX-HUAWEI",
AM2178="Projet OCM (NOKIA)","TRAVAUX-NOKIA",
AM2178="ACCESS-ISSUE","ACCESS-ISSUE",
AM2178="Projet OCM (ZTE, NOKIA, autres projets)","TRAVAUX OCM",
AM2178="No root CAuse","No root cause",
AM2178="ODU HS","PDH",
AM2178="IP &amp; VLAN","PDH",
AM2178="Warehouse HUAWEI","SPARE-ISSUE",
AM2178="SPARE-HS","SPARE-ISSUE",
AM2178="Power Telco","BSS",AM2178="no impacts","no impacts"
),"")</f>
        <v>no impacts</v>
      </c>
      <c r="AL2178" s="48" t="str" cm="1">
        <f t="array" ref="AL2178">IFERROR(_xlfn.IFS(
AM2178="MPR ISSUE","TX ISSUE",
AM2178="BSS Hardware Issue","RAN ISSUE",
AM2178="Sites strategiques, MLL, Pylone, etc.","ENVTECH",
AM2178="AKTIVCO DEFAUT GE &amp; POWER Cabinet","POWER ISSUE",
AM2178="AKTIVCO Coupure ENEO &amp; Baisse de tension","POWER ISSUE",
AM2178="Coupure ENEO &amp; Baisse de tension","POWER ISSUE",
AM2178="Defaut GE &amp; POWER Cabinet","POWER ISSUE",
AM2178="Sharing","POWER ISSUE",
AM2178="Sites strategiques &amp; DataCenter","POWER ISSUE",
AM2178="Exclu","Exclu",
AM2178="SAT","TX ISSUE",
AM2178="SPARE-ISSUE","SPARE-ISSUE",
AM2178="Fiber CAmtel","TX ISSUE",
AM2178="Fiber AOF","TX ISSUE",
AM2178="Projet OCM (HUAWEI)","TRAVAUX-HUAWEI",
AM2178="Projet OCM (NOKIA)","TRAVAUX -NOKIA",
AM2178="ACCESS-ISSUE","ACCESS-ISSUE",
AM2178="Projet OCM (ZTE, NOKIA, autres projets)","TRAVAUX OCM",
AM2178="No root CAuse","No root cause",
AM2178="ODU HS","TX ISSUE",
AM2178="IP &amp; VLAN","TX ISSUE",
AM2178="Warehouse HUAWEI","SPARE-ISSUE",
AM2178="SPARE-HS","SPARE-ISSUE",
AM2178="Power Telco","RAN ISSUE",AM2178="no impacts","no impacts"
),"")</f>
        <v>no impacts</v>
      </c>
      <c r="AM2178" s="67" t="s">
        <v>5605</v>
      </c>
      <c r="AN2178" s="48" t="str" cm="1">
        <f t="array" ref="AN2178">IFERROR(_xlfn.IFS(
AM2178="MPR ISSUE","ACTIVE",
AM2178="BSS Hardware Issue","ACTIVE",
AM2178="Sites strategiques, MLL, Pylone, etc.","PASSIVE",
AM2178="AKTIVCO DEFAUT GE &amp; POWER Cabinet","PASSIVE",
AM2178="AKTIVCO Coupure ENEO &amp; Baisse de tension","PASSIVE",
AM2178="Coupure ENEO &amp; Baisse de tension","PASSIVE",
AM2178="Defaut GE &amp; POWER Cabinet","PASSIVE",
AM2178="Sharing","PASSIVE",
AM2178="Sites strategiques &amp; DataCenter","PASSIVE",
AM2178="Exclu","Exclu",
AM2178="SAT","ACTIVE",
AM2178="SPARE-ISSUE","SPARE-ISSUE",
AM2178="Fiber CAmtel","ACTIVE",
AM2178="Fiber AOF","ACTIVE",
AM2178="Projet OCM (HUAWEI)","PLANNED WORKS",
AM2178="Projet OCM (NOKIA)","PLANNED WORKS",
AM2178="ACCESS-ISSUE","ACCESS-ISSUE",
AM2178="Projet OCM (ZTE, NOKIA, autres projets)","PLANNED WORKS",
AM2178="No root CAuse","No root cause",
AM2178="ODU HS","ACTIVE",
AM2178="IP &amp; VLAN","ACTIVE",
AM2178="Warehouse HUAWEI","SPARE-ISSUE",
AM2178="SPARE-HS","SPARE-ISSUE",
AM2178="Power Telco","ACTIVE", AM2178="no impacts","no impacts"
),"")</f>
        <v>no impacts</v>
      </c>
      <c r="AO2178" s="93" t="s">
        <v>5537</v>
      </c>
      <c r="AP2178" s="101" t="str">
        <f t="shared" si="61"/>
        <v>SUD_249</v>
      </c>
      <c r="AR2178" s="17" t="s">
        <v>5537</v>
      </c>
      <c r="AS2178" s="7" t="s">
        <v>5537</v>
      </c>
      <c r="AT2178" s="6"/>
      <c r="AU2178" s="7"/>
      <c r="AV2178" s="3" t="s">
        <v>5537</v>
      </c>
      <c r="AW2178" s="18" t="s">
        <v>5537</v>
      </c>
      <c r="AX2178" s="18" t="s">
        <v>5537</v>
      </c>
      <c r="AY2178" s="18" t="s">
        <v>5537</v>
      </c>
      <c r="AZ2178" s="18" t="s">
        <v>5537</v>
      </c>
      <c r="BA2178" s="18" t="s">
        <v>5537</v>
      </c>
      <c r="BB2178" s="18" t="s">
        <v>5537</v>
      </c>
      <c r="BC2178" s="18" t="s">
        <v>5537</v>
      </c>
      <c r="BD2178" s="18" t="s">
        <v>5537</v>
      </c>
      <c r="BE2178" s="18" t="s">
        <v>5537</v>
      </c>
      <c r="BF2178" s="18" t="s">
        <v>5537</v>
      </c>
      <c r="BG2178" s="18" t="s">
        <v>5537</v>
      </c>
      <c r="BH2178" s="18" t="s">
        <v>5537</v>
      </c>
      <c r="BI2178" s="9" t="s">
        <v>5537</v>
      </c>
      <c r="BJ2178" s="14"/>
      <c r="BK2178" s="14" t="s">
        <v>5537</v>
      </c>
      <c r="BL2178" s="14" t="str">
        <f>_xlfn.XLOOKUP(B2178,'[4]cell downs 18042026 17h'!$B:$B,'[4]cell downs 18042026 17h'!$B:$B,"")</f>
        <v/>
      </c>
      <c r="BM2178" s="14" t="str">
        <f>_xlfn.XLOOKUP(B2178,'[5]Cells Huawei 19042026 15h'!$B:$B,'[5]Cells Huawei 19042026 15h'!$B:$B,"")</f>
        <v/>
      </c>
      <c r="BN2178" s="9" t="str">
        <f>_xlfn.XLOOKUP(B2178,'[6]cells down 19042026 9H40'!$B:$B,'[6]cells down 19042026 9H40'!$B:$B,"")</f>
        <v/>
      </c>
      <c r="BO2178" s="9" t="s">
        <v>3617</v>
      </c>
      <c r="BP2178" s="9" t="s">
        <v>5537</v>
      </c>
      <c r="BQ2178" s="115"/>
    </row>
    <row r="2179" spans="1:69" s="9" customFormat="1" x14ac:dyDescent="0.3">
      <c r="A2179" s="1" t="s">
        <v>3618</v>
      </c>
      <c r="B2179" s="8" t="s">
        <v>3619</v>
      </c>
      <c r="C2179" s="3" t="str">
        <f>_xlfn.XLOOKUP(B2179,'[1]daily break down'!$D:$D,'[1]daily break down'!$E:$E,"")</f>
        <v>CENTRE</v>
      </c>
      <c r="D2179" s="1" t="s">
        <v>11</v>
      </c>
      <c r="E2179" s="1" t="s">
        <v>12</v>
      </c>
      <c r="F2179" s="3" t="s">
        <v>69</v>
      </c>
      <c r="G2179" s="1" t="s">
        <v>3618</v>
      </c>
      <c r="H2179" s="34" t="str">
        <f>_xlfn.XLOOKUP(B2179,[2]CALCULATION!$B:$B,[2]CALCULATION!$H:$H,"")</f>
        <v>ZTE</v>
      </c>
      <c r="I2179" s="28">
        <v>0</v>
      </c>
      <c r="J2179" s="28">
        <v>0</v>
      </c>
      <c r="K2179" s="28">
        <v>0</v>
      </c>
      <c r="L2179" s="28">
        <v>0</v>
      </c>
      <c r="M2179" s="28">
        <v>0</v>
      </c>
      <c r="N2179" s="28">
        <v>0</v>
      </c>
      <c r="O2179" s="28">
        <v>0</v>
      </c>
      <c r="P2179" s="28">
        <v>0</v>
      </c>
      <c r="Q2179" s="28">
        <v>0</v>
      </c>
      <c r="R2179" s="28">
        <v>0</v>
      </c>
      <c r="S2179" s="94">
        <v>0</v>
      </c>
      <c r="T2179" s="94">
        <f>_xlfn.XLOOKUP(B2179,'[3]Nur des jours'!$B:$B,'[3]Nur des jours'!$U:$U,"")</f>
        <v>0</v>
      </c>
      <c r="U2179" s="94">
        <v>0</v>
      </c>
      <c r="V2179" s="94">
        <v>0</v>
      </c>
      <c r="W2179" s="94">
        <v>0</v>
      </c>
      <c r="X2179" s="94">
        <v>0</v>
      </c>
      <c r="Y2179" s="94">
        <v>0</v>
      </c>
      <c r="Z2179" s="94">
        <v>0</v>
      </c>
      <c r="AA2179" s="94">
        <v>0</v>
      </c>
      <c r="AB2179" s="94">
        <v>0</v>
      </c>
      <c r="AC2179" s="94"/>
      <c r="AD2179" s="94">
        <v>0</v>
      </c>
      <c r="AE2179" s="94">
        <v>0</v>
      </c>
      <c r="AF2179" s="94">
        <v>0</v>
      </c>
      <c r="AG2179" s="94">
        <v>0</v>
      </c>
      <c r="AH2179" s="94">
        <v>0</v>
      </c>
      <c r="AI2179" s="49" t="s">
        <v>5559</v>
      </c>
      <c r="AJ2179" s="49"/>
      <c r="AK2179" s="48" t="str" cm="1">
        <f t="array" ref="AK2179">IFERROR(_xlfn.IFS(
AM2179="MPR ISSUE","PDH",
AM2179="BSS Hardware Issue","BSS",
AM2179="Sites strategiques, MLL, Pylone, etc.","ENVTECH",
AM2179="AKTIVCO DEFAUT GE &amp; POWER Cabinet","AKTIVCO",
AM2179="AKTIVCO Coupure ENEO &amp; Baisse de tension","AKTIVCO GRID ONLY",
AM2179="Coupure ENEO &amp; Baisse de tension","IHS GRID ONLY",
AM2179="Defaut GE &amp; POWER Cabinet","IHS",
AM2179="Sharing","Partners",
AM2179="Sites strategiques &amp; DataCenter","SST &amp; DC",
AM2179="Exclu","Exclu",
AM2179="SAT","SAT",
AM2179="SPARE-ISSUE","SPARE-ISSUE",
AM2179="Fiber CAmtel","TRANS_FO_CAMTEL",
AM2179="Fiber AOF","Fiber AOF",
AM2179="Projet OCM (HUAWEI)","TRAVAUX-HUAWEI",
AM2179="Projet OCM (NOKIA)","TRAVAUX-NOKIA",
AM2179="ACCESS-ISSUE","ACCESS-ISSUE",
AM2179="Projet OCM (ZTE, NOKIA, autres projets)","TRAVAUX OCM",
AM2179="No root CAuse","No root cause",
AM2179="ODU HS","PDH",
AM2179="IP &amp; VLAN","PDH",
AM2179="Warehouse HUAWEI","SPARE-ISSUE",
AM2179="SPARE-HS","SPARE-ISSUE",
AM2179="Power Telco","BSS",AM2179="no impacts","no impacts"
),"")</f>
        <v>no impacts</v>
      </c>
      <c r="AL2179" s="48" t="str" cm="1">
        <f t="array" ref="AL2179">IFERROR(_xlfn.IFS(
AM2179="MPR ISSUE","TX ISSUE",
AM2179="BSS Hardware Issue","RAN ISSUE",
AM2179="Sites strategiques, MLL, Pylone, etc.","ENVTECH",
AM2179="AKTIVCO DEFAUT GE &amp; POWER Cabinet","POWER ISSUE",
AM2179="AKTIVCO Coupure ENEO &amp; Baisse de tension","POWER ISSUE",
AM2179="Coupure ENEO &amp; Baisse de tension","POWER ISSUE",
AM2179="Defaut GE &amp; POWER Cabinet","POWER ISSUE",
AM2179="Sharing","POWER ISSUE",
AM2179="Sites strategiques &amp; DataCenter","POWER ISSUE",
AM2179="Exclu","Exclu",
AM2179="SAT","TX ISSUE",
AM2179="SPARE-ISSUE","SPARE-ISSUE",
AM2179="Fiber CAmtel","TX ISSUE",
AM2179="Fiber AOF","TX ISSUE",
AM2179="Projet OCM (HUAWEI)","TRAVAUX-HUAWEI",
AM2179="Projet OCM (NOKIA)","TRAVAUX -NOKIA",
AM2179="ACCESS-ISSUE","ACCESS-ISSUE",
AM2179="Projet OCM (ZTE, NOKIA, autres projets)","TRAVAUX OCM",
AM2179="No root CAuse","No root cause",
AM2179="ODU HS","TX ISSUE",
AM2179="IP &amp; VLAN","TX ISSUE",
AM2179="Warehouse HUAWEI","SPARE-ISSUE",
AM2179="SPARE-HS","SPARE-ISSUE",
AM2179="Power Telco","RAN ISSUE",AM2179="no impacts","no impacts"
),"")</f>
        <v>no impacts</v>
      </c>
      <c r="AM2179" s="67" t="s">
        <v>5605</v>
      </c>
      <c r="AN2179" s="48" t="str" cm="1">
        <f t="array" ref="AN2179">IFERROR(_xlfn.IFS(
AM2179="MPR ISSUE","ACTIVE",
AM2179="BSS Hardware Issue","ACTIVE",
AM2179="Sites strategiques, MLL, Pylone, etc.","PASSIVE",
AM2179="AKTIVCO DEFAUT GE &amp; POWER Cabinet","PASSIVE",
AM2179="AKTIVCO Coupure ENEO &amp; Baisse de tension","PASSIVE",
AM2179="Coupure ENEO &amp; Baisse de tension","PASSIVE",
AM2179="Defaut GE &amp; POWER Cabinet","PASSIVE",
AM2179="Sharing","PASSIVE",
AM2179="Sites strategiques &amp; DataCenter","PASSIVE",
AM2179="Exclu","Exclu",
AM2179="SAT","ACTIVE",
AM2179="SPARE-ISSUE","SPARE-ISSUE",
AM2179="Fiber CAmtel","ACTIVE",
AM2179="Fiber AOF","ACTIVE",
AM2179="Projet OCM (HUAWEI)","PLANNED WORKS",
AM2179="Projet OCM (NOKIA)","PLANNED WORKS",
AM2179="ACCESS-ISSUE","ACCESS-ISSUE",
AM2179="Projet OCM (ZTE, NOKIA, autres projets)","PLANNED WORKS",
AM2179="No root CAuse","No root cause",
AM2179="ODU HS","ACTIVE",
AM2179="IP &amp; VLAN","ACTIVE",
AM2179="Warehouse HUAWEI","SPARE-ISSUE",
AM2179="SPARE-HS","SPARE-ISSUE",
AM2179="Power Telco","ACTIVE", AM2179="no impacts","no impacts"
),"")</f>
        <v>no impacts</v>
      </c>
      <c r="AO2179" s="93" t="s">
        <v>5537</v>
      </c>
      <c r="AP2179" s="101" t="str">
        <f t="shared" si="61"/>
        <v>SUD_256</v>
      </c>
      <c r="AR2179" s="17" t="s">
        <v>5537</v>
      </c>
      <c r="AS2179" s="7" t="s">
        <v>5537</v>
      </c>
      <c r="AT2179" s="6"/>
      <c r="AU2179" s="7"/>
      <c r="AV2179" s="3" t="s">
        <v>5537</v>
      </c>
      <c r="AW2179" s="18" t="s">
        <v>5537</v>
      </c>
      <c r="AX2179" s="18" t="s">
        <v>5537</v>
      </c>
      <c r="AY2179" s="18" t="s">
        <v>5537</v>
      </c>
      <c r="AZ2179" s="18" t="s">
        <v>5537</v>
      </c>
      <c r="BA2179" s="18" t="s">
        <v>5537</v>
      </c>
      <c r="BB2179" s="18" t="s">
        <v>5537</v>
      </c>
      <c r="BC2179" s="18" t="s">
        <v>5537</v>
      </c>
      <c r="BD2179" s="18" t="s">
        <v>5537</v>
      </c>
      <c r="BE2179" s="18" t="s">
        <v>5537</v>
      </c>
      <c r="BF2179" s="18" t="s">
        <v>5537</v>
      </c>
      <c r="BG2179" s="18" t="s">
        <v>5537</v>
      </c>
      <c r="BH2179" s="18" t="s">
        <v>5537</v>
      </c>
      <c r="BI2179" s="9" t="s">
        <v>5537</v>
      </c>
      <c r="BJ2179" s="14"/>
      <c r="BK2179" s="14" t="s">
        <v>5537</v>
      </c>
      <c r="BL2179" s="14" t="str">
        <f>_xlfn.XLOOKUP(B2179,'[4]cell downs 18042026 17h'!$B:$B,'[4]cell downs 18042026 17h'!$B:$B,"")</f>
        <v/>
      </c>
      <c r="BM2179" s="14" t="str">
        <f>_xlfn.XLOOKUP(B2179,'[5]Cells Huawei 19042026 15h'!$B:$B,'[5]Cells Huawei 19042026 15h'!$B:$B,"")</f>
        <v/>
      </c>
      <c r="BN2179" s="9" t="str">
        <f>_xlfn.XLOOKUP(B2179,'[6]cells down 19042026 9H40'!$B:$B,'[6]cells down 19042026 9H40'!$B:$B,"")</f>
        <v/>
      </c>
      <c r="BO2179" s="9" t="s">
        <v>3619</v>
      </c>
      <c r="BP2179" s="9" t="s">
        <v>5537</v>
      </c>
      <c r="BQ2179" s="115"/>
    </row>
    <row r="2180" spans="1:69" s="9" customFormat="1" x14ac:dyDescent="0.3">
      <c r="A2180" s="1" t="s">
        <v>3620</v>
      </c>
      <c r="B2180" s="8" t="s">
        <v>3621</v>
      </c>
      <c r="C2180" s="3" t="str">
        <f>_xlfn.XLOOKUP(B2180,'[1]daily break down'!$D:$D,'[1]daily break down'!$E:$E,"")</f>
        <v>CENTRE</v>
      </c>
      <c r="D2180" s="1" t="s">
        <v>11</v>
      </c>
      <c r="E2180" s="1" t="s">
        <v>12</v>
      </c>
      <c r="F2180" s="3" t="s">
        <v>69</v>
      </c>
      <c r="G2180" s="1" t="s">
        <v>3622</v>
      </c>
      <c r="H2180" s="34" t="str">
        <f>_xlfn.XLOOKUP(B2180,[2]CALCULATION!$B:$B,[2]CALCULATION!$H:$H,"")</f>
        <v>ZTE</v>
      </c>
      <c r="I2180" s="28">
        <v>0</v>
      </c>
      <c r="J2180" s="28">
        <v>0</v>
      </c>
      <c r="K2180" s="28">
        <v>0</v>
      </c>
      <c r="L2180" s="28">
        <v>0</v>
      </c>
      <c r="M2180" s="28">
        <v>0</v>
      </c>
      <c r="N2180" s="28">
        <v>0</v>
      </c>
      <c r="O2180" s="28">
        <v>0</v>
      </c>
      <c r="P2180" s="28">
        <v>0</v>
      </c>
      <c r="Q2180" s="28">
        <v>0</v>
      </c>
      <c r="R2180" s="28">
        <v>0</v>
      </c>
      <c r="S2180" s="94">
        <v>0</v>
      </c>
      <c r="T2180" s="94">
        <f>_xlfn.XLOOKUP(B2180,'[3]Nur des jours'!$B:$B,'[3]Nur des jours'!$U:$U,"")</f>
        <v>0</v>
      </c>
      <c r="U2180" s="94">
        <v>0</v>
      </c>
      <c r="V2180" s="94">
        <v>0</v>
      </c>
      <c r="W2180" s="94">
        <v>0</v>
      </c>
      <c r="X2180" s="94">
        <v>0</v>
      </c>
      <c r="Y2180" s="94">
        <v>0</v>
      </c>
      <c r="Z2180" s="94">
        <v>0</v>
      </c>
      <c r="AA2180" s="94">
        <v>0</v>
      </c>
      <c r="AB2180" s="94">
        <v>0</v>
      </c>
      <c r="AC2180" s="94"/>
      <c r="AD2180" s="94">
        <v>0</v>
      </c>
      <c r="AE2180" s="94">
        <v>0</v>
      </c>
      <c r="AF2180" s="94">
        <v>0</v>
      </c>
      <c r="AG2180" s="94">
        <v>0</v>
      </c>
      <c r="AH2180" s="94">
        <v>0</v>
      </c>
      <c r="AI2180" s="49" t="s">
        <v>5559</v>
      </c>
      <c r="AJ2180" s="49"/>
      <c r="AK2180" s="48" t="str" cm="1">
        <f t="array" ref="AK2180">IFERROR(_xlfn.IFS(
AM2180="MPR ISSUE","PDH",
AM2180="BSS Hardware Issue","BSS",
AM2180="Sites strategiques, MLL, Pylone, etc.","ENVTECH",
AM2180="AKTIVCO DEFAUT GE &amp; POWER Cabinet","AKTIVCO",
AM2180="AKTIVCO Coupure ENEO &amp; Baisse de tension","AKTIVCO GRID ONLY",
AM2180="Coupure ENEO &amp; Baisse de tension","IHS GRID ONLY",
AM2180="Defaut GE &amp; POWER Cabinet","IHS",
AM2180="Sharing","Partners",
AM2180="Sites strategiques &amp; DataCenter","SST &amp; DC",
AM2180="Exclu","Exclu",
AM2180="SAT","SAT",
AM2180="SPARE-ISSUE","SPARE-ISSUE",
AM2180="Fiber CAmtel","TRANS_FO_CAMTEL",
AM2180="Fiber AOF","Fiber AOF",
AM2180="Projet OCM (HUAWEI)","TRAVAUX-HUAWEI",
AM2180="Projet OCM (NOKIA)","TRAVAUX-NOKIA",
AM2180="ACCESS-ISSUE","ACCESS-ISSUE",
AM2180="Projet OCM (ZTE, NOKIA, autres projets)","TRAVAUX OCM",
AM2180="No root CAuse","No root cause",
AM2180="ODU HS","PDH",
AM2180="IP &amp; VLAN","PDH",
AM2180="Warehouse HUAWEI","SPARE-ISSUE",
AM2180="SPARE-HS","SPARE-ISSUE",
AM2180="Power Telco","BSS",AM2180="no impacts","no impacts"
),"")</f>
        <v>no impacts</v>
      </c>
      <c r="AL2180" s="48" t="str" cm="1">
        <f t="array" ref="AL2180">IFERROR(_xlfn.IFS(
AM2180="MPR ISSUE","TX ISSUE",
AM2180="BSS Hardware Issue","RAN ISSUE",
AM2180="Sites strategiques, MLL, Pylone, etc.","ENVTECH",
AM2180="AKTIVCO DEFAUT GE &amp; POWER Cabinet","POWER ISSUE",
AM2180="AKTIVCO Coupure ENEO &amp; Baisse de tension","POWER ISSUE",
AM2180="Coupure ENEO &amp; Baisse de tension","POWER ISSUE",
AM2180="Defaut GE &amp; POWER Cabinet","POWER ISSUE",
AM2180="Sharing","POWER ISSUE",
AM2180="Sites strategiques &amp; DataCenter","POWER ISSUE",
AM2180="Exclu","Exclu",
AM2180="SAT","TX ISSUE",
AM2180="SPARE-ISSUE","SPARE-ISSUE",
AM2180="Fiber CAmtel","TX ISSUE",
AM2180="Fiber AOF","TX ISSUE",
AM2180="Projet OCM (HUAWEI)","TRAVAUX-HUAWEI",
AM2180="Projet OCM (NOKIA)","TRAVAUX -NOKIA",
AM2180="ACCESS-ISSUE","ACCESS-ISSUE",
AM2180="Projet OCM (ZTE, NOKIA, autres projets)","TRAVAUX OCM",
AM2180="No root CAuse","No root cause",
AM2180="ODU HS","TX ISSUE",
AM2180="IP &amp; VLAN","TX ISSUE",
AM2180="Warehouse HUAWEI","SPARE-ISSUE",
AM2180="SPARE-HS","SPARE-ISSUE",
AM2180="Power Telco","RAN ISSUE",AM2180="no impacts","no impacts"
),"")</f>
        <v>no impacts</v>
      </c>
      <c r="AM2180" s="67" t="s">
        <v>5605</v>
      </c>
      <c r="AN2180" s="48" t="str" cm="1">
        <f t="array" ref="AN2180">IFERROR(_xlfn.IFS(
AM2180="MPR ISSUE","ACTIVE",
AM2180="BSS Hardware Issue","ACTIVE",
AM2180="Sites strategiques, MLL, Pylone, etc.","PASSIVE",
AM2180="AKTIVCO DEFAUT GE &amp; POWER Cabinet","PASSIVE",
AM2180="AKTIVCO Coupure ENEO &amp; Baisse de tension","PASSIVE",
AM2180="Coupure ENEO &amp; Baisse de tension","PASSIVE",
AM2180="Defaut GE &amp; POWER Cabinet","PASSIVE",
AM2180="Sharing","PASSIVE",
AM2180="Sites strategiques &amp; DataCenter","PASSIVE",
AM2180="Exclu","Exclu",
AM2180="SAT","ACTIVE",
AM2180="SPARE-ISSUE","SPARE-ISSUE",
AM2180="Fiber CAmtel","ACTIVE",
AM2180="Fiber AOF","ACTIVE",
AM2180="Projet OCM (HUAWEI)","PLANNED WORKS",
AM2180="Projet OCM (NOKIA)","PLANNED WORKS",
AM2180="ACCESS-ISSUE","ACCESS-ISSUE",
AM2180="Projet OCM (ZTE, NOKIA, autres projets)","PLANNED WORKS",
AM2180="No root CAuse","No root cause",
AM2180="ODU HS","ACTIVE",
AM2180="IP &amp; VLAN","ACTIVE",
AM2180="Warehouse HUAWEI","SPARE-ISSUE",
AM2180="SPARE-HS","SPARE-ISSUE",
AM2180="Power Telco","ACTIVE", AM2180="no impacts","no impacts"
),"")</f>
        <v>no impacts</v>
      </c>
      <c r="AO2180" s="93" t="s">
        <v>5537</v>
      </c>
      <c r="AP2180" s="101" t="str">
        <f t="shared" si="61"/>
        <v>SUD_239</v>
      </c>
      <c r="AR2180" s="17" t="s">
        <v>5537</v>
      </c>
      <c r="AS2180" s="7" t="s">
        <v>5537</v>
      </c>
      <c r="AT2180" s="6"/>
      <c r="AU2180" s="7"/>
      <c r="AV2180" s="3" t="s">
        <v>5537</v>
      </c>
      <c r="AW2180" s="18" t="s">
        <v>5537</v>
      </c>
      <c r="AX2180" s="18" t="s">
        <v>5537</v>
      </c>
      <c r="AY2180" s="18" t="s">
        <v>5537</v>
      </c>
      <c r="AZ2180" s="18" t="s">
        <v>5537</v>
      </c>
      <c r="BA2180" s="18" t="s">
        <v>5537</v>
      </c>
      <c r="BB2180" s="18" t="s">
        <v>5537</v>
      </c>
      <c r="BC2180" s="18" t="s">
        <v>5537</v>
      </c>
      <c r="BD2180" s="18" t="s">
        <v>5537</v>
      </c>
      <c r="BE2180" s="18" t="s">
        <v>5537</v>
      </c>
      <c r="BF2180" s="18" t="s">
        <v>5537</v>
      </c>
      <c r="BG2180" s="18" t="s">
        <v>5537</v>
      </c>
      <c r="BH2180" s="18" t="s">
        <v>5537</v>
      </c>
      <c r="BI2180" s="9" t="s">
        <v>5537</v>
      </c>
      <c r="BJ2180" s="14"/>
      <c r="BK2180" s="14" t="s">
        <v>5537</v>
      </c>
      <c r="BL2180" s="14" t="str">
        <f>_xlfn.XLOOKUP(B2180,'[4]cell downs 18042026 17h'!$B:$B,'[4]cell downs 18042026 17h'!$B:$B,"")</f>
        <v/>
      </c>
      <c r="BM2180" s="14" t="str">
        <f>_xlfn.XLOOKUP(B2180,'[5]Cells Huawei 19042026 15h'!$B:$B,'[5]Cells Huawei 19042026 15h'!$B:$B,"")</f>
        <v/>
      </c>
      <c r="BN2180" s="9" t="str">
        <f>_xlfn.XLOOKUP(B2180,'[6]cells down 19042026 9H40'!$B:$B,'[6]cells down 19042026 9H40'!$B:$B,"")</f>
        <v/>
      </c>
      <c r="BO2180" s="9" t="s">
        <v>3621</v>
      </c>
      <c r="BP2180" s="9" t="s">
        <v>5537</v>
      </c>
      <c r="BQ2180" s="115"/>
    </row>
    <row r="2181" spans="1:69" s="9" customFormat="1" x14ac:dyDescent="0.3">
      <c r="A2181" s="1" t="s">
        <v>3626</v>
      </c>
      <c r="B2181" s="8" t="s">
        <v>3627</v>
      </c>
      <c r="C2181" s="3" t="str">
        <f>_xlfn.XLOOKUP(B2181,'[1]daily break down'!$D:$D,'[1]daily break down'!$E:$E,"")</f>
        <v>CENTRE</v>
      </c>
      <c r="D2181" s="1" t="s">
        <v>21</v>
      </c>
      <c r="E2181" s="1" t="s">
        <v>22</v>
      </c>
      <c r="F2181" s="3" t="s">
        <v>69</v>
      </c>
      <c r="G2181" s="1" t="s">
        <v>3628</v>
      </c>
      <c r="H2181" s="34" t="str">
        <f>_xlfn.XLOOKUP(B2181,[2]CALCULATION!$B:$B,[2]CALCULATION!$H:$H,"")</f>
        <v>ZTE</v>
      </c>
      <c r="I2181" s="28">
        <v>0</v>
      </c>
      <c r="J2181" s="28">
        <v>0</v>
      </c>
      <c r="K2181" s="28">
        <v>0</v>
      </c>
      <c r="L2181" s="28">
        <v>0</v>
      </c>
      <c r="M2181" s="28">
        <v>0</v>
      </c>
      <c r="N2181" s="28">
        <v>0</v>
      </c>
      <c r="O2181" s="28">
        <v>0</v>
      </c>
      <c r="P2181" s="28">
        <v>0</v>
      </c>
      <c r="Q2181" s="28">
        <v>0</v>
      </c>
      <c r="R2181" s="28">
        <v>0</v>
      </c>
      <c r="S2181" s="94">
        <v>0</v>
      </c>
      <c r="T2181" s="94">
        <f>_xlfn.XLOOKUP(B2181,'[3]Nur des jours'!$B:$B,'[3]Nur des jours'!$U:$U,"")</f>
        <v>0</v>
      </c>
      <c r="U2181" s="94">
        <v>0</v>
      </c>
      <c r="V2181" s="94">
        <v>0</v>
      </c>
      <c r="W2181" s="94">
        <v>0</v>
      </c>
      <c r="X2181" s="94">
        <v>0</v>
      </c>
      <c r="Y2181" s="94">
        <v>0</v>
      </c>
      <c r="Z2181" s="94">
        <v>0</v>
      </c>
      <c r="AA2181" s="94">
        <v>0</v>
      </c>
      <c r="AB2181" s="94">
        <v>0</v>
      </c>
      <c r="AC2181" s="94"/>
      <c r="AD2181" s="94">
        <v>0</v>
      </c>
      <c r="AE2181" s="94">
        <v>0</v>
      </c>
      <c r="AF2181" s="94">
        <v>0</v>
      </c>
      <c r="AG2181" s="94">
        <v>0</v>
      </c>
      <c r="AH2181" s="94">
        <v>0</v>
      </c>
      <c r="AI2181" s="49" t="s">
        <v>5559</v>
      </c>
      <c r="AJ2181" s="49"/>
      <c r="AK2181" s="48" t="str" cm="1">
        <f t="array" ref="AK2181">IFERROR(_xlfn.IFS(
AM2181="MPR ISSUE","PDH",
AM2181="BSS Hardware Issue","BSS",
AM2181="Sites strategiques, MLL, Pylone, etc.","ENVTECH",
AM2181="AKTIVCO DEFAUT GE &amp; POWER Cabinet","AKTIVCO",
AM2181="AKTIVCO Coupure ENEO &amp; Baisse de tension","AKTIVCO GRID ONLY",
AM2181="Coupure ENEO &amp; Baisse de tension","IHS GRID ONLY",
AM2181="Defaut GE &amp; POWER Cabinet","IHS",
AM2181="Sharing","Partners",
AM2181="Sites strategiques &amp; DataCenter","SST &amp; DC",
AM2181="Exclu","Exclu",
AM2181="SAT","SAT",
AM2181="SPARE-ISSUE","SPARE-ISSUE",
AM2181="Fiber CAmtel","TRANS_FO_CAMTEL",
AM2181="Fiber AOF","Fiber AOF",
AM2181="Projet OCM (HUAWEI)","TRAVAUX-HUAWEI",
AM2181="Projet OCM (NOKIA)","TRAVAUX-NOKIA",
AM2181="ACCESS-ISSUE","ACCESS-ISSUE",
AM2181="Projet OCM (ZTE, NOKIA, autres projets)","TRAVAUX OCM",
AM2181="No root CAuse","No root cause",
AM2181="ODU HS","PDH",
AM2181="IP &amp; VLAN","PDH",
AM2181="Warehouse HUAWEI","SPARE-ISSUE",
AM2181="SPARE-HS","SPARE-ISSUE",
AM2181="Power Telco","BSS",AM2181="no impacts","no impacts"
),"")</f>
        <v>no impacts</v>
      </c>
      <c r="AL2181" s="48" t="str" cm="1">
        <f t="array" ref="AL2181">IFERROR(_xlfn.IFS(
AM2181="MPR ISSUE","TX ISSUE",
AM2181="BSS Hardware Issue","RAN ISSUE",
AM2181="Sites strategiques, MLL, Pylone, etc.","ENVTECH",
AM2181="AKTIVCO DEFAUT GE &amp; POWER Cabinet","POWER ISSUE",
AM2181="AKTIVCO Coupure ENEO &amp; Baisse de tension","POWER ISSUE",
AM2181="Coupure ENEO &amp; Baisse de tension","POWER ISSUE",
AM2181="Defaut GE &amp; POWER Cabinet","POWER ISSUE",
AM2181="Sharing","POWER ISSUE",
AM2181="Sites strategiques &amp; DataCenter","POWER ISSUE",
AM2181="Exclu","Exclu",
AM2181="SAT","TX ISSUE",
AM2181="SPARE-ISSUE","SPARE-ISSUE",
AM2181="Fiber CAmtel","TX ISSUE",
AM2181="Fiber AOF","TX ISSUE",
AM2181="Projet OCM (HUAWEI)","TRAVAUX-HUAWEI",
AM2181="Projet OCM (NOKIA)","TRAVAUX -NOKIA",
AM2181="ACCESS-ISSUE","ACCESS-ISSUE",
AM2181="Projet OCM (ZTE, NOKIA, autres projets)","TRAVAUX OCM",
AM2181="No root CAuse","No root cause",
AM2181="ODU HS","TX ISSUE",
AM2181="IP &amp; VLAN","TX ISSUE",
AM2181="Warehouse HUAWEI","SPARE-ISSUE",
AM2181="SPARE-HS","SPARE-ISSUE",
AM2181="Power Telco","RAN ISSUE",AM2181="no impacts","no impacts"
),"")</f>
        <v>no impacts</v>
      </c>
      <c r="AM2181" s="67" t="s">
        <v>5605</v>
      </c>
      <c r="AN2181" s="48" t="str" cm="1">
        <f t="array" ref="AN2181">IFERROR(_xlfn.IFS(
AM2181="MPR ISSUE","ACTIVE",
AM2181="BSS Hardware Issue","ACTIVE",
AM2181="Sites strategiques, MLL, Pylone, etc.","PASSIVE",
AM2181="AKTIVCO DEFAUT GE &amp; POWER Cabinet","PASSIVE",
AM2181="AKTIVCO Coupure ENEO &amp; Baisse de tension","PASSIVE",
AM2181="Coupure ENEO &amp; Baisse de tension","PASSIVE",
AM2181="Defaut GE &amp; POWER Cabinet","PASSIVE",
AM2181="Sharing","PASSIVE",
AM2181="Sites strategiques &amp; DataCenter","PASSIVE",
AM2181="Exclu","Exclu",
AM2181="SAT","ACTIVE",
AM2181="SPARE-ISSUE","SPARE-ISSUE",
AM2181="Fiber CAmtel","ACTIVE",
AM2181="Fiber AOF","ACTIVE",
AM2181="Projet OCM (HUAWEI)","PLANNED WORKS",
AM2181="Projet OCM (NOKIA)","PLANNED WORKS",
AM2181="ACCESS-ISSUE","ACCESS-ISSUE",
AM2181="Projet OCM (ZTE, NOKIA, autres projets)","PLANNED WORKS",
AM2181="No root CAuse","No root cause",
AM2181="ODU HS","ACTIVE",
AM2181="IP &amp; VLAN","ACTIVE",
AM2181="Warehouse HUAWEI","SPARE-ISSUE",
AM2181="SPARE-HS","SPARE-ISSUE",
AM2181="Power Telco","ACTIVE", AM2181="no impacts","no impacts"
),"")</f>
        <v>no impacts</v>
      </c>
      <c r="AO2181" s="93" t="s">
        <v>5537</v>
      </c>
      <c r="AP2181" s="101" t="str">
        <f t="shared" si="61"/>
        <v>SUD_019</v>
      </c>
      <c r="AR2181" s="17" t="s">
        <v>5537</v>
      </c>
      <c r="AS2181" s="7" t="s">
        <v>5537</v>
      </c>
      <c r="AT2181" s="6"/>
      <c r="AU2181" s="7"/>
      <c r="AV2181" s="3" t="s">
        <v>5537</v>
      </c>
      <c r="AW2181" s="18" t="s">
        <v>5537</v>
      </c>
      <c r="AX2181" s="18" t="s">
        <v>5537</v>
      </c>
      <c r="AY2181" s="18" t="s">
        <v>5537</v>
      </c>
      <c r="AZ2181" s="18" t="s">
        <v>5537</v>
      </c>
      <c r="BA2181" s="18" t="s">
        <v>5537</v>
      </c>
      <c r="BB2181" s="18" t="s">
        <v>5537</v>
      </c>
      <c r="BC2181" s="18" t="s">
        <v>5537</v>
      </c>
      <c r="BD2181" s="18" t="s">
        <v>5537</v>
      </c>
      <c r="BE2181" s="18" t="s">
        <v>5537</v>
      </c>
      <c r="BF2181" s="18" t="s">
        <v>5537</v>
      </c>
      <c r="BG2181" s="18" t="s">
        <v>5537</v>
      </c>
      <c r="BH2181" s="18" t="s">
        <v>5537</v>
      </c>
      <c r="BI2181" s="9" t="s">
        <v>5537</v>
      </c>
      <c r="BJ2181" s="14"/>
      <c r="BK2181" s="14" t="s">
        <v>5537</v>
      </c>
      <c r="BL2181" s="14" t="str">
        <f>_xlfn.XLOOKUP(B2181,'[4]cell downs 18042026 17h'!$B:$B,'[4]cell downs 18042026 17h'!$B:$B,"")</f>
        <v/>
      </c>
      <c r="BM2181" s="14" t="str">
        <f>_xlfn.XLOOKUP(B2181,'[5]Cells Huawei 19042026 15h'!$B:$B,'[5]Cells Huawei 19042026 15h'!$B:$B,"")</f>
        <v/>
      </c>
      <c r="BN2181" s="9" t="str">
        <f>_xlfn.XLOOKUP(B2181,'[6]cells down 19042026 9H40'!$B:$B,'[6]cells down 19042026 9H40'!$B:$B,"")</f>
        <v/>
      </c>
      <c r="BO2181" s="9" t="s">
        <v>5537</v>
      </c>
      <c r="BP2181" s="9" t="s">
        <v>5537</v>
      </c>
      <c r="BQ2181" s="115"/>
    </row>
    <row r="2182" spans="1:69" s="9" customFormat="1" x14ac:dyDescent="0.3">
      <c r="A2182" s="1" t="s">
        <v>3629</v>
      </c>
      <c r="B2182" s="8" t="s">
        <v>3630</v>
      </c>
      <c r="C2182" s="3" t="str">
        <f>_xlfn.XLOOKUP(B2182,'[1]daily break down'!$D:$D,'[1]daily break down'!$E:$E,"")</f>
        <v>CENTRE</v>
      </c>
      <c r="D2182" s="1" t="s">
        <v>11</v>
      </c>
      <c r="E2182" s="1" t="s">
        <v>705</v>
      </c>
      <c r="F2182" s="3" t="s">
        <v>69</v>
      </c>
      <c r="G2182" s="1" t="s">
        <v>3631</v>
      </c>
      <c r="H2182" s="34" t="str">
        <f>_xlfn.XLOOKUP(B2182,[2]CALCULATION!$B:$B,[2]CALCULATION!$H:$H,"")</f>
        <v>ZTE</v>
      </c>
      <c r="I2182" s="28">
        <v>0</v>
      </c>
      <c r="J2182" s="28">
        <v>0</v>
      </c>
      <c r="K2182" s="28">
        <v>0</v>
      </c>
      <c r="L2182" s="28">
        <v>0</v>
      </c>
      <c r="M2182" s="28">
        <v>0</v>
      </c>
      <c r="N2182" s="28">
        <v>0</v>
      </c>
      <c r="O2182" s="28">
        <v>0</v>
      </c>
      <c r="P2182" s="28">
        <v>0</v>
      </c>
      <c r="Q2182" s="28">
        <v>0</v>
      </c>
      <c r="R2182" s="28">
        <v>0</v>
      </c>
      <c r="S2182" s="94">
        <v>0</v>
      </c>
      <c r="T2182" s="94">
        <f>_xlfn.XLOOKUP(B2182,'[3]Nur des jours'!$B:$B,'[3]Nur des jours'!$U:$U,"")</f>
        <v>0</v>
      </c>
      <c r="U2182" s="94">
        <v>0</v>
      </c>
      <c r="V2182" s="94">
        <v>0</v>
      </c>
      <c r="W2182" s="94">
        <v>0</v>
      </c>
      <c r="X2182" s="94">
        <v>0</v>
      </c>
      <c r="Y2182" s="94">
        <v>0</v>
      </c>
      <c r="Z2182" s="94">
        <v>0</v>
      </c>
      <c r="AA2182" s="94">
        <v>0</v>
      </c>
      <c r="AB2182" s="94">
        <v>0</v>
      </c>
      <c r="AC2182" s="94"/>
      <c r="AD2182" s="94">
        <v>0</v>
      </c>
      <c r="AE2182" s="94">
        <v>0</v>
      </c>
      <c r="AF2182" s="94">
        <v>0</v>
      </c>
      <c r="AG2182" s="94">
        <v>0</v>
      </c>
      <c r="AH2182" s="94">
        <v>0</v>
      </c>
      <c r="AI2182" s="49" t="s">
        <v>5559</v>
      </c>
      <c r="AJ2182" s="49"/>
      <c r="AK2182" s="48" t="str" cm="1">
        <f t="array" ref="AK2182">IFERROR(_xlfn.IFS(
AM2182="MPR ISSUE","PDH",
AM2182="BSS Hardware Issue","BSS",
AM2182="Sites strategiques, MLL, Pylone, etc.","ENVTECH",
AM2182="AKTIVCO DEFAUT GE &amp; POWER Cabinet","AKTIVCO",
AM2182="AKTIVCO Coupure ENEO &amp; Baisse de tension","AKTIVCO GRID ONLY",
AM2182="Coupure ENEO &amp; Baisse de tension","IHS GRID ONLY",
AM2182="Defaut GE &amp; POWER Cabinet","IHS",
AM2182="Sharing","Partners",
AM2182="Sites strategiques &amp; DataCenter","SST &amp; DC",
AM2182="Exclu","Exclu",
AM2182="SAT","SAT",
AM2182="SPARE-ISSUE","SPARE-ISSUE",
AM2182="Fiber CAmtel","TRANS_FO_CAMTEL",
AM2182="Fiber AOF","Fiber AOF",
AM2182="Projet OCM (HUAWEI)","TRAVAUX-HUAWEI",
AM2182="Projet OCM (NOKIA)","TRAVAUX-NOKIA",
AM2182="ACCESS-ISSUE","ACCESS-ISSUE",
AM2182="Projet OCM (ZTE, NOKIA, autres projets)","TRAVAUX OCM",
AM2182="No root CAuse","No root cause",
AM2182="ODU HS","PDH",
AM2182="IP &amp; VLAN","PDH",
AM2182="Warehouse HUAWEI","SPARE-ISSUE",
AM2182="SPARE-HS","SPARE-ISSUE",
AM2182="Power Telco","BSS",AM2182="no impacts","no impacts"
),"")</f>
        <v>no impacts</v>
      </c>
      <c r="AL2182" s="48" t="str" cm="1">
        <f t="array" ref="AL2182">IFERROR(_xlfn.IFS(
AM2182="MPR ISSUE","TX ISSUE",
AM2182="BSS Hardware Issue","RAN ISSUE",
AM2182="Sites strategiques, MLL, Pylone, etc.","ENVTECH",
AM2182="AKTIVCO DEFAUT GE &amp; POWER Cabinet","POWER ISSUE",
AM2182="AKTIVCO Coupure ENEO &amp; Baisse de tension","POWER ISSUE",
AM2182="Coupure ENEO &amp; Baisse de tension","POWER ISSUE",
AM2182="Defaut GE &amp; POWER Cabinet","POWER ISSUE",
AM2182="Sharing","POWER ISSUE",
AM2182="Sites strategiques &amp; DataCenter","POWER ISSUE",
AM2182="Exclu","Exclu",
AM2182="SAT","TX ISSUE",
AM2182="SPARE-ISSUE","SPARE-ISSUE",
AM2182="Fiber CAmtel","TX ISSUE",
AM2182="Fiber AOF","TX ISSUE",
AM2182="Projet OCM (HUAWEI)","TRAVAUX-HUAWEI",
AM2182="Projet OCM (NOKIA)","TRAVAUX -NOKIA",
AM2182="ACCESS-ISSUE","ACCESS-ISSUE",
AM2182="Projet OCM (ZTE, NOKIA, autres projets)","TRAVAUX OCM",
AM2182="No root CAuse","No root cause",
AM2182="ODU HS","TX ISSUE",
AM2182="IP &amp; VLAN","TX ISSUE",
AM2182="Warehouse HUAWEI","SPARE-ISSUE",
AM2182="SPARE-HS","SPARE-ISSUE",
AM2182="Power Telco","RAN ISSUE",AM2182="no impacts","no impacts"
),"")</f>
        <v>no impacts</v>
      </c>
      <c r="AM2182" s="67" t="s">
        <v>5605</v>
      </c>
      <c r="AN2182" s="48" t="str" cm="1">
        <f t="array" ref="AN2182">IFERROR(_xlfn.IFS(
AM2182="MPR ISSUE","ACTIVE",
AM2182="BSS Hardware Issue","ACTIVE",
AM2182="Sites strategiques, MLL, Pylone, etc.","PASSIVE",
AM2182="AKTIVCO DEFAUT GE &amp; POWER Cabinet","PASSIVE",
AM2182="AKTIVCO Coupure ENEO &amp; Baisse de tension","PASSIVE",
AM2182="Coupure ENEO &amp; Baisse de tension","PASSIVE",
AM2182="Defaut GE &amp; POWER Cabinet","PASSIVE",
AM2182="Sharing","PASSIVE",
AM2182="Sites strategiques &amp; DataCenter","PASSIVE",
AM2182="Exclu","Exclu",
AM2182="SAT","ACTIVE",
AM2182="SPARE-ISSUE","SPARE-ISSUE",
AM2182="Fiber CAmtel","ACTIVE",
AM2182="Fiber AOF","ACTIVE",
AM2182="Projet OCM (HUAWEI)","PLANNED WORKS",
AM2182="Projet OCM (NOKIA)","PLANNED WORKS",
AM2182="ACCESS-ISSUE","ACCESS-ISSUE",
AM2182="Projet OCM (ZTE, NOKIA, autres projets)","PLANNED WORKS",
AM2182="No root CAuse","No root cause",
AM2182="ODU HS","ACTIVE",
AM2182="IP &amp; VLAN","ACTIVE",
AM2182="Warehouse HUAWEI","SPARE-ISSUE",
AM2182="SPARE-HS","SPARE-ISSUE",
AM2182="Power Telco","ACTIVE", AM2182="no impacts","no impacts"
),"")</f>
        <v>no impacts</v>
      </c>
      <c r="AO2182" s="93" t="s">
        <v>5537</v>
      </c>
      <c r="AP2182" s="101" t="str">
        <f t="shared" si="61"/>
        <v>SUD_107</v>
      </c>
      <c r="AR2182" s="17" t="s">
        <v>5537</v>
      </c>
      <c r="AS2182" s="7" t="s">
        <v>5537</v>
      </c>
      <c r="AT2182" s="6"/>
      <c r="AU2182" s="7"/>
      <c r="AV2182" s="3" t="s">
        <v>5537</v>
      </c>
      <c r="AW2182" s="18" t="s">
        <v>5537</v>
      </c>
      <c r="AX2182" s="18" t="s">
        <v>5537</v>
      </c>
      <c r="AY2182" s="18" t="s">
        <v>5537</v>
      </c>
      <c r="AZ2182" s="18" t="s">
        <v>5537</v>
      </c>
      <c r="BA2182" s="18" t="s">
        <v>5537</v>
      </c>
      <c r="BB2182" s="18" t="s">
        <v>5537</v>
      </c>
      <c r="BC2182" s="18" t="s">
        <v>5537</v>
      </c>
      <c r="BD2182" s="18" t="s">
        <v>5537</v>
      </c>
      <c r="BE2182" s="18" t="s">
        <v>5537</v>
      </c>
      <c r="BF2182" s="18" t="s">
        <v>5537</v>
      </c>
      <c r="BG2182" s="18" t="s">
        <v>5537</v>
      </c>
      <c r="BH2182" s="18" t="s">
        <v>5537</v>
      </c>
      <c r="BI2182" s="9" t="s">
        <v>5537</v>
      </c>
      <c r="BJ2182" s="14"/>
      <c r="BK2182" s="14" t="s">
        <v>5537</v>
      </c>
      <c r="BL2182" s="14" t="str">
        <f>_xlfn.XLOOKUP(B2182,'[4]cell downs 18042026 17h'!$B:$B,'[4]cell downs 18042026 17h'!$B:$B,"")</f>
        <v/>
      </c>
      <c r="BM2182" s="14" t="str">
        <f>_xlfn.XLOOKUP(B2182,'[5]Cells Huawei 19042026 15h'!$B:$B,'[5]Cells Huawei 19042026 15h'!$B:$B,"")</f>
        <v/>
      </c>
      <c r="BN2182" s="9" t="str">
        <f>_xlfn.XLOOKUP(B2182,'[6]cells down 19042026 9H40'!$B:$B,'[6]cells down 19042026 9H40'!$B:$B,"")</f>
        <v/>
      </c>
      <c r="BO2182" s="9" t="s">
        <v>5537</v>
      </c>
      <c r="BP2182" s="9" t="s">
        <v>594</v>
      </c>
      <c r="BQ2182" s="115"/>
    </row>
    <row r="2183" spans="1:69" s="9" customFormat="1" x14ac:dyDescent="0.3">
      <c r="A2183" s="1" t="s">
        <v>3632</v>
      </c>
      <c r="B2183" s="8" t="s">
        <v>3633</v>
      </c>
      <c r="C2183" s="3" t="str">
        <f>_xlfn.XLOOKUP(B2183,'[1]daily break down'!$D:$D,'[1]daily break down'!$E:$E,"")</f>
        <v>CENTRE</v>
      </c>
      <c r="D2183" s="1" t="s">
        <v>11</v>
      </c>
      <c r="E2183" s="1" t="s">
        <v>318</v>
      </c>
      <c r="F2183" s="3" t="s">
        <v>69</v>
      </c>
      <c r="G2183" s="1" t="s">
        <v>1216</v>
      </c>
      <c r="H2183" s="34" t="str">
        <f>_xlfn.XLOOKUP(B2183,[2]CALCULATION!$B:$B,[2]CALCULATION!$H:$H,"")</f>
        <v>ZTE</v>
      </c>
      <c r="I2183" s="28">
        <v>0</v>
      </c>
      <c r="J2183" s="28">
        <v>0</v>
      </c>
      <c r="K2183" s="28">
        <v>0</v>
      </c>
      <c r="L2183" s="28">
        <v>0</v>
      </c>
      <c r="M2183" s="28">
        <v>0</v>
      </c>
      <c r="N2183" s="28">
        <v>0</v>
      </c>
      <c r="O2183" s="28">
        <v>0</v>
      </c>
      <c r="P2183" s="28">
        <v>0</v>
      </c>
      <c r="Q2183" s="28">
        <v>0</v>
      </c>
      <c r="R2183" s="28">
        <v>0</v>
      </c>
      <c r="S2183" s="94">
        <v>0</v>
      </c>
      <c r="T2183" s="94">
        <f>_xlfn.XLOOKUP(B2183,'[3]Nur des jours'!$B:$B,'[3]Nur des jours'!$U:$U,"")</f>
        <v>0</v>
      </c>
      <c r="U2183" s="94">
        <v>0</v>
      </c>
      <c r="V2183" s="94">
        <v>0</v>
      </c>
      <c r="W2183" s="94">
        <v>0</v>
      </c>
      <c r="X2183" s="94">
        <v>0</v>
      </c>
      <c r="Y2183" s="94">
        <v>0</v>
      </c>
      <c r="Z2183" s="94">
        <v>0</v>
      </c>
      <c r="AA2183" s="94">
        <v>0</v>
      </c>
      <c r="AB2183" s="94">
        <v>0</v>
      </c>
      <c r="AC2183" s="94"/>
      <c r="AD2183" s="94">
        <v>0</v>
      </c>
      <c r="AE2183" s="94">
        <v>0</v>
      </c>
      <c r="AF2183" s="94">
        <v>0</v>
      </c>
      <c r="AG2183" s="94">
        <v>0</v>
      </c>
      <c r="AH2183" s="94">
        <v>0</v>
      </c>
      <c r="AI2183" s="49" t="s">
        <v>5559</v>
      </c>
      <c r="AJ2183" s="49"/>
      <c r="AK2183" s="48" t="str" cm="1">
        <f t="array" ref="AK2183">IFERROR(_xlfn.IFS(
AM2183="MPR ISSUE","PDH",
AM2183="BSS Hardware Issue","BSS",
AM2183="Sites strategiques, MLL, Pylone, etc.","ENVTECH",
AM2183="AKTIVCO DEFAUT GE &amp; POWER Cabinet","AKTIVCO",
AM2183="AKTIVCO Coupure ENEO &amp; Baisse de tension","AKTIVCO GRID ONLY",
AM2183="Coupure ENEO &amp; Baisse de tension","IHS GRID ONLY",
AM2183="Defaut GE &amp; POWER Cabinet","IHS",
AM2183="Sharing","Partners",
AM2183="Sites strategiques &amp; DataCenter","SST &amp; DC",
AM2183="Exclu","Exclu",
AM2183="SAT","SAT",
AM2183="SPARE-ISSUE","SPARE-ISSUE",
AM2183="Fiber CAmtel","TRANS_FO_CAMTEL",
AM2183="Fiber AOF","Fiber AOF",
AM2183="Projet OCM (HUAWEI)","TRAVAUX-HUAWEI",
AM2183="Projet OCM (NOKIA)","TRAVAUX-NOKIA",
AM2183="ACCESS-ISSUE","ACCESS-ISSUE",
AM2183="Projet OCM (ZTE, NOKIA, autres projets)","TRAVAUX OCM",
AM2183="No root CAuse","No root cause",
AM2183="ODU HS","PDH",
AM2183="IP &amp; VLAN","PDH",
AM2183="Warehouse HUAWEI","SPARE-ISSUE",
AM2183="SPARE-HS","SPARE-ISSUE",
AM2183="Power Telco","BSS",AM2183="no impacts","no impacts"
),"")</f>
        <v>no impacts</v>
      </c>
      <c r="AL2183" s="48" t="str" cm="1">
        <f t="array" ref="AL2183">IFERROR(_xlfn.IFS(
AM2183="MPR ISSUE","TX ISSUE",
AM2183="BSS Hardware Issue","RAN ISSUE",
AM2183="Sites strategiques, MLL, Pylone, etc.","ENVTECH",
AM2183="AKTIVCO DEFAUT GE &amp; POWER Cabinet","POWER ISSUE",
AM2183="AKTIVCO Coupure ENEO &amp; Baisse de tension","POWER ISSUE",
AM2183="Coupure ENEO &amp; Baisse de tension","POWER ISSUE",
AM2183="Defaut GE &amp; POWER Cabinet","POWER ISSUE",
AM2183="Sharing","POWER ISSUE",
AM2183="Sites strategiques &amp; DataCenter","POWER ISSUE",
AM2183="Exclu","Exclu",
AM2183="SAT","TX ISSUE",
AM2183="SPARE-ISSUE","SPARE-ISSUE",
AM2183="Fiber CAmtel","TX ISSUE",
AM2183="Fiber AOF","TX ISSUE",
AM2183="Projet OCM (HUAWEI)","TRAVAUX-HUAWEI",
AM2183="Projet OCM (NOKIA)","TRAVAUX -NOKIA",
AM2183="ACCESS-ISSUE","ACCESS-ISSUE",
AM2183="Projet OCM (ZTE, NOKIA, autres projets)","TRAVAUX OCM",
AM2183="No root CAuse","No root cause",
AM2183="ODU HS","TX ISSUE",
AM2183="IP &amp; VLAN","TX ISSUE",
AM2183="Warehouse HUAWEI","SPARE-ISSUE",
AM2183="SPARE-HS","SPARE-ISSUE",
AM2183="Power Telco","RAN ISSUE",AM2183="no impacts","no impacts"
),"")</f>
        <v>no impacts</v>
      </c>
      <c r="AM2183" s="67" t="s">
        <v>5605</v>
      </c>
      <c r="AN2183" s="48" t="str" cm="1">
        <f t="array" ref="AN2183">IFERROR(_xlfn.IFS(
AM2183="MPR ISSUE","ACTIVE",
AM2183="BSS Hardware Issue","ACTIVE",
AM2183="Sites strategiques, MLL, Pylone, etc.","PASSIVE",
AM2183="AKTIVCO DEFAUT GE &amp; POWER Cabinet","PASSIVE",
AM2183="AKTIVCO Coupure ENEO &amp; Baisse de tension","PASSIVE",
AM2183="Coupure ENEO &amp; Baisse de tension","PASSIVE",
AM2183="Defaut GE &amp; POWER Cabinet","PASSIVE",
AM2183="Sharing","PASSIVE",
AM2183="Sites strategiques &amp; DataCenter","PASSIVE",
AM2183="Exclu","Exclu",
AM2183="SAT","ACTIVE",
AM2183="SPARE-ISSUE","SPARE-ISSUE",
AM2183="Fiber CAmtel","ACTIVE",
AM2183="Fiber AOF","ACTIVE",
AM2183="Projet OCM (HUAWEI)","PLANNED WORKS",
AM2183="Projet OCM (NOKIA)","PLANNED WORKS",
AM2183="ACCESS-ISSUE","ACCESS-ISSUE",
AM2183="Projet OCM (ZTE, NOKIA, autres projets)","PLANNED WORKS",
AM2183="No root CAuse","No root cause",
AM2183="ODU HS","ACTIVE",
AM2183="IP &amp; VLAN","ACTIVE",
AM2183="Warehouse HUAWEI","SPARE-ISSUE",
AM2183="SPARE-HS","SPARE-ISSUE",
AM2183="Power Telco","ACTIVE", AM2183="no impacts","no impacts"
),"")</f>
        <v>no impacts</v>
      </c>
      <c r="AO2183" s="93" t="s">
        <v>5537</v>
      </c>
      <c r="AP2183" s="101" t="str">
        <f t="shared" si="61"/>
        <v>SUD_138</v>
      </c>
      <c r="AR2183" s="17" t="s">
        <v>5537</v>
      </c>
      <c r="AS2183" s="7" t="s">
        <v>5537</v>
      </c>
      <c r="AT2183" s="6"/>
      <c r="AU2183" s="7"/>
      <c r="AV2183" s="3" t="s">
        <v>5537</v>
      </c>
      <c r="AW2183" s="18" t="s">
        <v>5537</v>
      </c>
      <c r="AX2183" s="18" t="s">
        <v>5537</v>
      </c>
      <c r="AY2183" s="18" t="s">
        <v>5537</v>
      </c>
      <c r="AZ2183" s="18" t="s">
        <v>5537</v>
      </c>
      <c r="BA2183" s="18" t="s">
        <v>5537</v>
      </c>
      <c r="BB2183" s="18" t="s">
        <v>5537</v>
      </c>
      <c r="BC2183" s="18" t="s">
        <v>5537</v>
      </c>
      <c r="BD2183" s="18" t="s">
        <v>5537</v>
      </c>
      <c r="BE2183" s="18" t="s">
        <v>5537</v>
      </c>
      <c r="BF2183" s="18" t="s">
        <v>5537</v>
      </c>
      <c r="BG2183" s="18" t="s">
        <v>5537</v>
      </c>
      <c r="BH2183" s="18" t="s">
        <v>5537</v>
      </c>
      <c r="BI2183" s="9" t="s">
        <v>5537</v>
      </c>
      <c r="BJ2183" s="14"/>
      <c r="BK2183" s="14" t="s">
        <v>5537</v>
      </c>
      <c r="BL2183" s="14" t="str">
        <f>_xlfn.XLOOKUP(B2183,'[4]cell downs 18042026 17h'!$B:$B,'[4]cell downs 18042026 17h'!$B:$B,"")</f>
        <v/>
      </c>
      <c r="BM2183" s="14" t="str">
        <f>_xlfn.XLOOKUP(B2183,'[5]Cells Huawei 19042026 15h'!$B:$B,'[5]Cells Huawei 19042026 15h'!$B:$B,"")</f>
        <v/>
      </c>
      <c r="BN2183" s="9" t="str">
        <f>_xlfn.XLOOKUP(B2183,'[6]cells down 19042026 9H40'!$B:$B,'[6]cells down 19042026 9H40'!$B:$B,"")</f>
        <v/>
      </c>
      <c r="BO2183" s="9" t="s">
        <v>5537</v>
      </c>
      <c r="BP2183" s="9" t="s">
        <v>5537</v>
      </c>
      <c r="BQ2183" s="115"/>
    </row>
    <row r="2184" spans="1:69" s="9" customFormat="1" x14ac:dyDescent="0.3">
      <c r="A2184" s="1" t="s">
        <v>3634</v>
      </c>
      <c r="B2184" s="8" t="s">
        <v>3635</v>
      </c>
      <c r="C2184" s="3" t="str">
        <f>_xlfn.XLOOKUP(B2184,'[1]daily break down'!$D:$D,'[1]daily break down'!$E:$E,"")</f>
        <v>CENTRE</v>
      </c>
      <c r="D2184" s="1" t="s">
        <v>11</v>
      </c>
      <c r="E2184" s="1" t="s">
        <v>594</v>
      </c>
      <c r="F2184" s="3" t="s">
        <v>37</v>
      </c>
      <c r="G2184" s="1" t="s">
        <v>3636</v>
      </c>
      <c r="H2184" s="34" t="str">
        <f>_xlfn.XLOOKUP(B2184,[2]CALCULATION!$B:$B,[2]CALCULATION!$H:$H,"")</f>
        <v>ZTE</v>
      </c>
      <c r="I2184" s="28">
        <v>0</v>
      </c>
      <c r="J2184" s="28">
        <v>0</v>
      </c>
      <c r="K2184" s="28">
        <v>0</v>
      </c>
      <c r="L2184" s="28">
        <v>0</v>
      </c>
      <c r="M2184" s="28">
        <v>0</v>
      </c>
      <c r="N2184" s="28">
        <v>0</v>
      </c>
      <c r="O2184" s="28">
        <v>0</v>
      </c>
      <c r="P2184" s="28">
        <v>0</v>
      </c>
      <c r="Q2184" s="28">
        <v>0</v>
      </c>
      <c r="R2184" s="28">
        <v>0</v>
      </c>
      <c r="S2184" s="94">
        <v>0</v>
      </c>
      <c r="T2184" s="94">
        <f>_xlfn.XLOOKUP(B2184,'[3]Nur des jours'!$B:$B,'[3]Nur des jours'!$U:$U,"")</f>
        <v>0</v>
      </c>
      <c r="U2184" s="94">
        <v>0</v>
      </c>
      <c r="V2184" s="94">
        <v>0</v>
      </c>
      <c r="W2184" s="94">
        <v>0</v>
      </c>
      <c r="X2184" s="94">
        <v>0</v>
      </c>
      <c r="Y2184" s="94">
        <v>0</v>
      </c>
      <c r="Z2184" s="94">
        <v>0</v>
      </c>
      <c r="AA2184" s="94">
        <v>0</v>
      </c>
      <c r="AB2184" s="94">
        <v>0</v>
      </c>
      <c r="AC2184" s="94"/>
      <c r="AD2184" s="94">
        <v>0</v>
      </c>
      <c r="AE2184" s="94">
        <v>0</v>
      </c>
      <c r="AF2184" s="94">
        <v>0</v>
      </c>
      <c r="AG2184" s="94">
        <v>0</v>
      </c>
      <c r="AH2184" s="94">
        <v>0</v>
      </c>
      <c r="AI2184" s="49" t="s">
        <v>5559</v>
      </c>
      <c r="AJ2184" s="49"/>
      <c r="AK2184" s="48" t="str" cm="1">
        <f t="array" ref="AK2184">IFERROR(_xlfn.IFS(
AM2184="MPR ISSUE","PDH",
AM2184="BSS Hardware Issue","BSS",
AM2184="Sites strategiques, MLL, Pylone, etc.","ENVTECH",
AM2184="AKTIVCO DEFAUT GE &amp; POWER Cabinet","AKTIVCO",
AM2184="AKTIVCO Coupure ENEO &amp; Baisse de tension","AKTIVCO GRID ONLY",
AM2184="Coupure ENEO &amp; Baisse de tension","IHS GRID ONLY",
AM2184="Defaut GE &amp; POWER Cabinet","IHS",
AM2184="Sharing","Partners",
AM2184="Sites strategiques &amp; DataCenter","SST &amp; DC",
AM2184="Exclu","Exclu",
AM2184="SAT","SAT",
AM2184="SPARE-ISSUE","SPARE-ISSUE",
AM2184="Fiber CAmtel","TRANS_FO_CAMTEL",
AM2184="Fiber AOF","Fiber AOF",
AM2184="Projet OCM (HUAWEI)","TRAVAUX-HUAWEI",
AM2184="Projet OCM (NOKIA)","TRAVAUX-NOKIA",
AM2184="ACCESS-ISSUE","ACCESS-ISSUE",
AM2184="Projet OCM (ZTE, NOKIA, autres projets)","TRAVAUX OCM",
AM2184="No root CAuse","No root cause",
AM2184="ODU HS","PDH",
AM2184="IP &amp; VLAN","PDH",
AM2184="Warehouse HUAWEI","SPARE-ISSUE",
AM2184="SPARE-HS","SPARE-ISSUE",
AM2184="Power Telco","BSS",AM2184="no impacts","no impacts"
),"")</f>
        <v>no impacts</v>
      </c>
      <c r="AL2184" s="48" t="str" cm="1">
        <f t="array" ref="AL2184">IFERROR(_xlfn.IFS(
AM2184="MPR ISSUE","TX ISSUE",
AM2184="BSS Hardware Issue","RAN ISSUE",
AM2184="Sites strategiques, MLL, Pylone, etc.","ENVTECH",
AM2184="AKTIVCO DEFAUT GE &amp; POWER Cabinet","POWER ISSUE",
AM2184="AKTIVCO Coupure ENEO &amp; Baisse de tension","POWER ISSUE",
AM2184="Coupure ENEO &amp; Baisse de tension","POWER ISSUE",
AM2184="Defaut GE &amp; POWER Cabinet","POWER ISSUE",
AM2184="Sharing","POWER ISSUE",
AM2184="Sites strategiques &amp; DataCenter","POWER ISSUE",
AM2184="Exclu","Exclu",
AM2184="SAT","TX ISSUE",
AM2184="SPARE-ISSUE","SPARE-ISSUE",
AM2184="Fiber CAmtel","TX ISSUE",
AM2184="Fiber AOF","TX ISSUE",
AM2184="Projet OCM (HUAWEI)","TRAVAUX-HUAWEI",
AM2184="Projet OCM (NOKIA)","TRAVAUX -NOKIA",
AM2184="ACCESS-ISSUE","ACCESS-ISSUE",
AM2184="Projet OCM (ZTE, NOKIA, autres projets)","TRAVAUX OCM",
AM2184="No root CAuse","No root cause",
AM2184="ODU HS","TX ISSUE",
AM2184="IP &amp; VLAN","TX ISSUE",
AM2184="Warehouse HUAWEI","SPARE-ISSUE",
AM2184="SPARE-HS","SPARE-ISSUE",
AM2184="Power Telco","RAN ISSUE",AM2184="no impacts","no impacts"
),"")</f>
        <v>no impacts</v>
      </c>
      <c r="AM2184" s="67" t="s">
        <v>5605</v>
      </c>
      <c r="AN2184" s="48" t="str" cm="1">
        <f t="array" ref="AN2184">IFERROR(_xlfn.IFS(
AM2184="MPR ISSUE","ACTIVE",
AM2184="BSS Hardware Issue","ACTIVE",
AM2184="Sites strategiques, MLL, Pylone, etc.","PASSIVE",
AM2184="AKTIVCO DEFAUT GE &amp; POWER Cabinet","PASSIVE",
AM2184="AKTIVCO Coupure ENEO &amp; Baisse de tension","PASSIVE",
AM2184="Coupure ENEO &amp; Baisse de tension","PASSIVE",
AM2184="Defaut GE &amp; POWER Cabinet","PASSIVE",
AM2184="Sharing","PASSIVE",
AM2184="Sites strategiques &amp; DataCenter","PASSIVE",
AM2184="Exclu","Exclu",
AM2184="SAT","ACTIVE",
AM2184="SPARE-ISSUE","SPARE-ISSUE",
AM2184="Fiber CAmtel","ACTIVE",
AM2184="Fiber AOF","ACTIVE",
AM2184="Projet OCM (HUAWEI)","PLANNED WORKS",
AM2184="Projet OCM (NOKIA)","PLANNED WORKS",
AM2184="ACCESS-ISSUE","ACCESS-ISSUE",
AM2184="Projet OCM (ZTE, NOKIA, autres projets)","PLANNED WORKS",
AM2184="No root CAuse","No root cause",
AM2184="ODU HS","ACTIVE",
AM2184="IP &amp; VLAN","ACTIVE",
AM2184="Warehouse HUAWEI","SPARE-ISSUE",
AM2184="SPARE-HS","SPARE-ISSUE",
AM2184="Power Telco","ACTIVE", AM2184="no impacts","no impacts"
),"")</f>
        <v>no impacts</v>
      </c>
      <c r="AO2184" s="93" t="s">
        <v>5537</v>
      </c>
      <c r="AP2184" s="101" t="str">
        <f t="shared" si="61"/>
        <v>CTR_298</v>
      </c>
      <c r="AR2184" s="17" t="s">
        <v>5537</v>
      </c>
      <c r="AS2184" s="7" t="s">
        <v>5537</v>
      </c>
      <c r="AT2184" s="6"/>
      <c r="AU2184" s="7"/>
      <c r="AV2184" s="3" t="s">
        <v>5537</v>
      </c>
      <c r="AW2184" s="18" t="s">
        <v>5537</v>
      </c>
      <c r="AX2184" s="18" t="s">
        <v>5537</v>
      </c>
      <c r="AY2184" s="18" t="s">
        <v>5537</v>
      </c>
      <c r="AZ2184" s="18" t="s">
        <v>5537</v>
      </c>
      <c r="BA2184" s="18" t="s">
        <v>5537</v>
      </c>
      <c r="BB2184" s="18" t="s">
        <v>5537</v>
      </c>
      <c r="BC2184" s="18" t="s">
        <v>5537</v>
      </c>
      <c r="BD2184" s="18" t="s">
        <v>5537</v>
      </c>
      <c r="BE2184" s="18" t="s">
        <v>5537</v>
      </c>
      <c r="BF2184" s="18" t="s">
        <v>5537</v>
      </c>
      <c r="BG2184" s="18" t="s">
        <v>5537</v>
      </c>
      <c r="BH2184" s="18" t="s">
        <v>5537</v>
      </c>
      <c r="BI2184" s="9" t="s">
        <v>5537</v>
      </c>
      <c r="BJ2184" s="14"/>
      <c r="BK2184" s="14" t="s">
        <v>5537</v>
      </c>
      <c r="BL2184" s="14" t="str">
        <f>_xlfn.XLOOKUP(B2184,'[4]cell downs 18042026 17h'!$B:$B,'[4]cell downs 18042026 17h'!$B:$B,"")</f>
        <v/>
      </c>
      <c r="BM2184" s="14" t="str">
        <f>_xlfn.XLOOKUP(B2184,'[5]Cells Huawei 19042026 15h'!$B:$B,'[5]Cells Huawei 19042026 15h'!$B:$B,"")</f>
        <v/>
      </c>
      <c r="BN2184" s="9" t="str">
        <f>_xlfn.XLOOKUP(B2184,'[6]cells down 19042026 9H40'!$B:$B,'[6]cells down 19042026 9H40'!$B:$B,"")</f>
        <v/>
      </c>
      <c r="BO2184" s="9" t="s">
        <v>3635</v>
      </c>
      <c r="BP2184" s="9" t="s">
        <v>5537</v>
      </c>
      <c r="BQ2184" s="115"/>
    </row>
    <row r="2185" spans="1:69" s="9" customFormat="1" x14ac:dyDescent="0.3">
      <c r="A2185" s="1" t="s">
        <v>3637</v>
      </c>
      <c r="B2185" s="8" t="s">
        <v>3638</v>
      </c>
      <c r="C2185" s="3" t="str">
        <f>_xlfn.XLOOKUP(B2185,'[1]daily break down'!$D:$D,'[1]daily break down'!$E:$E,"")</f>
        <v>CENTRE</v>
      </c>
      <c r="D2185" s="1" t="s">
        <v>21</v>
      </c>
      <c r="E2185" s="1" t="s">
        <v>563</v>
      </c>
      <c r="F2185" s="3" t="s">
        <v>37</v>
      </c>
      <c r="G2185" s="1" t="s">
        <v>3639</v>
      </c>
      <c r="H2185" s="34" t="str">
        <f>_xlfn.XLOOKUP(B2185,[2]CALCULATION!$B:$B,[2]CALCULATION!$H:$H,"")</f>
        <v>ZTE</v>
      </c>
      <c r="I2185" s="28">
        <v>0</v>
      </c>
      <c r="J2185" s="28">
        <v>0</v>
      </c>
      <c r="K2185" s="28">
        <v>0</v>
      </c>
      <c r="L2185" s="28">
        <v>0</v>
      </c>
      <c r="M2185" s="28">
        <v>0</v>
      </c>
      <c r="N2185" s="28">
        <v>0</v>
      </c>
      <c r="O2185" s="28">
        <v>0</v>
      </c>
      <c r="P2185" s="28">
        <v>0</v>
      </c>
      <c r="Q2185" s="28">
        <v>0</v>
      </c>
      <c r="R2185" s="28">
        <v>0</v>
      </c>
      <c r="S2185" s="94">
        <v>0</v>
      </c>
      <c r="T2185" s="94">
        <f>_xlfn.XLOOKUP(B2185,'[3]Nur des jours'!$B:$B,'[3]Nur des jours'!$U:$U,"")</f>
        <v>0</v>
      </c>
      <c r="U2185" s="94">
        <v>0</v>
      </c>
      <c r="V2185" s="94">
        <v>0</v>
      </c>
      <c r="W2185" s="94">
        <v>0</v>
      </c>
      <c r="X2185" s="94">
        <v>0</v>
      </c>
      <c r="Y2185" s="94">
        <v>0</v>
      </c>
      <c r="Z2185" s="94">
        <v>0</v>
      </c>
      <c r="AA2185" s="94">
        <v>0</v>
      </c>
      <c r="AB2185" s="94">
        <v>0</v>
      </c>
      <c r="AC2185" s="94"/>
      <c r="AD2185" s="94">
        <v>0</v>
      </c>
      <c r="AE2185" s="94">
        <v>0</v>
      </c>
      <c r="AF2185" s="94">
        <v>0</v>
      </c>
      <c r="AG2185" s="94">
        <v>0</v>
      </c>
      <c r="AH2185" s="94">
        <v>0</v>
      </c>
      <c r="AI2185" s="49" t="s">
        <v>5559</v>
      </c>
      <c r="AJ2185" s="49"/>
      <c r="AK2185" s="48" t="str" cm="1">
        <f t="array" ref="AK2185">IFERROR(_xlfn.IFS(
AM2185="MPR ISSUE","PDH",
AM2185="BSS Hardware Issue","BSS",
AM2185="Sites strategiques, MLL, Pylone, etc.","ENVTECH",
AM2185="AKTIVCO DEFAUT GE &amp; POWER Cabinet","AKTIVCO",
AM2185="AKTIVCO Coupure ENEO &amp; Baisse de tension","AKTIVCO GRID ONLY",
AM2185="Coupure ENEO &amp; Baisse de tension","IHS GRID ONLY",
AM2185="Defaut GE &amp; POWER Cabinet","IHS",
AM2185="Sharing","Partners",
AM2185="Sites strategiques &amp; DataCenter","SST &amp; DC",
AM2185="Exclu","Exclu",
AM2185="SAT","SAT",
AM2185="SPARE-ISSUE","SPARE-ISSUE",
AM2185="Fiber CAmtel","TRANS_FO_CAMTEL",
AM2185="Fiber AOF","Fiber AOF",
AM2185="Projet OCM (HUAWEI)","TRAVAUX-HUAWEI",
AM2185="Projet OCM (NOKIA)","TRAVAUX-NOKIA",
AM2185="ACCESS-ISSUE","ACCESS-ISSUE",
AM2185="Projet OCM (ZTE, NOKIA, autres projets)","TRAVAUX OCM",
AM2185="No root CAuse","No root cause",
AM2185="ODU HS","PDH",
AM2185="IP &amp; VLAN","PDH",
AM2185="Warehouse HUAWEI","SPARE-ISSUE",
AM2185="SPARE-HS","SPARE-ISSUE",
AM2185="Power Telco","BSS",AM2185="no impacts","no impacts"
),"")</f>
        <v>no impacts</v>
      </c>
      <c r="AL2185" s="48" t="str" cm="1">
        <f t="array" ref="AL2185">IFERROR(_xlfn.IFS(
AM2185="MPR ISSUE","TX ISSUE",
AM2185="BSS Hardware Issue","RAN ISSUE",
AM2185="Sites strategiques, MLL, Pylone, etc.","ENVTECH",
AM2185="AKTIVCO DEFAUT GE &amp; POWER Cabinet","POWER ISSUE",
AM2185="AKTIVCO Coupure ENEO &amp; Baisse de tension","POWER ISSUE",
AM2185="Coupure ENEO &amp; Baisse de tension","POWER ISSUE",
AM2185="Defaut GE &amp; POWER Cabinet","POWER ISSUE",
AM2185="Sharing","POWER ISSUE",
AM2185="Sites strategiques &amp; DataCenter","POWER ISSUE",
AM2185="Exclu","Exclu",
AM2185="SAT","TX ISSUE",
AM2185="SPARE-ISSUE","SPARE-ISSUE",
AM2185="Fiber CAmtel","TX ISSUE",
AM2185="Fiber AOF","TX ISSUE",
AM2185="Projet OCM (HUAWEI)","TRAVAUX-HUAWEI",
AM2185="Projet OCM (NOKIA)","TRAVAUX -NOKIA",
AM2185="ACCESS-ISSUE","ACCESS-ISSUE",
AM2185="Projet OCM (ZTE, NOKIA, autres projets)","TRAVAUX OCM",
AM2185="No root CAuse","No root cause",
AM2185="ODU HS","TX ISSUE",
AM2185="IP &amp; VLAN","TX ISSUE",
AM2185="Warehouse HUAWEI","SPARE-ISSUE",
AM2185="SPARE-HS","SPARE-ISSUE",
AM2185="Power Telco","RAN ISSUE",AM2185="no impacts","no impacts"
),"")</f>
        <v>no impacts</v>
      </c>
      <c r="AM2185" s="67" t="s">
        <v>5605</v>
      </c>
      <c r="AN2185" s="48" t="str" cm="1">
        <f t="array" ref="AN2185">IFERROR(_xlfn.IFS(
AM2185="MPR ISSUE","ACTIVE",
AM2185="BSS Hardware Issue","ACTIVE",
AM2185="Sites strategiques, MLL, Pylone, etc.","PASSIVE",
AM2185="AKTIVCO DEFAUT GE &amp; POWER Cabinet","PASSIVE",
AM2185="AKTIVCO Coupure ENEO &amp; Baisse de tension","PASSIVE",
AM2185="Coupure ENEO &amp; Baisse de tension","PASSIVE",
AM2185="Defaut GE &amp; POWER Cabinet","PASSIVE",
AM2185="Sharing","PASSIVE",
AM2185="Sites strategiques &amp; DataCenter","PASSIVE",
AM2185="Exclu","Exclu",
AM2185="SAT","ACTIVE",
AM2185="SPARE-ISSUE","SPARE-ISSUE",
AM2185="Fiber CAmtel","ACTIVE",
AM2185="Fiber AOF","ACTIVE",
AM2185="Projet OCM (HUAWEI)","PLANNED WORKS",
AM2185="Projet OCM (NOKIA)","PLANNED WORKS",
AM2185="ACCESS-ISSUE","ACCESS-ISSUE",
AM2185="Projet OCM (ZTE, NOKIA, autres projets)","PLANNED WORKS",
AM2185="No root CAuse","No root cause",
AM2185="ODU HS","ACTIVE",
AM2185="IP &amp; VLAN","ACTIVE",
AM2185="Warehouse HUAWEI","SPARE-ISSUE",
AM2185="SPARE-HS","SPARE-ISSUE",
AM2185="Power Telco","ACTIVE", AM2185="no impacts","no impacts"
),"")</f>
        <v>no impacts</v>
      </c>
      <c r="AO2185" s="93" t="s">
        <v>5537</v>
      </c>
      <c r="AP2185" s="101" t="str">
        <f t="shared" si="61"/>
        <v>CTR_823</v>
      </c>
      <c r="AR2185" s="17" t="s">
        <v>5537</v>
      </c>
      <c r="AS2185" s="7" t="s">
        <v>5537</v>
      </c>
      <c r="AT2185" s="6"/>
      <c r="AU2185" s="7"/>
      <c r="AV2185" s="3" t="s">
        <v>5537</v>
      </c>
      <c r="AW2185" s="18" t="s">
        <v>5537</v>
      </c>
      <c r="AX2185" s="18" t="s">
        <v>5537</v>
      </c>
      <c r="AY2185" s="18" t="s">
        <v>5537</v>
      </c>
      <c r="AZ2185" s="18" t="s">
        <v>5537</v>
      </c>
      <c r="BA2185" s="18" t="s">
        <v>5537</v>
      </c>
      <c r="BB2185" s="18" t="s">
        <v>5537</v>
      </c>
      <c r="BC2185" s="18" t="s">
        <v>5537</v>
      </c>
      <c r="BD2185" s="18" t="s">
        <v>5537</v>
      </c>
      <c r="BE2185" s="18" t="s">
        <v>5537</v>
      </c>
      <c r="BF2185" s="18" t="s">
        <v>5537</v>
      </c>
      <c r="BG2185" s="18" t="s">
        <v>5537</v>
      </c>
      <c r="BH2185" s="18" t="s">
        <v>5537</v>
      </c>
      <c r="BI2185" s="9" t="s">
        <v>5537</v>
      </c>
      <c r="BJ2185" s="14"/>
      <c r="BK2185" s="14" t="s">
        <v>5537</v>
      </c>
      <c r="BL2185" s="14" t="str">
        <f>_xlfn.XLOOKUP(B2185,'[4]cell downs 18042026 17h'!$B:$B,'[4]cell downs 18042026 17h'!$B:$B,"")</f>
        <v/>
      </c>
      <c r="BM2185" s="14" t="str">
        <f>_xlfn.XLOOKUP(B2185,'[5]Cells Huawei 19042026 15h'!$B:$B,'[5]Cells Huawei 19042026 15h'!$B:$B,"")</f>
        <v/>
      </c>
      <c r="BN2185" s="9" t="str">
        <f>_xlfn.XLOOKUP(B2185,'[6]cells down 19042026 9H40'!$B:$B,'[6]cells down 19042026 9H40'!$B:$B,"")</f>
        <v/>
      </c>
      <c r="BO2185" s="9" t="s">
        <v>5537</v>
      </c>
      <c r="BP2185" s="9" t="s">
        <v>5537</v>
      </c>
      <c r="BQ2185" s="115"/>
    </row>
    <row r="2186" spans="1:69" s="9" customFormat="1" x14ac:dyDescent="0.3">
      <c r="A2186" s="1" t="s">
        <v>3640</v>
      </c>
      <c r="B2186" s="8" t="s">
        <v>3641</v>
      </c>
      <c r="C2186" s="3" t="str">
        <f>_xlfn.XLOOKUP(B2186,'[1]daily break down'!$D:$D,'[1]daily break down'!$E:$E,"")</f>
        <v>CENTRE</v>
      </c>
      <c r="D2186" s="1" t="s">
        <v>11</v>
      </c>
      <c r="E2186" s="1" t="s">
        <v>154</v>
      </c>
      <c r="F2186" s="3" t="s">
        <v>69</v>
      </c>
      <c r="G2186" s="1" t="s">
        <v>3642</v>
      </c>
      <c r="H2186" s="34" t="str">
        <f>_xlfn.XLOOKUP(B2186,[2]CALCULATION!$B:$B,[2]CALCULATION!$H:$H,"")</f>
        <v>ZTE</v>
      </c>
      <c r="I2186" s="28">
        <v>0</v>
      </c>
      <c r="J2186" s="28">
        <v>0</v>
      </c>
      <c r="K2186" s="28">
        <v>0</v>
      </c>
      <c r="L2186" s="28">
        <v>0</v>
      </c>
      <c r="M2186" s="28">
        <v>0</v>
      </c>
      <c r="N2186" s="28">
        <v>0</v>
      </c>
      <c r="O2186" s="28">
        <v>0</v>
      </c>
      <c r="P2186" s="28">
        <v>0</v>
      </c>
      <c r="Q2186" s="28">
        <v>0</v>
      </c>
      <c r="R2186" s="28">
        <v>0</v>
      </c>
      <c r="S2186" s="94">
        <v>0</v>
      </c>
      <c r="T2186" s="94">
        <f>_xlfn.XLOOKUP(B2186,'[3]Nur des jours'!$B:$B,'[3]Nur des jours'!$U:$U,"")</f>
        <v>0</v>
      </c>
      <c r="U2186" s="94">
        <v>0</v>
      </c>
      <c r="V2186" s="94">
        <v>0</v>
      </c>
      <c r="W2186" s="94">
        <v>0</v>
      </c>
      <c r="X2186" s="94">
        <v>0</v>
      </c>
      <c r="Y2186" s="94">
        <v>0</v>
      </c>
      <c r="Z2186" s="94">
        <v>0</v>
      </c>
      <c r="AA2186" s="94">
        <v>0</v>
      </c>
      <c r="AB2186" s="94">
        <v>0</v>
      </c>
      <c r="AC2186" s="94"/>
      <c r="AD2186" s="94">
        <v>0</v>
      </c>
      <c r="AE2186" s="94">
        <v>0</v>
      </c>
      <c r="AF2186" s="94">
        <v>0</v>
      </c>
      <c r="AG2186" s="94">
        <v>0</v>
      </c>
      <c r="AH2186" s="94">
        <v>0</v>
      </c>
      <c r="AI2186" s="49" t="s">
        <v>5559</v>
      </c>
      <c r="AJ2186" s="49"/>
      <c r="AK2186" s="48" t="str" cm="1">
        <f t="array" ref="AK2186">IFERROR(_xlfn.IFS(
AM2186="MPR ISSUE","PDH",
AM2186="BSS Hardware Issue","BSS",
AM2186="Sites strategiques, MLL, Pylone, etc.","ENVTECH",
AM2186="AKTIVCO DEFAUT GE &amp; POWER Cabinet","AKTIVCO",
AM2186="AKTIVCO Coupure ENEO &amp; Baisse de tension","AKTIVCO GRID ONLY",
AM2186="Coupure ENEO &amp; Baisse de tension","IHS GRID ONLY",
AM2186="Defaut GE &amp; POWER Cabinet","IHS",
AM2186="Sharing","Partners",
AM2186="Sites strategiques &amp; DataCenter","SST &amp; DC",
AM2186="Exclu","Exclu",
AM2186="SAT","SAT",
AM2186="SPARE-ISSUE","SPARE-ISSUE",
AM2186="Fiber CAmtel","TRANS_FO_CAMTEL",
AM2186="Fiber AOF","Fiber AOF",
AM2186="Projet OCM (HUAWEI)","TRAVAUX-HUAWEI",
AM2186="Projet OCM (NOKIA)","TRAVAUX-NOKIA",
AM2186="ACCESS-ISSUE","ACCESS-ISSUE",
AM2186="Projet OCM (ZTE, NOKIA, autres projets)","TRAVAUX OCM",
AM2186="No root CAuse","No root cause",
AM2186="ODU HS","PDH",
AM2186="IP &amp; VLAN","PDH",
AM2186="Warehouse HUAWEI","SPARE-ISSUE",
AM2186="SPARE-HS","SPARE-ISSUE",
AM2186="Power Telco","BSS",AM2186="no impacts","no impacts"
),"")</f>
        <v>no impacts</v>
      </c>
      <c r="AL2186" s="48" t="str" cm="1">
        <f t="array" ref="AL2186">IFERROR(_xlfn.IFS(
AM2186="MPR ISSUE","TX ISSUE",
AM2186="BSS Hardware Issue","RAN ISSUE",
AM2186="Sites strategiques, MLL, Pylone, etc.","ENVTECH",
AM2186="AKTIVCO DEFAUT GE &amp; POWER Cabinet","POWER ISSUE",
AM2186="AKTIVCO Coupure ENEO &amp; Baisse de tension","POWER ISSUE",
AM2186="Coupure ENEO &amp; Baisse de tension","POWER ISSUE",
AM2186="Defaut GE &amp; POWER Cabinet","POWER ISSUE",
AM2186="Sharing","POWER ISSUE",
AM2186="Sites strategiques &amp; DataCenter","POWER ISSUE",
AM2186="Exclu","Exclu",
AM2186="SAT","TX ISSUE",
AM2186="SPARE-ISSUE","SPARE-ISSUE",
AM2186="Fiber CAmtel","TX ISSUE",
AM2186="Fiber AOF","TX ISSUE",
AM2186="Projet OCM (HUAWEI)","TRAVAUX-HUAWEI",
AM2186="Projet OCM (NOKIA)","TRAVAUX -NOKIA",
AM2186="ACCESS-ISSUE","ACCESS-ISSUE",
AM2186="Projet OCM (ZTE, NOKIA, autres projets)","TRAVAUX OCM",
AM2186="No root CAuse","No root cause",
AM2186="ODU HS","TX ISSUE",
AM2186="IP &amp; VLAN","TX ISSUE",
AM2186="Warehouse HUAWEI","SPARE-ISSUE",
AM2186="SPARE-HS","SPARE-ISSUE",
AM2186="Power Telco","RAN ISSUE",AM2186="no impacts","no impacts"
),"")</f>
        <v>no impacts</v>
      </c>
      <c r="AM2186" s="67" t="s">
        <v>5605</v>
      </c>
      <c r="AN2186" s="48" t="str" cm="1">
        <f t="array" ref="AN2186">IFERROR(_xlfn.IFS(
AM2186="MPR ISSUE","ACTIVE",
AM2186="BSS Hardware Issue","ACTIVE",
AM2186="Sites strategiques, MLL, Pylone, etc.","PASSIVE",
AM2186="AKTIVCO DEFAUT GE &amp; POWER Cabinet","PASSIVE",
AM2186="AKTIVCO Coupure ENEO &amp; Baisse de tension","PASSIVE",
AM2186="Coupure ENEO &amp; Baisse de tension","PASSIVE",
AM2186="Defaut GE &amp; POWER Cabinet","PASSIVE",
AM2186="Sharing","PASSIVE",
AM2186="Sites strategiques &amp; DataCenter","PASSIVE",
AM2186="Exclu","Exclu",
AM2186="SAT","ACTIVE",
AM2186="SPARE-ISSUE","SPARE-ISSUE",
AM2186="Fiber CAmtel","ACTIVE",
AM2186="Fiber AOF","ACTIVE",
AM2186="Projet OCM (HUAWEI)","PLANNED WORKS",
AM2186="Projet OCM (NOKIA)","PLANNED WORKS",
AM2186="ACCESS-ISSUE","ACCESS-ISSUE",
AM2186="Projet OCM (ZTE, NOKIA, autres projets)","PLANNED WORKS",
AM2186="No root CAuse","No root cause",
AM2186="ODU HS","ACTIVE",
AM2186="IP &amp; VLAN","ACTIVE",
AM2186="Warehouse HUAWEI","SPARE-ISSUE",
AM2186="SPARE-HS","SPARE-ISSUE",
AM2186="Power Telco","ACTIVE", AM2186="no impacts","no impacts"
),"")</f>
        <v>no impacts</v>
      </c>
      <c r="AO2186" s="93" t="s">
        <v>5537</v>
      </c>
      <c r="AP2186" s="101" t="str">
        <f t="shared" si="61"/>
        <v>SUD_237</v>
      </c>
      <c r="AR2186" s="17" t="s">
        <v>5537</v>
      </c>
      <c r="AS2186" s="7" t="s">
        <v>5537</v>
      </c>
      <c r="AT2186" s="6"/>
      <c r="AU2186" s="7"/>
      <c r="AV2186" s="3" t="s">
        <v>5537</v>
      </c>
      <c r="AW2186" s="18" t="s">
        <v>5537</v>
      </c>
      <c r="AX2186" s="18" t="s">
        <v>5537</v>
      </c>
      <c r="AY2186" s="18" t="s">
        <v>5537</v>
      </c>
      <c r="AZ2186" s="18" t="s">
        <v>5537</v>
      </c>
      <c r="BA2186" s="18" t="s">
        <v>5537</v>
      </c>
      <c r="BB2186" s="18" t="s">
        <v>5537</v>
      </c>
      <c r="BC2186" s="18" t="s">
        <v>5537</v>
      </c>
      <c r="BD2186" s="18" t="s">
        <v>5537</v>
      </c>
      <c r="BE2186" s="18" t="s">
        <v>5537</v>
      </c>
      <c r="BF2186" s="18" t="s">
        <v>5537</v>
      </c>
      <c r="BG2186" s="18" t="s">
        <v>5537</v>
      </c>
      <c r="BH2186" s="18" t="s">
        <v>5537</v>
      </c>
      <c r="BI2186" s="9" t="s">
        <v>5537</v>
      </c>
      <c r="BJ2186" s="14"/>
      <c r="BK2186" s="14" t="s">
        <v>5537</v>
      </c>
      <c r="BL2186" s="14" t="str">
        <f>_xlfn.XLOOKUP(B2186,'[4]cell downs 18042026 17h'!$B:$B,'[4]cell downs 18042026 17h'!$B:$B,"")</f>
        <v/>
      </c>
      <c r="BM2186" s="14" t="str">
        <f>_xlfn.XLOOKUP(B2186,'[5]Cells Huawei 19042026 15h'!$B:$B,'[5]Cells Huawei 19042026 15h'!$B:$B,"")</f>
        <v/>
      </c>
      <c r="BN2186" s="9" t="str">
        <f>_xlfn.XLOOKUP(B2186,'[6]cells down 19042026 9H40'!$B:$B,'[6]cells down 19042026 9H40'!$B:$B,"")</f>
        <v/>
      </c>
      <c r="BO2186" s="9" t="s">
        <v>3641</v>
      </c>
      <c r="BP2186" s="9" t="s">
        <v>12</v>
      </c>
      <c r="BQ2186" s="115"/>
    </row>
    <row r="2187" spans="1:69" s="9" customFormat="1" x14ac:dyDescent="0.3">
      <c r="A2187" s="1" t="s">
        <v>3643</v>
      </c>
      <c r="B2187" s="8" t="s">
        <v>3644</v>
      </c>
      <c r="C2187" s="3" t="str">
        <f>_xlfn.XLOOKUP(B2187,'[1]daily break down'!$D:$D,'[1]daily break down'!$E:$E,"")</f>
        <v>CENTRE</v>
      </c>
      <c r="D2187" s="1" t="s">
        <v>11</v>
      </c>
      <c r="E2187" s="1" t="s">
        <v>12</v>
      </c>
      <c r="F2187" s="3" t="s">
        <v>69</v>
      </c>
      <c r="G2187" s="1" t="s">
        <v>3643</v>
      </c>
      <c r="H2187" s="34" t="str">
        <f>_xlfn.XLOOKUP(B2187,[2]CALCULATION!$B:$B,[2]CALCULATION!$H:$H,"")</f>
        <v>ZTE</v>
      </c>
      <c r="I2187" s="28">
        <v>0</v>
      </c>
      <c r="J2187" s="28">
        <v>0</v>
      </c>
      <c r="K2187" s="28">
        <v>0</v>
      </c>
      <c r="L2187" s="28">
        <v>0</v>
      </c>
      <c r="M2187" s="28">
        <v>0</v>
      </c>
      <c r="N2187" s="28">
        <v>0</v>
      </c>
      <c r="O2187" s="28">
        <v>0</v>
      </c>
      <c r="P2187" s="28">
        <v>0</v>
      </c>
      <c r="Q2187" s="28">
        <v>0</v>
      </c>
      <c r="R2187" s="28">
        <v>0</v>
      </c>
      <c r="S2187" s="94">
        <v>0</v>
      </c>
      <c r="T2187" s="94">
        <f>_xlfn.XLOOKUP(B2187,'[3]Nur des jours'!$B:$B,'[3]Nur des jours'!$U:$U,"")</f>
        <v>0</v>
      </c>
      <c r="U2187" s="94">
        <v>0</v>
      </c>
      <c r="V2187" s="94">
        <v>0</v>
      </c>
      <c r="W2187" s="94">
        <v>0</v>
      </c>
      <c r="X2187" s="94">
        <v>0</v>
      </c>
      <c r="Y2187" s="94">
        <v>0</v>
      </c>
      <c r="Z2187" s="94">
        <v>0</v>
      </c>
      <c r="AA2187" s="94">
        <v>0</v>
      </c>
      <c r="AB2187" s="94">
        <v>0</v>
      </c>
      <c r="AC2187" s="94"/>
      <c r="AD2187" s="94">
        <v>0</v>
      </c>
      <c r="AE2187" s="94">
        <v>0</v>
      </c>
      <c r="AF2187" s="94">
        <v>0</v>
      </c>
      <c r="AG2187" s="94">
        <v>0</v>
      </c>
      <c r="AH2187" s="94">
        <v>0</v>
      </c>
      <c r="AI2187" s="49" t="s">
        <v>5559</v>
      </c>
      <c r="AJ2187" s="49"/>
      <c r="AK2187" s="48" t="str" cm="1">
        <f t="array" ref="AK2187">IFERROR(_xlfn.IFS(
AM2187="MPR ISSUE","PDH",
AM2187="BSS Hardware Issue","BSS",
AM2187="Sites strategiques, MLL, Pylone, etc.","ENVTECH",
AM2187="AKTIVCO DEFAUT GE &amp; POWER Cabinet","AKTIVCO",
AM2187="AKTIVCO Coupure ENEO &amp; Baisse de tension","AKTIVCO GRID ONLY",
AM2187="Coupure ENEO &amp; Baisse de tension","IHS GRID ONLY",
AM2187="Defaut GE &amp; POWER Cabinet","IHS",
AM2187="Sharing","Partners",
AM2187="Sites strategiques &amp; DataCenter","SST &amp; DC",
AM2187="Exclu","Exclu",
AM2187="SAT","SAT",
AM2187="SPARE-ISSUE","SPARE-ISSUE",
AM2187="Fiber CAmtel","TRANS_FO_CAMTEL",
AM2187="Fiber AOF","Fiber AOF",
AM2187="Projet OCM (HUAWEI)","TRAVAUX-HUAWEI",
AM2187="Projet OCM (NOKIA)","TRAVAUX-NOKIA",
AM2187="ACCESS-ISSUE","ACCESS-ISSUE",
AM2187="Projet OCM (ZTE, NOKIA, autres projets)","TRAVAUX OCM",
AM2187="No root CAuse","No root cause",
AM2187="ODU HS","PDH",
AM2187="IP &amp; VLAN","PDH",
AM2187="Warehouse HUAWEI","SPARE-ISSUE",
AM2187="SPARE-HS","SPARE-ISSUE",
AM2187="Power Telco","BSS",AM2187="no impacts","no impacts"
),"")</f>
        <v>no impacts</v>
      </c>
      <c r="AL2187" s="48" t="str" cm="1">
        <f t="array" ref="AL2187">IFERROR(_xlfn.IFS(
AM2187="MPR ISSUE","TX ISSUE",
AM2187="BSS Hardware Issue","RAN ISSUE",
AM2187="Sites strategiques, MLL, Pylone, etc.","ENVTECH",
AM2187="AKTIVCO DEFAUT GE &amp; POWER Cabinet","POWER ISSUE",
AM2187="AKTIVCO Coupure ENEO &amp; Baisse de tension","POWER ISSUE",
AM2187="Coupure ENEO &amp; Baisse de tension","POWER ISSUE",
AM2187="Defaut GE &amp; POWER Cabinet","POWER ISSUE",
AM2187="Sharing","POWER ISSUE",
AM2187="Sites strategiques &amp; DataCenter","POWER ISSUE",
AM2187="Exclu","Exclu",
AM2187="SAT","TX ISSUE",
AM2187="SPARE-ISSUE","SPARE-ISSUE",
AM2187="Fiber CAmtel","TX ISSUE",
AM2187="Fiber AOF","TX ISSUE",
AM2187="Projet OCM (HUAWEI)","TRAVAUX-HUAWEI",
AM2187="Projet OCM (NOKIA)","TRAVAUX -NOKIA",
AM2187="ACCESS-ISSUE","ACCESS-ISSUE",
AM2187="Projet OCM (ZTE, NOKIA, autres projets)","TRAVAUX OCM",
AM2187="No root CAuse","No root cause",
AM2187="ODU HS","TX ISSUE",
AM2187="IP &amp; VLAN","TX ISSUE",
AM2187="Warehouse HUAWEI","SPARE-ISSUE",
AM2187="SPARE-HS","SPARE-ISSUE",
AM2187="Power Telco","RAN ISSUE",AM2187="no impacts","no impacts"
),"")</f>
        <v>no impacts</v>
      </c>
      <c r="AM2187" s="67" t="s">
        <v>5605</v>
      </c>
      <c r="AN2187" s="48" t="str" cm="1">
        <f t="array" ref="AN2187">IFERROR(_xlfn.IFS(
AM2187="MPR ISSUE","ACTIVE",
AM2187="BSS Hardware Issue","ACTIVE",
AM2187="Sites strategiques, MLL, Pylone, etc.","PASSIVE",
AM2187="AKTIVCO DEFAUT GE &amp; POWER Cabinet","PASSIVE",
AM2187="AKTIVCO Coupure ENEO &amp; Baisse de tension","PASSIVE",
AM2187="Coupure ENEO &amp; Baisse de tension","PASSIVE",
AM2187="Defaut GE &amp; POWER Cabinet","PASSIVE",
AM2187="Sharing","PASSIVE",
AM2187="Sites strategiques &amp; DataCenter","PASSIVE",
AM2187="Exclu","Exclu",
AM2187="SAT","ACTIVE",
AM2187="SPARE-ISSUE","SPARE-ISSUE",
AM2187="Fiber CAmtel","ACTIVE",
AM2187="Fiber AOF","ACTIVE",
AM2187="Projet OCM (HUAWEI)","PLANNED WORKS",
AM2187="Projet OCM (NOKIA)","PLANNED WORKS",
AM2187="ACCESS-ISSUE","ACCESS-ISSUE",
AM2187="Projet OCM (ZTE, NOKIA, autres projets)","PLANNED WORKS",
AM2187="No root CAuse","No root cause",
AM2187="ODU HS","ACTIVE",
AM2187="IP &amp; VLAN","ACTIVE",
AM2187="Warehouse HUAWEI","SPARE-ISSUE",
AM2187="SPARE-HS","SPARE-ISSUE",
AM2187="Power Telco","ACTIVE", AM2187="no impacts","no impacts"
),"")</f>
        <v>no impacts</v>
      </c>
      <c r="AO2187" s="93" t="s">
        <v>5537</v>
      </c>
      <c r="AP2187" s="101" t="str">
        <f t="shared" si="61"/>
        <v>SUD_012</v>
      </c>
      <c r="AR2187" s="17" t="s">
        <v>5537</v>
      </c>
      <c r="AS2187" s="7" t="s">
        <v>5537</v>
      </c>
      <c r="AT2187" s="6"/>
      <c r="AU2187" s="7"/>
      <c r="AV2187" s="3" t="s">
        <v>5537</v>
      </c>
      <c r="AW2187" s="18" t="s">
        <v>5537</v>
      </c>
      <c r="AX2187" s="18" t="s">
        <v>5537</v>
      </c>
      <c r="AY2187" s="18" t="s">
        <v>5537</v>
      </c>
      <c r="AZ2187" s="18" t="s">
        <v>5537</v>
      </c>
      <c r="BA2187" s="18" t="s">
        <v>5537</v>
      </c>
      <c r="BB2187" s="18" t="s">
        <v>5537</v>
      </c>
      <c r="BC2187" s="18" t="s">
        <v>5537</v>
      </c>
      <c r="BD2187" s="18" t="s">
        <v>5537</v>
      </c>
      <c r="BE2187" s="18" t="s">
        <v>5537</v>
      </c>
      <c r="BF2187" s="18" t="s">
        <v>5537</v>
      </c>
      <c r="BG2187" s="18" t="s">
        <v>5537</v>
      </c>
      <c r="BH2187" s="18" t="s">
        <v>5537</v>
      </c>
      <c r="BI2187" s="9" t="s">
        <v>5537</v>
      </c>
      <c r="BJ2187" s="14"/>
      <c r="BK2187" s="14" t="s">
        <v>5537</v>
      </c>
      <c r="BL2187" s="14" t="str">
        <f>_xlfn.XLOOKUP(B2187,'[4]cell downs 18042026 17h'!$B:$B,'[4]cell downs 18042026 17h'!$B:$B,"")</f>
        <v/>
      </c>
      <c r="BM2187" s="14" t="str">
        <f>_xlfn.XLOOKUP(B2187,'[5]Cells Huawei 19042026 15h'!$B:$B,'[5]Cells Huawei 19042026 15h'!$B:$B,"")</f>
        <v/>
      </c>
      <c r="BN2187" s="9" t="str">
        <f>_xlfn.XLOOKUP(B2187,'[6]cells down 19042026 9H40'!$B:$B,'[6]cells down 19042026 9H40'!$B:$B,"")</f>
        <v/>
      </c>
      <c r="BO2187" s="9" t="s">
        <v>3644</v>
      </c>
      <c r="BP2187" s="9" t="s">
        <v>66</v>
      </c>
      <c r="BQ2187" s="115"/>
    </row>
    <row r="2188" spans="1:69" s="9" customFormat="1" x14ac:dyDescent="0.3">
      <c r="A2188" s="1" t="s">
        <v>3645</v>
      </c>
      <c r="B2188" s="8" t="s">
        <v>3646</v>
      </c>
      <c r="C2188" s="3" t="str">
        <f>_xlfn.XLOOKUP(B2188,'[1]daily break down'!$D:$D,'[1]daily break down'!$E:$E,"")</f>
        <v>CENTRE</v>
      </c>
      <c r="D2188" s="1" t="s">
        <v>11</v>
      </c>
      <c r="E2188" s="1" t="s">
        <v>12</v>
      </c>
      <c r="F2188" s="3" t="s">
        <v>37</v>
      </c>
      <c r="G2188" s="1" t="s">
        <v>3645</v>
      </c>
      <c r="H2188" s="34" t="str">
        <f>_xlfn.XLOOKUP(B2188,[2]CALCULATION!$B:$B,[2]CALCULATION!$H:$H,"")</f>
        <v>ZTE</v>
      </c>
      <c r="I2188" s="28">
        <v>0</v>
      </c>
      <c r="J2188" s="28">
        <v>0</v>
      </c>
      <c r="K2188" s="28">
        <v>0</v>
      </c>
      <c r="L2188" s="28">
        <v>0</v>
      </c>
      <c r="M2188" s="28">
        <v>0</v>
      </c>
      <c r="N2188" s="28">
        <v>0</v>
      </c>
      <c r="O2188" s="28">
        <v>0</v>
      </c>
      <c r="P2188" s="28">
        <v>0</v>
      </c>
      <c r="Q2188" s="28">
        <v>0</v>
      </c>
      <c r="R2188" s="28">
        <v>0</v>
      </c>
      <c r="S2188" s="94">
        <v>0</v>
      </c>
      <c r="T2188" s="94">
        <f>_xlfn.XLOOKUP(B2188,'[3]Nur des jours'!$B:$B,'[3]Nur des jours'!$U:$U,"")</f>
        <v>0</v>
      </c>
      <c r="U2188" s="94">
        <v>0</v>
      </c>
      <c r="V2188" s="94">
        <v>0</v>
      </c>
      <c r="W2188" s="94">
        <v>0</v>
      </c>
      <c r="X2188" s="94">
        <v>0</v>
      </c>
      <c r="Y2188" s="94">
        <v>0</v>
      </c>
      <c r="Z2188" s="94">
        <v>0</v>
      </c>
      <c r="AA2188" s="94">
        <v>0</v>
      </c>
      <c r="AB2188" s="94">
        <v>0</v>
      </c>
      <c r="AC2188" s="94"/>
      <c r="AD2188" s="94">
        <v>0</v>
      </c>
      <c r="AE2188" s="94">
        <v>0</v>
      </c>
      <c r="AF2188" s="94">
        <v>0</v>
      </c>
      <c r="AG2188" s="94">
        <v>0</v>
      </c>
      <c r="AH2188" s="94">
        <v>0</v>
      </c>
      <c r="AI2188" s="49" t="s">
        <v>5559</v>
      </c>
      <c r="AJ2188" s="49"/>
      <c r="AK2188" s="48" t="str" cm="1">
        <f t="array" ref="AK2188">IFERROR(_xlfn.IFS(
AM2188="MPR ISSUE","PDH",
AM2188="BSS Hardware Issue","BSS",
AM2188="Sites strategiques, MLL, Pylone, etc.","ENVTECH",
AM2188="AKTIVCO DEFAUT GE &amp; POWER Cabinet","AKTIVCO",
AM2188="AKTIVCO Coupure ENEO &amp; Baisse de tension","AKTIVCO GRID ONLY",
AM2188="Coupure ENEO &amp; Baisse de tension","IHS GRID ONLY",
AM2188="Defaut GE &amp; POWER Cabinet","IHS",
AM2188="Sharing","Partners",
AM2188="Sites strategiques &amp; DataCenter","SST &amp; DC",
AM2188="Exclu","Exclu",
AM2188="SAT","SAT",
AM2188="SPARE-ISSUE","SPARE-ISSUE",
AM2188="Fiber CAmtel","TRANS_FO_CAMTEL",
AM2188="Fiber AOF","Fiber AOF",
AM2188="Projet OCM (HUAWEI)","TRAVAUX-HUAWEI",
AM2188="Projet OCM (NOKIA)","TRAVAUX-NOKIA",
AM2188="ACCESS-ISSUE","ACCESS-ISSUE",
AM2188="Projet OCM (ZTE, NOKIA, autres projets)","TRAVAUX OCM",
AM2188="No root CAuse","No root cause",
AM2188="ODU HS","PDH",
AM2188="IP &amp; VLAN","PDH",
AM2188="Warehouse HUAWEI","SPARE-ISSUE",
AM2188="SPARE-HS","SPARE-ISSUE",
AM2188="Power Telco","BSS",AM2188="no impacts","no impacts"
),"")</f>
        <v>no impacts</v>
      </c>
      <c r="AL2188" s="48" t="str" cm="1">
        <f t="array" ref="AL2188">IFERROR(_xlfn.IFS(
AM2188="MPR ISSUE","TX ISSUE",
AM2188="BSS Hardware Issue","RAN ISSUE",
AM2188="Sites strategiques, MLL, Pylone, etc.","ENVTECH",
AM2188="AKTIVCO DEFAUT GE &amp; POWER Cabinet","POWER ISSUE",
AM2188="AKTIVCO Coupure ENEO &amp; Baisse de tension","POWER ISSUE",
AM2188="Coupure ENEO &amp; Baisse de tension","POWER ISSUE",
AM2188="Defaut GE &amp; POWER Cabinet","POWER ISSUE",
AM2188="Sharing","POWER ISSUE",
AM2188="Sites strategiques &amp; DataCenter","POWER ISSUE",
AM2188="Exclu","Exclu",
AM2188="SAT","TX ISSUE",
AM2188="SPARE-ISSUE","SPARE-ISSUE",
AM2188="Fiber CAmtel","TX ISSUE",
AM2188="Fiber AOF","TX ISSUE",
AM2188="Projet OCM (HUAWEI)","TRAVAUX-HUAWEI",
AM2188="Projet OCM (NOKIA)","TRAVAUX -NOKIA",
AM2188="ACCESS-ISSUE","ACCESS-ISSUE",
AM2188="Projet OCM (ZTE, NOKIA, autres projets)","TRAVAUX OCM",
AM2188="No root CAuse","No root cause",
AM2188="ODU HS","TX ISSUE",
AM2188="IP &amp; VLAN","TX ISSUE",
AM2188="Warehouse HUAWEI","SPARE-ISSUE",
AM2188="SPARE-HS","SPARE-ISSUE",
AM2188="Power Telco","RAN ISSUE",AM2188="no impacts","no impacts"
),"")</f>
        <v>no impacts</v>
      </c>
      <c r="AM2188" s="67" t="s">
        <v>5605</v>
      </c>
      <c r="AN2188" s="48" t="str" cm="1">
        <f t="array" ref="AN2188">IFERROR(_xlfn.IFS(
AM2188="MPR ISSUE","ACTIVE",
AM2188="BSS Hardware Issue","ACTIVE",
AM2188="Sites strategiques, MLL, Pylone, etc.","PASSIVE",
AM2188="AKTIVCO DEFAUT GE &amp; POWER Cabinet","PASSIVE",
AM2188="AKTIVCO Coupure ENEO &amp; Baisse de tension","PASSIVE",
AM2188="Coupure ENEO &amp; Baisse de tension","PASSIVE",
AM2188="Defaut GE &amp; POWER Cabinet","PASSIVE",
AM2188="Sharing","PASSIVE",
AM2188="Sites strategiques &amp; DataCenter","PASSIVE",
AM2188="Exclu","Exclu",
AM2188="SAT","ACTIVE",
AM2188="SPARE-ISSUE","SPARE-ISSUE",
AM2188="Fiber CAmtel","ACTIVE",
AM2188="Fiber AOF","ACTIVE",
AM2188="Projet OCM (HUAWEI)","PLANNED WORKS",
AM2188="Projet OCM (NOKIA)","PLANNED WORKS",
AM2188="ACCESS-ISSUE","ACCESS-ISSUE",
AM2188="Projet OCM (ZTE, NOKIA, autres projets)","PLANNED WORKS",
AM2188="No root CAuse","No root cause",
AM2188="ODU HS","ACTIVE",
AM2188="IP &amp; VLAN","ACTIVE",
AM2188="Warehouse HUAWEI","SPARE-ISSUE",
AM2188="SPARE-HS","SPARE-ISSUE",
AM2188="Power Telco","ACTIVE", AM2188="no impacts","no impacts"
),"")</f>
        <v>no impacts</v>
      </c>
      <c r="AO2188" s="93" t="s">
        <v>5537</v>
      </c>
      <c r="AP2188" s="101" t="str">
        <f t="shared" si="61"/>
        <v>CTR_353</v>
      </c>
      <c r="AR2188" s="17" t="s">
        <v>5537</v>
      </c>
      <c r="AS2188" s="7" t="s">
        <v>5537</v>
      </c>
      <c r="AT2188" s="6"/>
      <c r="AU2188" s="7"/>
      <c r="AV2188" s="3" t="s">
        <v>5537</v>
      </c>
      <c r="AW2188" s="18" t="s">
        <v>5537</v>
      </c>
      <c r="AX2188" s="18" t="s">
        <v>5537</v>
      </c>
      <c r="AY2188" s="18" t="s">
        <v>5537</v>
      </c>
      <c r="AZ2188" s="18" t="s">
        <v>5537</v>
      </c>
      <c r="BA2188" s="18" t="s">
        <v>5537</v>
      </c>
      <c r="BB2188" s="18" t="s">
        <v>5537</v>
      </c>
      <c r="BC2188" s="18" t="s">
        <v>5537</v>
      </c>
      <c r="BD2188" s="18" t="s">
        <v>5537</v>
      </c>
      <c r="BE2188" s="18" t="s">
        <v>5537</v>
      </c>
      <c r="BF2188" s="18" t="s">
        <v>5537</v>
      </c>
      <c r="BG2188" s="18" t="s">
        <v>5537</v>
      </c>
      <c r="BH2188" s="18" t="s">
        <v>5537</v>
      </c>
      <c r="BI2188" s="9" t="s">
        <v>5537</v>
      </c>
      <c r="BJ2188" s="14"/>
      <c r="BK2188" s="14" t="s">
        <v>5537</v>
      </c>
      <c r="BL2188" s="14" t="str">
        <f>_xlfn.XLOOKUP(B2188,'[4]cell downs 18042026 17h'!$B:$B,'[4]cell downs 18042026 17h'!$B:$B,"")</f>
        <v/>
      </c>
      <c r="BM2188" s="14" t="str">
        <f>_xlfn.XLOOKUP(B2188,'[5]Cells Huawei 19042026 15h'!$B:$B,'[5]Cells Huawei 19042026 15h'!$B:$B,"")</f>
        <v/>
      </c>
      <c r="BN2188" s="9" t="str">
        <f>_xlfn.XLOOKUP(B2188,'[6]cells down 19042026 9H40'!$B:$B,'[6]cells down 19042026 9H40'!$B:$B,"")</f>
        <v/>
      </c>
      <c r="BO2188" s="9" t="s">
        <v>3646</v>
      </c>
      <c r="BP2188" s="9" t="s">
        <v>5459</v>
      </c>
      <c r="BQ2188" s="115"/>
    </row>
    <row r="2189" spans="1:69" s="9" customFormat="1" x14ac:dyDescent="0.3">
      <c r="A2189" s="1" t="s">
        <v>3650</v>
      </c>
      <c r="B2189" s="8" t="s">
        <v>3651</v>
      </c>
      <c r="C2189" s="3" t="str">
        <f>_xlfn.XLOOKUP(B2189,'[1]daily break down'!$D:$D,'[1]daily break down'!$E:$E,"")</f>
        <v>CENTRE</v>
      </c>
      <c r="D2189" s="1" t="s">
        <v>11</v>
      </c>
      <c r="E2189" s="1" t="s">
        <v>12</v>
      </c>
      <c r="F2189" s="3" t="s">
        <v>37</v>
      </c>
      <c r="G2189" s="1" t="s">
        <v>3652</v>
      </c>
      <c r="H2189" s="34" t="str">
        <f>_xlfn.XLOOKUP(B2189,[2]CALCULATION!$B:$B,[2]CALCULATION!$H:$H,"")</f>
        <v>ZTE</v>
      </c>
      <c r="I2189" s="28">
        <v>0</v>
      </c>
      <c r="J2189" s="28">
        <v>0</v>
      </c>
      <c r="K2189" s="28">
        <v>0</v>
      </c>
      <c r="L2189" s="28">
        <v>0</v>
      </c>
      <c r="M2189" s="28">
        <v>0</v>
      </c>
      <c r="N2189" s="28">
        <v>0</v>
      </c>
      <c r="O2189" s="28">
        <v>0</v>
      </c>
      <c r="P2189" s="28">
        <v>0</v>
      </c>
      <c r="Q2189" s="28">
        <v>0</v>
      </c>
      <c r="R2189" s="28">
        <v>0</v>
      </c>
      <c r="S2189" s="94">
        <v>0</v>
      </c>
      <c r="T2189" s="94">
        <f>_xlfn.XLOOKUP(B2189,'[3]Nur des jours'!$B:$B,'[3]Nur des jours'!$U:$U,"")</f>
        <v>0</v>
      </c>
      <c r="U2189" s="94">
        <v>0</v>
      </c>
      <c r="V2189" s="94">
        <v>0</v>
      </c>
      <c r="W2189" s="94">
        <v>0</v>
      </c>
      <c r="X2189" s="94">
        <v>0</v>
      </c>
      <c r="Y2189" s="94">
        <v>0</v>
      </c>
      <c r="Z2189" s="94">
        <v>0</v>
      </c>
      <c r="AA2189" s="94">
        <v>0</v>
      </c>
      <c r="AB2189" s="94">
        <v>0</v>
      </c>
      <c r="AC2189" s="94"/>
      <c r="AD2189" s="94">
        <v>0</v>
      </c>
      <c r="AE2189" s="94">
        <v>0</v>
      </c>
      <c r="AF2189" s="94">
        <v>0</v>
      </c>
      <c r="AG2189" s="94">
        <v>0</v>
      </c>
      <c r="AH2189" s="94">
        <v>0</v>
      </c>
      <c r="AI2189" s="49" t="s">
        <v>5559</v>
      </c>
      <c r="AJ2189" s="49"/>
      <c r="AK2189" s="48" t="str" cm="1">
        <f t="array" ref="AK2189">IFERROR(_xlfn.IFS(
AM2189="MPR ISSUE","PDH",
AM2189="BSS Hardware Issue","BSS",
AM2189="Sites strategiques, MLL, Pylone, etc.","ENVTECH",
AM2189="AKTIVCO DEFAUT GE &amp; POWER Cabinet","AKTIVCO",
AM2189="AKTIVCO Coupure ENEO &amp; Baisse de tension","AKTIVCO GRID ONLY",
AM2189="Coupure ENEO &amp; Baisse de tension","IHS GRID ONLY",
AM2189="Defaut GE &amp; POWER Cabinet","IHS",
AM2189="Sharing","Partners",
AM2189="Sites strategiques &amp; DataCenter","SST &amp; DC",
AM2189="Exclu","Exclu",
AM2189="SAT","SAT",
AM2189="SPARE-ISSUE","SPARE-ISSUE",
AM2189="Fiber CAmtel","TRANS_FO_CAMTEL",
AM2189="Fiber AOF","Fiber AOF",
AM2189="Projet OCM (HUAWEI)","TRAVAUX-HUAWEI",
AM2189="Projet OCM (NOKIA)","TRAVAUX-NOKIA",
AM2189="ACCESS-ISSUE","ACCESS-ISSUE",
AM2189="Projet OCM (ZTE, NOKIA, autres projets)","TRAVAUX OCM",
AM2189="No root CAuse","No root cause",
AM2189="ODU HS","PDH",
AM2189="IP &amp; VLAN","PDH",
AM2189="Warehouse HUAWEI","SPARE-ISSUE",
AM2189="SPARE-HS","SPARE-ISSUE",
AM2189="Power Telco","BSS",AM2189="no impacts","no impacts"
),"")</f>
        <v>no impacts</v>
      </c>
      <c r="AL2189" s="48" t="str" cm="1">
        <f t="array" ref="AL2189">IFERROR(_xlfn.IFS(
AM2189="MPR ISSUE","TX ISSUE",
AM2189="BSS Hardware Issue","RAN ISSUE",
AM2189="Sites strategiques, MLL, Pylone, etc.","ENVTECH",
AM2189="AKTIVCO DEFAUT GE &amp; POWER Cabinet","POWER ISSUE",
AM2189="AKTIVCO Coupure ENEO &amp; Baisse de tension","POWER ISSUE",
AM2189="Coupure ENEO &amp; Baisse de tension","POWER ISSUE",
AM2189="Defaut GE &amp; POWER Cabinet","POWER ISSUE",
AM2189="Sharing","POWER ISSUE",
AM2189="Sites strategiques &amp; DataCenter","POWER ISSUE",
AM2189="Exclu","Exclu",
AM2189="SAT","TX ISSUE",
AM2189="SPARE-ISSUE","SPARE-ISSUE",
AM2189="Fiber CAmtel","TX ISSUE",
AM2189="Fiber AOF","TX ISSUE",
AM2189="Projet OCM (HUAWEI)","TRAVAUX-HUAWEI",
AM2189="Projet OCM (NOKIA)","TRAVAUX -NOKIA",
AM2189="ACCESS-ISSUE","ACCESS-ISSUE",
AM2189="Projet OCM (ZTE, NOKIA, autres projets)","TRAVAUX OCM",
AM2189="No root CAuse","No root cause",
AM2189="ODU HS","TX ISSUE",
AM2189="IP &amp; VLAN","TX ISSUE",
AM2189="Warehouse HUAWEI","SPARE-ISSUE",
AM2189="SPARE-HS","SPARE-ISSUE",
AM2189="Power Telco","RAN ISSUE",AM2189="no impacts","no impacts"
),"")</f>
        <v>no impacts</v>
      </c>
      <c r="AM2189" s="67" t="s">
        <v>5605</v>
      </c>
      <c r="AN2189" s="48" t="str" cm="1">
        <f t="array" ref="AN2189">IFERROR(_xlfn.IFS(
AM2189="MPR ISSUE","ACTIVE",
AM2189="BSS Hardware Issue","ACTIVE",
AM2189="Sites strategiques, MLL, Pylone, etc.","PASSIVE",
AM2189="AKTIVCO DEFAUT GE &amp; POWER Cabinet","PASSIVE",
AM2189="AKTIVCO Coupure ENEO &amp; Baisse de tension","PASSIVE",
AM2189="Coupure ENEO &amp; Baisse de tension","PASSIVE",
AM2189="Defaut GE &amp; POWER Cabinet","PASSIVE",
AM2189="Sharing","PASSIVE",
AM2189="Sites strategiques &amp; DataCenter","PASSIVE",
AM2189="Exclu","Exclu",
AM2189="SAT","ACTIVE",
AM2189="SPARE-ISSUE","SPARE-ISSUE",
AM2189="Fiber CAmtel","ACTIVE",
AM2189="Fiber AOF","ACTIVE",
AM2189="Projet OCM (HUAWEI)","PLANNED WORKS",
AM2189="Projet OCM (NOKIA)","PLANNED WORKS",
AM2189="ACCESS-ISSUE","ACCESS-ISSUE",
AM2189="Projet OCM (ZTE, NOKIA, autres projets)","PLANNED WORKS",
AM2189="No root CAuse","No root cause",
AM2189="ODU HS","ACTIVE",
AM2189="IP &amp; VLAN","ACTIVE",
AM2189="Warehouse HUAWEI","SPARE-ISSUE",
AM2189="SPARE-HS","SPARE-ISSUE",
AM2189="Power Telco","ACTIVE", AM2189="no impacts","no impacts"
),"")</f>
        <v>no impacts</v>
      </c>
      <c r="AO2189" s="93" t="s">
        <v>5537</v>
      </c>
      <c r="AP2189" s="101" t="str">
        <f t="shared" si="61"/>
        <v>CTR_349</v>
      </c>
      <c r="AR2189" s="17" t="s">
        <v>5537</v>
      </c>
      <c r="AS2189" s="7" t="s">
        <v>5537</v>
      </c>
      <c r="AT2189" s="6"/>
      <c r="AU2189" s="7"/>
      <c r="AV2189" s="3" t="s">
        <v>5537</v>
      </c>
      <c r="AW2189" s="18" t="s">
        <v>5537</v>
      </c>
      <c r="AX2189" s="18" t="s">
        <v>5537</v>
      </c>
      <c r="AY2189" s="18" t="s">
        <v>5537</v>
      </c>
      <c r="AZ2189" s="18" t="s">
        <v>5537</v>
      </c>
      <c r="BA2189" s="18" t="s">
        <v>5537</v>
      </c>
      <c r="BB2189" s="18" t="s">
        <v>5537</v>
      </c>
      <c r="BC2189" s="18" t="s">
        <v>5537</v>
      </c>
      <c r="BD2189" s="18" t="s">
        <v>5537</v>
      </c>
      <c r="BE2189" s="18" t="s">
        <v>5537</v>
      </c>
      <c r="BF2189" s="18" t="s">
        <v>5537</v>
      </c>
      <c r="BG2189" s="18" t="s">
        <v>5537</v>
      </c>
      <c r="BH2189" s="18" t="s">
        <v>5537</v>
      </c>
      <c r="BI2189" s="9" t="s">
        <v>5537</v>
      </c>
      <c r="BJ2189" s="14"/>
      <c r="BK2189" s="14" t="s">
        <v>5537</v>
      </c>
      <c r="BL2189" s="14" t="str">
        <f>_xlfn.XLOOKUP(B2189,'[4]cell downs 18042026 17h'!$B:$B,'[4]cell downs 18042026 17h'!$B:$B,"")</f>
        <v/>
      </c>
      <c r="BM2189" s="14" t="str">
        <f>_xlfn.XLOOKUP(B2189,'[5]Cells Huawei 19042026 15h'!$B:$B,'[5]Cells Huawei 19042026 15h'!$B:$B,"")</f>
        <v/>
      </c>
      <c r="BN2189" s="9" t="str">
        <f>_xlfn.XLOOKUP(B2189,'[6]cells down 19042026 9H40'!$B:$B,'[6]cells down 19042026 9H40'!$B:$B,"")</f>
        <v/>
      </c>
      <c r="BO2189" s="9" t="s">
        <v>3651</v>
      </c>
      <c r="BP2189" s="9" t="s">
        <v>5537</v>
      </c>
      <c r="BQ2189" s="115"/>
    </row>
    <row r="2190" spans="1:69" s="9" customFormat="1" x14ac:dyDescent="0.3">
      <c r="A2190" s="2" t="s">
        <v>3653</v>
      </c>
      <c r="B2190" s="8" t="s">
        <v>3654</v>
      </c>
      <c r="C2190" s="3" t="str">
        <f>_xlfn.XLOOKUP(B2190,'[1]daily break down'!$D:$D,'[1]daily break down'!$E:$E,"")</f>
        <v>CENTRE</v>
      </c>
      <c r="D2190" s="1" t="s">
        <v>11</v>
      </c>
      <c r="E2190" s="1" t="s">
        <v>237</v>
      </c>
      <c r="F2190" s="3" t="s">
        <v>37</v>
      </c>
      <c r="G2190" s="1" t="s">
        <v>3655</v>
      </c>
      <c r="H2190" s="34" t="str">
        <f>_xlfn.XLOOKUP(B2190,[2]CALCULATION!$B:$B,[2]CALCULATION!$H:$H,"")</f>
        <v>ZTE</v>
      </c>
      <c r="I2190" s="28">
        <v>0</v>
      </c>
      <c r="J2190" s="28">
        <v>0</v>
      </c>
      <c r="K2190" s="28">
        <v>0</v>
      </c>
      <c r="L2190" s="28">
        <v>0</v>
      </c>
      <c r="M2190" s="28">
        <v>0</v>
      </c>
      <c r="N2190" s="28">
        <v>0</v>
      </c>
      <c r="O2190" s="28">
        <v>0</v>
      </c>
      <c r="P2190" s="28">
        <v>0</v>
      </c>
      <c r="Q2190" s="28">
        <v>0</v>
      </c>
      <c r="R2190" s="28">
        <v>0</v>
      </c>
      <c r="S2190" s="94">
        <v>0</v>
      </c>
      <c r="T2190" s="94">
        <f>_xlfn.XLOOKUP(B2190,'[3]Nur des jours'!$B:$B,'[3]Nur des jours'!$U:$U,"")</f>
        <v>0</v>
      </c>
      <c r="U2190" s="94">
        <v>0</v>
      </c>
      <c r="V2190" s="94">
        <v>0</v>
      </c>
      <c r="W2190" s="94">
        <v>0</v>
      </c>
      <c r="X2190" s="94">
        <v>0</v>
      </c>
      <c r="Y2190" s="94">
        <v>0</v>
      </c>
      <c r="Z2190" s="94">
        <v>0</v>
      </c>
      <c r="AA2190" s="94">
        <v>0</v>
      </c>
      <c r="AB2190" s="94">
        <v>0</v>
      </c>
      <c r="AC2190" s="94"/>
      <c r="AD2190" s="94">
        <v>0</v>
      </c>
      <c r="AE2190" s="94">
        <v>0</v>
      </c>
      <c r="AF2190" s="94">
        <v>0</v>
      </c>
      <c r="AG2190" s="94">
        <v>0</v>
      </c>
      <c r="AH2190" s="94">
        <v>0</v>
      </c>
      <c r="AI2190" s="49" t="s">
        <v>5559</v>
      </c>
      <c r="AJ2190" s="49"/>
      <c r="AK2190" s="48" t="str" cm="1">
        <f t="array" ref="AK2190">IFERROR(_xlfn.IFS(
AM2190="MPR ISSUE","PDH",
AM2190="BSS Hardware Issue","BSS",
AM2190="Sites strategiques, MLL, Pylone, etc.","ENVTECH",
AM2190="AKTIVCO DEFAUT GE &amp; POWER Cabinet","AKTIVCO",
AM2190="AKTIVCO Coupure ENEO &amp; Baisse de tension","AKTIVCO GRID ONLY",
AM2190="Coupure ENEO &amp; Baisse de tension","IHS GRID ONLY",
AM2190="Defaut GE &amp; POWER Cabinet","IHS",
AM2190="Sharing","Partners",
AM2190="Sites strategiques &amp; DataCenter","SST &amp; DC",
AM2190="Exclu","Exclu",
AM2190="SAT","SAT",
AM2190="SPARE-ISSUE","SPARE-ISSUE",
AM2190="Fiber CAmtel","TRANS_FO_CAMTEL",
AM2190="Fiber AOF","Fiber AOF",
AM2190="Projet OCM (HUAWEI)","TRAVAUX-HUAWEI",
AM2190="Projet OCM (NOKIA)","TRAVAUX-NOKIA",
AM2190="ACCESS-ISSUE","ACCESS-ISSUE",
AM2190="Projet OCM (ZTE, NOKIA, autres projets)","TRAVAUX OCM",
AM2190="No root CAuse","No root cause",
AM2190="ODU HS","PDH",
AM2190="IP &amp; VLAN","PDH",
AM2190="Warehouse HUAWEI","SPARE-ISSUE",
AM2190="SPARE-HS","SPARE-ISSUE",
AM2190="Power Telco","BSS",AM2190="no impacts","no impacts"
),"")</f>
        <v>no impacts</v>
      </c>
      <c r="AL2190" s="48" t="str" cm="1">
        <f t="array" ref="AL2190">IFERROR(_xlfn.IFS(
AM2190="MPR ISSUE","TX ISSUE",
AM2190="BSS Hardware Issue","RAN ISSUE",
AM2190="Sites strategiques, MLL, Pylone, etc.","ENVTECH",
AM2190="AKTIVCO DEFAUT GE &amp; POWER Cabinet","POWER ISSUE",
AM2190="AKTIVCO Coupure ENEO &amp; Baisse de tension","POWER ISSUE",
AM2190="Coupure ENEO &amp; Baisse de tension","POWER ISSUE",
AM2190="Defaut GE &amp; POWER Cabinet","POWER ISSUE",
AM2190="Sharing","POWER ISSUE",
AM2190="Sites strategiques &amp; DataCenter","POWER ISSUE",
AM2190="Exclu","Exclu",
AM2190="SAT","TX ISSUE",
AM2190="SPARE-ISSUE","SPARE-ISSUE",
AM2190="Fiber CAmtel","TX ISSUE",
AM2190="Fiber AOF","TX ISSUE",
AM2190="Projet OCM (HUAWEI)","TRAVAUX-HUAWEI",
AM2190="Projet OCM (NOKIA)","TRAVAUX -NOKIA",
AM2190="ACCESS-ISSUE","ACCESS-ISSUE",
AM2190="Projet OCM (ZTE, NOKIA, autres projets)","TRAVAUX OCM",
AM2190="No root CAuse","No root cause",
AM2190="ODU HS","TX ISSUE",
AM2190="IP &amp; VLAN","TX ISSUE",
AM2190="Warehouse HUAWEI","SPARE-ISSUE",
AM2190="SPARE-HS","SPARE-ISSUE",
AM2190="Power Telco","RAN ISSUE",AM2190="no impacts","no impacts"
),"")</f>
        <v>no impacts</v>
      </c>
      <c r="AM2190" s="67" t="s">
        <v>5605</v>
      </c>
      <c r="AN2190" s="48" t="str" cm="1">
        <f t="array" ref="AN2190">IFERROR(_xlfn.IFS(
AM2190="MPR ISSUE","ACTIVE",
AM2190="BSS Hardware Issue","ACTIVE",
AM2190="Sites strategiques, MLL, Pylone, etc.","PASSIVE",
AM2190="AKTIVCO DEFAUT GE &amp; POWER Cabinet","PASSIVE",
AM2190="AKTIVCO Coupure ENEO &amp; Baisse de tension","PASSIVE",
AM2190="Coupure ENEO &amp; Baisse de tension","PASSIVE",
AM2190="Defaut GE &amp; POWER Cabinet","PASSIVE",
AM2190="Sharing","PASSIVE",
AM2190="Sites strategiques &amp; DataCenter","PASSIVE",
AM2190="Exclu","Exclu",
AM2190="SAT","ACTIVE",
AM2190="SPARE-ISSUE","SPARE-ISSUE",
AM2190="Fiber CAmtel","ACTIVE",
AM2190="Fiber AOF","ACTIVE",
AM2190="Projet OCM (HUAWEI)","PLANNED WORKS",
AM2190="Projet OCM (NOKIA)","PLANNED WORKS",
AM2190="ACCESS-ISSUE","ACCESS-ISSUE",
AM2190="Projet OCM (ZTE, NOKIA, autres projets)","PLANNED WORKS",
AM2190="No root CAuse","No root cause",
AM2190="ODU HS","ACTIVE",
AM2190="IP &amp; VLAN","ACTIVE",
AM2190="Warehouse HUAWEI","SPARE-ISSUE",
AM2190="SPARE-HS","SPARE-ISSUE",
AM2190="Power Telco","ACTIVE", AM2190="no impacts","no impacts"
),"")</f>
        <v>no impacts</v>
      </c>
      <c r="AO2190" s="93" t="s">
        <v>5537</v>
      </c>
      <c r="AP2190" s="101" t="str">
        <f t="shared" si="61"/>
        <v>CTR_147</v>
      </c>
      <c r="AR2190" s="17" t="s">
        <v>5537</v>
      </c>
      <c r="AS2190" s="7" t="s">
        <v>5537</v>
      </c>
      <c r="AT2190" s="6"/>
      <c r="AU2190" s="7"/>
      <c r="AV2190" s="3" t="s">
        <v>5537</v>
      </c>
      <c r="AW2190" s="18" t="s">
        <v>5537</v>
      </c>
      <c r="AX2190" s="18" t="s">
        <v>5537</v>
      </c>
      <c r="AY2190" s="18" t="s">
        <v>5537</v>
      </c>
      <c r="AZ2190" s="18" t="s">
        <v>5537</v>
      </c>
      <c r="BA2190" s="18" t="s">
        <v>5537</v>
      </c>
      <c r="BB2190" s="18" t="s">
        <v>5537</v>
      </c>
      <c r="BC2190" s="18" t="s">
        <v>5537</v>
      </c>
      <c r="BD2190" s="18" t="s">
        <v>5537</v>
      </c>
      <c r="BE2190" s="18" t="s">
        <v>5537</v>
      </c>
      <c r="BF2190" s="18" t="s">
        <v>5537</v>
      </c>
      <c r="BG2190" s="18" t="s">
        <v>5537</v>
      </c>
      <c r="BH2190" s="18" t="s">
        <v>5537</v>
      </c>
      <c r="BI2190" s="9" t="s">
        <v>5537</v>
      </c>
      <c r="BJ2190" s="14"/>
      <c r="BK2190" s="14" t="s">
        <v>5537</v>
      </c>
      <c r="BL2190" s="14" t="str">
        <f>_xlfn.XLOOKUP(B2190,'[4]cell downs 18042026 17h'!$B:$B,'[4]cell downs 18042026 17h'!$B:$B,"")</f>
        <v/>
      </c>
      <c r="BM2190" s="14" t="str">
        <f>_xlfn.XLOOKUP(B2190,'[5]Cells Huawei 19042026 15h'!$B:$B,'[5]Cells Huawei 19042026 15h'!$B:$B,"")</f>
        <v/>
      </c>
      <c r="BN2190" s="9" t="str">
        <f>_xlfn.XLOOKUP(B2190,'[6]cells down 19042026 9H40'!$B:$B,'[6]cells down 19042026 9H40'!$B:$B,"")</f>
        <v/>
      </c>
      <c r="BO2190" s="9" t="s">
        <v>3654</v>
      </c>
      <c r="BP2190" s="9" t="s">
        <v>5537</v>
      </c>
      <c r="BQ2190" s="115"/>
    </row>
    <row r="2191" spans="1:69" s="9" customFormat="1" x14ac:dyDescent="0.3">
      <c r="A2191" s="1" t="s">
        <v>3656</v>
      </c>
      <c r="B2191" s="8" t="s">
        <v>3657</v>
      </c>
      <c r="C2191" s="3" t="str">
        <f>_xlfn.XLOOKUP(B2191,'[1]daily break down'!$D:$D,'[1]daily break down'!$E:$E,"")</f>
        <v>CENTRE</v>
      </c>
      <c r="D2191" s="1" t="s">
        <v>21</v>
      </c>
      <c r="E2191" s="1" t="s">
        <v>122</v>
      </c>
      <c r="F2191" s="3" t="s">
        <v>69</v>
      </c>
      <c r="G2191" s="1" t="s">
        <v>1216</v>
      </c>
      <c r="H2191" s="34" t="str">
        <f>_xlfn.XLOOKUP(B2191,[2]CALCULATION!$B:$B,[2]CALCULATION!$H:$H,"")</f>
        <v>ZTE</v>
      </c>
      <c r="I2191" s="28">
        <v>0</v>
      </c>
      <c r="J2191" s="28">
        <v>0</v>
      </c>
      <c r="K2191" s="28">
        <v>0</v>
      </c>
      <c r="L2191" s="28">
        <v>0</v>
      </c>
      <c r="M2191" s="28">
        <v>0</v>
      </c>
      <c r="N2191" s="28">
        <v>0</v>
      </c>
      <c r="O2191" s="28">
        <v>0</v>
      </c>
      <c r="P2191" s="28">
        <v>0</v>
      </c>
      <c r="Q2191" s="28">
        <v>0</v>
      </c>
      <c r="R2191" s="28">
        <v>0</v>
      </c>
      <c r="S2191" s="94">
        <v>0</v>
      </c>
      <c r="T2191" s="94">
        <f>_xlfn.XLOOKUP(B2191,'[3]Nur des jours'!$B:$B,'[3]Nur des jours'!$U:$U,"")</f>
        <v>0</v>
      </c>
      <c r="U2191" s="94">
        <v>0</v>
      </c>
      <c r="V2191" s="94">
        <v>0</v>
      </c>
      <c r="W2191" s="94">
        <v>0</v>
      </c>
      <c r="X2191" s="94">
        <v>0</v>
      </c>
      <c r="Y2191" s="94">
        <v>0</v>
      </c>
      <c r="Z2191" s="94">
        <v>0</v>
      </c>
      <c r="AA2191" s="94">
        <v>0</v>
      </c>
      <c r="AB2191" s="94">
        <v>0</v>
      </c>
      <c r="AC2191" s="94"/>
      <c r="AD2191" s="94">
        <v>0</v>
      </c>
      <c r="AE2191" s="94">
        <v>0</v>
      </c>
      <c r="AF2191" s="94">
        <v>0</v>
      </c>
      <c r="AG2191" s="94">
        <v>0</v>
      </c>
      <c r="AH2191" s="94">
        <v>0</v>
      </c>
      <c r="AI2191" s="49" t="s">
        <v>5559</v>
      </c>
      <c r="AJ2191" s="49"/>
      <c r="AK2191" s="48" t="str" cm="1">
        <f t="array" ref="AK2191">IFERROR(_xlfn.IFS(
AM2191="MPR ISSUE","PDH",
AM2191="BSS Hardware Issue","BSS",
AM2191="Sites strategiques, MLL, Pylone, etc.","ENVTECH",
AM2191="AKTIVCO DEFAUT GE &amp; POWER Cabinet","AKTIVCO",
AM2191="AKTIVCO Coupure ENEO &amp; Baisse de tension","AKTIVCO GRID ONLY",
AM2191="Coupure ENEO &amp; Baisse de tension","IHS GRID ONLY",
AM2191="Defaut GE &amp; POWER Cabinet","IHS",
AM2191="Sharing","Partners",
AM2191="Sites strategiques &amp; DataCenter","SST &amp; DC",
AM2191="Exclu","Exclu",
AM2191="SAT","SAT",
AM2191="SPARE-ISSUE","SPARE-ISSUE",
AM2191="Fiber CAmtel","TRANS_FO_CAMTEL",
AM2191="Fiber AOF","Fiber AOF",
AM2191="Projet OCM (HUAWEI)","TRAVAUX-HUAWEI",
AM2191="Projet OCM (NOKIA)","TRAVAUX-NOKIA",
AM2191="ACCESS-ISSUE","ACCESS-ISSUE",
AM2191="Projet OCM (ZTE, NOKIA, autres projets)","TRAVAUX OCM",
AM2191="No root CAuse","No root cause",
AM2191="ODU HS","PDH",
AM2191="IP &amp; VLAN","PDH",
AM2191="Warehouse HUAWEI","SPARE-ISSUE",
AM2191="SPARE-HS","SPARE-ISSUE",
AM2191="Power Telco","BSS",AM2191="no impacts","no impacts"
),"")</f>
        <v>no impacts</v>
      </c>
      <c r="AL2191" s="48" t="str" cm="1">
        <f t="array" ref="AL2191">IFERROR(_xlfn.IFS(
AM2191="MPR ISSUE","TX ISSUE",
AM2191="BSS Hardware Issue","RAN ISSUE",
AM2191="Sites strategiques, MLL, Pylone, etc.","ENVTECH",
AM2191="AKTIVCO DEFAUT GE &amp; POWER Cabinet","POWER ISSUE",
AM2191="AKTIVCO Coupure ENEO &amp; Baisse de tension","POWER ISSUE",
AM2191="Coupure ENEO &amp; Baisse de tension","POWER ISSUE",
AM2191="Defaut GE &amp; POWER Cabinet","POWER ISSUE",
AM2191="Sharing","POWER ISSUE",
AM2191="Sites strategiques &amp; DataCenter","POWER ISSUE",
AM2191="Exclu","Exclu",
AM2191="SAT","TX ISSUE",
AM2191="SPARE-ISSUE","SPARE-ISSUE",
AM2191="Fiber CAmtel","TX ISSUE",
AM2191="Fiber AOF","TX ISSUE",
AM2191="Projet OCM (HUAWEI)","TRAVAUX-HUAWEI",
AM2191="Projet OCM (NOKIA)","TRAVAUX -NOKIA",
AM2191="ACCESS-ISSUE","ACCESS-ISSUE",
AM2191="Projet OCM (ZTE, NOKIA, autres projets)","TRAVAUX OCM",
AM2191="No root CAuse","No root cause",
AM2191="ODU HS","TX ISSUE",
AM2191="IP &amp; VLAN","TX ISSUE",
AM2191="Warehouse HUAWEI","SPARE-ISSUE",
AM2191="SPARE-HS","SPARE-ISSUE",
AM2191="Power Telco","RAN ISSUE",AM2191="no impacts","no impacts"
),"")</f>
        <v>no impacts</v>
      </c>
      <c r="AM2191" s="67" t="s">
        <v>5605</v>
      </c>
      <c r="AN2191" s="48" t="str" cm="1">
        <f t="array" ref="AN2191">IFERROR(_xlfn.IFS(
AM2191="MPR ISSUE","ACTIVE",
AM2191="BSS Hardware Issue","ACTIVE",
AM2191="Sites strategiques, MLL, Pylone, etc.","PASSIVE",
AM2191="AKTIVCO DEFAUT GE &amp; POWER Cabinet","PASSIVE",
AM2191="AKTIVCO Coupure ENEO &amp; Baisse de tension","PASSIVE",
AM2191="Coupure ENEO &amp; Baisse de tension","PASSIVE",
AM2191="Defaut GE &amp; POWER Cabinet","PASSIVE",
AM2191="Sharing","PASSIVE",
AM2191="Sites strategiques &amp; DataCenter","PASSIVE",
AM2191="Exclu","Exclu",
AM2191="SAT","ACTIVE",
AM2191="SPARE-ISSUE","SPARE-ISSUE",
AM2191="Fiber CAmtel","ACTIVE",
AM2191="Fiber AOF","ACTIVE",
AM2191="Projet OCM (HUAWEI)","PLANNED WORKS",
AM2191="Projet OCM (NOKIA)","PLANNED WORKS",
AM2191="ACCESS-ISSUE","ACCESS-ISSUE",
AM2191="Projet OCM (ZTE, NOKIA, autres projets)","PLANNED WORKS",
AM2191="No root CAuse","No root cause",
AM2191="ODU HS","ACTIVE",
AM2191="IP &amp; VLAN","ACTIVE",
AM2191="Warehouse HUAWEI","SPARE-ISSUE",
AM2191="SPARE-HS","SPARE-ISSUE",
AM2191="Power Telco","ACTIVE", AM2191="no impacts","no impacts"
),"")</f>
        <v>no impacts</v>
      </c>
      <c r="AO2191" s="93" t="s">
        <v>5537</v>
      </c>
      <c r="AP2191" s="101" t="str">
        <f t="shared" si="61"/>
        <v>SUD_119</v>
      </c>
      <c r="AR2191" s="17" t="s">
        <v>5537</v>
      </c>
      <c r="AS2191" s="7" t="s">
        <v>5537</v>
      </c>
      <c r="AT2191" s="6"/>
      <c r="AU2191" s="7"/>
      <c r="AV2191" s="3" t="s">
        <v>5537</v>
      </c>
      <c r="AW2191" s="18" t="s">
        <v>5537</v>
      </c>
      <c r="AX2191" s="18" t="s">
        <v>5537</v>
      </c>
      <c r="AY2191" s="18" t="s">
        <v>5537</v>
      </c>
      <c r="AZ2191" s="18" t="s">
        <v>5537</v>
      </c>
      <c r="BA2191" s="18" t="s">
        <v>5537</v>
      </c>
      <c r="BB2191" s="18" t="s">
        <v>5537</v>
      </c>
      <c r="BC2191" s="18" t="s">
        <v>5537</v>
      </c>
      <c r="BD2191" s="18" t="s">
        <v>5537</v>
      </c>
      <c r="BE2191" s="18" t="s">
        <v>5537</v>
      </c>
      <c r="BF2191" s="18" t="s">
        <v>5537</v>
      </c>
      <c r="BG2191" s="18" t="s">
        <v>5537</v>
      </c>
      <c r="BH2191" s="18" t="s">
        <v>5537</v>
      </c>
      <c r="BI2191" s="9" t="s">
        <v>5537</v>
      </c>
      <c r="BJ2191" s="14"/>
      <c r="BK2191" s="14" t="s">
        <v>5537</v>
      </c>
      <c r="BL2191" s="14" t="str">
        <f>_xlfn.XLOOKUP(B2191,'[4]cell downs 18042026 17h'!$B:$B,'[4]cell downs 18042026 17h'!$B:$B,"")</f>
        <v/>
      </c>
      <c r="BM2191" s="14" t="str">
        <f>_xlfn.XLOOKUP(B2191,'[5]Cells Huawei 19042026 15h'!$B:$B,'[5]Cells Huawei 19042026 15h'!$B:$B,"")</f>
        <v/>
      </c>
      <c r="BN2191" s="9" t="str">
        <f>_xlfn.XLOOKUP(B2191,'[6]cells down 19042026 9H40'!$B:$B,'[6]cells down 19042026 9H40'!$B:$B,"")</f>
        <v/>
      </c>
      <c r="BO2191" s="9" t="s">
        <v>5537</v>
      </c>
      <c r="BP2191" s="9" t="s">
        <v>5581</v>
      </c>
      <c r="BQ2191" s="115"/>
    </row>
    <row r="2192" spans="1:69" s="9" customFormat="1" x14ac:dyDescent="0.3">
      <c r="A2192" s="1" t="s">
        <v>3658</v>
      </c>
      <c r="B2192" s="8" t="s">
        <v>3659</v>
      </c>
      <c r="C2192" s="3" t="str">
        <f>_xlfn.XLOOKUP(B2192,'[1]daily break down'!$D:$D,'[1]daily break down'!$E:$E,"")</f>
        <v>CENTRE</v>
      </c>
      <c r="D2192" s="1" t="s">
        <v>11</v>
      </c>
      <c r="E2192" s="1" t="s">
        <v>12</v>
      </c>
      <c r="F2192" s="3" t="s">
        <v>37</v>
      </c>
      <c r="G2192" s="1" t="s">
        <v>3658</v>
      </c>
      <c r="H2192" s="34" t="str">
        <f>_xlfn.XLOOKUP(B2192,[2]CALCULATION!$B:$B,[2]CALCULATION!$H:$H,"")</f>
        <v>ZTE</v>
      </c>
      <c r="I2192" s="28">
        <v>0</v>
      </c>
      <c r="J2192" s="28">
        <v>0</v>
      </c>
      <c r="K2192" s="28">
        <v>0</v>
      </c>
      <c r="L2192" s="28">
        <v>0</v>
      </c>
      <c r="M2192" s="28">
        <v>0</v>
      </c>
      <c r="N2192" s="28">
        <v>0</v>
      </c>
      <c r="O2192" s="28">
        <v>0</v>
      </c>
      <c r="P2192" s="28">
        <v>0</v>
      </c>
      <c r="Q2192" s="28">
        <v>0</v>
      </c>
      <c r="R2192" s="28">
        <v>0</v>
      </c>
      <c r="S2192" s="94">
        <v>0</v>
      </c>
      <c r="T2192" s="94">
        <f>_xlfn.XLOOKUP(B2192,'[3]Nur des jours'!$B:$B,'[3]Nur des jours'!$U:$U,"")</f>
        <v>0</v>
      </c>
      <c r="U2192" s="94">
        <v>0</v>
      </c>
      <c r="V2192" s="94">
        <v>0</v>
      </c>
      <c r="W2192" s="94">
        <v>0</v>
      </c>
      <c r="X2192" s="94">
        <v>0</v>
      </c>
      <c r="Y2192" s="94">
        <v>0</v>
      </c>
      <c r="Z2192" s="94">
        <v>0</v>
      </c>
      <c r="AA2192" s="94">
        <v>0</v>
      </c>
      <c r="AB2192" s="94">
        <v>0</v>
      </c>
      <c r="AC2192" s="94"/>
      <c r="AD2192" s="94">
        <v>0</v>
      </c>
      <c r="AE2192" s="94">
        <v>0</v>
      </c>
      <c r="AF2192" s="94">
        <v>0</v>
      </c>
      <c r="AG2192" s="94">
        <v>0</v>
      </c>
      <c r="AH2192" s="94">
        <v>0</v>
      </c>
      <c r="AI2192" s="49" t="s">
        <v>5559</v>
      </c>
      <c r="AJ2192" s="49"/>
      <c r="AK2192" s="48" t="str" cm="1">
        <f t="array" ref="AK2192">IFERROR(_xlfn.IFS(
AM2192="MPR ISSUE","PDH",
AM2192="BSS Hardware Issue","BSS",
AM2192="Sites strategiques, MLL, Pylone, etc.","ENVTECH",
AM2192="AKTIVCO DEFAUT GE &amp; POWER Cabinet","AKTIVCO",
AM2192="AKTIVCO Coupure ENEO &amp; Baisse de tension","AKTIVCO GRID ONLY",
AM2192="Coupure ENEO &amp; Baisse de tension","IHS GRID ONLY",
AM2192="Defaut GE &amp; POWER Cabinet","IHS",
AM2192="Sharing","Partners",
AM2192="Sites strategiques &amp; DataCenter","SST &amp; DC",
AM2192="Exclu","Exclu",
AM2192="SAT","SAT",
AM2192="SPARE-ISSUE","SPARE-ISSUE",
AM2192="Fiber CAmtel","TRANS_FO_CAMTEL",
AM2192="Fiber AOF","Fiber AOF",
AM2192="Projet OCM (HUAWEI)","TRAVAUX-HUAWEI",
AM2192="Projet OCM (NOKIA)","TRAVAUX-NOKIA",
AM2192="ACCESS-ISSUE","ACCESS-ISSUE",
AM2192="Projet OCM (ZTE, NOKIA, autres projets)","TRAVAUX OCM",
AM2192="No root CAuse","No root cause",
AM2192="ODU HS","PDH",
AM2192="IP &amp; VLAN","PDH",
AM2192="Warehouse HUAWEI","SPARE-ISSUE",
AM2192="SPARE-HS","SPARE-ISSUE",
AM2192="Power Telco","BSS",AM2192="no impacts","no impacts"
),"")</f>
        <v>no impacts</v>
      </c>
      <c r="AL2192" s="48" t="str" cm="1">
        <f t="array" ref="AL2192">IFERROR(_xlfn.IFS(
AM2192="MPR ISSUE","TX ISSUE",
AM2192="BSS Hardware Issue","RAN ISSUE",
AM2192="Sites strategiques, MLL, Pylone, etc.","ENVTECH",
AM2192="AKTIVCO DEFAUT GE &amp; POWER Cabinet","POWER ISSUE",
AM2192="AKTIVCO Coupure ENEO &amp; Baisse de tension","POWER ISSUE",
AM2192="Coupure ENEO &amp; Baisse de tension","POWER ISSUE",
AM2192="Defaut GE &amp; POWER Cabinet","POWER ISSUE",
AM2192="Sharing","POWER ISSUE",
AM2192="Sites strategiques &amp; DataCenter","POWER ISSUE",
AM2192="Exclu","Exclu",
AM2192="SAT","TX ISSUE",
AM2192="SPARE-ISSUE","SPARE-ISSUE",
AM2192="Fiber CAmtel","TX ISSUE",
AM2192="Fiber AOF","TX ISSUE",
AM2192="Projet OCM (HUAWEI)","TRAVAUX-HUAWEI",
AM2192="Projet OCM (NOKIA)","TRAVAUX -NOKIA",
AM2192="ACCESS-ISSUE","ACCESS-ISSUE",
AM2192="Projet OCM (ZTE, NOKIA, autres projets)","TRAVAUX OCM",
AM2192="No root CAuse","No root cause",
AM2192="ODU HS","TX ISSUE",
AM2192="IP &amp; VLAN","TX ISSUE",
AM2192="Warehouse HUAWEI","SPARE-ISSUE",
AM2192="SPARE-HS","SPARE-ISSUE",
AM2192="Power Telco","RAN ISSUE",AM2192="no impacts","no impacts"
),"")</f>
        <v>no impacts</v>
      </c>
      <c r="AM2192" s="67" t="s">
        <v>5605</v>
      </c>
      <c r="AN2192" s="48" t="str" cm="1">
        <f t="array" ref="AN2192">IFERROR(_xlfn.IFS(
AM2192="MPR ISSUE","ACTIVE",
AM2192="BSS Hardware Issue","ACTIVE",
AM2192="Sites strategiques, MLL, Pylone, etc.","PASSIVE",
AM2192="AKTIVCO DEFAUT GE &amp; POWER Cabinet","PASSIVE",
AM2192="AKTIVCO Coupure ENEO &amp; Baisse de tension","PASSIVE",
AM2192="Coupure ENEO &amp; Baisse de tension","PASSIVE",
AM2192="Defaut GE &amp; POWER Cabinet","PASSIVE",
AM2192="Sharing","PASSIVE",
AM2192="Sites strategiques &amp; DataCenter","PASSIVE",
AM2192="Exclu","Exclu",
AM2192="SAT","ACTIVE",
AM2192="SPARE-ISSUE","SPARE-ISSUE",
AM2192="Fiber CAmtel","ACTIVE",
AM2192="Fiber AOF","ACTIVE",
AM2192="Projet OCM (HUAWEI)","PLANNED WORKS",
AM2192="Projet OCM (NOKIA)","PLANNED WORKS",
AM2192="ACCESS-ISSUE","ACCESS-ISSUE",
AM2192="Projet OCM (ZTE, NOKIA, autres projets)","PLANNED WORKS",
AM2192="No root CAuse","No root cause",
AM2192="ODU HS","ACTIVE",
AM2192="IP &amp; VLAN","ACTIVE",
AM2192="Warehouse HUAWEI","SPARE-ISSUE",
AM2192="SPARE-HS","SPARE-ISSUE",
AM2192="Power Telco","ACTIVE", AM2192="no impacts","no impacts"
),"")</f>
        <v>no impacts</v>
      </c>
      <c r="AO2192" s="93" t="s">
        <v>5537</v>
      </c>
      <c r="AP2192" s="101" t="str">
        <f t="shared" si="61"/>
        <v>CTR_146</v>
      </c>
      <c r="AR2192" s="17" t="s">
        <v>5537</v>
      </c>
      <c r="AS2192" s="7" t="s">
        <v>5537</v>
      </c>
      <c r="AT2192" s="6"/>
      <c r="AU2192" s="7"/>
      <c r="AV2192" s="3" t="s">
        <v>5537</v>
      </c>
      <c r="AW2192" s="18" t="s">
        <v>5537</v>
      </c>
      <c r="AX2192" s="18" t="s">
        <v>5537</v>
      </c>
      <c r="AY2192" s="18" t="s">
        <v>5537</v>
      </c>
      <c r="AZ2192" s="18" t="s">
        <v>5537</v>
      </c>
      <c r="BA2192" s="18" t="s">
        <v>5537</v>
      </c>
      <c r="BB2192" s="18" t="s">
        <v>5537</v>
      </c>
      <c r="BC2192" s="18" t="s">
        <v>5537</v>
      </c>
      <c r="BD2192" s="18" t="s">
        <v>5537</v>
      </c>
      <c r="BE2192" s="18" t="s">
        <v>5537</v>
      </c>
      <c r="BF2192" s="18" t="s">
        <v>5537</v>
      </c>
      <c r="BG2192" s="18" t="s">
        <v>5537</v>
      </c>
      <c r="BH2192" s="18" t="s">
        <v>5537</v>
      </c>
      <c r="BI2192" s="9" t="s">
        <v>5537</v>
      </c>
      <c r="BJ2192" s="14"/>
      <c r="BK2192" s="14" t="s">
        <v>5537</v>
      </c>
      <c r="BL2192" s="14" t="str">
        <f>_xlfn.XLOOKUP(B2192,'[4]cell downs 18042026 17h'!$B:$B,'[4]cell downs 18042026 17h'!$B:$B,"")</f>
        <v/>
      </c>
      <c r="BM2192" s="14" t="str">
        <f>_xlfn.XLOOKUP(B2192,'[5]Cells Huawei 19042026 15h'!$B:$B,'[5]Cells Huawei 19042026 15h'!$B:$B,"")</f>
        <v/>
      </c>
      <c r="BN2192" s="9" t="str">
        <f>_xlfn.XLOOKUP(B2192,'[6]cells down 19042026 9H40'!$B:$B,'[6]cells down 19042026 9H40'!$B:$B,"")</f>
        <v/>
      </c>
      <c r="BO2192" s="9" t="s">
        <v>3659</v>
      </c>
      <c r="BP2192" s="9" t="s">
        <v>12</v>
      </c>
      <c r="BQ2192" s="115"/>
    </row>
    <row r="2193" spans="1:69" s="9" customFormat="1" x14ac:dyDescent="0.3">
      <c r="A2193" s="1" t="s">
        <v>3660</v>
      </c>
      <c r="B2193" s="8" t="s">
        <v>3661</v>
      </c>
      <c r="C2193" s="3" t="str">
        <f>_xlfn.XLOOKUP(B2193,'[1]daily break down'!$D:$D,'[1]daily break down'!$E:$E,"")</f>
        <v>OUEST</v>
      </c>
      <c r="D2193" s="1" t="s">
        <v>11</v>
      </c>
      <c r="E2193" s="1" t="s">
        <v>12</v>
      </c>
      <c r="F2193" s="3" t="s">
        <v>102</v>
      </c>
      <c r="G2193" s="1" t="s">
        <v>3662</v>
      </c>
      <c r="H2193" s="32" t="str">
        <f>_xlfn.XLOOKUP(B2193,[2]CALCULATION!$B:$B,[2]CALCULATION!$H:$H,"")</f>
        <v>HUAWEI</v>
      </c>
      <c r="I2193" s="28">
        <v>0</v>
      </c>
      <c r="J2193" s="28">
        <v>0</v>
      </c>
      <c r="K2193" s="28">
        <v>0</v>
      </c>
      <c r="L2193" s="28">
        <v>0</v>
      </c>
      <c r="M2193" s="28">
        <v>0</v>
      </c>
      <c r="N2193" s="28">
        <v>0</v>
      </c>
      <c r="O2193" s="28">
        <v>0</v>
      </c>
      <c r="P2193" s="28">
        <v>0</v>
      </c>
      <c r="Q2193" s="28">
        <v>0</v>
      </c>
      <c r="R2193" s="28">
        <v>0</v>
      </c>
      <c r="S2193" s="94">
        <v>0</v>
      </c>
      <c r="T2193" s="94">
        <f>_xlfn.XLOOKUP(B2193,'[3]Nur des jours'!$B:$B,'[3]Nur des jours'!$U:$U,"")</f>
        <v>0</v>
      </c>
      <c r="U2193" s="94">
        <v>0</v>
      </c>
      <c r="V2193" s="94">
        <v>0</v>
      </c>
      <c r="W2193" s="94">
        <v>0</v>
      </c>
      <c r="X2193" s="94">
        <v>0</v>
      </c>
      <c r="Y2193" s="94">
        <v>0</v>
      </c>
      <c r="Z2193" s="94">
        <v>0</v>
      </c>
      <c r="AA2193" s="94">
        <v>0</v>
      </c>
      <c r="AB2193" s="94">
        <v>0</v>
      </c>
      <c r="AC2193" s="94"/>
      <c r="AD2193" s="94">
        <v>0</v>
      </c>
      <c r="AE2193" s="94">
        <v>0</v>
      </c>
      <c r="AF2193" s="94">
        <v>0</v>
      </c>
      <c r="AG2193" s="94">
        <v>0</v>
      </c>
      <c r="AH2193" s="94">
        <v>0</v>
      </c>
      <c r="AI2193" s="49" t="s">
        <v>5559</v>
      </c>
      <c r="AJ2193" s="49"/>
      <c r="AK2193" s="48" t="str" cm="1">
        <f t="array" ref="AK2193">IFERROR(_xlfn.IFS(
AM2193="MPR ISSUE","PDH",
AM2193="BSS Hardware Issue","BSS",
AM2193="Sites strategiques, MLL, Pylone, etc.","ENVTECH",
AM2193="AKTIVCO DEFAUT GE &amp; POWER Cabinet","AKTIVCO",
AM2193="AKTIVCO Coupure ENEO &amp; Baisse de tension","AKTIVCO GRID ONLY",
AM2193="Coupure ENEO &amp; Baisse de tension","IHS GRID ONLY",
AM2193="Defaut GE &amp; POWER Cabinet","IHS",
AM2193="Sharing","Partners",
AM2193="Sites strategiques &amp; DataCenter","SST &amp; DC",
AM2193="Exclu","Exclu",
AM2193="SAT","SAT",
AM2193="SPARE-ISSUE","SPARE-ISSUE",
AM2193="Fiber CAmtel","TRANS_FO_CAMTEL",
AM2193="Fiber AOF","Fiber AOF",
AM2193="Projet OCM (HUAWEI)","TRAVAUX-HUAWEI",
AM2193="Projet OCM (NOKIA)","TRAVAUX-NOKIA",
AM2193="ACCESS-ISSUE","ACCESS-ISSUE",
AM2193="Projet OCM (ZTE, NOKIA, autres projets)","TRAVAUX OCM",
AM2193="No root CAuse","No root cause",
AM2193="ODU HS","PDH",
AM2193="IP &amp; VLAN","PDH",
AM2193="Warehouse HUAWEI","SPARE-ISSUE",
AM2193="SPARE-HS","SPARE-ISSUE",
AM2193="Power Telco","BSS",AM2193="no impacts","no impacts"
),"")</f>
        <v>IHS</v>
      </c>
      <c r="AL2193" s="48" t="str" cm="1">
        <f t="array" ref="AL2193">IFERROR(_xlfn.IFS(
AM2193="MPR ISSUE","TX ISSUE",
AM2193="BSS Hardware Issue","RAN ISSUE",
AM2193="Sites strategiques, MLL, Pylone, etc.","ENVTECH",
AM2193="AKTIVCO DEFAUT GE &amp; POWER Cabinet","POWER ISSUE",
AM2193="AKTIVCO Coupure ENEO &amp; Baisse de tension","POWER ISSUE",
AM2193="Coupure ENEO &amp; Baisse de tension","POWER ISSUE",
AM2193="Defaut GE &amp; POWER Cabinet","POWER ISSUE",
AM2193="Sharing","POWER ISSUE",
AM2193="Sites strategiques &amp; DataCenter","POWER ISSUE",
AM2193="Exclu","Exclu",
AM2193="SAT","TX ISSUE",
AM2193="SPARE-ISSUE","SPARE-ISSUE",
AM2193="Fiber CAmtel","TX ISSUE",
AM2193="Fiber AOF","TX ISSUE",
AM2193="Projet OCM (HUAWEI)","TRAVAUX-HUAWEI",
AM2193="Projet OCM (NOKIA)","TRAVAUX -NOKIA",
AM2193="ACCESS-ISSUE","ACCESS-ISSUE",
AM2193="Projet OCM (ZTE, NOKIA, autres projets)","TRAVAUX OCM",
AM2193="No root CAuse","No root cause",
AM2193="ODU HS","TX ISSUE",
AM2193="IP &amp; VLAN","TX ISSUE",
AM2193="Warehouse HUAWEI","SPARE-ISSUE",
AM2193="SPARE-HS","SPARE-ISSUE",
AM2193="Power Telco","RAN ISSUE",AM2193="no impacts","no impacts"
),"")</f>
        <v>POWER ISSUE</v>
      </c>
      <c r="AM2193" s="67" t="s">
        <v>5330</v>
      </c>
      <c r="AN2193" s="48" t="str" cm="1">
        <f t="array" ref="AN2193">IFERROR(_xlfn.IFS(
AM2193="MPR ISSUE","ACTIVE",
AM2193="BSS Hardware Issue","ACTIVE",
AM2193="Sites strategiques, MLL, Pylone, etc.","PASSIVE",
AM2193="AKTIVCO DEFAUT GE &amp; POWER Cabinet","PASSIVE",
AM2193="AKTIVCO Coupure ENEO &amp; Baisse de tension","PASSIVE",
AM2193="Coupure ENEO &amp; Baisse de tension","PASSIVE",
AM2193="Defaut GE &amp; POWER Cabinet","PASSIVE",
AM2193="Sharing","PASSIVE",
AM2193="Sites strategiques &amp; DataCenter","PASSIVE",
AM2193="Exclu","Exclu",
AM2193="SAT","ACTIVE",
AM2193="SPARE-ISSUE","SPARE-ISSUE",
AM2193="Fiber CAmtel","ACTIVE",
AM2193="Fiber AOF","ACTIVE",
AM2193="Projet OCM (HUAWEI)","PLANNED WORKS",
AM2193="Projet OCM (NOKIA)","PLANNED WORKS",
AM2193="ACCESS-ISSUE","ACCESS-ISSUE",
AM2193="Projet OCM (ZTE, NOKIA, autres projets)","PLANNED WORKS",
AM2193="No root CAuse","No root cause",
AM2193="ODU HS","ACTIVE",
AM2193="IP &amp; VLAN","ACTIVE",
AM2193="Warehouse HUAWEI","SPARE-ISSUE",
AM2193="SPARE-HS","SPARE-ISSUE",
AM2193="Power Telco","ACTIVE", AM2193="no impacts","no impacts"
),"")</f>
        <v>PASSIVE</v>
      </c>
      <c r="AO2193" s="93" t="s">
        <v>6481</v>
      </c>
      <c r="AP2193" s="101" t="str">
        <f t="shared" si="61"/>
        <v>OST_146</v>
      </c>
      <c r="AR2193" s="17" t="s">
        <v>5537</v>
      </c>
      <c r="AS2193" s="7" t="s">
        <v>5537</v>
      </c>
      <c r="AT2193" s="6"/>
      <c r="AU2193" s="7"/>
      <c r="AV2193" s="3" t="s">
        <v>6481</v>
      </c>
      <c r="AW2193" s="18" t="s">
        <v>5537</v>
      </c>
      <c r="AX2193" s="18" t="s">
        <v>5537</v>
      </c>
      <c r="AY2193" s="18" t="s">
        <v>5537</v>
      </c>
      <c r="AZ2193" s="18" t="s">
        <v>5537</v>
      </c>
      <c r="BA2193" s="18" t="s">
        <v>5537</v>
      </c>
      <c r="BB2193" s="18" t="s">
        <v>5537</v>
      </c>
      <c r="BC2193" s="18" t="s">
        <v>5537</v>
      </c>
      <c r="BD2193" s="18" t="s">
        <v>5537</v>
      </c>
      <c r="BE2193" s="18" t="s">
        <v>5537</v>
      </c>
      <c r="BF2193" s="18" t="s">
        <v>5537</v>
      </c>
      <c r="BG2193" s="18" t="s">
        <v>5537</v>
      </c>
      <c r="BH2193" s="18" t="s">
        <v>5537</v>
      </c>
      <c r="BI2193" s="9" t="s">
        <v>5537</v>
      </c>
      <c r="BJ2193" s="14"/>
      <c r="BK2193" s="14" t="s">
        <v>5537</v>
      </c>
      <c r="BL2193" s="14" t="str">
        <f>_xlfn.XLOOKUP(B2193,'[4]cell downs 18042026 17h'!$B:$B,'[4]cell downs 18042026 17h'!$B:$B,"")</f>
        <v/>
      </c>
      <c r="BM2193" s="14" t="str">
        <f>_xlfn.XLOOKUP(B2193,'[5]Cells Huawei 19042026 15h'!$B:$B,'[5]Cells Huawei 19042026 15h'!$B:$B,"")</f>
        <v/>
      </c>
      <c r="BN2193" s="9" t="str">
        <f>_xlfn.XLOOKUP(B2193,'[6]cells down 19042026 9H40'!$B:$B,'[6]cells down 19042026 9H40'!$B:$B,"")</f>
        <v/>
      </c>
      <c r="BO2193" s="9" t="s">
        <v>3661</v>
      </c>
      <c r="BP2193" s="9" t="s">
        <v>594</v>
      </c>
      <c r="BQ2193" s="115"/>
    </row>
    <row r="2194" spans="1:69" s="9" customFormat="1" x14ac:dyDescent="0.3">
      <c r="A2194" s="1" t="s">
        <v>3668</v>
      </c>
      <c r="B2194" s="8" t="s">
        <v>3669</v>
      </c>
      <c r="C2194" s="3" t="str">
        <f>_xlfn.XLOOKUP(B2194,'[1]daily break down'!$D:$D,'[1]daily break down'!$E:$E,"")</f>
        <v>LITTORAL</v>
      </c>
      <c r="D2194" s="1" t="s">
        <v>21</v>
      </c>
      <c r="E2194" s="1" t="s">
        <v>122</v>
      </c>
      <c r="F2194" s="3" t="s">
        <v>31</v>
      </c>
      <c r="G2194" s="1" t="s">
        <v>3668</v>
      </c>
      <c r="H2194" s="34" t="str">
        <f>_xlfn.XLOOKUP(B2194,[2]CALCULATION!$B:$B,[2]CALCULATION!$H:$H,"")</f>
        <v>ZTE</v>
      </c>
      <c r="I2194" s="28">
        <v>0</v>
      </c>
      <c r="J2194" s="28">
        <v>0</v>
      </c>
      <c r="K2194" s="28">
        <v>0</v>
      </c>
      <c r="L2194" s="28">
        <v>0</v>
      </c>
      <c r="M2194" s="28">
        <v>0</v>
      </c>
      <c r="N2194" s="28">
        <v>0</v>
      </c>
      <c r="O2194" s="28">
        <v>0</v>
      </c>
      <c r="P2194" s="28">
        <v>0</v>
      </c>
      <c r="Q2194" s="28">
        <v>0</v>
      </c>
      <c r="R2194" s="28">
        <v>0</v>
      </c>
      <c r="S2194" s="94">
        <v>0</v>
      </c>
      <c r="T2194" s="94">
        <f>_xlfn.XLOOKUP(B2194,'[3]Nur des jours'!$B:$B,'[3]Nur des jours'!$U:$U,"")</f>
        <v>0</v>
      </c>
      <c r="U2194" s="94">
        <v>0</v>
      </c>
      <c r="V2194" s="94">
        <v>0</v>
      </c>
      <c r="W2194" s="94">
        <v>0</v>
      </c>
      <c r="X2194" s="94">
        <v>0</v>
      </c>
      <c r="Y2194" s="94">
        <v>0</v>
      </c>
      <c r="Z2194" s="94">
        <v>0</v>
      </c>
      <c r="AA2194" s="94">
        <v>0</v>
      </c>
      <c r="AB2194" s="94">
        <v>0</v>
      </c>
      <c r="AC2194" s="94"/>
      <c r="AD2194" s="94">
        <v>0</v>
      </c>
      <c r="AE2194" s="94">
        <v>0</v>
      </c>
      <c r="AF2194" s="94">
        <v>0</v>
      </c>
      <c r="AG2194" s="94">
        <v>0</v>
      </c>
      <c r="AH2194" s="94">
        <v>0</v>
      </c>
      <c r="AI2194" s="49" t="s">
        <v>5559</v>
      </c>
      <c r="AJ2194" s="49"/>
      <c r="AK2194" s="48" t="str" cm="1">
        <f t="array" ref="AK2194">IFERROR(_xlfn.IFS(
AM2194="MPR ISSUE","PDH",
AM2194="BSS Hardware Issue","BSS",
AM2194="Sites strategiques, MLL, Pylone, etc.","ENVTECH",
AM2194="AKTIVCO DEFAUT GE &amp; POWER Cabinet","AKTIVCO",
AM2194="AKTIVCO Coupure ENEO &amp; Baisse de tension","AKTIVCO GRID ONLY",
AM2194="Coupure ENEO &amp; Baisse de tension","IHS GRID ONLY",
AM2194="Defaut GE &amp; POWER Cabinet","IHS",
AM2194="Sharing","Partners",
AM2194="Sites strategiques &amp; DataCenter","SST &amp; DC",
AM2194="Exclu","Exclu",
AM2194="SAT","SAT",
AM2194="SPARE-ISSUE","SPARE-ISSUE",
AM2194="Fiber CAmtel","TRANS_FO_CAMTEL",
AM2194="Fiber AOF","Fiber AOF",
AM2194="Projet OCM (HUAWEI)","TRAVAUX-HUAWEI",
AM2194="Projet OCM (NOKIA)","TRAVAUX-NOKIA",
AM2194="ACCESS-ISSUE","ACCESS-ISSUE",
AM2194="Projet OCM (ZTE, NOKIA, autres projets)","TRAVAUX OCM",
AM2194="No root CAuse","No root cause",
AM2194="ODU HS","PDH",
AM2194="IP &amp; VLAN","PDH",
AM2194="Warehouse HUAWEI","SPARE-ISSUE",
AM2194="SPARE-HS","SPARE-ISSUE",
AM2194="Power Telco","BSS",AM2194="no impacts","no impacts"
),"")</f>
        <v>no impacts</v>
      </c>
      <c r="AL2194" s="48" t="str" cm="1">
        <f t="array" ref="AL2194">IFERROR(_xlfn.IFS(
AM2194="MPR ISSUE","TX ISSUE",
AM2194="BSS Hardware Issue","RAN ISSUE",
AM2194="Sites strategiques, MLL, Pylone, etc.","ENVTECH",
AM2194="AKTIVCO DEFAUT GE &amp; POWER Cabinet","POWER ISSUE",
AM2194="AKTIVCO Coupure ENEO &amp; Baisse de tension","POWER ISSUE",
AM2194="Coupure ENEO &amp; Baisse de tension","POWER ISSUE",
AM2194="Defaut GE &amp; POWER Cabinet","POWER ISSUE",
AM2194="Sharing","POWER ISSUE",
AM2194="Sites strategiques &amp; DataCenter","POWER ISSUE",
AM2194="Exclu","Exclu",
AM2194="SAT","TX ISSUE",
AM2194="SPARE-ISSUE","SPARE-ISSUE",
AM2194="Fiber CAmtel","TX ISSUE",
AM2194="Fiber AOF","TX ISSUE",
AM2194="Projet OCM (HUAWEI)","TRAVAUX-HUAWEI",
AM2194="Projet OCM (NOKIA)","TRAVAUX -NOKIA",
AM2194="ACCESS-ISSUE","ACCESS-ISSUE",
AM2194="Projet OCM (ZTE, NOKIA, autres projets)","TRAVAUX OCM",
AM2194="No root CAuse","No root cause",
AM2194="ODU HS","TX ISSUE",
AM2194="IP &amp; VLAN","TX ISSUE",
AM2194="Warehouse HUAWEI","SPARE-ISSUE",
AM2194="SPARE-HS","SPARE-ISSUE",
AM2194="Power Telco","RAN ISSUE",AM2194="no impacts","no impacts"
),"")</f>
        <v>no impacts</v>
      </c>
      <c r="AM2194" s="67" t="s">
        <v>5605</v>
      </c>
      <c r="AN2194" s="48" t="str" cm="1">
        <f t="array" ref="AN2194">IFERROR(_xlfn.IFS(
AM2194="MPR ISSUE","ACTIVE",
AM2194="BSS Hardware Issue","ACTIVE",
AM2194="Sites strategiques, MLL, Pylone, etc.","PASSIVE",
AM2194="AKTIVCO DEFAUT GE &amp; POWER Cabinet","PASSIVE",
AM2194="AKTIVCO Coupure ENEO &amp; Baisse de tension","PASSIVE",
AM2194="Coupure ENEO &amp; Baisse de tension","PASSIVE",
AM2194="Defaut GE &amp; POWER Cabinet","PASSIVE",
AM2194="Sharing","PASSIVE",
AM2194="Sites strategiques &amp; DataCenter","PASSIVE",
AM2194="Exclu","Exclu",
AM2194="SAT","ACTIVE",
AM2194="SPARE-ISSUE","SPARE-ISSUE",
AM2194="Fiber CAmtel","ACTIVE",
AM2194="Fiber AOF","ACTIVE",
AM2194="Projet OCM (HUAWEI)","PLANNED WORKS",
AM2194="Projet OCM (NOKIA)","PLANNED WORKS",
AM2194="ACCESS-ISSUE","ACCESS-ISSUE",
AM2194="Projet OCM (ZTE, NOKIA, autres projets)","PLANNED WORKS",
AM2194="No root CAuse","No root cause",
AM2194="ODU HS","ACTIVE",
AM2194="IP &amp; VLAN","ACTIVE",
AM2194="Warehouse HUAWEI","SPARE-ISSUE",
AM2194="SPARE-HS","SPARE-ISSUE",
AM2194="Power Telco","ACTIVE", AM2194="no impacts","no impacts"
),"")</f>
        <v>no impacts</v>
      </c>
      <c r="AO2194" s="93" t="s">
        <v>5537</v>
      </c>
      <c r="AP2194" s="101" t="str">
        <f t="shared" si="61"/>
        <v>LIT_769</v>
      </c>
      <c r="AR2194" s="17" t="s">
        <v>5537</v>
      </c>
      <c r="AS2194" s="7" t="s">
        <v>5537</v>
      </c>
      <c r="AT2194" s="6"/>
      <c r="AU2194" s="7"/>
      <c r="AV2194" s="3" t="s">
        <v>5537</v>
      </c>
      <c r="AW2194" s="18" t="s">
        <v>5537</v>
      </c>
      <c r="AX2194" s="18" t="s">
        <v>5537</v>
      </c>
      <c r="AY2194" s="18" t="s">
        <v>5537</v>
      </c>
      <c r="AZ2194" s="18" t="s">
        <v>5537</v>
      </c>
      <c r="BA2194" s="18" t="s">
        <v>5537</v>
      </c>
      <c r="BB2194" s="18" t="s">
        <v>5537</v>
      </c>
      <c r="BC2194" s="18" t="s">
        <v>5537</v>
      </c>
      <c r="BD2194" s="18" t="s">
        <v>5537</v>
      </c>
      <c r="BE2194" s="18" t="s">
        <v>5537</v>
      </c>
      <c r="BF2194" s="18" t="s">
        <v>5537</v>
      </c>
      <c r="BG2194" s="18" t="s">
        <v>5537</v>
      </c>
      <c r="BH2194" s="18" t="s">
        <v>5537</v>
      </c>
      <c r="BI2194" s="9" t="s">
        <v>5537</v>
      </c>
      <c r="BJ2194" s="14"/>
      <c r="BK2194" s="14" t="s">
        <v>5537</v>
      </c>
      <c r="BL2194" s="14" t="str">
        <f>_xlfn.XLOOKUP(B2194,'[4]cell downs 18042026 17h'!$B:$B,'[4]cell downs 18042026 17h'!$B:$B,"")</f>
        <v/>
      </c>
      <c r="BM2194" s="14" t="str">
        <f>_xlfn.XLOOKUP(B2194,'[5]Cells Huawei 19042026 15h'!$B:$B,'[5]Cells Huawei 19042026 15h'!$B:$B,"")</f>
        <v/>
      </c>
      <c r="BN2194" s="9" t="str">
        <f>_xlfn.XLOOKUP(B2194,'[6]cells down 19042026 9H40'!$B:$B,'[6]cells down 19042026 9H40'!$B:$B,"")</f>
        <v/>
      </c>
      <c r="BO2194" s="9" t="s">
        <v>5537</v>
      </c>
      <c r="BP2194" s="9" t="s">
        <v>5537</v>
      </c>
      <c r="BQ2194" s="115"/>
    </row>
    <row r="2195" spans="1:69" s="9" customFormat="1" x14ac:dyDescent="0.3">
      <c r="A2195" s="1" t="s">
        <v>3670</v>
      </c>
      <c r="B2195" s="8" t="s">
        <v>3671</v>
      </c>
      <c r="C2195" s="3" t="str">
        <f>_xlfn.XLOOKUP(B2195,'[1]daily break down'!$D:$D,'[1]daily break down'!$E:$E,"")</f>
        <v>CENTRE</v>
      </c>
      <c r="D2195" s="1" t="s">
        <v>11</v>
      </c>
      <c r="E2195" s="1" t="s">
        <v>318</v>
      </c>
      <c r="F2195" s="3" t="s">
        <v>69</v>
      </c>
      <c r="G2195" s="1" t="s">
        <v>1211</v>
      </c>
      <c r="H2195" s="34" t="str">
        <f>_xlfn.XLOOKUP(B2195,[2]CALCULATION!$B:$B,[2]CALCULATION!$H:$H,"")</f>
        <v>ZTE</v>
      </c>
      <c r="I2195" s="28">
        <v>0</v>
      </c>
      <c r="J2195" s="28">
        <v>0</v>
      </c>
      <c r="K2195" s="28">
        <v>0</v>
      </c>
      <c r="L2195" s="28">
        <v>0</v>
      </c>
      <c r="M2195" s="28">
        <v>0</v>
      </c>
      <c r="N2195" s="28">
        <v>0</v>
      </c>
      <c r="O2195" s="28">
        <v>0</v>
      </c>
      <c r="P2195" s="28">
        <v>0</v>
      </c>
      <c r="Q2195" s="28">
        <v>0</v>
      </c>
      <c r="R2195" s="28">
        <v>0</v>
      </c>
      <c r="S2195" s="94">
        <v>0</v>
      </c>
      <c r="T2195" s="94">
        <f>_xlfn.XLOOKUP(B2195,'[3]Nur des jours'!$B:$B,'[3]Nur des jours'!$U:$U,"")</f>
        <v>0</v>
      </c>
      <c r="U2195" s="94">
        <v>0</v>
      </c>
      <c r="V2195" s="94">
        <v>0</v>
      </c>
      <c r="W2195" s="94">
        <v>0</v>
      </c>
      <c r="X2195" s="94">
        <v>0</v>
      </c>
      <c r="Y2195" s="94">
        <v>0</v>
      </c>
      <c r="Z2195" s="94">
        <v>0</v>
      </c>
      <c r="AA2195" s="94">
        <v>0</v>
      </c>
      <c r="AB2195" s="94">
        <v>0</v>
      </c>
      <c r="AC2195" s="94"/>
      <c r="AD2195" s="94">
        <v>0</v>
      </c>
      <c r="AE2195" s="94">
        <v>0</v>
      </c>
      <c r="AF2195" s="94">
        <v>0</v>
      </c>
      <c r="AG2195" s="94">
        <v>0</v>
      </c>
      <c r="AH2195" s="94">
        <v>0</v>
      </c>
      <c r="AI2195" s="49" t="s">
        <v>5559</v>
      </c>
      <c r="AJ2195" s="49"/>
      <c r="AK2195" s="48" t="str" cm="1">
        <f t="array" ref="AK2195">IFERROR(_xlfn.IFS(
AM2195="MPR ISSUE","PDH",
AM2195="BSS Hardware Issue","BSS",
AM2195="Sites strategiques, MLL, Pylone, etc.","ENVTECH",
AM2195="AKTIVCO DEFAUT GE &amp; POWER Cabinet","AKTIVCO",
AM2195="AKTIVCO Coupure ENEO &amp; Baisse de tension","AKTIVCO GRID ONLY",
AM2195="Coupure ENEO &amp; Baisse de tension","IHS GRID ONLY",
AM2195="Defaut GE &amp; POWER Cabinet","IHS",
AM2195="Sharing","Partners",
AM2195="Sites strategiques &amp; DataCenter","SST &amp; DC",
AM2195="Exclu","Exclu",
AM2195="SAT","SAT",
AM2195="SPARE-ISSUE","SPARE-ISSUE",
AM2195="Fiber CAmtel","TRANS_FO_CAMTEL",
AM2195="Fiber AOF","Fiber AOF",
AM2195="Projet OCM (HUAWEI)","TRAVAUX-HUAWEI",
AM2195="Projet OCM (NOKIA)","TRAVAUX-NOKIA",
AM2195="ACCESS-ISSUE","ACCESS-ISSUE",
AM2195="Projet OCM (ZTE, NOKIA, autres projets)","TRAVAUX OCM",
AM2195="No root CAuse","No root cause",
AM2195="ODU HS","PDH",
AM2195="IP &amp; VLAN","PDH",
AM2195="Warehouse HUAWEI","SPARE-ISSUE",
AM2195="SPARE-HS","SPARE-ISSUE",
AM2195="Power Telco","BSS",AM2195="no impacts","no impacts"
),"")</f>
        <v>no impacts</v>
      </c>
      <c r="AL2195" s="48" t="str" cm="1">
        <f t="array" ref="AL2195">IFERROR(_xlfn.IFS(
AM2195="MPR ISSUE","TX ISSUE",
AM2195="BSS Hardware Issue","RAN ISSUE",
AM2195="Sites strategiques, MLL, Pylone, etc.","ENVTECH",
AM2195="AKTIVCO DEFAUT GE &amp; POWER Cabinet","POWER ISSUE",
AM2195="AKTIVCO Coupure ENEO &amp; Baisse de tension","POWER ISSUE",
AM2195="Coupure ENEO &amp; Baisse de tension","POWER ISSUE",
AM2195="Defaut GE &amp; POWER Cabinet","POWER ISSUE",
AM2195="Sharing","POWER ISSUE",
AM2195="Sites strategiques &amp; DataCenter","POWER ISSUE",
AM2195="Exclu","Exclu",
AM2195="SAT","TX ISSUE",
AM2195="SPARE-ISSUE","SPARE-ISSUE",
AM2195="Fiber CAmtel","TX ISSUE",
AM2195="Fiber AOF","TX ISSUE",
AM2195="Projet OCM (HUAWEI)","TRAVAUX-HUAWEI",
AM2195="Projet OCM (NOKIA)","TRAVAUX -NOKIA",
AM2195="ACCESS-ISSUE","ACCESS-ISSUE",
AM2195="Projet OCM (ZTE, NOKIA, autres projets)","TRAVAUX OCM",
AM2195="No root CAuse","No root cause",
AM2195="ODU HS","TX ISSUE",
AM2195="IP &amp; VLAN","TX ISSUE",
AM2195="Warehouse HUAWEI","SPARE-ISSUE",
AM2195="SPARE-HS","SPARE-ISSUE",
AM2195="Power Telco","RAN ISSUE",AM2195="no impacts","no impacts"
),"")</f>
        <v>no impacts</v>
      </c>
      <c r="AM2195" s="67" t="s">
        <v>5605</v>
      </c>
      <c r="AN2195" s="48" t="str" cm="1">
        <f t="array" ref="AN2195">IFERROR(_xlfn.IFS(
AM2195="MPR ISSUE","ACTIVE",
AM2195="BSS Hardware Issue","ACTIVE",
AM2195="Sites strategiques, MLL, Pylone, etc.","PASSIVE",
AM2195="AKTIVCO DEFAUT GE &amp; POWER Cabinet","PASSIVE",
AM2195="AKTIVCO Coupure ENEO &amp; Baisse de tension","PASSIVE",
AM2195="Coupure ENEO &amp; Baisse de tension","PASSIVE",
AM2195="Defaut GE &amp; POWER Cabinet","PASSIVE",
AM2195="Sharing","PASSIVE",
AM2195="Sites strategiques &amp; DataCenter","PASSIVE",
AM2195="Exclu","Exclu",
AM2195="SAT","ACTIVE",
AM2195="SPARE-ISSUE","SPARE-ISSUE",
AM2195="Fiber CAmtel","ACTIVE",
AM2195="Fiber AOF","ACTIVE",
AM2195="Projet OCM (HUAWEI)","PLANNED WORKS",
AM2195="Projet OCM (NOKIA)","PLANNED WORKS",
AM2195="ACCESS-ISSUE","ACCESS-ISSUE",
AM2195="Projet OCM (ZTE, NOKIA, autres projets)","PLANNED WORKS",
AM2195="No root CAuse","No root cause",
AM2195="ODU HS","ACTIVE",
AM2195="IP &amp; VLAN","ACTIVE",
AM2195="Warehouse HUAWEI","SPARE-ISSUE",
AM2195="SPARE-HS","SPARE-ISSUE",
AM2195="Power Telco","ACTIVE", AM2195="no impacts","no impacts"
),"")</f>
        <v>no impacts</v>
      </c>
      <c r="AO2195" s="93" t="s">
        <v>6482</v>
      </c>
      <c r="AP2195" s="127" t="str">
        <f>IFERROR(MID(AQ2195, SEARCH("CTR_", AQ2195), 7), IFERROR(MID(AQ2195, SEARCH("SUO_", AQ2195), 7), IFERROR(MID(AQ2195, SEARCH("SUD_", AQ2195), 7), IFERROR(MID(AQ2195, SEARCH("NRO_", AQ2195), 7), IFERROR(MID(AQ2195, SEARCH("ADM_", AQ2195), 7), IFERROR(MID(AQ2195, SEARCH("NRD_", AQ2195), 7), IFERROR(MID(AQ2195, SEARCH("EXN_", AQ2195), 7), IFERROR(MID(AQ2195, SEARCH("LIT_", AQ2195), 7), IFERROR(MID(AQ2195, SEARCH("EST_", AQ2195), 7), MID(AQ2195, SEARCH("OST_",AQ2195), 7))))))))))</f>
        <v>SUD_246</v>
      </c>
      <c r="AQ2195" s="9" t="s">
        <v>6531</v>
      </c>
      <c r="AR2195" s="17" t="s">
        <v>5726</v>
      </c>
      <c r="AS2195" s="7" t="s">
        <v>5537</v>
      </c>
      <c r="AT2195" s="6"/>
      <c r="AU2195" s="7"/>
      <c r="AV2195" s="3" t="s">
        <v>5537</v>
      </c>
      <c r="AW2195" s="18" t="s">
        <v>5537</v>
      </c>
      <c r="AX2195" s="18" t="s">
        <v>5537</v>
      </c>
      <c r="AY2195" s="18" t="s">
        <v>5537</v>
      </c>
      <c r="AZ2195" s="18" t="s">
        <v>5537</v>
      </c>
      <c r="BA2195" s="18" t="s">
        <v>6119</v>
      </c>
      <c r="BB2195" s="18" t="s">
        <v>6483</v>
      </c>
      <c r="BC2195" s="18" t="s">
        <v>5537</v>
      </c>
      <c r="BD2195" s="18" t="s">
        <v>5537</v>
      </c>
      <c r="BE2195" s="18" t="s">
        <v>5537</v>
      </c>
      <c r="BF2195" s="18" t="s">
        <v>5537</v>
      </c>
      <c r="BG2195" s="18" t="s">
        <v>5537</v>
      </c>
      <c r="BH2195" s="18" t="s">
        <v>5537</v>
      </c>
      <c r="BI2195" s="9" t="s">
        <v>5537</v>
      </c>
      <c r="BJ2195" s="14"/>
      <c r="BK2195" s="14" t="s">
        <v>5537</v>
      </c>
      <c r="BL2195" s="14" t="str">
        <f>_xlfn.XLOOKUP(B2195,'[4]cell downs 18042026 17h'!$B:$B,'[4]cell downs 18042026 17h'!$B:$B,"")</f>
        <v/>
      </c>
      <c r="BM2195" s="14" t="str">
        <f>_xlfn.XLOOKUP(B2195,'[5]Cells Huawei 19042026 15h'!$B:$B,'[5]Cells Huawei 19042026 15h'!$B:$B,"")</f>
        <v/>
      </c>
      <c r="BN2195" s="9" t="str">
        <f>_xlfn.XLOOKUP(B2195,'[6]cells down 19042026 9H40'!$B:$B,'[6]cells down 19042026 9H40'!$B:$B,"")</f>
        <v/>
      </c>
      <c r="BO2195" s="9" t="s">
        <v>3671</v>
      </c>
      <c r="BP2195" s="9" t="s">
        <v>5577</v>
      </c>
      <c r="BQ2195" s="115"/>
    </row>
    <row r="2196" spans="1:69" s="9" customFormat="1" x14ac:dyDescent="0.3">
      <c r="A2196" s="1" t="s">
        <v>1616</v>
      </c>
      <c r="B2196" s="1" t="s">
        <v>1617</v>
      </c>
      <c r="C2196" s="3" t="str">
        <f>_xlfn.XLOOKUP(B2196,'[1]daily break down'!$D:$D,'[1]daily break down'!$E:$E,"")</f>
        <v>CENTRE</v>
      </c>
      <c r="D2196" s="1" t="s">
        <v>21</v>
      </c>
      <c r="E2196" s="1" t="s">
        <v>22</v>
      </c>
      <c r="F2196" s="3" t="s">
        <v>37</v>
      </c>
      <c r="G2196" s="1" t="s">
        <v>1618</v>
      </c>
      <c r="H2196" s="34" t="str">
        <f>_xlfn.XLOOKUP(B2196,[2]CALCULATION!$B:$B,[2]CALCULATION!$H:$H,"")</f>
        <v>ZTE</v>
      </c>
      <c r="I2196" s="28">
        <v>36.982818398952155</v>
      </c>
      <c r="J2196" s="28">
        <v>36.982818398952155</v>
      </c>
      <c r="K2196" s="28">
        <v>36.982818398952155</v>
      </c>
      <c r="L2196" s="28">
        <v>36.982818398952155</v>
      </c>
      <c r="M2196" s="28">
        <v>30.688623074881647</v>
      </c>
      <c r="N2196" s="28">
        <v>18.491409199476077</v>
      </c>
      <c r="O2196" s="28">
        <v>0.74366926060045702</v>
      </c>
      <c r="P2196" s="28">
        <v>0</v>
      </c>
      <c r="Q2196" s="28">
        <v>3.5249962189633965</v>
      </c>
      <c r="R2196" s="28">
        <v>0</v>
      </c>
      <c r="S2196" s="94">
        <v>1.9771254419532405</v>
      </c>
      <c r="T2196" s="94">
        <f>_xlfn.XLOOKUP(B2196,'[3]Nur des jours'!$B:$B,'[3]Nur des jours'!$U:$U,"")</f>
        <v>0</v>
      </c>
      <c r="U2196" s="94">
        <v>0</v>
      </c>
      <c r="V2196" s="94">
        <v>0.87202831925075575</v>
      </c>
      <c r="W2196" s="94">
        <v>0</v>
      </c>
      <c r="X2196" s="94">
        <v>0</v>
      </c>
      <c r="Y2196" s="94">
        <v>0</v>
      </c>
      <c r="Z2196" s="94">
        <v>0</v>
      </c>
      <c r="AA2196" s="94">
        <v>0</v>
      </c>
      <c r="AB2196" s="94">
        <v>0</v>
      </c>
      <c r="AC2196" s="94"/>
      <c r="AD2196" s="94">
        <v>0</v>
      </c>
      <c r="AE2196" s="94">
        <v>0</v>
      </c>
      <c r="AF2196" s="94">
        <v>0</v>
      </c>
      <c r="AG2196" s="94">
        <v>0</v>
      </c>
      <c r="AH2196" s="94">
        <v>0</v>
      </c>
      <c r="AI2196" s="49" t="s">
        <v>6588</v>
      </c>
      <c r="AJ2196" s="49" t="s">
        <v>5536</v>
      </c>
      <c r="AK2196" s="48" t="str" cm="1">
        <f t="array" ref="AK2196">IFERROR(_xlfn.IFS(
AM2196="MPR ISSUE","PDH",
AM2196="BSS Hardware Issue","BSS",
AM2196="Sites strategiques, MLL, Pylone, etc.","ENVTECH",
AM2196="AKTIVCO DEFAUT GE &amp; POWER Cabinet","AKTIVCO",
AM2196="AKTIVCO Coupure ENEO &amp; Baisse de tension","AKTIVCO GRID ONLY",
AM2196="Coupure ENEO &amp; Baisse de tension","IHS GRID ONLY",
AM2196="Defaut GE &amp; POWER Cabinet","IHS",
AM2196="Sharing","Partners",
AM2196="Sites strategiques &amp; DataCenter","SST &amp; DC",
AM2196="Exclu","Exclu",
AM2196="SAT","SAT",
AM2196="SPARE-ISSUE","SPARE-ISSUE",
AM2196="Fiber CAmtel","TRANS_FO_CAMTEL",
AM2196="Fiber AOF","Fiber AOF",
AM2196="Projet OCM (HUAWEI)","TRAVAUX-HUAWEI",
AM2196="Projet OCM (NOKIA)","TRAVAUX-NOKIA",
AM2196="ACCESS-ISSUE","ACCESS-ISSUE",
AM2196="Projet OCM (ZTE, NOKIA, autres projets)","TRAVAUX OCM",
AM2196="No root CAuse","No root cause",
AM2196="ODU HS","PDH",
AM2196="IP &amp; VLAN","PDH",
AM2196="Warehouse HUAWEI","SPARE-ISSUE",
AM2196="SPARE-HS","SPARE-ISSUE",
AM2196="Power Telco","BSS",AM2196="no impacts","no impacts"
),"")</f>
        <v>Exclu</v>
      </c>
      <c r="AL2196" s="48" t="str" cm="1">
        <f t="array" ref="AL2196">IFERROR(_xlfn.IFS(
AM2196="MPR ISSUE","TX ISSUE",
AM2196="BSS Hardware Issue","RAN ISSUE",
AM2196="Sites strategiques, MLL, Pylone, etc.","ENVTECH",
AM2196="AKTIVCO DEFAUT GE &amp; POWER Cabinet","POWER ISSUE",
AM2196="AKTIVCO Coupure ENEO &amp; Baisse de tension","POWER ISSUE",
AM2196="Coupure ENEO &amp; Baisse de tension","POWER ISSUE",
AM2196="Defaut GE &amp; POWER Cabinet","POWER ISSUE",
AM2196="Sharing","POWER ISSUE",
AM2196="Sites strategiques &amp; DataCenter","POWER ISSUE",
AM2196="Exclu","Exclu",
AM2196="SAT","TX ISSUE",
AM2196="SPARE-ISSUE","SPARE-ISSUE",
AM2196="Fiber CAmtel","TX ISSUE",
AM2196="Fiber AOF","TX ISSUE",
AM2196="Projet OCM (HUAWEI)","TRAVAUX-HUAWEI",
AM2196="Projet OCM (NOKIA)","TRAVAUX -NOKIA",
AM2196="ACCESS-ISSUE","ACCESS-ISSUE",
AM2196="Projet OCM (ZTE, NOKIA, autres projets)","TRAVAUX OCM",
AM2196="No root CAuse","No root cause",
AM2196="ODU HS","TX ISSUE",
AM2196="IP &amp; VLAN","TX ISSUE",
AM2196="Warehouse HUAWEI","SPARE-ISSUE",
AM2196="SPARE-HS","SPARE-ISSUE",
AM2196="Power Telco","RAN ISSUE",AM2196="no impacts","no impacts"
),"")</f>
        <v>Exclu</v>
      </c>
      <c r="AM2196" s="67" t="s">
        <v>6588</v>
      </c>
      <c r="AN2196" s="48" t="str" cm="1">
        <f t="array" ref="AN2196">IFERROR(_xlfn.IFS(
AM2196="MPR ISSUE","ACTIVE",
AM2196="BSS Hardware Issue","ACTIVE",
AM2196="Sites strategiques, MLL, Pylone, etc.","PASSIVE",
AM2196="AKTIVCO DEFAUT GE &amp; POWER Cabinet","PASSIVE",
AM2196="AKTIVCO Coupure ENEO &amp; Baisse de tension","PASSIVE",
AM2196="Coupure ENEO &amp; Baisse de tension","PASSIVE",
AM2196="Defaut GE &amp; POWER Cabinet","PASSIVE",
AM2196="Sharing","PASSIVE",
AM2196="Sites strategiques &amp; DataCenter","PASSIVE",
AM2196="Exclu","Exclu",
AM2196="SAT","ACTIVE",
AM2196="SPARE-ISSUE","SPARE-ISSUE",
AM2196="Fiber CAmtel","ACTIVE",
AM2196="Fiber AOF","ACTIVE",
AM2196="Projet OCM (HUAWEI)","PLANNED WORKS",
AM2196="Projet OCM (NOKIA)","PLANNED WORKS",
AM2196="ACCESS-ISSUE","ACCESS-ISSUE",
AM2196="Projet OCM (ZTE, NOKIA, autres projets)","PLANNED WORKS",
AM2196="No root CAuse","No root cause",
AM2196="ODU HS","ACTIVE",
AM2196="IP &amp; VLAN","ACTIVE",
AM2196="Warehouse HUAWEI","SPARE-ISSUE",
AM2196="SPARE-HS","SPARE-ISSUE",
AM2196="Power Telco","ACTIVE", AM2196="no impacts","no impacts"
),"")</f>
        <v>Exclu</v>
      </c>
      <c r="AO2196" s="93" t="s">
        <v>5537</v>
      </c>
      <c r="AP2196" s="101" t="str">
        <f>B2196</f>
        <v>CTR_101</v>
      </c>
      <c r="AR2196" s="17" t="s">
        <v>5537</v>
      </c>
      <c r="AS2196" s="7" t="s">
        <v>5537</v>
      </c>
      <c r="AT2196" s="6"/>
      <c r="AU2196" s="7"/>
      <c r="AV2196" s="3" t="s">
        <v>5537</v>
      </c>
      <c r="AW2196" s="18" t="s">
        <v>5537</v>
      </c>
      <c r="AX2196" s="18" t="s">
        <v>5537</v>
      </c>
      <c r="AY2196" s="18" t="s">
        <v>5537</v>
      </c>
      <c r="AZ2196" s="18" t="s">
        <v>5537</v>
      </c>
      <c r="BA2196" s="18" t="s">
        <v>5537</v>
      </c>
      <c r="BB2196" s="18" t="s">
        <v>5537</v>
      </c>
      <c r="BC2196" s="18" t="s">
        <v>5537</v>
      </c>
      <c r="BD2196" s="18" t="s">
        <v>5537</v>
      </c>
      <c r="BE2196" s="18" t="s">
        <v>5537</v>
      </c>
      <c r="BF2196" s="18" t="s">
        <v>5537</v>
      </c>
      <c r="BG2196" s="18" t="s">
        <v>5537</v>
      </c>
      <c r="BH2196" s="18" t="s">
        <v>5537</v>
      </c>
      <c r="BI2196" s="9" t="s">
        <v>5537</v>
      </c>
      <c r="BJ2196" s="14"/>
      <c r="BK2196" s="14" t="s">
        <v>5537</v>
      </c>
      <c r="BL2196" s="14" t="str">
        <f>_xlfn.XLOOKUP(B2196,'[4]cell downs 18042026 17h'!$B:$B,'[4]cell downs 18042026 17h'!$B:$B,"")</f>
        <v/>
      </c>
      <c r="BM2196" s="14" t="str">
        <f>_xlfn.XLOOKUP(B2196,'[5]Cells Huawei 19042026 15h'!$B:$B,'[5]Cells Huawei 19042026 15h'!$B:$B,"")</f>
        <v/>
      </c>
      <c r="BN2196" s="9" t="str">
        <f>_xlfn.XLOOKUP(B2196,'[6]cells down 19042026 9H40'!$B:$B,'[6]cells down 19042026 9H40'!$B:$B,"")</f>
        <v/>
      </c>
      <c r="BO2196" s="9" t="s">
        <v>5537</v>
      </c>
      <c r="BP2196" s="9" t="s">
        <v>83</v>
      </c>
      <c r="BQ2196" s="115"/>
    </row>
    <row r="2197" spans="1:69" s="9" customFormat="1" x14ac:dyDescent="0.3">
      <c r="A2197" s="1" t="s">
        <v>3672</v>
      </c>
      <c r="B2197" s="8" t="s">
        <v>3673</v>
      </c>
      <c r="C2197" s="3" t="str">
        <f>_xlfn.XLOOKUP(B2197,'[1]daily break down'!$D:$D,'[1]daily break down'!$E:$E,"")</f>
        <v>CENTRE</v>
      </c>
      <c r="D2197" s="1" t="s">
        <v>11</v>
      </c>
      <c r="E2197" s="1" t="s">
        <v>96</v>
      </c>
      <c r="F2197" s="3" t="s">
        <v>69</v>
      </c>
      <c r="G2197" s="1" t="s">
        <v>3674</v>
      </c>
      <c r="H2197" s="34" t="str">
        <f>_xlfn.XLOOKUP(B2197,[2]CALCULATION!$B:$B,[2]CALCULATION!$H:$H,"")</f>
        <v>ZTE</v>
      </c>
      <c r="I2197" s="28">
        <v>0</v>
      </c>
      <c r="J2197" s="28">
        <v>0</v>
      </c>
      <c r="K2197" s="28">
        <v>0</v>
      </c>
      <c r="L2197" s="28">
        <v>0</v>
      </c>
      <c r="M2197" s="28">
        <v>0</v>
      </c>
      <c r="N2197" s="28">
        <v>0</v>
      </c>
      <c r="O2197" s="28">
        <v>0</v>
      </c>
      <c r="P2197" s="28">
        <v>0</v>
      </c>
      <c r="Q2197" s="28">
        <v>0</v>
      </c>
      <c r="R2197" s="28">
        <v>0</v>
      </c>
      <c r="S2197" s="94">
        <v>0</v>
      </c>
      <c r="T2197" s="94">
        <f>_xlfn.XLOOKUP(B2197,'[3]Nur des jours'!$B:$B,'[3]Nur des jours'!$U:$U,"")</f>
        <v>0</v>
      </c>
      <c r="U2197" s="94">
        <v>0</v>
      </c>
      <c r="V2197" s="94">
        <v>0</v>
      </c>
      <c r="W2197" s="94">
        <v>0</v>
      </c>
      <c r="X2197" s="94">
        <v>0</v>
      </c>
      <c r="Y2197" s="94">
        <v>0</v>
      </c>
      <c r="Z2197" s="94">
        <v>0</v>
      </c>
      <c r="AA2197" s="94">
        <v>0</v>
      </c>
      <c r="AB2197" s="94">
        <v>0</v>
      </c>
      <c r="AC2197" s="94"/>
      <c r="AD2197" s="94">
        <v>0</v>
      </c>
      <c r="AE2197" s="94">
        <v>0</v>
      </c>
      <c r="AF2197" s="94">
        <v>0</v>
      </c>
      <c r="AG2197" s="94">
        <v>0</v>
      </c>
      <c r="AH2197" s="94">
        <v>0</v>
      </c>
      <c r="AI2197" s="49" t="s">
        <v>5559</v>
      </c>
      <c r="AJ2197" s="49"/>
      <c r="AK2197" s="48" t="str" cm="1">
        <f t="array" ref="AK2197">IFERROR(_xlfn.IFS(
AM2197="MPR ISSUE","PDH",
AM2197="BSS Hardware Issue","BSS",
AM2197="Sites strategiques, MLL, Pylone, etc.","ENVTECH",
AM2197="AKTIVCO DEFAUT GE &amp; POWER Cabinet","AKTIVCO",
AM2197="AKTIVCO Coupure ENEO &amp; Baisse de tension","AKTIVCO GRID ONLY",
AM2197="Coupure ENEO &amp; Baisse de tension","IHS GRID ONLY",
AM2197="Defaut GE &amp; POWER Cabinet","IHS",
AM2197="Sharing","Partners",
AM2197="Sites strategiques &amp; DataCenter","SST &amp; DC",
AM2197="Exclu","Exclu",
AM2197="SAT","SAT",
AM2197="SPARE-ISSUE","SPARE-ISSUE",
AM2197="Fiber CAmtel","TRANS_FO_CAMTEL",
AM2197="Fiber AOF","Fiber AOF",
AM2197="Projet OCM (HUAWEI)","TRAVAUX-HUAWEI",
AM2197="Projet OCM (NOKIA)","TRAVAUX-NOKIA",
AM2197="ACCESS-ISSUE","ACCESS-ISSUE",
AM2197="Projet OCM (ZTE, NOKIA, autres projets)","TRAVAUX OCM",
AM2197="No root CAuse","No root cause",
AM2197="ODU HS","PDH",
AM2197="IP &amp; VLAN","PDH",
AM2197="Warehouse HUAWEI","SPARE-ISSUE",
AM2197="SPARE-HS","SPARE-ISSUE",
AM2197="Power Telco","BSS",AM2197="no impacts","no impacts"
),"")</f>
        <v>no impacts</v>
      </c>
      <c r="AL2197" s="48" t="str" cm="1">
        <f t="array" ref="AL2197">IFERROR(_xlfn.IFS(
AM2197="MPR ISSUE","TX ISSUE",
AM2197="BSS Hardware Issue","RAN ISSUE",
AM2197="Sites strategiques, MLL, Pylone, etc.","ENVTECH",
AM2197="AKTIVCO DEFAUT GE &amp; POWER Cabinet","POWER ISSUE",
AM2197="AKTIVCO Coupure ENEO &amp; Baisse de tension","POWER ISSUE",
AM2197="Coupure ENEO &amp; Baisse de tension","POWER ISSUE",
AM2197="Defaut GE &amp; POWER Cabinet","POWER ISSUE",
AM2197="Sharing","POWER ISSUE",
AM2197="Sites strategiques &amp; DataCenter","POWER ISSUE",
AM2197="Exclu","Exclu",
AM2197="SAT","TX ISSUE",
AM2197="SPARE-ISSUE","SPARE-ISSUE",
AM2197="Fiber CAmtel","TX ISSUE",
AM2197="Fiber AOF","TX ISSUE",
AM2197="Projet OCM (HUAWEI)","TRAVAUX-HUAWEI",
AM2197="Projet OCM (NOKIA)","TRAVAUX -NOKIA",
AM2197="ACCESS-ISSUE","ACCESS-ISSUE",
AM2197="Projet OCM (ZTE, NOKIA, autres projets)","TRAVAUX OCM",
AM2197="No root CAuse","No root cause",
AM2197="ODU HS","TX ISSUE",
AM2197="IP &amp; VLAN","TX ISSUE",
AM2197="Warehouse HUAWEI","SPARE-ISSUE",
AM2197="SPARE-HS","SPARE-ISSUE",
AM2197="Power Telco","RAN ISSUE",AM2197="no impacts","no impacts"
),"")</f>
        <v>no impacts</v>
      </c>
      <c r="AM2197" s="67" t="s">
        <v>5605</v>
      </c>
      <c r="AN2197" s="48" t="str" cm="1">
        <f t="array" ref="AN2197">IFERROR(_xlfn.IFS(
AM2197="MPR ISSUE","ACTIVE",
AM2197="BSS Hardware Issue","ACTIVE",
AM2197="Sites strategiques, MLL, Pylone, etc.","PASSIVE",
AM2197="AKTIVCO DEFAUT GE &amp; POWER Cabinet","PASSIVE",
AM2197="AKTIVCO Coupure ENEO &amp; Baisse de tension","PASSIVE",
AM2197="Coupure ENEO &amp; Baisse de tension","PASSIVE",
AM2197="Defaut GE &amp; POWER Cabinet","PASSIVE",
AM2197="Sharing","PASSIVE",
AM2197="Sites strategiques &amp; DataCenter","PASSIVE",
AM2197="Exclu","Exclu",
AM2197="SAT","ACTIVE",
AM2197="SPARE-ISSUE","SPARE-ISSUE",
AM2197="Fiber CAmtel","ACTIVE",
AM2197="Fiber AOF","ACTIVE",
AM2197="Projet OCM (HUAWEI)","PLANNED WORKS",
AM2197="Projet OCM (NOKIA)","PLANNED WORKS",
AM2197="ACCESS-ISSUE","ACCESS-ISSUE",
AM2197="Projet OCM (ZTE, NOKIA, autres projets)","PLANNED WORKS",
AM2197="No root CAuse","No root cause",
AM2197="ODU HS","ACTIVE",
AM2197="IP &amp; VLAN","ACTIVE",
AM2197="Warehouse HUAWEI","SPARE-ISSUE",
AM2197="SPARE-HS","SPARE-ISSUE",
AM2197="Power Telco","ACTIVE", AM2197="no impacts","no impacts"
),"")</f>
        <v>no impacts</v>
      </c>
      <c r="AO2197" s="93" t="s">
        <v>5726</v>
      </c>
      <c r="AP2197" s="127" t="str">
        <f>IFERROR(MID(AQ2197, SEARCH("CTR_", AQ2197), 7), IFERROR(MID(AQ2197, SEARCH("SUO_", AQ2197), 7), IFERROR(MID(AQ2197, SEARCH("SUD_", AQ2197), 7), IFERROR(MID(AQ2197, SEARCH("NRO_", AQ2197), 7), IFERROR(MID(AQ2197, SEARCH("ADM_", AQ2197), 7), IFERROR(MID(AQ2197, SEARCH("NRD_", AQ2197), 7), IFERROR(MID(AQ2197, SEARCH("EXN_", AQ2197), 7), IFERROR(MID(AQ2197, SEARCH("LIT_", AQ2197), 7), IFERROR(MID(AQ2197, SEARCH("EST_", AQ2197), 7), MID(AQ2197, SEARCH("OST_",AQ2197), 7))))))))))</f>
        <v>SUD_246</v>
      </c>
      <c r="AQ2197" s="9" t="s">
        <v>6531</v>
      </c>
      <c r="AR2197" s="17" t="s">
        <v>5726</v>
      </c>
      <c r="AS2197" s="7" t="s">
        <v>5537</v>
      </c>
      <c r="AT2197" s="6"/>
      <c r="AU2197" s="7"/>
      <c r="AV2197" s="3" t="s">
        <v>5537</v>
      </c>
      <c r="AW2197" s="18" t="s">
        <v>5537</v>
      </c>
      <c r="AX2197" s="18" t="s">
        <v>5537</v>
      </c>
      <c r="AY2197" s="18" t="s">
        <v>5537</v>
      </c>
      <c r="AZ2197" s="18" t="s">
        <v>5537</v>
      </c>
      <c r="BA2197" s="18" t="s">
        <v>5537</v>
      </c>
      <c r="BB2197" s="18" t="s">
        <v>5537</v>
      </c>
      <c r="BC2197" s="18" t="s">
        <v>5537</v>
      </c>
      <c r="BD2197" s="18" t="s">
        <v>5537</v>
      </c>
      <c r="BE2197" s="18" t="s">
        <v>5537</v>
      </c>
      <c r="BF2197" s="18" t="s">
        <v>5537</v>
      </c>
      <c r="BG2197" s="18" t="s">
        <v>5537</v>
      </c>
      <c r="BH2197" s="18" t="s">
        <v>5537</v>
      </c>
      <c r="BI2197" s="9" t="s">
        <v>5537</v>
      </c>
      <c r="BJ2197" s="14"/>
      <c r="BK2197" s="14" t="s">
        <v>5537</v>
      </c>
      <c r="BL2197" s="14" t="str">
        <f>_xlfn.XLOOKUP(B2197,'[4]cell downs 18042026 17h'!$B:$B,'[4]cell downs 18042026 17h'!$B:$B,"")</f>
        <v/>
      </c>
      <c r="BM2197" s="14" t="str">
        <f>_xlfn.XLOOKUP(B2197,'[5]Cells Huawei 19042026 15h'!$B:$B,'[5]Cells Huawei 19042026 15h'!$B:$B,"")</f>
        <v/>
      </c>
      <c r="BN2197" s="9" t="str">
        <f>_xlfn.XLOOKUP(B2197,'[6]cells down 19042026 9H40'!$B:$B,'[6]cells down 19042026 9H40'!$B:$B,"")</f>
        <v/>
      </c>
      <c r="BO2197" s="9" t="s">
        <v>5537</v>
      </c>
      <c r="BP2197" s="9" t="s">
        <v>1713</v>
      </c>
      <c r="BQ2197" s="115"/>
    </row>
    <row r="2198" spans="1:69" s="9" customFormat="1" x14ac:dyDescent="0.3">
      <c r="A2198" s="1" t="s">
        <v>3695</v>
      </c>
      <c r="B2198" s="8" t="s">
        <v>3696</v>
      </c>
      <c r="C2198" s="3" t="str">
        <f>_xlfn.XLOOKUP(B2198,'[1]daily break down'!$D:$D,'[1]daily break down'!$E:$E,"")</f>
        <v>LITTORAL</v>
      </c>
      <c r="D2198" s="1" t="s">
        <v>11</v>
      </c>
      <c r="E2198" s="1" t="s">
        <v>12</v>
      </c>
      <c r="F2198" s="3" t="s">
        <v>31</v>
      </c>
      <c r="G2198" s="1" t="s">
        <v>3695</v>
      </c>
      <c r="H2198" s="34" t="str">
        <f>_xlfn.XLOOKUP(B2198,[2]CALCULATION!$B:$B,[2]CALCULATION!$H:$H,"")</f>
        <v>ZTE</v>
      </c>
      <c r="I2198" s="28">
        <v>0</v>
      </c>
      <c r="J2198" s="28">
        <v>0</v>
      </c>
      <c r="K2198" s="28">
        <v>0</v>
      </c>
      <c r="L2198" s="28">
        <v>0</v>
      </c>
      <c r="M2198" s="28">
        <v>0</v>
      </c>
      <c r="N2198" s="28">
        <v>0</v>
      </c>
      <c r="O2198" s="28">
        <v>0</v>
      </c>
      <c r="P2198" s="28">
        <v>0</v>
      </c>
      <c r="Q2198" s="28">
        <v>0</v>
      </c>
      <c r="R2198" s="28">
        <v>0</v>
      </c>
      <c r="S2198" s="94">
        <v>0</v>
      </c>
      <c r="T2198" s="94">
        <f>_xlfn.XLOOKUP(B2198,'[3]Nur des jours'!$B:$B,'[3]Nur des jours'!$U:$U,"")</f>
        <v>0</v>
      </c>
      <c r="U2198" s="94">
        <v>0</v>
      </c>
      <c r="V2198" s="94">
        <v>0</v>
      </c>
      <c r="W2198" s="94">
        <v>0</v>
      </c>
      <c r="X2198" s="94">
        <v>0</v>
      </c>
      <c r="Y2198" s="94">
        <v>0</v>
      </c>
      <c r="Z2198" s="94">
        <v>0</v>
      </c>
      <c r="AA2198" s="94">
        <v>0</v>
      </c>
      <c r="AB2198" s="94">
        <v>0</v>
      </c>
      <c r="AC2198" s="94"/>
      <c r="AD2198" s="94">
        <v>0</v>
      </c>
      <c r="AE2198" s="94">
        <v>0</v>
      </c>
      <c r="AF2198" s="94">
        <v>0</v>
      </c>
      <c r="AG2198" s="94">
        <v>0</v>
      </c>
      <c r="AH2198" s="94">
        <v>0</v>
      </c>
      <c r="AI2198" s="49" t="s">
        <v>5559</v>
      </c>
      <c r="AJ2198" s="49"/>
      <c r="AK2198" s="48" t="str" cm="1">
        <f t="array" ref="AK2198">IFERROR(_xlfn.IFS(
AM2198="MPR ISSUE","PDH",
AM2198="BSS Hardware Issue","BSS",
AM2198="Sites strategiques, MLL, Pylone, etc.","ENVTECH",
AM2198="AKTIVCO DEFAUT GE &amp; POWER Cabinet","AKTIVCO",
AM2198="AKTIVCO Coupure ENEO &amp; Baisse de tension","AKTIVCO GRID ONLY",
AM2198="Coupure ENEO &amp; Baisse de tension","IHS GRID ONLY",
AM2198="Defaut GE &amp; POWER Cabinet","IHS",
AM2198="Sharing","Partners",
AM2198="Sites strategiques &amp; DataCenter","SST &amp; DC",
AM2198="Exclu","Exclu",
AM2198="SAT","SAT",
AM2198="SPARE-ISSUE","SPARE-ISSUE",
AM2198="Fiber CAmtel","TRANS_FO_CAMTEL",
AM2198="Fiber AOF","Fiber AOF",
AM2198="Projet OCM (HUAWEI)","TRAVAUX-HUAWEI",
AM2198="Projet OCM (NOKIA)","TRAVAUX-NOKIA",
AM2198="ACCESS-ISSUE","ACCESS-ISSUE",
AM2198="Projet OCM (ZTE, NOKIA, autres projets)","TRAVAUX OCM",
AM2198="No root CAuse","No root cause",
AM2198="ODU HS","PDH",
AM2198="IP &amp; VLAN","PDH",
AM2198="Warehouse HUAWEI","SPARE-ISSUE",
AM2198="SPARE-HS","SPARE-ISSUE",
AM2198="Power Telco","BSS",AM2198="no impacts","no impacts"
),"")</f>
        <v>no impacts</v>
      </c>
      <c r="AL2198" s="48" t="str" cm="1">
        <f t="array" ref="AL2198">IFERROR(_xlfn.IFS(
AM2198="MPR ISSUE","TX ISSUE",
AM2198="BSS Hardware Issue","RAN ISSUE",
AM2198="Sites strategiques, MLL, Pylone, etc.","ENVTECH",
AM2198="AKTIVCO DEFAUT GE &amp; POWER Cabinet","POWER ISSUE",
AM2198="AKTIVCO Coupure ENEO &amp; Baisse de tension","POWER ISSUE",
AM2198="Coupure ENEO &amp; Baisse de tension","POWER ISSUE",
AM2198="Defaut GE &amp; POWER Cabinet","POWER ISSUE",
AM2198="Sharing","POWER ISSUE",
AM2198="Sites strategiques &amp; DataCenter","POWER ISSUE",
AM2198="Exclu","Exclu",
AM2198="SAT","TX ISSUE",
AM2198="SPARE-ISSUE","SPARE-ISSUE",
AM2198="Fiber CAmtel","TX ISSUE",
AM2198="Fiber AOF","TX ISSUE",
AM2198="Projet OCM (HUAWEI)","TRAVAUX-HUAWEI",
AM2198="Projet OCM (NOKIA)","TRAVAUX -NOKIA",
AM2198="ACCESS-ISSUE","ACCESS-ISSUE",
AM2198="Projet OCM (ZTE, NOKIA, autres projets)","TRAVAUX OCM",
AM2198="No root CAuse","No root cause",
AM2198="ODU HS","TX ISSUE",
AM2198="IP &amp; VLAN","TX ISSUE",
AM2198="Warehouse HUAWEI","SPARE-ISSUE",
AM2198="SPARE-HS","SPARE-ISSUE",
AM2198="Power Telco","RAN ISSUE",AM2198="no impacts","no impacts"
),"")</f>
        <v>no impacts</v>
      </c>
      <c r="AM2198" s="67" t="s">
        <v>5605</v>
      </c>
      <c r="AN2198" s="48" t="str" cm="1">
        <f t="array" ref="AN2198">IFERROR(_xlfn.IFS(
AM2198="MPR ISSUE","ACTIVE",
AM2198="BSS Hardware Issue","ACTIVE",
AM2198="Sites strategiques, MLL, Pylone, etc.","PASSIVE",
AM2198="AKTIVCO DEFAUT GE &amp; POWER Cabinet","PASSIVE",
AM2198="AKTIVCO Coupure ENEO &amp; Baisse de tension","PASSIVE",
AM2198="Coupure ENEO &amp; Baisse de tension","PASSIVE",
AM2198="Defaut GE &amp; POWER Cabinet","PASSIVE",
AM2198="Sharing","PASSIVE",
AM2198="Sites strategiques &amp; DataCenter","PASSIVE",
AM2198="Exclu","Exclu",
AM2198="SAT","ACTIVE",
AM2198="SPARE-ISSUE","SPARE-ISSUE",
AM2198="Fiber CAmtel","ACTIVE",
AM2198="Fiber AOF","ACTIVE",
AM2198="Projet OCM (HUAWEI)","PLANNED WORKS",
AM2198="Projet OCM (NOKIA)","PLANNED WORKS",
AM2198="ACCESS-ISSUE","ACCESS-ISSUE",
AM2198="Projet OCM (ZTE, NOKIA, autres projets)","PLANNED WORKS",
AM2198="No root CAuse","No root cause",
AM2198="ODU HS","ACTIVE",
AM2198="IP &amp; VLAN","ACTIVE",
AM2198="Warehouse HUAWEI","SPARE-ISSUE",
AM2198="SPARE-HS","SPARE-ISSUE",
AM2198="Power Telco","ACTIVE", AM2198="no impacts","no impacts"
),"")</f>
        <v>no impacts</v>
      </c>
      <c r="AO2198" s="93" t="s">
        <v>5537</v>
      </c>
      <c r="AP2198" s="101" t="str">
        <f t="shared" ref="AP2198:AP2241" si="62">B2198</f>
        <v>LIT_109</v>
      </c>
      <c r="AR2198" s="17" t="s">
        <v>5537</v>
      </c>
      <c r="AS2198" s="7" t="s">
        <v>5537</v>
      </c>
      <c r="AT2198" s="6"/>
      <c r="AU2198" s="7"/>
      <c r="AV2198" s="3" t="s">
        <v>5537</v>
      </c>
      <c r="AW2198" s="18" t="s">
        <v>5537</v>
      </c>
      <c r="AX2198" s="18" t="s">
        <v>5537</v>
      </c>
      <c r="AY2198" s="18" t="s">
        <v>5537</v>
      </c>
      <c r="AZ2198" s="18" t="s">
        <v>5537</v>
      </c>
      <c r="BA2198" s="18" t="s">
        <v>5537</v>
      </c>
      <c r="BB2198" s="18" t="s">
        <v>5537</v>
      </c>
      <c r="BC2198" s="18" t="s">
        <v>5537</v>
      </c>
      <c r="BD2198" s="18" t="s">
        <v>5537</v>
      </c>
      <c r="BE2198" s="18" t="s">
        <v>5537</v>
      </c>
      <c r="BF2198" s="18" t="s">
        <v>5537</v>
      </c>
      <c r="BG2198" s="18" t="s">
        <v>5537</v>
      </c>
      <c r="BH2198" s="18" t="s">
        <v>5537</v>
      </c>
      <c r="BI2198" s="9" t="s">
        <v>5537</v>
      </c>
      <c r="BJ2198" s="14"/>
      <c r="BK2198" s="14" t="s">
        <v>5537</v>
      </c>
      <c r="BL2198" s="14" t="str">
        <f>_xlfn.XLOOKUP(B2198,'[4]cell downs 18042026 17h'!$B:$B,'[4]cell downs 18042026 17h'!$B:$B,"")</f>
        <v/>
      </c>
      <c r="BM2198" s="14" t="str">
        <f>_xlfn.XLOOKUP(B2198,'[5]Cells Huawei 19042026 15h'!$B:$B,'[5]Cells Huawei 19042026 15h'!$B:$B,"")</f>
        <v/>
      </c>
      <c r="BN2198" s="9" t="str">
        <f>_xlfn.XLOOKUP(B2198,'[6]cells down 19042026 9H40'!$B:$B,'[6]cells down 19042026 9H40'!$B:$B,"")</f>
        <v/>
      </c>
      <c r="BO2198" s="9" t="s">
        <v>3696</v>
      </c>
      <c r="BP2198" s="9" t="s">
        <v>83</v>
      </c>
      <c r="BQ2198" s="115"/>
    </row>
    <row r="2199" spans="1:69" s="9" customFormat="1" x14ac:dyDescent="0.3">
      <c r="A2199" s="1" t="s">
        <v>3675</v>
      </c>
      <c r="B2199" s="8" t="s">
        <v>3676</v>
      </c>
      <c r="C2199" s="3" t="str">
        <f>_xlfn.XLOOKUP(B2199,'[1]daily break down'!$D:$D,'[1]daily break down'!$E:$E,"")</f>
        <v>CENTRE</v>
      </c>
      <c r="D2199" s="1" t="s">
        <v>357</v>
      </c>
      <c r="E2199" s="1" t="s">
        <v>122</v>
      </c>
      <c r="F2199" s="3" t="s">
        <v>226</v>
      </c>
      <c r="G2199" s="1" t="s">
        <v>3675</v>
      </c>
      <c r="H2199" s="34" t="str">
        <f>_xlfn.XLOOKUP(B2199,[2]CALCULATION!$B:$B,[2]CALCULATION!$H:$H,"")</f>
        <v>ZTE</v>
      </c>
      <c r="I2199" s="28">
        <v>0</v>
      </c>
      <c r="J2199" s="28">
        <v>0</v>
      </c>
      <c r="K2199" s="28">
        <v>0</v>
      </c>
      <c r="L2199" s="28">
        <v>0</v>
      </c>
      <c r="M2199" s="28">
        <v>0</v>
      </c>
      <c r="N2199" s="28">
        <v>0</v>
      </c>
      <c r="O2199" s="28">
        <v>0</v>
      </c>
      <c r="P2199" s="28">
        <v>0</v>
      </c>
      <c r="Q2199" s="28">
        <v>0</v>
      </c>
      <c r="R2199" s="28">
        <v>0</v>
      </c>
      <c r="S2199" s="94">
        <v>0</v>
      </c>
      <c r="T2199" s="94">
        <f>_xlfn.XLOOKUP(B2199,'[3]Nur des jours'!$B:$B,'[3]Nur des jours'!$U:$U,"")</f>
        <v>0</v>
      </c>
      <c r="U2199" s="94">
        <v>0</v>
      </c>
      <c r="V2199" s="94">
        <v>0</v>
      </c>
      <c r="W2199" s="94">
        <v>0</v>
      </c>
      <c r="X2199" s="94">
        <v>0</v>
      </c>
      <c r="Y2199" s="94">
        <v>0</v>
      </c>
      <c r="Z2199" s="94">
        <v>0</v>
      </c>
      <c r="AA2199" s="94">
        <v>0</v>
      </c>
      <c r="AB2199" s="94">
        <v>0</v>
      </c>
      <c r="AC2199" s="94"/>
      <c r="AD2199" s="94">
        <v>0</v>
      </c>
      <c r="AE2199" s="94">
        <v>0</v>
      </c>
      <c r="AF2199" s="94">
        <v>0</v>
      </c>
      <c r="AG2199" s="94">
        <v>0</v>
      </c>
      <c r="AH2199" s="94">
        <v>0</v>
      </c>
      <c r="AI2199" s="49" t="s">
        <v>5559</v>
      </c>
      <c r="AJ2199" s="49"/>
      <c r="AK2199" s="48" t="str" cm="1">
        <f t="array" ref="AK2199">IFERROR(_xlfn.IFS(
AM2199="MPR ISSUE","PDH",
AM2199="BSS Hardware Issue","BSS",
AM2199="Sites strategiques, MLL, Pylone, etc.","ENVTECH",
AM2199="AKTIVCO DEFAUT GE &amp; POWER Cabinet","AKTIVCO",
AM2199="AKTIVCO Coupure ENEO &amp; Baisse de tension","AKTIVCO GRID ONLY",
AM2199="Coupure ENEO &amp; Baisse de tension","IHS GRID ONLY",
AM2199="Defaut GE &amp; POWER Cabinet","IHS",
AM2199="Sharing","Partners",
AM2199="Sites strategiques &amp; DataCenter","SST &amp; DC",
AM2199="Exclu","Exclu",
AM2199="SAT","SAT",
AM2199="SPARE-ISSUE","SPARE-ISSUE",
AM2199="Fiber CAmtel","TRANS_FO_CAMTEL",
AM2199="Fiber AOF","Fiber AOF",
AM2199="Projet OCM (HUAWEI)","TRAVAUX-HUAWEI",
AM2199="Projet OCM (NOKIA)","TRAVAUX-NOKIA",
AM2199="ACCESS-ISSUE","ACCESS-ISSUE",
AM2199="Projet OCM (ZTE, NOKIA, autres projets)","TRAVAUX OCM",
AM2199="No root CAuse","No root cause",
AM2199="ODU HS","PDH",
AM2199="IP &amp; VLAN","PDH",
AM2199="Warehouse HUAWEI","SPARE-ISSUE",
AM2199="SPARE-HS","SPARE-ISSUE",
AM2199="Power Telco","BSS",AM2199="no impacts","no impacts"
),"")</f>
        <v>no impacts</v>
      </c>
      <c r="AL2199" s="48" t="str" cm="1">
        <f t="array" ref="AL2199">IFERROR(_xlfn.IFS(
AM2199="MPR ISSUE","TX ISSUE",
AM2199="BSS Hardware Issue","RAN ISSUE",
AM2199="Sites strategiques, MLL, Pylone, etc.","ENVTECH",
AM2199="AKTIVCO DEFAUT GE &amp; POWER Cabinet","POWER ISSUE",
AM2199="AKTIVCO Coupure ENEO &amp; Baisse de tension","POWER ISSUE",
AM2199="Coupure ENEO &amp; Baisse de tension","POWER ISSUE",
AM2199="Defaut GE &amp; POWER Cabinet","POWER ISSUE",
AM2199="Sharing","POWER ISSUE",
AM2199="Sites strategiques &amp; DataCenter","POWER ISSUE",
AM2199="Exclu","Exclu",
AM2199="SAT","TX ISSUE",
AM2199="SPARE-ISSUE","SPARE-ISSUE",
AM2199="Fiber CAmtel","TX ISSUE",
AM2199="Fiber AOF","TX ISSUE",
AM2199="Projet OCM (HUAWEI)","TRAVAUX-HUAWEI",
AM2199="Projet OCM (NOKIA)","TRAVAUX -NOKIA",
AM2199="ACCESS-ISSUE","ACCESS-ISSUE",
AM2199="Projet OCM (ZTE, NOKIA, autres projets)","TRAVAUX OCM",
AM2199="No root CAuse","No root cause",
AM2199="ODU HS","TX ISSUE",
AM2199="IP &amp; VLAN","TX ISSUE",
AM2199="Warehouse HUAWEI","SPARE-ISSUE",
AM2199="SPARE-HS","SPARE-ISSUE",
AM2199="Power Telco","RAN ISSUE",AM2199="no impacts","no impacts"
),"")</f>
        <v>no impacts</v>
      </c>
      <c r="AM2199" s="67" t="s">
        <v>5605</v>
      </c>
      <c r="AN2199" s="48" t="str" cm="1">
        <f t="array" ref="AN2199">IFERROR(_xlfn.IFS(
AM2199="MPR ISSUE","ACTIVE",
AM2199="BSS Hardware Issue","ACTIVE",
AM2199="Sites strategiques, MLL, Pylone, etc.","PASSIVE",
AM2199="AKTIVCO DEFAUT GE &amp; POWER Cabinet","PASSIVE",
AM2199="AKTIVCO Coupure ENEO &amp; Baisse de tension","PASSIVE",
AM2199="Coupure ENEO &amp; Baisse de tension","PASSIVE",
AM2199="Defaut GE &amp; POWER Cabinet","PASSIVE",
AM2199="Sharing","PASSIVE",
AM2199="Sites strategiques &amp; DataCenter","PASSIVE",
AM2199="Exclu","Exclu",
AM2199="SAT","ACTIVE",
AM2199="SPARE-ISSUE","SPARE-ISSUE",
AM2199="Fiber CAmtel","ACTIVE",
AM2199="Fiber AOF","ACTIVE",
AM2199="Projet OCM (HUAWEI)","PLANNED WORKS",
AM2199="Projet OCM (NOKIA)","PLANNED WORKS",
AM2199="ACCESS-ISSUE","ACCESS-ISSUE",
AM2199="Projet OCM (ZTE, NOKIA, autres projets)","PLANNED WORKS",
AM2199="No root CAuse","No root cause",
AM2199="ODU HS","ACTIVE",
AM2199="IP &amp; VLAN","ACTIVE",
AM2199="Warehouse HUAWEI","SPARE-ISSUE",
AM2199="SPARE-HS","SPARE-ISSUE",
AM2199="Power Telco","ACTIVE", AM2199="no impacts","no impacts"
),"")</f>
        <v>no impacts</v>
      </c>
      <c r="AO2199" s="93" t="s">
        <v>5537</v>
      </c>
      <c r="AP2199" s="101" t="str">
        <f t="shared" si="62"/>
        <v>EST_153</v>
      </c>
      <c r="AR2199" s="17" t="s">
        <v>5537</v>
      </c>
      <c r="AS2199" s="7" t="s">
        <v>5537</v>
      </c>
      <c r="AT2199" s="6"/>
      <c r="AU2199" s="7"/>
      <c r="AV2199" s="3" t="s">
        <v>5537</v>
      </c>
      <c r="AW2199" s="18" t="s">
        <v>5537</v>
      </c>
      <c r="AX2199" s="18" t="s">
        <v>5537</v>
      </c>
      <c r="AY2199" s="18" t="s">
        <v>5537</v>
      </c>
      <c r="AZ2199" s="18" t="s">
        <v>5537</v>
      </c>
      <c r="BA2199" s="18" t="s">
        <v>5537</v>
      </c>
      <c r="BB2199" s="18" t="s">
        <v>5537</v>
      </c>
      <c r="BC2199" s="18" t="s">
        <v>5537</v>
      </c>
      <c r="BD2199" s="18" t="s">
        <v>5537</v>
      </c>
      <c r="BE2199" s="18" t="s">
        <v>5537</v>
      </c>
      <c r="BF2199" s="18" t="s">
        <v>5537</v>
      </c>
      <c r="BG2199" s="18" t="s">
        <v>5537</v>
      </c>
      <c r="BH2199" s="18" t="s">
        <v>5537</v>
      </c>
      <c r="BI2199" s="9" t="s">
        <v>5537</v>
      </c>
      <c r="BJ2199" s="14"/>
      <c r="BK2199" s="14" t="s">
        <v>5537</v>
      </c>
      <c r="BL2199" s="14" t="str">
        <f>_xlfn.XLOOKUP(B2199,'[4]cell downs 18042026 17h'!$B:$B,'[4]cell downs 18042026 17h'!$B:$B,"")</f>
        <v/>
      </c>
      <c r="BM2199" s="14" t="str">
        <f>_xlfn.XLOOKUP(B2199,'[5]Cells Huawei 19042026 15h'!$B:$B,'[5]Cells Huawei 19042026 15h'!$B:$B,"")</f>
        <v/>
      </c>
      <c r="BN2199" s="9" t="str">
        <f>_xlfn.XLOOKUP(B2199,'[6]cells down 19042026 9H40'!$B:$B,'[6]cells down 19042026 9H40'!$B:$B,"")</f>
        <v/>
      </c>
      <c r="BO2199" s="9" t="s">
        <v>5537</v>
      </c>
      <c r="BP2199" s="9" t="s">
        <v>5459</v>
      </c>
      <c r="BQ2199" s="115"/>
    </row>
    <row r="2200" spans="1:69" s="9" customFormat="1" x14ac:dyDescent="0.3">
      <c r="A2200" s="1" t="s">
        <v>3677</v>
      </c>
      <c r="B2200" s="8" t="s">
        <v>3678</v>
      </c>
      <c r="C2200" s="3" t="str">
        <f>_xlfn.XLOOKUP(B2200,'[1]daily break down'!$D:$D,'[1]daily break down'!$E:$E,"")</f>
        <v>CENTRE</v>
      </c>
      <c r="D2200" s="1"/>
      <c r="E2200" s="1"/>
      <c r="F2200" s="3" t="s">
        <v>226</v>
      </c>
      <c r="G2200" s="1" t="s">
        <v>3679</v>
      </c>
      <c r="H2200" s="34" t="str">
        <f>_xlfn.XLOOKUP(B2200,[2]CALCULATION!$B:$B,[2]CALCULATION!$H:$H,"")</f>
        <v>ZTE</v>
      </c>
      <c r="I2200" s="28">
        <v>0</v>
      </c>
      <c r="J2200" s="28">
        <v>0</v>
      </c>
      <c r="K2200" s="28">
        <v>0</v>
      </c>
      <c r="L2200" s="28">
        <v>0</v>
      </c>
      <c r="M2200" s="28">
        <v>0</v>
      </c>
      <c r="N2200" s="28">
        <v>0</v>
      </c>
      <c r="O2200" s="28">
        <v>0</v>
      </c>
      <c r="P2200" s="28">
        <v>0</v>
      </c>
      <c r="Q2200" s="28">
        <v>0</v>
      </c>
      <c r="R2200" s="28">
        <v>0</v>
      </c>
      <c r="S2200" s="94">
        <v>0</v>
      </c>
      <c r="T2200" s="94">
        <f>_xlfn.XLOOKUP(B2200,'[3]Nur des jours'!$B:$B,'[3]Nur des jours'!$U:$U,"")</f>
        <v>0</v>
      </c>
      <c r="U2200" s="94">
        <v>0</v>
      </c>
      <c r="V2200" s="94">
        <v>0</v>
      </c>
      <c r="W2200" s="94">
        <v>0</v>
      </c>
      <c r="X2200" s="94">
        <v>0</v>
      </c>
      <c r="Y2200" s="94">
        <v>0</v>
      </c>
      <c r="Z2200" s="94">
        <v>0</v>
      </c>
      <c r="AA2200" s="94">
        <v>0</v>
      </c>
      <c r="AB2200" s="94">
        <v>0</v>
      </c>
      <c r="AC2200" s="94"/>
      <c r="AD2200" s="94">
        <v>0</v>
      </c>
      <c r="AE2200" s="94">
        <v>0</v>
      </c>
      <c r="AF2200" s="94">
        <v>0</v>
      </c>
      <c r="AG2200" s="94">
        <v>0</v>
      </c>
      <c r="AH2200" s="94">
        <v>0</v>
      </c>
      <c r="AI2200" s="49" t="s">
        <v>5559</v>
      </c>
      <c r="AJ2200" s="49"/>
      <c r="AK2200" s="48" t="str" cm="1">
        <f t="array" ref="AK2200">IFERROR(_xlfn.IFS(
AM2200="MPR ISSUE","PDH",
AM2200="BSS Hardware Issue","BSS",
AM2200="Sites strategiques, MLL, Pylone, etc.","ENVTECH",
AM2200="AKTIVCO DEFAUT GE &amp; POWER Cabinet","AKTIVCO",
AM2200="AKTIVCO Coupure ENEO &amp; Baisse de tension","AKTIVCO GRID ONLY",
AM2200="Coupure ENEO &amp; Baisse de tension","IHS GRID ONLY",
AM2200="Defaut GE &amp; POWER Cabinet","IHS",
AM2200="Sharing","Partners",
AM2200="Sites strategiques &amp; DataCenter","SST &amp; DC",
AM2200="Exclu","Exclu",
AM2200="SAT","SAT",
AM2200="SPARE-ISSUE","SPARE-ISSUE",
AM2200="Fiber CAmtel","TRANS_FO_CAMTEL",
AM2200="Fiber AOF","Fiber AOF",
AM2200="Projet OCM (HUAWEI)","TRAVAUX-HUAWEI",
AM2200="Projet OCM (NOKIA)","TRAVAUX-NOKIA",
AM2200="ACCESS-ISSUE","ACCESS-ISSUE",
AM2200="Projet OCM (ZTE, NOKIA, autres projets)","TRAVAUX OCM",
AM2200="No root CAuse","No root cause",
AM2200="ODU HS","PDH",
AM2200="IP &amp; VLAN","PDH",
AM2200="Warehouse HUAWEI","SPARE-ISSUE",
AM2200="SPARE-HS","SPARE-ISSUE",
AM2200="Power Telco","BSS",AM2200="no impacts","no impacts"
),"")</f>
        <v>no impacts</v>
      </c>
      <c r="AL2200" s="48" t="str" cm="1">
        <f t="array" ref="AL2200">IFERROR(_xlfn.IFS(
AM2200="MPR ISSUE","TX ISSUE",
AM2200="BSS Hardware Issue","RAN ISSUE",
AM2200="Sites strategiques, MLL, Pylone, etc.","ENVTECH",
AM2200="AKTIVCO DEFAUT GE &amp; POWER Cabinet","POWER ISSUE",
AM2200="AKTIVCO Coupure ENEO &amp; Baisse de tension","POWER ISSUE",
AM2200="Coupure ENEO &amp; Baisse de tension","POWER ISSUE",
AM2200="Defaut GE &amp; POWER Cabinet","POWER ISSUE",
AM2200="Sharing","POWER ISSUE",
AM2200="Sites strategiques &amp; DataCenter","POWER ISSUE",
AM2200="Exclu","Exclu",
AM2200="SAT","TX ISSUE",
AM2200="SPARE-ISSUE","SPARE-ISSUE",
AM2200="Fiber CAmtel","TX ISSUE",
AM2200="Fiber AOF","TX ISSUE",
AM2200="Projet OCM (HUAWEI)","TRAVAUX-HUAWEI",
AM2200="Projet OCM (NOKIA)","TRAVAUX -NOKIA",
AM2200="ACCESS-ISSUE","ACCESS-ISSUE",
AM2200="Projet OCM (ZTE, NOKIA, autres projets)","TRAVAUX OCM",
AM2200="No root CAuse","No root cause",
AM2200="ODU HS","TX ISSUE",
AM2200="IP &amp; VLAN","TX ISSUE",
AM2200="Warehouse HUAWEI","SPARE-ISSUE",
AM2200="SPARE-HS","SPARE-ISSUE",
AM2200="Power Telco","RAN ISSUE",AM2200="no impacts","no impacts"
),"")</f>
        <v>no impacts</v>
      </c>
      <c r="AM2200" s="67" t="s">
        <v>5605</v>
      </c>
      <c r="AN2200" s="48" t="str" cm="1">
        <f t="array" ref="AN2200">IFERROR(_xlfn.IFS(
AM2200="MPR ISSUE","ACTIVE",
AM2200="BSS Hardware Issue","ACTIVE",
AM2200="Sites strategiques, MLL, Pylone, etc.","PASSIVE",
AM2200="AKTIVCO DEFAUT GE &amp; POWER Cabinet","PASSIVE",
AM2200="AKTIVCO Coupure ENEO &amp; Baisse de tension","PASSIVE",
AM2200="Coupure ENEO &amp; Baisse de tension","PASSIVE",
AM2200="Defaut GE &amp; POWER Cabinet","PASSIVE",
AM2200="Sharing","PASSIVE",
AM2200="Sites strategiques &amp; DataCenter","PASSIVE",
AM2200="Exclu","Exclu",
AM2200="SAT","ACTIVE",
AM2200="SPARE-ISSUE","SPARE-ISSUE",
AM2200="Fiber CAmtel","ACTIVE",
AM2200="Fiber AOF","ACTIVE",
AM2200="Projet OCM (HUAWEI)","PLANNED WORKS",
AM2200="Projet OCM (NOKIA)","PLANNED WORKS",
AM2200="ACCESS-ISSUE","ACCESS-ISSUE",
AM2200="Projet OCM (ZTE, NOKIA, autres projets)","PLANNED WORKS",
AM2200="No root CAuse","No root cause",
AM2200="ODU HS","ACTIVE",
AM2200="IP &amp; VLAN","ACTIVE",
AM2200="Warehouse HUAWEI","SPARE-ISSUE",
AM2200="SPARE-HS","SPARE-ISSUE",
AM2200="Power Telco","ACTIVE", AM2200="no impacts","no impacts"
),"")</f>
        <v>no impacts</v>
      </c>
      <c r="AO2200" s="93" t="s">
        <v>5537</v>
      </c>
      <c r="AP2200" s="101" t="str">
        <f t="shared" si="62"/>
        <v>EST_155</v>
      </c>
      <c r="AR2200" s="17" t="s">
        <v>5537</v>
      </c>
      <c r="AS2200" s="7" t="s">
        <v>5537</v>
      </c>
      <c r="AT2200" s="6"/>
      <c r="AU2200" s="7"/>
      <c r="AV2200" s="3" t="s">
        <v>5537</v>
      </c>
      <c r="AW2200" s="18" t="s">
        <v>5537</v>
      </c>
      <c r="AX2200" s="18" t="s">
        <v>5537</v>
      </c>
      <c r="AY2200" s="18" t="s">
        <v>5537</v>
      </c>
      <c r="AZ2200" s="18" t="s">
        <v>5537</v>
      </c>
      <c r="BA2200" s="18" t="s">
        <v>5537</v>
      </c>
      <c r="BB2200" s="18" t="s">
        <v>5537</v>
      </c>
      <c r="BC2200" s="18" t="s">
        <v>5537</v>
      </c>
      <c r="BD2200" s="18" t="s">
        <v>5537</v>
      </c>
      <c r="BE2200" s="18" t="s">
        <v>5537</v>
      </c>
      <c r="BF2200" s="18" t="s">
        <v>5537</v>
      </c>
      <c r="BG2200" s="18" t="s">
        <v>5537</v>
      </c>
      <c r="BH2200" s="18" t="s">
        <v>5537</v>
      </c>
      <c r="BI2200" s="9" t="s">
        <v>5537</v>
      </c>
      <c r="BJ2200" s="14"/>
      <c r="BK2200" s="14" t="s">
        <v>5537</v>
      </c>
      <c r="BL2200" s="14" t="str">
        <f>_xlfn.XLOOKUP(B2200,'[4]cell downs 18042026 17h'!$B:$B,'[4]cell downs 18042026 17h'!$B:$B,"")</f>
        <v/>
      </c>
      <c r="BM2200" s="14" t="str">
        <f>_xlfn.XLOOKUP(B2200,'[5]Cells Huawei 19042026 15h'!$B:$B,'[5]Cells Huawei 19042026 15h'!$B:$B,"")</f>
        <v/>
      </c>
      <c r="BN2200" s="9" t="str">
        <f>_xlfn.XLOOKUP(B2200,'[6]cells down 19042026 9H40'!$B:$B,'[6]cells down 19042026 9H40'!$B:$B,"")</f>
        <v/>
      </c>
      <c r="BO2200" s="9" t="s">
        <v>5537</v>
      </c>
      <c r="BP2200" s="9" t="s">
        <v>12</v>
      </c>
      <c r="BQ2200" s="115"/>
    </row>
    <row r="2201" spans="1:69" s="9" customFormat="1" x14ac:dyDescent="0.3">
      <c r="A2201" s="1" t="s">
        <v>3682</v>
      </c>
      <c r="B2201" s="8" t="s">
        <v>3683</v>
      </c>
      <c r="C2201" s="3" t="str">
        <f>_xlfn.XLOOKUP(B2201,'[1]daily break down'!$D:$D,'[1]daily break down'!$E:$E,"")</f>
        <v>CENTRE</v>
      </c>
      <c r="D2201" s="1"/>
      <c r="E2201" s="1"/>
      <c r="F2201" s="3" t="s">
        <v>69</v>
      </c>
      <c r="G2201" s="1" t="s">
        <v>1216</v>
      </c>
      <c r="H2201" s="34" t="str">
        <f>_xlfn.XLOOKUP(B2201,[2]CALCULATION!$B:$B,[2]CALCULATION!$H:$H,"")</f>
        <v>ZTE</v>
      </c>
      <c r="I2201" s="28">
        <v>0</v>
      </c>
      <c r="J2201" s="28">
        <v>0</v>
      </c>
      <c r="K2201" s="28">
        <v>0</v>
      </c>
      <c r="L2201" s="28">
        <v>0</v>
      </c>
      <c r="M2201" s="28">
        <v>0</v>
      </c>
      <c r="N2201" s="28">
        <v>0</v>
      </c>
      <c r="O2201" s="28">
        <v>0</v>
      </c>
      <c r="P2201" s="28">
        <v>0</v>
      </c>
      <c r="Q2201" s="28">
        <v>0</v>
      </c>
      <c r="R2201" s="28">
        <v>0</v>
      </c>
      <c r="S2201" s="94">
        <v>0</v>
      </c>
      <c r="T2201" s="94">
        <f>_xlfn.XLOOKUP(B2201,'[3]Nur des jours'!$B:$B,'[3]Nur des jours'!$U:$U,"")</f>
        <v>0</v>
      </c>
      <c r="U2201" s="94">
        <v>0</v>
      </c>
      <c r="V2201" s="94">
        <v>0</v>
      </c>
      <c r="W2201" s="94">
        <v>0</v>
      </c>
      <c r="X2201" s="94">
        <v>0</v>
      </c>
      <c r="Y2201" s="94">
        <v>0</v>
      </c>
      <c r="Z2201" s="94">
        <v>0</v>
      </c>
      <c r="AA2201" s="94">
        <v>0</v>
      </c>
      <c r="AB2201" s="94">
        <v>0</v>
      </c>
      <c r="AC2201" s="94"/>
      <c r="AD2201" s="94">
        <v>0</v>
      </c>
      <c r="AE2201" s="94">
        <v>0</v>
      </c>
      <c r="AF2201" s="94">
        <v>0</v>
      </c>
      <c r="AG2201" s="94">
        <v>0</v>
      </c>
      <c r="AH2201" s="94">
        <v>0</v>
      </c>
      <c r="AI2201" s="49" t="s">
        <v>5559</v>
      </c>
      <c r="AJ2201" s="49"/>
      <c r="AK2201" s="48" t="str" cm="1">
        <f t="array" ref="AK2201">IFERROR(_xlfn.IFS(
AM2201="MPR ISSUE","PDH",
AM2201="BSS Hardware Issue","BSS",
AM2201="Sites strategiques, MLL, Pylone, etc.","ENVTECH",
AM2201="AKTIVCO DEFAUT GE &amp; POWER Cabinet","AKTIVCO",
AM2201="AKTIVCO Coupure ENEO &amp; Baisse de tension","AKTIVCO GRID ONLY",
AM2201="Coupure ENEO &amp; Baisse de tension","IHS GRID ONLY",
AM2201="Defaut GE &amp; POWER Cabinet","IHS",
AM2201="Sharing","Partners",
AM2201="Sites strategiques &amp; DataCenter","SST &amp; DC",
AM2201="Exclu","Exclu",
AM2201="SAT","SAT",
AM2201="SPARE-ISSUE","SPARE-ISSUE",
AM2201="Fiber CAmtel","TRANS_FO_CAMTEL",
AM2201="Fiber AOF","Fiber AOF",
AM2201="Projet OCM (HUAWEI)","TRAVAUX-HUAWEI",
AM2201="Projet OCM (NOKIA)","TRAVAUX-NOKIA",
AM2201="ACCESS-ISSUE","ACCESS-ISSUE",
AM2201="Projet OCM (ZTE, NOKIA, autres projets)","TRAVAUX OCM",
AM2201="No root CAuse","No root cause",
AM2201="ODU HS","PDH",
AM2201="IP &amp; VLAN","PDH",
AM2201="Warehouse HUAWEI","SPARE-ISSUE",
AM2201="SPARE-HS","SPARE-ISSUE",
AM2201="Power Telco","BSS",AM2201="no impacts","no impacts"
),"")</f>
        <v>no impacts</v>
      </c>
      <c r="AL2201" s="48" t="str" cm="1">
        <f t="array" ref="AL2201">IFERROR(_xlfn.IFS(
AM2201="MPR ISSUE","TX ISSUE",
AM2201="BSS Hardware Issue","RAN ISSUE",
AM2201="Sites strategiques, MLL, Pylone, etc.","ENVTECH",
AM2201="AKTIVCO DEFAUT GE &amp; POWER Cabinet","POWER ISSUE",
AM2201="AKTIVCO Coupure ENEO &amp; Baisse de tension","POWER ISSUE",
AM2201="Coupure ENEO &amp; Baisse de tension","POWER ISSUE",
AM2201="Defaut GE &amp; POWER Cabinet","POWER ISSUE",
AM2201="Sharing","POWER ISSUE",
AM2201="Sites strategiques &amp; DataCenter","POWER ISSUE",
AM2201="Exclu","Exclu",
AM2201="SAT","TX ISSUE",
AM2201="SPARE-ISSUE","SPARE-ISSUE",
AM2201="Fiber CAmtel","TX ISSUE",
AM2201="Fiber AOF","TX ISSUE",
AM2201="Projet OCM (HUAWEI)","TRAVAUX-HUAWEI",
AM2201="Projet OCM (NOKIA)","TRAVAUX -NOKIA",
AM2201="ACCESS-ISSUE","ACCESS-ISSUE",
AM2201="Projet OCM (ZTE, NOKIA, autres projets)","TRAVAUX OCM",
AM2201="No root CAuse","No root cause",
AM2201="ODU HS","TX ISSUE",
AM2201="IP &amp; VLAN","TX ISSUE",
AM2201="Warehouse HUAWEI","SPARE-ISSUE",
AM2201="SPARE-HS","SPARE-ISSUE",
AM2201="Power Telco","RAN ISSUE",AM2201="no impacts","no impacts"
),"")</f>
        <v>no impacts</v>
      </c>
      <c r="AM2201" s="67" t="s">
        <v>5605</v>
      </c>
      <c r="AN2201" s="48" t="str" cm="1">
        <f t="array" ref="AN2201">IFERROR(_xlfn.IFS(
AM2201="MPR ISSUE","ACTIVE",
AM2201="BSS Hardware Issue","ACTIVE",
AM2201="Sites strategiques, MLL, Pylone, etc.","PASSIVE",
AM2201="AKTIVCO DEFAUT GE &amp; POWER Cabinet","PASSIVE",
AM2201="AKTIVCO Coupure ENEO &amp; Baisse de tension","PASSIVE",
AM2201="Coupure ENEO &amp; Baisse de tension","PASSIVE",
AM2201="Defaut GE &amp; POWER Cabinet","PASSIVE",
AM2201="Sharing","PASSIVE",
AM2201="Sites strategiques &amp; DataCenter","PASSIVE",
AM2201="Exclu","Exclu",
AM2201="SAT","ACTIVE",
AM2201="SPARE-ISSUE","SPARE-ISSUE",
AM2201="Fiber CAmtel","ACTIVE",
AM2201="Fiber AOF","ACTIVE",
AM2201="Projet OCM (HUAWEI)","PLANNED WORKS",
AM2201="Projet OCM (NOKIA)","PLANNED WORKS",
AM2201="ACCESS-ISSUE","ACCESS-ISSUE",
AM2201="Projet OCM (ZTE, NOKIA, autres projets)","PLANNED WORKS",
AM2201="No root CAuse","No root cause",
AM2201="ODU HS","ACTIVE",
AM2201="IP &amp; VLAN","ACTIVE",
AM2201="Warehouse HUAWEI","SPARE-ISSUE",
AM2201="SPARE-HS","SPARE-ISSUE",
AM2201="Power Telco","ACTIVE", AM2201="no impacts","no impacts"
),"")</f>
        <v>no impacts</v>
      </c>
      <c r="AO2201" s="93" t="s">
        <v>5537</v>
      </c>
      <c r="AP2201" s="101" t="str">
        <f t="shared" si="62"/>
        <v>SUD_130</v>
      </c>
      <c r="AR2201" s="17" t="s">
        <v>5537</v>
      </c>
      <c r="AS2201" s="7" t="s">
        <v>5537</v>
      </c>
      <c r="AT2201" s="6"/>
      <c r="AU2201" s="7"/>
      <c r="AV2201" s="3" t="s">
        <v>5537</v>
      </c>
      <c r="AW2201" s="18" t="s">
        <v>5537</v>
      </c>
      <c r="AX2201" s="18" t="s">
        <v>5537</v>
      </c>
      <c r="AY2201" s="18" t="s">
        <v>5537</v>
      </c>
      <c r="AZ2201" s="18" t="s">
        <v>5537</v>
      </c>
      <c r="BA2201" s="18" t="s">
        <v>5537</v>
      </c>
      <c r="BB2201" s="18" t="s">
        <v>5537</v>
      </c>
      <c r="BC2201" s="18" t="s">
        <v>5537</v>
      </c>
      <c r="BD2201" s="18" t="s">
        <v>5537</v>
      </c>
      <c r="BE2201" s="18" t="s">
        <v>5537</v>
      </c>
      <c r="BF2201" s="18" t="s">
        <v>5537</v>
      </c>
      <c r="BG2201" s="18" t="s">
        <v>5537</v>
      </c>
      <c r="BH2201" s="18" t="s">
        <v>5537</v>
      </c>
      <c r="BI2201" s="9" t="s">
        <v>5537</v>
      </c>
      <c r="BJ2201" s="14"/>
      <c r="BK2201" s="14" t="s">
        <v>5537</v>
      </c>
      <c r="BL2201" s="14" t="str">
        <f>_xlfn.XLOOKUP(B2201,'[4]cell downs 18042026 17h'!$B:$B,'[4]cell downs 18042026 17h'!$B:$B,"")</f>
        <v/>
      </c>
      <c r="BM2201" s="14" t="str">
        <f>_xlfn.XLOOKUP(B2201,'[5]Cells Huawei 19042026 15h'!$B:$B,'[5]Cells Huawei 19042026 15h'!$B:$B,"")</f>
        <v/>
      </c>
      <c r="BN2201" s="9" t="str">
        <f>_xlfn.XLOOKUP(B2201,'[6]cells down 19042026 9H40'!$B:$B,'[6]cells down 19042026 9H40'!$B:$B,"")</f>
        <v/>
      </c>
      <c r="BO2201" s="9" t="s">
        <v>5537</v>
      </c>
      <c r="BP2201" s="9" t="s">
        <v>5577</v>
      </c>
      <c r="BQ2201" s="115"/>
    </row>
    <row r="2202" spans="1:69" s="9" customFormat="1" x14ac:dyDescent="0.3">
      <c r="A2202" s="1" t="s">
        <v>3684</v>
      </c>
      <c r="B2202" s="8" t="s">
        <v>3685</v>
      </c>
      <c r="C2202" s="3" t="str">
        <f>_xlfn.XLOOKUP(B2202,'[1]daily break down'!$D:$D,'[1]daily break down'!$E:$E,"")</f>
        <v>LITTORAL</v>
      </c>
      <c r="D2202" s="1" t="s">
        <v>18</v>
      </c>
      <c r="E2202" s="1"/>
      <c r="F2202" s="3" t="s">
        <v>31</v>
      </c>
      <c r="G2202" s="1" t="s">
        <v>3686</v>
      </c>
      <c r="H2202" s="34" t="str">
        <f>_xlfn.XLOOKUP(B2202,[2]CALCULATION!$B:$B,[2]CALCULATION!$H:$H,"")</f>
        <v>ZTE</v>
      </c>
      <c r="I2202" s="28">
        <v>0</v>
      </c>
      <c r="J2202" s="28">
        <v>0</v>
      </c>
      <c r="K2202" s="28">
        <v>0</v>
      </c>
      <c r="L2202" s="28">
        <v>0</v>
      </c>
      <c r="M2202" s="28">
        <v>0</v>
      </c>
      <c r="N2202" s="28">
        <v>0</v>
      </c>
      <c r="O2202" s="28">
        <v>0</v>
      </c>
      <c r="P2202" s="28">
        <v>0</v>
      </c>
      <c r="Q2202" s="28">
        <v>0</v>
      </c>
      <c r="R2202" s="28">
        <v>0</v>
      </c>
      <c r="S2202" s="94">
        <v>0</v>
      </c>
      <c r="T2202" s="94">
        <f>_xlfn.XLOOKUP(B2202,'[3]Nur des jours'!$B:$B,'[3]Nur des jours'!$U:$U,"")</f>
        <v>0</v>
      </c>
      <c r="U2202" s="94">
        <v>0</v>
      </c>
      <c r="V2202" s="94">
        <v>0</v>
      </c>
      <c r="W2202" s="94">
        <v>0</v>
      </c>
      <c r="X2202" s="94">
        <v>0</v>
      </c>
      <c r="Y2202" s="94">
        <v>0</v>
      </c>
      <c r="Z2202" s="94">
        <v>0</v>
      </c>
      <c r="AA2202" s="94">
        <v>0</v>
      </c>
      <c r="AB2202" s="94">
        <v>0</v>
      </c>
      <c r="AC2202" s="94"/>
      <c r="AD2202" s="94">
        <v>0</v>
      </c>
      <c r="AE2202" s="94">
        <v>0</v>
      </c>
      <c r="AF2202" s="94">
        <v>0</v>
      </c>
      <c r="AG2202" s="94">
        <v>0</v>
      </c>
      <c r="AH2202" s="94">
        <v>0</v>
      </c>
      <c r="AI2202" s="49" t="s">
        <v>5559</v>
      </c>
      <c r="AJ2202" s="49"/>
      <c r="AK2202" s="48" t="str" cm="1">
        <f t="array" ref="AK2202">IFERROR(_xlfn.IFS(
AM2202="MPR ISSUE","PDH",
AM2202="BSS Hardware Issue","BSS",
AM2202="Sites strategiques, MLL, Pylone, etc.","ENVTECH",
AM2202="AKTIVCO DEFAUT GE &amp; POWER Cabinet","AKTIVCO",
AM2202="AKTIVCO Coupure ENEO &amp; Baisse de tension","AKTIVCO GRID ONLY",
AM2202="Coupure ENEO &amp; Baisse de tension","IHS GRID ONLY",
AM2202="Defaut GE &amp; POWER Cabinet","IHS",
AM2202="Sharing","Partners",
AM2202="Sites strategiques &amp; DataCenter","SST &amp; DC",
AM2202="Exclu","Exclu",
AM2202="SAT","SAT",
AM2202="SPARE-ISSUE","SPARE-ISSUE",
AM2202="Fiber CAmtel","TRANS_FO_CAMTEL",
AM2202="Fiber AOF","Fiber AOF",
AM2202="Projet OCM (HUAWEI)","TRAVAUX-HUAWEI",
AM2202="Projet OCM (NOKIA)","TRAVAUX-NOKIA",
AM2202="ACCESS-ISSUE","ACCESS-ISSUE",
AM2202="Projet OCM (ZTE, NOKIA, autres projets)","TRAVAUX OCM",
AM2202="No root CAuse","No root cause",
AM2202="ODU HS","PDH",
AM2202="IP &amp; VLAN","PDH",
AM2202="Warehouse HUAWEI","SPARE-ISSUE",
AM2202="SPARE-HS","SPARE-ISSUE",
AM2202="Power Telco","BSS",AM2202="no impacts","no impacts"
),"")</f>
        <v>no impacts</v>
      </c>
      <c r="AL2202" s="48" t="str" cm="1">
        <f t="array" ref="AL2202">IFERROR(_xlfn.IFS(
AM2202="MPR ISSUE","TX ISSUE",
AM2202="BSS Hardware Issue","RAN ISSUE",
AM2202="Sites strategiques, MLL, Pylone, etc.","ENVTECH",
AM2202="AKTIVCO DEFAUT GE &amp; POWER Cabinet","POWER ISSUE",
AM2202="AKTIVCO Coupure ENEO &amp; Baisse de tension","POWER ISSUE",
AM2202="Coupure ENEO &amp; Baisse de tension","POWER ISSUE",
AM2202="Defaut GE &amp; POWER Cabinet","POWER ISSUE",
AM2202="Sharing","POWER ISSUE",
AM2202="Sites strategiques &amp; DataCenter","POWER ISSUE",
AM2202="Exclu","Exclu",
AM2202="SAT","TX ISSUE",
AM2202="SPARE-ISSUE","SPARE-ISSUE",
AM2202="Fiber CAmtel","TX ISSUE",
AM2202="Fiber AOF","TX ISSUE",
AM2202="Projet OCM (HUAWEI)","TRAVAUX-HUAWEI",
AM2202="Projet OCM (NOKIA)","TRAVAUX -NOKIA",
AM2202="ACCESS-ISSUE","ACCESS-ISSUE",
AM2202="Projet OCM (ZTE, NOKIA, autres projets)","TRAVAUX OCM",
AM2202="No root CAuse","No root cause",
AM2202="ODU HS","TX ISSUE",
AM2202="IP &amp; VLAN","TX ISSUE",
AM2202="Warehouse HUAWEI","SPARE-ISSUE",
AM2202="SPARE-HS","SPARE-ISSUE",
AM2202="Power Telco","RAN ISSUE",AM2202="no impacts","no impacts"
),"")</f>
        <v>no impacts</v>
      </c>
      <c r="AM2202" s="67" t="s">
        <v>5605</v>
      </c>
      <c r="AN2202" s="48" t="str" cm="1">
        <f t="array" ref="AN2202">IFERROR(_xlfn.IFS(
AM2202="MPR ISSUE","ACTIVE",
AM2202="BSS Hardware Issue","ACTIVE",
AM2202="Sites strategiques, MLL, Pylone, etc.","PASSIVE",
AM2202="AKTIVCO DEFAUT GE &amp; POWER Cabinet","PASSIVE",
AM2202="AKTIVCO Coupure ENEO &amp; Baisse de tension","PASSIVE",
AM2202="Coupure ENEO &amp; Baisse de tension","PASSIVE",
AM2202="Defaut GE &amp; POWER Cabinet","PASSIVE",
AM2202="Sharing","PASSIVE",
AM2202="Sites strategiques &amp; DataCenter","PASSIVE",
AM2202="Exclu","Exclu",
AM2202="SAT","ACTIVE",
AM2202="SPARE-ISSUE","SPARE-ISSUE",
AM2202="Fiber CAmtel","ACTIVE",
AM2202="Fiber AOF","ACTIVE",
AM2202="Projet OCM (HUAWEI)","PLANNED WORKS",
AM2202="Projet OCM (NOKIA)","PLANNED WORKS",
AM2202="ACCESS-ISSUE","ACCESS-ISSUE",
AM2202="Projet OCM (ZTE, NOKIA, autres projets)","PLANNED WORKS",
AM2202="No root CAuse","No root cause",
AM2202="ODU HS","ACTIVE",
AM2202="IP &amp; VLAN","ACTIVE",
AM2202="Warehouse HUAWEI","SPARE-ISSUE",
AM2202="SPARE-HS","SPARE-ISSUE",
AM2202="Power Telco","ACTIVE", AM2202="no impacts","no impacts"
),"")</f>
        <v>no impacts</v>
      </c>
      <c r="AO2202" s="93" t="s">
        <v>5537</v>
      </c>
      <c r="AP2202" s="101" t="str">
        <f t="shared" si="62"/>
        <v>LIT_768</v>
      </c>
      <c r="AR2202" s="17" t="s">
        <v>5537</v>
      </c>
      <c r="AS2202" s="7" t="s">
        <v>5537</v>
      </c>
      <c r="AT2202" s="6"/>
      <c r="AU2202" s="7"/>
      <c r="AV2202" s="3" t="s">
        <v>5537</v>
      </c>
      <c r="AW2202" s="18" t="s">
        <v>5537</v>
      </c>
      <c r="AX2202" s="18" t="s">
        <v>5537</v>
      </c>
      <c r="AY2202" s="18" t="s">
        <v>5537</v>
      </c>
      <c r="AZ2202" s="18" t="s">
        <v>5537</v>
      </c>
      <c r="BA2202" s="18" t="s">
        <v>5537</v>
      </c>
      <c r="BB2202" s="18" t="s">
        <v>5537</v>
      </c>
      <c r="BC2202" s="18" t="s">
        <v>5537</v>
      </c>
      <c r="BD2202" s="18" t="s">
        <v>5537</v>
      </c>
      <c r="BE2202" s="18" t="s">
        <v>5537</v>
      </c>
      <c r="BF2202" s="18" t="s">
        <v>5537</v>
      </c>
      <c r="BG2202" s="18" t="s">
        <v>5537</v>
      </c>
      <c r="BH2202" s="18" t="s">
        <v>5537</v>
      </c>
      <c r="BI2202" s="9" t="s">
        <v>5537</v>
      </c>
      <c r="BJ2202" s="14"/>
      <c r="BK2202" s="14" t="s">
        <v>5537</v>
      </c>
      <c r="BL2202" s="14" t="str">
        <f>_xlfn.XLOOKUP(B2202,'[4]cell downs 18042026 17h'!$B:$B,'[4]cell downs 18042026 17h'!$B:$B,"")</f>
        <v/>
      </c>
      <c r="BM2202" s="14" t="str">
        <f>_xlfn.XLOOKUP(B2202,'[5]Cells Huawei 19042026 15h'!$B:$B,'[5]Cells Huawei 19042026 15h'!$B:$B,"")</f>
        <v/>
      </c>
      <c r="BN2202" s="9" t="str">
        <f>_xlfn.XLOOKUP(B2202,'[6]cells down 19042026 9H40'!$B:$B,'[6]cells down 19042026 9H40'!$B:$B,"")</f>
        <v/>
      </c>
      <c r="BO2202" s="9" t="s">
        <v>5537</v>
      </c>
      <c r="BP2202" s="9" t="s">
        <v>12</v>
      </c>
      <c r="BQ2202" s="115"/>
    </row>
    <row r="2203" spans="1:69" s="9" customFormat="1" x14ac:dyDescent="0.3">
      <c r="A2203" s="1" t="s">
        <v>3697</v>
      </c>
      <c r="B2203" s="8" t="s">
        <v>3698</v>
      </c>
      <c r="C2203" s="3" t="str">
        <f>_xlfn.XLOOKUP(B2203,'[1]daily break down'!$D:$D,'[1]daily break down'!$E:$E,"")</f>
        <v>NORD</v>
      </c>
      <c r="D2203" s="1" t="s">
        <v>11</v>
      </c>
      <c r="E2203" s="1" t="s">
        <v>237</v>
      </c>
      <c r="F2203" s="3" t="s">
        <v>23</v>
      </c>
      <c r="G2203" s="1" t="s">
        <v>3699</v>
      </c>
      <c r="H2203" s="32" t="str">
        <f>_xlfn.XLOOKUP(B2203,[2]CALCULATION!$B:$B,[2]CALCULATION!$H:$H,"")</f>
        <v>HUAWEI</v>
      </c>
      <c r="I2203" s="28">
        <v>0</v>
      </c>
      <c r="J2203" s="28">
        <v>0</v>
      </c>
      <c r="K2203" s="28">
        <v>0</v>
      </c>
      <c r="L2203" s="28">
        <v>0</v>
      </c>
      <c r="M2203" s="28">
        <v>0</v>
      </c>
      <c r="N2203" s="28">
        <v>0</v>
      </c>
      <c r="O2203" s="28">
        <v>0</v>
      </c>
      <c r="P2203" s="28">
        <v>0</v>
      </c>
      <c r="Q2203" s="28">
        <v>0</v>
      </c>
      <c r="R2203" s="28">
        <v>0</v>
      </c>
      <c r="S2203" s="94">
        <v>0</v>
      </c>
      <c r="T2203" s="94">
        <f>_xlfn.XLOOKUP(B2203,'[3]Nur des jours'!$B:$B,'[3]Nur des jours'!$U:$U,"")</f>
        <v>0</v>
      </c>
      <c r="U2203" s="94">
        <v>0</v>
      </c>
      <c r="V2203" s="94">
        <v>0</v>
      </c>
      <c r="W2203" s="94">
        <v>0</v>
      </c>
      <c r="X2203" s="94">
        <v>0</v>
      </c>
      <c r="Y2203" s="94">
        <v>0</v>
      </c>
      <c r="Z2203" s="94">
        <v>0</v>
      </c>
      <c r="AA2203" s="94">
        <v>0</v>
      </c>
      <c r="AB2203" s="94">
        <v>0</v>
      </c>
      <c r="AC2203" s="94"/>
      <c r="AD2203" s="94">
        <v>0</v>
      </c>
      <c r="AE2203" s="94">
        <v>0</v>
      </c>
      <c r="AF2203" s="94">
        <v>0</v>
      </c>
      <c r="AG2203" s="94">
        <v>0</v>
      </c>
      <c r="AH2203" s="94">
        <v>0</v>
      </c>
      <c r="AI2203" s="49" t="s">
        <v>5559</v>
      </c>
      <c r="AJ2203" s="49"/>
      <c r="AK2203" s="48" t="str" cm="1">
        <f t="array" ref="AK2203">IFERROR(_xlfn.IFS(
AM2203="MPR ISSUE","PDH",
AM2203="BSS Hardware Issue","BSS",
AM2203="Sites strategiques, MLL, Pylone, etc.","ENVTECH",
AM2203="AKTIVCO DEFAUT GE &amp; POWER Cabinet","AKTIVCO",
AM2203="AKTIVCO Coupure ENEO &amp; Baisse de tension","AKTIVCO GRID ONLY",
AM2203="Coupure ENEO &amp; Baisse de tension","IHS GRID ONLY",
AM2203="Defaut GE &amp; POWER Cabinet","IHS",
AM2203="Sharing","Partners",
AM2203="Sites strategiques &amp; DataCenter","SST &amp; DC",
AM2203="Exclu","Exclu",
AM2203="SAT","SAT",
AM2203="SPARE-ISSUE","SPARE-ISSUE",
AM2203="Fiber CAmtel","TRANS_FO_CAMTEL",
AM2203="Fiber AOF","Fiber AOF",
AM2203="Projet OCM (HUAWEI)","TRAVAUX-HUAWEI",
AM2203="Projet OCM (NOKIA)","TRAVAUX-NOKIA",
AM2203="ACCESS-ISSUE","ACCESS-ISSUE",
AM2203="Projet OCM (ZTE, NOKIA, autres projets)","TRAVAUX OCM",
AM2203="No root CAuse","No root cause",
AM2203="ODU HS","PDH",
AM2203="IP &amp; VLAN","PDH",
AM2203="Warehouse HUAWEI","SPARE-ISSUE",
AM2203="SPARE-HS","SPARE-ISSUE",
AM2203="Power Telco","BSS",AM2203="no impacts","no impacts"
),"")</f>
        <v>no impacts</v>
      </c>
      <c r="AL2203" s="48" t="str" cm="1">
        <f t="array" ref="AL2203">IFERROR(_xlfn.IFS(
AM2203="MPR ISSUE","TX ISSUE",
AM2203="BSS Hardware Issue","RAN ISSUE",
AM2203="Sites strategiques, MLL, Pylone, etc.","ENVTECH",
AM2203="AKTIVCO DEFAUT GE &amp; POWER Cabinet","POWER ISSUE",
AM2203="AKTIVCO Coupure ENEO &amp; Baisse de tension","POWER ISSUE",
AM2203="Coupure ENEO &amp; Baisse de tension","POWER ISSUE",
AM2203="Defaut GE &amp; POWER Cabinet","POWER ISSUE",
AM2203="Sharing","POWER ISSUE",
AM2203="Sites strategiques &amp; DataCenter","POWER ISSUE",
AM2203="Exclu","Exclu",
AM2203="SAT","TX ISSUE",
AM2203="SPARE-ISSUE","SPARE-ISSUE",
AM2203="Fiber CAmtel","TX ISSUE",
AM2203="Fiber AOF","TX ISSUE",
AM2203="Projet OCM (HUAWEI)","TRAVAUX-HUAWEI",
AM2203="Projet OCM (NOKIA)","TRAVAUX -NOKIA",
AM2203="ACCESS-ISSUE","ACCESS-ISSUE",
AM2203="Projet OCM (ZTE, NOKIA, autres projets)","TRAVAUX OCM",
AM2203="No root CAuse","No root cause",
AM2203="ODU HS","TX ISSUE",
AM2203="IP &amp; VLAN","TX ISSUE",
AM2203="Warehouse HUAWEI","SPARE-ISSUE",
AM2203="SPARE-HS","SPARE-ISSUE",
AM2203="Power Telco","RAN ISSUE",AM2203="no impacts","no impacts"
),"")</f>
        <v>no impacts</v>
      </c>
      <c r="AM2203" s="67" t="s">
        <v>5605</v>
      </c>
      <c r="AN2203" s="48" t="str" cm="1">
        <f t="array" ref="AN2203">IFERROR(_xlfn.IFS(
AM2203="MPR ISSUE","ACTIVE",
AM2203="BSS Hardware Issue","ACTIVE",
AM2203="Sites strategiques, MLL, Pylone, etc.","PASSIVE",
AM2203="AKTIVCO DEFAUT GE &amp; POWER Cabinet","PASSIVE",
AM2203="AKTIVCO Coupure ENEO &amp; Baisse de tension","PASSIVE",
AM2203="Coupure ENEO &amp; Baisse de tension","PASSIVE",
AM2203="Defaut GE &amp; POWER Cabinet","PASSIVE",
AM2203="Sharing","PASSIVE",
AM2203="Sites strategiques &amp; DataCenter","PASSIVE",
AM2203="Exclu","Exclu",
AM2203="SAT","ACTIVE",
AM2203="SPARE-ISSUE","SPARE-ISSUE",
AM2203="Fiber CAmtel","ACTIVE",
AM2203="Fiber AOF","ACTIVE",
AM2203="Projet OCM (HUAWEI)","PLANNED WORKS",
AM2203="Projet OCM (NOKIA)","PLANNED WORKS",
AM2203="ACCESS-ISSUE","ACCESS-ISSUE",
AM2203="Projet OCM (ZTE, NOKIA, autres projets)","PLANNED WORKS",
AM2203="No root CAuse","No root cause",
AM2203="ODU HS","ACTIVE",
AM2203="IP &amp; VLAN","ACTIVE",
AM2203="Warehouse HUAWEI","SPARE-ISSUE",
AM2203="SPARE-HS","SPARE-ISSUE",
AM2203="Power Telco","ACTIVE", AM2203="no impacts","no impacts"
),"")</f>
        <v>no impacts</v>
      </c>
      <c r="AO2203" s="93" t="s">
        <v>5537</v>
      </c>
      <c r="AP2203" s="101" t="str">
        <f t="shared" si="62"/>
        <v>NRD_124</v>
      </c>
      <c r="AR2203" s="17" t="s">
        <v>5537</v>
      </c>
      <c r="AS2203" s="7" t="s">
        <v>5537</v>
      </c>
      <c r="AT2203" s="6"/>
      <c r="AU2203" s="7"/>
      <c r="AV2203" s="3" t="s">
        <v>5537</v>
      </c>
      <c r="AW2203" s="18" t="s">
        <v>5537</v>
      </c>
      <c r="AX2203" s="18" t="s">
        <v>5537</v>
      </c>
      <c r="AY2203" s="18" t="s">
        <v>5537</v>
      </c>
      <c r="AZ2203" s="18" t="s">
        <v>5537</v>
      </c>
      <c r="BA2203" s="18" t="s">
        <v>5537</v>
      </c>
      <c r="BB2203" s="18" t="s">
        <v>5537</v>
      </c>
      <c r="BC2203" s="18" t="s">
        <v>5537</v>
      </c>
      <c r="BD2203" s="18" t="s">
        <v>5537</v>
      </c>
      <c r="BE2203" s="18" t="s">
        <v>5537</v>
      </c>
      <c r="BF2203" s="18" t="s">
        <v>5537</v>
      </c>
      <c r="BG2203" s="18" t="s">
        <v>5537</v>
      </c>
      <c r="BH2203" s="18" t="s">
        <v>5537</v>
      </c>
      <c r="BI2203" s="9" t="s">
        <v>5537</v>
      </c>
      <c r="BJ2203" s="14"/>
      <c r="BK2203" s="14" t="s">
        <v>5537</v>
      </c>
      <c r="BL2203" s="14" t="str">
        <f>_xlfn.XLOOKUP(B2203,'[4]cell downs 18042026 17h'!$B:$B,'[4]cell downs 18042026 17h'!$B:$B,"")</f>
        <v/>
      </c>
      <c r="BM2203" s="14" t="str">
        <f>_xlfn.XLOOKUP(B2203,'[5]Cells Huawei 19042026 15h'!$B:$B,'[5]Cells Huawei 19042026 15h'!$B:$B,"")</f>
        <v/>
      </c>
      <c r="BN2203" s="9" t="str">
        <f>_xlfn.XLOOKUP(B2203,'[6]cells down 19042026 9H40'!$B:$B,'[6]cells down 19042026 9H40'!$B:$B,"")</f>
        <v/>
      </c>
      <c r="BO2203" s="9" t="s">
        <v>3698</v>
      </c>
      <c r="BP2203" s="9" t="s">
        <v>318</v>
      </c>
      <c r="BQ2203" s="115"/>
    </row>
    <row r="2204" spans="1:69" s="9" customFormat="1" x14ac:dyDescent="0.3">
      <c r="A2204" s="1" t="s">
        <v>3713</v>
      </c>
      <c r="B2204" s="8" t="s">
        <v>3714</v>
      </c>
      <c r="C2204" s="3" t="str">
        <f>_xlfn.XLOOKUP(B2204,'[1]daily break down'!$D:$D,'[1]daily break down'!$E:$E,"")</f>
        <v>CENTRE</v>
      </c>
      <c r="D2204" s="1" t="s">
        <v>21</v>
      </c>
      <c r="E2204" s="1" t="s">
        <v>122</v>
      </c>
      <c r="F2204" s="3" t="s">
        <v>69</v>
      </c>
      <c r="G2204" s="1" t="s">
        <v>3715</v>
      </c>
      <c r="H2204" s="34" t="str">
        <f>_xlfn.XLOOKUP(B2204,[2]CALCULATION!$B:$B,[2]CALCULATION!$H:$H,"")</f>
        <v>ZTE</v>
      </c>
      <c r="I2204" s="28">
        <v>0</v>
      </c>
      <c r="J2204" s="28">
        <v>0</v>
      </c>
      <c r="K2204" s="28">
        <v>0</v>
      </c>
      <c r="L2204" s="28">
        <v>0</v>
      </c>
      <c r="M2204" s="28">
        <v>0</v>
      </c>
      <c r="N2204" s="28">
        <v>0</v>
      </c>
      <c r="O2204" s="28">
        <v>0</v>
      </c>
      <c r="P2204" s="28">
        <v>0</v>
      </c>
      <c r="Q2204" s="28">
        <v>0</v>
      </c>
      <c r="R2204" s="28">
        <v>0</v>
      </c>
      <c r="S2204" s="94">
        <v>0</v>
      </c>
      <c r="T2204" s="94">
        <f>_xlfn.XLOOKUP(B2204,'[3]Nur des jours'!$B:$B,'[3]Nur des jours'!$U:$U,"")</f>
        <v>0</v>
      </c>
      <c r="U2204" s="94">
        <v>0</v>
      </c>
      <c r="V2204" s="94">
        <v>0</v>
      </c>
      <c r="W2204" s="94">
        <v>0</v>
      </c>
      <c r="X2204" s="94">
        <v>0</v>
      </c>
      <c r="Y2204" s="94">
        <v>0</v>
      </c>
      <c r="Z2204" s="94">
        <v>0</v>
      </c>
      <c r="AA2204" s="94">
        <v>0</v>
      </c>
      <c r="AB2204" s="94">
        <v>0</v>
      </c>
      <c r="AC2204" s="94"/>
      <c r="AD2204" s="94">
        <v>0</v>
      </c>
      <c r="AE2204" s="94">
        <v>0</v>
      </c>
      <c r="AF2204" s="94">
        <v>0</v>
      </c>
      <c r="AG2204" s="94">
        <v>0</v>
      </c>
      <c r="AH2204" s="94">
        <v>0</v>
      </c>
      <c r="AI2204" s="49" t="s">
        <v>5559</v>
      </c>
      <c r="AJ2204" s="49"/>
      <c r="AK2204" s="48" t="str" cm="1">
        <f t="array" ref="AK2204">IFERROR(_xlfn.IFS(
AM2204="MPR ISSUE","PDH",
AM2204="BSS Hardware Issue","BSS",
AM2204="Sites strategiques, MLL, Pylone, etc.","ENVTECH",
AM2204="AKTIVCO DEFAUT GE &amp; POWER Cabinet","AKTIVCO",
AM2204="AKTIVCO Coupure ENEO &amp; Baisse de tension","AKTIVCO GRID ONLY",
AM2204="Coupure ENEO &amp; Baisse de tension","IHS GRID ONLY",
AM2204="Defaut GE &amp; POWER Cabinet","IHS",
AM2204="Sharing","Partners",
AM2204="Sites strategiques &amp; DataCenter","SST &amp; DC",
AM2204="Exclu","Exclu",
AM2204="SAT","SAT",
AM2204="SPARE-ISSUE","SPARE-ISSUE",
AM2204="Fiber CAmtel","TRANS_FO_CAMTEL",
AM2204="Fiber AOF","Fiber AOF",
AM2204="Projet OCM (HUAWEI)","TRAVAUX-HUAWEI",
AM2204="Projet OCM (NOKIA)","TRAVAUX-NOKIA",
AM2204="ACCESS-ISSUE","ACCESS-ISSUE",
AM2204="Projet OCM (ZTE, NOKIA, autres projets)","TRAVAUX OCM",
AM2204="No root CAuse","No root cause",
AM2204="ODU HS","PDH",
AM2204="IP &amp; VLAN","PDH",
AM2204="Warehouse HUAWEI","SPARE-ISSUE",
AM2204="SPARE-HS","SPARE-ISSUE",
AM2204="Power Telco","BSS",AM2204="no impacts","no impacts"
),"")</f>
        <v>no impacts</v>
      </c>
      <c r="AL2204" s="48" t="str" cm="1">
        <f t="array" ref="AL2204">IFERROR(_xlfn.IFS(
AM2204="MPR ISSUE","TX ISSUE",
AM2204="BSS Hardware Issue","RAN ISSUE",
AM2204="Sites strategiques, MLL, Pylone, etc.","ENVTECH",
AM2204="AKTIVCO DEFAUT GE &amp; POWER Cabinet","POWER ISSUE",
AM2204="AKTIVCO Coupure ENEO &amp; Baisse de tension","POWER ISSUE",
AM2204="Coupure ENEO &amp; Baisse de tension","POWER ISSUE",
AM2204="Defaut GE &amp; POWER Cabinet","POWER ISSUE",
AM2204="Sharing","POWER ISSUE",
AM2204="Sites strategiques &amp; DataCenter","POWER ISSUE",
AM2204="Exclu","Exclu",
AM2204="SAT","TX ISSUE",
AM2204="SPARE-ISSUE","SPARE-ISSUE",
AM2204="Fiber CAmtel","TX ISSUE",
AM2204="Fiber AOF","TX ISSUE",
AM2204="Projet OCM (HUAWEI)","TRAVAUX-HUAWEI",
AM2204="Projet OCM (NOKIA)","TRAVAUX -NOKIA",
AM2204="ACCESS-ISSUE","ACCESS-ISSUE",
AM2204="Projet OCM (ZTE, NOKIA, autres projets)","TRAVAUX OCM",
AM2204="No root CAuse","No root cause",
AM2204="ODU HS","TX ISSUE",
AM2204="IP &amp; VLAN","TX ISSUE",
AM2204="Warehouse HUAWEI","SPARE-ISSUE",
AM2204="SPARE-HS","SPARE-ISSUE",
AM2204="Power Telco","RAN ISSUE",AM2204="no impacts","no impacts"
),"")</f>
        <v>no impacts</v>
      </c>
      <c r="AM2204" s="67" t="s">
        <v>5605</v>
      </c>
      <c r="AN2204" s="48" t="str" cm="1">
        <f t="array" ref="AN2204">IFERROR(_xlfn.IFS(
AM2204="MPR ISSUE","ACTIVE",
AM2204="BSS Hardware Issue","ACTIVE",
AM2204="Sites strategiques, MLL, Pylone, etc.","PASSIVE",
AM2204="AKTIVCO DEFAUT GE &amp; POWER Cabinet","PASSIVE",
AM2204="AKTIVCO Coupure ENEO &amp; Baisse de tension","PASSIVE",
AM2204="Coupure ENEO &amp; Baisse de tension","PASSIVE",
AM2204="Defaut GE &amp; POWER Cabinet","PASSIVE",
AM2204="Sharing","PASSIVE",
AM2204="Sites strategiques &amp; DataCenter","PASSIVE",
AM2204="Exclu","Exclu",
AM2204="SAT","ACTIVE",
AM2204="SPARE-ISSUE","SPARE-ISSUE",
AM2204="Fiber CAmtel","ACTIVE",
AM2204="Fiber AOF","ACTIVE",
AM2204="Projet OCM (HUAWEI)","PLANNED WORKS",
AM2204="Projet OCM (NOKIA)","PLANNED WORKS",
AM2204="ACCESS-ISSUE","ACCESS-ISSUE",
AM2204="Projet OCM (ZTE, NOKIA, autres projets)","PLANNED WORKS",
AM2204="No root CAuse","No root cause",
AM2204="ODU HS","ACTIVE",
AM2204="IP &amp; VLAN","ACTIVE",
AM2204="Warehouse HUAWEI","SPARE-ISSUE",
AM2204="SPARE-HS","SPARE-ISSUE",
AM2204="Power Telco","ACTIVE", AM2204="no impacts","no impacts"
),"")</f>
        <v>no impacts</v>
      </c>
      <c r="AO2204" s="93" t="s">
        <v>5537</v>
      </c>
      <c r="AP2204" s="101" t="str">
        <f t="shared" si="62"/>
        <v>SUD_135</v>
      </c>
      <c r="AR2204" s="17" t="s">
        <v>5537</v>
      </c>
      <c r="AS2204" s="7" t="s">
        <v>5537</v>
      </c>
      <c r="AT2204" s="6"/>
      <c r="AU2204" s="7"/>
      <c r="AV2204" s="3" t="s">
        <v>5537</v>
      </c>
      <c r="AW2204" s="18" t="s">
        <v>5537</v>
      </c>
      <c r="AX2204" s="18" t="s">
        <v>5537</v>
      </c>
      <c r="AY2204" s="18" t="s">
        <v>5537</v>
      </c>
      <c r="AZ2204" s="18" t="s">
        <v>5537</v>
      </c>
      <c r="BA2204" s="18" t="s">
        <v>5537</v>
      </c>
      <c r="BB2204" s="18" t="s">
        <v>5537</v>
      </c>
      <c r="BC2204" s="18" t="s">
        <v>5537</v>
      </c>
      <c r="BD2204" s="18" t="s">
        <v>5537</v>
      </c>
      <c r="BE2204" s="18" t="s">
        <v>5537</v>
      </c>
      <c r="BF2204" s="18" t="s">
        <v>5537</v>
      </c>
      <c r="BG2204" s="18" t="s">
        <v>5537</v>
      </c>
      <c r="BH2204" s="18" t="s">
        <v>5537</v>
      </c>
      <c r="BI2204" s="9" t="s">
        <v>5537</v>
      </c>
      <c r="BJ2204" s="14"/>
      <c r="BK2204" s="14" t="s">
        <v>5537</v>
      </c>
      <c r="BL2204" s="14" t="str">
        <f>_xlfn.XLOOKUP(B2204,'[4]cell downs 18042026 17h'!$B:$B,'[4]cell downs 18042026 17h'!$B:$B,"")</f>
        <v/>
      </c>
      <c r="BM2204" s="14" t="str">
        <f>_xlfn.XLOOKUP(B2204,'[5]Cells Huawei 19042026 15h'!$B:$B,'[5]Cells Huawei 19042026 15h'!$B:$B,"")</f>
        <v/>
      </c>
      <c r="BN2204" s="9" t="str">
        <f>_xlfn.XLOOKUP(B2204,'[6]cells down 19042026 9H40'!$B:$B,'[6]cells down 19042026 9H40'!$B:$B,"")</f>
        <v/>
      </c>
      <c r="BO2204" s="9" t="s">
        <v>5537</v>
      </c>
      <c r="BP2204" s="9" t="s">
        <v>1129</v>
      </c>
      <c r="BQ2204" s="115"/>
    </row>
    <row r="2205" spans="1:69" s="9" customFormat="1" x14ac:dyDescent="0.3">
      <c r="A2205" s="1" t="s">
        <v>3716</v>
      </c>
      <c r="B2205" s="1" t="s">
        <v>3717</v>
      </c>
      <c r="C2205" s="3" t="str">
        <f>_xlfn.XLOOKUP(B2205,'[1]daily break down'!$D:$D,'[1]daily break down'!$E:$E,"")</f>
        <v>CENTRE</v>
      </c>
      <c r="D2205" s="1" t="s">
        <v>21</v>
      </c>
      <c r="E2205" s="1" t="s">
        <v>122</v>
      </c>
      <c r="F2205" s="3" t="s">
        <v>69</v>
      </c>
      <c r="G2205" s="1" t="s">
        <v>3718</v>
      </c>
      <c r="H2205" s="33" t="str">
        <f>_xlfn.XLOOKUP(B2205,[2]CALCULATION!$B:$B,[2]CALCULATION!$H:$H,"")</f>
        <v>NOKIA</v>
      </c>
      <c r="I2205" s="28">
        <v>0</v>
      </c>
      <c r="J2205" s="28">
        <v>0</v>
      </c>
      <c r="K2205" s="28">
        <v>0</v>
      </c>
      <c r="L2205" s="28">
        <v>0</v>
      </c>
      <c r="M2205" s="28">
        <v>0</v>
      </c>
      <c r="N2205" s="28">
        <v>0</v>
      </c>
      <c r="O2205" s="28">
        <v>0</v>
      </c>
      <c r="P2205" s="28">
        <v>0</v>
      </c>
      <c r="Q2205" s="28">
        <v>0</v>
      </c>
      <c r="R2205" s="28">
        <v>0</v>
      </c>
      <c r="S2205" s="94">
        <v>0</v>
      </c>
      <c r="T2205" s="94">
        <f>_xlfn.XLOOKUP(B2205,'[3]Nur des jours'!$B:$B,'[3]Nur des jours'!$U:$U,"")</f>
        <v>0</v>
      </c>
      <c r="U2205" s="94">
        <v>0</v>
      </c>
      <c r="V2205" s="94">
        <v>0</v>
      </c>
      <c r="W2205" s="94">
        <v>0</v>
      </c>
      <c r="X2205" s="94">
        <v>0</v>
      </c>
      <c r="Y2205" s="94">
        <v>0</v>
      </c>
      <c r="Z2205" s="94">
        <v>0</v>
      </c>
      <c r="AA2205" s="94">
        <v>0</v>
      </c>
      <c r="AB2205" s="94">
        <v>0</v>
      </c>
      <c r="AC2205" s="94"/>
      <c r="AD2205" s="94">
        <v>0</v>
      </c>
      <c r="AE2205" s="94">
        <v>0</v>
      </c>
      <c r="AF2205" s="94">
        <v>0</v>
      </c>
      <c r="AG2205" s="94">
        <v>0</v>
      </c>
      <c r="AH2205" s="94">
        <v>0</v>
      </c>
      <c r="AI2205" s="49" t="s">
        <v>5559</v>
      </c>
      <c r="AJ2205" s="49"/>
      <c r="AK2205" s="48" t="str" cm="1">
        <f t="array" ref="AK2205">IFERROR(_xlfn.IFS(
AM2205="MPR ISSUE","PDH",
AM2205="BSS Hardware Issue","BSS",
AM2205="Sites strategiques, MLL, Pylone, etc.","ENVTECH",
AM2205="AKTIVCO DEFAUT GE &amp; POWER Cabinet","AKTIVCO",
AM2205="AKTIVCO Coupure ENEO &amp; Baisse de tension","AKTIVCO GRID ONLY",
AM2205="Coupure ENEO &amp; Baisse de tension","IHS GRID ONLY",
AM2205="Defaut GE &amp; POWER Cabinet","IHS",
AM2205="Sharing","Partners",
AM2205="Sites strategiques &amp; DataCenter","SST &amp; DC",
AM2205="Exclu","Exclu",
AM2205="SAT","SAT",
AM2205="SPARE-ISSUE","SPARE-ISSUE",
AM2205="Fiber CAmtel","TRANS_FO_CAMTEL",
AM2205="Fiber AOF","Fiber AOF",
AM2205="Projet OCM (HUAWEI)","TRAVAUX-HUAWEI",
AM2205="Projet OCM (NOKIA)","TRAVAUX-NOKIA",
AM2205="ACCESS-ISSUE","ACCESS-ISSUE",
AM2205="Projet OCM (ZTE, NOKIA, autres projets)","TRAVAUX OCM",
AM2205="No root CAuse","No root cause",
AM2205="ODU HS","PDH",
AM2205="IP &amp; VLAN","PDH",
AM2205="Warehouse HUAWEI","SPARE-ISSUE",
AM2205="SPARE-HS","SPARE-ISSUE",
AM2205="Power Telco","BSS",AM2205="no impacts","no impacts"
),"")</f>
        <v>no impacts</v>
      </c>
      <c r="AL2205" s="48" t="str" cm="1">
        <f t="array" ref="AL2205">IFERROR(_xlfn.IFS(
AM2205="MPR ISSUE","TX ISSUE",
AM2205="BSS Hardware Issue","RAN ISSUE",
AM2205="Sites strategiques, MLL, Pylone, etc.","ENVTECH",
AM2205="AKTIVCO DEFAUT GE &amp; POWER Cabinet","POWER ISSUE",
AM2205="AKTIVCO Coupure ENEO &amp; Baisse de tension","POWER ISSUE",
AM2205="Coupure ENEO &amp; Baisse de tension","POWER ISSUE",
AM2205="Defaut GE &amp; POWER Cabinet","POWER ISSUE",
AM2205="Sharing","POWER ISSUE",
AM2205="Sites strategiques &amp; DataCenter","POWER ISSUE",
AM2205="Exclu","Exclu",
AM2205="SAT","TX ISSUE",
AM2205="SPARE-ISSUE","SPARE-ISSUE",
AM2205="Fiber CAmtel","TX ISSUE",
AM2205="Fiber AOF","TX ISSUE",
AM2205="Projet OCM (HUAWEI)","TRAVAUX-HUAWEI",
AM2205="Projet OCM (NOKIA)","TRAVAUX -NOKIA",
AM2205="ACCESS-ISSUE","ACCESS-ISSUE",
AM2205="Projet OCM (ZTE, NOKIA, autres projets)","TRAVAUX OCM",
AM2205="No root CAuse","No root cause",
AM2205="ODU HS","TX ISSUE",
AM2205="IP &amp; VLAN","TX ISSUE",
AM2205="Warehouse HUAWEI","SPARE-ISSUE",
AM2205="SPARE-HS","SPARE-ISSUE",
AM2205="Power Telco","RAN ISSUE",AM2205="no impacts","no impacts"
),"")</f>
        <v>no impacts</v>
      </c>
      <c r="AM2205" s="67" t="s">
        <v>5605</v>
      </c>
      <c r="AN2205" s="48" t="str" cm="1">
        <f t="array" ref="AN2205">IFERROR(_xlfn.IFS(
AM2205="MPR ISSUE","ACTIVE",
AM2205="BSS Hardware Issue","ACTIVE",
AM2205="Sites strategiques, MLL, Pylone, etc.","PASSIVE",
AM2205="AKTIVCO DEFAUT GE &amp; POWER Cabinet","PASSIVE",
AM2205="AKTIVCO Coupure ENEO &amp; Baisse de tension","PASSIVE",
AM2205="Coupure ENEO &amp; Baisse de tension","PASSIVE",
AM2205="Defaut GE &amp; POWER Cabinet","PASSIVE",
AM2205="Sharing","PASSIVE",
AM2205="Sites strategiques &amp; DataCenter","PASSIVE",
AM2205="Exclu","Exclu",
AM2205="SAT","ACTIVE",
AM2205="SPARE-ISSUE","SPARE-ISSUE",
AM2205="Fiber CAmtel","ACTIVE",
AM2205="Fiber AOF","ACTIVE",
AM2205="Projet OCM (HUAWEI)","PLANNED WORKS",
AM2205="Projet OCM (NOKIA)","PLANNED WORKS",
AM2205="ACCESS-ISSUE","ACCESS-ISSUE",
AM2205="Projet OCM (ZTE, NOKIA, autres projets)","PLANNED WORKS",
AM2205="No root CAuse","No root cause",
AM2205="ODU HS","ACTIVE",
AM2205="IP &amp; VLAN","ACTIVE",
AM2205="Warehouse HUAWEI","SPARE-ISSUE",
AM2205="SPARE-HS","SPARE-ISSUE",
AM2205="Power Telco","ACTIVE", AM2205="no impacts","no impacts"
),"")</f>
        <v>no impacts</v>
      </c>
      <c r="AO2205" s="93" t="s">
        <v>5537</v>
      </c>
      <c r="AP2205" s="101" t="str">
        <f t="shared" si="62"/>
        <v>SUD_085</v>
      </c>
      <c r="AR2205" s="17" t="s">
        <v>5537</v>
      </c>
      <c r="AS2205" s="7" t="s">
        <v>5537</v>
      </c>
      <c r="AT2205" s="6"/>
      <c r="AU2205" s="7"/>
      <c r="AV2205" s="3" t="s">
        <v>5537</v>
      </c>
      <c r="AW2205" s="18" t="s">
        <v>5537</v>
      </c>
      <c r="AX2205" s="18" t="s">
        <v>5537</v>
      </c>
      <c r="AY2205" s="18" t="s">
        <v>5537</v>
      </c>
      <c r="AZ2205" s="18" t="s">
        <v>5537</v>
      </c>
      <c r="BA2205" s="18" t="s">
        <v>5537</v>
      </c>
      <c r="BB2205" s="18" t="s">
        <v>5537</v>
      </c>
      <c r="BC2205" s="18" t="s">
        <v>5537</v>
      </c>
      <c r="BD2205" s="18" t="s">
        <v>5537</v>
      </c>
      <c r="BE2205" s="18" t="s">
        <v>5537</v>
      </c>
      <c r="BF2205" s="18" t="s">
        <v>5537</v>
      </c>
      <c r="BG2205" s="18" t="s">
        <v>5537</v>
      </c>
      <c r="BH2205" s="18" t="s">
        <v>5537</v>
      </c>
      <c r="BI2205" s="9" t="s">
        <v>5537</v>
      </c>
      <c r="BJ2205" s="14"/>
      <c r="BK2205" s="14" t="s">
        <v>5537</v>
      </c>
      <c r="BL2205" s="14" t="str">
        <f>_xlfn.XLOOKUP(B2205,'[4]cell downs 18042026 17h'!$B:$B,'[4]cell downs 18042026 17h'!$B:$B,"")</f>
        <v/>
      </c>
      <c r="BM2205" s="14" t="str">
        <f>_xlfn.XLOOKUP(B2205,'[5]Cells Huawei 19042026 15h'!$B:$B,'[5]Cells Huawei 19042026 15h'!$B:$B,"")</f>
        <v/>
      </c>
      <c r="BN2205" s="9" t="str">
        <f>_xlfn.XLOOKUP(B2205,'[6]cells down 19042026 9H40'!$B:$B,'[6]cells down 19042026 9H40'!$B:$B,"")</f>
        <v/>
      </c>
      <c r="BO2205" s="9" t="s">
        <v>5537</v>
      </c>
      <c r="BP2205" s="9" t="s">
        <v>5537</v>
      </c>
      <c r="BQ2205" s="115"/>
    </row>
    <row r="2206" spans="1:69" s="9" customFormat="1" ht="31.05" customHeight="1" x14ac:dyDescent="0.3">
      <c r="A2206" s="1" t="s">
        <v>3728</v>
      </c>
      <c r="B2206" s="8" t="s">
        <v>3729</v>
      </c>
      <c r="C2206" s="3" t="str">
        <f>_xlfn.XLOOKUP(B2206,'[1]daily break down'!$D:$D,'[1]daily break down'!$E:$E,"")</f>
        <v>OUEST</v>
      </c>
      <c r="D2206" s="1" t="s">
        <v>21</v>
      </c>
      <c r="E2206" s="1" t="s">
        <v>80</v>
      </c>
      <c r="F2206" s="3" t="s">
        <v>102</v>
      </c>
      <c r="G2206" s="1" t="s">
        <v>3728</v>
      </c>
      <c r="H2206" s="32" t="str">
        <f>_xlfn.XLOOKUP(B2206,[2]CALCULATION!$B:$B,[2]CALCULATION!$H:$H,"")</f>
        <v>HUAWEI</v>
      </c>
      <c r="I2206" s="28">
        <v>0</v>
      </c>
      <c r="J2206" s="28">
        <v>0</v>
      </c>
      <c r="K2206" s="28">
        <v>0</v>
      </c>
      <c r="L2206" s="28">
        <v>0</v>
      </c>
      <c r="M2206" s="28">
        <v>0</v>
      </c>
      <c r="N2206" s="28">
        <v>0</v>
      </c>
      <c r="O2206" s="28">
        <v>0</v>
      </c>
      <c r="P2206" s="28">
        <v>0</v>
      </c>
      <c r="Q2206" s="28">
        <v>0</v>
      </c>
      <c r="R2206" s="28">
        <v>0</v>
      </c>
      <c r="S2206" s="94">
        <v>0</v>
      </c>
      <c r="T2206" s="94">
        <f>_xlfn.XLOOKUP(B2206,'[3]Nur des jours'!$B:$B,'[3]Nur des jours'!$U:$U,"")</f>
        <v>0</v>
      </c>
      <c r="U2206" s="94">
        <v>0</v>
      </c>
      <c r="V2206" s="94">
        <v>0</v>
      </c>
      <c r="W2206" s="94">
        <v>0</v>
      </c>
      <c r="X2206" s="94">
        <v>0</v>
      </c>
      <c r="Y2206" s="94">
        <v>0</v>
      </c>
      <c r="Z2206" s="94">
        <v>0</v>
      </c>
      <c r="AA2206" s="94">
        <v>0</v>
      </c>
      <c r="AB2206" s="94">
        <v>0</v>
      </c>
      <c r="AC2206" s="94"/>
      <c r="AD2206" s="94">
        <v>0</v>
      </c>
      <c r="AE2206" s="94">
        <v>0</v>
      </c>
      <c r="AF2206" s="94">
        <v>0</v>
      </c>
      <c r="AG2206" s="94">
        <v>0</v>
      </c>
      <c r="AH2206" s="94">
        <v>0</v>
      </c>
      <c r="AI2206" s="49" t="s">
        <v>5559</v>
      </c>
      <c r="AJ2206" s="49"/>
      <c r="AK2206" s="48" t="str" cm="1">
        <f t="array" ref="AK2206">IFERROR(_xlfn.IFS(
AM2206="MPR ISSUE","PDH",
AM2206="BSS Hardware Issue","BSS",
AM2206="Sites strategiques, MLL, Pylone, etc.","ENVTECH",
AM2206="AKTIVCO DEFAUT GE &amp; POWER Cabinet","AKTIVCO",
AM2206="AKTIVCO Coupure ENEO &amp; Baisse de tension","AKTIVCO GRID ONLY",
AM2206="Coupure ENEO &amp; Baisse de tension","IHS GRID ONLY",
AM2206="Defaut GE &amp; POWER Cabinet","IHS",
AM2206="Sharing","Partners",
AM2206="Sites strategiques &amp; DataCenter","SST &amp; DC",
AM2206="Exclu","Exclu",
AM2206="SAT","SAT",
AM2206="SPARE-ISSUE","SPARE-ISSUE",
AM2206="Fiber CAmtel","TRANS_FO_CAMTEL",
AM2206="Fiber AOF","Fiber AOF",
AM2206="Projet OCM (HUAWEI)","TRAVAUX-HUAWEI",
AM2206="Projet OCM (NOKIA)","TRAVAUX-NOKIA",
AM2206="ACCESS-ISSUE","ACCESS-ISSUE",
AM2206="Projet OCM (ZTE, NOKIA, autres projets)","TRAVAUX OCM",
AM2206="No root CAuse","No root cause",
AM2206="ODU HS","PDH",
AM2206="IP &amp; VLAN","PDH",
AM2206="Warehouse HUAWEI","SPARE-ISSUE",
AM2206="SPARE-HS","SPARE-ISSUE",
AM2206="Power Telco","BSS",AM2206="no impacts","no impacts"
),"")</f>
        <v>no impacts</v>
      </c>
      <c r="AL2206" s="48" t="str" cm="1">
        <f t="array" ref="AL2206">IFERROR(_xlfn.IFS(
AM2206="MPR ISSUE","TX ISSUE",
AM2206="BSS Hardware Issue","RAN ISSUE",
AM2206="Sites strategiques, MLL, Pylone, etc.","ENVTECH",
AM2206="AKTIVCO DEFAUT GE &amp; POWER Cabinet","POWER ISSUE",
AM2206="AKTIVCO Coupure ENEO &amp; Baisse de tension","POWER ISSUE",
AM2206="Coupure ENEO &amp; Baisse de tension","POWER ISSUE",
AM2206="Defaut GE &amp; POWER Cabinet","POWER ISSUE",
AM2206="Sharing","POWER ISSUE",
AM2206="Sites strategiques &amp; DataCenter","POWER ISSUE",
AM2206="Exclu","Exclu",
AM2206="SAT","TX ISSUE",
AM2206="SPARE-ISSUE","SPARE-ISSUE",
AM2206="Fiber CAmtel","TX ISSUE",
AM2206="Fiber AOF","TX ISSUE",
AM2206="Projet OCM (HUAWEI)","TRAVAUX-HUAWEI",
AM2206="Projet OCM (NOKIA)","TRAVAUX -NOKIA",
AM2206="ACCESS-ISSUE","ACCESS-ISSUE",
AM2206="Projet OCM (ZTE, NOKIA, autres projets)","TRAVAUX OCM",
AM2206="No root CAuse","No root cause",
AM2206="ODU HS","TX ISSUE",
AM2206="IP &amp; VLAN","TX ISSUE",
AM2206="Warehouse HUAWEI","SPARE-ISSUE",
AM2206="SPARE-HS","SPARE-ISSUE",
AM2206="Power Telco","RAN ISSUE",AM2206="no impacts","no impacts"
),"")</f>
        <v>no impacts</v>
      </c>
      <c r="AM2206" s="67" t="s">
        <v>5605</v>
      </c>
      <c r="AN2206" s="48" t="str" cm="1">
        <f t="array" ref="AN2206">IFERROR(_xlfn.IFS(
AM2206="MPR ISSUE","ACTIVE",
AM2206="BSS Hardware Issue","ACTIVE",
AM2206="Sites strategiques, MLL, Pylone, etc.","PASSIVE",
AM2206="AKTIVCO DEFAUT GE &amp; POWER Cabinet","PASSIVE",
AM2206="AKTIVCO Coupure ENEO &amp; Baisse de tension","PASSIVE",
AM2206="Coupure ENEO &amp; Baisse de tension","PASSIVE",
AM2206="Defaut GE &amp; POWER Cabinet","PASSIVE",
AM2206="Sharing","PASSIVE",
AM2206="Sites strategiques &amp; DataCenter","PASSIVE",
AM2206="Exclu","Exclu",
AM2206="SAT","ACTIVE",
AM2206="SPARE-ISSUE","SPARE-ISSUE",
AM2206="Fiber CAmtel","ACTIVE",
AM2206="Fiber AOF","ACTIVE",
AM2206="Projet OCM (HUAWEI)","PLANNED WORKS",
AM2206="Projet OCM (NOKIA)","PLANNED WORKS",
AM2206="ACCESS-ISSUE","ACCESS-ISSUE",
AM2206="Projet OCM (ZTE, NOKIA, autres projets)","PLANNED WORKS",
AM2206="No root CAuse","No root cause",
AM2206="ODU HS","ACTIVE",
AM2206="IP &amp; VLAN","ACTIVE",
AM2206="Warehouse HUAWEI","SPARE-ISSUE",
AM2206="SPARE-HS","SPARE-ISSUE",
AM2206="Power Telco","ACTIVE", AM2206="no impacts","no impacts"
),"")</f>
        <v>no impacts</v>
      </c>
      <c r="AO2206" s="93" t="s">
        <v>5537</v>
      </c>
      <c r="AP2206" s="101" t="str">
        <f t="shared" si="62"/>
        <v>OST_273</v>
      </c>
      <c r="AR2206" s="17" t="s">
        <v>5537</v>
      </c>
      <c r="AS2206" s="7" t="s">
        <v>5537</v>
      </c>
      <c r="AT2206" s="6"/>
      <c r="AU2206" s="7"/>
      <c r="AV2206" s="3" t="s">
        <v>5537</v>
      </c>
      <c r="AW2206" s="18" t="s">
        <v>5537</v>
      </c>
      <c r="AX2206" s="18" t="s">
        <v>5537</v>
      </c>
      <c r="AY2206" s="18" t="s">
        <v>5537</v>
      </c>
      <c r="AZ2206" s="18" t="s">
        <v>5537</v>
      </c>
      <c r="BA2206" s="18" t="s">
        <v>5537</v>
      </c>
      <c r="BB2206" s="18" t="s">
        <v>5537</v>
      </c>
      <c r="BC2206" s="18" t="s">
        <v>5537</v>
      </c>
      <c r="BD2206" s="18" t="s">
        <v>5537</v>
      </c>
      <c r="BE2206" s="18" t="s">
        <v>5537</v>
      </c>
      <c r="BF2206" s="18" t="s">
        <v>5537</v>
      </c>
      <c r="BG2206" s="18" t="s">
        <v>5537</v>
      </c>
      <c r="BH2206" s="18" t="s">
        <v>5537</v>
      </c>
      <c r="BI2206" s="9" t="s">
        <v>5537</v>
      </c>
      <c r="BJ2206" s="14"/>
      <c r="BK2206" s="14" t="s">
        <v>5537</v>
      </c>
      <c r="BL2206" s="14" t="str">
        <f>_xlfn.XLOOKUP(B2206,'[4]cell downs 18042026 17h'!$B:$B,'[4]cell downs 18042026 17h'!$B:$B,"")</f>
        <v/>
      </c>
      <c r="BM2206" s="14" t="str">
        <f>_xlfn.XLOOKUP(B2206,'[5]Cells Huawei 19042026 15h'!$B:$B,'[5]Cells Huawei 19042026 15h'!$B:$B,"")</f>
        <v/>
      </c>
      <c r="BN2206" s="9" t="str">
        <f>_xlfn.XLOOKUP(B2206,'[6]cells down 19042026 9H40'!$B:$B,'[6]cells down 19042026 9H40'!$B:$B,"")</f>
        <v/>
      </c>
      <c r="BO2206" s="9" t="s">
        <v>5537</v>
      </c>
      <c r="BP2206" s="9" t="s">
        <v>12</v>
      </c>
      <c r="BQ2206" s="115"/>
    </row>
    <row r="2207" spans="1:69" s="9" customFormat="1" x14ac:dyDescent="0.3">
      <c r="A2207" s="1" t="s">
        <v>3767</v>
      </c>
      <c r="B2207" s="8" t="s">
        <v>3768</v>
      </c>
      <c r="C2207" s="3" t="str">
        <f>_xlfn.XLOOKUP(B2207,'[1]daily break down'!$D:$D,'[1]daily break down'!$E:$E,"")</f>
        <v>CENTRE</v>
      </c>
      <c r="D2207" s="1" t="s">
        <v>11</v>
      </c>
      <c r="E2207" s="1" t="s">
        <v>66</v>
      </c>
      <c r="F2207" s="3" t="s">
        <v>69</v>
      </c>
      <c r="G2207" s="1" t="s">
        <v>1392</v>
      </c>
      <c r="H2207" s="34" t="str">
        <f>_xlfn.XLOOKUP(B2207,[2]CALCULATION!$B:$B,[2]CALCULATION!$H:$H,"")</f>
        <v>ZTE</v>
      </c>
      <c r="I2207" s="28">
        <v>0</v>
      </c>
      <c r="J2207" s="28">
        <v>0</v>
      </c>
      <c r="K2207" s="28">
        <v>0</v>
      </c>
      <c r="L2207" s="28">
        <v>0</v>
      </c>
      <c r="M2207" s="28">
        <v>0</v>
      </c>
      <c r="N2207" s="28">
        <v>0</v>
      </c>
      <c r="O2207" s="28">
        <v>0</v>
      </c>
      <c r="P2207" s="28">
        <v>0</v>
      </c>
      <c r="Q2207" s="28">
        <v>0</v>
      </c>
      <c r="R2207" s="28">
        <v>0</v>
      </c>
      <c r="S2207" s="94">
        <v>0</v>
      </c>
      <c r="T2207" s="94">
        <f>_xlfn.XLOOKUP(B2207,'[3]Nur des jours'!$B:$B,'[3]Nur des jours'!$U:$U,"")</f>
        <v>0</v>
      </c>
      <c r="U2207" s="94">
        <v>0</v>
      </c>
      <c r="V2207" s="94">
        <v>0</v>
      </c>
      <c r="W2207" s="94">
        <v>0</v>
      </c>
      <c r="X2207" s="94">
        <v>0</v>
      </c>
      <c r="Y2207" s="94">
        <v>0</v>
      </c>
      <c r="Z2207" s="94">
        <v>0</v>
      </c>
      <c r="AA2207" s="94">
        <v>0</v>
      </c>
      <c r="AB2207" s="94">
        <v>0</v>
      </c>
      <c r="AC2207" s="94"/>
      <c r="AD2207" s="94">
        <v>0</v>
      </c>
      <c r="AE2207" s="94">
        <v>0</v>
      </c>
      <c r="AF2207" s="94">
        <v>0</v>
      </c>
      <c r="AG2207" s="94">
        <v>0</v>
      </c>
      <c r="AH2207" s="94">
        <v>0</v>
      </c>
      <c r="AI2207" s="49" t="s">
        <v>5559</v>
      </c>
      <c r="AJ2207" s="49"/>
      <c r="AK2207" s="48" t="str" cm="1">
        <f t="array" ref="AK2207">IFERROR(_xlfn.IFS(
AM2207="MPR ISSUE","PDH",
AM2207="BSS Hardware Issue","BSS",
AM2207="Sites strategiques, MLL, Pylone, etc.","ENVTECH",
AM2207="AKTIVCO DEFAUT GE &amp; POWER Cabinet","AKTIVCO",
AM2207="AKTIVCO Coupure ENEO &amp; Baisse de tension","AKTIVCO GRID ONLY",
AM2207="Coupure ENEO &amp; Baisse de tension","IHS GRID ONLY",
AM2207="Defaut GE &amp; POWER Cabinet","IHS",
AM2207="Sharing","Partners",
AM2207="Sites strategiques &amp; DataCenter","SST &amp; DC",
AM2207="Exclu","Exclu",
AM2207="SAT","SAT",
AM2207="SPARE-ISSUE","SPARE-ISSUE",
AM2207="Fiber CAmtel","TRANS_FO_CAMTEL",
AM2207="Fiber AOF","Fiber AOF",
AM2207="Projet OCM (HUAWEI)","TRAVAUX-HUAWEI",
AM2207="Projet OCM (NOKIA)","TRAVAUX-NOKIA",
AM2207="ACCESS-ISSUE","ACCESS-ISSUE",
AM2207="Projet OCM (ZTE, NOKIA, autres projets)","TRAVAUX OCM",
AM2207="No root CAuse","No root cause",
AM2207="ODU HS","PDH",
AM2207="IP &amp; VLAN","PDH",
AM2207="Warehouse HUAWEI","SPARE-ISSUE",
AM2207="SPARE-HS","SPARE-ISSUE",
AM2207="Power Telco","BSS",AM2207="no impacts","no impacts"
),"")</f>
        <v>no impacts</v>
      </c>
      <c r="AL2207" s="48" t="str" cm="1">
        <f t="array" ref="AL2207">IFERROR(_xlfn.IFS(
AM2207="MPR ISSUE","TX ISSUE",
AM2207="BSS Hardware Issue","RAN ISSUE",
AM2207="Sites strategiques, MLL, Pylone, etc.","ENVTECH",
AM2207="AKTIVCO DEFAUT GE &amp; POWER Cabinet","POWER ISSUE",
AM2207="AKTIVCO Coupure ENEO &amp; Baisse de tension","POWER ISSUE",
AM2207="Coupure ENEO &amp; Baisse de tension","POWER ISSUE",
AM2207="Defaut GE &amp; POWER Cabinet","POWER ISSUE",
AM2207="Sharing","POWER ISSUE",
AM2207="Sites strategiques &amp; DataCenter","POWER ISSUE",
AM2207="Exclu","Exclu",
AM2207="SAT","TX ISSUE",
AM2207="SPARE-ISSUE","SPARE-ISSUE",
AM2207="Fiber CAmtel","TX ISSUE",
AM2207="Fiber AOF","TX ISSUE",
AM2207="Projet OCM (HUAWEI)","TRAVAUX-HUAWEI",
AM2207="Projet OCM (NOKIA)","TRAVAUX -NOKIA",
AM2207="ACCESS-ISSUE","ACCESS-ISSUE",
AM2207="Projet OCM (ZTE, NOKIA, autres projets)","TRAVAUX OCM",
AM2207="No root CAuse","No root cause",
AM2207="ODU HS","TX ISSUE",
AM2207="IP &amp; VLAN","TX ISSUE",
AM2207="Warehouse HUAWEI","SPARE-ISSUE",
AM2207="SPARE-HS","SPARE-ISSUE",
AM2207="Power Telco","RAN ISSUE",AM2207="no impacts","no impacts"
),"")</f>
        <v>no impacts</v>
      </c>
      <c r="AM2207" s="67" t="s">
        <v>5605</v>
      </c>
      <c r="AN2207" s="48" t="str" cm="1">
        <f t="array" ref="AN2207">IFERROR(_xlfn.IFS(
AM2207="MPR ISSUE","ACTIVE",
AM2207="BSS Hardware Issue","ACTIVE",
AM2207="Sites strategiques, MLL, Pylone, etc.","PASSIVE",
AM2207="AKTIVCO DEFAUT GE &amp; POWER Cabinet","PASSIVE",
AM2207="AKTIVCO Coupure ENEO &amp; Baisse de tension","PASSIVE",
AM2207="Coupure ENEO &amp; Baisse de tension","PASSIVE",
AM2207="Defaut GE &amp; POWER Cabinet","PASSIVE",
AM2207="Sharing","PASSIVE",
AM2207="Sites strategiques &amp; DataCenter","PASSIVE",
AM2207="Exclu","Exclu",
AM2207="SAT","ACTIVE",
AM2207="SPARE-ISSUE","SPARE-ISSUE",
AM2207="Fiber CAmtel","ACTIVE",
AM2207="Fiber AOF","ACTIVE",
AM2207="Projet OCM (HUAWEI)","PLANNED WORKS",
AM2207="Projet OCM (NOKIA)","PLANNED WORKS",
AM2207="ACCESS-ISSUE","ACCESS-ISSUE",
AM2207="Projet OCM (ZTE, NOKIA, autres projets)","PLANNED WORKS",
AM2207="No root CAuse","No root cause",
AM2207="ODU HS","ACTIVE",
AM2207="IP &amp; VLAN","ACTIVE",
AM2207="Warehouse HUAWEI","SPARE-ISSUE",
AM2207="SPARE-HS","SPARE-ISSUE",
AM2207="Power Telco","ACTIVE", AM2207="no impacts","no impacts"
),"")</f>
        <v>no impacts</v>
      </c>
      <c r="AO2207" s="93" t="s">
        <v>5537</v>
      </c>
      <c r="AP2207" s="101" t="str">
        <f t="shared" si="62"/>
        <v>SUD_020</v>
      </c>
      <c r="AR2207" s="17" t="s">
        <v>5537</v>
      </c>
      <c r="AS2207" s="7" t="s">
        <v>5537</v>
      </c>
      <c r="AT2207" s="6"/>
      <c r="AU2207" s="7"/>
      <c r="AV2207" s="3" t="s">
        <v>5537</v>
      </c>
      <c r="AW2207" s="18" t="s">
        <v>5537</v>
      </c>
      <c r="AX2207" s="18" t="s">
        <v>5537</v>
      </c>
      <c r="AY2207" s="18" t="s">
        <v>5537</v>
      </c>
      <c r="AZ2207" s="18" t="s">
        <v>5537</v>
      </c>
      <c r="BA2207" s="18" t="s">
        <v>5537</v>
      </c>
      <c r="BB2207" s="18" t="s">
        <v>5537</v>
      </c>
      <c r="BC2207" s="18" t="s">
        <v>5537</v>
      </c>
      <c r="BD2207" s="18" t="s">
        <v>5537</v>
      </c>
      <c r="BE2207" s="18" t="s">
        <v>5537</v>
      </c>
      <c r="BF2207" s="18" t="s">
        <v>5537</v>
      </c>
      <c r="BG2207" s="18" t="s">
        <v>5537</v>
      </c>
      <c r="BH2207" s="18" t="s">
        <v>5537</v>
      </c>
      <c r="BI2207" s="9" t="s">
        <v>5537</v>
      </c>
      <c r="BJ2207" s="14"/>
      <c r="BK2207" s="14" t="s">
        <v>5537</v>
      </c>
      <c r="BL2207" s="14" t="str">
        <f>_xlfn.XLOOKUP(B2207,'[4]cell downs 18042026 17h'!$B:$B,'[4]cell downs 18042026 17h'!$B:$B,"")</f>
        <v/>
      </c>
      <c r="BM2207" s="14" t="str">
        <f>_xlfn.XLOOKUP(B2207,'[5]Cells Huawei 19042026 15h'!$B:$B,'[5]Cells Huawei 19042026 15h'!$B:$B,"")</f>
        <v/>
      </c>
      <c r="BN2207" s="9" t="str">
        <f>_xlfn.XLOOKUP(B2207,'[6]cells down 19042026 9H40'!$B:$B,'[6]cells down 19042026 9H40'!$B:$B,"")</f>
        <v/>
      </c>
      <c r="BO2207" s="9" t="s">
        <v>5537</v>
      </c>
      <c r="BP2207" s="9" t="s">
        <v>12</v>
      </c>
      <c r="BQ2207" s="115"/>
    </row>
    <row r="2208" spans="1:69" s="9" customFormat="1" x14ac:dyDescent="0.3">
      <c r="A2208" s="1" t="s">
        <v>3771</v>
      </c>
      <c r="B2208" s="8" t="s">
        <v>3772</v>
      </c>
      <c r="C2208" s="3" t="str">
        <f>_xlfn.XLOOKUP(B2208,'[1]daily break down'!$D:$D,'[1]daily break down'!$E:$E,"")</f>
        <v>CENTRE</v>
      </c>
      <c r="D2208" s="1" t="s">
        <v>21</v>
      </c>
      <c r="E2208" s="1" t="s">
        <v>188</v>
      </c>
      <c r="F2208" s="3" t="s">
        <v>37</v>
      </c>
      <c r="G2208" s="1" t="s">
        <v>3771</v>
      </c>
      <c r="H2208" s="34" t="str">
        <f>_xlfn.XLOOKUP(B2208,[2]CALCULATION!$B:$B,[2]CALCULATION!$H:$H,"")</f>
        <v>ZTE</v>
      </c>
      <c r="I2208" s="28">
        <v>0</v>
      </c>
      <c r="J2208" s="28">
        <v>0</v>
      </c>
      <c r="K2208" s="28">
        <v>0</v>
      </c>
      <c r="L2208" s="28">
        <v>0</v>
      </c>
      <c r="M2208" s="28">
        <v>0</v>
      </c>
      <c r="N2208" s="28">
        <v>0</v>
      </c>
      <c r="O2208" s="28">
        <v>0</v>
      </c>
      <c r="P2208" s="28">
        <v>0</v>
      </c>
      <c r="Q2208" s="28">
        <v>0</v>
      </c>
      <c r="R2208" s="28">
        <v>0</v>
      </c>
      <c r="S2208" s="94">
        <v>0</v>
      </c>
      <c r="T2208" s="94">
        <f>_xlfn.XLOOKUP(B2208,'[3]Nur des jours'!$B:$B,'[3]Nur des jours'!$U:$U,"")</f>
        <v>0</v>
      </c>
      <c r="U2208" s="94">
        <v>0</v>
      </c>
      <c r="V2208" s="94">
        <v>0</v>
      </c>
      <c r="W2208" s="94">
        <v>0</v>
      </c>
      <c r="X2208" s="94">
        <v>0</v>
      </c>
      <c r="Y2208" s="94">
        <v>0</v>
      </c>
      <c r="Z2208" s="94">
        <v>0</v>
      </c>
      <c r="AA2208" s="94">
        <v>0</v>
      </c>
      <c r="AB2208" s="94">
        <v>0</v>
      </c>
      <c r="AC2208" s="94"/>
      <c r="AD2208" s="94">
        <v>0</v>
      </c>
      <c r="AE2208" s="94">
        <v>0</v>
      </c>
      <c r="AF2208" s="94">
        <v>0</v>
      </c>
      <c r="AG2208" s="94">
        <v>0</v>
      </c>
      <c r="AH2208" s="94">
        <v>0</v>
      </c>
      <c r="AI2208" s="49" t="s">
        <v>5559</v>
      </c>
      <c r="AJ2208" s="49"/>
      <c r="AK2208" s="48" t="str" cm="1">
        <f t="array" ref="AK2208">IFERROR(_xlfn.IFS(
AM2208="MPR ISSUE","PDH",
AM2208="BSS Hardware Issue","BSS",
AM2208="Sites strategiques, MLL, Pylone, etc.","ENVTECH",
AM2208="AKTIVCO DEFAUT GE &amp; POWER Cabinet","AKTIVCO",
AM2208="AKTIVCO Coupure ENEO &amp; Baisse de tension","AKTIVCO GRID ONLY",
AM2208="Coupure ENEO &amp; Baisse de tension","IHS GRID ONLY",
AM2208="Defaut GE &amp; POWER Cabinet","IHS",
AM2208="Sharing","Partners",
AM2208="Sites strategiques &amp; DataCenter","SST &amp; DC",
AM2208="Exclu","Exclu",
AM2208="SAT","SAT",
AM2208="SPARE-ISSUE","SPARE-ISSUE",
AM2208="Fiber CAmtel","TRANS_FO_CAMTEL",
AM2208="Fiber AOF","Fiber AOF",
AM2208="Projet OCM (HUAWEI)","TRAVAUX-HUAWEI",
AM2208="Projet OCM (NOKIA)","TRAVAUX-NOKIA",
AM2208="ACCESS-ISSUE","ACCESS-ISSUE",
AM2208="Projet OCM (ZTE, NOKIA, autres projets)","TRAVAUX OCM",
AM2208="No root CAuse","No root cause",
AM2208="ODU HS","PDH",
AM2208="IP &amp; VLAN","PDH",
AM2208="Warehouse HUAWEI","SPARE-ISSUE",
AM2208="SPARE-HS","SPARE-ISSUE",
AM2208="Power Telco","BSS",AM2208="no impacts","no impacts"
),"")</f>
        <v>no impacts</v>
      </c>
      <c r="AL2208" s="48" t="str" cm="1">
        <f t="array" ref="AL2208">IFERROR(_xlfn.IFS(
AM2208="MPR ISSUE","TX ISSUE",
AM2208="BSS Hardware Issue","RAN ISSUE",
AM2208="Sites strategiques, MLL, Pylone, etc.","ENVTECH",
AM2208="AKTIVCO DEFAUT GE &amp; POWER Cabinet","POWER ISSUE",
AM2208="AKTIVCO Coupure ENEO &amp; Baisse de tension","POWER ISSUE",
AM2208="Coupure ENEO &amp; Baisse de tension","POWER ISSUE",
AM2208="Defaut GE &amp; POWER Cabinet","POWER ISSUE",
AM2208="Sharing","POWER ISSUE",
AM2208="Sites strategiques &amp; DataCenter","POWER ISSUE",
AM2208="Exclu","Exclu",
AM2208="SAT","TX ISSUE",
AM2208="SPARE-ISSUE","SPARE-ISSUE",
AM2208="Fiber CAmtel","TX ISSUE",
AM2208="Fiber AOF","TX ISSUE",
AM2208="Projet OCM (HUAWEI)","TRAVAUX-HUAWEI",
AM2208="Projet OCM (NOKIA)","TRAVAUX -NOKIA",
AM2208="ACCESS-ISSUE","ACCESS-ISSUE",
AM2208="Projet OCM (ZTE, NOKIA, autres projets)","TRAVAUX OCM",
AM2208="No root CAuse","No root cause",
AM2208="ODU HS","TX ISSUE",
AM2208="IP &amp; VLAN","TX ISSUE",
AM2208="Warehouse HUAWEI","SPARE-ISSUE",
AM2208="SPARE-HS","SPARE-ISSUE",
AM2208="Power Telco","RAN ISSUE",AM2208="no impacts","no impacts"
),"")</f>
        <v>no impacts</v>
      </c>
      <c r="AM2208" s="67" t="s">
        <v>5605</v>
      </c>
      <c r="AN2208" s="48" t="str" cm="1">
        <f t="array" ref="AN2208">IFERROR(_xlfn.IFS(
AM2208="MPR ISSUE","ACTIVE",
AM2208="BSS Hardware Issue","ACTIVE",
AM2208="Sites strategiques, MLL, Pylone, etc.","PASSIVE",
AM2208="AKTIVCO DEFAUT GE &amp; POWER Cabinet","PASSIVE",
AM2208="AKTIVCO Coupure ENEO &amp; Baisse de tension","PASSIVE",
AM2208="Coupure ENEO &amp; Baisse de tension","PASSIVE",
AM2208="Defaut GE &amp; POWER Cabinet","PASSIVE",
AM2208="Sharing","PASSIVE",
AM2208="Sites strategiques &amp; DataCenter","PASSIVE",
AM2208="Exclu","Exclu",
AM2208="SAT","ACTIVE",
AM2208="SPARE-ISSUE","SPARE-ISSUE",
AM2208="Fiber CAmtel","ACTIVE",
AM2208="Fiber AOF","ACTIVE",
AM2208="Projet OCM (HUAWEI)","PLANNED WORKS",
AM2208="Projet OCM (NOKIA)","PLANNED WORKS",
AM2208="ACCESS-ISSUE","ACCESS-ISSUE",
AM2208="Projet OCM (ZTE, NOKIA, autres projets)","PLANNED WORKS",
AM2208="No root CAuse","No root cause",
AM2208="ODU HS","ACTIVE",
AM2208="IP &amp; VLAN","ACTIVE",
AM2208="Warehouse HUAWEI","SPARE-ISSUE",
AM2208="SPARE-HS","SPARE-ISSUE",
AM2208="Power Telco","ACTIVE", AM2208="no impacts","no impacts"
),"")</f>
        <v>no impacts</v>
      </c>
      <c r="AO2208" s="93" t="s">
        <v>5537</v>
      </c>
      <c r="AP2208" s="101" t="str">
        <f t="shared" si="62"/>
        <v>CTR_114</v>
      </c>
      <c r="AR2208" s="17" t="s">
        <v>5537</v>
      </c>
      <c r="AS2208" s="7" t="s">
        <v>5537</v>
      </c>
      <c r="AT2208" s="6"/>
      <c r="AU2208" s="7"/>
      <c r="AV2208" s="3" t="s">
        <v>5537</v>
      </c>
      <c r="AW2208" s="18" t="s">
        <v>5537</v>
      </c>
      <c r="AX2208" s="18" t="s">
        <v>5537</v>
      </c>
      <c r="AY2208" s="18" t="s">
        <v>5537</v>
      </c>
      <c r="AZ2208" s="18" t="s">
        <v>5537</v>
      </c>
      <c r="BA2208" s="18" t="s">
        <v>5537</v>
      </c>
      <c r="BB2208" s="18" t="s">
        <v>5537</v>
      </c>
      <c r="BC2208" s="18" t="s">
        <v>5537</v>
      </c>
      <c r="BD2208" s="18" t="s">
        <v>5537</v>
      </c>
      <c r="BE2208" s="18" t="s">
        <v>5537</v>
      </c>
      <c r="BF2208" s="18" t="s">
        <v>5537</v>
      </c>
      <c r="BG2208" s="18" t="s">
        <v>5537</v>
      </c>
      <c r="BH2208" s="18" t="s">
        <v>5537</v>
      </c>
      <c r="BI2208" s="9" t="s">
        <v>5537</v>
      </c>
      <c r="BJ2208" s="14"/>
      <c r="BK2208" s="14" t="s">
        <v>5537</v>
      </c>
      <c r="BL2208" s="14" t="str">
        <f>_xlfn.XLOOKUP(B2208,'[4]cell downs 18042026 17h'!$B:$B,'[4]cell downs 18042026 17h'!$B:$B,"")</f>
        <v/>
      </c>
      <c r="BM2208" s="14" t="str">
        <f>_xlfn.XLOOKUP(B2208,'[5]Cells Huawei 19042026 15h'!$B:$B,'[5]Cells Huawei 19042026 15h'!$B:$B,"")</f>
        <v/>
      </c>
      <c r="BN2208" s="9" t="str">
        <f>_xlfn.XLOOKUP(B2208,'[6]cells down 19042026 9H40'!$B:$B,'[6]cells down 19042026 9H40'!$B:$B,"")</f>
        <v/>
      </c>
      <c r="BO2208" s="9" t="s">
        <v>5537</v>
      </c>
      <c r="BP2208" s="9" t="s">
        <v>5537</v>
      </c>
      <c r="BQ2208" s="115"/>
    </row>
    <row r="2209" spans="1:69" s="9" customFormat="1" x14ac:dyDescent="0.3">
      <c r="A2209" s="1" t="s">
        <v>3773</v>
      </c>
      <c r="B2209" s="8" t="s">
        <v>3774</v>
      </c>
      <c r="C2209" s="3" t="str">
        <f>_xlfn.XLOOKUP(B2209,'[1]daily break down'!$D:$D,'[1]daily break down'!$E:$E,"")</f>
        <v>NORD</v>
      </c>
      <c r="D2209" s="1" t="s">
        <v>11</v>
      </c>
      <c r="E2209" s="1" t="s">
        <v>114</v>
      </c>
      <c r="F2209" s="3" t="s">
        <v>23</v>
      </c>
      <c r="G2209" s="1" t="s">
        <v>3773</v>
      </c>
      <c r="H2209" s="32" t="str">
        <f>_xlfn.XLOOKUP(B2209,[2]CALCULATION!$B:$B,[2]CALCULATION!$H:$H,"")</f>
        <v>HUAWEI</v>
      </c>
      <c r="I2209" s="28">
        <v>0</v>
      </c>
      <c r="J2209" s="28">
        <v>0</v>
      </c>
      <c r="K2209" s="28">
        <v>0</v>
      </c>
      <c r="L2209" s="28">
        <v>0</v>
      </c>
      <c r="M2209" s="28">
        <v>0</v>
      </c>
      <c r="N2209" s="28">
        <v>0</v>
      </c>
      <c r="O2209" s="28">
        <v>0</v>
      </c>
      <c r="P2209" s="28">
        <v>0</v>
      </c>
      <c r="Q2209" s="28">
        <v>0</v>
      </c>
      <c r="R2209" s="28">
        <v>0</v>
      </c>
      <c r="S2209" s="94">
        <v>0</v>
      </c>
      <c r="T2209" s="94">
        <f>_xlfn.XLOOKUP(B2209,'[3]Nur des jours'!$B:$B,'[3]Nur des jours'!$U:$U,"")</f>
        <v>0</v>
      </c>
      <c r="U2209" s="94">
        <v>0</v>
      </c>
      <c r="V2209" s="94">
        <v>0</v>
      </c>
      <c r="W2209" s="94">
        <v>0</v>
      </c>
      <c r="X2209" s="94">
        <v>0</v>
      </c>
      <c r="Y2209" s="94">
        <v>0</v>
      </c>
      <c r="Z2209" s="94">
        <v>0</v>
      </c>
      <c r="AA2209" s="94">
        <v>0</v>
      </c>
      <c r="AB2209" s="94">
        <v>0</v>
      </c>
      <c r="AC2209" s="94"/>
      <c r="AD2209" s="94">
        <v>0</v>
      </c>
      <c r="AE2209" s="94">
        <v>0</v>
      </c>
      <c r="AF2209" s="94">
        <v>0</v>
      </c>
      <c r="AG2209" s="94">
        <v>0</v>
      </c>
      <c r="AH2209" s="94">
        <v>0</v>
      </c>
      <c r="AI2209" s="49" t="s">
        <v>5559</v>
      </c>
      <c r="AJ2209" s="49"/>
      <c r="AK2209" s="48" t="str" cm="1">
        <f t="array" ref="AK2209">IFERROR(_xlfn.IFS(
AM2209="MPR ISSUE","PDH",
AM2209="BSS Hardware Issue","BSS",
AM2209="Sites strategiques, MLL, Pylone, etc.","ENVTECH",
AM2209="AKTIVCO DEFAUT GE &amp; POWER Cabinet","AKTIVCO",
AM2209="AKTIVCO Coupure ENEO &amp; Baisse de tension","AKTIVCO GRID ONLY",
AM2209="Coupure ENEO &amp; Baisse de tension","IHS GRID ONLY",
AM2209="Defaut GE &amp; POWER Cabinet","IHS",
AM2209="Sharing","Partners",
AM2209="Sites strategiques &amp; DataCenter","SST &amp; DC",
AM2209="Exclu","Exclu",
AM2209="SAT","SAT",
AM2209="SPARE-ISSUE","SPARE-ISSUE",
AM2209="Fiber CAmtel","TRANS_FO_CAMTEL",
AM2209="Fiber AOF","Fiber AOF",
AM2209="Projet OCM (HUAWEI)","TRAVAUX-HUAWEI",
AM2209="Projet OCM (NOKIA)","TRAVAUX-NOKIA",
AM2209="ACCESS-ISSUE","ACCESS-ISSUE",
AM2209="Projet OCM (ZTE, NOKIA, autres projets)","TRAVAUX OCM",
AM2209="No root CAuse","No root cause",
AM2209="ODU HS","PDH",
AM2209="IP &amp; VLAN","PDH",
AM2209="Warehouse HUAWEI","SPARE-ISSUE",
AM2209="SPARE-HS","SPARE-ISSUE",
AM2209="Power Telco","BSS",AM2209="no impacts","no impacts"
),"")</f>
        <v>no impacts</v>
      </c>
      <c r="AL2209" s="48" t="str" cm="1">
        <f t="array" ref="AL2209">IFERROR(_xlfn.IFS(
AM2209="MPR ISSUE","TX ISSUE",
AM2209="BSS Hardware Issue","RAN ISSUE",
AM2209="Sites strategiques, MLL, Pylone, etc.","ENVTECH",
AM2209="AKTIVCO DEFAUT GE &amp; POWER Cabinet","POWER ISSUE",
AM2209="AKTIVCO Coupure ENEO &amp; Baisse de tension","POWER ISSUE",
AM2209="Coupure ENEO &amp; Baisse de tension","POWER ISSUE",
AM2209="Defaut GE &amp; POWER Cabinet","POWER ISSUE",
AM2209="Sharing","POWER ISSUE",
AM2209="Sites strategiques &amp; DataCenter","POWER ISSUE",
AM2209="Exclu","Exclu",
AM2209="SAT","TX ISSUE",
AM2209="SPARE-ISSUE","SPARE-ISSUE",
AM2209="Fiber CAmtel","TX ISSUE",
AM2209="Fiber AOF","TX ISSUE",
AM2209="Projet OCM (HUAWEI)","TRAVAUX-HUAWEI",
AM2209="Projet OCM (NOKIA)","TRAVAUX -NOKIA",
AM2209="ACCESS-ISSUE","ACCESS-ISSUE",
AM2209="Projet OCM (ZTE, NOKIA, autres projets)","TRAVAUX OCM",
AM2209="No root CAuse","No root cause",
AM2209="ODU HS","TX ISSUE",
AM2209="IP &amp; VLAN","TX ISSUE",
AM2209="Warehouse HUAWEI","SPARE-ISSUE",
AM2209="SPARE-HS","SPARE-ISSUE",
AM2209="Power Telco","RAN ISSUE",AM2209="no impacts","no impacts"
),"")</f>
        <v>no impacts</v>
      </c>
      <c r="AM2209" s="67" t="s">
        <v>5605</v>
      </c>
      <c r="AN2209" s="48" t="str" cm="1">
        <f t="array" ref="AN2209">IFERROR(_xlfn.IFS(
AM2209="MPR ISSUE","ACTIVE",
AM2209="BSS Hardware Issue","ACTIVE",
AM2209="Sites strategiques, MLL, Pylone, etc.","PASSIVE",
AM2209="AKTIVCO DEFAUT GE &amp; POWER Cabinet","PASSIVE",
AM2209="AKTIVCO Coupure ENEO &amp; Baisse de tension","PASSIVE",
AM2209="Coupure ENEO &amp; Baisse de tension","PASSIVE",
AM2209="Defaut GE &amp; POWER Cabinet","PASSIVE",
AM2209="Sharing","PASSIVE",
AM2209="Sites strategiques &amp; DataCenter","PASSIVE",
AM2209="Exclu","Exclu",
AM2209="SAT","ACTIVE",
AM2209="SPARE-ISSUE","SPARE-ISSUE",
AM2209="Fiber CAmtel","ACTIVE",
AM2209="Fiber AOF","ACTIVE",
AM2209="Projet OCM (HUAWEI)","PLANNED WORKS",
AM2209="Projet OCM (NOKIA)","PLANNED WORKS",
AM2209="ACCESS-ISSUE","ACCESS-ISSUE",
AM2209="Projet OCM (ZTE, NOKIA, autres projets)","PLANNED WORKS",
AM2209="No root CAuse","No root cause",
AM2209="ODU HS","ACTIVE",
AM2209="IP &amp; VLAN","ACTIVE",
AM2209="Warehouse HUAWEI","SPARE-ISSUE",
AM2209="SPARE-HS","SPARE-ISSUE",
AM2209="Power Telco","ACTIVE", AM2209="no impacts","no impacts"
),"")</f>
        <v>no impacts</v>
      </c>
      <c r="AO2209" s="93" t="s">
        <v>5537</v>
      </c>
      <c r="AP2209" s="101" t="str">
        <f t="shared" si="62"/>
        <v>NRD_005</v>
      </c>
      <c r="AR2209" s="17" t="s">
        <v>5537</v>
      </c>
      <c r="AS2209" s="7" t="s">
        <v>5537</v>
      </c>
      <c r="AT2209" s="6"/>
      <c r="AU2209" s="7"/>
      <c r="AV2209" s="3" t="s">
        <v>5537</v>
      </c>
      <c r="AW2209" s="18" t="s">
        <v>5537</v>
      </c>
      <c r="AX2209" s="18" t="s">
        <v>5537</v>
      </c>
      <c r="AY2209" s="18" t="s">
        <v>5537</v>
      </c>
      <c r="AZ2209" s="18" t="s">
        <v>5537</v>
      </c>
      <c r="BA2209" s="18" t="s">
        <v>5537</v>
      </c>
      <c r="BB2209" s="18" t="s">
        <v>5537</v>
      </c>
      <c r="BC2209" s="18" t="s">
        <v>5537</v>
      </c>
      <c r="BD2209" s="18" t="s">
        <v>5537</v>
      </c>
      <c r="BE2209" s="18" t="s">
        <v>5537</v>
      </c>
      <c r="BF2209" s="18" t="s">
        <v>5537</v>
      </c>
      <c r="BG2209" s="18" t="s">
        <v>5537</v>
      </c>
      <c r="BH2209" s="18" t="s">
        <v>5537</v>
      </c>
      <c r="BI2209" s="9" t="s">
        <v>5537</v>
      </c>
      <c r="BJ2209" s="14"/>
      <c r="BK2209" s="14" t="s">
        <v>5537</v>
      </c>
      <c r="BL2209" s="14" t="str">
        <f>_xlfn.XLOOKUP(B2209,'[4]cell downs 18042026 17h'!$B:$B,'[4]cell downs 18042026 17h'!$B:$B,"")</f>
        <v/>
      </c>
      <c r="BM2209" s="14" t="str">
        <f>_xlfn.XLOOKUP(B2209,'[5]Cells Huawei 19042026 15h'!$B:$B,'[5]Cells Huawei 19042026 15h'!$B:$B,"")</f>
        <v/>
      </c>
      <c r="BN2209" s="9" t="str">
        <f>_xlfn.XLOOKUP(B2209,'[6]cells down 19042026 9H40'!$B:$B,'[6]cells down 19042026 9H40'!$B:$B,"")</f>
        <v/>
      </c>
      <c r="BO2209" s="9" t="s">
        <v>3774</v>
      </c>
      <c r="BP2209" s="9" t="s">
        <v>1129</v>
      </c>
      <c r="BQ2209" s="115"/>
    </row>
    <row r="2210" spans="1:69" s="9" customFormat="1" x14ac:dyDescent="0.3">
      <c r="A2210" s="1" t="s">
        <v>3777</v>
      </c>
      <c r="B2210" s="8" t="s">
        <v>3778</v>
      </c>
      <c r="C2210" s="3" t="str">
        <f>_xlfn.XLOOKUP(B2210,'[1]daily break down'!$D:$D,'[1]daily break down'!$E:$E,"")</f>
        <v>NORD</v>
      </c>
      <c r="D2210" s="1" t="s">
        <v>11</v>
      </c>
      <c r="E2210" s="1" t="s">
        <v>114</v>
      </c>
      <c r="F2210" s="3" t="s">
        <v>23</v>
      </c>
      <c r="G2210" s="1" t="s">
        <v>3004</v>
      </c>
      <c r="H2210" s="32" t="str">
        <f>_xlfn.XLOOKUP(B2210,[2]CALCULATION!$B:$B,[2]CALCULATION!$H:$H,"")</f>
        <v>HUAWEI</v>
      </c>
      <c r="I2210" s="28">
        <v>0</v>
      </c>
      <c r="J2210" s="28">
        <v>0</v>
      </c>
      <c r="K2210" s="28">
        <v>0</v>
      </c>
      <c r="L2210" s="28">
        <v>0</v>
      </c>
      <c r="M2210" s="28">
        <v>0</v>
      </c>
      <c r="N2210" s="28">
        <v>0</v>
      </c>
      <c r="O2210" s="28">
        <v>0</v>
      </c>
      <c r="P2210" s="28">
        <v>0</v>
      </c>
      <c r="Q2210" s="28">
        <v>0</v>
      </c>
      <c r="R2210" s="28">
        <v>0</v>
      </c>
      <c r="S2210" s="94">
        <v>0</v>
      </c>
      <c r="T2210" s="94">
        <f>_xlfn.XLOOKUP(B2210,'[3]Nur des jours'!$B:$B,'[3]Nur des jours'!$U:$U,"")</f>
        <v>0</v>
      </c>
      <c r="U2210" s="94">
        <v>0</v>
      </c>
      <c r="V2210" s="94">
        <v>0</v>
      </c>
      <c r="W2210" s="94">
        <v>0</v>
      </c>
      <c r="X2210" s="94">
        <v>0</v>
      </c>
      <c r="Y2210" s="94">
        <v>0</v>
      </c>
      <c r="Z2210" s="94">
        <v>0</v>
      </c>
      <c r="AA2210" s="94">
        <v>0</v>
      </c>
      <c r="AB2210" s="94">
        <v>0</v>
      </c>
      <c r="AC2210" s="94"/>
      <c r="AD2210" s="94">
        <v>0</v>
      </c>
      <c r="AE2210" s="94">
        <v>0</v>
      </c>
      <c r="AF2210" s="94">
        <v>0</v>
      </c>
      <c r="AG2210" s="94">
        <v>0</v>
      </c>
      <c r="AH2210" s="94">
        <v>0</v>
      </c>
      <c r="AI2210" s="49" t="s">
        <v>5559</v>
      </c>
      <c r="AJ2210" s="49"/>
      <c r="AK2210" s="48" t="str" cm="1">
        <f t="array" ref="AK2210">IFERROR(_xlfn.IFS(
AM2210="MPR ISSUE","PDH",
AM2210="BSS Hardware Issue","BSS",
AM2210="Sites strategiques, MLL, Pylone, etc.","ENVTECH",
AM2210="AKTIVCO DEFAUT GE &amp; POWER Cabinet","AKTIVCO",
AM2210="AKTIVCO Coupure ENEO &amp; Baisse de tension","AKTIVCO GRID ONLY",
AM2210="Coupure ENEO &amp; Baisse de tension","IHS GRID ONLY",
AM2210="Defaut GE &amp; POWER Cabinet","IHS",
AM2210="Sharing","Partners",
AM2210="Sites strategiques &amp; DataCenter","SST &amp; DC",
AM2210="Exclu","Exclu",
AM2210="SAT","SAT",
AM2210="SPARE-ISSUE","SPARE-ISSUE",
AM2210="Fiber CAmtel","TRANS_FO_CAMTEL",
AM2210="Fiber AOF","Fiber AOF",
AM2210="Projet OCM (HUAWEI)","TRAVAUX-HUAWEI",
AM2210="Projet OCM (NOKIA)","TRAVAUX-NOKIA",
AM2210="ACCESS-ISSUE","ACCESS-ISSUE",
AM2210="Projet OCM (ZTE, NOKIA, autres projets)","TRAVAUX OCM",
AM2210="No root CAuse","No root cause",
AM2210="ODU HS","PDH",
AM2210="IP &amp; VLAN","PDH",
AM2210="Warehouse HUAWEI","SPARE-ISSUE",
AM2210="SPARE-HS","SPARE-ISSUE",
AM2210="Power Telco","BSS",AM2210="no impacts","no impacts"
),"")</f>
        <v>no impacts</v>
      </c>
      <c r="AL2210" s="48" t="str" cm="1">
        <f t="array" ref="AL2210">IFERROR(_xlfn.IFS(
AM2210="MPR ISSUE","TX ISSUE",
AM2210="BSS Hardware Issue","RAN ISSUE",
AM2210="Sites strategiques, MLL, Pylone, etc.","ENVTECH",
AM2210="AKTIVCO DEFAUT GE &amp; POWER Cabinet","POWER ISSUE",
AM2210="AKTIVCO Coupure ENEO &amp; Baisse de tension","POWER ISSUE",
AM2210="Coupure ENEO &amp; Baisse de tension","POWER ISSUE",
AM2210="Defaut GE &amp; POWER Cabinet","POWER ISSUE",
AM2210="Sharing","POWER ISSUE",
AM2210="Sites strategiques &amp; DataCenter","POWER ISSUE",
AM2210="Exclu","Exclu",
AM2210="SAT","TX ISSUE",
AM2210="SPARE-ISSUE","SPARE-ISSUE",
AM2210="Fiber CAmtel","TX ISSUE",
AM2210="Fiber AOF","TX ISSUE",
AM2210="Projet OCM (HUAWEI)","TRAVAUX-HUAWEI",
AM2210="Projet OCM (NOKIA)","TRAVAUX -NOKIA",
AM2210="ACCESS-ISSUE","ACCESS-ISSUE",
AM2210="Projet OCM (ZTE, NOKIA, autres projets)","TRAVAUX OCM",
AM2210="No root CAuse","No root cause",
AM2210="ODU HS","TX ISSUE",
AM2210="IP &amp; VLAN","TX ISSUE",
AM2210="Warehouse HUAWEI","SPARE-ISSUE",
AM2210="SPARE-HS","SPARE-ISSUE",
AM2210="Power Telco","RAN ISSUE",AM2210="no impacts","no impacts"
),"")</f>
        <v>no impacts</v>
      </c>
      <c r="AM2210" s="67" t="s">
        <v>5605</v>
      </c>
      <c r="AN2210" s="48" t="str" cm="1">
        <f t="array" ref="AN2210">IFERROR(_xlfn.IFS(
AM2210="MPR ISSUE","ACTIVE",
AM2210="BSS Hardware Issue","ACTIVE",
AM2210="Sites strategiques, MLL, Pylone, etc.","PASSIVE",
AM2210="AKTIVCO DEFAUT GE &amp; POWER Cabinet","PASSIVE",
AM2210="AKTIVCO Coupure ENEO &amp; Baisse de tension","PASSIVE",
AM2210="Coupure ENEO &amp; Baisse de tension","PASSIVE",
AM2210="Defaut GE &amp; POWER Cabinet","PASSIVE",
AM2210="Sharing","PASSIVE",
AM2210="Sites strategiques &amp; DataCenter","PASSIVE",
AM2210="Exclu","Exclu",
AM2210="SAT","ACTIVE",
AM2210="SPARE-ISSUE","SPARE-ISSUE",
AM2210="Fiber CAmtel","ACTIVE",
AM2210="Fiber AOF","ACTIVE",
AM2210="Projet OCM (HUAWEI)","PLANNED WORKS",
AM2210="Projet OCM (NOKIA)","PLANNED WORKS",
AM2210="ACCESS-ISSUE","ACCESS-ISSUE",
AM2210="Projet OCM (ZTE, NOKIA, autres projets)","PLANNED WORKS",
AM2210="No root CAuse","No root cause",
AM2210="ODU HS","ACTIVE",
AM2210="IP &amp; VLAN","ACTIVE",
AM2210="Warehouse HUAWEI","SPARE-ISSUE",
AM2210="SPARE-HS","SPARE-ISSUE",
AM2210="Power Telco","ACTIVE", AM2210="no impacts","no impacts"
),"")</f>
        <v>no impacts</v>
      </c>
      <c r="AO2210" s="93" t="s">
        <v>5537</v>
      </c>
      <c r="AP2210" s="101" t="str">
        <f t="shared" si="62"/>
        <v>NRD_090</v>
      </c>
      <c r="AR2210" s="17" t="s">
        <v>5537</v>
      </c>
      <c r="AS2210" s="7" t="s">
        <v>5537</v>
      </c>
      <c r="AT2210" s="6"/>
      <c r="AU2210" s="7"/>
      <c r="AV2210" s="3" t="s">
        <v>5537</v>
      </c>
      <c r="AW2210" s="18" t="s">
        <v>5537</v>
      </c>
      <c r="AX2210" s="18" t="s">
        <v>5537</v>
      </c>
      <c r="AY2210" s="18" t="s">
        <v>5537</v>
      </c>
      <c r="AZ2210" s="18" t="s">
        <v>5537</v>
      </c>
      <c r="BA2210" s="18" t="s">
        <v>5537</v>
      </c>
      <c r="BB2210" s="18" t="s">
        <v>5537</v>
      </c>
      <c r="BC2210" s="18" t="s">
        <v>5537</v>
      </c>
      <c r="BD2210" s="18" t="s">
        <v>5537</v>
      </c>
      <c r="BE2210" s="18" t="s">
        <v>5537</v>
      </c>
      <c r="BF2210" s="18" t="s">
        <v>5537</v>
      </c>
      <c r="BG2210" s="18" t="s">
        <v>5537</v>
      </c>
      <c r="BH2210" s="18" t="s">
        <v>5537</v>
      </c>
      <c r="BI2210" s="9" t="s">
        <v>5537</v>
      </c>
      <c r="BJ2210" s="14"/>
      <c r="BK2210" s="14" t="s">
        <v>5537</v>
      </c>
      <c r="BL2210" s="14" t="str">
        <f>_xlfn.XLOOKUP(B2210,'[4]cell downs 18042026 17h'!$B:$B,'[4]cell downs 18042026 17h'!$B:$B,"")</f>
        <v/>
      </c>
      <c r="BM2210" s="14" t="str">
        <f>_xlfn.XLOOKUP(B2210,'[5]Cells Huawei 19042026 15h'!$B:$B,'[5]Cells Huawei 19042026 15h'!$B:$B,"")</f>
        <v/>
      </c>
      <c r="BN2210" s="9" t="str">
        <f>_xlfn.XLOOKUP(B2210,'[6]cells down 19042026 9H40'!$B:$B,'[6]cells down 19042026 9H40'!$B:$B,"")</f>
        <v/>
      </c>
      <c r="BO2210" s="9" t="s">
        <v>3778</v>
      </c>
      <c r="BP2210" s="9" t="s">
        <v>5577</v>
      </c>
      <c r="BQ2210" s="115"/>
    </row>
    <row r="2211" spans="1:69" s="9" customFormat="1" x14ac:dyDescent="0.3">
      <c r="A2211" s="1" t="s">
        <v>3797</v>
      </c>
      <c r="B2211" s="8" t="s">
        <v>3798</v>
      </c>
      <c r="C2211" s="3" t="str">
        <f>_xlfn.XLOOKUP(B2211,'[1]daily break down'!$D:$D,'[1]daily break down'!$E:$E,"")</f>
        <v>NORD</v>
      </c>
      <c r="D2211" s="1" t="s">
        <v>11</v>
      </c>
      <c r="E2211" s="1" t="s">
        <v>12</v>
      </c>
      <c r="F2211" s="3" t="s">
        <v>23</v>
      </c>
      <c r="G2211" s="1" t="s">
        <v>3773</v>
      </c>
      <c r="H2211" s="32" t="str">
        <f>_xlfn.XLOOKUP(B2211,[2]CALCULATION!$B:$B,[2]CALCULATION!$H:$H,"")</f>
        <v>HUAWEI</v>
      </c>
      <c r="I2211" s="28">
        <v>0</v>
      </c>
      <c r="J2211" s="28">
        <v>0</v>
      </c>
      <c r="K2211" s="28">
        <v>0</v>
      </c>
      <c r="L2211" s="28">
        <v>0</v>
      </c>
      <c r="M2211" s="28">
        <v>0</v>
      </c>
      <c r="N2211" s="28">
        <v>0</v>
      </c>
      <c r="O2211" s="28">
        <v>0</v>
      </c>
      <c r="P2211" s="28">
        <v>0</v>
      </c>
      <c r="Q2211" s="28">
        <v>0</v>
      </c>
      <c r="R2211" s="28">
        <v>0</v>
      </c>
      <c r="S2211" s="94">
        <v>0</v>
      </c>
      <c r="T2211" s="94">
        <f>_xlfn.XLOOKUP(B2211,'[3]Nur des jours'!$B:$B,'[3]Nur des jours'!$U:$U,"")</f>
        <v>0</v>
      </c>
      <c r="U2211" s="94">
        <v>0</v>
      </c>
      <c r="V2211" s="94">
        <v>0</v>
      </c>
      <c r="W2211" s="94">
        <v>0</v>
      </c>
      <c r="X2211" s="94">
        <v>0</v>
      </c>
      <c r="Y2211" s="94">
        <v>0</v>
      </c>
      <c r="Z2211" s="94">
        <v>0</v>
      </c>
      <c r="AA2211" s="94">
        <v>0</v>
      </c>
      <c r="AB2211" s="94">
        <v>0</v>
      </c>
      <c r="AC2211" s="94"/>
      <c r="AD2211" s="94">
        <v>0</v>
      </c>
      <c r="AE2211" s="94">
        <v>0</v>
      </c>
      <c r="AF2211" s="94">
        <v>0</v>
      </c>
      <c r="AG2211" s="94">
        <v>0</v>
      </c>
      <c r="AH2211" s="94">
        <v>0</v>
      </c>
      <c r="AI2211" s="49" t="s">
        <v>5559</v>
      </c>
      <c r="AJ2211" s="49"/>
      <c r="AK2211" s="48" t="str" cm="1">
        <f t="array" ref="AK2211">IFERROR(_xlfn.IFS(
AM2211="MPR ISSUE","PDH",
AM2211="BSS Hardware Issue","BSS",
AM2211="Sites strategiques, MLL, Pylone, etc.","ENVTECH",
AM2211="AKTIVCO DEFAUT GE &amp; POWER Cabinet","AKTIVCO",
AM2211="AKTIVCO Coupure ENEO &amp; Baisse de tension","AKTIVCO GRID ONLY",
AM2211="Coupure ENEO &amp; Baisse de tension","IHS GRID ONLY",
AM2211="Defaut GE &amp; POWER Cabinet","IHS",
AM2211="Sharing","Partners",
AM2211="Sites strategiques &amp; DataCenter","SST &amp; DC",
AM2211="Exclu","Exclu",
AM2211="SAT","SAT",
AM2211="SPARE-ISSUE","SPARE-ISSUE",
AM2211="Fiber CAmtel","TRANS_FO_CAMTEL",
AM2211="Fiber AOF","Fiber AOF",
AM2211="Projet OCM (HUAWEI)","TRAVAUX-HUAWEI",
AM2211="Projet OCM (NOKIA)","TRAVAUX-NOKIA",
AM2211="ACCESS-ISSUE","ACCESS-ISSUE",
AM2211="Projet OCM (ZTE, NOKIA, autres projets)","TRAVAUX OCM",
AM2211="No root CAuse","No root cause",
AM2211="ODU HS","PDH",
AM2211="IP &amp; VLAN","PDH",
AM2211="Warehouse HUAWEI","SPARE-ISSUE",
AM2211="SPARE-HS","SPARE-ISSUE",
AM2211="Power Telco","BSS",AM2211="no impacts","no impacts"
),"")</f>
        <v>no impacts</v>
      </c>
      <c r="AL2211" s="48" t="str" cm="1">
        <f t="array" ref="AL2211">IFERROR(_xlfn.IFS(
AM2211="MPR ISSUE","TX ISSUE",
AM2211="BSS Hardware Issue","RAN ISSUE",
AM2211="Sites strategiques, MLL, Pylone, etc.","ENVTECH",
AM2211="AKTIVCO DEFAUT GE &amp; POWER Cabinet","POWER ISSUE",
AM2211="AKTIVCO Coupure ENEO &amp; Baisse de tension","POWER ISSUE",
AM2211="Coupure ENEO &amp; Baisse de tension","POWER ISSUE",
AM2211="Defaut GE &amp; POWER Cabinet","POWER ISSUE",
AM2211="Sharing","POWER ISSUE",
AM2211="Sites strategiques &amp; DataCenter","POWER ISSUE",
AM2211="Exclu","Exclu",
AM2211="SAT","TX ISSUE",
AM2211="SPARE-ISSUE","SPARE-ISSUE",
AM2211="Fiber CAmtel","TX ISSUE",
AM2211="Fiber AOF","TX ISSUE",
AM2211="Projet OCM (HUAWEI)","TRAVAUX-HUAWEI",
AM2211="Projet OCM (NOKIA)","TRAVAUX -NOKIA",
AM2211="ACCESS-ISSUE","ACCESS-ISSUE",
AM2211="Projet OCM (ZTE, NOKIA, autres projets)","TRAVAUX OCM",
AM2211="No root CAuse","No root cause",
AM2211="ODU HS","TX ISSUE",
AM2211="IP &amp; VLAN","TX ISSUE",
AM2211="Warehouse HUAWEI","SPARE-ISSUE",
AM2211="SPARE-HS","SPARE-ISSUE",
AM2211="Power Telco","RAN ISSUE",AM2211="no impacts","no impacts"
),"")</f>
        <v>no impacts</v>
      </c>
      <c r="AM2211" s="67" t="s">
        <v>5605</v>
      </c>
      <c r="AN2211" s="48" t="str" cm="1">
        <f t="array" ref="AN2211">IFERROR(_xlfn.IFS(
AM2211="MPR ISSUE","ACTIVE",
AM2211="BSS Hardware Issue","ACTIVE",
AM2211="Sites strategiques, MLL, Pylone, etc.","PASSIVE",
AM2211="AKTIVCO DEFAUT GE &amp; POWER Cabinet","PASSIVE",
AM2211="AKTIVCO Coupure ENEO &amp; Baisse de tension","PASSIVE",
AM2211="Coupure ENEO &amp; Baisse de tension","PASSIVE",
AM2211="Defaut GE &amp; POWER Cabinet","PASSIVE",
AM2211="Sharing","PASSIVE",
AM2211="Sites strategiques &amp; DataCenter","PASSIVE",
AM2211="Exclu","Exclu",
AM2211="SAT","ACTIVE",
AM2211="SPARE-ISSUE","SPARE-ISSUE",
AM2211="Fiber CAmtel","ACTIVE",
AM2211="Fiber AOF","ACTIVE",
AM2211="Projet OCM (HUAWEI)","PLANNED WORKS",
AM2211="Projet OCM (NOKIA)","PLANNED WORKS",
AM2211="ACCESS-ISSUE","ACCESS-ISSUE",
AM2211="Projet OCM (ZTE, NOKIA, autres projets)","PLANNED WORKS",
AM2211="No root CAuse","No root cause",
AM2211="ODU HS","ACTIVE",
AM2211="IP &amp; VLAN","ACTIVE",
AM2211="Warehouse HUAWEI","SPARE-ISSUE",
AM2211="SPARE-HS","SPARE-ISSUE",
AM2211="Power Telco","ACTIVE", AM2211="no impacts","no impacts"
),"")</f>
        <v>no impacts</v>
      </c>
      <c r="AO2211" s="93" t="s">
        <v>5537</v>
      </c>
      <c r="AP2211" s="101" t="str">
        <f t="shared" si="62"/>
        <v>NRD_074</v>
      </c>
      <c r="AR2211" s="17" t="s">
        <v>5537</v>
      </c>
      <c r="AS2211" s="7" t="s">
        <v>5537</v>
      </c>
      <c r="AT2211" s="6"/>
      <c r="AU2211" s="7"/>
      <c r="AV2211" s="3" t="s">
        <v>5537</v>
      </c>
      <c r="AW2211" s="18" t="s">
        <v>5537</v>
      </c>
      <c r="AX2211" s="18" t="s">
        <v>5537</v>
      </c>
      <c r="AY2211" s="18" t="s">
        <v>5537</v>
      </c>
      <c r="AZ2211" s="18" t="s">
        <v>5537</v>
      </c>
      <c r="BA2211" s="18" t="s">
        <v>5537</v>
      </c>
      <c r="BB2211" s="18" t="s">
        <v>5537</v>
      </c>
      <c r="BC2211" s="18" t="s">
        <v>5537</v>
      </c>
      <c r="BD2211" s="18" t="s">
        <v>5537</v>
      </c>
      <c r="BE2211" s="18" t="s">
        <v>5537</v>
      </c>
      <c r="BF2211" s="18" t="s">
        <v>5537</v>
      </c>
      <c r="BG2211" s="18" t="s">
        <v>5537</v>
      </c>
      <c r="BH2211" s="18" t="s">
        <v>5537</v>
      </c>
      <c r="BI2211" s="9" t="s">
        <v>5537</v>
      </c>
      <c r="BJ2211" s="14"/>
      <c r="BK2211" s="14" t="s">
        <v>5537</v>
      </c>
      <c r="BL2211" s="14" t="str">
        <f>_xlfn.XLOOKUP(B2211,'[4]cell downs 18042026 17h'!$B:$B,'[4]cell downs 18042026 17h'!$B:$B,"")</f>
        <v/>
      </c>
      <c r="BM2211" s="14" t="str">
        <f>_xlfn.XLOOKUP(B2211,'[5]Cells Huawei 19042026 15h'!$B:$B,'[5]Cells Huawei 19042026 15h'!$B:$B,"")</f>
        <v/>
      </c>
      <c r="BN2211" s="9" t="str">
        <f>_xlfn.XLOOKUP(B2211,'[6]cells down 19042026 9H40'!$B:$B,'[6]cells down 19042026 9H40'!$B:$B,"")</f>
        <v/>
      </c>
      <c r="BO2211" s="9" t="s">
        <v>3798</v>
      </c>
      <c r="BP2211" s="9" t="s">
        <v>1129</v>
      </c>
      <c r="BQ2211" s="115"/>
    </row>
    <row r="2212" spans="1:69" s="9" customFormat="1" x14ac:dyDescent="0.3">
      <c r="A2212" s="1" t="s">
        <v>3799</v>
      </c>
      <c r="B2212" s="8" t="s">
        <v>3800</v>
      </c>
      <c r="C2212" s="3" t="str">
        <f>_xlfn.XLOOKUP(B2212,'[1]daily break down'!$D:$D,'[1]daily break down'!$E:$E,"")</f>
        <v>OUEST</v>
      </c>
      <c r="D2212" s="1" t="s">
        <v>21</v>
      </c>
      <c r="E2212" s="1" t="s">
        <v>563</v>
      </c>
      <c r="F2212" s="3" t="s">
        <v>102</v>
      </c>
      <c r="G2212" s="1" t="s">
        <v>3799</v>
      </c>
      <c r="H2212" s="32" t="str">
        <f>_xlfn.XLOOKUP(B2212,[2]CALCULATION!$B:$B,[2]CALCULATION!$H:$H,"")</f>
        <v>HUAWEI</v>
      </c>
      <c r="I2212" s="28">
        <v>0</v>
      </c>
      <c r="J2212" s="28">
        <v>0</v>
      </c>
      <c r="K2212" s="28">
        <v>0</v>
      </c>
      <c r="L2212" s="28">
        <v>0</v>
      </c>
      <c r="M2212" s="28">
        <v>0</v>
      </c>
      <c r="N2212" s="28">
        <v>0</v>
      </c>
      <c r="O2212" s="28">
        <v>0</v>
      </c>
      <c r="P2212" s="28">
        <v>0</v>
      </c>
      <c r="Q2212" s="28">
        <v>0</v>
      </c>
      <c r="R2212" s="28">
        <v>0</v>
      </c>
      <c r="S2212" s="94">
        <v>0</v>
      </c>
      <c r="T2212" s="94">
        <f>_xlfn.XLOOKUP(B2212,'[3]Nur des jours'!$B:$B,'[3]Nur des jours'!$U:$U,"")</f>
        <v>0</v>
      </c>
      <c r="U2212" s="94">
        <v>0</v>
      </c>
      <c r="V2212" s="94">
        <v>0</v>
      </c>
      <c r="W2212" s="94">
        <v>0</v>
      </c>
      <c r="X2212" s="94">
        <v>0</v>
      </c>
      <c r="Y2212" s="94">
        <v>0</v>
      </c>
      <c r="Z2212" s="94">
        <v>0</v>
      </c>
      <c r="AA2212" s="94">
        <v>0</v>
      </c>
      <c r="AB2212" s="94">
        <v>0</v>
      </c>
      <c r="AC2212" s="94"/>
      <c r="AD2212" s="94">
        <v>0</v>
      </c>
      <c r="AE2212" s="94">
        <v>0</v>
      </c>
      <c r="AF2212" s="94">
        <v>0</v>
      </c>
      <c r="AG2212" s="94">
        <v>0</v>
      </c>
      <c r="AH2212" s="94">
        <v>0</v>
      </c>
      <c r="AI2212" s="49" t="s">
        <v>5559</v>
      </c>
      <c r="AJ2212" s="49"/>
      <c r="AK2212" s="48" t="str" cm="1">
        <f t="array" ref="AK2212">IFERROR(_xlfn.IFS(
AM2212="MPR ISSUE","PDH",
AM2212="BSS Hardware Issue","BSS",
AM2212="Sites strategiques, MLL, Pylone, etc.","ENVTECH",
AM2212="AKTIVCO DEFAUT GE &amp; POWER Cabinet","AKTIVCO",
AM2212="AKTIVCO Coupure ENEO &amp; Baisse de tension","AKTIVCO GRID ONLY",
AM2212="Coupure ENEO &amp; Baisse de tension","IHS GRID ONLY",
AM2212="Defaut GE &amp; POWER Cabinet","IHS",
AM2212="Sharing","Partners",
AM2212="Sites strategiques &amp; DataCenter","SST &amp; DC",
AM2212="Exclu","Exclu",
AM2212="SAT","SAT",
AM2212="SPARE-ISSUE","SPARE-ISSUE",
AM2212="Fiber CAmtel","TRANS_FO_CAMTEL",
AM2212="Fiber AOF","Fiber AOF",
AM2212="Projet OCM (HUAWEI)","TRAVAUX-HUAWEI",
AM2212="Projet OCM (NOKIA)","TRAVAUX-NOKIA",
AM2212="ACCESS-ISSUE","ACCESS-ISSUE",
AM2212="Projet OCM (ZTE, NOKIA, autres projets)","TRAVAUX OCM",
AM2212="No root CAuse","No root cause",
AM2212="ODU HS","PDH",
AM2212="IP &amp; VLAN","PDH",
AM2212="Warehouse HUAWEI","SPARE-ISSUE",
AM2212="SPARE-HS","SPARE-ISSUE",
AM2212="Power Telco","BSS",AM2212="no impacts","no impacts"
),"")</f>
        <v>no impacts</v>
      </c>
      <c r="AL2212" s="48" t="str" cm="1">
        <f t="array" ref="AL2212">IFERROR(_xlfn.IFS(
AM2212="MPR ISSUE","TX ISSUE",
AM2212="BSS Hardware Issue","RAN ISSUE",
AM2212="Sites strategiques, MLL, Pylone, etc.","ENVTECH",
AM2212="AKTIVCO DEFAUT GE &amp; POWER Cabinet","POWER ISSUE",
AM2212="AKTIVCO Coupure ENEO &amp; Baisse de tension","POWER ISSUE",
AM2212="Coupure ENEO &amp; Baisse de tension","POWER ISSUE",
AM2212="Defaut GE &amp; POWER Cabinet","POWER ISSUE",
AM2212="Sharing","POWER ISSUE",
AM2212="Sites strategiques &amp; DataCenter","POWER ISSUE",
AM2212="Exclu","Exclu",
AM2212="SAT","TX ISSUE",
AM2212="SPARE-ISSUE","SPARE-ISSUE",
AM2212="Fiber CAmtel","TX ISSUE",
AM2212="Fiber AOF","TX ISSUE",
AM2212="Projet OCM (HUAWEI)","TRAVAUX-HUAWEI",
AM2212="Projet OCM (NOKIA)","TRAVAUX -NOKIA",
AM2212="ACCESS-ISSUE","ACCESS-ISSUE",
AM2212="Projet OCM (ZTE, NOKIA, autres projets)","TRAVAUX OCM",
AM2212="No root CAuse","No root cause",
AM2212="ODU HS","TX ISSUE",
AM2212="IP &amp; VLAN","TX ISSUE",
AM2212="Warehouse HUAWEI","SPARE-ISSUE",
AM2212="SPARE-HS","SPARE-ISSUE",
AM2212="Power Telco","RAN ISSUE",AM2212="no impacts","no impacts"
),"")</f>
        <v>no impacts</v>
      </c>
      <c r="AM2212" s="67" t="s">
        <v>5605</v>
      </c>
      <c r="AN2212" s="48" t="str" cm="1">
        <f t="array" ref="AN2212">IFERROR(_xlfn.IFS(
AM2212="MPR ISSUE","ACTIVE",
AM2212="BSS Hardware Issue","ACTIVE",
AM2212="Sites strategiques, MLL, Pylone, etc.","PASSIVE",
AM2212="AKTIVCO DEFAUT GE &amp; POWER Cabinet","PASSIVE",
AM2212="AKTIVCO Coupure ENEO &amp; Baisse de tension","PASSIVE",
AM2212="Coupure ENEO &amp; Baisse de tension","PASSIVE",
AM2212="Defaut GE &amp; POWER Cabinet","PASSIVE",
AM2212="Sharing","PASSIVE",
AM2212="Sites strategiques &amp; DataCenter","PASSIVE",
AM2212="Exclu","Exclu",
AM2212="SAT","ACTIVE",
AM2212="SPARE-ISSUE","SPARE-ISSUE",
AM2212="Fiber CAmtel","ACTIVE",
AM2212="Fiber AOF","ACTIVE",
AM2212="Projet OCM (HUAWEI)","PLANNED WORKS",
AM2212="Projet OCM (NOKIA)","PLANNED WORKS",
AM2212="ACCESS-ISSUE","ACCESS-ISSUE",
AM2212="Projet OCM (ZTE, NOKIA, autres projets)","PLANNED WORKS",
AM2212="No root CAuse","No root cause",
AM2212="ODU HS","ACTIVE",
AM2212="IP &amp; VLAN","ACTIVE",
AM2212="Warehouse HUAWEI","SPARE-ISSUE",
AM2212="SPARE-HS","SPARE-ISSUE",
AM2212="Power Telco","ACTIVE", AM2212="no impacts","no impacts"
),"")</f>
        <v>no impacts</v>
      </c>
      <c r="AO2212" s="93" t="s">
        <v>5537</v>
      </c>
      <c r="AP2212" s="101" t="str">
        <f t="shared" si="62"/>
        <v>OST_260</v>
      </c>
      <c r="AR2212" s="17" t="s">
        <v>5537</v>
      </c>
      <c r="AS2212" s="7" t="s">
        <v>5537</v>
      </c>
      <c r="AT2212" s="6"/>
      <c r="AU2212" s="7"/>
      <c r="AV2212" s="3" t="s">
        <v>5537</v>
      </c>
      <c r="AW2212" s="18" t="s">
        <v>5537</v>
      </c>
      <c r="AX2212" s="18" t="s">
        <v>5537</v>
      </c>
      <c r="AY2212" s="18" t="s">
        <v>5537</v>
      </c>
      <c r="AZ2212" s="18" t="s">
        <v>5537</v>
      </c>
      <c r="BA2212" s="18" t="s">
        <v>5537</v>
      </c>
      <c r="BB2212" s="18" t="s">
        <v>5537</v>
      </c>
      <c r="BC2212" s="18" t="s">
        <v>5537</v>
      </c>
      <c r="BD2212" s="18" t="s">
        <v>5537</v>
      </c>
      <c r="BE2212" s="18" t="s">
        <v>5537</v>
      </c>
      <c r="BF2212" s="18" t="s">
        <v>5537</v>
      </c>
      <c r="BG2212" s="18" t="s">
        <v>5537</v>
      </c>
      <c r="BH2212" s="18" t="s">
        <v>5537</v>
      </c>
      <c r="BI2212" s="9" t="s">
        <v>5537</v>
      </c>
      <c r="BJ2212" s="14"/>
      <c r="BK2212" s="14" t="s">
        <v>5537</v>
      </c>
      <c r="BL2212" s="14" t="str">
        <f>_xlfn.XLOOKUP(B2212,'[4]cell downs 18042026 17h'!$B:$B,'[4]cell downs 18042026 17h'!$B:$B,"")</f>
        <v/>
      </c>
      <c r="BM2212" s="14" t="str">
        <f>_xlfn.XLOOKUP(B2212,'[5]Cells Huawei 19042026 15h'!$B:$B,'[5]Cells Huawei 19042026 15h'!$B:$B,"")</f>
        <v/>
      </c>
      <c r="BN2212" s="9" t="str">
        <f>_xlfn.XLOOKUP(B2212,'[6]cells down 19042026 9H40'!$B:$B,'[6]cells down 19042026 9H40'!$B:$B,"")</f>
        <v/>
      </c>
      <c r="BO2212" s="9" t="s">
        <v>5537</v>
      </c>
      <c r="BP2212" s="9" t="s">
        <v>5537</v>
      </c>
      <c r="BQ2212" s="115"/>
    </row>
    <row r="2213" spans="1:69" s="9" customFormat="1" ht="24.45" customHeight="1" x14ac:dyDescent="0.3">
      <c r="A2213" s="1" t="s">
        <v>3811</v>
      </c>
      <c r="B2213" s="8" t="s">
        <v>3812</v>
      </c>
      <c r="C2213" s="3" t="str">
        <f>_xlfn.XLOOKUP(B2213,'[1]daily break down'!$D:$D,'[1]daily break down'!$E:$E,"")</f>
        <v>NORD</v>
      </c>
      <c r="D2213" s="1" t="s">
        <v>11</v>
      </c>
      <c r="E2213" s="1" t="s">
        <v>96</v>
      </c>
      <c r="F2213" s="3" t="s">
        <v>23</v>
      </c>
      <c r="G2213" s="1" t="s">
        <v>3813</v>
      </c>
      <c r="H2213" s="32" t="str">
        <f>_xlfn.XLOOKUP(B2213,[2]CALCULATION!$B:$B,[2]CALCULATION!$H:$H,"")</f>
        <v>HUAWEI</v>
      </c>
      <c r="I2213" s="28">
        <v>0</v>
      </c>
      <c r="J2213" s="28">
        <v>0</v>
      </c>
      <c r="K2213" s="28">
        <v>0</v>
      </c>
      <c r="L2213" s="28">
        <v>0</v>
      </c>
      <c r="M2213" s="28">
        <v>0</v>
      </c>
      <c r="N2213" s="28">
        <v>0</v>
      </c>
      <c r="O2213" s="28">
        <v>0</v>
      </c>
      <c r="P2213" s="28">
        <v>0</v>
      </c>
      <c r="Q2213" s="28">
        <v>0</v>
      </c>
      <c r="R2213" s="28">
        <v>0</v>
      </c>
      <c r="S2213" s="94">
        <v>0</v>
      </c>
      <c r="T2213" s="94">
        <f>_xlfn.XLOOKUP(B2213,'[3]Nur des jours'!$B:$B,'[3]Nur des jours'!$U:$U,"")</f>
        <v>0</v>
      </c>
      <c r="U2213" s="94">
        <v>0</v>
      </c>
      <c r="V2213" s="94">
        <v>0</v>
      </c>
      <c r="W2213" s="94">
        <v>0</v>
      </c>
      <c r="X2213" s="94">
        <v>0</v>
      </c>
      <c r="Y2213" s="94">
        <v>0</v>
      </c>
      <c r="Z2213" s="94">
        <v>0</v>
      </c>
      <c r="AA2213" s="94">
        <v>0</v>
      </c>
      <c r="AB2213" s="94">
        <v>0</v>
      </c>
      <c r="AC2213" s="94"/>
      <c r="AD2213" s="94">
        <v>0</v>
      </c>
      <c r="AE2213" s="94">
        <v>0</v>
      </c>
      <c r="AF2213" s="94">
        <v>0</v>
      </c>
      <c r="AG2213" s="94">
        <v>0</v>
      </c>
      <c r="AH2213" s="94">
        <v>0</v>
      </c>
      <c r="AI2213" s="49" t="s">
        <v>5559</v>
      </c>
      <c r="AJ2213" s="49"/>
      <c r="AK2213" s="48" t="str" cm="1">
        <f t="array" ref="AK2213">IFERROR(_xlfn.IFS(
AM2213="MPR ISSUE","PDH",
AM2213="BSS Hardware Issue","BSS",
AM2213="Sites strategiques, MLL, Pylone, etc.","ENVTECH",
AM2213="AKTIVCO DEFAUT GE &amp; POWER Cabinet","AKTIVCO",
AM2213="AKTIVCO Coupure ENEO &amp; Baisse de tension","AKTIVCO GRID ONLY",
AM2213="Coupure ENEO &amp; Baisse de tension","IHS GRID ONLY",
AM2213="Defaut GE &amp; POWER Cabinet","IHS",
AM2213="Sharing","Partners",
AM2213="Sites strategiques &amp; DataCenter","SST &amp; DC",
AM2213="Exclu","Exclu",
AM2213="SAT","SAT",
AM2213="SPARE-ISSUE","SPARE-ISSUE",
AM2213="Fiber CAmtel","TRANS_FO_CAMTEL",
AM2213="Fiber AOF","Fiber AOF",
AM2213="Projet OCM (HUAWEI)","TRAVAUX-HUAWEI",
AM2213="Projet OCM (NOKIA)","TRAVAUX-NOKIA",
AM2213="ACCESS-ISSUE","ACCESS-ISSUE",
AM2213="Projet OCM (ZTE, NOKIA, autres projets)","TRAVAUX OCM",
AM2213="No root CAuse","No root cause",
AM2213="ODU HS","PDH",
AM2213="IP &amp; VLAN","PDH",
AM2213="Warehouse HUAWEI","SPARE-ISSUE",
AM2213="SPARE-HS","SPARE-ISSUE",
AM2213="Power Telco","BSS",AM2213="no impacts","no impacts"
),"")</f>
        <v>no impacts</v>
      </c>
      <c r="AL2213" s="48" t="str" cm="1">
        <f t="array" ref="AL2213">IFERROR(_xlfn.IFS(
AM2213="MPR ISSUE","TX ISSUE",
AM2213="BSS Hardware Issue","RAN ISSUE",
AM2213="Sites strategiques, MLL, Pylone, etc.","ENVTECH",
AM2213="AKTIVCO DEFAUT GE &amp; POWER Cabinet","POWER ISSUE",
AM2213="AKTIVCO Coupure ENEO &amp; Baisse de tension","POWER ISSUE",
AM2213="Coupure ENEO &amp; Baisse de tension","POWER ISSUE",
AM2213="Defaut GE &amp; POWER Cabinet","POWER ISSUE",
AM2213="Sharing","POWER ISSUE",
AM2213="Sites strategiques &amp; DataCenter","POWER ISSUE",
AM2213="Exclu","Exclu",
AM2213="SAT","TX ISSUE",
AM2213="SPARE-ISSUE","SPARE-ISSUE",
AM2213="Fiber CAmtel","TX ISSUE",
AM2213="Fiber AOF","TX ISSUE",
AM2213="Projet OCM (HUAWEI)","TRAVAUX-HUAWEI",
AM2213="Projet OCM (NOKIA)","TRAVAUX -NOKIA",
AM2213="ACCESS-ISSUE","ACCESS-ISSUE",
AM2213="Projet OCM (ZTE, NOKIA, autres projets)","TRAVAUX OCM",
AM2213="No root CAuse","No root cause",
AM2213="ODU HS","TX ISSUE",
AM2213="IP &amp; VLAN","TX ISSUE",
AM2213="Warehouse HUAWEI","SPARE-ISSUE",
AM2213="SPARE-HS","SPARE-ISSUE",
AM2213="Power Telco","RAN ISSUE",AM2213="no impacts","no impacts"
),"")</f>
        <v>no impacts</v>
      </c>
      <c r="AM2213" s="67" t="s">
        <v>5605</v>
      </c>
      <c r="AN2213" s="48" t="str" cm="1">
        <f t="array" ref="AN2213">IFERROR(_xlfn.IFS(
AM2213="MPR ISSUE","ACTIVE",
AM2213="BSS Hardware Issue","ACTIVE",
AM2213="Sites strategiques, MLL, Pylone, etc.","PASSIVE",
AM2213="AKTIVCO DEFAUT GE &amp; POWER Cabinet","PASSIVE",
AM2213="AKTIVCO Coupure ENEO &amp; Baisse de tension","PASSIVE",
AM2213="Coupure ENEO &amp; Baisse de tension","PASSIVE",
AM2213="Defaut GE &amp; POWER Cabinet","PASSIVE",
AM2213="Sharing","PASSIVE",
AM2213="Sites strategiques &amp; DataCenter","PASSIVE",
AM2213="Exclu","Exclu",
AM2213="SAT","ACTIVE",
AM2213="SPARE-ISSUE","SPARE-ISSUE",
AM2213="Fiber CAmtel","ACTIVE",
AM2213="Fiber AOF","ACTIVE",
AM2213="Projet OCM (HUAWEI)","PLANNED WORKS",
AM2213="Projet OCM (NOKIA)","PLANNED WORKS",
AM2213="ACCESS-ISSUE","ACCESS-ISSUE",
AM2213="Projet OCM (ZTE, NOKIA, autres projets)","PLANNED WORKS",
AM2213="No root CAuse","No root cause",
AM2213="ODU HS","ACTIVE",
AM2213="IP &amp; VLAN","ACTIVE",
AM2213="Warehouse HUAWEI","SPARE-ISSUE",
AM2213="SPARE-HS","SPARE-ISSUE",
AM2213="Power Telco","ACTIVE", AM2213="no impacts","no impacts"
),"")</f>
        <v>no impacts</v>
      </c>
      <c r="AO2213" s="93" t="s">
        <v>5537</v>
      </c>
      <c r="AP2213" s="101" t="str">
        <f t="shared" si="62"/>
        <v>NRD_164</v>
      </c>
      <c r="AR2213" s="17" t="s">
        <v>5537</v>
      </c>
      <c r="AS2213" s="7" t="s">
        <v>5537</v>
      </c>
      <c r="AT2213" s="6"/>
      <c r="AU2213" s="7"/>
      <c r="AV2213" s="3" t="s">
        <v>5537</v>
      </c>
      <c r="AW2213" s="18" t="s">
        <v>5537</v>
      </c>
      <c r="AX2213" s="18" t="s">
        <v>5537</v>
      </c>
      <c r="AY2213" s="18" t="s">
        <v>5537</v>
      </c>
      <c r="AZ2213" s="18" t="s">
        <v>5537</v>
      </c>
      <c r="BA2213" s="18" t="s">
        <v>5537</v>
      </c>
      <c r="BB2213" s="18" t="s">
        <v>5537</v>
      </c>
      <c r="BC2213" s="18" t="s">
        <v>5537</v>
      </c>
      <c r="BD2213" s="18" t="s">
        <v>5537</v>
      </c>
      <c r="BE2213" s="18" t="s">
        <v>5537</v>
      </c>
      <c r="BF2213" s="18" t="s">
        <v>5537</v>
      </c>
      <c r="BG2213" s="18" t="s">
        <v>5537</v>
      </c>
      <c r="BH2213" s="18" t="s">
        <v>5537</v>
      </c>
      <c r="BI2213" s="9" t="s">
        <v>5537</v>
      </c>
      <c r="BJ2213" s="14"/>
      <c r="BK2213" s="14" t="s">
        <v>5537</v>
      </c>
      <c r="BL2213" s="14" t="str">
        <f>_xlfn.XLOOKUP(B2213,'[4]cell downs 18042026 17h'!$B:$B,'[4]cell downs 18042026 17h'!$B:$B,"")</f>
        <v/>
      </c>
      <c r="BM2213" s="14" t="str">
        <f>_xlfn.XLOOKUP(B2213,'[5]Cells Huawei 19042026 15h'!$B:$B,'[5]Cells Huawei 19042026 15h'!$B:$B,"")</f>
        <v/>
      </c>
      <c r="BN2213" s="9" t="str">
        <f>_xlfn.XLOOKUP(B2213,'[6]cells down 19042026 9H40'!$B:$B,'[6]cells down 19042026 9H40'!$B:$B,"")</f>
        <v/>
      </c>
      <c r="BO2213" s="9" t="s">
        <v>3812</v>
      </c>
      <c r="BP2213" s="9" t="s">
        <v>12</v>
      </c>
      <c r="BQ2213" s="115"/>
    </row>
    <row r="2214" spans="1:69" s="9" customFormat="1" x14ac:dyDescent="0.3">
      <c r="A2214" s="1" t="s">
        <v>3125</v>
      </c>
      <c r="B2214" s="8" t="s">
        <v>3126</v>
      </c>
      <c r="C2214" s="3" t="str">
        <f>_xlfn.XLOOKUP(B2214,'[1]daily break down'!$D:$D,'[1]daily break down'!$E:$E,"")</f>
        <v>EXTREME-NORD</v>
      </c>
      <c r="D2214" s="1" t="s">
        <v>11</v>
      </c>
      <c r="E2214" s="1" t="s">
        <v>83</v>
      </c>
      <c r="F2214" s="3" t="s">
        <v>55</v>
      </c>
      <c r="G2214" s="1" t="s">
        <v>3125</v>
      </c>
      <c r="H2214" s="33" t="str">
        <f>_xlfn.XLOOKUP(B2214,[2]CALCULATION!$B:$B,[2]CALCULATION!$H:$H,"")</f>
        <v>NOKIA</v>
      </c>
      <c r="I2214" s="28">
        <v>0</v>
      </c>
      <c r="J2214" s="28">
        <v>0.31520709864690521</v>
      </c>
      <c r="K2214" s="28">
        <v>0.19478381103087353</v>
      </c>
      <c r="L2214" s="28">
        <v>5.8687640842079856E-2</v>
      </c>
      <c r="M2214" s="28">
        <v>0</v>
      </c>
      <c r="N2214" s="28">
        <v>0.13400404777401764</v>
      </c>
      <c r="O2214" s="28">
        <v>0</v>
      </c>
      <c r="P2214" s="28">
        <v>0</v>
      </c>
      <c r="Q2214" s="28">
        <v>0</v>
      </c>
      <c r="R2214" s="28">
        <v>0</v>
      </c>
      <c r="S2214" s="94">
        <v>0</v>
      </c>
      <c r="T2214" s="94">
        <f>_xlfn.XLOOKUP(B2214,'[3]Nur des jours'!$B:$B,'[3]Nur des jours'!$U:$U,"")</f>
        <v>0</v>
      </c>
      <c r="U2214" s="94">
        <v>0.43793893513441406</v>
      </c>
      <c r="V2214" s="94">
        <v>1.0679466545673495</v>
      </c>
      <c r="W2214" s="94">
        <v>0</v>
      </c>
      <c r="X2214" s="94">
        <v>0</v>
      </c>
      <c r="Y2214" s="94">
        <v>0</v>
      </c>
      <c r="Z2214" s="94">
        <v>0</v>
      </c>
      <c r="AA2214" s="94">
        <v>0</v>
      </c>
      <c r="AB2214" s="94">
        <v>0</v>
      </c>
      <c r="AC2214" s="94"/>
      <c r="AD2214" s="94">
        <v>0</v>
      </c>
      <c r="AE2214" s="94">
        <v>0</v>
      </c>
      <c r="AF2214" s="94">
        <v>0</v>
      </c>
      <c r="AG2214" s="94">
        <v>0</v>
      </c>
      <c r="AH2214" s="94">
        <v>0</v>
      </c>
      <c r="AI2214" s="49" t="s">
        <v>6659</v>
      </c>
      <c r="AJ2214" s="49"/>
      <c r="AK2214" s="48" t="str" cm="1">
        <f t="array" ref="AK2214">IFERROR(_xlfn.IFS(
AM2214="MPR ISSUE","PDH",
AM2214="BSS Hardware Issue","BSS",
AM2214="Sites strategiques, MLL, Pylone, etc.","ENVTECH",
AM2214="AKTIVCO DEFAUT GE &amp; POWER Cabinet","AKTIVCO",
AM2214="AKTIVCO Coupure ENEO &amp; Baisse de tension","AKTIVCO GRID ONLY",
AM2214="Coupure ENEO &amp; Baisse de tension","IHS GRID ONLY",
AM2214="Defaut GE &amp; POWER Cabinet","IHS",
AM2214="Sharing","Partners",
AM2214="Sites strategiques &amp; DataCenter","SST &amp; DC",
AM2214="Exclu","Exclu",
AM2214="SAT","SAT",
AM2214="SPARE-ISSUE","SPARE-ISSUE",
AM2214="Fiber CAmtel","TRANS_FO_CAMTEL",
AM2214="Fiber AOF","Fiber AOF",
AM2214="Projet OCM (HUAWEI)","TRAVAUX-HUAWEI",
AM2214="Projet OCM (NOKIA)","TRAVAUX-NOKIA",
AM2214="ACCESS-ISSUE","ACCESS-ISSUE",
AM2214="Projet OCM (ZTE, NOKIA, autres projets)","TRAVAUX OCM",
AM2214="No root CAuse","No root cause",
AM2214="ODU HS","PDH",
AM2214="IP &amp; VLAN","PDH",
AM2214="Warehouse HUAWEI","SPARE-ISSUE",
AM2214="SPARE-HS","SPARE-ISSUE",
AM2214="Power Telco","BSS",AM2214="no impacts","no impacts"
),"")</f>
        <v>no impacts</v>
      </c>
      <c r="AL2214" s="48" t="str" cm="1">
        <f t="array" ref="AL2214">IFERROR(_xlfn.IFS(
AM2214="MPR ISSUE","TX ISSUE",
AM2214="BSS Hardware Issue","RAN ISSUE",
AM2214="Sites strategiques, MLL, Pylone, etc.","ENVTECH",
AM2214="AKTIVCO DEFAUT GE &amp; POWER Cabinet","POWER ISSUE",
AM2214="AKTIVCO Coupure ENEO &amp; Baisse de tension","POWER ISSUE",
AM2214="Coupure ENEO &amp; Baisse de tension","POWER ISSUE",
AM2214="Defaut GE &amp; POWER Cabinet","POWER ISSUE",
AM2214="Sharing","POWER ISSUE",
AM2214="Sites strategiques &amp; DataCenter","POWER ISSUE",
AM2214="Exclu","Exclu",
AM2214="SAT","TX ISSUE",
AM2214="SPARE-ISSUE","SPARE-ISSUE",
AM2214="Fiber CAmtel","TX ISSUE",
AM2214="Fiber AOF","TX ISSUE",
AM2214="Projet OCM (HUAWEI)","TRAVAUX-HUAWEI",
AM2214="Projet OCM (NOKIA)","TRAVAUX -NOKIA",
AM2214="ACCESS-ISSUE","ACCESS-ISSUE",
AM2214="Projet OCM (ZTE, NOKIA, autres projets)","TRAVAUX OCM",
AM2214="No root CAuse","No root cause",
AM2214="ODU HS","TX ISSUE",
AM2214="IP &amp; VLAN","TX ISSUE",
AM2214="Warehouse HUAWEI","SPARE-ISSUE",
AM2214="SPARE-HS","SPARE-ISSUE",
AM2214="Power Telco","RAN ISSUE",AM2214="no impacts","no impacts"
),"")</f>
        <v>no impacts</v>
      </c>
      <c r="AM2214" s="67" t="s">
        <v>5605</v>
      </c>
      <c r="AN2214" s="48" t="str" cm="1">
        <f t="array" ref="AN2214">IFERROR(_xlfn.IFS(
AM2214="MPR ISSUE","ACTIVE",
AM2214="BSS Hardware Issue","ACTIVE",
AM2214="Sites strategiques, MLL, Pylone, etc.","PASSIVE",
AM2214="AKTIVCO DEFAUT GE &amp; POWER Cabinet","PASSIVE",
AM2214="AKTIVCO Coupure ENEO &amp; Baisse de tension","PASSIVE",
AM2214="Coupure ENEO &amp; Baisse de tension","PASSIVE",
AM2214="Defaut GE &amp; POWER Cabinet","PASSIVE",
AM2214="Sharing","PASSIVE",
AM2214="Sites strategiques &amp; DataCenter","PASSIVE",
AM2214="Exclu","Exclu",
AM2214="SAT","ACTIVE",
AM2214="SPARE-ISSUE","SPARE-ISSUE",
AM2214="Fiber CAmtel","ACTIVE",
AM2214="Fiber AOF","ACTIVE",
AM2214="Projet OCM (HUAWEI)","PLANNED WORKS",
AM2214="Projet OCM (NOKIA)","PLANNED WORKS",
AM2214="ACCESS-ISSUE","ACCESS-ISSUE",
AM2214="Projet OCM (ZTE, NOKIA, autres projets)","PLANNED WORKS",
AM2214="No root CAuse","No root cause",
AM2214="ODU HS","ACTIVE",
AM2214="IP &amp; VLAN","ACTIVE",
AM2214="Warehouse HUAWEI","SPARE-ISSUE",
AM2214="SPARE-HS","SPARE-ISSUE",
AM2214="Power Telco","ACTIVE", AM2214="no impacts","no impacts"
),"")</f>
        <v>no impacts</v>
      </c>
      <c r="AO2214" s="93" t="s">
        <v>5537</v>
      </c>
      <c r="AP2214" s="101" t="str">
        <f t="shared" si="62"/>
        <v>EXN_024</v>
      </c>
      <c r="AR2214" s="17" t="s">
        <v>5537</v>
      </c>
      <c r="AS2214" s="7" t="s">
        <v>5537</v>
      </c>
      <c r="AT2214" s="6"/>
      <c r="AU2214" s="7"/>
      <c r="AV2214" s="3" t="s">
        <v>5537</v>
      </c>
      <c r="AW2214" s="18" t="s">
        <v>5537</v>
      </c>
      <c r="AX2214" s="18" t="s">
        <v>5537</v>
      </c>
      <c r="AY2214" s="18" t="s">
        <v>5537</v>
      </c>
      <c r="AZ2214" s="18" t="s">
        <v>5537</v>
      </c>
      <c r="BA2214" s="18" t="s">
        <v>5537</v>
      </c>
      <c r="BB2214" s="18" t="s">
        <v>5537</v>
      </c>
      <c r="BC2214" s="18" t="s">
        <v>5537</v>
      </c>
      <c r="BD2214" s="18" t="s">
        <v>5537</v>
      </c>
      <c r="BE2214" s="18" t="s">
        <v>5537</v>
      </c>
      <c r="BF2214" s="18" t="s">
        <v>5537</v>
      </c>
      <c r="BG2214" s="18" t="s">
        <v>5537</v>
      </c>
      <c r="BH2214" s="18" t="s">
        <v>5537</v>
      </c>
      <c r="BI2214" s="9" t="s">
        <v>5537</v>
      </c>
      <c r="BJ2214" s="14"/>
      <c r="BK2214" s="14" t="s">
        <v>5537</v>
      </c>
      <c r="BL2214" s="14" t="str">
        <f>_xlfn.XLOOKUP(B2214,'[4]cell downs 18042026 17h'!$B:$B,'[4]cell downs 18042026 17h'!$B:$B,"")</f>
        <v/>
      </c>
      <c r="BM2214" s="14" t="str">
        <f>_xlfn.XLOOKUP(B2214,'[5]Cells Huawei 19042026 15h'!$B:$B,'[5]Cells Huawei 19042026 15h'!$B:$B,"")</f>
        <v/>
      </c>
      <c r="BN2214" s="9" t="str">
        <f>_xlfn.XLOOKUP(B2214,'[6]cells down 19042026 9H40'!$B:$B,'[6]cells down 19042026 9H40'!$B:$B,"")</f>
        <v/>
      </c>
      <c r="BO2214" s="9" t="s">
        <v>3126</v>
      </c>
      <c r="BP2214" s="9" t="s">
        <v>66</v>
      </c>
      <c r="BQ2214" s="115"/>
    </row>
    <row r="2215" spans="1:69" s="9" customFormat="1" ht="27.45" customHeight="1" x14ac:dyDescent="0.3">
      <c r="A2215" s="1" t="s">
        <v>3814</v>
      </c>
      <c r="B2215" s="8" t="s">
        <v>3815</v>
      </c>
      <c r="C2215" s="3" t="str">
        <f>_xlfn.XLOOKUP(B2215,'[1]daily break down'!$D:$D,'[1]daily break down'!$E:$E,"")</f>
        <v>CENTRE</v>
      </c>
      <c r="D2215" s="1" t="s">
        <v>11</v>
      </c>
      <c r="E2215" s="1" t="s">
        <v>1129</v>
      </c>
      <c r="F2215" s="3" t="s">
        <v>37</v>
      </c>
      <c r="G2215" s="1" t="s">
        <v>3816</v>
      </c>
      <c r="H2215" s="34" t="str">
        <f>_xlfn.XLOOKUP(B2215,[2]CALCULATION!$B:$B,[2]CALCULATION!$H:$H,"")</f>
        <v>ZTE</v>
      </c>
      <c r="I2215" s="28">
        <v>0</v>
      </c>
      <c r="J2215" s="28">
        <v>0</v>
      </c>
      <c r="K2215" s="28">
        <v>0</v>
      </c>
      <c r="L2215" s="28">
        <v>0</v>
      </c>
      <c r="M2215" s="28">
        <v>0</v>
      </c>
      <c r="N2215" s="28">
        <v>0</v>
      </c>
      <c r="O2215" s="28">
        <v>0</v>
      </c>
      <c r="P2215" s="28">
        <v>0</v>
      </c>
      <c r="Q2215" s="28">
        <v>0</v>
      </c>
      <c r="R2215" s="28">
        <v>0</v>
      </c>
      <c r="S2215" s="94">
        <v>0</v>
      </c>
      <c r="T2215" s="94">
        <f>_xlfn.XLOOKUP(B2215,'[3]Nur des jours'!$B:$B,'[3]Nur des jours'!$U:$U,"")</f>
        <v>0</v>
      </c>
      <c r="U2215" s="94">
        <v>0</v>
      </c>
      <c r="V2215" s="94">
        <v>0</v>
      </c>
      <c r="W2215" s="94">
        <v>0</v>
      </c>
      <c r="X2215" s="94">
        <v>0</v>
      </c>
      <c r="Y2215" s="94">
        <v>0</v>
      </c>
      <c r="Z2215" s="94">
        <v>0</v>
      </c>
      <c r="AA2215" s="94">
        <v>0</v>
      </c>
      <c r="AB2215" s="94">
        <v>0</v>
      </c>
      <c r="AC2215" s="94"/>
      <c r="AD2215" s="94">
        <v>0</v>
      </c>
      <c r="AE2215" s="94">
        <v>0</v>
      </c>
      <c r="AF2215" s="94">
        <v>0</v>
      </c>
      <c r="AG2215" s="94">
        <v>0</v>
      </c>
      <c r="AH2215" s="94">
        <v>0</v>
      </c>
      <c r="AI2215" s="49" t="s">
        <v>5559</v>
      </c>
      <c r="AJ2215" s="49"/>
      <c r="AK2215" s="48" t="str" cm="1">
        <f t="array" ref="AK2215">IFERROR(_xlfn.IFS(
AM2215="MPR ISSUE","PDH",
AM2215="BSS Hardware Issue","BSS",
AM2215="Sites strategiques, MLL, Pylone, etc.","ENVTECH",
AM2215="AKTIVCO DEFAUT GE &amp; POWER Cabinet","AKTIVCO",
AM2215="AKTIVCO Coupure ENEO &amp; Baisse de tension","AKTIVCO GRID ONLY",
AM2215="Coupure ENEO &amp; Baisse de tension","IHS GRID ONLY",
AM2215="Defaut GE &amp; POWER Cabinet","IHS",
AM2215="Sharing","Partners",
AM2215="Sites strategiques &amp; DataCenter","SST &amp; DC",
AM2215="Exclu","Exclu",
AM2215="SAT","SAT",
AM2215="SPARE-ISSUE","SPARE-ISSUE",
AM2215="Fiber CAmtel","TRANS_FO_CAMTEL",
AM2215="Fiber AOF","Fiber AOF",
AM2215="Projet OCM (HUAWEI)","TRAVAUX-HUAWEI",
AM2215="Projet OCM (NOKIA)","TRAVAUX-NOKIA",
AM2215="ACCESS-ISSUE","ACCESS-ISSUE",
AM2215="Projet OCM (ZTE, NOKIA, autres projets)","TRAVAUX OCM",
AM2215="No root CAuse","No root cause",
AM2215="ODU HS","PDH",
AM2215="IP &amp; VLAN","PDH",
AM2215="Warehouse HUAWEI","SPARE-ISSUE",
AM2215="SPARE-HS","SPARE-ISSUE",
AM2215="Power Telco","BSS",AM2215="no impacts","no impacts"
),"")</f>
        <v>SPARE-ISSUE</v>
      </c>
      <c r="AL2215" s="48" t="str" cm="1">
        <f t="array" ref="AL2215">IFERROR(_xlfn.IFS(
AM2215="MPR ISSUE","TX ISSUE",
AM2215="BSS Hardware Issue","RAN ISSUE",
AM2215="Sites strategiques, MLL, Pylone, etc.","ENVTECH",
AM2215="AKTIVCO DEFAUT GE &amp; POWER Cabinet","POWER ISSUE",
AM2215="AKTIVCO Coupure ENEO &amp; Baisse de tension","POWER ISSUE",
AM2215="Coupure ENEO &amp; Baisse de tension","POWER ISSUE",
AM2215="Defaut GE &amp; POWER Cabinet","POWER ISSUE",
AM2215="Sharing","POWER ISSUE",
AM2215="Sites strategiques &amp; DataCenter","POWER ISSUE",
AM2215="Exclu","Exclu",
AM2215="SAT","TX ISSUE",
AM2215="SPARE-ISSUE","SPARE-ISSUE",
AM2215="Fiber CAmtel","TX ISSUE",
AM2215="Fiber AOF","TX ISSUE",
AM2215="Projet OCM (HUAWEI)","TRAVAUX-HUAWEI",
AM2215="Projet OCM (NOKIA)","TRAVAUX -NOKIA",
AM2215="ACCESS-ISSUE","ACCESS-ISSUE",
AM2215="Projet OCM (ZTE, NOKIA, autres projets)","TRAVAUX OCM",
AM2215="No root CAuse","No root cause",
AM2215="ODU HS","TX ISSUE",
AM2215="IP &amp; VLAN","TX ISSUE",
AM2215="Warehouse HUAWEI","SPARE-ISSUE",
AM2215="SPARE-HS","SPARE-ISSUE",
AM2215="Power Telco","RAN ISSUE",AM2215="no impacts","no impacts"
),"")</f>
        <v>SPARE-ISSUE</v>
      </c>
      <c r="AM2215" s="67" t="s">
        <v>5336</v>
      </c>
      <c r="AN2215" s="48" t="str" cm="1">
        <f t="array" ref="AN2215">IFERROR(_xlfn.IFS(
AM2215="MPR ISSUE","ACTIVE",
AM2215="BSS Hardware Issue","ACTIVE",
AM2215="Sites strategiques, MLL, Pylone, etc.","PASSIVE",
AM2215="AKTIVCO DEFAUT GE &amp; POWER Cabinet","PASSIVE",
AM2215="AKTIVCO Coupure ENEO &amp; Baisse de tension","PASSIVE",
AM2215="Coupure ENEO &amp; Baisse de tension","PASSIVE",
AM2215="Defaut GE &amp; POWER Cabinet","PASSIVE",
AM2215="Sharing","PASSIVE",
AM2215="Sites strategiques &amp; DataCenter","PASSIVE",
AM2215="Exclu","Exclu",
AM2215="SAT","ACTIVE",
AM2215="SPARE-ISSUE","SPARE-ISSUE",
AM2215="Fiber CAmtel","ACTIVE",
AM2215="Fiber AOF","ACTIVE",
AM2215="Projet OCM (HUAWEI)","PLANNED WORKS",
AM2215="Projet OCM (NOKIA)","PLANNED WORKS",
AM2215="ACCESS-ISSUE","ACCESS-ISSUE",
AM2215="Projet OCM (ZTE, NOKIA, autres projets)","PLANNED WORKS",
AM2215="No root CAuse","No root cause",
AM2215="ODU HS","ACTIVE",
AM2215="IP &amp; VLAN","ACTIVE",
AM2215="Warehouse HUAWEI","SPARE-ISSUE",
AM2215="SPARE-HS","SPARE-ISSUE",
AM2215="Power Telco","ACTIVE", AM2215="no impacts","no impacts"
),"")</f>
        <v>SPARE-ISSUE</v>
      </c>
      <c r="AO2215" s="101" t="s">
        <v>6484</v>
      </c>
      <c r="AP2215" s="101" t="str">
        <f t="shared" si="62"/>
        <v>CTR_757</v>
      </c>
      <c r="AQ2215" s="98"/>
      <c r="AR2215" s="17" t="s">
        <v>5537</v>
      </c>
      <c r="AS2215" s="7" t="s">
        <v>5537</v>
      </c>
      <c r="AT2215" s="6"/>
      <c r="AU2215" s="7"/>
      <c r="AV2215" s="3" t="s">
        <v>5537</v>
      </c>
      <c r="AW2215" s="18" t="s">
        <v>5537</v>
      </c>
      <c r="AX2215" s="18" t="s">
        <v>5537</v>
      </c>
      <c r="AY2215" s="18" t="s">
        <v>5537</v>
      </c>
      <c r="AZ2215" s="18" t="s">
        <v>5537</v>
      </c>
      <c r="BA2215" s="18" t="s">
        <v>5537</v>
      </c>
      <c r="BB2215" s="18" t="s">
        <v>5537</v>
      </c>
      <c r="BC2215" s="18" t="s">
        <v>5537</v>
      </c>
      <c r="BD2215" s="18" t="s">
        <v>5537</v>
      </c>
      <c r="BE2215" s="18" t="s">
        <v>5537</v>
      </c>
      <c r="BF2215" s="18" t="s">
        <v>6485</v>
      </c>
      <c r="BG2215" s="18" t="s">
        <v>6486</v>
      </c>
      <c r="BH2215" s="18" t="s">
        <v>6487</v>
      </c>
      <c r="BI2215" s="9" t="s">
        <v>5537</v>
      </c>
      <c r="BJ2215" s="14"/>
      <c r="BK2215" s="14" t="s">
        <v>5537</v>
      </c>
      <c r="BL2215" s="14" t="str">
        <f>_xlfn.XLOOKUP(B2215,'[4]cell downs 18042026 17h'!$B:$B,'[4]cell downs 18042026 17h'!$B:$B,"")</f>
        <v/>
      </c>
      <c r="BM2215" s="14" t="str">
        <f>_xlfn.XLOOKUP(B2215,'[5]Cells Huawei 19042026 15h'!$B:$B,'[5]Cells Huawei 19042026 15h'!$B:$B,"")</f>
        <v/>
      </c>
      <c r="BN2215" s="9" t="str">
        <f>_xlfn.XLOOKUP(B2215,'[6]cells down 19042026 9H40'!$B:$B,'[6]cells down 19042026 9H40'!$B:$B,"")</f>
        <v/>
      </c>
      <c r="BO2215" s="9" t="s">
        <v>3815</v>
      </c>
      <c r="BP2215" s="9" t="s">
        <v>5537</v>
      </c>
      <c r="BQ2215" s="115"/>
    </row>
    <row r="2216" spans="1:69" s="9" customFormat="1" x14ac:dyDescent="0.3">
      <c r="A2216" s="1" t="s">
        <v>3820</v>
      </c>
      <c r="B2216" s="8" t="s">
        <v>3821</v>
      </c>
      <c r="C2216" s="3" t="str">
        <f>_xlfn.XLOOKUP(B2216,'[1]daily break down'!$D:$D,'[1]daily break down'!$E:$E,"")</f>
        <v>NORD</v>
      </c>
      <c r="D2216" s="1" t="s">
        <v>11</v>
      </c>
      <c r="E2216" s="1" t="s">
        <v>83</v>
      </c>
      <c r="F2216" s="3" t="s">
        <v>23</v>
      </c>
      <c r="G2216" s="1" t="s">
        <v>3820</v>
      </c>
      <c r="H2216" s="32" t="str">
        <f>_xlfn.XLOOKUP(B2216,[2]CALCULATION!$B:$B,[2]CALCULATION!$H:$H,"")</f>
        <v>HUAWEI</v>
      </c>
      <c r="I2216" s="28">
        <v>0</v>
      </c>
      <c r="J2216" s="28">
        <v>0</v>
      </c>
      <c r="K2216" s="28">
        <v>0</v>
      </c>
      <c r="L2216" s="28">
        <v>0</v>
      </c>
      <c r="M2216" s="28">
        <v>0</v>
      </c>
      <c r="N2216" s="28">
        <v>0</v>
      </c>
      <c r="O2216" s="28">
        <v>0</v>
      </c>
      <c r="P2216" s="28">
        <v>0</v>
      </c>
      <c r="Q2216" s="28">
        <v>0</v>
      </c>
      <c r="R2216" s="28">
        <v>0</v>
      </c>
      <c r="S2216" s="94">
        <v>0</v>
      </c>
      <c r="T2216" s="94">
        <f>_xlfn.XLOOKUP(B2216,'[3]Nur des jours'!$B:$B,'[3]Nur des jours'!$U:$U,"")</f>
        <v>0</v>
      </c>
      <c r="U2216" s="94">
        <v>0</v>
      </c>
      <c r="V2216" s="94">
        <v>0</v>
      </c>
      <c r="W2216" s="94">
        <v>0</v>
      </c>
      <c r="X2216" s="94">
        <v>0</v>
      </c>
      <c r="Y2216" s="94">
        <v>0</v>
      </c>
      <c r="Z2216" s="94">
        <v>0</v>
      </c>
      <c r="AA2216" s="94">
        <v>0</v>
      </c>
      <c r="AB2216" s="94">
        <v>0</v>
      </c>
      <c r="AC2216" s="94"/>
      <c r="AD2216" s="94">
        <v>0</v>
      </c>
      <c r="AE2216" s="94">
        <v>0</v>
      </c>
      <c r="AF2216" s="94">
        <v>0</v>
      </c>
      <c r="AG2216" s="94">
        <v>0</v>
      </c>
      <c r="AH2216" s="94">
        <v>0</v>
      </c>
      <c r="AI2216" s="49" t="s">
        <v>5559</v>
      </c>
      <c r="AJ2216" s="49"/>
      <c r="AK2216" s="48" t="str" cm="1">
        <f t="array" ref="AK2216">IFERROR(_xlfn.IFS(
AM2216="MPR ISSUE","PDH",
AM2216="BSS Hardware Issue","BSS",
AM2216="Sites strategiques, MLL, Pylone, etc.","ENVTECH",
AM2216="AKTIVCO DEFAUT GE &amp; POWER Cabinet","AKTIVCO",
AM2216="AKTIVCO Coupure ENEO &amp; Baisse de tension","AKTIVCO GRID ONLY",
AM2216="Coupure ENEO &amp; Baisse de tension","IHS GRID ONLY",
AM2216="Defaut GE &amp; POWER Cabinet","IHS",
AM2216="Sharing","Partners",
AM2216="Sites strategiques &amp; DataCenter","SST &amp; DC",
AM2216="Exclu","Exclu",
AM2216="SAT","SAT",
AM2216="SPARE-ISSUE","SPARE-ISSUE",
AM2216="Fiber CAmtel","TRANS_FO_CAMTEL",
AM2216="Fiber AOF","Fiber AOF",
AM2216="Projet OCM (HUAWEI)","TRAVAUX-HUAWEI",
AM2216="Projet OCM (NOKIA)","TRAVAUX-NOKIA",
AM2216="ACCESS-ISSUE","ACCESS-ISSUE",
AM2216="Projet OCM (ZTE, NOKIA, autres projets)","TRAVAUX OCM",
AM2216="No root CAuse","No root cause",
AM2216="ODU HS","PDH",
AM2216="IP &amp; VLAN","PDH",
AM2216="Warehouse HUAWEI","SPARE-ISSUE",
AM2216="SPARE-HS","SPARE-ISSUE",
AM2216="Power Telco","BSS",AM2216="no impacts","no impacts"
),"")</f>
        <v>no impacts</v>
      </c>
      <c r="AL2216" s="48" t="str" cm="1">
        <f t="array" ref="AL2216">IFERROR(_xlfn.IFS(
AM2216="MPR ISSUE","TX ISSUE",
AM2216="BSS Hardware Issue","RAN ISSUE",
AM2216="Sites strategiques, MLL, Pylone, etc.","ENVTECH",
AM2216="AKTIVCO DEFAUT GE &amp; POWER Cabinet","POWER ISSUE",
AM2216="AKTIVCO Coupure ENEO &amp; Baisse de tension","POWER ISSUE",
AM2216="Coupure ENEO &amp; Baisse de tension","POWER ISSUE",
AM2216="Defaut GE &amp; POWER Cabinet","POWER ISSUE",
AM2216="Sharing","POWER ISSUE",
AM2216="Sites strategiques &amp; DataCenter","POWER ISSUE",
AM2216="Exclu","Exclu",
AM2216="SAT","TX ISSUE",
AM2216="SPARE-ISSUE","SPARE-ISSUE",
AM2216="Fiber CAmtel","TX ISSUE",
AM2216="Fiber AOF","TX ISSUE",
AM2216="Projet OCM (HUAWEI)","TRAVAUX-HUAWEI",
AM2216="Projet OCM (NOKIA)","TRAVAUX -NOKIA",
AM2216="ACCESS-ISSUE","ACCESS-ISSUE",
AM2216="Projet OCM (ZTE, NOKIA, autres projets)","TRAVAUX OCM",
AM2216="No root CAuse","No root cause",
AM2216="ODU HS","TX ISSUE",
AM2216="IP &amp; VLAN","TX ISSUE",
AM2216="Warehouse HUAWEI","SPARE-ISSUE",
AM2216="SPARE-HS","SPARE-ISSUE",
AM2216="Power Telco","RAN ISSUE",AM2216="no impacts","no impacts"
),"")</f>
        <v>no impacts</v>
      </c>
      <c r="AM2216" s="67" t="s">
        <v>5605</v>
      </c>
      <c r="AN2216" s="48" t="str" cm="1">
        <f t="array" ref="AN2216">IFERROR(_xlfn.IFS(
AM2216="MPR ISSUE","ACTIVE",
AM2216="BSS Hardware Issue","ACTIVE",
AM2216="Sites strategiques, MLL, Pylone, etc.","PASSIVE",
AM2216="AKTIVCO DEFAUT GE &amp; POWER Cabinet","PASSIVE",
AM2216="AKTIVCO Coupure ENEO &amp; Baisse de tension","PASSIVE",
AM2216="Coupure ENEO &amp; Baisse de tension","PASSIVE",
AM2216="Defaut GE &amp; POWER Cabinet","PASSIVE",
AM2216="Sharing","PASSIVE",
AM2216="Sites strategiques &amp; DataCenter","PASSIVE",
AM2216="Exclu","Exclu",
AM2216="SAT","ACTIVE",
AM2216="SPARE-ISSUE","SPARE-ISSUE",
AM2216="Fiber CAmtel","ACTIVE",
AM2216="Fiber AOF","ACTIVE",
AM2216="Projet OCM (HUAWEI)","PLANNED WORKS",
AM2216="Projet OCM (NOKIA)","PLANNED WORKS",
AM2216="ACCESS-ISSUE","ACCESS-ISSUE",
AM2216="Projet OCM (ZTE, NOKIA, autres projets)","PLANNED WORKS",
AM2216="No root CAuse","No root cause",
AM2216="ODU HS","ACTIVE",
AM2216="IP &amp; VLAN","ACTIVE",
AM2216="Warehouse HUAWEI","SPARE-ISSUE",
AM2216="SPARE-HS","SPARE-ISSUE",
AM2216="Power Telco","ACTIVE", AM2216="no impacts","no impacts"
),"")</f>
        <v>no impacts</v>
      </c>
      <c r="AO2216" s="93" t="s">
        <v>5537</v>
      </c>
      <c r="AP2216" s="101" t="str">
        <f t="shared" si="62"/>
        <v>NRD_021</v>
      </c>
      <c r="AR2216" s="17" t="s">
        <v>5537</v>
      </c>
      <c r="AS2216" s="7" t="s">
        <v>5537</v>
      </c>
      <c r="AT2216" s="6"/>
      <c r="AU2216" s="7"/>
      <c r="AV2216" s="3" t="s">
        <v>5537</v>
      </c>
      <c r="AW2216" s="18" t="s">
        <v>5537</v>
      </c>
      <c r="AX2216" s="18" t="s">
        <v>5537</v>
      </c>
      <c r="AY2216" s="18" t="s">
        <v>5537</v>
      </c>
      <c r="AZ2216" s="18" t="s">
        <v>5537</v>
      </c>
      <c r="BA2216" s="18" t="s">
        <v>5537</v>
      </c>
      <c r="BB2216" s="18" t="s">
        <v>5537</v>
      </c>
      <c r="BC2216" s="18" t="s">
        <v>5537</v>
      </c>
      <c r="BD2216" s="18" t="s">
        <v>5537</v>
      </c>
      <c r="BE2216" s="18" t="s">
        <v>5537</v>
      </c>
      <c r="BF2216" s="18" t="s">
        <v>5537</v>
      </c>
      <c r="BG2216" s="18" t="s">
        <v>5537</v>
      </c>
      <c r="BH2216" s="18" t="s">
        <v>5537</v>
      </c>
      <c r="BI2216" s="9" t="s">
        <v>5537</v>
      </c>
      <c r="BJ2216" s="14"/>
      <c r="BK2216" s="14" t="s">
        <v>5537</v>
      </c>
      <c r="BL2216" s="14" t="str">
        <f>_xlfn.XLOOKUP(B2216,'[4]cell downs 18042026 17h'!$B:$B,'[4]cell downs 18042026 17h'!$B:$B,"")</f>
        <v/>
      </c>
      <c r="BM2216" s="14" t="str">
        <f>_xlfn.XLOOKUP(B2216,'[5]Cells Huawei 19042026 15h'!$B:$B,'[5]Cells Huawei 19042026 15h'!$B:$B,"")</f>
        <v/>
      </c>
      <c r="BN2216" s="9" t="str">
        <f>_xlfn.XLOOKUP(B2216,'[6]cells down 19042026 9H40'!$B:$B,'[6]cells down 19042026 9H40'!$B:$B,"")</f>
        <v/>
      </c>
      <c r="BO2216" s="9" t="s">
        <v>3821</v>
      </c>
      <c r="BP2216" s="9" t="s">
        <v>5578</v>
      </c>
      <c r="BQ2216" s="115"/>
    </row>
    <row r="2217" spans="1:69" s="9" customFormat="1" x14ac:dyDescent="0.3">
      <c r="A2217" s="1" t="s">
        <v>3834</v>
      </c>
      <c r="B2217" s="8" t="s">
        <v>3835</v>
      </c>
      <c r="C2217" s="3" t="str">
        <f>_xlfn.XLOOKUP(B2217,'[1]daily break down'!$D:$D,'[1]daily break down'!$E:$E,"")</f>
        <v>NORD</v>
      </c>
      <c r="D2217" s="1" t="s">
        <v>11</v>
      </c>
      <c r="E2217" s="1" t="s">
        <v>96</v>
      </c>
      <c r="F2217" s="3" t="s">
        <v>23</v>
      </c>
      <c r="G2217" s="1" t="s">
        <v>3836</v>
      </c>
      <c r="H2217" s="32" t="str">
        <f>_xlfn.XLOOKUP(B2217,[2]CALCULATION!$B:$B,[2]CALCULATION!$H:$H,"")</f>
        <v>HUAWEI</v>
      </c>
      <c r="I2217" s="28">
        <v>0</v>
      </c>
      <c r="J2217" s="28">
        <v>0</v>
      </c>
      <c r="K2217" s="28">
        <v>0</v>
      </c>
      <c r="L2217" s="28">
        <v>0</v>
      </c>
      <c r="M2217" s="28">
        <v>0</v>
      </c>
      <c r="N2217" s="28">
        <v>0</v>
      </c>
      <c r="O2217" s="28">
        <v>0</v>
      </c>
      <c r="P2217" s="28">
        <v>0</v>
      </c>
      <c r="Q2217" s="28">
        <v>0</v>
      </c>
      <c r="R2217" s="28">
        <v>0</v>
      </c>
      <c r="S2217" s="94">
        <v>0</v>
      </c>
      <c r="T2217" s="94">
        <f>_xlfn.XLOOKUP(B2217,'[3]Nur des jours'!$B:$B,'[3]Nur des jours'!$U:$U,"")</f>
        <v>0</v>
      </c>
      <c r="U2217" s="94">
        <v>0</v>
      </c>
      <c r="V2217" s="94">
        <v>0</v>
      </c>
      <c r="W2217" s="94">
        <v>0</v>
      </c>
      <c r="X2217" s="94">
        <v>0</v>
      </c>
      <c r="Y2217" s="94">
        <v>0</v>
      </c>
      <c r="Z2217" s="94">
        <v>0</v>
      </c>
      <c r="AA2217" s="94">
        <v>0</v>
      </c>
      <c r="AB2217" s="94">
        <v>0</v>
      </c>
      <c r="AC2217" s="94"/>
      <c r="AD2217" s="94">
        <v>0</v>
      </c>
      <c r="AE2217" s="94">
        <v>0</v>
      </c>
      <c r="AF2217" s="94">
        <v>0</v>
      </c>
      <c r="AG2217" s="94">
        <v>0</v>
      </c>
      <c r="AH2217" s="94">
        <v>0</v>
      </c>
      <c r="AI2217" s="49" t="s">
        <v>5559</v>
      </c>
      <c r="AJ2217" s="49"/>
      <c r="AK2217" s="48" t="str" cm="1">
        <f t="array" ref="AK2217">IFERROR(_xlfn.IFS(
AM2217="MPR ISSUE","PDH",
AM2217="BSS Hardware Issue","BSS",
AM2217="Sites strategiques, MLL, Pylone, etc.","ENVTECH",
AM2217="AKTIVCO DEFAUT GE &amp; POWER Cabinet","AKTIVCO",
AM2217="AKTIVCO Coupure ENEO &amp; Baisse de tension","AKTIVCO GRID ONLY",
AM2217="Coupure ENEO &amp; Baisse de tension","IHS GRID ONLY",
AM2217="Defaut GE &amp; POWER Cabinet","IHS",
AM2217="Sharing","Partners",
AM2217="Sites strategiques &amp; DataCenter","SST &amp; DC",
AM2217="Exclu","Exclu",
AM2217="SAT","SAT",
AM2217="SPARE-ISSUE","SPARE-ISSUE",
AM2217="Fiber CAmtel","TRANS_FO_CAMTEL",
AM2217="Fiber AOF","Fiber AOF",
AM2217="Projet OCM (HUAWEI)","TRAVAUX-HUAWEI",
AM2217="Projet OCM (NOKIA)","TRAVAUX-NOKIA",
AM2217="ACCESS-ISSUE","ACCESS-ISSUE",
AM2217="Projet OCM (ZTE, NOKIA, autres projets)","TRAVAUX OCM",
AM2217="No root CAuse","No root cause",
AM2217="ODU HS","PDH",
AM2217="IP &amp; VLAN","PDH",
AM2217="Warehouse HUAWEI","SPARE-ISSUE",
AM2217="SPARE-HS","SPARE-ISSUE",
AM2217="Power Telco","BSS",AM2217="no impacts","no impacts"
),"")</f>
        <v>no impacts</v>
      </c>
      <c r="AL2217" s="48" t="str" cm="1">
        <f t="array" ref="AL2217">IFERROR(_xlfn.IFS(
AM2217="MPR ISSUE","TX ISSUE",
AM2217="BSS Hardware Issue","RAN ISSUE",
AM2217="Sites strategiques, MLL, Pylone, etc.","ENVTECH",
AM2217="AKTIVCO DEFAUT GE &amp; POWER Cabinet","POWER ISSUE",
AM2217="AKTIVCO Coupure ENEO &amp; Baisse de tension","POWER ISSUE",
AM2217="Coupure ENEO &amp; Baisse de tension","POWER ISSUE",
AM2217="Defaut GE &amp; POWER Cabinet","POWER ISSUE",
AM2217="Sharing","POWER ISSUE",
AM2217="Sites strategiques &amp; DataCenter","POWER ISSUE",
AM2217="Exclu","Exclu",
AM2217="SAT","TX ISSUE",
AM2217="SPARE-ISSUE","SPARE-ISSUE",
AM2217="Fiber CAmtel","TX ISSUE",
AM2217="Fiber AOF","TX ISSUE",
AM2217="Projet OCM (HUAWEI)","TRAVAUX-HUAWEI",
AM2217="Projet OCM (NOKIA)","TRAVAUX -NOKIA",
AM2217="ACCESS-ISSUE","ACCESS-ISSUE",
AM2217="Projet OCM (ZTE, NOKIA, autres projets)","TRAVAUX OCM",
AM2217="No root CAuse","No root cause",
AM2217="ODU HS","TX ISSUE",
AM2217="IP &amp; VLAN","TX ISSUE",
AM2217="Warehouse HUAWEI","SPARE-ISSUE",
AM2217="SPARE-HS","SPARE-ISSUE",
AM2217="Power Telco","RAN ISSUE",AM2217="no impacts","no impacts"
),"")</f>
        <v>no impacts</v>
      </c>
      <c r="AM2217" s="67" t="s">
        <v>5605</v>
      </c>
      <c r="AN2217" s="48" t="str" cm="1">
        <f t="array" ref="AN2217">IFERROR(_xlfn.IFS(
AM2217="MPR ISSUE","ACTIVE",
AM2217="BSS Hardware Issue","ACTIVE",
AM2217="Sites strategiques, MLL, Pylone, etc.","PASSIVE",
AM2217="AKTIVCO DEFAUT GE &amp; POWER Cabinet","PASSIVE",
AM2217="AKTIVCO Coupure ENEO &amp; Baisse de tension","PASSIVE",
AM2217="Coupure ENEO &amp; Baisse de tension","PASSIVE",
AM2217="Defaut GE &amp; POWER Cabinet","PASSIVE",
AM2217="Sharing","PASSIVE",
AM2217="Sites strategiques &amp; DataCenter","PASSIVE",
AM2217="Exclu","Exclu",
AM2217="SAT","ACTIVE",
AM2217="SPARE-ISSUE","SPARE-ISSUE",
AM2217="Fiber CAmtel","ACTIVE",
AM2217="Fiber AOF","ACTIVE",
AM2217="Projet OCM (HUAWEI)","PLANNED WORKS",
AM2217="Projet OCM (NOKIA)","PLANNED WORKS",
AM2217="ACCESS-ISSUE","ACCESS-ISSUE",
AM2217="Projet OCM (ZTE, NOKIA, autres projets)","PLANNED WORKS",
AM2217="No root CAuse","No root cause",
AM2217="ODU HS","ACTIVE",
AM2217="IP &amp; VLAN","ACTIVE",
AM2217="Warehouse HUAWEI","SPARE-ISSUE",
AM2217="SPARE-HS","SPARE-ISSUE",
AM2217="Power Telco","ACTIVE", AM2217="no impacts","no impacts"
),"")</f>
        <v>no impacts</v>
      </c>
      <c r="AO2217" s="93" t="s">
        <v>5537</v>
      </c>
      <c r="AP2217" s="101" t="str">
        <f t="shared" si="62"/>
        <v>NRD_105</v>
      </c>
      <c r="AR2217" s="17" t="s">
        <v>5537</v>
      </c>
      <c r="AS2217" s="7" t="s">
        <v>5537</v>
      </c>
      <c r="AT2217" s="6"/>
      <c r="AU2217" s="7"/>
      <c r="AV2217" s="3" t="s">
        <v>5537</v>
      </c>
      <c r="AW2217" s="18" t="s">
        <v>5537</v>
      </c>
      <c r="AX2217" s="18" t="s">
        <v>5537</v>
      </c>
      <c r="AY2217" s="18" t="s">
        <v>5537</v>
      </c>
      <c r="AZ2217" s="18" t="s">
        <v>5537</v>
      </c>
      <c r="BA2217" s="18" t="s">
        <v>5537</v>
      </c>
      <c r="BB2217" s="18" t="s">
        <v>5537</v>
      </c>
      <c r="BC2217" s="18" t="s">
        <v>5537</v>
      </c>
      <c r="BD2217" s="18" t="s">
        <v>5537</v>
      </c>
      <c r="BE2217" s="18" t="s">
        <v>5537</v>
      </c>
      <c r="BF2217" s="18" t="s">
        <v>5537</v>
      </c>
      <c r="BG2217" s="18" t="s">
        <v>5537</v>
      </c>
      <c r="BH2217" s="18" t="s">
        <v>5537</v>
      </c>
      <c r="BI2217" s="9" t="s">
        <v>5537</v>
      </c>
      <c r="BJ2217" s="14"/>
      <c r="BK2217" s="14" t="s">
        <v>5537</v>
      </c>
      <c r="BL2217" s="14" t="str">
        <f>_xlfn.XLOOKUP(B2217,'[4]cell downs 18042026 17h'!$B:$B,'[4]cell downs 18042026 17h'!$B:$B,"")</f>
        <v/>
      </c>
      <c r="BM2217" s="14" t="str">
        <f>_xlfn.XLOOKUP(B2217,'[5]Cells Huawei 19042026 15h'!$B:$B,'[5]Cells Huawei 19042026 15h'!$B:$B,"")</f>
        <v/>
      </c>
      <c r="BN2217" s="9" t="str">
        <f>_xlfn.XLOOKUP(B2217,'[6]cells down 19042026 9H40'!$B:$B,'[6]cells down 19042026 9H40'!$B:$B,"")</f>
        <v/>
      </c>
      <c r="BO2217" s="9" t="s">
        <v>3835</v>
      </c>
      <c r="BP2217" s="9" t="s">
        <v>12</v>
      </c>
      <c r="BQ2217" s="115"/>
    </row>
    <row r="2218" spans="1:69" s="9" customFormat="1" x14ac:dyDescent="0.3">
      <c r="A2218" s="1" t="s">
        <v>3847</v>
      </c>
      <c r="B2218" s="8" t="s">
        <v>3848</v>
      </c>
      <c r="C2218" s="3" t="str">
        <f>_xlfn.XLOOKUP(B2218,'[1]daily break down'!$D:$D,'[1]daily break down'!$E:$E,"")</f>
        <v>NORD</v>
      </c>
      <c r="D2218" s="1" t="s">
        <v>11</v>
      </c>
      <c r="E2218" s="1" t="s">
        <v>12</v>
      </c>
      <c r="F2218" s="3" t="s">
        <v>23</v>
      </c>
      <c r="G2218" s="1" t="s">
        <v>3849</v>
      </c>
      <c r="H2218" s="32" t="str">
        <f>_xlfn.XLOOKUP(B2218,[2]CALCULATION!$B:$B,[2]CALCULATION!$H:$H,"")</f>
        <v>HUAWEI</v>
      </c>
      <c r="I2218" s="28">
        <v>0</v>
      </c>
      <c r="J2218" s="28">
        <v>0</v>
      </c>
      <c r="K2218" s="28">
        <v>0</v>
      </c>
      <c r="L2218" s="28">
        <v>0</v>
      </c>
      <c r="M2218" s="28">
        <v>0</v>
      </c>
      <c r="N2218" s="28">
        <v>0</v>
      </c>
      <c r="O2218" s="28">
        <v>0</v>
      </c>
      <c r="P2218" s="28">
        <v>0</v>
      </c>
      <c r="Q2218" s="28">
        <v>0</v>
      </c>
      <c r="R2218" s="28">
        <v>0</v>
      </c>
      <c r="S2218" s="94">
        <v>0</v>
      </c>
      <c r="T2218" s="94">
        <f>_xlfn.XLOOKUP(B2218,'[3]Nur des jours'!$B:$B,'[3]Nur des jours'!$U:$U,"")</f>
        <v>0</v>
      </c>
      <c r="U2218" s="94">
        <v>0</v>
      </c>
      <c r="V2218" s="94">
        <v>0</v>
      </c>
      <c r="W2218" s="94">
        <v>0</v>
      </c>
      <c r="X2218" s="94">
        <v>0</v>
      </c>
      <c r="Y2218" s="94">
        <v>0</v>
      </c>
      <c r="Z2218" s="94">
        <v>0</v>
      </c>
      <c r="AA2218" s="94">
        <v>0</v>
      </c>
      <c r="AB2218" s="94">
        <v>0</v>
      </c>
      <c r="AC2218" s="94"/>
      <c r="AD2218" s="94">
        <v>0</v>
      </c>
      <c r="AE2218" s="94">
        <v>0</v>
      </c>
      <c r="AF2218" s="94">
        <v>0</v>
      </c>
      <c r="AG2218" s="94">
        <v>0</v>
      </c>
      <c r="AH2218" s="94">
        <v>0</v>
      </c>
      <c r="AI2218" s="49" t="s">
        <v>5559</v>
      </c>
      <c r="AJ2218" s="49"/>
      <c r="AK2218" s="48" t="str" cm="1">
        <f t="array" ref="AK2218">IFERROR(_xlfn.IFS(
AM2218="MPR ISSUE","PDH",
AM2218="BSS Hardware Issue","BSS",
AM2218="Sites strategiques, MLL, Pylone, etc.","ENVTECH",
AM2218="AKTIVCO DEFAUT GE &amp; POWER Cabinet","AKTIVCO",
AM2218="AKTIVCO Coupure ENEO &amp; Baisse de tension","AKTIVCO GRID ONLY",
AM2218="Coupure ENEO &amp; Baisse de tension","IHS GRID ONLY",
AM2218="Defaut GE &amp; POWER Cabinet","IHS",
AM2218="Sharing","Partners",
AM2218="Sites strategiques &amp; DataCenter","SST &amp; DC",
AM2218="Exclu","Exclu",
AM2218="SAT","SAT",
AM2218="SPARE-ISSUE","SPARE-ISSUE",
AM2218="Fiber CAmtel","TRANS_FO_CAMTEL",
AM2218="Fiber AOF","Fiber AOF",
AM2218="Projet OCM (HUAWEI)","TRAVAUX-HUAWEI",
AM2218="Projet OCM (NOKIA)","TRAVAUX-NOKIA",
AM2218="ACCESS-ISSUE","ACCESS-ISSUE",
AM2218="Projet OCM (ZTE, NOKIA, autres projets)","TRAVAUX OCM",
AM2218="No root CAuse","No root cause",
AM2218="ODU HS","PDH",
AM2218="IP &amp; VLAN","PDH",
AM2218="Warehouse HUAWEI","SPARE-ISSUE",
AM2218="SPARE-HS","SPARE-ISSUE",
AM2218="Power Telco","BSS",AM2218="no impacts","no impacts"
),"")</f>
        <v>no impacts</v>
      </c>
      <c r="AL2218" s="48" t="str" cm="1">
        <f t="array" ref="AL2218">IFERROR(_xlfn.IFS(
AM2218="MPR ISSUE","TX ISSUE",
AM2218="BSS Hardware Issue","RAN ISSUE",
AM2218="Sites strategiques, MLL, Pylone, etc.","ENVTECH",
AM2218="AKTIVCO DEFAUT GE &amp; POWER Cabinet","POWER ISSUE",
AM2218="AKTIVCO Coupure ENEO &amp; Baisse de tension","POWER ISSUE",
AM2218="Coupure ENEO &amp; Baisse de tension","POWER ISSUE",
AM2218="Defaut GE &amp; POWER Cabinet","POWER ISSUE",
AM2218="Sharing","POWER ISSUE",
AM2218="Sites strategiques &amp; DataCenter","POWER ISSUE",
AM2218="Exclu","Exclu",
AM2218="SAT","TX ISSUE",
AM2218="SPARE-ISSUE","SPARE-ISSUE",
AM2218="Fiber CAmtel","TX ISSUE",
AM2218="Fiber AOF","TX ISSUE",
AM2218="Projet OCM (HUAWEI)","TRAVAUX-HUAWEI",
AM2218="Projet OCM (NOKIA)","TRAVAUX -NOKIA",
AM2218="ACCESS-ISSUE","ACCESS-ISSUE",
AM2218="Projet OCM (ZTE, NOKIA, autres projets)","TRAVAUX OCM",
AM2218="No root CAuse","No root cause",
AM2218="ODU HS","TX ISSUE",
AM2218="IP &amp; VLAN","TX ISSUE",
AM2218="Warehouse HUAWEI","SPARE-ISSUE",
AM2218="SPARE-HS","SPARE-ISSUE",
AM2218="Power Telco","RAN ISSUE",AM2218="no impacts","no impacts"
),"")</f>
        <v>no impacts</v>
      </c>
      <c r="AM2218" s="67" t="s">
        <v>5605</v>
      </c>
      <c r="AN2218" s="48" t="str" cm="1">
        <f t="array" ref="AN2218">IFERROR(_xlfn.IFS(
AM2218="MPR ISSUE","ACTIVE",
AM2218="BSS Hardware Issue","ACTIVE",
AM2218="Sites strategiques, MLL, Pylone, etc.","PASSIVE",
AM2218="AKTIVCO DEFAUT GE &amp; POWER Cabinet","PASSIVE",
AM2218="AKTIVCO Coupure ENEO &amp; Baisse de tension","PASSIVE",
AM2218="Coupure ENEO &amp; Baisse de tension","PASSIVE",
AM2218="Defaut GE &amp; POWER Cabinet","PASSIVE",
AM2218="Sharing","PASSIVE",
AM2218="Sites strategiques &amp; DataCenter","PASSIVE",
AM2218="Exclu","Exclu",
AM2218="SAT","ACTIVE",
AM2218="SPARE-ISSUE","SPARE-ISSUE",
AM2218="Fiber CAmtel","ACTIVE",
AM2218="Fiber AOF","ACTIVE",
AM2218="Projet OCM (HUAWEI)","PLANNED WORKS",
AM2218="Projet OCM (NOKIA)","PLANNED WORKS",
AM2218="ACCESS-ISSUE","ACCESS-ISSUE",
AM2218="Projet OCM (ZTE, NOKIA, autres projets)","PLANNED WORKS",
AM2218="No root CAuse","No root cause",
AM2218="ODU HS","ACTIVE",
AM2218="IP &amp; VLAN","ACTIVE",
AM2218="Warehouse HUAWEI","SPARE-ISSUE",
AM2218="SPARE-HS","SPARE-ISSUE",
AM2218="Power Telco","ACTIVE", AM2218="no impacts","no impacts"
),"")</f>
        <v>no impacts</v>
      </c>
      <c r="AO2218" s="93" t="s">
        <v>5537</v>
      </c>
      <c r="AP2218" s="101" t="str">
        <f t="shared" si="62"/>
        <v>NRD_126</v>
      </c>
      <c r="AR2218" s="17" t="s">
        <v>5537</v>
      </c>
      <c r="AS2218" s="7" t="s">
        <v>5537</v>
      </c>
      <c r="AT2218" s="6"/>
      <c r="AU2218" s="7"/>
      <c r="AV2218" s="3" t="s">
        <v>5537</v>
      </c>
      <c r="AW2218" s="18" t="s">
        <v>5537</v>
      </c>
      <c r="AX2218" s="18" t="s">
        <v>5537</v>
      </c>
      <c r="AY2218" s="18" t="s">
        <v>5537</v>
      </c>
      <c r="AZ2218" s="18" t="s">
        <v>5537</v>
      </c>
      <c r="BA2218" s="18" t="s">
        <v>5537</v>
      </c>
      <c r="BB2218" s="18" t="s">
        <v>5537</v>
      </c>
      <c r="BC2218" s="18" t="s">
        <v>5537</v>
      </c>
      <c r="BD2218" s="18" t="s">
        <v>5537</v>
      </c>
      <c r="BE2218" s="18" t="s">
        <v>5537</v>
      </c>
      <c r="BF2218" s="18" t="s">
        <v>5537</v>
      </c>
      <c r="BG2218" s="18" t="s">
        <v>5537</v>
      </c>
      <c r="BH2218" s="18" t="s">
        <v>5537</v>
      </c>
      <c r="BI2218" s="9" t="s">
        <v>5537</v>
      </c>
      <c r="BJ2218" s="14"/>
      <c r="BK2218" s="14" t="s">
        <v>5537</v>
      </c>
      <c r="BL2218" s="14" t="str">
        <f>_xlfn.XLOOKUP(B2218,'[4]cell downs 18042026 17h'!$B:$B,'[4]cell downs 18042026 17h'!$B:$B,"")</f>
        <v/>
      </c>
      <c r="BM2218" s="14" t="str">
        <f>_xlfn.XLOOKUP(B2218,'[5]Cells Huawei 19042026 15h'!$B:$B,'[5]Cells Huawei 19042026 15h'!$B:$B,"")</f>
        <v/>
      </c>
      <c r="BN2218" s="9" t="str">
        <f>_xlfn.XLOOKUP(B2218,'[6]cells down 19042026 9H40'!$B:$B,'[6]cells down 19042026 9H40'!$B:$B,"")</f>
        <v/>
      </c>
      <c r="BO2218" s="9" t="s">
        <v>3848</v>
      </c>
      <c r="BP2218" s="9" t="s">
        <v>12</v>
      </c>
      <c r="BQ2218" s="115"/>
    </row>
    <row r="2219" spans="1:69" s="9" customFormat="1" x14ac:dyDescent="0.3">
      <c r="A2219" s="1" t="s">
        <v>3850</v>
      </c>
      <c r="B2219" s="8" t="s">
        <v>3851</v>
      </c>
      <c r="C2219" s="3" t="str">
        <f>_xlfn.XLOOKUP(B2219,'[1]daily break down'!$D:$D,'[1]daily break down'!$E:$E,"")</f>
        <v>ADAMAOUA</v>
      </c>
      <c r="D2219" s="1" t="s">
        <v>11</v>
      </c>
      <c r="E2219" s="1" t="s">
        <v>96</v>
      </c>
      <c r="F2219" s="3" t="s">
        <v>90</v>
      </c>
      <c r="G2219" s="1" t="s">
        <v>2842</v>
      </c>
      <c r="H2219" s="32" t="str">
        <f>_xlfn.XLOOKUP(B2219,[2]CALCULATION!$B:$B,[2]CALCULATION!$H:$H,"")</f>
        <v>HUAWEI</v>
      </c>
      <c r="I2219" s="28">
        <v>0</v>
      </c>
      <c r="J2219" s="28">
        <v>0</v>
      </c>
      <c r="K2219" s="28">
        <v>0</v>
      </c>
      <c r="L2219" s="28">
        <v>0</v>
      </c>
      <c r="M2219" s="28">
        <v>0</v>
      </c>
      <c r="N2219" s="28">
        <v>0</v>
      </c>
      <c r="O2219" s="28">
        <v>0</v>
      </c>
      <c r="P2219" s="28">
        <v>0</v>
      </c>
      <c r="Q2219" s="28">
        <v>0</v>
      </c>
      <c r="R2219" s="28">
        <v>0</v>
      </c>
      <c r="S2219" s="94">
        <v>0</v>
      </c>
      <c r="T2219" s="94">
        <f>_xlfn.XLOOKUP(B2219,'[3]Nur des jours'!$B:$B,'[3]Nur des jours'!$U:$U,"")</f>
        <v>0</v>
      </c>
      <c r="U2219" s="94">
        <v>0</v>
      </c>
      <c r="V2219" s="94">
        <v>0</v>
      </c>
      <c r="W2219" s="94">
        <v>0</v>
      </c>
      <c r="X2219" s="94">
        <v>0</v>
      </c>
      <c r="Y2219" s="94">
        <v>0</v>
      </c>
      <c r="Z2219" s="94">
        <v>0</v>
      </c>
      <c r="AA2219" s="94">
        <v>0</v>
      </c>
      <c r="AB2219" s="94">
        <v>0</v>
      </c>
      <c r="AC2219" s="94"/>
      <c r="AD2219" s="94">
        <v>0</v>
      </c>
      <c r="AE2219" s="94">
        <v>0</v>
      </c>
      <c r="AF2219" s="94">
        <v>0</v>
      </c>
      <c r="AG2219" s="94">
        <v>0</v>
      </c>
      <c r="AH2219" s="94">
        <v>0</v>
      </c>
      <c r="AI2219" s="49" t="s">
        <v>5559</v>
      </c>
      <c r="AJ2219" s="49"/>
      <c r="AK2219" s="48" t="str" cm="1">
        <f t="array" ref="AK2219">IFERROR(_xlfn.IFS(
AM2219="MPR ISSUE","PDH",
AM2219="BSS Hardware Issue","BSS",
AM2219="Sites strategiques, MLL, Pylone, etc.","ENVTECH",
AM2219="AKTIVCO DEFAUT GE &amp; POWER Cabinet","AKTIVCO",
AM2219="AKTIVCO Coupure ENEO &amp; Baisse de tension","AKTIVCO GRID ONLY",
AM2219="Coupure ENEO &amp; Baisse de tension","IHS GRID ONLY",
AM2219="Defaut GE &amp; POWER Cabinet","IHS",
AM2219="Sharing","Partners",
AM2219="Sites strategiques &amp; DataCenter","SST &amp; DC",
AM2219="Exclu","Exclu",
AM2219="SAT","SAT",
AM2219="SPARE-ISSUE","SPARE-ISSUE",
AM2219="Fiber CAmtel","TRANS_FO_CAMTEL",
AM2219="Fiber AOF","Fiber AOF",
AM2219="Projet OCM (HUAWEI)","TRAVAUX-HUAWEI",
AM2219="Projet OCM (NOKIA)","TRAVAUX-NOKIA",
AM2219="ACCESS-ISSUE","ACCESS-ISSUE",
AM2219="Projet OCM (ZTE, NOKIA, autres projets)","TRAVAUX OCM",
AM2219="No root CAuse","No root cause",
AM2219="ODU HS","PDH",
AM2219="IP &amp; VLAN","PDH",
AM2219="Warehouse HUAWEI","SPARE-ISSUE",
AM2219="SPARE-HS","SPARE-ISSUE",
AM2219="Power Telco","BSS",AM2219="no impacts","no impacts"
),"")</f>
        <v>no impacts</v>
      </c>
      <c r="AL2219" s="48" t="str" cm="1">
        <f t="array" ref="AL2219">IFERROR(_xlfn.IFS(
AM2219="MPR ISSUE","TX ISSUE",
AM2219="BSS Hardware Issue","RAN ISSUE",
AM2219="Sites strategiques, MLL, Pylone, etc.","ENVTECH",
AM2219="AKTIVCO DEFAUT GE &amp; POWER Cabinet","POWER ISSUE",
AM2219="AKTIVCO Coupure ENEO &amp; Baisse de tension","POWER ISSUE",
AM2219="Coupure ENEO &amp; Baisse de tension","POWER ISSUE",
AM2219="Defaut GE &amp; POWER Cabinet","POWER ISSUE",
AM2219="Sharing","POWER ISSUE",
AM2219="Sites strategiques &amp; DataCenter","POWER ISSUE",
AM2219="Exclu","Exclu",
AM2219="SAT","TX ISSUE",
AM2219="SPARE-ISSUE","SPARE-ISSUE",
AM2219="Fiber CAmtel","TX ISSUE",
AM2219="Fiber AOF","TX ISSUE",
AM2219="Projet OCM (HUAWEI)","TRAVAUX-HUAWEI",
AM2219="Projet OCM (NOKIA)","TRAVAUX -NOKIA",
AM2219="ACCESS-ISSUE","ACCESS-ISSUE",
AM2219="Projet OCM (ZTE, NOKIA, autres projets)","TRAVAUX OCM",
AM2219="No root CAuse","No root cause",
AM2219="ODU HS","TX ISSUE",
AM2219="IP &amp; VLAN","TX ISSUE",
AM2219="Warehouse HUAWEI","SPARE-ISSUE",
AM2219="SPARE-HS","SPARE-ISSUE",
AM2219="Power Telco","RAN ISSUE",AM2219="no impacts","no impacts"
),"")</f>
        <v>no impacts</v>
      </c>
      <c r="AM2219" s="67" t="s">
        <v>5605</v>
      </c>
      <c r="AN2219" s="48" t="str" cm="1">
        <f t="array" ref="AN2219">IFERROR(_xlfn.IFS(
AM2219="MPR ISSUE","ACTIVE",
AM2219="BSS Hardware Issue","ACTIVE",
AM2219="Sites strategiques, MLL, Pylone, etc.","PASSIVE",
AM2219="AKTIVCO DEFAUT GE &amp; POWER Cabinet","PASSIVE",
AM2219="AKTIVCO Coupure ENEO &amp; Baisse de tension","PASSIVE",
AM2219="Coupure ENEO &amp; Baisse de tension","PASSIVE",
AM2219="Defaut GE &amp; POWER Cabinet","PASSIVE",
AM2219="Sharing","PASSIVE",
AM2219="Sites strategiques &amp; DataCenter","PASSIVE",
AM2219="Exclu","Exclu",
AM2219="SAT","ACTIVE",
AM2219="SPARE-ISSUE","SPARE-ISSUE",
AM2219="Fiber CAmtel","ACTIVE",
AM2219="Fiber AOF","ACTIVE",
AM2219="Projet OCM (HUAWEI)","PLANNED WORKS",
AM2219="Projet OCM (NOKIA)","PLANNED WORKS",
AM2219="ACCESS-ISSUE","ACCESS-ISSUE",
AM2219="Projet OCM (ZTE, NOKIA, autres projets)","PLANNED WORKS",
AM2219="No root CAuse","No root cause",
AM2219="ODU HS","ACTIVE",
AM2219="IP &amp; VLAN","ACTIVE",
AM2219="Warehouse HUAWEI","SPARE-ISSUE",
AM2219="SPARE-HS","SPARE-ISSUE",
AM2219="Power Telco","ACTIVE", AM2219="no impacts","no impacts"
),"")</f>
        <v>no impacts</v>
      </c>
      <c r="AO2219" s="93" t="s">
        <v>5537</v>
      </c>
      <c r="AP2219" s="101" t="str">
        <f t="shared" si="62"/>
        <v>ADM_152</v>
      </c>
      <c r="AR2219" s="17" t="s">
        <v>5537</v>
      </c>
      <c r="AS2219" s="7" t="s">
        <v>5537</v>
      </c>
      <c r="AT2219" s="6"/>
      <c r="AU2219" s="7"/>
      <c r="AV2219" s="3" t="s">
        <v>5537</v>
      </c>
      <c r="AW2219" s="18" t="s">
        <v>5537</v>
      </c>
      <c r="AX2219" s="18" t="s">
        <v>5537</v>
      </c>
      <c r="AY2219" s="18" t="s">
        <v>5537</v>
      </c>
      <c r="AZ2219" s="18" t="s">
        <v>5537</v>
      </c>
      <c r="BA2219" s="18" t="s">
        <v>5537</v>
      </c>
      <c r="BB2219" s="18" t="s">
        <v>5537</v>
      </c>
      <c r="BC2219" s="18" t="s">
        <v>5537</v>
      </c>
      <c r="BD2219" s="18" t="s">
        <v>5537</v>
      </c>
      <c r="BE2219" s="18" t="s">
        <v>5537</v>
      </c>
      <c r="BF2219" s="18" t="s">
        <v>5537</v>
      </c>
      <c r="BG2219" s="18" t="s">
        <v>5537</v>
      </c>
      <c r="BH2219" s="18" t="s">
        <v>5537</v>
      </c>
      <c r="BI2219" s="9" t="s">
        <v>5537</v>
      </c>
      <c r="BJ2219" s="14"/>
      <c r="BK2219" s="14" t="s">
        <v>5537</v>
      </c>
      <c r="BL2219" s="14" t="str">
        <f>_xlfn.XLOOKUP(B2219,'[4]cell downs 18042026 17h'!$B:$B,'[4]cell downs 18042026 17h'!$B:$B,"")</f>
        <v/>
      </c>
      <c r="BM2219" s="14" t="str">
        <f>_xlfn.XLOOKUP(B2219,'[5]Cells Huawei 19042026 15h'!$B:$B,'[5]Cells Huawei 19042026 15h'!$B:$B,"")</f>
        <v/>
      </c>
      <c r="BN2219" s="9" t="str">
        <f>_xlfn.XLOOKUP(B2219,'[6]cells down 19042026 9H40'!$B:$B,'[6]cells down 19042026 9H40'!$B:$B,"")</f>
        <v/>
      </c>
      <c r="BO2219" s="9" t="s">
        <v>3851</v>
      </c>
      <c r="BP2219" s="9" t="s">
        <v>12</v>
      </c>
      <c r="BQ2219" s="115"/>
    </row>
    <row r="2220" spans="1:69" s="9" customFormat="1" ht="19.5" customHeight="1" x14ac:dyDescent="0.3">
      <c r="A2220" s="1" t="s">
        <v>3856</v>
      </c>
      <c r="B2220" s="8" t="s">
        <v>3857</v>
      </c>
      <c r="C2220" s="3" t="str">
        <f>_xlfn.XLOOKUP(B2220,'[1]daily break down'!$D:$D,'[1]daily break down'!$E:$E,"")</f>
        <v>NORD</v>
      </c>
      <c r="D2220" s="1" t="s">
        <v>11</v>
      </c>
      <c r="E2220" s="1" t="s">
        <v>66</v>
      </c>
      <c r="F2220" s="3" t="s">
        <v>23</v>
      </c>
      <c r="G2220" s="1" t="s">
        <v>3856</v>
      </c>
      <c r="H2220" s="32" t="str">
        <f>_xlfn.XLOOKUP(B2220,[2]CALCULATION!$B:$B,[2]CALCULATION!$H:$H,"")</f>
        <v>HUAWEI</v>
      </c>
      <c r="I2220" s="28">
        <v>0</v>
      </c>
      <c r="J2220" s="28">
        <v>0</v>
      </c>
      <c r="K2220" s="28">
        <v>0</v>
      </c>
      <c r="L2220" s="28">
        <v>0</v>
      </c>
      <c r="M2220" s="28">
        <v>0</v>
      </c>
      <c r="N2220" s="28">
        <v>0</v>
      </c>
      <c r="O2220" s="28">
        <v>0</v>
      </c>
      <c r="P2220" s="28">
        <v>0</v>
      </c>
      <c r="Q2220" s="28">
        <v>0</v>
      </c>
      <c r="R2220" s="28">
        <v>0</v>
      </c>
      <c r="S2220" s="94">
        <v>0</v>
      </c>
      <c r="T2220" s="94">
        <f>_xlfn.XLOOKUP(B2220,'[3]Nur des jours'!$B:$B,'[3]Nur des jours'!$U:$U,"")</f>
        <v>0</v>
      </c>
      <c r="U2220" s="94">
        <v>0</v>
      </c>
      <c r="V2220" s="94">
        <v>0</v>
      </c>
      <c r="W2220" s="94">
        <v>0</v>
      </c>
      <c r="X2220" s="94">
        <v>0</v>
      </c>
      <c r="Y2220" s="94">
        <v>0</v>
      </c>
      <c r="Z2220" s="94">
        <v>0</v>
      </c>
      <c r="AA2220" s="94">
        <v>0</v>
      </c>
      <c r="AB2220" s="94">
        <v>0</v>
      </c>
      <c r="AC2220" s="94"/>
      <c r="AD2220" s="94">
        <v>0</v>
      </c>
      <c r="AE2220" s="94">
        <v>0</v>
      </c>
      <c r="AF2220" s="94">
        <v>0</v>
      </c>
      <c r="AG2220" s="94">
        <v>0</v>
      </c>
      <c r="AH2220" s="94">
        <v>0</v>
      </c>
      <c r="AI2220" s="49" t="s">
        <v>5559</v>
      </c>
      <c r="AJ2220" s="49"/>
      <c r="AK2220" s="48" t="str" cm="1">
        <f t="array" ref="AK2220">IFERROR(_xlfn.IFS(
AM2220="MPR ISSUE","PDH",
AM2220="BSS Hardware Issue","BSS",
AM2220="Sites strategiques, MLL, Pylone, etc.","ENVTECH",
AM2220="AKTIVCO DEFAUT GE &amp; POWER Cabinet","AKTIVCO",
AM2220="AKTIVCO Coupure ENEO &amp; Baisse de tension","AKTIVCO GRID ONLY",
AM2220="Coupure ENEO &amp; Baisse de tension","IHS GRID ONLY",
AM2220="Defaut GE &amp; POWER Cabinet","IHS",
AM2220="Sharing","Partners",
AM2220="Sites strategiques &amp; DataCenter","SST &amp; DC",
AM2220="Exclu","Exclu",
AM2220="SAT","SAT",
AM2220="SPARE-ISSUE","SPARE-ISSUE",
AM2220="Fiber CAmtel","TRANS_FO_CAMTEL",
AM2220="Fiber AOF","Fiber AOF",
AM2220="Projet OCM (HUAWEI)","TRAVAUX-HUAWEI",
AM2220="Projet OCM (NOKIA)","TRAVAUX-NOKIA",
AM2220="ACCESS-ISSUE","ACCESS-ISSUE",
AM2220="Projet OCM (ZTE, NOKIA, autres projets)","TRAVAUX OCM",
AM2220="No root CAuse","No root cause",
AM2220="ODU HS","PDH",
AM2220="IP &amp; VLAN","PDH",
AM2220="Warehouse HUAWEI","SPARE-ISSUE",
AM2220="SPARE-HS","SPARE-ISSUE",
AM2220="Power Telco","BSS",AM2220="no impacts","no impacts"
),"")</f>
        <v>no impacts</v>
      </c>
      <c r="AL2220" s="48" t="str" cm="1">
        <f t="array" ref="AL2220">IFERROR(_xlfn.IFS(
AM2220="MPR ISSUE","TX ISSUE",
AM2220="BSS Hardware Issue","RAN ISSUE",
AM2220="Sites strategiques, MLL, Pylone, etc.","ENVTECH",
AM2220="AKTIVCO DEFAUT GE &amp; POWER Cabinet","POWER ISSUE",
AM2220="AKTIVCO Coupure ENEO &amp; Baisse de tension","POWER ISSUE",
AM2220="Coupure ENEO &amp; Baisse de tension","POWER ISSUE",
AM2220="Defaut GE &amp; POWER Cabinet","POWER ISSUE",
AM2220="Sharing","POWER ISSUE",
AM2220="Sites strategiques &amp; DataCenter","POWER ISSUE",
AM2220="Exclu","Exclu",
AM2220="SAT","TX ISSUE",
AM2220="SPARE-ISSUE","SPARE-ISSUE",
AM2220="Fiber CAmtel","TX ISSUE",
AM2220="Fiber AOF","TX ISSUE",
AM2220="Projet OCM (HUAWEI)","TRAVAUX-HUAWEI",
AM2220="Projet OCM (NOKIA)","TRAVAUX -NOKIA",
AM2220="ACCESS-ISSUE","ACCESS-ISSUE",
AM2220="Projet OCM (ZTE, NOKIA, autres projets)","TRAVAUX OCM",
AM2220="No root CAuse","No root cause",
AM2220="ODU HS","TX ISSUE",
AM2220="IP &amp; VLAN","TX ISSUE",
AM2220="Warehouse HUAWEI","SPARE-ISSUE",
AM2220="SPARE-HS","SPARE-ISSUE",
AM2220="Power Telco","RAN ISSUE",AM2220="no impacts","no impacts"
),"")</f>
        <v>no impacts</v>
      </c>
      <c r="AM2220" s="67" t="s">
        <v>5605</v>
      </c>
      <c r="AN2220" s="48" t="str" cm="1">
        <f t="array" ref="AN2220">IFERROR(_xlfn.IFS(
AM2220="MPR ISSUE","ACTIVE",
AM2220="BSS Hardware Issue","ACTIVE",
AM2220="Sites strategiques, MLL, Pylone, etc.","PASSIVE",
AM2220="AKTIVCO DEFAUT GE &amp; POWER Cabinet","PASSIVE",
AM2220="AKTIVCO Coupure ENEO &amp; Baisse de tension","PASSIVE",
AM2220="Coupure ENEO &amp; Baisse de tension","PASSIVE",
AM2220="Defaut GE &amp; POWER Cabinet","PASSIVE",
AM2220="Sharing","PASSIVE",
AM2220="Sites strategiques &amp; DataCenter","PASSIVE",
AM2220="Exclu","Exclu",
AM2220="SAT","ACTIVE",
AM2220="SPARE-ISSUE","SPARE-ISSUE",
AM2220="Fiber CAmtel","ACTIVE",
AM2220="Fiber AOF","ACTIVE",
AM2220="Projet OCM (HUAWEI)","PLANNED WORKS",
AM2220="Projet OCM (NOKIA)","PLANNED WORKS",
AM2220="ACCESS-ISSUE","ACCESS-ISSUE",
AM2220="Projet OCM (ZTE, NOKIA, autres projets)","PLANNED WORKS",
AM2220="No root CAuse","No root cause",
AM2220="ODU HS","ACTIVE",
AM2220="IP &amp; VLAN","ACTIVE",
AM2220="Warehouse HUAWEI","SPARE-ISSUE",
AM2220="SPARE-HS","SPARE-ISSUE",
AM2220="Power Telco","ACTIVE", AM2220="no impacts","no impacts"
),"")</f>
        <v>no impacts</v>
      </c>
      <c r="AO2220" s="93" t="s">
        <v>5537</v>
      </c>
      <c r="AP2220" s="101" t="str">
        <f t="shared" si="62"/>
        <v>NRD_026</v>
      </c>
      <c r="AR2220" s="17" t="s">
        <v>5537</v>
      </c>
      <c r="AS2220" s="7" t="s">
        <v>5537</v>
      </c>
      <c r="AT2220" s="6"/>
      <c r="AU2220" s="7"/>
      <c r="AV2220" s="3" t="s">
        <v>5537</v>
      </c>
      <c r="AW2220" s="18" t="s">
        <v>5537</v>
      </c>
      <c r="AX2220" s="18" t="s">
        <v>5537</v>
      </c>
      <c r="AY2220" s="18" t="s">
        <v>5537</v>
      </c>
      <c r="AZ2220" s="18" t="s">
        <v>5537</v>
      </c>
      <c r="BA2220" s="18" t="s">
        <v>5537</v>
      </c>
      <c r="BB2220" s="18" t="s">
        <v>5537</v>
      </c>
      <c r="BC2220" s="18" t="s">
        <v>5537</v>
      </c>
      <c r="BD2220" s="18" t="s">
        <v>5537</v>
      </c>
      <c r="BE2220" s="18" t="s">
        <v>5537</v>
      </c>
      <c r="BF2220" s="18" t="s">
        <v>5537</v>
      </c>
      <c r="BG2220" s="18" t="s">
        <v>5537</v>
      </c>
      <c r="BH2220" s="18" t="s">
        <v>5537</v>
      </c>
      <c r="BI2220" s="9" t="s">
        <v>5537</v>
      </c>
      <c r="BJ2220" s="14"/>
      <c r="BK2220" s="14" t="s">
        <v>5537</v>
      </c>
      <c r="BL2220" s="14" t="str">
        <f>_xlfn.XLOOKUP(B2220,'[4]cell downs 18042026 17h'!$B:$B,'[4]cell downs 18042026 17h'!$B:$B,"")</f>
        <v/>
      </c>
      <c r="BM2220" s="14" t="str">
        <f>_xlfn.XLOOKUP(B2220,'[5]Cells Huawei 19042026 15h'!$B:$B,'[5]Cells Huawei 19042026 15h'!$B:$B,"")</f>
        <v/>
      </c>
      <c r="BN2220" s="9" t="str">
        <f>_xlfn.XLOOKUP(B2220,'[6]cells down 19042026 9H40'!$B:$B,'[6]cells down 19042026 9H40'!$B:$B,"")</f>
        <v/>
      </c>
      <c r="BO2220" s="9" t="s">
        <v>3857</v>
      </c>
      <c r="BP2220" s="9" t="s">
        <v>594</v>
      </c>
      <c r="BQ2220" s="115"/>
    </row>
    <row r="2221" spans="1:69" s="9" customFormat="1" x14ac:dyDescent="0.3">
      <c r="A2221" s="1" t="s">
        <v>3867</v>
      </c>
      <c r="B2221" s="8" t="s">
        <v>3868</v>
      </c>
      <c r="C2221" s="3" t="str">
        <f>_xlfn.XLOOKUP(B2221,'[1]daily break down'!$D:$D,'[1]daily break down'!$E:$E,"")</f>
        <v>SUD-OUEST</v>
      </c>
      <c r="D2221" s="1" t="s">
        <v>11</v>
      </c>
      <c r="E2221" s="1" t="s">
        <v>12</v>
      </c>
      <c r="F2221" s="3" t="s">
        <v>31</v>
      </c>
      <c r="G2221" s="1" t="s">
        <v>3459</v>
      </c>
      <c r="H2221" s="32" t="str">
        <f>_xlfn.XLOOKUP(B2221,[2]CALCULATION!$B:$B,[2]CALCULATION!$H:$H,"")</f>
        <v>HUAWEI</v>
      </c>
      <c r="I2221" s="28">
        <v>0</v>
      </c>
      <c r="J2221" s="28">
        <v>0</v>
      </c>
      <c r="K2221" s="28">
        <v>0</v>
      </c>
      <c r="L2221" s="28">
        <v>0</v>
      </c>
      <c r="M2221" s="28">
        <v>0</v>
      </c>
      <c r="N2221" s="28">
        <v>0</v>
      </c>
      <c r="O2221" s="28">
        <v>0</v>
      </c>
      <c r="P2221" s="28">
        <v>0</v>
      </c>
      <c r="Q2221" s="28">
        <v>0</v>
      </c>
      <c r="R2221" s="28">
        <v>0</v>
      </c>
      <c r="S2221" s="94">
        <v>0</v>
      </c>
      <c r="T2221" s="94">
        <f>_xlfn.XLOOKUP(B2221,'[3]Nur des jours'!$B:$B,'[3]Nur des jours'!$U:$U,"")</f>
        <v>0</v>
      </c>
      <c r="U2221" s="94">
        <v>0</v>
      </c>
      <c r="V2221" s="94">
        <v>0</v>
      </c>
      <c r="W2221" s="94">
        <v>0</v>
      </c>
      <c r="X2221" s="94">
        <v>0</v>
      </c>
      <c r="Y2221" s="94">
        <v>0</v>
      </c>
      <c r="Z2221" s="94">
        <v>0</v>
      </c>
      <c r="AA2221" s="94">
        <v>0</v>
      </c>
      <c r="AB2221" s="94">
        <v>0</v>
      </c>
      <c r="AC2221" s="94"/>
      <c r="AD2221" s="94">
        <v>0</v>
      </c>
      <c r="AE2221" s="94">
        <v>0</v>
      </c>
      <c r="AF2221" s="94">
        <v>0</v>
      </c>
      <c r="AG2221" s="94">
        <v>0</v>
      </c>
      <c r="AH2221" s="94">
        <v>0</v>
      </c>
      <c r="AI2221" s="49" t="s">
        <v>5559</v>
      </c>
      <c r="AJ2221" s="49"/>
      <c r="AK2221" s="48" t="str" cm="1">
        <f t="array" ref="AK2221">IFERROR(_xlfn.IFS(
AM2221="MPR ISSUE","PDH",
AM2221="BSS Hardware Issue","BSS",
AM2221="Sites strategiques, MLL, Pylone, etc.","ENVTECH",
AM2221="AKTIVCO DEFAUT GE &amp; POWER Cabinet","AKTIVCO",
AM2221="AKTIVCO Coupure ENEO &amp; Baisse de tension","AKTIVCO GRID ONLY",
AM2221="Coupure ENEO &amp; Baisse de tension","IHS GRID ONLY",
AM2221="Defaut GE &amp; POWER Cabinet","IHS",
AM2221="Sharing","Partners",
AM2221="Sites strategiques &amp; DataCenter","SST &amp; DC",
AM2221="Exclu","Exclu",
AM2221="SAT","SAT",
AM2221="SPARE-ISSUE","SPARE-ISSUE",
AM2221="Fiber CAmtel","TRANS_FO_CAMTEL",
AM2221="Fiber AOF","Fiber AOF",
AM2221="Projet OCM (HUAWEI)","TRAVAUX-HUAWEI",
AM2221="Projet OCM (NOKIA)","TRAVAUX-NOKIA",
AM2221="ACCESS-ISSUE","ACCESS-ISSUE",
AM2221="Projet OCM (ZTE, NOKIA, autres projets)","TRAVAUX OCM",
AM2221="No root CAuse","No root cause",
AM2221="ODU HS","PDH",
AM2221="IP &amp; VLAN","PDH",
AM2221="Warehouse HUAWEI","SPARE-ISSUE",
AM2221="SPARE-HS","SPARE-ISSUE",
AM2221="Power Telco","BSS",AM2221="no impacts","no impacts"
),"")</f>
        <v>no impacts</v>
      </c>
      <c r="AL2221" s="48" t="str" cm="1">
        <f t="array" ref="AL2221">IFERROR(_xlfn.IFS(
AM2221="MPR ISSUE","TX ISSUE",
AM2221="BSS Hardware Issue","RAN ISSUE",
AM2221="Sites strategiques, MLL, Pylone, etc.","ENVTECH",
AM2221="AKTIVCO DEFAUT GE &amp; POWER Cabinet","POWER ISSUE",
AM2221="AKTIVCO Coupure ENEO &amp; Baisse de tension","POWER ISSUE",
AM2221="Coupure ENEO &amp; Baisse de tension","POWER ISSUE",
AM2221="Defaut GE &amp; POWER Cabinet","POWER ISSUE",
AM2221="Sharing","POWER ISSUE",
AM2221="Sites strategiques &amp; DataCenter","POWER ISSUE",
AM2221="Exclu","Exclu",
AM2221="SAT","TX ISSUE",
AM2221="SPARE-ISSUE","SPARE-ISSUE",
AM2221="Fiber CAmtel","TX ISSUE",
AM2221="Fiber AOF","TX ISSUE",
AM2221="Projet OCM (HUAWEI)","TRAVAUX-HUAWEI",
AM2221="Projet OCM (NOKIA)","TRAVAUX -NOKIA",
AM2221="ACCESS-ISSUE","ACCESS-ISSUE",
AM2221="Projet OCM (ZTE, NOKIA, autres projets)","TRAVAUX OCM",
AM2221="No root CAuse","No root cause",
AM2221="ODU HS","TX ISSUE",
AM2221="IP &amp; VLAN","TX ISSUE",
AM2221="Warehouse HUAWEI","SPARE-ISSUE",
AM2221="SPARE-HS","SPARE-ISSUE",
AM2221="Power Telco","RAN ISSUE",AM2221="no impacts","no impacts"
),"")</f>
        <v>no impacts</v>
      </c>
      <c r="AM2221" s="67" t="s">
        <v>5605</v>
      </c>
      <c r="AN2221" s="48" t="str" cm="1">
        <f t="array" ref="AN2221">IFERROR(_xlfn.IFS(
AM2221="MPR ISSUE","ACTIVE",
AM2221="BSS Hardware Issue","ACTIVE",
AM2221="Sites strategiques, MLL, Pylone, etc.","PASSIVE",
AM2221="AKTIVCO DEFAUT GE &amp; POWER Cabinet","PASSIVE",
AM2221="AKTIVCO Coupure ENEO &amp; Baisse de tension","PASSIVE",
AM2221="Coupure ENEO &amp; Baisse de tension","PASSIVE",
AM2221="Defaut GE &amp; POWER Cabinet","PASSIVE",
AM2221="Sharing","PASSIVE",
AM2221="Sites strategiques &amp; DataCenter","PASSIVE",
AM2221="Exclu","Exclu",
AM2221="SAT","ACTIVE",
AM2221="SPARE-ISSUE","SPARE-ISSUE",
AM2221="Fiber CAmtel","ACTIVE",
AM2221="Fiber AOF","ACTIVE",
AM2221="Projet OCM (HUAWEI)","PLANNED WORKS",
AM2221="Projet OCM (NOKIA)","PLANNED WORKS",
AM2221="ACCESS-ISSUE","ACCESS-ISSUE",
AM2221="Projet OCM (ZTE, NOKIA, autres projets)","PLANNED WORKS",
AM2221="No root CAuse","No root cause",
AM2221="ODU HS","ACTIVE",
AM2221="IP &amp; VLAN","ACTIVE",
AM2221="Warehouse HUAWEI","SPARE-ISSUE",
AM2221="SPARE-HS","SPARE-ISSUE",
AM2221="Power Telco","ACTIVE", AM2221="no impacts","no impacts"
),"")</f>
        <v>no impacts</v>
      </c>
      <c r="AO2221" s="93" t="s">
        <v>5537</v>
      </c>
      <c r="AP2221" s="101" t="str">
        <f t="shared" si="62"/>
        <v>LIT_174</v>
      </c>
      <c r="AR2221" s="17" t="s">
        <v>5537</v>
      </c>
      <c r="AS2221" s="7" t="s">
        <v>5537</v>
      </c>
      <c r="AT2221" s="6"/>
      <c r="AU2221" s="7"/>
      <c r="AV2221" s="3" t="s">
        <v>5537</v>
      </c>
      <c r="AW2221" s="18" t="s">
        <v>5537</v>
      </c>
      <c r="AX2221" s="18" t="s">
        <v>5537</v>
      </c>
      <c r="AY2221" s="18" t="s">
        <v>5537</v>
      </c>
      <c r="AZ2221" s="18" t="s">
        <v>5537</v>
      </c>
      <c r="BA2221" s="18" t="s">
        <v>5537</v>
      </c>
      <c r="BB2221" s="18" t="s">
        <v>5537</v>
      </c>
      <c r="BC2221" s="18" t="s">
        <v>5537</v>
      </c>
      <c r="BD2221" s="18" t="s">
        <v>5537</v>
      </c>
      <c r="BE2221" s="18" t="s">
        <v>5537</v>
      </c>
      <c r="BF2221" s="18" t="s">
        <v>5537</v>
      </c>
      <c r="BG2221" s="18" t="s">
        <v>5537</v>
      </c>
      <c r="BH2221" s="18" t="s">
        <v>5537</v>
      </c>
      <c r="BI2221" s="9" t="s">
        <v>5537</v>
      </c>
      <c r="BJ2221" s="14"/>
      <c r="BK2221" s="14" t="s">
        <v>5537</v>
      </c>
      <c r="BL2221" s="14" t="str">
        <f>_xlfn.XLOOKUP(B2221,'[4]cell downs 18042026 17h'!$B:$B,'[4]cell downs 18042026 17h'!$B:$B,"")</f>
        <v/>
      </c>
      <c r="BM2221" s="14" t="str">
        <f>_xlfn.XLOOKUP(B2221,'[5]Cells Huawei 19042026 15h'!$B:$B,'[5]Cells Huawei 19042026 15h'!$B:$B,"")</f>
        <v/>
      </c>
      <c r="BN2221" s="9" t="str">
        <f>_xlfn.XLOOKUP(B2221,'[6]cells down 19042026 9H40'!$B:$B,'[6]cells down 19042026 9H40'!$B:$B,"")</f>
        <v/>
      </c>
      <c r="BO2221" s="9" t="s">
        <v>3868</v>
      </c>
      <c r="BP2221" s="9" t="s">
        <v>12</v>
      </c>
      <c r="BQ2221" s="115"/>
    </row>
    <row r="2222" spans="1:69" s="9" customFormat="1" x14ac:dyDescent="0.3">
      <c r="A2222" s="1" t="s">
        <v>3883</v>
      </c>
      <c r="B2222" s="8" t="s">
        <v>3884</v>
      </c>
      <c r="C2222" s="3" t="str">
        <f>_xlfn.XLOOKUP(B2222,'[1]daily break down'!$D:$D,'[1]daily break down'!$E:$E,"")</f>
        <v>LITTORAL</v>
      </c>
      <c r="D2222" s="1" t="s">
        <v>11</v>
      </c>
      <c r="E2222" s="1" t="s">
        <v>12</v>
      </c>
      <c r="F2222" s="3" t="s">
        <v>31</v>
      </c>
      <c r="G2222" s="1" t="s">
        <v>3883</v>
      </c>
      <c r="H2222" s="34" t="str">
        <f>_xlfn.XLOOKUP(B2222,[2]CALCULATION!$B:$B,[2]CALCULATION!$H:$H,"")</f>
        <v>ZTE</v>
      </c>
      <c r="I2222" s="28">
        <v>0</v>
      </c>
      <c r="J2222" s="28">
        <v>0</v>
      </c>
      <c r="K2222" s="28">
        <v>0</v>
      </c>
      <c r="L2222" s="28">
        <v>0</v>
      </c>
      <c r="M2222" s="28">
        <v>0</v>
      </c>
      <c r="N2222" s="28">
        <v>0</v>
      </c>
      <c r="O2222" s="28">
        <v>0</v>
      </c>
      <c r="P2222" s="28">
        <v>0</v>
      </c>
      <c r="Q2222" s="28">
        <v>0</v>
      </c>
      <c r="R2222" s="28">
        <v>0</v>
      </c>
      <c r="S2222" s="94">
        <v>0</v>
      </c>
      <c r="T2222" s="94">
        <f>_xlfn.XLOOKUP(B2222,'[3]Nur des jours'!$B:$B,'[3]Nur des jours'!$U:$U,"")</f>
        <v>0</v>
      </c>
      <c r="U2222" s="94">
        <v>0</v>
      </c>
      <c r="V2222" s="94">
        <v>0</v>
      </c>
      <c r="W2222" s="94">
        <v>0</v>
      </c>
      <c r="X2222" s="94">
        <v>0</v>
      </c>
      <c r="Y2222" s="94">
        <v>0</v>
      </c>
      <c r="Z2222" s="94">
        <v>0</v>
      </c>
      <c r="AA2222" s="94">
        <v>0</v>
      </c>
      <c r="AB2222" s="94">
        <v>0</v>
      </c>
      <c r="AC2222" s="94"/>
      <c r="AD2222" s="94">
        <v>0</v>
      </c>
      <c r="AE2222" s="94">
        <v>0</v>
      </c>
      <c r="AF2222" s="94">
        <v>0</v>
      </c>
      <c r="AG2222" s="94">
        <v>0</v>
      </c>
      <c r="AH2222" s="94">
        <v>0</v>
      </c>
      <c r="AI2222" s="49" t="s">
        <v>5559</v>
      </c>
      <c r="AJ2222" s="49"/>
      <c r="AK2222" s="48" t="str" cm="1">
        <f t="array" ref="AK2222">IFERROR(_xlfn.IFS(
AM2222="MPR ISSUE","PDH",
AM2222="BSS Hardware Issue","BSS",
AM2222="Sites strategiques, MLL, Pylone, etc.","ENVTECH",
AM2222="AKTIVCO DEFAUT GE &amp; POWER Cabinet","AKTIVCO",
AM2222="AKTIVCO Coupure ENEO &amp; Baisse de tension","AKTIVCO GRID ONLY",
AM2222="Coupure ENEO &amp; Baisse de tension","IHS GRID ONLY",
AM2222="Defaut GE &amp; POWER Cabinet","IHS",
AM2222="Sharing","Partners",
AM2222="Sites strategiques &amp; DataCenter","SST &amp; DC",
AM2222="Exclu","Exclu",
AM2222="SAT","SAT",
AM2222="SPARE-ISSUE","SPARE-ISSUE",
AM2222="Fiber CAmtel","TRANS_FO_CAMTEL",
AM2222="Fiber AOF","Fiber AOF",
AM2222="Projet OCM (HUAWEI)","TRAVAUX-HUAWEI",
AM2222="Projet OCM (NOKIA)","TRAVAUX-NOKIA",
AM2222="ACCESS-ISSUE","ACCESS-ISSUE",
AM2222="Projet OCM (ZTE, NOKIA, autres projets)","TRAVAUX OCM",
AM2222="No root CAuse","No root cause",
AM2222="ODU HS","PDH",
AM2222="IP &amp; VLAN","PDH",
AM2222="Warehouse HUAWEI","SPARE-ISSUE",
AM2222="SPARE-HS","SPARE-ISSUE",
AM2222="Power Telco","BSS",AM2222="no impacts","no impacts"
),"")</f>
        <v>no impacts</v>
      </c>
      <c r="AL2222" s="48" t="str" cm="1">
        <f t="array" ref="AL2222">IFERROR(_xlfn.IFS(
AM2222="MPR ISSUE","TX ISSUE",
AM2222="BSS Hardware Issue","RAN ISSUE",
AM2222="Sites strategiques, MLL, Pylone, etc.","ENVTECH",
AM2222="AKTIVCO DEFAUT GE &amp; POWER Cabinet","POWER ISSUE",
AM2222="AKTIVCO Coupure ENEO &amp; Baisse de tension","POWER ISSUE",
AM2222="Coupure ENEO &amp; Baisse de tension","POWER ISSUE",
AM2222="Defaut GE &amp; POWER Cabinet","POWER ISSUE",
AM2222="Sharing","POWER ISSUE",
AM2222="Sites strategiques &amp; DataCenter","POWER ISSUE",
AM2222="Exclu","Exclu",
AM2222="SAT","TX ISSUE",
AM2222="SPARE-ISSUE","SPARE-ISSUE",
AM2222="Fiber CAmtel","TX ISSUE",
AM2222="Fiber AOF","TX ISSUE",
AM2222="Projet OCM (HUAWEI)","TRAVAUX-HUAWEI",
AM2222="Projet OCM (NOKIA)","TRAVAUX -NOKIA",
AM2222="ACCESS-ISSUE","ACCESS-ISSUE",
AM2222="Projet OCM (ZTE, NOKIA, autres projets)","TRAVAUX OCM",
AM2222="No root CAuse","No root cause",
AM2222="ODU HS","TX ISSUE",
AM2222="IP &amp; VLAN","TX ISSUE",
AM2222="Warehouse HUAWEI","SPARE-ISSUE",
AM2222="SPARE-HS","SPARE-ISSUE",
AM2222="Power Telco","RAN ISSUE",AM2222="no impacts","no impacts"
),"")</f>
        <v>no impacts</v>
      </c>
      <c r="AM2222" s="67" t="s">
        <v>5605</v>
      </c>
      <c r="AN2222" s="48" t="str" cm="1">
        <f t="array" ref="AN2222">IFERROR(_xlfn.IFS(
AM2222="MPR ISSUE","ACTIVE",
AM2222="BSS Hardware Issue","ACTIVE",
AM2222="Sites strategiques, MLL, Pylone, etc.","PASSIVE",
AM2222="AKTIVCO DEFAUT GE &amp; POWER Cabinet","PASSIVE",
AM2222="AKTIVCO Coupure ENEO &amp; Baisse de tension","PASSIVE",
AM2222="Coupure ENEO &amp; Baisse de tension","PASSIVE",
AM2222="Defaut GE &amp; POWER Cabinet","PASSIVE",
AM2222="Sharing","PASSIVE",
AM2222="Sites strategiques &amp; DataCenter","PASSIVE",
AM2222="Exclu","Exclu",
AM2222="SAT","ACTIVE",
AM2222="SPARE-ISSUE","SPARE-ISSUE",
AM2222="Fiber CAmtel","ACTIVE",
AM2222="Fiber AOF","ACTIVE",
AM2222="Projet OCM (HUAWEI)","PLANNED WORKS",
AM2222="Projet OCM (NOKIA)","PLANNED WORKS",
AM2222="ACCESS-ISSUE","ACCESS-ISSUE",
AM2222="Projet OCM (ZTE, NOKIA, autres projets)","PLANNED WORKS",
AM2222="No root CAuse","No root cause",
AM2222="ODU HS","ACTIVE",
AM2222="IP &amp; VLAN","ACTIVE",
AM2222="Warehouse HUAWEI","SPARE-ISSUE",
AM2222="SPARE-HS","SPARE-ISSUE",
AM2222="Power Telco","ACTIVE", AM2222="no impacts","no impacts"
),"")</f>
        <v>no impacts</v>
      </c>
      <c r="AO2222" s="93" t="s">
        <v>5537</v>
      </c>
      <c r="AP2222" s="101" t="str">
        <f t="shared" si="62"/>
        <v>LIT_063</v>
      </c>
      <c r="AR2222" s="17" t="s">
        <v>5537</v>
      </c>
      <c r="AS2222" s="7" t="s">
        <v>5537</v>
      </c>
      <c r="AT2222" s="6"/>
      <c r="AU2222" s="7"/>
      <c r="AV2222" s="3" t="s">
        <v>5537</v>
      </c>
      <c r="AW2222" s="18" t="s">
        <v>5537</v>
      </c>
      <c r="AX2222" s="18" t="s">
        <v>5537</v>
      </c>
      <c r="AY2222" s="18" t="s">
        <v>5537</v>
      </c>
      <c r="AZ2222" s="18" t="s">
        <v>5537</v>
      </c>
      <c r="BA2222" s="18" t="s">
        <v>5537</v>
      </c>
      <c r="BB2222" s="18" t="s">
        <v>5537</v>
      </c>
      <c r="BC2222" s="18" t="s">
        <v>5537</v>
      </c>
      <c r="BD2222" s="18" t="s">
        <v>5537</v>
      </c>
      <c r="BE2222" s="18" t="s">
        <v>5537</v>
      </c>
      <c r="BF2222" s="18" t="s">
        <v>5537</v>
      </c>
      <c r="BG2222" s="18" t="s">
        <v>5537</v>
      </c>
      <c r="BH2222" s="18" t="s">
        <v>5537</v>
      </c>
      <c r="BI2222" s="9" t="s">
        <v>5537</v>
      </c>
      <c r="BJ2222" s="14"/>
      <c r="BK2222" s="14" t="s">
        <v>5537</v>
      </c>
      <c r="BL2222" s="14" t="str">
        <f>_xlfn.XLOOKUP(B2222,'[4]cell downs 18042026 17h'!$B:$B,'[4]cell downs 18042026 17h'!$B:$B,"")</f>
        <v/>
      </c>
      <c r="BM2222" s="14" t="str">
        <f>_xlfn.XLOOKUP(B2222,'[5]Cells Huawei 19042026 15h'!$B:$B,'[5]Cells Huawei 19042026 15h'!$B:$B,"")</f>
        <v/>
      </c>
      <c r="BN2222" s="9" t="str">
        <f>_xlfn.XLOOKUP(B2222,'[6]cells down 19042026 9H40'!$B:$B,'[6]cells down 19042026 9H40'!$B:$B,"")</f>
        <v/>
      </c>
      <c r="BO2222" s="9" t="s">
        <v>3884</v>
      </c>
      <c r="BP2222" s="9" t="s">
        <v>5537</v>
      </c>
      <c r="BQ2222" s="115"/>
    </row>
    <row r="2223" spans="1:69" s="9" customFormat="1" x14ac:dyDescent="0.3">
      <c r="A2223" s="1" t="s">
        <v>3885</v>
      </c>
      <c r="B2223" s="8" t="s">
        <v>3886</v>
      </c>
      <c r="C2223" s="3" t="str">
        <f>_xlfn.XLOOKUP(B2223,'[1]daily break down'!$D:$D,'[1]daily break down'!$E:$E,"")</f>
        <v>CENTRE</v>
      </c>
      <c r="D2223" s="1" t="s">
        <v>11</v>
      </c>
      <c r="E2223" s="1" t="s">
        <v>12</v>
      </c>
      <c r="F2223" s="3" t="s">
        <v>37</v>
      </c>
      <c r="G2223" s="1" t="s">
        <v>3885</v>
      </c>
      <c r="H2223" s="34" t="str">
        <f>_xlfn.XLOOKUP(B2223,[2]CALCULATION!$B:$B,[2]CALCULATION!$H:$H,"")</f>
        <v>ZTE</v>
      </c>
      <c r="I2223" s="28">
        <v>0</v>
      </c>
      <c r="J2223" s="28">
        <v>0</v>
      </c>
      <c r="K2223" s="28">
        <v>0</v>
      </c>
      <c r="L2223" s="28">
        <v>0</v>
      </c>
      <c r="M2223" s="28">
        <v>0</v>
      </c>
      <c r="N2223" s="28">
        <v>0</v>
      </c>
      <c r="O2223" s="28">
        <v>0</v>
      </c>
      <c r="P2223" s="28">
        <v>0</v>
      </c>
      <c r="Q2223" s="28">
        <v>0</v>
      </c>
      <c r="R2223" s="28">
        <v>0</v>
      </c>
      <c r="S2223" s="94">
        <v>0</v>
      </c>
      <c r="T2223" s="94">
        <f>_xlfn.XLOOKUP(B2223,'[3]Nur des jours'!$B:$B,'[3]Nur des jours'!$U:$U,"")</f>
        <v>0</v>
      </c>
      <c r="U2223" s="94">
        <v>0</v>
      </c>
      <c r="V2223" s="94">
        <v>0</v>
      </c>
      <c r="W2223" s="94">
        <v>0</v>
      </c>
      <c r="X2223" s="94">
        <v>0</v>
      </c>
      <c r="Y2223" s="94">
        <v>0</v>
      </c>
      <c r="Z2223" s="94">
        <v>0</v>
      </c>
      <c r="AA2223" s="94">
        <v>0</v>
      </c>
      <c r="AB2223" s="94">
        <v>0</v>
      </c>
      <c r="AC2223" s="94"/>
      <c r="AD2223" s="94">
        <v>0</v>
      </c>
      <c r="AE2223" s="94">
        <v>0</v>
      </c>
      <c r="AF2223" s="94">
        <v>0</v>
      </c>
      <c r="AG2223" s="94">
        <v>0</v>
      </c>
      <c r="AH2223" s="94">
        <v>0</v>
      </c>
      <c r="AI2223" s="49" t="s">
        <v>5559</v>
      </c>
      <c r="AJ2223" s="49"/>
      <c r="AK2223" s="48" t="str" cm="1">
        <f t="array" ref="AK2223">IFERROR(_xlfn.IFS(
AM2223="MPR ISSUE","PDH",
AM2223="BSS Hardware Issue","BSS",
AM2223="Sites strategiques, MLL, Pylone, etc.","ENVTECH",
AM2223="AKTIVCO DEFAUT GE &amp; POWER Cabinet","AKTIVCO",
AM2223="AKTIVCO Coupure ENEO &amp; Baisse de tension","AKTIVCO GRID ONLY",
AM2223="Coupure ENEO &amp; Baisse de tension","IHS GRID ONLY",
AM2223="Defaut GE &amp; POWER Cabinet","IHS",
AM2223="Sharing","Partners",
AM2223="Sites strategiques &amp; DataCenter","SST &amp; DC",
AM2223="Exclu","Exclu",
AM2223="SAT","SAT",
AM2223="SPARE-ISSUE","SPARE-ISSUE",
AM2223="Fiber CAmtel","TRANS_FO_CAMTEL",
AM2223="Fiber AOF","Fiber AOF",
AM2223="Projet OCM (HUAWEI)","TRAVAUX-HUAWEI",
AM2223="Projet OCM (NOKIA)","TRAVAUX-NOKIA",
AM2223="ACCESS-ISSUE","ACCESS-ISSUE",
AM2223="Projet OCM (ZTE, NOKIA, autres projets)","TRAVAUX OCM",
AM2223="No root CAuse","No root cause",
AM2223="ODU HS","PDH",
AM2223="IP &amp; VLAN","PDH",
AM2223="Warehouse HUAWEI","SPARE-ISSUE",
AM2223="SPARE-HS","SPARE-ISSUE",
AM2223="Power Telco","BSS",AM2223="no impacts","no impacts"
),"")</f>
        <v>no impacts</v>
      </c>
      <c r="AL2223" s="48" t="str" cm="1">
        <f t="array" ref="AL2223">IFERROR(_xlfn.IFS(
AM2223="MPR ISSUE","TX ISSUE",
AM2223="BSS Hardware Issue","RAN ISSUE",
AM2223="Sites strategiques, MLL, Pylone, etc.","ENVTECH",
AM2223="AKTIVCO DEFAUT GE &amp; POWER Cabinet","POWER ISSUE",
AM2223="AKTIVCO Coupure ENEO &amp; Baisse de tension","POWER ISSUE",
AM2223="Coupure ENEO &amp; Baisse de tension","POWER ISSUE",
AM2223="Defaut GE &amp; POWER Cabinet","POWER ISSUE",
AM2223="Sharing","POWER ISSUE",
AM2223="Sites strategiques &amp; DataCenter","POWER ISSUE",
AM2223="Exclu","Exclu",
AM2223="SAT","TX ISSUE",
AM2223="SPARE-ISSUE","SPARE-ISSUE",
AM2223="Fiber CAmtel","TX ISSUE",
AM2223="Fiber AOF","TX ISSUE",
AM2223="Projet OCM (HUAWEI)","TRAVAUX-HUAWEI",
AM2223="Projet OCM (NOKIA)","TRAVAUX -NOKIA",
AM2223="ACCESS-ISSUE","ACCESS-ISSUE",
AM2223="Projet OCM (ZTE, NOKIA, autres projets)","TRAVAUX OCM",
AM2223="No root CAuse","No root cause",
AM2223="ODU HS","TX ISSUE",
AM2223="IP &amp; VLAN","TX ISSUE",
AM2223="Warehouse HUAWEI","SPARE-ISSUE",
AM2223="SPARE-HS","SPARE-ISSUE",
AM2223="Power Telco","RAN ISSUE",AM2223="no impacts","no impacts"
),"")</f>
        <v>no impacts</v>
      </c>
      <c r="AM2223" s="67" t="s">
        <v>5605</v>
      </c>
      <c r="AN2223" s="48" t="str" cm="1">
        <f t="array" ref="AN2223">IFERROR(_xlfn.IFS(
AM2223="MPR ISSUE","ACTIVE",
AM2223="BSS Hardware Issue","ACTIVE",
AM2223="Sites strategiques, MLL, Pylone, etc.","PASSIVE",
AM2223="AKTIVCO DEFAUT GE &amp; POWER Cabinet","PASSIVE",
AM2223="AKTIVCO Coupure ENEO &amp; Baisse de tension","PASSIVE",
AM2223="Coupure ENEO &amp; Baisse de tension","PASSIVE",
AM2223="Defaut GE &amp; POWER Cabinet","PASSIVE",
AM2223="Sharing","PASSIVE",
AM2223="Sites strategiques &amp; DataCenter","PASSIVE",
AM2223="Exclu","Exclu",
AM2223="SAT","ACTIVE",
AM2223="SPARE-ISSUE","SPARE-ISSUE",
AM2223="Fiber CAmtel","ACTIVE",
AM2223="Fiber AOF","ACTIVE",
AM2223="Projet OCM (HUAWEI)","PLANNED WORKS",
AM2223="Projet OCM (NOKIA)","PLANNED WORKS",
AM2223="ACCESS-ISSUE","ACCESS-ISSUE",
AM2223="Projet OCM (ZTE, NOKIA, autres projets)","PLANNED WORKS",
AM2223="No root CAuse","No root cause",
AM2223="ODU HS","ACTIVE",
AM2223="IP &amp; VLAN","ACTIVE",
AM2223="Warehouse HUAWEI","SPARE-ISSUE",
AM2223="SPARE-HS","SPARE-ISSUE",
AM2223="Power Telco","ACTIVE", AM2223="no impacts","no impacts"
),"")</f>
        <v>no impacts</v>
      </c>
      <c r="AO2223" s="93" t="s">
        <v>5537</v>
      </c>
      <c r="AP2223" s="101" t="str">
        <f t="shared" si="62"/>
        <v>CTR_352</v>
      </c>
      <c r="AQ2223" s="98"/>
      <c r="AR2223" s="17" t="s">
        <v>5537</v>
      </c>
      <c r="AS2223" s="7" t="s">
        <v>5537</v>
      </c>
      <c r="AT2223" s="6"/>
      <c r="AU2223" s="7"/>
      <c r="AV2223" s="3" t="s">
        <v>5537</v>
      </c>
      <c r="AW2223" s="18" t="s">
        <v>5537</v>
      </c>
      <c r="AX2223" s="18" t="s">
        <v>5537</v>
      </c>
      <c r="AY2223" s="18" t="s">
        <v>5537</v>
      </c>
      <c r="AZ2223" s="18" t="s">
        <v>5537</v>
      </c>
      <c r="BA2223" s="18" t="s">
        <v>5537</v>
      </c>
      <c r="BB2223" s="18" t="s">
        <v>5537</v>
      </c>
      <c r="BC2223" s="18" t="s">
        <v>5537</v>
      </c>
      <c r="BD2223" s="18" t="s">
        <v>5537</v>
      </c>
      <c r="BE2223" s="18" t="s">
        <v>5537</v>
      </c>
      <c r="BF2223" s="18" t="s">
        <v>5537</v>
      </c>
      <c r="BG2223" s="18" t="s">
        <v>5537</v>
      </c>
      <c r="BH2223" s="18" t="s">
        <v>5537</v>
      </c>
      <c r="BI2223" s="9" t="s">
        <v>5537</v>
      </c>
      <c r="BJ2223" s="14"/>
      <c r="BK2223" s="14" t="s">
        <v>5537</v>
      </c>
      <c r="BL2223" s="14" t="str">
        <f>_xlfn.XLOOKUP(B2223,'[4]cell downs 18042026 17h'!$B:$B,'[4]cell downs 18042026 17h'!$B:$B,"")</f>
        <v/>
      </c>
      <c r="BM2223" s="14" t="str">
        <f>_xlfn.XLOOKUP(B2223,'[5]Cells Huawei 19042026 15h'!$B:$B,'[5]Cells Huawei 19042026 15h'!$B:$B,"")</f>
        <v/>
      </c>
      <c r="BN2223" s="9" t="str">
        <f>_xlfn.XLOOKUP(B2223,'[6]cells down 19042026 9H40'!$B:$B,'[6]cells down 19042026 9H40'!$B:$B,"")</f>
        <v/>
      </c>
      <c r="BO2223" s="9" t="s">
        <v>5537</v>
      </c>
      <c r="BP2223" s="9" t="s">
        <v>12</v>
      </c>
      <c r="BQ2223" s="115"/>
    </row>
    <row r="2224" spans="1:69" s="9" customFormat="1" x14ac:dyDescent="0.3">
      <c r="A2224" s="1" t="s">
        <v>3887</v>
      </c>
      <c r="B2224" s="8" t="s">
        <v>3888</v>
      </c>
      <c r="C2224" s="3" t="str">
        <f>_xlfn.XLOOKUP(B2224,'[1]daily break down'!$D:$D,'[1]daily break down'!$E:$E,"")</f>
        <v>CENTRE</v>
      </c>
      <c r="D2224" s="1" t="s">
        <v>11</v>
      </c>
      <c r="E2224" s="1" t="s">
        <v>66</v>
      </c>
      <c r="F2224" s="3" t="s">
        <v>37</v>
      </c>
      <c r="G2224" s="1" t="s">
        <v>3887</v>
      </c>
      <c r="H2224" s="34" t="str">
        <f>_xlfn.XLOOKUP(B2224,[2]CALCULATION!$B:$B,[2]CALCULATION!$H:$H,"")</f>
        <v>ZTE</v>
      </c>
      <c r="I2224" s="28">
        <v>0</v>
      </c>
      <c r="J2224" s="28">
        <v>0</v>
      </c>
      <c r="K2224" s="28">
        <v>0</v>
      </c>
      <c r="L2224" s="28">
        <v>0</v>
      </c>
      <c r="M2224" s="28">
        <v>0</v>
      </c>
      <c r="N2224" s="28">
        <v>0</v>
      </c>
      <c r="O2224" s="28">
        <v>0</v>
      </c>
      <c r="P2224" s="28">
        <v>0</v>
      </c>
      <c r="Q2224" s="28">
        <v>0</v>
      </c>
      <c r="R2224" s="28">
        <v>0</v>
      </c>
      <c r="S2224" s="94">
        <v>0</v>
      </c>
      <c r="T2224" s="94">
        <f>_xlfn.XLOOKUP(B2224,'[3]Nur des jours'!$B:$B,'[3]Nur des jours'!$U:$U,"")</f>
        <v>0</v>
      </c>
      <c r="U2224" s="94">
        <v>0</v>
      </c>
      <c r="V2224" s="94">
        <v>0</v>
      </c>
      <c r="W2224" s="94">
        <v>0</v>
      </c>
      <c r="X2224" s="94">
        <v>0</v>
      </c>
      <c r="Y2224" s="94">
        <v>0</v>
      </c>
      <c r="Z2224" s="94">
        <v>0</v>
      </c>
      <c r="AA2224" s="94">
        <v>0</v>
      </c>
      <c r="AB2224" s="94">
        <v>0</v>
      </c>
      <c r="AC2224" s="94"/>
      <c r="AD2224" s="94">
        <v>0</v>
      </c>
      <c r="AE2224" s="94">
        <v>0</v>
      </c>
      <c r="AF2224" s="94">
        <v>0</v>
      </c>
      <c r="AG2224" s="94">
        <v>0</v>
      </c>
      <c r="AH2224" s="94">
        <v>0</v>
      </c>
      <c r="AI2224" s="49" t="s">
        <v>5559</v>
      </c>
      <c r="AJ2224" s="49"/>
      <c r="AK2224" s="48" t="str" cm="1">
        <f t="array" ref="AK2224">IFERROR(_xlfn.IFS(
AM2224="MPR ISSUE","PDH",
AM2224="BSS Hardware Issue","BSS",
AM2224="Sites strategiques, MLL, Pylone, etc.","ENVTECH",
AM2224="AKTIVCO DEFAUT GE &amp; POWER Cabinet","AKTIVCO",
AM2224="AKTIVCO Coupure ENEO &amp; Baisse de tension","AKTIVCO GRID ONLY",
AM2224="Coupure ENEO &amp; Baisse de tension","IHS GRID ONLY",
AM2224="Defaut GE &amp; POWER Cabinet","IHS",
AM2224="Sharing","Partners",
AM2224="Sites strategiques &amp; DataCenter","SST &amp; DC",
AM2224="Exclu","Exclu",
AM2224="SAT","SAT",
AM2224="SPARE-ISSUE","SPARE-ISSUE",
AM2224="Fiber CAmtel","TRANS_FO_CAMTEL",
AM2224="Fiber AOF","Fiber AOF",
AM2224="Projet OCM (HUAWEI)","TRAVAUX-HUAWEI",
AM2224="Projet OCM (NOKIA)","TRAVAUX-NOKIA",
AM2224="ACCESS-ISSUE","ACCESS-ISSUE",
AM2224="Projet OCM (ZTE, NOKIA, autres projets)","TRAVAUX OCM",
AM2224="No root CAuse","No root cause",
AM2224="ODU HS","PDH",
AM2224="IP &amp; VLAN","PDH",
AM2224="Warehouse HUAWEI","SPARE-ISSUE",
AM2224="SPARE-HS","SPARE-ISSUE",
AM2224="Power Telco","BSS",AM2224="no impacts","no impacts"
),"")</f>
        <v>no impacts</v>
      </c>
      <c r="AL2224" s="48" t="str" cm="1">
        <f t="array" ref="AL2224">IFERROR(_xlfn.IFS(
AM2224="MPR ISSUE","TX ISSUE",
AM2224="BSS Hardware Issue","RAN ISSUE",
AM2224="Sites strategiques, MLL, Pylone, etc.","ENVTECH",
AM2224="AKTIVCO DEFAUT GE &amp; POWER Cabinet","POWER ISSUE",
AM2224="AKTIVCO Coupure ENEO &amp; Baisse de tension","POWER ISSUE",
AM2224="Coupure ENEO &amp; Baisse de tension","POWER ISSUE",
AM2224="Defaut GE &amp; POWER Cabinet","POWER ISSUE",
AM2224="Sharing","POWER ISSUE",
AM2224="Sites strategiques &amp; DataCenter","POWER ISSUE",
AM2224="Exclu","Exclu",
AM2224="SAT","TX ISSUE",
AM2224="SPARE-ISSUE","SPARE-ISSUE",
AM2224="Fiber CAmtel","TX ISSUE",
AM2224="Fiber AOF","TX ISSUE",
AM2224="Projet OCM (HUAWEI)","TRAVAUX-HUAWEI",
AM2224="Projet OCM (NOKIA)","TRAVAUX -NOKIA",
AM2224="ACCESS-ISSUE","ACCESS-ISSUE",
AM2224="Projet OCM (ZTE, NOKIA, autres projets)","TRAVAUX OCM",
AM2224="No root CAuse","No root cause",
AM2224="ODU HS","TX ISSUE",
AM2224="IP &amp; VLAN","TX ISSUE",
AM2224="Warehouse HUAWEI","SPARE-ISSUE",
AM2224="SPARE-HS","SPARE-ISSUE",
AM2224="Power Telco","RAN ISSUE",AM2224="no impacts","no impacts"
),"")</f>
        <v>no impacts</v>
      </c>
      <c r="AM2224" s="67" t="s">
        <v>5605</v>
      </c>
      <c r="AN2224" s="48" t="str" cm="1">
        <f t="array" ref="AN2224">IFERROR(_xlfn.IFS(
AM2224="MPR ISSUE","ACTIVE",
AM2224="BSS Hardware Issue","ACTIVE",
AM2224="Sites strategiques, MLL, Pylone, etc.","PASSIVE",
AM2224="AKTIVCO DEFAUT GE &amp; POWER Cabinet","PASSIVE",
AM2224="AKTIVCO Coupure ENEO &amp; Baisse de tension","PASSIVE",
AM2224="Coupure ENEO &amp; Baisse de tension","PASSIVE",
AM2224="Defaut GE &amp; POWER Cabinet","PASSIVE",
AM2224="Sharing","PASSIVE",
AM2224="Sites strategiques &amp; DataCenter","PASSIVE",
AM2224="Exclu","Exclu",
AM2224="SAT","ACTIVE",
AM2224="SPARE-ISSUE","SPARE-ISSUE",
AM2224="Fiber CAmtel","ACTIVE",
AM2224="Fiber AOF","ACTIVE",
AM2224="Projet OCM (HUAWEI)","PLANNED WORKS",
AM2224="Projet OCM (NOKIA)","PLANNED WORKS",
AM2224="ACCESS-ISSUE","ACCESS-ISSUE",
AM2224="Projet OCM (ZTE, NOKIA, autres projets)","PLANNED WORKS",
AM2224="No root CAuse","No root cause",
AM2224="ODU HS","ACTIVE",
AM2224="IP &amp; VLAN","ACTIVE",
AM2224="Warehouse HUAWEI","SPARE-ISSUE",
AM2224="SPARE-HS","SPARE-ISSUE",
AM2224="Power Telco","ACTIVE", AM2224="no impacts","no impacts"
),"")</f>
        <v>no impacts</v>
      </c>
      <c r="AO2224" s="93" t="s">
        <v>5537</v>
      </c>
      <c r="AP2224" s="101" t="str">
        <f t="shared" si="62"/>
        <v>CTR_277</v>
      </c>
      <c r="AQ2224" s="98"/>
      <c r="AR2224" s="17" t="s">
        <v>5537</v>
      </c>
      <c r="AS2224" s="7" t="s">
        <v>5537</v>
      </c>
      <c r="AT2224" s="6"/>
      <c r="AU2224" s="7"/>
      <c r="AV2224" s="3" t="s">
        <v>5537</v>
      </c>
      <c r="AW2224" s="18" t="s">
        <v>5537</v>
      </c>
      <c r="AX2224" s="18" t="s">
        <v>5537</v>
      </c>
      <c r="AY2224" s="18" t="s">
        <v>5537</v>
      </c>
      <c r="AZ2224" s="18" t="s">
        <v>5537</v>
      </c>
      <c r="BA2224" s="18" t="s">
        <v>5537</v>
      </c>
      <c r="BB2224" s="18" t="s">
        <v>5537</v>
      </c>
      <c r="BC2224" s="18" t="s">
        <v>5537</v>
      </c>
      <c r="BD2224" s="18" t="s">
        <v>5537</v>
      </c>
      <c r="BE2224" s="18" t="s">
        <v>5537</v>
      </c>
      <c r="BF2224" s="18" t="s">
        <v>5537</v>
      </c>
      <c r="BG2224" s="18" t="s">
        <v>5537</v>
      </c>
      <c r="BH2224" s="18" t="s">
        <v>5537</v>
      </c>
      <c r="BI2224" s="9" t="s">
        <v>5537</v>
      </c>
      <c r="BJ2224" s="14"/>
      <c r="BK2224" s="14" t="s">
        <v>5537</v>
      </c>
      <c r="BL2224" s="14" t="str">
        <f>_xlfn.XLOOKUP(B2224,'[4]cell downs 18042026 17h'!$B:$B,'[4]cell downs 18042026 17h'!$B:$B,"")</f>
        <v/>
      </c>
      <c r="BM2224" s="14" t="str">
        <f>_xlfn.XLOOKUP(B2224,'[5]Cells Huawei 19042026 15h'!$B:$B,'[5]Cells Huawei 19042026 15h'!$B:$B,"")</f>
        <v/>
      </c>
      <c r="BN2224" s="9" t="str">
        <f>_xlfn.XLOOKUP(B2224,'[6]cells down 19042026 9H40'!$B:$B,'[6]cells down 19042026 9H40'!$B:$B,"")</f>
        <v/>
      </c>
      <c r="BO2224" s="9" t="s">
        <v>3888</v>
      </c>
      <c r="BP2224" s="9" t="s">
        <v>12</v>
      </c>
      <c r="BQ2224" s="115"/>
    </row>
    <row r="2225" spans="1:69" s="9" customFormat="1" x14ac:dyDescent="0.3">
      <c r="A2225" s="1" t="s">
        <v>3889</v>
      </c>
      <c r="B2225" s="8" t="s">
        <v>3890</v>
      </c>
      <c r="C2225" s="3" t="str">
        <f>_xlfn.XLOOKUP(B2225,'[1]daily break down'!$D:$D,'[1]daily break down'!$E:$E,"")</f>
        <v>CENTRE</v>
      </c>
      <c r="D2225" s="1" t="s">
        <v>11</v>
      </c>
      <c r="E2225" s="1" t="s">
        <v>3891</v>
      </c>
      <c r="F2225" s="3" t="s">
        <v>37</v>
      </c>
      <c r="G2225" s="1" t="s">
        <v>3889</v>
      </c>
      <c r="H2225" s="34" t="str">
        <f>_xlfn.XLOOKUP(B2225,[2]CALCULATION!$B:$B,[2]CALCULATION!$H:$H,"")</f>
        <v>ZTE</v>
      </c>
      <c r="I2225" s="28">
        <v>0</v>
      </c>
      <c r="J2225" s="28">
        <v>0</v>
      </c>
      <c r="K2225" s="28">
        <v>0</v>
      </c>
      <c r="L2225" s="28">
        <v>0</v>
      </c>
      <c r="M2225" s="28">
        <v>0</v>
      </c>
      <c r="N2225" s="28">
        <v>0</v>
      </c>
      <c r="O2225" s="28">
        <v>0</v>
      </c>
      <c r="P2225" s="28">
        <v>0</v>
      </c>
      <c r="Q2225" s="28">
        <v>0</v>
      </c>
      <c r="R2225" s="28">
        <v>0</v>
      </c>
      <c r="S2225" s="94">
        <v>0</v>
      </c>
      <c r="T2225" s="94">
        <f>_xlfn.XLOOKUP(B2225,'[3]Nur des jours'!$B:$B,'[3]Nur des jours'!$U:$U,"")</f>
        <v>0</v>
      </c>
      <c r="U2225" s="94">
        <v>0</v>
      </c>
      <c r="V2225" s="94">
        <v>0</v>
      </c>
      <c r="W2225" s="94">
        <v>0</v>
      </c>
      <c r="X2225" s="94">
        <v>0</v>
      </c>
      <c r="Y2225" s="94">
        <v>0</v>
      </c>
      <c r="Z2225" s="94">
        <v>0</v>
      </c>
      <c r="AA2225" s="94">
        <v>0</v>
      </c>
      <c r="AB2225" s="94">
        <v>0</v>
      </c>
      <c r="AC2225" s="94"/>
      <c r="AD2225" s="94">
        <v>0</v>
      </c>
      <c r="AE2225" s="94">
        <v>0</v>
      </c>
      <c r="AF2225" s="94">
        <v>0</v>
      </c>
      <c r="AG2225" s="94">
        <v>0</v>
      </c>
      <c r="AH2225" s="94">
        <v>0</v>
      </c>
      <c r="AI2225" s="49" t="s">
        <v>5559</v>
      </c>
      <c r="AJ2225" s="49"/>
      <c r="AK2225" s="48" t="str" cm="1">
        <f t="array" ref="AK2225">IFERROR(_xlfn.IFS(
AM2225="MPR ISSUE","PDH",
AM2225="BSS Hardware Issue","BSS",
AM2225="Sites strategiques, MLL, Pylone, etc.","ENVTECH",
AM2225="AKTIVCO DEFAUT GE &amp; POWER Cabinet","AKTIVCO",
AM2225="AKTIVCO Coupure ENEO &amp; Baisse de tension","AKTIVCO GRID ONLY",
AM2225="Coupure ENEO &amp; Baisse de tension","IHS GRID ONLY",
AM2225="Defaut GE &amp; POWER Cabinet","IHS",
AM2225="Sharing","Partners",
AM2225="Sites strategiques &amp; DataCenter","SST &amp; DC",
AM2225="Exclu","Exclu",
AM2225="SAT","SAT",
AM2225="SPARE-ISSUE","SPARE-ISSUE",
AM2225="Fiber CAmtel","TRANS_FO_CAMTEL",
AM2225="Fiber AOF","Fiber AOF",
AM2225="Projet OCM (HUAWEI)","TRAVAUX-HUAWEI",
AM2225="Projet OCM (NOKIA)","TRAVAUX-NOKIA",
AM2225="ACCESS-ISSUE","ACCESS-ISSUE",
AM2225="Projet OCM (ZTE, NOKIA, autres projets)","TRAVAUX OCM",
AM2225="No root CAuse","No root cause",
AM2225="ODU HS","PDH",
AM2225="IP &amp; VLAN","PDH",
AM2225="Warehouse HUAWEI","SPARE-ISSUE",
AM2225="SPARE-HS","SPARE-ISSUE",
AM2225="Power Telco","BSS",AM2225="no impacts","no impacts"
),"")</f>
        <v>no impacts</v>
      </c>
      <c r="AL2225" s="48" t="str" cm="1">
        <f t="array" ref="AL2225">IFERROR(_xlfn.IFS(
AM2225="MPR ISSUE","TX ISSUE",
AM2225="BSS Hardware Issue","RAN ISSUE",
AM2225="Sites strategiques, MLL, Pylone, etc.","ENVTECH",
AM2225="AKTIVCO DEFAUT GE &amp; POWER Cabinet","POWER ISSUE",
AM2225="AKTIVCO Coupure ENEO &amp; Baisse de tension","POWER ISSUE",
AM2225="Coupure ENEO &amp; Baisse de tension","POWER ISSUE",
AM2225="Defaut GE &amp; POWER Cabinet","POWER ISSUE",
AM2225="Sharing","POWER ISSUE",
AM2225="Sites strategiques &amp; DataCenter","POWER ISSUE",
AM2225="Exclu","Exclu",
AM2225="SAT","TX ISSUE",
AM2225="SPARE-ISSUE","SPARE-ISSUE",
AM2225="Fiber CAmtel","TX ISSUE",
AM2225="Fiber AOF","TX ISSUE",
AM2225="Projet OCM (HUAWEI)","TRAVAUX-HUAWEI",
AM2225="Projet OCM (NOKIA)","TRAVAUX -NOKIA",
AM2225="ACCESS-ISSUE","ACCESS-ISSUE",
AM2225="Projet OCM (ZTE, NOKIA, autres projets)","TRAVAUX OCM",
AM2225="No root CAuse","No root cause",
AM2225="ODU HS","TX ISSUE",
AM2225="IP &amp; VLAN","TX ISSUE",
AM2225="Warehouse HUAWEI","SPARE-ISSUE",
AM2225="SPARE-HS","SPARE-ISSUE",
AM2225="Power Telco","RAN ISSUE",AM2225="no impacts","no impacts"
),"")</f>
        <v>no impacts</v>
      </c>
      <c r="AM2225" s="67" t="s">
        <v>5605</v>
      </c>
      <c r="AN2225" s="48" t="str" cm="1">
        <f t="array" ref="AN2225">IFERROR(_xlfn.IFS(
AM2225="MPR ISSUE","ACTIVE",
AM2225="BSS Hardware Issue","ACTIVE",
AM2225="Sites strategiques, MLL, Pylone, etc.","PASSIVE",
AM2225="AKTIVCO DEFAUT GE &amp; POWER Cabinet","PASSIVE",
AM2225="AKTIVCO Coupure ENEO &amp; Baisse de tension","PASSIVE",
AM2225="Coupure ENEO &amp; Baisse de tension","PASSIVE",
AM2225="Defaut GE &amp; POWER Cabinet","PASSIVE",
AM2225="Sharing","PASSIVE",
AM2225="Sites strategiques &amp; DataCenter","PASSIVE",
AM2225="Exclu","Exclu",
AM2225="SAT","ACTIVE",
AM2225="SPARE-ISSUE","SPARE-ISSUE",
AM2225="Fiber CAmtel","ACTIVE",
AM2225="Fiber AOF","ACTIVE",
AM2225="Projet OCM (HUAWEI)","PLANNED WORKS",
AM2225="Projet OCM (NOKIA)","PLANNED WORKS",
AM2225="ACCESS-ISSUE","ACCESS-ISSUE",
AM2225="Projet OCM (ZTE, NOKIA, autres projets)","PLANNED WORKS",
AM2225="No root CAuse","No root cause",
AM2225="ODU HS","ACTIVE",
AM2225="IP &amp; VLAN","ACTIVE",
AM2225="Warehouse HUAWEI","SPARE-ISSUE",
AM2225="SPARE-HS","SPARE-ISSUE",
AM2225="Power Telco","ACTIVE", AM2225="no impacts","no impacts"
),"")</f>
        <v>no impacts</v>
      </c>
      <c r="AO2225" s="93" t="s">
        <v>5537</v>
      </c>
      <c r="AP2225" s="101" t="str">
        <f t="shared" si="62"/>
        <v>CTR_278</v>
      </c>
      <c r="AQ2225" s="98"/>
      <c r="AR2225" s="17" t="s">
        <v>5537</v>
      </c>
      <c r="AS2225" s="7" t="s">
        <v>5537</v>
      </c>
      <c r="AT2225" s="6"/>
      <c r="AU2225" s="7"/>
      <c r="AV2225" s="3" t="s">
        <v>5537</v>
      </c>
      <c r="AW2225" s="18" t="s">
        <v>5537</v>
      </c>
      <c r="AX2225" s="18" t="s">
        <v>5537</v>
      </c>
      <c r="AY2225" s="18" t="s">
        <v>5537</v>
      </c>
      <c r="AZ2225" s="18" t="s">
        <v>5537</v>
      </c>
      <c r="BA2225" s="18" t="s">
        <v>5537</v>
      </c>
      <c r="BB2225" s="18" t="s">
        <v>5537</v>
      </c>
      <c r="BC2225" s="18" t="s">
        <v>5537</v>
      </c>
      <c r="BD2225" s="18" t="s">
        <v>5537</v>
      </c>
      <c r="BE2225" s="18" t="s">
        <v>5537</v>
      </c>
      <c r="BF2225" s="18" t="s">
        <v>5537</v>
      </c>
      <c r="BG2225" s="18" t="s">
        <v>5537</v>
      </c>
      <c r="BH2225" s="18" t="s">
        <v>5537</v>
      </c>
      <c r="BI2225" s="9" t="s">
        <v>5537</v>
      </c>
      <c r="BJ2225" s="14"/>
      <c r="BK2225" s="14" t="s">
        <v>5537</v>
      </c>
      <c r="BL2225" s="14" t="str">
        <f>_xlfn.XLOOKUP(B2225,'[4]cell downs 18042026 17h'!$B:$B,'[4]cell downs 18042026 17h'!$B:$B,"")</f>
        <v/>
      </c>
      <c r="BM2225" s="14" t="str">
        <f>_xlfn.XLOOKUP(B2225,'[5]Cells Huawei 19042026 15h'!$B:$B,'[5]Cells Huawei 19042026 15h'!$B:$B,"")</f>
        <v/>
      </c>
      <c r="BN2225" s="9" t="str">
        <f>_xlfn.XLOOKUP(B2225,'[6]cells down 19042026 9H40'!$B:$B,'[6]cells down 19042026 9H40'!$B:$B,"")</f>
        <v/>
      </c>
      <c r="BO2225" s="9" t="s">
        <v>3890</v>
      </c>
      <c r="BP2225" s="9" t="s">
        <v>5537</v>
      </c>
      <c r="BQ2225" s="115"/>
    </row>
    <row r="2226" spans="1:69" s="9" customFormat="1" x14ac:dyDescent="0.3">
      <c r="A2226" s="1" t="s">
        <v>3919</v>
      </c>
      <c r="B2226" s="8" t="s">
        <v>3920</v>
      </c>
      <c r="C2226" s="3" t="str">
        <f>_xlfn.XLOOKUP(B2226,'[1]daily break down'!$D:$D,'[1]daily break down'!$E:$E,"")</f>
        <v>LITTORAL</v>
      </c>
      <c r="D2226" s="1" t="s">
        <v>11</v>
      </c>
      <c r="E2226" s="1" t="s">
        <v>1129</v>
      </c>
      <c r="F2226" s="3" t="s">
        <v>31</v>
      </c>
      <c r="G2226" s="1" t="s">
        <v>3921</v>
      </c>
      <c r="H2226" s="34" t="str">
        <f>_xlfn.XLOOKUP(B2226,[2]CALCULATION!$B:$B,[2]CALCULATION!$H:$H,"")</f>
        <v>ZTE</v>
      </c>
      <c r="I2226" s="28">
        <v>0</v>
      </c>
      <c r="J2226" s="28">
        <v>0</v>
      </c>
      <c r="K2226" s="28">
        <v>0</v>
      </c>
      <c r="L2226" s="28">
        <v>0</v>
      </c>
      <c r="M2226" s="28">
        <v>0</v>
      </c>
      <c r="N2226" s="28">
        <v>0</v>
      </c>
      <c r="O2226" s="28">
        <v>0</v>
      </c>
      <c r="P2226" s="28">
        <v>0</v>
      </c>
      <c r="Q2226" s="28">
        <v>0</v>
      </c>
      <c r="R2226" s="28">
        <v>0</v>
      </c>
      <c r="S2226" s="94">
        <v>0</v>
      </c>
      <c r="T2226" s="94">
        <f>_xlfn.XLOOKUP(B2226,'[3]Nur des jours'!$B:$B,'[3]Nur des jours'!$U:$U,"")</f>
        <v>0</v>
      </c>
      <c r="U2226" s="94">
        <v>0</v>
      </c>
      <c r="V2226" s="94">
        <v>0</v>
      </c>
      <c r="W2226" s="94">
        <v>0</v>
      </c>
      <c r="X2226" s="94">
        <v>0</v>
      </c>
      <c r="Y2226" s="94">
        <v>0</v>
      </c>
      <c r="Z2226" s="94">
        <v>0</v>
      </c>
      <c r="AA2226" s="94">
        <v>0</v>
      </c>
      <c r="AB2226" s="94">
        <v>0</v>
      </c>
      <c r="AC2226" s="94"/>
      <c r="AD2226" s="94">
        <v>0</v>
      </c>
      <c r="AE2226" s="94">
        <v>0</v>
      </c>
      <c r="AF2226" s="94">
        <v>0</v>
      </c>
      <c r="AG2226" s="94">
        <v>0</v>
      </c>
      <c r="AH2226" s="94">
        <v>0</v>
      </c>
      <c r="AI2226" s="49" t="s">
        <v>5559</v>
      </c>
      <c r="AJ2226" s="49"/>
      <c r="AK2226" s="48" t="str" cm="1">
        <f t="array" ref="AK2226">IFERROR(_xlfn.IFS(
AM2226="MPR ISSUE","PDH",
AM2226="BSS Hardware Issue","BSS",
AM2226="Sites strategiques, MLL, Pylone, etc.","ENVTECH",
AM2226="AKTIVCO DEFAUT GE &amp; POWER Cabinet","AKTIVCO",
AM2226="AKTIVCO Coupure ENEO &amp; Baisse de tension","AKTIVCO GRID ONLY",
AM2226="Coupure ENEO &amp; Baisse de tension","IHS GRID ONLY",
AM2226="Defaut GE &amp; POWER Cabinet","IHS",
AM2226="Sharing","Partners",
AM2226="Sites strategiques &amp; DataCenter","SST &amp; DC",
AM2226="Exclu","Exclu",
AM2226="SAT","SAT",
AM2226="SPARE-ISSUE","SPARE-ISSUE",
AM2226="Fiber CAmtel","TRANS_FO_CAMTEL",
AM2226="Fiber AOF","Fiber AOF",
AM2226="Projet OCM (HUAWEI)","TRAVAUX-HUAWEI",
AM2226="Projet OCM (NOKIA)","TRAVAUX-NOKIA",
AM2226="ACCESS-ISSUE","ACCESS-ISSUE",
AM2226="Projet OCM (ZTE, NOKIA, autres projets)","TRAVAUX OCM",
AM2226="No root CAuse","No root cause",
AM2226="ODU HS","PDH",
AM2226="IP &amp; VLAN","PDH",
AM2226="Warehouse HUAWEI","SPARE-ISSUE",
AM2226="SPARE-HS","SPARE-ISSUE",
AM2226="Power Telco","BSS",AM2226="no impacts","no impacts"
),"")</f>
        <v>no impacts</v>
      </c>
      <c r="AL2226" s="48" t="str" cm="1">
        <f t="array" ref="AL2226">IFERROR(_xlfn.IFS(
AM2226="MPR ISSUE","TX ISSUE",
AM2226="BSS Hardware Issue","RAN ISSUE",
AM2226="Sites strategiques, MLL, Pylone, etc.","ENVTECH",
AM2226="AKTIVCO DEFAUT GE &amp; POWER Cabinet","POWER ISSUE",
AM2226="AKTIVCO Coupure ENEO &amp; Baisse de tension","POWER ISSUE",
AM2226="Coupure ENEO &amp; Baisse de tension","POWER ISSUE",
AM2226="Defaut GE &amp; POWER Cabinet","POWER ISSUE",
AM2226="Sharing","POWER ISSUE",
AM2226="Sites strategiques &amp; DataCenter","POWER ISSUE",
AM2226="Exclu","Exclu",
AM2226="SAT","TX ISSUE",
AM2226="SPARE-ISSUE","SPARE-ISSUE",
AM2226="Fiber CAmtel","TX ISSUE",
AM2226="Fiber AOF","TX ISSUE",
AM2226="Projet OCM (HUAWEI)","TRAVAUX-HUAWEI",
AM2226="Projet OCM (NOKIA)","TRAVAUX -NOKIA",
AM2226="ACCESS-ISSUE","ACCESS-ISSUE",
AM2226="Projet OCM (ZTE, NOKIA, autres projets)","TRAVAUX OCM",
AM2226="No root CAuse","No root cause",
AM2226="ODU HS","TX ISSUE",
AM2226="IP &amp; VLAN","TX ISSUE",
AM2226="Warehouse HUAWEI","SPARE-ISSUE",
AM2226="SPARE-HS","SPARE-ISSUE",
AM2226="Power Telco","RAN ISSUE",AM2226="no impacts","no impacts"
),"")</f>
        <v>no impacts</v>
      </c>
      <c r="AM2226" s="67" t="s">
        <v>5605</v>
      </c>
      <c r="AN2226" s="48" t="str" cm="1">
        <f t="array" ref="AN2226">IFERROR(_xlfn.IFS(
AM2226="MPR ISSUE","ACTIVE",
AM2226="BSS Hardware Issue","ACTIVE",
AM2226="Sites strategiques, MLL, Pylone, etc.","PASSIVE",
AM2226="AKTIVCO DEFAUT GE &amp; POWER Cabinet","PASSIVE",
AM2226="AKTIVCO Coupure ENEO &amp; Baisse de tension","PASSIVE",
AM2226="Coupure ENEO &amp; Baisse de tension","PASSIVE",
AM2226="Defaut GE &amp; POWER Cabinet","PASSIVE",
AM2226="Sharing","PASSIVE",
AM2226="Sites strategiques &amp; DataCenter","PASSIVE",
AM2226="Exclu","Exclu",
AM2226="SAT","ACTIVE",
AM2226="SPARE-ISSUE","SPARE-ISSUE",
AM2226="Fiber CAmtel","ACTIVE",
AM2226="Fiber AOF","ACTIVE",
AM2226="Projet OCM (HUAWEI)","PLANNED WORKS",
AM2226="Projet OCM (NOKIA)","PLANNED WORKS",
AM2226="ACCESS-ISSUE","ACCESS-ISSUE",
AM2226="Projet OCM (ZTE, NOKIA, autres projets)","PLANNED WORKS",
AM2226="No root CAuse","No root cause",
AM2226="ODU HS","ACTIVE",
AM2226="IP &amp; VLAN","ACTIVE",
AM2226="Warehouse HUAWEI","SPARE-ISSUE",
AM2226="SPARE-HS","SPARE-ISSUE",
AM2226="Power Telco","ACTIVE", AM2226="no impacts","no impacts"
),"")</f>
        <v>no impacts</v>
      </c>
      <c r="AO2226" s="93" t="s">
        <v>5537</v>
      </c>
      <c r="AP2226" s="101" t="str">
        <f t="shared" si="62"/>
        <v>LIT_497</v>
      </c>
      <c r="AR2226" s="17" t="s">
        <v>5537</v>
      </c>
      <c r="AS2226" s="7" t="s">
        <v>5537</v>
      </c>
      <c r="AT2226" s="6"/>
      <c r="AU2226" s="7"/>
      <c r="AV2226" s="3" t="s">
        <v>5537</v>
      </c>
      <c r="AW2226" s="18" t="s">
        <v>5537</v>
      </c>
      <c r="AX2226" s="18" t="s">
        <v>5537</v>
      </c>
      <c r="AY2226" s="18" t="s">
        <v>5537</v>
      </c>
      <c r="AZ2226" s="18" t="s">
        <v>5537</v>
      </c>
      <c r="BA2226" s="18" t="s">
        <v>5537</v>
      </c>
      <c r="BB2226" s="18" t="s">
        <v>5537</v>
      </c>
      <c r="BC2226" s="18" t="s">
        <v>5537</v>
      </c>
      <c r="BD2226" s="18" t="s">
        <v>5537</v>
      </c>
      <c r="BE2226" s="18" t="s">
        <v>5537</v>
      </c>
      <c r="BF2226" s="18" t="s">
        <v>5537</v>
      </c>
      <c r="BG2226" s="18" t="s">
        <v>5537</v>
      </c>
      <c r="BH2226" s="18" t="s">
        <v>5537</v>
      </c>
      <c r="BI2226" s="9" t="s">
        <v>5537</v>
      </c>
      <c r="BJ2226" s="14"/>
      <c r="BK2226" s="14" t="s">
        <v>5537</v>
      </c>
      <c r="BL2226" s="14" t="str">
        <f>_xlfn.XLOOKUP(B2226,'[4]cell downs 18042026 17h'!$B:$B,'[4]cell downs 18042026 17h'!$B:$B,"")</f>
        <v/>
      </c>
      <c r="BM2226" s="14" t="str">
        <f>_xlfn.XLOOKUP(B2226,'[5]Cells Huawei 19042026 15h'!$B:$B,'[5]Cells Huawei 19042026 15h'!$B:$B,"")</f>
        <v/>
      </c>
      <c r="BN2226" s="9" t="str">
        <f>_xlfn.XLOOKUP(B2226,'[6]cells down 19042026 9H40'!$B:$B,'[6]cells down 19042026 9H40'!$B:$B,"")</f>
        <v/>
      </c>
      <c r="BO2226" s="9" t="s">
        <v>3920</v>
      </c>
      <c r="BP2226" s="9" t="s">
        <v>5537</v>
      </c>
      <c r="BQ2226" s="115"/>
    </row>
    <row r="2227" spans="1:69" s="9" customFormat="1" x14ac:dyDescent="0.3">
      <c r="A2227" s="1" t="s">
        <v>3922</v>
      </c>
      <c r="B2227" s="8" t="s">
        <v>3923</v>
      </c>
      <c r="C2227" s="3" t="str">
        <f>_xlfn.XLOOKUP(B2227,'[1]daily break down'!$D:$D,'[1]daily break down'!$E:$E,"")</f>
        <v>CENTRE</v>
      </c>
      <c r="D2227" s="1" t="s">
        <v>21</v>
      </c>
      <c r="E2227" s="1" t="s">
        <v>125</v>
      </c>
      <c r="F2227" s="3" t="s">
        <v>69</v>
      </c>
      <c r="G2227" s="1" t="s">
        <v>3924</v>
      </c>
      <c r="H2227" s="33" t="str">
        <f>_xlfn.XLOOKUP(B2227,[2]CALCULATION!$B:$B,[2]CALCULATION!$H:$H,"")</f>
        <v>NOKIA</v>
      </c>
      <c r="I2227" s="28">
        <v>0</v>
      </c>
      <c r="J2227" s="28">
        <v>0</v>
      </c>
      <c r="K2227" s="28">
        <v>0</v>
      </c>
      <c r="L2227" s="28">
        <v>0</v>
      </c>
      <c r="M2227" s="28">
        <v>0</v>
      </c>
      <c r="N2227" s="28">
        <v>0</v>
      </c>
      <c r="O2227" s="28">
        <v>0</v>
      </c>
      <c r="P2227" s="28">
        <v>0</v>
      </c>
      <c r="Q2227" s="28">
        <v>0</v>
      </c>
      <c r="R2227" s="28">
        <v>0</v>
      </c>
      <c r="S2227" s="94">
        <v>0</v>
      </c>
      <c r="T2227" s="94">
        <f>_xlfn.XLOOKUP(B2227,'[3]Nur des jours'!$B:$B,'[3]Nur des jours'!$U:$U,"")</f>
        <v>0</v>
      </c>
      <c r="U2227" s="94">
        <v>0</v>
      </c>
      <c r="V2227" s="94">
        <v>0</v>
      </c>
      <c r="W2227" s="94">
        <v>0</v>
      </c>
      <c r="X2227" s="94">
        <v>0</v>
      </c>
      <c r="Y2227" s="94">
        <v>0</v>
      </c>
      <c r="Z2227" s="94">
        <v>0</v>
      </c>
      <c r="AA2227" s="94">
        <v>0</v>
      </c>
      <c r="AB2227" s="94">
        <v>0</v>
      </c>
      <c r="AC2227" s="94"/>
      <c r="AD2227" s="94">
        <v>0</v>
      </c>
      <c r="AE2227" s="94">
        <v>0</v>
      </c>
      <c r="AF2227" s="94">
        <v>0</v>
      </c>
      <c r="AG2227" s="94">
        <v>0</v>
      </c>
      <c r="AH2227" s="94">
        <v>0</v>
      </c>
      <c r="AI2227" s="49" t="s">
        <v>5559</v>
      </c>
      <c r="AJ2227" s="49"/>
      <c r="AK2227" s="48" t="str" cm="1">
        <f t="array" ref="AK2227">IFERROR(_xlfn.IFS(
AM2227="MPR ISSUE","PDH",
AM2227="BSS Hardware Issue","BSS",
AM2227="Sites strategiques, MLL, Pylone, etc.","ENVTECH",
AM2227="AKTIVCO DEFAUT GE &amp; POWER Cabinet","AKTIVCO",
AM2227="AKTIVCO Coupure ENEO &amp; Baisse de tension","AKTIVCO GRID ONLY",
AM2227="Coupure ENEO &amp; Baisse de tension","IHS GRID ONLY",
AM2227="Defaut GE &amp; POWER Cabinet","IHS",
AM2227="Sharing","Partners",
AM2227="Sites strategiques &amp; DataCenter","SST &amp; DC",
AM2227="Exclu","Exclu",
AM2227="SAT","SAT",
AM2227="SPARE-ISSUE","SPARE-ISSUE",
AM2227="Fiber CAmtel","TRANS_FO_CAMTEL",
AM2227="Fiber AOF","Fiber AOF",
AM2227="Projet OCM (HUAWEI)","TRAVAUX-HUAWEI",
AM2227="Projet OCM (NOKIA)","TRAVAUX-NOKIA",
AM2227="ACCESS-ISSUE","ACCESS-ISSUE",
AM2227="Projet OCM (ZTE, NOKIA, autres projets)","TRAVAUX OCM",
AM2227="No root CAuse","No root cause",
AM2227="ODU HS","PDH",
AM2227="IP &amp; VLAN","PDH",
AM2227="Warehouse HUAWEI","SPARE-ISSUE",
AM2227="SPARE-HS","SPARE-ISSUE",
AM2227="Power Telco","BSS",AM2227="no impacts","no impacts"
),"")</f>
        <v>no impacts</v>
      </c>
      <c r="AL2227" s="48" t="str" cm="1">
        <f t="array" ref="AL2227">IFERROR(_xlfn.IFS(
AM2227="MPR ISSUE","TX ISSUE",
AM2227="BSS Hardware Issue","RAN ISSUE",
AM2227="Sites strategiques, MLL, Pylone, etc.","ENVTECH",
AM2227="AKTIVCO DEFAUT GE &amp; POWER Cabinet","POWER ISSUE",
AM2227="AKTIVCO Coupure ENEO &amp; Baisse de tension","POWER ISSUE",
AM2227="Coupure ENEO &amp; Baisse de tension","POWER ISSUE",
AM2227="Defaut GE &amp; POWER Cabinet","POWER ISSUE",
AM2227="Sharing","POWER ISSUE",
AM2227="Sites strategiques &amp; DataCenter","POWER ISSUE",
AM2227="Exclu","Exclu",
AM2227="SAT","TX ISSUE",
AM2227="SPARE-ISSUE","SPARE-ISSUE",
AM2227="Fiber CAmtel","TX ISSUE",
AM2227="Fiber AOF","TX ISSUE",
AM2227="Projet OCM (HUAWEI)","TRAVAUX-HUAWEI",
AM2227="Projet OCM (NOKIA)","TRAVAUX -NOKIA",
AM2227="ACCESS-ISSUE","ACCESS-ISSUE",
AM2227="Projet OCM (ZTE, NOKIA, autres projets)","TRAVAUX OCM",
AM2227="No root CAuse","No root cause",
AM2227="ODU HS","TX ISSUE",
AM2227="IP &amp; VLAN","TX ISSUE",
AM2227="Warehouse HUAWEI","SPARE-ISSUE",
AM2227="SPARE-HS","SPARE-ISSUE",
AM2227="Power Telco","RAN ISSUE",AM2227="no impacts","no impacts"
),"")</f>
        <v>no impacts</v>
      </c>
      <c r="AM2227" s="67" t="s">
        <v>5605</v>
      </c>
      <c r="AN2227" s="48" t="str" cm="1">
        <f t="array" ref="AN2227">IFERROR(_xlfn.IFS(
AM2227="MPR ISSUE","ACTIVE",
AM2227="BSS Hardware Issue","ACTIVE",
AM2227="Sites strategiques, MLL, Pylone, etc.","PASSIVE",
AM2227="AKTIVCO DEFAUT GE &amp; POWER Cabinet","PASSIVE",
AM2227="AKTIVCO Coupure ENEO &amp; Baisse de tension","PASSIVE",
AM2227="Coupure ENEO &amp; Baisse de tension","PASSIVE",
AM2227="Defaut GE &amp; POWER Cabinet","PASSIVE",
AM2227="Sharing","PASSIVE",
AM2227="Sites strategiques &amp; DataCenter","PASSIVE",
AM2227="Exclu","Exclu",
AM2227="SAT","ACTIVE",
AM2227="SPARE-ISSUE","SPARE-ISSUE",
AM2227="Fiber CAmtel","ACTIVE",
AM2227="Fiber AOF","ACTIVE",
AM2227="Projet OCM (HUAWEI)","PLANNED WORKS",
AM2227="Projet OCM (NOKIA)","PLANNED WORKS",
AM2227="ACCESS-ISSUE","ACCESS-ISSUE",
AM2227="Projet OCM (ZTE, NOKIA, autres projets)","PLANNED WORKS",
AM2227="No root CAuse","No root cause",
AM2227="ODU HS","ACTIVE",
AM2227="IP &amp; VLAN","ACTIVE",
AM2227="Warehouse HUAWEI","SPARE-ISSUE",
AM2227="SPARE-HS","SPARE-ISSUE",
AM2227="Power Telco","ACTIVE", AM2227="no impacts","no impacts"
),"")</f>
        <v>no impacts</v>
      </c>
      <c r="AO2227" s="93" t="s">
        <v>5537</v>
      </c>
      <c r="AP2227" s="101" t="str">
        <f t="shared" si="62"/>
        <v>SUD_098</v>
      </c>
      <c r="AR2227" s="17" t="s">
        <v>5537</v>
      </c>
      <c r="AS2227" s="7" t="s">
        <v>5537</v>
      </c>
      <c r="AT2227" s="6"/>
      <c r="AU2227" s="7"/>
      <c r="AV2227" s="3" t="s">
        <v>5537</v>
      </c>
      <c r="AW2227" s="18" t="s">
        <v>5537</v>
      </c>
      <c r="AX2227" s="18" t="s">
        <v>5537</v>
      </c>
      <c r="AY2227" s="18" t="s">
        <v>5537</v>
      </c>
      <c r="AZ2227" s="18" t="s">
        <v>5537</v>
      </c>
      <c r="BA2227" s="18" t="s">
        <v>5537</v>
      </c>
      <c r="BB2227" s="18" t="s">
        <v>5537</v>
      </c>
      <c r="BC2227" s="18" t="s">
        <v>5537</v>
      </c>
      <c r="BD2227" s="18" t="s">
        <v>5537</v>
      </c>
      <c r="BE2227" s="18" t="s">
        <v>5537</v>
      </c>
      <c r="BF2227" s="18" t="s">
        <v>5537</v>
      </c>
      <c r="BG2227" s="18" t="s">
        <v>5537</v>
      </c>
      <c r="BH2227" s="18" t="s">
        <v>5537</v>
      </c>
      <c r="BI2227" s="9" t="s">
        <v>5537</v>
      </c>
      <c r="BJ2227" s="14"/>
      <c r="BK2227" s="14" t="s">
        <v>5537</v>
      </c>
      <c r="BL2227" s="14" t="str">
        <f>_xlfn.XLOOKUP(B2227,'[4]cell downs 18042026 17h'!$B:$B,'[4]cell downs 18042026 17h'!$B:$B,"")</f>
        <v/>
      </c>
      <c r="BM2227" s="14" t="str">
        <f>_xlfn.XLOOKUP(B2227,'[5]Cells Huawei 19042026 15h'!$B:$B,'[5]Cells Huawei 19042026 15h'!$B:$B,"")</f>
        <v/>
      </c>
      <c r="BN2227" s="9" t="str">
        <f>_xlfn.XLOOKUP(B2227,'[6]cells down 19042026 9H40'!$B:$B,'[6]cells down 19042026 9H40'!$B:$B,"")</f>
        <v/>
      </c>
      <c r="BO2227" s="9" t="s">
        <v>5537</v>
      </c>
      <c r="BP2227" s="9" t="s">
        <v>5537</v>
      </c>
      <c r="BQ2227" s="115"/>
    </row>
    <row r="2228" spans="1:69" s="9" customFormat="1" x14ac:dyDescent="0.3">
      <c r="A2228" s="97" t="s">
        <v>3925</v>
      </c>
      <c r="B2228" s="8" t="s">
        <v>3926</v>
      </c>
      <c r="C2228" s="3" t="str">
        <f>_xlfn.XLOOKUP(B2228,'[1]daily break down'!$D:$D,'[1]daily break down'!$E:$E,"")</f>
        <v>CENTRE</v>
      </c>
      <c r="D2228" s="1" t="s">
        <v>11</v>
      </c>
      <c r="E2228" s="1" t="s">
        <v>66</v>
      </c>
      <c r="F2228" s="3" t="s">
        <v>37</v>
      </c>
      <c r="G2228" s="1" t="s">
        <v>3927</v>
      </c>
      <c r="H2228" s="34" t="str">
        <f>_xlfn.XLOOKUP(B2228,[2]CALCULATION!$B:$B,[2]CALCULATION!$H:$H,"")</f>
        <v>ZTE</v>
      </c>
      <c r="I2228" s="28">
        <v>0</v>
      </c>
      <c r="J2228" s="28">
        <v>0</v>
      </c>
      <c r="K2228" s="28">
        <v>0</v>
      </c>
      <c r="L2228" s="28">
        <v>0</v>
      </c>
      <c r="M2228" s="28">
        <v>0</v>
      </c>
      <c r="N2228" s="28">
        <v>0</v>
      </c>
      <c r="O2228" s="28">
        <v>0</v>
      </c>
      <c r="P2228" s="28">
        <v>0</v>
      </c>
      <c r="Q2228" s="28">
        <v>0</v>
      </c>
      <c r="R2228" s="28">
        <v>0</v>
      </c>
      <c r="S2228" s="94">
        <v>0</v>
      </c>
      <c r="T2228" s="94">
        <f>_xlfn.XLOOKUP(B2228,'[3]Nur des jours'!$B:$B,'[3]Nur des jours'!$U:$U,"")</f>
        <v>0</v>
      </c>
      <c r="U2228" s="94">
        <v>0</v>
      </c>
      <c r="V2228" s="94">
        <v>0</v>
      </c>
      <c r="W2228" s="94">
        <v>0</v>
      </c>
      <c r="X2228" s="94">
        <v>0</v>
      </c>
      <c r="Y2228" s="94">
        <v>0</v>
      </c>
      <c r="Z2228" s="94">
        <v>0</v>
      </c>
      <c r="AA2228" s="94">
        <v>0</v>
      </c>
      <c r="AB2228" s="94">
        <v>0</v>
      </c>
      <c r="AC2228" s="94"/>
      <c r="AD2228" s="94">
        <v>0</v>
      </c>
      <c r="AE2228" s="94">
        <v>0</v>
      </c>
      <c r="AF2228" s="94">
        <v>0</v>
      </c>
      <c r="AG2228" s="94">
        <v>0</v>
      </c>
      <c r="AH2228" s="94">
        <v>0</v>
      </c>
      <c r="AI2228" s="49" t="s">
        <v>5559</v>
      </c>
      <c r="AJ2228" s="49"/>
      <c r="AK2228" s="48" t="str" cm="1">
        <f t="array" ref="AK2228">IFERROR(_xlfn.IFS(
AM2228="MPR ISSUE","PDH",
AM2228="BSS Hardware Issue","BSS",
AM2228="Sites strategiques, MLL, Pylone, etc.","ENVTECH",
AM2228="AKTIVCO DEFAUT GE &amp; POWER Cabinet","AKTIVCO",
AM2228="AKTIVCO Coupure ENEO &amp; Baisse de tension","AKTIVCO GRID ONLY",
AM2228="Coupure ENEO &amp; Baisse de tension","IHS GRID ONLY",
AM2228="Defaut GE &amp; POWER Cabinet","IHS",
AM2228="Sharing","Partners",
AM2228="Sites strategiques &amp; DataCenter","SST &amp; DC",
AM2228="Exclu","Exclu",
AM2228="SAT","SAT",
AM2228="SPARE-ISSUE","SPARE-ISSUE",
AM2228="Fiber CAmtel","TRANS_FO_CAMTEL",
AM2228="Fiber AOF","Fiber AOF",
AM2228="Projet OCM (HUAWEI)","TRAVAUX-HUAWEI",
AM2228="Projet OCM (NOKIA)","TRAVAUX-NOKIA",
AM2228="ACCESS-ISSUE","ACCESS-ISSUE",
AM2228="Projet OCM (ZTE, NOKIA, autres projets)","TRAVAUX OCM",
AM2228="No root CAuse","No root cause",
AM2228="ODU HS","PDH",
AM2228="IP &amp; VLAN","PDH",
AM2228="Warehouse HUAWEI","SPARE-ISSUE",
AM2228="SPARE-HS","SPARE-ISSUE",
AM2228="Power Telco","BSS",AM2228="no impacts","no impacts"
),"")</f>
        <v>no impacts</v>
      </c>
      <c r="AL2228" s="48" t="str" cm="1">
        <f t="array" ref="AL2228">IFERROR(_xlfn.IFS(
AM2228="MPR ISSUE","TX ISSUE",
AM2228="BSS Hardware Issue","RAN ISSUE",
AM2228="Sites strategiques, MLL, Pylone, etc.","ENVTECH",
AM2228="AKTIVCO DEFAUT GE &amp; POWER Cabinet","POWER ISSUE",
AM2228="AKTIVCO Coupure ENEO &amp; Baisse de tension","POWER ISSUE",
AM2228="Coupure ENEO &amp; Baisse de tension","POWER ISSUE",
AM2228="Defaut GE &amp; POWER Cabinet","POWER ISSUE",
AM2228="Sharing","POWER ISSUE",
AM2228="Sites strategiques &amp; DataCenter","POWER ISSUE",
AM2228="Exclu","Exclu",
AM2228="SAT","TX ISSUE",
AM2228="SPARE-ISSUE","SPARE-ISSUE",
AM2228="Fiber CAmtel","TX ISSUE",
AM2228="Fiber AOF","TX ISSUE",
AM2228="Projet OCM (HUAWEI)","TRAVAUX-HUAWEI",
AM2228="Projet OCM (NOKIA)","TRAVAUX -NOKIA",
AM2228="ACCESS-ISSUE","ACCESS-ISSUE",
AM2228="Projet OCM (ZTE, NOKIA, autres projets)","TRAVAUX OCM",
AM2228="No root CAuse","No root cause",
AM2228="ODU HS","TX ISSUE",
AM2228="IP &amp; VLAN","TX ISSUE",
AM2228="Warehouse HUAWEI","SPARE-ISSUE",
AM2228="SPARE-HS","SPARE-ISSUE",
AM2228="Power Telco","RAN ISSUE",AM2228="no impacts","no impacts"
),"")</f>
        <v>no impacts</v>
      </c>
      <c r="AM2228" s="67" t="s">
        <v>5605</v>
      </c>
      <c r="AN2228" s="48" t="str" cm="1">
        <f t="array" ref="AN2228">IFERROR(_xlfn.IFS(
AM2228="MPR ISSUE","ACTIVE",
AM2228="BSS Hardware Issue","ACTIVE",
AM2228="Sites strategiques, MLL, Pylone, etc.","PASSIVE",
AM2228="AKTIVCO DEFAUT GE &amp; POWER Cabinet","PASSIVE",
AM2228="AKTIVCO Coupure ENEO &amp; Baisse de tension","PASSIVE",
AM2228="Coupure ENEO &amp; Baisse de tension","PASSIVE",
AM2228="Defaut GE &amp; POWER Cabinet","PASSIVE",
AM2228="Sharing","PASSIVE",
AM2228="Sites strategiques &amp; DataCenter","PASSIVE",
AM2228="Exclu","Exclu",
AM2228="SAT","ACTIVE",
AM2228="SPARE-ISSUE","SPARE-ISSUE",
AM2228="Fiber CAmtel","ACTIVE",
AM2228="Fiber AOF","ACTIVE",
AM2228="Projet OCM (HUAWEI)","PLANNED WORKS",
AM2228="Projet OCM (NOKIA)","PLANNED WORKS",
AM2228="ACCESS-ISSUE","ACCESS-ISSUE",
AM2228="Projet OCM (ZTE, NOKIA, autres projets)","PLANNED WORKS",
AM2228="No root CAuse","No root cause",
AM2228="ODU HS","ACTIVE",
AM2228="IP &amp; VLAN","ACTIVE",
AM2228="Warehouse HUAWEI","SPARE-ISSUE",
AM2228="SPARE-HS","SPARE-ISSUE",
AM2228="Power Telco","ACTIVE", AM2228="no impacts","no impacts"
),"")</f>
        <v>no impacts</v>
      </c>
      <c r="AO2228" s="93" t="s">
        <v>5537</v>
      </c>
      <c r="AP2228" s="101" t="str">
        <f t="shared" si="62"/>
        <v>CTR_141</v>
      </c>
      <c r="AR2228" s="17" t="s">
        <v>5537</v>
      </c>
      <c r="AS2228" s="7" t="s">
        <v>5537</v>
      </c>
      <c r="AT2228" s="6"/>
      <c r="AU2228" s="7"/>
      <c r="AV2228" s="3" t="s">
        <v>5537</v>
      </c>
      <c r="AW2228" s="18" t="s">
        <v>5537</v>
      </c>
      <c r="AX2228" s="18" t="s">
        <v>5537</v>
      </c>
      <c r="AY2228" s="18" t="s">
        <v>5537</v>
      </c>
      <c r="AZ2228" s="18" t="s">
        <v>5537</v>
      </c>
      <c r="BA2228" s="18" t="s">
        <v>5537</v>
      </c>
      <c r="BB2228" s="18" t="s">
        <v>5537</v>
      </c>
      <c r="BC2228" s="18" t="s">
        <v>5537</v>
      </c>
      <c r="BD2228" s="18" t="s">
        <v>5537</v>
      </c>
      <c r="BE2228" s="18" t="s">
        <v>5537</v>
      </c>
      <c r="BF2228" s="18" t="s">
        <v>5537</v>
      </c>
      <c r="BG2228" s="18" t="s">
        <v>5537</v>
      </c>
      <c r="BH2228" s="18" t="s">
        <v>5537</v>
      </c>
      <c r="BI2228" s="9" t="s">
        <v>5537</v>
      </c>
      <c r="BJ2228" s="14"/>
      <c r="BK2228" s="14" t="s">
        <v>5537</v>
      </c>
      <c r="BL2228" s="14" t="str">
        <f>_xlfn.XLOOKUP(B2228,'[4]cell downs 18042026 17h'!$B:$B,'[4]cell downs 18042026 17h'!$B:$B,"")</f>
        <v/>
      </c>
      <c r="BM2228" s="14" t="str">
        <f>_xlfn.XLOOKUP(B2228,'[5]Cells Huawei 19042026 15h'!$B:$B,'[5]Cells Huawei 19042026 15h'!$B:$B,"")</f>
        <v/>
      </c>
      <c r="BN2228" s="9" t="str">
        <f>_xlfn.XLOOKUP(B2228,'[6]cells down 19042026 9H40'!$B:$B,'[6]cells down 19042026 9H40'!$B:$B,"")</f>
        <v/>
      </c>
      <c r="BO2228" s="9" t="s">
        <v>3926</v>
      </c>
      <c r="BP2228" s="9" t="s">
        <v>5537</v>
      </c>
      <c r="BQ2228" s="115"/>
    </row>
    <row r="2229" spans="1:69" s="9" customFormat="1" x14ac:dyDescent="0.3">
      <c r="A2229" s="1" t="s">
        <v>3931</v>
      </c>
      <c r="B2229" s="8" t="s">
        <v>3932</v>
      </c>
      <c r="C2229" s="3" t="str">
        <f>_xlfn.XLOOKUP(B2229,'[1]daily break down'!$D:$D,'[1]daily break down'!$E:$E,"")</f>
        <v>LITTORAL</v>
      </c>
      <c r="D2229" s="1" t="s">
        <v>18</v>
      </c>
      <c r="E2229" s="1" t="s">
        <v>18</v>
      </c>
      <c r="F2229" s="3" t="s">
        <v>31</v>
      </c>
      <c r="G2229" s="1" t="s">
        <v>3883</v>
      </c>
      <c r="H2229" s="34" t="str">
        <f>_xlfn.XLOOKUP(B2229,[2]CALCULATION!$B:$B,[2]CALCULATION!$H:$H,"")</f>
        <v>ZTE</v>
      </c>
      <c r="I2229" s="28">
        <v>0</v>
      </c>
      <c r="J2229" s="28">
        <v>0</v>
      </c>
      <c r="K2229" s="28">
        <v>0</v>
      </c>
      <c r="L2229" s="28">
        <v>0</v>
      </c>
      <c r="M2229" s="28">
        <v>0</v>
      </c>
      <c r="N2229" s="28">
        <v>0</v>
      </c>
      <c r="O2229" s="28">
        <v>0</v>
      </c>
      <c r="P2229" s="28">
        <v>0</v>
      </c>
      <c r="Q2229" s="28">
        <v>0</v>
      </c>
      <c r="R2229" s="28">
        <v>0</v>
      </c>
      <c r="S2229" s="94">
        <v>0</v>
      </c>
      <c r="T2229" s="94">
        <f>_xlfn.XLOOKUP(B2229,'[3]Nur des jours'!$B:$B,'[3]Nur des jours'!$U:$U,"")</f>
        <v>0</v>
      </c>
      <c r="U2229" s="94">
        <v>0</v>
      </c>
      <c r="V2229" s="94">
        <v>0</v>
      </c>
      <c r="W2229" s="94">
        <v>0</v>
      </c>
      <c r="X2229" s="94">
        <v>0</v>
      </c>
      <c r="Y2229" s="94">
        <v>0</v>
      </c>
      <c r="Z2229" s="94">
        <v>0</v>
      </c>
      <c r="AA2229" s="94">
        <v>0</v>
      </c>
      <c r="AB2229" s="94">
        <v>0</v>
      </c>
      <c r="AC2229" s="94"/>
      <c r="AD2229" s="94">
        <v>0</v>
      </c>
      <c r="AE2229" s="94">
        <v>0</v>
      </c>
      <c r="AF2229" s="94">
        <v>0</v>
      </c>
      <c r="AG2229" s="94">
        <v>0</v>
      </c>
      <c r="AH2229" s="94">
        <v>0</v>
      </c>
      <c r="AI2229" s="49" t="s">
        <v>5559</v>
      </c>
      <c r="AJ2229" s="49"/>
      <c r="AK2229" s="48" t="str" cm="1">
        <f t="array" ref="AK2229">IFERROR(_xlfn.IFS(
AM2229="MPR ISSUE","PDH",
AM2229="BSS Hardware Issue","BSS",
AM2229="Sites strategiques, MLL, Pylone, etc.","ENVTECH",
AM2229="AKTIVCO DEFAUT GE &amp; POWER Cabinet","AKTIVCO",
AM2229="AKTIVCO Coupure ENEO &amp; Baisse de tension","AKTIVCO GRID ONLY",
AM2229="Coupure ENEO &amp; Baisse de tension","IHS GRID ONLY",
AM2229="Defaut GE &amp; POWER Cabinet","IHS",
AM2229="Sharing","Partners",
AM2229="Sites strategiques &amp; DataCenter","SST &amp; DC",
AM2229="Exclu","Exclu",
AM2229="SAT","SAT",
AM2229="SPARE-ISSUE","SPARE-ISSUE",
AM2229="Fiber CAmtel","TRANS_FO_CAMTEL",
AM2229="Fiber AOF","Fiber AOF",
AM2229="Projet OCM (HUAWEI)","TRAVAUX-HUAWEI",
AM2229="Projet OCM (NOKIA)","TRAVAUX-NOKIA",
AM2229="ACCESS-ISSUE","ACCESS-ISSUE",
AM2229="Projet OCM (ZTE, NOKIA, autres projets)","TRAVAUX OCM",
AM2229="No root CAuse","No root cause",
AM2229="ODU HS","PDH",
AM2229="IP &amp; VLAN","PDH",
AM2229="Warehouse HUAWEI","SPARE-ISSUE",
AM2229="SPARE-HS","SPARE-ISSUE",
AM2229="Power Telco","BSS",AM2229="no impacts","no impacts"
),"")</f>
        <v>no impacts</v>
      </c>
      <c r="AL2229" s="48" t="str" cm="1">
        <f t="array" ref="AL2229">IFERROR(_xlfn.IFS(
AM2229="MPR ISSUE","TX ISSUE",
AM2229="BSS Hardware Issue","RAN ISSUE",
AM2229="Sites strategiques, MLL, Pylone, etc.","ENVTECH",
AM2229="AKTIVCO DEFAUT GE &amp; POWER Cabinet","POWER ISSUE",
AM2229="AKTIVCO Coupure ENEO &amp; Baisse de tension","POWER ISSUE",
AM2229="Coupure ENEO &amp; Baisse de tension","POWER ISSUE",
AM2229="Defaut GE &amp; POWER Cabinet","POWER ISSUE",
AM2229="Sharing","POWER ISSUE",
AM2229="Sites strategiques &amp; DataCenter","POWER ISSUE",
AM2229="Exclu","Exclu",
AM2229="SAT","TX ISSUE",
AM2229="SPARE-ISSUE","SPARE-ISSUE",
AM2229="Fiber CAmtel","TX ISSUE",
AM2229="Fiber AOF","TX ISSUE",
AM2229="Projet OCM (HUAWEI)","TRAVAUX-HUAWEI",
AM2229="Projet OCM (NOKIA)","TRAVAUX -NOKIA",
AM2229="ACCESS-ISSUE","ACCESS-ISSUE",
AM2229="Projet OCM (ZTE, NOKIA, autres projets)","TRAVAUX OCM",
AM2229="No root CAuse","No root cause",
AM2229="ODU HS","TX ISSUE",
AM2229="IP &amp; VLAN","TX ISSUE",
AM2229="Warehouse HUAWEI","SPARE-ISSUE",
AM2229="SPARE-HS","SPARE-ISSUE",
AM2229="Power Telco","RAN ISSUE",AM2229="no impacts","no impacts"
),"")</f>
        <v>no impacts</v>
      </c>
      <c r="AM2229" s="67" t="s">
        <v>5605</v>
      </c>
      <c r="AN2229" s="48" t="str" cm="1">
        <f t="array" ref="AN2229">IFERROR(_xlfn.IFS(
AM2229="MPR ISSUE","ACTIVE",
AM2229="BSS Hardware Issue","ACTIVE",
AM2229="Sites strategiques, MLL, Pylone, etc.","PASSIVE",
AM2229="AKTIVCO DEFAUT GE &amp; POWER Cabinet","PASSIVE",
AM2229="AKTIVCO Coupure ENEO &amp; Baisse de tension","PASSIVE",
AM2229="Coupure ENEO &amp; Baisse de tension","PASSIVE",
AM2229="Defaut GE &amp; POWER Cabinet","PASSIVE",
AM2229="Sharing","PASSIVE",
AM2229="Sites strategiques &amp; DataCenter","PASSIVE",
AM2229="Exclu","Exclu",
AM2229="SAT","ACTIVE",
AM2229="SPARE-ISSUE","SPARE-ISSUE",
AM2229="Fiber CAmtel","ACTIVE",
AM2229="Fiber AOF","ACTIVE",
AM2229="Projet OCM (HUAWEI)","PLANNED WORKS",
AM2229="Projet OCM (NOKIA)","PLANNED WORKS",
AM2229="ACCESS-ISSUE","ACCESS-ISSUE",
AM2229="Projet OCM (ZTE, NOKIA, autres projets)","PLANNED WORKS",
AM2229="No root CAuse","No root cause",
AM2229="ODU HS","ACTIVE",
AM2229="IP &amp; VLAN","ACTIVE",
AM2229="Warehouse HUAWEI","SPARE-ISSUE",
AM2229="SPARE-HS","SPARE-ISSUE",
AM2229="Power Telco","ACTIVE", AM2229="no impacts","no impacts"
),"")</f>
        <v>no impacts</v>
      </c>
      <c r="AO2229" s="93" t="s">
        <v>5537</v>
      </c>
      <c r="AP2229" s="101" t="str">
        <f t="shared" si="62"/>
        <v>LIT_679</v>
      </c>
      <c r="AR2229" s="17" t="s">
        <v>5537</v>
      </c>
      <c r="AS2229" s="7" t="s">
        <v>5537</v>
      </c>
      <c r="AT2229" s="6"/>
      <c r="AU2229" s="7"/>
      <c r="AV2229" s="3" t="s">
        <v>5537</v>
      </c>
      <c r="AW2229" s="18" t="s">
        <v>5537</v>
      </c>
      <c r="AX2229" s="18" t="s">
        <v>5537</v>
      </c>
      <c r="AY2229" s="18" t="s">
        <v>5537</v>
      </c>
      <c r="AZ2229" s="18" t="s">
        <v>5537</v>
      </c>
      <c r="BA2229" s="18" t="s">
        <v>5537</v>
      </c>
      <c r="BB2229" s="18" t="s">
        <v>5537</v>
      </c>
      <c r="BC2229" s="18" t="s">
        <v>5537</v>
      </c>
      <c r="BD2229" s="18" t="s">
        <v>5537</v>
      </c>
      <c r="BE2229" s="18" t="s">
        <v>5537</v>
      </c>
      <c r="BF2229" s="18" t="s">
        <v>5537</v>
      </c>
      <c r="BG2229" s="18" t="s">
        <v>5537</v>
      </c>
      <c r="BH2229" s="18" t="s">
        <v>5537</v>
      </c>
      <c r="BI2229" s="9" t="s">
        <v>5537</v>
      </c>
      <c r="BJ2229" s="14"/>
      <c r="BK2229" s="14" t="s">
        <v>5537</v>
      </c>
      <c r="BL2229" s="14" t="str">
        <f>_xlfn.XLOOKUP(B2229,'[4]cell downs 18042026 17h'!$B:$B,'[4]cell downs 18042026 17h'!$B:$B,"")</f>
        <v/>
      </c>
      <c r="BM2229" s="14" t="str">
        <f>_xlfn.XLOOKUP(B2229,'[5]Cells Huawei 19042026 15h'!$B:$B,'[5]Cells Huawei 19042026 15h'!$B:$B,"")</f>
        <v/>
      </c>
      <c r="BN2229" s="9" t="str">
        <f>_xlfn.XLOOKUP(B2229,'[6]cells down 19042026 9H40'!$B:$B,'[6]cells down 19042026 9H40'!$B:$B,"")</f>
        <v/>
      </c>
      <c r="BO2229" s="9" t="s">
        <v>5537</v>
      </c>
      <c r="BP2229" s="9" t="s">
        <v>5537</v>
      </c>
      <c r="BQ2229" s="115"/>
    </row>
    <row r="2230" spans="1:69" s="9" customFormat="1" x14ac:dyDescent="0.3">
      <c r="A2230" s="1" t="s">
        <v>3935</v>
      </c>
      <c r="B2230" s="8" t="s">
        <v>3936</v>
      </c>
      <c r="C2230" s="3" t="str">
        <f>_xlfn.XLOOKUP(B2230,'[1]daily break down'!$D:$D,'[1]daily break down'!$E:$E,"")</f>
        <v>CENTRE</v>
      </c>
      <c r="D2230" s="1" t="s">
        <v>11</v>
      </c>
      <c r="E2230" s="1" t="s">
        <v>12</v>
      </c>
      <c r="F2230" s="3" t="s">
        <v>226</v>
      </c>
      <c r="G2230" s="1" t="s">
        <v>3935</v>
      </c>
      <c r="H2230" s="34" t="str">
        <f>_xlfn.XLOOKUP(B2230,[2]CALCULATION!$B:$B,[2]CALCULATION!$H:$H,"")</f>
        <v>ZTE</v>
      </c>
      <c r="I2230" s="28">
        <v>0</v>
      </c>
      <c r="J2230" s="28">
        <v>0</v>
      </c>
      <c r="K2230" s="28">
        <v>0</v>
      </c>
      <c r="L2230" s="28">
        <v>0</v>
      </c>
      <c r="M2230" s="28">
        <v>0</v>
      </c>
      <c r="N2230" s="28">
        <v>0</v>
      </c>
      <c r="O2230" s="28">
        <v>0</v>
      </c>
      <c r="P2230" s="28">
        <v>0</v>
      </c>
      <c r="Q2230" s="28">
        <v>0</v>
      </c>
      <c r="R2230" s="28">
        <v>0</v>
      </c>
      <c r="S2230" s="94">
        <v>0</v>
      </c>
      <c r="T2230" s="94">
        <f>_xlfn.XLOOKUP(B2230,'[3]Nur des jours'!$B:$B,'[3]Nur des jours'!$U:$U,"")</f>
        <v>0</v>
      </c>
      <c r="U2230" s="94">
        <v>0</v>
      </c>
      <c r="V2230" s="94">
        <v>0</v>
      </c>
      <c r="W2230" s="94">
        <v>0</v>
      </c>
      <c r="X2230" s="94">
        <v>0</v>
      </c>
      <c r="Y2230" s="94">
        <v>0</v>
      </c>
      <c r="Z2230" s="94">
        <v>0</v>
      </c>
      <c r="AA2230" s="94">
        <v>0</v>
      </c>
      <c r="AB2230" s="94">
        <v>0</v>
      </c>
      <c r="AC2230" s="94"/>
      <c r="AD2230" s="94">
        <v>0</v>
      </c>
      <c r="AE2230" s="94">
        <v>0</v>
      </c>
      <c r="AF2230" s="94">
        <v>0</v>
      </c>
      <c r="AG2230" s="94">
        <v>0</v>
      </c>
      <c r="AH2230" s="94">
        <v>0</v>
      </c>
      <c r="AI2230" s="49" t="s">
        <v>5559</v>
      </c>
      <c r="AJ2230" s="49"/>
      <c r="AK2230" s="48" t="str" cm="1">
        <f t="array" ref="AK2230">IFERROR(_xlfn.IFS(
AM2230="MPR ISSUE","PDH",
AM2230="BSS Hardware Issue","BSS",
AM2230="Sites strategiques, MLL, Pylone, etc.","ENVTECH",
AM2230="AKTIVCO DEFAUT GE &amp; POWER Cabinet","AKTIVCO",
AM2230="AKTIVCO Coupure ENEO &amp; Baisse de tension","AKTIVCO GRID ONLY",
AM2230="Coupure ENEO &amp; Baisse de tension","IHS GRID ONLY",
AM2230="Defaut GE &amp; POWER Cabinet","IHS",
AM2230="Sharing","Partners",
AM2230="Sites strategiques &amp; DataCenter","SST &amp; DC",
AM2230="Exclu","Exclu",
AM2230="SAT","SAT",
AM2230="SPARE-ISSUE","SPARE-ISSUE",
AM2230="Fiber CAmtel","TRANS_FO_CAMTEL",
AM2230="Fiber AOF","Fiber AOF",
AM2230="Projet OCM (HUAWEI)","TRAVAUX-HUAWEI",
AM2230="Projet OCM (NOKIA)","TRAVAUX-NOKIA",
AM2230="ACCESS-ISSUE","ACCESS-ISSUE",
AM2230="Projet OCM (ZTE, NOKIA, autres projets)","TRAVAUX OCM",
AM2230="No root CAuse","No root cause",
AM2230="ODU HS","PDH",
AM2230="IP &amp; VLAN","PDH",
AM2230="Warehouse HUAWEI","SPARE-ISSUE",
AM2230="SPARE-HS","SPARE-ISSUE",
AM2230="Power Telco","BSS",AM2230="no impacts","no impacts"
),"")</f>
        <v>no impacts</v>
      </c>
      <c r="AL2230" s="48" t="str" cm="1">
        <f t="array" ref="AL2230">IFERROR(_xlfn.IFS(
AM2230="MPR ISSUE","TX ISSUE",
AM2230="BSS Hardware Issue","RAN ISSUE",
AM2230="Sites strategiques, MLL, Pylone, etc.","ENVTECH",
AM2230="AKTIVCO DEFAUT GE &amp; POWER Cabinet","POWER ISSUE",
AM2230="AKTIVCO Coupure ENEO &amp; Baisse de tension","POWER ISSUE",
AM2230="Coupure ENEO &amp; Baisse de tension","POWER ISSUE",
AM2230="Defaut GE &amp; POWER Cabinet","POWER ISSUE",
AM2230="Sharing","POWER ISSUE",
AM2230="Sites strategiques &amp; DataCenter","POWER ISSUE",
AM2230="Exclu","Exclu",
AM2230="SAT","TX ISSUE",
AM2230="SPARE-ISSUE","SPARE-ISSUE",
AM2230="Fiber CAmtel","TX ISSUE",
AM2230="Fiber AOF","TX ISSUE",
AM2230="Projet OCM (HUAWEI)","TRAVAUX-HUAWEI",
AM2230="Projet OCM (NOKIA)","TRAVAUX -NOKIA",
AM2230="ACCESS-ISSUE","ACCESS-ISSUE",
AM2230="Projet OCM (ZTE, NOKIA, autres projets)","TRAVAUX OCM",
AM2230="No root CAuse","No root cause",
AM2230="ODU HS","TX ISSUE",
AM2230="IP &amp; VLAN","TX ISSUE",
AM2230="Warehouse HUAWEI","SPARE-ISSUE",
AM2230="SPARE-HS","SPARE-ISSUE",
AM2230="Power Telco","RAN ISSUE",AM2230="no impacts","no impacts"
),"")</f>
        <v>no impacts</v>
      </c>
      <c r="AM2230" s="67" t="s">
        <v>5605</v>
      </c>
      <c r="AN2230" s="48" t="str" cm="1">
        <f t="array" ref="AN2230">IFERROR(_xlfn.IFS(
AM2230="MPR ISSUE","ACTIVE",
AM2230="BSS Hardware Issue","ACTIVE",
AM2230="Sites strategiques, MLL, Pylone, etc.","PASSIVE",
AM2230="AKTIVCO DEFAUT GE &amp; POWER Cabinet","PASSIVE",
AM2230="AKTIVCO Coupure ENEO &amp; Baisse de tension","PASSIVE",
AM2230="Coupure ENEO &amp; Baisse de tension","PASSIVE",
AM2230="Defaut GE &amp; POWER Cabinet","PASSIVE",
AM2230="Sharing","PASSIVE",
AM2230="Sites strategiques &amp; DataCenter","PASSIVE",
AM2230="Exclu","Exclu",
AM2230="SAT","ACTIVE",
AM2230="SPARE-ISSUE","SPARE-ISSUE",
AM2230="Fiber CAmtel","ACTIVE",
AM2230="Fiber AOF","ACTIVE",
AM2230="Projet OCM (HUAWEI)","PLANNED WORKS",
AM2230="Projet OCM (NOKIA)","PLANNED WORKS",
AM2230="ACCESS-ISSUE","ACCESS-ISSUE",
AM2230="Projet OCM (ZTE, NOKIA, autres projets)","PLANNED WORKS",
AM2230="No root CAuse","No root cause",
AM2230="ODU HS","ACTIVE",
AM2230="IP &amp; VLAN","ACTIVE",
AM2230="Warehouse HUAWEI","SPARE-ISSUE",
AM2230="SPARE-HS","SPARE-ISSUE",
AM2230="Power Telco","ACTIVE", AM2230="no impacts","no impacts"
),"")</f>
        <v>no impacts</v>
      </c>
      <c r="AO2230" s="93" t="s">
        <v>5537</v>
      </c>
      <c r="AP2230" s="101" t="str">
        <f t="shared" si="62"/>
        <v>EST_057</v>
      </c>
      <c r="AR2230" s="17" t="s">
        <v>5537</v>
      </c>
      <c r="AS2230" s="7" t="s">
        <v>5537</v>
      </c>
      <c r="AT2230" s="6"/>
      <c r="AU2230" s="7"/>
      <c r="AV2230" s="3" t="s">
        <v>5537</v>
      </c>
      <c r="AW2230" s="18" t="s">
        <v>5537</v>
      </c>
      <c r="AX2230" s="18" t="s">
        <v>5537</v>
      </c>
      <c r="AY2230" s="18" t="s">
        <v>5537</v>
      </c>
      <c r="AZ2230" s="18" t="s">
        <v>5537</v>
      </c>
      <c r="BA2230" s="18" t="s">
        <v>5537</v>
      </c>
      <c r="BB2230" s="18" t="s">
        <v>5537</v>
      </c>
      <c r="BC2230" s="18" t="s">
        <v>5537</v>
      </c>
      <c r="BD2230" s="18" t="s">
        <v>5537</v>
      </c>
      <c r="BE2230" s="18" t="s">
        <v>5537</v>
      </c>
      <c r="BF2230" s="18" t="s">
        <v>5537</v>
      </c>
      <c r="BG2230" s="18" t="s">
        <v>5537</v>
      </c>
      <c r="BH2230" s="18" t="s">
        <v>5537</v>
      </c>
      <c r="BI2230" s="9" t="s">
        <v>5537</v>
      </c>
      <c r="BJ2230" s="14"/>
      <c r="BK2230" s="14" t="s">
        <v>5537</v>
      </c>
      <c r="BL2230" s="14" t="str">
        <f>_xlfn.XLOOKUP(B2230,'[4]cell downs 18042026 17h'!$B:$B,'[4]cell downs 18042026 17h'!$B:$B,"")</f>
        <v/>
      </c>
      <c r="BM2230" s="14" t="str">
        <f>_xlfn.XLOOKUP(B2230,'[5]Cells Huawei 19042026 15h'!$B:$B,'[5]Cells Huawei 19042026 15h'!$B:$B,"")</f>
        <v/>
      </c>
      <c r="BN2230" s="9" t="str">
        <f>_xlfn.XLOOKUP(B2230,'[6]cells down 19042026 9H40'!$B:$B,'[6]cells down 19042026 9H40'!$B:$B,"")</f>
        <v/>
      </c>
      <c r="BO2230" s="9" t="s">
        <v>3936</v>
      </c>
      <c r="BP2230" s="9" t="s">
        <v>5537</v>
      </c>
      <c r="BQ2230" s="115"/>
    </row>
    <row r="2231" spans="1:69" s="9" customFormat="1" x14ac:dyDescent="0.3">
      <c r="A2231" s="1" t="s">
        <v>3937</v>
      </c>
      <c r="B2231" s="8" t="s">
        <v>3938</v>
      </c>
      <c r="C2231" s="3" t="str">
        <f>_xlfn.XLOOKUP(B2231,'[1]daily break down'!$D:$D,'[1]daily break down'!$E:$E,"")</f>
        <v>LITTORAL</v>
      </c>
      <c r="D2231" s="1" t="s">
        <v>11</v>
      </c>
      <c r="E2231" s="1" t="s">
        <v>12</v>
      </c>
      <c r="F2231" s="3" t="s">
        <v>31</v>
      </c>
      <c r="G2231" s="1" t="s">
        <v>3937</v>
      </c>
      <c r="H2231" s="34" t="str">
        <f>_xlfn.XLOOKUP(B2231,[2]CALCULATION!$B:$B,[2]CALCULATION!$H:$H,"")</f>
        <v>ZTE</v>
      </c>
      <c r="I2231" s="28">
        <v>0</v>
      </c>
      <c r="J2231" s="28">
        <v>0</v>
      </c>
      <c r="K2231" s="28">
        <v>0</v>
      </c>
      <c r="L2231" s="28">
        <v>0</v>
      </c>
      <c r="M2231" s="28">
        <v>0</v>
      </c>
      <c r="N2231" s="28">
        <v>0</v>
      </c>
      <c r="O2231" s="28">
        <v>0</v>
      </c>
      <c r="P2231" s="28">
        <v>0</v>
      </c>
      <c r="Q2231" s="28">
        <v>0</v>
      </c>
      <c r="R2231" s="28">
        <v>0</v>
      </c>
      <c r="S2231" s="94">
        <v>0</v>
      </c>
      <c r="T2231" s="94">
        <f>_xlfn.XLOOKUP(B2231,'[3]Nur des jours'!$B:$B,'[3]Nur des jours'!$U:$U,"")</f>
        <v>0</v>
      </c>
      <c r="U2231" s="94">
        <v>0</v>
      </c>
      <c r="V2231" s="94">
        <v>0</v>
      </c>
      <c r="W2231" s="94">
        <v>0</v>
      </c>
      <c r="X2231" s="94">
        <v>0</v>
      </c>
      <c r="Y2231" s="94">
        <v>0</v>
      </c>
      <c r="Z2231" s="94">
        <v>0</v>
      </c>
      <c r="AA2231" s="94">
        <v>0</v>
      </c>
      <c r="AB2231" s="94">
        <v>0</v>
      </c>
      <c r="AC2231" s="94"/>
      <c r="AD2231" s="94">
        <v>0</v>
      </c>
      <c r="AE2231" s="94">
        <v>0</v>
      </c>
      <c r="AF2231" s="94">
        <v>0</v>
      </c>
      <c r="AG2231" s="94">
        <v>0</v>
      </c>
      <c r="AH2231" s="94">
        <v>0</v>
      </c>
      <c r="AI2231" s="49" t="s">
        <v>5559</v>
      </c>
      <c r="AJ2231" s="49"/>
      <c r="AK2231" s="48" t="str" cm="1">
        <f t="array" ref="AK2231">IFERROR(_xlfn.IFS(
AM2231="MPR ISSUE","PDH",
AM2231="BSS Hardware Issue","BSS",
AM2231="Sites strategiques, MLL, Pylone, etc.","ENVTECH",
AM2231="AKTIVCO DEFAUT GE &amp; POWER Cabinet","AKTIVCO",
AM2231="AKTIVCO Coupure ENEO &amp; Baisse de tension","AKTIVCO GRID ONLY",
AM2231="Coupure ENEO &amp; Baisse de tension","IHS GRID ONLY",
AM2231="Defaut GE &amp; POWER Cabinet","IHS",
AM2231="Sharing","Partners",
AM2231="Sites strategiques &amp; DataCenter","SST &amp; DC",
AM2231="Exclu","Exclu",
AM2231="SAT","SAT",
AM2231="SPARE-ISSUE","SPARE-ISSUE",
AM2231="Fiber CAmtel","TRANS_FO_CAMTEL",
AM2231="Fiber AOF","Fiber AOF",
AM2231="Projet OCM (HUAWEI)","TRAVAUX-HUAWEI",
AM2231="Projet OCM (NOKIA)","TRAVAUX-NOKIA",
AM2231="ACCESS-ISSUE","ACCESS-ISSUE",
AM2231="Projet OCM (ZTE, NOKIA, autres projets)","TRAVAUX OCM",
AM2231="No root CAuse","No root cause",
AM2231="ODU HS","PDH",
AM2231="IP &amp; VLAN","PDH",
AM2231="Warehouse HUAWEI","SPARE-ISSUE",
AM2231="SPARE-HS","SPARE-ISSUE",
AM2231="Power Telco","BSS",AM2231="no impacts","no impacts"
),"")</f>
        <v>no impacts</v>
      </c>
      <c r="AL2231" s="48" t="str" cm="1">
        <f t="array" ref="AL2231">IFERROR(_xlfn.IFS(
AM2231="MPR ISSUE","TX ISSUE",
AM2231="BSS Hardware Issue","RAN ISSUE",
AM2231="Sites strategiques, MLL, Pylone, etc.","ENVTECH",
AM2231="AKTIVCO DEFAUT GE &amp; POWER Cabinet","POWER ISSUE",
AM2231="AKTIVCO Coupure ENEO &amp; Baisse de tension","POWER ISSUE",
AM2231="Coupure ENEO &amp; Baisse de tension","POWER ISSUE",
AM2231="Defaut GE &amp; POWER Cabinet","POWER ISSUE",
AM2231="Sharing","POWER ISSUE",
AM2231="Sites strategiques &amp; DataCenter","POWER ISSUE",
AM2231="Exclu","Exclu",
AM2231="SAT","TX ISSUE",
AM2231="SPARE-ISSUE","SPARE-ISSUE",
AM2231="Fiber CAmtel","TX ISSUE",
AM2231="Fiber AOF","TX ISSUE",
AM2231="Projet OCM (HUAWEI)","TRAVAUX-HUAWEI",
AM2231="Projet OCM (NOKIA)","TRAVAUX -NOKIA",
AM2231="ACCESS-ISSUE","ACCESS-ISSUE",
AM2231="Projet OCM (ZTE, NOKIA, autres projets)","TRAVAUX OCM",
AM2231="No root CAuse","No root cause",
AM2231="ODU HS","TX ISSUE",
AM2231="IP &amp; VLAN","TX ISSUE",
AM2231="Warehouse HUAWEI","SPARE-ISSUE",
AM2231="SPARE-HS","SPARE-ISSUE",
AM2231="Power Telco","RAN ISSUE",AM2231="no impacts","no impacts"
),"")</f>
        <v>no impacts</v>
      </c>
      <c r="AM2231" s="67" t="s">
        <v>5605</v>
      </c>
      <c r="AN2231" s="48" t="str" cm="1">
        <f t="array" ref="AN2231">IFERROR(_xlfn.IFS(
AM2231="MPR ISSUE","ACTIVE",
AM2231="BSS Hardware Issue","ACTIVE",
AM2231="Sites strategiques, MLL, Pylone, etc.","PASSIVE",
AM2231="AKTIVCO DEFAUT GE &amp; POWER Cabinet","PASSIVE",
AM2231="AKTIVCO Coupure ENEO &amp; Baisse de tension","PASSIVE",
AM2231="Coupure ENEO &amp; Baisse de tension","PASSIVE",
AM2231="Defaut GE &amp; POWER Cabinet","PASSIVE",
AM2231="Sharing","PASSIVE",
AM2231="Sites strategiques &amp; DataCenter","PASSIVE",
AM2231="Exclu","Exclu",
AM2231="SAT","ACTIVE",
AM2231="SPARE-ISSUE","SPARE-ISSUE",
AM2231="Fiber CAmtel","ACTIVE",
AM2231="Fiber AOF","ACTIVE",
AM2231="Projet OCM (HUAWEI)","PLANNED WORKS",
AM2231="Projet OCM (NOKIA)","PLANNED WORKS",
AM2231="ACCESS-ISSUE","ACCESS-ISSUE",
AM2231="Projet OCM (ZTE, NOKIA, autres projets)","PLANNED WORKS",
AM2231="No root CAuse","No root cause",
AM2231="ODU HS","ACTIVE",
AM2231="IP &amp; VLAN","ACTIVE",
AM2231="Warehouse HUAWEI","SPARE-ISSUE",
AM2231="SPARE-HS","SPARE-ISSUE",
AM2231="Power Telco","ACTIVE", AM2231="no impacts","no impacts"
),"")</f>
        <v>no impacts</v>
      </c>
      <c r="AO2231" s="93" t="s">
        <v>5537</v>
      </c>
      <c r="AP2231" s="101" t="str">
        <f t="shared" si="62"/>
        <v>LIT_208</v>
      </c>
      <c r="AR2231" s="17" t="s">
        <v>5537</v>
      </c>
      <c r="AS2231" s="7" t="s">
        <v>5537</v>
      </c>
      <c r="AT2231" s="6"/>
      <c r="AU2231" s="7"/>
      <c r="AV2231" s="3" t="s">
        <v>5537</v>
      </c>
      <c r="AW2231" s="18" t="s">
        <v>5537</v>
      </c>
      <c r="AX2231" s="18" t="s">
        <v>5537</v>
      </c>
      <c r="AY2231" s="18" t="s">
        <v>5537</v>
      </c>
      <c r="AZ2231" s="18" t="s">
        <v>5537</v>
      </c>
      <c r="BA2231" s="18" t="s">
        <v>5537</v>
      </c>
      <c r="BB2231" s="18" t="s">
        <v>5537</v>
      </c>
      <c r="BC2231" s="18" t="s">
        <v>5537</v>
      </c>
      <c r="BD2231" s="18" t="s">
        <v>5537</v>
      </c>
      <c r="BE2231" s="18" t="s">
        <v>5537</v>
      </c>
      <c r="BF2231" s="18" t="s">
        <v>5537</v>
      </c>
      <c r="BG2231" s="18" t="s">
        <v>5537</v>
      </c>
      <c r="BH2231" s="18" t="s">
        <v>5537</v>
      </c>
      <c r="BI2231" s="9" t="s">
        <v>5537</v>
      </c>
      <c r="BJ2231" s="14"/>
      <c r="BK2231" s="14" t="s">
        <v>5537</v>
      </c>
      <c r="BL2231" s="14" t="str">
        <f>_xlfn.XLOOKUP(B2231,'[4]cell downs 18042026 17h'!$B:$B,'[4]cell downs 18042026 17h'!$B:$B,"")</f>
        <v/>
      </c>
      <c r="BM2231" s="14" t="str">
        <f>_xlfn.XLOOKUP(B2231,'[5]Cells Huawei 19042026 15h'!$B:$B,'[5]Cells Huawei 19042026 15h'!$B:$B,"")</f>
        <v/>
      </c>
      <c r="BN2231" s="9" t="str">
        <f>_xlfn.XLOOKUP(B2231,'[6]cells down 19042026 9H40'!$B:$B,'[6]cells down 19042026 9H40'!$B:$B,"")</f>
        <v>LIT_208</v>
      </c>
      <c r="BO2231" s="9" t="s">
        <v>3938</v>
      </c>
      <c r="BP2231" s="9" t="s">
        <v>5537</v>
      </c>
      <c r="BQ2231" s="115"/>
    </row>
    <row r="2232" spans="1:69" s="9" customFormat="1" x14ac:dyDescent="0.3">
      <c r="A2232" s="1" t="s">
        <v>3939</v>
      </c>
      <c r="B2232" s="8" t="s">
        <v>3940</v>
      </c>
      <c r="C2232" s="3" t="str">
        <f>_xlfn.XLOOKUP(B2232,'[1]daily break down'!$D:$D,'[1]daily break down'!$E:$E,"")</f>
        <v>CENTRE</v>
      </c>
      <c r="D2232" s="1" t="s">
        <v>11</v>
      </c>
      <c r="E2232" s="1" t="s">
        <v>12</v>
      </c>
      <c r="F2232" s="3" t="s">
        <v>37</v>
      </c>
      <c r="G2232" s="1" t="s">
        <v>3939</v>
      </c>
      <c r="H2232" s="34" t="str">
        <f>_xlfn.XLOOKUP(B2232,[2]CALCULATION!$B:$B,[2]CALCULATION!$H:$H,"")</f>
        <v>ZTE</v>
      </c>
      <c r="I2232" s="28">
        <v>0</v>
      </c>
      <c r="J2232" s="28">
        <v>0</v>
      </c>
      <c r="K2232" s="28">
        <v>0</v>
      </c>
      <c r="L2232" s="28">
        <v>0</v>
      </c>
      <c r="M2232" s="28">
        <v>0</v>
      </c>
      <c r="N2232" s="28">
        <v>0</v>
      </c>
      <c r="O2232" s="28">
        <v>0</v>
      </c>
      <c r="P2232" s="28">
        <v>0</v>
      </c>
      <c r="Q2232" s="28">
        <v>0</v>
      </c>
      <c r="R2232" s="28">
        <v>0</v>
      </c>
      <c r="S2232" s="94">
        <v>0</v>
      </c>
      <c r="T2232" s="94">
        <f>_xlfn.XLOOKUP(B2232,'[3]Nur des jours'!$B:$B,'[3]Nur des jours'!$U:$U,"")</f>
        <v>0</v>
      </c>
      <c r="U2232" s="94">
        <v>0</v>
      </c>
      <c r="V2232" s="94">
        <v>0</v>
      </c>
      <c r="W2232" s="94">
        <v>0</v>
      </c>
      <c r="X2232" s="94">
        <v>0</v>
      </c>
      <c r="Y2232" s="94">
        <v>0</v>
      </c>
      <c r="Z2232" s="94">
        <v>0</v>
      </c>
      <c r="AA2232" s="94">
        <v>0</v>
      </c>
      <c r="AB2232" s="94">
        <v>0</v>
      </c>
      <c r="AC2232" s="94"/>
      <c r="AD2232" s="94">
        <v>0</v>
      </c>
      <c r="AE2232" s="94">
        <v>0</v>
      </c>
      <c r="AF2232" s="94">
        <v>0</v>
      </c>
      <c r="AG2232" s="94">
        <v>0</v>
      </c>
      <c r="AH2232" s="94">
        <v>0</v>
      </c>
      <c r="AI2232" s="49" t="s">
        <v>5559</v>
      </c>
      <c r="AJ2232" s="49"/>
      <c r="AK2232" s="48" t="str" cm="1">
        <f t="array" ref="AK2232">IFERROR(_xlfn.IFS(
AM2232="MPR ISSUE","PDH",
AM2232="BSS Hardware Issue","BSS",
AM2232="Sites strategiques, MLL, Pylone, etc.","ENVTECH",
AM2232="AKTIVCO DEFAUT GE &amp; POWER Cabinet","AKTIVCO",
AM2232="AKTIVCO Coupure ENEO &amp; Baisse de tension","AKTIVCO GRID ONLY",
AM2232="Coupure ENEO &amp; Baisse de tension","IHS GRID ONLY",
AM2232="Defaut GE &amp; POWER Cabinet","IHS",
AM2232="Sharing","Partners",
AM2232="Sites strategiques &amp; DataCenter","SST &amp; DC",
AM2232="Exclu","Exclu",
AM2232="SAT","SAT",
AM2232="SPARE-ISSUE","SPARE-ISSUE",
AM2232="Fiber CAmtel","TRANS_FO_CAMTEL",
AM2232="Fiber AOF","Fiber AOF",
AM2232="Projet OCM (HUAWEI)","TRAVAUX-HUAWEI",
AM2232="Projet OCM (NOKIA)","TRAVAUX-NOKIA",
AM2232="ACCESS-ISSUE","ACCESS-ISSUE",
AM2232="Projet OCM (ZTE, NOKIA, autres projets)","TRAVAUX OCM",
AM2232="No root CAuse","No root cause",
AM2232="ODU HS","PDH",
AM2232="IP &amp; VLAN","PDH",
AM2232="Warehouse HUAWEI","SPARE-ISSUE",
AM2232="SPARE-HS","SPARE-ISSUE",
AM2232="Power Telco","BSS",AM2232="no impacts","no impacts"
),"")</f>
        <v>no impacts</v>
      </c>
      <c r="AL2232" s="48" t="str" cm="1">
        <f t="array" ref="AL2232">IFERROR(_xlfn.IFS(
AM2232="MPR ISSUE","TX ISSUE",
AM2232="BSS Hardware Issue","RAN ISSUE",
AM2232="Sites strategiques, MLL, Pylone, etc.","ENVTECH",
AM2232="AKTIVCO DEFAUT GE &amp; POWER Cabinet","POWER ISSUE",
AM2232="AKTIVCO Coupure ENEO &amp; Baisse de tension","POWER ISSUE",
AM2232="Coupure ENEO &amp; Baisse de tension","POWER ISSUE",
AM2232="Defaut GE &amp; POWER Cabinet","POWER ISSUE",
AM2232="Sharing","POWER ISSUE",
AM2232="Sites strategiques &amp; DataCenter","POWER ISSUE",
AM2232="Exclu","Exclu",
AM2232="SAT","TX ISSUE",
AM2232="SPARE-ISSUE","SPARE-ISSUE",
AM2232="Fiber CAmtel","TX ISSUE",
AM2232="Fiber AOF","TX ISSUE",
AM2232="Projet OCM (HUAWEI)","TRAVAUX-HUAWEI",
AM2232="Projet OCM (NOKIA)","TRAVAUX -NOKIA",
AM2232="ACCESS-ISSUE","ACCESS-ISSUE",
AM2232="Projet OCM (ZTE, NOKIA, autres projets)","TRAVAUX OCM",
AM2232="No root CAuse","No root cause",
AM2232="ODU HS","TX ISSUE",
AM2232="IP &amp; VLAN","TX ISSUE",
AM2232="Warehouse HUAWEI","SPARE-ISSUE",
AM2232="SPARE-HS","SPARE-ISSUE",
AM2232="Power Telco","RAN ISSUE",AM2232="no impacts","no impacts"
),"")</f>
        <v>no impacts</v>
      </c>
      <c r="AM2232" s="67" t="s">
        <v>5605</v>
      </c>
      <c r="AN2232" s="48" t="str" cm="1">
        <f t="array" ref="AN2232">IFERROR(_xlfn.IFS(
AM2232="MPR ISSUE","ACTIVE",
AM2232="BSS Hardware Issue","ACTIVE",
AM2232="Sites strategiques, MLL, Pylone, etc.","PASSIVE",
AM2232="AKTIVCO DEFAUT GE &amp; POWER Cabinet","PASSIVE",
AM2232="AKTIVCO Coupure ENEO &amp; Baisse de tension","PASSIVE",
AM2232="Coupure ENEO &amp; Baisse de tension","PASSIVE",
AM2232="Defaut GE &amp; POWER Cabinet","PASSIVE",
AM2232="Sharing","PASSIVE",
AM2232="Sites strategiques &amp; DataCenter","PASSIVE",
AM2232="Exclu","Exclu",
AM2232="SAT","ACTIVE",
AM2232="SPARE-ISSUE","SPARE-ISSUE",
AM2232="Fiber CAmtel","ACTIVE",
AM2232="Fiber AOF","ACTIVE",
AM2232="Projet OCM (HUAWEI)","PLANNED WORKS",
AM2232="Projet OCM (NOKIA)","PLANNED WORKS",
AM2232="ACCESS-ISSUE","ACCESS-ISSUE",
AM2232="Projet OCM (ZTE, NOKIA, autres projets)","PLANNED WORKS",
AM2232="No root CAuse","No root cause",
AM2232="ODU HS","ACTIVE",
AM2232="IP &amp; VLAN","ACTIVE",
AM2232="Warehouse HUAWEI","SPARE-ISSUE",
AM2232="SPARE-HS","SPARE-ISSUE",
AM2232="Power Telco","ACTIVE", AM2232="no impacts","no impacts"
),"")</f>
        <v>no impacts</v>
      </c>
      <c r="AO2232" s="93" t="s">
        <v>5537</v>
      </c>
      <c r="AP2232" s="101" t="str">
        <f t="shared" si="62"/>
        <v>CTR_191</v>
      </c>
      <c r="AQ2232" s="98"/>
      <c r="AR2232" s="17" t="s">
        <v>5537</v>
      </c>
      <c r="AS2232" s="7" t="s">
        <v>5537</v>
      </c>
      <c r="AT2232" s="6"/>
      <c r="AU2232" s="7"/>
      <c r="AV2232" s="3" t="s">
        <v>5537</v>
      </c>
      <c r="AW2232" s="18" t="s">
        <v>5537</v>
      </c>
      <c r="AX2232" s="18" t="s">
        <v>5537</v>
      </c>
      <c r="AY2232" s="18" t="s">
        <v>5537</v>
      </c>
      <c r="AZ2232" s="18" t="s">
        <v>5537</v>
      </c>
      <c r="BA2232" s="18" t="s">
        <v>5537</v>
      </c>
      <c r="BB2232" s="18" t="s">
        <v>5537</v>
      </c>
      <c r="BC2232" s="18" t="s">
        <v>5537</v>
      </c>
      <c r="BD2232" s="18" t="s">
        <v>5537</v>
      </c>
      <c r="BE2232" s="18" t="s">
        <v>5537</v>
      </c>
      <c r="BF2232" s="18" t="s">
        <v>5537</v>
      </c>
      <c r="BG2232" s="18" t="s">
        <v>5537</v>
      </c>
      <c r="BH2232" s="18" t="s">
        <v>5537</v>
      </c>
      <c r="BI2232" s="9" t="s">
        <v>5537</v>
      </c>
      <c r="BJ2232" s="14"/>
      <c r="BK2232" s="14" t="s">
        <v>5537</v>
      </c>
      <c r="BL2232" s="14" t="str">
        <f>_xlfn.XLOOKUP(B2232,'[4]cell downs 18042026 17h'!$B:$B,'[4]cell downs 18042026 17h'!$B:$B,"")</f>
        <v/>
      </c>
      <c r="BM2232" s="14" t="str">
        <f>_xlfn.XLOOKUP(B2232,'[5]Cells Huawei 19042026 15h'!$B:$B,'[5]Cells Huawei 19042026 15h'!$B:$B,"")</f>
        <v/>
      </c>
      <c r="BN2232" s="9" t="str">
        <f>_xlfn.XLOOKUP(B2232,'[6]cells down 19042026 9H40'!$B:$B,'[6]cells down 19042026 9H40'!$B:$B,"")</f>
        <v/>
      </c>
      <c r="BO2232" s="9" t="s">
        <v>3940</v>
      </c>
      <c r="BP2232" s="9" t="s">
        <v>5537</v>
      </c>
      <c r="BQ2232" s="115"/>
    </row>
    <row r="2233" spans="1:69" s="9" customFormat="1" x14ac:dyDescent="0.3">
      <c r="A2233" s="1" t="s">
        <v>3949</v>
      </c>
      <c r="B2233" s="8" t="s">
        <v>3950</v>
      </c>
      <c r="C2233" s="3" t="str">
        <f>_xlfn.XLOOKUP(B2233,'[1]daily break down'!$D:$D,'[1]daily break down'!$E:$E,"")</f>
        <v>CENTRE</v>
      </c>
      <c r="D2233" s="1" t="s">
        <v>11</v>
      </c>
      <c r="E2233" s="1" t="s">
        <v>594</v>
      </c>
      <c r="F2233" s="3" t="s">
        <v>226</v>
      </c>
      <c r="G2233" s="1" t="s">
        <v>3951</v>
      </c>
      <c r="H2233" s="33" t="str">
        <f>_xlfn.XLOOKUP(B2233,[2]CALCULATION!$B:$B,[2]CALCULATION!$H:$H,"")</f>
        <v>NOKIA</v>
      </c>
      <c r="I2233" s="28">
        <v>0</v>
      </c>
      <c r="J2233" s="28">
        <v>0</v>
      </c>
      <c r="K2233" s="28">
        <v>0</v>
      </c>
      <c r="L2233" s="28">
        <v>0</v>
      </c>
      <c r="M2233" s="28">
        <v>0</v>
      </c>
      <c r="N2233" s="28">
        <v>0</v>
      </c>
      <c r="O2233" s="28">
        <v>0</v>
      </c>
      <c r="P2233" s="28">
        <v>0</v>
      </c>
      <c r="Q2233" s="28">
        <v>0</v>
      </c>
      <c r="R2233" s="28">
        <v>0</v>
      </c>
      <c r="S2233" s="94">
        <v>0</v>
      </c>
      <c r="T2233" s="94">
        <f>_xlfn.XLOOKUP(B2233,'[3]Nur des jours'!$B:$B,'[3]Nur des jours'!$U:$U,"")</f>
        <v>0</v>
      </c>
      <c r="U2233" s="94">
        <v>0</v>
      </c>
      <c r="V2233" s="94">
        <v>0</v>
      </c>
      <c r="W2233" s="94">
        <v>0</v>
      </c>
      <c r="X2233" s="94">
        <v>0</v>
      </c>
      <c r="Y2233" s="94">
        <v>0</v>
      </c>
      <c r="Z2233" s="94">
        <v>0</v>
      </c>
      <c r="AA2233" s="94">
        <v>0</v>
      </c>
      <c r="AB2233" s="94">
        <v>0</v>
      </c>
      <c r="AC2233" s="94"/>
      <c r="AD2233" s="94">
        <v>0</v>
      </c>
      <c r="AE2233" s="94">
        <v>0</v>
      </c>
      <c r="AF2233" s="94">
        <v>0</v>
      </c>
      <c r="AG2233" s="94">
        <v>0</v>
      </c>
      <c r="AH2233" s="94">
        <v>0</v>
      </c>
      <c r="AI2233" s="49" t="s">
        <v>5559</v>
      </c>
      <c r="AJ2233" s="49"/>
      <c r="AK2233" s="48" t="str" cm="1">
        <f t="array" ref="AK2233">IFERROR(_xlfn.IFS(
AM2233="MPR ISSUE","PDH",
AM2233="BSS Hardware Issue","BSS",
AM2233="Sites strategiques, MLL, Pylone, etc.","ENVTECH",
AM2233="AKTIVCO DEFAUT GE &amp; POWER Cabinet","AKTIVCO",
AM2233="AKTIVCO Coupure ENEO &amp; Baisse de tension","AKTIVCO GRID ONLY",
AM2233="Coupure ENEO &amp; Baisse de tension","IHS GRID ONLY",
AM2233="Defaut GE &amp; POWER Cabinet","IHS",
AM2233="Sharing","Partners",
AM2233="Sites strategiques &amp; DataCenter","SST &amp; DC",
AM2233="Exclu","Exclu",
AM2233="SAT","SAT",
AM2233="SPARE-ISSUE","SPARE-ISSUE",
AM2233="Fiber CAmtel","TRANS_FO_CAMTEL",
AM2233="Fiber AOF","Fiber AOF",
AM2233="Projet OCM (HUAWEI)","TRAVAUX-HUAWEI",
AM2233="Projet OCM (NOKIA)","TRAVAUX-NOKIA",
AM2233="ACCESS-ISSUE","ACCESS-ISSUE",
AM2233="Projet OCM (ZTE, NOKIA, autres projets)","TRAVAUX OCM",
AM2233="No root CAuse","No root cause",
AM2233="ODU HS","PDH",
AM2233="IP &amp; VLAN","PDH",
AM2233="Warehouse HUAWEI","SPARE-ISSUE",
AM2233="SPARE-HS","SPARE-ISSUE",
AM2233="Power Telco","BSS",AM2233="no impacts","no impacts"
),"")</f>
        <v>no impacts</v>
      </c>
      <c r="AL2233" s="48" t="str" cm="1">
        <f t="array" ref="AL2233">IFERROR(_xlfn.IFS(
AM2233="MPR ISSUE","TX ISSUE",
AM2233="BSS Hardware Issue","RAN ISSUE",
AM2233="Sites strategiques, MLL, Pylone, etc.","ENVTECH",
AM2233="AKTIVCO DEFAUT GE &amp; POWER Cabinet","POWER ISSUE",
AM2233="AKTIVCO Coupure ENEO &amp; Baisse de tension","POWER ISSUE",
AM2233="Coupure ENEO &amp; Baisse de tension","POWER ISSUE",
AM2233="Defaut GE &amp; POWER Cabinet","POWER ISSUE",
AM2233="Sharing","POWER ISSUE",
AM2233="Sites strategiques &amp; DataCenter","POWER ISSUE",
AM2233="Exclu","Exclu",
AM2233="SAT","TX ISSUE",
AM2233="SPARE-ISSUE","SPARE-ISSUE",
AM2233="Fiber CAmtel","TX ISSUE",
AM2233="Fiber AOF","TX ISSUE",
AM2233="Projet OCM (HUAWEI)","TRAVAUX-HUAWEI",
AM2233="Projet OCM (NOKIA)","TRAVAUX -NOKIA",
AM2233="ACCESS-ISSUE","ACCESS-ISSUE",
AM2233="Projet OCM (ZTE, NOKIA, autres projets)","TRAVAUX OCM",
AM2233="No root CAuse","No root cause",
AM2233="ODU HS","TX ISSUE",
AM2233="IP &amp; VLAN","TX ISSUE",
AM2233="Warehouse HUAWEI","SPARE-ISSUE",
AM2233="SPARE-HS","SPARE-ISSUE",
AM2233="Power Telco","RAN ISSUE",AM2233="no impacts","no impacts"
),"")</f>
        <v>no impacts</v>
      </c>
      <c r="AM2233" s="67" t="s">
        <v>5605</v>
      </c>
      <c r="AN2233" s="48" t="str" cm="1">
        <f t="array" ref="AN2233">IFERROR(_xlfn.IFS(
AM2233="MPR ISSUE","ACTIVE",
AM2233="BSS Hardware Issue","ACTIVE",
AM2233="Sites strategiques, MLL, Pylone, etc.","PASSIVE",
AM2233="AKTIVCO DEFAUT GE &amp; POWER Cabinet","PASSIVE",
AM2233="AKTIVCO Coupure ENEO &amp; Baisse de tension","PASSIVE",
AM2233="Coupure ENEO &amp; Baisse de tension","PASSIVE",
AM2233="Defaut GE &amp; POWER Cabinet","PASSIVE",
AM2233="Sharing","PASSIVE",
AM2233="Sites strategiques &amp; DataCenter","PASSIVE",
AM2233="Exclu","Exclu",
AM2233="SAT","ACTIVE",
AM2233="SPARE-ISSUE","SPARE-ISSUE",
AM2233="Fiber CAmtel","ACTIVE",
AM2233="Fiber AOF","ACTIVE",
AM2233="Projet OCM (HUAWEI)","PLANNED WORKS",
AM2233="Projet OCM (NOKIA)","PLANNED WORKS",
AM2233="ACCESS-ISSUE","ACCESS-ISSUE",
AM2233="Projet OCM (ZTE, NOKIA, autres projets)","PLANNED WORKS",
AM2233="No root CAuse","No root cause",
AM2233="ODU HS","ACTIVE",
AM2233="IP &amp; VLAN","ACTIVE",
AM2233="Warehouse HUAWEI","SPARE-ISSUE",
AM2233="SPARE-HS","SPARE-ISSUE",
AM2233="Power Telco","ACTIVE", AM2233="no impacts","no impacts"
),"")</f>
        <v>no impacts</v>
      </c>
      <c r="AO2233" s="93" t="s">
        <v>5537</v>
      </c>
      <c r="AP2233" s="101" t="str">
        <f t="shared" si="62"/>
        <v>EST_083</v>
      </c>
      <c r="AR2233" s="17" t="s">
        <v>5537</v>
      </c>
      <c r="AS2233" s="7" t="s">
        <v>5537</v>
      </c>
      <c r="AT2233" s="6"/>
      <c r="AU2233" s="7"/>
      <c r="AV2233" s="3" t="s">
        <v>5537</v>
      </c>
      <c r="AW2233" s="18" t="s">
        <v>5537</v>
      </c>
      <c r="AX2233" s="18" t="s">
        <v>5537</v>
      </c>
      <c r="AY2233" s="18" t="s">
        <v>5537</v>
      </c>
      <c r="AZ2233" s="18" t="s">
        <v>5537</v>
      </c>
      <c r="BA2233" s="18" t="s">
        <v>5537</v>
      </c>
      <c r="BB2233" s="18" t="s">
        <v>5537</v>
      </c>
      <c r="BC2233" s="18" t="s">
        <v>5537</v>
      </c>
      <c r="BD2233" s="18" t="s">
        <v>5537</v>
      </c>
      <c r="BE2233" s="18" t="s">
        <v>5537</v>
      </c>
      <c r="BF2233" s="18" t="s">
        <v>5537</v>
      </c>
      <c r="BG2233" s="18" t="s">
        <v>5537</v>
      </c>
      <c r="BH2233" s="18" t="s">
        <v>5537</v>
      </c>
      <c r="BI2233" s="9" t="s">
        <v>5537</v>
      </c>
      <c r="BJ2233" s="14"/>
      <c r="BK2233" s="14" t="s">
        <v>5537</v>
      </c>
      <c r="BL2233" s="14" t="str">
        <f>_xlfn.XLOOKUP(B2233,'[4]cell downs 18042026 17h'!$B:$B,'[4]cell downs 18042026 17h'!$B:$B,"")</f>
        <v/>
      </c>
      <c r="BM2233" s="14" t="str">
        <f>_xlfn.XLOOKUP(B2233,'[5]Cells Huawei 19042026 15h'!$B:$B,'[5]Cells Huawei 19042026 15h'!$B:$B,"")</f>
        <v/>
      </c>
      <c r="BN2233" s="9" t="str">
        <f>_xlfn.XLOOKUP(B2233,'[6]cells down 19042026 9H40'!$B:$B,'[6]cells down 19042026 9H40'!$B:$B,"")</f>
        <v/>
      </c>
      <c r="BO2233" s="9" t="s">
        <v>3950</v>
      </c>
      <c r="BP2233" s="9" t="s">
        <v>1129</v>
      </c>
      <c r="BQ2233" s="115"/>
    </row>
    <row r="2234" spans="1:69" s="9" customFormat="1" x14ac:dyDescent="0.3">
      <c r="A2234" s="1" t="s">
        <v>3958</v>
      </c>
      <c r="B2234" s="8" t="s">
        <v>3959</v>
      </c>
      <c r="C2234" s="3" t="str">
        <f>_xlfn.XLOOKUP(B2234,'[1]daily break down'!$D:$D,'[1]daily break down'!$E:$E,"")</f>
        <v>OUEST</v>
      </c>
      <c r="D2234" s="1" t="s">
        <v>11</v>
      </c>
      <c r="E2234" s="1" t="s">
        <v>12</v>
      </c>
      <c r="F2234" s="3" t="s">
        <v>102</v>
      </c>
      <c r="G2234" s="1" t="s">
        <v>3960</v>
      </c>
      <c r="H2234" s="32" t="str">
        <f>_xlfn.XLOOKUP(B2234,[2]CALCULATION!$B:$B,[2]CALCULATION!$H:$H,"")</f>
        <v>HUAWEI</v>
      </c>
      <c r="I2234" s="28">
        <v>0</v>
      </c>
      <c r="J2234" s="28">
        <v>0</v>
      </c>
      <c r="K2234" s="28">
        <v>0</v>
      </c>
      <c r="L2234" s="28">
        <v>0</v>
      </c>
      <c r="M2234" s="28">
        <v>0</v>
      </c>
      <c r="N2234" s="28">
        <v>0</v>
      </c>
      <c r="O2234" s="28">
        <v>0</v>
      </c>
      <c r="P2234" s="28">
        <v>0</v>
      </c>
      <c r="Q2234" s="28">
        <v>0</v>
      </c>
      <c r="R2234" s="28">
        <v>0</v>
      </c>
      <c r="S2234" s="94">
        <v>0</v>
      </c>
      <c r="T2234" s="94">
        <f>_xlfn.XLOOKUP(B2234,'[3]Nur des jours'!$B:$B,'[3]Nur des jours'!$U:$U,"")</f>
        <v>0</v>
      </c>
      <c r="U2234" s="94">
        <v>0</v>
      </c>
      <c r="V2234" s="94">
        <v>0</v>
      </c>
      <c r="W2234" s="94">
        <v>0</v>
      </c>
      <c r="X2234" s="94">
        <v>0</v>
      </c>
      <c r="Y2234" s="94">
        <v>0</v>
      </c>
      <c r="Z2234" s="94">
        <v>0</v>
      </c>
      <c r="AA2234" s="94">
        <v>0</v>
      </c>
      <c r="AB2234" s="94">
        <v>0</v>
      </c>
      <c r="AC2234" s="94"/>
      <c r="AD2234" s="94">
        <v>0</v>
      </c>
      <c r="AE2234" s="94">
        <v>0</v>
      </c>
      <c r="AF2234" s="94">
        <v>0</v>
      </c>
      <c r="AG2234" s="94">
        <v>0</v>
      </c>
      <c r="AH2234" s="94">
        <v>0</v>
      </c>
      <c r="AI2234" s="49" t="s">
        <v>5559</v>
      </c>
      <c r="AJ2234" s="49"/>
      <c r="AK2234" s="48" t="str" cm="1">
        <f t="array" ref="AK2234">IFERROR(_xlfn.IFS(
AM2234="MPR ISSUE","PDH",
AM2234="BSS Hardware Issue","BSS",
AM2234="Sites strategiques, MLL, Pylone, etc.","ENVTECH",
AM2234="AKTIVCO DEFAUT GE &amp; POWER Cabinet","AKTIVCO",
AM2234="AKTIVCO Coupure ENEO &amp; Baisse de tension","AKTIVCO GRID ONLY",
AM2234="Coupure ENEO &amp; Baisse de tension","IHS GRID ONLY",
AM2234="Defaut GE &amp; POWER Cabinet","IHS",
AM2234="Sharing","Partners",
AM2234="Sites strategiques &amp; DataCenter","SST &amp; DC",
AM2234="Exclu","Exclu",
AM2234="SAT","SAT",
AM2234="SPARE-ISSUE","SPARE-ISSUE",
AM2234="Fiber CAmtel","TRANS_FO_CAMTEL",
AM2234="Fiber AOF","Fiber AOF",
AM2234="Projet OCM (HUAWEI)","TRAVAUX-HUAWEI",
AM2234="Projet OCM (NOKIA)","TRAVAUX-NOKIA",
AM2234="ACCESS-ISSUE","ACCESS-ISSUE",
AM2234="Projet OCM (ZTE, NOKIA, autres projets)","TRAVAUX OCM",
AM2234="No root CAuse","No root cause",
AM2234="ODU HS","PDH",
AM2234="IP &amp; VLAN","PDH",
AM2234="Warehouse HUAWEI","SPARE-ISSUE",
AM2234="SPARE-HS","SPARE-ISSUE",
AM2234="Power Telco","BSS",AM2234="no impacts","no impacts"
),"")</f>
        <v>no impacts</v>
      </c>
      <c r="AL2234" s="48" t="str" cm="1">
        <f t="array" ref="AL2234">IFERROR(_xlfn.IFS(
AM2234="MPR ISSUE","TX ISSUE",
AM2234="BSS Hardware Issue","RAN ISSUE",
AM2234="Sites strategiques, MLL, Pylone, etc.","ENVTECH",
AM2234="AKTIVCO DEFAUT GE &amp; POWER Cabinet","POWER ISSUE",
AM2234="AKTIVCO Coupure ENEO &amp; Baisse de tension","POWER ISSUE",
AM2234="Coupure ENEO &amp; Baisse de tension","POWER ISSUE",
AM2234="Defaut GE &amp; POWER Cabinet","POWER ISSUE",
AM2234="Sharing","POWER ISSUE",
AM2234="Sites strategiques &amp; DataCenter","POWER ISSUE",
AM2234="Exclu","Exclu",
AM2234="SAT","TX ISSUE",
AM2234="SPARE-ISSUE","SPARE-ISSUE",
AM2234="Fiber CAmtel","TX ISSUE",
AM2234="Fiber AOF","TX ISSUE",
AM2234="Projet OCM (HUAWEI)","TRAVAUX-HUAWEI",
AM2234="Projet OCM (NOKIA)","TRAVAUX -NOKIA",
AM2234="ACCESS-ISSUE","ACCESS-ISSUE",
AM2234="Projet OCM (ZTE, NOKIA, autres projets)","TRAVAUX OCM",
AM2234="No root CAuse","No root cause",
AM2234="ODU HS","TX ISSUE",
AM2234="IP &amp; VLAN","TX ISSUE",
AM2234="Warehouse HUAWEI","SPARE-ISSUE",
AM2234="SPARE-HS","SPARE-ISSUE",
AM2234="Power Telco","RAN ISSUE",AM2234="no impacts","no impacts"
),"")</f>
        <v>no impacts</v>
      </c>
      <c r="AM2234" s="67" t="s">
        <v>5605</v>
      </c>
      <c r="AN2234" s="48" t="str" cm="1">
        <f t="array" ref="AN2234">IFERROR(_xlfn.IFS(
AM2234="MPR ISSUE","ACTIVE",
AM2234="BSS Hardware Issue","ACTIVE",
AM2234="Sites strategiques, MLL, Pylone, etc.","PASSIVE",
AM2234="AKTIVCO DEFAUT GE &amp; POWER Cabinet","PASSIVE",
AM2234="AKTIVCO Coupure ENEO &amp; Baisse de tension","PASSIVE",
AM2234="Coupure ENEO &amp; Baisse de tension","PASSIVE",
AM2234="Defaut GE &amp; POWER Cabinet","PASSIVE",
AM2234="Sharing","PASSIVE",
AM2234="Sites strategiques &amp; DataCenter","PASSIVE",
AM2234="Exclu","Exclu",
AM2234="SAT","ACTIVE",
AM2234="SPARE-ISSUE","SPARE-ISSUE",
AM2234="Fiber CAmtel","ACTIVE",
AM2234="Fiber AOF","ACTIVE",
AM2234="Projet OCM (HUAWEI)","PLANNED WORKS",
AM2234="Projet OCM (NOKIA)","PLANNED WORKS",
AM2234="ACCESS-ISSUE","ACCESS-ISSUE",
AM2234="Projet OCM (ZTE, NOKIA, autres projets)","PLANNED WORKS",
AM2234="No root CAuse","No root cause",
AM2234="ODU HS","ACTIVE",
AM2234="IP &amp; VLAN","ACTIVE",
AM2234="Warehouse HUAWEI","SPARE-ISSUE",
AM2234="SPARE-HS","SPARE-ISSUE",
AM2234="Power Telco","ACTIVE", AM2234="no impacts","no impacts"
),"")</f>
        <v>no impacts</v>
      </c>
      <c r="AO2234" s="93" t="s">
        <v>5537</v>
      </c>
      <c r="AP2234" s="101" t="str">
        <f t="shared" si="62"/>
        <v>OST_210</v>
      </c>
      <c r="AR2234" s="17" t="s">
        <v>5537</v>
      </c>
      <c r="AS2234" s="7" t="s">
        <v>5537</v>
      </c>
      <c r="AT2234" s="6"/>
      <c r="AU2234" s="7"/>
      <c r="AV2234" s="3" t="s">
        <v>5537</v>
      </c>
      <c r="AW2234" s="18" t="s">
        <v>5537</v>
      </c>
      <c r="AX2234" s="18" t="s">
        <v>5537</v>
      </c>
      <c r="AY2234" s="18" t="s">
        <v>5537</v>
      </c>
      <c r="AZ2234" s="18" t="s">
        <v>5537</v>
      </c>
      <c r="BA2234" s="18" t="s">
        <v>5537</v>
      </c>
      <c r="BB2234" s="18" t="s">
        <v>5537</v>
      </c>
      <c r="BC2234" s="18" t="s">
        <v>5537</v>
      </c>
      <c r="BD2234" s="18" t="s">
        <v>5537</v>
      </c>
      <c r="BE2234" s="18" t="s">
        <v>5537</v>
      </c>
      <c r="BF2234" s="18" t="s">
        <v>5537</v>
      </c>
      <c r="BG2234" s="18" t="s">
        <v>5537</v>
      </c>
      <c r="BH2234" s="18" t="s">
        <v>5537</v>
      </c>
      <c r="BI2234" s="9" t="s">
        <v>5537</v>
      </c>
      <c r="BJ2234" s="14"/>
      <c r="BK2234" s="14" t="s">
        <v>5537</v>
      </c>
      <c r="BL2234" s="14" t="str">
        <f>_xlfn.XLOOKUP(B2234,'[4]cell downs 18042026 17h'!$B:$B,'[4]cell downs 18042026 17h'!$B:$B,"")</f>
        <v/>
      </c>
      <c r="BM2234" s="14" t="str">
        <f>_xlfn.XLOOKUP(B2234,'[5]Cells Huawei 19042026 15h'!$B:$B,'[5]Cells Huawei 19042026 15h'!$B:$B,"")</f>
        <v/>
      </c>
      <c r="BN2234" s="9" t="str">
        <f>_xlfn.XLOOKUP(B2234,'[6]cells down 19042026 9H40'!$B:$B,'[6]cells down 19042026 9H40'!$B:$B,"")</f>
        <v/>
      </c>
      <c r="BO2234" s="9" t="s">
        <v>3959</v>
      </c>
      <c r="BP2234" s="9" t="s">
        <v>12</v>
      </c>
      <c r="BQ2234" s="115"/>
    </row>
    <row r="2235" spans="1:69" s="9" customFormat="1" x14ac:dyDescent="0.3">
      <c r="A2235" s="97" t="s">
        <v>3964</v>
      </c>
      <c r="B2235" s="8" t="s">
        <v>3965</v>
      </c>
      <c r="C2235" s="3" t="str">
        <f>_xlfn.XLOOKUP(B2235,'[1]daily break down'!$D:$D,'[1]daily break down'!$E:$E,"")</f>
        <v>CENTRE</v>
      </c>
      <c r="D2235" s="1" t="s">
        <v>11</v>
      </c>
      <c r="E2235" s="1" t="s">
        <v>237</v>
      </c>
      <c r="F2235" s="3" t="s">
        <v>37</v>
      </c>
      <c r="G2235" s="1" t="s">
        <v>3964</v>
      </c>
      <c r="H2235" s="34" t="str">
        <f>_xlfn.XLOOKUP(B2235,[2]CALCULATION!$B:$B,[2]CALCULATION!$H:$H,"")</f>
        <v>ZTE</v>
      </c>
      <c r="I2235" s="28">
        <v>0</v>
      </c>
      <c r="J2235" s="28">
        <v>0</v>
      </c>
      <c r="K2235" s="28">
        <v>0</v>
      </c>
      <c r="L2235" s="28">
        <v>0</v>
      </c>
      <c r="M2235" s="28">
        <v>0</v>
      </c>
      <c r="N2235" s="28">
        <v>0</v>
      </c>
      <c r="O2235" s="28">
        <v>0</v>
      </c>
      <c r="P2235" s="28">
        <v>0</v>
      </c>
      <c r="Q2235" s="28">
        <v>0</v>
      </c>
      <c r="R2235" s="28">
        <v>0</v>
      </c>
      <c r="S2235" s="94">
        <v>0</v>
      </c>
      <c r="T2235" s="94">
        <f>_xlfn.XLOOKUP(B2235,'[3]Nur des jours'!$B:$B,'[3]Nur des jours'!$U:$U,"")</f>
        <v>0</v>
      </c>
      <c r="U2235" s="94">
        <v>0</v>
      </c>
      <c r="V2235" s="94">
        <v>0</v>
      </c>
      <c r="W2235" s="94">
        <v>0</v>
      </c>
      <c r="X2235" s="94">
        <v>0</v>
      </c>
      <c r="Y2235" s="94">
        <v>0</v>
      </c>
      <c r="Z2235" s="94">
        <v>0</v>
      </c>
      <c r="AA2235" s="94">
        <v>0</v>
      </c>
      <c r="AB2235" s="94">
        <v>0</v>
      </c>
      <c r="AC2235" s="94"/>
      <c r="AD2235" s="94">
        <v>0</v>
      </c>
      <c r="AE2235" s="94">
        <v>0</v>
      </c>
      <c r="AF2235" s="94">
        <v>0</v>
      </c>
      <c r="AG2235" s="94">
        <v>0</v>
      </c>
      <c r="AH2235" s="94">
        <v>0</v>
      </c>
      <c r="AI2235" s="49" t="s">
        <v>5559</v>
      </c>
      <c r="AJ2235" s="49"/>
      <c r="AK2235" s="48" t="str" cm="1">
        <f t="array" ref="AK2235">IFERROR(_xlfn.IFS(
AM2235="MPR ISSUE","PDH",
AM2235="BSS Hardware Issue","BSS",
AM2235="Sites strategiques, MLL, Pylone, etc.","ENVTECH",
AM2235="AKTIVCO DEFAUT GE &amp; POWER Cabinet","AKTIVCO",
AM2235="AKTIVCO Coupure ENEO &amp; Baisse de tension","AKTIVCO GRID ONLY",
AM2235="Coupure ENEO &amp; Baisse de tension","IHS GRID ONLY",
AM2235="Defaut GE &amp; POWER Cabinet","IHS",
AM2235="Sharing","Partners",
AM2235="Sites strategiques &amp; DataCenter","SST &amp; DC",
AM2235="Exclu","Exclu",
AM2235="SAT","SAT",
AM2235="SPARE-ISSUE","SPARE-ISSUE",
AM2235="Fiber CAmtel","TRANS_FO_CAMTEL",
AM2235="Fiber AOF","Fiber AOF",
AM2235="Projet OCM (HUAWEI)","TRAVAUX-HUAWEI",
AM2235="Projet OCM (NOKIA)","TRAVAUX-NOKIA",
AM2235="ACCESS-ISSUE","ACCESS-ISSUE",
AM2235="Projet OCM (ZTE, NOKIA, autres projets)","TRAVAUX OCM",
AM2235="No root CAuse","No root cause",
AM2235="ODU HS","PDH",
AM2235="IP &amp; VLAN","PDH",
AM2235="Warehouse HUAWEI","SPARE-ISSUE",
AM2235="SPARE-HS","SPARE-ISSUE",
AM2235="Power Telco","BSS",AM2235="no impacts","no impacts"
),"")</f>
        <v>no impacts</v>
      </c>
      <c r="AL2235" s="48" t="str" cm="1">
        <f t="array" ref="AL2235">IFERROR(_xlfn.IFS(
AM2235="MPR ISSUE","TX ISSUE",
AM2235="BSS Hardware Issue","RAN ISSUE",
AM2235="Sites strategiques, MLL, Pylone, etc.","ENVTECH",
AM2235="AKTIVCO DEFAUT GE &amp; POWER Cabinet","POWER ISSUE",
AM2235="AKTIVCO Coupure ENEO &amp; Baisse de tension","POWER ISSUE",
AM2235="Coupure ENEO &amp; Baisse de tension","POWER ISSUE",
AM2235="Defaut GE &amp; POWER Cabinet","POWER ISSUE",
AM2235="Sharing","POWER ISSUE",
AM2235="Sites strategiques &amp; DataCenter","POWER ISSUE",
AM2235="Exclu","Exclu",
AM2235="SAT","TX ISSUE",
AM2235="SPARE-ISSUE","SPARE-ISSUE",
AM2235="Fiber CAmtel","TX ISSUE",
AM2235="Fiber AOF","TX ISSUE",
AM2235="Projet OCM (HUAWEI)","TRAVAUX-HUAWEI",
AM2235="Projet OCM (NOKIA)","TRAVAUX -NOKIA",
AM2235="ACCESS-ISSUE","ACCESS-ISSUE",
AM2235="Projet OCM (ZTE, NOKIA, autres projets)","TRAVAUX OCM",
AM2235="No root CAuse","No root cause",
AM2235="ODU HS","TX ISSUE",
AM2235="IP &amp; VLAN","TX ISSUE",
AM2235="Warehouse HUAWEI","SPARE-ISSUE",
AM2235="SPARE-HS","SPARE-ISSUE",
AM2235="Power Telco","RAN ISSUE",AM2235="no impacts","no impacts"
),"")</f>
        <v>no impacts</v>
      </c>
      <c r="AM2235" s="67" t="s">
        <v>5605</v>
      </c>
      <c r="AN2235" s="48" t="str" cm="1">
        <f t="array" ref="AN2235">IFERROR(_xlfn.IFS(
AM2235="MPR ISSUE","ACTIVE",
AM2235="BSS Hardware Issue","ACTIVE",
AM2235="Sites strategiques, MLL, Pylone, etc.","PASSIVE",
AM2235="AKTIVCO DEFAUT GE &amp; POWER Cabinet","PASSIVE",
AM2235="AKTIVCO Coupure ENEO &amp; Baisse de tension","PASSIVE",
AM2235="Coupure ENEO &amp; Baisse de tension","PASSIVE",
AM2235="Defaut GE &amp; POWER Cabinet","PASSIVE",
AM2235="Sharing","PASSIVE",
AM2235="Sites strategiques &amp; DataCenter","PASSIVE",
AM2235="Exclu","Exclu",
AM2235="SAT","ACTIVE",
AM2235="SPARE-ISSUE","SPARE-ISSUE",
AM2235="Fiber CAmtel","ACTIVE",
AM2235="Fiber AOF","ACTIVE",
AM2235="Projet OCM (HUAWEI)","PLANNED WORKS",
AM2235="Projet OCM (NOKIA)","PLANNED WORKS",
AM2235="ACCESS-ISSUE","ACCESS-ISSUE",
AM2235="Projet OCM (ZTE, NOKIA, autres projets)","PLANNED WORKS",
AM2235="No root CAuse","No root cause",
AM2235="ODU HS","ACTIVE",
AM2235="IP &amp; VLAN","ACTIVE",
AM2235="Warehouse HUAWEI","SPARE-ISSUE",
AM2235="SPARE-HS","SPARE-ISSUE",
AM2235="Power Telco","ACTIVE", AM2235="no impacts","no impacts"
),"")</f>
        <v>no impacts</v>
      </c>
      <c r="AO2235" s="93" t="s">
        <v>5537</v>
      </c>
      <c r="AP2235" s="101" t="str">
        <f t="shared" si="62"/>
        <v>CTR_233</v>
      </c>
      <c r="AR2235" s="17" t="s">
        <v>5537</v>
      </c>
      <c r="AS2235" s="7" t="s">
        <v>5537</v>
      </c>
      <c r="AT2235" s="6"/>
      <c r="AU2235" s="7"/>
      <c r="AV2235" s="3" t="s">
        <v>5537</v>
      </c>
      <c r="AW2235" s="18" t="s">
        <v>5537</v>
      </c>
      <c r="AX2235" s="18" t="s">
        <v>5537</v>
      </c>
      <c r="AY2235" s="18" t="s">
        <v>5537</v>
      </c>
      <c r="AZ2235" s="18" t="s">
        <v>5537</v>
      </c>
      <c r="BA2235" s="18" t="s">
        <v>5537</v>
      </c>
      <c r="BB2235" s="18" t="s">
        <v>5537</v>
      </c>
      <c r="BC2235" s="18" t="s">
        <v>5537</v>
      </c>
      <c r="BD2235" s="18" t="s">
        <v>5537</v>
      </c>
      <c r="BE2235" s="18" t="s">
        <v>5537</v>
      </c>
      <c r="BF2235" s="18" t="s">
        <v>5537</v>
      </c>
      <c r="BG2235" s="18" t="s">
        <v>5537</v>
      </c>
      <c r="BH2235" s="18" t="s">
        <v>5537</v>
      </c>
      <c r="BI2235" s="9" t="s">
        <v>5537</v>
      </c>
      <c r="BJ2235" s="14"/>
      <c r="BK2235" s="14" t="s">
        <v>5537</v>
      </c>
      <c r="BL2235" s="14" t="str">
        <f>_xlfn.XLOOKUP(B2235,'[4]cell downs 18042026 17h'!$B:$B,'[4]cell downs 18042026 17h'!$B:$B,"")</f>
        <v/>
      </c>
      <c r="BM2235" s="14" t="str">
        <f>_xlfn.XLOOKUP(B2235,'[5]Cells Huawei 19042026 15h'!$B:$B,'[5]Cells Huawei 19042026 15h'!$B:$B,"")</f>
        <v/>
      </c>
      <c r="BN2235" s="9" t="str">
        <f>_xlfn.XLOOKUP(B2235,'[6]cells down 19042026 9H40'!$B:$B,'[6]cells down 19042026 9H40'!$B:$B,"")</f>
        <v/>
      </c>
      <c r="BO2235" s="9" t="s">
        <v>5537</v>
      </c>
      <c r="BP2235" s="9" t="s">
        <v>5537</v>
      </c>
      <c r="BQ2235" s="115"/>
    </row>
    <row r="2236" spans="1:69" s="9" customFormat="1" x14ac:dyDescent="0.3">
      <c r="A2236" s="1" t="s">
        <v>3968</v>
      </c>
      <c r="B2236" s="8" t="s">
        <v>3969</v>
      </c>
      <c r="C2236" s="3" t="str">
        <f>_xlfn.XLOOKUP(B2236,'[1]daily break down'!$D:$D,'[1]daily break down'!$E:$E,"")</f>
        <v>Douala</v>
      </c>
      <c r="D2236" s="1" t="s">
        <v>11</v>
      </c>
      <c r="E2236" s="1" t="s">
        <v>12</v>
      </c>
      <c r="F2236" s="3" t="s">
        <v>31</v>
      </c>
      <c r="G2236" s="1" t="s">
        <v>32</v>
      </c>
      <c r="H2236" s="34" t="str">
        <f>_xlfn.XLOOKUP(B2236,[2]CALCULATION!$B:$B,[2]CALCULATION!$H:$H,"")</f>
        <v>ZTE</v>
      </c>
      <c r="I2236" s="28">
        <v>0</v>
      </c>
      <c r="J2236" s="28">
        <v>0</v>
      </c>
      <c r="K2236" s="28">
        <v>0</v>
      </c>
      <c r="L2236" s="28">
        <v>0</v>
      </c>
      <c r="M2236" s="28">
        <v>0</v>
      </c>
      <c r="N2236" s="28">
        <v>0</v>
      </c>
      <c r="O2236" s="28">
        <v>0</v>
      </c>
      <c r="P2236" s="28">
        <v>0</v>
      </c>
      <c r="Q2236" s="28">
        <v>0</v>
      </c>
      <c r="R2236" s="28">
        <v>0</v>
      </c>
      <c r="S2236" s="94">
        <v>0</v>
      </c>
      <c r="T2236" s="94">
        <f>_xlfn.XLOOKUP(B2236,'[3]Nur des jours'!$B:$B,'[3]Nur des jours'!$U:$U,"")</f>
        <v>0</v>
      </c>
      <c r="U2236" s="94">
        <v>0</v>
      </c>
      <c r="V2236" s="94">
        <v>0</v>
      </c>
      <c r="W2236" s="94">
        <v>0</v>
      </c>
      <c r="X2236" s="94">
        <v>0</v>
      </c>
      <c r="Y2236" s="94">
        <v>0</v>
      </c>
      <c r="Z2236" s="94">
        <v>0</v>
      </c>
      <c r="AA2236" s="94">
        <v>0</v>
      </c>
      <c r="AB2236" s="94">
        <v>0</v>
      </c>
      <c r="AC2236" s="94"/>
      <c r="AD2236" s="94">
        <v>0</v>
      </c>
      <c r="AE2236" s="94">
        <v>0</v>
      </c>
      <c r="AF2236" s="94">
        <v>0</v>
      </c>
      <c r="AG2236" s="94">
        <v>0</v>
      </c>
      <c r="AH2236" s="94">
        <v>0</v>
      </c>
      <c r="AI2236" s="49" t="s">
        <v>5559</v>
      </c>
      <c r="AJ2236" s="49"/>
      <c r="AK2236" s="48" t="str" cm="1">
        <f t="array" ref="AK2236">IFERROR(_xlfn.IFS(
AM2236="MPR ISSUE","PDH",
AM2236="BSS Hardware Issue","BSS",
AM2236="Sites strategiques, MLL, Pylone, etc.","ENVTECH",
AM2236="AKTIVCO DEFAUT GE &amp; POWER Cabinet","AKTIVCO",
AM2236="AKTIVCO Coupure ENEO &amp; Baisse de tension","AKTIVCO GRID ONLY",
AM2236="Coupure ENEO &amp; Baisse de tension","IHS GRID ONLY",
AM2236="Defaut GE &amp; POWER Cabinet","IHS",
AM2236="Sharing","Partners",
AM2236="Sites strategiques &amp; DataCenter","SST &amp; DC",
AM2236="Exclu","Exclu",
AM2236="SAT","SAT",
AM2236="SPARE-ISSUE","SPARE-ISSUE",
AM2236="Fiber CAmtel","TRANS_FO_CAMTEL",
AM2236="Fiber AOF","Fiber AOF",
AM2236="Projet OCM (HUAWEI)","TRAVAUX-HUAWEI",
AM2236="Projet OCM (NOKIA)","TRAVAUX-NOKIA",
AM2236="ACCESS-ISSUE","ACCESS-ISSUE",
AM2236="Projet OCM (ZTE, NOKIA, autres projets)","TRAVAUX OCM",
AM2236="No root CAuse","No root cause",
AM2236="ODU HS","PDH",
AM2236="IP &amp; VLAN","PDH",
AM2236="Warehouse HUAWEI","SPARE-ISSUE",
AM2236="SPARE-HS","SPARE-ISSUE",
AM2236="Power Telco","BSS",AM2236="no impacts","no impacts"
),"")</f>
        <v>no impacts</v>
      </c>
      <c r="AL2236" s="48" t="str" cm="1">
        <f t="array" ref="AL2236">IFERROR(_xlfn.IFS(
AM2236="MPR ISSUE","TX ISSUE",
AM2236="BSS Hardware Issue","RAN ISSUE",
AM2236="Sites strategiques, MLL, Pylone, etc.","ENVTECH",
AM2236="AKTIVCO DEFAUT GE &amp; POWER Cabinet","POWER ISSUE",
AM2236="AKTIVCO Coupure ENEO &amp; Baisse de tension","POWER ISSUE",
AM2236="Coupure ENEO &amp; Baisse de tension","POWER ISSUE",
AM2236="Defaut GE &amp; POWER Cabinet","POWER ISSUE",
AM2236="Sharing","POWER ISSUE",
AM2236="Sites strategiques &amp; DataCenter","POWER ISSUE",
AM2236="Exclu","Exclu",
AM2236="SAT","TX ISSUE",
AM2236="SPARE-ISSUE","SPARE-ISSUE",
AM2236="Fiber CAmtel","TX ISSUE",
AM2236="Fiber AOF","TX ISSUE",
AM2236="Projet OCM (HUAWEI)","TRAVAUX-HUAWEI",
AM2236="Projet OCM (NOKIA)","TRAVAUX -NOKIA",
AM2236="ACCESS-ISSUE","ACCESS-ISSUE",
AM2236="Projet OCM (ZTE, NOKIA, autres projets)","TRAVAUX OCM",
AM2236="No root CAuse","No root cause",
AM2236="ODU HS","TX ISSUE",
AM2236="IP &amp; VLAN","TX ISSUE",
AM2236="Warehouse HUAWEI","SPARE-ISSUE",
AM2236="SPARE-HS","SPARE-ISSUE",
AM2236="Power Telco","RAN ISSUE",AM2236="no impacts","no impacts"
),"")</f>
        <v>no impacts</v>
      </c>
      <c r="AM2236" s="67" t="s">
        <v>5605</v>
      </c>
      <c r="AN2236" s="48" t="str" cm="1">
        <f t="array" ref="AN2236">IFERROR(_xlfn.IFS(
AM2236="MPR ISSUE","ACTIVE",
AM2236="BSS Hardware Issue","ACTIVE",
AM2236="Sites strategiques, MLL, Pylone, etc.","PASSIVE",
AM2236="AKTIVCO DEFAUT GE &amp; POWER Cabinet","PASSIVE",
AM2236="AKTIVCO Coupure ENEO &amp; Baisse de tension","PASSIVE",
AM2236="Coupure ENEO &amp; Baisse de tension","PASSIVE",
AM2236="Defaut GE &amp; POWER Cabinet","PASSIVE",
AM2236="Sharing","PASSIVE",
AM2236="Sites strategiques &amp; DataCenter","PASSIVE",
AM2236="Exclu","Exclu",
AM2236="SAT","ACTIVE",
AM2236="SPARE-ISSUE","SPARE-ISSUE",
AM2236="Fiber CAmtel","ACTIVE",
AM2236="Fiber AOF","ACTIVE",
AM2236="Projet OCM (HUAWEI)","PLANNED WORKS",
AM2236="Projet OCM (NOKIA)","PLANNED WORKS",
AM2236="ACCESS-ISSUE","ACCESS-ISSUE",
AM2236="Projet OCM (ZTE, NOKIA, autres projets)","PLANNED WORKS",
AM2236="No root CAuse","No root cause",
AM2236="ODU HS","ACTIVE",
AM2236="IP &amp; VLAN","ACTIVE",
AM2236="Warehouse HUAWEI","SPARE-ISSUE",
AM2236="SPARE-HS","SPARE-ISSUE",
AM2236="Power Telco","ACTIVE", AM2236="no impacts","no impacts"
),"")</f>
        <v>no impacts</v>
      </c>
      <c r="AO2236" s="93" t="s">
        <v>5537</v>
      </c>
      <c r="AP2236" s="101" t="str">
        <f t="shared" si="62"/>
        <v>LIT_297</v>
      </c>
      <c r="AR2236" s="17" t="s">
        <v>5537</v>
      </c>
      <c r="AS2236" s="7" t="s">
        <v>5537</v>
      </c>
      <c r="AT2236" s="6"/>
      <c r="AU2236" s="7"/>
      <c r="AV2236" s="3" t="s">
        <v>5537</v>
      </c>
      <c r="AW2236" s="18" t="s">
        <v>5537</v>
      </c>
      <c r="AX2236" s="18" t="s">
        <v>5537</v>
      </c>
      <c r="AY2236" s="18" t="s">
        <v>5537</v>
      </c>
      <c r="AZ2236" s="18" t="s">
        <v>5537</v>
      </c>
      <c r="BA2236" s="18" t="s">
        <v>5537</v>
      </c>
      <c r="BB2236" s="18" t="s">
        <v>5537</v>
      </c>
      <c r="BC2236" s="18" t="s">
        <v>5537</v>
      </c>
      <c r="BD2236" s="18" t="s">
        <v>5537</v>
      </c>
      <c r="BE2236" s="18" t="s">
        <v>5537</v>
      </c>
      <c r="BF2236" s="18" t="s">
        <v>5537</v>
      </c>
      <c r="BG2236" s="18" t="s">
        <v>5537</v>
      </c>
      <c r="BH2236" s="18" t="s">
        <v>5537</v>
      </c>
      <c r="BI2236" s="9" t="s">
        <v>5537</v>
      </c>
      <c r="BJ2236" s="14"/>
      <c r="BK2236" s="14" t="s">
        <v>5537</v>
      </c>
      <c r="BL2236" s="14" t="str">
        <f>_xlfn.XLOOKUP(B2236,'[4]cell downs 18042026 17h'!$B:$B,'[4]cell downs 18042026 17h'!$B:$B,"")</f>
        <v/>
      </c>
      <c r="BM2236" s="14" t="str">
        <f>_xlfn.XLOOKUP(B2236,'[5]Cells Huawei 19042026 15h'!$B:$B,'[5]Cells Huawei 19042026 15h'!$B:$B,"")</f>
        <v/>
      </c>
      <c r="BN2236" s="9" t="str">
        <f>_xlfn.XLOOKUP(B2236,'[6]cells down 19042026 9H40'!$B:$B,'[6]cells down 19042026 9H40'!$B:$B,"")</f>
        <v/>
      </c>
      <c r="BO2236" s="9" t="s">
        <v>3969</v>
      </c>
      <c r="BP2236" s="9" t="s">
        <v>12</v>
      </c>
      <c r="BQ2236" s="115"/>
    </row>
    <row r="2237" spans="1:69" s="9" customFormat="1" x14ac:dyDescent="0.3">
      <c r="A2237" s="1" t="s">
        <v>3097</v>
      </c>
      <c r="B2237" s="8" t="s">
        <v>4847</v>
      </c>
      <c r="C2237" s="3" t="str">
        <f>_xlfn.XLOOKUP(B2237,'[1]daily break down'!$D:$D,'[1]daily break down'!$E:$E,"")</f>
        <v>NORD-OUEST</v>
      </c>
      <c r="D2237" s="1"/>
      <c r="E2237" s="1"/>
      <c r="F2237" s="3" t="s">
        <v>51</v>
      </c>
      <c r="G2237" s="1" t="s">
        <v>3097</v>
      </c>
      <c r="H2237" s="32" t="str">
        <f>_xlfn.XLOOKUP(B2237,[2]CALCULATION!$B:$B,[2]CALCULATION!$H:$H,"")</f>
        <v>HUAWEI</v>
      </c>
      <c r="I2237" s="28">
        <v>0</v>
      </c>
      <c r="J2237" s="28">
        <v>0</v>
      </c>
      <c r="K2237" s="28">
        <v>0</v>
      </c>
      <c r="L2237" s="28">
        <v>0</v>
      </c>
      <c r="M2237" s="28">
        <v>0</v>
      </c>
      <c r="N2237" s="28">
        <v>0</v>
      </c>
      <c r="O2237" s="28">
        <v>0</v>
      </c>
      <c r="P2237" s="28">
        <v>0</v>
      </c>
      <c r="Q2237" s="28">
        <v>0</v>
      </c>
      <c r="R2237" s="28">
        <v>0</v>
      </c>
      <c r="S2237" s="94">
        <v>0</v>
      </c>
      <c r="T2237" s="94">
        <f>_xlfn.XLOOKUP(B2237,'[3]Nur des jours'!$B:$B,'[3]Nur des jours'!$U:$U,"")</f>
        <v>0</v>
      </c>
      <c r="U2237" s="94">
        <v>0</v>
      </c>
      <c r="V2237" s="94">
        <v>1.5709850385095012</v>
      </c>
      <c r="W2237" s="94">
        <v>0</v>
      </c>
      <c r="X2237" s="94">
        <v>0</v>
      </c>
      <c r="Y2237" s="94">
        <v>0</v>
      </c>
      <c r="Z2237" s="94">
        <v>0</v>
      </c>
      <c r="AA2237" s="94">
        <v>0</v>
      </c>
      <c r="AB2237" s="94">
        <v>0</v>
      </c>
      <c r="AC2237" s="94"/>
      <c r="AD2237" s="94">
        <v>0</v>
      </c>
      <c r="AE2237" s="94">
        <v>0</v>
      </c>
      <c r="AF2237" s="94">
        <v>0</v>
      </c>
      <c r="AG2237" s="94">
        <v>0</v>
      </c>
      <c r="AH2237" s="94">
        <v>0</v>
      </c>
      <c r="AI2237" s="49" t="s">
        <v>6659</v>
      </c>
      <c r="AJ2237" s="49"/>
      <c r="AK2237" s="48" t="str" cm="1">
        <f t="array" ref="AK2237">IFERROR(_xlfn.IFS(
AM2237="MPR ISSUE","PDH",
AM2237="BSS Hardware Issue","BSS",
AM2237="Sites strategiques, MLL, Pylone, etc.","ENVTECH",
AM2237="AKTIVCO DEFAUT GE &amp; POWER Cabinet","AKTIVCO",
AM2237="AKTIVCO Coupure ENEO &amp; Baisse de tension","AKTIVCO GRID ONLY",
AM2237="Coupure ENEO &amp; Baisse de tension","IHS GRID ONLY",
AM2237="Defaut GE &amp; POWER Cabinet","IHS",
AM2237="Sharing","Partners",
AM2237="Sites strategiques &amp; DataCenter","SST &amp; DC",
AM2237="Exclu","Exclu",
AM2237="SAT","SAT",
AM2237="SPARE-ISSUE","SPARE-ISSUE",
AM2237="Fiber CAmtel","TRANS_FO_CAMTEL",
AM2237="Fiber AOF","Fiber AOF",
AM2237="Projet OCM (HUAWEI)","TRAVAUX-HUAWEI",
AM2237="Projet OCM (NOKIA)","TRAVAUX-NOKIA",
AM2237="ACCESS-ISSUE","ACCESS-ISSUE",
AM2237="Projet OCM (ZTE, NOKIA, autres projets)","TRAVAUX OCM",
AM2237="No root CAuse","No root cause",
AM2237="ODU HS","PDH",
AM2237="IP &amp; VLAN","PDH",
AM2237="Warehouse HUAWEI","SPARE-ISSUE",
AM2237="SPARE-HS","SPARE-ISSUE",
AM2237="Power Telco","BSS",AM2237="no impacts","no impacts"
),"")</f>
        <v>no impacts</v>
      </c>
      <c r="AL2237" s="48" t="str" cm="1">
        <f t="array" ref="AL2237">IFERROR(_xlfn.IFS(
AM2237="MPR ISSUE","TX ISSUE",
AM2237="BSS Hardware Issue","RAN ISSUE",
AM2237="Sites strategiques, MLL, Pylone, etc.","ENVTECH",
AM2237="AKTIVCO DEFAUT GE &amp; POWER Cabinet","POWER ISSUE",
AM2237="AKTIVCO Coupure ENEO &amp; Baisse de tension","POWER ISSUE",
AM2237="Coupure ENEO &amp; Baisse de tension","POWER ISSUE",
AM2237="Defaut GE &amp; POWER Cabinet","POWER ISSUE",
AM2237="Sharing","POWER ISSUE",
AM2237="Sites strategiques &amp; DataCenter","POWER ISSUE",
AM2237="Exclu","Exclu",
AM2237="SAT","TX ISSUE",
AM2237="SPARE-ISSUE","SPARE-ISSUE",
AM2237="Fiber CAmtel","TX ISSUE",
AM2237="Fiber AOF","TX ISSUE",
AM2237="Projet OCM (HUAWEI)","TRAVAUX-HUAWEI",
AM2237="Projet OCM (NOKIA)","TRAVAUX -NOKIA",
AM2237="ACCESS-ISSUE","ACCESS-ISSUE",
AM2237="Projet OCM (ZTE, NOKIA, autres projets)","TRAVAUX OCM",
AM2237="No root CAuse","No root cause",
AM2237="ODU HS","TX ISSUE",
AM2237="IP &amp; VLAN","TX ISSUE",
AM2237="Warehouse HUAWEI","SPARE-ISSUE",
AM2237="SPARE-HS","SPARE-ISSUE",
AM2237="Power Telco","RAN ISSUE",AM2237="no impacts","no impacts"
),"")</f>
        <v>no impacts</v>
      </c>
      <c r="AM2237" s="67" t="s">
        <v>5605</v>
      </c>
      <c r="AN2237" s="48" t="str" cm="1">
        <f t="array" ref="AN2237">IFERROR(_xlfn.IFS(
AM2237="MPR ISSUE","ACTIVE",
AM2237="BSS Hardware Issue","ACTIVE",
AM2237="Sites strategiques, MLL, Pylone, etc.","PASSIVE",
AM2237="AKTIVCO DEFAUT GE &amp; POWER Cabinet","PASSIVE",
AM2237="AKTIVCO Coupure ENEO &amp; Baisse de tension","PASSIVE",
AM2237="Coupure ENEO &amp; Baisse de tension","PASSIVE",
AM2237="Defaut GE &amp; POWER Cabinet","PASSIVE",
AM2237="Sharing","PASSIVE",
AM2237="Sites strategiques &amp; DataCenter","PASSIVE",
AM2237="Exclu","Exclu",
AM2237="SAT","ACTIVE",
AM2237="SPARE-ISSUE","SPARE-ISSUE",
AM2237="Fiber CAmtel","ACTIVE",
AM2237="Fiber AOF","ACTIVE",
AM2237="Projet OCM (HUAWEI)","PLANNED WORKS",
AM2237="Projet OCM (NOKIA)","PLANNED WORKS",
AM2237="ACCESS-ISSUE","ACCESS-ISSUE",
AM2237="Projet OCM (ZTE, NOKIA, autres projets)","PLANNED WORKS",
AM2237="No root CAuse","No root cause",
AM2237="ODU HS","ACTIVE",
AM2237="IP &amp; VLAN","ACTIVE",
AM2237="Warehouse HUAWEI","SPARE-ISSUE",
AM2237="SPARE-HS","SPARE-ISSUE",
AM2237="Power Telco","ACTIVE", AM2237="no impacts","no impacts"
),"")</f>
        <v>no impacts</v>
      </c>
      <c r="AO2237" s="93" t="s">
        <v>5537</v>
      </c>
      <c r="AP2237" s="101" t="str">
        <f t="shared" si="62"/>
        <v>NRO_011</v>
      </c>
      <c r="AR2237" s="17" t="s">
        <v>5537</v>
      </c>
      <c r="AS2237" s="7" t="s">
        <v>5537</v>
      </c>
      <c r="AT2237" s="6"/>
      <c r="AU2237" s="7"/>
      <c r="AV2237" s="3" t="s">
        <v>5537</v>
      </c>
      <c r="AW2237" s="18" t="s">
        <v>5537</v>
      </c>
      <c r="AX2237" s="18" t="s">
        <v>5537</v>
      </c>
      <c r="AY2237" s="18" t="s">
        <v>5537</v>
      </c>
      <c r="AZ2237" s="18" t="s">
        <v>5537</v>
      </c>
      <c r="BA2237" s="18" t="s">
        <v>5537</v>
      </c>
      <c r="BB2237" s="18" t="s">
        <v>5537</v>
      </c>
      <c r="BC2237" s="18" t="s">
        <v>5537</v>
      </c>
      <c r="BD2237" s="18" t="s">
        <v>5537</v>
      </c>
      <c r="BE2237" s="18" t="s">
        <v>5537</v>
      </c>
      <c r="BF2237" s="18" t="s">
        <v>5537</v>
      </c>
      <c r="BG2237" s="18" t="s">
        <v>5537</v>
      </c>
      <c r="BH2237" s="18" t="s">
        <v>5537</v>
      </c>
      <c r="BI2237" s="9" t="s">
        <v>5537</v>
      </c>
      <c r="BJ2237" s="14"/>
      <c r="BK2237" s="14" t="s">
        <v>5537</v>
      </c>
      <c r="BL2237" s="14" t="str">
        <f>_xlfn.XLOOKUP(B2237,'[4]cell downs 18042026 17h'!$B:$B,'[4]cell downs 18042026 17h'!$B:$B,"")</f>
        <v/>
      </c>
      <c r="BM2237" s="14" t="str">
        <f>_xlfn.XLOOKUP(B2237,'[5]Cells Huawei 19042026 15h'!$B:$B,'[5]Cells Huawei 19042026 15h'!$B:$B,"")</f>
        <v/>
      </c>
      <c r="BN2237" s="9" t="str">
        <f>_xlfn.XLOOKUP(B2237,'[6]cells down 19042026 9H40'!$B:$B,'[6]cells down 19042026 9H40'!$B:$B,"")</f>
        <v/>
      </c>
      <c r="BO2237" s="9" t="s">
        <v>4847</v>
      </c>
      <c r="BP2237" s="9" t="s">
        <v>12</v>
      </c>
      <c r="BQ2237" s="115"/>
    </row>
    <row r="2238" spans="1:69" s="9" customFormat="1" x14ac:dyDescent="0.3">
      <c r="A2238" s="3" t="s">
        <v>3970</v>
      </c>
      <c r="B2238" s="25" t="s">
        <v>3971</v>
      </c>
      <c r="C2238" s="3" t="str">
        <f>_xlfn.XLOOKUP(B2238,'[1]daily break down'!$D:$D,'[1]daily break down'!$E:$E,"")</f>
        <v>CENTRE</v>
      </c>
      <c r="D2238" s="3" t="s">
        <v>21</v>
      </c>
      <c r="E2238" s="3" t="s">
        <v>5527</v>
      </c>
      <c r="F2238" s="3" t="s">
        <v>226</v>
      </c>
      <c r="G2238" s="3" t="s">
        <v>1127</v>
      </c>
      <c r="H2238" s="33" t="str">
        <f>_xlfn.XLOOKUP(B2238,[2]CALCULATION!$B:$B,[2]CALCULATION!$H:$H,"")</f>
        <v>NOKIA</v>
      </c>
      <c r="I2238" s="28">
        <v>0</v>
      </c>
      <c r="J2238" s="28">
        <v>0</v>
      </c>
      <c r="K2238" s="28">
        <v>0</v>
      </c>
      <c r="L2238" s="28">
        <v>0</v>
      </c>
      <c r="M2238" s="28">
        <v>0</v>
      </c>
      <c r="N2238" s="28">
        <v>0</v>
      </c>
      <c r="O2238" s="28">
        <v>0</v>
      </c>
      <c r="P2238" s="28">
        <v>0</v>
      </c>
      <c r="Q2238" s="28">
        <v>0</v>
      </c>
      <c r="R2238" s="28">
        <v>0</v>
      </c>
      <c r="S2238" s="94">
        <v>0</v>
      </c>
      <c r="T2238" s="94">
        <f>_xlfn.XLOOKUP(B2238,'[3]Nur des jours'!$B:$B,'[3]Nur des jours'!$U:$U,"")</f>
        <v>0</v>
      </c>
      <c r="U2238" s="94">
        <v>0</v>
      </c>
      <c r="V2238" s="94">
        <v>0</v>
      </c>
      <c r="W2238" s="94">
        <v>0</v>
      </c>
      <c r="X2238" s="94">
        <v>0</v>
      </c>
      <c r="Y2238" s="94">
        <v>0</v>
      </c>
      <c r="Z2238" s="94">
        <v>0</v>
      </c>
      <c r="AA2238" s="94">
        <v>0</v>
      </c>
      <c r="AB2238" s="94">
        <v>0</v>
      </c>
      <c r="AC2238" s="94"/>
      <c r="AD2238" s="94">
        <v>0</v>
      </c>
      <c r="AE2238" s="94">
        <v>0</v>
      </c>
      <c r="AF2238" s="94">
        <v>0</v>
      </c>
      <c r="AG2238" s="94">
        <v>0</v>
      </c>
      <c r="AH2238" s="94">
        <v>0</v>
      </c>
      <c r="AI2238" s="49" t="s">
        <v>5559</v>
      </c>
      <c r="AJ2238" s="49"/>
      <c r="AK2238" s="48" t="str" cm="1">
        <f t="array" ref="AK2238">IFERROR(_xlfn.IFS(
AM2238="MPR ISSUE","PDH",
AM2238="BSS Hardware Issue","BSS",
AM2238="Sites strategiques, MLL, Pylone, etc.","ENVTECH",
AM2238="AKTIVCO DEFAUT GE &amp; POWER Cabinet","AKTIVCO",
AM2238="AKTIVCO Coupure ENEO &amp; Baisse de tension","AKTIVCO GRID ONLY",
AM2238="Coupure ENEO &amp; Baisse de tension","IHS GRID ONLY",
AM2238="Defaut GE &amp; POWER Cabinet","IHS",
AM2238="Sharing","Partners",
AM2238="Sites strategiques &amp; DataCenter","SST &amp; DC",
AM2238="Exclu","Exclu",
AM2238="SAT","SAT",
AM2238="SPARE-ISSUE","SPARE-ISSUE",
AM2238="Fiber CAmtel","TRANS_FO_CAMTEL",
AM2238="Fiber AOF","Fiber AOF",
AM2238="Projet OCM (HUAWEI)","TRAVAUX-HUAWEI",
AM2238="Projet OCM (NOKIA)","TRAVAUX-NOKIA",
AM2238="ACCESS-ISSUE","ACCESS-ISSUE",
AM2238="Projet OCM (ZTE, NOKIA, autres projets)","TRAVAUX OCM",
AM2238="No root CAuse","No root cause",
AM2238="ODU HS","PDH",
AM2238="IP &amp; VLAN","PDH",
AM2238="Warehouse HUAWEI","SPARE-ISSUE",
AM2238="SPARE-HS","SPARE-ISSUE",
AM2238="Power Telco","BSS",AM2238="no impacts","no impacts"
),"")</f>
        <v>no impacts</v>
      </c>
      <c r="AL2238" s="48" t="str" cm="1">
        <f t="array" ref="AL2238">IFERROR(_xlfn.IFS(
AM2238="MPR ISSUE","TX ISSUE",
AM2238="BSS Hardware Issue","RAN ISSUE",
AM2238="Sites strategiques, MLL, Pylone, etc.","ENVTECH",
AM2238="AKTIVCO DEFAUT GE &amp; POWER Cabinet","POWER ISSUE",
AM2238="AKTIVCO Coupure ENEO &amp; Baisse de tension","POWER ISSUE",
AM2238="Coupure ENEO &amp; Baisse de tension","POWER ISSUE",
AM2238="Defaut GE &amp; POWER Cabinet","POWER ISSUE",
AM2238="Sharing","POWER ISSUE",
AM2238="Sites strategiques &amp; DataCenter","POWER ISSUE",
AM2238="Exclu","Exclu",
AM2238="SAT","TX ISSUE",
AM2238="SPARE-ISSUE","SPARE-ISSUE",
AM2238="Fiber CAmtel","TX ISSUE",
AM2238="Fiber AOF","TX ISSUE",
AM2238="Projet OCM (HUAWEI)","TRAVAUX-HUAWEI",
AM2238="Projet OCM (NOKIA)","TRAVAUX -NOKIA",
AM2238="ACCESS-ISSUE","ACCESS-ISSUE",
AM2238="Projet OCM (ZTE, NOKIA, autres projets)","TRAVAUX OCM",
AM2238="No root CAuse","No root cause",
AM2238="ODU HS","TX ISSUE",
AM2238="IP &amp; VLAN","TX ISSUE",
AM2238="Warehouse HUAWEI","SPARE-ISSUE",
AM2238="SPARE-HS","SPARE-ISSUE",
AM2238="Power Telco","RAN ISSUE",AM2238="no impacts","no impacts"
),"")</f>
        <v>no impacts</v>
      </c>
      <c r="AM2238" s="67" t="s">
        <v>5605</v>
      </c>
      <c r="AN2238" s="48" t="str" cm="1">
        <f t="array" ref="AN2238">IFERROR(_xlfn.IFS(
AM2238="MPR ISSUE","ACTIVE",
AM2238="BSS Hardware Issue","ACTIVE",
AM2238="Sites strategiques, MLL, Pylone, etc.","PASSIVE",
AM2238="AKTIVCO DEFAUT GE &amp; POWER Cabinet","PASSIVE",
AM2238="AKTIVCO Coupure ENEO &amp; Baisse de tension","PASSIVE",
AM2238="Coupure ENEO &amp; Baisse de tension","PASSIVE",
AM2238="Defaut GE &amp; POWER Cabinet","PASSIVE",
AM2238="Sharing","PASSIVE",
AM2238="Sites strategiques &amp; DataCenter","PASSIVE",
AM2238="Exclu","Exclu",
AM2238="SAT","ACTIVE",
AM2238="SPARE-ISSUE","SPARE-ISSUE",
AM2238="Fiber CAmtel","ACTIVE",
AM2238="Fiber AOF","ACTIVE",
AM2238="Projet OCM (HUAWEI)","PLANNED WORKS",
AM2238="Projet OCM (NOKIA)","PLANNED WORKS",
AM2238="ACCESS-ISSUE","ACCESS-ISSUE",
AM2238="Projet OCM (ZTE, NOKIA, autres projets)","PLANNED WORKS",
AM2238="No root CAuse","No root cause",
AM2238="ODU HS","ACTIVE",
AM2238="IP &amp; VLAN","ACTIVE",
AM2238="Warehouse HUAWEI","SPARE-ISSUE",
AM2238="SPARE-HS","SPARE-ISSUE",
AM2238="Power Telco","ACTIVE", AM2238="no impacts","no impacts"
),"")</f>
        <v>no impacts</v>
      </c>
      <c r="AO2238" s="93" t="s">
        <v>5537</v>
      </c>
      <c r="AP2238" s="101" t="str">
        <f t="shared" si="62"/>
        <v>EST_105</v>
      </c>
      <c r="AR2238" s="17" t="s">
        <v>5537</v>
      </c>
      <c r="AS2238" s="7" t="s">
        <v>5537</v>
      </c>
      <c r="AT2238" s="6"/>
      <c r="AU2238" s="7"/>
      <c r="AV2238" s="3" t="s">
        <v>5537</v>
      </c>
      <c r="AW2238" s="18" t="s">
        <v>5537</v>
      </c>
      <c r="AX2238" s="18" t="s">
        <v>5537</v>
      </c>
      <c r="AY2238" s="18" t="s">
        <v>5537</v>
      </c>
      <c r="AZ2238" s="18" t="s">
        <v>5537</v>
      </c>
      <c r="BA2238" s="18" t="s">
        <v>5537</v>
      </c>
      <c r="BB2238" s="18" t="s">
        <v>5537</v>
      </c>
      <c r="BC2238" s="18" t="s">
        <v>5537</v>
      </c>
      <c r="BD2238" s="18" t="s">
        <v>5537</v>
      </c>
      <c r="BE2238" s="18" t="s">
        <v>5537</v>
      </c>
      <c r="BF2238" s="18" t="s">
        <v>5537</v>
      </c>
      <c r="BG2238" s="18" t="s">
        <v>5537</v>
      </c>
      <c r="BH2238" s="18" t="s">
        <v>5537</v>
      </c>
      <c r="BI2238" s="9" t="s">
        <v>5537</v>
      </c>
      <c r="BJ2238" s="14"/>
      <c r="BK2238" s="14" t="s">
        <v>5537</v>
      </c>
      <c r="BL2238" s="14" t="str">
        <f>_xlfn.XLOOKUP(B2238,'[4]cell downs 18042026 17h'!$B:$B,'[4]cell downs 18042026 17h'!$B:$B,"")</f>
        <v/>
      </c>
      <c r="BM2238" s="14" t="str">
        <f>_xlfn.XLOOKUP(B2238,'[5]Cells Huawei 19042026 15h'!$B:$B,'[5]Cells Huawei 19042026 15h'!$B:$B,"")</f>
        <v/>
      </c>
      <c r="BN2238" s="9" t="str">
        <f>_xlfn.XLOOKUP(B2238,'[6]cells down 19042026 9H40'!$B:$B,'[6]cells down 19042026 9H40'!$B:$B,"")</f>
        <v/>
      </c>
      <c r="BO2238" s="9" t="s">
        <v>5537</v>
      </c>
      <c r="BP2238" s="9" t="s">
        <v>318</v>
      </c>
      <c r="BQ2238" s="115"/>
    </row>
    <row r="2239" spans="1:69" s="9" customFormat="1" x14ac:dyDescent="0.3">
      <c r="A2239" s="1" t="s">
        <v>3972</v>
      </c>
      <c r="B2239" s="8" t="s">
        <v>3973</v>
      </c>
      <c r="C2239" s="3" t="str">
        <f>_xlfn.XLOOKUP(B2239,'[1]daily break down'!$D:$D,'[1]daily break down'!$E:$E,"")</f>
        <v>ADAMAOUA</v>
      </c>
      <c r="D2239" s="1" t="s">
        <v>21</v>
      </c>
      <c r="E2239" s="1" t="s">
        <v>5529</v>
      </c>
      <c r="F2239" s="3" t="s">
        <v>90</v>
      </c>
      <c r="G2239" s="1" t="s">
        <v>3974</v>
      </c>
      <c r="H2239" s="32" t="str">
        <f>_xlfn.XLOOKUP(B2239,[2]CALCULATION!$B:$B,[2]CALCULATION!$H:$H,"")</f>
        <v>HUAWEI</v>
      </c>
      <c r="I2239" s="28">
        <v>0</v>
      </c>
      <c r="J2239" s="28">
        <v>0</v>
      </c>
      <c r="K2239" s="28">
        <v>0</v>
      </c>
      <c r="L2239" s="28">
        <v>0</v>
      </c>
      <c r="M2239" s="28">
        <v>0</v>
      </c>
      <c r="N2239" s="28">
        <v>0</v>
      </c>
      <c r="O2239" s="28">
        <v>0</v>
      </c>
      <c r="P2239" s="28">
        <v>0</v>
      </c>
      <c r="Q2239" s="28">
        <v>0</v>
      </c>
      <c r="R2239" s="28">
        <v>0</v>
      </c>
      <c r="S2239" s="94">
        <v>0</v>
      </c>
      <c r="T2239" s="94">
        <f>_xlfn.XLOOKUP(B2239,'[3]Nur des jours'!$B:$B,'[3]Nur des jours'!$U:$U,"")</f>
        <v>0</v>
      </c>
      <c r="U2239" s="94">
        <v>0</v>
      </c>
      <c r="V2239" s="94">
        <v>0</v>
      </c>
      <c r="W2239" s="94">
        <v>0</v>
      </c>
      <c r="X2239" s="94">
        <v>0</v>
      </c>
      <c r="Y2239" s="94">
        <v>0</v>
      </c>
      <c r="Z2239" s="94">
        <v>0</v>
      </c>
      <c r="AA2239" s="94">
        <v>0</v>
      </c>
      <c r="AB2239" s="94">
        <v>0</v>
      </c>
      <c r="AC2239" s="94"/>
      <c r="AD2239" s="94">
        <v>0</v>
      </c>
      <c r="AE2239" s="94">
        <v>0</v>
      </c>
      <c r="AF2239" s="94">
        <v>0</v>
      </c>
      <c r="AG2239" s="94">
        <v>0</v>
      </c>
      <c r="AH2239" s="94">
        <v>0</v>
      </c>
      <c r="AI2239" s="49" t="s">
        <v>5559</v>
      </c>
      <c r="AJ2239" s="49"/>
      <c r="AK2239" s="48" t="str" cm="1">
        <f t="array" ref="AK2239">IFERROR(_xlfn.IFS(
AM2239="MPR ISSUE","PDH",
AM2239="BSS Hardware Issue","BSS",
AM2239="Sites strategiques, MLL, Pylone, etc.","ENVTECH",
AM2239="AKTIVCO DEFAUT GE &amp; POWER Cabinet","AKTIVCO",
AM2239="AKTIVCO Coupure ENEO &amp; Baisse de tension","AKTIVCO GRID ONLY",
AM2239="Coupure ENEO &amp; Baisse de tension","IHS GRID ONLY",
AM2239="Defaut GE &amp; POWER Cabinet","IHS",
AM2239="Sharing","Partners",
AM2239="Sites strategiques &amp; DataCenter","SST &amp; DC",
AM2239="Exclu","Exclu",
AM2239="SAT","SAT",
AM2239="SPARE-ISSUE","SPARE-ISSUE",
AM2239="Fiber CAmtel","TRANS_FO_CAMTEL",
AM2239="Fiber AOF","Fiber AOF",
AM2239="Projet OCM (HUAWEI)","TRAVAUX-HUAWEI",
AM2239="Projet OCM (NOKIA)","TRAVAUX-NOKIA",
AM2239="ACCESS-ISSUE","ACCESS-ISSUE",
AM2239="Projet OCM (ZTE, NOKIA, autres projets)","TRAVAUX OCM",
AM2239="No root CAuse","No root cause",
AM2239="ODU HS","PDH",
AM2239="IP &amp; VLAN","PDH",
AM2239="Warehouse HUAWEI","SPARE-ISSUE",
AM2239="SPARE-HS","SPARE-ISSUE",
AM2239="Power Telco","BSS",AM2239="no impacts","no impacts"
),"")</f>
        <v>no impacts</v>
      </c>
      <c r="AL2239" s="48" t="str" cm="1">
        <f t="array" ref="AL2239">IFERROR(_xlfn.IFS(
AM2239="MPR ISSUE","TX ISSUE",
AM2239="BSS Hardware Issue","RAN ISSUE",
AM2239="Sites strategiques, MLL, Pylone, etc.","ENVTECH",
AM2239="AKTIVCO DEFAUT GE &amp; POWER Cabinet","POWER ISSUE",
AM2239="AKTIVCO Coupure ENEO &amp; Baisse de tension","POWER ISSUE",
AM2239="Coupure ENEO &amp; Baisse de tension","POWER ISSUE",
AM2239="Defaut GE &amp; POWER Cabinet","POWER ISSUE",
AM2239="Sharing","POWER ISSUE",
AM2239="Sites strategiques &amp; DataCenter","POWER ISSUE",
AM2239="Exclu","Exclu",
AM2239="SAT","TX ISSUE",
AM2239="SPARE-ISSUE","SPARE-ISSUE",
AM2239="Fiber CAmtel","TX ISSUE",
AM2239="Fiber AOF","TX ISSUE",
AM2239="Projet OCM (HUAWEI)","TRAVAUX-HUAWEI",
AM2239="Projet OCM (NOKIA)","TRAVAUX -NOKIA",
AM2239="ACCESS-ISSUE","ACCESS-ISSUE",
AM2239="Projet OCM (ZTE, NOKIA, autres projets)","TRAVAUX OCM",
AM2239="No root CAuse","No root cause",
AM2239="ODU HS","TX ISSUE",
AM2239="IP &amp; VLAN","TX ISSUE",
AM2239="Warehouse HUAWEI","SPARE-ISSUE",
AM2239="SPARE-HS","SPARE-ISSUE",
AM2239="Power Telco","RAN ISSUE",AM2239="no impacts","no impacts"
),"")</f>
        <v>no impacts</v>
      </c>
      <c r="AM2239" s="67" t="s">
        <v>5605</v>
      </c>
      <c r="AN2239" s="48" t="str" cm="1">
        <f t="array" ref="AN2239">IFERROR(_xlfn.IFS(
AM2239="MPR ISSUE","ACTIVE",
AM2239="BSS Hardware Issue","ACTIVE",
AM2239="Sites strategiques, MLL, Pylone, etc.","PASSIVE",
AM2239="AKTIVCO DEFAUT GE &amp; POWER Cabinet","PASSIVE",
AM2239="AKTIVCO Coupure ENEO &amp; Baisse de tension","PASSIVE",
AM2239="Coupure ENEO &amp; Baisse de tension","PASSIVE",
AM2239="Defaut GE &amp; POWER Cabinet","PASSIVE",
AM2239="Sharing","PASSIVE",
AM2239="Sites strategiques &amp; DataCenter","PASSIVE",
AM2239="Exclu","Exclu",
AM2239="SAT","ACTIVE",
AM2239="SPARE-ISSUE","SPARE-ISSUE",
AM2239="Fiber CAmtel","ACTIVE",
AM2239="Fiber AOF","ACTIVE",
AM2239="Projet OCM (HUAWEI)","PLANNED WORKS",
AM2239="Projet OCM (NOKIA)","PLANNED WORKS",
AM2239="ACCESS-ISSUE","ACCESS-ISSUE",
AM2239="Projet OCM (ZTE, NOKIA, autres projets)","PLANNED WORKS",
AM2239="No root CAuse","No root cause",
AM2239="ODU HS","ACTIVE",
AM2239="IP &amp; VLAN","ACTIVE",
AM2239="Warehouse HUAWEI","SPARE-ISSUE",
AM2239="SPARE-HS","SPARE-ISSUE",
AM2239="Power Telco","ACTIVE", AM2239="no impacts","no impacts"
),"")</f>
        <v>no impacts</v>
      </c>
      <c r="AO2239" s="93" t="s">
        <v>5537</v>
      </c>
      <c r="AP2239" s="101" t="str">
        <f t="shared" si="62"/>
        <v>ADM_185</v>
      </c>
      <c r="AR2239" s="17" t="s">
        <v>5537</v>
      </c>
      <c r="AS2239" s="7" t="s">
        <v>5537</v>
      </c>
      <c r="AT2239" s="6"/>
      <c r="AU2239" s="7"/>
      <c r="AV2239" s="3" t="s">
        <v>5537</v>
      </c>
      <c r="AW2239" s="18" t="s">
        <v>5537</v>
      </c>
      <c r="AX2239" s="18" t="s">
        <v>5537</v>
      </c>
      <c r="AY2239" s="18" t="s">
        <v>5537</v>
      </c>
      <c r="AZ2239" s="18" t="s">
        <v>5537</v>
      </c>
      <c r="BA2239" s="18" t="s">
        <v>5537</v>
      </c>
      <c r="BB2239" s="18" t="s">
        <v>5537</v>
      </c>
      <c r="BC2239" s="18" t="s">
        <v>5537</v>
      </c>
      <c r="BD2239" s="18" t="s">
        <v>5537</v>
      </c>
      <c r="BE2239" s="18" t="s">
        <v>5537</v>
      </c>
      <c r="BF2239" s="18" t="s">
        <v>5537</v>
      </c>
      <c r="BG2239" s="18" t="s">
        <v>5537</v>
      </c>
      <c r="BH2239" s="18" t="s">
        <v>5537</v>
      </c>
      <c r="BI2239" s="9" t="s">
        <v>5537</v>
      </c>
      <c r="BJ2239" s="14"/>
      <c r="BK2239" s="14" t="s">
        <v>5537</v>
      </c>
      <c r="BL2239" s="14" t="str">
        <f>_xlfn.XLOOKUP(B2239,'[4]cell downs 18042026 17h'!$B:$B,'[4]cell downs 18042026 17h'!$B:$B,"")</f>
        <v/>
      </c>
      <c r="BM2239" s="14" t="str">
        <f>_xlfn.XLOOKUP(B2239,'[5]Cells Huawei 19042026 15h'!$B:$B,'[5]Cells Huawei 19042026 15h'!$B:$B,"")</f>
        <v/>
      </c>
      <c r="BN2239" s="9" t="str">
        <f>_xlfn.XLOOKUP(B2239,'[6]cells down 19042026 9H40'!$B:$B,'[6]cells down 19042026 9H40'!$B:$B,"")</f>
        <v/>
      </c>
      <c r="BO2239" s="9" t="s">
        <v>5537</v>
      </c>
      <c r="BP2239" s="9" t="s">
        <v>5577</v>
      </c>
      <c r="BQ2239" s="115"/>
    </row>
    <row r="2240" spans="1:69" s="9" customFormat="1" x14ac:dyDescent="0.3">
      <c r="A2240" s="3" t="s">
        <v>3975</v>
      </c>
      <c r="B2240" s="25" t="s">
        <v>3976</v>
      </c>
      <c r="C2240" s="3" t="str">
        <f>_xlfn.XLOOKUP(B2240,'[1]daily break down'!$D:$D,'[1]daily break down'!$E:$E,"")</f>
        <v>CENTRE</v>
      </c>
      <c r="D2240" s="3" t="s">
        <v>11</v>
      </c>
      <c r="E2240" s="3" t="e">
        <v>#N/A</v>
      </c>
      <c r="F2240" s="3" t="s">
        <v>37</v>
      </c>
      <c r="G2240" s="3" t="s">
        <v>3964</v>
      </c>
      <c r="H2240" s="33" t="str">
        <f>_xlfn.XLOOKUP(B2240,[2]CALCULATION!$B:$B,[2]CALCULATION!$H:$H,"")</f>
        <v>NOKIA</v>
      </c>
      <c r="I2240" s="28">
        <v>0</v>
      </c>
      <c r="J2240" s="28">
        <v>0</v>
      </c>
      <c r="K2240" s="28">
        <v>0</v>
      </c>
      <c r="L2240" s="28">
        <v>0</v>
      </c>
      <c r="M2240" s="28">
        <v>0</v>
      </c>
      <c r="N2240" s="28">
        <v>0</v>
      </c>
      <c r="O2240" s="28">
        <v>0</v>
      </c>
      <c r="P2240" s="28">
        <v>0</v>
      </c>
      <c r="Q2240" s="28">
        <v>0</v>
      </c>
      <c r="R2240" s="28">
        <v>0</v>
      </c>
      <c r="S2240" s="94">
        <v>0</v>
      </c>
      <c r="T2240" s="94">
        <f>_xlfn.XLOOKUP(B2240,'[3]Nur des jours'!$B:$B,'[3]Nur des jours'!$U:$U,"")</f>
        <v>0</v>
      </c>
      <c r="U2240" s="94">
        <v>0</v>
      </c>
      <c r="V2240" s="94">
        <v>0</v>
      </c>
      <c r="W2240" s="94">
        <v>0</v>
      </c>
      <c r="X2240" s="94">
        <v>0</v>
      </c>
      <c r="Y2240" s="94">
        <v>0</v>
      </c>
      <c r="Z2240" s="94">
        <v>0</v>
      </c>
      <c r="AA2240" s="94">
        <v>0</v>
      </c>
      <c r="AB2240" s="94">
        <v>0</v>
      </c>
      <c r="AC2240" s="94"/>
      <c r="AD2240" s="94">
        <v>0</v>
      </c>
      <c r="AE2240" s="94">
        <v>0</v>
      </c>
      <c r="AF2240" s="94">
        <v>0</v>
      </c>
      <c r="AG2240" s="94">
        <v>0</v>
      </c>
      <c r="AH2240" s="94">
        <v>0</v>
      </c>
      <c r="AI2240" s="49" t="s">
        <v>5559</v>
      </c>
      <c r="AJ2240" s="49"/>
      <c r="AK2240" s="48" t="str" cm="1">
        <f t="array" ref="AK2240">IFERROR(_xlfn.IFS(
AM2240="MPR ISSUE","PDH",
AM2240="BSS Hardware Issue","BSS",
AM2240="Sites strategiques, MLL, Pylone, etc.","ENVTECH",
AM2240="AKTIVCO DEFAUT GE &amp; POWER Cabinet","AKTIVCO",
AM2240="AKTIVCO Coupure ENEO &amp; Baisse de tension","AKTIVCO GRID ONLY",
AM2240="Coupure ENEO &amp; Baisse de tension","IHS GRID ONLY",
AM2240="Defaut GE &amp; POWER Cabinet","IHS",
AM2240="Sharing","Partners",
AM2240="Sites strategiques &amp; DataCenter","SST &amp; DC",
AM2240="Exclu","Exclu",
AM2240="SAT","SAT",
AM2240="SPARE-ISSUE","SPARE-ISSUE",
AM2240="Fiber CAmtel","TRANS_FO_CAMTEL",
AM2240="Fiber AOF","Fiber AOF",
AM2240="Projet OCM (HUAWEI)","TRAVAUX-HUAWEI",
AM2240="Projet OCM (NOKIA)","TRAVAUX-NOKIA",
AM2240="ACCESS-ISSUE","ACCESS-ISSUE",
AM2240="Projet OCM (ZTE, NOKIA, autres projets)","TRAVAUX OCM",
AM2240="No root CAuse","No root cause",
AM2240="ODU HS","PDH",
AM2240="IP &amp; VLAN","PDH",
AM2240="Warehouse HUAWEI","SPARE-ISSUE",
AM2240="SPARE-HS","SPARE-ISSUE",
AM2240="Power Telco","BSS",AM2240="no impacts","no impacts"
),"")</f>
        <v>no impacts</v>
      </c>
      <c r="AL2240" s="48" t="str" cm="1">
        <f t="array" ref="AL2240">IFERROR(_xlfn.IFS(
AM2240="MPR ISSUE","TX ISSUE",
AM2240="BSS Hardware Issue","RAN ISSUE",
AM2240="Sites strategiques, MLL, Pylone, etc.","ENVTECH",
AM2240="AKTIVCO DEFAUT GE &amp; POWER Cabinet","POWER ISSUE",
AM2240="AKTIVCO Coupure ENEO &amp; Baisse de tension","POWER ISSUE",
AM2240="Coupure ENEO &amp; Baisse de tension","POWER ISSUE",
AM2240="Defaut GE &amp; POWER Cabinet","POWER ISSUE",
AM2240="Sharing","POWER ISSUE",
AM2240="Sites strategiques &amp; DataCenter","POWER ISSUE",
AM2240="Exclu","Exclu",
AM2240="SAT","TX ISSUE",
AM2240="SPARE-ISSUE","SPARE-ISSUE",
AM2240="Fiber CAmtel","TX ISSUE",
AM2240="Fiber AOF","TX ISSUE",
AM2240="Projet OCM (HUAWEI)","TRAVAUX-HUAWEI",
AM2240="Projet OCM (NOKIA)","TRAVAUX -NOKIA",
AM2240="ACCESS-ISSUE","ACCESS-ISSUE",
AM2240="Projet OCM (ZTE, NOKIA, autres projets)","TRAVAUX OCM",
AM2240="No root CAuse","No root cause",
AM2240="ODU HS","TX ISSUE",
AM2240="IP &amp; VLAN","TX ISSUE",
AM2240="Warehouse HUAWEI","SPARE-ISSUE",
AM2240="SPARE-HS","SPARE-ISSUE",
AM2240="Power Telco","RAN ISSUE",AM2240="no impacts","no impacts"
),"")</f>
        <v>no impacts</v>
      </c>
      <c r="AM2240" s="67" t="s">
        <v>5605</v>
      </c>
      <c r="AN2240" s="48" t="str" cm="1">
        <f t="array" ref="AN2240">IFERROR(_xlfn.IFS(
AM2240="MPR ISSUE","ACTIVE",
AM2240="BSS Hardware Issue","ACTIVE",
AM2240="Sites strategiques, MLL, Pylone, etc.","PASSIVE",
AM2240="AKTIVCO DEFAUT GE &amp; POWER Cabinet","PASSIVE",
AM2240="AKTIVCO Coupure ENEO &amp; Baisse de tension","PASSIVE",
AM2240="Coupure ENEO &amp; Baisse de tension","PASSIVE",
AM2240="Defaut GE &amp; POWER Cabinet","PASSIVE",
AM2240="Sharing","PASSIVE",
AM2240="Sites strategiques &amp; DataCenter","PASSIVE",
AM2240="Exclu","Exclu",
AM2240="SAT","ACTIVE",
AM2240="SPARE-ISSUE","SPARE-ISSUE",
AM2240="Fiber CAmtel","ACTIVE",
AM2240="Fiber AOF","ACTIVE",
AM2240="Projet OCM (HUAWEI)","PLANNED WORKS",
AM2240="Projet OCM (NOKIA)","PLANNED WORKS",
AM2240="ACCESS-ISSUE","ACCESS-ISSUE",
AM2240="Projet OCM (ZTE, NOKIA, autres projets)","PLANNED WORKS",
AM2240="No root CAuse","No root cause",
AM2240="ODU HS","ACTIVE",
AM2240="IP &amp; VLAN","ACTIVE",
AM2240="Warehouse HUAWEI","SPARE-ISSUE",
AM2240="SPARE-HS","SPARE-ISSUE",
AM2240="Power Telco","ACTIVE", AM2240="no impacts","no impacts"
),"")</f>
        <v>no impacts</v>
      </c>
      <c r="AO2240" s="93" t="s">
        <v>5537</v>
      </c>
      <c r="AP2240" s="101" t="str">
        <f t="shared" si="62"/>
        <v>CTR_457</v>
      </c>
      <c r="AR2240" s="17" t="s">
        <v>5537</v>
      </c>
      <c r="AS2240" s="7" t="s">
        <v>5537</v>
      </c>
      <c r="AT2240" s="6"/>
      <c r="AU2240" s="7"/>
      <c r="AV2240" s="3" t="s">
        <v>5537</v>
      </c>
      <c r="AW2240" s="18" t="s">
        <v>5537</v>
      </c>
      <c r="AX2240" s="18" t="s">
        <v>5537</v>
      </c>
      <c r="AY2240" s="18" t="s">
        <v>5537</v>
      </c>
      <c r="AZ2240" s="18" t="s">
        <v>5537</v>
      </c>
      <c r="BA2240" s="18" t="s">
        <v>5537</v>
      </c>
      <c r="BB2240" s="18" t="s">
        <v>5537</v>
      </c>
      <c r="BC2240" s="18" t="s">
        <v>5537</v>
      </c>
      <c r="BD2240" s="18" t="s">
        <v>5537</v>
      </c>
      <c r="BE2240" s="18" t="s">
        <v>5537</v>
      </c>
      <c r="BF2240" s="18" t="s">
        <v>5537</v>
      </c>
      <c r="BG2240" s="18" t="s">
        <v>5537</v>
      </c>
      <c r="BH2240" s="18" t="s">
        <v>5537</v>
      </c>
      <c r="BI2240" s="9" t="s">
        <v>5537</v>
      </c>
      <c r="BJ2240" s="14"/>
      <c r="BK2240" s="14" t="s">
        <v>5537</v>
      </c>
      <c r="BL2240" s="14" t="str">
        <f>_xlfn.XLOOKUP(B2240,'[4]cell downs 18042026 17h'!$B:$B,'[4]cell downs 18042026 17h'!$B:$B,"")</f>
        <v/>
      </c>
      <c r="BM2240" s="14" t="str">
        <f>_xlfn.XLOOKUP(B2240,'[5]Cells Huawei 19042026 15h'!$B:$B,'[5]Cells Huawei 19042026 15h'!$B:$B,"")</f>
        <v/>
      </c>
      <c r="BN2240" s="9" t="str">
        <f>_xlfn.XLOOKUP(B2240,'[6]cells down 19042026 9H40'!$B:$B,'[6]cells down 19042026 9H40'!$B:$B,"")</f>
        <v>CTR_457</v>
      </c>
      <c r="BO2240" s="9" t="s">
        <v>5537</v>
      </c>
      <c r="BP2240" s="9" t="s">
        <v>12</v>
      </c>
      <c r="BQ2240" s="115"/>
    </row>
    <row r="2241" spans="1:69" s="9" customFormat="1" x14ac:dyDescent="0.3">
      <c r="A2241" s="1" t="s">
        <v>3985</v>
      </c>
      <c r="B2241" s="8" t="s">
        <v>3986</v>
      </c>
      <c r="C2241" s="3" t="str">
        <f>_xlfn.XLOOKUP(B2241,'[1]daily break down'!$D:$D,'[1]daily break down'!$E:$E,"")</f>
        <v>CENTRE</v>
      </c>
      <c r="D2241" s="1" t="s">
        <v>21</v>
      </c>
      <c r="E2241" s="1" t="s">
        <v>188</v>
      </c>
      <c r="F2241" s="3" t="s">
        <v>37</v>
      </c>
      <c r="G2241" s="1" t="s">
        <v>3985</v>
      </c>
      <c r="H2241" s="34" t="str">
        <f>_xlfn.XLOOKUP(B2241,[2]CALCULATION!$B:$B,[2]CALCULATION!$H:$H,"")</f>
        <v>ZTE</v>
      </c>
      <c r="I2241" s="28">
        <v>0</v>
      </c>
      <c r="J2241" s="28">
        <v>0</v>
      </c>
      <c r="K2241" s="28">
        <v>0</v>
      </c>
      <c r="L2241" s="28">
        <v>0</v>
      </c>
      <c r="M2241" s="28">
        <v>0</v>
      </c>
      <c r="N2241" s="28">
        <v>0</v>
      </c>
      <c r="O2241" s="28">
        <v>0</v>
      </c>
      <c r="P2241" s="28">
        <v>0</v>
      </c>
      <c r="Q2241" s="28">
        <v>0</v>
      </c>
      <c r="R2241" s="28">
        <v>0</v>
      </c>
      <c r="S2241" s="94">
        <v>0</v>
      </c>
      <c r="T2241" s="94">
        <f>_xlfn.XLOOKUP(B2241,'[3]Nur des jours'!$B:$B,'[3]Nur des jours'!$U:$U,"")</f>
        <v>0</v>
      </c>
      <c r="U2241" s="94">
        <v>0</v>
      </c>
      <c r="V2241" s="94">
        <v>0</v>
      </c>
      <c r="W2241" s="94">
        <v>0</v>
      </c>
      <c r="X2241" s="94">
        <v>0</v>
      </c>
      <c r="Y2241" s="94">
        <v>0</v>
      </c>
      <c r="Z2241" s="94">
        <v>0</v>
      </c>
      <c r="AA2241" s="94">
        <v>0</v>
      </c>
      <c r="AB2241" s="94">
        <v>0</v>
      </c>
      <c r="AC2241" s="94"/>
      <c r="AD2241" s="94">
        <v>0</v>
      </c>
      <c r="AE2241" s="94">
        <v>0</v>
      </c>
      <c r="AF2241" s="94">
        <v>0</v>
      </c>
      <c r="AG2241" s="94">
        <v>0</v>
      </c>
      <c r="AH2241" s="94">
        <v>0</v>
      </c>
      <c r="AI2241" s="49" t="s">
        <v>5559</v>
      </c>
      <c r="AJ2241" s="49"/>
      <c r="AK2241" s="48" t="str" cm="1">
        <f t="array" ref="AK2241">IFERROR(_xlfn.IFS(
AM2241="MPR ISSUE","PDH",
AM2241="BSS Hardware Issue","BSS",
AM2241="Sites strategiques, MLL, Pylone, etc.","ENVTECH",
AM2241="AKTIVCO DEFAUT GE &amp; POWER Cabinet","AKTIVCO",
AM2241="AKTIVCO Coupure ENEO &amp; Baisse de tension","AKTIVCO GRID ONLY",
AM2241="Coupure ENEO &amp; Baisse de tension","IHS GRID ONLY",
AM2241="Defaut GE &amp; POWER Cabinet","IHS",
AM2241="Sharing","Partners",
AM2241="Sites strategiques &amp; DataCenter","SST &amp; DC",
AM2241="Exclu","Exclu",
AM2241="SAT","SAT",
AM2241="SPARE-ISSUE","SPARE-ISSUE",
AM2241="Fiber CAmtel","TRANS_FO_CAMTEL",
AM2241="Fiber AOF","Fiber AOF",
AM2241="Projet OCM (HUAWEI)","TRAVAUX-HUAWEI",
AM2241="Projet OCM (NOKIA)","TRAVAUX-NOKIA",
AM2241="ACCESS-ISSUE","ACCESS-ISSUE",
AM2241="Projet OCM (ZTE, NOKIA, autres projets)","TRAVAUX OCM",
AM2241="No root CAuse","No root cause",
AM2241="ODU HS","PDH",
AM2241="IP &amp; VLAN","PDH",
AM2241="Warehouse HUAWEI","SPARE-ISSUE",
AM2241="SPARE-HS","SPARE-ISSUE",
AM2241="Power Telco","BSS",AM2241="no impacts","no impacts"
),"")</f>
        <v>no impacts</v>
      </c>
      <c r="AL2241" s="48" t="str" cm="1">
        <f t="array" ref="AL2241">IFERROR(_xlfn.IFS(
AM2241="MPR ISSUE","TX ISSUE",
AM2241="BSS Hardware Issue","RAN ISSUE",
AM2241="Sites strategiques, MLL, Pylone, etc.","ENVTECH",
AM2241="AKTIVCO DEFAUT GE &amp; POWER Cabinet","POWER ISSUE",
AM2241="AKTIVCO Coupure ENEO &amp; Baisse de tension","POWER ISSUE",
AM2241="Coupure ENEO &amp; Baisse de tension","POWER ISSUE",
AM2241="Defaut GE &amp; POWER Cabinet","POWER ISSUE",
AM2241="Sharing","POWER ISSUE",
AM2241="Sites strategiques &amp; DataCenter","POWER ISSUE",
AM2241="Exclu","Exclu",
AM2241="SAT","TX ISSUE",
AM2241="SPARE-ISSUE","SPARE-ISSUE",
AM2241="Fiber CAmtel","TX ISSUE",
AM2241="Fiber AOF","TX ISSUE",
AM2241="Projet OCM (HUAWEI)","TRAVAUX-HUAWEI",
AM2241="Projet OCM (NOKIA)","TRAVAUX -NOKIA",
AM2241="ACCESS-ISSUE","ACCESS-ISSUE",
AM2241="Projet OCM (ZTE, NOKIA, autres projets)","TRAVAUX OCM",
AM2241="No root CAuse","No root cause",
AM2241="ODU HS","TX ISSUE",
AM2241="IP &amp; VLAN","TX ISSUE",
AM2241="Warehouse HUAWEI","SPARE-ISSUE",
AM2241="SPARE-HS","SPARE-ISSUE",
AM2241="Power Telco","RAN ISSUE",AM2241="no impacts","no impacts"
),"")</f>
        <v>no impacts</v>
      </c>
      <c r="AM2241" s="67" t="s">
        <v>5605</v>
      </c>
      <c r="AN2241" s="48" t="str" cm="1">
        <f t="array" ref="AN2241">IFERROR(_xlfn.IFS(
AM2241="MPR ISSUE","ACTIVE",
AM2241="BSS Hardware Issue","ACTIVE",
AM2241="Sites strategiques, MLL, Pylone, etc.","PASSIVE",
AM2241="AKTIVCO DEFAUT GE &amp; POWER Cabinet","PASSIVE",
AM2241="AKTIVCO Coupure ENEO &amp; Baisse de tension","PASSIVE",
AM2241="Coupure ENEO &amp; Baisse de tension","PASSIVE",
AM2241="Defaut GE &amp; POWER Cabinet","PASSIVE",
AM2241="Sharing","PASSIVE",
AM2241="Sites strategiques &amp; DataCenter","PASSIVE",
AM2241="Exclu","Exclu",
AM2241="SAT","ACTIVE",
AM2241="SPARE-ISSUE","SPARE-ISSUE",
AM2241="Fiber CAmtel","ACTIVE",
AM2241="Fiber AOF","ACTIVE",
AM2241="Projet OCM (HUAWEI)","PLANNED WORKS",
AM2241="Projet OCM (NOKIA)","PLANNED WORKS",
AM2241="ACCESS-ISSUE","ACCESS-ISSUE",
AM2241="Projet OCM (ZTE, NOKIA, autres projets)","PLANNED WORKS",
AM2241="No root CAuse","No root cause",
AM2241="ODU HS","ACTIVE",
AM2241="IP &amp; VLAN","ACTIVE",
AM2241="Warehouse HUAWEI","SPARE-ISSUE",
AM2241="SPARE-HS","SPARE-ISSUE",
AM2241="Power Telco","ACTIVE", AM2241="no impacts","no impacts"
),"")</f>
        <v>no impacts</v>
      </c>
      <c r="AO2241" s="93" t="s">
        <v>5537</v>
      </c>
      <c r="AP2241" s="101" t="str">
        <f t="shared" si="62"/>
        <v>CTR_030</v>
      </c>
      <c r="AR2241" s="17" t="s">
        <v>5537</v>
      </c>
      <c r="AS2241" s="7" t="s">
        <v>5537</v>
      </c>
      <c r="AT2241" s="6"/>
      <c r="AU2241" s="7"/>
      <c r="AV2241" s="3" t="s">
        <v>5537</v>
      </c>
      <c r="AW2241" s="18" t="s">
        <v>5537</v>
      </c>
      <c r="AX2241" s="18" t="s">
        <v>5537</v>
      </c>
      <c r="AY2241" s="18" t="s">
        <v>5537</v>
      </c>
      <c r="AZ2241" s="18" t="s">
        <v>5537</v>
      </c>
      <c r="BA2241" s="18" t="s">
        <v>5537</v>
      </c>
      <c r="BB2241" s="18" t="s">
        <v>5537</v>
      </c>
      <c r="BC2241" s="18" t="s">
        <v>5537</v>
      </c>
      <c r="BD2241" s="18" t="s">
        <v>5537</v>
      </c>
      <c r="BE2241" s="18" t="s">
        <v>5537</v>
      </c>
      <c r="BF2241" s="18" t="s">
        <v>5537</v>
      </c>
      <c r="BG2241" s="18" t="s">
        <v>5537</v>
      </c>
      <c r="BH2241" s="18" t="s">
        <v>5537</v>
      </c>
      <c r="BI2241" s="9" t="s">
        <v>5537</v>
      </c>
      <c r="BJ2241" s="14"/>
      <c r="BK2241" s="14" t="s">
        <v>5537</v>
      </c>
      <c r="BL2241" s="14" t="str">
        <f>_xlfn.XLOOKUP(B2241,'[4]cell downs 18042026 17h'!$B:$B,'[4]cell downs 18042026 17h'!$B:$B,"")</f>
        <v/>
      </c>
      <c r="BM2241" s="14" t="str">
        <f>_xlfn.XLOOKUP(B2241,'[5]Cells Huawei 19042026 15h'!$B:$B,'[5]Cells Huawei 19042026 15h'!$B:$B,"")</f>
        <v/>
      </c>
      <c r="BN2241" s="9" t="str">
        <f>_xlfn.XLOOKUP(B2241,'[6]cells down 19042026 9H40'!$B:$B,'[6]cells down 19042026 9H40'!$B:$B,"")</f>
        <v/>
      </c>
      <c r="BO2241" s="9" t="s">
        <v>5537</v>
      </c>
      <c r="BP2241" s="9" t="s">
        <v>5459</v>
      </c>
      <c r="BQ2241" s="115"/>
    </row>
    <row r="2242" spans="1:69" s="9" customFormat="1" x14ac:dyDescent="0.3">
      <c r="A2242" s="97" t="s">
        <v>1098</v>
      </c>
      <c r="B2242" s="8" t="s">
        <v>3998</v>
      </c>
      <c r="C2242" s="3" t="str">
        <f>_xlfn.XLOOKUP(B2242,'[1]daily break down'!$D:$D,'[1]daily break down'!$E:$E,"")</f>
        <v>CENTRE</v>
      </c>
      <c r="D2242" s="1" t="s">
        <v>21</v>
      </c>
      <c r="E2242" s="1" t="s">
        <v>563</v>
      </c>
      <c r="F2242" s="3" t="s">
        <v>37</v>
      </c>
      <c r="G2242" s="1" t="s">
        <v>1098</v>
      </c>
      <c r="H2242" s="34" t="str">
        <f>_xlfn.XLOOKUP(B2242,[2]CALCULATION!$B:$B,[2]CALCULATION!$H:$H,"")</f>
        <v>ZTE</v>
      </c>
      <c r="I2242" s="28">
        <v>0</v>
      </c>
      <c r="J2242" s="28">
        <v>0</v>
      </c>
      <c r="K2242" s="28">
        <v>0</v>
      </c>
      <c r="L2242" s="28">
        <v>0</v>
      </c>
      <c r="M2242" s="28">
        <v>0</v>
      </c>
      <c r="N2242" s="28">
        <v>0</v>
      </c>
      <c r="O2242" s="28">
        <v>0</v>
      </c>
      <c r="P2242" s="28">
        <v>0</v>
      </c>
      <c r="Q2242" s="28">
        <v>0</v>
      </c>
      <c r="R2242" s="28">
        <v>0</v>
      </c>
      <c r="S2242" s="94">
        <v>0</v>
      </c>
      <c r="T2242" s="94">
        <f>_xlfn.XLOOKUP(B2242,'[3]Nur des jours'!$B:$B,'[3]Nur des jours'!$U:$U,"")</f>
        <v>0</v>
      </c>
      <c r="U2242" s="94">
        <v>0</v>
      </c>
      <c r="V2242" s="94">
        <v>0</v>
      </c>
      <c r="W2242" s="94">
        <v>0</v>
      </c>
      <c r="X2242" s="94">
        <v>0</v>
      </c>
      <c r="Y2242" s="94">
        <v>0</v>
      </c>
      <c r="Z2242" s="94">
        <v>0</v>
      </c>
      <c r="AA2242" s="94">
        <v>0</v>
      </c>
      <c r="AB2242" s="94">
        <v>0</v>
      </c>
      <c r="AC2242" s="94"/>
      <c r="AD2242" s="94">
        <v>0</v>
      </c>
      <c r="AE2242" s="94">
        <v>0</v>
      </c>
      <c r="AF2242" s="94">
        <v>0</v>
      </c>
      <c r="AG2242" s="94">
        <v>0</v>
      </c>
      <c r="AH2242" s="94">
        <v>0</v>
      </c>
      <c r="AI2242" s="49" t="s">
        <v>5559</v>
      </c>
      <c r="AJ2242" s="49"/>
      <c r="AK2242" s="48" t="str" cm="1">
        <f t="array" ref="AK2242">IFERROR(_xlfn.IFS(
AM2242="MPR ISSUE","PDH",
AM2242="BSS Hardware Issue","BSS",
AM2242="Sites strategiques, MLL, Pylone, etc.","ENVTECH",
AM2242="AKTIVCO DEFAUT GE &amp; POWER Cabinet","AKTIVCO",
AM2242="AKTIVCO Coupure ENEO &amp; Baisse de tension","AKTIVCO GRID ONLY",
AM2242="Coupure ENEO &amp; Baisse de tension","IHS GRID ONLY",
AM2242="Defaut GE &amp; POWER Cabinet","IHS",
AM2242="Sharing","Partners",
AM2242="Sites strategiques &amp; DataCenter","SST &amp; DC",
AM2242="Exclu","Exclu",
AM2242="SAT","SAT",
AM2242="SPARE-ISSUE","SPARE-ISSUE",
AM2242="Fiber CAmtel","TRANS_FO_CAMTEL",
AM2242="Fiber AOF","Fiber AOF",
AM2242="Projet OCM (HUAWEI)","TRAVAUX-HUAWEI",
AM2242="Projet OCM (NOKIA)","TRAVAUX-NOKIA",
AM2242="ACCESS-ISSUE","ACCESS-ISSUE",
AM2242="Projet OCM (ZTE, NOKIA, autres projets)","TRAVAUX OCM",
AM2242="No root CAuse","No root cause",
AM2242="ODU HS","PDH",
AM2242="IP &amp; VLAN","PDH",
AM2242="Warehouse HUAWEI","SPARE-ISSUE",
AM2242="SPARE-HS","SPARE-ISSUE",
AM2242="Power Telco","BSS",AM2242="no impacts","no impacts"
),"")</f>
        <v>AKTIVCO</v>
      </c>
      <c r="AL2242" s="48" t="str" cm="1">
        <f t="array" ref="AL2242">IFERROR(_xlfn.IFS(
AM2242="MPR ISSUE","TX ISSUE",
AM2242="BSS Hardware Issue","RAN ISSUE",
AM2242="Sites strategiques, MLL, Pylone, etc.","ENVTECH",
AM2242="AKTIVCO DEFAUT GE &amp; POWER Cabinet","POWER ISSUE",
AM2242="AKTIVCO Coupure ENEO &amp; Baisse de tension","POWER ISSUE",
AM2242="Coupure ENEO &amp; Baisse de tension","POWER ISSUE",
AM2242="Defaut GE &amp; POWER Cabinet","POWER ISSUE",
AM2242="Sharing","POWER ISSUE",
AM2242="Sites strategiques &amp; DataCenter","POWER ISSUE",
AM2242="Exclu","Exclu",
AM2242="SAT","TX ISSUE",
AM2242="SPARE-ISSUE","SPARE-ISSUE",
AM2242="Fiber CAmtel","TX ISSUE",
AM2242="Fiber AOF","TX ISSUE",
AM2242="Projet OCM (HUAWEI)","TRAVAUX-HUAWEI",
AM2242="Projet OCM (NOKIA)","TRAVAUX -NOKIA",
AM2242="ACCESS-ISSUE","ACCESS-ISSUE",
AM2242="Projet OCM (ZTE, NOKIA, autres projets)","TRAVAUX OCM",
AM2242="No root CAuse","No root cause",
AM2242="ODU HS","TX ISSUE",
AM2242="IP &amp; VLAN","TX ISSUE",
AM2242="Warehouse HUAWEI","SPARE-ISSUE",
AM2242="SPARE-HS","SPARE-ISSUE",
AM2242="Power Telco","RAN ISSUE",AM2242="no impacts","no impacts"
),"")</f>
        <v>POWER ISSUE</v>
      </c>
      <c r="AM2242" s="67" t="s">
        <v>5325</v>
      </c>
      <c r="AN2242" s="48" t="str" cm="1">
        <f t="array" ref="AN2242">IFERROR(_xlfn.IFS(
AM2242="MPR ISSUE","ACTIVE",
AM2242="BSS Hardware Issue","ACTIVE",
AM2242="Sites strategiques, MLL, Pylone, etc.","PASSIVE",
AM2242="AKTIVCO DEFAUT GE &amp; POWER Cabinet","PASSIVE",
AM2242="AKTIVCO Coupure ENEO &amp; Baisse de tension","PASSIVE",
AM2242="Coupure ENEO &amp; Baisse de tension","PASSIVE",
AM2242="Defaut GE &amp; POWER Cabinet","PASSIVE",
AM2242="Sharing","PASSIVE",
AM2242="Sites strategiques &amp; DataCenter","PASSIVE",
AM2242="Exclu","Exclu",
AM2242="SAT","ACTIVE",
AM2242="SPARE-ISSUE","SPARE-ISSUE",
AM2242="Fiber CAmtel","ACTIVE",
AM2242="Fiber AOF","ACTIVE",
AM2242="Projet OCM (HUAWEI)","PLANNED WORKS",
AM2242="Projet OCM (NOKIA)","PLANNED WORKS",
AM2242="ACCESS-ISSUE","ACCESS-ISSUE",
AM2242="Projet OCM (ZTE, NOKIA, autres projets)","PLANNED WORKS",
AM2242="No root CAuse","No root cause",
AM2242="ODU HS","ACTIVE",
AM2242="IP &amp; VLAN","ACTIVE",
AM2242="Warehouse HUAWEI","SPARE-ISSUE",
AM2242="SPARE-HS","SPARE-ISSUE",
AM2242="Power Telco","ACTIVE", AM2242="no impacts","no impacts"
),"")</f>
        <v>PASSIVE</v>
      </c>
      <c r="AO2242" s="93" t="s">
        <v>5741</v>
      </c>
      <c r="AP2242" s="127" t="str">
        <f>IFERROR(MID(AQ2242, SEARCH("CTR_", AQ2242), 7), IFERROR(MID(AQ2242, SEARCH("SUO_", AQ2242), 7), IFERROR(MID(AQ2242, SEARCH("SUD_", AQ2242), 7), IFERROR(MID(AQ2242, SEARCH("NRO_", AQ2242), 7), IFERROR(MID(AQ2242, SEARCH("ADM_", AQ2242), 7), IFERROR(MID(AQ2242, SEARCH("NRD_", AQ2242), 7), IFERROR(MID(AQ2242, SEARCH("EXN_", AQ2242), 7), IFERROR(MID(AQ2242, SEARCH("LIT_", AQ2242), 7), IFERROR(MID(AQ2242, SEARCH("EST_", AQ2242), 7), MID(AQ2242, SEARCH("OST_",AQ2242), 7))))))))))</f>
        <v>CTR_139</v>
      </c>
      <c r="AQ2242" s="9" t="s">
        <v>6549</v>
      </c>
      <c r="AR2242" s="17" t="s">
        <v>5741</v>
      </c>
      <c r="AS2242" s="7" t="s">
        <v>5537</v>
      </c>
      <c r="AT2242" s="6"/>
      <c r="AU2242" s="7"/>
      <c r="AV2242" s="3" t="s">
        <v>5537</v>
      </c>
      <c r="AW2242" s="18" t="s">
        <v>5537</v>
      </c>
      <c r="AX2242" s="18" t="s">
        <v>5537</v>
      </c>
      <c r="AY2242" s="18" t="s">
        <v>5537</v>
      </c>
      <c r="AZ2242" s="18" t="s">
        <v>5537</v>
      </c>
      <c r="BA2242" s="18" t="s">
        <v>5537</v>
      </c>
      <c r="BB2242" s="18" t="s">
        <v>5537</v>
      </c>
      <c r="BC2242" s="18" t="s">
        <v>5537</v>
      </c>
      <c r="BD2242" s="18" t="s">
        <v>5537</v>
      </c>
      <c r="BE2242" s="18" t="s">
        <v>5537</v>
      </c>
      <c r="BF2242" s="18" t="s">
        <v>5537</v>
      </c>
      <c r="BG2242" s="18" t="s">
        <v>5537</v>
      </c>
      <c r="BH2242" s="18" t="s">
        <v>5537</v>
      </c>
      <c r="BI2242" s="9" t="s">
        <v>5537</v>
      </c>
      <c r="BJ2242" s="14"/>
      <c r="BK2242" s="14" t="s">
        <v>5537</v>
      </c>
      <c r="BL2242" s="14" t="str">
        <f>_xlfn.XLOOKUP(B2242,'[4]cell downs 18042026 17h'!$B:$B,'[4]cell downs 18042026 17h'!$B:$B,"")</f>
        <v/>
      </c>
      <c r="BM2242" s="14" t="str">
        <f>_xlfn.XLOOKUP(B2242,'[5]Cells Huawei 19042026 15h'!$B:$B,'[5]Cells Huawei 19042026 15h'!$B:$B,"")</f>
        <v/>
      </c>
      <c r="BN2242" s="9" t="str">
        <f>_xlfn.XLOOKUP(B2242,'[6]cells down 19042026 9H40'!$B:$B,'[6]cells down 19042026 9H40'!$B:$B,"")</f>
        <v/>
      </c>
      <c r="BO2242" s="9" t="s">
        <v>5537</v>
      </c>
      <c r="BP2242" s="9" t="s">
        <v>1129</v>
      </c>
      <c r="BQ2242" s="115"/>
    </row>
    <row r="2243" spans="1:69" s="9" customFormat="1" ht="36.450000000000003" customHeight="1" x14ac:dyDescent="0.3">
      <c r="A2243" s="8" t="s">
        <v>3999</v>
      </c>
      <c r="B2243" s="8" t="s">
        <v>4000</v>
      </c>
      <c r="C2243" s="3" t="str">
        <f>_xlfn.XLOOKUP(B2243,'[1]daily break down'!$D:$D,'[1]daily break down'!$E:$E,"")</f>
        <v>CENTRE</v>
      </c>
      <c r="D2243" s="1" t="s">
        <v>11</v>
      </c>
      <c r="E2243" s="1" t="s">
        <v>5459</v>
      </c>
      <c r="F2243" s="3" t="s">
        <v>37</v>
      </c>
      <c r="G2243" s="1" t="s">
        <v>4001</v>
      </c>
      <c r="H2243" s="34" t="str">
        <f>_xlfn.XLOOKUP(B2243,[2]CALCULATION!$B:$B,[2]CALCULATION!$H:$H,"")</f>
        <v>ZTE</v>
      </c>
      <c r="I2243" s="28">
        <v>0</v>
      </c>
      <c r="J2243" s="28">
        <v>0</v>
      </c>
      <c r="K2243" s="28">
        <v>0</v>
      </c>
      <c r="L2243" s="28">
        <v>0</v>
      </c>
      <c r="M2243" s="28">
        <v>0</v>
      </c>
      <c r="N2243" s="28">
        <v>0</v>
      </c>
      <c r="O2243" s="28">
        <v>0</v>
      </c>
      <c r="P2243" s="28">
        <v>0</v>
      </c>
      <c r="Q2243" s="28">
        <v>0</v>
      </c>
      <c r="R2243" s="28">
        <v>0</v>
      </c>
      <c r="S2243" s="94">
        <v>0</v>
      </c>
      <c r="T2243" s="94">
        <f>_xlfn.XLOOKUP(B2243,'[3]Nur des jours'!$B:$B,'[3]Nur des jours'!$U:$U,"")</f>
        <v>0</v>
      </c>
      <c r="U2243" s="94">
        <v>0</v>
      </c>
      <c r="V2243" s="94">
        <v>0</v>
      </c>
      <c r="W2243" s="94">
        <v>0</v>
      </c>
      <c r="X2243" s="94">
        <v>0</v>
      </c>
      <c r="Y2243" s="94">
        <v>0</v>
      </c>
      <c r="Z2243" s="94">
        <v>0</v>
      </c>
      <c r="AA2243" s="94">
        <v>0</v>
      </c>
      <c r="AB2243" s="94">
        <v>0</v>
      </c>
      <c r="AC2243" s="94"/>
      <c r="AD2243" s="94">
        <v>0</v>
      </c>
      <c r="AE2243" s="94">
        <v>0</v>
      </c>
      <c r="AF2243" s="94">
        <v>0</v>
      </c>
      <c r="AG2243" s="94">
        <v>0</v>
      </c>
      <c r="AH2243" s="94">
        <v>0</v>
      </c>
      <c r="AI2243" s="49" t="s">
        <v>5559</v>
      </c>
      <c r="AJ2243" s="49"/>
      <c r="AK2243" s="48" t="str" cm="1">
        <f t="array" ref="AK2243">IFERROR(_xlfn.IFS(
AM2243="MPR ISSUE","PDH",
AM2243="BSS Hardware Issue","BSS",
AM2243="Sites strategiques, MLL, Pylone, etc.","ENVTECH",
AM2243="AKTIVCO DEFAUT GE &amp; POWER Cabinet","AKTIVCO",
AM2243="AKTIVCO Coupure ENEO &amp; Baisse de tension","AKTIVCO GRID ONLY",
AM2243="Coupure ENEO &amp; Baisse de tension","IHS GRID ONLY",
AM2243="Defaut GE &amp; POWER Cabinet","IHS",
AM2243="Sharing","Partners",
AM2243="Sites strategiques &amp; DataCenter","SST &amp; DC",
AM2243="Exclu","Exclu",
AM2243="SAT","SAT",
AM2243="SPARE-ISSUE","SPARE-ISSUE",
AM2243="Fiber CAmtel","TRANS_FO_CAMTEL",
AM2243="Fiber AOF","Fiber AOF",
AM2243="Projet OCM (HUAWEI)","TRAVAUX-HUAWEI",
AM2243="Projet OCM (NOKIA)","TRAVAUX-NOKIA",
AM2243="ACCESS-ISSUE","ACCESS-ISSUE",
AM2243="Projet OCM (ZTE, NOKIA, autres projets)","TRAVAUX OCM",
AM2243="No root CAuse","No root cause",
AM2243="ODU HS","PDH",
AM2243="IP &amp; VLAN","PDH",
AM2243="Warehouse HUAWEI","SPARE-ISSUE",
AM2243="SPARE-HS","SPARE-ISSUE",
AM2243="Power Telco","BSS",AM2243="no impacts","no impacts"
),"")</f>
        <v>AKTIVCO</v>
      </c>
      <c r="AL2243" s="48" t="str" cm="1">
        <f t="array" ref="AL2243">IFERROR(_xlfn.IFS(
AM2243="MPR ISSUE","TX ISSUE",
AM2243="BSS Hardware Issue","RAN ISSUE",
AM2243="Sites strategiques, MLL, Pylone, etc.","ENVTECH",
AM2243="AKTIVCO DEFAUT GE &amp; POWER Cabinet","POWER ISSUE",
AM2243="AKTIVCO Coupure ENEO &amp; Baisse de tension","POWER ISSUE",
AM2243="Coupure ENEO &amp; Baisse de tension","POWER ISSUE",
AM2243="Defaut GE &amp; POWER Cabinet","POWER ISSUE",
AM2243="Sharing","POWER ISSUE",
AM2243="Sites strategiques &amp; DataCenter","POWER ISSUE",
AM2243="Exclu","Exclu",
AM2243="SAT","TX ISSUE",
AM2243="SPARE-ISSUE","SPARE-ISSUE",
AM2243="Fiber CAmtel","TX ISSUE",
AM2243="Fiber AOF","TX ISSUE",
AM2243="Projet OCM (HUAWEI)","TRAVAUX-HUAWEI",
AM2243="Projet OCM (NOKIA)","TRAVAUX -NOKIA",
AM2243="ACCESS-ISSUE","ACCESS-ISSUE",
AM2243="Projet OCM (ZTE, NOKIA, autres projets)","TRAVAUX OCM",
AM2243="No root CAuse","No root cause",
AM2243="ODU HS","TX ISSUE",
AM2243="IP &amp; VLAN","TX ISSUE",
AM2243="Warehouse HUAWEI","SPARE-ISSUE",
AM2243="SPARE-HS","SPARE-ISSUE",
AM2243="Power Telco","RAN ISSUE",AM2243="no impacts","no impacts"
),"")</f>
        <v>POWER ISSUE</v>
      </c>
      <c r="AM2243" s="67" t="s">
        <v>5325</v>
      </c>
      <c r="AN2243" s="48" t="str" cm="1">
        <f t="array" ref="AN2243">IFERROR(_xlfn.IFS(
AM2243="MPR ISSUE","ACTIVE",
AM2243="BSS Hardware Issue","ACTIVE",
AM2243="Sites strategiques, MLL, Pylone, etc.","PASSIVE",
AM2243="AKTIVCO DEFAUT GE &amp; POWER Cabinet","PASSIVE",
AM2243="AKTIVCO Coupure ENEO &amp; Baisse de tension","PASSIVE",
AM2243="Coupure ENEO &amp; Baisse de tension","PASSIVE",
AM2243="Defaut GE &amp; POWER Cabinet","PASSIVE",
AM2243="Sharing","PASSIVE",
AM2243="Sites strategiques &amp; DataCenter","PASSIVE",
AM2243="Exclu","Exclu",
AM2243="SAT","ACTIVE",
AM2243="SPARE-ISSUE","SPARE-ISSUE",
AM2243="Fiber CAmtel","ACTIVE",
AM2243="Fiber AOF","ACTIVE",
AM2243="Projet OCM (HUAWEI)","PLANNED WORKS",
AM2243="Projet OCM (NOKIA)","PLANNED WORKS",
AM2243="ACCESS-ISSUE","ACCESS-ISSUE",
AM2243="Projet OCM (ZTE, NOKIA, autres projets)","PLANNED WORKS",
AM2243="No root CAuse","No root cause",
AM2243="ODU HS","ACTIVE",
AM2243="IP &amp; VLAN","ACTIVE",
AM2243="Warehouse HUAWEI","SPARE-ISSUE",
AM2243="SPARE-HS","SPARE-ISSUE",
AM2243="Power Telco","ACTIVE", AM2243="no impacts","no impacts"
),"")</f>
        <v>PASSIVE</v>
      </c>
      <c r="AO2243" s="93" t="s">
        <v>5741</v>
      </c>
      <c r="AP2243" s="127" t="str">
        <f>IFERROR(MID(AQ2243, SEARCH("CTR_", AQ2243), 7), IFERROR(MID(AQ2243, SEARCH("SUO_", AQ2243), 7), IFERROR(MID(AQ2243, SEARCH("SUD_", AQ2243), 7), IFERROR(MID(AQ2243, SEARCH("NRO_", AQ2243), 7), IFERROR(MID(AQ2243, SEARCH("ADM_", AQ2243), 7), IFERROR(MID(AQ2243, SEARCH("NRD_", AQ2243), 7), IFERROR(MID(AQ2243, SEARCH("EXN_", AQ2243), 7), IFERROR(MID(AQ2243, SEARCH("LIT_", AQ2243), 7), IFERROR(MID(AQ2243, SEARCH("EST_", AQ2243), 7), MID(AQ2243, SEARCH("OST_",AQ2243), 7))))))))))</f>
        <v>CTR_139</v>
      </c>
      <c r="AQ2243" s="9" t="s">
        <v>6533</v>
      </c>
      <c r="AR2243" s="17" t="s">
        <v>5741</v>
      </c>
      <c r="AS2243" s="7" t="s">
        <v>5537</v>
      </c>
      <c r="AT2243" s="6"/>
      <c r="AU2243" s="7"/>
      <c r="AV2243" s="3" t="s">
        <v>5537</v>
      </c>
      <c r="AW2243" s="18" t="s">
        <v>5537</v>
      </c>
      <c r="AX2243" s="18" t="s">
        <v>5537</v>
      </c>
      <c r="AY2243" s="18" t="s">
        <v>5537</v>
      </c>
      <c r="AZ2243" s="18" t="s">
        <v>5537</v>
      </c>
      <c r="BA2243" s="18" t="s">
        <v>5537</v>
      </c>
      <c r="BB2243" s="18" t="s">
        <v>5537</v>
      </c>
      <c r="BC2243" s="18" t="s">
        <v>5537</v>
      </c>
      <c r="BD2243" s="18" t="s">
        <v>5537</v>
      </c>
      <c r="BE2243" s="18" t="s">
        <v>5537</v>
      </c>
      <c r="BF2243" s="18" t="s">
        <v>5537</v>
      </c>
      <c r="BG2243" s="18" t="s">
        <v>5537</v>
      </c>
      <c r="BH2243" s="18" t="s">
        <v>5537</v>
      </c>
      <c r="BI2243" s="9" t="s">
        <v>5537</v>
      </c>
      <c r="BJ2243" s="14"/>
      <c r="BK2243" s="14" t="s">
        <v>5537</v>
      </c>
      <c r="BL2243" s="14" t="str">
        <f>_xlfn.XLOOKUP(B2243,'[4]cell downs 18042026 17h'!$B:$B,'[4]cell downs 18042026 17h'!$B:$B,"")</f>
        <v/>
      </c>
      <c r="BM2243" s="14" t="str">
        <f>_xlfn.XLOOKUP(B2243,'[5]Cells Huawei 19042026 15h'!$B:$B,'[5]Cells Huawei 19042026 15h'!$B:$B,"")</f>
        <v/>
      </c>
      <c r="BN2243" s="9" t="str">
        <f>_xlfn.XLOOKUP(B2243,'[6]cells down 19042026 9H40'!$B:$B,'[6]cells down 19042026 9H40'!$B:$B,"")</f>
        <v/>
      </c>
      <c r="BO2243" s="9" t="s">
        <v>5537</v>
      </c>
      <c r="BP2243" s="9" t="s">
        <v>12</v>
      </c>
      <c r="BQ2243" s="115"/>
    </row>
    <row r="2244" spans="1:69" s="9" customFormat="1" x14ac:dyDescent="0.3">
      <c r="A2244" s="1" t="s">
        <v>4002</v>
      </c>
      <c r="B2244" s="8" t="s">
        <v>4003</v>
      </c>
      <c r="C2244" s="3" t="str">
        <f>_xlfn.XLOOKUP(B2244,'[1]daily break down'!$D:$D,'[1]daily break down'!$E:$E,"")</f>
        <v>LITTORAL</v>
      </c>
      <c r="D2244" s="1" t="s">
        <v>21</v>
      </c>
      <c r="E2244" s="1" t="s">
        <v>122</v>
      </c>
      <c r="F2244" s="3" t="s">
        <v>31</v>
      </c>
      <c r="G2244" s="1" t="s">
        <v>4004</v>
      </c>
      <c r="H2244" s="34" t="str">
        <f>_xlfn.XLOOKUP(B2244,[2]CALCULATION!$B:$B,[2]CALCULATION!$H:$H,"")</f>
        <v>ZTE</v>
      </c>
      <c r="I2244" s="28">
        <v>0</v>
      </c>
      <c r="J2244" s="28">
        <v>0</v>
      </c>
      <c r="K2244" s="28">
        <v>0</v>
      </c>
      <c r="L2244" s="28">
        <v>0</v>
      </c>
      <c r="M2244" s="28">
        <v>0</v>
      </c>
      <c r="N2244" s="28">
        <v>0</v>
      </c>
      <c r="O2244" s="28">
        <v>0</v>
      </c>
      <c r="P2244" s="28">
        <v>0</v>
      </c>
      <c r="Q2244" s="28">
        <v>0</v>
      </c>
      <c r="R2244" s="28">
        <v>0</v>
      </c>
      <c r="S2244" s="94">
        <v>0</v>
      </c>
      <c r="T2244" s="94">
        <f>_xlfn.XLOOKUP(B2244,'[3]Nur des jours'!$B:$B,'[3]Nur des jours'!$U:$U,"")</f>
        <v>0</v>
      </c>
      <c r="U2244" s="94">
        <v>0</v>
      </c>
      <c r="V2244" s="94">
        <v>0</v>
      </c>
      <c r="W2244" s="94">
        <v>0</v>
      </c>
      <c r="X2244" s="94">
        <v>0</v>
      </c>
      <c r="Y2244" s="94">
        <v>0</v>
      </c>
      <c r="Z2244" s="94">
        <v>0</v>
      </c>
      <c r="AA2244" s="94">
        <v>0</v>
      </c>
      <c r="AB2244" s="94">
        <v>0</v>
      </c>
      <c r="AC2244" s="94"/>
      <c r="AD2244" s="94">
        <v>0</v>
      </c>
      <c r="AE2244" s="94">
        <v>0</v>
      </c>
      <c r="AF2244" s="94">
        <v>0</v>
      </c>
      <c r="AG2244" s="94">
        <v>0</v>
      </c>
      <c r="AH2244" s="94">
        <v>0</v>
      </c>
      <c r="AI2244" s="49" t="s">
        <v>5559</v>
      </c>
      <c r="AJ2244" s="49"/>
      <c r="AK2244" s="48" t="str" cm="1">
        <f t="array" ref="AK2244">IFERROR(_xlfn.IFS(
AM2244="MPR ISSUE","PDH",
AM2244="BSS Hardware Issue","BSS",
AM2244="Sites strategiques, MLL, Pylone, etc.","ENVTECH",
AM2244="AKTIVCO DEFAUT GE &amp; POWER Cabinet","AKTIVCO",
AM2244="AKTIVCO Coupure ENEO &amp; Baisse de tension","AKTIVCO GRID ONLY",
AM2244="Coupure ENEO &amp; Baisse de tension","IHS GRID ONLY",
AM2244="Defaut GE &amp; POWER Cabinet","IHS",
AM2244="Sharing","Partners",
AM2244="Sites strategiques &amp; DataCenter","SST &amp; DC",
AM2244="Exclu","Exclu",
AM2244="SAT","SAT",
AM2244="SPARE-ISSUE","SPARE-ISSUE",
AM2244="Fiber CAmtel","TRANS_FO_CAMTEL",
AM2244="Fiber AOF","Fiber AOF",
AM2244="Projet OCM (HUAWEI)","TRAVAUX-HUAWEI",
AM2244="Projet OCM (NOKIA)","TRAVAUX-NOKIA",
AM2244="ACCESS-ISSUE","ACCESS-ISSUE",
AM2244="Projet OCM (ZTE, NOKIA, autres projets)","TRAVAUX OCM",
AM2244="No root CAuse","No root cause",
AM2244="ODU HS","PDH",
AM2244="IP &amp; VLAN","PDH",
AM2244="Warehouse HUAWEI","SPARE-ISSUE",
AM2244="SPARE-HS","SPARE-ISSUE",
AM2244="Power Telco","BSS",AM2244="no impacts","no impacts"
),"")</f>
        <v>no impacts</v>
      </c>
      <c r="AL2244" s="48" t="str" cm="1">
        <f t="array" ref="AL2244">IFERROR(_xlfn.IFS(
AM2244="MPR ISSUE","TX ISSUE",
AM2244="BSS Hardware Issue","RAN ISSUE",
AM2244="Sites strategiques, MLL, Pylone, etc.","ENVTECH",
AM2244="AKTIVCO DEFAUT GE &amp; POWER Cabinet","POWER ISSUE",
AM2244="AKTIVCO Coupure ENEO &amp; Baisse de tension","POWER ISSUE",
AM2244="Coupure ENEO &amp; Baisse de tension","POWER ISSUE",
AM2244="Defaut GE &amp; POWER Cabinet","POWER ISSUE",
AM2244="Sharing","POWER ISSUE",
AM2244="Sites strategiques &amp; DataCenter","POWER ISSUE",
AM2244="Exclu","Exclu",
AM2244="SAT","TX ISSUE",
AM2244="SPARE-ISSUE","SPARE-ISSUE",
AM2244="Fiber CAmtel","TX ISSUE",
AM2244="Fiber AOF","TX ISSUE",
AM2244="Projet OCM (HUAWEI)","TRAVAUX-HUAWEI",
AM2244="Projet OCM (NOKIA)","TRAVAUX -NOKIA",
AM2244="ACCESS-ISSUE","ACCESS-ISSUE",
AM2244="Projet OCM (ZTE, NOKIA, autres projets)","TRAVAUX OCM",
AM2244="No root CAuse","No root cause",
AM2244="ODU HS","TX ISSUE",
AM2244="IP &amp; VLAN","TX ISSUE",
AM2244="Warehouse HUAWEI","SPARE-ISSUE",
AM2244="SPARE-HS","SPARE-ISSUE",
AM2244="Power Telco","RAN ISSUE",AM2244="no impacts","no impacts"
),"")</f>
        <v>no impacts</v>
      </c>
      <c r="AM2244" s="67" t="s">
        <v>5605</v>
      </c>
      <c r="AN2244" s="48" t="str" cm="1">
        <f t="array" ref="AN2244">IFERROR(_xlfn.IFS(
AM2244="MPR ISSUE","ACTIVE",
AM2244="BSS Hardware Issue","ACTIVE",
AM2244="Sites strategiques, MLL, Pylone, etc.","PASSIVE",
AM2244="AKTIVCO DEFAUT GE &amp; POWER Cabinet","PASSIVE",
AM2244="AKTIVCO Coupure ENEO &amp; Baisse de tension","PASSIVE",
AM2244="Coupure ENEO &amp; Baisse de tension","PASSIVE",
AM2244="Defaut GE &amp; POWER Cabinet","PASSIVE",
AM2244="Sharing","PASSIVE",
AM2244="Sites strategiques &amp; DataCenter","PASSIVE",
AM2244="Exclu","Exclu",
AM2244="SAT","ACTIVE",
AM2244="SPARE-ISSUE","SPARE-ISSUE",
AM2244="Fiber CAmtel","ACTIVE",
AM2244="Fiber AOF","ACTIVE",
AM2244="Projet OCM (HUAWEI)","PLANNED WORKS",
AM2244="Projet OCM (NOKIA)","PLANNED WORKS",
AM2244="ACCESS-ISSUE","ACCESS-ISSUE",
AM2244="Projet OCM (ZTE, NOKIA, autres projets)","PLANNED WORKS",
AM2244="No root CAuse","No root cause",
AM2244="ODU HS","ACTIVE",
AM2244="IP &amp; VLAN","ACTIVE",
AM2244="Warehouse HUAWEI","SPARE-ISSUE",
AM2244="SPARE-HS","SPARE-ISSUE",
AM2244="Power Telco","ACTIVE", AM2244="no impacts","no impacts"
),"")</f>
        <v>no impacts</v>
      </c>
      <c r="AO2244" s="93" t="s">
        <v>5537</v>
      </c>
      <c r="AP2244" s="101" t="str">
        <f t="shared" ref="AP2244:AP2275" si="63">B2244</f>
        <v>LIT_586</v>
      </c>
      <c r="AR2244" s="17" t="s">
        <v>5537</v>
      </c>
      <c r="AS2244" s="7" t="s">
        <v>5537</v>
      </c>
      <c r="AT2244" s="6"/>
      <c r="AU2244" s="7"/>
      <c r="AV2244" s="3" t="s">
        <v>5537</v>
      </c>
      <c r="AW2244" s="18" t="s">
        <v>5537</v>
      </c>
      <c r="AX2244" s="18" t="s">
        <v>5537</v>
      </c>
      <c r="AY2244" s="18" t="s">
        <v>5537</v>
      </c>
      <c r="AZ2244" s="18" t="s">
        <v>5537</v>
      </c>
      <c r="BA2244" s="18" t="s">
        <v>5537</v>
      </c>
      <c r="BB2244" s="18" t="s">
        <v>5537</v>
      </c>
      <c r="BC2244" s="18" t="s">
        <v>5537</v>
      </c>
      <c r="BD2244" s="18" t="s">
        <v>5537</v>
      </c>
      <c r="BE2244" s="18" t="s">
        <v>5537</v>
      </c>
      <c r="BF2244" s="18" t="s">
        <v>5537</v>
      </c>
      <c r="BG2244" s="18" t="s">
        <v>5537</v>
      </c>
      <c r="BH2244" s="18" t="s">
        <v>5537</v>
      </c>
      <c r="BI2244" s="9" t="s">
        <v>5537</v>
      </c>
      <c r="BJ2244" s="14"/>
      <c r="BK2244" s="14" t="s">
        <v>5537</v>
      </c>
      <c r="BL2244" s="14" t="str">
        <f>_xlfn.XLOOKUP(B2244,'[4]cell downs 18042026 17h'!$B:$B,'[4]cell downs 18042026 17h'!$B:$B,"")</f>
        <v/>
      </c>
      <c r="BM2244" s="14" t="str">
        <f>_xlfn.XLOOKUP(B2244,'[5]Cells Huawei 19042026 15h'!$B:$B,'[5]Cells Huawei 19042026 15h'!$B:$B,"")</f>
        <v/>
      </c>
      <c r="BN2244" s="9" t="str">
        <f>_xlfn.XLOOKUP(B2244,'[6]cells down 19042026 9H40'!$B:$B,'[6]cells down 19042026 9H40'!$B:$B,"")</f>
        <v/>
      </c>
      <c r="BO2244" s="9" t="s">
        <v>5537</v>
      </c>
      <c r="BP2244" s="9" t="s">
        <v>12</v>
      </c>
      <c r="BQ2244" s="115"/>
    </row>
    <row r="2245" spans="1:69" s="9" customFormat="1" x14ac:dyDescent="0.3">
      <c r="A2245" s="1" t="s">
        <v>4005</v>
      </c>
      <c r="B2245" s="8" t="s">
        <v>4006</v>
      </c>
      <c r="C2245" s="3" t="str">
        <f>_xlfn.XLOOKUP(B2245,'[1]daily break down'!$D:$D,'[1]daily break down'!$E:$E,"")</f>
        <v>CENTRE</v>
      </c>
      <c r="D2245" s="1" t="s">
        <v>21</v>
      </c>
      <c r="E2245" s="1" t="s">
        <v>4007</v>
      </c>
      <c r="F2245" s="3" t="s">
        <v>37</v>
      </c>
      <c r="G2245" s="1" t="s">
        <v>4008</v>
      </c>
      <c r="H2245" s="34" t="str">
        <f>_xlfn.XLOOKUP(B2245,[2]CALCULATION!$B:$B,[2]CALCULATION!$H:$H,"")</f>
        <v>ZTE</v>
      </c>
      <c r="I2245" s="28">
        <v>0</v>
      </c>
      <c r="J2245" s="28">
        <v>0</v>
      </c>
      <c r="K2245" s="28">
        <v>0</v>
      </c>
      <c r="L2245" s="28">
        <v>0</v>
      </c>
      <c r="M2245" s="28">
        <v>0</v>
      </c>
      <c r="N2245" s="28">
        <v>0</v>
      </c>
      <c r="O2245" s="28">
        <v>0</v>
      </c>
      <c r="P2245" s="28">
        <v>0</v>
      </c>
      <c r="Q2245" s="28">
        <v>0</v>
      </c>
      <c r="R2245" s="28">
        <v>0</v>
      </c>
      <c r="S2245" s="94">
        <v>0</v>
      </c>
      <c r="T2245" s="94">
        <f>_xlfn.XLOOKUP(B2245,'[3]Nur des jours'!$B:$B,'[3]Nur des jours'!$U:$U,"")</f>
        <v>0</v>
      </c>
      <c r="U2245" s="94">
        <v>0</v>
      </c>
      <c r="V2245" s="94">
        <v>0</v>
      </c>
      <c r="W2245" s="94">
        <v>0</v>
      </c>
      <c r="X2245" s="94">
        <v>0</v>
      </c>
      <c r="Y2245" s="94">
        <v>0</v>
      </c>
      <c r="Z2245" s="94">
        <v>0</v>
      </c>
      <c r="AA2245" s="94">
        <v>0</v>
      </c>
      <c r="AB2245" s="94">
        <v>0</v>
      </c>
      <c r="AC2245" s="94"/>
      <c r="AD2245" s="94">
        <v>0</v>
      </c>
      <c r="AE2245" s="94">
        <v>0</v>
      </c>
      <c r="AF2245" s="94">
        <v>0</v>
      </c>
      <c r="AG2245" s="94">
        <v>0</v>
      </c>
      <c r="AH2245" s="94">
        <v>0</v>
      </c>
      <c r="AI2245" s="49" t="s">
        <v>5559</v>
      </c>
      <c r="AJ2245" s="49"/>
      <c r="AK2245" s="48" t="str" cm="1">
        <f t="array" ref="AK2245">IFERROR(_xlfn.IFS(
AM2245="MPR ISSUE","PDH",
AM2245="BSS Hardware Issue","BSS",
AM2245="Sites strategiques, MLL, Pylone, etc.","ENVTECH",
AM2245="AKTIVCO DEFAUT GE &amp; POWER Cabinet","AKTIVCO",
AM2245="AKTIVCO Coupure ENEO &amp; Baisse de tension","AKTIVCO GRID ONLY",
AM2245="Coupure ENEO &amp; Baisse de tension","IHS GRID ONLY",
AM2245="Defaut GE &amp; POWER Cabinet","IHS",
AM2245="Sharing","Partners",
AM2245="Sites strategiques &amp; DataCenter","SST &amp; DC",
AM2245="Exclu","Exclu",
AM2245="SAT","SAT",
AM2245="SPARE-ISSUE","SPARE-ISSUE",
AM2245="Fiber CAmtel","TRANS_FO_CAMTEL",
AM2245="Fiber AOF","Fiber AOF",
AM2245="Projet OCM (HUAWEI)","TRAVAUX-HUAWEI",
AM2245="Projet OCM (NOKIA)","TRAVAUX-NOKIA",
AM2245="ACCESS-ISSUE","ACCESS-ISSUE",
AM2245="Projet OCM (ZTE, NOKIA, autres projets)","TRAVAUX OCM",
AM2245="No root CAuse","No root cause",
AM2245="ODU HS","PDH",
AM2245="IP &amp; VLAN","PDH",
AM2245="Warehouse HUAWEI","SPARE-ISSUE",
AM2245="SPARE-HS","SPARE-ISSUE",
AM2245="Power Telco","BSS",AM2245="no impacts","no impacts"
),"")</f>
        <v>no impacts</v>
      </c>
      <c r="AL2245" s="48" t="str" cm="1">
        <f t="array" ref="AL2245">IFERROR(_xlfn.IFS(
AM2245="MPR ISSUE","TX ISSUE",
AM2245="BSS Hardware Issue","RAN ISSUE",
AM2245="Sites strategiques, MLL, Pylone, etc.","ENVTECH",
AM2245="AKTIVCO DEFAUT GE &amp; POWER Cabinet","POWER ISSUE",
AM2245="AKTIVCO Coupure ENEO &amp; Baisse de tension","POWER ISSUE",
AM2245="Coupure ENEO &amp; Baisse de tension","POWER ISSUE",
AM2245="Defaut GE &amp; POWER Cabinet","POWER ISSUE",
AM2245="Sharing","POWER ISSUE",
AM2245="Sites strategiques &amp; DataCenter","POWER ISSUE",
AM2245="Exclu","Exclu",
AM2245="SAT","TX ISSUE",
AM2245="SPARE-ISSUE","SPARE-ISSUE",
AM2245="Fiber CAmtel","TX ISSUE",
AM2245="Fiber AOF","TX ISSUE",
AM2245="Projet OCM (HUAWEI)","TRAVAUX-HUAWEI",
AM2245="Projet OCM (NOKIA)","TRAVAUX -NOKIA",
AM2245="ACCESS-ISSUE","ACCESS-ISSUE",
AM2245="Projet OCM (ZTE, NOKIA, autres projets)","TRAVAUX OCM",
AM2245="No root CAuse","No root cause",
AM2245="ODU HS","TX ISSUE",
AM2245="IP &amp; VLAN","TX ISSUE",
AM2245="Warehouse HUAWEI","SPARE-ISSUE",
AM2245="SPARE-HS","SPARE-ISSUE",
AM2245="Power Telco","RAN ISSUE",AM2245="no impacts","no impacts"
),"")</f>
        <v>no impacts</v>
      </c>
      <c r="AM2245" s="67" t="s">
        <v>5605</v>
      </c>
      <c r="AN2245" s="48" t="str" cm="1">
        <f t="array" ref="AN2245">IFERROR(_xlfn.IFS(
AM2245="MPR ISSUE","ACTIVE",
AM2245="BSS Hardware Issue","ACTIVE",
AM2245="Sites strategiques, MLL, Pylone, etc.","PASSIVE",
AM2245="AKTIVCO DEFAUT GE &amp; POWER Cabinet","PASSIVE",
AM2245="AKTIVCO Coupure ENEO &amp; Baisse de tension","PASSIVE",
AM2245="Coupure ENEO &amp; Baisse de tension","PASSIVE",
AM2245="Defaut GE &amp; POWER Cabinet","PASSIVE",
AM2245="Sharing","PASSIVE",
AM2245="Sites strategiques &amp; DataCenter","PASSIVE",
AM2245="Exclu","Exclu",
AM2245="SAT","ACTIVE",
AM2245="SPARE-ISSUE","SPARE-ISSUE",
AM2245="Fiber CAmtel","ACTIVE",
AM2245="Fiber AOF","ACTIVE",
AM2245="Projet OCM (HUAWEI)","PLANNED WORKS",
AM2245="Projet OCM (NOKIA)","PLANNED WORKS",
AM2245="ACCESS-ISSUE","ACCESS-ISSUE",
AM2245="Projet OCM (ZTE, NOKIA, autres projets)","PLANNED WORKS",
AM2245="No root CAuse","No root cause",
AM2245="ODU HS","ACTIVE",
AM2245="IP &amp; VLAN","ACTIVE",
AM2245="Warehouse HUAWEI","SPARE-ISSUE",
AM2245="SPARE-HS","SPARE-ISSUE",
AM2245="Power Telco","ACTIVE", AM2245="no impacts","no impacts"
),"")</f>
        <v>no impacts</v>
      </c>
      <c r="AO2245" s="93" t="s">
        <v>5537</v>
      </c>
      <c r="AP2245" s="101" t="str">
        <f t="shared" si="63"/>
        <v>CTR_822</v>
      </c>
      <c r="AR2245" s="17" t="s">
        <v>5537</v>
      </c>
      <c r="AS2245" s="7" t="s">
        <v>5537</v>
      </c>
      <c r="AT2245" s="6"/>
      <c r="AU2245" s="7"/>
      <c r="AV2245" s="3" t="s">
        <v>5537</v>
      </c>
      <c r="AW2245" s="18" t="s">
        <v>5537</v>
      </c>
      <c r="AX2245" s="18" t="s">
        <v>5537</v>
      </c>
      <c r="AY2245" s="18" t="s">
        <v>5537</v>
      </c>
      <c r="AZ2245" s="18" t="s">
        <v>5537</v>
      </c>
      <c r="BA2245" s="18" t="s">
        <v>5537</v>
      </c>
      <c r="BB2245" s="18" t="s">
        <v>5537</v>
      </c>
      <c r="BC2245" s="18" t="s">
        <v>5537</v>
      </c>
      <c r="BD2245" s="18" t="s">
        <v>5537</v>
      </c>
      <c r="BE2245" s="18" t="s">
        <v>5537</v>
      </c>
      <c r="BF2245" s="18" t="s">
        <v>5537</v>
      </c>
      <c r="BG2245" s="18" t="s">
        <v>5537</v>
      </c>
      <c r="BH2245" s="18" t="s">
        <v>5537</v>
      </c>
      <c r="BI2245" s="9" t="s">
        <v>5537</v>
      </c>
      <c r="BJ2245" s="14"/>
      <c r="BK2245" s="14" t="s">
        <v>5537</v>
      </c>
      <c r="BL2245" s="14" t="str">
        <f>_xlfn.XLOOKUP(B2245,'[4]cell downs 18042026 17h'!$B:$B,'[4]cell downs 18042026 17h'!$B:$B,"")</f>
        <v/>
      </c>
      <c r="BM2245" s="14" t="str">
        <f>_xlfn.XLOOKUP(B2245,'[5]Cells Huawei 19042026 15h'!$B:$B,'[5]Cells Huawei 19042026 15h'!$B:$B,"")</f>
        <v/>
      </c>
      <c r="BN2245" s="9" t="str">
        <f>_xlfn.XLOOKUP(B2245,'[6]cells down 19042026 9H40'!$B:$B,'[6]cells down 19042026 9H40'!$B:$B,"")</f>
        <v/>
      </c>
      <c r="BO2245" s="9" t="s">
        <v>5537</v>
      </c>
      <c r="BP2245" s="9" t="s">
        <v>1129</v>
      </c>
      <c r="BQ2245" s="115"/>
    </row>
    <row r="2246" spans="1:69" s="9" customFormat="1" x14ac:dyDescent="0.3">
      <c r="A2246" s="1" t="s">
        <v>4020</v>
      </c>
      <c r="B2246" s="8" t="s">
        <v>4021</v>
      </c>
      <c r="C2246" s="3" t="str">
        <f>_xlfn.XLOOKUP(B2246,'[1]daily break down'!$D:$D,'[1]daily break down'!$E:$E,"")</f>
        <v>CENTRE</v>
      </c>
      <c r="D2246" s="1" t="s">
        <v>11</v>
      </c>
      <c r="E2246" s="1" t="s">
        <v>4022</v>
      </c>
      <c r="F2246" s="3" t="s">
        <v>69</v>
      </c>
      <c r="G2246" s="1" t="s">
        <v>3715</v>
      </c>
      <c r="H2246" s="34" t="str">
        <f>_xlfn.XLOOKUP(B2246,[2]CALCULATION!$B:$B,[2]CALCULATION!$H:$H,"")</f>
        <v>ZTE</v>
      </c>
      <c r="I2246" s="28">
        <v>0</v>
      </c>
      <c r="J2246" s="28">
        <v>0</v>
      </c>
      <c r="K2246" s="28">
        <v>0</v>
      </c>
      <c r="L2246" s="28">
        <v>0</v>
      </c>
      <c r="M2246" s="28">
        <v>0</v>
      </c>
      <c r="N2246" s="28">
        <v>0</v>
      </c>
      <c r="O2246" s="28">
        <v>0</v>
      </c>
      <c r="P2246" s="28">
        <v>0</v>
      </c>
      <c r="Q2246" s="28">
        <v>0</v>
      </c>
      <c r="R2246" s="28">
        <v>0</v>
      </c>
      <c r="S2246" s="94">
        <v>0</v>
      </c>
      <c r="T2246" s="94">
        <f>_xlfn.XLOOKUP(B2246,'[3]Nur des jours'!$B:$B,'[3]Nur des jours'!$U:$U,"")</f>
        <v>0</v>
      </c>
      <c r="U2246" s="94">
        <v>0</v>
      </c>
      <c r="V2246" s="94">
        <v>0</v>
      </c>
      <c r="W2246" s="94">
        <v>0</v>
      </c>
      <c r="X2246" s="94">
        <v>0</v>
      </c>
      <c r="Y2246" s="94">
        <v>0</v>
      </c>
      <c r="Z2246" s="94">
        <v>0</v>
      </c>
      <c r="AA2246" s="94">
        <v>0</v>
      </c>
      <c r="AB2246" s="94">
        <v>0</v>
      </c>
      <c r="AC2246" s="94"/>
      <c r="AD2246" s="94">
        <v>0</v>
      </c>
      <c r="AE2246" s="94">
        <v>0</v>
      </c>
      <c r="AF2246" s="94">
        <v>0</v>
      </c>
      <c r="AG2246" s="94">
        <v>0</v>
      </c>
      <c r="AH2246" s="94">
        <v>0</v>
      </c>
      <c r="AI2246" s="49" t="s">
        <v>5559</v>
      </c>
      <c r="AJ2246" s="49"/>
      <c r="AK2246" s="48" t="str" cm="1">
        <f t="array" ref="AK2246">IFERROR(_xlfn.IFS(
AM2246="MPR ISSUE","PDH",
AM2246="BSS Hardware Issue","BSS",
AM2246="Sites strategiques, MLL, Pylone, etc.","ENVTECH",
AM2246="AKTIVCO DEFAUT GE &amp; POWER Cabinet","AKTIVCO",
AM2246="AKTIVCO Coupure ENEO &amp; Baisse de tension","AKTIVCO GRID ONLY",
AM2246="Coupure ENEO &amp; Baisse de tension","IHS GRID ONLY",
AM2246="Defaut GE &amp; POWER Cabinet","IHS",
AM2246="Sharing","Partners",
AM2246="Sites strategiques &amp; DataCenter","SST &amp; DC",
AM2246="Exclu","Exclu",
AM2246="SAT","SAT",
AM2246="SPARE-ISSUE","SPARE-ISSUE",
AM2246="Fiber CAmtel","TRANS_FO_CAMTEL",
AM2246="Fiber AOF","Fiber AOF",
AM2246="Projet OCM (HUAWEI)","TRAVAUX-HUAWEI",
AM2246="Projet OCM (NOKIA)","TRAVAUX-NOKIA",
AM2246="ACCESS-ISSUE","ACCESS-ISSUE",
AM2246="Projet OCM (ZTE, NOKIA, autres projets)","TRAVAUX OCM",
AM2246="No root CAuse","No root cause",
AM2246="ODU HS","PDH",
AM2246="IP &amp; VLAN","PDH",
AM2246="Warehouse HUAWEI","SPARE-ISSUE",
AM2246="SPARE-HS","SPARE-ISSUE",
AM2246="Power Telco","BSS",AM2246="no impacts","no impacts"
),"")</f>
        <v>no impacts</v>
      </c>
      <c r="AL2246" s="48" t="str" cm="1">
        <f t="array" ref="AL2246">IFERROR(_xlfn.IFS(
AM2246="MPR ISSUE","TX ISSUE",
AM2246="BSS Hardware Issue","RAN ISSUE",
AM2246="Sites strategiques, MLL, Pylone, etc.","ENVTECH",
AM2246="AKTIVCO DEFAUT GE &amp; POWER Cabinet","POWER ISSUE",
AM2246="AKTIVCO Coupure ENEO &amp; Baisse de tension","POWER ISSUE",
AM2246="Coupure ENEO &amp; Baisse de tension","POWER ISSUE",
AM2246="Defaut GE &amp; POWER Cabinet","POWER ISSUE",
AM2246="Sharing","POWER ISSUE",
AM2246="Sites strategiques &amp; DataCenter","POWER ISSUE",
AM2246="Exclu","Exclu",
AM2246="SAT","TX ISSUE",
AM2246="SPARE-ISSUE","SPARE-ISSUE",
AM2246="Fiber CAmtel","TX ISSUE",
AM2246="Fiber AOF","TX ISSUE",
AM2246="Projet OCM (HUAWEI)","TRAVAUX-HUAWEI",
AM2246="Projet OCM (NOKIA)","TRAVAUX -NOKIA",
AM2246="ACCESS-ISSUE","ACCESS-ISSUE",
AM2246="Projet OCM (ZTE, NOKIA, autres projets)","TRAVAUX OCM",
AM2246="No root CAuse","No root cause",
AM2246="ODU HS","TX ISSUE",
AM2246="IP &amp; VLAN","TX ISSUE",
AM2246="Warehouse HUAWEI","SPARE-ISSUE",
AM2246="SPARE-HS","SPARE-ISSUE",
AM2246="Power Telco","RAN ISSUE",AM2246="no impacts","no impacts"
),"")</f>
        <v>no impacts</v>
      </c>
      <c r="AM2246" s="67" t="s">
        <v>5605</v>
      </c>
      <c r="AN2246" s="48" t="str" cm="1">
        <f t="array" ref="AN2246">IFERROR(_xlfn.IFS(
AM2246="MPR ISSUE","ACTIVE",
AM2246="BSS Hardware Issue","ACTIVE",
AM2246="Sites strategiques, MLL, Pylone, etc.","PASSIVE",
AM2246="AKTIVCO DEFAUT GE &amp; POWER Cabinet","PASSIVE",
AM2246="AKTIVCO Coupure ENEO &amp; Baisse de tension","PASSIVE",
AM2246="Coupure ENEO &amp; Baisse de tension","PASSIVE",
AM2246="Defaut GE &amp; POWER Cabinet","PASSIVE",
AM2246="Sharing","PASSIVE",
AM2246="Sites strategiques &amp; DataCenter","PASSIVE",
AM2246="Exclu","Exclu",
AM2246="SAT","ACTIVE",
AM2246="SPARE-ISSUE","SPARE-ISSUE",
AM2246="Fiber CAmtel","ACTIVE",
AM2246="Fiber AOF","ACTIVE",
AM2246="Projet OCM (HUAWEI)","PLANNED WORKS",
AM2246="Projet OCM (NOKIA)","PLANNED WORKS",
AM2246="ACCESS-ISSUE","ACCESS-ISSUE",
AM2246="Projet OCM (ZTE, NOKIA, autres projets)","PLANNED WORKS",
AM2246="No root CAuse","No root cause",
AM2246="ODU HS","ACTIVE",
AM2246="IP &amp; VLAN","ACTIVE",
AM2246="Warehouse HUAWEI","SPARE-ISSUE",
AM2246="SPARE-HS","SPARE-ISSUE",
AM2246="Power Telco","ACTIVE", AM2246="no impacts","no impacts"
),"")</f>
        <v>no impacts</v>
      </c>
      <c r="AO2246" s="93" t="s">
        <v>5537</v>
      </c>
      <c r="AP2246" s="101" t="str">
        <f t="shared" si="63"/>
        <v>SUD_040</v>
      </c>
      <c r="AR2246" s="17" t="s">
        <v>5537</v>
      </c>
      <c r="AS2246" s="7" t="s">
        <v>5537</v>
      </c>
      <c r="AT2246" s="6"/>
      <c r="AU2246" s="7"/>
      <c r="AV2246" s="3" t="s">
        <v>5537</v>
      </c>
      <c r="AW2246" s="18" t="s">
        <v>5537</v>
      </c>
      <c r="AX2246" s="18" t="s">
        <v>5537</v>
      </c>
      <c r="AY2246" s="18" t="s">
        <v>5537</v>
      </c>
      <c r="AZ2246" s="18" t="s">
        <v>5537</v>
      </c>
      <c r="BA2246" s="18" t="s">
        <v>5537</v>
      </c>
      <c r="BB2246" s="18" t="s">
        <v>5537</v>
      </c>
      <c r="BC2246" s="18" t="s">
        <v>5537</v>
      </c>
      <c r="BD2246" s="18" t="s">
        <v>5537</v>
      </c>
      <c r="BE2246" s="18" t="s">
        <v>5537</v>
      </c>
      <c r="BF2246" s="18" t="s">
        <v>5537</v>
      </c>
      <c r="BG2246" s="18" t="s">
        <v>5537</v>
      </c>
      <c r="BH2246" s="18" t="s">
        <v>5537</v>
      </c>
      <c r="BI2246" s="9" t="s">
        <v>5537</v>
      </c>
      <c r="BJ2246" s="14"/>
      <c r="BK2246" s="14" t="s">
        <v>5537</v>
      </c>
      <c r="BL2246" s="14" t="str">
        <f>_xlfn.XLOOKUP(B2246,'[4]cell downs 18042026 17h'!$B:$B,'[4]cell downs 18042026 17h'!$B:$B,"")</f>
        <v/>
      </c>
      <c r="BM2246" s="14" t="str">
        <f>_xlfn.XLOOKUP(B2246,'[5]Cells Huawei 19042026 15h'!$B:$B,'[5]Cells Huawei 19042026 15h'!$B:$B,"")</f>
        <v/>
      </c>
      <c r="BN2246" s="9" t="str">
        <f>_xlfn.XLOOKUP(B2246,'[6]cells down 19042026 9H40'!$B:$B,'[6]cells down 19042026 9H40'!$B:$B,"")</f>
        <v/>
      </c>
      <c r="BO2246" s="9" t="s">
        <v>4021</v>
      </c>
      <c r="BP2246" s="9" t="s">
        <v>12</v>
      </c>
      <c r="BQ2246" s="115"/>
    </row>
    <row r="2247" spans="1:69" s="9" customFormat="1" x14ac:dyDescent="0.3">
      <c r="A2247" s="1" t="s">
        <v>3095</v>
      </c>
      <c r="B2247" s="8" t="s">
        <v>3096</v>
      </c>
      <c r="C2247" s="3" t="str">
        <f>_xlfn.XLOOKUP(B2247,'[1]daily break down'!$D:$D,'[1]daily break down'!$E:$E,"")</f>
        <v>NORD-OUEST</v>
      </c>
      <c r="D2247" s="1"/>
      <c r="E2247" s="1"/>
      <c r="F2247" s="3" t="s">
        <v>51</v>
      </c>
      <c r="G2247" s="1" t="s">
        <v>3097</v>
      </c>
      <c r="H2247" s="32" t="str">
        <f>_xlfn.XLOOKUP(B2247,[2]CALCULATION!$B:$B,[2]CALCULATION!$H:$H,"")</f>
        <v>HUAWEI</v>
      </c>
      <c r="I2247" s="28">
        <v>0</v>
      </c>
      <c r="J2247" s="28">
        <v>0</v>
      </c>
      <c r="K2247" s="28">
        <v>0</v>
      </c>
      <c r="L2247" s="28">
        <v>0</v>
      </c>
      <c r="M2247" s="28">
        <v>0</v>
      </c>
      <c r="N2247" s="28">
        <v>0</v>
      </c>
      <c r="O2247" s="28">
        <v>0</v>
      </c>
      <c r="P2247" s="28">
        <v>0</v>
      </c>
      <c r="Q2247" s="28">
        <v>0</v>
      </c>
      <c r="R2247" s="28">
        <v>0</v>
      </c>
      <c r="S2247" s="94">
        <v>0</v>
      </c>
      <c r="T2247" s="94">
        <f>_xlfn.XLOOKUP(B2247,'[3]Nur des jours'!$B:$B,'[3]Nur des jours'!$U:$U,"")</f>
        <v>0</v>
      </c>
      <c r="U2247" s="94">
        <v>0</v>
      </c>
      <c r="V2247" s="94">
        <v>1.9143816364326425</v>
      </c>
      <c r="W2247" s="94">
        <v>0</v>
      </c>
      <c r="X2247" s="94">
        <v>0</v>
      </c>
      <c r="Y2247" s="94">
        <v>0</v>
      </c>
      <c r="Z2247" s="94">
        <v>0</v>
      </c>
      <c r="AA2247" s="94">
        <v>0</v>
      </c>
      <c r="AB2247" s="94">
        <v>0</v>
      </c>
      <c r="AC2247" s="94"/>
      <c r="AD2247" s="94">
        <v>0</v>
      </c>
      <c r="AE2247" s="94">
        <v>0</v>
      </c>
      <c r="AF2247" s="94">
        <v>0</v>
      </c>
      <c r="AG2247" s="94">
        <v>0</v>
      </c>
      <c r="AH2247" s="94">
        <v>0</v>
      </c>
      <c r="AI2247" s="49" t="s">
        <v>6659</v>
      </c>
      <c r="AJ2247" s="49"/>
      <c r="AK2247" s="48" t="str" cm="1">
        <f t="array" ref="AK2247">IFERROR(_xlfn.IFS(
AM2247="MPR ISSUE","PDH",
AM2247="BSS Hardware Issue","BSS",
AM2247="Sites strategiques, MLL, Pylone, etc.","ENVTECH",
AM2247="AKTIVCO DEFAUT GE &amp; POWER Cabinet","AKTIVCO",
AM2247="AKTIVCO Coupure ENEO &amp; Baisse de tension","AKTIVCO GRID ONLY",
AM2247="Coupure ENEO &amp; Baisse de tension","IHS GRID ONLY",
AM2247="Defaut GE &amp; POWER Cabinet","IHS",
AM2247="Sharing","Partners",
AM2247="Sites strategiques &amp; DataCenter","SST &amp; DC",
AM2247="Exclu","Exclu",
AM2247="SAT","SAT",
AM2247="SPARE-ISSUE","SPARE-ISSUE",
AM2247="Fiber CAmtel","TRANS_FO_CAMTEL",
AM2247="Fiber AOF","Fiber AOF",
AM2247="Projet OCM (HUAWEI)","TRAVAUX-HUAWEI",
AM2247="Projet OCM (NOKIA)","TRAVAUX-NOKIA",
AM2247="ACCESS-ISSUE","ACCESS-ISSUE",
AM2247="Projet OCM (ZTE, NOKIA, autres projets)","TRAVAUX OCM",
AM2247="No root CAuse","No root cause",
AM2247="ODU HS","PDH",
AM2247="IP &amp; VLAN","PDH",
AM2247="Warehouse HUAWEI","SPARE-ISSUE",
AM2247="SPARE-HS","SPARE-ISSUE",
AM2247="Power Telco","BSS",AM2247="no impacts","no impacts"
),"")</f>
        <v>no impacts</v>
      </c>
      <c r="AL2247" s="48" t="str" cm="1">
        <f t="array" ref="AL2247">IFERROR(_xlfn.IFS(
AM2247="MPR ISSUE","TX ISSUE",
AM2247="BSS Hardware Issue","RAN ISSUE",
AM2247="Sites strategiques, MLL, Pylone, etc.","ENVTECH",
AM2247="AKTIVCO DEFAUT GE &amp; POWER Cabinet","POWER ISSUE",
AM2247="AKTIVCO Coupure ENEO &amp; Baisse de tension","POWER ISSUE",
AM2247="Coupure ENEO &amp; Baisse de tension","POWER ISSUE",
AM2247="Defaut GE &amp; POWER Cabinet","POWER ISSUE",
AM2247="Sharing","POWER ISSUE",
AM2247="Sites strategiques &amp; DataCenter","POWER ISSUE",
AM2247="Exclu","Exclu",
AM2247="SAT","TX ISSUE",
AM2247="SPARE-ISSUE","SPARE-ISSUE",
AM2247="Fiber CAmtel","TX ISSUE",
AM2247="Fiber AOF","TX ISSUE",
AM2247="Projet OCM (HUAWEI)","TRAVAUX-HUAWEI",
AM2247="Projet OCM (NOKIA)","TRAVAUX -NOKIA",
AM2247="ACCESS-ISSUE","ACCESS-ISSUE",
AM2247="Projet OCM (ZTE, NOKIA, autres projets)","TRAVAUX OCM",
AM2247="No root CAuse","No root cause",
AM2247="ODU HS","TX ISSUE",
AM2247="IP &amp; VLAN","TX ISSUE",
AM2247="Warehouse HUAWEI","SPARE-ISSUE",
AM2247="SPARE-HS","SPARE-ISSUE",
AM2247="Power Telco","RAN ISSUE",AM2247="no impacts","no impacts"
),"")</f>
        <v>no impacts</v>
      </c>
      <c r="AM2247" s="67" t="s">
        <v>5605</v>
      </c>
      <c r="AN2247" s="48" t="str" cm="1">
        <f t="array" ref="AN2247">IFERROR(_xlfn.IFS(
AM2247="MPR ISSUE","ACTIVE",
AM2247="BSS Hardware Issue","ACTIVE",
AM2247="Sites strategiques, MLL, Pylone, etc.","PASSIVE",
AM2247="AKTIVCO DEFAUT GE &amp; POWER Cabinet","PASSIVE",
AM2247="AKTIVCO Coupure ENEO &amp; Baisse de tension","PASSIVE",
AM2247="Coupure ENEO &amp; Baisse de tension","PASSIVE",
AM2247="Defaut GE &amp; POWER Cabinet","PASSIVE",
AM2247="Sharing","PASSIVE",
AM2247="Sites strategiques &amp; DataCenter","PASSIVE",
AM2247="Exclu","Exclu",
AM2247="SAT","ACTIVE",
AM2247="SPARE-ISSUE","SPARE-ISSUE",
AM2247="Fiber CAmtel","ACTIVE",
AM2247="Fiber AOF","ACTIVE",
AM2247="Projet OCM (HUAWEI)","PLANNED WORKS",
AM2247="Projet OCM (NOKIA)","PLANNED WORKS",
AM2247="ACCESS-ISSUE","ACCESS-ISSUE",
AM2247="Projet OCM (ZTE, NOKIA, autres projets)","PLANNED WORKS",
AM2247="No root CAuse","No root cause",
AM2247="ODU HS","ACTIVE",
AM2247="IP &amp; VLAN","ACTIVE",
AM2247="Warehouse HUAWEI","SPARE-ISSUE",
AM2247="SPARE-HS","SPARE-ISSUE",
AM2247="Power Telco","ACTIVE", AM2247="no impacts","no impacts"
),"")</f>
        <v>no impacts</v>
      </c>
      <c r="AO2247" s="93" t="s">
        <v>5537</v>
      </c>
      <c r="AP2247" s="101" t="str">
        <f t="shared" si="63"/>
        <v>NRO_144</v>
      </c>
      <c r="AR2247" s="17" t="s">
        <v>5537</v>
      </c>
      <c r="AS2247" s="7" t="s">
        <v>5537</v>
      </c>
      <c r="AT2247" s="6"/>
      <c r="AU2247" s="7"/>
      <c r="AV2247" s="3" t="s">
        <v>5537</v>
      </c>
      <c r="AW2247" s="18" t="s">
        <v>5537</v>
      </c>
      <c r="AX2247" s="18" t="s">
        <v>5537</v>
      </c>
      <c r="AY2247" s="18" t="s">
        <v>5537</v>
      </c>
      <c r="AZ2247" s="18" t="s">
        <v>5537</v>
      </c>
      <c r="BA2247" s="18" t="s">
        <v>5537</v>
      </c>
      <c r="BB2247" s="18" t="s">
        <v>5537</v>
      </c>
      <c r="BC2247" s="18" t="s">
        <v>5537</v>
      </c>
      <c r="BD2247" s="18" t="s">
        <v>5537</v>
      </c>
      <c r="BE2247" s="18" t="s">
        <v>5537</v>
      </c>
      <c r="BF2247" s="18" t="s">
        <v>5537</v>
      </c>
      <c r="BG2247" s="18" t="s">
        <v>5537</v>
      </c>
      <c r="BH2247" s="18" t="s">
        <v>5537</v>
      </c>
      <c r="BI2247" s="9" t="s">
        <v>5537</v>
      </c>
      <c r="BJ2247" s="14"/>
      <c r="BK2247" s="14" t="s">
        <v>5537</v>
      </c>
      <c r="BL2247" s="14" t="str">
        <f>_xlfn.XLOOKUP(B2247,'[4]cell downs 18042026 17h'!$B:$B,'[4]cell downs 18042026 17h'!$B:$B,"")</f>
        <v/>
      </c>
      <c r="BM2247" s="14" t="str">
        <f>_xlfn.XLOOKUP(B2247,'[5]Cells Huawei 19042026 15h'!$B:$B,'[5]Cells Huawei 19042026 15h'!$B:$B,"")</f>
        <v/>
      </c>
      <c r="BN2247" s="9" t="str">
        <f>_xlfn.XLOOKUP(B2247,'[6]cells down 19042026 9H40'!$B:$B,'[6]cells down 19042026 9H40'!$B:$B,"")</f>
        <v/>
      </c>
      <c r="BO2247" s="9" t="s">
        <v>3096</v>
      </c>
      <c r="BP2247" s="9" t="s">
        <v>12</v>
      </c>
      <c r="BQ2247" s="115"/>
    </row>
    <row r="2248" spans="1:69" s="9" customFormat="1" x14ac:dyDescent="0.3">
      <c r="A2248" s="1" t="s">
        <v>4427</v>
      </c>
      <c r="B2248" s="8" t="s">
        <v>4428</v>
      </c>
      <c r="C2248" s="3" t="str">
        <f>_xlfn.XLOOKUP(B2248,'[1]daily break down'!$D:$D,'[1]daily break down'!$E:$E,"")</f>
        <v>NORD-OUEST</v>
      </c>
      <c r="D2248" s="1"/>
      <c r="E2248" s="1"/>
      <c r="F2248" s="3" t="s">
        <v>51</v>
      </c>
      <c r="G2248" s="1" t="s">
        <v>3468</v>
      </c>
      <c r="H2248" s="32" t="str">
        <f>_xlfn.XLOOKUP(B2248,[2]CALCULATION!$B:$B,[2]CALCULATION!$H:$H,"")</f>
        <v>Huawei</v>
      </c>
      <c r="I2248" s="28">
        <v>0</v>
      </c>
      <c r="J2248" s="28">
        <v>0</v>
      </c>
      <c r="K2248" s="28">
        <v>0</v>
      </c>
      <c r="L2248" s="28">
        <v>0</v>
      </c>
      <c r="M2248" s="28">
        <v>0</v>
      </c>
      <c r="N2248" s="28">
        <v>0</v>
      </c>
      <c r="O2248" s="28">
        <v>0</v>
      </c>
      <c r="P2248" s="28">
        <v>0</v>
      </c>
      <c r="Q2248" s="28">
        <v>0</v>
      </c>
      <c r="R2248" s="28">
        <v>0</v>
      </c>
      <c r="S2248" s="94">
        <v>0</v>
      </c>
      <c r="T2248" s="94">
        <f>_xlfn.XLOOKUP(B2248,'[3]Nur des jours'!$B:$B,'[3]Nur des jours'!$U:$U,"")</f>
        <v>0</v>
      </c>
      <c r="U2248" s="94">
        <v>0</v>
      </c>
      <c r="V2248" s="94">
        <v>1.9240482488806705</v>
      </c>
      <c r="W2248" s="94">
        <v>0</v>
      </c>
      <c r="X2248" s="94">
        <v>0</v>
      </c>
      <c r="Y2248" s="94">
        <v>0</v>
      </c>
      <c r="Z2248" s="94">
        <v>0</v>
      </c>
      <c r="AA2248" s="94">
        <v>0</v>
      </c>
      <c r="AB2248" s="94">
        <v>0</v>
      </c>
      <c r="AC2248" s="94"/>
      <c r="AD2248" s="94">
        <v>0</v>
      </c>
      <c r="AE2248" s="94">
        <v>0</v>
      </c>
      <c r="AF2248" s="94">
        <v>0</v>
      </c>
      <c r="AG2248" s="94">
        <v>0</v>
      </c>
      <c r="AH2248" s="94">
        <v>0</v>
      </c>
      <c r="AI2248" s="49" t="s">
        <v>6659</v>
      </c>
      <c r="AJ2248" s="49"/>
      <c r="AK2248" s="48" t="str" cm="1">
        <f t="array" ref="AK2248">IFERROR(_xlfn.IFS(
AM2248="MPR ISSUE","PDH",
AM2248="BSS Hardware Issue","BSS",
AM2248="Sites strategiques, MLL, Pylone, etc.","ENVTECH",
AM2248="AKTIVCO DEFAUT GE &amp; POWER Cabinet","AKTIVCO",
AM2248="AKTIVCO Coupure ENEO &amp; Baisse de tension","AKTIVCO GRID ONLY",
AM2248="Coupure ENEO &amp; Baisse de tension","IHS GRID ONLY",
AM2248="Defaut GE &amp; POWER Cabinet","IHS",
AM2248="Sharing","Partners",
AM2248="Sites strategiques &amp; DataCenter","SST &amp; DC",
AM2248="Exclu","Exclu",
AM2248="SAT","SAT",
AM2248="SPARE-ISSUE","SPARE-ISSUE",
AM2248="Fiber CAmtel","TRANS_FO_CAMTEL",
AM2248="Fiber AOF","Fiber AOF",
AM2248="Projet OCM (HUAWEI)","TRAVAUX-HUAWEI",
AM2248="Projet OCM (NOKIA)","TRAVAUX-NOKIA",
AM2248="ACCESS-ISSUE","ACCESS-ISSUE",
AM2248="Projet OCM (ZTE, NOKIA, autres projets)","TRAVAUX OCM",
AM2248="No root CAuse","No root cause",
AM2248="ODU HS","PDH",
AM2248="IP &amp; VLAN","PDH",
AM2248="Warehouse HUAWEI","SPARE-ISSUE",
AM2248="SPARE-HS","SPARE-ISSUE",
AM2248="Power Telco","BSS",AM2248="no impacts","no impacts"
),"")</f>
        <v>no impacts</v>
      </c>
      <c r="AL2248" s="48" t="str" cm="1">
        <f t="array" ref="AL2248">IFERROR(_xlfn.IFS(
AM2248="MPR ISSUE","TX ISSUE",
AM2248="BSS Hardware Issue","RAN ISSUE",
AM2248="Sites strategiques, MLL, Pylone, etc.","ENVTECH",
AM2248="AKTIVCO DEFAUT GE &amp; POWER Cabinet","POWER ISSUE",
AM2248="AKTIVCO Coupure ENEO &amp; Baisse de tension","POWER ISSUE",
AM2248="Coupure ENEO &amp; Baisse de tension","POWER ISSUE",
AM2248="Defaut GE &amp; POWER Cabinet","POWER ISSUE",
AM2248="Sharing","POWER ISSUE",
AM2248="Sites strategiques &amp; DataCenter","POWER ISSUE",
AM2248="Exclu","Exclu",
AM2248="SAT","TX ISSUE",
AM2248="SPARE-ISSUE","SPARE-ISSUE",
AM2248="Fiber CAmtel","TX ISSUE",
AM2248="Fiber AOF","TX ISSUE",
AM2248="Projet OCM (HUAWEI)","TRAVAUX-HUAWEI",
AM2248="Projet OCM (NOKIA)","TRAVAUX -NOKIA",
AM2248="ACCESS-ISSUE","ACCESS-ISSUE",
AM2248="Projet OCM (ZTE, NOKIA, autres projets)","TRAVAUX OCM",
AM2248="No root CAuse","No root cause",
AM2248="ODU HS","TX ISSUE",
AM2248="IP &amp; VLAN","TX ISSUE",
AM2248="Warehouse HUAWEI","SPARE-ISSUE",
AM2248="SPARE-HS","SPARE-ISSUE",
AM2248="Power Telco","RAN ISSUE",AM2248="no impacts","no impacts"
),"")</f>
        <v>no impacts</v>
      </c>
      <c r="AM2248" s="67" t="s">
        <v>5605</v>
      </c>
      <c r="AN2248" s="48" t="str" cm="1">
        <f t="array" ref="AN2248">IFERROR(_xlfn.IFS(
AM2248="MPR ISSUE","ACTIVE",
AM2248="BSS Hardware Issue","ACTIVE",
AM2248="Sites strategiques, MLL, Pylone, etc.","PASSIVE",
AM2248="AKTIVCO DEFAUT GE &amp; POWER Cabinet","PASSIVE",
AM2248="AKTIVCO Coupure ENEO &amp; Baisse de tension","PASSIVE",
AM2248="Coupure ENEO &amp; Baisse de tension","PASSIVE",
AM2248="Defaut GE &amp; POWER Cabinet","PASSIVE",
AM2248="Sharing","PASSIVE",
AM2248="Sites strategiques &amp; DataCenter","PASSIVE",
AM2248="Exclu","Exclu",
AM2248="SAT","ACTIVE",
AM2248="SPARE-ISSUE","SPARE-ISSUE",
AM2248="Fiber CAmtel","ACTIVE",
AM2248="Fiber AOF","ACTIVE",
AM2248="Projet OCM (HUAWEI)","PLANNED WORKS",
AM2248="Projet OCM (NOKIA)","PLANNED WORKS",
AM2248="ACCESS-ISSUE","ACCESS-ISSUE",
AM2248="Projet OCM (ZTE, NOKIA, autres projets)","PLANNED WORKS",
AM2248="No root CAuse","No root cause",
AM2248="ODU HS","ACTIVE",
AM2248="IP &amp; VLAN","ACTIVE",
AM2248="Warehouse HUAWEI","SPARE-ISSUE",
AM2248="SPARE-HS","SPARE-ISSUE",
AM2248="Power Telco","ACTIVE", AM2248="no impacts","no impacts"
),"")</f>
        <v>no impacts</v>
      </c>
      <c r="AO2248" s="93" t="s">
        <v>5537</v>
      </c>
      <c r="AP2248" s="101" t="str">
        <f t="shared" si="63"/>
        <v>NRO_149</v>
      </c>
      <c r="AR2248" s="17" t="s">
        <v>5537</v>
      </c>
      <c r="AS2248" s="7" t="s">
        <v>5537</v>
      </c>
      <c r="AT2248" s="6"/>
      <c r="AU2248" s="7"/>
      <c r="AV2248" s="3" t="s">
        <v>5537</v>
      </c>
      <c r="AW2248" s="18" t="s">
        <v>5537</v>
      </c>
      <c r="AX2248" s="18" t="s">
        <v>5537</v>
      </c>
      <c r="AY2248" s="18" t="s">
        <v>5537</v>
      </c>
      <c r="AZ2248" s="18" t="s">
        <v>5537</v>
      </c>
      <c r="BA2248" s="18" t="s">
        <v>5537</v>
      </c>
      <c r="BB2248" s="18" t="s">
        <v>5537</v>
      </c>
      <c r="BC2248" s="18" t="s">
        <v>5537</v>
      </c>
      <c r="BD2248" s="18" t="s">
        <v>5537</v>
      </c>
      <c r="BE2248" s="18" t="s">
        <v>5537</v>
      </c>
      <c r="BF2248" s="18" t="s">
        <v>5537</v>
      </c>
      <c r="BG2248" s="18" t="s">
        <v>5537</v>
      </c>
      <c r="BH2248" s="18" t="s">
        <v>5537</v>
      </c>
      <c r="BI2248" s="9" t="s">
        <v>5537</v>
      </c>
      <c r="BJ2248" s="14"/>
      <c r="BK2248" s="14" t="s">
        <v>5537</v>
      </c>
      <c r="BL2248" s="14" t="str">
        <f>_xlfn.XLOOKUP(B2248,'[4]cell downs 18042026 17h'!$B:$B,'[4]cell downs 18042026 17h'!$B:$B,"")</f>
        <v/>
      </c>
      <c r="BM2248" s="14" t="str">
        <f>_xlfn.XLOOKUP(B2248,'[5]Cells Huawei 19042026 15h'!$B:$B,'[5]Cells Huawei 19042026 15h'!$B:$B,"")</f>
        <v/>
      </c>
      <c r="BN2248" s="9" t="str">
        <f>_xlfn.XLOOKUP(B2248,'[6]cells down 19042026 9H40'!$B:$B,'[6]cells down 19042026 9H40'!$B:$B,"")</f>
        <v/>
      </c>
      <c r="BO2248" s="9" t="s">
        <v>5537</v>
      </c>
      <c r="BP2248" s="9" t="s">
        <v>12</v>
      </c>
      <c r="BQ2248" s="115"/>
    </row>
    <row r="2249" spans="1:69" s="9" customFormat="1" x14ac:dyDescent="0.3">
      <c r="A2249" s="1" t="s">
        <v>3468</v>
      </c>
      <c r="B2249" s="8" t="s">
        <v>3469</v>
      </c>
      <c r="C2249" s="3" t="str">
        <f>_xlfn.XLOOKUP(B2249,'[1]daily break down'!$D:$D,'[1]daily break down'!$E:$E,"")</f>
        <v>NORD-OUEST</v>
      </c>
      <c r="D2249" s="1" t="s">
        <v>11</v>
      </c>
      <c r="E2249" s="1" t="s">
        <v>12</v>
      </c>
      <c r="F2249" s="3" t="s">
        <v>51</v>
      </c>
      <c r="G2249" s="1" t="s">
        <v>3468</v>
      </c>
      <c r="H2249" s="32" t="str">
        <f>_xlfn.XLOOKUP(B2249,[2]CALCULATION!$B:$B,[2]CALCULATION!$H:$H,"")</f>
        <v>HUAWEI</v>
      </c>
      <c r="I2249" s="28">
        <v>0</v>
      </c>
      <c r="J2249" s="28">
        <v>0</v>
      </c>
      <c r="K2249" s="28">
        <v>0</v>
      </c>
      <c r="L2249" s="28">
        <v>0</v>
      </c>
      <c r="M2249" s="28">
        <v>0</v>
      </c>
      <c r="N2249" s="28">
        <v>0</v>
      </c>
      <c r="O2249" s="28">
        <v>0</v>
      </c>
      <c r="P2249" s="28">
        <v>0</v>
      </c>
      <c r="Q2249" s="28">
        <v>0</v>
      </c>
      <c r="R2249" s="28">
        <v>0</v>
      </c>
      <c r="S2249" s="94">
        <v>0</v>
      </c>
      <c r="T2249" s="94">
        <f>_xlfn.XLOOKUP(B2249,'[3]Nur des jours'!$B:$B,'[3]Nur des jours'!$U:$U,"")</f>
        <v>0</v>
      </c>
      <c r="U2249" s="94">
        <v>0</v>
      </c>
      <c r="V2249" s="94">
        <v>1.9251183535797147</v>
      </c>
      <c r="W2249" s="94">
        <v>0</v>
      </c>
      <c r="X2249" s="94">
        <v>0</v>
      </c>
      <c r="Y2249" s="94">
        <v>0</v>
      </c>
      <c r="Z2249" s="94">
        <v>0</v>
      </c>
      <c r="AA2249" s="94">
        <v>0</v>
      </c>
      <c r="AB2249" s="94">
        <v>0</v>
      </c>
      <c r="AC2249" s="94"/>
      <c r="AD2249" s="94">
        <v>0</v>
      </c>
      <c r="AE2249" s="94">
        <v>0</v>
      </c>
      <c r="AF2249" s="94">
        <v>0</v>
      </c>
      <c r="AG2249" s="94">
        <v>0</v>
      </c>
      <c r="AH2249" s="94">
        <v>0</v>
      </c>
      <c r="AI2249" s="49" t="s">
        <v>6659</v>
      </c>
      <c r="AJ2249" s="49"/>
      <c r="AK2249" s="48" t="str" cm="1">
        <f t="array" ref="AK2249">IFERROR(_xlfn.IFS(
AM2249="MPR ISSUE","PDH",
AM2249="BSS Hardware Issue","BSS",
AM2249="Sites strategiques, MLL, Pylone, etc.","ENVTECH",
AM2249="AKTIVCO DEFAUT GE &amp; POWER Cabinet","AKTIVCO",
AM2249="AKTIVCO Coupure ENEO &amp; Baisse de tension","AKTIVCO GRID ONLY",
AM2249="Coupure ENEO &amp; Baisse de tension","IHS GRID ONLY",
AM2249="Defaut GE &amp; POWER Cabinet","IHS",
AM2249="Sharing","Partners",
AM2249="Sites strategiques &amp; DataCenter","SST &amp; DC",
AM2249="Exclu","Exclu",
AM2249="SAT","SAT",
AM2249="SPARE-ISSUE","SPARE-ISSUE",
AM2249="Fiber CAmtel","TRANS_FO_CAMTEL",
AM2249="Fiber AOF","Fiber AOF",
AM2249="Projet OCM (HUAWEI)","TRAVAUX-HUAWEI",
AM2249="Projet OCM (NOKIA)","TRAVAUX-NOKIA",
AM2249="ACCESS-ISSUE","ACCESS-ISSUE",
AM2249="Projet OCM (ZTE, NOKIA, autres projets)","TRAVAUX OCM",
AM2249="No root CAuse","No root cause",
AM2249="ODU HS","PDH",
AM2249="IP &amp; VLAN","PDH",
AM2249="Warehouse HUAWEI","SPARE-ISSUE",
AM2249="SPARE-HS","SPARE-ISSUE",
AM2249="Power Telco","BSS",AM2249="no impacts","no impacts"
),"")</f>
        <v>no impacts</v>
      </c>
      <c r="AL2249" s="48" t="str" cm="1">
        <f t="array" ref="AL2249">IFERROR(_xlfn.IFS(
AM2249="MPR ISSUE","TX ISSUE",
AM2249="BSS Hardware Issue","RAN ISSUE",
AM2249="Sites strategiques, MLL, Pylone, etc.","ENVTECH",
AM2249="AKTIVCO DEFAUT GE &amp; POWER Cabinet","POWER ISSUE",
AM2249="AKTIVCO Coupure ENEO &amp; Baisse de tension","POWER ISSUE",
AM2249="Coupure ENEO &amp; Baisse de tension","POWER ISSUE",
AM2249="Defaut GE &amp; POWER Cabinet","POWER ISSUE",
AM2249="Sharing","POWER ISSUE",
AM2249="Sites strategiques &amp; DataCenter","POWER ISSUE",
AM2249="Exclu","Exclu",
AM2249="SAT","TX ISSUE",
AM2249="SPARE-ISSUE","SPARE-ISSUE",
AM2249="Fiber CAmtel","TX ISSUE",
AM2249="Fiber AOF","TX ISSUE",
AM2249="Projet OCM (HUAWEI)","TRAVAUX-HUAWEI",
AM2249="Projet OCM (NOKIA)","TRAVAUX -NOKIA",
AM2249="ACCESS-ISSUE","ACCESS-ISSUE",
AM2249="Projet OCM (ZTE, NOKIA, autres projets)","TRAVAUX OCM",
AM2249="No root CAuse","No root cause",
AM2249="ODU HS","TX ISSUE",
AM2249="IP &amp; VLAN","TX ISSUE",
AM2249="Warehouse HUAWEI","SPARE-ISSUE",
AM2249="SPARE-HS","SPARE-ISSUE",
AM2249="Power Telco","RAN ISSUE",AM2249="no impacts","no impacts"
),"")</f>
        <v>no impacts</v>
      </c>
      <c r="AM2249" s="67" t="s">
        <v>5605</v>
      </c>
      <c r="AN2249" s="48" t="str" cm="1">
        <f t="array" ref="AN2249">IFERROR(_xlfn.IFS(
AM2249="MPR ISSUE","ACTIVE",
AM2249="BSS Hardware Issue","ACTIVE",
AM2249="Sites strategiques, MLL, Pylone, etc.","PASSIVE",
AM2249="AKTIVCO DEFAUT GE &amp; POWER Cabinet","PASSIVE",
AM2249="AKTIVCO Coupure ENEO &amp; Baisse de tension","PASSIVE",
AM2249="Coupure ENEO &amp; Baisse de tension","PASSIVE",
AM2249="Defaut GE &amp; POWER Cabinet","PASSIVE",
AM2249="Sharing","PASSIVE",
AM2249="Sites strategiques &amp; DataCenter","PASSIVE",
AM2249="Exclu","Exclu",
AM2249="SAT","ACTIVE",
AM2249="SPARE-ISSUE","SPARE-ISSUE",
AM2249="Fiber CAmtel","ACTIVE",
AM2249="Fiber AOF","ACTIVE",
AM2249="Projet OCM (HUAWEI)","PLANNED WORKS",
AM2249="Projet OCM (NOKIA)","PLANNED WORKS",
AM2249="ACCESS-ISSUE","ACCESS-ISSUE",
AM2249="Projet OCM (ZTE, NOKIA, autres projets)","PLANNED WORKS",
AM2249="No root CAuse","No root cause",
AM2249="ODU HS","ACTIVE",
AM2249="IP &amp; VLAN","ACTIVE",
AM2249="Warehouse HUAWEI","SPARE-ISSUE",
AM2249="SPARE-HS","SPARE-ISSUE",
AM2249="Power Telco","ACTIVE", AM2249="no impacts","no impacts"
),"")</f>
        <v>no impacts</v>
      </c>
      <c r="AO2249" s="93" t="s">
        <v>5537</v>
      </c>
      <c r="AP2249" s="101" t="str">
        <f t="shared" si="63"/>
        <v>NRO_007</v>
      </c>
      <c r="AR2249" s="17" t="s">
        <v>5537</v>
      </c>
      <c r="AS2249" s="7" t="s">
        <v>5537</v>
      </c>
      <c r="AT2249" s="6"/>
      <c r="AU2249" s="7"/>
      <c r="AV2249" s="3" t="s">
        <v>5537</v>
      </c>
      <c r="AW2249" s="18" t="s">
        <v>5537</v>
      </c>
      <c r="AX2249" s="18" t="s">
        <v>5537</v>
      </c>
      <c r="AY2249" s="18" t="s">
        <v>5537</v>
      </c>
      <c r="AZ2249" s="18" t="s">
        <v>5537</v>
      </c>
      <c r="BA2249" s="18" t="s">
        <v>5537</v>
      </c>
      <c r="BB2249" s="18" t="s">
        <v>5537</v>
      </c>
      <c r="BC2249" s="18" t="s">
        <v>5537</v>
      </c>
      <c r="BD2249" s="18" t="s">
        <v>5537</v>
      </c>
      <c r="BE2249" s="18" t="s">
        <v>5537</v>
      </c>
      <c r="BF2249" s="18" t="s">
        <v>5537</v>
      </c>
      <c r="BG2249" s="18" t="s">
        <v>5537</v>
      </c>
      <c r="BH2249" s="18" t="s">
        <v>5537</v>
      </c>
      <c r="BI2249" s="9" t="s">
        <v>5537</v>
      </c>
      <c r="BJ2249" s="14"/>
      <c r="BK2249" s="14" t="s">
        <v>5537</v>
      </c>
      <c r="BL2249" s="14" t="str">
        <f>_xlfn.XLOOKUP(B2249,'[4]cell downs 18042026 17h'!$B:$B,'[4]cell downs 18042026 17h'!$B:$B,"")</f>
        <v/>
      </c>
      <c r="BM2249" s="14" t="str">
        <f>_xlfn.XLOOKUP(B2249,'[5]Cells Huawei 19042026 15h'!$B:$B,'[5]Cells Huawei 19042026 15h'!$B:$B,"")</f>
        <v/>
      </c>
      <c r="BN2249" s="9" t="str">
        <f>_xlfn.XLOOKUP(B2249,'[6]cells down 19042026 9H40'!$B:$B,'[6]cells down 19042026 9H40'!$B:$B,"")</f>
        <v/>
      </c>
      <c r="BO2249" s="9" t="s">
        <v>3469</v>
      </c>
      <c r="BP2249" s="9" t="s">
        <v>12</v>
      </c>
      <c r="BQ2249" s="115"/>
    </row>
    <row r="2250" spans="1:69" s="9" customFormat="1" x14ac:dyDescent="0.3">
      <c r="A2250" s="1" t="s">
        <v>4025</v>
      </c>
      <c r="B2250" s="8" t="s">
        <v>4026</v>
      </c>
      <c r="C2250" s="3" t="str">
        <f>_xlfn.XLOOKUP(B2250,'[1]daily break down'!$D:$D,'[1]daily break down'!$E:$E,"")</f>
        <v>LITTORAL</v>
      </c>
      <c r="D2250" s="1" t="s">
        <v>11</v>
      </c>
      <c r="E2250" s="1" t="s">
        <v>12</v>
      </c>
      <c r="F2250" s="3" t="s">
        <v>31</v>
      </c>
      <c r="G2250" s="1" t="s">
        <v>4025</v>
      </c>
      <c r="H2250" s="34" t="str">
        <f>_xlfn.XLOOKUP(B2250,[2]CALCULATION!$B:$B,[2]CALCULATION!$H:$H,"")</f>
        <v>ZTE</v>
      </c>
      <c r="I2250" s="28">
        <v>0</v>
      </c>
      <c r="J2250" s="28">
        <v>0</v>
      </c>
      <c r="K2250" s="28">
        <v>0</v>
      </c>
      <c r="L2250" s="28">
        <v>0</v>
      </c>
      <c r="M2250" s="28">
        <v>0</v>
      </c>
      <c r="N2250" s="28">
        <v>0</v>
      </c>
      <c r="O2250" s="28">
        <v>0</v>
      </c>
      <c r="P2250" s="28">
        <v>0</v>
      </c>
      <c r="Q2250" s="28">
        <v>0</v>
      </c>
      <c r="R2250" s="28">
        <v>0</v>
      </c>
      <c r="S2250" s="94">
        <v>0</v>
      </c>
      <c r="T2250" s="94">
        <f>_xlfn.XLOOKUP(B2250,'[3]Nur des jours'!$B:$B,'[3]Nur des jours'!$U:$U,"")</f>
        <v>0</v>
      </c>
      <c r="U2250" s="94">
        <v>0</v>
      </c>
      <c r="V2250" s="94">
        <v>0</v>
      </c>
      <c r="W2250" s="94">
        <v>0</v>
      </c>
      <c r="X2250" s="94">
        <v>0</v>
      </c>
      <c r="Y2250" s="94">
        <v>0</v>
      </c>
      <c r="Z2250" s="94">
        <v>0</v>
      </c>
      <c r="AA2250" s="94">
        <v>0</v>
      </c>
      <c r="AB2250" s="94">
        <v>0</v>
      </c>
      <c r="AC2250" s="94"/>
      <c r="AD2250" s="94">
        <v>0</v>
      </c>
      <c r="AE2250" s="94">
        <v>0</v>
      </c>
      <c r="AF2250" s="94">
        <v>0</v>
      </c>
      <c r="AG2250" s="94">
        <v>0</v>
      </c>
      <c r="AH2250" s="94">
        <v>0</v>
      </c>
      <c r="AI2250" s="49" t="s">
        <v>5559</v>
      </c>
      <c r="AJ2250" s="49"/>
      <c r="AK2250" s="48" t="str" cm="1">
        <f t="array" ref="AK2250">IFERROR(_xlfn.IFS(
AM2250="MPR ISSUE","PDH",
AM2250="BSS Hardware Issue","BSS",
AM2250="Sites strategiques, MLL, Pylone, etc.","ENVTECH",
AM2250="AKTIVCO DEFAUT GE &amp; POWER Cabinet","AKTIVCO",
AM2250="AKTIVCO Coupure ENEO &amp; Baisse de tension","AKTIVCO GRID ONLY",
AM2250="Coupure ENEO &amp; Baisse de tension","IHS GRID ONLY",
AM2250="Defaut GE &amp; POWER Cabinet","IHS",
AM2250="Sharing","Partners",
AM2250="Sites strategiques &amp; DataCenter","SST &amp; DC",
AM2250="Exclu","Exclu",
AM2250="SAT","SAT",
AM2250="SPARE-ISSUE","SPARE-ISSUE",
AM2250="Fiber CAmtel","TRANS_FO_CAMTEL",
AM2250="Fiber AOF","Fiber AOF",
AM2250="Projet OCM (HUAWEI)","TRAVAUX-HUAWEI",
AM2250="Projet OCM (NOKIA)","TRAVAUX-NOKIA",
AM2250="ACCESS-ISSUE","ACCESS-ISSUE",
AM2250="Projet OCM (ZTE, NOKIA, autres projets)","TRAVAUX OCM",
AM2250="No root CAuse","No root cause",
AM2250="ODU HS","PDH",
AM2250="IP &amp; VLAN","PDH",
AM2250="Warehouse HUAWEI","SPARE-ISSUE",
AM2250="SPARE-HS","SPARE-ISSUE",
AM2250="Power Telco","BSS",AM2250="no impacts","no impacts"
),"")</f>
        <v>no impacts</v>
      </c>
      <c r="AL2250" s="48" t="str" cm="1">
        <f t="array" ref="AL2250">IFERROR(_xlfn.IFS(
AM2250="MPR ISSUE","TX ISSUE",
AM2250="BSS Hardware Issue","RAN ISSUE",
AM2250="Sites strategiques, MLL, Pylone, etc.","ENVTECH",
AM2250="AKTIVCO DEFAUT GE &amp; POWER Cabinet","POWER ISSUE",
AM2250="AKTIVCO Coupure ENEO &amp; Baisse de tension","POWER ISSUE",
AM2250="Coupure ENEO &amp; Baisse de tension","POWER ISSUE",
AM2250="Defaut GE &amp; POWER Cabinet","POWER ISSUE",
AM2250="Sharing","POWER ISSUE",
AM2250="Sites strategiques &amp; DataCenter","POWER ISSUE",
AM2250="Exclu","Exclu",
AM2250="SAT","TX ISSUE",
AM2250="SPARE-ISSUE","SPARE-ISSUE",
AM2250="Fiber CAmtel","TX ISSUE",
AM2250="Fiber AOF","TX ISSUE",
AM2250="Projet OCM (HUAWEI)","TRAVAUX-HUAWEI",
AM2250="Projet OCM (NOKIA)","TRAVAUX -NOKIA",
AM2250="ACCESS-ISSUE","ACCESS-ISSUE",
AM2250="Projet OCM (ZTE, NOKIA, autres projets)","TRAVAUX OCM",
AM2250="No root CAuse","No root cause",
AM2250="ODU HS","TX ISSUE",
AM2250="IP &amp; VLAN","TX ISSUE",
AM2250="Warehouse HUAWEI","SPARE-ISSUE",
AM2250="SPARE-HS","SPARE-ISSUE",
AM2250="Power Telco","RAN ISSUE",AM2250="no impacts","no impacts"
),"")</f>
        <v>no impacts</v>
      </c>
      <c r="AM2250" s="67" t="s">
        <v>5605</v>
      </c>
      <c r="AN2250" s="48" t="str" cm="1">
        <f t="array" ref="AN2250">IFERROR(_xlfn.IFS(
AM2250="MPR ISSUE","ACTIVE",
AM2250="BSS Hardware Issue","ACTIVE",
AM2250="Sites strategiques, MLL, Pylone, etc.","PASSIVE",
AM2250="AKTIVCO DEFAUT GE &amp; POWER Cabinet","PASSIVE",
AM2250="AKTIVCO Coupure ENEO &amp; Baisse de tension","PASSIVE",
AM2250="Coupure ENEO &amp; Baisse de tension","PASSIVE",
AM2250="Defaut GE &amp; POWER Cabinet","PASSIVE",
AM2250="Sharing","PASSIVE",
AM2250="Sites strategiques &amp; DataCenter","PASSIVE",
AM2250="Exclu","Exclu",
AM2250="SAT","ACTIVE",
AM2250="SPARE-ISSUE","SPARE-ISSUE",
AM2250="Fiber CAmtel","ACTIVE",
AM2250="Fiber AOF","ACTIVE",
AM2250="Projet OCM (HUAWEI)","PLANNED WORKS",
AM2250="Projet OCM (NOKIA)","PLANNED WORKS",
AM2250="ACCESS-ISSUE","ACCESS-ISSUE",
AM2250="Projet OCM (ZTE, NOKIA, autres projets)","PLANNED WORKS",
AM2250="No root CAuse","No root cause",
AM2250="ODU HS","ACTIVE",
AM2250="IP &amp; VLAN","ACTIVE",
AM2250="Warehouse HUAWEI","SPARE-ISSUE",
AM2250="SPARE-HS","SPARE-ISSUE",
AM2250="Power Telco","ACTIVE", AM2250="no impacts","no impacts"
),"")</f>
        <v>no impacts</v>
      </c>
      <c r="AO2250" s="93" t="s">
        <v>5537</v>
      </c>
      <c r="AP2250" s="101" t="str">
        <f t="shared" si="63"/>
        <v>LIT_117</v>
      </c>
      <c r="AR2250" s="17" t="s">
        <v>5537</v>
      </c>
      <c r="AS2250" s="7" t="s">
        <v>5537</v>
      </c>
      <c r="AT2250" s="6"/>
      <c r="AU2250" s="7"/>
      <c r="AV2250" s="3" t="s">
        <v>5537</v>
      </c>
      <c r="AW2250" s="18" t="s">
        <v>5537</v>
      </c>
      <c r="AX2250" s="18" t="s">
        <v>5537</v>
      </c>
      <c r="AY2250" s="18" t="s">
        <v>5537</v>
      </c>
      <c r="AZ2250" s="18" t="s">
        <v>5537</v>
      </c>
      <c r="BA2250" s="18" t="s">
        <v>5537</v>
      </c>
      <c r="BB2250" s="18" t="s">
        <v>5537</v>
      </c>
      <c r="BC2250" s="18" t="s">
        <v>5537</v>
      </c>
      <c r="BD2250" s="18" t="s">
        <v>5537</v>
      </c>
      <c r="BE2250" s="18" t="s">
        <v>5537</v>
      </c>
      <c r="BF2250" s="18" t="s">
        <v>5537</v>
      </c>
      <c r="BG2250" s="18" t="s">
        <v>5537</v>
      </c>
      <c r="BH2250" s="18" t="s">
        <v>5537</v>
      </c>
      <c r="BI2250" s="9" t="s">
        <v>5537</v>
      </c>
      <c r="BJ2250" s="14"/>
      <c r="BK2250" s="14" t="s">
        <v>5537</v>
      </c>
      <c r="BL2250" s="14" t="str">
        <f>_xlfn.XLOOKUP(B2250,'[4]cell downs 18042026 17h'!$B:$B,'[4]cell downs 18042026 17h'!$B:$B,"")</f>
        <v/>
      </c>
      <c r="BM2250" s="14" t="str">
        <f>_xlfn.XLOOKUP(B2250,'[5]Cells Huawei 19042026 15h'!$B:$B,'[5]Cells Huawei 19042026 15h'!$B:$B,"")</f>
        <v/>
      </c>
      <c r="BN2250" s="9" t="str">
        <f>_xlfn.XLOOKUP(B2250,'[6]cells down 19042026 9H40'!$B:$B,'[6]cells down 19042026 9H40'!$B:$B,"")</f>
        <v/>
      </c>
      <c r="BO2250" s="9" t="s">
        <v>4026</v>
      </c>
      <c r="BP2250" s="9" t="s">
        <v>5537</v>
      </c>
      <c r="BQ2250" s="115"/>
    </row>
    <row r="2251" spans="1:69" s="9" customFormat="1" x14ac:dyDescent="0.3">
      <c r="A2251" s="1" t="s">
        <v>4004</v>
      </c>
      <c r="B2251" s="8" t="s">
        <v>4035</v>
      </c>
      <c r="C2251" s="3" t="str">
        <f>_xlfn.XLOOKUP(B2251,'[1]daily break down'!$D:$D,'[1]daily break down'!$E:$E,"")</f>
        <v>LITTORAL</v>
      </c>
      <c r="D2251" s="1" t="s">
        <v>11</v>
      </c>
      <c r="E2251" s="1" t="s">
        <v>318</v>
      </c>
      <c r="F2251" s="3" t="s">
        <v>31</v>
      </c>
      <c r="G2251" s="1" t="s">
        <v>4004</v>
      </c>
      <c r="H2251" s="34" t="str">
        <f>_xlfn.XLOOKUP(B2251,[2]CALCULATION!$B:$B,[2]CALCULATION!$H:$H,"")</f>
        <v>ZTE</v>
      </c>
      <c r="I2251" s="28">
        <v>0</v>
      </c>
      <c r="J2251" s="28">
        <v>0</v>
      </c>
      <c r="K2251" s="28">
        <v>0</v>
      </c>
      <c r="L2251" s="28">
        <v>0</v>
      </c>
      <c r="M2251" s="28">
        <v>0</v>
      </c>
      <c r="N2251" s="28">
        <v>0</v>
      </c>
      <c r="O2251" s="28">
        <v>0</v>
      </c>
      <c r="P2251" s="28">
        <v>0</v>
      </c>
      <c r="Q2251" s="28">
        <v>0</v>
      </c>
      <c r="R2251" s="28">
        <v>0</v>
      </c>
      <c r="S2251" s="94">
        <v>0</v>
      </c>
      <c r="T2251" s="94">
        <f>_xlfn.XLOOKUP(B2251,'[3]Nur des jours'!$B:$B,'[3]Nur des jours'!$U:$U,"")</f>
        <v>0</v>
      </c>
      <c r="U2251" s="94">
        <v>0</v>
      </c>
      <c r="V2251" s="94">
        <v>0</v>
      </c>
      <c r="W2251" s="94">
        <v>0</v>
      </c>
      <c r="X2251" s="94">
        <v>0</v>
      </c>
      <c r="Y2251" s="94">
        <v>0</v>
      </c>
      <c r="Z2251" s="94">
        <v>0</v>
      </c>
      <c r="AA2251" s="94">
        <v>0</v>
      </c>
      <c r="AB2251" s="94">
        <v>0</v>
      </c>
      <c r="AC2251" s="94"/>
      <c r="AD2251" s="94">
        <v>0</v>
      </c>
      <c r="AE2251" s="94">
        <v>0</v>
      </c>
      <c r="AF2251" s="94">
        <v>0</v>
      </c>
      <c r="AG2251" s="94">
        <v>0</v>
      </c>
      <c r="AH2251" s="94">
        <v>0</v>
      </c>
      <c r="AI2251" s="49" t="s">
        <v>5559</v>
      </c>
      <c r="AJ2251" s="49"/>
      <c r="AK2251" s="48" t="str" cm="1">
        <f t="array" ref="AK2251">IFERROR(_xlfn.IFS(
AM2251="MPR ISSUE","PDH",
AM2251="BSS Hardware Issue","BSS",
AM2251="Sites strategiques, MLL, Pylone, etc.","ENVTECH",
AM2251="AKTIVCO DEFAUT GE &amp; POWER Cabinet","AKTIVCO",
AM2251="AKTIVCO Coupure ENEO &amp; Baisse de tension","AKTIVCO GRID ONLY",
AM2251="Coupure ENEO &amp; Baisse de tension","IHS GRID ONLY",
AM2251="Defaut GE &amp; POWER Cabinet","IHS",
AM2251="Sharing","Partners",
AM2251="Sites strategiques &amp; DataCenter","SST &amp; DC",
AM2251="Exclu","Exclu",
AM2251="SAT","SAT",
AM2251="SPARE-ISSUE","SPARE-ISSUE",
AM2251="Fiber CAmtel","TRANS_FO_CAMTEL",
AM2251="Fiber AOF","Fiber AOF",
AM2251="Projet OCM (HUAWEI)","TRAVAUX-HUAWEI",
AM2251="Projet OCM (NOKIA)","TRAVAUX-NOKIA",
AM2251="ACCESS-ISSUE","ACCESS-ISSUE",
AM2251="Projet OCM (ZTE, NOKIA, autres projets)","TRAVAUX OCM",
AM2251="No root CAuse","No root cause",
AM2251="ODU HS","PDH",
AM2251="IP &amp; VLAN","PDH",
AM2251="Warehouse HUAWEI","SPARE-ISSUE",
AM2251="SPARE-HS","SPARE-ISSUE",
AM2251="Power Telco","BSS",AM2251="no impacts","no impacts"
),"")</f>
        <v>no impacts</v>
      </c>
      <c r="AL2251" s="48" t="str" cm="1">
        <f t="array" ref="AL2251">IFERROR(_xlfn.IFS(
AM2251="MPR ISSUE","TX ISSUE",
AM2251="BSS Hardware Issue","RAN ISSUE",
AM2251="Sites strategiques, MLL, Pylone, etc.","ENVTECH",
AM2251="AKTIVCO DEFAUT GE &amp; POWER Cabinet","POWER ISSUE",
AM2251="AKTIVCO Coupure ENEO &amp; Baisse de tension","POWER ISSUE",
AM2251="Coupure ENEO &amp; Baisse de tension","POWER ISSUE",
AM2251="Defaut GE &amp; POWER Cabinet","POWER ISSUE",
AM2251="Sharing","POWER ISSUE",
AM2251="Sites strategiques &amp; DataCenter","POWER ISSUE",
AM2251="Exclu","Exclu",
AM2251="SAT","TX ISSUE",
AM2251="SPARE-ISSUE","SPARE-ISSUE",
AM2251="Fiber CAmtel","TX ISSUE",
AM2251="Fiber AOF","TX ISSUE",
AM2251="Projet OCM (HUAWEI)","TRAVAUX-HUAWEI",
AM2251="Projet OCM (NOKIA)","TRAVAUX -NOKIA",
AM2251="ACCESS-ISSUE","ACCESS-ISSUE",
AM2251="Projet OCM (ZTE, NOKIA, autres projets)","TRAVAUX OCM",
AM2251="No root CAuse","No root cause",
AM2251="ODU HS","TX ISSUE",
AM2251="IP &amp; VLAN","TX ISSUE",
AM2251="Warehouse HUAWEI","SPARE-ISSUE",
AM2251="SPARE-HS","SPARE-ISSUE",
AM2251="Power Telco","RAN ISSUE",AM2251="no impacts","no impacts"
),"")</f>
        <v>no impacts</v>
      </c>
      <c r="AM2251" s="67" t="s">
        <v>5605</v>
      </c>
      <c r="AN2251" s="48" t="str" cm="1">
        <f t="array" ref="AN2251">IFERROR(_xlfn.IFS(
AM2251="MPR ISSUE","ACTIVE",
AM2251="BSS Hardware Issue","ACTIVE",
AM2251="Sites strategiques, MLL, Pylone, etc.","PASSIVE",
AM2251="AKTIVCO DEFAUT GE &amp; POWER Cabinet","PASSIVE",
AM2251="AKTIVCO Coupure ENEO &amp; Baisse de tension","PASSIVE",
AM2251="Coupure ENEO &amp; Baisse de tension","PASSIVE",
AM2251="Defaut GE &amp; POWER Cabinet","PASSIVE",
AM2251="Sharing","PASSIVE",
AM2251="Sites strategiques &amp; DataCenter","PASSIVE",
AM2251="Exclu","Exclu",
AM2251="SAT","ACTIVE",
AM2251="SPARE-ISSUE","SPARE-ISSUE",
AM2251="Fiber CAmtel","ACTIVE",
AM2251="Fiber AOF","ACTIVE",
AM2251="Projet OCM (HUAWEI)","PLANNED WORKS",
AM2251="Projet OCM (NOKIA)","PLANNED WORKS",
AM2251="ACCESS-ISSUE","ACCESS-ISSUE",
AM2251="Projet OCM (ZTE, NOKIA, autres projets)","PLANNED WORKS",
AM2251="No root CAuse","No root cause",
AM2251="ODU HS","ACTIVE",
AM2251="IP &amp; VLAN","ACTIVE",
AM2251="Warehouse HUAWEI","SPARE-ISSUE",
AM2251="SPARE-HS","SPARE-ISSUE",
AM2251="Power Telco","ACTIVE", AM2251="no impacts","no impacts"
),"")</f>
        <v>no impacts</v>
      </c>
      <c r="AO2251" s="93" t="s">
        <v>5537</v>
      </c>
      <c r="AP2251" s="101" t="str">
        <f t="shared" si="63"/>
        <v>LIT_110</v>
      </c>
      <c r="AR2251" s="17" t="s">
        <v>5537</v>
      </c>
      <c r="AS2251" s="7" t="s">
        <v>5537</v>
      </c>
      <c r="AT2251" s="6"/>
      <c r="AU2251" s="7"/>
      <c r="AV2251" s="3" t="s">
        <v>5537</v>
      </c>
      <c r="AW2251" s="18" t="s">
        <v>5537</v>
      </c>
      <c r="AX2251" s="18" t="s">
        <v>5537</v>
      </c>
      <c r="AY2251" s="18" t="s">
        <v>5537</v>
      </c>
      <c r="AZ2251" s="18" t="s">
        <v>5537</v>
      </c>
      <c r="BA2251" s="18" t="s">
        <v>5537</v>
      </c>
      <c r="BB2251" s="18" t="s">
        <v>5537</v>
      </c>
      <c r="BC2251" s="18" t="s">
        <v>5537</v>
      </c>
      <c r="BD2251" s="18" t="s">
        <v>5537</v>
      </c>
      <c r="BE2251" s="18" t="s">
        <v>5537</v>
      </c>
      <c r="BF2251" s="18" t="s">
        <v>5537</v>
      </c>
      <c r="BG2251" s="18" t="s">
        <v>5537</v>
      </c>
      <c r="BH2251" s="18" t="s">
        <v>5537</v>
      </c>
      <c r="BI2251" s="9" t="s">
        <v>5537</v>
      </c>
      <c r="BJ2251" s="14"/>
      <c r="BK2251" s="14" t="s">
        <v>5537</v>
      </c>
      <c r="BL2251" s="14" t="str">
        <f>_xlfn.XLOOKUP(B2251,'[4]cell downs 18042026 17h'!$B:$B,'[4]cell downs 18042026 17h'!$B:$B,"")</f>
        <v/>
      </c>
      <c r="BM2251" s="14" t="str">
        <f>_xlfn.XLOOKUP(B2251,'[5]Cells Huawei 19042026 15h'!$B:$B,'[5]Cells Huawei 19042026 15h'!$B:$B,"")</f>
        <v/>
      </c>
      <c r="BN2251" s="9" t="str">
        <f>_xlfn.XLOOKUP(B2251,'[6]cells down 19042026 9H40'!$B:$B,'[6]cells down 19042026 9H40'!$B:$B,"")</f>
        <v/>
      </c>
      <c r="BO2251" s="9" t="s">
        <v>4035</v>
      </c>
      <c r="BP2251" s="9" t="s">
        <v>12</v>
      </c>
      <c r="BQ2251" s="115"/>
    </row>
    <row r="2252" spans="1:69" s="9" customFormat="1" x14ac:dyDescent="0.3">
      <c r="A2252" s="1" t="s">
        <v>4036</v>
      </c>
      <c r="B2252" s="8" t="s">
        <v>4037</v>
      </c>
      <c r="C2252" s="3" t="str">
        <f>_xlfn.XLOOKUP(B2252,'[1]daily break down'!$D:$D,'[1]daily break down'!$E:$E,"")</f>
        <v>CENTRE</v>
      </c>
      <c r="D2252" s="1" t="s">
        <v>11</v>
      </c>
      <c r="E2252" s="1" t="s">
        <v>12</v>
      </c>
      <c r="F2252" s="3" t="s">
        <v>37</v>
      </c>
      <c r="G2252" s="1" t="s">
        <v>4038</v>
      </c>
      <c r="H2252" s="34" t="str">
        <f>_xlfn.XLOOKUP(B2252,[2]CALCULATION!$B:$B,[2]CALCULATION!$H:$H,"")</f>
        <v>ZTE</v>
      </c>
      <c r="I2252" s="28">
        <v>0</v>
      </c>
      <c r="J2252" s="28">
        <v>0</v>
      </c>
      <c r="K2252" s="28">
        <v>0</v>
      </c>
      <c r="L2252" s="28">
        <v>0</v>
      </c>
      <c r="M2252" s="28">
        <v>0</v>
      </c>
      <c r="N2252" s="28">
        <v>0</v>
      </c>
      <c r="O2252" s="28">
        <v>0</v>
      </c>
      <c r="P2252" s="28">
        <v>0</v>
      </c>
      <c r="Q2252" s="28">
        <v>0</v>
      </c>
      <c r="R2252" s="28">
        <v>0</v>
      </c>
      <c r="S2252" s="94">
        <v>0</v>
      </c>
      <c r="T2252" s="94">
        <f>_xlfn.XLOOKUP(B2252,'[3]Nur des jours'!$B:$B,'[3]Nur des jours'!$U:$U,"")</f>
        <v>0</v>
      </c>
      <c r="U2252" s="94">
        <v>0</v>
      </c>
      <c r="V2252" s="94">
        <v>0</v>
      </c>
      <c r="W2252" s="94">
        <v>0</v>
      </c>
      <c r="X2252" s="94">
        <v>0</v>
      </c>
      <c r="Y2252" s="94">
        <v>0</v>
      </c>
      <c r="Z2252" s="94">
        <v>0</v>
      </c>
      <c r="AA2252" s="94">
        <v>0</v>
      </c>
      <c r="AB2252" s="94">
        <v>0</v>
      </c>
      <c r="AC2252" s="94"/>
      <c r="AD2252" s="94">
        <v>0</v>
      </c>
      <c r="AE2252" s="94">
        <v>0</v>
      </c>
      <c r="AF2252" s="94">
        <v>0</v>
      </c>
      <c r="AG2252" s="94">
        <v>0</v>
      </c>
      <c r="AH2252" s="94">
        <v>0</v>
      </c>
      <c r="AI2252" s="49" t="s">
        <v>5559</v>
      </c>
      <c r="AJ2252" s="49"/>
      <c r="AK2252" s="48" t="str" cm="1">
        <f t="array" ref="AK2252">IFERROR(_xlfn.IFS(
AM2252="MPR ISSUE","PDH",
AM2252="BSS Hardware Issue","BSS",
AM2252="Sites strategiques, MLL, Pylone, etc.","ENVTECH",
AM2252="AKTIVCO DEFAUT GE &amp; POWER Cabinet","AKTIVCO",
AM2252="AKTIVCO Coupure ENEO &amp; Baisse de tension","AKTIVCO GRID ONLY",
AM2252="Coupure ENEO &amp; Baisse de tension","IHS GRID ONLY",
AM2252="Defaut GE &amp; POWER Cabinet","IHS",
AM2252="Sharing","Partners",
AM2252="Sites strategiques &amp; DataCenter","SST &amp; DC",
AM2252="Exclu","Exclu",
AM2252="SAT","SAT",
AM2252="SPARE-ISSUE","SPARE-ISSUE",
AM2252="Fiber CAmtel","TRANS_FO_CAMTEL",
AM2252="Fiber AOF","Fiber AOF",
AM2252="Projet OCM (HUAWEI)","TRAVAUX-HUAWEI",
AM2252="Projet OCM (NOKIA)","TRAVAUX-NOKIA",
AM2252="ACCESS-ISSUE","ACCESS-ISSUE",
AM2252="Projet OCM (ZTE, NOKIA, autres projets)","TRAVAUX OCM",
AM2252="No root CAuse","No root cause",
AM2252="ODU HS","PDH",
AM2252="IP &amp; VLAN","PDH",
AM2252="Warehouse HUAWEI","SPARE-ISSUE",
AM2252="SPARE-HS","SPARE-ISSUE",
AM2252="Power Telco","BSS",AM2252="no impacts","no impacts"
),"")</f>
        <v>no impacts</v>
      </c>
      <c r="AL2252" s="48" t="str" cm="1">
        <f t="array" ref="AL2252">IFERROR(_xlfn.IFS(
AM2252="MPR ISSUE","TX ISSUE",
AM2252="BSS Hardware Issue","RAN ISSUE",
AM2252="Sites strategiques, MLL, Pylone, etc.","ENVTECH",
AM2252="AKTIVCO DEFAUT GE &amp; POWER Cabinet","POWER ISSUE",
AM2252="AKTIVCO Coupure ENEO &amp; Baisse de tension","POWER ISSUE",
AM2252="Coupure ENEO &amp; Baisse de tension","POWER ISSUE",
AM2252="Defaut GE &amp; POWER Cabinet","POWER ISSUE",
AM2252="Sharing","POWER ISSUE",
AM2252="Sites strategiques &amp; DataCenter","POWER ISSUE",
AM2252="Exclu","Exclu",
AM2252="SAT","TX ISSUE",
AM2252="SPARE-ISSUE","SPARE-ISSUE",
AM2252="Fiber CAmtel","TX ISSUE",
AM2252="Fiber AOF","TX ISSUE",
AM2252="Projet OCM (HUAWEI)","TRAVAUX-HUAWEI",
AM2252="Projet OCM (NOKIA)","TRAVAUX -NOKIA",
AM2252="ACCESS-ISSUE","ACCESS-ISSUE",
AM2252="Projet OCM (ZTE, NOKIA, autres projets)","TRAVAUX OCM",
AM2252="No root CAuse","No root cause",
AM2252="ODU HS","TX ISSUE",
AM2252="IP &amp; VLAN","TX ISSUE",
AM2252="Warehouse HUAWEI","SPARE-ISSUE",
AM2252="SPARE-HS","SPARE-ISSUE",
AM2252="Power Telco","RAN ISSUE",AM2252="no impacts","no impacts"
),"")</f>
        <v>no impacts</v>
      </c>
      <c r="AM2252" s="67" t="s">
        <v>5605</v>
      </c>
      <c r="AN2252" s="48" t="str" cm="1">
        <f t="array" ref="AN2252">IFERROR(_xlfn.IFS(
AM2252="MPR ISSUE","ACTIVE",
AM2252="BSS Hardware Issue","ACTIVE",
AM2252="Sites strategiques, MLL, Pylone, etc.","PASSIVE",
AM2252="AKTIVCO DEFAUT GE &amp; POWER Cabinet","PASSIVE",
AM2252="AKTIVCO Coupure ENEO &amp; Baisse de tension","PASSIVE",
AM2252="Coupure ENEO &amp; Baisse de tension","PASSIVE",
AM2252="Defaut GE &amp; POWER Cabinet","PASSIVE",
AM2252="Sharing","PASSIVE",
AM2252="Sites strategiques &amp; DataCenter","PASSIVE",
AM2252="Exclu","Exclu",
AM2252="SAT","ACTIVE",
AM2252="SPARE-ISSUE","SPARE-ISSUE",
AM2252="Fiber CAmtel","ACTIVE",
AM2252="Fiber AOF","ACTIVE",
AM2252="Projet OCM (HUAWEI)","PLANNED WORKS",
AM2252="Projet OCM (NOKIA)","PLANNED WORKS",
AM2252="ACCESS-ISSUE","ACCESS-ISSUE",
AM2252="Projet OCM (ZTE, NOKIA, autres projets)","PLANNED WORKS",
AM2252="No root CAuse","No root cause",
AM2252="ODU HS","ACTIVE",
AM2252="IP &amp; VLAN","ACTIVE",
AM2252="Warehouse HUAWEI","SPARE-ISSUE",
AM2252="SPARE-HS","SPARE-ISSUE",
AM2252="Power Telco","ACTIVE", AM2252="no impacts","no impacts"
),"")</f>
        <v>no impacts</v>
      </c>
      <c r="AO2252" s="93" t="s">
        <v>5537</v>
      </c>
      <c r="AP2252" s="101" t="str">
        <f t="shared" si="63"/>
        <v>CTR_134</v>
      </c>
      <c r="AR2252" s="17" t="s">
        <v>5537</v>
      </c>
      <c r="AS2252" s="7" t="s">
        <v>5537</v>
      </c>
      <c r="AT2252" s="6"/>
      <c r="AU2252" s="7"/>
      <c r="AV2252" s="3" t="s">
        <v>5537</v>
      </c>
      <c r="AW2252" s="18" t="s">
        <v>5537</v>
      </c>
      <c r="AX2252" s="18" t="s">
        <v>5537</v>
      </c>
      <c r="AY2252" s="18" t="s">
        <v>5537</v>
      </c>
      <c r="AZ2252" s="18" t="s">
        <v>5537</v>
      </c>
      <c r="BA2252" s="18" t="s">
        <v>5537</v>
      </c>
      <c r="BB2252" s="18" t="s">
        <v>5537</v>
      </c>
      <c r="BC2252" s="18" t="s">
        <v>5537</v>
      </c>
      <c r="BD2252" s="18" t="s">
        <v>5537</v>
      </c>
      <c r="BE2252" s="18" t="s">
        <v>5537</v>
      </c>
      <c r="BF2252" s="18" t="s">
        <v>5537</v>
      </c>
      <c r="BG2252" s="18" t="s">
        <v>5537</v>
      </c>
      <c r="BH2252" s="18" t="s">
        <v>5537</v>
      </c>
      <c r="BI2252" s="9" t="s">
        <v>5537</v>
      </c>
      <c r="BJ2252" s="14"/>
      <c r="BK2252" s="14" t="s">
        <v>5537</v>
      </c>
      <c r="BL2252" s="14" t="str">
        <f>_xlfn.XLOOKUP(B2252,'[4]cell downs 18042026 17h'!$B:$B,'[4]cell downs 18042026 17h'!$B:$B,"")</f>
        <v/>
      </c>
      <c r="BM2252" s="14" t="str">
        <f>_xlfn.XLOOKUP(B2252,'[5]Cells Huawei 19042026 15h'!$B:$B,'[5]Cells Huawei 19042026 15h'!$B:$B,"")</f>
        <v/>
      </c>
      <c r="BN2252" s="9" t="str">
        <f>_xlfn.XLOOKUP(B2252,'[6]cells down 19042026 9H40'!$B:$B,'[6]cells down 19042026 9H40'!$B:$B,"")</f>
        <v/>
      </c>
      <c r="BO2252" s="9" t="s">
        <v>4037</v>
      </c>
      <c r="BP2252" s="9" t="s">
        <v>12</v>
      </c>
      <c r="BQ2252" s="115"/>
    </row>
    <row r="2253" spans="1:69" s="9" customFormat="1" x14ac:dyDescent="0.3">
      <c r="A2253" s="1" t="s">
        <v>4039</v>
      </c>
      <c r="B2253" s="8" t="s">
        <v>4040</v>
      </c>
      <c r="C2253" s="3" t="str">
        <f>_xlfn.XLOOKUP(B2253,'[1]daily break down'!$D:$D,'[1]daily break down'!$E:$E,"")</f>
        <v>CENTRE</v>
      </c>
      <c r="D2253" s="1" t="s">
        <v>11</v>
      </c>
      <c r="E2253" s="1" t="s">
        <v>12</v>
      </c>
      <c r="F2253" s="3" t="s">
        <v>37</v>
      </c>
      <c r="G2253" s="1" t="s">
        <v>4041</v>
      </c>
      <c r="H2253" s="34" t="str">
        <f>_xlfn.XLOOKUP(B2253,[2]CALCULATION!$B:$B,[2]CALCULATION!$H:$H,"")</f>
        <v>ZTE</v>
      </c>
      <c r="I2253" s="28">
        <v>0</v>
      </c>
      <c r="J2253" s="28">
        <v>0</v>
      </c>
      <c r="K2253" s="28">
        <v>0</v>
      </c>
      <c r="L2253" s="28">
        <v>0</v>
      </c>
      <c r="M2253" s="28">
        <v>0</v>
      </c>
      <c r="N2253" s="28">
        <v>0</v>
      </c>
      <c r="O2253" s="28">
        <v>0</v>
      </c>
      <c r="P2253" s="28">
        <v>0</v>
      </c>
      <c r="Q2253" s="28">
        <v>0</v>
      </c>
      <c r="R2253" s="28">
        <v>0</v>
      </c>
      <c r="S2253" s="94">
        <v>0</v>
      </c>
      <c r="T2253" s="94">
        <f>_xlfn.XLOOKUP(B2253,'[3]Nur des jours'!$B:$B,'[3]Nur des jours'!$U:$U,"")</f>
        <v>0</v>
      </c>
      <c r="U2253" s="94">
        <v>0</v>
      </c>
      <c r="V2253" s="94">
        <v>0</v>
      </c>
      <c r="W2253" s="94">
        <v>0</v>
      </c>
      <c r="X2253" s="94">
        <v>0</v>
      </c>
      <c r="Y2253" s="94">
        <v>0</v>
      </c>
      <c r="Z2253" s="94">
        <v>0</v>
      </c>
      <c r="AA2253" s="94">
        <v>0</v>
      </c>
      <c r="AB2253" s="94">
        <v>0</v>
      </c>
      <c r="AC2253" s="94"/>
      <c r="AD2253" s="94">
        <v>0</v>
      </c>
      <c r="AE2253" s="94">
        <v>0</v>
      </c>
      <c r="AF2253" s="94">
        <v>0</v>
      </c>
      <c r="AG2253" s="94">
        <v>0</v>
      </c>
      <c r="AH2253" s="94">
        <v>0</v>
      </c>
      <c r="AI2253" s="49" t="s">
        <v>5559</v>
      </c>
      <c r="AJ2253" s="49"/>
      <c r="AK2253" s="48" t="str" cm="1">
        <f t="array" ref="AK2253">IFERROR(_xlfn.IFS(
AM2253="MPR ISSUE","PDH",
AM2253="BSS Hardware Issue","BSS",
AM2253="Sites strategiques, MLL, Pylone, etc.","ENVTECH",
AM2253="AKTIVCO DEFAUT GE &amp; POWER Cabinet","AKTIVCO",
AM2253="AKTIVCO Coupure ENEO &amp; Baisse de tension","AKTIVCO GRID ONLY",
AM2253="Coupure ENEO &amp; Baisse de tension","IHS GRID ONLY",
AM2253="Defaut GE &amp; POWER Cabinet","IHS",
AM2253="Sharing","Partners",
AM2253="Sites strategiques &amp; DataCenter","SST &amp; DC",
AM2253="Exclu","Exclu",
AM2253="SAT","SAT",
AM2253="SPARE-ISSUE","SPARE-ISSUE",
AM2253="Fiber CAmtel","TRANS_FO_CAMTEL",
AM2253="Fiber AOF","Fiber AOF",
AM2253="Projet OCM (HUAWEI)","TRAVAUX-HUAWEI",
AM2253="Projet OCM (NOKIA)","TRAVAUX-NOKIA",
AM2253="ACCESS-ISSUE","ACCESS-ISSUE",
AM2253="Projet OCM (ZTE, NOKIA, autres projets)","TRAVAUX OCM",
AM2253="No root CAuse","No root cause",
AM2253="ODU HS","PDH",
AM2253="IP &amp; VLAN","PDH",
AM2253="Warehouse HUAWEI","SPARE-ISSUE",
AM2253="SPARE-HS","SPARE-ISSUE",
AM2253="Power Telco","BSS",AM2253="no impacts","no impacts"
),"")</f>
        <v>no impacts</v>
      </c>
      <c r="AL2253" s="48" t="str" cm="1">
        <f t="array" ref="AL2253">IFERROR(_xlfn.IFS(
AM2253="MPR ISSUE","TX ISSUE",
AM2253="BSS Hardware Issue","RAN ISSUE",
AM2253="Sites strategiques, MLL, Pylone, etc.","ENVTECH",
AM2253="AKTIVCO DEFAUT GE &amp; POWER Cabinet","POWER ISSUE",
AM2253="AKTIVCO Coupure ENEO &amp; Baisse de tension","POWER ISSUE",
AM2253="Coupure ENEO &amp; Baisse de tension","POWER ISSUE",
AM2253="Defaut GE &amp; POWER Cabinet","POWER ISSUE",
AM2253="Sharing","POWER ISSUE",
AM2253="Sites strategiques &amp; DataCenter","POWER ISSUE",
AM2253="Exclu","Exclu",
AM2253="SAT","TX ISSUE",
AM2253="SPARE-ISSUE","SPARE-ISSUE",
AM2253="Fiber CAmtel","TX ISSUE",
AM2253="Fiber AOF","TX ISSUE",
AM2253="Projet OCM (HUAWEI)","TRAVAUX-HUAWEI",
AM2253="Projet OCM (NOKIA)","TRAVAUX -NOKIA",
AM2253="ACCESS-ISSUE","ACCESS-ISSUE",
AM2253="Projet OCM (ZTE, NOKIA, autres projets)","TRAVAUX OCM",
AM2253="No root CAuse","No root cause",
AM2253="ODU HS","TX ISSUE",
AM2253="IP &amp; VLAN","TX ISSUE",
AM2253="Warehouse HUAWEI","SPARE-ISSUE",
AM2253="SPARE-HS","SPARE-ISSUE",
AM2253="Power Telco","RAN ISSUE",AM2253="no impacts","no impacts"
),"")</f>
        <v>no impacts</v>
      </c>
      <c r="AM2253" s="67" t="s">
        <v>5605</v>
      </c>
      <c r="AN2253" s="48" t="str" cm="1">
        <f t="array" ref="AN2253">IFERROR(_xlfn.IFS(
AM2253="MPR ISSUE","ACTIVE",
AM2253="BSS Hardware Issue","ACTIVE",
AM2253="Sites strategiques, MLL, Pylone, etc.","PASSIVE",
AM2253="AKTIVCO DEFAUT GE &amp; POWER Cabinet","PASSIVE",
AM2253="AKTIVCO Coupure ENEO &amp; Baisse de tension","PASSIVE",
AM2253="Coupure ENEO &amp; Baisse de tension","PASSIVE",
AM2253="Defaut GE &amp; POWER Cabinet","PASSIVE",
AM2253="Sharing","PASSIVE",
AM2253="Sites strategiques &amp; DataCenter","PASSIVE",
AM2253="Exclu","Exclu",
AM2253="SAT","ACTIVE",
AM2253="SPARE-ISSUE","SPARE-ISSUE",
AM2253="Fiber CAmtel","ACTIVE",
AM2253="Fiber AOF","ACTIVE",
AM2253="Projet OCM (HUAWEI)","PLANNED WORKS",
AM2253="Projet OCM (NOKIA)","PLANNED WORKS",
AM2253="ACCESS-ISSUE","ACCESS-ISSUE",
AM2253="Projet OCM (ZTE, NOKIA, autres projets)","PLANNED WORKS",
AM2253="No root CAuse","No root cause",
AM2253="ODU HS","ACTIVE",
AM2253="IP &amp; VLAN","ACTIVE",
AM2253="Warehouse HUAWEI","SPARE-ISSUE",
AM2253="SPARE-HS","SPARE-ISSUE",
AM2253="Power Telco","ACTIVE", AM2253="no impacts","no impacts"
),"")</f>
        <v>no impacts</v>
      </c>
      <c r="AO2253" s="93" t="s">
        <v>5537</v>
      </c>
      <c r="AP2253" s="101" t="str">
        <f t="shared" si="63"/>
        <v>CTR_627</v>
      </c>
      <c r="AR2253" s="17" t="s">
        <v>5537</v>
      </c>
      <c r="AS2253" s="7" t="s">
        <v>5537</v>
      </c>
      <c r="AT2253" s="6"/>
      <c r="AU2253" s="7"/>
      <c r="AV2253" s="3" t="s">
        <v>5537</v>
      </c>
      <c r="AW2253" s="18" t="s">
        <v>5537</v>
      </c>
      <c r="AX2253" s="18" t="s">
        <v>5537</v>
      </c>
      <c r="AY2253" s="18" t="s">
        <v>5537</v>
      </c>
      <c r="AZ2253" s="18" t="s">
        <v>5537</v>
      </c>
      <c r="BA2253" s="18" t="s">
        <v>5537</v>
      </c>
      <c r="BB2253" s="18" t="s">
        <v>5537</v>
      </c>
      <c r="BC2253" s="18" t="s">
        <v>5537</v>
      </c>
      <c r="BD2253" s="18" t="s">
        <v>5537</v>
      </c>
      <c r="BE2253" s="18" t="s">
        <v>5537</v>
      </c>
      <c r="BF2253" s="18" t="s">
        <v>5537</v>
      </c>
      <c r="BG2253" s="18" t="s">
        <v>5537</v>
      </c>
      <c r="BH2253" s="18" t="s">
        <v>5537</v>
      </c>
      <c r="BI2253" s="9" t="s">
        <v>5537</v>
      </c>
      <c r="BJ2253" s="14"/>
      <c r="BK2253" s="14" t="s">
        <v>5537</v>
      </c>
      <c r="BL2253" s="14" t="str">
        <f>_xlfn.XLOOKUP(B2253,'[4]cell downs 18042026 17h'!$B:$B,'[4]cell downs 18042026 17h'!$B:$B,"")</f>
        <v/>
      </c>
      <c r="BM2253" s="14" t="str">
        <f>_xlfn.XLOOKUP(B2253,'[5]Cells Huawei 19042026 15h'!$B:$B,'[5]Cells Huawei 19042026 15h'!$B:$B,"")</f>
        <v/>
      </c>
      <c r="BN2253" s="9" t="str">
        <f>_xlfn.XLOOKUP(B2253,'[6]cells down 19042026 9H40'!$B:$B,'[6]cells down 19042026 9H40'!$B:$B,"")</f>
        <v/>
      </c>
      <c r="BO2253" s="9" t="s">
        <v>4040</v>
      </c>
      <c r="BP2253" s="9" t="s">
        <v>594</v>
      </c>
      <c r="BQ2253" s="115"/>
    </row>
    <row r="2254" spans="1:69" s="9" customFormat="1" x14ac:dyDescent="0.3">
      <c r="A2254" s="1" t="s">
        <v>4046</v>
      </c>
      <c r="B2254" s="8" t="s">
        <v>4047</v>
      </c>
      <c r="C2254" s="3" t="str">
        <f>_xlfn.XLOOKUP(B2254,'[1]daily break down'!$D:$D,'[1]daily break down'!$E:$E,"")</f>
        <v>CENTRE</v>
      </c>
      <c r="D2254" s="1" t="s">
        <v>11</v>
      </c>
      <c r="E2254" s="1" t="s">
        <v>96</v>
      </c>
      <c r="F2254" s="3" t="s">
        <v>226</v>
      </c>
      <c r="G2254" s="1" t="s">
        <v>4048</v>
      </c>
      <c r="H2254" s="34" t="str">
        <f>_xlfn.XLOOKUP(B2254,[2]CALCULATION!$B:$B,[2]CALCULATION!$H:$H,"")</f>
        <v>ZTE</v>
      </c>
      <c r="I2254" s="28">
        <v>0</v>
      </c>
      <c r="J2254" s="28">
        <v>0</v>
      </c>
      <c r="K2254" s="28">
        <v>0</v>
      </c>
      <c r="L2254" s="28">
        <v>0</v>
      </c>
      <c r="M2254" s="28">
        <v>0</v>
      </c>
      <c r="N2254" s="28">
        <v>0</v>
      </c>
      <c r="O2254" s="28">
        <v>0</v>
      </c>
      <c r="P2254" s="28">
        <v>0</v>
      </c>
      <c r="Q2254" s="28">
        <v>0</v>
      </c>
      <c r="R2254" s="28">
        <v>0</v>
      </c>
      <c r="S2254" s="94">
        <v>0</v>
      </c>
      <c r="T2254" s="94">
        <f>_xlfn.XLOOKUP(B2254,'[3]Nur des jours'!$B:$B,'[3]Nur des jours'!$U:$U,"")</f>
        <v>0</v>
      </c>
      <c r="U2254" s="94">
        <v>0</v>
      </c>
      <c r="V2254" s="94">
        <v>0</v>
      </c>
      <c r="W2254" s="94">
        <v>0</v>
      </c>
      <c r="X2254" s="94">
        <v>0</v>
      </c>
      <c r="Y2254" s="94">
        <v>0</v>
      </c>
      <c r="Z2254" s="94">
        <v>0</v>
      </c>
      <c r="AA2254" s="94">
        <v>0</v>
      </c>
      <c r="AB2254" s="94">
        <v>0</v>
      </c>
      <c r="AC2254" s="94"/>
      <c r="AD2254" s="94">
        <v>0</v>
      </c>
      <c r="AE2254" s="94">
        <v>0</v>
      </c>
      <c r="AF2254" s="94">
        <v>0</v>
      </c>
      <c r="AG2254" s="94">
        <v>0</v>
      </c>
      <c r="AH2254" s="94">
        <v>0</v>
      </c>
      <c r="AI2254" s="49" t="s">
        <v>5559</v>
      </c>
      <c r="AJ2254" s="49"/>
      <c r="AK2254" s="48" t="str" cm="1">
        <f t="array" ref="AK2254">IFERROR(_xlfn.IFS(
AM2254="MPR ISSUE","PDH",
AM2254="BSS Hardware Issue","BSS",
AM2254="Sites strategiques, MLL, Pylone, etc.","ENVTECH",
AM2254="AKTIVCO DEFAUT GE &amp; POWER Cabinet","AKTIVCO",
AM2254="AKTIVCO Coupure ENEO &amp; Baisse de tension","AKTIVCO GRID ONLY",
AM2254="Coupure ENEO &amp; Baisse de tension","IHS GRID ONLY",
AM2254="Defaut GE &amp; POWER Cabinet","IHS",
AM2254="Sharing","Partners",
AM2254="Sites strategiques &amp; DataCenter","SST &amp; DC",
AM2254="Exclu","Exclu",
AM2254="SAT","SAT",
AM2254="SPARE-ISSUE","SPARE-ISSUE",
AM2254="Fiber CAmtel","TRANS_FO_CAMTEL",
AM2254="Fiber AOF","Fiber AOF",
AM2254="Projet OCM (HUAWEI)","TRAVAUX-HUAWEI",
AM2254="Projet OCM (NOKIA)","TRAVAUX-NOKIA",
AM2254="ACCESS-ISSUE","ACCESS-ISSUE",
AM2254="Projet OCM (ZTE, NOKIA, autres projets)","TRAVAUX OCM",
AM2254="No root CAuse","No root cause",
AM2254="ODU HS","PDH",
AM2254="IP &amp; VLAN","PDH",
AM2254="Warehouse HUAWEI","SPARE-ISSUE",
AM2254="SPARE-HS","SPARE-ISSUE",
AM2254="Power Telco","BSS",AM2254="no impacts","no impacts"
),"")</f>
        <v>no impacts</v>
      </c>
      <c r="AL2254" s="48" t="str" cm="1">
        <f t="array" ref="AL2254">IFERROR(_xlfn.IFS(
AM2254="MPR ISSUE","TX ISSUE",
AM2254="BSS Hardware Issue","RAN ISSUE",
AM2254="Sites strategiques, MLL, Pylone, etc.","ENVTECH",
AM2254="AKTIVCO DEFAUT GE &amp; POWER Cabinet","POWER ISSUE",
AM2254="AKTIVCO Coupure ENEO &amp; Baisse de tension","POWER ISSUE",
AM2254="Coupure ENEO &amp; Baisse de tension","POWER ISSUE",
AM2254="Defaut GE &amp; POWER Cabinet","POWER ISSUE",
AM2254="Sharing","POWER ISSUE",
AM2254="Sites strategiques &amp; DataCenter","POWER ISSUE",
AM2254="Exclu","Exclu",
AM2254="SAT","TX ISSUE",
AM2254="SPARE-ISSUE","SPARE-ISSUE",
AM2254="Fiber CAmtel","TX ISSUE",
AM2254="Fiber AOF","TX ISSUE",
AM2254="Projet OCM (HUAWEI)","TRAVAUX-HUAWEI",
AM2254="Projet OCM (NOKIA)","TRAVAUX -NOKIA",
AM2254="ACCESS-ISSUE","ACCESS-ISSUE",
AM2254="Projet OCM (ZTE, NOKIA, autres projets)","TRAVAUX OCM",
AM2254="No root CAuse","No root cause",
AM2254="ODU HS","TX ISSUE",
AM2254="IP &amp; VLAN","TX ISSUE",
AM2254="Warehouse HUAWEI","SPARE-ISSUE",
AM2254="SPARE-HS","SPARE-ISSUE",
AM2254="Power Telco","RAN ISSUE",AM2254="no impacts","no impacts"
),"")</f>
        <v>no impacts</v>
      </c>
      <c r="AM2254" s="67" t="s">
        <v>5605</v>
      </c>
      <c r="AN2254" s="48" t="str" cm="1">
        <f t="array" ref="AN2254">IFERROR(_xlfn.IFS(
AM2254="MPR ISSUE","ACTIVE",
AM2254="BSS Hardware Issue","ACTIVE",
AM2254="Sites strategiques, MLL, Pylone, etc.","PASSIVE",
AM2254="AKTIVCO DEFAUT GE &amp; POWER Cabinet","PASSIVE",
AM2254="AKTIVCO Coupure ENEO &amp; Baisse de tension","PASSIVE",
AM2254="Coupure ENEO &amp; Baisse de tension","PASSIVE",
AM2254="Defaut GE &amp; POWER Cabinet","PASSIVE",
AM2254="Sharing","PASSIVE",
AM2254="Sites strategiques &amp; DataCenter","PASSIVE",
AM2254="Exclu","Exclu",
AM2254="SAT","ACTIVE",
AM2254="SPARE-ISSUE","SPARE-ISSUE",
AM2254="Fiber CAmtel","ACTIVE",
AM2254="Fiber AOF","ACTIVE",
AM2254="Projet OCM (HUAWEI)","PLANNED WORKS",
AM2254="Projet OCM (NOKIA)","PLANNED WORKS",
AM2254="ACCESS-ISSUE","ACCESS-ISSUE",
AM2254="Projet OCM (ZTE, NOKIA, autres projets)","PLANNED WORKS",
AM2254="No root CAuse","No root cause",
AM2254="ODU HS","ACTIVE",
AM2254="IP &amp; VLAN","ACTIVE",
AM2254="Warehouse HUAWEI","SPARE-ISSUE",
AM2254="SPARE-HS","SPARE-ISSUE",
AM2254="Power Telco","ACTIVE", AM2254="no impacts","no impacts"
),"")</f>
        <v>no impacts</v>
      </c>
      <c r="AO2254" s="93" t="s">
        <v>5537</v>
      </c>
      <c r="AP2254" s="101" t="str">
        <f t="shared" si="63"/>
        <v>EST_125</v>
      </c>
      <c r="AR2254" s="17" t="s">
        <v>5537</v>
      </c>
      <c r="AS2254" s="7" t="s">
        <v>5537</v>
      </c>
      <c r="AT2254" s="6"/>
      <c r="AU2254" s="7"/>
      <c r="AV2254" s="3" t="s">
        <v>5537</v>
      </c>
      <c r="AW2254" s="18" t="s">
        <v>5537</v>
      </c>
      <c r="AX2254" s="18" t="s">
        <v>5537</v>
      </c>
      <c r="AY2254" s="18" t="s">
        <v>5537</v>
      </c>
      <c r="AZ2254" s="18" t="s">
        <v>5537</v>
      </c>
      <c r="BA2254" s="18" t="s">
        <v>5537</v>
      </c>
      <c r="BB2254" s="18" t="s">
        <v>5537</v>
      </c>
      <c r="BC2254" s="18" t="s">
        <v>5537</v>
      </c>
      <c r="BD2254" s="18" t="s">
        <v>5537</v>
      </c>
      <c r="BE2254" s="18" t="s">
        <v>5537</v>
      </c>
      <c r="BF2254" s="18" t="s">
        <v>5537</v>
      </c>
      <c r="BG2254" s="18" t="s">
        <v>5537</v>
      </c>
      <c r="BH2254" s="18" t="s">
        <v>5537</v>
      </c>
      <c r="BI2254" s="9" t="s">
        <v>5537</v>
      </c>
      <c r="BJ2254" s="14"/>
      <c r="BK2254" s="14" t="s">
        <v>5537</v>
      </c>
      <c r="BL2254" s="14" t="str">
        <f>_xlfn.XLOOKUP(B2254,'[4]cell downs 18042026 17h'!$B:$B,'[4]cell downs 18042026 17h'!$B:$B,"")</f>
        <v/>
      </c>
      <c r="BM2254" s="14" t="str">
        <f>_xlfn.XLOOKUP(B2254,'[5]Cells Huawei 19042026 15h'!$B:$B,'[5]Cells Huawei 19042026 15h'!$B:$B,"")</f>
        <v/>
      </c>
      <c r="BN2254" s="9" t="str">
        <f>_xlfn.XLOOKUP(B2254,'[6]cells down 19042026 9H40'!$B:$B,'[6]cells down 19042026 9H40'!$B:$B,"")</f>
        <v/>
      </c>
      <c r="BO2254" s="9" t="s">
        <v>4047</v>
      </c>
      <c r="BP2254" s="9" t="s">
        <v>12</v>
      </c>
      <c r="BQ2254" s="115"/>
    </row>
    <row r="2255" spans="1:69" s="9" customFormat="1" x14ac:dyDescent="0.3">
      <c r="A2255" s="1" t="s">
        <v>4049</v>
      </c>
      <c r="B2255" s="8" t="s">
        <v>4050</v>
      </c>
      <c r="C2255" s="3" t="str">
        <f>_xlfn.XLOOKUP(B2255,'[1]daily break down'!$D:$D,'[1]daily break down'!$E:$E,"")</f>
        <v>LITTORAL</v>
      </c>
      <c r="D2255" s="1" t="s">
        <v>11</v>
      </c>
      <c r="E2255" s="1" t="s">
        <v>96</v>
      </c>
      <c r="F2255" s="3" t="s">
        <v>31</v>
      </c>
      <c r="G2255" s="1" t="s">
        <v>3525</v>
      </c>
      <c r="H2255" s="34" t="str">
        <f>_xlfn.XLOOKUP(B2255,[2]CALCULATION!$B:$B,[2]CALCULATION!$H:$H,"")</f>
        <v>ZTE</v>
      </c>
      <c r="I2255" s="28">
        <v>0</v>
      </c>
      <c r="J2255" s="28">
        <v>0</v>
      </c>
      <c r="K2255" s="28">
        <v>0</v>
      </c>
      <c r="L2255" s="28">
        <v>0</v>
      </c>
      <c r="M2255" s="28">
        <v>0</v>
      </c>
      <c r="N2255" s="28">
        <v>0</v>
      </c>
      <c r="O2255" s="28">
        <v>0</v>
      </c>
      <c r="P2255" s="28">
        <v>0</v>
      </c>
      <c r="Q2255" s="28">
        <v>0</v>
      </c>
      <c r="R2255" s="28">
        <v>0</v>
      </c>
      <c r="S2255" s="94">
        <v>0</v>
      </c>
      <c r="T2255" s="94">
        <f>_xlfn.XLOOKUP(B2255,'[3]Nur des jours'!$B:$B,'[3]Nur des jours'!$U:$U,"")</f>
        <v>0</v>
      </c>
      <c r="U2255" s="94">
        <v>0</v>
      </c>
      <c r="V2255" s="94">
        <v>0</v>
      </c>
      <c r="W2255" s="94">
        <v>0</v>
      </c>
      <c r="X2255" s="94">
        <v>0</v>
      </c>
      <c r="Y2255" s="94">
        <v>0</v>
      </c>
      <c r="Z2255" s="94">
        <v>0</v>
      </c>
      <c r="AA2255" s="94">
        <v>0</v>
      </c>
      <c r="AB2255" s="94">
        <v>0</v>
      </c>
      <c r="AC2255" s="94"/>
      <c r="AD2255" s="94">
        <v>0</v>
      </c>
      <c r="AE2255" s="94">
        <v>0</v>
      </c>
      <c r="AF2255" s="94">
        <v>0</v>
      </c>
      <c r="AG2255" s="94">
        <v>0</v>
      </c>
      <c r="AH2255" s="94">
        <v>0</v>
      </c>
      <c r="AI2255" s="49" t="s">
        <v>5559</v>
      </c>
      <c r="AJ2255" s="49"/>
      <c r="AK2255" s="48" t="str" cm="1">
        <f t="array" ref="AK2255">IFERROR(_xlfn.IFS(
AM2255="MPR ISSUE","PDH",
AM2255="BSS Hardware Issue","BSS",
AM2255="Sites strategiques, MLL, Pylone, etc.","ENVTECH",
AM2255="AKTIVCO DEFAUT GE &amp; POWER Cabinet","AKTIVCO",
AM2255="AKTIVCO Coupure ENEO &amp; Baisse de tension","AKTIVCO GRID ONLY",
AM2255="Coupure ENEO &amp; Baisse de tension","IHS GRID ONLY",
AM2255="Defaut GE &amp; POWER Cabinet","IHS",
AM2255="Sharing","Partners",
AM2255="Sites strategiques &amp; DataCenter","SST &amp; DC",
AM2255="Exclu","Exclu",
AM2255="SAT","SAT",
AM2255="SPARE-ISSUE","SPARE-ISSUE",
AM2255="Fiber CAmtel","TRANS_FO_CAMTEL",
AM2255="Fiber AOF","Fiber AOF",
AM2255="Projet OCM (HUAWEI)","TRAVAUX-HUAWEI",
AM2255="Projet OCM (NOKIA)","TRAVAUX-NOKIA",
AM2255="ACCESS-ISSUE","ACCESS-ISSUE",
AM2255="Projet OCM (ZTE, NOKIA, autres projets)","TRAVAUX OCM",
AM2255="No root CAuse","No root cause",
AM2255="ODU HS","PDH",
AM2255="IP &amp; VLAN","PDH",
AM2255="Warehouse HUAWEI","SPARE-ISSUE",
AM2255="SPARE-HS","SPARE-ISSUE",
AM2255="Power Telco","BSS",AM2255="no impacts","no impacts"
),"")</f>
        <v>no impacts</v>
      </c>
      <c r="AL2255" s="48" t="str" cm="1">
        <f t="array" ref="AL2255">IFERROR(_xlfn.IFS(
AM2255="MPR ISSUE","TX ISSUE",
AM2255="BSS Hardware Issue","RAN ISSUE",
AM2255="Sites strategiques, MLL, Pylone, etc.","ENVTECH",
AM2255="AKTIVCO DEFAUT GE &amp; POWER Cabinet","POWER ISSUE",
AM2255="AKTIVCO Coupure ENEO &amp; Baisse de tension","POWER ISSUE",
AM2255="Coupure ENEO &amp; Baisse de tension","POWER ISSUE",
AM2255="Defaut GE &amp; POWER Cabinet","POWER ISSUE",
AM2255="Sharing","POWER ISSUE",
AM2255="Sites strategiques &amp; DataCenter","POWER ISSUE",
AM2255="Exclu","Exclu",
AM2255="SAT","TX ISSUE",
AM2255="SPARE-ISSUE","SPARE-ISSUE",
AM2255="Fiber CAmtel","TX ISSUE",
AM2255="Fiber AOF","TX ISSUE",
AM2255="Projet OCM (HUAWEI)","TRAVAUX-HUAWEI",
AM2255="Projet OCM (NOKIA)","TRAVAUX -NOKIA",
AM2255="ACCESS-ISSUE","ACCESS-ISSUE",
AM2255="Projet OCM (ZTE, NOKIA, autres projets)","TRAVAUX OCM",
AM2255="No root CAuse","No root cause",
AM2255="ODU HS","TX ISSUE",
AM2255="IP &amp; VLAN","TX ISSUE",
AM2255="Warehouse HUAWEI","SPARE-ISSUE",
AM2255="SPARE-HS","SPARE-ISSUE",
AM2255="Power Telco","RAN ISSUE",AM2255="no impacts","no impacts"
),"")</f>
        <v>no impacts</v>
      </c>
      <c r="AM2255" s="67" t="s">
        <v>5605</v>
      </c>
      <c r="AN2255" s="48" t="str" cm="1">
        <f t="array" ref="AN2255">IFERROR(_xlfn.IFS(
AM2255="MPR ISSUE","ACTIVE",
AM2255="BSS Hardware Issue","ACTIVE",
AM2255="Sites strategiques, MLL, Pylone, etc.","PASSIVE",
AM2255="AKTIVCO DEFAUT GE &amp; POWER Cabinet","PASSIVE",
AM2255="AKTIVCO Coupure ENEO &amp; Baisse de tension","PASSIVE",
AM2255="Coupure ENEO &amp; Baisse de tension","PASSIVE",
AM2255="Defaut GE &amp; POWER Cabinet","PASSIVE",
AM2255="Sharing","PASSIVE",
AM2255="Sites strategiques &amp; DataCenter","PASSIVE",
AM2255="Exclu","Exclu",
AM2255="SAT","ACTIVE",
AM2255="SPARE-ISSUE","SPARE-ISSUE",
AM2255="Fiber CAmtel","ACTIVE",
AM2255="Fiber AOF","ACTIVE",
AM2255="Projet OCM (HUAWEI)","PLANNED WORKS",
AM2255="Projet OCM (NOKIA)","PLANNED WORKS",
AM2255="ACCESS-ISSUE","ACCESS-ISSUE",
AM2255="Projet OCM (ZTE, NOKIA, autres projets)","PLANNED WORKS",
AM2255="No root CAuse","No root cause",
AM2255="ODU HS","ACTIVE",
AM2255="IP &amp; VLAN","ACTIVE",
AM2255="Warehouse HUAWEI","SPARE-ISSUE",
AM2255="SPARE-HS","SPARE-ISSUE",
AM2255="Power Telco","ACTIVE", AM2255="no impacts","no impacts"
),"")</f>
        <v>no impacts</v>
      </c>
      <c r="AO2255" s="93" t="s">
        <v>5537</v>
      </c>
      <c r="AP2255" s="101" t="str">
        <f t="shared" si="63"/>
        <v>LIT_306</v>
      </c>
      <c r="AR2255" s="17" t="s">
        <v>5537</v>
      </c>
      <c r="AS2255" s="7" t="s">
        <v>5537</v>
      </c>
      <c r="AT2255" s="6"/>
      <c r="AU2255" s="7"/>
      <c r="AV2255" s="3" t="s">
        <v>5537</v>
      </c>
      <c r="AW2255" s="18" t="s">
        <v>5537</v>
      </c>
      <c r="AX2255" s="18" t="s">
        <v>5537</v>
      </c>
      <c r="AY2255" s="18" t="s">
        <v>5537</v>
      </c>
      <c r="AZ2255" s="18" t="s">
        <v>5537</v>
      </c>
      <c r="BA2255" s="18" t="s">
        <v>5537</v>
      </c>
      <c r="BB2255" s="18" t="s">
        <v>5537</v>
      </c>
      <c r="BC2255" s="18" t="s">
        <v>5537</v>
      </c>
      <c r="BD2255" s="18" t="s">
        <v>5537</v>
      </c>
      <c r="BE2255" s="18" t="s">
        <v>5537</v>
      </c>
      <c r="BF2255" s="18" t="s">
        <v>5537</v>
      </c>
      <c r="BG2255" s="18" t="s">
        <v>5537</v>
      </c>
      <c r="BH2255" s="18" t="s">
        <v>5537</v>
      </c>
      <c r="BI2255" s="9" t="s">
        <v>5537</v>
      </c>
      <c r="BJ2255" s="14"/>
      <c r="BK2255" s="14" t="s">
        <v>5537</v>
      </c>
      <c r="BL2255" s="14" t="str">
        <f>_xlfn.XLOOKUP(B2255,'[4]cell downs 18042026 17h'!$B:$B,'[4]cell downs 18042026 17h'!$B:$B,"")</f>
        <v/>
      </c>
      <c r="BM2255" s="14" t="str">
        <f>_xlfn.XLOOKUP(B2255,'[5]Cells Huawei 19042026 15h'!$B:$B,'[5]Cells Huawei 19042026 15h'!$B:$B,"")</f>
        <v/>
      </c>
      <c r="BN2255" s="9" t="str">
        <f>_xlfn.XLOOKUP(B2255,'[6]cells down 19042026 9H40'!$B:$B,'[6]cells down 19042026 9H40'!$B:$B,"")</f>
        <v/>
      </c>
      <c r="BO2255" s="9" t="s">
        <v>4050</v>
      </c>
      <c r="BP2255" s="9" t="s">
        <v>1129</v>
      </c>
      <c r="BQ2255" s="115"/>
    </row>
    <row r="2256" spans="1:69" s="9" customFormat="1" x14ac:dyDescent="0.3">
      <c r="A2256" s="1" t="s">
        <v>4057</v>
      </c>
      <c r="B2256" s="8" t="s">
        <v>4058</v>
      </c>
      <c r="C2256" s="3" t="str">
        <f>_xlfn.XLOOKUP(B2256,'[1]daily break down'!$D:$D,'[1]daily break down'!$E:$E,"")</f>
        <v>OUEST</v>
      </c>
      <c r="D2256" s="1" t="s">
        <v>11</v>
      </c>
      <c r="E2256" s="1" t="s">
        <v>12</v>
      </c>
      <c r="F2256" s="3" t="s">
        <v>102</v>
      </c>
      <c r="G2256" s="1" t="s">
        <v>4057</v>
      </c>
      <c r="H2256" s="32" t="str">
        <f>_xlfn.XLOOKUP(B2256,[2]CALCULATION!$B:$B,[2]CALCULATION!$H:$H,"")</f>
        <v>HUAWEI</v>
      </c>
      <c r="I2256" s="28">
        <v>0</v>
      </c>
      <c r="J2256" s="28">
        <v>0</v>
      </c>
      <c r="K2256" s="28">
        <v>0</v>
      </c>
      <c r="L2256" s="28">
        <v>0</v>
      </c>
      <c r="M2256" s="28">
        <v>0</v>
      </c>
      <c r="N2256" s="28">
        <v>0</v>
      </c>
      <c r="O2256" s="28">
        <v>0</v>
      </c>
      <c r="P2256" s="28">
        <v>0</v>
      </c>
      <c r="Q2256" s="28">
        <v>0</v>
      </c>
      <c r="R2256" s="28">
        <v>0</v>
      </c>
      <c r="S2256" s="94">
        <v>0</v>
      </c>
      <c r="T2256" s="94">
        <f>_xlfn.XLOOKUP(B2256,'[3]Nur des jours'!$B:$B,'[3]Nur des jours'!$U:$U,"")</f>
        <v>0</v>
      </c>
      <c r="U2256" s="94">
        <v>0</v>
      </c>
      <c r="V2256" s="94">
        <v>0</v>
      </c>
      <c r="W2256" s="94">
        <v>0</v>
      </c>
      <c r="X2256" s="94">
        <v>0</v>
      </c>
      <c r="Y2256" s="94">
        <v>0</v>
      </c>
      <c r="Z2256" s="94">
        <v>0</v>
      </c>
      <c r="AA2256" s="94">
        <v>0</v>
      </c>
      <c r="AB2256" s="94">
        <v>0</v>
      </c>
      <c r="AC2256" s="94"/>
      <c r="AD2256" s="94">
        <v>0</v>
      </c>
      <c r="AE2256" s="94">
        <v>0</v>
      </c>
      <c r="AF2256" s="94">
        <v>0</v>
      </c>
      <c r="AG2256" s="94">
        <v>0</v>
      </c>
      <c r="AH2256" s="94">
        <v>0</v>
      </c>
      <c r="AI2256" s="49" t="s">
        <v>5559</v>
      </c>
      <c r="AJ2256" s="49"/>
      <c r="AK2256" s="48" t="str" cm="1">
        <f t="array" ref="AK2256">IFERROR(_xlfn.IFS(
AM2256="MPR ISSUE","PDH",
AM2256="BSS Hardware Issue","BSS",
AM2256="Sites strategiques, MLL, Pylone, etc.","ENVTECH",
AM2256="AKTIVCO DEFAUT GE &amp; POWER Cabinet","AKTIVCO",
AM2256="AKTIVCO Coupure ENEO &amp; Baisse de tension","AKTIVCO GRID ONLY",
AM2256="Coupure ENEO &amp; Baisse de tension","IHS GRID ONLY",
AM2256="Defaut GE &amp; POWER Cabinet","IHS",
AM2256="Sharing","Partners",
AM2256="Sites strategiques &amp; DataCenter","SST &amp; DC",
AM2256="Exclu","Exclu",
AM2256="SAT","SAT",
AM2256="SPARE-ISSUE","SPARE-ISSUE",
AM2256="Fiber CAmtel","TRANS_FO_CAMTEL",
AM2256="Fiber AOF","Fiber AOF",
AM2256="Projet OCM (HUAWEI)","TRAVAUX-HUAWEI",
AM2256="Projet OCM (NOKIA)","TRAVAUX-NOKIA",
AM2256="ACCESS-ISSUE","ACCESS-ISSUE",
AM2256="Projet OCM (ZTE, NOKIA, autres projets)","TRAVAUX OCM",
AM2256="No root CAuse","No root cause",
AM2256="ODU HS","PDH",
AM2256="IP &amp; VLAN","PDH",
AM2256="Warehouse HUAWEI","SPARE-ISSUE",
AM2256="SPARE-HS","SPARE-ISSUE",
AM2256="Power Telco","BSS",AM2256="no impacts","no impacts"
),"")</f>
        <v>no impacts</v>
      </c>
      <c r="AL2256" s="48" t="str" cm="1">
        <f t="array" ref="AL2256">IFERROR(_xlfn.IFS(
AM2256="MPR ISSUE","TX ISSUE",
AM2256="BSS Hardware Issue","RAN ISSUE",
AM2256="Sites strategiques, MLL, Pylone, etc.","ENVTECH",
AM2256="AKTIVCO DEFAUT GE &amp; POWER Cabinet","POWER ISSUE",
AM2256="AKTIVCO Coupure ENEO &amp; Baisse de tension","POWER ISSUE",
AM2256="Coupure ENEO &amp; Baisse de tension","POWER ISSUE",
AM2256="Defaut GE &amp; POWER Cabinet","POWER ISSUE",
AM2256="Sharing","POWER ISSUE",
AM2256="Sites strategiques &amp; DataCenter","POWER ISSUE",
AM2256="Exclu","Exclu",
AM2256="SAT","TX ISSUE",
AM2256="SPARE-ISSUE","SPARE-ISSUE",
AM2256="Fiber CAmtel","TX ISSUE",
AM2256="Fiber AOF","TX ISSUE",
AM2256="Projet OCM (HUAWEI)","TRAVAUX-HUAWEI",
AM2256="Projet OCM (NOKIA)","TRAVAUX -NOKIA",
AM2256="ACCESS-ISSUE","ACCESS-ISSUE",
AM2256="Projet OCM (ZTE, NOKIA, autres projets)","TRAVAUX OCM",
AM2256="No root CAuse","No root cause",
AM2256="ODU HS","TX ISSUE",
AM2256="IP &amp; VLAN","TX ISSUE",
AM2256="Warehouse HUAWEI","SPARE-ISSUE",
AM2256="SPARE-HS","SPARE-ISSUE",
AM2256="Power Telco","RAN ISSUE",AM2256="no impacts","no impacts"
),"")</f>
        <v>no impacts</v>
      </c>
      <c r="AM2256" s="67" t="s">
        <v>5605</v>
      </c>
      <c r="AN2256" s="48" t="str" cm="1">
        <f t="array" ref="AN2256">IFERROR(_xlfn.IFS(
AM2256="MPR ISSUE","ACTIVE",
AM2256="BSS Hardware Issue","ACTIVE",
AM2256="Sites strategiques, MLL, Pylone, etc.","PASSIVE",
AM2256="AKTIVCO DEFAUT GE &amp; POWER Cabinet","PASSIVE",
AM2256="AKTIVCO Coupure ENEO &amp; Baisse de tension","PASSIVE",
AM2256="Coupure ENEO &amp; Baisse de tension","PASSIVE",
AM2256="Defaut GE &amp; POWER Cabinet","PASSIVE",
AM2256="Sharing","PASSIVE",
AM2256="Sites strategiques &amp; DataCenter","PASSIVE",
AM2256="Exclu","Exclu",
AM2256="SAT","ACTIVE",
AM2256="SPARE-ISSUE","SPARE-ISSUE",
AM2256="Fiber CAmtel","ACTIVE",
AM2256="Fiber AOF","ACTIVE",
AM2256="Projet OCM (HUAWEI)","PLANNED WORKS",
AM2256="Projet OCM (NOKIA)","PLANNED WORKS",
AM2256="ACCESS-ISSUE","ACCESS-ISSUE",
AM2256="Projet OCM (ZTE, NOKIA, autres projets)","PLANNED WORKS",
AM2256="No root CAuse","No root cause",
AM2256="ODU HS","ACTIVE",
AM2256="IP &amp; VLAN","ACTIVE",
AM2256="Warehouse HUAWEI","SPARE-ISSUE",
AM2256="SPARE-HS","SPARE-ISSUE",
AM2256="Power Telco","ACTIVE", AM2256="no impacts","no impacts"
),"")</f>
        <v>no impacts</v>
      </c>
      <c r="AO2256" s="93" t="s">
        <v>5537</v>
      </c>
      <c r="AP2256" s="101" t="str">
        <f t="shared" si="63"/>
        <v>OST_070</v>
      </c>
      <c r="AR2256" s="17" t="s">
        <v>5537</v>
      </c>
      <c r="AS2256" s="7" t="s">
        <v>5537</v>
      </c>
      <c r="AT2256" s="6"/>
      <c r="AU2256" s="7"/>
      <c r="AV2256" s="3" t="s">
        <v>5537</v>
      </c>
      <c r="AW2256" s="18" t="s">
        <v>5537</v>
      </c>
      <c r="AX2256" s="18" t="s">
        <v>5537</v>
      </c>
      <c r="AY2256" s="18" t="s">
        <v>5537</v>
      </c>
      <c r="AZ2256" s="18" t="s">
        <v>5537</v>
      </c>
      <c r="BA2256" s="18" t="s">
        <v>5537</v>
      </c>
      <c r="BB2256" s="18" t="s">
        <v>5537</v>
      </c>
      <c r="BC2256" s="18" t="s">
        <v>5537</v>
      </c>
      <c r="BD2256" s="18" t="s">
        <v>5537</v>
      </c>
      <c r="BE2256" s="18" t="s">
        <v>5537</v>
      </c>
      <c r="BF2256" s="18" t="s">
        <v>5537</v>
      </c>
      <c r="BG2256" s="18" t="s">
        <v>5537</v>
      </c>
      <c r="BH2256" s="18" t="s">
        <v>5537</v>
      </c>
      <c r="BI2256" s="9" t="s">
        <v>5537</v>
      </c>
      <c r="BJ2256" s="14"/>
      <c r="BK2256" s="14" t="s">
        <v>5537</v>
      </c>
      <c r="BL2256" s="14" t="str">
        <f>_xlfn.XLOOKUP(B2256,'[4]cell downs 18042026 17h'!$B:$B,'[4]cell downs 18042026 17h'!$B:$B,"")</f>
        <v/>
      </c>
      <c r="BM2256" s="14" t="str">
        <f>_xlfn.XLOOKUP(B2256,'[5]Cells Huawei 19042026 15h'!$B:$B,'[5]Cells Huawei 19042026 15h'!$B:$B,"")</f>
        <v/>
      </c>
      <c r="BN2256" s="9" t="str">
        <f>_xlfn.XLOOKUP(B2256,'[6]cells down 19042026 9H40'!$B:$B,'[6]cells down 19042026 9H40'!$B:$B,"")</f>
        <v/>
      </c>
      <c r="BO2256" s="9" t="s">
        <v>4058</v>
      </c>
      <c r="BP2256" s="9" t="s">
        <v>318</v>
      </c>
      <c r="BQ2256" s="115"/>
    </row>
    <row r="2257" spans="1:69" s="9" customFormat="1" x14ac:dyDescent="0.3">
      <c r="A2257" s="1" t="s">
        <v>4066</v>
      </c>
      <c r="B2257" s="8" t="s">
        <v>4067</v>
      </c>
      <c r="C2257" s="3" t="str">
        <f>_xlfn.XLOOKUP(B2257,'[1]daily break down'!$D:$D,'[1]daily break down'!$E:$E,"")</f>
        <v>OUEST</v>
      </c>
      <c r="D2257" s="1" t="s">
        <v>11</v>
      </c>
      <c r="E2257" s="1" t="s">
        <v>114</v>
      </c>
      <c r="F2257" s="3" t="s">
        <v>102</v>
      </c>
      <c r="G2257" s="1" t="s">
        <v>4068</v>
      </c>
      <c r="H2257" s="32" t="str">
        <f>_xlfn.XLOOKUP(B2257,[2]CALCULATION!$B:$B,[2]CALCULATION!$H:$H,"")</f>
        <v>HUAWEI</v>
      </c>
      <c r="I2257" s="28">
        <v>0</v>
      </c>
      <c r="J2257" s="28">
        <v>0</v>
      </c>
      <c r="K2257" s="28">
        <v>0</v>
      </c>
      <c r="L2257" s="28">
        <v>0</v>
      </c>
      <c r="M2257" s="28">
        <v>0</v>
      </c>
      <c r="N2257" s="28">
        <v>0</v>
      </c>
      <c r="O2257" s="28">
        <v>0</v>
      </c>
      <c r="P2257" s="28">
        <v>0</v>
      </c>
      <c r="Q2257" s="28">
        <v>0</v>
      </c>
      <c r="R2257" s="28">
        <v>0</v>
      </c>
      <c r="S2257" s="94">
        <v>0</v>
      </c>
      <c r="T2257" s="94">
        <f>_xlfn.XLOOKUP(B2257,'[3]Nur des jours'!$B:$B,'[3]Nur des jours'!$U:$U,"")</f>
        <v>0</v>
      </c>
      <c r="U2257" s="94">
        <v>0</v>
      </c>
      <c r="V2257" s="94">
        <v>0</v>
      </c>
      <c r="W2257" s="94">
        <v>0</v>
      </c>
      <c r="X2257" s="94">
        <v>0</v>
      </c>
      <c r="Y2257" s="94">
        <v>0</v>
      </c>
      <c r="Z2257" s="94">
        <v>0</v>
      </c>
      <c r="AA2257" s="94">
        <v>0</v>
      </c>
      <c r="AB2257" s="94">
        <v>0</v>
      </c>
      <c r="AC2257" s="94"/>
      <c r="AD2257" s="94">
        <v>0</v>
      </c>
      <c r="AE2257" s="94">
        <v>0</v>
      </c>
      <c r="AF2257" s="94">
        <v>0</v>
      </c>
      <c r="AG2257" s="94">
        <v>0</v>
      </c>
      <c r="AH2257" s="94">
        <v>0</v>
      </c>
      <c r="AI2257" s="49" t="s">
        <v>5559</v>
      </c>
      <c r="AJ2257" s="49"/>
      <c r="AK2257" s="48" t="str" cm="1">
        <f t="array" ref="AK2257">IFERROR(_xlfn.IFS(
AM2257="MPR ISSUE","PDH",
AM2257="BSS Hardware Issue","BSS",
AM2257="Sites strategiques, MLL, Pylone, etc.","ENVTECH",
AM2257="AKTIVCO DEFAUT GE &amp; POWER Cabinet","AKTIVCO",
AM2257="AKTIVCO Coupure ENEO &amp; Baisse de tension","AKTIVCO GRID ONLY",
AM2257="Coupure ENEO &amp; Baisse de tension","IHS GRID ONLY",
AM2257="Defaut GE &amp; POWER Cabinet","IHS",
AM2257="Sharing","Partners",
AM2257="Sites strategiques &amp; DataCenter","SST &amp; DC",
AM2257="Exclu","Exclu",
AM2257="SAT","SAT",
AM2257="SPARE-ISSUE","SPARE-ISSUE",
AM2257="Fiber CAmtel","TRANS_FO_CAMTEL",
AM2257="Fiber AOF","Fiber AOF",
AM2257="Projet OCM (HUAWEI)","TRAVAUX-HUAWEI",
AM2257="Projet OCM (NOKIA)","TRAVAUX-NOKIA",
AM2257="ACCESS-ISSUE","ACCESS-ISSUE",
AM2257="Projet OCM (ZTE, NOKIA, autres projets)","TRAVAUX OCM",
AM2257="No root CAuse","No root cause",
AM2257="ODU HS","PDH",
AM2257="IP &amp; VLAN","PDH",
AM2257="Warehouse HUAWEI","SPARE-ISSUE",
AM2257="SPARE-HS","SPARE-ISSUE",
AM2257="Power Telco","BSS",AM2257="no impacts","no impacts"
),"")</f>
        <v>no impacts</v>
      </c>
      <c r="AL2257" s="48" t="str" cm="1">
        <f t="array" ref="AL2257">IFERROR(_xlfn.IFS(
AM2257="MPR ISSUE","TX ISSUE",
AM2257="BSS Hardware Issue","RAN ISSUE",
AM2257="Sites strategiques, MLL, Pylone, etc.","ENVTECH",
AM2257="AKTIVCO DEFAUT GE &amp; POWER Cabinet","POWER ISSUE",
AM2257="AKTIVCO Coupure ENEO &amp; Baisse de tension","POWER ISSUE",
AM2257="Coupure ENEO &amp; Baisse de tension","POWER ISSUE",
AM2257="Defaut GE &amp; POWER Cabinet","POWER ISSUE",
AM2257="Sharing","POWER ISSUE",
AM2257="Sites strategiques &amp; DataCenter","POWER ISSUE",
AM2257="Exclu","Exclu",
AM2257="SAT","TX ISSUE",
AM2257="SPARE-ISSUE","SPARE-ISSUE",
AM2257="Fiber CAmtel","TX ISSUE",
AM2257="Fiber AOF","TX ISSUE",
AM2257="Projet OCM (HUAWEI)","TRAVAUX-HUAWEI",
AM2257="Projet OCM (NOKIA)","TRAVAUX -NOKIA",
AM2257="ACCESS-ISSUE","ACCESS-ISSUE",
AM2257="Projet OCM (ZTE, NOKIA, autres projets)","TRAVAUX OCM",
AM2257="No root CAuse","No root cause",
AM2257="ODU HS","TX ISSUE",
AM2257="IP &amp; VLAN","TX ISSUE",
AM2257="Warehouse HUAWEI","SPARE-ISSUE",
AM2257="SPARE-HS","SPARE-ISSUE",
AM2257="Power Telco","RAN ISSUE",AM2257="no impacts","no impacts"
),"")</f>
        <v>no impacts</v>
      </c>
      <c r="AM2257" s="67" t="s">
        <v>5605</v>
      </c>
      <c r="AN2257" s="48" t="str" cm="1">
        <f t="array" ref="AN2257">IFERROR(_xlfn.IFS(
AM2257="MPR ISSUE","ACTIVE",
AM2257="BSS Hardware Issue","ACTIVE",
AM2257="Sites strategiques, MLL, Pylone, etc.","PASSIVE",
AM2257="AKTIVCO DEFAUT GE &amp; POWER Cabinet","PASSIVE",
AM2257="AKTIVCO Coupure ENEO &amp; Baisse de tension","PASSIVE",
AM2257="Coupure ENEO &amp; Baisse de tension","PASSIVE",
AM2257="Defaut GE &amp; POWER Cabinet","PASSIVE",
AM2257="Sharing","PASSIVE",
AM2257="Sites strategiques &amp; DataCenter","PASSIVE",
AM2257="Exclu","Exclu",
AM2257="SAT","ACTIVE",
AM2257="SPARE-ISSUE","SPARE-ISSUE",
AM2257="Fiber CAmtel","ACTIVE",
AM2257="Fiber AOF","ACTIVE",
AM2257="Projet OCM (HUAWEI)","PLANNED WORKS",
AM2257="Projet OCM (NOKIA)","PLANNED WORKS",
AM2257="ACCESS-ISSUE","ACCESS-ISSUE",
AM2257="Projet OCM (ZTE, NOKIA, autres projets)","PLANNED WORKS",
AM2257="No root CAuse","No root cause",
AM2257="ODU HS","ACTIVE",
AM2257="IP &amp; VLAN","ACTIVE",
AM2257="Warehouse HUAWEI","SPARE-ISSUE",
AM2257="SPARE-HS","SPARE-ISSUE",
AM2257="Power Telco","ACTIVE", AM2257="no impacts","no impacts"
),"")</f>
        <v>no impacts</v>
      </c>
      <c r="AO2257" s="93" t="s">
        <v>5537</v>
      </c>
      <c r="AP2257" s="101" t="str">
        <f t="shared" si="63"/>
        <v>OST_018</v>
      </c>
      <c r="AR2257" s="17" t="s">
        <v>5537</v>
      </c>
      <c r="AS2257" s="7" t="s">
        <v>5537</v>
      </c>
      <c r="AT2257" s="6"/>
      <c r="AU2257" s="7"/>
      <c r="AV2257" s="3" t="s">
        <v>5537</v>
      </c>
      <c r="AW2257" s="18" t="s">
        <v>5537</v>
      </c>
      <c r="AX2257" s="18" t="s">
        <v>5537</v>
      </c>
      <c r="AY2257" s="18" t="s">
        <v>5537</v>
      </c>
      <c r="AZ2257" s="18" t="s">
        <v>5537</v>
      </c>
      <c r="BA2257" s="18" t="s">
        <v>5537</v>
      </c>
      <c r="BB2257" s="18" t="s">
        <v>5537</v>
      </c>
      <c r="BC2257" s="18" t="s">
        <v>5537</v>
      </c>
      <c r="BD2257" s="18" t="s">
        <v>5537</v>
      </c>
      <c r="BE2257" s="18" t="s">
        <v>5537</v>
      </c>
      <c r="BF2257" s="18" t="s">
        <v>5537</v>
      </c>
      <c r="BG2257" s="18" t="s">
        <v>5537</v>
      </c>
      <c r="BH2257" s="18" t="s">
        <v>5537</v>
      </c>
      <c r="BI2257" s="9" t="s">
        <v>5537</v>
      </c>
      <c r="BJ2257" s="14"/>
      <c r="BK2257" s="14" t="s">
        <v>5537</v>
      </c>
      <c r="BL2257" s="14" t="str">
        <f>_xlfn.XLOOKUP(B2257,'[4]cell downs 18042026 17h'!$B:$B,'[4]cell downs 18042026 17h'!$B:$B,"")</f>
        <v/>
      </c>
      <c r="BM2257" s="14" t="str">
        <f>_xlfn.XLOOKUP(B2257,'[5]Cells Huawei 19042026 15h'!$B:$B,'[5]Cells Huawei 19042026 15h'!$B:$B,"")</f>
        <v/>
      </c>
      <c r="BN2257" s="9" t="str">
        <f>_xlfn.XLOOKUP(B2257,'[6]cells down 19042026 9H40'!$B:$B,'[6]cells down 19042026 9H40'!$B:$B,"")</f>
        <v/>
      </c>
      <c r="BO2257" s="9" t="s">
        <v>4067</v>
      </c>
      <c r="BP2257" s="9" t="s">
        <v>12</v>
      </c>
      <c r="BQ2257" s="115"/>
    </row>
    <row r="2258" spans="1:69" s="9" customFormat="1" x14ac:dyDescent="0.3">
      <c r="A2258" s="1" t="s">
        <v>4069</v>
      </c>
      <c r="B2258" s="8" t="s">
        <v>4070</v>
      </c>
      <c r="C2258" s="3" t="str">
        <f>_xlfn.XLOOKUP(B2258,'[1]daily break down'!$D:$D,'[1]daily break down'!$E:$E,"")</f>
        <v>CENTRE</v>
      </c>
      <c r="D2258" s="1" t="s">
        <v>11</v>
      </c>
      <c r="E2258" s="1" t="s">
        <v>66</v>
      </c>
      <c r="F2258" s="3" t="s">
        <v>226</v>
      </c>
      <c r="G2258" s="1" t="s">
        <v>4069</v>
      </c>
      <c r="H2258" s="34" t="str">
        <f>_xlfn.XLOOKUP(B2258,[2]CALCULATION!$B:$B,[2]CALCULATION!$H:$H,"")</f>
        <v>ZTE</v>
      </c>
      <c r="I2258" s="28">
        <v>0</v>
      </c>
      <c r="J2258" s="28">
        <v>0</v>
      </c>
      <c r="K2258" s="28">
        <v>0</v>
      </c>
      <c r="L2258" s="28">
        <v>0</v>
      </c>
      <c r="M2258" s="28">
        <v>0</v>
      </c>
      <c r="N2258" s="28">
        <v>0</v>
      </c>
      <c r="O2258" s="28">
        <v>0</v>
      </c>
      <c r="P2258" s="28">
        <v>0</v>
      </c>
      <c r="Q2258" s="28">
        <v>0</v>
      </c>
      <c r="R2258" s="28">
        <v>0</v>
      </c>
      <c r="S2258" s="94">
        <v>0</v>
      </c>
      <c r="T2258" s="94">
        <f>_xlfn.XLOOKUP(B2258,'[3]Nur des jours'!$B:$B,'[3]Nur des jours'!$U:$U,"")</f>
        <v>0</v>
      </c>
      <c r="U2258" s="94">
        <v>0</v>
      </c>
      <c r="V2258" s="94">
        <v>0</v>
      </c>
      <c r="W2258" s="94">
        <v>0</v>
      </c>
      <c r="X2258" s="94">
        <v>0</v>
      </c>
      <c r="Y2258" s="94">
        <v>0</v>
      </c>
      <c r="Z2258" s="94">
        <v>0</v>
      </c>
      <c r="AA2258" s="94">
        <v>0</v>
      </c>
      <c r="AB2258" s="94">
        <v>0</v>
      </c>
      <c r="AC2258" s="94"/>
      <c r="AD2258" s="94">
        <v>0</v>
      </c>
      <c r="AE2258" s="94">
        <v>0</v>
      </c>
      <c r="AF2258" s="94">
        <v>0</v>
      </c>
      <c r="AG2258" s="94">
        <v>0</v>
      </c>
      <c r="AH2258" s="94">
        <v>0</v>
      </c>
      <c r="AI2258" s="49" t="s">
        <v>5559</v>
      </c>
      <c r="AJ2258" s="49"/>
      <c r="AK2258" s="48" t="str" cm="1">
        <f t="array" ref="AK2258">IFERROR(_xlfn.IFS(
AM2258="MPR ISSUE","PDH",
AM2258="BSS Hardware Issue","BSS",
AM2258="Sites strategiques, MLL, Pylone, etc.","ENVTECH",
AM2258="AKTIVCO DEFAUT GE &amp; POWER Cabinet","AKTIVCO",
AM2258="AKTIVCO Coupure ENEO &amp; Baisse de tension","AKTIVCO GRID ONLY",
AM2258="Coupure ENEO &amp; Baisse de tension","IHS GRID ONLY",
AM2258="Defaut GE &amp; POWER Cabinet","IHS",
AM2258="Sharing","Partners",
AM2258="Sites strategiques &amp; DataCenter","SST &amp; DC",
AM2258="Exclu","Exclu",
AM2258="SAT","SAT",
AM2258="SPARE-ISSUE","SPARE-ISSUE",
AM2258="Fiber CAmtel","TRANS_FO_CAMTEL",
AM2258="Fiber AOF","Fiber AOF",
AM2258="Projet OCM (HUAWEI)","TRAVAUX-HUAWEI",
AM2258="Projet OCM (NOKIA)","TRAVAUX-NOKIA",
AM2258="ACCESS-ISSUE","ACCESS-ISSUE",
AM2258="Projet OCM (ZTE, NOKIA, autres projets)","TRAVAUX OCM",
AM2258="No root CAuse","No root cause",
AM2258="ODU HS","PDH",
AM2258="IP &amp; VLAN","PDH",
AM2258="Warehouse HUAWEI","SPARE-ISSUE",
AM2258="SPARE-HS","SPARE-ISSUE",
AM2258="Power Telco","BSS",AM2258="no impacts","no impacts"
),"")</f>
        <v>no impacts</v>
      </c>
      <c r="AL2258" s="48" t="str" cm="1">
        <f t="array" ref="AL2258">IFERROR(_xlfn.IFS(
AM2258="MPR ISSUE","TX ISSUE",
AM2258="BSS Hardware Issue","RAN ISSUE",
AM2258="Sites strategiques, MLL, Pylone, etc.","ENVTECH",
AM2258="AKTIVCO DEFAUT GE &amp; POWER Cabinet","POWER ISSUE",
AM2258="AKTIVCO Coupure ENEO &amp; Baisse de tension","POWER ISSUE",
AM2258="Coupure ENEO &amp; Baisse de tension","POWER ISSUE",
AM2258="Defaut GE &amp; POWER Cabinet","POWER ISSUE",
AM2258="Sharing","POWER ISSUE",
AM2258="Sites strategiques &amp; DataCenter","POWER ISSUE",
AM2258="Exclu","Exclu",
AM2258="SAT","TX ISSUE",
AM2258="SPARE-ISSUE","SPARE-ISSUE",
AM2258="Fiber CAmtel","TX ISSUE",
AM2258="Fiber AOF","TX ISSUE",
AM2258="Projet OCM (HUAWEI)","TRAVAUX-HUAWEI",
AM2258="Projet OCM (NOKIA)","TRAVAUX -NOKIA",
AM2258="ACCESS-ISSUE","ACCESS-ISSUE",
AM2258="Projet OCM (ZTE, NOKIA, autres projets)","TRAVAUX OCM",
AM2258="No root CAuse","No root cause",
AM2258="ODU HS","TX ISSUE",
AM2258="IP &amp; VLAN","TX ISSUE",
AM2258="Warehouse HUAWEI","SPARE-ISSUE",
AM2258="SPARE-HS","SPARE-ISSUE",
AM2258="Power Telco","RAN ISSUE",AM2258="no impacts","no impacts"
),"")</f>
        <v>no impacts</v>
      </c>
      <c r="AM2258" s="67" t="s">
        <v>5605</v>
      </c>
      <c r="AN2258" s="48" t="str" cm="1">
        <f t="array" ref="AN2258">IFERROR(_xlfn.IFS(
AM2258="MPR ISSUE","ACTIVE",
AM2258="BSS Hardware Issue","ACTIVE",
AM2258="Sites strategiques, MLL, Pylone, etc.","PASSIVE",
AM2258="AKTIVCO DEFAUT GE &amp; POWER Cabinet","PASSIVE",
AM2258="AKTIVCO Coupure ENEO &amp; Baisse de tension","PASSIVE",
AM2258="Coupure ENEO &amp; Baisse de tension","PASSIVE",
AM2258="Defaut GE &amp; POWER Cabinet","PASSIVE",
AM2258="Sharing","PASSIVE",
AM2258="Sites strategiques &amp; DataCenter","PASSIVE",
AM2258="Exclu","Exclu",
AM2258="SAT","ACTIVE",
AM2258="SPARE-ISSUE","SPARE-ISSUE",
AM2258="Fiber CAmtel","ACTIVE",
AM2258="Fiber AOF","ACTIVE",
AM2258="Projet OCM (HUAWEI)","PLANNED WORKS",
AM2258="Projet OCM (NOKIA)","PLANNED WORKS",
AM2258="ACCESS-ISSUE","ACCESS-ISSUE",
AM2258="Projet OCM (ZTE, NOKIA, autres projets)","PLANNED WORKS",
AM2258="No root CAuse","No root cause",
AM2258="ODU HS","ACTIVE",
AM2258="IP &amp; VLAN","ACTIVE",
AM2258="Warehouse HUAWEI","SPARE-ISSUE",
AM2258="SPARE-HS","SPARE-ISSUE",
AM2258="Power Telco","ACTIVE", AM2258="no impacts","no impacts"
),"")</f>
        <v>no impacts</v>
      </c>
      <c r="AO2258" s="93" t="s">
        <v>5537</v>
      </c>
      <c r="AP2258" s="101" t="str">
        <f t="shared" si="63"/>
        <v>EST_016</v>
      </c>
      <c r="AR2258" s="17" t="s">
        <v>5537</v>
      </c>
      <c r="AS2258" s="7" t="s">
        <v>5537</v>
      </c>
      <c r="AT2258" s="6"/>
      <c r="AU2258" s="7"/>
      <c r="AV2258" s="3" t="s">
        <v>5537</v>
      </c>
      <c r="AW2258" s="18" t="s">
        <v>5537</v>
      </c>
      <c r="AX2258" s="18" t="s">
        <v>5537</v>
      </c>
      <c r="AY2258" s="18" t="s">
        <v>5537</v>
      </c>
      <c r="AZ2258" s="18" t="s">
        <v>5537</v>
      </c>
      <c r="BA2258" s="18" t="s">
        <v>5537</v>
      </c>
      <c r="BB2258" s="18" t="s">
        <v>5537</v>
      </c>
      <c r="BC2258" s="18" t="s">
        <v>5537</v>
      </c>
      <c r="BD2258" s="18" t="s">
        <v>5537</v>
      </c>
      <c r="BE2258" s="18" t="s">
        <v>5537</v>
      </c>
      <c r="BF2258" s="18" t="s">
        <v>5537</v>
      </c>
      <c r="BG2258" s="18" t="s">
        <v>5537</v>
      </c>
      <c r="BH2258" s="18" t="s">
        <v>5537</v>
      </c>
      <c r="BI2258" s="9" t="s">
        <v>5537</v>
      </c>
      <c r="BJ2258" s="14"/>
      <c r="BK2258" s="14" t="s">
        <v>5537</v>
      </c>
      <c r="BL2258" s="14" t="str">
        <f>_xlfn.XLOOKUP(B2258,'[4]cell downs 18042026 17h'!$B:$B,'[4]cell downs 18042026 17h'!$B:$B,"")</f>
        <v/>
      </c>
      <c r="BM2258" s="14" t="str">
        <f>_xlfn.XLOOKUP(B2258,'[5]Cells Huawei 19042026 15h'!$B:$B,'[5]Cells Huawei 19042026 15h'!$B:$B,"")</f>
        <v/>
      </c>
      <c r="BN2258" s="9" t="str">
        <f>_xlfn.XLOOKUP(B2258,'[6]cells down 19042026 9H40'!$B:$B,'[6]cells down 19042026 9H40'!$B:$B,"")</f>
        <v/>
      </c>
      <c r="BO2258" s="9" t="s">
        <v>4070</v>
      </c>
      <c r="BP2258" s="9" t="s">
        <v>12</v>
      </c>
      <c r="BQ2258" s="115"/>
    </row>
    <row r="2259" spans="1:69" s="9" customFormat="1" x14ac:dyDescent="0.3">
      <c r="A2259" s="1" t="s">
        <v>4071</v>
      </c>
      <c r="B2259" s="8" t="s">
        <v>4072</v>
      </c>
      <c r="C2259" s="3" t="str">
        <f>_xlfn.XLOOKUP(B2259,'[1]daily break down'!$D:$D,'[1]daily break down'!$E:$E,"")</f>
        <v>OUEST</v>
      </c>
      <c r="D2259" s="1" t="s">
        <v>11</v>
      </c>
      <c r="E2259" s="1" t="s">
        <v>12</v>
      </c>
      <c r="F2259" s="3" t="s">
        <v>102</v>
      </c>
      <c r="G2259" s="1" t="s">
        <v>4071</v>
      </c>
      <c r="H2259" s="32" t="str">
        <f>_xlfn.XLOOKUP(B2259,[2]CALCULATION!$B:$B,[2]CALCULATION!$H:$H,"")</f>
        <v>HUAWEI</v>
      </c>
      <c r="I2259" s="28">
        <v>0</v>
      </c>
      <c r="J2259" s="28">
        <v>0</v>
      </c>
      <c r="K2259" s="28">
        <v>0</v>
      </c>
      <c r="L2259" s="28">
        <v>0</v>
      </c>
      <c r="M2259" s="28">
        <v>0</v>
      </c>
      <c r="N2259" s="28">
        <v>0</v>
      </c>
      <c r="O2259" s="28">
        <v>0</v>
      </c>
      <c r="P2259" s="28">
        <v>0</v>
      </c>
      <c r="Q2259" s="28">
        <v>0</v>
      </c>
      <c r="R2259" s="28">
        <v>0</v>
      </c>
      <c r="S2259" s="94">
        <v>0</v>
      </c>
      <c r="T2259" s="94">
        <f>_xlfn.XLOOKUP(B2259,'[3]Nur des jours'!$B:$B,'[3]Nur des jours'!$U:$U,"")</f>
        <v>0</v>
      </c>
      <c r="U2259" s="94">
        <v>0</v>
      </c>
      <c r="V2259" s="94">
        <v>0</v>
      </c>
      <c r="W2259" s="94">
        <v>0</v>
      </c>
      <c r="X2259" s="94">
        <v>0</v>
      </c>
      <c r="Y2259" s="94">
        <v>0</v>
      </c>
      <c r="Z2259" s="94">
        <v>0</v>
      </c>
      <c r="AA2259" s="94">
        <v>0</v>
      </c>
      <c r="AB2259" s="94">
        <v>0</v>
      </c>
      <c r="AC2259" s="94"/>
      <c r="AD2259" s="94">
        <v>0</v>
      </c>
      <c r="AE2259" s="94">
        <v>0</v>
      </c>
      <c r="AF2259" s="94">
        <v>0</v>
      </c>
      <c r="AG2259" s="94">
        <v>0</v>
      </c>
      <c r="AH2259" s="94">
        <v>0</v>
      </c>
      <c r="AI2259" s="49" t="s">
        <v>5559</v>
      </c>
      <c r="AJ2259" s="49"/>
      <c r="AK2259" s="48" t="str" cm="1">
        <f t="array" ref="AK2259">IFERROR(_xlfn.IFS(
AM2259="MPR ISSUE","PDH",
AM2259="BSS Hardware Issue","BSS",
AM2259="Sites strategiques, MLL, Pylone, etc.","ENVTECH",
AM2259="AKTIVCO DEFAUT GE &amp; POWER Cabinet","AKTIVCO",
AM2259="AKTIVCO Coupure ENEO &amp; Baisse de tension","AKTIVCO GRID ONLY",
AM2259="Coupure ENEO &amp; Baisse de tension","IHS GRID ONLY",
AM2259="Defaut GE &amp; POWER Cabinet","IHS",
AM2259="Sharing","Partners",
AM2259="Sites strategiques &amp; DataCenter","SST &amp; DC",
AM2259="Exclu","Exclu",
AM2259="SAT","SAT",
AM2259="SPARE-ISSUE","SPARE-ISSUE",
AM2259="Fiber CAmtel","TRANS_FO_CAMTEL",
AM2259="Fiber AOF","Fiber AOF",
AM2259="Projet OCM (HUAWEI)","TRAVAUX-HUAWEI",
AM2259="Projet OCM (NOKIA)","TRAVAUX-NOKIA",
AM2259="ACCESS-ISSUE","ACCESS-ISSUE",
AM2259="Projet OCM (ZTE, NOKIA, autres projets)","TRAVAUX OCM",
AM2259="No root CAuse","No root cause",
AM2259="ODU HS","PDH",
AM2259="IP &amp; VLAN","PDH",
AM2259="Warehouse HUAWEI","SPARE-ISSUE",
AM2259="SPARE-HS","SPARE-ISSUE",
AM2259="Power Telco","BSS",AM2259="no impacts","no impacts"
),"")</f>
        <v>no impacts</v>
      </c>
      <c r="AL2259" s="48" t="str" cm="1">
        <f t="array" ref="AL2259">IFERROR(_xlfn.IFS(
AM2259="MPR ISSUE","TX ISSUE",
AM2259="BSS Hardware Issue","RAN ISSUE",
AM2259="Sites strategiques, MLL, Pylone, etc.","ENVTECH",
AM2259="AKTIVCO DEFAUT GE &amp; POWER Cabinet","POWER ISSUE",
AM2259="AKTIVCO Coupure ENEO &amp; Baisse de tension","POWER ISSUE",
AM2259="Coupure ENEO &amp; Baisse de tension","POWER ISSUE",
AM2259="Defaut GE &amp; POWER Cabinet","POWER ISSUE",
AM2259="Sharing","POWER ISSUE",
AM2259="Sites strategiques &amp; DataCenter","POWER ISSUE",
AM2259="Exclu","Exclu",
AM2259="SAT","TX ISSUE",
AM2259="SPARE-ISSUE","SPARE-ISSUE",
AM2259="Fiber CAmtel","TX ISSUE",
AM2259="Fiber AOF","TX ISSUE",
AM2259="Projet OCM (HUAWEI)","TRAVAUX-HUAWEI",
AM2259="Projet OCM (NOKIA)","TRAVAUX -NOKIA",
AM2259="ACCESS-ISSUE","ACCESS-ISSUE",
AM2259="Projet OCM (ZTE, NOKIA, autres projets)","TRAVAUX OCM",
AM2259="No root CAuse","No root cause",
AM2259="ODU HS","TX ISSUE",
AM2259="IP &amp; VLAN","TX ISSUE",
AM2259="Warehouse HUAWEI","SPARE-ISSUE",
AM2259="SPARE-HS","SPARE-ISSUE",
AM2259="Power Telco","RAN ISSUE",AM2259="no impacts","no impacts"
),"")</f>
        <v>no impacts</v>
      </c>
      <c r="AM2259" s="67" t="s">
        <v>5605</v>
      </c>
      <c r="AN2259" s="48" t="str" cm="1">
        <f t="array" ref="AN2259">IFERROR(_xlfn.IFS(
AM2259="MPR ISSUE","ACTIVE",
AM2259="BSS Hardware Issue","ACTIVE",
AM2259="Sites strategiques, MLL, Pylone, etc.","PASSIVE",
AM2259="AKTIVCO DEFAUT GE &amp; POWER Cabinet","PASSIVE",
AM2259="AKTIVCO Coupure ENEO &amp; Baisse de tension","PASSIVE",
AM2259="Coupure ENEO &amp; Baisse de tension","PASSIVE",
AM2259="Defaut GE &amp; POWER Cabinet","PASSIVE",
AM2259="Sharing","PASSIVE",
AM2259="Sites strategiques &amp; DataCenter","PASSIVE",
AM2259="Exclu","Exclu",
AM2259="SAT","ACTIVE",
AM2259="SPARE-ISSUE","SPARE-ISSUE",
AM2259="Fiber CAmtel","ACTIVE",
AM2259="Fiber AOF","ACTIVE",
AM2259="Projet OCM (HUAWEI)","PLANNED WORKS",
AM2259="Projet OCM (NOKIA)","PLANNED WORKS",
AM2259="ACCESS-ISSUE","ACCESS-ISSUE",
AM2259="Projet OCM (ZTE, NOKIA, autres projets)","PLANNED WORKS",
AM2259="No root CAuse","No root cause",
AM2259="ODU HS","ACTIVE",
AM2259="IP &amp; VLAN","ACTIVE",
AM2259="Warehouse HUAWEI","SPARE-ISSUE",
AM2259="SPARE-HS","SPARE-ISSUE",
AM2259="Power Telco","ACTIVE", AM2259="no impacts","no impacts"
),"")</f>
        <v>no impacts</v>
      </c>
      <c r="AO2259" s="93" t="s">
        <v>5537</v>
      </c>
      <c r="AP2259" s="101" t="str">
        <f t="shared" si="63"/>
        <v>OST_006</v>
      </c>
      <c r="AR2259" s="17" t="s">
        <v>5537</v>
      </c>
      <c r="AS2259" s="7" t="s">
        <v>5537</v>
      </c>
      <c r="AT2259" s="6"/>
      <c r="AU2259" s="7"/>
      <c r="AV2259" s="3" t="s">
        <v>5537</v>
      </c>
      <c r="AW2259" s="18" t="s">
        <v>5537</v>
      </c>
      <c r="AX2259" s="18" t="s">
        <v>5537</v>
      </c>
      <c r="AY2259" s="18" t="s">
        <v>5537</v>
      </c>
      <c r="AZ2259" s="18" t="s">
        <v>5537</v>
      </c>
      <c r="BA2259" s="18" t="s">
        <v>5537</v>
      </c>
      <c r="BB2259" s="18" t="s">
        <v>5537</v>
      </c>
      <c r="BC2259" s="18" t="s">
        <v>5537</v>
      </c>
      <c r="BD2259" s="18" t="s">
        <v>5537</v>
      </c>
      <c r="BE2259" s="18" t="s">
        <v>5537</v>
      </c>
      <c r="BF2259" s="18" t="s">
        <v>5537</v>
      </c>
      <c r="BG2259" s="18" t="s">
        <v>5537</v>
      </c>
      <c r="BH2259" s="18" t="s">
        <v>5537</v>
      </c>
      <c r="BI2259" s="9" t="s">
        <v>5537</v>
      </c>
      <c r="BJ2259" s="14"/>
      <c r="BK2259" s="14" t="s">
        <v>5537</v>
      </c>
      <c r="BL2259" s="14" t="str">
        <f>_xlfn.XLOOKUP(B2259,'[4]cell downs 18042026 17h'!$B:$B,'[4]cell downs 18042026 17h'!$B:$B,"")</f>
        <v/>
      </c>
      <c r="BM2259" s="14" t="str">
        <f>_xlfn.XLOOKUP(B2259,'[5]Cells Huawei 19042026 15h'!$B:$B,'[5]Cells Huawei 19042026 15h'!$B:$B,"")</f>
        <v/>
      </c>
      <c r="BN2259" s="9" t="str">
        <f>_xlfn.XLOOKUP(B2259,'[6]cells down 19042026 9H40'!$B:$B,'[6]cells down 19042026 9H40'!$B:$B,"")</f>
        <v/>
      </c>
      <c r="BO2259" s="9" t="s">
        <v>4072</v>
      </c>
      <c r="BP2259" s="9" t="s">
        <v>1129</v>
      </c>
      <c r="BQ2259" s="115"/>
    </row>
    <row r="2260" spans="1:69" s="9" customFormat="1" x14ac:dyDescent="0.3">
      <c r="A2260" s="1" t="s">
        <v>4073</v>
      </c>
      <c r="B2260" s="8" t="s">
        <v>4074</v>
      </c>
      <c r="C2260" s="3" t="str">
        <f>_xlfn.XLOOKUP(B2260,'[1]daily break down'!$D:$D,'[1]daily break down'!$E:$E,"")</f>
        <v>LITTORAL</v>
      </c>
      <c r="D2260" s="1" t="s">
        <v>11</v>
      </c>
      <c r="E2260" s="1" t="s">
        <v>12</v>
      </c>
      <c r="F2260" s="3" t="s">
        <v>31</v>
      </c>
      <c r="G2260" s="1" t="s">
        <v>4073</v>
      </c>
      <c r="H2260" s="34" t="str">
        <f>_xlfn.XLOOKUP(B2260,[2]CALCULATION!$B:$B,[2]CALCULATION!$H:$H,"")</f>
        <v>ZTE</v>
      </c>
      <c r="I2260" s="28">
        <v>0</v>
      </c>
      <c r="J2260" s="28">
        <v>0</v>
      </c>
      <c r="K2260" s="28">
        <v>0</v>
      </c>
      <c r="L2260" s="28">
        <v>0</v>
      </c>
      <c r="M2260" s="28">
        <v>0</v>
      </c>
      <c r="N2260" s="28">
        <v>0</v>
      </c>
      <c r="O2260" s="28">
        <v>0</v>
      </c>
      <c r="P2260" s="28">
        <v>0</v>
      </c>
      <c r="Q2260" s="28">
        <v>0</v>
      </c>
      <c r="R2260" s="28">
        <v>0</v>
      </c>
      <c r="S2260" s="94">
        <v>0</v>
      </c>
      <c r="T2260" s="94">
        <f>_xlfn.XLOOKUP(B2260,'[3]Nur des jours'!$B:$B,'[3]Nur des jours'!$U:$U,"")</f>
        <v>0</v>
      </c>
      <c r="U2260" s="94">
        <v>0</v>
      </c>
      <c r="V2260" s="94">
        <v>0</v>
      </c>
      <c r="W2260" s="94">
        <v>0</v>
      </c>
      <c r="X2260" s="94">
        <v>0</v>
      </c>
      <c r="Y2260" s="94">
        <v>0</v>
      </c>
      <c r="Z2260" s="94">
        <v>0</v>
      </c>
      <c r="AA2260" s="94">
        <v>0</v>
      </c>
      <c r="AB2260" s="94">
        <v>0</v>
      </c>
      <c r="AC2260" s="94"/>
      <c r="AD2260" s="94">
        <v>0</v>
      </c>
      <c r="AE2260" s="94">
        <v>0</v>
      </c>
      <c r="AF2260" s="94">
        <v>0</v>
      </c>
      <c r="AG2260" s="94">
        <v>0</v>
      </c>
      <c r="AH2260" s="94">
        <v>0</v>
      </c>
      <c r="AI2260" s="49" t="s">
        <v>5559</v>
      </c>
      <c r="AJ2260" s="49"/>
      <c r="AK2260" s="48" t="str" cm="1">
        <f t="array" ref="AK2260">IFERROR(_xlfn.IFS(
AM2260="MPR ISSUE","PDH",
AM2260="BSS Hardware Issue","BSS",
AM2260="Sites strategiques, MLL, Pylone, etc.","ENVTECH",
AM2260="AKTIVCO DEFAUT GE &amp; POWER Cabinet","AKTIVCO",
AM2260="AKTIVCO Coupure ENEO &amp; Baisse de tension","AKTIVCO GRID ONLY",
AM2260="Coupure ENEO &amp; Baisse de tension","IHS GRID ONLY",
AM2260="Defaut GE &amp; POWER Cabinet","IHS",
AM2260="Sharing","Partners",
AM2260="Sites strategiques &amp; DataCenter","SST &amp; DC",
AM2260="Exclu","Exclu",
AM2260="SAT","SAT",
AM2260="SPARE-ISSUE","SPARE-ISSUE",
AM2260="Fiber CAmtel","TRANS_FO_CAMTEL",
AM2260="Fiber AOF","Fiber AOF",
AM2260="Projet OCM (HUAWEI)","TRAVAUX-HUAWEI",
AM2260="Projet OCM (NOKIA)","TRAVAUX-NOKIA",
AM2260="ACCESS-ISSUE","ACCESS-ISSUE",
AM2260="Projet OCM (ZTE, NOKIA, autres projets)","TRAVAUX OCM",
AM2260="No root CAuse","No root cause",
AM2260="ODU HS","PDH",
AM2260="IP &amp; VLAN","PDH",
AM2260="Warehouse HUAWEI","SPARE-ISSUE",
AM2260="SPARE-HS","SPARE-ISSUE",
AM2260="Power Telco","BSS",AM2260="no impacts","no impacts"
),"")</f>
        <v>no impacts</v>
      </c>
      <c r="AL2260" s="48" t="str" cm="1">
        <f t="array" ref="AL2260">IFERROR(_xlfn.IFS(
AM2260="MPR ISSUE","TX ISSUE",
AM2260="BSS Hardware Issue","RAN ISSUE",
AM2260="Sites strategiques, MLL, Pylone, etc.","ENVTECH",
AM2260="AKTIVCO DEFAUT GE &amp; POWER Cabinet","POWER ISSUE",
AM2260="AKTIVCO Coupure ENEO &amp; Baisse de tension","POWER ISSUE",
AM2260="Coupure ENEO &amp; Baisse de tension","POWER ISSUE",
AM2260="Defaut GE &amp; POWER Cabinet","POWER ISSUE",
AM2260="Sharing","POWER ISSUE",
AM2260="Sites strategiques &amp; DataCenter","POWER ISSUE",
AM2260="Exclu","Exclu",
AM2260="SAT","TX ISSUE",
AM2260="SPARE-ISSUE","SPARE-ISSUE",
AM2260="Fiber CAmtel","TX ISSUE",
AM2260="Fiber AOF","TX ISSUE",
AM2260="Projet OCM (HUAWEI)","TRAVAUX-HUAWEI",
AM2260="Projet OCM (NOKIA)","TRAVAUX -NOKIA",
AM2260="ACCESS-ISSUE","ACCESS-ISSUE",
AM2260="Projet OCM (ZTE, NOKIA, autres projets)","TRAVAUX OCM",
AM2260="No root CAuse","No root cause",
AM2260="ODU HS","TX ISSUE",
AM2260="IP &amp; VLAN","TX ISSUE",
AM2260="Warehouse HUAWEI","SPARE-ISSUE",
AM2260="SPARE-HS","SPARE-ISSUE",
AM2260="Power Telco","RAN ISSUE",AM2260="no impacts","no impacts"
),"")</f>
        <v>no impacts</v>
      </c>
      <c r="AM2260" s="67" t="s">
        <v>5605</v>
      </c>
      <c r="AN2260" s="48" t="str" cm="1">
        <f t="array" ref="AN2260">IFERROR(_xlfn.IFS(
AM2260="MPR ISSUE","ACTIVE",
AM2260="BSS Hardware Issue","ACTIVE",
AM2260="Sites strategiques, MLL, Pylone, etc.","PASSIVE",
AM2260="AKTIVCO DEFAUT GE &amp; POWER Cabinet","PASSIVE",
AM2260="AKTIVCO Coupure ENEO &amp; Baisse de tension","PASSIVE",
AM2260="Coupure ENEO &amp; Baisse de tension","PASSIVE",
AM2260="Defaut GE &amp; POWER Cabinet","PASSIVE",
AM2260="Sharing","PASSIVE",
AM2260="Sites strategiques &amp; DataCenter","PASSIVE",
AM2260="Exclu","Exclu",
AM2260="SAT","ACTIVE",
AM2260="SPARE-ISSUE","SPARE-ISSUE",
AM2260="Fiber CAmtel","ACTIVE",
AM2260="Fiber AOF","ACTIVE",
AM2260="Projet OCM (HUAWEI)","PLANNED WORKS",
AM2260="Projet OCM (NOKIA)","PLANNED WORKS",
AM2260="ACCESS-ISSUE","ACCESS-ISSUE",
AM2260="Projet OCM (ZTE, NOKIA, autres projets)","PLANNED WORKS",
AM2260="No root CAuse","No root cause",
AM2260="ODU HS","ACTIVE",
AM2260="IP &amp; VLAN","ACTIVE",
AM2260="Warehouse HUAWEI","SPARE-ISSUE",
AM2260="SPARE-HS","SPARE-ISSUE",
AM2260="Power Telco","ACTIVE", AM2260="no impacts","no impacts"
),"")</f>
        <v>no impacts</v>
      </c>
      <c r="AO2260" s="93" t="s">
        <v>5537</v>
      </c>
      <c r="AP2260" s="101" t="str">
        <f t="shared" si="63"/>
        <v>LIT_031</v>
      </c>
      <c r="AR2260" s="17" t="s">
        <v>5537</v>
      </c>
      <c r="AS2260" s="7" t="s">
        <v>5537</v>
      </c>
      <c r="AT2260" s="6"/>
      <c r="AU2260" s="7"/>
      <c r="AV2260" s="3" t="s">
        <v>5537</v>
      </c>
      <c r="AW2260" s="18" t="s">
        <v>5537</v>
      </c>
      <c r="AX2260" s="18" t="s">
        <v>5537</v>
      </c>
      <c r="AY2260" s="18" t="s">
        <v>5537</v>
      </c>
      <c r="AZ2260" s="18" t="s">
        <v>5537</v>
      </c>
      <c r="BA2260" s="18" t="s">
        <v>5537</v>
      </c>
      <c r="BB2260" s="18" t="s">
        <v>5537</v>
      </c>
      <c r="BC2260" s="18" t="s">
        <v>5537</v>
      </c>
      <c r="BD2260" s="18" t="s">
        <v>5537</v>
      </c>
      <c r="BE2260" s="18" t="s">
        <v>5537</v>
      </c>
      <c r="BF2260" s="18" t="s">
        <v>5537</v>
      </c>
      <c r="BG2260" s="18" t="s">
        <v>5537</v>
      </c>
      <c r="BH2260" s="18" t="s">
        <v>5537</v>
      </c>
      <c r="BI2260" s="9" t="s">
        <v>5537</v>
      </c>
      <c r="BJ2260" s="14"/>
      <c r="BK2260" s="14" t="s">
        <v>5537</v>
      </c>
      <c r="BL2260" s="14" t="str">
        <f>_xlfn.XLOOKUP(B2260,'[4]cell downs 18042026 17h'!$B:$B,'[4]cell downs 18042026 17h'!$B:$B,"")</f>
        <v/>
      </c>
      <c r="BM2260" s="14" t="str">
        <f>_xlfn.XLOOKUP(B2260,'[5]Cells Huawei 19042026 15h'!$B:$B,'[5]Cells Huawei 19042026 15h'!$B:$B,"")</f>
        <v/>
      </c>
      <c r="BN2260" s="9" t="str">
        <f>_xlfn.XLOOKUP(B2260,'[6]cells down 19042026 9H40'!$B:$B,'[6]cells down 19042026 9H40'!$B:$B,"")</f>
        <v/>
      </c>
      <c r="BO2260" s="9" t="s">
        <v>4074</v>
      </c>
      <c r="BP2260" s="9" t="s">
        <v>12</v>
      </c>
      <c r="BQ2260" s="115"/>
    </row>
    <row r="2261" spans="1:69" s="9" customFormat="1" x14ac:dyDescent="0.3">
      <c r="A2261" s="1" t="s">
        <v>4075</v>
      </c>
      <c r="B2261" s="8" t="s">
        <v>4076</v>
      </c>
      <c r="C2261" s="3" t="str">
        <f>_xlfn.XLOOKUP(B2261,'[1]daily break down'!$D:$D,'[1]daily break down'!$E:$E,"")</f>
        <v>LITTORAL</v>
      </c>
      <c r="D2261" s="1" t="s">
        <v>11</v>
      </c>
      <c r="E2261" s="1" t="s">
        <v>12</v>
      </c>
      <c r="F2261" s="3" t="s">
        <v>31</v>
      </c>
      <c r="G2261" s="1" t="s">
        <v>4073</v>
      </c>
      <c r="H2261" s="34" t="str">
        <f>_xlfn.XLOOKUP(B2261,[2]CALCULATION!$B:$B,[2]CALCULATION!$H:$H,"")</f>
        <v>ZTE</v>
      </c>
      <c r="I2261" s="28">
        <v>0</v>
      </c>
      <c r="J2261" s="28">
        <v>0</v>
      </c>
      <c r="K2261" s="28">
        <v>0</v>
      </c>
      <c r="L2261" s="28">
        <v>0</v>
      </c>
      <c r="M2261" s="28">
        <v>0</v>
      </c>
      <c r="N2261" s="28">
        <v>0</v>
      </c>
      <c r="O2261" s="28">
        <v>0</v>
      </c>
      <c r="P2261" s="28">
        <v>0</v>
      </c>
      <c r="Q2261" s="28">
        <v>0</v>
      </c>
      <c r="R2261" s="28">
        <v>0</v>
      </c>
      <c r="S2261" s="94">
        <v>0</v>
      </c>
      <c r="T2261" s="94">
        <f>_xlfn.XLOOKUP(B2261,'[3]Nur des jours'!$B:$B,'[3]Nur des jours'!$U:$U,"")</f>
        <v>0</v>
      </c>
      <c r="U2261" s="94">
        <v>0</v>
      </c>
      <c r="V2261" s="94">
        <v>0</v>
      </c>
      <c r="W2261" s="94">
        <v>0</v>
      </c>
      <c r="X2261" s="94">
        <v>0</v>
      </c>
      <c r="Y2261" s="94">
        <v>0</v>
      </c>
      <c r="Z2261" s="94">
        <v>0</v>
      </c>
      <c r="AA2261" s="94">
        <v>0</v>
      </c>
      <c r="AB2261" s="94">
        <v>0</v>
      </c>
      <c r="AC2261" s="94"/>
      <c r="AD2261" s="94">
        <v>0</v>
      </c>
      <c r="AE2261" s="94">
        <v>0</v>
      </c>
      <c r="AF2261" s="94">
        <v>0</v>
      </c>
      <c r="AG2261" s="94">
        <v>0</v>
      </c>
      <c r="AH2261" s="94">
        <v>0</v>
      </c>
      <c r="AI2261" s="49" t="s">
        <v>5559</v>
      </c>
      <c r="AJ2261" s="49"/>
      <c r="AK2261" s="48" t="str" cm="1">
        <f t="array" ref="AK2261">IFERROR(_xlfn.IFS(
AM2261="MPR ISSUE","PDH",
AM2261="BSS Hardware Issue","BSS",
AM2261="Sites strategiques, MLL, Pylone, etc.","ENVTECH",
AM2261="AKTIVCO DEFAUT GE &amp; POWER Cabinet","AKTIVCO",
AM2261="AKTIVCO Coupure ENEO &amp; Baisse de tension","AKTIVCO GRID ONLY",
AM2261="Coupure ENEO &amp; Baisse de tension","IHS GRID ONLY",
AM2261="Defaut GE &amp; POWER Cabinet","IHS",
AM2261="Sharing","Partners",
AM2261="Sites strategiques &amp; DataCenter","SST &amp; DC",
AM2261="Exclu","Exclu",
AM2261="SAT","SAT",
AM2261="SPARE-ISSUE","SPARE-ISSUE",
AM2261="Fiber CAmtel","TRANS_FO_CAMTEL",
AM2261="Fiber AOF","Fiber AOF",
AM2261="Projet OCM (HUAWEI)","TRAVAUX-HUAWEI",
AM2261="Projet OCM (NOKIA)","TRAVAUX-NOKIA",
AM2261="ACCESS-ISSUE","ACCESS-ISSUE",
AM2261="Projet OCM (ZTE, NOKIA, autres projets)","TRAVAUX OCM",
AM2261="No root CAuse","No root cause",
AM2261="ODU HS","PDH",
AM2261="IP &amp; VLAN","PDH",
AM2261="Warehouse HUAWEI","SPARE-ISSUE",
AM2261="SPARE-HS","SPARE-ISSUE",
AM2261="Power Telco","BSS",AM2261="no impacts","no impacts"
),"")</f>
        <v>no impacts</v>
      </c>
      <c r="AL2261" s="48" t="str" cm="1">
        <f t="array" ref="AL2261">IFERROR(_xlfn.IFS(
AM2261="MPR ISSUE","TX ISSUE",
AM2261="BSS Hardware Issue","RAN ISSUE",
AM2261="Sites strategiques, MLL, Pylone, etc.","ENVTECH",
AM2261="AKTIVCO DEFAUT GE &amp; POWER Cabinet","POWER ISSUE",
AM2261="AKTIVCO Coupure ENEO &amp; Baisse de tension","POWER ISSUE",
AM2261="Coupure ENEO &amp; Baisse de tension","POWER ISSUE",
AM2261="Defaut GE &amp; POWER Cabinet","POWER ISSUE",
AM2261="Sharing","POWER ISSUE",
AM2261="Sites strategiques &amp; DataCenter","POWER ISSUE",
AM2261="Exclu","Exclu",
AM2261="SAT","TX ISSUE",
AM2261="SPARE-ISSUE","SPARE-ISSUE",
AM2261="Fiber CAmtel","TX ISSUE",
AM2261="Fiber AOF","TX ISSUE",
AM2261="Projet OCM (HUAWEI)","TRAVAUX-HUAWEI",
AM2261="Projet OCM (NOKIA)","TRAVAUX -NOKIA",
AM2261="ACCESS-ISSUE","ACCESS-ISSUE",
AM2261="Projet OCM (ZTE, NOKIA, autres projets)","TRAVAUX OCM",
AM2261="No root CAuse","No root cause",
AM2261="ODU HS","TX ISSUE",
AM2261="IP &amp; VLAN","TX ISSUE",
AM2261="Warehouse HUAWEI","SPARE-ISSUE",
AM2261="SPARE-HS","SPARE-ISSUE",
AM2261="Power Telco","RAN ISSUE",AM2261="no impacts","no impacts"
),"")</f>
        <v>no impacts</v>
      </c>
      <c r="AM2261" s="67" t="s">
        <v>5605</v>
      </c>
      <c r="AN2261" s="48" t="str" cm="1">
        <f t="array" ref="AN2261">IFERROR(_xlfn.IFS(
AM2261="MPR ISSUE","ACTIVE",
AM2261="BSS Hardware Issue","ACTIVE",
AM2261="Sites strategiques, MLL, Pylone, etc.","PASSIVE",
AM2261="AKTIVCO DEFAUT GE &amp; POWER Cabinet","PASSIVE",
AM2261="AKTIVCO Coupure ENEO &amp; Baisse de tension","PASSIVE",
AM2261="Coupure ENEO &amp; Baisse de tension","PASSIVE",
AM2261="Defaut GE &amp; POWER Cabinet","PASSIVE",
AM2261="Sharing","PASSIVE",
AM2261="Sites strategiques &amp; DataCenter","PASSIVE",
AM2261="Exclu","Exclu",
AM2261="SAT","ACTIVE",
AM2261="SPARE-ISSUE","SPARE-ISSUE",
AM2261="Fiber CAmtel","ACTIVE",
AM2261="Fiber AOF","ACTIVE",
AM2261="Projet OCM (HUAWEI)","PLANNED WORKS",
AM2261="Projet OCM (NOKIA)","PLANNED WORKS",
AM2261="ACCESS-ISSUE","ACCESS-ISSUE",
AM2261="Projet OCM (ZTE, NOKIA, autres projets)","PLANNED WORKS",
AM2261="No root CAuse","No root cause",
AM2261="ODU HS","ACTIVE",
AM2261="IP &amp; VLAN","ACTIVE",
AM2261="Warehouse HUAWEI","SPARE-ISSUE",
AM2261="SPARE-HS","SPARE-ISSUE",
AM2261="Power Telco","ACTIVE", AM2261="no impacts","no impacts"
),"")</f>
        <v>no impacts</v>
      </c>
      <c r="AO2261" s="93" t="s">
        <v>5537</v>
      </c>
      <c r="AP2261" s="101" t="str">
        <f t="shared" si="63"/>
        <v>LIT_430</v>
      </c>
      <c r="AR2261" s="17" t="s">
        <v>5537</v>
      </c>
      <c r="AS2261" s="7" t="s">
        <v>5537</v>
      </c>
      <c r="AT2261" s="6"/>
      <c r="AU2261" s="7"/>
      <c r="AV2261" s="3" t="s">
        <v>5537</v>
      </c>
      <c r="AW2261" s="18" t="s">
        <v>5537</v>
      </c>
      <c r="AX2261" s="18" t="s">
        <v>5537</v>
      </c>
      <c r="AY2261" s="18" t="s">
        <v>5537</v>
      </c>
      <c r="AZ2261" s="18" t="s">
        <v>5537</v>
      </c>
      <c r="BA2261" s="18" t="s">
        <v>5537</v>
      </c>
      <c r="BB2261" s="18" t="s">
        <v>5537</v>
      </c>
      <c r="BC2261" s="18" t="s">
        <v>5537</v>
      </c>
      <c r="BD2261" s="18" t="s">
        <v>5537</v>
      </c>
      <c r="BE2261" s="18" t="s">
        <v>5537</v>
      </c>
      <c r="BF2261" s="18" t="s">
        <v>5537</v>
      </c>
      <c r="BG2261" s="18" t="s">
        <v>5537</v>
      </c>
      <c r="BH2261" s="18" t="s">
        <v>5537</v>
      </c>
      <c r="BI2261" s="9" t="s">
        <v>5537</v>
      </c>
      <c r="BJ2261" s="14"/>
      <c r="BK2261" s="14" t="s">
        <v>5537</v>
      </c>
      <c r="BL2261" s="14" t="str">
        <f>_xlfn.XLOOKUP(B2261,'[4]cell downs 18042026 17h'!$B:$B,'[4]cell downs 18042026 17h'!$B:$B,"")</f>
        <v/>
      </c>
      <c r="BM2261" s="14" t="str">
        <f>_xlfn.XLOOKUP(B2261,'[5]Cells Huawei 19042026 15h'!$B:$B,'[5]Cells Huawei 19042026 15h'!$B:$B,"")</f>
        <v/>
      </c>
      <c r="BN2261" s="9" t="str">
        <f>_xlfn.XLOOKUP(B2261,'[6]cells down 19042026 9H40'!$B:$B,'[6]cells down 19042026 9H40'!$B:$B,"")</f>
        <v/>
      </c>
      <c r="BO2261" s="9" t="s">
        <v>4076</v>
      </c>
      <c r="BP2261" s="9" t="s">
        <v>12</v>
      </c>
      <c r="BQ2261" s="115"/>
    </row>
    <row r="2262" spans="1:69" s="9" customFormat="1" x14ac:dyDescent="0.3">
      <c r="A2262" s="1" t="s">
        <v>4077</v>
      </c>
      <c r="B2262" s="8" t="s">
        <v>4078</v>
      </c>
      <c r="C2262" s="3" t="str">
        <f>_xlfn.XLOOKUP(B2262,'[1]daily break down'!$D:$D,'[1]daily break down'!$E:$E,"")</f>
        <v>CENTRE</v>
      </c>
      <c r="D2262" s="1" t="s">
        <v>11</v>
      </c>
      <c r="E2262" s="1" t="s">
        <v>12</v>
      </c>
      <c r="F2262" s="3" t="s">
        <v>37</v>
      </c>
      <c r="G2262" s="1" t="s">
        <v>1577</v>
      </c>
      <c r="H2262" s="34" t="str">
        <f>_xlfn.XLOOKUP(B2262,[2]CALCULATION!$B:$B,[2]CALCULATION!$H:$H,"")</f>
        <v>ZTE</v>
      </c>
      <c r="I2262" s="28">
        <v>0</v>
      </c>
      <c r="J2262" s="28">
        <v>0</v>
      </c>
      <c r="K2262" s="28">
        <v>0</v>
      </c>
      <c r="L2262" s="28">
        <v>0</v>
      </c>
      <c r="M2262" s="28">
        <v>0</v>
      </c>
      <c r="N2262" s="28">
        <v>0</v>
      </c>
      <c r="O2262" s="28">
        <v>0</v>
      </c>
      <c r="P2262" s="28">
        <v>0</v>
      </c>
      <c r="Q2262" s="28">
        <v>0</v>
      </c>
      <c r="R2262" s="28">
        <v>0</v>
      </c>
      <c r="S2262" s="94">
        <v>0</v>
      </c>
      <c r="T2262" s="94">
        <f>_xlfn.XLOOKUP(B2262,'[3]Nur des jours'!$B:$B,'[3]Nur des jours'!$U:$U,"")</f>
        <v>0</v>
      </c>
      <c r="U2262" s="94">
        <v>0</v>
      </c>
      <c r="V2262" s="94">
        <v>0</v>
      </c>
      <c r="W2262" s="94">
        <v>0</v>
      </c>
      <c r="X2262" s="94">
        <v>0</v>
      </c>
      <c r="Y2262" s="94">
        <v>0</v>
      </c>
      <c r="Z2262" s="94">
        <v>0</v>
      </c>
      <c r="AA2262" s="94">
        <v>0</v>
      </c>
      <c r="AB2262" s="94">
        <v>0</v>
      </c>
      <c r="AC2262" s="94"/>
      <c r="AD2262" s="94">
        <v>0</v>
      </c>
      <c r="AE2262" s="94">
        <v>0</v>
      </c>
      <c r="AF2262" s="94">
        <v>0</v>
      </c>
      <c r="AG2262" s="94">
        <v>0</v>
      </c>
      <c r="AH2262" s="94">
        <v>0</v>
      </c>
      <c r="AI2262" s="49" t="s">
        <v>5559</v>
      </c>
      <c r="AJ2262" s="49"/>
      <c r="AK2262" s="48" t="str" cm="1">
        <f t="array" ref="AK2262">IFERROR(_xlfn.IFS(
AM2262="MPR ISSUE","PDH",
AM2262="BSS Hardware Issue","BSS",
AM2262="Sites strategiques, MLL, Pylone, etc.","ENVTECH",
AM2262="AKTIVCO DEFAUT GE &amp; POWER Cabinet","AKTIVCO",
AM2262="AKTIVCO Coupure ENEO &amp; Baisse de tension","AKTIVCO GRID ONLY",
AM2262="Coupure ENEO &amp; Baisse de tension","IHS GRID ONLY",
AM2262="Defaut GE &amp; POWER Cabinet","IHS",
AM2262="Sharing","Partners",
AM2262="Sites strategiques &amp; DataCenter","SST &amp; DC",
AM2262="Exclu","Exclu",
AM2262="SAT","SAT",
AM2262="SPARE-ISSUE","SPARE-ISSUE",
AM2262="Fiber CAmtel","TRANS_FO_CAMTEL",
AM2262="Fiber AOF","Fiber AOF",
AM2262="Projet OCM (HUAWEI)","TRAVAUX-HUAWEI",
AM2262="Projet OCM (NOKIA)","TRAVAUX-NOKIA",
AM2262="ACCESS-ISSUE","ACCESS-ISSUE",
AM2262="Projet OCM (ZTE, NOKIA, autres projets)","TRAVAUX OCM",
AM2262="No root CAuse","No root cause",
AM2262="ODU HS","PDH",
AM2262="IP &amp; VLAN","PDH",
AM2262="Warehouse HUAWEI","SPARE-ISSUE",
AM2262="SPARE-HS","SPARE-ISSUE",
AM2262="Power Telco","BSS",AM2262="no impacts","no impacts"
),"")</f>
        <v>no impacts</v>
      </c>
      <c r="AL2262" s="48" t="str" cm="1">
        <f t="array" ref="AL2262">IFERROR(_xlfn.IFS(
AM2262="MPR ISSUE","TX ISSUE",
AM2262="BSS Hardware Issue","RAN ISSUE",
AM2262="Sites strategiques, MLL, Pylone, etc.","ENVTECH",
AM2262="AKTIVCO DEFAUT GE &amp; POWER Cabinet","POWER ISSUE",
AM2262="AKTIVCO Coupure ENEO &amp; Baisse de tension","POWER ISSUE",
AM2262="Coupure ENEO &amp; Baisse de tension","POWER ISSUE",
AM2262="Defaut GE &amp; POWER Cabinet","POWER ISSUE",
AM2262="Sharing","POWER ISSUE",
AM2262="Sites strategiques &amp; DataCenter","POWER ISSUE",
AM2262="Exclu","Exclu",
AM2262="SAT","TX ISSUE",
AM2262="SPARE-ISSUE","SPARE-ISSUE",
AM2262="Fiber CAmtel","TX ISSUE",
AM2262="Fiber AOF","TX ISSUE",
AM2262="Projet OCM (HUAWEI)","TRAVAUX-HUAWEI",
AM2262="Projet OCM (NOKIA)","TRAVAUX -NOKIA",
AM2262="ACCESS-ISSUE","ACCESS-ISSUE",
AM2262="Projet OCM (ZTE, NOKIA, autres projets)","TRAVAUX OCM",
AM2262="No root CAuse","No root cause",
AM2262="ODU HS","TX ISSUE",
AM2262="IP &amp; VLAN","TX ISSUE",
AM2262="Warehouse HUAWEI","SPARE-ISSUE",
AM2262="SPARE-HS","SPARE-ISSUE",
AM2262="Power Telco","RAN ISSUE",AM2262="no impacts","no impacts"
),"")</f>
        <v>no impacts</v>
      </c>
      <c r="AM2262" s="67" t="s">
        <v>5605</v>
      </c>
      <c r="AN2262" s="48" t="str" cm="1">
        <f t="array" ref="AN2262">IFERROR(_xlfn.IFS(
AM2262="MPR ISSUE","ACTIVE",
AM2262="BSS Hardware Issue","ACTIVE",
AM2262="Sites strategiques, MLL, Pylone, etc.","PASSIVE",
AM2262="AKTIVCO DEFAUT GE &amp; POWER Cabinet","PASSIVE",
AM2262="AKTIVCO Coupure ENEO &amp; Baisse de tension","PASSIVE",
AM2262="Coupure ENEO &amp; Baisse de tension","PASSIVE",
AM2262="Defaut GE &amp; POWER Cabinet","PASSIVE",
AM2262="Sharing","PASSIVE",
AM2262="Sites strategiques &amp; DataCenter","PASSIVE",
AM2262="Exclu","Exclu",
AM2262="SAT","ACTIVE",
AM2262="SPARE-ISSUE","SPARE-ISSUE",
AM2262="Fiber CAmtel","ACTIVE",
AM2262="Fiber AOF","ACTIVE",
AM2262="Projet OCM (HUAWEI)","PLANNED WORKS",
AM2262="Projet OCM (NOKIA)","PLANNED WORKS",
AM2262="ACCESS-ISSUE","ACCESS-ISSUE",
AM2262="Projet OCM (ZTE, NOKIA, autres projets)","PLANNED WORKS",
AM2262="No root CAuse","No root cause",
AM2262="ODU HS","ACTIVE",
AM2262="IP &amp; VLAN","ACTIVE",
AM2262="Warehouse HUAWEI","SPARE-ISSUE",
AM2262="SPARE-HS","SPARE-ISSUE",
AM2262="Power Telco","ACTIVE", AM2262="no impacts","no impacts"
),"")</f>
        <v>no impacts</v>
      </c>
      <c r="AO2262" s="93" t="s">
        <v>5537</v>
      </c>
      <c r="AP2262" s="101" t="str">
        <f t="shared" si="63"/>
        <v>CTR_528</v>
      </c>
      <c r="AR2262" s="17" t="s">
        <v>5537</v>
      </c>
      <c r="AS2262" s="7" t="s">
        <v>5537</v>
      </c>
      <c r="AT2262" s="6"/>
      <c r="AU2262" s="7"/>
      <c r="AV2262" s="3" t="s">
        <v>5537</v>
      </c>
      <c r="AW2262" s="18" t="s">
        <v>5537</v>
      </c>
      <c r="AX2262" s="18" t="s">
        <v>5537</v>
      </c>
      <c r="AY2262" s="18" t="s">
        <v>5537</v>
      </c>
      <c r="AZ2262" s="18" t="s">
        <v>5537</v>
      </c>
      <c r="BA2262" s="18" t="s">
        <v>5537</v>
      </c>
      <c r="BB2262" s="18" t="s">
        <v>5537</v>
      </c>
      <c r="BC2262" s="18" t="s">
        <v>5537</v>
      </c>
      <c r="BD2262" s="18" t="s">
        <v>5537</v>
      </c>
      <c r="BE2262" s="18" t="s">
        <v>5537</v>
      </c>
      <c r="BF2262" s="18" t="s">
        <v>5537</v>
      </c>
      <c r="BG2262" s="18" t="s">
        <v>5537</v>
      </c>
      <c r="BH2262" s="18" t="s">
        <v>5537</v>
      </c>
      <c r="BI2262" s="9" t="s">
        <v>5537</v>
      </c>
      <c r="BJ2262" s="14"/>
      <c r="BK2262" s="14" t="s">
        <v>5537</v>
      </c>
      <c r="BL2262" s="14" t="str">
        <f>_xlfn.XLOOKUP(B2262,'[4]cell downs 18042026 17h'!$B:$B,'[4]cell downs 18042026 17h'!$B:$B,"")</f>
        <v/>
      </c>
      <c r="BM2262" s="14" t="str">
        <f>_xlfn.XLOOKUP(B2262,'[5]Cells Huawei 19042026 15h'!$B:$B,'[5]Cells Huawei 19042026 15h'!$B:$B,"")</f>
        <v/>
      </c>
      <c r="BN2262" s="9" t="str">
        <f>_xlfn.XLOOKUP(B2262,'[6]cells down 19042026 9H40'!$B:$B,'[6]cells down 19042026 9H40'!$B:$B,"")</f>
        <v/>
      </c>
      <c r="BO2262" s="9" t="s">
        <v>4078</v>
      </c>
      <c r="BP2262" s="9" t="s">
        <v>594</v>
      </c>
      <c r="BQ2262" s="115"/>
    </row>
    <row r="2263" spans="1:69" s="9" customFormat="1" x14ac:dyDescent="0.3">
      <c r="A2263" s="1" t="s">
        <v>4079</v>
      </c>
      <c r="B2263" s="8" t="s">
        <v>4080</v>
      </c>
      <c r="C2263" s="3" t="str">
        <f>_xlfn.XLOOKUP(B2263,'[1]daily break down'!$D:$D,'[1]daily break down'!$E:$E,"")</f>
        <v>CENTRE</v>
      </c>
      <c r="D2263" s="1" t="s">
        <v>21</v>
      </c>
      <c r="E2263" s="1" t="s">
        <v>89</v>
      </c>
      <c r="F2263" s="3" t="s">
        <v>37</v>
      </c>
      <c r="G2263" s="1" t="s">
        <v>4079</v>
      </c>
      <c r="H2263" s="34" t="str">
        <f>_xlfn.XLOOKUP(B2263,[2]CALCULATION!$B:$B,[2]CALCULATION!$H:$H,"")</f>
        <v>ZTE</v>
      </c>
      <c r="I2263" s="28">
        <v>0</v>
      </c>
      <c r="J2263" s="28">
        <v>0</v>
      </c>
      <c r="K2263" s="28">
        <v>0</v>
      </c>
      <c r="L2263" s="28">
        <v>0</v>
      </c>
      <c r="M2263" s="28">
        <v>0</v>
      </c>
      <c r="N2263" s="28">
        <v>0</v>
      </c>
      <c r="O2263" s="28">
        <v>0</v>
      </c>
      <c r="P2263" s="28">
        <v>0</v>
      </c>
      <c r="Q2263" s="28">
        <v>0</v>
      </c>
      <c r="R2263" s="28">
        <v>0</v>
      </c>
      <c r="S2263" s="94">
        <v>0</v>
      </c>
      <c r="T2263" s="94">
        <f>_xlfn.XLOOKUP(B2263,'[3]Nur des jours'!$B:$B,'[3]Nur des jours'!$U:$U,"")</f>
        <v>0</v>
      </c>
      <c r="U2263" s="94">
        <v>0</v>
      </c>
      <c r="V2263" s="94">
        <v>0</v>
      </c>
      <c r="W2263" s="94">
        <v>0</v>
      </c>
      <c r="X2263" s="94">
        <v>0</v>
      </c>
      <c r="Y2263" s="94">
        <v>0</v>
      </c>
      <c r="Z2263" s="94">
        <v>0</v>
      </c>
      <c r="AA2263" s="94">
        <v>0</v>
      </c>
      <c r="AB2263" s="94">
        <v>0</v>
      </c>
      <c r="AC2263" s="94"/>
      <c r="AD2263" s="94">
        <v>0</v>
      </c>
      <c r="AE2263" s="94">
        <v>0</v>
      </c>
      <c r="AF2263" s="94">
        <v>0</v>
      </c>
      <c r="AG2263" s="94">
        <v>0</v>
      </c>
      <c r="AH2263" s="94">
        <v>0</v>
      </c>
      <c r="AI2263" s="49" t="s">
        <v>5559</v>
      </c>
      <c r="AJ2263" s="49"/>
      <c r="AK2263" s="48" t="str" cm="1">
        <f t="array" ref="AK2263">IFERROR(_xlfn.IFS(
AM2263="MPR ISSUE","PDH",
AM2263="BSS Hardware Issue","BSS",
AM2263="Sites strategiques, MLL, Pylone, etc.","ENVTECH",
AM2263="AKTIVCO DEFAUT GE &amp; POWER Cabinet","AKTIVCO",
AM2263="AKTIVCO Coupure ENEO &amp; Baisse de tension","AKTIVCO GRID ONLY",
AM2263="Coupure ENEO &amp; Baisse de tension","IHS GRID ONLY",
AM2263="Defaut GE &amp; POWER Cabinet","IHS",
AM2263="Sharing","Partners",
AM2263="Sites strategiques &amp; DataCenter","SST &amp; DC",
AM2263="Exclu","Exclu",
AM2263="SAT","SAT",
AM2263="SPARE-ISSUE","SPARE-ISSUE",
AM2263="Fiber CAmtel","TRANS_FO_CAMTEL",
AM2263="Fiber AOF","Fiber AOF",
AM2263="Projet OCM (HUAWEI)","TRAVAUX-HUAWEI",
AM2263="Projet OCM (NOKIA)","TRAVAUX-NOKIA",
AM2263="ACCESS-ISSUE","ACCESS-ISSUE",
AM2263="Projet OCM (ZTE, NOKIA, autres projets)","TRAVAUX OCM",
AM2263="No root CAuse","No root cause",
AM2263="ODU HS","PDH",
AM2263="IP &amp; VLAN","PDH",
AM2263="Warehouse HUAWEI","SPARE-ISSUE",
AM2263="SPARE-HS","SPARE-ISSUE",
AM2263="Power Telco","BSS",AM2263="no impacts","no impacts"
),"")</f>
        <v>no impacts</v>
      </c>
      <c r="AL2263" s="48" t="str" cm="1">
        <f t="array" ref="AL2263">IFERROR(_xlfn.IFS(
AM2263="MPR ISSUE","TX ISSUE",
AM2263="BSS Hardware Issue","RAN ISSUE",
AM2263="Sites strategiques, MLL, Pylone, etc.","ENVTECH",
AM2263="AKTIVCO DEFAUT GE &amp; POWER Cabinet","POWER ISSUE",
AM2263="AKTIVCO Coupure ENEO &amp; Baisse de tension","POWER ISSUE",
AM2263="Coupure ENEO &amp; Baisse de tension","POWER ISSUE",
AM2263="Defaut GE &amp; POWER Cabinet","POWER ISSUE",
AM2263="Sharing","POWER ISSUE",
AM2263="Sites strategiques &amp; DataCenter","POWER ISSUE",
AM2263="Exclu","Exclu",
AM2263="SAT","TX ISSUE",
AM2263="SPARE-ISSUE","SPARE-ISSUE",
AM2263="Fiber CAmtel","TX ISSUE",
AM2263="Fiber AOF","TX ISSUE",
AM2263="Projet OCM (HUAWEI)","TRAVAUX-HUAWEI",
AM2263="Projet OCM (NOKIA)","TRAVAUX -NOKIA",
AM2263="ACCESS-ISSUE","ACCESS-ISSUE",
AM2263="Projet OCM (ZTE, NOKIA, autres projets)","TRAVAUX OCM",
AM2263="No root CAuse","No root cause",
AM2263="ODU HS","TX ISSUE",
AM2263="IP &amp; VLAN","TX ISSUE",
AM2263="Warehouse HUAWEI","SPARE-ISSUE",
AM2263="SPARE-HS","SPARE-ISSUE",
AM2263="Power Telco","RAN ISSUE",AM2263="no impacts","no impacts"
),"")</f>
        <v>no impacts</v>
      </c>
      <c r="AM2263" s="67" t="s">
        <v>5605</v>
      </c>
      <c r="AN2263" s="48" t="str" cm="1">
        <f t="array" ref="AN2263">IFERROR(_xlfn.IFS(
AM2263="MPR ISSUE","ACTIVE",
AM2263="BSS Hardware Issue","ACTIVE",
AM2263="Sites strategiques, MLL, Pylone, etc.","PASSIVE",
AM2263="AKTIVCO DEFAUT GE &amp; POWER Cabinet","PASSIVE",
AM2263="AKTIVCO Coupure ENEO &amp; Baisse de tension","PASSIVE",
AM2263="Coupure ENEO &amp; Baisse de tension","PASSIVE",
AM2263="Defaut GE &amp; POWER Cabinet","PASSIVE",
AM2263="Sharing","PASSIVE",
AM2263="Sites strategiques &amp; DataCenter","PASSIVE",
AM2263="Exclu","Exclu",
AM2263="SAT","ACTIVE",
AM2263="SPARE-ISSUE","SPARE-ISSUE",
AM2263="Fiber CAmtel","ACTIVE",
AM2263="Fiber AOF","ACTIVE",
AM2263="Projet OCM (HUAWEI)","PLANNED WORKS",
AM2263="Projet OCM (NOKIA)","PLANNED WORKS",
AM2263="ACCESS-ISSUE","ACCESS-ISSUE",
AM2263="Projet OCM (ZTE, NOKIA, autres projets)","PLANNED WORKS",
AM2263="No root CAuse","No root cause",
AM2263="ODU HS","ACTIVE",
AM2263="IP &amp; VLAN","ACTIVE",
AM2263="Warehouse HUAWEI","SPARE-ISSUE",
AM2263="SPARE-HS","SPARE-ISSUE",
AM2263="Power Telco","ACTIVE", AM2263="no impacts","no impacts"
),"")</f>
        <v>no impacts</v>
      </c>
      <c r="AO2263" s="93" t="s">
        <v>5537</v>
      </c>
      <c r="AP2263" s="101" t="str">
        <f t="shared" si="63"/>
        <v>CTR_663</v>
      </c>
      <c r="AR2263" s="17" t="s">
        <v>5537</v>
      </c>
      <c r="AS2263" s="7" t="s">
        <v>5537</v>
      </c>
      <c r="AT2263" s="6"/>
      <c r="AU2263" s="7"/>
      <c r="AV2263" s="3" t="s">
        <v>5537</v>
      </c>
      <c r="AW2263" s="18" t="s">
        <v>5537</v>
      </c>
      <c r="AX2263" s="18" t="s">
        <v>5537</v>
      </c>
      <c r="AY2263" s="18" t="s">
        <v>5537</v>
      </c>
      <c r="AZ2263" s="18" t="s">
        <v>5537</v>
      </c>
      <c r="BA2263" s="18" t="s">
        <v>5537</v>
      </c>
      <c r="BB2263" s="18" t="s">
        <v>5537</v>
      </c>
      <c r="BC2263" s="18" t="s">
        <v>5537</v>
      </c>
      <c r="BD2263" s="18" t="s">
        <v>5537</v>
      </c>
      <c r="BE2263" s="18" t="s">
        <v>5537</v>
      </c>
      <c r="BF2263" s="18" t="s">
        <v>5537</v>
      </c>
      <c r="BG2263" s="18" t="s">
        <v>5537</v>
      </c>
      <c r="BH2263" s="18" t="s">
        <v>5537</v>
      </c>
      <c r="BI2263" s="9" t="s">
        <v>5537</v>
      </c>
      <c r="BJ2263" s="14"/>
      <c r="BK2263" s="14" t="s">
        <v>5537</v>
      </c>
      <c r="BL2263" s="14" t="str">
        <f>_xlfn.XLOOKUP(B2263,'[4]cell downs 18042026 17h'!$B:$B,'[4]cell downs 18042026 17h'!$B:$B,"")</f>
        <v/>
      </c>
      <c r="BM2263" s="14" t="str">
        <f>_xlfn.XLOOKUP(B2263,'[5]Cells Huawei 19042026 15h'!$B:$B,'[5]Cells Huawei 19042026 15h'!$B:$B,"")</f>
        <v/>
      </c>
      <c r="BN2263" s="9" t="str">
        <f>_xlfn.XLOOKUP(B2263,'[6]cells down 19042026 9H40'!$B:$B,'[6]cells down 19042026 9H40'!$B:$B,"")</f>
        <v/>
      </c>
      <c r="BO2263" s="9" t="s">
        <v>5537</v>
      </c>
      <c r="BP2263" s="9" t="s">
        <v>5537</v>
      </c>
      <c r="BQ2263" s="115"/>
    </row>
    <row r="2264" spans="1:69" s="9" customFormat="1" x14ac:dyDescent="0.3">
      <c r="A2264" s="1" t="s">
        <v>4083</v>
      </c>
      <c r="B2264" s="8" t="s">
        <v>4084</v>
      </c>
      <c r="C2264" s="3" t="str">
        <f>_xlfn.XLOOKUP(B2264,'[1]daily break down'!$D:$D,'[1]daily break down'!$E:$E,"")</f>
        <v>LITTORAL</v>
      </c>
      <c r="D2264" s="1" t="s">
        <v>11</v>
      </c>
      <c r="E2264" s="1" t="s">
        <v>12</v>
      </c>
      <c r="F2264" s="3" t="s">
        <v>31</v>
      </c>
      <c r="G2264" s="1" t="s">
        <v>3686</v>
      </c>
      <c r="H2264" s="34" t="str">
        <f>_xlfn.XLOOKUP(B2264,[2]CALCULATION!$B:$B,[2]CALCULATION!$H:$H,"")</f>
        <v>ZTE</v>
      </c>
      <c r="I2264" s="28">
        <v>0</v>
      </c>
      <c r="J2264" s="28">
        <v>0</v>
      </c>
      <c r="K2264" s="28">
        <v>0</v>
      </c>
      <c r="L2264" s="28">
        <v>0</v>
      </c>
      <c r="M2264" s="28">
        <v>0</v>
      </c>
      <c r="N2264" s="28">
        <v>0</v>
      </c>
      <c r="O2264" s="28">
        <v>0</v>
      </c>
      <c r="P2264" s="28">
        <v>0</v>
      </c>
      <c r="Q2264" s="28">
        <v>0</v>
      </c>
      <c r="R2264" s="28">
        <v>0</v>
      </c>
      <c r="S2264" s="94">
        <v>0</v>
      </c>
      <c r="T2264" s="94">
        <f>_xlfn.XLOOKUP(B2264,'[3]Nur des jours'!$B:$B,'[3]Nur des jours'!$U:$U,"")</f>
        <v>0</v>
      </c>
      <c r="U2264" s="94">
        <v>0</v>
      </c>
      <c r="V2264" s="94">
        <v>0</v>
      </c>
      <c r="W2264" s="94">
        <v>0</v>
      </c>
      <c r="X2264" s="94">
        <v>0</v>
      </c>
      <c r="Y2264" s="94">
        <v>0</v>
      </c>
      <c r="Z2264" s="94">
        <v>0</v>
      </c>
      <c r="AA2264" s="94">
        <v>0</v>
      </c>
      <c r="AB2264" s="94">
        <v>0</v>
      </c>
      <c r="AC2264" s="94"/>
      <c r="AD2264" s="94">
        <v>0</v>
      </c>
      <c r="AE2264" s="94">
        <v>0</v>
      </c>
      <c r="AF2264" s="94">
        <v>0</v>
      </c>
      <c r="AG2264" s="94">
        <v>0</v>
      </c>
      <c r="AH2264" s="94">
        <v>0</v>
      </c>
      <c r="AI2264" s="49" t="s">
        <v>5559</v>
      </c>
      <c r="AJ2264" s="49"/>
      <c r="AK2264" s="48" t="str" cm="1">
        <f t="array" ref="AK2264">IFERROR(_xlfn.IFS(
AM2264="MPR ISSUE","PDH",
AM2264="BSS Hardware Issue","BSS",
AM2264="Sites strategiques, MLL, Pylone, etc.","ENVTECH",
AM2264="AKTIVCO DEFAUT GE &amp; POWER Cabinet","AKTIVCO",
AM2264="AKTIVCO Coupure ENEO &amp; Baisse de tension","AKTIVCO GRID ONLY",
AM2264="Coupure ENEO &amp; Baisse de tension","IHS GRID ONLY",
AM2264="Defaut GE &amp; POWER Cabinet","IHS",
AM2264="Sharing","Partners",
AM2264="Sites strategiques &amp; DataCenter","SST &amp; DC",
AM2264="Exclu","Exclu",
AM2264="SAT","SAT",
AM2264="SPARE-ISSUE","SPARE-ISSUE",
AM2264="Fiber CAmtel","TRANS_FO_CAMTEL",
AM2264="Fiber AOF","Fiber AOF",
AM2264="Projet OCM (HUAWEI)","TRAVAUX-HUAWEI",
AM2264="Projet OCM (NOKIA)","TRAVAUX-NOKIA",
AM2264="ACCESS-ISSUE","ACCESS-ISSUE",
AM2264="Projet OCM (ZTE, NOKIA, autres projets)","TRAVAUX OCM",
AM2264="No root CAuse","No root cause",
AM2264="ODU HS","PDH",
AM2264="IP &amp; VLAN","PDH",
AM2264="Warehouse HUAWEI","SPARE-ISSUE",
AM2264="SPARE-HS","SPARE-ISSUE",
AM2264="Power Telco","BSS",AM2264="no impacts","no impacts"
),"")</f>
        <v>no impacts</v>
      </c>
      <c r="AL2264" s="48" t="str" cm="1">
        <f t="array" ref="AL2264">IFERROR(_xlfn.IFS(
AM2264="MPR ISSUE","TX ISSUE",
AM2264="BSS Hardware Issue","RAN ISSUE",
AM2264="Sites strategiques, MLL, Pylone, etc.","ENVTECH",
AM2264="AKTIVCO DEFAUT GE &amp; POWER Cabinet","POWER ISSUE",
AM2264="AKTIVCO Coupure ENEO &amp; Baisse de tension","POWER ISSUE",
AM2264="Coupure ENEO &amp; Baisse de tension","POWER ISSUE",
AM2264="Defaut GE &amp; POWER Cabinet","POWER ISSUE",
AM2264="Sharing","POWER ISSUE",
AM2264="Sites strategiques &amp; DataCenter","POWER ISSUE",
AM2264="Exclu","Exclu",
AM2264="SAT","TX ISSUE",
AM2264="SPARE-ISSUE","SPARE-ISSUE",
AM2264="Fiber CAmtel","TX ISSUE",
AM2264="Fiber AOF","TX ISSUE",
AM2264="Projet OCM (HUAWEI)","TRAVAUX-HUAWEI",
AM2264="Projet OCM (NOKIA)","TRAVAUX -NOKIA",
AM2264="ACCESS-ISSUE","ACCESS-ISSUE",
AM2264="Projet OCM (ZTE, NOKIA, autres projets)","TRAVAUX OCM",
AM2264="No root CAuse","No root cause",
AM2264="ODU HS","TX ISSUE",
AM2264="IP &amp; VLAN","TX ISSUE",
AM2264="Warehouse HUAWEI","SPARE-ISSUE",
AM2264="SPARE-HS","SPARE-ISSUE",
AM2264="Power Telco","RAN ISSUE",AM2264="no impacts","no impacts"
),"")</f>
        <v>no impacts</v>
      </c>
      <c r="AM2264" s="67" t="s">
        <v>5605</v>
      </c>
      <c r="AN2264" s="48" t="str" cm="1">
        <f t="array" ref="AN2264">IFERROR(_xlfn.IFS(
AM2264="MPR ISSUE","ACTIVE",
AM2264="BSS Hardware Issue","ACTIVE",
AM2264="Sites strategiques, MLL, Pylone, etc.","PASSIVE",
AM2264="AKTIVCO DEFAUT GE &amp; POWER Cabinet","PASSIVE",
AM2264="AKTIVCO Coupure ENEO &amp; Baisse de tension","PASSIVE",
AM2264="Coupure ENEO &amp; Baisse de tension","PASSIVE",
AM2264="Defaut GE &amp; POWER Cabinet","PASSIVE",
AM2264="Sharing","PASSIVE",
AM2264="Sites strategiques &amp; DataCenter","PASSIVE",
AM2264="Exclu","Exclu",
AM2264="SAT","ACTIVE",
AM2264="SPARE-ISSUE","SPARE-ISSUE",
AM2264="Fiber CAmtel","ACTIVE",
AM2264="Fiber AOF","ACTIVE",
AM2264="Projet OCM (HUAWEI)","PLANNED WORKS",
AM2264="Projet OCM (NOKIA)","PLANNED WORKS",
AM2264="ACCESS-ISSUE","ACCESS-ISSUE",
AM2264="Projet OCM (ZTE, NOKIA, autres projets)","PLANNED WORKS",
AM2264="No root CAuse","No root cause",
AM2264="ODU HS","ACTIVE",
AM2264="IP &amp; VLAN","ACTIVE",
AM2264="Warehouse HUAWEI","SPARE-ISSUE",
AM2264="SPARE-HS","SPARE-ISSUE",
AM2264="Power Telco","ACTIVE", AM2264="no impacts","no impacts"
),"")</f>
        <v>no impacts</v>
      </c>
      <c r="AO2264" s="93" t="s">
        <v>5537</v>
      </c>
      <c r="AP2264" s="101" t="str">
        <f t="shared" si="63"/>
        <v>LIT_521</v>
      </c>
      <c r="AR2264" s="17" t="s">
        <v>5537</v>
      </c>
      <c r="AS2264" s="7" t="s">
        <v>5537</v>
      </c>
      <c r="AT2264" s="6"/>
      <c r="AU2264" s="7"/>
      <c r="AV2264" s="3" t="s">
        <v>5537</v>
      </c>
      <c r="AW2264" s="18" t="s">
        <v>5537</v>
      </c>
      <c r="AX2264" s="18" t="s">
        <v>5537</v>
      </c>
      <c r="AY2264" s="18" t="s">
        <v>5537</v>
      </c>
      <c r="AZ2264" s="18" t="s">
        <v>5537</v>
      </c>
      <c r="BA2264" s="18" t="s">
        <v>5537</v>
      </c>
      <c r="BB2264" s="18" t="s">
        <v>5537</v>
      </c>
      <c r="BC2264" s="18" t="s">
        <v>5537</v>
      </c>
      <c r="BD2264" s="18" t="s">
        <v>5537</v>
      </c>
      <c r="BE2264" s="18" t="s">
        <v>5537</v>
      </c>
      <c r="BF2264" s="18" t="s">
        <v>5537</v>
      </c>
      <c r="BG2264" s="18" t="s">
        <v>5537</v>
      </c>
      <c r="BH2264" s="18" t="s">
        <v>5537</v>
      </c>
      <c r="BI2264" s="9" t="s">
        <v>5537</v>
      </c>
      <c r="BJ2264" s="14"/>
      <c r="BK2264" s="14" t="s">
        <v>5537</v>
      </c>
      <c r="BL2264" s="14" t="str">
        <f>_xlfn.XLOOKUP(B2264,'[4]cell downs 18042026 17h'!$B:$B,'[4]cell downs 18042026 17h'!$B:$B,"")</f>
        <v/>
      </c>
      <c r="BM2264" s="14" t="str">
        <f>_xlfn.XLOOKUP(B2264,'[5]Cells Huawei 19042026 15h'!$B:$B,'[5]Cells Huawei 19042026 15h'!$B:$B,"")</f>
        <v/>
      </c>
      <c r="BN2264" s="9" t="str">
        <f>_xlfn.XLOOKUP(B2264,'[6]cells down 19042026 9H40'!$B:$B,'[6]cells down 19042026 9H40'!$B:$B,"")</f>
        <v/>
      </c>
      <c r="BO2264" s="9" t="s">
        <v>4084</v>
      </c>
      <c r="BP2264" s="9" t="s">
        <v>12</v>
      </c>
      <c r="BQ2264" s="115"/>
    </row>
    <row r="2265" spans="1:69" s="9" customFormat="1" x14ac:dyDescent="0.3">
      <c r="A2265" s="1" t="s">
        <v>3966</v>
      </c>
      <c r="B2265" s="8" t="s">
        <v>3967</v>
      </c>
      <c r="C2265" s="3" t="str">
        <f>_xlfn.XLOOKUP(B2265,'[1]daily break down'!$D:$D,'[1]daily break down'!$E:$E,"")</f>
        <v>NORD-OUEST</v>
      </c>
      <c r="D2265" s="1" t="s">
        <v>11</v>
      </c>
      <c r="E2265" s="1"/>
      <c r="F2265" s="3" t="s">
        <v>51</v>
      </c>
      <c r="G2265" s="1" t="s">
        <v>3963</v>
      </c>
      <c r="H2265" s="32" t="str">
        <f>_xlfn.XLOOKUP(B2265,[2]CALCULATION!$B:$B,[2]CALCULATION!$H:$H,"")</f>
        <v>HUAWEI</v>
      </c>
      <c r="I2265" s="28">
        <v>0</v>
      </c>
      <c r="J2265" s="28">
        <v>0</v>
      </c>
      <c r="K2265" s="28">
        <v>0</v>
      </c>
      <c r="L2265" s="28">
        <v>0</v>
      </c>
      <c r="M2265" s="28">
        <v>0</v>
      </c>
      <c r="N2265" s="28">
        <v>0</v>
      </c>
      <c r="O2265" s="28">
        <v>0</v>
      </c>
      <c r="P2265" s="28">
        <v>0</v>
      </c>
      <c r="Q2265" s="28">
        <v>0</v>
      </c>
      <c r="R2265" s="28">
        <v>0</v>
      </c>
      <c r="S2265" s="94">
        <v>0</v>
      </c>
      <c r="T2265" s="94">
        <f>_xlfn.XLOOKUP(B2265,'[3]Nur des jours'!$B:$B,'[3]Nur des jours'!$U:$U,"")</f>
        <v>0</v>
      </c>
      <c r="U2265" s="94">
        <v>0</v>
      </c>
      <c r="V2265" s="94">
        <v>2.5181882128680808</v>
      </c>
      <c r="W2265" s="94">
        <v>0</v>
      </c>
      <c r="X2265" s="94">
        <v>0</v>
      </c>
      <c r="Y2265" s="94">
        <v>0</v>
      </c>
      <c r="Z2265" s="94">
        <v>0</v>
      </c>
      <c r="AA2265" s="94">
        <v>0</v>
      </c>
      <c r="AB2265" s="94">
        <v>0</v>
      </c>
      <c r="AC2265" s="94"/>
      <c r="AD2265" s="94">
        <v>0</v>
      </c>
      <c r="AE2265" s="94">
        <v>0</v>
      </c>
      <c r="AF2265" s="94">
        <v>0</v>
      </c>
      <c r="AG2265" s="94">
        <v>0</v>
      </c>
      <c r="AH2265" s="94">
        <v>0</v>
      </c>
      <c r="AI2265" s="49" t="s">
        <v>6659</v>
      </c>
      <c r="AJ2265" s="49"/>
      <c r="AK2265" s="48" t="str" cm="1">
        <f t="array" ref="AK2265">IFERROR(_xlfn.IFS(
AM2265="MPR ISSUE","PDH",
AM2265="BSS Hardware Issue","BSS",
AM2265="Sites strategiques, MLL, Pylone, etc.","ENVTECH",
AM2265="AKTIVCO DEFAUT GE &amp; POWER Cabinet","AKTIVCO",
AM2265="AKTIVCO Coupure ENEO &amp; Baisse de tension","AKTIVCO GRID ONLY",
AM2265="Coupure ENEO &amp; Baisse de tension","IHS GRID ONLY",
AM2265="Defaut GE &amp; POWER Cabinet","IHS",
AM2265="Sharing","Partners",
AM2265="Sites strategiques &amp; DataCenter","SST &amp; DC",
AM2265="Exclu","Exclu",
AM2265="SAT","SAT",
AM2265="SPARE-ISSUE","SPARE-ISSUE",
AM2265="Fiber CAmtel","TRANS_FO_CAMTEL",
AM2265="Fiber AOF","Fiber AOF",
AM2265="Projet OCM (HUAWEI)","TRAVAUX-HUAWEI",
AM2265="Projet OCM (NOKIA)","TRAVAUX-NOKIA",
AM2265="ACCESS-ISSUE","ACCESS-ISSUE",
AM2265="Projet OCM (ZTE, NOKIA, autres projets)","TRAVAUX OCM",
AM2265="No root CAuse","No root cause",
AM2265="ODU HS","PDH",
AM2265="IP &amp; VLAN","PDH",
AM2265="Warehouse HUAWEI","SPARE-ISSUE",
AM2265="SPARE-HS","SPARE-ISSUE",
AM2265="Power Telco","BSS",AM2265="no impacts","no impacts"
),"")</f>
        <v>no impacts</v>
      </c>
      <c r="AL2265" s="48" t="str" cm="1">
        <f t="array" ref="AL2265">IFERROR(_xlfn.IFS(
AM2265="MPR ISSUE","TX ISSUE",
AM2265="BSS Hardware Issue","RAN ISSUE",
AM2265="Sites strategiques, MLL, Pylone, etc.","ENVTECH",
AM2265="AKTIVCO DEFAUT GE &amp; POWER Cabinet","POWER ISSUE",
AM2265="AKTIVCO Coupure ENEO &amp; Baisse de tension","POWER ISSUE",
AM2265="Coupure ENEO &amp; Baisse de tension","POWER ISSUE",
AM2265="Defaut GE &amp; POWER Cabinet","POWER ISSUE",
AM2265="Sharing","POWER ISSUE",
AM2265="Sites strategiques &amp; DataCenter","POWER ISSUE",
AM2265="Exclu","Exclu",
AM2265="SAT","TX ISSUE",
AM2265="SPARE-ISSUE","SPARE-ISSUE",
AM2265="Fiber CAmtel","TX ISSUE",
AM2265="Fiber AOF","TX ISSUE",
AM2265="Projet OCM (HUAWEI)","TRAVAUX-HUAWEI",
AM2265="Projet OCM (NOKIA)","TRAVAUX -NOKIA",
AM2265="ACCESS-ISSUE","ACCESS-ISSUE",
AM2265="Projet OCM (ZTE, NOKIA, autres projets)","TRAVAUX OCM",
AM2265="No root CAuse","No root cause",
AM2265="ODU HS","TX ISSUE",
AM2265="IP &amp; VLAN","TX ISSUE",
AM2265="Warehouse HUAWEI","SPARE-ISSUE",
AM2265="SPARE-HS","SPARE-ISSUE",
AM2265="Power Telco","RAN ISSUE",AM2265="no impacts","no impacts"
),"")</f>
        <v>no impacts</v>
      </c>
      <c r="AM2265" s="67" t="s">
        <v>5605</v>
      </c>
      <c r="AN2265" s="48" t="str" cm="1">
        <f t="array" ref="AN2265">IFERROR(_xlfn.IFS(
AM2265="MPR ISSUE","ACTIVE",
AM2265="BSS Hardware Issue","ACTIVE",
AM2265="Sites strategiques, MLL, Pylone, etc.","PASSIVE",
AM2265="AKTIVCO DEFAUT GE &amp; POWER Cabinet","PASSIVE",
AM2265="AKTIVCO Coupure ENEO &amp; Baisse de tension","PASSIVE",
AM2265="Coupure ENEO &amp; Baisse de tension","PASSIVE",
AM2265="Defaut GE &amp; POWER Cabinet","PASSIVE",
AM2265="Sharing","PASSIVE",
AM2265="Sites strategiques &amp; DataCenter","PASSIVE",
AM2265="Exclu","Exclu",
AM2265="SAT","ACTIVE",
AM2265="SPARE-ISSUE","SPARE-ISSUE",
AM2265="Fiber CAmtel","ACTIVE",
AM2265="Fiber AOF","ACTIVE",
AM2265="Projet OCM (HUAWEI)","PLANNED WORKS",
AM2265="Projet OCM (NOKIA)","PLANNED WORKS",
AM2265="ACCESS-ISSUE","ACCESS-ISSUE",
AM2265="Projet OCM (ZTE, NOKIA, autres projets)","PLANNED WORKS",
AM2265="No root CAuse","No root cause",
AM2265="ODU HS","ACTIVE",
AM2265="IP &amp; VLAN","ACTIVE",
AM2265="Warehouse HUAWEI","SPARE-ISSUE",
AM2265="SPARE-HS","SPARE-ISSUE",
AM2265="Power Telco","ACTIVE", AM2265="no impacts","no impacts"
),"")</f>
        <v>no impacts</v>
      </c>
      <c r="AO2265" s="93" t="s">
        <v>5537</v>
      </c>
      <c r="AP2265" s="101" t="str">
        <f t="shared" si="63"/>
        <v>NRO_139</v>
      </c>
      <c r="AR2265" s="17" t="s">
        <v>5537</v>
      </c>
      <c r="AS2265" s="7" t="s">
        <v>5537</v>
      </c>
      <c r="AT2265" s="6"/>
      <c r="AU2265" s="7"/>
      <c r="AV2265" s="3" t="s">
        <v>5537</v>
      </c>
      <c r="AW2265" s="18" t="s">
        <v>5537</v>
      </c>
      <c r="AX2265" s="18" t="s">
        <v>5537</v>
      </c>
      <c r="AY2265" s="18" t="s">
        <v>5537</v>
      </c>
      <c r="AZ2265" s="18" t="s">
        <v>5537</v>
      </c>
      <c r="BA2265" s="18" t="s">
        <v>5537</v>
      </c>
      <c r="BB2265" s="18" t="s">
        <v>5537</v>
      </c>
      <c r="BC2265" s="18" t="s">
        <v>5537</v>
      </c>
      <c r="BD2265" s="18" t="s">
        <v>5537</v>
      </c>
      <c r="BE2265" s="18" t="s">
        <v>5537</v>
      </c>
      <c r="BF2265" s="18" t="s">
        <v>5537</v>
      </c>
      <c r="BG2265" s="18" t="s">
        <v>5537</v>
      </c>
      <c r="BH2265" s="18" t="s">
        <v>5537</v>
      </c>
      <c r="BI2265" s="9" t="s">
        <v>5537</v>
      </c>
      <c r="BJ2265" s="14"/>
      <c r="BK2265" s="14" t="s">
        <v>5537</v>
      </c>
      <c r="BL2265" s="14" t="str">
        <f>_xlfn.XLOOKUP(B2265,'[4]cell downs 18042026 17h'!$B:$B,'[4]cell downs 18042026 17h'!$B:$B,"")</f>
        <v/>
      </c>
      <c r="BM2265" s="14" t="str">
        <f>_xlfn.XLOOKUP(B2265,'[5]Cells Huawei 19042026 15h'!$B:$B,'[5]Cells Huawei 19042026 15h'!$B:$B,"")</f>
        <v/>
      </c>
      <c r="BN2265" s="9" t="str">
        <f>_xlfn.XLOOKUP(B2265,'[6]cells down 19042026 9H40'!$B:$B,'[6]cells down 19042026 9H40'!$B:$B,"")</f>
        <v/>
      </c>
      <c r="BO2265" s="9" t="s">
        <v>3967</v>
      </c>
      <c r="BP2265" s="9" t="s">
        <v>318</v>
      </c>
      <c r="BQ2265" s="115"/>
    </row>
    <row r="2266" spans="1:69" s="9" customFormat="1" x14ac:dyDescent="0.3">
      <c r="A2266" s="1" t="s">
        <v>4087</v>
      </c>
      <c r="B2266" s="8" t="s">
        <v>4088</v>
      </c>
      <c r="C2266" s="3" t="str">
        <f>_xlfn.XLOOKUP(B2266,'[1]daily break down'!$D:$D,'[1]daily break down'!$E:$E,"")</f>
        <v>OUEST</v>
      </c>
      <c r="D2266" s="1" t="s">
        <v>11</v>
      </c>
      <c r="E2266" s="1" t="s">
        <v>12</v>
      </c>
      <c r="F2266" s="3" t="s">
        <v>102</v>
      </c>
      <c r="G2266" s="1" t="s">
        <v>4089</v>
      </c>
      <c r="H2266" s="34" t="str">
        <f>_xlfn.XLOOKUP(B2266,[2]CALCULATION!$B:$B,[2]CALCULATION!$H:$H,"")</f>
        <v>ZTE</v>
      </c>
      <c r="I2266" s="28">
        <v>0</v>
      </c>
      <c r="J2266" s="28">
        <v>0</v>
      </c>
      <c r="K2266" s="28">
        <v>0</v>
      </c>
      <c r="L2266" s="28">
        <v>0</v>
      </c>
      <c r="M2266" s="28">
        <v>0</v>
      </c>
      <c r="N2266" s="28">
        <v>0</v>
      </c>
      <c r="O2266" s="28">
        <v>0</v>
      </c>
      <c r="P2266" s="28">
        <v>0</v>
      </c>
      <c r="Q2266" s="28">
        <v>0</v>
      </c>
      <c r="R2266" s="28">
        <v>0</v>
      </c>
      <c r="S2266" s="94">
        <v>0</v>
      </c>
      <c r="T2266" s="94">
        <f>_xlfn.XLOOKUP(B2266,'[3]Nur des jours'!$B:$B,'[3]Nur des jours'!$U:$U,"")</f>
        <v>0</v>
      </c>
      <c r="U2266" s="94">
        <v>0</v>
      </c>
      <c r="V2266" s="94">
        <v>0</v>
      </c>
      <c r="W2266" s="94">
        <v>0</v>
      </c>
      <c r="X2266" s="94">
        <v>0</v>
      </c>
      <c r="Y2266" s="94">
        <v>0</v>
      </c>
      <c r="Z2266" s="94">
        <v>0</v>
      </c>
      <c r="AA2266" s="94">
        <v>0</v>
      </c>
      <c r="AB2266" s="94">
        <v>0</v>
      </c>
      <c r="AC2266" s="94"/>
      <c r="AD2266" s="94">
        <v>0</v>
      </c>
      <c r="AE2266" s="94">
        <v>0</v>
      </c>
      <c r="AF2266" s="94">
        <v>0</v>
      </c>
      <c r="AG2266" s="94">
        <v>0</v>
      </c>
      <c r="AH2266" s="94">
        <v>0</v>
      </c>
      <c r="AI2266" s="49" t="s">
        <v>5559</v>
      </c>
      <c r="AJ2266" s="49"/>
      <c r="AK2266" s="48" t="str" cm="1">
        <f t="array" ref="AK2266">IFERROR(_xlfn.IFS(
AM2266="MPR ISSUE","PDH",
AM2266="BSS Hardware Issue","BSS",
AM2266="Sites strategiques, MLL, Pylone, etc.","ENVTECH",
AM2266="AKTIVCO DEFAUT GE &amp; POWER Cabinet","AKTIVCO",
AM2266="AKTIVCO Coupure ENEO &amp; Baisse de tension","AKTIVCO GRID ONLY",
AM2266="Coupure ENEO &amp; Baisse de tension","IHS GRID ONLY",
AM2266="Defaut GE &amp; POWER Cabinet","IHS",
AM2266="Sharing","Partners",
AM2266="Sites strategiques &amp; DataCenter","SST &amp; DC",
AM2266="Exclu","Exclu",
AM2266="SAT","SAT",
AM2266="SPARE-ISSUE","SPARE-ISSUE",
AM2266="Fiber CAmtel","TRANS_FO_CAMTEL",
AM2266="Fiber AOF","Fiber AOF",
AM2266="Projet OCM (HUAWEI)","TRAVAUX-HUAWEI",
AM2266="Projet OCM (NOKIA)","TRAVAUX-NOKIA",
AM2266="ACCESS-ISSUE","ACCESS-ISSUE",
AM2266="Projet OCM (ZTE, NOKIA, autres projets)","TRAVAUX OCM",
AM2266="No root CAuse","No root cause",
AM2266="ODU HS","PDH",
AM2266="IP &amp; VLAN","PDH",
AM2266="Warehouse HUAWEI","SPARE-ISSUE",
AM2266="SPARE-HS","SPARE-ISSUE",
AM2266="Power Telco","BSS",AM2266="no impacts","no impacts"
),"")</f>
        <v>no impacts</v>
      </c>
      <c r="AL2266" s="48" t="str" cm="1">
        <f t="array" ref="AL2266">IFERROR(_xlfn.IFS(
AM2266="MPR ISSUE","TX ISSUE",
AM2266="BSS Hardware Issue","RAN ISSUE",
AM2266="Sites strategiques, MLL, Pylone, etc.","ENVTECH",
AM2266="AKTIVCO DEFAUT GE &amp; POWER Cabinet","POWER ISSUE",
AM2266="AKTIVCO Coupure ENEO &amp; Baisse de tension","POWER ISSUE",
AM2266="Coupure ENEO &amp; Baisse de tension","POWER ISSUE",
AM2266="Defaut GE &amp; POWER Cabinet","POWER ISSUE",
AM2266="Sharing","POWER ISSUE",
AM2266="Sites strategiques &amp; DataCenter","POWER ISSUE",
AM2266="Exclu","Exclu",
AM2266="SAT","TX ISSUE",
AM2266="SPARE-ISSUE","SPARE-ISSUE",
AM2266="Fiber CAmtel","TX ISSUE",
AM2266="Fiber AOF","TX ISSUE",
AM2266="Projet OCM (HUAWEI)","TRAVAUX-HUAWEI",
AM2266="Projet OCM (NOKIA)","TRAVAUX -NOKIA",
AM2266="ACCESS-ISSUE","ACCESS-ISSUE",
AM2266="Projet OCM (ZTE, NOKIA, autres projets)","TRAVAUX OCM",
AM2266="No root CAuse","No root cause",
AM2266="ODU HS","TX ISSUE",
AM2266="IP &amp; VLAN","TX ISSUE",
AM2266="Warehouse HUAWEI","SPARE-ISSUE",
AM2266="SPARE-HS","SPARE-ISSUE",
AM2266="Power Telco","RAN ISSUE",AM2266="no impacts","no impacts"
),"")</f>
        <v>no impacts</v>
      </c>
      <c r="AM2266" s="67" t="s">
        <v>5605</v>
      </c>
      <c r="AN2266" s="48" t="str" cm="1">
        <f t="array" ref="AN2266">IFERROR(_xlfn.IFS(
AM2266="MPR ISSUE","ACTIVE",
AM2266="BSS Hardware Issue","ACTIVE",
AM2266="Sites strategiques, MLL, Pylone, etc.","PASSIVE",
AM2266="AKTIVCO DEFAUT GE &amp; POWER Cabinet","PASSIVE",
AM2266="AKTIVCO Coupure ENEO &amp; Baisse de tension","PASSIVE",
AM2266="Coupure ENEO &amp; Baisse de tension","PASSIVE",
AM2266="Defaut GE &amp; POWER Cabinet","PASSIVE",
AM2266="Sharing","PASSIVE",
AM2266="Sites strategiques &amp; DataCenter","PASSIVE",
AM2266="Exclu","Exclu",
AM2266="SAT","ACTIVE",
AM2266="SPARE-ISSUE","SPARE-ISSUE",
AM2266="Fiber CAmtel","ACTIVE",
AM2266="Fiber AOF","ACTIVE",
AM2266="Projet OCM (HUAWEI)","PLANNED WORKS",
AM2266="Projet OCM (NOKIA)","PLANNED WORKS",
AM2266="ACCESS-ISSUE","ACCESS-ISSUE",
AM2266="Projet OCM (ZTE, NOKIA, autres projets)","PLANNED WORKS",
AM2266="No root CAuse","No root cause",
AM2266="ODU HS","ACTIVE",
AM2266="IP &amp; VLAN","ACTIVE",
AM2266="Warehouse HUAWEI","SPARE-ISSUE",
AM2266="SPARE-HS","SPARE-ISSUE",
AM2266="Power Telco","ACTIVE", AM2266="no impacts","no impacts"
),"")</f>
        <v>no impacts</v>
      </c>
      <c r="AO2266" s="93" t="s">
        <v>5537</v>
      </c>
      <c r="AP2266" s="101" t="str">
        <f t="shared" si="63"/>
        <v>OST_031</v>
      </c>
      <c r="AR2266" s="17" t="s">
        <v>5537</v>
      </c>
      <c r="AS2266" s="7" t="s">
        <v>5537</v>
      </c>
      <c r="AT2266" s="6"/>
      <c r="AU2266" s="7"/>
      <c r="AV2266" s="3" t="s">
        <v>5537</v>
      </c>
      <c r="AW2266" s="18" t="s">
        <v>5537</v>
      </c>
      <c r="AX2266" s="18" t="s">
        <v>5537</v>
      </c>
      <c r="AY2266" s="18" t="s">
        <v>5537</v>
      </c>
      <c r="AZ2266" s="18" t="s">
        <v>5537</v>
      </c>
      <c r="BA2266" s="18" t="s">
        <v>5537</v>
      </c>
      <c r="BB2266" s="18" t="s">
        <v>5537</v>
      </c>
      <c r="BC2266" s="18" t="s">
        <v>5537</v>
      </c>
      <c r="BD2266" s="18" t="s">
        <v>5537</v>
      </c>
      <c r="BE2266" s="18" t="s">
        <v>5537</v>
      </c>
      <c r="BF2266" s="18" t="s">
        <v>5537</v>
      </c>
      <c r="BG2266" s="18" t="s">
        <v>5537</v>
      </c>
      <c r="BH2266" s="18" t="s">
        <v>5537</v>
      </c>
      <c r="BI2266" s="9" t="s">
        <v>5537</v>
      </c>
      <c r="BJ2266" s="14"/>
      <c r="BK2266" s="14" t="s">
        <v>5537</v>
      </c>
      <c r="BL2266" s="14" t="str">
        <f>_xlfn.XLOOKUP(B2266,'[4]cell downs 18042026 17h'!$B:$B,'[4]cell downs 18042026 17h'!$B:$B,"")</f>
        <v/>
      </c>
      <c r="BM2266" s="14" t="str">
        <f>_xlfn.XLOOKUP(B2266,'[5]Cells Huawei 19042026 15h'!$B:$B,'[5]Cells Huawei 19042026 15h'!$B:$B,"")</f>
        <v/>
      </c>
      <c r="BN2266" s="9" t="str">
        <f>_xlfn.XLOOKUP(B2266,'[6]cells down 19042026 9H40'!$B:$B,'[6]cells down 19042026 9H40'!$B:$B,"")</f>
        <v/>
      </c>
      <c r="BO2266" s="9" t="s">
        <v>4088</v>
      </c>
      <c r="BP2266" s="9" t="s">
        <v>594</v>
      </c>
      <c r="BQ2266" s="115"/>
    </row>
    <row r="2267" spans="1:69" s="9" customFormat="1" x14ac:dyDescent="0.3">
      <c r="A2267" s="1" t="s">
        <v>4094</v>
      </c>
      <c r="B2267" s="8" t="s">
        <v>4095</v>
      </c>
      <c r="C2267" s="3" t="str">
        <f>_xlfn.XLOOKUP(B2267,'[1]daily break down'!$D:$D,'[1]daily break down'!$E:$E,"")</f>
        <v>CENTRE</v>
      </c>
      <c r="D2267" s="1" t="s">
        <v>11</v>
      </c>
      <c r="E2267" s="1" t="s">
        <v>1129</v>
      </c>
      <c r="F2267" s="3" t="s">
        <v>226</v>
      </c>
      <c r="G2267" s="1" t="s">
        <v>4094</v>
      </c>
      <c r="H2267" s="34" t="str">
        <f>_xlfn.XLOOKUP(B2267,[2]CALCULATION!$B:$B,[2]CALCULATION!$H:$H,"")</f>
        <v>ZTE</v>
      </c>
      <c r="I2267" s="28">
        <v>0</v>
      </c>
      <c r="J2267" s="28">
        <v>0</v>
      </c>
      <c r="K2267" s="28">
        <v>0</v>
      </c>
      <c r="L2267" s="28">
        <v>0</v>
      </c>
      <c r="M2267" s="28">
        <v>0</v>
      </c>
      <c r="N2267" s="28">
        <v>0</v>
      </c>
      <c r="O2267" s="28">
        <v>0</v>
      </c>
      <c r="P2267" s="28">
        <v>0</v>
      </c>
      <c r="Q2267" s="28">
        <v>0</v>
      </c>
      <c r="R2267" s="28">
        <v>0</v>
      </c>
      <c r="S2267" s="94">
        <v>0</v>
      </c>
      <c r="T2267" s="94">
        <f>_xlfn.XLOOKUP(B2267,'[3]Nur des jours'!$B:$B,'[3]Nur des jours'!$U:$U,"")</f>
        <v>0</v>
      </c>
      <c r="U2267" s="94">
        <v>0</v>
      </c>
      <c r="V2267" s="94">
        <v>0</v>
      </c>
      <c r="W2267" s="94">
        <v>0</v>
      </c>
      <c r="X2267" s="94">
        <v>0</v>
      </c>
      <c r="Y2267" s="94">
        <v>0</v>
      </c>
      <c r="Z2267" s="94">
        <v>0</v>
      </c>
      <c r="AA2267" s="94">
        <v>0</v>
      </c>
      <c r="AB2267" s="94">
        <v>0</v>
      </c>
      <c r="AC2267" s="94"/>
      <c r="AD2267" s="94">
        <v>0</v>
      </c>
      <c r="AE2267" s="94">
        <v>0</v>
      </c>
      <c r="AF2267" s="94">
        <v>0</v>
      </c>
      <c r="AG2267" s="94">
        <v>0</v>
      </c>
      <c r="AH2267" s="94">
        <v>0</v>
      </c>
      <c r="AI2267" s="49" t="s">
        <v>5559</v>
      </c>
      <c r="AJ2267" s="49"/>
      <c r="AK2267" s="48" t="str" cm="1">
        <f t="array" ref="AK2267">IFERROR(_xlfn.IFS(
AM2267="MPR ISSUE","PDH",
AM2267="BSS Hardware Issue","BSS",
AM2267="Sites strategiques, MLL, Pylone, etc.","ENVTECH",
AM2267="AKTIVCO DEFAUT GE &amp; POWER Cabinet","AKTIVCO",
AM2267="AKTIVCO Coupure ENEO &amp; Baisse de tension","AKTIVCO GRID ONLY",
AM2267="Coupure ENEO &amp; Baisse de tension","IHS GRID ONLY",
AM2267="Defaut GE &amp; POWER Cabinet","IHS",
AM2267="Sharing","Partners",
AM2267="Sites strategiques &amp; DataCenter","SST &amp; DC",
AM2267="Exclu","Exclu",
AM2267="SAT","SAT",
AM2267="SPARE-ISSUE","SPARE-ISSUE",
AM2267="Fiber CAmtel","TRANS_FO_CAMTEL",
AM2267="Fiber AOF","Fiber AOF",
AM2267="Projet OCM (HUAWEI)","TRAVAUX-HUAWEI",
AM2267="Projet OCM (NOKIA)","TRAVAUX-NOKIA",
AM2267="ACCESS-ISSUE","ACCESS-ISSUE",
AM2267="Projet OCM (ZTE, NOKIA, autres projets)","TRAVAUX OCM",
AM2267="No root CAuse","No root cause",
AM2267="ODU HS","PDH",
AM2267="IP &amp; VLAN","PDH",
AM2267="Warehouse HUAWEI","SPARE-ISSUE",
AM2267="SPARE-HS","SPARE-ISSUE",
AM2267="Power Telco","BSS",AM2267="no impacts","no impacts"
),"")</f>
        <v>no impacts</v>
      </c>
      <c r="AL2267" s="48" t="str" cm="1">
        <f t="array" ref="AL2267">IFERROR(_xlfn.IFS(
AM2267="MPR ISSUE","TX ISSUE",
AM2267="BSS Hardware Issue","RAN ISSUE",
AM2267="Sites strategiques, MLL, Pylone, etc.","ENVTECH",
AM2267="AKTIVCO DEFAUT GE &amp; POWER Cabinet","POWER ISSUE",
AM2267="AKTIVCO Coupure ENEO &amp; Baisse de tension","POWER ISSUE",
AM2267="Coupure ENEO &amp; Baisse de tension","POWER ISSUE",
AM2267="Defaut GE &amp; POWER Cabinet","POWER ISSUE",
AM2267="Sharing","POWER ISSUE",
AM2267="Sites strategiques &amp; DataCenter","POWER ISSUE",
AM2267="Exclu","Exclu",
AM2267="SAT","TX ISSUE",
AM2267="SPARE-ISSUE","SPARE-ISSUE",
AM2267="Fiber CAmtel","TX ISSUE",
AM2267="Fiber AOF","TX ISSUE",
AM2267="Projet OCM (HUAWEI)","TRAVAUX-HUAWEI",
AM2267="Projet OCM (NOKIA)","TRAVAUX -NOKIA",
AM2267="ACCESS-ISSUE","ACCESS-ISSUE",
AM2267="Projet OCM (ZTE, NOKIA, autres projets)","TRAVAUX OCM",
AM2267="No root CAuse","No root cause",
AM2267="ODU HS","TX ISSUE",
AM2267="IP &amp; VLAN","TX ISSUE",
AM2267="Warehouse HUAWEI","SPARE-ISSUE",
AM2267="SPARE-HS","SPARE-ISSUE",
AM2267="Power Telco","RAN ISSUE",AM2267="no impacts","no impacts"
),"")</f>
        <v>no impacts</v>
      </c>
      <c r="AM2267" s="67" t="s">
        <v>5605</v>
      </c>
      <c r="AN2267" s="48" t="str" cm="1">
        <f t="array" ref="AN2267">IFERROR(_xlfn.IFS(
AM2267="MPR ISSUE","ACTIVE",
AM2267="BSS Hardware Issue","ACTIVE",
AM2267="Sites strategiques, MLL, Pylone, etc.","PASSIVE",
AM2267="AKTIVCO DEFAUT GE &amp; POWER Cabinet","PASSIVE",
AM2267="AKTIVCO Coupure ENEO &amp; Baisse de tension","PASSIVE",
AM2267="Coupure ENEO &amp; Baisse de tension","PASSIVE",
AM2267="Defaut GE &amp; POWER Cabinet","PASSIVE",
AM2267="Sharing","PASSIVE",
AM2267="Sites strategiques &amp; DataCenter","PASSIVE",
AM2267="Exclu","Exclu",
AM2267="SAT","ACTIVE",
AM2267="SPARE-ISSUE","SPARE-ISSUE",
AM2267="Fiber CAmtel","ACTIVE",
AM2267="Fiber AOF","ACTIVE",
AM2267="Projet OCM (HUAWEI)","PLANNED WORKS",
AM2267="Projet OCM (NOKIA)","PLANNED WORKS",
AM2267="ACCESS-ISSUE","ACCESS-ISSUE",
AM2267="Projet OCM (ZTE, NOKIA, autres projets)","PLANNED WORKS",
AM2267="No root CAuse","No root cause",
AM2267="ODU HS","ACTIVE",
AM2267="IP &amp; VLAN","ACTIVE",
AM2267="Warehouse HUAWEI","SPARE-ISSUE",
AM2267="SPARE-HS","SPARE-ISSUE",
AM2267="Power Telco","ACTIVE", AM2267="no impacts","no impacts"
),"")</f>
        <v>no impacts</v>
      </c>
      <c r="AO2267" s="93" t="s">
        <v>5537</v>
      </c>
      <c r="AP2267" s="101" t="str">
        <f t="shared" si="63"/>
        <v>EST_054</v>
      </c>
      <c r="AR2267" s="17" t="s">
        <v>5537</v>
      </c>
      <c r="AS2267" s="7" t="s">
        <v>5537</v>
      </c>
      <c r="AT2267" s="6"/>
      <c r="AU2267" s="7"/>
      <c r="AV2267" s="3" t="s">
        <v>5537</v>
      </c>
      <c r="AW2267" s="18" t="s">
        <v>5537</v>
      </c>
      <c r="AX2267" s="18" t="s">
        <v>5537</v>
      </c>
      <c r="AY2267" s="18" t="s">
        <v>5537</v>
      </c>
      <c r="AZ2267" s="18" t="s">
        <v>5537</v>
      </c>
      <c r="BA2267" s="18" t="s">
        <v>5537</v>
      </c>
      <c r="BB2267" s="18" t="s">
        <v>5537</v>
      </c>
      <c r="BC2267" s="18" t="s">
        <v>5537</v>
      </c>
      <c r="BD2267" s="18" t="s">
        <v>5537</v>
      </c>
      <c r="BE2267" s="18" t="s">
        <v>5537</v>
      </c>
      <c r="BF2267" s="18" t="s">
        <v>5537</v>
      </c>
      <c r="BG2267" s="18" t="s">
        <v>5537</v>
      </c>
      <c r="BH2267" s="18" t="s">
        <v>5537</v>
      </c>
      <c r="BI2267" s="9" t="s">
        <v>5537</v>
      </c>
      <c r="BJ2267" s="14"/>
      <c r="BK2267" s="14" t="s">
        <v>5537</v>
      </c>
      <c r="BL2267" s="14" t="str">
        <f>_xlfn.XLOOKUP(B2267,'[4]cell downs 18042026 17h'!$B:$B,'[4]cell downs 18042026 17h'!$B:$B,"")</f>
        <v/>
      </c>
      <c r="BM2267" s="14" t="str">
        <f>_xlfn.XLOOKUP(B2267,'[5]Cells Huawei 19042026 15h'!$B:$B,'[5]Cells Huawei 19042026 15h'!$B:$B,"")</f>
        <v/>
      </c>
      <c r="BN2267" s="9" t="str">
        <f>_xlfn.XLOOKUP(B2267,'[6]cells down 19042026 9H40'!$B:$B,'[6]cells down 19042026 9H40'!$B:$B,"")</f>
        <v/>
      </c>
      <c r="BO2267" s="9" t="s">
        <v>4095</v>
      </c>
      <c r="BP2267" s="9" t="s">
        <v>5537</v>
      </c>
      <c r="BQ2267" s="115"/>
    </row>
    <row r="2268" spans="1:69" s="9" customFormat="1" x14ac:dyDescent="0.3">
      <c r="A2268" s="1" t="s">
        <v>4104</v>
      </c>
      <c r="B2268" s="8" t="s">
        <v>4105</v>
      </c>
      <c r="C2268" s="3" t="str">
        <f>_xlfn.XLOOKUP(B2268,'[1]daily break down'!$D:$D,'[1]daily break down'!$E:$E,"")</f>
        <v>CENTRE</v>
      </c>
      <c r="D2268" s="1" t="s">
        <v>11</v>
      </c>
      <c r="E2268" s="1" t="s">
        <v>154</v>
      </c>
      <c r="F2268" s="3" t="s">
        <v>226</v>
      </c>
      <c r="G2268" s="1" t="s">
        <v>4106</v>
      </c>
      <c r="H2268" s="34" t="str">
        <f>_xlfn.XLOOKUP(B2268,[2]CALCULATION!$B:$B,[2]CALCULATION!$H:$H,"")</f>
        <v>ZTE</v>
      </c>
      <c r="I2268" s="28">
        <v>0</v>
      </c>
      <c r="J2268" s="28">
        <v>0</v>
      </c>
      <c r="K2268" s="28">
        <v>0</v>
      </c>
      <c r="L2268" s="28">
        <v>0</v>
      </c>
      <c r="M2268" s="28">
        <v>0</v>
      </c>
      <c r="N2268" s="28">
        <v>0</v>
      </c>
      <c r="O2268" s="28">
        <v>0</v>
      </c>
      <c r="P2268" s="28">
        <v>0</v>
      </c>
      <c r="Q2268" s="28">
        <v>0</v>
      </c>
      <c r="R2268" s="28">
        <v>0</v>
      </c>
      <c r="S2268" s="94">
        <v>0</v>
      </c>
      <c r="T2268" s="94">
        <f>_xlfn.XLOOKUP(B2268,'[3]Nur des jours'!$B:$B,'[3]Nur des jours'!$U:$U,"")</f>
        <v>0</v>
      </c>
      <c r="U2268" s="94">
        <v>0</v>
      </c>
      <c r="V2268" s="94">
        <v>0</v>
      </c>
      <c r="W2268" s="94">
        <v>0</v>
      </c>
      <c r="X2268" s="94">
        <v>0</v>
      </c>
      <c r="Y2268" s="94">
        <v>0</v>
      </c>
      <c r="Z2268" s="94">
        <v>0</v>
      </c>
      <c r="AA2268" s="94">
        <v>0</v>
      </c>
      <c r="AB2268" s="94">
        <v>0</v>
      </c>
      <c r="AC2268" s="94"/>
      <c r="AD2268" s="94">
        <v>0</v>
      </c>
      <c r="AE2268" s="94">
        <v>0</v>
      </c>
      <c r="AF2268" s="94">
        <v>0</v>
      </c>
      <c r="AG2268" s="94">
        <v>0</v>
      </c>
      <c r="AH2268" s="94">
        <v>0</v>
      </c>
      <c r="AI2268" s="49" t="s">
        <v>5559</v>
      </c>
      <c r="AJ2268" s="49"/>
      <c r="AK2268" s="48" t="str" cm="1">
        <f t="array" ref="AK2268">IFERROR(_xlfn.IFS(
AM2268="MPR ISSUE","PDH",
AM2268="BSS Hardware Issue","BSS",
AM2268="Sites strategiques, MLL, Pylone, etc.","ENVTECH",
AM2268="AKTIVCO DEFAUT GE &amp; POWER Cabinet","AKTIVCO",
AM2268="AKTIVCO Coupure ENEO &amp; Baisse de tension","AKTIVCO GRID ONLY",
AM2268="Coupure ENEO &amp; Baisse de tension","IHS GRID ONLY",
AM2268="Defaut GE &amp; POWER Cabinet","IHS",
AM2268="Sharing","Partners",
AM2268="Sites strategiques &amp; DataCenter","SST &amp; DC",
AM2268="Exclu","Exclu",
AM2268="SAT","SAT",
AM2268="SPARE-ISSUE","SPARE-ISSUE",
AM2268="Fiber CAmtel","TRANS_FO_CAMTEL",
AM2268="Fiber AOF","Fiber AOF",
AM2268="Projet OCM (HUAWEI)","TRAVAUX-HUAWEI",
AM2268="Projet OCM (NOKIA)","TRAVAUX-NOKIA",
AM2268="ACCESS-ISSUE","ACCESS-ISSUE",
AM2268="Projet OCM (ZTE, NOKIA, autres projets)","TRAVAUX OCM",
AM2268="No root CAuse","No root cause",
AM2268="ODU HS","PDH",
AM2268="IP &amp; VLAN","PDH",
AM2268="Warehouse HUAWEI","SPARE-ISSUE",
AM2268="SPARE-HS","SPARE-ISSUE",
AM2268="Power Telco","BSS",AM2268="no impacts","no impacts"
),"")</f>
        <v>no impacts</v>
      </c>
      <c r="AL2268" s="48" t="str" cm="1">
        <f t="array" ref="AL2268">IFERROR(_xlfn.IFS(
AM2268="MPR ISSUE","TX ISSUE",
AM2268="BSS Hardware Issue","RAN ISSUE",
AM2268="Sites strategiques, MLL, Pylone, etc.","ENVTECH",
AM2268="AKTIVCO DEFAUT GE &amp; POWER Cabinet","POWER ISSUE",
AM2268="AKTIVCO Coupure ENEO &amp; Baisse de tension","POWER ISSUE",
AM2268="Coupure ENEO &amp; Baisse de tension","POWER ISSUE",
AM2268="Defaut GE &amp; POWER Cabinet","POWER ISSUE",
AM2268="Sharing","POWER ISSUE",
AM2268="Sites strategiques &amp; DataCenter","POWER ISSUE",
AM2268="Exclu","Exclu",
AM2268="SAT","TX ISSUE",
AM2268="SPARE-ISSUE","SPARE-ISSUE",
AM2268="Fiber CAmtel","TX ISSUE",
AM2268="Fiber AOF","TX ISSUE",
AM2268="Projet OCM (HUAWEI)","TRAVAUX-HUAWEI",
AM2268="Projet OCM (NOKIA)","TRAVAUX -NOKIA",
AM2268="ACCESS-ISSUE","ACCESS-ISSUE",
AM2268="Projet OCM (ZTE, NOKIA, autres projets)","TRAVAUX OCM",
AM2268="No root CAuse","No root cause",
AM2268="ODU HS","TX ISSUE",
AM2268="IP &amp; VLAN","TX ISSUE",
AM2268="Warehouse HUAWEI","SPARE-ISSUE",
AM2268="SPARE-HS","SPARE-ISSUE",
AM2268="Power Telco","RAN ISSUE",AM2268="no impacts","no impacts"
),"")</f>
        <v>no impacts</v>
      </c>
      <c r="AM2268" s="67" t="s">
        <v>5605</v>
      </c>
      <c r="AN2268" s="48" t="str" cm="1">
        <f t="array" ref="AN2268">IFERROR(_xlfn.IFS(
AM2268="MPR ISSUE","ACTIVE",
AM2268="BSS Hardware Issue","ACTIVE",
AM2268="Sites strategiques, MLL, Pylone, etc.","PASSIVE",
AM2268="AKTIVCO DEFAUT GE &amp; POWER Cabinet","PASSIVE",
AM2268="AKTIVCO Coupure ENEO &amp; Baisse de tension","PASSIVE",
AM2268="Coupure ENEO &amp; Baisse de tension","PASSIVE",
AM2268="Defaut GE &amp; POWER Cabinet","PASSIVE",
AM2268="Sharing","PASSIVE",
AM2268="Sites strategiques &amp; DataCenter","PASSIVE",
AM2268="Exclu","Exclu",
AM2268="SAT","ACTIVE",
AM2268="SPARE-ISSUE","SPARE-ISSUE",
AM2268="Fiber CAmtel","ACTIVE",
AM2268="Fiber AOF","ACTIVE",
AM2268="Projet OCM (HUAWEI)","PLANNED WORKS",
AM2268="Projet OCM (NOKIA)","PLANNED WORKS",
AM2268="ACCESS-ISSUE","ACCESS-ISSUE",
AM2268="Projet OCM (ZTE, NOKIA, autres projets)","PLANNED WORKS",
AM2268="No root CAuse","No root cause",
AM2268="ODU HS","ACTIVE",
AM2268="IP &amp; VLAN","ACTIVE",
AM2268="Warehouse HUAWEI","SPARE-ISSUE",
AM2268="SPARE-HS","SPARE-ISSUE",
AM2268="Power Telco","ACTIVE", AM2268="no impacts","no impacts"
),"")</f>
        <v>no impacts</v>
      </c>
      <c r="AO2268" s="93" t="s">
        <v>5537</v>
      </c>
      <c r="AP2268" s="101" t="str">
        <f t="shared" si="63"/>
        <v>EST_114</v>
      </c>
      <c r="AR2268" s="17" t="s">
        <v>5537</v>
      </c>
      <c r="AS2268" s="7" t="s">
        <v>5537</v>
      </c>
      <c r="AT2268" s="6"/>
      <c r="AU2268" s="7"/>
      <c r="AV2268" s="3" t="s">
        <v>5537</v>
      </c>
      <c r="AW2268" s="18" t="s">
        <v>5537</v>
      </c>
      <c r="AX2268" s="18" t="s">
        <v>5537</v>
      </c>
      <c r="AY2268" s="18" t="s">
        <v>5537</v>
      </c>
      <c r="AZ2268" s="18" t="s">
        <v>5537</v>
      </c>
      <c r="BA2268" s="18" t="s">
        <v>5537</v>
      </c>
      <c r="BB2268" s="18" t="s">
        <v>5537</v>
      </c>
      <c r="BC2268" s="18" t="s">
        <v>5537</v>
      </c>
      <c r="BD2268" s="18" t="s">
        <v>5537</v>
      </c>
      <c r="BE2268" s="18" t="s">
        <v>5537</v>
      </c>
      <c r="BF2268" s="18" t="s">
        <v>5537</v>
      </c>
      <c r="BG2268" s="18" t="s">
        <v>5537</v>
      </c>
      <c r="BH2268" s="18" t="s">
        <v>5537</v>
      </c>
      <c r="BI2268" s="9" t="s">
        <v>5537</v>
      </c>
      <c r="BJ2268" s="14"/>
      <c r="BK2268" s="14" t="s">
        <v>5537</v>
      </c>
      <c r="BL2268" s="14" t="str">
        <f>_xlfn.XLOOKUP(B2268,'[4]cell downs 18042026 17h'!$B:$B,'[4]cell downs 18042026 17h'!$B:$B,"")</f>
        <v/>
      </c>
      <c r="BM2268" s="14" t="str">
        <f>_xlfn.XLOOKUP(B2268,'[5]Cells Huawei 19042026 15h'!$B:$B,'[5]Cells Huawei 19042026 15h'!$B:$B,"")</f>
        <v/>
      </c>
      <c r="BN2268" s="9" t="str">
        <f>_xlfn.XLOOKUP(B2268,'[6]cells down 19042026 9H40'!$B:$B,'[6]cells down 19042026 9H40'!$B:$B,"")</f>
        <v>EST_114</v>
      </c>
      <c r="BO2268" s="9" t="s">
        <v>4105</v>
      </c>
      <c r="BP2268" s="9" t="s">
        <v>12</v>
      </c>
      <c r="BQ2268" s="115"/>
    </row>
    <row r="2269" spans="1:69" s="9" customFormat="1" x14ac:dyDescent="0.3">
      <c r="A2269" s="1" t="s">
        <v>4116</v>
      </c>
      <c r="B2269" s="8" t="s">
        <v>4117</v>
      </c>
      <c r="C2269" s="3" t="str">
        <f>_xlfn.XLOOKUP(B2269,'[1]daily break down'!$D:$D,'[1]daily break down'!$E:$E,"")</f>
        <v>LITTORAL</v>
      </c>
      <c r="D2269" s="1" t="s">
        <v>11</v>
      </c>
      <c r="E2269" s="1" t="s">
        <v>12</v>
      </c>
      <c r="F2269" s="3" t="s">
        <v>31</v>
      </c>
      <c r="G2269" s="1" t="s">
        <v>4116</v>
      </c>
      <c r="H2269" s="34" t="str">
        <f>_xlfn.XLOOKUP(B2269,[2]CALCULATION!$B:$B,[2]CALCULATION!$H:$H,"")</f>
        <v>ZTE</v>
      </c>
      <c r="I2269" s="28">
        <v>0</v>
      </c>
      <c r="J2269" s="28">
        <v>0</v>
      </c>
      <c r="K2269" s="28">
        <v>0</v>
      </c>
      <c r="L2269" s="28">
        <v>0</v>
      </c>
      <c r="M2269" s="28">
        <v>0</v>
      </c>
      <c r="N2269" s="28">
        <v>0</v>
      </c>
      <c r="O2269" s="28">
        <v>0</v>
      </c>
      <c r="P2269" s="28">
        <v>0</v>
      </c>
      <c r="Q2269" s="28">
        <v>0</v>
      </c>
      <c r="R2269" s="28">
        <v>0</v>
      </c>
      <c r="S2269" s="94">
        <v>0</v>
      </c>
      <c r="T2269" s="94">
        <f>_xlfn.XLOOKUP(B2269,'[3]Nur des jours'!$B:$B,'[3]Nur des jours'!$U:$U,"")</f>
        <v>0</v>
      </c>
      <c r="U2269" s="94">
        <v>0</v>
      </c>
      <c r="V2269" s="94">
        <v>0</v>
      </c>
      <c r="W2269" s="94">
        <v>0</v>
      </c>
      <c r="X2269" s="94">
        <v>0</v>
      </c>
      <c r="Y2269" s="94">
        <v>0</v>
      </c>
      <c r="Z2269" s="94">
        <v>0</v>
      </c>
      <c r="AA2269" s="94">
        <v>0</v>
      </c>
      <c r="AB2269" s="94">
        <v>0</v>
      </c>
      <c r="AC2269" s="94"/>
      <c r="AD2269" s="94">
        <v>0</v>
      </c>
      <c r="AE2269" s="94">
        <v>0</v>
      </c>
      <c r="AF2269" s="94">
        <v>0</v>
      </c>
      <c r="AG2269" s="94">
        <v>0</v>
      </c>
      <c r="AH2269" s="94">
        <v>0</v>
      </c>
      <c r="AI2269" s="49" t="s">
        <v>5559</v>
      </c>
      <c r="AJ2269" s="49"/>
      <c r="AK2269" s="48" t="str" cm="1">
        <f t="array" ref="AK2269">IFERROR(_xlfn.IFS(
AM2269="MPR ISSUE","PDH",
AM2269="BSS Hardware Issue","BSS",
AM2269="Sites strategiques, MLL, Pylone, etc.","ENVTECH",
AM2269="AKTIVCO DEFAUT GE &amp; POWER Cabinet","AKTIVCO",
AM2269="AKTIVCO Coupure ENEO &amp; Baisse de tension","AKTIVCO GRID ONLY",
AM2269="Coupure ENEO &amp; Baisse de tension","IHS GRID ONLY",
AM2269="Defaut GE &amp; POWER Cabinet","IHS",
AM2269="Sharing","Partners",
AM2269="Sites strategiques &amp; DataCenter","SST &amp; DC",
AM2269="Exclu","Exclu",
AM2269="SAT","SAT",
AM2269="SPARE-ISSUE","SPARE-ISSUE",
AM2269="Fiber CAmtel","TRANS_FO_CAMTEL",
AM2269="Fiber AOF","Fiber AOF",
AM2269="Projet OCM (HUAWEI)","TRAVAUX-HUAWEI",
AM2269="Projet OCM (NOKIA)","TRAVAUX-NOKIA",
AM2269="ACCESS-ISSUE","ACCESS-ISSUE",
AM2269="Projet OCM (ZTE, NOKIA, autres projets)","TRAVAUX OCM",
AM2269="No root CAuse","No root cause",
AM2269="ODU HS","PDH",
AM2269="IP &amp; VLAN","PDH",
AM2269="Warehouse HUAWEI","SPARE-ISSUE",
AM2269="SPARE-HS","SPARE-ISSUE",
AM2269="Power Telco","BSS",AM2269="no impacts","no impacts"
),"")</f>
        <v>no impacts</v>
      </c>
      <c r="AL2269" s="48" t="str" cm="1">
        <f t="array" ref="AL2269">IFERROR(_xlfn.IFS(
AM2269="MPR ISSUE","TX ISSUE",
AM2269="BSS Hardware Issue","RAN ISSUE",
AM2269="Sites strategiques, MLL, Pylone, etc.","ENVTECH",
AM2269="AKTIVCO DEFAUT GE &amp; POWER Cabinet","POWER ISSUE",
AM2269="AKTIVCO Coupure ENEO &amp; Baisse de tension","POWER ISSUE",
AM2269="Coupure ENEO &amp; Baisse de tension","POWER ISSUE",
AM2269="Defaut GE &amp; POWER Cabinet","POWER ISSUE",
AM2269="Sharing","POWER ISSUE",
AM2269="Sites strategiques &amp; DataCenter","POWER ISSUE",
AM2269="Exclu","Exclu",
AM2269="SAT","TX ISSUE",
AM2269="SPARE-ISSUE","SPARE-ISSUE",
AM2269="Fiber CAmtel","TX ISSUE",
AM2269="Fiber AOF","TX ISSUE",
AM2269="Projet OCM (HUAWEI)","TRAVAUX-HUAWEI",
AM2269="Projet OCM (NOKIA)","TRAVAUX -NOKIA",
AM2269="ACCESS-ISSUE","ACCESS-ISSUE",
AM2269="Projet OCM (ZTE, NOKIA, autres projets)","TRAVAUX OCM",
AM2269="No root CAuse","No root cause",
AM2269="ODU HS","TX ISSUE",
AM2269="IP &amp; VLAN","TX ISSUE",
AM2269="Warehouse HUAWEI","SPARE-ISSUE",
AM2269="SPARE-HS","SPARE-ISSUE",
AM2269="Power Telco","RAN ISSUE",AM2269="no impacts","no impacts"
),"")</f>
        <v>no impacts</v>
      </c>
      <c r="AM2269" s="67" t="s">
        <v>5605</v>
      </c>
      <c r="AN2269" s="48" t="str" cm="1">
        <f t="array" ref="AN2269">IFERROR(_xlfn.IFS(
AM2269="MPR ISSUE","ACTIVE",
AM2269="BSS Hardware Issue","ACTIVE",
AM2269="Sites strategiques, MLL, Pylone, etc.","PASSIVE",
AM2269="AKTIVCO DEFAUT GE &amp; POWER Cabinet","PASSIVE",
AM2269="AKTIVCO Coupure ENEO &amp; Baisse de tension","PASSIVE",
AM2269="Coupure ENEO &amp; Baisse de tension","PASSIVE",
AM2269="Defaut GE &amp; POWER Cabinet","PASSIVE",
AM2269="Sharing","PASSIVE",
AM2269="Sites strategiques &amp; DataCenter","PASSIVE",
AM2269="Exclu","Exclu",
AM2269="SAT","ACTIVE",
AM2269="SPARE-ISSUE","SPARE-ISSUE",
AM2269="Fiber CAmtel","ACTIVE",
AM2269="Fiber AOF","ACTIVE",
AM2269="Projet OCM (HUAWEI)","PLANNED WORKS",
AM2269="Projet OCM (NOKIA)","PLANNED WORKS",
AM2269="ACCESS-ISSUE","ACCESS-ISSUE",
AM2269="Projet OCM (ZTE, NOKIA, autres projets)","PLANNED WORKS",
AM2269="No root CAuse","No root cause",
AM2269="ODU HS","ACTIVE",
AM2269="IP &amp; VLAN","ACTIVE",
AM2269="Warehouse HUAWEI","SPARE-ISSUE",
AM2269="SPARE-HS","SPARE-ISSUE",
AM2269="Power Telco","ACTIVE", AM2269="no impacts","no impacts"
),"")</f>
        <v>no impacts</v>
      </c>
      <c r="AO2269" s="93" t="s">
        <v>5537</v>
      </c>
      <c r="AP2269" s="101" t="str">
        <f t="shared" si="63"/>
        <v>LIT_069</v>
      </c>
      <c r="AR2269" s="17" t="s">
        <v>5537</v>
      </c>
      <c r="AS2269" s="7" t="s">
        <v>5537</v>
      </c>
      <c r="AT2269" s="6"/>
      <c r="AU2269" s="7"/>
      <c r="AV2269" s="3" t="s">
        <v>5537</v>
      </c>
      <c r="AW2269" s="18" t="s">
        <v>5537</v>
      </c>
      <c r="AX2269" s="18" t="s">
        <v>5537</v>
      </c>
      <c r="AY2269" s="18" t="s">
        <v>5537</v>
      </c>
      <c r="AZ2269" s="18" t="s">
        <v>5537</v>
      </c>
      <c r="BA2269" s="18" t="s">
        <v>5537</v>
      </c>
      <c r="BB2269" s="18" t="s">
        <v>5537</v>
      </c>
      <c r="BC2269" s="18" t="s">
        <v>5537</v>
      </c>
      <c r="BD2269" s="18" t="s">
        <v>5537</v>
      </c>
      <c r="BE2269" s="18" t="s">
        <v>5537</v>
      </c>
      <c r="BF2269" s="18" t="s">
        <v>5537</v>
      </c>
      <c r="BG2269" s="18" t="s">
        <v>5537</v>
      </c>
      <c r="BH2269" s="18" t="s">
        <v>5537</v>
      </c>
      <c r="BI2269" s="9" t="s">
        <v>5537</v>
      </c>
      <c r="BJ2269" s="14"/>
      <c r="BK2269" s="14" t="s">
        <v>5537</v>
      </c>
      <c r="BL2269" s="14" t="str">
        <f>_xlfn.XLOOKUP(B2269,'[4]cell downs 18042026 17h'!$B:$B,'[4]cell downs 18042026 17h'!$B:$B,"")</f>
        <v/>
      </c>
      <c r="BM2269" s="14" t="str">
        <f>_xlfn.XLOOKUP(B2269,'[5]Cells Huawei 19042026 15h'!$B:$B,'[5]Cells Huawei 19042026 15h'!$B:$B,"")</f>
        <v/>
      </c>
      <c r="BN2269" s="9" t="str">
        <f>_xlfn.XLOOKUP(B2269,'[6]cells down 19042026 9H40'!$B:$B,'[6]cells down 19042026 9H40'!$B:$B,"")</f>
        <v/>
      </c>
      <c r="BO2269" s="9" t="s">
        <v>4117</v>
      </c>
      <c r="BP2269" s="9" t="s">
        <v>5537</v>
      </c>
      <c r="BQ2269" s="115"/>
    </row>
    <row r="2270" spans="1:69" s="9" customFormat="1" x14ac:dyDescent="0.3">
      <c r="A2270" s="1" t="s">
        <v>4118</v>
      </c>
      <c r="B2270" s="8" t="s">
        <v>4119</v>
      </c>
      <c r="C2270" s="3" t="str">
        <f>_xlfn.XLOOKUP(B2270,'[1]daily break down'!$D:$D,'[1]daily break down'!$E:$E,"")</f>
        <v>OUEST</v>
      </c>
      <c r="D2270" s="1" t="s">
        <v>11</v>
      </c>
      <c r="E2270" s="1" t="s">
        <v>12</v>
      </c>
      <c r="F2270" s="3" t="s">
        <v>102</v>
      </c>
      <c r="G2270" s="1" t="s">
        <v>4118</v>
      </c>
      <c r="H2270" s="32" t="str">
        <f>_xlfn.XLOOKUP(B2270,[2]CALCULATION!$B:$B,[2]CALCULATION!$H:$H,"")</f>
        <v>HUAWEI</v>
      </c>
      <c r="I2270" s="28">
        <v>0</v>
      </c>
      <c r="J2270" s="28">
        <v>0</v>
      </c>
      <c r="K2270" s="28">
        <v>0</v>
      </c>
      <c r="L2270" s="28">
        <v>0</v>
      </c>
      <c r="M2270" s="28">
        <v>0</v>
      </c>
      <c r="N2270" s="28">
        <v>0</v>
      </c>
      <c r="O2270" s="28">
        <v>0</v>
      </c>
      <c r="P2270" s="28">
        <v>0</v>
      </c>
      <c r="Q2270" s="28">
        <v>0</v>
      </c>
      <c r="R2270" s="28">
        <v>0</v>
      </c>
      <c r="S2270" s="94">
        <v>0</v>
      </c>
      <c r="T2270" s="94">
        <f>_xlfn.XLOOKUP(B2270,'[3]Nur des jours'!$B:$B,'[3]Nur des jours'!$U:$U,"")</f>
        <v>0</v>
      </c>
      <c r="U2270" s="94">
        <v>0</v>
      </c>
      <c r="V2270" s="94">
        <v>0</v>
      </c>
      <c r="W2270" s="94">
        <v>0</v>
      </c>
      <c r="X2270" s="94">
        <v>0</v>
      </c>
      <c r="Y2270" s="94">
        <v>0</v>
      </c>
      <c r="Z2270" s="94">
        <v>0</v>
      </c>
      <c r="AA2270" s="94">
        <v>0</v>
      </c>
      <c r="AB2270" s="94">
        <v>0</v>
      </c>
      <c r="AC2270" s="94"/>
      <c r="AD2270" s="94">
        <v>0</v>
      </c>
      <c r="AE2270" s="94">
        <v>0</v>
      </c>
      <c r="AF2270" s="94">
        <v>0</v>
      </c>
      <c r="AG2270" s="94">
        <v>0</v>
      </c>
      <c r="AH2270" s="94">
        <v>0</v>
      </c>
      <c r="AI2270" s="49" t="s">
        <v>5559</v>
      </c>
      <c r="AJ2270" s="49"/>
      <c r="AK2270" s="48" t="str" cm="1">
        <f t="array" ref="AK2270">IFERROR(_xlfn.IFS(
AM2270="MPR ISSUE","PDH",
AM2270="BSS Hardware Issue","BSS",
AM2270="Sites strategiques, MLL, Pylone, etc.","ENVTECH",
AM2270="AKTIVCO DEFAUT GE &amp; POWER Cabinet","AKTIVCO",
AM2270="AKTIVCO Coupure ENEO &amp; Baisse de tension","AKTIVCO GRID ONLY",
AM2270="Coupure ENEO &amp; Baisse de tension","IHS GRID ONLY",
AM2270="Defaut GE &amp; POWER Cabinet","IHS",
AM2270="Sharing","Partners",
AM2270="Sites strategiques &amp; DataCenter","SST &amp; DC",
AM2270="Exclu","Exclu",
AM2270="SAT","SAT",
AM2270="SPARE-ISSUE","SPARE-ISSUE",
AM2270="Fiber CAmtel","TRANS_FO_CAMTEL",
AM2270="Fiber AOF","Fiber AOF",
AM2270="Projet OCM (HUAWEI)","TRAVAUX-HUAWEI",
AM2270="Projet OCM (NOKIA)","TRAVAUX-NOKIA",
AM2270="ACCESS-ISSUE","ACCESS-ISSUE",
AM2270="Projet OCM (ZTE, NOKIA, autres projets)","TRAVAUX OCM",
AM2270="No root CAuse","No root cause",
AM2270="ODU HS","PDH",
AM2270="IP &amp; VLAN","PDH",
AM2270="Warehouse HUAWEI","SPARE-ISSUE",
AM2270="SPARE-HS","SPARE-ISSUE",
AM2270="Power Telco","BSS",AM2270="no impacts","no impacts"
),"")</f>
        <v>no impacts</v>
      </c>
      <c r="AL2270" s="48" t="str" cm="1">
        <f t="array" ref="AL2270">IFERROR(_xlfn.IFS(
AM2270="MPR ISSUE","TX ISSUE",
AM2270="BSS Hardware Issue","RAN ISSUE",
AM2270="Sites strategiques, MLL, Pylone, etc.","ENVTECH",
AM2270="AKTIVCO DEFAUT GE &amp; POWER Cabinet","POWER ISSUE",
AM2270="AKTIVCO Coupure ENEO &amp; Baisse de tension","POWER ISSUE",
AM2270="Coupure ENEO &amp; Baisse de tension","POWER ISSUE",
AM2270="Defaut GE &amp; POWER Cabinet","POWER ISSUE",
AM2270="Sharing","POWER ISSUE",
AM2270="Sites strategiques &amp; DataCenter","POWER ISSUE",
AM2270="Exclu","Exclu",
AM2270="SAT","TX ISSUE",
AM2270="SPARE-ISSUE","SPARE-ISSUE",
AM2270="Fiber CAmtel","TX ISSUE",
AM2270="Fiber AOF","TX ISSUE",
AM2270="Projet OCM (HUAWEI)","TRAVAUX-HUAWEI",
AM2270="Projet OCM (NOKIA)","TRAVAUX -NOKIA",
AM2270="ACCESS-ISSUE","ACCESS-ISSUE",
AM2270="Projet OCM (ZTE, NOKIA, autres projets)","TRAVAUX OCM",
AM2270="No root CAuse","No root cause",
AM2270="ODU HS","TX ISSUE",
AM2270="IP &amp; VLAN","TX ISSUE",
AM2270="Warehouse HUAWEI","SPARE-ISSUE",
AM2270="SPARE-HS","SPARE-ISSUE",
AM2270="Power Telco","RAN ISSUE",AM2270="no impacts","no impacts"
),"")</f>
        <v>no impacts</v>
      </c>
      <c r="AM2270" s="67" t="s">
        <v>5605</v>
      </c>
      <c r="AN2270" s="48" t="str" cm="1">
        <f t="array" ref="AN2270">IFERROR(_xlfn.IFS(
AM2270="MPR ISSUE","ACTIVE",
AM2270="BSS Hardware Issue","ACTIVE",
AM2270="Sites strategiques, MLL, Pylone, etc.","PASSIVE",
AM2270="AKTIVCO DEFAUT GE &amp; POWER Cabinet","PASSIVE",
AM2270="AKTIVCO Coupure ENEO &amp; Baisse de tension","PASSIVE",
AM2270="Coupure ENEO &amp; Baisse de tension","PASSIVE",
AM2270="Defaut GE &amp; POWER Cabinet","PASSIVE",
AM2270="Sharing","PASSIVE",
AM2270="Sites strategiques &amp; DataCenter","PASSIVE",
AM2270="Exclu","Exclu",
AM2270="SAT","ACTIVE",
AM2270="SPARE-ISSUE","SPARE-ISSUE",
AM2270="Fiber CAmtel","ACTIVE",
AM2270="Fiber AOF","ACTIVE",
AM2270="Projet OCM (HUAWEI)","PLANNED WORKS",
AM2270="Projet OCM (NOKIA)","PLANNED WORKS",
AM2270="ACCESS-ISSUE","ACCESS-ISSUE",
AM2270="Projet OCM (ZTE, NOKIA, autres projets)","PLANNED WORKS",
AM2270="No root CAuse","No root cause",
AM2270="ODU HS","ACTIVE",
AM2270="IP &amp; VLAN","ACTIVE",
AM2270="Warehouse HUAWEI","SPARE-ISSUE",
AM2270="SPARE-HS","SPARE-ISSUE",
AM2270="Power Telco","ACTIVE", AM2270="no impacts","no impacts"
),"")</f>
        <v>no impacts</v>
      </c>
      <c r="AO2270" s="93" t="s">
        <v>5537</v>
      </c>
      <c r="AP2270" s="101" t="str">
        <f t="shared" si="63"/>
        <v>OST_058</v>
      </c>
      <c r="AR2270" s="17" t="s">
        <v>5537</v>
      </c>
      <c r="AS2270" s="7" t="s">
        <v>5537</v>
      </c>
      <c r="AT2270" s="6"/>
      <c r="AU2270" s="7"/>
      <c r="AV2270" s="3" t="s">
        <v>5537</v>
      </c>
      <c r="AW2270" s="18" t="s">
        <v>5537</v>
      </c>
      <c r="AX2270" s="18" t="s">
        <v>5537</v>
      </c>
      <c r="AY2270" s="18" t="s">
        <v>5537</v>
      </c>
      <c r="AZ2270" s="18" t="s">
        <v>5537</v>
      </c>
      <c r="BA2270" s="18" t="s">
        <v>5537</v>
      </c>
      <c r="BB2270" s="18" t="s">
        <v>5537</v>
      </c>
      <c r="BC2270" s="18" t="s">
        <v>5537</v>
      </c>
      <c r="BD2270" s="18" t="s">
        <v>5537</v>
      </c>
      <c r="BE2270" s="18" t="s">
        <v>5537</v>
      </c>
      <c r="BF2270" s="18" t="s">
        <v>5537</v>
      </c>
      <c r="BG2270" s="18" t="s">
        <v>5537</v>
      </c>
      <c r="BH2270" s="18" t="s">
        <v>5537</v>
      </c>
      <c r="BI2270" s="9" t="s">
        <v>5537</v>
      </c>
      <c r="BJ2270" s="14"/>
      <c r="BK2270" s="14" t="s">
        <v>5537</v>
      </c>
      <c r="BL2270" s="14" t="str">
        <f>_xlfn.XLOOKUP(B2270,'[4]cell downs 18042026 17h'!$B:$B,'[4]cell downs 18042026 17h'!$B:$B,"")</f>
        <v/>
      </c>
      <c r="BM2270" s="14" t="str">
        <f>_xlfn.XLOOKUP(B2270,'[5]Cells Huawei 19042026 15h'!$B:$B,'[5]Cells Huawei 19042026 15h'!$B:$B,"")</f>
        <v/>
      </c>
      <c r="BN2270" s="9" t="str">
        <f>_xlfn.XLOOKUP(B2270,'[6]cells down 19042026 9H40'!$B:$B,'[6]cells down 19042026 9H40'!$B:$B,"")</f>
        <v/>
      </c>
      <c r="BO2270" s="9" t="s">
        <v>4119</v>
      </c>
      <c r="BP2270" s="9" t="s">
        <v>12</v>
      </c>
      <c r="BQ2270" s="115"/>
    </row>
    <row r="2271" spans="1:69" s="9" customFormat="1" x14ac:dyDescent="0.3">
      <c r="A2271" s="1" t="s">
        <v>4120</v>
      </c>
      <c r="B2271" s="8" t="s">
        <v>4121</v>
      </c>
      <c r="C2271" s="3" t="str">
        <f>_xlfn.XLOOKUP(B2271,'[1]daily break down'!$D:$D,'[1]daily break down'!$E:$E,"")</f>
        <v>CENTRE</v>
      </c>
      <c r="D2271" s="1" t="s">
        <v>11</v>
      </c>
      <c r="E2271" s="1" t="s">
        <v>1129</v>
      </c>
      <c r="F2271" s="3" t="s">
        <v>226</v>
      </c>
      <c r="G2271" s="1" t="s">
        <v>4122</v>
      </c>
      <c r="H2271" s="34" t="str">
        <f>_xlfn.XLOOKUP(B2271,[2]CALCULATION!$B:$B,[2]CALCULATION!$H:$H,"")</f>
        <v>ZTE</v>
      </c>
      <c r="I2271" s="28">
        <v>0</v>
      </c>
      <c r="J2271" s="28">
        <v>0</v>
      </c>
      <c r="K2271" s="28">
        <v>0</v>
      </c>
      <c r="L2271" s="28">
        <v>0</v>
      </c>
      <c r="M2271" s="28">
        <v>0</v>
      </c>
      <c r="N2271" s="28">
        <v>0</v>
      </c>
      <c r="O2271" s="28">
        <v>0</v>
      </c>
      <c r="P2271" s="28">
        <v>0</v>
      </c>
      <c r="Q2271" s="28">
        <v>0</v>
      </c>
      <c r="R2271" s="28">
        <v>0</v>
      </c>
      <c r="S2271" s="94">
        <v>0</v>
      </c>
      <c r="T2271" s="94">
        <f>_xlfn.XLOOKUP(B2271,'[3]Nur des jours'!$B:$B,'[3]Nur des jours'!$U:$U,"")</f>
        <v>0</v>
      </c>
      <c r="U2271" s="94">
        <v>0</v>
      </c>
      <c r="V2271" s="94">
        <v>0</v>
      </c>
      <c r="W2271" s="94">
        <v>0</v>
      </c>
      <c r="X2271" s="94">
        <v>0</v>
      </c>
      <c r="Y2271" s="94">
        <v>0</v>
      </c>
      <c r="Z2271" s="94">
        <v>0</v>
      </c>
      <c r="AA2271" s="94">
        <v>0</v>
      </c>
      <c r="AB2271" s="94">
        <v>0</v>
      </c>
      <c r="AC2271" s="94"/>
      <c r="AD2271" s="94">
        <v>0</v>
      </c>
      <c r="AE2271" s="94">
        <v>0</v>
      </c>
      <c r="AF2271" s="94">
        <v>0</v>
      </c>
      <c r="AG2271" s="94">
        <v>0</v>
      </c>
      <c r="AH2271" s="94">
        <v>0</v>
      </c>
      <c r="AI2271" s="49" t="s">
        <v>5559</v>
      </c>
      <c r="AJ2271" s="49"/>
      <c r="AK2271" s="48" t="str" cm="1">
        <f t="array" ref="AK2271">IFERROR(_xlfn.IFS(
AM2271="MPR ISSUE","PDH",
AM2271="BSS Hardware Issue","BSS",
AM2271="Sites strategiques, MLL, Pylone, etc.","ENVTECH",
AM2271="AKTIVCO DEFAUT GE &amp; POWER Cabinet","AKTIVCO",
AM2271="AKTIVCO Coupure ENEO &amp; Baisse de tension","AKTIVCO GRID ONLY",
AM2271="Coupure ENEO &amp; Baisse de tension","IHS GRID ONLY",
AM2271="Defaut GE &amp; POWER Cabinet","IHS",
AM2271="Sharing","Partners",
AM2271="Sites strategiques &amp; DataCenter","SST &amp; DC",
AM2271="Exclu","Exclu",
AM2271="SAT","SAT",
AM2271="SPARE-ISSUE","SPARE-ISSUE",
AM2271="Fiber CAmtel","TRANS_FO_CAMTEL",
AM2271="Fiber AOF","Fiber AOF",
AM2271="Projet OCM (HUAWEI)","TRAVAUX-HUAWEI",
AM2271="Projet OCM (NOKIA)","TRAVAUX-NOKIA",
AM2271="ACCESS-ISSUE","ACCESS-ISSUE",
AM2271="Projet OCM (ZTE, NOKIA, autres projets)","TRAVAUX OCM",
AM2271="No root CAuse","No root cause",
AM2271="ODU HS","PDH",
AM2271="IP &amp; VLAN","PDH",
AM2271="Warehouse HUAWEI","SPARE-ISSUE",
AM2271="SPARE-HS","SPARE-ISSUE",
AM2271="Power Telco","BSS",AM2271="no impacts","no impacts"
),"")</f>
        <v>no impacts</v>
      </c>
      <c r="AL2271" s="48" t="str" cm="1">
        <f t="array" ref="AL2271">IFERROR(_xlfn.IFS(
AM2271="MPR ISSUE","TX ISSUE",
AM2271="BSS Hardware Issue","RAN ISSUE",
AM2271="Sites strategiques, MLL, Pylone, etc.","ENVTECH",
AM2271="AKTIVCO DEFAUT GE &amp; POWER Cabinet","POWER ISSUE",
AM2271="AKTIVCO Coupure ENEO &amp; Baisse de tension","POWER ISSUE",
AM2271="Coupure ENEO &amp; Baisse de tension","POWER ISSUE",
AM2271="Defaut GE &amp; POWER Cabinet","POWER ISSUE",
AM2271="Sharing","POWER ISSUE",
AM2271="Sites strategiques &amp; DataCenter","POWER ISSUE",
AM2271="Exclu","Exclu",
AM2271="SAT","TX ISSUE",
AM2271="SPARE-ISSUE","SPARE-ISSUE",
AM2271="Fiber CAmtel","TX ISSUE",
AM2271="Fiber AOF","TX ISSUE",
AM2271="Projet OCM (HUAWEI)","TRAVAUX-HUAWEI",
AM2271="Projet OCM (NOKIA)","TRAVAUX -NOKIA",
AM2271="ACCESS-ISSUE","ACCESS-ISSUE",
AM2271="Projet OCM (ZTE, NOKIA, autres projets)","TRAVAUX OCM",
AM2271="No root CAuse","No root cause",
AM2271="ODU HS","TX ISSUE",
AM2271="IP &amp; VLAN","TX ISSUE",
AM2271="Warehouse HUAWEI","SPARE-ISSUE",
AM2271="SPARE-HS","SPARE-ISSUE",
AM2271="Power Telco","RAN ISSUE",AM2271="no impacts","no impacts"
),"")</f>
        <v>no impacts</v>
      </c>
      <c r="AM2271" s="67" t="s">
        <v>5605</v>
      </c>
      <c r="AN2271" s="48" t="str" cm="1">
        <f t="array" ref="AN2271">IFERROR(_xlfn.IFS(
AM2271="MPR ISSUE","ACTIVE",
AM2271="BSS Hardware Issue","ACTIVE",
AM2271="Sites strategiques, MLL, Pylone, etc.","PASSIVE",
AM2271="AKTIVCO DEFAUT GE &amp; POWER Cabinet","PASSIVE",
AM2271="AKTIVCO Coupure ENEO &amp; Baisse de tension","PASSIVE",
AM2271="Coupure ENEO &amp; Baisse de tension","PASSIVE",
AM2271="Defaut GE &amp; POWER Cabinet","PASSIVE",
AM2271="Sharing","PASSIVE",
AM2271="Sites strategiques &amp; DataCenter","PASSIVE",
AM2271="Exclu","Exclu",
AM2271="SAT","ACTIVE",
AM2271="SPARE-ISSUE","SPARE-ISSUE",
AM2271="Fiber CAmtel","ACTIVE",
AM2271="Fiber AOF","ACTIVE",
AM2271="Projet OCM (HUAWEI)","PLANNED WORKS",
AM2271="Projet OCM (NOKIA)","PLANNED WORKS",
AM2271="ACCESS-ISSUE","ACCESS-ISSUE",
AM2271="Projet OCM (ZTE, NOKIA, autres projets)","PLANNED WORKS",
AM2271="No root CAuse","No root cause",
AM2271="ODU HS","ACTIVE",
AM2271="IP &amp; VLAN","ACTIVE",
AM2271="Warehouse HUAWEI","SPARE-ISSUE",
AM2271="SPARE-HS","SPARE-ISSUE",
AM2271="Power Telco","ACTIVE", AM2271="no impacts","no impacts"
),"")</f>
        <v>no impacts</v>
      </c>
      <c r="AO2271" s="93" t="s">
        <v>5537</v>
      </c>
      <c r="AP2271" s="101" t="str">
        <f t="shared" si="63"/>
        <v>EST_126</v>
      </c>
      <c r="AR2271" s="17" t="s">
        <v>5537</v>
      </c>
      <c r="AS2271" s="7" t="s">
        <v>5537</v>
      </c>
      <c r="AT2271" s="6"/>
      <c r="AU2271" s="7"/>
      <c r="AV2271" s="3" t="s">
        <v>5537</v>
      </c>
      <c r="AW2271" s="18" t="s">
        <v>5537</v>
      </c>
      <c r="AX2271" s="18" t="s">
        <v>5537</v>
      </c>
      <c r="AY2271" s="18" t="s">
        <v>5537</v>
      </c>
      <c r="AZ2271" s="18" t="s">
        <v>5537</v>
      </c>
      <c r="BA2271" s="18" t="s">
        <v>5537</v>
      </c>
      <c r="BB2271" s="18" t="s">
        <v>5537</v>
      </c>
      <c r="BC2271" s="18" t="s">
        <v>5537</v>
      </c>
      <c r="BD2271" s="18" t="s">
        <v>5537</v>
      </c>
      <c r="BE2271" s="18" t="s">
        <v>5537</v>
      </c>
      <c r="BF2271" s="18" t="s">
        <v>5537</v>
      </c>
      <c r="BG2271" s="18" t="s">
        <v>5537</v>
      </c>
      <c r="BH2271" s="18" t="s">
        <v>5537</v>
      </c>
      <c r="BI2271" s="9" t="s">
        <v>5537</v>
      </c>
      <c r="BJ2271" s="14"/>
      <c r="BK2271" s="14" t="s">
        <v>5537</v>
      </c>
      <c r="BL2271" s="14" t="str">
        <f>_xlfn.XLOOKUP(B2271,'[4]cell downs 18042026 17h'!$B:$B,'[4]cell downs 18042026 17h'!$B:$B,"")</f>
        <v/>
      </c>
      <c r="BM2271" s="14" t="str">
        <f>_xlfn.XLOOKUP(B2271,'[5]Cells Huawei 19042026 15h'!$B:$B,'[5]Cells Huawei 19042026 15h'!$B:$B,"")</f>
        <v/>
      </c>
      <c r="BN2271" s="9" t="str">
        <f>_xlfn.XLOOKUP(B2271,'[6]cells down 19042026 9H40'!$B:$B,'[6]cells down 19042026 9H40'!$B:$B,"")</f>
        <v/>
      </c>
      <c r="BO2271" s="9" t="s">
        <v>4121</v>
      </c>
      <c r="BP2271" s="9" t="s">
        <v>5537</v>
      </c>
      <c r="BQ2271" s="115"/>
    </row>
    <row r="2272" spans="1:69" s="9" customFormat="1" x14ac:dyDescent="0.3">
      <c r="A2272" s="1" t="s">
        <v>4123</v>
      </c>
      <c r="B2272" s="8" t="s">
        <v>4124</v>
      </c>
      <c r="C2272" s="3" t="str">
        <f>_xlfn.XLOOKUP(B2272,'[1]daily break down'!$D:$D,'[1]daily break down'!$E:$E,"")</f>
        <v>LITTORAL</v>
      </c>
      <c r="D2272" s="1" t="s">
        <v>11</v>
      </c>
      <c r="E2272" s="1" t="s">
        <v>12</v>
      </c>
      <c r="F2272" s="3" t="s">
        <v>31</v>
      </c>
      <c r="G2272" s="1" t="s">
        <v>3781</v>
      </c>
      <c r="H2272" s="34" t="str">
        <f>_xlfn.XLOOKUP(B2272,[2]CALCULATION!$B:$B,[2]CALCULATION!$H:$H,"")</f>
        <v>ZTE</v>
      </c>
      <c r="I2272" s="28">
        <v>0</v>
      </c>
      <c r="J2272" s="28">
        <v>0</v>
      </c>
      <c r="K2272" s="28">
        <v>0</v>
      </c>
      <c r="L2272" s="28">
        <v>0</v>
      </c>
      <c r="M2272" s="28">
        <v>0</v>
      </c>
      <c r="N2272" s="28">
        <v>0</v>
      </c>
      <c r="O2272" s="28">
        <v>0</v>
      </c>
      <c r="P2272" s="28">
        <v>0</v>
      </c>
      <c r="Q2272" s="28">
        <v>0</v>
      </c>
      <c r="R2272" s="28">
        <v>0</v>
      </c>
      <c r="S2272" s="94">
        <v>0</v>
      </c>
      <c r="T2272" s="94">
        <f>_xlfn.XLOOKUP(B2272,'[3]Nur des jours'!$B:$B,'[3]Nur des jours'!$U:$U,"")</f>
        <v>0</v>
      </c>
      <c r="U2272" s="94">
        <v>0</v>
      </c>
      <c r="V2272" s="94">
        <v>0</v>
      </c>
      <c r="W2272" s="94">
        <v>0</v>
      </c>
      <c r="X2272" s="94">
        <v>0</v>
      </c>
      <c r="Y2272" s="94">
        <v>0</v>
      </c>
      <c r="Z2272" s="94">
        <v>0</v>
      </c>
      <c r="AA2272" s="94">
        <v>0</v>
      </c>
      <c r="AB2272" s="94">
        <v>0</v>
      </c>
      <c r="AC2272" s="94"/>
      <c r="AD2272" s="94">
        <v>0</v>
      </c>
      <c r="AE2272" s="94">
        <v>0</v>
      </c>
      <c r="AF2272" s="94">
        <v>0</v>
      </c>
      <c r="AG2272" s="94">
        <v>0</v>
      </c>
      <c r="AH2272" s="94">
        <v>0</v>
      </c>
      <c r="AI2272" s="49" t="s">
        <v>5559</v>
      </c>
      <c r="AJ2272" s="49"/>
      <c r="AK2272" s="48" t="str" cm="1">
        <f t="array" ref="AK2272">IFERROR(_xlfn.IFS(
AM2272="MPR ISSUE","PDH",
AM2272="BSS Hardware Issue","BSS",
AM2272="Sites strategiques, MLL, Pylone, etc.","ENVTECH",
AM2272="AKTIVCO DEFAUT GE &amp; POWER Cabinet","AKTIVCO",
AM2272="AKTIVCO Coupure ENEO &amp; Baisse de tension","AKTIVCO GRID ONLY",
AM2272="Coupure ENEO &amp; Baisse de tension","IHS GRID ONLY",
AM2272="Defaut GE &amp; POWER Cabinet","IHS",
AM2272="Sharing","Partners",
AM2272="Sites strategiques &amp; DataCenter","SST &amp; DC",
AM2272="Exclu","Exclu",
AM2272="SAT","SAT",
AM2272="SPARE-ISSUE","SPARE-ISSUE",
AM2272="Fiber CAmtel","TRANS_FO_CAMTEL",
AM2272="Fiber AOF","Fiber AOF",
AM2272="Projet OCM (HUAWEI)","TRAVAUX-HUAWEI",
AM2272="Projet OCM (NOKIA)","TRAVAUX-NOKIA",
AM2272="ACCESS-ISSUE","ACCESS-ISSUE",
AM2272="Projet OCM (ZTE, NOKIA, autres projets)","TRAVAUX OCM",
AM2272="No root CAuse","No root cause",
AM2272="ODU HS","PDH",
AM2272="IP &amp; VLAN","PDH",
AM2272="Warehouse HUAWEI","SPARE-ISSUE",
AM2272="SPARE-HS","SPARE-ISSUE",
AM2272="Power Telco","BSS",AM2272="no impacts","no impacts"
),"")</f>
        <v>no impacts</v>
      </c>
      <c r="AL2272" s="48" t="str" cm="1">
        <f t="array" ref="AL2272">IFERROR(_xlfn.IFS(
AM2272="MPR ISSUE","TX ISSUE",
AM2272="BSS Hardware Issue","RAN ISSUE",
AM2272="Sites strategiques, MLL, Pylone, etc.","ENVTECH",
AM2272="AKTIVCO DEFAUT GE &amp; POWER Cabinet","POWER ISSUE",
AM2272="AKTIVCO Coupure ENEO &amp; Baisse de tension","POWER ISSUE",
AM2272="Coupure ENEO &amp; Baisse de tension","POWER ISSUE",
AM2272="Defaut GE &amp; POWER Cabinet","POWER ISSUE",
AM2272="Sharing","POWER ISSUE",
AM2272="Sites strategiques &amp; DataCenter","POWER ISSUE",
AM2272="Exclu","Exclu",
AM2272="SAT","TX ISSUE",
AM2272="SPARE-ISSUE","SPARE-ISSUE",
AM2272="Fiber CAmtel","TX ISSUE",
AM2272="Fiber AOF","TX ISSUE",
AM2272="Projet OCM (HUAWEI)","TRAVAUX-HUAWEI",
AM2272="Projet OCM (NOKIA)","TRAVAUX -NOKIA",
AM2272="ACCESS-ISSUE","ACCESS-ISSUE",
AM2272="Projet OCM (ZTE, NOKIA, autres projets)","TRAVAUX OCM",
AM2272="No root CAuse","No root cause",
AM2272="ODU HS","TX ISSUE",
AM2272="IP &amp; VLAN","TX ISSUE",
AM2272="Warehouse HUAWEI","SPARE-ISSUE",
AM2272="SPARE-HS","SPARE-ISSUE",
AM2272="Power Telco","RAN ISSUE",AM2272="no impacts","no impacts"
),"")</f>
        <v>no impacts</v>
      </c>
      <c r="AM2272" s="67" t="s">
        <v>5605</v>
      </c>
      <c r="AN2272" s="48" t="str" cm="1">
        <f t="array" ref="AN2272">IFERROR(_xlfn.IFS(
AM2272="MPR ISSUE","ACTIVE",
AM2272="BSS Hardware Issue","ACTIVE",
AM2272="Sites strategiques, MLL, Pylone, etc.","PASSIVE",
AM2272="AKTIVCO DEFAUT GE &amp; POWER Cabinet","PASSIVE",
AM2272="AKTIVCO Coupure ENEO &amp; Baisse de tension","PASSIVE",
AM2272="Coupure ENEO &amp; Baisse de tension","PASSIVE",
AM2272="Defaut GE &amp; POWER Cabinet","PASSIVE",
AM2272="Sharing","PASSIVE",
AM2272="Sites strategiques &amp; DataCenter","PASSIVE",
AM2272="Exclu","Exclu",
AM2272="SAT","ACTIVE",
AM2272="SPARE-ISSUE","SPARE-ISSUE",
AM2272="Fiber CAmtel","ACTIVE",
AM2272="Fiber AOF","ACTIVE",
AM2272="Projet OCM (HUAWEI)","PLANNED WORKS",
AM2272="Projet OCM (NOKIA)","PLANNED WORKS",
AM2272="ACCESS-ISSUE","ACCESS-ISSUE",
AM2272="Projet OCM (ZTE, NOKIA, autres projets)","PLANNED WORKS",
AM2272="No root CAuse","No root cause",
AM2272="ODU HS","ACTIVE",
AM2272="IP &amp; VLAN","ACTIVE",
AM2272="Warehouse HUAWEI","SPARE-ISSUE",
AM2272="SPARE-HS","SPARE-ISSUE",
AM2272="Power Telco","ACTIVE", AM2272="no impacts","no impacts"
),"")</f>
        <v>no impacts</v>
      </c>
      <c r="AO2272" s="93" t="s">
        <v>5537</v>
      </c>
      <c r="AP2272" s="101" t="str">
        <f t="shared" si="63"/>
        <v>LIT_492</v>
      </c>
      <c r="AR2272" s="17" t="s">
        <v>5537</v>
      </c>
      <c r="AS2272" s="7" t="s">
        <v>5537</v>
      </c>
      <c r="AT2272" s="6"/>
      <c r="AU2272" s="7"/>
      <c r="AV2272" s="3" t="s">
        <v>5537</v>
      </c>
      <c r="AW2272" s="18" t="s">
        <v>5537</v>
      </c>
      <c r="AX2272" s="18" t="s">
        <v>5537</v>
      </c>
      <c r="AY2272" s="18" t="s">
        <v>5537</v>
      </c>
      <c r="AZ2272" s="18" t="s">
        <v>5537</v>
      </c>
      <c r="BA2272" s="18" t="s">
        <v>5537</v>
      </c>
      <c r="BB2272" s="18" t="s">
        <v>5537</v>
      </c>
      <c r="BC2272" s="18" t="s">
        <v>5537</v>
      </c>
      <c r="BD2272" s="18" t="s">
        <v>5537</v>
      </c>
      <c r="BE2272" s="18" t="s">
        <v>5537</v>
      </c>
      <c r="BF2272" s="18" t="s">
        <v>5537</v>
      </c>
      <c r="BG2272" s="18" t="s">
        <v>5537</v>
      </c>
      <c r="BH2272" s="18" t="s">
        <v>5537</v>
      </c>
      <c r="BI2272" s="9" t="s">
        <v>5537</v>
      </c>
      <c r="BJ2272" s="14"/>
      <c r="BK2272" s="14" t="s">
        <v>5537</v>
      </c>
      <c r="BL2272" s="14" t="str">
        <f>_xlfn.XLOOKUP(B2272,'[4]cell downs 18042026 17h'!$B:$B,'[4]cell downs 18042026 17h'!$B:$B,"")</f>
        <v/>
      </c>
      <c r="BM2272" s="14" t="str">
        <f>_xlfn.XLOOKUP(B2272,'[5]Cells Huawei 19042026 15h'!$B:$B,'[5]Cells Huawei 19042026 15h'!$B:$B,"")</f>
        <v/>
      </c>
      <c r="BN2272" s="9" t="str">
        <f>_xlfn.XLOOKUP(B2272,'[6]cells down 19042026 9H40'!$B:$B,'[6]cells down 19042026 9H40'!$B:$B,"")</f>
        <v/>
      </c>
      <c r="BO2272" s="9" t="s">
        <v>4124</v>
      </c>
      <c r="BP2272" s="9" t="s">
        <v>5537</v>
      </c>
      <c r="BQ2272" s="115"/>
    </row>
    <row r="2273" spans="1:69" s="9" customFormat="1" x14ac:dyDescent="0.3">
      <c r="A2273" s="1" t="s">
        <v>4126</v>
      </c>
      <c r="B2273" s="8" t="s">
        <v>4127</v>
      </c>
      <c r="C2273" s="3" t="str">
        <f>_xlfn.XLOOKUP(B2273,'[1]daily break down'!$D:$D,'[1]daily break down'!$E:$E,"")</f>
        <v>CENTRE</v>
      </c>
      <c r="D2273" s="1" t="s">
        <v>11</v>
      </c>
      <c r="E2273" s="1" t="s">
        <v>12</v>
      </c>
      <c r="F2273" s="3" t="s">
        <v>37</v>
      </c>
      <c r="G2273" s="1" t="s">
        <v>4128</v>
      </c>
      <c r="H2273" s="34" t="str">
        <f>_xlfn.XLOOKUP(B2273,[2]CALCULATION!$B:$B,[2]CALCULATION!$H:$H,"")</f>
        <v>ZTE</v>
      </c>
      <c r="I2273" s="28">
        <v>0</v>
      </c>
      <c r="J2273" s="28">
        <v>0</v>
      </c>
      <c r="K2273" s="28">
        <v>0</v>
      </c>
      <c r="L2273" s="28">
        <v>0</v>
      </c>
      <c r="M2273" s="28">
        <v>0</v>
      </c>
      <c r="N2273" s="28">
        <v>0</v>
      </c>
      <c r="O2273" s="28">
        <v>0</v>
      </c>
      <c r="P2273" s="28">
        <v>0</v>
      </c>
      <c r="Q2273" s="28">
        <v>0</v>
      </c>
      <c r="R2273" s="28">
        <v>0</v>
      </c>
      <c r="S2273" s="94">
        <v>0</v>
      </c>
      <c r="T2273" s="94">
        <f>_xlfn.XLOOKUP(B2273,'[3]Nur des jours'!$B:$B,'[3]Nur des jours'!$U:$U,"")</f>
        <v>0</v>
      </c>
      <c r="U2273" s="94">
        <v>0</v>
      </c>
      <c r="V2273" s="94">
        <v>0</v>
      </c>
      <c r="W2273" s="94">
        <v>0</v>
      </c>
      <c r="X2273" s="94">
        <v>0</v>
      </c>
      <c r="Y2273" s="94">
        <v>0</v>
      </c>
      <c r="Z2273" s="94">
        <v>0</v>
      </c>
      <c r="AA2273" s="94">
        <v>0</v>
      </c>
      <c r="AB2273" s="94">
        <v>0</v>
      </c>
      <c r="AC2273" s="94"/>
      <c r="AD2273" s="94">
        <v>0</v>
      </c>
      <c r="AE2273" s="94">
        <v>0</v>
      </c>
      <c r="AF2273" s="94">
        <v>0</v>
      </c>
      <c r="AG2273" s="94">
        <v>0</v>
      </c>
      <c r="AH2273" s="94">
        <v>0</v>
      </c>
      <c r="AI2273" s="49" t="s">
        <v>5559</v>
      </c>
      <c r="AJ2273" s="49"/>
      <c r="AK2273" s="48" t="str" cm="1">
        <f t="array" ref="AK2273">IFERROR(_xlfn.IFS(
AM2273="MPR ISSUE","PDH",
AM2273="BSS Hardware Issue","BSS",
AM2273="Sites strategiques, MLL, Pylone, etc.","ENVTECH",
AM2273="AKTIVCO DEFAUT GE &amp; POWER Cabinet","AKTIVCO",
AM2273="AKTIVCO Coupure ENEO &amp; Baisse de tension","AKTIVCO GRID ONLY",
AM2273="Coupure ENEO &amp; Baisse de tension","IHS GRID ONLY",
AM2273="Defaut GE &amp; POWER Cabinet","IHS",
AM2273="Sharing","Partners",
AM2273="Sites strategiques &amp; DataCenter","SST &amp; DC",
AM2273="Exclu","Exclu",
AM2273="SAT","SAT",
AM2273="SPARE-ISSUE","SPARE-ISSUE",
AM2273="Fiber CAmtel","TRANS_FO_CAMTEL",
AM2273="Fiber AOF","Fiber AOF",
AM2273="Projet OCM (HUAWEI)","TRAVAUX-HUAWEI",
AM2273="Projet OCM (NOKIA)","TRAVAUX-NOKIA",
AM2273="ACCESS-ISSUE","ACCESS-ISSUE",
AM2273="Projet OCM (ZTE, NOKIA, autres projets)","TRAVAUX OCM",
AM2273="No root CAuse","No root cause",
AM2273="ODU HS","PDH",
AM2273="IP &amp; VLAN","PDH",
AM2273="Warehouse HUAWEI","SPARE-ISSUE",
AM2273="SPARE-HS","SPARE-ISSUE",
AM2273="Power Telco","BSS",AM2273="no impacts","no impacts"
),"")</f>
        <v>no impacts</v>
      </c>
      <c r="AL2273" s="48" t="str" cm="1">
        <f t="array" ref="AL2273">IFERROR(_xlfn.IFS(
AM2273="MPR ISSUE","TX ISSUE",
AM2273="BSS Hardware Issue","RAN ISSUE",
AM2273="Sites strategiques, MLL, Pylone, etc.","ENVTECH",
AM2273="AKTIVCO DEFAUT GE &amp; POWER Cabinet","POWER ISSUE",
AM2273="AKTIVCO Coupure ENEO &amp; Baisse de tension","POWER ISSUE",
AM2273="Coupure ENEO &amp; Baisse de tension","POWER ISSUE",
AM2273="Defaut GE &amp; POWER Cabinet","POWER ISSUE",
AM2273="Sharing","POWER ISSUE",
AM2273="Sites strategiques &amp; DataCenter","POWER ISSUE",
AM2273="Exclu","Exclu",
AM2273="SAT","TX ISSUE",
AM2273="SPARE-ISSUE","SPARE-ISSUE",
AM2273="Fiber CAmtel","TX ISSUE",
AM2273="Fiber AOF","TX ISSUE",
AM2273="Projet OCM (HUAWEI)","TRAVAUX-HUAWEI",
AM2273="Projet OCM (NOKIA)","TRAVAUX -NOKIA",
AM2273="ACCESS-ISSUE","ACCESS-ISSUE",
AM2273="Projet OCM (ZTE, NOKIA, autres projets)","TRAVAUX OCM",
AM2273="No root CAuse","No root cause",
AM2273="ODU HS","TX ISSUE",
AM2273="IP &amp; VLAN","TX ISSUE",
AM2273="Warehouse HUAWEI","SPARE-ISSUE",
AM2273="SPARE-HS","SPARE-ISSUE",
AM2273="Power Telco","RAN ISSUE",AM2273="no impacts","no impacts"
),"")</f>
        <v>no impacts</v>
      </c>
      <c r="AM2273" s="67" t="s">
        <v>5605</v>
      </c>
      <c r="AN2273" s="48" t="str" cm="1">
        <f t="array" ref="AN2273">IFERROR(_xlfn.IFS(
AM2273="MPR ISSUE","ACTIVE",
AM2273="BSS Hardware Issue","ACTIVE",
AM2273="Sites strategiques, MLL, Pylone, etc.","PASSIVE",
AM2273="AKTIVCO DEFAUT GE &amp; POWER Cabinet","PASSIVE",
AM2273="AKTIVCO Coupure ENEO &amp; Baisse de tension","PASSIVE",
AM2273="Coupure ENEO &amp; Baisse de tension","PASSIVE",
AM2273="Defaut GE &amp; POWER Cabinet","PASSIVE",
AM2273="Sharing","PASSIVE",
AM2273="Sites strategiques &amp; DataCenter","PASSIVE",
AM2273="Exclu","Exclu",
AM2273="SAT","ACTIVE",
AM2273="SPARE-ISSUE","SPARE-ISSUE",
AM2273="Fiber CAmtel","ACTIVE",
AM2273="Fiber AOF","ACTIVE",
AM2273="Projet OCM (HUAWEI)","PLANNED WORKS",
AM2273="Projet OCM (NOKIA)","PLANNED WORKS",
AM2273="ACCESS-ISSUE","ACCESS-ISSUE",
AM2273="Projet OCM (ZTE, NOKIA, autres projets)","PLANNED WORKS",
AM2273="No root CAuse","No root cause",
AM2273="ODU HS","ACTIVE",
AM2273="IP &amp; VLAN","ACTIVE",
AM2273="Warehouse HUAWEI","SPARE-ISSUE",
AM2273="SPARE-HS","SPARE-ISSUE",
AM2273="Power Telco","ACTIVE", AM2273="no impacts","no impacts"
),"")</f>
        <v>no impacts</v>
      </c>
      <c r="AO2273" s="93" t="s">
        <v>5537</v>
      </c>
      <c r="AP2273" s="101" t="str">
        <f t="shared" si="63"/>
        <v>CTR_286</v>
      </c>
      <c r="AR2273" s="17" t="s">
        <v>5537</v>
      </c>
      <c r="AS2273" s="7" t="s">
        <v>5537</v>
      </c>
      <c r="AT2273" s="6"/>
      <c r="AU2273" s="7"/>
      <c r="AV2273" s="3" t="s">
        <v>5537</v>
      </c>
      <c r="AW2273" s="18" t="s">
        <v>5537</v>
      </c>
      <c r="AX2273" s="18" t="s">
        <v>5537</v>
      </c>
      <c r="AY2273" s="18" t="s">
        <v>5537</v>
      </c>
      <c r="AZ2273" s="18" t="s">
        <v>5537</v>
      </c>
      <c r="BA2273" s="18" t="s">
        <v>5537</v>
      </c>
      <c r="BB2273" s="18" t="s">
        <v>5537</v>
      </c>
      <c r="BC2273" s="18" t="s">
        <v>5537</v>
      </c>
      <c r="BD2273" s="18" t="s">
        <v>5537</v>
      </c>
      <c r="BE2273" s="18" t="s">
        <v>5537</v>
      </c>
      <c r="BF2273" s="18" t="s">
        <v>5537</v>
      </c>
      <c r="BG2273" s="18" t="s">
        <v>5537</v>
      </c>
      <c r="BH2273" s="18" t="s">
        <v>5537</v>
      </c>
      <c r="BI2273" s="9" t="s">
        <v>5537</v>
      </c>
      <c r="BJ2273" s="14"/>
      <c r="BK2273" s="14" t="s">
        <v>5537</v>
      </c>
      <c r="BL2273" s="14" t="str">
        <f>_xlfn.XLOOKUP(B2273,'[4]cell downs 18042026 17h'!$B:$B,'[4]cell downs 18042026 17h'!$B:$B,"")</f>
        <v/>
      </c>
      <c r="BM2273" s="14" t="str">
        <f>_xlfn.XLOOKUP(B2273,'[5]Cells Huawei 19042026 15h'!$B:$B,'[5]Cells Huawei 19042026 15h'!$B:$B,"")</f>
        <v/>
      </c>
      <c r="BN2273" s="9" t="str">
        <f>_xlfn.XLOOKUP(B2273,'[6]cells down 19042026 9H40'!$B:$B,'[6]cells down 19042026 9H40'!$B:$B,"")</f>
        <v/>
      </c>
      <c r="BO2273" s="9" t="s">
        <v>4127</v>
      </c>
      <c r="BP2273" s="9" t="s">
        <v>12</v>
      </c>
      <c r="BQ2273" s="115"/>
    </row>
    <row r="2274" spans="1:69" s="9" customFormat="1" x14ac:dyDescent="0.3">
      <c r="A2274" s="1" t="s">
        <v>4232</v>
      </c>
      <c r="B2274" s="8" t="s">
        <v>4233</v>
      </c>
      <c r="C2274" s="3" t="str">
        <f>_xlfn.XLOOKUP(B2274,'[1]daily break down'!$D:$D,'[1]daily break down'!$E:$E,"")</f>
        <v>Yaounde</v>
      </c>
      <c r="D2274" s="1" t="s">
        <v>11</v>
      </c>
      <c r="E2274" s="1" t="s">
        <v>594</v>
      </c>
      <c r="F2274" s="3" t="s">
        <v>37</v>
      </c>
      <c r="G2274" s="1" t="s">
        <v>38</v>
      </c>
      <c r="H2274" s="34" t="str">
        <f>_xlfn.XLOOKUP(B2274,[2]CALCULATION!$B:$B,[2]CALCULATION!$H:$H,"")</f>
        <v>ZTE</v>
      </c>
      <c r="I2274" s="28">
        <v>0</v>
      </c>
      <c r="J2274" s="28">
        <v>0</v>
      </c>
      <c r="K2274" s="28">
        <v>0</v>
      </c>
      <c r="L2274" s="28">
        <v>0</v>
      </c>
      <c r="M2274" s="28">
        <v>0</v>
      </c>
      <c r="N2274" s="28">
        <v>0</v>
      </c>
      <c r="O2274" s="28">
        <v>0</v>
      </c>
      <c r="P2274" s="28">
        <v>0</v>
      </c>
      <c r="Q2274" s="28">
        <v>0</v>
      </c>
      <c r="R2274" s="28">
        <v>0</v>
      </c>
      <c r="S2274" s="94">
        <v>0</v>
      </c>
      <c r="T2274" s="94">
        <f>_xlfn.XLOOKUP(B2274,'[3]Nur des jours'!$B:$B,'[3]Nur des jours'!$U:$U,"")</f>
        <v>0</v>
      </c>
      <c r="U2274" s="94">
        <v>0</v>
      </c>
      <c r="V2274" s="94">
        <v>0</v>
      </c>
      <c r="W2274" s="94">
        <v>0</v>
      </c>
      <c r="X2274" s="94">
        <v>0</v>
      </c>
      <c r="Y2274" s="94">
        <v>0</v>
      </c>
      <c r="Z2274" s="94">
        <v>0</v>
      </c>
      <c r="AA2274" s="94">
        <v>0</v>
      </c>
      <c r="AB2274" s="94">
        <v>0</v>
      </c>
      <c r="AC2274" s="94"/>
      <c r="AD2274" s="94">
        <v>0</v>
      </c>
      <c r="AE2274" s="94">
        <v>0</v>
      </c>
      <c r="AF2274" s="94">
        <v>0</v>
      </c>
      <c r="AG2274" s="94">
        <v>0</v>
      </c>
      <c r="AH2274" s="94">
        <v>0</v>
      </c>
      <c r="AI2274" s="49" t="s">
        <v>5559</v>
      </c>
      <c r="AJ2274" s="49"/>
      <c r="AK2274" s="48" t="str" cm="1">
        <f t="array" ref="AK2274">IFERROR(_xlfn.IFS(
AM2274="MPR ISSUE","PDH",
AM2274="BSS Hardware Issue","BSS",
AM2274="Sites strategiques, MLL, Pylone, etc.","ENVTECH",
AM2274="AKTIVCO DEFAUT GE &amp; POWER Cabinet","AKTIVCO",
AM2274="AKTIVCO Coupure ENEO &amp; Baisse de tension","AKTIVCO GRID ONLY",
AM2274="Coupure ENEO &amp; Baisse de tension","IHS GRID ONLY",
AM2274="Defaut GE &amp; POWER Cabinet","IHS",
AM2274="Sharing","Partners",
AM2274="Sites strategiques &amp; DataCenter","SST &amp; DC",
AM2274="Exclu","Exclu",
AM2274="SAT","SAT",
AM2274="SPARE-ISSUE","SPARE-ISSUE",
AM2274="Fiber CAmtel","TRANS_FO_CAMTEL",
AM2274="Fiber AOF","Fiber AOF",
AM2274="Projet OCM (HUAWEI)","TRAVAUX-HUAWEI",
AM2274="Projet OCM (NOKIA)","TRAVAUX-NOKIA",
AM2274="ACCESS-ISSUE","ACCESS-ISSUE",
AM2274="Projet OCM (ZTE, NOKIA, autres projets)","TRAVAUX OCM",
AM2274="No root CAuse","No root cause",
AM2274="ODU HS","PDH",
AM2274="IP &amp; VLAN","PDH",
AM2274="Warehouse HUAWEI","SPARE-ISSUE",
AM2274="SPARE-HS","SPARE-ISSUE",
AM2274="Power Telco","BSS",AM2274="no impacts","no impacts"
),"")</f>
        <v>no impacts</v>
      </c>
      <c r="AL2274" s="48" t="str" cm="1">
        <f t="array" ref="AL2274">IFERROR(_xlfn.IFS(
AM2274="MPR ISSUE","TX ISSUE",
AM2274="BSS Hardware Issue","RAN ISSUE",
AM2274="Sites strategiques, MLL, Pylone, etc.","ENVTECH",
AM2274="AKTIVCO DEFAUT GE &amp; POWER Cabinet","POWER ISSUE",
AM2274="AKTIVCO Coupure ENEO &amp; Baisse de tension","POWER ISSUE",
AM2274="Coupure ENEO &amp; Baisse de tension","POWER ISSUE",
AM2274="Defaut GE &amp; POWER Cabinet","POWER ISSUE",
AM2274="Sharing","POWER ISSUE",
AM2274="Sites strategiques &amp; DataCenter","POWER ISSUE",
AM2274="Exclu","Exclu",
AM2274="SAT","TX ISSUE",
AM2274="SPARE-ISSUE","SPARE-ISSUE",
AM2274="Fiber CAmtel","TX ISSUE",
AM2274="Fiber AOF","TX ISSUE",
AM2274="Projet OCM (HUAWEI)","TRAVAUX-HUAWEI",
AM2274="Projet OCM (NOKIA)","TRAVAUX -NOKIA",
AM2274="ACCESS-ISSUE","ACCESS-ISSUE",
AM2274="Projet OCM (ZTE, NOKIA, autres projets)","TRAVAUX OCM",
AM2274="No root CAuse","No root cause",
AM2274="ODU HS","TX ISSUE",
AM2274="IP &amp; VLAN","TX ISSUE",
AM2274="Warehouse HUAWEI","SPARE-ISSUE",
AM2274="SPARE-HS","SPARE-ISSUE",
AM2274="Power Telco","RAN ISSUE",AM2274="no impacts","no impacts"
),"")</f>
        <v>no impacts</v>
      </c>
      <c r="AM2274" s="67" t="s">
        <v>5605</v>
      </c>
      <c r="AN2274" s="48" t="str" cm="1">
        <f t="array" ref="AN2274">IFERROR(_xlfn.IFS(
AM2274="MPR ISSUE","ACTIVE",
AM2274="BSS Hardware Issue","ACTIVE",
AM2274="Sites strategiques, MLL, Pylone, etc.","PASSIVE",
AM2274="AKTIVCO DEFAUT GE &amp; POWER Cabinet","PASSIVE",
AM2274="AKTIVCO Coupure ENEO &amp; Baisse de tension","PASSIVE",
AM2274="Coupure ENEO &amp; Baisse de tension","PASSIVE",
AM2274="Defaut GE &amp; POWER Cabinet","PASSIVE",
AM2274="Sharing","PASSIVE",
AM2274="Sites strategiques &amp; DataCenter","PASSIVE",
AM2274="Exclu","Exclu",
AM2274="SAT","ACTIVE",
AM2274="SPARE-ISSUE","SPARE-ISSUE",
AM2274="Fiber CAmtel","ACTIVE",
AM2274="Fiber AOF","ACTIVE",
AM2274="Projet OCM (HUAWEI)","PLANNED WORKS",
AM2274="Projet OCM (NOKIA)","PLANNED WORKS",
AM2274="ACCESS-ISSUE","ACCESS-ISSUE",
AM2274="Projet OCM (ZTE, NOKIA, autres projets)","PLANNED WORKS",
AM2274="No root CAuse","No root cause",
AM2274="ODU HS","ACTIVE",
AM2274="IP &amp; VLAN","ACTIVE",
AM2274="Warehouse HUAWEI","SPARE-ISSUE",
AM2274="SPARE-HS","SPARE-ISSUE",
AM2274="Power Telco","ACTIVE", AM2274="no impacts","no impacts"
),"")</f>
        <v>no impacts</v>
      </c>
      <c r="AO2274" s="93" t="s">
        <v>5537</v>
      </c>
      <c r="AP2274" s="101" t="str">
        <f t="shared" si="63"/>
        <v>CTR_676</v>
      </c>
      <c r="AR2274" s="17" t="s">
        <v>5537</v>
      </c>
      <c r="AS2274" s="7" t="s">
        <v>5537</v>
      </c>
      <c r="AT2274" s="6"/>
      <c r="AU2274" s="7"/>
      <c r="AV2274" s="3" t="s">
        <v>5537</v>
      </c>
      <c r="AW2274" s="18" t="s">
        <v>5537</v>
      </c>
      <c r="AX2274" s="18" t="s">
        <v>5537</v>
      </c>
      <c r="AY2274" s="18" t="s">
        <v>5537</v>
      </c>
      <c r="AZ2274" s="18" t="s">
        <v>5537</v>
      </c>
      <c r="BA2274" s="18" t="s">
        <v>5537</v>
      </c>
      <c r="BB2274" s="18" t="s">
        <v>5537</v>
      </c>
      <c r="BC2274" s="18" t="s">
        <v>5537</v>
      </c>
      <c r="BD2274" s="18" t="s">
        <v>5537</v>
      </c>
      <c r="BE2274" s="18" t="s">
        <v>5537</v>
      </c>
      <c r="BF2274" s="18" t="s">
        <v>5537</v>
      </c>
      <c r="BG2274" s="18" t="s">
        <v>5537</v>
      </c>
      <c r="BH2274" s="18" t="s">
        <v>5537</v>
      </c>
      <c r="BI2274" s="9" t="s">
        <v>5537</v>
      </c>
      <c r="BJ2274" s="14"/>
      <c r="BK2274" s="14" t="s">
        <v>5537</v>
      </c>
      <c r="BL2274" s="14" t="str">
        <f>_xlfn.XLOOKUP(B2274,'[4]cell downs 18042026 17h'!$B:$B,'[4]cell downs 18042026 17h'!$B:$B,"")</f>
        <v/>
      </c>
      <c r="BM2274" s="14" t="str">
        <f>_xlfn.XLOOKUP(B2274,'[5]Cells Huawei 19042026 15h'!$B:$B,'[5]Cells Huawei 19042026 15h'!$B:$B,"")</f>
        <v/>
      </c>
      <c r="BN2274" s="9" t="str">
        <f>_xlfn.XLOOKUP(B2274,'[6]cells down 19042026 9H40'!$B:$B,'[6]cells down 19042026 9H40'!$B:$B,"")</f>
        <v/>
      </c>
      <c r="BO2274" s="9" t="s">
        <v>4233</v>
      </c>
      <c r="BP2274" s="9" t="s">
        <v>318</v>
      </c>
      <c r="BQ2274" s="115"/>
    </row>
    <row r="2275" spans="1:69" s="9" customFormat="1" x14ac:dyDescent="0.3">
      <c r="A2275" s="1" t="s">
        <v>4131</v>
      </c>
      <c r="B2275" s="8" t="s">
        <v>4132</v>
      </c>
      <c r="C2275" s="3" t="str">
        <f>_xlfn.XLOOKUP(B2275,'[1]daily break down'!$D:$D,'[1]daily break down'!$E:$E,"")</f>
        <v>CENTRE</v>
      </c>
      <c r="D2275" s="1" t="s">
        <v>21</v>
      </c>
      <c r="E2275" s="1" t="s">
        <v>80</v>
      </c>
      <c r="F2275" s="3" t="s">
        <v>69</v>
      </c>
      <c r="G2275" s="1" t="s">
        <v>4133</v>
      </c>
      <c r="H2275" s="33" t="str">
        <f>_xlfn.XLOOKUP(B2275,[2]CALCULATION!$B:$B,[2]CALCULATION!$H:$H,"")</f>
        <v>NOKIA</v>
      </c>
      <c r="I2275" s="28">
        <v>0</v>
      </c>
      <c r="J2275" s="28">
        <v>0</v>
      </c>
      <c r="K2275" s="28">
        <v>0</v>
      </c>
      <c r="L2275" s="28">
        <v>0</v>
      </c>
      <c r="M2275" s="28">
        <v>0</v>
      </c>
      <c r="N2275" s="28">
        <v>0</v>
      </c>
      <c r="O2275" s="28">
        <v>0</v>
      </c>
      <c r="P2275" s="28">
        <v>0</v>
      </c>
      <c r="Q2275" s="28">
        <v>0</v>
      </c>
      <c r="R2275" s="28">
        <v>0</v>
      </c>
      <c r="S2275" s="94">
        <v>0</v>
      </c>
      <c r="T2275" s="94">
        <f>_xlfn.XLOOKUP(B2275,'[3]Nur des jours'!$B:$B,'[3]Nur des jours'!$U:$U,"")</f>
        <v>0</v>
      </c>
      <c r="U2275" s="94">
        <v>0</v>
      </c>
      <c r="V2275" s="94">
        <v>0</v>
      </c>
      <c r="W2275" s="94">
        <v>0</v>
      </c>
      <c r="X2275" s="94">
        <v>0</v>
      </c>
      <c r="Y2275" s="94">
        <v>0</v>
      </c>
      <c r="Z2275" s="94">
        <v>0</v>
      </c>
      <c r="AA2275" s="94">
        <v>0</v>
      </c>
      <c r="AB2275" s="94">
        <v>0</v>
      </c>
      <c r="AC2275" s="94"/>
      <c r="AD2275" s="94">
        <v>0</v>
      </c>
      <c r="AE2275" s="94">
        <v>0</v>
      </c>
      <c r="AF2275" s="94">
        <v>0</v>
      </c>
      <c r="AG2275" s="94">
        <v>0</v>
      </c>
      <c r="AH2275" s="94">
        <v>0</v>
      </c>
      <c r="AI2275" s="49" t="s">
        <v>5559</v>
      </c>
      <c r="AJ2275" s="49"/>
      <c r="AK2275" s="48" t="str" cm="1">
        <f t="array" ref="AK2275">IFERROR(_xlfn.IFS(
AM2275="MPR ISSUE","PDH",
AM2275="BSS Hardware Issue","BSS",
AM2275="Sites strategiques, MLL, Pylone, etc.","ENVTECH",
AM2275="AKTIVCO DEFAUT GE &amp; POWER Cabinet","AKTIVCO",
AM2275="AKTIVCO Coupure ENEO &amp; Baisse de tension","AKTIVCO GRID ONLY",
AM2275="Coupure ENEO &amp; Baisse de tension","IHS GRID ONLY",
AM2275="Defaut GE &amp; POWER Cabinet","IHS",
AM2275="Sharing","Partners",
AM2275="Sites strategiques &amp; DataCenter","SST &amp; DC",
AM2275="Exclu","Exclu",
AM2275="SAT","SAT",
AM2275="SPARE-ISSUE","SPARE-ISSUE",
AM2275="Fiber CAmtel","TRANS_FO_CAMTEL",
AM2275="Fiber AOF","Fiber AOF",
AM2275="Projet OCM (HUAWEI)","TRAVAUX-HUAWEI",
AM2275="Projet OCM (NOKIA)","TRAVAUX-NOKIA",
AM2275="ACCESS-ISSUE","ACCESS-ISSUE",
AM2275="Projet OCM (ZTE, NOKIA, autres projets)","TRAVAUX OCM",
AM2275="No root CAuse","No root cause",
AM2275="ODU HS","PDH",
AM2275="IP &amp; VLAN","PDH",
AM2275="Warehouse HUAWEI","SPARE-ISSUE",
AM2275="SPARE-HS","SPARE-ISSUE",
AM2275="Power Telco","BSS",AM2275="no impacts","no impacts"
),"")</f>
        <v>no impacts</v>
      </c>
      <c r="AL2275" s="48" t="str" cm="1">
        <f t="array" ref="AL2275">IFERROR(_xlfn.IFS(
AM2275="MPR ISSUE","TX ISSUE",
AM2275="BSS Hardware Issue","RAN ISSUE",
AM2275="Sites strategiques, MLL, Pylone, etc.","ENVTECH",
AM2275="AKTIVCO DEFAUT GE &amp; POWER Cabinet","POWER ISSUE",
AM2275="AKTIVCO Coupure ENEO &amp; Baisse de tension","POWER ISSUE",
AM2275="Coupure ENEO &amp; Baisse de tension","POWER ISSUE",
AM2275="Defaut GE &amp; POWER Cabinet","POWER ISSUE",
AM2275="Sharing","POWER ISSUE",
AM2275="Sites strategiques &amp; DataCenter","POWER ISSUE",
AM2275="Exclu","Exclu",
AM2275="SAT","TX ISSUE",
AM2275="SPARE-ISSUE","SPARE-ISSUE",
AM2275="Fiber CAmtel","TX ISSUE",
AM2275="Fiber AOF","TX ISSUE",
AM2275="Projet OCM (HUAWEI)","TRAVAUX-HUAWEI",
AM2275="Projet OCM (NOKIA)","TRAVAUX -NOKIA",
AM2275="ACCESS-ISSUE","ACCESS-ISSUE",
AM2275="Projet OCM (ZTE, NOKIA, autres projets)","TRAVAUX OCM",
AM2275="No root CAuse","No root cause",
AM2275="ODU HS","TX ISSUE",
AM2275="IP &amp; VLAN","TX ISSUE",
AM2275="Warehouse HUAWEI","SPARE-ISSUE",
AM2275="SPARE-HS","SPARE-ISSUE",
AM2275="Power Telco","RAN ISSUE",AM2275="no impacts","no impacts"
),"")</f>
        <v>no impacts</v>
      </c>
      <c r="AM2275" s="67" t="s">
        <v>5605</v>
      </c>
      <c r="AN2275" s="48" t="str" cm="1">
        <f t="array" ref="AN2275">IFERROR(_xlfn.IFS(
AM2275="MPR ISSUE","ACTIVE",
AM2275="BSS Hardware Issue","ACTIVE",
AM2275="Sites strategiques, MLL, Pylone, etc.","PASSIVE",
AM2275="AKTIVCO DEFAUT GE &amp; POWER Cabinet","PASSIVE",
AM2275="AKTIVCO Coupure ENEO &amp; Baisse de tension","PASSIVE",
AM2275="Coupure ENEO &amp; Baisse de tension","PASSIVE",
AM2275="Defaut GE &amp; POWER Cabinet","PASSIVE",
AM2275="Sharing","PASSIVE",
AM2275="Sites strategiques &amp; DataCenter","PASSIVE",
AM2275="Exclu","Exclu",
AM2275="SAT","ACTIVE",
AM2275="SPARE-ISSUE","SPARE-ISSUE",
AM2275="Fiber CAmtel","ACTIVE",
AM2275="Fiber AOF","ACTIVE",
AM2275="Projet OCM (HUAWEI)","PLANNED WORKS",
AM2275="Projet OCM (NOKIA)","PLANNED WORKS",
AM2275="ACCESS-ISSUE","ACCESS-ISSUE",
AM2275="Projet OCM (ZTE, NOKIA, autres projets)","PLANNED WORKS",
AM2275="No root CAuse","No root cause",
AM2275="ODU HS","ACTIVE",
AM2275="IP &amp; VLAN","ACTIVE",
AM2275="Warehouse HUAWEI","SPARE-ISSUE",
AM2275="SPARE-HS","SPARE-ISSUE",
AM2275="Power Telco","ACTIVE", AM2275="no impacts","no impacts"
),"")</f>
        <v>no impacts</v>
      </c>
      <c r="AO2275" s="93" t="s">
        <v>5537</v>
      </c>
      <c r="AP2275" s="101" t="str">
        <f t="shared" si="63"/>
        <v>SUD_078</v>
      </c>
      <c r="AR2275" s="17" t="s">
        <v>5537</v>
      </c>
      <c r="AS2275" s="7" t="s">
        <v>5537</v>
      </c>
      <c r="AT2275" s="6"/>
      <c r="AU2275" s="7"/>
      <c r="AV2275" s="3" t="s">
        <v>5537</v>
      </c>
      <c r="AW2275" s="18" t="s">
        <v>5537</v>
      </c>
      <c r="AX2275" s="18" t="s">
        <v>5537</v>
      </c>
      <c r="AY2275" s="18" t="s">
        <v>5537</v>
      </c>
      <c r="AZ2275" s="18" t="s">
        <v>5537</v>
      </c>
      <c r="BA2275" s="18" t="s">
        <v>5537</v>
      </c>
      <c r="BB2275" s="18" t="s">
        <v>5537</v>
      </c>
      <c r="BC2275" s="18" t="s">
        <v>5537</v>
      </c>
      <c r="BD2275" s="18" t="s">
        <v>5537</v>
      </c>
      <c r="BE2275" s="18" t="s">
        <v>5537</v>
      </c>
      <c r="BF2275" s="18" t="s">
        <v>5537</v>
      </c>
      <c r="BG2275" s="18" t="s">
        <v>5537</v>
      </c>
      <c r="BH2275" s="18" t="s">
        <v>5537</v>
      </c>
      <c r="BI2275" s="9" t="s">
        <v>5537</v>
      </c>
      <c r="BJ2275" s="14"/>
      <c r="BK2275" s="14" t="s">
        <v>5537</v>
      </c>
      <c r="BL2275" s="14" t="str">
        <f>_xlfn.XLOOKUP(B2275,'[4]cell downs 18042026 17h'!$B:$B,'[4]cell downs 18042026 17h'!$B:$B,"")</f>
        <v/>
      </c>
      <c r="BM2275" s="14" t="str">
        <f>_xlfn.XLOOKUP(B2275,'[5]Cells Huawei 19042026 15h'!$B:$B,'[5]Cells Huawei 19042026 15h'!$B:$B,"")</f>
        <v/>
      </c>
      <c r="BN2275" s="9" t="str">
        <f>_xlfn.XLOOKUP(B2275,'[6]cells down 19042026 9H40'!$B:$B,'[6]cells down 19042026 9H40'!$B:$B,"")</f>
        <v/>
      </c>
      <c r="BO2275" s="9" t="s">
        <v>5537</v>
      </c>
      <c r="BP2275" s="9" t="s">
        <v>5537</v>
      </c>
      <c r="BQ2275" s="115"/>
    </row>
    <row r="2276" spans="1:69" s="9" customFormat="1" x14ac:dyDescent="0.3">
      <c r="A2276" s="1" t="s">
        <v>4137</v>
      </c>
      <c r="B2276" s="8" t="s">
        <v>4138</v>
      </c>
      <c r="C2276" s="3" t="str">
        <f>_xlfn.XLOOKUP(B2276,'[1]daily break down'!$D:$D,'[1]daily break down'!$E:$E,"")</f>
        <v>CENTRE</v>
      </c>
      <c r="D2276" s="1" t="s">
        <v>11</v>
      </c>
      <c r="E2276" s="1" t="s">
        <v>12</v>
      </c>
      <c r="F2276" s="3" t="s">
        <v>37</v>
      </c>
      <c r="G2276" s="1" t="s">
        <v>4139</v>
      </c>
      <c r="H2276" s="34" t="str">
        <f>_xlfn.XLOOKUP(B2276,[2]CALCULATION!$B:$B,[2]CALCULATION!$H:$H,"")</f>
        <v>ZTE</v>
      </c>
      <c r="I2276" s="28">
        <v>0</v>
      </c>
      <c r="J2276" s="28">
        <v>0</v>
      </c>
      <c r="K2276" s="28">
        <v>0</v>
      </c>
      <c r="L2276" s="28">
        <v>0</v>
      </c>
      <c r="M2276" s="28">
        <v>0</v>
      </c>
      <c r="N2276" s="28">
        <v>0</v>
      </c>
      <c r="O2276" s="28">
        <v>0</v>
      </c>
      <c r="P2276" s="28">
        <v>0</v>
      </c>
      <c r="Q2276" s="28">
        <v>0</v>
      </c>
      <c r="R2276" s="28">
        <v>0</v>
      </c>
      <c r="S2276" s="94">
        <v>0</v>
      </c>
      <c r="T2276" s="94">
        <f>_xlfn.XLOOKUP(B2276,'[3]Nur des jours'!$B:$B,'[3]Nur des jours'!$U:$U,"")</f>
        <v>0</v>
      </c>
      <c r="U2276" s="94">
        <v>0</v>
      </c>
      <c r="V2276" s="94">
        <v>0</v>
      </c>
      <c r="W2276" s="94">
        <v>0</v>
      </c>
      <c r="X2276" s="94">
        <v>0</v>
      </c>
      <c r="Y2276" s="94">
        <v>0</v>
      </c>
      <c r="Z2276" s="94">
        <v>0</v>
      </c>
      <c r="AA2276" s="94">
        <v>0</v>
      </c>
      <c r="AB2276" s="94">
        <v>0</v>
      </c>
      <c r="AC2276" s="94"/>
      <c r="AD2276" s="94">
        <v>0</v>
      </c>
      <c r="AE2276" s="94">
        <v>0</v>
      </c>
      <c r="AF2276" s="94">
        <v>0</v>
      </c>
      <c r="AG2276" s="94">
        <v>0</v>
      </c>
      <c r="AH2276" s="94">
        <v>0</v>
      </c>
      <c r="AI2276" s="49" t="s">
        <v>5559</v>
      </c>
      <c r="AJ2276" s="49"/>
      <c r="AK2276" s="48" t="str" cm="1">
        <f t="array" ref="AK2276">IFERROR(_xlfn.IFS(
AM2276="MPR ISSUE","PDH",
AM2276="BSS Hardware Issue","BSS",
AM2276="Sites strategiques, MLL, Pylone, etc.","ENVTECH",
AM2276="AKTIVCO DEFAUT GE &amp; POWER Cabinet","AKTIVCO",
AM2276="AKTIVCO Coupure ENEO &amp; Baisse de tension","AKTIVCO GRID ONLY",
AM2276="Coupure ENEO &amp; Baisse de tension","IHS GRID ONLY",
AM2276="Defaut GE &amp; POWER Cabinet","IHS",
AM2276="Sharing","Partners",
AM2276="Sites strategiques &amp; DataCenter","SST &amp; DC",
AM2276="Exclu","Exclu",
AM2276="SAT","SAT",
AM2276="SPARE-ISSUE","SPARE-ISSUE",
AM2276="Fiber CAmtel","TRANS_FO_CAMTEL",
AM2276="Fiber AOF","Fiber AOF",
AM2276="Projet OCM (HUAWEI)","TRAVAUX-HUAWEI",
AM2276="Projet OCM (NOKIA)","TRAVAUX-NOKIA",
AM2276="ACCESS-ISSUE","ACCESS-ISSUE",
AM2276="Projet OCM (ZTE, NOKIA, autres projets)","TRAVAUX OCM",
AM2276="No root CAuse","No root cause",
AM2276="ODU HS","PDH",
AM2276="IP &amp; VLAN","PDH",
AM2276="Warehouse HUAWEI","SPARE-ISSUE",
AM2276="SPARE-HS","SPARE-ISSUE",
AM2276="Power Telco","BSS",AM2276="no impacts","no impacts"
),"")</f>
        <v>no impacts</v>
      </c>
      <c r="AL2276" s="48" t="str" cm="1">
        <f t="array" ref="AL2276">IFERROR(_xlfn.IFS(
AM2276="MPR ISSUE","TX ISSUE",
AM2276="BSS Hardware Issue","RAN ISSUE",
AM2276="Sites strategiques, MLL, Pylone, etc.","ENVTECH",
AM2276="AKTIVCO DEFAUT GE &amp; POWER Cabinet","POWER ISSUE",
AM2276="AKTIVCO Coupure ENEO &amp; Baisse de tension","POWER ISSUE",
AM2276="Coupure ENEO &amp; Baisse de tension","POWER ISSUE",
AM2276="Defaut GE &amp; POWER Cabinet","POWER ISSUE",
AM2276="Sharing","POWER ISSUE",
AM2276="Sites strategiques &amp; DataCenter","POWER ISSUE",
AM2276="Exclu","Exclu",
AM2276="SAT","TX ISSUE",
AM2276="SPARE-ISSUE","SPARE-ISSUE",
AM2276="Fiber CAmtel","TX ISSUE",
AM2276="Fiber AOF","TX ISSUE",
AM2276="Projet OCM (HUAWEI)","TRAVAUX-HUAWEI",
AM2276="Projet OCM (NOKIA)","TRAVAUX -NOKIA",
AM2276="ACCESS-ISSUE","ACCESS-ISSUE",
AM2276="Projet OCM (ZTE, NOKIA, autres projets)","TRAVAUX OCM",
AM2276="No root CAuse","No root cause",
AM2276="ODU HS","TX ISSUE",
AM2276="IP &amp; VLAN","TX ISSUE",
AM2276="Warehouse HUAWEI","SPARE-ISSUE",
AM2276="SPARE-HS","SPARE-ISSUE",
AM2276="Power Telco","RAN ISSUE",AM2276="no impacts","no impacts"
),"")</f>
        <v>no impacts</v>
      </c>
      <c r="AM2276" s="67" t="s">
        <v>5605</v>
      </c>
      <c r="AN2276" s="48" t="str" cm="1">
        <f t="array" ref="AN2276">IFERROR(_xlfn.IFS(
AM2276="MPR ISSUE","ACTIVE",
AM2276="BSS Hardware Issue","ACTIVE",
AM2276="Sites strategiques, MLL, Pylone, etc.","PASSIVE",
AM2276="AKTIVCO DEFAUT GE &amp; POWER Cabinet","PASSIVE",
AM2276="AKTIVCO Coupure ENEO &amp; Baisse de tension","PASSIVE",
AM2276="Coupure ENEO &amp; Baisse de tension","PASSIVE",
AM2276="Defaut GE &amp; POWER Cabinet","PASSIVE",
AM2276="Sharing","PASSIVE",
AM2276="Sites strategiques &amp; DataCenter","PASSIVE",
AM2276="Exclu","Exclu",
AM2276="SAT","ACTIVE",
AM2276="SPARE-ISSUE","SPARE-ISSUE",
AM2276="Fiber CAmtel","ACTIVE",
AM2276="Fiber AOF","ACTIVE",
AM2276="Projet OCM (HUAWEI)","PLANNED WORKS",
AM2276="Projet OCM (NOKIA)","PLANNED WORKS",
AM2276="ACCESS-ISSUE","ACCESS-ISSUE",
AM2276="Projet OCM (ZTE, NOKIA, autres projets)","PLANNED WORKS",
AM2276="No root CAuse","No root cause",
AM2276="ODU HS","ACTIVE",
AM2276="IP &amp; VLAN","ACTIVE",
AM2276="Warehouse HUAWEI","SPARE-ISSUE",
AM2276="SPARE-HS","SPARE-ISSUE",
AM2276="Power Telco","ACTIVE", AM2276="no impacts","no impacts"
),"")</f>
        <v>no impacts</v>
      </c>
      <c r="AO2276" s="93" t="s">
        <v>5537</v>
      </c>
      <c r="AP2276" s="101" t="str">
        <f t="shared" ref="AP2276:AP2307" si="64">B2276</f>
        <v>CTR_187</v>
      </c>
      <c r="AR2276" s="17" t="s">
        <v>5537</v>
      </c>
      <c r="AS2276" s="7" t="s">
        <v>5537</v>
      </c>
      <c r="AT2276" s="6"/>
      <c r="AU2276" s="7"/>
      <c r="AV2276" s="3" t="s">
        <v>5537</v>
      </c>
      <c r="AW2276" s="18" t="s">
        <v>5537</v>
      </c>
      <c r="AX2276" s="18" t="s">
        <v>5537</v>
      </c>
      <c r="AY2276" s="18" t="s">
        <v>5537</v>
      </c>
      <c r="AZ2276" s="18" t="s">
        <v>5537</v>
      </c>
      <c r="BA2276" s="18" t="s">
        <v>5537</v>
      </c>
      <c r="BB2276" s="18" t="s">
        <v>5537</v>
      </c>
      <c r="BC2276" s="18" t="s">
        <v>5537</v>
      </c>
      <c r="BD2276" s="18" t="s">
        <v>5537</v>
      </c>
      <c r="BE2276" s="18" t="s">
        <v>5537</v>
      </c>
      <c r="BF2276" s="18" t="s">
        <v>5537</v>
      </c>
      <c r="BG2276" s="18" t="s">
        <v>5537</v>
      </c>
      <c r="BH2276" s="18" t="s">
        <v>5537</v>
      </c>
      <c r="BI2276" s="9" t="s">
        <v>5537</v>
      </c>
      <c r="BJ2276" s="14"/>
      <c r="BK2276" s="14" t="s">
        <v>5537</v>
      </c>
      <c r="BL2276" s="14" t="str">
        <f>_xlfn.XLOOKUP(B2276,'[4]cell downs 18042026 17h'!$B:$B,'[4]cell downs 18042026 17h'!$B:$B,"")</f>
        <v/>
      </c>
      <c r="BM2276" s="14" t="str">
        <f>_xlfn.XLOOKUP(B2276,'[5]Cells Huawei 19042026 15h'!$B:$B,'[5]Cells Huawei 19042026 15h'!$B:$B,"")</f>
        <v/>
      </c>
      <c r="BN2276" s="9" t="str">
        <f>_xlfn.XLOOKUP(B2276,'[6]cells down 19042026 9H40'!$B:$B,'[6]cells down 19042026 9H40'!$B:$B,"")</f>
        <v/>
      </c>
      <c r="BO2276" s="9" t="s">
        <v>4138</v>
      </c>
      <c r="BP2276" s="9" t="s">
        <v>318</v>
      </c>
      <c r="BQ2276" s="115"/>
    </row>
    <row r="2277" spans="1:69" s="9" customFormat="1" x14ac:dyDescent="0.3">
      <c r="A2277" s="1" t="s">
        <v>4148</v>
      </c>
      <c r="B2277" s="8" t="s">
        <v>4149</v>
      </c>
      <c r="C2277" s="3" t="str">
        <f>_xlfn.XLOOKUP(B2277,'[1]daily break down'!$D:$D,'[1]daily break down'!$E:$E,"")</f>
        <v>CENTRE</v>
      </c>
      <c r="D2277" s="1" t="s">
        <v>11</v>
      </c>
      <c r="E2277" s="1" t="s">
        <v>96</v>
      </c>
      <c r="F2277" s="3" t="s">
        <v>37</v>
      </c>
      <c r="G2277" s="1" t="s">
        <v>4041</v>
      </c>
      <c r="H2277" s="34" t="str">
        <f>_xlfn.XLOOKUP(B2277,[2]CALCULATION!$B:$B,[2]CALCULATION!$H:$H,"")</f>
        <v>ZTE</v>
      </c>
      <c r="I2277" s="28">
        <v>0</v>
      </c>
      <c r="J2277" s="28">
        <v>0</v>
      </c>
      <c r="K2277" s="28">
        <v>0</v>
      </c>
      <c r="L2277" s="28">
        <v>0</v>
      </c>
      <c r="M2277" s="28">
        <v>0</v>
      </c>
      <c r="N2277" s="28">
        <v>0</v>
      </c>
      <c r="O2277" s="28">
        <v>0</v>
      </c>
      <c r="P2277" s="28">
        <v>0</v>
      </c>
      <c r="Q2277" s="28">
        <v>0</v>
      </c>
      <c r="R2277" s="28">
        <v>0</v>
      </c>
      <c r="S2277" s="94">
        <v>0</v>
      </c>
      <c r="T2277" s="94">
        <f>_xlfn.XLOOKUP(B2277,'[3]Nur des jours'!$B:$B,'[3]Nur des jours'!$U:$U,"")</f>
        <v>0</v>
      </c>
      <c r="U2277" s="94">
        <v>0</v>
      </c>
      <c r="V2277" s="94">
        <v>0</v>
      </c>
      <c r="W2277" s="94">
        <v>0</v>
      </c>
      <c r="X2277" s="94">
        <v>0</v>
      </c>
      <c r="Y2277" s="94">
        <v>0</v>
      </c>
      <c r="Z2277" s="94">
        <v>0</v>
      </c>
      <c r="AA2277" s="94">
        <v>0</v>
      </c>
      <c r="AB2277" s="94">
        <v>0</v>
      </c>
      <c r="AC2277" s="94"/>
      <c r="AD2277" s="94">
        <v>0</v>
      </c>
      <c r="AE2277" s="94">
        <v>0</v>
      </c>
      <c r="AF2277" s="94">
        <v>0</v>
      </c>
      <c r="AG2277" s="94">
        <v>0</v>
      </c>
      <c r="AH2277" s="94">
        <v>0</v>
      </c>
      <c r="AI2277" s="49" t="s">
        <v>5559</v>
      </c>
      <c r="AJ2277" s="49"/>
      <c r="AK2277" s="48" t="str" cm="1">
        <f t="array" ref="AK2277">IFERROR(_xlfn.IFS(
AM2277="MPR ISSUE","PDH",
AM2277="BSS Hardware Issue","BSS",
AM2277="Sites strategiques, MLL, Pylone, etc.","ENVTECH",
AM2277="AKTIVCO DEFAUT GE &amp; POWER Cabinet","AKTIVCO",
AM2277="AKTIVCO Coupure ENEO &amp; Baisse de tension","AKTIVCO GRID ONLY",
AM2277="Coupure ENEO &amp; Baisse de tension","IHS GRID ONLY",
AM2277="Defaut GE &amp; POWER Cabinet","IHS",
AM2277="Sharing","Partners",
AM2277="Sites strategiques &amp; DataCenter","SST &amp; DC",
AM2277="Exclu","Exclu",
AM2277="SAT","SAT",
AM2277="SPARE-ISSUE","SPARE-ISSUE",
AM2277="Fiber CAmtel","TRANS_FO_CAMTEL",
AM2277="Fiber AOF","Fiber AOF",
AM2277="Projet OCM (HUAWEI)","TRAVAUX-HUAWEI",
AM2277="Projet OCM (NOKIA)","TRAVAUX-NOKIA",
AM2277="ACCESS-ISSUE","ACCESS-ISSUE",
AM2277="Projet OCM (ZTE, NOKIA, autres projets)","TRAVAUX OCM",
AM2277="No root CAuse","No root cause",
AM2277="ODU HS","PDH",
AM2277="IP &amp; VLAN","PDH",
AM2277="Warehouse HUAWEI","SPARE-ISSUE",
AM2277="SPARE-HS","SPARE-ISSUE",
AM2277="Power Telco","BSS",AM2277="no impacts","no impacts"
),"")</f>
        <v>no impacts</v>
      </c>
      <c r="AL2277" s="48" t="str" cm="1">
        <f t="array" ref="AL2277">IFERROR(_xlfn.IFS(
AM2277="MPR ISSUE","TX ISSUE",
AM2277="BSS Hardware Issue","RAN ISSUE",
AM2277="Sites strategiques, MLL, Pylone, etc.","ENVTECH",
AM2277="AKTIVCO DEFAUT GE &amp; POWER Cabinet","POWER ISSUE",
AM2277="AKTIVCO Coupure ENEO &amp; Baisse de tension","POWER ISSUE",
AM2277="Coupure ENEO &amp; Baisse de tension","POWER ISSUE",
AM2277="Defaut GE &amp; POWER Cabinet","POWER ISSUE",
AM2277="Sharing","POWER ISSUE",
AM2277="Sites strategiques &amp; DataCenter","POWER ISSUE",
AM2277="Exclu","Exclu",
AM2277="SAT","TX ISSUE",
AM2277="SPARE-ISSUE","SPARE-ISSUE",
AM2277="Fiber CAmtel","TX ISSUE",
AM2277="Fiber AOF","TX ISSUE",
AM2277="Projet OCM (HUAWEI)","TRAVAUX-HUAWEI",
AM2277="Projet OCM (NOKIA)","TRAVAUX -NOKIA",
AM2277="ACCESS-ISSUE","ACCESS-ISSUE",
AM2277="Projet OCM (ZTE, NOKIA, autres projets)","TRAVAUX OCM",
AM2277="No root CAuse","No root cause",
AM2277="ODU HS","TX ISSUE",
AM2277="IP &amp; VLAN","TX ISSUE",
AM2277="Warehouse HUAWEI","SPARE-ISSUE",
AM2277="SPARE-HS","SPARE-ISSUE",
AM2277="Power Telco","RAN ISSUE",AM2277="no impacts","no impacts"
),"")</f>
        <v>no impacts</v>
      </c>
      <c r="AM2277" s="67" t="s">
        <v>5605</v>
      </c>
      <c r="AN2277" s="48" t="str" cm="1">
        <f t="array" ref="AN2277">IFERROR(_xlfn.IFS(
AM2277="MPR ISSUE","ACTIVE",
AM2277="BSS Hardware Issue","ACTIVE",
AM2277="Sites strategiques, MLL, Pylone, etc.","PASSIVE",
AM2277="AKTIVCO DEFAUT GE &amp; POWER Cabinet","PASSIVE",
AM2277="AKTIVCO Coupure ENEO &amp; Baisse de tension","PASSIVE",
AM2277="Coupure ENEO &amp; Baisse de tension","PASSIVE",
AM2277="Defaut GE &amp; POWER Cabinet","PASSIVE",
AM2277="Sharing","PASSIVE",
AM2277="Sites strategiques &amp; DataCenter","PASSIVE",
AM2277="Exclu","Exclu",
AM2277="SAT","ACTIVE",
AM2277="SPARE-ISSUE","SPARE-ISSUE",
AM2277="Fiber CAmtel","ACTIVE",
AM2277="Fiber AOF","ACTIVE",
AM2277="Projet OCM (HUAWEI)","PLANNED WORKS",
AM2277="Projet OCM (NOKIA)","PLANNED WORKS",
AM2277="ACCESS-ISSUE","ACCESS-ISSUE",
AM2277="Projet OCM (ZTE, NOKIA, autres projets)","PLANNED WORKS",
AM2277="No root CAuse","No root cause",
AM2277="ODU HS","ACTIVE",
AM2277="IP &amp; VLAN","ACTIVE",
AM2277="Warehouse HUAWEI","SPARE-ISSUE",
AM2277="SPARE-HS","SPARE-ISSUE",
AM2277="Power Telco","ACTIVE", AM2277="no impacts","no impacts"
),"")</f>
        <v>no impacts</v>
      </c>
      <c r="AO2277" s="93" t="s">
        <v>5537</v>
      </c>
      <c r="AP2277" s="101" t="str">
        <f t="shared" si="64"/>
        <v>CTR_174</v>
      </c>
      <c r="AQ2277" s="98"/>
      <c r="AR2277" s="17" t="s">
        <v>5537</v>
      </c>
      <c r="AS2277" s="7" t="s">
        <v>5537</v>
      </c>
      <c r="AT2277" s="6"/>
      <c r="AU2277" s="7"/>
      <c r="AV2277" s="3" t="s">
        <v>5537</v>
      </c>
      <c r="AW2277" s="18" t="s">
        <v>5537</v>
      </c>
      <c r="AX2277" s="18" t="s">
        <v>5537</v>
      </c>
      <c r="AY2277" s="18" t="s">
        <v>5537</v>
      </c>
      <c r="AZ2277" s="18" t="s">
        <v>5537</v>
      </c>
      <c r="BA2277" s="18" t="s">
        <v>5537</v>
      </c>
      <c r="BB2277" s="18" t="s">
        <v>5537</v>
      </c>
      <c r="BC2277" s="18" t="s">
        <v>5537</v>
      </c>
      <c r="BD2277" s="18" t="s">
        <v>5537</v>
      </c>
      <c r="BE2277" s="18" t="s">
        <v>5537</v>
      </c>
      <c r="BF2277" s="18" t="s">
        <v>5537</v>
      </c>
      <c r="BG2277" s="18" t="s">
        <v>5537</v>
      </c>
      <c r="BH2277" s="18" t="s">
        <v>5537</v>
      </c>
      <c r="BI2277" s="9" t="s">
        <v>5537</v>
      </c>
      <c r="BJ2277" s="14"/>
      <c r="BK2277" s="14" t="s">
        <v>5537</v>
      </c>
      <c r="BL2277" s="14" t="str">
        <f>_xlfn.XLOOKUP(B2277,'[4]cell downs 18042026 17h'!$B:$B,'[4]cell downs 18042026 17h'!$B:$B,"")</f>
        <v/>
      </c>
      <c r="BM2277" s="14" t="str">
        <f>_xlfn.XLOOKUP(B2277,'[5]Cells Huawei 19042026 15h'!$B:$B,'[5]Cells Huawei 19042026 15h'!$B:$B,"")</f>
        <v/>
      </c>
      <c r="BN2277" s="9" t="str">
        <f>_xlfn.XLOOKUP(B2277,'[6]cells down 19042026 9H40'!$B:$B,'[6]cells down 19042026 9H40'!$B:$B,"")</f>
        <v/>
      </c>
      <c r="BO2277" s="9" t="s">
        <v>4149</v>
      </c>
      <c r="BP2277" s="9" t="s">
        <v>12</v>
      </c>
      <c r="BQ2277" s="115"/>
    </row>
    <row r="2278" spans="1:69" s="9" customFormat="1" x14ac:dyDescent="0.3">
      <c r="A2278" s="1" t="s">
        <v>4150</v>
      </c>
      <c r="B2278" s="8" t="s">
        <v>4151</v>
      </c>
      <c r="C2278" s="3" t="str">
        <f>_xlfn.XLOOKUP(B2278,'[1]daily break down'!$D:$D,'[1]daily break down'!$E:$E,"")</f>
        <v>CENTRE</v>
      </c>
      <c r="D2278" s="1" t="s">
        <v>11</v>
      </c>
      <c r="E2278" s="1" t="s">
        <v>12</v>
      </c>
      <c r="F2278" s="3" t="s">
        <v>37</v>
      </c>
      <c r="G2278" s="1" t="s">
        <v>4152</v>
      </c>
      <c r="H2278" s="34" t="str">
        <f>_xlfn.XLOOKUP(B2278,[2]CALCULATION!$B:$B,[2]CALCULATION!$H:$H,"")</f>
        <v>ZTE</v>
      </c>
      <c r="I2278" s="28">
        <v>0</v>
      </c>
      <c r="J2278" s="28">
        <v>0</v>
      </c>
      <c r="K2278" s="28">
        <v>0</v>
      </c>
      <c r="L2278" s="28">
        <v>0</v>
      </c>
      <c r="M2278" s="28">
        <v>0</v>
      </c>
      <c r="N2278" s="28">
        <v>0</v>
      </c>
      <c r="O2278" s="28">
        <v>0</v>
      </c>
      <c r="P2278" s="28">
        <v>0</v>
      </c>
      <c r="Q2278" s="28">
        <v>0</v>
      </c>
      <c r="R2278" s="28">
        <v>0</v>
      </c>
      <c r="S2278" s="94">
        <v>0</v>
      </c>
      <c r="T2278" s="94">
        <f>_xlfn.XLOOKUP(B2278,'[3]Nur des jours'!$B:$B,'[3]Nur des jours'!$U:$U,"")</f>
        <v>0</v>
      </c>
      <c r="U2278" s="94">
        <v>0</v>
      </c>
      <c r="V2278" s="94">
        <v>0</v>
      </c>
      <c r="W2278" s="94">
        <v>0</v>
      </c>
      <c r="X2278" s="94">
        <v>0</v>
      </c>
      <c r="Y2278" s="94">
        <v>0</v>
      </c>
      <c r="Z2278" s="94">
        <v>0</v>
      </c>
      <c r="AA2278" s="94">
        <v>0</v>
      </c>
      <c r="AB2278" s="94">
        <v>0</v>
      </c>
      <c r="AC2278" s="94"/>
      <c r="AD2278" s="94">
        <v>0</v>
      </c>
      <c r="AE2278" s="94">
        <v>0</v>
      </c>
      <c r="AF2278" s="94">
        <v>0</v>
      </c>
      <c r="AG2278" s="94">
        <v>0</v>
      </c>
      <c r="AH2278" s="94">
        <v>0</v>
      </c>
      <c r="AI2278" s="49" t="s">
        <v>5559</v>
      </c>
      <c r="AJ2278" s="49"/>
      <c r="AK2278" s="48" t="str" cm="1">
        <f t="array" ref="AK2278">IFERROR(_xlfn.IFS(
AM2278="MPR ISSUE","PDH",
AM2278="BSS Hardware Issue","BSS",
AM2278="Sites strategiques, MLL, Pylone, etc.","ENVTECH",
AM2278="AKTIVCO DEFAUT GE &amp; POWER Cabinet","AKTIVCO",
AM2278="AKTIVCO Coupure ENEO &amp; Baisse de tension","AKTIVCO GRID ONLY",
AM2278="Coupure ENEO &amp; Baisse de tension","IHS GRID ONLY",
AM2278="Defaut GE &amp; POWER Cabinet","IHS",
AM2278="Sharing","Partners",
AM2278="Sites strategiques &amp; DataCenter","SST &amp; DC",
AM2278="Exclu","Exclu",
AM2278="SAT","SAT",
AM2278="SPARE-ISSUE","SPARE-ISSUE",
AM2278="Fiber CAmtel","TRANS_FO_CAMTEL",
AM2278="Fiber AOF","Fiber AOF",
AM2278="Projet OCM (HUAWEI)","TRAVAUX-HUAWEI",
AM2278="Projet OCM (NOKIA)","TRAVAUX-NOKIA",
AM2278="ACCESS-ISSUE","ACCESS-ISSUE",
AM2278="Projet OCM (ZTE, NOKIA, autres projets)","TRAVAUX OCM",
AM2278="No root CAuse","No root cause",
AM2278="ODU HS","PDH",
AM2278="IP &amp; VLAN","PDH",
AM2278="Warehouse HUAWEI","SPARE-ISSUE",
AM2278="SPARE-HS","SPARE-ISSUE",
AM2278="Power Telco","BSS",AM2278="no impacts","no impacts"
),"")</f>
        <v>no impacts</v>
      </c>
      <c r="AL2278" s="48" t="str" cm="1">
        <f t="array" ref="AL2278">IFERROR(_xlfn.IFS(
AM2278="MPR ISSUE","TX ISSUE",
AM2278="BSS Hardware Issue","RAN ISSUE",
AM2278="Sites strategiques, MLL, Pylone, etc.","ENVTECH",
AM2278="AKTIVCO DEFAUT GE &amp; POWER Cabinet","POWER ISSUE",
AM2278="AKTIVCO Coupure ENEO &amp; Baisse de tension","POWER ISSUE",
AM2278="Coupure ENEO &amp; Baisse de tension","POWER ISSUE",
AM2278="Defaut GE &amp; POWER Cabinet","POWER ISSUE",
AM2278="Sharing","POWER ISSUE",
AM2278="Sites strategiques &amp; DataCenter","POWER ISSUE",
AM2278="Exclu","Exclu",
AM2278="SAT","TX ISSUE",
AM2278="SPARE-ISSUE","SPARE-ISSUE",
AM2278="Fiber CAmtel","TX ISSUE",
AM2278="Fiber AOF","TX ISSUE",
AM2278="Projet OCM (HUAWEI)","TRAVAUX-HUAWEI",
AM2278="Projet OCM (NOKIA)","TRAVAUX -NOKIA",
AM2278="ACCESS-ISSUE","ACCESS-ISSUE",
AM2278="Projet OCM (ZTE, NOKIA, autres projets)","TRAVAUX OCM",
AM2278="No root CAuse","No root cause",
AM2278="ODU HS","TX ISSUE",
AM2278="IP &amp; VLAN","TX ISSUE",
AM2278="Warehouse HUAWEI","SPARE-ISSUE",
AM2278="SPARE-HS","SPARE-ISSUE",
AM2278="Power Telco","RAN ISSUE",AM2278="no impacts","no impacts"
),"")</f>
        <v>no impacts</v>
      </c>
      <c r="AM2278" s="67" t="s">
        <v>5605</v>
      </c>
      <c r="AN2278" s="48" t="str" cm="1">
        <f t="array" ref="AN2278">IFERROR(_xlfn.IFS(
AM2278="MPR ISSUE","ACTIVE",
AM2278="BSS Hardware Issue","ACTIVE",
AM2278="Sites strategiques, MLL, Pylone, etc.","PASSIVE",
AM2278="AKTIVCO DEFAUT GE &amp; POWER Cabinet","PASSIVE",
AM2278="AKTIVCO Coupure ENEO &amp; Baisse de tension","PASSIVE",
AM2278="Coupure ENEO &amp; Baisse de tension","PASSIVE",
AM2278="Defaut GE &amp; POWER Cabinet","PASSIVE",
AM2278="Sharing","PASSIVE",
AM2278="Sites strategiques &amp; DataCenter","PASSIVE",
AM2278="Exclu","Exclu",
AM2278="SAT","ACTIVE",
AM2278="SPARE-ISSUE","SPARE-ISSUE",
AM2278="Fiber CAmtel","ACTIVE",
AM2278="Fiber AOF","ACTIVE",
AM2278="Projet OCM (HUAWEI)","PLANNED WORKS",
AM2278="Projet OCM (NOKIA)","PLANNED WORKS",
AM2278="ACCESS-ISSUE","ACCESS-ISSUE",
AM2278="Projet OCM (ZTE, NOKIA, autres projets)","PLANNED WORKS",
AM2278="No root CAuse","No root cause",
AM2278="ODU HS","ACTIVE",
AM2278="IP &amp; VLAN","ACTIVE",
AM2278="Warehouse HUAWEI","SPARE-ISSUE",
AM2278="SPARE-HS","SPARE-ISSUE",
AM2278="Power Telco","ACTIVE", AM2278="no impacts","no impacts"
),"")</f>
        <v>no impacts</v>
      </c>
      <c r="AO2278" s="93" t="s">
        <v>5537</v>
      </c>
      <c r="AP2278" s="101" t="str">
        <f t="shared" si="64"/>
        <v>CTR_506</v>
      </c>
      <c r="AR2278" s="17" t="s">
        <v>5537</v>
      </c>
      <c r="AS2278" s="7" t="s">
        <v>5537</v>
      </c>
      <c r="AT2278" s="6"/>
      <c r="AU2278" s="7"/>
      <c r="AV2278" s="3" t="s">
        <v>5537</v>
      </c>
      <c r="AW2278" s="18" t="s">
        <v>5537</v>
      </c>
      <c r="AX2278" s="18" t="s">
        <v>5537</v>
      </c>
      <c r="AY2278" s="18" t="s">
        <v>5537</v>
      </c>
      <c r="AZ2278" s="18" t="s">
        <v>5537</v>
      </c>
      <c r="BA2278" s="18" t="s">
        <v>5537</v>
      </c>
      <c r="BB2278" s="18" t="s">
        <v>5537</v>
      </c>
      <c r="BC2278" s="18" t="s">
        <v>5537</v>
      </c>
      <c r="BD2278" s="18" t="s">
        <v>5537</v>
      </c>
      <c r="BE2278" s="18" t="s">
        <v>5537</v>
      </c>
      <c r="BF2278" s="18" t="s">
        <v>5537</v>
      </c>
      <c r="BG2278" s="18" t="s">
        <v>5537</v>
      </c>
      <c r="BH2278" s="18" t="s">
        <v>5537</v>
      </c>
      <c r="BI2278" s="9" t="s">
        <v>5537</v>
      </c>
      <c r="BJ2278" s="14"/>
      <c r="BK2278" s="14" t="s">
        <v>5537</v>
      </c>
      <c r="BL2278" s="14" t="str">
        <f>_xlfn.XLOOKUP(B2278,'[4]cell downs 18042026 17h'!$B:$B,'[4]cell downs 18042026 17h'!$B:$B,"")</f>
        <v/>
      </c>
      <c r="BM2278" s="14" t="str">
        <f>_xlfn.XLOOKUP(B2278,'[5]Cells Huawei 19042026 15h'!$B:$B,'[5]Cells Huawei 19042026 15h'!$B:$B,"")</f>
        <v/>
      </c>
      <c r="BN2278" s="9" t="str">
        <f>_xlfn.XLOOKUP(B2278,'[6]cells down 19042026 9H40'!$B:$B,'[6]cells down 19042026 9H40'!$B:$B,"")</f>
        <v/>
      </c>
      <c r="BO2278" s="9" t="s">
        <v>4151</v>
      </c>
      <c r="BP2278" s="9" t="s">
        <v>594</v>
      </c>
      <c r="BQ2278" s="115"/>
    </row>
    <row r="2279" spans="1:69" s="9" customFormat="1" x14ac:dyDescent="0.3">
      <c r="A2279" s="1" t="s">
        <v>4169</v>
      </c>
      <c r="B2279" s="8" t="s">
        <v>4170</v>
      </c>
      <c r="C2279" s="3" t="str">
        <f>_xlfn.XLOOKUP(B2279,'[1]daily break down'!$D:$D,'[1]daily break down'!$E:$E,"")</f>
        <v>CENTRE</v>
      </c>
      <c r="D2279" s="1" t="s">
        <v>11</v>
      </c>
      <c r="E2279" s="1" t="s">
        <v>12</v>
      </c>
      <c r="F2279" s="3" t="s">
        <v>37</v>
      </c>
      <c r="G2279" s="1" t="s">
        <v>4169</v>
      </c>
      <c r="H2279" s="34" t="str">
        <f>_xlfn.XLOOKUP(B2279,[2]CALCULATION!$B:$B,[2]CALCULATION!$H:$H,"")</f>
        <v>ZTE</v>
      </c>
      <c r="I2279" s="28">
        <v>0</v>
      </c>
      <c r="J2279" s="28">
        <v>0</v>
      </c>
      <c r="K2279" s="28">
        <v>0</v>
      </c>
      <c r="L2279" s="28">
        <v>0</v>
      </c>
      <c r="M2279" s="28">
        <v>0</v>
      </c>
      <c r="N2279" s="28">
        <v>0</v>
      </c>
      <c r="O2279" s="28">
        <v>0</v>
      </c>
      <c r="P2279" s="28">
        <v>0</v>
      </c>
      <c r="Q2279" s="28">
        <v>0</v>
      </c>
      <c r="R2279" s="28">
        <v>0</v>
      </c>
      <c r="S2279" s="94">
        <v>0</v>
      </c>
      <c r="T2279" s="94">
        <f>_xlfn.XLOOKUP(B2279,'[3]Nur des jours'!$B:$B,'[3]Nur des jours'!$U:$U,"")</f>
        <v>0</v>
      </c>
      <c r="U2279" s="94">
        <v>0</v>
      </c>
      <c r="V2279" s="94">
        <v>0</v>
      </c>
      <c r="W2279" s="94">
        <v>0</v>
      </c>
      <c r="X2279" s="94">
        <v>0</v>
      </c>
      <c r="Y2279" s="94">
        <v>0</v>
      </c>
      <c r="Z2279" s="94">
        <v>0</v>
      </c>
      <c r="AA2279" s="94">
        <v>0</v>
      </c>
      <c r="AB2279" s="94">
        <v>0</v>
      </c>
      <c r="AC2279" s="94"/>
      <c r="AD2279" s="94">
        <v>0</v>
      </c>
      <c r="AE2279" s="94">
        <v>0</v>
      </c>
      <c r="AF2279" s="94">
        <v>0</v>
      </c>
      <c r="AG2279" s="94">
        <v>0</v>
      </c>
      <c r="AH2279" s="94">
        <v>0</v>
      </c>
      <c r="AI2279" s="49" t="s">
        <v>5559</v>
      </c>
      <c r="AJ2279" s="49"/>
      <c r="AK2279" s="48" t="str" cm="1">
        <f t="array" ref="AK2279">IFERROR(_xlfn.IFS(
AM2279="MPR ISSUE","PDH",
AM2279="BSS Hardware Issue","BSS",
AM2279="Sites strategiques, MLL, Pylone, etc.","ENVTECH",
AM2279="AKTIVCO DEFAUT GE &amp; POWER Cabinet","AKTIVCO",
AM2279="AKTIVCO Coupure ENEO &amp; Baisse de tension","AKTIVCO GRID ONLY",
AM2279="Coupure ENEO &amp; Baisse de tension","IHS GRID ONLY",
AM2279="Defaut GE &amp; POWER Cabinet","IHS",
AM2279="Sharing","Partners",
AM2279="Sites strategiques &amp; DataCenter","SST &amp; DC",
AM2279="Exclu","Exclu",
AM2279="SAT","SAT",
AM2279="SPARE-ISSUE","SPARE-ISSUE",
AM2279="Fiber CAmtel","TRANS_FO_CAMTEL",
AM2279="Fiber AOF","Fiber AOF",
AM2279="Projet OCM (HUAWEI)","TRAVAUX-HUAWEI",
AM2279="Projet OCM (NOKIA)","TRAVAUX-NOKIA",
AM2279="ACCESS-ISSUE","ACCESS-ISSUE",
AM2279="Projet OCM (ZTE, NOKIA, autres projets)","TRAVAUX OCM",
AM2279="No root CAuse","No root cause",
AM2279="ODU HS","PDH",
AM2279="IP &amp; VLAN","PDH",
AM2279="Warehouse HUAWEI","SPARE-ISSUE",
AM2279="SPARE-HS","SPARE-ISSUE",
AM2279="Power Telco","BSS",AM2279="no impacts","no impacts"
),"")</f>
        <v>no impacts</v>
      </c>
      <c r="AL2279" s="48" t="str" cm="1">
        <f t="array" ref="AL2279">IFERROR(_xlfn.IFS(
AM2279="MPR ISSUE","TX ISSUE",
AM2279="BSS Hardware Issue","RAN ISSUE",
AM2279="Sites strategiques, MLL, Pylone, etc.","ENVTECH",
AM2279="AKTIVCO DEFAUT GE &amp; POWER Cabinet","POWER ISSUE",
AM2279="AKTIVCO Coupure ENEO &amp; Baisse de tension","POWER ISSUE",
AM2279="Coupure ENEO &amp; Baisse de tension","POWER ISSUE",
AM2279="Defaut GE &amp; POWER Cabinet","POWER ISSUE",
AM2279="Sharing","POWER ISSUE",
AM2279="Sites strategiques &amp; DataCenter","POWER ISSUE",
AM2279="Exclu","Exclu",
AM2279="SAT","TX ISSUE",
AM2279="SPARE-ISSUE","SPARE-ISSUE",
AM2279="Fiber CAmtel","TX ISSUE",
AM2279="Fiber AOF","TX ISSUE",
AM2279="Projet OCM (HUAWEI)","TRAVAUX-HUAWEI",
AM2279="Projet OCM (NOKIA)","TRAVAUX -NOKIA",
AM2279="ACCESS-ISSUE","ACCESS-ISSUE",
AM2279="Projet OCM (ZTE, NOKIA, autres projets)","TRAVAUX OCM",
AM2279="No root CAuse","No root cause",
AM2279="ODU HS","TX ISSUE",
AM2279="IP &amp; VLAN","TX ISSUE",
AM2279="Warehouse HUAWEI","SPARE-ISSUE",
AM2279="SPARE-HS","SPARE-ISSUE",
AM2279="Power Telco","RAN ISSUE",AM2279="no impacts","no impacts"
),"")</f>
        <v>no impacts</v>
      </c>
      <c r="AM2279" s="67" t="s">
        <v>5605</v>
      </c>
      <c r="AN2279" s="48" t="str" cm="1">
        <f t="array" ref="AN2279">IFERROR(_xlfn.IFS(
AM2279="MPR ISSUE","ACTIVE",
AM2279="BSS Hardware Issue","ACTIVE",
AM2279="Sites strategiques, MLL, Pylone, etc.","PASSIVE",
AM2279="AKTIVCO DEFAUT GE &amp; POWER Cabinet","PASSIVE",
AM2279="AKTIVCO Coupure ENEO &amp; Baisse de tension","PASSIVE",
AM2279="Coupure ENEO &amp; Baisse de tension","PASSIVE",
AM2279="Defaut GE &amp; POWER Cabinet","PASSIVE",
AM2279="Sharing","PASSIVE",
AM2279="Sites strategiques &amp; DataCenter","PASSIVE",
AM2279="Exclu","Exclu",
AM2279="SAT","ACTIVE",
AM2279="SPARE-ISSUE","SPARE-ISSUE",
AM2279="Fiber CAmtel","ACTIVE",
AM2279="Fiber AOF","ACTIVE",
AM2279="Projet OCM (HUAWEI)","PLANNED WORKS",
AM2279="Projet OCM (NOKIA)","PLANNED WORKS",
AM2279="ACCESS-ISSUE","ACCESS-ISSUE",
AM2279="Projet OCM (ZTE, NOKIA, autres projets)","PLANNED WORKS",
AM2279="No root CAuse","No root cause",
AM2279="ODU HS","ACTIVE",
AM2279="IP &amp; VLAN","ACTIVE",
AM2279="Warehouse HUAWEI","SPARE-ISSUE",
AM2279="SPARE-HS","SPARE-ISSUE",
AM2279="Power Telco","ACTIVE", AM2279="no impacts","no impacts"
),"")</f>
        <v>no impacts</v>
      </c>
      <c r="AO2279" s="93" t="s">
        <v>5537</v>
      </c>
      <c r="AP2279" s="101" t="str">
        <f t="shared" si="64"/>
        <v>CTR_189</v>
      </c>
      <c r="AR2279" s="17" t="s">
        <v>5537</v>
      </c>
      <c r="AS2279" s="7" t="s">
        <v>5537</v>
      </c>
      <c r="AT2279" s="6"/>
      <c r="AU2279" s="7"/>
      <c r="AV2279" s="3" t="s">
        <v>5537</v>
      </c>
      <c r="AW2279" s="18" t="s">
        <v>5537</v>
      </c>
      <c r="AX2279" s="18" t="s">
        <v>5537</v>
      </c>
      <c r="AY2279" s="18" t="s">
        <v>5537</v>
      </c>
      <c r="AZ2279" s="18" t="s">
        <v>5537</v>
      </c>
      <c r="BA2279" s="18" t="s">
        <v>5537</v>
      </c>
      <c r="BB2279" s="18" t="s">
        <v>5537</v>
      </c>
      <c r="BC2279" s="18" t="s">
        <v>5537</v>
      </c>
      <c r="BD2279" s="18" t="s">
        <v>5537</v>
      </c>
      <c r="BE2279" s="18" t="s">
        <v>5537</v>
      </c>
      <c r="BF2279" s="18" t="s">
        <v>5537</v>
      </c>
      <c r="BG2279" s="18" t="s">
        <v>5537</v>
      </c>
      <c r="BH2279" s="18" t="s">
        <v>5537</v>
      </c>
      <c r="BI2279" s="9" t="s">
        <v>5537</v>
      </c>
      <c r="BJ2279" s="14"/>
      <c r="BK2279" s="14" t="s">
        <v>5537</v>
      </c>
      <c r="BL2279" s="14" t="str">
        <f>_xlfn.XLOOKUP(B2279,'[4]cell downs 18042026 17h'!$B:$B,'[4]cell downs 18042026 17h'!$B:$B,"")</f>
        <v/>
      </c>
      <c r="BM2279" s="14" t="str">
        <f>_xlfn.XLOOKUP(B2279,'[5]Cells Huawei 19042026 15h'!$B:$B,'[5]Cells Huawei 19042026 15h'!$B:$B,"")</f>
        <v/>
      </c>
      <c r="BN2279" s="9" t="str">
        <f>_xlfn.XLOOKUP(B2279,'[6]cells down 19042026 9H40'!$B:$B,'[6]cells down 19042026 9H40'!$B:$B,"")</f>
        <v/>
      </c>
      <c r="BO2279" s="9" t="s">
        <v>5537</v>
      </c>
      <c r="BP2279" s="9" t="s">
        <v>594</v>
      </c>
      <c r="BQ2279" s="115"/>
    </row>
    <row r="2280" spans="1:69" s="9" customFormat="1" x14ac:dyDescent="0.3">
      <c r="A2280" s="1" t="s">
        <v>4171</v>
      </c>
      <c r="B2280" s="8" t="s">
        <v>4172</v>
      </c>
      <c r="C2280" s="3" t="str">
        <f>_xlfn.XLOOKUP(B2280,'[1]daily break down'!$D:$D,'[1]daily break down'!$E:$E,"")</f>
        <v>CENTRE</v>
      </c>
      <c r="D2280" s="1" t="s">
        <v>11</v>
      </c>
      <c r="E2280" s="1" t="s">
        <v>12</v>
      </c>
      <c r="F2280" s="3" t="s">
        <v>69</v>
      </c>
      <c r="G2280" s="1" t="s">
        <v>3536</v>
      </c>
      <c r="H2280" s="34" t="str">
        <f>_xlfn.XLOOKUP(B2280,[2]CALCULATION!$B:$B,[2]CALCULATION!$H:$H,"")</f>
        <v>ZTE</v>
      </c>
      <c r="I2280" s="28">
        <v>0</v>
      </c>
      <c r="J2280" s="28">
        <v>0</v>
      </c>
      <c r="K2280" s="28">
        <v>0</v>
      </c>
      <c r="L2280" s="28">
        <v>0</v>
      </c>
      <c r="M2280" s="28">
        <v>0</v>
      </c>
      <c r="N2280" s="28">
        <v>0</v>
      </c>
      <c r="O2280" s="28">
        <v>0</v>
      </c>
      <c r="P2280" s="28">
        <v>0</v>
      </c>
      <c r="Q2280" s="28">
        <v>0</v>
      </c>
      <c r="R2280" s="28">
        <v>0</v>
      </c>
      <c r="S2280" s="94">
        <v>0</v>
      </c>
      <c r="T2280" s="94">
        <f>_xlfn.XLOOKUP(B2280,'[3]Nur des jours'!$B:$B,'[3]Nur des jours'!$U:$U,"")</f>
        <v>0</v>
      </c>
      <c r="U2280" s="94">
        <v>0</v>
      </c>
      <c r="V2280" s="94">
        <v>0</v>
      </c>
      <c r="W2280" s="94">
        <v>0</v>
      </c>
      <c r="X2280" s="94">
        <v>0</v>
      </c>
      <c r="Y2280" s="94">
        <v>0</v>
      </c>
      <c r="Z2280" s="94">
        <v>0</v>
      </c>
      <c r="AA2280" s="94">
        <v>0</v>
      </c>
      <c r="AB2280" s="94">
        <v>0</v>
      </c>
      <c r="AC2280" s="94"/>
      <c r="AD2280" s="94">
        <v>0</v>
      </c>
      <c r="AE2280" s="94">
        <v>0</v>
      </c>
      <c r="AF2280" s="94">
        <v>0</v>
      </c>
      <c r="AG2280" s="94">
        <v>0</v>
      </c>
      <c r="AH2280" s="94">
        <v>0</v>
      </c>
      <c r="AI2280" s="49" t="s">
        <v>5559</v>
      </c>
      <c r="AJ2280" s="49"/>
      <c r="AK2280" s="48" t="str" cm="1">
        <f t="array" ref="AK2280">IFERROR(_xlfn.IFS(
AM2280="MPR ISSUE","PDH",
AM2280="BSS Hardware Issue","BSS",
AM2280="Sites strategiques, MLL, Pylone, etc.","ENVTECH",
AM2280="AKTIVCO DEFAUT GE &amp; POWER Cabinet","AKTIVCO",
AM2280="AKTIVCO Coupure ENEO &amp; Baisse de tension","AKTIVCO GRID ONLY",
AM2280="Coupure ENEO &amp; Baisse de tension","IHS GRID ONLY",
AM2280="Defaut GE &amp; POWER Cabinet","IHS",
AM2280="Sharing","Partners",
AM2280="Sites strategiques &amp; DataCenter","SST &amp; DC",
AM2280="Exclu","Exclu",
AM2280="SAT","SAT",
AM2280="SPARE-ISSUE","SPARE-ISSUE",
AM2280="Fiber CAmtel","TRANS_FO_CAMTEL",
AM2280="Fiber AOF","Fiber AOF",
AM2280="Projet OCM (HUAWEI)","TRAVAUX-HUAWEI",
AM2280="Projet OCM (NOKIA)","TRAVAUX-NOKIA",
AM2280="ACCESS-ISSUE","ACCESS-ISSUE",
AM2280="Projet OCM (ZTE, NOKIA, autres projets)","TRAVAUX OCM",
AM2280="No root CAuse","No root cause",
AM2280="ODU HS","PDH",
AM2280="IP &amp; VLAN","PDH",
AM2280="Warehouse HUAWEI","SPARE-ISSUE",
AM2280="SPARE-HS","SPARE-ISSUE",
AM2280="Power Telco","BSS",AM2280="no impacts","no impacts"
),"")</f>
        <v>no impacts</v>
      </c>
      <c r="AL2280" s="48" t="str" cm="1">
        <f t="array" ref="AL2280">IFERROR(_xlfn.IFS(
AM2280="MPR ISSUE","TX ISSUE",
AM2280="BSS Hardware Issue","RAN ISSUE",
AM2280="Sites strategiques, MLL, Pylone, etc.","ENVTECH",
AM2280="AKTIVCO DEFAUT GE &amp; POWER Cabinet","POWER ISSUE",
AM2280="AKTIVCO Coupure ENEO &amp; Baisse de tension","POWER ISSUE",
AM2280="Coupure ENEO &amp; Baisse de tension","POWER ISSUE",
AM2280="Defaut GE &amp; POWER Cabinet","POWER ISSUE",
AM2280="Sharing","POWER ISSUE",
AM2280="Sites strategiques &amp; DataCenter","POWER ISSUE",
AM2280="Exclu","Exclu",
AM2280="SAT","TX ISSUE",
AM2280="SPARE-ISSUE","SPARE-ISSUE",
AM2280="Fiber CAmtel","TX ISSUE",
AM2280="Fiber AOF","TX ISSUE",
AM2280="Projet OCM (HUAWEI)","TRAVAUX-HUAWEI",
AM2280="Projet OCM (NOKIA)","TRAVAUX -NOKIA",
AM2280="ACCESS-ISSUE","ACCESS-ISSUE",
AM2280="Projet OCM (ZTE, NOKIA, autres projets)","TRAVAUX OCM",
AM2280="No root CAuse","No root cause",
AM2280="ODU HS","TX ISSUE",
AM2280="IP &amp; VLAN","TX ISSUE",
AM2280="Warehouse HUAWEI","SPARE-ISSUE",
AM2280="SPARE-HS","SPARE-ISSUE",
AM2280="Power Telco","RAN ISSUE",AM2280="no impacts","no impacts"
),"")</f>
        <v>no impacts</v>
      </c>
      <c r="AM2280" s="67" t="s">
        <v>5605</v>
      </c>
      <c r="AN2280" s="48" t="str" cm="1">
        <f t="array" ref="AN2280">IFERROR(_xlfn.IFS(
AM2280="MPR ISSUE","ACTIVE",
AM2280="BSS Hardware Issue","ACTIVE",
AM2280="Sites strategiques, MLL, Pylone, etc.","PASSIVE",
AM2280="AKTIVCO DEFAUT GE &amp; POWER Cabinet","PASSIVE",
AM2280="AKTIVCO Coupure ENEO &amp; Baisse de tension","PASSIVE",
AM2280="Coupure ENEO &amp; Baisse de tension","PASSIVE",
AM2280="Defaut GE &amp; POWER Cabinet","PASSIVE",
AM2280="Sharing","PASSIVE",
AM2280="Sites strategiques &amp; DataCenter","PASSIVE",
AM2280="Exclu","Exclu",
AM2280="SAT","ACTIVE",
AM2280="SPARE-ISSUE","SPARE-ISSUE",
AM2280="Fiber CAmtel","ACTIVE",
AM2280="Fiber AOF","ACTIVE",
AM2280="Projet OCM (HUAWEI)","PLANNED WORKS",
AM2280="Projet OCM (NOKIA)","PLANNED WORKS",
AM2280="ACCESS-ISSUE","ACCESS-ISSUE",
AM2280="Projet OCM (ZTE, NOKIA, autres projets)","PLANNED WORKS",
AM2280="No root CAuse","No root cause",
AM2280="ODU HS","ACTIVE",
AM2280="IP &amp; VLAN","ACTIVE",
AM2280="Warehouse HUAWEI","SPARE-ISSUE",
AM2280="SPARE-HS","SPARE-ISSUE",
AM2280="Power Telco","ACTIVE", AM2280="no impacts","no impacts"
),"")</f>
        <v>no impacts</v>
      </c>
      <c r="AO2280" s="93" t="s">
        <v>5537</v>
      </c>
      <c r="AP2280" s="101" t="str">
        <f t="shared" si="64"/>
        <v>SUD_064</v>
      </c>
      <c r="AR2280" s="17" t="s">
        <v>5537</v>
      </c>
      <c r="AS2280" s="7" t="s">
        <v>5537</v>
      </c>
      <c r="AT2280" s="6"/>
      <c r="AU2280" s="7"/>
      <c r="AV2280" s="3" t="s">
        <v>5537</v>
      </c>
      <c r="AW2280" s="18" t="s">
        <v>5537</v>
      </c>
      <c r="AX2280" s="18" t="s">
        <v>5537</v>
      </c>
      <c r="AY2280" s="18" t="s">
        <v>5537</v>
      </c>
      <c r="AZ2280" s="18" t="s">
        <v>5537</v>
      </c>
      <c r="BA2280" s="18" t="s">
        <v>5537</v>
      </c>
      <c r="BB2280" s="18" t="s">
        <v>5537</v>
      </c>
      <c r="BC2280" s="18" t="s">
        <v>5537</v>
      </c>
      <c r="BD2280" s="18" t="s">
        <v>5537</v>
      </c>
      <c r="BE2280" s="18" t="s">
        <v>5537</v>
      </c>
      <c r="BF2280" s="18" t="s">
        <v>5537</v>
      </c>
      <c r="BG2280" s="18" t="s">
        <v>5537</v>
      </c>
      <c r="BH2280" s="18" t="s">
        <v>5537</v>
      </c>
      <c r="BI2280" s="9" t="s">
        <v>5537</v>
      </c>
      <c r="BJ2280" s="14"/>
      <c r="BK2280" s="14" t="s">
        <v>5537</v>
      </c>
      <c r="BL2280" s="14" t="str">
        <f>_xlfn.XLOOKUP(B2280,'[4]cell downs 18042026 17h'!$B:$B,'[4]cell downs 18042026 17h'!$B:$B,"")</f>
        <v/>
      </c>
      <c r="BM2280" s="14" t="str">
        <f>_xlfn.XLOOKUP(B2280,'[5]Cells Huawei 19042026 15h'!$B:$B,'[5]Cells Huawei 19042026 15h'!$B:$B,"")</f>
        <v/>
      </c>
      <c r="BN2280" s="9" t="str">
        <f>_xlfn.XLOOKUP(B2280,'[6]cells down 19042026 9H40'!$B:$B,'[6]cells down 19042026 9H40'!$B:$B,"")</f>
        <v/>
      </c>
      <c r="BO2280" s="9" t="s">
        <v>4172</v>
      </c>
      <c r="BP2280" s="9" t="s">
        <v>5537</v>
      </c>
      <c r="BQ2280" s="115"/>
    </row>
    <row r="2281" spans="1:69" s="9" customFormat="1" x14ac:dyDescent="0.3">
      <c r="A2281" s="1" t="s">
        <v>4173</v>
      </c>
      <c r="B2281" s="8" t="s">
        <v>4174</v>
      </c>
      <c r="C2281" s="3" t="str">
        <f>_xlfn.XLOOKUP(B2281,'[1]daily break down'!$D:$D,'[1]daily break down'!$E:$E,"")</f>
        <v>CENTRE</v>
      </c>
      <c r="D2281" s="1" t="s">
        <v>21</v>
      </c>
      <c r="E2281" s="1" t="s">
        <v>122</v>
      </c>
      <c r="F2281" s="3" t="s">
        <v>37</v>
      </c>
      <c r="G2281" s="1" t="s">
        <v>4175</v>
      </c>
      <c r="H2281" s="34" t="str">
        <f>_xlfn.XLOOKUP(B2281,[2]CALCULATION!$B:$B,[2]CALCULATION!$H:$H,"")</f>
        <v>ZTE</v>
      </c>
      <c r="I2281" s="28">
        <v>0</v>
      </c>
      <c r="J2281" s="28">
        <v>0</v>
      </c>
      <c r="K2281" s="28">
        <v>0</v>
      </c>
      <c r="L2281" s="28">
        <v>0</v>
      </c>
      <c r="M2281" s="28">
        <v>0</v>
      </c>
      <c r="N2281" s="28">
        <v>0</v>
      </c>
      <c r="O2281" s="28">
        <v>0</v>
      </c>
      <c r="P2281" s="28">
        <v>0</v>
      </c>
      <c r="Q2281" s="28">
        <v>0</v>
      </c>
      <c r="R2281" s="28">
        <v>0</v>
      </c>
      <c r="S2281" s="94">
        <v>0</v>
      </c>
      <c r="T2281" s="94">
        <f>_xlfn.XLOOKUP(B2281,'[3]Nur des jours'!$B:$B,'[3]Nur des jours'!$U:$U,"")</f>
        <v>0</v>
      </c>
      <c r="U2281" s="94">
        <v>0</v>
      </c>
      <c r="V2281" s="94">
        <v>0</v>
      </c>
      <c r="W2281" s="94">
        <v>0</v>
      </c>
      <c r="X2281" s="94">
        <v>0</v>
      </c>
      <c r="Y2281" s="94">
        <v>0</v>
      </c>
      <c r="Z2281" s="94">
        <v>0</v>
      </c>
      <c r="AA2281" s="94">
        <v>0</v>
      </c>
      <c r="AB2281" s="94">
        <v>0</v>
      </c>
      <c r="AC2281" s="94"/>
      <c r="AD2281" s="94">
        <v>0</v>
      </c>
      <c r="AE2281" s="94">
        <v>0</v>
      </c>
      <c r="AF2281" s="94">
        <v>0</v>
      </c>
      <c r="AG2281" s="94">
        <v>0</v>
      </c>
      <c r="AH2281" s="94">
        <v>0</v>
      </c>
      <c r="AI2281" s="49" t="s">
        <v>5559</v>
      </c>
      <c r="AJ2281" s="49"/>
      <c r="AK2281" s="48" t="str" cm="1">
        <f t="array" ref="AK2281">IFERROR(_xlfn.IFS(
AM2281="MPR ISSUE","PDH",
AM2281="BSS Hardware Issue","BSS",
AM2281="Sites strategiques, MLL, Pylone, etc.","ENVTECH",
AM2281="AKTIVCO DEFAUT GE &amp; POWER Cabinet","AKTIVCO",
AM2281="AKTIVCO Coupure ENEO &amp; Baisse de tension","AKTIVCO GRID ONLY",
AM2281="Coupure ENEO &amp; Baisse de tension","IHS GRID ONLY",
AM2281="Defaut GE &amp; POWER Cabinet","IHS",
AM2281="Sharing","Partners",
AM2281="Sites strategiques &amp; DataCenter","SST &amp; DC",
AM2281="Exclu","Exclu",
AM2281="SAT","SAT",
AM2281="SPARE-ISSUE","SPARE-ISSUE",
AM2281="Fiber CAmtel","TRANS_FO_CAMTEL",
AM2281="Fiber AOF","Fiber AOF",
AM2281="Projet OCM (HUAWEI)","TRAVAUX-HUAWEI",
AM2281="Projet OCM (NOKIA)","TRAVAUX-NOKIA",
AM2281="ACCESS-ISSUE","ACCESS-ISSUE",
AM2281="Projet OCM (ZTE, NOKIA, autres projets)","TRAVAUX OCM",
AM2281="No root CAuse","No root cause",
AM2281="ODU HS","PDH",
AM2281="IP &amp; VLAN","PDH",
AM2281="Warehouse HUAWEI","SPARE-ISSUE",
AM2281="SPARE-HS","SPARE-ISSUE",
AM2281="Power Telco","BSS",AM2281="no impacts","no impacts"
),"")</f>
        <v>no impacts</v>
      </c>
      <c r="AL2281" s="48" t="str" cm="1">
        <f t="array" ref="AL2281">IFERROR(_xlfn.IFS(
AM2281="MPR ISSUE","TX ISSUE",
AM2281="BSS Hardware Issue","RAN ISSUE",
AM2281="Sites strategiques, MLL, Pylone, etc.","ENVTECH",
AM2281="AKTIVCO DEFAUT GE &amp; POWER Cabinet","POWER ISSUE",
AM2281="AKTIVCO Coupure ENEO &amp; Baisse de tension","POWER ISSUE",
AM2281="Coupure ENEO &amp; Baisse de tension","POWER ISSUE",
AM2281="Defaut GE &amp; POWER Cabinet","POWER ISSUE",
AM2281="Sharing","POWER ISSUE",
AM2281="Sites strategiques &amp; DataCenter","POWER ISSUE",
AM2281="Exclu","Exclu",
AM2281="SAT","TX ISSUE",
AM2281="SPARE-ISSUE","SPARE-ISSUE",
AM2281="Fiber CAmtel","TX ISSUE",
AM2281="Fiber AOF","TX ISSUE",
AM2281="Projet OCM (HUAWEI)","TRAVAUX-HUAWEI",
AM2281="Projet OCM (NOKIA)","TRAVAUX -NOKIA",
AM2281="ACCESS-ISSUE","ACCESS-ISSUE",
AM2281="Projet OCM (ZTE, NOKIA, autres projets)","TRAVAUX OCM",
AM2281="No root CAuse","No root cause",
AM2281="ODU HS","TX ISSUE",
AM2281="IP &amp; VLAN","TX ISSUE",
AM2281="Warehouse HUAWEI","SPARE-ISSUE",
AM2281="SPARE-HS","SPARE-ISSUE",
AM2281="Power Telco","RAN ISSUE",AM2281="no impacts","no impacts"
),"")</f>
        <v>no impacts</v>
      </c>
      <c r="AM2281" s="67" t="s">
        <v>5605</v>
      </c>
      <c r="AN2281" s="48" t="str" cm="1">
        <f t="array" ref="AN2281">IFERROR(_xlfn.IFS(
AM2281="MPR ISSUE","ACTIVE",
AM2281="BSS Hardware Issue","ACTIVE",
AM2281="Sites strategiques, MLL, Pylone, etc.","PASSIVE",
AM2281="AKTIVCO DEFAUT GE &amp; POWER Cabinet","PASSIVE",
AM2281="AKTIVCO Coupure ENEO &amp; Baisse de tension","PASSIVE",
AM2281="Coupure ENEO &amp; Baisse de tension","PASSIVE",
AM2281="Defaut GE &amp; POWER Cabinet","PASSIVE",
AM2281="Sharing","PASSIVE",
AM2281="Sites strategiques &amp; DataCenter","PASSIVE",
AM2281="Exclu","Exclu",
AM2281="SAT","ACTIVE",
AM2281="SPARE-ISSUE","SPARE-ISSUE",
AM2281="Fiber CAmtel","ACTIVE",
AM2281="Fiber AOF","ACTIVE",
AM2281="Projet OCM (HUAWEI)","PLANNED WORKS",
AM2281="Projet OCM (NOKIA)","PLANNED WORKS",
AM2281="ACCESS-ISSUE","ACCESS-ISSUE",
AM2281="Projet OCM (ZTE, NOKIA, autres projets)","PLANNED WORKS",
AM2281="No root CAuse","No root cause",
AM2281="ODU HS","ACTIVE",
AM2281="IP &amp; VLAN","ACTIVE",
AM2281="Warehouse HUAWEI","SPARE-ISSUE",
AM2281="SPARE-HS","SPARE-ISSUE",
AM2281="Power Telco","ACTIVE", AM2281="no impacts","no impacts"
),"")</f>
        <v>no impacts</v>
      </c>
      <c r="AO2281" s="93" t="s">
        <v>5537</v>
      </c>
      <c r="AP2281" s="101" t="str">
        <f t="shared" si="64"/>
        <v>CTR_892</v>
      </c>
      <c r="AR2281" s="17" t="s">
        <v>5537</v>
      </c>
      <c r="AS2281" s="7" t="s">
        <v>5537</v>
      </c>
      <c r="AT2281" s="6"/>
      <c r="AU2281" s="7"/>
      <c r="AV2281" s="3" t="s">
        <v>5537</v>
      </c>
      <c r="AW2281" s="18" t="s">
        <v>5537</v>
      </c>
      <c r="AX2281" s="18" t="s">
        <v>5537</v>
      </c>
      <c r="AY2281" s="18" t="s">
        <v>5537</v>
      </c>
      <c r="AZ2281" s="18" t="s">
        <v>5537</v>
      </c>
      <c r="BA2281" s="18" t="s">
        <v>5537</v>
      </c>
      <c r="BB2281" s="18" t="s">
        <v>5537</v>
      </c>
      <c r="BC2281" s="18" t="s">
        <v>5537</v>
      </c>
      <c r="BD2281" s="18" t="s">
        <v>5537</v>
      </c>
      <c r="BE2281" s="18" t="s">
        <v>5537</v>
      </c>
      <c r="BF2281" s="18" t="s">
        <v>5537</v>
      </c>
      <c r="BG2281" s="18" t="s">
        <v>5537</v>
      </c>
      <c r="BH2281" s="18" t="s">
        <v>5537</v>
      </c>
      <c r="BI2281" s="9" t="s">
        <v>5537</v>
      </c>
      <c r="BJ2281" s="14"/>
      <c r="BK2281" s="14" t="s">
        <v>5537</v>
      </c>
      <c r="BL2281" s="14" t="str">
        <f>_xlfn.XLOOKUP(B2281,'[4]cell downs 18042026 17h'!$B:$B,'[4]cell downs 18042026 17h'!$B:$B,"")</f>
        <v/>
      </c>
      <c r="BM2281" s="14" t="str">
        <f>_xlfn.XLOOKUP(B2281,'[5]Cells Huawei 19042026 15h'!$B:$B,'[5]Cells Huawei 19042026 15h'!$B:$B,"")</f>
        <v/>
      </c>
      <c r="BN2281" s="9" t="str">
        <f>_xlfn.XLOOKUP(B2281,'[6]cells down 19042026 9H40'!$B:$B,'[6]cells down 19042026 9H40'!$B:$B,"")</f>
        <v/>
      </c>
      <c r="BO2281" s="9" t="s">
        <v>5537</v>
      </c>
      <c r="BP2281" s="9" t="s">
        <v>5537</v>
      </c>
      <c r="BQ2281" s="115"/>
    </row>
    <row r="2282" spans="1:69" s="9" customFormat="1" x14ac:dyDescent="0.3">
      <c r="A2282" s="1" t="s">
        <v>4183</v>
      </c>
      <c r="B2282" s="8" t="s">
        <v>4184</v>
      </c>
      <c r="C2282" s="3" t="str">
        <f>_xlfn.XLOOKUP(B2282,'[1]daily break down'!$D:$D,'[1]daily break down'!$E:$E,"")</f>
        <v>CENTRE</v>
      </c>
      <c r="D2282" s="1" t="s">
        <v>21</v>
      </c>
      <c r="E2282" s="1" t="s">
        <v>36</v>
      </c>
      <c r="F2282" s="3" t="s">
        <v>37</v>
      </c>
      <c r="G2282" s="1" t="s">
        <v>1577</v>
      </c>
      <c r="H2282" s="34" t="str">
        <f>_xlfn.XLOOKUP(B2282,[2]CALCULATION!$B:$B,[2]CALCULATION!$H:$H,"")</f>
        <v>ZTE</v>
      </c>
      <c r="I2282" s="28">
        <v>0</v>
      </c>
      <c r="J2282" s="28">
        <v>0</v>
      </c>
      <c r="K2282" s="28">
        <v>0</v>
      </c>
      <c r="L2282" s="28">
        <v>0</v>
      </c>
      <c r="M2282" s="28">
        <v>0</v>
      </c>
      <c r="N2282" s="28">
        <v>0</v>
      </c>
      <c r="O2282" s="28">
        <v>0</v>
      </c>
      <c r="P2282" s="28">
        <v>0</v>
      </c>
      <c r="Q2282" s="28">
        <v>0</v>
      </c>
      <c r="R2282" s="28">
        <v>0</v>
      </c>
      <c r="S2282" s="94">
        <v>0</v>
      </c>
      <c r="T2282" s="94">
        <f>_xlfn.XLOOKUP(B2282,'[3]Nur des jours'!$B:$B,'[3]Nur des jours'!$U:$U,"")</f>
        <v>0</v>
      </c>
      <c r="U2282" s="94">
        <v>0</v>
      </c>
      <c r="V2282" s="94">
        <v>0</v>
      </c>
      <c r="W2282" s="94">
        <v>0</v>
      </c>
      <c r="X2282" s="94">
        <v>0</v>
      </c>
      <c r="Y2282" s="94">
        <v>0</v>
      </c>
      <c r="Z2282" s="94">
        <v>0</v>
      </c>
      <c r="AA2282" s="94">
        <v>0</v>
      </c>
      <c r="AB2282" s="94">
        <v>0</v>
      </c>
      <c r="AC2282" s="94"/>
      <c r="AD2282" s="94">
        <v>0</v>
      </c>
      <c r="AE2282" s="94">
        <v>0</v>
      </c>
      <c r="AF2282" s="94">
        <v>0</v>
      </c>
      <c r="AG2282" s="94">
        <v>0</v>
      </c>
      <c r="AH2282" s="94">
        <v>0</v>
      </c>
      <c r="AI2282" s="49" t="s">
        <v>5559</v>
      </c>
      <c r="AJ2282" s="49"/>
      <c r="AK2282" s="48" t="str" cm="1">
        <f t="array" ref="AK2282">IFERROR(_xlfn.IFS(
AM2282="MPR ISSUE","PDH",
AM2282="BSS Hardware Issue","BSS",
AM2282="Sites strategiques, MLL, Pylone, etc.","ENVTECH",
AM2282="AKTIVCO DEFAUT GE &amp; POWER Cabinet","AKTIVCO",
AM2282="AKTIVCO Coupure ENEO &amp; Baisse de tension","AKTIVCO GRID ONLY",
AM2282="Coupure ENEO &amp; Baisse de tension","IHS GRID ONLY",
AM2282="Defaut GE &amp; POWER Cabinet","IHS",
AM2282="Sharing","Partners",
AM2282="Sites strategiques &amp; DataCenter","SST &amp; DC",
AM2282="Exclu","Exclu",
AM2282="SAT","SAT",
AM2282="SPARE-ISSUE","SPARE-ISSUE",
AM2282="Fiber CAmtel","TRANS_FO_CAMTEL",
AM2282="Fiber AOF","Fiber AOF",
AM2282="Projet OCM (HUAWEI)","TRAVAUX-HUAWEI",
AM2282="Projet OCM (NOKIA)","TRAVAUX-NOKIA",
AM2282="ACCESS-ISSUE","ACCESS-ISSUE",
AM2282="Projet OCM (ZTE, NOKIA, autres projets)","TRAVAUX OCM",
AM2282="No root CAuse","No root cause",
AM2282="ODU HS","PDH",
AM2282="IP &amp; VLAN","PDH",
AM2282="Warehouse HUAWEI","SPARE-ISSUE",
AM2282="SPARE-HS","SPARE-ISSUE",
AM2282="Power Telco","BSS",AM2282="no impacts","no impacts"
),"")</f>
        <v>no impacts</v>
      </c>
      <c r="AL2282" s="48" t="str" cm="1">
        <f t="array" ref="AL2282">IFERROR(_xlfn.IFS(
AM2282="MPR ISSUE","TX ISSUE",
AM2282="BSS Hardware Issue","RAN ISSUE",
AM2282="Sites strategiques, MLL, Pylone, etc.","ENVTECH",
AM2282="AKTIVCO DEFAUT GE &amp; POWER Cabinet","POWER ISSUE",
AM2282="AKTIVCO Coupure ENEO &amp; Baisse de tension","POWER ISSUE",
AM2282="Coupure ENEO &amp; Baisse de tension","POWER ISSUE",
AM2282="Defaut GE &amp; POWER Cabinet","POWER ISSUE",
AM2282="Sharing","POWER ISSUE",
AM2282="Sites strategiques &amp; DataCenter","POWER ISSUE",
AM2282="Exclu","Exclu",
AM2282="SAT","TX ISSUE",
AM2282="SPARE-ISSUE","SPARE-ISSUE",
AM2282="Fiber CAmtel","TX ISSUE",
AM2282="Fiber AOF","TX ISSUE",
AM2282="Projet OCM (HUAWEI)","TRAVAUX-HUAWEI",
AM2282="Projet OCM (NOKIA)","TRAVAUX -NOKIA",
AM2282="ACCESS-ISSUE","ACCESS-ISSUE",
AM2282="Projet OCM (ZTE, NOKIA, autres projets)","TRAVAUX OCM",
AM2282="No root CAuse","No root cause",
AM2282="ODU HS","TX ISSUE",
AM2282="IP &amp; VLAN","TX ISSUE",
AM2282="Warehouse HUAWEI","SPARE-ISSUE",
AM2282="SPARE-HS","SPARE-ISSUE",
AM2282="Power Telco","RAN ISSUE",AM2282="no impacts","no impacts"
),"")</f>
        <v>no impacts</v>
      </c>
      <c r="AM2282" s="67" t="s">
        <v>5605</v>
      </c>
      <c r="AN2282" s="48" t="str" cm="1">
        <f t="array" ref="AN2282">IFERROR(_xlfn.IFS(
AM2282="MPR ISSUE","ACTIVE",
AM2282="BSS Hardware Issue","ACTIVE",
AM2282="Sites strategiques, MLL, Pylone, etc.","PASSIVE",
AM2282="AKTIVCO DEFAUT GE &amp; POWER Cabinet","PASSIVE",
AM2282="AKTIVCO Coupure ENEO &amp; Baisse de tension","PASSIVE",
AM2282="Coupure ENEO &amp; Baisse de tension","PASSIVE",
AM2282="Defaut GE &amp; POWER Cabinet","PASSIVE",
AM2282="Sharing","PASSIVE",
AM2282="Sites strategiques &amp; DataCenter","PASSIVE",
AM2282="Exclu","Exclu",
AM2282="SAT","ACTIVE",
AM2282="SPARE-ISSUE","SPARE-ISSUE",
AM2282="Fiber CAmtel","ACTIVE",
AM2282="Fiber AOF","ACTIVE",
AM2282="Projet OCM (HUAWEI)","PLANNED WORKS",
AM2282="Projet OCM (NOKIA)","PLANNED WORKS",
AM2282="ACCESS-ISSUE","ACCESS-ISSUE",
AM2282="Projet OCM (ZTE, NOKIA, autres projets)","PLANNED WORKS",
AM2282="No root CAuse","No root cause",
AM2282="ODU HS","ACTIVE",
AM2282="IP &amp; VLAN","ACTIVE",
AM2282="Warehouse HUAWEI","SPARE-ISSUE",
AM2282="SPARE-HS","SPARE-ISSUE",
AM2282="Power Telco","ACTIVE", AM2282="no impacts","no impacts"
),"")</f>
        <v>no impacts</v>
      </c>
      <c r="AO2282" s="93" t="s">
        <v>5537</v>
      </c>
      <c r="AP2282" s="101" t="str">
        <f t="shared" si="64"/>
        <v>CTR_710</v>
      </c>
      <c r="AR2282" s="17" t="s">
        <v>5537</v>
      </c>
      <c r="AS2282" s="7" t="s">
        <v>5537</v>
      </c>
      <c r="AT2282" s="6"/>
      <c r="AU2282" s="7"/>
      <c r="AV2282" s="3" t="s">
        <v>5537</v>
      </c>
      <c r="AW2282" s="18" t="s">
        <v>5537</v>
      </c>
      <c r="AX2282" s="18" t="s">
        <v>5537</v>
      </c>
      <c r="AY2282" s="18" t="s">
        <v>5537</v>
      </c>
      <c r="AZ2282" s="18" t="s">
        <v>5537</v>
      </c>
      <c r="BA2282" s="18" t="s">
        <v>5537</v>
      </c>
      <c r="BB2282" s="18" t="s">
        <v>5537</v>
      </c>
      <c r="BC2282" s="18" t="s">
        <v>5537</v>
      </c>
      <c r="BD2282" s="18" t="s">
        <v>5537</v>
      </c>
      <c r="BE2282" s="18" t="s">
        <v>5537</v>
      </c>
      <c r="BF2282" s="18" t="s">
        <v>5537</v>
      </c>
      <c r="BG2282" s="18" t="s">
        <v>5537</v>
      </c>
      <c r="BH2282" s="18" t="s">
        <v>5537</v>
      </c>
      <c r="BI2282" s="9" t="s">
        <v>5537</v>
      </c>
      <c r="BJ2282" s="14"/>
      <c r="BK2282" s="14" t="s">
        <v>5537</v>
      </c>
      <c r="BL2282" s="14" t="str">
        <f>_xlfn.XLOOKUP(B2282,'[4]cell downs 18042026 17h'!$B:$B,'[4]cell downs 18042026 17h'!$B:$B,"")</f>
        <v/>
      </c>
      <c r="BM2282" s="14" t="str">
        <f>_xlfn.XLOOKUP(B2282,'[5]Cells Huawei 19042026 15h'!$B:$B,'[5]Cells Huawei 19042026 15h'!$B:$B,"")</f>
        <v/>
      </c>
      <c r="BN2282" s="9" t="str">
        <f>_xlfn.XLOOKUP(B2282,'[6]cells down 19042026 9H40'!$B:$B,'[6]cells down 19042026 9H40'!$B:$B,"")</f>
        <v/>
      </c>
      <c r="BO2282" s="9" t="s">
        <v>5537</v>
      </c>
      <c r="BP2282" s="9" t="s">
        <v>5577</v>
      </c>
      <c r="BQ2282" s="115"/>
    </row>
    <row r="2283" spans="1:69" s="9" customFormat="1" x14ac:dyDescent="0.3">
      <c r="A2283" s="1" t="s">
        <v>4189</v>
      </c>
      <c r="B2283" s="8" t="s">
        <v>4190</v>
      </c>
      <c r="C2283" s="3" t="str">
        <f>_xlfn.XLOOKUP(B2283,'[1]daily break down'!$D:$D,'[1]daily break down'!$E:$E,"")</f>
        <v>CENTRE</v>
      </c>
      <c r="D2283" s="1" t="s">
        <v>21</v>
      </c>
      <c r="E2283" s="1" t="s">
        <v>22</v>
      </c>
      <c r="F2283" s="3" t="s">
        <v>37</v>
      </c>
      <c r="G2283" s="1" t="s">
        <v>1577</v>
      </c>
      <c r="H2283" s="33" t="str">
        <f>_xlfn.XLOOKUP(B2283,[2]CALCULATION!$B:$B,[2]CALCULATION!$H:$H,"")</f>
        <v>NOKIA</v>
      </c>
      <c r="I2283" s="28">
        <v>0</v>
      </c>
      <c r="J2283" s="28">
        <v>0</v>
      </c>
      <c r="K2283" s="28">
        <v>0</v>
      </c>
      <c r="L2283" s="28">
        <v>0</v>
      </c>
      <c r="M2283" s="28">
        <v>0</v>
      </c>
      <c r="N2283" s="28">
        <v>0</v>
      </c>
      <c r="O2283" s="28">
        <v>0</v>
      </c>
      <c r="P2283" s="28">
        <v>0</v>
      </c>
      <c r="Q2283" s="28">
        <v>0</v>
      </c>
      <c r="R2283" s="28">
        <v>0</v>
      </c>
      <c r="S2283" s="94">
        <v>0</v>
      </c>
      <c r="T2283" s="94">
        <f>_xlfn.XLOOKUP(B2283,'[3]Nur des jours'!$B:$B,'[3]Nur des jours'!$U:$U,"")</f>
        <v>0</v>
      </c>
      <c r="U2283" s="94">
        <v>0</v>
      </c>
      <c r="V2283" s="94">
        <v>0</v>
      </c>
      <c r="W2283" s="94">
        <v>0</v>
      </c>
      <c r="X2283" s="94">
        <v>0</v>
      </c>
      <c r="Y2283" s="94">
        <v>0</v>
      </c>
      <c r="Z2283" s="94">
        <v>0</v>
      </c>
      <c r="AA2283" s="94">
        <v>0</v>
      </c>
      <c r="AB2283" s="94">
        <v>0</v>
      </c>
      <c r="AC2283" s="94"/>
      <c r="AD2283" s="94">
        <v>0</v>
      </c>
      <c r="AE2283" s="94">
        <v>0</v>
      </c>
      <c r="AF2283" s="94">
        <v>0</v>
      </c>
      <c r="AG2283" s="94">
        <v>0</v>
      </c>
      <c r="AH2283" s="94">
        <v>0</v>
      </c>
      <c r="AI2283" s="49" t="s">
        <v>5559</v>
      </c>
      <c r="AJ2283" s="49"/>
      <c r="AK2283" s="48" t="str" cm="1">
        <f t="array" ref="AK2283">IFERROR(_xlfn.IFS(
AM2283="MPR ISSUE","PDH",
AM2283="BSS Hardware Issue","BSS",
AM2283="Sites strategiques, MLL, Pylone, etc.","ENVTECH",
AM2283="AKTIVCO DEFAUT GE &amp; POWER Cabinet","AKTIVCO",
AM2283="AKTIVCO Coupure ENEO &amp; Baisse de tension","AKTIVCO GRID ONLY",
AM2283="Coupure ENEO &amp; Baisse de tension","IHS GRID ONLY",
AM2283="Defaut GE &amp; POWER Cabinet","IHS",
AM2283="Sharing","Partners",
AM2283="Sites strategiques &amp; DataCenter","SST &amp; DC",
AM2283="Exclu","Exclu",
AM2283="SAT","SAT",
AM2283="SPARE-ISSUE","SPARE-ISSUE",
AM2283="Fiber CAmtel","TRANS_FO_CAMTEL",
AM2283="Fiber AOF","Fiber AOF",
AM2283="Projet OCM (HUAWEI)","TRAVAUX-HUAWEI",
AM2283="Projet OCM (NOKIA)","TRAVAUX-NOKIA",
AM2283="ACCESS-ISSUE","ACCESS-ISSUE",
AM2283="Projet OCM (ZTE, NOKIA, autres projets)","TRAVAUX OCM",
AM2283="No root CAuse","No root cause",
AM2283="ODU HS","PDH",
AM2283="IP &amp; VLAN","PDH",
AM2283="Warehouse HUAWEI","SPARE-ISSUE",
AM2283="SPARE-HS","SPARE-ISSUE",
AM2283="Power Telco","BSS",AM2283="no impacts","no impacts"
),"")</f>
        <v>no impacts</v>
      </c>
      <c r="AL2283" s="48" t="str" cm="1">
        <f t="array" ref="AL2283">IFERROR(_xlfn.IFS(
AM2283="MPR ISSUE","TX ISSUE",
AM2283="BSS Hardware Issue","RAN ISSUE",
AM2283="Sites strategiques, MLL, Pylone, etc.","ENVTECH",
AM2283="AKTIVCO DEFAUT GE &amp; POWER Cabinet","POWER ISSUE",
AM2283="AKTIVCO Coupure ENEO &amp; Baisse de tension","POWER ISSUE",
AM2283="Coupure ENEO &amp; Baisse de tension","POWER ISSUE",
AM2283="Defaut GE &amp; POWER Cabinet","POWER ISSUE",
AM2283="Sharing","POWER ISSUE",
AM2283="Sites strategiques &amp; DataCenter","POWER ISSUE",
AM2283="Exclu","Exclu",
AM2283="SAT","TX ISSUE",
AM2283="SPARE-ISSUE","SPARE-ISSUE",
AM2283="Fiber CAmtel","TX ISSUE",
AM2283="Fiber AOF","TX ISSUE",
AM2283="Projet OCM (HUAWEI)","TRAVAUX-HUAWEI",
AM2283="Projet OCM (NOKIA)","TRAVAUX -NOKIA",
AM2283="ACCESS-ISSUE","ACCESS-ISSUE",
AM2283="Projet OCM (ZTE, NOKIA, autres projets)","TRAVAUX OCM",
AM2283="No root CAuse","No root cause",
AM2283="ODU HS","TX ISSUE",
AM2283="IP &amp; VLAN","TX ISSUE",
AM2283="Warehouse HUAWEI","SPARE-ISSUE",
AM2283="SPARE-HS","SPARE-ISSUE",
AM2283="Power Telco","RAN ISSUE",AM2283="no impacts","no impacts"
),"")</f>
        <v>no impacts</v>
      </c>
      <c r="AM2283" s="67" t="s">
        <v>5605</v>
      </c>
      <c r="AN2283" s="48" t="str" cm="1">
        <f t="array" ref="AN2283">IFERROR(_xlfn.IFS(
AM2283="MPR ISSUE","ACTIVE",
AM2283="BSS Hardware Issue","ACTIVE",
AM2283="Sites strategiques, MLL, Pylone, etc.","PASSIVE",
AM2283="AKTIVCO DEFAUT GE &amp; POWER Cabinet","PASSIVE",
AM2283="AKTIVCO Coupure ENEO &amp; Baisse de tension","PASSIVE",
AM2283="Coupure ENEO &amp; Baisse de tension","PASSIVE",
AM2283="Defaut GE &amp; POWER Cabinet","PASSIVE",
AM2283="Sharing","PASSIVE",
AM2283="Sites strategiques &amp; DataCenter","PASSIVE",
AM2283="Exclu","Exclu",
AM2283="SAT","ACTIVE",
AM2283="SPARE-ISSUE","SPARE-ISSUE",
AM2283="Fiber CAmtel","ACTIVE",
AM2283="Fiber AOF","ACTIVE",
AM2283="Projet OCM (HUAWEI)","PLANNED WORKS",
AM2283="Projet OCM (NOKIA)","PLANNED WORKS",
AM2283="ACCESS-ISSUE","ACCESS-ISSUE",
AM2283="Projet OCM (ZTE, NOKIA, autres projets)","PLANNED WORKS",
AM2283="No root CAuse","No root cause",
AM2283="ODU HS","ACTIVE",
AM2283="IP &amp; VLAN","ACTIVE",
AM2283="Warehouse HUAWEI","SPARE-ISSUE",
AM2283="SPARE-HS","SPARE-ISSUE",
AM2283="Power Telco","ACTIVE", AM2283="no impacts","no impacts"
),"")</f>
        <v>no impacts</v>
      </c>
      <c r="AO2283" s="93" t="s">
        <v>5537</v>
      </c>
      <c r="AP2283" s="101" t="str">
        <f t="shared" si="64"/>
        <v>CTR_898</v>
      </c>
      <c r="AR2283" s="17" t="s">
        <v>5537</v>
      </c>
      <c r="AS2283" s="7" t="s">
        <v>5537</v>
      </c>
      <c r="AT2283" s="6"/>
      <c r="AU2283" s="7"/>
      <c r="AV2283" s="3" t="s">
        <v>5537</v>
      </c>
      <c r="AW2283" s="18" t="s">
        <v>5537</v>
      </c>
      <c r="AX2283" s="18" t="s">
        <v>5537</v>
      </c>
      <c r="AY2283" s="18" t="s">
        <v>5537</v>
      </c>
      <c r="AZ2283" s="18" t="s">
        <v>5537</v>
      </c>
      <c r="BA2283" s="18" t="s">
        <v>5537</v>
      </c>
      <c r="BB2283" s="18" t="s">
        <v>5537</v>
      </c>
      <c r="BC2283" s="18" t="s">
        <v>5537</v>
      </c>
      <c r="BD2283" s="18" t="s">
        <v>5537</v>
      </c>
      <c r="BE2283" s="18" t="s">
        <v>5537</v>
      </c>
      <c r="BF2283" s="18" t="s">
        <v>5537</v>
      </c>
      <c r="BG2283" s="18" t="s">
        <v>5537</v>
      </c>
      <c r="BH2283" s="18" t="s">
        <v>5537</v>
      </c>
      <c r="BI2283" s="9" t="s">
        <v>5537</v>
      </c>
      <c r="BJ2283" s="14"/>
      <c r="BK2283" s="14" t="s">
        <v>5537</v>
      </c>
      <c r="BL2283" s="14" t="str">
        <f>_xlfn.XLOOKUP(B2283,'[4]cell downs 18042026 17h'!$B:$B,'[4]cell downs 18042026 17h'!$B:$B,"")</f>
        <v/>
      </c>
      <c r="BM2283" s="14" t="str">
        <f>_xlfn.XLOOKUP(B2283,'[5]Cells Huawei 19042026 15h'!$B:$B,'[5]Cells Huawei 19042026 15h'!$B:$B,"")</f>
        <v/>
      </c>
      <c r="BN2283" s="9" t="str">
        <f>_xlfn.XLOOKUP(B2283,'[6]cells down 19042026 9H40'!$B:$B,'[6]cells down 19042026 9H40'!$B:$B,"")</f>
        <v/>
      </c>
      <c r="BO2283" s="9" t="s">
        <v>5537</v>
      </c>
      <c r="BP2283" s="9" t="s">
        <v>12</v>
      </c>
      <c r="BQ2283" s="115"/>
    </row>
    <row r="2284" spans="1:69" s="9" customFormat="1" x14ac:dyDescent="0.3">
      <c r="A2284" s="1" t="s">
        <v>4195</v>
      </c>
      <c r="B2284" s="8" t="s">
        <v>4196</v>
      </c>
      <c r="C2284" s="3" t="str">
        <f>_xlfn.XLOOKUP(B2284,'[1]daily break down'!$D:$D,'[1]daily break down'!$E:$E,"")</f>
        <v>CENTRE</v>
      </c>
      <c r="D2284" s="1" t="s">
        <v>11</v>
      </c>
      <c r="E2284" s="1" t="str">
        <f>BP2284</f>
        <v>Grid-Gen</v>
      </c>
      <c r="F2284" s="3" t="s">
        <v>37</v>
      </c>
      <c r="G2284" s="1" t="s">
        <v>2778</v>
      </c>
      <c r="H2284" s="34" t="str">
        <f>_xlfn.XLOOKUP(B2284,[2]CALCULATION!$B:$B,[2]CALCULATION!$H:$H,"")</f>
        <v>ZTE</v>
      </c>
      <c r="I2284" s="28">
        <v>0</v>
      </c>
      <c r="J2284" s="28">
        <v>0</v>
      </c>
      <c r="K2284" s="28">
        <v>0</v>
      </c>
      <c r="L2284" s="28">
        <v>0</v>
      </c>
      <c r="M2284" s="28">
        <v>0</v>
      </c>
      <c r="N2284" s="28">
        <v>0</v>
      </c>
      <c r="O2284" s="28">
        <v>0</v>
      </c>
      <c r="P2284" s="28">
        <v>0</v>
      </c>
      <c r="Q2284" s="28">
        <v>0</v>
      </c>
      <c r="R2284" s="28">
        <v>0</v>
      </c>
      <c r="S2284" s="94">
        <v>0</v>
      </c>
      <c r="T2284" s="94">
        <f>_xlfn.XLOOKUP(B2284,'[3]Nur des jours'!$B:$B,'[3]Nur des jours'!$U:$U,"")</f>
        <v>0</v>
      </c>
      <c r="U2284" s="94">
        <v>0</v>
      </c>
      <c r="V2284" s="94">
        <v>0</v>
      </c>
      <c r="W2284" s="94">
        <v>0</v>
      </c>
      <c r="X2284" s="94">
        <v>0</v>
      </c>
      <c r="Y2284" s="94">
        <v>0</v>
      </c>
      <c r="Z2284" s="94">
        <v>0</v>
      </c>
      <c r="AA2284" s="94">
        <v>0</v>
      </c>
      <c r="AB2284" s="94">
        <v>0</v>
      </c>
      <c r="AC2284" s="94"/>
      <c r="AD2284" s="94">
        <v>0</v>
      </c>
      <c r="AE2284" s="94">
        <v>0</v>
      </c>
      <c r="AF2284" s="94">
        <v>0</v>
      </c>
      <c r="AG2284" s="94">
        <v>0</v>
      </c>
      <c r="AH2284" s="94">
        <v>0</v>
      </c>
      <c r="AI2284" s="49" t="s">
        <v>5559</v>
      </c>
      <c r="AJ2284" s="49"/>
      <c r="AK2284" s="48" t="str" cm="1">
        <f t="array" ref="AK2284">IFERROR(_xlfn.IFS(
AM2284="MPR ISSUE","PDH",
AM2284="BSS Hardware Issue","BSS",
AM2284="Sites strategiques, MLL, Pylone, etc.","ENVTECH",
AM2284="AKTIVCO DEFAUT GE &amp; POWER Cabinet","AKTIVCO",
AM2284="AKTIVCO Coupure ENEO &amp; Baisse de tension","AKTIVCO GRID ONLY",
AM2284="Coupure ENEO &amp; Baisse de tension","IHS GRID ONLY",
AM2284="Defaut GE &amp; POWER Cabinet","IHS",
AM2284="Sharing","Partners",
AM2284="Sites strategiques &amp; DataCenter","SST &amp; DC",
AM2284="Exclu","Exclu",
AM2284="SAT","SAT",
AM2284="SPARE-ISSUE","SPARE-ISSUE",
AM2284="Fiber CAmtel","TRANS_FO_CAMTEL",
AM2284="Fiber AOF","Fiber AOF",
AM2284="Projet OCM (HUAWEI)","TRAVAUX-HUAWEI",
AM2284="Projet OCM (NOKIA)","TRAVAUX-NOKIA",
AM2284="ACCESS-ISSUE","ACCESS-ISSUE",
AM2284="Projet OCM (ZTE, NOKIA, autres projets)","TRAVAUX OCM",
AM2284="No root CAuse","No root cause",
AM2284="ODU HS","PDH",
AM2284="IP &amp; VLAN","PDH",
AM2284="Warehouse HUAWEI","SPARE-ISSUE",
AM2284="SPARE-HS","SPARE-ISSUE",
AM2284="Power Telco","BSS",AM2284="no impacts","no impacts"
),"")</f>
        <v>no impacts</v>
      </c>
      <c r="AL2284" s="48" t="str" cm="1">
        <f t="array" ref="AL2284">IFERROR(_xlfn.IFS(
AM2284="MPR ISSUE","TX ISSUE",
AM2284="BSS Hardware Issue","RAN ISSUE",
AM2284="Sites strategiques, MLL, Pylone, etc.","ENVTECH",
AM2284="AKTIVCO DEFAUT GE &amp; POWER Cabinet","POWER ISSUE",
AM2284="AKTIVCO Coupure ENEO &amp; Baisse de tension","POWER ISSUE",
AM2284="Coupure ENEO &amp; Baisse de tension","POWER ISSUE",
AM2284="Defaut GE &amp; POWER Cabinet","POWER ISSUE",
AM2284="Sharing","POWER ISSUE",
AM2284="Sites strategiques &amp; DataCenter","POWER ISSUE",
AM2284="Exclu","Exclu",
AM2284="SAT","TX ISSUE",
AM2284="SPARE-ISSUE","SPARE-ISSUE",
AM2284="Fiber CAmtel","TX ISSUE",
AM2284="Fiber AOF","TX ISSUE",
AM2284="Projet OCM (HUAWEI)","TRAVAUX-HUAWEI",
AM2284="Projet OCM (NOKIA)","TRAVAUX -NOKIA",
AM2284="ACCESS-ISSUE","ACCESS-ISSUE",
AM2284="Projet OCM (ZTE, NOKIA, autres projets)","TRAVAUX OCM",
AM2284="No root CAuse","No root cause",
AM2284="ODU HS","TX ISSUE",
AM2284="IP &amp; VLAN","TX ISSUE",
AM2284="Warehouse HUAWEI","SPARE-ISSUE",
AM2284="SPARE-HS","SPARE-ISSUE",
AM2284="Power Telco","RAN ISSUE",AM2284="no impacts","no impacts"
),"")</f>
        <v>no impacts</v>
      </c>
      <c r="AM2284" s="67" t="s">
        <v>5605</v>
      </c>
      <c r="AN2284" s="48" t="str" cm="1">
        <f t="array" ref="AN2284">IFERROR(_xlfn.IFS(
AM2284="MPR ISSUE","ACTIVE",
AM2284="BSS Hardware Issue","ACTIVE",
AM2284="Sites strategiques, MLL, Pylone, etc.","PASSIVE",
AM2284="AKTIVCO DEFAUT GE &amp; POWER Cabinet","PASSIVE",
AM2284="AKTIVCO Coupure ENEO &amp; Baisse de tension","PASSIVE",
AM2284="Coupure ENEO &amp; Baisse de tension","PASSIVE",
AM2284="Defaut GE &amp; POWER Cabinet","PASSIVE",
AM2284="Sharing","PASSIVE",
AM2284="Sites strategiques &amp; DataCenter","PASSIVE",
AM2284="Exclu","Exclu",
AM2284="SAT","ACTIVE",
AM2284="SPARE-ISSUE","SPARE-ISSUE",
AM2284="Fiber CAmtel","ACTIVE",
AM2284="Fiber AOF","ACTIVE",
AM2284="Projet OCM (HUAWEI)","PLANNED WORKS",
AM2284="Projet OCM (NOKIA)","PLANNED WORKS",
AM2284="ACCESS-ISSUE","ACCESS-ISSUE",
AM2284="Projet OCM (ZTE, NOKIA, autres projets)","PLANNED WORKS",
AM2284="No root CAuse","No root cause",
AM2284="ODU HS","ACTIVE",
AM2284="IP &amp; VLAN","ACTIVE",
AM2284="Warehouse HUAWEI","SPARE-ISSUE",
AM2284="SPARE-HS","SPARE-ISSUE",
AM2284="Power Telco","ACTIVE", AM2284="no impacts","no impacts"
),"")</f>
        <v>no impacts</v>
      </c>
      <c r="AO2284" s="93" t="s">
        <v>5537</v>
      </c>
      <c r="AP2284" s="101" t="str">
        <f t="shared" si="64"/>
        <v>CTR_856</v>
      </c>
      <c r="AR2284" s="17" t="s">
        <v>5537</v>
      </c>
      <c r="AS2284" s="7" t="s">
        <v>5537</v>
      </c>
      <c r="AT2284" s="6"/>
      <c r="AU2284" s="7"/>
      <c r="AV2284" s="3" t="s">
        <v>5537</v>
      </c>
      <c r="AW2284" s="18" t="s">
        <v>5537</v>
      </c>
      <c r="AX2284" s="18" t="s">
        <v>5537</v>
      </c>
      <c r="AY2284" s="18" t="s">
        <v>5537</v>
      </c>
      <c r="AZ2284" s="18" t="s">
        <v>5537</v>
      </c>
      <c r="BA2284" s="18" t="s">
        <v>5537</v>
      </c>
      <c r="BB2284" s="18" t="s">
        <v>5537</v>
      </c>
      <c r="BC2284" s="18" t="s">
        <v>5537</v>
      </c>
      <c r="BD2284" s="18" t="s">
        <v>5537</v>
      </c>
      <c r="BE2284" s="18" t="s">
        <v>5537</v>
      </c>
      <c r="BF2284" s="18" t="s">
        <v>5537</v>
      </c>
      <c r="BG2284" s="18" t="s">
        <v>5537</v>
      </c>
      <c r="BH2284" s="18" t="s">
        <v>5537</v>
      </c>
      <c r="BI2284" s="9" t="s">
        <v>5537</v>
      </c>
      <c r="BJ2284" s="14"/>
      <c r="BK2284" s="14" t="s">
        <v>5537</v>
      </c>
      <c r="BL2284" s="14" t="str">
        <f>_xlfn.XLOOKUP(B2284,'[4]cell downs 18042026 17h'!$B:$B,'[4]cell downs 18042026 17h'!$B:$B,"")</f>
        <v/>
      </c>
      <c r="BM2284" s="14" t="str">
        <f>_xlfn.XLOOKUP(B2284,'[5]Cells Huawei 19042026 15h'!$B:$B,'[5]Cells Huawei 19042026 15h'!$B:$B,"")</f>
        <v/>
      </c>
      <c r="BN2284" s="9" t="str">
        <f>_xlfn.XLOOKUP(B2284,'[6]cells down 19042026 9H40'!$B:$B,'[6]cells down 19042026 9H40'!$B:$B,"")</f>
        <v/>
      </c>
      <c r="BO2284" s="9" t="s">
        <v>4196</v>
      </c>
      <c r="BP2284" s="9" t="s">
        <v>12</v>
      </c>
      <c r="BQ2284" s="115"/>
    </row>
    <row r="2285" spans="1:69" s="9" customFormat="1" x14ac:dyDescent="0.3">
      <c r="A2285" s="1" t="s">
        <v>4197</v>
      </c>
      <c r="B2285" s="8" t="s">
        <v>4198</v>
      </c>
      <c r="C2285" s="3" t="str">
        <f>_xlfn.XLOOKUP(B2285,'[1]daily break down'!$D:$D,'[1]daily break down'!$E:$E,"")</f>
        <v>CENTRE</v>
      </c>
      <c r="D2285" s="1" t="s">
        <v>11</v>
      </c>
      <c r="E2285" s="1" t="s">
        <v>318</v>
      </c>
      <c r="F2285" s="3" t="s">
        <v>37</v>
      </c>
      <c r="G2285" s="1" t="s">
        <v>4197</v>
      </c>
      <c r="H2285" s="34" t="str">
        <f>_xlfn.XLOOKUP(B2285,[2]CALCULATION!$B:$B,[2]CALCULATION!$H:$H,"")</f>
        <v>ZTE</v>
      </c>
      <c r="I2285" s="28">
        <v>0</v>
      </c>
      <c r="J2285" s="28">
        <v>0</v>
      </c>
      <c r="K2285" s="28">
        <v>0</v>
      </c>
      <c r="L2285" s="28">
        <v>0</v>
      </c>
      <c r="M2285" s="28">
        <v>0</v>
      </c>
      <c r="N2285" s="28">
        <v>0</v>
      </c>
      <c r="O2285" s="28">
        <v>0</v>
      </c>
      <c r="P2285" s="28">
        <v>0</v>
      </c>
      <c r="Q2285" s="28">
        <v>0</v>
      </c>
      <c r="R2285" s="28">
        <v>0</v>
      </c>
      <c r="S2285" s="94">
        <v>0</v>
      </c>
      <c r="T2285" s="94">
        <f>_xlfn.XLOOKUP(B2285,'[3]Nur des jours'!$B:$B,'[3]Nur des jours'!$U:$U,"")</f>
        <v>0</v>
      </c>
      <c r="U2285" s="94">
        <v>0</v>
      </c>
      <c r="V2285" s="94">
        <v>0</v>
      </c>
      <c r="W2285" s="94">
        <v>0</v>
      </c>
      <c r="X2285" s="94">
        <v>0</v>
      </c>
      <c r="Y2285" s="94">
        <v>0</v>
      </c>
      <c r="Z2285" s="94">
        <v>0</v>
      </c>
      <c r="AA2285" s="94">
        <v>0</v>
      </c>
      <c r="AB2285" s="94">
        <v>0</v>
      </c>
      <c r="AC2285" s="94"/>
      <c r="AD2285" s="94">
        <v>0</v>
      </c>
      <c r="AE2285" s="94">
        <v>0</v>
      </c>
      <c r="AF2285" s="94">
        <v>0</v>
      </c>
      <c r="AG2285" s="94">
        <v>0</v>
      </c>
      <c r="AH2285" s="94">
        <v>0</v>
      </c>
      <c r="AI2285" s="49" t="s">
        <v>5559</v>
      </c>
      <c r="AJ2285" s="49"/>
      <c r="AK2285" s="48" t="str" cm="1">
        <f t="array" ref="AK2285">IFERROR(_xlfn.IFS(
AM2285="MPR ISSUE","PDH",
AM2285="BSS Hardware Issue","BSS",
AM2285="Sites strategiques, MLL, Pylone, etc.","ENVTECH",
AM2285="AKTIVCO DEFAUT GE &amp; POWER Cabinet","AKTIVCO",
AM2285="AKTIVCO Coupure ENEO &amp; Baisse de tension","AKTIVCO GRID ONLY",
AM2285="Coupure ENEO &amp; Baisse de tension","IHS GRID ONLY",
AM2285="Defaut GE &amp; POWER Cabinet","IHS",
AM2285="Sharing","Partners",
AM2285="Sites strategiques &amp; DataCenter","SST &amp; DC",
AM2285="Exclu","Exclu",
AM2285="SAT","SAT",
AM2285="SPARE-ISSUE","SPARE-ISSUE",
AM2285="Fiber CAmtel","TRANS_FO_CAMTEL",
AM2285="Fiber AOF","Fiber AOF",
AM2285="Projet OCM (HUAWEI)","TRAVAUX-HUAWEI",
AM2285="Projet OCM (NOKIA)","TRAVAUX-NOKIA",
AM2285="ACCESS-ISSUE","ACCESS-ISSUE",
AM2285="Projet OCM (ZTE, NOKIA, autres projets)","TRAVAUX OCM",
AM2285="No root CAuse","No root cause",
AM2285="ODU HS","PDH",
AM2285="IP &amp; VLAN","PDH",
AM2285="Warehouse HUAWEI","SPARE-ISSUE",
AM2285="SPARE-HS","SPARE-ISSUE",
AM2285="Power Telco","BSS",AM2285="no impacts","no impacts"
),"")</f>
        <v>no impacts</v>
      </c>
      <c r="AL2285" s="48" t="str" cm="1">
        <f t="array" ref="AL2285">IFERROR(_xlfn.IFS(
AM2285="MPR ISSUE","TX ISSUE",
AM2285="BSS Hardware Issue","RAN ISSUE",
AM2285="Sites strategiques, MLL, Pylone, etc.","ENVTECH",
AM2285="AKTIVCO DEFAUT GE &amp; POWER Cabinet","POWER ISSUE",
AM2285="AKTIVCO Coupure ENEO &amp; Baisse de tension","POWER ISSUE",
AM2285="Coupure ENEO &amp; Baisse de tension","POWER ISSUE",
AM2285="Defaut GE &amp; POWER Cabinet","POWER ISSUE",
AM2285="Sharing","POWER ISSUE",
AM2285="Sites strategiques &amp; DataCenter","POWER ISSUE",
AM2285="Exclu","Exclu",
AM2285="SAT","TX ISSUE",
AM2285="SPARE-ISSUE","SPARE-ISSUE",
AM2285="Fiber CAmtel","TX ISSUE",
AM2285="Fiber AOF","TX ISSUE",
AM2285="Projet OCM (HUAWEI)","TRAVAUX-HUAWEI",
AM2285="Projet OCM (NOKIA)","TRAVAUX -NOKIA",
AM2285="ACCESS-ISSUE","ACCESS-ISSUE",
AM2285="Projet OCM (ZTE, NOKIA, autres projets)","TRAVAUX OCM",
AM2285="No root CAuse","No root cause",
AM2285="ODU HS","TX ISSUE",
AM2285="IP &amp; VLAN","TX ISSUE",
AM2285="Warehouse HUAWEI","SPARE-ISSUE",
AM2285="SPARE-HS","SPARE-ISSUE",
AM2285="Power Telco","RAN ISSUE",AM2285="no impacts","no impacts"
),"")</f>
        <v>no impacts</v>
      </c>
      <c r="AM2285" s="67" t="s">
        <v>5605</v>
      </c>
      <c r="AN2285" s="48" t="str" cm="1">
        <f t="array" ref="AN2285">IFERROR(_xlfn.IFS(
AM2285="MPR ISSUE","ACTIVE",
AM2285="BSS Hardware Issue","ACTIVE",
AM2285="Sites strategiques, MLL, Pylone, etc.","PASSIVE",
AM2285="AKTIVCO DEFAUT GE &amp; POWER Cabinet","PASSIVE",
AM2285="AKTIVCO Coupure ENEO &amp; Baisse de tension","PASSIVE",
AM2285="Coupure ENEO &amp; Baisse de tension","PASSIVE",
AM2285="Defaut GE &amp; POWER Cabinet","PASSIVE",
AM2285="Sharing","PASSIVE",
AM2285="Sites strategiques &amp; DataCenter","PASSIVE",
AM2285="Exclu","Exclu",
AM2285="SAT","ACTIVE",
AM2285="SPARE-ISSUE","SPARE-ISSUE",
AM2285="Fiber CAmtel","ACTIVE",
AM2285="Fiber AOF","ACTIVE",
AM2285="Projet OCM (HUAWEI)","PLANNED WORKS",
AM2285="Projet OCM (NOKIA)","PLANNED WORKS",
AM2285="ACCESS-ISSUE","ACCESS-ISSUE",
AM2285="Projet OCM (ZTE, NOKIA, autres projets)","PLANNED WORKS",
AM2285="No root CAuse","No root cause",
AM2285="ODU HS","ACTIVE",
AM2285="IP &amp; VLAN","ACTIVE",
AM2285="Warehouse HUAWEI","SPARE-ISSUE",
AM2285="SPARE-HS","SPARE-ISSUE",
AM2285="Power Telco","ACTIVE", AM2285="no impacts","no impacts"
),"")</f>
        <v>no impacts</v>
      </c>
      <c r="AO2285" s="93" t="s">
        <v>5537</v>
      </c>
      <c r="AP2285" s="101" t="str">
        <f t="shared" si="64"/>
        <v>CTR_348</v>
      </c>
      <c r="AR2285" s="17" t="s">
        <v>5537</v>
      </c>
      <c r="AS2285" s="7" t="s">
        <v>5537</v>
      </c>
      <c r="AT2285" s="6"/>
      <c r="AU2285" s="7"/>
      <c r="AV2285" s="3" t="s">
        <v>5537</v>
      </c>
      <c r="AW2285" s="18" t="s">
        <v>5537</v>
      </c>
      <c r="AX2285" s="18" t="s">
        <v>5537</v>
      </c>
      <c r="AY2285" s="18" t="s">
        <v>5537</v>
      </c>
      <c r="AZ2285" s="18" t="s">
        <v>5537</v>
      </c>
      <c r="BA2285" s="18" t="s">
        <v>5537</v>
      </c>
      <c r="BB2285" s="18" t="s">
        <v>5537</v>
      </c>
      <c r="BC2285" s="18" t="s">
        <v>5537</v>
      </c>
      <c r="BD2285" s="18" t="s">
        <v>5537</v>
      </c>
      <c r="BE2285" s="18" t="s">
        <v>5537</v>
      </c>
      <c r="BF2285" s="18" t="s">
        <v>5537</v>
      </c>
      <c r="BG2285" s="18" t="s">
        <v>5537</v>
      </c>
      <c r="BH2285" s="18" t="s">
        <v>5537</v>
      </c>
      <c r="BI2285" s="9" t="s">
        <v>5537</v>
      </c>
      <c r="BJ2285" s="14"/>
      <c r="BK2285" s="14" t="s">
        <v>5537</v>
      </c>
      <c r="BL2285" s="14" t="str">
        <f>_xlfn.XLOOKUP(B2285,'[4]cell downs 18042026 17h'!$B:$B,'[4]cell downs 18042026 17h'!$B:$B,"")</f>
        <v/>
      </c>
      <c r="BM2285" s="14" t="str">
        <f>_xlfn.XLOOKUP(B2285,'[5]Cells Huawei 19042026 15h'!$B:$B,'[5]Cells Huawei 19042026 15h'!$B:$B,"")</f>
        <v/>
      </c>
      <c r="BN2285" s="9" t="str">
        <f>_xlfn.XLOOKUP(B2285,'[6]cells down 19042026 9H40'!$B:$B,'[6]cells down 19042026 9H40'!$B:$B,"")</f>
        <v/>
      </c>
      <c r="BO2285" s="9" t="s">
        <v>4198</v>
      </c>
      <c r="BP2285" s="9" t="s">
        <v>12</v>
      </c>
      <c r="BQ2285" s="115"/>
    </row>
    <row r="2286" spans="1:69" s="9" customFormat="1" x14ac:dyDescent="0.3">
      <c r="A2286" s="1" t="s">
        <v>4201</v>
      </c>
      <c r="B2286" s="8" t="s">
        <v>4202</v>
      </c>
      <c r="C2286" s="3" t="str">
        <f>_xlfn.XLOOKUP(B2286,'[1]daily break down'!$D:$D,'[1]daily break down'!$E:$E,"")</f>
        <v>OUEST</v>
      </c>
      <c r="D2286" s="1"/>
      <c r="E2286" s="1"/>
      <c r="F2286" s="3" t="s">
        <v>102</v>
      </c>
      <c r="G2286" s="1" t="s">
        <v>4203</v>
      </c>
      <c r="H2286" s="32" t="str">
        <f>_xlfn.XLOOKUP(B2286,[2]CALCULATION!$B:$B,[2]CALCULATION!$H:$H,"")</f>
        <v>HUAWEI</v>
      </c>
      <c r="I2286" s="28">
        <v>0</v>
      </c>
      <c r="J2286" s="28">
        <v>0</v>
      </c>
      <c r="K2286" s="28">
        <v>0</v>
      </c>
      <c r="L2286" s="28">
        <v>0</v>
      </c>
      <c r="M2286" s="28">
        <v>0</v>
      </c>
      <c r="N2286" s="28">
        <v>0</v>
      </c>
      <c r="O2286" s="28">
        <v>0</v>
      </c>
      <c r="P2286" s="28">
        <v>0</v>
      </c>
      <c r="Q2286" s="28">
        <v>0</v>
      </c>
      <c r="R2286" s="28">
        <v>0</v>
      </c>
      <c r="S2286" s="94">
        <v>0</v>
      </c>
      <c r="T2286" s="94">
        <f>_xlfn.XLOOKUP(B2286,'[3]Nur des jours'!$B:$B,'[3]Nur des jours'!$U:$U,"")</f>
        <v>0</v>
      </c>
      <c r="U2286" s="94">
        <v>0</v>
      </c>
      <c r="V2286" s="94">
        <v>0</v>
      </c>
      <c r="W2286" s="94">
        <v>0</v>
      </c>
      <c r="X2286" s="94">
        <v>0</v>
      </c>
      <c r="Y2286" s="94">
        <v>0</v>
      </c>
      <c r="Z2286" s="94">
        <v>0</v>
      </c>
      <c r="AA2286" s="94">
        <v>0</v>
      </c>
      <c r="AB2286" s="94">
        <v>0</v>
      </c>
      <c r="AC2286" s="94"/>
      <c r="AD2286" s="94">
        <v>0</v>
      </c>
      <c r="AE2286" s="94">
        <v>0</v>
      </c>
      <c r="AF2286" s="94">
        <v>0</v>
      </c>
      <c r="AG2286" s="94">
        <v>0</v>
      </c>
      <c r="AH2286" s="94">
        <v>0</v>
      </c>
      <c r="AI2286" s="49" t="s">
        <v>5559</v>
      </c>
      <c r="AJ2286" s="49"/>
      <c r="AK2286" s="48" t="str" cm="1">
        <f t="array" ref="AK2286">IFERROR(_xlfn.IFS(
AM2286="MPR ISSUE","PDH",
AM2286="BSS Hardware Issue","BSS",
AM2286="Sites strategiques, MLL, Pylone, etc.","ENVTECH",
AM2286="AKTIVCO DEFAUT GE &amp; POWER Cabinet","AKTIVCO",
AM2286="AKTIVCO Coupure ENEO &amp; Baisse de tension","AKTIVCO GRID ONLY",
AM2286="Coupure ENEO &amp; Baisse de tension","IHS GRID ONLY",
AM2286="Defaut GE &amp; POWER Cabinet","IHS",
AM2286="Sharing","Partners",
AM2286="Sites strategiques &amp; DataCenter","SST &amp; DC",
AM2286="Exclu","Exclu",
AM2286="SAT","SAT",
AM2286="SPARE-ISSUE","SPARE-ISSUE",
AM2286="Fiber CAmtel","TRANS_FO_CAMTEL",
AM2286="Fiber AOF","Fiber AOF",
AM2286="Projet OCM (HUAWEI)","TRAVAUX-HUAWEI",
AM2286="Projet OCM (NOKIA)","TRAVAUX-NOKIA",
AM2286="ACCESS-ISSUE","ACCESS-ISSUE",
AM2286="Projet OCM (ZTE, NOKIA, autres projets)","TRAVAUX OCM",
AM2286="No root CAuse","No root cause",
AM2286="ODU HS","PDH",
AM2286="IP &amp; VLAN","PDH",
AM2286="Warehouse HUAWEI","SPARE-ISSUE",
AM2286="SPARE-HS","SPARE-ISSUE",
AM2286="Power Telco","BSS",AM2286="no impacts","no impacts"
),"")</f>
        <v>no impacts</v>
      </c>
      <c r="AL2286" s="48" t="str" cm="1">
        <f t="array" ref="AL2286">IFERROR(_xlfn.IFS(
AM2286="MPR ISSUE","TX ISSUE",
AM2286="BSS Hardware Issue","RAN ISSUE",
AM2286="Sites strategiques, MLL, Pylone, etc.","ENVTECH",
AM2286="AKTIVCO DEFAUT GE &amp; POWER Cabinet","POWER ISSUE",
AM2286="AKTIVCO Coupure ENEO &amp; Baisse de tension","POWER ISSUE",
AM2286="Coupure ENEO &amp; Baisse de tension","POWER ISSUE",
AM2286="Defaut GE &amp; POWER Cabinet","POWER ISSUE",
AM2286="Sharing","POWER ISSUE",
AM2286="Sites strategiques &amp; DataCenter","POWER ISSUE",
AM2286="Exclu","Exclu",
AM2286="SAT","TX ISSUE",
AM2286="SPARE-ISSUE","SPARE-ISSUE",
AM2286="Fiber CAmtel","TX ISSUE",
AM2286="Fiber AOF","TX ISSUE",
AM2286="Projet OCM (HUAWEI)","TRAVAUX-HUAWEI",
AM2286="Projet OCM (NOKIA)","TRAVAUX -NOKIA",
AM2286="ACCESS-ISSUE","ACCESS-ISSUE",
AM2286="Projet OCM (ZTE, NOKIA, autres projets)","TRAVAUX OCM",
AM2286="No root CAuse","No root cause",
AM2286="ODU HS","TX ISSUE",
AM2286="IP &amp; VLAN","TX ISSUE",
AM2286="Warehouse HUAWEI","SPARE-ISSUE",
AM2286="SPARE-HS","SPARE-ISSUE",
AM2286="Power Telco","RAN ISSUE",AM2286="no impacts","no impacts"
),"")</f>
        <v>no impacts</v>
      </c>
      <c r="AM2286" s="67" t="s">
        <v>5605</v>
      </c>
      <c r="AN2286" s="48" t="str" cm="1">
        <f t="array" ref="AN2286">IFERROR(_xlfn.IFS(
AM2286="MPR ISSUE","ACTIVE",
AM2286="BSS Hardware Issue","ACTIVE",
AM2286="Sites strategiques, MLL, Pylone, etc.","PASSIVE",
AM2286="AKTIVCO DEFAUT GE &amp; POWER Cabinet","PASSIVE",
AM2286="AKTIVCO Coupure ENEO &amp; Baisse de tension","PASSIVE",
AM2286="Coupure ENEO &amp; Baisse de tension","PASSIVE",
AM2286="Defaut GE &amp; POWER Cabinet","PASSIVE",
AM2286="Sharing","PASSIVE",
AM2286="Sites strategiques &amp; DataCenter","PASSIVE",
AM2286="Exclu","Exclu",
AM2286="SAT","ACTIVE",
AM2286="SPARE-ISSUE","SPARE-ISSUE",
AM2286="Fiber CAmtel","ACTIVE",
AM2286="Fiber AOF","ACTIVE",
AM2286="Projet OCM (HUAWEI)","PLANNED WORKS",
AM2286="Projet OCM (NOKIA)","PLANNED WORKS",
AM2286="ACCESS-ISSUE","ACCESS-ISSUE",
AM2286="Projet OCM (ZTE, NOKIA, autres projets)","PLANNED WORKS",
AM2286="No root CAuse","No root cause",
AM2286="ODU HS","ACTIVE",
AM2286="IP &amp; VLAN","ACTIVE",
AM2286="Warehouse HUAWEI","SPARE-ISSUE",
AM2286="SPARE-HS","SPARE-ISSUE",
AM2286="Power Telco","ACTIVE", AM2286="no impacts","no impacts"
),"")</f>
        <v>no impacts</v>
      </c>
      <c r="AO2286" s="93" t="s">
        <v>5537</v>
      </c>
      <c r="AP2286" s="101" t="str">
        <f t="shared" si="64"/>
        <v>OST_314</v>
      </c>
      <c r="AR2286" s="17" t="s">
        <v>5537</v>
      </c>
      <c r="AS2286" s="7" t="s">
        <v>5537</v>
      </c>
      <c r="AT2286" s="6"/>
      <c r="AU2286" s="7"/>
      <c r="AV2286" s="3" t="s">
        <v>5537</v>
      </c>
      <c r="AW2286" s="18" t="s">
        <v>5537</v>
      </c>
      <c r="AX2286" s="18" t="s">
        <v>5537</v>
      </c>
      <c r="AY2286" s="18" t="s">
        <v>5537</v>
      </c>
      <c r="AZ2286" s="18" t="s">
        <v>5537</v>
      </c>
      <c r="BA2286" s="18" t="s">
        <v>5537</v>
      </c>
      <c r="BB2286" s="18" t="s">
        <v>5537</v>
      </c>
      <c r="BC2286" s="18" t="s">
        <v>5537</v>
      </c>
      <c r="BD2286" s="18" t="s">
        <v>5537</v>
      </c>
      <c r="BE2286" s="18" t="s">
        <v>5537</v>
      </c>
      <c r="BF2286" s="18" t="s">
        <v>5537</v>
      </c>
      <c r="BG2286" s="18" t="s">
        <v>5537</v>
      </c>
      <c r="BH2286" s="18" t="s">
        <v>5537</v>
      </c>
      <c r="BI2286" s="9" t="s">
        <v>5537</v>
      </c>
      <c r="BJ2286" s="14"/>
      <c r="BK2286" s="14" t="s">
        <v>5537</v>
      </c>
      <c r="BL2286" s="14" t="str">
        <f>_xlfn.XLOOKUP(B2286,'[4]cell downs 18042026 17h'!$B:$B,'[4]cell downs 18042026 17h'!$B:$B,"")</f>
        <v/>
      </c>
      <c r="BM2286" s="14" t="str">
        <f>_xlfn.XLOOKUP(B2286,'[5]Cells Huawei 19042026 15h'!$B:$B,'[5]Cells Huawei 19042026 15h'!$B:$B,"")</f>
        <v/>
      </c>
      <c r="BN2286" s="9" t="str">
        <f>_xlfn.XLOOKUP(B2286,'[6]cells down 19042026 9H40'!$B:$B,'[6]cells down 19042026 9H40'!$B:$B,"")</f>
        <v/>
      </c>
      <c r="BO2286" s="9" t="s">
        <v>5537</v>
      </c>
      <c r="BP2286" s="9" t="s">
        <v>12</v>
      </c>
      <c r="BQ2286" s="115"/>
    </row>
    <row r="2287" spans="1:69" s="9" customFormat="1" x14ac:dyDescent="0.3">
      <c r="A2287" s="1" t="s">
        <v>4208</v>
      </c>
      <c r="B2287" s="8" t="s">
        <v>4209</v>
      </c>
      <c r="C2287" s="3" t="str">
        <f>_xlfn.XLOOKUP(B2287,'[1]daily break down'!$D:$D,'[1]daily break down'!$E:$E,"")</f>
        <v>CENTRE</v>
      </c>
      <c r="D2287" s="1" t="s">
        <v>11</v>
      </c>
      <c r="E2287" s="1" t="s">
        <v>154</v>
      </c>
      <c r="F2287" s="3" t="s">
        <v>37</v>
      </c>
      <c r="G2287" s="1" t="s">
        <v>4208</v>
      </c>
      <c r="H2287" s="34" t="str">
        <f>_xlfn.XLOOKUP(B2287,[2]CALCULATION!$B:$B,[2]CALCULATION!$H:$H,"")</f>
        <v>ZTE</v>
      </c>
      <c r="I2287" s="28">
        <v>0</v>
      </c>
      <c r="J2287" s="28">
        <v>0</v>
      </c>
      <c r="K2287" s="28">
        <v>0</v>
      </c>
      <c r="L2287" s="28">
        <v>0</v>
      </c>
      <c r="M2287" s="28">
        <v>0</v>
      </c>
      <c r="N2287" s="28">
        <v>0</v>
      </c>
      <c r="O2287" s="28">
        <v>0</v>
      </c>
      <c r="P2287" s="28">
        <v>0</v>
      </c>
      <c r="Q2287" s="28">
        <v>0</v>
      </c>
      <c r="R2287" s="28">
        <v>0</v>
      </c>
      <c r="S2287" s="94">
        <v>0</v>
      </c>
      <c r="T2287" s="94">
        <f>_xlfn.XLOOKUP(B2287,'[3]Nur des jours'!$B:$B,'[3]Nur des jours'!$U:$U,"")</f>
        <v>0</v>
      </c>
      <c r="U2287" s="94">
        <v>0</v>
      </c>
      <c r="V2287" s="94">
        <v>0</v>
      </c>
      <c r="W2287" s="94">
        <v>0</v>
      </c>
      <c r="X2287" s="94">
        <v>0</v>
      </c>
      <c r="Y2287" s="94">
        <v>0</v>
      </c>
      <c r="Z2287" s="94">
        <v>0</v>
      </c>
      <c r="AA2287" s="94">
        <v>0</v>
      </c>
      <c r="AB2287" s="94">
        <v>0</v>
      </c>
      <c r="AC2287" s="94"/>
      <c r="AD2287" s="94">
        <v>0</v>
      </c>
      <c r="AE2287" s="94">
        <v>0</v>
      </c>
      <c r="AF2287" s="94">
        <v>0</v>
      </c>
      <c r="AG2287" s="94">
        <v>0</v>
      </c>
      <c r="AH2287" s="94">
        <v>0</v>
      </c>
      <c r="AI2287" s="49" t="s">
        <v>5559</v>
      </c>
      <c r="AJ2287" s="49"/>
      <c r="AK2287" s="48" t="str" cm="1">
        <f t="array" ref="AK2287">IFERROR(_xlfn.IFS(
AM2287="MPR ISSUE","PDH",
AM2287="BSS Hardware Issue","BSS",
AM2287="Sites strategiques, MLL, Pylone, etc.","ENVTECH",
AM2287="AKTIVCO DEFAUT GE &amp; POWER Cabinet","AKTIVCO",
AM2287="AKTIVCO Coupure ENEO &amp; Baisse de tension","AKTIVCO GRID ONLY",
AM2287="Coupure ENEO &amp; Baisse de tension","IHS GRID ONLY",
AM2287="Defaut GE &amp; POWER Cabinet","IHS",
AM2287="Sharing","Partners",
AM2287="Sites strategiques &amp; DataCenter","SST &amp; DC",
AM2287="Exclu","Exclu",
AM2287="SAT","SAT",
AM2287="SPARE-ISSUE","SPARE-ISSUE",
AM2287="Fiber CAmtel","TRANS_FO_CAMTEL",
AM2287="Fiber AOF","Fiber AOF",
AM2287="Projet OCM (HUAWEI)","TRAVAUX-HUAWEI",
AM2287="Projet OCM (NOKIA)","TRAVAUX-NOKIA",
AM2287="ACCESS-ISSUE","ACCESS-ISSUE",
AM2287="Projet OCM (ZTE, NOKIA, autres projets)","TRAVAUX OCM",
AM2287="No root CAuse","No root cause",
AM2287="ODU HS","PDH",
AM2287="IP &amp; VLAN","PDH",
AM2287="Warehouse HUAWEI","SPARE-ISSUE",
AM2287="SPARE-HS","SPARE-ISSUE",
AM2287="Power Telco","BSS",AM2287="no impacts","no impacts"
),"")</f>
        <v>no impacts</v>
      </c>
      <c r="AL2287" s="48" t="str" cm="1">
        <f t="array" ref="AL2287">IFERROR(_xlfn.IFS(
AM2287="MPR ISSUE","TX ISSUE",
AM2287="BSS Hardware Issue","RAN ISSUE",
AM2287="Sites strategiques, MLL, Pylone, etc.","ENVTECH",
AM2287="AKTIVCO DEFAUT GE &amp; POWER Cabinet","POWER ISSUE",
AM2287="AKTIVCO Coupure ENEO &amp; Baisse de tension","POWER ISSUE",
AM2287="Coupure ENEO &amp; Baisse de tension","POWER ISSUE",
AM2287="Defaut GE &amp; POWER Cabinet","POWER ISSUE",
AM2287="Sharing","POWER ISSUE",
AM2287="Sites strategiques &amp; DataCenter","POWER ISSUE",
AM2287="Exclu","Exclu",
AM2287="SAT","TX ISSUE",
AM2287="SPARE-ISSUE","SPARE-ISSUE",
AM2287="Fiber CAmtel","TX ISSUE",
AM2287="Fiber AOF","TX ISSUE",
AM2287="Projet OCM (HUAWEI)","TRAVAUX-HUAWEI",
AM2287="Projet OCM (NOKIA)","TRAVAUX -NOKIA",
AM2287="ACCESS-ISSUE","ACCESS-ISSUE",
AM2287="Projet OCM (ZTE, NOKIA, autres projets)","TRAVAUX OCM",
AM2287="No root CAuse","No root cause",
AM2287="ODU HS","TX ISSUE",
AM2287="IP &amp; VLAN","TX ISSUE",
AM2287="Warehouse HUAWEI","SPARE-ISSUE",
AM2287="SPARE-HS","SPARE-ISSUE",
AM2287="Power Telco","RAN ISSUE",AM2287="no impacts","no impacts"
),"")</f>
        <v>no impacts</v>
      </c>
      <c r="AM2287" s="67" t="s">
        <v>5605</v>
      </c>
      <c r="AN2287" s="48" t="str" cm="1">
        <f t="array" ref="AN2287">IFERROR(_xlfn.IFS(
AM2287="MPR ISSUE","ACTIVE",
AM2287="BSS Hardware Issue","ACTIVE",
AM2287="Sites strategiques, MLL, Pylone, etc.","PASSIVE",
AM2287="AKTIVCO DEFAUT GE &amp; POWER Cabinet","PASSIVE",
AM2287="AKTIVCO Coupure ENEO &amp; Baisse de tension","PASSIVE",
AM2287="Coupure ENEO &amp; Baisse de tension","PASSIVE",
AM2287="Defaut GE &amp; POWER Cabinet","PASSIVE",
AM2287="Sharing","PASSIVE",
AM2287="Sites strategiques &amp; DataCenter","PASSIVE",
AM2287="Exclu","Exclu",
AM2287="SAT","ACTIVE",
AM2287="SPARE-ISSUE","SPARE-ISSUE",
AM2287="Fiber CAmtel","ACTIVE",
AM2287="Fiber AOF","ACTIVE",
AM2287="Projet OCM (HUAWEI)","PLANNED WORKS",
AM2287="Projet OCM (NOKIA)","PLANNED WORKS",
AM2287="ACCESS-ISSUE","ACCESS-ISSUE",
AM2287="Projet OCM (ZTE, NOKIA, autres projets)","PLANNED WORKS",
AM2287="No root CAuse","No root cause",
AM2287="ODU HS","ACTIVE",
AM2287="IP &amp; VLAN","ACTIVE",
AM2287="Warehouse HUAWEI","SPARE-ISSUE",
AM2287="SPARE-HS","SPARE-ISSUE",
AM2287="Power Telco","ACTIVE", AM2287="no impacts","no impacts"
),"")</f>
        <v>no impacts</v>
      </c>
      <c r="AO2287" s="93" t="s">
        <v>5537</v>
      </c>
      <c r="AP2287" s="101" t="str">
        <f t="shared" si="64"/>
        <v>CTR_299</v>
      </c>
      <c r="AR2287" s="17" t="s">
        <v>5537</v>
      </c>
      <c r="AS2287" s="7" t="s">
        <v>5537</v>
      </c>
      <c r="AT2287" s="6"/>
      <c r="AU2287" s="7"/>
      <c r="AV2287" s="3" t="s">
        <v>5537</v>
      </c>
      <c r="AW2287" s="18" t="s">
        <v>5537</v>
      </c>
      <c r="AX2287" s="18" t="s">
        <v>5537</v>
      </c>
      <c r="AY2287" s="18" t="s">
        <v>5537</v>
      </c>
      <c r="AZ2287" s="18" t="s">
        <v>5537</v>
      </c>
      <c r="BA2287" s="18" t="s">
        <v>5537</v>
      </c>
      <c r="BB2287" s="18" t="s">
        <v>5537</v>
      </c>
      <c r="BC2287" s="18" t="s">
        <v>5537</v>
      </c>
      <c r="BD2287" s="18" t="s">
        <v>5537</v>
      </c>
      <c r="BE2287" s="18" t="s">
        <v>5537</v>
      </c>
      <c r="BF2287" s="18" t="s">
        <v>5537</v>
      </c>
      <c r="BG2287" s="18" t="s">
        <v>5537</v>
      </c>
      <c r="BH2287" s="18" t="s">
        <v>5537</v>
      </c>
      <c r="BI2287" s="9" t="s">
        <v>5537</v>
      </c>
      <c r="BJ2287" s="14"/>
      <c r="BK2287" s="14" t="s">
        <v>5537</v>
      </c>
      <c r="BL2287" s="14" t="str">
        <f>_xlfn.XLOOKUP(B2287,'[4]cell downs 18042026 17h'!$B:$B,'[4]cell downs 18042026 17h'!$B:$B,"")</f>
        <v/>
      </c>
      <c r="BM2287" s="14" t="str">
        <f>_xlfn.XLOOKUP(B2287,'[5]Cells Huawei 19042026 15h'!$B:$B,'[5]Cells Huawei 19042026 15h'!$B:$B,"")</f>
        <v/>
      </c>
      <c r="BN2287" s="9" t="str">
        <f>_xlfn.XLOOKUP(B2287,'[6]cells down 19042026 9H40'!$B:$B,'[6]cells down 19042026 9H40'!$B:$B,"")</f>
        <v/>
      </c>
      <c r="BO2287" s="9" t="s">
        <v>4209</v>
      </c>
      <c r="BP2287" s="9" t="s">
        <v>12</v>
      </c>
      <c r="BQ2287" s="115"/>
    </row>
    <row r="2288" spans="1:69" s="9" customFormat="1" x14ac:dyDescent="0.3">
      <c r="A2288" s="1" t="s">
        <v>3769</v>
      </c>
      <c r="B2288" s="8" t="s">
        <v>3770</v>
      </c>
      <c r="C2288" s="3" t="str">
        <f>_xlfn.XLOOKUP(B2288,'[1]daily break down'!$D:$D,'[1]daily break down'!$E:$E,"")</f>
        <v>EXTREME-NORD</v>
      </c>
      <c r="D2288" s="1" t="s">
        <v>11</v>
      </c>
      <c r="E2288" s="1" t="s">
        <v>12</v>
      </c>
      <c r="F2288" s="3" t="s">
        <v>55</v>
      </c>
      <c r="G2288" s="1" t="s">
        <v>185</v>
      </c>
      <c r="H2288" s="32" t="str">
        <f>_xlfn.XLOOKUP(B2288,[2]CALCULATION!$B:$B,[2]CALCULATION!$H:$H,"")</f>
        <v>Huawei</v>
      </c>
      <c r="I2288" s="28">
        <v>0</v>
      </c>
      <c r="J2288" s="28">
        <v>0</v>
      </c>
      <c r="K2288" s="28">
        <v>0</v>
      </c>
      <c r="L2288" s="28">
        <v>0</v>
      </c>
      <c r="M2288" s="28">
        <v>5.3505234952187721E-4</v>
      </c>
      <c r="N2288" s="28">
        <v>4.2001609437467363E-2</v>
      </c>
      <c r="O2288" s="28">
        <v>0.46886637388602093</v>
      </c>
      <c r="P2288" s="28">
        <v>0.19472338506932857</v>
      </c>
      <c r="Q2288" s="28">
        <v>0.49886497561588089</v>
      </c>
      <c r="R2288" s="28">
        <v>0</v>
      </c>
      <c r="S2288" s="94">
        <v>0</v>
      </c>
      <c r="T2288" s="94">
        <f>_xlfn.XLOOKUP(B2288,'[3]Nur des jours'!$B:$B,'[3]Nur des jours'!$U:$U,"")</f>
        <v>0</v>
      </c>
      <c r="U2288" s="94">
        <v>2.9908534584357067</v>
      </c>
      <c r="V2288" s="94">
        <v>3.5423675852445413</v>
      </c>
      <c r="W2288" s="94">
        <v>0</v>
      </c>
      <c r="X2288" s="94">
        <v>0</v>
      </c>
      <c r="Y2288" s="94">
        <v>0</v>
      </c>
      <c r="Z2288" s="94">
        <v>0</v>
      </c>
      <c r="AA2288" s="94">
        <v>0</v>
      </c>
      <c r="AB2288" s="94">
        <v>0</v>
      </c>
      <c r="AC2288" s="94"/>
      <c r="AD2288" s="94">
        <v>0</v>
      </c>
      <c r="AE2288" s="94">
        <v>0</v>
      </c>
      <c r="AF2288" s="94">
        <v>0</v>
      </c>
      <c r="AG2288" s="94">
        <v>0</v>
      </c>
      <c r="AH2288" s="94">
        <v>0</v>
      </c>
      <c r="AI2288" s="49" t="s">
        <v>6659</v>
      </c>
      <c r="AJ2288" s="49"/>
      <c r="AK2288" s="48" t="str" cm="1">
        <f t="array" ref="AK2288">IFERROR(_xlfn.IFS(
AM2288="MPR ISSUE","PDH",
AM2288="BSS Hardware Issue","BSS",
AM2288="Sites strategiques, MLL, Pylone, etc.","ENVTECH",
AM2288="AKTIVCO DEFAUT GE &amp; POWER Cabinet","AKTIVCO",
AM2288="AKTIVCO Coupure ENEO &amp; Baisse de tension","AKTIVCO GRID ONLY",
AM2288="Coupure ENEO &amp; Baisse de tension","IHS GRID ONLY",
AM2288="Defaut GE &amp; POWER Cabinet","IHS",
AM2288="Sharing","Partners",
AM2288="Sites strategiques &amp; DataCenter","SST &amp; DC",
AM2288="Exclu","Exclu",
AM2288="SAT","SAT",
AM2288="SPARE-ISSUE","SPARE-ISSUE",
AM2288="Fiber CAmtel","TRANS_FO_CAMTEL",
AM2288="Fiber AOF","Fiber AOF",
AM2288="Projet OCM (HUAWEI)","TRAVAUX-HUAWEI",
AM2288="Projet OCM (NOKIA)","TRAVAUX-NOKIA",
AM2288="ACCESS-ISSUE","ACCESS-ISSUE",
AM2288="Projet OCM (ZTE, NOKIA, autres projets)","TRAVAUX OCM",
AM2288="No root CAuse","No root cause",
AM2288="ODU HS","PDH",
AM2288="IP &amp; VLAN","PDH",
AM2288="Warehouse HUAWEI","SPARE-ISSUE",
AM2288="SPARE-HS","SPARE-ISSUE",
AM2288="Power Telco","BSS",AM2288="no impacts","no impacts"
),"")</f>
        <v>no impacts</v>
      </c>
      <c r="AL2288" s="48" t="str" cm="1">
        <f t="array" ref="AL2288">IFERROR(_xlfn.IFS(
AM2288="MPR ISSUE","TX ISSUE",
AM2288="BSS Hardware Issue","RAN ISSUE",
AM2288="Sites strategiques, MLL, Pylone, etc.","ENVTECH",
AM2288="AKTIVCO DEFAUT GE &amp; POWER Cabinet","POWER ISSUE",
AM2288="AKTIVCO Coupure ENEO &amp; Baisse de tension","POWER ISSUE",
AM2288="Coupure ENEO &amp; Baisse de tension","POWER ISSUE",
AM2288="Defaut GE &amp; POWER Cabinet","POWER ISSUE",
AM2288="Sharing","POWER ISSUE",
AM2288="Sites strategiques &amp; DataCenter","POWER ISSUE",
AM2288="Exclu","Exclu",
AM2288="SAT","TX ISSUE",
AM2288="SPARE-ISSUE","SPARE-ISSUE",
AM2288="Fiber CAmtel","TX ISSUE",
AM2288="Fiber AOF","TX ISSUE",
AM2288="Projet OCM (HUAWEI)","TRAVAUX-HUAWEI",
AM2288="Projet OCM (NOKIA)","TRAVAUX -NOKIA",
AM2288="ACCESS-ISSUE","ACCESS-ISSUE",
AM2288="Projet OCM (ZTE, NOKIA, autres projets)","TRAVAUX OCM",
AM2288="No root CAuse","No root cause",
AM2288="ODU HS","TX ISSUE",
AM2288="IP &amp; VLAN","TX ISSUE",
AM2288="Warehouse HUAWEI","SPARE-ISSUE",
AM2288="SPARE-HS","SPARE-ISSUE",
AM2288="Power Telco","RAN ISSUE",AM2288="no impacts","no impacts"
),"")</f>
        <v>no impacts</v>
      </c>
      <c r="AM2288" s="67" t="s">
        <v>5605</v>
      </c>
      <c r="AN2288" s="48" t="str" cm="1">
        <f t="array" ref="AN2288">IFERROR(_xlfn.IFS(
AM2288="MPR ISSUE","ACTIVE",
AM2288="BSS Hardware Issue","ACTIVE",
AM2288="Sites strategiques, MLL, Pylone, etc.","PASSIVE",
AM2288="AKTIVCO DEFAUT GE &amp; POWER Cabinet","PASSIVE",
AM2288="AKTIVCO Coupure ENEO &amp; Baisse de tension","PASSIVE",
AM2288="Coupure ENEO &amp; Baisse de tension","PASSIVE",
AM2288="Defaut GE &amp; POWER Cabinet","PASSIVE",
AM2288="Sharing","PASSIVE",
AM2288="Sites strategiques &amp; DataCenter","PASSIVE",
AM2288="Exclu","Exclu",
AM2288="SAT","ACTIVE",
AM2288="SPARE-ISSUE","SPARE-ISSUE",
AM2288="Fiber CAmtel","ACTIVE",
AM2288="Fiber AOF","ACTIVE",
AM2288="Projet OCM (HUAWEI)","PLANNED WORKS",
AM2288="Projet OCM (NOKIA)","PLANNED WORKS",
AM2288="ACCESS-ISSUE","ACCESS-ISSUE",
AM2288="Projet OCM (ZTE, NOKIA, autres projets)","PLANNED WORKS",
AM2288="No root CAuse","No root cause",
AM2288="ODU HS","ACTIVE",
AM2288="IP &amp; VLAN","ACTIVE",
AM2288="Warehouse HUAWEI","SPARE-ISSUE",
AM2288="SPARE-HS","SPARE-ISSUE",
AM2288="Power Telco","ACTIVE", AM2288="no impacts","no impacts"
),"")</f>
        <v>no impacts</v>
      </c>
      <c r="AO2288" s="93" t="s">
        <v>5537</v>
      </c>
      <c r="AP2288" s="101" t="str">
        <f t="shared" si="64"/>
        <v>EXN_180</v>
      </c>
      <c r="AR2288" s="17" t="s">
        <v>5537</v>
      </c>
      <c r="AS2288" s="7" t="s">
        <v>5537</v>
      </c>
      <c r="AT2288" s="6"/>
      <c r="AU2288" s="7"/>
      <c r="AV2288" s="3" t="s">
        <v>5537</v>
      </c>
      <c r="AW2288" s="18" t="s">
        <v>5537</v>
      </c>
      <c r="AX2288" s="18" t="s">
        <v>5537</v>
      </c>
      <c r="AY2288" s="18" t="s">
        <v>5537</v>
      </c>
      <c r="AZ2288" s="18" t="s">
        <v>5537</v>
      </c>
      <c r="BA2288" s="18" t="s">
        <v>5537</v>
      </c>
      <c r="BB2288" s="18" t="s">
        <v>5537</v>
      </c>
      <c r="BC2288" s="18" t="s">
        <v>5537</v>
      </c>
      <c r="BD2288" s="18" t="s">
        <v>5537</v>
      </c>
      <c r="BE2288" s="18" t="s">
        <v>5537</v>
      </c>
      <c r="BF2288" s="18" t="s">
        <v>5537</v>
      </c>
      <c r="BG2288" s="18" t="s">
        <v>5537</v>
      </c>
      <c r="BH2288" s="18" t="s">
        <v>5537</v>
      </c>
      <c r="BI2288" s="9" t="s">
        <v>5537</v>
      </c>
      <c r="BJ2288" s="14"/>
      <c r="BK2288" s="14" t="s">
        <v>5537</v>
      </c>
      <c r="BL2288" s="14" t="str">
        <f>_xlfn.XLOOKUP(B2288,'[4]cell downs 18042026 17h'!$B:$B,'[4]cell downs 18042026 17h'!$B:$B,"")</f>
        <v/>
      </c>
      <c r="BM2288" s="14" t="str">
        <f>_xlfn.XLOOKUP(B2288,'[5]Cells Huawei 19042026 15h'!$B:$B,'[5]Cells Huawei 19042026 15h'!$B:$B,"")</f>
        <v/>
      </c>
      <c r="BN2288" s="9" t="str">
        <f>_xlfn.XLOOKUP(B2288,'[6]cells down 19042026 9H40'!$B:$B,'[6]cells down 19042026 9H40'!$B:$B,"")</f>
        <v/>
      </c>
      <c r="BO2288" s="9" t="s">
        <v>3770</v>
      </c>
      <c r="BP2288" s="9" t="s">
        <v>1129</v>
      </c>
      <c r="BQ2288" s="115"/>
    </row>
    <row r="2289" spans="1:69" s="9" customFormat="1" x14ac:dyDescent="0.3">
      <c r="A2289" s="1" t="s">
        <v>4239</v>
      </c>
      <c r="B2289" s="8" t="s">
        <v>4240</v>
      </c>
      <c r="C2289" s="3" t="str">
        <f>_xlfn.XLOOKUP(B2289,'[1]daily break down'!$D:$D,'[1]daily break down'!$E:$E,"")</f>
        <v>CENTRE</v>
      </c>
      <c r="D2289" s="1" t="s">
        <v>11</v>
      </c>
      <c r="E2289" s="1" t="s">
        <v>12</v>
      </c>
      <c r="F2289" s="3" t="s">
        <v>37</v>
      </c>
      <c r="G2289" s="1" t="s">
        <v>4239</v>
      </c>
      <c r="H2289" s="34" t="str">
        <f>_xlfn.XLOOKUP(B2289,[2]CALCULATION!$B:$B,[2]CALCULATION!$H:$H,"")</f>
        <v>ZTE</v>
      </c>
      <c r="I2289" s="28">
        <v>0</v>
      </c>
      <c r="J2289" s="28">
        <v>0</v>
      </c>
      <c r="K2289" s="28">
        <v>0</v>
      </c>
      <c r="L2289" s="28">
        <v>0</v>
      </c>
      <c r="M2289" s="28">
        <v>0</v>
      </c>
      <c r="N2289" s="28">
        <v>0</v>
      </c>
      <c r="O2289" s="28">
        <v>0</v>
      </c>
      <c r="P2289" s="28">
        <v>0</v>
      </c>
      <c r="Q2289" s="28">
        <v>0</v>
      </c>
      <c r="R2289" s="28">
        <v>0</v>
      </c>
      <c r="S2289" s="94">
        <v>0</v>
      </c>
      <c r="T2289" s="94">
        <f>_xlfn.XLOOKUP(B2289,'[3]Nur des jours'!$B:$B,'[3]Nur des jours'!$U:$U,"")</f>
        <v>0</v>
      </c>
      <c r="U2289" s="94">
        <v>0</v>
      </c>
      <c r="V2289" s="94">
        <v>0</v>
      </c>
      <c r="W2289" s="94">
        <v>0</v>
      </c>
      <c r="X2289" s="94">
        <v>0</v>
      </c>
      <c r="Y2289" s="94">
        <v>0</v>
      </c>
      <c r="Z2289" s="94">
        <v>0</v>
      </c>
      <c r="AA2289" s="94">
        <v>0</v>
      </c>
      <c r="AB2289" s="94">
        <v>0</v>
      </c>
      <c r="AC2289" s="94"/>
      <c r="AD2289" s="94">
        <v>0</v>
      </c>
      <c r="AE2289" s="94">
        <v>0</v>
      </c>
      <c r="AF2289" s="94">
        <v>0</v>
      </c>
      <c r="AG2289" s="94">
        <v>0</v>
      </c>
      <c r="AH2289" s="94">
        <v>0</v>
      </c>
      <c r="AI2289" s="49" t="s">
        <v>5559</v>
      </c>
      <c r="AJ2289" s="49"/>
      <c r="AK2289" s="48" t="str" cm="1">
        <f t="array" ref="AK2289">IFERROR(_xlfn.IFS(
AM2289="MPR ISSUE","PDH",
AM2289="BSS Hardware Issue","BSS",
AM2289="Sites strategiques, MLL, Pylone, etc.","ENVTECH",
AM2289="AKTIVCO DEFAUT GE &amp; POWER Cabinet","AKTIVCO",
AM2289="AKTIVCO Coupure ENEO &amp; Baisse de tension","AKTIVCO GRID ONLY",
AM2289="Coupure ENEO &amp; Baisse de tension","IHS GRID ONLY",
AM2289="Defaut GE &amp; POWER Cabinet","IHS",
AM2289="Sharing","Partners",
AM2289="Sites strategiques &amp; DataCenter","SST &amp; DC",
AM2289="Exclu","Exclu",
AM2289="SAT","SAT",
AM2289="SPARE-ISSUE","SPARE-ISSUE",
AM2289="Fiber CAmtel","TRANS_FO_CAMTEL",
AM2289="Fiber AOF","Fiber AOF",
AM2289="Projet OCM (HUAWEI)","TRAVAUX-HUAWEI",
AM2289="Projet OCM (NOKIA)","TRAVAUX-NOKIA",
AM2289="ACCESS-ISSUE","ACCESS-ISSUE",
AM2289="Projet OCM (ZTE, NOKIA, autres projets)","TRAVAUX OCM",
AM2289="No root CAuse","No root cause",
AM2289="ODU HS","PDH",
AM2289="IP &amp; VLAN","PDH",
AM2289="Warehouse HUAWEI","SPARE-ISSUE",
AM2289="SPARE-HS","SPARE-ISSUE",
AM2289="Power Telco","BSS",AM2289="no impacts","no impacts"
),"")</f>
        <v>no impacts</v>
      </c>
      <c r="AL2289" s="48" t="str" cm="1">
        <f t="array" ref="AL2289">IFERROR(_xlfn.IFS(
AM2289="MPR ISSUE","TX ISSUE",
AM2289="BSS Hardware Issue","RAN ISSUE",
AM2289="Sites strategiques, MLL, Pylone, etc.","ENVTECH",
AM2289="AKTIVCO DEFAUT GE &amp; POWER Cabinet","POWER ISSUE",
AM2289="AKTIVCO Coupure ENEO &amp; Baisse de tension","POWER ISSUE",
AM2289="Coupure ENEO &amp; Baisse de tension","POWER ISSUE",
AM2289="Defaut GE &amp; POWER Cabinet","POWER ISSUE",
AM2289="Sharing","POWER ISSUE",
AM2289="Sites strategiques &amp; DataCenter","POWER ISSUE",
AM2289="Exclu","Exclu",
AM2289="SAT","TX ISSUE",
AM2289="SPARE-ISSUE","SPARE-ISSUE",
AM2289="Fiber CAmtel","TX ISSUE",
AM2289="Fiber AOF","TX ISSUE",
AM2289="Projet OCM (HUAWEI)","TRAVAUX-HUAWEI",
AM2289="Projet OCM (NOKIA)","TRAVAUX -NOKIA",
AM2289="ACCESS-ISSUE","ACCESS-ISSUE",
AM2289="Projet OCM (ZTE, NOKIA, autres projets)","TRAVAUX OCM",
AM2289="No root CAuse","No root cause",
AM2289="ODU HS","TX ISSUE",
AM2289="IP &amp; VLAN","TX ISSUE",
AM2289="Warehouse HUAWEI","SPARE-ISSUE",
AM2289="SPARE-HS","SPARE-ISSUE",
AM2289="Power Telco","RAN ISSUE",AM2289="no impacts","no impacts"
),"")</f>
        <v>no impacts</v>
      </c>
      <c r="AM2289" s="67" t="s">
        <v>5605</v>
      </c>
      <c r="AN2289" s="48" t="str" cm="1">
        <f t="array" ref="AN2289">IFERROR(_xlfn.IFS(
AM2289="MPR ISSUE","ACTIVE",
AM2289="BSS Hardware Issue","ACTIVE",
AM2289="Sites strategiques, MLL, Pylone, etc.","PASSIVE",
AM2289="AKTIVCO DEFAUT GE &amp; POWER Cabinet","PASSIVE",
AM2289="AKTIVCO Coupure ENEO &amp; Baisse de tension","PASSIVE",
AM2289="Coupure ENEO &amp; Baisse de tension","PASSIVE",
AM2289="Defaut GE &amp; POWER Cabinet","PASSIVE",
AM2289="Sharing","PASSIVE",
AM2289="Sites strategiques &amp; DataCenter","PASSIVE",
AM2289="Exclu","Exclu",
AM2289="SAT","ACTIVE",
AM2289="SPARE-ISSUE","SPARE-ISSUE",
AM2289="Fiber CAmtel","ACTIVE",
AM2289="Fiber AOF","ACTIVE",
AM2289="Projet OCM (HUAWEI)","PLANNED WORKS",
AM2289="Projet OCM (NOKIA)","PLANNED WORKS",
AM2289="ACCESS-ISSUE","ACCESS-ISSUE",
AM2289="Projet OCM (ZTE, NOKIA, autres projets)","PLANNED WORKS",
AM2289="No root CAuse","No root cause",
AM2289="ODU HS","ACTIVE",
AM2289="IP &amp; VLAN","ACTIVE",
AM2289="Warehouse HUAWEI","SPARE-ISSUE",
AM2289="SPARE-HS","SPARE-ISSUE",
AM2289="Power Telco","ACTIVE", AM2289="no impacts","no impacts"
),"")</f>
        <v>no impacts</v>
      </c>
      <c r="AO2289" s="93" t="s">
        <v>5537</v>
      </c>
      <c r="AP2289" s="101" t="str">
        <f t="shared" si="64"/>
        <v>CTR_206</v>
      </c>
      <c r="AQ2289" s="98"/>
      <c r="AR2289" s="17" t="s">
        <v>5537</v>
      </c>
      <c r="AS2289" s="7" t="s">
        <v>5537</v>
      </c>
      <c r="AT2289" s="6"/>
      <c r="AU2289" s="7"/>
      <c r="AV2289" s="3" t="s">
        <v>5537</v>
      </c>
      <c r="AW2289" s="18" t="s">
        <v>5537</v>
      </c>
      <c r="AX2289" s="18" t="s">
        <v>5537</v>
      </c>
      <c r="AY2289" s="18" t="s">
        <v>5537</v>
      </c>
      <c r="AZ2289" s="18" t="s">
        <v>5537</v>
      </c>
      <c r="BA2289" s="18" t="s">
        <v>5537</v>
      </c>
      <c r="BB2289" s="18" t="s">
        <v>5537</v>
      </c>
      <c r="BC2289" s="18" t="s">
        <v>5537</v>
      </c>
      <c r="BD2289" s="18" t="s">
        <v>5537</v>
      </c>
      <c r="BE2289" s="18" t="s">
        <v>5537</v>
      </c>
      <c r="BF2289" s="18" t="s">
        <v>5537</v>
      </c>
      <c r="BG2289" s="18" t="s">
        <v>5537</v>
      </c>
      <c r="BH2289" s="18" t="s">
        <v>5537</v>
      </c>
      <c r="BI2289" s="9" t="s">
        <v>5537</v>
      </c>
      <c r="BJ2289" s="14"/>
      <c r="BK2289" s="14" t="s">
        <v>5537</v>
      </c>
      <c r="BL2289" s="14" t="str">
        <f>_xlfn.XLOOKUP(B2289,'[4]cell downs 18042026 17h'!$B:$B,'[4]cell downs 18042026 17h'!$B:$B,"")</f>
        <v/>
      </c>
      <c r="BM2289" s="14" t="str">
        <f>_xlfn.XLOOKUP(B2289,'[5]Cells Huawei 19042026 15h'!$B:$B,'[5]Cells Huawei 19042026 15h'!$B:$B,"")</f>
        <v/>
      </c>
      <c r="BN2289" s="9" t="str">
        <f>_xlfn.XLOOKUP(B2289,'[6]cells down 19042026 9H40'!$B:$B,'[6]cells down 19042026 9H40'!$B:$B,"")</f>
        <v/>
      </c>
      <c r="BO2289" s="9" t="s">
        <v>4240</v>
      </c>
      <c r="BP2289" s="9" t="s">
        <v>5537</v>
      </c>
      <c r="BQ2289" s="115"/>
    </row>
    <row r="2290" spans="1:69" s="9" customFormat="1" x14ac:dyDescent="0.3">
      <c r="A2290" s="1" t="s">
        <v>4241</v>
      </c>
      <c r="B2290" s="8" t="s">
        <v>4242</v>
      </c>
      <c r="C2290" s="3" t="str">
        <f>_xlfn.XLOOKUP(B2290,'[1]daily break down'!$D:$D,'[1]daily break down'!$E:$E,"")</f>
        <v>OUEST</v>
      </c>
      <c r="D2290" s="1" t="s">
        <v>21</v>
      </c>
      <c r="E2290" s="1" t="s">
        <v>563</v>
      </c>
      <c r="F2290" s="3" t="s">
        <v>102</v>
      </c>
      <c r="G2290" s="1" t="s">
        <v>4243</v>
      </c>
      <c r="H2290" s="32" t="str">
        <f>_xlfn.XLOOKUP(B2290,[2]CALCULATION!$B:$B,[2]CALCULATION!$H:$H,"")</f>
        <v>HUAWEI</v>
      </c>
      <c r="I2290" s="28">
        <v>0</v>
      </c>
      <c r="J2290" s="28">
        <v>0</v>
      </c>
      <c r="K2290" s="28">
        <v>0</v>
      </c>
      <c r="L2290" s="28">
        <v>0</v>
      </c>
      <c r="M2290" s="28">
        <v>0</v>
      </c>
      <c r="N2290" s="28">
        <v>0</v>
      </c>
      <c r="O2290" s="28">
        <v>0</v>
      </c>
      <c r="P2290" s="28">
        <v>0</v>
      </c>
      <c r="Q2290" s="28">
        <v>0</v>
      </c>
      <c r="R2290" s="28">
        <v>0</v>
      </c>
      <c r="S2290" s="94">
        <v>0</v>
      </c>
      <c r="T2290" s="94">
        <f>_xlfn.XLOOKUP(B2290,'[3]Nur des jours'!$B:$B,'[3]Nur des jours'!$U:$U,"")</f>
        <v>0</v>
      </c>
      <c r="U2290" s="94">
        <v>0</v>
      </c>
      <c r="V2290" s="94">
        <v>0</v>
      </c>
      <c r="W2290" s="94">
        <v>0</v>
      </c>
      <c r="X2290" s="94">
        <v>0</v>
      </c>
      <c r="Y2290" s="94">
        <v>0</v>
      </c>
      <c r="Z2290" s="94">
        <v>0</v>
      </c>
      <c r="AA2290" s="94">
        <v>0</v>
      </c>
      <c r="AB2290" s="94">
        <v>0</v>
      </c>
      <c r="AC2290" s="94"/>
      <c r="AD2290" s="94">
        <v>0</v>
      </c>
      <c r="AE2290" s="94">
        <v>0</v>
      </c>
      <c r="AF2290" s="94">
        <v>0</v>
      </c>
      <c r="AG2290" s="94">
        <v>0</v>
      </c>
      <c r="AH2290" s="94">
        <v>0</v>
      </c>
      <c r="AI2290" s="49" t="s">
        <v>5559</v>
      </c>
      <c r="AJ2290" s="49"/>
      <c r="AK2290" s="48" t="str" cm="1">
        <f t="array" ref="AK2290">IFERROR(_xlfn.IFS(
AM2290="MPR ISSUE","PDH",
AM2290="BSS Hardware Issue","BSS",
AM2290="Sites strategiques, MLL, Pylone, etc.","ENVTECH",
AM2290="AKTIVCO DEFAUT GE &amp; POWER Cabinet","AKTIVCO",
AM2290="AKTIVCO Coupure ENEO &amp; Baisse de tension","AKTIVCO GRID ONLY",
AM2290="Coupure ENEO &amp; Baisse de tension","IHS GRID ONLY",
AM2290="Defaut GE &amp; POWER Cabinet","IHS",
AM2290="Sharing","Partners",
AM2290="Sites strategiques &amp; DataCenter","SST &amp; DC",
AM2290="Exclu","Exclu",
AM2290="SAT","SAT",
AM2290="SPARE-ISSUE","SPARE-ISSUE",
AM2290="Fiber CAmtel","TRANS_FO_CAMTEL",
AM2290="Fiber AOF","Fiber AOF",
AM2290="Projet OCM (HUAWEI)","TRAVAUX-HUAWEI",
AM2290="Projet OCM (NOKIA)","TRAVAUX-NOKIA",
AM2290="ACCESS-ISSUE","ACCESS-ISSUE",
AM2290="Projet OCM (ZTE, NOKIA, autres projets)","TRAVAUX OCM",
AM2290="No root CAuse","No root cause",
AM2290="ODU HS","PDH",
AM2290="IP &amp; VLAN","PDH",
AM2290="Warehouse HUAWEI","SPARE-ISSUE",
AM2290="SPARE-HS","SPARE-ISSUE",
AM2290="Power Telco","BSS",AM2290="no impacts","no impacts"
),"")</f>
        <v>no impacts</v>
      </c>
      <c r="AL2290" s="48" t="str" cm="1">
        <f t="array" ref="AL2290">IFERROR(_xlfn.IFS(
AM2290="MPR ISSUE","TX ISSUE",
AM2290="BSS Hardware Issue","RAN ISSUE",
AM2290="Sites strategiques, MLL, Pylone, etc.","ENVTECH",
AM2290="AKTIVCO DEFAUT GE &amp; POWER Cabinet","POWER ISSUE",
AM2290="AKTIVCO Coupure ENEO &amp; Baisse de tension","POWER ISSUE",
AM2290="Coupure ENEO &amp; Baisse de tension","POWER ISSUE",
AM2290="Defaut GE &amp; POWER Cabinet","POWER ISSUE",
AM2290="Sharing","POWER ISSUE",
AM2290="Sites strategiques &amp; DataCenter","POWER ISSUE",
AM2290="Exclu","Exclu",
AM2290="SAT","TX ISSUE",
AM2290="SPARE-ISSUE","SPARE-ISSUE",
AM2290="Fiber CAmtel","TX ISSUE",
AM2290="Fiber AOF","TX ISSUE",
AM2290="Projet OCM (HUAWEI)","TRAVAUX-HUAWEI",
AM2290="Projet OCM (NOKIA)","TRAVAUX -NOKIA",
AM2290="ACCESS-ISSUE","ACCESS-ISSUE",
AM2290="Projet OCM (ZTE, NOKIA, autres projets)","TRAVAUX OCM",
AM2290="No root CAuse","No root cause",
AM2290="ODU HS","TX ISSUE",
AM2290="IP &amp; VLAN","TX ISSUE",
AM2290="Warehouse HUAWEI","SPARE-ISSUE",
AM2290="SPARE-HS","SPARE-ISSUE",
AM2290="Power Telco","RAN ISSUE",AM2290="no impacts","no impacts"
),"")</f>
        <v>no impacts</v>
      </c>
      <c r="AM2290" s="67" t="s">
        <v>5605</v>
      </c>
      <c r="AN2290" s="48" t="str" cm="1">
        <f t="array" ref="AN2290">IFERROR(_xlfn.IFS(
AM2290="MPR ISSUE","ACTIVE",
AM2290="BSS Hardware Issue","ACTIVE",
AM2290="Sites strategiques, MLL, Pylone, etc.","PASSIVE",
AM2290="AKTIVCO DEFAUT GE &amp; POWER Cabinet","PASSIVE",
AM2290="AKTIVCO Coupure ENEO &amp; Baisse de tension","PASSIVE",
AM2290="Coupure ENEO &amp; Baisse de tension","PASSIVE",
AM2290="Defaut GE &amp; POWER Cabinet","PASSIVE",
AM2290="Sharing","PASSIVE",
AM2290="Sites strategiques &amp; DataCenter","PASSIVE",
AM2290="Exclu","Exclu",
AM2290="SAT","ACTIVE",
AM2290="SPARE-ISSUE","SPARE-ISSUE",
AM2290="Fiber CAmtel","ACTIVE",
AM2290="Fiber AOF","ACTIVE",
AM2290="Projet OCM (HUAWEI)","PLANNED WORKS",
AM2290="Projet OCM (NOKIA)","PLANNED WORKS",
AM2290="ACCESS-ISSUE","ACCESS-ISSUE",
AM2290="Projet OCM (ZTE, NOKIA, autres projets)","PLANNED WORKS",
AM2290="No root CAuse","No root cause",
AM2290="ODU HS","ACTIVE",
AM2290="IP &amp; VLAN","ACTIVE",
AM2290="Warehouse HUAWEI","SPARE-ISSUE",
AM2290="SPARE-HS","SPARE-ISSUE",
AM2290="Power Telco","ACTIVE", AM2290="no impacts","no impacts"
),"")</f>
        <v>no impacts</v>
      </c>
      <c r="AO2290" s="93" t="s">
        <v>5537</v>
      </c>
      <c r="AP2290" s="101" t="str">
        <f t="shared" si="64"/>
        <v>OST_243</v>
      </c>
      <c r="AR2290" s="17" t="s">
        <v>5537</v>
      </c>
      <c r="AS2290" s="7" t="s">
        <v>5537</v>
      </c>
      <c r="AT2290" s="6"/>
      <c r="AU2290" s="7"/>
      <c r="AV2290" s="3" t="s">
        <v>5537</v>
      </c>
      <c r="AW2290" s="18" t="s">
        <v>5537</v>
      </c>
      <c r="AX2290" s="18" t="s">
        <v>5537</v>
      </c>
      <c r="AY2290" s="18" t="s">
        <v>5537</v>
      </c>
      <c r="AZ2290" s="18" t="s">
        <v>5537</v>
      </c>
      <c r="BA2290" s="18" t="s">
        <v>5537</v>
      </c>
      <c r="BB2290" s="18" t="s">
        <v>5537</v>
      </c>
      <c r="BC2290" s="18" t="s">
        <v>5537</v>
      </c>
      <c r="BD2290" s="18" t="s">
        <v>5537</v>
      </c>
      <c r="BE2290" s="18" t="s">
        <v>5537</v>
      </c>
      <c r="BF2290" s="18" t="s">
        <v>5537</v>
      </c>
      <c r="BG2290" s="18" t="s">
        <v>5537</v>
      </c>
      <c r="BH2290" s="18" t="s">
        <v>5537</v>
      </c>
      <c r="BI2290" s="9" t="s">
        <v>5537</v>
      </c>
      <c r="BJ2290" s="14"/>
      <c r="BK2290" s="14" t="s">
        <v>5537</v>
      </c>
      <c r="BL2290" s="14" t="str">
        <f>_xlfn.XLOOKUP(B2290,'[4]cell downs 18042026 17h'!$B:$B,'[4]cell downs 18042026 17h'!$B:$B,"")</f>
        <v/>
      </c>
      <c r="BM2290" s="14" t="str">
        <f>_xlfn.XLOOKUP(B2290,'[5]Cells Huawei 19042026 15h'!$B:$B,'[5]Cells Huawei 19042026 15h'!$B:$B,"")</f>
        <v/>
      </c>
      <c r="BN2290" s="9" t="str">
        <f>_xlfn.XLOOKUP(B2290,'[6]cells down 19042026 9H40'!$B:$B,'[6]cells down 19042026 9H40'!$B:$B,"")</f>
        <v/>
      </c>
      <c r="BO2290" s="9" t="s">
        <v>5537</v>
      </c>
      <c r="BP2290" s="9" t="s">
        <v>1713</v>
      </c>
      <c r="BQ2290" s="115"/>
    </row>
    <row r="2291" spans="1:69" s="9" customFormat="1" x14ac:dyDescent="0.3">
      <c r="A2291" s="1" t="s">
        <v>4257</v>
      </c>
      <c r="B2291" s="8" t="s">
        <v>4258</v>
      </c>
      <c r="C2291" s="3" t="str">
        <f>_xlfn.XLOOKUP(B2291,'[1]daily break down'!$D:$D,'[1]daily break down'!$E:$E,"")</f>
        <v>OUEST</v>
      </c>
      <c r="D2291" s="1" t="s">
        <v>21</v>
      </c>
      <c r="E2291" s="1" t="s">
        <v>122</v>
      </c>
      <c r="F2291" s="3" t="s">
        <v>102</v>
      </c>
      <c r="G2291" s="1" t="s">
        <v>4257</v>
      </c>
      <c r="H2291" s="32" t="str">
        <f>_xlfn.XLOOKUP(B2291,[2]CALCULATION!$B:$B,[2]CALCULATION!$H:$H,"")</f>
        <v>HUAWEI</v>
      </c>
      <c r="I2291" s="28">
        <v>0</v>
      </c>
      <c r="J2291" s="28">
        <v>0</v>
      </c>
      <c r="K2291" s="28">
        <v>0</v>
      </c>
      <c r="L2291" s="28">
        <v>0</v>
      </c>
      <c r="M2291" s="28">
        <v>0</v>
      </c>
      <c r="N2291" s="28">
        <v>0</v>
      </c>
      <c r="O2291" s="28">
        <v>0</v>
      </c>
      <c r="P2291" s="28">
        <v>0</v>
      </c>
      <c r="Q2291" s="28">
        <v>0</v>
      </c>
      <c r="R2291" s="28">
        <v>0</v>
      </c>
      <c r="S2291" s="94">
        <v>0</v>
      </c>
      <c r="T2291" s="94">
        <f>_xlfn.XLOOKUP(B2291,'[3]Nur des jours'!$B:$B,'[3]Nur des jours'!$U:$U,"")</f>
        <v>0</v>
      </c>
      <c r="U2291" s="94">
        <v>0</v>
      </c>
      <c r="V2291" s="94">
        <v>0</v>
      </c>
      <c r="W2291" s="94">
        <v>0</v>
      </c>
      <c r="X2291" s="94">
        <v>0</v>
      </c>
      <c r="Y2291" s="94">
        <v>0</v>
      </c>
      <c r="Z2291" s="94">
        <v>0</v>
      </c>
      <c r="AA2291" s="94">
        <v>0</v>
      </c>
      <c r="AB2291" s="94">
        <v>0</v>
      </c>
      <c r="AC2291" s="94"/>
      <c r="AD2291" s="94">
        <v>0</v>
      </c>
      <c r="AE2291" s="94">
        <v>0</v>
      </c>
      <c r="AF2291" s="94">
        <v>0</v>
      </c>
      <c r="AG2291" s="94">
        <v>0</v>
      </c>
      <c r="AH2291" s="94">
        <v>0</v>
      </c>
      <c r="AI2291" s="49" t="s">
        <v>5559</v>
      </c>
      <c r="AJ2291" s="49"/>
      <c r="AK2291" s="48" t="str" cm="1">
        <f t="array" ref="AK2291">IFERROR(_xlfn.IFS(
AM2291="MPR ISSUE","PDH",
AM2291="BSS Hardware Issue","BSS",
AM2291="Sites strategiques, MLL, Pylone, etc.","ENVTECH",
AM2291="AKTIVCO DEFAUT GE &amp; POWER Cabinet","AKTIVCO",
AM2291="AKTIVCO Coupure ENEO &amp; Baisse de tension","AKTIVCO GRID ONLY",
AM2291="Coupure ENEO &amp; Baisse de tension","IHS GRID ONLY",
AM2291="Defaut GE &amp; POWER Cabinet","IHS",
AM2291="Sharing","Partners",
AM2291="Sites strategiques &amp; DataCenter","SST &amp; DC",
AM2291="Exclu","Exclu",
AM2291="SAT","SAT",
AM2291="SPARE-ISSUE","SPARE-ISSUE",
AM2291="Fiber CAmtel","TRANS_FO_CAMTEL",
AM2291="Fiber AOF","Fiber AOF",
AM2291="Projet OCM (HUAWEI)","TRAVAUX-HUAWEI",
AM2291="Projet OCM (NOKIA)","TRAVAUX-NOKIA",
AM2291="ACCESS-ISSUE","ACCESS-ISSUE",
AM2291="Projet OCM (ZTE, NOKIA, autres projets)","TRAVAUX OCM",
AM2291="No root CAuse","No root cause",
AM2291="ODU HS","PDH",
AM2291="IP &amp; VLAN","PDH",
AM2291="Warehouse HUAWEI","SPARE-ISSUE",
AM2291="SPARE-HS","SPARE-ISSUE",
AM2291="Power Telco","BSS",AM2291="no impacts","no impacts"
),"")</f>
        <v>no impacts</v>
      </c>
      <c r="AL2291" s="48" t="str" cm="1">
        <f t="array" ref="AL2291">IFERROR(_xlfn.IFS(
AM2291="MPR ISSUE","TX ISSUE",
AM2291="BSS Hardware Issue","RAN ISSUE",
AM2291="Sites strategiques, MLL, Pylone, etc.","ENVTECH",
AM2291="AKTIVCO DEFAUT GE &amp; POWER Cabinet","POWER ISSUE",
AM2291="AKTIVCO Coupure ENEO &amp; Baisse de tension","POWER ISSUE",
AM2291="Coupure ENEO &amp; Baisse de tension","POWER ISSUE",
AM2291="Defaut GE &amp; POWER Cabinet","POWER ISSUE",
AM2291="Sharing","POWER ISSUE",
AM2291="Sites strategiques &amp; DataCenter","POWER ISSUE",
AM2291="Exclu","Exclu",
AM2291="SAT","TX ISSUE",
AM2291="SPARE-ISSUE","SPARE-ISSUE",
AM2291="Fiber CAmtel","TX ISSUE",
AM2291="Fiber AOF","TX ISSUE",
AM2291="Projet OCM (HUAWEI)","TRAVAUX-HUAWEI",
AM2291="Projet OCM (NOKIA)","TRAVAUX -NOKIA",
AM2291="ACCESS-ISSUE","ACCESS-ISSUE",
AM2291="Projet OCM (ZTE, NOKIA, autres projets)","TRAVAUX OCM",
AM2291="No root CAuse","No root cause",
AM2291="ODU HS","TX ISSUE",
AM2291="IP &amp; VLAN","TX ISSUE",
AM2291="Warehouse HUAWEI","SPARE-ISSUE",
AM2291="SPARE-HS","SPARE-ISSUE",
AM2291="Power Telco","RAN ISSUE",AM2291="no impacts","no impacts"
),"")</f>
        <v>no impacts</v>
      </c>
      <c r="AM2291" s="67" t="s">
        <v>5605</v>
      </c>
      <c r="AN2291" s="48" t="str" cm="1">
        <f t="array" ref="AN2291">IFERROR(_xlfn.IFS(
AM2291="MPR ISSUE","ACTIVE",
AM2291="BSS Hardware Issue","ACTIVE",
AM2291="Sites strategiques, MLL, Pylone, etc.","PASSIVE",
AM2291="AKTIVCO DEFAUT GE &amp; POWER Cabinet","PASSIVE",
AM2291="AKTIVCO Coupure ENEO &amp; Baisse de tension","PASSIVE",
AM2291="Coupure ENEO &amp; Baisse de tension","PASSIVE",
AM2291="Defaut GE &amp; POWER Cabinet","PASSIVE",
AM2291="Sharing","PASSIVE",
AM2291="Sites strategiques &amp; DataCenter","PASSIVE",
AM2291="Exclu","Exclu",
AM2291="SAT","ACTIVE",
AM2291="SPARE-ISSUE","SPARE-ISSUE",
AM2291="Fiber CAmtel","ACTIVE",
AM2291="Fiber AOF","ACTIVE",
AM2291="Projet OCM (HUAWEI)","PLANNED WORKS",
AM2291="Projet OCM (NOKIA)","PLANNED WORKS",
AM2291="ACCESS-ISSUE","ACCESS-ISSUE",
AM2291="Projet OCM (ZTE, NOKIA, autres projets)","PLANNED WORKS",
AM2291="No root CAuse","No root cause",
AM2291="ODU HS","ACTIVE",
AM2291="IP &amp; VLAN","ACTIVE",
AM2291="Warehouse HUAWEI","SPARE-ISSUE",
AM2291="SPARE-HS","SPARE-ISSUE",
AM2291="Power Telco","ACTIVE", AM2291="no impacts","no impacts"
),"")</f>
        <v>no impacts</v>
      </c>
      <c r="AO2291" s="93" t="s">
        <v>5537</v>
      </c>
      <c r="AP2291" s="101" t="str">
        <f t="shared" si="64"/>
        <v>OST_303</v>
      </c>
      <c r="AR2291" s="17" t="s">
        <v>5537</v>
      </c>
      <c r="AS2291" s="7" t="s">
        <v>5537</v>
      </c>
      <c r="AT2291" s="6"/>
      <c r="AU2291" s="7"/>
      <c r="AV2291" s="3" t="s">
        <v>5537</v>
      </c>
      <c r="AW2291" s="18" t="s">
        <v>5537</v>
      </c>
      <c r="AX2291" s="18" t="s">
        <v>5537</v>
      </c>
      <c r="AY2291" s="18" t="s">
        <v>5537</v>
      </c>
      <c r="AZ2291" s="18" t="s">
        <v>5537</v>
      </c>
      <c r="BA2291" s="18" t="s">
        <v>5537</v>
      </c>
      <c r="BB2291" s="18" t="s">
        <v>5537</v>
      </c>
      <c r="BC2291" s="18" t="s">
        <v>5537</v>
      </c>
      <c r="BD2291" s="18" t="s">
        <v>5537</v>
      </c>
      <c r="BE2291" s="18" t="s">
        <v>5537</v>
      </c>
      <c r="BF2291" s="18" t="s">
        <v>5537</v>
      </c>
      <c r="BG2291" s="18" t="s">
        <v>5537</v>
      </c>
      <c r="BH2291" s="18" t="s">
        <v>5537</v>
      </c>
      <c r="BI2291" s="9" t="s">
        <v>5537</v>
      </c>
      <c r="BJ2291" s="14"/>
      <c r="BK2291" s="14" t="s">
        <v>5537</v>
      </c>
      <c r="BL2291" s="14" t="str">
        <f>_xlfn.XLOOKUP(B2291,'[4]cell downs 18042026 17h'!$B:$B,'[4]cell downs 18042026 17h'!$B:$B,"")</f>
        <v/>
      </c>
      <c r="BM2291" s="14" t="str">
        <f>_xlfn.XLOOKUP(B2291,'[5]Cells Huawei 19042026 15h'!$B:$B,'[5]Cells Huawei 19042026 15h'!$B:$B,"")</f>
        <v/>
      </c>
      <c r="BN2291" s="9" t="str">
        <f>_xlfn.XLOOKUP(B2291,'[6]cells down 19042026 9H40'!$B:$B,'[6]cells down 19042026 9H40'!$B:$B,"")</f>
        <v/>
      </c>
      <c r="BO2291" s="9" t="s">
        <v>5537</v>
      </c>
      <c r="BP2291" s="9" t="s">
        <v>1713</v>
      </c>
      <c r="BQ2291" s="115"/>
    </row>
    <row r="2292" spans="1:69" s="9" customFormat="1" x14ac:dyDescent="0.3">
      <c r="A2292" s="1" t="s">
        <v>4265</v>
      </c>
      <c r="B2292" s="8" t="s">
        <v>4266</v>
      </c>
      <c r="C2292" s="3" t="str">
        <f>_xlfn.XLOOKUP(B2292,'[1]daily break down'!$D:$D,'[1]daily break down'!$E:$E,"")</f>
        <v>CENTRE</v>
      </c>
      <c r="D2292" s="1" t="s">
        <v>11</v>
      </c>
      <c r="E2292" s="1" t="s">
        <v>96</v>
      </c>
      <c r="F2292" s="3" t="s">
        <v>226</v>
      </c>
      <c r="G2292" s="1" t="s">
        <v>4267</v>
      </c>
      <c r="H2292" s="34" t="str">
        <f>_xlfn.XLOOKUP(B2292,[2]CALCULATION!$B:$B,[2]CALCULATION!$H:$H,"")</f>
        <v>ZTE</v>
      </c>
      <c r="I2292" s="28">
        <v>0</v>
      </c>
      <c r="J2292" s="28">
        <v>0</v>
      </c>
      <c r="K2292" s="28">
        <v>0</v>
      </c>
      <c r="L2292" s="28">
        <v>0</v>
      </c>
      <c r="M2292" s="28">
        <v>0</v>
      </c>
      <c r="N2292" s="28">
        <v>0</v>
      </c>
      <c r="O2292" s="28">
        <v>0</v>
      </c>
      <c r="P2292" s="28">
        <v>0</v>
      </c>
      <c r="Q2292" s="28">
        <v>0</v>
      </c>
      <c r="R2292" s="28">
        <v>0</v>
      </c>
      <c r="S2292" s="94">
        <v>0</v>
      </c>
      <c r="T2292" s="94">
        <f>_xlfn.XLOOKUP(B2292,'[3]Nur des jours'!$B:$B,'[3]Nur des jours'!$U:$U,"")</f>
        <v>0</v>
      </c>
      <c r="U2292" s="94">
        <v>0</v>
      </c>
      <c r="V2292" s="94">
        <v>0</v>
      </c>
      <c r="W2292" s="94">
        <v>0</v>
      </c>
      <c r="X2292" s="94">
        <v>0</v>
      </c>
      <c r="Y2292" s="94">
        <v>0</v>
      </c>
      <c r="Z2292" s="94">
        <v>0</v>
      </c>
      <c r="AA2292" s="94">
        <v>0</v>
      </c>
      <c r="AB2292" s="94">
        <v>0</v>
      </c>
      <c r="AC2292" s="94"/>
      <c r="AD2292" s="94">
        <v>0</v>
      </c>
      <c r="AE2292" s="94">
        <v>0</v>
      </c>
      <c r="AF2292" s="94">
        <v>0</v>
      </c>
      <c r="AG2292" s="94">
        <v>0</v>
      </c>
      <c r="AH2292" s="94">
        <v>0</v>
      </c>
      <c r="AI2292" s="49" t="s">
        <v>5559</v>
      </c>
      <c r="AJ2292" s="49"/>
      <c r="AK2292" s="48" t="str" cm="1">
        <f t="array" ref="AK2292">IFERROR(_xlfn.IFS(
AM2292="MPR ISSUE","PDH",
AM2292="BSS Hardware Issue","BSS",
AM2292="Sites strategiques, MLL, Pylone, etc.","ENVTECH",
AM2292="AKTIVCO DEFAUT GE &amp; POWER Cabinet","AKTIVCO",
AM2292="AKTIVCO Coupure ENEO &amp; Baisse de tension","AKTIVCO GRID ONLY",
AM2292="Coupure ENEO &amp; Baisse de tension","IHS GRID ONLY",
AM2292="Defaut GE &amp; POWER Cabinet","IHS",
AM2292="Sharing","Partners",
AM2292="Sites strategiques &amp; DataCenter","SST &amp; DC",
AM2292="Exclu","Exclu",
AM2292="SAT","SAT",
AM2292="SPARE-ISSUE","SPARE-ISSUE",
AM2292="Fiber CAmtel","TRANS_FO_CAMTEL",
AM2292="Fiber AOF","Fiber AOF",
AM2292="Projet OCM (HUAWEI)","TRAVAUX-HUAWEI",
AM2292="Projet OCM (NOKIA)","TRAVAUX-NOKIA",
AM2292="ACCESS-ISSUE","ACCESS-ISSUE",
AM2292="Projet OCM (ZTE, NOKIA, autres projets)","TRAVAUX OCM",
AM2292="No root CAuse","No root cause",
AM2292="ODU HS","PDH",
AM2292="IP &amp; VLAN","PDH",
AM2292="Warehouse HUAWEI","SPARE-ISSUE",
AM2292="SPARE-HS","SPARE-ISSUE",
AM2292="Power Telco","BSS",AM2292="no impacts","no impacts"
),"")</f>
        <v>no impacts</v>
      </c>
      <c r="AL2292" s="48" t="str" cm="1">
        <f t="array" ref="AL2292">IFERROR(_xlfn.IFS(
AM2292="MPR ISSUE","TX ISSUE",
AM2292="BSS Hardware Issue","RAN ISSUE",
AM2292="Sites strategiques, MLL, Pylone, etc.","ENVTECH",
AM2292="AKTIVCO DEFAUT GE &amp; POWER Cabinet","POWER ISSUE",
AM2292="AKTIVCO Coupure ENEO &amp; Baisse de tension","POWER ISSUE",
AM2292="Coupure ENEO &amp; Baisse de tension","POWER ISSUE",
AM2292="Defaut GE &amp; POWER Cabinet","POWER ISSUE",
AM2292="Sharing","POWER ISSUE",
AM2292="Sites strategiques &amp; DataCenter","POWER ISSUE",
AM2292="Exclu","Exclu",
AM2292="SAT","TX ISSUE",
AM2292="SPARE-ISSUE","SPARE-ISSUE",
AM2292="Fiber CAmtel","TX ISSUE",
AM2292="Fiber AOF","TX ISSUE",
AM2292="Projet OCM (HUAWEI)","TRAVAUX-HUAWEI",
AM2292="Projet OCM (NOKIA)","TRAVAUX -NOKIA",
AM2292="ACCESS-ISSUE","ACCESS-ISSUE",
AM2292="Projet OCM (ZTE, NOKIA, autres projets)","TRAVAUX OCM",
AM2292="No root CAuse","No root cause",
AM2292="ODU HS","TX ISSUE",
AM2292="IP &amp; VLAN","TX ISSUE",
AM2292="Warehouse HUAWEI","SPARE-ISSUE",
AM2292="SPARE-HS","SPARE-ISSUE",
AM2292="Power Telco","RAN ISSUE",AM2292="no impacts","no impacts"
),"")</f>
        <v>no impacts</v>
      </c>
      <c r="AM2292" s="67" t="s">
        <v>5605</v>
      </c>
      <c r="AN2292" s="48" t="str" cm="1">
        <f t="array" ref="AN2292">IFERROR(_xlfn.IFS(
AM2292="MPR ISSUE","ACTIVE",
AM2292="BSS Hardware Issue","ACTIVE",
AM2292="Sites strategiques, MLL, Pylone, etc.","PASSIVE",
AM2292="AKTIVCO DEFAUT GE &amp; POWER Cabinet","PASSIVE",
AM2292="AKTIVCO Coupure ENEO &amp; Baisse de tension","PASSIVE",
AM2292="Coupure ENEO &amp; Baisse de tension","PASSIVE",
AM2292="Defaut GE &amp; POWER Cabinet","PASSIVE",
AM2292="Sharing","PASSIVE",
AM2292="Sites strategiques &amp; DataCenter","PASSIVE",
AM2292="Exclu","Exclu",
AM2292="SAT","ACTIVE",
AM2292="SPARE-ISSUE","SPARE-ISSUE",
AM2292="Fiber CAmtel","ACTIVE",
AM2292="Fiber AOF","ACTIVE",
AM2292="Projet OCM (HUAWEI)","PLANNED WORKS",
AM2292="Projet OCM (NOKIA)","PLANNED WORKS",
AM2292="ACCESS-ISSUE","ACCESS-ISSUE",
AM2292="Projet OCM (ZTE, NOKIA, autres projets)","PLANNED WORKS",
AM2292="No root CAuse","No root cause",
AM2292="ODU HS","ACTIVE",
AM2292="IP &amp; VLAN","ACTIVE",
AM2292="Warehouse HUAWEI","SPARE-ISSUE",
AM2292="SPARE-HS","SPARE-ISSUE",
AM2292="Power Telco","ACTIVE", AM2292="no impacts","no impacts"
),"")</f>
        <v>no impacts</v>
      </c>
      <c r="AO2292" s="93" t="s">
        <v>5537</v>
      </c>
      <c r="AP2292" s="101" t="str">
        <f t="shared" si="64"/>
        <v>EST_101</v>
      </c>
      <c r="AR2292" s="17" t="s">
        <v>5537</v>
      </c>
      <c r="AS2292" s="7" t="s">
        <v>5537</v>
      </c>
      <c r="AT2292" s="6"/>
      <c r="AU2292" s="7"/>
      <c r="AV2292" s="3" t="s">
        <v>5537</v>
      </c>
      <c r="AW2292" s="18" t="s">
        <v>5537</v>
      </c>
      <c r="AX2292" s="18" t="s">
        <v>5537</v>
      </c>
      <c r="AY2292" s="18" t="s">
        <v>5537</v>
      </c>
      <c r="AZ2292" s="18" t="s">
        <v>5537</v>
      </c>
      <c r="BA2292" s="18" t="s">
        <v>5537</v>
      </c>
      <c r="BB2292" s="18" t="s">
        <v>5537</v>
      </c>
      <c r="BC2292" s="18" t="s">
        <v>5537</v>
      </c>
      <c r="BD2292" s="18" t="s">
        <v>5537</v>
      </c>
      <c r="BE2292" s="18" t="s">
        <v>5537</v>
      </c>
      <c r="BF2292" s="18" t="s">
        <v>5537</v>
      </c>
      <c r="BG2292" s="18" t="s">
        <v>5537</v>
      </c>
      <c r="BH2292" s="18" t="s">
        <v>5537</v>
      </c>
      <c r="BI2292" s="9" t="s">
        <v>5537</v>
      </c>
      <c r="BJ2292" s="14"/>
      <c r="BK2292" s="14" t="s">
        <v>5537</v>
      </c>
      <c r="BL2292" s="14" t="str">
        <f>_xlfn.XLOOKUP(B2292,'[4]cell downs 18042026 17h'!$B:$B,'[4]cell downs 18042026 17h'!$B:$B,"")</f>
        <v/>
      </c>
      <c r="BM2292" s="14" t="str">
        <f>_xlfn.XLOOKUP(B2292,'[5]Cells Huawei 19042026 15h'!$B:$B,'[5]Cells Huawei 19042026 15h'!$B:$B,"")</f>
        <v/>
      </c>
      <c r="BN2292" s="9" t="str">
        <f>_xlfn.XLOOKUP(B2292,'[6]cells down 19042026 9H40'!$B:$B,'[6]cells down 19042026 9H40'!$B:$B,"")</f>
        <v/>
      </c>
      <c r="BO2292" s="9" t="s">
        <v>4266</v>
      </c>
      <c r="BP2292" s="9" t="s">
        <v>12</v>
      </c>
      <c r="BQ2292" s="115"/>
    </row>
    <row r="2293" spans="1:69" s="9" customFormat="1" x14ac:dyDescent="0.3">
      <c r="A2293" s="1" t="s">
        <v>4068</v>
      </c>
      <c r="B2293" s="8" t="s">
        <v>4287</v>
      </c>
      <c r="C2293" s="3" t="str">
        <f>_xlfn.XLOOKUP(B2293,'[1]daily break down'!$D:$D,'[1]daily break down'!$E:$E,"")</f>
        <v>OUEST</v>
      </c>
      <c r="D2293" s="1" t="s">
        <v>11</v>
      </c>
      <c r="E2293" s="1" t="s">
        <v>12</v>
      </c>
      <c r="F2293" s="3" t="s">
        <v>102</v>
      </c>
      <c r="G2293" s="1" t="s">
        <v>4068</v>
      </c>
      <c r="H2293" s="32" t="str">
        <f>_xlfn.XLOOKUP(B2293,[2]CALCULATION!$B:$B,[2]CALCULATION!$H:$H,"")</f>
        <v>HUAWEI</v>
      </c>
      <c r="I2293" s="28">
        <v>0</v>
      </c>
      <c r="J2293" s="28">
        <v>0</v>
      </c>
      <c r="K2293" s="28">
        <v>0</v>
      </c>
      <c r="L2293" s="28">
        <v>0</v>
      </c>
      <c r="M2293" s="28">
        <v>0</v>
      </c>
      <c r="N2293" s="28">
        <v>0</v>
      </c>
      <c r="O2293" s="28">
        <v>0</v>
      </c>
      <c r="P2293" s="28">
        <v>0</v>
      </c>
      <c r="Q2293" s="28">
        <v>0</v>
      </c>
      <c r="R2293" s="28">
        <v>0</v>
      </c>
      <c r="S2293" s="94">
        <v>0</v>
      </c>
      <c r="T2293" s="94">
        <f>_xlfn.XLOOKUP(B2293,'[3]Nur des jours'!$B:$B,'[3]Nur des jours'!$U:$U,"")</f>
        <v>0</v>
      </c>
      <c r="U2293" s="94">
        <v>0</v>
      </c>
      <c r="V2293" s="94">
        <v>0</v>
      </c>
      <c r="W2293" s="94">
        <v>0</v>
      </c>
      <c r="X2293" s="94">
        <v>0</v>
      </c>
      <c r="Y2293" s="94">
        <v>0</v>
      </c>
      <c r="Z2293" s="94">
        <v>0</v>
      </c>
      <c r="AA2293" s="94">
        <v>0</v>
      </c>
      <c r="AB2293" s="94">
        <v>0</v>
      </c>
      <c r="AC2293" s="94"/>
      <c r="AD2293" s="94">
        <v>0</v>
      </c>
      <c r="AE2293" s="94">
        <v>0</v>
      </c>
      <c r="AF2293" s="94">
        <v>0</v>
      </c>
      <c r="AG2293" s="94">
        <v>0</v>
      </c>
      <c r="AH2293" s="94">
        <v>0</v>
      </c>
      <c r="AI2293" s="49" t="s">
        <v>5559</v>
      </c>
      <c r="AJ2293" s="49"/>
      <c r="AK2293" s="48" t="str" cm="1">
        <f t="array" ref="AK2293">IFERROR(_xlfn.IFS(
AM2293="MPR ISSUE","PDH",
AM2293="BSS Hardware Issue","BSS",
AM2293="Sites strategiques, MLL, Pylone, etc.","ENVTECH",
AM2293="AKTIVCO DEFAUT GE &amp; POWER Cabinet","AKTIVCO",
AM2293="AKTIVCO Coupure ENEO &amp; Baisse de tension","AKTIVCO GRID ONLY",
AM2293="Coupure ENEO &amp; Baisse de tension","IHS GRID ONLY",
AM2293="Defaut GE &amp; POWER Cabinet","IHS",
AM2293="Sharing","Partners",
AM2293="Sites strategiques &amp; DataCenter","SST &amp; DC",
AM2293="Exclu","Exclu",
AM2293="SAT","SAT",
AM2293="SPARE-ISSUE","SPARE-ISSUE",
AM2293="Fiber CAmtel","TRANS_FO_CAMTEL",
AM2293="Fiber AOF","Fiber AOF",
AM2293="Projet OCM (HUAWEI)","TRAVAUX-HUAWEI",
AM2293="Projet OCM (NOKIA)","TRAVAUX-NOKIA",
AM2293="ACCESS-ISSUE","ACCESS-ISSUE",
AM2293="Projet OCM (ZTE, NOKIA, autres projets)","TRAVAUX OCM",
AM2293="No root CAuse","No root cause",
AM2293="ODU HS","PDH",
AM2293="IP &amp; VLAN","PDH",
AM2293="Warehouse HUAWEI","SPARE-ISSUE",
AM2293="SPARE-HS","SPARE-ISSUE",
AM2293="Power Telco","BSS",AM2293="no impacts","no impacts"
),"")</f>
        <v>no impacts</v>
      </c>
      <c r="AL2293" s="48" t="str" cm="1">
        <f t="array" ref="AL2293">IFERROR(_xlfn.IFS(
AM2293="MPR ISSUE","TX ISSUE",
AM2293="BSS Hardware Issue","RAN ISSUE",
AM2293="Sites strategiques, MLL, Pylone, etc.","ENVTECH",
AM2293="AKTIVCO DEFAUT GE &amp; POWER Cabinet","POWER ISSUE",
AM2293="AKTIVCO Coupure ENEO &amp; Baisse de tension","POWER ISSUE",
AM2293="Coupure ENEO &amp; Baisse de tension","POWER ISSUE",
AM2293="Defaut GE &amp; POWER Cabinet","POWER ISSUE",
AM2293="Sharing","POWER ISSUE",
AM2293="Sites strategiques &amp; DataCenter","POWER ISSUE",
AM2293="Exclu","Exclu",
AM2293="SAT","TX ISSUE",
AM2293="SPARE-ISSUE","SPARE-ISSUE",
AM2293="Fiber CAmtel","TX ISSUE",
AM2293="Fiber AOF","TX ISSUE",
AM2293="Projet OCM (HUAWEI)","TRAVAUX-HUAWEI",
AM2293="Projet OCM (NOKIA)","TRAVAUX -NOKIA",
AM2293="ACCESS-ISSUE","ACCESS-ISSUE",
AM2293="Projet OCM (ZTE, NOKIA, autres projets)","TRAVAUX OCM",
AM2293="No root CAuse","No root cause",
AM2293="ODU HS","TX ISSUE",
AM2293="IP &amp; VLAN","TX ISSUE",
AM2293="Warehouse HUAWEI","SPARE-ISSUE",
AM2293="SPARE-HS","SPARE-ISSUE",
AM2293="Power Telco","RAN ISSUE",AM2293="no impacts","no impacts"
),"")</f>
        <v>no impacts</v>
      </c>
      <c r="AM2293" s="67" t="s">
        <v>5605</v>
      </c>
      <c r="AN2293" s="48" t="str" cm="1">
        <f t="array" ref="AN2293">IFERROR(_xlfn.IFS(
AM2293="MPR ISSUE","ACTIVE",
AM2293="BSS Hardware Issue","ACTIVE",
AM2293="Sites strategiques, MLL, Pylone, etc.","PASSIVE",
AM2293="AKTIVCO DEFAUT GE &amp; POWER Cabinet","PASSIVE",
AM2293="AKTIVCO Coupure ENEO &amp; Baisse de tension","PASSIVE",
AM2293="Coupure ENEO &amp; Baisse de tension","PASSIVE",
AM2293="Defaut GE &amp; POWER Cabinet","PASSIVE",
AM2293="Sharing","PASSIVE",
AM2293="Sites strategiques &amp; DataCenter","PASSIVE",
AM2293="Exclu","Exclu",
AM2293="SAT","ACTIVE",
AM2293="SPARE-ISSUE","SPARE-ISSUE",
AM2293="Fiber CAmtel","ACTIVE",
AM2293="Fiber AOF","ACTIVE",
AM2293="Projet OCM (HUAWEI)","PLANNED WORKS",
AM2293="Projet OCM (NOKIA)","PLANNED WORKS",
AM2293="ACCESS-ISSUE","ACCESS-ISSUE",
AM2293="Projet OCM (ZTE, NOKIA, autres projets)","PLANNED WORKS",
AM2293="No root CAuse","No root cause",
AM2293="ODU HS","ACTIVE",
AM2293="IP &amp; VLAN","ACTIVE",
AM2293="Warehouse HUAWEI","SPARE-ISSUE",
AM2293="SPARE-HS","SPARE-ISSUE",
AM2293="Power Telco","ACTIVE", AM2293="no impacts","no impacts"
),"")</f>
        <v>no impacts</v>
      </c>
      <c r="AO2293" s="93" t="s">
        <v>5537</v>
      </c>
      <c r="AP2293" s="101" t="str">
        <f t="shared" si="64"/>
        <v>OST_012</v>
      </c>
      <c r="AR2293" s="17" t="s">
        <v>5537</v>
      </c>
      <c r="AS2293" s="7" t="s">
        <v>5537</v>
      </c>
      <c r="AT2293" s="6"/>
      <c r="AU2293" s="7"/>
      <c r="AV2293" s="3" t="s">
        <v>5537</v>
      </c>
      <c r="AW2293" s="18" t="s">
        <v>5537</v>
      </c>
      <c r="AX2293" s="18" t="s">
        <v>5537</v>
      </c>
      <c r="AY2293" s="18" t="s">
        <v>5537</v>
      </c>
      <c r="AZ2293" s="18" t="s">
        <v>5537</v>
      </c>
      <c r="BA2293" s="18" t="s">
        <v>5537</v>
      </c>
      <c r="BB2293" s="18" t="s">
        <v>5537</v>
      </c>
      <c r="BC2293" s="18" t="s">
        <v>5537</v>
      </c>
      <c r="BD2293" s="18" t="s">
        <v>5537</v>
      </c>
      <c r="BE2293" s="18" t="s">
        <v>5537</v>
      </c>
      <c r="BF2293" s="18" t="s">
        <v>5537</v>
      </c>
      <c r="BG2293" s="18" t="s">
        <v>5537</v>
      </c>
      <c r="BH2293" s="18" t="s">
        <v>5537</v>
      </c>
      <c r="BI2293" s="9" t="s">
        <v>5537</v>
      </c>
      <c r="BJ2293" s="14"/>
      <c r="BK2293" s="14" t="s">
        <v>5537</v>
      </c>
      <c r="BL2293" s="14" t="str">
        <f>_xlfn.XLOOKUP(B2293,'[4]cell downs 18042026 17h'!$B:$B,'[4]cell downs 18042026 17h'!$B:$B,"")</f>
        <v/>
      </c>
      <c r="BM2293" s="14" t="str">
        <f>_xlfn.XLOOKUP(B2293,'[5]Cells Huawei 19042026 15h'!$B:$B,'[5]Cells Huawei 19042026 15h'!$B:$B,"")</f>
        <v/>
      </c>
      <c r="BN2293" s="9" t="str">
        <f>_xlfn.XLOOKUP(B2293,'[6]cells down 19042026 9H40'!$B:$B,'[6]cells down 19042026 9H40'!$B:$B,"")</f>
        <v/>
      </c>
      <c r="BO2293" s="9" t="s">
        <v>4287</v>
      </c>
      <c r="BP2293" s="9" t="s">
        <v>5537</v>
      </c>
      <c r="BQ2293" s="115"/>
    </row>
    <row r="2294" spans="1:69" s="9" customFormat="1" x14ac:dyDescent="0.3">
      <c r="A2294" s="1" t="s">
        <v>4290</v>
      </c>
      <c r="B2294" s="8" t="s">
        <v>4291</v>
      </c>
      <c r="C2294" s="3" t="str">
        <f>_xlfn.XLOOKUP(B2294,'[1]daily break down'!$D:$D,'[1]daily break down'!$E:$E,"")</f>
        <v>OUEST</v>
      </c>
      <c r="D2294" s="1" t="s">
        <v>11</v>
      </c>
      <c r="E2294" s="1" t="s">
        <v>12</v>
      </c>
      <c r="F2294" s="3" t="s">
        <v>102</v>
      </c>
      <c r="G2294" s="1" t="s">
        <v>4292</v>
      </c>
      <c r="H2294" s="32" t="str">
        <f>_xlfn.XLOOKUP(B2294,[2]CALCULATION!$B:$B,[2]CALCULATION!$H:$H,"")</f>
        <v>HUAWEI</v>
      </c>
      <c r="I2294" s="28">
        <v>0</v>
      </c>
      <c r="J2294" s="28">
        <v>0</v>
      </c>
      <c r="K2294" s="28">
        <v>0</v>
      </c>
      <c r="L2294" s="28">
        <v>0</v>
      </c>
      <c r="M2294" s="28">
        <v>0</v>
      </c>
      <c r="N2294" s="28">
        <v>0</v>
      </c>
      <c r="O2294" s="28">
        <v>0</v>
      </c>
      <c r="P2294" s="28">
        <v>0</v>
      </c>
      <c r="Q2294" s="28">
        <v>0</v>
      </c>
      <c r="R2294" s="28">
        <v>0</v>
      </c>
      <c r="S2294" s="94">
        <v>0</v>
      </c>
      <c r="T2294" s="94">
        <f>_xlfn.XLOOKUP(B2294,'[3]Nur des jours'!$B:$B,'[3]Nur des jours'!$U:$U,"")</f>
        <v>0</v>
      </c>
      <c r="U2294" s="94">
        <v>0</v>
      </c>
      <c r="V2294" s="94">
        <v>0</v>
      </c>
      <c r="W2294" s="94">
        <v>0</v>
      </c>
      <c r="X2294" s="94">
        <v>0</v>
      </c>
      <c r="Y2294" s="94">
        <v>0</v>
      </c>
      <c r="Z2294" s="94">
        <v>0</v>
      </c>
      <c r="AA2294" s="94">
        <v>0</v>
      </c>
      <c r="AB2294" s="94">
        <v>0</v>
      </c>
      <c r="AC2294" s="94"/>
      <c r="AD2294" s="94">
        <v>0</v>
      </c>
      <c r="AE2294" s="94">
        <v>0</v>
      </c>
      <c r="AF2294" s="94">
        <v>0</v>
      </c>
      <c r="AG2294" s="94">
        <v>0</v>
      </c>
      <c r="AH2294" s="94">
        <v>0</v>
      </c>
      <c r="AI2294" s="49" t="s">
        <v>5559</v>
      </c>
      <c r="AJ2294" s="49"/>
      <c r="AK2294" s="48" t="str" cm="1">
        <f t="array" ref="AK2294">IFERROR(_xlfn.IFS(
AM2294="MPR ISSUE","PDH",
AM2294="BSS Hardware Issue","BSS",
AM2294="Sites strategiques, MLL, Pylone, etc.","ENVTECH",
AM2294="AKTIVCO DEFAUT GE &amp; POWER Cabinet","AKTIVCO",
AM2294="AKTIVCO Coupure ENEO &amp; Baisse de tension","AKTIVCO GRID ONLY",
AM2294="Coupure ENEO &amp; Baisse de tension","IHS GRID ONLY",
AM2294="Defaut GE &amp; POWER Cabinet","IHS",
AM2294="Sharing","Partners",
AM2294="Sites strategiques &amp; DataCenter","SST &amp; DC",
AM2294="Exclu","Exclu",
AM2294="SAT","SAT",
AM2294="SPARE-ISSUE","SPARE-ISSUE",
AM2294="Fiber CAmtel","TRANS_FO_CAMTEL",
AM2294="Fiber AOF","Fiber AOF",
AM2294="Projet OCM (HUAWEI)","TRAVAUX-HUAWEI",
AM2294="Projet OCM (NOKIA)","TRAVAUX-NOKIA",
AM2294="ACCESS-ISSUE","ACCESS-ISSUE",
AM2294="Projet OCM (ZTE, NOKIA, autres projets)","TRAVAUX OCM",
AM2294="No root CAuse","No root cause",
AM2294="ODU HS","PDH",
AM2294="IP &amp; VLAN","PDH",
AM2294="Warehouse HUAWEI","SPARE-ISSUE",
AM2294="SPARE-HS","SPARE-ISSUE",
AM2294="Power Telco","BSS",AM2294="no impacts","no impacts"
),"")</f>
        <v>no impacts</v>
      </c>
      <c r="AL2294" s="48" t="str" cm="1">
        <f t="array" ref="AL2294">IFERROR(_xlfn.IFS(
AM2294="MPR ISSUE","TX ISSUE",
AM2294="BSS Hardware Issue","RAN ISSUE",
AM2294="Sites strategiques, MLL, Pylone, etc.","ENVTECH",
AM2294="AKTIVCO DEFAUT GE &amp; POWER Cabinet","POWER ISSUE",
AM2294="AKTIVCO Coupure ENEO &amp; Baisse de tension","POWER ISSUE",
AM2294="Coupure ENEO &amp; Baisse de tension","POWER ISSUE",
AM2294="Defaut GE &amp; POWER Cabinet","POWER ISSUE",
AM2294="Sharing","POWER ISSUE",
AM2294="Sites strategiques &amp; DataCenter","POWER ISSUE",
AM2294="Exclu","Exclu",
AM2294="SAT","TX ISSUE",
AM2294="SPARE-ISSUE","SPARE-ISSUE",
AM2294="Fiber CAmtel","TX ISSUE",
AM2294="Fiber AOF","TX ISSUE",
AM2294="Projet OCM (HUAWEI)","TRAVAUX-HUAWEI",
AM2294="Projet OCM (NOKIA)","TRAVAUX -NOKIA",
AM2294="ACCESS-ISSUE","ACCESS-ISSUE",
AM2294="Projet OCM (ZTE, NOKIA, autres projets)","TRAVAUX OCM",
AM2294="No root CAuse","No root cause",
AM2294="ODU HS","TX ISSUE",
AM2294="IP &amp; VLAN","TX ISSUE",
AM2294="Warehouse HUAWEI","SPARE-ISSUE",
AM2294="SPARE-HS","SPARE-ISSUE",
AM2294="Power Telco","RAN ISSUE",AM2294="no impacts","no impacts"
),"")</f>
        <v>no impacts</v>
      </c>
      <c r="AM2294" s="67" t="s">
        <v>5605</v>
      </c>
      <c r="AN2294" s="48" t="str" cm="1">
        <f t="array" ref="AN2294">IFERROR(_xlfn.IFS(
AM2294="MPR ISSUE","ACTIVE",
AM2294="BSS Hardware Issue","ACTIVE",
AM2294="Sites strategiques, MLL, Pylone, etc.","PASSIVE",
AM2294="AKTIVCO DEFAUT GE &amp; POWER Cabinet","PASSIVE",
AM2294="AKTIVCO Coupure ENEO &amp; Baisse de tension","PASSIVE",
AM2294="Coupure ENEO &amp; Baisse de tension","PASSIVE",
AM2294="Defaut GE &amp; POWER Cabinet","PASSIVE",
AM2294="Sharing","PASSIVE",
AM2294="Sites strategiques &amp; DataCenter","PASSIVE",
AM2294="Exclu","Exclu",
AM2294="SAT","ACTIVE",
AM2294="SPARE-ISSUE","SPARE-ISSUE",
AM2294="Fiber CAmtel","ACTIVE",
AM2294="Fiber AOF","ACTIVE",
AM2294="Projet OCM (HUAWEI)","PLANNED WORKS",
AM2294="Projet OCM (NOKIA)","PLANNED WORKS",
AM2294="ACCESS-ISSUE","ACCESS-ISSUE",
AM2294="Projet OCM (ZTE, NOKIA, autres projets)","PLANNED WORKS",
AM2294="No root CAuse","No root cause",
AM2294="ODU HS","ACTIVE",
AM2294="IP &amp; VLAN","ACTIVE",
AM2294="Warehouse HUAWEI","SPARE-ISSUE",
AM2294="SPARE-HS","SPARE-ISSUE",
AM2294="Power Telco","ACTIVE", AM2294="no impacts","no impacts"
),"")</f>
        <v>no impacts</v>
      </c>
      <c r="AO2294" s="93" t="s">
        <v>5537</v>
      </c>
      <c r="AP2294" s="101" t="str">
        <f t="shared" si="64"/>
        <v>OST_048</v>
      </c>
      <c r="AR2294" s="17" t="s">
        <v>5537</v>
      </c>
      <c r="AS2294" s="7" t="s">
        <v>5537</v>
      </c>
      <c r="AT2294" s="6"/>
      <c r="AU2294" s="7"/>
      <c r="AV2294" s="3" t="s">
        <v>5537</v>
      </c>
      <c r="AW2294" s="18" t="s">
        <v>5537</v>
      </c>
      <c r="AX2294" s="18" t="s">
        <v>5537</v>
      </c>
      <c r="AY2294" s="18" t="s">
        <v>5537</v>
      </c>
      <c r="AZ2294" s="18" t="s">
        <v>5537</v>
      </c>
      <c r="BA2294" s="18" t="s">
        <v>5537</v>
      </c>
      <c r="BB2294" s="18" t="s">
        <v>5537</v>
      </c>
      <c r="BC2294" s="18" t="s">
        <v>5537</v>
      </c>
      <c r="BD2294" s="18" t="s">
        <v>5537</v>
      </c>
      <c r="BE2294" s="18" t="s">
        <v>5537</v>
      </c>
      <c r="BF2294" s="18" t="s">
        <v>5537</v>
      </c>
      <c r="BG2294" s="18" t="s">
        <v>5537</v>
      </c>
      <c r="BH2294" s="18" t="s">
        <v>5537</v>
      </c>
      <c r="BI2294" s="9" t="s">
        <v>5537</v>
      </c>
      <c r="BJ2294" s="14"/>
      <c r="BK2294" s="14" t="s">
        <v>5537</v>
      </c>
      <c r="BL2294" s="14" t="str">
        <f>_xlfn.XLOOKUP(B2294,'[4]cell downs 18042026 17h'!$B:$B,'[4]cell downs 18042026 17h'!$B:$B,"")</f>
        <v/>
      </c>
      <c r="BM2294" s="14" t="str">
        <f>_xlfn.XLOOKUP(B2294,'[5]Cells Huawei 19042026 15h'!$B:$B,'[5]Cells Huawei 19042026 15h'!$B:$B,"")</f>
        <v/>
      </c>
      <c r="BN2294" s="9" t="str">
        <f>_xlfn.XLOOKUP(B2294,'[6]cells down 19042026 9H40'!$B:$B,'[6]cells down 19042026 9H40'!$B:$B,"")</f>
        <v/>
      </c>
      <c r="BO2294" s="9" t="s">
        <v>4291</v>
      </c>
      <c r="BP2294" s="9" t="s">
        <v>5537</v>
      </c>
      <c r="BQ2294" s="115"/>
    </row>
    <row r="2295" spans="1:69" s="9" customFormat="1" x14ac:dyDescent="0.3">
      <c r="A2295" s="1" t="s">
        <v>4293</v>
      </c>
      <c r="B2295" s="8" t="s">
        <v>4294</v>
      </c>
      <c r="C2295" s="3" t="str">
        <f>_xlfn.XLOOKUP(B2295,'[1]daily break down'!$D:$D,'[1]daily break down'!$E:$E,"")</f>
        <v>CENTRE</v>
      </c>
      <c r="D2295" s="1" t="s">
        <v>11</v>
      </c>
      <c r="E2295" s="1" t="s">
        <v>12</v>
      </c>
      <c r="F2295" s="3" t="s">
        <v>37</v>
      </c>
      <c r="G2295" s="1" t="s">
        <v>4295</v>
      </c>
      <c r="H2295" s="34" t="str">
        <f>_xlfn.XLOOKUP(B2295,[2]CALCULATION!$B:$B,[2]CALCULATION!$H:$H,"")</f>
        <v>ZTE</v>
      </c>
      <c r="I2295" s="28">
        <v>0</v>
      </c>
      <c r="J2295" s="28">
        <v>0</v>
      </c>
      <c r="K2295" s="28">
        <v>0</v>
      </c>
      <c r="L2295" s="28">
        <v>0</v>
      </c>
      <c r="M2295" s="28">
        <v>0</v>
      </c>
      <c r="N2295" s="28">
        <v>0</v>
      </c>
      <c r="O2295" s="28">
        <v>0</v>
      </c>
      <c r="P2295" s="28">
        <v>0</v>
      </c>
      <c r="Q2295" s="28">
        <v>0</v>
      </c>
      <c r="R2295" s="28">
        <v>0</v>
      </c>
      <c r="S2295" s="94">
        <v>0</v>
      </c>
      <c r="T2295" s="94">
        <f>_xlfn.XLOOKUP(B2295,'[3]Nur des jours'!$B:$B,'[3]Nur des jours'!$U:$U,"")</f>
        <v>0</v>
      </c>
      <c r="U2295" s="94">
        <v>0</v>
      </c>
      <c r="V2295" s="94">
        <v>0</v>
      </c>
      <c r="W2295" s="94">
        <v>0</v>
      </c>
      <c r="X2295" s="94">
        <v>0</v>
      </c>
      <c r="Y2295" s="94">
        <v>0</v>
      </c>
      <c r="Z2295" s="94">
        <v>0</v>
      </c>
      <c r="AA2295" s="94">
        <v>0</v>
      </c>
      <c r="AB2295" s="94">
        <v>0</v>
      </c>
      <c r="AC2295" s="94"/>
      <c r="AD2295" s="94">
        <v>0</v>
      </c>
      <c r="AE2295" s="94">
        <v>0</v>
      </c>
      <c r="AF2295" s="94">
        <v>0</v>
      </c>
      <c r="AG2295" s="94">
        <v>0</v>
      </c>
      <c r="AH2295" s="94">
        <v>0</v>
      </c>
      <c r="AI2295" s="49" t="s">
        <v>5559</v>
      </c>
      <c r="AJ2295" s="49"/>
      <c r="AK2295" s="48" t="str" cm="1">
        <f t="array" ref="AK2295">IFERROR(_xlfn.IFS(
AM2295="MPR ISSUE","PDH",
AM2295="BSS Hardware Issue","BSS",
AM2295="Sites strategiques, MLL, Pylone, etc.","ENVTECH",
AM2295="AKTIVCO DEFAUT GE &amp; POWER Cabinet","AKTIVCO",
AM2295="AKTIVCO Coupure ENEO &amp; Baisse de tension","AKTIVCO GRID ONLY",
AM2295="Coupure ENEO &amp; Baisse de tension","IHS GRID ONLY",
AM2295="Defaut GE &amp; POWER Cabinet","IHS",
AM2295="Sharing","Partners",
AM2295="Sites strategiques &amp; DataCenter","SST &amp; DC",
AM2295="Exclu","Exclu",
AM2295="SAT","SAT",
AM2295="SPARE-ISSUE","SPARE-ISSUE",
AM2295="Fiber CAmtel","TRANS_FO_CAMTEL",
AM2295="Fiber AOF","Fiber AOF",
AM2295="Projet OCM (HUAWEI)","TRAVAUX-HUAWEI",
AM2295="Projet OCM (NOKIA)","TRAVAUX-NOKIA",
AM2295="ACCESS-ISSUE","ACCESS-ISSUE",
AM2295="Projet OCM (ZTE, NOKIA, autres projets)","TRAVAUX OCM",
AM2295="No root CAuse","No root cause",
AM2295="ODU HS","PDH",
AM2295="IP &amp; VLAN","PDH",
AM2295="Warehouse HUAWEI","SPARE-ISSUE",
AM2295="SPARE-HS","SPARE-ISSUE",
AM2295="Power Telco","BSS",AM2295="no impacts","no impacts"
),"")</f>
        <v>no impacts</v>
      </c>
      <c r="AL2295" s="48" t="str" cm="1">
        <f t="array" ref="AL2295">IFERROR(_xlfn.IFS(
AM2295="MPR ISSUE","TX ISSUE",
AM2295="BSS Hardware Issue","RAN ISSUE",
AM2295="Sites strategiques, MLL, Pylone, etc.","ENVTECH",
AM2295="AKTIVCO DEFAUT GE &amp; POWER Cabinet","POWER ISSUE",
AM2295="AKTIVCO Coupure ENEO &amp; Baisse de tension","POWER ISSUE",
AM2295="Coupure ENEO &amp; Baisse de tension","POWER ISSUE",
AM2295="Defaut GE &amp; POWER Cabinet","POWER ISSUE",
AM2295="Sharing","POWER ISSUE",
AM2295="Sites strategiques &amp; DataCenter","POWER ISSUE",
AM2295="Exclu","Exclu",
AM2295="SAT","TX ISSUE",
AM2295="SPARE-ISSUE","SPARE-ISSUE",
AM2295="Fiber CAmtel","TX ISSUE",
AM2295="Fiber AOF","TX ISSUE",
AM2295="Projet OCM (HUAWEI)","TRAVAUX-HUAWEI",
AM2295="Projet OCM (NOKIA)","TRAVAUX -NOKIA",
AM2295="ACCESS-ISSUE","ACCESS-ISSUE",
AM2295="Projet OCM (ZTE, NOKIA, autres projets)","TRAVAUX OCM",
AM2295="No root CAuse","No root cause",
AM2295="ODU HS","TX ISSUE",
AM2295="IP &amp; VLAN","TX ISSUE",
AM2295="Warehouse HUAWEI","SPARE-ISSUE",
AM2295="SPARE-HS","SPARE-ISSUE",
AM2295="Power Telco","RAN ISSUE",AM2295="no impacts","no impacts"
),"")</f>
        <v>no impacts</v>
      </c>
      <c r="AM2295" s="67" t="s">
        <v>5605</v>
      </c>
      <c r="AN2295" s="48" t="str" cm="1">
        <f t="array" ref="AN2295">IFERROR(_xlfn.IFS(
AM2295="MPR ISSUE","ACTIVE",
AM2295="BSS Hardware Issue","ACTIVE",
AM2295="Sites strategiques, MLL, Pylone, etc.","PASSIVE",
AM2295="AKTIVCO DEFAUT GE &amp; POWER Cabinet","PASSIVE",
AM2295="AKTIVCO Coupure ENEO &amp; Baisse de tension","PASSIVE",
AM2295="Coupure ENEO &amp; Baisse de tension","PASSIVE",
AM2295="Defaut GE &amp; POWER Cabinet","PASSIVE",
AM2295="Sharing","PASSIVE",
AM2295="Sites strategiques &amp; DataCenter","PASSIVE",
AM2295="Exclu","Exclu",
AM2295="SAT","ACTIVE",
AM2295="SPARE-ISSUE","SPARE-ISSUE",
AM2295="Fiber CAmtel","ACTIVE",
AM2295="Fiber AOF","ACTIVE",
AM2295="Projet OCM (HUAWEI)","PLANNED WORKS",
AM2295="Projet OCM (NOKIA)","PLANNED WORKS",
AM2295="ACCESS-ISSUE","ACCESS-ISSUE",
AM2295="Projet OCM (ZTE, NOKIA, autres projets)","PLANNED WORKS",
AM2295="No root CAuse","No root cause",
AM2295="ODU HS","ACTIVE",
AM2295="IP &amp; VLAN","ACTIVE",
AM2295="Warehouse HUAWEI","SPARE-ISSUE",
AM2295="SPARE-HS","SPARE-ISSUE",
AM2295="Power Telco","ACTIVE", AM2295="no impacts","no impacts"
),"")</f>
        <v>no impacts</v>
      </c>
      <c r="AO2295" s="93" t="s">
        <v>5537</v>
      </c>
      <c r="AP2295" s="101" t="str">
        <f t="shared" si="64"/>
        <v>CTR_829</v>
      </c>
      <c r="AQ2295" s="98"/>
      <c r="AR2295" s="17" t="s">
        <v>5537</v>
      </c>
      <c r="AS2295" s="7" t="s">
        <v>5537</v>
      </c>
      <c r="AT2295" s="6"/>
      <c r="AU2295" s="7"/>
      <c r="AV2295" s="3" t="s">
        <v>5537</v>
      </c>
      <c r="AW2295" s="18" t="s">
        <v>5537</v>
      </c>
      <c r="AX2295" s="18" t="s">
        <v>5537</v>
      </c>
      <c r="AY2295" s="18" t="s">
        <v>5537</v>
      </c>
      <c r="AZ2295" s="18" t="s">
        <v>5537</v>
      </c>
      <c r="BA2295" s="18" t="s">
        <v>5537</v>
      </c>
      <c r="BB2295" s="18" t="s">
        <v>5537</v>
      </c>
      <c r="BC2295" s="18" t="s">
        <v>5537</v>
      </c>
      <c r="BD2295" s="18" t="s">
        <v>5537</v>
      </c>
      <c r="BE2295" s="18" t="s">
        <v>5537</v>
      </c>
      <c r="BF2295" s="18" t="s">
        <v>5537</v>
      </c>
      <c r="BG2295" s="18" t="s">
        <v>5537</v>
      </c>
      <c r="BH2295" s="18" t="s">
        <v>5537</v>
      </c>
      <c r="BI2295" s="9" t="s">
        <v>5537</v>
      </c>
      <c r="BJ2295" s="14"/>
      <c r="BK2295" s="14" t="s">
        <v>5537</v>
      </c>
      <c r="BL2295" s="14" t="str">
        <f>_xlfn.XLOOKUP(B2295,'[4]cell downs 18042026 17h'!$B:$B,'[4]cell downs 18042026 17h'!$B:$B,"")</f>
        <v/>
      </c>
      <c r="BM2295" s="14" t="str">
        <f>_xlfn.XLOOKUP(B2295,'[5]Cells Huawei 19042026 15h'!$B:$B,'[5]Cells Huawei 19042026 15h'!$B:$B,"")</f>
        <v/>
      </c>
      <c r="BN2295" s="9" t="str">
        <f>_xlfn.XLOOKUP(B2295,'[6]cells down 19042026 9H40'!$B:$B,'[6]cells down 19042026 9H40'!$B:$B,"")</f>
        <v/>
      </c>
      <c r="BO2295" s="9" t="s">
        <v>4294</v>
      </c>
      <c r="BP2295" s="9" t="s">
        <v>5537</v>
      </c>
      <c r="BQ2295" s="115"/>
    </row>
    <row r="2296" spans="1:69" s="9" customFormat="1" x14ac:dyDescent="0.3">
      <c r="A2296" s="1" t="s">
        <v>4303</v>
      </c>
      <c r="B2296" s="8" t="s">
        <v>4304</v>
      </c>
      <c r="C2296" s="3" t="str">
        <f>_xlfn.XLOOKUP(B2296,'[1]daily break down'!$D:$D,'[1]daily break down'!$E:$E,"")</f>
        <v>OUEST</v>
      </c>
      <c r="D2296" s="1"/>
      <c r="E2296" s="1"/>
      <c r="F2296" s="3" t="s">
        <v>102</v>
      </c>
      <c r="G2296" s="1" t="s">
        <v>4278</v>
      </c>
      <c r="H2296" s="32" t="str">
        <f>_xlfn.XLOOKUP(B2296,[2]CALCULATION!$B:$B,[2]CALCULATION!$H:$H,"")</f>
        <v>HUAWEI</v>
      </c>
      <c r="I2296" s="28">
        <v>0</v>
      </c>
      <c r="J2296" s="28">
        <v>0</v>
      </c>
      <c r="K2296" s="28">
        <v>0</v>
      </c>
      <c r="L2296" s="28">
        <v>0</v>
      </c>
      <c r="M2296" s="28">
        <v>0</v>
      </c>
      <c r="N2296" s="28">
        <v>0</v>
      </c>
      <c r="O2296" s="28">
        <v>0</v>
      </c>
      <c r="P2296" s="28">
        <v>0</v>
      </c>
      <c r="Q2296" s="28">
        <v>0</v>
      </c>
      <c r="R2296" s="28">
        <v>0</v>
      </c>
      <c r="S2296" s="94">
        <v>0</v>
      </c>
      <c r="T2296" s="94">
        <f>_xlfn.XLOOKUP(B2296,'[3]Nur des jours'!$B:$B,'[3]Nur des jours'!$U:$U,"")</f>
        <v>0</v>
      </c>
      <c r="U2296" s="94">
        <v>0</v>
      </c>
      <c r="V2296" s="94">
        <v>0</v>
      </c>
      <c r="W2296" s="94">
        <v>0</v>
      </c>
      <c r="X2296" s="94">
        <v>0</v>
      </c>
      <c r="Y2296" s="94">
        <v>0</v>
      </c>
      <c r="Z2296" s="94">
        <v>0</v>
      </c>
      <c r="AA2296" s="94">
        <v>0</v>
      </c>
      <c r="AB2296" s="94">
        <v>0</v>
      </c>
      <c r="AC2296" s="94"/>
      <c r="AD2296" s="94">
        <v>0</v>
      </c>
      <c r="AE2296" s="94">
        <v>0</v>
      </c>
      <c r="AF2296" s="94">
        <v>0</v>
      </c>
      <c r="AG2296" s="94">
        <v>0</v>
      </c>
      <c r="AH2296" s="94">
        <v>0</v>
      </c>
      <c r="AI2296" s="49" t="s">
        <v>5559</v>
      </c>
      <c r="AJ2296" s="49"/>
      <c r="AK2296" s="48" t="str" cm="1">
        <f t="array" ref="AK2296">IFERROR(_xlfn.IFS(
AM2296="MPR ISSUE","PDH",
AM2296="BSS Hardware Issue","BSS",
AM2296="Sites strategiques, MLL, Pylone, etc.","ENVTECH",
AM2296="AKTIVCO DEFAUT GE &amp; POWER Cabinet","AKTIVCO",
AM2296="AKTIVCO Coupure ENEO &amp; Baisse de tension","AKTIVCO GRID ONLY",
AM2296="Coupure ENEO &amp; Baisse de tension","IHS GRID ONLY",
AM2296="Defaut GE &amp; POWER Cabinet","IHS",
AM2296="Sharing","Partners",
AM2296="Sites strategiques &amp; DataCenter","SST &amp; DC",
AM2296="Exclu","Exclu",
AM2296="SAT","SAT",
AM2296="SPARE-ISSUE","SPARE-ISSUE",
AM2296="Fiber CAmtel","TRANS_FO_CAMTEL",
AM2296="Fiber AOF","Fiber AOF",
AM2296="Projet OCM (HUAWEI)","TRAVAUX-HUAWEI",
AM2296="Projet OCM (NOKIA)","TRAVAUX-NOKIA",
AM2296="ACCESS-ISSUE","ACCESS-ISSUE",
AM2296="Projet OCM (ZTE, NOKIA, autres projets)","TRAVAUX OCM",
AM2296="No root CAuse","No root cause",
AM2296="ODU HS","PDH",
AM2296="IP &amp; VLAN","PDH",
AM2296="Warehouse HUAWEI","SPARE-ISSUE",
AM2296="SPARE-HS","SPARE-ISSUE",
AM2296="Power Telco","BSS",AM2296="no impacts","no impacts"
),"")</f>
        <v>no impacts</v>
      </c>
      <c r="AL2296" s="48" t="str" cm="1">
        <f t="array" ref="AL2296">IFERROR(_xlfn.IFS(
AM2296="MPR ISSUE","TX ISSUE",
AM2296="BSS Hardware Issue","RAN ISSUE",
AM2296="Sites strategiques, MLL, Pylone, etc.","ENVTECH",
AM2296="AKTIVCO DEFAUT GE &amp; POWER Cabinet","POWER ISSUE",
AM2296="AKTIVCO Coupure ENEO &amp; Baisse de tension","POWER ISSUE",
AM2296="Coupure ENEO &amp; Baisse de tension","POWER ISSUE",
AM2296="Defaut GE &amp; POWER Cabinet","POWER ISSUE",
AM2296="Sharing","POWER ISSUE",
AM2296="Sites strategiques &amp; DataCenter","POWER ISSUE",
AM2296="Exclu","Exclu",
AM2296="SAT","TX ISSUE",
AM2296="SPARE-ISSUE","SPARE-ISSUE",
AM2296="Fiber CAmtel","TX ISSUE",
AM2296="Fiber AOF","TX ISSUE",
AM2296="Projet OCM (HUAWEI)","TRAVAUX-HUAWEI",
AM2296="Projet OCM (NOKIA)","TRAVAUX -NOKIA",
AM2296="ACCESS-ISSUE","ACCESS-ISSUE",
AM2296="Projet OCM (ZTE, NOKIA, autres projets)","TRAVAUX OCM",
AM2296="No root CAuse","No root cause",
AM2296="ODU HS","TX ISSUE",
AM2296="IP &amp; VLAN","TX ISSUE",
AM2296="Warehouse HUAWEI","SPARE-ISSUE",
AM2296="SPARE-HS","SPARE-ISSUE",
AM2296="Power Telco","RAN ISSUE",AM2296="no impacts","no impacts"
),"")</f>
        <v>no impacts</v>
      </c>
      <c r="AM2296" s="67" t="s">
        <v>5605</v>
      </c>
      <c r="AN2296" s="48" t="str" cm="1">
        <f t="array" ref="AN2296">IFERROR(_xlfn.IFS(
AM2296="MPR ISSUE","ACTIVE",
AM2296="BSS Hardware Issue","ACTIVE",
AM2296="Sites strategiques, MLL, Pylone, etc.","PASSIVE",
AM2296="AKTIVCO DEFAUT GE &amp; POWER Cabinet","PASSIVE",
AM2296="AKTIVCO Coupure ENEO &amp; Baisse de tension","PASSIVE",
AM2296="Coupure ENEO &amp; Baisse de tension","PASSIVE",
AM2296="Defaut GE &amp; POWER Cabinet","PASSIVE",
AM2296="Sharing","PASSIVE",
AM2296="Sites strategiques &amp; DataCenter","PASSIVE",
AM2296="Exclu","Exclu",
AM2296="SAT","ACTIVE",
AM2296="SPARE-ISSUE","SPARE-ISSUE",
AM2296="Fiber CAmtel","ACTIVE",
AM2296="Fiber AOF","ACTIVE",
AM2296="Projet OCM (HUAWEI)","PLANNED WORKS",
AM2296="Projet OCM (NOKIA)","PLANNED WORKS",
AM2296="ACCESS-ISSUE","ACCESS-ISSUE",
AM2296="Projet OCM (ZTE, NOKIA, autres projets)","PLANNED WORKS",
AM2296="No root CAuse","No root cause",
AM2296="ODU HS","ACTIVE",
AM2296="IP &amp; VLAN","ACTIVE",
AM2296="Warehouse HUAWEI","SPARE-ISSUE",
AM2296="SPARE-HS","SPARE-ISSUE",
AM2296="Power Telco","ACTIVE", AM2296="no impacts","no impacts"
),"")</f>
        <v>no impacts</v>
      </c>
      <c r="AO2296" s="93" t="s">
        <v>5537</v>
      </c>
      <c r="AP2296" s="101" t="str">
        <f t="shared" si="64"/>
        <v>OST_322</v>
      </c>
      <c r="AR2296" s="17" t="s">
        <v>5537</v>
      </c>
      <c r="AS2296" s="7" t="s">
        <v>5537</v>
      </c>
      <c r="AT2296" s="6"/>
      <c r="AU2296" s="7"/>
      <c r="AV2296" s="3" t="s">
        <v>5537</v>
      </c>
      <c r="AW2296" s="18" t="s">
        <v>5537</v>
      </c>
      <c r="AX2296" s="18" t="s">
        <v>5537</v>
      </c>
      <c r="AY2296" s="18" t="s">
        <v>5537</v>
      </c>
      <c r="AZ2296" s="18" t="s">
        <v>5537</v>
      </c>
      <c r="BA2296" s="18" t="s">
        <v>5537</v>
      </c>
      <c r="BB2296" s="18" t="s">
        <v>5537</v>
      </c>
      <c r="BC2296" s="18" t="s">
        <v>5537</v>
      </c>
      <c r="BD2296" s="18" t="s">
        <v>5537</v>
      </c>
      <c r="BE2296" s="18" t="s">
        <v>5537</v>
      </c>
      <c r="BF2296" s="18" t="s">
        <v>5537</v>
      </c>
      <c r="BG2296" s="18" t="s">
        <v>5537</v>
      </c>
      <c r="BH2296" s="18" t="s">
        <v>5537</v>
      </c>
      <c r="BI2296" s="9" t="s">
        <v>5537</v>
      </c>
      <c r="BJ2296" s="14"/>
      <c r="BK2296" s="14" t="s">
        <v>5537</v>
      </c>
      <c r="BL2296" s="14" t="str">
        <f>_xlfn.XLOOKUP(B2296,'[4]cell downs 18042026 17h'!$B:$B,'[4]cell downs 18042026 17h'!$B:$B,"")</f>
        <v/>
      </c>
      <c r="BM2296" s="14" t="str">
        <f>_xlfn.XLOOKUP(B2296,'[5]Cells Huawei 19042026 15h'!$B:$B,'[5]Cells Huawei 19042026 15h'!$B:$B,"")</f>
        <v/>
      </c>
      <c r="BN2296" s="9" t="str">
        <f>_xlfn.XLOOKUP(B2296,'[6]cells down 19042026 9H40'!$B:$B,'[6]cells down 19042026 9H40'!$B:$B,"")</f>
        <v/>
      </c>
      <c r="BO2296" s="9" t="s">
        <v>5537</v>
      </c>
      <c r="BP2296" s="9" t="s">
        <v>5537</v>
      </c>
      <c r="BQ2296" s="115"/>
    </row>
    <row r="2297" spans="1:69" s="9" customFormat="1" x14ac:dyDescent="0.3">
      <c r="A2297" s="1" t="s">
        <v>4305</v>
      </c>
      <c r="B2297" s="8" t="s">
        <v>4306</v>
      </c>
      <c r="C2297" s="3" t="str">
        <f>_xlfn.XLOOKUP(B2297,'[1]daily break down'!$D:$D,'[1]daily break down'!$E:$E,"")</f>
        <v>ADAMAOUA</v>
      </c>
      <c r="D2297" s="1" t="s">
        <v>11</v>
      </c>
      <c r="E2297" s="1" t="s">
        <v>83</v>
      </c>
      <c r="F2297" s="3" t="s">
        <v>90</v>
      </c>
      <c r="G2297" s="1" t="s">
        <v>4305</v>
      </c>
      <c r="H2297" s="32" t="str">
        <f>_xlfn.XLOOKUP(B2297,[2]CALCULATION!$B:$B,[2]CALCULATION!$H:$H,"")</f>
        <v>HUAWEI</v>
      </c>
      <c r="I2297" s="28">
        <v>0</v>
      </c>
      <c r="J2297" s="28">
        <v>0</v>
      </c>
      <c r="K2297" s="28">
        <v>0</v>
      </c>
      <c r="L2297" s="28">
        <v>0</v>
      </c>
      <c r="M2297" s="28">
        <v>0</v>
      </c>
      <c r="N2297" s="28">
        <v>0</v>
      </c>
      <c r="O2297" s="28">
        <v>0</v>
      </c>
      <c r="P2297" s="28">
        <v>0</v>
      </c>
      <c r="Q2297" s="28">
        <v>0</v>
      </c>
      <c r="R2297" s="28">
        <v>0</v>
      </c>
      <c r="S2297" s="94">
        <v>0</v>
      </c>
      <c r="T2297" s="94">
        <f>_xlfn.XLOOKUP(B2297,'[3]Nur des jours'!$B:$B,'[3]Nur des jours'!$U:$U,"")</f>
        <v>0</v>
      </c>
      <c r="U2297" s="94">
        <v>0</v>
      </c>
      <c r="V2297" s="94">
        <v>0</v>
      </c>
      <c r="W2297" s="94">
        <v>0</v>
      </c>
      <c r="X2297" s="94">
        <v>0</v>
      </c>
      <c r="Y2297" s="94">
        <v>0</v>
      </c>
      <c r="Z2297" s="94">
        <v>0</v>
      </c>
      <c r="AA2297" s="94">
        <v>0</v>
      </c>
      <c r="AB2297" s="94">
        <v>0</v>
      </c>
      <c r="AC2297" s="94"/>
      <c r="AD2297" s="94">
        <v>0</v>
      </c>
      <c r="AE2297" s="94">
        <v>0</v>
      </c>
      <c r="AF2297" s="94">
        <v>0</v>
      </c>
      <c r="AG2297" s="94">
        <v>0</v>
      </c>
      <c r="AH2297" s="94">
        <v>0</v>
      </c>
      <c r="AI2297" s="49" t="s">
        <v>5559</v>
      </c>
      <c r="AJ2297" s="49"/>
      <c r="AK2297" s="48" t="str" cm="1">
        <f t="array" ref="AK2297">IFERROR(_xlfn.IFS(
AM2297="MPR ISSUE","PDH",
AM2297="BSS Hardware Issue","BSS",
AM2297="Sites strategiques, MLL, Pylone, etc.","ENVTECH",
AM2297="AKTIVCO DEFAUT GE &amp; POWER Cabinet","AKTIVCO",
AM2297="AKTIVCO Coupure ENEO &amp; Baisse de tension","AKTIVCO GRID ONLY",
AM2297="Coupure ENEO &amp; Baisse de tension","IHS GRID ONLY",
AM2297="Defaut GE &amp; POWER Cabinet","IHS",
AM2297="Sharing","Partners",
AM2297="Sites strategiques &amp; DataCenter","SST &amp; DC",
AM2297="Exclu","Exclu",
AM2297="SAT","SAT",
AM2297="SPARE-ISSUE","SPARE-ISSUE",
AM2297="Fiber CAmtel","TRANS_FO_CAMTEL",
AM2297="Fiber AOF","Fiber AOF",
AM2297="Projet OCM (HUAWEI)","TRAVAUX-HUAWEI",
AM2297="Projet OCM (NOKIA)","TRAVAUX-NOKIA",
AM2297="ACCESS-ISSUE","ACCESS-ISSUE",
AM2297="Projet OCM (ZTE, NOKIA, autres projets)","TRAVAUX OCM",
AM2297="No root CAuse","No root cause",
AM2297="ODU HS","PDH",
AM2297="IP &amp; VLAN","PDH",
AM2297="Warehouse HUAWEI","SPARE-ISSUE",
AM2297="SPARE-HS","SPARE-ISSUE",
AM2297="Power Telco","BSS",AM2297="no impacts","no impacts"
),"")</f>
        <v>no impacts</v>
      </c>
      <c r="AL2297" s="48" t="str" cm="1">
        <f t="array" ref="AL2297">IFERROR(_xlfn.IFS(
AM2297="MPR ISSUE","TX ISSUE",
AM2297="BSS Hardware Issue","RAN ISSUE",
AM2297="Sites strategiques, MLL, Pylone, etc.","ENVTECH",
AM2297="AKTIVCO DEFAUT GE &amp; POWER Cabinet","POWER ISSUE",
AM2297="AKTIVCO Coupure ENEO &amp; Baisse de tension","POWER ISSUE",
AM2297="Coupure ENEO &amp; Baisse de tension","POWER ISSUE",
AM2297="Defaut GE &amp; POWER Cabinet","POWER ISSUE",
AM2297="Sharing","POWER ISSUE",
AM2297="Sites strategiques &amp; DataCenter","POWER ISSUE",
AM2297="Exclu","Exclu",
AM2297="SAT","TX ISSUE",
AM2297="SPARE-ISSUE","SPARE-ISSUE",
AM2297="Fiber CAmtel","TX ISSUE",
AM2297="Fiber AOF","TX ISSUE",
AM2297="Projet OCM (HUAWEI)","TRAVAUX-HUAWEI",
AM2297="Projet OCM (NOKIA)","TRAVAUX -NOKIA",
AM2297="ACCESS-ISSUE","ACCESS-ISSUE",
AM2297="Projet OCM (ZTE, NOKIA, autres projets)","TRAVAUX OCM",
AM2297="No root CAuse","No root cause",
AM2297="ODU HS","TX ISSUE",
AM2297="IP &amp; VLAN","TX ISSUE",
AM2297="Warehouse HUAWEI","SPARE-ISSUE",
AM2297="SPARE-HS","SPARE-ISSUE",
AM2297="Power Telco","RAN ISSUE",AM2297="no impacts","no impacts"
),"")</f>
        <v>no impacts</v>
      </c>
      <c r="AM2297" s="67" t="s">
        <v>5605</v>
      </c>
      <c r="AN2297" s="48" t="str" cm="1">
        <f t="array" ref="AN2297">IFERROR(_xlfn.IFS(
AM2297="MPR ISSUE","ACTIVE",
AM2297="BSS Hardware Issue","ACTIVE",
AM2297="Sites strategiques, MLL, Pylone, etc.","PASSIVE",
AM2297="AKTIVCO DEFAUT GE &amp; POWER Cabinet","PASSIVE",
AM2297="AKTIVCO Coupure ENEO &amp; Baisse de tension","PASSIVE",
AM2297="Coupure ENEO &amp; Baisse de tension","PASSIVE",
AM2297="Defaut GE &amp; POWER Cabinet","PASSIVE",
AM2297="Sharing","PASSIVE",
AM2297="Sites strategiques &amp; DataCenter","PASSIVE",
AM2297="Exclu","Exclu",
AM2297="SAT","ACTIVE",
AM2297="SPARE-ISSUE","SPARE-ISSUE",
AM2297="Fiber CAmtel","ACTIVE",
AM2297="Fiber AOF","ACTIVE",
AM2297="Projet OCM (HUAWEI)","PLANNED WORKS",
AM2297="Projet OCM (NOKIA)","PLANNED WORKS",
AM2297="ACCESS-ISSUE","ACCESS-ISSUE",
AM2297="Projet OCM (ZTE, NOKIA, autres projets)","PLANNED WORKS",
AM2297="No root CAuse","No root cause",
AM2297="ODU HS","ACTIVE",
AM2297="IP &amp; VLAN","ACTIVE",
AM2297="Warehouse HUAWEI","SPARE-ISSUE",
AM2297="SPARE-HS","SPARE-ISSUE",
AM2297="Power Telco","ACTIVE", AM2297="no impacts","no impacts"
),"")</f>
        <v>no impacts</v>
      </c>
      <c r="AO2297" s="93" t="s">
        <v>5537</v>
      </c>
      <c r="AP2297" s="101" t="str">
        <f t="shared" si="64"/>
        <v>ADM_016</v>
      </c>
      <c r="AR2297" s="17" t="s">
        <v>5537</v>
      </c>
      <c r="AS2297" s="7" t="s">
        <v>5537</v>
      </c>
      <c r="AT2297" s="6"/>
      <c r="AU2297" s="7"/>
      <c r="AV2297" s="3" t="s">
        <v>5537</v>
      </c>
      <c r="AW2297" s="18" t="s">
        <v>5537</v>
      </c>
      <c r="AX2297" s="18" t="s">
        <v>5537</v>
      </c>
      <c r="AY2297" s="18" t="s">
        <v>5537</v>
      </c>
      <c r="AZ2297" s="18" t="s">
        <v>5537</v>
      </c>
      <c r="BA2297" s="18" t="s">
        <v>5537</v>
      </c>
      <c r="BB2297" s="18" t="s">
        <v>5537</v>
      </c>
      <c r="BC2297" s="18" t="s">
        <v>5537</v>
      </c>
      <c r="BD2297" s="18" t="s">
        <v>5537</v>
      </c>
      <c r="BE2297" s="18" t="s">
        <v>5537</v>
      </c>
      <c r="BF2297" s="18" t="s">
        <v>5537</v>
      </c>
      <c r="BG2297" s="18" t="s">
        <v>5537</v>
      </c>
      <c r="BH2297" s="18" t="s">
        <v>5537</v>
      </c>
      <c r="BI2297" s="9" t="s">
        <v>5537</v>
      </c>
      <c r="BJ2297" s="14"/>
      <c r="BK2297" s="14" t="s">
        <v>5537</v>
      </c>
      <c r="BL2297" s="14" t="str">
        <f>_xlfn.XLOOKUP(B2297,'[4]cell downs 18042026 17h'!$B:$B,'[4]cell downs 18042026 17h'!$B:$B,"")</f>
        <v/>
      </c>
      <c r="BM2297" s="14" t="str">
        <f>_xlfn.XLOOKUP(B2297,'[5]Cells Huawei 19042026 15h'!$B:$B,'[5]Cells Huawei 19042026 15h'!$B:$B,"")</f>
        <v/>
      </c>
      <c r="BN2297" s="9" t="str">
        <f>_xlfn.XLOOKUP(B2297,'[6]cells down 19042026 9H40'!$B:$B,'[6]cells down 19042026 9H40'!$B:$B,"")</f>
        <v/>
      </c>
      <c r="BO2297" s="9" t="s">
        <v>4306</v>
      </c>
      <c r="BP2297" s="9" t="s">
        <v>5537</v>
      </c>
      <c r="BQ2297" s="115"/>
    </row>
    <row r="2298" spans="1:69" s="9" customFormat="1" x14ac:dyDescent="0.3">
      <c r="A2298" s="1" t="s">
        <v>4307</v>
      </c>
      <c r="B2298" s="8" t="s">
        <v>4308</v>
      </c>
      <c r="C2298" s="3" t="str">
        <f>_xlfn.XLOOKUP(B2298,'[1]daily break down'!$D:$D,'[1]daily break down'!$E:$E,"")</f>
        <v>CENTRE</v>
      </c>
      <c r="D2298" s="1" t="s">
        <v>11</v>
      </c>
      <c r="E2298" s="1" t="s">
        <v>12</v>
      </c>
      <c r="F2298" s="3" t="s">
        <v>37</v>
      </c>
      <c r="G2298" s="1" t="s">
        <v>4309</v>
      </c>
      <c r="H2298" s="34" t="str">
        <f>_xlfn.XLOOKUP(B2298,[2]CALCULATION!$B:$B,[2]CALCULATION!$H:$H,"")</f>
        <v>ZTE</v>
      </c>
      <c r="I2298" s="28">
        <v>0</v>
      </c>
      <c r="J2298" s="28">
        <v>0</v>
      </c>
      <c r="K2298" s="28">
        <v>0</v>
      </c>
      <c r="L2298" s="28">
        <v>0</v>
      </c>
      <c r="M2298" s="28">
        <v>0</v>
      </c>
      <c r="N2298" s="28">
        <v>0</v>
      </c>
      <c r="O2298" s="28">
        <v>0</v>
      </c>
      <c r="P2298" s="28">
        <v>0</v>
      </c>
      <c r="Q2298" s="28">
        <v>0</v>
      </c>
      <c r="R2298" s="28">
        <v>0</v>
      </c>
      <c r="S2298" s="94">
        <v>0</v>
      </c>
      <c r="T2298" s="94">
        <f>_xlfn.XLOOKUP(B2298,'[3]Nur des jours'!$B:$B,'[3]Nur des jours'!$U:$U,"")</f>
        <v>0</v>
      </c>
      <c r="U2298" s="94">
        <v>0</v>
      </c>
      <c r="V2298" s="94">
        <v>0</v>
      </c>
      <c r="W2298" s="94">
        <v>0</v>
      </c>
      <c r="X2298" s="94">
        <v>0</v>
      </c>
      <c r="Y2298" s="94">
        <v>0</v>
      </c>
      <c r="Z2298" s="94">
        <v>0</v>
      </c>
      <c r="AA2298" s="94">
        <v>0</v>
      </c>
      <c r="AB2298" s="94">
        <v>0</v>
      </c>
      <c r="AC2298" s="94"/>
      <c r="AD2298" s="94">
        <v>0</v>
      </c>
      <c r="AE2298" s="94">
        <v>0</v>
      </c>
      <c r="AF2298" s="94">
        <v>0</v>
      </c>
      <c r="AG2298" s="94">
        <v>0</v>
      </c>
      <c r="AH2298" s="94">
        <v>0</v>
      </c>
      <c r="AI2298" s="49" t="s">
        <v>5559</v>
      </c>
      <c r="AJ2298" s="49"/>
      <c r="AK2298" s="48" t="str" cm="1">
        <f t="array" ref="AK2298">IFERROR(_xlfn.IFS(
AM2298="MPR ISSUE","PDH",
AM2298="BSS Hardware Issue","BSS",
AM2298="Sites strategiques, MLL, Pylone, etc.","ENVTECH",
AM2298="AKTIVCO DEFAUT GE &amp; POWER Cabinet","AKTIVCO",
AM2298="AKTIVCO Coupure ENEO &amp; Baisse de tension","AKTIVCO GRID ONLY",
AM2298="Coupure ENEO &amp; Baisse de tension","IHS GRID ONLY",
AM2298="Defaut GE &amp; POWER Cabinet","IHS",
AM2298="Sharing","Partners",
AM2298="Sites strategiques &amp; DataCenter","SST &amp; DC",
AM2298="Exclu","Exclu",
AM2298="SAT","SAT",
AM2298="SPARE-ISSUE","SPARE-ISSUE",
AM2298="Fiber CAmtel","TRANS_FO_CAMTEL",
AM2298="Fiber AOF","Fiber AOF",
AM2298="Projet OCM (HUAWEI)","TRAVAUX-HUAWEI",
AM2298="Projet OCM (NOKIA)","TRAVAUX-NOKIA",
AM2298="ACCESS-ISSUE","ACCESS-ISSUE",
AM2298="Projet OCM (ZTE, NOKIA, autres projets)","TRAVAUX OCM",
AM2298="No root CAuse","No root cause",
AM2298="ODU HS","PDH",
AM2298="IP &amp; VLAN","PDH",
AM2298="Warehouse HUAWEI","SPARE-ISSUE",
AM2298="SPARE-HS","SPARE-ISSUE",
AM2298="Power Telco","BSS",AM2298="no impacts","no impacts"
),"")</f>
        <v>no impacts</v>
      </c>
      <c r="AL2298" s="48" t="str" cm="1">
        <f t="array" ref="AL2298">IFERROR(_xlfn.IFS(
AM2298="MPR ISSUE","TX ISSUE",
AM2298="BSS Hardware Issue","RAN ISSUE",
AM2298="Sites strategiques, MLL, Pylone, etc.","ENVTECH",
AM2298="AKTIVCO DEFAUT GE &amp; POWER Cabinet","POWER ISSUE",
AM2298="AKTIVCO Coupure ENEO &amp; Baisse de tension","POWER ISSUE",
AM2298="Coupure ENEO &amp; Baisse de tension","POWER ISSUE",
AM2298="Defaut GE &amp; POWER Cabinet","POWER ISSUE",
AM2298="Sharing","POWER ISSUE",
AM2298="Sites strategiques &amp; DataCenter","POWER ISSUE",
AM2298="Exclu","Exclu",
AM2298="SAT","TX ISSUE",
AM2298="SPARE-ISSUE","SPARE-ISSUE",
AM2298="Fiber CAmtel","TX ISSUE",
AM2298="Fiber AOF","TX ISSUE",
AM2298="Projet OCM (HUAWEI)","TRAVAUX-HUAWEI",
AM2298="Projet OCM (NOKIA)","TRAVAUX -NOKIA",
AM2298="ACCESS-ISSUE","ACCESS-ISSUE",
AM2298="Projet OCM (ZTE, NOKIA, autres projets)","TRAVAUX OCM",
AM2298="No root CAuse","No root cause",
AM2298="ODU HS","TX ISSUE",
AM2298="IP &amp; VLAN","TX ISSUE",
AM2298="Warehouse HUAWEI","SPARE-ISSUE",
AM2298="SPARE-HS","SPARE-ISSUE",
AM2298="Power Telco","RAN ISSUE",AM2298="no impacts","no impacts"
),"")</f>
        <v>no impacts</v>
      </c>
      <c r="AM2298" s="67" t="s">
        <v>5605</v>
      </c>
      <c r="AN2298" s="48" t="str" cm="1">
        <f t="array" ref="AN2298">IFERROR(_xlfn.IFS(
AM2298="MPR ISSUE","ACTIVE",
AM2298="BSS Hardware Issue","ACTIVE",
AM2298="Sites strategiques, MLL, Pylone, etc.","PASSIVE",
AM2298="AKTIVCO DEFAUT GE &amp; POWER Cabinet","PASSIVE",
AM2298="AKTIVCO Coupure ENEO &amp; Baisse de tension","PASSIVE",
AM2298="Coupure ENEO &amp; Baisse de tension","PASSIVE",
AM2298="Defaut GE &amp; POWER Cabinet","PASSIVE",
AM2298="Sharing","PASSIVE",
AM2298="Sites strategiques &amp; DataCenter","PASSIVE",
AM2298="Exclu","Exclu",
AM2298="SAT","ACTIVE",
AM2298="SPARE-ISSUE","SPARE-ISSUE",
AM2298="Fiber CAmtel","ACTIVE",
AM2298="Fiber AOF","ACTIVE",
AM2298="Projet OCM (HUAWEI)","PLANNED WORKS",
AM2298="Projet OCM (NOKIA)","PLANNED WORKS",
AM2298="ACCESS-ISSUE","ACCESS-ISSUE",
AM2298="Projet OCM (ZTE, NOKIA, autres projets)","PLANNED WORKS",
AM2298="No root CAuse","No root cause",
AM2298="ODU HS","ACTIVE",
AM2298="IP &amp; VLAN","ACTIVE",
AM2298="Warehouse HUAWEI","SPARE-ISSUE",
AM2298="SPARE-HS","SPARE-ISSUE",
AM2298="Power Telco","ACTIVE", AM2298="no impacts","no impacts"
),"")</f>
        <v>no impacts</v>
      </c>
      <c r="AO2298" s="93" t="s">
        <v>5537</v>
      </c>
      <c r="AP2298" s="101" t="str">
        <f t="shared" si="64"/>
        <v>CTR_440</v>
      </c>
      <c r="AR2298" s="17" t="s">
        <v>5537</v>
      </c>
      <c r="AS2298" s="7" t="s">
        <v>5537</v>
      </c>
      <c r="AT2298" s="6"/>
      <c r="AU2298" s="7"/>
      <c r="AV2298" s="3" t="s">
        <v>5537</v>
      </c>
      <c r="AW2298" s="18" t="s">
        <v>5537</v>
      </c>
      <c r="AX2298" s="18" t="s">
        <v>5537</v>
      </c>
      <c r="AY2298" s="18" t="s">
        <v>5537</v>
      </c>
      <c r="AZ2298" s="18" t="s">
        <v>5537</v>
      </c>
      <c r="BA2298" s="18" t="s">
        <v>5537</v>
      </c>
      <c r="BB2298" s="18" t="s">
        <v>5537</v>
      </c>
      <c r="BC2298" s="18" t="s">
        <v>5537</v>
      </c>
      <c r="BD2298" s="18" t="s">
        <v>5537</v>
      </c>
      <c r="BE2298" s="18" t="s">
        <v>5537</v>
      </c>
      <c r="BF2298" s="18" t="s">
        <v>5537</v>
      </c>
      <c r="BG2298" s="18" t="s">
        <v>5537</v>
      </c>
      <c r="BH2298" s="18" t="s">
        <v>5537</v>
      </c>
      <c r="BI2298" s="9" t="s">
        <v>5537</v>
      </c>
      <c r="BJ2298" s="14"/>
      <c r="BK2298" s="14" t="s">
        <v>5537</v>
      </c>
      <c r="BL2298" s="14" t="str">
        <f>_xlfn.XLOOKUP(B2298,'[4]cell downs 18042026 17h'!$B:$B,'[4]cell downs 18042026 17h'!$B:$B,"")</f>
        <v/>
      </c>
      <c r="BM2298" s="14" t="str">
        <f>_xlfn.XLOOKUP(B2298,'[5]Cells Huawei 19042026 15h'!$B:$B,'[5]Cells Huawei 19042026 15h'!$B:$B,"")</f>
        <v/>
      </c>
      <c r="BN2298" s="9" t="str">
        <f>_xlfn.XLOOKUP(B2298,'[6]cells down 19042026 9H40'!$B:$B,'[6]cells down 19042026 9H40'!$B:$B,"")</f>
        <v/>
      </c>
      <c r="BO2298" s="9" t="s">
        <v>4308</v>
      </c>
      <c r="BP2298" s="9" t="s">
        <v>1713</v>
      </c>
      <c r="BQ2298" s="115"/>
    </row>
    <row r="2299" spans="1:69" s="9" customFormat="1" x14ac:dyDescent="0.3">
      <c r="A2299" s="1" t="s">
        <v>4312</v>
      </c>
      <c r="B2299" s="8" t="s">
        <v>4313</v>
      </c>
      <c r="C2299" s="3" t="str">
        <f>_xlfn.XLOOKUP(B2299,'[1]daily break down'!$D:$D,'[1]daily break down'!$E:$E,"")</f>
        <v>OUEST</v>
      </c>
      <c r="D2299" s="1" t="s">
        <v>11</v>
      </c>
      <c r="E2299" s="1" t="s">
        <v>12</v>
      </c>
      <c r="F2299" s="3" t="s">
        <v>102</v>
      </c>
      <c r="G2299" s="1" t="s">
        <v>4068</v>
      </c>
      <c r="H2299" s="32" t="str">
        <f>_xlfn.XLOOKUP(B2299,[2]CALCULATION!$B:$B,[2]CALCULATION!$H:$H,"")</f>
        <v>HUAWEI</v>
      </c>
      <c r="I2299" s="28">
        <v>0</v>
      </c>
      <c r="J2299" s="28">
        <v>0</v>
      </c>
      <c r="K2299" s="28">
        <v>0</v>
      </c>
      <c r="L2299" s="28">
        <v>0</v>
      </c>
      <c r="M2299" s="28">
        <v>0</v>
      </c>
      <c r="N2299" s="28">
        <v>0</v>
      </c>
      <c r="O2299" s="28">
        <v>0</v>
      </c>
      <c r="P2299" s="28">
        <v>0</v>
      </c>
      <c r="Q2299" s="28">
        <v>0</v>
      </c>
      <c r="R2299" s="28">
        <v>0</v>
      </c>
      <c r="S2299" s="94">
        <v>0</v>
      </c>
      <c r="T2299" s="94">
        <f>_xlfn.XLOOKUP(B2299,'[3]Nur des jours'!$B:$B,'[3]Nur des jours'!$U:$U,"")</f>
        <v>0</v>
      </c>
      <c r="U2299" s="94">
        <v>0</v>
      </c>
      <c r="V2299" s="94">
        <v>0</v>
      </c>
      <c r="W2299" s="94">
        <v>0</v>
      </c>
      <c r="X2299" s="94">
        <v>0</v>
      </c>
      <c r="Y2299" s="94">
        <v>0</v>
      </c>
      <c r="Z2299" s="94">
        <v>0</v>
      </c>
      <c r="AA2299" s="94">
        <v>0</v>
      </c>
      <c r="AB2299" s="94">
        <v>0</v>
      </c>
      <c r="AC2299" s="94"/>
      <c r="AD2299" s="94">
        <v>0</v>
      </c>
      <c r="AE2299" s="94">
        <v>0</v>
      </c>
      <c r="AF2299" s="94">
        <v>0</v>
      </c>
      <c r="AG2299" s="94">
        <v>0</v>
      </c>
      <c r="AH2299" s="94">
        <v>0</v>
      </c>
      <c r="AI2299" s="49" t="s">
        <v>5559</v>
      </c>
      <c r="AJ2299" s="49"/>
      <c r="AK2299" s="48" t="str" cm="1">
        <f t="array" ref="AK2299">IFERROR(_xlfn.IFS(
AM2299="MPR ISSUE","PDH",
AM2299="BSS Hardware Issue","BSS",
AM2299="Sites strategiques, MLL, Pylone, etc.","ENVTECH",
AM2299="AKTIVCO DEFAUT GE &amp; POWER Cabinet","AKTIVCO",
AM2299="AKTIVCO Coupure ENEO &amp; Baisse de tension","AKTIVCO GRID ONLY",
AM2299="Coupure ENEO &amp; Baisse de tension","IHS GRID ONLY",
AM2299="Defaut GE &amp; POWER Cabinet","IHS",
AM2299="Sharing","Partners",
AM2299="Sites strategiques &amp; DataCenter","SST &amp; DC",
AM2299="Exclu","Exclu",
AM2299="SAT","SAT",
AM2299="SPARE-ISSUE","SPARE-ISSUE",
AM2299="Fiber CAmtel","TRANS_FO_CAMTEL",
AM2299="Fiber AOF","Fiber AOF",
AM2299="Projet OCM (HUAWEI)","TRAVAUX-HUAWEI",
AM2299="Projet OCM (NOKIA)","TRAVAUX-NOKIA",
AM2299="ACCESS-ISSUE","ACCESS-ISSUE",
AM2299="Projet OCM (ZTE, NOKIA, autres projets)","TRAVAUX OCM",
AM2299="No root CAuse","No root cause",
AM2299="ODU HS","PDH",
AM2299="IP &amp; VLAN","PDH",
AM2299="Warehouse HUAWEI","SPARE-ISSUE",
AM2299="SPARE-HS","SPARE-ISSUE",
AM2299="Power Telco","BSS",AM2299="no impacts","no impacts"
),"")</f>
        <v>no impacts</v>
      </c>
      <c r="AL2299" s="48" t="str" cm="1">
        <f t="array" ref="AL2299">IFERROR(_xlfn.IFS(
AM2299="MPR ISSUE","TX ISSUE",
AM2299="BSS Hardware Issue","RAN ISSUE",
AM2299="Sites strategiques, MLL, Pylone, etc.","ENVTECH",
AM2299="AKTIVCO DEFAUT GE &amp; POWER Cabinet","POWER ISSUE",
AM2299="AKTIVCO Coupure ENEO &amp; Baisse de tension","POWER ISSUE",
AM2299="Coupure ENEO &amp; Baisse de tension","POWER ISSUE",
AM2299="Defaut GE &amp; POWER Cabinet","POWER ISSUE",
AM2299="Sharing","POWER ISSUE",
AM2299="Sites strategiques &amp; DataCenter","POWER ISSUE",
AM2299="Exclu","Exclu",
AM2299="SAT","TX ISSUE",
AM2299="SPARE-ISSUE","SPARE-ISSUE",
AM2299="Fiber CAmtel","TX ISSUE",
AM2299="Fiber AOF","TX ISSUE",
AM2299="Projet OCM (HUAWEI)","TRAVAUX-HUAWEI",
AM2299="Projet OCM (NOKIA)","TRAVAUX -NOKIA",
AM2299="ACCESS-ISSUE","ACCESS-ISSUE",
AM2299="Projet OCM (ZTE, NOKIA, autres projets)","TRAVAUX OCM",
AM2299="No root CAuse","No root cause",
AM2299="ODU HS","TX ISSUE",
AM2299="IP &amp; VLAN","TX ISSUE",
AM2299="Warehouse HUAWEI","SPARE-ISSUE",
AM2299="SPARE-HS","SPARE-ISSUE",
AM2299="Power Telco","RAN ISSUE",AM2299="no impacts","no impacts"
),"")</f>
        <v>no impacts</v>
      </c>
      <c r="AM2299" s="67" t="s">
        <v>5605</v>
      </c>
      <c r="AN2299" s="48" t="str" cm="1">
        <f t="array" ref="AN2299">IFERROR(_xlfn.IFS(
AM2299="MPR ISSUE","ACTIVE",
AM2299="BSS Hardware Issue","ACTIVE",
AM2299="Sites strategiques, MLL, Pylone, etc.","PASSIVE",
AM2299="AKTIVCO DEFAUT GE &amp; POWER Cabinet","PASSIVE",
AM2299="AKTIVCO Coupure ENEO &amp; Baisse de tension","PASSIVE",
AM2299="Coupure ENEO &amp; Baisse de tension","PASSIVE",
AM2299="Defaut GE &amp; POWER Cabinet","PASSIVE",
AM2299="Sharing","PASSIVE",
AM2299="Sites strategiques &amp; DataCenter","PASSIVE",
AM2299="Exclu","Exclu",
AM2299="SAT","ACTIVE",
AM2299="SPARE-ISSUE","SPARE-ISSUE",
AM2299="Fiber CAmtel","ACTIVE",
AM2299="Fiber AOF","ACTIVE",
AM2299="Projet OCM (HUAWEI)","PLANNED WORKS",
AM2299="Projet OCM (NOKIA)","PLANNED WORKS",
AM2299="ACCESS-ISSUE","ACCESS-ISSUE",
AM2299="Projet OCM (ZTE, NOKIA, autres projets)","PLANNED WORKS",
AM2299="No root CAuse","No root cause",
AM2299="ODU HS","ACTIVE",
AM2299="IP &amp; VLAN","ACTIVE",
AM2299="Warehouse HUAWEI","SPARE-ISSUE",
AM2299="SPARE-HS","SPARE-ISSUE",
AM2299="Power Telco","ACTIVE", AM2299="no impacts","no impacts"
),"")</f>
        <v>no impacts</v>
      </c>
      <c r="AO2299" s="93" t="s">
        <v>5537</v>
      </c>
      <c r="AP2299" s="101" t="str">
        <f t="shared" si="64"/>
        <v>OST_180</v>
      </c>
      <c r="AR2299" s="17" t="s">
        <v>5537</v>
      </c>
      <c r="AS2299" s="7" t="s">
        <v>5537</v>
      </c>
      <c r="AT2299" s="6"/>
      <c r="AU2299" s="7"/>
      <c r="AV2299" s="3" t="s">
        <v>5537</v>
      </c>
      <c r="AW2299" s="18" t="s">
        <v>5537</v>
      </c>
      <c r="AX2299" s="18" t="s">
        <v>5537</v>
      </c>
      <c r="AY2299" s="18" t="s">
        <v>5537</v>
      </c>
      <c r="AZ2299" s="18" t="s">
        <v>5537</v>
      </c>
      <c r="BA2299" s="18" t="s">
        <v>5537</v>
      </c>
      <c r="BB2299" s="18" t="s">
        <v>5537</v>
      </c>
      <c r="BC2299" s="18" t="s">
        <v>5537</v>
      </c>
      <c r="BD2299" s="18" t="s">
        <v>5537</v>
      </c>
      <c r="BE2299" s="18" t="s">
        <v>5537</v>
      </c>
      <c r="BF2299" s="18" t="s">
        <v>5537</v>
      </c>
      <c r="BG2299" s="18" t="s">
        <v>5537</v>
      </c>
      <c r="BH2299" s="18" t="s">
        <v>5537</v>
      </c>
      <c r="BI2299" s="9" t="s">
        <v>5537</v>
      </c>
      <c r="BJ2299" s="14"/>
      <c r="BK2299" s="14" t="s">
        <v>5537</v>
      </c>
      <c r="BL2299" s="14" t="str">
        <f>_xlfn.XLOOKUP(B2299,'[4]cell downs 18042026 17h'!$B:$B,'[4]cell downs 18042026 17h'!$B:$B,"")</f>
        <v/>
      </c>
      <c r="BM2299" s="14" t="str">
        <f>_xlfn.XLOOKUP(B2299,'[5]Cells Huawei 19042026 15h'!$B:$B,'[5]Cells Huawei 19042026 15h'!$B:$B,"")</f>
        <v/>
      </c>
      <c r="BN2299" s="9" t="str">
        <f>_xlfn.XLOOKUP(B2299,'[6]cells down 19042026 9H40'!$B:$B,'[6]cells down 19042026 9H40'!$B:$B,"")</f>
        <v/>
      </c>
      <c r="BO2299" s="9" t="s">
        <v>4313</v>
      </c>
      <c r="BP2299" s="9" t="s">
        <v>5459</v>
      </c>
      <c r="BQ2299" s="115"/>
    </row>
    <row r="2300" spans="1:69" s="9" customFormat="1" x14ac:dyDescent="0.3">
      <c r="A2300" s="1" t="s">
        <v>3531</v>
      </c>
      <c r="B2300" s="8" t="s">
        <v>4339</v>
      </c>
      <c r="C2300" s="3" t="str">
        <f>_xlfn.XLOOKUP(B2300,'[1]daily break down'!$D:$D,'[1]daily break down'!$E:$E,"")</f>
        <v>CENTRE</v>
      </c>
      <c r="D2300" s="1" t="s">
        <v>11</v>
      </c>
      <c r="E2300" s="1" t="s">
        <v>12</v>
      </c>
      <c r="F2300" s="3" t="s">
        <v>37</v>
      </c>
      <c r="G2300" s="1" t="s">
        <v>3531</v>
      </c>
      <c r="H2300" s="34" t="str">
        <f>_xlfn.XLOOKUP(B2300,[2]CALCULATION!$B:$B,[2]CALCULATION!$H:$H,"")</f>
        <v>ZTE</v>
      </c>
      <c r="I2300" s="28">
        <v>0</v>
      </c>
      <c r="J2300" s="28">
        <v>0</v>
      </c>
      <c r="K2300" s="28">
        <v>0</v>
      </c>
      <c r="L2300" s="28">
        <v>0</v>
      </c>
      <c r="M2300" s="28">
        <v>0</v>
      </c>
      <c r="N2300" s="28">
        <v>0</v>
      </c>
      <c r="O2300" s="28">
        <v>0</v>
      </c>
      <c r="P2300" s="28">
        <v>0</v>
      </c>
      <c r="Q2300" s="28">
        <v>0</v>
      </c>
      <c r="R2300" s="28">
        <v>0</v>
      </c>
      <c r="S2300" s="94">
        <v>0</v>
      </c>
      <c r="T2300" s="94">
        <f>_xlfn.XLOOKUP(B2300,'[3]Nur des jours'!$B:$B,'[3]Nur des jours'!$U:$U,"")</f>
        <v>0</v>
      </c>
      <c r="U2300" s="94">
        <v>0</v>
      </c>
      <c r="V2300" s="94">
        <v>0</v>
      </c>
      <c r="W2300" s="94">
        <v>0</v>
      </c>
      <c r="X2300" s="94">
        <v>0</v>
      </c>
      <c r="Y2300" s="94">
        <v>0</v>
      </c>
      <c r="Z2300" s="94">
        <v>0</v>
      </c>
      <c r="AA2300" s="94">
        <v>0</v>
      </c>
      <c r="AB2300" s="94">
        <v>0</v>
      </c>
      <c r="AC2300" s="94"/>
      <c r="AD2300" s="94">
        <v>0</v>
      </c>
      <c r="AE2300" s="94">
        <v>0</v>
      </c>
      <c r="AF2300" s="94">
        <v>0</v>
      </c>
      <c r="AG2300" s="94">
        <v>0</v>
      </c>
      <c r="AH2300" s="94">
        <v>0</v>
      </c>
      <c r="AI2300" s="49" t="s">
        <v>5559</v>
      </c>
      <c r="AJ2300" s="49"/>
      <c r="AK2300" s="48" t="str" cm="1">
        <f t="array" ref="AK2300">IFERROR(_xlfn.IFS(
AM2300="MPR ISSUE","PDH",
AM2300="BSS Hardware Issue","BSS",
AM2300="Sites strategiques, MLL, Pylone, etc.","ENVTECH",
AM2300="AKTIVCO DEFAUT GE &amp; POWER Cabinet","AKTIVCO",
AM2300="AKTIVCO Coupure ENEO &amp; Baisse de tension","AKTIVCO GRID ONLY",
AM2300="Coupure ENEO &amp; Baisse de tension","IHS GRID ONLY",
AM2300="Defaut GE &amp; POWER Cabinet","IHS",
AM2300="Sharing","Partners",
AM2300="Sites strategiques &amp; DataCenter","SST &amp; DC",
AM2300="Exclu","Exclu",
AM2300="SAT","SAT",
AM2300="SPARE-ISSUE","SPARE-ISSUE",
AM2300="Fiber CAmtel","TRANS_FO_CAMTEL",
AM2300="Fiber AOF","Fiber AOF",
AM2300="Projet OCM (HUAWEI)","TRAVAUX-HUAWEI",
AM2300="Projet OCM (NOKIA)","TRAVAUX-NOKIA",
AM2300="ACCESS-ISSUE","ACCESS-ISSUE",
AM2300="Projet OCM (ZTE, NOKIA, autres projets)","TRAVAUX OCM",
AM2300="No root CAuse","No root cause",
AM2300="ODU HS","PDH",
AM2300="IP &amp; VLAN","PDH",
AM2300="Warehouse HUAWEI","SPARE-ISSUE",
AM2300="SPARE-HS","SPARE-ISSUE",
AM2300="Power Telco","BSS",AM2300="no impacts","no impacts"
),"")</f>
        <v>no impacts</v>
      </c>
      <c r="AL2300" s="48" t="str" cm="1">
        <f t="array" ref="AL2300">IFERROR(_xlfn.IFS(
AM2300="MPR ISSUE","TX ISSUE",
AM2300="BSS Hardware Issue","RAN ISSUE",
AM2300="Sites strategiques, MLL, Pylone, etc.","ENVTECH",
AM2300="AKTIVCO DEFAUT GE &amp; POWER Cabinet","POWER ISSUE",
AM2300="AKTIVCO Coupure ENEO &amp; Baisse de tension","POWER ISSUE",
AM2300="Coupure ENEO &amp; Baisse de tension","POWER ISSUE",
AM2300="Defaut GE &amp; POWER Cabinet","POWER ISSUE",
AM2300="Sharing","POWER ISSUE",
AM2300="Sites strategiques &amp; DataCenter","POWER ISSUE",
AM2300="Exclu","Exclu",
AM2300="SAT","TX ISSUE",
AM2300="SPARE-ISSUE","SPARE-ISSUE",
AM2300="Fiber CAmtel","TX ISSUE",
AM2300="Fiber AOF","TX ISSUE",
AM2300="Projet OCM (HUAWEI)","TRAVAUX-HUAWEI",
AM2300="Projet OCM (NOKIA)","TRAVAUX -NOKIA",
AM2300="ACCESS-ISSUE","ACCESS-ISSUE",
AM2300="Projet OCM (ZTE, NOKIA, autres projets)","TRAVAUX OCM",
AM2300="No root CAuse","No root cause",
AM2300="ODU HS","TX ISSUE",
AM2300="IP &amp; VLAN","TX ISSUE",
AM2300="Warehouse HUAWEI","SPARE-ISSUE",
AM2300="SPARE-HS","SPARE-ISSUE",
AM2300="Power Telco","RAN ISSUE",AM2300="no impacts","no impacts"
),"")</f>
        <v>no impacts</v>
      </c>
      <c r="AM2300" s="67" t="s">
        <v>5605</v>
      </c>
      <c r="AN2300" s="48" t="str" cm="1">
        <f t="array" ref="AN2300">IFERROR(_xlfn.IFS(
AM2300="MPR ISSUE","ACTIVE",
AM2300="BSS Hardware Issue","ACTIVE",
AM2300="Sites strategiques, MLL, Pylone, etc.","PASSIVE",
AM2300="AKTIVCO DEFAUT GE &amp; POWER Cabinet","PASSIVE",
AM2300="AKTIVCO Coupure ENEO &amp; Baisse de tension","PASSIVE",
AM2300="Coupure ENEO &amp; Baisse de tension","PASSIVE",
AM2300="Defaut GE &amp; POWER Cabinet","PASSIVE",
AM2300="Sharing","PASSIVE",
AM2300="Sites strategiques &amp; DataCenter","PASSIVE",
AM2300="Exclu","Exclu",
AM2300="SAT","ACTIVE",
AM2300="SPARE-ISSUE","SPARE-ISSUE",
AM2300="Fiber CAmtel","ACTIVE",
AM2300="Fiber AOF","ACTIVE",
AM2300="Projet OCM (HUAWEI)","PLANNED WORKS",
AM2300="Projet OCM (NOKIA)","PLANNED WORKS",
AM2300="ACCESS-ISSUE","ACCESS-ISSUE",
AM2300="Projet OCM (ZTE, NOKIA, autres projets)","PLANNED WORKS",
AM2300="No root CAuse","No root cause",
AM2300="ODU HS","ACTIVE",
AM2300="IP &amp; VLAN","ACTIVE",
AM2300="Warehouse HUAWEI","SPARE-ISSUE",
AM2300="SPARE-HS","SPARE-ISSUE",
AM2300="Power Telco","ACTIVE", AM2300="no impacts","no impacts"
),"")</f>
        <v>no impacts</v>
      </c>
      <c r="AO2300" s="93" t="s">
        <v>5537</v>
      </c>
      <c r="AP2300" s="101" t="str">
        <f t="shared" si="64"/>
        <v>CTR_081</v>
      </c>
      <c r="AR2300" s="17" t="s">
        <v>5537</v>
      </c>
      <c r="AS2300" s="7" t="s">
        <v>5537</v>
      </c>
      <c r="AT2300" s="6"/>
      <c r="AU2300" s="7"/>
      <c r="AV2300" s="3" t="s">
        <v>5537</v>
      </c>
      <c r="AW2300" s="18" t="s">
        <v>5537</v>
      </c>
      <c r="AX2300" s="18" t="s">
        <v>5537</v>
      </c>
      <c r="AY2300" s="18" t="s">
        <v>5537</v>
      </c>
      <c r="AZ2300" s="18" t="s">
        <v>5537</v>
      </c>
      <c r="BA2300" s="18" t="s">
        <v>5537</v>
      </c>
      <c r="BB2300" s="18" t="s">
        <v>5537</v>
      </c>
      <c r="BC2300" s="18" t="s">
        <v>5537</v>
      </c>
      <c r="BD2300" s="18" t="s">
        <v>5537</v>
      </c>
      <c r="BE2300" s="18" t="s">
        <v>5537</v>
      </c>
      <c r="BF2300" s="18" t="s">
        <v>5537</v>
      </c>
      <c r="BG2300" s="18" t="s">
        <v>5537</v>
      </c>
      <c r="BH2300" s="18" t="s">
        <v>5537</v>
      </c>
      <c r="BI2300" s="9" t="s">
        <v>5537</v>
      </c>
      <c r="BJ2300" s="14"/>
      <c r="BK2300" s="14" t="s">
        <v>5537</v>
      </c>
      <c r="BL2300" s="14" t="str">
        <f>_xlfn.XLOOKUP(B2300,'[4]cell downs 18042026 17h'!$B:$B,'[4]cell downs 18042026 17h'!$B:$B,"")</f>
        <v/>
      </c>
      <c r="BM2300" s="14" t="str">
        <f>_xlfn.XLOOKUP(B2300,'[5]Cells Huawei 19042026 15h'!$B:$B,'[5]Cells Huawei 19042026 15h'!$B:$B,"")</f>
        <v/>
      </c>
      <c r="BN2300" s="9" t="str">
        <f>_xlfn.XLOOKUP(B2300,'[6]cells down 19042026 9H40'!$B:$B,'[6]cells down 19042026 9H40'!$B:$B,"")</f>
        <v/>
      </c>
      <c r="BO2300" s="9" t="s">
        <v>5537</v>
      </c>
      <c r="BP2300" s="9" t="s">
        <v>5537</v>
      </c>
      <c r="BQ2300" s="115"/>
    </row>
    <row r="2301" spans="1:69" s="9" customFormat="1" x14ac:dyDescent="0.3">
      <c r="A2301" s="1" t="s">
        <v>4340</v>
      </c>
      <c r="B2301" s="8" t="s">
        <v>4341</v>
      </c>
      <c r="C2301" s="3" t="str">
        <f>_xlfn.XLOOKUP(B2301,'[1]daily break down'!$D:$D,'[1]daily break down'!$E:$E,"")</f>
        <v>CENTRE</v>
      </c>
      <c r="D2301" s="1"/>
      <c r="E2301" s="1"/>
      <c r="F2301" s="3" t="s">
        <v>69</v>
      </c>
      <c r="G2301" s="1" t="s">
        <v>4340</v>
      </c>
      <c r="H2301" s="34" t="str">
        <f>_xlfn.XLOOKUP(B2301,[2]CALCULATION!$B:$B,[2]CALCULATION!$H:$H,"")</f>
        <v>ZTE</v>
      </c>
      <c r="I2301" s="28">
        <v>0</v>
      </c>
      <c r="J2301" s="28">
        <v>0</v>
      </c>
      <c r="K2301" s="28">
        <v>0</v>
      </c>
      <c r="L2301" s="28">
        <v>0</v>
      </c>
      <c r="M2301" s="28">
        <v>0</v>
      </c>
      <c r="N2301" s="28">
        <v>0</v>
      </c>
      <c r="O2301" s="28">
        <v>0</v>
      </c>
      <c r="P2301" s="28">
        <v>0</v>
      </c>
      <c r="Q2301" s="28">
        <v>0</v>
      </c>
      <c r="R2301" s="28">
        <v>0</v>
      </c>
      <c r="S2301" s="94">
        <v>0</v>
      </c>
      <c r="T2301" s="94">
        <f>_xlfn.XLOOKUP(B2301,'[3]Nur des jours'!$B:$B,'[3]Nur des jours'!$U:$U,"")</f>
        <v>0</v>
      </c>
      <c r="U2301" s="94">
        <v>0</v>
      </c>
      <c r="V2301" s="94">
        <v>0</v>
      </c>
      <c r="W2301" s="94">
        <v>0</v>
      </c>
      <c r="X2301" s="94">
        <v>0</v>
      </c>
      <c r="Y2301" s="94">
        <v>0</v>
      </c>
      <c r="Z2301" s="94">
        <v>0</v>
      </c>
      <c r="AA2301" s="94">
        <v>0</v>
      </c>
      <c r="AB2301" s="94">
        <v>0</v>
      </c>
      <c r="AC2301" s="94"/>
      <c r="AD2301" s="94">
        <v>0</v>
      </c>
      <c r="AE2301" s="94">
        <v>0</v>
      </c>
      <c r="AF2301" s="94">
        <v>0</v>
      </c>
      <c r="AG2301" s="94">
        <v>0</v>
      </c>
      <c r="AH2301" s="94">
        <v>0</v>
      </c>
      <c r="AI2301" s="49" t="s">
        <v>5559</v>
      </c>
      <c r="AJ2301" s="49"/>
      <c r="AK2301" s="48" t="str" cm="1">
        <f t="array" ref="AK2301">IFERROR(_xlfn.IFS(
AM2301="MPR ISSUE","PDH",
AM2301="BSS Hardware Issue","BSS",
AM2301="Sites strategiques, MLL, Pylone, etc.","ENVTECH",
AM2301="AKTIVCO DEFAUT GE &amp; POWER Cabinet","AKTIVCO",
AM2301="AKTIVCO Coupure ENEO &amp; Baisse de tension","AKTIVCO GRID ONLY",
AM2301="Coupure ENEO &amp; Baisse de tension","IHS GRID ONLY",
AM2301="Defaut GE &amp; POWER Cabinet","IHS",
AM2301="Sharing","Partners",
AM2301="Sites strategiques &amp; DataCenter","SST &amp; DC",
AM2301="Exclu","Exclu",
AM2301="SAT","SAT",
AM2301="SPARE-ISSUE","SPARE-ISSUE",
AM2301="Fiber CAmtel","TRANS_FO_CAMTEL",
AM2301="Fiber AOF","Fiber AOF",
AM2301="Projet OCM (HUAWEI)","TRAVAUX-HUAWEI",
AM2301="Projet OCM (NOKIA)","TRAVAUX-NOKIA",
AM2301="ACCESS-ISSUE","ACCESS-ISSUE",
AM2301="Projet OCM (ZTE, NOKIA, autres projets)","TRAVAUX OCM",
AM2301="No root CAuse","No root cause",
AM2301="ODU HS","PDH",
AM2301="IP &amp; VLAN","PDH",
AM2301="Warehouse HUAWEI","SPARE-ISSUE",
AM2301="SPARE-HS","SPARE-ISSUE",
AM2301="Power Telco","BSS",AM2301="no impacts","no impacts"
),"")</f>
        <v>no impacts</v>
      </c>
      <c r="AL2301" s="48" t="str" cm="1">
        <f t="array" ref="AL2301">IFERROR(_xlfn.IFS(
AM2301="MPR ISSUE","TX ISSUE",
AM2301="BSS Hardware Issue","RAN ISSUE",
AM2301="Sites strategiques, MLL, Pylone, etc.","ENVTECH",
AM2301="AKTIVCO DEFAUT GE &amp; POWER Cabinet","POWER ISSUE",
AM2301="AKTIVCO Coupure ENEO &amp; Baisse de tension","POWER ISSUE",
AM2301="Coupure ENEO &amp; Baisse de tension","POWER ISSUE",
AM2301="Defaut GE &amp; POWER Cabinet","POWER ISSUE",
AM2301="Sharing","POWER ISSUE",
AM2301="Sites strategiques &amp; DataCenter","POWER ISSUE",
AM2301="Exclu","Exclu",
AM2301="SAT","TX ISSUE",
AM2301="SPARE-ISSUE","SPARE-ISSUE",
AM2301="Fiber CAmtel","TX ISSUE",
AM2301="Fiber AOF","TX ISSUE",
AM2301="Projet OCM (HUAWEI)","TRAVAUX-HUAWEI",
AM2301="Projet OCM (NOKIA)","TRAVAUX -NOKIA",
AM2301="ACCESS-ISSUE","ACCESS-ISSUE",
AM2301="Projet OCM (ZTE, NOKIA, autres projets)","TRAVAUX OCM",
AM2301="No root CAuse","No root cause",
AM2301="ODU HS","TX ISSUE",
AM2301="IP &amp; VLAN","TX ISSUE",
AM2301="Warehouse HUAWEI","SPARE-ISSUE",
AM2301="SPARE-HS","SPARE-ISSUE",
AM2301="Power Telco","RAN ISSUE",AM2301="no impacts","no impacts"
),"")</f>
        <v>no impacts</v>
      </c>
      <c r="AM2301" s="67" t="s">
        <v>5605</v>
      </c>
      <c r="AN2301" s="48" t="str" cm="1">
        <f t="array" ref="AN2301">IFERROR(_xlfn.IFS(
AM2301="MPR ISSUE","ACTIVE",
AM2301="BSS Hardware Issue","ACTIVE",
AM2301="Sites strategiques, MLL, Pylone, etc.","PASSIVE",
AM2301="AKTIVCO DEFAUT GE &amp; POWER Cabinet","PASSIVE",
AM2301="AKTIVCO Coupure ENEO &amp; Baisse de tension","PASSIVE",
AM2301="Coupure ENEO &amp; Baisse de tension","PASSIVE",
AM2301="Defaut GE &amp; POWER Cabinet","PASSIVE",
AM2301="Sharing","PASSIVE",
AM2301="Sites strategiques &amp; DataCenter","PASSIVE",
AM2301="Exclu","Exclu",
AM2301="SAT","ACTIVE",
AM2301="SPARE-ISSUE","SPARE-ISSUE",
AM2301="Fiber CAmtel","ACTIVE",
AM2301="Fiber AOF","ACTIVE",
AM2301="Projet OCM (HUAWEI)","PLANNED WORKS",
AM2301="Projet OCM (NOKIA)","PLANNED WORKS",
AM2301="ACCESS-ISSUE","ACCESS-ISSUE",
AM2301="Projet OCM (ZTE, NOKIA, autres projets)","PLANNED WORKS",
AM2301="No root CAuse","No root cause",
AM2301="ODU HS","ACTIVE",
AM2301="IP &amp; VLAN","ACTIVE",
AM2301="Warehouse HUAWEI","SPARE-ISSUE",
AM2301="SPARE-HS","SPARE-ISSUE",
AM2301="Power Telco","ACTIVE", AM2301="no impacts","no impacts"
),"")</f>
        <v>no impacts</v>
      </c>
      <c r="AO2301" s="93" t="s">
        <v>5537</v>
      </c>
      <c r="AP2301" s="101" t="str">
        <f t="shared" si="64"/>
        <v>SUD_115</v>
      </c>
      <c r="AR2301" s="17" t="s">
        <v>5537</v>
      </c>
      <c r="AS2301" s="7" t="s">
        <v>5537</v>
      </c>
      <c r="AT2301" s="6"/>
      <c r="AU2301" s="7"/>
      <c r="AV2301" s="3" t="s">
        <v>5537</v>
      </c>
      <c r="AW2301" s="18" t="s">
        <v>5537</v>
      </c>
      <c r="AX2301" s="18" t="s">
        <v>5537</v>
      </c>
      <c r="AY2301" s="18" t="s">
        <v>5537</v>
      </c>
      <c r="AZ2301" s="18" t="s">
        <v>5537</v>
      </c>
      <c r="BA2301" s="18" t="s">
        <v>5537</v>
      </c>
      <c r="BB2301" s="18" t="s">
        <v>5537</v>
      </c>
      <c r="BC2301" s="18" t="s">
        <v>5537</v>
      </c>
      <c r="BD2301" s="18" t="s">
        <v>5537</v>
      </c>
      <c r="BE2301" s="18" t="s">
        <v>5537</v>
      </c>
      <c r="BF2301" s="18" t="s">
        <v>5537</v>
      </c>
      <c r="BG2301" s="18" t="s">
        <v>5537</v>
      </c>
      <c r="BH2301" s="18" t="s">
        <v>5537</v>
      </c>
      <c r="BI2301" s="9" t="s">
        <v>5537</v>
      </c>
      <c r="BJ2301" s="14"/>
      <c r="BK2301" s="14" t="s">
        <v>5537</v>
      </c>
      <c r="BL2301" s="14" t="str">
        <f>_xlfn.XLOOKUP(B2301,'[4]cell downs 18042026 17h'!$B:$B,'[4]cell downs 18042026 17h'!$B:$B,"")</f>
        <v/>
      </c>
      <c r="BM2301" s="14" t="str">
        <f>_xlfn.XLOOKUP(B2301,'[5]Cells Huawei 19042026 15h'!$B:$B,'[5]Cells Huawei 19042026 15h'!$B:$B,"")</f>
        <v/>
      </c>
      <c r="BN2301" s="9" t="str">
        <f>_xlfn.XLOOKUP(B2301,'[6]cells down 19042026 9H40'!$B:$B,'[6]cells down 19042026 9H40'!$B:$B,"")</f>
        <v/>
      </c>
      <c r="BO2301" s="9" t="s">
        <v>5537</v>
      </c>
      <c r="BP2301" s="9" t="s">
        <v>5537</v>
      </c>
      <c r="BQ2301" s="115"/>
    </row>
    <row r="2302" spans="1:69" s="9" customFormat="1" x14ac:dyDescent="0.3">
      <c r="A2302" s="1" t="s">
        <v>4345</v>
      </c>
      <c r="B2302" s="8" t="s">
        <v>4346</v>
      </c>
      <c r="C2302" s="3" t="str">
        <f>_xlfn.XLOOKUP(B2302,'[1]daily break down'!$D:$D,'[1]daily break down'!$E:$E,"")</f>
        <v>LITTORAL</v>
      </c>
      <c r="D2302" s="1" t="s">
        <v>21</v>
      </c>
      <c r="E2302" s="1" t="s">
        <v>22</v>
      </c>
      <c r="F2302" s="3" t="s">
        <v>31</v>
      </c>
      <c r="G2302" s="1" t="s">
        <v>3686</v>
      </c>
      <c r="H2302" s="34" t="str">
        <f>_xlfn.XLOOKUP(B2302,[2]CALCULATION!$B:$B,[2]CALCULATION!$H:$H,"")</f>
        <v>ZTE</v>
      </c>
      <c r="I2302" s="28">
        <v>0</v>
      </c>
      <c r="J2302" s="28">
        <v>0</v>
      </c>
      <c r="K2302" s="28">
        <v>0</v>
      </c>
      <c r="L2302" s="28">
        <v>0</v>
      </c>
      <c r="M2302" s="28">
        <v>0</v>
      </c>
      <c r="N2302" s="28">
        <v>0</v>
      </c>
      <c r="O2302" s="28">
        <v>0</v>
      </c>
      <c r="P2302" s="28">
        <v>0</v>
      </c>
      <c r="Q2302" s="28">
        <v>0</v>
      </c>
      <c r="R2302" s="28">
        <v>0</v>
      </c>
      <c r="S2302" s="94">
        <v>0</v>
      </c>
      <c r="T2302" s="94">
        <f>_xlfn.XLOOKUP(B2302,'[3]Nur des jours'!$B:$B,'[3]Nur des jours'!$U:$U,"")</f>
        <v>0</v>
      </c>
      <c r="U2302" s="94">
        <v>0</v>
      </c>
      <c r="V2302" s="94">
        <v>0</v>
      </c>
      <c r="W2302" s="94">
        <v>0</v>
      </c>
      <c r="X2302" s="94">
        <v>0</v>
      </c>
      <c r="Y2302" s="94">
        <v>0</v>
      </c>
      <c r="Z2302" s="94">
        <v>0</v>
      </c>
      <c r="AA2302" s="94">
        <v>0</v>
      </c>
      <c r="AB2302" s="94">
        <v>0</v>
      </c>
      <c r="AC2302" s="94"/>
      <c r="AD2302" s="94">
        <v>0</v>
      </c>
      <c r="AE2302" s="94">
        <v>0</v>
      </c>
      <c r="AF2302" s="94">
        <v>0</v>
      </c>
      <c r="AG2302" s="94">
        <v>0</v>
      </c>
      <c r="AH2302" s="94">
        <v>0</v>
      </c>
      <c r="AI2302" s="49" t="s">
        <v>5559</v>
      </c>
      <c r="AJ2302" s="49"/>
      <c r="AK2302" s="48" t="str" cm="1">
        <f t="array" ref="AK2302">IFERROR(_xlfn.IFS(
AM2302="MPR ISSUE","PDH",
AM2302="BSS Hardware Issue","BSS",
AM2302="Sites strategiques, MLL, Pylone, etc.","ENVTECH",
AM2302="AKTIVCO DEFAUT GE &amp; POWER Cabinet","AKTIVCO",
AM2302="AKTIVCO Coupure ENEO &amp; Baisse de tension","AKTIVCO GRID ONLY",
AM2302="Coupure ENEO &amp; Baisse de tension","IHS GRID ONLY",
AM2302="Defaut GE &amp; POWER Cabinet","IHS",
AM2302="Sharing","Partners",
AM2302="Sites strategiques &amp; DataCenter","SST &amp; DC",
AM2302="Exclu","Exclu",
AM2302="SAT","SAT",
AM2302="SPARE-ISSUE","SPARE-ISSUE",
AM2302="Fiber CAmtel","TRANS_FO_CAMTEL",
AM2302="Fiber AOF","Fiber AOF",
AM2302="Projet OCM (HUAWEI)","TRAVAUX-HUAWEI",
AM2302="Projet OCM (NOKIA)","TRAVAUX-NOKIA",
AM2302="ACCESS-ISSUE","ACCESS-ISSUE",
AM2302="Projet OCM (ZTE, NOKIA, autres projets)","TRAVAUX OCM",
AM2302="No root CAuse","No root cause",
AM2302="ODU HS","PDH",
AM2302="IP &amp; VLAN","PDH",
AM2302="Warehouse HUAWEI","SPARE-ISSUE",
AM2302="SPARE-HS","SPARE-ISSUE",
AM2302="Power Telco","BSS",AM2302="no impacts","no impacts"
),"")</f>
        <v>AKTIVCO</v>
      </c>
      <c r="AL2302" s="48" t="str" cm="1">
        <f t="array" ref="AL2302">IFERROR(_xlfn.IFS(
AM2302="MPR ISSUE","TX ISSUE",
AM2302="BSS Hardware Issue","RAN ISSUE",
AM2302="Sites strategiques, MLL, Pylone, etc.","ENVTECH",
AM2302="AKTIVCO DEFAUT GE &amp; POWER Cabinet","POWER ISSUE",
AM2302="AKTIVCO Coupure ENEO &amp; Baisse de tension","POWER ISSUE",
AM2302="Coupure ENEO &amp; Baisse de tension","POWER ISSUE",
AM2302="Defaut GE &amp; POWER Cabinet","POWER ISSUE",
AM2302="Sharing","POWER ISSUE",
AM2302="Sites strategiques &amp; DataCenter","POWER ISSUE",
AM2302="Exclu","Exclu",
AM2302="SAT","TX ISSUE",
AM2302="SPARE-ISSUE","SPARE-ISSUE",
AM2302="Fiber CAmtel","TX ISSUE",
AM2302="Fiber AOF","TX ISSUE",
AM2302="Projet OCM (HUAWEI)","TRAVAUX-HUAWEI",
AM2302="Projet OCM (NOKIA)","TRAVAUX -NOKIA",
AM2302="ACCESS-ISSUE","ACCESS-ISSUE",
AM2302="Projet OCM (ZTE, NOKIA, autres projets)","TRAVAUX OCM",
AM2302="No root CAuse","No root cause",
AM2302="ODU HS","TX ISSUE",
AM2302="IP &amp; VLAN","TX ISSUE",
AM2302="Warehouse HUAWEI","SPARE-ISSUE",
AM2302="SPARE-HS","SPARE-ISSUE",
AM2302="Power Telco","RAN ISSUE",AM2302="no impacts","no impacts"
),"")</f>
        <v>POWER ISSUE</v>
      </c>
      <c r="AM2302" s="67" t="s">
        <v>5325</v>
      </c>
      <c r="AN2302" s="48" t="str" cm="1">
        <f t="array" ref="AN2302">IFERROR(_xlfn.IFS(
AM2302="MPR ISSUE","ACTIVE",
AM2302="BSS Hardware Issue","ACTIVE",
AM2302="Sites strategiques, MLL, Pylone, etc.","PASSIVE",
AM2302="AKTIVCO DEFAUT GE &amp; POWER Cabinet","PASSIVE",
AM2302="AKTIVCO Coupure ENEO &amp; Baisse de tension","PASSIVE",
AM2302="Coupure ENEO &amp; Baisse de tension","PASSIVE",
AM2302="Defaut GE &amp; POWER Cabinet","PASSIVE",
AM2302="Sharing","PASSIVE",
AM2302="Sites strategiques &amp; DataCenter","PASSIVE",
AM2302="Exclu","Exclu",
AM2302="SAT","ACTIVE",
AM2302="SPARE-ISSUE","SPARE-ISSUE",
AM2302="Fiber CAmtel","ACTIVE",
AM2302="Fiber AOF","ACTIVE",
AM2302="Projet OCM (HUAWEI)","PLANNED WORKS",
AM2302="Projet OCM (NOKIA)","PLANNED WORKS",
AM2302="ACCESS-ISSUE","ACCESS-ISSUE",
AM2302="Projet OCM (ZTE, NOKIA, autres projets)","PLANNED WORKS",
AM2302="No root CAuse","No root cause",
AM2302="ODU HS","ACTIVE",
AM2302="IP &amp; VLAN","ACTIVE",
AM2302="Warehouse HUAWEI","SPARE-ISSUE",
AM2302="SPARE-HS","SPARE-ISSUE",
AM2302="Power Telco","ACTIVE", AM2302="no impacts","no impacts"
),"")</f>
        <v>PASSIVE</v>
      </c>
      <c r="AO2302" s="93" t="s">
        <v>6488</v>
      </c>
      <c r="AP2302" s="101" t="str">
        <f t="shared" si="64"/>
        <v>LIT_593</v>
      </c>
      <c r="AR2302" s="17" t="s">
        <v>5537</v>
      </c>
      <c r="AS2302" s="7" t="s">
        <v>5537</v>
      </c>
      <c r="AT2302" s="6"/>
      <c r="AU2302" s="7"/>
      <c r="AV2302" s="3" t="s">
        <v>5537</v>
      </c>
      <c r="AW2302" s="18" t="s">
        <v>5537</v>
      </c>
      <c r="AX2302" s="18" t="s">
        <v>5537</v>
      </c>
      <c r="AY2302" s="18" t="s">
        <v>5537</v>
      </c>
      <c r="AZ2302" s="18" t="s">
        <v>5537</v>
      </c>
      <c r="BA2302" s="18" t="s">
        <v>5537</v>
      </c>
      <c r="BB2302" s="18" t="s">
        <v>5537</v>
      </c>
      <c r="BC2302" s="18" t="s">
        <v>5537</v>
      </c>
      <c r="BD2302" s="18" t="s">
        <v>5537</v>
      </c>
      <c r="BE2302" s="18" t="s">
        <v>5537</v>
      </c>
      <c r="BF2302" s="18" t="s">
        <v>6488</v>
      </c>
      <c r="BG2302" s="18" t="s">
        <v>5537</v>
      </c>
      <c r="BH2302" s="18" t="s">
        <v>5537</v>
      </c>
      <c r="BI2302" s="9" t="s">
        <v>5537</v>
      </c>
      <c r="BJ2302" s="14"/>
      <c r="BK2302" s="14" t="s">
        <v>5537</v>
      </c>
      <c r="BL2302" s="14" t="str">
        <f>_xlfn.XLOOKUP(B2302,'[4]cell downs 18042026 17h'!$B:$B,'[4]cell downs 18042026 17h'!$B:$B,"")</f>
        <v/>
      </c>
      <c r="BM2302" s="14" t="str">
        <f>_xlfn.XLOOKUP(B2302,'[5]Cells Huawei 19042026 15h'!$B:$B,'[5]Cells Huawei 19042026 15h'!$B:$B,"")</f>
        <v/>
      </c>
      <c r="BN2302" s="9" t="str">
        <f>_xlfn.XLOOKUP(B2302,'[6]cells down 19042026 9H40'!$B:$B,'[6]cells down 19042026 9H40'!$B:$B,"")</f>
        <v>LIT_593</v>
      </c>
      <c r="BO2302" s="9" t="s">
        <v>5537</v>
      </c>
      <c r="BP2302" s="9" t="s">
        <v>1129</v>
      </c>
      <c r="BQ2302" s="115"/>
    </row>
    <row r="2303" spans="1:69" s="9" customFormat="1" x14ac:dyDescent="0.3">
      <c r="A2303" s="1" t="s">
        <v>4347</v>
      </c>
      <c r="B2303" s="8" t="s">
        <v>4348</v>
      </c>
      <c r="C2303" s="3" t="str">
        <f>_xlfn.XLOOKUP(B2303,'[1]daily break down'!$D:$D,'[1]daily break down'!$E:$E,"")</f>
        <v>OUEST</v>
      </c>
      <c r="D2303" s="1" t="s">
        <v>21</v>
      </c>
      <c r="E2303" s="1" t="s">
        <v>3524</v>
      </c>
      <c r="F2303" s="3" t="s">
        <v>102</v>
      </c>
      <c r="G2303" s="1" t="s">
        <v>4178</v>
      </c>
      <c r="H2303" s="32" t="str">
        <f>_xlfn.XLOOKUP(B2303,[2]CALCULATION!$B:$B,[2]CALCULATION!$H:$H,"")</f>
        <v>HUAWEI</v>
      </c>
      <c r="I2303" s="28">
        <v>0</v>
      </c>
      <c r="J2303" s="28">
        <v>0</v>
      </c>
      <c r="K2303" s="28">
        <v>0</v>
      </c>
      <c r="L2303" s="28">
        <v>0</v>
      </c>
      <c r="M2303" s="28">
        <v>0</v>
      </c>
      <c r="N2303" s="28">
        <v>0</v>
      </c>
      <c r="O2303" s="28">
        <v>0</v>
      </c>
      <c r="P2303" s="28">
        <v>0</v>
      </c>
      <c r="Q2303" s="28">
        <v>0</v>
      </c>
      <c r="R2303" s="28">
        <v>0</v>
      </c>
      <c r="S2303" s="94">
        <v>0</v>
      </c>
      <c r="T2303" s="94">
        <f>_xlfn.XLOOKUP(B2303,'[3]Nur des jours'!$B:$B,'[3]Nur des jours'!$U:$U,"")</f>
        <v>0</v>
      </c>
      <c r="U2303" s="94">
        <v>0</v>
      </c>
      <c r="V2303" s="94">
        <v>0</v>
      </c>
      <c r="W2303" s="94">
        <v>0</v>
      </c>
      <c r="X2303" s="94">
        <v>0</v>
      </c>
      <c r="Y2303" s="94">
        <v>0</v>
      </c>
      <c r="Z2303" s="94">
        <v>0</v>
      </c>
      <c r="AA2303" s="94">
        <v>0</v>
      </c>
      <c r="AB2303" s="94">
        <v>0</v>
      </c>
      <c r="AC2303" s="94"/>
      <c r="AD2303" s="94">
        <v>0</v>
      </c>
      <c r="AE2303" s="94">
        <v>0</v>
      </c>
      <c r="AF2303" s="94">
        <v>0</v>
      </c>
      <c r="AG2303" s="94">
        <v>0</v>
      </c>
      <c r="AH2303" s="94">
        <v>0</v>
      </c>
      <c r="AI2303" s="49" t="s">
        <v>5559</v>
      </c>
      <c r="AJ2303" s="49"/>
      <c r="AK2303" s="48" t="str" cm="1">
        <f t="array" ref="AK2303">IFERROR(_xlfn.IFS(
AM2303="MPR ISSUE","PDH",
AM2303="BSS Hardware Issue","BSS",
AM2303="Sites strategiques, MLL, Pylone, etc.","ENVTECH",
AM2303="AKTIVCO DEFAUT GE &amp; POWER Cabinet","AKTIVCO",
AM2303="AKTIVCO Coupure ENEO &amp; Baisse de tension","AKTIVCO GRID ONLY",
AM2303="Coupure ENEO &amp; Baisse de tension","IHS GRID ONLY",
AM2303="Defaut GE &amp; POWER Cabinet","IHS",
AM2303="Sharing","Partners",
AM2303="Sites strategiques &amp; DataCenter","SST &amp; DC",
AM2303="Exclu","Exclu",
AM2303="SAT","SAT",
AM2303="SPARE-ISSUE","SPARE-ISSUE",
AM2303="Fiber CAmtel","TRANS_FO_CAMTEL",
AM2303="Fiber AOF","Fiber AOF",
AM2303="Projet OCM (HUAWEI)","TRAVAUX-HUAWEI",
AM2303="Projet OCM (NOKIA)","TRAVAUX-NOKIA",
AM2303="ACCESS-ISSUE","ACCESS-ISSUE",
AM2303="Projet OCM (ZTE, NOKIA, autres projets)","TRAVAUX OCM",
AM2303="No root CAuse","No root cause",
AM2303="ODU HS","PDH",
AM2303="IP &amp; VLAN","PDH",
AM2303="Warehouse HUAWEI","SPARE-ISSUE",
AM2303="SPARE-HS","SPARE-ISSUE",
AM2303="Power Telco","BSS",AM2303="no impacts","no impacts"
),"")</f>
        <v>no impacts</v>
      </c>
      <c r="AL2303" s="48" t="str" cm="1">
        <f t="array" ref="AL2303">IFERROR(_xlfn.IFS(
AM2303="MPR ISSUE","TX ISSUE",
AM2303="BSS Hardware Issue","RAN ISSUE",
AM2303="Sites strategiques, MLL, Pylone, etc.","ENVTECH",
AM2303="AKTIVCO DEFAUT GE &amp; POWER Cabinet","POWER ISSUE",
AM2303="AKTIVCO Coupure ENEO &amp; Baisse de tension","POWER ISSUE",
AM2303="Coupure ENEO &amp; Baisse de tension","POWER ISSUE",
AM2303="Defaut GE &amp; POWER Cabinet","POWER ISSUE",
AM2303="Sharing","POWER ISSUE",
AM2303="Sites strategiques &amp; DataCenter","POWER ISSUE",
AM2303="Exclu","Exclu",
AM2303="SAT","TX ISSUE",
AM2303="SPARE-ISSUE","SPARE-ISSUE",
AM2303="Fiber CAmtel","TX ISSUE",
AM2303="Fiber AOF","TX ISSUE",
AM2303="Projet OCM (HUAWEI)","TRAVAUX-HUAWEI",
AM2303="Projet OCM (NOKIA)","TRAVAUX -NOKIA",
AM2303="ACCESS-ISSUE","ACCESS-ISSUE",
AM2303="Projet OCM (ZTE, NOKIA, autres projets)","TRAVAUX OCM",
AM2303="No root CAuse","No root cause",
AM2303="ODU HS","TX ISSUE",
AM2303="IP &amp; VLAN","TX ISSUE",
AM2303="Warehouse HUAWEI","SPARE-ISSUE",
AM2303="SPARE-HS","SPARE-ISSUE",
AM2303="Power Telco","RAN ISSUE",AM2303="no impacts","no impacts"
),"")</f>
        <v>no impacts</v>
      </c>
      <c r="AM2303" s="67" t="s">
        <v>5605</v>
      </c>
      <c r="AN2303" s="48" t="str" cm="1">
        <f t="array" ref="AN2303">IFERROR(_xlfn.IFS(
AM2303="MPR ISSUE","ACTIVE",
AM2303="BSS Hardware Issue","ACTIVE",
AM2303="Sites strategiques, MLL, Pylone, etc.","PASSIVE",
AM2303="AKTIVCO DEFAUT GE &amp; POWER Cabinet","PASSIVE",
AM2303="AKTIVCO Coupure ENEO &amp; Baisse de tension","PASSIVE",
AM2303="Coupure ENEO &amp; Baisse de tension","PASSIVE",
AM2303="Defaut GE &amp; POWER Cabinet","PASSIVE",
AM2303="Sharing","PASSIVE",
AM2303="Sites strategiques &amp; DataCenter","PASSIVE",
AM2303="Exclu","Exclu",
AM2303="SAT","ACTIVE",
AM2303="SPARE-ISSUE","SPARE-ISSUE",
AM2303="Fiber CAmtel","ACTIVE",
AM2303="Fiber AOF","ACTIVE",
AM2303="Projet OCM (HUAWEI)","PLANNED WORKS",
AM2303="Projet OCM (NOKIA)","PLANNED WORKS",
AM2303="ACCESS-ISSUE","ACCESS-ISSUE",
AM2303="Projet OCM (ZTE, NOKIA, autres projets)","PLANNED WORKS",
AM2303="No root CAuse","No root cause",
AM2303="ODU HS","ACTIVE",
AM2303="IP &amp; VLAN","ACTIVE",
AM2303="Warehouse HUAWEI","SPARE-ISSUE",
AM2303="SPARE-HS","SPARE-ISSUE",
AM2303="Power Telco","ACTIVE", AM2303="no impacts","no impacts"
),"")</f>
        <v>no impacts</v>
      </c>
      <c r="AO2303" s="93" t="s">
        <v>5537</v>
      </c>
      <c r="AP2303" s="101" t="str">
        <f t="shared" si="64"/>
        <v>OST_254</v>
      </c>
      <c r="AR2303" s="17" t="s">
        <v>5537</v>
      </c>
      <c r="AS2303" s="7" t="s">
        <v>5537</v>
      </c>
      <c r="AT2303" s="6"/>
      <c r="AU2303" s="7"/>
      <c r="AV2303" s="3" t="s">
        <v>5537</v>
      </c>
      <c r="AW2303" s="18" t="s">
        <v>5537</v>
      </c>
      <c r="AX2303" s="18" t="s">
        <v>5537</v>
      </c>
      <c r="AY2303" s="18" t="s">
        <v>5537</v>
      </c>
      <c r="AZ2303" s="18" t="s">
        <v>5537</v>
      </c>
      <c r="BA2303" s="18" t="s">
        <v>5537</v>
      </c>
      <c r="BB2303" s="18" t="s">
        <v>5537</v>
      </c>
      <c r="BC2303" s="18" t="s">
        <v>5537</v>
      </c>
      <c r="BD2303" s="18" t="s">
        <v>5537</v>
      </c>
      <c r="BE2303" s="18" t="s">
        <v>5537</v>
      </c>
      <c r="BF2303" s="18" t="s">
        <v>5537</v>
      </c>
      <c r="BG2303" s="18" t="s">
        <v>5537</v>
      </c>
      <c r="BH2303" s="18" t="s">
        <v>5537</v>
      </c>
      <c r="BI2303" s="9" t="s">
        <v>5537</v>
      </c>
      <c r="BJ2303" s="14"/>
      <c r="BK2303" s="14" t="s">
        <v>5537</v>
      </c>
      <c r="BL2303" s="14" t="str">
        <f>_xlfn.XLOOKUP(B2303,'[4]cell downs 18042026 17h'!$B:$B,'[4]cell downs 18042026 17h'!$B:$B,"")</f>
        <v/>
      </c>
      <c r="BM2303" s="14" t="str">
        <f>_xlfn.XLOOKUP(B2303,'[5]Cells Huawei 19042026 15h'!$B:$B,'[5]Cells Huawei 19042026 15h'!$B:$B,"")</f>
        <v/>
      </c>
      <c r="BN2303" s="9" t="str">
        <f>_xlfn.XLOOKUP(B2303,'[6]cells down 19042026 9H40'!$B:$B,'[6]cells down 19042026 9H40'!$B:$B,"")</f>
        <v/>
      </c>
      <c r="BO2303" s="9" t="s">
        <v>5537</v>
      </c>
      <c r="BP2303" s="9" t="s">
        <v>12</v>
      </c>
      <c r="BQ2303" s="115"/>
    </row>
    <row r="2304" spans="1:69" s="9" customFormat="1" x14ac:dyDescent="0.3">
      <c r="A2304" s="1" t="s">
        <v>4349</v>
      </c>
      <c r="B2304" s="8" t="s">
        <v>4350</v>
      </c>
      <c r="C2304" s="3" t="str">
        <f>_xlfn.XLOOKUP(B2304,'[1]daily break down'!$D:$D,'[1]daily break down'!$E:$E,"")</f>
        <v>CENTRE</v>
      </c>
      <c r="D2304" s="1" t="s">
        <v>21</v>
      </c>
      <c r="E2304" s="1" t="s">
        <v>36</v>
      </c>
      <c r="F2304" s="3" t="s">
        <v>37</v>
      </c>
      <c r="G2304" s="1" t="s">
        <v>1709</v>
      </c>
      <c r="H2304" s="34" t="str">
        <f>_xlfn.XLOOKUP(B2304,[2]CALCULATION!$B:$B,[2]CALCULATION!$H:$H,"")</f>
        <v>ZTE</v>
      </c>
      <c r="I2304" s="28">
        <v>0</v>
      </c>
      <c r="J2304" s="28">
        <v>0</v>
      </c>
      <c r="K2304" s="28">
        <v>0</v>
      </c>
      <c r="L2304" s="28">
        <v>0</v>
      </c>
      <c r="M2304" s="28">
        <v>0</v>
      </c>
      <c r="N2304" s="28">
        <v>0</v>
      </c>
      <c r="O2304" s="28">
        <v>0</v>
      </c>
      <c r="P2304" s="28">
        <v>0</v>
      </c>
      <c r="Q2304" s="28">
        <v>0</v>
      </c>
      <c r="R2304" s="28">
        <v>0</v>
      </c>
      <c r="S2304" s="94">
        <v>0</v>
      </c>
      <c r="T2304" s="94">
        <f>_xlfn.XLOOKUP(B2304,'[3]Nur des jours'!$B:$B,'[3]Nur des jours'!$U:$U,"")</f>
        <v>0</v>
      </c>
      <c r="U2304" s="94">
        <v>0</v>
      </c>
      <c r="V2304" s="94">
        <v>0</v>
      </c>
      <c r="W2304" s="94">
        <v>0</v>
      </c>
      <c r="X2304" s="94">
        <v>0</v>
      </c>
      <c r="Y2304" s="94">
        <v>0</v>
      </c>
      <c r="Z2304" s="94">
        <v>0</v>
      </c>
      <c r="AA2304" s="94">
        <v>0</v>
      </c>
      <c r="AB2304" s="94">
        <v>0</v>
      </c>
      <c r="AC2304" s="94"/>
      <c r="AD2304" s="94">
        <v>0</v>
      </c>
      <c r="AE2304" s="94">
        <v>0</v>
      </c>
      <c r="AF2304" s="94">
        <v>0</v>
      </c>
      <c r="AG2304" s="94">
        <v>0</v>
      </c>
      <c r="AH2304" s="94">
        <v>0</v>
      </c>
      <c r="AI2304" s="49" t="s">
        <v>5559</v>
      </c>
      <c r="AJ2304" s="49"/>
      <c r="AK2304" s="48" t="str" cm="1">
        <f t="array" ref="AK2304">IFERROR(_xlfn.IFS(
AM2304="MPR ISSUE","PDH",
AM2304="BSS Hardware Issue","BSS",
AM2304="Sites strategiques, MLL, Pylone, etc.","ENVTECH",
AM2304="AKTIVCO DEFAUT GE &amp; POWER Cabinet","AKTIVCO",
AM2304="AKTIVCO Coupure ENEO &amp; Baisse de tension","AKTIVCO GRID ONLY",
AM2304="Coupure ENEO &amp; Baisse de tension","IHS GRID ONLY",
AM2304="Defaut GE &amp; POWER Cabinet","IHS",
AM2304="Sharing","Partners",
AM2304="Sites strategiques &amp; DataCenter","SST &amp; DC",
AM2304="Exclu","Exclu",
AM2304="SAT","SAT",
AM2304="SPARE-ISSUE","SPARE-ISSUE",
AM2304="Fiber CAmtel","TRANS_FO_CAMTEL",
AM2304="Fiber AOF","Fiber AOF",
AM2304="Projet OCM (HUAWEI)","TRAVAUX-HUAWEI",
AM2304="Projet OCM (NOKIA)","TRAVAUX-NOKIA",
AM2304="ACCESS-ISSUE","ACCESS-ISSUE",
AM2304="Projet OCM (ZTE, NOKIA, autres projets)","TRAVAUX OCM",
AM2304="No root CAuse","No root cause",
AM2304="ODU HS","PDH",
AM2304="IP &amp; VLAN","PDH",
AM2304="Warehouse HUAWEI","SPARE-ISSUE",
AM2304="SPARE-HS","SPARE-ISSUE",
AM2304="Power Telco","BSS",AM2304="no impacts","no impacts"
),"")</f>
        <v>no impacts</v>
      </c>
      <c r="AL2304" s="48" t="str" cm="1">
        <f t="array" ref="AL2304">IFERROR(_xlfn.IFS(
AM2304="MPR ISSUE","TX ISSUE",
AM2304="BSS Hardware Issue","RAN ISSUE",
AM2304="Sites strategiques, MLL, Pylone, etc.","ENVTECH",
AM2304="AKTIVCO DEFAUT GE &amp; POWER Cabinet","POWER ISSUE",
AM2304="AKTIVCO Coupure ENEO &amp; Baisse de tension","POWER ISSUE",
AM2304="Coupure ENEO &amp; Baisse de tension","POWER ISSUE",
AM2304="Defaut GE &amp; POWER Cabinet","POWER ISSUE",
AM2304="Sharing","POWER ISSUE",
AM2304="Sites strategiques &amp; DataCenter","POWER ISSUE",
AM2304="Exclu","Exclu",
AM2304="SAT","TX ISSUE",
AM2304="SPARE-ISSUE","SPARE-ISSUE",
AM2304="Fiber CAmtel","TX ISSUE",
AM2304="Fiber AOF","TX ISSUE",
AM2304="Projet OCM (HUAWEI)","TRAVAUX-HUAWEI",
AM2304="Projet OCM (NOKIA)","TRAVAUX -NOKIA",
AM2304="ACCESS-ISSUE","ACCESS-ISSUE",
AM2304="Projet OCM (ZTE, NOKIA, autres projets)","TRAVAUX OCM",
AM2304="No root CAuse","No root cause",
AM2304="ODU HS","TX ISSUE",
AM2304="IP &amp; VLAN","TX ISSUE",
AM2304="Warehouse HUAWEI","SPARE-ISSUE",
AM2304="SPARE-HS","SPARE-ISSUE",
AM2304="Power Telco","RAN ISSUE",AM2304="no impacts","no impacts"
),"")</f>
        <v>no impacts</v>
      </c>
      <c r="AM2304" s="67" t="s">
        <v>5605</v>
      </c>
      <c r="AN2304" s="48" t="str" cm="1">
        <f t="array" ref="AN2304">IFERROR(_xlfn.IFS(
AM2304="MPR ISSUE","ACTIVE",
AM2304="BSS Hardware Issue","ACTIVE",
AM2304="Sites strategiques, MLL, Pylone, etc.","PASSIVE",
AM2304="AKTIVCO DEFAUT GE &amp; POWER Cabinet","PASSIVE",
AM2304="AKTIVCO Coupure ENEO &amp; Baisse de tension","PASSIVE",
AM2304="Coupure ENEO &amp; Baisse de tension","PASSIVE",
AM2304="Defaut GE &amp; POWER Cabinet","PASSIVE",
AM2304="Sharing","PASSIVE",
AM2304="Sites strategiques &amp; DataCenter","PASSIVE",
AM2304="Exclu","Exclu",
AM2304="SAT","ACTIVE",
AM2304="SPARE-ISSUE","SPARE-ISSUE",
AM2304="Fiber CAmtel","ACTIVE",
AM2304="Fiber AOF","ACTIVE",
AM2304="Projet OCM (HUAWEI)","PLANNED WORKS",
AM2304="Projet OCM (NOKIA)","PLANNED WORKS",
AM2304="ACCESS-ISSUE","ACCESS-ISSUE",
AM2304="Projet OCM (ZTE, NOKIA, autres projets)","PLANNED WORKS",
AM2304="No root CAuse","No root cause",
AM2304="ODU HS","ACTIVE",
AM2304="IP &amp; VLAN","ACTIVE",
AM2304="Warehouse HUAWEI","SPARE-ISSUE",
AM2304="SPARE-HS","SPARE-ISSUE",
AM2304="Power Telco","ACTIVE", AM2304="no impacts","no impacts"
),"")</f>
        <v>no impacts</v>
      </c>
      <c r="AO2304" s="93" t="s">
        <v>5537</v>
      </c>
      <c r="AP2304" s="101" t="str">
        <f t="shared" si="64"/>
        <v>CTR_880</v>
      </c>
      <c r="AR2304" s="17" t="s">
        <v>5537</v>
      </c>
      <c r="AS2304" s="7" t="s">
        <v>5537</v>
      </c>
      <c r="AT2304" s="6"/>
      <c r="AU2304" s="7"/>
      <c r="AV2304" s="3" t="s">
        <v>5537</v>
      </c>
      <c r="AW2304" s="18" t="s">
        <v>5537</v>
      </c>
      <c r="AX2304" s="18" t="s">
        <v>5537</v>
      </c>
      <c r="AY2304" s="18" t="s">
        <v>5537</v>
      </c>
      <c r="AZ2304" s="18" t="s">
        <v>5537</v>
      </c>
      <c r="BA2304" s="18" t="s">
        <v>5537</v>
      </c>
      <c r="BB2304" s="18" t="s">
        <v>5537</v>
      </c>
      <c r="BC2304" s="18" t="s">
        <v>5537</v>
      </c>
      <c r="BD2304" s="18" t="s">
        <v>5537</v>
      </c>
      <c r="BE2304" s="18" t="s">
        <v>5537</v>
      </c>
      <c r="BF2304" s="18" t="s">
        <v>5537</v>
      </c>
      <c r="BG2304" s="18" t="s">
        <v>5537</v>
      </c>
      <c r="BH2304" s="18" t="s">
        <v>5537</v>
      </c>
      <c r="BI2304" s="9" t="s">
        <v>5537</v>
      </c>
      <c r="BJ2304" s="14"/>
      <c r="BK2304" s="14" t="s">
        <v>5537</v>
      </c>
      <c r="BL2304" s="14" t="str">
        <f>_xlfn.XLOOKUP(B2304,'[4]cell downs 18042026 17h'!$B:$B,'[4]cell downs 18042026 17h'!$B:$B,"")</f>
        <v/>
      </c>
      <c r="BM2304" s="14" t="str">
        <f>_xlfn.XLOOKUP(B2304,'[5]Cells Huawei 19042026 15h'!$B:$B,'[5]Cells Huawei 19042026 15h'!$B:$B,"")</f>
        <v/>
      </c>
      <c r="BN2304" s="9" t="str">
        <f>_xlfn.XLOOKUP(B2304,'[6]cells down 19042026 9H40'!$B:$B,'[6]cells down 19042026 9H40'!$B:$B,"")</f>
        <v/>
      </c>
      <c r="BO2304" s="9" t="s">
        <v>5537</v>
      </c>
      <c r="BP2304" s="9" t="s">
        <v>12</v>
      </c>
      <c r="BQ2304" s="115"/>
    </row>
    <row r="2305" spans="1:69" s="9" customFormat="1" x14ac:dyDescent="0.3">
      <c r="A2305" s="1" t="s">
        <v>4355</v>
      </c>
      <c r="B2305" s="1" t="s">
        <v>4356</v>
      </c>
      <c r="C2305" s="3" t="str">
        <f>_xlfn.XLOOKUP(B2305,'[1]daily break down'!$D:$D,'[1]daily break down'!$E:$E,"")</f>
        <v>CENTRE</v>
      </c>
      <c r="D2305" s="1" t="s">
        <v>11</v>
      </c>
      <c r="E2305" s="1" t="s">
        <v>1713</v>
      </c>
      <c r="F2305" s="3" t="s">
        <v>69</v>
      </c>
      <c r="G2305" s="1" t="s">
        <v>4357</v>
      </c>
      <c r="H2305" s="34" t="str">
        <f>_xlfn.XLOOKUP(B2305,[2]CALCULATION!$B:$B,[2]CALCULATION!$H:$H,"")</f>
        <v>ZTE</v>
      </c>
      <c r="I2305" s="28">
        <v>0</v>
      </c>
      <c r="J2305" s="28">
        <v>0</v>
      </c>
      <c r="K2305" s="28">
        <v>0</v>
      </c>
      <c r="L2305" s="28">
        <v>0</v>
      </c>
      <c r="M2305" s="28">
        <v>0</v>
      </c>
      <c r="N2305" s="28">
        <v>0</v>
      </c>
      <c r="O2305" s="28">
        <v>0</v>
      </c>
      <c r="P2305" s="28">
        <v>0</v>
      </c>
      <c r="Q2305" s="28">
        <v>0</v>
      </c>
      <c r="R2305" s="28">
        <v>0</v>
      </c>
      <c r="S2305" s="94">
        <v>0</v>
      </c>
      <c r="T2305" s="94">
        <f>_xlfn.XLOOKUP(B2305,'[3]Nur des jours'!$B:$B,'[3]Nur des jours'!$U:$U,"")</f>
        <v>0</v>
      </c>
      <c r="U2305" s="94">
        <v>0</v>
      </c>
      <c r="V2305" s="94">
        <v>0</v>
      </c>
      <c r="W2305" s="94">
        <v>0</v>
      </c>
      <c r="X2305" s="94">
        <v>0</v>
      </c>
      <c r="Y2305" s="94">
        <v>0</v>
      </c>
      <c r="Z2305" s="94">
        <v>0</v>
      </c>
      <c r="AA2305" s="94">
        <v>0</v>
      </c>
      <c r="AB2305" s="94">
        <v>0</v>
      </c>
      <c r="AC2305" s="94"/>
      <c r="AD2305" s="94">
        <v>0</v>
      </c>
      <c r="AE2305" s="94">
        <v>0</v>
      </c>
      <c r="AF2305" s="94">
        <v>0</v>
      </c>
      <c r="AG2305" s="94">
        <v>0</v>
      </c>
      <c r="AH2305" s="94">
        <v>0</v>
      </c>
      <c r="AI2305" s="49" t="s">
        <v>5559</v>
      </c>
      <c r="AJ2305" s="49"/>
      <c r="AK2305" s="48" t="str" cm="1">
        <f t="array" ref="AK2305">IFERROR(_xlfn.IFS(
AM2305="MPR ISSUE","PDH",
AM2305="BSS Hardware Issue","BSS",
AM2305="Sites strategiques, MLL, Pylone, etc.","ENVTECH",
AM2305="AKTIVCO DEFAUT GE &amp; POWER Cabinet","AKTIVCO",
AM2305="AKTIVCO Coupure ENEO &amp; Baisse de tension","AKTIVCO GRID ONLY",
AM2305="Coupure ENEO &amp; Baisse de tension","IHS GRID ONLY",
AM2305="Defaut GE &amp; POWER Cabinet","IHS",
AM2305="Sharing","Partners",
AM2305="Sites strategiques &amp; DataCenter","SST &amp; DC",
AM2305="Exclu","Exclu",
AM2305="SAT","SAT",
AM2305="SPARE-ISSUE","SPARE-ISSUE",
AM2305="Fiber CAmtel","TRANS_FO_CAMTEL",
AM2305="Fiber AOF","Fiber AOF",
AM2305="Projet OCM (HUAWEI)","TRAVAUX-HUAWEI",
AM2305="Projet OCM (NOKIA)","TRAVAUX-NOKIA",
AM2305="ACCESS-ISSUE","ACCESS-ISSUE",
AM2305="Projet OCM (ZTE, NOKIA, autres projets)","TRAVAUX OCM",
AM2305="No root CAuse","No root cause",
AM2305="ODU HS","PDH",
AM2305="IP &amp; VLAN","PDH",
AM2305="Warehouse HUAWEI","SPARE-ISSUE",
AM2305="SPARE-HS","SPARE-ISSUE",
AM2305="Power Telco","BSS",AM2305="no impacts","no impacts"
),"")</f>
        <v>no impacts</v>
      </c>
      <c r="AL2305" s="48" t="str" cm="1">
        <f t="array" ref="AL2305">IFERROR(_xlfn.IFS(
AM2305="MPR ISSUE","TX ISSUE",
AM2305="BSS Hardware Issue","RAN ISSUE",
AM2305="Sites strategiques, MLL, Pylone, etc.","ENVTECH",
AM2305="AKTIVCO DEFAUT GE &amp; POWER Cabinet","POWER ISSUE",
AM2305="AKTIVCO Coupure ENEO &amp; Baisse de tension","POWER ISSUE",
AM2305="Coupure ENEO &amp; Baisse de tension","POWER ISSUE",
AM2305="Defaut GE &amp; POWER Cabinet","POWER ISSUE",
AM2305="Sharing","POWER ISSUE",
AM2305="Sites strategiques &amp; DataCenter","POWER ISSUE",
AM2305="Exclu","Exclu",
AM2305="SAT","TX ISSUE",
AM2305="SPARE-ISSUE","SPARE-ISSUE",
AM2305="Fiber CAmtel","TX ISSUE",
AM2305="Fiber AOF","TX ISSUE",
AM2305="Projet OCM (HUAWEI)","TRAVAUX-HUAWEI",
AM2305="Projet OCM (NOKIA)","TRAVAUX -NOKIA",
AM2305="ACCESS-ISSUE","ACCESS-ISSUE",
AM2305="Projet OCM (ZTE, NOKIA, autres projets)","TRAVAUX OCM",
AM2305="No root CAuse","No root cause",
AM2305="ODU HS","TX ISSUE",
AM2305="IP &amp; VLAN","TX ISSUE",
AM2305="Warehouse HUAWEI","SPARE-ISSUE",
AM2305="SPARE-HS","SPARE-ISSUE",
AM2305="Power Telco","RAN ISSUE",AM2305="no impacts","no impacts"
),"")</f>
        <v>no impacts</v>
      </c>
      <c r="AM2305" s="67" t="s">
        <v>5605</v>
      </c>
      <c r="AN2305" s="48" t="str" cm="1">
        <f t="array" ref="AN2305">IFERROR(_xlfn.IFS(
AM2305="MPR ISSUE","ACTIVE",
AM2305="BSS Hardware Issue","ACTIVE",
AM2305="Sites strategiques, MLL, Pylone, etc.","PASSIVE",
AM2305="AKTIVCO DEFAUT GE &amp; POWER Cabinet","PASSIVE",
AM2305="AKTIVCO Coupure ENEO &amp; Baisse de tension","PASSIVE",
AM2305="Coupure ENEO &amp; Baisse de tension","PASSIVE",
AM2305="Defaut GE &amp; POWER Cabinet","PASSIVE",
AM2305="Sharing","PASSIVE",
AM2305="Sites strategiques &amp; DataCenter","PASSIVE",
AM2305="Exclu","Exclu",
AM2305="SAT","ACTIVE",
AM2305="SPARE-ISSUE","SPARE-ISSUE",
AM2305="Fiber CAmtel","ACTIVE",
AM2305="Fiber AOF","ACTIVE",
AM2305="Projet OCM (HUAWEI)","PLANNED WORKS",
AM2305="Projet OCM (NOKIA)","PLANNED WORKS",
AM2305="ACCESS-ISSUE","ACCESS-ISSUE",
AM2305="Projet OCM (ZTE, NOKIA, autres projets)","PLANNED WORKS",
AM2305="No root CAuse","No root cause",
AM2305="ODU HS","ACTIVE",
AM2305="IP &amp; VLAN","ACTIVE",
AM2305="Warehouse HUAWEI","SPARE-ISSUE",
AM2305="SPARE-HS","SPARE-ISSUE",
AM2305="Power Telco","ACTIVE", AM2305="no impacts","no impacts"
),"")</f>
        <v>no impacts</v>
      </c>
      <c r="AO2305" s="93" t="s">
        <v>5537</v>
      </c>
      <c r="AP2305" s="101" t="str">
        <f t="shared" si="64"/>
        <v>SUD_238</v>
      </c>
      <c r="AR2305" s="17" t="s">
        <v>5537</v>
      </c>
      <c r="AS2305" s="7" t="s">
        <v>5537</v>
      </c>
      <c r="AT2305" s="6"/>
      <c r="AU2305" s="7"/>
      <c r="AV2305" s="3" t="s">
        <v>5537</v>
      </c>
      <c r="AW2305" s="18" t="s">
        <v>5537</v>
      </c>
      <c r="AX2305" s="18" t="s">
        <v>5537</v>
      </c>
      <c r="AY2305" s="18" t="s">
        <v>5537</v>
      </c>
      <c r="AZ2305" s="18" t="s">
        <v>5537</v>
      </c>
      <c r="BA2305" s="18" t="s">
        <v>5537</v>
      </c>
      <c r="BB2305" s="18" t="s">
        <v>5537</v>
      </c>
      <c r="BC2305" s="18" t="s">
        <v>5537</v>
      </c>
      <c r="BD2305" s="18" t="s">
        <v>5537</v>
      </c>
      <c r="BE2305" s="18" t="s">
        <v>5537</v>
      </c>
      <c r="BF2305" s="18" t="s">
        <v>5537</v>
      </c>
      <c r="BG2305" s="18" t="s">
        <v>5537</v>
      </c>
      <c r="BH2305" s="18" t="s">
        <v>5537</v>
      </c>
      <c r="BI2305" s="9" t="s">
        <v>5537</v>
      </c>
      <c r="BJ2305" s="14"/>
      <c r="BK2305" s="14" t="s">
        <v>5537</v>
      </c>
      <c r="BL2305" s="14" t="str">
        <f>_xlfn.XLOOKUP(B2305,'[4]cell downs 18042026 17h'!$B:$B,'[4]cell downs 18042026 17h'!$B:$B,"")</f>
        <v/>
      </c>
      <c r="BM2305" s="14" t="str">
        <f>_xlfn.XLOOKUP(B2305,'[5]Cells Huawei 19042026 15h'!$B:$B,'[5]Cells Huawei 19042026 15h'!$B:$B,"")</f>
        <v/>
      </c>
      <c r="BN2305" s="9" t="str">
        <f>_xlfn.XLOOKUP(B2305,'[6]cells down 19042026 9H40'!$B:$B,'[6]cells down 19042026 9H40'!$B:$B,"")</f>
        <v/>
      </c>
      <c r="BO2305" s="9" t="s">
        <v>4356</v>
      </c>
      <c r="BP2305" s="9" t="s">
        <v>12</v>
      </c>
      <c r="BQ2305" s="115"/>
    </row>
    <row r="2306" spans="1:69" s="9" customFormat="1" x14ac:dyDescent="0.3">
      <c r="A2306" s="1" t="s">
        <v>4358</v>
      </c>
      <c r="B2306" s="8" t="s">
        <v>4359</v>
      </c>
      <c r="C2306" s="3" t="str">
        <f>_xlfn.XLOOKUP(B2306,'[1]daily break down'!$D:$D,'[1]daily break down'!$E:$E,"")</f>
        <v>CENTRE</v>
      </c>
      <c r="D2306" s="1" t="s">
        <v>11</v>
      </c>
      <c r="E2306" s="1" t="s">
        <v>96</v>
      </c>
      <c r="F2306" s="3" t="s">
        <v>226</v>
      </c>
      <c r="G2306" s="1" t="s">
        <v>4360</v>
      </c>
      <c r="H2306" s="33" t="str">
        <f>_xlfn.XLOOKUP(B2306,[2]CALCULATION!$B:$B,[2]CALCULATION!$H:$H,"")</f>
        <v>NOKIA</v>
      </c>
      <c r="I2306" s="28">
        <v>0</v>
      </c>
      <c r="J2306" s="28">
        <v>0</v>
      </c>
      <c r="K2306" s="28">
        <v>0</v>
      </c>
      <c r="L2306" s="28">
        <v>0</v>
      </c>
      <c r="M2306" s="28">
        <v>0</v>
      </c>
      <c r="N2306" s="28">
        <v>0</v>
      </c>
      <c r="O2306" s="28">
        <v>0</v>
      </c>
      <c r="P2306" s="28">
        <v>0</v>
      </c>
      <c r="Q2306" s="28">
        <v>0</v>
      </c>
      <c r="R2306" s="28">
        <v>0</v>
      </c>
      <c r="S2306" s="94">
        <v>0</v>
      </c>
      <c r="T2306" s="94">
        <f>_xlfn.XLOOKUP(B2306,'[3]Nur des jours'!$B:$B,'[3]Nur des jours'!$U:$U,"")</f>
        <v>0</v>
      </c>
      <c r="U2306" s="94">
        <v>0</v>
      </c>
      <c r="V2306" s="94">
        <v>0</v>
      </c>
      <c r="W2306" s="94">
        <v>0</v>
      </c>
      <c r="X2306" s="94">
        <v>0</v>
      </c>
      <c r="Y2306" s="94">
        <v>0</v>
      </c>
      <c r="Z2306" s="94">
        <v>0</v>
      </c>
      <c r="AA2306" s="94">
        <v>0</v>
      </c>
      <c r="AB2306" s="94">
        <v>0</v>
      </c>
      <c r="AC2306" s="94"/>
      <c r="AD2306" s="94">
        <v>0</v>
      </c>
      <c r="AE2306" s="94">
        <v>0</v>
      </c>
      <c r="AF2306" s="94">
        <v>0</v>
      </c>
      <c r="AG2306" s="94">
        <v>0</v>
      </c>
      <c r="AH2306" s="94">
        <v>0</v>
      </c>
      <c r="AI2306" s="49" t="s">
        <v>5559</v>
      </c>
      <c r="AJ2306" s="49"/>
      <c r="AK2306" s="48" t="str" cm="1">
        <f t="array" ref="AK2306">IFERROR(_xlfn.IFS(
AM2306="MPR ISSUE","PDH",
AM2306="BSS Hardware Issue","BSS",
AM2306="Sites strategiques, MLL, Pylone, etc.","ENVTECH",
AM2306="AKTIVCO DEFAUT GE &amp; POWER Cabinet","AKTIVCO",
AM2306="AKTIVCO Coupure ENEO &amp; Baisse de tension","AKTIVCO GRID ONLY",
AM2306="Coupure ENEO &amp; Baisse de tension","IHS GRID ONLY",
AM2306="Defaut GE &amp; POWER Cabinet","IHS",
AM2306="Sharing","Partners",
AM2306="Sites strategiques &amp; DataCenter","SST &amp; DC",
AM2306="Exclu","Exclu",
AM2306="SAT","SAT",
AM2306="SPARE-ISSUE","SPARE-ISSUE",
AM2306="Fiber CAmtel","TRANS_FO_CAMTEL",
AM2306="Fiber AOF","Fiber AOF",
AM2306="Projet OCM (HUAWEI)","TRAVAUX-HUAWEI",
AM2306="Projet OCM (NOKIA)","TRAVAUX-NOKIA",
AM2306="ACCESS-ISSUE","ACCESS-ISSUE",
AM2306="Projet OCM (ZTE, NOKIA, autres projets)","TRAVAUX OCM",
AM2306="No root CAuse","No root cause",
AM2306="ODU HS","PDH",
AM2306="IP &amp; VLAN","PDH",
AM2306="Warehouse HUAWEI","SPARE-ISSUE",
AM2306="SPARE-HS","SPARE-ISSUE",
AM2306="Power Telco","BSS",AM2306="no impacts","no impacts"
),"")</f>
        <v>no impacts</v>
      </c>
      <c r="AL2306" s="48" t="str" cm="1">
        <f t="array" ref="AL2306">IFERROR(_xlfn.IFS(
AM2306="MPR ISSUE","TX ISSUE",
AM2306="BSS Hardware Issue","RAN ISSUE",
AM2306="Sites strategiques, MLL, Pylone, etc.","ENVTECH",
AM2306="AKTIVCO DEFAUT GE &amp; POWER Cabinet","POWER ISSUE",
AM2306="AKTIVCO Coupure ENEO &amp; Baisse de tension","POWER ISSUE",
AM2306="Coupure ENEO &amp; Baisse de tension","POWER ISSUE",
AM2306="Defaut GE &amp; POWER Cabinet","POWER ISSUE",
AM2306="Sharing","POWER ISSUE",
AM2306="Sites strategiques &amp; DataCenter","POWER ISSUE",
AM2306="Exclu","Exclu",
AM2306="SAT","TX ISSUE",
AM2306="SPARE-ISSUE","SPARE-ISSUE",
AM2306="Fiber CAmtel","TX ISSUE",
AM2306="Fiber AOF","TX ISSUE",
AM2306="Projet OCM (HUAWEI)","TRAVAUX-HUAWEI",
AM2306="Projet OCM (NOKIA)","TRAVAUX -NOKIA",
AM2306="ACCESS-ISSUE","ACCESS-ISSUE",
AM2306="Projet OCM (ZTE, NOKIA, autres projets)","TRAVAUX OCM",
AM2306="No root CAuse","No root cause",
AM2306="ODU HS","TX ISSUE",
AM2306="IP &amp; VLAN","TX ISSUE",
AM2306="Warehouse HUAWEI","SPARE-ISSUE",
AM2306="SPARE-HS","SPARE-ISSUE",
AM2306="Power Telco","RAN ISSUE",AM2306="no impacts","no impacts"
),"")</f>
        <v>no impacts</v>
      </c>
      <c r="AM2306" s="67" t="s">
        <v>5605</v>
      </c>
      <c r="AN2306" s="48" t="str" cm="1">
        <f t="array" ref="AN2306">IFERROR(_xlfn.IFS(
AM2306="MPR ISSUE","ACTIVE",
AM2306="BSS Hardware Issue","ACTIVE",
AM2306="Sites strategiques, MLL, Pylone, etc.","PASSIVE",
AM2306="AKTIVCO DEFAUT GE &amp; POWER Cabinet","PASSIVE",
AM2306="AKTIVCO Coupure ENEO &amp; Baisse de tension","PASSIVE",
AM2306="Coupure ENEO &amp; Baisse de tension","PASSIVE",
AM2306="Defaut GE &amp; POWER Cabinet","PASSIVE",
AM2306="Sharing","PASSIVE",
AM2306="Sites strategiques &amp; DataCenter","PASSIVE",
AM2306="Exclu","Exclu",
AM2306="SAT","ACTIVE",
AM2306="SPARE-ISSUE","SPARE-ISSUE",
AM2306="Fiber CAmtel","ACTIVE",
AM2306="Fiber AOF","ACTIVE",
AM2306="Projet OCM (HUAWEI)","PLANNED WORKS",
AM2306="Projet OCM (NOKIA)","PLANNED WORKS",
AM2306="ACCESS-ISSUE","ACCESS-ISSUE",
AM2306="Projet OCM (ZTE, NOKIA, autres projets)","PLANNED WORKS",
AM2306="No root CAuse","No root cause",
AM2306="ODU HS","ACTIVE",
AM2306="IP &amp; VLAN","ACTIVE",
AM2306="Warehouse HUAWEI","SPARE-ISSUE",
AM2306="SPARE-HS","SPARE-ISSUE",
AM2306="Power Telco","ACTIVE", AM2306="no impacts","no impacts"
),"")</f>
        <v>no impacts</v>
      </c>
      <c r="AO2306" s="93" t="s">
        <v>5537</v>
      </c>
      <c r="AP2306" s="101" t="str">
        <f t="shared" si="64"/>
        <v>EST_116</v>
      </c>
      <c r="AR2306" s="17" t="s">
        <v>5537</v>
      </c>
      <c r="AS2306" s="7" t="s">
        <v>5537</v>
      </c>
      <c r="AT2306" s="6"/>
      <c r="AU2306" s="7"/>
      <c r="AV2306" s="3" t="s">
        <v>5537</v>
      </c>
      <c r="AW2306" s="18" t="s">
        <v>5537</v>
      </c>
      <c r="AX2306" s="18" t="s">
        <v>5537</v>
      </c>
      <c r="AY2306" s="18" t="s">
        <v>5537</v>
      </c>
      <c r="AZ2306" s="18" t="s">
        <v>5537</v>
      </c>
      <c r="BA2306" s="18" t="s">
        <v>5537</v>
      </c>
      <c r="BB2306" s="18" t="s">
        <v>5537</v>
      </c>
      <c r="BC2306" s="18" t="s">
        <v>5537</v>
      </c>
      <c r="BD2306" s="18" t="s">
        <v>5537</v>
      </c>
      <c r="BE2306" s="18" t="s">
        <v>5537</v>
      </c>
      <c r="BF2306" s="18" t="s">
        <v>5537</v>
      </c>
      <c r="BG2306" s="18" t="s">
        <v>5537</v>
      </c>
      <c r="BH2306" s="18" t="s">
        <v>5537</v>
      </c>
      <c r="BI2306" s="9" t="s">
        <v>5537</v>
      </c>
      <c r="BJ2306" s="14"/>
      <c r="BK2306" s="14" t="s">
        <v>5537</v>
      </c>
      <c r="BL2306" s="14" t="str">
        <f>_xlfn.XLOOKUP(B2306,'[4]cell downs 18042026 17h'!$B:$B,'[4]cell downs 18042026 17h'!$B:$B,"")</f>
        <v/>
      </c>
      <c r="BM2306" s="14" t="str">
        <f>_xlfn.XLOOKUP(B2306,'[5]Cells Huawei 19042026 15h'!$B:$B,'[5]Cells Huawei 19042026 15h'!$B:$B,"")</f>
        <v/>
      </c>
      <c r="BN2306" s="9" t="str">
        <f>_xlfn.XLOOKUP(B2306,'[6]cells down 19042026 9H40'!$B:$B,'[6]cells down 19042026 9H40'!$B:$B,"")</f>
        <v/>
      </c>
      <c r="BO2306" s="9" t="s">
        <v>4359</v>
      </c>
      <c r="BP2306" s="9" t="s">
        <v>5537</v>
      </c>
      <c r="BQ2306" s="115"/>
    </row>
    <row r="2307" spans="1:69" s="9" customFormat="1" x14ac:dyDescent="0.3">
      <c r="A2307" s="1" t="s">
        <v>4361</v>
      </c>
      <c r="B2307" s="8" t="s">
        <v>4362</v>
      </c>
      <c r="C2307" s="3" t="str">
        <f>_xlfn.XLOOKUP(B2307,'[1]daily break down'!$D:$D,'[1]daily break down'!$E:$E,"")</f>
        <v>CENTRE</v>
      </c>
      <c r="D2307" s="1" t="s">
        <v>11</v>
      </c>
      <c r="E2307" s="1" t="s">
        <v>12</v>
      </c>
      <c r="F2307" s="3" t="s">
        <v>37</v>
      </c>
      <c r="G2307" s="1" t="s">
        <v>4361</v>
      </c>
      <c r="H2307" s="34" t="str">
        <f>_xlfn.XLOOKUP(B2307,[2]CALCULATION!$B:$B,[2]CALCULATION!$H:$H,"")</f>
        <v>ZTE</v>
      </c>
      <c r="I2307" s="28">
        <v>0</v>
      </c>
      <c r="J2307" s="28">
        <v>0</v>
      </c>
      <c r="K2307" s="28">
        <v>0</v>
      </c>
      <c r="L2307" s="28">
        <v>0</v>
      </c>
      <c r="M2307" s="28">
        <v>0</v>
      </c>
      <c r="N2307" s="28">
        <v>0</v>
      </c>
      <c r="O2307" s="28">
        <v>0</v>
      </c>
      <c r="P2307" s="28">
        <v>0</v>
      </c>
      <c r="Q2307" s="28">
        <v>0</v>
      </c>
      <c r="R2307" s="28">
        <v>0</v>
      </c>
      <c r="S2307" s="94">
        <v>0</v>
      </c>
      <c r="T2307" s="94">
        <f>_xlfn.XLOOKUP(B2307,'[3]Nur des jours'!$B:$B,'[3]Nur des jours'!$U:$U,"")</f>
        <v>0</v>
      </c>
      <c r="U2307" s="94">
        <v>0</v>
      </c>
      <c r="V2307" s="94">
        <v>0</v>
      </c>
      <c r="W2307" s="94">
        <v>0</v>
      </c>
      <c r="X2307" s="94">
        <v>0</v>
      </c>
      <c r="Y2307" s="94">
        <v>0</v>
      </c>
      <c r="Z2307" s="94">
        <v>0</v>
      </c>
      <c r="AA2307" s="94">
        <v>0</v>
      </c>
      <c r="AB2307" s="94">
        <v>0</v>
      </c>
      <c r="AC2307" s="94"/>
      <c r="AD2307" s="94">
        <v>0</v>
      </c>
      <c r="AE2307" s="94">
        <v>0</v>
      </c>
      <c r="AF2307" s="94">
        <v>0</v>
      </c>
      <c r="AG2307" s="94">
        <v>0</v>
      </c>
      <c r="AH2307" s="94">
        <v>0</v>
      </c>
      <c r="AI2307" s="49" t="s">
        <v>5559</v>
      </c>
      <c r="AJ2307" s="49"/>
      <c r="AK2307" s="48" t="str" cm="1">
        <f t="array" ref="AK2307">IFERROR(_xlfn.IFS(
AM2307="MPR ISSUE","PDH",
AM2307="BSS Hardware Issue","BSS",
AM2307="Sites strategiques, MLL, Pylone, etc.","ENVTECH",
AM2307="AKTIVCO DEFAUT GE &amp; POWER Cabinet","AKTIVCO",
AM2307="AKTIVCO Coupure ENEO &amp; Baisse de tension","AKTIVCO GRID ONLY",
AM2307="Coupure ENEO &amp; Baisse de tension","IHS GRID ONLY",
AM2307="Defaut GE &amp; POWER Cabinet","IHS",
AM2307="Sharing","Partners",
AM2307="Sites strategiques &amp; DataCenter","SST &amp; DC",
AM2307="Exclu","Exclu",
AM2307="SAT","SAT",
AM2307="SPARE-ISSUE","SPARE-ISSUE",
AM2307="Fiber CAmtel","TRANS_FO_CAMTEL",
AM2307="Fiber AOF","Fiber AOF",
AM2307="Projet OCM (HUAWEI)","TRAVAUX-HUAWEI",
AM2307="Projet OCM (NOKIA)","TRAVAUX-NOKIA",
AM2307="ACCESS-ISSUE","ACCESS-ISSUE",
AM2307="Projet OCM (ZTE, NOKIA, autres projets)","TRAVAUX OCM",
AM2307="No root CAuse","No root cause",
AM2307="ODU HS","PDH",
AM2307="IP &amp; VLAN","PDH",
AM2307="Warehouse HUAWEI","SPARE-ISSUE",
AM2307="SPARE-HS","SPARE-ISSUE",
AM2307="Power Telco","BSS",AM2307="no impacts","no impacts"
),"")</f>
        <v>no impacts</v>
      </c>
      <c r="AL2307" s="48" t="str" cm="1">
        <f t="array" ref="AL2307">IFERROR(_xlfn.IFS(
AM2307="MPR ISSUE","TX ISSUE",
AM2307="BSS Hardware Issue","RAN ISSUE",
AM2307="Sites strategiques, MLL, Pylone, etc.","ENVTECH",
AM2307="AKTIVCO DEFAUT GE &amp; POWER Cabinet","POWER ISSUE",
AM2307="AKTIVCO Coupure ENEO &amp; Baisse de tension","POWER ISSUE",
AM2307="Coupure ENEO &amp; Baisse de tension","POWER ISSUE",
AM2307="Defaut GE &amp; POWER Cabinet","POWER ISSUE",
AM2307="Sharing","POWER ISSUE",
AM2307="Sites strategiques &amp; DataCenter","POWER ISSUE",
AM2307="Exclu","Exclu",
AM2307="SAT","TX ISSUE",
AM2307="SPARE-ISSUE","SPARE-ISSUE",
AM2307="Fiber CAmtel","TX ISSUE",
AM2307="Fiber AOF","TX ISSUE",
AM2307="Projet OCM (HUAWEI)","TRAVAUX-HUAWEI",
AM2307="Projet OCM (NOKIA)","TRAVAUX -NOKIA",
AM2307="ACCESS-ISSUE","ACCESS-ISSUE",
AM2307="Projet OCM (ZTE, NOKIA, autres projets)","TRAVAUX OCM",
AM2307="No root CAuse","No root cause",
AM2307="ODU HS","TX ISSUE",
AM2307="IP &amp; VLAN","TX ISSUE",
AM2307="Warehouse HUAWEI","SPARE-ISSUE",
AM2307="SPARE-HS","SPARE-ISSUE",
AM2307="Power Telco","RAN ISSUE",AM2307="no impacts","no impacts"
),"")</f>
        <v>no impacts</v>
      </c>
      <c r="AM2307" s="67" t="s">
        <v>5605</v>
      </c>
      <c r="AN2307" s="48" t="str" cm="1">
        <f t="array" ref="AN2307">IFERROR(_xlfn.IFS(
AM2307="MPR ISSUE","ACTIVE",
AM2307="BSS Hardware Issue","ACTIVE",
AM2307="Sites strategiques, MLL, Pylone, etc.","PASSIVE",
AM2307="AKTIVCO DEFAUT GE &amp; POWER Cabinet","PASSIVE",
AM2307="AKTIVCO Coupure ENEO &amp; Baisse de tension","PASSIVE",
AM2307="Coupure ENEO &amp; Baisse de tension","PASSIVE",
AM2307="Defaut GE &amp; POWER Cabinet","PASSIVE",
AM2307="Sharing","PASSIVE",
AM2307="Sites strategiques &amp; DataCenter","PASSIVE",
AM2307="Exclu","Exclu",
AM2307="SAT","ACTIVE",
AM2307="SPARE-ISSUE","SPARE-ISSUE",
AM2307="Fiber CAmtel","ACTIVE",
AM2307="Fiber AOF","ACTIVE",
AM2307="Projet OCM (HUAWEI)","PLANNED WORKS",
AM2307="Projet OCM (NOKIA)","PLANNED WORKS",
AM2307="ACCESS-ISSUE","ACCESS-ISSUE",
AM2307="Projet OCM (ZTE, NOKIA, autres projets)","PLANNED WORKS",
AM2307="No root CAuse","No root cause",
AM2307="ODU HS","ACTIVE",
AM2307="IP &amp; VLAN","ACTIVE",
AM2307="Warehouse HUAWEI","SPARE-ISSUE",
AM2307="SPARE-HS","SPARE-ISSUE",
AM2307="Power Telco","ACTIVE", AM2307="no impacts","no impacts"
),"")</f>
        <v>no impacts</v>
      </c>
      <c r="AO2307" s="93" t="s">
        <v>5537</v>
      </c>
      <c r="AP2307" s="101" t="str">
        <f t="shared" si="64"/>
        <v>CTR_204</v>
      </c>
      <c r="AR2307" s="17" t="s">
        <v>5537</v>
      </c>
      <c r="AS2307" s="7" t="s">
        <v>5537</v>
      </c>
      <c r="AT2307" s="6"/>
      <c r="AU2307" s="7"/>
      <c r="AV2307" s="3" t="s">
        <v>5537</v>
      </c>
      <c r="AW2307" s="18" t="s">
        <v>5537</v>
      </c>
      <c r="AX2307" s="18" t="s">
        <v>5537</v>
      </c>
      <c r="AY2307" s="18" t="s">
        <v>5537</v>
      </c>
      <c r="AZ2307" s="18" t="s">
        <v>5537</v>
      </c>
      <c r="BA2307" s="18" t="s">
        <v>5537</v>
      </c>
      <c r="BB2307" s="18" t="s">
        <v>5537</v>
      </c>
      <c r="BC2307" s="18" t="s">
        <v>5537</v>
      </c>
      <c r="BD2307" s="18" t="s">
        <v>5537</v>
      </c>
      <c r="BE2307" s="18" t="s">
        <v>5537</v>
      </c>
      <c r="BF2307" s="18" t="s">
        <v>5537</v>
      </c>
      <c r="BG2307" s="18" t="s">
        <v>5537</v>
      </c>
      <c r="BH2307" s="18" t="s">
        <v>5537</v>
      </c>
      <c r="BI2307" s="9" t="s">
        <v>5537</v>
      </c>
      <c r="BJ2307" s="14"/>
      <c r="BK2307" s="14" t="s">
        <v>5537</v>
      </c>
      <c r="BL2307" s="14" t="str">
        <f>_xlfn.XLOOKUP(B2307,'[4]cell downs 18042026 17h'!$B:$B,'[4]cell downs 18042026 17h'!$B:$B,"")</f>
        <v/>
      </c>
      <c r="BM2307" s="14" t="str">
        <f>_xlfn.XLOOKUP(B2307,'[5]Cells Huawei 19042026 15h'!$B:$B,'[5]Cells Huawei 19042026 15h'!$B:$B,"")</f>
        <v/>
      </c>
      <c r="BN2307" s="9" t="str">
        <f>_xlfn.XLOOKUP(B2307,'[6]cells down 19042026 9H40'!$B:$B,'[6]cells down 19042026 9H40'!$B:$B,"")</f>
        <v/>
      </c>
      <c r="BO2307" s="9" t="s">
        <v>5537</v>
      </c>
      <c r="BP2307" s="9" t="s">
        <v>5537</v>
      </c>
      <c r="BQ2307" s="115"/>
    </row>
    <row r="2308" spans="1:69" s="9" customFormat="1" x14ac:dyDescent="0.3">
      <c r="A2308" s="1" t="s">
        <v>4368</v>
      </c>
      <c r="B2308" s="8" t="s">
        <v>4369</v>
      </c>
      <c r="C2308" s="3" t="str">
        <f>_xlfn.XLOOKUP(B2308,'[1]daily break down'!$D:$D,'[1]daily break down'!$E:$E,"")</f>
        <v>CENTRE</v>
      </c>
      <c r="D2308" s="1" t="s">
        <v>21</v>
      </c>
      <c r="E2308" s="1" t="s">
        <v>30</v>
      </c>
      <c r="F2308" s="3" t="s">
        <v>37</v>
      </c>
      <c r="G2308" s="1" t="s">
        <v>3985</v>
      </c>
      <c r="H2308" s="34" t="str">
        <f>_xlfn.XLOOKUP(B2308,[2]CALCULATION!$B:$B,[2]CALCULATION!$H:$H,"")</f>
        <v>ZTE</v>
      </c>
      <c r="I2308" s="28">
        <v>0</v>
      </c>
      <c r="J2308" s="28">
        <v>0</v>
      </c>
      <c r="K2308" s="28">
        <v>0</v>
      </c>
      <c r="L2308" s="28">
        <v>0</v>
      </c>
      <c r="M2308" s="28">
        <v>0</v>
      </c>
      <c r="N2308" s="28">
        <v>0</v>
      </c>
      <c r="O2308" s="28">
        <v>0</v>
      </c>
      <c r="P2308" s="28">
        <v>0</v>
      </c>
      <c r="Q2308" s="28">
        <v>0</v>
      </c>
      <c r="R2308" s="28">
        <v>0</v>
      </c>
      <c r="S2308" s="94">
        <v>0</v>
      </c>
      <c r="T2308" s="94">
        <f>_xlfn.XLOOKUP(B2308,'[3]Nur des jours'!$B:$B,'[3]Nur des jours'!$U:$U,"")</f>
        <v>0</v>
      </c>
      <c r="U2308" s="94">
        <v>0</v>
      </c>
      <c r="V2308" s="94">
        <v>0</v>
      </c>
      <c r="W2308" s="94">
        <v>0</v>
      </c>
      <c r="X2308" s="94">
        <v>0</v>
      </c>
      <c r="Y2308" s="94">
        <v>0</v>
      </c>
      <c r="Z2308" s="94">
        <v>0</v>
      </c>
      <c r="AA2308" s="94">
        <v>0</v>
      </c>
      <c r="AB2308" s="94">
        <v>0</v>
      </c>
      <c r="AC2308" s="94"/>
      <c r="AD2308" s="94">
        <v>0</v>
      </c>
      <c r="AE2308" s="94">
        <v>0</v>
      </c>
      <c r="AF2308" s="94">
        <v>0</v>
      </c>
      <c r="AG2308" s="94">
        <v>0</v>
      </c>
      <c r="AH2308" s="94">
        <v>0</v>
      </c>
      <c r="AI2308" s="49" t="s">
        <v>5559</v>
      </c>
      <c r="AJ2308" s="49"/>
      <c r="AK2308" s="48" t="str" cm="1">
        <f t="array" ref="AK2308">IFERROR(_xlfn.IFS(
AM2308="MPR ISSUE","PDH",
AM2308="BSS Hardware Issue","BSS",
AM2308="Sites strategiques, MLL, Pylone, etc.","ENVTECH",
AM2308="AKTIVCO DEFAUT GE &amp; POWER Cabinet","AKTIVCO",
AM2308="AKTIVCO Coupure ENEO &amp; Baisse de tension","AKTIVCO GRID ONLY",
AM2308="Coupure ENEO &amp; Baisse de tension","IHS GRID ONLY",
AM2308="Defaut GE &amp; POWER Cabinet","IHS",
AM2308="Sharing","Partners",
AM2308="Sites strategiques &amp; DataCenter","SST &amp; DC",
AM2308="Exclu","Exclu",
AM2308="SAT","SAT",
AM2308="SPARE-ISSUE","SPARE-ISSUE",
AM2308="Fiber CAmtel","TRANS_FO_CAMTEL",
AM2308="Fiber AOF","Fiber AOF",
AM2308="Projet OCM (HUAWEI)","TRAVAUX-HUAWEI",
AM2308="Projet OCM (NOKIA)","TRAVAUX-NOKIA",
AM2308="ACCESS-ISSUE","ACCESS-ISSUE",
AM2308="Projet OCM (ZTE, NOKIA, autres projets)","TRAVAUX OCM",
AM2308="No root CAuse","No root cause",
AM2308="ODU HS","PDH",
AM2308="IP &amp; VLAN","PDH",
AM2308="Warehouse HUAWEI","SPARE-ISSUE",
AM2308="SPARE-HS","SPARE-ISSUE",
AM2308="Power Telco","BSS",AM2308="no impacts","no impacts"
),"")</f>
        <v>no impacts</v>
      </c>
      <c r="AL2308" s="48" t="str" cm="1">
        <f t="array" ref="AL2308">IFERROR(_xlfn.IFS(
AM2308="MPR ISSUE","TX ISSUE",
AM2308="BSS Hardware Issue","RAN ISSUE",
AM2308="Sites strategiques, MLL, Pylone, etc.","ENVTECH",
AM2308="AKTIVCO DEFAUT GE &amp; POWER Cabinet","POWER ISSUE",
AM2308="AKTIVCO Coupure ENEO &amp; Baisse de tension","POWER ISSUE",
AM2308="Coupure ENEO &amp; Baisse de tension","POWER ISSUE",
AM2308="Defaut GE &amp; POWER Cabinet","POWER ISSUE",
AM2308="Sharing","POWER ISSUE",
AM2308="Sites strategiques &amp; DataCenter","POWER ISSUE",
AM2308="Exclu","Exclu",
AM2308="SAT","TX ISSUE",
AM2308="SPARE-ISSUE","SPARE-ISSUE",
AM2308="Fiber CAmtel","TX ISSUE",
AM2308="Fiber AOF","TX ISSUE",
AM2308="Projet OCM (HUAWEI)","TRAVAUX-HUAWEI",
AM2308="Projet OCM (NOKIA)","TRAVAUX -NOKIA",
AM2308="ACCESS-ISSUE","ACCESS-ISSUE",
AM2308="Projet OCM (ZTE, NOKIA, autres projets)","TRAVAUX OCM",
AM2308="No root CAuse","No root cause",
AM2308="ODU HS","TX ISSUE",
AM2308="IP &amp; VLAN","TX ISSUE",
AM2308="Warehouse HUAWEI","SPARE-ISSUE",
AM2308="SPARE-HS","SPARE-ISSUE",
AM2308="Power Telco","RAN ISSUE",AM2308="no impacts","no impacts"
),"")</f>
        <v>no impacts</v>
      </c>
      <c r="AM2308" s="67" t="s">
        <v>5605</v>
      </c>
      <c r="AN2308" s="48" t="str" cm="1">
        <f t="array" ref="AN2308">IFERROR(_xlfn.IFS(
AM2308="MPR ISSUE","ACTIVE",
AM2308="BSS Hardware Issue","ACTIVE",
AM2308="Sites strategiques, MLL, Pylone, etc.","PASSIVE",
AM2308="AKTIVCO DEFAUT GE &amp; POWER Cabinet","PASSIVE",
AM2308="AKTIVCO Coupure ENEO &amp; Baisse de tension","PASSIVE",
AM2308="Coupure ENEO &amp; Baisse de tension","PASSIVE",
AM2308="Defaut GE &amp; POWER Cabinet","PASSIVE",
AM2308="Sharing","PASSIVE",
AM2308="Sites strategiques &amp; DataCenter","PASSIVE",
AM2308="Exclu","Exclu",
AM2308="SAT","ACTIVE",
AM2308="SPARE-ISSUE","SPARE-ISSUE",
AM2308="Fiber CAmtel","ACTIVE",
AM2308="Fiber AOF","ACTIVE",
AM2308="Projet OCM (HUAWEI)","PLANNED WORKS",
AM2308="Projet OCM (NOKIA)","PLANNED WORKS",
AM2308="ACCESS-ISSUE","ACCESS-ISSUE",
AM2308="Projet OCM (ZTE, NOKIA, autres projets)","PLANNED WORKS",
AM2308="No root CAuse","No root cause",
AM2308="ODU HS","ACTIVE",
AM2308="IP &amp; VLAN","ACTIVE",
AM2308="Warehouse HUAWEI","SPARE-ISSUE",
AM2308="SPARE-HS","SPARE-ISSUE",
AM2308="Power Telco","ACTIVE", AM2308="no impacts","no impacts"
),"")</f>
        <v>no impacts</v>
      </c>
      <c r="AO2308" s="93" t="s">
        <v>5537</v>
      </c>
      <c r="AP2308" s="101" t="str">
        <f t="shared" ref="AP2308:AP2317" si="65">B2308</f>
        <v>CTR_510</v>
      </c>
      <c r="AR2308" s="17" t="s">
        <v>5537</v>
      </c>
      <c r="AS2308" s="7" t="s">
        <v>5537</v>
      </c>
      <c r="AT2308" s="6"/>
      <c r="AU2308" s="7"/>
      <c r="AV2308" s="3" t="s">
        <v>5537</v>
      </c>
      <c r="AW2308" s="18" t="s">
        <v>5537</v>
      </c>
      <c r="AX2308" s="18" t="s">
        <v>5537</v>
      </c>
      <c r="AY2308" s="18" t="s">
        <v>5537</v>
      </c>
      <c r="AZ2308" s="18" t="s">
        <v>5537</v>
      </c>
      <c r="BA2308" s="18" t="s">
        <v>5537</v>
      </c>
      <c r="BB2308" s="18" t="s">
        <v>5537</v>
      </c>
      <c r="BC2308" s="18" t="s">
        <v>5537</v>
      </c>
      <c r="BD2308" s="18" t="s">
        <v>5537</v>
      </c>
      <c r="BE2308" s="18" t="s">
        <v>5537</v>
      </c>
      <c r="BF2308" s="18" t="s">
        <v>5537</v>
      </c>
      <c r="BG2308" s="18" t="s">
        <v>5537</v>
      </c>
      <c r="BH2308" s="18" t="s">
        <v>5537</v>
      </c>
      <c r="BI2308" s="9" t="s">
        <v>5537</v>
      </c>
      <c r="BJ2308" s="14"/>
      <c r="BK2308" s="14" t="s">
        <v>5537</v>
      </c>
      <c r="BL2308" s="14" t="str">
        <f>_xlfn.XLOOKUP(B2308,'[4]cell downs 18042026 17h'!$B:$B,'[4]cell downs 18042026 17h'!$B:$B,"")</f>
        <v/>
      </c>
      <c r="BM2308" s="14" t="str">
        <f>_xlfn.XLOOKUP(B2308,'[5]Cells Huawei 19042026 15h'!$B:$B,'[5]Cells Huawei 19042026 15h'!$B:$B,"")</f>
        <v/>
      </c>
      <c r="BN2308" s="9" t="str">
        <f>_xlfn.XLOOKUP(B2308,'[6]cells down 19042026 9H40'!$B:$B,'[6]cells down 19042026 9H40'!$B:$B,"")</f>
        <v/>
      </c>
      <c r="BO2308" s="9" t="s">
        <v>5537</v>
      </c>
      <c r="BP2308" s="9" t="s">
        <v>5537</v>
      </c>
      <c r="BQ2308" s="115"/>
    </row>
    <row r="2309" spans="1:69" s="9" customFormat="1" x14ac:dyDescent="0.3">
      <c r="A2309" s="1" t="s">
        <v>4372</v>
      </c>
      <c r="B2309" s="8" t="s">
        <v>4373</v>
      </c>
      <c r="C2309" s="3" t="str">
        <f>_xlfn.XLOOKUP(B2309,'[1]daily break down'!$D:$D,'[1]daily break down'!$E:$E,"")</f>
        <v>ADAMAOUA</v>
      </c>
      <c r="D2309" s="1" t="s">
        <v>11</v>
      </c>
      <c r="E2309" s="1" t="s">
        <v>66</v>
      </c>
      <c r="F2309" s="3" t="s">
        <v>90</v>
      </c>
      <c r="G2309" s="1" t="s">
        <v>4372</v>
      </c>
      <c r="H2309" s="32" t="str">
        <f>_xlfn.XLOOKUP(B2309,[2]CALCULATION!$B:$B,[2]CALCULATION!$H:$H,"")</f>
        <v>HUAWEI</v>
      </c>
      <c r="I2309" s="28">
        <v>0</v>
      </c>
      <c r="J2309" s="28">
        <v>0</v>
      </c>
      <c r="K2309" s="28">
        <v>0</v>
      </c>
      <c r="L2309" s="28">
        <v>0</v>
      </c>
      <c r="M2309" s="28">
        <v>0</v>
      </c>
      <c r="N2309" s="28">
        <v>0</v>
      </c>
      <c r="O2309" s="28">
        <v>0</v>
      </c>
      <c r="P2309" s="28">
        <v>0</v>
      </c>
      <c r="Q2309" s="28">
        <v>0</v>
      </c>
      <c r="R2309" s="28">
        <v>0</v>
      </c>
      <c r="S2309" s="94">
        <v>0</v>
      </c>
      <c r="T2309" s="94">
        <f>_xlfn.XLOOKUP(B2309,'[3]Nur des jours'!$B:$B,'[3]Nur des jours'!$U:$U,"")</f>
        <v>0</v>
      </c>
      <c r="U2309" s="94">
        <v>0</v>
      </c>
      <c r="V2309" s="94">
        <v>0</v>
      </c>
      <c r="W2309" s="94">
        <v>0</v>
      </c>
      <c r="X2309" s="94">
        <v>0</v>
      </c>
      <c r="Y2309" s="94">
        <v>0</v>
      </c>
      <c r="Z2309" s="94">
        <v>0</v>
      </c>
      <c r="AA2309" s="94">
        <v>0</v>
      </c>
      <c r="AB2309" s="94">
        <v>0</v>
      </c>
      <c r="AC2309" s="94"/>
      <c r="AD2309" s="94">
        <v>0</v>
      </c>
      <c r="AE2309" s="94">
        <v>0</v>
      </c>
      <c r="AF2309" s="94">
        <v>0</v>
      </c>
      <c r="AG2309" s="94">
        <v>0</v>
      </c>
      <c r="AH2309" s="94">
        <v>0</v>
      </c>
      <c r="AI2309" s="49" t="s">
        <v>5559</v>
      </c>
      <c r="AJ2309" s="49"/>
      <c r="AK2309" s="48" t="str" cm="1">
        <f t="array" ref="AK2309">IFERROR(_xlfn.IFS(
AM2309="MPR ISSUE","PDH",
AM2309="BSS Hardware Issue","BSS",
AM2309="Sites strategiques, MLL, Pylone, etc.","ENVTECH",
AM2309="AKTIVCO DEFAUT GE &amp; POWER Cabinet","AKTIVCO",
AM2309="AKTIVCO Coupure ENEO &amp; Baisse de tension","AKTIVCO GRID ONLY",
AM2309="Coupure ENEO &amp; Baisse de tension","IHS GRID ONLY",
AM2309="Defaut GE &amp; POWER Cabinet","IHS",
AM2309="Sharing","Partners",
AM2309="Sites strategiques &amp; DataCenter","SST &amp; DC",
AM2309="Exclu","Exclu",
AM2309="SAT","SAT",
AM2309="SPARE-ISSUE","SPARE-ISSUE",
AM2309="Fiber CAmtel","TRANS_FO_CAMTEL",
AM2309="Fiber AOF","Fiber AOF",
AM2309="Projet OCM (HUAWEI)","TRAVAUX-HUAWEI",
AM2309="Projet OCM (NOKIA)","TRAVAUX-NOKIA",
AM2309="ACCESS-ISSUE","ACCESS-ISSUE",
AM2309="Projet OCM (ZTE, NOKIA, autres projets)","TRAVAUX OCM",
AM2309="No root CAuse","No root cause",
AM2309="ODU HS","PDH",
AM2309="IP &amp; VLAN","PDH",
AM2309="Warehouse HUAWEI","SPARE-ISSUE",
AM2309="SPARE-HS","SPARE-ISSUE",
AM2309="Power Telco","BSS",AM2309="no impacts","no impacts"
),"")</f>
        <v>no impacts</v>
      </c>
      <c r="AL2309" s="48" t="str" cm="1">
        <f t="array" ref="AL2309">IFERROR(_xlfn.IFS(
AM2309="MPR ISSUE","TX ISSUE",
AM2309="BSS Hardware Issue","RAN ISSUE",
AM2309="Sites strategiques, MLL, Pylone, etc.","ENVTECH",
AM2309="AKTIVCO DEFAUT GE &amp; POWER Cabinet","POWER ISSUE",
AM2309="AKTIVCO Coupure ENEO &amp; Baisse de tension","POWER ISSUE",
AM2309="Coupure ENEO &amp; Baisse de tension","POWER ISSUE",
AM2309="Defaut GE &amp; POWER Cabinet","POWER ISSUE",
AM2309="Sharing","POWER ISSUE",
AM2309="Sites strategiques &amp; DataCenter","POWER ISSUE",
AM2309="Exclu","Exclu",
AM2309="SAT","TX ISSUE",
AM2309="SPARE-ISSUE","SPARE-ISSUE",
AM2309="Fiber CAmtel","TX ISSUE",
AM2309="Fiber AOF","TX ISSUE",
AM2309="Projet OCM (HUAWEI)","TRAVAUX-HUAWEI",
AM2309="Projet OCM (NOKIA)","TRAVAUX -NOKIA",
AM2309="ACCESS-ISSUE","ACCESS-ISSUE",
AM2309="Projet OCM (ZTE, NOKIA, autres projets)","TRAVAUX OCM",
AM2309="No root CAuse","No root cause",
AM2309="ODU HS","TX ISSUE",
AM2309="IP &amp; VLAN","TX ISSUE",
AM2309="Warehouse HUAWEI","SPARE-ISSUE",
AM2309="SPARE-HS","SPARE-ISSUE",
AM2309="Power Telco","RAN ISSUE",AM2309="no impacts","no impacts"
),"")</f>
        <v>no impacts</v>
      </c>
      <c r="AM2309" s="67" t="s">
        <v>5605</v>
      </c>
      <c r="AN2309" s="48" t="str" cm="1">
        <f t="array" ref="AN2309">IFERROR(_xlfn.IFS(
AM2309="MPR ISSUE","ACTIVE",
AM2309="BSS Hardware Issue","ACTIVE",
AM2309="Sites strategiques, MLL, Pylone, etc.","PASSIVE",
AM2309="AKTIVCO DEFAUT GE &amp; POWER Cabinet","PASSIVE",
AM2309="AKTIVCO Coupure ENEO &amp; Baisse de tension","PASSIVE",
AM2309="Coupure ENEO &amp; Baisse de tension","PASSIVE",
AM2309="Defaut GE &amp; POWER Cabinet","PASSIVE",
AM2309="Sharing","PASSIVE",
AM2309="Sites strategiques &amp; DataCenter","PASSIVE",
AM2309="Exclu","Exclu",
AM2309="SAT","ACTIVE",
AM2309="SPARE-ISSUE","SPARE-ISSUE",
AM2309="Fiber CAmtel","ACTIVE",
AM2309="Fiber AOF","ACTIVE",
AM2309="Projet OCM (HUAWEI)","PLANNED WORKS",
AM2309="Projet OCM (NOKIA)","PLANNED WORKS",
AM2309="ACCESS-ISSUE","ACCESS-ISSUE",
AM2309="Projet OCM (ZTE, NOKIA, autres projets)","PLANNED WORKS",
AM2309="No root CAuse","No root cause",
AM2309="ODU HS","ACTIVE",
AM2309="IP &amp; VLAN","ACTIVE",
AM2309="Warehouse HUAWEI","SPARE-ISSUE",
AM2309="SPARE-HS","SPARE-ISSUE",
AM2309="Power Telco","ACTIVE", AM2309="no impacts","no impacts"
),"")</f>
        <v>no impacts</v>
      </c>
      <c r="AO2309" s="93" t="s">
        <v>5537</v>
      </c>
      <c r="AP2309" s="101" t="str">
        <f t="shared" si="65"/>
        <v>ADM_022</v>
      </c>
      <c r="AR2309" s="17" t="s">
        <v>5537</v>
      </c>
      <c r="AS2309" s="7" t="s">
        <v>5537</v>
      </c>
      <c r="AT2309" s="6"/>
      <c r="AU2309" s="7"/>
      <c r="AV2309" s="3" t="s">
        <v>5537</v>
      </c>
      <c r="AW2309" s="18" t="s">
        <v>5537</v>
      </c>
      <c r="AX2309" s="18" t="s">
        <v>5537</v>
      </c>
      <c r="AY2309" s="18" t="s">
        <v>5537</v>
      </c>
      <c r="AZ2309" s="18" t="s">
        <v>5537</v>
      </c>
      <c r="BA2309" s="18" t="s">
        <v>5537</v>
      </c>
      <c r="BB2309" s="18" t="s">
        <v>5537</v>
      </c>
      <c r="BC2309" s="18" t="s">
        <v>5537</v>
      </c>
      <c r="BD2309" s="18" t="s">
        <v>5537</v>
      </c>
      <c r="BE2309" s="18" t="s">
        <v>5537</v>
      </c>
      <c r="BF2309" s="18" t="s">
        <v>5537</v>
      </c>
      <c r="BG2309" s="18" t="s">
        <v>5537</v>
      </c>
      <c r="BH2309" s="18" t="s">
        <v>5537</v>
      </c>
      <c r="BI2309" s="9" t="s">
        <v>5537</v>
      </c>
      <c r="BJ2309" s="14"/>
      <c r="BK2309" s="14" t="s">
        <v>5537</v>
      </c>
      <c r="BL2309" s="14" t="str">
        <f>_xlfn.XLOOKUP(B2309,'[4]cell downs 18042026 17h'!$B:$B,'[4]cell downs 18042026 17h'!$B:$B,"")</f>
        <v/>
      </c>
      <c r="BM2309" s="14" t="str">
        <f>_xlfn.XLOOKUP(B2309,'[5]Cells Huawei 19042026 15h'!$B:$B,'[5]Cells Huawei 19042026 15h'!$B:$B,"")</f>
        <v/>
      </c>
      <c r="BN2309" s="9" t="str">
        <f>_xlfn.XLOOKUP(B2309,'[6]cells down 19042026 9H40'!$B:$B,'[6]cells down 19042026 9H40'!$B:$B,"")</f>
        <v/>
      </c>
      <c r="BO2309" s="9" t="s">
        <v>4373</v>
      </c>
      <c r="BP2309" s="9" t="s">
        <v>5578</v>
      </c>
      <c r="BQ2309" s="115"/>
    </row>
    <row r="2310" spans="1:69" s="9" customFormat="1" x14ac:dyDescent="0.3">
      <c r="A2310" s="1" t="s">
        <v>4374</v>
      </c>
      <c r="B2310" s="8" t="s">
        <v>4375</v>
      </c>
      <c r="C2310" s="3" t="str">
        <f>_xlfn.XLOOKUP(B2310,'[1]daily break down'!$D:$D,'[1]daily break down'!$E:$E,"")</f>
        <v>CENTRE</v>
      </c>
      <c r="D2310" s="1" t="s">
        <v>11</v>
      </c>
      <c r="E2310" s="1" t="s">
        <v>12</v>
      </c>
      <c r="F2310" s="3" t="s">
        <v>69</v>
      </c>
      <c r="G2310" s="1" t="s">
        <v>4376</v>
      </c>
      <c r="H2310" s="34" t="str">
        <f>_xlfn.XLOOKUP(B2310,[2]CALCULATION!$B:$B,[2]CALCULATION!$H:$H,"")</f>
        <v>ZTE</v>
      </c>
      <c r="I2310" s="28">
        <v>0</v>
      </c>
      <c r="J2310" s="28">
        <v>0</v>
      </c>
      <c r="K2310" s="28">
        <v>0</v>
      </c>
      <c r="L2310" s="28">
        <v>0</v>
      </c>
      <c r="M2310" s="28">
        <v>0</v>
      </c>
      <c r="N2310" s="28">
        <v>0</v>
      </c>
      <c r="O2310" s="28">
        <v>0</v>
      </c>
      <c r="P2310" s="28">
        <v>0</v>
      </c>
      <c r="Q2310" s="28">
        <v>0</v>
      </c>
      <c r="R2310" s="28">
        <v>0</v>
      </c>
      <c r="S2310" s="94">
        <v>0</v>
      </c>
      <c r="T2310" s="94">
        <f>_xlfn.XLOOKUP(B2310,'[3]Nur des jours'!$B:$B,'[3]Nur des jours'!$U:$U,"")</f>
        <v>0</v>
      </c>
      <c r="U2310" s="94">
        <v>0</v>
      </c>
      <c r="V2310" s="94">
        <v>0</v>
      </c>
      <c r="W2310" s="94">
        <v>0</v>
      </c>
      <c r="X2310" s="94">
        <v>0</v>
      </c>
      <c r="Y2310" s="94">
        <v>0</v>
      </c>
      <c r="Z2310" s="94">
        <v>0</v>
      </c>
      <c r="AA2310" s="94">
        <v>0</v>
      </c>
      <c r="AB2310" s="94">
        <v>0</v>
      </c>
      <c r="AC2310" s="94"/>
      <c r="AD2310" s="94">
        <v>0</v>
      </c>
      <c r="AE2310" s="94">
        <v>0</v>
      </c>
      <c r="AF2310" s="94">
        <v>0</v>
      </c>
      <c r="AG2310" s="94">
        <v>0</v>
      </c>
      <c r="AH2310" s="94">
        <v>0</v>
      </c>
      <c r="AI2310" s="49" t="s">
        <v>5559</v>
      </c>
      <c r="AJ2310" s="49"/>
      <c r="AK2310" s="48" t="str" cm="1">
        <f t="array" ref="AK2310">IFERROR(_xlfn.IFS(
AM2310="MPR ISSUE","PDH",
AM2310="BSS Hardware Issue","BSS",
AM2310="Sites strategiques, MLL, Pylone, etc.","ENVTECH",
AM2310="AKTIVCO DEFAUT GE &amp; POWER Cabinet","AKTIVCO",
AM2310="AKTIVCO Coupure ENEO &amp; Baisse de tension","AKTIVCO GRID ONLY",
AM2310="Coupure ENEO &amp; Baisse de tension","IHS GRID ONLY",
AM2310="Defaut GE &amp; POWER Cabinet","IHS",
AM2310="Sharing","Partners",
AM2310="Sites strategiques &amp; DataCenter","SST &amp; DC",
AM2310="Exclu","Exclu",
AM2310="SAT","SAT",
AM2310="SPARE-ISSUE","SPARE-ISSUE",
AM2310="Fiber CAmtel","TRANS_FO_CAMTEL",
AM2310="Fiber AOF","Fiber AOF",
AM2310="Projet OCM (HUAWEI)","TRAVAUX-HUAWEI",
AM2310="Projet OCM (NOKIA)","TRAVAUX-NOKIA",
AM2310="ACCESS-ISSUE","ACCESS-ISSUE",
AM2310="Projet OCM (ZTE, NOKIA, autres projets)","TRAVAUX OCM",
AM2310="No root CAuse","No root cause",
AM2310="ODU HS","PDH",
AM2310="IP &amp; VLAN","PDH",
AM2310="Warehouse HUAWEI","SPARE-ISSUE",
AM2310="SPARE-HS","SPARE-ISSUE",
AM2310="Power Telco","BSS",AM2310="no impacts","no impacts"
),"")</f>
        <v>no impacts</v>
      </c>
      <c r="AL2310" s="48" t="str" cm="1">
        <f t="array" ref="AL2310">IFERROR(_xlfn.IFS(
AM2310="MPR ISSUE","TX ISSUE",
AM2310="BSS Hardware Issue","RAN ISSUE",
AM2310="Sites strategiques, MLL, Pylone, etc.","ENVTECH",
AM2310="AKTIVCO DEFAUT GE &amp; POWER Cabinet","POWER ISSUE",
AM2310="AKTIVCO Coupure ENEO &amp; Baisse de tension","POWER ISSUE",
AM2310="Coupure ENEO &amp; Baisse de tension","POWER ISSUE",
AM2310="Defaut GE &amp; POWER Cabinet","POWER ISSUE",
AM2310="Sharing","POWER ISSUE",
AM2310="Sites strategiques &amp; DataCenter","POWER ISSUE",
AM2310="Exclu","Exclu",
AM2310="SAT","TX ISSUE",
AM2310="SPARE-ISSUE","SPARE-ISSUE",
AM2310="Fiber CAmtel","TX ISSUE",
AM2310="Fiber AOF","TX ISSUE",
AM2310="Projet OCM (HUAWEI)","TRAVAUX-HUAWEI",
AM2310="Projet OCM (NOKIA)","TRAVAUX -NOKIA",
AM2310="ACCESS-ISSUE","ACCESS-ISSUE",
AM2310="Projet OCM (ZTE, NOKIA, autres projets)","TRAVAUX OCM",
AM2310="No root CAuse","No root cause",
AM2310="ODU HS","TX ISSUE",
AM2310="IP &amp; VLAN","TX ISSUE",
AM2310="Warehouse HUAWEI","SPARE-ISSUE",
AM2310="SPARE-HS","SPARE-ISSUE",
AM2310="Power Telco","RAN ISSUE",AM2310="no impacts","no impacts"
),"")</f>
        <v>no impacts</v>
      </c>
      <c r="AM2310" s="67" t="s">
        <v>5605</v>
      </c>
      <c r="AN2310" s="48" t="str" cm="1">
        <f t="array" ref="AN2310">IFERROR(_xlfn.IFS(
AM2310="MPR ISSUE","ACTIVE",
AM2310="BSS Hardware Issue","ACTIVE",
AM2310="Sites strategiques, MLL, Pylone, etc.","PASSIVE",
AM2310="AKTIVCO DEFAUT GE &amp; POWER Cabinet","PASSIVE",
AM2310="AKTIVCO Coupure ENEO &amp; Baisse de tension","PASSIVE",
AM2310="Coupure ENEO &amp; Baisse de tension","PASSIVE",
AM2310="Defaut GE &amp; POWER Cabinet","PASSIVE",
AM2310="Sharing","PASSIVE",
AM2310="Sites strategiques &amp; DataCenter","PASSIVE",
AM2310="Exclu","Exclu",
AM2310="SAT","ACTIVE",
AM2310="SPARE-ISSUE","SPARE-ISSUE",
AM2310="Fiber CAmtel","ACTIVE",
AM2310="Fiber AOF","ACTIVE",
AM2310="Projet OCM (HUAWEI)","PLANNED WORKS",
AM2310="Projet OCM (NOKIA)","PLANNED WORKS",
AM2310="ACCESS-ISSUE","ACCESS-ISSUE",
AM2310="Projet OCM (ZTE, NOKIA, autres projets)","PLANNED WORKS",
AM2310="No root CAuse","No root cause",
AM2310="ODU HS","ACTIVE",
AM2310="IP &amp; VLAN","ACTIVE",
AM2310="Warehouse HUAWEI","SPARE-ISSUE",
AM2310="SPARE-HS","SPARE-ISSUE",
AM2310="Power Telco","ACTIVE", AM2310="no impacts","no impacts"
),"")</f>
        <v>no impacts</v>
      </c>
      <c r="AO2310" s="93" t="s">
        <v>5537</v>
      </c>
      <c r="AP2310" s="101" t="str">
        <f t="shared" si="65"/>
        <v>SUD_255</v>
      </c>
      <c r="AR2310" s="17" t="s">
        <v>5537</v>
      </c>
      <c r="AS2310" s="7" t="s">
        <v>5537</v>
      </c>
      <c r="AT2310" s="6"/>
      <c r="AU2310" s="7"/>
      <c r="AV2310" s="3" t="s">
        <v>5537</v>
      </c>
      <c r="AW2310" s="18" t="s">
        <v>5537</v>
      </c>
      <c r="AX2310" s="18" t="s">
        <v>5537</v>
      </c>
      <c r="AY2310" s="18" t="s">
        <v>5537</v>
      </c>
      <c r="AZ2310" s="18" t="s">
        <v>5537</v>
      </c>
      <c r="BA2310" s="18" t="s">
        <v>5537</v>
      </c>
      <c r="BB2310" s="18" t="s">
        <v>5537</v>
      </c>
      <c r="BC2310" s="18" t="s">
        <v>5537</v>
      </c>
      <c r="BD2310" s="18" t="s">
        <v>5537</v>
      </c>
      <c r="BE2310" s="18" t="s">
        <v>5537</v>
      </c>
      <c r="BF2310" s="18" t="s">
        <v>5537</v>
      </c>
      <c r="BG2310" s="18" t="s">
        <v>5537</v>
      </c>
      <c r="BH2310" s="18" t="s">
        <v>5537</v>
      </c>
      <c r="BI2310" s="9" t="s">
        <v>5537</v>
      </c>
      <c r="BJ2310" s="14"/>
      <c r="BK2310" s="14" t="s">
        <v>5537</v>
      </c>
      <c r="BL2310" s="14" t="str">
        <f>_xlfn.XLOOKUP(B2310,'[4]cell downs 18042026 17h'!$B:$B,'[4]cell downs 18042026 17h'!$B:$B,"")</f>
        <v/>
      </c>
      <c r="BM2310" s="14" t="str">
        <f>_xlfn.XLOOKUP(B2310,'[5]Cells Huawei 19042026 15h'!$B:$B,'[5]Cells Huawei 19042026 15h'!$B:$B,"")</f>
        <v/>
      </c>
      <c r="BN2310" s="9" t="str">
        <f>_xlfn.XLOOKUP(B2310,'[6]cells down 19042026 9H40'!$B:$B,'[6]cells down 19042026 9H40'!$B:$B,"")</f>
        <v/>
      </c>
      <c r="BO2310" s="9" t="s">
        <v>4375</v>
      </c>
      <c r="BP2310" s="9" t="s">
        <v>12</v>
      </c>
      <c r="BQ2310" s="115"/>
    </row>
    <row r="2311" spans="1:69" s="9" customFormat="1" x14ac:dyDescent="0.3">
      <c r="A2311" s="1" t="s">
        <v>4377</v>
      </c>
      <c r="B2311" s="8" t="s">
        <v>4378</v>
      </c>
      <c r="C2311" s="3" t="str">
        <f>_xlfn.XLOOKUP(B2311,'[1]daily break down'!$D:$D,'[1]daily break down'!$E:$E,"")</f>
        <v>LITTORAL</v>
      </c>
      <c r="D2311" s="1" t="s">
        <v>11</v>
      </c>
      <c r="E2311" s="1" t="s">
        <v>12</v>
      </c>
      <c r="F2311" s="3" t="s">
        <v>31</v>
      </c>
      <c r="G2311" s="1" t="s">
        <v>4379</v>
      </c>
      <c r="H2311" s="34" t="str">
        <f>_xlfn.XLOOKUP(B2311,[2]CALCULATION!$B:$B,[2]CALCULATION!$H:$H,"")</f>
        <v>ZTE</v>
      </c>
      <c r="I2311" s="28">
        <v>0</v>
      </c>
      <c r="J2311" s="28">
        <v>0</v>
      </c>
      <c r="K2311" s="28">
        <v>0</v>
      </c>
      <c r="L2311" s="28">
        <v>0</v>
      </c>
      <c r="M2311" s="28">
        <v>0</v>
      </c>
      <c r="N2311" s="28">
        <v>0</v>
      </c>
      <c r="O2311" s="28">
        <v>0</v>
      </c>
      <c r="P2311" s="28">
        <v>0</v>
      </c>
      <c r="Q2311" s="28">
        <v>0</v>
      </c>
      <c r="R2311" s="28">
        <v>0</v>
      </c>
      <c r="S2311" s="94">
        <v>0</v>
      </c>
      <c r="T2311" s="94">
        <f>_xlfn.XLOOKUP(B2311,'[3]Nur des jours'!$B:$B,'[3]Nur des jours'!$U:$U,"")</f>
        <v>0</v>
      </c>
      <c r="U2311" s="94">
        <v>0</v>
      </c>
      <c r="V2311" s="94">
        <v>0</v>
      </c>
      <c r="W2311" s="94">
        <v>0</v>
      </c>
      <c r="X2311" s="94">
        <v>0</v>
      </c>
      <c r="Y2311" s="94">
        <v>0</v>
      </c>
      <c r="Z2311" s="94">
        <v>0</v>
      </c>
      <c r="AA2311" s="94">
        <v>0</v>
      </c>
      <c r="AB2311" s="94">
        <v>0</v>
      </c>
      <c r="AC2311" s="94"/>
      <c r="AD2311" s="94">
        <v>0</v>
      </c>
      <c r="AE2311" s="94">
        <v>0</v>
      </c>
      <c r="AF2311" s="94">
        <v>0</v>
      </c>
      <c r="AG2311" s="94">
        <v>0</v>
      </c>
      <c r="AH2311" s="94">
        <v>0</v>
      </c>
      <c r="AI2311" s="49" t="s">
        <v>5559</v>
      </c>
      <c r="AJ2311" s="49"/>
      <c r="AK2311" s="48" t="str" cm="1">
        <f t="array" ref="AK2311">IFERROR(_xlfn.IFS(
AM2311="MPR ISSUE","PDH",
AM2311="BSS Hardware Issue","BSS",
AM2311="Sites strategiques, MLL, Pylone, etc.","ENVTECH",
AM2311="AKTIVCO DEFAUT GE &amp; POWER Cabinet","AKTIVCO",
AM2311="AKTIVCO Coupure ENEO &amp; Baisse de tension","AKTIVCO GRID ONLY",
AM2311="Coupure ENEO &amp; Baisse de tension","IHS GRID ONLY",
AM2311="Defaut GE &amp; POWER Cabinet","IHS",
AM2311="Sharing","Partners",
AM2311="Sites strategiques &amp; DataCenter","SST &amp; DC",
AM2311="Exclu","Exclu",
AM2311="SAT","SAT",
AM2311="SPARE-ISSUE","SPARE-ISSUE",
AM2311="Fiber CAmtel","TRANS_FO_CAMTEL",
AM2311="Fiber AOF","Fiber AOF",
AM2311="Projet OCM (HUAWEI)","TRAVAUX-HUAWEI",
AM2311="Projet OCM (NOKIA)","TRAVAUX-NOKIA",
AM2311="ACCESS-ISSUE","ACCESS-ISSUE",
AM2311="Projet OCM (ZTE, NOKIA, autres projets)","TRAVAUX OCM",
AM2311="No root CAuse","No root cause",
AM2311="ODU HS","PDH",
AM2311="IP &amp; VLAN","PDH",
AM2311="Warehouse HUAWEI","SPARE-ISSUE",
AM2311="SPARE-HS","SPARE-ISSUE",
AM2311="Power Telco","BSS",AM2311="no impacts","no impacts"
),"")</f>
        <v>no impacts</v>
      </c>
      <c r="AL2311" s="48" t="str" cm="1">
        <f t="array" ref="AL2311">IFERROR(_xlfn.IFS(
AM2311="MPR ISSUE","TX ISSUE",
AM2311="BSS Hardware Issue","RAN ISSUE",
AM2311="Sites strategiques, MLL, Pylone, etc.","ENVTECH",
AM2311="AKTIVCO DEFAUT GE &amp; POWER Cabinet","POWER ISSUE",
AM2311="AKTIVCO Coupure ENEO &amp; Baisse de tension","POWER ISSUE",
AM2311="Coupure ENEO &amp; Baisse de tension","POWER ISSUE",
AM2311="Defaut GE &amp; POWER Cabinet","POWER ISSUE",
AM2311="Sharing","POWER ISSUE",
AM2311="Sites strategiques &amp; DataCenter","POWER ISSUE",
AM2311="Exclu","Exclu",
AM2311="SAT","TX ISSUE",
AM2311="SPARE-ISSUE","SPARE-ISSUE",
AM2311="Fiber CAmtel","TX ISSUE",
AM2311="Fiber AOF","TX ISSUE",
AM2311="Projet OCM (HUAWEI)","TRAVAUX-HUAWEI",
AM2311="Projet OCM (NOKIA)","TRAVAUX -NOKIA",
AM2311="ACCESS-ISSUE","ACCESS-ISSUE",
AM2311="Projet OCM (ZTE, NOKIA, autres projets)","TRAVAUX OCM",
AM2311="No root CAuse","No root cause",
AM2311="ODU HS","TX ISSUE",
AM2311="IP &amp; VLAN","TX ISSUE",
AM2311="Warehouse HUAWEI","SPARE-ISSUE",
AM2311="SPARE-HS","SPARE-ISSUE",
AM2311="Power Telco","RAN ISSUE",AM2311="no impacts","no impacts"
),"")</f>
        <v>no impacts</v>
      </c>
      <c r="AM2311" s="67" t="s">
        <v>5605</v>
      </c>
      <c r="AN2311" s="48" t="str" cm="1">
        <f t="array" ref="AN2311">IFERROR(_xlfn.IFS(
AM2311="MPR ISSUE","ACTIVE",
AM2311="BSS Hardware Issue","ACTIVE",
AM2311="Sites strategiques, MLL, Pylone, etc.","PASSIVE",
AM2311="AKTIVCO DEFAUT GE &amp; POWER Cabinet","PASSIVE",
AM2311="AKTIVCO Coupure ENEO &amp; Baisse de tension","PASSIVE",
AM2311="Coupure ENEO &amp; Baisse de tension","PASSIVE",
AM2311="Defaut GE &amp; POWER Cabinet","PASSIVE",
AM2311="Sharing","PASSIVE",
AM2311="Sites strategiques &amp; DataCenter","PASSIVE",
AM2311="Exclu","Exclu",
AM2311="SAT","ACTIVE",
AM2311="SPARE-ISSUE","SPARE-ISSUE",
AM2311="Fiber CAmtel","ACTIVE",
AM2311="Fiber AOF","ACTIVE",
AM2311="Projet OCM (HUAWEI)","PLANNED WORKS",
AM2311="Projet OCM (NOKIA)","PLANNED WORKS",
AM2311="ACCESS-ISSUE","ACCESS-ISSUE",
AM2311="Projet OCM (ZTE, NOKIA, autres projets)","PLANNED WORKS",
AM2311="No root CAuse","No root cause",
AM2311="ODU HS","ACTIVE",
AM2311="IP &amp; VLAN","ACTIVE",
AM2311="Warehouse HUAWEI","SPARE-ISSUE",
AM2311="SPARE-HS","SPARE-ISSUE",
AM2311="Power Telco","ACTIVE", AM2311="no impacts","no impacts"
),"")</f>
        <v>no impacts</v>
      </c>
      <c r="AO2311" s="93" t="s">
        <v>5537</v>
      </c>
      <c r="AP2311" s="101" t="str">
        <f t="shared" si="65"/>
        <v>LIT_239</v>
      </c>
      <c r="AR2311" s="17" t="s">
        <v>5537</v>
      </c>
      <c r="AS2311" s="7" t="s">
        <v>5537</v>
      </c>
      <c r="AT2311" s="6"/>
      <c r="AU2311" s="7"/>
      <c r="AV2311" s="3" t="s">
        <v>5537</v>
      </c>
      <c r="AW2311" s="18" t="s">
        <v>5537</v>
      </c>
      <c r="AX2311" s="18" t="s">
        <v>5537</v>
      </c>
      <c r="AY2311" s="18" t="s">
        <v>5537</v>
      </c>
      <c r="AZ2311" s="18" t="s">
        <v>5537</v>
      </c>
      <c r="BA2311" s="18" t="s">
        <v>5537</v>
      </c>
      <c r="BB2311" s="18" t="s">
        <v>5537</v>
      </c>
      <c r="BC2311" s="18" t="s">
        <v>5537</v>
      </c>
      <c r="BD2311" s="18" t="s">
        <v>5537</v>
      </c>
      <c r="BE2311" s="18" t="s">
        <v>5537</v>
      </c>
      <c r="BF2311" s="18" t="s">
        <v>5537</v>
      </c>
      <c r="BG2311" s="18" t="s">
        <v>5537</v>
      </c>
      <c r="BH2311" s="18" t="s">
        <v>5537</v>
      </c>
      <c r="BI2311" s="9" t="s">
        <v>5537</v>
      </c>
      <c r="BJ2311" s="14"/>
      <c r="BK2311" s="14" t="s">
        <v>5537</v>
      </c>
      <c r="BL2311" s="14" t="str">
        <f>_xlfn.XLOOKUP(B2311,'[4]cell downs 18042026 17h'!$B:$B,'[4]cell downs 18042026 17h'!$B:$B,"")</f>
        <v/>
      </c>
      <c r="BM2311" s="14" t="str">
        <f>_xlfn.XLOOKUP(B2311,'[5]Cells Huawei 19042026 15h'!$B:$B,'[5]Cells Huawei 19042026 15h'!$B:$B,"")</f>
        <v/>
      </c>
      <c r="BN2311" s="9" t="str">
        <f>_xlfn.XLOOKUP(B2311,'[6]cells down 19042026 9H40'!$B:$B,'[6]cells down 19042026 9H40'!$B:$B,"")</f>
        <v/>
      </c>
      <c r="BO2311" s="9" t="s">
        <v>4378</v>
      </c>
      <c r="BP2311" s="9" t="s">
        <v>12</v>
      </c>
      <c r="BQ2311" s="115"/>
    </row>
    <row r="2312" spans="1:69" s="9" customFormat="1" x14ac:dyDescent="0.3">
      <c r="A2312" s="1" t="s">
        <v>4386</v>
      </c>
      <c r="B2312" s="8" t="s">
        <v>4387</v>
      </c>
      <c r="C2312" s="3" t="str">
        <f>_xlfn.XLOOKUP(B2312,'[1]daily break down'!$D:$D,'[1]daily break down'!$E:$E,"")</f>
        <v>CENTRE</v>
      </c>
      <c r="D2312" s="1" t="s">
        <v>11</v>
      </c>
      <c r="E2312" s="1" t="s">
        <v>12</v>
      </c>
      <c r="F2312" s="3" t="s">
        <v>37</v>
      </c>
      <c r="G2312" s="1" t="s">
        <v>4386</v>
      </c>
      <c r="H2312" s="34" t="str">
        <f>_xlfn.XLOOKUP(B2312,[2]CALCULATION!$B:$B,[2]CALCULATION!$H:$H,"")</f>
        <v>ZTE</v>
      </c>
      <c r="I2312" s="28">
        <v>0</v>
      </c>
      <c r="J2312" s="28">
        <v>0</v>
      </c>
      <c r="K2312" s="28">
        <v>0</v>
      </c>
      <c r="L2312" s="28">
        <v>0</v>
      </c>
      <c r="M2312" s="28">
        <v>0</v>
      </c>
      <c r="N2312" s="28">
        <v>0</v>
      </c>
      <c r="O2312" s="28">
        <v>0</v>
      </c>
      <c r="P2312" s="28">
        <v>0</v>
      </c>
      <c r="Q2312" s="28">
        <v>0</v>
      </c>
      <c r="R2312" s="28">
        <v>0</v>
      </c>
      <c r="S2312" s="94">
        <v>0</v>
      </c>
      <c r="T2312" s="94">
        <f>_xlfn.XLOOKUP(B2312,'[3]Nur des jours'!$B:$B,'[3]Nur des jours'!$U:$U,"")</f>
        <v>0</v>
      </c>
      <c r="U2312" s="94">
        <v>0</v>
      </c>
      <c r="V2312" s="94">
        <v>0</v>
      </c>
      <c r="W2312" s="94">
        <v>0</v>
      </c>
      <c r="X2312" s="94">
        <v>0</v>
      </c>
      <c r="Y2312" s="94">
        <v>0</v>
      </c>
      <c r="Z2312" s="94">
        <v>0</v>
      </c>
      <c r="AA2312" s="94">
        <v>0</v>
      </c>
      <c r="AB2312" s="94">
        <v>0</v>
      </c>
      <c r="AC2312" s="94"/>
      <c r="AD2312" s="94">
        <v>0</v>
      </c>
      <c r="AE2312" s="94">
        <v>0</v>
      </c>
      <c r="AF2312" s="94">
        <v>0</v>
      </c>
      <c r="AG2312" s="94">
        <v>0</v>
      </c>
      <c r="AH2312" s="94">
        <v>0</v>
      </c>
      <c r="AI2312" s="49" t="s">
        <v>5559</v>
      </c>
      <c r="AJ2312" s="49"/>
      <c r="AK2312" s="48" t="str" cm="1">
        <f t="array" ref="AK2312">IFERROR(_xlfn.IFS(
AM2312="MPR ISSUE","PDH",
AM2312="BSS Hardware Issue","BSS",
AM2312="Sites strategiques, MLL, Pylone, etc.","ENVTECH",
AM2312="AKTIVCO DEFAUT GE &amp; POWER Cabinet","AKTIVCO",
AM2312="AKTIVCO Coupure ENEO &amp; Baisse de tension","AKTIVCO GRID ONLY",
AM2312="Coupure ENEO &amp; Baisse de tension","IHS GRID ONLY",
AM2312="Defaut GE &amp; POWER Cabinet","IHS",
AM2312="Sharing","Partners",
AM2312="Sites strategiques &amp; DataCenter","SST &amp; DC",
AM2312="Exclu","Exclu",
AM2312="SAT","SAT",
AM2312="SPARE-ISSUE","SPARE-ISSUE",
AM2312="Fiber CAmtel","TRANS_FO_CAMTEL",
AM2312="Fiber AOF","Fiber AOF",
AM2312="Projet OCM (HUAWEI)","TRAVAUX-HUAWEI",
AM2312="Projet OCM (NOKIA)","TRAVAUX-NOKIA",
AM2312="ACCESS-ISSUE","ACCESS-ISSUE",
AM2312="Projet OCM (ZTE, NOKIA, autres projets)","TRAVAUX OCM",
AM2312="No root CAuse","No root cause",
AM2312="ODU HS","PDH",
AM2312="IP &amp; VLAN","PDH",
AM2312="Warehouse HUAWEI","SPARE-ISSUE",
AM2312="SPARE-HS","SPARE-ISSUE",
AM2312="Power Telco","BSS",AM2312="no impacts","no impacts"
),"")</f>
        <v>no impacts</v>
      </c>
      <c r="AL2312" s="48" t="str" cm="1">
        <f t="array" ref="AL2312">IFERROR(_xlfn.IFS(
AM2312="MPR ISSUE","TX ISSUE",
AM2312="BSS Hardware Issue","RAN ISSUE",
AM2312="Sites strategiques, MLL, Pylone, etc.","ENVTECH",
AM2312="AKTIVCO DEFAUT GE &amp; POWER Cabinet","POWER ISSUE",
AM2312="AKTIVCO Coupure ENEO &amp; Baisse de tension","POWER ISSUE",
AM2312="Coupure ENEO &amp; Baisse de tension","POWER ISSUE",
AM2312="Defaut GE &amp; POWER Cabinet","POWER ISSUE",
AM2312="Sharing","POWER ISSUE",
AM2312="Sites strategiques &amp; DataCenter","POWER ISSUE",
AM2312="Exclu","Exclu",
AM2312="SAT","TX ISSUE",
AM2312="SPARE-ISSUE","SPARE-ISSUE",
AM2312="Fiber CAmtel","TX ISSUE",
AM2312="Fiber AOF","TX ISSUE",
AM2312="Projet OCM (HUAWEI)","TRAVAUX-HUAWEI",
AM2312="Projet OCM (NOKIA)","TRAVAUX -NOKIA",
AM2312="ACCESS-ISSUE","ACCESS-ISSUE",
AM2312="Projet OCM (ZTE, NOKIA, autres projets)","TRAVAUX OCM",
AM2312="No root CAuse","No root cause",
AM2312="ODU HS","TX ISSUE",
AM2312="IP &amp; VLAN","TX ISSUE",
AM2312="Warehouse HUAWEI","SPARE-ISSUE",
AM2312="SPARE-HS","SPARE-ISSUE",
AM2312="Power Telco","RAN ISSUE",AM2312="no impacts","no impacts"
),"")</f>
        <v>no impacts</v>
      </c>
      <c r="AM2312" s="67" t="s">
        <v>5605</v>
      </c>
      <c r="AN2312" s="48" t="str" cm="1">
        <f t="array" ref="AN2312">IFERROR(_xlfn.IFS(
AM2312="MPR ISSUE","ACTIVE",
AM2312="BSS Hardware Issue","ACTIVE",
AM2312="Sites strategiques, MLL, Pylone, etc.","PASSIVE",
AM2312="AKTIVCO DEFAUT GE &amp; POWER Cabinet","PASSIVE",
AM2312="AKTIVCO Coupure ENEO &amp; Baisse de tension","PASSIVE",
AM2312="Coupure ENEO &amp; Baisse de tension","PASSIVE",
AM2312="Defaut GE &amp; POWER Cabinet","PASSIVE",
AM2312="Sharing","PASSIVE",
AM2312="Sites strategiques &amp; DataCenter","PASSIVE",
AM2312="Exclu","Exclu",
AM2312="SAT","ACTIVE",
AM2312="SPARE-ISSUE","SPARE-ISSUE",
AM2312="Fiber CAmtel","ACTIVE",
AM2312="Fiber AOF","ACTIVE",
AM2312="Projet OCM (HUAWEI)","PLANNED WORKS",
AM2312="Projet OCM (NOKIA)","PLANNED WORKS",
AM2312="ACCESS-ISSUE","ACCESS-ISSUE",
AM2312="Projet OCM (ZTE, NOKIA, autres projets)","PLANNED WORKS",
AM2312="No root CAuse","No root cause",
AM2312="ODU HS","ACTIVE",
AM2312="IP &amp; VLAN","ACTIVE",
AM2312="Warehouse HUAWEI","SPARE-ISSUE",
AM2312="SPARE-HS","SPARE-ISSUE",
AM2312="Power Telco","ACTIVE", AM2312="no impacts","no impacts"
),"")</f>
        <v>no impacts</v>
      </c>
      <c r="AO2312" s="93" t="s">
        <v>5537</v>
      </c>
      <c r="AP2312" s="101" t="str">
        <f t="shared" si="65"/>
        <v>CTR_437</v>
      </c>
      <c r="AR2312" s="17" t="s">
        <v>5537</v>
      </c>
      <c r="AS2312" s="7" t="s">
        <v>5537</v>
      </c>
      <c r="AT2312" s="6"/>
      <c r="AU2312" s="7"/>
      <c r="AV2312" s="3" t="s">
        <v>5537</v>
      </c>
      <c r="AW2312" s="18" t="s">
        <v>5537</v>
      </c>
      <c r="AX2312" s="18" t="s">
        <v>5537</v>
      </c>
      <c r="AY2312" s="18" t="s">
        <v>5537</v>
      </c>
      <c r="AZ2312" s="18" t="s">
        <v>5537</v>
      </c>
      <c r="BA2312" s="18" t="s">
        <v>5537</v>
      </c>
      <c r="BB2312" s="18" t="s">
        <v>5537</v>
      </c>
      <c r="BC2312" s="18" t="s">
        <v>5537</v>
      </c>
      <c r="BD2312" s="18" t="s">
        <v>5537</v>
      </c>
      <c r="BE2312" s="18" t="s">
        <v>5537</v>
      </c>
      <c r="BF2312" s="18" t="s">
        <v>5537</v>
      </c>
      <c r="BG2312" s="18" t="s">
        <v>5537</v>
      </c>
      <c r="BH2312" s="18" t="s">
        <v>5537</v>
      </c>
      <c r="BI2312" s="9" t="s">
        <v>5537</v>
      </c>
      <c r="BJ2312" s="14"/>
      <c r="BK2312" s="14" t="s">
        <v>5537</v>
      </c>
      <c r="BL2312" s="14" t="str">
        <f>_xlfn.XLOOKUP(B2312,'[4]cell downs 18042026 17h'!$B:$B,'[4]cell downs 18042026 17h'!$B:$B,"")</f>
        <v/>
      </c>
      <c r="BM2312" s="14" t="str">
        <f>_xlfn.XLOOKUP(B2312,'[5]Cells Huawei 19042026 15h'!$B:$B,'[5]Cells Huawei 19042026 15h'!$B:$B,"")</f>
        <v/>
      </c>
      <c r="BN2312" s="9" t="str">
        <f>_xlfn.XLOOKUP(B2312,'[6]cells down 19042026 9H40'!$B:$B,'[6]cells down 19042026 9H40'!$B:$B,"")</f>
        <v/>
      </c>
      <c r="BO2312" s="9" t="s">
        <v>4387</v>
      </c>
      <c r="BP2312" s="9" t="s">
        <v>5577</v>
      </c>
      <c r="BQ2312" s="115"/>
    </row>
    <row r="2313" spans="1:69" s="9" customFormat="1" x14ac:dyDescent="0.3">
      <c r="A2313" s="1" t="s">
        <v>4388</v>
      </c>
      <c r="B2313" s="8" t="s">
        <v>4389</v>
      </c>
      <c r="C2313" s="3" t="str">
        <f>_xlfn.XLOOKUP(B2313,'[1]daily break down'!$D:$D,'[1]daily break down'!$E:$E,"")</f>
        <v>CENTRE</v>
      </c>
      <c r="D2313" s="1" t="s">
        <v>21</v>
      </c>
      <c r="E2313" s="1" t="s">
        <v>122</v>
      </c>
      <c r="F2313" s="3" t="s">
        <v>37</v>
      </c>
      <c r="G2313" s="1" t="s">
        <v>2573</v>
      </c>
      <c r="H2313" s="34" t="str">
        <f>_xlfn.XLOOKUP(B2313,[2]CALCULATION!$B:$B,[2]CALCULATION!$H:$H,"")</f>
        <v>ZTE</v>
      </c>
      <c r="I2313" s="28">
        <v>0</v>
      </c>
      <c r="J2313" s="28">
        <v>0</v>
      </c>
      <c r="K2313" s="28">
        <v>0</v>
      </c>
      <c r="L2313" s="28">
        <v>0</v>
      </c>
      <c r="M2313" s="28">
        <v>0</v>
      </c>
      <c r="N2313" s="28">
        <v>0</v>
      </c>
      <c r="O2313" s="28">
        <v>0</v>
      </c>
      <c r="P2313" s="28">
        <v>0</v>
      </c>
      <c r="Q2313" s="28">
        <v>0</v>
      </c>
      <c r="R2313" s="28">
        <v>0</v>
      </c>
      <c r="S2313" s="94">
        <v>0</v>
      </c>
      <c r="T2313" s="94">
        <f>_xlfn.XLOOKUP(B2313,'[3]Nur des jours'!$B:$B,'[3]Nur des jours'!$U:$U,"")</f>
        <v>0</v>
      </c>
      <c r="U2313" s="94">
        <v>0</v>
      </c>
      <c r="V2313" s="94">
        <v>0</v>
      </c>
      <c r="W2313" s="94">
        <v>0</v>
      </c>
      <c r="X2313" s="94">
        <v>0</v>
      </c>
      <c r="Y2313" s="94">
        <v>0</v>
      </c>
      <c r="Z2313" s="94">
        <v>0</v>
      </c>
      <c r="AA2313" s="94">
        <v>0</v>
      </c>
      <c r="AB2313" s="94">
        <v>0</v>
      </c>
      <c r="AC2313" s="94"/>
      <c r="AD2313" s="94">
        <v>0</v>
      </c>
      <c r="AE2313" s="94">
        <v>0</v>
      </c>
      <c r="AF2313" s="94">
        <v>0</v>
      </c>
      <c r="AG2313" s="94">
        <v>0</v>
      </c>
      <c r="AH2313" s="94">
        <v>0</v>
      </c>
      <c r="AI2313" s="49" t="s">
        <v>5559</v>
      </c>
      <c r="AJ2313" s="49"/>
      <c r="AK2313" s="48" t="str" cm="1">
        <f t="array" ref="AK2313">IFERROR(_xlfn.IFS(
AM2313="MPR ISSUE","PDH",
AM2313="BSS Hardware Issue","BSS",
AM2313="Sites strategiques, MLL, Pylone, etc.","ENVTECH",
AM2313="AKTIVCO DEFAUT GE &amp; POWER Cabinet","AKTIVCO",
AM2313="AKTIVCO Coupure ENEO &amp; Baisse de tension","AKTIVCO GRID ONLY",
AM2313="Coupure ENEO &amp; Baisse de tension","IHS GRID ONLY",
AM2313="Defaut GE &amp; POWER Cabinet","IHS",
AM2313="Sharing","Partners",
AM2313="Sites strategiques &amp; DataCenter","SST &amp; DC",
AM2313="Exclu","Exclu",
AM2313="SAT","SAT",
AM2313="SPARE-ISSUE","SPARE-ISSUE",
AM2313="Fiber CAmtel","TRANS_FO_CAMTEL",
AM2313="Fiber AOF","Fiber AOF",
AM2313="Projet OCM (HUAWEI)","TRAVAUX-HUAWEI",
AM2313="Projet OCM (NOKIA)","TRAVAUX-NOKIA",
AM2313="ACCESS-ISSUE","ACCESS-ISSUE",
AM2313="Projet OCM (ZTE, NOKIA, autres projets)","TRAVAUX OCM",
AM2313="No root CAuse","No root cause",
AM2313="ODU HS","PDH",
AM2313="IP &amp; VLAN","PDH",
AM2313="Warehouse HUAWEI","SPARE-ISSUE",
AM2313="SPARE-HS","SPARE-ISSUE",
AM2313="Power Telco","BSS",AM2313="no impacts","no impacts"
),"")</f>
        <v>no impacts</v>
      </c>
      <c r="AL2313" s="48" t="str" cm="1">
        <f t="array" ref="AL2313">IFERROR(_xlfn.IFS(
AM2313="MPR ISSUE","TX ISSUE",
AM2313="BSS Hardware Issue","RAN ISSUE",
AM2313="Sites strategiques, MLL, Pylone, etc.","ENVTECH",
AM2313="AKTIVCO DEFAUT GE &amp; POWER Cabinet","POWER ISSUE",
AM2313="AKTIVCO Coupure ENEO &amp; Baisse de tension","POWER ISSUE",
AM2313="Coupure ENEO &amp; Baisse de tension","POWER ISSUE",
AM2313="Defaut GE &amp; POWER Cabinet","POWER ISSUE",
AM2313="Sharing","POWER ISSUE",
AM2313="Sites strategiques &amp; DataCenter","POWER ISSUE",
AM2313="Exclu","Exclu",
AM2313="SAT","TX ISSUE",
AM2313="SPARE-ISSUE","SPARE-ISSUE",
AM2313="Fiber CAmtel","TX ISSUE",
AM2313="Fiber AOF","TX ISSUE",
AM2313="Projet OCM (HUAWEI)","TRAVAUX-HUAWEI",
AM2313="Projet OCM (NOKIA)","TRAVAUX -NOKIA",
AM2313="ACCESS-ISSUE","ACCESS-ISSUE",
AM2313="Projet OCM (ZTE, NOKIA, autres projets)","TRAVAUX OCM",
AM2313="No root CAuse","No root cause",
AM2313="ODU HS","TX ISSUE",
AM2313="IP &amp; VLAN","TX ISSUE",
AM2313="Warehouse HUAWEI","SPARE-ISSUE",
AM2313="SPARE-HS","SPARE-ISSUE",
AM2313="Power Telco","RAN ISSUE",AM2313="no impacts","no impacts"
),"")</f>
        <v>no impacts</v>
      </c>
      <c r="AM2313" s="67" t="s">
        <v>5605</v>
      </c>
      <c r="AN2313" s="48" t="str" cm="1">
        <f t="array" ref="AN2313">IFERROR(_xlfn.IFS(
AM2313="MPR ISSUE","ACTIVE",
AM2313="BSS Hardware Issue","ACTIVE",
AM2313="Sites strategiques, MLL, Pylone, etc.","PASSIVE",
AM2313="AKTIVCO DEFAUT GE &amp; POWER Cabinet","PASSIVE",
AM2313="AKTIVCO Coupure ENEO &amp; Baisse de tension","PASSIVE",
AM2313="Coupure ENEO &amp; Baisse de tension","PASSIVE",
AM2313="Defaut GE &amp; POWER Cabinet","PASSIVE",
AM2313="Sharing","PASSIVE",
AM2313="Sites strategiques &amp; DataCenter","PASSIVE",
AM2313="Exclu","Exclu",
AM2313="SAT","ACTIVE",
AM2313="SPARE-ISSUE","SPARE-ISSUE",
AM2313="Fiber CAmtel","ACTIVE",
AM2313="Fiber AOF","ACTIVE",
AM2313="Projet OCM (HUAWEI)","PLANNED WORKS",
AM2313="Projet OCM (NOKIA)","PLANNED WORKS",
AM2313="ACCESS-ISSUE","ACCESS-ISSUE",
AM2313="Projet OCM (ZTE, NOKIA, autres projets)","PLANNED WORKS",
AM2313="No root CAuse","No root cause",
AM2313="ODU HS","ACTIVE",
AM2313="IP &amp; VLAN","ACTIVE",
AM2313="Warehouse HUAWEI","SPARE-ISSUE",
AM2313="SPARE-HS","SPARE-ISSUE",
AM2313="Power Telco","ACTIVE", AM2313="no impacts","no impacts"
),"")</f>
        <v>no impacts</v>
      </c>
      <c r="AO2313" s="93" t="s">
        <v>5537</v>
      </c>
      <c r="AP2313" s="101" t="str">
        <f t="shared" si="65"/>
        <v>CTR_825</v>
      </c>
      <c r="AR2313" s="17" t="s">
        <v>5537</v>
      </c>
      <c r="AS2313" s="7" t="s">
        <v>5537</v>
      </c>
      <c r="AT2313" s="6"/>
      <c r="AU2313" s="7"/>
      <c r="AV2313" s="3" t="s">
        <v>5537</v>
      </c>
      <c r="AW2313" s="18" t="s">
        <v>5537</v>
      </c>
      <c r="AX2313" s="18" t="s">
        <v>5537</v>
      </c>
      <c r="AY2313" s="18" t="s">
        <v>5537</v>
      </c>
      <c r="AZ2313" s="18" t="s">
        <v>5537</v>
      </c>
      <c r="BA2313" s="18" t="s">
        <v>5537</v>
      </c>
      <c r="BB2313" s="18" t="s">
        <v>5537</v>
      </c>
      <c r="BC2313" s="18" t="s">
        <v>5537</v>
      </c>
      <c r="BD2313" s="18" t="s">
        <v>5537</v>
      </c>
      <c r="BE2313" s="18" t="s">
        <v>5537</v>
      </c>
      <c r="BF2313" s="18" t="s">
        <v>5537</v>
      </c>
      <c r="BG2313" s="18" t="s">
        <v>5537</v>
      </c>
      <c r="BH2313" s="18" t="s">
        <v>5537</v>
      </c>
      <c r="BI2313" s="9" t="s">
        <v>5537</v>
      </c>
      <c r="BJ2313" s="14"/>
      <c r="BK2313" s="14" t="s">
        <v>5537</v>
      </c>
      <c r="BL2313" s="14" t="str">
        <f>_xlfn.XLOOKUP(B2313,'[4]cell downs 18042026 17h'!$B:$B,'[4]cell downs 18042026 17h'!$B:$B,"")</f>
        <v/>
      </c>
      <c r="BM2313" s="14" t="str">
        <f>_xlfn.XLOOKUP(B2313,'[5]Cells Huawei 19042026 15h'!$B:$B,'[5]Cells Huawei 19042026 15h'!$B:$B,"")</f>
        <v/>
      </c>
      <c r="BN2313" s="9" t="str">
        <f>_xlfn.XLOOKUP(B2313,'[6]cells down 19042026 9H40'!$B:$B,'[6]cells down 19042026 9H40'!$B:$B,"")</f>
        <v/>
      </c>
      <c r="BO2313" s="9" t="s">
        <v>5537</v>
      </c>
      <c r="BP2313" s="9" t="s">
        <v>5537</v>
      </c>
      <c r="BQ2313" s="115"/>
    </row>
    <row r="2314" spans="1:69" s="9" customFormat="1" x14ac:dyDescent="0.3">
      <c r="A2314" s="1" t="s">
        <v>4390</v>
      </c>
      <c r="B2314" s="8" t="s">
        <v>4391</v>
      </c>
      <c r="C2314" s="3" t="str">
        <f>_xlfn.XLOOKUP(B2314,'[1]daily break down'!$D:$D,'[1]daily break down'!$E:$E,"")</f>
        <v>CENTRE</v>
      </c>
      <c r="D2314" s="1" t="s">
        <v>21</v>
      </c>
      <c r="E2314" s="1" t="s">
        <v>987</v>
      </c>
      <c r="F2314" s="3" t="s">
        <v>37</v>
      </c>
      <c r="G2314" s="1" t="s">
        <v>4390</v>
      </c>
      <c r="H2314" s="34" t="str">
        <f>_xlfn.XLOOKUP(B2314,[2]CALCULATION!$B:$B,[2]CALCULATION!$H:$H,"")</f>
        <v>ZTE</v>
      </c>
      <c r="I2314" s="28">
        <v>0</v>
      </c>
      <c r="J2314" s="28">
        <v>0</v>
      </c>
      <c r="K2314" s="28">
        <v>0</v>
      </c>
      <c r="L2314" s="28">
        <v>0</v>
      </c>
      <c r="M2314" s="28">
        <v>0</v>
      </c>
      <c r="N2314" s="28">
        <v>0</v>
      </c>
      <c r="O2314" s="28">
        <v>0</v>
      </c>
      <c r="P2314" s="28">
        <v>0</v>
      </c>
      <c r="Q2314" s="28">
        <v>0</v>
      </c>
      <c r="R2314" s="28">
        <v>0</v>
      </c>
      <c r="S2314" s="94">
        <v>0</v>
      </c>
      <c r="T2314" s="94">
        <f>_xlfn.XLOOKUP(B2314,'[3]Nur des jours'!$B:$B,'[3]Nur des jours'!$U:$U,"")</f>
        <v>0</v>
      </c>
      <c r="U2314" s="94">
        <v>0</v>
      </c>
      <c r="V2314" s="94">
        <v>0</v>
      </c>
      <c r="W2314" s="94">
        <v>0</v>
      </c>
      <c r="X2314" s="94">
        <v>0</v>
      </c>
      <c r="Y2314" s="94">
        <v>0</v>
      </c>
      <c r="Z2314" s="94">
        <v>0</v>
      </c>
      <c r="AA2314" s="94">
        <v>0</v>
      </c>
      <c r="AB2314" s="94">
        <v>0</v>
      </c>
      <c r="AC2314" s="94"/>
      <c r="AD2314" s="94">
        <v>0</v>
      </c>
      <c r="AE2314" s="94">
        <v>0</v>
      </c>
      <c r="AF2314" s="94">
        <v>0</v>
      </c>
      <c r="AG2314" s="94">
        <v>0</v>
      </c>
      <c r="AH2314" s="94">
        <v>0</v>
      </c>
      <c r="AI2314" s="49" t="s">
        <v>5559</v>
      </c>
      <c r="AJ2314" s="49"/>
      <c r="AK2314" s="48" t="str" cm="1">
        <f t="array" ref="AK2314">IFERROR(_xlfn.IFS(
AM2314="MPR ISSUE","PDH",
AM2314="BSS Hardware Issue","BSS",
AM2314="Sites strategiques, MLL, Pylone, etc.","ENVTECH",
AM2314="AKTIVCO DEFAUT GE &amp; POWER Cabinet","AKTIVCO",
AM2314="AKTIVCO Coupure ENEO &amp; Baisse de tension","AKTIVCO GRID ONLY",
AM2314="Coupure ENEO &amp; Baisse de tension","IHS GRID ONLY",
AM2314="Defaut GE &amp; POWER Cabinet","IHS",
AM2314="Sharing","Partners",
AM2314="Sites strategiques &amp; DataCenter","SST &amp; DC",
AM2314="Exclu","Exclu",
AM2314="SAT","SAT",
AM2314="SPARE-ISSUE","SPARE-ISSUE",
AM2314="Fiber CAmtel","TRANS_FO_CAMTEL",
AM2314="Fiber AOF","Fiber AOF",
AM2314="Projet OCM (HUAWEI)","TRAVAUX-HUAWEI",
AM2314="Projet OCM (NOKIA)","TRAVAUX-NOKIA",
AM2314="ACCESS-ISSUE","ACCESS-ISSUE",
AM2314="Projet OCM (ZTE, NOKIA, autres projets)","TRAVAUX OCM",
AM2314="No root CAuse","No root cause",
AM2314="ODU HS","PDH",
AM2314="IP &amp; VLAN","PDH",
AM2314="Warehouse HUAWEI","SPARE-ISSUE",
AM2314="SPARE-HS","SPARE-ISSUE",
AM2314="Power Telco","BSS",AM2314="no impacts","no impacts"
),"")</f>
        <v>SPARE-ISSUE</v>
      </c>
      <c r="AL2314" s="48" t="str" cm="1">
        <f t="array" ref="AL2314">IFERROR(_xlfn.IFS(
AM2314="MPR ISSUE","TX ISSUE",
AM2314="BSS Hardware Issue","RAN ISSUE",
AM2314="Sites strategiques, MLL, Pylone, etc.","ENVTECH",
AM2314="AKTIVCO DEFAUT GE &amp; POWER Cabinet","POWER ISSUE",
AM2314="AKTIVCO Coupure ENEO &amp; Baisse de tension","POWER ISSUE",
AM2314="Coupure ENEO &amp; Baisse de tension","POWER ISSUE",
AM2314="Defaut GE &amp; POWER Cabinet","POWER ISSUE",
AM2314="Sharing","POWER ISSUE",
AM2314="Sites strategiques &amp; DataCenter","POWER ISSUE",
AM2314="Exclu","Exclu",
AM2314="SAT","TX ISSUE",
AM2314="SPARE-ISSUE","SPARE-ISSUE",
AM2314="Fiber CAmtel","TX ISSUE",
AM2314="Fiber AOF","TX ISSUE",
AM2314="Projet OCM (HUAWEI)","TRAVAUX-HUAWEI",
AM2314="Projet OCM (NOKIA)","TRAVAUX -NOKIA",
AM2314="ACCESS-ISSUE","ACCESS-ISSUE",
AM2314="Projet OCM (ZTE, NOKIA, autres projets)","TRAVAUX OCM",
AM2314="No root CAuse","No root cause",
AM2314="ODU HS","TX ISSUE",
AM2314="IP &amp; VLAN","TX ISSUE",
AM2314="Warehouse HUAWEI","SPARE-ISSUE",
AM2314="SPARE-HS","SPARE-ISSUE",
AM2314="Power Telco","RAN ISSUE",AM2314="no impacts","no impacts"
),"")</f>
        <v>SPARE-ISSUE</v>
      </c>
      <c r="AM2314" s="67" t="s">
        <v>5336</v>
      </c>
      <c r="AN2314" s="48" t="str" cm="1">
        <f t="array" ref="AN2314">IFERROR(_xlfn.IFS(
AM2314="MPR ISSUE","ACTIVE",
AM2314="BSS Hardware Issue","ACTIVE",
AM2314="Sites strategiques, MLL, Pylone, etc.","PASSIVE",
AM2314="AKTIVCO DEFAUT GE &amp; POWER Cabinet","PASSIVE",
AM2314="AKTIVCO Coupure ENEO &amp; Baisse de tension","PASSIVE",
AM2314="Coupure ENEO &amp; Baisse de tension","PASSIVE",
AM2314="Defaut GE &amp; POWER Cabinet","PASSIVE",
AM2314="Sharing","PASSIVE",
AM2314="Sites strategiques &amp; DataCenter","PASSIVE",
AM2314="Exclu","Exclu",
AM2314="SAT","ACTIVE",
AM2314="SPARE-ISSUE","SPARE-ISSUE",
AM2314="Fiber CAmtel","ACTIVE",
AM2314="Fiber AOF","ACTIVE",
AM2314="Projet OCM (HUAWEI)","PLANNED WORKS",
AM2314="Projet OCM (NOKIA)","PLANNED WORKS",
AM2314="ACCESS-ISSUE","ACCESS-ISSUE",
AM2314="Projet OCM (ZTE, NOKIA, autres projets)","PLANNED WORKS",
AM2314="No root CAuse","No root cause",
AM2314="ODU HS","ACTIVE",
AM2314="IP &amp; VLAN","ACTIVE",
AM2314="Warehouse HUAWEI","SPARE-ISSUE",
AM2314="SPARE-HS","SPARE-ISSUE",
AM2314="Power Telco","ACTIVE", AM2314="no impacts","no impacts"
),"")</f>
        <v>SPARE-ISSUE</v>
      </c>
      <c r="AO2314" s="93" t="s">
        <v>6489</v>
      </c>
      <c r="AP2314" s="101" t="str">
        <f t="shared" si="65"/>
        <v>CTR_770</v>
      </c>
      <c r="AR2314" s="17" t="s">
        <v>5537</v>
      </c>
      <c r="AS2314" s="7" t="s">
        <v>5537</v>
      </c>
      <c r="AT2314" s="6"/>
      <c r="AU2314" s="7"/>
      <c r="AV2314" s="3" t="s">
        <v>5537</v>
      </c>
      <c r="AW2314" s="18" t="s">
        <v>5537</v>
      </c>
      <c r="AX2314" s="18" t="s">
        <v>5537</v>
      </c>
      <c r="AY2314" s="18" t="s">
        <v>5537</v>
      </c>
      <c r="AZ2314" s="18" t="s">
        <v>5537</v>
      </c>
      <c r="BA2314" s="18" t="s">
        <v>5537</v>
      </c>
      <c r="BB2314" s="18" t="s">
        <v>5537</v>
      </c>
      <c r="BC2314" s="18" t="s">
        <v>5537</v>
      </c>
      <c r="BD2314" s="18" t="s">
        <v>5537</v>
      </c>
      <c r="BE2314" s="18" t="s">
        <v>5537</v>
      </c>
      <c r="BF2314" s="18" t="s">
        <v>6490</v>
      </c>
      <c r="BG2314" s="18" t="s">
        <v>6491</v>
      </c>
      <c r="BH2314" s="18" t="s">
        <v>6492</v>
      </c>
      <c r="BI2314" s="9" t="s">
        <v>5537</v>
      </c>
      <c r="BJ2314" s="14"/>
      <c r="BK2314" s="14" t="s">
        <v>5537</v>
      </c>
      <c r="BL2314" s="14" t="str">
        <f>_xlfn.XLOOKUP(B2314,'[4]cell downs 18042026 17h'!$B:$B,'[4]cell downs 18042026 17h'!$B:$B,"")</f>
        <v/>
      </c>
      <c r="BM2314" s="14" t="str">
        <f>_xlfn.XLOOKUP(B2314,'[5]Cells Huawei 19042026 15h'!$B:$B,'[5]Cells Huawei 19042026 15h'!$B:$B,"")</f>
        <v/>
      </c>
      <c r="BN2314" s="9" t="str">
        <f>_xlfn.XLOOKUP(B2314,'[6]cells down 19042026 9H40'!$B:$B,'[6]cells down 19042026 9H40'!$B:$B,"")</f>
        <v/>
      </c>
      <c r="BO2314" s="9" t="s">
        <v>5537</v>
      </c>
      <c r="BP2314" s="9" t="s">
        <v>12</v>
      </c>
      <c r="BQ2314" s="115"/>
    </row>
    <row r="2315" spans="1:69" s="9" customFormat="1" x14ac:dyDescent="0.3">
      <c r="A2315" s="1" t="s">
        <v>4394</v>
      </c>
      <c r="B2315" s="8" t="s">
        <v>4395</v>
      </c>
      <c r="C2315" s="3" t="str">
        <f>_xlfn.XLOOKUP(B2315,'[1]daily break down'!$D:$D,'[1]daily break down'!$E:$E,"")</f>
        <v>CENTRE</v>
      </c>
      <c r="D2315" s="1" t="s">
        <v>11</v>
      </c>
      <c r="E2315" s="1" t="s">
        <v>83</v>
      </c>
      <c r="F2315" s="3" t="s">
        <v>69</v>
      </c>
      <c r="G2315" s="1" t="s">
        <v>4396</v>
      </c>
      <c r="H2315" s="34" t="str">
        <f>_xlfn.XLOOKUP(B2315,[2]CALCULATION!$B:$B,[2]CALCULATION!$H:$H,"")</f>
        <v>ZTE</v>
      </c>
      <c r="I2315" s="28">
        <v>0</v>
      </c>
      <c r="J2315" s="28">
        <v>0</v>
      </c>
      <c r="K2315" s="28">
        <v>0</v>
      </c>
      <c r="L2315" s="28">
        <v>0</v>
      </c>
      <c r="M2315" s="28">
        <v>0</v>
      </c>
      <c r="N2315" s="28">
        <v>0</v>
      </c>
      <c r="O2315" s="28">
        <v>0</v>
      </c>
      <c r="P2315" s="28">
        <v>0</v>
      </c>
      <c r="Q2315" s="28">
        <v>0</v>
      </c>
      <c r="R2315" s="28">
        <v>0</v>
      </c>
      <c r="S2315" s="94">
        <v>0</v>
      </c>
      <c r="T2315" s="94">
        <f>_xlfn.XLOOKUP(B2315,'[3]Nur des jours'!$B:$B,'[3]Nur des jours'!$U:$U,"")</f>
        <v>0</v>
      </c>
      <c r="U2315" s="94">
        <v>0</v>
      </c>
      <c r="V2315" s="94">
        <v>0</v>
      </c>
      <c r="W2315" s="94">
        <v>0</v>
      </c>
      <c r="X2315" s="94">
        <v>0</v>
      </c>
      <c r="Y2315" s="94">
        <v>0</v>
      </c>
      <c r="Z2315" s="94">
        <v>0</v>
      </c>
      <c r="AA2315" s="94">
        <v>0</v>
      </c>
      <c r="AB2315" s="94">
        <v>0</v>
      </c>
      <c r="AC2315" s="94"/>
      <c r="AD2315" s="94">
        <v>0</v>
      </c>
      <c r="AE2315" s="94">
        <v>0</v>
      </c>
      <c r="AF2315" s="94">
        <v>0</v>
      </c>
      <c r="AG2315" s="94">
        <v>0</v>
      </c>
      <c r="AH2315" s="94">
        <v>0</v>
      </c>
      <c r="AI2315" s="49" t="s">
        <v>5559</v>
      </c>
      <c r="AJ2315" s="49"/>
      <c r="AK2315" s="48" t="str" cm="1">
        <f t="array" ref="AK2315">IFERROR(_xlfn.IFS(
AM2315="MPR ISSUE","PDH",
AM2315="BSS Hardware Issue","BSS",
AM2315="Sites strategiques, MLL, Pylone, etc.","ENVTECH",
AM2315="AKTIVCO DEFAUT GE &amp; POWER Cabinet","AKTIVCO",
AM2315="AKTIVCO Coupure ENEO &amp; Baisse de tension","AKTIVCO GRID ONLY",
AM2315="Coupure ENEO &amp; Baisse de tension","IHS GRID ONLY",
AM2315="Defaut GE &amp; POWER Cabinet","IHS",
AM2315="Sharing","Partners",
AM2315="Sites strategiques &amp; DataCenter","SST &amp; DC",
AM2315="Exclu","Exclu",
AM2315="SAT","SAT",
AM2315="SPARE-ISSUE","SPARE-ISSUE",
AM2315="Fiber CAmtel","TRANS_FO_CAMTEL",
AM2315="Fiber AOF","Fiber AOF",
AM2315="Projet OCM (HUAWEI)","TRAVAUX-HUAWEI",
AM2315="Projet OCM (NOKIA)","TRAVAUX-NOKIA",
AM2315="ACCESS-ISSUE","ACCESS-ISSUE",
AM2315="Projet OCM (ZTE, NOKIA, autres projets)","TRAVAUX OCM",
AM2315="No root CAuse","No root cause",
AM2315="ODU HS","PDH",
AM2315="IP &amp; VLAN","PDH",
AM2315="Warehouse HUAWEI","SPARE-ISSUE",
AM2315="SPARE-HS","SPARE-ISSUE",
AM2315="Power Telco","BSS",AM2315="no impacts","no impacts"
),"")</f>
        <v>no impacts</v>
      </c>
      <c r="AL2315" s="48" t="str" cm="1">
        <f t="array" ref="AL2315">IFERROR(_xlfn.IFS(
AM2315="MPR ISSUE","TX ISSUE",
AM2315="BSS Hardware Issue","RAN ISSUE",
AM2315="Sites strategiques, MLL, Pylone, etc.","ENVTECH",
AM2315="AKTIVCO DEFAUT GE &amp; POWER Cabinet","POWER ISSUE",
AM2315="AKTIVCO Coupure ENEO &amp; Baisse de tension","POWER ISSUE",
AM2315="Coupure ENEO &amp; Baisse de tension","POWER ISSUE",
AM2315="Defaut GE &amp; POWER Cabinet","POWER ISSUE",
AM2315="Sharing","POWER ISSUE",
AM2315="Sites strategiques &amp; DataCenter","POWER ISSUE",
AM2315="Exclu","Exclu",
AM2315="SAT","TX ISSUE",
AM2315="SPARE-ISSUE","SPARE-ISSUE",
AM2315="Fiber CAmtel","TX ISSUE",
AM2315="Fiber AOF","TX ISSUE",
AM2315="Projet OCM (HUAWEI)","TRAVAUX-HUAWEI",
AM2315="Projet OCM (NOKIA)","TRAVAUX -NOKIA",
AM2315="ACCESS-ISSUE","ACCESS-ISSUE",
AM2315="Projet OCM (ZTE, NOKIA, autres projets)","TRAVAUX OCM",
AM2315="No root CAuse","No root cause",
AM2315="ODU HS","TX ISSUE",
AM2315="IP &amp; VLAN","TX ISSUE",
AM2315="Warehouse HUAWEI","SPARE-ISSUE",
AM2315="SPARE-HS","SPARE-ISSUE",
AM2315="Power Telco","RAN ISSUE",AM2315="no impacts","no impacts"
),"")</f>
        <v>no impacts</v>
      </c>
      <c r="AM2315" s="67" t="s">
        <v>5605</v>
      </c>
      <c r="AN2315" s="48" t="str" cm="1">
        <f t="array" ref="AN2315">IFERROR(_xlfn.IFS(
AM2315="MPR ISSUE","ACTIVE",
AM2315="BSS Hardware Issue","ACTIVE",
AM2315="Sites strategiques, MLL, Pylone, etc.","PASSIVE",
AM2315="AKTIVCO DEFAUT GE &amp; POWER Cabinet","PASSIVE",
AM2315="AKTIVCO Coupure ENEO &amp; Baisse de tension","PASSIVE",
AM2315="Coupure ENEO &amp; Baisse de tension","PASSIVE",
AM2315="Defaut GE &amp; POWER Cabinet","PASSIVE",
AM2315="Sharing","PASSIVE",
AM2315="Sites strategiques &amp; DataCenter","PASSIVE",
AM2315="Exclu","Exclu",
AM2315="SAT","ACTIVE",
AM2315="SPARE-ISSUE","SPARE-ISSUE",
AM2315="Fiber CAmtel","ACTIVE",
AM2315="Fiber AOF","ACTIVE",
AM2315="Projet OCM (HUAWEI)","PLANNED WORKS",
AM2315="Projet OCM (NOKIA)","PLANNED WORKS",
AM2315="ACCESS-ISSUE","ACCESS-ISSUE",
AM2315="Projet OCM (ZTE, NOKIA, autres projets)","PLANNED WORKS",
AM2315="No root CAuse","No root cause",
AM2315="ODU HS","ACTIVE",
AM2315="IP &amp; VLAN","ACTIVE",
AM2315="Warehouse HUAWEI","SPARE-ISSUE",
AM2315="SPARE-HS","SPARE-ISSUE",
AM2315="Power Telco","ACTIVE", AM2315="no impacts","no impacts"
),"")</f>
        <v>no impacts</v>
      </c>
      <c r="AO2315" s="93" t="s">
        <v>5537</v>
      </c>
      <c r="AP2315" s="101" t="str">
        <f t="shared" si="65"/>
        <v>SUD_044</v>
      </c>
      <c r="AR2315" s="17" t="s">
        <v>5537</v>
      </c>
      <c r="AS2315" s="7" t="s">
        <v>5537</v>
      </c>
      <c r="AT2315" s="6"/>
      <c r="AU2315" s="7"/>
      <c r="AV2315" s="3" t="s">
        <v>5537</v>
      </c>
      <c r="AW2315" s="18" t="s">
        <v>5537</v>
      </c>
      <c r="AX2315" s="18" t="s">
        <v>5537</v>
      </c>
      <c r="AY2315" s="18" t="s">
        <v>5537</v>
      </c>
      <c r="AZ2315" s="18" t="s">
        <v>5537</v>
      </c>
      <c r="BA2315" s="18" t="s">
        <v>5537</v>
      </c>
      <c r="BB2315" s="18" t="s">
        <v>5537</v>
      </c>
      <c r="BC2315" s="18" t="s">
        <v>5537</v>
      </c>
      <c r="BD2315" s="18" t="s">
        <v>5537</v>
      </c>
      <c r="BE2315" s="18" t="s">
        <v>5537</v>
      </c>
      <c r="BF2315" s="18" t="s">
        <v>5537</v>
      </c>
      <c r="BG2315" s="18" t="s">
        <v>5537</v>
      </c>
      <c r="BH2315" s="18" t="s">
        <v>5537</v>
      </c>
      <c r="BI2315" s="9" t="s">
        <v>5537</v>
      </c>
      <c r="BJ2315" s="14"/>
      <c r="BK2315" s="14" t="s">
        <v>5537</v>
      </c>
      <c r="BL2315" s="14" t="str">
        <f>_xlfn.XLOOKUP(B2315,'[4]cell downs 18042026 17h'!$B:$B,'[4]cell downs 18042026 17h'!$B:$B,"")</f>
        <v/>
      </c>
      <c r="BM2315" s="14" t="str">
        <f>_xlfn.XLOOKUP(B2315,'[5]Cells Huawei 19042026 15h'!$B:$B,'[5]Cells Huawei 19042026 15h'!$B:$B,"")</f>
        <v/>
      </c>
      <c r="BN2315" s="9" t="str">
        <f>_xlfn.XLOOKUP(B2315,'[6]cells down 19042026 9H40'!$B:$B,'[6]cells down 19042026 9H40'!$B:$B,"")</f>
        <v/>
      </c>
      <c r="BO2315" s="9" t="s">
        <v>4395</v>
      </c>
      <c r="BP2315" s="9" t="s">
        <v>12</v>
      </c>
      <c r="BQ2315" s="115"/>
    </row>
    <row r="2316" spans="1:69" s="9" customFormat="1" x14ac:dyDescent="0.3">
      <c r="A2316" s="1" t="s">
        <v>4399</v>
      </c>
      <c r="B2316" s="8" t="s">
        <v>4400</v>
      </c>
      <c r="C2316" s="3" t="str">
        <f>_xlfn.XLOOKUP(B2316,'[1]daily break down'!$D:$D,'[1]daily break down'!$E:$E,"")</f>
        <v>OUEST</v>
      </c>
      <c r="D2316" s="1" t="s">
        <v>11</v>
      </c>
      <c r="E2316" s="1" t="s">
        <v>12</v>
      </c>
      <c r="F2316" s="3" t="s">
        <v>102</v>
      </c>
      <c r="G2316" s="1" t="s">
        <v>4399</v>
      </c>
      <c r="H2316" s="32" t="str">
        <f>_xlfn.XLOOKUP(B2316,[2]CALCULATION!$B:$B,[2]CALCULATION!$H:$H,"")</f>
        <v>HUAWEI</v>
      </c>
      <c r="I2316" s="28">
        <v>0</v>
      </c>
      <c r="J2316" s="28">
        <v>0</v>
      </c>
      <c r="K2316" s="28">
        <v>0</v>
      </c>
      <c r="L2316" s="28">
        <v>0</v>
      </c>
      <c r="M2316" s="28">
        <v>0</v>
      </c>
      <c r="N2316" s="28">
        <v>0</v>
      </c>
      <c r="O2316" s="28">
        <v>0</v>
      </c>
      <c r="P2316" s="28">
        <v>0</v>
      </c>
      <c r="Q2316" s="28">
        <v>0</v>
      </c>
      <c r="R2316" s="28">
        <v>0</v>
      </c>
      <c r="S2316" s="94">
        <v>0</v>
      </c>
      <c r="T2316" s="94">
        <f>_xlfn.XLOOKUP(B2316,'[3]Nur des jours'!$B:$B,'[3]Nur des jours'!$U:$U,"")</f>
        <v>0</v>
      </c>
      <c r="U2316" s="94">
        <v>0</v>
      </c>
      <c r="V2316" s="94">
        <v>0</v>
      </c>
      <c r="W2316" s="94">
        <v>0</v>
      </c>
      <c r="X2316" s="94">
        <v>0</v>
      </c>
      <c r="Y2316" s="94">
        <v>0</v>
      </c>
      <c r="Z2316" s="94">
        <v>0</v>
      </c>
      <c r="AA2316" s="94">
        <v>0</v>
      </c>
      <c r="AB2316" s="94">
        <v>0</v>
      </c>
      <c r="AC2316" s="94"/>
      <c r="AD2316" s="94">
        <v>0</v>
      </c>
      <c r="AE2316" s="94">
        <v>0</v>
      </c>
      <c r="AF2316" s="94">
        <v>0</v>
      </c>
      <c r="AG2316" s="94">
        <v>0</v>
      </c>
      <c r="AH2316" s="94">
        <v>0</v>
      </c>
      <c r="AI2316" s="49" t="s">
        <v>5559</v>
      </c>
      <c r="AJ2316" s="49"/>
      <c r="AK2316" s="48" t="str" cm="1">
        <f t="array" ref="AK2316">IFERROR(_xlfn.IFS(
AM2316="MPR ISSUE","PDH",
AM2316="BSS Hardware Issue","BSS",
AM2316="Sites strategiques, MLL, Pylone, etc.","ENVTECH",
AM2316="AKTIVCO DEFAUT GE &amp; POWER Cabinet","AKTIVCO",
AM2316="AKTIVCO Coupure ENEO &amp; Baisse de tension","AKTIVCO GRID ONLY",
AM2316="Coupure ENEO &amp; Baisse de tension","IHS GRID ONLY",
AM2316="Defaut GE &amp; POWER Cabinet","IHS",
AM2316="Sharing","Partners",
AM2316="Sites strategiques &amp; DataCenter","SST &amp; DC",
AM2316="Exclu","Exclu",
AM2316="SAT","SAT",
AM2316="SPARE-ISSUE","SPARE-ISSUE",
AM2316="Fiber CAmtel","TRANS_FO_CAMTEL",
AM2316="Fiber AOF","Fiber AOF",
AM2316="Projet OCM (HUAWEI)","TRAVAUX-HUAWEI",
AM2316="Projet OCM (NOKIA)","TRAVAUX-NOKIA",
AM2316="ACCESS-ISSUE","ACCESS-ISSUE",
AM2316="Projet OCM (ZTE, NOKIA, autres projets)","TRAVAUX OCM",
AM2316="No root CAuse","No root cause",
AM2316="ODU HS","PDH",
AM2316="IP &amp; VLAN","PDH",
AM2316="Warehouse HUAWEI","SPARE-ISSUE",
AM2316="SPARE-HS","SPARE-ISSUE",
AM2316="Power Telco","BSS",AM2316="no impacts","no impacts"
),"")</f>
        <v>no impacts</v>
      </c>
      <c r="AL2316" s="48" t="str" cm="1">
        <f t="array" ref="AL2316">IFERROR(_xlfn.IFS(
AM2316="MPR ISSUE","TX ISSUE",
AM2316="BSS Hardware Issue","RAN ISSUE",
AM2316="Sites strategiques, MLL, Pylone, etc.","ENVTECH",
AM2316="AKTIVCO DEFAUT GE &amp; POWER Cabinet","POWER ISSUE",
AM2316="AKTIVCO Coupure ENEO &amp; Baisse de tension","POWER ISSUE",
AM2316="Coupure ENEO &amp; Baisse de tension","POWER ISSUE",
AM2316="Defaut GE &amp; POWER Cabinet","POWER ISSUE",
AM2316="Sharing","POWER ISSUE",
AM2316="Sites strategiques &amp; DataCenter","POWER ISSUE",
AM2316="Exclu","Exclu",
AM2316="SAT","TX ISSUE",
AM2316="SPARE-ISSUE","SPARE-ISSUE",
AM2316="Fiber CAmtel","TX ISSUE",
AM2316="Fiber AOF","TX ISSUE",
AM2316="Projet OCM (HUAWEI)","TRAVAUX-HUAWEI",
AM2316="Projet OCM (NOKIA)","TRAVAUX -NOKIA",
AM2316="ACCESS-ISSUE","ACCESS-ISSUE",
AM2316="Projet OCM (ZTE, NOKIA, autres projets)","TRAVAUX OCM",
AM2316="No root CAuse","No root cause",
AM2316="ODU HS","TX ISSUE",
AM2316="IP &amp; VLAN","TX ISSUE",
AM2316="Warehouse HUAWEI","SPARE-ISSUE",
AM2316="SPARE-HS","SPARE-ISSUE",
AM2316="Power Telco","RAN ISSUE",AM2316="no impacts","no impacts"
),"")</f>
        <v>no impacts</v>
      </c>
      <c r="AM2316" s="67" t="s">
        <v>5605</v>
      </c>
      <c r="AN2316" s="48" t="str" cm="1">
        <f t="array" ref="AN2316">IFERROR(_xlfn.IFS(
AM2316="MPR ISSUE","ACTIVE",
AM2316="BSS Hardware Issue","ACTIVE",
AM2316="Sites strategiques, MLL, Pylone, etc.","PASSIVE",
AM2316="AKTIVCO DEFAUT GE &amp; POWER Cabinet","PASSIVE",
AM2316="AKTIVCO Coupure ENEO &amp; Baisse de tension","PASSIVE",
AM2316="Coupure ENEO &amp; Baisse de tension","PASSIVE",
AM2316="Defaut GE &amp; POWER Cabinet","PASSIVE",
AM2316="Sharing","PASSIVE",
AM2316="Sites strategiques &amp; DataCenter","PASSIVE",
AM2316="Exclu","Exclu",
AM2316="SAT","ACTIVE",
AM2316="SPARE-ISSUE","SPARE-ISSUE",
AM2316="Fiber CAmtel","ACTIVE",
AM2316="Fiber AOF","ACTIVE",
AM2316="Projet OCM (HUAWEI)","PLANNED WORKS",
AM2316="Projet OCM (NOKIA)","PLANNED WORKS",
AM2316="ACCESS-ISSUE","ACCESS-ISSUE",
AM2316="Projet OCM (ZTE, NOKIA, autres projets)","PLANNED WORKS",
AM2316="No root CAuse","No root cause",
AM2316="ODU HS","ACTIVE",
AM2316="IP &amp; VLAN","ACTIVE",
AM2316="Warehouse HUAWEI","SPARE-ISSUE",
AM2316="SPARE-HS","SPARE-ISSUE",
AM2316="Power Telco","ACTIVE", AM2316="no impacts","no impacts"
),"")</f>
        <v>no impacts</v>
      </c>
      <c r="AO2316" s="93" t="s">
        <v>5537</v>
      </c>
      <c r="AP2316" s="101" t="str">
        <f t="shared" si="65"/>
        <v>OST_037</v>
      </c>
      <c r="AR2316" s="17" t="s">
        <v>5537</v>
      </c>
      <c r="AS2316" s="7" t="s">
        <v>5537</v>
      </c>
      <c r="AT2316" s="6"/>
      <c r="AU2316" s="7"/>
      <c r="AV2316" s="3" t="s">
        <v>5537</v>
      </c>
      <c r="AW2316" s="18" t="s">
        <v>5537</v>
      </c>
      <c r="AX2316" s="18" t="s">
        <v>5537</v>
      </c>
      <c r="AY2316" s="18" t="s">
        <v>5537</v>
      </c>
      <c r="AZ2316" s="18" t="s">
        <v>5537</v>
      </c>
      <c r="BA2316" s="18" t="s">
        <v>5537</v>
      </c>
      <c r="BB2316" s="18" t="s">
        <v>5537</v>
      </c>
      <c r="BC2316" s="18" t="s">
        <v>5537</v>
      </c>
      <c r="BD2316" s="18" t="s">
        <v>5537</v>
      </c>
      <c r="BE2316" s="18" t="s">
        <v>5537</v>
      </c>
      <c r="BF2316" s="18" t="s">
        <v>5537</v>
      </c>
      <c r="BG2316" s="18" t="s">
        <v>5537</v>
      </c>
      <c r="BH2316" s="18" t="s">
        <v>5537</v>
      </c>
      <c r="BI2316" s="9" t="s">
        <v>5537</v>
      </c>
      <c r="BJ2316" s="14"/>
      <c r="BK2316" s="14" t="s">
        <v>5537</v>
      </c>
      <c r="BL2316" s="14" t="str">
        <f>_xlfn.XLOOKUP(B2316,'[4]cell downs 18042026 17h'!$B:$B,'[4]cell downs 18042026 17h'!$B:$B,"")</f>
        <v/>
      </c>
      <c r="BM2316" s="14" t="str">
        <f>_xlfn.XLOOKUP(B2316,'[5]Cells Huawei 19042026 15h'!$B:$B,'[5]Cells Huawei 19042026 15h'!$B:$B,"")</f>
        <v/>
      </c>
      <c r="BN2316" s="9" t="str">
        <f>_xlfn.XLOOKUP(B2316,'[6]cells down 19042026 9H40'!$B:$B,'[6]cells down 19042026 9H40'!$B:$B,"")</f>
        <v/>
      </c>
      <c r="BO2316" s="9" t="s">
        <v>4400</v>
      </c>
      <c r="BP2316" s="9" t="s">
        <v>5537</v>
      </c>
      <c r="BQ2316" s="115"/>
    </row>
    <row r="2317" spans="1:69" s="9" customFormat="1" x14ac:dyDescent="0.3">
      <c r="A2317" s="1" t="s">
        <v>4403</v>
      </c>
      <c r="B2317" s="8" t="s">
        <v>4404</v>
      </c>
      <c r="C2317" s="3" t="str">
        <f>_xlfn.XLOOKUP(B2317,'[1]daily break down'!$D:$D,'[1]daily break down'!$E:$E,"")</f>
        <v>CENTRE</v>
      </c>
      <c r="D2317" s="1" t="s">
        <v>11</v>
      </c>
      <c r="E2317" s="1" t="s">
        <v>12</v>
      </c>
      <c r="F2317" s="3" t="s">
        <v>37</v>
      </c>
      <c r="G2317" s="1" t="s">
        <v>4403</v>
      </c>
      <c r="H2317" s="34" t="str">
        <f>_xlfn.XLOOKUP(B2317,[2]CALCULATION!$B:$B,[2]CALCULATION!$H:$H,"")</f>
        <v>ZTE</v>
      </c>
      <c r="I2317" s="28">
        <v>0</v>
      </c>
      <c r="J2317" s="28">
        <v>0</v>
      </c>
      <c r="K2317" s="28">
        <v>0</v>
      </c>
      <c r="L2317" s="28">
        <v>0</v>
      </c>
      <c r="M2317" s="28">
        <v>0</v>
      </c>
      <c r="N2317" s="28">
        <v>0</v>
      </c>
      <c r="O2317" s="28">
        <v>0</v>
      </c>
      <c r="P2317" s="28">
        <v>0</v>
      </c>
      <c r="Q2317" s="28">
        <v>0</v>
      </c>
      <c r="R2317" s="28">
        <v>0</v>
      </c>
      <c r="S2317" s="94">
        <v>0</v>
      </c>
      <c r="T2317" s="94">
        <f>_xlfn.XLOOKUP(B2317,'[3]Nur des jours'!$B:$B,'[3]Nur des jours'!$U:$U,"")</f>
        <v>0</v>
      </c>
      <c r="U2317" s="94">
        <v>0</v>
      </c>
      <c r="V2317" s="94">
        <v>0</v>
      </c>
      <c r="W2317" s="94">
        <v>0</v>
      </c>
      <c r="X2317" s="94">
        <v>0</v>
      </c>
      <c r="Y2317" s="94">
        <v>0</v>
      </c>
      <c r="Z2317" s="94">
        <v>0</v>
      </c>
      <c r="AA2317" s="94">
        <v>0</v>
      </c>
      <c r="AB2317" s="94">
        <v>0</v>
      </c>
      <c r="AC2317" s="94"/>
      <c r="AD2317" s="94">
        <v>0</v>
      </c>
      <c r="AE2317" s="94">
        <v>0</v>
      </c>
      <c r="AF2317" s="94">
        <v>0</v>
      </c>
      <c r="AG2317" s="94">
        <v>0</v>
      </c>
      <c r="AH2317" s="94">
        <v>0</v>
      </c>
      <c r="AI2317" s="49" t="s">
        <v>5559</v>
      </c>
      <c r="AJ2317" s="49"/>
      <c r="AK2317" s="48" t="str" cm="1">
        <f t="array" ref="AK2317">IFERROR(_xlfn.IFS(
AM2317="MPR ISSUE","PDH",
AM2317="BSS Hardware Issue","BSS",
AM2317="Sites strategiques, MLL, Pylone, etc.","ENVTECH",
AM2317="AKTIVCO DEFAUT GE &amp; POWER Cabinet","AKTIVCO",
AM2317="AKTIVCO Coupure ENEO &amp; Baisse de tension","AKTIVCO GRID ONLY",
AM2317="Coupure ENEO &amp; Baisse de tension","IHS GRID ONLY",
AM2317="Defaut GE &amp; POWER Cabinet","IHS",
AM2317="Sharing","Partners",
AM2317="Sites strategiques &amp; DataCenter","SST &amp; DC",
AM2317="Exclu","Exclu",
AM2317="SAT","SAT",
AM2317="SPARE-ISSUE","SPARE-ISSUE",
AM2317="Fiber CAmtel","TRANS_FO_CAMTEL",
AM2317="Fiber AOF","Fiber AOF",
AM2317="Projet OCM (HUAWEI)","TRAVAUX-HUAWEI",
AM2317="Projet OCM (NOKIA)","TRAVAUX-NOKIA",
AM2317="ACCESS-ISSUE","ACCESS-ISSUE",
AM2317="Projet OCM (ZTE, NOKIA, autres projets)","TRAVAUX OCM",
AM2317="No root CAuse","No root cause",
AM2317="ODU HS","PDH",
AM2317="IP &amp; VLAN","PDH",
AM2317="Warehouse HUAWEI","SPARE-ISSUE",
AM2317="SPARE-HS","SPARE-ISSUE",
AM2317="Power Telco","BSS",AM2317="no impacts","no impacts"
),"")</f>
        <v>no impacts</v>
      </c>
      <c r="AL2317" s="48" t="str" cm="1">
        <f t="array" ref="AL2317">IFERROR(_xlfn.IFS(
AM2317="MPR ISSUE","TX ISSUE",
AM2317="BSS Hardware Issue","RAN ISSUE",
AM2317="Sites strategiques, MLL, Pylone, etc.","ENVTECH",
AM2317="AKTIVCO DEFAUT GE &amp; POWER Cabinet","POWER ISSUE",
AM2317="AKTIVCO Coupure ENEO &amp; Baisse de tension","POWER ISSUE",
AM2317="Coupure ENEO &amp; Baisse de tension","POWER ISSUE",
AM2317="Defaut GE &amp; POWER Cabinet","POWER ISSUE",
AM2317="Sharing","POWER ISSUE",
AM2317="Sites strategiques &amp; DataCenter","POWER ISSUE",
AM2317="Exclu","Exclu",
AM2317="SAT","TX ISSUE",
AM2317="SPARE-ISSUE","SPARE-ISSUE",
AM2317="Fiber CAmtel","TX ISSUE",
AM2317="Fiber AOF","TX ISSUE",
AM2317="Projet OCM (HUAWEI)","TRAVAUX-HUAWEI",
AM2317="Projet OCM (NOKIA)","TRAVAUX -NOKIA",
AM2317="ACCESS-ISSUE","ACCESS-ISSUE",
AM2317="Projet OCM (ZTE, NOKIA, autres projets)","TRAVAUX OCM",
AM2317="No root CAuse","No root cause",
AM2317="ODU HS","TX ISSUE",
AM2317="IP &amp; VLAN","TX ISSUE",
AM2317="Warehouse HUAWEI","SPARE-ISSUE",
AM2317="SPARE-HS","SPARE-ISSUE",
AM2317="Power Telco","RAN ISSUE",AM2317="no impacts","no impacts"
),"")</f>
        <v>no impacts</v>
      </c>
      <c r="AM2317" s="67" t="s">
        <v>5605</v>
      </c>
      <c r="AN2317" s="48" t="str" cm="1">
        <f t="array" ref="AN2317">IFERROR(_xlfn.IFS(
AM2317="MPR ISSUE","ACTIVE",
AM2317="BSS Hardware Issue","ACTIVE",
AM2317="Sites strategiques, MLL, Pylone, etc.","PASSIVE",
AM2317="AKTIVCO DEFAUT GE &amp; POWER Cabinet","PASSIVE",
AM2317="AKTIVCO Coupure ENEO &amp; Baisse de tension","PASSIVE",
AM2317="Coupure ENEO &amp; Baisse de tension","PASSIVE",
AM2317="Defaut GE &amp; POWER Cabinet","PASSIVE",
AM2317="Sharing","PASSIVE",
AM2317="Sites strategiques &amp; DataCenter","PASSIVE",
AM2317="Exclu","Exclu",
AM2317="SAT","ACTIVE",
AM2317="SPARE-ISSUE","SPARE-ISSUE",
AM2317="Fiber CAmtel","ACTIVE",
AM2317="Fiber AOF","ACTIVE",
AM2317="Projet OCM (HUAWEI)","PLANNED WORKS",
AM2317="Projet OCM (NOKIA)","PLANNED WORKS",
AM2317="ACCESS-ISSUE","ACCESS-ISSUE",
AM2317="Projet OCM (ZTE, NOKIA, autres projets)","PLANNED WORKS",
AM2317="No root CAuse","No root cause",
AM2317="ODU HS","ACTIVE",
AM2317="IP &amp; VLAN","ACTIVE",
AM2317="Warehouse HUAWEI","SPARE-ISSUE",
AM2317="SPARE-HS","SPARE-ISSUE",
AM2317="Power Telco","ACTIVE", AM2317="no impacts","no impacts"
),"")</f>
        <v>no impacts</v>
      </c>
      <c r="AO2317" s="93" t="s">
        <v>5537</v>
      </c>
      <c r="AP2317" s="101" t="str">
        <f t="shared" si="65"/>
        <v>CTR_221</v>
      </c>
      <c r="AQ2317" s="98"/>
      <c r="AR2317" s="17" t="s">
        <v>5537</v>
      </c>
      <c r="AS2317" s="7" t="s">
        <v>5537</v>
      </c>
      <c r="AT2317" s="6"/>
      <c r="AU2317" s="7"/>
      <c r="AV2317" s="3" t="s">
        <v>5537</v>
      </c>
      <c r="AW2317" s="18" t="s">
        <v>5537</v>
      </c>
      <c r="AX2317" s="18" t="s">
        <v>5537</v>
      </c>
      <c r="AY2317" s="18" t="s">
        <v>5537</v>
      </c>
      <c r="AZ2317" s="18" t="s">
        <v>5537</v>
      </c>
      <c r="BA2317" s="18" t="s">
        <v>5537</v>
      </c>
      <c r="BB2317" s="18" t="s">
        <v>5537</v>
      </c>
      <c r="BC2317" s="18" t="s">
        <v>5537</v>
      </c>
      <c r="BD2317" s="18" t="s">
        <v>5537</v>
      </c>
      <c r="BE2317" s="18" t="s">
        <v>5537</v>
      </c>
      <c r="BF2317" s="18" t="s">
        <v>5537</v>
      </c>
      <c r="BG2317" s="18" t="s">
        <v>5537</v>
      </c>
      <c r="BH2317" s="18" t="s">
        <v>5537</v>
      </c>
      <c r="BI2317" s="9" t="s">
        <v>5537</v>
      </c>
      <c r="BJ2317" s="14"/>
      <c r="BK2317" s="14" t="s">
        <v>5537</v>
      </c>
      <c r="BL2317" s="14" t="str">
        <f>_xlfn.XLOOKUP(B2317,'[4]cell downs 18042026 17h'!$B:$B,'[4]cell downs 18042026 17h'!$B:$B,"")</f>
        <v/>
      </c>
      <c r="BM2317" s="14" t="str">
        <f>_xlfn.XLOOKUP(B2317,'[5]Cells Huawei 19042026 15h'!$B:$B,'[5]Cells Huawei 19042026 15h'!$B:$B,"")</f>
        <v/>
      </c>
      <c r="BN2317" s="9" t="str">
        <f>_xlfn.XLOOKUP(B2317,'[6]cells down 19042026 9H40'!$B:$B,'[6]cells down 19042026 9H40'!$B:$B,"")</f>
        <v/>
      </c>
      <c r="BO2317" s="9" t="s">
        <v>4404</v>
      </c>
      <c r="BP2317" s="9" t="s">
        <v>12</v>
      </c>
      <c r="BQ2317" s="115"/>
    </row>
    <row r="2318" spans="1:69" s="9" customFormat="1" x14ac:dyDescent="0.3">
      <c r="A2318" s="1" t="s">
        <v>4408</v>
      </c>
      <c r="B2318" s="8" t="s">
        <v>4409</v>
      </c>
      <c r="C2318" s="3" t="str">
        <f>_xlfn.XLOOKUP(B2318,'[1]daily break down'!$D:$D,'[1]daily break down'!$E:$E,"")</f>
        <v>CENTRE</v>
      </c>
      <c r="D2318" s="1" t="s">
        <v>11</v>
      </c>
      <c r="E2318" s="1" t="s">
        <v>1129</v>
      </c>
      <c r="F2318" s="3" t="s">
        <v>69</v>
      </c>
      <c r="G2318" s="1" t="s">
        <v>1211</v>
      </c>
      <c r="H2318" s="34" t="str">
        <f>_xlfn.XLOOKUP(B2318,[2]CALCULATION!$B:$B,[2]CALCULATION!$H:$H,"")</f>
        <v>ZTE</v>
      </c>
      <c r="I2318" s="28">
        <v>0</v>
      </c>
      <c r="J2318" s="28">
        <v>0</v>
      </c>
      <c r="K2318" s="28">
        <v>0</v>
      </c>
      <c r="L2318" s="28">
        <v>0</v>
      </c>
      <c r="M2318" s="28">
        <v>0</v>
      </c>
      <c r="N2318" s="28">
        <v>0</v>
      </c>
      <c r="O2318" s="28">
        <v>0</v>
      </c>
      <c r="P2318" s="28">
        <v>0</v>
      </c>
      <c r="Q2318" s="28">
        <v>0</v>
      </c>
      <c r="R2318" s="28">
        <v>0</v>
      </c>
      <c r="S2318" s="94">
        <v>0</v>
      </c>
      <c r="T2318" s="94">
        <f>_xlfn.XLOOKUP(B2318,'[3]Nur des jours'!$B:$B,'[3]Nur des jours'!$U:$U,"")</f>
        <v>0</v>
      </c>
      <c r="U2318" s="94">
        <v>0</v>
      </c>
      <c r="V2318" s="94">
        <v>0</v>
      </c>
      <c r="W2318" s="94">
        <v>0</v>
      </c>
      <c r="X2318" s="94">
        <v>0</v>
      </c>
      <c r="Y2318" s="94">
        <v>0</v>
      </c>
      <c r="Z2318" s="94">
        <v>0</v>
      </c>
      <c r="AA2318" s="94">
        <v>0</v>
      </c>
      <c r="AB2318" s="94">
        <v>0</v>
      </c>
      <c r="AC2318" s="94"/>
      <c r="AD2318" s="94">
        <v>0</v>
      </c>
      <c r="AE2318" s="94">
        <v>0</v>
      </c>
      <c r="AF2318" s="94">
        <v>0</v>
      </c>
      <c r="AG2318" s="94">
        <v>0</v>
      </c>
      <c r="AH2318" s="94">
        <v>0</v>
      </c>
      <c r="AI2318" s="49" t="s">
        <v>5559</v>
      </c>
      <c r="AJ2318" s="49"/>
      <c r="AK2318" s="48" t="str" cm="1">
        <f t="array" ref="AK2318">IFERROR(_xlfn.IFS(
AM2318="MPR ISSUE","PDH",
AM2318="BSS Hardware Issue","BSS",
AM2318="Sites strategiques, MLL, Pylone, etc.","ENVTECH",
AM2318="AKTIVCO DEFAUT GE &amp; POWER Cabinet","AKTIVCO",
AM2318="AKTIVCO Coupure ENEO &amp; Baisse de tension","AKTIVCO GRID ONLY",
AM2318="Coupure ENEO &amp; Baisse de tension","IHS GRID ONLY",
AM2318="Defaut GE &amp; POWER Cabinet","IHS",
AM2318="Sharing","Partners",
AM2318="Sites strategiques &amp; DataCenter","SST &amp; DC",
AM2318="Exclu","Exclu",
AM2318="SAT","SAT",
AM2318="SPARE-ISSUE","SPARE-ISSUE",
AM2318="Fiber CAmtel","TRANS_FO_CAMTEL",
AM2318="Fiber AOF","Fiber AOF",
AM2318="Projet OCM (HUAWEI)","TRAVAUX-HUAWEI",
AM2318="Projet OCM (NOKIA)","TRAVAUX-NOKIA",
AM2318="ACCESS-ISSUE","ACCESS-ISSUE",
AM2318="Projet OCM (ZTE, NOKIA, autres projets)","TRAVAUX OCM",
AM2318="No root CAuse","No root cause",
AM2318="ODU HS","PDH",
AM2318="IP &amp; VLAN","PDH",
AM2318="Warehouse HUAWEI","SPARE-ISSUE",
AM2318="SPARE-HS","SPARE-ISSUE",
AM2318="Power Telco","BSS",AM2318="no impacts","no impacts"
),"")</f>
        <v>no impacts</v>
      </c>
      <c r="AL2318" s="48" t="str" cm="1">
        <f t="array" ref="AL2318">IFERROR(_xlfn.IFS(
AM2318="MPR ISSUE","TX ISSUE",
AM2318="BSS Hardware Issue","RAN ISSUE",
AM2318="Sites strategiques, MLL, Pylone, etc.","ENVTECH",
AM2318="AKTIVCO DEFAUT GE &amp; POWER Cabinet","POWER ISSUE",
AM2318="AKTIVCO Coupure ENEO &amp; Baisse de tension","POWER ISSUE",
AM2318="Coupure ENEO &amp; Baisse de tension","POWER ISSUE",
AM2318="Defaut GE &amp; POWER Cabinet","POWER ISSUE",
AM2318="Sharing","POWER ISSUE",
AM2318="Sites strategiques &amp; DataCenter","POWER ISSUE",
AM2318="Exclu","Exclu",
AM2318="SAT","TX ISSUE",
AM2318="SPARE-ISSUE","SPARE-ISSUE",
AM2318="Fiber CAmtel","TX ISSUE",
AM2318="Fiber AOF","TX ISSUE",
AM2318="Projet OCM (HUAWEI)","TRAVAUX-HUAWEI",
AM2318="Projet OCM (NOKIA)","TRAVAUX -NOKIA",
AM2318="ACCESS-ISSUE","ACCESS-ISSUE",
AM2318="Projet OCM (ZTE, NOKIA, autres projets)","TRAVAUX OCM",
AM2318="No root CAuse","No root cause",
AM2318="ODU HS","TX ISSUE",
AM2318="IP &amp; VLAN","TX ISSUE",
AM2318="Warehouse HUAWEI","SPARE-ISSUE",
AM2318="SPARE-HS","SPARE-ISSUE",
AM2318="Power Telco","RAN ISSUE",AM2318="no impacts","no impacts"
),"")</f>
        <v>no impacts</v>
      </c>
      <c r="AM2318" s="67" t="s">
        <v>5605</v>
      </c>
      <c r="AN2318" s="48" t="str" cm="1">
        <f t="array" ref="AN2318">IFERROR(_xlfn.IFS(
AM2318="MPR ISSUE","ACTIVE",
AM2318="BSS Hardware Issue","ACTIVE",
AM2318="Sites strategiques, MLL, Pylone, etc.","PASSIVE",
AM2318="AKTIVCO DEFAUT GE &amp; POWER Cabinet","PASSIVE",
AM2318="AKTIVCO Coupure ENEO &amp; Baisse de tension","PASSIVE",
AM2318="Coupure ENEO &amp; Baisse de tension","PASSIVE",
AM2318="Defaut GE &amp; POWER Cabinet","PASSIVE",
AM2318="Sharing","PASSIVE",
AM2318="Sites strategiques &amp; DataCenter","PASSIVE",
AM2318="Exclu","Exclu",
AM2318="SAT","ACTIVE",
AM2318="SPARE-ISSUE","SPARE-ISSUE",
AM2318="Fiber CAmtel","ACTIVE",
AM2318="Fiber AOF","ACTIVE",
AM2318="Projet OCM (HUAWEI)","PLANNED WORKS",
AM2318="Projet OCM (NOKIA)","PLANNED WORKS",
AM2318="ACCESS-ISSUE","ACCESS-ISSUE",
AM2318="Projet OCM (ZTE, NOKIA, autres projets)","PLANNED WORKS",
AM2318="No root CAuse","No root cause",
AM2318="ODU HS","ACTIVE",
AM2318="IP &amp; VLAN","ACTIVE",
AM2318="Warehouse HUAWEI","SPARE-ISSUE",
AM2318="SPARE-HS","SPARE-ISSUE",
AM2318="Power Telco","ACTIVE", AM2318="no impacts","no impacts"
),"")</f>
        <v>no impacts</v>
      </c>
      <c r="AO2318" s="93" t="s">
        <v>6493</v>
      </c>
      <c r="AP2318" s="127" t="str">
        <f>IFERROR(MID(AQ2318, SEARCH("CTR_", AQ2318), 7), IFERROR(MID(AQ2318, SEARCH("SUO_", AQ2318), 7), IFERROR(MID(AQ2318, SEARCH("SUD_", AQ2318), 7), IFERROR(MID(AQ2318, SEARCH("NRO_", AQ2318), 7), IFERROR(MID(AQ2318, SEARCH("ADM_", AQ2318), 7), IFERROR(MID(AQ2318, SEARCH("NRD_", AQ2318), 7), IFERROR(MID(AQ2318, SEARCH("EXN_", AQ2318), 7), IFERROR(MID(AQ2318, SEARCH("LIT_", AQ2318), 7), IFERROR(MID(AQ2318, SEARCH("EST_", AQ2318), 7), MID(AQ2318, SEARCH("OST_",AQ2318), 7))))))))))</f>
        <v>SUD_246</v>
      </c>
      <c r="AQ2318" s="9" t="s">
        <v>6534</v>
      </c>
      <c r="AR2318" s="17" t="s">
        <v>5726</v>
      </c>
      <c r="AS2318" s="7" t="s">
        <v>5537</v>
      </c>
      <c r="AT2318" s="6"/>
      <c r="AU2318" s="7"/>
      <c r="AV2318" s="3" t="s">
        <v>5537</v>
      </c>
      <c r="AW2318" s="18" t="s">
        <v>5537</v>
      </c>
      <c r="AX2318" s="18" t="s">
        <v>5537</v>
      </c>
      <c r="AY2318" s="18" t="s">
        <v>5537</v>
      </c>
      <c r="AZ2318" s="18" t="s">
        <v>5537</v>
      </c>
      <c r="BA2318" s="18" t="s">
        <v>6494</v>
      </c>
      <c r="BB2318" s="18" t="s">
        <v>5537</v>
      </c>
      <c r="BC2318" s="18" t="s">
        <v>5537</v>
      </c>
      <c r="BD2318" s="18" t="s">
        <v>5537</v>
      </c>
      <c r="BE2318" s="18" t="s">
        <v>5537</v>
      </c>
      <c r="BF2318" s="18" t="s">
        <v>5537</v>
      </c>
      <c r="BG2318" s="18" t="s">
        <v>5537</v>
      </c>
      <c r="BH2318" s="18" t="s">
        <v>5537</v>
      </c>
      <c r="BI2318" s="9" t="s">
        <v>5537</v>
      </c>
      <c r="BJ2318" s="14"/>
      <c r="BK2318" s="14" t="s">
        <v>5537</v>
      </c>
      <c r="BL2318" s="14" t="str">
        <f>_xlfn.XLOOKUP(B2318,'[4]cell downs 18042026 17h'!$B:$B,'[4]cell downs 18042026 17h'!$B:$B,"")</f>
        <v/>
      </c>
      <c r="BM2318" s="14" t="str">
        <f>_xlfn.XLOOKUP(B2318,'[5]Cells Huawei 19042026 15h'!$B:$B,'[5]Cells Huawei 19042026 15h'!$B:$B,"")</f>
        <v/>
      </c>
      <c r="BN2318" s="9" t="str">
        <f>_xlfn.XLOOKUP(B2318,'[6]cells down 19042026 9H40'!$B:$B,'[6]cells down 19042026 9H40'!$B:$B,"")</f>
        <v/>
      </c>
      <c r="BO2318" s="9" t="s">
        <v>4409</v>
      </c>
      <c r="BP2318" s="9" t="s">
        <v>12</v>
      </c>
      <c r="BQ2318" s="115"/>
    </row>
    <row r="2319" spans="1:69" s="9" customFormat="1" x14ac:dyDescent="0.3">
      <c r="A2319" s="1" t="s">
        <v>4505</v>
      </c>
      <c r="B2319" s="8" t="s">
        <v>4506</v>
      </c>
      <c r="C2319" s="3" t="str">
        <f>_xlfn.XLOOKUP(B2319,'[1]daily break down'!$D:$D,'[1]daily break down'!$E:$E,"")</f>
        <v>CENTRE</v>
      </c>
      <c r="D2319" s="1" t="s">
        <v>21</v>
      </c>
      <c r="E2319" s="1" t="s">
        <v>563</v>
      </c>
      <c r="F2319" s="3" t="s">
        <v>37</v>
      </c>
      <c r="G2319" s="1" t="s">
        <v>3985</v>
      </c>
      <c r="H2319" s="33" t="str">
        <f>_xlfn.XLOOKUP(B2319,[2]CALCULATION!$B:$B,[2]CALCULATION!$H:$H,"")</f>
        <v>NOKIA</v>
      </c>
      <c r="I2319" s="28">
        <v>0</v>
      </c>
      <c r="J2319" s="28">
        <v>0</v>
      </c>
      <c r="K2319" s="28">
        <v>0</v>
      </c>
      <c r="L2319" s="28">
        <v>0</v>
      </c>
      <c r="M2319" s="28">
        <v>0</v>
      </c>
      <c r="N2319" s="28">
        <v>0</v>
      </c>
      <c r="O2319" s="28">
        <v>0</v>
      </c>
      <c r="P2319" s="28">
        <v>0</v>
      </c>
      <c r="Q2319" s="28">
        <v>0</v>
      </c>
      <c r="R2319" s="28">
        <v>0</v>
      </c>
      <c r="S2319" s="94">
        <v>0</v>
      </c>
      <c r="T2319" s="94">
        <f>_xlfn.XLOOKUP(B2319,'[3]Nur des jours'!$B:$B,'[3]Nur des jours'!$U:$U,"")</f>
        <v>0</v>
      </c>
      <c r="U2319" s="94">
        <v>0</v>
      </c>
      <c r="V2319" s="94">
        <v>0</v>
      </c>
      <c r="W2319" s="94">
        <v>0</v>
      </c>
      <c r="X2319" s="94">
        <v>0</v>
      </c>
      <c r="Y2319" s="94">
        <v>0</v>
      </c>
      <c r="Z2319" s="94">
        <v>0</v>
      </c>
      <c r="AA2319" s="94">
        <v>0</v>
      </c>
      <c r="AB2319" s="94">
        <v>0</v>
      </c>
      <c r="AC2319" s="94"/>
      <c r="AD2319" s="94">
        <v>0</v>
      </c>
      <c r="AE2319" s="94">
        <v>0</v>
      </c>
      <c r="AF2319" s="94">
        <v>0</v>
      </c>
      <c r="AG2319" s="94">
        <v>0</v>
      </c>
      <c r="AH2319" s="94">
        <v>0</v>
      </c>
      <c r="AI2319" s="49" t="s">
        <v>5559</v>
      </c>
      <c r="AJ2319" s="49"/>
      <c r="AK2319" s="48" t="str" cm="1">
        <f t="array" ref="AK2319">IFERROR(_xlfn.IFS(
AM2319="MPR ISSUE","PDH",
AM2319="BSS Hardware Issue","BSS",
AM2319="Sites strategiques, MLL, Pylone, etc.","ENVTECH",
AM2319="AKTIVCO DEFAUT GE &amp; POWER Cabinet","AKTIVCO",
AM2319="AKTIVCO Coupure ENEO &amp; Baisse de tension","AKTIVCO GRID ONLY",
AM2319="Coupure ENEO &amp; Baisse de tension","IHS GRID ONLY",
AM2319="Defaut GE &amp; POWER Cabinet","IHS",
AM2319="Sharing","Partners",
AM2319="Sites strategiques &amp; DataCenter","SST &amp; DC",
AM2319="Exclu","Exclu",
AM2319="SAT","SAT",
AM2319="SPARE-ISSUE","SPARE-ISSUE",
AM2319="Fiber CAmtel","TRANS_FO_CAMTEL",
AM2319="Fiber AOF","Fiber AOF",
AM2319="Projet OCM (HUAWEI)","TRAVAUX-HUAWEI",
AM2319="Projet OCM (NOKIA)","TRAVAUX-NOKIA",
AM2319="ACCESS-ISSUE","ACCESS-ISSUE",
AM2319="Projet OCM (ZTE, NOKIA, autres projets)","TRAVAUX OCM",
AM2319="No root CAuse","No root cause",
AM2319="ODU HS","PDH",
AM2319="IP &amp; VLAN","PDH",
AM2319="Warehouse HUAWEI","SPARE-ISSUE",
AM2319="SPARE-HS","SPARE-ISSUE",
AM2319="Power Telco","BSS",AM2319="no impacts","no impacts"
),"")</f>
        <v>no impacts</v>
      </c>
      <c r="AL2319" s="48" t="str" cm="1">
        <f t="array" ref="AL2319">IFERROR(_xlfn.IFS(
AM2319="MPR ISSUE","TX ISSUE",
AM2319="BSS Hardware Issue","RAN ISSUE",
AM2319="Sites strategiques, MLL, Pylone, etc.","ENVTECH",
AM2319="AKTIVCO DEFAUT GE &amp; POWER Cabinet","POWER ISSUE",
AM2319="AKTIVCO Coupure ENEO &amp; Baisse de tension","POWER ISSUE",
AM2319="Coupure ENEO &amp; Baisse de tension","POWER ISSUE",
AM2319="Defaut GE &amp; POWER Cabinet","POWER ISSUE",
AM2319="Sharing","POWER ISSUE",
AM2319="Sites strategiques &amp; DataCenter","POWER ISSUE",
AM2319="Exclu","Exclu",
AM2319="SAT","TX ISSUE",
AM2319="SPARE-ISSUE","SPARE-ISSUE",
AM2319="Fiber CAmtel","TX ISSUE",
AM2319="Fiber AOF","TX ISSUE",
AM2319="Projet OCM (HUAWEI)","TRAVAUX-HUAWEI",
AM2319="Projet OCM (NOKIA)","TRAVAUX -NOKIA",
AM2319="ACCESS-ISSUE","ACCESS-ISSUE",
AM2319="Projet OCM (ZTE, NOKIA, autres projets)","TRAVAUX OCM",
AM2319="No root CAuse","No root cause",
AM2319="ODU HS","TX ISSUE",
AM2319="IP &amp; VLAN","TX ISSUE",
AM2319="Warehouse HUAWEI","SPARE-ISSUE",
AM2319="SPARE-HS","SPARE-ISSUE",
AM2319="Power Telco","RAN ISSUE",AM2319="no impacts","no impacts"
),"")</f>
        <v>no impacts</v>
      </c>
      <c r="AM2319" s="67" t="s">
        <v>5605</v>
      </c>
      <c r="AN2319" s="48" t="str" cm="1">
        <f t="array" ref="AN2319">IFERROR(_xlfn.IFS(
AM2319="MPR ISSUE","ACTIVE",
AM2319="BSS Hardware Issue","ACTIVE",
AM2319="Sites strategiques, MLL, Pylone, etc.","PASSIVE",
AM2319="AKTIVCO DEFAUT GE &amp; POWER Cabinet","PASSIVE",
AM2319="AKTIVCO Coupure ENEO &amp; Baisse de tension","PASSIVE",
AM2319="Coupure ENEO &amp; Baisse de tension","PASSIVE",
AM2319="Defaut GE &amp; POWER Cabinet","PASSIVE",
AM2319="Sharing","PASSIVE",
AM2319="Sites strategiques &amp; DataCenter","PASSIVE",
AM2319="Exclu","Exclu",
AM2319="SAT","ACTIVE",
AM2319="SPARE-ISSUE","SPARE-ISSUE",
AM2319="Fiber CAmtel","ACTIVE",
AM2319="Fiber AOF","ACTIVE",
AM2319="Projet OCM (HUAWEI)","PLANNED WORKS",
AM2319="Projet OCM (NOKIA)","PLANNED WORKS",
AM2319="ACCESS-ISSUE","ACCESS-ISSUE",
AM2319="Projet OCM (ZTE, NOKIA, autres projets)","PLANNED WORKS",
AM2319="No root CAuse","No root cause",
AM2319="ODU HS","ACTIVE",
AM2319="IP &amp; VLAN","ACTIVE",
AM2319="Warehouse HUAWEI","SPARE-ISSUE",
AM2319="SPARE-HS","SPARE-ISSUE",
AM2319="Power Telco","ACTIVE", AM2319="no impacts","no impacts"
),"")</f>
        <v>no impacts</v>
      </c>
      <c r="AO2319" s="93" t="s">
        <v>5537</v>
      </c>
      <c r="AP2319" s="101" t="str">
        <f>B2319</f>
        <v>CTR_636</v>
      </c>
      <c r="AR2319" s="17" t="s">
        <v>5537</v>
      </c>
      <c r="AS2319" s="7" t="s">
        <v>5537</v>
      </c>
      <c r="AT2319" s="6"/>
      <c r="AU2319" s="7"/>
      <c r="AV2319" s="3" t="s">
        <v>5537</v>
      </c>
      <c r="AW2319" s="18" t="s">
        <v>5537</v>
      </c>
      <c r="AX2319" s="18" t="s">
        <v>5537</v>
      </c>
      <c r="AY2319" s="18" t="s">
        <v>5537</v>
      </c>
      <c r="AZ2319" s="18" t="s">
        <v>5537</v>
      </c>
      <c r="BA2319" s="18" t="s">
        <v>5537</v>
      </c>
      <c r="BB2319" s="18" t="s">
        <v>5537</v>
      </c>
      <c r="BC2319" s="18" t="s">
        <v>5537</v>
      </c>
      <c r="BD2319" s="18" t="s">
        <v>5537</v>
      </c>
      <c r="BE2319" s="18" t="s">
        <v>5537</v>
      </c>
      <c r="BF2319" s="18" t="s">
        <v>5537</v>
      </c>
      <c r="BG2319" s="18" t="s">
        <v>5537</v>
      </c>
      <c r="BH2319" s="18" t="s">
        <v>5537</v>
      </c>
      <c r="BI2319" s="9" t="s">
        <v>5537</v>
      </c>
      <c r="BJ2319" s="14"/>
      <c r="BK2319" s="14" t="s">
        <v>5537</v>
      </c>
      <c r="BL2319" s="14" t="str">
        <f>_xlfn.XLOOKUP(B2319,'[4]cell downs 18042026 17h'!$B:$B,'[4]cell downs 18042026 17h'!$B:$B,"")</f>
        <v/>
      </c>
      <c r="BM2319" s="14" t="str">
        <f>_xlfn.XLOOKUP(B2319,'[5]Cells Huawei 19042026 15h'!$B:$B,'[5]Cells Huawei 19042026 15h'!$B:$B,"")</f>
        <v/>
      </c>
      <c r="BN2319" s="9" t="str">
        <f>_xlfn.XLOOKUP(B2319,'[6]cells down 19042026 9H40'!$B:$B,'[6]cells down 19042026 9H40'!$B:$B,"")</f>
        <v/>
      </c>
      <c r="BO2319" s="9" t="s">
        <v>5537</v>
      </c>
      <c r="BP2319" s="9" t="s">
        <v>12</v>
      </c>
      <c r="BQ2319" s="115"/>
    </row>
    <row r="2320" spans="1:69" s="9" customFormat="1" x14ac:dyDescent="0.3">
      <c r="A2320" s="1" t="s">
        <v>4412</v>
      </c>
      <c r="B2320" s="8" t="s">
        <v>4413</v>
      </c>
      <c r="C2320" s="3" t="str">
        <f>_xlfn.XLOOKUP(B2320,'[1]daily break down'!$D:$D,'[1]daily break down'!$E:$E,"")</f>
        <v>LITTORAL</v>
      </c>
      <c r="D2320" s="1" t="s">
        <v>11</v>
      </c>
      <c r="E2320" s="1" t="s">
        <v>12</v>
      </c>
      <c r="F2320" s="3" t="s">
        <v>31</v>
      </c>
      <c r="G2320" s="1" t="s">
        <v>3535</v>
      </c>
      <c r="H2320" s="34" t="str">
        <f>_xlfn.XLOOKUP(B2320,[2]CALCULATION!$B:$B,[2]CALCULATION!$H:$H,"")</f>
        <v>ZTE</v>
      </c>
      <c r="I2320" s="28">
        <v>0</v>
      </c>
      <c r="J2320" s="28">
        <v>0</v>
      </c>
      <c r="K2320" s="28">
        <v>0</v>
      </c>
      <c r="L2320" s="28">
        <v>0</v>
      </c>
      <c r="M2320" s="28">
        <v>0</v>
      </c>
      <c r="N2320" s="28">
        <v>0</v>
      </c>
      <c r="O2320" s="28">
        <v>0</v>
      </c>
      <c r="P2320" s="28">
        <v>0</v>
      </c>
      <c r="Q2320" s="28">
        <v>0</v>
      </c>
      <c r="R2320" s="28">
        <v>0</v>
      </c>
      <c r="S2320" s="94">
        <v>0</v>
      </c>
      <c r="T2320" s="94">
        <f>_xlfn.XLOOKUP(B2320,'[3]Nur des jours'!$B:$B,'[3]Nur des jours'!$U:$U,"")</f>
        <v>0</v>
      </c>
      <c r="U2320" s="94">
        <v>0</v>
      </c>
      <c r="V2320" s="94">
        <v>0</v>
      </c>
      <c r="W2320" s="94">
        <v>0</v>
      </c>
      <c r="X2320" s="94">
        <v>0</v>
      </c>
      <c r="Y2320" s="94">
        <v>0</v>
      </c>
      <c r="Z2320" s="94">
        <v>0</v>
      </c>
      <c r="AA2320" s="94">
        <v>0</v>
      </c>
      <c r="AB2320" s="94">
        <v>0</v>
      </c>
      <c r="AC2320" s="94"/>
      <c r="AD2320" s="94">
        <v>0</v>
      </c>
      <c r="AE2320" s="94">
        <v>0</v>
      </c>
      <c r="AF2320" s="94">
        <v>0</v>
      </c>
      <c r="AG2320" s="94">
        <v>0</v>
      </c>
      <c r="AH2320" s="94">
        <v>0</v>
      </c>
      <c r="AI2320" s="49" t="s">
        <v>5559</v>
      </c>
      <c r="AJ2320" s="49"/>
      <c r="AK2320" s="48" t="str" cm="1">
        <f t="array" ref="AK2320">IFERROR(_xlfn.IFS(
AM2320="MPR ISSUE","PDH",
AM2320="BSS Hardware Issue","BSS",
AM2320="Sites strategiques, MLL, Pylone, etc.","ENVTECH",
AM2320="AKTIVCO DEFAUT GE &amp; POWER Cabinet","AKTIVCO",
AM2320="AKTIVCO Coupure ENEO &amp; Baisse de tension","AKTIVCO GRID ONLY",
AM2320="Coupure ENEO &amp; Baisse de tension","IHS GRID ONLY",
AM2320="Defaut GE &amp; POWER Cabinet","IHS",
AM2320="Sharing","Partners",
AM2320="Sites strategiques &amp; DataCenter","SST &amp; DC",
AM2320="Exclu","Exclu",
AM2320="SAT","SAT",
AM2320="SPARE-ISSUE","SPARE-ISSUE",
AM2320="Fiber CAmtel","TRANS_FO_CAMTEL",
AM2320="Fiber AOF","Fiber AOF",
AM2320="Projet OCM (HUAWEI)","TRAVAUX-HUAWEI",
AM2320="Projet OCM (NOKIA)","TRAVAUX-NOKIA",
AM2320="ACCESS-ISSUE","ACCESS-ISSUE",
AM2320="Projet OCM (ZTE, NOKIA, autres projets)","TRAVAUX OCM",
AM2320="No root CAuse","No root cause",
AM2320="ODU HS","PDH",
AM2320="IP &amp; VLAN","PDH",
AM2320="Warehouse HUAWEI","SPARE-ISSUE",
AM2320="SPARE-HS","SPARE-ISSUE",
AM2320="Power Telco","BSS",AM2320="no impacts","no impacts"
),"")</f>
        <v>PDH</v>
      </c>
      <c r="AL2320" s="48" t="str" cm="1">
        <f t="array" ref="AL2320">IFERROR(_xlfn.IFS(
AM2320="MPR ISSUE","TX ISSUE",
AM2320="BSS Hardware Issue","RAN ISSUE",
AM2320="Sites strategiques, MLL, Pylone, etc.","ENVTECH",
AM2320="AKTIVCO DEFAUT GE &amp; POWER Cabinet","POWER ISSUE",
AM2320="AKTIVCO Coupure ENEO &amp; Baisse de tension","POWER ISSUE",
AM2320="Coupure ENEO &amp; Baisse de tension","POWER ISSUE",
AM2320="Defaut GE &amp; POWER Cabinet","POWER ISSUE",
AM2320="Sharing","POWER ISSUE",
AM2320="Sites strategiques &amp; DataCenter","POWER ISSUE",
AM2320="Exclu","Exclu",
AM2320="SAT","TX ISSUE",
AM2320="SPARE-ISSUE","SPARE-ISSUE",
AM2320="Fiber CAmtel","TX ISSUE",
AM2320="Fiber AOF","TX ISSUE",
AM2320="Projet OCM (HUAWEI)","TRAVAUX-HUAWEI",
AM2320="Projet OCM (NOKIA)","TRAVAUX -NOKIA",
AM2320="ACCESS-ISSUE","ACCESS-ISSUE",
AM2320="Projet OCM (ZTE, NOKIA, autres projets)","TRAVAUX OCM",
AM2320="No root CAuse","No root cause",
AM2320="ODU HS","TX ISSUE",
AM2320="IP &amp; VLAN","TX ISSUE",
AM2320="Warehouse HUAWEI","SPARE-ISSUE",
AM2320="SPARE-HS","SPARE-ISSUE",
AM2320="Power Telco","RAN ISSUE",AM2320="no impacts","no impacts"
),"")</f>
        <v>TX ISSUE</v>
      </c>
      <c r="AM2320" s="67" t="s">
        <v>5352</v>
      </c>
      <c r="AN2320" s="48" t="str" cm="1">
        <f t="array" ref="AN2320">IFERROR(_xlfn.IFS(
AM2320="MPR ISSUE","ACTIVE",
AM2320="BSS Hardware Issue","ACTIVE",
AM2320="Sites strategiques, MLL, Pylone, etc.","PASSIVE",
AM2320="AKTIVCO DEFAUT GE &amp; POWER Cabinet","PASSIVE",
AM2320="AKTIVCO Coupure ENEO &amp; Baisse de tension","PASSIVE",
AM2320="Coupure ENEO &amp; Baisse de tension","PASSIVE",
AM2320="Defaut GE &amp; POWER Cabinet","PASSIVE",
AM2320="Sharing","PASSIVE",
AM2320="Sites strategiques &amp; DataCenter","PASSIVE",
AM2320="Exclu","Exclu",
AM2320="SAT","ACTIVE",
AM2320="SPARE-ISSUE","SPARE-ISSUE",
AM2320="Fiber CAmtel","ACTIVE",
AM2320="Fiber AOF","ACTIVE",
AM2320="Projet OCM (HUAWEI)","PLANNED WORKS",
AM2320="Projet OCM (NOKIA)","PLANNED WORKS",
AM2320="ACCESS-ISSUE","ACCESS-ISSUE",
AM2320="Projet OCM (ZTE, NOKIA, autres projets)","PLANNED WORKS",
AM2320="No root CAuse","No root cause",
AM2320="ODU HS","ACTIVE",
AM2320="IP &amp; VLAN","ACTIVE",
AM2320="Warehouse HUAWEI","SPARE-ISSUE",
AM2320="SPARE-HS","SPARE-ISSUE",
AM2320="Power Telco","ACTIVE", AM2320="no impacts","no impacts"
),"")</f>
        <v>ACTIVE</v>
      </c>
      <c r="AO2320" s="93" t="s">
        <v>5758</v>
      </c>
      <c r="AP2320" s="127" t="str">
        <f>IFERROR(MID(AQ2320, SEARCH("CTR_", AQ2320), 7), IFERROR(MID(AQ2320, SEARCH("SUO_", AQ2320), 7), IFERROR(MID(AQ2320, SEARCH("SUD_", AQ2320), 7), IFERROR(MID(AQ2320, SEARCH("NRO_", AQ2320), 7), IFERROR(MID(AQ2320, SEARCH("ADM_", AQ2320), 7), IFERROR(MID(AQ2320, SEARCH("NRD_", AQ2320), 7), IFERROR(MID(AQ2320, SEARCH("EXN_", AQ2320), 7), IFERROR(MID(AQ2320, SEARCH("LIT_", AQ2320), 7), IFERROR(MID(AQ2320, SEARCH("EST_", AQ2320), 7), MID(AQ2320, SEARCH("OST_",AQ2320), 7))))))))))</f>
        <v>LIT_194</v>
      </c>
      <c r="AQ2320" s="9" t="s">
        <v>6535</v>
      </c>
      <c r="AR2320" s="17" t="s">
        <v>5758</v>
      </c>
      <c r="AS2320" s="7" t="s">
        <v>5537</v>
      </c>
      <c r="AT2320" s="6"/>
      <c r="AU2320" s="7"/>
      <c r="AV2320" s="3" t="s">
        <v>5537</v>
      </c>
      <c r="AW2320" s="18" t="s">
        <v>5537</v>
      </c>
      <c r="AX2320" s="18" t="s">
        <v>5537</v>
      </c>
      <c r="AY2320" s="18" t="s">
        <v>5537</v>
      </c>
      <c r="AZ2320" s="18" t="s">
        <v>5537</v>
      </c>
      <c r="BA2320" s="18" t="s">
        <v>5537</v>
      </c>
      <c r="BB2320" s="18" t="s">
        <v>5537</v>
      </c>
      <c r="BC2320" s="18" t="s">
        <v>5537</v>
      </c>
      <c r="BD2320" s="18" t="s">
        <v>5537</v>
      </c>
      <c r="BE2320" s="18" t="s">
        <v>5537</v>
      </c>
      <c r="BF2320" s="18" t="s">
        <v>5537</v>
      </c>
      <c r="BG2320" s="18" t="s">
        <v>5537</v>
      </c>
      <c r="BH2320" s="18" t="s">
        <v>5537</v>
      </c>
      <c r="BI2320" s="9" t="s">
        <v>5537</v>
      </c>
      <c r="BJ2320" s="14"/>
      <c r="BK2320" s="14" t="s">
        <v>5537</v>
      </c>
      <c r="BL2320" s="14" t="str">
        <f>_xlfn.XLOOKUP(B2320,'[4]cell downs 18042026 17h'!$B:$B,'[4]cell downs 18042026 17h'!$B:$B,"")</f>
        <v/>
      </c>
      <c r="BM2320" s="14" t="str">
        <f>_xlfn.XLOOKUP(B2320,'[5]Cells Huawei 19042026 15h'!$B:$B,'[5]Cells Huawei 19042026 15h'!$B:$B,"")</f>
        <v/>
      </c>
      <c r="BN2320" s="9" t="str">
        <f>_xlfn.XLOOKUP(B2320,'[6]cells down 19042026 9H40'!$B:$B,'[6]cells down 19042026 9H40'!$B:$B,"")</f>
        <v/>
      </c>
      <c r="BO2320" s="9" t="s">
        <v>4413</v>
      </c>
      <c r="BP2320" s="9" t="s">
        <v>5537</v>
      </c>
      <c r="BQ2320" s="115"/>
    </row>
    <row r="2321" spans="1:69" s="9" customFormat="1" x14ac:dyDescent="0.3">
      <c r="A2321" s="1" t="s">
        <v>4414</v>
      </c>
      <c r="B2321" s="8" t="s">
        <v>4415</v>
      </c>
      <c r="C2321" s="3" t="str">
        <f>_xlfn.XLOOKUP(B2321,'[1]daily break down'!$D:$D,'[1]daily break down'!$E:$E,"")</f>
        <v>LITTORAL</v>
      </c>
      <c r="D2321" s="1" t="s">
        <v>11</v>
      </c>
      <c r="E2321" s="1" t="s">
        <v>12</v>
      </c>
      <c r="F2321" s="3" t="s">
        <v>31</v>
      </c>
      <c r="G2321" s="1" t="s">
        <v>3535</v>
      </c>
      <c r="H2321" s="34" t="str">
        <f>_xlfn.XLOOKUP(B2321,[2]CALCULATION!$B:$B,[2]CALCULATION!$H:$H,"")</f>
        <v>ZTE</v>
      </c>
      <c r="I2321" s="28">
        <v>0</v>
      </c>
      <c r="J2321" s="28">
        <v>0</v>
      </c>
      <c r="K2321" s="28">
        <v>0</v>
      </c>
      <c r="L2321" s="28">
        <v>0</v>
      </c>
      <c r="M2321" s="28">
        <v>0</v>
      </c>
      <c r="N2321" s="28">
        <v>0</v>
      </c>
      <c r="O2321" s="28">
        <v>0</v>
      </c>
      <c r="P2321" s="28">
        <v>0</v>
      </c>
      <c r="Q2321" s="28">
        <v>0</v>
      </c>
      <c r="R2321" s="28">
        <v>0</v>
      </c>
      <c r="S2321" s="94">
        <v>0</v>
      </c>
      <c r="T2321" s="94">
        <f>_xlfn.XLOOKUP(B2321,'[3]Nur des jours'!$B:$B,'[3]Nur des jours'!$U:$U,"")</f>
        <v>0</v>
      </c>
      <c r="U2321" s="94">
        <v>0</v>
      </c>
      <c r="V2321" s="94">
        <v>0</v>
      </c>
      <c r="W2321" s="94">
        <v>0</v>
      </c>
      <c r="X2321" s="94">
        <v>0</v>
      </c>
      <c r="Y2321" s="94">
        <v>0</v>
      </c>
      <c r="Z2321" s="94">
        <v>0</v>
      </c>
      <c r="AA2321" s="94">
        <v>0</v>
      </c>
      <c r="AB2321" s="94">
        <v>0</v>
      </c>
      <c r="AC2321" s="94"/>
      <c r="AD2321" s="94">
        <v>0</v>
      </c>
      <c r="AE2321" s="94">
        <v>0</v>
      </c>
      <c r="AF2321" s="94">
        <v>0</v>
      </c>
      <c r="AG2321" s="94">
        <v>0</v>
      </c>
      <c r="AH2321" s="94">
        <v>0</v>
      </c>
      <c r="AI2321" s="49" t="s">
        <v>5559</v>
      </c>
      <c r="AJ2321" s="49"/>
      <c r="AK2321" s="48" t="str" cm="1">
        <f t="array" ref="AK2321">IFERROR(_xlfn.IFS(
AM2321="MPR ISSUE","PDH",
AM2321="BSS Hardware Issue","BSS",
AM2321="Sites strategiques, MLL, Pylone, etc.","ENVTECH",
AM2321="AKTIVCO DEFAUT GE &amp; POWER Cabinet","AKTIVCO",
AM2321="AKTIVCO Coupure ENEO &amp; Baisse de tension","AKTIVCO GRID ONLY",
AM2321="Coupure ENEO &amp; Baisse de tension","IHS GRID ONLY",
AM2321="Defaut GE &amp; POWER Cabinet","IHS",
AM2321="Sharing","Partners",
AM2321="Sites strategiques &amp; DataCenter","SST &amp; DC",
AM2321="Exclu","Exclu",
AM2321="SAT","SAT",
AM2321="SPARE-ISSUE","SPARE-ISSUE",
AM2321="Fiber CAmtel","TRANS_FO_CAMTEL",
AM2321="Fiber AOF","Fiber AOF",
AM2321="Projet OCM (HUAWEI)","TRAVAUX-HUAWEI",
AM2321="Projet OCM (NOKIA)","TRAVAUX-NOKIA",
AM2321="ACCESS-ISSUE","ACCESS-ISSUE",
AM2321="Projet OCM (ZTE, NOKIA, autres projets)","TRAVAUX OCM",
AM2321="No root CAuse","No root cause",
AM2321="ODU HS","PDH",
AM2321="IP &amp; VLAN","PDH",
AM2321="Warehouse HUAWEI","SPARE-ISSUE",
AM2321="SPARE-HS","SPARE-ISSUE",
AM2321="Power Telco","BSS",AM2321="no impacts","no impacts"
),"")</f>
        <v>PDH</v>
      </c>
      <c r="AL2321" s="48" t="str" cm="1">
        <f t="array" ref="AL2321">IFERROR(_xlfn.IFS(
AM2321="MPR ISSUE","TX ISSUE",
AM2321="BSS Hardware Issue","RAN ISSUE",
AM2321="Sites strategiques, MLL, Pylone, etc.","ENVTECH",
AM2321="AKTIVCO DEFAUT GE &amp; POWER Cabinet","POWER ISSUE",
AM2321="AKTIVCO Coupure ENEO &amp; Baisse de tension","POWER ISSUE",
AM2321="Coupure ENEO &amp; Baisse de tension","POWER ISSUE",
AM2321="Defaut GE &amp; POWER Cabinet","POWER ISSUE",
AM2321="Sharing","POWER ISSUE",
AM2321="Sites strategiques &amp; DataCenter","POWER ISSUE",
AM2321="Exclu","Exclu",
AM2321="SAT","TX ISSUE",
AM2321="SPARE-ISSUE","SPARE-ISSUE",
AM2321="Fiber CAmtel","TX ISSUE",
AM2321="Fiber AOF","TX ISSUE",
AM2321="Projet OCM (HUAWEI)","TRAVAUX-HUAWEI",
AM2321="Projet OCM (NOKIA)","TRAVAUX -NOKIA",
AM2321="ACCESS-ISSUE","ACCESS-ISSUE",
AM2321="Projet OCM (ZTE, NOKIA, autres projets)","TRAVAUX OCM",
AM2321="No root CAuse","No root cause",
AM2321="ODU HS","TX ISSUE",
AM2321="IP &amp; VLAN","TX ISSUE",
AM2321="Warehouse HUAWEI","SPARE-ISSUE",
AM2321="SPARE-HS","SPARE-ISSUE",
AM2321="Power Telco","RAN ISSUE",AM2321="no impacts","no impacts"
),"")</f>
        <v>TX ISSUE</v>
      </c>
      <c r="AM2321" s="67" t="s">
        <v>5352</v>
      </c>
      <c r="AN2321" s="48" t="str" cm="1">
        <f t="array" ref="AN2321">IFERROR(_xlfn.IFS(
AM2321="MPR ISSUE","ACTIVE",
AM2321="BSS Hardware Issue","ACTIVE",
AM2321="Sites strategiques, MLL, Pylone, etc.","PASSIVE",
AM2321="AKTIVCO DEFAUT GE &amp; POWER Cabinet","PASSIVE",
AM2321="AKTIVCO Coupure ENEO &amp; Baisse de tension","PASSIVE",
AM2321="Coupure ENEO &amp; Baisse de tension","PASSIVE",
AM2321="Defaut GE &amp; POWER Cabinet","PASSIVE",
AM2321="Sharing","PASSIVE",
AM2321="Sites strategiques &amp; DataCenter","PASSIVE",
AM2321="Exclu","Exclu",
AM2321="SAT","ACTIVE",
AM2321="SPARE-ISSUE","SPARE-ISSUE",
AM2321="Fiber CAmtel","ACTIVE",
AM2321="Fiber AOF","ACTIVE",
AM2321="Projet OCM (HUAWEI)","PLANNED WORKS",
AM2321="Projet OCM (NOKIA)","PLANNED WORKS",
AM2321="ACCESS-ISSUE","ACCESS-ISSUE",
AM2321="Projet OCM (ZTE, NOKIA, autres projets)","PLANNED WORKS",
AM2321="No root CAuse","No root cause",
AM2321="ODU HS","ACTIVE",
AM2321="IP &amp; VLAN","ACTIVE",
AM2321="Warehouse HUAWEI","SPARE-ISSUE",
AM2321="SPARE-HS","SPARE-ISSUE",
AM2321="Power Telco","ACTIVE", AM2321="no impacts","no impacts"
),"")</f>
        <v>ACTIVE</v>
      </c>
      <c r="AO2321" s="93" t="s">
        <v>5758</v>
      </c>
      <c r="AP2321" s="127" t="str">
        <f>IFERROR(MID(AQ2321, SEARCH("CTR_", AQ2321), 7), IFERROR(MID(AQ2321, SEARCH("SUO_", AQ2321), 7), IFERROR(MID(AQ2321, SEARCH("SUD_", AQ2321), 7), IFERROR(MID(AQ2321, SEARCH("NRO_", AQ2321), 7), IFERROR(MID(AQ2321, SEARCH("ADM_", AQ2321), 7), IFERROR(MID(AQ2321, SEARCH("NRD_", AQ2321), 7), IFERROR(MID(AQ2321, SEARCH("EXN_", AQ2321), 7), IFERROR(MID(AQ2321, SEARCH("LIT_", AQ2321), 7), IFERROR(MID(AQ2321, SEARCH("EST_", AQ2321), 7), MID(AQ2321, SEARCH("OST_",AQ2321), 7))))))))))</f>
        <v>LIT_194</v>
      </c>
      <c r="AQ2321" s="9" t="s">
        <v>6535</v>
      </c>
      <c r="AR2321" s="17" t="s">
        <v>5758</v>
      </c>
      <c r="AS2321" s="7" t="s">
        <v>5537</v>
      </c>
      <c r="AT2321" s="6"/>
      <c r="AU2321" s="7"/>
      <c r="AV2321" s="3" t="s">
        <v>5537</v>
      </c>
      <c r="AW2321" s="18" t="s">
        <v>5537</v>
      </c>
      <c r="AX2321" s="18" t="s">
        <v>5537</v>
      </c>
      <c r="AY2321" s="18" t="s">
        <v>5537</v>
      </c>
      <c r="AZ2321" s="18" t="s">
        <v>5537</v>
      </c>
      <c r="BA2321" s="18" t="s">
        <v>5537</v>
      </c>
      <c r="BB2321" s="18" t="s">
        <v>5537</v>
      </c>
      <c r="BC2321" s="18" t="s">
        <v>5537</v>
      </c>
      <c r="BD2321" s="18" t="s">
        <v>5537</v>
      </c>
      <c r="BE2321" s="18" t="s">
        <v>5537</v>
      </c>
      <c r="BF2321" s="18" t="s">
        <v>5537</v>
      </c>
      <c r="BG2321" s="18" t="s">
        <v>5537</v>
      </c>
      <c r="BH2321" s="18" t="s">
        <v>5537</v>
      </c>
      <c r="BI2321" s="9" t="s">
        <v>5537</v>
      </c>
      <c r="BJ2321" s="14"/>
      <c r="BK2321" s="14" t="s">
        <v>5537</v>
      </c>
      <c r="BL2321" s="14" t="str">
        <f>_xlfn.XLOOKUP(B2321,'[4]cell downs 18042026 17h'!$B:$B,'[4]cell downs 18042026 17h'!$B:$B,"")</f>
        <v/>
      </c>
      <c r="BM2321" s="14" t="str">
        <f>_xlfn.XLOOKUP(B2321,'[5]Cells Huawei 19042026 15h'!$B:$B,'[5]Cells Huawei 19042026 15h'!$B:$B,"")</f>
        <v/>
      </c>
      <c r="BN2321" s="9" t="str">
        <f>_xlfn.XLOOKUP(B2321,'[6]cells down 19042026 9H40'!$B:$B,'[6]cells down 19042026 9H40'!$B:$B,"")</f>
        <v/>
      </c>
      <c r="BO2321" s="9" t="s">
        <v>4415</v>
      </c>
      <c r="BP2321" s="9" t="s">
        <v>5537</v>
      </c>
      <c r="BQ2321" s="115"/>
    </row>
    <row r="2322" spans="1:69" s="9" customFormat="1" x14ac:dyDescent="0.3">
      <c r="A2322" s="1" t="s">
        <v>4418</v>
      </c>
      <c r="B2322" s="8" t="s">
        <v>4419</v>
      </c>
      <c r="C2322" s="3" t="str">
        <f>_xlfn.XLOOKUP(B2322,'[1]daily break down'!$D:$D,'[1]daily break down'!$E:$E,"")</f>
        <v>LITTORAL</v>
      </c>
      <c r="D2322" s="1" t="s">
        <v>11</v>
      </c>
      <c r="E2322" s="1" t="s">
        <v>594</v>
      </c>
      <c r="F2322" s="3" t="s">
        <v>31</v>
      </c>
      <c r="G2322" s="1" t="s">
        <v>3535</v>
      </c>
      <c r="H2322" s="33" t="str">
        <f>_xlfn.XLOOKUP(B2322,[2]CALCULATION!$B:$B,[2]CALCULATION!$H:$H,"")</f>
        <v>NOKIA</v>
      </c>
      <c r="I2322" s="28">
        <v>0</v>
      </c>
      <c r="J2322" s="28">
        <v>0</v>
      </c>
      <c r="K2322" s="28">
        <v>0</v>
      </c>
      <c r="L2322" s="28">
        <v>0</v>
      </c>
      <c r="M2322" s="28">
        <v>0</v>
      </c>
      <c r="N2322" s="28">
        <v>0</v>
      </c>
      <c r="O2322" s="28">
        <v>0</v>
      </c>
      <c r="P2322" s="28">
        <v>0</v>
      </c>
      <c r="Q2322" s="28">
        <v>0</v>
      </c>
      <c r="R2322" s="28">
        <v>0</v>
      </c>
      <c r="S2322" s="94">
        <v>0</v>
      </c>
      <c r="T2322" s="94">
        <f>_xlfn.XLOOKUP(B2322,'[3]Nur des jours'!$B:$B,'[3]Nur des jours'!$U:$U,"")</f>
        <v>0</v>
      </c>
      <c r="U2322" s="94">
        <v>0</v>
      </c>
      <c r="V2322" s="94">
        <v>0</v>
      </c>
      <c r="W2322" s="94">
        <v>0</v>
      </c>
      <c r="X2322" s="94">
        <v>0</v>
      </c>
      <c r="Y2322" s="94">
        <v>0</v>
      </c>
      <c r="Z2322" s="94">
        <v>0</v>
      </c>
      <c r="AA2322" s="94">
        <v>0</v>
      </c>
      <c r="AB2322" s="94">
        <v>0</v>
      </c>
      <c r="AC2322" s="94"/>
      <c r="AD2322" s="94">
        <v>0</v>
      </c>
      <c r="AE2322" s="94">
        <v>0</v>
      </c>
      <c r="AF2322" s="94">
        <v>0</v>
      </c>
      <c r="AG2322" s="94">
        <v>0</v>
      </c>
      <c r="AH2322" s="94">
        <v>0</v>
      </c>
      <c r="AI2322" s="49" t="s">
        <v>5559</v>
      </c>
      <c r="AJ2322" s="49"/>
      <c r="AK2322" s="48" t="str" cm="1">
        <f t="array" ref="AK2322">IFERROR(_xlfn.IFS(
AM2322="MPR ISSUE","PDH",
AM2322="BSS Hardware Issue","BSS",
AM2322="Sites strategiques, MLL, Pylone, etc.","ENVTECH",
AM2322="AKTIVCO DEFAUT GE &amp; POWER Cabinet","AKTIVCO",
AM2322="AKTIVCO Coupure ENEO &amp; Baisse de tension","AKTIVCO GRID ONLY",
AM2322="Coupure ENEO &amp; Baisse de tension","IHS GRID ONLY",
AM2322="Defaut GE &amp; POWER Cabinet","IHS",
AM2322="Sharing","Partners",
AM2322="Sites strategiques &amp; DataCenter","SST &amp; DC",
AM2322="Exclu","Exclu",
AM2322="SAT","SAT",
AM2322="SPARE-ISSUE","SPARE-ISSUE",
AM2322="Fiber CAmtel","TRANS_FO_CAMTEL",
AM2322="Fiber AOF","Fiber AOF",
AM2322="Projet OCM (HUAWEI)","TRAVAUX-HUAWEI",
AM2322="Projet OCM (NOKIA)","TRAVAUX-NOKIA",
AM2322="ACCESS-ISSUE","ACCESS-ISSUE",
AM2322="Projet OCM (ZTE, NOKIA, autres projets)","TRAVAUX OCM",
AM2322="No root CAuse","No root cause",
AM2322="ODU HS","PDH",
AM2322="IP &amp; VLAN","PDH",
AM2322="Warehouse HUAWEI","SPARE-ISSUE",
AM2322="SPARE-HS","SPARE-ISSUE",
AM2322="Power Telco","BSS",AM2322="no impacts","no impacts"
),"")</f>
        <v>PDH</v>
      </c>
      <c r="AL2322" s="48" t="str" cm="1">
        <f t="array" ref="AL2322">IFERROR(_xlfn.IFS(
AM2322="MPR ISSUE","TX ISSUE",
AM2322="BSS Hardware Issue","RAN ISSUE",
AM2322="Sites strategiques, MLL, Pylone, etc.","ENVTECH",
AM2322="AKTIVCO DEFAUT GE &amp; POWER Cabinet","POWER ISSUE",
AM2322="AKTIVCO Coupure ENEO &amp; Baisse de tension","POWER ISSUE",
AM2322="Coupure ENEO &amp; Baisse de tension","POWER ISSUE",
AM2322="Defaut GE &amp; POWER Cabinet","POWER ISSUE",
AM2322="Sharing","POWER ISSUE",
AM2322="Sites strategiques &amp; DataCenter","POWER ISSUE",
AM2322="Exclu","Exclu",
AM2322="SAT","TX ISSUE",
AM2322="SPARE-ISSUE","SPARE-ISSUE",
AM2322="Fiber CAmtel","TX ISSUE",
AM2322="Fiber AOF","TX ISSUE",
AM2322="Projet OCM (HUAWEI)","TRAVAUX-HUAWEI",
AM2322="Projet OCM (NOKIA)","TRAVAUX -NOKIA",
AM2322="ACCESS-ISSUE","ACCESS-ISSUE",
AM2322="Projet OCM (ZTE, NOKIA, autres projets)","TRAVAUX OCM",
AM2322="No root CAuse","No root cause",
AM2322="ODU HS","TX ISSUE",
AM2322="IP &amp; VLAN","TX ISSUE",
AM2322="Warehouse HUAWEI","SPARE-ISSUE",
AM2322="SPARE-HS","SPARE-ISSUE",
AM2322="Power Telco","RAN ISSUE",AM2322="no impacts","no impacts"
),"")</f>
        <v>TX ISSUE</v>
      </c>
      <c r="AM2322" s="67" t="s">
        <v>5352</v>
      </c>
      <c r="AN2322" s="48" t="str" cm="1">
        <f t="array" ref="AN2322">IFERROR(_xlfn.IFS(
AM2322="MPR ISSUE","ACTIVE",
AM2322="BSS Hardware Issue","ACTIVE",
AM2322="Sites strategiques, MLL, Pylone, etc.","PASSIVE",
AM2322="AKTIVCO DEFAUT GE &amp; POWER Cabinet","PASSIVE",
AM2322="AKTIVCO Coupure ENEO &amp; Baisse de tension","PASSIVE",
AM2322="Coupure ENEO &amp; Baisse de tension","PASSIVE",
AM2322="Defaut GE &amp; POWER Cabinet","PASSIVE",
AM2322="Sharing","PASSIVE",
AM2322="Sites strategiques &amp; DataCenter","PASSIVE",
AM2322="Exclu","Exclu",
AM2322="SAT","ACTIVE",
AM2322="SPARE-ISSUE","SPARE-ISSUE",
AM2322="Fiber CAmtel","ACTIVE",
AM2322="Fiber AOF","ACTIVE",
AM2322="Projet OCM (HUAWEI)","PLANNED WORKS",
AM2322="Projet OCM (NOKIA)","PLANNED WORKS",
AM2322="ACCESS-ISSUE","ACCESS-ISSUE",
AM2322="Projet OCM (ZTE, NOKIA, autres projets)","PLANNED WORKS",
AM2322="No root CAuse","No root cause",
AM2322="ODU HS","ACTIVE",
AM2322="IP &amp; VLAN","ACTIVE",
AM2322="Warehouse HUAWEI","SPARE-ISSUE",
AM2322="SPARE-HS","SPARE-ISSUE",
AM2322="Power Telco","ACTIVE", AM2322="no impacts","no impacts"
),"")</f>
        <v>ACTIVE</v>
      </c>
      <c r="AO2322" s="93" t="s">
        <v>5758</v>
      </c>
      <c r="AP2322" s="127" t="str">
        <f>IFERROR(MID(AQ2322, SEARCH("CTR_", AQ2322), 7), IFERROR(MID(AQ2322, SEARCH("SUO_", AQ2322), 7), IFERROR(MID(AQ2322, SEARCH("SUD_", AQ2322), 7), IFERROR(MID(AQ2322, SEARCH("NRO_", AQ2322), 7), IFERROR(MID(AQ2322, SEARCH("ADM_", AQ2322), 7), IFERROR(MID(AQ2322, SEARCH("NRD_", AQ2322), 7), IFERROR(MID(AQ2322, SEARCH("EXN_", AQ2322), 7), IFERROR(MID(AQ2322, SEARCH("LIT_", AQ2322), 7), IFERROR(MID(AQ2322, SEARCH("EST_", AQ2322), 7), MID(AQ2322, SEARCH("OST_",AQ2322), 7))))))))))</f>
        <v>LIT_194</v>
      </c>
      <c r="AQ2322" s="9" t="s">
        <v>6535</v>
      </c>
      <c r="AR2322" s="17" t="s">
        <v>5758</v>
      </c>
      <c r="AS2322" s="7" t="s">
        <v>5537</v>
      </c>
      <c r="AT2322" s="6"/>
      <c r="AU2322" s="7"/>
      <c r="AV2322" s="3" t="s">
        <v>5537</v>
      </c>
      <c r="AW2322" s="18" t="s">
        <v>5537</v>
      </c>
      <c r="AX2322" s="18" t="s">
        <v>5537</v>
      </c>
      <c r="AY2322" s="18" t="s">
        <v>5537</v>
      </c>
      <c r="AZ2322" s="18" t="s">
        <v>5537</v>
      </c>
      <c r="BA2322" s="18" t="s">
        <v>5537</v>
      </c>
      <c r="BB2322" s="18" t="s">
        <v>5537</v>
      </c>
      <c r="BC2322" s="18" t="s">
        <v>5537</v>
      </c>
      <c r="BD2322" s="18" t="s">
        <v>5537</v>
      </c>
      <c r="BE2322" s="18" t="s">
        <v>5537</v>
      </c>
      <c r="BF2322" s="18" t="s">
        <v>5537</v>
      </c>
      <c r="BG2322" s="18" t="s">
        <v>5537</v>
      </c>
      <c r="BH2322" s="18" t="s">
        <v>5537</v>
      </c>
      <c r="BI2322" s="9" t="s">
        <v>5537</v>
      </c>
      <c r="BJ2322" s="14"/>
      <c r="BK2322" s="14" t="s">
        <v>5537</v>
      </c>
      <c r="BL2322" s="14" t="str">
        <f>_xlfn.XLOOKUP(B2322,'[4]cell downs 18042026 17h'!$B:$B,'[4]cell downs 18042026 17h'!$B:$B,"")</f>
        <v/>
      </c>
      <c r="BM2322" s="14" t="str">
        <f>_xlfn.XLOOKUP(B2322,'[5]Cells Huawei 19042026 15h'!$B:$B,'[5]Cells Huawei 19042026 15h'!$B:$B,"")</f>
        <v/>
      </c>
      <c r="BN2322" s="9" t="str">
        <f>_xlfn.XLOOKUP(B2322,'[6]cells down 19042026 9H40'!$B:$B,'[6]cells down 19042026 9H40'!$B:$B,"")</f>
        <v/>
      </c>
      <c r="BO2322" s="9" t="s">
        <v>5537</v>
      </c>
      <c r="BP2322" s="9" t="s">
        <v>12</v>
      </c>
      <c r="BQ2322" s="115"/>
    </row>
    <row r="2323" spans="1:69" s="9" customFormat="1" x14ac:dyDescent="0.3">
      <c r="A2323" s="1" t="s">
        <v>4423</v>
      </c>
      <c r="B2323" s="8" t="s">
        <v>4424</v>
      </c>
      <c r="C2323" s="3" t="str">
        <f>_xlfn.XLOOKUP(B2323,'[1]daily break down'!$D:$D,'[1]daily break down'!$E:$E,"")</f>
        <v>Douala</v>
      </c>
      <c r="D2323" s="1" t="s">
        <v>11</v>
      </c>
      <c r="E2323" s="1" t="s">
        <v>12</v>
      </c>
      <c r="F2323" s="3" t="s">
        <v>31</v>
      </c>
      <c r="G2323" s="1" t="s">
        <v>32</v>
      </c>
      <c r="H2323" s="34" t="str">
        <f>_xlfn.XLOOKUP(B2323,[2]CALCULATION!$B:$B,[2]CALCULATION!$H:$H,"")</f>
        <v>ZTE</v>
      </c>
      <c r="I2323" s="28">
        <v>0</v>
      </c>
      <c r="J2323" s="28">
        <v>0</v>
      </c>
      <c r="K2323" s="28">
        <v>0</v>
      </c>
      <c r="L2323" s="28">
        <v>0</v>
      </c>
      <c r="M2323" s="28">
        <v>0</v>
      </c>
      <c r="N2323" s="28">
        <v>0</v>
      </c>
      <c r="O2323" s="28">
        <v>0</v>
      </c>
      <c r="P2323" s="28">
        <v>0</v>
      </c>
      <c r="Q2323" s="28">
        <v>0</v>
      </c>
      <c r="R2323" s="28">
        <v>0</v>
      </c>
      <c r="S2323" s="94">
        <v>0</v>
      </c>
      <c r="T2323" s="94">
        <f>_xlfn.XLOOKUP(B2323,'[3]Nur des jours'!$B:$B,'[3]Nur des jours'!$U:$U,"")</f>
        <v>0</v>
      </c>
      <c r="U2323" s="94">
        <v>0</v>
      </c>
      <c r="V2323" s="94">
        <v>0</v>
      </c>
      <c r="W2323" s="94">
        <v>0</v>
      </c>
      <c r="X2323" s="94">
        <v>0</v>
      </c>
      <c r="Y2323" s="94">
        <v>0</v>
      </c>
      <c r="Z2323" s="94">
        <v>0</v>
      </c>
      <c r="AA2323" s="94">
        <v>0</v>
      </c>
      <c r="AB2323" s="94">
        <v>0</v>
      </c>
      <c r="AC2323" s="94"/>
      <c r="AD2323" s="94">
        <v>0</v>
      </c>
      <c r="AE2323" s="94">
        <v>0</v>
      </c>
      <c r="AF2323" s="94">
        <v>0</v>
      </c>
      <c r="AG2323" s="94">
        <v>0</v>
      </c>
      <c r="AH2323" s="94">
        <v>0</v>
      </c>
      <c r="AI2323" s="49" t="s">
        <v>5559</v>
      </c>
      <c r="AJ2323" s="49"/>
      <c r="AK2323" s="48" t="str" cm="1">
        <f t="array" ref="AK2323">IFERROR(_xlfn.IFS(
AM2323="MPR ISSUE","PDH",
AM2323="BSS Hardware Issue","BSS",
AM2323="Sites strategiques, MLL, Pylone, etc.","ENVTECH",
AM2323="AKTIVCO DEFAUT GE &amp; POWER Cabinet","AKTIVCO",
AM2323="AKTIVCO Coupure ENEO &amp; Baisse de tension","AKTIVCO GRID ONLY",
AM2323="Coupure ENEO &amp; Baisse de tension","IHS GRID ONLY",
AM2323="Defaut GE &amp; POWER Cabinet","IHS",
AM2323="Sharing","Partners",
AM2323="Sites strategiques &amp; DataCenter","SST &amp; DC",
AM2323="Exclu","Exclu",
AM2323="SAT","SAT",
AM2323="SPARE-ISSUE","SPARE-ISSUE",
AM2323="Fiber CAmtel","TRANS_FO_CAMTEL",
AM2323="Fiber AOF","Fiber AOF",
AM2323="Projet OCM (HUAWEI)","TRAVAUX-HUAWEI",
AM2323="Projet OCM (NOKIA)","TRAVAUX-NOKIA",
AM2323="ACCESS-ISSUE","ACCESS-ISSUE",
AM2323="Projet OCM (ZTE, NOKIA, autres projets)","TRAVAUX OCM",
AM2323="No root CAuse","No root cause",
AM2323="ODU HS","PDH",
AM2323="IP &amp; VLAN","PDH",
AM2323="Warehouse HUAWEI","SPARE-ISSUE",
AM2323="SPARE-HS","SPARE-ISSUE",
AM2323="Power Telco","BSS",AM2323="no impacts","no impacts"
),"")</f>
        <v>no impacts</v>
      </c>
      <c r="AL2323" s="48" t="str" cm="1">
        <f t="array" ref="AL2323">IFERROR(_xlfn.IFS(
AM2323="MPR ISSUE","TX ISSUE",
AM2323="BSS Hardware Issue","RAN ISSUE",
AM2323="Sites strategiques, MLL, Pylone, etc.","ENVTECH",
AM2323="AKTIVCO DEFAUT GE &amp; POWER Cabinet","POWER ISSUE",
AM2323="AKTIVCO Coupure ENEO &amp; Baisse de tension","POWER ISSUE",
AM2323="Coupure ENEO &amp; Baisse de tension","POWER ISSUE",
AM2323="Defaut GE &amp; POWER Cabinet","POWER ISSUE",
AM2323="Sharing","POWER ISSUE",
AM2323="Sites strategiques &amp; DataCenter","POWER ISSUE",
AM2323="Exclu","Exclu",
AM2323="SAT","TX ISSUE",
AM2323="SPARE-ISSUE","SPARE-ISSUE",
AM2323="Fiber CAmtel","TX ISSUE",
AM2323="Fiber AOF","TX ISSUE",
AM2323="Projet OCM (HUAWEI)","TRAVAUX-HUAWEI",
AM2323="Projet OCM (NOKIA)","TRAVAUX -NOKIA",
AM2323="ACCESS-ISSUE","ACCESS-ISSUE",
AM2323="Projet OCM (ZTE, NOKIA, autres projets)","TRAVAUX OCM",
AM2323="No root CAuse","No root cause",
AM2323="ODU HS","TX ISSUE",
AM2323="IP &amp; VLAN","TX ISSUE",
AM2323="Warehouse HUAWEI","SPARE-ISSUE",
AM2323="SPARE-HS","SPARE-ISSUE",
AM2323="Power Telco","RAN ISSUE",AM2323="no impacts","no impacts"
),"")</f>
        <v>no impacts</v>
      </c>
      <c r="AM2323" s="67" t="s">
        <v>5605</v>
      </c>
      <c r="AN2323" s="48" t="str" cm="1">
        <f t="array" ref="AN2323">IFERROR(_xlfn.IFS(
AM2323="MPR ISSUE","ACTIVE",
AM2323="BSS Hardware Issue","ACTIVE",
AM2323="Sites strategiques, MLL, Pylone, etc.","PASSIVE",
AM2323="AKTIVCO DEFAUT GE &amp; POWER Cabinet","PASSIVE",
AM2323="AKTIVCO Coupure ENEO &amp; Baisse de tension","PASSIVE",
AM2323="Coupure ENEO &amp; Baisse de tension","PASSIVE",
AM2323="Defaut GE &amp; POWER Cabinet","PASSIVE",
AM2323="Sharing","PASSIVE",
AM2323="Sites strategiques &amp; DataCenter","PASSIVE",
AM2323="Exclu","Exclu",
AM2323="SAT","ACTIVE",
AM2323="SPARE-ISSUE","SPARE-ISSUE",
AM2323="Fiber CAmtel","ACTIVE",
AM2323="Fiber AOF","ACTIVE",
AM2323="Projet OCM (HUAWEI)","PLANNED WORKS",
AM2323="Projet OCM (NOKIA)","PLANNED WORKS",
AM2323="ACCESS-ISSUE","ACCESS-ISSUE",
AM2323="Projet OCM (ZTE, NOKIA, autres projets)","PLANNED WORKS",
AM2323="No root CAuse","No root cause",
AM2323="ODU HS","ACTIVE",
AM2323="IP &amp; VLAN","ACTIVE",
AM2323="Warehouse HUAWEI","SPARE-ISSUE",
AM2323="SPARE-HS","SPARE-ISSUE",
AM2323="Power Telco","ACTIVE", AM2323="no impacts","no impacts"
),"")</f>
        <v>no impacts</v>
      </c>
      <c r="AO2323" s="93" t="s">
        <v>5537</v>
      </c>
      <c r="AP2323" s="101" t="str">
        <f t="shared" ref="AP2323:AP2348" si="66">B2323</f>
        <v>LIT_404</v>
      </c>
      <c r="AR2323" s="17" t="s">
        <v>5537</v>
      </c>
      <c r="AS2323" s="7" t="s">
        <v>5537</v>
      </c>
      <c r="AT2323" s="6"/>
      <c r="AU2323" s="7"/>
      <c r="AV2323" s="3" t="s">
        <v>5537</v>
      </c>
      <c r="AW2323" s="18" t="s">
        <v>5537</v>
      </c>
      <c r="AX2323" s="18" t="s">
        <v>5537</v>
      </c>
      <c r="AY2323" s="18" t="s">
        <v>5537</v>
      </c>
      <c r="AZ2323" s="18" t="s">
        <v>5537</v>
      </c>
      <c r="BA2323" s="18" t="s">
        <v>5537</v>
      </c>
      <c r="BB2323" s="18" t="s">
        <v>5537</v>
      </c>
      <c r="BC2323" s="18" t="s">
        <v>5537</v>
      </c>
      <c r="BD2323" s="18" t="s">
        <v>5537</v>
      </c>
      <c r="BE2323" s="18" t="s">
        <v>5537</v>
      </c>
      <c r="BF2323" s="18" t="s">
        <v>5537</v>
      </c>
      <c r="BG2323" s="18" t="s">
        <v>5537</v>
      </c>
      <c r="BH2323" s="18" t="s">
        <v>5537</v>
      </c>
      <c r="BI2323" s="9" t="s">
        <v>5537</v>
      </c>
      <c r="BJ2323" s="14"/>
      <c r="BK2323" s="14" t="s">
        <v>5537</v>
      </c>
      <c r="BL2323" s="14" t="str">
        <f>_xlfn.XLOOKUP(B2323,'[4]cell downs 18042026 17h'!$B:$B,'[4]cell downs 18042026 17h'!$B:$B,"")</f>
        <v/>
      </c>
      <c r="BM2323" s="14" t="str">
        <f>_xlfn.XLOOKUP(B2323,'[5]Cells Huawei 19042026 15h'!$B:$B,'[5]Cells Huawei 19042026 15h'!$B:$B,"")</f>
        <v/>
      </c>
      <c r="BN2323" s="9" t="str">
        <f>_xlfn.XLOOKUP(B2323,'[6]cells down 19042026 9H40'!$B:$B,'[6]cells down 19042026 9H40'!$B:$B,"")</f>
        <v/>
      </c>
      <c r="BO2323" s="9" t="s">
        <v>4424</v>
      </c>
      <c r="BP2323" s="9" t="s">
        <v>12</v>
      </c>
      <c r="BQ2323" s="115"/>
    </row>
    <row r="2324" spans="1:69" s="9" customFormat="1" x14ac:dyDescent="0.3">
      <c r="A2324" s="1" t="s">
        <v>4425</v>
      </c>
      <c r="B2324" s="8" t="s">
        <v>4426</v>
      </c>
      <c r="C2324" s="3" t="str">
        <f>_xlfn.XLOOKUP(B2324,'[1]daily break down'!$D:$D,'[1]daily break down'!$E:$E,"")</f>
        <v>OUEST</v>
      </c>
      <c r="D2324" s="1" t="s">
        <v>11</v>
      </c>
      <c r="E2324" s="1" t="s">
        <v>12</v>
      </c>
      <c r="F2324" s="3" t="s">
        <v>102</v>
      </c>
      <c r="G2324" s="1" t="s">
        <v>4399</v>
      </c>
      <c r="H2324" s="32" t="str">
        <f>_xlfn.XLOOKUP(B2324,[2]CALCULATION!$B:$B,[2]CALCULATION!$H:$H,"")</f>
        <v>HUAWEI</v>
      </c>
      <c r="I2324" s="28">
        <v>0</v>
      </c>
      <c r="J2324" s="28">
        <v>0</v>
      </c>
      <c r="K2324" s="28">
        <v>0</v>
      </c>
      <c r="L2324" s="28">
        <v>0</v>
      </c>
      <c r="M2324" s="28">
        <v>0</v>
      </c>
      <c r="N2324" s="28">
        <v>0</v>
      </c>
      <c r="O2324" s="28">
        <v>0</v>
      </c>
      <c r="P2324" s="28">
        <v>0</v>
      </c>
      <c r="Q2324" s="28">
        <v>0</v>
      </c>
      <c r="R2324" s="28">
        <v>0</v>
      </c>
      <c r="S2324" s="94">
        <v>0</v>
      </c>
      <c r="T2324" s="94">
        <f>_xlfn.XLOOKUP(B2324,'[3]Nur des jours'!$B:$B,'[3]Nur des jours'!$U:$U,"")</f>
        <v>0</v>
      </c>
      <c r="U2324" s="94">
        <v>0</v>
      </c>
      <c r="V2324" s="94">
        <v>0</v>
      </c>
      <c r="W2324" s="94">
        <v>0</v>
      </c>
      <c r="X2324" s="94">
        <v>0</v>
      </c>
      <c r="Y2324" s="94">
        <v>0</v>
      </c>
      <c r="Z2324" s="94">
        <v>0</v>
      </c>
      <c r="AA2324" s="94">
        <v>0</v>
      </c>
      <c r="AB2324" s="94">
        <v>0</v>
      </c>
      <c r="AC2324" s="94"/>
      <c r="AD2324" s="94">
        <v>0</v>
      </c>
      <c r="AE2324" s="94">
        <v>0</v>
      </c>
      <c r="AF2324" s="94">
        <v>0</v>
      </c>
      <c r="AG2324" s="94">
        <v>0</v>
      </c>
      <c r="AH2324" s="94">
        <v>0</v>
      </c>
      <c r="AI2324" s="49" t="s">
        <v>5559</v>
      </c>
      <c r="AJ2324" s="49"/>
      <c r="AK2324" s="48" t="str" cm="1">
        <f t="array" ref="AK2324">IFERROR(_xlfn.IFS(
AM2324="MPR ISSUE","PDH",
AM2324="BSS Hardware Issue","BSS",
AM2324="Sites strategiques, MLL, Pylone, etc.","ENVTECH",
AM2324="AKTIVCO DEFAUT GE &amp; POWER Cabinet","AKTIVCO",
AM2324="AKTIVCO Coupure ENEO &amp; Baisse de tension","AKTIVCO GRID ONLY",
AM2324="Coupure ENEO &amp; Baisse de tension","IHS GRID ONLY",
AM2324="Defaut GE &amp; POWER Cabinet","IHS",
AM2324="Sharing","Partners",
AM2324="Sites strategiques &amp; DataCenter","SST &amp; DC",
AM2324="Exclu","Exclu",
AM2324="SAT","SAT",
AM2324="SPARE-ISSUE","SPARE-ISSUE",
AM2324="Fiber CAmtel","TRANS_FO_CAMTEL",
AM2324="Fiber AOF","Fiber AOF",
AM2324="Projet OCM (HUAWEI)","TRAVAUX-HUAWEI",
AM2324="Projet OCM (NOKIA)","TRAVAUX-NOKIA",
AM2324="ACCESS-ISSUE","ACCESS-ISSUE",
AM2324="Projet OCM (ZTE, NOKIA, autres projets)","TRAVAUX OCM",
AM2324="No root CAuse","No root cause",
AM2324="ODU HS","PDH",
AM2324="IP &amp; VLAN","PDH",
AM2324="Warehouse HUAWEI","SPARE-ISSUE",
AM2324="SPARE-HS","SPARE-ISSUE",
AM2324="Power Telco","BSS",AM2324="no impacts","no impacts"
),"")</f>
        <v>no impacts</v>
      </c>
      <c r="AL2324" s="48" t="str" cm="1">
        <f t="array" ref="AL2324">IFERROR(_xlfn.IFS(
AM2324="MPR ISSUE","TX ISSUE",
AM2324="BSS Hardware Issue","RAN ISSUE",
AM2324="Sites strategiques, MLL, Pylone, etc.","ENVTECH",
AM2324="AKTIVCO DEFAUT GE &amp; POWER Cabinet","POWER ISSUE",
AM2324="AKTIVCO Coupure ENEO &amp; Baisse de tension","POWER ISSUE",
AM2324="Coupure ENEO &amp; Baisse de tension","POWER ISSUE",
AM2324="Defaut GE &amp; POWER Cabinet","POWER ISSUE",
AM2324="Sharing","POWER ISSUE",
AM2324="Sites strategiques &amp; DataCenter","POWER ISSUE",
AM2324="Exclu","Exclu",
AM2324="SAT","TX ISSUE",
AM2324="SPARE-ISSUE","SPARE-ISSUE",
AM2324="Fiber CAmtel","TX ISSUE",
AM2324="Fiber AOF","TX ISSUE",
AM2324="Projet OCM (HUAWEI)","TRAVAUX-HUAWEI",
AM2324="Projet OCM (NOKIA)","TRAVAUX -NOKIA",
AM2324="ACCESS-ISSUE","ACCESS-ISSUE",
AM2324="Projet OCM (ZTE, NOKIA, autres projets)","TRAVAUX OCM",
AM2324="No root CAuse","No root cause",
AM2324="ODU HS","TX ISSUE",
AM2324="IP &amp; VLAN","TX ISSUE",
AM2324="Warehouse HUAWEI","SPARE-ISSUE",
AM2324="SPARE-HS","SPARE-ISSUE",
AM2324="Power Telco","RAN ISSUE",AM2324="no impacts","no impacts"
),"")</f>
        <v>no impacts</v>
      </c>
      <c r="AM2324" s="67" t="s">
        <v>5605</v>
      </c>
      <c r="AN2324" s="48" t="str" cm="1">
        <f t="array" ref="AN2324">IFERROR(_xlfn.IFS(
AM2324="MPR ISSUE","ACTIVE",
AM2324="BSS Hardware Issue","ACTIVE",
AM2324="Sites strategiques, MLL, Pylone, etc.","PASSIVE",
AM2324="AKTIVCO DEFAUT GE &amp; POWER Cabinet","PASSIVE",
AM2324="AKTIVCO Coupure ENEO &amp; Baisse de tension","PASSIVE",
AM2324="Coupure ENEO &amp; Baisse de tension","PASSIVE",
AM2324="Defaut GE &amp; POWER Cabinet","PASSIVE",
AM2324="Sharing","PASSIVE",
AM2324="Sites strategiques &amp; DataCenter","PASSIVE",
AM2324="Exclu","Exclu",
AM2324="SAT","ACTIVE",
AM2324="SPARE-ISSUE","SPARE-ISSUE",
AM2324="Fiber CAmtel","ACTIVE",
AM2324="Fiber AOF","ACTIVE",
AM2324="Projet OCM (HUAWEI)","PLANNED WORKS",
AM2324="Projet OCM (NOKIA)","PLANNED WORKS",
AM2324="ACCESS-ISSUE","ACCESS-ISSUE",
AM2324="Projet OCM (ZTE, NOKIA, autres projets)","PLANNED WORKS",
AM2324="No root CAuse","No root cause",
AM2324="ODU HS","ACTIVE",
AM2324="IP &amp; VLAN","ACTIVE",
AM2324="Warehouse HUAWEI","SPARE-ISSUE",
AM2324="SPARE-HS","SPARE-ISSUE",
AM2324="Power Telco","ACTIVE", AM2324="no impacts","no impacts"
),"")</f>
        <v>no impacts</v>
      </c>
      <c r="AO2324" s="93" t="s">
        <v>5537</v>
      </c>
      <c r="AP2324" s="101" t="str">
        <f t="shared" si="66"/>
        <v>OST_152</v>
      </c>
      <c r="AR2324" s="17" t="s">
        <v>5537</v>
      </c>
      <c r="AS2324" s="7" t="s">
        <v>5537</v>
      </c>
      <c r="AT2324" s="6"/>
      <c r="AU2324" s="7"/>
      <c r="AV2324" s="3" t="s">
        <v>5537</v>
      </c>
      <c r="AW2324" s="18" t="s">
        <v>5537</v>
      </c>
      <c r="AX2324" s="18" t="s">
        <v>5537</v>
      </c>
      <c r="AY2324" s="18" t="s">
        <v>5537</v>
      </c>
      <c r="AZ2324" s="18" t="s">
        <v>5537</v>
      </c>
      <c r="BA2324" s="18" t="s">
        <v>5537</v>
      </c>
      <c r="BB2324" s="18" t="s">
        <v>5537</v>
      </c>
      <c r="BC2324" s="18" t="s">
        <v>5537</v>
      </c>
      <c r="BD2324" s="18" t="s">
        <v>5537</v>
      </c>
      <c r="BE2324" s="18" t="s">
        <v>5537</v>
      </c>
      <c r="BF2324" s="18" t="s">
        <v>5537</v>
      </c>
      <c r="BG2324" s="18" t="s">
        <v>5537</v>
      </c>
      <c r="BH2324" s="18" t="s">
        <v>5537</v>
      </c>
      <c r="BI2324" s="9" t="s">
        <v>5537</v>
      </c>
      <c r="BJ2324" s="14"/>
      <c r="BK2324" s="14" t="s">
        <v>5537</v>
      </c>
      <c r="BL2324" s="14" t="str">
        <f>_xlfn.XLOOKUP(B2324,'[4]cell downs 18042026 17h'!$B:$B,'[4]cell downs 18042026 17h'!$B:$B,"")</f>
        <v/>
      </c>
      <c r="BM2324" s="14" t="str">
        <f>_xlfn.XLOOKUP(B2324,'[5]Cells Huawei 19042026 15h'!$B:$B,'[5]Cells Huawei 19042026 15h'!$B:$B,"")</f>
        <v/>
      </c>
      <c r="BN2324" s="9" t="str">
        <f>_xlfn.XLOOKUP(B2324,'[6]cells down 19042026 9H40'!$B:$B,'[6]cells down 19042026 9H40'!$B:$B,"")</f>
        <v/>
      </c>
      <c r="BO2324" s="9" t="s">
        <v>4426</v>
      </c>
      <c r="BP2324" s="9" t="s">
        <v>12</v>
      </c>
      <c r="BQ2324" s="115"/>
    </row>
    <row r="2325" spans="1:69" s="9" customFormat="1" x14ac:dyDescent="0.3">
      <c r="A2325" s="1" t="s">
        <v>4439</v>
      </c>
      <c r="B2325" s="8" t="s">
        <v>4440</v>
      </c>
      <c r="C2325" s="3" t="str">
        <f>_xlfn.XLOOKUP(B2325,'[1]daily break down'!$D:$D,'[1]daily break down'!$E:$E,"")</f>
        <v>OUEST</v>
      </c>
      <c r="D2325" s="1" t="s">
        <v>11</v>
      </c>
      <c r="E2325" s="1" t="s">
        <v>12</v>
      </c>
      <c r="F2325" s="3" t="s">
        <v>102</v>
      </c>
      <c r="G2325" s="1" t="s">
        <v>4439</v>
      </c>
      <c r="H2325" s="32" t="str">
        <f>_xlfn.XLOOKUP(B2325,[2]CALCULATION!$B:$B,[2]CALCULATION!$H:$H,"")</f>
        <v>HUAWEI</v>
      </c>
      <c r="I2325" s="28">
        <v>0</v>
      </c>
      <c r="J2325" s="28">
        <v>0</v>
      </c>
      <c r="K2325" s="28">
        <v>0</v>
      </c>
      <c r="L2325" s="28">
        <v>0</v>
      </c>
      <c r="M2325" s="28">
        <v>0</v>
      </c>
      <c r="N2325" s="28">
        <v>0</v>
      </c>
      <c r="O2325" s="28">
        <v>0</v>
      </c>
      <c r="P2325" s="28">
        <v>0</v>
      </c>
      <c r="Q2325" s="28">
        <v>0</v>
      </c>
      <c r="R2325" s="28">
        <v>0</v>
      </c>
      <c r="S2325" s="94">
        <v>0</v>
      </c>
      <c r="T2325" s="94">
        <f>_xlfn.XLOOKUP(B2325,'[3]Nur des jours'!$B:$B,'[3]Nur des jours'!$U:$U,"")</f>
        <v>0</v>
      </c>
      <c r="U2325" s="94">
        <v>0</v>
      </c>
      <c r="V2325" s="94">
        <v>0</v>
      </c>
      <c r="W2325" s="94">
        <v>0</v>
      </c>
      <c r="X2325" s="94">
        <v>0</v>
      </c>
      <c r="Y2325" s="94">
        <v>0</v>
      </c>
      <c r="Z2325" s="94">
        <v>0</v>
      </c>
      <c r="AA2325" s="94">
        <v>0</v>
      </c>
      <c r="AB2325" s="94">
        <v>0</v>
      </c>
      <c r="AC2325" s="94"/>
      <c r="AD2325" s="94">
        <v>0</v>
      </c>
      <c r="AE2325" s="94">
        <v>0</v>
      </c>
      <c r="AF2325" s="94">
        <v>0</v>
      </c>
      <c r="AG2325" s="94">
        <v>0</v>
      </c>
      <c r="AH2325" s="94">
        <v>0</v>
      </c>
      <c r="AI2325" s="49" t="s">
        <v>5559</v>
      </c>
      <c r="AJ2325" s="49"/>
      <c r="AK2325" s="48" t="str" cm="1">
        <f t="array" ref="AK2325">IFERROR(_xlfn.IFS(
AM2325="MPR ISSUE","PDH",
AM2325="BSS Hardware Issue","BSS",
AM2325="Sites strategiques, MLL, Pylone, etc.","ENVTECH",
AM2325="AKTIVCO DEFAUT GE &amp; POWER Cabinet","AKTIVCO",
AM2325="AKTIVCO Coupure ENEO &amp; Baisse de tension","AKTIVCO GRID ONLY",
AM2325="Coupure ENEO &amp; Baisse de tension","IHS GRID ONLY",
AM2325="Defaut GE &amp; POWER Cabinet","IHS",
AM2325="Sharing","Partners",
AM2325="Sites strategiques &amp; DataCenter","SST &amp; DC",
AM2325="Exclu","Exclu",
AM2325="SAT","SAT",
AM2325="SPARE-ISSUE","SPARE-ISSUE",
AM2325="Fiber CAmtel","TRANS_FO_CAMTEL",
AM2325="Fiber AOF","Fiber AOF",
AM2325="Projet OCM (HUAWEI)","TRAVAUX-HUAWEI",
AM2325="Projet OCM (NOKIA)","TRAVAUX-NOKIA",
AM2325="ACCESS-ISSUE","ACCESS-ISSUE",
AM2325="Projet OCM (ZTE, NOKIA, autres projets)","TRAVAUX OCM",
AM2325="No root CAuse","No root cause",
AM2325="ODU HS","PDH",
AM2325="IP &amp; VLAN","PDH",
AM2325="Warehouse HUAWEI","SPARE-ISSUE",
AM2325="SPARE-HS","SPARE-ISSUE",
AM2325="Power Telco","BSS",AM2325="no impacts","no impacts"
),"")</f>
        <v>no impacts</v>
      </c>
      <c r="AL2325" s="48" t="str" cm="1">
        <f t="array" ref="AL2325">IFERROR(_xlfn.IFS(
AM2325="MPR ISSUE","TX ISSUE",
AM2325="BSS Hardware Issue","RAN ISSUE",
AM2325="Sites strategiques, MLL, Pylone, etc.","ENVTECH",
AM2325="AKTIVCO DEFAUT GE &amp; POWER Cabinet","POWER ISSUE",
AM2325="AKTIVCO Coupure ENEO &amp; Baisse de tension","POWER ISSUE",
AM2325="Coupure ENEO &amp; Baisse de tension","POWER ISSUE",
AM2325="Defaut GE &amp; POWER Cabinet","POWER ISSUE",
AM2325="Sharing","POWER ISSUE",
AM2325="Sites strategiques &amp; DataCenter","POWER ISSUE",
AM2325="Exclu","Exclu",
AM2325="SAT","TX ISSUE",
AM2325="SPARE-ISSUE","SPARE-ISSUE",
AM2325="Fiber CAmtel","TX ISSUE",
AM2325="Fiber AOF","TX ISSUE",
AM2325="Projet OCM (HUAWEI)","TRAVAUX-HUAWEI",
AM2325="Projet OCM (NOKIA)","TRAVAUX -NOKIA",
AM2325="ACCESS-ISSUE","ACCESS-ISSUE",
AM2325="Projet OCM (ZTE, NOKIA, autres projets)","TRAVAUX OCM",
AM2325="No root CAuse","No root cause",
AM2325="ODU HS","TX ISSUE",
AM2325="IP &amp; VLAN","TX ISSUE",
AM2325="Warehouse HUAWEI","SPARE-ISSUE",
AM2325="SPARE-HS","SPARE-ISSUE",
AM2325="Power Telco","RAN ISSUE",AM2325="no impacts","no impacts"
),"")</f>
        <v>no impacts</v>
      </c>
      <c r="AM2325" s="67" t="s">
        <v>5605</v>
      </c>
      <c r="AN2325" s="48" t="str" cm="1">
        <f t="array" ref="AN2325">IFERROR(_xlfn.IFS(
AM2325="MPR ISSUE","ACTIVE",
AM2325="BSS Hardware Issue","ACTIVE",
AM2325="Sites strategiques, MLL, Pylone, etc.","PASSIVE",
AM2325="AKTIVCO DEFAUT GE &amp; POWER Cabinet","PASSIVE",
AM2325="AKTIVCO Coupure ENEO &amp; Baisse de tension","PASSIVE",
AM2325="Coupure ENEO &amp; Baisse de tension","PASSIVE",
AM2325="Defaut GE &amp; POWER Cabinet","PASSIVE",
AM2325="Sharing","PASSIVE",
AM2325="Sites strategiques &amp; DataCenter","PASSIVE",
AM2325="Exclu","Exclu",
AM2325="SAT","ACTIVE",
AM2325="SPARE-ISSUE","SPARE-ISSUE",
AM2325="Fiber CAmtel","ACTIVE",
AM2325="Fiber AOF","ACTIVE",
AM2325="Projet OCM (HUAWEI)","PLANNED WORKS",
AM2325="Projet OCM (NOKIA)","PLANNED WORKS",
AM2325="ACCESS-ISSUE","ACCESS-ISSUE",
AM2325="Projet OCM (ZTE, NOKIA, autres projets)","PLANNED WORKS",
AM2325="No root CAuse","No root cause",
AM2325="ODU HS","ACTIVE",
AM2325="IP &amp; VLAN","ACTIVE",
AM2325="Warehouse HUAWEI","SPARE-ISSUE",
AM2325="SPARE-HS","SPARE-ISSUE",
AM2325="Power Telco","ACTIVE", AM2325="no impacts","no impacts"
),"")</f>
        <v>no impacts</v>
      </c>
      <c r="AO2325" s="93" t="s">
        <v>5537</v>
      </c>
      <c r="AP2325" s="101" t="str">
        <f t="shared" si="66"/>
        <v>OST_060</v>
      </c>
      <c r="AR2325" s="17" t="s">
        <v>5537</v>
      </c>
      <c r="AS2325" s="7" t="s">
        <v>5537</v>
      </c>
      <c r="AT2325" s="6"/>
      <c r="AU2325" s="7"/>
      <c r="AV2325" s="3" t="s">
        <v>5537</v>
      </c>
      <c r="AW2325" s="18" t="s">
        <v>5537</v>
      </c>
      <c r="AX2325" s="18" t="s">
        <v>5537</v>
      </c>
      <c r="AY2325" s="18" t="s">
        <v>5537</v>
      </c>
      <c r="AZ2325" s="18" t="s">
        <v>5537</v>
      </c>
      <c r="BA2325" s="18" t="s">
        <v>5537</v>
      </c>
      <c r="BB2325" s="18" t="s">
        <v>5537</v>
      </c>
      <c r="BC2325" s="18" t="s">
        <v>5537</v>
      </c>
      <c r="BD2325" s="18" t="s">
        <v>5537</v>
      </c>
      <c r="BE2325" s="18" t="s">
        <v>5537</v>
      </c>
      <c r="BF2325" s="18" t="s">
        <v>5537</v>
      </c>
      <c r="BG2325" s="18" t="s">
        <v>5537</v>
      </c>
      <c r="BH2325" s="18" t="s">
        <v>5537</v>
      </c>
      <c r="BI2325" s="9" t="s">
        <v>5537</v>
      </c>
      <c r="BJ2325" s="14"/>
      <c r="BK2325" s="14" t="s">
        <v>5537</v>
      </c>
      <c r="BL2325" s="14" t="str">
        <f>_xlfn.XLOOKUP(B2325,'[4]cell downs 18042026 17h'!$B:$B,'[4]cell downs 18042026 17h'!$B:$B,"")</f>
        <v/>
      </c>
      <c r="BM2325" s="14" t="str">
        <f>_xlfn.XLOOKUP(B2325,'[5]Cells Huawei 19042026 15h'!$B:$B,'[5]Cells Huawei 19042026 15h'!$B:$B,"")</f>
        <v/>
      </c>
      <c r="BN2325" s="9" t="str">
        <f>_xlfn.XLOOKUP(B2325,'[6]cells down 19042026 9H40'!$B:$B,'[6]cells down 19042026 9H40'!$B:$B,"")</f>
        <v/>
      </c>
      <c r="BO2325" s="9" t="s">
        <v>4440</v>
      </c>
      <c r="BP2325" s="9" t="s">
        <v>1713</v>
      </c>
      <c r="BQ2325" s="115"/>
    </row>
    <row r="2326" spans="1:69" s="9" customFormat="1" x14ac:dyDescent="0.3">
      <c r="A2326" s="1" t="s">
        <v>4446</v>
      </c>
      <c r="B2326" s="8" t="s">
        <v>4447</v>
      </c>
      <c r="C2326" s="3" t="str">
        <f>_xlfn.XLOOKUP(B2326,'[1]daily break down'!$D:$D,'[1]daily break down'!$E:$E,"")</f>
        <v>CENTRE</v>
      </c>
      <c r="D2326" s="1" t="s">
        <v>21</v>
      </c>
      <c r="E2326" s="1" t="s">
        <v>563</v>
      </c>
      <c r="F2326" s="3" t="s">
        <v>37</v>
      </c>
      <c r="G2326" s="1" t="s">
        <v>4448</v>
      </c>
      <c r="H2326" s="34" t="str">
        <f>_xlfn.XLOOKUP(B2326,[2]CALCULATION!$B:$B,[2]CALCULATION!$H:$H,"")</f>
        <v>ZTE</v>
      </c>
      <c r="I2326" s="28">
        <v>0</v>
      </c>
      <c r="J2326" s="28">
        <v>0</v>
      </c>
      <c r="K2326" s="28">
        <v>0</v>
      </c>
      <c r="L2326" s="28">
        <v>0</v>
      </c>
      <c r="M2326" s="28">
        <v>0</v>
      </c>
      <c r="N2326" s="28">
        <v>0</v>
      </c>
      <c r="O2326" s="28">
        <v>0</v>
      </c>
      <c r="P2326" s="28">
        <v>0</v>
      </c>
      <c r="Q2326" s="28">
        <v>0</v>
      </c>
      <c r="R2326" s="28">
        <v>0</v>
      </c>
      <c r="S2326" s="94">
        <v>0</v>
      </c>
      <c r="T2326" s="94">
        <f>_xlfn.XLOOKUP(B2326,'[3]Nur des jours'!$B:$B,'[3]Nur des jours'!$U:$U,"")</f>
        <v>0</v>
      </c>
      <c r="U2326" s="94">
        <v>0</v>
      </c>
      <c r="V2326" s="94">
        <v>0</v>
      </c>
      <c r="W2326" s="94">
        <v>0</v>
      </c>
      <c r="X2326" s="94">
        <v>0</v>
      </c>
      <c r="Y2326" s="94">
        <v>0</v>
      </c>
      <c r="Z2326" s="94">
        <v>0</v>
      </c>
      <c r="AA2326" s="94">
        <v>0</v>
      </c>
      <c r="AB2326" s="94">
        <v>0</v>
      </c>
      <c r="AC2326" s="94"/>
      <c r="AD2326" s="94">
        <v>0</v>
      </c>
      <c r="AE2326" s="94">
        <v>0</v>
      </c>
      <c r="AF2326" s="94">
        <v>0</v>
      </c>
      <c r="AG2326" s="94">
        <v>0</v>
      </c>
      <c r="AH2326" s="94">
        <v>0</v>
      </c>
      <c r="AI2326" s="49" t="s">
        <v>5559</v>
      </c>
      <c r="AJ2326" s="49"/>
      <c r="AK2326" s="48" t="str" cm="1">
        <f t="array" ref="AK2326">IFERROR(_xlfn.IFS(
AM2326="MPR ISSUE","PDH",
AM2326="BSS Hardware Issue","BSS",
AM2326="Sites strategiques, MLL, Pylone, etc.","ENVTECH",
AM2326="AKTIVCO DEFAUT GE &amp; POWER Cabinet","AKTIVCO",
AM2326="AKTIVCO Coupure ENEO &amp; Baisse de tension","AKTIVCO GRID ONLY",
AM2326="Coupure ENEO &amp; Baisse de tension","IHS GRID ONLY",
AM2326="Defaut GE &amp; POWER Cabinet","IHS",
AM2326="Sharing","Partners",
AM2326="Sites strategiques &amp; DataCenter","SST &amp; DC",
AM2326="Exclu","Exclu",
AM2326="SAT","SAT",
AM2326="SPARE-ISSUE","SPARE-ISSUE",
AM2326="Fiber CAmtel","TRANS_FO_CAMTEL",
AM2326="Fiber AOF","Fiber AOF",
AM2326="Projet OCM (HUAWEI)","TRAVAUX-HUAWEI",
AM2326="Projet OCM (NOKIA)","TRAVAUX-NOKIA",
AM2326="ACCESS-ISSUE","ACCESS-ISSUE",
AM2326="Projet OCM (ZTE, NOKIA, autres projets)","TRAVAUX OCM",
AM2326="No root CAuse","No root cause",
AM2326="ODU HS","PDH",
AM2326="IP &amp; VLAN","PDH",
AM2326="Warehouse HUAWEI","SPARE-ISSUE",
AM2326="SPARE-HS","SPARE-ISSUE",
AM2326="Power Telco","BSS",AM2326="no impacts","no impacts"
),"")</f>
        <v>no impacts</v>
      </c>
      <c r="AL2326" s="48" t="str" cm="1">
        <f t="array" ref="AL2326">IFERROR(_xlfn.IFS(
AM2326="MPR ISSUE","TX ISSUE",
AM2326="BSS Hardware Issue","RAN ISSUE",
AM2326="Sites strategiques, MLL, Pylone, etc.","ENVTECH",
AM2326="AKTIVCO DEFAUT GE &amp; POWER Cabinet","POWER ISSUE",
AM2326="AKTIVCO Coupure ENEO &amp; Baisse de tension","POWER ISSUE",
AM2326="Coupure ENEO &amp; Baisse de tension","POWER ISSUE",
AM2326="Defaut GE &amp; POWER Cabinet","POWER ISSUE",
AM2326="Sharing","POWER ISSUE",
AM2326="Sites strategiques &amp; DataCenter","POWER ISSUE",
AM2326="Exclu","Exclu",
AM2326="SAT","TX ISSUE",
AM2326="SPARE-ISSUE","SPARE-ISSUE",
AM2326="Fiber CAmtel","TX ISSUE",
AM2326="Fiber AOF","TX ISSUE",
AM2326="Projet OCM (HUAWEI)","TRAVAUX-HUAWEI",
AM2326="Projet OCM (NOKIA)","TRAVAUX -NOKIA",
AM2326="ACCESS-ISSUE","ACCESS-ISSUE",
AM2326="Projet OCM (ZTE, NOKIA, autres projets)","TRAVAUX OCM",
AM2326="No root CAuse","No root cause",
AM2326="ODU HS","TX ISSUE",
AM2326="IP &amp; VLAN","TX ISSUE",
AM2326="Warehouse HUAWEI","SPARE-ISSUE",
AM2326="SPARE-HS","SPARE-ISSUE",
AM2326="Power Telco","RAN ISSUE",AM2326="no impacts","no impacts"
),"")</f>
        <v>no impacts</v>
      </c>
      <c r="AM2326" s="67" t="s">
        <v>5605</v>
      </c>
      <c r="AN2326" s="48" t="str" cm="1">
        <f t="array" ref="AN2326">IFERROR(_xlfn.IFS(
AM2326="MPR ISSUE","ACTIVE",
AM2326="BSS Hardware Issue","ACTIVE",
AM2326="Sites strategiques, MLL, Pylone, etc.","PASSIVE",
AM2326="AKTIVCO DEFAUT GE &amp; POWER Cabinet","PASSIVE",
AM2326="AKTIVCO Coupure ENEO &amp; Baisse de tension","PASSIVE",
AM2326="Coupure ENEO &amp; Baisse de tension","PASSIVE",
AM2326="Defaut GE &amp; POWER Cabinet","PASSIVE",
AM2326="Sharing","PASSIVE",
AM2326="Sites strategiques &amp; DataCenter","PASSIVE",
AM2326="Exclu","Exclu",
AM2326="SAT","ACTIVE",
AM2326="SPARE-ISSUE","SPARE-ISSUE",
AM2326="Fiber CAmtel","ACTIVE",
AM2326="Fiber AOF","ACTIVE",
AM2326="Projet OCM (HUAWEI)","PLANNED WORKS",
AM2326="Projet OCM (NOKIA)","PLANNED WORKS",
AM2326="ACCESS-ISSUE","ACCESS-ISSUE",
AM2326="Projet OCM (ZTE, NOKIA, autres projets)","PLANNED WORKS",
AM2326="No root CAuse","No root cause",
AM2326="ODU HS","ACTIVE",
AM2326="IP &amp; VLAN","ACTIVE",
AM2326="Warehouse HUAWEI","SPARE-ISSUE",
AM2326="SPARE-HS","SPARE-ISSUE",
AM2326="Power Telco","ACTIVE", AM2326="no impacts","no impacts"
),"")</f>
        <v>no impacts</v>
      </c>
      <c r="AO2326" s="93" t="s">
        <v>5537</v>
      </c>
      <c r="AP2326" s="101" t="str">
        <f t="shared" si="66"/>
        <v>CTR_795</v>
      </c>
      <c r="AR2326" s="17" t="s">
        <v>5537</v>
      </c>
      <c r="AS2326" s="7" t="s">
        <v>5537</v>
      </c>
      <c r="AT2326" s="6"/>
      <c r="AU2326" s="7"/>
      <c r="AV2326" s="3" t="s">
        <v>5537</v>
      </c>
      <c r="AW2326" s="18" t="s">
        <v>5537</v>
      </c>
      <c r="AX2326" s="18" t="s">
        <v>5537</v>
      </c>
      <c r="AY2326" s="18" t="s">
        <v>5537</v>
      </c>
      <c r="AZ2326" s="18" t="s">
        <v>5537</v>
      </c>
      <c r="BA2326" s="18" t="s">
        <v>5537</v>
      </c>
      <c r="BB2326" s="18" t="s">
        <v>5537</v>
      </c>
      <c r="BC2326" s="18" t="s">
        <v>5537</v>
      </c>
      <c r="BD2326" s="18" t="s">
        <v>5537</v>
      </c>
      <c r="BE2326" s="18" t="s">
        <v>5537</v>
      </c>
      <c r="BF2326" s="18" t="s">
        <v>5537</v>
      </c>
      <c r="BG2326" s="18" t="s">
        <v>5537</v>
      </c>
      <c r="BH2326" s="18" t="s">
        <v>5537</v>
      </c>
      <c r="BI2326" s="9" t="s">
        <v>5537</v>
      </c>
      <c r="BJ2326" s="14"/>
      <c r="BK2326" s="14" t="s">
        <v>5537</v>
      </c>
      <c r="BL2326" s="14" t="str">
        <f>_xlfn.XLOOKUP(B2326,'[4]cell downs 18042026 17h'!$B:$B,'[4]cell downs 18042026 17h'!$B:$B,"")</f>
        <v/>
      </c>
      <c r="BM2326" s="14" t="str">
        <f>_xlfn.XLOOKUP(B2326,'[5]Cells Huawei 19042026 15h'!$B:$B,'[5]Cells Huawei 19042026 15h'!$B:$B,"")</f>
        <v/>
      </c>
      <c r="BN2326" s="9" t="str">
        <f>_xlfn.XLOOKUP(B2326,'[6]cells down 19042026 9H40'!$B:$B,'[6]cells down 19042026 9H40'!$B:$B,"")</f>
        <v/>
      </c>
      <c r="BO2326" s="9" t="s">
        <v>5537</v>
      </c>
      <c r="BP2326" s="9" t="s">
        <v>12</v>
      </c>
      <c r="BQ2326" s="115"/>
    </row>
    <row r="2327" spans="1:69" s="9" customFormat="1" ht="19.05" customHeight="1" x14ac:dyDescent="0.3">
      <c r="A2327" s="1" t="s">
        <v>4452</v>
      </c>
      <c r="B2327" s="8" t="s">
        <v>4453</v>
      </c>
      <c r="C2327" s="3" t="str">
        <f>_xlfn.XLOOKUP(B2327,'[1]daily break down'!$D:$D,'[1]daily break down'!$E:$E,"")</f>
        <v>OUEST</v>
      </c>
      <c r="D2327" s="1" t="s">
        <v>357</v>
      </c>
      <c r="E2327" s="1" t="s">
        <v>122</v>
      </c>
      <c r="F2327" s="3" t="s">
        <v>102</v>
      </c>
      <c r="G2327" s="1" t="s">
        <v>4454</v>
      </c>
      <c r="H2327" s="32" t="str">
        <f>_xlfn.XLOOKUP(B2327,[2]CALCULATION!$B:$B,[2]CALCULATION!$H:$H,"")</f>
        <v>HUAWEI</v>
      </c>
      <c r="I2327" s="28">
        <v>0</v>
      </c>
      <c r="J2327" s="28">
        <v>0</v>
      </c>
      <c r="K2327" s="28">
        <v>0</v>
      </c>
      <c r="L2327" s="28">
        <v>0</v>
      </c>
      <c r="M2327" s="28">
        <v>0</v>
      </c>
      <c r="N2327" s="28">
        <v>0</v>
      </c>
      <c r="O2327" s="28">
        <v>0</v>
      </c>
      <c r="P2327" s="28">
        <v>0</v>
      </c>
      <c r="Q2327" s="28">
        <v>0</v>
      </c>
      <c r="R2327" s="28">
        <v>0</v>
      </c>
      <c r="S2327" s="94">
        <v>0</v>
      </c>
      <c r="T2327" s="94">
        <f>_xlfn.XLOOKUP(B2327,'[3]Nur des jours'!$B:$B,'[3]Nur des jours'!$U:$U,"")</f>
        <v>0</v>
      </c>
      <c r="U2327" s="94">
        <v>0</v>
      </c>
      <c r="V2327" s="94">
        <v>0</v>
      </c>
      <c r="W2327" s="94">
        <v>0</v>
      </c>
      <c r="X2327" s="94">
        <v>0</v>
      </c>
      <c r="Y2327" s="94">
        <v>0</v>
      </c>
      <c r="Z2327" s="94">
        <v>0</v>
      </c>
      <c r="AA2327" s="94">
        <v>0</v>
      </c>
      <c r="AB2327" s="94">
        <v>0</v>
      </c>
      <c r="AC2327" s="94"/>
      <c r="AD2327" s="94">
        <v>0</v>
      </c>
      <c r="AE2327" s="94">
        <v>0</v>
      </c>
      <c r="AF2327" s="94">
        <v>0</v>
      </c>
      <c r="AG2327" s="94">
        <v>0</v>
      </c>
      <c r="AH2327" s="94">
        <v>0</v>
      </c>
      <c r="AI2327" s="49" t="s">
        <v>5559</v>
      </c>
      <c r="AJ2327" s="49"/>
      <c r="AK2327" s="48" t="str" cm="1">
        <f t="array" ref="AK2327">IFERROR(_xlfn.IFS(
AM2327="MPR ISSUE","PDH",
AM2327="BSS Hardware Issue","BSS",
AM2327="Sites strategiques, MLL, Pylone, etc.","ENVTECH",
AM2327="AKTIVCO DEFAUT GE &amp; POWER Cabinet","AKTIVCO",
AM2327="AKTIVCO Coupure ENEO &amp; Baisse de tension","AKTIVCO GRID ONLY",
AM2327="Coupure ENEO &amp; Baisse de tension","IHS GRID ONLY",
AM2327="Defaut GE &amp; POWER Cabinet","IHS",
AM2327="Sharing","Partners",
AM2327="Sites strategiques &amp; DataCenter","SST &amp; DC",
AM2327="Exclu","Exclu",
AM2327="SAT","SAT",
AM2327="SPARE-ISSUE","SPARE-ISSUE",
AM2327="Fiber CAmtel","TRANS_FO_CAMTEL",
AM2327="Fiber AOF","Fiber AOF",
AM2327="Projet OCM (HUAWEI)","TRAVAUX-HUAWEI",
AM2327="Projet OCM (NOKIA)","TRAVAUX-NOKIA",
AM2327="ACCESS-ISSUE","ACCESS-ISSUE",
AM2327="Projet OCM (ZTE, NOKIA, autres projets)","TRAVAUX OCM",
AM2327="No root CAuse","No root cause",
AM2327="ODU HS","PDH",
AM2327="IP &amp; VLAN","PDH",
AM2327="Warehouse HUAWEI","SPARE-ISSUE",
AM2327="SPARE-HS","SPARE-ISSUE",
AM2327="Power Telco","BSS",AM2327="no impacts","no impacts"
),"")</f>
        <v>PDH</v>
      </c>
      <c r="AL2327" s="48" t="str" cm="1">
        <f t="array" ref="AL2327">IFERROR(_xlfn.IFS(
AM2327="MPR ISSUE","TX ISSUE",
AM2327="BSS Hardware Issue","RAN ISSUE",
AM2327="Sites strategiques, MLL, Pylone, etc.","ENVTECH",
AM2327="AKTIVCO DEFAUT GE &amp; POWER Cabinet","POWER ISSUE",
AM2327="AKTIVCO Coupure ENEO &amp; Baisse de tension","POWER ISSUE",
AM2327="Coupure ENEO &amp; Baisse de tension","POWER ISSUE",
AM2327="Defaut GE &amp; POWER Cabinet","POWER ISSUE",
AM2327="Sharing","POWER ISSUE",
AM2327="Sites strategiques &amp; DataCenter","POWER ISSUE",
AM2327="Exclu","Exclu",
AM2327="SAT","TX ISSUE",
AM2327="SPARE-ISSUE","SPARE-ISSUE",
AM2327="Fiber CAmtel","TX ISSUE",
AM2327="Fiber AOF","TX ISSUE",
AM2327="Projet OCM (HUAWEI)","TRAVAUX-HUAWEI",
AM2327="Projet OCM (NOKIA)","TRAVAUX -NOKIA",
AM2327="ACCESS-ISSUE","ACCESS-ISSUE",
AM2327="Projet OCM (ZTE, NOKIA, autres projets)","TRAVAUX OCM",
AM2327="No root CAuse","No root cause",
AM2327="ODU HS","TX ISSUE",
AM2327="IP &amp; VLAN","TX ISSUE",
AM2327="Warehouse HUAWEI","SPARE-ISSUE",
AM2327="SPARE-HS","SPARE-ISSUE",
AM2327="Power Telco","RAN ISSUE",AM2327="no impacts","no impacts"
),"")</f>
        <v>TX ISSUE</v>
      </c>
      <c r="AM2327" s="67" t="s">
        <v>6537</v>
      </c>
      <c r="AN2327" s="48" t="str" cm="1">
        <f t="array" ref="AN2327">IFERROR(_xlfn.IFS(
AM2327="MPR ISSUE","ACTIVE",
AM2327="BSS Hardware Issue","ACTIVE",
AM2327="Sites strategiques, MLL, Pylone, etc.","PASSIVE",
AM2327="AKTIVCO DEFAUT GE &amp; POWER Cabinet","PASSIVE",
AM2327="AKTIVCO Coupure ENEO &amp; Baisse de tension","PASSIVE",
AM2327="Coupure ENEO &amp; Baisse de tension","PASSIVE",
AM2327="Defaut GE &amp; POWER Cabinet","PASSIVE",
AM2327="Sharing","PASSIVE",
AM2327="Sites strategiques &amp; DataCenter","PASSIVE",
AM2327="Exclu","Exclu",
AM2327="SAT","ACTIVE",
AM2327="SPARE-ISSUE","SPARE-ISSUE",
AM2327="Fiber CAmtel","ACTIVE",
AM2327="Fiber AOF","ACTIVE",
AM2327="Projet OCM (HUAWEI)","PLANNED WORKS",
AM2327="Projet OCM (NOKIA)","PLANNED WORKS",
AM2327="ACCESS-ISSUE","ACCESS-ISSUE",
AM2327="Projet OCM (ZTE, NOKIA, autres projets)","PLANNED WORKS",
AM2327="No root CAuse","No root cause",
AM2327="ODU HS","ACTIVE",
AM2327="IP &amp; VLAN","ACTIVE",
AM2327="Warehouse HUAWEI","SPARE-ISSUE",
AM2327="SPARE-HS","SPARE-ISSUE",
AM2327="Power Telco","ACTIVE", AM2327="no impacts","no impacts"
),"")</f>
        <v>ACTIVE</v>
      </c>
      <c r="AO2327" s="101" t="s">
        <v>6561</v>
      </c>
      <c r="AP2327" s="101" t="str">
        <f t="shared" si="66"/>
        <v>OST_311</v>
      </c>
      <c r="AR2327" s="17" t="s">
        <v>5537</v>
      </c>
      <c r="AS2327" s="7" t="s">
        <v>5537</v>
      </c>
      <c r="AT2327" s="6"/>
      <c r="AU2327" s="7"/>
      <c r="AV2327" s="3" t="s">
        <v>5537</v>
      </c>
      <c r="AW2327" s="18" t="s">
        <v>5537</v>
      </c>
      <c r="AX2327" s="18" t="s">
        <v>5537</v>
      </c>
      <c r="AY2327" s="18" t="s">
        <v>5537</v>
      </c>
      <c r="AZ2327" s="18" t="s">
        <v>5537</v>
      </c>
      <c r="BA2327" s="18" t="s">
        <v>5537</v>
      </c>
      <c r="BB2327" s="18" t="s">
        <v>5537</v>
      </c>
      <c r="BC2327" s="18" t="s">
        <v>5537</v>
      </c>
      <c r="BD2327" s="18" t="s">
        <v>5537</v>
      </c>
      <c r="BE2327" s="18" t="s">
        <v>5537</v>
      </c>
      <c r="BF2327" s="18" t="s">
        <v>5537</v>
      </c>
      <c r="BG2327" s="18" t="s">
        <v>5537</v>
      </c>
      <c r="BH2327" s="18" t="s">
        <v>6495</v>
      </c>
      <c r="BI2327" s="9" t="s">
        <v>5537</v>
      </c>
      <c r="BJ2327" s="14"/>
      <c r="BK2327" s="14" t="s">
        <v>5537</v>
      </c>
      <c r="BL2327" s="14" t="str">
        <f>_xlfn.XLOOKUP(B2327,'[4]cell downs 18042026 17h'!$B:$B,'[4]cell downs 18042026 17h'!$B:$B,"")</f>
        <v/>
      </c>
      <c r="BM2327" s="14" t="str">
        <f>_xlfn.XLOOKUP(B2327,'[5]Cells Huawei 19042026 15h'!$B:$B,'[5]Cells Huawei 19042026 15h'!$B:$B,"")</f>
        <v/>
      </c>
      <c r="BN2327" s="9" t="str">
        <f>_xlfn.XLOOKUP(B2327,'[6]cells down 19042026 9H40'!$B:$B,'[6]cells down 19042026 9H40'!$B:$B,"")</f>
        <v/>
      </c>
      <c r="BO2327" s="9" t="s">
        <v>5537</v>
      </c>
      <c r="BP2327" s="9" t="s">
        <v>5537</v>
      </c>
      <c r="BQ2327" s="115"/>
    </row>
    <row r="2328" spans="1:69" s="9" customFormat="1" x14ac:dyDescent="0.3">
      <c r="A2328" s="1" t="s">
        <v>4455</v>
      </c>
      <c r="B2328" s="8" t="s">
        <v>4456</v>
      </c>
      <c r="C2328" s="3" t="str">
        <f>_xlfn.XLOOKUP(B2328,'[1]daily break down'!$D:$D,'[1]daily break down'!$E:$E,"")</f>
        <v>CENTRE</v>
      </c>
      <c r="D2328" s="1" t="s">
        <v>11</v>
      </c>
      <c r="E2328" s="1" t="s">
        <v>12</v>
      </c>
      <c r="F2328" s="3" t="s">
        <v>69</v>
      </c>
      <c r="G2328" s="1" t="s">
        <v>4457</v>
      </c>
      <c r="H2328" s="34" t="str">
        <f>_xlfn.XLOOKUP(B2328,[2]CALCULATION!$B:$B,[2]CALCULATION!$H:$H,"")</f>
        <v>ZTE</v>
      </c>
      <c r="I2328" s="28">
        <v>0</v>
      </c>
      <c r="J2328" s="28">
        <v>0</v>
      </c>
      <c r="K2328" s="28">
        <v>0</v>
      </c>
      <c r="L2328" s="28">
        <v>0</v>
      </c>
      <c r="M2328" s="28">
        <v>0</v>
      </c>
      <c r="N2328" s="28">
        <v>0</v>
      </c>
      <c r="O2328" s="28">
        <v>0</v>
      </c>
      <c r="P2328" s="28">
        <v>0</v>
      </c>
      <c r="Q2328" s="28">
        <v>0</v>
      </c>
      <c r="R2328" s="28">
        <v>0</v>
      </c>
      <c r="S2328" s="94">
        <v>0</v>
      </c>
      <c r="T2328" s="94">
        <f>_xlfn.XLOOKUP(B2328,'[3]Nur des jours'!$B:$B,'[3]Nur des jours'!$U:$U,"")</f>
        <v>0</v>
      </c>
      <c r="U2328" s="94">
        <v>0</v>
      </c>
      <c r="V2328" s="94">
        <v>0</v>
      </c>
      <c r="W2328" s="94">
        <v>0</v>
      </c>
      <c r="X2328" s="94">
        <v>0</v>
      </c>
      <c r="Y2328" s="94">
        <v>0</v>
      </c>
      <c r="Z2328" s="94">
        <v>0</v>
      </c>
      <c r="AA2328" s="94">
        <v>0</v>
      </c>
      <c r="AB2328" s="94">
        <v>0</v>
      </c>
      <c r="AC2328" s="94"/>
      <c r="AD2328" s="94">
        <v>0</v>
      </c>
      <c r="AE2328" s="94">
        <v>0</v>
      </c>
      <c r="AF2328" s="94">
        <v>0</v>
      </c>
      <c r="AG2328" s="94">
        <v>0</v>
      </c>
      <c r="AH2328" s="94">
        <v>0</v>
      </c>
      <c r="AI2328" s="49" t="s">
        <v>5559</v>
      </c>
      <c r="AJ2328" s="49"/>
      <c r="AK2328" s="48" t="str" cm="1">
        <f t="array" ref="AK2328">IFERROR(_xlfn.IFS(
AM2328="MPR ISSUE","PDH",
AM2328="BSS Hardware Issue","BSS",
AM2328="Sites strategiques, MLL, Pylone, etc.","ENVTECH",
AM2328="AKTIVCO DEFAUT GE &amp; POWER Cabinet","AKTIVCO",
AM2328="AKTIVCO Coupure ENEO &amp; Baisse de tension","AKTIVCO GRID ONLY",
AM2328="Coupure ENEO &amp; Baisse de tension","IHS GRID ONLY",
AM2328="Defaut GE &amp; POWER Cabinet","IHS",
AM2328="Sharing","Partners",
AM2328="Sites strategiques &amp; DataCenter","SST &amp; DC",
AM2328="Exclu","Exclu",
AM2328="SAT","SAT",
AM2328="SPARE-ISSUE","SPARE-ISSUE",
AM2328="Fiber CAmtel","TRANS_FO_CAMTEL",
AM2328="Fiber AOF","Fiber AOF",
AM2328="Projet OCM (HUAWEI)","TRAVAUX-HUAWEI",
AM2328="Projet OCM (NOKIA)","TRAVAUX-NOKIA",
AM2328="ACCESS-ISSUE","ACCESS-ISSUE",
AM2328="Projet OCM (ZTE, NOKIA, autres projets)","TRAVAUX OCM",
AM2328="No root CAuse","No root cause",
AM2328="ODU HS","PDH",
AM2328="IP &amp; VLAN","PDH",
AM2328="Warehouse HUAWEI","SPARE-ISSUE",
AM2328="SPARE-HS","SPARE-ISSUE",
AM2328="Power Telco","BSS",AM2328="no impacts","no impacts"
),"")</f>
        <v>no impacts</v>
      </c>
      <c r="AL2328" s="48" t="str" cm="1">
        <f t="array" ref="AL2328">IFERROR(_xlfn.IFS(
AM2328="MPR ISSUE","TX ISSUE",
AM2328="BSS Hardware Issue","RAN ISSUE",
AM2328="Sites strategiques, MLL, Pylone, etc.","ENVTECH",
AM2328="AKTIVCO DEFAUT GE &amp; POWER Cabinet","POWER ISSUE",
AM2328="AKTIVCO Coupure ENEO &amp; Baisse de tension","POWER ISSUE",
AM2328="Coupure ENEO &amp; Baisse de tension","POWER ISSUE",
AM2328="Defaut GE &amp; POWER Cabinet","POWER ISSUE",
AM2328="Sharing","POWER ISSUE",
AM2328="Sites strategiques &amp; DataCenter","POWER ISSUE",
AM2328="Exclu","Exclu",
AM2328="SAT","TX ISSUE",
AM2328="SPARE-ISSUE","SPARE-ISSUE",
AM2328="Fiber CAmtel","TX ISSUE",
AM2328="Fiber AOF","TX ISSUE",
AM2328="Projet OCM (HUAWEI)","TRAVAUX-HUAWEI",
AM2328="Projet OCM (NOKIA)","TRAVAUX -NOKIA",
AM2328="ACCESS-ISSUE","ACCESS-ISSUE",
AM2328="Projet OCM (ZTE, NOKIA, autres projets)","TRAVAUX OCM",
AM2328="No root CAuse","No root cause",
AM2328="ODU HS","TX ISSUE",
AM2328="IP &amp; VLAN","TX ISSUE",
AM2328="Warehouse HUAWEI","SPARE-ISSUE",
AM2328="SPARE-HS","SPARE-ISSUE",
AM2328="Power Telco","RAN ISSUE",AM2328="no impacts","no impacts"
),"")</f>
        <v>no impacts</v>
      </c>
      <c r="AM2328" s="67" t="s">
        <v>5605</v>
      </c>
      <c r="AN2328" s="48" t="str" cm="1">
        <f t="array" ref="AN2328">IFERROR(_xlfn.IFS(
AM2328="MPR ISSUE","ACTIVE",
AM2328="BSS Hardware Issue","ACTIVE",
AM2328="Sites strategiques, MLL, Pylone, etc.","PASSIVE",
AM2328="AKTIVCO DEFAUT GE &amp; POWER Cabinet","PASSIVE",
AM2328="AKTIVCO Coupure ENEO &amp; Baisse de tension","PASSIVE",
AM2328="Coupure ENEO &amp; Baisse de tension","PASSIVE",
AM2328="Defaut GE &amp; POWER Cabinet","PASSIVE",
AM2328="Sharing","PASSIVE",
AM2328="Sites strategiques &amp; DataCenter","PASSIVE",
AM2328="Exclu","Exclu",
AM2328="SAT","ACTIVE",
AM2328="SPARE-ISSUE","SPARE-ISSUE",
AM2328="Fiber CAmtel","ACTIVE",
AM2328="Fiber AOF","ACTIVE",
AM2328="Projet OCM (HUAWEI)","PLANNED WORKS",
AM2328="Projet OCM (NOKIA)","PLANNED WORKS",
AM2328="ACCESS-ISSUE","ACCESS-ISSUE",
AM2328="Projet OCM (ZTE, NOKIA, autres projets)","PLANNED WORKS",
AM2328="No root CAuse","No root cause",
AM2328="ODU HS","ACTIVE",
AM2328="IP &amp; VLAN","ACTIVE",
AM2328="Warehouse HUAWEI","SPARE-ISSUE",
AM2328="SPARE-HS","SPARE-ISSUE",
AM2328="Power Telco","ACTIVE", AM2328="no impacts","no impacts"
),"")</f>
        <v>no impacts</v>
      </c>
      <c r="AO2328" s="93" t="s">
        <v>5537</v>
      </c>
      <c r="AP2328" s="101" t="str">
        <f t="shared" si="66"/>
        <v>SUD_214</v>
      </c>
      <c r="AR2328" s="17" t="s">
        <v>5537</v>
      </c>
      <c r="AS2328" s="7" t="s">
        <v>5537</v>
      </c>
      <c r="AT2328" s="6"/>
      <c r="AU2328" s="7"/>
      <c r="AV2328" s="3" t="s">
        <v>5537</v>
      </c>
      <c r="AW2328" s="18" t="s">
        <v>5537</v>
      </c>
      <c r="AX2328" s="18" t="s">
        <v>5537</v>
      </c>
      <c r="AY2328" s="18" t="s">
        <v>5537</v>
      </c>
      <c r="AZ2328" s="18" t="s">
        <v>5537</v>
      </c>
      <c r="BA2328" s="18" t="s">
        <v>5537</v>
      </c>
      <c r="BB2328" s="18" t="s">
        <v>5537</v>
      </c>
      <c r="BC2328" s="18" t="s">
        <v>5537</v>
      </c>
      <c r="BD2328" s="18" t="s">
        <v>5537</v>
      </c>
      <c r="BE2328" s="18" t="s">
        <v>5537</v>
      </c>
      <c r="BF2328" s="18" t="s">
        <v>5537</v>
      </c>
      <c r="BG2328" s="18" t="s">
        <v>5537</v>
      </c>
      <c r="BH2328" s="18" t="s">
        <v>5537</v>
      </c>
      <c r="BI2328" s="9" t="s">
        <v>5537</v>
      </c>
      <c r="BJ2328" s="14"/>
      <c r="BK2328" s="14" t="s">
        <v>5537</v>
      </c>
      <c r="BL2328" s="14" t="str">
        <f>_xlfn.XLOOKUP(B2328,'[4]cell downs 18042026 17h'!$B:$B,'[4]cell downs 18042026 17h'!$B:$B,"")</f>
        <v/>
      </c>
      <c r="BM2328" s="14" t="str">
        <f>_xlfn.XLOOKUP(B2328,'[5]Cells Huawei 19042026 15h'!$B:$B,'[5]Cells Huawei 19042026 15h'!$B:$B,"")</f>
        <v/>
      </c>
      <c r="BN2328" s="9" t="str">
        <f>_xlfn.XLOOKUP(B2328,'[6]cells down 19042026 9H40'!$B:$B,'[6]cells down 19042026 9H40'!$B:$B,"")</f>
        <v/>
      </c>
      <c r="BO2328" s="9" t="s">
        <v>4456</v>
      </c>
      <c r="BP2328" s="9" t="s">
        <v>5537</v>
      </c>
      <c r="BQ2328" s="115"/>
    </row>
    <row r="2329" spans="1:69" s="9" customFormat="1" x14ac:dyDescent="0.3">
      <c r="A2329" s="1" t="s">
        <v>4459</v>
      </c>
      <c r="B2329" s="8" t="s">
        <v>4460</v>
      </c>
      <c r="C2329" s="3" t="str">
        <f>_xlfn.XLOOKUP(B2329,'[1]daily break down'!$D:$D,'[1]daily break down'!$E:$E,"")</f>
        <v>LITTORAL</v>
      </c>
      <c r="D2329" s="1" t="s">
        <v>11</v>
      </c>
      <c r="E2329" s="1" t="s">
        <v>12</v>
      </c>
      <c r="F2329" s="3" t="s">
        <v>31</v>
      </c>
      <c r="G2329" s="1" t="s">
        <v>4461</v>
      </c>
      <c r="H2329" s="34" t="str">
        <f>_xlfn.XLOOKUP(B2329,[2]CALCULATION!$B:$B,[2]CALCULATION!$H:$H,"")</f>
        <v>ZTE</v>
      </c>
      <c r="I2329" s="28">
        <v>0</v>
      </c>
      <c r="J2329" s="28">
        <v>0</v>
      </c>
      <c r="K2329" s="28">
        <v>0</v>
      </c>
      <c r="L2329" s="28">
        <v>0</v>
      </c>
      <c r="M2329" s="28">
        <v>0</v>
      </c>
      <c r="N2329" s="28">
        <v>0</v>
      </c>
      <c r="O2329" s="28">
        <v>0</v>
      </c>
      <c r="P2329" s="28">
        <v>0</v>
      </c>
      <c r="Q2329" s="28">
        <v>0</v>
      </c>
      <c r="R2329" s="28">
        <v>0</v>
      </c>
      <c r="S2329" s="94">
        <v>0</v>
      </c>
      <c r="T2329" s="94">
        <f>_xlfn.XLOOKUP(B2329,'[3]Nur des jours'!$B:$B,'[3]Nur des jours'!$U:$U,"")</f>
        <v>0</v>
      </c>
      <c r="U2329" s="94">
        <v>0</v>
      </c>
      <c r="V2329" s="94">
        <v>0</v>
      </c>
      <c r="W2329" s="94">
        <v>0</v>
      </c>
      <c r="X2329" s="94">
        <v>0</v>
      </c>
      <c r="Y2329" s="94">
        <v>0</v>
      </c>
      <c r="Z2329" s="94">
        <v>0</v>
      </c>
      <c r="AA2329" s="94">
        <v>0</v>
      </c>
      <c r="AB2329" s="94">
        <v>0</v>
      </c>
      <c r="AC2329" s="94"/>
      <c r="AD2329" s="94">
        <v>0</v>
      </c>
      <c r="AE2329" s="94">
        <v>0</v>
      </c>
      <c r="AF2329" s="94">
        <v>0</v>
      </c>
      <c r="AG2329" s="94">
        <v>0</v>
      </c>
      <c r="AH2329" s="94">
        <v>0</v>
      </c>
      <c r="AI2329" s="49" t="s">
        <v>5559</v>
      </c>
      <c r="AJ2329" s="49"/>
      <c r="AK2329" s="48" t="str" cm="1">
        <f t="array" ref="AK2329">IFERROR(_xlfn.IFS(
AM2329="MPR ISSUE","PDH",
AM2329="BSS Hardware Issue","BSS",
AM2329="Sites strategiques, MLL, Pylone, etc.","ENVTECH",
AM2329="AKTIVCO DEFAUT GE &amp; POWER Cabinet","AKTIVCO",
AM2329="AKTIVCO Coupure ENEO &amp; Baisse de tension","AKTIVCO GRID ONLY",
AM2329="Coupure ENEO &amp; Baisse de tension","IHS GRID ONLY",
AM2329="Defaut GE &amp; POWER Cabinet","IHS",
AM2329="Sharing","Partners",
AM2329="Sites strategiques &amp; DataCenter","SST &amp; DC",
AM2329="Exclu","Exclu",
AM2329="SAT","SAT",
AM2329="SPARE-ISSUE","SPARE-ISSUE",
AM2329="Fiber CAmtel","TRANS_FO_CAMTEL",
AM2329="Fiber AOF","Fiber AOF",
AM2329="Projet OCM (HUAWEI)","TRAVAUX-HUAWEI",
AM2329="Projet OCM (NOKIA)","TRAVAUX-NOKIA",
AM2329="ACCESS-ISSUE","ACCESS-ISSUE",
AM2329="Projet OCM (ZTE, NOKIA, autres projets)","TRAVAUX OCM",
AM2329="No root CAuse","No root cause",
AM2329="ODU HS","PDH",
AM2329="IP &amp; VLAN","PDH",
AM2329="Warehouse HUAWEI","SPARE-ISSUE",
AM2329="SPARE-HS","SPARE-ISSUE",
AM2329="Power Telco","BSS",AM2329="no impacts","no impacts"
),"")</f>
        <v>no impacts</v>
      </c>
      <c r="AL2329" s="48" t="str" cm="1">
        <f t="array" ref="AL2329">IFERROR(_xlfn.IFS(
AM2329="MPR ISSUE","TX ISSUE",
AM2329="BSS Hardware Issue","RAN ISSUE",
AM2329="Sites strategiques, MLL, Pylone, etc.","ENVTECH",
AM2329="AKTIVCO DEFAUT GE &amp; POWER Cabinet","POWER ISSUE",
AM2329="AKTIVCO Coupure ENEO &amp; Baisse de tension","POWER ISSUE",
AM2329="Coupure ENEO &amp; Baisse de tension","POWER ISSUE",
AM2329="Defaut GE &amp; POWER Cabinet","POWER ISSUE",
AM2329="Sharing","POWER ISSUE",
AM2329="Sites strategiques &amp; DataCenter","POWER ISSUE",
AM2329="Exclu","Exclu",
AM2329="SAT","TX ISSUE",
AM2329="SPARE-ISSUE","SPARE-ISSUE",
AM2329="Fiber CAmtel","TX ISSUE",
AM2329="Fiber AOF","TX ISSUE",
AM2329="Projet OCM (HUAWEI)","TRAVAUX-HUAWEI",
AM2329="Projet OCM (NOKIA)","TRAVAUX -NOKIA",
AM2329="ACCESS-ISSUE","ACCESS-ISSUE",
AM2329="Projet OCM (ZTE, NOKIA, autres projets)","TRAVAUX OCM",
AM2329="No root CAuse","No root cause",
AM2329="ODU HS","TX ISSUE",
AM2329="IP &amp; VLAN","TX ISSUE",
AM2329="Warehouse HUAWEI","SPARE-ISSUE",
AM2329="SPARE-HS","SPARE-ISSUE",
AM2329="Power Telco","RAN ISSUE",AM2329="no impacts","no impacts"
),"")</f>
        <v>no impacts</v>
      </c>
      <c r="AM2329" s="67" t="s">
        <v>5605</v>
      </c>
      <c r="AN2329" s="48" t="str" cm="1">
        <f t="array" ref="AN2329">IFERROR(_xlfn.IFS(
AM2329="MPR ISSUE","ACTIVE",
AM2329="BSS Hardware Issue","ACTIVE",
AM2329="Sites strategiques, MLL, Pylone, etc.","PASSIVE",
AM2329="AKTIVCO DEFAUT GE &amp; POWER Cabinet","PASSIVE",
AM2329="AKTIVCO Coupure ENEO &amp; Baisse de tension","PASSIVE",
AM2329="Coupure ENEO &amp; Baisse de tension","PASSIVE",
AM2329="Defaut GE &amp; POWER Cabinet","PASSIVE",
AM2329="Sharing","PASSIVE",
AM2329="Sites strategiques &amp; DataCenter","PASSIVE",
AM2329="Exclu","Exclu",
AM2329="SAT","ACTIVE",
AM2329="SPARE-ISSUE","SPARE-ISSUE",
AM2329="Fiber CAmtel","ACTIVE",
AM2329="Fiber AOF","ACTIVE",
AM2329="Projet OCM (HUAWEI)","PLANNED WORKS",
AM2329="Projet OCM (NOKIA)","PLANNED WORKS",
AM2329="ACCESS-ISSUE","ACCESS-ISSUE",
AM2329="Projet OCM (ZTE, NOKIA, autres projets)","PLANNED WORKS",
AM2329="No root CAuse","No root cause",
AM2329="ODU HS","ACTIVE",
AM2329="IP &amp; VLAN","ACTIVE",
AM2329="Warehouse HUAWEI","SPARE-ISSUE",
AM2329="SPARE-HS","SPARE-ISSUE",
AM2329="Power Telco","ACTIVE", AM2329="no impacts","no impacts"
),"")</f>
        <v>no impacts</v>
      </c>
      <c r="AO2329" s="93" t="s">
        <v>5537</v>
      </c>
      <c r="AP2329" s="101" t="str">
        <f t="shared" si="66"/>
        <v>LIT_195</v>
      </c>
      <c r="AR2329" s="17" t="s">
        <v>5537</v>
      </c>
      <c r="AS2329" s="7" t="s">
        <v>5537</v>
      </c>
      <c r="AT2329" s="6"/>
      <c r="AU2329" s="7"/>
      <c r="AV2329" s="3" t="s">
        <v>5537</v>
      </c>
      <c r="AW2329" s="18" t="s">
        <v>5537</v>
      </c>
      <c r="AX2329" s="18" t="s">
        <v>5537</v>
      </c>
      <c r="AY2329" s="18" t="s">
        <v>5537</v>
      </c>
      <c r="AZ2329" s="18" t="s">
        <v>5537</v>
      </c>
      <c r="BA2329" s="18" t="s">
        <v>5537</v>
      </c>
      <c r="BB2329" s="18" t="s">
        <v>5537</v>
      </c>
      <c r="BC2329" s="18" t="s">
        <v>5537</v>
      </c>
      <c r="BD2329" s="18" t="s">
        <v>5537</v>
      </c>
      <c r="BE2329" s="18" t="s">
        <v>5537</v>
      </c>
      <c r="BF2329" s="18" t="s">
        <v>5537</v>
      </c>
      <c r="BG2329" s="18" t="s">
        <v>5537</v>
      </c>
      <c r="BH2329" s="18" t="s">
        <v>5537</v>
      </c>
      <c r="BI2329" s="9" t="s">
        <v>5537</v>
      </c>
      <c r="BJ2329" s="14"/>
      <c r="BK2329" s="14" t="s">
        <v>5537</v>
      </c>
      <c r="BL2329" s="14" t="str">
        <f>_xlfn.XLOOKUP(B2329,'[4]cell downs 18042026 17h'!$B:$B,'[4]cell downs 18042026 17h'!$B:$B,"")</f>
        <v/>
      </c>
      <c r="BM2329" s="14" t="str">
        <f>_xlfn.XLOOKUP(B2329,'[5]Cells Huawei 19042026 15h'!$B:$B,'[5]Cells Huawei 19042026 15h'!$B:$B,"")</f>
        <v/>
      </c>
      <c r="BN2329" s="9" t="str">
        <f>_xlfn.XLOOKUP(B2329,'[6]cells down 19042026 9H40'!$B:$B,'[6]cells down 19042026 9H40'!$B:$B,"")</f>
        <v/>
      </c>
      <c r="BO2329" s="9" t="s">
        <v>4460</v>
      </c>
      <c r="BP2329" s="9" t="s">
        <v>5537</v>
      </c>
      <c r="BQ2329" s="115"/>
    </row>
    <row r="2330" spans="1:69" s="9" customFormat="1" x14ac:dyDescent="0.3">
      <c r="A2330" s="1" t="s">
        <v>4295</v>
      </c>
      <c r="B2330" s="88" t="s">
        <v>4473</v>
      </c>
      <c r="C2330" s="3" t="str">
        <f>_xlfn.XLOOKUP(B2330,'[1]daily break down'!$D:$D,'[1]daily break down'!$E:$E,"")</f>
        <v>CENTRE</v>
      </c>
      <c r="D2330" s="1" t="s">
        <v>11</v>
      </c>
      <c r="E2330" s="1" t="s">
        <v>12</v>
      </c>
      <c r="F2330" s="3" t="s">
        <v>37</v>
      </c>
      <c r="G2330" s="1" t="s">
        <v>4295</v>
      </c>
      <c r="H2330" s="34" t="str">
        <f>_xlfn.XLOOKUP(B2330,[2]CALCULATION!$B:$B,[2]CALCULATION!$H:$H,"")</f>
        <v>ZTE</v>
      </c>
      <c r="I2330" s="28">
        <v>0</v>
      </c>
      <c r="J2330" s="28">
        <v>0</v>
      </c>
      <c r="K2330" s="28">
        <v>0</v>
      </c>
      <c r="L2330" s="28">
        <v>0</v>
      </c>
      <c r="M2330" s="28">
        <v>0</v>
      </c>
      <c r="N2330" s="28">
        <v>0</v>
      </c>
      <c r="O2330" s="28">
        <v>0</v>
      </c>
      <c r="P2330" s="28">
        <v>0</v>
      </c>
      <c r="Q2330" s="28">
        <v>0</v>
      </c>
      <c r="R2330" s="28">
        <v>0</v>
      </c>
      <c r="S2330" s="94">
        <v>0</v>
      </c>
      <c r="T2330" s="94">
        <f>_xlfn.XLOOKUP(B2330,'[3]Nur des jours'!$B:$B,'[3]Nur des jours'!$U:$U,"")</f>
        <v>0</v>
      </c>
      <c r="U2330" s="94">
        <v>0</v>
      </c>
      <c r="V2330" s="94">
        <v>0</v>
      </c>
      <c r="W2330" s="94">
        <v>0</v>
      </c>
      <c r="X2330" s="94">
        <v>0</v>
      </c>
      <c r="Y2330" s="94">
        <v>0</v>
      </c>
      <c r="Z2330" s="94">
        <v>0</v>
      </c>
      <c r="AA2330" s="94">
        <v>0</v>
      </c>
      <c r="AB2330" s="94">
        <v>0</v>
      </c>
      <c r="AC2330" s="94"/>
      <c r="AD2330" s="94">
        <v>0</v>
      </c>
      <c r="AE2330" s="94">
        <v>0</v>
      </c>
      <c r="AF2330" s="94">
        <v>0</v>
      </c>
      <c r="AG2330" s="94">
        <v>0</v>
      </c>
      <c r="AH2330" s="94">
        <v>0</v>
      </c>
      <c r="AI2330" s="49" t="s">
        <v>5559</v>
      </c>
      <c r="AJ2330" s="49"/>
      <c r="AK2330" s="48" t="str" cm="1">
        <f t="array" ref="AK2330">IFERROR(_xlfn.IFS(
AM2330="MPR ISSUE","PDH",
AM2330="BSS Hardware Issue","BSS",
AM2330="Sites strategiques, MLL, Pylone, etc.","ENVTECH",
AM2330="AKTIVCO DEFAUT GE &amp; POWER Cabinet","AKTIVCO",
AM2330="AKTIVCO Coupure ENEO &amp; Baisse de tension","AKTIVCO GRID ONLY",
AM2330="Coupure ENEO &amp; Baisse de tension","IHS GRID ONLY",
AM2330="Defaut GE &amp; POWER Cabinet","IHS",
AM2330="Sharing","Partners",
AM2330="Sites strategiques &amp; DataCenter","SST &amp; DC",
AM2330="Exclu","Exclu",
AM2330="SAT","SAT",
AM2330="SPARE-ISSUE","SPARE-ISSUE",
AM2330="Fiber CAmtel","TRANS_FO_CAMTEL",
AM2330="Fiber AOF","Fiber AOF",
AM2330="Projet OCM (HUAWEI)","TRAVAUX-HUAWEI",
AM2330="Projet OCM (NOKIA)","TRAVAUX-NOKIA",
AM2330="ACCESS-ISSUE","ACCESS-ISSUE",
AM2330="Projet OCM (ZTE, NOKIA, autres projets)","TRAVAUX OCM",
AM2330="No root CAuse","No root cause",
AM2330="ODU HS","PDH",
AM2330="IP &amp; VLAN","PDH",
AM2330="Warehouse HUAWEI","SPARE-ISSUE",
AM2330="SPARE-HS","SPARE-ISSUE",
AM2330="Power Telco","BSS",AM2330="no impacts","no impacts"
),"")</f>
        <v>no impacts</v>
      </c>
      <c r="AL2330" s="48" t="str" cm="1">
        <f t="array" ref="AL2330">IFERROR(_xlfn.IFS(
AM2330="MPR ISSUE","TX ISSUE",
AM2330="BSS Hardware Issue","RAN ISSUE",
AM2330="Sites strategiques, MLL, Pylone, etc.","ENVTECH",
AM2330="AKTIVCO DEFAUT GE &amp; POWER Cabinet","POWER ISSUE",
AM2330="AKTIVCO Coupure ENEO &amp; Baisse de tension","POWER ISSUE",
AM2330="Coupure ENEO &amp; Baisse de tension","POWER ISSUE",
AM2330="Defaut GE &amp; POWER Cabinet","POWER ISSUE",
AM2330="Sharing","POWER ISSUE",
AM2330="Sites strategiques &amp; DataCenter","POWER ISSUE",
AM2330="Exclu","Exclu",
AM2330="SAT","TX ISSUE",
AM2330="SPARE-ISSUE","SPARE-ISSUE",
AM2330="Fiber CAmtel","TX ISSUE",
AM2330="Fiber AOF","TX ISSUE",
AM2330="Projet OCM (HUAWEI)","TRAVAUX-HUAWEI",
AM2330="Projet OCM (NOKIA)","TRAVAUX -NOKIA",
AM2330="ACCESS-ISSUE","ACCESS-ISSUE",
AM2330="Projet OCM (ZTE, NOKIA, autres projets)","TRAVAUX OCM",
AM2330="No root CAuse","No root cause",
AM2330="ODU HS","TX ISSUE",
AM2330="IP &amp; VLAN","TX ISSUE",
AM2330="Warehouse HUAWEI","SPARE-ISSUE",
AM2330="SPARE-HS","SPARE-ISSUE",
AM2330="Power Telco","RAN ISSUE",AM2330="no impacts","no impacts"
),"")</f>
        <v>no impacts</v>
      </c>
      <c r="AM2330" s="67" t="s">
        <v>5605</v>
      </c>
      <c r="AN2330" s="48" t="str" cm="1">
        <f t="array" ref="AN2330">IFERROR(_xlfn.IFS(
AM2330="MPR ISSUE","ACTIVE",
AM2330="BSS Hardware Issue","ACTIVE",
AM2330="Sites strategiques, MLL, Pylone, etc.","PASSIVE",
AM2330="AKTIVCO DEFAUT GE &amp; POWER Cabinet","PASSIVE",
AM2330="AKTIVCO Coupure ENEO &amp; Baisse de tension","PASSIVE",
AM2330="Coupure ENEO &amp; Baisse de tension","PASSIVE",
AM2330="Defaut GE &amp; POWER Cabinet","PASSIVE",
AM2330="Sharing","PASSIVE",
AM2330="Sites strategiques &amp; DataCenter","PASSIVE",
AM2330="Exclu","Exclu",
AM2330="SAT","ACTIVE",
AM2330="SPARE-ISSUE","SPARE-ISSUE",
AM2330="Fiber CAmtel","ACTIVE",
AM2330="Fiber AOF","ACTIVE",
AM2330="Projet OCM (HUAWEI)","PLANNED WORKS",
AM2330="Projet OCM (NOKIA)","PLANNED WORKS",
AM2330="ACCESS-ISSUE","ACCESS-ISSUE",
AM2330="Projet OCM (ZTE, NOKIA, autres projets)","PLANNED WORKS",
AM2330="No root CAuse","No root cause",
AM2330="ODU HS","ACTIVE",
AM2330="IP &amp; VLAN","ACTIVE",
AM2330="Warehouse HUAWEI","SPARE-ISSUE",
AM2330="SPARE-HS","SPARE-ISSUE",
AM2330="Power Telco","ACTIVE", AM2330="no impacts","no impacts"
),"")</f>
        <v>no impacts</v>
      </c>
      <c r="AO2330" s="93" t="s">
        <v>5537</v>
      </c>
      <c r="AP2330" s="101" t="str">
        <f t="shared" si="66"/>
        <v>CTR_192</v>
      </c>
      <c r="AQ2330" s="98"/>
      <c r="AR2330" s="17" t="s">
        <v>5537</v>
      </c>
      <c r="AS2330" s="7" t="s">
        <v>5537</v>
      </c>
      <c r="AT2330" s="6"/>
      <c r="AU2330" s="7"/>
      <c r="AV2330" s="3" t="s">
        <v>5537</v>
      </c>
      <c r="AW2330" s="18" t="s">
        <v>5537</v>
      </c>
      <c r="AX2330" s="18" t="s">
        <v>5537</v>
      </c>
      <c r="AY2330" s="18" t="s">
        <v>5537</v>
      </c>
      <c r="AZ2330" s="18" t="s">
        <v>5537</v>
      </c>
      <c r="BA2330" s="18" t="s">
        <v>5537</v>
      </c>
      <c r="BB2330" s="18" t="s">
        <v>5537</v>
      </c>
      <c r="BC2330" s="18" t="s">
        <v>5537</v>
      </c>
      <c r="BD2330" s="18" t="s">
        <v>5537</v>
      </c>
      <c r="BE2330" s="18" t="s">
        <v>5537</v>
      </c>
      <c r="BF2330" s="18" t="s">
        <v>5537</v>
      </c>
      <c r="BG2330" s="18" t="s">
        <v>5537</v>
      </c>
      <c r="BH2330" s="18" t="s">
        <v>5537</v>
      </c>
      <c r="BI2330" s="9" t="s">
        <v>5537</v>
      </c>
      <c r="BJ2330" s="14"/>
      <c r="BK2330" s="14" t="s">
        <v>5537</v>
      </c>
      <c r="BL2330" s="14" t="str">
        <f>_xlfn.XLOOKUP(B2330,'[4]cell downs 18042026 17h'!$B:$B,'[4]cell downs 18042026 17h'!$B:$B,"")</f>
        <v/>
      </c>
      <c r="BM2330" s="14" t="str">
        <f>_xlfn.XLOOKUP(B2330,'[5]Cells Huawei 19042026 15h'!$B:$B,'[5]Cells Huawei 19042026 15h'!$B:$B,"")</f>
        <v/>
      </c>
      <c r="BN2330" s="9" t="str">
        <f>_xlfn.XLOOKUP(B2330,'[6]cells down 19042026 9H40'!$B:$B,'[6]cells down 19042026 9H40'!$B:$B,"")</f>
        <v/>
      </c>
      <c r="BO2330" s="9" t="s">
        <v>4473</v>
      </c>
      <c r="BP2330" s="9" t="s">
        <v>12</v>
      </c>
      <c r="BQ2330" s="115"/>
    </row>
    <row r="2331" spans="1:69" s="9" customFormat="1" x14ac:dyDescent="0.3">
      <c r="A2331" s="1" t="s">
        <v>4477</v>
      </c>
      <c r="B2331" s="8" t="s">
        <v>4478</v>
      </c>
      <c r="C2331" s="3" t="str">
        <f>_xlfn.XLOOKUP(B2331,'[1]daily break down'!$D:$D,'[1]daily break down'!$E:$E,"")</f>
        <v>CENTRE</v>
      </c>
      <c r="D2331" s="1" t="s">
        <v>11</v>
      </c>
      <c r="E2331" s="1" t="s">
        <v>1713</v>
      </c>
      <c r="F2331" s="3" t="s">
        <v>37</v>
      </c>
      <c r="G2331" s="1" t="s">
        <v>4479</v>
      </c>
      <c r="H2331" s="34" t="str">
        <f>_xlfn.XLOOKUP(B2331,[2]CALCULATION!$B:$B,[2]CALCULATION!$H:$H,"")</f>
        <v>ZTE</v>
      </c>
      <c r="I2331" s="28">
        <v>0</v>
      </c>
      <c r="J2331" s="28">
        <v>0</v>
      </c>
      <c r="K2331" s="28">
        <v>0</v>
      </c>
      <c r="L2331" s="28">
        <v>0</v>
      </c>
      <c r="M2331" s="28">
        <v>0</v>
      </c>
      <c r="N2331" s="28">
        <v>0</v>
      </c>
      <c r="O2331" s="28">
        <v>0</v>
      </c>
      <c r="P2331" s="28">
        <v>0</v>
      </c>
      <c r="Q2331" s="28">
        <v>0</v>
      </c>
      <c r="R2331" s="28">
        <v>0</v>
      </c>
      <c r="S2331" s="94">
        <v>0</v>
      </c>
      <c r="T2331" s="94">
        <f>_xlfn.XLOOKUP(B2331,'[3]Nur des jours'!$B:$B,'[3]Nur des jours'!$U:$U,"")</f>
        <v>0</v>
      </c>
      <c r="U2331" s="94">
        <v>0</v>
      </c>
      <c r="V2331" s="94">
        <v>0</v>
      </c>
      <c r="W2331" s="94">
        <v>0</v>
      </c>
      <c r="X2331" s="94">
        <v>0</v>
      </c>
      <c r="Y2331" s="94">
        <v>0</v>
      </c>
      <c r="Z2331" s="94">
        <v>0</v>
      </c>
      <c r="AA2331" s="94">
        <v>0</v>
      </c>
      <c r="AB2331" s="94">
        <v>0</v>
      </c>
      <c r="AC2331" s="94"/>
      <c r="AD2331" s="94">
        <v>0</v>
      </c>
      <c r="AE2331" s="94">
        <v>0</v>
      </c>
      <c r="AF2331" s="94">
        <v>0</v>
      </c>
      <c r="AG2331" s="94">
        <v>0</v>
      </c>
      <c r="AH2331" s="94">
        <v>0</v>
      </c>
      <c r="AI2331" s="49" t="s">
        <v>5559</v>
      </c>
      <c r="AJ2331" s="49"/>
      <c r="AK2331" s="48" t="str" cm="1">
        <f t="array" ref="AK2331">IFERROR(_xlfn.IFS(
AM2331="MPR ISSUE","PDH",
AM2331="BSS Hardware Issue","BSS",
AM2331="Sites strategiques, MLL, Pylone, etc.","ENVTECH",
AM2331="AKTIVCO DEFAUT GE &amp; POWER Cabinet","AKTIVCO",
AM2331="AKTIVCO Coupure ENEO &amp; Baisse de tension","AKTIVCO GRID ONLY",
AM2331="Coupure ENEO &amp; Baisse de tension","IHS GRID ONLY",
AM2331="Defaut GE &amp; POWER Cabinet","IHS",
AM2331="Sharing","Partners",
AM2331="Sites strategiques &amp; DataCenter","SST &amp; DC",
AM2331="Exclu","Exclu",
AM2331="SAT","SAT",
AM2331="SPARE-ISSUE","SPARE-ISSUE",
AM2331="Fiber CAmtel","TRANS_FO_CAMTEL",
AM2331="Fiber AOF","Fiber AOF",
AM2331="Projet OCM (HUAWEI)","TRAVAUX-HUAWEI",
AM2331="Projet OCM (NOKIA)","TRAVAUX-NOKIA",
AM2331="ACCESS-ISSUE","ACCESS-ISSUE",
AM2331="Projet OCM (ZTE, NOKIA, autres projets)","TRAVAUX OCM",
AM2331="No root CAuse","No root cause",
AM2331="ODU HS","PDH",
AM2331="IP &amp; VLAN","PDH",
AM2331="Warehouse HUAWEI","SPARE-ISSUE",
AM2331="SPARE-HS","SPARE-ISSUE",
AM2331="Power Telco","BSS",AM2331="no impacts","no impacts"
),"")</f>
        <v>no impacts</v>
      </c>
      <c r="AL2331" s="48" t="str" cm="1">
        <f t="array" ref="AL2331">IFERROR(_xlfn.IFS(
AM2331="MPR ISSUE","TX ISSUE",
AM2331="BSS Hardware Issue","RAN ISSUE",
AM2331="Sites strategiques, MLL, Pylone, etc.","ENVTECH",
AM2331="AKTIVCO DEFAUT GE &amp; POWER Cabinet","POWER ISSUE",
AM2331="AKTIVCO Coupure ENEO &amp; Baisse de tension","POWER ISSUE",
AM2331="Coupure ENEO &amp; Baisse de tension","POWER ISSUE",
AM2331="Defaut GE &amp; POWER Cabinet","POWER ISSUE",
AM2331="Sharing","POWER ISSUE",
AM2331="Sites strategiques &amp; DataCenter","POWER ISSUE",
AM2331="Exclu","Exclu",
AM2331="SAT","TX ISSUE",
AM2331="SPARE-ISSUE","SPARE-ISSUE",
AM2331="Fiber CAmtel","TX ISSUE",
AM2331="Fiber AOF","TX ISSUE",
AM2331="Projet OCM (HUAWEI)","TRAVAUX-HUAWEI",
AM2331="Projet OCM (NOKIA)","TRAVAUX -NOKIA",
AM2331="ACCESS-ISSUE","ACCESS-ISSUE",
AM2331="Projet OCM (ZTE, NOKIA, autres projets)","TRAVAUX OCM",
AM2331="No root CAuse","No root cause",
AM2331="ODU HS","TX ISSUE",
AM2331="IP &amp; VLAN","TX ISSUE",
AM2331="Warehouse HUAWEI","SPARE-ISSUE",
AM2331="SPARE-HS","SPARE-ISSUE",
AM2331="Power Telco","RAN ISSUE",AM2331="no impacts","no impacts"
),"")</f>
        <v>no impacts</v>
      </c>
      <c r="AM2331" s="67" t="s">
        <v>5605</v>
      </c>
      <c r="AN2331" s="48" t="str" cm="1">
        <f t="array" ref="AN2331">IFERROR(_xlfn.IFS(
AM2331="MPR ISSUE","ACTIVE",
AM2331="BSS Hardware Issue","ACTIVE",
AM2331="Sites strategiques, MLL, Pylone, etc.","PASSIVE",
AM2331="AKTIVCO DEFAUT GE &amp; POWER Cabinet","PASSIVE",
AM2331="AKTIVCO Coupure ENEO &amp; Baisse de tension","PASSIVE",
AM2331="Coupure ENEO &amp; Baisse de tension","PASSIVE",
AM2331="Defaut GE &amp; POWER Cabinet","PASSIVE",
AM2331="Sharing","PASSIVE",
AM2331="Sites strategiques &amp; DataCenter","PASSIVE",
AM2331="Exclu","Exclu",
AM2331="SAT","ACTIVE",
AM2331="SPARE-ISSUE","SPARE-ISSUE",
AM2331="Fiber CAmtel","ACTIVE",
AM2331="Fiber AOF","ACTIVE",
AM2331="Projet OCM (HUAWEI)","PLANNED WORKS",
AM2331="Projet OCM (NOKIA)","PLANNED WORKS",
AM2331="ACCESS-ISSUE","ACCESS-ISSUE",
AM2331="Projet OCM (ZTE, NOKIA, autres projets)","PLANNED WORKS",
AM2331="No root CAuse","No root cause",
AM2331="ODU HS","ACTIVE",
AM2331="IP &amp; VLAN","ACTIVE",
AM2331="Warehouse HUAWEI","SPARE-ISSUE",
AM2331="SPARE-HS","SPARE-ISSUE",
AM2331="Power Telco","ACTIVE", AM2331="no impacts","no impacts"
),"")</f>
        <v>no impacts</v>
      </c>
      <c r="AO2331" s="93" t="s">
        <v>5537</v>
      </c>
      <c r="AP2331" s="101" t="str">
        <f t="shared" si="66"/>
        <v>CTR_443</v>
      </c>
      <c r="AQ2331" s="98"/>
      <c r="AR2331" s="17" t="s">
        <v>5537</v>
      </c>
      <c r="AS2331" s="7" t="s">
        <v>5537</v>
      </c>
      <c r="AT2331" s="6"/>
      <c r="AU2331" s="7"/>
      <c r="AV2331" s="3" t="s">
        <v>5537</v>
      </c>
      <c r="AW2331" s="18" t="s">
        <v>5537</v>
      </c>
      <c r="AX2331" s="18" t="s">
        <v>5537</v>
      </c>
      <c r="AY2331" s="18" t="s">
        <v>5537</v>
      </c>
      <c r="AZ2331" s="18" t="s">
        <v>5537</v>
      </c>
      <c r="BA2331" s="18" t="s">
        <v>5537</v>
      </c>
      <c r="BB2331" s="18" t="s">
        <v>5537</v>
      </c>
      <c r="BC2331" s="18" t="s">
        <v>5537</v>
      </c>
      <c r="BD2331" s="18" t="s">
        <v>5537</v>
      </c>
      <c r="BE2331" s="18" t="s">
        <v>5537</v>
      </c>
      <c r="BF2331" s="18" t="s">
        <v>5537</v>
      </c>
      <c r="BG2331" s="18" t="s">
        <v>5537</v>
      </c>
      <c r="BH2331" s="18" t="s">
        <v>5537</v>
      </c>
      <c r="BI2331" s="9" t="s">
        <v>5537</v>
      </c>
      <c r="BJ2331" s="14"/>
      <c r="BK2331" s="14" t="s">
        <v>5537</v>
      </c>
      <c r="BL2331" s="14" t="str">
        <f>_xlfn.XLOOKUP(B2331,'[4]cell downs 18042026 17h'!$B:$B,'[4]cell downs 18042026 17h'!$B:$B,"")</f>
        <v/>
      </c>
      <c r="BM2331" s="14" t="str">
        <f>_xlfn.XLOOKUP(B2331,'[5]Cells Huawei 19042026 15h'!$B:$B,'[5]Cells Huawei 19042026 15h'!$B:$B,"")</f>
        <v/>
      </c>
      <c r="BN2331" s="9" t="str">
        <f>_xlfn.XLOOKUP(B2331,'[6]cells down 19042026 9H40'!$B:$B,'[6]cells down 19042026 9H40'!$B:$B,"")</f>
        <v/>
      </c>
      <c r="BO2331" s="9" t="s">
        <v>4478</v>
      </c>
      <c r="BP2331" s="9" t="s">
        <v>5537</v>
      </c>
      <c r="BQ2331" s="115"/>
    </row>
    <row r="2332" spans="1:69" s="9" customFormat="1" x14ac:dyDescent="0.3">
      <c r="A2332" s="1" t="s">
        <v>4600</v>
      </c>
      <c r="B2332" s="8" t="s">
        <v>4601</v>
      </c>
      <c r="C2332" s="3" t="str">
        <f>_xlfn.XLOOKUP(B2332,'[1]daily break down'!$D:$D,'[1]daily break down'!$E:$E,"")</f>
        <v>LITTORAL</v>
      </c>
      <c r="D2332" s="1" t="s">
        <v>2748</v>
      </c>
      <c r="E2332" s="1" t="s">
        <v>12</v>
      </c>
      <c r="F2332" s="3" t="s">
        <v>31</v>
      </c>
      <c r="G2332" s="1" t="s">
        <v>4602</v>
      </c>
      <c r="H2332" s="34" t="str">
        <f>_xlfn.XLOOKUP(B2332,[2]CALCULATION!$B:$B,[2]CALCULATION!$H:$H,"")</f>
        <v>ZTE</v>
      </c>
      <c r="I2332" s="28">
        <v>0</v>
      </c>
      <c r="J2332" s="28">
        <v>0</v>
      </c>
      <c r="K2332" s="28">
        <v>0</v>
      </c>
      <c r="L2332" s="28">
        <v>0</v>
      </c>
      <c r="M2332" s="28">
        <v>0</v>
      </c>
      <c r="N2332" s="28">
        <v>0</v>
      </c>
      <c r="O2332" s="28">
        <v>0</v>
      </c>
      <c r="P2332" s="28">
        <v>0</v>
      </c>
      <c r="Q2332" s="28">
        <v>0</v>
      </c>
      <c r="R2332" s="28">
        <v>0</v>
      </c>
      <c r="S2332" s="94">
        <v>0</v>
      </c>
      <c r="T2332" s="94">
        <f>_xlfn.XLOOKUP(B2332,'[3]Nur des jours'!$B:$B,'[3]Nur des jours'!$U:$U,"")</f>
        <v>0</v>
      </c>
      <c r="U2332" s="94">
        <v>0</v>
      </c>
      <c r="V2332" s="94">
        <v>0</v>
      </c>
      <c r="W2332" s="94">
        <v>0</v>
      </c>
      <c r="X2332" s="94">
        <v>0</v>
      </c>
      <c r="Y2332" s="94">
        <v>0</v>
      </c>
      <c r="Z2332" s="94">
        <v>0</v>
      </c>
      <c r="AA2332" s="94">
        <v>0</v>
      </c>
      <c r="AB2332" s="94">
        <v>0</v>
      </c>
      <c r="AC2332" s="94"/>
      <c r="AD2332" s="94">
        <v>0</v>
      </c>
      <c r="AE2332" s="94">
        <v>0</v>
      </c>
      <c r="AF2332" s="94">
        <v>0</v>
      </c>
      <c r="AG2332" s="94">
        <v>0</v>
      </c>
      <c r="AH2332" s="94">
        <v>0</v>
      </c>
      <c r="AI2332" s="49" t="s">
        <v>5559</v>
      </c>
      <c r="AJ2332" s="49"/>
      <c r="AK2332" s="48" t="str" cm="1">
        <f t="array" ref="AK2332">IFERROR(_xlfn.IFS(
AM2332="MPR ISSUE","PDH",
AM2332="BSS Hardware Issue","BSS",
AM2332="Sites strategiques, MLL, Pylone, etc.","ENVTECH",
AM2332="AKTIVCO DEFAUT GE &amp; POWER Cabinet","AKTIVCO",
AM2332="AKTIVCO Coupure ENEO &amp; Baisse de tension","AKTIVCO GRID ONLY",
AM2332="Coupure ENEO &amp; Baisse de tension","IHS GRID ONLY",
AM2332="Defaut GE &amp; POWER Cabinet","IHS",
AM2332="Sharing","Partners",
AM2332="Sites strategiques &amp; DataCenter","SST &amp; DC",
AM2332="Exclu","Exclu",
AM2332="SAT","SAT",
AM2332="SPARE-ISSUE","SPARE-ISSUE",
AM2332="Fiber CAmtel","TRANS_FO_CAMTEL",
AM2332="Fiber AOF","Fiber AOF",
AM2332="Projet OCM (HUAWEI)","TRAVAUX-HUAWEI",
AM2332="Projet OCM (NOKIA)","TRAVAUX-NOKIA",
AM2332="ACCESS-ISSUE","ACCESS-ISSUE",
AM2332="Projet OCM (ZTE, NOKIA, autres projets)","TRAVAUX OCM",
AM2332="No root CAuse","No root cause",
AM2332="ODU HS","PDH",
AM2332="IP &amp; VLAN","PDH",
AM2332="Warehouse HUAWEI","SPARE-ISSUE",
AM2332="SPARE-HS","SPARE-ISSUE",
AM2332="Power Telco","BSS",AM2332="no impacts","no impacts"
),"")</f>
        <v>no impacts</v>
      </c>
      <c r="AL2332" s="48" t="str" cm="1">
        <f t="array" ref="AL2332">IFERROR(_xlfn.IFS(
AM2332="MPR ISSUE","TX ISSUE",
AM2332="BSS Hardware Issue","RAN ISSUE",
AM2332="Sites strategiques, MLL, Pylone, etc.","ENVTECH",
AM2332="AKTIVCO DEFAUT GE &amp; POWER Cabinet","POWER ISSUE",
AM2332="AKTIVCO Coupure ENEO &amp; Baisse de tension","POWER ISSUE",
AM2332="Coupure ENEO &amp; Baisse de tension","POWER ISSUE",
AM2332="Defaut GE &amp; POWER Cabinet","POWER ISSUE",
AM2332="Sharing","POWER ISSUE",
AM2332="Sites strategiques &amp; DataCenter","POWER ISSUE",
AM2332="Exclu","Exclu",
AM2332="SAT","TX ISSUE",
AM2332="SPARE-ISSUE","SPARE-ISSUE",
AM2332="Fiber CAmtel","TX ISSUE",
AM2332="Fiber AOF","TX ISSUE",
AM2332="Projet OCM (HUAWEI)","TRAVAUX-HUAWEI",
AM2332="Projet OCM (NOKIA)","TRAVAUX -NOKIA",
AM2332="ACCESS-ISSUE","ACCESS-ISSUE",
AM2332="Projet OCM (ZTE, NOKIA, autres projets)","TRAVAUX OCM",
AM2332="No root CAuse","No root cause",
AM2332="ODU HS","TX ISSUE",
AM2332="IP &amp; VLAN","TX ISSUE",
AM2332="Warehouse HUAWEI","SPARE-ISSUE",
AM2332="SPARE-HS","SPARE-ISSUE",
AM2332="Power Telco","RAN ISSUE",AM2332="no impacts","no impacts"
),"")</f>
        <v>no impacts</v>
      </c>
      <c r="AM2332" s="67" t="s">
        <v>5605</v>
      </c>
      <c r="AN2332" s="48" t="str" cm="1">
        <f t="array" ref="AN2332">IFERROR(_xlfn.IFS(
AM2332="MPR ISSUE","ACTIVE",
AM2332="BSS Hardware Issue","ACTIVE",
AM2332="Sites strategiques, MLL, Pylone, etc.","PASSIVE",
AM2332="AKTIVCO DEFAUT GE &amp; POWER Cabinet","PASSIVE",
AM2332="AKTIVCO Coupure ENEO &amp; Baisse de tension","PASSIVE",
AM2332="Coupure ENEO &amp; Baisse de tension","PASSIVE",
AM2332="Defaut GE &amp; POWER Cabinet","PASSIVE",
AM2332="Sharing","PASSIVE",
AM2332="Sites strategiques &amp; DataCenter","PASSIVE",
AM2332="Exclu","Exclu",
AM2332="SAT","ACTIVE",
AM2332="SPARE-ISSUE","SPARE-ISSUE",
AM2332="Fiber CAmtel","ACTIVE",
AM2332="Fiber AOF","ACTIVE",
AM2332="Projet OCM (HUAWEI)","PLANNED WORKS",
AM2332="Projet OCM (NOKIA)","PLANNED WORKS",
AM2332="ACCESS-ISSUE","ACCESS-ISSUE",
AM2332="Projet OCM (ZTE, NOKIA, autres projets)","PLANNED WORKS",
AM2332="No root CAuse","No root cause",
AM2332="ODU HS","ACTIVE",
AM2332="IP &amp; VLAN","ACTIVE",
AM2332="Warehouse HUAWEI","SPARE-ISSUE",
AM2332="SPARE-HS","SPARE-ISSUE",
AM2332="Power Telco","ACTIVE", AM2332="no impacts","no impacts"
),"")</f>
        <v>no impacts</v>
      </c>
      <c r="AO2332" s="93" t="s">
        <v>5537</v>
      </c>
      <c r="AP2332" s="101" t="str">
        <f t="shared" si="66"/>
        <v>LIT_517</v>
      </c>
      <c r="AQ2332" s="98"/>
      <c r="AR2332" s="17" t="s">
        <v>5537</v>
      </c>
      <c r="AS2332" s="7" t="s">
        <v>5537</v>
      </c>
      <c r="AT2332" s="6"/>
      <c r="AU2332" s="7"/>
      <c r="AV2332" s="3" t="s">
        <v>5537</v>
      </c>
      <c r="AW2332" s="18" t="s">
        <v>5537</v>
      </c>
      <c r="AX2332" s="18" t="s">
        <v>5537</v>
      </c>
      <c r="AY2332" s="18" t="s">
        <v>5537</v>
      </c>
      <c r="AZ2332" s="18" t="s">
        <v>5537</v>
      </c>
      <c r="BA2332" s="18" t="s">
        <v>5537</v>
      </c>
      <c r="BB2332" s="18" t="s">
        <v>5537</v>
      </c>
      <c r="BC2332" s="18" t="s">
        <v>5537</v>
      </c>
      <c r="BD2332" s="18" t="s">
        <v>5537</v>
      </c>
      <c r="BE2332" s="18" t="s">
        <v>5537</v>
      </c>
      <c r="BF2332" s="18" t="s">
        <v>5537</v>
      </c>
      <c r="BG2332" s="18" t="s">
        <v>5537</v>
      </c>
      <c r="BH2332" s="18" t="s">
        <v>5537</v>
      </c>
      <c r="BI2332" s="9" t="s">
        <v>5537</v>
      </c>
      <c r="BJ2332" s="14"/>
      <c r="BK2332" s="14" t="s">
        <v>5537</v>
      </c>
      <c r="BL2332" s="14" t="str">
        <f>_xlfn.XLOOKUP(B2332,'[4]cell downs 18042026 17h'!$B:$B,'[4]cell downs 18042026 17h'!$B:$B,"")</f>
        <v/>
      </c>
      <c r="BM2332" s="14" t="str">
        <f>_xlfn.XLOOKUP(B2332,'[5]Cells Huawei 19042026 15h'!$B:$B,'[5]Cells Huawei 19042026 15h'!$B:$B,"")</f>
        <v/>
      </c>
      <c r="BN2332" s="9" t="str">
        <f>_xlfn.XLOOKUP(B2332,'[6]cells down 19042026 9H40'!$B:$B,'[6]cells down 19042026 9H40'!$B:$B,"")</f>
        <v/>
      </c>
      <c r="BO2332" s="9" t="s">
        <v>4601</v>
      </c>
      <c r="BP2332" s="9" t="s">
        <v>1129</v>
      </c>
      <c r="BQ2332" s="115"/>
    </row>
    <row r="2333" spans="1:69" s="9" customFormat="1" x14ac:dyDescent="0.3">
      <c r="A2333" s="1" t="s">
        <v>4485</v>
      </c>
      <c r="B2333" s="8" t="s">
        <v>4486</v>
      </c>
      <c r="C2333" s="3" t="str">
        <f>_xlfn.XLOOKUP(B2333,'[1]daily break down'!$D:$D,'[1]daily break down'!$E:$E,"")</f>
        <v>LITTORAL</v>
      </c>
      <c r="D2333" s="1" t="s">
        <v>21</v>
      </c>
      <c r="E2333" s="1" t="s">
        <v>36</v>
      </c>
      <c r="F2333" s="3" t="s">
        <v>31</v>
      </c>
      <c r="G2333" s="1" t="s">
        <v>3937</v>
      </c>
      <c r="H2333" s="34" t="str">
        <f>_xlfn.XLOOKUP(B2333,[2]CALCULATION!$B:$B,[2]CALCULATION!$H:$H,"")</f>
        <v>ZTE</v>
      </c>
      <c r="I2333" s="28">
        <v>0</v>
      </c>
      <c r="J2333" s="28">
        <v>0</v>
      </c>
      <c r="K2333" s="28">
        <v>0</v>
      </c>
      <c r="L2333" s="28">
        <v>0</v>
      </c>
      <c r="M2333" s="28">
        <v>0</v>
      </c>
      <c r="N2333" s="28">
        <v>0</v>
      </c>
      <c r="O2333" s="28">
        <v>0</v>
      </c>
      <c r="P2333" s="28">
        <v>0</v>
      </c>
      <c r="Q2333" s="28">
        <v>0</v>
      </c>
      <c r="R2333" s="28">
        <v>0</v>
      </c>
      <c r="S2333" s="94">
        <v>0</v>
      </c>
      <c r="T2333" s="94">
        <f>_xlfn.XLOOKUP(B2333,'[3]Nur des jours'!$B:$B,'[3]Nur des jours'!$U:$U,"")</f>
        <v>0</v>
      </c>
      <c r="U2333" s="94">
        <v>0</v>
      </c>
      <c r="V2333" s="94">
        <v>0</v>
      </c>
      <c r="W2333" s="94">
        <v>0</v>
      </c>
      <c r="X2333" s="94">
        <v>0</v>
      </c>
      <c r="Y2333" s="94">
        <v>0</v>
      </c>
      <c r="Z2333" s="94">
        <v>0</v>
      </c>
      <c r="AA2333" s="94">
        <v>0</v>
      </c>
      <c r="AB2333" s="94">
        <v>0</v>
      </c>
      <c r="AC2333" s="94"/>
      <c r="AD2333" s="94">
        <v>0</v>
      </c>
      <c r="AE2333" s="94">
        <v>0</v>
      </c>
      <c r="AF2333" s="94">
        <v>0</v>
      </c>
      <c r="AG2333" s="94">
        <v>0</v>
      </c>
      <c r="AH2333" s="94">
        <v>0</v>
      </c>
      <c r="AI2333" s="49" t="s">
        <v>5559</v>
      </c>
      <c r="AJ2333" s="49"/>
      <c r="AK2333" s="48" t="str" cm="1">
        <f t="array" ref="AK2333">IFERROR(_xlfn.IFS(
AM2333="MPR ISSUE","PDH",
AM2333="BSS Hardware Issue","BSS",
AM2333="Sites strategiques, MLL, Pylone, etc.","ENVTECH",
AM2333="AKTIVCO DEFAUT GE &amp; POWER Cabinet","AKTIVCO",
AM2333="AKTIVCO Coupure ENEO &amp; Baisse de tension","AKTIVCO GRID ONLY",
AM2333="Coupure ENEO &amp; Baisse de tension","IHS GRID ONLY",
AM2333="Defaut GE &amp; POWER Cabinet","IHS",
AM2333="Sharing","Partners",
AM2333="Sites strategiques &amp; DataCenter","SST &amp; DC",
AM2333="Exclu","Exclu",
AM2333="SAT","SAT",
AM2333="SPARE-ISSUE","SPARE-ISSUE",
AM2333="Fiber CAmtel","TRANS_FO_CAMTEL",
AM2333="Fiber AOF","Fiber AOF",
AM2333="Projet OCM (HUAWEI)","TRAVAUX-HUAWEI",
AM2333="Projet OCM (NOKIA)","TRAVAUX-NOKIA",
AM2333="ACCESS-ISSUE","ACCESS-ISSUE",
AM2333="Projet OCM (ZTE, NOKIA, autres projets)","TRAVAUX OCM",
AM2333="No root CAuse","No root cause",
AM2333="ODU HS","PDH",
AM2333="IP &amp; VLAN","PDH",
AM2333="Warehouse HUAWEI","SPARE-ISSUE",
AM2333="SPARE-HS","SPARE-ISSUE",
AM2333="Power Telco","BSS",AM2333="no impacts","no impacts"
),"")</f>
        <v>no impacts</v>
      </c>
      <c r="AL2333" s="48" t="str" cm="1">
        <f t="array" ref="AL2333">IFERROR(_xlfn.IFS(
AM2333="MPR ISSUE","TX ISSUE",
AM2333="BSS Hardware Issue","RAN ISSUE",
AM2333="Sites strategiques, MLL, Pylone, etc.","ENVTECH",
AM2333="AKTIVCO DEFAUT GE &amp; POWER Cabinet","POWER ISSUE",
AM2333="AKTIVCO Coupure ENEO &amp; Baisse de tension","POWER ISSUE",
AM2333="Coupure ENEO &amp; Baisse de tension","POWER ISSUE",
AM2333="Defaut GE &amp; POWER Cabinet","POWER ISSUE",
AM2333="Sharing","POWER ISSUE",
AM2333="Sites strategiques &amp; DataCenter","POWER ISSUE",
AM2333="Exclu","Exclu",
AM2333="SAT","TX ISSUE",
AM2333="SPARE-ISSUE","SPARE-ISSUE",
AM2333="Fiber CAmtel","TX ISSUE",
AM2333="Fiber AOF","TX ISSUE",
AM2333="Projet OCM (HUAWEI)","TRAVAUX-HUAWEI",
AM2333="Projet OCM (NOKIA)","TRAVAUX -NOKIA",
AM2333="ACCESS-ISSUE","ACCESS-ISSUE",
AM2333="Projet OCM (ZTE, NOKIA, autres projets)","TRAVAUX OCM",
AM2333="No root CAuse","No root cause",
AM2333="ODU HS","TX ISSUE",
AM2333="IP &amp; VLAN","TX ISSUE",
AM2333="Warehouse HUAWEI","SPARE-ISSUE",
AM2333="SPARE-HS","SPARE-ISSUE",
AM2333="Power Telco","RAN ISSUE",AM2333="no impacts","no impacts"
),"")</f>
        <v>no impacts</v>
      </c>
      <c r="AM2333" s="67" t="s">
        <v>5605</v>
      </c>
      <c r="AN2333" s="48" t="str" cm="1">
        <f t="array" ref="AN2333">IFERROR(_xlfn.IFS(
AM2333="MPR ISSUE","ACTIVE",
AM2333="BSS Hardware Issue","ACTIVE",
AM2333="Sites strategiques, MLL, Pylone, etc.","PASSIVE",
AM2333="AKTIVCO DEFAUT GE &amp; POWER Cabinet","PASSIVE",
AM2333="AKTIVCO Coupure ENEO &amp; Baisse de tension","PASSIVE",
AM2333="Coupure ENEO &amp; Baisse de tension","PASSIVE",
AM2333="Defaut GE &amp; POWER Cabinet","PASSIVE",
AM2333="Sharing","PASSIVE",
AM2333="Sites strategiques &amp; DataCenter","PASSIVE",
AM2333="Exclu","Exclu",
AM2333="SAT","ACTIVE",
AM2333="SPARE-ISSUE","SPARE-ISSUE",
AM2333="Fiber CAmtel","ACTIVE",
AM2333="Fiber AOF","ACTIVE",
AM2333="Projet OCM (HUAWEI)","PLANNED WORKS",
AM2333="Projet OCM (NOKIA)","PLANNED WORKS",
AM2333="ACCESS-ISSUE","ACCESS-ISSUE",
AM2333="Projet OCM (ZTE, NOKIA, autres projets)","PLANNED WORKS",
AM2333="No root CAuse","No root cause",
AM2333="ODU HS","ACTIVE",
AM2333="IP &amp; VLAN","ACTIVE",
AM2333="Warehouse HUAWEI","SPARE-ISSUE",
AM2333="SPARE-HS","SPARE-ISSUE",
AM2333="Power Telco","ACTIVE", AM2333="no impacts","no impacts"
),"")</f>
        <v>no impacts</v>
      </c>
      <c r="AO2333" s="93" t="s">
        <v>5537</v>
      </c>
      <c r="AP2333" s="101" t="str">
        <f t="shared" si="66"/>
        <v>LIT_594</v>
      </c>
      <c r="AR2333" s="17" t="s">
        <v>5537</v>
      </c>
      <c r="AS2333" s="7" t="s">
        <v>5537</v>
      </c>
      <c r="AT2333" s="6"/>
      <c r="AU2333" s="7"/>
      <c r="AV2333" s="3" t="s">
        <v>5537</v>
      </c>
      <c r="AW2333" s="18" t="s">
        <v>5537</v>
      </c>
      <c r="AX2333" s="18" t="s">
        <v>5537</v>
      </c>
      <c r="AY2333" s="18" t="s">
        <v>5537</v>
      </c>
      <c r="AZ2333" s="18" t="s">
        <v>5537</v>
      </c>
      <c r="BA2333" s="18" t="s">
        <v>5537</v>
      </c>
      <c r="BB2333" s="18" t="s">
        <v>5537</v>
      </c>
      <c r="BC2333" s="18" t="s">
        <v>5537</v>
      </c>
      <c r="BD2333" s="18" t="s">
        <v>5537</v>
      </c>
      <c r="BE2333" s="18" t="s">
        <v>5537</v>
      </c>
      <c r="BF2333" s="18" t="s">
        <v>5537</v>
      </c>
      <c r="BG2333" s="18" t="s">
        <v>5537</v>
      </c>
      <c r="BH2333" s="18" t="s">
        <v>5537</v>
      </c>
      <c r="BI2333" s="9" t="s">
        <v>5537</v>
      </c>
      <c r="BJ2333" s="14"/>
      <c r="BK2333" s="14" t="s">
        <v>5537</v>
      </c>
      <c r="BL2333" s="14" t="str">
        <f>_xlfn.XLOOKUP(B2333,'[4]cell downs 18042026 17h'!$B:$B,'[4]cell downs 18042026 17h'!$B:$B,"")</f>
        <v/>
      </c>
      <c r="BM2333" s="14" t="str">
        <f>_xlfn.XLOOKUP(B2333,'[5]Cells Huawei 19042026 15h'!$B:$B,'[5]Cells Huawei 19042026 15h'!$B:$B,"")</f>
        <v/>
      </c>
      <c r="BN2333" s="9" t="str">
        <f>_xlfn.XLOOKUP(B2333,'[6]cells down 19042026 9H40'!$B:$B,'[6]cells down 19042026 9H40'!$B:$B,"")</f>
        <v/>
      </c>
      <c r="BO2333" s="9" t="s">
        <v>5537</v>
      </c>
      <c r="BP2333" s="9" t="s">
        <v>12</v>
      </c>
      <c r="BQ2333" s="115"/>
    </row>
    <row r="2334" spans="1:69" s="9" customFormat="1" x14ac:dyDescent="0.3">
      <c r="A2334" s="1" t="s">
        <v>4489</v>
      </c>
      <c r="B2334" s="8" t="s">
        <v>4490</v>
      </c>
      <c r="C2334" s="3" t="str">
        <f>_xlfn.XLOOKUP(B2334,'[1]daily break down'!$D:$D,'[1]daily break down'!$E:$E,"")</f>
        <v>CENTRE</v>
      </c>
      <c r="D2334" s="1" t="s">
        <v>11</v>
      </c>
      <c r="E2334" s="1" t="s">
        <v>237</v>
      </c>
      <c r="F2334" s="3" t="s">
        <v>37</v>
      </c>
      <c r="G2334" s="1" t="s">
        <v>4489</v>
      </c>
      <c r="H2334" s="34" t="str">
        <f>_xlfn.XLOOKUP(B2334,[2]CALCULATION!$B:$B,[2]CALCULATION!$H:$H,"")</f>
        <v>ZTE</v>
      </c>
      <c r="I2334" s="28">
        <v>0</v>
      </c>
      <c r="J2334" s="28">
        <v>0</v>
      </c>
      <c r="K2334" s="28">
        <v>0</v>
      </c>
      <c r="L2334" s="28">
        <v>0</v>
      </c>
      <c r="M2334" s="28">
        <v>0</v>
      </c>
      <c r="N2334" s="28">
        <v>0</v>
      </c>
      <c r="O2334" s="28">
        <v>0</v>
      </c>
      <c r="P2334" s="28">
        <v>0</v>
      </c>
      <c r="Q2334" s="28">
        <v>0</v>
      </c>
      <c r="R2334" s="28">
        <v>0</v>
      </c>
      <c r="S2334" s="94">
        <v>0</v>
      </c>
      <c r="T2334" s="94">
        <f>_xlfn.XLOOKUP(B2334,'[3]Nur des jours'!$B:$B,'[3]Nur des jours'!$U:$U,"")</f>
        <v>0</v>
      </c>
      <c r="U2334" s="94">
        <v>0</v>
      </c>
      <c r="V2334" s="94">
        <v>0</v>
      </c>
      <c r="W2334" s="94">
        <v>0</v>
      </c>
      <c r="X2334" s="94">
        <v>0</v>
      </c>
      <c r="Y2334" s="94">
        <v>0</v>
      </c>
      <c r="Z2334" s="94">
        <v>0</v>
      </c>
      <c r="AA2334" s="94">
        <v>0</v>
      </c>
      <c r="AB2334" s="94">
        <v>0</v>
      </c>
      <c r="AC2334" s="94"/>
      <c r="AD2334" s="94">
        <v>0</v>
      </c>
      <c r="AE2334" s="94">
        <v>0</v>
      </c>
      <c r="AF2334" s="94">
        <v>0</v>
      </c>
      <c r="AG2334" s="94">
        <v>0</v>
      </c>
      <c r="AH2334" s="94">
        <v>0</v>
      </c>
      <c r="AI2334" s="49" t="s">
        <v>5559</v>
      </c>
      <c r="AJ2334" s="49"/>
      <c r="AK2334" s="48" t="str" cm="1">
        <f t="array" ref="AK2334">IFERROR(_xlfn.IFS(
AM2334="MPR ISSUE","PDH",
AM2334="BSS Hardware Issue","BSS",
AM2334="Sites strategiques, MLL, Pylone, etc.","ENVTECH",
AM2334="AKTIVCO DEFAUT GE &amp; POWER Cabinet","AKTIVCO",
AM2334="AKTIVCO Coupure ENEO &amp; Baisse de tension","AKTIVCO GRID ONLY",
AM2334="Coupure ENEO &amp; Baisse de tension","IHS GRID ONLY",
AM2334="Defaut GE &amp; POWER Cabinet","IHS",
AM2334="Sharing","Partners",
AM2334="Sites strategiques &amp; DataCenter","SST &amp; DC",
AM2334="Exclu","Exclu",
AM2334="SAT","SAT",
AM2334="SPARE-ISSUE","SPARE-ISSUE",
AM2334="Fiber CAmtel","TRANS_FO_CAMTEL",
AM2334="Fiber AOF","Fiber AOF",
AM2334="Projet OCM (HUAWEI)","TRAVAUX-HUAWEI",
AM2334="Projet OCM (NOKIA)","TRAVAUX-NOKIA",
AM2334="ACCESS-ISSUE","ACCESS-ISSUE",
AM2334="Projet OCM (ZTE, NOKIA, autres projets)","TRAVAUX OCM",
AM2334="No root CAuse","No root cause",
AM2334="ODU HS","PDH",
AM2334="IP &amp; VLAN","PDH",
AM2334="Warehouse HUAWEI","SPARE-ISSUE",
AM2334="SPARE-HS","SPARE-ISSUE",
AM2334="Power Telco","BSS",AM2334="no impacts","no impacts"
),"")</f>
        <v>no impacts</v>
      </c>
      <c r="AL2334" s="48" t="str" cm="1">
        <f t="array" ref="AL2334">IFERROR(_xlfn.IFS(
AM2334="MPR ISSUE","TX ISSUE",
AM2334="BSS Hardware Issue","RAN ISSUE",
AM2334="Sites strategiques, MLL, Pylone, etc.","ENVTECH",
AM2334="AKTIVCO DEFAUT GE &amp; POWER Cabinet","POWER ISSUE",
AM2334="AKTIVCO Coupure ENEO &amp; Baisse de tension","POWER ISSUE",
AM2334="Coupure ENEO &amp; Baisse de tension","POWER ISSUE",
AM2334="Defaut GE &amp; POWER Cabinet","POWER ISSUE",
AM2334="Sharing","POWER ISSUE",
AM2334="Sites strategiques &amp; DataCenter","POWER ISSUE",
AM2334="Exclu","Exclu",
AM2334="SAT","TX ISSUE",
AM2334="SPARE-ISSUE","SPARE-ISSUE",
AM2334="Fiber CAmtel","TX ISSUE",
AM2334="Fiber AOF","TX ISSUE",
AM2334="Projet OCM (HUAWEI)","TRAVAUX-HUAWEI",
AM2334="Projet OCM (NOKIA)","TRAVAUX -NOKIA",
AM2334="ACCESS-ISSUE","ACCESS-ISSUE",
AM2334="Projet OCM (ZTE, NOKIA, autres projets)","TRAVAUX OCM",
AM2334="No root CAuse","No root cause",
AM2334="ODU HS","TX ISSUE",
AM2334="IP &amp; VLAN","TX ISSUE",
AM2334="Warehouse HUAWEI","SPARE-ISSUE",
AM2334="SPARE-HS","SPARE-ISSUE",
AM2334="Power Telco","RAN ISSUE",AM2334="no impacts","no impacts"
),"")</f>
        <v>no impacts</v>
      </c>
      <c r="AM2334" s="67" t="s">
        <v>5605</v>
      </c>
      <c r="AN2334" s="48" t="str" cm="1">
        <f t="array" ref="AN2334">IFERROR(_xlfn.IFS(
AM2334="MPR ISSUE","ACTIVE",
AM2334="BSS Hardware Issue","ACTIVE",
AM2334="Sites strategiques, MLL, Pylone, etc.","PASSIVE",
AM2334="AKTIVCO DEFAUT GE &amp; POWER Cabinet","PASSIVE",
AM2334="AKTIVCO Coupure ENEO &amp; Baisse de tension","PASSIVE",
AM2334="Coupure ENEO &amp; Baisse de tension","PASSIVE",
AM2334="Defaut GE &amp; POWER Cabinet","PASSIVE",
AM2334="Sharing","PASSIVE",
AM2334="Sites strategiques &amp; DataCenter","PASSIVE",
AM2334="Exclu","Exclu",
AM2334="SAT","ACTIVE",
AM2334="SPARE-ISSUE","SPARE-ISSUE",
AM2334="Fiber CAmtel","ACTIVE",
AM2334="Fiber AOF","ACTIVE",
AM2334="Projet OCM (HUAWEI)","PLANNED WORKS",
AM2334="Projet OCM (NOKIA)","PLANNED WORKS",
AM2334="ACCESS-ISSUE","ACCESS-ISSUE",
AM2334="Projet OCM (ZTE, NOKIA, autres projets)","PLANNED WORKS",
AM2334="No root CAuse","No root cause",
AM2334="ODU HS","ACTIVE",
AM2334="IP &amp; VLAN","ACTIVE",
AM2334="Warehouse HUAWEI","SPARE-ISSUE",
AM2334="SPARE-HS","SPARE-ISSUE",
AM2334="Power Telco","ACTIVE", AM2334="no impacts","no impacts"
),"")</f>
        <v>no impacts</v>
      </c>
      <c r="AO2334" s="93" t="s">
        <v>5537</v>
      </c>
      <c r="AP2334" s="101" t="str">
        <f t="shared" si="66"/>
        <v>CTR_260</v>
      </c>
      <c r="AR2334" s="17" t="s">
        <v>5537</v>
      </c>
      <c r="AS2334" s="7" t="s">
        <v>5537</v>
      </c>
      <c r="AT2334" s="6"/>
      <c r="AU2334" s="7"/>
      <c r="AV2334" s="3" t="s">
        <v>5537</v>
      </c>
      <c r="AW2334" s="18" t="s">
        <v>5537</v>
      </c>
      <c r="AX2334" s="18" t="s">
        <v>5537</v>
      </c>
      <c r="AY2334" s="18" t="s">
        <v>5537</v>
      </c>
      <c r="AZ2334" s="18" t="s">
        <v>5537</v>
      </c>
      <c r="BA2334" s="18" t="s">
        <v>5537</v>
      </c>
      <c r="BB2334" s="18" t="s">
        <v>5537</v>
      </c>
      <c r="BC2334" s="18" t="s">
        <v>5537</v>
      </c>
      <c r="BD2334" s="18" t="s">
        <v>5537</v>
      </c>
      <c r="BE2334" s="18" t="s">
        <v>5537</v>
      </c>
      <c r="BF2334" s="18" t="s">
        <v>5537</v>
      </c>
      <c r="BG2334" s="18" t="s">
        <v>5537</v>
      </c>
      <c r="BH2334" s="18" t="s">
        <v>5537</v>
      </c>
      <c r="BI2334" s="9" t="s">
        <v>5537</v>
      </c>
      <c r="BJ2334" s="14"/>
      <c r="BK2334" s="14" t="s">
        <v>5537</v>
      </c>
      <c r="BL2334" s="14" t="str">
        <f>_xlfn.XLOOKUP(B2334,'[4]cell downs 18042026 17h'!$B:$B,'[4]cell downs 18042026 17h'!$B:$B,"")</f>
        <v/>
      </c>
      <c r="BM2334" s="14" t="str">
        <f>_xlfn.XLOOKUP(B2334,'[5]Cells Huawei 19042026 15h'!$B:$B,'[5]Cells Huawei 19042026 15h'!$B:$B,"")</f>
        <v/>
      </c>
      <c r="BN2334" s="9" t="str">
        <f>_xlfn.XLOOKUP(B2334,'[6]cells down 19042026 9H40'!$B:$B,'[6]cells down 19042026 9H40'!$B:$B,"")</f>
        <v/>
      </c>
      <c r="BO2334" s="9" t="s">
        <v>5537</v>
      </c>
      <c r="BP2334" s="9" t="s">
        <v>12</v>
      </c>
      <c r="BQ2334" s="115"/>
    </row>
    <row r="2335" spans="1:69" s="9" customFormat="1" x14ac:dyDescent="0.3">
      <c r="A2335" s="1" t="s">
        <v>4493</v>
      </c>
      <c r="B2335" s="8" t="s">
        <v>4494</v>
      </c>
      <c r="C2335" s="3" t="str">
        <f>_xlfn.XLOOKUP(B2335,'[1]daily break down'!$D:$D,'[1]daily break down'!$E:$E,"")</f>
        <v>CENTRE</v>
      </c>
      <c r="D2335" s="1" t="s">
        <v>21</v>
      </c>
      <c r="E2335" s="1" t="e">
        <v>#N/A</v>
      </c>
      <c r="F2335" s="3" t="s">
        <v>37</v>
      </c>
      <c r="G2335" s="1" t="s">
        <v>4495</v>
      </c>
      <c r="H2335" s="33" t="str">
        <f>_xlfn.XLOOKUP(B2335,[2]CALCULATION!$B:$B,[2]CALCULATION!$H:$H,"")</f>
        <v>NOKIA</v>
      </c>
      <c r="I2335" s="28">
        <v>0</v>
      </c>
      <c r="J2335" s="28">
        <v>0</v>
      </c>
      <c r="K2335" s="28">
        <v>0</v>
      </c>
      <c r="L2335" s="28">
        <v>0</v>
      </c>
      <c r="M2335" s="28">
        <v>0</v>
      </c>
      <c r="N2335" s="28">
        <v>0</v>
      </c>
      <c r="O2335" s="28">
        <v>0</v>
      </c>
      <c r="P2335" s="28">
        <v>0</v>
      </c>
      <c r="Q2335" s="28">
        <v>0</v>
      </c>
      <c r="R2335" s="28">
        <v>0</v>
      </c>
      <c r="S2335" s="94">
        <v>0</v>
      </c>
      <c r="T2335" s="94">
        <f>_xlfn.XLOOKUP(B2335,'[3]Nur des jours'!$B:$B,'[3]Nur des jours'!$U:$U,"")</f>
        <v>0</v>
      </c>
      <c r="U2335" s="94">
        <v>0</v>
      </c>
      <c r="V2335" s="94">
        <v>0</v>
      </c>
      <c r="W2335" s="94">
        <v>0</v>
      </c>
      <c r="X2335" s="94">
        <v>0</v>
      </c>
      <c r="Y2335" s="94">
        <v>0</v>
      </c>
      <c r="Z2335" s="94">
        <v>0</v>
      </c>
      <c r="AA2335" s="94">
        <v>0</v>
      </c>
      <c r="AB2335" s="94">
        <v>0</v>
      </c>
      <c r="AC2335" s="94"/>
      <c r="AD2335" s="94">
        <v>0</v>
      </c>
      <c r="AE2335" s="94">
        <v>0</v>
      </c>
      <c r="AF2335" s="94">
        <v>0</v>
      </c>
      <c r="AG2335" s="94">
        <v>0</v>
      </c>
      <c r="AH2335" s="94">
        <v>0</v>
      </c>
      <c r="AI2335" s="49" t="s">
        <v>5559</v>
      </c>
      <c r="AJ2335" s="49"/>
      <c r="AK2335" s="48" t="str" cm="1">
        <f t="array" ref="AK2335">IFERROR(_xlfn.IFS(
AM2335="MPR ISSUE","PDH",
AM2335="BSS Hardware Issue","BSS",
AM2335="Sites strategiques, MLL, Pylone, etc.","ENVTECH",
AM2335="AKTIVCO DEFAUT GE &amp; POWER Cabinet","AKTIVCO",
AM2335="AKTIVCO Coupure ENEO &amp; Baisse de tension","AKTIVCO GRID ONLY",
AM2335="Coupure ENEO &amp; Baisse de tension","IHS GRID ONLY",
AM2335="Defaut GE &amp; POWER Cabinet","IHS",
AM2335="Sharing","Partners",
AM2335="Sites strategiques &amp; DataCenter","SST &amp; DC",
AM2335="Exclu","Exclu",
AM2335="SAT","SAT",
AM2335="SPARE-ISSUE","SPARE-ISSUE",
AM2335="Fiber CAmtel","TRANS_FO_CAMTEL",
AM2335="Fiber AOF","Fiber AOF",
AM2335="Projet OCM (HUAWEI)","TRAVAUX-HUAWEI",
AM2335="Projet OCM (NOKIA)","TRAVAUX-NOKIA",
AM2335="ACCESS-ISSUE","ACCESS-ISSUE",
AM2335="Projet OCM (ZTE, NOKIA, autres projets)","TRAVAUX OCM",
AM2335="No root CAuse","No root cause",
AM2335="ODU HS","PDH",
AM2335="IP &amp; VLAN","PDH",
AM2335="Warehouse HUAWEI","SPARE-ISSUE",
AM2335="SPARE-HS","SPARE-ISSUE",
AM2335="Power Telco","BSS",AM2335="no impacts","no impacts"
),"")</f>
        <v>no impacts</v>
      </c>
      <c r="AL2335" s="48" t="str" cm="1">
        <f t="array" ref="AL2335">IFERROR(_xlfn.IFS(
AM2335="MPR ISSUE","TX ISSUE",
AM2335="BSS Hardware Issue","RAN ISSUE",
AM2335="Sites strategiques, MLL, Pylone, etc.","ENVTECH",
AM2335="AKTIVCO DEFAUT GE &amp; POWER Cabinet","POWER ISSUE",
AM2335="AKTIVCO Coupure ENEO &amp; Baisse de tension","POWER ISSUE",
AM2335="Coupure ENEO &amp; Baisse de tension","POWER ISSUE",
AM2335="Defaut GE &amp; POWER Cabinet","POWER ISSUE",
AM2335="Sharing","POWER ISSUE",
AM2335="Sites strategiques &amp; DataCenter","POWER ISSUE",
AM2335="Exclu","Exclu",
AM2335="SAT","TX ISSUE",
AM2335="SPARE-ISSUE","SPARE-ISSUE",
AM2335="Fiber CAmtel","TX ISSUE",
AM2335="Fiber AOF","TX ISSUE",
AM2335="Projet OCM (HUAWEI)","TRAVAUX-HUAWEI",
AM2335="Projet OCM (NOKIA)","TRAVAUX -NOKIA",
AM2335="ACCESS-ISSUE","ACCESS-ISSUE",
AM2335="Projet OCM (ZTE, NOKIA, autres projets)","TRAVAUX OCM",
AM2335="No root CAuse","No root cause",
AM2335="ODU HS","TX ISSUE",
AM2335="IP &amp; VLAN","TX ISSUE",
AM2335="Warehouse HUAWEI","SPARE-ISSUE",
AM2335="SPARE-HS","SPARE-ISSUE",
AM2335="Power Telco","RAN ISSUE",AM2335="no impacts","no impacts"
),"")</f>
        <v>no impacts</v>
      </c>
      <c r="AM2335" s="67" t="s">
        <v>5605</v>
      </c>
      <c r="AN2335" s="48" t="str" cm="1">
        <f t="array" ref="AN2335">IFERROR(_xlfn.IFS(
AM2335="MPR ISSUE","ACTIVE",
AM2335="BSS Hardware Issue","ACTIVE",
AM2335="Sites strategiques, MLL, Pylone, etc.","PASSIVE",
AM2335="AKTIVCO DEFAUT GE &amp; POWER Cabinet","PASSIVE",
AM2335="AKTIVCO Coupure ENEO &amp; Baisse de tension","PASSIVE",
AM2335="Coupure ENEO &amp; Baisse de tension","PASSIVE",
AM2335="Defaut GE &amp; POWER Cabinet","PASSIVE",
AM2335="Sharing","PASSIVE",
AM2335="Sites strategiques &amp; DataCenter","PASSIVE",
AM2335="Exclu","Exclu",
AM2335="SAT","ACTIVE",
AM2335="SPARE-ISSUE","SPARE-ISSUE",
AM2335="Fiber CAmtel","ACTIVE",
AM2335="Fiber AOF","ACTIVE",
AM2335="Projet OCM (HUAWEI)","PLANNED WORKS",
AM2335="Projet OCM (NOKIA)","PLANNED WORKS",
AM2335="ACCESS-ISSUE","ACCESS-ISSUE",
AM2335="Projet OCM (ZTE, NOKIA, autres projets)","PLANNED WORKS",
AM2335="No root CAuse","No root cause",
AM2335="ODU HS","ACTIVE",
AM2335="IP &amp; VLAN","ACTIVE",
AM2335="Warehouse HUAWEI","SPARE-ISSUE",
AM2335="SPARE-HS","SPARE-ISSUE",
AM2335="Power Telco","ACTIVE", AM2335="no impacts","no impacts"
),"")</f>
        <v>no impacts</v>
      </c>
      <c r="AO2335" s="93" t="s">
        <v>6496</v>
      </c>
      <c r="AP2335" s="101" t="str">
        <f t="shared" si="66"/>
        <v>CTR_455</v>
      </c>
      <c r="AR2335" s="17" t="s">
        <v>5537</v>
      </c>
      <c r="AS2335" s="7" t="s">
        <v>5537</v>
      </c>
      <c r="AT2335" s="6"/>
      <c r="AU2335" s="7"/>
      <c r="AV2335" s="3" t="s">
        <v>5537</v>
      </c>
      <c r="AW2335" s="18" t="s">
        <v>5537</v>
      </c>
      <c r="AX2335" s="18" t="s">
        <v>5537</v>
      </c>
      <c r="AY2335" s="18" t="s">
        <v>5537</v>
      </c>
      <c r="AZ2335" s="18" t="s">
        <v>6497</v>
      </c>
      <c r="BA2335" s="18" t="s">
        <v>6497</v>
      </c>
      <c r="BB2335" s="18" t="s">
        <v>5537</v>
      </c>
      <c r="BC2335" s="18" t="s">
        <v>5537</v>
      </c>
      <c r="BD2335" s="18" t="s">
        <v>5537</v>
      </c>
      <c r="BE2335" s="18" t="s">
        <v>5537</v>
      </c>
      <c r="BF2335" s="18" t="s">
        <v>5537</v>
      </c>
      <c r="BG2335" s="18" t="s">
        <v>5537</v>
      </c>
      <c r="BH2335" s="18" t="s">
        <v>5537</v>
      </c>
      <c r="BI2335" s="9" t="s">
        <v>5537</v>
      </c>
      <c r="BJ2335" s="14"/>
      <c r="BK2335" s="14" t="s">
        <v>5537</v>
      </c>
      <c r="BL2335" s="14" t="str">
        <f>_xlfn.XLOOKUP(B2335,'[4]cell downs 18042026 17h'!$B:$B,'[4]cell downs 18042026 17h'!$B:$B,"")</f>
        <v/>
      </c>
      <c r="BM2335" s="14" t="str">
        <f>_xlfn.XLOOKUP(B2335,'[5]Cells Huawei 19042026 15h'!$B:$B,'[5]Cells Huawei 19042026 15h'!$B:$B,"")</f>
        <v/>
      </c>
      <c r="BN2335" s="9" t="str">
        <f>_xlfn.XLOOKUP(B2335,'[6]cells down 19042026 9H40'!$B:$B,'[6]cells down 19042026 9H40'!$B:$B,"")</f>
        <v/>
      </c>
      <c r="BO2335" s="9" t="s">
        <v>5537</v>
      </c>
      <c r="BP2335" s="9" t="s">
        <v>12</v>
      </c>
      <c r="BQ2335" s="115"/>
    </row>
    <row r="2336" spans="1:69" s="9" customFormat="1" x14ac:dyDescent="0.3">
      <c r="A2336" s="1" t="s">
        <v>4507</v>
      </c>
      <c r="B2336" s="8" t="s">
        <v>4508</v>
      </c>
      <c r="C2336" s="3" t="str">
        <f>_xlfn.XLOOKUP(B2336,'[1]daily break down'!$D:$D,'[1]daily break down'!$E:$E,"")</f>
        <v>LITTORAL</v>
      </c>
      <c r="D2336" s="1" t="s">
        <v>11</v>
      </c>
      <c r="E2336" s="1" t="s">
        <v>12</v>
      </c>
      <c r="F2336" s="3" t="s">
        <v>31</v>
      </c>
      <c r="G2336" s="1" t="s">
        <v>4507</v>
      </c>
      <c r="H2336" s="34" t="str">
        <f>_xlfn.XLOOKUP(B2336,[2]CALCULATION!$B:$B,[2]CALCULATION!$H:$H,"")</f>
        <v>ZTE</v>
      </c>
      <c r="I2336" s="28">
        <v>0</v>
      </c>
      <c r="J2336" s="28">
        <v>0</v>
      </c>
      <c r="K2336" s="28">
        <v>0</v>
      </c>
      <c r="L2336" s="28">
        <v>0</v>
      </c>
      <c r="M2336" s="28">
        <v>0</v>
      </c>
      <c r="N2336" s="28">
        <v>0</v>
      </c>
      <c r="O2336" s="28">
        <v>0</v>
      </c>
      <c r="P2336" s="28">
        <v>0</v>
      </c>
      <c r="Q2336" s="28">
        <v>0</v>
      </c>
      <c r="R2336" s="28">
        <v>0</v>
      </c>
      <c r="S2336" s="94">
        <v>0</v>
      </c>
      <c r="T2336" s="94">
        <f>_xlfn.XLOOKUP(B2336,'[3]Nur des jours'!$B:$B,'[3]Nur des jours'!$U:$U,"")</f>
        <v>0</v>
      </c>
      <c r="U2336" s="94">
        <v>0</v>
      </c>
      <c r="V2336" s="94">
        <v>0</v>
      </c>
      <c r="W2336" s="94">
        <v>0</v>
      </c>
      <c r="X2336" s="94">
        <v>0</v>
      </c>
      <c r="Y2336" s="94">
        <v>0</v>
      </c>
      <c r="Z2336" s="94">
        <v>0</v>
      </c>
      <c r="AA2336" s="94">
        <v>0</v>
      </c>
      <c r="AB2336" s="94">
        <v>0</v>
      </c>
      <c r="AC2336" s="94"/>
      <c r="AD2336" s="94">
        <v>0</v>
      </c>
      <c r="AE2336" s="94">
        <v>0</v>
      </c>
      <c r="AF2336" s="94">
        <v>0</v>
      </c>
      <c r="AG2336" s="94">
        <v>0</v>
      </c>
      <c r="AH2336" s="94">
        <v>0</v>
      </c>
      <c r="AI2336" s="49" t="s">
        <v>5559</v>
      </c>
      <c r="AJ2336" s="49"/>
      <c r="AK2336" s="48" t="str" cm="1">
        <f t="array" ref="AK2336">IFERROR(_xlfn.IFS(
AM2336="MPR ISSUE","PDH",
AM2336="BSS Hardware Issue","BSS",
AM2336="Sites strategiques, MLL, Pylone, etc.","ENVTECH",
AM2336="AKTIVCO DEFAUT GE &amp; POWER Cabinet","AKTIVCO",
AM2336="AKTIVCO Coupure ENEO &amp; Baisse de tension","AKTIVCO GRID ONLY",
AM2336="Coupure ENEO &amp; Baisse de tension","IHS GRID ONLY",
AM2336="Defaut GE &amp; POWER Cabinet","IHS",
AM2336="Sharing","Partners",
AM2336="Sites strategiques &amp; DataCenter","SST &amp; DC",
AM2336="Exclu","Exclu",
AM2336="SAT","SAT",
AM2336="SPARE-ISSUE","SPARE-ISSUE",
AM2336="Fiber CAmtel","TRANS_FO_CAMTEL",
AM2336="Fiber AOF","Fiber AOF",
AM2336="Projet OCM (HUAWEI)","TRAVAUX-HUAWEI",
AM2336="Projet OCM (NOKIA)","TRAVAUX-NOKIA",
AM2336="ACCESS-ISSUE","ACCESS-ISSUE",
AM2336="Projet OCM (ZTE, NOKIA, autres projets)","TRAVAUX OCM",
AM2336="No root CAuse","No root cause",
AM2336="ODU HS","PDH",
AM2336="IP &amp; VLAN","PDH",
AM2336="Warehouse HUAWEI","SPARE-ISSUE",
AM2336="SPARE-HS","SPARE-ISSUE",
AM2336="Power Telco","BSS",AM2336="no impacts","no impacts"
),"")</f>
        <v>no impacts</v>
      </c>
      <c r="AL2336" s="48" t="str" cm="1">
        <f t="array" ref="AL2336">IFERROR(_xlfn.IFS(
AM2336="MPR ISSUE","TX ISSUE",
AM2336="BSS Hardware Issue","RAN ISSUE",
AM2336="Sites strategiques, MLL, Pylone, etc.","ENVTECH",
AM2336="AKTIVCO DEFAUT GE &amp; POWER Cabinet","POWER ISSUE",
AM2336="AKTIVCO Coupure ENEO &amp; Baisse de tension","POWER ISSUE",
AM2336="Coupure ENEO &amp; Baisse de tension","POWER ISSUE",
AM2336="Defaut GE &amp; POWER Cabinet","POWER ISSUE",
AM2336="Sharing","POWER ISSUE",
AM2336="Sites strategiques &amp; DataCenter","POWER ISSUE",
AM2336="Exclu","Exclu",
AM2336="SAT","TX ISSUE",
AM2336="SPARE-ISSUE","SPARE-ISSUE",
AM2336="Fiber CAmtel","TX ISSUE",
AM2336="Fiber AOF","TX ISSUE",
AM2336="Projet OCM (HUAWEI)","TRAVAUX-HUAWEI",
AM2336="Projet OCM (NOKIA)","TRAVAUX -NOKIA",
AM2336="ACCESS-ISSUE","ACCESS-ISSUE",
AM2336="Projet OCM (ZTE, NOKIA, autres projets)","TRAVAUX OCM",
AM2336="No root CAuse","No root cause",
AM2336="ODU HS","TX ISSUE",
AM2336="IP &amp; VLAN","TX ISSUE",
AM2336="Warehouse HUAWEI","SPARE-ISSUE",
AM2336="SPARE-HS","SPARE-ISSUE",
AM2336="Power Telco","RAN ISSUE",AM2336="no impacts","no impacts"
),"")</f>
        <v>no impacts</v>
      </c>
      <c r="AM2336" s="67" t="s">
        <v>5605</v>
      </c>
      <c r="AN2336" s="48" t="str" cm="1">
        <f t="array" ref="AN2336">IFERROR(_xlfn.IFS(
AM2336="MPR ISSUE","ACTIVE",
AM2336="BSS Hardware Issue","ACTIVE",
AM2336="Sites strategiques, MLL, Pylone, etc.","PASSIVE",
AM2336="AKTIVCO DEFAUT GE &amp; POWER Cabinet","PASSIVE",
AM2336="AKTIVCO Coupure ENEO &amp; Baisse de tension","PASSIVE",
AM2336="Coupure ENEO &amp; Baisse de tension","PASSIVE",
AM2336="Defaut GE &amp; POWER Cabinet","PASSIVE",
AM2336="Sharing","PASSIVE",
AM2336="Sites strategiques &amp; DataCenter","PASSIVE",
AM2336="Exclu","Exclu",
AM2336="SAT","ACTIVE",
AM2336="SPARE-ISSUE","SPARE-ISSUE",
AM2336="Fiber CAmtel","ACTIVE",
AM2336="Fiber AOF","ACTIVE",
AM2336="Projet OCM (HUAWEI)","PLANNED WORKS",
AM2336="Projet OCM (NOKIA)","PLANNED WORKS",
AM2336="ACCESS-ISSUE","ACCESS-ISSUE",
AM2336="Projet OCM (ZTE, NOKIA, autres projets)","PLANNED WORKS",
AM2336="No root CAuse","No root cause",
AM2336="ODU HS","ACTIVE",
AM2336="IP &amp; VLAN","ACTIVE",
AM2336="Warehouse HUAWEI","SPARE-ISSUE",
AM2336="SPARE-HS","SPARE-ISSUE",
AM2336="Power Telco","ACTIVE", AM2336="no impacts","no impacts"
),"")</f>
        <v>no impacts</v>
      </c>
      <c r="AO2336" s="93" t="s">
        <v>5537</v>
      </c>
      <c r="AP2336" s="101" t="str">
        <f t="shared" si="66"/>
        <v>LIT_319</v>
      </c>
      <c r="AQ2336" s="98"/>
      <c r="AR2336" s="17" t="s">
        <v>5537</v>
      </c>
      <c r="AS2336" s="7" t="s">
        <v>5537</v>
      </c>
      <c r="AT2336" s="6"/>
      <c r="AU2336" s="7"/>
      <c r="AV2336" s="3" t="s">
        <v>5537</v>
      </c>
      <c r="AW2336" s="18" t="s">
        <v>5537</v>
      </c>
      <c r="AX2336" s="18" t="s">
        <v>5537</v>
      </c>
      <c r="AY2336" s="18" t="s">
        <v>5537</v>
      </c>
      <c r="AZ2336" s="18" t="s">
        <v>5537</v>
      </c>
      <c r="BA2336" s="18" t="s">
        <v>5537</v>
      </c>
      <c r="BB2336" s="18" t="s">
        <v>5537</v>
      </c>
      <c r="BC2336" s="18" t="s">
        <v>5537</v>
      </c>
      <c r="BD2336" s="18" t="s">
        <v>5537</v>
      </c>
      <c r="BE2336" s="18" t="s">
        <v>5537</v>
      </c>
      <c r="BF2336" s="18" t="s">
        <v>5537</v>
      </c>
      <c r="BG2336" s="18" t="s">
        <v>5537</v>
      </c>
      <c r="BH2336" s="18" t="s">
        <v>5537</v>
      </c>
      <c r="BI2336" s="9" t="s">
        <v>5537</v>
      </c>
      <c r="BJ2336" s="14"/>
      <c r="BK2336" s="14" t="s">
        <v>5537</v>
      </c>
      <c r="BL2336" s="14" t="str">
        <f>_xlfn.XLOOKUP(B2336,'[4]cell downs 18042026 17h'!$B:$B,'[4]cell downs 18042026 17h'!$B:$B,"")</f>
        <v/>
      </c>
      <c r="BM2336" s="14" t="str">
        <f>_xlfn.XLOOKUP(B2336,'[5]Cells Huawei 19042026 15h'!$B:$B,'[5]Cells Huawei 19042026 15h'!$B:$B,"")</f>
        <v/>
      </c>
      <c r="BN2336" s="9" t="str">
        <f>_xlfn.XLOOKUP(B2336,'[6]cells down 19042026 9H40'!$B:$B,'[6]cells down 19042026 9H40'!$B:$B,"")</f>
        <v/>
      </c>
      <c r="BO2336" s="9" t="s">
        <v>4508</v>
      </c>
      <c r="BP2336" s="9" t="s">
        <v>1129</v>
      </c>
      <c r="BQ2336" s="115"/>
    </row>
    <row r="2337" spans="1:69" s="9" customFormat="1" x14ac:dyDescent="0.3">
      <c r="A2337" s="1" t="s">
        <v>4547</v>
      </c>
      <c r="B2337" s="8" t="s">
        <v>4548</v>
      </c>
      <c r="C2337" s="3" t="str">
        <f>_xlfn.XLOOKUP(B2337,'[1]daily break down'!$D:$D,'[1]daily break down'!$E:$E,"")</f>
        <v>CENTRE</v>
      </c>
      <c r="D2337" s="1" t="s">
        <v>21</v>
      </c>
      <c r="E2337" s="1" t="s">
        <v>36</v>
      </c>
      <c r="F2337" s="3" t="s">
        <v>226</v>
      </c>
      <c r="G2337" s="1" t="s">
        <v>4547</v>
      </c>
      <c r="H2337" s="33" t="str">
        <f>_xlfn.XLOOKUP(B2337,[2]CALCULATION!$B:$B,[2]CALCULATION!$H:$H,"")</f>
        <v>NOKIA</v>
      </c>
      <c r="I2337" s="28">
        <v>0</v>
      </c>
      <c r="J2337" s="28">
        <v>0</v>
      </c>
      <c r="K2337" s="28">
        <v>0</v>
      </c>
      <c r="L2337" s="28">
        <v>0</v>
      </c>
      <c r="M2337" s="28">
        <v>0</v>
      </c>
      <c r="N2337" s="28">
        <v>0</v>
      </c>
      <c r="O2337" s="28">
        <v>0</v>
      </c>
      <c r="P2337" s="28">
        <v>0</v>
      </c>
      <c r="Q2337" s="28">
        <v>0</v>
      </c>
      <c r="R2337" s="28">
        <v>0</v>
      </c>
      <c r="S2337" s="94">
        <v>0</v>
      </c>
      <c r="T2337" s="94">
        <f>_xlfn.XLOOKUP(B2337,'[3]Nur des jours'!$B:$B,'[3]Nur des jours'!$U:$U,"")</f>
        <v>0</v>
      </c>
      <c r="U2337" s="94">
        <v>0</v>
      </c>
      <c r="V2337" s="94">
        <v>0</v>
      </c>
      <c r="W2337" s="94">
        <v>0</v>
      </c>
      <c r="X2337" s="94">
        <v>0</v>
      </c>
      <c r="Y2337" s="94">
        <v>0</v>
      </c>
      <c r="Z2337" s="94">
        <v>0</v>
      </c>
      <c r="AA2337" s="94">
        <v>0</v>
      </c>
      <c r="AB2337" s="94">
        <v>0</v>
      </c>
      <c r="AC2337" s="94"/>
      <c r="AD2337" s="94">
        <v>0</v>
      </c>
      <c r="AE2337" s="94">
        <v>0</v>
      </c>
      <c r="AF2337" s="94">
        <v>0</v>
      </c>
      <c r="AG2337" s="94">
        <v>0</v>
      </c>
      <c r="AH2337" s="94">
        <v>0</v>
      </c>
      <c r="AI2337" s="49" t="s">
        <v>5559</v>
      </c>
      <c r="AJ2337" s="49"/>
      <c r="AK2337" s="48" t="str" cm="1">
        <f t="array" ref="AK2337">IFERROR(_xlfn.IFS(
AM2337="MPR ISSUE","PDH",
AM2337="BSS Hardware Issue","BSS",
AM2337="Sites strategiques, MLL, Pylone, etc.","ENVTECH",
AM2337="AKTIVCO DEFAUT GE &amp; POWER Cabinet","AKTIVCO",
AM2337="AKTIVCO Coupure ENEO &amp; Baisse de tension","AKTIVCO GRID ONLY",
AM2337="Coupure ENEO &amp; Baisse de tension","IHS GRID ONLY",
AM2337="Defaut GE &amp; POWER Cabinet","IHS",
AM2337="Sharing","Partners",
AM2337="Sites strategiques &amp; DataCenter","SST &amp; DC",
AM2337="Exclu","Exclu",
AM2337="SAT","SAT",
AM2337="SPARE-ISSUE","SPARE-ISSUE",
AM2337="Fiber CAmtel","TRANS_FO_CAMTEL",
AM2337="Fiber AOF","Fiber AOF",
AM2337="Projet OCM (HUAWEI)","TRAVAUX-HUAWEI",
AM2337="Projet OCM (NOKIA)","TRAVAUX-NOKIA",
AM2337="ACCESS-ISSUE","ACCESS-ISSUE",
AM2337="Projet OCM (ZTE, NOKIA, autres projets)","TRAVAUX OCM",
AM2337="No root CAuse","No root cause",
AM2337="ODU HS","PDH",
AM2337="IP &amp; VLAN","PDH",
AM2337="Warehouse HUAWEI","SPARE-ISSUE",
AM2337="SPARE-HS","SPARE-ISSUE",
AM2337="Power Telco","BSS",AM2337="no impacts","no impacts"
),"")</f>
        <v>no impacts</v>
      </c>
      <c r="AL2337" s="48" t="str" cm="1">
        <f t="array" ref="AL2337">IFERROR(_xlfn.IFS(
AM2337="MPR ISSUE","TX ISSUE",
AM2337="BSS Hardware Issue","RAN ISSUE",
AM2337="Sites strategiques, MLL, Pylone, etc.","ENVTECH",
AM2337="AKTIVCO DEFAUT GE &amp; POWER Cabinet","POWER ISSUE",
AM2337="AKTIVCO Coupure ENEO &amp; Baisse de tension","POWER ISSUE",
AM2337="Coupure ENEO &amp; Baisse de tension","POWER ISSUE",
AM2337="Defaut GE &amp; POWER Cabinet","POWER ISSUE",
AM2337="Sharing","POWER ISSUE",
AM2337="Sites strategiques &amp; DataCenter","POWER ISSUE",
AM2337="Exclu","Exclu",
AM2337="SAT","TX ISSUE",
AM2337="SPARE-ISSUE","SPARE-ISSUE",
AM2337="Fiber CAmtel","TX ISSUE",
AM2337="Fiber AOF","TX ISSUE",
AM2337="Projet OCM (HUAWEI)","TRAVAUX-HUAWEI",
AM2337="Projet OCM (NOKIA)","TRAVAUX -NOKIA",
AM2337="ACCESS-ISSUE","ACCESS-ISSUE",
AM2337="Projet OCM (ZTE, NOKIA, autres projets)","TRAVAUX OCM",
AM2337="No root CAuse","No root cause",
AM2337="ODU HS","TX ISSUE",
AM2337="IP &amp; VLAN","TX ISSUE",
AM2337="Warehouse HUAWEI","SPARE-ISSUE",
AM2337="SPARE-HS","SPARE-ISSUE",
AM2337="Power Telco","RAN ISSUE",AM2337="no impacts","no impacts"
),"")</f>
        <v>no impacts</v>
      </c>
      <c r="AM2337" s="67" t="s">
        <v>5605</v>
      </c>
      <c r="AN2337" s="48" t="str" cm="1">
        <f t="array" ref="AN2337">IFERROR(_xlfn.IFS(
AM2337="MPR ISSUE","ACTIVE",
AM2337="BSS Hardware Issue","ACTIVE",
AM2337="Sites strategiques, MLL, Pylone, etc.","PASSIVE",
AM2337="AKTIVCO DEFAUT GE &amp; POWER Cabinet","PASSIVE",
AM2337="AKTIVCO Coupure ENEO &amp; Baisse de tension","PASSIVE",
AM2337="Coupure ENEO &amp; Baisse de tension","PASSIVE",
AM2337="Defaut GE &amp; POWER Cabinet","PASSIVE",
AM2337="Sharing","PASSIVE",
AM2337="Sites strategiques &amp; DataCenter","PASSIVE",
AM2337="Exclu","Exclu",
AM2337="SAT","ACTIVE",
AM2337="SPARE-ISSUE","SPARE-ISSUE",
AM2337="Fiber CAmtel","ACTIVE",
AM2337="Fiber AOF","ACTIVE",
AM2337="Projet OCM (HUAWEI)","PLANNED WORKS",
AM2337="Projet OCM (NOKIA)","PLANNED WORKS",
AM2337="ACCESS-ISSUE","ACCESS-ISSUE",
AM2337="Projet OCM (ZTE, NOKIA, autres projets)","PLANNED WORKS",
AM2337="No root CAuse","No root cause",
AM2337="ODU HS","ACTIVE",
AM2337="IP &amp; VLAN","ACTIVE",
AM2337="Warehouse HUAWEI","SPARE-ISSUE",
AM2337="SPARE-HS","SPARE-ISSUE",
AM2337="Power Telco","ACTIVE", AM2337="no impacts","no impacts"
),"")</f>
        <v>no impacts</v>
      </c>
      <c r="AO2337" s="93" t="s">
        <v>5537</v>
      </c>
      <c r="AP2337" s="101" t="str">
        <f t="shared" si="66"/>
        <v>EST_002</v>
      </c>
      <c r="AR2337" s="17" t="s">
        <v>5537</v>
      </c>
      <c r="AS2337" s="7" t="s">
        <v>5537</v>
      </c>
      <c r="AT2337" s="6"/>
      <c r="AU2337" s="7"/>
      <c r="AV2337" s="3" t="s">
        <v>5537</v>
      </c>
      <c r="AW2337" s="18" t="s">
        <v>5537</v>
      </c>
      <c r="AX2337" s="18" t="s">
        <v>5537</v>
      </c>
      <c r="AY2337" s="18" t="s">
        <v>5537</v>
      </c>
      <c r="AZ2337" s="18" t="s">
        <v>5537</v>
      </c>
      <c r="BA2337" s="18" t="s">
        <v>5537</v>
      </c>
      <c r="BB2337" s="18" t="s">
        <v>5537</v>
      </c>
      <c r="BC2337" s="18" t="s">
        <v>5537</v>
      </c>
      <c r="BD2337" s="18" t="s">
        <v>5537</v>
      </c>
      <c r="BE2337" s="18" t="s">
        <v>5537</v>
      </c>
      <c r="BF2337" s="18" t="s">
        <v>5537</v>
      </c>
      <c r="BG2337" s="18" t="s">
        <v>5537</v>
      </c>
      <c r="BH2337" s="18" t="s">
        <v>5537</v>
      </c>
      <c r="BI2337" s="9" t="s">
        <v>5537</v>
      </c>
      <c r="BJ2337" s="14"/>
      <c r="BK2337" s="14" t="s">
        <v>5537</v>
      </c>
      <c r="BL2337" s="14" t="str">
        <f>_xlfn.XLOOKUP(B2337,'[4]cell downs 18042026 17h'!$B:$B,'[4]cell downs 18042026 17h'!$B:$B,"")</f>
        <v/>
      </c>
      <c r="BM2337" s="14" t="str">
        <f>_xlfn.XLOOKUP(B2337,'[5]Cells Huawei 19042026 15h'!$B:$B,'[5]Cells Huawei 19042026 15h'!$B:$B,"")</f>
        <v/>
      </c>
      <c r="BN2337" s="9" t="str">
        <f>_xlfn.XLOOKUP(B2337,'[6]cells down 19042026 9H40'!$B:$B,'[6]cells down 19042026 9H40'!$B:$B,"")</f>
        <v/>
      </c>
      <c r="BO2337" s="9" t="s">
        <v>5537</v>
      </c>
      <c r="BP2337" s="9" t="s">
        <v>12</v>
      </c>
      <c r="BQ2337" s="115"/>
    </row>
    <row r="2338" spans="1:69" s="9" customFormat="1" x14ac:dyDescent="0.3">
      <c r="A2338" s="1" t="s">
        <v>4549</v>
      </c>
      <c r="B2338" s="8" t="s">
        <v>4550</v>
      </c>
      <c r="C2338" s="3" t="str">
        <f>_xlfn.XLOOKUP(B2338,'[1]daily break down'!$D:$D,'[1]daily break down'!$E:$E,"")</f>
        <v>CENTRE</v>
      </c>
      <c r="D2338" s="1" t="s">
        <v>11</v>
      </c>
      <c r="E2338" s="1" t="s">
        <v>1129</v>
      </c>
      <c r="F2338" s="3" t="s">
        <v>226</v>
      </c>
      <c r="G2338" s="1" t="s">
        <v>4549</v>
      </c>
      <c r="H2338" s="34" t="str">
        <f>_xlfn.XLOOKUP(B2338,[2]CALCULATION!$B:$B,[2]CALCULATION!$H:$H,"")</f>
        <v>ZTE</v>
      </c>
      <c r="I2338" s="28">
        <v>0</v>
      </c>
      <c r="J2338" s="28">
        <v>0</v>
      </c>
      <c r="K2338" s="28">
        <v>0</v>
      </c>
      <c r="L2338" s="28">
        <v>0</v>
      </c>
      <c r="M2338" s="28">
        <v>0</v>
      </c>
      <c r="N2338" s="28">
        <v>0</v>
      </c>
      <c r="O2338" s="28">
        <v>0</v>
      </c>
      <c r="P2338" s="28">
        <v>0</v>
      </c>
      <c r="Q2338" s="28">
        <v>0</v>
      </c>
      <c r="R2338" s="28">
        <v>0</v>
      </c>
      <c r="S2338" s="94">
        <v>0</v>
      </c>
      <c r="T2338" s="94">
        <f>_xlfn.XLOOKUP(B2338,'[3]Nur des jours'!$B:$B,'[3]Nur des jours'!$U:$U,"")</f>
        <v>0</v>
      </c>
      <c r="U2338" s="94">
        <v>0</v>
      </c>
      <c r="V2338" s="94">
        <v>0</v>
      </c>
      <c r="W2338" s="94">
        <v>0</v>
      </c>
      <c r="X2338" s="94">
        <v>0</v>
      </c>
      <c r="Y2338" s="94">
        <v>0</v>
      </c>
      <c r="Z2338" s="94">
        <v>0</v>
      </c>
      <c r="AA2338" s="94">
        <v>0</v>
      </c>
      <c r="AB2338" s="94">
        <v>0</v>
      </c>
      <c r="AC2338" s="94"/>
      <c r="AD2338" s="94">
        <v>0</v>
      </c>
      <c r="AE2338" s="94">
        <v>0</v>
      </c>
      <c r="AF2338" s="94">
        <v>0</v>
      </c>
      <c r="AG2338" s="94">
        <v>0</v>
      </c>
      <c r="AH2338" s="94">
        <v>0</v>
      </c>
      <c r="AI2338" s="49" t="s">
        <v>5559</v>
      </c>
      <c r="AJ2338" s="49"/>
      <c r="AK2338" s="48" t="str" cm="1">
        <f t="array" ref="AK2338">IFERROR(_xlfn.IFS(
AM2338="MPR ISSUE","PDH",
AM2338="BSS Hardware Issue","BSS",
AM2338="Sites strategiques, MLL, Pylone, etc.","ENVTECH",
AM2338="AKTIVCO DEFAUT GE &amp; POWER Cabinet","AKTIVCO",
AM2338="AKTIVCO Coupure ENEO &amp; Baisse de tension","AKTIVCO GRID ONLY",
AM2338="Coupure ENEO &amp; Baisse de tension","IHS GRID ONLY",
AM2338="Defaut GE &amp; POWER Cabinet","IHS",
AM2338="Sharing","Partners",
AM2338="Sites strategiques &amp; DataCenter","SST &amp; DC",
AM2338="Exclu","Exclu",
AM2338="SAT","SAT",
AM2338="SPARE-ISSUE","SPARE-ISSUE",
AM2338="Fiber CAmtel","TRANS_FO_CAMTEL",
AM2338="Fiber AOF","Fiber AOF",
AM2338="Projet OCM (HUAWEI)","TRAVAUX-HUAWEI",
AM2338="Projet OCM (NOKIA)","TRAVAUX-NOKIA",
AM2338="ACCESS-ISSUE","ACCESS-ISSUE",
AM2338="Projet OCM (ZTE, NOKIA, autres projets)","TRAVAUX OCM",
AM2338="No root CAuse","No root cause",
AM2338="ODU HS","PDH",
AM2338="IP &amp; VLAN","PDH",
AM2338="Warehouse HUAWEI","SPARE-ISSUE",
AM2338="SPARE-HS","SPARE-ISSUE",
AM2338="Power Telco","BSS",AM2338="no impacts","no impacts"
),"")</f>
        <v>no impacts</v>
      </c>
      <c r="AL2338" s="48" t="str" cm="1">
        <f t="array" ref="AL2338">IFERROR(_xlfn.IFS(
AM2338="MPR ISSUE","TX ISSUE",
AM2338="BSS Hardware Issue","RAN ISSUE",
AM2338="Sites strategiques, MLL, Pylone, etc.","ENVTECH",
AM2338="AKTIVCO DEFAUT GE &amp; POWER Cabinet","POWER ISSUE",
AM2338="AKTIVCO Coupure ENEO &amp; Baisse de tension","POWER ISSUE",
AM2338="Coupure ENEO &amp; Baisse de tension","POWER ISSUE",
AM2338="Defaut GE &amp; POWER Cabinet","POWER ISSUE",
AM2338="Sharing","POWER ISSUE",
AM2338="Sites strategiques &amp; DataCenter","POWER ISSUE",
AM2338="Exclu","Exclu",
AM2338="SAT","TX ISSUE",
AM2338="SPARE-ISSUE","SPARE-ISSUE",
AM2338="Fiber CAmtel","TX ISSUE",
AM2338="Fiber AOF","TX ISSUE",
AM2338="Projet OCM (HUAWEI)","TRAVAUX-HUAWEI",
AM2338="Projet OCM (NOKIA)","TRAVAUX -NOKIA",
AM2338="ACCESS-ISSUE","ACCESS-ISSUE",
AM2338="Projet OCM (ZTE, NOKIA, autres projets)","TRAVAUX OCM",
AM2338="No root CAuse","No root cause",
AM2338="ODU HS","TX ISSUE",
AM2338="IP &amp; VLAN","TX ISSUE",
AM2338="Warehouse HUAWEI","SPARE-ISSUE",
AM2338="SPARE-HS","SPARE-ISSUE",
AM2338="Power Telco","RAN ISSUE",AM2338="no impacts","no impacts"
),"")</f>
        <v>no impacts</v>
      </c>
      <c r="AM2338" s="67" t="s">
        <v>5605</v>
      </c>
      <c r="AN2338" s="48" t="str" cm="1">
        <f t="array" ref="AN2338">IFERROR(_xlfn.IFS(
AM2338="MPR ISSUE","ACTIVE",
AM2338="BSS Hardware Issue","ACTIVE",
AM2338="Sites strategiques, MLL, Pylone, etc.","PASSIVE",
AM2338="AKTIVCO DEFAUT GE &amp; POWER Cabinet","PASSIVE",
AM2338="AKTIVCO Coupure ENEO &amp; Baisse de tension","PASSIVE",
AM2338="Coupure ENEO &amp; Baisse de tension","PASSIVE",
AM2338="Defaut GE &amp; POWER Cabinet","PASSIVE",
AM2338="Sharing","PASSIVE",
AM2338="Sites strategiques &amp; DataCenter","PASSIVE",
AM2338="Exclu","Exclu",
AM2338="SAT","ACTIVE",
AM2338="SPARE-ISSUE","SPARE-ISSUE",
AM2338="Fiber CAmtel","ACTIVE",
AM2338="Fiber AOF","ACTIVE",
AM2338="Projet OCM (HUAWEI)","PLANNED WORKS",
AM2338="Projet OCM (NOKIA)","PLANNED WORKS",
AM2338="ACCESS-ISSUE","ACCESS-ISSUE",
AM2338="Projet OCM (ZTE, NOKIA, autres projets)","PLANNED WORKS",
AM2338="No root CAuse","No root cause",
AM2338="ODU HS","ACTIVE",
AM2338="IP &amp; VLAN","ACTIVE",
AM2338="Warehouse HUAWEI","SPARE-ISSUE",
AM2338="SPARE-HS","SPARE-ISSUE",
AM2338="Power Telco","ACTIVE", AM2338="no impacts","no impacts"
),"")</f>
        <v>no impacts</v>
      </c>
      <c r="AO2338" s="93" t="s">
        <v>5537</v>
      </c>
      <c r="AP2338" s="101" t="str">
        <f t="shared" si="66"/>
        <v>EST_055</v>
      </c>
      <c r="AR2338" s="17" t="s">
        <v>5537</v>
      </c>
      <c r="AS2338" s="7" t="s">
        <v>5537</v>
      </c>
      <c r="AT2338" s="6"/>
      <c r="AU2338" s="7"/>
      <c r="AV2338" s="3" t="s">
        <v>5537</v>
      </c>
      <c r="AW2338" s="18" t="s">
        <v>5537</v>
      </c>
      <c r="AX2338" s="18" t="s">
        <v>5537</v>
      </c>
      <c r="AY2338" s="18" t="s">
        <v>5537</v>
      </c>
      <c r="AZ2338" s="18" t="s">
        <v>5537</v>
      </c>
      <c r="BA2338" s="18" t="s">
        <v>5537</v>
      </c>
      <c r="BB2338" s="18" t="s">
        <v>5537</v>
      </c>
      <c r="BC2338" s="18" t="s">
        <v>5537</v>
      </c>
      <c r="BD2338" s="18" t="s">
        <v>5537</v>
      </c>
      <c r="BE2338" s="18" t="s">
        <v>5537</v>
      </c>
      <c r="BF2338" s="18" t="s">
        <v>5537</v>
      </c>
      <c r="BG2338" s="18" t="s">
        <v>5537</v>
      </c>
      <c r="BH2338" s="18" t="s">
        <v>5537</v>
      </c>
      <c r="BI2338" s="9" t="s">
        <v>5537</v>
      </c>
      <c r="BJ2338" s="14"/>
      <c r="BK2338" s="14" t="s">
        <v>5537</v>
      </c>
      <c r="BL2338" s="14" t="str">
        <f>_xlfn.XLOOKUP(B2338,'[4]cell downs 18042026 17h'!$B:$B,'[4]cell downs 18042026 17h'!$B:$B,"")</f>
        <v/>
      </c>
      <c r="BM2338" s="14" t="str">
        <f>_xlfn.XLOOKUP(B2338,'[5]Cells Huawei 19042026 15h'!$B:$B,'[5]Cells Huawei 19042026 15h'!$B:$B,"")</f>
        <v/>
      </c>
      <c r="BN2338" s="9" t="str">
        <f>_xlfn.XLOOKUP(B2338,'[6]cells down 19042026 9H40'!$B:$B,'[6]cells down 19042026 9H40'!$B:$B,"")</f>
        <v/>
      </c>
      <c r="BO2338" s="9" t="s">
        <v>4550</v>
      </c>
      <c r="BP2338" s="9" t="s">
        <v>594</v>
      </c>
      <c r="BQ2338" s="115"/>
    </row>
    <row r="2339" spans="1:69" s="9" customFormat="1" x14ac:dyDescent="0.3">
      <c r="A2339" s="1" t="s">
        <v>4656</v>
      </c>
      <c r="B2339" s="8" t="s">
        <v>4657</v>
      </c>
      <c r="C2339" s="3" t="str">
        <f>_xlfn.XLOOKUP(B2339,'[1]daily break down'!$D:$D,'[1]daily break down'!$E:$E,"")</f>
        <v>CENTRE</v>
      </c>
      <c r="D2339" s="1" t="s">
        <v>11</v>
      </c>
      <c r="E2339" s="1" t="s">
        <v>12</v>
      </c>
      <c r="F2339" s="3" t="s">
        <v>37</v>
      </c>
      <c r="G2339" s="1" t="s">
        <v>4656</v>
      </c>
      <c r="H2339" s="34" t="str">
        <f>_xlfn.XLOOKUP(B2339,[2]CALCULATION!$B:$B,[2]CALCULATION!$H:$H,"")</f>
        <v>ZTE</v>
      </c>
      <c r="I2339" s="28">
        <v>0</v>
      </c>
      <c r="J2339" s="28">
        <v>0</v>
      </c>
      <c r="K2339" s="28">
        <v>0</v>
      </c>
      <c r="L2339" s="28">
        <v>0</v>
      </c>
      <c r="M2339" s="28">
        <v>0</v>
      </c>
      <c r="N2339" s="28">
        <v>0</v>
      </c>
      <c r="O2339" s="28">
        <v>0</v>
      </c>
      <c r="P2339" s="28">
        <v>0</v>
      </c>
      <c r="Q2339" s="28">
        <v>0</v>
      </c>
      <c r="R2339" s="28">
        <v>0</v>
      </c>
      <c r="S2339" s="94">
        <v>0</v>
      </c>
      <c r="T2339" s="94">
        <f>_xlfn.XLOOKUP(B2339,'[3]Nur des jours'!$B:$B,'[3]Nur des jours'!$U:$U,"")</f>
        <v>0</v>
      </c>
      <c r="U2339" s="94">
        <v>0</v>
      </c>
      <c r="V2339" s="94">
        <v>0</v>
      </c>
      <c r="W2339" s="94">
        <v>0</v>
      </c>
      <c r="X2339" s="94">
        <v>0</v>
      </c>
      <c r="Y2339" s="94">
        <v>0</v>
      </c>
      <c r="Z2339" s="94">
        <v>0</v>
      </c>
      <c r="AA2339" s="94">
        <v>0</v>
      </c>
      <c r="AB2339" s="94">
        <v>0</v>
      </c>
      <c r="AC2339" s="94"/>
      <c r="AD2339" s="94">
        <v>0</v>
      </c>
      <c r="AE2339" s="94">
        <v>0</v>
      </c>
      <c r="AF2339" s="94">
        <v>0</v>
      </c>
      <c r="AG2339" s="94">
        <v>0</v>
      </c>
      <c r="AH2339" s="94">
        <v>0</v>
      </c>
      <c r="AI2339" s="49" t="s">
        <v>5559</v>
      </c>
      <c r="AJ2339" s="49"/>
      <c r="AK2339" s="48" t="str" cm="1">
        <f t="array" ref="AK2339">IFERROR(_xlfn.IFS(
AM2339="MPR ISSUE","PDH",
AM2339="BSS Hardware Issue","BSS",
AM2339="Sites strategiques, MLL, Pylone, etc.","ENVTECH",
AM2339="AKTIVCO DEFAUT GE &amp; POWER Cabinet","AKTIVCO",
AM2339="AKTIVCO Coupure ENEO &amp; Baisse de tension","AKTIVCO GRID ONLY",
AM2339="Coupure ENEO &amp; Baisse de tension","IHS GRID ONLY",
AM2339="Defaut GE &amp; POWER Cabinet","IHS",
AM2339="Sharing","Partners",
AM2339="Sites strategiques &amp; DataCenter","SST &amp; DC",
AM2339="Exclu","Exclu",
AM2339="SAT","SAT",
AM2339="SPARE-ISSUE","SPARE-ISSUE",
AM2339="Fiber CAmtel","TRANS_FO_CAMTEL",
AM2339="Fiber AOF","Fiber AOF",
AM2339="Projet OCM (HUAWEI)","TRAVAUX-HUAWEI",
AM2339="Projet OCM (NOKIA)","TRAVAUX-NOKIA",
AM2339="ACCESS-ISSUE","ACCESS-ISSUE",
AM2339="Projet OCM (ZTE, NOKIA, autres projets)","TRAVAUX OCM",
AM2339="No root CAuse","No root cause",
AM2339="ODU HS","PDH",
AM2339="IP &amp; VLAN","PDH",
AM2339="Warehouse HUAWEI","SPARE-ISSUE",
AM2339="SPARE-HS","SPARE-ISSUE",
AM2339="Power Telco","BSS",AM2339="no impacts","no impacts"
),"")</f>
        <v>no impacts</v>
      </c>
      <c r="AL2339" s="48" t="str" cm="1">
        <f t="array" ref="AL2339">IFERROR(_xlfn.IFS(
AM2339="MPR ISSUE","TX ISSUE",
AM2339="BSS Hardware Issue","RAN ISSUE",
AM2339="Sites strategiques, MLL, Pylone, etc.","ENVTECH",
AM2339="AKTIVCO DEFAUT GE &amp; POWER Cabinet","POWER ISSUE",
AM2339="AKTIVCO Coupure ENEO &amp; Baisse de tension","POWER ISSUE",
AM2339="Coupure ENEO &amp; Baisse de tension","POWER ISSUE",
AM2339="Defaut GE &amp; POWER Cabinet","POWER ISSUE",
AM2339="Sharing","POWER ISSUE",
AM2339="Sites strategiques &amp; DataCenter","POWER ISSUE",
AM2339="Exclu","Exclu",
AM2339="SAT","TX ISSUE",
AM2339="SPARE-ISSUE","SPARE-ISSUE",
AM2339="Fiber CAmtel","TX ISSUE",
AM2339="Fiber AOF","TX ISSUE",
AM2339="Projet OCM (HUAWEI)","TRAVAUX-HUAWEI",
AM2339="Projet OCM (NOKIA)","TRAVAUX -NOKIA",
AM2339="ACCESS-ISSUE","ACCESS-ISSUE",
AM2339="Projet OCM (ZTE, NOKIA, autres projets)","TRAVAUX OCM",
AM2339="No root CAuse","No root cause",
AM2339="ODU HS","TX ISSUE",
AM2339="IP &amp; VLAN","TX ISSUE",
AM2339="Warehouse HUAWEI","SPARE-ISSUE",
AM2339="SPARE-HS","SPARE-ISSUE",
AM2339="Power Telco","RAN ISSUE",AM2339="no impacts","no impacts"
),"")</f>
        <v>no impacts</v>
      </c>
      <c r="AM2339" s="67" t="s">
        <v>5605</v>
      </c>
      <c r="AN2339" s="48" t="str" cm="1">
        <f t="array" ref="AN2339">IFERROR(_xlfn.IFS(
AM2339="MPR ISSUE","ACTIVE",
AM2339="BSS Hardware Issue","ACTIVE",
AM2339="Sites strategiques, MLL, Pylone, etc.","PASSIVE",
AM2339="AKTIVCO DEFAUT GE &amp; POWER Cabinet","PASSIVE",
AM2339="AKTIVCO Coupure ENEO &amp; Baisse de tension","PASSIVE",
AM2339="Coupure ENEO &amp; Baisse de tension","PASSIVE",
AM2339="Defaut GE &amp; POWER Cabinet","PASSIVE",
AM2339="Sharing","PASSIVE",
AM2339="Sites strategiques &amp; DataCenter","PASSIVE",
AM2339="Exclu","Exclu",
AM2339="SAT","ACTIVE",
AM2339="SPARE-ISSUE","SPARE-ISSUE",
AM2339="Fiber CAmtel","ACTIVE",
AM2339="Fiber AOF","ACTIVE",
AM2339="Projet OCM (HUAWEI)","PLANNED WORKS",
AM2339="Projet OCM (NOKIA)","PLANNED WORKS",
AM2339="ACCESS-ISSUE","ACCESS-ISSUE",
AM2339="Projet OCM (ZTE, NOKIA, autres projets)","PLANNED WORKS",
AM2339="No root CAuse","No root cause",
AM2339="ODU HS","ACTIVE",
AM2339="IP &amp; VLAN","ACTIVE",
AM2339="Warehouse HUAWEI","SPARE-ISSUE",
AM2339="SPARE-HS","SPARE-ISSUE",
AM2339="Power Telco","ACTIVE", AM2339="no impacts","no impacts"
),"")</f>
        <v>no impacts</v>
      </c>
      <c r="AO2339" s="93" t="s">
        <v>5537</v>
      </c>
      <c r="AP2339" s="101" t="str">
        <f t="shared" si="66"/>
        <v>CTR_358</v>
      </c>
      <c r="AR2339" s="17" t="s">
        <v>5537</v>
      </c>
      <c r="AS2339" s="7" t="s">
        <v>5537</v>
      </c>
      <c r="AT2339" s="6"/>
      <c r="AU2339" s="7"/>
      <c r="AV2339" s="3" t="s">
        <v>5537</v>
      </c>
      <c r="AW2339" s="18" t="s">
        <v>5537</v>
      </c>
      <c r="AX2339" s="18" t="s">
        <v>5537</v>
      </c>
      <c r="AY2339" s="18" t="s">
        <v>5537</v>
      </c>
      <c r="AZ2339" s="18" t="s">
        <v>5537</v>
      </c>
      <c r="BA2339" s="18" t="s">
        <v>5537</v>
      </c>
      <c r="BB2339" s="18" t="s">
        <v>5537</v>
      </c>
      <c r="BC2339" s="18" t="s">
        <v>5537</v>
      </c>
      <c r="BD2339" s="18" t="s">
        <v>5537</v>
      </c>
      <c r="BE2339" s="18" t="s">
        <v>5537</v>
      </c>
      <c r="BF2339" s="18" t="s">
        <v>5537</v>
      </c>
      <c r="BG2339" s="18" t="s">
        <v>5537</v>
      </c>
      <c r="BH2339" s="18" t="s">
        <v>5537</v>
      </c>
      <c r="BI2339" s="9" t="s">
        <v>5537</v>
      </c>
      <c r="BJ2339" s="14"/>
      <c r="BK2339" s="14" t="s">
        <v>5537</v>
      </c>
      <c r="BL2339" s="14" t="str">
        <f>_xlfn.XLOOKUP(B2339,'[4]cell downs 18042026 17h'!$B:$B,'[4]cell downs 18042026 17h'!$B:$B,"")</f>
        <v/>
      </c>
      <c r="BM2339" s="14" t="str">
        <f>_xlfn.XLOOKUP(B2339,'[5]Cells Huawei 19042026 15h'!$B:$B,'[5]Cells Huawei 19042026 15h'!$B:$B,"")</f>
        <v/>
      </c>
      <c r="BN2339" s="9" t="str">
        <f>_xlfn.XLOOKUP(B2339,'[6]cells down 19042026 9H40'!$B:$B,'[6]cells down 19042026 9H40'!$B:$B,"")</f>
        <v/>
      </c>
      <c r="BO2339" s="9" t="s">
        <v>4657</v>
      </c>
      <c r="BP2339" s="9" t="s">
        <v>5537</v>
      </c>
      <c r="BQ2339" s="115"/>
    </row>
    <row r="2340" spans="1:69" s="9" customFormat="1" x14ac:dyDescent="0.3">
      <c r="A2340" s="1" t="s">
        <v>4571</v>
      </c>
      <c r="B2340" s="8" t="s">
        <v>4572</v>
      </c>
      <c r="C2340" s="3" t="str">
        <f>_xlfn.XLOOKUP(B2340,'[1]daily break down'!$D:$D,'[1]daily break down'!$E:$E,"")</f>
        <v>CENTRE</v>
      </c>
      <c r="D2340" s="1" t="s">
        <v>11</v>
      </c>
      <c r="E2340" s="1" t="s">
        <v>12</v>
      </c>
      <c r="F2340" s="3" t="s">
        <v>37</v>
      </c>
      <c r="G2340" s="1" t="s">
        <v>4571</v>
      </c>
      <c r="H2340" s="34" t="str">
        <f>_xlfn.XLOOKUP(B2340,[2]CALCULATION!$B:$B,[2]CALCULATION!$H:$H,"")</f>
        <v>ZTE</v>
      </c>
      <c r="I2340" s="28">
        <v>0</v>
      </c>
      <c r="J2340" s="28">
        <v>0</v>
      </c>
      <c r="K2340" s="28">
        <v>0</v>
      </c>
      <c r="L2340" s="28">
        <v>0</v>
      </c>
      <c r="M2340" s="28">
        <v>0</v>
      </c>
      <c r="N2340" s="28">
        <v>0</v>
      </c>
      <c r="O2340" s="28">
        <v>0</v>
      </c>
      <c r="P2340" s="28">
        <v>0</v>
      </c>
      <c r="Q2340" s="28">
        <v>0</v>
      </c>
      <c r="R2340" s="28">
        <v>0</v>
      </c>
      <c r="S2340" s="94">
        <v>0</v>
      </c>
      <c r="T2340" s="94">
        <f>_xlfn.XLOOKUP(B2340,'[3]Nur des jours'!$B:$B,'[3]Nur des jours'!$U:$U,"")</f>
        <v>0</v>
      </c>
      <c r="U2340" s="94">
        <v>0</v>
      </c>
      <c r="V2340" s="94">
        <v>0</v>
      </c>
      <c r="W2340" s="94">
        <v>0</v>
      </c>
      <c r="X2340" s="94">
        <v>0</v>
      </c>
      <c r="Y2340" s="94">
        <v>0</v>
      </c>
      <c r="Z2340" s="94">
        <v>0</v>
      </c>
      <c r="AA2340" s="94">
        <v>0</v>
      </c>
      <c r="AB2340" s="94">
        <v>0</v>
      </c>
      <c r="AC2340" s="94"/>
      <c r="AD2340" s="94">
        <v>0</v>
      </c>
      <c r="AE2340" s="94">
        <v>0</v>
      </c>
      <c r="AF2340" s="94">
        <v>0</v>
      </c>
      <c r="AG2340" s="94">
        <v>0</v>
      </c>
      <c r="AH2340" s="94">
        <v>0</v>
      </c>
      <c r="AI2340" s="49" t="s">
        <v>5559</v>
      </c>
      <c r="AJ2340" s="49"/>
      <c r="AK2340" s="48" t="str" cm="1">
        <f t="array" ref="AK2340">IFERROR(_xlfn.IFS(
AM2340="MPR ISSUE","PDH",
AM2340="BSS Hardware Issue","BSS",
AM2340="Sites strategiques, MLL, Pylone, etc.","ENVTECH",
AM2340="AKTIVCO DEFAUT GE &amp; POWER Cabinet","AKTIVCO",
AM2340="AKTIVCO Coupure ENEO &amp; Baisse de tension","AKTIVCO GRID ONLY",
AM2340="Coupure ENEO &amp; Baisse de tension","IHS GRID ONLY",
AM2340="Defaut GE &amp; POWER Cabinet","IHS",
AM2340="Sharing","Partners",
AM2340="Sites strategiques &amp; DataCenter","SST &amp; DC",
AM2340="Exclu","Exclu",
AM2340="SAT","SAT",
AM2340="SPARE-ISSUE","SPARE-ISSUE",
AM2340="Fiber CAmtel","TRANS_FO_CAMTEL",
AM2340="Fiber AOF","Fiber AOF",
AM2340="Projet OCM (HUAWEI)","TRAVAUX-HUAWEI",
AM2340="Projet OCM (NOKIA)","TRAVAUX-NOKIA",
AM2340="ACCESS-ISSUE","ACCESS-ISSUE",
AM2340="Projet OCM (ZTE, NOKIA, autres projets)","TRAVAUX OCM",
AM2340="No root CAuse","No root cause",
AM2340="ODU HS","PDH",
AM2340="IP &amp; VLAN","PDH",
AM2340="Warehouse HUAWEI","SPARE-ISSUE",
AM2340="SPARE-HS","SPARE-ISSUE",
AM2340="Power Telco","BSS",AM2340="no impacts","no impacts"
),"")</f>
        <v>no impacts</v>
      </c>
      <c r="AL2340" s="48" t="str" cm="1">
        <f t="array" ref="AL2340">IFERROR(_xlfn.IFS(
AM2340="MPR ISSUE","TX ISSUE",
AM2340="BSS Hardware Issue","RAN ISSUE",
AM2340="Sites strategiques, MLL, Pylone, etc.","ENVTECH",
AM2340="AKTIVCO DEFAUT GE &amp; POWER Cabinet","POWER ISSUE",
AM2340="AKTIVCO Coupure ENEO &amp; Baisse de tension","POWER ISSUE",
AM2340="Coupure ENEO &amp; Baisse de tension","POWER ISSUE",
AM2340="Defaut GE &amp; POWER Cabinet","POWER ISSUE",
AM2340="Sharing","POWER ISSUE",
AM2340="Sites strategiques &amp; DataCenter","POWER ISSUE",
AM2340="Exclu","Exclu",
AM2340="SAT","TX ISSUE",
AM2340="SPARE-ISSUE","SPARE-ISSUE",
AM2340="Fiber CAmtel","TX ISSUE",
AM2340="Fiber AOF","TX ISSUE",
AM2340="Projet OCM (HUAWEI)","TRAVAUX-HUAWEI",
AM2340="Projet OCM (NOKIA)","TRAVAUX -NOKIA",
AM2340="ACCESS-ISSUE","ACCESS-ISSUE",
AM2340="Projet OCM (ZTE, NOKIA, autres projets)","TRAVAUX OCM",
AM2340="No root CAuse","No root cause",
AM2340="ODU HS","TX ISSUE",
AM2340="IP &amp; VLAN","TX ISSUE",
AM2340="Warehouse HUAWEI","SPARE-ISSUE",
AM2340="SPARE-HS","SPARE-ISSUE",
AM2340="Power Telco","RAN ISSUE",AM2340="no impacts","no impacts"
),"")</f>
        <v>no impacts</v>
      </c>
      <c r="AM2340" s="67" t="s">
        <v>5605</v>
      </c>
      <c r="AN2340" s="48" t="str" cm="1">
        <f t="array" ref="AN2340">IFERROR(_xlfn.IFS(
AM2340="MPR ISSUE","ACTIVE",
AM2340="BSS Hardware Issue","ACTIVE",
AM2340="Sites strategiques, MLL, Pylone, etc.","PASSIVE",
AM2340="AKTIVCO DEFAUT GE &amp; POWER Cabinet","PASSIVE",
AM2340="AKTIVCO Coupure ENEO &amp; Baisse de tension","PASSIVE",
AM2340="Coupure ENEO &amp; Baisse de tension","PASSIVE",
AM2340="Defaut GE &amp; POWER Cabinet","PASSIVE",
AM2340="Sharing","PASSIVE",
AM2340="Sites strategiques &amp; DataCenter","PASSIVE",
AM2340="Exclu","Exclu",
AM2340="SAT","ACTIVE",
AM2340="SPARE-ISSUE","SPARE-ISSUE",
AM2340="Fiber CAmtel","ACTIVE",
AM2340="Fiber AOF","ACTIVE",
AM2340="Projet OCM (HUAWEI)","PLANNED WORKS",
AM2340="Projet OCM (NOKIA)","PLANNED WORKS",
AM2340="ACCESS-ISSUE","ACCESS-ISSUE",
AM2340="Projet OCM (ZTE, NOKIA, autres projets)","PLANNED WORKS",
AM2340="No root CAuse","No root cause",
AM2340="ODU HS","ACTIVE",
AM2340="IP &amp; VLAN","ACTIVE",
AM2340="Warehouse HUAWEI","SPARE-ISSUE",
AM2340="SPARE-HS","SPARE-ISSUE",
AM2340="Power Telco","ACTIVE", AM2340="no impacts","no impacts"
),"")</f>
        <v>no impacts</v>
      </c>
      <c r="AO2340" s="93" t="s">
        <v>5537</v>
      </c>
      <c r="AP2340" s="101" t="str">
        <f t="shared" si="66"/>
        <v>CTR_095</v>
      </c>
      <c r="AQ2340" s="98"/>
      <c r="AR2340" s="17" t="s">
        <v>5537</v>
      </c>
      <c r="AS2340" s="7" t="s">
        <v>5537</v>
      </c>
      <c r="AT2340" s="6"/>
      <c r="AU2340" s="7"/>
      <c r="AV2340" s="3" t="s">
        <v>5537</v>
      </c>
      <c r="AW2340" s="18" t="s">
        <v>5537</v>
      </c>
      <c r="AX2340" s="18" t="s">
        <v>5537</v>
      </c>
      <c r="AY2340" s="18" t="s">
        <v>5537</v>
      </c>
      <c r="AZ2340" s="18" t="s">
        <v>5537</v>
      </c>
      <c r="BA2340" s="18" t="s">
        <v>5537</v>
      </c>
      <c r="BB2340" s="18" t="s">
        <v>5537</v>
      </c>
      <c r="BC2340" s="18" t="s">
        <v>5537</v>
      </c>
      <c r="BD2340" s="18" t="s">
        <v>5537</v>
      </c>
      <c r="BE2340" s="18" t="s">
        <v>5537</v>
      </c>
      <c r="BF2340" s="18" t="s">
        <v>5537</v>
      </c>
      <c r="BG2340" s="18" t="s">
        <v>5537</v>
      </c>
      <c r="BH2340" s="18" t="s">
        <v>5537</v>
      </c>
      <c r="BI2340" s="9" t="s">
        <v>5537</v>
      </c>
      <c r="BJ2340" s="14"/>
      <c r="BK2340" s="14" t="s">
        <v>5537</v>
      </c>
      <c r="BL2340" s="14" t="str">
        <f>_xlfn.XLOOKUP(B2340,'[4]cell downs 18042026 17h'!$B:$B,'[4]cell downs 18042026 17h'!$B:$B,"")</f>
        <v/>
      </c>
      <c r="BM2340" s="14" t="str">
        <f>_xlfn.XLOOKUP(B2340,'[5]Cells Huawei 19042026 15h'!$B:$B,'[5]Cells Huawei 19042026 15h'!$B:$B,"")</f>
        <v/>
      </c>
      <c r="BN2340" s="9" t="str">
        <f>_xlfn.XLOOKUP(B2340,'[6]cells down 19042026 9H40'!$B:$B,'[6]cells down 19042026 9H40'!$B:$B,"")</f>
        <v/>
      </c>
      <c r="BO2340" s="9" t="s">
        <v>4572</v>
      </c>
      <c r="BP2340" s="9" t="s">
        <v>1129</v>
      </c>
      <c r="BQ2340" s="115"/>
    </row>
    <row r="2341" spans="1:69" s="9" customFormat="1" x14ac:dyDescent="0.3">
      <c r="A2341" s="1" t="s">
        <v>4699</v>
      </c>
      <c r="B2341" s="8" t="s">
        <v>4700</v>
      </c>
      <c r="C2341" s="3" t="str">
        <f>_xlfn.XLOOKUP(B2341,'[1]daily break down'!$D:$D,'[1]daily break down'!$E:$E,"")</f>
        <v>CENTRE</v>
      </c>
      <c r="D2341" s="1" t="s">
        <v>11</v>
      </c>
      <c r="E2341" s="1" t="s">
        <v>66</v>
      </c>
      <c r="F2341" s="3" t="s">
        <v>37</v>
      </c>
      <c r="G2341" s="1" t="s">
        <v>4701</v>
      </c>
      <c r="H2341" s="34" t="str">
        <f>_xlfn.XLOOKUP(B2341,[2]CALCULATION!$B:$B,[2]CALCULATION!$H:$H,"")</f>
        <v>ZTE</v>
      </c>
      <c r="I2341" s="28">
        <v>0</v>
      </c>
      <c r="J2341" s="28">
        <v>0</v>
      </c>
      <c r="K2341" s="28">
        <v>0</v>
      </c>
      <c r="L2341" s="28">
        <v>0</v>
      </c>
      <c r="M2341" s="28">
        <v>0</v>
      </c>
      <c r="N2341" s="28">
        <v>0</v>
      </c>
      <c r="O2341" s="28">
        <v>0</v>
      </c>
      <c r="P2341" s="28">
        <v>0</v>
      </c>
      <c r="Q2341" s="28">
        <v>0</v>
      </c>
      <c r="R2341" s="28">
        <v>0</v>
      </c>
      <c r="S2341" s="94">
        <v>0</v>
      </c>
      <c r="T2341" s="94">
        <f>_xlfn.XLOOKUP(B2341,'[3]Nur des jours'!$B:$B,'[3]Nur des jours'!$U:$U,"")</f>
        <v>0</v>
      </c>
      <c r="U2341" s="94">
        <v>0</v>
      </c>
      <c r="V2341" s="94">
        <v>0</v>
      </c>
      <c r="W2341" s="94">
        <v>0</v>
      </c>
      <c r="X2341" s="94">
        <v>0</v>
      </c>
      <c r="Y2341" s="94">
        <v>0</v>
      </c>
      <c r="Z2341" s="94">
        <v>0</v>
      </c>
      <c r="AA2341" s="94">
        <v>0</v>
      </c>
      <c r="AB2341" s="94">
        <v>0</v>
      </c>
      <c r="AC2341" s="94"/>
      <c r="AD2341" s="94">
        <v>0</v>
      </c>
      <c r="AE2341" s="94">
        <v>0</v>
      </c>
      <c r="AF2341" s="94">
        <v>0</v>
      </c>
      <c r="AG2341" s="94">
        <v>0</v>
      </c>
      <c r="AH2341" s="94">
        <v>0</v>
      </c>
      <c r="AI2341" s="49" t="s">
        <v>5559</v>
      </c>
      <c r="AJ2341" s="49"/>
      <c r="AK2341" s="48" t="str" cm="1">
        <f t="array" ref="AK2341">IFERROR(_xlfn.IFS(
AM2341="MPR ISSUE","PDH",
AM2341="BSS Hardware Issue","BSS",
AM2341="Sites strategiques, MLL, Pylone, etc.","ENVTECH",
AM2341="AKTIVCO DEFAUT GE &amp; POWER Cabinet","AKTIVCO",
AM2341="AKTIVCO Coupure ENEO &amp; Baisse de tension","AKTIVCO GRID ONLY",
AM2341="Coupure ENEO &amp; Baisse de tension","IHS GRID ONLY",
AM2341="Defaut GE &amp; POWER Cabinet","IHS",
AM2341="Sharing","Partners",
AM2341="Sites strategiques &amp; DataCenter","SST &amp; DC",
AM2341="Exclu","Exclu",
AM2341="SAT","SAT",
AM2341="SPARE-ISSUE","SPARE-ISSUE",
AM2341="Fiber CAmtel","TRANS_FO_CAMTEL",
AM2341="Fiber AOF","Fiber AOF",
AM2341="Projet OCM (HUAWEI)","TRAVAUX-HUAWEI",
AM2341="Projet OCM (NOKIA)","TRAVAUX-NOKIA",
AM2341="ACCESS-ISSUE","ACCESS-ISSUE",
AM2341="Projet OCM (ZTE, NOKIA, autres projets)","TRAVAUX OCM",
AM2341="No root CAuse","No root cause",
AM2341="ODU HS","PDH",
AM2341="IP &amp; VLAN","PDH",
AM2341="Warehouse HUAWEI","SPARE-ISSUE",
AM2341="SPARE-HS","SPARE-ISSUE",
AM2341="Power Telco","BSS",AM2341="no impacts","no impacts"
),"")</f>
        <v>no impacts</v>
      </c>
      <c r="AL2341" s="48" t="str" cm="1">
        <f t="array" ref="AL2341">IFERROR(_xlfn.IFS(
AM2341="MPR ISSUE","TX ISSUE",
AM2341="BSS Hardware Issue","RAN ISSUE",
AM2341="Sites strategiques, MLL, Pylone, etc.","ENVTECH",
AM2341="AKTIVCO DEFAUT GE &amp; POWER Cabinet","POWER ISSUE",
AM2341="AKTIVCO Coupure ENEO &amp; Baisse de tension","POWER ISSUE",
AM2341="Coupure ENEO &amp; Baisse de tension","POWER ISSUE",
AM2341="Defaut GE &amp; POWER Cabinet","POWER ISSUE",
AM2341="Sharing","POWER ISSUE",
AM2341="Sites strategiques &amp; DataCenter","POWER ISSUE",
AM2341="Exclu","Exclu",
AM2341="SAT","TX ISSUE",
AM2341="SPARE-ISSUE","SPARE-ISSUE",
AM2341="Fiber CAmtel","TX ISSUE",
AM2341="Fiber AOF","TX ISSUE",
AM2341="Projet OCM (HUAWEI)","TRAVAUX-HUAWEI",
AM2341="Projet OCM (NOKIA)","TRAVAUX -NOKIA",
AM2341="ACCESS-ISSUE","ACCESS-ISSUE",
AM2341="Projet OCM (ZTE, NOKIA, autres projets)","TRAVAUX OCM",
AM2341="No root CAuse","No root cause",
AM2341="ODU HS","TX ISSUE",
AM2341="IP &amp; VLAN","TX ISSUE",
AM2341="Warehouse HUAWEI","SPARE-ISSUE",
AM2341="SPARE-HS","SPARE-ISSUE",
AM2341="Power Telco","RAN ISSUE",AM2341="no impacts","no impacts"
),"")</f>
        <v>no impacts</v>
      </c>
      <c r="AM2341" s="67" t="s">
        <v>5605</v>
      </c>
      <c r="AN2341" s="48" t="str" cm="1">
        <f t="array" ref="AN2341">IFERROR(_xlfn.IFS(
AM2341="MPR ISSUE","ACTIVE",
AM2341="BSS Hardware Issue","ACTIVE",
AM2341="Sites strategiques, MLL, Pylone, etc.","PASSIVE",
AM2341="AKTIVCO DEFAUT GE &amp; POWER Cabinet","PASSIVE",
AM2341="AKTIVCO Coupure ENEO &amp; Baisse de tension","PASSIVE",
AM2341="Coupure ENEO &amp; Baisse de tension","PASSIVE",
AM2341="Defaut GE &amp; POWER Cabinet","PASSIVE",
AM2341="Sharing","PASSIVE",
AM2341="Sites strategiques &amp; DataCenter","PASSIVE",
AM2341="Exclu","Exclu",
AM2341="SAT","ACTIVE",
AM2341="SPARE-ISSUE","SPARE-ISSUE",
AM2341="Fiber CAmtel","ACTIVE",
AM2341="Fiber AOF","ACTIVE",
AM2341="Projet OCM (HUAWEI)","PLANNED WORKS",
AM2341="Projet OCM (NOKIA)","PLANNED WORKS",
AM2341="ACCESS-ISSUE","ACCESS-ISSUE",
AM2341="Projet OCM (ZTE, NOKIA, autres projets)","PLANNED WORKS",
AM2341="No root CAuse","No root cause",
AM2341="ODU HS","ACTIVE",
AM2341="IP &amp; VLAN","ACTIVE",
AM2341="Warehouse HUAWEI","SPARE-ISSUE",
AM2341="SPARE-HS","SPARE-ISSUE",
AM2341="Power Telco","ACTIVE", AM2341="no impacts","no impacts"
),"")</f>
        <v>no impacts</v>
      </c>
      <c r="AO2341" s="93" t="s">
        <v>5537</v>
      </c>
      <c r="AP2341" s="101" t="str">
        <f t="shared" si="66"/>
        <v>CTR_733</v>
      </c>
      <c r="AR2341" s="17" t="s">
        <v>5537</v>
      </c>
      <c r="AS2341" s="7" t="s">
        <v>5537</v>
      </c>
      <c r="AT2341" s="6"/>
      <c r="AU2341" s="7"/>
      <c r="AV2341" s="3" t="s">
        <v>5537</v>
      </c>
      <c r="AW2341" s="18" t="s">
        <v>5537</v>
      </c>
      <c r="AX2341" s="18" t="s">
        <v>5537</v>
      </c>
      <c r="AY2341" s="18" t="s">
        <v>5537</v>
      </c>
      <c r="AZ2341" s="18" t="s">
        <v>5537</v>
      </c>
      <c r="BA2341" s="18" t="s">
        <v>5537</v>
      </c>
      <c r="BB2341" s="18" t="s">
        <v>5537</v>
      </c>
      <c r="BC2341" s="18" t="s">
        <v>5537</v>
      </c>
      <c r="BD2341" s="18" t="s">
        <v>5537</v>
      </c>
      <c r="BE2341" s="18" t="s">
        <v>5537</v>
      </c>
      <c r="BF2341" s="18" t="s">
        <v>5537</v>
      </c>
      <c r="BG2341" s="18" t="s">
        <v>5537</v>
      </c>
      <c r="BH2341" s="18" t="s">
        <v>5537</v>
      </c>
      <c r="BI2341" s="9" t="s">
        <v>5537</v>
      </c>
      <c r="BJ2341" s="14"/>
      <c r="BK2341" s="14" t="s">
        <v>5537</v>
      </c>
      <c r="BL2341" s="14" t="str">
        <f>_xlfn.XLOOKUP(B2341,'[4]cell downs 18042026 17h'!$B:$B,'[4]cell downs 18042026 17h'!$B:$B,"")</f>
        <v/>
      </c>
      <c r="BM2341" s="14" t="str">
        <f>_xlfn.XLOOKUP(B2341,'[5]Cells Huawei 19042026 15h'!$B:$B,'[5]Cells Huawei 19042026 15h'!$B:$B,"")</f>
        <v/>
      </c>
      <c r="BN2341" s="9" t="str">
        <f>_xlfn.XLOOKUP(B2341,'[6]cells down 19042026 9H40'!$B:$B,'[6]cells down 19042026 9H40'!$B:$B,"")</f>
        <v/>
      </c>
      <c r="BO2341" s="9" t="s">
        <v>4700</v>
      </c>
      <c r="BP2341" s="9" t="s">
        <v>5537</v>
      </c>
      <c r="BQ2341" s="115"/>
    </row>
    <row r="2342" spans="1:69" s="9" customFormat="1" x14ac:dyDescent="0.3">
      <c r="A2342" s="1" t="s">
        <v>4605</v>
      </c>
      <c r="B2342" s="8" t="s">
        <v>4606</v>
      </c>
      <c r="C2342" s="3" t="str">
        <f>_xlfn.XLOOKUP(B2342,'[1]daily break down'!$D:$D,'[1]daily break down'!$E:$E,"")</f>
        <v>CENTRE</v>
      </c>
      <c r="D2342" s="1" t="s">
        <v>11</v>
      </c>
      <c r="E2342" s="1" t="s">
        <v>12</v>
      </c>
      <c r="F2342" s="3" t="s">
        <v>37</v>
      </c>
      <c r="G2342" s="1" t="s">
        <v>4607</v>
      </c>
      <c r="H2342" s="34" t="str">
        <f>_xlfn.XLOOKUP(B2342,[2]CALCULATION!$B:$B,[2]CALCULATION!$H:$H,"")</f>
        <v>ZTE</v>
      </c>
      <c r="I2342" s="28">
        <v>0</v>
      </c>
      <c r="J2342" s="28">
        <v>0</v>
      </c>
      <c r="K2342" s="28">
        <v>0</v>
      </c>
      <c r="L2342" s="28">
        <v>0</v>
      </c>
      <c r="M2342" s="28">
        <v>0</v>
      </c>
      <c r="N2342" s="28">
        <v>0</v>
      </c>
      <c r="O2342" s="28">
        <v>0</v>
      </c>
      <c r="P2342" s="28">
        <v>0</v>
      </c>
      <c r="Q2342" s="28">
        <v>0</v>
      </c>
      <c r="R2342" s="28">
        <v>0</v>
      </c>
      <c r="S2342" s="94">
        <v>0</v>
      </c>
      <c r="T2342" s="94">
        <f>_xlfn.XLOOKUP(B2342,'[3]Nur des jours'!$B:$B,'[3]Nur des jours'!$U:$U,"")</f>
        <v>0</v>
      </c>
      <c r="U2342" s="94">
        <v>0</v>
      </c>
      <c r="V2342" s="94">
        <v>0</v>
      </c>
      <c r="W2342" s="94">
        <v>0</v>
      </c>
      <c r="X2342" s="94">
        <v>0</v>
      </c>
      <c r="Y2342" s="94">
        <v>0</v>
      </c>
      <c r="Z2342" s="94">
        <v>0</v>
      </c>
      <c r="AA2342" s="94">
        <v>0</v>
      </c>
      <c r="AB2342" s="94">
        <v>0</v>
      </c>
      <c r="AC2342" s="94"/>
      <c r="AD2342" s="94">
        <v>0</v>
      </c>
      <c r="AE2342" s="94">
        <v>0</v>
      </c>
      <c r="AF2342" s="94">
        <v>0</v>
      </c>
      <c r="AG2342" s="94">
        <v>0</v>
      </c>
      <c r="AH2342" s="94">
        <v>0</v>
      </c>
      <c r="AI2342" s="49" t="s">
        <v>5559</v>
      </c>
      <c r="AJ2342" s="49"/>
      <c r="AK2342" s="48" t="str" cm="1">
        <f t="array" ref="AK2342">IFERROR(_xlfn.IFS(
AM2342="MPR ISSUE","PDH",
AM2342="BSS Hardware Issue","BSS",
AM2342="Sites strategiques, MLL, Pylone, etc.","ENVTECH",
AM2342="AKTIVCO DEFAUT GE &amp; POWER Cabinet","AKTIVCO",
AM2342="AKTIVCO Coupure ENEO &amp; Baisse de tension","AKTIVCO GRID ONLY",
AM2342="Coupure ENEO &amp; Baisse de tension","IHS GRID ONLY",
AM2342="Defaut GE &amp; POWER Cabinet","IHS",
AM2342="Sharing","Partners",
AM2342="Sites strategiques &amp; DataCenter","SST &amp; DC",
AM2342="Exclu","Exclu",
AM2342="SAT","SAT",
AM2342="SPARE-ISSUE","SPARE-ISSUE",
AM2342="Fiber CAmtel","TRANS_FO_CAMTEL",
AM2342="Fiber AOF","Fiber AOF",
AM2342="Projet OCM (HUAWEI)","TRAVAUX-HUAWEI",
AM2342="Projet OCM (NOKIA)","TRAVAUX-NOKIA",
AM2342="ACCESS-ISSUE","ACCESS-ISSUE",
AM2342="Projet OCM (ZTE, NOKIA, autres projets)","TRAVAUX OCM",
AM2342="No root CAuse","No root cause",
AM2342="ODU HS","PDH",
AM2342="IP &amp; VLAN","PDH",
AM2342="Warehouse HUAWEI","SPARE-ISSUE",
AM2342="SPARE-HS","SPARE-ISSUE",
AM2342="Power Telco","BSS",AM2342="no impacts","no impacts"
),"")</f>
        <v>no impacts</v>
      </c>
      <c r="AL2342" s="48" t="str" cm="1">
        <f t="array" ref="AL2342">IFERROR(_xlfn.IFS(
AM2342="MPR ISSUE","TX ISSUE",
AM2342="BSS Hardware Issue","RAN ISSUE",
AM2342="Sites strategiques, MLL, Pylone, etc.","ENVTECH",
AM2342="AKTIVCO DEFAUT GE &amp; POWER Cabinet","POWER ISSUE",
AM2342="AKTIVCO Coupure ENEO &amp; Baisse de tension","POWER ISSUE",
AM2342="Coupure ENEO &amp; Baisse de tension","POWER ISSUE",
AM2342="Defaut GE &amp; POWER Cabinet","POWER ISSUE",
AM2342="Sharing","POWER ISSUE",
AM2342="Sites strategiques &amp; DataCenter","POWER ISSUE",
AM2342="Exclu","Exclu",
AM2342="SAT","TX ISSUE",
AM2342="SPARE-ISSUE","SPARE-ISSUE",
AM2342="Fiber CAmtel","TX ISSUE",
AM2342="Fiber AOF","TX ISSUE",
AM2342="Projet OCM (HUAWEI)","TRAVAUX-HUAWEI",
AM2342="Projet OCM (NOKIA)","TRAVAUX -NOKIA",
AM2342="ACCESS-ISSUE","ACCESS-ISSUE",
AM2342="Projet OCM (ZTE, NOKIA, autres projets)","TRAVAUX OCM",
AM2342="No root CAuse","No root cause",
AM2342="ODU HS","TX ISSUE",
AM2342="IP &amp; VLAN","TX ISSUE",
AM2342="Warehouse HUAWEI","SPARE-ISSUE",
AM2342="SPARE-HS","SPARE-ISSUE",
AM2342="Power Telco","RAN ISSUE",AM2342="no impacts","no impacts"
),"")</f>
        <v>no impacts</v>
      </c>
      <c r="AM2342" s="67" t="s">
        <v>5605</v>
      </c>
      <c r="AN2342" s="48" t="str" cm="1">
        <f t="array" ref="AN2342">IFERROR(_xlfn.IFS(
AM2342="MPR ISSUE","ACTIVE",
AM2342="BSS Hardware Issue","ACTIVE",
AM2342="Sites strategiques, MLL, Pylone, etc.","PASSIVE",
AM2342="AKTIVCO DEFAUT GE &amp; POWER Cabinet","PASSIVE",
AM2342="AKTIVCO Coupure ENEO &amp; Baisse de tension","PASSIVE",
AM2342="Coupure ENEO &amp; Baisse de tension","PASSIVE",
AM2342="Defaut GE &amp; POWER Cabinet","PASSIVE",
AM2342="Sharing","PASSIVE",
AM2342="Sites strategiques &amp; DataCenter","PASSIVE",
AM2342="Exclu","Exclu",
AM2342="SAT","ACTIVE",
AM2342="SPARE-ISSUE","SPARE-ISSUE",
AM2342="Fiber CAmtel","ACTIVE",
AM2342="Fiber AOF","ACTIVE",
AM2342="Projet OCM (HUAWEI)","PLANNED WORKS",
AM2342="Projet OCM (NOKIA)","PLANNED WORKS",
AM2342="ACCESS-ISSUE","ACCESS-ISSUE",
AM2342="Projet OCM (ZTE, NOKIA, autres projets)","PLANNED WORKS",
AM2342="No root CAuse","No root cause",
AM2342="ODU HS","ACTIVE",
AM2342="IP &amp; VLAN","ACTIVE",
AM2342="Warehouse HUAWEI","SPARE-ISSUE",
AM2342="SPARE-HS","SPARE-ISSUE",
AM2342="Power Telco","ACTIVE", AM2342="no impacts","no impacts"
),"")</f>
        <v>no impacts</v>
      </c>
      <c r="AO2342" s="93" t="s">
        <v>5537</v>
      </c>
      <c r="AP2342" s="101" t="str">
        <f t="shared" si="66"/>
        <v>CTR_309</v>
      </c>
      <c r="AR2342" s="17" t="s">
        <v>5537</v>
      </c>
      <c r="AS2342" s="7" t="s">
        <v>5537</v>
      </c>
      <c r="AT2342" s="6"/>
      <c r="AU2342" s="7"/>
      <c r="AV2342" s="3" t="s">
        <v>5537</v>
      </c>
      <c r="AW2342" s="18" t="s">
        <v>5537</v>
      </c>
      <c r="AX2342" s="18" t="s">
        <v>5537</v>
      </c>
      <c r="AY2342" s="18" t="s">
        <v>5537</v>
      </c>
      <c r="AZ2342" s="18" t="s">
        <v>5537</v>
      </c>
      <c r="BA2342" s="18" t="s">
        <v>5537</v>
      </c>
      <c r="BB2342" s="18" t="s">
        <v>5537</v>
      </c>
      <c r="BC2342" s="18" t="s">
        <v>5537</v>
      </c>
      <c r="BD2342" s="18" t="s">
        <v>5537</v>
      </c>
      <c r="BE2342" s="18" t="s">
        <v>5537</v>
      </c>
      <c r="BF2342" s="18" t="s">
        <v>5537</v>
      </c>
      <c r="BG2342" s="18" t="s">
        <v>5537</v>
      </c>
      <c r="BH2342" s="18" t="s">
        <v>5537</v>
      </c>
      <c r="BI2342" s="9" t="s">
        <v>5537</v>
      </c>
      <c r="BJ2342" s="14"/>
      <c r="BK2342" s="14" t="s">
        <v>5537</v>
      </c>
      <c r="BL2342" s="14" t="str">
        <f>_xlfn.XLOOKUP(B2342,'[4]cell downs 18042026 17h'!$B:$B,'[4]cell downs 18042026 17h'!$B:$B,"")</f>
        <v/>
      </c>
      <c r="BM2342" s="14" t="str">
        <f>_xlfn.XLOOKUP(B2342,'[5]Cells Huawei 19042026 15h'!$B:$B,'[5]Cells Huawei 19042026 15h'!$B:$B,"")</f>
        <v/>
      </c>
      <c r="BN2342" s="9" t="str">
        <f>_xlfn.XLOOKUP(B2342,'[6]cells down 19042026 9H40'!$B:$B,'[6]cells down 19042026 9H40'!$B:$B,"")</f>
        <v/>
      </c>
      <c r="BO2342" s="9" t="s">
        <v>4606</v>
      </c>
      <c r="BP2342" s="9" t="s">
        <v>12</v>
      </c>
      <c r="BQ2342" s="115"/>
    </row>
    <row r="2343" spans="1:69" s="9" customFormat="1" x14ac:dyDescent="0.3">
      <c r="A2343" s="1" t="s">
        <v>4610</v>
      </c>
      <c r="B2343" s="8" t="s">
        <v>4611</v>
      </c>
      <c r="C2343" s="3" t="str">
        <f>_xlfn.XLOOKUP(B2343,'[1]daily break down'!$D:$D,'[1]daily break down'!$E:$E,"")</f>
        <v>LITTORAL</v>
      </c>
      <c r="D2343" s="1" t="s">
        <v>11</v>
      </c>
      <c r="E2343" s="1" t="s">
        <v>594</v>
      </c>
      <c r="F2343" s="3" t="s">
        <v>69</v>
      </c>
      <c r="G2343" s="1" t="s">
        <v>3535</v>
      </c>
      <c r="H2343" s="34" t="str">
        <f>_xlfn.XLOOKUP(B2343,[2]CALCULATION!$B:$B,[2]CALCULATION!$H:$H,"")</f>
        <v>ZTE</v>
      </c>
      <c r="I2343" s="28">
        <v>0</v>
      </c>
      <c r="J2343" s="28">
        <v>0</v>
      </c>
      <c r="K2343" s="28">
        <v>0</v>
      </c>
      <c r="L2343" s="28">
        <v>0</v>
      </c>
      <c r="M2343" s="28">
        <v>0</v>
      </c>
      <c r="N2343" s="28">
        <v>0</v>
      </c>
      <c r="O2343" s="28">
        <v>0</v>
      </c>
      <c r="P2343" s="28">
        <v>0</v>
      </c>
      <c r="Q2343" s="28">
        <v>0</v>
      </c>
      <c r="R2343" s="28">
        <v>0</v>
      </c>
      <c r="S2343" s="94">
        <v>0</v>
      </c>
      <c r="T2343" s="94">
        <f>_xlfn.XLOOKUP(B2343,'[3]Nur des jours'!$B:$B,'[3]Nur des jours'!$U:$U,"")</f>
        <v>0</v>
      </c>
      <c r="U2343" s="94">
        <v>0</v>
      </c>
      <c r="V2343" s="94">
        <v>0</v>
      </c>
      <c r="W2343" s="94">
        <v>0</v>
      </c>
      <c r="X2343" s="94">
        <v>0</v>
      </c>
      <c r="Y2343" s="94">
        <v>0</v>
      </c>
      <c r="Z2343" s="94">
        <v>0</v>
      </c>
      <c r="AA2343" s="94">
        <v>0</v>
      </c>
      <c r="AB2343" s="94">
        <v>0</v>
      </c>
      <c r="AC2343" s="94"/>
      <c r="AD2343" s="94">
        <v>0</v>
      </c>
      <c r="AE2343" s="94">
        <v>0</v>
      </c>
      <c r="AF2343" s="94">
        <v>0</v>
      </c>
      <c r="AG2343" s="94">
        <v>0</v>
      </c>
      <c r="AH2343" s="94">
        <v>0</v>
      </c>
      <c r="AI2343" s="49" t="s">
        <v>5559</v>
      </c>
      <c r="AJ2343" s="49"/>
      <c r="AK2343" s="48" t="str" cm="1">
        <f t="array" ref="AK2343">IFERROR(_xlfn.IFS(
AM2343="MPR ISSUE","PDH",
AM2343="BSS Hardware Issue","BSS",
AM2343="Sites strategiques, MLL, Pylone, etc.","ENVTECH",
AM2343="AKTIVCO DEFAUT GE &amp; POWER Cabinet","AKTIVCO",
AM2343="AKTIVCO Coupure ENEO &amp; Baisse de tension","AKTIVCO GRID ONLY",
AM2343="Coupure ENEO &amp; Baisse de tension","IHS GRID ONLY",
AM2343="Defaut GE &amp; POWER Cabinet","IHS",
AM2343="Sharing","Partners",
AM2343="Sites strategiques &amp; DataCenter","SST &amp; DC",
AM2343="Exclu","Exclu",
AM2343="SAT","SAT",
AM2343="SPARE-ISSUE","SPARE-ISSUE",
AM2343="Fiber CAmtel","TRANS_FO_CAMTEL",
AM2343="Fiber AOF","Fiber AOF",
AM2343="Projet OCM (HUAWEI)","TRAVAUX-HUAWEI",
AM2343="Projet OCM (NOKIA)","TRAVAUX-NOKIA",
AM2343="ACCESS-ISSUE","ACCESS-ISSUE",
AM2343="Projet OCM (ZTE, NOKIA, autres projets)","TRAVAUX OCM",
AM2343="No root CAuse","No root cause",
AM2343="ODU HS","PDH",
AM2343="IP &amp; VLAN","PDH",
AM2343="Warehouse HUAWEI","SPARE-ISSUE",
AM2343="SPARE-HS","SPARE-ISSUE",
AM2343="Power Telco","BSS",AM2343="no impacts","no impacts"
),"")</f>
        <v>no impacts</v>
      </c>
      <c r="AL2343" s="48" t="str" cm="1">
        <f t="array" ref="AL2343">IFERROR(_xlfn.IFS(
AM2343="MPR ISSUE","TX ISSUE",
AM2343="BSS Hardware Issue","RAN ISSUE",
AM2343="Sites strategiques, MLL, Pylone, etc.","ENVTECH",
AM2343="AKTIVCO DEFAUT GE &amp; POWER Cabinet","POWER ISSUE",
AM2343="AKTIVCO Coupure ENEO &amp; Baisse de tension","POWER ISSUE",
AM2343="Coupure ENEO &amp; Baisse de tension","POWER ISSUE",
AM2343="Defaut GE &amp; POWER Cabinet","POWER ISSUE",
AM2343="Sharing","POWER ISSUE",
AM2343="Sites strategiques &amp; DataCenter","POWER ISSUE",
AM2343="Exclu","Exclu",
AM2343="SAT","TX ISSUE",
AM2343="SPARE-ISSUE","SPARE-ISSUE",
AM2343="Fiber CAmtel","TX ISSUE",
AM2343="Fiber AOF","TX ISSUE",
AM2343="Projet OCM (HUAWEI)","TRAVAUX-HUAWEI",
AM2343="Projet OCM (NOKIA)","TRAVAUX -NOKIA",
AM2343="ACCESS-ISSUE","ACCESS-ISSUE",
AM2343="Projet OCM (ZTE, NOKIA, autres projets)","TRAVAUX OCM",
AM2343="No root CAuse","No root cause",
AM2343="ODU HS","TX ISSUE",
AM2343="IP &amp; VLAN","TX ISSUE",
AM2343="Warehouse HUAWEI","SPARE-ISSUE",
AM2343="SPARE-HS","SPARE-ISSUE",
AM2343="Power Telco","RAN ISSUE",AM2343="no impacts","no impacts"
),"")</f>
        <v>no impacts</v>
      </c>
      <c r="AM2343" s="67" t="s">
        <v>5605</v>
      </c>
      <c r="AN2343" s="48" t="str" cm="1">
        <f t="array" ref="AN2343">IFERROR(_xlfn.IFS(
AM2343="MPR ISSUE","ACTIVE",
AM2343="BSS Hardware Issue","ACTIVE",
AM2343="Sites strategiques, MLL, Pylone, etc.","PASSIVE",
AM2343="AKTIVCO DEFAUT GE &amp; POWER Cabinet","PASSIVE",
AM2343="AKTIVCO Coupure ENEO &amp; Baisse de tension","PASSIVE",
AM2343="Coupure ENEO &amp; Baisse de tension","PASSIVE",
AM2343="Defaut GE &amp; POWER Cabinet","PASSIVE",
AM2343="Sharing","PASSIVE",
AM2343="Sites strategiques &amp; DataCenter","PASSIVE",
AM2343="Exclu","Exclu",
AM2343="SAT","ACTIVE",
AM2343="SPARE-ISSUE","SPARE-ISSUE",
AM2343="Fiber CAmtel","ACTIVE",
AM2343="Fiber AOF","ACTIVE",
AM2343="Projet OCM (HUAWEI)","PLANNED WORKS",
AM2343="Projet OCM (NOKIA)","PLANNED WORKS",
AM2343="ACCESS-ISSUE","ACCESS-ISSUE",
AM2343="Projet OCM (ZTE, NOKIA, autres projets)","PLANNED WORKS",
AM2343="No root CAuse","No root cause",
AM2343="ODU HS","ACTIVE",
AM2343="IP &amp; VLAN","ACTIVE",
AM2343="Warehouse HUAWEI","SPARE-ISSUE",
AM2343="SPARE-HS","SPARE-ISSUE",
AM2343="Power Telco","ACTIVE", AM2343="no impacts","no impacts"
),"")</f>
        <v>no impacts</v>
      </c>
      <c r="AO2343" s="93" t="s">
        <v>5537</v>
      </c>
      <c r="AP2343" s="101" t="str">
        <f t="shared" si="66"/>
        <v>SUD_005</v>
      </c>
      <c r="AR2343" s="17" t="s">
        <v>5537</v>
      </c>
      <c r="AS2343" s="7" t="s">
        <v>5537</v>
      </c>
      <c r="AT2343" s="6"/>
      <c r="AU2343" s="7"/>
      <c r="AV2343" s="3" t="s">
        <v>5537</v>
      </c>
      <c r="AW2343" s="18" t="s">
        <v>5537</v>
      </c>
      <c r="AX2343" s="18" t="s">
        <v>5537</v>
      </c>
      <c r="AY2343" s="18" t="s">
        <v>5537</v>
      </c>
      <c r="AZ2343" s="18" t="s">
        <v>5537</v>
      </c>
      <c r="BA2343" s="18" t="s">
        <v>5537</v>
      </c>
      <c r="BB2343" s="18" t="s">
        <v>5537</v>
      </c>
      <c r="BC2343" s="18" t="s">
        <v>5537</v>
      </c>
      <c r="BD2343" s="18" t="s">
        <v>5537</v>
      </c>
      <c r="BE2343" s="18" t="s">
        <v>5537</v>
      </c>
      <c r="BF2343" s="18" t="s">
        <v>5537</v>
      </c>
      <c r="BG2343" s="18" t="s">
        <v>5537</v>
      </c>
      <c r="BH2343" s="18" t="s">
        <v>5537</v>
      </c>
      <c r="BI2343" s="9" t="s">
        <v>5537</v>
      </c>
      <c r="BJ2343" s="14"/>
      <c r="BK2343" s="14" t="s">
        <v>5537</v>
      </c>
      <c r="BL2343" s="14" t="str">
        <f>_xlfn.XLOOKUP(B2343,'[4]cell downs 18042026 17h'!$B:$B,'[4]cell downs 18042026 17h'!$B:$B,"")</f>
        <v/>
      </c>
      <c r="BM2343" s="14" t="str">
        <f>_xlfn.XLOOKUP(B2343,'[5]Cells Huawei 19042026 15h'!$B:$B,'[5]Cells Huawei 19042026 15h'!$B:$B,"")</f>
        <v/>
      </c>
      <c r="BN2343" s="9" t="str">
        <f>_xlfn.XLOOKUP(B2343,'[6]cells down 19042026 9H40'!$B:$B,'[6]cells down 19042026 9H40'!$B:$B,"")</f>
        <v/>
      </c>
      <c r="BO2343" s="9" t="s">
        <v>4611</v>
      </c>
      <c r="BP2343" s="9" t="s">
        <v>12</v>
      </c>
      <c r="BQ2343" s="115"/>
    </row>
    <row r="2344" spans="1:69" s="9" customFormat="1" x14ac:dyDescent="0.3">
      <c r="A2344" s="1" t="s">
        <v>2765</v>
      </c>
      <c r="B2344" s="8" t="s">
        <v>4622</v>
      </c>
      <c r="C2344" s="3" t="str">
        <f>_xlfn.XLOOKUP(B2344,'[1]daily break down'!$D:$D,'[1]daily break down'!$E:$E,"")</f>
        <v>CENTRE</v>
      </c>
      <c r="D2344" s="1" t="s">
        <v>21</v>
      </c>
      <c r="E2344" s="1" t="s">
        <v>563</v>
      </c>
      <c r="F2344" s="3" t="s">
        <v>37</v>
      </c>
      <c r="G2344" s="1" t="s">
        <v>2765</v>
      </c>
      <c r="H2344" s="34" t="str">
        <f>_xlfn.XLOOKUP(B2344,[2]CALCULATION!$B:$B,[2]CALCULATION!$H:$H,"")</f>
        <v>ZTE</v>
      </c>
      <c r="I2344" s="28">
        <v>0</v>
      </c>
      <c r="J2344" s="28">
        <v>0</v>
      </c>
      <c r="K2344" s="28">
        <v>0</v>
      </c>
      <c r="L2344" s="28">
        <v>0</v>
      </c>
      <c r="M2344" s="28">
        <v>0</v>
      </c>
      <c r="N2344" s="28">
        <v>0</v>
      </c>
      <c r="O2344" s="28">
        <v>0</v>
      </c>
      <c r="P2344" s="28">
        <v>0</v>
      </c>
      <c r="Q2344" s="28">
        <v>0</v>
      </c>
      <c r="R2344" s="28">
        <v>0</v>
      </c>
      <c r="S2344" s="94">
        <v>0</v>
      </c>
      <c r="T2344" s="94">
        <f>_xlfn.XLOOKUP(B2344,'[3]Nur des jours'!$B:$B,'[3]Nur des jours'!$U:$U,"")</f>
        <v>0</v>
      </c>
      <c r="U2344" s="94">
        <v>0</v>
      </c>
      <c r="V2344" s="94">
        <v>0</v>
      </c>
      <c r="W2344" s="94">
        <v>0</v>
      </c>
      <c r="X2344" s="94">
        <v>0</v>
      </c>
      <c r="Y2344" s="94">
        <v>0</v>
      </c>
      <c r="Z2344" s="94">
        <v>0</v>
      </c>
      <c r="AA2344" s="94">
        <v>0</v>
      </c>
      <c r="AB2344" s="94">
        <v>0</v>
      </c>
      <c r="AC2344" s="94"/>
      <c r="AD2344" s="94">
        <v>0</v>
      </c>
      <c r="AE2344" s="94">
        <v>0</v>
      </c>
      <c r="AF2344" s="94">
        <v>0</v>
      </c>
      <c r="AG2344" s="94">
        <v>0</v>
      </c>
      <c r="AH2344" s="94">
        <v>0</v>
      </c>
      <c r="AI2344" s="49" t="s">
        <v>5559</v>
      </c>
      <c r="AJ2344" s="49"/>
      <c r="AK2344" s="48" t="str" cm="1">
        <f t="array" ref="AK2344">IFERROR(_xlfn.IFS(
AM2344="MPR ISSUE","PDH",
AM2344="BSS Hardware Issue","BSS",
AM2344="Sites strategiques, MLL, Pylone, etc.","ENVTECH",
AM2344="AKTIVCO DEFAUT GE &amp; POWER Cabinet","AKTIVCO",
AM2344="AKTIVCO Coupure ENEO &amp; Baisse de tension","AKTIVCO GRID ONLY",
AM2344="Coupure ENEO &amp; Baisse de tension","IHS GRID ONLY",
AM2344="Defaut GE &amp; POWER Cabinet","IHS",
AM2344="Sharing","Partners",
AM2344="Sites strategiques &amp; DataCenter","SST &amp; DC",
AM2344="Exclu","Exclu",
AM2344="SAT","SAT",
AM2344="SPARE-ISSUE","SPARE-ISSUE",
AM2344="Fiber CAmtel","TRANS_FO_CAMTEL",
AM2344="Fiber AOF","Fiber AOF",
AM2344="Projet OCM (HUAWEI)","TRAVAUX-HUAWEI",
AM2344="Projet OCM (NOKIA)","TRAVAUX-NOKIA",
AM2344="ACCESS-ISSUE","ACCESS-ISSUE",
AM2344="Projet OCM (ZTE, NOKIA, autres projets)","TRAVAUX OCM",
AM2344="No root CAuse","No root cause",
AM2344="ODU HS","PDH",
AM2344="IP &amp; VLAN","PDH",
AM2344="Warehouse HUAWEI","SPARE-ISSUE",
AM2344="SPARE-HS","SPARE-ISSUE",
AM2344="Power Telco","BSS",AM2344="no impacts","no impacts"
),"")</f>
        <v>no impacts</v>
      </c>
      <c r="AL2344" s="48" t="str" cm="1">
        <f t="array" ref="AL2344">IFERROR(_xlfn.IFS(
AM2344="MPR ISSUE","TX ISSUE",
AM2344="BSS Hardware Issue","RAN ISSUE",
AM2344="Sites strategiques, MLL, Pylone, etc.","ENVTECH",
AM2344="AKTIVCO DEFAUT GE &amp; POWER Cabinet","POWER ISSUE",
AM2344="AKTIVCO Coupure ENEO &amp; Baisse de tension","POWER ISSUE",
AM2344="Coupure ENEO &amp; Baisse de tension","POWER ISSUE",
AM2344="Defaut GE &amp; POWER Cabinet","POWER ISSUE",
AM2344="Sharing","POWER ISSUE",
AM2344="Sites strategiques &amp; DataCenter","POWER ISSUE",
AM2344="Exclu","Exclu",
AM2344="SAT","TX ISSUE",
AM2344="SPARE-ISSUE","SPARE-ISSUE",
AM2344="Fiber CAmtel","TX ISSUE",
AM2344="Fiber AOF","TX ISSUE",
AM2344="Projet OCM (HUAWEI)","TRAVAUX-HUAWEI",
AM2344="Projet OCM (NOKIA)","TRAVAUX -NOKIA",
AM2344="ACCESS-ISSUE","ACCESS-ISSUE",
AM2344="Projet OCM (ZTE, NOKIA, autres projets)","TRAVAUX OCM",
AM2344="No root CAuse","No root cause",
AM2344="ODU HS","TX ISSUE",
AM2344="IP &amp; VLAN","TX ISSUE",
AM2344="Warehouse HUAWEI","SPARE-ISSUE",
AM2344="SPARE-HS","SPARE-ISSUE",
AM2344="Power Telco","RAN ISSUE",AM2344="no impacts","no impacts"
),"")</f>
        <v>no impacts</v>
      </c>
      <c r="AM2344" s="67" t="s">
        <v>5605</v>
      </c>
      <c r="AN2344" s="48" t="str" cm="1">
        <f t="array" ref="AN2344">IFERROR(_xlfn.IFS(
AM2344="MPR ISSUE","ACTIVE",
AM2344="BSS Hardware Issue","ACTIVE",
AM2344="Sites strategiques, MLL, Pylone, etc.","PASSIVE",
AM2344="AKTIVCO DEFAUT GE &amp; POWER Cabinet","PASSIVE",
AM2344="AKTIVCO Coupure ENEO &amp; Baisse de tension","PASSIVE",
AM2344="Coupure ENEO &amp; Baisse de tension","PASSIVE",
AM2344="Defaut GE &amp; POWER Cabinet","PASSIVE",
AM2344="Sharing","PASSIVE",
AM2344="Sites strategiques &amp; DataCenter","PASSIVE",
AM2344="Exclu","Exclu",
AM2344="SAT","ACTIVE",
AM2344="SPARE-ISSUE","SPARE-ISSUE",
AM2344="Fiber CAmtel","ACTIVE",
AM2344="Fiber AOF","ACTIVE",
AM2344="Projet OCM (HUAWEI)","PLANNED WORKS",
AM2344="Projet OCM (NOKIA)","PLANNED WORKS",
AM2344="ACCESS-ISSUE","ACCESS-ISSUE",
AM2344="Projet OCM (ZTE, NOKIA, autres projets)","PLANNED WORKS",
AM2344="No root CAuse","No root cause",
AM2344="ODU HS","ACTIVE",
AM2344="IP &amp; VLAN","ACTIVE",
AM2344="Warehouse HUAWEI","SPARE-ISSUE",
AM2344="SPARE-HS","SPARE-ISSUE",
AM2344="Power Telco","ACTIVE", AM2344="no impacts","no impacts"
),"")</f>
        <v>no impacts</v>
      </c>
      <c r="AO2344" s="93" t="s">
        <v>5537</v>
      </c>
      <c r="AP2344" s="101" t="str">
        <f t="shared" si="66"/>
        <v>CTR_780</v>
      </c>
      <c r="AR2344" s="17" t="s">
        <v>5537</v>
      </c>
      <c r="AS2344" s="7" t="s">
        <v>5537</v>
      </c>
      <c r="AT2344" s="6"/>
      <c r="AU2344" s="7"/>
      <c r="AV2344" s="3" t="s">
        <v>5537</v>
      </c>
      <c r="AW2344" s="18" t="s">
        <v>5537</v>
      </c>
      <c r="AX2344" s="18" t="s">
        <v>5537</v>
      </c>
      <c r="AY2344" s="18" t="s">
        <v>5537</v>
      </c>
      <c r="AZ2344" s="18" t="s">
        <v>5537</v>
      </c>
      <c r="BA2344" s="18" t="s">
        <v>5537</v>
      </c>
      <c r="BB2344" s="18" t="s">
        <v>5537</v>
      </c>
      <c r="BC2344" s="18" t="s">
        <v>5537</v>
      </c>
      <c r="BD2344" s="18" t="s">
        <v>5537</v>
      </c>
      <c r="BE2344" s="18" t="s">
        <v>5537</v>
      </c>
      <c r="BF2344" s="18" t="s">
        <v>5537</v>
      </c>
      <c r="BG2344" s="18" t="s">
        <v>5537</v>
      </c>
      <c r="BH2344" s="18" t="s">
        <v>5537</v>
      </c>
      <c r="BI2344" s="9" t="s">
        <v>5537</v>
      </c>
      <c r="BJ2344" s="14"/>
      <c r="BK2344" s="14" t="s">
        <v>5537</v>
      </c>
      <c r="BL2344" s="14" t="str">
        <f>_xlfn.XLOOKUP(B2344,'[4]cell downs 18042026 17h'!$B:$B,'[4]cell downs 18042026 17h'!$B:$B,"")</f>
        <v/>
      </c>
      <c r="BM2344" s="14" t="str">
        <f>_xlfn.XLOOKUP(B2344,'[5]Cells Huawei 19042026 15h'!$B:$B,'[5]Cells Huawei 19042026 15h'!$B:$B,"")</f>
        <v/>
      </c>
      <c r="BN2344" s="9" t="str">
        <f>_xlfn.XLOOKUP(B2344,'[6]cells down 19042026 9H40'!$B:$B,'[6]cells down 19042026 9H40'!$B:$B,"")</f>
        <v/>
      </c>
      <c r="BO2344" s="9" t="s">
        <v>5537</v>
      </c>
      <c r="BP2344" s="9" t="s">
        <v>5537</v>
      </c>
      <c r="BQ2344" s="115"/>
    </row>
    <row r="2345" spans="1:69" s="9" customFormat="1" x14ac:dyDescent="0.3">
      <c r="A2345" s="1" t="s">
        <v>4623</v>
      </c>
      <c r="B2345" s="8" t="s">
        <v>4624</v>
      </c>
      <c r="C2345" s="3" t="str">
        <f>_xlfn.XLOOKUP(B2345,'[1]daily break down'!$D:$D,'[1]daily break down'!$E:$E,"")</f>
        <v>CENTRE</v>
      </c>
      <c r="D2345" s="1" t="s">
        <v>11</v>
      </c>
      <c r="E2345" s="1" t="s">
        <v>66</v>
      </c>
      <c r="F2345" s="3" t="s">
        <v>69</v>
      </c>
      <c r="G2345" s="1" t="s">
        <v>4623</v>
      </c>
      <c r="H2345" s="34" t="str">
        <f>_xlfn.XLOOKUP(B2345,[2]CALCULATION!$B:$B,[2]CALCULATION!$H:$H,"")</f>
        <v>ZTE</v>
      </c>
      <c r="I2345" s="28">
        <v>0</v>
      </c>
      <c r="J2345" s="28">
        <v>0</v>
      </c>
      <c r="K2345" s="28">
        <v>0</v>
      </c>
      <c r="L2345" s="28">
        <v>0</v>
      </c>
      <c r="M2345" s="28">
        <v>0</v>
      </c>
      <c r="N2345" s="28">
        <v>0</v>
      </c>
      <c r="O2345" s="28">
        <v>0</v>
      </c>
      <c r="P2345" s="28">
        <v>0</v>
      </c>
      <c r="Q2345" s="28">
        <v>0</v>
      </c>
      <c r="R2345" s="28">
        <v>0</v>
      </c>
      <c r="S2345" s="94">
        <v>0</v>
      </c>
      <c r="T2345" s="94">
        <f>_xlfn.XLOOKUP(B2345,'[3]Nur des jours'!$B:$B,'[3]Nur des jours'!$U:$U,"")</f>
        <v>0</v>
      </c>
      <c r="U2345" s="94">
        <v>0</v>
      </c>
      <c r="V2345" s="94">
        <v>0</v>
      </c>
      <c r="W2345" s="94">
        <v>0</v>
      </c>
      <c r="X2345" s="94">
        <v>0</v>
      </c>
      <c r="Y2345" s="94">
        <v>0</v>
      </c>
      <c r="Z2345" s="94">
        <v>0</v>
      </c>
      <c r="AA2345" s="94">
        <v>0</v>
      </c>
      <c r="AB2345" s="94">
        <v>0</v>
      </c>
      <c r="AC2345" s="94"/>
      <c r="AD2345" s="94">
        <v>0</v>
      </c>
      <c r="AE2345" s="94">
        <v>0</v>
      </c>
      <c r="AF2345" s="94">
        <v>0</v>
      </c>
      <c r="AG2345" s="94">
        <v>0</v>
      </c>
      <c r="AH2345" s="94">
        <v>0</v>
      </c>
      <c r="AI2345" s="49" t="s">
        <v>5559</v>
      </c>
      <c r="AJ2345" s="49"/>
      <c r="AK2345" s="48" t="str" cm="1">
        <f t="array" ref="AK2345">IFERROR(_xlfn.IFS(
AM2345="MPR ISSUE","PDH",
AM2345="BSS Hardware Issue","BSS",
AM2345="Sites strategiques, MLL, Pylone, etc.","ENVTECH",
AM2345="AKTIVCO DEFAUT GE &amp; POWER Cabinet","AKTIVCO",
AM2345="AKTIVCO Coupure ENEO &amp; Baisse de tension","AKTIVCO GRID ONLY",
AM2345="Coupure ENEO &amp; Baisse de tension","IHS GRID ONLY",
AM2345="Defaut GE &amp; POWER Cabinet","IHS",
AM2345="Sharing","Partners",
AM2345="Sites strategiques &amp; DataCenter","SST &amp; DC",
AM2345="Exclu","Exclu",
AM2345="SAT","SAT",
AM2345="SPARE-ISSUE","SPARE-ISSUE",
AM2345="Fiber CAmtel","TRANS_FO_CAMTEL",
AM2345="Fiber AOF","Fiber AOF",
AM2345="Projet OCM (HUAWEI)","TRAVAUX-HUAWEI",
AM2345="Projet OCM (NOKIA)","TRAVAUX-NOKIA",
AM2345="ACCESS-ISSUE","ACCESS-ISSUE",
AM2345="Projet OCM (ZTE, NOKIA, autres projets)","TRAVAUX OCM",
AM2345="No root CAuse","No root cause",
AM2345="ODU HS","PDH",
AM2345="IP &amp; VLAN","PDH",
AM2345="Warehouse HUAWEI","SPARE-ISSUE",
AM2345="SPARE-HS","SPARE-ISSUE",
AM2345="Power Telco","BSS",AM2345="no impacts","no impacts"
),"")</f>
        <v>PDH</v>
      </c>
      <c r="AL2345" s="48" t="str" cm="1">
        <f t="array" ref="AL2345">IFERROR(_xlfn.IFS(
AM2345="MPR ISSUE","TX ISSUE",
AM2345="BSS Hardware Issue","RAN ISSUE",
AM2345="Sites strategiques, MLL, Pylone, etc.","ENVTECH",
AM2345="AKTIVCO DEFAUT GE &amp; POWER Cabinet","POWER ISSUE",
AM2345="AKTIVCO Coupure ENEO &amp; Baisse de tension","POWER ISSUE",
AM2345="Coupure ENEO &amp; Baisse de tension","POWER ISSUE",
AM2345="Defaut GE &amp; POWER Cabinet","POWER ISSUE",
AM2345="Sharing","POWER ISSUE",
AM2345="Sites strategiques &amp; DataCenter","POWER ISSUE",
AM2345="Exclu","Exclu",
AM2345="SAT","TX ISSUE",
AM2345="SPARE-ISSUE","SPARE-ISSUE",
AM2345="Fiber CAmtel","TX ISSUE",
AM2345="Fiber AOF","TX ISSUE",
AM2345="Projet OCM (HUAWEI)","TRAVAUX-HUAWEI",
AM2345="Projet OCM (NOKIA)","TRAVAUX -NOKIA",
AM2345="ACCESS-ISSUE","ACCESS-ISSUE",
AM2345="Projet OCM (ZTE, NOKIA, autres projets)","TRAVAUX OCM",
AM2345="No root CAuse","No root cause",
AM2345="ODU HS","TX ISSUE",
AM2345="IP &amp; VLAN","TX ISSUE",
AM2345="Warehouse HUAWEI","SPARE-ISSUE",
AM2345="SPARE-HS","SPARE-ISSUE",
AM2345="Power Telco","RAN ISSUE",AM2345="no impacts","no impacts"
),"")</f>
        <v>TX ISSUE</v>
      </c>
      <c r="AM2345" s="67" t="s">
        <v>5352</v>
      </c>
      <c r="AN2345" s="48" t="str" cm="1">
        <f t="array" ref="AN2345">IFERROR(_xlfn.IFS(
AM2345="MPR ISSUE","ACTIVE",
AM2345="BSS Hardware Issue","ACTIVE",
AM2345="Sites strategiques, MLL, Pylone, etc.","PASSIVE",
AM2345="AKTIVCO DEFAUT GE &amp; POWER Cabinet","PASSIVE",
AM2345="AKTIVCO Coupure ENEO &amp; Baisse de tension","PASSIVE",
AM2345="Coupure ENEO &amp; Baisse de tension","PASSIVE",
AM2345="Defaut GE &amp; POWER Cabinet","PASSIVE",
AM2345="Sharing","PASSIVE",
AM2345="Sites strategiques &amp; DataCenter","PASSIVE",
AM2345="Exclu","Exclu",
AM2345="SAT","ACTIVE",
AM2345="SPARE-ISSUE","SPARE-ISSUE",
AM2345="Fiber CAmtel","ACTIVE",
AM2345="Fiber AOF","ACTIVE",
AM2345="Projet OCM (HUAWEI)","PLANNED WORKS",
AM2345="Projet OCM (NOKIA)","PLANNED WORKS",
AM2345="ACCESS-ISSUE","ACCESS-ISSUE",
AM2345="Projet OCM (ZTE, NOKIA, autres projets)","PLANNED WORKS",
AM2345="No root CAuse","No root cause",
AM2345="ODU HS","ACTIVE",
AM2345="IP &amp; VLAN","ACTIVE",
AM2345="Warehouse HUAWEI","SPARE-ISSUE",
AM2345="SPARE-HS","SPARE-ISSUE",
AM2345="Power Telco","ACTIVE", AM2345="no impacts","no impacts"
),"")</f>
        <v>ACTIVE</v>
      </c>
      <c r="AO2345" s="93" t="s">
        <v>6498</v>
      </c>
      <c r="AP2345" s="101" t="str">
        <f t="shared" si="66"/>
        <v>SUD_024</v>
      </c>
      <c r="AR2345" s="17" t="s">
        <v>5537</v>
      </c>
      <c r="AS2345" s="7" t="s">
        <v>5537</v>
      </c>
      <c r="AT2345" s="6"/>
      <c r="AU2345" s="7"/>
      <c r="AV2345" s="3" t="s">
        <v>5537</v>
      </c>
      <c r="AW2345" s="18" t="s">
        <v>5537</v>
      </c>
      <c r="AX2345" s="18" t="s">
        <v>5537</v>
      </c>
      <c r="AY2345" s="18" t="s">
        <v>5537</v>
      </c>
      <c r="AZ2345" s="18" t="s">
        <v>5537</v>
      </c>
      <c r="BA2345" s="18" t="s">
        <v>5537</v>
      </c>
      <c r="BB2345" s="18" t="s">
        <v>5537</v>
      </c>
      <c r="BC2345" s="18" t="s">
        <v>5537</v>
      </c>
      <c r="BD2345" s="18" t="s">
        <v>5537</v>
      </c>
      <c r="BE2345" s="18" t="s">
        <v>5537</v>
      </c>
      <c r="BF2345" s="18" t="s">
        <v>6499</v>
      </c>
      <c r="BG2345" s="18" t="s">
        <v>5915</v>
      </c>
      <c r="BH2345" s="18" t="s">
        <v>5537</v>
      </c>
      <c r="BI2345" s="9" t="s">
        <v>5537</v>
      </c>
      <c r="BJ2345" s="14"/>
      <c r="BK2345" s="14" t="s">
        <v>5537</v>
      </c>
      <c r="BL2345" s="14" t="str">
        <f>_xlfn.XLOOKUP(B2345,'[4]cell downs 18042026 17h'!$B:$B,'[4]cell downs 18042026 17h'!$B:$B,"")</f>
        <v/>
      </c>
      <c r="BM2345" s="14" t="str">
        <f>_xlfn.XLOOKUP(B2345,'[5]Cells Huawei 19042026 15h'!$B:$B,'[5]Cells Huawei 19042026 15h'!$B:$B,"")</f>
        <v/>
      </c>
      <c r="BN2345" s="9" t="str">
        <f>_xlfn.XLOOKUP(B2345,'[6]cells down 19042026 9H40'!$B:$B,'[6]cells down 19042026 9H40'!$B:$B,"")</f>
        <v/>
      </c>
      <c r="BO2345" s="9" t="s">
        <v>4624</v>
      </c>
      <c r="BP2345" s="9" t="s">
        <v>5537</v>
      </c>
      <c r="BQ2345" s="115"/>
    </row>
    <row r="2346" spans="1:69" s="9" customFormat="1" x14ac:dyDescent="0.3">
      <c r="A2346" s="3" t="s">
        <v>4731</v>
      </c>
      <c r="B2346" s="25" t="s">
        <v>4732</v>
      </c>
      <c r="C2346" s="3" t="str">
        <f>_xlfn.XLOOKUP(B2346,'[1]daily break down'!$D:$D,'[1]daily break down'!$E:$E,"")</f>
        <v>LITTORAL</v>
      </c>
      <c r="D2346" s="3" t="s">
        <v>11</v>
      </c>
      <c r="E2346" s="3" t="s">
        <v>96</v>
      </c>
      <c r="F2346" s="3" t="s">
        <v>31</v>
      </c>
      <c r="G2346" s="3" t="s">
        <v>4731</v>
      </c>
      <c r="H2346" s="34" t="str">
        <f>_xlfn.XLOOKUP(B2346,[2]CALCULATION!$B:$B,[2]CALCULATION!$H:$H,"")</f>
        <v>ZTE</v>
      </c>
      <c r="I2346" s="28">
        <v>0</v>
      </c>
      <c r="J2346" s="28">
        <v>0</v>
      </c>
      <c r="K2346" s="28">
        <v>0</v>
      </c>
      <c r="L2346" s="28">
        <v>0</v>
      </c>
      <c r="M2346" s="28">
        <v>0</v>
      </c>
      <c r="N2346" s="28">
        <v>0</v>
      </c>
      <c r="O2346" s="28">
        <v>0</v>
      </c>
      <c r="P2346" s="28">
        <v>0</v>
      </c>
      <c r="Q2346" s="28">
        <v>0</v>
      </c>
      <c r="R2346" s="28">
        <v>0</v>
      </c>
      <c r="S2346" s="94">
        <v>0</v>
      </c>
      <c r="T2346" s="94">
        <f>_xlfn.XLOOKUP(B2346,'[3]Nur des jours'!$B:$B,'[3]Nur des jours'!$U:$U,"")</f>
        <v>0</v>
      </c>
      <c r="U2346" s="94">
        <v>0</v>
      </c>
      <c r="V2346" s="94">
        <v>0</v>
      </c>
      <c r="W2346" s="94">
        <v>0</v>
      </c>
      <c r="X2346" s="94">
        <v>0</v>
      </c>
      <c r="Y2346" s="94">
        <v>0</v>
      </c>
      <c r="Z2346" s="94">
        <v>0</v>
      </c>
      <c r="AA2346" s="94">
        <v>0</v>
      </c>
      <c r="AB2346" s="94">
        <v>0</v>
      </c>
      <c r="AC2346" s="94"/>
      <c r="AD2346" s="94">
        <v>0</v>
      </c>
      <c r="AE2346" s="94">
        <v>0</v>
      </c>
      <c r="AF2346" s="94">
        <v>0</v>
      </c>
      <c r="AG2346" s="94">
        <v>0</v>
      </c>
      <c r="AH2346" s="94">
        <v>0</v>
      </c>
      <c r="AI2346" s="49" t="s">
        <v>5559</v>
      </c>
      <c r="AJ2346" s="49"/>
      <c r="AK2346" s="48" t="str" cm="1">
        <f t="array" ref="AK2346">IFERROR(_xlfn.IFS(
AM2346="MPR ISSUE","PDH",
AM2346="BSS Hardware Issue","BSS",
AM2346="Sites strategiques, MLL, Pylone, etc.","ENVTECH",
AM2346="AKTIVCO DEFAUT GE &amp; POWER Cabinet","AKTIVCO",
AM2346="AKTIVCO Coupure ENEO &amp; Baisse de tension","AKTIVCO GRID ONLY",
AM2346="Coupure ENEO &amp; Baisse de tension","IHS GRID ONLY",
AM2346="Defaut GE &amp; POWER Cabinet","IHS",
AM2346="Sharing","Partners",
AM2346="Sites strategiques &amp; DataCenter","SST &amp; DC",
AM2346="Exclu","Exclu",
AM2346="SAT","SAT",
AM2346="SPARE-ISSUE","SPARE-ISSUE",
AM2346="Fiber CAmtel","TRANS_FO_CAMTEL",
AM2346="Fiber AOF","Fiber AOF",
AM2346="Projet OCM (HUAWEI)","TRAVAUX-HUAWEI",
AM2346="Projet OCM (NOKIA)","TRAVAUX-NOKIA",
AM2346="ACCESS-ISSUE","ACCESS-ISSUE",
AM2346="Projet OCM (ZTE, NOKIA, autres projets)","TRAVAUX OCM",
AM2346="No root CAuse","No root cause",
AM2346="ODU HS","PDH",
AM2346="IP &amp; VLAN","PDH",
AM2346="Warehouse HUAWEI","SPARE-ISSUE",
AM2346="SPARE-HS","SPARE-ISSUE",
AM2346="Power Telco","BSS",AM2346="no impacts","no impacts"
),"")</f>
        <v>no impacts</v>
      </c>
      <c r="AL2346" s="48" t="str" cm="1">
        <f t="array" ref="AL2346">IFERROR(_xlfn.IFS(
AM2346="MPR ISSUE","TX ISSUE",
AM2346="BSS Hardware Issue","RAN ISSUE",
AM2346="Sites strategiques, MLL, Pylone, etc.","ENVTECH",
AM2346="AKTIVCO DEFAUT GE &amp; POWER Cabinet","POWER ISSUE",
AM2346="AKTIVCO Coupure ENEO &amp; Baisse de tension","POWER ISSUE",
AM2346="Coupure ENEO &amp; Baisse de tension","POWER ISSUE",
AM2346="Defaut GE &amp; POWER Cabinet","POWER ISSUE",
AM2346="Sharing","POWER ISSUE",
AM2346="Sites strategiques &amp; DataCenter","POWER ISSUE",
AM2346="Exclu","Exclu",
AM2346="SAT","TX ISSUE",
AM2346="SPARE-ISSUE","SPARE-ISSUE",
AM2346="Fiber CAmtel","TX ISSUE",
AM2346="Fiber AOF","TX ISSUE",
AM2346="Projet OCM (HUAWEI)","TRAVAUX-HUAWEI",
AM2346="Projet OCM (NOKIA)","TRAVAUX -NOKIA",
AM2346="ACCESS-ISSUE","ACCESS-ISSUE",
AM2346="Projet OCM (ZTE, NOKIA, autres projets)","TRAVAUX OCM",
AM2346="No root CAuse","No root cause",
AM2346="ODU HS","TX ISSUE",
AM2346="IP &amp; VLAN","TX ISSUE",
AM2346="Warehouse HUAWEI","SPARE-ISSUE",
AM2346="SPARE-HS","SPARE-ISSUE",
AM2346="Power Telco","RAN ISSUE",AM2346="no impacts","no impacts"
),"")</f>
        <v>no impacts</v>
      </c>
      <c r="AM2346" s="67" t="s">
        <v>5605</v>
      </c>
      <c r="AN2346" s="48" t="str" cm="1">
        <f t="array" ref="AN2346">IFERROR(_xlfn.IFS(
AM2346="MPR ISSUE","ACTIVE",
AM2346="BSS Hardware Issue","ACTIVE",
AM2346="Sites strategiques, MLL, Pylone, etc.","PASSIVE",
AM2346="AKTIVCO DEFAUT GE &amp; POWER Cabinet","PASSIVE",
AM2346="AKTIVCO Coupure ENEO &amp; Baisse de tension","PASSIVE",
AM2346="Coupure ENEO &amp; Baisse de tension","PASSIVE",
AM2346="Defaut GE &amp; POWER Cabinet","PASSIVE",
AM2346="Sharing","PASSIVE",
AM2346="Sites strategiques &amp; DataCenter","PASSIVE",
AM2346="Exclu","Exclu",
AM2346="SAT","ACTIVE",
AM2346="SPARE-ISSUE","SPARE-ISSUE",
AM2346="Fiber CAmtel","ACTIVE",
AM2346="Fiber AOF","ACTIVE",
AM2346="Projet OCM (HUAWEI)","PLANNED WORKS",
AM2346="Projet OCM (NOKIA)","PLANNED WORKS",
AM2346="ACCESS-ISSUE","ACCESS-ISSUE",
AM2346="Projet OCM (ZTE, NOKIA, autres projets)","PLANNED WORKS",
AM2346="No root CAuse","No root cause",
AM2346="ODU HS","ACTIVE",
AM2346="IP &amp; VLAN","ACTIVE",
AM2346="Warehouse HUAWEI","SPARE-ISSUE",
AM2346="SPARE-HS","SPARE-ISSUE",
AM2346="Power Telco","ACTIVE", AM2346="no impacts","no impacts"
),"")</f>
        <v>no impacts</v>
      </c>
      <c r="AO2346" s="93" t="s">
        <v>5537</v>
      </c>
      <c r="AP2346" s="101" t="str">
        <f t="shared" si="66"/>
        <v>LIT_513</v>
      </c>
      <c r="AQ2346" s="98"/>
      <c r="AR2346" s="17" t="s">
        <v>5537</v>
      </c>
      <c r="AS2346" s="7" t="s">
        <v>5537</v>
      </c>
      <c r="AT2346" s="6"/>
      <c r="AU2346" s="7"/>
      <c r="AV2346" s="3" t="s">
        <v>5537</v>
      </c>
      <c r="AW2346" s="18" t="s">
        <v>5537</v>
      </c>
      <c r="AX2346" s="18" t="s">
        <v>5537</v>
      </c>
      <c r="AY2346" s="18" t="s">
        <v>5537</v>
      </c>
      <c r="AZ2346" s="18" t="s">
        <v>5537</v>
      </c>
      <c r="BA2346" s="18" t="s">
        <v>5537</v>
      </c>
      <c r="BB2346" s="18" t="s">
        <v>5537</v>
      </c>
      <c r="BC2346" s="18" t="s">
        <v>5537</v>
      </c>
      <c r="BD2346" s="18" t="s">
        <v>5537</v>
      </c>
      <c r="BE2346" s="18" t="s">
        <v>5537</v>
      </c>
      <c r="BF2346" s="18" t="s">
        <v>5537</v>
      </c>
      <c r="BG2346" s="18" t="s">
        <v>5537</v>
      </c>
      <c r="BH2346" s="18" t="s">
        <v>5537</v>
      </c>
      <c r="BI2346" s="9" t="s">
        <v>5537</v>
      </c>
      <c r="BJ2346" s="14"/>
      <c r="BK2346" s="14" t="s">
        <v>5537</v>
      </c>
      <c r="BL2346" s="14" t="str">
        <f>_xlfn.XLOOKUP(B2346,'[4]cell downs 18042026 17h'!$B:$B,'[4]cell downs 18042026 17h'!$B:$B,"")</f>
        <v/>
      </c>
      <c r="BM2346" s="14" t="str">
        <f>_xlfn.XLOOKUP(B2346,'[5]Cells Huawei 19042026 15h'!$B:$B,'[5]Cells Huawei 19042026 15h'!$B:$B,"")</f>
        <v/>
      </c>
      <c r="BN2346" s="9" t="str">
        <f>_xlfn.XLOOKUP(B2346,'[6]cells down 19042026 9H40'!$B:$B,'[6]cells down 19042026 9H40'!$B:$B,"")</f>
        <v/>
      </c>
      <c r="BO2346" s="9" t="s">
        <v>4732</v>
      </c>
      <c r="BP2346" s="9" t="s">
        <v>5537</v>
      </c>
      <c r="BQ2346" s="115"/>
    </row>
    <row r="2347" spans="1:69" s="9" customFormat="1" x14ac:dyDescent="0.3">
      <c r="A2347" s="1" t="s">
        <v>4626</v>
      </c>
      <c r="B2347" s="8" t="s">
        <v>4627</v>
      </c>
      <c r="C2347" s="3" t="str">
        <f>_xlfn.XLOOKUP(B2347,'[1]daily break down'!$D:$D,'[1]daily break down'!$E:$E,"")</f>
        <v>CENTRE</v>
      </c>
      <c r="D2347" s="1" t="s">
        <v>11</v>
      </c>
      <c r="E2347" s="1" t="s">
        <v>237</v>
      </c>
      <c r="F2347" s="3" t="s">
        <v>37</v>
      </c>
      <c r="G2347" s="1" t="s">
        <v>4626</v>
      </c>
      <c r="H2347" s="33" t="str">
        <f>_xlfn.XLOOKUP(B2347,[2]CALCULATION!$B:$B,[2]CALCULATION!$H:$H,"")</f>
        <v>NOKIA</v>
      </c>
      <c r="I2347" s="28">
        <v>0</v>
      </c>
      <c r="J2347" s="28">
        <v>0</v>
      </c>
      <c r="K2347" s="28">
        <v>0</v>
      </c>
      <c r="L2347" s="28">
        <v>0</v>
      </c>
      <c r="M2347" s="28">
        <v>0</v>
      </c>
      <c r="N2347" s="28">
        <v>0</v>
      </c>
      <c r="O2347" s="28">
        <v>0</v>
      </c>
      <c r="P2347" s="28">
        <v>0</v>
      </c>
      <c r="Q2347" s="28">
        <v>0</v>
      </c>
      <c r="R2347" s="28">
        <v>0</v>
      </c>
      <c r="S2347" s="94">
        <v>0</v>
      </c>
      <c r="T2347" s="94">
        <f>_xlfn.XLOOKUP(B2347,'[3]Nur des jours'!$B:$B,'[3]Nur des jours'!$U:$U,"")</f>
        <v>0</v>
      </c>
      <c r="U2347" s="94">
        <v>0</v>
      </c>
      <c r="V2347" s="94">
        <v>0</v>
      </c>
      <c r="W2347" s="94">
        <v>0</v>
      </c>
      <c r="X2347" s="94">
        <v>0</v>
      </c>
      <c r="Y2347" s="94">
        <v>0</v>
      </c>
      <c r="Z2347" s="94">
        <v>0</v>
      </c>
      <c r="AA2347" s="94">
        <v>0</v>
      </c>
      <c r="AB2347" s="94">
        <v>0</v>
      </c>
      <c r="AC2347" s="94"/>
      <c r="AD2347" s="94">
        <v>0</v>
      </c>
      <c r="AE2347" s="94">
        <v>0</v>
      </c>
      <c r="AF2347" s="94">
        <v>0</v>
      </c>
      <c r="AG2347" s="94">
        <v>0</v>
      </c>
      <c r="AH2347" s="94">
        <v>0</v>
      </c>
      <c r="AI2347" s="49" t="s">
        <v>5559</v>
      </c>
      <c r="AJ2347" s="49"/>
      <c r="AK2347" s="48" t="str" cm="1">
        <f t="array" ref="AK2347">IFERROR(_xlfn.IFS(
AM2347="MPR ISSUE","PDH",
AM2347="BSS Hardware Issue","BSS",
AM2347="Sites strategiques, MLL, Pylone, etc.","ENVTECH",
AM2347="AKTIVCO DEFAUT GE &amp; POWER Cabinet","AKTIVCO",
AM2347="AKTIVCO Coupure ENEO &amp; Baisse de tension","AKTIVCO GRID ONLY",
AM2347="Coupure ENEO &amp; Baisse de tension","IHS GRID ONLY",
AM2347="Defaut GE &amp; POWER Cabinet","IHS",
AM2347="Sharing","Partners",
AM2347="Sites strategiques &amp; DataCenter","SST &amp; DC",
AM2347="Exclu","Exclu",
AM2347="SAT","SAT",
AM2347="SPARE-ISSUE","SPARE-ISSUE",
AM2347="Fiber CAmtel","TRANS_FO_CAMTEL",
AM2347="Fiber AOF","Fiber AOF",
AM2347="Projet OCM (HUAWEI)","TRAVAUX-HUAWEI",
AM2347="Projet OCM (NOKIA)","TRAVAUX-NOKIA",
AM2347="ACCESS-ISSUE","ACCESS-ISSUE",
AM2347="Projet OCM (ZTE, NOKIA, autres projets)","TRAVAUX OCM",
AM2347="No root CAuse","No root cause",
AM2347="ODU HS","PDH",
AM2347="IP &amp; VLAN","PDH",
AM2347="Warehouse HUAWEI","SPARE-ISSUE",
AM2347="SPARE-HS","SPARE-ISSUE",
AM2347="Power Telco","BSS",AM2347="no impacts","no impacts"
),"")</f>
        <v>no impacts</v>
      </c>
      <c r="AL2347" s="48" t="str" cm="1">
        <f t="array" ref="AL2347">IFERROR(_xlfn.IFS(
AM2347="MPR ISSUE","TX ISSUE",
AM2347="BSS Hardware Issue","RAN ISSUE",
AM2347="Sites strategiques, MLL, Pylone, etc.","ENVTECH",
AM2347="AKTIVCO DEFAUT GE &amp; POWER Cabinet","POWER ISSUE",
AM2347="AKTIVCO Coupure ENEO &amp; Baisse de tension","POWER ISSUE",
AM2347="Coupure ENEO &amp; Baisse de tension","POWER ISSUE",
AM2347="Defaut GE &amp; POWER Cabinet","POWER ISSUE",
AM2347="Sharing","POWER ISSUE",
AM2347="Sites strategiques &amp; DataCenter","POWER ISSUE",
AM2347="Exclu","Exclu",
AM2347="SAT","TX ISSUE",
AM2347="SPARE-ISSUE","SPARE-ISSUE",
AM2347="Fiber CAmtel","TX ISSUE",
AM2347="Fiber AOF","TX ISSUE",
AM2347="Projet OCM (HUAWEI)","TRAVAUX-HUAWEI",
AM2347="Projet OCM (NOKIA)","TRAVAUX -NOKIA",
AM2347="ACCESS-ISSUE","ACCESS-ISSUE",
AM2347="Projet OCM (ZTE, NOKIA, autres projets)","TRAVAUX OCM",
AM2347="No root CAuse","No root cause",
AM2347="ODU HS","TX ISSUE",
AM2347="IP &amp; VLAN","TX ISSUE",
AM2347="Warehouse HUAWEI","SPARE-ISSUE",
AM2347="SPARE-HS","SPARE-ISSUE",
AM2347="Power Telco","RAN ISSUE",AM2347="no impacts","no impacts"
),"")</f>
        <v>no impacts</v>
      </c>
      <c r="AM2347" s="67" t="s">
        <v>5605</v>
      </c>
      <c r="AN2347" s="48" t="str" cm="1">
        <f t="array" ref="AN2347">IFERROR(_xlfn.IFS(
AM2347="MPR ISSUE","ACTIVE",
AM2347="BSS Hardware Issue","ACTIVE",
AM2347="Sites strategiques, MLL, Pylone, etc.","PASSIVE",
AM2347="AKTIVCO DEFAUT GE &amp; POWER Cabinet","PASSIVE",
AM2347="AKTIVCO Coupure ENEO &amp; Baisse de tension","PASSIVE",
AM2347="Coupure ENEO &amp; Baisse de tension","PASSIVE",
AM2347="Defaut GE &amp; POWER Cabinet","PASSIVE",
AM2347="Sharing","PASSIVE",
AM2347="Sites strategiques &amp; DataCenter","PASSIVE",
AM2347="Exclu","Exclu",
AM2347="SAT","ACTIVE",
AM2347="SPARE-ISSUE","SPARE-ISSUE",
AM2347="Fiber CAmtel","ACTIVE",
AM2347="Fiber AOF","ACTIVE",
AM2347="Projet OCM (HUAWEI)","PLANNED WORKS",
AM2347="Projet OCM (NOKIA)","PLANNED WORKS",
AM2347="ACCESS-ISSUE","ACCESS-ISSUE",
AM2347="Projet OCM (ZTE, NOKIA, autres projets)","PLANNED WORKS",
AM2347="No root CAuse","No root cause",
AM2347="ODU HS","ACTIVE",
AM2347="IP &amp; VLAN","ACTIVE",
AM2347="Warehouse HUAWEI","SPARE-ISSUE",
AM2347="SPARE-HS","SPARE-ISSUE",
AM2347="Power Telco","ACTIVE", AM2347="no impacts","no impacts"
),"")</f>
        <v>no impacts</v>
      </c>
      <c r="AO2347" s="93" t="s">
        <v>5537</v>
      </c>
      <c r="AP2347" s="101" t="str">
        <f t="shared" si="66"/>
        <v>CTR_517</v>
      </c>
      <c r="AR2347" s="17" t="s">
        <v>5537</v>
      </c>
      <c r="AS2347" s="7" t="s">
        <v>5537</v>
      </c>
      <c r="AT2347" s="6"/>
      <c r="AU2347" s="7"/>
      <c r="AV2347" s="3" t="s">
        <v>5537</v>
      </c>
      <c r="AW2347" s="18" t="s">
        <v>5537</v>
      </c>
      <c r="AX2347" s="18" t="s">
        <v>5537</v>
      </c>
      <c r="AY2347" s="18" t="s">
        <v>5537</v>
      </c>
      <c r="AZ2347" s="18" t="s">
        <v>5537</v>
      </c>
      <c r="BA2347" s="18" t="s">
        <v>5537</v>
      </c>
      <c r="BB2347" s="18" t="s">
        <v>5537</v>
      </c>
      <c r="BC2347" s="18" t="s">
        <v>5537</v>
      </c>
      <c r="BD2347" s="18" t="s">
        <v>5537</v>
      </c>
      <c r="BE2347" s="18" t="s">
        <v>5537</v>
      </c>
      <c r="BF2347" s="18" t="s">
        <v>5537</v>
      </c>
      <c r="BG2347" s="18" t="s">
        <v>5537</v>
      </c>
      <c r="BH2347" s="18" t="s">
        <v>5537</v>
      </c>
      <c r="BI2347" s="9" t="s">
        <v>5537</v>
      </c>
      <c r="BJ2347" s="14"/>
      <c r="BK2347" s="14" t="s">
        <v>5537</v>
      </c>
      <c r="BL2347" s="14" t="str">
        <f>_xlfn.XLOOKUP(B2347,'[4]cell downs 18042026 17h'!$B:$B,'[4]cell downs 18042026 17h'!$B:$B,"")</f>
        <v/>
      </c>
      <c r="BM2347" s="14" t="str">
        <f>_xlfn.XLOOKUP(B2347,'[5]Cells Huawei 19042026 15h'!$B:$B,'[5]Cells Huawei 19042026 15h'!$B:$B,"")</f>
        <v/>
      </c>
      <c r="BN2347" s="9" t="str">
        <f>_xlfn.XLOOKUP(B2347,'[6]cells down 19042026 9H40'!$B:$B,'[6]cells down 19042026 9H40'!$B:$B,"")</f>
        <v/>
      </c>
      <c r="BO2347" s="9" t="s">
        <v>4627</v>
      </c>
      <c r="BP2347" s="9" t="s">
        <v>12</v>
      </c>
      <c r="BQ2347" s="115"/>
    </row>
    <row r="2348" spans="1:69" s="9" customFormat="1" x14ac:dyDescent="0.3">
      <c r="A2348" s="1" t="s">
        <v>4641</v>
      </c>
      <c r="B2348" s="8" t="s">
        <v>4642</v>
      </c>
      <c r="C2348" s="3" t="str">
        <f>_xlfn.XLOOKUP(B2348,'[1]daily break down'!$D:$D,'[1]daily break down'!$E:$E,"")</f>
        <v>CENTRE</v>
      </c>
      <c r="D2348" s="1" t="s">
        <v>11</v>
      </c>
      <c r="E2348" s="1" t="s">
        <v>12</v>
      </c>
      <c r="F2348" s="3" t="s">
        <v>37</v>
      </c>
      <c r="G2348" s="1" t="s">
        <v>4641</v>
      </c>
      <c r="H2348" s="34" t="str">
        <f>_xlfn.XLOOKUP(B2348,[2]CALCULATION!$B:$B,[2]CALCULATION!$H:$H,"")</f>
        <v>ZTE</v>
      </c>
      <c r="I2348" s="28">
        <v>0</v>
      </c>
      <c r="J2348" s="28">
        <v>0</v>
      </c>
      <c r="K2348" s="28">
        <v>0</v>
      </c>
      <c r="L2348" s="28">
        <v>0</v>
      </c>
      <c r="M2348" s="28">
        <v>0</v>
      </c>
      <c r="N2348" s="28">
        <v>0</v>
      </c>
      <c r="O2348" s="28">
        <v>0</v>
      </c>
      <c r="P2348" s="28">
        <v>0</v>
      </c>
      <c r="Q2348" s="28">
        <v>0</v>
      </c>
      <c r="R2348" s="28">
        <v>0</v>
      </c>
      <c r="S2348" s="94">
        <v>0</v>
      </c>
      <c r="T2348" s="94">
        <f>_xlfn.XLOOKUP(B2348,'[3]Nur des jours'!$B:$B,'[3]Nur des jours'!$U:$U,"")</f>
        <v>0</v>
      </c>
      <c r="U2348" s="94">
        <v>0</v>
      </c>
      <c r="V2348" s="94">
        <v>0</v>
      </c>
      <c r="W2348" s="94">
        <v>0</v>
      </c>
      <c r="X2348" s="94">
        <v>0</v>
      </c>
      <c r="Y2348" s="94">
        <v>0</v>
      </c>
      <c r="Z2348" s="94">
        <v>0</v>
      </c>
      <c r="AA2348" s="94">
        <v>0</v>
      </c>
      <c r="AB2348" s="94">
        <v>0</v>
      </c>
      <c r="AC2348" s="94"/>
      <c r="AD2348" s="94">
        <v>0</v>
      </c>
      <c r="AE2348" s="94">
        <v>0</v>
      </c>
      <c r="AF2348" s="94">
        <v>0</v>
      </c>
      <c r="AG2348" s="94">
        <v>0</v>
      </c>
      <c r="AH2348" s="94">
        <v>0</v>
      </c>
      <c r="AI2348" s="49" t="s">
        <v>5559</v>
      </c>
      <c r="AJ2348" s="49"/>
      <c r="AK2348" s="48" t="str" cm="1">
        <f t="array" ref="AK2348">IFERROR(_xlfn.IFS(
AM2348="MPR ISSUE","PDH",
AM2348="BSS Hardware Issue","BSS",
AM2348="Sites strategiques, MLL, Pylone, etc.","ENVTECH",
AM2348="AKTIVCO DEFAUT GE &amp; POWER Cabinet","AKTIVCO",
AM2348="AKTIVCO Coupure ENEO &amp; Baisse de tension","AKTIVCO GRID ONLY",
AM2348="Coupure ENEO &amp; Baisse de tension","IHS GRID ONLY",
AM2348="Defaut GE &amp; POWER Cabinet","IHS",
AM2348="Sharing","Partners",
AM2348="Sites strategiques &amp; DataCenter","SST &amp; DC",
AM2348="Exclu","Exclu",
AM2348="SAT","SAT",
AM2348="SPARE-ISSUE","SPARE-ISSUE",
AM2348="Fiber CAmtel","TRANS_FO_CAMTEL",
AM2348="Fiber AOF","Fiber AOF",
AM2348="Projet OCM (HUAWEI)","TRAVAUX-HUAWEI",
AM2348="Projet OCM (NOKIA)","TRAVAUX-NOKIA",
AM2348="ACCESS-ISSUE","ACCESS-ISSUE",
AM2348="Projet OCM (ZTE, NOKIA, autres projets)","TRAVAUX OCM",
AM2348="No root CAuse","No root cause",
AM2348="ODU HS","PDH",
AM2348="IP &amp; VLAN","PDH",
AM2348="Warehouse HUAWEI","SPARE-ISSUE",
AM2348="SPARE-HS","SPARE-ISSUE",
AM2348="Power Telco","BSS",AM2348="no impacts","no impacts"
),"")</f>
        <v>no impacts</v>
      </c>
      <c r="AL2348" s="48" t="str" cm="1">
        <f t="array" ref="AL2348">IFERROR(_xlfn.IFS(
AM2348="MPR ISSUE","TX ISSUE",
AM2348="BSS Hardware Issue","RAN ISSUE",
AM2348="Sites strategiques, MLL, Pylone, etc.","ENVTECH",
AM2348="AKTIVCO DEFAUT GE &amp; POWER Cabinet","POWER ISSUE",
AM2348="AKTIVCO Coupure ENEO &amp; Baisse de tension","POWER ISSUE",
AM2348="Coupure ENEO &amp; Baisse de tension","POWER ISSUE",
AM2348="Defaut GE &amp; POWER Cabinet","POWER ISSUE",
AM2348="Sharing","POWER ISSUE",
AM2348="Sites strategiques &amp; DataCenter","POWER ISSUE",
AM2348="Exclu","Exclu",
AM2348="SAT","TX ISSUE",
AM2348="SPARE-ISSUE","SPARE-ISSUE",
AM2348="Fiber CAmtel","TX ISSUE",
AM2348="Fiber AOF","TX ISSUE",
AM2348="Projet OCM (HUAWEI)","TRAVAUX-HUAWEI",
AM2348="Projet OCM (NOKIA)","TRAVAUX -NOKIA",
AM2348="ACCESS-ISSUE","ACCESS-ISSUE",
AM2348="Projet OCM (ZTE, NOKIA, autres projets)","TRAVAUX OCM",
AM2348="No root CAuse","No root cause",
AM2348="ODU HS","TX ISSUE",
AM2348="IP &amp; VLAN","TX ISSUE",
AM2348="Warehouse HUAWEI","SPARE-ISSUE",
AM2348="SPARE-HS","SPARE-ISSUE",
AM2348="Power Telco","RAN ISSUE",AM2348="no impacts","no impacts"
),"")</f>
        <v>no impacts</v>
      </c>
      <c r="AM2348" s="67" t="s">
        <v>5605</v>
      </c>
      <c r="AN2348" s="48" t="str" cm="1">
        <f t="array" ref="AN2348">IFERROR(_xlfn.IFS(
AM2348="MPR ISSUE","ACTIVE",
AM2348="BSS Hardware Issue","ACTIVE",
AM2348="Sites strategiques, MLL, Pylone, etc.","PASSIVE",
AM2348="AKTIVCO DEFAUT GE &amp; POWER Cabinet","PASSIVE",
AM2348="AKTIVCO Coupure ENEO &amp; Baisse de tension","PASSIVE",
AM2348="Coupure ENEO &amp; Baisse de tension","PASSIVE",
AM2348="Defaut GE &amp; POWER Cabinet","PASSIVE",
AM2348="Sharing","PASSIVE",
AM2348="Sites strategiques &amp; DataCenter","PASSIVE",
AM2348="Exclu","Exclu",
AM2348="SAT","ACTIVE",
AM2348="SPARE-ISSUE","SPARE-ISSUE",
AM2348="Fiber CAmtel","ACTIVE",
AM2348="Fiber AOF","ACTIVE",
AM2348="Projet OCM (HUAWEI)","PLANNED WORKS",
AM2348="Projet OCM (NOKIA)","PLANNED WORKS",
AM2348="ACCESS-ISSUE","ACCESS-ISSUE",
AM2348="Projet OCM (ZTE, NOKIA, autres projets)","PLANNED WORKS",
AM2348="No root CAuse","No root cause",
AM2348="ODU HS","ACTIVE",
AM2348="IP &amp; VLAN","ACTIVE",
AM2348="Warehouse HUAWEI","SPARE-ISSUE",
AM2348="SPARE-HS","SPARE-ISSUE",
AM2348="Power Telco","ACTIVE", AM2348="no impacts","no impacts"
),"")</f>
        <v>no impacts</v>
      </c>
      <c r="AO2348" s="93" t="s">
        <v>5537</v>
      </c>
      <c r="AP2348" s="101" t="str">
        <f t="shared" si="66"/>
        <v>CTR_083</v>
      </c>
      <c r="AQ2348" s="98"/>
      <c r="AR2348" s="17" t="s">
        <v>5537</v>
      </c>
      <c r="AS2348" s="7" t="s">
        <v>5537</v>
      </c>
      <c r="AT2348" s="6"/>
      <c r="AU2348" s="7"/>
      <c r="AV2348" s="3" t="s">
        <v>5537</v>
      </c>
      <c r="AW2348" s="18" t="s">
        <v>5537</v>
      </c>
      <c r="AX2348" s="18" t="s">
        <v>5537</v>
      </c>
      <c r="AY2348" s="18" t="s">
        <v>5537</v>
      </c>
      <c r="AZ2348" s="18" t="s">
        <v>5537</v>
      </c>
      <c r="BA2348" s="18" t="s">
        <v>5537</v>
      </c>
      <c r="BB2348" s="18" t="s">
        <v>5537</v>
      </c>
      <c r="BC2348" s="18" t="s">
        <v>5537</v>
      </c>
      <c r="BD2348" s="18" t="s">
        <v>5537</v>
      </c>
      <c r="BE2348" s="18" t="s">
        <v>5537</v>
      </c>
      <c r="BF2348" s="18" t="s">
        <v>5537</v>
      </c>
      <c r="BG2348" s="18" t="s">
        <v>5537</v>
      </c>
      <c r="BH2348" s="18" t="s">
        <v>5537</v>
      </c>
      <c r="BI2348" s="9" t="s">
        <v>5537</v>
      </c>
      <c r="BJ2348" s="14"/>
      <c r="BK2348" s="14" t="s">
        <v>5537</v>
      </c>
      <c r="BL2348" s="14" t="str">
        <f>_xlfn.XLOOKUP(B2348,'[4]cell downs 18042026 17h'!$B:$B,'[4]cell downs 18042026 17h'!$B:$B,"")</f>
        <v/>
      </c>
      <c r="BM2348" s="14" t="str">
        <f>_xlfn.XLOOKUP(B2348,'[5]Cells Huawei 19042026 15h'!$B:$B,'[5]Cells Huawei 19042026 15h'!$B:$B,"")</f>
        <v/>
      </c>
      <c r="BN2348" s="9" t="str">
        <f>_xlfn.XLOOKUP(B2348,'[6]cells down 19042026 9H40'!$B:$B,'[6]cells down 19042026 9H40'!$B:$B,"")</f>
        <v/>
      </c>
      <c r="BO2348" s="9" t="s">
        <v>5537</v>
      </c>
      <c r="BP2348" s="9" t="s">
        <v>12</v>
      </c>
      <c r="BQ2348" s="115"/>
    </row>
    <row r="2349" spans="1:69" s="9" customFormat="1" ht="28.5" customHeight="1" x14ac:dyDescent="0.3">
      <c r="A2349" s="1" t="s">
        <v>4658</v>
      </c>
      <c r="B2349" s="8" t="s">
        <v>4659</v>
      </c>
      <c r="C2349" s="3" t="str">
        <f>_xlfn.XLOOKUP(B2349,'[1]daily break down'!$D:$D,'[1]daily break down'!$E:$E,"")</f>
        <v>CENTRE</v>
      </c>
      <c r="D2349" s="1" t="s">
        <v>11</v>
      </c>
      <c r="E2349" s="1" t="s">
        <v>154</v>
      </c>
      <c r="F2349" s="3" t="s">
        <v>69</v>
      </c>
      <c r="G2349" s="1" t="s">
        <v>4660</v>
      </c>
      <c r="H2349" s="34" t="str">
        <f>_xlfn.XLOOKUP(B2349,[2]CALCULATION!$B:$B,[2]CALCULATION!$H:$H,"")</f>
        <v>ZTE</v>
      </c>
      <c r="I2349" s="28">
        <v>0</v>
      </c>
      <c r="J2349" s="28">
        <v>0</v>
      </c>
      <c r="K2349" s="28">
        <v>0</v>
      </c>
      <c r="L2349" s="28">
        <v>0</v>
      </c>
      <c r="M2349" s="28">
        <v>0</v>
      </c>
      <c r="N2349" s="28">
        <v>0</v>
      </c>
      <c r="O2349" s="28">
        <v>0</v>
      </c>
      <c r="P2349" s="28">
        <v>0</v>
      </c>
      <c r="Q2349" s="28">
        <v>0</v>
      </c>
      <c r="R2349" s="28">
        <v>0</v>
      </c>
      <c r="S2349" s="94">
        <v>0</v>
      </c>
      <c r="T2349" s="94">
        <f>_xlfn.XLOOKUP(B2349,'[3]Nur des jours'!$B:$B,'[3]Nur des jours'!$U:$U,"")</f>
        <v>0</v>
      </c>
      <c r="U2349" s="94">
        <v>0</v>
      </c>
      <c r="V2349" s="94">
        <v>0</v>
      </c>
      <c r="W2349" s="94">
        <v>0</v>
      </c>
      <c r="X2349" s="94">
        <v>0</v>
      </c>
      <c r="Y2349" s="94">
        <v>0</v>
      </c>
      <c r="Z2349" s="94">
        <v>0</v>
      </c>
      <c r="AA2349" s="94">
        <v>0</v>
      </c>
      <c r="AB2349" s="94">
        <v>0</v>
      </c>
      <c r="AC2349" s="94"/>
      <c r="AD2349" s="94">
        <v>0</v>
      </c>
      <c r="AE2349" s="94">
        <v>0</v>
      </c>
      <c r="AF2349" s="94">
        <v>0</v>
      </c>
      <c r="AG2349" s="94">
        <v>0</v>
      </c>
      <c r="AH2349" s="94">
        <v>0</v>
      </c>
      <c r="AI2349" s="49" t="s">
        <v>5559</v>
      </c>
      <c r="AJ2349" s="49"/>
      <c r="AK2349" s="48" t="str" cm="1">
        <f t="array" ref="AK2349">IFERROR(_xlfn.IFS(
AM2349="MPR ISSUE","PDH",
AM2349="BSS Hardware Issue","BSS",
AM2349="Sites strategiques, MLL, Pylone, etc.","ENVTECH",
AM2349="AKTIVCO DEFAUT GE &amp; POWER Cabinet","AKTIVCO",
AM2349="AKTIVCO Coupure ENEO &amp; Baisse de tension","AKTIVCO GRID ONLY",
AM2349="Coupure ENEO &amp; Baisse de tension","IHS GRID ONLY",
AM2349="Defaut GE &amp; POWER Cabinet","IHS",
AM2349="Sharing","Partners",
AM2349="Sites strategiques &amp; DataCenter","SST &amp; DC",
AM2349="Exclu","Exclu",
AM2349="SAT","SAT",
AM2349="SPARE-ISSUE","SPARE-ISSUE",
AM2349="Fiber CAmtel","TRANS_FO_CAMTEL",
AM2349="Fiber AOF","Fiber AOF",
AM2349="Projet OCM (HUAWEI)","TRAVAUX-HUAWEI",
AM2349="Projet OCM (NOKIA)","TRAVAUX-NOKIA",
AM2349="ACCESS-ISSUE","ACCESS-ISSUE",
AM2349="Projet OCM (ZTE, NOKIA, autres projets)","TRAVAUX OCM",
AM2349="No root CAuse","No root cause",
AM2349="ODU HS","PDH",
AM2349="IP &amp; VLAN","PDH",
AM2349="Warehouse HUAWEI","SPARE-ISSUE",
AM2349="SPARE-HS","SPARE-ISSUE",
AM2349="Power Telco","BSS",AM2349="no impacts","no impacts"
),"")</f>
        <v>PDH</v>
      </c>
      <c r="AL2349" s="48" t="str" cm="1">
        <f t="array" ref="AL2349">IFERROR(_xlfn.IFS(
AM2349="MPR ISSUE","TX ISSUE",
AM2349="BSS Hardware Issue","RAN ISSUE",
AM2349="Sites strategiques, MLL, Pylone, etc.","ENVTECH",
AM2349="AKTIVCO DEFAUT GE &amp; POWER Cabinet","POWER ISSUE",
AM2349="AKTIVCO Coupure ENEO &amp; Baisse de tension","POWER ISSUE",
AM2349="Coupure ENEO &amp; Baisse de tension","POWER ISSUE",
AM2349="Defaut GE &amp; POWER Cabinet","POWER ISSUE",
AM2349="Sharing","POWER ISSUE",
AM2349="Sites strategiques &amp; DataCenter","POWER ISSUE",
AM2349="Exclu","Exclu",
AM2349="SAT","TX ISSUE",
AM2349="SPARE-ISSUE","SPARE-ISSUE",
AM2349="Fiber CAmtel","TX ISSUE",
AM2349="Fiber AOF","TX ISSUE",
AM2349="Projet OCM (HUAWEI)","TRAVAUX-HUAWEI",
AM2349="Projet OCM (NOKIA)","TRAVAUX -NOKIA",
AM2349="ACCESS-ISSUE","ACCESS-ISSUE",
AM2349="Projet OCM (ZTE, NOKIA, autres projets)","TRAVAUX OCM",
AM2349="No root CAuse","No root cause",
AM2349="ODU HS","TX ISSUE",
AM2349="IP &amp; VLAN","TX ISSUE",
AM2349="Warehouse HUAWEI","SPARE-ISSUE",
AM2349="SPARE-HS","SPARE-ISSUE",
AM2349="Power Telco","RAN ISSUE",AM2349="no impacts","no impacts"
),"")</f>
        <v>TX ISSUE</v>
      </c>
      <c r="AM2349" s="67" t="s">
        <v>5352</v>
      </c>
      <c r="AN2349" s="48" t="str" cm="1">
        <f t="array" ref="AN2349">IFERROR(_xlfn.IFS(
AM2349="MPR ISSUE","ACTIVE",
AM2349="BSS Hardware Issue","ACTIVE",
AM2349="Sites strategiques, MLL, Pylone, etc.","PASSIVE",
AM2349="AKTIVCO DEFAUT GE &amp; POWER Cabinet","PASSIVE",
AM2349="AKTIVCO Coupure ENEO &amp; Baisse de tension","PASSIVE",
AM2349="Coupure ENEO &amp; Baisse de tension","PASSIVE",
AM2349="Defaut GE &amp; POWER Cabinet","PASSIVE",
AM2349="Sharing","PASSIVE",
AM2349="Sites strategiques &amp; DataCenter","PASSIVE",
AM2349="Exclu","Exclu",
AM2349="SAT","ACTIVE",
AM2349="SPARE-ISSUE","SPARE-ISSUE",
AM2349="Fiber CAmtel","ACTIVE",
AM2349="Fiber AOF","ACTIVE",
AM2349="Projet OCM (HUAWEI)","PLANNED WORKS",
AM2349="Projet OCM (NOKIA)","PLANNED WORKS",
AM2349="ACCESS-ISSUE","ACCESS-ISSUE",
AM2349="Projet OCM (ZTE, NOKIA, autres projets)","PLANNED WORKS",
AM2349="No root CAuse","No root cause",
AM2349="ODU HS","ACTIVE",
AM2349="IP &amp; VLAN","ACTIVE",
AM2349="Warehouse HUAWEI","SPARE-ISSUE",
AM2349="SPARE-HS","SPARE-ISSUE",
AM2349="Power Telco","ACTIVE", AM2349="no impacts","no impacts"
),"")</f>
        <v>ACTIVE</v>
      </c>
      <c r="AO2349" s="101" t="s">
        <v>6560</v>
      </c>
      <c r="AP2349" s="127" t="str">
        <f>IFERROR(MID(AQ2349, SEARCH("CTR_", AQ2349), 7), IFERROR(MID(AQ2349, SEARCH("SUO_", AQ2349), 7), IFERROR(MID(AQ2349, SEARCH("SUD_", AQ2349), 7), IFERROR(MID(AQ2349, SEARCH("NRO_", AQ2349), 7), IFERROR(MID(AQ2349, SEARCH("ADM_", AQ2349), 7), IFERROR(MID(AQ2349, SEARCH("NRD_", AQ2349), 7), IFERROR(MID(AQ2349, SEARCH("EXN_", AQ2349), 7), IFERROR(MID(AQ2349, SEARCH("LIT_", AQ2349), 7), IFERROR(MID(AQ2349, SEARCH("EST_", AQ2349), 7), MID(AQ2349, SEARCH("OST_",AQ2349), 7))))))))))</f>
        <v>SUD_110</v>
      </c>
      <c r="AQ2349" s="9" t="s">
        <v>6559</v>
      </c>
      <c r="AR2349" s="17" t="s">
        <v>5537</v>
      </c>
      <c r="AS2349" s="7" t="s">
        <v>5537</v>
      </c>
      <c r="AT2349" s="6"/>
      <c r="AU2349" s="7"/>
      <c r="AV2349" s="3" t="s">
        <v>5537</v>
      </c>
      <c r="AW2349" s="18" t="s">
        <v>5537</v>
      </c>
      <c r="AX2349" s="18" t="s">
        <v>5537</v>
      </c>
      <c r="AY2349" s="18" t="s">
        <v>5537</v>
      </c>
      <c r="AZ2349" s="18" t="s">
        <v>5537</v>
      </c>
      <c r="BA2349" s="18" t="s">
        <v>5537</v>
      </c>
      <c r="BB2349" s="18" t="s">
        <v>5537</v>
      </c>
      <c r="BC2349" s="18" t="s">
        <v>5537</v>
      </c>
      <c r="BD2349" s="18" t="s">
        <v>5537</v>
      </c>
      <c r="BE2349" s="18" t="s">
        <v>5537</v>
      </c>
      <c r="BF2349" s="18" t="s">
        <v>6500</v>
      </c>
      <c r="BG2349" s="18" t="s">
        <v>5915</v>
      </c>
      <c r="BH2349" s="18" t="s">
        <v>5537</v>
      </c>
      <c r="BI2349" s="9" t="s">
        <v>5537</v>
      </c>
      <c r="BJ2349" s="14"/>
      <c r="BK2349" s="14" t="s">
        <v>5537</v>
      </c>
      <c r="BL2349" s="14" t="str">
        <f>_xlfn.XLOOKUP(B2349,'[4]cell downs 18042026 17h'!$B:$B,'[4]cell downs 18042026 17h'!$B:$B,"")</f>
        <v/>
      </c>
      <c r="BM2349" s="14" t="str">
        <f>_xlfn.XLOOKUP(B2349,'[5]Cells Huawei 19042026 15h'!$B:$B,'[5]Cells Huawei 19042026 15h'!$B:$B,"")</f>
        <v/>
      </c>
      <c r="BN2349" s="9" t="str">
        <f>_xlfn.XLOOKUP(B2349,'[6]cells down 19042026 9H40'!$B:$B,'[6]cells down 19042026 9H40'!$B:$B,"")</f>
        <v/>
      </c>
      <c r="BO2349" s="9" t="s">
        <v>5537</v>
      </c>
      <c r="BP2349" s="9" t="s">
        <v>66</v>
      </c>
      <c r="BQ2349" s="115"/>
    </row>
    <row r="2350" spans="1:69" s="9" customFormat="1" x14ac:dyDescent="0.3">
      <c r="A2350" s="1" t="s">
        <v>4669</v>
      </c>
      <c r="B2350" s="8" t="s">
        <v>4670</v>
      </c>
      <c r="C2350" s="3" t="str">
        <f>_xlfn.XLOOKUP(B2350,'[1]daily break down'!$D:$D,'[1]daily break down'!$E:$E,"")</f>
        <v>CENTRE</v>
      </c>
      <c r="D2350" s="1"/>
      <c r="E2350" s="1"/>
      <c r="F2350" s="3" t="s">
        <v>37</v>
      </c>
      <c r="G2350" s="1" t="s">
        <v>4041</v>
      </c>
      <c r="H2350" s="34" t="str">
        <f>_xlfn.XLOOKUP(B2350,[2]CALCULATION!$B:$B,[2]CALCULATION!$H:$H,"")</f>
        <v>ZTE</v>
      </c>
      <c r="I2350" s="28">
        <v>0</v>
      </c>
      <c r="J2350" s="28">
        <v>0</v>
      </c>
      <c r="K2350" s="28">
        <v>0</v>
      </c>
      <c r="L2350" s="28">
        <v>0</v>
      </c>
      <c r="M2350" s="28">
        <v>0</v>
      </c>
      <c r="N2350" s="28">
        <v>0</v>
      </c>
      <c r="O2350" s="28">
        <v>0</v>
      </c>
      <c r="P2350" s="28">
        <v>0</v>
      </c>
      <c r="Q2350" s="28">
        <v>0</v>
      </c>
      <c r="R2350" s="28">
        <v>0</v>
      </c>
      <c r="S2350" s="94">
        <v>0</v>
      </c>
      <c r="T2350" s="94">
        <f>_xlfn.XLOOKUP(B2350,'[3]Nur des jours'!$B:$B,'[3]Nur des jours'!$U:$U,"")</f>
        <v>0</v>
      </c>
      <c r="U2350" s="94">
        <v>0</v>
      </c>
      <c r="V2350" s="94">
        <v>0</v>
      </c>
      <c r="W2350" s="94">
        <v>0</v>
      </c>
      <c r="X2350" s="94">
        <v>0</v>
      </c>
      <c r="Y2350" s="94">
        <v>0</v>
      </c>
      <c r="Z2350" s="94">
        <v>0</v>
      </c>
      <c r="AA2350" s="94">
        <v>0</v>
      </c>
      <c r="AB2350" s="94">
        <v>0</v>
      </c>
      <c r="AC2350" s="94"/>
      <c r="AD2350" s="94">
        <v>0</v>
      </c>
      <c r="AE2350" s="94">
        <v>0</v>
      </c>
      <c r="AF2350" s="94">
        <v>0</v>
      </c>
      <c r="AG2350" s="94">
        <v>0</v>
      </c>
      <c r="AH2350" s="94">
        <v>0</v>
      </c>
      <c r="AI2350" s="49" t="s">
        <v>5559</v>
      </c>
      <c r="AJ2350" s="49"/>
      <c r="AK2350" s="48" t="str" cm="1">
        <f t="array" ref="AK2350">IFERROR(_xlfn.IFS(
AM2350="MPR ISSUE","PDH",
AM2350="BSS Hardware Issue","BSS",
AM2350="Sites strategiques, MLL, Pylone, etc.","ENVTECH",
AM2350="AKTIVCO DEFAUT GE &amp; POWER Cabinet","AKTIVCO",
AM2350="AKTIVCO Coupure ENEO &amp; Baisse de tension","AKTIVCO GRID ONLY",
AM2350="Coupure ENEO &amp; Baisse de tension","IHS GRID ONLY",
AM2350="Defaut GE &amp; POWER Cabinet","IHS",
AM2350="Sharing","Partners",
AM2350="Sites strategiques &amp; DataCenter","SST &amp; DC",
AM2350="Exclu","Exclu",
AM2350="SAT","SAT",
AM2350="SPARE-ISSUE","SPARE-ISSUE",
AM2350="Fiber CAmtel","TRANS_FO_CAMTEL",
AM2350="Fiber AOF","Fiber AOF",
AM2350="Projet OCM (HUAWEI)","TRAVAUX-HUAWEI",
AM2350="Projet OCM (NOKIA)","TRAVAUX-NOKIA",
AM2350="ACCESS-ISSUE","ACCESS-ISSUE",
AM2350="Projet OCM (ZTE, NOKIA, autres projets)","TRAVAUX OCM",
AM2350="No root CAuse","No root cause",
AM2350="ODU HS","PDH",
AM2350="IP &amp; VLAN","PDH",
AM2350="Warehouse HUAWEI","SPARE-ISSUE",
AM2350="SPARE-HS","SPARE-ISSUE",
AM2350="Power Telco","BSS",AM2350="no impacts","no impacts"
),"")</f>
        <v>no impacts</v>
      </c>
      <c r="AL2350" s="48" t="str" cm="1">
        <f t="array" ref="AL2350">IFERROR(_xlfn.IFS(
AM2350="MPR ISSUE","TX ISSUE",
AM2350="BSS Hardware Issue","RAN ISSUE",
AM2350="Sites strategiques, MLL, Pylone, etc.","ENVTECH",
AM2350="AKTIVCO DEFAUT GE &amp; POWER Cabinet","POWER ISSUE",
AM2350="AKTIVCO Coupure ENEO &amp; Baisse de tension","POWER ISSUE",
AM2350="Coupure ENEO &amp; Baisse de tension","POWER ISSUE",
AM2350="Defaut GE &amp; POWER Cabinet","POWER ISSUE",
AM2350="Sharing","POWER ISSUE",
AM2350="Sites strategiques &amp; DataCenter","POWER ISSUE",
AM2350="Exclu","Exclu",
AM2350="SAT","TX ISSUE",
AM2350="SPARE-ISSUE","SPARE-ISSUE",
AM2350="Fiber CAmtel","TX ISSUE",
AM2350="Fiber AOF","TX ISSUE",
AM2350="Projet OCM (HUAWEI)","TRAVAUX-HUAWEI",
AM2350="Projet OCM (NOKIA)","TRAVAUX -NOKIA",
AM2350="ACCESS-ISSUE","ACCESS-ISSUE",
AM2350="Projet OCM (ZTE, NOKIA, autres projets)","TRAVAUX OCM",
AM2350="No root CAuse","No root cause",
AM2350="ODU HS","TX ISSUE",
AM2350="IP &amp; VLAN","TX ISSUE",
AM2350="Warehouse HUAWEI","SPARE-ISSUE",
AM2350="SPARE-HS","SPARE-ISSUE",
AM2350="Power Telco","RAN ISSUE",AM2350="no impacts","no impacts"
),"")</f>
        <v>no impacts</v>
      </c>
      <c r="AM2350" s="67" t="s">
        <v>5605</v>
      </c>
      <c r="AN2350" s="48" t="str" cm="1">
        <f t="array" ref="AN2350">IFERROR(_xlfn.IFS(
AM2350="MPR ISSUE","ACTIVE",
AM2350="BSS Hardware Issue","ACTIVE",
AM2350="Sites strategiques, MLL, Pylone, etc.","PASSIVE",
AM2350="AKTIVCO DEFAUT GE &amp; POWER Cabinet","PASSIVE",
AM2350="AKTIVCO Coupure ENEO &amp; Baisse de tension","PASSIVE",
AM2350="Coupure ENEO &amp; Baisse de tension","PASSIVE",
AM2350="Defaut GE &amp; POWER Cabinet","PASSIVE",
AM2350="Sharing","PASSIVE",
AM2350="Sites strategiques &amp; DataCenter","PASSIVE",
AM2350="Exclu","Exclu",
AM2350="SAT","ACTIVE",
AM2350="SPARE-ISSUE","SPARE-ISSUE",
AM2350="Fiber CAmtel","ACTIVE",
AM2350="Fiber AOF","ACTIVE",
AM2350="Projet OCM (HUAWEI)","PLANNED WORKS",
AM2350="Projet OCM (NOKIA)","PLANNED WORKS",
AM2350="ACCESS-ISSUE","ACCESS-ISSUE",
AM2350="Projet OCM (ZTE, NOKIA, autres projets)","PLANNED WORKS",
AM2350="No root CAuse","No root cause",
AM2350="ODU HS","ACTIVE",
AM2350="IP &amp; VLAN","ACTIVE",
AM2350="Warehouse HUAWEI","SPARE-ISSUE",
AM2350="SPARE-HS","SPARE-ISSUE",
AM2350="Power Telco","ACTIVE", AM2350="no impacts","no impacts"
),"")</f>
        <v>no impacts</v>
      </c>
      <c r="AO2350" s="93" t="s">
        <v>5537</v>
      </c>
      <c r="AP2350" s="101" t="str">
        <f t="shared" ref="AP2350:AP2370" si="67">B2350</f>
        <v>CTR_909</v>
      </c>
      <c r="AR2350" s="17" t="s">
        <v>5537</v>
      </c>
      <c r="AS2350" s="7" t="s">
        <v>5537</v>
      </c>
      <c r="AT2350" s="6"/>
      <c r="AU2350" s="7"/>
      <c r="AV2350" s="3" t="s">
        <v>5537</v>
      </c>
      <c r="AW2350" s="18" t="s">
        <v>5537</v>
      </c>
      <c r="AX2350" s="18" t="s">
        <v>5537</v>
      </c>
      <c r="AY2350" s="18" t="s">
        <v>5537</v>
      </c>
      <c r="AZ2350" s="18" t="s">
        <v>5537</v>
      </c>
      <c r="BA2350" s="18" t="s">
        <v>5537</v>
      </c>
      <c r="BB2350" s="18" t="s">
        <v>5537</v>
      </c>
      <c r="BC2350" s="18" t="s">
        <v>5537</v>
      </c>
      <c r="BD2350" s="18" t="s">
        <v>5537</v>
      </c>
      <c r="BE2350" s="18" t="s">
        <v>5537</v>
      </c>
      <c r="BF2350" s="18" t="s">
        <v>5537</v>
      </c>
      <c r="BG2350" s="18" t="s">
        <v>5537</v>
      </c>
      <c r="BH2350" s="18" t="s">
        <v>5537</v>
      </c>
      <c r="BI2350" s="9" t="s">
        <v>5537</v>
      </c>
      <c r="BJ2350" s="14"/>
      <c r="BK2350" s="14" t="s">
        <v>5537</v>
      </c>
      <c r="BL2350" s="14" t="str">
        <f>_xlfn.XLOOKUP(B2350,'[4]cell downs 18042026 17h'!$B:$B,'[4]cell downs 18042026 17h'!$B:$B,"")</f>
        <v/>
      </c>
      <c r="BM2350" s="14" t="str">
        <f>_xlfn.XLOOKUP(B2350,'[5]Cells Huawei 19042026 15h'!$B:$B,'[5]Cells Huawei 19042026 15h'!$B:$B,"")</f>
        <v/>
      </c>
      <c r="BN2350" s="9" t="str">
        <f>_xlfn.XLOOKUP(B2350,'[6]cells down 19042026 9H40'!$B:$B,'[6]cells down 19042026 9H40'!$B:$B,"")</f>
        <v/>
      </c>
      <c r="BO2350" s="9" t="s">
        <v>5537</v>
      </c>
      <c r="BP2350" s="9" t="s">
        <v>5537</v>
      </c>
      <c r="BQ2350" s="115"/>
    </row>
    <row r="2351" spans="1:69" s="9" customFormat="1" x14ac:dyDescent="0.3">
      <c r="A2351" s="3" t="s">
        <v>4779</v>
      </c>
      <c r="B2351" s="25" t="s">
        <v>4780</v>
      </c>
      <c r="C2351" s="3" t="str">
        <f>_xlfn.XLOOKUP(B2351,'[1]daily break down'!$D:$D,'[1]daily break down'!$E:$E,"")</f>
        <v>CENTRE</v>
      </c>
      <c r="D2351" s="3" t="s">
        <v>11</v>
      </c>
      <c r="E2351" s="3" t="s">
        <v>12</v>
      </c>
      <c r="F2351" s="3" t="s">
        <v>37</v>
      </c>
      <c r="G2351" s="3" t="s">
        <v>4779</v>
      </c>
      <c r="H2351" s="34" t="str">
        <f>_xlfn.XLOOKUP(B2351,[2]CALCULATION!$B:$B,[2]CALCULATION!$H:$H,"")</f>
        <v>ZTE</v>
      </c>
      <c r="I2351" s="28">
        <v>0</v>
      </c>
      <c r="J2351" s="28">
        <v>0</v>
      </c>
      <c r="K2351" s="28">
        <v>0</v>
      </c>
      <c r="L2351" s="28">
        <v>0</v>
      </c>
      <c r="M2351" s="28">
        <v>0</v>
      </c>
      <c r="N2351" s="28">
        <v>0</v>
      </c>
      <c r="O2351" s="28">
        <v>0</v>
      </c>
      <c r="P2351" s="28">
        <v>0</v>
      </c>
      <c r="Q2351" s="28">
        <v>0</v>
      </c>
      <c r="R2351" s="28">
        <v>0</v>
      </c>
      <c r="S2351" s="94">
        <v>0</v>
      </c>
      <c r="T2351" s="94">
        <f>_xlfn.XLOOKUP(B2351,'[3]Nur des jours'!$B:$B,'[3]Nur des jours'!$U:$U,"")</f>
        <v>0</v>
      </c>
      <c r="U2351" s="94">
        <v>0</v>
      </c>
      <c r="V2351" s="94">
        <v>0</v>
      </c>
      <c r="W2351" s="94">
        <v>0</v>
      </c>
      <c r="X2351" s="94">
        <v>0</v>
      </c>
      <c r="Y2351" s="94">
        <v>0</v>
      </c>
      <c r="Z2351" s="94">
        <v>0</v>
      </c>
      <c r="AA2351" s="94">
        <v>0</v>
      </c>
      <c r="AB2351" s="94">
        <v>0</v>
      </c>
      <c r="AC2351" s="94"/>
      <c r="AD2351" s="94">
        <v>0</v>
      </c>
      <c r="AE2351" s="94">
        <v>0</v>
      </c>
      <c r="AF2351" s="94">
        <v>0</v>
      </c>
      <c r="AG2351" s="94">
        <v>0</v>
      </c>
      <c r="AH2351" s="94">
        <v>0</v>
      </c>
      <c r="AI2351" s="49" t="s">
        <v>5559</v>
      </c>
      <c r="AJ2351" s="49"/>
      <c r="AK2351" s="48" t="str" cm="1">
        <f t="array" ref="AK2351">IFERROR(_xlfn.IFS(
AM2351="MPR ISSUE","PDH",
AM2351="BSS Hardware Issue","BSS",
AM2351="Sites strategiques, MLL, Pylone, etc.","ENVTECH",
AM2351="AKTIVCO DEFAUT GE &amp; POWER Cabinet","AKTIVCO",
AM2351="AKTIVCO Coupure ENEO &amp; Baisse de tension","AKTIVCO GRID ONLY",
AM2351="Coupure ENEO &amp; Baisse de tension","IHS GRID ONLY",
AM2351="Defaut GE &amp; POWER Cabinet","IHS",
AM2351="Sharing","Partners",
AM2351="Sites strategiques &amp; DataCenter","SST &amp; DC",
AM2351="Exclu","Exclu",
AM2351="SAT","SAT",
AM2351="SPARE-ISSUE","SPARE-ISSUE",
AM2351="Fiber CAmtel","TRANS_FO_CAMTEL",
AM2351="Fiber AOF","Fiber AOF",
AM2351="Projet OCM (HUAWEI)","TRAVAUX-HUAWEI",
AM2351="Projet OCM (NOKIA)","TRAVAUX-NOKIA",
AM2351="ACCESS-ISSUE","ACCESS-ISSUE",
AM2351="Projet OCM (ZTE, NOKIA, autres projets)","TRAVAUX OCM",
AM2351="No root CAuse","No root cause",
AM2351="ODU HS","PDH",
AM2351="IP &amp; VLAN","PDH",
AM2351="Warehouse HUAWEI","SPARE-ISSUE",
AM2351="SPARE-HS","SPARE-ISSUE",
AM2351="Power Telco","BSS",AM2351="no impacts","no impacts"
),"")</f>
        <v>IHS</v>
      </c>
      <c r="AL2351" s="48" t="str" cm="1">
        <f t="array" ref="AL2351">IFERROR(_xlfn.IFS(
AM2351="MPR ISSUE","TX ISSUE",
AM2351="BSS Hardware Issue","RAN ISSUE",
AM2351="Sites strategiques, MLL, Pylone, etc.","ENVTECH",
AM2351="AKTIVCO DEFAUT GE &amp; POWER Cabinet","POWER ISSUE",
AM2351="AKTIVCO Coupure ENEO &amp; Baisse de tension","POWER ISSUE",
AM2351="Coupure ENEO &amp; Baisse de tension","POWER ISSUE",
AM2351="Defaut GE &amp; POWER Cabinet","POWER ISSUE",
AM2351="Sharing","POWER ISSUE",
AM2351="Sites strategiques &amp; DataCenter","POWER ISSUE",
AM2351="Exclu","Exclu",
AM2351="SAT","TX ISSUE",
AM2351="SPARE-ISSUE","SPARE-ISSUE",
AM2351="Fiber CAmtel","TX ISSUE",
AM2351="Fiber AOF","TX ISSUE",
AM2351="Projet OCM (HUAWEI)","TRAVAUX-HUAWEI",
AM2351="Projet OCM (NOKIA)","TRAVAUX -NOKIA",
AM2351="ACCESS-ISSUE","ACCESS-ISSUE",
AM2351="Projet OCM (ZTE, NOKIA, autres projets)","TRAVAUX OCM",
AM2351="No root CAuse","No root cause",
AM2351="ODU HS","TX ISSUE",
AM2351="IP &amp; VLAN","TX ISSUE",
AM2351="Warehouse HUAWEI","SPARE-ISSUE",
AM2351="SPARE-HS","SPARE-ISSUE",
AM2351="Power Telco","RAN ISSUE",AM2351="no impacts","no impacts"
),"")</f>
        <v>POWER ISSUE</v>
      </c>
      <c r="AM2351" s="67" t="s">
        <v>5330</v>
      </c>
      <c r="AN2351" s="48" t="str" cm="1">
        <f t="array" ref="AN2351">IFERROR(_xlfn.IFS(
AM2351="MPR ISSUE","ACTIVE",
AM2351="BSS Hardware Issue","ACTIVE",
AM2351="Sites strategiques, MLL, Pylone, etc.","PASSIVE",
AM2351="AKTIVCO DEFAUT GE &amp; POWER Cabinet","PASSIVE",
AM2351="AKTIVCO Coupure ENEO &amp; Baisse de tension","PASSIVE",
AM2351="Coupure ENEO &amp; Baisse de tension","PASSIVE",
AM2351="Defaut GE &amp; POWER Cabinet","PASSIVE",
AM2351="Sharing","PASSIVE",
AM2351="Sites strategiques &amp; DataCenter","PASSIVE",
AM2351="Exclu","Exclu",
AM2351="SAT","ACTIVE",
AM2351="SPARE-ISSUE","SPARE-ISSUE",
AM2351="Fiber CAmtel","ACTIVE",
AM2351="Fiber AOF","ACTIVE",
AM2351="Projet OCM (HUAWEI)","PLANNED WORKS",
AM2351="Projet OCM (NOKIA)","PLANNED WORKS",
AM2351="ACCESS-ISSUE","ACCESS-ISSUE",
AM2351="Projet OCM (ZTE, NOKIA, autres projets)","PLANNED WORKS",
AM2351="No root CAuse","No root cause",
AM2351="ODU HS","ACTIVE",
AM2351="IP &amp; VLAN","ACTIVE",
AM2351="Warehouse HUAWEI","SPARE-ISSUE",
AM2351="SPARE-HS","SPARE-ISSUE",
AM2351="Power Telco","ACTIVE", AM2351="no impacts","no impacts"
),"")</f>
        <v>PASSIVE</v>
      </c>
      <c r="AO2351" s="93" t="s">
        <v>6501</v>
      </c>
      <c r="AP2351" s="101" t="str">
        <f t="shared" si="67"/>
        <v>CTR_297</v>
      </c>
      <c r="AR2351" s="17" t="s">
        <v>5537</v>
      </c>
      <c r="AS2351" s="7" t="s">
        <v>5537</v>
      </c>
      <c r="AT2351" s="6"/>
      <c r="AU2351" s="7"/>
      <c r="AV2351" s="3" t="s">
        <v>6501</v>
      </c>
      <c r="AW2351" s="18" t="s">
        <v>5537</v>
      </c>
      <c r="AX2351" s="18" t="s">
        <v>5537</v>
      </c>
      <c r="AY2351" s="18" t="s">
        <v>5537</v>
      </c>
      <c r="AZ2351" s="18" t="s">
        <v>5537</v>
      </c>
      <c r="BA2351" s="18" t="s">
        <v>5537</v>
      </c>
      <c r="BB2351" s="18" t="s">
        <v>5537</v>
      </c>
      <c r="BC2351" s="18" t="s">
        <v>5537</v>
      </c>
      <c r="BD2351" s="18" t="s">
        <v>5537</v>
      </c>
      <c r="BE2351" s="18" t="s">
        <v>5537</v>
      </c>
      <c r="BF2351" s="18" t="s">
        <v>5537</v>
      </c>
      <c r="BG2351" s="18" t="s">
        <v>5537</v>
      </c>
      <c r="BH2351" s="18" t="s">
        <v>5537</v>
      </c>
      <c r="BI2351" s="9" t="s">
        <v>5537</v>
      </c>
      <c r="BJ2351" s="14"/>
      <c r="BK2351" s="14" t="s">
        <v>5537</v>
      </c>
      <c r="BL2351" s="14" t="str">
        <f>_xlfn.XLOOKUP(B2351,'[4]cell downs 18042026 17h'!$B:$B,'[4]cell downs 18042026 17h'!$B:$B,"")</f>
        <v/>
      </c>
      <c r="BM2351" s="14" t="str">
        <f>_xlfn.XLOOKUP(B2351,'[5]Cells Huawei 19042026 15h'!$B:$B,'[5]Cells Huawei 19042026 15h'!$B:$B,"")</f>
        <v/>
      </c>
      <c r="BN2351" s="9" t="str">
        <f>_xlfn.XLOOKUP(B2351,'[6]cells down 19042026 9H40'!$B:$B,'[6]cells down 19042026 9H40'!$B:$B,"")</f>
        <v/>
      </c>
      <c r="BO2351" s="9" t="s">
        <v>4780</v>
      </c>
      <c r="BP2351" s="9" t="s">
        <v>12</v>
      </c>
      <c r="BQ2351" s="115"/>
    </row>
    <row r="2352" spans="1:69" s="9" customFormat="1" x14ac:dyDescent="0.3">
      <c r="A2352" s="1" t="s">
        <v>4687</v>
      </c>
      <c r="B2352" s="8" t="s">
        <v>4688</v>
      </c>
      <c r="C2352" s="3" t="str">
        <f>_xlfn.XLOOKUP(B2352,'[1]daily break down'!$D:$D,'[1]daily break down'!$E:$E,"")</f>
        <v>LITTORAL</v>
      </c>
      <c r="D2352" s="1" t="s">
        <v>11</v>
      </c>
      <c r="E2352" s="1" t="s">
        <v>12</v>
      </c>
      <c r="F2352" s="3" t="s">
        <v>31</v>
      </c>
      <c r="G2352" s="1" t="s">
        <v>4073</v>
      </c>
      <c r="H2352" s="34" t="str">
        <f>_xlfn.XLOOKUP(B2352,[2]CALCULATION!$B:$B,[2]CALCULATION!$H:$H,"")</f>
        <v>ZTE</v>
      </c>
      <c r="I2352" s="28">
        <v>0</v>
      </c>
      <c r="J2352" s="28">
        <v>0</v>
      </c>
      <c r="K2352" s="28">
        <v>0</v>
      </c>
      <c r="L2352" s="28">
        <v>0</v>
      </c>
      <c r="M2352" s="28">
        <v>0</v>
      </c>
      <c r="N2352" s="28">
        <v>0</v>
      </c>
      <c r="O2352" s="28">
        <v>0</v>
      </c>
      <c r="P2352" s="28">
        <v>0</v>
      </c>
      <c r="Q2352" s="28">
        <v>0</v>
      </c>
      <c r="R2352" s="28">
        <v>0</v>
      </c>
      <c r="S2352" s="94">
        <v>0</v>
      </c>
      <c r="T2352" s="94">
        <f>_xlfn.XLOOKUP(B2352,'[3]Nur des jours'!$B:$B,'[3]Nur des jours'!$U:$U,"")</f>
        <v>0</v>
      </c>
      <c r="U2352" s="94">
        <v>0</v>
      </c>
      <c r="V2352" s="94">
        <v>0</v>
      </c>
      <c r="W2352" s="94">
        <v>0</v>
      </c>
      <c r="X2352" s="94">
        <v>0</v>
      </c>
      <c r="Y2352" s="94">
        <v>0</v>
      </c>
      <c r="Z2352" s="94">
        <v>0</v>
      </c>
      <c r="AA2352" s="94">
        <v>0</v>
      </c>
      <c r="AB2352" s="94">
        <v>0</v>
      </c>
      <c r="AC2352" s="94"/>
      <c r="AD2352" s="94">
        <v>0</v>
      </c>
      <c r="AE2352" s="94">
        <v>0</v>
      </c>
      <c r="AF2352" s="94">
        <v>0</v>
      </c>
      <c r="AG2352" s="94">
        <v>0</v>
      </c>
      <c r="AH2352" s="94">
        <v>0</v>
      </c>
      <c r="AI2352" s="49" t="s">
        <v>5559</v>
      </c>
      <c r="AJ2352" s="49"/>
      <c r="AK2352" s="48" t="str" cm="1">
        <f t="array" ref="AK2352">IFERROR(_xlfn.IFS(
AM2352="MPR ISSUE","PDH",
AM2352="BSS Hardware Issue","BSS",
AM2352="Sites strategiques, MLL, Pylone, etc.","ENVTECH",
AM2352="AKTIVCO DEFAUT GE &amp; POWER Cabinet","AKTIVCO",
AM2352="AKTIVCO Coupure ENEO &amp; Baisse de tension","AKTIVCO GRID ONLY",
AM2352="Coupure ENEO &amp; Baisse de tension","IHS GRID ONLY",
AM2352="Defaut GE &amp; POWER Cabinet","IHS",
AM2352="Sharing","Partners",
AM2352="Sites strategiques &amp; DataCenter","SST &amp; DC",
AM2352="Exclu","Exclu",
AM2352="SAT","SAT",
AM2352="SPARE-ISSUE","SPARE-ISSUE",
AM2352="Fiber CAmtel","TRANS_FO_CAMTEL",
AM2352="Fiber AOF","Fiber AOF",
AM2352="Projet OCM (HUAWEI)","TRAVAUX-HUAWEI",
AM2352="Projet OCM (NOKIA)","TRAVAUX-NOKIA",
AM2352="ACCESS-ISSUE","ACCESS-ISSUE",
AM2352="Projet OCM (ZTE, NOKIA, autres projets)","TRAVAUX OCM",
AM2352="No root CAuse","No root cause",
AM2352="ODU HS","PDH",
AM2352="IP &amp; VLAN","PDH",
AM2352="Warehouse HUAWEI","SPARE-ISSUE",
AM2352="SPARE-HS","SPARE-ISSUE",
AM2352="Power Telco","BSS",AM2352="no impacts","no impacts"
),"")</f>
        <v>no impacts</v>
      </c>
      <c r="AL2352" s="48" t="str" cm="1">
        <f t="array" ref="AL2352">IFERROR(_xlfn.IFS(
AM2352="MPR ISSUE","TX ISSUE",
AM2352="BSS Hardware Issue","RAN ISSUE",
AM2352="Sites strategiques, MLL, Pylone, etc.","ENVTECH",
AM2352="AKTIVCO DEFAUT GE &amp; POWER Cabinet","POWER ISSUE",
AM2352="AKTIVCO Coupure ENEO &amp; Baisse de tension","POWER ISSUE",
AM2352="Coupure ENEO &amp; Baisse de tension","POWER ISSUE",
AM2352="Defaut GE &amp; POWER Cabinet","POWER ISSUE",
AM2352="Sharing","POWER ISSUE",
AM2352="Sites strategiques &amp; DataCenter","POWER ISSUE",
AM2352="Exclu","Exclu",
AM2352="SAT","TX ISSUE",
AM2352="SPARE-ISSUE","SPARE-ISSUE",
AM2352="Fiber CAmtel","TX ISSUE",
AM2352="Fiber AOF","TX ISSUE",
AM2352="Projet OCM (HUAWEI)","TRAVAUX-HUAWEI",
AM2352="Projet OCM (NOKIA)","TRAVAUX -NOKIA",
AM2352="ACCESS-ISSUE","ACCESS-ISSUE",
AM2352="Projet OCM (ZTE, NOKIA, autres projets)","TRAVAUX OCM",
AM2352="No root CAuse","No root cause",
AM2352="ODU HS","TX ISSUE",
AM2352="IP &amp; VLAN","TX ISSUE",
AM2352="Warehouse HUAWEI","SPARE-ISSUE",
AM2352="SPARE-HS","SPARE-ISSUE",
AM2352="Power Telco","RAN ISSUE",AM2352="no impacts","no impacts"
),"")</f>
        <v>no impacts</v>
      </c>
      <c r="AM2352" s="67" t="s">
        <v>5605</v>
      </c>
      <c r="AN2352" s="48" t="str" cm="1">
        <f t="array" ref="AN2352">IFERROR(_xlfn.IFS(
AM2352="MPR ISSUE","ACTIVE",
AM2352="BSS Hardware Issue","ACTIVE",
AM2352="Sites strategiques, MLL, Pylone, etc.","PASSIVE",
AM2352="AKTIVCO DEFAUT GE &amp; POWER Cabinet","PASSIVE",
AM2352="AKTIVCO Coupure ENEO &amp; Baisse de tension","PASSIVE",
AM2352="Coupure ENEO &amp; Baisse de tension","PASSIVE",
AM2352="Defaut GE &amp; POWER Cabinet","PASSIVE",
AM2352="Sharing","PASSIVE",
AM2352="Sites strategiques &amp; DataCenter","PASSIVE",
AM2352="Exclu","Exclu",
AM2352="SAT","ACTIVE",
AM2352="SPARE-ISSUE","SPARE-ISSUE",
AM2352="Fiber CAmtel","ACTIVE",
AM2352="Fiber AOF","ACTIVE",
AM2352="Projet OCM (HUAWEI)","PLANNED WORKS",
AM2352="Projet OCM (NOKIA)","PLANNED WORKS",
AM2352="ACCESS-ISSUE","ACCESS-ISSUE",
AM2352="Projet OCM (ZTE, NOKIA, autres projets)","PLANNED WORKS",
AM2352="No root CAuse","No root cause",
AM2352="ODU HS","ACTIVE",
AM2352="IP &amp; VLAN","ACTIVE",
AM2352="Warehouse HUAWEI","SPARE-ISSUE",
AM2352="SPARE-HS","SPARE-ISSUE",
AM2352="Power Telco","ACTIVE", AM2352="no impacts","no impacts"
),"")</f>
        <v>no impacts</v>
      </c>
      <c r="AO2352" s="93" t="s">
        <v>5537</v>
      </c>
      <c r="AP2352" s="101" t="str">
        <f t="shared" si="67"/>
        <v>LIT_233</v>
      </c>
      <c r="AR2352" s="17" t="s">
        <v>5537</v>
      </c>
      <c r="AS2352" s="7" t="s">
        <v>5537</v>
      </c>
      <c r="AT2352" s="6"/>
      <c r="AU2352" s="7"/>
      <c r="AV2352" s="3" t="s">
        <v>5537</v>
      </c>
      <c r="AW2352" s="18" t="s">
        <v>5537</v>
      </c>
      <c r="AX2352" s="18" t="s">
        <v>5537</v>
      </c>
      <c r="AY2352" s="18" t="s">
        <v>5537</v>
      </c>
      <c r="AZ2352" s="18" t="s">
        <v>5537</v>
      </c>
      <c r="BA2352" s="18" t="s">
        <v>5537</v>
      </c>
      <c r="BB2352" s="18" t="s">
        <v>5537</v>
      </c>
      <c r="BC2352" s="18" t="s">
        <v>5537</v>
      </c>
      <c r="BD2352" s="18" t="s">
        <v>5537</v>
      </c>
      <c r="BE2352" s="18" t="s">
        <v>5537</v>
      </c>
      <c r="BF2352" s="18" t="s">
        <v>5537</v>
      </c>
      <c r="BG2352" s="18" t="s">
        <v>5537</v>
      </c>
      <c r="BH2352" s="18" t="s">
        <v>5537</v>
      </c>
      <c r="BI2352" s="9" t="s">
        <v>5537</v>
      </c>
      <c r="BJ2352" s="14"/>
      <c r="BK2352" s="14" t="s">
        <v>5537</v>
      </c>
      <c r="BL2352" s="14" t="str">
        <f>_xlfn.XLOOKUP(B2352,'[4]cell downs 18042026 17h'!$B:$B,'[4]cell downs 18042026 17h'!$B:$B,"")</f>
        <v/>
      </c>
      <c r="BM2352" s="14" t="str">
        <f>_xlfn.XLOOKUP(B2352,'[5]Cells Huawei 19042026 15h'!$B:$B,'[5]Cells Huawei 19042026 15h'!$B:$B,"")</f>
        <v/>
      </c>
      <c r="BN2352" s="9" t="str">
        <f>_xlfn.XLOOKUP(B2352,'[6]cells down 19042026 9H40'!$B:$B,'[6]cells down 19042026 9H40'!$B:$B,"")</f>
        <v/>
      </c>
      <c r="BO2352" s="9" t="s">
        <v>4688</v>
      </c>
      <c r="BP2352" s="9" t="s">
        <v>12</v>
      </c>
      <c r="BQ2352" s="115"/>
    </row>
    <row r="2353" spans="1:69" s="9" customFormat="1" x14ac:dyDescent="0.3">
      <c r="A2353" s="1" t="s">
        <v>4691</v>
      </c>
      <c r="B2353" s="8" t="s">
        <v>4692</v>
      </c>
      <c r="C2353" s="3" t="str">
        <f>_xlfn.XLOOKUP(B2353,'[1]daily break down'!$D:$D,'[1]daily break down'!$E:$E,"")</f>
        <v>CENTRE</v>
      </c>
      <c r="D2353" s="1" t="s">
        <v>11</v>
      </c>
      <c r="E2353" s="1" t="s">
        <v>66</v>
      </c>
      <c r="F2353" s="3" t="s">
        <v>226</v>
      </c>
      <c r="G2353" s="1" t="s">
        <v>4693</v>
      </c>
      <c r="H2353" s="33" t="str">
        <f>_xlfn.XLOOKUP(B2353,[2]CALCULATION!$B:$B,[2]CALCULATION!$H:$H,"")</f>
        <v>NOKIA</v>
      </c>
      <c r="I2353" s="28">
        <v>0</v>
      </c>
      <c r="J2353" s="28">
        <v>0</v>
      </c>
      <c r="K2353" s="28">
        <v>0</v>
      </c>
      <c r="L2353" s="28">
        <v>0</v>
      </c>
      <c r="M2353" s="28">
        <v>0</v>
      </c>
      <c r="N2353" s="28">
        <v>0</v>
      </c>
      <c r="O2353" s="28">
        <v>0</v>
      </c>
      <c r="P2353" s="28">
        <v>0</v>
      </c>
      <c r="Q2353" s="28">
        <v>0</v>
      </c>
      <c r="R2353" s="28">
        <v>0</v>
      </c>
      <c r="S2353" s="94">
        <v>0</v>
      </c>
      <c r="T2353" s="94">
        <f>_xlfn.XLOOKUP(B2353,'[3]Nur des jours'!$B:$B,'[3]Nur des jours'!$U:$U,"")</f>
        <v>0</v>
      </c>
      <c r="U2353" s="94">
        <v>0</v>
      </c>
      <c r="V2353" s="94">
        <v>0</v>
      </c>
      <c r="W2353" s="94">
        <v>0</v>
      </c>
      <c r="X2353" s="94">
        <v>0</v>
      </c>
      <c r="Y2353" s="94">
        <v>0</v>
      </c>
      <c r="Z2353" s="94">
        <v>0</v>
      </c>
      <c r="AA2353" s="94">
        <v>0</v>
      </c>
      <c r="AB2353" s="94">
        <v>0</v>
      </c>
      <c r="AC2353" s="94"/>
      <c r="AD2353" s="94">
        <v>0</v>
      </c>
      <c r="AE2353" s="94">
        <v>0</v>
      </c>
      <c r="AF2353" s="94">
        <v>0</v>
      </c>
      <c r="AG2353" s="94">
        <v>0</v>
      </c>
      <c r="AH2353" s="94">
        <v>0</v>
      </c>
      <c r="AI2353" s="49" t="s">
        <v>5559</v>
      </c>
      <c r="AJ2353" s="49"/>
      <c r="AK2353" s="48" t="str" cm="1">
        <f t="array" ref="AK2353">IFERROR(_xlfn.IFS(
AM2353="MPR ISSUE","PDH",
AM2353="BSS Hardware Issue","BSS",
AM2353="Sites strategiques, MLL, Pylone, etc.","ENVTECH",
AM2353="AKTIVCO DEFAUT GE &amp; POWER Cabinet","AKTIVCO",
AM2353="AKTIVCO Coupure ENEO &amp; Baisse de tension","AKTIVCO GRID ONLY",
AM2353="Coupure ENEO &amp; Baisse de tension","IHS GRID ONLY",
AM2353="Defaut GE &amp; POWER Cabinet","IHS",
AM2353="Sharing","Partners",
AM2353="Sites strategiques &amp; DataCenter","SST &amp; DC",
AM2353="Exclu","Exclu",
AM2353="SAT","SAT",
AM2353="SPARE-ISSUE","SPARE-ISSUE",
AM2353="Fiber CAmtel","TRANS_FO_CAMTEL",
AM2353="Fiber AOF","Fiber AOF",
AM2353="Projet OCM (HUAWEI)","TRAVAUX-HUAWEI",
AM2353="Projet OCM (NOKIA)","TRAVAUX-NOKIA",
AM2353="ACCESS-ISSUE","ACCESS-ISSUE",
AM2353="Projet OCM (ZTE, NOKIA, autres projets)","TRAVAUX OCM",
AM2353="No root CAuse","No root cause",
AM2353="ODU HS","PDH",
AM2353="IP &amp; VLAN","PDH",
AM2353="Warehouse HUAWEI","SPARE-ISSUE",
AM2353="SPARE-HS","SPARE-ISSUE",
AM2353="Power Telco","BSS",AM2353="no impacts","no impacts"
),"")</f>
        <v>no impacts</v>
      </c>
      <c r="AL2353" s="48" t="str" cm="1">
        <f t="array" ref="AL2353">IFERROR(_xlfn.IFS(
AM2353="MPR ISSUE","TX ISSUE",
AM2353="BSS Hardware Issue","RAN ISSUE",
AM2353="Sites strategiques, MLL, Pylone, etc.","ENVTECH",
AM2353="AKTIVCO DEFAUT GE &amp; POWER Cabinet","POWER ISSUE",
AM2353="AKTIVCO Coupure ENEO &amp; Baisse de tension","POWER ISSUE",
AM2353="Coupure ENEO &amp; Baisse de tension","POWER ISSUE",
AM2353="Defaut GE &amp; POWER Cabinet","POWER ISSUE",
AM2353="Sharing","POWER ISSUE",
AM2353="Sites strategiques &amp; DataCenter","POWER ISSUE",
AM2353="Exclu","Exclu",
AM2353="SAT","TX ISSUE",
AM2353="SPARE-ISSUE","SPARE-ISSUE",
AM2353="Fiber CAmtel","TX ISSUE",
AM2353="Fiber AOF","TX ISSUE",
AM2353="Projet OCM (HUAWEI)","TRAVAUX-HUAWEI",
AM2353="Projet OCM (NOKIA)","TRAVAUX -NOKIA",
AM2353="ACCESS-ISSUE","ACCESS-ISSUE",
AM2353="Projet OCM (ZTE, NOKIA, autres projets)","TRAVAUX OCM",
AM2353="No root CAuse","No root cause",
AM2353="ODU HS","TX ISSUE",
AM2353="IP &amp; VLAN","TX ISSUE",
AM2353="Warehouse HUAWEI","SPARE-ISSUE",
AM2353="SPARE-HS","SPARE-ISSUE",
AM2353="Power Telco","RAN ISSUE",AM2353="no impacts","no impacts"
),"")</f>
        <v>no impacts</v>
      </c>
      <c r="AM2353" s="67" t="s">
        <v>5605</v>
      </c>
      <c r="AN2353" s="48" t="str" cm="1">
        <f t="array" ref="AN2353">IFERROR(_xlfn.IFS(
AM2353="MPR ISSUE","ACTIVE",
AM2353="BSS Hardware Issue","ACTIVE",
AM2353="Sites strategiques, MLL, Pylone, etc.","PASSIVE",
AM2353="AKTIVCO DEFAUT GE &amp; POWER Cabinet","PASSIVE",
AM2353="AKTIVCO Coupure ENEO &amp; Baisse de tension","PASSIVE",
AM2353="Coupure ENEO &amp; Baisse de tension","PASSIVE",
AM2353="Defaut GE &amp; POWER Cabinet","PASSIVE",
AM2353="Sharing","PASSIVE",
AM2353="Sites strategiques &amp; DataCenter","PASSIVE",
AM2353="Exclu","Exclu",
AM2353="SAT","ACTIVE",
AM2353="SPARE-ISSUE","SPARE-ISSUE",
AM2353="Fiber CAmtel","ACTIVE",
AM2353="Fiber AOF","ACTIVE",
AM2353="Projet OCM (HUAWEI)","PLANNED WORKS",
AM2353="Projet OCM (NOKIA)","PLANNED WORKS",
AM2353="ACCESS-ISSUE","ACCESS-ISSUE",
AM2353="Projet OCM (ZTE, NOKIA, autres projets)","PLANNED WORKS",
AM2353="No root CAuse","No root cause",
AM2353="ODU HS","ACTIVE",
AM2353="IP &amp; VLAN","ACTIVE",
AM2353="Warehouse HUAWEI","SPARE-ISSUE",
AM2353="SPARE-HS","SPARE-ISSUE",
AM2353="Power Telco","ACTIVE", AM2353="no impacts","no impacts"
),"")</f>
        <v>no impacts</v>
      </c>
      <c r="AO2353" s="93" t="s">
        <v>5537</v>
      </c>
      <c r="AP2353" s="101" t="str">
        <f t="shared" si="67"/>
        <v>EST_130</v>
      </c>
      <c r="AR2353" s="17" t="s">
        <v>5537</v>
      </c>
      <c r="AS2353" s="7" t="s">
        <v>5537</v>
      </c>
      <c r="AT2353" s="6"/>
      <c r="AU2353" s="7"/>
      <c r="AV2353" s="3" t="s">
        <v>5537</v>
      </c>
      <c r="AW2353" s="18" t="s">
        <v>5537</v>
      </c>
      <c r="AX2353" s="18" t="s">
        <v>5537</v>
      </c>
      <c r="AY2353" s="18" t="s">
        <v>5537</v>
      </c>
      <c r="AZ2353" s="18" t="s">
        <v>5537</v>
      </c>
      <c r="BA2353" s="18" t="s">
        <v>5537</v>
      </c>
      <c r="BB2353" s="18" t="s">
        <v>5537</v>
      </c>
      <c r="BC2353" s="18" t="s">
        <v>5537</v>
      </c>
      <c r="BD2353" s="18" t="s">
        <v>5537</v>
      </c>
      <c r="BE2353" s="18" t="s">
        <v>5537</v>
      </c>
      <c r="BF2353" s="18" t="s">
        <v>5537</v>
      </c>
      <c r="BG2353" s="18" t="s">
        <v>5537</v>
      </c>
      <c r="BH2353" s="18" t="s">
        <v>5537</v>
      </c>
      <c r="BI2353" s="9" t="s">
        <v>5537</v>
      </c>
      <c r="BJ2353" s="14"/>
      <c r="BK2353" s="14" t="s">
        <v>5537</v>
      </c>
      <c r="BL2353" s="14" t="str">
        <f>_xlfn.XLOOKUP(B2353,'[4]cell downs 18042026 17h'!$B:$B,'[4]cell downs 18042026 17h'!$B:$B,"")</f>
        <v/>
      </c>
      <c r="BM2353" s="14" t="str">
        <f>_xlfn.XLOOKUP(B2353,'[5]Cells Huawei 19042026 15h'!$B:$B,'[5]Cells Huawei 19042026 15h'!$B:$B,"")</f>
        <v/>
      </c>
      <c r="BN2353" s="9" t="str">
        <f>_xlfn.XLOOKUP(B2353,'[6]cells down 19042026 9H40'!$B:$B,'[6]cells down 19042026 9H40'!$B:$B,"")</f>
        <v/>
      </c>
      <c r="BO2353" s="9" t="s">
        <v>4692</v>
      </c>
      <c r="BP2353" s="9" t="s">
        <v>12</v>
      </c>
      <c r="BQ2353" s="115"/>
    </row>
    <row r="2354" spans="1:69" s="9" customFormat="1" x14ac:dyDescent="0.3">
      <c r="A2354" s="3" t="s">
        <v>4713</v>
      </c>
      <c r="B2354" s="25" t="s">
        <v>4714</v>
      </c>
      <c r="C2354" s="3" t="str">
        <f>_xlfn.XLOOKUP(B2354,'[1]daily break down'!$D:$D,'[1]daily break down'!$E:$E,"")</f>
        <v>LITTORAL</v>
      </c>
      <c r="D2354" s="3" t="s">
        <v>21</v>
      </c>
      <c r="E2354" s="3" t="s">
        <v>4715</v>
      </c>
      <c r="F2354" s="3" t="s">
        <v>31</v>
      </c>
      <c r="G2354" s="3" t="s">
        <v>2319</v>
      </c>
      <c r="H2354" s="34" t="str">
        <f>_xlfn.XLOOKUP(B2354,[2]CALCULATION!$B:$B,[2]CALCULATION!$H:$H,"")</f>
        <v>ZTE</v>
      </c>
      <c r="I2354" s="28">
        <v>0</v>
      </c>
      <c r="J2354" s="28">
        <v>0</v>
      </c>
      <c r="K2354" s="28">
        <v>0</v>
      </c>
      <c r="L2354" s="28">
        <v>0</v>
      </c>
      <c r="M2354" s="28">
        <v>0</v>
      </c>
      <c r="N2354" s="28">
        <v>0</v>
      </c>
      <c r="O2354" s="28">
        <v>0</v>
      </c>
      <c r="P2354" s="28">
        <v>0</v>
      </c>
      <c r="Q2354" s="28">
        <v>0</v>
      </c>
      <c r="R2354" s="28">
        <v>0</v>
      </c>
      <c r="S2354" s="94">
        <v>0</v>
      </c>
      <c r="T2354" s="94">
        <f>_xlfn.XLOOKUP(B2354,'[3]Nur des jours'!$B:$B,'[3]Nur des jours'!$U:$U,"")</f>
        <v>0</v>
      </c>
      <c r="U2354" s="94">
        <v>0</v>
      </c>
      <c r="V2354" s="94">
        <v>0</v>
      </c>
      <c r="W2354" s="94">
        <v>0</v>
      </c>
      <c r="X2354" s="94">
        <v>0</v>
      </c>
      <c r="Y2354" s="94">
        <v>0</v>
      </c>
      <c r="Z2354" s="94">
        <v>0</v>
      </c>
      <c r="AA2354" s="94">
        <v>0</v>
      </c>
      <c r="AB2354" s="94">
        <v>0</v>
      </c>
      <c r="AC2354" s="94"/>
      <c r="AD2354" s="94">
        <v>0</v>
      </c>
      <c r="AE2354" s="94">
        <v>0</v>
      </c>
      <c r="AF2354" s="94">
        <v>0</v>
      </c>
      <c r="AG2354" s="94">
        <v>0</v>
      </c>
      <c r="AH2354" s="94">
        <v>0</v>
      </c>
      <c r="AI2354" s="49" t="s">
        <v>5559</v>
      </c>
      <c r="AJ2354" s="49"/>
      <c r="AK2354" s="48" t="str" cm="1">
        <f t="array" ref="AK2354">IFERROR(_xlfn.IFS(
AM2354="MPR ISSUE","PDH",
AM2354="BSS Hardware Issue","BSS",
AM2354="Sites strategiques, MLL, Pylone, etc.","ENVTECH",
AM2354="AKTIVCO DEFAUT GE &amp; POWER Cabinet","AKTIVCO",
AM2354="AKTIVCO Coupure ENEO &amp; Baisse de tension","AKTIVCO GRID ONLY",
AM2354="Coupure ENEO &amp; Baisse de tension","IHS GRID ONLY",
AM2354="Defaut GE &amp; POWER Cabinet","IHS",
AM2354="Sharing","Partners",
AM2354="Sites strategiques &amp; DataCenter","SST &amp; DC",
AM2354="Exclu","Exclu",
AM2354="SAT","SAT",
AM2354="SPARE-ISSUE","SPARE-ISSUE",
AM2354="Fiber CAmtel","TRANS_FO_CAMTEL",
AM2354="Fiber AOF","Fiber AOF",
AM2354="Projet OCM (HUAWEI)","TRAVAUX-HUAWEI",
AM2354="Projet OCM (NOKIA)","TRAVAUX-NOKIA",
AM2354="ACCESS-ISSUE","ACCESS-ISSUE",
AM2354="Projet OCM (ZTE, NOKIA, autres projets)","TRAVAUX OCM",
AM2354="No root CAuse","No root cause",
AM2354="ODU HS","PDH",
AM2354="IP &amp; VLAN","PDH",
AM2354="Warehouse HUAWEI","SPARE-ISSUE",
AM2354="SPARE-HS","SPARE-ISSUE",
AM2354="Power Telco","BSS",AM2354="no impacts","no impacts"
),"")</f>
        <v>SPARE-ISSUE</v>
      </c>
      <c r="AL2354" s="48" t="str" cm="1">
        <f t="array" ref="AL2354">IFERROR(_xlfn.IFS(
AM2354="MPR ISSUE","TX ISSUE",
AM2354="BSS Hardware Issue","RAN ISSUE",
AM2354="Sites strategiques, MLL, Pylone, etc.","ENVTECH",
AM2354="AKTIVCO DEFAUT GE &amp; POWER Cabinet","POWER ISSUE",
AM2354="AKTIVCO Coupure ENEO &amp; Baisse de tension","POWER ISSUE",
AM2354="Coupure ENEO &amp; Baisse de tension","POWER ISSUE",
AM2354="Defaut GE &amp; POWER Cabinet","POWER ISSUE",
AM2354="Sharing","POWER ISSUE",
AM2354="Sites strategiques &amp; DataCenter","POWER ISSUE",
AM2354="Exclu","Exclu",
AM2354="SAT","TX ISSUE",
AM2354="SPARE-ISSUE","SPARE-ISSUE",
AM2354="Fiber CAmtel","TX ISSUE",
AM2354="Fiber AOF","TX ISSUE",
AM2354="Projet OCM (HUAWEI)","TRAVAUX-HUAWEI",
AM2354="Projet OCM (NOKIA)","TRAVAUX -NOKIA",
AM2354="ACCESS-ISSUE","ACCESS-ISSUE",
AM2354="Projet OCM (ZTE, NOKIA, autres projets)","TRAVAUX OCM",
AM2354="No root CAuse","No root cause",
AM2354="ODU HS","TX ISSUE",
AM2354="IP &amp; VLAN","TX ISSUE",
AM2354="Warehouse HUAWEI","SPARE-ISSUE",
AM2354="SPARE-HS","SPARE-ISSUE",
AM2354="Power Telco","RAN ISSUE",AM2354="no impacts","no impacts"
),"")</f>
        <v>SPARE-ISSUE</v>
      </c>
      <c r="AM2354" s="67" t="s">
        <v>5336</v>
      </c>
      <c r="AN2354" s="48" t="str" cm="1">
        <f t="array" ref="AN2354">IFERROR(_xlfn.IFS(
AM2354="MPR ISSUE","ACTIVE",
AM2354="BSS Hardware Issue","ACTIVE",
AM2354="Sites strategiques, MLL, Pylone, etc.","PASSIVE",
AM2354="AKTIVCO DEFAUT GE &amp; POWER Cabinet","PASSIVE",
AM2354="AKTIVCO Coupure ENEO &amp; Baisse de tension","PASSIVE",
AM2354="Coupure ENEO &amp; Baisse de tension","PASSIVE",
AM2354="Defaut GE &amp; POWER Cabinet","PASSIVE",
AM2354="Sharing","PASSIVE",
AM2354="Sites strategiques &amp; DataCenter","PASSIVE",
AM2354="Exclu","Exclu",
AM2354="SAT","ACTIVE",
AM2354="SPARE-ISSUE","SPARE-ISSUE",
AM2354="Fiber CAmtel","ACTIVE",
AM2354="Fiber AOF","ACTIVE",
AM2354="Projet OCM (HUAWEI)","PLANNED WORKS",
AM2354="Projet OCM (NOKIA)","PLANNED WORKS",
AM2354="ACCESS-ISSUE","ACCESS-ISSUE",
AM2354="Projet OCM (ZTE, NOKIA, autres projets)","PLANNED WORKS",
AM2354="No root CAuse","No root cause",
AM2354="ODU HS","ACTIVE",
AM2354="IP &amp; VLAN","ACTIVE",
AM2354="Warehouse HUAWEI","SPARE-ISSUE",
AM2354="SPARE-HS","SPARE-ISSUE",
AM2354="Power Telco","ACTIVE", AM2354="no impacts","no impacts"
),"")</f>
        <v>SPARE-ISSUE</v>
      </c>
      <c r="AO2354" s="93" t="s">
        <v>6502</v>
      </c>
      <c r="AP2354" s="101" t="str">
        <f t="shared" si="67"/>
        <v>LIT_389</v>
      </c>
      <c r="AR2354" s="17" t="s">
        <v>5537</v>
      </c>
      <c r="AS2354" s="7" t="s">
        <v>5537</v>
      </c>
      <c r="AT2354" s="6"/>
      <c r="AU2354" s="7"/>
      <c r="AV2354" s="3" t="s">
        <v>5537</v>
      </c>
      <c r="AW2354" s="18" t="s">
        <v>5537</v>
      </c>
      <c r="AX2354" s="18" t="s">
        <v>5537</v>
      </c>
      <c r="AY2354" s="18" t="s">
        <v>5537</v>
      </c>
      <c r="AZ2354" s="18" t="s">
        <v>5537</v>
      </c>
      <c r="BA2354" s="18" t="s">
        <v>5537</v>
      </c>
      <c r="BB2354" s="18" t="s">
        <v>5537</v>
      </c>
      <c r="BC2354" s="18" t="s">
        <v>5537</v>
      </c>
      <c r="BD2354" s="18" t="s">
        <v>5537</v>
      </c>
      <c r="BE2354" s="18" t="s">
        <v>5537</v>
      </c>
      <c r="BF2354" s="18" t="s">
        <v>5824</v>
      </c>
      <c r="BG2354" s="18" t="s">
        <v>5537</v>
      </c>
      <c r="BH2354" s="18" t="s">
        <v>6503</v>
      </c>
      <c r="BI2354" s="9" t="s">
        <v>5537</v>
      </c>
      <c r="BJ2354" s="14"/>
      <c r="BK2354" s="14" t="s">
        <v>5537</v>
      </c>
      <c r="BL2354" s="14" t="str">
        <f>_xlfn.XLOOKUP(B2354,'[4]cell downs 18042026 17h'!$B:$B,'[4]cell downs 18042026 17h'!$B:$B,"")</f>
        <v/>
      </c>
      <c r="BM2354" s="14" t="str">
        <f>_xlfn.XLOOKUP(B2354,'[5]Cells Huawei 19042026 15h'!$B:$B,'[5]Cells Huawei 19042026 15h'!$B:$B,"")</f>
        <v/>
      </c>
      <c r="BN2354" s="9" t="str">
        <f>_xlfn.XLOOKUP(B2354,'[6]cells down 19042026 9H40'!$B:$B,'[6]cells down 19042026 9H40'!$B:$B,"")</f>
        <v/>
      </c>
      <c r="BO2354" s="9" t="s">
        <v>5537</v>
      </c>
      <c r="BP2354" s="9" t="s">
        <v>1713</v>
      </c>
      <c r="BQ2354" s="115"/>
    </row>
    <row r="2355" spans="1:69" s="9" customFormat="1" x14ac:dyDescent="0.3">
      <c r="A2355" s="1" t="s">
        <v>1061</v>
      </c>
      <c r="B2355" s="8" t="s">
        <v>4716</v>
      </c>
      <c r="C2355" s="3" t="str">
        <f>_xlfn.XLOOKUP(B2355,'[1]daily break down'!$D:$D,'[1]daily break down'!$E:$E,"")</f>
        <v>OUEST</v>
      </c>
      <c r="D2355" s="1" t="s">
        <v>11</v>
      </c>
      <c r="E2355" s="1" t="s">
        <v>12</v>
      </c>
      <c r="F2355" s="3" t="s">
        <v>102</v>
      </c>
      <c r="G2355" s="1" t="s">
        <v>1061</v>
      </c>
      <c r="H2355" s="32" t="str">
        <f>_xlfn.XLOOKUP(B2355,[2]CALCULATION!$B:$B,[2]CALCULATION!$H:$H,"")</f>
        <v>HUAWEI</v>
      </c>
      <c r="I2355" s="28">
        <v>0</v>
      </c>
      <c r="J2355" s="28">
        <v>0</v>
      </c>
      <c r="K2355" s="28">
        <v>0</v>
      </c>
      <c r="L2355" s="28">
        <v>0</v>
      </c>
      <c r="M2355" s="28">
        <v>0</v>
      </c>
      <c r="N2355" s="28">
        <v>0</v>
      </c>
      <c r="O2355" s="28">
        <v>0</v>
      </c>
      <c r="P2355" s="28">
        <v>0</v>
      </c>
      <c r="Q2355" s="28">
        <v>0</v>
      </c>
      <c r="R2355" s="28">
        <v>0</v>
      </c>
      <c r="S2355" s="94">
        <v>0</v>
      </c>
      <c r="T2355" s="94">
        <f>_xlfn.XLOOKUP(B2355,'[3]Nur des jours'!$B:$B,'[3]Nur des jours'!$U:$U,"")</f>
        <v>0</v>
      </c>
      <c r="U2355" s="94">
        <v>0</v>
      </c>
      <c r="V2355" s="94">
        <v>0</v>
      </c>
      <c r="W2355" s="94">
        <v>0</v>
      </c>
      <c r="X2355" s="94">
        <v>0</v>
      </c>
      <c r="Y2355" s="94">
        <v>0</v>
      </c>
      <c r="Z2355" s="94">
        <v>0</v>
      </c>
      <c r="AA2355" s="94">
        <v>0</v>
      </c>
      <c r="AB2355" s="94">
        <v>0</v>
      </c>
      <c r="AC2355" s="94"/>
      <c r="AD2355" s="94">
        <v>0</v>
      </c>
      <c r="AE2355" s="94">
        <v>0</v>
      </c>
      <c r="AF2355" s="94">
        <v>0</v>
      </c>
      <c r="AG2355" s="94">
        <v>0</v>
      </c>
      <c r="AH2355" s="94">
        <v>0</v>
      </c>
      <c r="AI2355" s="49" t="s">
        <v>5559</v>
      </c>
      <c r="AJ2355" s="49"/>
      <c r="AK2355" s="48" t="str" cm="1">
        <f t="array" ref="AK2355">IFERROR(_xlfn.IFS(
AM2355="MPR ISSUE","PDH",
AM2355="BSS Hardware Issue","BSS",
AM2355="Sites strategiques, MLL, Pylone, etc.","ENVTECH",
AM2355="AKTIVCO DEFAUT GE &amp; POWER Cabinet","AKTIVCO",
AM2355="AKTIVCO Coupure ENEO &amp; Baisse de tension","AKTIVCO GRID ONLY",
AM2355="Coupure ENEO &amp; Baisse de tension","IHS GRID ONLY",
AM2355="Defaut GE &amp; POWER Cabinet","IHS",
AM2355="Sharing","Partners",
AM2355="Sites strategiques &amp; DataCenter","SST &amp; DC",
AM2355="Exclu","Exclu",
AM2355="SAT","SAT",
AM2355="SPARE-ISSUE","SPARE-ISSUE",
AM2355="Fiber CAmtel","TRANS_FO_CAMTEL",
AM2355="Fiber AOF","Fiber AOF",
AM2355="Projet OCM (HUAWEI)","TRAVAUX-HUAWEI",
AM2355="Projet OCM (NOKIA)","TRAVAUX-NOKIA",
AM2355="ACCESS-ISSUE","ACCESS-ISSUE",
AM2355="Projet OCM (ZTE, NOKIA, autres projets)","TRAVAUX OCM",
AM2355="No root CAuse","No root cause",
AM2355="ODU HS","PDH",
AM2355="IP &amp; VLAN","PDH",
AM2355="Warehouse HUAWEI","SPARE-ISSUE",
AM2355="SPARE-HS","SPARE-ISSUE",
AM2355="Power Telco","BSS",AM2355="no impacts","no impacts"
),"")</f>
        <v>no impacts</v>
      </c>
      <c r="AL2355" s="48" t="str" cm="1">
        <f t="array" ref="AL2355">IFERROR(_xlfn.IFS(
AM2355="MPR ISSUE","TX ISSUE",
AM2355="BSS Hardware Issue","RAN ISSUE",
AM2355="Sites strategiques, MLL, Pylone, etc.","ENVTECH",
AM2355="AKTIVCO DEFAUT GE &amp; POWER Cabinet","POWER ISSUE",
AM2355="AKTIVCO Coupure ENEO &amp; Baisse de tension","POWER ISSUE",
AM2355="Coupure ENEO &amp; Baisse de tension","POWER ISSUE",
AM2355="Defaut GE &amp; POWER Cabinet","POWER ISSUE",
AM2355="Sharing","POWER ISSUE",
AM2355="Sites strategiques &amp; DataCenter","POWER ISSUE",
AM2355="Exclu","Exclu",
AM2355="SAT","TX ISSUE",
AM2355="SPARE-ISSUE","SPARE-ISSUE",
AM2355="Fiber CAmtel","TX ISSUE",
AM2355="Fiber AOF","TX ISSUE",
AM2355="Projet OCM (HUAWEI)","TRAVAUX-HUAWEI",
AM2355="Projet OCM (NOKIA)","TRAVAUX -NOKIA",
AM2355="ACCESS-ISSUE","ACCESS-ISSUE",
AM2355="Projet OCM (ZTE, NOKIA, autres projets)","TRAVAUX OCM",
AM2355="No root CAuse","No root cause",
AM2355="ODU HS","TX ISSUE",
AM2355="IP &amp; VLAN","TX ISSUE",
AM2355="Warehouse HUAWEI","SPARE-ISSUE",
AM2355="SPARE-HS","SPARE-ISSUE",
AM2355="Power Telco","RAN ISSUE",AM2355="no impacts","no impacts"
),"")</f>
        <v>no impacts</v>
      </c>
      <c r="AM2355" s="67" t="s">
        <v>5605</v>
      </c>
      <c r="AN2355" s="48" t="str" cm="1">
        <f t="array" ref="AN2355">IFERROR(_xlfn.IFS(
AM2355="MPR ISSUE","ACTIVE",
AM2355="BSS Hardware Issue","ACTIVE",
AM2355="Sites strategiques, MLL, Pylone, etc.","PASSIVE",
AM2355="AKTIVCO DEFAUT GE &amp; POWER Cabinet","PASSIVE",
AM2355="AKTIVCO Coupure ENEO &amp; Baisse de tension","PASSIVE",
AM2355="Coupure ENEO &amp; Baisse de tension","PASSIVE",
AM2355="Defaut GE &amp; POWER Cabinet","PASSIVE",
AM2355="Sharing","PASSIVE",
AM2355="Sites strategiques &amp; DataCenter","PASSIVE",
AM2355="Exclu","Exclu",
AM2355="SAT","ACTIVE",
AM2355="SPARE-ISSUE","SPARE-ISSUE",
AM2355="Fiber CAmtel","ACTIVE",
AM2355="Fiber AOF","ACTIVE",
AM2355="Projet OCM (HUAWEI)","PLANNED WORKS",
AM2355="Projet OCM (NOKIA)","PLANNED WORKS",
AM2355="ACCESS-ISSUE","ACCESS-ISSUE",
AM2355="Projet OCM (ZTE, NOKIA, autres projets)","PLANNED WORKS",
AM2355="No root CAuse","No root cause",
AM2355="ODU HS","ACTIVE",
AM2355="IP &amp; VLAN","ACTIVE",
AM2355="Warehouse HUAWEI","SPARE-ISSUE",
AM2355="SPARE-HS","SPARE-ISSUE",
AM2355="Power Telco","ACTIVE", AM2355="no impacts","no impacts"
),"")</f>
        <v>no impacts</v>
      </c>
      <c r="AO2355" s="93" t="s">
        <v>5537</v>
      </c>
      <c r="AP2355" s="101" t="str">
        <f t="shared" si="67"/>
        <v>OST_183</v>
      </c>
      <c r="AR2355" s="17" t="s">
        <v>5537</v>
      </c>
      <c r="AS2355" s="7" t="s">
        <v>5537</v>
      </c>
      <c r="AT2355" s="6"/>
      <c r="AU2355" s="7"/>
      <c r="AV2355" s="3" t="s">
        <v>5537</v>
      </c>
      <c r="AW2355" s="18" t="s">
        <v>5537</v>
      </c>
      <c r="AX2355" s="18" t="s">
        <v>5537</v>
      </c>
      <c r="AY2355" s="18" t="s">
        <v>5537</v>
      </c>
      <c r="AZ2355" s="18" t="s">
        <v>5537</v>
      </c>
      <c r="BA2355" s="18" t="s">
        <v>5537</v>
      </c>
      <c r="BB2355" s="18" t="s">
        <v>5537</v>
      </c>
      <c r="BC2355" s="18" t="s">
        <v>5537</v>
      </c>
      <c r="BD2355" s="18" t="s">
        <v>5537</v>
      </c>
      <c r="BE2355" s="18" t="s">
        <v>5537</v>
      </c>
      <c r="BF2355" s="18" t="s">
        <v>5537</v>
      </c>
      <c r="BG2355" s="18" t="s">
        <v>5537</v>
      </c>
      <c r="BH2355" s="18" t="s">
        <v>5537</v>
      </c>
      <c r="BI2355" s="9" t="s">
        <v>5537</v>
      </c>
      <c r="BJ2355" s="14"/>
      <c r="BK2355" s="14" t="s">
        <v>5537</v>
      </c>
      <c r="BL2355" s="14" t="str">
        <f>_xlfn.XLOOKUP(B2355,'[4]cell downs 18042026 17h'!$B:$B,'[4]cell downs 18042026 17h'!$B:$B,"")</f>
        <v/>
      </c>
      <c r="BM2355" s="14" t="str">
        <f>_xlfn.XLOOKUP(B2355,'[5]Cells Huawei 19042026 15h'!$B:$B,'[5]Cells Huawei 19042026 15h'!$B:$B,"")</f>
        <v/>
      </c>
      <c r="BN2355" s="9" t="str">
        <f>_xlfn.XLOOKUP(B2355,'[6]cells down 19042026 9H40'!$B:$B,'[6]cells down 19042026 9H40'!$B:$B,"")</f>
        <v/>
      </c>
      <c r="BO2355" s="9" t="s">
        <v>4716</v>
      </c>
      <c r="BP2355" s="9" t="s">
        <v>594</v>
      </c>
      <c r="BQ2355" s="115"/>
    </row>
    <row r="2356" spans="1:69" s="9" customFormat="1" x14ac:dyDescent="0.3">
      <c r="A2356" s="1" t="s">
        <v>4727</v>
      </c>
      <c r="B2356" s="8" t="s">
        <v>4728</v>
      </c>
      <c r="C2356" s="3" t="str">
        <f>_xlfn.XLOOKUP(B2356,'[1]daily break down'!$D:$D,'[1]daily break down'!$E:$E,"")</f>
        <v>OUEST</v>
      </c>
      <c r="D2356" s="1" t="s">
        <v>11</v>
      </c>
      <c r="E2356" s="1" t="s">
        <v>12</v>
      </c>
      <c r="F2356" s="3" t="s">
        <v>102</v>
      </c>
      <c r="G2356" s="1" t="s">
        <v>4727</v>
      </c>
      <c r="H2356" s="32" t="str">
        <f>_xlfn.XLOOKUP(B2356,[2]CALCULATION!$B:$B,[2]CALCULATION!$H:$H,"")</f>
        <v>HUAWEI</v>
      </c>
      <c r="I2356" s="28">
        <v>0</v>
      </c>
      <c r="J2356" s="28">
        <v>0</v>
      </c>
      <c r="K2356" s="28">
        <v>0</v>
      </c>
      <c r="L2356" s="28">
        <v>0</v>
      </c>
      <c r="M2356" s="28">
        <v>0</v>
      </c>
      <c r="N2356" s="28">
        <v>0</v>
      </c>
      <c r="O2356" s="28">
        <v>0</v>
      </c>
      <c r="P2356" s="28">
        <v>0</v>
      </c>
      <c r="Q2356" s="28">
        <v>0</v>
      </c>
      <c r="R2356" s="28">
        <v>0</v>
      </c>
      <c r="S2356" s="94">
        <v>0</v>
      </c>
      <c r="T2356" s="94">
        <f>_xlfn.XLOOKUP(B2356,'[3]Nur des jours'!$B:$B,'[3]Nur des jours'!$U:$U,"")</f>
        <v>0</v>
      </c>
      <c r="U2356" s="94">
        <v>0</v>
      </c>
      <c r="V2356" s="94">
        <v>0</v>
      </c>
      <c r="W2356" s="94">
        <v>0</v>
      </c>
      <c r="X2356" s="94">
        <v>0</v>
      </c>
      <c r="Y2356" s="94">
        <v>0</v>
      </c>
      <c r="Z2356" s="94">
        <v>0</v>
      </c>
      <c r="AA2356" s="94">
        <v>0</v>
      </c>
      <c r="AB2356" s="94">
        <v>0</v>
      </c>
      <c r="AC2356" s="94"/>
      <c r="AD2356" s="94">
        <v>0</v>
      </c>
      <c r="AE2356" s="94">
        <v>0</v>
      </c>
      <c r="AF2356" s="94">
        <v>0</v>
      </c>
      <c r="AG2356" s="94">
        <v>0</v>
      </c>
      <c r="AH2356" s="94">
        <v>0</v>
      </c>
      <c r="AI2356" s="49" t="s">
        <v>5559</v>
      </c>
      <c r="AJ2356" s="49"/>
      <c r="AK2356" s="48" t="str" cm="1">
        <f t="array" ref="AK2356">IFERROR(_xlfn.IFS(
AM2356="MPR ISSUE","PDH",
AM2356="BSS Hardware Issue","BSS",
AM2356="Sites strategiques, MLL, Pylone, etc.","ENVTECH",
AM2356="AKTIVCO DEFAUT GE &amp; POWER Cabinet","AKTIVCO",
AM2356="AKTIVCO Coupure ENEO &amp; Baisse de tension","AKTIVCO GRID ONLY",
AM2356="Coupure ENEO &amp; Baisse de tension","IHS GRID ONLY",
AM2356="Defaut GE &amp; POWER Cabinet","IHS",
AM2356="Sharing","Partners",
AM2356="Sites strategiques &amp; DataCenter","SST &amp; DC",
AM2356="Exclu","Exclu",
AM2356="SAT","SAT",
AM2356="SPARE-ISSUE","SPARE-ISSUE",
AM2356="Fiber CAmtel","TRANS_FO_CAMTEL",
AM2356="Fiber AOF","Fiber AOF",
AM2356="Projet OCM (HUAWEI)","TRAVAUX-HUAWEI",
AM2356="Projet OCM (NOKIA)","TRAVAUX-NOKIA",
AM2356="ACCESS-ISSUE","ACCESS-ISSUE",
AM2356="Projet OCM (ZTE, NOKIA, autres projets)","TRAVAUX OCM",
AM2356="No root CAuse","No root cause",
AM2356="ODU HS","PDH",
AM2356="IP &amp; VLAN","PDH",
AM2356="Warehouse HUAWEI","SPARE-ISSUE",
AM2356="SPARE-HS","SPARE-ISSUE",
AM2356="Power Telco","BSS",AM2356="no impacts","no impacts"
),"")</f>
        <v>no impacts</v>
      </c>
      <c r="AL2356" s="48" t="str" cm="1">
        <f t="array" ref="AL2356">IFERROR(_xlfn.IFS(
AM2356="MPR ISSUE","TX ISSUE",
AM2356="BSS Hardware Issue","RAN ISSUE",
AM2356="Sites strategiques, MLL, Pylone, etc.","ENVTECH",
AM2356="AKTIVCO DEFAUT GE &amp; POWER Cabinet","POWER ISSUE",
AM2356="AKTIVCO Coupure ENEO &amp; Baisse de tension","POWER ISSUE",
AM2356="Coupure ENEO &amp; Baisse de tension","POWER ISSUE",
AM2356="Defaut GE &amp; POWER Cabinet","POWER ISSUE",
AM2356="Sharing","POWER ISSUE",
AM2356="Sites strategiques &amp; DataCenter","POWER ISSUE",
AM2356="Exclu","Exclu",
AM2356="SAT","TX ISSUE",
AM2356="SPARE-ISSUE","SPARE-ISSUE",
AM2356="Fiber CAmtel","TX ISSUE",
AM2356="Fiber AOF","TX ISSUE",
AM2356="Projet OCM (HUAWEI)","TRAVAUX-HUAWEI",
AM2356="Projet OCM (NOKIA)","TRAVAUX -NOKIA",
AM2356="ACCESS-ISSUE","ACCESS-ISSUE",
AM2356="Projet OCM (ZTE, NOKIA, autres projets)","TRAVAUX OCM",
AM2356="No root CAuse","No root cause",
AM2356="ODU HS","TX ISSUE",
AM2356="IP &amp; VLAN","TX ISSUE",
AM2356="Warehouse HUAWEI","SPARE-ISSUE",
AM2356="SPARE-HS","SPARE-ISSUE",
AM2356="Power Telco","RAN ISSUE",AM2356="no impacts","no impacts"
),"")</f>
        <v>no impacts</v>
      </c>
      <c r="AM2356" s="67" t="s">
        <v>5605</v>
      </c>
      <c r="AN2356" s="48" t="str" cm="1">
        <f t="array" ref="AN2356">IFERROR(_xlfn.IFS(
AM2356="MPR ISSUE","ACTIVE",
AM2356="BSS Hardware Issue","ACTIVE",
AM2356="Sites strategiques, MLL, Pylone, etc.","PASSIVE",
AM2356="AKTIVCO DEFAUT GE &amp; POWER Cabinet","PASSIVE",
AM2356="AKTIVCO Coupure ENEO &amp; Baisse de tension","PASSIVE",
AM2356="Coupure ENEO &amp; Baisse de tension","PASSIVE",
AM2356="Defaut GE &amp; POWER Cabinet","PASSIVE",
AM2356="Sharing","PASSIVE",
AM2356="Sites strategiques &amp; DataCenter","PASSIVE",
AM2356="Exclu","Exclu",
AM2356="SAT","ACTIVE",
AM2356="SPARE-ISSUE","SPARE-ISSUE",
AM2356="Fiber CAmtel","ACTIVE",
AM2356="Fiber AOF","ACTIVE",
AM2356="Projet OCM (HUAWEI)","PLANNED WORKS",
AM2356="Projet OCM (NOKIA)","PLANNED WORKS",
AM2356="ACCESS-ISSUE","ACCESS-ISSUE",
AM2356="Projet OCM (ZTE, NOKIA, autres projets)","PLANNED WORKS",
AM2356="No root CAuse","No root cause",
AM2356="ODU HS","ACTIVE",
AM2356="IP &amp; VLAN","ACTIVE",
AM2356="Warehouse HUAWEI","SPARE-ISSUE",
AM2356="SPARE-HS","SPARE-ISSUE",
AM2356="Power Telco","ACTIVE", AM2356="no impacts","no impacts"
),"")</f>
        <v>no impacts</v>
      </c>
      <c r="AO2356" s="93" t="s">
        <v>5537</v>
      </c>
      <c r="AP2356" s="101" t="str">
        <f t="shared" si="67"/>
        <v>OST_033</v>
      </c>
      <c r="AR2356" s="17" t="s">
        <v>5537</v>
      </c>
      <c r="AS2356" s="7" t="s">
        <v>5537</v>
      </c>
      <c r="AT2356" s="6"/>
      <c r="AU2356" s="7"/>
      <c r="AV2356" s="3" t="s">
        <v>5537</v>
      </c>
      <c r="AW2356" s="18" t="s">
        <v>5537</v>
      </c>
      <c r="AX2356" s="18" t="s">
        <v>5537</v>
      </c>
      <c r="AY2356" s="18" t="s">
        <v>5537</v>
      </c>
      <c r="AZ2356" s="18" t="s">
        <v>5537</v>
      </c>
      <c r="BA2356" s="18" t="s">
        <v>5537</v>
      </c>
      <c r="BB2356" s="18" t="s">
        <v>5537</v>
      </c>
      <c r="BC2356" s="18" t="s">
        <v>5537</v>
      </c>
      <c r="BD2356" s="18" t="s">
        <v>5537</v>
      </c>
      <c r="BE2356" s="18" t="s">
        <v>5537</v>
      </c>
      <c r="BF2356" s="18" t="s">
        <v>5537</v>
      </c>
      <c r="BG2356" s="18" t="s">
        <v>5537</v>
      </c>
      <c r="BH2356" s="18" t="s">
        <v>5537</v>
      </c>
      <c r="BI2356" s="9" t="s">
        <v>5537</v>
      </c>
      <c r="BJ2356" s="14"/>
      <c r="BK2356" s="14" t="s">
        <v>5537</v>
      </c>
      <c r="BL2356" s="14" t="str">
        <f>_xlfn.XLOOKUP(B2356,'[4]cell downs 18042026 17h'!$B:$B,'[4]cell downs 18042026 17h'!$B:$B,"")</f>
        <v/>
      </c>
      <c r="BM2356" s="14" t="str">
        <f>_xlfn.XLOOKUP(B2356,'[5]Cells Huawei 19042026 15h'!$B:$B,'[5]Cells Huawei 19042026 15h'!$B:$B,"")</f>
        <v/>
      </c>
      <c r="BN2356" s="9" t="str">
        <f>_xlfn.XLOOKUP(B2356,'[6]cells down 19042026 9H40'!$B:$B,'[6]cells down 19042026 9H40'!$B:$B,"")</f>
        <v/>
      </c>
      <c r="BO2356" s="9" t="s">
        <v>4728</v>
      </c>
      <c r="BP2356" s="9" t="s">
        <v>12</v>
      </c>
      <c r="BQ2356" s="115"/>
    </row>
    <row r="2357" spans="1:69" s="9" customFormat="1" x14ac:dyDescent="0.3">
      <c r="A2357" s="1" t="s">
        <v>4737</v>
      </c>
      <c r="B2357" s="8" t="s">
        <v>4738</v>
      </c>
      <c r="C2357" s="3" t="str">
        <f>_xlfn.XLOOKUP(B2357,'[1]daily break down'!$D:$D,'[1]daily break down'!$E:$E,"")</f>
        <v>LITTORAL</v>
      </c>
      <c r="D2357" s="1" t="s">
        <v>11</v>
      </c>
      <c r="E2357" s="1" t="s">
        <v>12</v>
      </c>
      <c r="F2357" s="3" t="s">
        <v>69</v>
      </c>
      <c r="G2357" s="1" t="s">
        <v>3535</v>
      </c>
      <c r="H2357" s="34" t="str">
        <f>_xlfn.XLOOKUP(B2357,[2]CALCULATION!$B:$B,[2]CALCULATION!$H:$H,"")</f>
        <v>ZTE</v>
      </c>
      <c r="I2357" s="28">
        <v>0</v>
      </c>
      <c r="J2357" s="28">
        <v>0</v>
      </c>
      <c r="K2357" s="28">
        <v>0</v>
      </c>
      <c r="L2357" s="28">
        <v>0</v>
      </c>
      <c r="M2357" s="28">
        <v>0</v>
      </c>
      <c r="N2357" s="28">
        <v>0</v>
      </c>
      <c r="O2357" s="28">
        <v>0</v>
      </c>
      <c r="P2357" s="28">
        <v>0</v>
      </c>
      <c r="Q2357" s="28">
        <v>0</v>
      </c>
      <c r="R2357" s="28">
        <v>0</v>
      </c>
      <c r="S2357" s="94">
        <v>0</v>
      </c>
      <c r="T2357" s="94">
        <f>_xlfn.XLOOKUP(B2357,'[3]Nur des jours'!$B:$B,'[3]Nur des jours'!$U:$U,"")</f>
        <v>0</v>
      </c>
      <c r="U2357" s="94">
        <v>0</v>
      </c>
      <c r="V2357" s="94">
        <v>0</v>
      </c>
      <c r="W2357" s="94">
        <v>0</v>
      </c>
      <c r="X2357" s="94">
        <v>0</v>
      </c>
      <c r="Y2357" s="94">
        <v>0</v>
      </c>
      <c r="Z2357" s="94">
        <v>0</v>
      </c>
      <c r="AA2357" s="94">
        <v>0</v>
      </c>
      <c r="AB2357" s="94">
        <v>0</v>
      </c>
      <c r="AC2357" s="94"/>
      <c r="AD2357" s="94">
        <v>0</v>
      </c>
      <c r="AE2357" s="94">
        <v>0</v>
      </c>
      <c r="AF2357" s="94">
        <v>0</v>
      </c>
      <c r="AG2357" s="94">
        <v>0</v>
      </c>
      <c r="AH2357" s="94">
        <v>0</v>
      </c>
      <c r="AI2357" s="49" t="s">
        <v>5559</v>
      </c>
      <c r="AJ2357" s="49"/>
      <c r="AK2357" s="48" t="str" cm="1">
        <f t="array" ref="AK2357">IFERROR(_xlfn.IFS(
AM2357="MPR ISSUE","PDH",
AM2357="BSS Hardware Issue","BSS",
AM2357="Sites strategiques, MLL, Pylone, etc.","ENVTECH",
AM2357="AKTIVCO DEFAUT GE &amp; POWER Cabinet","AKTIVCO",
AM2357="AKTIVCO Coupure ENEO &amp; Baisse de tension","AKTIVCO GRID ONLY",
AM2357="Coupure ENEO &amp; Baisse de tension","IHS GRID ONLY",
AM2357="Defaut GE &amp; POWER Cabinet","IHS",
AM2357="Sharing","Partners",
AM2357="Sites strategiques &amp; DataCenter","SST &amp; DC",
AM2357="Exclu","Exclu",
AM2357="SAT","SAT",
AM2357="SPARE-ISSUE","SPARE-ISSUE",
AM2357="Fiber CAmtel","TRANS_FO_CAMTEL",
AM2357="Fiber AOF","Fiber AOF",
AM2357="Projet OCM (HUAWEI)","TRAVAUX-HUAWEI",
AM2357="Projet OCM (NOKIA)","TRAVAUX-NOKIA",
AM2357="ACCESS-ISSUE","ACCESS-ISSUE",
AM2357="Projet OCM (ZTE, NOKIA, autres projets)","TRAVAUX OCM",
AM2357="No root CAuse","No root cause",
AM2357="ODU HS","PDH",
AM2357="IP &amp; VLAN","PDH",
AM2357="Warehouse HUAWEI","SPARE-ISSUE",
AM2357="SPARE-HS","SPARE-ISSUE",
AM2357="Power Telco","BSS",AM2357="no impacts","no impacts"
),"")</f>
        <v>no impacts</v>
      </c>
      <c r="AL2357" s="48" t="str" cm="1">
        <f t="array" ref="AL2357">IFERROR(_xlfn.IFS(
AM2357="MPR ISSUE","TX ISSUE",
AM2357="BSS Hardware Issue","RAN ISSUE",
AM2357="Sites strategiques, MLL, Pylone, etc.","ENVTECH",
AM2357="AKTIVCO DEFAUT GE &amp; POWER Cabinet","POWER ISSUE",
AM2357="AKTIVCO Coupure ENEO &amp; Baisse de tension","POWER ISSUE",
AM2357="Coupure ENEO &amp; Baisse de tension","POWER ISSUE",
AM2357="Defaut GE &amp; POWER Cabinet","POWER ISSUE",
AM2357="Sharing","POWER ISSUE",
AM2357="Sites strategiques &amp; DataCenter","POWER ISSUE",
AM2357="Exclu","Exclu",
AM2357="SAT","TX ISSUE",
AM2357="SPARE-ISSUE","SPARE-ISSUE",
AM2357="Fiber CAmtel","TX ISSUE",
AM2357="Fiber AOF","TX ISSUE",
AM2357="Projet OCM (HUAWEI)","TRAVAUX-HUAWEI",
AM2357="Projet OCM (NOKIA)","TRAVAUX -NOKIA",
AM2357="ACCESS-ISSUE","ACCESS-ISSUE",
AM2357="Projet OCM (ZTE, NOKIA, autres projets)","TRAVAUX OCM",
AM2357="No root CAuse","No root cause",
AM2357="ODU HS","TX ISSUE",
AM2357="IP &amp; VLAN","TX ISSUE",
AM2357="Warehouse HUAWEI","SPARE-ISSUE",
AM2357="SPARE-HS","SPARE-ISSUE",
AM2357="Power Telco","RAN ISSUE",AM2357="no impacts","no impacts"
),"")</f>
        <v>no impacts</v>
      </c>
      <c r="AM2357" s="67" t="s">
        <v>5605</v>
      </c>
      <c r="AN2357" s="48" t="str" cm="1">
        <f t="array" ref="AN2357">IFERROR(_xlfn.IFS(
AM2357="MPR ISSUE","ACTIVE",
AM2357="BSS Hardware Issue","ACTIVE",
AM2357="Sites strategiques, MLL, Pylone, etc.","PASSIVE",
AM2357="AKTIVCO DEFAUT GE &amp; POWER Cabinet","PASSIVE",
AM2357="AKTIVCO Coupure ENEO &amp; Baisse de tension","PASSIVE",
AM2357="Coupure ENEO &amp; Baisse de tension","PASSIVE",
AM2357="Defaut GE &amp; POWER Cabinet","PASSIVE",
AM2357="Sharing","PASSIVE",
AM2357="Sites strategiques &amp; DataCenter","PASSIVE",
AM2357="Exclu","Exclu",
AM2357="SAT","ACTIVE",
AM2357="SPARE-ISSUE","SPARE-ISSUE",
AM2357="Fiber CAmtel","ACTIVE",
AM2357="Fiber AOF","ACTIVE",
AM2357="Projet OCM (HUAWEI)","PLANNED WORKS",
AM2357="Projet OCM (NOKIA)","PLANNED WORKS",
AM2357="ACCESS-ISSUE","ACCESS-ISSUE",
AM2357="Projet OCM (ZTE, NOKIA, autres projets)","PLANNED WORKS",
AM2357="No root CAuse","No root cause",
AM2357="ODU HS","ACTIVE",
AM2357="IP &amp; VLAN","ACTIVE",
AM2357="Warehouse HUAWEI","SPARE-ISSUE",
AM2357="SPARE-HS","SPARE-ISSUE",
AM2357="Power Telco","ACTIVE", AM2357="no impacts","no impacts"
),"")</f>
        <v>no impacts</v>
      </c>
      <c r="AO2357" s="93" t="s">
        <v>5537</v>
      </c>
      <c r="AP2357" s="101" t="str">
        <f t="shared" si="67"/>
        <v>SUD_011</v>
      </c>
      <c r="AR2357" s="17" t="s">
        <v>5537</v>
      </c>
      <c r="AS2357" s="7" t="s">
        <v>5537</v>
      </c>
      <c r="AT2357" s="6"/>
      <c r="AU2357" s="7"/>
      <c r="AV2357" s="3" t="s">
        <v>5537</v>
      </c>
      <c r="AW2357" s="18" t="s">
        <v>5537</v>
      </c>
      <c r="AX2357" s="18" t="s">
        <v>5537</v>
      </c>
      <c r="AY2357" s="18" t="s">
        <v>5537</v>
      </c>
      <c r="AZ2357" s="18" t="s">
        <v>5537</v>
      </c>
      <c r="BA2357" s="18" t="s">
        <v>5537</v>
      </c>
      <c r="BB2357" s="18" t="s">
        <v>5537</v>
      </c>
      <c r="BC2357" s="18" t="s">
        <v>5537</v>
      </c>
      <c r="BD2357" s="18" t="s">
        <v>5537</v>
      </c>
      <c r="BE2357" s="18" t="s">
        <v>5537</v>
      </c>
      <c r="BF2357" s="18" t="s">
        <v>5537</v>
      </c>
      <c r="BG2357" s="18" t="s">
        <v>5537</v>
      </c>
      <c r="BH2357" s="18" t="s">
        <v>5537</v>
      </c>
      <c r="BI2357" s="9" t="s">
        <v>5537</v>
      </c>
      <c r="BJ2357" s="14"/>
      <c r="BK2357" s="14" t="s">
        <v>5537</v>
      </c>
      <c r="BL2357" s="14" t="str">
        <f>_xlfn.XLOOKUP(B2357,'[4]cell downs 18042026 17h'!$B:$B,'[4]cell downs 18042026 17h'!$B:$B,"")</f>
        <v/>
      </c>
      <c r="BM2357" s="14" t="str">
        <f>_xlfn.XLOOKUP(B2357,'[5]Cells Huawei 19042026 15h'!$B:$B,'[5]Cells Huawei 19042026 15h'!$B:$B,"")</f>
        <v/>
      </c>
      <c r="BN2357" s="9" t="str">
        <f>_xlfn.XLOOKUP(B2357,'[6]cells down 19042026 9H40'!$B:$B,'[6]cells down 19042026 9H40'!$B:$B,"")</f>
        <v/>
      </c>
      <c r="BO2357" s="9" t="s">
        <v>4738</v>
      </c>
      <c r="BP2357" s="9" t="s">
        <v>5537</v>
      </c>
      <c r="BQ2357" s="115"/>
    </row>
    <row r="2358" spans="1:69" s="9" customFormat="1" x14ac:dyDescent="0.3">
      <c r="A2358" s="1" t="s">
        <v>4831</v>
      </c>
      <c r="B2358" s="8" t="s">
        <v>4832</v>
      </c>
      <c r="C2358" s="3" t="str">
        <f>_xlfn.XLOOKUP(B2358,'[1]daily break down'!$D:$D,'[1]daily break down'!$E:$E,"")</f>
        <v>CENTRE</v>
      </c>
      <c r="D2358" s="1" t="s">
        <v>11</v>
      </c>
      <c r="E2358" s="1" t="s">
        <v>12</v>
      </c>
      <c r="F2358" s="3" t="s">
        <v>69</v>
      </c>
      <c r="G2358" s="1" t="s">
        <v>4833</v>
      </c>
      <c r="H2358" s="33" t="str">
        <f>_xlfn.XLOOKUP(B2358,[2]CALCULATION!$B:$B,[2]CALCULATION!$H:$H,"")</f>
        <v>NOKIA</v>
      </c>
      <c r="I2358" s="28">
        <v>0</v>
      </c>
      <c r="J2358" s="28">
        <v>0</v>
      </c>
      <c r="K2358" s="28">
        <v>0</v>
      </c>
      <c r="L2358" s="28">
        <v>0</v>
      </c>
      <c r="M2358" s="28">
        <v>0</v>
      </c>
      <c r="N2358" s="28">
        <v>0</v>
      </c>
      <c r="O2358" s="28">
        <v>0</v>
      </c>
      <c r="P2358" s="28">
        <v>0</v>
      </c>
      <c r="Q2358" s="28">
        <v>0</v>
      </c>
      <c r="R2358" s="28">
        <v>0</v>
      </c>
      <c r="S2358" s="94">
        <v>0</v>
      </c>
      <c r="T2358" s="94">
        <f>_xlfn.XLOOKUP(B2358,'[3]Nur des jours'!$B:$B,'[3]Nur des jours'!$U:$U,"")</f>
        <v>0</v>
      </c>
      <c r="U2358" s="94">
        <v>0</v>
      </c>
      <c r="V2358" s="94">
        <v>0</v>
      </c>
      <c r="W2358" s="94">
        <v>0</v>
      </c>
      <c r="X2358" s="94">
        <v>0</v>
      </c>
      <c r="Y2358" s="94">
        <v>0</v>
      </c>
      <c r="Z2358" s="94">
        <v>0</v>
      </c>
      <c r="AA2358" s="94">
        <v>0</v>
      </c>
      <c r="AB2358" s="94">
        <v>0</v>
      </c>
      <c r="AC2358" s="94"/>
      <c r="AD2358" s="94">
        <v>0</v>
      </c>
      <c r="AE2358" s="94">
        <v>0</v>
      </c>
      <c r="AF2358" s="94">
        <v>0</v>
      </c>
      <c r="AG2358" s="94">
        <v>0</v>
      </c>
      <c r="AH2358" s="94">
        <v>0</v>
      </c>
      <c r="AI2358" s="49" t="s">
        <v>5559</v>
      </c>
      <c r="AJ2358" s="49"/>
      <c r="AK2358" s="48" t="str" cm="1">
        <f t="array" ref="AK2358">IFERROR(_xlfn.IFS(
AM2358="MPR ISSUE","PDH",
AM2358="BSS Hardware Issue","BSS",
AM2358="Sites strategiques, MLL, Pylone, etc.","ENVTECH",
AM2358="AKTIVCO DEFAUT GE &amp; POWER Cabinet","AKTIVCO",
AM2358="AKTIVCO Coupure ENEO &amp; Baisse de tension","AKTIVCO GRID ONLY",
AM2358="Coupure ENEO &amp; Baisse de tension","IHS GRID ONLY",
AM2358="Defaut GE &amp; POWER Cabinet","IHS",
AM2358="Sharing","Partners",
AM2358="Sites strategiques &amp; DataCenter","SST &amp; DC",
AM2358="Exclu","Exclu",
AM2358="SAT","SAT",
AM2358="SPARE-ISSUE","SPARE-ISSUE",
AM2358="Fiber CAmtel","TRANS_FO_CAMTEL",
AM2358="Fiber AOF","Fiber AOF",
AM2358="Projet OCM (HUAWEI)","TRAVAUX-HUAWEI",
AM2358="Projet OCM (NOKIA)","TRAVAUX-NOKIA",
AM2358="ACCESS-ISSUE","ACCESS-ISSUE",
AM2358="Projet OCM (ZTE, NOKIA, autres projets)","TRAVAUX OCM",
AM2358="No root CAuse","No root cause",
AM2358="ODU HS","PDH",
AM2358="IP &amp; VLAN","PDH",
AM2358="Warehouse HUAWEI","SPARE-ISSUE",
AM2358="SPARE-HS","SPARE-ISSUE",
AM2358="Power Telco","BSS",AM2358="no impacts","no impacts"
),"")</f>
        <v>no impacts</v>
      </c>
      <c r="AL2358" s="48" t="str" cm="1">
        <f t="array" ref="AL2358">IFERROR(_xlfn.IFS(
AM2358="MPR ISSUE","TX ISSUE",
AM2358="BSS Hardware Issue","RAN ISSUE",
AM2358="Sites strategiques, MLL, Pylone, etc.","ENVTECH",
AM2358="AKTIVCO DEFAUT GE &amp; POWER Cabinet","POWER ISSUE",
AM2358="AKTIVCO Coupure ENEO &amp; Baisse de tension","POWER ISSUE",
AM2358="Coupure ENEO &amp; Baisse de tension","POWER ISSUE",
AM2358="Defaut GE &amp; POWER Cabinet","POWER ISSUE",
AM2358="Sharing","POWER ISSUE",
AM2358="Sites strategiques &amp; DataCenter","POWER ISSUE",
AM2358="Exclu","Exclu",
AM2358="SAT","TX ISSUE",
AM2358="SPARE-ISSUE","SPARE-ISSUE",
AM2358="Fiber CAmtel","TX ISSUE",
AM2358="Fiber AOF","TX ISSUE",
AM2358="Projet OCM (HUAWEI)","TRAVAUX-HUAWEI",
AM2358="Projet OCM (NOKIA)","TRAVAUX -NOKIA",
AM2358="ACCESS-ISSUE","ACCESS-ISSUE",
AM2358="Projet OCM (ZTE, NOKIA, autres projets)","TRAVAUX OCM",
AM2358="No root CAuse","No root cause",
AM2358="ODU HS","TX ISSUE",
AM2358="IP &amp; VLAN","TX ISSUE",
AM2358="Warehouse HUAWEI","SPARE-ISSUE",
AM2358="SPARE-HS","SPARE-ISSUE",
AM2358="Power Telco","RAN ISSUE",AM2358="no impacts","no impacts"
),"")</f>
        <v>no impacts</v>
      </c>
      <c r="AM2358" s="67" t="s">
        <v>5605</v>
      </c>
      <c r="AN2358" s="48" t="str" cm="1">
        <f t="array" ref="AN2358">IFERROR(_xlfn.IFS(
AM2358="MPR ISSUE","ACTIVE",
AM2358="BSS Hardware Issue","ACTIVE",
AM2358="Sites strategiques, MLL, Pylone, etc.","PASSIVE",
AM2358="AKTIVCO DEFAUT GE &amp; POWER Cabinet","PASSIVE",
AM2358="AKTIVCO Coupure ENEO &amp; Baisse de tension","PASSIVE",
AM2358="Coupure ENEO &amp; Baisse de tension","PASSIVE",
AM2358="Defaut GE &amp; POWER Cabinet","PASSIVE",
AM2358="Sharing","PASSIVE",
AM2358="Sites strategiques &amp; DataCenter","PASSIVE",
AM2358="Exclu","Exclu",
AM2358="SAT","ACTIVE",
AM2358="SPARE-ISSUE","SPARE-ISSUE",
AM2358="Fiber CAmtel","ACTIVE",
AM2358="Fiber AOF","ACTIVE",
AM2358="Projet OCM (HUAWEI)","PLANNED WORKS",
AM2358="Projet OCM (NOKIA)","PLANNED WORKS",
AM2358="ACCESS-ISSUE","ACCESS-ISSUE",
AM2358="Projet OCM (ZTE, NOKIA, autres projets)","PLANNED WORKS",
AM2358="No root CAuse","No root cause",
AM2358="ODU HS","ACTIVE",
AM2358="IP &amp; VLAN","ACTIVE",
AM2358="Warehouse HUAWEI","SPARE-ISSUE",
AM2358="SPARE-HS","SPARE-ISSUE",
AM2358="Power Telco","ACTIVE", AM2358="no impacts","no impacts"
),"")</f>
        <v>no impacts</v>
      </c>
      <c r="AO2358" s="93" t="s">
        <v>5537</v>
      </c>
      <c r="AP2358" s="101" t="str">
        <f t="shared" si="67"/>
        <v>SUD_070</v>
      </c>
      <c r="AR2358" s="17" t="s">
        <v>5537</v>
      </c>
      <c r="AS2358" s="7" t="s">
        <v>5537</v>
      </c>
      <c r="AT2358" s="6"/>
      <c r="AU2358" s="7"/>
      <c r="AV2358" s="3" t="s">
        <v>5537</v>
      </c>
      <c r="AW2358" s="18" t="s">
        <v>5537</v>
      </c>
      <c r="AX2358" s="18" t="s">
        <v>5537</v>
      </c>
      <c r="AY2358" s="18" t="s">
        <v>5537</v>
      </c>
      <c r="AZ2358" s="18" t="s">
        <v>5537</v>
      </c>
      <c r="BA2358" s="18" t="s">
        <v>5537</v>
      </c>
      <c r="BB2358" s="18" t="s">
        <v>5537</v>
      </c>
      <c r="BC2358" s="18" t="s">
        <v>5537</v>
      </c>
      <c r="BD2358" s="18" t="s">
        <v>5537</v>
      </c>
      <c r="BE2358" s="18" t="s">
        <v>5537</v>
      </c>
      <c r="BF2358" s="18" t="s">
        <v>5537</v>
      </c>
      <c r="BG2358" s="18" t="s">
        <v>5537</v>
      </c>
      <c r="BH2358" s="18" t="s">
        <v>5537</v>
      </c>
      <c r="BI2358" s="9" t="s">
        <v>5537</v>
      </c>
      <c r="BJ2358" s="14"/>
      <c r="BK2358" s="14" t="s">
        <v>5537</v>
      </c>
      <c r="BL2358" s="14" t="str">
        <f>_xlfn.XLOOKUP(B2358,'[4]cell downs 18042026 17h'!$B:$B,'[4]cell downs 18042026 17h'!$B:$B,"")</f>
        <v/>
      </c>
      <c r="BM2358" s="14" t="str">
        <f>_xlfn.XLOOKUP(B2358,'[5]Cells Huawei 19042026 15h'!$B:$B,'[5]Cells Huawei 19042026 15h'!$B:$B,"")</f>
        <v/>
      </c>
      <c r="BN2358" s="9" t="str">
        <f>_xlfn.XLOOKUP(B2358,'[6]cells down 19042026 9H40'!$B:$B,'[6]cells down 19042026 9H40'!$B:$B,"")</f>
        <v/>
      </c>
      <c r="BO2358" s="9" t="s">
        <v>4832</v>
      </c>
      <c r="BP2358" s="9" t="s">
        <v>5537</v>
      </c>
      <c r="BQ2358" s="115"/>
    </row>
    <row r="2359" spans="1:69" s="9" customFormat="1" x14ac:dyDescent="0.3">
      <c r="A2359" s="1" t="s">
        <v>4743</v>
      </c>
      <c r="B2359" s="8" t="s">
        <v>4744</v>
      </c>
      <c r="C2359" s="3" t="str">
        <f>_xlfn.XLOOKUP(B2359,'[1]daily break down'!$D:$D,'[1]daily break down'!$E:$E,"")</f>
        <v>CENTRE</v>
      </c>
      <c r="D2359" s="1" t="s">
        <v>11</v>
      </c>
      <c r="E2359" s="1" t="s">
        <v>96</v>
      </c>
      <c r="F2359" s="3" t="s">
        <v>37</v>
      </c>
      <c r="G2359" s="1" t="s">
        <v>4745</v>
      </c>
      <c r="H2359" s="34" t="str">
        <f>_xlfn.XLOOKUP(B2359,[2]CALCULATION!$B:$B,[2]CALCULATION!$H:$H,"")</f>
        <v>ZTE</v>
      </c>
      <c r="I2359" s="28">
        <v>0</v>
      </c>
      <c r="J2359" s="28">
        <v>0</v>
      </c>
      <c r="K2359" s="28">
        <v>0</v>
      </c>
      <c r="L2359" s="28">
        <v>0</v>
      </c>
      <c r="M2359" s="28">
        <v>0</v>
      </c>
      <c r="N2359" s="28">
        <v>0</v>
      </c>
      <c r="O2359" s="28">
        <v>0</v>
      </c>
      <c r="P2359" s="28">
        <v>0</v>
      </c>
      <c r="Q2359" s="28">
        <v>0</v>
      </c>
      <c r="R2359" s="28">
        <v>0</v>
      </c>
      <c r="S2359" s="94">
        <v>0</v>
      </c>
      <c r="T2359" s="94">
        <f>_xlfn.XLOOKUP(B2359,'[3]Nur des jours'!$B:$B,'[3]Nur des jours'!$U:$U,"")</f>
        <v>0</v>
      </c>
      <c r="U2359" s="94">
        <v>0</v>
      </c>
      <c r="V2359" s="94">
        <v>0</v>
      </c>
      <c r="W2359" s="94">
        <v>0</v>
      </c>
      <c r="X2359" s="94">
        <v>0</v>
      </c>
      <c r="Y2359" s="94">
        <v>0</v>
      </c>
      <c r="Z2359" s="94">
        <v>0</v>
      </c>
      <c r="AA2359" s="94">
        <v>0</v>
      </c>
      <c r="AB2359" s="94">
        <v>0</v>
      </c>
      <c r="AC2359" s="94"/>
      <c r="AD2359" s="94">
        <v>0</v>
      </c>
      <c r="AE2359" s="94">
        <v>0</v>
      </c>
      <c r="AF2359" s="94">
        <v>0</v>
      </c>
      <c r="AG2359" s="94">
        <v>0</v>
      </c>
      <c r="AH2359" s="94">
        <v>0</v>
      </c>
      <c r="AI2359" s="49" t="s">
        <v>5559</v>
      </c>
      <c r="AJ2359" s="49"/>
      <c r="AK2359" s="48" t="str" cm="1">
        <f t="array" ref="AK2359">IFERROR(_xlfn.IFS(
AM2359="MPR ISSUE","PDH",
AM2359="BSS Hardware Issue","BSS",
AM2359="Sites strategiques, MLL, Pylone, etc.","ENVTECH",
AM2359="AKTIVCO DEFAUT GE &amp; POWER Cabinet","AKTIVCO",
AM2359="AKTIVCO Coupure ENEO &amp; Baisse de tension","AKTIVCO GRID ONLY",
AM2359="Coupure ENEO &amp; Baisse de tension","IHS GRID ONLY",
AM2359="Defaut GE &amp; POWER Cabinet","IHS",
AM2359="Sharing","Partners",
AM2359="Sites strategiques &amp; DataCenter","SST &amp; DC",
AM2359="Exclu","Exclu",
AM2359="SAT","SAT",
AM2359="SPARE-ISSUE","SPARE-ISSUE",
AM2359="Fiber CAmtel","TRANS_FO_CAMTEL",
AM2359="Fiber AOF","Fiber AOF",
AM2359="Projet OCM (HUAWEI)","TRAVAUX-HUAWEI",
AM2359="Projet OCM (NOKIA)","TRAVAUX-NOKIA",
AM2359="ACCESS-ISSUE","ACCESS-ISSUE",
AM2359="Projet OCM (ZTE, NOKIA, autres projets)","TRAVAUX OCM",
AM2359="No root CAuse","No root cause",
AM2359="ODU HS","PDH",
AM2359="IP &amp; VLAN","PDH",
AM2359="Warehouse HUAWEI","SPARE-ISSUE",
AM2359="SPARE-HS","SPARE-ISSUE",
AM2359="Power Telco","BSS",AM2359="no impacts","no impacts"
),"")</f>
        <v>no impacts</v>
      </c>
      <c r="AL2359" s="48" t="str" cm="1">
        <f t="array" ref="AL2359">IFERROR(_xlfn.IFS(
AM2359="MPR ISSUE","TX ISSUE",
AM2359="BSS Hardware Issue","RAN ISSUE",
AM2359="Sites strategiques, MLL, Pylone, etc.","ENVTECH",
AM2359="AKTIVCO DEFAUT GE &amp; POWER Cabinet","POWER ISSUE",
AM2359="AKTIVCO Coupure ENEO &amp; Baisse de tension","POWER ISSUE",
AM2359="Coupure ENEO &amp; Baisse de tension","POWER ISSUE",
AM2359="Defaut GE &amp; POWER Cabinet","POWER ISSUE",
AM2359="Sharing","POWER ISSUE",
AM2359="Sites strategiques &amp; DataCenter","POWER ISSUE",
AM2359="Exclu","Exclu",
AM2359="SAT","TX ISSUE",
AM2359="SPARE-ISSUE","SPARE-ISSUE",
AM2359="Fiber CAmtel","TX ISSUE",
AM2359="Fiber AOF","TX ISSUE",
AM2359="Projet OCM (HUAWEI)","TRAVAUX-HUAWEI",
AM2359="Projet OCM (NOKIA)","TRAVAUX -NOKIA",
AM2359="ACCESS-ISSUE","ACCESS-ISSUE",
AM2359="Projet OCM (ZTE, NOKIA, autres projets)","TRAVAUX OCM",
AM2359="No root CAuse","No root cause",
AM2359="ODU HS","TX ISSUE",
AM2359="IP &amp; VLAN","TX ISSUE",
AM2359="Warehouse HUAWEI","SPARE-ISSUE",
AM2359="SPARE-HS","SPARE-ISSUE",
AM2359="Power Telco","RAN ISSUE",AM2359="no impacts","no impacts"
),"")</f>
        <v>no impacts</v>
      </c>
      <c r="AM2359" s="67" t="s">
        <v>5605</v>
      </c>
      <c r="AN2359" s="48" t="str" cm="1">
        <f t="array" ref="AN2359">IFERROR(_xlfn.IFS(
AM2359="MPR ISSUE","ACTIVE",
AM2359="BSS Hardware Issue","ACTIVE",
AM2359="Sites strategiques, MLL, Pylone, etc.","PASSIVE",
AM2359="AKTIVCO DEFAUT GE &amp; POWER Cabinet","PASSIVE",
AM2359="AKTIVCO Coupure ENEO &amp; Baisse de tension","PASSIVE",
AM2359="Coupure ENEO &amp; Baisse de tension","PASSIVE",
AM2359="Defaut GE &amp; POWER Cabinet","PASSIVE",
AM2359="Sharing","PASSIVE",
AM2359="Sites strategiques &amp; DataCenter","PASSIVE",
AM2359="Exclu","Exclu",
AM2359="SAT","ACTIVE",
AM2359="SPARE-ISSUE","SPARE-ISSUE",
AM2359="Fiber CAmtel","ACTIVE",
AM2359="Fiber AOF","ACTIVE",
AM2359="Projet OCM (HUAWEI)","PLANNED WORKS",
AM2359="Projet OCM (NOKIA)","PLANNED WORKS",
AM2359="ACCESS-ISSUE","ACCESS-ISSUE",
AM2359="Projet OCM (ZTE, NOKIA, autres projets)","PLANNED WORKS",
AM2359="No root CAuse","No root cause",
AM2359="ODU HS","ACTIVE",
AM2359="IP &amp; VLAN","ACTIVE",
AM2359="Warehouse HUAWEI","SPARE-ISSUE",
AM2359="SPARE-HS","SPARE-ISSUE",
AM2359="Power Telco","ACTIVE", AM2359="no impacts","no impacts"
),"")</f>
        <v>no impacts</v>
      </c>
      <c r="AO2359" s="93" t="s">
        <v>5537</v>
      </c>
      <c r="AP2359" s="101" t="str">
        <f t="shared" si="67"/>
        <v>CTR_186</v>
      </c>
      <c r="AR2359" s="17" t="s">
        <v>5537</v>
      </c>
      <c r="AS2359" s="7" t="s">
        <v>5537</v>
      </c>
      <c r="AT2359" s="6"/>
      <c r="AU2359" s="7"/>
      <c r="AV2359" s="3" t="s">
        <v>5537</v>
      </c>
      <c r="AW2359" s="18" t="s">
        <v>5537</v>
      </c>
      <c r="AX2359" s="18" t="s">
        <v>5537</v>
      </c>
      <c r="AY2359" s="18" t="s">
        <v>5537</v>
      </c>
      <c r="AZ2359" s="18" t="s">
        <v>5537</v>
      </c>
      <c r="BA2359" s="18" t="s">
        <v>5537</v>
      </c>
      <c r="BB2359" s="18" t="s">
        <v>5537</v>
      </c>
      <c r="BC2359" s="18" t="s">
        <v>5537</v>
      </c>
      <c r="BD2359" s="18" t="s">
        <v>5537</v>
      </c>
      <c r="BE2359" s="18" t="s">
        <v>5537</v>
      </c>
      <c r="BF2359" s="18" t="s">
        <v>5537</v>
      </c>
      <c r="BG2359" s="18" t="s">
        <v>5537</v>
      </c>
      <c r="BH2359" s="18" t="s">
        <v>5537</v>
      </c>
      <c r="BI2359" s="9" t="s">
        <v>5537</v>
      </c>
      <c r="BJ2359" s="14"/>
      <c r="BK2359" s="14" t="s">
        <v>5537</v>
      </c>
      <c r="BL2359" s="14" t="str">
        <f>_xlfn.XLOOKUP(B2359,'[4]cell downs 18042026 17h'!$B:$B,'[4]cell downs 18042026 17h'!$B:$B,"")</f>
        <v/>
      </c>
      <c r="BM2359" s="14" t="str">
        <f>_xlfn.XLOOKUP(B2359,'[5]Cells Huawei 19042026 15h'!$B:$B,'[5]Cells Huawei 19042026 15h'!$B:$B,"")</f>
        <v/>
      </c>
      <c r="BN2359" s="9" t="str">
        <f>_xlfn.XLOOKUP(B2359,'[6]cells down 19042026 9H40'!$B:$B,'[6]cells down 19042026 9H40'!$B:$B,"")</f>
        <v/>
      </c>
      <c r="BO2359" s="9" t="s">
        <v>4744</v>
      </c>
      <c r="BP2359" s="9" t="s">
        <v>12</v>
      </c>
      <c r="BQ2359" s="115"/>
    </row>
    <row r="2360" spans="1:69" s="9" customFormat="1" x14ac:dyDescent="0.3">
      <c r="A2360" s="1" t="s">
        <v>4764</v>
      </c>
      <c r="B2360" s="1" t="s">
        <v>4765</v>
      </c>
      <c r="C2360" s="3" t="str">
        <f>_xlfn.XLOOKUP(B2360,'[1]daily break down'!$D:$D,'[1]daily break down'!$E:$E,"")</f>
        <v>OUEST</v>
      </c>
      <c r="D2360" s="1" t="s">
        <v>11</v>
      </c>
      <c r="E2360" s="1" t="s">
        <v>12</v>
      </c>
      <c r="F2360" s="3" t="s">
        <v>102</v>
      </c>
      <c r="G2360" s="1" t="s">
        <v>4764</v>
      </c>
      <c r="H2360" s="32" t="str">
        <f>_xlfn.XLOOKUP(B2360,[2]CALCULATION!$B:$B,[2]CALCULATION!$H:$H,"")</f>
        <v>HUAWEI</v>
      </c>
      <c r="I2360" s="28">
        <v>0</v>
      </c>
      <c r="J2360" s="28">
        <v>0</v>
      </c>
      <c r="K2360" s="28">
        <v>0</v>
      </c>
      <c r="L2360" s="28">
        <v>0</v>
      </c>
      <c r="M2360" s="28">
        <v>0</v>
      </c>
      <c r="N2360" s="28">
        <v>0</v>
      </c>
      <c r="O2360" s="28">
        <v>0</v>
      </c>
      <c r="P2360" s="28">
        <v>0</v>
      </c>
      <c r="Q2360" s="28">
        <v>0</v>
      </c>
      <c r="R2360" s="28">
        <v>0</v>
      </c>
      <c r="S2360" s="94">
        <v>0</v>
      </c>
      <c r="T2360" s="94">
        <f>_xlfn.XLOOKUP(B2360,'[3]Nur des jours'!$B:$B,'[3]Nur des jours'!$U:$U,"")</f>
        <v>0</v>
      </c>
      <c r="U2360" s="94">
        <v>0</v>
      </c>
      <c r="V2360" s="94">
        <v>0</v>
      </c>
      <c r="W2360" s="94">
        <v>0</v>
      </c>
      <c r="X2360" s="94">
        <v>0</v>
      </c>
      <c r="Y2360" s="94">
        <v>0</v>
      </c>
      <c r="Z2360" s="94">
        <v>0</v>
      </c>
      <c r="AA2360" s="94">
        <v>0</v>
      </c>
      <c r="AB2360" s="94">
        <v>0</v>
      </c>
      <c r="AC2360" s="94"/>
      <c r="AD2360" s="94">
        <v>0</v>
      </c>
      <c r="AE2360" s="94">
        <v>0</v>
      </c>
      <c r="AF2360" s="94">
        <v>0</v>
      </c>
      <c r="AG2360" s="94">
        <v>0</v>
      </c>
      <c r="AH2360" s="94">
        <v>0</v>
      </c>
      <c r="AI2360" s="49" t="s">
        <v>5559</v>
      </c>
      <c r="AJ2360" s="49"/>
      <c r="AK2360" s="48" t="str" cm="1">
        <f t="array" ref="AK2360">IFERROR(_xlfn.IFS(
AM2360="MPR ISSUE","PDH",
AM2360="BSS Hardware Issue","BSS",
AM2360="Sites strategiques, MLL, Pylone, etc.","ENVTECH",
AM2360="AKTIVCO DEFAUT GE &amp; POWER Cabinet","AKTIVCO",
AM2360="AKTIVCO Coupure ENEO &amp; Baisse de tension","AKTIVCO GRID ONLY",
AM2360="Coupure ENEO &amp; Baisse de tension","IHS GRID ONLY",
AM2360="Defaut GE &amp; POWER Cabinet","IHS",
AM2360="Sharing","Partners",
AM2360="Sites strategiques &amp; DataCenter","SST &amp; DC",
AM2360="Exclu","Exclu",
AM2360="SAT","SAT",
AM2360="SPARE-ISSUE","SPARE-ISSUE",
AM2360="Fiber CAmtel","TRANS_FO_CAMTEL",
AM2360="Fiber AOF","Fiber AOF",
AM2360="Projet OCM (HUAWEI)","TRAVAUX-HUAWEI",
AM2360="Projet OCM (NOKIA)","TRAVAUX-NOKIA",
AM2360="ACCESS-ISSUE","ACCESS-ISSUE",
AM2360="Projet OCM (ZTE, NOKIA, autres projets)","TRAVAUX OCM",
AM2360="No root CAuse","No root cause",
AM2360="ODU HS","PDH",
AM2360="IP &amp; VLAN","PDH",
AM2360="Warehouse HUAWEI","SPARE-ISSUE",
AM2360="SPARE-HS","SPARE-ISSUE",
AM2360="Power Telco","BSS",AM2360="no impacts","no impacts"
),"")</f>
        <v>no impacts</v>
      </c>
      <c r="AL2360" s="48" t="str" cm="1">
        <f t="array" ref="AL2360">IFERROR(_xlfn.IFS(
AM2360="MPR ISSUE","TX ISSUE",
AM2360="BSS Hardware Issue","RAN ISSUE",
AM2360="Sites strategiques, MLL, Pylone, etc.","ENVTECH",
AM2360="AKTIVCO DEFAUT GE &amp; POWER Cabinet","POWER ISSUE",
AM2360="AKTIVCO Coupure ENEO &amp; Baisse de tension","POWER ISSUE",
AM2360="Coupure ENEO &amp; Baisse de tension","POWER ISSUE",
AM2360="Defaut GE &amp; POWER Cabinet","POWER ISSUE",
AM2360="Sharing","POWER ISSUE",
AM2360="Sites strategiques &amp; DataCenter","POWER ISSUE",
AM2360="Exclu","Exclu",
AM2360="SAT","TX ISSUE",
AM2360="SPARE-ISSUE","SPARE-ISSUE",
AM2360="Fiber CAmtel","TX ISSUE",
AM2360="Fiber AOF","TX ISSUE",
AM2360="Projet OCM (HUAWEI)","TRAVAUX-HUAWEI",
AM2360="Projet OCM (NOKIA)","TRAVAUX -NOKIA",
AM2360="ACCESS-ISSUE","ACCESS-ISSUE",
AM2360="Projet OCM (ZTE, NOKIA, autres projets)","TRAVAUX OCM",
AM2360="No root CAuse","No root cause",
AM2360="ODU HS","TX ISSUE",
AM2360="IP &amp; VLAN","TX ISSUE",
AM2360="Warehouse HUAWEI","SPARE-ISSUE",
AM2360="SPARE-HS","SPARE-ISSUE",
AM2360="Power Telco","RAN ISSUE",AM2360="no impacts","no impacts"
),"")</f>
        <v>no impacts</v>
      </c>
      <c r="AM2360" s="67" t="s">
        <v>5605</v>
      </c>
      <c r="AN2360" s="48" t="str" cm="1">
        <f t="array" ref="AN2360">IFERROR(_xlfn.IFS(
AM2360="MPR ISSUE","ACTIVE",
AM2360="BSS Hardware Issue","ACTIVE",
AM2360="Sites strategiques, MLL, Pylone, etc.","PASSIVE",
AM2360="AKTIVCO DEFAUT GE &amp; POWER Cabinet","PASSIVE",
AM2360="AKTIVCO Coupure ENEO &amp; Baisse de tension","PASSIVE",
AM2360="Coupure ENEO &amp; Baisse de tension","PASSIVE",
AM2360="Defaut GE &amp; POWER Cabinet","PASSIVE",
AM2360="Sharing","PASSIVE",
AM2360="Sites strategiques &amp; DataCenter","PASSIVE",
AM2360="Exclu","Exclu",
AM2360="SAT","ACTIVE",
AM2360="SPARE-ISSUE","SPARE-ISSUE",
AM2360="Fiber CAmtel","ACTIVE",
AM2360="Fiber AOF","ACTIVE",
AM2360="Projet OCM (HUAWEI)","PLANNED WORKS",
AM2360="Projet OCM (NOKIA)","PLANNED WORKS",
AM2360="ACCESS-ISSUE","ACCESS-ISSUE",
AM2360="Projet OCM (ZTE, NOKIA, autres projets)","PLANNED WORKS",
AM2360="No root CAuse","No root cause",
AM2360="ODU HS","ACTIVE",
AM2360="IP &amp; VLAN","ACTIVE",
AM2360="Warehouse HUAWEI","SPARE-ISSUE",
AM2360="SPARE-HS","SPARE-ISSUE",
AM2360="Power Telco","ACTIVE", AM2360="no impacts","no impacts"
),"")</f>
        <v>no impacts</v>
      </c>
      <c r="AO2360" s="93" t="s">
        <v>5537</v>
      </c>
      <c r="AP2360" s="101" t="str">
        <f t="shared" si="67"/>
        <v>OST_053</v>
      </c>
      <c r="AR2360" s="17" t="s">
        <v>5537</v>
      </c>
      <c r="AS2360" s="7" t="s">
        <v>5537</v>
      </c>
      <c r="AT2360" s="6"/>
      <c r="AU2360" s="7"/>
      <c r="AV2360" s="3" t="s">
        <v>5537</v>
      </c>
      <c r="AW2360" s="18" t="s">
        <v>5537</v>
      </c>
      <c r="AX2360" s="18" t="s">
        <v>5537</v>
      </c>
      <c r="AY2360" s="18" t="s">
        <v>5537</v>
      </c>
      <c r="AZ2360" s="18" t="s">
        <v>5537</v>
      </c>
      <c r="BA2360" s="18" t="s">
        <v>5537</v>
      </c>
      <c r="BB2360" s="18" t="s">
        <v>5537</v>
      </c>
      <c r="BC2360" s="18" t="s">
        <v>5537</v>
      </c>
      <c r="BD2360" s="18" t="s">
        <v>5537</v>
      </c>
      <c r="BE2360" s="18" t="s">
        <v>5537</v>
      </c>
      <c r="BF2360" s="18" t="s">
        <v>5537</v>
      </c>
      <c r="BG2360" s="18" t="s">
        <v>5537</v>
      </c>
      <c r="BH2360" s="18" t="s">
        <v>5537</v>
      </c>
      <c r="BI2360" s="9" t="s">
        <v>5537</v>
      </c>
      <c r="BJ2360" s="14"/>
      <c r="BK2360" s="14" t="s">
        <v>5537</v>
      </c>
      <c r="BL2360" s="14" t="str">
        <f>_xlfn.XLOOKUP(B2360,'[4]cell downs 18042026 17h'!$B:$B,'[4]cell downs 18042026 17h'!$B:$B,"")</f>
        <v/>
      </c>
      <c r="BM2360" s="14" t="str">
        <f>_xlfn.XLOOKUP(B2360,'[5]Cells Huawei 19042026 15h'!$B:$B,'[5]Cells Huawei 19042026 15h'!$B:$B,"")</f>
        <v/>
      </c>
      <c r="BN2360" s="9" t="str">
        <f>_xlfn.XLOOKUP(B2360,'[6]cells down 19042026 9H40'!$B:$B,'[6]cells down 19042026 9H40'!$B:$B,"")</f>
        <v/>
      </c>
      <c r="BO2360" s="9" t="s">
        <v>4765</v>
      </c>
      <c r="BP2360" s="9" t="s">
        <v>12</v>
      </c>
      <c r="BQ2360" s="115"/>
    </row>
    <row r="2361" spans="1:69" s="9" customFormat="1" x14ac:dyDescent="0.3">
      <c r="A2361" s="1" t="s">
        <v>4860</v>
      </c>
      <c r="B2361" s="8" t="s">
        <v>4861</v>
      </c>
      <c r="C2361" s="3" t="str">
        <f>_xlfn.XLOOKUP(B2361,'[1]daily break down'!$D:$D,'[1]daily break down'!$E:$E,"")</f>
        <v>Douala</v>
      </c>
      <c r="D2361" s="1"/>
      <c r="E2361" s="1"/>
      <c r="F2361" s="3" t="s">
        <v>31</v>
      </c>
      <c r="G2361" s="1" t="s">
        <v>32</v>
      </c>
      <c r="H2361" s="33" t="str">
        <f>_xlfn.XLOOKUP(B2361,[2]CALCULATION!$B:$B,[2]CALCULATION!$H:$H,"")</f>
        <v>NOKIA</v>
      </c>
      <c r="I2361" s="28">
        <v>0</v>
      </c>
      <c r="J2361" s="28">
        <v>0</v>
      </c>
      <c r="K2361" s="28">
        <v>0</v>
      </c>
      <c r="L2361" s="28">
        <v>0</v>
      </c>
      <c r="M2361" s="28">
        <v>0</v>
      </c>
      <c r="N2361" s="28">
        <v>0</v>
      </c>
      <c r="O2361" s="28">
        <v>0</v>
      </c>
      <c r="P2361" s="28">
        <v>0</v>
      </c>
      <c r="Q2361" s="28">
        <v>0</v>
      </c>
      <c r="R2361" s="28">
        <v>0</v>
      </c>
      <c r="S2361" s="94">
        <v>0</v>
      </c>
      <c r="T2361" s="94">
        <f>_xlfn.XLOOKUP(B2361,'[3]Nur des jours'!$B:$B,'[3]Nur des jours'!$U:$U,"")</f>
        <v>0</v>
      </c>
      <c r="U2361" s="94">
        <v>0</v>
      </c>
      <c r="V2361" s="94">
        <v>0</v>
      </c>
      <c r="W2361" s="94">
        <v>0</v>
      </c>
      <c r="X2361" s="94">
        <v>0</v>
      </c>
      <c r="Y2361" s="94">
        <v>0</v>
      </c>
      <c r="Z2361" s="94">
        <v>0</v>
      </c>
      <c r="AA2361" s="94">
        <v>0</v>
      </c>
      <c r="AB2361" s="94">
        <v>0</v>
      </c>
      <c r="AC2361" s="94"/>
      <c r="AD2361" s="94">
        <v>0</v>
      </c>
      <c r="AE2361" s="94">
        <v>0</v>
      </c>
      <c r="AF2361" s="94">
        <v>0</v>
      </c>
      <c r="AG2361" s="94">
        <v>0</v>
      </c>
      <c r="AH2361" s="94">
        <v>0</v>
      </c>
      <c r="AI2361" s="49" t="s">
        <v>5559</v>
      </c>
      <c r="AJ2361" s="49"/>
      <c r="AK2361" s="48" t="str" cm="1">
        <f t="array" ref="AK2361">IFERROR(_xlfn.IFS(
AM2361="MPR ISSUE","PDH",
AM2361="BSS Hardware Issue","BSS",
AM2361="Sites strategiques, MLL, Pylone, etc.","ENVTECH",
AM2361="AKTIVCO DEFAUT GE &amp; POWER Cabinet","AKTIVCO",
AM2361="AKTIVCO Coupure ENEO &amp; Baisse de tension","AKTIVCO GRID ONLY",
AM2361="Coupure ENEO &amp; Baisse de tension","IHS GRID ONLY",
AM2361="Defaut GE &amp; POWER Cabinet","IHS",
AM2361="Sharing","Partners",
AM2361="Sites strategiques &amp; DataCenter","SST &amp; DC",
AM2361="Exclu","Exclu",
AM2361="SAT","SAT",
AM2361="SPARE-ISSUE","SPARE-ISSUE",
AM2361="Fiber CAmtel","TRANS_FO_CAMTEL",
AM2361="Fiber AOF","Fiber AOF",
AM2361="Projet OCM (HUAWEI)","TRAVAUX-HUAWEI",
AM2361="Projet OCM (NOKIA)","TRAVAUX-NOKIA",
AM2361="ACCESS-ISSUE","ACCESS-ISSUE",
AM2361="Projet OCM (ZTE, NOKIA, autres projets)","TRAVAUX OCM",
AM2361="No root CAuse","No root cause",
AM2361="ODU HS","PDH",
AM2361="IP &amp; VLAN","PDH",
AM2361="Warehouse HUAWEI","SPARE-ISSUE",
AM2361="SPARE-HS","SPARE-ISSUE",
AM2361="Power Telco","BSS",AM2361="no impacts","no impacts"
),"")</f>
        <v>no impacts</v>
      </c>
      <c r="AL2361" s="48" t="str" cm="1">
        <f t="array" ref="AL2361">IFERROR(_xlfn.IFS(
AM2361="MPR ISSUE","TX ISSUE",
AM2361="BSS Hardware Issue","RAN ISSUE",
AM2361="Sites strategiques, MLL, Pylone, etc.","ENVTECH",
AM2361="AKTIVCO DEFAUT GE &amp; POWER Cabinet","POWER ISSUE",
AM2361="AKTIVCO Coupure ENEO &amp; Baisse de tension","POWER ISSUE",
AM2361="Coupure ENEO &amp; Baisse de tension","POWER ISSUE",
AM2361="Defaut GE &amp; POWER Cabinet","POWER ISSUE",
AM2361="Sharing","POWER ISSUE",
AM2361="Sites strategiques &amp; DataCenter","POWER ISSUE",
AM2361="Exclu","Exclu",
AM2361="SAT","TX ISSUE",
AM2361="SPARE-ISSUE","SPARE-ISSUE",
AM2361="Fiber CAmtel","TX ISSUE",
AM2361="Fiber AOF","TX ISSUE",
AM2361="Projet OCM (HUAWEI)","TRAVAUX-HUAWEI",
AM2361="Projet OCM (NOKIA)","TRAVAUX -NOKIA",
AM2361="ACCESS-ISSUE","ACCESS-ISSUE",
AM2361="Projet OCM (ZTE, NOKIA, autres projets)","TRAVAUX OCM",
AM2361="No root CAuse","No root cause",
AM2361="ODU HS","TX ISSUE",
AM2361="IP &amp; VLAN","TX ISSUE",
AM2361="Warehouse HUAWEI","SPARE-ISSUE",
AM2361="SPARE-HS","SPARE-ISSUE",
AM2361="Power Telco","RAN ISSUE",AM2361="no impacts","no impacts"
),"")</f>
        <v>no impacts</v>
      </c>
      <c r="AM2361" s="67" t="s">
        <v>5605</v>
      </c>
      <c r="AN2361" s="48" t="str" cm="1">
        <f t="array" ref="AN2361">IFERROR(_xlfn.IFS(
AM2361="MPR ISSUE","ACTIVE",
AM2361="BSS Hardware Issue","ACTIVE",
AM2361="Sites strategiques, MLL, Pylone, etc.","PASSIVE",
AM2361="AKTIVCO DEFAUT GE &amp; POWER Cabinet","PASSIVE",
AM2361="AKTIVCO Coupure ENEO &amp; Baisse de tension","PASSIVE",
AM2361="Coupure ENEO &amp; Baisse de tension","PASSIVE",
AM2361="Defaut GE &amp; POWER Cabinet","PASSIVE",
AM2361="Sharing","PASSIVE",
AM2361="Sites strategiques &amp; DataCenter","PASSIVE",
AM2361="Exclu","Exclu",
AM2361="SAT","ACTIVE",
AM2361="SPARE-ISSUE","SPARE-ISSUE",
AM2361="Fiber CAmtel","ACTIVE",
AM2361="Fiber AOF","ACTIVE",
AM2361="Projet OCM (HUAWEI)","PLANNED WORKS",
AM2361="Projet OCM (NOKIA)","PLANNED WORKS",
AM2361="ACCESS-ISSUE","ACCESS-ISSUE",
AM2361="Projet OCM (ZTE, NOKIA, autres projets)","PLANNED WORKS",
AM2361="No root CAuse","No root cause",
AM2361="ODU HS","ACTIVE",
AM2361="IP &amp; VLAN","ACTIVE",
AM2361="Warehouse HUAWEI","SPARE-ISSUE",
AM2361="SPARE-HS","SPARE-ISSUE",
AM2361="Power Telco","ACTIVE", AM2361="no impacts","no impacts"
),"")</f>
        <v>no impacts</v>
      </c>
      <c r="AO2361" s="93" t="s">
        <v>5537</v>
      </c>
      <c r="AP2361" s="101" t="str">
        <f t="shared" si="67"/>
        <v>LIT_628</v>
      </c>
      <c r="AR2361" s="17" t="s">
        <v>5537</v>
      </c>
      <c r="AS2361" s="7" t="s">
        <v>5537</v>
      </c>
      <c r="AT2361" s="6"/>
      <c r="AU2361" s="7"/>
      <c r="AV2361" s="3" t="s">
        <v>5537</v>
      </c>
      <c r="AW2361" s="18" t="s">
        <v>5537</v>
      </c>
      <c r="AX2361" s="18" t="s">
        <v>5537</v>
      </c>
      <c r="AY2361" s="18" t="s">
        <v>5537</v>
      </c>
      <c r="AZ2361" s="18" t="s">
        <v>5537</v>
      </c>
      <c r="BA2361" s="18" t="s">
        <v>5537</v>
      </c>
      <c r="BB2361" s="18" t="s">
        <v>5537</v>
      </c>
      <c r="BC2361" s="18" t="s">
        <v>5537</v>
      </c>
      <c r="BD2361" s="18" t="s">
        <v>5537</v>
      </c>
      <c r="BE2361" s="18" t="s">
        <v>5537</v>
      </c>
      <c r="BF2361" s="18" t="s">
        <v>5537</v>
      </c>
      <c r="BG2361" s="18" t="s">
        <v>5537</v>
      </c>
      <c r="BH2361" s="18" t="s">
        <v>5537</v>
      </c>
      <c r="BI2361" s="9" t="s">
        <v>5537</v>
      </c>
      <c r="BJ2361" s="14"/>
      <c r="BK2361" s="14" t="s">
        <v>5537</v>
      </c>
      <c r="BL2361" s="14" t="str">
        <f>_xlfn.XLOOKUP(B2361,'[4]cell downs 18042026 17h'!$B:$B,'[4]cell downs 18042026 17h'!$B:$B,"")</f>
        <v/>
      </c>
      <c r="BM2361" s="14" t="str">
        <f>_xlfn.XLOOKUP(B2361,'[5]Cells Huawei 19042026 15h'!$B:$B,'[5]Cells Huawei 19042026 15h'!$B:$B,"")</f>
        <v/>
      </c>
      <c r="BN2361" s="9" t="str">
        <f>_xlfn.XLOOKUP(B2361,'[6]cells down 19042026 9H40'!$B:$B,'[6]cells down 19042026 9H40'!$B:$B,"")</f>
        <v/>
      </c>
      <c r="BO2361" s="9" t="s">
        <v>5537</v>
      </c>
      <c r="BP2361" s="9" t="s">
        <v>1713</v>
      </c>
      <c r="BQ2361" s="115"/>
    </row>
    <row r="2362" spans="1:69" s="9" customFormat="1" x14ac:dyDescent="0.3">
      <c r="A2362" s="1" t="s">
        <v>4777</v>
      </c>
      <c r="B2362" s="8" t="s">
        <v>4778</v>
      </c>
      <c r="C2362" s="3" t="str">
        <f>_xlfn.XLOOKUP(B2362,'[1]daily break down'!$D:$D,'[1]daily break down'!$E:$E,"")</f>
        <v>OUEST</v>
      </c>
      <c r="D2362" s="1" t="s">
        <v>21</v>
      </c>
      <c r="E2362" s="1" t="s">
        <v>122</v>
      </c>
      <c r="F2362" s="3" t="s">
        <v>102</v>
      </c>
      <c r="G2362" s="1" t="s">
        <v>4777</v>
      </c>
      <c r="H2362" s="32" t="str">
        <f>_xlfn.XLOOKUP(B2362,[2]CALCULATION!$B:$B,[2]CALCULATION!$H:$H,"")</f>
        <v>HUAWEI</v>
      </c>
      <c r="I2362" s="28">
        <v>0</v>
      </c>
      <c r="J2362" s="28">
        <v>0</v>
      </c>
      <c r="K2362" s="28">
        <v>0</v>
      </c>
      <c r="L2362" s="28">
        <v>0</v>
      </c>
      <c r="M2362" s="28">
        <v>0</v>
      </c>
      <c r="N2362" s="28">
        <v>0</v>
      </c>
      <c r="O2362" s="28">
        <v>0</v>
      </c>
      <c r="P2362" s="28">
        <v>0</v>
      </c>
      <c r="Q2362" s="28">
        <v>0</v>
      </c>
      <c r="R2362" s="28">
        <v>0</v>
      </c>
      <c r="S2362" s="94">
        <v>0</v>
      </c>
      <c r="T2362" s="94">
        <f>_xlfn.XLOOKUP(B2362,'[3]Nur des jours'!$B:$B,'[3]Nur des jours'!$U:$U,"")</f>
        <v>0</v>
      </c>
      <c r="U2362" s="94">
        <v>0</v>
      </c>
      <c r="V2362" s="94">
        <v>0</v>
      </c>
      <c r="W2362" s="94">
        <v>0</v>
      </c>
      <c r="X2362" s="94">
        <v>0</v>
      </c>
      <c r="Y2362" s="94">
        <v>0</v>
      </c>
      <c r="Z2362" s="94">
        <v>0</v>
      </c>
      <c r="AA2362" s="94">
        <v>0</v>
      </c>
      <c r="AB2362" s="94">
        <v>0</v>
      </c>
      <c r="AC2362" s="94"/>
      <c r="AD2362" s="94">
        <v>0</v>
      </c>
      <c r="AE2362" s="94">
        <v>0</v>
      </c>
      <c r="AF2362" s="94">
        <v>0</v>
      </c>
      <c r="AG2362" s="94">
        <v>0</v>
      </c>
      <c r="AH2362" s="94">
        <v>0</v>
      </c>
      <c r="AI2362" s="49" t="s">
        <v>5559</v>
      </c>
      <c r="AJ2362" s="49"/>
      <c r="AK2362" s="48" t="str" cm="1">
        <f t="array" ref="AK2362">IFERROR(_xlfn.IFS(
AM2362="MPR ISSUE","PDH",
AM2362="BSS Hardware Issue","BSS",
AM2362="Sites strategiques, MLL, Pylone, etc.","ENVTECH",
AM2362="AKTIVCO DEFAUT GE &amp; POWER Cabinet","AKTIVCO",
AM2362="AKTIVCO Coupure ENEO &amp; Baisse de tension","AKTIVCO GRID ONLY",
AM2362="Coupure ENEO &amp; Baisse de tension","IHS GRID ONLY",
AM2362="Defaut GE &amp; POWER Cabinet","IHS",
AM2362="Sharing","Partners",
AM2362="Sites strategiques &amp; DataCenter","SST &amp; DC",
AM2362="Exclu","Exclu",
AM2362="SAT","SAT",
AM2362="SPARE-ISSUE","SPARE-ISSUE",
AM2362="Fiber CAmtel","TRANS_FO_CAMTEL",
AM2362="Fiber AOF","Fiber AOF",
AM2362="Projet OCM (HUAWEI)","TRAVAUX-HUAWEI",
AM2362="Projet OCM (NOKIA)","TRAVAUX-NOKIA",
AM2362="ACCESS-ISSUE","ACCESS-ISSUE",
AM2362="Projet OCM (ZTE, NOKIA, autres projets)","TRAVAUX OCM",
AM2362="No root CAuse","No root cause",
AM2362="ODU HS","PDH",
AM2362="IP &amp; VLAN","PDH",
AM2362="Warehouse HUAWEI","SPARE-ISSUE",
AM2362="SPARE-HS","SPARE-ISSUE",
AM2362="Power Telco","BSS",AM2362="no impacts","no impacts"
),"")</f>
        <v>no impacts</v>
      </c>
      <c r="AL2362" s="48" t="str" cm="1">
        <f t="array" ref="AL2362">IFERROR(_xlfn.IFS(
AM2362="MPR ISSUE","TX ISSUE",
AM2362="BSS Hardware Issue","RAN ISSUE",
AM2362="Sites strategiques, MLL, Pylone, etc.","ENVTECH",
AM2362="AKTIVCO DEFAUT GE &amp; POWER Cabinet","POWER ISSUE",
AM2362="AKTIVCO Coupure ENEO &amp; Baisse de tension","POWER ISSUE",
AM2362="Coupure ENEO &amp; Baisse de tension","POWER ISSUE",
AM2362="Defaut GE &amp; POWER Cabinet","POWER ISSUE",
AM2362="Sharing","POWER ISSUE",
AM2362="Sites strategiques &amp; DataCenter","POWER ISSUE",
AM2362="Exclu","Exclu",
AM2362="SAT","TX ISSUE",
AM2362="SPARE-ISSUE","SPARE-ISSUE",
AM2362="Fiber CAmtel","TX ISSUE",
AM2362="Fiber AOF","TX ISSUE",
AM2362="Projet OCM (HUAWEI)","TRAVAUX-HUAWEI",
AM2362="Projet OCM (NOKIA)","TRAVAUX -NOKIA",
AM2362="ACCESS-ISSUE","ACCESS-ISSUE",
AM2362="Projet OCM (ZTE, NOKIA, autres projets)","TRAVAUX OCM",
AM2362="No root CAuse","No root cause",
AM2362="ODU HS","TX ISSUE",
AM2362="IP &amp; VLAN","TX ISSUE",
AM2362="Warehouse HUAWEI","SPARE-ISSUE",
AM2362="SPARE-HS","SPARE-ISSUE",
AM2362="Power Telco","RAN ISSUE",AM2362="no impacts","no impacts"
),"")</f>
        <v>no impacts</v>
      </c>
      <c r="AM2362" s="67" t="s">
        <v>5605</v>
      </c>
      <c r="AN2362" s="48" t="str" cm="1">
        <f t="array" ref="AN2362">IFERROR(_xlfn.IFS(
AM2362="MPR ISSUE","ACTIVE",
AM2362="BSS Hardware Issue","ACTIVE",
AM2362="Sites strategiques, MLL, Pylone, etc.","PASSIVE",
AM2362="AKTIVCO DEFAUT GE &amp; POWER Cabinet","PASSIVE",
AM2362="AKTIVCO Coupure ENEO &amp; Baisse de tension","PASSIVE",
AM2362="Coupure ENEO &amp; Baisse de tension","PASSIVE",
AM2362="Defaut GE &amp; POWER Cabinet","PASSIVE",
AM2362="Sharing","PASSIVE",
AM2362="Sites strategiques &amp; DataCenter","PASSIVE",
AM2362="Exclu","Exclu",
AM2362="SAT","ACTIVE",
AM2362="SPARE-ISSUE","SPARE-ISSUE",
AM2362="Fiber CAmtel","ACTIVE",
AM2362="Fiber AOF","ACTIVE",
AM2362="Projet OCM (HUAWEI)","PLANNED WORKS",
AM2362="Projet OCM (NOKIA)","PLANNED WORKS",
AM2362="ACCESS-ISSUE","ACCESS-ISSUE",
AM2362="Projet OCM (ZTE, NOKIA, autres projets)","PLANNED WORKS",
AM2362="No root CAuse","No root cause",
AM2362="ODU HS","ACTIVE",
AM2362="IP &amp; VLAN","ACTIVE",
AM2362="Warehouse HUAWEI","SPARE-ISSUE",
AM2362="SPARE-HS","SPARE-ISSUE",
AM2362="Power Telco","ACTIVE", AM2362="no impacts","no impacts"
),"")</f>
        <v>no impacts</v>
      </c>
      <c r="AO2362" s="93" t="s">
        <v>5537</v>
      </c>
      <c r="AP2362" s="101" t="str">
        <f t="shared" si="67"/>
        <v>OST_257</v>
      </c>
      <c r="AR2362" s="17" t="s">
        <v>5537</v>
      </c>
      <c r="AS2362" s="7" t="s">
        <v>5537</v>
      </c>
      <c r="AT2362" s="6"/>
      <c r="AU2362" s="7"/>
      <c r="AV2362" s="3" t="s">
        <v>5537</v>
      </c>
      <c r="AW2362" s="18" t="s">
        <v>5537</v>
      </c>
      <c r="AX2362" s="18" t="s">
        <v>5537</v>
      </c>
      <c r="AY2362" s="18" t="s">
        <v>5537</v>
      </c>
      <c r="AZ2362" s="18" t="s">
        <v>5537</v>
      </c>
      <c r="BA2362" s="18" t="s">
        <v>5537</v>
      </c>
      <c r="BB2362" s="18" t="s">
        <v>5537</v>
      </c>
      <c r="BC2362" s="18" t="s">
        <v>5537</v>
      </c>
      <c r="BD2362" s="18" t="s">
        <v>5537</v>
      </c>
      <c r="BE2362" s="18" t="s">
        <v>5537</v>
      </c>
      <c r="BF2362" s="18" t="s">
        <v>5537</v>
      </c>
      <c r="BG2362" s="18" t="s">
        <v>5537</v>
      </c>
      <c r="BH2362" s="18" t="s">
        <v>5537</v>
      </c>
      <c r="BI2362" s="9" t="s">
        <v>5537</v>
      </c>
      <c r="BJ2362" s="14"/>
      <c r="BK2362" s="14" t="s">
        <v>5537</v>
      </c>
      <c r="BL2362" s="14" t="str">
        <f>_xlfn.XLOOKUP(B2362,'[4]cell downs 18042026 17h'!$B:$B,'[4]cell downs 18042026 17h'!$B:$B,"")</f>
        <v/>
      </c>
      <c r="BM2362" s="14" t="str">
        <f>_xlfn.XLOOKUP(B2362,'[5]Cells Huawei 19042026 15h'!$B:$B,'[5]Cells Huawei 19042026 15h'!$B:$B,"")</f>
        <v/>
      </c>
      <c r="BN2362" s="9" t="str">
        <f>_xlfn.XLOOKUP(B2362,'[6]cells down 19042026 9H40'!$B:$B,'[6]cells down 19042026 9H40'!$B:$B,"")</f>
        <v/>
      </c>
      <c r="BO2362" s="9" t="s">
        <v>5537</v>
      </c>
      <c r="BP2362" s="9" t="s">
        <v>318</v>
      </c>
      <c r="BQ2362" s="115"/>
    </row>
    <row r="2363" spans="1:69" s="9" customFormat="1" x14ac:dyDescent="0.3">
      <c r="A2363" s="1" t="s">
        <v>4785</v>
      </c>
      <c r="B2363" s="8" t="s">
        <v>4786</v>
      </c>
      <c r="C2363" s="3" t="str">
        <f>_xlfn.XLOOKUP(B2363,'[1]daily break down'!$D:$D,'[1]daily break down'!$E:$E,"")</f>
        <v>CENTRE</v>
      </c>
      <c r="D2363" s="1" t="s">
        <v>11</v>
      </c>
      <c r="E2363" s="1" t="s">
        <v>12</v>
      </c>
      <c r="F2363" s="3" t="s">
        <v>37</v>
      </c>
      <c r="G2363" s="1" t="s">
        <v>4152</v>
      </c>
      <c r="H2363" s="34" t="str">
        <f>_xlfn.XLOOKUP(B2363,[2]CALCULATION!$B:$B,[2]CALCULATION!$H:$H,"")</f>
        <v>ZTE</v>
      </c>
      <c r="I2363" s="28">
        <v>0</v>
      </c>
      <c r="J2363" s="28">
        <v>0</v>
      </c>
      <c r="K2363" s="28">
        <v>0</v>
      </c>
      <c r="L2363" s="28">
        <v>0</v>
      </c>
      <c r="M2363" s="28">
        <v>0</v>
      </c>
      <c r="N2363" s="28">
        <v>0</v>
      </c>
      <c r="O2363" s="28">
        <v>0</v>
      </c>
      <c r="P2363" s="28">
        <v>0</v>
      </c>
      <c r="Q2363" s="28">
        <v>0</v>
      </c>
      <c r="R2363" s="28">
        <v>0</v>
      </c>
      <c r="S2363" s="94">
        <v>0</v>
      </c>
      <c r="T2363" s="94">
        <f>_xlfn.XLOOKUP(B2363,'[3]Nur des jours'!$B:$B,'[3]Nur des jours'!$U:$U,"")</f>
        <v>0</v>
      </c>
      <c r="U2363" s="94">
        <v>0</v>
      </c>
      <c r="V2363" s="94">
        <v>0</v>
      </c>
      <c r="W2363" s="94">
        <v>0</v>
      </c>
      <c r="X2363" s="94">
        <v>0</v>
      </c>
      <c r="Y2363" s="94">
        <v>0</v>
      </c>
      <c r="Z2363" s="94">
        <v>0</v>
      </c>
      <c r="AA2363" s="94">
        <v>0</v>
      </c>
      <c r="AB2363" s="94">
        <v>0</v>
      </c>
      <c r="AC2363" s="94"/>
      <c r="AD2363" s="94">
        <v>0</v>
      </c>
      <c r="AE2363" s="94">
        <v>0</v>
      </c>
      <c r="AF2363" s="94">
        <v>0</v>
      </c>
      <c r="AG2363" s="94">
        <v>0</v>
      </c>
      <c r="AH2363" s="94">
        <v>0</v>
      </c>
      <c r="AI2363" s="49" t="s">
        <v>5559</v>
      </c>
      <c r="AJ2363" s="49"/>
      <c r="AK2363" s="48" t="str" cm="1">
        <f t="array" ref="AK2363">IFERROR(_xlfn.IFS(
AM2363="MPR ISSUE","PDH",
AM2363="BSS Hardware Issue","BSS",
AM2363="Sites strategiques, MLL, Pylone, etc.","ENVTECH",
AM2363="AKTIVCO DEFAUT GE &amp; POWER Cabinet","AKTIVCO",
AM2363="AKTIVCO Coupure ENEO &amp; Baisse de tension","AKTIVCO GRID ONLY",
AM2363="Coupure ENEO &amp; Baisse de tension","IHS GRID ONLY",
AM2363="Defaut GE &amp; POWER Cabinet","IHS",
AM2363="Sharing","Partners",
AM2363="Sites strategiques &amp; DataCenter","SST &amp; DC",
AM2363="Exclu","Exclu",
AM2363="SAT","SAT",
AM2363="SPARE-ISSUE","SPARE-ISSUE",
AM2363="Fiber CAmtel","TRANS_FO_CAMTEL",
AM2363="Fiber AOF","Fiber AOF",
AM2363="Projet OCM (HUAWEI)","TRAVAUX-HUAWEI",
AM2363="Projet OCM (NOKIA)","TRAVAUX-NOKIA",
AM2363="ACCESS-ISSUE","ACCESS-ISSUE",
AM2363="Projet OCM (ZTE, NOKIA, autres projets)","TRAVAUX OCM",
AM2363="No root CAuse","No root cause",
AM2363="ODU HS","PDH",
AM2363="IP &amp; VLAN","PDH",
AM2363="Warehouse HUAWEI","SPARE-ISSUE",
AM2363="SPARE-HS","SPARE-ISSUE",
AM2363="Power Telco","BSS",AM2363="no impacts","no impacts"
),"")</f>
        <v>no impacts</v>
      </c>
      <c r="AL2363" s="48" t="str" cm="1">
        <f t="array" ref="AL2363">IFERROR(_xlfn.IFS(
AM2363="MPR ISSUE","TX ISSUE",
AM2363="BSS Hardware Issue","RAN ISSUE",
AM2363="Sites strategiques, MLL, Pylone, etc.","ENVTECH",
AM2363="AKTIVCO DEFAUT GE &amp; POWER Cabinet","POWER ISSUE",
AM2363="AKTIVCO Coupure ENEO &amp; Baisse de tension","POWER ISSUE",
AM2363="Coupure ENEO &amp; Baisse de tension","POWER ISSUE",
AM2363="Defaut GE &amp; POWER Cabinet","POWER ISSUE",
AM2363="Sharing","POWER ISSUE",
AM2363="Sites strategiques &amp; DataCenter","POWER ISSUE",
AM2363="Exclu","Exclu",
AM2363="SAT","TX ISSUE",
AM2363="SPARE-ISSUE","SPARE-ISSUE",
AM2363="Fiber CAmtel","TX ISSUE",
AM2363="Fiber AOF","TX ISSUE",
AM2363="Projet OCM (HUAWEI)","TRAVAUX-HUAWEI",
AM2363="Projet OCM (NOKIA)","TRAVAUX -NOKIA",
AM2363="ACCESS-ISSUE","ACCESS-ISSUE",
AM2363="Projet OCM (ZTE, NOKIA, autres projets)","TRAVAUX OCM",
AM2363="No root CAuse","No root cause",
AM2363="ODU HS","TX ISSUE",
AM2363="IP &amp; VLAN","TX ISSUE",
AM2363="Warehouse HUAWEI","SPARE-ISSUE",
AM2363="SPARE-HS","SPARE-ISSUE",
AM2363="Power Telco","RAN ISSUE",AM2363="no impacts","no impacts"
),"")</f>
        <v>no impacts</v>
      </c>
      <c r="AM2363" s="67" t="s">
        <v>5605</v>
      </c>
      <c r="AN2363" s="48" t="str" cm="1">
        <f t="array" ref="AN2363">IFERROR(_xlfn.IFS(
AM2363="MPR ISSUE","ACTIVE",
AM2363="BSS Hardware Issue","ACTIVE",
AM2363="Sites strategiques, MLL, Pylone, etc.","PASSIVE",
AM2363="AKTIVCO DEFAUT GE &amp; POWER Cabinet","PASSIVE",
AM2363="AKTIVCO Coupure ENEO &amp; Baisse de tension","PASSIVE",
AM2363="Coupure ENEO &amp; Baisse de tension","PASSIVE",
AM2363="Defaut GE &amp; POWER Cabinet","PASSIVE",
AM2363="Sharing","PASSIVE",
AM2363="Sites strategiques &amp; DataCenter","PASSIVE",
AM2363="Exclu","Exclu",
AM2363="SAT","ACTIVE",
AM2363="SPARE-ISSUE","SPARE-ISSUE",
AM2363="Fiber CAmtel","ACTIVE",
AM2363="Fiber AOF","ACTIVE",
AM2363="Projet OCM (HUAWEI)","PLANNED WORKS",
AM2363="Projet OCM (NOKIA)","PLANNED WORKS",
AM2363="ACCESS-ISSUE","ACCESS-ISSUE",
AM2363="Projet OCM (ZTE, NOKIA, autres projets)","PLANNED WORKS",
AM2363="No root CAuse","No root cause",
AM2363="ODU HS","ACTIVE",
AM2363="IP &amp; VLAN","ACTIVE",
AM2363="Warehouse HUAWEI","SPARE-ISSUE",
AM2363="SPARE-HS","SPARE-ISSUE",
AM2363="Power Telco","ACTIVE", AM2363="no impacts","no impacts"
),"")</f>
        <v>no impacts</v>
      </c>
      <c r="AO2363" s="93" t="s">
        <v>5537</v>
      </c>
      <c r="AP2363" s="101" t="str">
        <f t="shared" si="67"/>
        <v>CTR_220</v>
      </c>
      <c r="AQ2363" s="98"/>
      <c r="AR2363" s="17" t="s">
        <v>5537</v>
      </c>
      <c r="AS2363" s="7" t="s">
        <v>5537</v>
      </c>
      <c r="AT2363" s="6"/>
      <c r="AU2363" s="7"/>
      <c r="AV2363" s="3" t="s">
        <v>5537</v>
      </c>
      <c r="AW2363" s="18" t="s">
        <v>5537</v>
      </c>
      <c r="AX2363" s="18" t="s">
        <v>5537</v>
      </c>
      <c r="AY2363" s="18" t="s">
        <v>5537</v>
      </c>
      <c r="AZ2363" s="18" t="s">
        <v>5537</v>
      </c>
      <c r="BA2363" s="18" t="s">
        <v>5537</v>
      </c>
      <c r="BB2363" s="18" t="s">
        <v>5537</v>
      </c>
      <c r="BC2363" s="18" t="s">
        <v>5537</v>
      </c>
      <c r="BD2363" s="18" t="s">
        <v>5537</v>
      </c>
      <c r="BE2363" s="18" t="s">
        <v>5537</v>
      </c>
      <c r="BF2363" s="18" t="s">
        <v>5537</v>
      </c>
      <c r="BG2363" s="18" t="s">
        <v>5537</v>
      </c>
      <c r="BH2363" s="18" t="s">
        <v>5537</v>
      </c>
      <c r="BI2363" s="9" t="s">
        <v>5537</v>
      </c>
      <c r="BJ2363" s="14"/>
      <c r="BK2363" s="14" t="s">
        <v>5537</v>
      </c>
      <c r="BL2363" s="14" t="str">
        <f>_xlfn.XLOOKUP(B2363,'[4]cell downs 18042026 17h'!$B:$B,'[4]cell downs 18042026 17h'!$B:$B,"")</f>
        <v/>
      </c>
      <c r="BM2363" s="14" t="str">
        <f>_xlfn.XLOOKUP(B2363,'[5]Cells Huawei 19042026 15h'!$B:$B,'[5]Cells Huawei 19042026 15h'!$B:$B,"")</f>
        <v/>
      </c>
      <c r="BN2363" s="9" t="str">
        <f>_xlfn.XLOOKUP(B2363,'[6]cells down 19042026 9H40'!$B:$B,'[6]cells down 19042026 9H40'!$B:$B,"")</f>
        <v/>
      </c>
      <c r="BO2363" s="9" t="s">
        <v>4786</v>
      </c>
      <c r="BP2363" s="9" t="s">
        <v>12</v>
      </c>
      <c r="BQ2363" s="115"/>
    </row>
    <row r="2364" spans="1:69" s="9" customFormat="1" x14ac:dyDescent="0.3">
      <c r="A2364" s="1" t="s">
        <v>4789</v>
      </c>
      <c r="B2364" s="1" t="s">
        <v>4790</v>
      </c>
      <c r="C2364" s="3" t="str">
        <f>_xlfn.XLOOKUP(B2364,'[1]daily break down'!$D:$D,'[1]daily break down'!$E:$E,"")</f>
        <v>CENTRE</v>
      </c>
      <c r="D2364" s="1" t="s">
        <v>11</v>
      </c>
      <c r="E2364" s="1" t="s">
        <v>12</v>
      </c>
      <c r="F2364" s="3" t="s">
        <v>37</v>
      </c>
      <c r="G2364" s="1" t="s">
        <v>4791</v>
      </c>
      <c r="H2364" s="34" t="str">
        <f>_xlfn.XLOOKUP(B2364,[2]CALCULATION!$B:$B,[2]CALCULATION!$H:$H,"")</f>
        <v>ZTE</v>
      </c>
      <c r="I2364" s="28">
        <v>0</v>
      </c>
      <c r="J2364" s="28">
        <v>0</v>
      </c>
      <c r="K2364" s="28">
        <v>0</v>
      </c>
      <c r="L2364" s="28">
        <v>0</v>
      </c>
      <c r="M2364" s="28">
        <v>0</v>
      </c>
      <c r="N2364" s="28">
        <v>0</v>
      </c>
      <c r="O2364" s="28">
        <v>0</v>
      </c>
      <c r="P2364" s="28">
        <v>0</v>
      </c>
      <c r="Q2364" s="28">
        <v>0</v>
      </c>
      <c r="R2364" s="28">
        <v>0</v>
      </c>
      <c r="S2364" s="94">
        <v>0</v>
      </c>
      <c r="T2364" s="94">
        <f>_xlfn.XLOOKUP(B2364,'[3]Nur des jours'!$B:$B,'[3]Nur des jours'!$U:$U,"")</f>
        <v>0</v>
      </c>
      <c r="U2364" s="94">
        <v>0</v>
      </c>
      <c r="V2364" s="94">
        <v>0</v>
      </c>
      <c r="W2364" s="94">
        <v>0</v>
      </c>
      <c r="X2364" s="94">
        <v>0</v>
      </c>
      <c r="Y2364" s="94">
        <v>0</v>
      </c>
      <c r="Z2364" s="94">
        <v>0</v>
      </c>
      <c r="AA2364" s="94">
        <v>0</v>
      </c>
      <c r="AB2364" s="94">
        <v>0</v>
      </c>
      <c r="AC2364" s="94"/>
      <c r="AD2364" s="94">
        <v>0</v>
      </c>
      <c r="AE2364" s="94">
        <v>0</v>
      </c>
      <c r="AF2364" s="94">
        <v>0</v>
      </c>
      <c r="AG2364" s="94">
        <v>0</v>
      </c>
      <c r="AH2364" s="94">
        <v>0</v>
      </c>
      <c r="AI2364" s="49" t="s">
        <v>5559</v>
      </c>
      <c r="AJ2364" s="49"/>
      <c r="AK2364" s="48" t="str" cm="1">
        <f t="array" ref="AK2364">IFERROR(_xlfn.IFS(
AM2364="MPR ISSUE","PDH",
AM2364="BSS Hardware Issue","BSS",
AM2364="Sites strategiques, MLL, Pylone, etc.","ENVTECH",
AM2364="AKTIVCO DEFAUT GE &amp; POWER Cabinet","AKTIVCO",
AM2364="AKTIVCO Coupure ENEO &amp; Baisse de tension","AKTIVCO GRID ONLY",
AM2364="Coupure ENEO &amp; Baisse de tension","IHS GRID ONLY",
AM2364="Defaut GE &amp; POWER Cabinet","IHS",
AM2364="Sharing","Partners",
AM2364="Sites strategiques &amp; DataCenter","SST &amp; DC",
AM2364="Exclu","Exclu",
AM2364="SAT","SAT",
AM2364="SPARE-ISSUE","SPARE-ISSUE",
AM2364="Fiber CAmtel","TRANS_FO_CAMTEL",
AM2364="Fiber AOF","Fiber AOF",
AM2364="Projet OCM (HUAWEI)","TRAVAUX-HUAWEI",
AM2364="Projet OCM (NOKIA)","TRAVAUX-NOKIA",
AM2364="ACCESS-ISSUE","ACCESS-ISSUE",
AM2364="Projet OCM (ZTE, NOKIA, autres projets)","TRAVAUX OCM",
AM2364="No root CAuse","No root cause",
AM2364="ODU HS","PDH",
AM2364="IP &amp; VLAN","PDH",
AM2364="Warehouse HUAWEI","SPARE-ISSUE",
AM2364="SPARE-HS","SPARE-ISSUE",
AM2364="Power Telco","BSS",AM2364="no impacts","no impacts"
),"")</f>
        <v>no impacts</v>
      </c>
      <c r="AL2364" s="48" t="str" cm="1">
        <f t="array" ref="AL2364">IFERROR(_xlfn.IFS(
AM2364="MPR ISSUE","TX ISSUE",
AM2364="BSS Hardware Issue","RAN ISSUE",
AM2364="Sites strategiques, MLL, Pylone, etc.","ENVTECH",
AM2364="AKTIVCO DEFAUT GE &amp; POWER Cabinet","POWER ISSUE",
AM2364="AKTIVCO Coupure ENEO &amp; Baisse de tension","POWER ISSUE",
AM2364="Coupure ENEO &amp; Baisse de tension","POWER ISSUE",
AM2364="Defaut GE &amp; POWER Cabinet","POWER ISSUE",
AM2364="Sharing","POWER ISSUE",
AM2364="Sites strategiques &amp; DataCenter","POWER ISSUE",
AM2364="Exclu","Exclu",
AM2364="SAT","TX ISSUE",
AM2364="SPARE-ISSUE","SPARE-ISSUE",
AM2364="Fiber CAmtel","TX ISSUE",
AM2364="Fiber AOF","TX ISSUE",
AM2364="Projet OCM (HUAWEI)","TRAVAUX-HUAWEI",
AM2364="Projet OCM (NOKIA)","TRAVAUX -NOKIA",
AM2364="ACCESS-ISSUE","ACCESS-ISSUE",
AM2364="Projet OCM (ZTE, NOKIA, autres projets)","TRAVAUX OCM",
AM2364="No root CAuse","No root cause",
AM2364="ODU HS","TX ISSUE",
AM2364="IP &amp; VLAN","TX ISSUE",
AM2364="Warehouse HUAWEI","SPARE-ISSUE",
AM2364="SPARE-HS","SPARE-ISSUE",
AM2364="Power Telco","RAN ISSUE",AM2364="no impacts","no impacts"
),"")</f>
        <v>no impacts</v>
      </c>
      <c r="AM2364" s="67" t="s">
        <v>5605</v>
      </c>
      <c r="AN2364" s="48" t="str" cm="1">
        <f t="array" ref="AN2364">IFERROR(_xlfn.IFS(
AM2364="MPR ISSUE","ACTIVE",
AM2364="BSS Hardware Issue","ACTIVE",
AM2364="Sites strategiques, MLL, Pylone, etc.","PASSIVE",
AM2364="AKTIVCO DEFAUT GE &amp; POWER Cabinet","PASSIVE",
AM2364="AKTIVCO Coupure ENEO &amp; Baisse de tension","PASSIVE",
AM2364="Coupure ENEO &amp; Baisse de tension","PASSIVE",
AM2364="Defaut GE &amp; POWER Cabinet","PASSIVE",
AM2364="Sharing","PASSIVE",
AM2364="Sites strategiques &amp; DataCenter","PASSIVE",
AM2364="Exclu","Exclu",
AM2364="SAT","ACTIVE",
AM2364="SPARE-ISSUE","SPARE-ISSUE",
AM2364="Fiber CAmtel","ACTIVE",
AM2364="Fiber AOF","ACTIVE",
AM2364="Projet OCM (HUAWEI)","PLANNED WORKS",
AM2364="Projet OCM (NOKIA)","PLANNED WORKS",
AM2364="ACCESS-ISSUE","ACCESS-ISSUE",
AM2364="Projet OCM (ZTE, NOKIA, autres projets)","PLANNED WORKS",
AM2364="No root CAuse","No root cause",
AM2364="ODU HS","ACTIVE",
AM2364="IP &amp; VLAN","ACTIVE",
AM2364="Warehouse HUAWEI","SPARE-ISSUE",
AM2364="SPARE-HS","SPARE-ISSUE",
AM2364="Power Telco","ACTIVE", AM2364="no impacts","no impacts"
),"")</f>
        <v>no impacts</v>
      </c>
      <c r="AO2364" s="93" t="s">
        <v>5537</v>
      </c>
      <c r="AP2364" s="101" t="str">
        <f t="shared" si="67"/>
        <v>CTR_135</v>
      </c>
      <c r="AQ2364" s="98"/>
      <c r="AR2364" s="17" t="s">
        <v>5537</v>
      </c>
      <c r="AS2364" s="7" t="s">
        <v>5537</v>
      </c>
      <c r="AT2364" s="6"/>
      <c r="AU2364" s="7"/>
      <c r="AV2364" s="3" t="s">
        <v>5537</v>
      </c>
      <c r="AW2364" s="18" t="s">
        <v>5537</v>
      </c>
      <c r="AX2364" s="18" t="s">
        <v>5537</v>
      </c>
      <c r="AY2364" s="18" t="s">
        <v>5537</v>
      </c>
      <c r="AZ2364" s="18" t="s">
        <v>5537</v>
      </c>
      <c r="BA2364" s="18" t="s">
        <v>5537</v>
      </c>
      <c r="BB2364" s="18" t="s">
        <v>5537</v>
      </c>
      <c r="BC2364" s="18" t="s">
        <v>5537</v>
      </c>
      <c r="BD2364" s="18" t="s">
        <v>5537</v>
      </c>
      <c r="BE2364" s="18" t="s">
        <v>5537</v>
      </c>
      <c r="BF2364" s="18" t="s">
        <v>5537</v>
      </c>
      <c r="BG2364" s="18" t="s">
        <v>5537</v>
      </c>
      <c r="BH2364" s="18" t="s">
        <v>5537</v>
      </c>
      <c r="BI2364" s="9" t="s">
        <v>5537</v>
      </c>
      <c r="BJ2364" s="14"/>
      <c r="BK2364" s="14" t="s">
        <v>5537</v>
      </c>
      <c r="BL2364" s="14" t="str">
        <f>_xlfn.XLOOKUP(B2364,'[4]cell downs 18042026 17h'!$B:$B,'[4]cell downs 18042026 17h'!$B:$B,"")</f>
        <v/>
      </c>
      <c r="BM2364" s="14" t="str">
        <f>_xlfn.XLOOKUP(B2364,'[5]Cells Huawei 19042026 15h'!$B:$B,'[5]Cells Huawei 19042026 15h'!$B:$B,"")</f>
        <v/>
      </c>
      <c r="BN2364" s="9" t="str">
        <f>_xlfn.XLOOKUP(B2364,'[6]cells down 19042026 9H40'!$B:$B,'[6]cells down 19042026 9H40'!$B:$B,"")</f>
        <v/>
      </c>
      <c r="BO2364" s="9" t="s">
        <v>4790</v>
      </c>
      <c r="BP2364" s="9" t="s">
        <v>318</v>
      </c>
      <c r="BQ2364" s="115"/>
    </row>
    <row r="2365" spans="1:69" s="9" customFormat="1" x14ac:dyDescent="0.3">
      <c r="A2365" s="2" t="s">
        <v>4795</v>
      </c>
      <c r="B2365" s="8" t="s">
        <v>4796</v>
      </c>
      <c r="C2365" s="3" t="str">
        <f>_xlfn.XLOOKUP(B2365,'[1]daily break down'!$D:$D,'[1]daily break down'!$E:$E,"")</f>
        <v>CENTRE</v>
      </c>
      <c r="D2365" s="1" t="s">
        <v>11</v>
      </c>
      <c r="E2365" s="1" t="s">
        <v>66</v>
      </c>
      <c r="F2365" s="3" t="s">
        <v>37</v>
      </c>
      <c r="G2365" s="1" t="s">
        <v>4797</v>
      </c>
      <c r="H2365" s="34" t="str">
        <f>_xlfn.XLOOKUP(B2365,[2]CALCULATION!$B:$B,[2]CALCULATION!$H:$H,"")</f>
        <v>ZTE</v>
      </c>
      <c r="I2365" s="28">
        <v>0</v>
      </c>
      <c r="J2365" s="28">
        <v>0</v>
      </c>
      <c r="K2365" s="28">
        <v>0</v>
      </c>
      <c r="L2365" s="28">
        <v>0</v>
      </c>
      <c r="M2365" s="28">
        <v>0</v>
      </c>
      <c r="N2365" s="28">
        <v>0</v>
      </c>
      <c r="O2365" s="28">
        <v>0</v>
      </c>
      <c r="P2365" s="28">
        <v>0</v>
      </c>
      <c r="Q2365" s="28">
        <v>0</v>
      </c>
      <c r="R2365" s="28">
        <v>0</v>
      </c>
      <c r="S2365" s="94">
        <v>0</v>
      </c>
      <c r="T2365" s="94">
        <f>_xlfn.XLOOKUP(B2365,'[3]Nur des jours'!$B:$B,'[3]Nur des jours'!$U:$U,"")</f>
        <v>0</v>
      </c>
      <c r="U2365" s="94">
        <v>0</v>
      </c>
      <c r="V2365" s="94">
        <v>0</v>
      </c>
      <c r="W2365" s="94">
        <v>0</v>
      </c>
      <c r="X2365" s="94">
        <v>0</v>
      </c>
      <c r="Y2365" s="94">
        <v>0</v>
      </c>
      <c r="Z2365" s="94">
        <v>0</v>
      </c>
      <c r="AA2365" s="94">
        <v>0</v>
      </c>
      <c r="AB2365" s="94">
        <v>0</v>
      </c>
      <c r="AC2365" s="94"/>
      <c r="AD2365" s="94">
        <v>0</v>
      </c>
      <c r="AE2365" s="94">
        <v>0</v>
      </c>
      <c r="AF2365" s="94">
        <v>0</v>
      </c>
      <c r="AG2365" s="94">
        <v>0</v>
      </c>
      <c r="AH2365" s="94">
        <v>0</v>
      </c>
      <c r="AI2365" s="49" t="s">
        <v>5559</v>
      </c>
      <c r="AJ2365" s="49"/>
      <c r="AK2365" s="48" t="str" cm="1">
        <f t="array" ref="AK2365">IFERROR(_xlfn.IFS(
AM2365="MPR ISSUE","PDH",
AM2365="BSS Hardware Issue","BSS",
AM2365="Sites strategiques, MLL, Pylone, etc.","ENVTECH",
AM2365="AKTIVCO DEFAUT GE &amp; POWER Cabinet","AKTIVCO",
AM2365="AKTIVCO Coupure ENEO &amp; Baisse de tension","AKTIVCO GRID ONLY",
AM2365="Coupure ENEO &amp; Baisse de tension","IHS GRID ONLY",
AM2365="Defaut GE &amp; POWER Cabinet","IHS",
AM2365="Sharing","Partners",
AM2365="Sites strategiques &amp; DataCenter","SST &amp; DC",
AM2365="Exclu","Exclu",
AM2365="SAT","SAT",
AM2365="SPARE-ISSUE","SPARE-ISSUE",
AM2365="Fiber CAmtel","TRANS_FO_CAMTEL",
AM2365="Fiber AOF","Fiber AOF",
AM2365="Projet OCM (HUAWEI)","TRAVAUX-HUAWEI",
AM2365="Projet OCM (NOKIA)","TRAVAUX-NOKIA",
AM2365="ACCESS-ISSUE","ACCESS-ISSUE",
AM2365="Projet OCM (ZTE, NOKIA, autres projets)","TRAVAUX OCM",
AM2365="No root CAuse","No root cause",
AM2365="ODU HS","PDH",
AM2365="IP &amp; VLAN","PDH",
AM2365="Warehouse HUAWEI","SPARE-ISSUE",
AM2365="SPARE-HS","SPARE-ISSUE",
AM2365="Power Telco","BSS",AM2365="no impacts","no impacts"
),"")</f>
        <v>no impacts</v>
      </c>
      <c r="AL2365" s="48" t="str" cm="1">
        <f t="array" ref="AL2365">IFERROR(_xlfn.IFS(
AM2365="MPR ISSUE","TX ISSUE",
AM2365="BSS Hardware Issue","RAN ISSUE",
AM2365="Sites strategiques, MLL, Pylone, etc.","ENVTECH",
AM2365="AKTIVCO DEFAUT GE &amp; POWER Cabinet","POWER ISSUE",
AM2365="AKTIVCO Coupure ENEO &amp; Baisse de tension","POWER ISSUE",
AM2365="Coupure ENEO &amp; Baisse de tension","POWER ISSUE",
AM2365="Defaut GE &amp; POWER Cabinet","POWER ISSUE",
AM2365="Sharing","POWER ISSUE",
AM2365="Sites strategiques &amp; DataCenter","POWER ISSUE",
AM2365="Exclu","Exclu",
AM2365="SAT","TX ISSUE",
AM2365="SPARE-ISSUE","SPARE-ISSUE",
AM2365="Fiber CAmtel","TX ISSUE",
AM2365="Fiber AOF","TX ISSUE",
AM2365="Projet OCM (HUAWEI)","TRAVAUX-HUAWEI",
AM2365="Projet OCM (NOKIA)","TRAVAUX -NOKIA",
AM2365="ACCESS-ISSUE","ACCESS-ISSUE",
AM2365="Projet OCM (ZTE, NOKIA, autres projets)","TRAVAUX OCM",
AM2365="No root CAuse","No root cause",
AM2365="ODU HS","TX ISSUE",
AM2365="IP &amp; VLAN","TX ISSUE",
AM2365="Warehouse HUAWEI","SPARE-ISSUE",
AM2365="SPARE-HS","SPARE-ISSUE",
AM2365="Power Telco","RAN ISSUE",AM2365="no impacts","no impacts"
),"")</f>
        <v>no impacts</v>
      </c>
      <c r="AM2365" s="67" t="s">
        <v>5605</v>
      </c>
      <c r="AN2365" s="48" t="str" cm="1">
        <f t="array" ref="AN2365">IFERROR(_xlfn.IFS(
AM2365="MPR ISSUE","ACTIVE",
AM2365="BSS Hardware Issue","ACTIVE",
AM2365="Sites strategiques, MLL, Pylone, etc.","PASSIVE",
AM2365="AKTIVCO DEFAUT GE &amp; POWER Cabinet","PASSIVE",
AM2365="AKTIVCO Coupure ENEO &amp; Baisse de tension","PASSIVE",
AM2365="Coupure ENEO &amp; Baisse de tension","PASSIVE",
AM2365="Defaut GE &amp; POWER Cabinet","PASSIVE",
AM2365="Sharing","PASSIVE",
AM2365="Sites strategiques &amp; DataCenter","PASSIVE",
AM2365="Exclu","Exclu",
AM2365="SAT","ACTIVE",
AM2365="SPARE-ISSUE","SPARE-ISSUE",
AM2365="Fiber CAmtel","ACTIVE",
AM2365="Fiber AOF","ACTIVE",
AM2365="Projet OCM (HUAWEI)","PLANNED WORKS",
AM2365="Projet OCM (NOKIA)","PLANNED WORKS",
AM2365="ACCESS-ISSUE","ACCESS-ISSUE",
AM2365="Projet OCM (ZTE, NOKIA, autres projets)","PLANNED WORKS",
AM2365="No root CAuse","No root cause",
AM2365="ODU HS","ACTIVE",
AM2365="IP &amp; VLAN","ACTIVE",
AM2365="Warehouse HUAWEI","SPARE-ISSUE",
AM2365="SPARE-HS","SPARE-ISSUE",
AM2365="Power Telco","ACTIVE", AM2365="no impacts","no impacts"
),"")</f>
        <v>no impacts</v>
      </c>
      <c r="AO2365" s="93" t="s">
        <v>5537</v>
      </c>
      <c r="AP2365" s="101" t="str">
        <f t="shared" si="67"/>
        <v>CTR_143</v>
      </c>
      <c r="AR2365" s="17" t="s">
        <v>5537</v>
      </c>
      <c r="AS2365" s="7" t="s">
        <v>5537</v>
      </c>
      <c r="AT2365" s="6"/>
      <c r="AU2365" s="7"/>
      <c r="AV2365" s="3" t="s">
        <v>5537</v>
      </c>
      <c r="AW2365" s="18" t="s">
        <v>5537</v>
      </c>
      <c r="AX2365" s="18" t="s">
        <v>5537</v>
      </c>
      <c r="AY2365" s="18" t="s">
        <v>5537</v>
      </c>
      <c r="AZ2365" s="18" t="s">
        <v>5537</v>
      </c>
      <c r="BA2365" s="18" t="s">
        <v>5537</v>
      </c>
      <c r="BB2365" s="18" t="s">
        <v>5537</v>
      </c>
      <c r="BC2365" s="18" t="s">
        <v>5537</v>
      </c>
      <c r="BD2365" s="18" t="s">
        <v>5537</v>
      </c>
      <c r="BE2365" s="18" t="s">
        <v>5537</v>
      </c>
      <c r="BF2365" s="18" t="s">
        <v>5537</v>
      </c>
      <c r="BG2365" s="18" t="s">
        <v>5537</v>
      </c>
      <c r="BH2365" s="18" t="s">
        <v>5537</v>
      </c>
      <c r="BI2365" s="9" t="s">
        <v>5537</v>
      </c>
      <c r="BJ2365" s="14"/>
      <c r="BK2365" s="14" t="s">
        <v>5537</v>
      </c>
      <c r="BL2365" s="14" t="str">
        <f>_xlfn.XLOOKUP(B2365,'[4]cell downs 18042026 17h'!$B:$B,'[4]cell downs 18042026 17h'!$B:$B,"")</f>
        <v/>
      </c>
      <c r="BM2365" s="14" t="str">
        <f>_xlfn.XLOOKUP(B2365,'[5]Cells Huawei 19042026 15h'!$B:$B,'[5]Cells Huawei 19042026 15h'!$B:$B,"")</f>
        <v/>
      </c>
      <c r="BN2365" s="9" t="str">
        <f>_xlfn.XLOOKUP(B2365,'[6]cells down 19042026 9H40'!$B:$B,'[6]cells down 19042026 9H40'!$B:$B,"")</f>
        <v/>
      </c>
      <c r="BO2365" s="9" t="s">
        <v>4796</v>
      </c>
      <c r="BP2365" s="9" t="s">
        <v>12</v>
      </c>
      <c r="BQ2365" s="115"/>
    </row>
    <row r="2366" spans="1:69" s="9" customFormat="1" x14ac:dyDescent="0.3">
      <c r="A2366" s="1" t="s">
        <v>4819</v>
      </c>
      <c r="B2366" s="8" t="s">
        <v>4820</v>
      </c>
      <c r="C2366" s="3" t="str">
        <f>_xlfn.XLOOKUP(B2366,'[1]daily break down'!$D:$D,'[1]daily break down'!$E:$E,"")</f>
        <v>OUEST</v>
      </c>
      <c r="D2366" s="1" t="s">
        <v>11</v>
      </c>
      <c r="E2366" s="1" t="s">
        <v>96</v>
      </c>
      <c r="F2366" s="3" t="s">
        <v>102</v>
      </c>
      <c r="G2366" s="1" t="s">
        <v>4819</v>
      </c>
      <c r="H2366" s="32" t="str">
        <f>_xlfn.XLOOKUP(B2366,[2]CALCULATION!$B:$B,[2]CALCULATION!$H:$H,"")</f>
        <v>HUAWEI</v>
      </c>
      <c r="I2366" s="28">
        <v>0</v>
      </c>
      <c r="J2366" s="28">
        <v>0</v>
      </c>
      <c r="K2366" s="28">
        <v>0</v>
      </c>
      <c r="L2366" s="28">
        <v>0</v>
      </c>
      <c r="M2366" s="28">
        <v>0</v>
      </c>
      <c r="N2366" s="28">
        <v>0</v>
      </c>
      <c r="O2366" s="28">
        <v>0</v>
      </c>
      <c r="P2366" s="28">
        <v>0</v>
      </c>
      <c r="Q2366" s="28">
        <v>0</v>
      </c>
      <c r="R2366" s="28">
        <v>0</v>
      </c>
      <c r="S2366" s="94">
        <v>0</v>
      </c>
      <c r="T2366" s="94">
        <f>_xlfn.XLOOKUP(B2366,'[3]Nur des jours'!$B:$B,'[3]Nur des jours'!$U:$U,"")</f>
        <v>0</v>
      </c>
      <c r="U2366" s="94">
        <v>0</v>
      </c>
      <c r="V2366" s="94">
        <v>0</v>
      </c>
      <c r="W2366" s="94">
        <v>0</v>
      </c>
      <c r="X2366" s="94">
        <v>0</v>
      </c>
      <c r="Y2366" s="94">
        <v>0</v>
      </c>
      <c r="Z2366" s="94">
        <v>0</v>
      </c>
      <c r="AA2366" s="94">
        <v>0</v>
      </c>
      <c r="AB2366" s="94">
        <v>0</v>
      </c>
      <c r="AC2366" s="94"/>
      <c r="AD2366" s="94">
        <v>0</v>
      </c>
      <c r="AE2366" s="94">
        <v>0</v>
      </c>
      <c r="AF2366" s="94">
        <v>0</v>
      </c>
      <c r="AG2366" s="94">
        <v>0</v>
      </c>
      <c r="AH2366" s="94">
        <v>0</v>
      </c>
      <c r="AI2366" s="49" t="s">
        <v>5559</v>
      </c>
      <c r="AJ2366" s="49"/>
      <c r="AK2366" s="48" t="str" cm="1">
        <f t="array" ref="AK2366">IFERROR(_xlfn.IFS(
AM2366="MPR ISSUE","PDH",
AM2366="BSS Hardware Issue","BSS",
AM2366="Sites strategiques, MLL, Pylone, etc.","ENVTECH",
AM2366="AKTIVCO DEFAUT GE &amp; POWER Cabinet","AKTIVCO",
AM2366="AKTIVCO Coupure ENEO &amp; Baisse de tension","AKTIVCO GRID ONLY",
AM2366="Coupure ENEO &amp; Baisse de tension","IHS GRID ONLY",
AM2366="Defaut GE &amp; POWER Cabinet","IHS",
AM2366="Sharing","Partners",
AM2366="Sites strategiques &amp; DataCenter","SST &amp; DC",
AM2366="Exclu","Exclu",
AM2366="SAT","SAT",
AM2366="SPARE-ISSUE","SPARE-ISSUE",
AM2366="Fiber CAmtel","TRANS_FO_CAMTEL",
AM2366="Fiber AOF","Fiber AOF",
AM2366="Projet OCM (HUAWEI)","TRAVAUX-HUAWEI",
AM2366="Projet OCM (NOKIA)","TRAVAUX-NOKIA",
AM2366="ACCESS-ISSUE","ACCESS-ISSUE",
AM2366="Projet OCM (ZTE, NOKIA, autres projets)","TRAVAUX OCM",
AM2366="No root CAuse","No root cause",
AM2366="ODU HS","PDH",
AM2366="IP &amp; VLAN","PDH",
AM2366="Warehouse HUAWEI","SPARE-ISSUE",
AM2366="SPARE-HS","SPARE-ISSUE",
AM2366="Power Telco","BSS",AM2366="no impacts","no impacts"
),"")</f>
        <v>no impacts</v>
      </c>
      <c r="AL2366" s="48" t="str" cm="1">
        <f t="array" ref="AL2366">IFERROR(_xlfn.IFS(
AM2366="MPR ISSUE","TX ISSUE",
AM2366="BSS Hardware Issue","RAN ISSUE",
AM2366="Sites strategiques, MLL, Pylone, etc.","ENVTECH",
AM2366="AKTIVCO DEFAUT GE &amp; POWER Cabinet","POWER ISSUE",
AM2366="AKTIVCO Coupure ENEO &amp; Baisse de tension","POWER ISSUE",
AM2366="Coupure ENEO &amp; Baisse de tension","POWER ISSUE",
AM2366="Defaut GE &amp; POWER Cabinet","POWER ISSUE",
AM2366="Sharing","POWER ISSUE",
AM2366="Sites strategiques &amp; DataCenter","POWER ISSUE",
AM2366="Exclu","Exclu",
AM2366="SAT","TX ISSUE",
AM2366="SPARE-ISSUE","SPARE-ISSUE",
AM2366="Fiber CAmtel","TX ISSUE",
AM2366="Fiber AOF","TX ISSUE",
AM2366="Projet OCM (HUAWEI)","TRAVAUX-HUAWEI",
AM2366="Projet OCM (NOKIA)","TRAVAUX -NOKIA",
AM2366="ACCESS-ISSUE","ACCESS-ISSUE",
AM2366="Projet OCM (ZTE, NOKIA, autres projets)","TRAVAUX OCM",
AM2366="No root CAuse","No root cause",
AM2366="ODU HS","TX ISSUE",
AM2366="IP &amp; VLAN","TX ISSUE",
AM2366="Warehouse HUAWEI","SPARE-ISSUE",
AM2366="SPARE-HS","SPARE-ISSUE",
AM2366="Power Telco","RAN ISSUE",AM2366="no impacts","no impacts"
),"")</f>
        <v>no impacts</v>
      </c>
      <c r="AM2366" s="67" t="s">
        <v>5605</v>
      </c>
      <c r="AN2366" s="48" t="str" cm="1">
        <f t="array" ref="AN2366">IFERROR(_xlfn.IFS(
AM2366="MPR ISSUE","ACTIVE",
AM2366="BSS Hardware Issue","ACTIVE",
AM2366="Sites strategiques, MLL, Pylone, etc.","PASSIVE",
AM2366="AKTIVCO DEFAUT GE &amp; POWER Cabinet","PASSIVE",
AM2366="AKTIVCO Coupure ENEO &amp; Baisse de tension","PASSIVE",
AM2366="Coupure ENEO &amp; Baisse de tension","PASSIVE",
AM2366="Defaut GE &amp; POWER Cabinet","PASSIVE",
AM2366="Sharing","PASSIVE",
AM2366="Sites strategiques &amp; DataCenter","PASSIVE",
AM2366="Exclu","Exclu",
AM2366="SAT","ACTIVE",
AM2366="SPARE-ISSUE","SPARE-ISSUE",
AM2366="Fiber CAmtel","ACTIVE",
AM2366="Fiber AOF","ACTIVE",
AM2366="Projet OCM (HUAWEI)","PLANNED WORKS",
AM2366="Projet OCM (NOKIA)","PLANNED WORKS",
AM2366="ACCESS-ISSUE","ACCESS-ISSUE",
AM2366="Projet OCM (ZTE, NOKIA, autres projets)","PLANNED WORKS",
AM2366="No root CAuse","No root cause",
AM2366="ODU HS","ACTIVE",
AM2366="IP &amp; VLAN","ACTIVE",
AM2366="Warehouse HUAWEI","SPARE-ISSUE",
AM2366="SPARE-HS","SPARE-ISSUE",
AM2366="Power Telco","ACTIVE", AM2366="no impacts","no impacts"
),"")</f>
        <v>no impacts</v>
      </c>
      <c r="AO2366" s="93" t="s">
        <v>5537</v>
      </c>
      <c r="AP2366" s="101" t="str">
        <f t="shared" si="67"/>
        <v>OST_189</v>
      </c>
      <c r="AR2366" s="17" t="s">
        <v>5537</v>
      </c>
      <c r="AS2366" s="7" t="s">
        <v>5537</v>
      </c>
      <c r="AT2366" s="6"/>
      <c r="AU2366" s="7"/>
      <c r="AV2366" s="3" t="s">
        <v>5537</v>
      </c>
      <c r="AW2366" s="18" t="s">
        <v>5537</v>
      </c>
      <c r="AX2366" s="18" t="s">
        <v>5537</v>
      </c>
      <c r="AY2366" s="18" t="s">
        <v>5537</v>
      </c>
      <c r="AZ2366" s="18" t="s">
        <v>5537</v>
      </c>
      <c r="BA2366" s="18" t="s">
        <v>5537</v>
      </c>
      <c r="BB2366" s="18" t="s">
        <v>5537</v>
      </c>
      <c r="BC2366" s="18" t="s">
        <v>5537</v>
      </c>
      <c r="BD2366" s="18" t="s">
        <v>5537</v>
      </c>
      <c r="BE2366" s="18" t="s">
        <v>5537</v>
      </c>
      <c r="BF2366" s="18" t="s">
        <v>5537</v>
      </c>
      <c r="BG2366" s="18" t="s">
        <v>5537</v>
      </c>
      <c r="BH2366" s="18" t="s">
        <v>5537</v>
      </c>
      <c r="BI2366" s="9" t="s">
        <v>5537</v>
      </c>
      <c r="BJ2366" s="14"/>
      <c r="BK2366" s="14" t="s">
        <v>5537</v>
      </c>
      <c r="BL2366" s="14" t="str">
        <f>_xlfn.XLOOKUP(B2366,'[4]cell downs 18042026 17h'!$B:$B,'[4]cell downs 18042026 17h'!$B:$B,"")</f>
        <v/>
      </c>
      <c r="BM2366" s="14" t="str">
        <f>_xlfn.XLOOKUP(B2366,'[5]Cells Huawei 19042026 15h'!$B:$B,'[5]Cells Huawei 19042026 15h'!$B:$B,"")</f>
        <v/>
      </c>
      <c r="BN2366" s="9" t="str">
        <f>_xlfn.XLOOKUP(B2366,'[6]cells down 19042026 9H40'!$B:$B,'[6]cells down 19042026 9H40'!$B:$B,"")</f>
        <v/>
      </c>
      <c r="BO2366" s="9" t="s">
        <v>4820</v>
      </c>
      <c r="BP2366" s="9" t="s">
        <v>12</v>
      </c>
      <c r="BQ2366" s="115"/>
    </row>
    <row r="2367" spans="1:69" s="9" customFormat="1" x14ac:dyDescent="0.3">
      <c r="A2367" s="1" t="s">
        <v>4821</v>
      </c>
      <c r="B2367" s="8" t="s">
        <v>4822</v>
      </c>
      <c r="C2367" s="3" t="str">
        <f>_xlfn.XLOOKUP(B2367,'[1]daily break down'!$D:$D,'[1]daily break down'!$E:$E,"")</f>
        <v>OUEST</v>
      </c>
      <c r="D2367" s="1" t="s">
        <v>11</v>
      </c>
      <c r="E2367" s="1" t="s">
        <v>12</v>
      </c>
      <c r="F2367" s="3" t="s">
        <v>102</v>
      </c>
      <c r="G2367" s="1" t="s">
        <v>4821</v>
      </c>
      <c r="H2367" s="32" t="str">
        <f>_xlfn.XLOOKUP(B2367,[2]CALCULATION!$B:$B,[2]CALCULATION!$H:$H,"")</f>
        <v>HUAWEI</v>
      </c>
      <c r="I2367" s="28">
        <v>0</v>
      </c>
      <c r="J2367" s="28">
        <v>0</v>
      </c>
      <c r="K2367" s="28">
        <v>0</v>
      </c>
      <c r="L2367" s="28">
        <v>0</v>
      </c>
      <c r="M2367" s="28">
        <v>0</v>
      </c>
      <c r="N2367" s="28">
        <v>0</v>
      </c>
      <c r="O2367" s="28">
        <v>0</v>
      </c>
      <c r="P2367" s="28">
        <v>0</v>
      </c>
      <c r="Q2367" s="28">
        <v>0</v>
      </c>
      <c r="R2367" s="28">
        <v>0</v>
      </c>
      <c r="S2367" s="94">
        <v>0</v>
      </c>
      <c r="T2367" s="94">
        <f>_xlfn.XLOOKUP(B2367,'[3]Nur des jours'!$B:$B,'[3]Nur des jours'!$U:$U,"")</f>
        <v>0</v>
      </c>
      <c r="U2367" s="94">
        <v>0</v>
      </c>
      <c r="V2367" s="94">
        <v>0</v>
      </c>
      <c r="W2367" s="94">
        <v>0</v>
      </c>
      <c r="X2367" s="94">
        <v>0</v>
      </c>
      <c r="Y2367" s="94">
        <v>0</v>
      </c>
      <c r="Z2367" s="94">
        <v>0</v>
      </c>
      <c r="AA2367" s="94">
        <v>0</v>
      </c>
      <c r="AB2367" s="94">
        <v>0</v>
      </c>
      <c r="AC2367" s="94"/>
      <c r="AD2367" s="94">
        <v>0</v>
      </c>
      <c r="AE2367" s="94">
        <v>0</v>
      </c>
      <c r="AF2367" s="94">
        <v>0</v>
      </c>
      <c r="AG2367" s="94">
        <v>0</v>
      </c>
      <c r="AH2367" s="94">
        <v>0</v>
      </c>
      <c r="AI2367" s="49" t="s">
        <v>5559</v>
      </c>
      <c r="AJ2367" s="49"/>
      <c r="AK2367" s="48" t="str" cm="1">
        <f t="array" ref="AK2367">IFERROR(_xlfn.IFS(
AM2367="MPR ISSUE","PDH",
AM2367="BSS Hardware Issue","BSS",
AM2367="Sites strategiques, MLL, Pylone, etc.","ENVTECH",
AM2367="AKTIVCO DEFAUT GE &amp; POWER Cabinet","AKTIVCO",
AM2367="AKTIVCO Coupure ENEO &amp; Baisse de tension","AKTIVCO GRID ONLY",
AM2367="Coupure ENEO &amp; Baisse de tension","IHS GRID ONLY",
AM2367="Defaut GE &amp; POWER Cabinet","IHS",
AM2367="Sharing","Partners",
AM2367="Sites strategiques &amp; DataCenter","SST &amp; DC",
AM2367="Exclu","Exclu",
AM2367="SAT","SAT",
AM2367="SPARE-ISSUE","SPARE-ISSUE",
AM2367="Fiber CAmtel","TRANS_FO_CAMTEL",
AM2367="Fiber AOF","Fiber AOF",
AM2367="Projet OCM (HUAWEI)","TRAVAUX-HUAWEI",
AM2367="Projet OCM (NOKIA)","TRAVAUX-NOKIA",
AM2367="ACCESS-ISSUE","ACCESS-ISSUE",
AM2367="Projet OCM (ZTE, NOKIA, autres projets)","TRAVAUX OCM",
AM2367="No root CAuse","No root cause",
AM2367="ODU HS","PDH",
AM2367="IP &amp; VLAN","PDH",
AM2367="Warehouse HUAWEI","SPARE-ISSUE",
AM2367="SPARE-HS","SPARE-ISSUE",
AM2367="Power Telco","BSS",AM2367="no impacts","no impacts"
),"")</f>
        <v>no impacts</v>
      </c>
      <c r="AL2367" s="48" t="str" cm="1">
        <f t="array" ref="AL2367">IFERROR(_xlfn.IFS(
AM2367="MPR ISSUE","TX ISSUE",
AM2367="BSS Hardware Issue","RAN ISSUE",
AM2367="Sites strategiques, MLL, Pylone, etc.","ENVTECH",
AM2367="AKTIVCO DEFAUT GE &amp; POWER Cabinet","POWER ISSUE",
AM2367="AKTIVCO Coupure ENEO &amp; Baisse de tension","POWER ISSUE",
AM2367="Coupure ENEO &amp; Baisse de tension","POWER ISSUE",
AM2367="Defaut GE &amp; POWER Cabinet","POWER ISSUE",
AM2367="Sharing","POWER ISSUE",
AM2367="Sites strategiques &amp; DataCenter","POWER ISSUE",
AM2367="Exclu","Exclu",
AM2367="SAT","TX ISSUE",
AM2367="SPARE-ISSUE","SPARE-ISSUE",
AM2367="Fiber CAmtel","TX ISSUE",
AM2367="Fiber AOF","TX ISSUE",
AM2367="Projet OCM (HUAWEI)","TRAVAUX-HUAWEI",
AM2367="Projet OCM (NOKIA)","TRAVAUX -NOKIA",
AM2367="ACCESS-ISSUE","ACCESS-ISSUE",
AM2367="Projet OCM (ZTE, NOKIA, autres projets)","TRAVAUX OCM",
AM2367="No root CAuse","No root cause",
AM2367="ODU HS","TX ISSUE",
AM2367="IP &amp; VLAN","TX ISSUE",
AM2367="Warehouse HUAWEI","SPARE-ISSUE",
AM2367="SPARE-HS","SPARE-ISSUE",
AM2367="Power Telco","RAN ISSUE",AM2367="no impacts","no impacts"
),"")</f>
        <v>no impacts</v>
      </c>
      <c r="AM2367" s="67" t="s">
        <v>5605</v>
      </c>
      <c r="AN2367" s="48" t="str" cm="1">
        <f t="array" ref="AN2367">IFERROR(_xlfn.IFS(
AM2367="MPR ISSUE","ACTIVE",
AM2367="BSS Hardware Issue","ACTIVE",
AM2367="Sites strategiques, MLL, Pylone, etc.","PASSIVE",
AM2367="AKTIVCO DEFAUT GE &amp; POWER Cabinet","PASSIVE",
AM2367="AKTIVCO Coupure ENEO &amp; Baisse de tension","PASSIVE",
AM2367="Coupure ENEO &amp; Baisse de tension","PASSIVE",
AM2367="Defaut GE &amp; POWER Cabinet","PASSIVE",
AM2367="Sharing","PASSIVE",
AM2367="Sites strategiques &amp; DataCenter","PASSIVE",
AM2367="Exclu","Exclu",
AM2367="SAT","ACTIVE",
AM2367="SPARE-ISSUE","SPARE-ISSUE",
AM2367="Fiber CAmtel","ACTIVE",
AM2367="Fiber AOF","ACTIVE",
AM2367="Projet OCM (HUAWEI)","PLANNED WORKS",
AM2367="Projet OCM (NOKIA)","PLANNED WORKS",
AM2367="ACCESS-ISSUE","ACCESS-ISSUE",
AM2367="Projet OCM (ZTE, NOKIA, autres projets)","PLANNED WORKS",
AM2367="No root CAuse","No root cause",
AM2367="ODU HS","ACTIVE",
AM2367="IP &amp; VLAN","ACTIVE",
AM2367="Warehouse HUAWEI","SPARE-ISSUE",
AM2367="SPARE-HS","SPARE-ISSUE",
AM2367="Power Telco","ACTIVE", AM2367="no impacts","no impacts"
),"")</f>
        <v>no impacts</v>
      </c>
      <c r="AO2367" s="93" t="s">
        <v>5537</v>
      </c>
      <c r="AP2367" s="101" t="str">
        <f t="shared" si="67"/>
        <v>OST_088</v>
      </c>
      <c r="AR2367" s="17" t="s">
        <v>5537</v>
      </c>
      <c r="AS2367" s="7" t="s">
        <v>5537</v>
      </c>
      <c r="AT2367" s="6"/>
      <c r="AU2367" s="7"/>
      <c r="AV2367" s="3" t="s">
        <v>5537</v>
      </c>
      <c r="AW2367" s="18" t="s">
        <v>5537</v>
      </c>
      <c r="AX2367" s="18" t="s">
        <v>5537</v>
      </c>
      <c r="AY2367" s="18" t="s">
        <v>5537</v>
      </c>
      <c r="AZ2367" s="18" t="s">
        <v>5537</v>
      </c>
      <c r="BA2367" s="18" t="s">
        <v>5537</v>
      </c>
      <c r="BB2367" s="18" t="s">
        <v>5537</v>
      </c>
      <c r="BC2367" s="18" t="s">
        <v>5537</v>
      </c>
      <c r="BD2367" s="18" t="s">
        <v>5537</v>
      </c>
      <c r="BE2367" s="18" t="s">
        <v>5537</v>
      </c>
      <c r="BF2367" s="18" t="s">
        <v>5537</v>
      </c>
      <c r="BG2367" s="18" t="s">
        <v>5537</v>
      </c>
      <c r="BH2367" s="18" t="s">
        <v>5537</v>
      </c>
      <c r="BI2367" s="9" t="s">
        <v>5537</v>
      </c>
      <c r="BJ2367" s="14"/>
      <c r="BK2367" s="14" t="s">
        <v>5537</v>
      </c>
      <c r="BL2367" s="14" t="str">
        <f>_xlfn.XLOOKUP(B2367,'[4]cell downs 18042026 17h'!$B:$B,'[4]cell downs 18042026 17h'!$B:$B,"")</f>
        <v/>
      </c>
      <c r="BM2367" s="14" t="str">
        <f>_xlfn.XLOOKUP(B2367,'[5]Cells Huawei 19042026 15h'!$B:$B,'[5]Cells Huawei 19042026 15h'!$B:$B,"")</f>
        <v/>
      </c>
      <c r="BN2367" s="9" t="str">
        <f>_xlfn.XLOOKUP(B2367,'[6]cells down 19042026 9H40'!$B:$B,'[6]cells down 19042026 9H40'!$B:$B,"")</f>
        <v/>
      </c>
      <c r="BO2367" s="9" t="s">
        <v>4822</v>
      </c>
      <c r="BP2367" s="9" t="s">
        <v>12</v>
      </c>
      <c r="BQ2367" s="115"/>
    </row>
    <row r="2368" spans="1:69" s="9" customFormat="1" x14ac:dyDescent="0.3">
      <c r="A2368" s="1" t="s">
        <v>4921</v>
      </c>
      <c r="B2368" s="8" t="s">
        <v>4922</v>
      </c>
      <c r="C2368" s="3" t="str">
        <f>_xlfn.XLOOKUP(B2368,'[1]daily break down'!$D:$D,'[1]daily break down'!$E:$E,"")</f>
        <v>CENTRE</v>
      </c>
      <c r="D2368" s="1" t="s">
        <v>11</v>
      </c>
      <c r="E2368" s="1" t="str">
        <f>BP2368</f>
        <v/>
      </c>
      <c r="F2368" s="3" t="s">
        <v>37</v>
      </c>
      <c r="G2368" s="1" t="s">
        <v>4923</v>
      </c>
      <c r="H2368" s="34" t="str">
        <f>_xlfn.XLOOKUP(B2368,[2]CALCULATION!$B:$B,[2]CALCULATION!$H:$H,"")</f>
        <v>ZTE</v>
      </c>
      <c r="I2368" s="28">
        <v>0</v>
      </c>
      <c r="J2368" s="28">
        <v>0</v>
      </c>
      <c r="K2368" s="28">
        <v>0</v>
      </c>
      <c r="L2368" s="28">
        <v>0</v>
      </c>
      <c r="M2368" s="28">
        <v>0</v>
      </c>
      <c r="N2368" s="28">
        <v>0</v>
      </c>
      <c r="O2368" s="28">
        <v>0</v>
      </c>
      <c r="P2368" s="28">
        <v>0</v>
      </c>
      <c r="Q2368" s="28">
        <v>0</v>
      </c>
      <c r="R2368" s="28">
        <v>0</v>
      </c>
      <c r="S2368" s="94">
        <v>0</v>
      </c>
      <c r="T2368" s="94">
        <f>_xlfn.XLOOKUP(B2368,'[3]Nur des jours'!$B:$B,'[3]Nur des jours'!$U:$U,"")</f>
        <v>0</v>
      </c>
      <c r="U2368" s="94">
        <v>0</v>
      </c>
      <c r="V2368" s="94">
        <v>0</v>
      </c>
      <c r="W2368" s="94">
        <v>0</v>
      </c>
      <c r="X2368" s="94">
        <v>0</v>
      </c>
      <c r="Y2368" s="94">
        <v>0</v>
      </c>
      <c r="Z2368" s="94">
        <v>0</v>
      </c>
      <c r="AA2368" s="94">
        <v>0</v>
      </c>
      <c r="AB2368" s="94">
        <v>0</v>
      </c>
      <c r="AC2368" s="94"/>
      <c r="AD2368" s="94">
        <v>0</v>
      </c>
      <c r="AE2368" s="94">
        <v>0</v>
      </c>
      <c r="AF2368" s="94">
        <v>0</v>
      </c>
      <c r="AG2368" s="94">
        <v>0</v>
      </c>
      <c r="AH2368" s="94">
        <v>0</v>
      </c>
      <c r="AI2368" s="49" t="s">
        <v>5559</v>
      </c>
      <c r="AJ2368" s="49"/>
      <c r="AK2368" s="48" t="str" cm="1">
        <f t="array" ref="AK2368">IFERROR(_xlfn.IFS(
AM2368="MPR ISSUE","PDH",
AM2368="BSS Hardware Issue","BSS",
AM2368="Sites strategiques, MLL, Pylone, etc.","ENVTECH",
AM2368="AKTIVCO DEFAUT GE &amp; POWER Cabinet","AKTIVCO",
AM2368="AKTIVCO Coupure ENEO &amp; Baisse de tension","AKTIVCO GRID ONLY",
AM2368="Coupure ENEO &amp; Baisse de tension","IHS GRID ONLY",
AM2368="Defaut GE &amp; POWER Cabinet","IHS",
AM2368="Sharing","Partners",
AM2368="Sites strategiques &amp; DataCenter","SST &amp; DC",
AM2368="Exclu","Exclu",
AM2368="SAT","SAT",
AM2368="SPARE-ISSUE","SPARE-ISSUE",
AM2368="Fiber CAmtel","TRANS_FO_CAMTEL",
AM2368="Fiber AOF","Fiber AOF",
AM2368="Projet OCM (HUAWEI)","TRAVAUX-HUAWEI",
AM2368="Projet OCM (NOKIA)","TRAVAUX-NOKIA",
AM2368="ACCESS-ISSUE","ACCESS-ISSUE",
AM2368="Projet OCM (ZTE, NOKIA, autres projets)","TRAVAUX OCM",
AM2368="No root CAuse","No root cause",
AM2368="ODU HS","PDH",
AM2368="IP &amp; VLAN","PDH",
AM2368="Warehouse HUAWEI","SPARE-ISSUE",
AM2368="SPARE-HS","SPARE-ISSUE",
AM2368="Power Telco","BSS",AM2368="no impacts","no impacts"
),"")</f>
        <v>no impacts</v>
      </c>
      <c r="AL2368" s="48" t="str" cm="1">
        <f t="array" ref="AL2368">IFERROR(_xlfn.IFS(
AM2368="MPR ISSUE","TX ISSUE",
AM2368="BSS Hardware Issue","RAN ISSUE",
AM2368="Sites strategiques, MLL, Pylone, etc.","ENVTECH",
AM2368="AKTIVCO DEFAUT GE &amp; POWER Cabinet","POWER ISSUE",
AM2368="AKTIVCO Coupure ENEO &amp; Baisse de tension","POWER ISSUE",
AM2368="Coupure ENEO &amp; Baisse de tension","POWER ISSUE",
AM2368="Defaut GE &amp; POWER Cabinet","POWER ISSUE",
AM2368="Sharing","POWER ISSUE",
AM2368="Sites strategiques &amp; DataCenter","POWER ISSUE",
AM2368="Exclu","Exclu",
AM2368="SAT","TX ISSUE",
AM2368="SPARE-ISSUE","SPARE-ISSUE",
AM2368="Fiber CAmtel","TX ISSUE",
AM2368="Fiber AOF","TX ISSUE",
AM2368="Projet OCM (HUAWEI)","TRAVAUX-HUAWEI",
AM2368="Projet OCM (NOKIA)","TRAVAUX -NOKIA",
AM2368="ACCESS-ISSUE","ACCESS-ISSUE",
AM2368="Projet OCM (ZTE, NOKIA, autres projets)","TRAVAUX OCM",
AM2368="No root CAuse","No root cause",
AM2368="ODU HS","TX ISSUE",
AM2368="IP &amp; VLAN","TX ISSUE",
AM2368="Warehouse HUAWEI","SPARE-ISSUE",
AM2368="SPARE-HS","SPARE-ISSUE",
AM2368="Power Telco","RAN ISSUE",AM2368="no impacts","no impacts"
),"")</f>
        <v>no impacts</v>
      </c>
      <c r="AM2368" s="67" t="s">
        <v>5605</v>
      </c>
      <c r="AN2368" s="48" t="str" cm="1">
        <f t="array" ref="AN2368">IFERROR(_xlfn.IFS(
AM2368="MPR ISSUE","ACTIVE",
AM2368="BSS Hardware Issue","ACTIVE",
AM2368="Sites strategiques, MLL, Pylone, etc.","PASSIVE",
AM2368="AKTIVCO DEFAUT GE &amp; POWER Cabinet","PASSIVE",
AM2368="AKTIVCO Coupure ENEO &amp; Baisse de tension","PASSIVE",
AM2368="Coupure ENEO &amp; Baisse de tension","PASSIVE",
AM2368="Defaut GE &amp; POWER Cabinet","PASSIVE",
AM2368="Sharing","PASSIVE",
AM2368="Sites strategiques &amp; DataCenter","PASSIVE",
AM2368="Exclu","Exclu",
AM2368="SAT","ACTIVE",
AM2368="SPARE-ISSUE","SPARE-ISSUE",
AM2368="Fiber CAmtel","ACTIVE",
AM2368="Fiber AOF","ACTIVE",
AM2368="Projet OCM (HUAWEI)","PLANNED WORKS",
AM2368="Projet OCM (NOKIA)","PLANNED WORKS",
AM2368="ACCESS-ISSUE","ACCESS-ISSUE",
AM2368="Projet OCM (ZTE, NOKIA, autres projets)","PLANNED WORKS",
AM2368="No root CAuse","No root cause",
AM2368="ODU HS","ACTIVE",
AM2368="IP &amp; VLAN","ACTIVE",
AM2368="Warehouse HUAWEI","SPARE-ISSUE",
AM2368="SPARE-HS","SPARE-ISSUE",
AM2368="Power Telco","ACTIVE", AM2368="no impacts","no impacts"
),"")</f>
        <v>no impacts</v>
      </c>
      <c r="AO2368" s="93" t="s">
        <v>5537</v>
      </c>
      <c r="AP2368" s="101" t="str">
        <f t="shared" si="67"/>
        <v>CTR_364</v>
      </c>
      <c r="AR2368" s="17" t="s">
        <v>5537</v>
      </c>
      <c r="AS2368" s="7" t="s">
        <v>5537</v>
      </c>
      <c r="AT2368" s="6"/>
      <c r="AU2368" s="7"/>
      <c r="AV2368" s="3" t="s">
        <v>5537</v>
      </c>
      <c r="AW2368" s="18" t="s">
        <v>5537</v>
      </c>
      <c r="AX2368" s="18" t="s">
        <v>5537</v>
      </c>
      <c r="AY2368" s="18" t="s">
        <v>5537</v>
      </c>
      <c r="AZ2368" s="18" t="s">
        <v>5537</v>
      </c>
      <c r="BA2368" s="18" t="s">
        <v>5537</v>
      </c>
      <c r="BB2368" s="18" t="s">
        <v>5537</v>
      </c>
      <c r="BC2368" s="18" t="s">
        <v>5537</v>
      </c>
      <c r="BD2368" s="18" t="s">
        <v>5537</v>
      </c>
      <c r="BE2368" s="18" t="s">
        <v>5537</v>
      </c>
      <c r="BF2368" s="18" t="s">
        <v>5537</v>
      </c>
      <c r="BG2368" s="18" t="s">
        <v>5537</v>
      </c>
      <c r="BH2368" s="18" t="s">
        <v>5537</v>
      </c>
      <c r="BI2368" s="9" t="s">
        <v>5537</v>
      </c>
      <c r="BJ2368" s="14"/>
      <c r="BK2368" s="14" t="s">
        <v>5537</v>
      </c>
      <c r="BL2368" s="14" t="str">
        <f>_xlfn.XLOOKUP(B2368,'[4]cell downs 18042026 17h'!$B:$B,'[4]cell downs 18042026 17h'!$B:$B,"")</f>
        <v/>
      </c>
      <c r="BM2368" s="14" t="str">
        <f>_xlfn.XLOOKUP(B2368,'[5]Cells Huawei 19042026 15h'!$B:$B,'[5]Cells Huawei 19042026 15h'!$B:$B,"")</f>
        <v/>
      </c>
      <c r="BN2368" s="9" t="str">
        <f>_xlfn.XLOOKUP(B2368,'[6]cells down 19042026 9H40'!$B:$B,'[6]cells down 19042026 9H40'!$B:$B,"")</f>
        <v/>
      </c>
      <c r="BO2368" s="9" t="s">
        <v>4922</v>
      </c>
      <c r="BP2368" s="9" t="s">
        <v>5537</v>
      </c>
      <c r="BQ2368" s="115"/>
    </row>
    <row r="2369" spans="1:69" s="9" customFormat="1" x14ac:dyDescent="0.3">
      <c r="A2369" s="1" t="s">
        <v>4834</v>
      </c>
      <c r="B2369" s="8" t="s">
        <v>4835</v>
      </c>
      <c r="C2369" s="3" t="str">
        <f>_xlfn.XLOOKUP(B2369,'[1]daily break down'!$D:$D,'[1]daily break down'!$E:$E,"")</f>
        <v>Douala</v>
      </c>
      <c r="D2369" s="1" t="s">
        <v>11</v>
      </c>
      <c r="E2369" s="1" t="s">
        <v>12</v>
      </c>
      <c r="F2369" s="3" t="s">
        <v>31</v>
      </c>
      <c r="G2369" s="1" t="s">
        <v>32</v>
      </c>
      <c r="H2369" s="34" t="str">
        <f>_xlfn.XLOOKUP(B2369,[2]CALCULATION!$B:$B,[2]CALCULATION!$H:$H,"")</f>
        <v>ZTE</v>
      </c>
      <c r="I2369" s="28">
        <v>0</v>
      </c>
      <c r="J2369" s="28">
        <v>0</v>
      </c>
      <c r="K2369" s="28">
        <v>0</v>
      </c>
      <c r="L2369" s="28">
        <v>0</v>
      </c>
      <c r="M2369" s="28">
        <v>0</v>
      </c>
      <c r="N2369" s="28">
        <v>0</v>
      </c>
      <c r="O2369" s="28">
        <v>0</v>
      </c>
      <c r="P2369" s="28">
        <v>0</v>
      </c>
      <c r="Q2369" s="28">
        <v>0</v>
      </c>
      <c r="R2369" s="28">
        <v>0</v>
      </c>
      <c r="S2369" s="94">
        <v>0</v>
      </c>
      <c r="T2369" s="94">
        <f>_xlfn.XLOOKUP(B2369,'[3]Nur des jours'!$B:$B,'[3]Nur des jours'!$U:$U,"")</f>
        <v>0</v>
      </c>
      <c r="U2369" s="94">
        <v>0</v>
      </c>
      <c r="V2369" s="94">
        <v>0</v>
      </c>
      <c r="W2369" s="94">
        <v>0</v>
      </c>
      <c r="X2369" s="94">
        <v>0</v>
      </c>
      <c r="Y2369" s="94">
        <v>0</v>
      </c>
      <c r="Z2369" s="94">
        <v>0</v>
      </c>
      <c r="AA2369" s="94">
        <v>0</v>
      </c>
      <c r="AB2369" s="94">
        <v>0</v>
      </c>
      <c r="AC2369" s="94"/>
      <c r="AD2369" s="94">
        <v>0</v>
      </c>
      <c r="AE2369" s="94">
        <v>0</v>
      </c>
      <c r="AF2369" s="94">
        <v>0</v>
      </c>
      <c r="AG2369" s="94">
        <v>0</v>
      </c>
      <c r="AH2369" s="94">
        <v>0</v>
      </c>
      <c r="AI2369" s="49" t="s">
        <v>5559</v>
      </c>
      <c r="AJ2369" s="49"/>
      <c r="AK2369" s="48" t="str" cm="1">
        <f t="array" ref="AK2369">IFERROR(_xlfn.IFS(
AM2369="MPR ISSUE","PDH",
AM2369="BSS Hardware Issue","BSS",
AM2369="Sites strategiques, MLL, Pylone, etc.","ENVTECH",
AM2369="AKTIVCO DEFAUT GE &amp; POWER Cabinet","AKTIVCO",
AM2369="AKTIVCO Coupure ENEO &amp; Baisse de tension","AKTIVCO GRID ONLY",
AM2369="Coupure ENEO &amp; Baisse de tension","IHS GRID ONLY",
AM2369="Defaut GE &amp; POWER Cabinet","IHS",
AM2369="Sharing","Partners",
AM2369="Sites strategiques &amp; DataCenter","SST &amp; DC",
AM2369="Exclu","Exclu",
AM2369="SAT","SAT",
AM2369="SPARE-ISSUE","SPARE-ISSUE",
AM2369="Fiber CAmtel","TRANS_FO_CAMTEL",
AM2369="Fiber AOF","Fiber AOF",
AM2369="Projet OCM (HUAWEI)","TRAVAUX-HUAWEI",
AM2369="Projet OCM (NOKIA)","TRAVAUX-NOKIA",
AM2369="ACCESS-ISSUE","ACCESS-ISSUE",
AM2369="Projet OCM (ZTE, NOKIA, autres projets)","TRAVAUX OCM",
AM2369="No root CAuse","No root cause",
AM2369="ODU HS","PDH",
AM2369="IP &amp; VLAN","PDH",
AM2369="Warehouse HUAWEI","SPARE-ISSUE",
AM2369="SPARE-HS","SPARE-ISSUE",
AM2369="Power Telco","BSS",AM2369="no impacts","no impacts"
),"")</f>
        <v>no impacts</v>
      </c>
      <c r="AL2369" s="48" t="str" cm="1">
        <f t="array" ref="AL2369">IFERROR(_xlfn.IFS(
AM2369="MPR ISSUE","TX ISSUE",
AM2369="BSS Hardware Issue","RAN ISSUE",
AM2369="Sites strategiques, MLL, Pylone, etc.","ENVTECH",
AM2369="AKTIVCO DEFAUT GE &amp; POWER Cabinet","POWER ISSUE",
AM2369="AKTIVCO Coupure ENEO &amp; Baisse de tension","POWER ISSUE",
AM2369="Coupure ENEO &amp; Baisse de tension","POWER ISSUE",
AM2369="Defaut GE &amp; POWER Cabinet","POWER ISSUE",
AM2369="Sharing","POWER ISSUE",
AM2369="Sites strategiques &amp; DataCenter","POWER ISSUE",
AM2369="Exclu","Exclu",
AM2369="SAT","TX ISSUE",
AM2369="SPARE-ISSUE","SPARE-ISSUE",
AM2369="Fiber CAmtel","TX ISSUE",
AM2369="Fiber AOF","TX ISSUE",
AM2369="Projet OCM (HUAWEI)","TRAVAUX-HUAWEI",
AM2369="Projet OCM (NOKIA)","TRAVAUX -NOKIA",
AM2369="ACCESS-ISSUE","ACCESS-ISSUE",
AM2369="Projet OCM (ZTE, NOKIA, autres projets)","TRAVAUX OCM",
AM2369="No root CAuse","No root cause",
AM2369="ODU HS","TX ISSUE",
AM2369="IP &amp; VLAN","TX ISSUE",
AM2369="Warehouse HUAWEI","SPARE-ISSUE",
AM2369="SPARE-HS","SPARE-ISSUE",
AM2369="Power Telco","RAN ISSUE",AM2369="no impacts","no impacts"
),"")</f>
        <v>no impacts</v>
      </c>
      <c r="AM2369" s="67" t="s">
        <v>5605</v>
      </c>
      <c r="AN2369" s="48" t="str" cm="1">
        <f t="array" ref="AN2369">IFERROR(_xlfn.IFS(
AM2369="MPR ISSUE","ACTIVE",
AM2369="BSS Hardware Issue","ACTIVE",
AM2369="Sites strategiques, MLL, Pylone, etc.","PASSIVE",
AM2369="AKTIVCO DEFAUT GE &amp; POWER Cabinet","PASSIVE",
AM2369="AKTIVCO Coupure ENEO &amp; Baisse de tension","PASSIVE",
AM2369="Coupure ENEO &amp; Baisse de tension","PASSIVE",
AM2369="Defaut GE &amp; POWER Cabinet","PASSIVE",
AM2369="Sharing","PASSIVE",
AM2369="Sites strategiques &amp; DataCenter","PASSIVE",
AM2369="Exclu","Exclu",
AM2369="SAT","ACTIVE",
AM2369="SPARE-ISSUE","SPARE-ISSUE",
AM2369="Fiber CAmtel","ACTIVE",
AM2369="Fiber AOF","ACTIVE",
AM2369="Projet OCM (HUAWEI)","PLANNED WORKS",
AM2369="Projet OCM (NOKIA)","PLANNED WORKS",
AM2369="ACCESS-ISSUE","ACCESS-ISSUE",
AM2369="Projet OCM (ZTE, NOKIA, autres projets)","PLANNED WORKS",
AM2369="No root CAuse","No root cause",
AM2369="ODU HS","ACTIVE",
AM2369="IP &amp; VLAN","ACTIVE",
AM2369="Warehouse HUAWEI","SPARE-ISSUE",
AM2369="SPARE-HS","SPARE-ISSUE",
AM2369="Power Telco","ACTIVE", AM2369="no impacts","no impacts"
),"")</f>
        <v>no impacts</v>
      </c>
      <c r="AO2369" s="93" t="s">
        <v>5537</v>
      </c>
      <c r="AP2369" s="101" t="str">
        <f t="shared" si="67"/>
        <v>LIT_454</v>
      </c>
      <c r="AR2369" s="17" t="s">
        <v>5537</v>
      </c>
      <c r="AS2369" s="7" t="s">
        <v>5537</v>
      </c>
      <c r="AT2369" s="6"/>
      <c r="AU2369" s="7"/>
      <c r="AV2369" s="3" t="s">
        <v>5537</v>
      </c>
      <c r="AW2369" s="18" t="s">
        <v>5537</v>
      </c>
      <c r="AX2369" s="18" t="s">
        <v>5537</v>
      </c>
      <c r="AY2369" s="18" t="s">
        <v>5537</v>
      </c>
      <c r="AZ2369" s="18" t="s">
        <v>5537</v>
      </c>
      <c r="BA2369" s="18" t="s">
        <v>5537</v>
      </c>
      <c r="BB2369" s="18" t="s">
        <v>5537</v>
      </c>
      <c r="BC2369" s="18" t="s">
        <v>5537</v>
      </c>
      <c r="BD2369" s="18" t="s">
        <v>5537</v>
      </c>
      <c r="BE2369" s="18" t="s">
        <v>5537</v>
      </c>
      <c r="BF2369" s="18" t="s">
        <v>5537</v>
      </c>
      <c r="BG2369" s="18" t="s">
        <v>5537</v>
      </c>
      <c r="BH2369" s="18" t="s">
        <v>5537</v>
      </c>
      <c r="BI2369" s="9" t="s">
        <v>5537</v>
      </c>
      <c r="BJ2369" s="14"/>
      <c r="BK2369" s="14" t="s">
        <v>5537</v>
      </c>
      <c r="BL2369" s="14" t="str">
        <f>_xlfn.XLOOKUP(B2369,'[4]cell downs 18042026 17h'!$B:$B,'[4]cell downs 18042026 17h'!$B:$B,"")</f>
        <v/>
      </c>
      <c r="BM2369" s="14" t="str">
        <f>_xlfn.XLOOKUP(B2369,'[5]Cells Huawei 19042026 15h'!$B:$B,'[5]Cells Huawei 19042026 15h'!$B:$B,"")</f>
        <v/>
      </c>
      <c r="BN2369" s="9" t="str">
        <f>_xlfn.XLOOKUP(B2369,'[6]cells down 19042026 9H40'!$B:$B,'[6]cells down 19042026 9H40'!$B:$B,"")</f>
        <v/>
      </c>
      <c r="BO2369" s="9" t="s">
        <v>4835</v>
      </c>
      <c r="BP2369" s="9" t="s">
        <v>12</v>
      </c>
      <c r="BQ2369" s="115"/>
    </row>
    <row r="2370" spans="1:69" s="9" customFormat="1" x14ac:dyDescent="0.3">
      <c r="A2370" s="1" t="s">
        <v>4940</v>
      </c>
      <c r="B2370" s="8" t="s">
        <v>4941</v>
      </c>
      <c r="C2370" s="3" t="str">
        <f>_xlfn.XLOOKUP(B2370,'[1]daily break down'!$D:$D,'[1]daily break down'!$E:$E,"")</f>
        <v>LITTORAL</v>
      </c>
      <c r="D2370" s="1" t="s">
        <v>11</v>
      </c>
      <c r="E2370" s="1" t="str">
        <f>BP2370</f>
        <v>Grid-Gen</v>
      </c>
      <c r="F2370" s="3" t="s">
        <v>31</v>
      </c>
      <c r="G2370" s="1" t="s">
        <v>4116</v>
      </c>
      <c r="H2370" s="34" t="str">
        <f>_xlfn.XLOOKUP(B2370,[2]CALCULATION!$B:$B,[2]CALCULATION!$H:$H,"")</f>
        <v>ZTE</v>
      </c>
      <c r="I2370" s="28">
        <v>0</v>
      </c>
      <c r="J2370" s="28">
        <v>0</v>
      </c>
      <c r="K2370" s="28">
        <v>0</v>
      </c>
      <c r="L2370" s="28">
        <v>0</v>
      </c>
      <c r="M2370" s="28">
        <v>0</v>
      </c>
      <c r="N2370" s="28">
        <v>0</v>
      </c>
      <c r="O2370" s="28">
        <v>0</v>
      </c>
      <c r="P2370" s="28">
        <v>0</v>
      </c>
      <c r="Q2370" s="28">
        <v>0</v>
      </c>
      <c r="R2370" s="28">
        <v>0</v>
      </c>
      <c r="S2370" s="94">
        <v>0</v>
      </c>
      <c r="T2370" s="94">
        <f>_xlfn.XLOOKUP(B2370,'[3]Nur des jours'!$B:$B,'[3]Nur des jours'!$U:$U,"")</f>
        <v>0</v>
      </c>
      <c r="U2370" s="94">
        <v>0</v>
      </c>
      <c r="V2370" s="94">
        <v>0</v>
      </c>
      <c r="W2370" s="94">
        <v>0</v>
      </c>
      <c r="X2370" s="94">
        <v>0</v>
      </c>
      <c r="Y2370" s="94">
        <v>0</v>
      </c>
      <c r="Z2370" s="94">
        <v>0</v>
      </c>
      <c r="AA2370" s="94">
        <v>0</v>
      </c>
      <c r="AB2370" s="94">
        <v>0</v>
      </c>
      <c r="AC2370" s="94"/>
      <c r="AD2370" s="94">
        <v>0</v>
      </c>
      <c r="AE2370" s="94">
        <v>0</v>
      </c>
      <c r="AF2370" s="94">
        <v>0</v>
      </c>
      <c r="AG2370" s="94">
        <v>0</v>
      </c>
      <c r="AH2370" s="94">
        <v>0</v>
      </c>
      <c r="AI2370" s="49" t="s">
        <v>5559</v>
      </c>
      <c r="AJ2370" s="49"/>
      <c r="AK2370" s="48" t="str" cm="1">
        <f t="array" ref="AK2370">IFERROR(_xlfn.IFS(
AM2370="MPR ISSUE","PDH",
AM2370="BSS Hardware Issue","BSS",
AM2370="Sites strategiques, MLL, Pylone, etc.","ENVTECH",
AM2370="AKTIVCO DEFAUT GE &amp; POWER Cabinet","AKTIVCO",
AM2370="AKTIVCO Coupure ENEO &amp; Baisse de tension","AKTIVCO GRID ONLY",
AM2370="Coupure ENEO &amp; Baisse de tension","IHS GRID ONLY",
AM2370="Defaut GE &amp; POWER Cabinet","IHS",
AM2370="Sharing","Partners",
AM2370="Sites strategiques &amp; DataCenter","SST &amp; DC",
AM2370="Exclu","Exclu",
AM2370="SAT","SAT",
AM2370="SPARE-ISSUE","SPARE-ISSUE",
AM2370="Fiber CAmtel","TRANS_FO_CAMTEL",
AM2370="Fiber AOF","Fiber AOF",
AM2370="Projet OCM (HUAWEI)","TRAVAUX-HUAWEI",
AM2370="Projet OCM (NOKIA)","TRAVAUX-NOKIA",
AM2370="ACCESS-ISSUE","ACCESS-ISSUE",
AM2370="Projet OCM (ZTE, NOKIA, autres projets)","TRAVAUX OCM",
AM2370="No root CAuse","No root cause",
AM2370="ODU HS","PDH",
AM2370="IP &amp; VLAN","PDH",
AM2370="Warehouse HUAWEI","SPARE-ISSUE",
AM2370="SPARE-HS","SPARE-ISSUE",
AM2370="Power Telco","BSS",AM2370="no impacts","no impacts"
),"")</f>
        <v>no impacts</v>
      </c>
      <c r="AL2370" s="48" t="str" cm="1">
        <f t="array" ref="AL2370">IFERROR(_xlfn.IFS(
AM2370="MPR ISSUE","TX ISSUE",
AM2370="BSS Hardware Issue","RAN ISSUE",
AM2370="Sites strategiques, MLL, Pylone, etc.","ENVTECH",
AM2370="AKTIVCO DEFAUT GE &amp; POWER Cabinet","POWER ISSUE",
AM2370="AKTIVCO Coupure ENEO &amp; Baisse de tension","POWER ISSUE",
AM2370="Coupure ENEO &amp; Baisse de tension","POWER ISSUE",
AM2370="Defaut GE &amp; POWER Cabinet","POWER ISSUE",
AM2370="Sharing","POWER ISSUE",
AM2370="Sites strategiques &amp; DataCenter","POWER ISSUE",
AM2370="Exclu","Exclu",
AM2370="SAT","TX ISSUE",
AM2370="SPARE-ISSUE","SPARE-ISSUE",
AM2370="Fiber CAmtel","TX ISSUE",
AM2370="Fiber AOF","TX ISSUE",
AM2370="Projet OCM (HUAWEI)","TRAVAUX-HUAWEI",
AM2370="Projet OCM (NOKIA)","TRAVAUX -NOKIA",
AM2370="ACCESS-ISSUE","ACCESS-ISSUE",
AM2370="Projet OCM (ZTE, NOKIA, autres projets)","TRAVAUX OCM",
AM2370="No root CAuse","No root cause",
AM2370="ODU HS","TX ISSUE",
AM2370="IP &amp; VLAN","TX ISSUE",
AM2370="Warehouse HUAWEI","SPARE-ISSUE",
AM2370="SPARE-HS","SPARE-ISSUE",
AM2370="Power Telco","RAN ISSUE",AM2370="no impacts","no impacts"
),"")</f>
        <v>no impacts</v>
      </c>
      <c r="AM2370" s="67" t="s">
        <v>5605</v>
      </c>
      <c r="AN2370" s="48" t="str" cm="1">
        <f t="array" ref="AN2370">IFERROR(_xlfn.IFS(
AM2370="MPR ISSUE","ACTIVE",
AM2370="BSS Hardware Issue","ACTIVE",
AM2370="Sites strategiques, MLL, Pylone, etc.","PASSIVE",
AM2370="AKTIVCO DEFAUT GE &amp; POWER Cabinet","PASSIVE",
AM2370="AKTIVCO Coupure ENEO &amp; Baisse de tension","PASSIVE",
AM2370="Coupure ENEO &amp; Baisse de tension","PASSIVE",
AM2370="Defaut GE &amp; POWER Cabinet","PASSIVE",
AM2370="Sharing","PASSIVE",
AM2370="Sites strategiques &amp; DataCenter","PASSIVE",
AM2370="Exclu","Exclu",
AM2370="SAT","ACTIVE",
AM2370="SPARE-ISSUE","SPARE-ISSUE",
AM2370="Fiber CAmtel","ACTIVE",
AM2370="Fiber AOF","ACTIVE",
AM2370="Projet OCM (HUAWEI)","PLANNED WORKS",
AM2370="Projet OCM (NOKIA)","PLANNED WORKS",
AM2370="ACCESS-ISSUE","ACCESS-ISSUE",
AM2370="Projet OCM (ZTE, NOKIA, autres projets)","PLANNED WORKS",
AM2370="No root CAuse","No root cause",
AM2370="ODU HS","ACTIVE",
AM2370="IP &amp; VLAN","ACTIVE",
AM2370="Warehouse HUAWEI","SPARE-ISSUE",
AM2370="SPARE-HS","SPARE-ISSUE",
AM2370="Power Telco","ACTIVE", AM2370="no impacts","no impacts"
),"")</f>
        <v>no impacts</v>
      </c>
      <c r="AO2370" s="93" t="s">
        <v>5537</v>
      </c>
      <c r="AP2370" s="101" t="str">
        <f t="shared" si="67"/>
        <v>LIT_201</v>
      </c>
      <c r="AQ2370" s="98"/>
      <c r="AR2370" s="17" t="s">
        <v>5537</v>
      </c>
      <c r="AS2370" s="7" t="s">
        <v>5537</v>
      </c>
      <c r="AT2370" s="6"/>
      <c r="AU2370" s="7"/>
      <c r="AV2370" s="3" t="s">
        <v>5537</v>
      </c>
      <c r="AW2370" s="18" t="s">
        <v>5537</v>
      </c>
      <c r="AX2370" s="18" t="s">
        <v>5537</v>
      </c>
      <c r="AY2370" s="18" t="s">
        <v>5537</v>
      </c>
      <c r="AZ2370" s="18" t="s">
        <v>5537</v>
      </c>
      <c r="BA2370" s="18" t="s">
        <v>5537</v>
      </c>
      <c r="BB2370" s="18" t="s">
        <v>5537</v>
      </c>
      <c r="BC2370" s="18" t="s">
        <v>5537</v>
      </c>
      <c r="BD2370" s="18" t="s">
        <v>5537</v>
      </c>
      <c r="BE2370" s="18" t="s">
        <v>5537</v>
      </c>
      <c r="BF2370" s="18" t="s">
        <v>5537</v>
      </c>
      <c r="BG2370" s="18" t="s">
        <v>5537</v>
      </c>
      <c r="BH2370" s="18" t="s">
        <v>5537</v>
      </c>
      <c r="BI2370" s="9" t="s">
        <v>5537</v>
      </c>
      <c r="BJ2370" s="14"/>
      <c r="BK2370" s="14" t="s">
        <v>5537</v>
      </c>
      <c r="BL2370" s="14" t="str">
        <f>_xlfn.XLOOKUP(B2370,'[4]cell downs 18042026 17h'!$B:$B,'[4]cell downs 18042026 17h'!$B:$B,"")</f>
        <v/>
      </c>
      <c r="BM2370" s="14" t="str">
        <f>_xlfn.XLOOKUP(B2370,'[5]Cells Huawei 19042026 15h'!$B:$B,'[5]Cells Huawei 19042026 15h'!$B:$B,"")</f>
        <v/>
      </c>
      <c r="BN2370" s="9" t="str">
        <f>_xlfn.XLOOKUP(B2370,'[6]cells down 19042026 9H40'!$B:$B,'[6]cells down 19042026 9H40'!$B:$B,"")</f>
        <v/>
      </c>
      <c r="BO2370" s="9" t="s">
        <v>4941</v>
      </c>
      <c r="BP2370" s="9" t="s">
        <v>12</v>
      </c>
      <c r="BQ2370" s="115"/>
    </row>
    <row r="2371" spans="1:69" s="9" customFormat="1" x14ac:dyDescent="0.3">
      <c r="A2371" s="1" t="s">
        <v>4853</v>
      </c>
      <c r="B2371" s="8" t="s">
        <v>4854</v>
      </c>
      <c r="C2371" s="3" t="str">
        <f>_xlfn.XLOOKUP(B2371,'[1]daily break down'!$D:$D,'[1]daily break down'!$E:$E,"")</f>
        <v>NORD-OUEST</v>
      </c>
      <c r="D2371" s="1"/>
      <c r="E2371" s="1"/>
      <c r="F2371" s="3" t="s">
        <v>51</v>
      </c>
      <c r="G2371" s="1" t="s">
        <v>4110</v>
      </c>
      <c r="H2371" s="32" t="str">
        <f>_xlfn.XLOOKUP(B2371,[2]CALCULATION!$B:$B,[2]CALCULATION!$H:$H,"")</f>
        <v>HUAWEI</v>
      </c>
      <c r="I2371" s="28">
        <v>0</v>
      </c>
      <c r="J2371" s="28">
        <v>0</v>
      </c>
      <c r="K2371" s="28">
        <v>0</v>
      </c>
      <c r="L2371" s="28">
        <v>0</v>
      </c>
      <c r="M2371" s="28">
        <v>0</v>
      </c>
      <c r="N2371" s="28">
        <v>0</v>
      </c>
      <c r="O2371" s="28">
        <v>0</v>
      </c>
      <c r="P2371" s="28">
        <v>0</v>
      </c>
      <c r="Q2371" s="28">
        <v>0</v>
      </c>
      <c r="R2371" s="28">
        <v>0</v>
      </c>
      <c r="S2371" s="94">
        <v>0</v>
      </c>
      <c r="T2371" s="94">
        <f>_xlfn.XLOOKUP(B2371,'[3]Nur des jours'!$B:$B,'[3]Nur des jours'!$U:$U,"")</f>
        <v>0</v>
      </c>
      <c r="U2371" s="94">
        <v>0</v>
      </c>
      <c r="V2371" s="94">
        <v>10.344113568071499</v>
      </c>
      <c r="W2371" s="94">
        <v>0</v>
      </c>
      <c r="X2371" s="94">
        <v>0</v>
      </c>
      <c r="Y2371" s="94">
        <v>0</v>
      </c>
      <c r="Z2371" s="94">
        <v>0</v>
      </c>
      <c r="AA2371" s="94">
        <v>0</v>
      </c>
      <c r="AB2371" s="94">
        <v>0</v>
      </c>
      <c r="AC2371" s="94"/>
      <c r="AD2371" s="94">
        <v>0</v>
      </c>
      <c r="AE2371" s="94">
        <v>0</v>
      </c>
      <c r="AF2371" s="94">
        <v>0</v>
      </c>
      <c r="AG2371" s="94">
        <v>0</v>
      </c>
      <c r="AH2371" s="94">
        <v>0</v>
      </c>
      <c r="AI2371" s="49" t="s">
        <v>6659</v>
      </c>
      <c r="AJ2371" s="49"/>
      <c r="AK2371" s="48" t="str" cm="1">
        <f t="array" ref="AK2371">IFERROR(_xlfn.IFS(
AM2371="MPR ISSUE","PDH",
AM2371="BSS Hardware Issue","BSS",
AM2371="Sites strategiques, MLL, Pylone, etc.","ENVTECH",
AM2371="AKTIVCO DEFAUT GE &amp; POWER Cabinet","AKTIVCO",
AM2371="AKTIVCO Coupure ENEO &amp; Baisse de tension","AKTIVCO GRID ONLY",
AM2371="Coupure ENEO &amp; Baisse de tension","IHS GRID ONLY",
AM2371="Defaut GE &amp; POWER Cabinet","IHS",
AM2371="Sharing","Partners",
AM2371="Sites strategiques &amp; DataCenter","SST &amp; DC",
AM2371="Exclu","Exclu",
AM2371="SAT","SAT",
AM2371="SPARE-ISSUE","SPARE-ISSUE",
AM2371="Fiber CAmtel","TRANS_FO_CAMTEL",
AM2371="Fiber AOF","Fiber AOF",
AM2371="Projet OCM (HUAWEI)","TRAVAUX-HUAWEI",
AM2371="Projet OCM (NOKIA)","TRAVAUX-NOKIA",
AM2371="ACCESS-ISSUE","ACCESS-ISSUE",
AM2371="Projet OCM (ZTE, NOKIA, autres projets)","TRAVAUX OCM",
AM2371="No root CAuse","No root cause",
AM2371="ODU HS","PDH",
AM2371="IP &amp; VLAN","PDH",
AM2371="Warehouse HUAWEI","SPARE-ISSUE",
AM2371="SPARE-HS","SPARE-ISSUE",
AM2371="Power Telco","BSS",AM2371="no impacts","no impacts"
),"")</f>
        <v>PDH</v>
      </c>
      <c r="AL2371" s="48" t="str" cm="1">
        <f t="array" ref="AL2371">IFERROR(_xlfn.IFS(
AM2371="MPR ISSUE","TX ISSUE",
AM2371="BSS Hardware Issue","RAN ISSUE",
AM2371="Sites strategiques, MLL, Pylone, etc.","ENVTECH",
AM2371="AKTIVCO DEFAUT GE &amp; POWER Cabinet","POWER ISSUE",
AM2371="AKTIVCO Coupure ENEO &amp; Baisse de tension","POWER ISSUE",
AM2371="Coupure ENEO &amp; Baisse de tension","POWER ISSUE",
AM2371="Defaut GE &amp; POWER Cabinet","POWER ISSUE",
AM2371="Sharing","POWER ISSUE",
AM2371="Sites strategiques &amp; DataCenter","POWER ISSUE",
AM2371="Exclu","Exclu",
AM2371="SAT","TX ISSUE",
AM2371="SPARE-ISSUE","SPARE-ISSUE",
AM2371="Fiber CAmtel","TX ISSUE",
AM2371="Fiber AOF","TX ISSUE",
AM2371="Projet OCM (HUAWEI)","TRAVAUX-HUAWEI",
AM2371="Projet OCM (NOKIA)","TRAVAUX -NOKIA",
AM2371="ACCESS-ISSUE","ACCESS-ISSUE",
AM2371="Projet OCM (ZTE, NOKIA, autres projets)","TRAVAUX OCM",
AM2371="No root CAuse","No root cause",
AM2371="ODU HS","TX ISSUE",
AM2371="IP &amp; VLAN","TX ISSUE",
AM2371="Warehouse HUAWEI","SPARE-ISSUE",
AM2371="SPARE-HS","SPARE-ISSUE",
AM2371="Power Telco","RAN ISSUE",AM2371="no impacts","no impacts"
),"")</f>
        <v>TX ISSUE</v>
      </c>
      <c r="AM2371" s="67" t="s">
        <v>5352</v>
      </c>
      <c r="AN2371" s="48" t="str" cm="1">
        <f t="array" ref="AN2371">IFERROR(_xlfn.IFS(
AM2371="MPR ISSUE","ACTIVE",
AM2371="BSS Hardware Issue","ACTIVE",
AM2371="Sites strategiques, MLL, Pylone, etc.","PASSIVE",
AM2371="AKTIVCO DEFAUT GE &amp; POWER Cabinet","PASSIVE",
AM2371="AKTIVCO Coupure ENEO &amp; Baisse de tension","PASSIVE",
AM2371="Coupure ENEO &amp; Baisse de tension","PASSIVE",
AM2371="Defaut GE &amp; POWER Cabinet","PASSIVE",
AM2371="Sharing","PASSIVE",
AM2371="Sites strategiques &amp; DataCenter","PASSIVE",
AM2371="Exclu","Exclu",
AM2371="SAT","ACTIVE",
AM2371="SPARE-ISSUE","SPARE-ISSUE",
AM2371="Fiber CAmtel","ACTIVE",
AM2371="Fiber AOF","ACTIVE",
AM2371="Projet OCM (HUAWEI)","PLANNED WORKS",
AM2371="Projet OCM (NOKIA)","PLANNED WORKS",
AM2371="ACCESS-ISSUE","ACCESS-ISSUE",
AM2371="Projet OCM (ZTE, NOKIA, autres projets)","PLANNED WORKS",
AM2371="No root CAuse","No root cause",
AM2371="ODU HS","ACTIVE",
AM2371="IP &amp; VLAN","ACTIVE",
AM2371="Warehouse HUAWEI","SPARE-ISSUE",
AM2371="SPARE-HS","SPARE-ISSUE",
AM2371="Power Telco","ACTIVE", AM2371="no impacts","no impacts"
),"")</f>
        <v>ACTIVE</v>
      </c>
      <c r="AO2371" s="93" t="s">
        <v>5727</v>
      </c>
      <c r="AP2371" s="127" t="str">
        <f>IFERROR(MID(AQ2371, SEARCH("CTR_", AQ2371), 7), IFERROR(MID(AQ2371, SEARCH("SUO_", AQ2371), 7), IFERROR(MID(AQ2371, SEARCH("SUD_", AQ2371), 7), IFERROR(MID(AQ2371, SEARCH("NRO_", AQ2371), 7), IFERROR(MID(AQ2371, SEARCH("ADM_", AQ2371), 7), IFERROR(MID(AQ2371, SEARCH("NRD_", AQ2371), 7), IFERROR(MID(AQ2371, SEARCH("EXN_", AQ2371), 7), IFERROR(MID(AQ2371, SEARCH("LIT_", AQ2371), 7), IFERROR(MID(AQ2371, SEARCH("EST_", AQ2371), 7), MID(AQ2371, SEARCH("OST_",AQ2371), 7))))))))))</f>
        <v>NRO_017</v>
      </c>
      <c r="AQ2371" s="9" t="s">
        <v>6579</v>
      </c>
      <c r="AR2371" s="17" t="s">
        <v>5727</v>
      </c>
      <c r="AS2371" s="7" t="s">
        <v>5537</v>
      </c>
      <c r="AT2371" s="6"/>
      <c r="AU2371" s="7"/>
      <c r="AV2371" s="3" t="s">
        <v>5537</v>
      </c>
      <c r="AW2371" s="18" t="s">
        <v>5537</v>
      </c>
      <c r="AX2371" s="18" t="s">
        <v>5537</v>
      </c>
      <c r="AY2371" s="18" t="s">
        <v>5537</v>
      </c>
      <c r="AZ2371" s="18" t="s">
        <v>5537</v>
      </c>
      <c r="BA2371" s="18" t="s">
        <v>5537</v>
      </c>
      <c r="BB2371" s="18" t="s">
        <v>5537</v>
      </c>
      <c r="BC2371" s="18" t="s">
        <v>5537</v>
      </c>
      <c r="BD2371" s="18" t="s">
        <v>5537</v>
      </c>
      <c r="BE2371" s="18" t="s">
        <v>5537</v>
      </c>
      <c r="BF2371" s="18" t="s">
        <v>5537</v>
      </c>
      <c r="BG2371" s="18" t="s">
        <v>5537</v>
      </c>
      <c r="BH2371" s="18" t="s">
        <v>5537</v>
      </c>
      <c r="BI2371" s="9" t="s">
        <v>5537</v>
      </c>
      <c r="BJ2371" s="14"/>
      <c r="BK2371" s="14" t="s">
        <v>5537</v>
      </c>
      <c r="BL2371" s="14" t="str">
        <f>_xlfn.XLOOKUP(B2371,'[4]cell downs 18042026 17h'!$B:$B,'[4]cell downs 18042026 17h'!$B:$B,"")</f>
        <v/>
      </c>
      <c r="BM2371" s="14" t="str">
        <f>_xlfn.XLOOKUP(B2371,'[5]Cells Huawei 19042026 15h'!$B:$B,'[5]Cells Huawei 19042026 15h'!$B:$B,"")</f>
        <v/>
      </c>
      <c r="BN2371" s="9" t="str">
        <f>_xlfn.XLOOKUP(B2371,'[6]cells down 19042026 9H40'!$B:$B,'[6]cells down 19042026 9H40'!$B:$B,"")</f>
        <v/>
      </c>
      <c r="BO2371" s="9" t="s">
        <v>5537</v>
      </c>
      <c r="BP2371" s="9" t="s">
        <v>5537</v>
      </c>
      <c r="BQ2371" s="115"/>
    </row>
    <row r="2372" spans="1:69" s="9" customFormat="1" x14ac:dyDescent="0.3">
      <c r="A2372" s="1" t="s">
        <v>4110</v>
      </c>
      <c r="B2372" s="8" t="s">
        <v>4111</v>
      </c>
      <c r="C2372" s="3" t="str">
        <f>_xlfn.XLOOKUP(B2372,'[1]daily break down'!$D:$D,'[1]daily break down'!$E:$E,"")</f>
        <v>NORD-OUEST</v>
      </c>
      <c r="D2372" s="1" t="s">
        <v>11</v>
      </c>
      <c r="E2372" s="1" t="s">
        <v>12</v>
      </c>
      <c r="F2372" s="3" t="s">
        <v>51</v>
      </c>
      <c r="G2372" s="1" t="s">
        <v>4110</v>
      </c>
      <c r="H2372" s="32" t="str">
        <f>_xlfn.XLOOKUP(B2372,[2]CALCULATION!$B:$B,[2]CALCULATION!$H:$H,"")</f>
        <v>HUAWEI</v>
      </c>
      <c r="I2372" s="28">
        <v>0</v>
      </c>
      <c r="J2372" s="28">
        <v>0</v>
      </c>
      <c r="K2372" s="28">
        <v>0</v>
      </c>
      <c r="L2372" s="28">
        <v>0</v>
      </c>
      <c r="M2372" s="28">
        <v>0</v>
      </c>
      <c r="N2372" s="28">
        <v>0</v>
      </c>
      <c r="O2372" s="28">
        <v>0</v>
      </c>
      <c r="P2372" s="28">
        <v>0</v>
      </c>
      <c r="Q2372" s="28">
        <v>0</v>
      </c>
      <c r="R2372" s="28">
        <v>0</v>
      </c>
      <c r="S2372" s="94">
        <v>0</v>
      </c>
      <c r="T2372" s="94">
        <f>_xlfn.XLOOKUP(B2372,'[3]Nur des jours'!$B:$B,'[3]Nur des jours'!$U:$U,"")</f>
        <v>0</v>
      </c>
      <c r="U2372" s="94">
        <v>0</v>
      </c>
      <c r="V2372" s="94">
        <v>10.352870591525342</v>
      </c>
      <c r="W2372" s="94">
        <v>0</v>
      </c>
      <c r="X2372" s="94">
        <v>0</v>
      </c>
      <c r="Y2372" s="94">
        <v>0</v>
      </c>
      <c r="Z2372" s="94">
        <v>0</v>
      </c>
      <c r="AA2372" s="94">
        <v>0</v>
      </c>
      <c r="AB2372" s="94">
        <v>0</v>
      </c>
      <c r="AC2372" s="94"/>
      <c r="AD2372" s="94">
        <v>0</v>
      </c>
      <c r="AE2372" s="94">
        <v>0</v>
      </c>
      <c r="AF2372" s="94">
        <v>0</v>
      </c>
      <c r="AG2372" s="94">
        <v>0</v>
      </c>
      <c r="AH2372" s="94">
        <v>0</v>
      </c>
      <c r="AI2372" s="49" t="s">
        <v>6659</v>
      </c>
      <c r="AJ2372" s="49"/>
      <c r="AK2372" s="48" t="str" cm="1">
        <f t="array" ref="AK2372">IFERROR(_xlfn.IFS(
AM2372="MPR ISSUE","PDH",
AM2372="BSS Hardware Issue","BSS",
AM2372="Sites strategiques, MLL, Pylone, etc.","ENVTECH",
AM2372="AKTIVCO DEFAUT GE &amp; POWER Cabinet","AKTIVCO",
AM2372="AKTIVCO Coupure ENEO &amp; Baisse de tension","AKTIVCO GRID ONLY",
AM2372="Coupure ENEO &amp; Baisse de tension","IHS GRID ONLY",
AM2372="Defaut GE &amp; POWER Cabinet","IHS",
AM2372="Sharing","Partners",
AM2372="Sites strategiques &amp; DataCenter","SST &amp; DC",
AM2372="Exclu","Exclu",
AM2372="SAT","SAT",
AM2372="SPARE-ISSUE","SPARE-ISSUE",
AM2372="Fiber CAmtel","TRANS_FO_CAMTEL",
AM2372="Fiber AOF","Fiber AOF",
AM2372="Projet OCM (HUAWEI)","TRAVAUX-HUAWEI",
AM2372="Projet OCM (NOKIA)","TRAVAUX-NOKIA",
AM2372="ACCESS-ISSUE","ACCESS-ISSUE",
AM2372="Projet OCM (ZTE, NOKIA, autres projets)","TRAVAUX OCM",
AM2372="No root CAuse","No root cause",
AM2372="ODU HS","PDH",
AM2372="IP &amp; VLAN","PDH",
AM2372="Warehouse HUAWEI","SPARE-ISSUE",
AM2372="SPARE-HS","SPARE-ISSUE",
AM2372="Power Telco","BSS",AM2372="no impacts","no impacts"
),"")</f>
        <v>PDH</v>
      </c>
      <c r="AL2372" s="48" t="str" cm="1">
        <f t="array" ref="AL2372">IFERROR(_xlfn.IFS(
AM2372="MPR ISSUE","TX ISSUE",
AM2372="BSS Hardware Issue","RAN ISSUE",
AM2372="Sites strategiques, MLL, Pylone, etc.","ENVTECH",
AM2372="AKTIVCO DEFAUT GE &amp; POWER Cabinet","POWER ISSUE",
AM2372="AKTIVCO Coupure ENEO &amp; Baisse de tension","POWER ISSUE",
AM2372="Coupure ENEO &amp; Baisse de tension","POWER ISSUE",
AM2372="Defaut GE &amp; POWER Cabinet","POWER ISSUE",
AM2372="Sharing","POWER ISSUE",
AM2372="Sites strategiques &amp; DataCenter","POWER ISSUE",
AM2372="Exclu","Exclu",
AM2372="SAT","TX ISSUE",
AM2372="SPARE-ISSUE","SPARE-ISSUE",
AM2372="Fiber CAmtel","TX ISSUE",
AM2372="Fiber AOF","TX ISSUE",
AM2372="Projet OCM (HUAWEI)","TRAVAUX-HUAWEI",
AM2372="Projet OCM (NOKIA)","TRAVAUX -NOKIA",
AM2372="ACCESS-ISSUE","ACCESS-ISSUE",
AM2372="Projet OCM (ZTE, NOKIA, autres projets)","TRAVAUX OCM",
AM2372="No root CAuse","No root cause",
AM2372="ODU HS","TX ISSUE",
AM2372="IP &amp; VLAN","TX ISSUE",
AM2372="Warehouse HUAWEI","SPARE-ISSUE",
AM2372="SPARE-HS","SPARE-ISSUE",
AM2372="Power Telco","RAN ISSUE",AM2372="no impacts","no impacts"
),"")</f>
        <v>TX ISSUE</v>
      </c>
      <c r="AM2372" s="67" t="s">
        <v>5352</v>
      </c>
      <c r="AN2372" s="48" t="str" cm="1">
        <f t="array" ref="AN2372">IFERROR(_xlfn.IFS(
AM2372="MPR ISSUE","ACTIVE",
AM2372="BSS Hardware Issue","ACTIVE",
AM2372="Sites strategiques, MLL, Pylone, etc.","PASSIVE",
AM2372="AKTIVCO DEFAUT GE &amp; POWER Cabinet","PASSIVE",
AM2372="AKTIVCO Coupure ENEO &amp; Baisse de tension","PASSIVE",
AM2372="Coupure ENEO &amp; Baisse de tension","PASSIVE",
AM2372="Defaut GE &amp; POWER Cabinet","PASSIVE",
AM2372="Sharing","PASSIVE",
AM2372="Sites strategiques &amp; DataCenter","PASSIVE",
AM2372="Exclu","Exclu",
AM2372="SAT","ACTIVE",
AM2372="SPARE-ISSUE","SPARE-ISSUE",
AM2372="Fiber CAmtel","ACTIVE",
AM2372="Fiber AOF","ACTIVE",
AM2372="Projet OCM (HUAWEI)","PLANNED WORKS",
AM2372="Projet OCM (NOKIA)","PLANNED WORKS",
AM2372="ACCESS-ISSUE","ACCESS-ISSUE",
AM2372="Projet OCM (ZTE, NOKIA, autres projets)","PLANNED WORKS",
AM2372="No root CAuse","No root cause",
AM2372="ODU HS","ACTIVE",
AM2372="IP &amp; VLAN","ACTIVE",
AM2372="Warehouse HUAWEI","SPARE-ISSUE",
AM2372="SPARE-HS","SPARE-ISSUE",
AM2372="Power Telco","ACTIVE", AM2372="no impacts","no impacts"
),"")</f>
        <v>ACTIVE</v>
      </c>
      <c r="AO2372" s="93" t="s">
        <v>6504</v>
      </c>
      <c r="AP2372" s="127" t="str">
        <f>IFERROR(MID(AQ2372, SEARCH("CTR_", AQ2372), 7), IFERROR(MID(AQ2372, SEARCH("SUO_", AQ2372), 7), IFERROR(MID(AQ2372, SEARCH("SUD_", AQ2372), 7), IFERROR(MID(AQ2372, SEARCH("NRO_", AQ2372), 7), IFERROR(MID(AQ2372, SEARCH("ADM_", AQ2372), 7), IFERROR(MID(AQ2372, SEARCH("NRD_", AQ2372), 7), IFERROR(MID(AQ2372, SEARCH("EXN_", AQ2372), 7), IFERROR(MID(AQ2372, SEARCH("LIT_", AQ2372), 7), IFERROR(MID(AQ2372, SEARCH("EST_", AQ2372), 7), MID(AQ2372, SEARCH("OST_",AQ2372), 7))))))))))</f>
        <v>NRO_017</v>
      </c>
      <c r="AQ2372" s="9" t="s">
        <v>6579</v>
      </c>
      <c r="AR2372" s="17" t="s">
        <v>5727</v>
      </c>
      <c r="AS2372" s="7" t="s">
        <v>5537</v>
      </c>
      <c r="AT2372" s="6"/>
      <c r="AU2372" s="7"/>
      <c r="AV2372" s="3" t="s">
        <v>6505</v>
      </c>
      <c r="AW2372" s="18" t="s">
        <v>5537</v>
      </c>
      <c r="AX2372" s="18" t="s">
        <v>5537</v>
      </c>
      <c r="AY2372" s="18" t="s">
        <v>5537</v>
      </c>
      <c r="AZ2372" s="18" t="s">
        <v>5537</v>
      </c>
      <c r="BA2372" s="18" t="s">
        <v>5537</v>
      </c>
      <c r="BB2372" s="18" t="s">
        <v>5537</v>
      </c>
      <c r="BC2372" s="18" t="s">
        <v>5537</v>
      </c>
      <c r="BD2372" s="18" t="s">
        <v>5537</v>
      </c>
      <c r="BE2372" s="18" t="s">
        <v>5537</v>
      </c>
      <c r="BF2372" s="18" t="s">
        <v>5537</v>
      </c>
      <c r="BG2372" s="18" t="s">
        <v>5537</v>
      </c>
      <c r="BH2372" s="18" t="s">
        <v>5537</v>
      </c>
      <c r="BI2372" s="9" t="s">
        <v>5537</v>
      </c>
      <c r="BJ2372" s="14"/>
      <c r="BK2372" s="14" t="s">
        <v>5537</v>
      </c>
      <c r="BL2372" s="14" t="str">
        <f>_xlfn.XLOOKUP(B2372,'[4]cell downs 18042026 17h'!$B:$B,'[4]cell downs 18042026 17h'!$B:$B,"")</f>
        <v/>
      </c>
      <c r="BM2372" s="14" t="str">
        <f>_xlfn.XLOOKUP(B2372,'[5]Cells Huawei 19042026 15h'!$B:$B,'[5]Cells Huawei 19042026 15h'!$B:$B,"")</f>
        <v/>
      </c>
      <c r="BN2372" s="9" t="str">
        <f>_xlfn.XLOOKUP(B2372,'[6]cells down 19042026 9H40'!$B:$B,'[6]cells down 19042026 9H40'!$B:$B,"")</f>
        <v/>
      </c>
      <c r="BO2372" s="9" t="s">
        <v>4111</v>
      </c>
      <c r="BP2372" s="9" t="s">
        <v>5537</v>
      </c>
      <c r="BQ2372" s="115"/>
    </row>
    <row r="2373" spans="1:69" s="9" customFormat="1" x14ac:dyDescent="0.3">
      <c r="A2373" s="1" t="s">
        <v>4953</v>
      </c>
      <c r="B2373" s="1" t="s">
        <v>4954</v>
      </c>
      <c r="C2373" s="3" t="str">
        <f>_xlfn.XLOOKUP(B2373,'[1]daily break down'!$D:$D,'[1]daily break down'!$E:$E,"")</f>
        <v>CENTRE</v>
      </c>
      <c r="D2373" s="1" t="s">
        <v>11</v>
      </c>
      <c r="E2373" s="1" t="s">
        <v>12</v>
      </c>
      <c r="F2373" s="3" t="s">
        <v>37</v>
      </c>
      <c r="G2373" s="1" t="s">
        <v>4955</v>
      </c>
      <c r="H2373" s="34" t="str">
        <f>_xlfn.XLOOKUP(B2373,[2]CALCULATION!$B:$B,[2]CALCULATION!$H:$H,"")</f>
        <v>ZTE</v>
      </c>
      <c r="I2373" s="28">
        <v>0</v>
      </c>
      <c r="J2373" s="28">
        <v>0</v>
      </c>
      <c r="K2373" s="28">
        <v>0</v>
      </c>
      <c r="L2373" s="28">
        <v>0</v>
      </c>
      <c r="M2373" s="28">
        <v>0</v>
      </c>
      <c r="N2373" s="28">
        <v>0</v>
      </c>
      <c r="O2373" s="28">
        <v>0</v>
      </c>
      <c r="P2373" s="28">
        <v>0</v>
      </c>
      <c r="Q2373" s="28">
        <v>0</v>
      </c>
      <c r="R2373" s="28">
        <v>0</v>
      </c>
      <c r="S2373" s="94">
        <v>0</v>
      </c>
      <c r="T2373" s="94">
        <f>_xlfn.XLOOKUP(B2373,'[3]Nur des jours'!$B:$B,'[3]Nur des jours'!$U:$U,"")</f>
        <v>0</v>
      </c>
      <c r="U2373" s="94">
        <v>0</v>
      </c>
      <c r="V2373" s="94">
        <v>0</v>
      </c>
      <c r="W2373" s="94">
        <v>0</v>
      </c>
      <c r="X2373" s="94">
        <v>0</v>
      </c>
      <c r="Y2373" s="94">
        <v>0</v>
      </c>
      <c r="Z2373" s="94">
        <v>0</v>
      </c>
      <c r="AA2373" s="94">
        <v>0</v>
      </c>
      <c r="AB2373" s="94">
        <v>0</v>
      </c>
      <c r="AC2373" s="94"/>
      <c r="AD2373" s="94">
        <v>0</v>
      </c>
      <c r="AE2373" s="94">
        <v>0</v>
      </c>
      <c r="AF2373" s="94">
        <v>0</v>
      </c>
      <c r="AG2373" s="94">
        <v>0</v>
      </c>
      <c r="AH2373" s="94">
        <v>0</v>
      </c>
      <c r="AI2373" s="49" t="s">
        <v>5559</v>
      </c>
      <c r="AJ2373" s="49"/>
      <c r="AK2373" s="48" t="str" cm="1">
        <f t="array" ref="AK2373">IFERROR(_xlfn.IFS(
AM2373="MPR ISSUE","PDH",
AM2373="BSS Hardware Issue","BSS",
AM2373="Sites strategiques, MLL, Pylone, etc.","ENVTECH",
AM2373="AKTIVCO DEFAUT GE &amp; POWER Cabinet","AKTIVCO",
AM2373="AKTIVCO Coupure ENEO &amp; Baisse de tension","AKTIVCO GRID ONLY",
AM2373="Coupure ENEO &amp; Baisse de tension","IHS GRID ONLY",
AM2373="Defaut GE &amp; POWER Cabinet","IHS",
AM2373="Sharing","Partners",
AM2373="Sites strategiques &amp; DataCenter","SST &amp; DC",
AM2373="Exclu","Exclu",
AM2373="SAT","SAT",
AM2373="SPARE-ISSUE","SPARE-ISSUE",
AM2373="Fiber CAmtel","TRANS_FO_CAMTEL",
AM2373="Fiber AOF","Fiber AOF",
AM2373="Projet OCM (HUAWEI)","TRAVAUX-HUAWEI",
AM2373="Projet OCM (NOKIA)","TRAVAUX-NOKIA",
AM2373="ACCESS-ISSUE","ACCESS-ISSUE",
AM2373="Projet OCM (ZTE, NOKIA, autres projets)","TRAVAUX OCM",
AM2373="No root CAuse","No root cause",
AM2373="ODU HS","PDH",
AM2373="IP &amp; VLAN","PDH",
AM2373="Warehouse HUAWEI","SPARE-ISSUE",
AM2373="SPARE-HS","SPARE-ISSUE",
AM2373="Power Telco","BSS",AM2373="no impacts","no impacts"
),"")</f>
        <v>SPARE-ISSUE</v>
      </c>
      <c r="AL2373" s="48" t="str" cm="1">
        <f t="array" ref="AL2373">IFERROR(_xlfn.IFS(
AM2373="MPR ISSUE","TX ISSUE",
AM2373="BSS Hardware Issue","RAN ISSUE",
AM2373="Sites strategiques, MLL, Pylone, etc.","ENVTECH",
AM2373="AKTIVCO DEFAUT GE &amp; POWER Cabinet","POWER ISSUE",
AM2373="AKTIVCO Coupure ENEO &amp; Baisse de tension","POWER ISSUE",
AM2373="Coupure ENEO &amp; Baisse de tension","POWER ISSUE",
AM2373="Defaut GE &amp; POWER Cabinet","POWER ISSUE",
AM2373="Sharing","POWER ISSUE",
AM2373="Sites strategiques &amp; DataCenter","POWER ISSUE",
AM2373="Exclu","Exclu",
AM2373="SAT","TX ISSUE",
AM2373="SPARE-ISSUE","SPARE-ISSUE",
AM2373="Fiber CAmtel","TX ISSUE",
AM2373="Fiber AOF","TX ISSUE",
AM2373="Projet OCM (HUAWEI)","TRAVAUX-HUAWEI",
AM2373="Projet OCM (NOKIA)","TRAVAUX -NOKIA",
AM2373="ACCESS-ISSUE","ACCESS-ISSUE",
AM2373="Projet OCM (ZTE, NOKIA, autres projets)","TRAVAUX OCM",
AM2373="No root CAuse","No root cause",
AM2373="ODU HS","TX ISSUE",
AM2373="IP &amp; VLAN","TX ISSUE",
AM2373="Warehouse HUAWEI","SPARE-ISSUE",
AM2373="SPARE-HS","SPARE-ISSUE",
AM2373="Power Telco","RAN ISSUE",AM2373="no impacts","no impacts"
),"")</f>
        <v>SPARE-ISSUE</v>
      </c>
      <c r="AM2373" s="67" t="s">
        <v>5336</v>
      </c>
      <c r="AN2373" s="48" t="str" cm="1">
        <f t="array" ref="AN2373">IFERROR(_xlfn.IFS(
AM2373="MPR ISSUE","ACTIVE",
AM2373="BSS Hardware Issue","ACTIVE",
AM2373="Sites strategiques, MLL, Pylone, etc.","PASSIVE",
AM2373="AKTIVCO DEFAUT GE &amp; POWER Cabinet","PASSIVE",
AM2373="AKTIVCO Coupure ENEO &amp; Baisse de tension","PASSIVE",
AM2373="Coupure ENEO &amp; Baisse de tension","PASSIVE",
AM2373="Defaut GE &amp; POWER Cabinet","PASSIVE",
AM2373="Sharing","PASSIVE",
AM2373="Sites strategiques &amp; DataCenter","PASSIVE",
AM2373="Exclu","Exclu",
AM2373="SAT","ACTIVE",
AM2373="SPARE-ISSUE","SPARE-ISSUE",
AM2373="Fiber CAmtel","ACTIVE",
AM2373="Fiber AOF","ACTIVE",
AM2373="Projet OCM (HUAWEI)","PLANNED WORKS",
AM2373="Projet OCM (NOKIA)","PLANNED WORKS",
AM2373="ACCESS-ISSUE","ACCESS-ISSUE",
AM2373="Projet OCM (ZTE, NOKIA, autres projets)","PLANNED WORKS",
AM2373="No root CAuse","No root cause",
AM2373="ODU HS","ACTIVE",
AM2373="IP &amp; VLAN","ACTIVE",
AM2373="Warehouse HUAWEI","SPARE-ISSUE",
AM2373="SPARE-HS","SPARE-ISSUE",
AM2373="Power Telco","ACTIVE", AM2373="no impacts","no impacts"
),"")</f>
        <v>SPARE-ISSUE</v>
      </c>
      <c r="AO2373" s="93" t="s">
        <v>6506</v>
      </c>
      <c r="AP2373" s="101" t="str">
        <f t="shared" ref="AP2373:AP2404" si="68">B2373</f>
        <v>CTR_366</v>
      </c>
      <c r="AR2373" s="17" t="s">
        <v>5537</v>
      </c>
      <c r="AS2373" s="7" t="s">
        <v>5537</v>
      </c>
      <c r="AT2373" s="6"/>
      <c r="AU2373" s="7"/>
      <c r="AV2373" s="3" t="s">
        <v>5537</v>
      </c>
      <c r="AW2373" s="18" t="s">
        <v>5537</v>
      </c>
      <c r="AX2373" s="18" t="s">
        <v>5537</v>
      </c>
      <c r="AY2373" s="18" t="s">
        <v>5537</v>
      </c>
      <c r="AZ2373" s="18" t="s">
        <v>5537</v>
      </c>
      <c r="BA2373" s="18" t="s">
        <v>5537</v>
      </c>
      <c r="BB2373" s="18" t="s">
        <v>5537</v>
      </c>
      <c r="BC2373" s="18" t="s">
        <v>5537</v>
      </c>
      <c r="BD2373" s="18" t="s">
        <v>5537</v>
      </c>
      <c r="BE2373" s="18" t="s">
        <v>5537</v>
      </c>
      <c r="BF2373" s="18" t="s">
        <v>6507</v>
      </c>
      <c r="BG2373" s="18" t="s">
        <v>6508</v>
      </c>
      <c r="BH2373" s="18" t="s">
        <v>6509</v>
      </c>
      <c r="BI2373" s="9" t="s">
        <v>5537</v>
      </c>
      <c r="BJ2373" s="14"/>
      <c r="BK2373" s="14" t="s">
        <v>5537</v>
      </c>
      <c r="BL2373" s="14" t="str">
        <f>_xlfn.XLOOKUP(B2373,'[4]cell downs 18042026 17h'!$B:$B,'[4]cell downs 18042026 17h'!$B:$B,"")</f>
        <v/>
      </c>
      <c r="BM2373" s="14" t="str">
        <f>_xlfn.XLOOKUP(B2373,'[5]Cells Huawei 19042026 15h'!$B:$B,'[5]Cells Huawei 19042026 15h'!$B:$B,"")</f>
        <v/>
      </c>
      <c r="BN2373" s="9" t="str">
        <f>_xlfn.XLOOKUP(B2373,'[6]cells down 19042026 9H40'!$B:$B,'[6]cells down 19042026 9H40'!$B:$B,"")</f>
        <v/>
      </c>
      <c r="BO2373" s="9" t="s">
        <v>4954</v>
      </c>
      <c r="BP2373" s="9" t="s">
        <v>5537</v>
      </c>
      <c r="BQ2373" s="115"/>
    </row>
    <row r="2374" spans="1:69" s="9" customFormat="1" x14ac:dyDescent="0.3">
      <c r="A2374" s="1" t="s">
        <v>3686</v>
      </c>
      <c r="B2374" s="8" t="s">
        <v>4846</v>
      </c>
      <c r="C2374" s="3" t="str">
        <f>_xlfn.XLOOKUP(B2374,'[1]daily break down'!$D:$D,'[1]daily break down'!$E:$E,"")</f>
        <v>LITTORAL</v>
      </c>
      <c r="D2374" s="1" t="s">
        <v>11</v>
      </c>
      <c r="E2374" s="1" t="s">
        <v>12</v>
      </c>
      <c r="F2374" s="3" t="s">
        <v>31</v>
      </c>
      <c r="G2374" s="1" t="s">
        <v>3686</v>
      </c>
      <c r="H2374" s="34" t="str">
        <f>_xlfn.XLOOKUP(B2374,[2]CALCULATION!$B:$B,[2]CALCULATION!$H:$H,"")</f>
        <v>ZTE</v>
      </c>
      <c r="I2374" s="28">
        <v>0</v>
      </c>
      <c r="J2374" s="28">
        <v>0</v>
      </c>
      <c r="K2374" s="28">
        <v>0</v>
      </c>
      <c r="L2374" s="28">
        <v>0</v>
      </c>
      <c r="M2374" s="28">
        <v>0</v>
      </c>
      <c r="N2374" s="28">
        <v>0</v>
      </c>
      <c r="O2374" s="28">
        <v>0</v>
      </c>
      <c r="P2374" s="28">
        <v>0</v>
      </c>
      <c r="Q2374" s="28">
        <v>0</v>
      </c>
      <c r="R2374" s="28">
        <v>0</v>
      </c>
      <c r="S2374" s="94">
        <v>0</v>
      </c>
      <c r="T2374" s="94">
        <f>_xlfn.XLOOKUP(B2374,'[3]Nur des jours'!$B:$B,'[3]Nur des jours'!$U:$U,"")</f>
        <v>0</v>
      </c>
      <c r="U2374" s="94">
        <v>0</v>
      </c>
      <c r="V2374" s="94">
        <v>0</v>
      </c>
      <c r="W2374" s="94">
        <v>0</v>
      </c>
      <c r="X2374" s="94">
        <v>0</v>
      </c>
      <c r="Y2374" s="94">
        <v>0</v>
      </c>
      <c r="Z2374" s="94">
        <v>0</v>
      </c>
      <c r="AA2374" s="94">
        <v>0</v>
      </c>
      <c r="AB2374" s="94">
        <v>0</v>
      </c>
      <c r="AC2374" s="94"/>
      <c r="AD2374" s="94">
        <v>0</v>
      </c>
      <c r="AE2374" s="94">
        <v>0</v>
      </c>
      <c r="AF2374" s="94">
        <v>0</v>
      </c>
      <c r="AG2374" s="94">
        <v>0</v>
      </c>
      <c r="AH2374" s="94">
        <v>0</v>
      </c>
      <c r="AI2374" s="49" t="s">
        <v>5559</v>
      </c>
      <c r="AJ2374" s="49"/>
      <c r="AK2374" s="48" t="str" cm="1">
        <f t="array" ref="AK2374">IFERROR(_xlfn.IFS(
AM2374="MPR ISSUE","PDH",
AM2374="BSS Hardware Issue","BSS",
AM2374="Sites strategiques, MLL, Pylone, etc.","ENVTECH",
AM2374="AKTIVCO DEFAUT GE &amp; POWER Cabinet","AKTIVCO",
AM2374="AKTIVCO Coupure ENEO &amp; Baisse de tension","AKTIVCO GRID ONLY",
AM2374="Coupure ENEO &amp; Baisse de tension","IHS GRID ONLY",
AM2374="Defaut GE &amp; POWER Cabinet","IHS",
AM2374="Sharing","Partners",
AM2374="Sites strategiques &amp; DataCenter","SST &amp; DC",
AM2374="Exclu","Exclu",
AM2374="SAT","SAT",
AM2374="SPARE-ISSUE","SPARE-ISSUE",
AM2374="Fiber CAmtel","TRANS_FO_CAMTEL",
AM2374="Fiber AOF","Fiber AOF",
AM2374="Projet OCM (HUAWEI)","TRAVAUX-HUAWEI",
AM2374="Projet OCM (NOKIA)","TRAVAUX-NOKIA",
AM2374="ACCESS-ISSUE","ACCESS-ISSUE",
AM2374="Projet OCM (ZTE, NOKIA, autres projets)","TRAVAUX OCM",
AM2374="No root CAuse","No root cause",
AM2374="ODU HS","PDH",
AM2374="IP &amp; VLAN","PDH",
AM2374="Warehouse HUAWEI","SPARE-ISSUE",
AM2374="SPARE-HS","SPARE-ISSUE",
AM2374="Power Telco","BSS",AM2374="no impacts","no impacts"
),"")</f>
        <v>no impacts</v>
      </c>
      <c r="AL2374" s="48" t="str" cm="1">
        <f t="array" ref="AL2374">IFERROR(_xlfn.IFS(
AM2374="MPR ISSUE","TX ISSUE",
AM2374="BSS Hardware Issue","RAN ISSUE",
AM2374="Sites strategiques, MLL, Pylone, etc.","ENVTECH",
AM2374="AKTIVCO DEFAUT GE &amp; POWER Cabinet","POWER ISSUE",
AM2374="AKTIVCO Coupure ENEO &amp; Baisse de tension","POWER ISSUE",
AM2374="Coupure ENEO &amp; Baisse de tension","POWER ISSUE",
AM2374="Defaut GE &amp; POWER Cabinet","POWER ISSUE",
AM2374="Sharing","POWER ISSUE",
AM2374="Sites strategiques &amp; DataCenter","POWER ISSUE",
AM2374="Exclu","Exclu",
AM2374="SAT","TX ISSUE",
AM2374="SPARE-ISSUE","SPARE-ISSUE",
AM2374="Fiber CAmtel","TX ISSUE",
AM2374="Fiber AOF","TX ISSUE",
AM2374="Projet OCM (HUAWEI)","TRAVAUX-HUAWEI",
AM2374="Projet OCM (NOKIA)","TRAVAUX -NOKIA",
AM2374="ACCESS-ISSUE","ACCESS-ISSUE",
AM2374="Projet OCM (ZTE, NOKIA, autres projets)","TRAVAUX OCM",
AM2374="No root CAuse","No root cause",
AM2374="ODU HS","TX ISSUE",
AM2374="IP &amp; VLAN","TX ISSUE",
AM2374="Warehouse HUAWEI","SPARE-ISSUE",
AM2374="SPARE-HS","SPARE-ISSUE",
AM2374="Power Telco","RAN ISSUE",AM2374="no impacts","no impacts"
),"")</f>
        <v>no impacts</v>
      </c>
      <c r="AM2374" s="67" t="s">
        <v>5605</v>
      </c>
      <c r="AN2374" s="48" t="str" cm="1">
        <f t="array" ref="AN2374">IFERROR(_xlfn.IFS(
AM2374="MPR ISSUE","ACTIVE",
AM2374="BSS Hardware Issue","ACTIVE",
AM2374="Sites strategiques, MLL, Pylone, etc.","PASSIVE",
AM2374="AKTIVCO DEFAUT GE &amp; POWER Cabinet","PASSIVE",
AM2374="AKTIVCO Coupure ENEO &amp; Baisse de tension","PASSIVE",
AM2374="Coupure ENEO &amp; Baisse de tension","PASSIVE",
AM2374="Defaut GE &amp; POWER Cabinet","PASSIVE",
AM2374="Sharing","PASSIVE",
AM2374="Sites strategiques &amp; DataCenter","PASSIVE",
AM2374="Exclu","Exclu",
AM2374="SAT","ACTIVE",
AM2374="SPARE-ISSUE","SPARE-ISSUE",
AM2374="Fiber CAmtel","ACTIVE",
AM2374="Fiber AOF","ACTIVE",
AM2374="Projet OCM (HUAWEI)","PLANNED WORKS",
AM2374="Projet OCM (NOKIA)","PLANNED WORKS",
AM2374="ACCESS-ISSUE","ACCESS-ISSUE",
AM2374="Projet OCM (ZTE, NOKIA, autres projets)","PLANNED WORKS",
AM2374="No root CAuse","No root cause",
AM2374="ODU HS","ACTIVE",
AM2374="IP &amp; VLAN","ACTIVE",
AM2374="Warehouse HUAWEI","SPARE-ISSUE",
AM2374="SPARE-HS","SPARE-ISSUE",
AM2374="Power Telco","ACTIVE", AM2374="no impacts","no impacts"
),"")</f>
        <v>no impacts</v>
      </c>
      <c r="AO2374" s="93" t="s">
        <v>5537</v>
      </c>
      <c r="AP2374" s="101" t="str">
        <f t="shared" si="68"/>
        <v>LIT_029</v>
      </c>
      <c r="AR2374" s="17" t="s">
        <v>5537</v>
      </c>
      <c r="AS2374" s="7" t="s">
        <v>5537</v>
      </c>
      <c r="AT2374" s="6"/>
      <c r="AU2374" s="7"/>
      <c r="AV2374" s="3" t="s">
        <v>5537</v>
      </c>
      <c r="AW2374" s="18" t="s">
        <v>5537</v>
      </c>
      <c r="AX2374" s="18" t="s">
        <v>5537</v>
      </c>
      <c r="AY2374" s="18" t="s">
        <v>5537</v>
      </c>
      <c r="AZ2374" s="18" t="s">
        <v>5537</v>
      </c>
      <c r="BA2374" s="18" t="s">
        <v>5537</v>
      </c>
      <c r="BB2374" s="18" t="s">
        <v>5537</v>
      </c>
      <c r="BC2374" s="18" t="s">
        <v>5537</v>
      </c>
      <c r="BD2374" s="18" t="s">
        <v>5537</v>
      </c>
      <c r="BE2374" s="18" t="s">
        <v>5537</v>
      </c>
      <c r="BF2374" s="18" t="s">
        <v>5537</v>
      </c>
      <c r="BG2374" s="18" t="s">
        <v>5537</v>
      </c>
      <c r="BH2374" s="18" t="s">
        <v>5537</v>
      </c>
      <c r="BI2374" s="9" t="s">
        <v>5537</v>
      </c>
      <c r="BJ2374" s="14"/>
      <c r="BK2374" s="14" t="s">
        <v>5537</v>
      </c>
      <c r="BL2374" s="14" t="str">
        <f>_xlfn.XLOOKUP(B2374,'[4]cell downs 18042026 17h'!$B:$B,'[4]cell downs 18042026 17h'!$B:$B,"")</f>
        <v/>
      </c>
      <c r="BM2374" s="14" t="str">
        <f>_xlfn.XLOOKUP(B2374,'[5]Cells Huawei 19042026 15h'!$B:$B,'[5]Cells Huawei 19042026 15h'!$B:$B,"")</f>
        <v/>
      </c>
      <c r="BN2374" s="9" t="str">
        <f>_xlfn.XLOOKUP(B2374,'[6]cells down 19042026 9H40'!$B:$B,'[6]cells down 19042026 9H40'!$B:$B,"")</f>
        <v/>
      </c>
      <c r="BO2374" s="9" t="s">
        <v>5537</v>
      </c>
      <c r="BP2374" s="9" t="s">
        <v>12</v>
      </c>
      <c r="BQ2374" s="115"/>
    </row>
    <row r="2375" spans="1:69" s="9" customFormat="1" x14ac:dyDescent="0.3">
      <c r="A2375" s="1" t="s">
        <v>4862</v>
      </c>
      <c r="B2375" s="8" t="s">
        <v>4863</v>
      </c>
      <c r="C2375" s="3" t="str">
        <f>_xlfn.XLOOKUP(B2375,'[1]daily break down'!$D:$D,'[1]daily break down'!$E:$E,"")</f>
        <v>OUEST</v>
      </c>
      <c r="D2375" s="1"/>
      <c r="E2375" s="1"/>
      <c r="F2375" s="3" t="s">
        <v>102</v>
      </c>
      <c r="G2375" s="1" t="s">
        <v>4056</v>
      </c>
      <c r="H2375" s="32" t="str">
        <f>_xlfn.XLOOKUP(B2375,[2]CALCULATION!$B:$B,[2]CALCULATION!$H:$H,"")</f>
        <v>HUAWEI</v>
      </c>
      <c r="I2375" s="28">
        <v>0</v>
      </c>
      <c r="J2375" s="28">
        <v>0</v>
      </c>
      <c r="K2375" s="28">
        <v>0</v>
      </c>
      <c r="L2375" s="28">
        <v>0</v>
      </c>
      <c r="M2375" s="28">
        <v>0</v>
      </c>
      <c r="N2375" s="28">
        <v>0</v>
      </c>
      <c r="O2375" s="28">
        <v>0</v>
      </c>
      <c r="P2375" s="28">
        <v>0</v>
      </c>
      <c r="Q2375" s="28">
        <v>0</v>
      </c>
      <c r="R2375" s="28">
        <v>0</v>
      </c>
      <c r="S2375" s="94">
        <v>0</v>
      </c>
      <c r="T2375" s="94">
        <f>_xlfn.XLOOKUP(B2375,'[3]Nur des jours'!$B:$B,'[3]Nur des jours'!$U:$U,"")</f>
        <v>0</v>
      </c>
      <c r="U2375" s="94">
        <v>0</v>
      </c>
      <c r="V2375" s="94">
        <v>0</v>
      </c>
      <c r="W2375" s="94">
        <v>0</v>
      </c>
      <c r="X2375" s="94">
        <v>0</v>
      </c>
      <c r="Y2375" s="94">
        <v>0</v>
      </c>
      <c r="Z2375" s="94">
        <v>0</v>
      </c>
      <c r="AA2375" s="94">
        <v>0</v>
      </c>
      <c r="AB2375" s="94">
        <v>0</v>
      </c>
      <c r="AC2375" s="94"/>
      <c r="AD2375" s="94">
        <v>0</v>
      </c>
      <c r="AE2375" s="94">
        <v>0</v>
      </c>
      <c r="AF2375" s="94">
        <v>0</v>
      </c>
      <c r="AG2375" s="94">
        <v>0</v>
      </c>
      <c r="AH2375" s="94">
        <v>0</v>
      </c>
      <c r="AI2375" s="49" t="s">
        <v>5559</v>
      </c>
      <c r="AJ2375" s="49"/>
      <c r="AK2375" s="48" t="str" cm="1">
        <f t="array" ref="AK2375">IFERROR(_xlfn.IFS(
AM2375="MPR ISSUE","PDH",
AM2375="BSS Hardware Issue","BSS",
AM2375="Sites strategiques, MLL, Pylone, etc.","ENVTECH",
AM2375="AKTIVCO DEFAUT GE &amp; POWER Cabinet","AKTIVCO",
AM2375="AKTIVCO Coupure ENEO &amp; Baisse de tension","AKTIVCO GRID ONLY",
AM2375="Coupure ENEO &amp; Baisse de tension","IHS GRID ONLY",
AM2375="Defaut GE &amp; POWER Cabinet","IHS",
AM2375="Sharing","Partners",
AM2375="Sites strategiques &amp; DataCenter","SST &amp; DC",
AM2375="Exclu","Exclu",
AM2375="SAT","SAT",
AM2375="SPARE-ISSUE","SPARE-ISSUE",
AM2375="Fiber CAmtel","TRANS_FO_CAMTEL",
AM2375="Fiber AOF","Fiber AOF",
AM2375="Projet OCM (HUAWEI)","TRAVAUX-HUAWEI",
AM2375="Projet OCM (NOKIA)","TRAVAUX-NOKIA",
AM2375="ACCESS-ISSUE","ACCESS-ISSUE",
AM2375="Projet OCM (ZTE, NOKIA, autres projets)","TRAVAUX OCM",
AM2375="No root CAuse","No root cause",
AM2375="ODU HS","PDH",
AM2375="IP &amp; VLAN","PDH",
AM2375="Warehouse HUAWEI","SPARE-ISSUE",
AM2375="SPARE-HS","SPARE-ISSUE",
AM2375="Power Telco","BSS",AM2375="no impacts","no impacts"
),"")</f>
        <v>no impacts</v>
      </c>
      <c r="AL2375" s="48" t="str" cm="1">
        <f t="array" ref="AL2375">IFERROR(_xlfn.IFS(
AM2375="MPR ISSUE","TX ISSUE",
AM2375="BSS Hardware Issue","RAN ISSUE",
AM2375="Sites strategiques, MLL, Pylone, etc.","ENVTECH",
AM2375="AKTIVCO DEFAUT GE &amp; POWER Cabinet","POWER ISSUE",
AM2375="AKTIVCO Coupure ENEO &amp; Baisse de tension","POWER ISSUE",
AM2375="Coupure ENEO &amp; Baisse de tension","POWER ISSUE",
AM2375="Defaut GE &amp; POWER Cabinet","POWER ISSUE",
AM2375="Sharing","POWER ISSUE",
AM2375="Sites strategiques &amp; DataCenter","POWER ISSUE",
AM2375="Exclu","Exclu",
AM2375="SAT","TX ISSUE",
AM2375="SPARE-ISSUE","SPARE-ISSUE",
AM2375="Fiber CAmtel","TX ISSUE",
AM2375="Fiber AOF","TX ISSUE",
AM2375="Projet OCM (HUAWEI)","TRAVAUX-HUAWEI",
AM2375="Projet OCM (NOKIA)","TRAVAUX -NOKIA",
AM2375="ACCESS-ISSUE","ACCESS-ISSUE",
AM2375="Projet OCM (ZTE, NOKIA, autres projets)","TRAVAUX OCM",
AM2375="No root CAuse","No root cause",
AM2375="ODU HS","TX ISSUE",
AM2375="IP &amp; VLAN","TX ISSUE",
AM2375="Warehouse HUAWEI","SPARE-ISSUE",
AM2375="SPARE-HS","SPARE-ISSUE",
AM2375="Power Telco","RAN ISSUE",AM2375="no impacts","no impacts"
),"")</f>
        <v>no impacts</v>
      </c>
      <c r="AM2375" s="67" t="s">
        <v>5605</v>
      </c>
      <c r="AN2375" s="48" t="str" cm="1">
        <f t="array" ref="AN2375">IFERROR(_xlfn.IFS(
AM2375="MPR ISSUE","ACTIVE",
AM2375="BSS Hardware Issue","ACTIVE",
AM2375="Sites strategiques, MLL, Pylone, etc.","PASSIVE",
AM2375="AKTIVCO DEFAUT GE &amp; POWER Cabinet","PASSIVE",
AM2375="AKTIVCO Coupure ENEO &amp; Baisse de tension","PASSIVE",
AM2375="Coupure ENEO &amp; Baisse de tension","PASSIVE",
AM2375="Defaut GE &amp; POWER Cabinet","PASSIVE",
AM2375="Sharing","PASSIVE",
AM2375="Sites strategiques &amp; DataCenter","PASSIVE",
AM2375="Exclu","Exclu",
AM2375="SAT","ACTIVE",
AM2375="SPARE-ISSUE","SPARE-ISSUE",
AM2375="Fiber CAmtel","ACTIVE",
AM2375="Fiber AOF","ACTIVE",
AM2375="Projet OCM (HUAWEI)","PLANNED WORKS",
AM2375="Projet OCM (NOKIA)","PLANNED WORKS",
AM2375="ACCESS-ISSUE","ACCESS-ISSUE",
AM2375="Projet OCM (ZTE, NOKIA, autres projets)","PLANNED WORKS",
AM2375="No root CAuse","No root cause",
AM2375="ODU HS","ACTIVE",
AM2375="IP &amp; VLAN","ACTIVE",
AM2375="Warehouse HUAWEI","SPARE-ISSUE",
AM2375="SPARE-HS","SPARE-ISSUE",
AM2375="Power Telco","ACTIVE", AM2375="no impacts","no impacts"
),"")</f>
        <v>no impacts</v>
      </c>
      <c r="AO2375" s="93" t="s">
        <v>5537</v>
      </c>
      <c r="AP2375" s="101" t="str">
        <f t="shared" si="68"/>
        <v>OST_316</v>
      </c>
      <c r="AR2375" s="17" t="s">
        <v>5537</v>
      </c>
      <c r="AS2375" s="7" t="s">
        <v>5537</v>
      </c>
      <c r="AT2375" s="6"/>
      <c r="AU2375" s="7"/>
      <c r="AV2375" s="3" t="s">
        <v>5537</v>
      </c>
      <c r="AW2375" s="18" t="s">
        <v>5537</v>
      </c>
      <c r="AX2375" s="18" t="s">
        <v>5537</v>
      </c>
      <c r="AY2375" s="18" t="s">
        <v>5537</v>
      </c>
      <c r="AZ2375" s="18" t="s">
        <v>5537</v>
      </c>
      <c r="BA2375" s="18" t="s">
        <v>5537</v>
      </c>
      <c r="BB2375" s="18" t="s">
        <v>5537</v>
      </c>
      <c r="BC2375" s="18" t="s">
        <v>5537</v>
      </c>
      <c r="BD2375" s="18" t="s">
        <v>5537</v>
      </c>
      <c r="BE2375" s="18" t="s">
        <v>5537</v>
      </c>
      <c r="BF2375" s="18" t="s">
        <v>5537</v>
      </c>
      <c r="BG2375" s="18" t="s">
        <v>5537</v>
      </c>
      <c r="BH2375" s="18" t="s">
        <v>5537</v>
      </c>
      <c r="BI2375" s="9" t="s">
        <v>5537</v>
      </c>
      <c r="BJ2375" s="14"/>
      <c r="BK2375" s="14" t="s">
        <v>5537</v>
      </c>
      <c r="BL2375" s="14" t="str">
        <f>_xlfn.XLOOKUP(B2375,'[4]cell downs 18042026 17h'!$B:$B,'[4]cell downs 18042026 17h'!$B:$B,"")</f>
        <v/>
      </c>
      <c r="BM2375" s="14" t="str">
        <f>_xlfn.XLOOKUP(B2375,'[5]Cells Huawei 19042026 15h'!$B:$B,'[5]Cells Huawei 19042026 15h'!$B:$B,"")</f>
        <v/>
      </c>
      <c r="BN2375" s="9" t="str">
        <f>_xlfn.XLOOKUP(B2375,'[6]cells down 19042026 9H40'!$B:$B,'[6]cells down 19042026 9H40'!$B:$B,"")</f>
        <v/>
      </c>
      <c r="BO2375" s="9" t="s">
        <v>5537</v>
      </c>
      <c r="BP2375" s="9" t="s">
        <v>5537</v>
      </c>
      <c r="BQ2375" s="115"/>
    </row>
    <row r="2376" spans="1:69" s="9" customFormat="1" x14ac:dyDescent="0.3">
      <c r="A2376" s="1" t="s">
        <v>4967</v>
      </c>
      <c r="B2376" s="8" t="s">
        <v>4968</v>
      </c>
      <c r="C2376" s="3" t="str">
        <f>_xlfn.XLOOKUP(B2376,'[1]daily break down'!$D:$D,'[1]daily break down'!$E:$E,"")</f>
        <v>CENTRE</v>
      </c>
      <c r="D2376" s="1" t="s">
        <v>11</v>
      </c>
      <c r="E2376" s="1" t="s">
        <v>12</v>
      </c>
      <c r="F2376" s="3" t="s">
        <v>37</v>
      </c>
      <c r="G2376" s="1" t="s">
        <v>4967</v>
      </c>
      <c r="H2376" s="34" t="str">
        <f>_xlfn.XLOOKUP(B2376,[2]CALCULATION!$B:$B,[2]CALCULATION!$H:$H,"")</f>
        <v>ZTE</v>
      </c>
      <c r="I2376" s="28">
        <v>0</v>
      </c>
      <c r="J2376" s="28">
        <v>0</v>
      </c>
      <c r="K2376" s="28">
        <v>0</v>
      </c>
      <c r="L2376" s="28">
        <v>0</v>
      </c>
      <c r="M2376" s="28">
        <v>0</v>
      </c>
      <c r="N2376" s="28">
        <v>0</v>
      </c>
      <c r="O2376" s="28">
        <v>0</v>
      </c>
      <c r="P2376" s="28">
        <v>0</v>
      </c>
      <c r="Q2376" s="28">
        <v>0</v>
      </c>
      <c r="R2376" s="28">
        <v>0</v>
      </c>
      <c r="S2376" s="94">
        <v>0</v>
      </c>
      <c r="T2376" s="94">
        <f>_xlfn.XLOOKUP(B2376,'[3]Nur des jours'!$B:$B,'[3]Nur des jours'!$U:$U,"")</f>
        <v>0</v>
      </c>
      <c r="U2376" s="94">
        <v>0</v>
      </c>
      <c r="V2376" s="94">
        <v>0</v>
      </c>
      <c r="W2376" s="94">
        <v>0</v>
      </c>
      <c r="X2376" s="94">
        <v>0</v>
      </c>
      <c r="Y2376" s="94">
        <v>0</v>
      </c>
      <c r="Z2376" s="94">
        <v>0</v>
      </c>
      <c r="AA2376" s="94">
        <v>0</v>
      </c>
      <c r="AB2376" s="94">
        <v>0</v>
      </c>
      <c r="AC2376" s="94"/>
      <c r="AD2376" s="94">
        <v>0</v>
      </c>
      <c r="AE2376" s="94">
        <v>0</v>
      </c>
      <c r="AF2376" s="94">
        <v>0</v>
      </c>
      <c r="AG2376" s="94">
        <v>0</v>
      </c>
      <c r="AH2376" s="94">
        <v>0</v>
      </c>
      <c r="AI2376" s="49" t="s">
        <v>5559</v>
      </c>
      <c r="AJ2376" s="49"/>
      <c r="AK2376" s="48" t="str" cm="1">
        <f t="array" ref="AK2376">IFERROR(_xlfn.IFS(
AM2376="MPR ISSUE","PDH",
AM2376="BSS Hardware Issue","BSS",
AM2376="Sites strategiques, MLL, Pylone, etc.","ENVTECH",
AM2376="AKTIVCO DEFAUT GE &amp; POWER Cabinet","AKTIVCO",
AM2376="AKTIVCO Coupure ENEO &amp; Baisse de tension","AKTIVCO GRID ONLY",
AM2376="Coupure ENEO &amp; Baisse de tension","IHS GRID ONLY",
AM2376="Defaut GE &amp; POWER Cabinet","IHS",
AM2376="Sharing","Partners",
AM2376="Sites strategiques &amp; DataCenter","SST &amp; DC",
AM2376="Exclu","Exclu",
AM2376="SAT","SAT",
AM2376="SPARE-ISSUE","SPARE-ISSUE",
AM2376="Fiber CAmtel","TRANS_FO_CAMTEL",
AM2376="Fiber AOF","Fiber AOF",
AM2376="Projet OCM (HUAWEI)","TRAVAUX-HUAWEI",
AM2376="Projet OCM (NOKIA)","TRAVAUX-NOKIA",
AM2376="ACCESS-ISSUE","ACCESS-ISSUE",
AM2376="Projet OCM (ZTE, NOKIA, autres projets)","TRAVAUX OCM",
AM2376="No root CAuse","No root cause",
AM2376="ODU HS","PDH",
AM2376="IP &amp; VLAN","PDH",
AM2376="Warehouse HUAWEI","SPARE-ISSUE",
AM2376="SPARE-HS","SPARE-ISSUE",
AM2376="Power Telco","BSS",AM2376="no impacts","no impacts"
),"")</f>
        <v>no impacts</v>
      </c>
      <c r="AL2376" s="48" t="str" cm="1">
        <f t="array" ref="AL2376">IFERROR(_xlfn.IFS(
AM2376="MPR ISSUE","TX ISSUE",
AM2376="BSS Hardware Issue","RAN ISSUE",
AM2376="Sites strategiques, MLL, Pylone, etc.","ENVTECH",
AM2376="AKTIVCO DEFAUT GE &amp; POWER Cabinet","POWER ISSUE",
AM2376="AKTIVCO Coupure ENEO &amp; Baisse de tension","POWER ISSUE",
AM2376="Coupure ENEO &amp; Baisse de tension","POWER ISSUE",
AM2376="Defaut GE &amp; POWER Cabinet","POWER ISSUE",
AM2376="Sharing","POWER ISSUE",
AM2376="Sites strategiques &amp; DataCenter","POWER ISSUE",
AM2376="Exclu","Exclu",
AM2376="SAT","TX ISSUE",
AM2376="SPARE-ISSUE","SPARE-ISSUE",
AM2376="Fiber CAmtel","TX ISSUE",
AM2376="Fiber AOF","TX ISSUE",
AM2376="Projet OCM (HUAWEI)","TRAVAUX-HUAWEI",
AM2376="Projet OCM (NOKIA)","TRAVAUX -NOKIA",
AM2376="ACCESS-ISSUE","ACCESS-ISSUE",
AM2376="Projet OCM (ZTE, NOKIA, autres projets)","TRAVAUX OCM",
AM2376="No root CAuse","No root cause",
AM2376="ODU HS","TX ISSUE",
AM2376="IP &amp; VLAN","TX ISSUE",
AM2376="Warehouse HUAWEI","SPARE-ISSUE",
AM2376="SPARE-HS","SPARE-ISSUE",
AM2376="Power Telco","RAN ISSUE",AM2376="no impacts","no impacts"
),"")</f>
        <v>no impacts</v>
      </c>
      <c r="AM2376" s="67" t="s">
        <v>5605</v>
      </c>
      <c r="AN2376" s="48" t="str" cm="1">
        <f t="array" ref="AN2376">IFERROR(_xlfn.IFS(
AM2376="MPR ISSUE","ACTIVE",
AM2376="BSS Hardware Issue","ACTIVE",
AM2376="Sites strategiques, MLL, Pylone, etc.","PASSIVE",
AM2376="AKTIVCO DEFAUT GE &amp; POWER Cabinet","PASSIVE",
AM2376="AKTIVCO Coupure ENEO &amp; Baisse de tension","PASSIVE",
AM2376="Coupure ENEO &amp; Baisse de tension","PASSIVE",
AM2376="Defaut GE &amp; POWER Cabinet","PASSIVE",
AM2376="Sharing","PASSIVE",
AM2376="Sites strategiques &amp; DataCenter","PASSIVE",
AM2376="Exclu","Exclu",
AM2376="SAT","ACTIVE",
AM2376="SPARE-ISSUE","SPARE-ISSUE",
AM2376="Fiber CAmtel","ACTIVE",
AM2376="Fiber AOF","ACTIVE",
AM2376="Projet OCM (HUAWEI)","PLANNED WORKS",
AM2376="Projet OCM (NOKIA)","PLANNED WORKS",
AM2376="ACCESS-ISSUE","ACCESS-ISSUE",
AM2376="Projet OCM (ZTE, NOKIA, autres projets)","PLANNED WORKS",
AM2376="No root CAuse","No root cause",
AM2376="ODU HS","ACTIVE",
AM2376="IP &amp; VLAN","ACTIVE",
AM2376="Warehouse HUAWEI","SPARE-ISSUE",
AM2376="SPARE-HS","SPARE-ISSUE",
AM2376="Power Telco","ACTIVE", AM2376="no impacts","no impacts"
),"")</f>
        <v>no impacts</v>
      </c>
      <c r="AO2376" s="93" t="s">
        <v>5537</v>
      </c>
      <c r="AP2376" s="101" t="str">
        <f t="shared" si="68"/>
        <v>CTR_013</v>
      </c>
      <c r="AR2376" s="17" t="s">
        <v>5537</v>
      </c>
      <c r="AS2376" s="7" t="s">
        <v>5537</v>
      </c>
      <c r="AT2376" s="6"/>
      <c r="AU2376" s="7"/>
      <c r="AV2376" s="3" t="s">
        <v>5537</v>
      </c>
      <c r="AW2376" s="18" t="s">
        <v>5537</v>
      </c>
      <c r="AX2376" s="18" t="s">
        <v>5537</v>
      </c>
      <c r="AY2376" s="18" t="s">
        <v>5537</v>
      </c>
      <c r="AZ2376" s="18" t="s">
        <v>5537</v>
      </c>
      <c r="BA2376" s="18" t="s">
        <v>5537</v>
      </c>
      <c r="BB2376" s="18" t="s">
        <v>5537</v>
      </c>
      <c r="BC2376" s="18" t="s">
        <v>5537</v>
      </c>
      <c r="BD2376" s="18" t="s">
        <v>5537</v>
      </c>
      <c r="BE2376" s="18" t="s">
        <v>5537</v>
      </c>
      <c r="BF2376" s="18" t="s">
        <v>5537</v>
      </c>
      <c r="BG2376" s="18" t="s">
        <v>5537</v>
      </c>
      <c r="BH2376" s="18" t="s">
        <v>5537</v>
      </c>
      <c r="BI2376" s="9" t="s">
        <v>5537</v>
      </c>
      <c r="BJ2376" s="14"/>
      <c r="BK2376" s="14" t="s">
        <v>5537</v>
      </c>
      <c r="BL2376" s="14" t="str">
        <f>_xlfn.XLOOKUP(B2376,'[4]cell downs 18042026 17h'!$B:$B,'[4]cell downs 18042026 17h'!$B:$B,"")</f>
        <v/>
      </c>
      <c r="BM2376" s="14" t="str">
        <f>_xlfn.XLOOKUP(B2376,'[5]Cells Huawei 19042026 15h'!$B:$B,'[5]Cells Huawei 19042026 15h'!$B:$B,"")</f>
        <v/>
      </c>
      <c r="BN2376" s="9" t="str">
        <f>_xlfn.XLOOKUP(B2376,'[6]cells down 19042026 9H40'!$B:$B,'[6]cells down 19042026 9H40'!$B:$B,"")</f>
        <v/>
      </c>
      <c r="BO2376" s="9" t="s">
        <v>5537</v>
      </c>
      <c r="BP2376" s="9" t="s">
        <v>12</v>
      </c>
      <c r="BQ2376" s="115"/>
    </row>
    <row r="2377" spans="1:69" s="9" customFormat="1" x14ac:dyDescent="0.3">
      <c r="A2377" s="1" t="s">
        <v>4870</v>
      </c>
      <c r="B2377" s="8" t="s">
        <v>4871</v>
      </c>
      <c r="C2377" s="3" t="str">
        <f>_xlfn.XLOOKUP(B2377,'[1]daily break down'!$D:$D,'[1]daily break down'!$E:$E,"")</f>
        <v>CENTRE</v>
      </c>
      <c r="D2377" s="1" t="s">
        <v>11</v>
      </c>
      <c r="E2377" s="1" t="s">
        <v>12</v>
      </c>
      <c r="F2377" s="3" t="s">
        <v>37</v>
      </c>
      <c r="G2377" s="1" t="s">
        <v>4870</v>
      </c>
      <c r="H2377" s="34" t="str">
        <f>_xlfn.XLOOKUP(B2377,[2]CALCULATION!$B:$B,[2]CALCULATION!$H:$H,"")</f>
        <v>ZTE</v>
      </c>
      <c r="I2377" s="28">
        <v>0</v>
      </c>
      <c r="J2377" s="28">
        <v>0</v>
      </c>
      <c r="K2377" s="28">
        <v>0</v>
      </c>
      <c r="L2377" s="28">
        <v>0</v>
      </c>
      <c r="M2377" s="28">
        <v>0</v>
      </c>
      <c r="N2377" s="28">
        <v>0</v>
      </c>
      <c r="O2377" s="28">
        <v>0</v>
      </c>
      <c r="P2377" s="28">
        <v>0</v>
      </c>
      <c r="Q2377" s="28">
        <v>0</v>
      </c>
      <c r="R2377" s="28">
        <v>0</v>
      </c>
      <c r="S2377" s="94">
        <v>0</v>
      </c>
      <c r="T2377" s="94">
        <f>_xlfn.XLOOKUP(B2377,'[3]Nur des jours'!$B:$B,'[3]Nur des jours'!$U:$U,"")</f>
        <v>0</v>
      </c>
      <c r="U2377" s="94">
        <v>0</v>
      </c>
      <c r="V2377" s="94">
        <v>0</v>
      </c>
      <c r="W2377" s="94">
        <v>0</v>
      </c>
      <c r="X2377" s="94">
        <v>0</v>
      </c>
      <c r="Y2377" s="94">
        <v>0</v>
      </c>
      <c r="Z2377" s="94">
        <v>0</v>
      </c>
      <c r="AA2377" s="94">
        <v>0</v>
      </c>
      <c r="AB2377" s="94">
        <v>0</v>
      </c>
      <c r="AC2377" s="94"/>
      <c r="AD2377" s="94">
        <v>0</v>
      </c>
      <c r="AE2377" s="94">
        <v>0</v>
      </c>
      <c r="AF2377" s="94">
        <v>0</v>
      </c>
      <c r="AG2377" s="94">
        <v>0</v>
      </c>
      <c r="AH2377" s="94">
        <v>0</v>
      </c>
      <c r="AI2377" s="49" t="s">
        <v>5559</v>
      </c>
      <c r="AJ2377" s="49"/>
      <c r="AK2377" s="48" t="str" cm="1">
        <f t="array" ref="AK2377">IFERROR(_xlfn.IFS(
AM2377="MPR ISSUE","PDH",
AM2377="BSS Hardware Issue","BSS",
AM2377="Sites strategiques, MLL, Pylone, etc.","ENVTECH",
AM2377="AKTIVCO DEFAUT GE &amp; POWER Cabinet","AKTIVCO",
AM2377="AKTIVCO Coupure ENEO &amp; Baisse de tension","AKTIVCO GRID ONLY",
AM2377="Coupure ENEO &amp; Baisse de tension","IHS GRID ONLY",
AM2377="Defaut GE &amp; POWER Cabinet","IHS",
AM2377="Sharing","Partners",
AM2377="Sites strategiques &amp; DataCenter","SST &amp; DC",
AM2377="Exclu","Exclu",
AM2377="SAT","SAT",
AM2377="SPARE-ISSUE","SPARE-ISSUE",
AM2377="Fiber CAmtel","TRANS_FO_CAMTEL",
AM2377="Fiber AOF","Fiber AOF",
AM2377="Projet OCM (HUAWEI)","TRAVAUX-HUAWEI",
AM2377="Projet OCM (NOKIA)","TRAVAUX-NOKIA",
AM2377="ACCESS-ISSUE","ACCESS-ISSUE",
AM2377="Projet OCM (ZTE, NOKIA, autres projets)","TRAVAUX OCM",
AM2377="No root CAuse","No root cause",
AM2377="ODU HS","PDH",
AM2377="IP &amp; VLAN","PDH",
AM2377="Warehouse HUAWEI","SPARE-ISSUE",
AM2377="SPARE-HS","SPARE-ISSUE",
AM2377="Power Telco","BSS",AM2377="no impacts","no impacts"
),"")</f>
        <v>no impacts</v>
      </c>
      <c r="AL2377" s="48" t="str" cm="1">
        <f t="array" ref="AL2377">IFERROR(_xlfn.IFS(
AM2377="MPR ISSUE","TX ISSUE",
AM2377="BSS Hardware Issue","RAN ISSUE",
AM2377="Sites strategiques, MLL, Pylone, etc.","ENVTECH",
AM2377="AKTIVCO DEFAUT GE &amp; POWER Cabinet","POWER ISSUE",
AM2377="AKTIVCO Coupure ENEO &amp; Baisse de tension","POWER ISSUE",
AM2377="Coupure ENEO &amp; Baisse de tension","POWER ISSUE",
AM2377="Defaut GE &amp; POWER Cabinet","POWER ISSUE",
AM2377="Sharing","POWER ISSUE",
AM2377="Sites strategiques &amp; DataCenter","POWER ISSUE",
AM2377="Exclu","Exclu",
AM2377="SAT","TX ISSUE",
AM2377="SPARE-ISSUE","SPARE-ISSUE",
AM2377="Fiber CAmtel","TX ISSUE",
AM2377="Fiber AOF","TX ISSUE",
AM2377="Projet OCM (HUAWEI)","TRAVAUX-HUAWEI",
AM2377="Projet OCM (NOKIA)","TRAVAUX -NOKIA",
AM2377="ACCESS-ISSUE","ACCESS-ISSUE",
AM2377="Projet OCM (ZTE, NOKIA, autres projets)","TRAVAUX OCM",
AM2377="No root CAuse","No root cause",
AM2377="ODU HS","TX ISSUE",
AM2377="IP &amp; VLAN","TX ISSUE",
AM2377="Warehouse HUAWEI","SPARE-ISSUE",
AM2377="SPARE-HS","SPARE-ISSUE",
AM2377="Power Telco","RAN ISSUE",AM2377="no impacts","no impacts"
),"")</f>
        <v>no impacts</v>
      </c>
      <c r="AM2377" s="67" t="s">
        <v>5605</v>
      </c>
      <c r="AN2377" s="48" t="str" cm="1">
        <f t="array" ref="AN2377">IFERROR(_xlfn.IFS(
AM2377="MPR ISSUE","ACTIVE",
AM2377="BSS Hardware Issue","ACTIVE",
AM2377="Sites strategiques, MLL, Pylone, etc.","PASSIVE",
AM2377="AKTIVCO DEFAUT GE &amp; POWER Cabinet","PASSIVE",
AM2377="AKTIVCO Coupure ENEO &amp; Baisse de tension","PASSIVE",
AM2377="Coupure ENEO &amp; Baisse de tension","PASSIVE",
AM2377="Defaut GE &amp; POWER Cabinet","PASSIVE",
AM2377="Sharing","PASSIVE",
AM2377="Sites strategiques &amp; DataCenter","PASSIVE",
AM2377="Exclu","Exclu",
AM2377="SAT","ACTIVE",
AM2377="SPARE-ISSUE","SPARE-ISSUE",
AM2377="Fiber CAmtel","ACTIVE",
AM2377="Fiber AOF","ACTIVE",
AM2377="Projet OCM (HUAWEI)","PLANNED WORKS",
AM2377="Projet OCM (NOKIA)","PLANNED WORKS",
AM2377="ACCESS-ISSUE","ACCESS-ISSUE",
AM2377="Projet OCM (ZTE, NOKIA, autres projets)","PLANNED WORKS",
AM2377="No root CAuse","No root cause",
AM2377="ODU HS","ACTIVE",
AM2377="IP &amp; VLAN","ACTIVE",
AM2377="Warehouse HUAWEI","SPARE-ISSUE",
AM2377="SPARE-HS","SPARE-ISSUE",
AM2377="Power Telco","ACTIVE", AM2377="no impacts","no impacts"
),"")</f>
        <v>no impacts</v>
      </c>
      <c r="AO2377" s="93" t="s">
        <v>5537</v>
      </c>
      <c r="AP2377" s="101" t="str">
        <f t="shared" si="68"/>
        <v>CTR_063</v>
      </c>
      <c r="AR2377" s="17" t="s">
        <v>5537</v>
      </c>
      <c r="AS2377" s="7" t="s">
        <v>5537</v>
      </c>
      <c r="AT2377" s="6"/>
      <c r="AU2377" s="7"/>
      <c r="AV2377" s="3" t="s">
        <v>5537</v>
      </c>
      <c r="AW2377" s="18" t="s">
        <v>5537</v>
      </c>
      <c r="AX2377" s="18" t="s">
        <v>5537</v>
      </c>
      <c r="AY2377" s="18" t="s">
        <v>5537</v>
      </c>
      <c r="AZ2377" s="18" t="s">
        <v>5537</v>
      </c>
      <c r="BA2377" s="18" t="s">
        <v>5537</v>
      </c>
      <c r="BB2377" s="18" t="s">
        <v>5537</v>
      </c>
      <c r="BC2377" s="18" t="s">
        <v>5537</v>
      </c>
      <c r="BD2377" s="18" t="s">
        <v>5537</v>
      </c>
      <c r="BE2377" s="18" t="s">
        <v>5537</v>
      </c>
      <c r="BF2377" s="18" t="s">
        <v>5537</v>
      </c>
      <c r="BG2377" s="18" t="s">
        <v>5537</v>
      </c>
      <c r="BH2377" s="18" t="s">
        <v>5537</v>
      </c>
      <c r="BI2377" s="9" t="s">
        <v>5537</v>
      </c>
      <c r="BJ2377" s="14"/>
      <c r="BK2377" s="14" t="s">
        <v>5537</v>
      </c>
      <c r="BL2377" s="14" t="str">
        <f>_xlfn.XLOOKUP(B2377,'[4]cell downs 18042026 17h'!$B:$B,'[4]cell downs 18042026 17h'!$B:$B,"")</f>
        <v/>
      </c>
      <c r="BM2377" s="14" t="str">
        <f>_xlfn.XLOOKUP(B2377,'[5]Cells Huawei 19042026 15h'!$B:$B,'[5]Cells Huawei 19042026 15h'!$B:$B,"")</f>
        <v/>
      </c>
      <c r="BN2377" s="9" t="str">
        <f>_xlfn.XLOOKUP(B2377,'[6]cells down 19042026 9H40'!$B:$B,'[6]cells down 19042026 9H40'!$B:$B,"")</f>
        <v/>
      </c>
      <c r="BO2377" s="9" t="s">
        <v>4871</v>
      </c>
      <c r="BP2377" s="9" t="s">
        <v>318</v>
      </c>
      <c r="BQ2377" s="115"/>
    </row>
    <row r="2378" spans="1:69" s="9" customFormat="1" x14ac:dyDescent="0.3">
      <c r="A2378" s="2" t="s">
        <v>4880</v>
      </c>
      <c r="B2378" s="8" t="s">
        <v>4881</v>
      </c>
      <c r="C2378" s="3" t="str">
        <f>_xlfn.XLOOKUP(B2378,'[1]daily break down'!$D:$D,'[1]daily break down'!$E:$E,"")</f>
        <v>OUEST</v>
      </c>
      <c r="D2378" s="1" t="s">
        <v>11</v>
      </c>
      <c r="E2378" s="1" t="s">
        <v>12</v>
      </c>
      <c r="F2378" s="3" t="s">
        <v>102</v>
      </c>
      <c r="G2378" s="1" t="s">
        <v>4880</v>
      </c>
      <c r="H2378" s="32" t="str">
        <f>_xlfn.XLOOKUP(B2378,[2]CALCULATION!$B:$B,[2]CALCULATION!$H:$H,"")</f>
        <v>HUAWEI</v>
      </c>
      <c r="I2378" s="28">
        <v>0</v>
      </c>
      <c r="J2378" s="28">
        <v>0</v>
      </c>
      <c r="K2378" s="28">
        <v>0</v>
      </c>
      <c r="L2378" s="28">
        <v>0</v>
      </c>
      <c r="M2378" s="28">
        <v>0</v>
      </c>
      <c r="N2378" s="28">
        <v>0</v>
      </c>
      <c r="O2378" s="28">
        <v>0</v>
      </c>
      <c r="P2378" s="28">
        <v>0</v>
      </c>
      <c r="Q2378" s="28">
        <v>0</v>
      </c>
      <c r="R2378" s="28">
        <v>0</v>
      </c>
      <c r="S2378" s="94">
        <v>0</v>
      </c>
      <c r="T2378" s="94">
        <f>_xlfn.XLOOKUP(B2378,'[3]Nur des jours'!$B:$B,'[3]Nur des jours'!$U:$U,"")</f>
        <v>0</v>
      </c>
      <c r="U2378" s="94">
        <v>0</v>
      </c>
      <c r="V2378" s="94">
        <v>0</v>
      </c>
      <c r="W2378" s="94">
        <v>0</v>
      </c>
      <c r="X2378" s="94">
        <v>0</v>
      </c>
      <c r="Y2378" s="94">
        <v>0</v>
      </c>
      <c r="Z2378" s="94">
        <v>0</v>
      </c>
      <c r="AA2378" s="94">
        <v>0</v>
      </c>
      <c r="AB2378" s="94">
        <v>0</v>
      </c>
      <c r="AC2378" s="94"/>
      <c r="AD2378" s="94">
        <v>0</v>
      </c>
      <c r="AE2378" s="94">
        <v>0</v>
      </c>
      <c r="AF2378" s="94">
        <v>0</v>
      </c>
      <c r="AG2378" s="94">
        <v>0</v>
      </c>
      <c r="AH2378" s="94">
        <v>0</v>
      </c>
      <c r="AI2378" s="49" t="s">
        <v>5559</v>
      </c>
      <c r="AJ2378" s="49"/>
      <c r="AK2378" s="48" t="str" cm="1">
        <f t="array" ref="AK2378">IFERROR(_xlfn.IFS(
AM2378="MPR ISSUE","PDH",
AM2378="BSS Hardware Issue","BSS",
AM2378="Sites strategiques, MLL, Pylone, etc.","ENVTECH",
AM2378="AKTIVCO DEFAUT GE &amp; POWER Cabinet","AKTIVCO",
AM2378="AKTIVCO Coupure ENEO &amp; Baisse de tension","AKTIVCO GRID ONLY",
AM2378="Coupure ENEO &amp; Baisse de tension","IHS GRID ONLY",
AM2378="Defaut GE &amp; POWER Cabinet","IHS",
AM2378="Sharing","Partners",
AM2378="Sites strategiques &amp; DataCenter","SST &amp; DC",
AM2378="Exclu","Exclu",
AM2378="SAT","SAT",
AM2378="SPARE-ISSUE","SPARE-ISSUE",
AM2378="Fiber CAmtel","TRANS_FO_CAMTEL",
AM2378="Fiber AOF","Fiber AOF",
AM2378="Projet OCM (HUAWEI)","TRAVAUX-HUAWEI",
AM2378="Projet OCM (NOKIA)","TRAVAUX-NOKIA",
AM2378="ACCESS-ISSUE","ACCESS-ISSUE",
AM2378="Projet OCM (ZTE, NOKIA, autres projets)","TRAVAUX OCM",
AM2378="No root CAuse","No root cause",
AM2378="ODU HS","PDH",
AM2378="IP &amp; VLAN","PDH",
AM2378="Warehouse HUAWEI","SPARE-ISSUE",
AM2378="SPARE-HS","SPARE-ISSUE",
AM2378="Power Telco","BSS",AM2378="no impacts","no impacts"
),"")</f>
        <v>no impacts</v>
      </c>
      <c r="AL2378" s="48" t="str" cm="1">
        <f t="array" ref="AL2378">IFERROR(_xlfn.IFS(
AM2378="MPR ISSUE","TX ISSUE",
AM2378="BSS Hardware Issue","RAN ISSUE",
AM2378="Sites strategiques, MLL, Pylone, etc.","ENVTECH",
AM2378="AKTIVCO DEFAUT GE &amp; POWER Cabinet","POWER ISSUE",
AM2378="AKTIVCO Coupure ENEO &amp; Baisse de tension","POWER ISSUE",
AM2378="Coupure ENEO &amp; Baisse de tension","POWER ISSUE",
AM2378="Defaut GE &amp; POWER Cabinet","POWER ISSUE",
AM2378="Sharing","POWER ISSUE",
AM2378="Sites strategiques &amp; DataCenter","POWER ISSUE",
AM2378="Exclu","Exclu",
AM2378="SAT","TX ISSUE",
AM2378="SPARE-ISSUE","SPARE-ISSUE",
AM2378="Fiber CAmtel","TX ISSUE",
AM2378="Fiber AOF","TX ISSUE",
AM2378="Projet OCM (HUAWEI)","TRAVAUX-HUAWEI",
AM2378="Projet OCM (NOKIA)","TRAVAUX -NOKIA",
AM2378="ACCESS-ISSUE","ACCESS-ISSUE",
AM2378="Projet OCM (ZTE, NOKIA, autres projets)","TRAVAUX OCM",
AM2378="No root CAuse","No root cause",
AM2378="ODU HS","TX ISSUE",
AM2378="IP &amp; VLAN","TX ISSUE",
AM2378="Warehouse HUAWEI","SPARE-ISSUE",
AM2378="SPARE-HS","SPARE-ISSUE",
AM2378="Power Telco","RAN ISSUE",AM2378="no impacts","no impacts"
),"")</f>
        <v>no impacts</v>
      </c>
      <c r="AM2378" s="67" t="s">
        <v>5605</v>
      </c>
      <c r="AN2378" s="48" t="str" cm="1">
        <f t="array" ref="AN2378">IFERROR(_xlfn.IFS(
AM2378="MPR ISSUE","ACTIVE",
AM2378="BSS Hardware Issue","ACTIVE",
AM2378="Sites strategiques, MLL, Pylone, etc.","PASSIVE",
AM2378="AKTIVCO DEFAUT GE &amp; POWER Cabinet","PASSIVE",
AM2378="AKTIVCO Coupure ENEO &amp; Baisse de tension","PASSIVE",
AM2378="Coupure ENEO &amp; Baisse de tension","PASSIVE",
AM2378="Defaut GE &amp; POWER Cabinet","PASSIVE",
AM2378="Sharing","PASSIVE",
AM2378="Sites strategiques &amp; DataCenter","PASSIVE",
AM2378="Exclu","Exclu",
AM2378="SAT","ACTIVE",
AM2378="SPARE-ISSUE","SPARE-ISSUE",
AM2378="Fiber CAmtel","ACTIVE",
AM2378="Fiber AOF","ACTIVE",
AM2378="Projet OCM (HUAWEI)","PLANNED WORKS",
AM2378="Projet OCM (NOKIA)","PLANNED WORKS",
AM2378="ACCESS-ISSUE","ACCESS-ISSUE",
AM2378="Projet OCM (ZTE, NOKIA, autres projets)","PLANNED WORKS",
AM2378="No root CAuse","No root cause",
AM2378="ODU HS","ACTIVE",
AM2378="IP &amp; VLAN","ACTIVE",
AM2378="Warehouse HUAWEI","SPARE-ISSUE",
AM2378="SPARE-HS","SPARE-ISSUE",
AM2378="Power Telco","ACTIVE", AM2378="no impacts","no impacts"
),"")</f>
        <v>no impacts</v>
      </c>
      <c r="AO2378" s="93" t="s">
        <v>5537</v>
      </c>
      <c r="AP2378" s="101" t="str">
        <f t="shared" si="68"/>
        <v>OST_049</v>
      </c>
      <c r="AR2378" s="17" t="s">
        <v>5537</v>
      </c>
      <c r="AS2378" s="7" t="s">
        <v>5537</v>
      </c>
      <c r="AT2378" s="6"/>
      <c r="AU2378" s="7"/>
      <c r="AV2378" s="3" t="s">
        <v>5537</v>
      </c>
      <c r="AW2378" s="18" t="s">
        <v>5537</v>
      </c>
      <c r="AX2378" s="18" t="s">
        <v>5537</v>
      </c>
      <c r="AY2378" s="18" t="s">
        <v>5537</v>
      </c>
      <c r="AZ2378" s="18" t="s">
        <v>5537</v>
      </c>
      <c r="BA2378" s="18" t="s">
        <v>5537</v>
      </c>
      <c r="BB2378" s="18" t="s">
        <v>5537</v>
      </c>
      <c r="BC2378" s="18" t="s">
        <v>5537</v>
      </c>
      <c r="BD2378" s="18" t="s">
        <v>5537</v>
      </c>
      <c r="BE2378" s="18" t="s">
        <v>5537</v>
      </c>
      <c r="BF2378" s="18" t="s">
        <v>5537</v>
      </c>
      <c r="BG2378" s="18" t="s">
        <v>5537</v>
      </c>
      <c r="BH2378" s="18" t="s">
        <v>5537</v>
      </c>
      <c r="BI2378" s="9" t="s">
        <v>5537</v>
      </c>
      <c r="BJ2378" s="14"/>
      <c r="BK2378" s="14" t="s">
        <v>5537</v>
      </c>
      <c r="BL2378" s="14" t="str">
        <f>_xlfn.XLOOKUP(B2378,'[4]cell downs 18042026 17h'!$B:$B,'[4]cell downs 18042026 17h'!$B:$B,"")</f>
        <v/>
      </c>
      <c r="BM2378" s="14" t="str">
        <f>_xlfn.XLOOKUP(B2378,'[5]Cells Huawei 19042026 15h'!$B:$B,'[5]Cells Huawei 19042026 15h'!$B:$B,"")</f>
        <v/>
      </c>
      <c r="BN2378" s="9" t="str">
        <f>_xlfn.XLOOKUP(B2378,'[6]cells down 19042026 9H40'!$B:$B,'[6]cells down 19042026 9H40'!$B:$B,"")</f>
        <v/>
      </c>
      <c r="BO2378" s="9" t="s">
        <v>5537</v>
      </c>
      <c r="BP2378" s="9" t="s">
        <v>12</v>
      </c>
      <c r="BQ2378" s="115"/>
    </row>
    <row r="2379" spans="1:69" s="9" customFormat="1" x14ac:dyDescent="0.3">
      <c r="A2379" s="1" t="s">
        <v>4884</v>
      </c>
      <c r="B2379" s="8" t="s">
        <v>4885</v>
      </c>
      <c r="C2379" s="3" t="str">
        <f>_xlfn.XLOOKUP(B2379,'[1]daily break down'!$D:$D,'[1]daily break down'!$E:$E,"")</f>
        <v>CENTRE</v>
      </c>
      <c r="D2379" s="1" t="s">
        <v>11</v>
      </c>
      <c r="E2379" s="1" t="s">
        <v>12</v>
      </c>
      <c r="F2379" s="3" t="s">
        <v>37</v>
      </c>
      <c r="G2379" s="1" t="s">
        <v>4886</v>
      </c>
      <c r="H2379" s="34" t="str">
        <f>_xlfn.XLOOKUP(B2379,[2]CALCULATION!$B:$B,[2]CALCULATION!$H:$H,"")</f>
        <v>ZTE</v>
      </c>
      <c r="I2379" s="28">
        <v>0</v>
      </c>
      <c r="J2379" s="28">
        <v>0</v>
      </c>
      <c r="K2379" s="28">
        <v>0</v>
      </c>
      <c r="L2379" s="28">
        <v>0</v>
      </c>
      <c r="M2379" s="28">
        <v>0</v>
      </c>
      <c r="N2379" s="28">
        <v>0</v>
      </c>
      <c r="O2379" s="28">
        <v>0</v>
      </c>
      <c r="P2379" s="28">
        <v>0</v>
      </c>
      <c r="Q2379" s="28">
        <v>0</v>
      </c>
      <c r="R2379" s="28">
        <v>0</v>
      </c>
      <c r="S2379" s="94">
        <v>0</v>
      </c>
      <c r="T2379" s="94">
        <f>_xlfn.XLOOKUP(B2379,'[3]Nur des jours'!$B:$B,'[3]Nur des jours'!$U:$U,"")</f>
        <v>0</v>
      </c>
      <c r="U2379" s="94">
        <v>0</v>
      </c>
      <c r="V2379" s="94">
        <v>0</v>
      </c>
      <c r="W2379" s="94">
        <v>0</v>
      </c>
      <c r="X2379" s="94">
        <v>0</v>
      </c>
      <c r="Y2379" s="94">
        <v>0</v>
      </c>
      <c r="Z2379" s="94">
        <v>0</v>
      </c>
      <c r="AA2379" s="94">
        <v>0</v>
      </c>
      <c r="AB2379" s="94">
        <v>0</v>
      </c>
      <c r="AC2379" s="94"/>
      <c r="AD2379" s="94">
        <v>0</v>
      </c>
      <c r="AE2379" s="94">
        <v>0</v>
      </c>
      <c r="AF2379" s="94">
        <v>0</v>
      </c>
      <c r="AG2379" s="94">
        <v>0</v>
      </c>
      <c r="AH2379" s="94">
        <v>0</v>
      </c>
      <c r="AI2379" s="49" t="s">
        <v>5559</v>
      </c>
      <c r="AJ2379" s="49"/>
      <c r="AK2379" s="48" t="str" cm="1">
        <f t="array" ref="AK2379">IFERROR(_xlfn.IFS(
AM2379="MPR ISSUE","PDH",
AM2379="BSS Hardware Issue","BSS",
AM2379="Sites strategiques, MLL, Pylone, etc.","ENVTECH",
AM2379="AKTIVCO DEFAUT GE &amp; POWER Cabinet","AKTIVCO",
AM2379="AKTIVCO Coupure ENEO &amp; Baisse de tension","AKTIVCO GRID ONLY",
AM2379="Coupure ENEO &amp; Baisse de tension","IHS GRID ONLY",
AM2379="Defaut GE &amp; POWER Cabinet","IHS",
AM2379="Sharing","Partners",
AM2379="Sites strategiques &amp; DataCenter","SST &amp; DC",
AM2379="Exclu","Exclu",
AM2379="SAT","SAT",
AM2379="SPARE-ISSUE","SPARE-ISSUE",
AM2379="Fiber CAmtel","TRANS_FO_CAMTEL",
AM2379="Fiber AOF","Fiber AOF",
AM2379="Projet OCM (HUAWEI)","TRAVAUX-HUAWEI",
AM2379="Projet OCM (NOKIA)","TRAVAUX-NOKIA",
AM2379="ACCESS-ISSUE","ACCESS-ISSUE",
AM2379="Projet OCM (ZTE, NOKIA, autres projets)","TRAVAUX OCM",
AM2379="No root CAuse","No root cause",
AM2379="ODU HS","PDH",
AM2379="IP &amp; VLAN","PDH",
AM2379="Warehouse HUAWEI","SPARE-ISSUE",
AM2379="SPARE-HS","SPARE-ISSUE",
AM2379="Power Telco","BSS",AM2379="no impacts","no impacts"
),"")</f>
        <v>no impacts</v>
      </c>
      <c r="AL2379" s="48" t="str" cm="1">
        <f t="array" ref="AL2379">IFERROR(_xlfn.IFS(
AM2379="MPR ISSUE","TX ISSUE",
AM2379="BSS Hardware Issue","RAN ISSUE",
AM2379="Sites strategiques, MLL, Pylone, etc.","ENVTECH",
AM2379="AKTIVCO DEFAUT GE &amp; POWER Cabinet","POWER ISSUE",
AM2379="AKTIVCO Coupure ENEO &amp; Baisse de tension","POWER ISSUE",
AM2379="Coupure ENEO &amp; Baisse de tension","POWER ISSUE",
AM2379="Defaut GE &amp; POWER Cabinet","POWER ISSUE",
AM2379="Sharing","POWER ISSUE",
AM2379="Sites strategiques &amp; DataCenter","POWER ISSUE",
AM2379="Exclu","Exclu",
AM2379="SAT","TX ISSUE",
AM2379="SPARE-ISSUE","SPARE-ISSUE",
AM2379="Fiber CAmtel","TX ISSUE",
AM2379="Fiber AOF","TX ISSUE",
AM2379="Projet OCM (HUAWEI)","TRAVAUX-HUAWEI",
AM2379="Projet OCM (NOKIA)","TRAVAUX -NOKIA",
AM2379="ACCESS-ISSUE","ACCESS-ISSUE",
AM2379="Projet OCM (ZTE, NOKIA, autres projets)","TRAVAUX OCM",
AM2379="No root CAuse","No root cause",
AM2379="ODU HS","TX ISSUE",
AM2379="IP &amp; VLAN","TX ISSUE",
AM2379="Warehouse HUAWEI","SPARE-ISSUE",
AM2379="SPARE-HS","SPARE-ISSUE",
AM2379="Power Telco","RAN ISSUE",AM2379="no impacts","no impacts"
),"")</f>
        <v>no impacts</v>
      </c>
      <c r="AM2379" s="67" t="s">
        <v>5605</v>
      </c>
      <c r="AN2379" s="48" t="str" cm="1">
        <f t="array" ref="AN2379">IFERROR(_xlfn.IFS(
AM2379="MPR ISSUE","ACTIVE",
AM2379="BSS Hardware Issue","ACTIVE",
AM2379="Sites strategiques, MLL, Pylone, etc.","PASSIVE",
AM2379="AKTIVCO DEFAUT GE &amp; POWER Cabinet","PASSIVE",
AM2379="AKTIVCO Coupure ENEO &amp; Baisse de tension","PASSIVE",
AM2379="Coupure ENEO &amp; Baisse de tension","PASSIVE",
AM2379="Defaut GE &amp; POWER Cabinet","PASSIVE",
AM2379="Sharing","PASSIVE",
AM2379="Sites strategiques &amp; DataCenter","PASSIVE",
AM2379="Exclu","Exclu",
AM2379="SAT","ACTIVE",
AM2379="SPARE-ISSUE","SPARE-ISSUE",
AM2379="Fiber CAmtel","ACTIVE",
AM2379="Fiber AOF","ACTIVE",
AM2379="Projet OCM (HUAWEI)","PLANNED WORKS",
AM2379="Projet OCM (NOKIA)","PLANNED WORKS",
AM2379="ACCESS-ISSUE","ACCESS-ISSUE",
AM2379="Projet OCM (ZTE, NOKIA, autres projets)","PLANNED WORKS",
AM2379="No root CAuse","No root cause",
AM2379="ODU HS","ACTIVE",
AM2379="IP &amp; VLAN","ACTIVE",
AM2379="Warehouse HUAWEI","SPARE-ISSUE",
AM2379="SPARE-HS","SPARE-ISSUE",
AM2379="Power Telco","ACTIVE", AM2379="no impacts","no impacts"
),"")</f>
        <v>no impacts</v>
      </c>
      <c r="AO2379" s="93" t="s">
        <v>5537</v>
      </c>
      <c r="AP2379" s="101" t="str">
        <f t="shared" si="68"/>
        <v>CTR_193</v>
      </c>
      <c r="AQ2379" s="98"/>
      <c r="AR2379" s="17" t="s">
        <v>5537</v>
      </c>
      <c r="AS2379" s="7" t="s">
        <v>5537</v>
      </c>
      <c r="AT2379" s="6"/>
      <c r="AU2379" s="7"/>
      <c r="AV2379" s="3" t="s">
        <v>5537</v>
      </c>
      <c r="AW2379" s="18" t="s">
        <v>5537</v>
      </c>
      <c r="AX2379" s="18" t="s">
        <v>5537</v>
      </c>
      <c r="AY2379" s="18" t="s">
        <v>5537</v>
      </c>
      <c r="AZ2379" s="18" t="s">
        <v>5537</v>
      </c>
      <c r="BA2379" s="18" t="s">
        <v>5537</v>
      </c>
      <c r="BB2379" s="18" t="s">
        <v>5537</v>
      </c>
      <c r="BC2379" s="18" t="s">
        <v>5537</v>
      </c>
      <c r="BD2379" s="18" t="s">
        <v>5537</v>
      </c>
      <c r="BE2379" s="18" t="s">
        <v>5537</v>
      </c>
      <c r="BF2379" s="18" t="s">
        <v>5537</v>
      </c>
      <c r="BG2379" s="18" t="s">
        <v>5537</v>
      </c>
      <c r="BH2379" s="18" t="s">
        <v>5537</v>
      </c>
      <c r="BI2379" s="9" t="s">
        <v>5537</v>
      </c>
      <c r="BJ2379" s="14"/>
      <c r="BK2379" s="14" t="s">
        <v>5537</v>
      </c>
      <c r="BL2379" s="14" t="str">
        <f>_xlfn.XLOOKUP(B2379,'[4]cell downs 18042026 17h'!$B:$B,'[4]cell downs 18042026 17h'!$B:$B,"")</f>
        <v/>
      </c>
      <c r="BM2379" s="14" t="str">
        <f>_xlfn.XLOOKUP(B2379,'[5]Cells Huawei 19042026 15h'!$B:$B,'[5]Cells Huawei 19042026 15h'!$B:$B,"")</f>
        <v/>
      </c>
      <c r="BN2379" s="9" t="str">
        <f>_xlfn.XLOOKUP(B2379,'[6]cells down 19042026 9H40'!$B:$B,'[6]cells down 19042026 9H40'!$B:$B,"")</f>
        <v/>
      </c>
      <c r="BO2379" s="9" t="s">
        <v>4885</v>
      </c>
      <c r="BP2379" s="9" t="s">
        <v>318</v>
      </c>
      <c r="BQ2379" s="115"/>
    </row>
    <row r="2380" spans="1:69" s="9" customFormat="1" x14ac:dyDescent="0.3">
      <c r="A2380" s="1" t="s">
        <v>4887</v>
      </c>
      <c r="B2380" s="1" t="s">
        <v>4888</v>
      </c>
      <c r="C2380" s="3" t="str">
        <f>_xlfn.XLOOKUP(B2380,'[1]daily break down'!$D:$D,'[1]daily break down'!$E:$E,"")</f>
        <v>LITTORAL</v>
      </c>
      <c r="D2380" s="1" t="s">
        <v>11</v>
      </c>
      <c r="E2380" s="1" t="s">
        <v>96</v>
      </c>
      <c r="F2380" s="3" t="s">
        <v>31</v>
      </c>
      <c r="G2380" s="1" t="s">
        <v>4887</v>
      </c>
      <c r="H2380" s="34" t="str">
        <f>_xlfn.XLOOKUP(B2380,[2]CALCULATION!$B:$B,[2]CALCULATION!$H:$H,"")</f>
        <v>ZTE</v>
      </c>
      <c r="I2380" s="28">
        <v>0</v>
      </c>
      <c r="J2380" s="28">
        <v>0</v>
      </c>
      <c r="K2380" s="28">
        <v>0</v>
      </c>
      <c r="L2380" s="28">
        <v>0</v>
      </c>
      <c r="M2380" s="28">
        <v>0</v>
      </c>
      <c r="N2380" s="28">
        <v>0</v>
      </c>
      <c r="O2380" s="28">
        <v>0</v>
      </c>
      <c r="P2380" s="28">
        <v>0</v>
      </c>
      <c r="Q2380" s="28">
        <v>0</v>
      </c>
      <c r="R2380" s="28">
        <v>0</v>
      </c>
      <c r="S2380" s="94">
        <v>0</v>
      </c>
      <c r="T2380" s="94">
        <f>_xlfn.XLOOKUP(B2380,'[3]Nur des jours'!$B:$B,'[3]Nur des jours'!$U:$U,"")</f>
        <v>0</v>
      </c>
      <c r="U2380" s="94">
        <v>0</v>
      </c>
      <c r="V2380" s="94">
        <v>0</v>
      </c>
      <c r="W2380" s="94">
        <v>0</v>
      </c>
      <c r="X2380" s="94">
        <v>0</v>
      </c>
      <c r="Y2380" s="94">
        <v>0</v>
      </c>
      <c r="Z2380" s="94">
        <v>0</v>
      </c>
      <c r="AA2380" s="94">
        <v>0</v>
      </c>
      <c r="AB2380" s="94">
        <v>0</v>
      </c>
      <c r="AC2380" s="94"/>
      <c r="AD2380" s="94">
        <v>0</v>
      </c>
      <c r="AE2380" s="94">
        <v>0</v>
      </c>
      <c r="AF2380" s="94">
        <v>0</v>
      </c>
      <c r="AG2380" s="94">
        <v>0</v>
      </c>
      <c r="AH2380" s="94">
        <v>0</v>
      </c>
      <c r="AI2380" s="49" t="s">
        <v>5559</v>
      </c>
      <c r="AJ2380" s="49"/>
      <c r="AK2380" s="48" t="str" cm="1">
        <f t="array" ref="AK2380">IFERROR(_xlfn.IFS(
AM2380="MPR ISSUE","PDH",
AM2380="BSS Hardware Issue","BSS",
AM2380="Sites strategiques, MLL, Pylone, etc.","ENVTECH",
AM2380="AKTIVCO DEFAUT GE &amp; POWER Cabinet","AKTIVCO",
AM2380="AKTIVCO Coupure ENEO &amp; Baisse de tension","AKTIVCO GRID ONLY",
AM2380="Coupure ENEO &amp; Baisse de tension","IHS GRID ONLY",
AM2380="Defaut GE &amp; POWER Cabinet","IHS",
AM2380="Sharing","Partners",
AM2380="Sites strategiques &amp; DataCenter","SST &amp; DC",
AM2380="Exclu","Exclu",
AM2380="SAT","SAT",
AM2380="SPARE-ISSUE","SPARE-ISSUE",
AM2380="Fiber CAmtel","TRANS_FO_CAMTEL",
AM2380="Fiber AOF","Fiber AOF",
AM2380="Projet OCM (HUAWEI)","TRAVAUX-HUAWEI",
AM2380="Projet OCM (NOKIA)","TRAVAUX-NOKIA",
AM2380="ACCESS-ISSUE","ACCESS-ISSUE",
AM2380="Projet OCM (ZTE, NOKIA, autres projets)","TRAVAUX OCM",
AM2380="No root CAuse","No root cause",
AM2380="ODU HS","PDH",
AM2380="IP &amp; VLAN","PDH",
AM2380="Warehouse HUAWEI","SPARE-ISSUE",
AM2380="SPARE-HS","SPARE-ISSUE",
AM2380="Power Telco","BSS",AM2380="no impacts","no impacts"
),"")</f>
        <v>no impacts</v>
      </c>
      <c r="AL2380" s="48" t="str" cm="1">
        <f t="array" ref="AL2380">IFERROR(_xlfn.IFS(
AM2380="MPR ISSUE","TX ISSUE",
AM2380="BSS Hardware Issue","RAN ISSUE",
AM2380="Sites strategiques, MLL, Pylone, etc.","ENVTECH",
AM2380="AKTIVCO DEFAUT GE &amp; POWER Cabinet","POWER ISSUE",
AM2380="AKTIVCO Coupure ENEO &amp; Baisse de tension","POWER ISSUE",
AM2380="Coupure ENEO &amp; Baisse de tension","POWER ISSUE",
AM2380="Defaut GE &amp; POWER Cabinet","POWER ISSUE",
AM2380="Sharing","POWER ISSUE",
AM2380="Sites strategiques &amp; DataCenter","POWER ISSUE",
AM2380="Exclu","Exclu",
AM2380="SAT","TX ISSUE",
AM2380="SPARE-ISSUE","SPARE-ISSUE",
AM2380="Fiber CAmtel","TX ISSUE",
AM2380="Fiber AOF","TX ISSUE",
AM2380="Projet OCM (HUAWEI)","TRAVAUX-HUAWEI",
AM2380="Projet OCM (NOKIA)","TRAVAUX -NOKIA",
AM2380="ACCESS-ISSUE","ACCESS-ISSUE",
AM2380="Projet OCM (ZTE, NOKIA, autres projets)","TRAVAUX OCM",
AM2380="No root CAuse","No root cause",
AM2380="ODU HS","TX ISSUE",
AM2380="IP &amp; VLAN","TX ISSUE",
AM2380="Warehouse HUAWEI","SPARE-ISSUE",
AM2380="SPARE-HS","SPARE-ISSUE",
AM2380="Power Telco","RAN ISSUE",AM2380="no impacts","no impacts"
),"")</f>
        <v>no impacts</v>
      </c>
      <c r="AM2380" s="67" t="s">
        <v>5605</v>
      </c>
      <c r="AN2380" s="48" t="str" cm="1">
        <f t="array" ref="AN2380">IFERROR(_xlfn.IFS(
AM2380="MPR ISSUE","ACTIVE",
AM2380="BSS Hardware Issue","ACTIVE",
AM2380="Sites strategiques, MLL, Pylone, etc.","PASSIVE",
AM2380="AKTIVCO DEFAUT GE &amp; POWER Cabinet","PASSIVE",
AM2380="AKTIVCO Coupure ENEO &amp; Baisse de tension","PASSIVE",
AM2380="Coupure ENEO &amp; Baisse de tension","PASSIVE",
AM2380="Defaut GE &amp; POWER Cabinet","PASSIVE",
AM2380="Sharing","PASSIVE",
AM2380="Sites strategiques &amp; DataCenter","PASSIVE",
AM2380="Exclu","Exclu",
AM2380="SAT","ACTIVE",
AM2380="SPARE-ISSUE","SPARE-ISSUE",
AM2380="Fiber CAmtel","ACTIVE",
AM2380="Fiber AOF","ACTIVE",
AM2380="Projet OCM (HUAWEI)","PLANNED WORKS",
AM2380="Projet OCM (NOKIA)","PLANNED WORKS",
AM2380="ACCESS-ISSUE","ACCESS-ISSUE",
AM2380="Projet OCM (ZTE, NOKIA, autres projets)","PLANNED WORKS",
AM2380="No root CAuse","No root cause",
AM2380="ODU HS","ACTIVE",
AM2380="IP &amp; VLAN","ACTIVE",
AM2380="Warehouse HUAWEI","SPARE-ISSUE",
AM2380="SPARE-HS","SPARE-ISSUE",
AM2380="Power Telco","ACTIVE", AM2380="no impacts","no impacts"
),"")</f>
        <v>no impacts</v>
      </c>
      <c r="AO2380" s="93" t="s">
        <v>5537</v>
      </c>
      <c r="AP2380" s="101" t="str">
        <f t="shared" si="68"/>
        <v>LIT_505</v>
      </c>
      <c r="AR2380" s="17" t="s">
        <v>5537</v>
      </c>
      <c r="AS2380" s="7" t="s">
        <v>5537</v>
      </c>
      <c r="AT2380" s="6"/>
      <c r="AU2380" s="7"/>
      <c r="AV2380" s="3" t="s">
        <v>5537</v>
      </c>
      <c r="AW2380" s="18" t="s">
        <v>5537</v>
      </c>
      <c r="AX2380" s="18" t="s">
        <v>5537</v>
      </c>
      <c r="AY2380" s="18" t="s">
        <v>5537</v>
      </c>
      <c r="AZ2380" s="18" t="s">
        <v>5537</v>
      </c>
      <c r="BA2380" s="18" t="s">
        <v>5537</v>
      </c>
      <c r="BB2380" s="18" t="s">
        <v>5537</v>
      </c>
      <c r="BC2380" s="18" t="s">
        <v>5537</v>
      </c>
      <c r="BD2380" s="18" t="s">
        <v>5537</v>
      </c>
      <c r="BE2380" s="18" t="s">
        <v>5537</v>
      </c>
      <c r="BF2380" s="18" t="s">
        <v>5537</v>
      </c>
      <c r="BG2380" s="18" t="s">
        <v>5537</v>
      </c>
      <c r="BH2380" s="18" t="s">
        <v>5537</v>
      </c>
      <c r="BI2380" s="9" t="s">
        <v>5537</v>
      </c>
      <c r="BJ2380" s="14"/>
      <c r="BK2380" s="14" t="s">
        <v>5537</v>
      </c>
      <c r="BL2380" s="14" t="str">
        <f>_xlfn.XLOOKUP(B2380,'[4]cell downs 18042026 17h'!$B:$B,'[4]cell downs 18042026 17h'!$B:$B,"")</f>
        <v/>
      </c>
      <c r="BM2380" s="14" t="str">
        <f>_xlfn.XLOOKUP(B2380,'[5]Cells Huawei 19042026 15h'!$B:$B,'[5]Cells Huawei 19042026 15h'!$B:$B,"")</f>
        <v/>
      </c>
      <c r="BN2380" s="9" t="str">
        <f>_xlfn.XLOOKUP(B2380,'[6]cells down 19042026 9H40'!$B:$B,'[6]cells down 19042026 9H40'!$B:$B,"")</f>
        <v/>
      </c>
      <c r="BO2380" s="9" t="s">
        <v>4888</v>
      </c>
      <c r="BP2380" s="9" t="s">
        <v>12</v>
      </c>
      <c r="BQ2380" s="115"/>
    </row>
    <row r="2381" spans="1:69" s="9" customFormat="1" x14ac:dyDescent="0.3">
      <c r="A2381" s="1" t="s">
        <v>4907</v>
      </c>
      <c r="B2381" s="8" t="s">
        <v>4908</v>
      </c>
      <c r="C2381" s="3" t="str">
        <f>_xlfn.XLOOKUP(B2381,'[1]daily break down'!$D:$D,'[1]daily break down'!$E:$E,"")</f>
        <v>Douala</v>
      </c>
      <c r="D2381" s="1" t="s">
        <v>11</v>
      </c>
      <c r="E2381" s="1" t="s">
        <v>12</v>
      </c>
      <c r="F2381" s="3" t="s">
        <v>31</v>
      </c>
      <c r="G2381" s="1" t="s">
        <v>32</v>
      </c>
      <c r="H2381" s="34" t="str">
        <f>_xlfn.XLOOKUP(B2381,[2]CALCULATION!$B:$B,[2]CALCULATION!$H:$H,"")</f>
        <v>ZTE</v>
      </c>
      <c r="I2381" s="28">
        <v>0</v>
      </c>
      <c r="J2381" s="28">
        <v>0</v>
      </c>
      <c r="K2381" s="28">
        <v>0</v>
      </c>
      <c r="L2381" s="28">
        <v>0</v>
      </c>
      <c r="M2381" s="28">
        <v>0</v>
      </c>
      <c r="N2381" s="28">
        <v>0</v>
      </c>
      <c r="O2381" s="28">
        <v>0</v>
      </c>
      <c r="P2381" s="28">
        <v>0</v>
      </c>
      <c r="Q2381" s="28">
        <v>0</v>
      </c>
      <c r="R2381" s="28">
        <v>0</v>
      </c>
      <c r="S2381" s="94">
        <v>0</v>
      </c>
      <c r="T2381" s="94">
        <f>_xlfn.XLOOKUP(B2381,'[3]Nur des jours'!$B:$B,'[3]Nur des jours'!$U:$U,"")</f>
        <v>0</v>
      </c>
      <c r="U2381" s="94">
        <v>0</v>
      </c>
      <c r="V2381" s="94">
        <v>0</v>
      </c>
      <c r="W2381" s="94">
        <v>0</v>
      </c>
      <c r="X2381" s="94">
        <v>0</v>
      </c>
      <c r="Y2381" s="94">
        <v>0</v>
      </c>
      <c r="Z2381" s="94">
        <v>0</v>
      </c>
      <c r="AA2381" s="94">
        <v>0</v>
      </c>
      <c r="AB2381" s="94">
        <v>0</v>
      </c>
      <c r="AC2381" s="94"/>
      <c r="AD2381" s="94">
        <v>0</v>
      </c>
      <c r="AE2381" s="94">
        <v>0</v>
      </c>
      <c r="AF2381" s="94">
        <v>0</v>
      </c>
      <c r="AG2381" s="94">
        <v>0</v>
      </c>
      <c r="AH2381" s="94">
        <v>0</v>
      </c>
      <c r="AI2381" s="49" t="s">
        <v>5559</v>
      </c>
      <c r="AJ2381" s="49"/>
      <c r="AK2381" s="48" t="str" cm="1">
        <f t="array" ref="AK2381">IFERROR(_xlfn.IFS(
AM2381="MPR ISSUE","PDH",
AM2381="BSS Hardware Issue","BSS",
AM2381="Sites strategiques, MLL, Pylone, etc.","ENVTECH",
AM2381="AKTIVCO DEFAUT GE &amp; POWER Cabinet","AKTIVCO",
AM2381="AKTIVCO Coupure ENEO &amp; Baisse de tension","AKTIVCO GRID ONLY",
AM2381="Coupure ENEO &amp; Baisse de tension","IHS GRID ONLY",
AM2381="Defaut GE &amp; POWER Cabinet","IHS",
AM2381="Sharing","Partners",
AM2381="Sites strategiques &amp; DataCenter","SST &amp; DC",
AM2381="Exclu","Exclu",
AM2381="SAT","SAT",
AM2381="SPARE-ISSUE","SPARE-ISSUE",
AM2381="Fiber CAmtel","TRANS_FO_CAMTEL",
AM2381="Fiber AOF","Fiber AOF",
AM2381="Projet OCM (HUAWEI)","TRAVAUX-HUAWEI",
AM2381="Projet OCM (NOKIA)","TRAVAUX-NOKIA",
AM2381="ACCESS-ISSUE","ACCESS-ISSUE",
AM2381="Projet OCM (ZTE, NOKIA, autres projets)","TRAVAUX OCM",
AM2381="No root CAuse","No root cause",
AM2381="ODU HS","PDH",
AM2381="IP &amp; VLAN","PDH",
AM2381="Warehouse HUAWEI","SPARE-ISSUE",
AM2381="SPARE-HS","SPARE-ISSUE",
AM2381="Power Telco","BSS",AM2381="no impacts","no impacts"
),"")</f>
        <v>no impacts</v>
      </c>
      <c r="AL2381" s="48" t="str" cm="1">
        <f t="array" ref="AL2381">IFERROR(_xlfn.IFS(
AM2381="MPR ISSUE","TX ISSUE",
AM2381="BSS Hardware Issue","RAN ISSUE",
AM2381="Sites strategiques, MLL, Pylone, etc.","ENVTECH",
AM2381="AKTIVCO DEFAUT GE &amp; POWER Cabinet","POWER ISSUE",
AM2381="AKTIVCO Coupure ENEO &amp; Baisse de tension","POWER ISSUE",
AM2381="Coupure ENEO &amp; Baisse de tension","POWER ISSUE",
AM2381="Defaut GE &amp; POWER Cabinet","POWER ISSUE",
AM2381="Sharing","POWER ISSUE",
AM2381="Sites strategiques &amp; DataCenter","POWER ISSUE",
AM2381="Exclu","Exclu",
AM2381="SAT","TX ISSUE",
AM2381="SPARE-ISSUE","SPARE-ISSUE",
AM2381="Fiber CAmtel","TX ISSUE",
AM2381="Fiber AOF","TX ISSUE",
AM2381="Projet OCM (HUAWEI)","TRAVAUX-HUAWEI",
AM2381="Projet OCM (NOKIA)","TRAVAUX -NOKIA",
AM2381="ACCESS-ISSUE","ACCESS-ISSUE",
AM2381="Projet OCM (ZTE, NOKIA, autres projets)","TRAVAUX OCM",
AM2381="No root CAuse","No root cause",
AM2381="ODU HS","TX ISSUE",
AM2381="IP &amp; VLAN","TX ISSUE",
AM2381="Warehouse HUAWEI","SPARE-ISSUE",
AM2381="SPARE-HS","SPARE-ISSUE",
AM2381="Power Telco","RAN ISSUE",AM2381="no impacts","no impacts"
),"")</f>
        <v>no impacts</v>
      </c>
      <c r="AM2381" s="67" t="s">
        <v>5605</v>
      </c>
      <c r="AN2381" s="48" t="str" cm="1">
        <f t="array" ref="AN2381">IFERROR(_xlfn.IFS(
AM2381="MPR ISSUE","ACTIVE",
AM2381="BSS Hardware Issue","ACTIVE",
AM2381="Sites strategiques, MLL, Pylone, etc.","PASSIVE",
AM2381="AKTIVCO DEFAUT GE &amp; POWER Cabinet","PASSIVE",
AM2381="AKTIVCO Coupure ENEO &amp; Baisse de tension","PASSIVE",
AM2381="Coupure ENEO &amp; Baisse de tension","PASSIVE",
AM2381="Defaut GE &amp; POWER Cabinet","PASSIVE",
AM2381="Sharing","PASSIVE",
AM2381="Sites strategiques &amp; DataCenter","PASSIVE",
AM2381="Exclu","Exclu",
AM2381="SAT","ACTIVE",
AM2381="SPARE-ISSUE","SPARE-ISSUE",
AM2381="Fiber CAmtel","ACTIVE",
AM2381="Fiber AOF","ACTIVE",
AM2381="Projet OCM (HUAWEI)","PLANNED WORKS",
AM2381="Projet OCM (NOKIA)","PLANNED WORKS",
AM2381="ACCESS-ISSUE","ACCESS-ISSUE",
AM2381="Projet OCM (ZTE, NOKIA, autres projets)","PLANNED WORKS",
AM2381="No root CAuse","No root cause",
AM2381="ODU HS","ACTIVE",
AM2381="IP &amp; VLAN","ACTIVE",
AM2381="Warehouse HUAWEI","SPARE-ISSUE",
AM2381="SPARE-HS","SPARE-ISSUE",
AM2381="Power Telco","ACTIVE", AM2381="no impacts","no impacts"
),"")</f>
        <v>no impacts</v>
      </c>
      <c r="AO2381" s="93" t="s">
        <v>5537</v>
      </c>
      <c r="AP2381" s="101" t="str">
        <f t="shared" si="68"/>
        <v>LIT_053</v>
      </c>
      <c r="AR2381" s="17" t="s">
        <v>5537</v>
      </c>
      <c r="AS2381" s="7" t="s">
        <v>5537</v>
      </c>
      <c r="AT2381" s="6"/>
      <c r="AU2381" s="7"/>
      <c r="AV2381" s="3" t="s">
        <v>5537</v>
      </c>
      <c r="AW2381" s="18" t="s">
        <v>5537</v>
      </c>
      <c r="AX2381" s="18" t="s">
        <v>5537</v>
      </c>
      <c r="AY2381" s="18" t="s">
        <v>5537</v>
      </c>
      <c r="AZ2381" s="18" t="s">
        <v>5537</v>
      </c>
      <c r="BA2381" s="18" t="s">
        <v>5537</v>
      </c>
      <c r="BB2381" s="18" t="s">
        <v>5537</v>
      </c>
      <c r="BC2381" s="18" t="s">
        <v>5537</v>
      </c>
      <c r="BD2381" s="18" t="s">
        <v>5537</v>
      </c>
      <c r="BE2381" s="18" t="s">
        <v>5537</v>
      </c>
      <c r="BF2381" s="18" t="s">
        <v>5537</v>
      </c>
      <c r="BG2381" s="18" t="s">
        <v>5537</v>
      </c>
      <c r="BH2381" s="18" t="s">
        <v>5537</v>
      </c>
      <c r="BI2381" s="9" t="s">
        <v>5537</v>
      </c>
      <c r="BJ2381" s="14"/>
      <c r="BK2381" s="14" t="s">
        <v>5537</v>
      </c>
      <c r="BL2381" s="14" t="str">
        <f>_xlfn.XLOOKUP(B2381,'[4]cell downs 18042026 17h'!$B:$B,'[4]cell downs 18042026 17h'!$B:$B,"")</f>
        <v/>
      </c>
      <c r="BM2381" s="14" t="str">
        <f>_xlfn.XLOOKUP(B2381,'[5]Cells Huawei 19042026 15h'!$B:$B,'[5]Cells Huawei 19042026 15h'!$B:$B,"")</f>
        <v/>
      </c>
      <c r="BN2381" s="9" t="str">
        <f>_xlfn.XLOOKUP(B2381,'[6]cells down 19042026 9H40'!$B:$B,'[6]cells down 19042026 9H40'!$B:$B,"")</f>
        <v/>
      </c>
      <c r="BO2381" s="9" t="s">
        <v>4908</v>
      </c>
      <c r="BP2381" s="9" t="s">
        <v>83</v>
      </c>
      <c r="BQ2381" s="115"/>
    </row>
    <row r="2382" spans="1:69" s="9" customFormat="1" x14ac:dyDescent="0.3">
      <c r="A2382" s="1" t="s">
        <v>4918</v>
      </c>
      <c r="B2382" s="8" t="s">
        <v>4919</v>
      </c>
      <c r="C2382" s="3" t="str">
        <f>_xlfn.XLOOKUP(B2382,'[1]daily break down'!$D:$D,'[1]daily break down'!$E:$E,"")</f>
        <v>CENTRE</v>
      </c>
      <c r="D2382" s="1" t="s">
        <v>11</v>
      </c>
      <c r="E2382" s="1"/>
      <c r="F2382" s="3" t="s">
        <v>37</v>
      </c>
      <c r="G2382" s="1" t="s">
        <v>4920</v>
      </c>
      <c r="H2382" s="34" t="str">
        <f>_xlfn.XLOOKUP(B2382,[2]CALCULATION!$B:$B,[2]CALCULATION!$H:$H,"")</f>
        <v>ZTE</v>
      </c>
      <c r="I2382" s="28">
        <v>0</v>
      </c>
      <c r="J2382" s="28">
        <v>0</v>
      </c>
      <c r="K2382" s="28">
        <v>0</v>
      </c>
      <c r="L2382" s="28">
        <v>0</v>
      </c>
      <c r="M2382" s="28">
        <v>0</v>
      </c>
      <c r="N2382" s="28">
        <v>0</v>
      </c>
      <c r="O2382" s="28">
        <v>0</v>
      </c>
      <c r="P2382" s="28">
        <v>0</v>
      </c>
      <c r="Q2382" s="28">
        <v>0</v>
      </c>
      <c r="R2382" s="28">
        <v>0</v>
      </c>
      <c r="S2382" s="94">
        <v>0</v>
      </c>
      <c r="T2382" s="94">
        <f>_xlfn.XLOOKUP(B2382,'[3]Nur des jours'!$B:$B,'[3]Nur des jours'!$U:$U,"")</f>
        <v>0</v>
      </c>
      <c r="U2382" s="94">
        <v>0</v>
      </c>
      <c r="V2382" s="94">
        <v>0</v>
      </c>
      <c r="W2382" s="94">
        <v>0</v>
      </c>
      <c r="X2382" s="94">
        <v>0</v>
      </c>
      <c r="Y2382" s="94">
        <v>0</v>
      </c>
      <c r="Z2382" s="94">
        <v>0</v>
      </c>
      <c r="AA2382" s="94">
        <v>0</v>
      </c>
      <c r="AB2382" s="94">
        <v>0</v>
      </c>
      <c r="AC2382" s="94"/>
      <c r="AD2382" s="94">
        <v>0</v>
      </c>
      <c r="AE2382" s="94">
        <v>0</v>
      </c>
      <c r="AF2382" s="94">
        <v>0</v>
      </c>
      <c r="AG2382" s="94">
        <v>0</v>
      </c>
      <c r="AH2382" s="94">
        <v>0</v>
      </c>
      <c r="AI2382" s="49" t="s">
        <v>5559</v>
      </c>
      <c r="AJ2382" s="49"/>
      <c r="AK2382" s="48" t="str" cm="1">
        <f t="array" ref="AK2382">IFERROR(_xlfn.IFS(
AM2382="MPR ISSUE","PDH",
AM2382="BSS Hardware Issue","BSS",
AM2382="Sites strategiques, MLL, Pylone, etc.","ENVTECH",
AM2382="AKTIVCO DEFAUT GE &amp; POWER Cabinet","AKTIVCO",
AM2382="AKTIVCO Coupure ENEO &amp; Baisse de tension","AKTIVCO GRID ONLY",
AM2382="Coupure ENEO &amp; Baisse de tension","IHS GRID ONLY",
AM2382="Defaut GE &amp; POWER Cabinet","IHS",
AM2382="Sharing","Partners",
AM2382="Sites strategiques &amp; DataCenter","SST &amp; DC",
AM2382="Exclu","Exclu",
AM2382="SAT","SAT",
AM2382="SPARE-ISSUE","SPARE-ISSUE",
AM2382="Fiber CAmtel","TRANS_FO_CAMTEL",
AM2382="Fiber AOF","Fiber AOF",
AM2382="Projet OCM (HUAWEI)","TRAVAUX-HUAWEI",
AM2382="Projet OCM (NOKIA)","TRAVAUX-NOKIA",
AM2382="ACCESS-ISSUE","ACCESS-ISSUE",
AM2382="Projet OCM (ZTE, NOKIA, autres projets)","TRAVAUX OCM",
AM2382="No root CAuse","No root cause",
AM2382="ODU HS","PDH",
AM2382="IP &amp; VLAN","PDH",
AM2382="Warehouse HUAWEI","SPARE-ISSUE",
AM2382="SPARE-HS","SPARE-ISSUE",
AM2382="Power Telco","BSS",AM2382="no impacts","no impacts"
),"")</f>
        <v>no impacts</v>
      </c>
      <c r="AL2382" s="48" t="str" cm="1">
        <f t="array" ref="AL2382">IFERROR(_xlfn.IFS(
AM2382="MPR ISSUE","TX ISSUE",
AM2382="BSS Hardware Issue","RAN ISSUE",
AM2382="Sites strategiques, MLL, Pylone, etc.","ENVTECH",
AM2382="AKTIVCO DEFAUT GE &amp; POWER Cabinet","POWER ISSUE",
AM2382="AKTIVCO Coupure ENEO &amp; Baisse de tension","POWER ISSUE",
AM2382="Coupure ENEO &amp; Baisse de tension","POWER ISSUE",
AM2382="Defaut GE &amp; POWER Cabinet","POWER ISSUE",
AM2382="Sharing","POWER ISSUE",
AM2382="Sites strategiques &amp; DataCenter","POWER ISSUE",
AM2382="Exclu","Exclu",
AM2382="SAT","TX ISSUE",
AM2382="SPARE-ISSUE","SPARE-ISSUE",
AM2382="Fiber CAmtel","TX ISSUE",
AM2382="Fiber AOF","TX ISSUE",
AM2382="Projet OCM (HUAWEI)","TRAVAUX-HUAWEI",
AM2382="Projet OCM (NOKIA)","TRAVAUX -NOKIA",
AM2382="ACCESS-ISSUE","ACCESS-ISSUE",
AM2382="Projet OCM (ZTE, NOKIA, autres projets)","TRAVAUX OCM",
AM2382="No root CAuse","No root cause",
AM2382="ODU HS","TX ISSUE",
AM2382="IP &amp; VLAN","TX ISSUE",
AM2382="Warehouse HUAWEI","SPARE-ISSUE",
AM2382="SPARE-HS","SPARE-ISSUE",
AM2382="Power Telco","RAN ISSUE",AM2382="no impacts","no impacts"
),"")</f>
        <v>no impacts</v>
      </c>
      <c r="AM2382" s="67" t="s">
        <v>5605</v>
      </c>
      <c r="AN2382" s="48" t="str" cm="1">
        <f t="array" ref="AN2382">IFERROR(_xlfn.IFS(
AM2382="MPR ISSUE","ACTIVE",
AM2382="BSS Hardware Issue","ACTIVE",
AM2382="Sites strategiques, MLL, Pylone, etc.","PASSIVE",
AM2382="AKTIVCO DEFAUT GE &amp; POWER Cabinet","PASSIVE",
AM2382="AKTIVCO Coupure ENEO &amp; Baisse de tension","PASSIVE",
AM2382="Coupure ENEO &amp; Baisse de tension","PASSIVE",
AM2382="Defaut GE &amp; POWER Cabinet","PASSIVE",
AM2382="Sharing","PASSIVE",
AM2382="Sites strategiques &amp; DataCenter","PASSIVE",
AM2382="Exclu","Exclu",
AM2382="SAT","ACTIVE",
AM2382="SPARE-ISSUE","SPARE-ISSUE",
AM2382="Fiber CAmtel","ACTIVE",
AM2382="Fiber AOF","ACTIVE",
AM2382="Projet OCM (HUAWEI)","PLANNED WORKS",
AM2382="Projet OCM (NOKIA)","PLANNED WORKS",
AM2382="ACCESS-ISSUE","ACCESS-ISSUE",
AM2382="Projet OCM (ZTE, NOKIA, autres projets)","PLANNED WORKS",
AM2382="No root CAuse","No root cause",
AM2382="ODU HS","ACTIVE",
AM2382="IP &amp; VLAN","ACTIVE",
AM2382="Warehouse HUAWEI","SPARE-ISSUE",
AM2382="SPARE-HS","SPARE-ISSUE",
AM2382="Power Telco","ACTIVE", AM2382="no impacts","no impacts"
),"")</f>
        <v>no impacts</v>
      </c>
      <c r="AO2382" s="93" t="s">
        <v>5537</v>
      </c>
      <c r="AP2382" s="101" t="str">
        <f t="shared" si="68"/>
        <v>CTR_365</v>
      </c>
      <c r="AR2382" s="17" t="s">
        <v>5537</v>
      </c>
      <c r="AS2382" s="7" t="s">
        <v>5537</v>
      </c>
      <c r="AT2382" s="6"/>
      <c r="AU2382" s="7"/>
      <c r="AV2382" s="3" t="s">
        <v>5537</v>
      </c>
      <c r="AW2382" s="18" t="s">
        <v>5537</v>
      </c>
      <c r="AX2382" s="18" t="s">
        <v>5537</v>
      </c>
      <c r="AY2382" s="18" t="s">
        <v>5537</v>
      </c>
      <c r="AZ2382" s="18" t="s">
        <v>5537</v>
      </c>
      <c r="BA2382" s="18" t="s">
        <v>5537</v>
      </c>
      <c r="BB2382" s="18" t="s">
        <v>5537</v>
      </c>
      <c r="BC2382" s="18" t="s">
        <v>5537</v>
      </c>
      <c r="BD2382" s="18" t="s">
        <v>5537</v>
      </c>
      <c r="BE2382" s="18" t="s">
        <v>5537</v>
      </c>
      <c r="BF2382" s="18" t="s">
        <v>5537</v>
      </c>
      <c r="BG2382" s="18" t="s">
        <v>5537</v>
      </c>
      <c r="BH2382" s="18" t="s">
        <v>5537</v>
      </c>
      <c r="BI2382" s="9" t="s">
        <v>5537</v>
      </c>
      <c r="BJ2382" s="14"/>
      <c r="BK2382" s="14" t="s">
        <v>5537</v>
      </c>
      <c r="BL2382" s="14" t="str">
        <f>_xlfn.XLOOKUP(B2382,'[4]cell downs 18042026 17h'!$B:$B,'[4]cell downs 18042026 17h'!$B:$B,"")</f>
        <v/>
      </c>
      <c r="BM2382" s="14" t="str">
        <f>_xlfn.XLOOKUP(B2382,'[5]Cells Huawei 19042026 15h'!$B:$B,'[5]Cells Huawei 19042026 15h'!$B:$B,"")</f>
        <v/>
      </c>
      <c r="BN2382" s="9" t="str">
        <f>_xlfn.XLOOKUP(B2382,'[6]cells down 19042026 9H40'!$B:$B,'[6]cells down 19042026 9H40'!$B:$B,"")</f>
        <v/>
      </c>
      <c r="BO2382" s="9" t="s">
        <v>4919</v>
      </c>
      <c r="BP2382" s="9" t="s">
        <v>318</v>
      </c>
      <c r="BQ2382" s="115"/>
    </row>
    <row r="2383" spans="1:69" s="9" customFormat="1" x14ac:dyDescent="0.3">
      <c r="A2383" s="1" t="s">
        <v>4926</v>
      </c>
      <c r="B2383" s="8" t="s">
        <v>4927</v>
      </c>
      <c r="C2383" s="3" t="str">
        <f>_xlfn.XLOOKUP(B2383,'[1]daily break down'!$D:$D,'[1]daily break down'!$E:$E,"")</f>
        <v>CENTRE</v>
      </c>
      <c r="D2383" s="1" t="s">
        <v>11</v>
      </c>
      <c r="E2383" s="1" t="str">
        <f>BP2383</f>
        <v>Solar-Gen-Lithium</v>
      </c>
      <c r="F2383" s="3" t="s">
        <v>37</v>
      </c>
      <c r="G2383" s="1" t="s">
        <v>4928</v>
      </c>
      <c r="H2383" s="34" t="str">
        <f>_xlfn.XLOOKUP(B2383,[2]CALCULATION!$B:$B,[2]CALCULATION!$H:$H,"")</f>
        <v>ZTE</v>
      </c>
      <c r="I2383" s="28">
        <v>0</v>
      </c>
      <c r="J2383" s="28">
        <v>0</v>
      </c>
      <c r="K2383" s="28">
        <v>0</v>
      </c>
      <c r="L2383" s="28">
        <v>0</v>
      </c>
      <c r="M2383" s="28">
        <v>0</v>
      </c>
      <c r="N2383" s="28">
        <v>0</v>
      </c>
      <c r="O2383" s="28">
        <v>0</v>
      </c>
      <c r="P2383" s="28">
        <v>0</v>
      </c>
      <c r="Q2383" s="28">
        <v>0</v>
      </c>
      <c r="R2383" s="28">
        <v>0</v>
      </c>
      <c r="S2383" s="94">
        <v>0</v>
      </c>
      <c r="T2383" s="94">
        <f>_xlfn.XLOOKUP(B2383,'[3]Nur des jours'!$B:$B,'[3]Nur des jours'!$U:$U,"")</f>
        <v>0</v>
      </c>
      <c r="U2383" s="94">
        <v>0</v>
      </c>
      <c r="V2383" s="94">
        <v>0</v>
      </c>
      <c r="W2383" s="94">
        <v>0</v>
      </c>
      <c r="X2383" s="94">
        <v>0</v>
      </c>
      <c r="Y2383" s="94">
        <v>0</v>
      </c>
      <c r="Z2383" s="94">
        <v>0</v>
      </c>
      <c r="AA2383" s="94">
        <v>0</v>
      </c>
      <c r="AB2383" s="94">
        <v>0</v>
      </c>
      <c r="AC2383" s="94"/>
      <c r="AD2383" s="94">
        <v>0</v>
      </c>
      <c r="AE2383" s="94">
        <v>0</v>
      </c>
      <c r="AF2383" s="94">
        <v>0</v>
      </c>
      <c r="AG2383" s="94">
        <v>0</v>
      </c>
      <c r="AH2383" s="94">
        <v>0</v>
      </c>
      <c r="AI2383" s="49" t="s">
        <v>5559</v>
      </c>
      <c r="AJ2383" s="49"/>
      <c r="AK2383" s="48" t="str" cm="1">
        <f t="array" ref="AK2383">IFERROR(_xlfn.IFS(
AM2383="MPR ISSUE","PDH",
AM2383="BSS Hardware Issue","BSS",
AM2383="Sites strategiques, MLL, Pylone, etc.","ENVTECH",
AM2383="AKTIVCO DEFAUT GE &amp; POWER Cabinet","AKTIVCO",
AM2383="AKTIVCO Coupure ENEO &amp; Baisse de tension","AKTIVCO GRID ONLY",
AM2383="Coupure ENEO &amp; Baisse de tension","IHS GRID ONLY",
AM2383="Defaut GE &amp; POWER Cabinet","IHS",
AM2383="Sharing","Partners",
AM2383="Sites strategiques &amp; DataCenter","SST &amp; DC",
AM2383="Exclu","Exclu",
AM2383="SAT","SAT",
AM2383="SPARE-ISSUE","SPARE-ISSUE",
AM2383="Fiber CAmtel","TRANS_FO_CAMTEL",
AM2383="Fiber AOF","Fiber AOF",
AM2383="Projet OCM (HUAWEI)","TRAVAUX-HUAWEI",
AM2383="Projet OCM (NOKIA)","TRAVAUX-NOKIA",
AM2383="ACCESS-ISSUE","ACCESS-ISSUE",
AM2383="Projet OCM (ZTE, NOKIA, autres projets)","TRAVAUX OCM",
AM2383="No root CAuse","No root cause",
AM2383="ODU HS","PDH",
AM2383="IP &amp; VLAN","PDH",
AM2383="Warehouse HUAWEI","SPARE-ISSUE",
AM2383="SPARE-HS","SPARE-ISSUE",
AM2383="Power Telco","BSS",AM2383="no impacts","no impacts"
),"")</f>
        <v>no impacts</v>
      </c>
      <c r="AL2383" s="48" t="str" cm="1">
        <f t="array" ref="AL2383">IFERROR(_xlfn.IFS(
AM2383="MPR ISSUE","TX ISSUE",
AM2383="BSS Hardware Issue","RAN ISSUE",
AM2383="Sites strategiques, MLL, Pylone, etc.","ENVTECH",
AM2383="AKTIVCO DEFAUT GE &amp; POWER Cabinet","POWER ISSUE",
AM2383="AKTIVCO Coupure ENEO &amp; Baisse de tension","POWER ISSUE",
AM2383="Coupure ENEO &amp; Baisse de tension","POWER ISSUE",
AM2383="Defaut GE &amp; POWER Cabinet","POWER ISSUE",
AM2383="Sharing","POWER ISSUE",
AM2383="Sites strategiques &amp; DataCenter","POWER ISSUE",
AM2383="Exclu","Exclu",
AM2383="SAT","TX ISSUE",
AM2383="SPARE-ISSUE","SPARE-ISSUE",
AM2383="Fiber CAmtel","TX ISSUE",
AM2383="Fiber AOF","TX ISSUE",
AM2383="Projet OCM (HUAWEI)","TRAVAUX-HUAWEI",
AM2383="Projet OCM (NOKIA)","TRAVAUX -NOKIA",
AM2383="ACCESS-ISSUE","ACCESS-ISSUE",
AM2383="Projet OCM (ZTE, NOKIA, autres projets)","TRAVAUX OCM",
AM2383="No root CAuse","No root cause",
AM2383="ODU HS","TX ISSUE",
AM2383="IP &amp; VLAN","TX ISSUE",
AM2383="Warehouse HUAWEI","SPARE-ISSUE",
AM2383="SPARE-HS","SPARE-ISSUE",
AM2383="Power Telco","RAN ISSUE",AM2383="no impacts","no impacts"
),"")</f>
        <v>no impacts</v>
      </c>
      <c r="AM2383" s="67" t="s">
        <v>5605</v>
      </c>
      <c r="AN2383" s="48" t="str" cm="1">
        <f t="array" ref="AN2383">IFERROR(_xlfn.IFS(
AM2383="MPR ISSUE","ACTIVE",
AM2383="BSS Hardware Issue","ACTIVE",
AM2383="Sites strategiques, MLL, Pylone, etc.","PASSIVE",
AM2383="AKTIVCO DEFAUT GE &amp; POWER Cabinet","PASSIVE",
AM2383="AKTIVCO Coupure ENEO &amp; Baisse de tension","PASSIVE",
AM2383="Coupure ENEO &amp; Baisse de tension","PASSIVE",
AM2383="Defaut GE &amp; POWER Cabinet","PASSIVE",
AM2383="Sharing","PASSIVE",
AM2383="Sites strategiques &amp; DataCenter","PASSIVE",
AM2383="Exclu","Exclu",
AM2383="SAT","ACTIVE",
AM2383="SPARE-ISSUE","SPARE-ISSUE",
AM2383="Fiber CAmtel","ACTIVE",
AM2383="Fiber AOF","ACTIVE",
AM2383="Projet OCM (HUAWEI)","PLANNED WORKS",
AM2383="Projet OCM (NOKIA)","PLANNED WORKS",
AM2383="ACCESS-ISSUE","ACCESS-ISSUE",
AM2383="Projet OCM (ZTE, NOKIA, autres projets)","PLANNED WORKS",
AM2383="No root CAuse","No root cause",
AM2383="ODU HS","ACTIVE",
AM2383="IP &amp; VLAN","ACTIVE",
AM2383="Warehouse HUAWEI","SPARE-ISSUE",
AM2383="SPARE-HS","SPARE-ISSUE",
AM2383="Power Telco","ACTIVE", AM2383="no impacts","no impacts"
),"")</f>
        <v>no impacts</v>
      </c>
      <c r="AO2383" s="93" t="s">
        <v>5537</v>
      </c>
      <c r="AP2383" s="101" t="str">
        <f t="shared" si="68"/>
        <v>CTR_230</v>
      </c>
      <c r="AQ2383" s="98"/>
      <c r="AR2383" s="17" t="s">
        <v>5537</v>
      </c>
      <c r="AS2383" s="7" t="s">
        <v>5537</v>
      </c>
      <c r="AT2383" s="6"/>
      <c r="AU2383" s="7"/>
      <c r="AV2383" s="3" t="s">
        <v>5537</v>
      </c>
      <c r="AW2383" s="18" t="s">
        <v>5537</v>
      </c>
      <c r="AX2383" s="18" t="s">
        <v>5537</v>
      </c>
      <c r="AY2383" s="18" t="s">
        <v>5537</v>
      </c>
      <c r="AZ2383" s="18" t="s">
        <v>5537</v>
      </c>
      <c r="BA2383" s="18" t="s">
        <v>5537</v>
      </c>
      <c r="BB2383" s="18" t="s">
        <v>5537</v>
      </c>
      <c r="BC2383" s="18" t="s">
        <v>5537</v>
      </c>
      <c r="BD2383" s="18" t="s">
        <v>5537</v>
      </c>
      <c r="BE2383" s="18" t="s">
        <v>5537</v>
      </c>
      <c r="BF2383" s="18" t="s">
        <v>5537</v>
      </c>
      <c r="BG2383" s="18" t="s">
        <v>5537</v>
      </c>
      <c r="BH2383" s="18" t="s">
        <v>5537</v>
      </c>
      <c r="BI2383" s="9" t="s">
        <v>5537</v>
      </c>
      <c r="BJ2383" s="14"/>
      <c r="BK2383" s="14" t="s">
        <v>5537</v>
      </c>
      <c r="BL2383" s="14" t="str">
        <f>_xlfn.XLOOKUP(B2383,'[4]cell downs 18042026 17h'!$B:$B,'[4]cell downs 18042026 17h'!$B:$B,"")</f>
        <v/>
      </c>
      <c r="BM2383" s="14" t="str">
        <f>_xlfn.XLOOKUP(B2383,'[5]Cells Huawei 19042026 15h'!$B:$B,'[5]Cells Huawei 19042026 15h'!$B:$B,"")</f>
        <v/>
      </c>
      <c r="BN2383" s="9" t="str">
        <f>_xlfn.XLOOKUP(B2383,'[6]cells down 19042026 9H40'!$B:$B,'[6]cells down 19042026 9H40'!$B:$B,"")</f>
        <v/>
      </c>
      <c r="BO2383" s="9" t="s">
        <v>4927</v>
      </c>
      <c r="BP2383" s="9" t="s">
        <v>1129</v>
      </c>
      <c r="BQ2383" s="115"/>
    </row>
    <row r="2384" spans="1:69" s="9" customFormat="1" x14ac:dyDescent="0.3">
      <c r="A2384" s="1" t="s">
        <v>4950</v>
      </c>
      <c r="B2384" s="8" t="s">
        <v>4951</v>
      </c>
      <c r="C2384" s="3" t="str">
        <f>_xlfn.XLOOKUP(B2384,'[1]daily break down'!$D:$D,'[1]daily break down'!$E:$E,"")</f>
        <v>CENTRE</v>
      </c>
      <c r="D2384" s="1" t="s">
        <v>11</v>
      </c>
      <c r="E2384" s="1" t="s">
        <v>83</v>
      </c>
      <c r="F2384" s="3" t="s">
        <v>37</v>
      </c>
      <c r="G2384" s="1" t="s">
        <v>4952</v>
      </c>
      <c r="H2384" s="34" t="str">
        <f>_xlfn.XLOOKUP(B2384,[2]CALCULATION!$B:$B,[2]CALCULATION!$H:$H,"")</f>
        <v>ZTE</v>
      </c>
      <c r="I2384" s="28">
        <v>0</v>
      </c>
      <c r="J2384" s="28">
        <v>0</v>
      </c>
      <c r="K2384" s="28">
        <v>0</v>
      </c>
      <c r="L2384" s="28">
        <v>0</v>
      </c>
      <c r="M2384" s="28">
        <v>0</v>
      </c>
      <c r="N2384" s="28">
        <v>0</v>
      </c>
      <c r="O2384" s="28">
        <v>0</v>
      </c>
      <c r="P2384" s="28">
        <v>0</v>
      </c>
      <c r="Q2384" s="28">
        <v>0</v>
      </c>
      <c r="R2384" s="28">
        <v>0</v>
      </c>
      <c r="S2384" s="94">
        <v>0</v>
      </c>
      <c r="T2384" s="94">
        <f>_xlfn.XLOOKUP(B2384,'[3]Nur des jours'!$B:$B,'[3]Nur des jours'!$U:$U,"")</f>
        <v>0</v>
      </c>
      <c r="U2384" s="94">
        <v>0</v>
      </c>
      <c r="V2384" s="94">
        <v>0</v>
      </c>
      <c r="W2384" s="94">
        <v>0</v>
      </c>
      <c r="X2384" s="94">
        <v>0</v>
      </c>
      <c r="Y2384" s="94">
        <v>0</v>
      </c>
      <c r="Z2384" s="94">
        <v>0</v>
      </c>
      <c r="AA2384" s="94">
        <v>0</v>
      </c>
      <c r="AB2384" s="94">
        <v>0</v>
      </c>
      <c r="AC2384" s="94"/>
      <c r="AD2384" s="94">
        <v>0</v>
      </c>
      <c r="AE2384" s="94">
        <v>0</v>
      </c>
      <c r="AF2384" s="94">
        <v>0</v>
      </c>
      <c r="AG2384" s="94">
        <v>0</v>
      </c>
      <c r="AH2384" s="94">
        <v>0</v>
      </c>
      <c r="AI2384" s="49" t="s">
        <v>5559</v>
      </c>
      <c r="AJ2384" s="49"/>
      <c r="AK2384" s="48" t="str" cm="1">
        <f t="array" ref="AK2384">IFERROR(_xlfn.IFS(
AM2384="MPR ISSUE","PDH",
AM2384="BSS Hardware Issue","BSS",
AM2384="Sites strategiques, MLL, Pylone, etc.","ENVTECH",
AM2384="AKTIVCO DEFAUT GE &amp; POWER Cabinet","AKTIVCO",
AM2384="AKTIVCO Coupure ENEO &amp; Baisse de tension","AKTIVCO GRID ONLY",
AM2384="Coupure ENEO &amp; Baisse de tension","IHS GRID ONLY",
AM2384="Defaut GE &amp; POWER Cabinet","IHS",
AM2384="Sharing","Partners",
AM2384="Sites strategiques &amp; DataCenter","SST &amp; DC",
AM2384="Exclu","Exclu",
AM2384="SAT","SAT",
AM2384="SPARE-ISSUE","SPARE-ISSUE",
AM2384="Fiber CAmtel","TRANS_FO_CAMTEL",
AM2384="Fiber AOF","Fiber AOF",
AM2384="Projet OCM (HUAWEI)","TRAVAUX-HUAWEI",
AM2384="Projet OCM (NOKIA)","TRAVAUX-NOKIA",
AM2384="ACCESS-ISSUE","ACCESS-ISSUE",
AM2384="Projet OCM (ZTE, NOKIA, autres projets)","TRAVAUX OCM",
AM2384="No root CAuse","No root cause",
AM2384="ODU HS","PDH",
AM2384="IP &amp; VLAN","PDH",
AM2384="Warehouse HUAWEI","SPARE-ISSUE",
AM2384="SPARE-HS","SPARE-ISSUE",
AM2384="Power Telco","BSS",AM2384="no impacts","no impacts"
),"")</f>
        <v>no impacts</v>
      </c>
      <c r="AL2384" s="48" t="str" cm="1">
        <f t="array" ref="AL2384">IFERROR(_xlfn.IFS(
AM2384="MPR ISSUE","TX ISSUE",
AM2384="BSS Hardware Issue","RAN ISSUE",
AM2384="Sites strategiques, MLL, Pylone, etc.","ENVTECH",
AM2384="AKTIVCO DEFAUT GE &amp; POWER Cabinet","POWER ISSUE",
AM2384="AKTIVCO Coupure ENEO &amp; Baisse de tension","POWER ISSUE",
AM2384="Coupure ENEO &amp; Baisse de tension","POWER ISSUE",
AM2384="Defaut GE &amp; POWER Cabinet","POWER ISSUE",
AM2384="Sharing","POWER ISSUE",
AM2384="Sites strategiques &amp; DataCenter","POWER ISSUE",
AM2384="Exclu","Exclu",
AM2384="SAT","TX ISSUE",
AM2384="SPARE-ISSUE","SPARE-ISSUE",
AM2384="Fiber CAmtel","TX ISSUE",
AM2384="Fiber AOF","TX ISSUE",
AM2384="Projet OCM (HUAWEI)","TRAVAUX-HUAWEI",
AM2384="Projet OCM (NOKIA)","TRAVAUX -NOKIA",
AM2384="ACCESS-ISSUE","ACCESS-ISSUE",
AM2384="Projet OCM (ZTE, NOKIA, autres projets)","TRAVAUX OCM",
AM2384="No root CAuse","No root cause",
AM2384="ODU HS","TX ISSUE",
AM2384="IP &amp; VLAN","TX ISSUE",
AM2384="Warehouse HUAWEI","SPARE-ISSUE",
AM2384="SPARE-HS","SPARE-ISSUE",
AM2384="Power Telco","RAN ISSUE",AM2384="no impacts","no impacts"
),"")</f>
        <v>no impacts</v>
      </c>
      <c r="AM2384" s="67" t="s">
        <v>5605</v>
      </c>
      <c r="AN2384" s="48" t="str" cm="1">
        <f t="array" ref="AN2384">IFERROR(_xlfn.IFS(
AM2384="MPR ISSUE","ACTIVE",
AM2384="BSS Hardware Issue","ACTIVE",
AM2384="Sites strategiques, MLL, Pylone, etc.","PASSIVE",
AM2384="AKTIVCO DEFAUT GE &amp; POWER Cabinet","PASSIVE",
AM2384="AKTIVCO Coupure ENEO &amp; Baisse de tension","PASSIVE",
AM2384="Coupure ENEO &amp; Baisse de tension","PASSIVE",
AM2384="Defaut GE &amp; POWER Cabinet","PASSIVE",
AM2384="Sharing","PASSIVE",
AM2384="Sites strategiques &amp; DataCenter","PASSIVE",
AM2384="Exclu","Exclu",
AM2384="SAT","ACTIVE",
AM2384="SPARE-ISSUE","SPARE-ISSUE",
AM2384="Fiber CAmtel","ACTIVE",
AM2384="Fiber AOF","ACTIVE",
AM2384="Projet OCM (HUAWEI)","PLANNED WORKS",
AM2384="Projet OCM (NOKIA)","PLANNED WORKS",
AM2384="ACCESS-ISSUE","ACCESS-ISSUE",
AM2384="Projet OCM (ZTE, NOKIA, autres projets)","PLANNED WORKS",
AM2384="No root CAuse","No root cause",
AM2384="ODU HS","ACTIVE",
AM2384="IP &amp; VLAN","ACTIVE",
AM2384="Warehouse HUAWEI","SPARE-ISSUE",
AM2384="SPARE-HS","SPARE-ISSUE",
AM2384="Power Telco","ACTIVE", AM2384="no impacts","no impacts"
),"")</f>
        <v>no impacts</v>
      </c>
      <c r="AO2384" s="93" t="s">
        <v>5537</v>
      </c>
      <c r="AP2384" s="101" t="str">
        <f t="shared" si="68"/>
        <v>CTR_673</v>
      </c>
      <c r="AR2384" s="17" t="s">
        <v>5537</v>
      </c>
      <c r="AS2384" s="7" t="s">
        <v>5537</v>
      </c>
      <c r="AT2384" s="6"/>
      <c r="AU2384" s="7"/>
      <c r="AV2384" s="3" t="s">
        <v>5537</v>
      </c>
      <c r="AW2384" s="18" t="s">
        <v>5537</v>
      </c>
      <c r="AX2384" s="18" t="s">
        <v>5537</v>
      </c>
      <c r="AY2384" s="18" t="s">
        <v>5537</v>
      </c>
      <c r="AZ2384" s="18" t="s">
        <v>5537</v>
      </c>
      <c r="BA2384" s="18" t="s">
        <v>5537</v>
      </c>
      <c r="BB2384" s="18" t="s">
        <v>5537</v>
      </c>
      <c r="BC2384" s="18" t="s">
        <v>5537</v>
      </c>
      <c r="BD2384" s="18" t="s">
        <v>5537</v>
      </c>
      <c r="BE2384" s="18" t="s">
        <v>5537</v>
      </c>
      <c r="BF2384" s="18" t="s">
        <v>5537</v>
      </c>
      <c r="BG2384" s="18" t="s">
        <v>5537</v>
      </c>
      <c r="BH2384" s="18" t="s">
        <v>5537</v>
      </c>
      <c r="BI2384" s="9" t="s">
        <v>5537</v>
      </c>
      <c r="BJ2384" s="14"/>
      <c r="BK2384" s="14" t="s">
        <v>5537</v>
      </c>
      <c r="BL2384" s="14" t="str">
        <f>_xlfn.XLOOKUP(B2384,'[4]cell downs 18042026 17h'!$B:$B,'[4]cell downs 18042026 17h'!$B:$B,"")</f>
        <v/>
      </c>
      <c r="BM2384" s="14" t="str">
        <f>_xlfn.XLOOKUP(B2384,'[5]Cells Huawei 19042026 15h'!$B:$B,'[5]Cells Huawei 19042026 15h'!$B:$B,"")</f>
        <v/>
      </c>
      <c r="BN2384" s="9" t="str">
        <f>_xlfn.XLOOKUP(B2384,'[6]cells down 19042026 9H40'!$B:$B,'[6]cells down 19042026 9H40'!$B:$B,"")</f>
        <v/>
      </c>
      <c r="BO2384" s="9" t="s">
        <v>4951</v>
      </c>
      <c r="BP2384" s="9" t="s">
        <v>12</v>
      </c>
      <c r="BQ2384" s="115"/>
    </row>
    <row r="2385" spans="1:69" s="9" customFormat="1" x14ac:dyDescent="0.3">
      <c r="A2385" s="1" t="s">
        <v>4958</v>
      </c>
      <c r="B2385" s="8" t="s">
        <v>4959</v>
      </c>
      <c r="C2385" s="3" t="str">
        <f>_xlfn.XLOOKUP(B2385,'[1]daily break down'!$D:$D,'[1]daily break down'!$E:$E,"")</f>
        <v>CENTRE</v>
      </c>
      <c r="D2385" s="1" t="s">
        <v>11</v>
      </c>
      <c r="E2385" s="1" t="s">
        <v>594</v>
      </c>
      <c r="F2385" s="3" t="s">
        <v>37</v>
      </c>
      <c r="G2385" s="1" t="s">
        <v>4960</v>
      </c>
      <c r="H2385" s="34" t="str">
        <f>_xlfn.XLOOKUP(B2385,[2]CALCULATION!$B:$B,[2]CALCULATION!$H:$H,"")</f>
        <v>ZTE</v>
      </c>
      <c r="I2385" s="28">
        <v>0</v>
      </c>
      <c r="J2385" s="28">
        <v>0</v>
      </c>
      <c r="K2385" s="28">
        <v>0</v>
      </c>
      <c r="L2385" s="28">
        <v>0</v>
      </c>
      <c r="M2385" s="28">
        <v>0</v>
      </c>
      <c r="N2385" s="28">
        <v>0</v>
      </c>
      <c r="O2385" s="28">
        <v>0</v>
      </c>
      <c r="P2385" s="28">
        <v>0</v>
      </c>
      <c r="Q2385" s="28">
        <v>0</v>
      </c>
      <c r="R2385" s="28">
        <v>0</v>
      </c>
      <c r="S2385" s="94">
        <v>0</v>
      </c>
      <c r="T2385" s="94">
        <f>_xlfn.XLOOKUP(B2385,'[3]Nur des jours'!$B:$B,'[3]Nur des jours'!$U:$U,"")</f>
        <v>0</v>
      </c>
      <c r="U2385" s="94">
        <v>0</v>
      </c>
      <c r="V2385" s="94">
        <v>0</v>
      </c>
      <c r="W2385" s="94">
        <v>0</v>
      </c>
      <c r="X2385" s="94">
        <v>0</v>
      </c>
      <c r="Y2385" s="94">
        <v>0</v>
      </c>
      <c r="Z2385" s="94">
        <v>0</v>
      </c>
      <c r="AA2385" s="94">
        <v>0</v>
      </c>
      <c r="AB2385" s="94">
        <v>0</v>
      </c>
      <c r="AC2385" s="94"/>
      <c r="AD2385" s="94">
        <v>0</v>
      </c>
      <c r="AE2385" s="94">
        <v>0</v>
      </c>
      <c r="AF2385" s="94">
        <v>0</v>
      </c>
      <c r="AG2385" s="94">
        <v>0</v>
      </c>
      <c r="AH2385" s="94">
        <v>0</v>
      </c>
      <c r="AI2385" s="49" t="s">
        <v>5559</v>
      </c>
      <c r="AJ2385" s="49"/>
      <c r="AK2385" s="48" t="str" cm="1">
        <f t="array" ref="AK2385">IFERROR(_xlfn.IFS(
AM2385="MPR ISSUE","PDH",
AM2385="BSS Hardware Issue","BSS",
AM2385="Sites strategiques, MLL, Pylone, etc.","ENVTECH",
AM2385="AKTIVCO DEFAUT GE &amp; POWER Cabinet","AKTIVCO",
AM2385="AKTIVCO Coupure ENEO &amp; Baisse de tension","AKTIVCO GRID ONLY",
AM2385="Coupure ENEO &amp; Baisse de tension","IHS GRID ONLY",
AM2385="Defaut GE &amp; POWER Cabinet","IHS",
AM2385="Sharing","Partners",
AM2385="Sites strategiques &amp; DataCenter","SST &amp; DC",
AM2385="Exclu","Exclu",
AM2385="SAT","SAT",
AM2385="SPARE-ISSUE","SPARE-ISSUE",
AM2385="Fiber CAmtel","TRANS_FO_CAMTEL",
AM2385="Fiber AOF","Fiber AOF",
AM2385="Projet OCM (HUAWEI)","TRAVAUX-HUAWEI",
AM2385="Projet OCM (NOKIA)","TRAVAUX-NOKIA",
AM2385="ACCESS-ISSUE","ACCESS-ISSUE",
AM2385="Projet OCM (ZTE, NOKIA, autres projets)","TRAVAUX OCM",
AM2385="No root CAuse","No root cause",
AM2385="ODU HS","PDH",
AM2385="IP &amp; VLAN","PDH",
AM2385="Warehouse HUAWEI","SPARE-ISSUE",
AM2385="SPARE-HS","SPARE-ISSUE",
AM2385="Power Telco","BSS",AM2385="no impacts","no impacts"
),"")</f>
        <v>no impacts</v>
      </c>
      <c r="AL2385" s="48" t="str" cm="1">
        <f t="array" ref="AL2385">IFERROR(_xlfn.IFS(
AM2385="MPR ISSUE","TX ISSUE",
AM2385="BSS Hardware Issue","RAN ISSUE",
AM2385="Sites strategiques, MLL, Pylone, etc.","ENVTECH",
AM2385="AKTIVCO DEFAUT GE &amp; POWER Cabinet","POWER ISSUE",
AM2385="AKTIVCO Coupure ENEO &amp; Baisse de tension","POWER ISSUE",
AM2385="Coupure ENEO &amp; Baisse de tension","POWER ISSUE",
AM2385="Defaut GE &amp; POWER Cabinet","POWER ISSUE",
AM2385="Sharing","POWER ISSUE",
AM2385="Sites strategiques &amp; DataCenter","POWER ISSUE",
AM2385="Exclu","Exclu",
AM2385="SAT","TX ISSUE",
AM2385="SPARE-ISSUE","SPARE-ISSUE",
AM2385="Fiber CAmtel","TX ISSUE",
AM2385="Fiber AOF","TX ISSUE",
AM2385="Projet OCM (HUAWEI)","TRAVAUX-HUAWEI",
AM2385="Projet OCM (NOKIA)","TRAVAUX -NOKIA",
AM2385="ACCESS-ISSUE","ACCESS-ISSUE",
AM2385="Projet OCM (ZTE, NOKIA, autres projets)","TRAVAUX OCM",
AM2385="No root CAuse","No root cause",
AM2385="ODU HS","TX ISSUE",
AM2385="IP &amp; VLAN","TX ISSUE",
AM2385="Warehouse HUAWEI","SPARE-ISSUE",
AM2385="SPARE-HS","SPARE-ISSUE",
AM2385="Power Telco","RAN ISSUE",AM2385="no impacts","no impacts"
),"")</f>
        <v>no impacts</v>
      </c>
      <c r="AM2385" s="67" t="s">
        <v>5605</v>
      </c>
      <c r="AN2385" s="48" t="str" cm="1">
        <f t="array" ref="AN2385">IFERROR(_xlfn.IFS(
AM2385="MPR ISSUE","ACTIVE",
AM2385="BSS Hardware Issue","ACTIVE",
AM2385="Sites strategiques, MLL, Pylone, etc.","PASSIVE",
AM2385="AKTIVCO DEFAUT GE &amp; POWER Cabinet","PASSIVE",
AM2385="AKTIVCO Coupure ENEO &amp; Baisse de tension","PASSIVE",
AM2385="Coupure ENEO &amp; Baisse de tension","PASSIVE",
AM2385="Defaut GE &amp; POWER Cabinet","PASSIVE",
AM2385="Sharing","PASSIVE",
AM2385="Sites strategiques &amp; DataCenter","PASSIVE",
AM2385="Exclu","Exclu",
AM2385="SAT","ACTIVE",
AM2385="SPARE-ISSUE","SPARE-ISSUE",
AM2385="Fiber CAmtel","ACTIVE",
AM2385="Fiber AOF","ACTIVE",
AM2385="Projet OCM (HUAWEI)","PLANNED WORKS",
AM2385="Projet OCM (NOKIA)","PLANNED WORKS",
AM2385="ACCESS-ISSUE","ACCESS-ISSUE",
AM2385="Projet OCM (ZTE, NOKIA, autres projets)","PLANNED WORKS",
AM2385="No root CAuse","No root cause",
AM2385="ODU HS","ACTIVE",
AM2385="IP &amp; VLAN","ACTIVE",
AM2385="Warehouse HUAWEI","SPARE-ISSUE",
AM2385="SPARE-HS","SPARE-ISSUE",
AM2385="Power Telco","ACTIVE", AM2385="no impacts","no impacts"
),"")</f>
        <v>no impacts</v>
      </c>
      <c r="AO2385" s="93" t="s">
        <v>5537</v>
      </c>
      <c r="AP2385" s="101" t="str">
        <f t="shared" si="68"/>
        <v>CTR_184</v>
      </c>
      <c r="AQ2385" s="98"/>
      <c r="AR2385" s="17" t="s">
        <v>5537</v>
      </c>
      <c r="AS2385" s="7" t="s">
        <v>5537</v>
      </c>
      <c r="AT2385" s="6"/>
      <c r="AU2385" s="7"/>
      <c r="AV2385" s="3" t="s">
        <v>5537</v>
      </c>
      <c r="AW2385" s="18" t="s">
        <v>5537</v>
      </c>
      <c r="AX2385" s="18" t="s">
        <v>5537</v>
      </c>
      <c r="AY2385" s="18" t="s">
        <v>5537</v>
      </c>
      <c r="AZ2385" s="18" t="s">
        <v>5537</v>
      </c>
      <c r="BA2385" s="18" t="s">
        <v>5537</v>
      </c>
      <c r="BB2385" s="18" t="s">
        <v>5537</v>
      </c>
      <c r="BC2385" s="18" t="s">
        <v>5537</v>
      </c>
      <c r="BD2385" s="18" t="s">
        <v>5537</v>
      </c>
      <c r="BE2385" s="18" t="s">
        <v>5537</v>
      </c>
      <c r="BF2385" s="18" t="s">
        <v>5537</v>
      </c>
      <c r="BG2385" s="18" t="s">
        <v>5537</v>
      </c>
      <c r="BH2385" s="18" t="s">
        <v>5537</v>
      </c>
      <c r="BI2385" s="9" t="s">
        <v>5537</v>
      </c>
      <c r="BJ2385" s="14"/>
      <c r="BK2385" s="14" t="s">
        <v>5537</v>
      </c>
      <c r="BL2385" s="14" t="str">
        <f>_xlfn.XLOOKUP(B2385,'[4]cell downs 18042026 17h'!$B:$B,'[4]cell downs 18042026 17h'!$B:$B,"")</f>
        <v/>
      </c>
      <c r="BM2385" s="14" t="str">
        <f>_xlfn.XLOOKUP(B2385,'[5]Cells Huawei 19042026 15h'!$B:$B,'[5]Cells Huawei 19042026 15h'!$B:$B,"")</f>
        <v/>
      </c>
      <c r="BN2385" s="9" t="str">
        <f>_xlfn.XLOOKUP(B2385,'[6]cells down 19042026 9H40'!$B:$B,'[6]cells down 19042026 9H40'!$B:$B,"")</f>
        <v/>
      </c>
      <c r="BO2385" s="9" t="s">
        <v>4959</v>
      </c>
      <c r="BP2385" s="9" t="s">
        <v>318</v>
      </c>
      <c r="BQ2385" s="115"/>
    </row>
    <row r="2386" spans="1:69" s="9" customFormat="1" x14ac:dyDescent="0.3">
      <c r="A2386" s="1" t="s">
        <v>4963</v>
      </c>
      <c r="B2386" s="8" t="s">
        <v>4964</v>
      </c>
      <c r="C2386" s="3" t="str">
        <f>_xlfn.XLOOKUP(B2386,'[1]daily break down'!$D:$D,'[1]daily break down'!$E:$E,"")</f>
        <v>LITTORAL</v>
      </c>
      <c r="D2386" s="1" t="s">
        <v>11</v>
      </c>
      <c r="E2386" s="1" t="s">
        <v>1129</v>
      </c>
      <c r="F2386" s="3" t="s">
        <v>31</v>
      </c>
      <c r="G2386" s="1" t="s">
        <v>4963</v>
      </c>
      <c r="H2386" s="34" t="str">
        <f>_xlfn.XLOOKUP(B2386,[2]CALCULATION!$B:$B,[2]CALCULATION!$H:$H,"")</f>
        <v>ZTE</v>
      </c>
      <c r="I2386" s="28">
        <v>0</v>
      </c>
      <c r="J2386" s="28">
        <v>0</v>
      </c>
      <c r="K2386" s="28">
        <v>0</v>
      </c>
      <c r="L2386" s="28">
        <v>0</v>
      </c>
      <c r="M2386" s="28">
        <v>0</v>
      </c>
      <c r="N2386" s="28">
        <v>0</v>
      </c>
      <c r="O2386" s="28">
        <v>0</v>
      </c>
      <c r="P2386" s="28">
        <v>0</v>
      </c>
      <c r="Q2386" s="28">
        <v>0</v>
      </c>
      <c r="R2386" s="28">
        <v>0</v>
      </c>
      <c r="S2386" s="94">
        <v>0</v>
      </c>
      <c r="T2386" s="94">
        <f>_xlfn.XLOOKUP(B2386,'[3]Nur des jours'!$B:$B,'[3]Nur des jours'!$U:$U,"")</f>
        <v>0</v>
      </c>
      <c r="U2386" s="94">
        <v>0</v>
      </c>
      <c r="V2386" s="94">
        <v>0</v>
      </c>
      <c r="W2386" s="94">
        <v>0</v>
      </c>
      <c r="X2386" s="94">
        <v>0</v>
      </c>
      <c r="Y2386" s="94">
        <v>0</v>
      </c>
      <c r="Z2386" s="94">
        <v>0</v>
      </c>
      <c r="AA2386" s="94">
        <v>0</v>
      </c>
      <c r="AB2386" s="94">
        <v>0</v>
      </c>
      <c r="AC2386" s="94"/>
      <c r="AD2386" s="94">
        <v>0</v>
      </c>
      <c r="AE2386" s="94">
        <v>0</v>
      </c>
      <c r="AF2386" s="94">
        <v>0</v>
      </c>
      <c r="AG2386" s="94">
        <v>0</v>
      </c>
      <c r="AH2386" s="94">
        <v>0</v>
      </c>
      <c r="AI2386" s="49" t="s">
        <v>5559</v>
      </c>
      <c r="AJ2386" s="49"/>
      <c r="AK2386" s="48" t="str" cm="1">
        <f t="array" ref="AK2386">IFERROR(_xlfn.IFS(
AM2386="MPR ISSUE","PDH",
AM2386="BSS Hardware Issue","BSS",
AM2386="Sites strategiques, MLL, Pylone, etc.","ENVTECH",
AM2386="AKTIVCO DEFAUT GE &amp; POWER Cabinet","AKTIVCO",
AM2386="AKTIVCO Coupure ENEO &amp; Baisse de tension","AKTIVCO GRID ONLY",
AM2386="Coupure ENEO &amp; Baisse de tension","IHS GRID ONLY",
AM2386="Defaut GE &amp; POWER Cabinet","IHS",
AM2386="Sharing","Partners",
AM2386="Sites strategiques &amp; DataCenter","SST &amp; DC",
AM2386="Exclu","Exclu",
AM2386="SAT","SAT",
AM2386="SPARE-ISSUE","SPARE-ISSUE",
AM2386="Fiber CAmtel","TRANS_FO_CAMTEL",
AM2386="Fiber AOF","Fiber AOF",
AM2386="Projet OCM (HUAWEI)","TRAVAUX-HUAWEI",
AM2386="Projet OCM (NOKIA)","TRAVAUX-NOKIA",
AM2386="ACCESS-ISSUE","ACCESS-ISSUE",
AM2386="Projet OCM (ZTE, NOKIA, autres projets)","TRAVAUX OCM",
AM2386="No root CAuse","No root cause",
AM2386="ODU HS","PDH",
AM2386="IP &amp; VLAN","PDH",
AM2386="Warehouse HUAWEI","SPARE-ISSUE",
AM2386="SPARE-HS","SPARE-ISSUE",
AM2386="Power Telco","BSS",AM2386="no impacts","no impacts"
),"")</f>
        <v>no impacts</v>
      </c>
      <c r="AL2386" s="48" t="str" cm="1">
        <f t="array" ref="AL2386">IFERROR(_xlfn.IFS(
AM2386="MPR ISSUE","TX ISSUE",
AM2386="BSS Hardware Issue","RAN ISSUE",
AM2386="Sites strategiques, MLL, Pylone, etc.","ENVTECH",
AM2386="AKTIVCO DEFAUT GE &amp; POWER Cabinet","POWER ISSUE",
AM2386="AKTIVCO Coupure ENEO &amp; Baisse de tension","POWER ISSUE",
AM2386="Coupure ENEO &amp; Baisse de tension","POWER ISSUE",
AM2386="Defaut GE &amp; POWER Cabinet","POWER ISSUE",
AM2386="Sharing","POWER ISSUE",
AM2386="Sites strategiques &amp; DataCenter","POWER ISSUE",
AM2386="Exclu","Exclu",
AM2386="SAT","TX ISSUE",
AM2386="SPARE-ISSUE","SPARE-ISSUE",
AM2386="Fiber CAmtel","TX ISSUE",
AM2386="Fiber AOF","TX ISSUE",
AM2386="Projet OCM (HUAWEI)","TRAVAUX-HUAWEI",
AM2386="Projet OCM (NOKIA)","TRAVAUX -NOKIA",
AM2386="ACCESS-ISSUE","ACCESS-ISSUE",
AM2386="Projet OCM (ZTE, NOKIA, autres projets)","TRAVAUX OCM",
AM2386="No root CAuse","No root cause",
AM2386="ODU HS","TX ISSUE",
AM2386="IP &amp; VLAN","TX ISSUE",
AM2386="Warehouse HUAWEI","SPARE-ISSUE",
AM2386="SPARE-HS","SPARE-ISSUE",
AM2386="Power Telco","RAN ISSUE",AM2386="no impacts","no impacts"
),"")</f>
        <v>no impacts</v>
      </c>
      <c r="AM2386" s="67" t="s">
        <v>5605</v>
      </c>
      <c r="AN2386" s="48" t="str" cm="1">
        <f t="array" ref="AN2386">IFERROR(_xlfn.IFS(
AM2386="MPR ISSUE","ACTIVE",
AM2386="BSS Hardware Issue","ACTIVE",
AM2386="Sites strategiques, MLL, Pylone, etc.","PASSIVE",
AM2386="AKTIVCO DEFAUT GE &amp; POWER Cabinet","PASSIVE",
AM2386="AKTIVCO Coupure ENEO &amp; Baisse de tension","PASSIVE",
AM2386="Coupure ENEO &amp; Baisse de tension","PASSIVE",
AM2386="Defaut GE &amp; POWER Cabinet","PASSIVE",
AM2386="Sharing","PASSIVE",
AM2386="Sites strategiques &amp; DataCenter","PASSIVE",
AM2386="Exclu","Exclu",
AM2386="SAT","ACTIVE",
AM2386="SPARE-ISSUE","SPARE-ISSUE",
AM2386="Fiber CAmtel","ACTIVE",
AM2386="Fiber AOF","ACTIVE",
AM2386="Projet OCM (HUAWEI)","PLANNED WORKS",
AM2386="Projet OCM (NOKIA)","PLANNED WORKS",
AM2386="ACCESS-ISSUE","ACCESS-ISSUE",
AM2386="Projet OCM (ZTE, NOKIA, autres projets)","PLANNED WORKS",
AM2386="No root CAuse","No root cause",
AM2386="ODU HS","ACTIVE",
AM2386="IP &amp; VLAN","ACTIVE",
AM2386="Warehouse HUAWEI","SPARE-ISSUE",
AM2386="SPARE-HS","SPARE-ISSUE",
AM2386="Power Telco","ACTIVE", AM2386="no impacts","no impacts"
),"")</f>
        <v>no impacts</v>
      </c>
      <c r="AO2386" s="93" t="s">
        <v>5537</v>
      </c>
      <c r="AP2386" s="101" t="str">
        <f t="shared" si="68"/>
        <v>LIT_012</v>
      </c>
      <c r="AR2386" s="17" t="s">
        <v>5537</v>
      </c>
      <c r="AS2386" s="7" t="s">
        <v>5537</v>
      </c>
      <c r="AT2386" s="6"/>
      <c r="AU2386" s="7"/>
      <c r="AV2386" s="3" t="s">
        <v>5537</v>
      </c>
      <c r="AW2386" s="18" t="s">
        <v>5537</v>
      </c>
      <c r="AX2386" s="18" t="s">
        <v>5537</v>
      </c>
      <c r="AY2386" s="18" t="s">
        <v>5537</v>
      </c>
      <c r="AZ2386" s="18" t="s">
        <v>5537</v>
      </c>
      <c r="BA2386" s="18" t="s">
        <v>5537</v>
      </c>
      <c r="BB2386" s="18" t="s">
        <v>5537</v>
      </c>
      <c r="BC2386" s="18" t="s">
        <v>5537</v>
      </c>
      <c r="BD2386" s="18" t="s">
        <v>5537</v>
      </c>
      <c r="BE2386" s="18" t="s">
        <v>5537</v>
      </c>
      <c r="BF2386" s="18" t="s">
        <v>5537</v>
      </c>
      <c r="BG2386" s="18" t="s">
        <v>5537</v>
      </c>
      <c r="BH2386" s="18" t="s">
        <v>5537</v>
      </c>
      <c r="BI2386" s="9" t="s">
        <v>5537</v>
      </c>
      <c r="BJ2386" s="14"/>
      <c r="BK2386" s="14" t="s">
        <v>5537</v>
      </c>
      <c r="BL2386" s="14" t="str">
        <f>_xlfn.XLOOKUP(B2386,'[4]cell downs 18042026 17h'!$B:$B,'[4]cell downs 18042026 17h'!$B:$B,"")</f>
        <v/>
      </c>
      <c r="BM2386" s="14" t="str">
        <f>_xlfn.XLOOKUP(B2386,'[5]Cells Huawei 19042026 15h'!$B:$B,'[5]Cells Huawei 19042026 15h'!$B:$B,"")</f>
        <v/>
      </c>
      <c r="BN2386" s="9" t="str">
        <f>_xlfn.XLOOKUP(B2386,'[6]cells down 19042026 9H40'!$B:$B,'[6]cells down 19042026 9H40'!$B:$B,"")</f>
        <v/>
      </c>
      <c r="BO2386" s="9" t="s">
        <v>4964</v>
      </c>
      <c r="BP2386" s="9" t="s">
        <v>5459</v>
      </c>
      <c r="BQ2386" s="115"/>
    </row>
    <row r="2387" spans="1:69" s="9" customFormat="1" x14ac:dyDescent="0.3">
      <c r="A2387" s="1" t="s">
        <v>5036</v>
      </c>
      <c r="B2387" s="8" t="s">
        <v>5037</v>
      </c>
      <c r="C2387" s="3" t="str">
        <f>_xlfn.XLOOKUP(B2387,'[1]daily break down'!$D:$D,'[1]daily break down'!$E:$E,"")</f>
        <v>CENTRE</v>
      </c>
      <c r="D2387" s="1" t="s">
        <v>11</v>
      </c>
      <c r="E2387" s="1" t="s">
        <v>12</v>
      </c>
      <c r="F2387" s="3" t="s">
        <v>69</v>
      </c>
      <c r="G2387" s="1" t="s">
        <v>5038</v>
      </c>
      <c r="H2387" s="34" t="str">
        <f>_xlfn.XLOOKUP(B2387,[2]CALCULATION!$B:$B,[2]CALCULATION!$H:$H,"")</f>
        <v>ZTE</v>
      </c>
      <c r="I2387" s="28">
        <v>0</v>
      </c>
      <c r="J2387" s="28">
        <v>0</v>
      </c>
      <c r="K2387" s="28">
        <v>0</v>
      </c>
      <c r="L2387" s="28">
        <v>0</v>
      </c>
      <c r="M2387" s="28">
        <v>0</v>
      </c>
      <c r="N2387" s="28">
        <v>0</v>
      </c>
      <c r="O2387" s="28">
        <v>0</v>
      </c>
      <c r="P2387" s="28">
        <v>0</v>
      </c>
      <c r="Q2387" s="28">
        <v>0</v>
      </c>
      <c r="R2387" s="28">
        <v>0</v>
      </c>
      <c r="S2387" s="94">
        <v>0</v>
      </c>
      <c r="T2387" s="94">
        <f>_xlfn.XLOOKUP(B2387,'[3]Nur des jours'!$B:$B,'[3]Nur des jours'!$U:$U,"")</f>
        <v>0</v>
      </c>
      <c r="U2387" s="94">
        <v>0</v>
      </c>
      <c r="V2387" s="94">
        <v>0</v>
      </c>
      <c r="W2387" s="94">
        <v>0</v>
      </c>
      <c r="X2387" s="94">
        <v>0</v>
      </c>
      <c r="Y2387" s="94">
        <v>0</v>
      </c>
      <c r="Z2387" s="94">
        <v>0</v>
      </c>
      <c r="AA2387" s="94">
        <v>0</v>
      </c>
      <c r="AB2387" s="94">
        <v>0</v>
      </c>
      <c r="AC2387" s="94"/>
      <c r="AD2387" s="94">
        <v>0</v>
      </c>
      <c r="AE2387" s="94">
        <v>0</v>
      </c>
      <c r="AF2387" s="94">
        <v>0</v>
      </c>
      <c r="AG2387" s="94">
        <v>0</v>
      </c>
      <c r="AH2387" s="94">
        <v>0</v>
      </c>
      <c r="AI2387" s="49" t="s">
        <v>5559</v>
      </c>
      <c r="AJ2387" s="49"/>
      <c r="AK2387" s="48" t="str" cm="1">
        <f t="array" ref="AK2387">IFERROR(_xlfn.IFS(
AM2387="MPR ISSUE","PDH",
AM2387="BSS Hardware Issue","BSS",
AM2387="Sites strategiques, MLL, Pylone, etc.","ENVTECH",
AM2387="AKTIVCO DEFAUT GE &amp; POWER Cabinet","AKTIVCO",
AM2387="AKTIVCO Coupure ENEO &amp; Baisse de tension","AKTIVCO GRID ONLY",
AM2387="Coupure ENEO &amp; Baisse de tension","IHS GRID ONLY",
AM2387="Defaut GE &amp; POWER Cabinet","IHS",
AM2387="Sharing","Partners",
AM2387="Sites strategiques &amp; DataCenter","SST &amp; DC",
AM2387="Exclu","Exclu",
AM2387="SAT","SAT",
AM2387="SPARE-ISSUE","SPARE-ISSUE",
AM2387="Fiber CAmtel","TRANS_FO_CAMTEL",
AM2387="Fiber AOF","Fiber AOF",
AM2387="Projet OCM (HUAWEI)","TRAVAUX-HUAWEI",
AM2387="Projet OCM (NOKIA)","TRAVAUX-NOKIA",
AM2387="ACCESS-ISSUE","ACCESS-ISSUE",
AM2387="Projet OCM (ZTE, NOKIA, autres projets)","TRAVAUX OCM",
AM2387="No root CAuse","No root cause",
AM2387="ODU HS","PDH",
AM2387="IP &amp; VLAN","PDH",
AM2387="Warehouse HUAWEI","SPARE-ISSUE",
AM2387="SPARE-HS","SPARE-ISSUE",
AM2387="Power Telco","BSS",AM2387="no impacts","no impacts"
),"")</f>
        <v>no impacts</v>
      </c>
      <c r="AL2387" s="48" t="str" cm="1">
        <f t="array" ref="AL2387">IFERROR(_xlfn.IFS(
AM2387="MPR ISSUE","TX ISSUE",
AM2387="BSS Hardware Issue","RAN ISSUE",
AM2387="Sites strategiques, MLL, Pylone, etc.","ENVTECH",
AM2387="AKTIVCO DEFAUT GE &amp; POWER Cabinet","POWER ISSUE",
AM2387="AKTIVCO Coupure ENEO &amp; Baisse de tension","POWER ISSUE",
AM2387="Coupure ENEO &amp; Baisse de tension","POWER ISSUE",
AM2387="Defaut GE &amp; POWER Cabinet","POWER ISSUE",
AM2387="Sharing","POWER ISSUE",
AM2387="Sites strategiques &amp; DataCenter","POWER ISSUE",
AM2387="Exclu","Exclu",
AM2387="SAT","TX ISSUE",
AM2387="SPARE-ISSUE","SPARE-ISSUE",
AM2387="Fiber CAmtel","TX ISSUE",
AM2387="Fiber AOF","TX ISSUE",
AM2387="Projet OCM (HUAWEI)","TRAVAUX-HUAWEI",
AM2387="Projet OCM (NOKIA)","TRAVAUX -NOKIA",
AM2387="ACCESS-ISSUE","ACCESS-ISSUE",
AM2387="Projet OCM (ZTE, NOKIA, autres projets)","TRAVAUX OCM",
AM2387="No root CAuse","No root cause",
AM2387="ODU HS","TX ISSUE",
AM2387="IP &amp; VLAN","TX ISSUE",
AM2387="Warehouse HUAWEI","SPARE-ISSUE",
AM2387="SPARE-HS","SPARE-ISSUE",
AM2387="Power Telco","RAN ISSUE",AM2387="no impacts","no impacts"
),"")</f>
        <v>no impacts</v>
      </c>
      <c r="AM2387" s="67" t="s">
        <v>5605</v>
      </c>
      <c r="AN2387" s="48" t="str" cm="1">
        <f t="array" ref="AN2387">IFERROR(_xlfn.IFS(
AM2387="MPR ISSUE","ACTIVE",
AM2387="BSS Hardware Issue","ACTIVE",
AM2387="Sites strategiques, MLL, Pylone, etc.","PASSIVE",
AM2387="AKTIVCO DEFAUT GE &amp; POWER Cabinet","PASSIVE",
AM2387="AKTIVCO Coupure ENEO &amp; Baisse de tension","PASSIVE",
AM2387="Coupure ENEO &amp; Baisse de tension","PASSIVE",
AM2387="Defaut GE &amp; POWER Cabinet","PASSIVE",
AM2387="Sharing","PASSIVE",
AM2387="Sites strategiques &amp; DataCenter","PASSIVE",
AM2387="Exclu","Exclu",
AM2387="SAT","ACTIVE",
AM2387="SPARE-ISSUE","SPARE-ISSUE",
AM2387="Fiber CAmtel","ACTIVE",
AM2387="Fiber AOF","ACTIVE",
AM2387="Projet OCM (HUAWEI)","PLANNED WORKS",
AM2387="Projet OCM (NOKIA)","PLANNED WORKS",
AM2387="ACCESS-ISSUE","ACCESS-ISSUE",
AM2387="Projet OCM (ZTE, NOKIA, autres projets)","PLANNED WORKS",
AM2387="No root CAuse","No root cause",
AM2387="ODU HS","ACTIVE",
AM2387="IP &amp; VLAN","ACTIVE",
AM2387="Warehouse HUAWEI","SPARE-ISSUE",
AM2387="SPARE-HS","SPARE-ISSUE",
AM2387="Power Telco","ACTIVE", AM2387="no impacts","no impacts"
),"")</f>
        <v>no impacts</v>
      </c>
      <c r="AO2387" s="93" t="s">
        <v>5537</v>
      </c>
      <c r="AP2387" s="101" t="str">
        <f t="shared" si="68"/>
        <v>SUD_235</v>
      </c>
      <c r="AR2387" s="17" t="s">
        <v>5537</v>
      </c>
      <c r="AS2387" s="7" t="s">
        <v>5537</v>
      </c>
      <c r="AT2387" s="6"/>
      <c r="AU2387" s="7"/>
      <c r="AV2387" s="3" t="s">
        <v>5537</v>
      </c>
      <c r="AW2387" s="18" t="s">
        <v>5537</v>
      </c>
      <c r="AX2387" s="18" t="s">
        <v>5537</v>
      </c>
      <c r="AY2387" s="18" t="s">
        <v>5537</v>
      </c>
      <c r="AZ2387" s="18" t="s">
        <v>5537</v>
      </c>
      <c r="BA2387" s="18" t="s">
        <v>5537</v>
      </c>
      <c r="BB2387" s="18" t="s">
        <v>5537</v>
      </c>
      <c r="BC2387" s="18" t="s">
        <v>5537</v>
      </c>
      <c r="BD2387" s="18" t="s">
        <v>5537</v>
      </c>
      <c r="BE2387" s="18" t="s">
        <v>5537</v>
      </c>
      <c r="BF2387" s="18" t="s">
        <v>5537</v>
      </c>
      <c r="BG2387" s="18" t="s">
        <v>5537</v>
      </c>
      <c r="BH2387" s="18" t="s">
        <v>5537</v>
      </c>
      <c r="BI2387" s="9" t="s">
        <v>5537</v>
      </c>
      <c r="BJ2387" s="14"/>
      <c r="BK2387" s="14" t="s">
        <v>5537</v>
      </c>
      <c r="BL2387" s="14" t="str">
        <f>_xlfn.XLOOKUP(B2387,'[4]cell downs 18042026 17h'!$B:$B,'[4]cell downs 18042026 17h'!$B:$B,"")</f>
        <v/>
      </c>
      <c r="BM2387" s="14" t="str">
        <f>_xlfn.XLOOKUP(B2387,'[5]Cells Huawei 19042026 15h'!$B:$B,'[5]Cells Huawei 19042026 15h'!$B:$B,"")</f>
        <v/>
      </c>
      <c r="BN2387" s="9" t="str">
        <f>_xlfn.XLOOKUP(B2387,'[6]cells down 19042026 9H40'!$B:$B,'[6]cells down 19042026 9H40'!$B:$B,"")</f>
        <v/>
      </c>
      <c r="BO2387" s="9" t="s">
        <v>5037</v>
      </c>
      <c r="BP2387" s="9" t="s">
        <v>12</v>
      </c>
      <c r="BQ2387" s="115"/>
    </row>
    <row r="2388" spans="1:69" s="9" customFormat="1" x14ac:dyDescent="0.3">
      <c r="A2388" s="1" t="s">
        <v>4965</v>
      </c>
      <c r="B2388" s="8" t="s">
        <v>4966</v>
      </c>
      <c r="C2388" s="3" t="str">
        <f>_xlfn.XLOOKUP(B2388,'[1]daily break down'!$D:$D,'[1]daily break down'!$E:$E,"")</f>
        <v>LITTORAL</v>
      </c>
      <c r="D2388" s="1" t="s">
        <v>11</v>
      </c>
      <c r="E2388" s="1" t="s">
        <v>318</v>
      </c>
      <c r="F2388" s="3" t="s">
        <v>31</v>
      </c>
      <c r="G2388" s="1" t="s">
        <v>4963</v>
      </c>
      <c r="H2388" s="34" t="str">
        <f>_xlfn.XLOOKUP(B2388,[2]CALCULATION!$B:$B,[2]CALCULATION!$H:$H,"")</f>
        <v>ZTE</v>
      </c>
      <c r="I2388" s="28">
        <v>0</v>
      </c>
      <c r="J2388" s="28">
        <v>0</v>
      </c>
      <c r="K2388" s="28">
        <v>0</v>
      </c>
      <c r="L2388" s="28">
        <v>0</v>
      </c>
      <c r="M2388" s="28">
        <v>0</v>
      </c>
      <c r="N2388" s="28">
        <v>0</v>
      </c>
      <c r="O2388" s="28">
        <v>0</v>
      </c>
      <c r="P2388" s="28">
        <v>0</v>
      </c>
      <c r="Q2388" s="28">
        <v>0</v>
      </c>
      <c r="R2388" s="28">
        <v>0</v>
      </c>
      <c r="S2388" s="94">
        <v>0</v>
      </c>
      <c r="T2388" s="94">
        <f>_xlfn.XLOOKUP(B2388,'[3]Nur des jours'!$B:$B,'[3]Nur des jours'!$U:$U,"")</f>
        <v>0</v>
      </c>
      <c r="U2388" s="94">
        <v>0</v>
      </c>
      <c r="V2388" s="94">
        <v>0</v>
      </c>
      <c r="W2388" s="94">
        <v>0</v>
      </c>
      <c r="X2388" s="94">
        <v>0</v>
      </c>
      <c r="Y2388" s="94">
        <v>0</v>
      </c>
      <c r="Z2388" s="94">
        <v>0</v>
      </c>
      <c r="AA2388" s="94">
        <v>0</v>
      </c>
      <c r="AB2388" s="94">
        <v>0</v>
      </c>
      <c r="AC2388" s="94"/>
      <c r="AD2388" s="94">
        <v>0</v>
      </c>
      <c r="AE2388" s="94">
        <v>0</v>
      </c>
      <c r="AF2388" s="94">
        <v>0</v>
      </c>
      <c r="AG2388" s="94">
        <v>0</v>
      </c>
      <c r="AH2388" s="94">
        <v>0</v>
      </c>
      <c r="AI2388" s="49" t="s">
        <v>5559</v>
      </c>
      <c r="AJ2388" s="49"/>
      <c r="AK2388" s="48" t="str" cm="1">
        <f t="array" ref="AK2388">IFERROR(_xlfn.IFS(
AM2388="MPR ISSUE","PDH",
AM2388="BSS Hardware Issue","BSS",
AM2388="Sites strategiques, MLL, Pylone, etc.","ENVTECH",
AM2388="AKTIVCO DEFAUT GE &amp; POWER Cabinet","AKTIVCO",
AM2388="AKTIVCO Coupure ENEO &amp; Baisse de tension","AKTIVCO GRID ONLY",
AM2388="Coupure ENEO &amp; Baisse de tension","IHS GRID ONLY",
AM2388="Defaut GE &amp; POWER Cabinet","IHS",
AM2388="Sharing","Partners",
AM2388="Sites strategiques &amp; DataCenter","SST &amp; DC",
AM2388="Exclu","Exclu",
AM2388="SAT","SAT",
AM2388="SPARE-ISSUE","SPARE-ISSUE",
AM2388="Fiber CAmtel","TRANS_FO_CAMTEL",
AM2388="Fiber AOF","Fiber AOF",
AM2388="Projet OCM (HUAWEI)","TRAVAUX-HUAWEI",
AM2388="Projet OCM (NOKIA)","TRAVAUX-NOKIA",
AM2388="ACCESS-ISSUE","ACCESS-ISSUE",
AM2388="Projet OCM (ZTE, NOKIA, autres projets)","TRAVAUX OCM",
AM2388="No root CAuse","No root cause",
AM2388="ODU HS","PDH",
AM2388="IP &amp; VLAN","PDH",
AM2388="Warehouse HUAWEI","SPARE-ISSUE",
AM2388="SPARE-HS","SPARE-ISSUE",
AM2388="Power Telco","BSS",AM2388="no impacts","no impacts"
),"")</f>
        <v>no impacts</v>
      </c>
      <c r="AL2388" s="48" t="str" cm="1">
        <f t="array" ref="AL2388">IFERROR(_xlfn.IFS(
AM2388="MPR ISSUE","TX ISSUE",
AM2388="BSS Hardware Issue","RAN ISSUE",
AM2388="Sites strategiques, MLL, Pylone, etc.","ENVTECH",
AM2388="AKTIVCO DEFAUT GE &amp; POWER Cabinet","POWER ISSUE",
AM2388="AKTIVCO Coupure ENEO &amp; Baisse de tension","POWER ISSUE",
AM2388="Coupure ENEO &amp; Baisse de tension","POWER ISSUE",
AM2388="Defaut GE &amp; POWER Cabinet","POWER ISSUE",
AM2388="Sharing","POWER ISSUE",
AM2388="Sites strategiques &amp; DataCenter","POWER ISSUE",
AM2388="Exclu","Exclu",
AM2388="SAT","TX ISSUE",
AM2388="SPARE-ISSUE","SPARE-ISSUE",
AM2388="Fiber CAmtel","TX ISSUE",
AM2388="Fiber AOF","TX ISSUE",
AM2388="Projet OCM (HUAWEI)","TRAVAUX-HUAWEI",
AM2388="Projet OCM (NOKIA)","TRAVAUX -NOKIA",
AM2388="ACCESS-ISSUE","ACCESS-ISSUE",
AM2388="Projet OCM (ZTE, NOKIA, autres projets)","TRAVAUX OCM",
AM2388="No root CAuse","No root cause",
AM2388="ODU HS","TX ISSUE",
AM2388="IP &amp; VLAN","TX ISSUE",
AM2388="Warehouse HUAWEI","SPARE-ISSUE",
AM2388="SPARE-HS","SPARE-ISSUE",
AM2388="Power Telco","RAN ISSUE",AM2388="no impacts","no impacts"
),"")</f>
        <v>no impacts</v>
      </c>
      <c r="AM2388" s="67" t="s">
        <v>5605</v>
      </c>
      <c r="AN2388" s="48" t="str" cm="1">
        <f t="array" ref="AN2388">IFERROR(_xlfn.IFS(
AM2388="MPR ISSUE","ACTIVE",
AM2388="BSS Hardware Issue","ACTIVE",
AM2388="Sites strategiques, MLL, Pylone, etc.","PASSIVE",
AM2388="AKTIVCO DEFAUT GE &amp; POWER Cabinet","PASSIVE",
AM2388="AKTIVCO Coupure ENEO &amp; Baisse de tension","PASSIVE",
AM2388="Coupure ENEO &amp; Baisse de tension","PASSIVE",
AM2388="Defaut GE &amp; POWER Cabinet","PASSIVE",
AM2388="Sharing","PASSIVE",
AM2388="Sites strategiques &amp; DataCenter","PASSIVE",
AM2388="Exclu","Exclu",
AM2388="SAT","ACTIVE",
AM2388="SPARE-ISSUE","SPARE-ISSUE",
AM2388="Fiber CAmtel","ACTIVE",
AM2388="Fiber AOF","ACTIVE",
AM2388="Projet OCM (HUAWEI)","PLANNED WORKS",
AM2388="Projet OCM (NOKIA)","PLANNED WORKS",
AM2388="ACCESS-ISSUE","ACCESS-ISSUE",
AM2388="Projet OCM (ZTE, NOKIA, autres projets)","PLANNED WORKS",
AM2388="No root CAuse","No root cause",
AM2388="ODU HS","ACTIVE",
AM2388="IP &amp; VLAN","ACTIVE",
AM2388="Warehouse HUAWEI","SPARE-ISSUE",
AM2388="SPARE-HS","SPARE-ISSUE",
AM2388="Power Telco","ACTIVE", AM2388="no impacts","no impacts"
),"")</f>
        <v>no impacts</v>
      </c>
      <c r="AO2388" s="93" t="s">
        <v>5537</v>
      </c>
      <c r="AP2388" s="101" t="str">
        <f t="shared" si="68"/>
        <v>LIT_388</v>
      </c>
      <c r="AR2388" s="17" t="s">
        <v>5537</v>
      </c>
      <c r="AS2388" s="7" t="s">
        <v>5537</v>
      </c>
      <c r="AT2388" s="6"/>
      <c r="AU2388" s="7"/>
      <c r="AV2388" s="3" t="s">
        <v>5537</v>
      </c>
      <c r="AW2388" s="18" t="s">
        <v>5537</v>
      </c>
      <c r="AX2388" s="18" t="s">
        <v>5537</v>
      </c>
      <c r="AY2388" s="18" t="s">
        <v>5537</v>
      </c>
      <c r="AZ2388" s="18" t="s">
        <v>5537</v>
      </c>
      <c r="BA2388" s="18" t="s">
        <v>5537</v>
      </c>
      <c r="BB2388" s="18" t="s">
        <v>5537</v>
      </c>
      <c r="BC2388" s="18" t="s">
        <v>5537</v>
      </c>
      <c r="BD2388" s="18" t="s">
        <v>5537</v>
      </c>
      <c r="BE2388" s="18" t="s">
        <v>5537</v>
      </c>
      <c r="BF2388" s="18" t="s">
        <v>5537</v>
      </c>
      <c r="BG2388" s="18" t="s">
        <v>5537</v>
      </c>
      <c r="BH2388" s="18" t="s">
        <v>5537</v>
      </c>
      <c r="BI2388" s="9" t="s">
        <v>5537</v>
      </c>
      <c r="BJ2388" s="14"/>
      <c r="BK2388" s="14" t="s">
        <v>5537</v>
      </c>
      <c r="BL2388" s="14" t="str">
        <f>_xlfn.XLOOKUP(B2388,'[4]cell downs 18042026 17h'!$B:$B,'[4]cell downs 18042026 17h'!$B:$B,"")</f>
        <v/>
      </c>
      <c r="BM2388" s="14" t="str">
        <f>_xlfn.XLOOKUP(B2388,'[5]Cells Huawei 19042026 15h'!$B:$B,'[5]Cells Huawei 19042026 15h'!$B:$B,"")</f>
        <v/>
      </c>
      <c r="BN2388" s="9" t="str">
        <f>_xlfn.XLOOKUP(B2388,'[6]cells down 19042026 9H40'!$B:$B,'[6]cells down 19042026 9H40'!$B:$B,"")</f>
        <v/>
      </c>
      <c r="BO2388" s="9" t="s">
        <v>4966</v>
      </c>
      <c r="BP2388" s="9" t="s">
        <v>12</v>
      </c>
      <c r="BQ2388" s="115"/>
    </row>
    <row r="2389" spans="1:69" s="9" customFormat="1" x14ac:dyDescent="0.3">
      <c r="A2389" s="1" t="s">
        <v>5043</v>
      </c>
      <c r="B2389" s="8" t="s">
        <v>5044</v>
      </c>
      <c r="C2389" s="3" t="str">
        <f>_xlfn.XLOOKUP(B2389,'[1]daily break down'!$D:$D,'[1]daily break down'!$E:$E,"")</f>
        <v>CENTRE</v>
      </c>
      <c r="D2389" s="1" t="s">
        <v>11</v>
      </c>
      <c r="E2389" s="1" t="s">
        <v>96</v>
      </c>
      <c r="F2389" s="3" t="s">
        <v>37</v>
      </c>
      <c r="G2389" s="1" t="s">
        <v>5045</v>
      </c>
      <c r="H2389" s="34" t="str">
        <f>_xlfn.XLOOKUP(B2389,[2]CALCULATION!$B:$B,[2]CALCULATION!$H:$H,"")</f>
        <v>ZTE</v>
      </c>
      <c r="I2389" s="28">
        <v>0</v>
      </c>
      <c r="J2389" s="28">
        <v>0</v>
      </c>
      <c r="K2389" s="28">
        <v>0</v>
      </c>
      <c r="L2389" s="28">
        <v>0</v>
      </c>
      <c r="M2389" s="28">
        <v>0</v>
      </c>
      <c r="N2389" s="28">
        <v>0</v>
      </c>
      <c r="O2389" s="28">
        <v>0</v>
      </c>
      <c r="P2389" s="28">
        <v>0</v>
      </c>
      <c r="Q2389" s="28">
        <v>0</v>
      </c>
      <c r="R2389" s="28">
        <v>0</v>
      </c>
      <c r="S2389" s="94">
        <v>0</v>
      </c>
      <c r="T2389" s="94">
        <f>_xlfn.XLOOKUP(B2389,'[3]Nur des jours'!$B:$B,'[3]Nur des jours'!$U:$U,"")</f>
        <v>0</v>
      </c>
      <c r="U2389" s="94">
        <v>0</v>
      </c>
      <c r="V2389" s="94">
        <v>0</v>
      </c>
      <c r="W2389" s="94">
        <v>0</v>
      </c>
      <c r="X2389" s="94">
        <v>0</v>
      </c>
      <c r="Y2389" s="94">
        <v>0</v>
      </c>
      <c r="Z2389" s="94">
        <v>0</v>
      </c>
      <c r="AA2389" s="94">
        <v>0</v>
      </c>
      <c r="AB2389" s="94">
        <v>0</v>
      </c>
      <c r="AC2389" s="94"/>
      <c r="AD2389" s="94">
        <v>0</v>
      </c>
      <c r="AE2389" s="94">
        <v>0</v>
      </c>
      <c r="AF2389" s="94">
        <v>0</v>
      </c>
      <c r="AG2389" s="94">
        <v>0</v>
      </c>
      <c r="AH2389" s="94">
        <v>0</v>
      </c>
      <c r="AI2389" s="49" t="s">
        <v>5559</v>
      </c>
      <c r="AJ2389" s="49"/>
      <c r="AK2389" s="48" t="str" cm="1">
        <f t="array" ref="AK2389">IFERROR(_xlfn.IFS(
AM2389="MPR ISSUE","PDH",
AM2389="BSS Hardware Issue","BSS",
AM2389="Sites strategiques, MLL, Pylone, etc.","ENVTECH",
AM2389="AKTIVCO DEFAUT GE &amp; POWER Cabinet","AKTIVCO",
AM2389="AKTIVCO Coupure ENEO &amp; Baisse de tension","AKTIVCO GRID ONLY",
AM2389="Coupure ENEO &amp; Baisse de tension","IHS GRID ONLY",
AM2389="Defaut GE &amp; POWER Cabinet","IHS",
AM2389="Sharing","Partners",
AM2389="Sites strategiques &amp; DataCenter","SST &amp; DC",
AM2389="Exclu","Exclu",
AM2389="SAT","SAT",
AM2389="SPARE-ISSUE","SPARE-ISSUE",
AM2389="Fiber CAmtel","TRANS_FO_CAMTEL",
AM2389="Fiber AOF","Fiber AOF",
AM2389="Projet OCM (HUAWEI)","TRAVAUX-HUAWEI",
AM2389="Projet OCM (NOKIA)","TRAVAUX-NOKIA",
AM2389="ACCESS-ISSUE","ACCESS-ISSUE",
AM2389="Projet OCM (ZTE, NOKIA, autres projets)","TRAVAUX OCM",
AM2389="No root CAuse","No root cause",
AM2389="ODU HS","PDH",
AM2389="IP &amp; VLAN","PDH",
AM2389="Warehouse HUAWEI","SPARE-ISSUE",
AM2389="SPARE-HS","SPARE-ISSUE",
AM2389="Power Telco","BSS",AM2389="no impacts","no impacts"
),"")</f>
        <v>no impacts</v>
      </c>
      <c r="AL2389" s="48" t="str" cm="1">
        <f t="array" ref="AL2389">IFERROR(_xlfn.IFS(
AM2389="MPR ISSUE","TX ISSUE",
AM2389="BSS Hardware Issue","RAN ISSUE",
AM2389="Sites strategiques, MLL, Pylone, etc.","ENVTECH",
AM2389="AKTIVCO DEFAUT GE &amp; POWER Cabinet","POWER ISSUE",
AM2389="AKTIVCO Coupure ENEO &amp; Baisse de tension","POWER ISSUE",
AM2389="Coupure ENEO &amp; Baisse de tension","POWER ISSUE",
AM2389="Defaut GE &amp; POWER Cabinet","POWER ISSUE",
AM2389="Sharing","POWER ISSUE",
AM2389="Sites strategiques &amp; DataCenter","POWER ISSUE",
AM2389="Exclu","Exclu",
AM2389="SAT","TX ISSUE",
AM2389="SPARE-ISSUE","SPARE-ISSUE",
AM2389="Fiber CAmtel","TX ISSUE",
AM2389="Fiber AOF","TX ISSUE",
AM2389="Projet OCM (HUAWEI)","TRAVAUX-HUAWEI",
AM2389="Projet OCM (NOKIA)","TRAVAUX -NOKIA",
AM2389="ACCESS-ISSUE","ACCESS-ISSUE",
AM2389="Projet OCM (ZTE, NOKIA, autres projets)","TRAVAUX OCM",
AM2389="No root CAuse","No root cause",
AM2389="ODU HS","TX ISSUE",
AM2389="IP &amp; VLAN","TX ISSUE",
AM2389="Warehouse HUAWEI","SPARE-ISSUE",
AM2389="SPARE-HS","SPARE-ISSUE",
AM2389="Power Telco","RAN ISSUE",AM2389="no impacts","no impacts"
),"")</f>
        <v>no impacts</v>
      </c>
      <c r="AM2389" s="67" t="s">
        <v>5605</v>
      </c>
      <c r="AN2389" s="48" t="str" cm="1">
        <f t="array" ref="AN2389">IFERROR(_xlfn.IFS(
AM2389="MPR ISSUE","ACTIVE",
AM2389="BSS Hardware Issue","ACTIVE",
AM2389="Sites strategiques, MLL, Pylone, etc.","PASSIVE",
AM2389="AKTIVCO DEFAUT GE &amp; POWER Cabinet","PASSIVE",
AM2389="AKTIVCO Coupure ENEO &amp; Baisse de tension","PASSIVE",
AM2389="Coupure ENEO &amp; Baisse de tension","PASSIVE",
AM2389="Defaut GE &amp; POWER Cabinet","PASSIVE",
AM2389="Sharing","PASSIVE",
AM2389="Sites strategiques &amp; DataCenter","PASSIVE",
AM2389="Exclu","Exclu",
AM2389="SAT","ACTIVE",
AM2389="SPARE-ISSUE","SPARE-ISSUE",
AM2389="Fiber CAmtel","ACTIVE",
AM2389="Fiber AOF","ACTIVE",
AM2389="Projet OCM (HUAWEI)","PLANNED WORKS",
AM2389="Projet OCM (NOKIA)","PLANNED WORKS",
AM2389="ACCESS-ISSUE","ACCESS-ISSUE",
AM2389="Projet OCM (ZTE, NOKIA, autres projets)","PLANNED WORKS",
AM2389="No root CAuse","No root cause",
AM2389="ODU HS","ACTIVE",
AM2389="IP &amp; VLAN","ACTIVE",
AM2389="Warehouse HUAWEI","SPARE-ISSUE",
AM2389="SPARE-HS","SPARE-ISSUE",
AM2389="Power Telco","ACTIVE", AM2389="no impacts","no impacts"
),"")</f>
        <v>no impacts</v>
      </c>
      <c r="AO2389" s="93" t="s">
        <v>5537</v>
      </c>
      <c r="AP2389" s="101" t="str">
        <f t="shared" si="68"/>
        <v>CTR_696</v>
      </c>
      <c r="AR2389" s="17" t="s">
        <v>5537</v>
      </c>
      <c r="AS2389" s="7" t="s">
        <v>5537</v>
      </c>
      <c r="AT2389" s="6"/>
      <c r="AU2389" s="7"/>
      <c r="AV2389" s="3" t="s">
        <v>5537</v>
      </c>
      <c r="AW2389" s="18" t="s">
        <v>5537</v>
      </c>
      <c r="AX2389" s="18" t="s">
        <v>5537</v>
      </c>
      <c r="AY2389" s="18" t="s">
        <v>5537</v>
      </c>
      <c r="AZ2389" s="18" t="s">
        <v>5537</v>
      </c>
      <c r="BA2389" s="18" t="s">
        <v>5537</v>
      </c>
      <c r="BB2389" s="18" t="s">
        <v>5537</v>
      </c>
      <c r="BC2389" s="18" t="s">
        <v>5537</v>
      </c>
      <c r="BD2389" s="18" t="s">
        <v>5537</v>
      </c>
      <c r="BE2389" s="18" t="s">
        <v>5537</v>
      </c>
      <c r="BF2389" s="18" t="s">
        <v>5537</v>
      </c>
      <c r="BG2389" s="18" t="s">
        <v>5537</v>
      </c>
      <c r="BH2389" s="18" t="s">
        <v>5537</v>
      </c>
      <c r="BI2389" s="9" t="s">
        <v>5537</v>
      </c>
      <c r="BJ2389" s="14"/>
      <c r="BK2389" s="14" t="s">
        <v>5537</v>
      </c>
      <c r="BL2389" s="14" t="str">
        <f>_xlfn.XLOOKUP(B2389,'[4]cell downs 18042026 17h'!$B:$B,'[4]cell downs 18042026 17h'!$B:$B,"")</f>
        <v/>
      </c>
      <c r="BM2389" s="14" t="str">
        <f>_xlfn.XLOOKUP(B2389,'[5]Cells Huawei 19042026 15h'!$B:$B,'[5]Cells Huawei 19042026 15h'!$B:$B,"")</f>
        <v/>
      </c>
      <c r="BN2389" s="9" t="str">
        <f>_xlfn.XLOOKUP(B2389,'[6]cells down 19042026 9H40'!$B:$B,'[6]cells down 19042026 9H40'!$B:$B,"")</f>
        <v/>
      </c>
      <c r="BO2389" s="9" t="s">
        <v>5044</v>
      </c>
      <c r="BP2389" s="9" t="s">
        <v>12</v>
      </c>
      <c r="BQ2389" s="115"/>
    </row>
    <row r="2390" spans="1:69" s="9" customFormat="1" x14ac:dyDescent="0.3">
      <c r="A2390" s="1" t="s">
        <v>5046</v>
      </c>
      <c r="B2390" s="8" t="s">
        <v>5047</v>
      </c>
      <c r="C2390" s="3" t="str">
        <f>_xlfn.XLOOKUP(B2390,'[1]daily break down'!$D:$D,'[1]daily break down'!$E:$E,"")</f>
        <v>CENTRE</v>
      </c>
      <c r="D2390" s="1" t="s">
        <v>11</v>
      </c>
      <c r="E2390" s="1" t="s">
        <v>12</v>
      </c>
      <c r="F2390" s="3" t="s">
        <v>37</v>
      </c>
      <c r="G2390" s="1" t="s">
        <v>5046</v>
      </c>
      <c r="H2390" s="34" t="str">
        <f>_xlfn.XLOOKUP(B2390,[2]CALCULATION!$B:$B,[2]CALCULATION!$H:$H,"")</f>
        <v>ZTE</v>
      </c>
      <c r="I2390" s="28">
        <v>0</v>
      </c>
      <c r="J2390" s="28">
        <v>0</v>
      </c>
      <c r="K2390" s="28">
        <v>0</v>
      </c>
      <c r="L2390" s="28">
        <v>0</v>
      </c>
      <c r="M2390" s="28">
        <v>0</v>
      </c>
      <c r="N2390" s="28">
        <v>0</v>
      </c>
      <c r="O2390" s="28">
        <v>0</v>
      </c>
      <c r="P2390" s="28">
        <v>0</v>
      </c>
      <c r="Q2390" s="28">
        <v>0</v>
      </c>
      <c r="R2390" s="28">
        <v>0</v>
      </c>
      <c r="S2390" s="94">
        <v>0</v>
      </c>
      <c r="T2390" s="94">
        <f>_xlfn.XLOOKUP(B2390,'[3]Nur des jours'!$B:$B,'[3]Nur des jours'!$U:$U,"")</f>
        <v>0</v>
      </c>
      <c r="U2390" s="94">
        <v>0</v>
      </c>
      <c r="V2390" s="94">
        <v>0</v>
      </c>
      <c r="W2390" s="94">
        <v>0</v>
      </c>
      <c r="X2390" s="94">
        <v>0</v>
      </c>
      <c r="Y2390" s="94">
        <v>0</v>
      </c>
      <c r="Z2390" s="94">
        <v>0</v>
      </c>
      <c r="AA2390" s="94">
        <v>0</v>
      </c>
      <c r="AB2390" s="94">
        <v>0</v>
      </c>
      <c r="AC2390" s="94"/>
      <c r="AD2390" s="94">
        <v>0</v>
      </c>
      <c r="AE2390" s="94">
        <v>0</v>
      </c>
      <c r="AF2390" s="94">
        <v>0</v>
      </c>
      <c r="AG2390" s="94">
        <v>0</v>
      </c>
      <c r="AH2390" s="94">
        <v>0</v>
      </c>
      <c r="AI2390" s="49" t="s">
        <v>5559</v>
      </c>
      <c r="AJ2390" s="49"/>
      <c r="AK2390" s="48" t="str" cm="1">
        <f t="array" ref="AK2390">IFERROR(_xlfn.IFS(
AM2390="MPR ISSUE","PDH",
AM2390="BSS Hardware Issue","BSS",
AM2390="Sites strategiques, MLL, Pylone, etc.","ENVTECH",
AM2390="AKTIVCO DEFAUT GE &amp; POWER Cabinet","AKTIVCO",
AM2390="AKTIVCO Coupure ENEO &amp; Baisse de tension","AKTIVCO GRID ONLY",
AM2390="Coupure ENEO &amp; Baisse de tension","IHS GRID ONLY",
AM2390="Defaut GE &amp; POWER Cabinet","IHS",
AM2390="Sharing","Partners",
AM2390="Sites strategiques &amp; DataCenter","SST &amp; DC",
AM2390="Exclu","Exclu",
AM2390="SAT","SAT",
AM2390="SPARE-ISSUE","SPARE-ISSUE",
AM2390="Fiber CAmtel","TRANS_FO_CAMTEL",
AM2390="Fiber AOF","Fiber AOF",
AM2390="Projet OCM (HUAWEI)","TRAVAUX-HUAWEI",
AM2390="Projet OCM (NOKIA)","TRAVAUX-NOKIA",
AM2390="ACCESS-ISSUE","ACCESS-ISSUE",
AM2390="Projet OCM (ZTE, NOKIA, autres projets)","TRAVAUX OCM",
AM2390="No root CAuse","No root cause",
AM2390="ODU HS","PDH",
AM2390="IP &amp; VLAN","PDH",
AM2390="Warehouse HUAWEI","SPARE-ISSUE",
AM2390="SPARE-HS","SPARE-ISSUE",
AM2390="Power Telco","BSS",AM2390="no impacts","no impacts"
),"")</f>
        <v>no impacts</v>
      </c>
      <c r="AL2390" s="48" t="str" cm="1">
        <f t="array" ref="AL2390">IFERROR(_xlfn.IFS(
AM2390="MPR ISSUE","TX ISSUE",
AM2390="BSS Hardware Issue","RAN ISSUE",
AM2390="Sites strategiques, MLL, Pylone, etc.","ENVTECH",
AM2390="AKTIVCO DEFAUT GE &amp; POWER Cabinet","POWER ISSUE",
AM2390="AKTIVCO Coupure ENEO &amp; Baisse de tension","POWER ISSUE",
AM2390="Coupure ENEO &amp; Baisse de tension","POWER ISSUE",
AM2390="Defaut GE &amp; POWER Cabinet","POWER ISSUE",
AM2390="Sharing","POWER ISSUE",
AM2390="Sites strategiques &amp; DataCenter","POWER ISSUE",
AM2390="Exclu","Exclu",
AM2390="SAT","TX ISSUE",
AM2390="SPARE-ISSUE","SPARE-ISSUE",
AM2390="Fiber CAmtel","TX ISSUE",
AM2390="Fiber AOF","TX ISSUE",
AM2390="Projet OCM (HUAWEI)","TRAVAUX-HUAWEI",
AM2390="Projet OCM (NOKIA)","TRAVAUX -NOKIA",
AM2390="ACCESS-ISSUE","ACCESS-ISSUE",
AM2390="Projet OCM (ZTE, NOKIA, autres projets)","TRAVAUX OCM",
AM2390="No root CAuse","No root cause",
AM2390="ODU HS","TX ISSUE",
AM2390="IP &amp; VLAN","TX ISSUE",
AM2390="Warehouse HUAWEI","SPARE-ISSUE",
AM2390="SPARE-HS","SPARE-ISSUE",
AM2390="Power Telco","RAN ISSUE",AM2390="no impacts","no impacts"
),"")</f>
        <v>no impacts</v>
      </c>
      <c r="AM2390" s="67" t="s">
        <v>5605</v>
      </c>
      <c r="AN2390" s="48" t="str" cm="1">
        <f t="array" ref="AN2390">IFERROR(_xlfn.IFS(
AM2390="MPR ISSUE","ACTIVE",
AM2390="BSS Hardware Issue","ACTIVE",
AM2390="Sites strategiques, MLL, Pylone, etc.","PASSIVE",
AM2390="AKTIVCO DEFAUT GE &amp; POWER Cabinet","PASSIVE",
AM2390="AKTIVCO Coupure ENEO &amp; Baisse de tension","PASSIVE",
AM2390="Coupure ENEO &amp; Baisse de tension","PASSIVE",
AM2390="Defaut GE &amp; POWER Cabinet","PASSIVE",
AM2390="Sharing","PASSIVE",
AM2390="Sites strategiques &amp; DataCenter","PASSIVE",
AM2390="Exclu","Exclu",
AM2390="SAT","ACTIVE",
AM2390="SPARE-ISSUE","SPARE-ISSUE",
AM2390="Fiber CAmtel","ACTIVE",
AM2390="Fiber AOF","ACTIVE",
AM2390="Projet OCM (HUAWEI)","PLANNED WORKS",
AM2390="Projet OCM (NOKIA)","PLANNED WORKS",
AM2390="ACCESS-ISSUE","ACCESS-ISSUE",
AM2390="Projet OCM (ZTE, NOKIA, autres projets)","PLANNED WORKS",
AM2390="No root CAuse","No root cause",
AM2390="ODU HS","ACTIVE",
AM2390="IP &amp; VLAN","ACTIVE",
AM2390="Warehouse HUAWEI","SPARE-ISSUE",
AM2390="SPARE-HS","SPARE-ISSUE",
AM2390="Power Telco","ACTIVE", AM2390="no impacts","no impacts"
),"")</f>
        <v>no impacts</v>
      </c>
      <c r="AO2390" s="93" t="s">
        <v>5537</v>
      </c>
      <c r="AP2390" s="101" t="str">
        <f t="shared" si="68"/>
        <v>CTR_053</v>
      </c>
      <c r="AR2390" s="17" t="s">
        <v>5537</v>
      </c>
      <c r="AS2390" s="7" t="s">
        <v>5537</v>
      </c>
      <c r="AT2390" s="6"/>
      <c r="AU2390" s="7"/>
      <c r="AV2390" s="3" t="s">
        <v>5537</v>
      </c>
      <c r="AW2390" s="18" t="s">
        <v>5537</v>
      </c>
      <c r="AX2390" s="18" t="s">
        <v>5537</v>
      </c>
      <c r="AY2390" s="18" t="s">
        <v>5537</v>
      </c>
      <c r="AZ2390" s="18" t="s">
        <v>5537</v>
      </c>
      <c r="BA2390" s="18" t="s">
        <v>5537</v>
      </c>
      <c r="BB2390" s="18" t="s">
        <v>5537</v>
      </c>
      <c r="BC2390" s="18" t="s">
        <v>5537</v>
      </c>
      <c r="BD2390" s="18" t="s">
        <v>5537</v>
      </c>
      <c r="BE2390" s="18" t="s">
        <v>5537</v>
      </c>
      <c r="BF2390" s="18" t="s">
        <v>5537</v>
      </c>
      <c r="BG2390" s="18" t="s">
        <v>5537</v>
      </c>
      <c r="BH2390" s="18" t="s">
        <v>5537</v>
      </c>
      <c r="BI2390" s="9" t="s">
        <v>5537</v>
      </c>
      <c r="BJ2390" s="14"/>
      <c r="BK2390" s="14" t="s">
        <v>5537</v>
      </c>
      <c r="BL2390" s="14" t="str">
        <f>_xlfn.XLOOKUP(B2390,'[4]cell downs 18042026 17h'!$B:$B,'[4]cell downs 18042026 17h'!$B:$B,"")</f>
        <v/>
      </c>
      <c r="BM2390" s="14" t="str">
        <f>_xlfn.XLOOKUP(B2390,'[5]Cells Huawei 19042026 15h'!$B:$B,'[5]Cells Huawei 19042026 15h'!$B:$B,"")</f>
        <v/>
      </c>
      <c r="BN2390" s="9" t="str">
        <f>_xlfn.XLOOKUP(B2390,'[6]cells down 19042026 9H40'!$B:$B,'[6]cells down 19042026 9H40'!$B:$B,"")</f>
        <v/>
      </c>
      <c r="BO2390" s="9" t="s">
        <v>5047</v>
      </c>
      <c r="BP2390" s="9" t="s">
        <v>5537</v>
      </c>
      <c r="BQ2390" s="115"/>
    </row>
    <row r="2391" spans="1:69" s="9" customFormat="1" x14ac:dyDescent="0.3">
      <c r="A2391" s="1" t="s">
        <v>4969</v>
      </c>
      <c r="B2391" s="8" t="s">
        <v>4970</v>
      </c>
      <c r="C2391" s="3" t="str">
        <f>_xlfn.XLOOKUP(B2391,'[1]daily break down'!$D:$D,'[1]daily break down'!$E:$E,"")</f>
        <v>CENTRE</v>
      </c>
      <c r="D2391" s="1" t="s">
        <v>11</v>
      </c>
      <c r="E2391" s="1" t="s">
        <v>12</v>
      </c>
      <c r="F2391" s="3" t="s">
        <v>37</v>
      </c>
      <c r="G2391" s="1" t="s">
        <v>4969</v>
      </c>
      <c r="H2391" s="34" t="str">
        <f>_xlfn.XLOOKUP(B2391,[2]CALCULATION!$B:$B,[2]CALCULATION!$H:$H,"")</f>
        <v>ZTE</v>
      </c>
      <c r="I2391" s="28">
        <v>0</v>
      </c>
      <c r="J2391" s="28">
        <v>0</v>
      </c>
      <c r="K2391" s="28">
        <v>0</v>
      </c>
      <c r="L2391" s="28">
        <v>0</v>
      </c>
      <c r="M2391" s="28">
        <v>0</v>
      </c>
      <c r="N2391" s="28">
        <v>0</v>
      </c>
      <c r="O2391" s="28">
        <v>0</v>
      </c>
      <c r="P2391" s="28">
        <v>0</v>
      </c>
      <c r="Q2391" s="28">
        <v>0</v>
      </c>
      <c r="R2391" s="28">
        <v>0</v>
      </c>
      <c r="S2391" s="94">
        <v>0</v>
      </c>
      <c r="T2391" s="94">
        <f>_xlfn.XLOOKUP(B2391,'[3]Nur des jours'!$B:$B,'[3]Nur des jours'!$U:$U,"")</f>
        <v>0</v>
      </c>
      <c r="U2391" s="94">
        <v>0</v>
      </c>
      <c r="V2391" s="94">
        <v>0</v>
      </c>
      <c r="W2391" s="94">
        <v>0</v>
      </c>
      <c r="X2391" s="94">
        <v>0</v>
      </c>
      <c r="Y2391" s="94">
        <v>0</v>
      </c>
      <c r="Z2391" s="94">
        <v>0</v>
      </c>
      <c r="AA2391" s="94">
        <v>0</v>
      </c>
      <c r="AB2391" s="94">
        <v>0</v>
      </c>
      <c r="AC2391" s="94"/>
      <c r="AD2391" s="94">
        <v>0</v>
      </c>
      <c r="AE2391" s="94">
        <v>0</v>
      </c>
      <c r="AF2391" s="94">
        <v>0</v>
      </c>
      <c r="AG2391" s="94">
        <v>0</v>
      </c>
      <c r="AH2391" s="94">
        <v>0</v>
      </c>
      <c r="AI2391" s="49" t="s">
        <v>5559</v>
      </c>
      <c r="AJ2391" s="49"/>
      <c r="AK2391" s="48" t="str" cm="1">
        <f t="array" ref="AK2391">IFERROR(_xlfn.IFS(
AM2391="MPR ISSUE","PDH",
AM2391="BSS Hardware Issue","BSS",
AM2391="Sites strategiques, MLL, Pylone, etc.","ENVTECH",
AM2391="AKTIVCO DEFAUT GE &amp; POWER Cabinet","AKTIVCO",
AM2391="AKTIVCO Coupure ENEO &amp; Baisse de tension","AKTIVCO GRID ONLY",
AM2391="Coupure ENEO &amp; Baisse de tension","IHS GRID ONLY",
AM2391="Defaut GE &amp; POWER Cabinet","IHS",
AM2391="Sharing","Partners",
AM2391="Sites strategiques &amp; DataCenter","SST &amp; DC",
AM2391="Exclu","Exclu",
AM2391="SAT","SAT",
AM2391="SPARE-ISSUE","SPARE-ISSUE",
AM2391="Fiber CAmtel","TRANS_FO_CAMTEL",
AM2391="Fiber AOF","Fiber AOF",
AM2391="Projet OCM (HUAWEI)","TRAVAUX-HUAWEI",
AM2391="Projet OCM (NOKIA)","TRAVAUX-NOKIA",
AM2391="ACCESS-ISSUE","ACCESS-ISSUE",
AM2391="Projet OCM (ZTE, NOKIA, autres projets)","TRAVAUX OCM",
AM2391="No root CAuse","No root cause",
AM2391="ODU HS","PDH",
AM2391="IP &amp; VLAN","PDH",
AM2391="Warehouse HUAWEI","SPARE-ISSUE",
AM2391="SPARE-HS","SPARE-ISSUE",
AM2391="Power Telco","BSS",AM2391="no impacts","no impacts"
),"")</f>
        <v>no impacts</v>
      </c>
      <c r="AL2391" s="48" t="str" cm="1">
        <f t="array" ref="AL2391">IFERROR(_xlfn.IFS(
AM2391="MPR ISSUE","TX ISSUE",
AM2391="BSS Hardware Issue","RAN ISSUE",
AM2391="Sites strategiques, MLL, Pylone, etc.","ENVTECH",
AM2391="AKTIVCO DEFAUT GE &amp; POWER Cabinet","POWER ISSUE",
AM2391="AKTIVCO Coupure ENEO &amp; Baisse de tension","POWER ISSUE",
AM2391="Coupure ENEO &amp; Baisse de tension","POWER ISSUE",
AM2391="Defaut GE &amp; POWER Cabinet","POWER ISSUE",
AM2391="Sharing","POWER ISSUE",
AM2391="Sites strategiques &amp; DataCenter","POWER ISSUE",
AM2391="Exclu","Exclu",
AM2391="SAT","TX ISSUE",
AM2391="SPARE-ISSUE","SPARE-ISSUE",
AM2391="Fiber CAmtel","TX ISSUE",
AM2391="Fiber AOF","TX ISSUE",
AM2391="Projet OCM (HUAWEI)","TRAVAUX-HUAWEI",
AM2391="Projet OCM (NOKIA)","TRAVAUX -NOKIA",
AM2391="ACCESS-ISSUE","ACCESS-ISSUE",
AM2391="Projet OCM (ZTE, NOKIA, autres projets)","TRAVAUX OCM",
AM2391="No root CAuse","No root cause",
AM2391="ODU HS","TX ISSUE",
AM2391="IP &amp; VLAN","TX ISSUE",
AM2391="Warehouse HUAWEI","SPARE-ISSUE",
AM2391="SPARE-HS","SPARE-ISSUE",
AM2391="Power Telco","RAN ISSUE",AM2391="no impacts","no impacts"
),"")</f>
        <v>no impacts</v>
      </c>
      <c r="AM2391" s="67" t="s">
        <v>5605</v>
      </c>
      <c r="AN2391" s="48" t="str" cm="1">
        <f t="array" ref="AN2391">IFERROR(_xlfn.IFS(
AM2391="MPR ISSUE","ACTIVE",
AM2391="BSS Hardware Issue","ACTIVE",
AM2391="Sites strategiques, MLL, Pylone, etc.","PASSIVE",
AM2391="AKTIVCO DEFAUT GE &amp; POWER Cabinet","PASSIVE",
AM2391="AKTIVCO Coupure ENEO &amp; Baisse de tension","PASSIVE",
AM2391="Coupure ENEO &amp; Baisse de tension","PASSIVE",
AM2391="Defaut GE &amp; POWER Cabinet","PASSIVE",
AM2391="Sharing","PASSIVE",
AM2391="Sites strategiques &amp; DataCenter","PASSIVE",
AM2391="Exclu","Exclu",
AM2391="SAT","ACTIVE",
AM2391="SPARE-ISSUE","SPARE-ISSUE",
AM2391="Fiber CAmtel","ACTIVE",
AM2391="Fiber AOF","ACTIVE",
AM2391="Projet OCM (HUAWEI)","PLANNED WORKS",
AM2391="Projet OCM (NOKIA)","PLANNED WORKS",
AM2391="ACCESS-ISSUE","ACCESS-ISSUE",
AM2391="Projet OCM (ZTE, NOKIA, autres projets)","PLANNED WORKS",
AM2391="No root CAuse","No root cause",
AM2391="ODU HS","ACTIVE",
AM2391="IP &amp; VLAN","ACTIVE",
AM2391="Warehouse HUAWEI","SPARE-ISSUE",
AM2391="SPARE-HS","SPARE-ISSUE",
AM2391="Power Telco","ACTIVE", AM2391="no impacts","no impacts"
),"")</f>
        <v>no impacts</v>
      </c>
      <c r="AO2391" s="93" t="s">
        <v>5537</v>
      </c>
      <c r="AP2391" s="101" t="str">
        <f t="shared" si="68"/>
        <v>CTR_232</v>
      </c>
      <c r="AQ2391" s="98"/>
      <c r="AR2391" s="17" t="s">
        <v>5537</v>
      </c>
      <c r="AS2391" s="7" t="s">
        <v>5537</v>
      </c>
      <c r="AT2391" s="6"/>
      <c r="AU2391" s="7"/>
      <c r="AV2391" s="3" t="s">
        <v>5537</v>
      </c>
      <c r="AW2391" s="18" t="s">
        <v>5537</v>
      </c>
      <c r="AX2391" s="18" t="s">
        <v>5537</v>
      </c>
      <c r="AY2391" s="18" t="s">
        <v>5537</v>
      </c>
      <c r="AZ2391" s="18" t="s">
        <v>5537</v>
      </c>
      <c r="BA2391" s="18" t="s">
        <v>5537</v>
      </c>
      <c r="BB2391" s="18" t="s">
        <v>5537</v>
      </c>
      <c r="BC2391" s="18" t="s">
        <v>5537</v>
      </c>
      <c r="BD2391" s="18" t="s">
        <v>5537</v>
      </c>
      <c r="BE2391" s="18" t="s">
        <v>5537</v>
      </c>
      <c r="BF2391" s="18" t="s">
        <v>5537</v>
      </c>
      <c r="BG2391" s="18" t="s">
        <v>5537</v>
      </c>
      <c r="BH2391" s="18" t="s">
        <v>5537</v>
      </c>
      <c r="BI2391" s="9" t="s">
        <v>5537</v>
      </c>
      <c r="BJ2391" s="14"/>
      <c r="BK2391" s="14" t="s">
        <v>5537</v>
      </c>
      <c r="BL2391" s="14" t="str">
        <f>_xlfn.XLOOKUP(B2391,'[4]cell downs 18042026 17h'!$B:$B,'[4]cell downs 18042026 17h'!$B:$B,"")</f>
        <v/>
      </c>
      <c r="BM2391" s="14" t="str">
        <f>_xlfn.XLOOKUP(B2391,'[5]Cells Huawei 19042026 15h'!$B:$B,'[5]Cells Huawei 19042026 15h'!$B:$B,"")</f>
        <v/>
      </c>
      <c r="BN2391" s="9" t="str">
        <f>_xlfn.XLOOKUP(B2391,'[6]cells down 19042026 9H40'!$B:$B,'[6]cells down 19042026 9H40'!$B:$B,"")</f>
        <v/>
      </c>
      <c r="BO2391" s="9" t="s">
        <v>4970</v>
      </c>
      <c r="BP2391" s="9" t="s">
        <v>1129</v>
      </c>
      <c r="BQ2391" s="115"/>
    </row>
    <row r="2392" spans="1:69" s="9" customFormat="1" x14ac:dyDescent="0.3">
      <c r="A2392" s="1" t="s">
        <v>4971</v>
      </c>
      <c r="B2392" s="8" t="s">
        <v>4972</v>
      </c>
      <c r="C2392" s="3" t="str">
        <f>_xlfn.XLOOKUP(B2392,'[1]daily break down'!$D:$D,'[1]daily break down'!$E:$E,"")</f>
        <v>LITTORAL</v>
      </c>
      <c r="D2392" s="1" t="s">
        <v>11</v>
      </c>
      <c r="E2392" s="1" t="s">
        <v>12</v>
      </c>
      <c r="F2392" s="3" t="s">
        <v>31</v>
      </c>
      <c r="G2392" s="1" t="s">
        <v>4973</v>
      </c>
      <c r="H2392" s="34" t="str">
        <f>_xlfn.XLOOKUP(B2392,[2]CALCULATION!$B:$B,[2]CALCULATION!$H:$H,"")</f>
        <v>ZTE</v>
      </c>
      <c r="I2392" s="28">
        <v>0</v>
      </c>
      <c r="J2392" s="28">
        <v>0</v>
      </c>
      <c r="K2392" s="28">
        <v>0</v>
      </c>
      <c r="L2392" s="28">
        <v>0</v>
      </c>
      <c r="M2392" s="28">
        <v>0</v>
      </c>
      <c r="N2392" s="28">
        <v>0</v>
      </c>
      <c r="O2392" s="28">
        <v>0</v>
      </c>
      <c r="P2392" s="28">
        <v>0</v>
      </c>
      <c r="Q2392" s="28">
        <v>0</v>
      </c>
      <c r="R2392" s="28">
        <v>0</v>
      </c>
      <c r="S2392" s="94">
        <v>0</v>
      </c>
      <c r="T2392" s="94">
        <f>_xlfn.XLOOKUP(B2392,'[3]Nur des jours'!$B:$B,'[3]Nur des jours'!$U:$U,"")</f>
        <v>0</v>
      </c>
      <c r="U2392" s="94">
        <v>0</v>
      </c>
      <c r="V2392" s="94">
        <v>0</v>
      </c>
      <c r="W2392" s="94">
        <v>0</v>
      </c>
      <c r="X2392" s="94">
        <v>0</v>
      </c>
      <c r="Y2392" s="94">
        <v>0</v>
      </c>
      <c r="Z2392" s="94">
        <v>0</v>
      </c>
      <c r="AA2392" s="94">
        <v>0</v>
      </c>
      <c r="AB2392" s="94">
        <v>0</v>
      </c>
      <c r="AC2392" s="94"/>
      <c r="AD2392" s="94">
        <v>0</v>
      </c>
      <c r="AE2392" s="94">
        <v>0</v>
      </c>
      <c r="AF2392" s="94">
        <v>0</v>
      </c>
      <c r="AG2392" s="94">
        <v>0</v>
      </c>
      <c r="AH2392" s="94">
        <v>0</v>
      </c>
      <c r="AI2392" s="49" t="s">
        <v>5559</v>
      </c>
      <c r="AJ2392" s="49"/>
      <c r="AK2392" s="48" t="str" cm="1">
        <f t="array" ref="AK2392">IFERROR(_xlfn.IFS(
AM2392="MPR ISSUE","PDH",
AM2392="BSS Hardware Issue","BSS",
AM2392="Sites strategiques, MLL, Pylone, etc.","ENVTECH",
AM2392="AKTIVCO DEFAUT GE &amp; POWER Cabinet","AKTIVCO",
AM2392="AKTIVCO Coupure ENEO &amp; Baisse de tension","AKTIVCO GRID ONLY",
AM2392="Coupure ENEO &amp; Baisse de tension","IHS GRID ONLY",
AM2392="Defaut GE &amp; POWER Cabinet","IHS",
AM2392="Sharing","Partners",
AM2392="Sites strategiques &amp; DataCenter","SST &amp; DC",
AM2392="Exclu","Exclu",
AM2392="SAT","SAT",
AM2392="SPARE-ISSUE","SPARE-ISSUE",
AM2392="Fiber CAmtel","TRANS_FO_CAMTEL",
AM2392="Fiber AOF","Fiber AOF",
AM2392="Projet OCM (HUAWEI)","TRAVAUX-HUAWEI",
AM2392="Projet OCM (NOKIA)","TRAVAUX-NOKIA",
AM2392="ACCESS-ISSUE","ACCESS-ISSUE",
AM2392="Projet OCM (ZTE, NOKIA, autres projets)","TRAVAUX OCM",
AM2392="No root CAuse","No root cause",
AM2392="ODU HS","PDH",
AM2392="IP &amp; VLAN","PDH",
AM2392="Warehouse HUAWEI","SPARE-ISSUE",
AM2392="SPARE-HS","SPARE-ISSUE",
AM2392="Power Telco","BSS",AM2392="no impacts","no impacts"
),"")</f>
        <v>no impacts</v>
      </c>
      <c r="AL2392" s="48" t="str" cm="1">
        <f t="array" ref="AL2392">IFERROR(_xlfn.IFS(
AM2392="MPR ISSUE","TX ISSUE",
AM2392="BSS Hardware Issue","RAN ISSUE",
AM2392="Sites strategiques, MLL, Pylone, etc.","ENVTECH",
AM2392="AKTIVCO DEFAUT GE &amp; POWER Cabinet","POWER ISSUE",
AM2392="AKTIVCO Coupure ENEO &amp; Baisse de tension","POWER ISSUE",
AM2392="Coupure ENEO &amp; Baisse de tension","POWER ISSUE",
AM2392="Defaut GE &amp; POWER Cabinet","POWER ISSUE",
AM2392="Sharing","POWER ISSUE",
AM2392="Sites strategiques &amp; DataCenter","POWER ISSUE",
AM2392="Exclu","Exclu",
AM2392="SAT","TX ISSUE",
AM2392="SPARE-ISSUE","SPARE-ISSUE",
AM2392="Fiber CAmtel","TX ISSUE",
AM2392="Fiber AOF","TX ISSUE",
AM2392="Projet OCM (HUAWEI)","TRAVAUX-HUAWEI",
AM2392="Projet OCM (NOKIA)","TRAVAUX -NOKIA",
AM2392="ACCESS-ISSUE","ACCESS-ISSUE",
AM2392="Projet OCM (ZTE, NOKIA, autres projets)","TRAVAUX OCM",
AM2392="No root CAuse","No root cause",
AM2392="ODU HS","TX ISSUE",
AM2392="IP &amp; VLAN","TX ISSUE",
AM2392="Warehouse HUAWEI","SPARE-ISSUE",
AM2392="SPARE-HS","SPARE-ISSUE",
AM2392="Power Telco","RAN ISSUE",AM2392="no impacts","no impacts"
),"")</f>
        <v>no impacts</v>
      </c>
      <c r="AM2392" s="67" t="s">
        <v>5605</v>
      </c>
      <c r="AN2392" s="48" t="str" cm="1">
        <f t="array" ref="AN2392">IFERROR(_xlfn.IFS(
AM2392="MPR ISSUE","ACTIVE",
AM2392="BSS Hardware Issue","ACTIVE",
AM2392="Sites strategiques, MLL, Pylone, etc.","PASSIVE",
AM2392="AKTIVCO DEFAUT GE &amp; POWER Cabinet","PASSIVE",
AM2392="AKTIVCO Coupure ENEO &amp; Baisse de tension","PASSIVE",
AM2392="Coupure ENEO &amp; Baisse de tension","PASSIVE",
AM2392="Defaut GE &amp; POWER Cabinet","PASSIVE",
AM2392="Sharing","PASSIVE",
AM2392="Sites strategiques &amp; DataCenter","PASSIVE",
AM2392="Exclu","Exclu",
AM2392="SAT","ACTIVE",
AM2392="SPARE-ISSUE","SPARE-ISSUE",
AM2392="Fiber CAmtel","ACTIVE",
AM2392="Fiber AOF","ACTIVE",
AM2392="Projet OCM (HUAWEI)","PLANNED WORKS",
AM2392="Projet OCM (NOKIA)","PLANNED WORKS",
AM2392="ACCESS-ISSUE","ACCESS-ISSUE",
AM2392="Projet OCM (ZTE, NOKIA, autres projets)","PLANNED WORKS",
AM2392="No root CAuse","No root cause",
AM2392="ODU HS","ACTIVE",
AM2392="IP &amp; VLAN","ACTIVE",
AM2392="Warehouse HUAWEI","SPARE-ISSUE",
AM2392="SPARE-HS","SPARE-ISSUE",
AM2392="Power Telco","ACTIVE", AM2392="no impacts","no impacts"
),"")</f>
        <v>no impacts</v>
      </c>
      <c r="AO2392" s="93" t="s">
        <v>5537</v>
      </c>
      <c r="AP2392" s="101" t="str">
        <f t="shared" si="68"/>
        <v>LIT_138</v>
      </c>
      <c r="AQ2392" s="98"/>
      <c r="AR2392" s="17" t="s">
        <v>5537</v>
      </c>
      <c r="AS2392" s="7" t="s">
        <v>5537</v>
      </c>
      <c r="AT2392" s="6"/>
      <c r="AU2392" s="7"/>
      <c r="AV2392" s="3" t="s">
        <v>5537</v>
      </c>
      <c r="AW2392" s="18" t="s">
        <v>5537</v>
      </c>
      <c r="AX2392" s="18" t="s">
        <v>5537</v>
      </c>
      <c r="AY2392" s="18" t="s">
        <v>5537</v>
      </c>
      <c r="AZ2392" s="18" t="s">
        <v>5537</v>
      </c>
      <c r="BA2392" s="18" t="s">
        <v>5537</v>
      </c>
      <c r="BB2392" s="18" t="s">
        <v>5537</v>
      </c>
      <c r="BC2392" s="18" t="s">
        <v>5537</v>
      </c>
      <c r="BD2392" s="18" t="s">
        <v>5537</v>
      </c>
      <c r="BE2392" s="18" t="s">
        <v>5537</v>
      </c>
      <c r="BF2392" s="18" t="s">
        <v>5537</v>
      </c>
      <c r="BG2392" s="18" t="s">
        <v>5537</v>
      </c>
      <c r="BH2392" s="18" t="s">
        <v>5537</v>
      </c>
      <c r="BI2392" s="9" t="s">
        <v>5537</v>
      </c>
      <c r="BJ2392" s="14"/>
      <c r="BK2392" s="14" t="s">
        <v>5537</v>
      </c>
      <c r="BL2392" s="14" t="str">
        <f>_xlfn.XLOOKUP(B2392,'[4]cell downs 18042026 17h'!$B:$B,'[4]cell downs 18042026 17h'!$B:$B,"")</f>
        <v/>
      </c>
      <c r="BM2392" s="14" t="str">
        <f>_xlfn.XLOOKUP(B2392,'[5]Cells Huawei 19042026 15h'!$B:$B,'[5]Cells Huawei 19042026 15h'!$B:$B,"")</f>
        <v/>
      </c>
      <c r="BN2392" s="9" t="str">
        <f>_xlfn.XLOOKUP(B2392,'[6]cells down 19042026 9H40'!$B:$B,'[6]cells down 19042026 9H40'!$B:$B,"")</f>
        <v/>
      </c>
      <c r="BO2392" s="9" t="s">
        <v>4972</v>
      </c>
      <c r="BP2392" s="9" t="s">
        <v>5537</v>
      </c>
      <c r="BQ2392" s="115"/>
    </row>
    <row r="2393" spans="1:69" s="9" customFormat="1" x14ac:dyDescent="0.3">
      <c r="A2393" s="1" t="s">
        <v>5057</v>
      </c>
      <c r="B2393" s="8" t="s">
        <v>5058</v>
      </c>
      <c r="C2393" s="3" t="str">
        <f>_xlfn.XLOOKUP(B2393,'[1]daily break down'!$D:$D,'[1]daily break down'!$E:$E,"")</f>
        <v>CENTRE</v>
      </c>
      <c r="D2393" s="1" t="s">
        <v>11</v>
      </c>
      <c r="E2393" s="1" t="s">
        <v>66</v>
      </c>
      <c r="F2393" s="3" t="s">
        <v>37</v>
      </c>
      <c r="G2393" s="1" t="s">
        <v>5057</v>
      </c>
      <c r="H2393" s="34" t="str">
        <f>_xlfn.XLOOKUP(B2393,[2]CALCULATION!$B:$B,[2]CALCULATION!$H:$H,"")</f>
        <v>ZTE</v>
      </c>
      <c r="I2393" s="28">
        <v>0</v>
      </c>
      <c r="J2393" s="28">
        <v>0</v>
      </c>
      <c r="K2393" s="28">
        <v>0</v>
      </c>
      <c r="L2393" s="28">
        <v>0</v>
      </c>
      <c r="M2393" s="28">
        <v>0</v>
      </c>
      <c r="N2393" s="28">
        <v>0</v>
      </c>
      <c r="O2393" s="28">
        <v>0</v>
      </c>
      <c r="P2393" s="28">
        <v>0</v>
      </c>
      <c r="Q2393" s="28">
        <v>0</v>
      </c>
      <c r="R2393" s="28">
        <v>0</v>
      </c>
      <c r="S2393" s="94">
        <v>0</v>
      </c>
      <c r="T2393" s="94">
        <f>_xlfn.XLOOKUP(B2393,'[3]Nur des jours'!$B:$B,'[3]Nur des jours'!$U:$U,"")</f>
        <v>0</v>
      </c>
      <c r="U2393" s="94">
        <v>0</v>
      </c>
      <c r="V2393" s="94">
        <v>0</v>
      </c>
      <c r="W2393" s="94">
        <v>0</v>
      </c>
      <c r="X2393" s="94">
        <v>0</v>
      </c>
      <c r="Y2393" s="94">
        <v>0</v>
      </c>
      <c r="Z2393" s="94">
        <v>0</v>
      </c>
      <c r="AA2393" s="94">
        <v>0</v>
      </c>
      <c r="AB2393" s="94">
        <v>0</v>
      </c>
      <c r="AC2393" s="94"/>
      <c r="AD2393" s="94">
        <v>0</v>
      </c>
      <c r="AE2393" s="94">
        <v>0</v>
      </c>
      <c r="AF2393" s="94">
        <v>0</v>
      </c>
      <c r="AG2393" s="94">
        <v>0</v>
      </c>
      <c r="AH2393" s="94">
        <v>0</v>
      </c>
      <c r="AI2393" s="49" t="s">
        <v>5559</v>
      </c>
      <c r="AJ2393" s="49"/>
      <c r="AK2393" s="48" t="str" cm="1">
        <f t="array" ref="AK2393">IFERROR(_xlfn.IFS(
AM2393="MPR ISSUE","PDH",
AM2393="BSS Hardware Issue","BSS",
AM2393="Sites strategiques, MLL, Pylone, etc.","ENVTECH",
AM2393="AKTIVCO DEFAUT GE &amp; POWER Cabinet","AKTIVCO",
AM2393="AKTIVCO Coupure ENEO &amp; Baisse de tension","AKTIVCO GRID ONLY",
AM2393="Coupure ENEO &amp; Baisse de tension","IHS GRID ONLY",
AM2393="Defaut GE &amp; POWER Cabinet","IHS",
AM2393="Sharing","Partners",
AM2393="Sites strategiques &amp; DataCenter","SST &amp; DC",
AM2393="Exclu","Exclu",
AM2393="SAT","SAT",
AM2393="SPARE-ISSUE","SPARE-ISSUE",
AM2393="Fiber CAmtel","TRANS_FO_CAMTEL",
AM2393="Fiber AOF","Fiber AOF",
AM2393="Projet OCM (HUAWEI)","TRAVAUX-HUAWEI",
AM2393="Projet OCM (NOKIA)","TRAVAUX-NOKIA",
AM2393="ACCESS-ISSUE","ACCESS-ISSUE",
AM2393="Projet OCM (ZTE, NOKIA, autres projets)","TRAVAUX OCM",
AM2393="No root CAuse","No root cause",
AM2393="ODU HS","PDH",
AM2393="IP &amp; VLAN","PDH",
AM2393="Warehouse HUAWEI","SPARE-ISSUE",
AM2393="SPARE-HS","SPARE-ISSUE",
AM2393="Power Telco","BSS",AM2393="no impacts","no impacts"
),"")</f>
        <v>no impacts</v>
      </c>
      <c r="AL2393" s="48" t="str" cm="1">
        <f t="array" ref="AL2393">IFERROR(_xlfn.IFS(
AM2393="MPR ISSUE","TX ISSUE",
AM2393="BSS Hardware Issue","RAN ISSUE",
AM2393="Sites strategiques, MLL, Pylone, etc.","ENVTECH",
AM2393="AKTIVCO DEFAUT GE &amp; POWER Cabinet","POWER ISSUE",
AM2393="AKTIVCO Coupure ENEO &amp; Baisse de tension","POWER ISSUE",
AM2393="Coupure ENEO &amp; Baisse de tension","POWER ISSUE",
AM2393="Defaut GE &amp; POWER Cabinet","POWER ISSUE",
AM2393="Sharing","POWER ISSUE",
AM2393="Sites strategiques &amp; DataCenter","POWER ISSUE",
AM2393="Exclu","Exclu",
AM2393="SAT","TX ISSUE",
AM2393="SPARE-ISSUE","SPARE-ISSUE",
AM2393="Fiber CAmtel","TX ISSUE",
AM2393="Fiber AOF","TX ISSUE",
AM2393="Projet OCM (HUAWEI)","TRAVAUX-HUAWEI",
AM2393="Projet OCM (NOKIA)","TRAVAUX -NOKIA",
AM2393="ACCESS-ISSUE","ACCESS-ISSUE",
AM2393="Projet OCM (ZTE, NOKIA, autres projets)","TRAVAUX OCM",
AM2393="No root CAuse","No root cause",
AM2393="ODU HS","TX ISSUE",
AM2393="IP &amp; VLAN","TX ISSUE",
AM2393="Warehouse HUAWEI","SPARE-ISSUE",
AM2393="SPARE-HS","SPARE-ISSUE",
AM2393="Power Telco","RAN ISSUE",AM2393="no impacts","no impacts"
),"")</f>
        <v>no impacts</v>
      </c>
      <c r="AM2393" s="67" t="s">
        <v>5605</v>
      </c>
      <c r="AN2393" s="48" t="str" cm="1">
        <f t="array" ref="AN2393">IFERROR(_xlfn.IFS(
AM2393="MPR ISSUE","ACTIVE",
AM2393="BSS Hardware Issue","ACTIVE",
AM2393="Sites strategiques, MLL, Pylone, etc.","PASSIVE",
AM2393="AKTIVCO DEFAUT GE &amp; POWER Cabinet","PASSIVE",
AM2393="AKTIVCO Coupure ENEO &amp; Baisse de tension","PASSIVE",
AM2393="Coupure ENEO &amp; Baisse de tension","PASSIVE",
AM2393="Defaut GE &amp; POWER Cabinet","PASSIVE",
AM2393="Sharing","PASSIVE",
AM2393="Sites strategiques &amp; DataCenter","PASSIVE",
AM2393="Exclu","Exclu",
AM2393="SAT","ACTIVE",
AM2393="SPARE-ISSUE","SPARE-ISSUE",
AM2393="Fiber CAmtel","ACTIVE",
AM2393="Fiber AOF","ACTIVE",
AM2393="Projet OCM (HUAWEI)","PLANNED WORKS",
AM2393="Projet OCM (NOKIA)","PLANNED WORKS",
AM2393="ACCESS-ISSUE","ACCESS-ISSUE",
AM2393="Projet OCM (ZTE, NOKIA, autres projets)","PLANNED WORKS",
AM2393="No root CAuse","No root cause",
AM2393="ODU HS","ACTIVE",
AM2393="IP &amp; VLAN","ACTIVE",
AM2393="Warehouse HUAWEI","SPARE-ISSUE",
AM2393="SPARE-HS","SPARE-ISSUE",
AM2393="Power Telco","ACTIVE", AM2393="no impacts","no impacts"
),"")</f>
        <v>no impacts</v>
      </c>
      <c r="AO2393" s="93" t="s">
        <v>5537</v>
      </c>
      <c r="AP2393" s="101" t="str">
        <f t="shared" si="68"/>
        <v>CTR_091</v>
      </c>
      <c r="AR2393" s="17" t="s">
        <v>5537</v>
      </c>
      <c r="AS2393" s="7" t="s">
        <v>5537</v>
      </c>
      <c r="AT2393" s="6"/>
      <c r="AU2393" s="7"/>
      <c r="AV2393" s="3" t="s">
        <v>5537</v>
      </c>
      <c r="AW2393" s="18" t="s">
        <v>5537</v>
      </c>
      <c r="AX2393" s="18" t="s">
        <v>5537</v>
      </c>
      <c r="AY2393" s="18" t="s">
        <v>5537</v>
      </c>
      <c r="AZ2393" s="18" t="s">
        <v>5537</v>
      </c>
      <c r="BA2393" s="18" t="s">
        <v>5537</v>
      </c>
      <c r="BB2393" s="18" t="s">
        <v>5537</v>
      </c>
      <c r="BC2393" s="18" t="s">
        <v>5537</v>
      </c>
      <c r="BD2393" s="18" t="s">
        <v>5537</v>
      </c>
      <c r="BE2393" s="18" t="s">
        <v>5537</v>
      </c>
      <c r="BF2393" s="18" t="s">
        <v>5537</v>
      </c>
      <c r="BG2393" s="18" t="s">
        <v>5537</v>
      </c>
      <c r="BH2393" s="18" t="s">
        <v>5537</v>
      </c>
      <c r="BI2393" s="9" t="s">
        <v>5537</v>
      </c>
      <c r="BJ2393" s="14"/>
      <c r="BK2393" s="14" t="s">
        <v>5537</v>
      </c>
      <c r="BL2393" s="14" t="str">
        <f>_xlfn.XLOOKUP(B2393,'[4]cell downs 18042026 17h'!$B:$B,'[4]cell downs 18042026 17h'!$B:$B,"")</f>
        <v/>
      </c>
      <c r="BM2393" s="14" t="str">
        <f>_xlfn.XLOOKUP(B2393,'[5]Cells Huawei 19042026 15h'!$B:$B,'[5]Cells Huawei 19042026 15h'!$B:$B,"")</f>
        <v/>
      </c>
      <c r="BN2393" s="9" t="str">
        <f>_xlfn.XLOOKUP(B2393,'[6]cells down 19042026 9H40'!$B:$B,'[6]cells down 19042026 9H40'!$B:$B,"")</f>
        <v/>
      </c>
      <c r="BO2393" s="9" t="s">
        <v>5058</v>
      </c>
      <c r="BP2393" s="9" t="s">
        <v>66</v>
      </c>
      <c r="BQ2393" s="115"/>
    </row>
    <row r="2394" spans="1:69" s="9" customFormat="1" x14ac:dyDescent="0.3">
      <c r="A2394" s="1" t="s">
        <v>4988</v>
      </c>
      <c r="B2394" s="8" t="s">
        <v>4989</v>
      </c>
      <c r="C2394" s="3" t="str">
        <f>_xlfn.XLOOKUP(B2394,'[1]daily break down'!$D:$D,'[1]daily break down'!$E:$E,"")</f>
        <v>LITTORAL</v>
      </c>
      <c r="D2394" s="1"/>
      <c r="E2394" s="1"/>
      <c r="F2394" s="3" t="s">
        <v>31</v>
      </c>
      <c r="G2394" s="1" t="s">
        <v>3937</v>
      </c>
      <c r="H2394" s="34" t="str">
        <f>_xlfn.XLOOKUP(B2394,[2]CALCULATION!$B:$B,[2]CALCULATION!$H:$H,"")</f>
        <v>ZTE</v>
      </c>
      <c r="I2394" s="28">
        <v>0</v>
      </c>
      <c r="J2394" s="28">
        <v>0</v>
      </c>
      <c r="K2394" s="28">
        <v>0</v>
      </c>
      <c r="L2394" s="28">
        <v>0</v>
      </c>
      <c r="M2394" s="28">
        <v>0</v>
      </c>
      <c r="N2394" s="28">
        <v>0</v>
      </c>
      <c r="O2394" s="28">
        <v>0</v>
      </c>
      <c r="P2394" s="28">
        <v>0</v>
      </c>
      <c r="Q2394" s="28">
        <v>0</v>
      </c>
      <c r="R2394" s="28">
        <v>0</v>
      </c>
      <c r="S2394" s="94">
        <v>0</v>
      </c>
      <c r="T2394" s="94">
        <f>_xlfn.XLOOKUP(B2394,'[3]Nur des jours'!$B:$B,'[3]Nur des jours'!$U:$U,"")</f>
        <v>0</v>
      </c>
      <c r="U2394" s="94">
        <v>0</v>
      </c>
      <c r="V2394" s="94">
        <v>0</v>
      </c>
      <c r="W2394" s="94">
        <v>0</v>
      </c>
      <c r="X2394" s="94">
        <v>0</v>
      </c>
      <c r="Y2394" s="94">
        <v>0</v>
      </c>
      <c r="Z2394" s="94">
        <v>0</v>
      </c>
      <c r="AA2394" s="94">
        <v>0</v>
      </c>
      <c r="AB2394" s="94">
        <v>0</v>
      </c>
      <c r="AC2394" s="94"/>
      <c r="AD2394" s="94">
        <v>0</v>
      </c>
      <c r="AE2394" s="94">
        <v>0</v>
      </c>
      <c r="AF2394" s="94">
        <v>0</v>
      </c>
      <c r="AG2394" s="94">
        <v>0</v>
      </c>
      <c r="AH2394" s="94">
        <v>0</v>
      </c>
      <c r="AI2394" s="49" t="s">
        <v>5559</v>
      </c>
      <c r="AJ2394" s="49"/>
      <c r="AK2394" s="48" t="str" cm="1">
        <f t="array" ref="AK2394">IFERROR(_xlfn.IFS(
AM2394="MPR ISSUE","PDH",
AM2394="BSS Hardware Issue","BSS",
AM2394="Sites strategiques, MLL, Pylone, etc.","ENVTECH",
AM2394="AKTIVCO DEFAUT GE &amp; POWER Cabinet","AKTIVCO",
AM2394="AKTIVCO Coupure ENEO &amp; Baisse de tension","AKTIVCO GRID ONLY",
AM2394="Coupure ENEO &amp; Baisse de tension","IHS GRID ONLY",
AM2394="Defaut GE &amp; POWER Cabinet","IHS",
AM2394="Sharing","Partners",
AM2394="Sites strategiques &amp; DataCenter","SST &amp; DC",
AM2394="Exclu","Exclu",
AM2394="SAT","SAT",
AM2394="SPARE-ISSUE","SPARE-ISSUE",
AM2394="Fiber CAmtel","TRANS_FO_CAMTEL",
AM2394="Fiber AOF","Fiber AOF",
AM2394="Projet OCM (HUAWEI)","TRAVAUX-HUAWEI",
AM2394="Projet OCM (NOKIA)","TRAVAUX-NOKIA",
AM2394="ACCESS-ISSUE","ACCESS-ISSUE",
AM2394="Projet OCM (ZTE, NOKIA, autres projets)","TRAVAUX OCM",
AM2394="No root CAuse","No root cause",
AM2394="ODU HS","PDH",
AM2394="IP &amp; VLAN","PDH",
AM2394="Warehouse HUAWEI","SPARE-ISSUE",
AM2394="SPARE-HS","SPARE-ISSUE",
AM2394="Power Telco","BSS",AM2394="no impacts","no impacts"
),"")</f>
        <v>no impacts</v>
      </c>
      <c r="AL2394" s="48" t="str" cm="1">
        <f t="array" ref="AL2394">IFERROR(_xlfn.IFS(
AM2394="MPR ISSUE","TX ISSUE",
AM2394="BSS Hardware Issue","RAN ISSUE",
AM2394="Sites strategiques, MLL, Pylone, etc.","ENVTECH",
AM2394="AKTIVCO DEFAUT GE &amp; POWER Cabinet","POWER ISSUE",
AM2394="AKTIVCO Coupure ENEO &amp; Baisse de tension","POWER ISSUE",
AM2394="Coupure ENEO &amp; Baisse de tension","POWER ISSUE",
AM2394="Defaut GE &amp; POWER Cabinet","POWER ISSUE",
AM2394="Sharing","POWER ISSUE",
AM2394="Sites strategiques &amp; DataCenter","POWER ISSUE",
AM2394="Exclu","Exclu",
AM2394="SAT","TX ISSUE",
AM2394="SPARE-ISSUE","SPARE-ISSUE",
AM2394="Fiber CAmtel","TX ISSUE",
AM2394="Fiber AOF","TX ISSUE",
AM2394="Projet OCM (HUAWEI)","TRAVAUX-HUAWEI",
AM2394="Projet OCM (NOKIA)","TRAVAUX -NOKIA",
AM2394="ACCESS-ISSUE","ACCESS-ISSUE",
AM2394="Projet OCM (ZTE, NOKIA, autres projets)","TRAVAUX OCM",
AM2394="No root CAuse","No root cause",
AM2394="ODU HS","TX ISSUE",
AM2394="IP &amp; VLAN","TX ISSUE",
AM2394="Warehouse HUAWEI","SPARE-ISSUE",
AM2394="SPARE-HS","SPARE-ISSUE",
AM2394="Power Telco","RAN ISSUE",AM2394="no impacts","no impacts"
),"")</f>
        <v>no impacts</v>
      </c>
      <c r="AM2394" s="67" t="s">
        <v>5605</v>
      </c>
      <c r="AN2394" s="48" t="str" cm="1">
        <f t="array" ref="AN2394">IFERROR(_xlfn.IFS(
AM2394="MPR ISSUE","ACTIVE",
AM2394="BSS Hardware Issue","ACTIVE",
AM2394="Sites strategiques, MLL, Pylone, etc.","PASSIVE",
AM2394="AKTIVCO DEFAUT GE &amp; POWER Cabinet","PASSIVE",
AM2394="AKTIVCO Coupure ENEO &amp; Baisse de tension","PASSIVE",
AM2394="Coupure ENEO &amp; Baisse de tension","PASSIVE",
AM2394="Defaut GE &amp; POWER Cabinet","PASSIVE",
AM2394="Sharing","PASSIVE",
AM2394="Sites strategiques &amp; DataCenter","PASSIVE",
AM2394="Exclu","Exclu",
AM2394="SAT","ACTIVE",
AM2394="SPARE-ISSUE","SPARE-ISSUE",
AM2394="Fiber CAmtel","ACTIVE",
AM2394="Fiber AOF","ACTIVE",
AM2394="Projet OCM (HUAWEI)","PLANNED WORKS",
AM2394="Projet OCM (NOKIA)","PLANNED WORKS",
AM2394="ACCESS-ISSUE","ACCESS-ISSUE",
AM2394="Projet OCM (ZTE, NOKIA, autres projets)","PLANNED WORKS",
AM2394="No root CAuse","No root cause",
AM2394="ODU HS","ACTIVE",
AM2394="IP &amp; VLAN","ACTIVE",
AM2394="Warehouse HUAWEI","SPARE-ISSUE",
AM2394="SPARE-HS","SPARE-ISSUE",
AM2394="Power Telco","ACTIVE", AM2394="no impacts","no impacts"
),"")</f>
        <v>no impacts</v>
      </c>
      <c r="AO2394" s="93" t="s">
        <v>5537</v>
      </c>
      <c r="AP2394" s="101" t="str">
        <f t="shared" si="68"/>
        <v>LIT_767</v>
      </c>
      <c r="AR2394" s="17" t="s">
        <v>5537</v>
      </c>
      <c r="AS2394" s="7" t="s">
        <v>5537</v>
      </c>
      <c r="AT2394" s="6"/>
      <c r="AU2394" s="7"/>
      <c r="AV2394" s="3" t="s">
        <v>5537</v>
      </c>
      <c r="AW2394" s="18" t="s">
        <v>5537</v>
      </c>
      <c r="AX2394" s="18" t="s">
        <v>5537</v>
      </c>
      <c r="AY2394" s="18" t="s">
        <v>5537</v>
      </c>
      <c r="AZ2394" s="18" t="s">
        <v>5537</v>
      </c>
      <c r="BA2394" s="18" t="s">
        <v>5537</v>
      </c>
      <c r="BB2394" s="18" t="s">
        <v>5537</v>
      </c>
      <c r="BC2394" s="18" t="s">
        <v>5537</v>
      </c>
      <c r="BD2394" s="18" t="s">
        <v>5537</v>
      </c>
      <c r="BE2394" s="18" t="s">
        <v>5537</v>
      </c>
      <c r="BF2394" s="18" t="s">
        <v>5537</v>
      </c>
      <c r="BG2394" s="18" t="s">
        <v>5537</v>
      </c>
      <c r="BH2394" s="18" t="s">
        <v>5537</v>
      </c>
      <c r="BI2394" s="9" t="s">
        <v>5537</v>
      </c>
      <c r="BJ2394" s="14"/>
      <c r="BK2394" s="14" t="s">
        <v>5537</v>
      </c>
      <c r="BL2394" s="14" t="str">
        <f>_xlfn.XLOOKUP(B2394,'[4]cell downs 18042026 17h'!$B:$B,'[4]cell downs 18042026 17h'!$B:$B,"")</f>
        <v/>
      </c>
      <c r="BM2394" s="14" t="str">
        <f>_xlfn.XLOOKUP(B2394,'[5]Cells Huawei 19042026 15h'!$B:$B,'[5]Cells Huawei 19042026 15h'!$B:$B,"")</f>
        <v/>
      </c>
      <c r="BN2394" s="9" t="str">
        <f>_xlfn.XLOOKUP(B2394,'[6]cells down 19042026 9H40'!$B:$B,'[6]cells down 19042026 9H40'!$B:$B,"")</f>
        <v/>
      </c>
      <c r="BO2394" s="9" t="s">
        <v>5537</v>
      </c>
      <c r="BP2394" s="9" t="s">
        <v>12</v>
      </c>
      <c r="BQ2394" s="115"/>
    </row>
    <row r="2395" spans="1:69" s="9" customFormat="1" x14ac:dyDescent="0.3">
      <c r="A2395" s="1" t="s">
        <v>5064</v>
      </c>
      <c r="B2395" s="1" t="s">
        <v>5065</v>
      </c>
      <c r="C2395" s="3" t="str">
        <f>_xlfn.XLOOKUP(B2395,'[1]daily break down'!$D:$D,'[1]daily break down'!$E:$E,"")</f>
        <v>LITTORAL</v>
      </c>
      <c r="D2395" s="1" t="s">
        <v>11</v>
      </c>
      <c r="E2395" s="1" t="s">
        <v>66</v>
      </c>
      <c r="F2395" s="3" t="s">
        <v>31</v>
      </c>
      <c r="G2395" s="1" t="s">
        <v>5066</v>
      </c>
      <c r="H2395" s="34" t="str">
        <f>_xlfn.XLOOKUP(B2395,[2]CALCULATION!$B:$B,[2]CALCULATION!$H:$H,"")</f>
        <v>ZTE</v>
      </c>
      <c r="I2395" s="28">
        <v>0</v>
      </c>
      <c r="J2395" s="28">
        <v>0</v>
      </c>
      <c r="K2395" s="28">
        <v>0</v>
      </c>
      <c r="L2395" s="28">
        <v>0</v>
      </c>
      <c r="M2395" s="28">
        <v>0</v>
      </c>
      <c r="N2395" s="28">
        <v>0</v>
      </c>
      <c r="O2395" s="28">
        <v>0</v>
      </c>
      <c r="P2395" s="28">
        <v>0</v>
      </c>
      <c r="Q2395" s="28">
        <v>0</v>
      </c>
      <c r="R2395" s="28">
        <v>0</v>
      </c>
      <c r="S2395" s="94">
        <v>0</v>
      </c>
      <c r="T2395" s="94">
        <f>_xlfn.XLOOKUP(B2395,'[3]Nur des jours'!$B:$B,'[3]Nur des jours'!$U:$U,"")</f>
        <v>0</v>
      </c>
      <c r="U2395" s="94">
        <v>0</v>
      </c>
      <c r="V2395" s="94">
        <v>0</v>
      </c>
      <c r="W2395" s="94">
        <v>0</v>
      </c>
      <c r="X2395" s="94">
        <v>0</v>
      </c>
      <c r="Y2395" s="94">
        <v>0</v>
      </c>
      <c r="Z2395" s="94">
        <v>0</v>
      </c>
      <c r="AA2395" s="94">
        <v>0</v>
      </c>
      <c r="AB2395" s="94">
        <v>0</v>
      </c>
      <c r="AC2395" s="94"/>
      <c r="AD2395" s="94">
        <v>0</v>
      </c>
      <c r="AE2395" s="94">
        <v>0</v>
      </c>
      <c r="AF2395" s="94">
        <v>0</v>
      </c>
      <c r="AG2395" s="94">
        <v>0</v>
      </c>
      <c r="AH2395" s="94">
        <v>0</v>
      </c>
      <c r="AI2395" s="49" t="s">
        <v>5559</v>
      </c>
      <c r="AJ2395" s="49"/>
      <c r="AK2395" s="48" t="str" cm="1">
        <f t="array" ref="AK2395">IFERROR(_xlfn.IFS(
AM2395="MPR ISSUE","PDH",
AM2395="BSS Hardware Issue","BSS",
AM2395="Sites strategiques, MLL, Pylone, etc.","ENVTECH",
AM2395="AKTIVCO DEFAUT GE &amp; POWER Cabinet","AKTIVCO",
AM2395="AKTIVCO Coupure ENEO &amp; Baisse de tension","AKTIVCO GRID ONLY",
AM2395="Coupure ENEO &amp; Baisse de tension","IHS GRID ONLY",
AM2395="Defaut GE &amp; POWER Cabinet","IHS",
AM2395="Sharing","Partners",
AM2395="Sites strategiques &amp; DataCenter","SST &amp; DC",
AM2395="Exclu","Exclu",
AM2395="SAT","SAT",
AM2395="SPARE-ISSUE","SPARE-ISSUE",
AM2395="Fiber CAmtel","TRANS_FO_CAMTEL",
AM2395="Fiber AOF","Fiber AOF",
AM2395="Projet OCM (HUAWEI)","TRAVAUX-HUAWEI",
AM2395="Projet OCM (NOKIA)","TRAVAUX-NOKIA",
AM2395="ACCESS-ISSUE","ACCESS-ISSUE",
AM2395="Projet OCM (ZTE, NOKIA, autres projets)","TRAVAUX OCM",
AM2395="No root CAuse","No root cause",
AM2395="ODU HS","PDH",
AM2395="IP &amp; VLAN","PDH",
AM2395="Warehouse HUAWEI","SPARE-ISSUE",
AM2395="SPARE-HS","SPARE-ISSUE",
AM2395="Power Telco","BSS",AM2395="no impacts","no impacts"
),"")</f>
        <v>no impacts</v>
      </c>
      <c r="AL2395" s="48" t="str" cm="1">
        <f t="array" ref="AL2395">IFERROR(_xlfn.IFS(
AM2395="MPR ISSUE","TX ISSUE",
AM2395="BSS Hardware Issue","RAN ISSUE",
AM2395="Sites strategiques, MLL, Pylone, etc.","ENVTECH",
AM2395="AKTIVCO DEFAUT GE &amp; POWER Cabinet","POWER ISSUE",
AM2395="AKTIVCO Coupure ENEO &amp; Baisse de tension","POWER ISSUE",
AM2395="Coupure ENEO &amp; Baisse de tension","POWER ISSUE",
AM2395="Defaut GE &amp; POWER Cabinet","POWER ISSUE",
AM2395="Sharing","POWER ISSUE",
AM2395="Sites strategiques &amp; DataCenter","POWER ISSUE",
AM2395="Exclu","Exclu",
AM2395="SAT","TX ISSUE",
AM2395="SPARE-ISSUE","SPARE-ISSUE",
AM2395="Fiber CAmtel","TX ISSUE",
AM2395="Fiber AOF","TX ISSUE",
AM2395="Projet OCM (HUAWEI)","TRAVAUX-HUAWEI",
AM2395="Projet OCM (NOKIA)","TRAVAUX -NOKIA",
AM2395="ACCESS-ISSUE","ACCESS-ISSUE",
AM2395="Projet OCM (ZTE, NOKIA, autres projets)","TRAVAUX OCM",
AM2395="No root CAuse","No root cause",
AM2395="ODU HS","TX ISSUE",
AM2395="IP &amp; VLAN","TX ISSUE",
AM2395="Warehouse HUAWEI","SPARE-ISSUE",
AM2395="SPARE-HS","SPARE-ISSUE",
AM2395="Power Telco","RAN ISSUE",AM2395="no impacts","no impacts"
),"")</f>
        <v>no impacts</v>
      </c>
      <c r="AM2395" s="67" t="s">
        <v>5605</v>
      </c>
      <c r="AN2395" s="48" t="str" cm="1">
        <f t="array" ref="AN2395">IFERROR(_xlfn.IFS(
AM2395="MPR ISSUE","ACTIVE",
AM2395="BSS Hardware Issue","ACTIVE",
AM2395="Sites strategiques, MLL, Pylone, etc.","PASSIVE",
AM2395="AKTIVCO DEFAUT GE &amp; POWER Cabinet","PASSIVE",
AM2395="AKTIVCO Coupure ENEO &amp; Baisse de tension","PASSIVE",
AM2395="Coupure ENEO &amp; Baisse de tension","PASSIVE",
AM2395="Defaut GE &amp; POWER Cabinet","PASSIVE",
AM2395="Sharing","PASSIVE",
AM2395="Sites strategiques &amp; DataCenter","PASSIVE",
AM2395="Exclu","Exclu",
AM2395="SAT","ACTIVE",
AM2395="SPARE-ISSUE","SPARE-ISSUE",
AM2395="Fiber CAmtel","ACTIVE",
AM2395="Fiber AOF","ACTIVE",
AM2395="Projet OCM (HUAWEI)","PLANNED WORKS",
AM2395="Projet OCM (NOKIA)","PLANNED WORKS",
AM2395="ACCESS-ISSUE","ACCESS-ISSUE",
AM2395="Projet OCM (ZTE, NOKIA, autres projets)","PLANNED WORKS",
AM2395="No root CAuse","No root cause",
AM2395="ODU HS","ACTIVE",
AM2395="IP &amp; VLAN","ACTIVE",
AM2395="Warehouse HUAWEI","SPARE-ISSUE",
AM2395="SPARE-HS","SPARE-ISSUE",
AM2395="Power Telco","ACTIVE", AM2395="no impacts","no impacts"
),"")</f>
        <v>no impacts</v>
      </c>
      <c r="AO2395" s="93" t="s">
        <v>5537</v>
      </c>
      <c r="AP2395" s="101" t="str">
        <f t="shared" si="68"/>
        <v>LIT_664</v>
      </c>
      <c r="AR2395" s="17" t="s">
        <v>5537</v>
      </c>
      <c r="AS2395" s="7" t="s">
        <v>5537</v>
      </c>
      <c r="AT2395" s="6"/>
      <c r="AU2395" s="7"/>
      <c r="AV2395" s="3" t="s">
        <v>5537</v>
      </c>
      <c r="AW2395" s="18" t="s">
        <v>5537</v>
      </c>
      <c r="AX2395" s="18" t="s">
        <v>5537</v>
      </c>
      <c r="AY2395" s="18" t="s">
        <v>5537</v>
      </c>
      <c r="AZ2395" s="18" t="s">
        <v>5537</v>
      </c>
      <c r="BA2395" s="18" t="s">
        <v>5537</v>
      </c>
      <c r="BB2395" s="18" t="s">
        <v>5537</v>
      </c>
      <c r="BC2395" s="18" t="s">
        <v>5537</v>
      </c>
      <c r="BD2395" s="18" t="s">
        <v>5537</v>
      </c>
      <c r="BE2395" s="18" t="s">
        <v>5537</v>
      </c>
      <c r="BF2395" s="18" t="s">
        <v>5537</v>
      </c>
      <c r="BG2395" s="18" t="s">
        <v>5537</v>
      </c>
      <c r="BH2395" s="18" t="s">
        <v>5537</v>
      </c>
      <c r="BI2395" s="9" t="s">
        <v>5537</v>
      </c>
      <c r="BJ2395" s="14"/>
      <c r="BK2395" s="14" t="s">
        <v>5537</v>
      </c>
      <c r="BL2395" s="14" t="str">
        <f>_xlfn.XLOOKUP(B2395,'[4]cell downs 18042026 17h'!$B:$B,'[4]cell downs 18042026 17h'!$B:$B,"")</f>
        <v/>
      </c>
      <c r="BM2395" s="14" t="str">
        <f>_xlfn.XLOOKUP(B2395,'[5]Cells Huawei 19042026 15h'!$B:$B,'[5]Cells Huawei 19042026 15h'!$B:$B,"")</f>
        <v/>
      </c>
      <c r="BN2395" s="9" t="str">
        <f>_xlfn.XLOOKUP(B2395,'[6]cells down 19042026 9H40'!$B:$B,'[6]cells down 19042026 9H40'!$B:$B,"")</f>
        <v/>
      </c>
      <c r="BO2395" s="9" t="s">
        <v>5065</v>
      </c>
      <c r="BP2395" s="9" t="s">
        <v>5537</v>
      </c>
      <c r="BQ2395" s="115"/>
    </row>
    <row r="2396" spans="1:69" s="9" customFormat="1" x14ac:dyDescent="0.3">
      <c r="A2396" s="1" t="s">
        <v>4992</v>
      </c>
      <c r="B2396" s="8" t="s">
        <v>4993</v>
      </c>
      <c r="C2396" s="3" t="str">
        <f>_xlfn.XLOOKUP(B2396,'[1]daily break down'!$D:$D,'[1]daily break down'!$E:$E,"")</f>
        <v>LITTORAL</v>
      </c>
      <c r="D2396" s="1" t="s">
        <v>11</v>
      </c>
      <c r="E2396" s="1" t="s">
        <v>12</v>
      </c>
      <c r="F2396" s="3" t="s">
        <v>69</v>
      </c>
      <c r="G2396" s="1" t="s">
        <v>4992</v>
      </c>
      <c r="H2396" s="33" t="str">
        <f>_xlfn.XLOOKUP(B2396,[2]CALCULATION!$B:$B,[2]CALCULATION!$H:$H,"")</f>
        <v>NOKIA</v>
      </c>
      <c r="I2396" s="28">
        <v>0</v>
      </c>
      <c r="J2396" s="28">
        <v>0</v>
      </c>
      <c r="K2396" s="28">
        <v>0</v>
      </c>
      <c r="L2396" s="28">
        <v>0</v>
      </c>
      <c r="M2396" s="28">
        <v>0</v>
      </c>
      <c r="N2396" s="28">
        <v>0</v>
      </c>
      <c r="O2396" s="28">
        <v>0</v>
      </c>
      <c r="P2396" s="28">
        <v>0</v>
      </c>
      <c r="Q2396" s="28">
        <v>0</v>
      </c>
      <c r="R2396" s="28">
        <v>0</v>
      </c>
      <c r="S2396" s="94">
        <v>0</v>
      </c>
      <c r="T2396" s="94">
        <f>_xlfn.XLOOKUP(B2396,'[3]Nur des jours'!$B:$B,'[3]Nur des jours'!$U:$U,"")</f>
        <v>0</v>
      </c>
      <c r="U2396" s="94">
        <v>0</v>
      </c>
      <c r="V2396" s="94">
        <v>0</v>
      </c>
      <c r="W2396" s="94">
        <v>0</v>
      </c>
      <c r="X2396" s="94">
        <v>0</v>
      </c>
      <c r="Y2396" s="94">
        <v>0</v>
      </c>
      <c r="Z2396" s="94">
        <v>0</v>
      </c>
      <c r="AA2396" s="94">
        <v>0</v>
      </c>
      <c r="AB2396" s="94">
        <v>0</v>
      </c>
      <c r="AC2396" s="94"/>
      <c r="AD2396" s="94">
        <v>0</v>
      </c>
      <c r="AE2396" s="94">
        <v>0</v>
      </c>
      <c r="AF2396" s="94">
        <v>0</v>
      </c>
      <c r="AG2396" s="94">
        <v>0</v>
      </c>
      <c r="AH2396" s="94">
        <v>0</v>
      </c>
      <c r="AI2396" s="49" t="s">
        <v>5559</v>
      </c>
      <c r="AJ2396" s="49"/>
      <c r="AK2396" s="48" t="str" cm="1">
        <f t="array" ref="AK2396">IFERROR(_xlfn.IFS(
AM2396="MPR ISSUE","PDH",
AM2396="BSS Hardware Issue","BSS",
AM2396="Sites strategiques, MLL, Pylone, etc.","ENVTECH",
AM2396="AKTIVCO DEFAUT GE &amp; POWER Cabinet","AKTIVCO",
AM2396="AKTIVCO Coupure ENEO &amp; Baisse de tension","AKTIVCO GRID ONLY",
AM2396="Coupure ENEO &amp; Baisse de tension","IHS GRID ONLY",
AM2396="Defaut GE &amp; POWER Cabinet","IHS",
AM2396="Sharing","Partners",
AM2396="Sites strategiques &amp; DataCenter","SST &amp; DC",
AM2396="Exclu","Exclu",
AM2396="SAT","SAT",
AM2396="SPARE-ISSUE","SPARE-ISSUE",
AM2396="Fiber CAmtel","TRANS_FO_CAMTEL",
AM2396="Fiber AOF","Fiber AOF",
AM2396="Projet OCM (HUAWEI)","TRAVAUX-HUAWEI",
AM2396="Projet OCM (NOKIA)","TRAVAUX-NOKIA",
AM2396="ACCESS-ISSUE","ACCESS-ISSUE",
AM2396="Projet OCM (ZTE, NOKIA, autres projets)","TRAVAUX OCM",
AM2396="No root CAuse","No root cause",
AM2396="ODU HS","PDH",
AM2396="IP &amp; VLAN","PDH",
AM2396="Warehouse HUAWEI","SPARE-ISSUE",
AM2396="SPARE-HS","SPARE-ISSUE",
AM2396="Power Telco","BSS",AM2396="no impacts","no impacts"
),"")</f>
        <v>no impacts</v>
      </c>
      <c r="AL2396" s="48" t="str" cm="1">
        <f t="array" ref="AL2396">IFERROR(_xlfn.IFS(
AM2396="MPR ISSUE","TX ISSUE",
AM2396="BSS Hardware Issue","RAN ISSUE",
AM2396="Sites strategiques, MLL, Pylone, etc.","ENVTECH",
AM2396="AKTIVCO DEFAUT GE &amp; POWER Cabinet","POWER ISSUE",
AM2396="AKTIVCO Coupure ENEO &amp; Baisse de tension","POWER ISSUE",
AM2396="Coupure ENEO &amp; Baisse de tension","POWER ISSUE",
AM2396="Defaut GE &amp; POWER Cabinet","POWER ISSUE",
AM2396="Sharing","POWER ISSUE",
AM2396="Sites strategiques &amp; DataCenter","POWER ISSUE",
AM2396="Exclu","Exclu",
AM2396="SAT","TX ISSUE",
AM2396="SPARE-ISSUE","SPARE-ISSUE",
AM2396="Fiber CAmtel","TX ISSUE",
AM2396="Fiber AOF","TX ISSUE",
AM2396="Projet OCM (HUAWEI)","TRAVAUX-HUAWEI",
AM2396="Projet OCM (NOKIA)","TRAVAUX -NOKIA",
AM2396="ACCESS-ISSUE","ACCESS-ISSUE",
AM2396="Projet OCM (ZTE, NOKIA, autres projets)","TRAVAUX OCM",
AM2396="No root CAuse","No root cause",
AM2396="ODU HS","TX ISSUE",
AM2396="IP &amp; VLAN","TX ISSUE",
AM2396="Warehouse HUAWEI","SPARE-ISSUE",
AM2396="SPARE-HS","SPARE-ISSUE",
AM2396="Power Telco","RAN ISSUE",AM2396="no impacts","no impacts"
),"")</f>
        <v>no impacts</v>
      </c>
      <c r="AM2396" s="67" t="s">
        <v>5605</v>
      </c>
      <c r="AN2396" s="48" t="str" cm="1">
        <f t="array" ref="AN2396">IFERROR(_xlfn.IFS(
AM2396="MPR ISSUE","ACTIVE",
AM2396="BSS Hardware Issue","ACTIVE",
AM2396="Sites strategiques, MLL, Pylone, etc.","PASSIVE",
AM2396="AKTIVCO DEFAUT GE &amp; POWER Cabinet","PASSIVE",
AM2396="AKTIVCO Coupure ENEO &amp; Baisse de tension","PASSIVE",
AM2396="Coupure ENEO &amp; Baisse de tension","PASSIVE",
AM2396="Defaut GE &amp; POWER Cabinet","PASSIVE",
AM2396="Sharing","PASSIVE",
AM2396="Sites strategiques &amp; DataCenter","PASSIVE",
AM2396="Exclu","Exclu",
AM2396="SAT","ACTIVE",
AM2396="SPARE-ISSUE","SPARE-ISSUE",
AM2396="Fiber CAmtel","ACTIVE",
AM2396="Fiber AOF","ACTIVE",
AM2396="Projet OCM (HUAWEI)","PLANNED WORKS",
AM2396="Projet OCM (NOKIA)","PLANNED WORKS",
AM2396="ACCESS-ISSUE","ACCESS-ISSUE",
AM2396="Projet OCM (ZTE, NOKIA, autres projets)","PLANNED WORKS",
AM2396="No root CAuse","No root cause",
AM2396="ODU HS","ACTIVE",
AM2396="IP &amp; VLAN","ACTIVE",
AM2396="Warehouse HUAWEI","SPARE-ISSUE",
AM2396="SPARE-HS","SPARE-ISSUE",
AM2396="Power Telco","ACTIVE", AM2396="no impacts","no impacts"
),"")</f>
        <v>no impacts</v>
      </c>
      <c r="AO2396" s="93" t="s">
        <v>5537</v>
      </c>
      <c r="AP2396" s="101" t="str">
        <f t="shared" si="68"/>
        <v>SUD_004</v>
      </c>
      <c r="AR2396" s="17" t="s">
        <v>5537</v>
      </c>
      <c r="AS2396" s="7" t="s">
        <v>5537</v>
      </c>
      <c r="AT2396" s="6"/>
      <c r="AU2396" s="7"/>
      <c r="AV2396" s="3" t="s">
        <v>5537</v>
      </c>
      <c r="AW2396" s="18" t="s">
        <v>5537</v>
      </c>
      <c r="AX2396" s="18" t="s">
        <v>5537</v>
      </c>
      <c r="AY2396" s="18" t="s">
        <v>5537</v>
      </c>
      <c r="AZ2396" s="18" t="s">
        <v>5537</v>
      </c>
      <c r="BA2396" s="18" t="s">
        <v>5537</v>
      </c>
      <c r="BB2396" s="18" t="s">
        <v>5537</v>
      </c>
      <c r="BC2396" s="18" t="s">
        <v>5537</v>
      </c>
      <c r="BD2396" s="18" t="s">
        <v>5537</v>
      </c>
      <c r="BE2396" s="18" t="s">
        <v>5537</v>
      </c>
      <c r="BF2396" s="18" t="s">
        <v>5537</v>
      </c>
      <c r="BG2396" s="18" t="s">
        <v>5537</v>
      </c>
      <c r="BH2396" s="18" t="s">
        <v>5537</v>
      </c>
      <c r="BI2396" s="9" t="s">
        <v>5537</v>
      </c>
      <c r="BJ2396" s="14"/>
      <c r="BK2396" s="14" t="s">
        <v>5537</v>
      </c>
      <c r="BL2396" s="14" t="str">
        <f>_xlfn.XLOOKUP(B2396,'[4]cell downs 18042026 17h'!$B:$B,'[4]cell downs 18042026 17h'!$B:$B,"")</f>
        <v/>
      </c>
      <c r="BM2396" s="14" t="str">
        <f>_xlfn.XLOOKUP(B2396,'[5]Cells Huawei 19042026 15h'!$B:$B,'[5]Cells Huawei 19042026 15h'!$B:$B,"")</f>
        <v/>
      </c>
      <c r="BN2396" s="9" t="str">
        <f>_xlfn.XLOOKUP(B2396,'[6]cells down 19042026 9H40'!$B:$B,'[6]cells down 19042026 9H40'!$B:$B,"")</f>
        <v/>
      </c>
      <c r="BO2396" s="9" t="s">
        <v>4993</v>
      </c>
      <c r="BP2396" s="9" t="s">
        <v>12</v>
      </c>
      <c r="BQ2396" s="115"/>
    </row>
    <row r="2397" spans="1:69" s="9" customFormat="1" x14ac:dyDescent="0.3">
      <c r="A2397" s="1" t="s">
        <v>4994</v>
      </c>
      <c r="B2397" s="8" t="s">
        <v>4995</v>
      </c>
      <c r="C2397" s="3" t="str">
        <f>_xlfn.XLOOKUP(B2397,'[1]daily break down'!$D:$D,'[1]daily break down'!$E:$E,"")</f>
        <v>CENTRE</v>
      </c>
      <c r="D2397" s="1" t="s">
        <v>21</v>
      </c>
      <c r="E2397" s="1" t="s">
        <v>563</v>
      </c>
      <c r="F2397" s="3" t="s">
        <v>37</v>
      </c>
      <c r="G2397" s="1" t="s">
        <v>3771</v>
      </c>
      <c r="H2397" s="34" t="str">
        <f>_xlfn.XLOOKUP(B2397,[2]CALCULATION!$B:$B,[2]CALCULATION!$H:$H,"")</f>
        <v>ZTE</v>
      </c>
      <c r="I2397" s="28">
        <v>0</v>
      </c>
      <c r="J2397" s="28">
        <v>0</v>
      </c>
      <c r="K2397" s="28">
        <v>0</v>
      </c>
      <c r="L2397" s="28">
        <v>0</v>
      </c>
      <c r="M2397" s="28">
        <v>0</v>
      </c>
      <c r="N2397" s="28">
        <v>0</v>
      </c>
      <c r="O2397" s="28">
        <v>0</v>
      </c>
      <c r="P2397" s="28">
        <v>0</v>
      </c>
      <c r="Q2397" s="28">
        <v>0</v>
      </c>
      <c r="R2397" s="28">
        <v>0</v>
      </c>
      <c r="S2397" s="94">
        <v>0</v>
      </c>
      <c r="T2397" s="94">
        <f>_xlfn.XLOOKUP(B2397,'[3]Nur des jours'!$B:$B,'[3]Nur des jours'!$U:$U,"")</f>
        <v>0</v>
      </c>
      <c r="U2397" s="94">
        <v>0</v>
      </c>
      <c r="V2397" s="94">
        <v>0</v>
      </c>
      <c r="W2397" s="94">
        <v>0</v>
      </c>
      <c r="X2397" s="94">
        <v>0</v>
      </c>
      <c r="Y2397" s="94">
        <v>0</v>
      </c>
      <c r="Z2397" s="94">
        <v>0</v>
      </c>
      <c r="AA2397" s="94">
        <v>0</v>
      </c>
      <c r="AB2397" s="94">
        <v>0</v>
      </c>
      <c r="AC2397" s="94"/>
      <c r="AD2397" s="94">
        <v>0</v>
      </c>
      <c r="AE2397" s="94">
        <v>0</v>
      </c>
      <c r="AF2397" s="94">
        <v>0</v>
      </c>
      <c r="AG2397" s="94">
        <v>0</v>
      </c>
      <c r="AH2397" s="94">
        <v>0</v>
      </c>
      <c r="AI2397" s="49" t="s">
        <v>5559</v>
      </c>
      <c r="AJ2397" s="49"/>
      <c r="AK2397" s="48" t="str" cm="1">
        <f t="array" ref="AK2397">IFERROR(_xlfn.IFS(
AM2397="MPR ISSUE","PDH",
AM2397="BSS Hardware Issue","BSS",
AM2397="Sites strategiques, MLL, Pylone, etc.","ENVTECH",
AM2397="AKTIVCO DEFAUT GE &amp; POWER Cabinet","AKTIVCO",
AM2397="AKTIVCO Coupure ENEO &amp; Baisse de tension","AKTIVCO GRID ONLY",
AM2397="Coupure ENEO &amp; Baisse de tension","IHS GRID ONLY",
AM2397="Defaut GE &amp; POWER Cabinet","IHS",
AM2397="Sharing","Partners",
AM2397="Sites strategiques &amp; DataCenter","SST &amp; DC",
AM2397="Exclu","Exclu",
AM2397="SAT","SAT",
AM2397="SPARE-ISSUE","SPARE-ISSUE",
AM2397="Fiber CAmtel","TRANS_FO_CAMTEL",
AM2397="Fiber AOF","Fiber AOF",
AM2397="Projet OCM (HUAWEI)","TRAVAUX-HUAWEI",
AM2397="Projet OCM (NOKIA)","TRAVAUX-NOKIA",
AM2397="ACCESS-ISSUE","ACCESS-ISSUE",
AM2397="Projet OCM (ZTE, NOKIA, autres projets)","TRAVAUX OCM",
AM2397="No root CAuse","No root cause",
AM2397="ODU HS","PDH",
AM2397="IP &amp; VLAN","PDH",
AM2397="Warehouse HUAWEI","SPARE-ISSUE",
AM2397="SPARE-HS","SPARE-ISSUE",
AM2397="Power Telco","BSS",AM2397="no impacts","no impacts"
),"")</f>
        <v>no impacts</v>
      </c>
      <c r="AL2397" s="48" t="str" cm="1">
        <f t="array" ref="AL2397">IFERROR(_xlfn.IFS(
AM2397="MPR ISSUE","TX ISSUE",
AM2397="BSS Hardware Issue","RAN ISSUE",
AM2397="Sites strategiques, MLL, Pylone, etc.","ENVTECH",
AM2397="AKTIVCO DEFAUT GE &amp; POWER Cabinet","POWER ISSUE",
AM2397="AKTIVCO Coupure ENEO &amp; Baisse de tension","POWER ISSUE",
AM2397="Coupure ENEO &amp; Baisse de tension","POWER ISSUE",
AM2397="Defaut GE &amp; POWER Cabinet","POWER ISSUE",
AM2397="Sharing","POWER ISSUE",
AM2397="Sites strategiques &amp; DataCenter","POWER ISSUE",
AM2397="Exclu","Exclu",
AM2397="SAT","TX ISSUE",
AM2397="SPARE-ISSUE","SPARE-ISSUE",
AM2397="Fiber CAmtel","TX ISSUE",
AM2397="Fiber AOF","TX ISSUE",
AM2397="Projet OCM (HUAWEI)","TRAVAUX-HUAWEI",
AM2397="Projet OCM (NOKIA)","TRAVAUX -NOKIA",
AM2397="ACCESS-ISSUE","ACCESS-ISSUE",
AM2397="Projet OCM (ZTE, NOKIA, autres projets)","TRAVAUX OCM",
AM2397="No root CAuse","No root cause",
AM2397="ODU HS","TX ISSUE",
AM2397="IP &amp; VLAN","TX ISSUE",
AM2397="Warehouse HUAWEI","SPARE-ISSUE",
AM2397="SPARE-HS","SPARE-ISSUE",
AM2397="Power Telco","RAN ISSUE",AM2397="no impacts","no impacts"
),"")</f>
        <v>no impacts</v>
      </c>
      <c r="AM2397" s="67" t="s">
        <v>5605</v>
      </c>
      <c r="AN2397" s="48" t="str" cm="1">
        <f t="array" ref="AN2397">IFERROR(_xlfn.IFS(
AM2397="MPR ISSUE","ACTIVE",
AM2397="BSS Hardware Issue","ACTIVE",
AM2397="Sites strategiques, MLL, Pylone, etc.","PASSIVE",
AM2397="AKTIVCO DEFAUT GE &amp; POWER Cabinet","PASSIVE",
AM2397="AKTIVCO Coupure ENEO &amp; Baisse de tension","PASSIVE",
AM2397="Coupure ENEO &amp; Baisse de tension","PASSIVE",
AM2397="Defaut GE &amp; POWER Cabinet","PASSIVE",
AM2397="Sharing","PASSIVE",
AM2397="Sites strategiques &amp; DataCenter","PASSIVE",
AM2397="Exclu","Exclu",
AM2397="SAT","ACTIVE",
AM2397="SPARE-ISSUE","SPARE-ISSUE",
AM2397="Fiber CAmtel","ACTIVE",
AM2397="Fiber AOF","ACTIVE",
AM2397="Projet OCM (HUAWEI)","PLANNED WORKS",
AM2397="Projet OCM (NOKIA)","PLANNED WORKS",
AM2397="ACCESS-ISSUE","ACCESS-ISSUE",
AM2397="Projet OCM (ZTE, NOKIA, autres projets)","PLANNED WORKS",
AM2397="No root CAuse","No root cause",
AM2397="ODU HS","ACTIVE",
AM2397="IP &amp; VLAN","ACTIVE",
AM2397="Warehouse HUAWEI","SPARE-ISSUE",
AM2397="SPARE-HS","SPARE-ISSUE",
AM2397="Power Telco","ACTIVE", AM2397="no impacts","no impacts"
),"")</f>
        <v>no impacts</v>
      </c>
      <c r="AO2397" s="93" t="s">
        <v>5537</v>
      </c>
      <c r="AP2397" s="101" t="str">
        <f t="shared" si="68"/>
        <v>CTR_826</v>
      </c>
      <c r="AQ2397" s="98"/>
      <c r="AR2397" s="17" t="s">
        <v>5537</v>
      </c>
      <c r="AS2397" s="7" t="s">
        <v>5537</v>
      </c>
      <c r="AT2397" s="6"/>
      <c r="AU2397" s="7"/>
      <c r="AV2397" s="3" t="s">
        <v>5537</v>
      </c>
      <c r="AW2397" s="18" t="s">
        <v>5537</v>
      </c>
      <c r="AX2397" s="18" t="s">
        <v>5537</v>
      </c>
      <c r="AY2397" s="18" t="s">
        <v>5537</v>
      </c>
      <c r="AZ2397" s="18" t="s">
        <v>5537</v>
      </c>
      <c r="BA2397" s="18" t="s">
        <v>5537</v>
      </c>
      <c r="BB2397" s="18" t="s">
        <v>5537</v>
      </c>
      <c r="BC2397" s="18" t="s">
        <v>5537</v>
      </c>
      <c r="BD2397" s="18" t="s">
        <v>5537</v>
      </c>
      <c r="BE2397" s="18" t="s">
        <v>5537</v>
      </c>
      <c r="BF2397" s="18" t="s">
        <v>5537</v>
      </c>
      <c r="BG2397" s="18" t="s">
        <v>5537</v>
      </c>
      <c r="BH2397" s="18" t="s">
        <v>5537</v>
      </c>
      <c r="BI2397" s="9" t="s">
        <v>5537</v>
      </c>
      <c r="BJ2397" s="14"/>
      <c r="BK2397" s="14" t="s">
        <v>5537</v>
      </c>
      <c r="BL2397" s="14" t="str">
        <f>_xlfn.XLOOKUP(B2397,'[4]cell downs 18042026 17h'!$B:$B,'[4]cell downs 18042026 17h'!$B:$B,"")</f>
        <v/>
      </c>
      <c r="BM2397" s="14" t="str">
        <f>_xlfn.XLOOKUP(B2397,'[5]Cells Huawei 19042026 15h'!$B:$B,'[5]Cells Huawei 19042026 15h'!$B:$B,"")</f>
        <v/>
      </c>
      <c r="BN2397" s="9" t="str">
        <f>_xlfn.XLOOKUP(B2397,'[6]cells down 19042026 9H40'!$B:$B,'[6]cells down 19042026 9H40'!$B:$B,"")</f>
        <v/>
      </c>
      <c r="BO2397" s="9" t="s">
        <v>5537</v>
      </c>
      <c r="BP2397" s="9" t="s">
        <v>12</v>
      </c>
      <c r="BQ2397" s="115"/>
    </row>
    <row r="2398" spans="1:69" s="9" customFormat="1" x14ac:dyDescent="0.3">
      <c r="A2398" s="1" t="s">
        <v>5075</v>
      </c>
      <c r="B2398" s="8" t="s">
        <v>5076</v>
      </c>
      <c r="C2398" s="3" t="str">
        <f>_xlfn.XLOOKUP(B2398,'[1]daily break down'!$D:$D,'[1]daily break down'!$E:$E,"")</f>
        <v>CENTRE</v>
      </c>
      <c r="D2398" s="1" t="s">
        <v>11</v>
      </c>
      <c r="E2398" s="1" t="s">
        <v>12</v>
      </c>
      <c r="F2398" s="3" t="s">
        <v>37</v>
      </c>
      <c r="G2398" s="1" t="s">
        <v>5075</v>
      </c>
      <c r="H2398" s="34" t="str">
        <f>_xlfn.XLOOKUP(B2398,[2]CALCULATION!$B:$B,[2]CALCULATION!$H:$H,"")</f>
        <v>ZTE</v>
      </c>
      <c r="I2398" s="28">
        <v>0</v>
      </c>
      <c r="J2398" s="28">
        <v>0</v>
      </c>
      <c r="K2398" s="28">
        <v>0</v>
      </c>
      <c r="L2398" s="28">
        <v>0</v>
      </c>
      <c r="M2398" s="28">
        <v>0</v>
      </c>
      <c r="N2398" s="28">
        <v>0</v>
      </c>
      <c r="O2398" s="28">
        <v>0</v>
      </c>
      <c r="P2398" s="28">
        <v>0</v>
      </c>
      <c r="Q2398" s="28">
        <v>0</v>
      </c>
      <c r="R2398" s="28">
        <v>0</v>
      </c>
      <c r="S2398" s="94">
        <v>0</v>
      </c>
      <c r="T2398" s="94">
        <f>_xlfn.XLOOKUP(B2398,'[3]Nur des jours'!$B:$B,'[3]Nur des jours'!$U:$U,"")</f>
        <v>0</v>
      </c>
      <c r="U2398" s="94">
        <v>0</v>
      </c>
      <c r="V2398" s="94">
        <v>0</v>
      </c>
      <c r="W2398" s="94">
        <v>0</v>
      </c>
      <c r="X2398" s="94">
        <v>0</v>
      </c>
      <c r="Y2398" s="94">
        <v>0</v>
      </c>
      <c r="Z2398" s="94">
        <v>0</v>
      </c>
      <c r="AA2398" s="94">
        <v>0</v>
      </c>
      <c r="AB2398" s="94">
        <v>0</v>
      </c>
      <c r="AC2398" s="94"/>
      <c r="AD2398" s="94">
        <v>0</v>
      </c>
      <c r="AE2398" s="94">
        <v>0</v>
      </c>
      <c r="AF2398" s="94">
        <v>0</v>
      </c>
      <c r="AG2398" s="94">
        <v>0</v>
      </c>
      <c r="AH2398" s="94">
        <v>0</v>
      </c>
      <c r="AI2398" s="49" t="s">
        <v>5559</v>
      </c>
      <c r="AJ2398" s="49"/>
      <c r="AK2398" s="48" t="str" cm="1">
        <f t="array" ref="AK2398">IFERROR(_xlfn.IFS(
AM2398="MPR ISSUE","PDH",
AM2398="BSS Hardware Issue","BSS",
AM2398="Sites strategiques, MLL, Pylone, etc.","ENVTECH",
AM2398="AKTIVCO DEFAUT GE &amp; POWER Cabinet","AKTIVCO",
AM2398="AKTIVCO Coupure ENEO &amp; Baisse de tension","AKTIVCO GRID ONLY",
AM2398="Coupure ENEO &amp; Baisse de tension","IHS GRID ONLY",
AM2398="Defaut GE &amp; POWER Cabinet","IHS",
AM2398="Sharing","Partners",
AM2398="Sites strategiques &amp; DataCenter","SST &amp; DC",
AM2398="Exclu","Exclu",
AM2398="SAT","SAT",
AM2398="SPARE-ISSUE","SPARE-ISSUE",
AM2398="Fiber CAmtel","TRANS_FO_CAMTEL",
AM2398="Fiber AOF","Fiber AOF",
AM2398="Projet OCM (HUAWEI)","TRAVAUX-HUAWEI",
AM2398="Projet OCM (NOKIA)","TRAVAUX-NOKIA",
AM2398="ACCESS-ISSUE","ACCESS-ISSUE",
AM2398="Projet OCM (ZTE, NOKIA, autres projets)","TRAVAUX OCM",
AM2398="No root CAuse","No root cause",
AM2398="ODU HS","PDH",
AM2398="IP &amp; VLAN","PDH",
AM2398="Warehouse HUAWEI","SPARE-ISSUE",
AM2398="SPARE-HS","SPARE-ISSUE",
AM2398="Power Telco","BSS",AM2398="no impacts","no impacts"
),"")</f>
        <v>no impacts</v>
      </c>
      <c r="AL2398" s="48" t="str" cm="1">
        <f t="array" ref="AL2398">IFERROR(_xlfn.IFS(
AM2398="MPR ISSUE","TX ISSUE",
AM2398="BSS Hardware Issue","RAN ISSUE",
AM2398="Sites strategiques, MLL, Pylone, etc.","ENVTECH",
AM2398="AKTIVCO DEFAUT GE &amp; POWER Cabinet","POWER ISSUE",
AM2398="AKTIVCO Coupure ENEO &amp; Baisse de tension","POWER ISSUE",
AM2398="Coupure ENEO &amp; Baisse de tension","POWER ISSUE",
AM2398="Defaut GE &amp; POWER Cabinet","POWER ISSUE",
AM2398="Sharing","POWER ISSUE",
AM2398="Sites strategiques &amp; DataCenter","POWER ISSUE",
AM2398="Exclu","Exclu",
AM2398="SAT","TX ISSUE",
AM2398="SPARE-ISSUE","SPARE-ISSUE",
AM2398="Fiber CAmtel","TX ISSUE",
AM2398="Fiber AOF","TX ISSUE",
AM2398="Projet OCM (HUAWEI)","TRAVAUX-HUAWEI",
AM2398="Projet OCM (NOKIA)","TRAVAUX -NOKIA",
AM2398="ACCESS-ISSUE","ACCESS-ISSUE",
AM2398="Projet OCM (ZTE, NOKIA, autres projets)","TRAVAUX OCM",
AM2398="No root CAuse","No root cause",
AM2398="ODU HS","TX ISSUE",
AM2398="IP &amp; VLAN","TX ISSUE",
AM2398="Warehouse HUAWEI","SPARE-ISSUE",
AM2398="SPARE-HS","SPARE-ISSUE",
AM2398="Power Telco","RAN ISSUE",AM2398="no impacts","no impacts"
),"")</f>
        <v>no impacts</v>
      </c>
      <c r="AM2398" s="67" t="s">
        <v>5605</v>
      </c>
      <c r="AN2398" s="48" t="str" cm="1">
        <f t="array" ref="AN2398">IFERROR(_xlfn.IFS(
AM2398="MPR ISSUE","ACTIVE",
AM2398="BSS Hardware Issue","ACTIVE",
AM2398="Sites strategiques, MLL, Pylone, etc.","PASSIVE",
AM2398="AKTIVCO DEFAUT GE &amp; POWER Cabinet","PASSIVE",
AM2398="AKTIVCO Coupure ENEO &amp; Baisse de tension","PASSIVE",
AM2398="Coupure ENEO &amp; Baisse de tension","PASSIVE",
AM2398="Defaut GE &amp; POWER Cabinet","PASSIVE",
AM2398="Sharing","PASSIVE",
AM2398="Sites strategiques &amp; DataCenter","PASSIVE",
AM2398="Exclu","Exclu",
AM2398="SAT","ACTIVE",
AM2398="SPARE-ISSUE","SPARE-ISSUE",
AM2398="Fiber CAmtel","ACTIVE",
AM2398="Fiber AOF","ACTIVE",
AM2398="Projet OCM (HUAWEI)","PLANNED WORKS",
AM2398="Projet OCM (NOKIA)","PLANNED WORKS",
AM2398="ACCESS-ISSUE","ACCESS-ISSUE",
AM2398="Projet OCM (ZTE, NOKIA, autres projets)","PLANNED WORKS",
AM2398="No root CAuse","No root cause",
AM2398="ODU HS","ACTIVE",
AM2398="IP &amp; VLAN","ACTIVE",
AM2398="Warehouse HUAWEI","SPARE-ISSUE",
AM2398="SPARE-HS","SPARE-ISSUE",
AM2398="Power Telco","ACTIVE", AM2398="no impacts","no impacts"
),"")</f>
        <v>no impacts</v>
      </c>
      <c r="AO2398" s="93" t="s">
        <v>5537</v>
      </c>
      <c r="AP2398" s="101" t="str">
        <f t="shared" si="68"/>
        <v>CTR_356</v>
      </c>
      <c r="AR2398" s="17" t="s">
        <v>5537</v>
      </c>
      <c r="AS2398" s="7" t="s">
        <v>5537</v>
      </c>
      <c r="AT2398" s="6"/>
      <c r="AU2398" s="7"/>
      <c r="AV2398" s="3" t="s">
        <v>5537</v>
      </c>
      <c r="AW2398" s="18" t="s">
        <v>5537</v>
      </c>
      <c r="AX2398" s="18" t="s">
        <v>5537</v>
      </c>
      <c r="AY2398" s="18" t="s">
        <v>5537</v>
      </c>
      <c r="AZ2398" s="18" t="s">
        <v>5537</v>
      </c>
      <c r="BA2398" s="18" t="s">
        <v>5537</v>
      </c>
      <c r="BB2398" s="18" t="s">
        <v>5537</v>
      </c>
      <c r="BC2398" s="18" t="s">
        <v>5537</v>
      </c>
      <c r="BD2398" s="18" t="s">
        <v>5537</v>
      </c>
      <c r="BE2398" s="18" t="s">
        <v>5537</v>
      </c>
      <c r="BF2398" s="18" t="s">
        <v>5537</v>
      </c>
      <c r="BG2398" s="18" t="s">
        <v>5537</v>
      </c>
      <c r="BH2398" s="18" t="s">
        <v>5537</v>
      </c>
      <c r="BI2398" s="9" t="s">
        <v>5537</v>
      </c>
      <c r="BJ2398" s="14"/>
      <c r="BK2398" s="14" t="s">
        <v>5537</v>
      </c>
      <c r="BL2398" s="14" t="str">
        <f>_xlfn.XLOOKUP(B2398,'[4]cell downs 18042026 17h'!$B:$B,'[4]cell downs 18042026 17h'!$B:$B,"")</f>
        <v/>
      </c>
      <c r="BM2398" s="14" t="str">
        <f>_xlfn.XLOOKUP(B2398,'[5]Cells Huawei 19042026 15h'!$B:$B,'[5]Cells Huawei 19042026 15h'!$B:$B,"")</f>
        <v/>
      </c>
      <c r="BN2398" s="9" t="str">
        <f>_xlfn.XLOOKUP(B2398,'[6]cells down 19042026 9H40'!$B:$B,'[6]cells down 19042026 9H40'!$B:$B,"")</f>
        <v/>
      </c>
      <c r="BO2398" s="9" t="s">
        <v>5076</v>
      </c>
      <c r="BP2398" s="9" t="s">
        <v>5537</v>
      </c>
      <c r="BQ2398" s="115"/>
    </row>
    <row r="2399" spans="1:69" s="9" customFormat="1" x14ac:dyDescent="0.3">
      <c r="A2399" s="1" t="s">
        <v>4996</v>
      </c>
      <c r="B2399" s="8" t="s">
        <v>4997</v>
      </c>
      <c r="C2399" s="3" t="str">
        <f>_xlfn.XLOOKUP(B2399,'[1]daily break down'!$D:$D,'[1]daily break down'!$E:$E,"")</f>
        <v>CENTRE</v>
      </c>
      <c r="D2399" s="1" t="s">
        <v>11</v>
      </c>
      <c r="E2399" s="1" t="s">
        <v>12</v>
      </c>
      <c r="F2399" s="3" t="s">
        <v>37</v>
      </c>
      <c r="G2399" s="1" t="s">
        <v>4791</v>
      </c>
      <c r="H2399" s="34" t="str">
        <f>_xlfn.XLOOKUP(B2399,[2]CALCULATION!$B:$B,[2]CALCULATION!$H:$H,"")</f>
        <v>ZTE</v>
      </c>
      <c r="I2399" s="28">
        <v>0</v>
      </c>
      <c r="J2399" s="28">
        <v>0</v>
      </c>
      <c r="K2399" s="28">
        <v>0</v>
      </c>
      <c r="L2399" s="28">
        <v>0</v>
      </c>
      <c r="M2399" s="28">
        <v>0</v>
      </c>
      <c r="N2399" s="28">
        <v>0</v>
      </c>
      <c r="O2399" s="28">
        <v>0</v>
      </c>
      <c r="P2399" s="28">
        <v>0</v>
      </c>
      <c r="Q2399" s="28">
        <v>0</v>
      </c>
      <c r="R2399" s="28">
        <v>0</v>
      </c>
      <c r="S2399" s="94">
        <v>0</v>
      </c>
      <c r="T2399" s="94">
        <f>_xlfn.XLOOKUP(B2399,'[3]Nur des jours'!$B:$B,'[3]Nur des jours'!$U:$U,"")</f>
        <v>0</v>
      </c>
      <c r="U2399" s="94">
        <v>0</v>
      </c>
      <c r="V2399" s="94">
        <v>0</v>
      </c>
      <c r="W2399" s="94">
        <v>0</v>
      </c>
      <c r="X2399" s="94">
        <v>0</v>
      </c>
      <c r="Y2399" s="94">
        <v>0</v>
      </c>
      <c r="Z2399" s="94">
        <v>0</v>
      </c>
      <c r="AA2399" s="94">
        <v>0</v>
      </c>
      <c r="AB2399" s="94">
        <v>0</v>
      </c>
      <c r="AC2399" s="94"/>
      <c r="AD2399" s="94">
        <v>0</v>
      </c>
      <c r="AE2399" s="94">
        <v>0</v>
      </c>
      <c r="AF2399" s="94">
        <v>0</v>
      </c>
      <c r="AG2399" s="94">
        <v>0</v>
      </c>
      <c r="AH2399" s="94">
        <v>0</v>
      </c>
      <c r="AI2399" s="49" t="s">
        <v>5559</v>
      </c>
      <c r="AJ2399" s="49"/>
      <c r="AK2399" s="48" t="str" cm="1">
        <f t="array" ref="AK2399">IFERROR(_xlfn.IFS(
AM2399="MPR ISSUE","PDH",
AM2399="BSS Hardware Issue","BSS",
AM2399="Sites strategiques, MLL, Pylone, etc.","ENVTECH",
AM2399="AKTIVCO DEFAUT GE &amp; POWER Cabinet","AKTIVCO",
AM2399="AKTIVCO Coupure ENEO &amp; Baisse de tension","AKTIVCO GRID ONLY",
AM2399="Coupure ENEO &amp; Baisse de tension","IHS GRID ONLY",
AM2399="Defaut GE &amp; POWER Cabinet","IHS",
AM2399="Sharing","Partners",
AM2399="Sites strategiques &amp; DataCenter","SST &amp; DC",
AM2399="Exclu","Exclu",
AM2399="SAT","SAT",
AM2399="SPARE-ISSUE","SPARE-ISSUE",
AM2399="Fiber CAmtel","TRANS_FO_CAMTEL",
AM2399="Fiber AOF","Fiber AOF",
AM2399="Projet OCM (HUAWEI)","TRAVAUX-HUAWEI",
AM2399="Projet OCM (NOKIA)","TRAVAUX-NOKIA",
AM2399="ACCESS-ISSUE","ACCESS-ISSUE",
AM2399="Projet OCM (ZTE, NOKIA, autres projets)","TRAVAUX OCM",
AM2399="No root CAuse","No root cause",
AM2399="ODU HS","PDH",
AM2399="IP &amp; VLAN","PDH",
AM2399="Warehouse HUAWEI","SPARE-ISSUE",
AM2399="SPARE-HS","SPARE-ISSUE",
AM2399="Power Telco","BSS",AM2399="no impacts","no impacts"
),"")</f>
        <v>no impacts</v>
      </c>
      <c r="AL2399" s="48" t="str" cm="1">
        <f t="array" ref="AL2399">IFERROR(_xlfn.IFS(
AM2399="MPR ISSUE","TX ISSUE",
AM2399="BSS Hardware Issue","RAN ISSUE",
AM2399="Sites strategiques, MLL, Pylone, etc.","ENVTECH",
AM2399="AKTIVCO DEFAUT GE &amp; POWER Cabinet","POWER ISSUE",
AM2399="AKTIVCO Coupure ENEO &amp; Baisse de tension","POWER ISSUE",
AM2399="Coupure ENEO &amp; Baisse de tension","POWER ISSUE",
AM2399="Defaut GE &amp; POWER Cabinet","POWER ISSUE",
AM2399="Sharing","POWER ISSUE",
AM2399="Sites strategiques &amp; DataCenter","POWER ISSUE",
AM2399="Exclu","Exclu",
AM2399="SAT","TX ISSUE",
AM2399="SPARE-ISSUE","SPARE-ISSUE",
AM2399="Fiber CAmtel","TX ISSUE",
AM2399="Fiber AOF","TX ISSUE",
AM2399="Projet OCM (HUAWEI)","TRAVAUX-HUAWEI",
AM2399="Projet OCM (NOKIA)","TRAVAUX -NOKIA",
AM2399="ACCESS-ISSUE","ACCESS-ISSUE",
AM2399="Projet OCM (ZTE, NOKIA, autres projets)","TRAVAUX OCM",
AM2399="No root CAuse","No root cause",
AM2399="ODU HS","TX ISSUE",
AM2399="IP &amp; VLAN","TX ISSUE",
AM2399="Warehouse HUAWEI","SPARE-ISSUE",
AM2399="SPARE-HS","SPARE-ISSUE",
AM2399="Power Telco","RAN ISSUE",AM2399="no impacts","no impacts"
),"")</f>
        <v>no impacts</v>
      </c>
      <c r="AM2399" s="67" t="s">
        <v>5605</v>
      </c>
      <c r="AN2399" s="48" t="str" cm="1">
        <f t="array" ref="AN2399">IFERROR(_xlfn.IFS(
AM2399="MPR ISSUE","ACTIVE",
AM2399="BSS Hardware Issue","ACTIVE",
AM2399="Sites strategiques, MLL, Pylone, etc.","PASSIVE",
AM2399="AKTIVCO DEFAUT GE &amp; POWER Cabinet","PASSIVE",
AM2399="AKTIVCO Coupure ENEO &amp; Baisse de tension","PASSIVE",
AM2399="Coupure ENEO &amp; Baisse de tension","PASSIVE",
AM2399="Defaut GE &amp; POWER Cabinet","PASSIVE",
AM2399="Sharing","PASSIVE",
AM2399="Sites strategiques &amp; DataCenter","PASSIVE",
AM2399="Exclu","Exclu",
AM2399="SAT","ACTIVE",
AM2399="SPARE-ISSUE","SPARE-ISSUE",
AM2399="Fiber CAmtel","ACTIVE",
AM2399="Fiber AOF","ACTIVE",
AM2399="Projet OCM (HUAWEI)","PLANNED WORKS",
AM2399="Projet OCM (NOKIA)","PLANNED WORKS",
AM2399="ACCESS-ISSUE","ACCESS-ISSUE",
AM2399="Projet OCM (ZTE, NOKIA, autres projets)","PLANNED WORKS",
AM2399="No root CAuse","No root cause",
AM2399="ODU HS","ACTIVE",
AM2399="IP &amp; VLAN","ACTIVE",
AM2399="Warehouse HUAWEI","SPARE-ISSUE",
AM2399="SPARE-HS","SPARE-ISSUE",
AM2399="Power Telco","ACTIVE", AM2399="no impacts","no impacts"
),"")</f>
        <v>no impacts</v>
      </c>
      <c r="AO2399" s="93" t="s">
        <v>5537</v>
      </c>
      <c r="AP2399" s="101" t="str">
        <f t="shared" si="68"/>
        <v>CTR_869</v>
      </c>
      <c r="AQ2399" s="98"/>
      <c r="AR2399" s="17" t="s">
        <v>5537</v>
      </c>
      <c r="AS2399" s="7" t="s">
        <v>5537</v>
      </c>
      <c r="AT2399" s="6"/>
      <c r="AU2399" s="7"/>
      <c r="AV2399" s="3" t="s">
        <v>5537</v>
      </c>
      <c r="AW2399" s="18" t="s">
        <v>5537</v>
      </c>
      <c r="AX2399" s="18" t="s">
        <v>5537</v>
      </c>
      <c r="AY2399" s="18" t="s">
        <v>5537</v>
      </c>
      <c r="AZ2399" s="18" t="s">
        <v>5537</v>
      </c>
      <c r="BA2399" s="18" t="s">
        <v>5537</v>
      </c>
      <c r="BB2399" s="18" t="s">
        <v>5537</v>
      </c>
      <c r="BC2399" s="18" t="s">
        <v>5537</v>
      </c>
      <c r="BD2399" s="18" t="s">
        <v>5537</v>
      </c>
      <c r="BE2399" s="18" t="s">
        <v>5537</v>
      </c>
      <c r="BF2399" s="18" t="s">
        <v>5537</v>
      </c>
      <c r="BG2399" s="18" t="s">
        <v>5537</v>
      </c>
      <c r="BH2399" s="18" t="s">
        <v>5537</v>
      </c>
      <c r="BI2399" s="9" t="s">
        <v>5537</v>
      </c>
      <c r="BJ2399" s="14"/>
      <c r="BK2399" s="14" t="s">
        <v>5537</v>
      </c>
      <c r="BL2399" s="14" t="str">
        <f>_xlfn.XLOOKUP(B2399,'[4]cell downs 18042026 17h'!$B:$B,'[4]cell downs 18042026 17h'!$B:$B,"")</f>
        <v/>
      </c>
      <c r="BM2399" s="14" t="str">
        <f>_xlfn.XLOOKUP(B2399,'[5]Cells Huawei 19042026 15h'!$B:$B,'[5]Cells Huawei 19042026 15h'!$B:$B,"")</f>
        <v/>
      </c>
      <c r="BN2399" s="9" t="str">
        <f>_xlfn.XLOOKUP(B2399,'[6]cells down 19042026 9H40'!$B:$B,'[6]cells down 19042026 9H40'!$B:$B,"")</f>
        <v/>
      </c>
      <c r="BO2399" s="9" t="s">
        <v>4997</v>
      </c>
      <c r="BP2399" s="9" t="s">
        <v>5537</v>
      </c>
      <c r="BQ2399" s="115"/>
    </row>
    <row r="2400" spans="1:69" s="9" customFormat="1" x14ac:dyDescent="0.3">
      <c r="A2400" s="1" t="s">
        <v>5002</v>
      </c>
      <c r="B2400" s="8" t="s">
        <v>5003</v>
      </c>
      <c r="C2400" s="3" t="str">
        <f>_xlfn.XLOOKUP(B2400,'[1]daily break down'!$D:$D,'[1]daily break down'!$E:$E,"")</f>
        <v>LITTORAL</v>
      </c>
      <c r="D2400" s="1"/>
      <c r="E2400" s="1"/>
      <c r="F2400" s="3" t="s">
        <v>31</v>
      </c>
      <c r="G2400" s="1" t="s">
        <v>5004</v>
      </c>
      <c r="H2400" s="34" t="str">
        <f>_xlfn.XLOOKUP(B2400,[2]CALCULATION!$B:$B,[2]CALCULATION!$H:$H,"")</f>
        <v>ZTE</v>
      </c>
      <c r="I2400" s="28">
        <v>0</v>
      </c>
      <c r="J2400" s="28">
        <v>0</v>
      </c>
      <c r="K2400" s="28">
        <v>0</v>
      </c>
      <c r="L2400" s="28">
        <v>0</v>
      </c>
      <c r="M2400" s="28">
        <v>0</v>
      </c>
      <c r="N2400" s="28">
        <v>0</v>
      </c>
      <c r="O2400" s="28">
        <v>0</v>
      </c>
      <c r="P2400" s="28">
        <v>0</v>
      </c>
      <c r="Q2400" s="28">
        <v>0</v>
      </c>
      <c r="R2400" s="28">
        <v>0</v>
      </c>
      <c r="S2400" s="94">
        <v>0</v>
      </c>
      <c r="T2400" s="94">
        <f>_xlfn.XLOOKUP(B2400,'[3]Nur des jours'!$B:$B,'[3]Nur des jours'!$U:$U,"")</f>
        <v>0</v>
      </c>
      <c r="U2400" s="94">
        <v>0</v>
      </c>
      <c r="V2400" s="94">
        <v>0</v>
      </c>
      <c r="W2400" s="94">
        <v>0</v>
      </c>
      <c r="X2400" s="94">
        <v>0</v>
      </c>
      <c r="Y2400" s="94">
        <v>0</v>
      </c>
      <c r="Z2400" s="94">
        <v>0</v>
      </c>
      <c r="AA2400" s="94">
        <v>0</v>
      </c>
      <c r="AB2400" s="94">
        <v>0</v>
      </c>
      <c r="AC2400" s="94"/>
      <c r="AD2400" s="94">
        <v>0</v>
      </c>
      <c r="AE2400" s="94">
        <v>0</v>
      </c>
      <c r="AF2400" s="94">
        <v>0</v>
      </c>
      <c r="AG2400" s="94">
        <v>0</v>
      </c>
      <c r="AH2400" s="94">
        <v>0</v>
      </c>
      <c r="AI2400" s="49" t="s">
        <v>5559</v>
      </c>
      <c r="AJ2400" s="49"/>
      <c r="AK2400" s="48" t="str" cm="1">
        <f t="array" ref="AK2400">IFERROR(_xlfn.IFS(
AM2400="MPR ISSUE","PDH",
AM2400="BSS Hardware Issue","BSS",
AM2400="Sites strategiques, MLL, Pylone, etc.","ENVTECH",
AM2400="AKTIVCO DEFAUT GE &amp; POWER Cabinet","AKTIVCO",
AM2400="AKTIVCO Coupure ENEO &amp; Baisse de tension","AKTIVCO GRID ONLY",
AM2400="Coupure ENEO &amp; Baisse de tension","IHS GRID ONLY",
AM2400="Defaut GE &amp; POWER Cabinet","IHS",
AM2400="Sharing","Partners",
AM2400="Sites strategiques &amp; DataCenter","SST &amp; DC",
AM2400="Exclu","Exclu",
AM2400="SAT","SAT",
AM2400="SPARE-ISSUE","SPARE-ISSUE",
AM2400="Fiber CAmtel","TRANS_FO_CAMTEL",
AM2400="Fiber AOF","Fiber AOF",
AM2400="Projet OCM (HUAWEI)","TRAVAUX-HUAWEI",
AM2400="Projet OCM (NOKIA)","TRAVAUX-NOKIA",
AM2400="ACCESS-ISSUE","ACCESS-ISSUE",
AM2400="Projet OCM (ZTE, NOKIA, autres projets)","TRAVAUX OCM",
AM2400="No root CAuse","No root cause",
AM2400="ODU HS","PDH",
AM2400="IP &amp; VLAN","PDH",
AM2400="Warehouse HUAWEI","SPARE-ISSUE",
AM2400="SPARE-HS","SPARE-ISSUE",
AM2400="Power Telco","BSS",AM2400="no impacts","no impacts"
),"")</f>
        <v>no impacts</v>
      </c>
      <c r="AL2400" s="48" t="str" cm="1">
        <f t="array" ref="AL2400">IFERROR(_xlfn.IFS(
AM2400="MPR ISSUE","TX ISSUE",
AM2400="BSS Hardware Issue","RAN ISSUE",
AM2400="Sites strategiques, MLL, Pylone, etc.","ENVTECH",
AM2400="AKTIVCO DEFAUT GE &amp; POWER Cabinet","POWER ISSUE",
AM2400="AKTIVCO Coupure ENEO &amp; Baisse de tension","POWER ISSUE",
AM2400="Coupure ENEO &amp; Baisse de tension","POWER ISSUE",
AM2400="Defaut GE &amp; POWER Cabinet","POWER ISSUE",
AM2400="Sharing","POWER ISSUE",
AM2400="Sites strategiques &amp; DataCenter","POWER ISSUE",
AM2400="Exclu","Exclu",
AM2400="SAT","TX ISSUE",
AM2400="SPARE-ISSUE","SPARE-ISSUE",
AM2400="Fiber CAmtel","TX ISSUE",
AM2400="Fiber AOF","TX ISSUE",
AM2400="Projet OCM (HUAWEI)","TRAVAUX-HUAWEI",
AM2400="Projet OCM (NOKIA)","TRAVAUX -NOKIA",
AM2400="ACCESS-ISSUE","ACCESS-ISSUE",
AM2400="Projet OCM (ZTE, NOKIA, autres projets)","TRAVAUX OCM",
AM2400="No root CAuse","No root cause",
AM2400="ODU HS","TX ISSUE",
AM2400="IP &amp; VLAN","TX ISSUE",
AM2400="Warehouse HUAWEI","SPARE-ISSUE",
AM2400="SPARE-HS","SPARE-ISSUE",
AM2400="Power Telco","RAN ISSUE",AM2400="no impacts","no impacts"
),"")</f>
        <v>no impacts</v>
      </c>
      <c r="AM2400" s="67" t="s">
        <v>5605</v>
      </c>
      <c r="AN2400" s="48" t="str" cm="1">
        <f t="array" ref="AN2400">IFERROR(_xlfn.IFS(
AM2400="MPR ISSUE","ACTIVE",
AM2400="BSS Hardware Issue","ACTIVE",
AM2400="Sites strategiques, MLL, Pylone, etc.","PASSIVE",
AM2400="AKTIVCO DEFAUT GE &amp; POWER Cabinet","PASSIVE",
AM2400="AKTIVCO Coupure ENEO &amp; Baisse de tension","PASSIVE",
AM2400="Coupure ENEO &amp; Baisse de tension","PASSIVE",
AM2400="Defaut GE &amp; POWER Cabinet","PASSIVE",
AM2400="Sharing","PASSIVE",
AM2400="Sites strategiques &amp; DataCenter","PASSIVE",
AM2400="Exclu","Exclu",
AM2400="SAT","ACTIVE",
AM2400="SPARE-ISSUE","SPARE-ISSUE",
AM2400="Fiber CAmtel","ACTIVE",
AM2400="Fiber AOF","ACTIVE",
AM2400="Projet OCM (HUAWEI)","PLANNED WORKS",
AM2400="Projet OCM (NOKIA)","PLANNED WORKS",
AM2400="ACCESS-ISSUE","ACCESS-ISSUE",
AM2400="Projet OCM (ZTE, NOKIA, autres projets)","PLANNED WORKS",
AM2400="No root CAuse","No root cause",
AM2400="ODU HS","ACTIVE",
AM2400="IP &amp; VLAN","ACTIVE",
AM2400="Warehouse HUAWEI","SPARE-ISSUE",
AM2400="SPARE-HS","SPARE-ISSUE",
AM2400="Power Telco","ACTIVE", AM2400="no impacts","no impacts"
),"")</f>
        <v>no impacts</v>
      </c>
      <c r="AO2400" s="93" t="s">
        <v>5537</v>
      </c>
      <c r="AP2400" s="101" t="str">
        <f t="shared" si="68"/>
        <v>LIT_789</v>
      </c>
      <c r="AR2400" s="17" t="s">
        <v>5537</v>
      </c>
      <c r="AS2400" s="7" t="s">
        <v>5537</v>
      </c>
      <c r="AT2400" s="6"/>
      <c r="AU2400" s="7"/>
      <c r="AV2400" s="3" t="s">
        <v>5537</v>
      </c>
      <c r="AW2400" s="18" t="s">
        <v>5537</v>
      </c>
      <c r="AX2400" s="18" t="s">
        <v>5537</v>
      </c>
      <c r="AY2400" s="18" t="s">
        <v>5537</v>
      </c>
      <c r="AZ2400" s="18" t="s">
        <v>5537</v>
      </c>
      <c r="BA2400" s="18" t="s">
        <v>5537</v>
      </c>
      <c r="BB2400" s="18" t="s">
        <v>5537</v>
      </c>
      <c r="BC2400" s="18" t="s">
        <v>5537</v>
      </c>
      <c r="BD2400" s="18" t="s">
        <v>5537</v>
      </c>
      <c r="BE2400" s="18" t="s">
        <v>5537</v>
      </c>
      <c r="BF2400" s="18" t="s">
        <v>5537</v>
      </c>
      <c r="BG2400" s="18" t="s">
        <v>5537</v>
      </c>
      <c r="BH2400" s="18" t="s">
        <v>5537</v>
      </c>
      <c r="BI2400" s="9" t="s">
        <v>5537</v>
      </c>
      <c r="BJ2400" s="14"/>
      <c r="BK2400" s="14" t="s">
        <v>5537</v>
      </c>
      <c r="BL2400" s="14" t="str">
        <f>_xlfn.XLOOKUP(B2400,'[4]cell downs 18042026 17h'!$B:$B,'[4]cell downs 18042026 17h'!$B:$B,"")</f>
        <v/>
      </c>
      <c r="BM2400" s="14" t="str">
        <f>_xlfn.XLOOKUP(B2400,'[5]Cells Huawei 19042026 15h'!$B:$B,'[5]Cells Huawei 19042026 15h'!$B:$B,"")</f>
        <v/>
      </c>
      <c r="BN2400" s="9" t="str">
        <f>_xlfn.XLOOKUP(B2400,'[6]cells down 19042026 9H40'!$B:$B,'[6]cells down 19042026 9H40'!$B:$B,"")</f>
        <v/>
      </c>
      <c r="BO2400" s="9" t="s">
        <v>5537</v>
      </c>
      <c r="BP2400" s="9" t="s">
        <v>318</v>
      </c>
      <c r="BQ2400" s="115"/>
    </row>
    <row r="2401" spans="1:69" s="9" customFormat="1" x14ac:dyDescent="0.3">
      <c r="A2401" s="1" t="s">
        <v>5005</v>
      </c>
      <c r="B2401" s="8" t="s">
        <v>5006</v>
      </c>
      <c r="C2401" s="3" t="str">
        <f>_xlfn.XLOOKUP(B2401,'[1]daily break down'!$D:$D,'[1]daily break down'!$E:$E,"")</f>
        <v>NORD-OUEST</v>
      </c>
      <c r="D2401" s="1"/>
      <c r="E2401" s="1"/>
      <c r="F2401" s="3" t="s">
        <v>69</v>
      </c>
      <c r="G2401" s="1" t="s">
        <v>52</v>
      </c>
      <c r="H2401" s="34" t="str">
        <f>_xlfn.XLOOKUP(B2401,[2]CALCULATION!$B:$B,[2]CALCULATION!$H:$H,"")</f>
        <v>ZTE</v>
      </c>
      <c r="I2401" s="28">
        <v>0</v>
      </c>
      <c r="J2401" s="28">
        <v>0</v>
      </c>
      <c r="K2401" s="28">
        <v>0</v>
      </c>
      <c r="L2401" s="28">
        <v>0</v>
      </c>
      <c r="M2401" s="28">
        <v>0</v>
      </c>
      <c r="N2401" s="28">
        <v>0</v>
      </c>
      <c r="O2401" s="28">
        <v>0</v>
      </c>
      <c r="P2401" s="28">
        <v>0</v>
      </c>
      <c r="Q2401" s="28">
        <v>0</v>
      </c>
      <c r="R2401" s="28">
        <v>0</v>
      </c>
      <c r="S2401" s="94">
        <v>0</v>
      </c>
      <c r="T2401" s="94">
        <f>_xlfn.XLOOKUP(B2401,'[3]Nur des jours'!$B:$B,'[3]Nur des jours'!$U:$U,"")</f>
        <v>0</v>
      </c>
      <c r="U2401" s="94">
        <v>0</v>
      </c>
      <c r="V2401" s="94">
        <v>0</v>
      </c>
      <c r="W2401" s="94">
        <v>0</v>
      </c>
      <c r="X2401" s="94">
        <v>0</v>
      </c>
      <c r="Y2401" s="94">
        <v>0</v>
      </c>
      <c r="Z2401" s="94">
        <v>0</v>
      </c>
      <c r="AA2401" s="94">
        <v>0</v>
      </c>
      <c r="AB2401" s="94">
        <v>0</v>
      </c>
      <c r="AC2401" s="94"/>
      <c r="AD2401" s="94">
        <v>0</v>
      </c>
      <c r="AE2401" s="94">
        <v>0</v>
      </c>
      <c r="AF2401" s="94">
        <v>0</v>
      </c>
      <c r="AG2401" s="94">
        <v>0</v>
      </c>
      <c r="AH2401" s="94">
        <v>0</v>
      </c>
      <c r="AI2401" s="49" t="s">
        <v>5559</v>
      </c>
      <c r="AJ2401" s="49"/>
      <c r="AK2401" s="48" t="str" cm="1">
        <f t="array" ref="AK2401">IFERROR(_xlfn.IFS(
AM2401="MPR ISSUE","PDH",
AM2401="BSS Hardware Issue","BSS",
AM2401="Sites strategiques, MLL, Pylone, etc.","ENVTECH",
AM2401="AKTIVCO DEFAUT GE &amp; POWER Cabinet","AKTIVCO",
AM2401="AKTIVCO Coupure ENEO &amp; Baisse de tension","AKTIVCO GRID ONLY",
AM2401="Coupure ENEO &amp; Baisse de tension","IHS GRID ONLY",
AM2401="Defaut GE &amp; POWER Cabinet","IHS",
AM2401="Sharing","Partners",
AM2401="Sites strategiques &amp; DataCenter","SST &amp; DC",
AM2401="Exclu","Exclu",
AM2401="SAT","SAT",
AM2401="SPARE-ISSUE","SPARE-ISSUE",
AM2401="Fiber CAmtel","TRANS_FO_CAMTEL",
AM2401="Fiber AOF","Fiber AOF",
AM2401="Projet OCM (HUAWEI)","TRAVAUX-HUAWEI",
AM2401="Projet OCM (NOKIA)","TRAVAUX-NOKIA",
AM2401="ACCESS-ISSUE","ACCESS-ISSUE",
AM2401="Projet OCM (ZTE, NOKIA, autres projets)","TRAVAUX OCM",
AM2401="No root CAuse","No root cause",
AM2401="ODU HS","PDH",
AM2401="IP &amp; VLAN","PDH",
AM2401="Warehouse HUAWEI","SPARE-ISSUE",
AM2401="SPARE-HS","SPARE-ISSUE",
AM2401="Power Telco","BSS",AM2401="no impacts","no impacts"
),"")</f>
        <v>no impacts</v>
      </c>
      <c r="AL2401" s="48" t="str" cm="1">
        <f t="array" ref="AL2401">IFERROR(_xlfn.IFS(
AM2401="MPR ISSUE","TX ISSUE",
AM2401="BSS Hardware Issue","RAN ISSUE",
AM2401="Sites strategiques, MLL, Pylone, etc.","ENVTECH",
AM2401="AKTIVCO DEFAUT GE &amp; POWER Cabinet","POWER ISSUE",
AM2401="AKTIVCO Coupure ENEO &amp; Baisse de tension","POWER ISSUE",
AM2401="Coupure ENEO &amp; Baisse de tension","POWER ISSUE",
AM2401="Defaut GE &amp; POWER Cabinet","POWER ISSUE",
AM2401="Sharing","POWER ISSUE",
AM2401="Sites strategiques &amp; DataCenter","POWER ISSUE",
AM2401="Exclu","Exclu",
AM2401="SAT","TX ISSUE",
AM2401="SPARE-ISSUE","SPARE-ISSUE",
AM2401="Fiber CAmtel","TX ISSUE",
AM2401="Fiber AOF","TX ISSUE",
AM2401="Projet OCM (HUAWEI)","TRAVAUX-HUAWEI",
AM2401="Projet OCM (NOKIA)","TRAVAUX -NOKIA",
AM2401="ACCESS-ISSUE","ACCESS-ISSUE",
AM2401="Projet OCM (ZTE, NOKIA, autres projets)","TRAVAUX OCM",
AM2401="No root CAuse","No root cause",
AM2401="ODU HS","TX ISSUE",
AM2401="IP &amp; VLAN","TX ISSUE",
AM2401="Warehouse HUAWEI","SPARE-ISSUE",
AM2401="SPARE-HS","SPARE-ISSUE",
AM2401="Power Telco","RAN ISSUE",AM2401="no impacts","no impacts"
),"")</f>
        <v>no impacts</v>
      </c>
      <c r="AM2401" s="67" t="s">
        <v>5605</v>
      </c>
      <c r="AN2401" s="48" t="str" cm="1">
        <f t="array" ref="AN2401">IFERROR(_xlfn.IFS(
AM2401="MPR ISSUE","ACTIVE",
AM2401="BSS Hardware Issue","ACTIVE",
AM2401="Sites strategiques, MLL, Pylone, etc.","PASSIVE",
AM2401="AKTIVCO DEFAUT GE &amp; POWER Cabinet","PASSIVE",
AM2401="AKTIVCO Coupure ENEO &amp; Baisse de tension","PASSIVE",
AM2401="Coupure ENEO &amp; Baisse de tension","PASSIVE",
AM2401="Defaut GE &amp; POWER Cabinet","PASSIVE",
AM2401="Sharing","PASSIVE",
AM2401="Sites strategiques &amp; DataCenter","PASSIVE",
AM2401="Exclu","Exclu",
AM2401="SAT","ACTIVE",
AM2401="SPARE-ISSUE","SPARE-ISSUE",
AM2401="Fiber CAmtel","ACTIVE",
AM2401="Fiber AOF","ACTIVE",
AM2401="Projet OCM (HUAWEI)","PLANNED WORKS",
AM2401="Projet OCM (NOKIA)","PLANNED WORKS",
AM2401="ACCESS-ISSUE","ACCESS-ISSUE",
AM2401="Projet OCM (ZTE, NOKIA, autres projets)","PLANNED WORKS",
AM2401="No root CAuse","No root cause",
AM2401="ODU HS","ACTIVE",
AM2401="IP &amp; VLAN","ACTIVE",
AM2401="Warehouse HUAWEI","SPARE-ISSUE",
AM2401="SPARE-HS","SPARE-ISSUE",
AM2401="Power Telco","ACTIVE", AM2401="no impacts","no impacts"
),"")</f>
        <v>no impacts</v>
      </c>
      <c r="AO2401" s="93" t="s">
        <v>5537</v>
      </c>
      <c r="AP2401" s="101" t="str">
        <f t="shared" si="68"/>
        <v>SUD_125</v>
      </c>
      <c r="AR2401" s="17" t="s">
        <v>5537</v>
      </c>
      <c r="AS2401" s="7" t="s">
        <v>5537</v>
      </c>
      <c r="AT2401" s="6"/>
      <c r="AU2401" s="7"/>
      <c r="AV2401" s="3" t="s">
        <v>5537</v>
      </c>
      <c r="AW2401" s="18" t="s">
        <v>5537</v>
      </c>
      <c r="AX2401" s="18" t="s">
        <v>5537</v>
      </c>
      <c r="AY2401" s="18" t="s">
        <v>5537</v>
      </c>
      <c r="AZ2401" s="18" t="s">
        <v>5537</v>
      </c>
      <c r="BA2401" s="18" t="s">
        <v>5537</v>
      </c>
      <c r="BB2401" s="18" t="s">
        <v>5537</v>
      </c>
      <c r="BC2401" s="18" t="s">
        <v>5537</v>
      </c>
      <c r="BD2401" s="18" t="s">
        <v>5537</v>
      </c>
      <c r="BE2401" s="18" t="s">
        <v>5537</v>
      </c>
      <c r="BF2401" s="18" t="s">
        <v>5537</v>
      </c>
      <c r="BG2401" s="18" t="s">
        <v>5537</v>
      </c>
      <c r="BH2401" s="18" t="s">
        <v>5537</v>
      </c>
      <c r="BI2401" s="9" t="s">
        <v>5537</v>
      </c>
      <c r="BJ2401" s="14"/>
      <c r="BK2401" s="14" t="s">
        <v>5537</v>
      </c>
      <c r="BL2401" s="14" t="str">
        <f>_xlfn.XLOOKUP(B2401,'[4]cell downs 18042026 17h'!$B:$B,'[4]cell downs 18042026 17h'!$B:$B,"")</f>
        <v/>
      </c>
      <c r="BM2401" s="14" t="str">
        <f>_xlfn.XLOOKUP(B2401,'[5]Cells Huawei 19042026 15h'!$B:$B,'[5]Cells Huawei 19042026 15h'!$B:$B,"")</f>
        <v/>
      </c>
      <c r="BN2401" s="9" t="str">
        <f>_xlfn.XLOOKUP(B2401,'[6]cells down 19042026 9H40'!$B:$B,'[6]cells down 19042026 9H40'!$B:$B,"")</f>
        <v/>
      </c>
      <c r="BO2401" s="9" t="s">
        <v>5537</v>
      </c>
      <c r="BP2401" s="9" t="s">
        <v>5537</v>
      </c>
      <c r="BQ2401" s="115"/>
    </row>
    <row r="2402" spans="1:69" s="9" customFormat="1" x14ac:dyDescent="0.3">
      <c r="A2402" s="1" t="s">
        <v>5095</v>
      </c>
      <c r="B2402" s="8" t="s">
        <v>5096</v>
      </c>
      <c r="C2402" s="3" t="str">
        <f>_xlfn.XLOOKUP(B2402,'[1]daily break down'!$D:$D,'[1]daily break down'!$E:$E,"")</f>
        <v>CENTRE</v>
      </c>
      <c r="D2402" s="1" t="s">
        <v>11</v>
      </c>
      <c r="E2402" s="1" t="s">
        <v>318</v>
      </c>
      <c r="F2402" s="3" t="s">
        <v>37</v>
      </c>
      <c r="G2402" s="1" t="s">
        <v>5097</v>
      </c>
      <c r="H2402" s="34" t="str">
        <f>_xlfn.XLOOKUP(B2402,[2]CALCULATION!$B:$B,[2]CALCULATION!$H:$H,"")</f>
        <v>ZTE</v>
      </c>
      <c r="I2402" s="28">
        <v>0</v>
      </c>
      <c r="J2402" s="28">
        <v>0</v>
      </c>
      <c r="K2402" s="28">
        <v>0</v>
      </c>
      <c r="L2402" s="28">
        <v>0</v>
      </c>
      <c r="M2402" s="28">
        <v>0</v>
      </c>
      <c r="N2402" s="28">
        <v>0</v>
      </c>
      <c r="O2402" s="28">
        <v>0</v>
      </c>
      <c r="P2402" s="28">
        <v>0</v>
      </c>
      <c r="Q2402" s="28">
        <v>0</v>
      </c>
      <c r="R2402" s="28">
        <v>0</v>
      </c>
      <c r="S2402" s="94">
        <v>0</v>
      </c>
      <c r="T2402" s="94">
        <f>_xlfn.XLOOKUP(B2402,'[3]Nur des jours'!$B:$B,'[3]Nur des jours'!$U:$U,"")</f>
        <v>0</v>
      </c>
      <c r="U2402" s="94">
        <v>0</v>
      </c>
      <c r="V2402" s="94">
        <v>0</v>
      </c>
      <c r="W2402" s="94">
        <v>0</v>
      </c>
      <c r="X2402" s="94">
        <v>0</v>
      </c>
      <c r="Y2402" s="94">
        <v>0</v>
      </c>
      <c r="Z2402" s="94">
        <v>0</v>
      </c>
      <c r="AA2402" s="94">
        <v>0</v>
      </c>
      <c r="AB2402" s="94">
        <v>0</v>
      </c>
      <c r="AC2402" s="94"/>
      <c r="AD2402" s="94">
        <v>0</v>
      </c>
      <c r="AE2402" s="94">
        <v>0</v>
      </c>
      <c r="AF2402" s="94">
        <v>0</v>
      </c>
      <c r="AG2402" s="94">
        <v>0</v>
      </c>
      <c r="AH2402" s="94">
        <v>0</v>
      </c>
      <c r="AI2402" s="49" t="s">
        <v>5559</v>
      </c>
      <c r="AJ2402" s="49"/>
      <c r="AK2402" s="48" t="str" cm="1">
        <f t="array" ref="AK2402">IFERROR(_xlfn.IFS(
AM2402="MPR ISSUE","PDH",
AM2402="BSS Hardware Issue","BSS",
AM2402="Sites strategiques, MLL, Pylone, etc.","ENVTECH",
AM2402="AKTIVCO DEFAUT GE &amp; POWER Cabinet","AKTIVCO",
AM2402="AKTIVCO Coupure ENEO &amp; Baisse de tension","AKTIVCO GRID ONLY",
AM2402="Coupure ENEO &amp; Baisse de tension","IHS GRID ONLY",
AM2402="Defaut GE &amp; POWER Cabinet","IHS",
AM2402="Sharing","Partners",
AM2402="Sites strategiques &amp; DataCenter","SST &amp; DC",
AM2402="Exclu","Exclu",
AM2402="SAT","SAT",
AM2402="SPARE-ISSUE","SPARE-ISSUE",
AM2402="Fiber CAmtel","TRANS_FO_CAMTEL",
AM2402="Fiber AOF","Fiber AOF",
AM2402="Projet OCM (HUAWEI)","TRAVAUX-HUAWEI",
AM2402="Projet OCM (NOKIA)","TRAVAUX-NOKIA",
AM2402="ACCESS-ISSUE","ACCESS-ISSUE",
AM2402="Projet OCM (ZTE, NOKIA, autres projets)","TRAVAUX OCM",
AM2402="No root CAuse","No root cause",
AM2402="ODU HS","PDH",
AM2402="IP &amp; VLAN","PDH",
AM2402="Warehouse HUAWEI","SPARE-ISSUE",
AM2402="SPARE-HS","SPARE-ISSUE",
AM2402="Power Telco","BSS",AM2402="no impacts","no impacts"
),"")</f>
        <v>no impacts</v>
      </c>
      <c r="AL2402" s="48" t="str" cm="1">
        <f t="array" ref="AL2402">IFERROR(_xlfn.IFS(
AM2402="MPR ISSUE","TX ISSUE",
AM2402="BSS Hardware Issue","RAN ISSUE",
AM2402="Sites strategiques, MLL, Pylone, etc.","ENVTECH",
AM2402="AKTIVCO DEFAUT GE &amp; POWER Cabinet","POWER ISSUE",
AM2402="AKTIVCO Coupure ENEO &amp; Baisse de tension","POWER ISSUE",
AM2402="Coupure ENEO &amp; Baisse de tension","POWER ISSUE",
AM2402="Defaut GE &amp; POWER Cabinet","POWER ISSUE",
AM2402="Sharing","POWER ISSUE",
AM2402="Sites strategiques &amp; DataCenter","POWER ISSUE",
AM2402="Exclu","Exclu",
AM2402="SAT","TX ISSUE",
AM2402="SPARE-ISSUE","SPARE-ISSUE",
AM2402="Fiber CAmtel","TX ISSUE",
AM2402="Fiber AOF","TX ISSUE",
AM2402="Projet OCM (HUAWEI)","TRAVAUX-HUAWEI",
AM2402="Projet OCM (NOKIA)","TRAVAUX -NOKIA",
AM2402="ACCESS-ISSUE","ACCESS-ISSUE",
AM2402="Projet OCM (ZTE, NOKIA, autres projets)","TRAVAUX OCM",
AM2402="No root CAuse","No root cause",
AM2402="ODU HS","TX ISSUE",
AM2402="IP &amp; VLAN","TX ISSUE",
AM2402="Warehouse HUAWEI","SPARE-ISSUE",
AM2402="SPARE-HS","SPARE-ISSUE",
AM2402="Power Telco","RAN ISSUE",AM2402="no impacts","no impacts"
),"")</f>
        <v>no impacts</v>
      </c>
      <c r="AM2402" s="67" t="s">
        <v>5605</v>
      </c>
      <c r="AN2402" s="48" t="str" cm="1">
        <f t="array" ref="AN2402">IFERROR(_xlfn.IFS(
AM2402="MPR ISSUE","ACTIVE",
AM2402="BSS Hardware Issue","ACTIVE",
AM2402="Sites strategiques, MLL, Pylone, etc.","PASSIVE",
AM2402="AKTIVCO DEFAUT GE &amp; POWER Cabinet","PASSIVE",
AM2402="AKTIVCO Coupure ENEO &amp; Baisse de tension","PASSIVE",
AM2402="Coupure ENEO &amp; Baisse de tension","PASSIVE",
AM2402="Defaut GE &amp; POWER Cabinet","PASSIVE",
AM2402="Sharing","PASSIVE",
AM2402="Sites strategiques &amp; DataCenter","PASSIVE",
AM2402="Exclu","Exclu",
AM2402="SAT","ACTIVE",
AM2402="SPARE-ISSUE","SPARE-ISSUE",
AM2402="Fiber CAmtel","ACTIVE",
AM2402="Fiber AOF","ACTIVE",
AM2402="Projet OCM (HUAWEI)","PLANNED WORKS",
AM2402="Projet OCM (NOKIA)","PLANNED WORKS",
AM2402="ACCESS-ISSUE","ACCESS-ISSUE",
AM2402="Projet OCM (ZTE, NOKIA, autres projets)","PLANNED WORKS",
AM2402="No root CAuse","No root cause",
AM2402="ODU HS","ACTIVE",
AM2402="IP &amp; VLAN","ACTIVE",
AM2402="Warehouse HUAWEI","SPARE-ISSUE",
AM2402="SPARE-HS","SPARE-ISSUE",
AM2402="Power Telco","ACTIVE", AM2402="no impacts","no impacts"
),"")</f>
        <v>no impacts</v>
      </c>
      <c r="AO2402" s="93" t="s">
        <v>5915</v>
      </c>
      <c r="AP2402" s="101" t="str">
        <f t="shared" si="68"/>
        <v>CTR_360</v>
      </c>
      <c r="AR2402" s="17" t="s">
        <v>5537</v>
      </c>
      <c r="AS2402" s="7" t="s">
        <v>5537</v>
      </c>
      <c r="AT2402" s="6"/>
      <c r="AU2402" s="7"/>
      <c r="AV2402" s="3" t="s">
        <v>5537</v>
      </c>
      <c r="AW2402" s="18" t="s">
        <v>5537</v>
      </c>
      <c r="AX2402" s="18" t="s">
        <v>5537</v>
      </c>
      <c r="AY2402" s="18" t="s">
        <v>5537</v>
      </c>
      <c r="AZ2402" s="18" t="s">
        <v>5537</v>
      </c>
      <c r="BA2402" s="18" t="s">
        <v>5537</v>
      </c>
      <c r="BB2402" s="18" t="s">
        <v>5537</v>
      </c>
      <c r="BC2402" s="18" t="s">
        <v>5537</v>
      </c>
      <c r="BD2402" s="18" t="s">
        <v>5537</v>
      </c>
      <c r="BE2402" s="18" t="s">
        <v>5537</v>
      </c>
      <c r="BF2402" s="18" t="s">
        <v>5537</v>
      </c>
      <c r="BG2402" s="18" t="s">
        <v>5915</v>
      </c>
      <c r="BH2402" s="18" t="s">
        <v>5537</v>
      </c>
      <c r="BI2402" s="9" t="s">
        <v>5537</v>
      </c>
      <c r="BJ2402" s="14"/>
      <c r="BK2402" s="14" t="s">
        <v>5537</v>
      </c>
      <c r="BL2402" s="14" t="str">
        <f>_xlfn.XLOOKUP(B2402,'[4]cell downs 18042026 17h'!$B:$B,'[4]cell downs 18042026 17h'!$B:$B,"")</f>
        <v/>
      </c>
      <c r="BM2402" s="14" t="str">
        <f>_xlfn.XLOOKUP(B2402,'[5]Cells Huawei 19042026 15h'!$B:$B,'[5]Cells Huawei 19042026 15h'!$B:$B,"")</f>
        <v/>
      </c>
      <c r="BN2402" s="9" t="str">
        <f>_xlfn.XLOOKUP(B2402,'[6]cells down 19042026 9H40'!$B:$B,'[6]cells down 19042026 9H40'!$B:$B,"")</f>
        <v/>
      </c>
      <c r="BO2402" s="9" t="s">
        <v>5096</v>
      </c>
      <c r="BP2402" s="9" t="s">
        <v>5537</v>
      </c>
      <c r="BQ2402" s="115"/>
    </row>
    <row r="2403" spans="1:69" s="9" customFormat="1" x14ac:dyDescent="0.3">
      <c r="A2403" s="1" t="s">
        <v>5007</v>
      </c>
      <c r="B2403" s="8" t="s">
        <v>5008</v>
      </c>
      <c r="C2403" s="3" t="str">
        <f>_xlfn.XLOOKUP(B2403,'[1]daily break down'!$D:$D,'[1]daily break down'!$E:$E,"")</f>
        <v>LITTORAL</v>
      </c>
      <c r="D2403" s="1"/>
      <c r="E2403" s="1"/>
      <c r="F2403" s="3" t="s">
        <v>31</v>
      </c>
      <c r="G2403" s="1" t="s">
        <v>3505</v>
      </c>
      <c r="H2403" s="34" t="str">
        <f>_xlfn.XLOOKUP(B2403,[2]CALCULATION!$B:$B,[2]CALCULATION!$H:$H,"")</f>
        <v>ZTE</v>
      </c>
      <c r="I2403" s="28">
        <v>0</v>
      </c>
      <c r="J2403" s="28">
        <v>0</v>
      </c>
      <c r="K2403" s="28">
        <v>0</v>
      </c>
      <c r="L2403" s="28">
        <v>0</v>
      </c>
      <c r="M2403" s="28">
        <v>0</v>
      </c>
      <c r="N2403" s="28">
        <v>0</v>
      </c>
      <c r="O2403" s="28">
        <v>0</v>
      </c>
      <c r="P2403" s="28">
        <v>0</v>
      </c>
      <c r="Q2403" s="28">
        <v>0</v>
      </c>
      <c r="R2403" s="28">
        <v>0</v>
      </c>
      <c r="S2403" s="94">
        <v>0</v>
      </c>
      <c r="T2403" s="94">
        <f>_xlfn.XLOOKUP(B2403,'[3]Nur des jours'!$B:$B,'[3]Nur des jours'!$U:$U,"")</f>
        <v>0</v>
      </c>
      <c r="U2403" s="94">
        <v>0</v>
      </c>
      <c r="V2403" s="94">
        <v>0</v>
      </c>
      <c r="W2403" s="94">
        <v>0</v>
      </c>
      <c r="X2403" s="94">
        <v>0</v>
      </c>
      <c r="Y2403" s="94">
        <v>0</v>
      </c>
      <c r="Z2403" s="94">
        <v>0</v>
      </c>
      <c r="AA2403" s="94">
        <v>0</v>
      </c>
      <c r="AB2403" s="94">
        <v>0</v>
      </c>
      <c r="AC2403" s="94"/>
      <c r="AD2403" s="94">
        <v>0</v>
      </c>
      <c r="AE2403" s="94">
        <v>0</v>
      </c>
      <c r="AF2403" s="94">
        <v>0</v>
      </c>
      <c r="AG2403" s="94">
        <v>0</v>
      </c>
      <c r="AH2403" s="94">
        <v>0</v>
      </c>
      <c r="AI2403" s="49" t="s">
        <v>5559</v>
      </c>
      <c r="AJ2403" s="49"/>
      <c r="AK2403" s="48" t="str" cm="1">
        <f t="array" ref="AK2403">IFERROR(_xlfn.IFS(
AM2403="MPR ISSUE","PDH",
AM2403="BSS Hardware Issue","BSS",
AM2403="Sites strategiques, MLL, Pylone, etc.","ENVTECH",
AM2403="AKTIVCO DEFAUT GE &amp; POWER Cabinet","AKTIVCO",
AM2403="AKTIVCO Coupure ENEO &amp; Baisse de tension","AKTIVCO GRID ONLY",
AM2403="Coupure ENEO &amp; Baisse de tension","IHS GRID ONLY",
AM2403="Defaut GE &amp; POWER Cabinet","IHS",
AM2403="Sharing","Partners",
AM2403="Sites strategiques &amp; DataCenter","SST &amp; DC",
AM2403="Exclu","Exclu",
AM2403="SAT","SAT",
AM2403="SPARE-ISSUE","SPARE-ISSUE",
AM2403="Fiber CAmtel","TRANS_FO_CAMTEL",
AM2403="Fiber AOF","Fiber AOF",
AM2403="Projet OCM (HUAWEI)","TRAVAUX-HUAWEI",
AM2403="Projet OCM (NOKIA)","TRAVAUX-NOKIA",
AM2403="ACCESS-ISSUE","ACCESS-ISSUE",
AM2403="Projet OCM (ZTE, NOKIA, autres projets)","TRAVAUX OCM",
AM2403="No root CAuse","No root cause",
AM2403="ODU HS","PDH",
AM2403="IP &amp; VLAN","PDH",
AM2403="Warehouse HUAWEI","SPARE-ISSUE",
AM2403="SPARE-HS","SPARE-ISSUE",
AM2403="Power Telco","BSS",AM2403="no impacts","no impacts"
),"")</f>
        <v>no impacts</v>
      </c>
      <c r="AL2403" s="48" t="str" cm="1">
        <f t="array" ref="AL2403">IFERROR(_xlfn.IFS(
AM2403="MPR ISSUE","TX ISSUE",
AM2403="BSS Hardware Issue","RAN ISSUE",
AM2403="Sites strategiques, MLL, Pylone, etc.","ENVTECH",
AM2403="AKTIVCO DEFAUT GE &amp; POWER Cabinet","POWER ISSUE",
AM2403="AKTIVCO Coupure ENEO &amp; Baisse de tension","POWER ISSUE",
AM2403="Coupure ENEO &amp; Baisse de tension","POWER ISSUE",
AM2403="Defaut GE &amp; POWER Cabinet","POWER ISSUE",
AM2403="Sharing","POWER ISSUE",
AM2403="Sites strategiques &amp; DataCenter","POWER ISSUE",
AM2403="Exclu","Exclu",
AM2403="SAT","TX ISSUE",
AM2403="SPARE-ISSUE","SPARE-ISSUE",
AM2403="Fiber CAmtel","TX ISSUE",
AM2403="Fiber AOF","TX ISSUE",
AM2403="Projet OCM (HUAWEI)","TRAVAUX-HUAWEI",
AM2403="Projet OCM (NOKIA)","TRAVAUX -NOKIA",
AM2403="ACCESS-ISSUE","ACCESS-ISSUE",
AM2403="Projet OCM (ZTE, NOKIA, autres projets)","TRAVAUX OCM",
AM2403="No root CAuse","No root cause",
AM2403="ODU HS","TX ISSUE",
AM2403="IP &amp; VLAN","TX ISSUE",
AM2403="Warehouse HUAWEI","SPARE-ISSUE",
AM2403="SPARE-HS","SPARE-ISSUE",
AM2403="Power Telco","RAN ISSUE",AM2403="no impacts","no impacts"
),"")</f>
        <v>no impacts</v>
      </c>
      <c r="AM2403" s="67" t="s">
        <v>5605</v>
      </c>
      <c r="AN2403" s="48" t="str" cm="1">
        <f t="array" ref="AN2403">IFERROR(_xlfn.IFS(
AM2403="MPR ISSUE","ACTIVE",
AM2403="BSS Hardware Issue","ACTIVE",
AM2403="Sites strategiques, MLL, Pylone, etc.","PASSIVE",
AM2403="AKTIVCO DEFAUT GE &amp; POWER Cabinet","PASSIVE",
AM2403="AKTIVCO Coupure ENEO &amp; Baisse de tension","PASSIVE",
AM2403="Coupure ENEO &amp; Baisse de tension","PASSIVE",
AM2403="Defaut GE &amp; POWER Cabinet","PASSIVE",
AM2403="Sharing","PASSIVE",
AM2403="Sites strategiques &amp; DataCenter","PASSIVE",
AM2403="Exclu","Exclu",
AM2403="SAT","ACTIVE",
AM2403="SPARE-ISSUE","SPARE-ISSUE",
AM2403="Fiber CAmtel","ACTIVE",
AM2403="Fiber AOF","ACTIVE",
AM2403="Projet OCM (HUAWEI)","PLANNED WORKS",
AM2403="Projet OCM (NOKIA)","PLANNED WORKS",
AM2403="ACCESS-ISSUE","ACCESS-ISSUE",
AM2403="Projet OCM (ZTE, NOKIA, autres projets)","PLANNED WORKS",
AM2403="No root CAuse","No root cause",
AM2403="ODU HS","ACTIVE",
AM2403="IP &amp; VLAN","ACTIVE",
AM2403="Warehouse HUAWEI","SPARE-ISSUE",
AM2403="SPARE-HS","SPARE-ISSUE",
AM2403="Power Telco","ACTIVE", AM2403="no impacts","no impacts"
),"")</f>
        <v>no impacts</v>
      </c>
      <c r="AO2403" s="93" t="s">
        <v>5537</v>
      </c>
      <c r="AP2403" s="101" t="str">
        <f t="shared" si="68"/>
        <v>LIT_772</v>
      </c>
      <c r="AR2403" s="17" t="s">
        <v>5537</v>
      </c>
      <c r="AS2403" s="7" t="s">
        <v>5537</v>
      </c>
      <c r="AT2403" s="6"/>
      <c r="AU2403" s="7"/>
      <c r="AV2403" s="3" t="s">
        <v>5537</v>
      </c>
      <c r="AW2403" s="18" t="s">
        <v>5537</v>
      </c>
      <c r="AX2403" s="18" t="s">
        <v>5537</v>
      </c>
      <c r="AY2403" s="18" t="s">
        <v>5537</v>
      </c>
      <c r="AZ2403" s="18" t="s">
        <v>5537</v>
      </c>
      <c r="BA2403" s="18" t="s">
        <v>5537</v>
      </c>
      <c r="BB2403" s="18" t="s">
        <v>5537</v>
      </c>
      <c r="BC2403" s="18" t="s">
        <v>5537</v>
      </c>
      <c r="BD2403" s="18" t="s">
        <v>5537</v>
      </c>
      <c r="BE2403" s="18" t="s">
        <v>5537</v>
      </c>
      <c r="BF2403" s="18" t="s">
        <v>5537</v>
      </c>
      <c r="BG2403" s="18" t="s">
        <v>5537</v>
      </c>
      <c r="BH2403" s="18" t="s">
        <v>5537</v>
      </c>
      <c r="BI2403" s="9" t="s">
        <v>5537</v>
      </c>
      <c r="BJ2403" s="14"/>
      <c r="BK2403" s="14" t="s">
        <v>5537</v>
      </c>
      <c r="BL2403" s="14" t="str">
        <f>_xlfn.XLOOKUP(B2403,'[4]cell downs 18042026 17h'!$B:$B,'[4]cell downs 18042026 17h'!$B:$B,"")</f>
        <v/>
      </c>
      <c r="BM2403" s="14" t="str">
        <f>_xlfn.XLOOKUP(B2403,'[5]Cells Huawei 19042026 15h'!$B:$B,'[5]Cells Huawei 19042026 15h'!$B:$B,"")</f>
        <v/>
      </c>
      <c r="BN2403" s="9" t="str">
        <f>_xlfn.XLOOKUP(B2403,'[6]cells down 19042026 9H40'!$B:$B,'[6]cells down 19042026 9H40'!$B:$B,"")</f>
        <v/>
      </c>
      <c r="BO2403" s="9" t="s">
        <v>5537</v>
      </c>
      <c r="BP2403" s="9" t="s">
        <v>594</v>
      </c>
      <c r="BQ2403" s="115"/>
    </row>
    <row r="2404" spans="1:69" s="9" customFormat="1" x14ac:dyDescent="0.3">
      <c r="A2404" s="1" t="s">
        <v>5009</v>
      </c>
      <c r="B2404" s="8" t="s">
        <v>5010</v>
      </c>
      <c r="C2404" s="3" t="str">
        <f>_xlfn.XLOOKUP(B2404,'[1]daily break down'!$D:$D,'[1]daily break down'!$E:$E,"")</f>
        <v>CENTRE</v>
      </c>
      <c r="D2404" s="1" t="s">
        <v>21</v>
      </c>
      <c r="E2404" s="1" t="s">
        <v>122</v>
      </c>
      <c r="F2404" s="3" t="s">
        <v>69</v>
      </c>
      <c r="G2404" s="1" t="s">
        <v>5011</v>
      </c>
      <c r="H2404" s="34" t="str">
        <f>_xlfn.XLOOKUP(B2404,[2]CALCULATION!$B:$B,[2]CALCULATION!$H:$H,"")</f>
        <v>ZTE</v>
      </c>
      <c r="I2404" s="28">
        <v>0</v>
      </c>
      <c r="J2404" s="28">
        <v>0</v>
      </c>
      <c r="K2404" s="28">
        <v>0</v>
      </c>
      <c r="L2404" s="28">
        <v>0</v>
      </c>
      <c r="M2404" s="28">
        <v>0</v>
      </c>
      <c r="N2404" s="28">
        <v>0</v>
      </c>
      <c r="O2404" s="28">
        <v>0</v>
      </c>
      <c r="P2404" s="28">
        <v>0</v>
      </c>
      <c r="Q2404" s="28">
        <v>0</v>
      </c>
      <c r="R2404" s="28">
        <v>0</v>
      </c>
      <c r="S2404" s="94">
        <v>0</v>
      </c>
      <c r="T2404" s="94">
        <f>_xlfn.XLOOKUP(B2404,'[3]Nur des jours'!$B:$B,'[3]Nur des jours'!$U:$U,"")</f>
        <v>0</v>
      </c>
      <c r="U2404" s="94">
        <v>0</v>
      </c>
      <c r="V2404" s="94">
        <v>0</v>
      </c>
      <c r="W2404" s="94">
        <v>0</v>
      </c>
      <c r="X2404" s="94">
        <v>0</v>
      </c>
      <c r="Y2404" s="94">
        <v>0</v>
      </c>
      <c r="Z2404" s="94">
        <v>0</v>
      </c>
      <c r="AA2404" s="94">
        <v>0</v>
      </c>
      <c r="AB2404" s="94">
        <v>0</v>
      </c>
      <c r="AC2404" s="94"/>
      <c r="AD2404" s="94">
        <v>0</v>
      </c>
      <c r="AE2404" s="94">
        <v>0</v>
      </c>
      <c r="AF2404" s="94">
        <v>0</v>
      </c>
      <c r="AG2404" s="94">
        <v>0</v>
      </c>
      <c r="AH2404" s="94">
        <v>0</v>
      </c>
      <c r="AI2404" s="49" t="s">
        <v>5559</v>
      </c>
      <c r="AJ2404" s="49"/>
      <c r="AK2404" s="48" t="str" cm="1">
        <f t="array" ref="AK2404">IFERROR(_xlfn.IFS(
AM2404="MPR ISSUE","PDH",
AM2404="BSS Hardware Issue","BSS",
AM2404="Sites strategiques, MLL, Pylone, etc.","ENVTECH",
AM2404="AKTIVCO DEFAUT GE &amp; POWER Cabinet","AKTIVCO",
AM2404="AKTIVCO Coupure ENEO &amp; Baisse de tension","AKTIVCO GRID ONLY",
AM2404="Coupure ENEO &amp; Baisse de tension","IHS GRID ONLY",
AM2404="Defaut GE &amp; POWER Cabinet","IHS",
AM2404="Sharing","Partners",
AM2404="Sites strategiques &amp; DataCenter","SST &amp; DC",
AM2404="Exclu","Exclu",
AM2404="SAT","SAT",
AM2404="SPARE-ISSUE","SPARE-ISSUE",
AM2404="Fiber CAmtel","TRANS_FO_CAMTEL",
AM2404="Fiber AOF","Fiber AOF",
AM2404="Projet OCM (HUAWEI)","TRAVAUX-HUAWEI",
AM2404="Projet OCM (NOKIA)","TRAVAUX-NOKIA",
AM2404="ACCESS-ISSUE","ACCESS-ISSUE",
AM2404="Projet OCM (ZTE, NOKIA, autres projets)","TRAVAUX OCM",
AM2404="No root CAuse","No root cause",
AM2404="ODU HS","PDH",
AM2404="IP &amp; VLAN","PDH",
AM2404="Warehouse HUAWEI","SPARE-ISSUE",
AM2404="SPARE-HS","SPARE-ISSUE",
AM2404="Power Telco","BSS",AM2404="no impacts","no impacts"
),"")</f>
        <v>no impacts</v>
      </c>
      <c r="AL2404" s="48" t="str" cm="1">
        <f t="array" ref="AL2404">IFERROR(_xlfn.IFS(
AM2404="MPR ISSUE","TX ISSUE",
AM2404="BSS Hardware Issue","RAN ISSUE",
AM2404="Sites strategiques, MLL, Pylone, etc.","ENVTECH",
AM2404="AKTIVCO DEFAUT GE &amp; POWER Cabinet","POWER ISSUE",
AM2404="AKTIVCO Coupure ENEO &amp; Baisse de tension","POWER ISSUE",
AM2404="Coupure ENEO &amp; Baisse de tension","POWER ISSUE",
AM2404="Defaut GE &amp; POWER Cabinet","POWER ISSUE",
AM2404="Sharing","POWER ISSUE",
AM2404="Sites strategiques &amp; DataCenter","POWER ISSUE",
AM2404="Exclu","Exclu",
AM2404="SAT","TX ISSUE",
AM2404="SPARE-ISSUE","SPARE-ISSUE",
AM2404="Fiber CAmtel","TX ISSUE",
AM2404="Fiber AOF","TX ISSUE",
AM2404="Projet OCM (HUAWEI)","TRAVAUX-HUAWEI",
AM2404="Projet OCM (NOKIA)","TRAVAUX -NOKIA",
AM2404="ACCESS-ISSUE","ACCESS-ISSUE",
AM2404="Projet OCM (ZTE, NOKIA, autres projets)","TRAVAUX OCM",
AM2404="No root CAuse","No root cause",
AM2404="ODU HS","TX ISSUE",
AM2404="IP &amp; VLAN","TX ISSUE",
AM2404="Warehouse HUAWEI","SPARE-ISSUE",
AM2404="SPARE-HS","SPARE-ISSUE",
AM2404="Power Telco","RAN ISSUE",AM2404="no impacts","no impacts"
),"")</f>
        <v>no impacts</v>
      </c>
      <c r="AM2404" s="67" t="s">
        <v>5605</v>
      </c>
      <c r="AN2404" s="48" t="str" cm="1">
        <f t="array" ref="AN2404">IFERROR(_xlfn.IFS(
AM2404="MPR ISSUE","ACTIVE",
AM2404="BSS Hardware Issue","ACTIVE",
AM2404="Sites strategiques, MLL, Pylone, etc.","PASSIVE",
AM2404="AKTIVCO DEFAUT GE &amp; POWER Cabinet","PASSIVE",
AM2404="AKTIVCO Coupure ENEO &amp; Baisse de tension","PASSIVE",
AM2404="Coupure ENEO &amp; Baisse de tension","PASSIVE",
AM2404="Defaut GE &amp; POWER Cabinet","PASSIVE",
AM2404="Sharing","PASSIVE",
AM2404="Sites strategiques &amp; DataCenter","PASSIVE",
AM2404="Exclu","Exclu",
AM2404="SAT","ACTIVE",
AM2404="SPARE-ISSUE","SPARE-ISSUE",
AM2404="Fiber CAmtel","ACTIVE",
AM2404="Fiber AOF","ACTIVE",
AM2404="Projet OCM (HUAWEI)","PLANNED WORKS",
AM2404="Projet OCM (NOKIA)","PLANNED WORKS",
AM2404="ACCESS-ISSUE","ACCESS-ISSUE",
AM2404="Projet OCM (ZTE, NOKIA, autres projets)","PLANNED WORKS",
AM2404="No root CAuse","No root cause",
AM2404="ODU HS","ACTIVE",
AM2404="IP &amp; VLAN","ACTIVE",
AM2404="Warehouse HUAWEI","SPARE-ISSUE",
AM2404="SPARE-HS","SPARE-ISSUE",
AM2404="Power Telco","ACTIVE", AM2404="no impacts","no impacts"
),"")</f>
        <v>no impacts</v>
      </c>
      <c r="AO2404" s="93" t="s">
        <v>5537</v>
      </c>
      <c r="AP2404" s="101" t="str">
        <f t="shared" si="68"/>
        <v>SUD_128</v>
      </c>
      <c r="AR2404" s="17" t="s">
        <v>5537</v>
      </c>
      <c r="AS2404" s="7" t="s">
        <v>5537</v>
      </c>
      <c r="AT2404" s="6"/>
      <c r="AU2404" s="7"/>
      <c r="AV2404" s="3" t="s">
        <v>5537</v>
      </c>
      <c r="AW2404" s="18" t="s">
        <v>5537</v>
      </c>
      <c r="AX2404" s="18" t="s">
        <v>5537</v>
      </c>
      <c r="AY2404" s="18" t="s">
        <v>5537</v>
      </c>
      <c r="AZ2404" s="18" t="s">
        <v>5537</v>
      </c>
      <c r="BA2404" s="18" t="s">
        <v>5537</v>
      </c>
      <c r="BB2404" s="18" t="s">
        <v>5537</v>
      </c>
      <c r="BC2404" s="18" t="s">
        <v>5537</v>
      </c>
      <c r="BD2404" s="18" t="s">
        <v>5537</v>
      </c>
      <c r="BE2404" s="18" t="s">
        <v>5537</v>
      </c>
      <c r="BF2404" s="18" t="s">
        <v>5537</v>
      </c>
      <c r="BG2404" s="18" t="s">
        <v>5537</v>
      </c>
      <c r="BH2404" s="18" t="s">
        <v>5537</v>
      </c>
      <c r="BI2404" s="9" t="s">
        <v>5537</v>
      </c>
      <c r="BJ2404" s="14"/>
      <c r="BK2404" s="14" t="s">
        <v>5537</v>
      </c>
      <c r="BL2404" s="14" t="str">
        <f>_xlfn.XLOOKUP(B2404,'[4]cell downs 18042026 17h'!$B:$B,'[4]cell downs 18042026 17h'!$B:$B,"")</f>
        <v/>
      </c>
      <c r="BM2404" s="14" t="str">
        <f>_xlfn.XLOOKUP(B2404,'[5]Cells Huawei 19042026 15h'!$B:$B,'[5]Cells Huawei 19042026 15h'!$B:$B,"")</f>
        <v/>
      </c>
      <c r="BN2404" s="9" t="str">
        <f>_xlfn.XLOOKUP(B2404,'[6]cells down 19042026 9H40'!$B:$B,'[6]cells down 19042026 9H40'!$B:$B,"")</f>
        <v/>
      </c>
      <c r="BO2404" s="9" t="s">
        <v>5537</v>
      </c>
      <c r="BP2404" s="9" t="s">
        <v>83</v>
      </c>
      <c r="BQ2404" s="115"/>
    </row>
    <row r="2405" spans="1:69" s="9" customFormat="1" x14ac:dyDescent="0.3">
      <c r="A2405" s="1" t="s">
        <v>5104</v>
      </c>
      <c r="B2405" s="8" t="s">
        <v>5105</v>
      </c>
      <c r="C2405" s="3" t="str">
        <f>_xlfn.XLOOKUP(B2405,'[1]daily break down'!$D:$D,'[1]daily break down'!$E:$E,"")</f>
        <v>LITTORAL</v>
      </c>
      <c r="D2405" s="1" t="s">
        <v>11</v>
      </c>
      <c r="E2405" s="1" t="s">
        <v>594</v>
      </c>
      <c r="F2405" s="3" t="s">
        <v>31</v>
      </c>
      <c r="G2405" s="1" t="s">
        <v>5104</v>
      </c>
      <c r="H2405" s="34" t="str">
        <f>_xlfn.XLOOKUP(B2405,[2]CALCULATION!$B:$B,[2]CALCULATION!$H:$H,"")</f>
        <v>ZTE</v>
      </c>
      <c r="I2405" s="28">
        <v>0</v>
      </c>
      <c r="J2405" s="28">
        <v>0</v>
      </c>
      <c r="K2405" s="28">
        <v>0</v>
      </c>
      <c r="L2405" s="28">
        <v>0</v>
      </c>
      <c r="M2405" s="28">
        <v>0</v>
      </c>
      <c r="N2405" s="28">
        <v>0</v>
      </c>
      <c r="O2405" s="28">
        <v>0</v>
      </c>
      <c r="P2405" s="28">
        <v>0</v>
      </c>
      <c r="Q2405" s="28">
        <v>0</v>
      </c>
      <c r="R2405" s="28">
        <v>0</v>
      </c>
      <c r="S2405" s="94">
        <v>0</v>
      </c>
      <c r="T2405" s="94">
        <f>_xlfn.XLOOKUP(B2405,'[3]Nur des jours'!$B:$B,'[3]Nur des jours'!$U:$U,"")</f>
        <v>0</v>
      </c>
      <c r="U2405" s="94">
        <v>0</v>
      </c>
      <c r="V2405" s="94">
        <v>0</v>
      </c>
      <c r="W2405" s="94">
        <v>0</v>
      </c>
      <c r="X2405" s="94">
        <v>0</v>
      </c>
      <c r="Y2405" s="94">
        <v>0</v>
      </c>
      <c r="Z2405" s="94">
        <v>0</v>
      </c>
      <c r="AA2405" s="94">
        <v>0</v>
      </c>
      <c r="AB2405" s="94">
        <v>0</v>
      </c>
      <c r="AC2405" s="94"/>
      <c r="AD2405" s="94">
        <v>0</v>
      </c>
      <c r="AE2405" s="94">
        <v>0</v>
      </c>
      <c r="AF2405" s="94">
        <v>0</v>
      </c>
      <c r="AG2405" s="94">
        <v>0</v>
      </c>
      <c r="AH2405" s="94">
        <v>0</v>
      </c>
      <c r="AI2405" s="49" t="s">
        <v>5559</v>
      </c>
      <c r="AJ2405" s="49"/>
      <c r="AK2405" s="48" t="str" cm="1">
        <f t="array" ref="AK2405">IFERROR(_xlfn.IFS(
AM2405="MPR ISSUE","PDH",
AM2405="BSS Hardware Issue","BSS",
AM2405="Sites strategiques, MLL, Pylone, etc.","ENVTECH",
AM2405="AKTIVCO DEFAUT GE &amp; POWER Cabinet","AKTIVCO",
AM2405="AKTIVCO Coupure ENEO &amp; Baisse de tension","AKTIVCO GRID ONLY",
AM2405="Coupure ENEO &amp; Baisse de tension","IHS GRID ONLY",
AM2405="Defaut GE &amp; POWER Cabinet","IHS",
AM2405="Sharing","Partners",
AM2405="Sites strategiques &amp; DataCenter","SST &amp; DC",
AM2405="Exclu","Exclu",
AM2405="SAT","SAT",
AM2405="SPARE-ISSUE","SPARE-ISSUE",
AM2405="Fiber CAmtel","TRANS_FO_CAMTEL",
AM2405="Fiber AOF","Fiber AOF",
AM2405="Projet OCM (HUAWEI)","TRAVAUX-HUAWEI",
AM2405="Projet OCM (NOKIA)","TRAVAUX-NOKIA",
AM2405="ACCESS-ISSUE","ACCESS-ISSUE",
AM2405="Projet OCM (ZTE, NOKIA, autres projets)","TRAVAUX OCM",
AM2405="No root CAuse","No root cause",
AM2405="ODU HS","PDH",
AM2405="IP &amp; VLAN","PDH",
AM2405="Warehouse HUAWEI","SPARE-ISSUE",
AM2405="SPARE-HS","SPARE-ISSUE",
AM2405="Power Telco","BSS",AM2405="no impacts","no impacts"
),"")</f>
        <v>no impacts</v>
      </c>
      <c r="AL2405" s="48" t="str" cm="1">
        <f t="array" ref="AL2405">IFERROR(_xlfn.IFS(
AM2405="MPR ISSUE","TX ISSUE",
AM2405="BSS Hardware Issue","RAN ISSUE",
AM2405="Sites strategiques, MLL, Pylone, etc.","ENVTECH",
AM2405="AKTIVCO DEFAUT GE &amp; POWER Cabinet","POWER ISSUE",
AM2405="AKTIVCO Coupure ENEO &amp; Baisse de tension","POWER ISSUE",
AM2405="Coupure ENEO &amp; Baisse de tension","POWER ISSUE",
AM2405="Defaut GE &amp; POWER Cabinet","POWER ISSUE",
AM2405="Sharing","POWER ISSUE",
AM2405="Sites strategiques &amp; DataCenter","POWER ISSUE",
AM2405="Exclu","Exclu",
AM2405="SAT","TX ISSUE",
AM2405="SPARE-ISSUE","SPARE-ISSUE",
AM2405="Fiber CAmtel","TX ISSUE",
AM2405="Fiber AOF","TX ISSUE",
AM2405="Projet OCM (HUAWEI)","TRAVAUX-HUAWEI",
AM2405="Projet OCM (NOKIA)","TRAVAUX -NOKIA",
AM2405="ACCESS-ISSUE","ACCESS-ISSUE",
AM2405="Projet OCM (ZTE, NOKIA, autres projets)","TRAVAUX OCM",
AM2405="No root CAuse","No root cause",
AM2405="ODU HS","TX ISSUE",
AM2405="IP &amp; VLAN","TX ISSUE",
AM2405="Warehouse HUAWEI","SPARE-ISSUE",
AM2405="SPARE-HS","SPARE-ISSUE",
AM2405="Power Telco","RAN ISSUE",AM2405="no impacts","no impacts"
),"")</f>
        <v>no impacts</v>
      </c>
      <c r="AM2405" s="67" t="s">
        <v>5605</v>
      </c>
      <c r="AN2405" s="48" t="str" cm="1">
        <f t="array" ref="AN2405">IFERROR(_xlfn.IFS(
AM2405="MPR ISSUE","ACTIVE",
AM2405="BSS Hardware Issue","ACTIVE",
AM2405="Sites strategiques, MLL, Pylone, etc.","PASSIVE",
AM2405="AKTIVCO DEFAUT GE &amp; POWER Cabinet","PASSIVE",
AM2405="AKTIVCO Coupure ENEO &amp; Baisse de tension","PASSIVE",
AM2405="Coupure ENEO &amp; Baisse de tension","PASSIVE",
AM2405="Defaut GE &amp; POWER Cabinet","PASSIVE",
AM2405="Sharing","PASSIVE",
AM2405="Sites strategiques &amp; DataCenter","PASSIVE",
AM2405="Exclu","Exclu",
AM2405="SAT","ACTIVE",
AM2405="SPARE-ISSUE","SPARE-ISSUE",
AM2405="Fiber CAmtel","ACTIVE",
AM2405="Fiber AOF","ACTIVE",
AM2405="Projet OCM (HUAWEI)","PLANNED WORKS",
AM2405="Projet OCM (NOKIA)","PLANNED WORKS",
AM2405="ACCESS-ISSUE","ACCESS-ISSUE",
AM2405="Projet OCM (ZTE, NOKIA, autres projets)","PLANNED WORKS",
AM2405="No root CAuse","No root cause",
AM2405="ODU HS","ACTIVE",
AM2405="IP &amp; VLAN","ACTIVE",
AM2405="Warehouse HUAWEI","SPARE-ISSUE",
AM2405="SPARE-HS","SPARE-ISSUE",
AM2405="Power Telco","ACTIVE", AM2405="no impacts","no impacts"
),"")</f>
        <v>no impacts</v>
      </c>
      <c r="AO2405" s="93" t="s">
        <v>5537</v>
      </c>
      <c r="AP2405" s="101" t="str">
        <f t="shared" ref="AP2405:AP2436" si="69">B2405</f>
        <v>LIT_308</v>
      </c>
      <c r="AR2405" s="17" t="s">
        <v>5537</v>
      </c>
      <c r="AS2405" s="7" t="s">
        <v>5537</v>
      </c>
      <c r="AT2405" s="6"/>
      <c r="AU2405" s="7"/>
      <c r="AV2405" s="3" t="s">
        <v>5537</v>
      </c>
      <c r="AW2405" s="18" t="s">
        <v>5537</v>
      </c>
      <c r="AX2405" s="18" t="s">
        <v>5537</v>
      </c>
      <c r="AY2405" s="18" t="s">
        <v>5537</v>
      </c>
      <c r="AZ2405" s="18" t="s">
        <v>5537</v>
      </c>
      <c r="BA2405" s="18" t="s">
        <v>5537</v>
      </c>
      <c r="BB2405" s="18" t="s">
        <v>5537</v>
      </c>
      <c r="BC2405" s="18" t="s">
        <v>5537</v>
      </c>
      <c r="BD2405" s="18" t="s">
        <v>5537</v>
      </c>
      <c r="BE2405" s="18" t="s">
        <v>5537</v>
      </c>
      <c r="BF2405" s="18" t="s">
        <v>5537</v>
      </c>
      <c r="BG2405" s="18" t="s">
        <v>5537</v>
      </c>
      <c r="BH2405" s="18" t="s">
        <v>5537</v>
      </c>
      <c r="BI2405" s="9" t="s">
        <v>5537</v>
      </c>
      <c r="BJ2405" s="14"/>
      <c r="BK2405" s="14" t="s">
        <v>5537</v>
      </c>
      <c r="BL2405" s="14" t="str">
        <f>_xlfn.XLOOKUP(B2405,'[4]cell downs 18042026 17h'!$B:$B,'[4]cell downs 18042026 17h'!$B:$B,"")</f>
        <v/>
      </c>
      <c r="BM2405" s="14" t="str">
        <f>_xlfn.XLOOKUP(B2405,'[5]Cells Huawei 19042026 15h'!$B:$B,'[5]Cells Huawei 19042026 15h'!$B:$B,"")</f>
        <v/>
      </c>
      <c r="BN2405" s="9" t="str">
        <f>_xlfn.XLOOKUP(B2405,'[6]cells down 19042026 9H40'!$B:$B,'[6]cells down 19042026 9H40'!$B:$B,"")</f>
        <v/>
      </c>
      <c r="BO2405" s="9" t="s">
        <v>5105</v>
      </c>
      <c r="BP2405" s="9" t="s">
        <v>5537</v>
      </c>
      <c r="BQ2405" s="115"/>
    </row>
    <row r="2406" spans="1:69" s="9" customFormat="1" x14ac:dyDescent="0.3">
      <c r="A2406" s="1" t="s">
        <v>5066</v>
      </c>
      <c r="B2406" s="8" t="s">
        <v>5106</v>
      </c>
      <c r="C2406" s="3" t="str">
        <f>_xlfn.XLOOKUP(B2406,'[1]daily break down'!$D:$D,'[1]daily break down'!$E:$E,"")</f>
        <v>LITTORAL</v>
      </c>
      <c r="D2406" s="1" t="s">
        <v>11</v>
      </c>
      <c r="E2406" s="1" t="s">
        <v>83</v>
      </c>
      <c r="F2406" s="3" t="s">
        <v>31</v>
      </c>
      <c r="G2406" s="1" t="s">
        <v>5066</v>
      </c>
      <c r="H2406" s="34" t="str">
        <f>_xlfn.XLOOKUP(B2406,[2]CALCULATION!$B:$B,[2]CALCULATION!$H:$H,"")</f>
        <v>ZTE</v>
      </c>
      <c r="I2406" s="28">
        <v>0</v>
      </c>
      <c r="J2406" s="28">
        <v>0</v>
      </c>
      <c r="K2406" s="28">
        <v>0</v>
      </c>
      <c r="L2406" s="28">
        <v>0</v>
      </c>
      <c r="M2406" s="28">
        <v>0</v>
      </c>
      <c r="N2406" s="28">
        <v>0</v>
      </c>
      <c r="O2406" s="28">
        <v>0</v>
      </c>
      <c r="P2406" s="28">
        <v>0</v>
      </c>
      <c r="Q2406" s="28">
        <v>0</v>
      </c>
      <c r="R2406" s="28">
        <v>0</v>
      </c>
      <c r="S2406" s="94">
        <v>0</v>
      </c>
      <c r="T2406" s="94">
        <f>_xlfn.XLOOKUP(B2406,'[3]Nur des jours'!$B:$B,'[3]Nur des jours'!$U:$U,"")</f>
        <v>0</v>
      </c>
      <c r="U2406" s="94">
        <v>0</v>
      </c>
      <c r="V2406" s="94">
        <v>0</v>
      </c>
      <c r="W2406" s="94">
        <v>0</v>
      </c>
      <c r="X2406" s="94">
        <v>0</v>
      </c>
      <c r="Y2406" s="94">
        <v>0</v>
      </c>
      <c r="Z2406" s="94">
        <v>0</v>
      </c>
      <c r="AA2406" s="94">
        <v>0</v>
      </c>
      <c r="AB2406" s="94">
        <v>0</v>
      </c>
      <c r="AC2406" s="94"/>
      <c r="AD2406" s="94">
        <v>0</v>
      </c>
      <c r="AE2406" s="94">
        <v>0</v>
      </c>
      <c r="AF2406" s="94">
        <v>0</v>
      </c>
      <c r="AG2406" s="94">
        <v>0</v>
      </c>
      <c r="AH2406" s="94">
        <v>0</v>
      </c>
      <c r="AI2406" s="49" t="s">
        <v>5559</v>
      </c>
      <c r="AJ2406" s="49"/>
      <c r="AK2406" s="48" t="str" cm="1">
        <f t="array" ref="AK2406">IFERROR(_xlfn.IFS(
AM2406="MPR ISSUE","PDH",
AM2406="BSS Hardware Issue","BSS",
AM2406="Sites strategiques, MLL, Pylone, etc.","ENVTECH",
AM2406="AKTIVCO DEFAUT GE &amp; POWER Cabinet","AKTIVCO",
AM2406="AKTIVCO Coupure ENEO &amp; Baisse de tension","AKTIVCO GRID ONLY",
AM2406="Coupure ENEO &amp; Baisse de tension","IHS GRID ONLY",
AM2406="Defaut GE &amp; POWER Cabinet","IHS",
AM2406="Sharing","Partners",
AM2406="Sites strategiques &amp; DataCenter","SST &amp; DC",
AM2406="Exclu","Exclu",
AM2406="SAT","SAT",
AM2406="SPARE-ISSUE","SPARE-ISSUE",
AM2406="Fiber CAmtel","TRANS_FO_CAMTEL",
AM2406="Fiber AOF","Fiber AOF",
AM2406="Projet OCM (HUAWEI)","TRAVAUX-HUAWEI",
AM2406="Projet OCM (NOKIA)","TRAVAUX-NOKIA",
AM2406="ACCESS-ISSUE","ACCESS-ISSUE",
AM2406="Projet OCM (ZTE, NOKIA, autres projets)","TRAVAUX OCM",
AM2406="No root CAuse","No root cause",
AM2406="ODU HS","PDH",
AM2406="IP &amp; VLAN","PDH",
AM2406="Warehouse HUAWEI","SPARE-ISSUE",
AM2406="SPARE-HS","SPARE-ISSUE",
AM2406="Power Telco","BSS",AM2406="no impacts","no impacts"
),"")</f>
        <v>no impacts</v>
      </c>
      <c r="AL2406" s="48" t="str" cm="1">
        <f t="array" ref="AL2406">IFERROR(_xlfn.IFS(
AM2406="MPR ISSUE","TX ISSUE",
AM2406="BSS Hardware Issue","RAN ISSUE",
AM2406="Sites strategiques, MLL, Pylone, etc.","ENVTECH",
AM2406="AKTIVCO DEFAUT GE &amp; POWER Cabinet","POWER ISSUE",
AM2406="AKTIVCO Coupure ENEO &amp; Baisse de tension","POWER ISSUE",
AM2406="Coupure ENEO &amp; Baisse de tension","POWER ISSUE",
AM2406="Defaut GE &amp; POWER Cabinet","POWER ISSUE",
AM2406="Sharing","POWER ISSUE",
AM2406="Sites strategiques &amp; DataCenter","POWER ISSUE",
AM2406="Exclu","Exclu",
AM2406="SAT","TX ISSUE",
AM2406="SPARE-ISSUE","SPARE-ISSUE",
AM2406="Fiber CAmtel","TX ISSUE",
AM2406="Fiber AOF","TX ISSUE",
AM2406="Projet OCM (HUAWEI)","TRAVAUX-HUAWEI",
AM2406="Projet OCM (NOKIA)","TRAVAUX -NOKIA",
AM2406="ACCESS-ISSUE","ACCESS-ISSUE",
AM2406="Projet OCM (ZTE, NOKIA, autres projets)","TRAVAUX OCM",
AM2406="No root CAuse","No root cause",
AM2406="ODU HS","TX ISSUE",
AM2406="IP &amp; VLAN","TX ISSUE",
AM2406="Warehouse HUAWEI","SPARE-ISSUE",
AM2406="SPARE-HS","SPARE-ISSUE",
AM2406="Power Telco","RAN ISSUE",AM2406="no impacts","no impacts"
),"")</f>
        <v>no impacts</v>
      </c>
      <c r="AM2406" s="67" t="s">
        <v>5605</v>
      </c>
      <c r="AN2406" s="48" t="str" cm="1">
        <f t="array" ref="AN2406">IFERROR(_xlfn.IFS(
AM2406="MPR ISSUE","ACTIVE",
AM2406="BSS Hardware Issue","ACTIVE",
AM2406="Sites strategiques, MLL, Pylone, etc.","PASSIVE",
AM2406="AKTIVCO DEFAUT GE &amp; POWER Cabinet","PASSIVE",
AM2406="AKTIVCO Coupure ENEO &amp; Baisse de tension","PASSIVE",
AM2406="Coupure ENEO &amp; Baisse de tension","PASSIVE",
AM2406="Defaut GE &amp; POWER Cabinet","PASSIVE",
AM2406="Sharing","PASSIVE",
AM2406="Sites strategiques &amp; DataCenter","PASSIVE",
AM2406="Exclu","Exclu",
AM2406="SAT","ACTIVE",
AM2406="SPARE-ISSUE","SPARE-ISSUE",
AM2406="Fiber CAmtel","ACTIVE",
AM2406="Fiber AOF","ACTIVE",
AM2406="Projet OCM (HUAWEI)","PLANNED WORKS",
AM2406="Projet OCM (NOKIA)","PLANNED WORKS",
AM2406="ACCESS-ISSUE","ACCESS-ISSUE",
AM2406="Projet OCM (ZTE, NOKIA, autres projets)","PLANNED WORKS",
AM2406="No root CAuse","No root cause",
AM2406="ODU HS","ACTIVE",
AM2406="IP &amp; VLAN","ACTIVE",
AM2406="Warehouse HUAWEI","SPARE-ISSUE",
AM2406="SPARE-HS","SPARE-ISSUE",
AM2406="Power Telco","ACTIVE", AM2406="no impacts","no impacts"
),"")</f>
        <v>no impacts</v>
      </c>
      <c r="AO2406" s="93" t="s">
        <v>5537</v>
      </c>
      <c r="AP2406" s="101" t="str">
        <f t="shared" si="69"/>
        <v>LIT_108</v>
      </c>
      <c r="AR2406" s="17" t="s">
        <v>5537</v>
      </c>
      <c r="AS2406" s="7" t="s">
        <v>5537</v>
      </c>
      <c r="AT2406" s="6"/>
      <c r="AU2406" s="7"/>
      <c r="AV2406" s="3" t="s">
        <v>5537</v>
      </c>
      <c r="AW2406" s="18" t="s">
        <v>5537</v>
      </c>
      <c r="AX2406" s="18" t="s">
        <v>5537</v>
      </c>
      <c r="AY2406" s="18" t="s">
        <v>5537</v>
      </c>
      <c r="AZ2406" s="18" t="s">
        <v>5537</v>
      </c>
      <c r="BA2406" s="18" t="s">
        <v>5537</v>
      </c>
      <c r="BB2406" s="18" t="s">
        <v>5537</v>
      </c>
      <c r="BC2406" s="18" t="s">
        <v>5537</v>
      </c>
      <c r="BD2406" s="18" t="s">
        <v>5537</v>
      </c>
      <c r="BE2406" s="18" t="s">
        <v>5537</v>
      </c>
      <c r="BF2406" s="18" t="s">
        <v>5537</v>
      </c>
      <c r="BG2406" s="18" t="s">
        <v>5537</v>
      </c>
      <c r="BH2406" s="18" t="s">
        <v>5537</v>
      </c>
      <c r="BI2406" s="9" t="s">
        <v>5537</v>
      </c>
      <c r="BJ2406" s="14"/>
      <c r="BK2406" s="14" t="s">
        <v>5537</v>
      </c>
      <c r="BL2406" s="14" t="str">
        <f>_xlfn.XLOOKUP(B2406,'[4]cell downs 18042026 17h'!$B:$B,'[4]cell downs 18042026 17h'!$B:$B,"")</f>
        <v/>
      </c>
      <c r="BM2406" s="14" t="str">
        <f>_xlfn.XLOOKUP(B2406,'[5]Cells Huawei 19042026 15h'!$B:$B,'[5]Cells Huawei 19042026 15h'!$B:$B,"")</f>
        <v/>
      </c>
      <c r="BN2406" s="9" t="str">
        <f>_xlfn.XLOOKUP(B2406,'[6]cells down 19042026 9H40'!$B:$B,'[6]cells down 19042026 9H40'!$B:$B,"")</f>
        <v/>
      </c>
      <c r="BO2406" s="9" t="s">
        <v>5106</v>
      </c>
      <c r="BP2406" s="9" t="s">
        <v>594</v>
      </c>
      <c r="BQ2406" s="115"/>
    </row>
    <row r="2407" spans="1:69" s="9" customFormat="1" x14ac:dyDescent="0.3">
      <c r="A2407" s="1" t="s">
        <v>5028</v>
      </c>
      <c r="B2407" s="8" t="s">
        <v>5029</v>
      </c>
      <c r="C2407" s="3" t="str">
        <f>_xlfn.XLOOKUP(B2407,'[1]daily break down'!$D:$D,'[1]daily break down'!$E:$E,"")</f>
        <v>CENTRE</v>
      </c>
      <c r="D2407" s="1" t="s">
        <v>21</v>
      </c>
      <c r="E2407" s="1" t="s">
        <v>122</v>
      </c>
      <c r="F2407" s="3" t="s">
        <v>37</v>
      </c>
      <c r="G2407" s="1" t="s">
        <v>5028</v>
      </c>
      <c r="H2407" s="34" t="str">
        <f>_xlfn.XLOOKUP(B2407,[2]CALCULATION!$B:$B,[2]CALCULATION!$H:$H,"")</f>
        <v>ZTE</v>
      </c>
      <c r="I2407" s="28">
        <v>0</v>
      </c>
      <c r="J2407" s="28">
        <v>0</v>
      </c>
      <c r="K2407" s="28">
        <v>0</v>
      </c>
      <c r="L2407" s="28">
        <v>0</v>
      </c>
      <c r="M2407" s="28">
        <v>0</v>
      </c>
      <c r="N2407" s="28">
        <v>0</v>
      </c>
      <c r="O2407" s="28">
        <v>0</v>
      </c>
      <c r="P2407" s="28">
        <v>0</v>
      </c>
      <c r="Q2407" s="28">
        <v>0</v>
      </c>
      <c r="R2407" s="28">
        <v>0</v>
      </c>
      <c r="S2407" s="94">
        <v>0</v>
      </c>
      <c r="T2407" s="94">
        <f>_xlfn.XLOOKUP(B2407,'[3]Nur des jours'!$B:$B,'[3]Nur des jours'!$U:$U,"")</f>
        <v>0</v>
      </c>
      <c r="U2407" s="94">
        <v>0</v>
      </c>
      <c r="V2407" s="94">
        <v>0</v>
      </c>
      <c r="W2407" s="94">
        <v>0</v>
      </c>
      <c r="X2407" s="94">
        <v>0</v>
      </c>
      <c r="Y2407" s="94">
        <v>0</v>
      </c>
      <c r="Z2407" s="94">
        <v>0</v>
      </c>
      <c r="AA2407" s="94">
        <v>0</v>
      </c>
      <c r="AB2407" s="94">
        <v>0</v>
      </c>
      <c r="AC2407" s="94"/>
      <c r="AD2407" s="94">
        <v>0</v>
      </c>
      <c r="AE2407" s="94">
        <v>0</v>
      </c>
      <c r="AF2407" s="94">
        <v>0</v>
      </c>
      <c r="AG2407" s="94">
        <v>0</v>
      </c>
      <c r="AH2407" s="94">
        <v>0</v>
      </c>
      <c r="AI2407" s="49" t="s">
        <v>5559</v>
      </c>
      <c r="AJ2407" s="49"/>
      <c r="AK2407" s="48" t="str" cm="1">
        <f t="array" ref="AK2407">IFERROR(_xlfn.IFS(
AM2407="MPR ISSUE","PDH",
AM2407="BSS Hardware Issue","BSS",
AM2407="Sites strategiques, MLL, Pylone, etc.","ENVTECH",
AM2407="AKTIVCO DEFAUT GE &amp; POWER Cabinet","AKTIVCO",
AM2407="AKTIVCO Coupure ENEO &amp; Baisse de tension","AKTIVCO GRID ONLY",
AM2407="Coupure ENEO &amp; Baisse de tension","IHS GRID ONLY",
AM2407="Defaut GE &amp; POWER Cabinet","IHS",
AM2407="Sharing","Partners",
AM2407="Sites strategiques &amp; DataCenter","SST &amp; DC",
AM2407="Exclu","Exclu",
AM2407="SAT","SAT",
AM2407="SPARE-ISSUE","SPARE-ISSUE",
AM2407="Fiber CAmtel","TRANS_FO_CAMTEL",
AM2407="Fiber AOF","Fiber AOF",
AM2407="Projet OCM (HUAWEI)","TRAVAUX-HUAWEI",
AM2407="Projet OCM (NOKIA)","TRAVAUX-NOKIA",
AM2407="ACCESS-ISSUE","ACCESS-ISSUE",
AM2407="Projet OCM (ZTE, NOKIA, autres projets)","TRAVAUX OCM",
AM2407="No root CAuse","No root cause",
AM2407="ODU HS","PDH",
AM2407="IP &amp; VLAN","PDH",
AM2407="Warehouse HUAWEI","SPARE-ISSUE",
AM2407="SPARE-HS","SPARE-ISSUE",
AM2407="Power Telco","BSS",AM2407="no impacts","no impacts"
),"")</f>
        <v>no impacts</v>
      </c>
      <c r="AL2407" s="48" t="str" cm="1">
        <f t="array" ref="AL2407">IFERROR(_xlfn.IFS(
AM2407="MPR ISSUE","TX ISSUE",
AM2407="BSS Hardware Issue","RAN ISSUE",
AM2407="Sites strategiques, MLL, Pylone, etc.","ENVTECH",
AM2407="AKTIVCO DEFAUT GE &amp; POWER Cabinet","POWER ISSUE",
AM2407="AKTIVCO Coupure ENEO &amp; Baisse de tension","POWER ISSUE",
AM2407="Coupure ENEO &amp; Baisse de tension","POWER ISSUE",
AM2407="Defaut GE &amp; POWER Cabinet","POWER ISSUE",
AM2407="Sharing","POWER ISSUE",
AM2407="Sites strategiques &amp; DataCenter","POWER ISSUE",
AM2407="Exclu","Exclu",
AM2407="SAT","TX ISSUE",
AM2407="SPARE-ISSUE","SPARE-ISSUE",
AM2407="Fiber CAmtel","TX ISSUE",
AM2407="Fiber AOF","TX ISSUE",
AM2407="Projet OCM (HUAWEI)","TRAVAUX-HUAWEI",
AM2407="Projet OCM (NOKIA)","TRAVAUX -NOKIA",
AM2407="ACCESS-ISSUE","ACCESS-ISSUE",
AM2407="Projet OCM (ZTE, NOKIA, autres projets)","TRAVAUX OCM",
AM2407="No root CAuse","No root cause",
AM2407="ODU HS","TX ISSUE",
AM2407="IP &amp; VLAN","TX ISSUE",
AM2407="Warehouse HUAWEI","SPARE-ISSUE",
AM2407="SPARE-HS","SPARE-ISSUE",
AM2407="Power Telco","RAN ISSUE",AM2407="no impacts","no impacts"
),"")</f>
        <v>no impacts</v>
      </c>
      <c r="AM2407" s="67" t="s">
        <v>5605</v>
      </c>
      <c r="AN2407" s="48" t="str" cm="1">
        <f t="array" ref="AN2407">IFERROR(_xlfn.IFS(
AM2407="MPR ISSUE","ACTIVE",
AM2407="BSS Hardware Issue","ACTIVE",
AM2407="Sites strategiques, MLL, Pylone, etc.","PASSIVE",
AM2407="AKTIVCO DEFAUT GE &amp; POWER Cabinet","PASSIVE",
AM2407="AKTIVCO Coupure ENEO &amp; Baisse de tension","PASSIVE",
AM2407="Coupure ENEO &amp; Baisse de tension","PASSIVE",
AM2407="Defaut GE &amp; POWER Cabinet","PASSIVE",
AM2407="Sharing","PASSIVE",
AM2407="Sites strategiques &amp; DataCenter","PASSIVE",
AM2407="Exclu","Exclu",
AM2407="SAT","ACTIVE",
AM2407="SPARE-ISSUE","SPARE-ISSUE",
AM2407="Fiber CAmtel","ACTIVE",
AM2407="Fiber AOF","ACTIVE",
AM2407="Projet OCM (HUAWEI)","PLANNED WORKS",
AM2407="Projet OCM (NOKIA)","PLANNED WORKS",
AM2407="ACCESS-ISSUE","ACCESS-ISSUE",
AM2407="Projet OCM (ZTE, NOKIA, autres projets)","PLANNED WORKS",
AM2407="No root CAuse","No root cause",
AM2407="ODU HS","ACTIVE",
AM2407="IP &amp; VLAN","ACTIVE",
AM2407="Warehouse HUAWEI","SPARE-ISSUE",
AM2407="SPARE-HS","SPARE-ISSUE",
AM2407="Power Telco","ACTIVE", AM2407="no impacts","no impacts"
),"")</f>
        <v>no impacts</v>
      </c>
      <c r="AO2407" s="93" t="s">
        <v>5537</v>
      </c>
      <c r="AP2407" s="101" t="str">
        <f t="shared" si="69"/>
        <v>CTR_749</v>
      </c>
      <c r="AR2407" s="17" t="s">
        <v>5537</v>
      </c>
      <c r="AS2407" s="7" t="s">
        <v>5537</v>
      </c>
      <c r="AT2407" s="6"/>
      <c r="AU2407" s="7"/>
      <c r="AV2407" s="3" t="s">
        <v>5537</v>
      </c>
      <c r="AW2407" s="18" t="s">
        <v>5537</v>
      </c>
      <c r="AX2407" s="18" t="s">
        <v>5537</v>
      </c>
      <c r="AY2407" s="18" t="s">
        <v>5537</v>
      </c>
      <c r="AZ2407" s="18" t="s">
        <v>5537</v>
      </c>
      <c r="BA2407" s="18" t="s">
        <v>5537</v>
      </c>
      <c r="BB2407" s="18" t="s">
        <v>5537</v>
      </c>
      <c r="BC2407" s="18" t="s">
        <v>5537</v>
      </c>
      <c r="BD2407" s="18" t="s">
        <v>5537</v>
      </c>
      <c r="BE2407" s="18" t="s">
        <v>5537</v>
      </c>
      <c r="BF2407" s="18" t="s">
        <v>5537</v>
      </c>
      <c r="BG2407" s="18" t="s">
        <v>5537</v>
      </c>
      <c r="BH2407" s="18" t="s">
        <v>5537</v>
      </c>
      <c r="BI2407" s="9" t="s">
        <v>5537</v>
      </c>
      <c r="BJ2407" s="14"/>
      <c r="BK2407" s="14" t="s">
        <v>5537</v>
      </c>
      <c r="BL2407" s="14" t="str">
        <f>_xlfn.XLOOKUP(B2407,'[4]cell downs 18042026 17h'!$B:$B,'[4]cell downs 18042026 17h'!$B:$B,"")</f>
        <v/>
      </c>
      <c r="BM2407" s="14" t="str">
        <f>_xlfn.XLOOKUP(B2407,'[5]Cells Huawei 19042026 15h'!$B:$B,'[5]Cells Huawei 19042026 15h'!$B:$B,"")</f>
        <v/>
      </c>
      <c r="BN2407" s="9" t="str">
        <f>_xlfn.XLOOKUP(B2407,'[6]cells down 19042026 9H40'!$B:$B,'[6]cells down 19042026 9H40'!$B:$B,"")</f>
        <v/>
      </c>
      <c r="BO2407" s="9" t="s">
        <v>5537</v>
      </c>
      <c r="BP2407" s="9" t="s">
        <v>12</v>
      </c>
      <c r="BQ2407" s="115"/>
    </row>
    <row r="2408" spans="1:69" s="9" customFormat="1" x14ac:dyDescent="0.3">
      <c r="A2408" s="1" t="s">
        <v>5041</v>
      </c>
      <c r="B2408" s="8" t="s">
        <v>5042</v>
      </c>
      <c r="C2408" s="3" t="str">
        <f>_xlfn.XLOOKUP(B2408,'[1]daily break down'!$D:$D,'[1]daily break down'!$E:$E,"")</f>
        <v>Yaounde</v>
      </c>
      <c r="D2408" s="1" t="s">
        <v>11</v>
      </c>
      <c r="E2408" s="1" t="s">
        <v>594</v>
      </c>
      <c r="F2408" s="3" t="s">
        <v>37</v>
      </c>
      <c r="G2408" s="1" t="s">
        <v>38</v>
      </c>
      <c r="H2408" s="34" t="str">
        <f>_xlfn.XLOOKUP(B2408,[2]CALCULATION!$B:$B,[2]CALCULATION!$H:$H,"")</f>
        <v>ZTE</v>
      </c>
      <c r="I2408" s="28">
        <v>0</v>
      </c>
      <c r="J2408" s="28">
        <v>0</v>
      </c>
      <c r="K2408" s="28">
        <v>0</v>
      </c>
      <c r="L2408" s="28">
        <v>0</v>
      </c>
      <c r="M2408" s="28">
        <v>0</v>
      </c>
      <c r="N2408" s="28">
        <v>0</v>
      </c>
      <c r="O2408" s="28">
        <v>0</v>
      </c>
      <c r="P2408" s="28">
        <v>0</v>
      </c>
      <c r="Q2408" s="28">
        <v>0</v>
      </c>
      <c r="R2408" s="28">
        <v>0</v>
      </c>
      <c r="S2408" s="94">
        <v>0</v>
      </c>
      <c r="T2408" s="94">
        <f>_xlfn.XLOOKUP(B2408,'[3]Nur des jours'!$B:$B,'[3]Nur des jours'!$U:$U,"")</f>
        <v>0</v>
      </c>
      <c r="U2408" s="94">
        <v>0</v>
      </c>
      <c r="V2408" s="94">
        <v>0</v>
      </c>
      <c r="W2408" s="94">
        <v>0</v>
      </c>
      <c r="X2408" s="94">
        <v>0</v>
      </c>
      <c r="Y2408" s="94">
        <v>0</v>
      </c>
      <c r="Z2408" s="94">
        <v>0</v>
      </c>
      <c r="AA2408" s="94">
        <v>0</v>
      </c>
      <c r="AB2408" s="94">
        <v>0</v>
      </c>
      <c r="AC2408" s="94"/>
      <c r="AD2408" s="94">
        <v>0</v>
      </c>
      <c r="AE2408" s="94">
        <v>0</v>
      </c>
      <c r="AF2408" s="94">
        <v>0</v>
      </c>
      <c r="AG2408" s="94">
        <v>0</v>
      </c>
      <c r="AH2408" s="94">
        <v>0</v>
      </c>
      <c r="AI2408" s="49" t="s">
        <v>5559</v>
      </c>
      <c r="AJ2408" s="49"/>
      <c r="AK2408" s="48" t="str" cm="1">
        <f t="array" ref="AK2408">IFERROR(_xlfn.IFS(
AM2408="MPR ISSUE","PDH",
AM2408="BSS Hardware Issue","BSS",
AM2408="Sites strategiques, MLL, Pylone, etc.","ENVTECH",
AM2408="AKTIVCO DEFAUT GE &amp; POWER Cabinet","AKTIVCO",
AM2408="AKTIVCO Coupure ENEO &amp; Baisse de tension","AKTIVCO GRID ONLY",
AM2408="Coupure ENEO &amp; Baisse de tension","IHS GRID ONLY",
AM2408="Defaut GE &amp; POWER Cabinet","IHS",
AM2408="Sharing","Partners",
AM2408="Sites strategiques &amp; DataCenter","SST &amp; DC",
AM2408="Exclu","Exclu",
AM2408="SAT","SAT",
AM2408="SPARE-ISSUE","SPARE-ISSUE",
AM2408="Fiber CAmtel","TRANS_FO_CAMTEL",
AM2408="Fiber AOF","Fiber AOF",
AM2408="Projet OCM (HUAWEI)","TRAVAUX-HUAWEI",
AM2408="Projet OCM (NOKIA)","TRAVAUX-NOKIA",
AM2408="ACCESS-ISSUE","ACCESS-ISSUE",
AM2408="Projet OCM (ZTE, NOKIA, autres projets)","TRAVAUX OCM",
AM2408="No root CAuse","No root cause",
AM2408="ODU HS","PDH",
AM2408="IP &amp; VLAN","PDH",
AM2408="Warehouse HUAWEI","SPARE-ISSUE",
AM2408="SPARE-HS","SPARE-ISSUE",
AM2408="Power Telco","BSS",AM2408="no impacts","no impacts"
),"")</f>
        <v>no impacts</v>
      </c>
      <c r="AL2408" s="48" t="str" cm="1">
        <f t="array" ref="AL2408">IFERROR(_xlfn.IFS(
AM2408="MPR ISSUE","TX ISSUE",
AM2408="BSS Hardware Issue","RAN ISSUE",
AM2408="Sites strategiques, MLL, Pylone, etc.","ENVTECH",
AM2408="AKTIVCO DEFAUT GE &amp; POWER Cabinet","POWER ISSUE",
AM2408="AKTIVCO Coupure ENEO &amp; Baisse de tension","POWER ISSUE",
AM2408="Coupure ENEO &amp; Baisse de tension","POWER ISSUE",
AM2408="Defaut GE &amp; POWER Cabinet","POWER ISSUE",
AM2408="Sharing","POWER ISSUE",
AM2408="Sites strategiques &amp; DataCenter","POWER ISSUE",
AM2408="Exclu","Exclu",
AM2408="SAT","TX ISSUE",
AM2408="SPARE-ISSUE","SPARE-ISSUE",
AM2408="Fiber CAmtel","TX ISSUE",
AM2408="Fiber AOF","TX ISSUE",
AM2408="Projet OCM (HUAWEI)","TRAVAUX-HUAWEI",
AM2408="Projet OCM (NOKIA)","TRAVAUX -NOKIA",
AM2408="ACCESS-ISSUE","ACCESS-ISSUE",
AM2408="Projet OCM (ZTE, NOKIA, autres projets)","TRAVAUX OCM",
AM2408="No root CAuse","No root cause",
AM2408="ODU HS","TX ISSUE",
AM2408="IP &amp; VLAN","TX ISSUE",
AM2408="Warehouse HUAWEI","SPARE-ISSUE",
AM2408="SPARE-HS","SPARE-ISSUE",
AM2408="Power Telco","RAN ISSUE",AM2408="no impacts","no impacts"
),"")</f>
        <v>no impacts</v>
      </c>
      <c r="AM2408" s="67" t="s">
        <v>5605</v>
      </c>
      <c r="AN2408" s="48" t="str" cm="1">
        <f t="array" ref="AN2408">IFERROR(_xlfn.IFS(
AM2408="MPR ISSUE","ACTIVE",
AM2408="BSS Hardware Issue","ACTIVE",
AM2408="Sites strategiques, MLL, Pylone, etc.","PASSIVE",
AM2408="AKTIVCO DEFAUT GE &amp; POWER Cabinet","PASSIVE",
AM2408="AKTIVCO Coupure ENEO &amp; Baisse de tension","PASSIVE",
AM2408="Coupure ENEO &amp; Baisse de tension","PASSIVE",
AM2408="Defaut GE &amp; POWER Cabinet","PASSIVE",
AM2408="Sharing","PASSIVE",
AM2408="Sites strategiques &amp; DataCenter","PASSIVE",
AM2408="Exclu","Exclu",
AM2408="SAT","ACTIVE",
AM2408="SPARE-ISSUE","SPARE-ISSUE",
AM2408="Fiber CAmtel","ACTIVE",
AM2408="Fiber AOF","ACTIVE",
AM2408="Projet OCM (HUAWEI)","PLANNED WORKS",
AM2408="Projet OCM (NOKIA)","PLANNED WORKS",
AM2408="ACCESS-ISSUE","ACCESS-ISSUE",
AM2408="Projet OCM (ZTE, NOKIA, autres projets)","PLANNED WORKS",
AM2408="No root CAuse","No root cause",
AM2408="ODU HS","ACTIVE",
AM2408="IP &amp; VLAN","ACTIVE",
AM2408="Warehouse HUAWEI","SPARE-ISSUE",
AM2408="SPARE-HS","SPARE-ISSUE",
AM2408="Power Telco","ACTIVE", AM2408="no impacts","no impacts"
),"")</f>
        <v>no impacts</v>
      </c>
      <c r="AO2408" s="93" t="s">
        <v>5537</v>
      </c>
      <c r="AP2408" s="101" t="str">
        <f t="shared" si="69"/>
        <v>CTR_695</v>
      </c>
      <c r="AR2408" s="17" t="s">
        <v>5537</v>
      </c>
      <c r="AS2408" s="7" t="s">
        <v>5537</v>
      </c>
      <c r="AT2408" s="6"/>
      <c r="AU2408" s="7"/>
      <c r="AV2408" s="3" t="s">
        <v>5537</v>
      </c>
      <c r="AW2408" s="18" t="s">
        <v>5537</v>
      </c>
      <c r="AX2408" s="18" t="s">
        <v>5537</v>
      </c>
      <c r="AY2408" s="18" t="s">
        <v>5537</v>
      </c>
      <c r="AZ2408" s="18" t="s">
        <v>5537</v>
      </c>
      <c r="BA2408" s="18" t="s">
        <v>5537</v>
      </c>
      <c r="BB2408" s="18" t="s">
        <v>5537</v>
      </c>
      <c r="BC2408" s="18" t="s">
        <v>5537</v>
      </c>
      <c r="BD2408" s="18" t="s">
        <v>5537</v>
      </c>
      <c r="BE2408" s="18" t="s">
        <v>5537</v>
      </c>
      <c r="BF2408" s="18" t="s">
        <v>5537</v>
      </c>
      <c r="BG2408" s="18" t="s">
        <v>5537</v>
      </c>
      <c r="BH2408" s="18" t="s">
        <v>5537</v>
      </c>
      <c r="BI2408" s="9" t="s">
        <v>5537</v>
      </c>
      <c r="BJ2408" s="14"/>
      <c r="BK2408" s="14" t="s">
        <v>5537</v>
      </c>
      <c r="BL2408" s="14" t="str">
        <f>_xlfn.XLOOKUP(B2408,'[4]cell downs 18042026 17h'!$B:$B,'[4]cell downs 18042026 17h'!$B:$B,"")</f>
        <v/>
      </c>
      <c r="BM2408" s="14" t="str">
        <f>_xlfn.XLOOKUP(B2408,'[5]Cells Huawei 19042026 15h'!$B:$B,'[5]Cells Huawei 19042026 15h'!$B:$B,"")</f>
        <v/>
      </c>
      <c r="BN2408" s="9" t="str">
        <f>_xlfn.XLOOKUP(B2408,'[6]cells down 19042026 9H40'!$B:$B,'[6]cells down 19042026 9H40'!$B:$B,"")</f>
        <v/>
      </c>
      <c r="BO2408" s="9" t="s">
        <v>5042</v>
      </c>
      <c r="BP2408" s="9" t="s">
        <v>12</v>
      </c>
      <c r="BQ2408" s="115"/>
    </row>
    <row r="2409" spans="1:69" s="9" customFormat="1" x14ac:dyDescent="0.3">
      <c r="A2409" s="1" t="s">
        <v>3781</v>
      </c>
      <c r="B2409" s="8" t="s">
        <v>5052</v>
      </c>
      <c r="C2409" s="3" t="str">
        <f>_xlfn.XLOOKUP(B2409,'[1]daily break down'!$D:$D,'[1]daily break down'!$E:$E,"")</f>
        <v>LITTORAL</v>
      </c>
      <c r="D2409" s="1" t="s">
        <v>11</v>
      </c>
      <c r="E2409" s="1" t="s">
        <v>12</v>
      </c>
      <c r="F2409" s="3" t="s">
        <v>31</v>
      </c>
      <c r="G2409" s="1" t="s">
        <v>3781</v>
      </c>
      <c r="H2409" s="34" t="str">
        <f>_xlfn.XLOOKUP(B2409,[2]CALCULATION!$B:$B,[2]CALCULATION!$H:$H,"")</f>
        <v>ZTE</v>
      </c>
      <c r="I2409" s="28">
        <v>0</v>
      </c>
      <c r="J2409" s="28">
        <v>0</v>
      </c>
      <c r="K2409" s="28">
        <v>0</v>
      </c>
      <c r="L2409" s="28">
        <v>0</v>
      </c>
      <c r="M2409" s="28">
        <v>0</v>
      </c>
      <c r="N2409" s="28">
        <v>0</v>
      </c>
      <c r="O2409" s="28">
        <v>0</v>
      </c>
      <c r="P2409" s="28">
        <v>0</v>
      </c>
      <c r="Q2409" s="28">
        <v>0</v>
      </c>
      <c r="R2409" s="28">
        <v>0</v>
      </c>
      <c r="S2409" s="94">
        <v>0</v>
      </c>
      <c r="T2409" s="94">
        <f>_xlfn.XLOOKUP(B2409,'[3]Nur des jours'!$B:$B,'[3]Nur des jours'!$U:$U,"")</f>
        <v>0</v>
      </c>
      <c r="U2409" s="94">
        <v>0</v>
      </c>
      <c r="V2409" s="94">
        <v>0</v>
      </c>
      <c r="W2409" s="94">
        <v>0</v>
      </c>
      <c r="X2409" s="94">
        <v>0</v>
      </c>
      <c r="Y2409" s="94">
        <v>0</v>
      </c>
      <c r="Z2409" s="94">
        <v>0</v>
      </c>
      <c r="AA2409" s="94">
        <v>0</v>
      </c>
      <c r="AB2409" s="94">
        <v>0</v>
      </c>
      <c r="AC2409" s="94"/>
      <c r="AD2409" s="94">
        <v>0</v>
      </c>
      <c r="AE2409" s="94">
        <v>0</v>
      </c>
      <c r="AF2409" s="94">
        <v>0</v>
      </c>
      <c r="AG2409" s="94">
        <v>0</v>
      </c>
      <c r="AH2409" s="94">
        <v>0</v>
      </c>
      <c r="AI2409" s="49" t="s">
        <v>5559</v>
      </c>
      <c r="AJ2409" s="49"/>
      <c r="AK2409" s="48" t="str" cm="1">
        <f t="array" ref="AK2409">IFERROR(_xlfn.IFS(
AM2409="MPR ISSUE","PDH",
AM2409="BSS Hardware Issue","BSS",
AM2409="Sites strategiques, MLL, Pylone, etc.","ENVTECH",
AM2409="AKTIVCO DEFAUT GE &amp; POWER Cabinet","AKTIVCO",
AM2409="AKTIVCO Coupure ENEO &amp; Baisse de tension","AKTIVCO GRID ONLY",
AM2409="Coupure ENEO &amp; Baisse de tension","IHS GRID ONLY",
AM2409="Defaut GE &amp; POWER Cabinet","IHS",
AM2409="Sharing","Partners",
AM2409="Sites strategiques &amp; DataCenter","SST &amp; DC",
AM2409="Exclu","Exclu",
AM2409="SAT","SAT",
AM2409="SPARE-ISSUE","SPARE-ISSUE",
AM2409="Fiber CAmtel","TRANS_FO_CAMTEL",
AM2409="Fiber AOF","Fiber AOF",
AM2409="Projet OCM (HUAWEI)","TRAVAUX-HUAWEI",
AM2409="Projet OCM (NOKIA)","TRAVAUX-NOKIA",
AM2409="ACCESS-ISSUE","ACCESS-ISSUE",
AM2409="Projet OCM (ZTE, NOKIA, autres projets)","TRAVAUX OCM",
AM2409="No root CAuse","No root cause",
AM2409="ODU HS","PDH",
AM2409="IP &amp; VLAN","PDH",
AM2409="Warehouse HUAWEI","SPARE-ISSUE",
AM2409="SPARE-HS","SPARE-ISSUE",
AM2409="Power Telco","BSS",AM2409="no impacts","no impacts"
),"")</f>
        <v>no impacts</v>
      </c>
      <c r="AL2409" s="48" t="str" cm="1">
        <f t="array" ref="AL2409">IFERROR(_xlfn.IFS(
AM2409="MPR ISSUE","TX ISSUE",
AM2409="BSS Hardware Issue","RAN ISSUE",
AM2409="Sites strategiques, MLL, Pylone, etc.","ENVTECH",
AM2409="AKTIVCO DEFAUT GE &amp; POWER Cabinet","POWER ISSUE",
AM2409="AKTIVCO Coupure ENEO &amp; Baisse de tension","POWER ISSUE",
AM2409="Coupure ENEO &amp; Baisse de tension","POWER ISSUE",
AM2409="Defaut GE &amp; POWER Cabinet","POWER ISSUE",
AM2409="Sharing","POWER ISSUE",
AM2409="Sites strategiques &amp; DataCenter","POWER ISSUE",
AM2409="Exclu","Exclu",
AM2409="SAT","TX ISSUE",
AM2409="SPARE-ISSUE","SPARE-ISSUE",
AM2409="Fiber CAmtel","TX ISSUE",
AM2409="Fiber AOF","TX ISSUE",
AM2409="Projet OCM (HUAWEI)","TRAVAUX-HUAWEI",
AM2409="Projet OCM (NOKIA)","TRAVAUX -NOKIA",
AM2409="ACCESS-ISSUE","ACCESS-ISSUE",
AM2409="Projet OCM (ZTE, NOKIA, autres projets)","TRAVAUX OCM",
AM2409="No root CAuse","No root cause",
AM2409="ODU HS","TX ISSUE",
AM2409="IP &amp; VLAN","TX ISSUE",
AM2409="Warehouse HUAWEI","SPARE-ISSUE",
AM2409="SPARE-HS","SPARE-ISSUE",
AM2409="Power Telco","RAN ISSUE",AM2409="no impacts","no impacts"
),"")</f>
        <v>no impacts</v>
      </c>
      <c r="AM2409" s="67" t="s">
        <v>5605</v>
      </c>
      <c r="AN2409" s="48" t="str" cm="1">
        <f t="array" ref="AN2409">IFERROR(_xlfn.IFS(
AM2409="MPR ISSUE","ACTIVE",
AM2409="BSS Hardware Issue","ACTIVE",
AM2409="Sites strategiques, MLL, Pylone, etc.","PASSIVE",
AM2409="AKTIVCO DEFAUT GE &amp; POWER Cabinet","PASSIVE",
AM2409="AKTIVCO Coupure ENEO &amp; Baisse de tension","PASSIVE",
AM2409="Coupure ENEO &amp; Baisse de tension","PASSIVE",
AM2409="Defaut GE &amp; POWER Cabinet","PASSIVE",
AM2409="Sharing","PASSIVE",
AM2409="Sites strategiques &amp; DataCenter","PASSIVE",
AM2409="Exclu","Exclu",
AM2409="SAT","ACTIVE",
AM2409="SPARE-ISSUE","SPARE-ISSUE",
AM2409="Fiber CAmtel","ACTIVE",
AM2409="Fiber AOF","ACTIVE",
AM2409="Projet OCM (HUAWEI)","PLANNED WORKS",
AM2409="Projet OCM (NOKIA)","PLANNED WORKS",
AM2409="ACCESS-ISSUE","ACCESS-ISSUE",
AM2409="Projet OCM (ZTE, NOKIA, autres projets)","PLANNED WORKS",
AM2409="No root CAuse","No root cause",
AM2409="ODU HS","ACTIVE",
AM2409="IP &amp; VLAN","ACTIVE",
AM2409="Warehouse HUAWEI","SPARE-ISSUE",
AM2409="SPARE-HS","SPARE-ISSUE",
AM2409="Power Telco","ACTIVE", AM2409="no impacts","no impacts"
),"")</f>
        <v>no impacts</v>
      </c>
      <c r="AO2409" s="93" t="s">
        <v>5537</v>
      </c>
      <c r="AP2409" s="101" t="str">
        <f t="shared" si="69"/>
        <v>LIT_039</v>
      </c>
      <c r="AR2409" s="17" t="s">
        <v>5537</v>
      </c>
      <c r="AS2409" s="7" t="s">
        <v>5537</v>
      </c>
      <c r="AT2409" s="6"/>
      <c r="AU2409" s="7"/>
      <c r="AV2409" s="3" t="s">
        <v>5537</v>
      </c>
      <c r="AW2409" s="18" t="s">
        <v>5537</v>
      </c>
      <c r="AX2409" s="18" t="s">
        <v>5537</v>
      </c>
      <c r="AY2409" s="18" t="s">
        <v>5537</v>
      </c>
      <c r="AZ2409" s="18" t="s">
        <v>5537</v>
      </c>
      <c r="BA2409" s="18" t="s">
        <v>5537</v>
      </c>
      <c r="BB2409" s="18" t="s">
        <v>5537</v>
      </c>
      <c r="BC2409" s="18" t="s">
        <v>5537</v>
      </c>
      <c r="BD2409" s="18" t="s">
        <v>5537</v>
      </c>
      <c r="BE2409" s="18" t="s">
        <v>5537</v>
      </c>
      <c r="BF2409" s="18" t="s">
        <v>5537</v>
      </c>
      <c r="BG2409" s="18" t="s">
        <v>5537</v>
      </c>
      <c r="BH2409" s="18" t="s">
        <v>5537</v>
      </c>
      <c r="BI2409" s="9" t="s">
        <v>5537</v>
      </c>
      <c r="BJ2409" s="14"/>
      <c r="BK2409" s="14" t="s">
        <v>5537</v>
      </c>
      <c r="BL2409" s="14" t="str">
        <f>_xlfn.XLOOKUP(B2409,'[4]cell downs 18042026 17h'!$B:$B,'[4]cell downs 18042026 17h'!$B:$B,"")</f>
        <v/>
      </c>
      <c r="BM2409" s="14" t="str">
        <f>_xlfn.XLOOKUP(B2409,'[5]Cells Huawei 19042026 15h'!$B:$B,'[5]Cells Huawei 19042026 15h'!$B:$B,"")</f>
        <v/>
      </c>
      <c r="BN2409" s="9" t="str">
        <f>_xlfn.XLOOKUP(B2409,'[6]cells down 19042026 9H40'!$B:$B,'[6]cells down 19042026 9H40'!$B:$B,"")</f>
        <v/>
      </c>
      <c r="BO2409" s="9" t="s">
        <v>5052</v>
      </c>
      <c r="BP2409" s="9" t="s">
        <v>12</v>
      </c>
      <c r="BQ2409" s="115"/>
    </row>
    <row r="2410" spans="1:69" s="9" customFormat="1" x14ac:dyDescent="0.3">
      <c r="A2410" s="1" t="s">
        <v>5053</v>
      </c>
      <c r="B2410" s="8" t="s">
        <v>5054</v>
      </c>
      <c r="C2410" s="3" t="str">
        <f>_xlfn.XLOOKUP(B2410,'[1]daily break down'!$D:$D,'[1]daily break down'!$E:$E,"")</f>
        <v>LITTORAL</v>
      </c>
      <c r="D2410" s="1" t="s">
        <v>11</v>
      </c>
      <c r="E2410" s="1" t="s">
        <v>12</v>
      </c>
      <c r="F2410" s="3" t="s">
        <v>31</v>
      </c>
      <c r="G2410" s="1" t="s">
        <v>484</v>
      </c>
      <c r="H2410" s="34" t="str">
        <f>_xlfn.XLOOKUP(B2410,[2]CALCULATION!$B:$B,[2]CALCULATION!$H:$H,"")</f>
        <v>ZTE</v>
      </c>
      <c r="I2410" s="28">
        <v>0</v>
      </c>
      <c r="J2410" s="28">
        <v>0</v>
      </c>
      <c r="K2410" s="28">
        <v>0</v>
      </c>
      <c r="L2410" s="28">
        <v>0</v>
      </c>
      <c r="M2410" s="28">
        <v>0</v>
      </c>
      <c r="N2410" s="28">
        <v>0</v>
      </c>
      <c r="O2410" s="28">
        <v>0</v>
      </c>
      <c r="P2410" s="28">
        <v>0</v>
      </c>
      <c r="Q2410" s="28">
        <v>0</v>
      </c>
      <c r="R2410" s="28">
        <v>0</v>
      </c>
      <c r="S2410" s="94">
        <v>0</v>
      </c>
      <c r="T2410" s="94">
        <f>_xlfn.XLOOKUP(B2410,'[3]Nur des jours'!$B:$B,'[3]Nur des jours'!$U:$U,"")</f>
        <v>0</v>
      </c>
      <c r="U2410" s="94">
        <v>0</v>
      </c>
      <c r="V2410" s="94">
        <v>0</v>
      </c>
      <c r="W2410" s="94">
        <v>0</v>
      </c>
      <c r="X2410" s="94">
        <v>0</v>
      </c>
      <c r="Y2410" s="94">
        <v>0</v>
      </c>
      <c r="Z2410" s="94">
        <v>0</v>
      </c>
      <c r="AA2410" s="94">
        <v>0</v>
      </c>
      <c r="AB2410" s="94">
        <v>0</v>
      </c>
      <c r="AC2410" s="94"/>
      <c r="AD2410" s="94">
        <v>0</v>
      </c>
      <c r="AE2410" s="94">
        <v>0</v>
      </c>
      <c r="AF2410" s="94">
        <v>0</v>
      </c>
      <c r="AG2410" s="94">
        <v>0</v>
      </c>
      <c r="AH2410" s="94">
        <v>0</v>
      </c>
      <c r="AI2410" s="49" t="s">
        <v>5559</v>
      </c>
      <c r="AJ2410" s="49"/>
      <c r="AK2410" s="48" t="str" cm="1">
        <f t="array" ref="AK2410">IFERROR(_xlfn.IFS(
AM2410="MPR ISSUE","PDH",
AM2410="BSS Hardware Issue","BSS",
AM2410="Sites strategiques, MLL, Pylone, etc.","ENVTECH",
AM2410="AKTIVCO DEFAUT GE &amp; POWER Cabinet","AKTIVCO",
AM2410="AKTIVCO Coupure ENEO &amp; Baisse de tension","AKTIVCO GRID ONLY",
AM2410="Coupure ENEO &amp; Baisse de tension","IHS GRID ONLY",
AM2410="Defaut GE &amp; POWER Cabinet","IHS",
AM2410="Sharing","Partners",
AM2410="Sites strategiques &amp; DataCenter","SST &amp; DC",
AM2410="Exclu","Exclu",
AM2410="SAT","SAT",
AM2410="SPARE-ISSUE","SPARE-ISSUE",
AM2410="Fiber CAmtel","TRANS_FO_CAMTEL",
AM2410="Fiber AOF","Fiber AOF",
AM2410="Projet OCM (HUAWEI)","TRAVAUX-HUAWEI",
AM2410="Projet OCM (NOKIA)","TRAVAUX-NOKIA",
AM2410="ACCESS-ISSUE","ACCESS-ISSUE",
AM2410="Projet OCM (ZTE, NOKIA, autres projets)","TRAVAUX OCM",
AM2410="No root CAuse","No root cause",
AM2410="ODU HS","PDH",
AM2410="IP &amp; VLAN","PDH",
AM2410="Warehouse HUAWEI","SPARE-ISSUE",
AM2410="SPARE-HS","SPARE-ISSUE",
AM2410="Power Telco","BSS",AM2410="no impacts","no impacts"
),"")</f>
        <v>no impacts</v>
      </c>
      <c r="AL2410" s="48" t="str" cm="1">
        <f t="array" ref="AL2410">IFERROR(_xlfn.IFS(
AM2410="MPR ISSUE","TX ISSUE",
AM2410="BSS Hardware Issue","RAN ISSUE",
AM2410="Sites strategiques, MLL, Pylone, etc.","ENVTECH",
AM2410="AKTIVCO DEFAUT GE &amp; POWER Cabinet","POWER ISSUE",
AM2410="AKTIVCO Coupure ENEO &amp; Baisse de tension","POWER ISSUE",
AM2410="Coupure ENEO &amp; Baisse de tension","POWER ISSUE",
AM2410="Defaut GE &amp; POWER Cabinet","POWER ISSUE",
AM2410="Sharing","POWER ISSUE",
AM2410="Sites strategiques &amp; DataCenter","POWER ISSUE",
AM2410="Exclu","Exclu",
AM2410="SAT","TX ISSUE",
AM2410="SPARE-ISSUE","SPARE-ISSUE",
AM2410="Fiber CAmtel","TX ISSUE",
AM2410="Fiber AOF","TX ISSUE",
AM2410="Projet OCM (HUAWEI)","TRAVAUX-HUAWEI",
AM2410="Projet OCM (NOKIA)","TRAVAUX -NOKIA",
AM2410="ACCESS-ISSUE","ACCESS-ISSUE",
AM2410="Projet OCM (ZTE, NOKIA, autres projets)","TRAVAUX OCM",
AM2410="No root CAuse","No root cause",
AM2410="ODU HS","TX ISSUE",
AM2410="IP &amp; VLAN","TX ISSUE",
AM2410="Warehouse HUAWEI","SPARE-ISSUE",
AM2410="SPARE-HS","SPARE-ISSUE",
AM2410="Power Telco","RAN ISSUE",AM2410="no impacts","no impacts"
),"")</f>
        <v>no impacts</v>
      </c>
      <c r="AM2410" s="67" t="s">
        <v>5605</v>
      </c>
      <c r="AN2410" s="48" t="str" cm="1">
        <f t="array" ref="AN2410">IFERROR(_xlfn.IFS(
AM2410="MPR ISSUE","ACTIVE",
AM2410="BSS Hardware Issue","ACTIVE",
AM2410="Sites strategiques, MLL, Pylone, etc.","PASSIVE",
AM2410="AKTIVCO DEFAUT GE &amp; POWER Cabinet","PASSIVE",
AM2410="AKTIVCO Coupure ENEO &amp; Baisse de tension","PASSIVE",
AM2410="Coupure ENEO &amp; Baisse de tension","PASSIVE",
AM2410="Defaut GE &amp; POWER Cabinet","PASSIVE",
AM2410="Sharing","PASSIVE",
AM2410="Sites strategiques &amp; DataCenter","PASSIVE",
AM2410="Exclu","Exclu",
AM2410="SAT","ACTIVE",
AM2410="SPARE-ISSUE","SPARE-ISSUE",
AM2410="Fiber CAmtel","ACTIVE",
AM2410="Fiber AOF","ACTIVE",
AM2410="Projet OCM (HUAWEI)","PLANNED WORKS",
AM2410="Projet OCM (NOKIA)","PLANNED WORKS",
AM2410="ACCESS-ISSUE","ACCESS-ISSUE",
AM2410="Projet OCM (ZTE, NOKIA, autres projets)","PLANNED WORKS",
AM2410="No root CAuse","No root cause",
AM2410="ODU HS","ACTIVE",
AM2410="IP &amp; VLAN","ACTIVE",
AM2410="Warehouse HUAWEI","SPARE-ISSUE",
AM2410="SPARE-HS","SPARE-ISSUE",
AM2410="Power Telco","ACTIVE", AM2410="no impacts","no impacts"
),"")</f>
        <v>no impacts</v>
      </c>
      <c r="AO2410" s="93" t="s">
        <v>5537</v>
      </c>
      <c r="AP2410" s="101" t="str">
        <f t="shared" si="69"/>
        <v>LIT_230</v>
      </c>
      <c r="AR2410" s="17" t="s">
        <v>5537</v>
      </c>
      <c r="AS2410" s="7" t="s">
        <v>5537</v>
      </c>
      <c r="AT2410" s="6"/>
      <c r="AU2410" s="7"/>
      <c r="AV2410" s="3" t="s">
        <v>5537</v>
      </c>
      <c r="AW2410" s="18" t="s">
        <v>5537</v>
      </c>
      <c r="AX2410" s="18" t="s">
        <v>5537</v>
      </c>
      <c r="AY2410" s="18" t="s">
        <v>5537</v>
      </c>
      <c r="AZ2410" s="18" t="s">
        <v>5537</v>
      </c>
      <c r="BA2410" s="18" t="s">
        <v>5537</v>
      </c>
      <c r="BB2410" s="18" t="s">
        <v>5537</v>
      </c>
      <c r="BC2410" s="18" t="s">
        <v>5537</v>
      </c>
      <c r="BD2410" s="18" t="s">
        <v>5537</v>
      </c>
      <c r="BE2410" s="18" t="s">
        <v>5537</v>
      </c>
      <c r="BF2410" s="18" t="s">
        <v>5537</v>
      </c>
      <c r="BG2410" s="18" t="s">
        <v>5537</v>
      </c>
      <c r="BH2410" s="18" t="s">
        <v>5537</v>
      </c>
      <c r="BI2410" s="9" t="s">
        <v>5537</v>
      </c>
      <c r="BJ2410" s="14"/>
      <c r="BK2410" s="14" t="s">
        <v>5537</v>
      </c>
      <c r="BL2410" s="14" t="str">
        <f>_xlfn.XLOOKUP(B2410,'[4]cell downs 18042026 17h'!$B:$B,'[4]cell downs 18042026 17h'!$B:$B,"")</f>
        <v/>
      </c>
      <c r="BM2410" s="14" t="str">
        <f>_xlfn.XLOOKUP(B2410,'[5]Cells Huawei 19042026 15h'!$B:$B,'[5]Cells Huawei 19042026 15h'!$B:$B,"")</f>
        <v/>
      </c>
      <c r="BN2410" s="9" t="str">
        <f>_xlfn.XLOOKUP(B2410,'[6]cells down 19042026 9H40'!$B:$B,'[6]cells down 19042026 9H40'!$B:$B,"")</f>
        <v/>
      </c>
      <c r="BO2410" s="9" t="s">
        <v>5054</v>
      </c>
      <c r="BP2410" s="9" t="s">
        <v>1713</v>
      </c>
      <c r="BQ2410" s="115"/>
    </row>
    <row r="2411" spans="1:69" s="20" customFormat="1" x14ac:dyDescent="0.3">
      <c r="A2411" s="1" t="s">
        <v>5119</v>
      </c>
      <c r="B2411" s="8" t="s">
        <v>5120</v>
      </c>
      <c r="C2411" s="3" t="str">
        <f>_xlfn.XLOOKUP(B2411,'[1]daily break down'!$D:$D,'[1]daily break down'!$E:$E,"")</f>
        <v>CENTRE</v>
      </c>
      <c r="D2411" s="1" t="s">
        <v>11</v>
      </c>
      <c r="E2411" s="1" t="s">
        <v>12</v>
      </c>
      <c r="F2411" s="3" t="s">
        <v>37</v>
      </c>
      <c r="G2411" s="1" t="s">
        <v>5119</v>
      </c>
      <c r="H2411" s="34" t="str">
        <f>_xlfn.XLOOKUP(B2411,[2]CALCULATION!$B:$B,[2]CALCULATION!$H:$H,"")</f>
        <v>ZTE</v>
      </c>
      <c r="I2411" s="28">
        <v>0</v>
      </c>
      <c r="J2411" s="28">
        <v>0</v>
      </c>
      <c r="K2411" s="28">
        <v>0</v>
      </c>
      <c r="L2411" s="28">
        <v>0</v>
      </c>
      <c r="M2411" s="28">
        <v>0</v>
      </c>
      <c r="N2411" s="28">
        <v>0</v>
      </c>
      <c r="O2411" s="28">
        <v>0</v>
      </c>
      <c r="P2411" s="28">
        <v>0</v>
      </c>
      <c r="Q2411" s="28">
        <v>0</v>
      </c>
      <c r="R2411" s="28">
        <v>0</v>
      </c>
      <c r="S2411" s="94">
        <v>0</v>
      </c>
      <c r="T2411" s="94">
        <f>_xlfn.XLOOKUP(B2411,'[3]Nur des jours'!$B:$B,'[3]Nur des jours'!$U:$U,"")</f>
        <v>0</v>
      </c>
      <c r="U2411" s="94">
        <v>0</v>
      </c>
      <c r="V2411" s="94">
        <v>0</v>
      </c>
      <c r="W2411" s="94">
        <v>0</v>
      </c>
      <c r="X2411" s="94">
        <v>0</v>
      </c>
      <c r="Y2411" s="94">
        <v>0</v>
      </c>
      <c r="Z2411" s="94">
        <v>0</v>
      </c>
      <c r="AA2411" s="94">
        <v>0</v>
      </c>
      <c r="AB2411" s="94">
        <v>0</v>
      </c>
      <c r="AC2411" s="94"/>
      <c r="AD2411" s="94">
        <v>0</v>
      </c>
      <c r="AE2411" s="94">
        <v>0</v>
      </c>
      <c r="AF2411" s="94">
        <v>0</v>
      </c>
      <c r="AG2411" s="94">
        <v>0</v>
      </c>
      <c r="AH2411" s="94">
        <v>0</v>
      </c>
      <c r="AI2411" s="49" t="s">
        <v>5559</v>
      </c>
      <c r="AJ2411" s="49"/>
      <c r="AK2411" s="48" t="str" cm="1">
        <f t="array" ref="AK2411">IFERROR(_xlfn.IFS(
AM2411="MPR ISSUE","PDH",
AM2411="BSS Hardware Issue","BSS",
AM2411="Sites strategiques, MLL, Pylone, etc.","ENVTECH",
AM2411="AKTIVCO DEFAUT GE &amp; POWER Cabinet","AKTIVCO",
AM2411="AKTIVCO Coupure ENEO &amp; Baisse de tension","AKTIVCO GRID ONLY",
AM2411="Coupure ENEO &amp; Baisse de tension","IHS GRID ONLY",
AM2411="Defaut GE &amp; POWER Cabinet","IHS",
AM2411="Sharing","Partners",
AM2411="Sites strategiques &amp; DataCenter","SST &amp; DC",
AM2411="Exclu","Exclu",
AM2411="SAT","SAT",
AM2411="SPARE-ISSUE","SPARE-ISSUE",
AM2411="Fiber CAmtel","TRANS_FO_CAMTEL",
AM2411="Fiber AOF","Fiber AOF",
AM2411="Projet OCM (HUAWEI)","TRAVAUX-HUAWEI",
AM2411="Projet OCM (NOKIA)","TRAVAUX-NOKIA",
AM2411="ACCESS-ISSUE","ACCESS-ISSUE",
AM2411="Projet OCM (ZTE, NOKIA, autres projets)","TRAVAUX OCM",
AM2411="No root CAuse","No root cause",
AM2411="ODU HS","PDH",
AM2411="IP &amp; VLAN","PDH",
AM2411="Warehouse HUAWEI","SPARE-ISSUE",
AM2411="SPARE-HS","SPARE-ISSUE",
AM2411="Power Telco","BSS",AM2411="no impacts","no impacts"
),"")</f>
        <v>no impacts</v>
      </c>
      <c r="AL2411" s="48" t="str" cm="1">
        <f t="array" ref="AL2411">IFERROR(_xlfn.IFS(
AM2411="MPR ISSUE","TX ISSUE",
AM2411="BSS Hardware Issue","RAN ISSUE",
AM2411="Sites strategiques, MLL, Pylone, etc.","ENVTECH",
AM2411="AKTIVCO DEFAUT GE &amp; POWER Cabinet","POWER ISSUE",
AM2411="AKTIVCO Coupure ENEO &amp; Baisse de tension","POWER ISSUE",
AM2411="Coupure ENEO &amp; Baisse de tension","POWER ISSUE",
AM2411="Defaut GE &amp; POWER Cabinet","POWER ISSUE",
AM2411="Sharing","POWER ISSUE",
AM2411="Sites strategiques &amp; DataCenter","POWER ISSUE",
AM2411="Exclu","Exclu",
AM2411="SAT","TX ISSUE",
AM2411="SPARE-ISSUE","SPARE-ISSUE",
AM2411="Fiber CAmtel","TX ISSUE",
AM2411="Fiber AOF","TX ISSUE",
AM2411="Projet OCM (HUAWEI)","TRAVAUX-HUAWEI",
AM2411="Projet OCM (NOKIA)","TRAVAUX -NOKIA",
AM2411="ACCESS-ISSUE","ACCESS-ISSUE",
AM2411="Projet OCM (ZTE, NOKIA, autres projets)","TRAVAUX OCM",
AM2411="No root CAuse","No root cause",
AM2411="ODU HS","TX ISSUE",
AM2411="IP &amp; VLAN","TX ISSUE",
AM2411="Warehouse HUAWEI","SPARE-ISSUE",
AM2411="SPARE-HS","SPARE-ISSUE",
AM2411="Power Telco","RAN ISSUE",AM2411="no impacts","no impacts"
),"")</f>
        <v>no impacts</v>
      </c>
      <c r="AM2411" s="67" t="s">
        <v>5605</v>
      </c>
      <c r="AN2411" s="48" t="str" cm="1">
        <f t="array" ref="AN2411">IFERROR(_xlfn.IFS(
AM2411="MPR ISSUE","ACTIVE",
AM2411="BSS Hardware Issue","ACTIVE",
AM2411="Sites strategiques, MLL, Pylone, etc.","PASSIVE",
AM2411="AKTIVCO DEFAUT GE &amp; POWER Cabinet","PASSIVE",
AM2411="AKTIVCO Coupure ENEO &amp; Baisse de tension","PASSIVE",
AM2411="Coupure ENEO &amp; Baisse de tension","PASSIVE",
AM2411="Defaut GE &amp; POWER Cabinet","PASSIVE",
AM2411="Sharing","PASSIVE",
AM2411="Sites strategiques &amp; DataCenter","PASSIVE",
AM2411="Exclu","Exclu",
AM2411="SAT","ACTIVE",
AM2411="SPARE-ISSUE","SPARE-ISSUE",
AM2411="Fiber CAmtel","ACTIVE",
AM2411="Fiber AOF","ACTIVE",
AM2411="Projet OCM (HUAWEI)","PLANNED WORKS",
AM2411="Projet OCM (NOKIA)","PLANNED WORKS",
AM2411="ACCESS-ISSUE","ACCESS-ISSUE",
AM2411="Projet OCM (ZTE, NOKIA, autres projets)","PLANNED WORKS",
AM2411="No root CAuse","No root cause",
AM2411="ODU HS","ACTIVE",
AM2411="IP &amp; VLAN","ACTIVE",
AM2411="Warehouse HUAWEI","SPARE-ISSUE",
AM2411="SPARE-HS","SPARE-ISSUE",
AM2411="Power Telco","ACTIVE", AM2411="no impacts","no impacts"
),"")</f>
        <v>no impacts</v>
      </c>
      <c r="AO2411" s="93" t="s">
        <v>5537</v>
      </c>
      <c r="AP2411" s="101" t="str">
        <f t="shared" si="69"/>
        <v>CTR_354</v>
      </c>
      <c r="AQ2411" s="9"/>
      <c r="AR2411" s="17" t="s">
        <v>5537</v>
      </c>
      <c r="AS2411" s="7" t="s">
        <v>5537</v>
      </c>
      <c r="AT2411" s="6"/>
      <c r="AU2411" s="7"/>
      <c r="AV2411" s="3" t="s">
        <v>5537</v>
      </c>
      <c r="AW2411" s="18" t="s">
        <v>5537</v>
      </c>
      <c r="AX2411" s="18" t="s">
        <v>5537</v>
      </c>
      <c r="AY2411" s="18" t="s">
        <v>5537</v>
      </c>
      <c r="AZ2411" s="18" t="s">
        <v>5537</v>
      </c>
      <c r="BA2411" s="18" t="s">
        <v>5537</v>
      </c>
      <c r="BB2411" s="18" t="s">
        <v>5537</v>
      </c>
      <c r="BC2411" s="18" t="s">
        <v>5537</v>
      </c>
      <c r="BD2411" s="18" t="s">
        <v>5537</v>
      </c>
      <c r="BE2411" s="18" t="s">
        <v>5537</v>
      </c>
      <c r="BF2411" s="18" t="s">
        <v>5537</v>
      </c>
      <c r="BG2411" s="18" t="s">
        <v>5537</v>
      </c>
      <c r="BH2411" s="18" t="s">
        <v>5537</v>
      </c>
      <c r="BI2411" s="9" t="s">
        <v>5537</v>
      </c>
      <c r="BJ2411" s="14"/>
      <c r="BK2411" s="14" t="s">
        <v>5537</v>
      </c>
      <c r="BL2411" s="14" t="str">
        <f>_xlfn.XLOOKUP(B2411,'[4]cell downs 18042026 17h'!$B:$B,'[4]cell downs 18042026 17h'!$B:$B,"")</f>
        <v/>
      </c>
      <c r="BM2411" s="14" t="str">
        <f>_xlfn.XLOOKUP(B2411,'[5]Cells Huawei 19042026 15h'!$B:$B,'[5]Cells Huawei 19042026 15h'!$B:$B,"")</f>
        <v/>
      </c>
      <c r="BN2411" s="9" t="str">
        <f>_xlfn.XLOOKUP(B2411,'[6]cells down 19042026 9H40'!$B:$B,'[6]cells down 19042026 9H40'!$B:$B,"")</f>
        <v/>
      </c>
      <c r="BO2411" s="9" t="s">
        <v>5120</v>
      </c>
      <c r="BP2411" s="9" t="s">
        <v>594</v>
      </c>
    </row>
    <row r="2412" spans="1:69" s="20" customFormat="1" x14ac:dyDescent="0.3">
      <c r="A2412" s="1" t="s">
        <v>5121</v>
      </c>
      <c r="B2412" s="8" t="s">
        <v>5122</v>
      </c>
      <c r="C2412" s="3" t="str">
        <f>_xlfn.XLOOKUP(B2412,'[1]daily break down'!$D:$D,'[1]daily break down'!$E:$E,"")</f>
        <v>CENTRE</v>
      </c>
      <c r="D2412" s="1" t="s">
        <v>11</v>
      </c>
      <c r="E2412" s="1" t="s">
        <v>1713</v>
      </c>
      <c r="F2412" s="3" t="s">
        <v>37</v>
      </c>
      <c r="G2412" s="1" t="s">
        <v>5121</v>
      </c>
      <c r="H2412" s="34" t="str">
        <f>_xlfn.XLOOKUP(B2412,[2]CALCULATION!$B:$B,[2]CALCULATION!$H:$H,"")</f>
        <v>ZTE</v>
      </c>
      <c r="I2412" s="28">
        <v>0</v>
      </c>
      <c r="J2412" s="28">
        <v>0</v>
      </c>
      <c r="K2412" s="28">
        <v>0</v>
      </c>
      <c r="L2412" s="28">
        <v>0</v>
      </c>
      <c r="M2412" s="28">
        <v>0</v>
      </c>
      <c r="N2412" s="28">
        <v>0</v>
      </c>
      <c r="O2412" s="28">
        <v>0</v>
      </c>
      <c r="P2412" s="28">
        <v>0</v>
      </c>
      <c r="Q2412" s="28">
        <v>0</v>
      </c>
      <c r="R2412" s="28">
        <v>0</v>
      </c>
      <c r="S2412" s="94">
        <v>0</v>
      </c>
      <c r="T2412" s="94">
        <f>_xlfn.XLOOKUP(B2412,'[3]Nur des jours'!$B:$B,'[3]Nur des jours'!$U:$U,"")</f>
        <v>0</v>
      </c>
      <c r="U2412" s="94">
        <v>0</v>
      </c>
      <c r="V2412" s="94">
        <v>0</v>
      </c>
      <c r="W2412" s="94">
        <v>0</v>
      </c>
      <c r="X2412" s="94">
        <v>0</v>
      </c>
      <c r="Y2412" s="94">
        <v>0</v>
      </c>
      <c r="Z2412" s="94">
        <v>0</v>
      </c>
      <c r="AA2412" s="94">
        <v>0</v>
      </c>
      <c r="AB2412" s="94">
        <v>0</v>
      </c>
      <c r="AC2412" s="94"/>
      <c r="AD2412" s="94">
        <v>0</v>
      </c>
      <c r="AE2412" s="94">
        <v>0</v>
      </c>
      <c r="AF2412" s="94">
        <v>0</v>
      </c>
      <c r="AG2412" s="94">
        <v>0</v>
      </c>
      <c r="AH2412" s="94">
        <v>0</v>
      </c>
      <c r="AI2412" s="49" t="s">
        <v>5559</v>
      </c>
      <c r="AJ2412" s="49"/>
      <c r="AK2412" s="48" t="str" cm="1">
        <f t="array" ref="AK2412">IFERROR(_xlfn.IFS(
AM2412="MPR ISSUE","PDH",
AM2412="BSS Hardware Issue","BSS",
AM2412="Sites strategiques, MLL, Pylone, etc.","ENVTECH",
AM2412="AKTIVCO DEFAUT GE &amp; POWER Cabinet","AKTIVCO",
AM2412="AKTIVCO Coupure ENEO &amp; Baisse de tension","AKTIVCO GRID ONLY",
AM2412="Coupure ENEO &amp; Baisse de tension","IHS GRID ONLY",
AM2412="Defaut GE &amp; POWER Cabinet","IHS",
AM2412="Sharing","Partners",
AM2412="Sites strategiques &amp; DataCenter","SST &amp; DC",
AM2412="Exclu","Exclu",
AM2412="SAT","SAT",
AM2412="SPARE-ISSUE","SPARE-ISSUE",
AM2412="Fiber CAmtel","TRANS_FO_CAMTEL",
AM2412="Fiber AOF","Fiber AOF",
AM2412="Projet OCM (HUAWEI)","TRAVAUX-HUAWEI",
AM2412="Projet OCM (NOKIA)","TRAVAUX-NOKIA",
AM2412="ACCESS-ISSUE","ACCESS-ISSUE",
AM2412="Projet OCM (ZTE, NOKIA, autres projets)","TRAVAUX OCM",
AM2412="No root CAuse","No root cause",
AM2412="ODU HS","PDH",
AM2412="IP &amp; VLAN","PDH",
AM2412="Warehouse HUAWEI","SPARE-ISSUE",
AM2412="SPARE-HS","SPARE-ISSUE",
AM2412="Power Telco","BSS",AM2412="no impacts","no impacts"
),"")</f>
        <v>no impacts</v>
      </c>
      <c r="AL2412" s="48" t="str" cm="1">
        <f t="array" ref="AL2412">IFERROR(_xlfn.IFS(
AM2412="MPR ISSUE","TX ISSUE",
AM2412="BSS Hardware Issue","RAN ISSUE",
AM2412="Sites strategiques, MLL, Pylone, etc.","ENVTECH",
AM2412="AKTIVCO DEFAUT GE &amp; POWER Cabinet","POWER ISSUE",
AM2412="AKTIVCO Coupure ENEO &amp; Baisse de tension","POWER ISSUE",
AM2412="Coupure ENEO &amp; Baisse de tension","POWER ISSUE",
AM2412="Defaut GE &amp; POWER Cabinet","POWER ISSUE",
AM2412="Sharing","POWER ISSUE",
AM2412="Sites strategiques &amp; DataCenter","POWER ISSUE",
AM2412="Exclu","Exclu",
AM2412="SAT","TX ISSUE",
AM2412="SPARE-ISSUE","SPARE-ISSUE",
AM2412="Fiber CAmtel","TX ISSUE",
AM2412="Fiber AOF","TX ISSUE",
AM2412="Projet OCM (HUAWEI)","TRAVAUX-HUAWEI",
AM2412="Projet OCM (NOKIA)","TRAVAUX -NOKIA",
AM2412="ACCESS-ISSUE","ACCESS-ISSUE",
AM2412="Projet OCM (ZTE, NOKIA, autres projets)","TRAVAUX OCM",
AM2412="No root CAuse","No root cause",
AM2412="ODU HS","TX ISSUE",
AM2412="IP &amp; VLAN","TX ISSUE",
AM2412="Warehouse HUAWEI","SPARE-ISSUE",
AM2412="SPARE-HS","SPARE-ISSUE",
AM2412="Power Telco","RAN ISSUE",AM2412="no impacts","no impacts"
),"")</f>
        <v>no impacts</v>
      </c>
      <c r="AM2412" s="67" t="s">
        <v>5605</v>
      </c>
      <c r="AN2412" s="48" t="str" cm="1">
        <f t="array" ref="AN2412">IFERROR(_xlfn.IFS(
AM2412="MPR ISSUE","ACTIVE",
AM2412="BSS Hardware Issue","ACTIVE",
AM2412="Sites strategiques, MLL, Pylone, etc.","PASSIVE",
AM2412="AKTIVCO DEFAUT GE &amp; POWER Cabinet","PASSIVE",
AM2412="AKTIVCO Coupure ENEO &amp; Baisse de tension","PASSIVE",
AM2412="Coupure ENEO &amp; Baisse de tension","PASSIVE",
AM2412="Defaut GE &amp; POWER Cabinet","PASSIVE",
AM2412="Sharing","PASSIVE",
AM2412="Sites strategiques &amp; DataCenter","PASSIVE",
AM2412="Exclu","Exclu",
AM2412="SAT","ACTIVE",
AM2412="SPARE-ISSUE","SPARE-ISSUE",
AM2412="Fiber CAmtel","ACTIVE",
AM2412="Fiber AOF","ACTIVE",
AM2412="Projet OCM (HUAWEI)","PLANNED WORKS",
AM2412="Projet OCM (NOKIA)","PLANNED WORKS",
AM2412="ACCESS-ISSUE","ACCESS-ISSUE",
AM2412="Projet OCM (ZTE, NOKIA, autres projets)","PLANNED WORKS",
AM2412="No root CAuse","No root cause",
AM2412="ODU HS","ACTIVE",
AM2412="IP &amp; VLAN","ACTIVE",
AM2412="Warehouse HUAWEI","SPARE-ISSUE",
AM2412="SPARE-HS","SPARE-ISSUE",
AM2412="Power Telco","ACTIVE", AM2412="no impacts","no impacts"
),"")</f>
        <v>no impacts</v>
      </c>
      <c r="AO2412" s="93" t="s">
        <v>5537</v>
      </c>
      <c r="AP2412" s="101" t="str">
        <f t="shared" si="69"/>
        <v>CTR_066</v>
      </c>
      <c r="AQ2412" s="9"/>
      <c r="AR2412" s="17" t="s">
        <v>5537</v>
      </c>
      <c r="AS2412" s="7" t="s">
        <v>5537</v>
      </c>
      <c r="AT2412" s="6"/>
      <c r="AU2412" s="7"/>
      <c r="AV2412" s="3" t="s">
        <v>5537</v>
      </c>
      <c r="AW2412" s="18" t="s">
        <v>5537</v>
      </c>
      <c r="AX2412" s="18" t="s">
        <v>5537</v>
      </c>
      <c r="AY2412" s="18" t="s">
        <v>5537</v>
      </c>
      <c r="AZ2412" s="18" t="s">
        <v>5537</v>
      </c>
      <c r="BA2412" s="18" t="s">
        <v>5537</v>
      </c>
      <c r="BB2412" s="18" t="s">
        <v>5537</v>
      </c>
      <c r="BC2412" s="18" t="s">
        <v>5537</v>
      </c>
      <c r="BD2412" s="18" t="s">
        <v>5537</v>
      </c>
      <c r="BE2412" s="18" t="s">
        <v>5537</v>
      </c>
      <c r="BF2412" s="18" t="s">
        <v>5537</v>
      </c>
      <c r="BG2412" s="18" t="s">
        <v>5537</v>
      </c>
      <c r="BH2412" s="18" t="s">
        <v>5537</v>
      </c>
      <c r="BI2412" s="9" t="s">
        <v>5537</v>
      </c>
      <c r="BJ2412" s="14"/>
      <c r="BK2412" s="14" t="s">
        <v>5537</v>
      </c>
      <c r="BL2412" s="14" t="str">
        <f>_xlfn.XLOOKUP(B2412,'[4]cell downs 18042026 17h'!$B:$B,'[4]cell downs 18042026 17h'!$B:$B,"")</f>
        <v/>
      </c>
      <c r="BM2412" s="14" t="str">
        <f>_xlfn.XLOOKUP(B2412,'[5]Cells Huawei 19042026 15h'!$B:$B,'[5]Cells Huawei 19042026 15h'!$B:$B,"")</f>
        <v/>
      </c>
      <c r="BN2412" s="9" t="str">
        <f>_xlfn.XLOOKUP(B2412,'[6]cells down 19042026 9H40'!$B:$B,'[6]cells down 19042026 9H40'!$B:$B,"")</f>
        <v/>
      </c>
      <c r="BO2412" s="9" t="s">
        <v>5122</v>
      </c>
      <c r="BP2412" s="9" t="s">
        <v>12</v>
      </c>
    </row>
    <row r="2413" spans="1:69" s="20" customFormat="1" x14ac:dyDescent="0.3">
      <c r="A2413" s="1" t="s">
        <v>5055</v>
      </c>
      <c r="B2413" s="8" t="s">
        <v>5056</v>
      </c>
      <c r="C2413" s="3" t="str">
        <f>_xlfn.XLOOKUP(B2413,'[1]daily break down'!$D:$D,'[1]daily break down'!$E:$E,"")</f>
        <v>CENTRE</v>
      </c>
      <c r="D2413" s="1" t="s">
        <v>11</v>
      </c>
      <c r="E2413" s="1" t="s">
        <v>594</v>
      </c>
      <c r="F2413" s="3" t="s">
        <v>69</v>
      </c>
      <c r="G2413" s="1" t="s">
        <v>3536</v>
      </c>
      <c r="H2413" s="34" t="str">
        <f>_xlfn.XLOOKUP(B2413,[2]CALCULATION!$B:$B,[2]CALCULATION!$H:$H,"")</f>
        <v>ZTE</v>
      </c>
      <c r="I2413" s="28">
        <v>0</v>
      </c>
      <c r="J2413" s="28">
        <v>0</v>
      </c>
      <c r="K2413" s="28">
        <v>0</v>
      </c>
      <c r="L2413" s="28">
        <v>0</v>
      </c>
      <c r="M2413" s="28">
        <v>0</v>
      </c>
      <c r="N2413" s="28">
        <v>0</v>
      </c>
      <c r="O2413" s="28">
        <v>0</v>
      </c>
      <c r="P2413" s="28">
        <v>0</v>
      </c>
      <c r="Q2413" s="28">
        <v>0</v>
      </c>
      <c r="R2413" s="28">
        <v>0</v>
      </c>
      <c r="S2413" s="94">
        <v>0</v>
      </c>
      <c r="T2413" s="94">
        <f>_xlfn.XLOOKUP(B2413,'[3]Nur des jours'!$B:$B,'[3]Nur des jours'!$U:$U,"")</f>
        <v>0</v>
      </c>
      <c r="U2413" s="94">
        <v>0</v>
      </c>
      <c r="V2413" s="94">
        <v>0</v>
      </c>
      <c r="W2413" s="94">
        <v>0</v>
      </c>
      <c r="X2413" s="94">
        <v>0</v>
      </c>
      <c r="Y2413" s="94">
        <v>0</v>
      </c>
      <c r="Z2413" s="94">
        <v>0</v>
      </c>
      <c r="AA2413" s="94">
        <v>0</v>
      </c>
      <c r="AB2413" s="94">
        <v>0</v>
      </c>
      <c r="AC2413" s="94"/>
      <c r="AD2413" s="94">
        <v>0</v>
      </c>
      <c r="AE2413" s="94">
        <v>0</v>
      </c>
      <c r="AF2413" s="94">
        <v>0</v>
      </c>
      <c r="AG2413" s="94">
        <v>0</v>
      </c>
      <c r="AH2413" s="94">
        <v>0</v>
      </c>
      <c r="AI2413" s="49" t="s">
        <v>5559</v>
      </c>
      <c r="AJ2413" s="49"/>
      <c r="AK2413" s="48" t="str" cm="1">
        <f t="array" ref="AK2413">IFERROR(_xlfn.IFS(
AM2413="MPR ISSUE","PDH",
AM2413="BSS Hardware Issue","BSS",
AM2413="Sites strategiques, MLL, Pylone, etc.","ENVTECH",
AM2413="AKTIVCO DEFAUT GE &amp; POWER Cabinet","AKTIVCO",
AM2413="AKTIVCO Coupure ENEO &amp; Baisse de tension","AKTIVCO GRID ONLY",
AM2413="Coupure ENEO &amp; Baisse de tension","IHS GRID ONLY",
AM2413="Defaut GE &amp; POWER Cabinet","IHS",
AM2413="Sharing","Partners",
AM2413="Sites strategiques &amp; DataCenter","SST &amp; DC",
AM2413="Exclu","Exclu",
AM2413="SAT","SAT",
AM2413="SPARE-ISSUE","SPARE-ISSUE",
AM2413="Fiber CAmtel","TRANS_FO_CAMTEL",
AM2413="Fiber AOF","Fiber AOF",
AM2413="Projet OCM (HUAWEI)","TRAVAUX-HUAWEI",
AM2413="Projet OCM (NOKIA)","TRAVAUX-NOKIA",
AM2413="ACCESS-ISSUE","ACCESS-ISSUE",
AM2413="Projet OCM (ZTE, NOKIA, autres projets)","TRAVAUX OCM",
AM2413="No root CAuse","No root cause",
AM2413="ODU HS","PDH",
AM2413="IP &amp; VLAN","PDH",
AM2413="Warehouse HUAWEI","SPARE-ISSUE",
AM2413="SPARE-HS","SPARE-ISSUE",
AM2413="Power Telco","BSS",AM2413="no impacts","no impacts"
),"")</f>
        <v>no impacts</v>
      </c>
      <c r="AL2413" s="48" t="str" cm="1">
        <f t="array" ref="AL2413">IFERROR(_xlfn.IFS(
AM2413="MPR ISSUE","TX ISSUE",
AM2413="BSS Hardware Issue","RAN ISSUE",
AM2413="Sites strategiques, MLL, Pylone, etc.","ENVTECH",
AM2413="AKTIVCO DEFAUT GE &amp; POWER Cabinet","POWER ISSUE",
AM2413="AKTIVCO Coupure ENEO &amp; Baisse de tension","POWER ISSUE",
AM2413="Coupure ENEO &amp; Baisse de tension","POWER ISSUE",
AM2413="Defaut GE &amp; POWER Cabinet","POWER ISSUE",
AM2413="Sharing","POWER ISSUE",
AM2413="Sites strategiques &amp; DataCenter","POWER ISSUE",
AM2413="Exclu","Exclu",
AM2413="SAT","TX ISSUE",
AM2413="SPARE-ISSUE","SPARE-ISSUE",
AM2413="Fiber CAmtel","TX ISSUE",
AM2413="Fiber AOF","TX ISSUE",
AM2413="Projet OCM (HUAWEI)","TRAVAUX-HUAWEI",
AM2413="Projet OCM (NOKIA)","TRAVAUX -NOKIA",
AM2413="ACCESS-ISSUE","ACCESS-ISSUE",
AM2413="Projet OCM (ZTE, NOKIA, autres projets)","TRAVAUX OCM",
AM2413="No root CAuse","No root cause",
AM2413="ODU HS","TX ISSUE",
AM2413="IP &amp; VLAN","TX ISSUE",
AM2413="Warehouse HUAWEI","SPARE-ISSUE",
AM2413="SPARE-HS","SPARE-ISSUE",
AM2413="Power Telco","RAN ISSUE",AM2413="no impacts","no impacts"
),"")</f>
        <v>no impacts</v>
      </c>
      <c r="AM2413" s="67" t="s">
        <v>5605</v>
      </c>
      <c r="AN2413" s="48" t="str" cm="1">
        <f t="array" ref="AN2413">IFERROR(_xlfn.IFS(
AM2413="MPR ISSUE","ACTIVE",
AM2413="BSS Hardware Issue","ACTIVE",
AM2413="Sites strategiques, MLL, Pylone, etc.","PASSIVE",
AM2413="AKTIVCO DEFAUT GE &amp; POWER Cabinet","PASSIVE",
AM2413="AKTIVCO Coupure ENEO &amp; Baisse de tension","PASSIVE",
AM2413="Coupure ENEO &amp; Baisse de tension","PASSIVE",
AM2413="Defaut GE &amp; POWER Cabinet","PASSIVE",
AM2413="Sharing","PASSIVE",
AM2413="Sites strategiques &amp; DataCenter","PASSIVE",
AM2413="Exclu","Exclu",
AM2413="SAT","ACTIVE",
AM2413="SPARE-ISSUE","SPARE-ISSUE",
AM2413="Fiber CAmtel","ACTIVE",
AM2413="Fiber AOF","ACTIVE",
AM2413="Projet OCM (HUAWEI)","PLANNED WORKS",
AM2413="Projet OCM (NOKIA)","PLANNED WORKS",
AM2413="ACCESS-ISSUE","ACCESS-ISSUE",
AM2413="Projet OCM (ZTE, NOKIA, autres projets)","PLANNED WORKS",
AM2413="No root CAuse","No root cause",
AM2413="ODU HS","ACTIVE",
AM2413="IP &amp; VLAN","ACTIVE",
AM2413="Warehouse HUAWEI","SPARE-ISSUE",
AM2413="SPARE-HS","SPARE-ISSUE",
AM2413="Power Telco","ACTIVE", AM2413="no impacts","no impacts"
),"")</f>
        <v>no impacts</v>
      </c>
      <c r="AO2413" s="93" t="s">
        <v>5537</v>
      </c>
      <c r="AP2413" s="101" t="str">
        <f t="shared" si="69"/>
        <v>SUD_231</v>
      </c>
      <c r="AQ2413" s="9"/>
      <c r="AR2413" s="17" t="s">
        <v>5537</v>
      </c>
      <c r="AS2413" s="7" t="s">
        <v>5537</v>
      </c>
      <c r="AT2413" s="6"/>
      <c r="AU2413" s="7"/>
      <c r="AV2413" s="3" t="s">
        <v>5537</v>
      </c>
      <c r="AW2413" s="18" t="s">
        <v>5537</v>
      </c>
      <c r="AX2413" s="18" t="s">
        <v>5537</v>
      </c>
      <c r="AY2413" s="18" t="s">
        <v>5537</v>
      </c>
      <c r="AZ2413" s="18" t="s">
        <v>5537</v>
      </c>
      <c r="BA2413" s="18" t="s">
        <v>5537</v>
      </c>
      <c r="BB2413" s="18" t="s">
        <v>5537</v>
      </c>
      <c r="BC2413" s="18" t="s">
        <v>5537</v>
      </c>
      <c r="BD2413" s="18" t="s">
        <v>5537</v>
      </c>
      <c r="BE2413" s="18" t="s">
        <v>5537</v>
      </c>
      <c r="BF2413" s="18" t="s">
        <v>5537</v>
      </c>
      <c r="BG2413" s="18" t="s">
        <v>5537</v>
      </c>
      <c r="BH2413" s="18" t="s">
        <v>5537</v>
      </c>
      <c r="BI2413" s="9" t="s">
        <v>5537</v>
      </c>
      <c r="BJ2413" s="14"/>
      <c r="BK2413" s="14" t="s">
        <v>5537</v>
      </c>
      <c r="BL2413" s="14" t="str">
        <f>_xlfn.XLOOKUP(B2413,'[4]cell downs 18042026 17h'!$B:$B,'[4]cell downs 18042026 17h'!$B:$B,"")</f>
        <v/>
      </c>
      <c r="BM2413" s="14" t="str">
        <f>_xlfn.XLOOKUP(B2413,'[5]Cells Huawei 19042026 15h'!$B:$B,'[5]Cells Huawei 19042026 15h'!$B:$B,"")</f>
        <v/>
      </c>
      <c r="BN2413" s="9" t="str">
        <f>_xlfn.XLOOKUP(B2413,'[6]cells down 19042026 9H40'!$B:$B,'[6]cells down 19042026 9H40'!$B:$B,"")</f>
        <v/>
      </c>
      <c r="BO2413" s="9" t="s">
        <v>5056</v>
      </c>
      <c r="BP2413" s="9" t="s">
        <v>5537</v>
      </c>
    </row>
    <row r="2414" spans="1:69" s="20" customFormat="1" x14ac:dyDescent="0.3">
      <c r="A2414" s="1" t="s">
        <v>5125</v>
      </c>
      <c r="B2414" s="1" t="s">
        <v>5126</v>
      </c>
      <c r="C2414" s="3" t="str">
        <f>_xlfn.XLOOKUP(B2414,'[1]daily break down'!$D:$D,'[1]daily break down'!$E:$E,"")</f>
        <v>CENTRE</v>
      </c>
      <c r="D2414" s="1" t="s">
        <v>11</v>
      </c>
      <c r="E2414" s="1" t="s">
        <v>12</v>
      </c>
      <c r="F2414" s="3" t="s">
        <v>69</v>
      </c>
      <c r="G2414" s="1" t="s">
        <v>5127</v>
      </c>
      <c r="H2414" s="34" t="str">
        <f>_xlfn.XLOOKUP(B2414,[2]CALCULATION!$B:$B,[2]CALCULATION!$H:$H,"")</f>
        <v>ZTE</v>
      </c>
      <c r="I2414" s="28">
        <v>0</v>
      </c>
      <c r="J2414" s="28">
        <v>0</v>
      </c>
      <c r="K2414" s="28">
        <v>0</v>
      </c>
      <c r="L2414" s="28">
        <v>0</v>
      </c>
      <c r="M2414" s="28">
        <v>0</v>
      </c>
      <c r="N2414" s="28">
        <v>0</v>
      </c>
      <c r="O2414" s="28">
        <v>0</v>
      </c>
      <c r="P2414" s="28">
        <v>0</v>
      </c>
      <c r="Q2414" s="28">
        <v>0</v>
      </c>
      <c r="R2414" s="28">
        <v>0</v>
      </c>
      <c r="S2414" s="94">
        <v>0</v>
      </c>
      <c r="T2414" s="94">
        <f>_xlfn.XLOOKUP(B2414,'[3]Nur des jours'!$B:$B,'[3]Nur des jours'!$U:$U,"")</f>
        <v>0</v>
      </c>
      <c r="U2414" s="94">
        <v>0</v>
      </c>
      <c r="V2414" s="94">
        <v>0</v>
      </c>
      <c r="W2414" s="94">
        <v>0</v>
      </c>
      <c r="X2414" s="94">
        <v>0</v>
      </c>
      <c r="Y2414" s="94">
        <v>0</v>
      </c>
      <c r="Z2414" s="94">
        <v>0</v>
      </c>
      <c r="AA2414" s="94">
        <v>0</v>
      </c>
      <c r="AB2414" s="94">
        <v>0</v>
      </c>
      <c r="AC2414" s="94"/>
      <c r="AD2414" s="94">
        <v>0</v>
      </c>
      <c r="AE2414" s="94">
        <v>0</v>
      </c>
      <c r="AF2414" s="94">
        <v>0</v>
      </c>
      <c r="AG2414" s="94">
        <v>0</v>
      </c>
      <c r="AH2414" s="94">
        <v>0</v>
      </c>
      <c r="AI2414" s="49" t="s">
        <v>5559</v>
      </c>
      <c r="AJ2414" s="49"/>
      <c r="AK2414" s="48" t="str" cm="1">
        <f t="array" ref="AK2414">IFERROR(_xlfn.IFS(
AM2414="MPR ISSUE","PDH",
AM2414="BSS Hardware Issue","BSS",
AM2414="Sites strategiques, MLL, Pylone, etc.","ENVTECH",
AM2414="AKTIVCO DEFAUT GE &amp; POWER Cabinet","AKTIVCO",
AM2414="AKTIVCO Coupure ENEO &amp; Baisse de tension","AKTIVCO GRID ONLY",
AM2414="Coupure ENEO &amp; Baisse de tension","IHS GRID ONLY",
AM2414="Defaut GE &amp; POWER Cabinet","IHS",
AM2414="Sharing","Partners",
AM2414="Sites strategiques &amp; DataCenter","SST &amp; DC",
AM2414="Exclu","Exclu",
AM2414="SAT","SAT",
AM2414="SPARE-ISSUE","SPARE-ISSUE",
AM2414="Fiber CAmtel","TRANS_FO_CAMTEL",
AM2414="Fiber AOF","Fiber AOF",
AM2414="Projet OCM (HUAWEI)","TRAVAUX-HUAWEI",
AM2414="Projet OCM (NOKIA)","TRAVAUX-NOKIA",
AM2414="ACCESS-ISSUE","ACCESS-ISSUE",
AM2414="Projet OCM (ZTE, NOKIA, autres projets)","TRAVAUX OCM",
AM2414="No root CAuse","No root cause",
AM2414="ODU HS","PDH",
AM2414="IP &amp; VLAN","PDH",
AM2414="Warehouse HUAWEI","SPARE-ISSUE",
AM2414="SPARE-HS","SPARE-ISSUE",
AM2414="Power Telco","BSS",AM2414="no impacts","no impacts"
),"")</f>
        <v>no impacts</v>
      </c>
      <c r="AL2414" s="48" t="str" cm="1">
        <f t="array" ref="AL2414">IFERROR(_xlfn.IFS(
AM2414="MPR ISSUE","TX ISSUE",
AM2414="BSS Hardware Issue","RAN ISSUE",
AM2414="Sites strategiques, MLL, Pylone, etc.","ENVTECH",
AM2414="AKTIVCO DEFAUT GE &amp; POWER Cabinet","POWER ISSUE",
AM2414="AKTIVCO Coupure ENEO &amp; Baisse de tension","POWER ISSUE",
AM2414="Coupure ENEO &amp; Baisse de tension","POWER ISSUE",
AM2414="Defaut GE &amp; POWER Cabinet","POWER ISSUE",
AM2414="Sharing","POWER ISSUE",
AM2414="Sites strategiques &amp; DataCenter","POWER ISSUE",
AM2414="Exclu","Exclu",
AM2414="SAT","TX ISSUE",
AM2414="SPARE-ISSUE","SPARE-ISSUE",
AM2414="Fiber CAmtel","TX ISSUE",
AM2414="Fiber AOF","TX ISSUE",
AM2414="Projet OCM (HUAWEI)","TRAVAUX-HUAWEI",
AM2414="Projet OCM (NOKIA)","TRAVAUX -NOKIA",
AM2414="ACCESS-ISSUE","ACCESS-ISSUE",
AM2414="Projet OCM (ZTE, NOKIA, autres projets)","TRAVAUX OCM",
AM2414="No root CAuse","No root cause",
AM2414="ODU HS","TX ISSUE",
AM2414="IP &amp; VLAN","TX ISSUE",
AM2414="Warehouse HUAWEI","SPARE-ISSUE",
AM2414="SPARE-HS","SPARE-ISSUE",
AM2414="Power Telco","RAN ISSUE",AM2414="no impacts","no impacts"
),"")</f>
        <v>no impacts</v>
      </c>
      <c r="AM2414" s="67" t="s">
        <v>5605</v>
      </c>
      <c r="AN2414" s="48" t="str" cm="1">
        <f t="array" ref="AN2414">IFERROR(_xlfn.IFS(
AM2414="MPR ISSUE","ACTIVE",
AM2414="BSS Hardware Issue","ACTIVE",
AM2414="Sites strategiques, MLL, Pylone, etc.","PASSIVE",
AM2414="AKTIVCO DEFAUT GE &amp; POWER Cabinet","PASSIVE",
AM2414="AKTIVCO Coupure ENEO &amp; Baisse de tension","PASSIVE",
AM2414="Coupure ENEO &amp; Baisse de tension","PASSIVE",
AM2414="Defaut GE &amp; POWER Cabinet","PASSIVE",
AM2414="Sharing","PASSIVE",
AM2414="Sites strategiques &amp; DataCenter","PASSIVE",
AM2414="Exclu","Exclu",
AM2414="SAT","ACTIVE",
AM2414="SPARE-ISSUE","SPARE-ISSUE",
AM2414="Fiber CAmtel","ACTIVE",
AM2414="Fiber AOF","ACTIVE",
AM2414="Projet OCM (HUAWEI)","PLANNED WORKS",
AM2414="Projet OCM (NOKIA)","PLANNED WORKS",
AM2414="ACCESS-ISSUE","ACCESS-ISSUE",
AM2414="Projet OCM (ZTE, NOKIA, autres projets)","PLANNED WORKS",
AM2414="No root CAuse","No root cause",
AM2414="ODU HS","ACTIVE",
AM2414="IP &amp; VLAN","ACTIVE",
AM2414="Warehouse HUAWEI","SPARE-ISSUE",
AM2414="SPARE-HS","SPARE-ISSUE",
AM2414="Power Telco","ACTIVE", AM2414="no impacts","no impacts"
),"")</f>
        <v>no impacts</v>
      </c>
      <c r="AO2414" s="93" t="s">
        <v>5537</v>
      </c>
      <c r="AP2414" s="101" t="str">
        <f t="shared" si="69"/>
        <v>SUD_236</v>
      </c>
      <c r="AQ2414" s="9"/>
      <c r="AR2414" s="17" t="s">
        <v>5537</v>
      </c>
      <c r="AS2414" s="7" t="s">
        <v>5537</v>
      </c>
      <c r="AT2414" s="6"/>
      <c r="AU2414" s="7"/>
      <c r="AV2414" s="3" t="s">
        <v>5537</v>
      </c>
      <c r="AW2414" s="18" t="s">
        <v>5537</v>
      </c>
      <c r="AX2414" s="18" t="s">
        <v>5537</v>
      </c>
      <c r="AY2414" s="18" t="s">
        <v>5537</v>
      </c>
      <c r="AZ2414" s="18" t="s">
        <v>5537</v>
      </c>
      <c r="BA2414" s="18" t="s">
        <v>5537</v>
      </c>
      <c r="BB2414" s="18" t="s">
        <v>5537</v>
      </c>
      <c r="BC2414" s="18" t="s">
        <v>5537</v>
      </c>
      <c r="BD2414" s="18" t="s">
        <v>5537</v>
      </c>
      <c r="BE2414" s="18" t="s">
        <v>5537</v>
      </c>
      <c r="BF2414" s="18" t="s">
        <v>5537</v>
      </c>
      <c r="BG2414" s="18" t="s">
        <v>5537</v>
      </c>
      <c r="BH2414" s="18" t="s">
        <v>5537</v>
      </c>
      <c r="BI2414" s="9" t="s">
        <v>5537</v>
      </c>
      <c r="BJ2414" s="14"/>
      <c r="BK2414" s="14" t="s">
        <v>5537</v>
      </c>
      <c r="BL2414" s="14" t="str">
        <f>_xlfn.XLOOKUP(B2414,'[4]cell downs 18042026 17h'!$B:$B,'[4]cell downs 18042026 17h'!$B:$B,"")</f>
        <v/>
      </c>
      <c r="BM2414" s="14" t="str">
        <f>_xlfn.XLOOKUP(B2414,'[5]Cells Huawei 19042026 15h'!$B:$B,'[5]Cells Huawei 19042026 15h'!$B:$B,"")</f>
        <v/>
      </c>
      <c r="BN2414" s="9" t="str">
        <f>_xlfn.XLOOKUP(B2414,'[6]cells down 19042026 9H40'!$B:$B,'[6]cells down 19042026 9H40'!$B:$B,"")</f>
        <v/>
      </c>
      <c r="BO2414" s="9" t="s">
        <v>5126</v>
      </c>
      <c r="BP2414" s="9" t="s">
        <v>318</v>
      </c>
    </row>
    <row r="2415" spans="1:69" s="20" customFormat="1" x14ac:dyDescent="0.3">
      <c r="A2415" s="1" t="s">
        <v>5059</v>
      </c>
      <c r="B2415" s="8" t="s">
        <v>5060</v>
      </c>
      <c r="C2415" s="3" t="str">
        <f>_xlfn.XLOOKUP(B2415,'[1]daily break down'!$D:$D,'[1]daily break down'!$E:$E,"")</f>
        <v>CENTRE</v>
      </c>
      <c r="D2415" s="1" t="s">
        <v>11</v>
      </c>
      <c r="E2415" s="1" t="s">
        <v>12</v>
      </c>
      <c r="F2415" s="3" t="s">
        <v>37</v>
      </c>
      <c r="G2415" s="1" t="s">
        <v>5059</v>
      </c>
      <c r="H2415" s="34" t="str">
        <f>_xlfn.XLOOKUP(B2415,[2]CALCULATION!$B:$B,[2]CALCULATION!$H:$H,"")</f>
        <v>ZTE</v>
      </c>
      <c r="I2415" s="28">
        <v>0</v>
      </c>
      <c r="J2415" s="28">
        <v>0</v>
      </c>
      <c r="K2415" s="28">
        <v>0</v>
      </c>
      <c r="L2415" s="28">
        <v>0</v>
      </c>
      <c r="M2415" s="28">
        <v>0</v>
      </c>
      <c r="N2415" s="28">
        <v>0</v>
      </c>
      <c r="O2415" s="28">
        <v>0</v>
      </c>
      <c r="P2415" s="28">
        <v>0</v>
      </c>
      <c r="Q2415" s="28">
        <v>0</v>
      </c>
      <c r="R2415" s="28">
        <v>0</v>
      </c>
      <c r="S2415" s="94">
        <v>0</v>
      </c>
      <c r="T2415" s="94">
        <f>_xlfn.XLOOKUP(B2415,'[3]Nur des jours'!$B:$B,'[3]Nur des jours'!$U:$U,"")</f>
        <v>0</v>
      </c>
      <c r="U2415" s="94">
        <v>0</v>
      </c>
      <c r="V2415" s="94">
        <v>0</v>
      </c>
      <c r="W2415" s="94">
        <v>0</v>
      </c>
      <c r="X2415" s="94">
        <v>0</v>
      </c>
      <c r="Y2415" s="94">
        <v>0</v>
      </c>
      <c r="Z2415" s="94">
        <v>0</v>
      </c>
      <c r="AA2415" s="94">
        <v>0</v>
      </c>
      <c r="AB2415" s="94">
        <v>0</v>
      </c>
      <c r="AC2415" s="94"/>
      <c r="AD2415" s="94">
        <v>0</v>
      </c>
      <c r="AE2415" s="94">
        <v>0</v>
      </c>
      <c r="AF2415" s="94">
        <v>0</v>
      </c>
      <c r="AG2415" s="94">
        <v>0</v>
      </c>
      <c r="AH2415" s="94">
        <v>0</v>
      </c>
      <c r="AI2415" s="49" t="s">
        <v>5559</v>
      </c>
      <c r="AJ2415" s="49"/>
      <c r="AK2415" s="48" t="str" cm="1">
        <f t="array" ref="AK2415">IFERROR(_xlfn.IFS(
AM2415="MPR ISSUE","PDH",
AM2415="BSS Hardware Issue","BSS",
AM2415="Sites strategiques, MLL, Pylone, etc.","ENVTECH",
AM2415="AKTIVCO DEFAUT GE &amp; POWER Cabinet","AKTIVCO",
AM2415="AKTIVCO Coupure ENEO &amp; Baisse de tension","AKTIVCO GRID ONLY",
AM2415="Coupure ENEO &amp; Baisse de tension","IHS GRID ONLY",
AM2415="Defaut GE &amp; POWER Cabinet","IHS",
AM2415="Sharing","Partners",
AM2415="Sites strategiques &amp; DataCenter","SST &amp; DC",
AM2415="Exclu","Exclu",
AM2415="SAT","SAT",
AM2415="SPARE-ISSUE","SPARE-ISSUE",
AM2415="Fiber CAmtel","TRANS_FO_CAMTEL",
AM2415="Fiber AOF","Fiber AOF",
AM2415="Projet OCM (HUAWEI)","TRAVAUX-HUAWEI",
AM2415="Projet OCM (NOKIA)","TRAVAUX-NOKIA",
AM2415="ACCESS-ISSUE","ACCESS-ISSUE",
AM2415="Projet OCM (ZTE, NOKIA, autres projets)","TRAVAUX OCM",
AM2415="No root CAuse","No root cause",
AM2415="ODU HS","PDH",
AM2415="IP &amp; VLAN","PDH",
AM2415="Warehouse HUAWEI","SPARE-ISSUE",
AM2415="SPARE-HS","SPARE-ISSUE",
AM2415="Power Telco","BSS",AM2415="no impacts","no impacts"
),"")</f>
        <v>no impacts</v>
      </c>
      <c r="AL2415" s="48" t="str" cm="1">
        <f t="array" ref="AL2415">IFERROR(_xlfn.IFS(
AM2415="MPR ISSUE","TX ISSUE",
AM2415="BSS Hardware Issue","RAN ISSUE",
AM2415="Sites strategiques, MLL, Pylone, etc.","ENVTECH",
AM2415="AKTIVCO DEFAUT GE &amp; POWER Cabinet","POWER ISSUE",
AM2415="AKTIVCO Coupure ENEO &amp; Baisse de tension","POWER ISSUE",
AM2415="Coupure ENEO &amp; Baisse de tension","POWER ISSUE",
AM2415="Defaut GE &amp; POWER Cabinet","POWER ISSUE",
AM2415="Sharing","POWER ISSUE",
AM2415="Sites strategiques &amp; DataCenter","POWER ISSUE",
AM2415="Exclu","Exclu",
AM2415="SAT","TX ISSUE",
AM2415="SPARE-ISSUE","SPARE-ISSUE",
AM2415="Fiber CAmtel","TX ISSUE",
AM2415="Fiber AOF","TX ISSUE",
AM2415="Projet OCM (HUAWEI)","TRAVAUX-HUAWEI",
AM2415="Projet OCM (NOKIA)","TRAVAUX -NOKIA",
AM2415="ACCESS-ISSUE","ACCESS-ISSUE",
AM2415="Projet OCM (ZTE, NOKIA, autres projets)","TRAVAUX OCM",
AM2415="No root CAuse","No root cause",
AM2415="ODU HS","TX ISSUE",
AM2415="IP &amp; VLAN","TX ISSUE",
AM2415="Warehouse HUAWEI","SPARE-ISSUE",
AM2415="SPARE-HS","SPARE-ISSUE",
AM2415="Power Telco","RAN ISSUE",AM2415="no impacts","no impacts"
),"")</f>
        <v>no impacts</v>
      </c>
      <c r="AM2415" s="67" t="s">
        <v>5605</v>
      </c>
      <c r="AN2415" s="48" t="str" cm="1">
        <f t="array" ref="AN2415">IFERROR(_xlfn.IFS(
AM2415="MPR ISSUE","ACTIVE",
AM2415="BSS Hardware Issue","ACTIVE",
AM2415="Sites strategiques, MLL, Pylone, etc.","PASSIVE",
AM2415="AKTIVCO DEFAUT GE &amp; POWER Cabinet","PASSIVE",
AM2415="AKTIVCO Coupure ENEO &amp; Baisse de tension","PASSIVE",
AM2415="Coupure ENEO &amp; Baisse de tension","PASSIVE",
AM2415="Defaut GE &amp; POWER Cabinet","PASSIVE",
AM2415="Sharing","PASSIVE",
AM2415="Sites strategiques &amp; DataCenter","PASSIVE",
AM2415="Exclu","Exclu",
AM2415="SAT","ACTIVE",
AM2415="SPARE-ISSUE","SPARE-ISSUE",
AM2415="Fiber CAmtel","ACTIVE",
AM2415="Fiber AOF","ACTIVE",
AM2415="Projet OCM (HUAWEI)","PLANNED WORKS",
AM2415="Projet OCM (NOKIA)","PLANNED WORKS",
AM2415="ACCESS-ISSUE","ACCESS-ISSUE",
AM2415="Projet OCM (ZTE, NOKIA, autres projets)","PLANNED WORKS",
AM2415="No root CAuse","No root cause",
AM2415="ODU HS","ACTIVE",
AM2415="IP &amp; VLAN","ACTIVE",
AM2415="Warehouse HUAWEI","SPARE-ISSUE",
AM2415="SPARE-HS","SPARE-ISSUE",
AM2415="Power Telco","ACTIVE", AM2415="no impacts","no impacts"
),"")</f>
        <v>no impacts</v>
      </c>
      <c r="AO2415" s="93" t="s">
        <v>5537</v>
      </c>
      <c r="AP2415" s="101" t="str">
        <f t="shared" si="69"/>
        <v>CTR_231</v>
      </c>
      <c r="AQ2415" s="98"/>
      <c r="AR2415" s="17" t="s">
        <v>5537</v>
      </c>
      <c r="AS2415" s="7" t="s">
        <v>5537</v>
      </c>
      <c r="AT2415" s="6"/>
      <c r="AU2415" s="7"/>
      <c r="AV2415" s="3" t="s">
        <v>5537</v>
      </c>
      <c r="AW2415" s="18" t="s">
        <v>5537</v>
      </c>
      <c r="AX2415" s="18" t="s">
        <v>5537</v>
      </c>
      <c r="AY2415" s="18" t="s">
        <v>5537</v>
      </c>
      <c r="AZ2415" s="18" t="s">
        <v>5537</v>
      </c>
      <c r="BA2415" s="18" t="s">
        <v>5537</v>
      </c>
      <c r="BB2415" s="18" t="s">
        <v>5537</v>
      </c>
      <c r="BC2415" s="18" t="s">
        <v>5537</v>
      </c>
      <c r="BD2415" s="18" t="s">
        <v>5537</v>
      </c>
      <c r="BE2415" s="18" t="s">
        <v>5537</v>
      </c>
      <c r="BF2415" s="18" t="s">
        <v>5537</v>
      </c>
      <c r="BG2415" s="18" t="s">
        <v>5537</v>
      </c>
      <c r="BH2415" s="18" t="s">
        <v>5537</v>
      </c>
      <c r="BI2415" s="9" t="s">
        <v>5537</v>
      </c>
      <c r="BJ2415" s="14"/>
      <c r="BK2415" s="14" t="s">
        <v>5537</v>
      </c>
      <c r="BL2415" s="14" t="str">
        <f>_xlfn.XLOOKUP(B2415,'[4]cell downs 18042026 17h'!$B:$B,'[4]cell downs 18042026 17h'!$B:$B,"")</f>
        <v/>
      </c>
      <c r="BM2415" s="14" t="str">
        <f>_xlfn.XLOOKUP(B2415,'[5]Cells Huawei 19042026 15h'!$B:$B,'[5]Cells Huawei 19042026 15h'!$B:$B,"")</f>
        <v/>
      </c>
      <c r="BN2415" s="9" t="str">
        <f>_xlfn.XLOOKUP(B2415,'[6]cells down 19042026 9H40'!$B:$B,'[6]cells down 19042026 9H40'!$B:$B,"")</f>
        <v/>
      </c>
      <c r="BO2415" s="9" t="s">
        <v>5537</v>
      </c>
      <c r="BP2415" s="9" t="s">
        <v>5537</v>
      </c>
    </row>
    <row r="2416" spans="1:69" s="20" customFormat="1" x14ac:dyDescent="0.3">
      <c r="A2416" s="1" t="s">
        <v>5061</v>
      </c>
      <c r="B2416" s="8" t="s">
        <v>5062</v>
      </c>
      <c r="C2416" s="3" t="str">
        <f>_xlfn.XLOOKUP(B2416,'[1]daily break down'!$D:$D,'[1]daily break down'!$E:$E,"")</f>
        <v>CENTRE</v>
      </c>
      <c r="D2416" s="1" t="s">
        <v>11</v>
      </c>
      <c r="E2416" s="1" t="s">
        <v>318</v>
      </c>
      <c r="F2416" s="3" t="s">
        <v>37</v>
      </c>
      <c r="G2416" s="1" t="s">
        <v>5063</v>
      </c>
      <c r="H2416" s="34" t="str">
        <f>_xlfn.XLOOKUP(B2416,[2]CALCULATION!$B:$B,[2]CALCULATION!$H:$H,"")</f>
        <v>ZTE</v>
      </c>
      <c r="I2416" s="28">
        <v>0</v>
      </c>
      <c r="J2416" s="28">
        <v>0</v>
      </c>
      <c r="K2416" s="28">
        <v>0</v>
      </c>
      <c r="L2416" s="28">
        <v>0</v>
      </c>
      <c r="M2416" s="28">
        <v>0</v>
      </c>
      <c r="N2416" s="28">
        <v>0</v>
      </c>
      <c r="O2416" s="28">
        <v>0</v>
      </c>
      <c r="P2416" s="28">
        <v>0</v>
      </c>
      <c r="Q2416" s="28">
        <v>0</v>
      </c>
      <c r="R2416" s="28">
        <v>0</v>
      </c>
      <c r="S2416" s="94">
        <v>0</v>
      </c>
      <c r="T2416" s="94">
        <f>_xlfn.XLOOKUP(B2416,'[3]Nur des jours'!$B:$B,'[3]Nur des jours'!$U:$U,"")</f>
        <v>0</v>
      </c>
      <c r="U2416" s="94">
        <v>0</v>
      </c>
      <c r="V2416" s="94">
        <v>0</v>
      </c>
      <c r="W2416" s="94">
        <v>0</v>
      </c>
      <c r="X2416" s="94">
        <v>0</v>
      </c>
      <c r="Y2416" s="94">
        <v>0</v>
      </c>
      <c r="Z2416" s="94">
        <v>0</v>
      </c>
      <c r="AA2416" s="94">
        <v>0</v>
      </c>
      <c r="AB2416" s="94">
        <v>0</v>
      </c>
      <c r="AC2416" s="94"/>
      <c r="AD2416" s="94">
        <v>0</v>
      </c>
      <c r="AE2416" s="94">
        <v>0</v>
      </c>
      <c r="AF2416" s="94">
        <v>0</v>
      </c>
      <c r="AG2416" s="94">
        <v>0</v>
      </c>
      <c r="AH2416" s="94">
        <v>0</v>
      </c>
      <c r="AI2416" s="49" t="s">
        <v>5559</v>
      </c>
      <c r="AJ2416" s="49"/>
      <c r="AK2416" s="48" t="str" cm="1">
        <f t="array" ref="AK2416">IFERROR(_xlfn.IFS(
AM2416="MPR ISSUE","PDH",
AM2416="BSS Hardware Issue","BSS",
AM2416="Sites strategiques, MLL, Pylone, etc.","ENVTECH",
AM2416="AKTIVCO DEFAUT GE &amp; POWER Cabinet","AKTIVCO",
AM2416="AKTIVCO Coupure ENEO &amp; Baisse de tension","AKTIVCO GRID ONLY",
AM2416="Coupure ENEO &amp; Baisse de tension","IHS GRID ONLY",
AM2416="Defaut GE &amp; POWER Cabinet","IHS",
AM2416="Sharing","Partners",
AM2416="Sites strategiques &amp; DataCenter","SST &amp; DC",
AM2416="Exclu","Exclu",
AM2416="SAT","SAT",
AM2416="SPARE-ISSUE","SPARE-ISSUE",
AM2416="Fiber CAmtel","TRANS_FO_CAMTEL",
AM2416="Fiber AOF","Fiber AOF",
AM2416="Projet OCM (HUAWEI)","TRAVAUX-HUAWEI",
AM2416="Projet OCM (NOKIA)","TRAVAUX-NOKIA",
AM2416="ACCESS-ISSUE","ACCESS-ISSUE",
AM2416="Projet OCM (ZTE, NOKIA, autres projets)","TRAVAUX OCM",
AM2416="No root CAuse","No root cause",
AM2416="ODU HS","PDH",
AM2416="IP &amp; VLAN","PDH",
AM2416="Warehouse HUAWEI","SPARE-ISSUE",
AM2416="SPARE-HS","SPARE-ISSUE",
AM2416="Power Telco","BSS",AM2416="no impacts","no impacts"
),"")</f>
        <v>no impacts</v>
      </c>
      <c r="AL2416" s="48" t="str" cm="1">
        <f t="array" ref="AL2416">IFERROR(_xlfn.IFS(
AM2416="MPR ISSUE","TX ISSUE",
AM2416="BSS Hardware Issue","RAN ISSUE",
AM2416="Sites strategiques, MLL, Pylone, etc.","ENVTECH",
AM2416="AKTIVCO DEFAUT GE &amp; POWER Cabinet","POWER ISSUE",
AM2416="AKTIVCO Coupure ENEO &amp; Baisse de tension","POWER ISSUE",
AM2416="Coupure ENEO &amp; Baisse de tension","POWER ISSUE",
AM2416="Defaut GE &amp; POWER Cabinet","POWER ISSUE",
AM2416="Sharing","POWER ISSUE",
AM2416="Sites strategiques &amp; DataCenter","POWER ISSUE",
AM2416="Exclu","Exclu",
AM2416="SAT","TX ISSUE",
AM2416="SPARE-ISSUE","SPARE-ISSUE",
AM2416="Fiber CAmtel","TX ISSUE",
AM2416="Fiber AOF","TX ISSUE",
AM2416="Projet OCM (HUAWEI)","TRAVAUX-HUAWEI",
AM2416="Projet OCM (NOKIA)","TRAVAUX -NOKIA",
AM2416="ACCESS-ISSUE","ACCESS-ISSUE",
AM2416="Projet OCM (ZTE, NOKIA, autres projets)","TRAVAUX OCM",
AM2416="No root CAuse","No root cause",
AM2416="ODU HS","TX ISSUE",
AM2416="IP &amp; VLAN","TX ISSUE",
AM2416="Warehouse HUAWEI","SPARE-ISSUE",
AM2416="SPARE-HS","SPARE-ISSUE",
AM2416="Power Telco","RAN ISSUE",AM2416="no impacts","no impacts"
),"")</f>
        <v>no impacts</v>
      </c>
      <c r="AM2416" s="67" t="s">
        <v>5605</v>
      </c>
      <c r="AN2416" s="48" t="str" cm="1">
        <f t="array" ref="AN2416">IFERROR(_xlfn.IFS(
AM2416="MPR ISSUE","ACTIVE",
AM2416="BSS Hardware Issue","ACTIVE",
AM2416="Sites strategiques, MLL, Pylone, etc.","PASSIVE",
AM2416="AKTIVCO DEFAUT GE &amp; POWER Cabinet","PASSIVE",
AM2416="AKTIVCO Coupure ENEO &amp; Baisse de tension","PASSIVE",
AM2416="Coupure ENEO &amp; Baisse de tension","PASSIVE",
AM2416="Defaut GE &amp; POWER Cabinet","PASSIVE",
AM2416="Sharing","PASSIVE",
AM2416="Sites strategiques &amp; DataCenter","PASSIVE",
AM2416="Exclu","Exclu",
AM2416="SAT","ACTIVE",
AM2416="SPARE-ISSUE","SPARE-ISSUE",
AM2416="Fiber CAmtel","ACTIVE",
AM2416="Fiber AOF","ACTIVE",
AM2416="Projet OCM (HUAWEI)","PLANNED WORKS",
AM2416="Projet OCM (NOKIA)","PLANNED WORKS",
AM2416="ACCESS-ISSUE","ACCESS-ISSUE",
AM2416="Projet OCM (ZTE, NOKIA, autres projets)","PLANNED WORKS",
AM2416="No root CAuse","No root cause",
AM2416="ODU HS","ACTIVE",
AM2416="IP &amp; VLAN","ACTIVE",
AM2416="Warehouse HUAWEI","SPARE-ISSUE",
AM2416="SPARE-HS","SPARE-ISSUE",
AM2416="Power Telco","ACTIVE", AM2416="no impacts","no impacts"
),"")</f>
        <v>no impacts</v>
      </c>
      <c r="AO2416" s="93" t="s">
        <v>5537</v>
      </c>
      <c r="AP2416" s="101" t="str">
        <f t="shared" si="69"/>
        <v>CTR_183</v>
      </c>
      <c r="AQ2416" s="98"/>
      <c r="AR2416" s="17" t="s">
        <v>5537</v>
      </c>
      <c r="AS2416" s="7" t="s">
        <v>5537</v>
      </c>
      <c r="AT2416" s="6"/>
      <c r="AU2416" s="7"/>
      <c r="AV2416" s="3" t="s">
        <v>5537</v>
      </c>
      <c r="AW2416" s="18" t="s">
        <v>5537</v>
      </c>
      <c r="AX2416" s="18" t="s">
        <v>5537</v>
      </c>
      <c r="AY2416" s="18" t="s">
        <v>5537</v>
      </c>
      <c r="AZ2416" s="18" t="s">
        <v>5537</v>
      </c>
      <c r="BA2416" s="18" t="s">
        <v>5537</v>
      </c>
      <c r="BB2416" s="18" t="s">
        <v>5537</v>
      </c>
      <c r="BC2416" s="18" t="s">
        <v>5537</v>
      </c>
      <c r="BD2416" s="18" t="s">
        <v>5537</v>
      </c>
      <c r="BE2416" s="18" t="s">
        <v>5537</v>
      </c>
      <c r="BF2416" s="18" t="s">
        <v>5537</v>
      </c>
      <c r="BG2416" s="18" t="s">
        <v>5537</v>
      </c>
      <c r="BH2416" s="18" t="s">
        <v>5537</v>
      </c>
      <c r="BI2416" s="9" t="s">
        <v>5537</v>
      </c>
      <c r="BJ2416" s="14"/>
      <c r="BK2416" s="14" t="s">
        <v>5537</v>
      </c>
      <c r="BL2416" s="14" t="str">
        <f>_xlfn.XLOOKUP(B2416,'[4]cell downs 18042026 17h'!$B:$B,'[4]cell downs 18042026 17h'!$B:$B,"")</f>
        <v/>
      </c>
      <c r="BM2416" s="14" t="str">
        <f>_xlfn.XLOOKUP(B2416,'[5]Cells Huawei 19042026 15h'!$B:$B,'[5]Cells Huawei 19042026 15h'!$B:$B,"")</f>
        <v/>
      </c>
      <c r="BN2416" s="9" t="str">
        <f>_xlfn.XLOOKUP(B2416,'[6]cells down 19042026 9H40'!$B:$B,'[6]cells down 19042026 9H40'!$B:$B,"")</f>
        <v/>
      </c>
      <c r="BO2416" s="9" t="s">
        <v>5062</v>
      </c>
      <c r="BP2416" s="9" t="s">
        <v>5537</v>
      </c>
    </row>
    <row r="2417" spans="1:68" s="20" customFormat="1" x14ac:dyDescent="0.3">
      <c r="A2417" s="1" t="s">
        <v>5071</v>
      </c>
      <c r="B2417" s="8" t="s">
        <v>5072</v>
      </c>
      <c r="C2417" s="3" t="str">
        <f>_xlfn.XLOOKUP(B2417,'[1]daily break down'!$D:$D,'[1]daily break down'!$E:$E,"")</f>
        <v>LITTORAL</v>
      </c>
      <c r="D2417" s="1" t="s">
        <v>11</v>
      </c>
      <c r="E2417" s="1" t="s">
        <v>1129</v>
      </c>
      <c r="F2417" s="3" t="s">
        <v>37</v>
      </c>
      <c r="G2417" s="1" t="s">
        <v>5071</v>
      </c>
      <c r="H2417" s="34" t="str">
        <f>_xlfn.XLOOKUP(B2417,[2]CALCULATION!$B:$B,[2]CALCULATION!$H:$H,"")</f>
        <v>ZTE</v>
      </c>
      <c r="I2417" s="28">
        <v>0</v>
      </c>
      <c r="J2417" s="28">
        <v>0</v>
      </c>
      <c r="K2417" s="28">
        <v>0</v>
      </c>
      <c r="L2417" s="28">
        <v>0</v>
      </c>
      <c r="M2417" s="28">
        <v>0</v>
      </c>
      <c r="N2417" s="28">
        <v>0</v>
      </c>
      <c r="O2417" s="28">
        <v>0</v>
      </c>
      <c r="P2417" s="28">
        <v>0</v>
      </c>
      <c r="Q2417" s="28">
        <v>0</v>
      </c>
      <c r="R2417" s="28">
        <v>0</v>
      </c>
      <c r="S2417" s="94">
        <v>0</v>
      </c>
      <c r="T2417" s="94">
        <f>_xlfn.XLOOKUP(B2417,'[3]Nur des jours'!$B:$B,'[3]Nur des jours'!$U:$U,"")</f>
        <v>0</v>
      </c>
      <c r="U2417" s="94">
        <v>0</v>
      </c>
      <c r="V2417" s="94">
        <v>0</v>
      </c>
      <c r="W2417" s="94">
        <v>0</v>
      </c>
      <c r="X2417" s="94">
        <v>0</v>
      </c>
      <c r="Y2417" s="94">
        <v>0</v>
      </c>
      <c r="Z2417" s="94">
        <v>0</v>
      </c>
      <c r="AA2417" s="94">
        <v>0</v>
      </c>
      <c r="AB2417" s="94">
        <v>0</v>
      </c>
      <c r="AC2417" s="94"/>
      <c r="AD2417" s="94">
        <v>0</v>
      </c>
      <c r="AE2417" s="94">
        <v>0</v>
      </c>
      <c r="AF2417" s="94">
        <v>0</v>
      </c>
      <c r="AG2417" s="94">
        <v>0</v>
      </c>
      <c r="AH2417" s="94">
        <v>0</v>
      </c>
      <c r="AI2417" s="49" t="s">
        <v>5559</v>
      </c>
      <c r="AJ2417" s="49"/>
      <c r="AK2417" s="48" t="str" cm="1">
        <f t="array" ref="AK2417">IFERROR(_xlfn.IFS(
AM2417="MPR ISSUE","PDH",
AM2417="BSS Hardware Issue","BSS",
AM2417="Sites strategiques, MLL, Pylone, etc.","ENVTECH",
AM2417="AKTIVCO DEFAUT GE &amp; POWER Cabinet","AKTIVCO",
AM2417="AKTIVCO Coupure ENEO &amp; Baisse de tension","AKTIVCO GRID ONLY",
AM2417="Coupure ENEO &amp; Baisse de tension","IHS GRID ONLY",
AM2417="Defaut GE &amp; POWER Cabinet","IHS",
AM2417="Sharing","Partners",
AM2417="Sites strategiques &amp; DataCenter","SST &amp; DC",
AM2417="Exclu","Exclu",
AM2417="SAT","SAT",
AM2417="SPARE-ISSUE","SPARE-ISSUE",
AM2417="Fiber CAmtel","TRANS_FO_CAMTEL",
AM2417="Fiber AOF","Fiber AOF",
AM2417="Projet OCM (HUAWEI)","TRAVAUX-HUAWEI",
AM2417="Projet OCM (NOKIA)","TRAVAUX-NOKIA",
AM2417="ACCESS-ISSUE","ACCESS-ISSUE",
AM2417="Projet OCM (ZTE, NOKIA, autres projets)","TRAVAUX OCM",
AM2417="No root CAuse","No root cause",
AM2417="ODU HS","PDH",
AM2417="IP &amp; VLAN","PDH",
AM2417="Warehouse HUAWEI","SPARE-ISSUE",
AM2417="SPARE-HS","SPARE-ISSUE",
AM2417="Power Telco","BSS",AM2417="no impacts","no impacts"
),"")</f>
        <v>no impacts</v>
      </c>
      <c r="AL2417" s="48" t="str" cm="1">
        <f t="array" ref="AL2417">IFERROR(_xlfn.IFS(
AM2417="MPR ISSUE","TX ISSUE",
AM2417="BSS Hardware Issue","RAN ISSUE",
AM2417="Sites strategiques, MLL, Pylone, etc.","ENVTECH",
AM2417="AKTIVCO DEFAUT GE &amp; POWER Cabinet","POWER ISSUE",
AM2417="AKTIVCO Coupure ENEO &amp; Baisse de tension","POWER ISSUE",
AM2417="Coupure ENEO &amp; Baisse de tension","POWER ISSUE",
AM2417="Defaut GE &amp; POWER Cabinet","POWER ISSUE",
AM2417="Sharing","POWER ISSUE",
AM2417="Sites strategiques &amp; DataCenter","POWER ISSUE",
AM2417="Exclu","Exclu",
AM2417="SAT","TX ISSUE",
AM2417="SPARE-ISSUE","SPARE-ISSUE",
AM2417="Fiber CAmtel","TX ISSUE",
AM2417="Fiber AOF","TX ISSUE",
AM2417="Projet OCM (HUAWEI)","TRAVAUX-HUAWEI",
AM2417="Projet OCM (NOKIA)","TRAVAUX -NOKIA",
AM2417="ACCESS-ISSUE","ACCESS-ISSUE",
AM2417="Projet OCM (ZTE, NOKIA, autres projets)","TRAVAUX OCM",
AM2417="No root CAuse","No root cause",
AM2417="ODU HS","TX ISSUE",
AM2417="IP &amp; VLAN","TX ISSUE",
AM2417="Warehouse HUAWEI","SPARE-ISSUE",
AM2417="SPARE-HS","SPARE-ISSUE",
AM2417="Power Telco","RAN ISSUE",AM2417="no impacts","no impacts"
),"")</f>
        <v>no impacts</v>
      </c>
      <c r="AM2417" s="67" t="s">
        <v>5605</v>
      </c>
      <c r="AN2417" s="48" t="str" cm="1">
        <f t="array" ref="AN2417">IFERROR(_xlfn.IFS(
AM2417="MPR ISSUE","ACTIVE",
AM2417="BSS Hardware Issue","ACTIVE",
AM2417="Sites strategiques, MLL, Pylone, etc.","PASSIVE",
AM2417="AKTIVCO DEFAUT GE &amp; POWER Cabinet","PASSIVE",
AM2417="AKTIVCO Coupure ENEO &amp; Baisse de tension","PASSIVE",
AM2417="Coupure ENEO &amp; Baisse de tension","PASSIVE",
AM2417="Defaut GE &amp; POWER Cabinet","PASSIVE",
AM2417="Sharing","PASSIVE",
AM2417="Sites strategiques &amp; DataCenter","PASSIVE",
AM2417="Exclu","Exclu",
AM2417="SAT","ACTIVE",
AM2417="SPARE-ISSUE","SPARE-ISSUE",
AM2417="Fiber CAmtel","ACTIVE",
AM2417="Fiber AOF","ACTIVE",
AM2417="Projet OCM (HUAWEI)","PLANNED WORKS",
AM2417="Projet OCM (NOKIA)","PLANNED WORKS",
AM2417="ACCESS-ISSUE","ACCESS-ISSUE",
AM2417="Projet OCM (ZTE, NOKIA, autres projets)","PLANNED WORKS",
AM2417="No root CAuse","No root cause",
AM2417="ODU HS","ACTIVE",
AM2417="IP &amp; VLAN","ACTIVE",
AM2417="Warehouse HUAWEI","SPARE-ISSUE",
AM2417="SPARE-HS","SPARE-ISSUE",
AM2417="Power Telco","ACTIVE", AM2417="no impacts","no impacts"
),"")</f>
        <v>no impacts</v>
      </c>
      <c r="AO2417" s="93" t="s">
        <v>5537</v>
      </c>
      <c r="AP2417" s="101" t="str">
        <f t="shared" si="69"/>
        <v>CTR_003</v>
      </c>
      <c r="AQ2417" s="9"/>
      <c r="AR2417" s="17" t="s">
        <v>5537</v>
      </c>
      <c r="AS2417" s="7" t="s">
        <v>5537</v>
      </c>
      <c r="AT2417" s="6"/>
      <c r="AU2417" s="7"/>
      <c r="AV2417" s="3" t="s">
        <v>5537</v>
      </c>
      <c r="AW2417" s="18" t="s">
        <v>5537</v>
      </c>
      <c r="AX2417" s="18" t="s">
        <v>5537</v>
      </c>
      <c r="AY2417" s="18" t="s">
        <v>5537</v>
      </c>
      <c r="AZ2417" s="18" t="s">
        <v>5537</v>
      </c>
      <c r="BA2417" s="18" t="s">
        <v>5537</v>
      </c>
      <c r="BB2417" s="18" t="s">
        <v>5537</v>
      </c>
      <c r="BC2417" s="18" t="s">
        <v>5537</v>
      </c>
      <c r="BD2417" s="18" t="s">
        <v>5537</v>
      </c>
      <c r="BE2417" s="18" t="s">
        <v>5537</v>
      </c>
      <c r="BF2417" s="18" t="s">
        <v>5537</v>
      </c>
      <c r="BG2417" s="18" t="s">
        <v>5537</v>
      </c>
      <c r="BH2417" s="18" t="s">
        <v>5537</v>
      </c>
      <c r="BI2417" s="9" t="s">
        <v>5537</v>
      </c>
      <c r="BJ2417" s="14"/>
      <c r="BK2417" s="14" t="s">
        <v>5537</v>
      </c>
      <c r="BL2417" s="14" t="str">
        <f>_xlfn.XLOOKUP(B2417,'[4]cell downs 18042026 17h'!$B:$B,'[4]cell downs 18042026 17h'!$B:$B,"")</f>
        <v/>
      </c>
      <c r="BM2417" s="14" t="str">
        <f>_xlfn.XLOOKUP(B2417,'[5]Cells Huawei 19042026 15h'!$B:$B,'[5]Cells Huawei 19042026 15h'!$B:$B,"")</f>
        <v/>
      </c>
      <c r="BN2417" s="9" t="str">
        <f>_xlfn.XLOOKUP(B2417,'[6]cells down 19042026 9H40'!$B:$B,'[6]cells down 19042026 9H40'!$B:$B,"")</f>
        <v>CTR_003</v>
      </c>
      <c r="BO2417" s="9" t="s">
        <v>5537</v>
      </c>
      <c r="BP2417" s="9" t="s">
        <v>12</v>
      </c>
    </row>
    <row r="2418" spans="1:68" s="20" customFormat="1" x14ac:dyDescent="0.3">
      <c r="A2418" s="1" t="s">
        <v>5073</v>
      </c>
      <c r="B2418" s="8" t="s">
        <v>5074</v>
      </c>
      <c r="C2418" s="3" t="str">
        <f>_xlfn.XLOOKUP(B2418,'[1]daily break down'!$D:$D,'[1]daily break down'!$E:$E,"")</f>
        <v>CENTRE</v>
      </c>
      <c r="D2418" s="1" t="s">
        <v>11</v>
      </c>
      <c r="E2418" s="1" t="s">
        <v>594</v>
      </c>
      <c r="F2418" s="3" t="s">
        <v>37</v>
      </c>
      <c r="G2418" s="1" t="s">
        <v>5073</v>
      </c>
      <c r="H2418" s="34" t="str">
        <f>_xlfn.XLOOKUP(B2418,[2]CALCULATION!$B:$B,[2]CALCULATION!$H:$H,"")</f>
        <v>ZTE</v>
      </c>
      <c r="I2418" s="28">
        <v>0</v>
      </c>
      <c r="J2418" s="28">
        <v>0</v>
      </c>
      <c r="K2418" s="28">
        <v>0</v>
      </c>
      <c r="L2418" s="28">
        <v>0</v>
      </c>
      <c r="M2418" s="28">
        <v>0</v>
      </c>
      <c r="N2418" s="28">
        <v>0</v>
      </c>
      <c r="O2418" s="28">
        <v>0</v>
      </c>
      <c r="P2418" s="28">
        <v>0</v>
      </c>
      <c r="Q2418" s="28">
        <v>0</v>
      </c>
      <c r="R2418" s="28">
        <v>0</v>
      </c>
      <c r="S2418" s="94">
        <v>0</v>
      </c>
      <c r="T2418" s="94">
        <f>_xlfn.XLOOKUP(B2418,'[3]Nur des jours'!$B:$B,'[3]Nur des jours'!$U:$U,"")</f>
        <v>0</v>
      </c>
      <c r="U2418" s="94">
        <v>0</v>
      </c>
      <c r="V2418" s="94">
        <v>0</v>
      </c>
      <c r="W2418" s="94">
        <v>0</v>
      </c>
      <c r="X2418" s="94">
        <v>0</v>
      </c>
      <c r="Y2418" s="94">
        <v>0</v>
      </c>
      <c r="Z2418" s="94">
        <v>0</v>
      </c>
      <c r="AA2418" s="94">
        <v>0</v>
      </c>
      <c r="AB2418" s="94">
        <v>0</v>
      </c>
      <c r="AC2418" s="94"/>
      <c r="AD2418" s="94">
        <v>0</v>
      </c>
      <c r="AE2418" s="94">
        <v>0</v>
      </c>
      <c r="AF2418" s="94">
        <v>0</v>
      </c>
      <c r="AG2418" s="94">
        <v>0</v>
      </c>
      <c r="AH2418" s="94">
        <v>0</v>
      </c>
      <c r="AI2418" s="49" t="s">
        <v>5559</v>
      </c>
      <c r="AJ2418" s="49"/>
      <c r="AK2418" s="48" t="str" cm="1">
        <f t="array" ref="AK2418">IFERROR(_xlfn.IFS(
AM2418="MPR ISSUE","PDH",
AM2418="BSS Hardware Issue","BSS",
AM2418="Sites strategiques, MLL, Pylone, etc.","ENVTECH",
AM2418="AKTIVCO DEFAUT GE &amp; POWER Cabinet","AKTIVCO",
AM2418="AKTIVCO Coupure ENEO &amp; Baisse de tension","AKTIVCO GRID ONLY",
AM2418="Coupure ENEO &amp; Baisse de tension","IHS GRID ONLY",
AM2418="Defaut GE &amp; POWER Cabinet","IHS",
AM2418="Sharing","Partners",
AM2418="Sites strategiques &amp; DataCenter","SST &amp; DC",
AM2418="Exclu","Exclu",
AM2418="SAT","SAT",
AM2418="SPARE-ISSUE","SPARE-ISSUE",
AM2418="Fiber CAmtel","TRANS_FO_CAMTEL",
AM2418="Fiber AOF","Fiber AOF",
AM2418="Projet OCM (HUAWEI)","TRAVAUX-HUAWEI",
AM2418="Projet OCM (NOKIA)","TRAVAUX-NOKIA",
AM2418="ACCESS-ISSUE","ACCESS-ISSUE",
AM2418="Projet OCM (ZTE, NOKIA, autres projets)","TRAVAUX OCM",
AM2418="No root CAuse","No root cause",
AM2418="ODU HS","PDH",
AM2418="IP &amp; VLAN","PDH",
AM2418="Warehouse HUAWEI","SPARE-ISSUE",
AM2418="SPARE-HS","SPARE-ISSUE",
AM2418="Power Telco","BSS",AM2418="no impacts","no impacts"
),"")</f>
        <v>no impacts</v>
      </c>
      <c r="AL2418" s="48" t="str" cm="1">
        <f t="array" ref="AL2418">IFERROR(_xlfn.IFS(
AM2418="MPR ISSUE","TX ISSUE",
AM2418="BSS Hardware Issue","RAN ISSUE",
AM2418="Sites strategiques, MLL, Pylone, etc.","ENVTECH",
AM2418="AKTIVCO DEFAUT GE &amp; POWER Cabinet","POWER ISSUE",
AM2418="AKTIVCO Coupure ENEO &amp; Baisse de tension","POWER ISSUE",
AM2418="Coupure ENEO &amp; Baisse de tension","POWER ISSUE",
AM2418="Defaut GE &amp; POWER Cabinet","POWER ISSUE",
AM2418="Sharing","POWER ISSUE",
AM2418="Sites strategiques &amp; DataCenter","POWER ISSUE",
AM2418="Exclu","Exclu",
AM2418="SAT","TX ISSUE",
AM2418="SPARE-ISSUE","SPARE-ISSUE",
AM2418="Fiber CAmtel","TX ISSUE",
AM2418="Fiber AOF","TX ISSUE",
AM2418="Projet OCM (HUAWEI)","TRAVAUX-HUAWEI",
AM2418="Projet OCM (NOKIA)","TRAVAUX -NOKIA",
AM2418="ACCESS-ISSUE","ACCESS-ISSUE",
AM2418="Projet OCM (ZTE, NOKIA, autres projets)","TRAVAUX OCM",
AM2418="No root CAuse","No root cause",
AM2418="ODU HS","TX ISSUE",
AM2418="IP &amp; VLAN","TX ISSUE",
AM2418="Warehouse HUAWEI","SPARE-ISSUE",
AM2418="SPARE-HS","SPARE-ISSUE",
AM2418="Power Telco","RAN ISSUE",AM2418="no impacts","no impacts"
),"")</f>
        <v>no impacts</v>
      </c>
      <c r="AM2418" s="67" t="s">
        <v>5605</v>
      </c>
      <c r="AN2418" s="48" t="str" cm="1">
        <f t="array" ref="AN2418">IFERROR(_xlfn.IFS(
AM2418="MPR ISSUE","ACTIVE",
AM2418="BSS Hardware Issue","ACTIVE",
AM2418="Sites strategiques, MLL, Pylone, etc.","PASSIVE",
AM2418="AKTIVCO DEFAUT GE &amp; POWER Cabinet","PASSIVE",
AM2418="AKTIVCO Coupure ENEO &amp; Baisse de tension","PASSIVE",
AM2418="Coupure ENEO &amp; Baisse de tension","PASSIVE",
AM2418="Defaut GE &amp; POWER Cabinet","PASSIVE",
AM2418="Sharing","PASSIVE",
AM2418="Sites strategiques &amp; DataCenter","PASSIVE",
AM2418="Exclu","Exclu",
AM2418="SAT","ACTIVE",
AM2418="SPARE-ISSUE","SPARE-ISSUE",
AM2418="Fiber CAmtel","ACTIVE",
AM2418="Fiber AOF","ACTIVE",
AM2418="Projet OCM (HUAWEI)","PLANNED WORKS",
AM2418="Projet OCM (NOKIA)","PLANNED WORKS",
AM2418="ACCESS-ISSUE","ACCESS-ISSUE",
AM2418="Projet OCM (ZTE, NOKIA, autres projets)","PLANNED WORKS",
AM2418="No root CAuse","No root cause",
AM2418="ODU HS","ACTIVE",
AM2418="IP &amp; VLAN","ACTIVE",
AM2418="Warehouse HUAWEI","SPARE-ISSUE",
AM2418="SPARE-HS","SPARE-ISSUE",
AM2418="Power Telco","ACTIVE", AM2418="no impacts","no impacts"
),"")</f>
        <v>no impacts</v>
      </c>
      <c r="AO2418" s="93" t="s">
        <v>5537</v>
      </c>
      <c r="AP2418" s="101" t="str">
        <f t="shared" si="69"/>
        <v>CTR_227</v>
      </c>
      <c r="AQ2418" s="9"/>
      <c r="AR2418" s="17" t="s">
        <v>5537</v>
      </c>
      <c r="AS2418" s="7" t="s">
        <v>5537</v>
      </c>
      <c r="AT2418" s="6"/>
      <c r="AU2418" s="7"/>
      <c r="AV2418" s="3" t="s">
        <v>5537</v>
      </c>
      <c r="AW2418" s="18" t="s">
        <v>5537</v>
      </c>
      <c r="AX2418" s="18" t="s">
        <v>5537</v>
      </c>
      <c r="AY2418" s="18" t="s">
        <v>5537</v>
      </c>
      <c r="AZ2418" s="18" t="s">
        <v>5537</v>
      </c>
      <c r="BA2418" s="18" t="s">
        <v>5537</v>
      </c>
      <c r="BB2418" s="18" t="s">
        <v>5537</v>
      </c>
      <c r="BC2418" s="18" t="s">
        <v>5537</v>
      </c>
      <c r="BD2418" s="18" t="s">
        <v>5537</v>
      </c>
      <c r="BE2418" s="18" t="s">
        <v>5537</v>
      </c>
      <c r="BF2418" s="18" t="s">
        <v>5537</v>
      </c>
      <c r="BG2418" s="18" t="s">
        <v>5537</v>
      </c>
      <c r="BH2418" s="18" t="s">
        <v>5537</v>
      </c>
      <c r="BI2418" s="9" t="s">
        <v>5537</v>
      </c>
      <c r="BJ2418" s="14"/>
      <c r="BK2418" s="14" t="s">
        <v>5537</v>
      </c>
      <c r="BL2418" s="14" t="str">
        <f>_xlfn.XLOOKUP(B2418,'[4]cell downs 18042026 17h'!$B:$B,'[4]cell downs 18042026 17h'!$B:$B,"")</f>
        <v/>
      </c>
      <c r="BM2418" s="14" t="str">
        <f>_xlfn.XLOOKUP(B2418,'[5]Cells Huawei 19042026 15h'!$B:$B,'[5]Cells Huawei 19042026 15h'!$B:$B,"")</f>
        <v/>
      </c>
      <c r="BN2418" s="9" t="str">
        <f>_xlfn.XLOOKUP(B2418,'[6]cells down 19042026 9H40'!$B:$B,'[6]cells down 19042026 9H40'!$B:$B,"")</f>
        <v/>
      </c>
      <c r="BO2418" s="9" t="s">
        <v>5537</v>
      </c>
      <c r="BP2418" s="9" t="s">
        <v>83</v>
      </c>
    </row>
    <row r="2419" spans="1:68" s="20" customFormat="1" x14ac:dyDescent="0.3">
      <c r="A2419" s="1" t="s">
        <v>3718</v>
      </c>
      <c r="B2419" s="8" t="s">
        <v>5077</v>
      </c>
      <c r="C2419" s="3" t="str">
        <f>_xlfn.XLOOKUP(B2419,'[1]daily break down'!$D:$D,'[1]daily break down'!$E:$E,"")</f>
        <v>LITTORAL</v>
      </c>
      <c r="D2419" s="1" t="s">
        <v>11</v>
      </c>
      <c r="E2419" s="1" t="s">
        <v>12</v>
      </c>
      <c r="F2419" s="3" t="s">
        <v>31</v>
      </c>
      <c r="G2419" s="1" t="s">
        <v>3718</v>
      </c>
      <c r="H2419" s="34" t="str">
        <f>_xlfn.XLOOKUP(B2419,[2]CALCULATION!$B:$B,[2]CALCULATION!$H:$H,"")</f>
        <v>ZTE</v>
      </c>
      <c r="I2419" s="28">
        <v>0</v>
      </c>
      <c r="J2419" s="28">
        <v>0</v>
      </c>
      <c r="K2419" s="28">
        <v>0</v>
      </c>
      <c r="L2419" s="28">
        <v>0</v>
      </c>
      <c r="M2419" s="28">
        <v>0</v>
      </c>
      <c r="N2419" s="28">
        <v>0</v>
      </c>
      <c r="O2419" s="28">
        <v>0</v>
      </c>
      <c r="P2419" s="28">
        <v>0</v>
      </c>
      <c r="Q2419" s="28">
        <v>0</v>
      </c>
      <c r="R2419" s="28">
        <v>0</v>
      </c>
      <c r="S2419" s="94">
        <v>0</v>
      </c>
      <c r="T2419" s="94">
        <f>_xlfn.XLOOKUP(B2419,'[3]Nur des jours'!$B:$B,'[3]Nur des jours'!$U:$U,"")</f>
        <v>0</v>
      </c>
      <c r="U2419" s="94">
        <v>0</v>
      </c>
      <c r="V2419" s="94">
        <v>0</v>
      </c>
      <c r="W2419" s="94">
        <v>0</v>
      </c>
      <c r="X2419" s="94">
        <v>0</v>
      </c>
      <c r="Y2419" s="94">
        <v>0</v>
      </c>
      <c r="Z2419" s="94">
        <v>0</v>
      </c>
      <c r="AA2419" s="94">
        <v>0</v>
      </c>
      <c r="AB2419" s="94">
        <v>0</v>
      </c>
      <c r="AC2419" s="94"/>
      <c r="AD2419" s="94">
        <v>0</v>
      </c>
      <c r="AE2419" s="94">
        <v>0</v>
      </c>
      <c r="AF2419" s="94">
        <v>0</v>
      </c>
      <c r="AG2419" s="94">
        <v>0</v>
      </c>
      <c r="AH2419" s="94">
        <v>0</v>
      </c>
      <c r="AI2419" s="49" t="s">
        <v>5559</v>
      </c>
      <c r="AJ2419" s="49"/>
      <c r="AK2419" s="48" t="str" cm="1">
        <f t="array" ref="AK2419">IFERROR(_xlfn.IFS(
AM2419="MPR ISSUE","PDH",
AM2419="BSS Hardware Issue","BSS",
AM2419="Sites strategiques, MLL, Pylone, etc.","ENVTECH",
AM2419="AKTIVCO DEFAUT GE &amp; POWER Cabinet","AKTIVCO",
AM2419="AKTIVCO Coupure ENEO &amp; Baisse de tension","AKTIVCO GRID ONLY",
AM2419="Coupure ENEO &amp; Baisse de tension","IHS GRID ONLY",
AM2419="Defaut GE &amp; POWER Cabinet","IHS",
AM2419="Sharing","Partners",
AM2419="Sites strategiques &amp; DataCenter","SST &amp; DC",
AM2419="Exclu","Exclu",
AM2419="SAT","SAT",
AM2419="SPARE-ISSUE","SPARE-ISSUE",
AM2419="Fiber CAmtel","TRANS_FO_CAMTEL",
AM2419="Fiber AOF","Fiber AOF",
AM2419="Projet OCM (HUAWEI)","TRAVAUX-HUAWEI",
AM2419="Projet OCM (NOKIA)","TRAVAUX-NOKIA",
AM2419="ACCESS-ISSUE","ACCESS-ISSUE",
AM2419="Projet OCM (ZTE, NOKIA, autres projets)","TRAVAUX OCM",
AM2419="No root CAuse","No root cause",
AM2419="ODU HS","PDH",
AM2419="IP &amp; VLAN","PDH",
AM2419="Warehouse HUAWEI","SPARE-ISSUE",
AM2419="SPARE-HS","SPARE-ISSUE",
AM2419="Power Telco","BSS",AM2419="no impacts","no impacts"
),"")</f>
        <v>no impacts</v>
      </c>
      <c r="AL2419" s="48" t="str" cm="1">
        <f t="array" ref="AL2419">IFERROR(_xlfn.IFS(
AM2419="MPR ISSUE","TX ISSUE",
AM2419="BSS Hardware Issue","RAN ISSUE",
AM2419="Sites strategiques, MLL, Pylone, etc.","ENVTECH",
AM2419="AKTIVCO DEFAUT GE &amp; POWER Cabinet","POWER ISSUE",
AM2419="AKTIVCO Coupure ENEO &amp; Baisse de tension","POWER ISSUE",
AM2419="Coupure ENEO &amp; Baisse de tension","POWER ISSUE",
AM2419="Defaut GE &amp; POWER Cabinet","POWER ISSUE",
AM2419="Sharing","POWER ISSUE",
AM2419="Sites strategiques &amp; DataCenter","POWER ISSUE",
AM2419="Exclu","Exclu",
AM2419="SAT","TX ISSUE",
AM2419="SPARE-ISSUE","SPARE-ISSUE",
AM2419="Fiber CAmtel","TX ISSUE",
AM2419="Fiber AOF","TX ISSUE",
AM2419="Projet OCM (HUAWEI)","TRAVAUX-HUAWEI",
AM2419="Projet OCM (NOKIA)","TRAVAUX -NOKIA",
AM2419="ACCESS-ISSUE","ACCESS-ISSUE",
AM2419="Projet OCM (ZTE, NOKIA, autres projets)","TRAVAUX OCM",
AM2419="No root CAuse","No root cause",
AM2419="ODU HS","TX ISSUE",
AM2419="IP &amp; VLAN","TX ISSUE",
AM2419="Warehouse HUAWEI","SPARE-ISSUE",
AM2419="SPARE-HS","SPARE-ISSUE",
AM2419="Power Telco","RAN ISSUE",AM2419="no impacts","no impacts"
),"")</f>
        <v>no impacts</v>
      </c>
      <c r="AM2419" s="67" t="s">
        <v>5605</v>
      </c>
      <c r="AN2419" s="48" t="str" cm="1">
        <f t="array" ref="AN2419">IFERROR(_xlfn.IFS(
AM2419="MPR ISSUE","ACTIVE",
AM2419="BSS Hardware Issue","ACTIVE",
AM2419="Sites strategiques, MLL, Pylone, etc.","PASSIVE",
AM2419="AKTIVCO DEFAUT GE &amp; POWER Cabinet","PASSIVE",
AM2419="AKTIVCO Coupure ENEO &amp; Baisse de tension","PASSIVE",
AM2419="Coupure ENEO &amp; Baisse de tension","PASSIVE",
AM2419="Defaut GE &amp; POWER Cabinet","PASSIVE",
AM2419="Sharing","PASSIVE",
AM2419="Sites strategiques &amp; DataCenter","PASSIVE",
AM2419="Exclu","Exclu",
AM2419="SAT","ACTIVE",
AM2419="SPARE-ISSUE","SPARE-ISSUE",
AM2419="Fiber CAmtel","ACTIVE",
AM2419="Fiber AOF","ACTIVE",
AM2419="Projet OCM (HUAWEI)","PLANNED WORKS",
AM2419="Projet OCM (NOKIA)","PLANNED WORKS",
AM2419="ACCESS-ISSUE","ACCESS-ISSUE",
AM2419="Projet OCM (ZTE, NOKIA, autres projets)","PLANNED WORKS",
AM2419="No root CAuse","No root cause",
AM2419="ODU HS","ACTIVE",
AM2419="IP &amp; VLAN","ACTIVE",
AM2419="Warehouse HUAWEI","SPARE-ISSUE",
AM2419="SPARE-HS","SPARE-ISSUE",
AM2419="Power Telco","ACTIVE", AM2419="no impacts","no impacts"
),"")</f>
        <v>no impacts</v>
      </c>
      <c r="AO2419" s="93" t="s">
        <v>5537</v>
      </c>
      <c r="AP2419" s="101" t="str">
        <f t="shared" si="69"/>
        <v>LIT_132</v>
      </c>
      <c r="AQ2419" s="9"/>
      <c r="AR2419" s="17" t="s">
        <v>5537</v>
      </c>
      <c r="AS2419" s="7" t="s">
        <v>5537</v>
      </c>
      <c r="AT2419" s="6"/>
      <c r="AU2419" s="7"/>
      <c r="AV2419" s="3" t="s">
        <v>5537</v>
      </c>
      <c r="AW2419" s="18" t="s">
        <v>5537</v>
      </c>
      <c r="AX2419" s="18" t="s">
        <v>5537</v>
      </c>
      <c r="AY2419" s="18" t="s">
        <v>5537</v>
      </c>
      <c r="AZ2419" s="18" t="s">
        <v>5537</v>
      </c>
      <c r="BA2419" s="18" t="s">
        <v>5537</v>
      </c>
      <c r="BB2419" s="18" t="s">
        <v>5537</v>
      </c>
      <c r="BC2419" s="18" t="s">
        <v>5537</v>
      </c>
      <c r="BD2419" s="18" t="s">
        <v>5537</v>
      </c>
      <c r="BE2419" s="18" t="s">
        <v>5537</v>
      </c>
      <c r="BF2419" s="18" t="s">
        <v>5537</v>
      </c>
      <c r="BG2419" s="18" t="s">
        <v>5537</v>
      </c>
      <c r="BH2419" s="18" t="s">
        <v>5537</v>
      </c>
      <c r="BI2419" s="9" t="s">
        <v>5537</v>
      </c>
      <c r="BJ2419" s="14"/>
      <c r="BK2419" s="14" t="s">
        <v>5537</v>
      </c>
      <c r="BL2419" s="14" t="str">
        <f>_xlfn.XLOOKUP(B2419,'[4]cell downs 18042026 17h'!$B:$B,'[4]cell downs 18042026 17h'!$B:$B,"")</f>
        <v/>
      </c>
      <c r="BM2419" s="14" t="str">
        <f>_xlfn.XLOOKUP(B2419,'[5]Cells Huawei 19042026 15h'!$B:$B,'[5]Cells Huawei 19042026 15h'!$B:$B,"")</f>
        <v/>
      </c>
      <c r="BN2419" s="9" t="str">
        <f>_xlfn.XLOOKUP(B2419,'[6]cells down 19042026 9H40'!$B:$B,'[6]cells down 19042026 9H40'!$B:$B,"")</f>
        <v/>
      </c>
      <c r="BO2419" s="9" t="s">
        <v>5077</v>
      </c>
      <c r="BP2419" s="9" t="s">
        <v>12</v>
      </c>
    </row>
    <row r="2420" spans="1:68" s="20" customFormat="1" x14ac:dyDescent="0.3">
      <c r="A2420" s="1" t="s">
        <v>5078</v>
      </c>
      <c r="B2420" s="8" t="s">
        <v>5079</v>
      </c>
      <c r="C2420" s="3" t="str">
        <f>_xlfn.XLOOKUP(B2420,'[1]daily break down'!$D:$D,'[1]daily break down'!$E:$E,"")</f>
        <v>CENTRE</v>
      </c>
      <c r="D2420" s="1" t="s">
        <v>11</v>
      </c>
      <c r="E2420" s="1" t="s">
        <v>83</v>
      </c>
      <c r="F2420" s="3" t="s">
        <v>37</v>
      </c>
      <c r="G2420" s="1" t="s">
        <v>5080</v>
      </c>
      <c r="H2420" s="34" t="str">
        <f>_xlfn.XLOOKUP(B2420,[2]CALCULATION!$B:$B,[2]CALCULATION!$H:$H,"")</f>
        <v>ZTE</v>
      </c>
      <c r="I2420" s="28">
        <v>0</v>
      </c>
      <c r="J2420" s="28">
        <v>0</v>
      </c>
      <c r="K2420" s="28">
        <v>0</v>
      </c>
      <c r="L2420" s="28">
        <v>0</v>
      </c>
      <c r="M2420" s="28">
        <v>0</v>
      </c>
      <c r="N2420" s="28">
        <v>0</v>
      </c>
      <c r="O2420" s="28">
        <v>0</v>
      </c>
      <c r="P2420" s="28">
        <v>0</v>
      </c>
      <c r="Q2420" s="28">
        <v>0</v>
      </c>
      <c r="R2420" s="28">
        <v>0</v>
      </c>
      <c r="S2420" s="94">
        <v>0</v>
      </c>
      <c r="T2420" s="94">
        <f>_xlfn.XLOOKUP(B2420,'[3]Nur des jours'!$B:$B,'[3]Nur des jours'!$U:$U,"")</f>
        <v>0</v>
      </c>
      <c r="U2420" s="94">
        <v>0</v>
      </c>
      <c r="V2420" s="94">
        <v>0</v>
      </c>
      <c r="W2420" s="94">
        <v>0</v>
      </c>
      <c r="X2420" s="94">
        <v>0</v>
      </c>
      <c r="Y2420" s="94">
        <v>0</v>
      </c>
      <c r="Z2420" s="94">
        <v>0</v>
      </c>
      <c r="AA2420" s="94">
        <v>0</v>
      </c>
      <c r="AB2420" s="94">
        <v>0</v>
      </c>
      <c r="AC2420" s="94"/>
      <c r="AD2420" s="94">
        <v>0</v>
      </c>
      <c r="AE2420" s="94">
        <v>0</v>
      </c>
      <c r="AF2420" s="94">
        <v>0</v>
      </c>
      <c r="AG2420" s="94">
        <v>0</v>
      </c>
      <c r="AH2420" s="94">
        <v>0</v>
      </c>
      <c r="AI2420" s="49" t="s">
        <v>5559</v>
      </c>
      <c r="AJ2420" s="49"/>
      <c r="AK2420" s="48" t="str" cm="1">
        <f t="array" ref="AK2420">IFERROR(_xlfn.IFS(
AM2420="MPR ISSUE","PDH",
AM2420="BSS Hardware Issue","BSS",
AM2420="Sites strategiques, MLL, Pylone, etc.","ENVTECH",
AM2420="AKTIVCO DEFAUT GE &amp; POWER Cabinet","AKTIVCO",
AM2420="AKTIVCO Coupure ENEO &amp; Baisse de tension","AKTIVCO GRID ONLY",
AM2420="Coupure ENEO &amp; Baisse de tension","IHS GRID ONLY",
AM2420="Defaut GE &amp; POWER Cabinet","IHS",
AM2420="Sharing","Partners",
AM2420="Sites strategiques &amp; DataCenter","SST &amp; DC",
AM2420="Exclu","Exclu",
AM2420="SAT","SAT",
AM2420="SPARE-ISSUE","SPARE-ISSUE",
AM2420="Fiber CAmtel","TRANS_FO_CAMTEL",
AM2420="Fiber AOF","Fiber AOF",
AM2420="Projet OCM (HUAWEI)","TRAVAUX-HUAWEI",
AM2420="Projet OCM (NOKIA)","TRAVAUX-NOKIA",
AM2420="ACCESS-ISSUE","ACCESS-ISSUE",
AM2420="Projet OCM (ZTE, NOKIA, autres projets)","TRAVAUX OCM",
AM2420="No root CAuse","No root cause",
AM2420="ODU HS","PDH",
AM2420="IP &amp; VLAN","PDH",
AM2420="Warehouse HUAWEI","SPARE-ISSUE",
AM2420="SPARE-HS","SPARE-ISSUE",
AM2420="Power Telco","BSS",AM2420="no impacts","no impacts"
),"")</f>
        <v>no impacts</v>
      </c>
      <c r="AL2420" s="48" t="str" cm="1">
        <f t="array" ref="AL2420">IFERROR(_xlfn.IFS(
AM2420="MPR ISSUE","TX ISSUE",
AM2420="BSS Hardware Issue","RAN ISSUE",
AM2420="Sites strategiques, MLL, Pylone, etc.","ENVTECH",
AM2420="AKTIVCO DEFAUT GE &amp; POWER Cabinet","POWER ISSUE",
AM2420="AKTIVCO Coupure ENEO &amp; Baisse de tension","POWER ISSUE",
AM2420="Coupure ENEO &amp; Baisse de tension","POWER ISSUE",
AM2420="Defaut GE &amp; POWER Cabinet","POWER ISSUE",
AM2420="Sharing","POWER ISSUE",
AM2420="Sites strategiques &amp; DataCenter","POWER ISSUE",
AM2420="Exclu","Exclu",
AM2420="SAT","TX ISSUE",
AM2420="SPARE-ISSUE","SPARE-ISSUE",
AM2420="Fiber CAmtel","TX ISSUE",
AM2420="Fiber AOF","TX ISSUE",
AM2420="Projet OCM (HUAWEI)","TRAVAUX-HUAWEI",
AM2420="Projet OCM (NOKIA)","TRAVAUX -NOKIA",
AM2420="ACCESS-ISSUE","ACCESS-ISSUE",
AM2420="Projet OCM (ZTE, NOKIA, autres projets)","TRAVAUX OCM",
AM2420="No root CAuse","No root cause",
AM2420="ODU HS","TX ISSUE",
AM2420="IP &amp; VLAN","TX ISSUE",
AM2420="Warehouse HUAWEI","SPARE-ISSUE",
AM2420="SPARE-HS","SPARE-ISSUE",
AM2420="Power Telco","RAN ISSUE",AM2420="no impacts","no impacts"
),"")</f>
        <v>no impacts</v>
      </c>
      <c r="AM2420" s="67" t="s">
        <v>5605</v>
      </c>
      <c r="AN2420" s="48" t="str" cm="1">
        <f t="array" ref="AN2420">IFERROR(_xlfn.IFS(
AM2420="MPR ISSUE","ACTIVE",
AM2420="BSS Hardware Issue","ACTIVE",
AM2420="Sites strategiques, MLL, Pylone, etc.","PASSIVE",
AM2420="AKTIVCO DEFAUT GE &amp; POWER Cabinet","PASSIVE",
AM2420="AKTIVCO Coupure ENEO &amp; Baisse de tension","PASSIVE",
AM2420="Coupure ENEO &amp; Baisse de tension","PASSIVE",
AM2420="Defaut GE &amp; POWER Cabinet","PASSIVE",
AM2420="Sharing","PASSIVE",
AM2420="Sites strategiques &amp; DataCenter","PASSIVE",
AM2420="Exclu","Exclu",
AM2420="SAT","ACTIVE",
AM2420="SPARE-ISSUE","SPARE-ISSUE",
AM2420="Fiber CAmtel","ACTIVE",
AM2420="Fiber AOF","ACTIVE",
AM2420="Projet OCM (HUAWEI)","PLANNED WORKS",
AM2420="Projet OCM (NOKIA)","PLANNED WORKS",
AM2420="ACCESS-ISSUE","ACCESS-ISSUE",
AM2420="Projet OCM (ZTE, NOKIA, autres projets)","PLANNED WORKS",
AM2420="No root CAuse","No root cause",
AM2420="ODU HS","ACTIVE",
AM2420="IP &amp; VLAN","ACTIVE",
AM2420="Warehouse HUAWEI","SPARE-ISSUE",
AM2420="SPARE-HS","SPARE-ISSUE",
AM2420="Power Telco","ACTIVE", AM2420="no impacts","no impacts"
),"")</f>
        <v>no impacts</v>
      </c>
      <c r="AO2420" s="93" t="s">
        <v>5537</v>
      </c>
      <c r="AP2420" s="101" t="str">
        <f t="shared" si="69"/>
        <v>CTR_060</v>
      </c>
      <c r="AQ2420" s="9"/>
      <c r="AR2420" s="17" t="s">
        <v>5537</v>
      </c>
      <c r="AS2420" s="7" t="s">
        <v>5537</v>
      </c>
      <c r="AT2420" s="6"/>
      <c r="AU2420" s="7"/>
      <c r="AV2420" s="3" t="s">
        <v>5537</v>
      </c>
      <c r="AW2420" s="18" t="s">
        <v>5537</v>
      </c>
      <c r="AX2420" s="18" t="s">
        <v>5537</v>
      </c>
      <c r="AY2420" s="18" t="s">
        <v>5537</v>
      </c>
      <c r="AZ2420" s="18" t="s">
        <v>5537</v>
      </c>
      <c r="BA2420" s="18" t="s">
        <v>5537</v>
      </c>
      <c r="BB2420" s="18" t="s">
        <v>5537</v>
      </c>
      <c r="BC2420" s="18" t="s">
        <v>5537</v>
      </c>
      <c r="BD2420" s="18" t="s">
        <v>5537</v>
      </c>
      <c r="BE2420" s="18" t="s">
        <v>5537</v>
      </c>
      <c r="BF2420" s="18" t="s">
        <v>5537</v>
      </c>
      <c r="BG2420" s="18" t="s">
        <v>5537</v>
      </c>
      <c r="BH2420" s="18" t="s">
        <v>5537</v>
      </c>
      <c r="BI2420" s="9" t="s">
        <v>5537</v>
      </c>
      <c r="BJ2420" s="14"/>
      <c r="BK2420" s="14" t="s">
        <v>5537</v>
      </c>
      <c r="BL2420" s="14" t="str">
        <f>_xlfn.XLOOKUP(B2420,'[4]cell downs 18042026 17h'!$B:$B,'[4]cell downs 18042026 17h'!$B:$B,"")</f>
        <v/>
      </c>
      <c r="BM2420" s="14" t="str">
        <f>_xlfn.XLOOKUP(B2420,'[5]Cells Huawei 19042026 15h'!$B:$B,'[5]Cells Huawei 19042026 15h'!$B:$B,"")</f>
        <v/>
      </c>
      <c r="BN2420" s="9" t="str">
        <f>_xlfn.XLOOKUP(B2420,'[6]cells down 19042026 9H40'!$B:$B,'[6]cells down 19042026 9H40'!$B:$B,"")</f>
        <v/>
      </c>
      <c r="BO2420" s="9" t="s">
        <v>5079</v>
      </c>
      <c r="BP2420" s="9" t="s">
        <v>318</v>
      </c>
    </row>
    <row r="2421" spans="1:68" s="20" customFormat="1" x14ac:dyDescent="0.3">
      <c r="A2421" s="1" t="s">
        <v>4791</v>
      </c>
      <c r="B2421" s="8" t="s">
        <v>5082</v>
      </c>
      <c r="C2421" s="3" t="str">
        <f>_xlfn.XLOOKUP(B2421,'[1]daily break down'!$D:$D,'[1]daily break down'!$E:$E,"")</f>
        <v>CENTRE</v>
      </c>
      <c r="D2421" s="1" t="s">
        <v>11</v>
      </c>
      <c r="E2421" s="1" t="s">
        <v>12</v>
      </c>
      <c r="F2421" s="3" t="s">
        <v>37</v>
      </c>
      <c r="G2421" s="1" t="s">
        <v>4791</v>
      </c>
      <c r="H2421" s="34" t="str">
        <f>_xlfn.XLOOKUP(B2421,[2]CALCULATION!$B:$B,[2]CALCULATION!$H:$H,"")</f>
        <v>ZTE</v>
      </c>
      <c r="I2421" s="28">
        <v>0</v>
      </c>
      <c r="J2421" s="28">
        <v>0</v>
      </c>
      <c r="K2421" s="28">
        <v>0</v>
      </c>
      <c r="L2421" s="28">
        <v>0</v>
      </c>
      <c r="M2421" s="28">
        <v>0</v>
      </c>
      <c r="N2421" s="28">
        <v>0</v>
      </c>
      <c r="O2421" s="28">
        <v>0</v>
      </c>
      <c r="P2421" s="28">
        <v>0</v>
      </c>
      <c r="Q2421" s="28">
        <v>0</v>
      </c>
      <c r="R2421" s="28">
        <v>0</v>
      </c>
      <c r="S2421" s="94">
        <v>0</v>
      </c>
      <c r="T2421" s="94">
        <f>_xlfn.XLOOKUP(B2421,'[3]Nur des jours'!$B:$B,'[3]Nur des jours'!$U:$U,"")</f>
        <v>0</v>
      </c>
      <c r="U2421" s="94">
        <v>0</v>
      </c>
      <c r="V2421" s="94">
        <v>0</v>
      </c>
      <c r="W2421" s="94">
        <v>0</v>
      </c>
      <c r="X2421" s="94">
        <v>0</v>
      </c>
      <c r="Y2421" s="94">
        <v>0</v>
      </c>
      <c r="Z2421" s="94">
        <v>0</v>
      </c>
      <c r="AA2421" s="94">
        <v>0</v>
      </c>
      <c r="AB2421" s="94">
        <v>0</v>
      </c>
      <c r="AC2421" s="94"/>
      <c r="AD2421" s="94">
        <v>0</v>
      </c>
      <c r="AE2421" s="94">
        <v>0</v>
      </c>
      <c r="AF2421" s="94">
        <v>0</v>
      </c>
      <c r="AG2421" s="94">
        <v>0</v>
      </c>
      <c r="AH2421" s="94">
        <v>0</v>
      </c>
      <c r="AI2421" s="49" t="s">
        <v>5559</v>
      </c>
      <c r="AJ2421" s="49"/>
      <c r="AK2421" s="48" t="str" cm="1">
        <f t="array" ref="AK2421">IFERROR(_xlfn.IFS(
AM2421="MPR ISSUE","PDH",
AM2421="BSS Hardware Issue","BSS",
AM2421="Sites strategiques, MLL, Pylone, etc.","ENVTECH",
AM2421="AKTIVCO DEFAUT GE &amp; POWER Cabinet","AKTIVCO",
AM2421="AKTIVCO Coupure ENEO &amp; Baisse de tension","AKTIVCO GRID ONLY",
AM2421="Coupure ENEO &amp; Baisse de tension","IHS GRID ONLY",
AM2421="Defaut GE &amp; POWER Cabinet","IHS",
AM2421="Sharing","Partners",
AM2421="Sites strategiques &amp; DataCenter","SST &amp; DC",
AM2421="Exclu","Exclu",
AM2421="SAT","SAT",
AM2421="SPARE-ISSUE","SPARE-ISSUE",
AM2421="Fiber CAmtel","TRANS_FO_CAMTEL",
AM2421="Fiber AOF","Fiber AOF",
AM2421="Projet OCM (HUAWEI)","TRAVAUX-HUAWEI",
AM2421="Projet OCM (NOKIA)","TRAVAUX-NOKIA",
AM2421="ACCESS-ISSUE","ACCESS-ISSUE",
AM2421="Projet OCM (ZTE, NOKIA, autres projets)","TRAVAUX OCM",
AM2421="No root CAuse","No root cause",
AM2421="ODU HS","PDH",
AM2421="IP &amp; VLAN","PDH",
AM2421="Warehouse HUAWEI","SPARE-ISSUE",
AM2421="SPARE-HS","SPARE-ISSUE",
AM2421="Power Telco","BSS",AM2421="no impacts","no impacts"
),"")</f>
        <v>no impacts</v>
      </c>
      <c r="AL2421" s="48" t="str" cm="1">
        <f t="array" ref="AL2421">IFERROR(_xlfn.IFS(
AM2421="MPR ISSUE","TX ISSUE",
AM2421="BSS Hardware Issue","RAN ISSUE",
AM2421="Sites strategiques, MLL, Pylone, etc.","ENVTECH",
AM2421="AKTIVCO DEFAUT GE &amp; POWER Cabinet","POWER ISSUE",
AM2421="AKTIVCO Coupure ENEO &amp; Baisse de tension","POWER ISSUE",
AM2421="Coupure ENEO &amp; Baisse de tension","POWER ISSUE",
AM2421="Defaut GE &amp; POWER Cabinet","POWER ISSUE",
AM2421="Sharing","POWER ISSUE",
AM2421="Sites strategiques &amp; DataCenter","POWER ISSUE",
AM2421="Exclu","Exclu",
AM2421="SAT","TX ISSUE",
AM2421="SPARE-ISSUE","SPARE-ISSUE",
AM2421="Fiber CAmtel","TX ISSUE",
AM2421="Fiber AOF","TX ISSUE",
AM2421="Projet OCM (HUAWEI)","TRAVAUX-HUAWEI",
AM2421="Projet OCM (NOKIA)","TRAVAUX -NOKIA",
AM2421="ACCESS-ISSUE","ACCESS-ISSUE",
AM2421="Projet OCM (ZTE, NOKIA, autres projets)","TRAVAUX OCM",
AM2421="No root CAuse","No root cause",
AM2421="ODU HS","TX ISSUE",
AM2421="IP &amp; VLAN","TX ISSUE",
AM2421="Warehouse HUAWEI","SPARE-ISSUE",
AM2421="SPARE-HS","SPARE-ISSUE",
AM2421="Power Telco","RAN ISSUE",AM2421="no impacts","no impacts"
),"")</f>
        <v>no impacts</v>
      </c>
      <c r="AM2421" s="67" t="s">
        <v>5605</v>
      </c>
      <c r="AN2421" s="48" t="str" cm="1">
        <f t="array" ref="AN2421">IFERROR(_xlfn.IFS(
AM2421="MPR ISSUE","ACTIVE",
AM2421="BSS Hardware Issue","ACTIVE",
AM2421="Sites strategiques, MLL, Pylone, etc.","PASSIVE",
AM2421="AKTIVCO DEFAUT GE &amp; POWER Cabinet","PASSIVE",
AM2421="AKTIVCO Coupure ENEO &amp; Baisse de tension","PASSIVE",
AM2421="Coupure ENEO &amp; Baisse de tension","PASSIVE",
AM2421="Defaut GE &amp; POWER Cabinet","PASSIVE",
AM2421="Sharing","PASSIVE",
AM2421="Sites strategiques &amp; DataCenter","PASSIVE",
AM2421="Exclu","Exclu",
AM2421="SAT","ACTIVE",
AM2421="SPARE-ISSUE","SPARE-ISSUE",
AM2421="Fiber CAmtel","ACTIVE",
AM2421="Fiber AOF","ACTIVE",
AM2421="Projet OCM (HUAWEI)","PLANNED WORKS",
AM2421="Projet OCM (NOKIA)","PLANNED WORKS",
AM2421="ACCESS-ISSUE","ACCESS-ISSUE",
AM2421="Projet OCM (ZTE, NOKIA, autres projets)","PLANNED WORKS",
AM2421="No root CAuse","No root cause",
AM2421="ODU HS","ACTIVE",
AM2421="IP &amp; VLAN","ACTIVE",
AM2421="Warehouse HUAWEI","SPARE-ISSUE",
AM2421="SPARE-HS","SPARE-ISSUE",
AM2421="Power Telco","ACTIVE", AM2421="no impacts","no impacts"
),"")</f>
        <v>no impacts</v>
      </c>
      <c r="AO2421" s="93" t="s">
        <v>5537</v>
      </c>
      <c r="AP2421" s="101" t="str">
        <f t="shared" si="69"/>
        <v>CTR_073</v>
      </c>
      <c r="AQ2421" s="98"/>
      <c r="AR2421" s="17" t="s">
        <v>5537</v>
      </c>
      <c r="AS2421" s="7" t="s">
        <v>5537</v>
      </c>
      <c r="AT2421" s="6"/>
      <c r="AU2421" s="7"/>
      <c r="AV2421" s="3" t="s">
        <v>5537</v>
      </c>
      <c r="AW2421" s="18" t="s">
        <v>5537</v>
      </c>
      <c r="AX2421" s="18" t="s">
        <v>5537</v>
      </c>
      <c r="AY2421" s="18" t="s">
        <v>5537</v>
      </c>
      <c r="AZ2421" s="18" t="s">
        <v>5537</v>
      </c>
      <c r="BA2421" s="18" t="s">
        <v>5537</v>
      </c>
      <c r="BB2421" s="18" t="s">
        <v>5537</v>
      </c>
      <c r="BC2421" s="18" t="s">
        <v>5537</v>
      </c>
      <c r="BD2421" s="18" t="s">
        <v>5537</v>
      </c>
      <c r="BE2421" s="18" t="s">
        <v>5537</v>
      </c>
      <c r="BF2421" s="18" t="s">
        <v>5537</v>
      </c>
      <c r="BG2421" s="18" t="s">
        <v>5537</v>
      </c>
      <c r="BH2421" s="18" t="s">
        <v>5537</v>
      </c>
      <c r="BI2421" s="9" t="s">
        <v>5537</v>
      </c>
      <c r="BJ2421" s="14"/>
      <c r="BK2421" s="14" t="s">
        <v>5537</v>
      </c>
      <c r="BL2421" s="14" t="str">
        <f>_xlfn.XLOOKUP(B2421,'[4]cell downs 18042026 17h'!$B:$B,'[4]cell downs 18042026 17h'!$B:$B,"")</f>
        <v/>
      </c>
      <c r="BM2421" s="14" t="str">
        <f>_xlfn.XLOOKUP(B2421,'[5]Cells Huawei 19042026 15h'!$B:$B,'[5]Cells Huawei 19042026 15h'!$B:$B,"")</f>
        <v/>
      </c>
      <c r="BN2421" s="9" t="str">
        <f>_xlfn.XLOOKUP(B2421,'[6]cells down 19042026 9H40'!$B:$B,'[6]cells down 19042026 9H40'!$B:$B,"")</f>
        <v/>
      </c>
      <c r="BO2421" s="9" t="s">
        <v>5082</v>
      </c>
      <c r="BP2421" s="9" t="s">
        <v>154</v>
      </c>
    </row>
    <row r="2422" spans="1:68" s="20" customFormat="1" x14ac:dyDescent="0.3">
      <c r="A2422" s="1" t="s">
        <v>5083</v>
      </c>
      <c r="B2422" s="8" t="s">
        <v>5084</v>
      </c>
      <c r="C2422" s="3" t="str">
        <f>_xlfn.XLOOKUP(B2422,'[1]daily break down'!$D:$D,'[1]daily break down'!$E:$E,"")</f>
        <v>LITTORAL</v>
      </c>
      <c r="D2422" s="1" t="s">
        <v>11</v>
      </c>
      <c r="E2422" s="1" t="s">
        <v>318</v>
      </c>
      <c r="F2422" s="3" t="s">
        <v>31</v>
      </c>
      <c r="G2422" s="1" t="s">
        <v>5085</v>
      </c>
      <c r="H2422" s="34" t="str">
        <f>_xlfn.XLOOKUP(B2422,[2]CALCULATION!$B:$B,[2]CALCULATION!$H:$H,"")</f>
        <v>ZTE</v>
      </c>
      <c r="I2422" s="28">
        <v>0</v>
      </c>
      <c r="J2422" s="28">
        <v>0</v>
      </c>
      <c r="K2422" s="28">
        <v>0</v>
      </c>
      <c r="L2422" s="28">
        <v>0</v>
      </c>
      <c r="M2422" s="28">
        <v>0</v>
      </c>
      <c r="N2422" s="28">
        <v>0</v>
      </c>
      <c r="O2422" s="28">
        <v>0</v>
      </c>
      <c r="P2422" s="28">
        <v>0</v>
      </c>
      <c r="Q2422" s="28">
        <v>0</v>
      </c>
      <c r="R2422" s="28">
        <v>0</v>
      </c>
      <c r="S2422" s="94">
        <v>0</v>
      </c>
      <c r="T2422" s="94">
        <f>_xlfn.XLOOKUP(B2422,'[3]Nur des jours'!$B:$B,'[3]Nur des jours'!$U:$U,"")</f>
        <v>0</v>
      </c>
      <c r="U2422" s="94">
        <v>0</v>
      </c>
      <c r="V2422" s="94">
        <v>0</v>
      </c>
      <c r="W2422" s="94">
        <v>0</v>
      </c>
      <c r="X2422" s="94">
        <v>0</v>
      </c>
      <c r="Y2422" s="94">
        <v>0</v>
      </c>
      <c r="Z2422" s="94">
        <v>0</v>
      </c>
      <c r="AA2422" s="94">
        <v>0</v>
      </c>
      <c r="AB2422" s="94">
        <v>0</v>
      </c>
      <c r="AC2422" s="94"/>
      <c r="AD2422" s="94">
        <v>0</v>
      </c>
      <c r="AE2422" s="94">
        <v>0</v>
      </c>
      <c r="AF2422" s="94">
        <v>0</v>
      </c>
      <c r="AG2422" s="94">
        <v>0</v>
      </c>
      <c r="AH2422" s="94">
        <v>0</v>
      </c>
      <c r="AI2422" s="49" t="s">
        <v>5559</v>
      </c>
      <c r="AJ2422" s="49"/>
      <c r="AK2422" s="48" t="str" cm="1">
        <f t="array" ref="AK2422">IFERROR(_xlfn.IFS(
AM2422="MPR ISSUE","PDH",
AM2422="BSS Hardware Issue","BSS",
AM2422="Sites strategiques, MLL, Pylone, etc.","ENVTECH",
AM2422="AKTIVCO DEFAUT GE &amp; POWER Cabinet","AKTIVCO",
AM2422="AKTIVCO Coupure ENEO &amp; Baisse de tension","AKTIVCO GRID ONLY",
AM2422="Coupure ENEO &amp; Baisse de tension","IHS GRID ONLY",
AM2422="Defaut GE &amp; POWER Cabinet","IHS",
AM2422="Sharing","Partners",
AM2422="Sites strategiques &amp; DataCenter","SST &amp; DC",
AM2422="Exclu","Exclu",
AM2422="SAT","SAT",
AM2422="SPARE-ISSUE","SPARE-ISSUE",
AM2422="Fiber CAmtel","TRANS_FO_CAMTEL",
AM2422="Fiber AOF","Fiber AOF",
AM2422="Projet OCM (HUAWEI)","TRAVAUX-HUAWEI",
AM2422="Projet OCM (NOKIA)","TRAVAUX-NOKIA",
AM2422="ACCESS-ISSUE","ACCESS-ISSUE",
AM2422="Projet OCM (ZTE, NOKIA, autres projets)","TRAVAUX OCM",
AM2422="No root CAuse","No root cause",
AM2422="ODU HS","PDH",
AM2422="IP &amp; VLAN","PDH",
AM2422="Warehouse HUAWEI","SPARE-ISSUE",
AM2422="SPARE-HS","SPARE-ISSUE",
AM2422="Power Telco","BSS",AM2422="no impacts","no impacts"
),"")</f>
        <v>no impacts</v>
      </c>
      <c r="AL2422" s="48" t="str" cm="1">
        <f t="array" ref="AL2422">IFERROR(_xlfn.IFS(
AM2422="MPR ISSUE","TX ISSUE",
AM2422="BSS Hardware Issue","RAN ISSUE",
AM2422="Sites strategiques, MLL, Pylone, etc.","ENVTECH",
AM2422="AKTIVCO DEFAUT GE &amp; POWER Cabinet","POWER ISSUE",
AM2422="AKTIVCO Coupure ENEO &amp; Baisse de tension","POWER ISSUE",
AM2422="Coupure ENEO &amp; Baisse de tension","POWER ISSUE",
AM2422="Defaut GE &amp; POWER Cabinet","POWER ISSUE",
AM2422="Sharing","POWER ISSUE",
AM2422="Sites strategiques &amp; DataCenter","POWER ISSUE",
AM2422="Exclu","Exclu",
AM2422="SAT","TX ISSUE",
AM2422="SPARE-ISSUE","SPARE-ISSUE",
AM2422="Fiber CAmtel","TX ISSUE",
AM2422="Fiber AOF","TX ISSUE",
AM2422="Projet OCM (HUAWEI)","TRAVAUX-HUAWEI",
AM2422="Projet OCM (NOKIA)","TRAVAUX -NOKIA",
AM2422="ACCESS-ISSUE","ACCESS-ISSUE",
AM2422="Projet OCM (ZTE, NOKIA, autres projets)","TRAVAUX OCM",
AM2422="No root CAuse","No root cause",
AM2422="ODU HS","TX ISSUE",
AM2422="IP &amp; VLAN","TX ISSUE",
AM2422="Warehouse HUAWEI","SPARE-ISSUE",
AM2422="SPARE-HS","SPARE-ISSUE",
AM2422="Power Telco","RAN ISSUE",AM2422="no impacts","no impacts"
),"")</f>
        <v>no impacts</v>
      </c>
      <c r="AM2422" s="67" t="s">
        <v>5605</v>
      </c>
      <c r="AN2422" s="48" t="str" cm="1">
        <f t="array" ref="AN2422">IFERROR(_xlfn.IFS(
AM2422="MPR ISSUE","ACTIVE",
AM2422="BSS Hardware Issue","ACTIVE",
AM2422="Sites strategiques, MLL, Pylone, etc.","PASSIVE",
AM2422="AKTIVCO DEFAUT GE &amp; POWER Cabinet","PASSIVE",
AM2422="AKTIVCO Coupure ENEO &amp; Baisse de tension","PASSIVE",
AM2422="Coupure ENEO &amp; Baisse de tension","PASSIVE",
AM2422="Defaut GE &amp; POWER Cabinet","PASSIVE",
AM2422="Sharing","PASSIVE",
AM2422="Sites strategiques &amp; DataCenter","PASSIVE",
AM2422="Exclu","Exclu",
AM2422="SAT","ACTIVE",
AM2422="SPARE-ISSUE","SPARE-ISSUE",
AM2422="Fiber CAmtel","ACTIVE",
AM2422="Fiber AOF","ACTIVE",
AM2422="Projet OCM (HUAWEI)","PLANNED WORKS",
AM2422="Projet OCM (NOKIA)","PLANNED WORKS",
AM2422="ACCESS-ISSUE","ACCESS-ISSUE",
AM2422="Projet OCM (ZTE, NOKIA, autres projets)","PLANNED WORKS",
AM2422="No root CAuse","No root cause",
AM2422="ODU HS","ACTIVE",
AM2422="IP &amp; VLAN","ACTIVE",
AM2422="Warehouse HUAWEI","SPARE-ISSUE",
AM2422="SPARE-HS","SPARE-ISSUE",
AM2422="Power Telco","ACTIVE", AM2422="no impacts","no impacts"
),"")</f>
        <v>no impacts</v>
      </c>
      <c r="AO2422" s="93" t="s">
        <v>5537</v>
      </c>
      <c r="AP2422" s="101" t="str">
        <f t="shared" si="69"/>
        <v>LIT_143</v>
      </c>
      <c r="AQ2422" s="9"/>
      <c r="AR2422" s="17" t="s">
        <v>5537</v>
      </c>
      <c r="AS2422" s="7" t="s">
        <v>5537</v>
      </c>
      <c r="AT2422" s="6"/>
      <c r="AU2422" s="7"/>
      <c r="AV2422" s="3" t="s">
        <v>5537</v>
      </c>
      <c r="AW2422" s="18" t="s">
        <v>5537</v>
      </c>
      <c r="AX2422" s="18" t="s">
        <v>5537</v>
      </c>
      <c r="AY2422" s="18" t="s">
        <v>5537</v>
      </c>
      <c r="AZ2422" s="18" t="s">
        <v>5537</v>
      </c>
      <c r="BA2422" s="18" t="s">
        <v>5537</v>
      </c>
      <c r="BB2422" s="18" t="s">
        <v>5537</v>
      </c>
      <c r="BC2422" s="18" t="s">
        <v>5537</v>
      </c>
      <c r="BD2422" s="18" t="s">
        <v>5537</v>
      </c>
      <c r="BE2422" s="18" t="s">
        <v>5537</v>
      </c>
      <c r="BF2422" s="18" t="s">
        <v>5537</v>
      </c>
      <c r="BG2422" s="18" t="s">
        <v>5537</v>
      </c>
      <c r="BH2422" s="18" t="s">
        <v>5537</v>
      </c>
      <c r="BI2422" s="9" t="s">
        <v>5537</v>
      </c>
      <c r="BJ2422" s="14"/>
      <c r="BK2422" s="14" t="s">
        <v>5537</v>
      </c>
      <c r="BL2422" s="14" t="str">
        <f>_xlfn.XLOOKUP(B2422,'[4]cell downs 18042026 17h'!$B:$B,'[4]cell downs 18042026 17h'!$B:$B,"")</f>
        <v/>
      </c>
      <c r="BM2422" s="14" t="str">
        <f>_xlfn.XLOOKUP(B2422,'[5]Cells Huawei 19042026 15h'!$B:$B,'[5]Cells Huawei 19042026 15h'!$B:$B,"")</f>
        <v/>
      </c>
      <c r="BN2422" s="9" t="str">
        <f>_xlfn.XLOOKUP(B2422,'[6]cells down 19042026 9H40'!$B:$B,'[6]cells down 19042026 9H40'!$B:$B,"")</f>
        <v/>
      </c>
      <c r="BO2422" s="9" t="s">
        <v>5084</v>
      </c>
      <c r="BP2422" s="9" t="s">
        <v>5537</v>
      </c>
    </row>
    <row r="2423" spans="1:68" s="20" customFormat="1" x14ac:dyDescent="0.3">
      <c r="A2423" s="1" t="s">
        <v>5090</v>
      </c>
      <c r="B2423" s="8" t="s">
        <v>5091</v>
      </c>
      <c r="C2423" s="3" t="str">
        <f>_xlfn.XLOOKUP(B2423,'[1]daily break down'!$D:$D,'[1]daily break down'!$E:$E,"")</f>
        <v>CENTRE</v>
      </c>
      <c r="D2423" s="1" t="s">
        <v>11</v>
      </c>
      <c r="E2423" s="1" t="s">
        <v>630</v>
      </c>
      <c r="F2423" s="3" t="s">
        <v>69</v>
      </c>
      <c r="G2423" s="1" t="s">
        <v>5092</v>
      </c>
      <c r="H2423" s="34" t="str">
        <f>_xlfn.XLOOKUP(B2423,[2]CALCULATION!$B:$B,[2]CALCULATION!$H:$H,"")</f>
        <v>ZTE</v>
      </c>
      <c r="I2423" s="28">
        <v>0</v>
      </c>
      <c r="J2423" s="28">
        <v>0</v>
      </c>
      <c r="K2423" s="28">
        <v>0</v>
      </c>
      <c r="L2423" s="28">
        <v>0</v>
      </c>
      <c r="M2423" s="28">
        <v>0</v>
      </c>
      <c r="N2423" s="28">
        <v>0</v>
      </c>
      <c r="O2423" s="28">
        <v>0</v>
      </c>
      <c r="P2423" s="28">
        <v>0</v>
      </c>
      <c r="Q2423" s="28">
        <v>0</v>
      </c>
      <c r="R2423" s="28">
        <v>0</v>
      </c>
      <c r="S2423" s="94">
        <v>0</v>
      </c>
      <c r="T2423" s="94">
        <f>_xlfn.XLOOKUP(B2423,'[3]Nur des jours'!$B:$B,'[3]Nur des jours'!$U:$U,"")</f>
        <v>0</v>
      </c>
      <c r="U2423" s="94">
        <v>0</v>
      </c>
      <c r="V2423" s="94">
        <v>0</v>
      </c>
      <c r="W2423" s="94">
        <v>0</v>
      </c>
      <c r="X2423" s="94">
        <v>0</v>
      </c>
      <c r="Y2423" s="94">
        <v>0</v>
      </c>
      <c r="Z2423" s="94">
        <v>0</v>
      </c>
      <c r="AA2423" s="94">
        <v>0</v>
      </c>
      <c r="AB2423" s="94">
        <v>0</v>
      </c>
      <c r="AC2423" s="94"/>
      <c r="AD2423" s="94">
        <v>0</v>
      </c>
      <c r="AE2423" s="94">
        <v>0</v>
      </c>
      <c r="AF2423" s="94">
        <v>0</v>
      </c>
      <c r="AG2423" s="94">
        <v>0</v>
      </c>
      <c r="AH2423" s="94">
        <v>0</v>
      </c>
      <c r="AI2423" s="49" t="s">
        <v>5559</v>
      </c>
      <c r="AJ2423" s="49"/>
      <c r="AK2423" s="48" t="str" cm="1">
        <f t="array" ref="AK2423">IFERROR(_xlfn.IFS(
AM2423="MPR ISSUE","PDH",
AM2423="BSS Hardware Issue","BSS",
AM2423="Sites strategiques, MLL, Pylone, etc.","ENVTECH",
AM2423="AKTIVCO DEFAUT GE &amp; POWER Cabinet","AKTIVCO",
AM2423="AKTIVCO Coupure ENEO &amp; Baisse de tension","AKTIVCO GRID ONLY",
AM2423="Coupure ENEO &amp; Baisse de tension","IHS GRID ONLY",
AM2423="Defaut GE &amp; POWER Cabinet","IHS",
AM2423="Sharing","Partners",
AM2423="Sites strategiques &amp; DataCenter","SST &amp; DC",
AM2423="Exclu","Exclu",
AM2423="SAT","SAT",
AM2423="SPARE-ISSUE","SPARE-ISSUE",
AM2423="Fiber CAmtel","TRANS_FO_CAMTEL",
AM2423="Fiber AOF","Fiber AOF",
AM2423="Projet OCM (HUAWEI)","TRAVAUX-HUAWEI",
AM2423="Projet OCM (NOKIA)","TRAVAUX-NOKIA",
AM2423="ACCESS-ISSUE","ACCESS-ISSUE",
AM2423="Projet OCM (ZTE, NOKIA, autres projets)","TRAVAUX OCM",
AM2423="No root CAuse","No root cause",
AM2423="ODU HS","PDH",
AM2423="IP &amp; VLAN","PDH",
AM2423="Warehouse HUAWEI","SPARE-ISSUE",
AM2423="SPARE-HS","SPARE-ISSUE",
AM2423="Power Telco","BSS",AM2423="no impacts","no impacts"
),"")</f>
        <v>no impacts</v>
      </c>
      <c r="AL2423" s="48" t="str" cm="1">
        <f t="array" ref="AL2423">IFERROR(_xlfn.IFS(
AM2423="MPR ISSUE","TX ISSUE",
AM2423="BSS Hardware Issue","RAN ISSUE",
AM2423="Sites strategiques, MLL, Pylone, etc.","ENVTECH",
AM2423="AKTIVCO DEFAUT GE &amp; POWER Cabinet","POWER ISSUE",
AM2423="AKTIVCO Coupure ENEO &amp; Baisse de tension","POWER ISSUE",
AM2423="Coupure ENEO &amp; Baisse de tension","POWER ISSUE",
AM2423="Defaut GE &amp; POWER Cabinet","POWER ISSUE",
AM2423="Sharing","POWER ISSUE",
AM2423="Sites strategiques &amp; DataCenter","POWER ISSUE",
AM2423="Exclu","Exclu",
AM2423="SAT","TX ISSUE",
AM2423="SPARE-ISSUE","SPARE-ISSUE",
AM2423="Fiber CAmtel","TX ISSUE",
AM2423="Fiber AOF","TX ISSUE",
AM2423="Projet OCM (HUAWEI)","TRAVAUX-HUAWEI",
AM2423="Projet OCM (NOKIA)","TRAVAUX -NOKIA",
AM2423="ACCESS-ISSUE","ACCESS-ISSUE",
AM2423="Projet OCM (ZTE, NOKIA, autres projets)","TRAVAUX OCM",
AM2423="No root CAuse","No root cause",
AM2423="ODU HS","TX ISSUE",
AM2423="IP &amp; VLAN","TX ISSUE",
AM2423="Warehouse HUAWEI","SPARE-ISSUE",
AM2423="SPARE-HS","SPARE-ISSUE",
AM2423="Power Telco","RAN ISSUE",AM2423="no impacts","no impacts"
),"")</f>
        <v>no impacts</v>
      </c>
      <c r="AM2423" s="67" t="s">
        <v>5605</v>
      </c>
      <c r="AN2423" s="48" t="str" cm="1">
        <f t="array" ref="AN2423">IFERROR(_xlfn.IFS(
AM2423="MPR ISSUE","ACTIVE",
AM2423="BSS Hardware Issue","ACTIVE",
AM2423="Sites strategiques, MLL, Pylone, etc.","PASSIVE",
AM2423="AKTIVCO DEFAUT GE &amp; POWER Cabinet","PASSIVE",
AM2423="AKTIVCO Coupure ENEO &amp; Baisse de tension","PASSIVE",
AM2423="Coupure ENEO &amp; Baisse de tension","PASSIVE",
AM2423="Defaut GE &amp; POWER Cabinet","PASSIVE",
AM2423="Sharing","PASSIVE",
AM2423="Sites strategiques &amp; DataCenter","PASSIVE",
AM2423="Exclu","Exclu",
AM2423="SAT","ACTIVE",
AM2423="SPARE-ISSUE","SPARE-ISSUE",
AM2423="Fiber CAmtel","ACTIVE",
AM2423="Fiber AOF","ACTIVE",
AM2423="Projet OCM (HUAWEI)","PLANNED WORKS",
AM2423="Projet OCM (NOKIA)","PLANNED WORKS",
AM2423="ACCESS-ISSUE","ACCESS-ISSUE",
AM2423="Projet OCM (ZTE, NOKIA, autres projets)","PLANNED WORKS",
AM2423="No root CAuse","No root cause",
AM2423="ODU HS","ACTIVE",
AM2423="IP &amp; VLAN","ACTIVE",
AM2423="Warehouse HUAWEI","SPARE-ISSUE",
AM2423="SPARE-HS","SPARE-ISSUE",
AM2423="Power Telco","ACTIVE", AM2423="no impacts","no impacts"
),"")</f>
        <v>no impacts</v>
      </c>
      <c r="AO2423" s="93" t="s">
        <v>5537</v>
      </c>
      <c r="AP2423" s="101" t="str">
        <f t="shared" si="69"/>
        <v>SUD_017</v>
      </c>
      <c r="AQ2423" s="9"/>
      <c r="AR2423" s="17" t="s">
        <v>5537</v>
      </c>
      <c r="AS2423" s="7" t="s">
        <v>5537</v>
      </c>
      <c r="AT2423" s="6"/>
      <c r="AU2423" s="7"/>
      <c r="AV2423" s="3" t="s">
        <v>5537</v>
      </c>
      <c r="AW2423" s="18" t="s">
        <v>5537</v>
      </c>
      <c r="AX2423" s="18" t="s">
        <v>5537</v>
      </c>
      <c r="AY2423" s="18" t="s">
        <v>5537</v>
      </c>
      <c r="AZ2423" s="18" t="s">
        <v>5537</v>
      </c>
      <c r="BA2423" s="18" t="s">
        <v>5537</v>
      </c>
      <c r="BB2423" s="18" t="s">
        <v>5537</v>
      </c>
      <c r="BC2423" s="18" t="s">
        <v>5537</v>
      </c>
      <c r="BD2423" s="18" t="s">
        <v>5537</v>
      </c>
      <c r="BE2423" s="18" t="s">
        <v>5537</v>
      </c>
      <c r="BF2423" s="18" t="s">
        <v>5537</v>
      </c>
      <c r="BG2423" s="18" t="s">
        <v>5537</v>
      </c>
      <c r="BH2423" s="18" t="s">
        <v>5537</v>
      </c>
      <c r="BI2423" s="9" t="s">
        <v>5537</v>
      </c>
      <c r="BJ2423" s="14"/>
      <c r="BK2423" s="14" t="s">
        <v>5537</v>
      </c>
      <c r="BL2423" s="14" t="str">
        <f>_xlfn.XLOOKUP(B2423,'[4]cell downs 18042026 17h'!$B:$B,'[4]cell downs 18042026 17h'!$B:$B,"")</f>
        <v/>
      </c>
      <c r="BM2423" s="14" t="str">
        <f>_xlfn.XLOOKUP(B2423,'[5]Cells Huawei 19042026 15h'!$B:$B,'[5]Cells Huawei 19042026 15h'!$B:$B,"")</f>
        <v/>
      </c>
      <c r="BN2423" s="9" t="str">
        <f>_xlfn.XLOOKUP(B2423,'[6]cells down 19042026 9H40'!$B:$B,'[6]cells down 19042026 9H40'!$B:$B,"")</f>
        <v/>
      </c>
      <c r="BO2423" s="9" t="s">
        <v>5091</v>
      </c>
      <c r="BP2423" s="9" t="s">
        <v>12</v>
      </c>
    </row>
    <row r="2424" spans="1:68" s="20" customFormat="1" x14ac:dyDescent="0.3">
      <c r="A2424" s="1" t="s">
        <v>5098</v>
      </c>
      <c r="B2424" s="8" t="s">
        <v>5099</v>
      </c>
      <c r="C2424" s="3" t="str">
        <f>_xlfn.XLOOKUP(B2424,'[1]daily break down'!$D:$D,'[1]daily break down'!$E:$E,"")</f>
        <v>Yaounde</v>
      </c>
      <c r="D2424" s="1" t="s">
        <v>21</v>
      </c>
      <c r="E2424" s="1" t="s">
        <v>30</v>
      </c>
      <c r="F2424" s="3" t="s">
        <v>37</v>
      </c>
      <c r="G2424" s="1" t="s">
        <v>38</v>
      </c>
      <c r="H2424" s="34" t="str">
        <f>_xlfn.XLOOKUP(B2424,[2]CALCULATION!$B:$B,[2]CALCULATION!$H:$H,"")</f>
        <v>ZTE</v>
      </c>
      <c r="I2424" s="28">
        <v>0</v>
      </c>
      <c r="J2424" s="28">
        <v>0</v>
      </c>
      <c r="K2424" s="28">
        <v>0</v>
      </c>
      <c r="L2424" s="28">
        <v>0</v>
      </c>
      <c r="M2424" s="28">
        <v>0</v>
      </c>
      <c r="N2424" s="28">
        <v>0</v>
      </c>
      <c r="O2424" s="28">
        <v>0</v>
      </c>
      <c r="P2424" s="28">
        <v>0</v>
      </c>
      <c r="Q2424" s="28">
        <v>0</v>
      </c>
      <c r="R2424" s="28">
        <v>0</v>
      </c>
      <c r="S2424" s="94">
        <v>0</v>
      </c>
      <c r="T2424" s="94">
        <f>_xlfn.XLOOKUP(B2424,'[3]Nur des jours'!$B:$B,'[3]Nur des jours'!$U:$U,"")</f>
        <v>0</v>
      </c>
      <c r="U2424" s="94">
        <v>0</v>
      </c>
      <c r="V2424" s="94">
        <v>0</v>
      </c>
      <c r="W2424" s="94">
        <v>0</v>
      </c>
      <c r="X2424" s="94">
        <v>0</v>
      </c>
      <c r="Y2424" s="94">
        <v>0</v>
      </c>
      <c r="Z2424" s="94">
        <v>0</v>
      </c>
      <c r="AA2424" s="94">
        <v>0</v>
      </c>
      <c r="AB2424" s="94">
        <v>0</v>
      </c>
      <c r="AC2424" s="94"/>
      <c r="AD2424" s="94">
        <v>0</v>
      </c>
      <c r="AE2424" s="94">
        <v>0</v>
      </c>
      <c r="AF2424" s="94">
        <v>0</v>
      </c>
      <c r="AG2424" s="94">
        <v>0</v>
      </c>
      <c r="AH2424" s="94">
        <v>0</v>
      </c>
      <c r="AI2424" s="49" t="s">
        <v>5559</v>
      </c>
      <c r="AJ2424" s="49"/>
      <c r="AK2424" s="48" t="str" cm="1">
        <f t="array" ref="AK2424">IFERROR(_xlfn.IFS(
AM2424="MPR ISSUE","PDH",
AM2424="BSS Hardware Issue","BSS",
AM2424="Sites strategiques, MLL, Pylone, etc.","ENVTECH",
AM2424="AKTIVCO DEFAUT GE &amp; POWER Cabinet","AKTIVCO",
AM2424="AKTIVCO Coupure ENEO &amp; Baisse de tension","AKTIVCO GRID ONLY",
AM2424="Coupure ENEO &amp; Baisse de tension","IHS GRID ONLY",
AM2424="Defaut GE &amp; POWER Cabinet","IHS",
AM2424="Sharing","Partners",
AM2424="Sites strategiques &amp; DataCenter","SST &amp; DC",
AM2424="Exclu","Exclu",
AM2424="SAT","SAT",
AM2424="SPARE-ISSUE","SPARE-ISSUE",
AM2424="Fiber CAmtel","TRANS_FO_CAMTEL",
AM2424="Fiber AOF","Fiber AOF",
AM2424="Projet OCM (HUAWEI)","TRAVAUX-HUAWEI",
AM2424="Projet OCM (NOKIA)","TRAVAUX-NOKIA",
AM2424="ACCESS-ISSUE","ACCESS-ISSUE",
AM2424="Projet OCM (ZTE, NOKIA, autres projets)","TRAVAUX OCM",
AM2424="No root CAuse","No root cause",
AM2424="ODU HS","PDH",
AM2424="IP &amp; VLAN","PDH",
AM2424="Warehouse HUAWEI","SPARE-ISSUE",
AM2424="SPARE-HS","SPARE-ISSUE",
AM2424="Power Telco","BSS",AM2424="no impacts","no impacts"
),"")</f>
        <v>no impacts</v>
      </c>
      <c r="AL2424" s="48" t="str" cm="1">
        <f t="array" ref="AL2424">IFERROR(_xlfn.IFS(
AM2424="MPR ISSUE","TX ISSUE",
AM2424="BSS Hardware Issue","RAN ISSUE",
AM2424="Sites strategiques, MLL, Pylone, etc.","ENVTECH",
AM2424="AKTIVCO DEFAUT GE &amp; POWER Cabinet","POWER ISSUE",
AM2424="AKTIVCO Coupure ENEO &amp; Baisse de tension","POWER ISSUE",
AM2424="Coupure ENEO &amp; Baisse de tension","POWER ISSUE",
AM2424="Defaut GE &amp; POWER Cabinet","POWER ISSUE",
AM2424="Sharing","POWER ISSUE",
AM2424="Sites strategiques &amp; DataCenter","POWER ISSUE",
AM2424="Exclu","Exclu",
AM2424="SAT","TX ISSUE",
AM2424="SPARE-ISSUE","SPARE-ISSUE",
AM2424="Fiber CAmtel","TX ISSUE",
AM2424="Fiber AOF","TX ISSUE",
AM2424="Projet OCM (HUAWEI)","TRAVAUX-HUAWEI",
AM2424="Projet OCM (NOKIA)","TRAVAUX -NOKIA",
AM2424="ACCESS-ISSUE","ACCESS-ISSUE",
AM2424="Projet OCM (ZTE, NOKIA, autres projets)","TRAVAUX OCM",
AM2424="No root CAuse","No root cause",
AM2424="ODU HS","TX ISSUE",
AM2424="IP &amp; VLAN","TX ISSUE",
AM2424="Warehouse HUAWEI","SPARE-ISSUE",
AM2424="SPARE-HS","SPARE-ISSUE",
AM2424="Power Telco","RAN ISSUE",AM2424="no impacts","no impacts"
),"")</f>
        <v>no impacts</v>
      </c>
      <c r="AM2424" s="67" t="s">
        <v>5605</v>
      </c>
      <c r="AN2424" s="48" t="str" cm="1">
        <f t="array" ref="AN2424">IFERROR(_xlfn.IFS(
AM2424="MPR ISSUE","ACTIVE",
AM2424="BSS Hardware Issue","ACTIVE",
AM2424="Sites strategiques, MLL, Pylone, etc.","PASSIVE",
AM2424="AKTIVCO DEFAUT GE &amp; POWER Cabinet","PASSIVE",
AM2424="AKTIVCO Coupure ENEO &amp; Baisse de tension","PASSIVE",
AM2424="Coupure ENEO &amp; Baisse de tension","PASSIVE",
AM2424="Defaut GE &amp; POWER Cabinet","PASSIVE",
AM2424="Sharing","PASSIVE",
AM2424="Sites strategiques &amp; DataCenter","PASSIVE",
AM2424="Exclu","Exclu",
AM2424="SAT","ACTIVE",
AM2424="SPARE-ISSUE","SPARE-ISSUE",
AM2424="Fiber CAmtel","ACTIVE",
AM2424="Fiber AOF","ACTIVE",
AM2424="Projet OCM (HUAWEI)","PLANNED WORKS",
AM2424="Projet OCM (NOKIA)","PLANNED WORKS",
AM2424="ACCESS-ISSUE","ACCESS-ISSUE",
AM2424="Projet OCM (ZTE, NOKIA, autres projets)","PLANNED WORKS",
AM2424="No root CAuse","No root cause",
AM2424="ODU HS","ACTIVE",
AM2424="IP &amp; VLAN","ACTIVE",
AM2424="Warehouse HUAWEI","SPARE-ISSUE",
AM2424="SPARE-HS","SPARE-ISSUE",
AM2424="Power Telco","ACTIVE", AM2424="no impacts","no impacts"
),"")</f>
        <v>no impacts</v>
      </c>
      <c r="AO2424" s="93" t="s">
        <v>5537</v>
      </c>
      <c r="AP2424" s="101" t="str">
        <f t="shared" si="69"/>
        <v>CTR_690</v>
      </c>
      <c r="AQ2424" s="9"/>
      <c r="AR2424" s="17" t="s">
        <v>5537</v>
      </c>
      <c r="AS2424" s="7" t="s">
        <v>5537</v>
      </c>
      <c r="AT2424" s="6"/>
      <c r="AU2424" s="7"/>
      <c r="AV2424" s="3" t="s">
        <v>5537</v>
      </c>
      <c r="AW2424" s="18" t="s">
        <v>5537</v>
      </c>
      <c r="AX2424" s="18" t="s">
        <v>5537</v>
      </c>
      <c r="AY2424" s="18" t="s">
        <v>5537</v>
      </c>
      <c r="AZ2424" s="18" t="s">
        <v>5537</v>
      </c>
      <c r="BA2424" s="18" t="s">
        <v>5537</v>
      </c>
      <c r="BB2424" s="18" t="s">
        <v>5537</v>
      </c>
      <c r="BC2424" s="18" t="s">
        <v>5537</v>
      </c>
      <c r="BD2424" s="18" t="s">
        <v>5537</v>
      </c>
      <c r="BE2424" s="18" t="s">
        <v>5537</v>
      </c>
      <c r="BF2424" s="18" t="s">
        <v>5537</v>
      </c>
      <c r="BG2424" s="18" t="s">
        <v>5537</v>
      </c>
      <c r="BH2424" s="18" t="s">
        <v>5537</v>
      </c>
      <c r="BI2424" s="9" t="s">
        <v>5537</v>
      </c>
      <c r="BJ2424" s="14"/>
      <c r="BK2424" s="14" t="s">
        <v>5537</v>
      </c>
      <c r="BL2424" s="14" t="str">
        <f>_xlfn.XLOOKUP(B2424,'[4]cell downs 18042026 17h'!$B:$B,'[4]cell downs 18042026 17h'!$B:$B,"")</f>
        <v/>
      </c>
      <c r="BM2424" s="14" t="str">
        <f>_xlfn.XLOOKUP(B2424,'[5]Cells Huawei 19042026 15h'!$B:$B,'[5]Cells Huawei 19042026 15h'!$B:$B,"")</f>
        <v/>
      </c>
      <c r="BN2424" s="9" t="str">
        <f>_xlfn.XLOOKUP(B2424,'[6]cells down 19042026 9H40'!$B:$B,'[6]cells down 19042026 9H40'!$B:$B,"")</f>
        <v/>
      </c>
      <c r="BO2424" s="9" t="s">
        <v>5537</v>
      </c>
      <c r="BP2424" s="9" t="s">
        <v>5537</v>
      </c>
    </row>
    <row r="2425" spans="1:68" s="20" customFormat="1" x14ac:dyDescent="0.3">
      <c r="A2425" s="1" t="s">
        <v>5107</v>
      </c>
      <c r="B2425" s="8" t="s">
        <v>5108</v>
      </c>
      <c r="C2425" s="3" t="str">
        <f>_xlfn.XLOOKUP(B2425,'[1]daily break down'!$D:$D,'[1]daily break down'!$E:$E,"")</f>
        <v>CENTRE</v>
      </c>
      <c r="D2425" s="1" t="s">
        <v>11</v>
      </c>
      <c r="E2425" s="1" t="s">
        <v>12</v>
      </c>
      <c r="F2425" s="3" t="s">
        <v>69</v>
      </c>
      <c r="G2425" s="1" t="s">
        <v>5109</v>
      </c>
      <c r="H2425" s="34" t="str">
        <f>_xlfn.XLOOKUP(B2425,[2]CALCULATION!$B:$B,[2]CALCULATION!$H:$H,"")</f>
        <v>ZTE</v>
      </c>
      <c r="I2425" s="28">
        <v>0</v>
      </c>
      <c r="J2425" s="28">
        <v>0</v>
      </c>
      <c r="K2425" s="28">
        <v>0</v>
      </c>
      <c r="L2425" s="28">
        <v>0</v>
      </c>
      <c r="M2425" s="28">
        <v>0</v>
      </c>
      <c r="N2425" s="28">
        <v>0</v>
      </c>
      <c r="O2425" s="28">
        <v>0</v>
      </c>
      <c r="P2425" s="28">
        <v>0</v>
      </c>
      <c r="Q2425" s="28">
        <v>0</v>
      </c>
      <c r="R2425" s="28">
        <v>0</v>
      </c>
      <c r="S2425" s="94">
        <v>0</v>
      </c>
      <c r="T2425" s="94">
        <f>_xlfn.XLOOKUP(B2425,'[3]Nur des jours'!$B:$B,'[3]Nur des jours'!$U:$U,"")</f>
        <v>0</v>
      </c>
      <c r="U2425" s="94">
        <v>0</v>
      </c>
      <c r="V2425" s="94">
        <v>0</v>
      </c>
      <c r="W2425" s="94">
        <v>0</v>
      </c>
      <c r="X2425" s="94">
        <v>0</v>
      </c>
      <c r="Y2425" s="94">
        <v>0</v>
      </c>
      <c r="Z2425" s="94">
        <v>0</v>
      </c>
      <c r="AA2425" s="94">
        <v>0</v>
      </c>
      <c r="AB2425" s="94">
        <v>0</v>
      </c>
      <c r="AC2425" s="94"/>
      <c r="AD2425" s="94">
        <v>0</v>
      </c>
      <c r="AE2425" s="94">
        <v>0</v>
      </c>
      <c r="AF2425" s="94">
        <v>0</v>
      </c>
      <c r="AG2425" s="94">
        <v>0</v>
      </c>
      <c r="AH2425" s="94">
        <v>0</v>
      </c>
      <c r="AI2425" s="49" t="s">
        <v>5559</v>
      </c>
      <c r="AJ2425" s="49"/>
      <c r="AK2425" s="48" t="str" cm="1">
        <f t="array" ref="AK2425">IFERROR(_xlfn.IFS(
AM2425="MPR ISSUE","PDH",
AM2425="BSS Hardware Issue","BSS",
AM2425="Sites strategiques, MLL, Pylone, etc.","ENVTECH",
AM2425="AKTIVCO DEFAUT GE &amp; POWER Cabinet","AKTIVCO",
AM2425="AKTIVCO Coupure ENEO &amp; Baisse de tension","AKTIVCO GRID ONLY",
AM2425="Coupure ENEO &amp; Baisse de tension","IHS GRID ONLY",
AM2425="Defaut GE &amp; POWER Cabinet","IHS",
AM2425="Sharing","Partners",
AM2425="Sites strategiques &amp; DataCenter","SST &amp; DC",
AM2425="Exclu","Exclu",
AM2425="SAT","SAT",
AM2425="SPARE-ISSUE","SPARE-ISSUE",
AM2425="Fiber CAmtel","TRANS_FO_CAMTEL",
AM2425="Fiber AOF","Fiber AOF",
AM2425="Projet OCM (HUAWEI)","TRAVAUX-HUAWEI",
AM2425="Projet OCM (NOKIA)","TRAVAUX-NOKIA",
AM2425="ACCESS-ISSUE","ACCESS-ISSUE",
AM2425="Projet OCM (ZTE, NOKIA, autres projets)","TRAVAUX OCM",
AM2425="No root CAuse","No root cause",
AM2425="ODU HS","PDH",
AM2425="IP &amp; VLAN","PDH",
AM2425="Warehouse HUAWEI","SPARE-ISSUE",
AM2425="SPARE-HS","SPARE-ISSUE",
AM2425="Power Telco","BSS",AM2425="no impacts","no impacts"
),"")</f>
        <v>no impacts</v>
      </c>
      <c r="AL2425" s="48" t="str" cm="1">
        <f t="array" ref="AL2425">IFERROR(_xlfn.IFS(
AM2425="MPR ISSUE","TX ISSUE",
AM2425="BSS Hardware Issue","RAN ISSUE",
AM2425="Sites strategiques, MLL, Pylone, etc.","ENVTECH",
AM2425="AKTIVCO DEFAUT GE &amp; POWER Cabinet","POWER ISSUE",
AM2425="AKTIVCO Coupure ENEO &amp; Baisse de tension","POWER ISSUE",
AM2425="Coupure ENEO &amp; Baisse de tension","POWER ISSUE",
AM2425="Defaut GE &amp; POWER Cabinet","POWER ISSUE",
AM2425="Sharing","POWER ISSUE",
AM2425="Sites strategiques &amp; DataCenter","POWER ISSUE",
AM2425="Exclu","Exclu",
AM2425="SAT","TX ISSUE",
AM2425="SPARE-ISSUE","SPARE-ISSUE",
AM2425="Fiber CAmtel","TX ISSUE",
AM2425="Fiber AOF","TX ISSUE",
AM2425="Projet OCM (HUAWEI)","TRAVAUX-HUAWEI",
AM2425="Projet OCM (NOKIA)","TRAVAUX -NOKIA",
AM2425="ACCESS-ISSUE","ACCESS-ISSUE",
AM2425="Projet OCM (ZTE, NOKIA, autres projets)","TRAVAUX OCM",
AM2425="No root CAuse","No root cause",
AM2425="ODU HS","TX ISSUE",
AM2425="IP &amp; VLAN","TX ISSUE",
AM2425="Warehouse HUAWEI","SPARE-ISSUE",
AM2425="SPARE-HS","SPARE-ISSUE",
AM2425="Power Telco","RAN ISSUE",AM2425="no impacts","no impacts"
),"")</f>
        <v>no impacts</v>
      </c>
      <c r="AM2425" s="67" t="s">
        <v>5605</v>
      </c>
      <c r="AN2425" s="48" t="str" cm="1">
        <f t="array" ref="AN2425">IFERROR(_xlfn.IFS(
AM2425="MPR ISSUE","ACTIVE",
AM2425="BSS Hardware Issue","ACTIVE",
AM2425="Sites strategiques, MLL, Pylone, etc.","PASSIVE",
AM2425="AKTIVCO DEFAUT GE &amp; POWER Cabinet","PASSIVE",
AM2425="AKTIVCO Coupure ENEO &amp; Baisse de tension","PASSIVE",
AM2425="Coupure ENEO &amp; Baisse de tension","PASSIVE",
AM2425="Defaut GE &amp; POWER Cabinet","PASSIVE",
AM2425="Sharing","PASSIVE",
AM2425="Sites strategiques &amp; DataCenter","PASSIVE",
AM2425="Exclu","Exclu",
AM2425="SAT","ACTIVE",
AM2425="SPARE-ISSUE","SPARE-ISSUE",
AM2425="Fiber CAmtel","ACTIVE",
AM2425="Fiber AOF","ACTIVE",
AM2425="Projet OCM (HUAWEI)","PLANNED WORKS",
AM2425="Projet OCM (NOKIA)","PLANNED WORKS",
AM2425="ACCESS-ISSUE","ACCESS-ISSUE",
AM2425="Projet OCM (ZTE, NOKIA, autres projets)","PLANNED WORKS",
AM2425="No root CAuse","No root cause",
AM2425="ODU HS","ACTIVE",
AM2425="IP &amp; VLAN","ACTIVE",
AM2425="Warehouse HUAWEI","SPARE-ISSUE",
AM2425="SPARE-HS","SPARE-ISSUE",
AM2425="Power Telco","ACTIVE", AM2425="no impacts","no impacts"
),"")</f>
        <v>no impacts</v>
      </c>
      <c r="AO2425" s="93" t="s">
        <v>5537</v>
      </c>
      <c r="AP2425" s="101" t="str">
        <f t="shared" si="69"/>
        <v>SUD_038</v>
      </c>
      <c r="AQ2425" s="9"/>
      <c r="AR2425" s="17" t="s">
        <v>5537</v>
      </c>
      <c r="AS2425" s="7" t="s">
        <v>5537</v>
      </c>
      <c r="AT2425" s="6"/>
      <c r="AU2425" s="7"/>
      <c r="AV2425" s="3" t="s">
        <v>5537</v>
      </c>
      <c r="AW2425" s="18" t="s">
        <v>5537</v>
      </c>
      <c r="AX2425" s="18" t="s">
        <v>5537</v>
      </c>
      <c r="AY2425" s="18" t="s">
        <v>5537</v>
      </c>
      <c r="AZ2425" s="18" t="s">
        <v>5537</v>
      </c>
      <c r="BA2425" s="18" t="s">
        <v>5537</v>
      </c>
      <c r="BB2425" s="18" t="s">
        <v>5537</v>
      </c>
      <c r="BC2425" s="18" t="s">
        <v>5537</v>
      </c>
      <c r="BD2425" s="18" t="s">
        <v>5537</v>
      </c>
      <c r="BE2425" s="18" t="s">
        <v>5537</v>
      </c>
      <c r="BF2425" s="18" t="s">
        <v>5537</v>
      </c>
      <c r="BG2425" s="18" t="s">
        <v>5537</v>
      </c>
      <c r="BH2425" s="18" t="s">
        <v>5537</v>
      </c>
      <c r="BI2425" s="9" t="s">
        <v>5537</v>
      </c>
      <c r="BJ2425" s="14"/>
      <c r="BK2425" s="14" t="s">
        <v>5537</v>
      </c>
      <c r="BL2425" s="14" t="str">
        <f>_xlfn.XLOOKUP(B2425,'[4]cell downs 18042026 17h'!$B:$B,'[4]cell downs 18042026 17h'!$B:$B,"")</f>
        <v/>
      </c>
      <c r="BM2425" s="14" t="str">
        <f>_xlfn.XLOOKUP(B2425,'[5]Cells Huawei 19042026 15h'!$B:$B,'[5]Cells Huawei 19042026 15h'!$B:$B,"")</f>
        <v/>
      </c>
      <c r="BN2425" s="9" t="str">
        <f>_xlfn.XLOOKUP(B2425,'[6]cells down 19042026 9H40'!$B:$B,'[6]cells down 19042026 9H40'!$B:$B,"")</f>
        <v/>
      </c>
      <c r="BO2425" s="9" t="s">
        <v>5108</v>
      </c>
      <c r="BP2425" s="9" t="s">
        <v>5537</v>
      </c>
    </row>
    <row r="2426" spans="1:68" s="20" customFormat="1" x14ac:dyDescent="0.3">
      <c r="A2426" s="1" t="s">
        <v>5110</v>
      </c>
      <c r="B2426" s="8" t="s">
        <v>5111</v>
      </c>
      <c r="C2426" s="3" t="str">
        <f>_xlfn.XLOOKUP(B2426,'[1]daily break down'!$D:$D,'[1]daily break down'!$E:$E,"")</f>
        <v>CENTRE</v>
      </c>
      <c r="D2426" s="1" t="s">
        <v>21</v>
      </c>
      <c r="E2426" s="1" t="s">
        <v>987</v>
      </c>
      <c r="F2426" s="3" t="s">
        <v>37</v>
      </c>
      <c r="G2426" s="1" t="s">
        <v>1515</v>
      </c>
      <c r="H2426" s="34" t="str">
        <f>_xlfn.XLOOKUP(B2426,[2]CALCULATION!$B:$B,[2]CALCULATION!$H:$H,"")</f>
        <v>ZTE</v>
      </c>
      <c r="I2426" s="28">
        <v>0</v>
      </c>
      <c r="J2426" s="28">
        <v>0</v>
      </c>
      <c r="K2426" s="28">
        <v>0</v>
      </c>
      <c r="L2426" s="28">
        <v>0</v>
      </c>
      <c r="M2426" s="28">
        <v>0</v>
      </c>
      <c r="N2426" s="28">
        <v>0</v>
      </c>
      <c r="O2426" s="28">
        <v>0</v>
      </c>
      <c r="P2426" s="28">
        <v>0</v>
      </c>
      <c r="Q2426" s="28">
        <v>0</v>
      </c>
      <c r="R2426" s="28">
        <v>0</v>
      </c>
      <c r="S2426" s="94">
        <v>0</v>
      </c>
      <c r="T2426" s="94">
        <f>_xlfn.XLOOKUP(B2426,'[3]Nur des jours'!$B:$B,'[3]Nur des jours'!$U:$U,"")</f>
        <v>0</v>
      </c>
      <c r="U2426" s="94">
        <v>0</v>
      </c>
      <c r="V2426" s="94">
        <v>0</v>
      </c>
      <c r="W2426" s="94">
        <v>0</v>
      </c>
      <c r="X2426" s="94">
        <v>0</v>
      </c>
      <c r="Y2426" s="94">
        <v>0</v>
      </c>
      <c r="Z2426" s="94">
        <v>0</v>
      </c>
      <c r="AA2426" s="94">
        <v>0</v>
      </c>
      <c r="AB2426" s="94">
        <v>0</v>
      </c>
      <c r="AC2426" s="94"/>
      <c r="AD2426" s="94">
        <v>0</v>
      </c>
      <c r="AE2426" s="94">
        <v>0</v>
      </c>
      <c r="AF2426" s="94">
        <v>0</v>
      </c>
      <c r="AG2426" s="94">
        <v>0</v>
      </c>
      <c r="AH2426" s="94">
        <v>0</v>
      </c>
      <c r="AI2426" s="49" t="s">
        <v>5559</v>
      </c>
      <c r="AJ2426" s="49"/>
      <c r="AK2426" s="48" t="str" cm="1">
        <f t="array" ref="AK2426">IFERROR(_xlfn.IFS(
AM2426="MPR ISSUE","PDH",
AM2426="BSS Hardware Issue","BSS",
AM2426="Sites strategiques, MLL, Pylone, etc.","ENVTECH",
AM2426="AKTIVCO DEFAUT GE &amp; POWER Cabinet","AKTIVCO",
AM2426="AKTIVCO Coupure ENEO &amp; Baisse de tension","AKTIVCO GRID ONLY",
AM2426="Coupure ENEO &amp; Baisse de tension","IHS GRID ONLY",
AM2426="Defaut GE &amp; POWER Cabinet","IHS",
AM2426="Sharing","Partners",
AM2426="Sites strategiques &amp; DataCenter","SST &amp; DC",
AM2426="Exclu","Exclu",
AM2426="SAT","SAT",
AM2426="SPARE-ISSUE","SPARE-ISSUE",
AM2426="Fiber CAmtel","TRANS_FO_CAMTEL",
AM2426="Fiber AOF","Fiber AOF",
AM2426="Projet OCM (HUAWEI)","TRAVAUX-HUAWEI",
AM2426="Projet OCM (NOKIA)","TRAVAUX-NOKIA",
AM2426="ACCESS-ISSUE","ACCESS-ISSUE",
AM2426="Projet OCM (ZTE, NOKIA, autres projets)","TRAVAUX OCM",
AM2426="No root CAuse","No root cause",
AM2426="ODU HS","PDH",
AM2426="IP &amp; VLAN","PDH",
AM2426="Warehouse HUAWEI","SPARE-ISSUE",
AM2426="SPARE-HS","SPARE-ISSUE",
AM2426="Power Telco","BSS",AM2426="no impacts","no impacts"
),"")</f>
        <v>no impacts</v>
      </c>
      <c r="AL2426" s="48" t="str" cm="1">
        <f t="array" ref="AL2426">IFERROR(_xlfn.IFS(
AM2426="MPR ISSUE","TX ISSUE",
AM2426="BSS Hardware Issue","RAN ISSUE",
AM2426="Sites strategiques, MLL, Pylone, etc.","ENVTECH",
AM2426="AKTIVCO DEFAUT GE &amp; POWER Cabinet","POWER ISSUE",
AM2426="AKTIVCO Coupure ENEO &amp; Baisse de tension","POWER ISSUE",
AM2426="Coupure ENEO &amp; Baisse de tension","POWER ISSUE",
AM2426="Defaut GE &amp; POWER Cabinet","POWER ISSUE",
AM2426="Sharing","POWER ISSUE",
AM2426="Sites strategiques &amp; DataCenter","POWER ISSUE",
AM2426="Exclu","Exclu",
AM2426="SAT","TX ISSUE",
AM2426="SPARE-ISSUE","SPARE-ISSUE",
AM2426="Fiber CAmtel","TX ISSUE",
AM2426="Fiber AOF","TX ISSUE",
AM2426="Projet OCM (HUAWEI)","TRAVAUX-HUAWEI",
AM2426="Projet OCM (NOKIA)","TRAVAUX -NOKIA",
AM2426="ACCESS-ISSUE","ACCESS-ISSUE",
AM2426="Projet OCM (ZTE, NOKIA, autres projets)","TRAVAUX OCM",
AM2426="No root CAuse","No root cause",
AM2426="ODU HS","TX ISSUE",
AM2426="IP &amp; VLAN","TX ISSUE",
AM2426="Warehouse HUAWEI","SPARE-ISSUE",
AM2426="SPARE-HS","SPARE-ISSUE",
AM2426="Power Telco","RAN ISSUE",AM2426="no impacts","no impacts"
),"")</f>
        <v>no impacts</v>
      </c>
      <c r="AM2426" s="67" t="s">
        <v>5605</v>
      </c>
      <c r="AN2426" s="48" t="str" cm="1">
        <f t="array" ref="AN2426">IFERROR(_xlfn.IFS(
AM2426="MPR ISSUE","ACTIVE",
AM2426="BSS Hardware Issue","ACTIVE",
AM2426="Sites strategiques, MLL, Pylone, etc.","PASSIVE",
AM2426="AKTIVCO DEFAUT GE &amp; POWER Cabinet","PASSIVE",
AM2426="AKTIVCO Coupure ENEO &amp; Baisse de tension","PASSIVE",
AM2426="Coupure ENEO &amp; Baisse de tension","PASSIVE",
AM2426="Defaut GE &amp; POWER Cabinet","PASSIVE",
AM2426="Sharing","PASSIVE",
AM2426="Sites strategiques &amp; DataCenter","PASSIVE",
AM2426="Exclu","Exclu",
AM2426="SAT","ACTIVE",
AM2426="SPARE-ISSUE","SPARE-ISSUE",
AM2426="Fiber CAmtel","ACTIVE",
AM2426="Fiber AOF","ACTIVE",
AM2426="Projet OCM (HUAWEI)","PLANNED WORKS",
AM2426="Projet OCM (NOKIA)","PLANNED WORKS",
AM2426="ACCESS-ISSUE","ACCESS-ISSUE",
AM2426="Projet OCM (ZTE, NOKIA, autres projets)","PLANNED WORKS",
AM2426="No root CAuse","No root cause",
AM2426="ODU HS","ACTIVE",
AM2426="IP &amp; VLAN","ACTIVE",
AM2426="Warehouse HUAWEI","SPARE-ISSUE",
AM2426="SPARE-HS","SPARE-ISSUE",
AM2426="Power Telco","ACTIVE", AM2426="no impacts","no impacts"
),"")</f>
        <v>no impacts</v>
      </c>
      <c r="AO2426" s="93" t="s">
        <v>5537</v>
      </c>
      <c r="AP2426" s="101" t="str">
        <f t="shared" si="69"/>
        <v>CTR_653</v>
      </c>
      <c r="AQ2426" s="9"/>
      <c r="AR2426" s="17" t="s">
        <v>5537</v>
      </c>
      <c r="AS2426" s="7" t="s">
        <v>5537</v>
      </c>
      <c r="AT2426" s="6"/>
      <c r="AU2426" s="7"/>
      <c r="AV2426" s="3" t="s">
        <v>5537</v>
      </c>
      <c r="AW2426" s="18" t="s">
        <v>5537</v>
      </c>
      <c r="AX2426" s="18" t="s">
        <v>5537</v>
      </c>
      <c r="AY2426" s="18" t="s">
        <v>5537</v>
      </c>
      <c r="AZ2426" s="18" t="s">
        <v>5537</v>
      </c>
      <c r="BA2426" s="18" t="s">
        <v>5537</v>
      </c>
      <c r="BB2426" s="18" t="s">
        <v>5537</v>
      </c>
      <c r="BC2426" s="18" t="s">
        <v>5537</v>
      </c>
      <c r="BD2426" s="18" t="s">
        <v>5537</v>
      </c>
      <c r="BE2426" s="18" t="s">
        <v>5537</v>
      </c>
      <c r="BF2426" s="18" t="s">
        <v>5537</v>
      </c>
      <c r="BG2426" s="18" t="s">
        <v>5537</v>
      </c>
      <c r="BH2426" s="18" t="s">
        <v>5537</v>
      </c>
      <c r="BI2426" s="9" t="s">
        <v>5537</v>
      </c>
      <c r="BJ2426" s="14"/>
      <c r="BK2426" s="14" t="s">
        <v>5537</v>
      </c>
      <c r="BL2426" s="14" t="str">
        <f>_xlfn.XLOOKUP(B2426,'[4]cell downs 18042026 17h'!$B:$B,'[4]cell downs 18042026 17h'!$B:$B,"")</f>
        <v/>
      </c>
      <c r="BM2426" s="14" t="str">
        <f>_xlfn.XLOOKUP(B2426,'[5]Cells Huawei 19042026 15h'!$B:$B,'[5]Cells Huawei 19042026 15h'!$B:$B,"")</f>
        <v/>
      </c>
      <c r="BN2426" s="9" t="str">
        <f>_xlfn.XLOOKUP(B2426,'[6]cells down 19042026 9H40'!$B:$B,'[6]cells down 19042026 9H40'!$B:$B,"")</f>
        <v/>
      </c>
      <c r="BO2426" s="9" t="s">
        <v>5537</v>
      </c>
      <c r="BP2426" s="9" t="s">
        <v>1129</v>
      </c>
    </row>
    <row r="2427" spans="1:68" s="20" customFormat="1" x14ac:dyDescent="0.3">
      <c r="A2427" s="1" t="s">
        <v>5166</v>
      </c>
      <c r="B2427" s="8" t="s">
        <v>5167</v>
      </c>
      <c r="C2427" s="3" t="str">
        <f>_xlfn.XLOOKUP(B2427,'[1]daily break down'!$D:$D,'[1]daily break down'!$E:$E,"")</f>
        <v>CENTRE</v>
      </c>
      <c r="D2427" s="1" t="s">
        <v>11</v>
      </c>
      <c r="E2427" s="1" t="s">
        <v>594</v>
      </c>
      <c r="F2427" s="3" t="s">
        <v>37</v>
      </c>
      <c r="G2427" s="1" t="s">
        <v>5166</v>
      </c>
      <c r="H2427" s="34" t="str">
        <f>_xlfn.XLOOKUP(B2427,[2]CALCULATION!$B:$B,[2]CALCULATION!$H:$H,"")</f>
        <v>ZTE</v>
      </c>
      <c r="I2427" s="28">
        <v>0</v>
      </c>
      <c r="J2427" s="28">
        <v>0</v>
      </c>
      <c r="K2427" s="28">
        <v>0</v>
      </c>
      <c r="L2427" s="28">
        <v>0</v>
      </c>
      <c r="M2427" s="28">
        <v>0</v>
      </c>
      <c r="N2427" s="28">
        <v>0</v>
      </c>
      <c r="O2427" s="28">
        <v>0</v>
      </c>
      <c r="P2427" s="28">
        <v>0</v>
      </c>
      <c r="Q2427" s="28">
        <v>0</v>
      </c>
      <c r="R2427" s="28">
        <v>0</v>
      </c>
      <c r="S2427" s="94">
        <v>0</v>
      </c>
      <c r="T2427" s="94">
        <f>_xlfn.XLOOKUP(B2427,'[3]Nur des jours'!$B:$B,'[3]Nur des jours'!$U:$U,"")</f>
        <v>0</v>
      </c>
      <c r="U2427" s="94">
        <v>0</v>
      </c>
      <c r="V2427" s="94">
        <v>0</v>
      </c>
      <c r="W2427" s="94">
        <v>0</v>
      </c>
      <c r="X2427" s="94">
        <v>0</v>
      </c>
      <c r="Y2427" s="94">
        <v>0</v>
      </c>
      <c r="Z2427" s="94">
        <v>0</v>
      </c>
      <c r="AA2427" s="94">
        <v>0</v>
      </c>
      <c r="AB2427" s="94">
        <v>0</v>
      </c>
      <c r="AC2427" s="94"/>
      <c r="AD2427" s="94">
        <v>0</v>
      </c>
      <c r="AE2427" s="94">
        <v>0</v>
      </c>
      <c r="AF2427" s="94">
        <v>0</v>
      </c>
      <c r="AG2427" s="94">
        <v>0</v>
      </c>
      <c r="AH2427" s="94">
        <v>0</v>
      </c>
      <c r="AI2427" s="49" t="s">
        <v>5559</v>
      </c>
      <c r="AJ2427" s="49"/>
      <c r="AK2427" s="48" t="str" cm="1">
        <f t="array" ref="AK2427">IFERROR(_xlfn.IFS(
AM2427="MPR ISSUE","PDH",
AM2427="BSS Hardware Issue","BSS",
AM2427="Sites strategiques, MLL, Pylone, etc.","ENVTECH",
AM2427="AKTIVCO DEFAUT GE &amp; POWER Cabinet","AKTIVCO",
AM2427="AKTIVCO Coupure ENEO &amp; Baisse de tension","AKTIVCO GRID ONLY",
AM2427="Coupure ENEO &amp; Baisse de tension","IHS GRID ONLY",
AM2427="Defaut GE &amp; POWER Cabinet","IHS",
AM2427="Sharing","Partners",
AM2427="Sites strategiques &amp; DataCenter","SST &amp; DC",
AM2427="Exclu","Exclu",
AM2427="SAT","SAT",
AM2427="SPARE-ISSUE","SPARE-ISSUE",
AM2427="Fiber CAmtel","TRANS_FO_CAMTEL",
AM2427="Fiber AOF","Fiber AOF",
AM2427="Projet OCM (HUAWEI)","TRAVAUX-HUAWEI",
AM2427="Projet OCM (NOKIA)","TRAVAUX-NOKIA",
AM2427="ACCESS-ISSUE","ACCESS-ISSUE",
AM2427="Projet OCM (ZTE, NOKIA, autres projets)","TRAVAUX OCM",
AM2427="No root CAuse","No root cause",
AM2427="ODU HS","PDH",
AM2427="IP &amp; VLAN","PDH",
AM2427="Warehouse HUAWEI","SPARE-ISSUE",
AM2427="SPARE-HS","SPARE-ISSUE",
AM2427="Power Telco","BSS",AM2427="no impacts","no impacts"
),"")</f>
        <v>no impacts</v>
      </c>
      <c r="AL2427" s="48" t="str" cm="1">
        <f t="array" ref="AL2427">IFERROR(_xlfn.IFS(
AM2427="MPR ISSUE","TX ISSUE",
AM2427="BSS Hardware Issue","RAN ISSUE",
AM2427="Sites strategiques, MLL, Pylone, etc.","ENVTECH",
AM2427="AKTIVCO DEFAUT GE &amp; POWER Cabinet","POWER ISSUE",
AM2427="AKTIVCO Coupure ENEO &amp; Baisse de tension","POWER ISSUE",
AM2427="Coupure ENEO &amp; Baisse de tension","POWER ISSUE",
AM2427="Defaut GE &amp; POWER Cabinet","POWER ISSUE",
AM2427="Sharing","POWER ISSUE",
AM2427="Sites strategiques &amp; DataCenter","POWER ISSUE",
AM2427="Exclu","Exclu",
AM2427="SAT","TX ISSUE",
AM2427="SPARE-ISSUE","SPARE-ISSUE",
AM2427="Fiber CAmtel","TX ISSUE",
AM2427="Fiber AOF","TX ISSUE",
AM2427="Projet OCM (HUAWEI)","TRAVAUX-HUAWEI",
AM2427="Projet OCM (NOKIA)","TRAVAUX -NOKIA",
AM2427="ACCESS-ISSUE","ACCESS-ISSUE",
AM2427="Projet OCM (ZTE, NOKIA, autres projets)","TRAVAUX OCM",
AM2427="No root CAuse","No root cause",
AM2427="ODU HS","TX ISSUE",
AM2427="IP &amp; VLAN","TX ISSUE",
AM2427="Warehouse HUAWEI","SPARE-ISSUE",
AM2427="SPARE-HS","SPARE-ISSUE",
AM2427="Power Telco","RAN ISSUE",AM2427="no impacts","no impacts"
),"")</f>
        <v>no impacts</v>
      </c>
      <c r="AM2427" s="67" t="s">
        <v>5605</v>
      </c>
      <c r="AN2427" s="48" t="str" cm="1">
        <f t="array" ref="AN2427">IFERROR(_xlfn.IFS(
AM2427="MPR ISSUE","ACTIVE",
AM2427="BSS Hardware Issue","ACTIVE",
AM2427="Sites strategiques, MLL, Pylone, etc.","PASSIVE",
AM2427="AKTIVCO DEFAUT GE &amp; POWER Cabinet","PASSIVE",
AM2427="AKTIVCO Coupure ENEO &amp; Baisse de tension","PASSIVE",
AM2427="Coupure ENEO &amp; Baisse de tension","PASSIVE",
AM2427="Defaut GE &amp; POWER Cabinet","PASSIVE",
AM2427="Sharing","PASSIVE",
AM2427="Sites strategiques &amp; DataCenter","PASSIVE",
AM2427="Exclu","Exclu",
AM2427="SAT","ACTIVE",
AM2427="SPARE-ISSUE","SPARE-ISSUE",
AM2427="Fiber CAmtel","ACTIVE",
AM2427="Fiber AOF","ACTIVE",
AM2427="Projet OCM (HUAWEI)","PLANNED WORKS",
AM2427="Projet OCM (NOKIA)","PLANNED WORKS",
AM2427="ACCESS-ISSUE","ACCESS-ISSUE",
AM2427="Projet OCM (ZTE, NOKIA, autres projets)","PLANNED WORKS",
AM2427="No root CAuse","No root cause",
AM2427="ODU HS","ACTIVE",
AM2427="IP &amp; VLAN","ACTIVE",
AM2427="Warehouse HUAWEI","SPARE-ISSUE",
AM2427="SPARE-HS","SPARE-ISSUE",
AM2427="Power Telco","ACTIVE", AM2427="no impacts","no impacts"
),"")</f>
        <v>no impacts</v>
      </c>
      <c r="AO2427" s="93" t="s">
        <v>5537</v>
      </c>
      <c r="AP2427" s="101" t="str">
        <f t="shared" si="69"/>
        <v>CTR_092</v>
      </c>
      <c r="AQ2427" s="9"/>
      <c r="AR2427" s="17" t="s">
        <v>5537</v>
      </c>
      <c r="AS2427" s="7" t="s">
        <v>5537</v>
      </c>
      <c r="AT2427" s="6"/>
      <c r="AU2427" s="7"/>
      <c r="AV2427" s="3" t="s">
        <v>5537</v>
      </c>
      <c r="AW2427" s="18" t="s">
        <v>5537</v>
      </c>
      <c r="AX2427" s="18" t="s">
        <v>5537</v>
      </c>
      <c r="AY2427" s="18" t="s">
        <v>5537</v>
      </c>
      <c r="AZ2427" s="18" t="s">
        <v>5537</v>
      </c>
      <c r="BA2427" s="18" t="s">
        <v>5537</v>
      </c>
      <c r="BB2427" s="18" t="s">
        <v>5537</v>
      </c>
      <c r="BC2427" s="18" t="s">
        <v>5537</v>
      </c>
      <c r="BD2427" s="18" t="s">
        <v>5537</v>
      </c>
      <c r="BE2427" s="18" t="s">
        <v>5537</v>
      </c>
      <c r="BF2427" s="18" t="s">
        <v>5537</v>
      </c>
      <c r="BG2427" s="18" t="s">
        <v>5537</v>
      </c>
      <c r="BH2427" s="18" t="s">
        <v>5537</v>
      </c>
      <c r="BI2427" s="9" t="s">
        <v>5537</v>
      </c>
      <c r="BJ2427" s="14"/>
      <c r="BK2427" s="14" t="s">
        <v>5537</v>
      </c>
      <c r="BL2427" s="14" t="str">
        <f>_xlfn.XLOOKUP(B2427,'[4]cell downs 18042026 17h'!$B:$B,'[4]cell downs 18042026 17h'!$B:$B,"")</f>
        <v/>
      </c>
      <c r="BM2427" s="14" t="str">
        <f>_xlfn.XLOOKUP(B2427,'[5]Cells Huawei 19042026 15h'!$B:$B,'[5]Cells Huawei 19042026 15h'!$B:$B,"")</f>
        <v/>
      </c>
      <c r="BN2427" s="9" t="str">
        <f>_xlfn.XLOOKUP(B2427,'[6]cells down 19042026 9H40'!$B:$B,'[6]cells down 19042026 9H40'!$B:$B,"")</f>
        <v/>
      </c>
      <c r="BO2427" s="9" t="s">
        <v>5537</v>
      </c>
      <c r="BP2427" s="9" t="s">
        <v>5537</v>
      </c>
    </row>
    <row r="2428" spans="1:68" s="20" customFormat="1" x14ac:dyDescent="0.3">
      <c r="A2428" s="1" t="s">
        <v>5112</v>
      </c>
      <c r="B2428" s="8" t="s">
        <v>5113</v>
      </c>
      <c r="C2428" s="3" t="str">
        <f>_xlfn.XLOOKUP(B2428,'[1]daily break down'!$D:$D,'[1]daily break down'!$E:$E,"")</f>
        <v>LITTORAL</v>
      </c>
      <c r="D2428" s="1" t="s">
        <v>11</v>
      </c>
      <c r="E2428" s="1" t="s">
        <v>1129</v>
      </c>
      <c r="F2428" s="3" t="s">
        <v>31</v>
      </c>
      <c r="G2428" s="1" t="s">
        <v>5114</v>
      </c>
      <c r="H2428" s="34" t="str">
        <f>_xlfn.XLOOKUP(B2428,[2]CALCULATION!$B:$B,[2]CALCULATION!$H:$H,"")</f>
        <v>ZTE</v>
      </c>
      <c r="I2428" s="28">
        <v>0</v>
      </c>
      <c r="J2428" s="28">
        <v>0</v>
      </c>
      <c r="K2428" s="28">
        <v>0</v>
      </c>
      <c r="L2428" s="28">
        <v>0</v>
      </c>
      <c r="M2428" s="28">
        <v>0</v>
      </c>
      <c r="N2428" s="28">
        <v>0</v>
      </c>
      <c r="O2428" s="28">
        <v>0</v>
      </c>
      <c r="P2428" s="28">
        <v>0</v>
      </c>
      <c r="Q2428" s="28">
        <v>0</v>
      </c>
      <c r="R2428" s="28">
        <v>0</v>
      </c>
      <c r="S2428" s="94">
        <v>0</v>
      </c>
      <c r="T2428" s="94">
        <f>_xlfn.XLOOKUP(B2428,'[3]Nur des jours'!$B:$B,'[3]Nur des jours'!$U:$U,"")</f>
        <v>0</v>
      </c>
      <c r="U2428" s="94">
        <v>0</v>
      </c>
      <c r="V2428" s="94">
        <v>0</v>
      </c>
      <c r="W2428" s="94">
        <v>0</v>
      </c>
      <c r="X2428" s="94">
        <v>0</v>
      </c>
      <c r="Y2428" s="94">
        <v>0</v>
      </c>
      <c r="Z2428" s="94">
        <v>0</v>
      </c>
      <c r="AA2428" s="94">
        <v>0</v>
      </c>
      <c r="AB2428" s="94">
        <v>0</v>
      </c>
      <c r="AC2428" s="94"/>
      <c r="AD2428" s="94">
        <v>0</v>
      </c>
      <c r="AE2428" s="94">
        <v>0</v>
      </c>
      <c r="AF2428" s="94">
        <v>0</v>
      </c>
      <c r="AG2428" s="94">
        <v>0</v>
      </c>
      <c r="AH2428" s="94">
        <v>0</v>
      </c>
      <c r="AI2428" s="49" t="s">
        <v>5559</v>
      </c>
      <c r="AJ2428" s="49"/>
      <c r="AK2428" s="48" t="str" cm="1">
        <f t="array" ref="AK2428">IFERROR(_xlfn.IFS(
AM2428="MPR ISSUE","PDH",
AM2428="BSS Hardware Issue","BSS",
AM2428="Sites strategiques, MLL, Pylone, etc.","ENVTECH",
AM2428="AKTIVCO DEFAUT GE &amp; POWER Cabinet","AKTIVCO",
AM2428="AKTIVCO Coupure ENEO &amp; Baisse de tension","AKTIVCO GRID ONLY",
AM2428="Coupure ENEO &amp; Baisse de tension","IHS GRID ONLY",
AM2428="Defaut GE &amp; POWER Cabinet","IHS",
AM2428="Sharing","Partners",
AM2428="Sites strategiques &amp; DataCenter","SST &amp; DC",
AM2428="Exclu","Exclu",
AM2428="SAT","SAT",
AM2428="SPARE-ISSUE","SPARE-ISSUE",
AM2428="Fiber CAmtel","TRANS_FO_CAMTEL",
AM2428="Fiber AOF","Fiber AOF",
AM2428="Projet OCM (HUAWEI)","TRAVAUX-HUAWEI",
AM2428="Projet OCM (NOKIA)","TRAVAUX-NOKIA",
AM2428="ACCESS-ISSUE","ACCESS-ISSUE",
AM2428="Projet OCM (ZTE, NOKIA, autres projets)","TRAVAUX OCM",
AM2428="No root CAuse","No root cause",
AM2428="ODU HS","PDH",
AM2428="IP &amp; VLAN","PDH",
AM2428="Warehouse HUAWEI","SPARE-ISSUE",
AM2428="SPARE-HS","SPARE-ISSUE",
AM2428="Power Telco","BSS",AM2428="no impacts","no impacts"
),"")</f>
        <v>no impacts</v>
      </c>
      <c r="AL2428" s="48" t="str" cm="1">
        <f t="array" ref="AL2428">IFERROR(_xlfn.IFS(
AM2428="MPR ISSUE","TX ISSUE",
AM2428="BSS Hardware Issue","RAN ISSUE",
AM2428="Sites strategiques, MLL, Pylone, etc.","ENVTECH",
AM2428="AKTIVCO DEFAUT GE &amp; POWER Cabinet","POWER ISSUE",
AM2428="AKTIVCO Coupure ENEO &amp; Baisse de tension","POWER ISSUE",
AM2428="Coupure ENEO &amp; Baisse de tension","POWER ISSUE",
AM2428="Defaut GE &amp; POWER Cabinet","POWER ISSUE",
AM2428="Sharing","POWER ISSUE",
AM2428="Sites strategiques &amp; DataCenter","POWER ISSUE",
AM2428="Exclu","Exclu",
AM2428="SAT","TX ISSUE",
AM2428="SPARE-ISSUE","SPARE-ISSUE",
AM2428="Fiber CAmtel","TX ISSUE",
AM2428="Fiber AOF","TX ISSUE",
AM2428="Projet OCM (HUAWEI)","TRAVAUX-HUAWEI",
AM2428="Projet OCM (NOKIA)","TRAVAUX -NOKIA",
AM2428="ACCESS-ISSUE","ACCESS-ISSUE",
AM2428="Projet OCM (ZTE, NOKIA, autres projets)","TRAVAUX OCM",
AM2428="No root CAuse","No root cause",
AM2428="ODU HS","TX ISSUE",
AM2428="IP &amp; VLAN","TX ISSUE",
AM2428="Warehouse HUAWEI","SPARE-ISSUE",
AM2428="SPARE-HS","SPARE-ISSUE",
AM2428="Power Telco","RAN ISSUE",AM2428="no impacts","no impacts"
),"")</f>
        <v>no impacts</v>
      </c>
      <c r="AM2428" s="67" t="s">
        <v>5605</v>
      </c>
      <c r="AN2428" s="48" t="str" cm="1">
        <f t="array" ref="AN2428">IFERROR(_xlfn.IFS(
AM2428="MPR ISSUE","ACTIVE",
AM2428="BSS Hardware Issue","ACTIVE",
AM2428="Sites strategiques, MLL, Pylone, etc.","PASSIVE",
AM2428="AKTIVCO DEFAUT GE &amp; POWER Cabinet","PASSIVE",
AM2428="AKTIVCO Coupure ENEO &amp; Baisse de tension","PASSIVE",
AM2428="Coupure ENEO &amp; Baisse de tension","PASSIVE",
AM2428="Defaut GE &amp; POWER Cabinet","PASSIVE",
AM2428="Sharing","PASSIVE",
AM2428="Sites strategiques &amp; DataCenter","PASSIVE",
AM2428="Exclu","Exclu",
AM2428="SAT","ACTIVE",
AM2428="SPARE-ISSUE","SPARE-ISSUE",
AM2428="Fiber CAmtel","ACTIVE",
AM2428="Fiber AOF","ACTIVE",
AM2428="Projet OCM (HUAWEI)","PLANNED WORKS",
AM2428="Projet OCM (NOKIA)","PLANNED WORKS",
AM2428="ACCESS-ISSUE","ACCESS-ISSUE",
AM2428="Projet OCM (ZTE, NOKIA, autres projets)","PLANNED WORKS",
AM2428="No root CAuse","No root cause",
AM2428="ODU HS","ACTIVE",
AM2428="IP &amp; VLAN","ACTIVE",
AM2428="Warehouse HUAWEI","SPARE-ISSUE",
AM2428="SPARE-HS","SPARE-ISSUE",
AM2428="Power Telco","ACTIVE", AM2428="no impacts","no impacts"
),"")</f>
        <v>no impacts</v>
      </c>
      <c r="AO2428" s="93" t="s">
        <v>5537</v>
      </c>
      <c r="AP2428" s="101" t="str">
        <f t="shared" si="69"/>
        <v>LIT_231</v>
      </c>
      <c r="AQ2428" s="9"/>
      <c r="AR2428" s="17" t="s">
        <v>5537</v>
      </c>
      <c r="AS2428" s="7" t="s">
        <v>5537</v>
      </c>
      <c r="AT2428" s="6"/>
      <c r="AU2428" s="7"/>
      <c r="AV2428" s="3" t="s">
        <v>5537</v>
      </c>
      <c r="AW2428" s="18" t="s">
        <v>5537</v>
      </c>
      <c r="AX2428" s="18" t="s">
        <v>5537</v>
      </c>
      <c r="AY2428" s="18" t="s">
        <v>5537</v>
      </c>
      <c r="AZ2428" s="18" t="s">
        <v>5537</v>
      </c>
      <c r="BA2428" s="18" t="s">
        <v>5537</v>
      </c>
      <c r="BB2428" s="18" t="s">
        <v>5537</v>
      </c>
      <c r="BC2428" s="18" t="s">
        <v>5537</v>
      </c>
      <c r="BD2428" s="18" t="s">
        <v>5537</v>
      </c>
      <c r="BE2428" s="18" t="s">
        <v>5537</v>
      </c>
      <c r="BF2428" s="18" t="s">
        <v>5537</v>
      </c>
      <c r="BG2428" s="18" t="s">
        <v>5537</v>
      </c>
      <c r="BH2428" s="18" t="s">
        <v>5537</v>
      </c>
      <c r="BI2428" s="9" t="s">
        <v>5537</v>
      </c>
      <c r="BJ2428" s="14"/>
      <c r="BK2428" s="14" t="s">
        <v>5537</v>
      </c>
      <c r="BL2428" s="14" t="str">
        <f>_xlfn.XLOOKUP(B2428,'[4]cell downs 18042026 17h'!$B:$B,'[4]cell downs 18042026 17h'!$B:$B,"")</f>
        <v/>
      </c>
      <c r="BM2428" s="14" t="str">
        <f>_xlfn.XLOOKUP(B2428,'[5]Cells Huawei 19042026 15h'!$B:$B,'[5]Cells Huawei 19042026 15h'!$B:$B,"")</f>
        <v/>
      </c>
      <c r="BN2428" s="9" t="str">
        <f>_xlfn.XLOOKUP(B2428,'[6]cells down 19042026 9H40'!$B:$B,'[6]cells down 19042026 9H40'!$B:$B,"")</f>
        <v/>
      </c>
      <c r="BO2428" s="9" t="s">
        <v>5113</v>
      </c>
      <c r="BP2428" s="9" t="s">
        <v>5537</v>
      </c>
    </row>
    <row r="2429" spans="1:68" s="20" customFormat="1" x14ac:dyDescent="0.3">
      <c r="A2429" s="1" t="s">
        <v>5115</v>
      </c>
      <c r="B2429" s="8" t="s">
        <v>5116</v>
      </c>
      <c r="C2429" s="3" t="str">
        <f>_xlfn.XLOOKUP(B2429,'[1]daily break down'!$D:$D,'[1]daily break down'!$E:$E,"")</f>
        <v>Yaounde</v>
      </c>
      <c r="D2429" s="1" t="s">
        <v>21</v>
      </c>
      <c r="E2429" s="1" t="s">
        <v>30</v>
      </c>
      <c r="F2429" s="3" t="s">
        <v>37</v>
      </c>
      <c r="G2429" s="1" t="s">
        <v>38</v>
      </c>
      <c r="H2429" s="34" t="str">
        <f>_xlfn.XLOOKUP(B2429,[2]CALCULATION!$B:$B,[2]CALCULATION!$H:$H,"")</f>
        <v>ZTE</v>
      </c>
      <c r="I2429" s="28">
        <v>0</v>
      </c>
      <c r="J2429" s="28">
        <v>0</v>
      </c>
      <c r="K2429" s="28">
        <v>0</v>
      </c>
      <c r="L2429" s="28">
        <v>0</v>
      </c>
      <c r="M2429" s="28">
        <v>0</v>
      </c>
      <c r="N2429" s="28">
        <v>0</v>
      </c>
      <c r="O2429" s="28">
        <v>0</v>
      </c>
      <c r="P2429" s="28">
        <v>0</v>
      </c>
      <c r="Q2429" s="28">
        <v>0</v>
      </c>
      <c r="R2429" s="28">
        <v>0</v>
      </c>
      <c r="S2429" s="94">
        <v>0</v>
      </c>
      <c r="T2429" s="94">
        <f>_xlfn.XLOOKUP(B2429,'[3]Nur des jours'!$B:$B,'[3]Nur des jours'!$U:$U,"")</f>
        <v>0</v>
      </c>
      <c r="U2429" s="94">
        <v>0</v>
      </c>
      <c r="V2429" s="94">
        <v>0</v>
      </c>
      <c r="W2429" s="94">
        <v>0</v>
      </c>
      <c r="X2429" s="94">
        <v>0</v>
      </c>
      <c r="Y2429" s="94">
        <v>0</v>
      </c>
      <c r="Z2429" s="94">
        <v>0</v>
      </c>
      <c r="AA2429" s="94">
        <v>0</v>
      </c>
      <c r="AB2429" s="94">
        <v>0</v>
      </c>
      <c r="AC2429" s="94"/>
      <c r="AD2429" s="94">
        <v>0</v>
      </c>
      <c r="AE2429" s="94">
        <v>0</v>
      </c>
      <c r="AF2429" s="94">
        <v>0</v>
      </c>
      <c r="AG2429" s="94">
        <v>0</v>
      </c>
      <c r="AH2429" s="94">
        <v>0</v>
      </c>
      <c r="AI2429" s="49" t="s">
        <v>5559</v>
      </c>
      <c r="AJ2429" s="49"/>
      <c r="AK2429" s="48" t="str" cm="1">
        <f t="array" ref="AK2429">IFERROR(_xlfn.IFS(
AM2429="MPR ISSUE","PDH",
AM2429="BSS Hardware Issue","BSS",
AM2429="Sites strategiques, MLL, Pylone, etc.","ENVTECH",
AM2429="AKTIVCO DEFAUT GE &amp; POWER Cabinet","AKTIVCO",
AM2429="AKTIVCO Coupure ENEO &amp; Baisse de tension","AKTIVCO GRID ONLY",
AM2429="Coupure ENEO &amp; Baisse de tension","IHS GRID ONLY",
AM2429="Defaut GE &amp; POWER Cabinet","IHS",
AM2429="Sharing","Partners",
AM2429="Sites strategiques &amp; DataCenter","SST &amp; DC",
AM2429="Exclu","Exclu",
AM2429="SAT","SAT",
AM2429="SPARE-ISSUE","SPARE-ISSUE",
AM2429="Fiber CAmtel","TRANS_FO_CAMTEL",
AM2429="Fiber AOF","Fiber AOF",
AM2429="Projet OCM (HUAWEI)","TRAVAUX-HUAWEI",
AM2429="Projet OCM (NOKIA)","TRAVAUX-NOKIA",
AM2429="ACCESS-ISSUE","ACCESS-ISSUE",
AM2429="Projet OCM (ZTE, NOKIA, autres projets)","TRAVAUX OCM",
AM2429="No root CAuse","No root cause",
AM2429="ODU HS","PDH",
AM2429="IP &amp; VLAN","PDH",
AM2429="Warehouse HUAWEI","SPARE-ISSUE",
AM2429="SPARE-HS","SPARE-ISSUE",
AM2429="Power Telco","BSS",AM2429="no impacts","no impacts"
),"")</f>
        <v>no impacts</v>
      </c>
      <c r="AL2429" s="48" t="str" cm="1">
        <f t="array" ref="AL2429">IFERROR(_xlfn.IFS(
AM2429="MPR ISSUE","TX ISSUE",
AM2429="BSS Hardware Issue","RAN ISSUE",
AM2429="Sites strategiques, MLL, Pylone, etc.","ENVTECH",
AM2429="AKTIVCO DEFAUT GE &amp; POWER Cabinet","POWER ISSUE",
AM2429="AKTIVCO Coupure ENEO &amp; Baisse de tension","POWER ISSUE",
AM2429="Coupure ENEO &amp; Baisse de tension","POWER ISSUE",
AM2429="Defaut GE &amp; POWER Cabinet","POWER ISSUE",
AM2429="Sharing","POWER ISSUE",
AM2429="Sites strategiques &amp; DataCenter","POWER ISSUE",
AM2429="Exclu","Exclu",
AM2429="SAT","TX ISSUE",
AM2429="SPARE-ISSUE","SPARE-ISSUE",
AM2429="Fiber CAmtel","TX ISSUE",
AM2429="Fiber AOF","TX ISSUE",
AM2429="Projet OCM (HUAWEI)","TRAVAUX-HUAWEI",
AM2429="Projet OCM (NOKIA)","TRAVAUX -NOKIA",
AM2429="ACCESS-ISSUE","ACCESS-ISSUE",
AM2429="Projet OCM (ZTE, NOKIA, autres projets)","TRAVAUX OCM",
AM2429="No root CAuse","No root cause",
AM2429="ODU HS","TX ISSUE",
AM2429="IP &amp; VLAN","TX ISSUE",
AM2429="Warehouse HUAWEI","SPARE-ISSUE",
AM2429="SPARE-HS","SPARE-ISSUE",
AM2429="Power Telco","RAN ISSUE",AM2429="no impacts","no impacts"
),"")</f>
        <v>no impacts</v>
      </c>
      <c r="AM2429" s="67" t="s">
        <v>5605</v>
      </c>
      <c r="AN2429" s="48" t="str" cm="1">
        <f t="array" ref="AN2429">IFERROR(_xlfn.IFS(
AM2429="MPR ISSUE","ACTIVE",
AM2429="BSS Hardware Issue","ACTIVE",
AM2429="Sites strategiques, MLL, Pylone, etc.","PASSIVE",
AM2429="AKTIVCO DEFAUT GE &amp; POWER Cabinet","PASSIVE",
AM2429="AKTIVCO Coupure ENEO &amp; Baisse de tension","PASSIVE",
AM2429="Coupure ENEO &amp; Baisse de tension","PASSIVE",
AM2429="Defaut GE &amp; POWER Cabinet","PASSIVE",
AM2429="Sharing","PASSIVE",
AM2429="Sites strategiques &amp; DataCenter","PASSIVE",
AM2429="Exclu","Exclu",
AM2429="SAT","ACTIVE",
AM2429="SPARE-ISSUE","SPARE-ISSUE",
AM2429="Fiber CAmtel","ACTIVE",
AM2429="Fiber AOF","ACTIVE",
AM2429="Projet OCM (HUAWEI)","PLANNED WORKS",
AM2429="Projet OCM (NOKIA)","PLANNED WORKS",
AM2429="ACCESS-ISSUE","ACCESS-ISSUE",
AM2429="Projet OCM (ZTE, NOKIA, autres projets)","PLANNED WORKS",
AM2429="No root CAuse","No root cause",
AM2429="ODU HS","ACTIVE",
AM2429="IP &amp; VLAN","ACTIVE",
AM2429="Warehouse HUAWEI","SPARE-ISSUE",
AM2429="SPARE-HS","SPARE-ISSUE",
AM2429="Power Telco","ACTIVE", AM2429="no impacts","no impacts"
),"")</f>
        <v>no impacts</v>
      </c>
      <c r="AO2429" s="93" t="s">
        <v>5537</v>
      </c>
      <c r="AP2429" s="101" t="str">
        <f t="shared" si="69"/>
        <v>CTR_745</v>
      </c>
      <c r="AQ2429" s="9"/>
      <c r="AR2429" s="17" t="s">
        <v>5537</v>
      </c>
      <c r="AS2429" s="7" t="s">
        <v>5537</v>
      </c>
      <c r="AT2429" s="6"/>
      <c r="AU2429" s="7"/>
      <c r="AV2429" s="3" t="s">
        <v>5537</v>
      </c>
      <c r="AW2429" s="18" t="s">
        <v>5537</v>
      </c>
      <c r="AX2429" s="18" t="s">
        <v>5537</v>
      </c>
      <c r="AY2429" s="18" t="s">
        <v>5537</v>
      </c>
      <c r="AZ2429" s="18" t="s">
        <v>5537</v>
      </c>
      <c r="BA2429" s="18" t="s">
        <v>5537</v>
      </c>
      <c r="BB2429" s="18" t="s">
        <v>5537</v>
      </c>
      <c r="BC2429" s="18" t="s">
        <v>5537</v>
      </c>
      <c r="BD2429" s="18" t="s">
        <v>5537</v>
      </c>
      <c r="BE2429" s="18" t="s">
        <v>5537</v>
      </c>
      <c r="BF2429" s="18" t="s">
        <v>5537</v>
      </c>
      <c r="BG2429" s="18" t="s">
        <v>5537</v>
      </c>
      <c r="BH2429" s="18" t="s">
        <v>5537</v>
      </c>
      <c r="BI2429" s="9" t="s">
        <v>5537</v>
      </c>
      <c r="BJ2429" s="14"/>
      <c r="BK2429" s="14" t="s">
        <v>5537</v>
      </c>
      <c r="BL2429" s="14" t="str">
        <f>_xlfn.XLOOKUP(B2429,'[4]cell downs 18042026 17h'!$B:$B,'[4]cell downs 18042026 17h'!$B:$B,"")</f>
        <v/>
      </c>
      <c r="BM2429" s="14" t="str">
        <f>_xlfn.XLOOKUP(B2429,'[5]Cells Huawei 19042026 15h'!$B:$B,'[5]Cells Huawei 19042026 15h'!$B:$B,"")</f>
        <v/>
      </c>
      <c r="BN2429" s="9" t="str">
        <f>_xlfn.XLOOKUP(B2429,'[6]cells down 19042026 9H40'!$B:$B,'[6]cells down 19042026 9H40'!$B:$B,"")</f>
        <v/>
      </c>
      <c r="BO2429" s="9" t="s">
        <v>5537</v>
      </c>
      <c r="BP2429" s="9" t="s">
        <v>12</v>
      </c>
    </row>
    <row r="2430" spans="1:68" s="20" customFormat="1" x14ac:dyDescent="0.3">
      <c r="A2430" s="1" t="s">
        <v>5117</v>
      </c>
      <c r="B2430" s="8" t="s">
        <v>5118</v>
      </c>
      <c r="C2430" s="3" t="str">
        <f>_xlfn.XLOOKUP(B2430,'[1]daily break down'!$D:$D,'[1]daily break down'!$E:$E,"")</f>
        <v>Douala</v>
      </c>
      <c r="D2430" s="1" t="s">
        <v>21</v>
      </c>
      <c r="E2430" s="1" t="s">
        <v>122</v>
      </c>
      <c r="F2430" s="3" t="s">
        <v>31</v>
      </c>
      <c r="G2430" s="1" t="s">
        <v>32</v>
      </c>
      <c r="H2430" s="34" t="str">
        <f>_xlfn.XLOOKUP(B2430,[2]CALCULATION!$B:$B,[2]CALCULATION!$H:$H,"")</f>
        <v>ZTE</v>
      </c>
      <c r="I2430" s="28">
        <v>0</v>
      </c>
      <c r="J2430" s="28">
        <v>0</v>
      </c>
      <c r="K2430" s="28">
        <v>0</v>
      </c>
      <c r="L2430" s="28">
        <v>0</v>
      </c>
      <c r="M2430" s="28">
        <v>0</v>
      </c>
      <c r="N2430" s="28">
        <v>0</v>
      </c>
      <c r="O2430" s="28">
        <v>0</v>
      </c>
      <c r="P2430" s="28">
        <v>0</v>
      </c>
      <c r="Q2430" s="28">
        <v>0</v>
      </c>
      <c r="R2430" s="28">
        <v>0</v>
      </c>
      <c r="S2430" s="94">
        <v>0</v>
      </c>
      <c r="T2430" s="94">
        <f>_xlfn.XLOOKUP(B2430,'[3]Nur des jours'!$B:$B,'[3]Nur des jours'!$U:$U,"")</f>
        <v>0</v>
      </c>
      <c r="U2430" s="94">
        <v>0</v>
      </c>
      <c r="V2430" s="94">
        <v>0</v>
      </c>
      <c r="W2430" s="94">
        <v>0</v>
      </c>
      <c r="X2430" s="94">
        <v>0</v>
      </c>
      <c r="Y2430" s="94">
        <v>0</v>
      </c>
      <c r="Z2430" s="94">
        <v>0</v>
      </c>
      <c r="AA2430" s="94">
        <v>0</v>
      </c>
      <c r="AB2430" s="94">
        <v>0</v>
      </c>
      <c r="AC2430" s="94"/>
      <c r="AD2430" s="94">
        <v>0</v>
      </c>
      <c r="AE2430" s="94">
        <v>0</v>
      </c>
      <c r="AF2430" s="94">
        <v>0</v>
      </c>
      <c r="AG2430" s="94">
        <v>0</v>
      </c>
      <c r="AH2430" s="94">
        <v>0</v>
      </c>
      <c r="AI2430" s="49" t="s">
        <v>5559</v>
      </c>
      <c r="AJ2430" s="49"/>
      <c r="AK2430" s="48" t="str" cm="1">
        <f t="array" ref="AK2430">IFERROR(_xlfn.IFS(
AM2430="MPR ISSUE","PDH",
AM2430="BSS Hardware Issue","BSS",
AM2430="Sites strategiques, MLL, Pylone, etc.","ENVTECH",
AM2430="AKTIVCO DEFAUT GE &amp; POWER Cabinet","AKTIVCO",
AM2430="AKTIVCO Coupure ENEO &amp; Baisse de tension","AKTIVCO GRID ONLY",
AM2430="Coupure ENEO &amp; Baisse de tension","IHS GRID ONLY",
AM2430="Defaut GE &amp; POWER Cabinet","IHS",
AM2430="Sharing","Partners",
AM2430="Sites strategiques &amp; DataCenter","SST &amp; DC",
AM2430="Exclu","Exclu",
AM2430="SAT","SAT",
AM2430="SPARE-ISSUE","SPARE-ISSUE",
AM2430="Fiber CAmtel","TRANS_FO_CAMTEL",
AM2430="Fiber AOF","Fiber AOF",
AM2430="Projet OCM (HUAWEI)","TRAVAUX-HUAWEI",
AM2430="Projet OCM (NOKIA)","TRAVAUX-NOKIA",
AM2430="ACCESS-ISSUE","ACCESS-ISSUE",
AM2430="Projet OCM (ZTE, NOKIA, autres projets)","TRAVAUX OCM",
AM2430="No root CAuse","No root cause",
AM2430="ODU HS","PDH",
AM2430="IP &amp; VLAN","PDH",
AM2430="Warehouse HUAWEI","SPARE-ISSUE",
AM2430="SPARE-HS","SPARE-ISSUE",
AM2430="Power Telco","BSS",AM2430="no impacts","no impacts"
),"")</f>
        <v>no impacts</v>
      </c>
      <c r="AL2430" s="48" t="str" cm="1">
        <f t="array" ref="AL2430">IFERROR(_xlfn.IFS(
AM2430="MPR ISSUE","TX ISSUE",
AM2430="BSS Hardware Issue","RAN ISSUE",
AM2430="Sites strategiques, MLL, Pylone, etc.","ENVTECH",
AM2430="AKTIVCO DEFAUT GE &amp; POWER Cabinet","POWER ISSUE",
AM2430="AKTIVCO Coupure ENEO &amp; Baisse de tension","POWER ISSUE",
AM2430="Coupure ENEO &amp; Baisse de tension","POWER ISSUE",
AM2430="Defaut GE &amp; POWER Cabinet","POWER ISSUE",
AM2430="Sharing","POWER ISSUE",
AM2430="Sites strategiques &amp; DataCenter","POWER ISSUE",
AM2430="Exclu","Exclu",
AM2430="SAT","TX ISSUE",
AM2430="SPARE-ISSUE","SPARE-ISSUE",
AM2430="Fiber CAmtel","TX ISSUE",
AM2430="Fiber AOF","TX ISSUE",
AM2430="Projet OCM (HUAWEI)","TRAVAUX-HUAWEI",
AM2430="Projet OCM (NOKIA)","TRAVAUX -NOKIA",
AM2430="ACCESS-ISSUE","ACCESS-ISSUE",
AM2430="Projet OCM (ZTE, NOKIA, autres projets)","TRAVAUX OCM",
AM2430="No root CAuse","No root cause",
AM2430="ODU HS","TX ISSUE",
AM2430="IP &amp; VLAN","TX ISSUE",
AM2430="Warehouse HUAWEI","SPARE-ISSUE",
AM2430="SPARE-HS","SPARE-ISSUE",
AM2430="Power Telco","RAN ISSUE",AM2430="no impacts","no impacts"
),"")</f>
        <v>no impacts</v>
      </c>
      <c r="AM2430" s="67" t="s">
        <v>5605</v>
      </c>
      <c r="AN2430" s="48" t="str" cm="1">
        <f t="array" ref="AN2430">IFERROR(_xlfn.IFS(
AM2430="MPR ISSUE","ACTIVE",
AM2430="BSS Hardware Issue","ACTIVE",
AM2430="Sites strategiques, MLL, Pylone, etc.","PASSIVE",
AM2430="AKTIVCO DEFAUT GE &amp; POWER Cabinet","PASSIVE",
AM2430="AKTIVCO Coupure ENEO &amp; Baisse de tension","PASSIVE",
AM2430="Coupure ENEO &amp; Baisse de tension","PASSIVE",
AM2430="Defaut GE &amp; POWER Cabinet","PASSIVE",
AM2430="Sharing","PASSIVE",
AM2430="Sites strategiques &amp; DataCenter","PASSIVE",
AM2430="Exclu","Exclu",
AM2430="SAT","ACTIVE",
AM2430="SPARE-ISSUE","SPARE-ISSUE",
AM2430="Fiber CAmtel","ACTIVE",
AM2430="Fiber AOF","ACTIVE",
AM2430="Projet OCM (HUAWEI)","PLANNED WORKS",
AM2430="Projet OCM (NOKIA)","PLANNED WORKS",
AM2430="ACCESS-ISSUE","ACCESS-ISSUE",
AM2430="Projet OCM (ZTE, NOKIA, autres projets)","PLANNED WORKS",
AM2430="No root CAuse","No root cause",
AM2430="ODU HS","ACTIVE",
AM2430="IP &amp; VLAN","ACTIVE",
AM2430="Warehouse HUAWEI","SPARE-ISSUE",
AM2430="SPARE-HS","SPARE-ISSUE",
AM2430="Power Telco","ACTIVE", AM2430="no impacts","no impacts"
),"")</f>
        <v>no impacts</v>
      </c>
      <c r="AO2430" s="93" t="s">
        <v>5537</v>
      </c>
      <c r="AP2430" s="101" t="str">
        <f t="shared" si="69"/>
        <v>LIT_385</v>
      </c>
      <c r="AQ2430" s="9"/>
      <c r="AR2430" s="17" t="s">
        <v>5537</v>
      </c>
      <c r="AS2430" s="7" t="s">
        <v>5537</v>
      </c>
      <c r="AT2430" s="6"/>
      <c r="AU2430" s="7"/>
      <c r="AV2430" s="3" t="s">
        <v>5537</v>
      </c>
      <c r="AW2430" s="18" t="s">
        <v>5537</v>
      </c>
      <c r="AX2430" s="18" t="s">
        <v>5537</v>
      </c>
      <c r="AY2430" s="18" t="s">
        <v>5537</v>
      </c>
      <c r="AZ2430" s="18" t="s">
        <v>5537</v>
      </c>
      <c r="BA2430" s="18" t="s">
        <v>5537</v>
      </c>
      <c r="BB2430" s="18" t="s">
        <v>5537</v>
      </c>
      <c r="BC2430" s="18" t="s">
        <v>5537</v>
      </c>
      <c r="BD2430" s="18" t="s">
        <v>5537</v>
      </c>
      <c r="BE2430" s="18" t="s">
        <v>5537</v>
      </c>
      <c r="BF2430" s="18" t="s">
        <v>5537</v>
      </c>
      <c r="BG2430" s="18" t="s">
        <v>5537</v>
      </c>
      <c r="BH2430" s="18" t="s">
        <v>5537</v>
      </c>
      <c r="BI2430" s="9" t="s">
        <v>5537</v>
      </c>
      <c r="BJ2430" s="14"/>
      <c r="BK2430" s="14" t="s">
        <v>5537</v>
      </c>
      <c r="BL2430" s="14" t="str">
        <f>_xlfn.XLOOKUP(B2430,'[4]cell downs 18042026 17h'!$B:$B,'[4]cell downs 18042026 17h'!$B:$B,"")</f>
        <v/>
      </c>
      <c r="BM2430" s="14" t="str">
        <f>_xlfn.XLOOKUP(B2430,'[5]Cells Huawei 19042026 15h'!$B:$B,'[5]Cells Huawei 19042026 15h'!$B:$B,"")</f>
        <v/>
      </c>
      <c r="BN2430" s="9" t="str">
        <f>_xlfn.XLOOKUP(B2430,'[6]cells down 19042026 9H40'!$B:$B,'[6]cells down 19042026 9H40'!$B:$B,"")</f>
        <v/>
      </c>
      <c r="BO2430" s="9" t="s">
        <v>5537</v>
      </c>
      <c r="BP2430" s="9" t="s">
        <v>5537</v>
      </c>
    </row>
    <row r="2431" spans="1:68" s="20" customFormat="1" x14ac:dyDescent="0.3">
      <c r="A2431" s="1" t="s">
        <v>5123</v>
      </c>
      <c r="B2431" s="8" t="s">
        <v>5124</v>
      </c>
      <c r="C2431" s="3" t="str">
        <f>_xlfn.XLOOKUP(B2431,'[1]daily break down'!$D:$D,'[1]daily break down'!$E:$E,"")</f>
        <v>LITTORAL</v>
      </c>
      <c r="D2431" s="1" t="s">
        <v>11</v>
      </c>
      <c r="E2431" s="1" t="s">
        <v>12</v>
      </c>
      <c r="F2431" s="3" t="s">
        <v>31</v>
      </c>
      <c r="G2431" s="1" t="s">
        <v>3718</v>
      </c>
      <c r="H2431" s="34" t="str">
        <f>_xlfn.XLOOKUP(B2431,[2]CALCULATION!$B:$B,[2]CALCULATION!$H:$H,"")</f>
        <v>ZTE</v>
      </c>
      <c r="I2431" s="28">
        <v>0</v>
      </c>
      <c r="J2431" s="28">
        <v>0</v>
      </c>
      <c r="K2431" s="28">
        <v>0</v>
      </c>
      <c r="L2431" s="28">
        <v>0</v>
      </c>
      <c r="M2431" s="28">
        <v>0</v>
      </c>
      <c r="N2431" s="28">
        <v>0</v>
      </c>
      <c r="O2431" s="28">
        <v>0</v>
      </c>
      <c r="P2431" s="28">
        <v>0</v>
      </c>
      <c r="Q2431" s="28">
        <v>0</v>
      </c>
      <c r="R2431" s="28">
        <v>0</v>
      </c>
      <c r="S2431" s="94">
        <v>0</v>
      </c>
      <c r="T2431" s="94">
        <f>_xlfn.XLOOKUP(B2431,'[3]Nur des jours'!$B:$B,'[3]Nur des jours'!$U:$U,"")</f>
        <v>0</v>
      </c>
      <c r="U2431" s="94">
        <v>0</v>
      </c>
      <c r="V2431" s="94">
        <v>0</v>
      </c>
      <c r="W2431" s="94">
        <v>0</v>
      </c>
      <c r="X2431" s="94">
        <v>0</v>
      </c>
      <c r="Y2431" s="94">
        <v>0</v>
      </c>
      <c r="Z2431" s="94">
        <v>0</v>
      </c>
      <c r="AA2431" s="94">
        <v>0</v>
      </c>
      <c r="AB2431" s="94">
        <v>0</v>
      </c>
      <c r="AC2431" s="94"/>
      <c r="AD2431" s="94">
        <v>0</v>
      </c>
      <c r="AE2431" s="94">
        <v>0</v>
      </c>
      <c r="AF2431" s="94">
        <v>0</v>
      </c>
      <c r="AG2431" s="94">
        <v>0</v>
      </c>
      <c r="AH2431" s="94">
        <v>0</v>
      </c>
      <c r="AI2431" s="49" t="s">
        <v>5559</v>
      </c>
      <c r="AJ2431" s="49"/>
      <c r="AK2431" s="48" t="str" cm="1">
        <f t="array" ref="AK2431">IFERROR(_xlfn.IFS(
AM2431="MPR ISSUE","PDH",
AM2431="BSS Hardware Issue","BSS",
AM2431="Sites strategiques, MLL, Pylone, etc.","ENVTECH",
AM2431="AKTIVCO DEFAUT GE &amp; POWER Cabinet","AKTIVCO",
AM2431="AKTIVCO Coupure ENEO &amp; Baisse de tension","AKTIVCO GRID ONLY",
AM2431="Coupure ENEO &amp; Baisse de tension","IHS GRID ONLY",
AM2431="Defaut GE &amp; POWER Cabinet","IHS",
AM2431="Sharing","Partners",
AM2431="Sites strategiques &amp; DataCenter","SST &amp; DC",
AM2431="Exclu","Exclu",
AM2431="SAT","SAT",
AM2431="SPARE-ISSUE","SPARE-ISSUE",
AM2431="Fiber CAmtel","TRANS_FO_CAMTEL",
AM2431="Fiber AOF","Fiber AOF",
AM2431="Projet OCM (HUAWEI)","TRAVAUX-HUAWEI",
AM2431="Projet OCM (NOKIA)","TRAVAUX-NOKIA",
AM2431="ACCESS-ISSUE","ACCESS-ISSUE",
AM2431="Projet OCM (ZTE, NOKIA, autres projets)","TRAVAUX OCM",
AM2431="No root CAuse","No root cause",
AM2431="ODU HS","PDH",
AM2431="IP &amp; VLAN","PDH",
AM2431="Warehouse HUAWEI","SPARE-ISSUE",
AM2431="SPARE-HS","SPARE-ISSUE",
AM2431="Power Telco","BSS",AM2431="no impacts","no impacts"
),"")</f>
        <v>no impacts</v>
      </c>
      <c r="AL2431" s="48" t="str" cm="1">
        <f t="array" ref="AL2431">IFERROR(_xlfn.IFS(
AM2431="MPR ISSUE","TX ISSUE",
AM2431="BSS Hardware Issue","RAN ISSUE",
AM2431="Sites strategiques, MLL, Pylone, etc.","ENVTECH",
AM2431="AKTIVCO DEFAUT GE &amp; POWER Cabinet","POWER ISSUE",
AM2431="AKTIVCO Coupure ENEO &amp; Baisse de tension","POWER ISSUE",
AM2431="Coupure ENEO &amp; Baisse de tension","POWER ISSUE",
AM2431="Defaut GE &amp; POWER Cabinet","POWER ISSUE",
AM2431="Sharing","POWER ISSUE",
AM2431="Sites strategiques &amp; DataCenter","POWER ISSUE",
AM2431="Exclu","Exclu",
AM2431="SAT","TX ISSUE",
AM2431="SPARE-ISSUE","SPARE-ISSUE",
AM2431="Fiber CAmtel","TX ISSUE",
AM2431="Fiber AOF","TX ISSUE",
AM2431="Projet OCM (HUAWEI)","TRAVAUX-HUAWEI",
AM2431="Projet OCM (NOKIA)","TRAVAUX -NOKIA",
AM2431="ACCESS-ISSUE","ACCESS-ISSUE",
AM2431="Projet OCM (ZTE, NOKIA, autres projets)","TRAVAUX OCM",
AM2431="No root CAuse","No root cause",
AM2431="ODU HS","TX ISSUE",
AM2431="IP &amp; VLAN","TX ISSUE",
AM2431="Warehouse HUAWEI","SPARE-ISSUE",
AM2431="SPARE-HS","SPARE-ISSUE",
AM2431="Power Telco","RAN ISSUE",AM2431="no impacts","no impacts"
),"")</f>
        <v>no impacts</v>
      </c>
      <c r="AM2431" s="67" t="s">
        <v>5605</v>
      </c>
      <c r="AN2431" s="48" t="str" cm="1">
        <f t="array" ref="AN2431">IFERROR(_xlfn.IFS(
AM2431="MPR ISSUE","ACTIVE",
AM2431="BSS Hardware Issue","ACTIVE",
AM2431="Sites strategiques, MLL, Pylone, etc.","PASSIVE",
AM2431="AKTIVCO DEFAUT GE &amp; POWER Cabinet","PASSIVE",
AM2431="AKTIVCO Coupure ENEO &amp; Baisse de tension","PASSIVE",
AM2431="Coupure ENEO &amp; Baisse de tension","PASSIVE",
AM2431="Defaut GE &amp; POWER Cabinet","PASSIVE",
AM2431="Sharing","PASSIVE",
AM2431="Sites strategiques &amp; DataCenter","PASSIVE",
AM2431="Exclu","Exclu",
AM2431="SAT","ACTIVE",
AM2431="SPARE-ISSUE","SPARE-ISSUE",
AM2431="Fiber CAmtel","ACTIVE",
AM2431="Fiber AOF","ACTIVE",
AM2431="Projet OCM (HUAWEI)","PLANNED WORKS",
AM2431="Projet OCM (NOKIA)","PLANNED WORKS",
AM2431="ACCESS-ISSUE","ACCESS-ISSUE",
AM2431="Projet OCM (ZTE, NOKIA, autres projets)","PLANNED WORKS",
AM2431="No root CAuse","No root cause",
AM2431="ODU HS","ACTIVE",
AM2431="IP &amp; VLAN","ACTIVE",
AM2431="Warehouse HUAWEI","SPARE-ISSUE",
AM2431="SPARE-HS","SPARE-ISSUE",
AM2431="Power Telco","ACTIVE", AM2431="no impacts","no impacts"
),"")</f>
        <v>no impacts</v>
      </c>
      <c r="AO2431" s="93" t="s">
        <v>5537</v>
      </c>
      <c r="AP2431" s="101" t="str">
        <f t="shared" si="69"/>
        <v>LIT_494</v>
      </c>
      <c r="AQ2431" s="9"/>
      <c r="AR2431" s="17" t="s">
        <v>5537</v>
      </c>
      <c r="AS2431" s="7" t="s">
        <v>5537</v>
      </c>
      <c r="AT2431" s="6"/>
      <c r="AU2431" s="7"/>
      <c r="AV2431" s="3" t="s">
        <v>5537</v>
      </c>
      <c r="AW2431" s="18" t="s">
        <v>5537</v>
      </c>
      <c r="AX2431" s="18" t="s">
        <v>5537</v>
      </c>
      <c r="AY2431" s="18" t="s">
        <v>5537</v>
      </c>
      <c r="AZ2431" s="18" t="s">
        <v>5537</v>
      </c>
      <c r="BA2431" s="18" t="s">
        <v>5537</v>
      </c>
      <c r="BB2431" s="18" t="s">
        <v>5537</v>
      </c>
      <c r="BC2431" s="18" t="s">
        <v>5537</v>
      </c>
      <c r="BD2431" s="18" t="s">
        <v>5537</v>
      </c>
      <c r="BE2431" s="18" t="s">
        <v>5537</v>
      </c>
      <c r="BF2431" s="18" t="s">
        <v>5537</v>
      </c>
      <c r="BG2431" s="18" t="s">
        <v>5537</v>
      </c>
      <c r="BH2431" s="18" t="s">
        <v>5537</v>
      </c>
      <c r="BI2431" s="9" t="s">
        <v>5537</v>
      </c>
      <c r="BJ2431" s="14"/>
      <c r="BK2431" s="14" t="s">
        <v>5537</v>
      </c>
      <c r="BL2431" s="14" t="str">
        <f>_xlfn.XLOOKUP(B2431,'[4]cell downs 18042026 17h'!$B:$B,'[4]cell downs 18042026 17h'!$B:$B,"")</f>
        <v/>
      </c>
      <c r="BM2431" s="14" t="str">
        <f>_xlfn.XLOOKUP(B2431,'[5]Cells Huawei 19042026 15h'!$B:$B,'[5]Cells Huawei 19042026 15h'!$B:$B,"")</f>
        <v/>
      </c>
      <c r="BN2431" s="9" t="str">
        <f>_xlfn.XLOOKUP(B2431,'[6]cells down 19042026 9H40'!$B:$B,'[6]cells down 19042026 9H40'!$B:$B,"")</f>
        <v/>
      </c>
      <c r="BO2431" s="9" t="s">
        <v>5124</v>
      </c>
      <c r="BP2431" s="9" t="s">
        <v>12</v>
      </c>
    </row>
    <row r="2432" spans="1:68" s="20" customFormat="1" x14ac:dyDescent="0.3">
      <c r="A2432" s="1" t="s">
        <v>4061</v>
      </c>
      <c r="B2432" s="8" t="s">
        <v>5128</v>
      </c>
      <c r="C2432" s="3" t="str">
        <f>_xlfn.XLOOKUP(B2432,'[1]daily break down'!$D:$D,'[1]daily break down'!$E:$E,"")</f>
        <v>CENTRE</v>
      </c>
      <c r="D2432" s="1" t="s">
        <v>21</v>
      </c>
      <c r="E2432" s="1" t="s">
        <v>710</v>
      </c>
      <c r="F2432" s="3" t="s">
        <v>226</v>
      </c>
      <c r="G2432" s="1" t="s">
        <v>4061</v>
      </c>
      <c r="H2432" s="33" t="str">
        <f>_xlfn.XLOOKUP(B2432,[2]CALCULATION!$B:$B,[2]CALCULATION!$H:$H,"")</f>
        <v>NOKIA</v>
      </c>
      <c r="I2432" s="28">
        <v>0</v>
      </c>
      <c r="J2432" s="28">
        <v>0</v>
      </c>
      <c r="K2432" s="28">
        <v>0</v>
      </c>
      <c r="L2432" s="28">
        <v>0</v>
      </c>
      <c r="M2432" s="28">
        <v>0</v>
      </c>
      <c r="N2432" s="28">
        <v>0</v>
      </c>
      <c r="O2432" s="28">
        <v>0</v>
      </c>
      <c r="P2432" s="28">
        <v>0</v>
      </c>
      <c r="Q2432" s="28">
        <v>0</v>
      </c>
      <c r="R2432" s="28">
        <v>0</v>
      </c>
      <c r="S2432" s="94">
        <v>0</v>
      </c>
      <c r="T2432" s="94">
        <f>_xlfn.XLOOKUP(B2432,'[3]Nur des jours'!$B:$B,'[3]Nur des jours'!$U:$U,"")</f>
        <v>0</v>
      </c>
      <c r="U2432" s="94">
        <v>0</v>
      </c>
      <c r="V2432" s="94">
        <v>0</v>
      </c>
      <c r="W2432" s="94">
        <v>0</v>
      </c>
      <c r="X2432" s="94">
        <v>0</v>
      </c>
      <c r="Y2432" s="94">
        <v>0</v>
      </c>
      <c r="Z2432" s="94">
        <v>0</v>
      </c>
      <c r="AA2432" s="94">
        <v>0</v>
      </c>
      <c r="AB2432" s="94">
        <v>0</v>
      </c>
      <c r="AC2432" s="94"/>
      <c r="AD2432" s="94">
        <v>0</v>
      </c>
      <c r="AE2432" s="94">
        <v>0</v>
      </c>
      <c r="AF2432" s="94">
        <v>0</v>
      </c>
      <c r="AG2432" s="94">
        <v>0</v>
      </c>
      <c r="AH2432" s="94">
        <v>0</v>
      </c>
      <c r="AI2432" s="49" t="s">
        <v>5559</v>
      </c>
      <c r="AJ2432" s="49"/>
      <c r="AK2432" s="48" t="str" cm="1">
        <f t="array" ref="AK2432">IFERROR(_xlfn.IFS(
AM2432="MPR ISSUE","PDH",
AM2432="BSS Hardware Issue","BSS",
AM2432="Sites strategiques, MLL, Pylone, etc.","ENVTECH",
AM2432="AKTIVCO DEFAUT GE &amp; POWER Cabinet","AKTIVCO",
AM2432="AKTIVCO Coupure ENEO &amp; Baisse de tension","AKTIVCO GRID ONLY",
AM2432="Coupure ENEO &amp; Baisse de tension","IHS GRID ONLY",
AM2432="Defaut GE &amp; POWER Cabinet","IHS",
AM2432="Sharing","Partners",
AM2432="Sites strategiques &amp; DataCenter","SST &amp; DC",
AM2432="Exclu","Exclu",
AM2432="SAT","SAT",
AM2432="SPARE-ISSUE","SPARE-ISSUE",
AM2432="Fiber CAmtel","TRANS_FO_CAMTEL",
AM2432="Fiber AOF","Fiber AOF",
AM2432="Projet OCM (HUAWEI)","TRAVAUX-HUAWEI",
AM2432="Projet OCM (NOKIA)","TRAVAUX-NOKIA",
AM2432="ACCESS-ISSUE","ACCESS-ISSUE",
AM2432="Projet OCM (ZTE, NOKIA, autres projets)","TRAVAUX OCM",
AM2432="No root CAuse","No root cause",
AM2432="ODU HS","PDH",
AM2432="IP &amp; VLAN","PDH",
AM2432="Warehouse HUAWEI","SPARE-ISSUE",
AM2432="SPARE-HS","SPARE-ISSUE",
AM2432="Power Telco","BSS",AM2432="no impacts","no impacts"
),"")</f>
        <v>no impacts</v>
      </c>
      <c r="AL2432" s="48" t="str" cm="1">
        <f t="array" ref="AL2432">IFERROR(_xlfn.IFS(
AM2432="MPR ISSUE","TX ISSUE",
AM2432="BSS Hardware Issue","RAN ISSUE",
AM2432="Sites strategiques, MLL, Pylone, etc.","ENVTECH",
AM2432="AKTIVCO DEFAUT GE &amp; POWER Cabinet","POWER ISSUE",
AM2432="AKTIVCO Coupure ENEO &amp; Baisse de tension","POWER ISSUE",
AM2432="Coupure ENEO &amp; Baisse de tension","POWER ISSUE",
AM2432="Defaut GE &amp; POWER Cabinet","POWER ISSUE",
AM2432="Sharing","POWER ISSUE",
AM2432="Sites strategiques &amp; DataCenter","POWER ISSUE",
AM2432="Exclu","Exclu",
AM2432="SAT","TX ISSUE",
AM2432="SPARE-ISSUE","SPARE-ISSUE",
AM2432="Fiber CAmtel","TX ISSUE",
AM2432="Fiber AOF","TX ISSUE",
AM2432="Projet OCM (HUAWEI)","TRAVAUX-HUAWEI",
AM2432="Projet OCM (NOKIA)","TRAVAUX -NOKIA",
AM2432="ACCESS-ISSUE","ACCESS-ISSUE",
AM2432="Projet OCM (ZTE, NOKIA, autres projets)","TRAVAUX OCM",
AM2432="No root CAuse","No root cause",
AM2432="ODU HS","TX ISSUE",
AM2432="IP &amp; VLAN","TX ISSUE",
AM2432="Warehouse HUAWEI","SPARE-ISSUE",
AM2432="SPARE-HS","SPARE-ISSUE",
AM2432="Power Telco","RAN ISSUE",AM2432="no impacts","no impacts"
),"")</f>
        <v>no impacts</v>
      </c>
      <c r="AM2432" s="67" t="s">
        <v>5605</v>
      </c>
      <c r="AN2432" s="48" t="str" cm="1">
        <f t="array" ref="AN2432">IFERROR(_xlfn.IFS(
AM2432="MPR ISSUE","ACTIVE",
AM2432="BSS Hardware Issue","ACTIVE",
AM2432="Sites strategiques, MLL, Pylone, etc.","PASSIVE",
AM2432="AKTIVCO DEFAUT GE &amp; POWER Cabinet","PASSIVE",
AM2432="AKTIVCO Coupure ENEO &amp; Baisse de tension","PASSIVE",
AM2432="Coupure ENEO &amp; Baisse de tension","PASSIVE",
AM2432="Defaut GE &amp; POWER Cabinet","PASSIVE",
AM2432="Sharing","PASSIVE",
AM2432="Sites strategiques &amp; DataCenter","PASSIVE",
AM2432="Exclu","Exclu",
AM2432="SAT","ACTIVE",
AM2432="SPARE-ISSUE","SPARE-ISSUE",
AM2432="Fiber CAmtel","ACTIVE",
AM2432="Fiber AOF","ACTIVE",
AM2432="Projet OCM (HUAWEI)","PLANNED WORKS",
AM2432="Projet OCM (NOKIA)","PLANNED WORKS",
AM2432="ACCESS-ISSUE","ACCESS-ISSUE",
AM2432="Projet OCM (ZTE, NOKIA, autres projets)","PLANNED WORKS",
AM2432="No root CAuse","No root cause",
AM2432="ODU HS","ACTIVE",
AM2432="IP &amp; VLAN","ACTIVE",
AM2432="Warehouse HUAWEI","SPARE-ISSUE",
AM2432="SPARE-HS","SPARE-ISSUE",
AM2432="Power Telco","ACTIVE", AM2432="no impacts","no impacts"
),"")</f>
        <v>no impacts</v>
      </c>
      <c r="AO2432" s="93" t="s">
        <v>5537</v>
      </c>
      <c r="AP2432" s="101" t="str">
        <f t="shared" si="69"/>
        <v>EST_009</v>
      </c>
      <c r="AQ2432" s="9"/>
      <c r="AR2432" s="17" t="s">
        <v>5537</v>
      </c>
      <c r="AS2432" s="7" t="s">
        <v>5537</v>
      </c>
      <c r="AT2432" s="6"/>
      <c r="AU2432" s="7"/>
      <c r="AV2432" s="3" t="s">
        <v>5537</v>
      </c>
      <c r="AW2432" s="18" t="s">
        <v>5537</v>
      </c>
      <c r="AX2432" s="18" t="s">
        <v>5537</v>
      </c>
      <c r="AY2432" s="18" t="s">
        <v>5537</v>
      </c>
      <c r="AZ2432" s="18" t="s">
        <v>5537</v>
      </c>
      <c r="BA2432" s="18" t="s">
        <v>5537</v>
      </c>
      <c r="BB2432" s="18" t="s">
        <v>5537</v>
      </c>
      <c r="BC2432" s="18" t="s">
        <v>5537</v>
      </c>
      <c r="BD2432" s="18" t="s">
        <v>5537</v>
      </c>
      <c r="BE2432" s="18" t="s">
        <v>5537</v>
      </c>
      <c r="BF2432" s="18" t="s">
        <v>5537</v>
      </c>
      <c r="BG2432" s="18" t="s">
        <v>5537</v>
      </c>
      <c r="BH2432" s="18" t="s">
        <v>5537</v>
      </c>
      <c r="BI2432" s="9" t="s">
        <v>5537</v>
      </c>
      <c r="BJ2432" s="14"/>
      <c r="BK2432" s="14" t="s">
        <v>5537</v>
      </c>
      <c r="BL2432" s="14" t="str">
        <f>_xlfn.XLOOKUP(B2432,'[4]cell downs 18042026 17h'!$B:$B,'[4]cell downs 18042026 17h'!$B:$B,"")</f>
        <v/>
      </c>
      <c r="BM2432" s="14" t="str">
        <f>_xlfn.XLOOKUP(B2432,'[5]Cells Huawei 19042026 15h'!$B:$B,'[5]Cells Huawei 19042026 15h'!$B:$B,"")</f>
        <v/>
      </c>
      <c r="BN2432" s="9" t="str">
        <f>_xlfn.XLOOKUP(B2432,'[6]cells down 19042026 9H40'!$B:$B,'[6]cells down 19042026 9H40'!$B:$B,"")</f>
        <v/>
      </c>
      <c r="BO2432" s="9" t="s">
        <v>5537</v>
      </c>
      <c r="BP2432" s="9" t="s">
        <v>5537</v>
      </c>
    </row>
    <row r="2433" spans="1:68" s="20" customFormat="1" x14ac:dyDescent="0.3">
      <c r="A2433" s="1" t="s">
        <v>5131</v>
      </c>
      <c r="B2433" s="8" t="s">
        <v>5132</v>
      </c>
      <c r="C2433" s="3" t="str">
        <f>_xlfn.XLOOKUP(B2433,'[1]daily break down'!$D:$D,'[1]daily break down'!$E:$E,"")</f>
        <v>LITTORAL</v>
      </c>
      <c r="D2433" s="1" t="s">
        <v>11</v>
      </c>
      <c r="E2433" s="1" t="s">
        <v>12</v>
      </c>
      <c r="F2433" s="3" t="s">
        <v>69</v>
      </c>
      <c r="G2433" s="1" t="s">
        <v>5133</v>
      </c>
      <c r="H2433" s="34" t="str">
        <f>_xlfn.XLOOKUP(B2433,[2]CALCULATION!$B:$B,[2]CALCULATION!$H:$H,"")</f>
        <v>ZTE</v>
      </c>
      <c r="I2433" s="28">
        <v>0</v>
      </c>
      <c r="J2433" s="28">
        <v>0</v>
      </c>
      <c r="K2433" s="28">
        <v>0</v>
      </c>
      <c r="L2433" s="28">
        <v>0</v>
      </c>
      <c r="M2433" s="28">
        <v>0</v>
      </c>
      <c r="N2433" s="28">
        <v>0</v>
      </c>
      <c r="O2433" s="28">
        <v>0</v>
      </c>
      <c r="P2433" s="28">
        <v>0</v>
      </c>
      <c r="Q2433" s="28">
        <v>0</v>
      </c>
      <c r="R2433" s="28">
        <v>0</v>
      </c>
      <c r="S2433" s="94">
        <v>0</v>
      </c>
      <c r="T2433" s="94">
        <f>_xlfn.XLOOKUP(B2433,'[3]Nur des jours'!$B:$B,'[3]Nur des jours'!$U:$U,"")</f>
        <v>0</v>
      </c>
      <c r="U2433" s="94">
        <v>0</v>
      </c>
      <c r="V2433" s="94">
        <v>0</v>
      </c>
      <c r="W2433" s="94">
        <v>0</v>
      </c>
      <c r="X2433" s="94">
        <v>0</v>
      </c>
      <c r="Y2433" s="94">
        <v>0</v>
      </c>
      <c r="Z2433" s="94">
        <v>0</v>
      </c>
      <c r="AA2433" s="94">
        <v>0</v>
      </c>
      <c r="AB2433" s="94">
        <v>0</v>
      </c>
      <c r="AC2433" s="94"/>
      <c r="AD2433" s="94">
        <v>0</v>
      </c>
      <c r="AE2433" s="94">
        <v>0</v>
      </c>
      <c r="AF2433" s="94">
        <v>0</v>
      </c>
      <c r="AG2433" s="94">
        <v>0</v>
      </c>
      <c r="AH2433" s="94">
        <v>0</v>
      </c>
      <c r="AI2433" s="49" t="s">
        <v>5559</v>
      </c>
      <c r="AJ2433" s="49"/>
      <c r="AK2433" s="48" t="str" cm="1">
        <f t="array" ref="AK2433">IFERROR(_xlfn.IFS(
AM2433="MPR ISSUE","PDH",
AM2433="BSS Hardware Issue","BSS",
AM2433="Sites strategiques, MLL, Pylone, etc.","ENVTECH",
AM2433="AKTIVCO DEFAUT GE &amp; POWER Cabinet","AKTIVCO",
AM2433="AKTIVCO Coupure ENEO &amp; Baisse de tension","AKTIVCO GRID ONLY",
AM2433="Coupure ENEO &amp; Baisse de tension","IHS GRID ONLY",
AM2433="Defaut GE &amp; POWER Cabinet","IHS",
AM2433="Sharing","Partners",
AM2433="Sites strategiques &amp; DataCenter","SST &amp; DC",
AM2433="Exclu","Exclu",
AM2433="SAT","SAT",
AM2433="SPARE-ISSUE","SPARE-ISSUE",
AM2433="Fiber CAmtel","TRANS_FO_CAMTEL",
AM2433="Fiber AOF","Fiber AOF",
AM2433="Projet OCM (HUAWEI)","TRAVAUX-HUAWEI",
AM2433="Projet OCM (NOKIA)","TRAVAUX-NOKIA",
AM2433="ACCESS-ISSUE","ACCESS-ISSUE",
AM2433="Projet OCM (ZTE, NOKIA, autres projets)","TRAVAUX OCM",
AM2433="No root CAuse","No root cause",
AM2433="ODU HS","PDH",
AM2433="IP &amp; VLAN","PDH",
AM2433="Warehouse HUAWEI","SPARE-ISSUE",
AM2433="SPARE-HS","SPARE-ISSUE",
AM2433="Power Telco","BSS",AM2433="no impacts","no impacts"
),"")</f>
        <v>SPARE-ISSUE</v>
      </c>
      <c r="AL2433" s="48" t="str" cm="1">
        <f t="array" ref="AL2433">IFERROR(_xlfn.IFS(
AM2433="MPR ISSUE","TX ISSUE",
AM2433="BSS Hardware Issue","RAN ISSUE",
AM2433="Sites strategiques, MLL, Pylone, etc.","ENVTECH",
AM2433="AKTIVCO DEFAUT GE &amp; POWER Cabinet","POWER ISSUE",
AM2433="AKTIVCO Coupure ENEO &amp; Baisse de tension","POWER ISSUE",
AM2433="Coupure ENEO &amp; Baisse de tension","POWER ISSUE",
AM2433="Defaut GE &amp; POWER Cabinet","POWER ISSUE",
AM2433="Sharing","POWER ISSUE",
AM2433="Sites strategiques &amp; DataCenter","POWER ISSUE",
AM2433="Exclu","Exclu",
AM2433="SAT","TX ISSUE",
AM2433="SPARE-ISSUE","SPARE-ISSUE",
AM2433="Fiber CAmtel","TX ISSUE",
AM2433="Fiber AOF","TX ISSUE",
AM2433="Projet OCM (HUAWEI)","TRAVAUX-HUAWEI",
AM2433="Projet OCM (NOKIA)","TRAVAUX -NOKIA",
AM2433="ACCESS-ISSUE","ACCESS-ISSUE",
AM2433="Projet OCM (ZTE, NOKIA, autres projets)","TRAVAUX OCM",
AM2433="No root CAuse","No root cause",
AM2433="ODU HS","TX ISSUE",
AM2433="IP &amp; VLAN","TX ISSUE",
AM2433="Warehouse HUAWEI","SPARE-ISSUE",
AM2433="SPARE-HS","SPARE-ISSUE",
AM2433="Power Telco","RAN ISSUE",AM2433="no impacts","no impacts"
),"")</f>
        <v>SPARE-ISSUE</v>
      </c>
      <c r="AM2433" s="67" t="s">
        <v>5336</v>
      </c>
      <c r="AN2433" s="48" t="str" cm="1">
        <f t="array" ref="AN2433">IFERROR(_xlfn.IFS(
AM2433="MPR ISSUE","ACTIVE",
AM2433="BSS Hardware Issue","ACTIVE",
AM2433="Sites strategiques, MLL, Pylone, etc.","PASSIVE",
AM2433="AKTIVCO DEFAUT GE &amp; POWER Cabinet","PASSIVE",
AM2433="AKTIVCO Coupure ENEO &amp; Baisse de tension","PASSIVE",
AM2433="Coupure ENEO &amp; Baisse de tension","PASSIVE",
AM2433="Defaut GE &amp; POWER Cabinet","PASSIVE",
AM2433="Sharing","PASSIVE",
AM2433="Sites strategiques &amp; DataCenter","PASSIVE",
AM2433="Exclu","Exclu",
AM2433="SAT","ACTIVE",
AM2433="SPARE-ISSUE","SPARE-ISSUE",
AM2433="Fiber CAmtel","ACTIVE",
AM2433="Fiber AOF","ACTIVE",
AM2433="Projet OCM (HUAWEI)","PLANNED WORKS",
AM2433="Projet OCM (NOKIA)","PLANNED WORKS",
AM2433="ACCESS-ISSUE","ACCESS-ISSUE",
AM2433="Projet OCM (ZTE, NOKIA, autres projets)","PLANNED WORKS",
AM2433="No root CAuse","No root cause",
AM2433="ODU HS","ACTIVE",
AM2433="IP &amp; VLAN","ACTIVE",
AM2433="Warehouse HUAWEI","SPARE-ISSUE",
AM2433="SPARE-HS","SPARE-ISSUE",
AM2433="Power Telco","ACTIVE", AM2433="no impacts","no impacts"
),"")</f>
        <v>SPARE-ISSUE</v>
      </c>
      <c r="AO2433" s="93" t="s">
        <v>6510</v>
      </c>
      <c r="AP2433" s="101" t="str">
        <f t="shared" si="69"/>
        <v>SUD_215</v>
      </c>
      <c r="AQ2433" s="9"/>
      <c r="AR2433" s="17" t="s">
        <v>5537</v>
      </c>
      <c r="AS2433" s="7" t="s">
        <v>5537</v>
      </c>
      <c r="AT2433" s="6"/>
      <c r="AU2433" s="7"/>
      <c r="AV2433" s="3" t="s">
        <v>5537</v>
      </c>
      <c r="AW2433" s="18" t="s">
        <v>5537</v>
      </c>
      <c r="AX2433" s="18" t="s">
        <v>5537</v>
      </c>
      <c r="AY2433" s="18" t="s">
        <v>5537</v>
      </c>
      <c r="AZ2433" s="18" t="s">
        <v>5537</v>
      </c>
      <c r="BA2433" s="18" t="s">
        <v>5537</v>
      </c>
      <c r="BB2433" s="18" t="s">
        <v>5537</v>
      </c>
      <c r="BC2433" s="18" t="s">
        <v>5537</v>
      </c>
      <c r="BD2433" s="18" t="s">
        <v>5537</v>
      </c>
      <c r="BE2433" s="18" t="s">
        <v>5537</v>
      </c>
      <c r="BF2433" s="18" t="s">
        <v>6511</v>
      </c>
      <c r="BG2433" s="18" t="s">
        <v>6512</v>
      </c>
      <c r="BH2433" s="18" t="s">
        <v>6513</v>
      </c>
      <c r="BI2433" s="9" t="s">
        <v>5537</v>
      </c>
      <c r="BJ2433" s="14"/>
      <c r="BK2433" s="14" t="s">
        <v>5537</v>
      </c>
      <c r="BL2433" s="14" t="str">
        <f>_xlfn.XLOOKUP(B2433,'[4]cell downs 18042026 17h'!$B:$B,'[4]cell downs 18042026 17h'!$B:$B,"")</f>
        <v/>
      </c>
      <c r="BM2433" s="14" t="str">
        <f>_xlfn.XLOOKUP(B2433,'[5]Cells Huawei 19042026 15h'!$B:$B,'[5]Cells Huawei 19042026 15h'!$B:$B,"")</f>
        <v/>
      </c>
      <c r="BN2433" s="9" t="str">
        <f>_xlfn.XLOOKUP(B2433,'[6]cells down 19042026 9H40'!$B:$B,'[6]cells down 19042026 9H40'!$B:$B,"")</f>
        <v/>
      </c>
      <c r="BO2433" s="9" t="s">
        <v>5132</v>
      </c>
      <c r="BP2433" s="9" t="s">
        <v>12</v>
      </c>
    </row>
    <row r="2434" spans="1:68" s="20" customFormat="1" x14ac:dyDescent="0.3">
      <c r="A2434" s="1" t="s">
        <v>5138</v>
      </c>
      <c r="B2434" s="8" t="s">
        <v>5139</v>
      </c>
      <c r="C2434" s="3" t="str">
        <f>_xlfn.XLOOKUP(B2434,'[1]daily break down'!$D:$D,'[1]daily break down'!$E:$E,"")</f>
        <v>LITTORAL</v>
      </c>
      <c r="D2434" s="1" t="s">
        <v>21</v>
      </c>
      <c r="E2434" s="1" t="s">
        <v>36</v>
      </c>
      <c r="F2434" s="3" t="s">
        <v>31</v>
      </c>
      <c r="G2434" s="1" t="s">
        <v>5140</v>
      </c>
      <c r="H2434" s="34" t="str">
        <f>_xlfn.XLOOKUP(B2434,[2]CALCULATION!$B:$B,[2]CALCULATION!$H:$H,"")</f>
        <v>ZTE</v>
      </c>
      <c r="I2434" s="28">
        <v>0</v>
      </c>
      <c r="J2434" s="28">
        <v>0</v>
      </c>
      <c r="K2434" s="28">
        <v>0</v>
      </c>
      <c r="L2434" s="28">
        <v>0</v>
      </c>
      <c r="M2434" s="28">
        <v>0</v>
      </c>
      <c r="N2434" s="28">
        <v>0</v>
      </c>
      <c r="O2434" s="28">
        <v>0</v>
      </c>
      <c r="P2434" s="28">
        <v>0</v>
      </c>
      <c r="Q2434" s="28">
        <v>0</v>
      </c>
      <c r="R2434" s="28">
        <v>0</v>
      </c>
      <c r="S2434" s="94">
        <v>0</v>
      </c>
      <c r="T2434" s="94">
        <f>_xlfn.XLOOKUP(B2434,'[3]Nur des jours'!$B:$B,'[3]Nur des jours'!$U:$U,"")</f>
        <v>0</v>
      </c>
      <c r="U2434" s="94">
        <v>0</v>
      </c>
      <c r="V2434" s="94">
        <v>0</v>
      </c>
      <c r="W2434" s="94">
        <v>0</v>
      </c>
      <c r="X2434" s="94">
        <v>0</v>
      </c>
      <c r="Y2434" s="94">
        <v>0</v>
      </c>
      <c r="Z2434" s="94">
        <v>0</v>
      </c>
      <c r="AA2434" s="94">
        <v>0</v>
      </c>
      <c r="AB2434" s="94">
        <v>0</v>
      </c>
      <c r="AC2434" s="94"/>
      <c r="AD2434" s="94">
        <v>0</v>
      </c>
      <c r="AE2434" s="94">
        <v>0</v>
      </c>
      <c r="AF2434" s="94">
        <v>0</v>
      </c>
      <c r="AG2434" s="94">
        <v>0</v>
      </c>
      <c r="AH2434" s="94">
        <v>0</v>
      </c>
      <c r="AI2434" s="49" t="s">
        <v>5559</v>
      </c>
      <c r="AJ2434" s="49"/>
      <c r="AK2434" s="48" t="str" cm="1">
        <f t="array" ref="AK2434">IFERROR(_xlfn.IFS(
AM2434="MPR ISSUE","PDH",
AM2434="BSS Hardware Issue","BSS",
AM2434="Sites strategiques, MLL, Pylone, etc.","ENVTECH",
AM2434="AKTIVCO DEFAUT GE &amp; POWER Cabinet","AKTIVCO",
AM2434="AKTIVCO Coupure ENEO &amp; Baisse de tension","AKTIVCO GRID ONLY",
AM2434="Coupure ENEO &amp; Baisse de tension","IHS GRID ONLY",
AM2434="Defaut GE &amp; POWER Cabinet","IHS",
AM2434="Sharing","Partners",
AM2434="Sites strategiques &amp; DataCenter","SST &amp; DC",
AM2434="Exclu","Exclu",
AM2434="SAT","SAT",
AM2434="SPARE-ISSUE","SPARE-ISSUE",
AM2434="Fiber CAmtel","TRANS_FO_CAMTEL",
AM2434="Fiber AOF","Fiber AOF",
AM2434="Projet OCM (HUAWEI)","TRAVAUX-HUAWEI",
AM2434="Projet OCM (NOKIA)","TRAVAUX-NOKIA",
AM2434="ACCESS-ISSUE","ACCESS-ISSUE",
AM2434="Projet OCM (ZTE, NOKIA, autres projets)","TRAVAUX OCM",
AM2434="No root CAuse","No root cause",
AM2434="ODU HS","PDH",
AM2434="IP &amp; VLAN","PDH",
AM2434="Warehouse HUAWEI","SPARE-ISSUE",
AM2434="SPARE-HS","SPARE-ISSUE",
AM2434="Power Telco","BSS",AM2434="no impacts","no impacts"
),"")</f>
        <v>no impacts</v>
      </c>
      <c r="AL2434" s="48" t="str" cm="1">
        <f t="array" ref="AL2434">IFERROR(_xlfn.IFS(
AM2434="MPR ISSUE","TX ISSUE",
AM2434="BSS Hardware Issue","RAN ISSUE",
AM2434="Sites strategiques, MLL, Pylone, etc.","ENVTECH",
AM2434="AKTIVCO DEFAUT GE &amp; POWER Cabinet","POWER ISSUE",
AM2434="AKTIVCO Coupure ENEO &amp; Baisse de tension","POWER ISSUE",
AM2434="Coupure ENEO &amp; Baisse de tension","POWER ISSUE",
AM2434="Defaut GE &amp; POWER Cabinet","POWER ISSUE",
AM2434="Sharing","POWER ISSUE",
AM2434="Sites strategiques &amp; DataCenter","POWER ISSUE",
AM2434="Exclu","Exclu",
AM2434="SAT","TX ISSUE",
AM2434="SPARE-ISSUE","SPARE-ISSUE",
AM2434="Fiber CAmtel","TX ISSUE",
AM2434="Fiber AOF","TX ISSUE",
AM2434="Projet OCM (HUAWEI)","TRAVAUX-HUAWEI",
AM2434="Projet OCM (NOKIA)","TRAVAUX -NOKIA",
AM2434="ACCESS-ISSUE","ACCESS-ISSUE",
AM2434="Projet OCM (ZTE, NOKIA, autres projets)","TRAVAUX OCM",
AM2434="No root CAuse","No root cause",
AM2434="ODU HS","TX ISSUE",
AM2434="IP &amp; VLAN","TX ISSUE",
AM2434="Warehouse HUAWEI","SPARE-ISSUE",
AM2434="SPARE-HS","SPARE-ISSUE",
AM2434="Power Telco","RAN ISSUE",AM2434="no impacts","no impacts"
),"")</f>
        <v>no impacts</v>
      </c>
      <c r="AM2434" s="67" t="s">
        <v>5605</v>
      </c>
      <c r="AN2434" s="48" t="str" cm="1">
        <f t="array" ref="AN2434">IFERROR(_xlfn.IFS(
AM2434="MPR ISSUE","ACTIVE",
AM2434="BSS Hardware Issue","ACTIVE",
AM2434="Sites strategiques, MLL, Pylone, etc.","PASSIVE",
AM2434="AKTIVCO DEFAUT GE &amp; POWER Cabinet","PASSIVE",
AM2434="AKTIVCO Coupure ENEO &amp; Baisse de tension","PASSIVE",
AM2434="Coupure ENEO &amp; Baisse de tension","PASSIVE",
AM2434="Defaut GE &amp; POWER Cabinet","PASSIVE",
AM2434="Sharing","PASSIVE",
AM2434="Sites strategiques &amp; DataCenter","PASSIVE",
AM2434="Exclu","Exclu",
AM2434="SAT","ACTIVE",
AM2434="SPARE-ISSUE","SPARE-ISSUE",
AM2434="Fiber CAmtel","ACTIVE",
AM2434="Fiber AOF","ACTIVE",
AM2434="Projet OCM (HUAWEI)","PLANNED WORKS",
AM2434="Projet OCM (NOKIA)","PLANNED WORKS",
AM2434="ACCESS-ISSUE","ACCESS-ISSUE",
AM2434="Projet OCM (ZTE, NOKIA, autres projets)","PLANNED WORKS",
AM2434="No root CAuse","No root cause",
AM2434="ODU HS","ACTIVE",
AM2434="IP &amp; VLAN","ACTIVE",
AM2434="Warehouse HUAWEI","SPARE-ISSUE",
AM2434="SPARE-HS","SPARE-ISSUE",
AM2434="Power Telco","ACTIVE", AM2434="no impacts","no impacts"
),"")</f>
        <v>no impacts</v>
      </c>
      <c r="AO2434" s="93" t="s">
        <v>5537</v>
      </c>
      <c r="AP2434" s="101" t="str">
        <f t="shared" si="69"/>
        <v>LIT_591</v>
      </c>
      <c r="AQ2434" s="9"/>
      <c r="AR2434" s="17" t="s">
        <v>5537</v>
      </c>
      <c r="AS2434" s="7" t="s">
        <v>5537</v>
      </c>
      <c r="AT2434" s="6"/>
      <c r="AU2434" s="7"/>
      <c r="AV2434" s="3" t="s">
        <v>5537</v>
      </c>
      <c r="AW2434" s="18" t="s">
        <v>5537</v>
      </c>
      <c r="AX2434" s="18" t="s">
        <v>5537</v>
      </c>
      <c r="AY2434" s="18" t="s">
        <v>5537</v>
      </c>
      <c r="AZ2434" s="18" t="s">
        <v>5537</v>
      </c>
      <c r="BA2434" s="18" t="s">
        <v>5537</v>
      </c>
      <c r="BB2434" s="18" t="s">
        <v>5537</v>
      </c>
      <c r="BC2434" s="18" t="s">
        <v>5537</v>
      </c>
      <c r="BD2434" s="18" t="s">
        <v>5537</v>
      </c>
      <c r="BE2434" s="18" t="s">
        <v>5537</v>
      </c>
      <c r="BF2434" s="18" t="s">
        <v>5537</v>
      </c>
      <c r="BG2434" s="18" t="s">
        <v>5537</v>
      </c>
      <c r="BH2434" s="18" t="s">
        <v>5537</v>
      </c>
      <c r="BI2434" s="9" t="s">
        <v>5537</v>
      </c>
      <c r="BJ2434" s="14"/>
      <c r="BK2434" s="14" t="s">
        <v>5537</v>
      </c>
      <c r="BL2434" s="14" t="str">
        <f>_xlfn.XLOOKUP(B2434,'[4]cell downs 18042026 17h'!$B:$B,'[4]cell downs 18042026 17h'!$B:$B,"")</f>
        <v/>
      </c>
      <c r="BM2434" s="14" t="str">
        <f>_xlfn.XLOOKUP(B2434,'[5]Cells Huawei 19042026 15h'!$B:$B,'[5]Cells Huawei 19042026 15h'!$B:$B,"")</f>
        <v/>
      </c>
      <c r="BN2434" s="9" t="str">
        <f>_xlfn.XLOOKUP(B2434,'[6]cells down 19042026 9H40'!$B:$B,'[6]cells down 19042026 9H40'!$B:$B,"")</f>
        <v/>
      </c>
      <c r="BO2434" s="9" t="s">
        <v>5537</v>
      </c>
      <c r="BP2434" s="9" t="s">
        <v>318</v>
      </c>
    </row>
    <row r="2435" spans="1:68" s="20" customFormat="1" x14ac:dyDescent="0.3">
      <c r="A2435" s="1" t="s">
        <v>5225</v>
      </c>
      <c r="B2435" s="8" t="s">
        <v>5226</v>
      </c>
      <c r="C2435" s="3" t="str">
        <f>_xlfn.XLOOKUP(B2435,'[1]daily break down'!$D:$D,'[1]daily break down'!$E:$E,"")</f>
        <v>CENTRE</v>
      </c>
      <c r="D2435" s="1" t="s">
        <v>11</v>
      </c>
      <c r="E2435" s="1" t="s">
        <v>318</v>
      </c>
      <c r="F2435" s="3" t="s">
        <v>37</v>
      </c>
      <c r="G2435" s="1" t="s">
        <v>5225</v>
      </c>
      <c r="H2435" s="34" t="str">
        <f>_xlfn.XLOOKUP(B2435,[2]CALCULATION!$B:$B,[2]CALCULATION!$H:$H,"")</f>
        <v>ZTE</v>
      </c>
      <c r="I2435" s="28">
        <v>0</v>
      </c>
      <c r="J2435" s="28">
        <v>0</v>
      </c>
      <c r="K2435" s="28">
        <v>0</v>
      </c>
      <c r="L2435" s="28">
        <v>0</v>
      </c>
      <c r="M2435" s="28">
        <v>0</v>
      </c>
      <c r="N2435" s="28">
        <v>0</v>
      </c>
      <c r="O2435" s="28">
        <v>0</v>
      </c>
      <c r="P2435" s="28">
        <v>0</v>
      </c>
      <c r="Q2435" s="28">
        <v>0</v>
      </c>
      <c r="R2435" s="28">
        <v>0</v>
      </c>
      <c r="S2435" s="94">
        <v>0</v>
      </c>
      <c r="T2435" s="94">
        <f>_xlfn.XLOOKUP(B2435,'[3]Nur des jours'!$B:$B,'[3]Nur des jours'!$U:$U,"")</f>
        <v>0</v>
      </c>
      <c r="U2435" s="94">
        <v>0</v>
      </c>
      <c r="V2435" s="94">
        <v>0</v>
      </c>
      <c r="W2435" s="94">
        <v>0</v>
      </c>
      <c r="X2435" s="94">
        <v>0</v>
      </c>
      <c r="Y2435" s="94">
        <v>0</v>
      </c>
      <c r="Z2435" s="94">
        <v>0</v>
      </c>
      <c r="AA2435" s="94">
        <v>0</v>
      </c>
      <c r="AB2435" s="94">
        <v>0</v>
      </c>
      <c r="AC2435" s="94"/>
      <c r="AD2435" s="94">
        <v>0</v>
      </c>
      <c r="AE2435" s="94">
        <v>0</v>
      </c>
      <c r="AF2435" s="94">
        <v>0</v>
      </c>
      <c r="AG2435" s="94">
        <v>0</v>
      </c>
      <c r="AH2435" s="94">
        <v>0</v>
      </c>
      <c r="AI2435" s="49" t="s">
        <v>5559</v>
      </c>
      <c r="AJ2435" s="49"/>
      <c r="AK2435" s="48" t="str" cm="1">
        <f t="array" ref="AK2435">IFERROR(_xlfn.IFS(
AM2435="MPR ISSUE","PDH",
AM2435="BSS Hardware Issue","BSS",
AM2435="Sites strategiques, MLL, Pylone, etc.","ENVTECH",
AM2435="AKTIVCO DEFAUT GE &amp; POWER Cabinet","AKTIVCO",
AM2435="AKTIVCO Coupure ENEO &amp; Baisse de tension","AKTIVCO GRID ONLY",
AM2435="Coupure ENEO &amp; Baisse de tension","IHS GRID ONLY",
AM2435="Defaut GE &amp; POWER Cabinet","IHS",
AM2435="Sharing","Partners",
AM2435="Sites strategiques &amp; DataCenter","SST &amp; DC",
AM2435="Exclu","Exclu",
AM2435="SAT","SAT",
AM2435="SPARE-ISSUE","SPARE-ISSUE",
AM2435="Fiber CAmtel","TRANS_FO_CAMTEL",
AM2435="Fiber AOF","Fiber AOF",
AM2435="Projet OCM (HUAWEI)","TRAVAUX-HUAWEI",
AM2435="Projet OCM (NOKIA)","TRAVAUX-NOKIA",
AM2435="ACCESS-ISSUE","ACCESS-ISSUE",
AM2435="Projet OCM (ZTE, NOKIA, autres projets)","TRAVAUX OCM",
AM2435="No root CAuse","No root cause",
AM2435="ODU HS","PDH",
AM2435="IP &amp; VLAN","PDH",
AM2435="Warehouse HUAWEI","SPARE-ISSUE",
AM2435="SPARE-HS","SPARE-ISSUE",
AM2435="Power Telco","BSS",AM2435="no impacts","no impacts"
),"")</f>
        <v>no impacts</v>
      </c>
      <c r="AL2435" s="48" t="str" cm="1">
        <f t="array" ref="AL2435">IFERROR(_xlfn.IFS(
AM2435="MPR ISSUE","TX ISSUE",
AM2435="BSS Hardware Issue","RAN ISSUE",
AM2435="Sites strategiques, MLL, Pylone, etc.","ENVTECH",
AM2435="AKTIVCO DEFAUT GE &amp; POWER Cabinet","POWER ISSUE",
AM2435="AKTIVCO Coupure ENEO &amp; Baisse de tension","POWER ISSUE",
AM2435="Coupure ENEO &amp; Baisse de tension","POWER ISSUE",
AM2435="Defaut GE &amp; POWER Cabinet","POWER ISSUE",
AM2435="Sharing","POWER ISSUE",
AM2435="Sites strategiques &amp; DataCenter","POWER ISSUE",
AM2435="Exclu","Exclu",
AM2435="SAT","TX ISSUE",
AM2435="SPARE-ISSUE","SPARE-ISSUE",
AM2435="Fiber CAmtel","TX ISSUE",
AM2435="Fiber AOF","TX ISSUE",
AM2435="Projet OCM (HUAWEI)","TRAVAUX-HUAWEI",
AM2435="Projet OCM (NOKIA)","TRAVAUX -NOKIA",
AM2435="ACCESS-ISSUE","ACCESS-ISSUE",
AM2435="Projet OCM (ZTE, NOKIA, autres projets)","TRAVAUX OCM",
AM2435="No root CAuse","No root cause",
AM2435="ODU HS","TX ISSUE",
AM2435="IP &amp; VLAN","TX ISSUE",
AM2435="Warehouse HUAWEI","SPARE-ISSUE",
AM2435="SPARE-HS","SPARE-ISSUE",
AM2435="Power Telco","RAN ISSUE",AM2435="no impacts","no impacts"
),"")</f>
        <v>no impacts</v>
      </c>
      <c r="AM2435" s="67" t="s">
        <v>5605</v>
      </c>
      <c r="AN2435" s="48" t="str" cm="1">
        <f t="array" ref="AN2435">IFERROR(_xlfn.IFS(
AM2435="MPR ISSUE","ACTIVE",
AM2435="BSS Hardware Issue","ACTIVE",
AM2435="Sites strategiques, MLL, Pylone, etc.","PASSIVE",
AM2435="AKTIVCO DEFAUT GE &amp; POWER Cabinet","PASSIVE",
AM2435="AKTIVCO Coupure ENEO &amp; Baisse de tension","PASSIVE",
AM2435="Coupure ENEO &amp; Baisse de tension","PASSIVE",
AM2435="Defaut GE &amp; POWER Cabinet","PASSIVE",
AM2435="Sharing","PASSIVE",
AM2435="Sites strategiques &amp; DataCenter","PASSIVE",
AM2435="Exclu","Exclu",
AM2435="SAT","ACTIVE",
AM2435="SPARE-ISSUE","SPARE-ISSUE",
AM2435="Fiber CAmtel","ACTIVE",
AM2435="Fiber AOF","ACTIVE",
AM2435="Projet OCM (HUAWEI)","PLANNED WORKS",
AM2435="Projet OCM (NOKIA)","PLANNED WORKS",
AM2435="ACCESS-ISSUE","ACCESS-ISSUE",
AM2435="Projet OCM (ZTE, NOKIA, autres projets)","PLANNED WORKS",
AM2435="No root CAuse","No root cause",
AM2435="ODU HS","ACTIVE",
AM2435="IP &amp; VLAN","ACTIVE",
AM2435="Warehouse HUAWEI","SPARE-ISSUE",
AM2435="SPARE-HS","SPARE-ISSUE",
AM2435="Power Telco","ACTIVE", AM2435="no impacts","no impacts"
),"")</f>
        <v>no impacts</v>
      </c>
      <c r="AO2435" s="93" t="s">
        <v>5537</v>
      </c>
      <c r="AP2435" s="101" t="str">
        <f t="shared" si="69"/>
        <v>CTR_054</v>
      </c>
      <c r="AQ2435" s="9"/>
      <c r="AR2435" s="17" t="s">
        <v>5537</v>
      </c>
      <c r="AS2435" s="7" t="s">
        <v>5537</v>
      </c>
      <c r="AT2435" s="6"/>
      <c r="AU2435" s="7"/>
      <c r="AV2435" s="3" t="s">
        <v>5537</v>
      </c>
      <c r="AW2435" s="18" t="s">
        <v>5537</v>
      </c>
      <c r="AX2435" s="18" t="s">
        <v>5537</v>
      </c>
      <c r="AY2435" s="18" t="s">
        <v>5537</v>
      </c>
      <c r="AZ2435" s="18" t="s">
        <v>5537</v>
      </c>
      <c r="BA2435" s="18" t="s">
        <v>5537</v>
      </c>
      <c r="BB2435" s="18" t="s">
        <v>5537</v>
      </c>
      <c r="BC2435" s="18" t="s">
        <v>5537</v>
      </c>
      <c r="BD2435" s="18" t="s">
        <v>5537</v>
      </c>
      <c r="BE2435" s="18" t="s">
        <v>5537</v>
      </c>
      <c r="BF2435" s="18" t="s">
        <v>5537</v>
      </c>
      <c r="BG2435" s="18" t="s">
        <v>5537</v>
      </c>
      <c r="BH2435" s="18" t="s">
        <v>5537</v>
      </c>
      <c r="BI2435" s="9" t="s">
        <v>5537</v>
      </c>
      <c r="BJ2435" s="14"/>
      <c r="BK2435" s="14" t="s">
        <v>5537</v>
      </c>
      <c r="BL2435" s="14" t="str">
        <f>_xlfn.XLOOKUP(B2435,'[4]cell downs 18042026 17h'!$B:$B,'[4]cell downs 18042026 17h'!$B:$B,"")</f>
        <v/>
      </c>
      <c r="BM2435" s="14" t="str">
        <f>_xlfn.XLOOKUP(B2435,'[5]Cells Huawei 19042026 15h'!$B:$B,'[5]Cells Huawei 19042026 15h'!$B:$B,"")</f>
        <v/>
      </c>
      <c r="BN2435" s="9" t="str">
        <f>_xlfn.XLOOKUP(B2435,'[6]cells down 19042026 9H40'!$B:$B,'[6]cells down 19042026 9H40'!$B:$B,"")</f>
        <v/>
      </c>
      <c r="BO2435" s="9" t="s">
        <v>5226</v>
      </c>
      <c r="BP2435" s="9" t="s">
        <v>5537</v>
      </c>
    </row>
    <row r="2436" spans="1:68" s="20" customFormat="1" x14ac:dyDescent="0.3">
      <c r="A2436" s="1" t="s">
        <v>5227</v>
      </c>
      <c r="B2436" s="8" t="s">
        <v>5228</v>
      </c>
      <c r="C2436" s="3" t="str">
        <f>_xlfn.XLOOKUP(B2436,'[1]daily break down'!$D:$D,'[1]daily break down'!$E:$E,"")</f>
        <v>CENTRE</v>
      </c>
      <c r="D2436" s="1"/>
      <c r="E2436" s="1"/>
      <c r="F2436" s="3" t="s">
        <v>37</v>
      </c>
      <c r="G2436" s="1" t="s">
        <v>5227</v>
      </c>
      <c r="H2436" s="34" t="str">
        <f>_xlfn.XLOOKUP(B2436,[2]CALCULATION!$B:$B,[2]CALCULATION!$H:$H,"")</f>
        <v>ZTE</v>
      </c>
      <c r="I2436" s="28">
        <v>0</v>
      </c>
      <c r="J2436" s="28">
        <v>0</v>
      </c>
      <c r="K2436" s="28">
        <v>0</v>
      </c>
      <c r="L2436" s="28">
        <v>0</v>
      </c>
      <c r="M2436" s="28">
        <v>0</v>
      </c>
      <c r="N2436" s="28">
        <v>0</v>
      </c>
      <c r="O2436" s="28">
        <v>0</v>
      </c>
      <c r="P2436" s="28">
        <v>0</v>
      </c>
      <c r="Q2436" s="28">
        <v>0</v>
      </c>
      <c r="R2436" s="28">
        <v>0</v>
      </c>
      <c r="S2436" s="94">
        <v>0</v>
      </c>
      <c r="T2436" s="94">
        <f>_xlfn.XLOOKUP(B2436,'[3]Nur des jours'!$B:$B,'[3]Nur des jours'!$U:$U,"")</f>
        <v>0</v>
      </c>
      <c r="U2436" s="94">
        <v>0</v>
      </c>
      <c r="V2436" s="94">
        <v>0</v>
      </c>
      <c r="W2436" s="94">
        <v>0</v>
      </c>
      <c r="X2436" s="94">
        <v>0</v>
      </c>
      <c r="Y2436" s="94">
        <v>0</v>
      </c>
      <c r="Z2436" s="94">
        <v>0</v>
      </c>
      <c r="AA2436" s="94">
        <v>0</v>
      </c>
      <c r="AB2436" s="94">
        <v>0</v>
      </c>
      <c r="AC2436" s="94"/>
      <c r="AD2436" s="94">
        <v>0</v>
      </c>
      <c r="AE2436" s="94">
        <v>0</v>
      </c>
      <c r="AF2436" s="94">
        <v>0</v>
      </c>
      <c r="AG2436" s="94">
        <v>0</v>
      </c>
      <c r="AH2436" s="94">
        <v>0</v>
      </c>
      <c r="AI2436" s="49" t="s">
        <v>5559</v>
      </c>
      <c r="AJ2436" s="49"/>
      <c r="AK2436" s="48" t="str" cm="1">
        <f t="array" ref="AK2436">IFERROR(_xlfn.IFS(
AM2436="MPR ISSUE","PDH",
AM2436="BSS Hardware Issue","BSS",
AM2436="Sites strategiques, MLL, Pylone, etc.","ENVTECH",
AM2436="AKTIVCO DEFAUT GE &amp; POWER Cabinet","AKTIVCO",
AM2436="AKTIVCO Coupure ENEO &amp; Baisse de tension","AKTIVCO GRID ONLY",
AM2436="Coupure ENEO &amp; Baisse de tension","IHS GRID ONLY",
AM2436="Defaut GE &amp; POWER Cabinet","IHS",
AM2436="Sharing","Partners",
AM2436="Sites strategiques &amp; DataCenter","SST &amp; DC",
AM2436="Exclu","Exclu",
AM2436="SAT","SAT",
AM2436="SPARE-ISSUE","SPARE-ISSUE",
AM2436="Fiber CAmtel","TRANS_FO_CAMTEL",
AM2436="Fiber AOF","Fiber AOF",
AM2436="Projet OCM (HUAWEI)","TRAVAUX-HUAWEI",
AM2436="Projet OCM (NOKIA)","TRAVAUX-NOKIA",
AM2436="ACCESS-ISSUE","ACCESS-ISSUE",
AM2436="Projet OCM (ZTE, NOKIA, autres projets)","TRAVAUX OCM",
AM2436="No root CAuse","No root cause",
AM2436="ODU HS","PDH",
AM2436="IP &amp; VLAN","PDH",
AM2436="Warehouse HUAWEI","SPARE-ISSUE",
AM2436="SPARE-HS","SPARE-ISSUE",
AM2436="Power Telco","BSS",AM2436="no impacts","no impacts"
),"")</f>
        <v>no impacts</v>
      </c>
      <c r="AL2436" s="48" t="str" cm="1">
        <f t="array" ref="AL2436">IFERROR(_xlfn.IFS(
AM2436="MPR ISSUE","TX ISSUE",
AM2436="BSS Hardware Issue","RAN ISSUE",
AM2436="Sites strategiques, MLL, Pylone, etc.","ENVTECH",
AM2436="AKTIVCO DEFAUT GE &amp; POWER Cabinet","POWER ISSUE",
AM2436="AKTIVCO Coupure ENEO &amp; Baisse de tension","POWER ISSUE",
AM2436="Coupure ENEO &amp; Baisse de tension","POWER ISSUE",
AM2436="Defaut GE &amp; POWER Cabinet","POWER ISSUE",
AM2436="Sharing","POWER ISSUE",
AM2436="Sites strategiques &amp; DataCenter","POWER ISSUE",
AM2436="Exclu","Exclu",
AM2436="SAT","TX ISSUE",
AM2436="SPARE-ISSUE","SPARE-ISSUE",
AM2436="Fiber CAmtel","TX ISSUE",
AM2436="Fiber AOF","TX ISSUE",
AM2436="Projet OCM (HUAWEI)","TRAVAUX-HUAWEI",
AM2436="Projet OCM (NOKIA)","TRAVAUX -NOKIA",
AM2436="ACCESS-ISSUE","ACCESS-ISSUE",
AM2436="Projet OCM (ZTE, NOKIA, autres projets)","TRAVAUX OCM",
AM2436="No root CAuse","No root cause",
AM2436="ODU HS","TX ISSUE",
AM2436="IP &amp; VLAN","TX ISSUE",
AM2436="Warehouse HUAWEI","SPARE-ISSUE",
AM2436="SPARE-HS","SPARE-ISSUE",
AM2436="Power Telco","RAN ISSUE",AM2436="no impacts","no impacts"
),"")</f>
        <v>no impacts</v>
      </c>
      <c r="AM2436" s="67" t="s">
        <v>5605</v>
      </c>
      <c r="AN2436" s="48" t="str" cm="1">
        <f t="array" ref="AN2436">IFERROR(_xlfn.IFS(
AM2436="MPR ISSUE","ACTIVE",
AM2436="BSS Hardware Issue","ACTIVE",
AM2436="Sites strategiques, MLL, Pylone, etc.","PASSIVE",
AM2436="AKTIVCO DEFAUT GE &amp; POWER Cabinet","PASSIVE",
AM2436="AKTIVCO Coupure ENEO &amp; Baisse de tension","PASSIVE",
AM2436="Coupure ENEO &amp; Baisse de tension","PASSIVE",
AM2436="Defaut GE &amp; POWER Cabinet","PASSIVE",
AM2436="Sharing","PASSIVE",
AM2436="Sites strategiques &amp; DataCenter","PASSIVE",
AM2436="Exclu","Exclu",
AM2436="SAT","ACTIVE",
AM2436="SPARE-ISSUE","SPARE-ISSUE",
AM2436="Fiber CAmtel","ACTIVE",
AM2436="Fiber AOF","ACTIVE",
AM2436="Projet OCM (HUAWEI)","PLANNED WORKS",
AM2436="Projet OCM (NOKIA)","PLANNED WORKS",
AM2436="ACCESS-ISSUE","ACCESS-ISSUE",
AM2436="Projet OCM (ZTE, NOKIA, autres projets)","PLANNED WORKS",
AM2436="No root CAuse","No root cause",
AM2436="ODU HS","ACTIVE",
AM2436="IP &amp; VLAN","ACTIVE",
AM2436="Warehouse HUAWEI","SPARE-ISSUE",
AM2436="SPARE-HS","SPARE-ISSUE",
AM2436="Power Telco","ACTIVE", AM2436="no impacts","no impacts"
),"")</f>
        <v>no impacts</v>
      </c>
      <c r="AO2436" s="93" t="s">
        <v>5537</v>
      </c>
      <c r="AP2436" s="101" t="str">
        <f t="shared" si="69"/>
        <v>CTR_041</v>
      </c>
      <c r="AQ2436" s="9"/>
      <c r="AR2436" s="17" t="s">
        <v>5537</v>
      </c>
      <c r="AS2436" s="7" t="s">
        <v>5537</v>
      </c>
      <c r="AT2436" s="6"/>
      <c r="AU2436" s="7"/>
      <c r="AV2436" s="3" t="s">
        <v>5537</v>
      </c>
      <c r="AW2436" s="18" t="s">
        <v>5537</v>
      </c>
      <c r="AX2436" s="18" t="s">
        <v>5537</v>
      </c>
      <c r="AY2436" s="18" t="s">
        <v>5537</v>
      </c>
      <c r="AZ2436" s="18" t="s">
        <v>5537</v>
      </c>
      <c r="BA2436" s="18" t="s">
        <v>5537</v>
      </c>
      <c r="BB2436" s="18" t="s">
        <v>5537</v>
      </c>
      <c r="BC2436" s="18" t="s">
        <v>5537</v>
      </c>
      <c r="BD2436" s="18" t="s">
        <v>5537</v>
      </c>
      <c r="BE2436" s="18" t="s">
        <v>5537</v>
      </c>
      <c r="BF2436" s="18" t="s">
        <v>5537</v>
      </c>
      <c r="BG2436" s="18" t="s">
        <v>5537</v>
      </c>
      <c r="BH2436" s="18" t="s">
        <v>5537</v>
      </c>
      <c r="BI2436" s="9" t="s">
        <v>5537</v>
      </c>
      <c r="BJ2436" s="14"/>
      <c r="BK2436" s="14" t="s">
        <v>5537</v>
      </c>
      <c r="BL2436" s="14" t="str">
        <f>_xlfn.XLOOKUP(B2436,'[4]cell downs 18042026 17h'!$B:$B,'[4]cell downs 18042026 17h'!$B:$B,"")</f>
        <v/>
      </c>
      <c r="BM2436" s="14" t="str">
        <f>_xlfn.XLOOKUP(B2436,'[5]Cells Huawei 19042026 15h'!$B:$B,'[5]Cells Huawei 19042026 15h'!$B:$B,"")</f>
        <v/>
      </c>
      <c r="BN2436" s="9" t="str">
        <f>_xlfn.XLOOKUP(B2436,'[6]cells down 19042026 9H40'!$B:$B,'[6]cells down 19042026 9H40'!$B:$B,"")</f>
        <v/>
      </c>
      <c r="BO2436" s="9" t="s">
        <v>5537</v>
      </c>
      <c r="BP2436" s="9" t="s">
        <v>5537</v>
      </c>
    </row>
    <row r="2437" spans="1:68" s="20" customFormat="1" x14ac:dyDescent="0.3">
      <c r="A2437" s="1" t="s">
        <v>5149</v>
      </c>
      <c r="B2437" s="8" t="s">
        <v>5150</v>
      </c>
      <c r="C2437" s="3" t="str">
        <f>_xlfn.XLOOKUP(B2437,'[1]daily break down'!$D:$D,'[1]daily break down'!$E:$E,"")</f>
        <v>NORD</v>
      </c>
      <c r="D2437" s="1" t="s">
        <v>21</v>
      </c>
      <c r="E2437" s="1" t="s">
        <v>710</v>
      </c>
      <c r="F2437" s="3" t="s">
        <v>23</v>
      </c>
      <c r="G2437" s="1" t="s">
        <v>5149</v>
      </c>
      <c r="H2437" s="32" t="str">
        <f>_xlfn.XLOOKUP(B2437,[2]CALCULATION!$B:$B,[2]CALCULATION!$H:$H,"")</f>
        <v>HUAWEI</v>
      </c>
      <c r="I2437" s="28">
        <v>0</v>
      </c>
      <c r="J2437" s="28">
        <v>0</v>
      </c>
      <c r="K2437" s="28">
        <v>0</v>
      </c>
      <c r="L2437" s="28">
        <v>0</v>
      </c>
      <c r="M2437" s="28">
        <v>0</v>
      </c>
      <c r="N2437" s="28">
        <v>0</v>
      </c>
      <c r="O2437" s="28">
        <v>0</v>
      </c>
      <c r="P2437" s="28">
        <v>0</v>
      </c>
      <c r="Q2437" s="28">
        <v>0</v>
      </c>
      <c r="R2437" s="28">
        <v>0</v>
      </c>
      <c r="S2437" s="94">
        <v>0</v>
      </c>
      <c r="T2437" s="94">
        <f>_xlfn.XLOOKUP(B2437,'[3]Nur des jours'!$B:$B,'[3]Nur des jours'!$U:$U,"")</f>
        <v>0</v>
      </c>
      <c r="U2437" s="94">
        <v>0</v>
      </c>
      <c r="V2437" s="94">
        <v>0</v>
      </c>
      <c r="W2437" s="94">
        <v>0</v>
      </c>
      <c r="X2437" s="94">
        <v>0</v>
      </c>
      <c r="Y2437" s="94">
        <v>0</v>
      </c>
      <c r="Z2437" s="94">
        <v>0</v>
      </c>
      <c r="AA2437" s="94">
        <v>0</v>
      </c>
      <c r="AB2437" s="94">
        <v>0</v>
      </c>
      <c r="AC2437" s="94"/>
      <c r="AD2437" s="94">
        <v>0</v>
      </c>
      <c r="AE2437" s="94">
        <v>0</v>
      </c>
      <c r="AF2437" s="94">
        <v>0</v>
      </c>
      <c r="AG2437" s="94">
        <v>0</v>
      </c>
      <c r="AH2437" s="94">
        <v>0</v>
      </c>
      <c r="AI2437" s="49" t="s">
        <v>5559</v>
      </c>
      <c r="AJ2437" s="49"/>
      <c r="AK2437" s="48" t="str" cm="1">
        <f t="array" ref="AK2437">IFERROR(_xlfn.IFS(
AM2437="MPR ISSUE","PDH",
AM2437="BSS Hardware Issue","BSS",
AM2437="Sites strategiques, MLL, Pylone, etc.","ENVTECH",
AM2437="AKTIVCO DEFAUT GE &amp; POWER Cabinet","AKTIVCO",
AM2437="AKTIVCO Coupure ENEO &amp; Baisse de tension","AKTIVCO GRID ONLY",
AM2437="Coupure ENEO &amp; Baisse de tension","IHS GRID ONLY",
AM2437="Defaut GE &amp; POWER Cabinet","IHS",
AM2437="Sharing","Partners",
AM2437="Sites strategiques &amp; DataCenter","SST &amp; DC",
AM2437="Exclu","Exclu",
AM2437="SAT","SAT",
AM2437="SPARE-ISSUE","SPARE-ISSUE",
AM2437="Fiber CAmtel","TRANS_FO_CAMTEL",
AM2437="Fiber AOF","Fiber AOF",
AM2437="Projet OCM (HUAWEI)","TRAVAUX-HUAWEI",
AM2437="Projet OCM (NOKIA)","TRAVAUX-NOKIA",
AM2437="ACCESS-ISSUE","ACCESS-ISSUE",
AM2437="Projet OCM (ZTE, NOKIA, autres projets)","TRAVAUX OCM",
AM2437="No root CAuse","No root cause",
AM2437="ODU HS","PDH",
AM2437="IP &amp; VLAN","PDH",
AM2437="Warehouse HUAWEI","SPARE-ISSUE",
AM2437="SPARE-HS","SPARE-ISSUE",
AM2437="Power Telco","BSS",AM2437="no impacts","no impacts"
),"")</f>
        <v>no impacts</v>
      </c>
      <c r="AL2437" s="48" t="str" cm="1">
        <f t="array" ref="AL2437">IFERROR(_xlfn.IFS(
AM2437="MPR ISSUE","TX ISSUE",
AM2437="BSS Hardware Issue","RAN ISSUE",
AM2437="Sites strategiques, MLL, Pylone, etc.","ENVTECH",
AM2437="AKTIVCO DEFAUT GE &amp; POWER Cabinet","POWER ISSUE",
AM2437="AKTIVCO Coupure ENEO &amp; Baisse de tension","POWER ISSUE",
AM2437="Coupure ENEO &amp; Baisse de tension","POWER ISSUE",
AM2437="Defaut GE &amp; POWER Cabinet","POWER ISSUE",
AM2437="Sharing","POWER ISSUE",
AM2437="Sites strategiques &amp; DataCenter","POWER ISSUE",
AM2437="Exclu","Exclu",
AM2437="SAT","TX ISSUE",
AM2437="SPARE-ISSUE","SPARE-ISSUE",
AM2437="Fiber CAmtel","TX ISSUE",
AM2437="Fiber AOF","TX ISSUE",
AM2437="Projet OCM (HUAWEI)","TRAVAUX-HUAWEI",
AM2437="Projet OCM (NOKIA)","TRAVAUX -NOKIA",
AM2437="ACCESS-ISSUE","ACCESS-ISSUE",
AM2437="Projet OCM (ZTE, NOKIA, autres projets)","TRAVAUX OCM",
AM2437="No root CAuse","No root cause",
AM2437="ODU HS","TX ISSUE",
AM2437="IP &amp; VLAN","TX ISSUE",
AM2437="Warehouse HUAWEI","SPARE-ISSUE",
AM2437="SPARE-HS","SPARE-ISSUE",
AM2437="Power Telco","RAN ISSUE",AM2437="no impacts","no impacts"
),"")</f>
        <v>no impacts</v>
      </c>
      <c r="AM2437" s="67" t="s">
        <v>5605</v>
      </c>
      <c r="AN2437" s="48" t="str" cm="1">
        <f t="array" ref="AN2437">IFERROR(_xlfn.IFS(
AM2437="MPR ISSUE","ACTIVE",
AM2437="BSS Hardware Issue","ACTIVE",
AM2437="Sites strategiques, MLL, Pylone, etc.","PASSIVE",
AM2437="AKTIVCO DEFAUT GE &amp; POWER Cabinet","PASSIVE",
AM2437="AKTIVCO Coupure ENEO &amp; Baisse de tension","PASSIVE",
AM2437="Coupure ENEO &amp; Baisse de tension","PASSIVE",
AM2437="Defaut GE &amp; POWER Cabinet","PASSIVE",
AM2437="Sharing","PASSIVE",
AM2437="Sites strategiques &amp; DataCenter","PASSIVE",
AM2437="Exclu","Exclu",
AM2437="SAT","ACTIVE",
AM2437="SPARE-ISSUE","SPARE-ISSUE",
AM2437="Fiber CAmtel","ACTIVE",
AM2437="Fiber AOF","ACTIVE",
AM2437="Projet OCM (HUAWEI)","PLANNED WORKS",
AM2437="Projet OCM (NOKIA)","PLANNED WORKS",
AM2437="ACCESS-ISSUE","ACCESS-ISSUE",
AM2437="Projet OCM (ZTE, NOKIA, autres projets)","PLANNED WORKS",
AM2437="No root CAuse","No root cause",
AM2437="ODU HS","ACTIVE",
AM2437="IP &amp; VLAN","ACTIVE",
AM2437="Warehouse HUAWEI","SPARE-ISSUE",
AM2437="SPARE-HS","SPARE-ISSUE",
AM2437="Power Telco","ACTIVE", AM2437="no impacts","no impacts"
),"")</f>
        <v>no impacts</v>
      </c>
      <c r="AO2437" s="93" t="s">
        <v>5537</v>
      </c>
      <c r="AP2437" s="101" t="str">
        <f t="shared" ref="AP2437:AP2458" si="70">B2437</f>
        <v>NRD_157</v>
      </c>
      <c r="AQ2437" s="9"/>
      <c r="AR2437" s="17" t="s">
        <v>5537</v>
      </c>
      <c r="AS2437" s="7" t="s">
        <v>5537</v>
      </c>
      <c r="AT2437" s="6"/>
      <c r="AU2437" s="7"/>
      <c r="AV2437" s="3" t="s">
        <v>5537</v>
      </c>
      <c r="AW2437" s="18" t="s">
        <v>5537</v>
      </c>
      <c r="AX2437" s="18" t="s">
        <v>5537</v>
      </c>
      <c r="AY2437" s="18" t="s">
        <v>5537</v>
      </c>
      <c r="AZ2437" s="18" t="s">
        <v>5537</v>
      </c>
      <c r="BA2437" s="18" t="s">
        <v>5537</v>
      </c>
      <c r="BB2437" s="18" t="s">
        <v>5537</v>
      </c>
      <c r="BC2437" s="18" t="s">
        <v>5537</v>
      </c>
      <c r="BD2437" s="18" t="s">
        <v>5537</v>
      </c>
      <c r="BE2437" s="18" t="s">
        <v>5537</v>
      </c>
      <c r="BF2437" s="18" t="s">
        <v>5537</v>
      </c>
      <c r="BG2437" s="18" t="s">
        <v>5537</v>
      </c>
      <c r="BH2437" s="18" t="s">
        <v>5537</v>
      </c>
      <c r="BI2437" s="9" t="s">
        <v>5537</v>
      </c>
      <c r="BJ2437" s="14"/>
      <c r="BK2437" s="14" t="s">
        <v>5537</v>
      </c>
      <c r="BL2437" s="14" t="str">
        <f>_xlfn.XLOOKUP(B2437,'[4]cell downs 18042026 17h'!$B:$B,'[4]cell downs 18042026 17h'!$B:$B,"")</f>
        <v/>
      </c>
      <c r="BM2437" s="14" t="str">
        <f>_xlfn.XLOOKUP(B2437,'[5]Cells Huawei 19042026 15h'!$B:$B,'[5]Cells Huawei 19042026 15h'!$B:$B,"")</f>
        <v/>
      </c>
      <c r="BN2437" s="9" t="str">
        <f>_xlfn.XLOOKUP(B2437,'[6]cells down 19042026 9H40'!$B:$B,'[6]cells down 19042026 9H40'!$B:$B,"")</f>
        <v/>
      </c>
      <c r="BO2437" s="9" t="s">
        <v>5537</v>
      </c>
      <c r="BP2437" s="9" t="s">
        <v>5537</v>
      </c>
    </row>
    <row r="2438" spans="1:68" s="20" customFormat="1" x14ac:dyDescent="0.3">
      <c r="A2438" s="2" t="s">
        <v>5155</v>
      </c>
      <c r="B2438" s="8" t="s">
        <v>5156</v>
      </c>
      <c r="C2438" s="3" t="str">
        <f>_xlfn.XLOOKUP(B2438,'[1]daily break down'!$D:$D,'[1]daily break down'!$E:$E,"")</f>
        <v>OUEST</v>
      </c>
      <c r="D2438" s="1" t="s">
        <v>1022</v>
      </c>
      <c r="E2438" s="1" t="s">
        <v>5157</v>
      </c>
      <c r="F2438" s="3" t="s">
        <v>102</v>
      </c>
      <c r="G2438" s="1" t="s">
        <v>5155</v>
      </c>
      <c r="H2438" s="32" t="str">
        <f>_xlfn.XLOOKUP(B2438,[2]CALCULATION!$B:$B,[2]CALCULATION!$H:$H,"")</f>
        <v>HUAWEI</v>
      </c>
      <c r="I2438" s="28">
        <v>0</v>
      </c>
      <c r="J2438" s="28">
        <v>0</v>
      </c>
      <c r="K2438" s="28">
        <v>0</v>
      </c>
      <c r="L2438" s="28">
        <v>0</v>
      </c>
      <c r="M2438" s="28">
        <v>0</v>
      </c>
      <c r="N2438" s="28">
        <v>0</v>
      </c>
      <c r="O2438" s="28">
        <v>0</v>
      </c>
      <c r="P2438" s="28">
        <v>0</v>
      </c>
      <c r="Q2438" s="28">
        <v>0</v>
      </c>
      <c r="R2438" s="28">
        <v>0</v>
      </c>
      <c r="S2438" s="94">
        <v>0</v>
      </c>
      <c r="T2438" s="94">
        <f>_xlfn.XLOOKUP(B2438,'[3]Nur des jours'!$B:$B,'[3]Nur des jours'!$U:$U,"")</f>
        <v>0</v>
      </c>
      <c r="U2438" s="94">
        <v>0</v>
      </c>
      <c r="V2438" s="94">
        <v>0</v>
      </c>
      <c r="W2438" s="94">
        <v>0</v>
      </c>
      <c r="X2438" s="94">
        <v>0</v>
      </c>
      <c r="Y2438" s="94">
        <v>0</v>
      </c>
      <c r="Z2438" s="94">
        <v>0</v>
      </c>
      <c r="AA2438" s="94">
        <v>0</v>
      </c>
      <c r="AB2438" s="94">
        <v>0</v>
      </c>
      <c r="AC2438" s="94"/>
      <c r="AD2438" s="94">
        <v>0</v>
      </c>
      <c r="AE2438" s="94">
        <v>0</v>
      </c>
      <c r="AF2438" s="94">
        <v>0</v>
      </c>
      <c r="AG2438" s="94">
        <v>0</v>
      </c>
      <c r="AH2438" s="94">
        <v>0</v>
      </c>
      <c r="AI2438" s="49" t="s">
        <v>5559</v>
      </c>
      <c r="AJ2438" s="49"/>
      <c r="AK2438" s="48" t="str" cm="1">
        <f t="array" ref="AK2438">IFERROR(_xlfn.IFS(
AM2438="MPR ISSUE","PDH",
AM2438="BSS Hardware Issue","BSS",
AM2438="Sites strategiques, MLL, Pylone, etc.","ENVTECH",
AM2438="AKTIVCO DEFAUT GE &amp; POWER Cabinet","AKTIVCO",
AM2438="AKTIVCO Coupure ENEO &amp; Baisse de tension","AKTIVCO GRID ONLY",
AM2438="Coupure ENEO &amp; Baisse de tension","IHS GRID ONLY",
AM2438="Defaut GE &amp; POWER Cabinet","IHS",
AM2438="Sharing","Partners",
AM2438="Sites strategiques &amp; DataCenter","SST &amp; DC",
AM2438="Exclu","Exclu",
AM2438="SAT","SAT",
AM2438="SPARE-ISSUE","SPARE-ISSUE",
AM2438="Fiber CAmtel","TRANS_FO_CAMTEL",
AM2438="Fiber AOF","Fiber AOF",
AM2438="Projet OCM (HUAWEI)","TRAVAUX-HUAWEI",
AM2438="Projet OCM (NOKIA)","TRAVAUX-NOKIA",
AM2438="ACCESS-ISSUE","ACCESS-ISSUE",
AM2438="Projet OCM (ZTE, NOKIA, autres projets)","TRAVAUX OCM",
AM2438="No root CAuse","No root cause",
AM2438="ODU HS","PDH",
AM2438="IP &amp; VLAN","PDH",
AM2438="Warehouse HUAWEI","SPARE-ISSUE",
AM2438="SPARE-HS","SPARE-ISSUE",
AM2438="Power Telco","BSS",AM2438="no impacts","no impacts"
),"")</f>
        <v>no impacts</v>
      </c>
      <c r="AL2438" s="48" t="str" cm="1">
        <f t="array" ref="AL2438">IFERROR(_xlfn.IFS(
AM2438="MPR ISSUE","TX ISSUE",
AM2438="BSS Hardware Issue","RAN ISSUE",
AM2438="Sites strategiques, MLL, Pylone, etc.","ENVTECH",
AM2438="AKTIVCO DEFAUT GE &amp; POWER Cabinet","POWER ISSUE",
AM2438="AKTIVCO Coupure ENEO &amp; Baisse de tension","POWER ISSUE",
AM2438="Coupure ENEO &amp; Baisse de tension","POWER ISSUE",
AM2438="Defaut GE &amp; POWER Cabinet","POWER ISSUE",
AM2438="Sharing","POWER ISSUE",
AM2438="Sites strategiques &amp; DataCenter","POWER ISSUE",
AM2438="Exclu","Exclu",
AM2438="SAT","TX ISSUE",
AM2438="SPARE-ISSUE","SPARE-ISSUE",
AM2438="Fiber CAmtel","TX ISSUE",
AM2438="Fiber AOF","TX ISSUE",
AM2438="Projet OCM (HUAWEI)","TRAVAUX-HUAWEI",
AM2438="Projet OCM (NOKIA)","TRAVAUX -NOKIA",
AM2438="ACCESS-ISSUE","ACCESS-ISSUE",
AM2438="Projet OCM (ZTE, NOKIA, autres projets)","TRAVAUX OCM",
AM2438="No root CAuse","No root cause",
AM2438="ODU HS","TX ISSUE",
AM2438="IP &amp; VLAN","TX ISSUE",
AM2438="Warehouse HUAWEI","SPARE-ISSUE",
AM2438="SPARE-HS","SPARE-ISSUE",
AM2438="Power Telco","RAN ISSUE",AM2438="no impacts","no impacts"
),"")</f>
        <v>no impacts</v>
      </c>
      <c r="AM2438" s="67" t="s">
        <v>5605</v>
      </c>
      <c r="AN2438" s="48" t="str" cm="1">
        <f t="array" ref="AN2438">IFERROR(_xlfn.IFS(
AM2438="MPR ISSUE","ACTIVE",
AM2438="BSS Hardware Issue","ACTIVE",
AM2438="Sites strategiques, MLL, Pylone, etc.","PASSIVE",
AM2438="AKTIVCO DEFAUT GE &amp; POWER Cabinet","PASSIVE",
AM2438="AKTIVCO Coupure ENEO &amp; Baisse de tension","PASSIVE",
AM2438="Coupure ENEO &amp; Baisse de tension","PASSIVE",
AM2438="Defaut GE &amp; POWER Cabinet","PASSIVE",
AM2438="Sharing","PASSIVE",
AM2438="Sites strategiques &amp; DataCenter","PASSIVE",
AM2438="Exclu","Exclu",
AM2438="SAT","ACTIVE",
AM2438="SPARE-ISSUE","SPARE-ISSUE",
AM2438="Fiber CAmtel","ACTIVE",
AM2438="Fiber AOF","ACTIVE",
AM2438="Projet OCM (HUAWEI)","PLANNED WORKS",
AM2438="Projet OCM (NOKIA)","PLANNED WORKS",
AM2438="ACCESS-ISSUE","ACCESS-ISSUE",
AM2438="Projet OCM (ZTE, NOKIA, autres projets)","PLANNED WORKS",
AM2438="No root CAuse","No root cause",
AM2438="ODU HS","ACTIVE",
AM2438="IP &amp; VLAN","ACTIVE",
AM2438="Warehouse HUAWEI","SPARE-ISSUE",
AM2438="SPARE-HS","SPARE-ISSUE",
AM2438="Power Telco","ACTIVE", AM2438="no impacts","no impacts"
),"")</f>
        <v>no impacts</v>
      </c>
      <c r="AO2438" s="93" t="s">
        <v>5537</v>
      </c>
      <c r="AP2438" s="101" t="str">
        <f t="shared" si="70"/>
        <v>OST_008</v>
      </c>
      <c r="AQ2438" s="9"/>
      <c r="AR2438" s="17" t="s">
        <v>5537</v>
      </c>
      <c r="AS2438" s="7" t="s">
        <v>5537</v>
      </c>
      <c r="AT2438" s="6"/>
      <c r="AU2438" s="7"/>
      <c r="AV2438" s="3" t="s">
        <v>5537</v>
      </c>
      <c r="AW2438" s="18" t="s">
        <v>5537</v>
      </c>
      <c r="AX2438" s="18" t="s">
        <v>5537</v>
      </c>
      <c r="AY2438" s="18" t="s">
        <v>5537</v>
      </c>
      <c r="AZ2438" s="18" t="s">
        <v>5537</v>
      </c>
      <c r="BA2438" s="18" t="s">
        <v>5537</v>
      </c>
      <c r="BB2438" s="18" t="s">
        <v>5537</v>
      </c>
      <c r="BC2438" s="18" t="s">
        <v>5537</v>
      </c>
      <c r="BD2438" s="18" t="s">
        <v>5537</v>
      </c>
      <c r="BE2438" s="18" t="s">
        <v>5537</v>
      </c>
      <c r="BF2438" s="18" t="s">
        <v>5537</v>
      </c>
      <c r="BG2438" s="18" t="s">
        <v>5537</v>
      </c>
      <c r="BH2438" s="18" t="s">
        <v>5537</v>
      </c>
      <c r="BI2438" s="9" t="s">
        <v>5537</v>
      </c>
      <c r="BJ2438" s="14"/>
      <c r="BK2438" s="14" t="s">
        <v>5537</v>
      </c>
      <c r="BL2438" s="14" t="str">
        <f>_xlfn.XLOOKUP(B2438,'[4]cell downs 18042026 17h'!$B:$B,'[4]cell downs 18042026 17h'!$B:$B,"")</f>
        <v/>
      </c>
      <c r="BM2438" s="14" t="str">
        <f>_xlfn.XLOOKUP(B2438,'[5]Cells Huawei 19042026 15h'!$B:$B,'[5]Cells Huawei 19042026 15h'!$B:$B,"")</f>
        <v/>
      </c>
      <c r="BN2438" s="9" t="str">
        <f>_xlfn.XLOOKUP(B2438,'[6]cells down 19042026 9H40'!$B:$B,'[6]cells down 19042026 9H40'!$B:$B,"")</f>
        <v/>
      </c>
      <c r="BO2438" s="9" t="s">
        <v>5537</v>
      </c>
      <c r="BP2438" s="9" t="s">
        <v>12</v>
      </c>
    </row>
    <row r="2439" spans="1:68" s="20" customFormat="1" x14ac:dyDescent="0.3">
      <c r="A2439" s="1" t="s">
        <v>5158</v>
      </c>
      <c r="B2439" s="8" t="s">
        <v>5159</v>
      </c>
      <c r="C2439" s="3" t="str">
        <f>_xlfn.XLOOKUP(B2439,'[1]daily break down'!$D:$D,'[1]daily break down'!$E:$E,"")</f>
        <v>OUEST</v>
      </c>
      <c r="D2439" s="1" t="s">
        <v>11</v>
      </c>
      <c r="E2439" s="1" t="s">
        <v>12</v>
      </c>
      <c r="F2439" s="3" t="s">
        <v>102</v>
      </c>
      <c r="G2439" s="1" t="s">
        <v>1365</v>
      </c>
      <c r="H2439" s="32" t="str">
        <f>_xlfn.XLOOKUP(B2439,[2]CALCULATION!$B:$B,[2]CALCULATION!$H:$H,"")</f>
        <v>Huawei</v>
      </c>
      <c r="I2439" s="28">
        <v>0</v>
      </c>
      <c r="J2439" s="28">
        <v>0</v>
      </c>
      <c r="K2439" s="28">
        <v>0</v>
      </c>
      <c r="L2439" s="28">
        <v>0</v>
      </c>
      <c r="M2439" s="28">
        <v>0</v>
      </c>
      <c r="N2439" s="28">
        <v>0</v>
      </c>
      <c r="O2439" s="28">
        <v>0</v>
      </c>
      <c r="P2439" s="28">
        <v>0</v>
      </c>
      <c r="Q2439" s="28">
        <v>0</v>
      </c>
      <c r="R2439" s="28">
        <v>0</v>
      </c>
      <c r="S2439" s="94">
        <v>0</v>
      </c>
      <c r="T2439" s="94">
        <f>_xlfn.XLOOKUP(B2439,'[3]Nur des jours'!$B:$B,'[3]Nur des jours'!$U:$U,"")</f>
        <v>0</v>
      </c>
      <c r="U2439" s="94">
        <v>0</v>
      </c>
      <c r="V2439" s="94">
        <v>0</v>
      </c>
      <c r="W2439" s="94">
        <v>0</v>
      </c>
      <c r="X2439" s="94">
        <v>0</v>
      </c>
      <c r="Y2439" s="94">
        <v>0</v>
      </c>
      <c r="Z2439" s="94">
        <v>0</v>
      </c>
      <c r="AA2439" s="94">
        <v>0</v>
      </c>
      <c r="AB2439" s="94">
        <v>0</v>
      </c>
      <c r="AC2439" s="94"/>
      <c r="AD2439" s="94">
        <v>0</v>
      </c>
      <c r="AE2439" s="94">
        <v>0</v>
      </c>
      <c r="AF2439" s="94">
        <v>0</v>
      </c>
      <c r="AG2439" s="94">
        <v>0</v>
      </c>
      <c r="AH2439" s="94">
        <v>0</v>
      </c>
      <c r="AI2439" s="49" t="s">
        <v>5559</v>
      </c>
      <c r="AJ2439" s="49"/>
      <c r="AK2439" s="48" t="str" cm="1">
        <f t="array" ref="AK2439">IFERROR(_xlfn.IFS(
AM2439="MPR ISSUE","PDH",
AM2439="BSS Hardware Issue","BSS",
AM2439="Sites strategiques, MLL, Pylone, etc.","ENVTECH",
AM2439="AKTIVCO DEFAUT GE &amp; POWER Cabinet","AKTIVCO",
AM2439="AKTIVCO Coupure ENEO &amp; Baisse de tension","AKTIVCO GRID ONLY",
AM2439="Coupure ENEO &amp; Baisse de tension","IHS GRID ONLY",
AM2439="Defaut GE &amp; POWER Cabinet","IHS",
AM2439="Sharing","Partners",
AM2439="Sites strategiques &amp; DataCenter","SST &amp; DC",
AM2439="Exclu","Exclu",
AM2439="SAT","SAT",
AM2439="SPARE-ISSUE","SPARE-ISSUE",
AM2439="Fiber CAmtel","TRANS_FO_CAMTEL",
AM2439="Fiber AOF","Fiber AOF",
AM2439="Projet OCM (HUAWEI)","TRAVAUX-HUAWEI",
AM2439="Projet OCM (NOKIA)","TRAVAUX-NOKIA",
AM2439="ACCESS-ISSUE","ACCESS-ISSUE",
AM2439="Projet OCM (ZTE, NOKIA, autres projets)","TRAVAUX OCM",
AM2439="No root CAuse","No root cause",
AM2439="ODU HS","PDH",
AM2439="IP &amp; VLAN","PDH",
AM2439="Warehouse HUAWEI","SPARE-ISSUE",
AM2439="SPARE-HS","SPARE-ISSUE",
AM2439="Power Telco","BSS",AM2439="no impacts","no impacts"
),"")</f>
        <v>no impacts</v>
      </c>
      <c r="AL2439" s="48" t="str" cm="1">
        <f t="array" ref="AL2439">IFERROR(_xlfn.IFS(
AM2439="MPR ISSUE","TX ISSUE",
AM2439="BSS Hardware Issue","RAN ISSUE",
AM2439="Sites strategiques, MLL, Pylone, etc.","ENVTECH",
AM2439="AKTIVCO DEFAUT GE &amp; POWER Cabinet","POWER ISSUE",
AM2439="AKTIVCO Coupure ENEO &amp; Baisse de tension","POWER ISSUE",
AM2439="Coupure ENEO &amp; Baisse de tension","POWER ISSUE",
AM2439="Defaut GE &amp; POWER Cabinet","POWER ISSUE",
AM2439="Sharing","POWER ISSUE",
AM2439="Sites strategiques &amp; DataCenter","POWER ISSUE",
AM2439="Exclu","Exclu",
AM2439="SAT","TX ISSUE",
AM2439="SPARE-ISSUE","SPARE-ISSUE",
AM2439="Fiber CAmtel","TX ISSUE",
AM2439="Fiber AOF","TX ISSUE",
AM2439="Projet OCM (HUAWEI)","TRAVAUX-HUAWEI",
AM2439="Projet OCM (NOKIA)","TRAVAUX -NOKIA",
AM2439="ACCESS-ISSUE","ACCESS-ISSUE",
AM2439="Projet OCM (ZTE, NOKIA, autres projets)","TRAVAUX OCM",
AM2439="No root CAuse","No root cause",
AM2439="ODU HS","TX ISSUE",
AM2439="IP &amp; VLAN","TX ISSUE",
AM2439="Warehouse HUAWEI","SPARE-ISSUE",
AM2439="SPARE-HS","SPARE-ISSUE",
AM2439="Power Telco","RAN ISSUE",AM2439="no impacts","no impacts"
),"")</f>
        <v>no impacts</v>
      </c>
      <c r="AM2439" s="67" t="s">
        <v>5605</v>
      </c>
      <c r="AN2439" s="48" t="str" cm="1">
        <f t="array" ref="AN2439">IFERROR(_xlfn.IFS(
AM2439="MPR ISSUE","ACTIVE",
AM2439="BSS Hardware Issue","ACTIVE",
AM2439="Sites strategiques, MLL, Pylone, etc.","PASSIVE",
AM2439="AKTIVCO DEFAUT GE &amp; POWER Cabinet","PASSIVE",
AM2439="AKTIVCO Coupure ENEO &amp; Baisse de tension","PASSIVE",
AM2439="Coupure ENEO &amp; Baisse de tension","PASSIVE",
AM2439="Defaut GE &amp; POWER Cabinet","PASSIVE",
AM2439="Sharing","PASSIVE",
AM2439="Sites strategiques &amp; DataCenter","PASSIVE",
AM2439="Exclu","Exclu",
AM2439="SAT","ACTIVE",
AM2439="SPARE-ISSUE","SPARE-ISSUE",
AM2439="Fiber CAmtel","ACTIVE",
AM2439="Fiber AOF","ACTIVE",
AM2439="Projet OCM (HUAWEI)","PLANNED WORKS",
AM2439="Projet OCM (NOKIA)","PLANNED WORKS",
AM2439="ACCESS-ISSUE","ACCESS-ISSUE",
AM2439="Projet OCM (ZTE, NOKIA, autres projets)","PLANNED WORKS",
AM2439="No root CAuse","No root cause",
AM2439="ODU HS","ACTIVE",
AM2439="IP &amp; VLAN","ACTIVE",
AM2439="Warehouse HUAWEI","SPARE-ISSUE",
AM2439="SPARE-HS","SPARE-ISSUE",
AM2439="Power Telco","ACTIVE", AM2439="no impacts","no impacts"
),"")</f>
        <v>no impacts</v>
      </c>
      <c r="AO2439" s="93" t="s">
        <v>5537</v>
      </c>
      <c r="AP2439" s="101" t="str">
        <f t="shared" si="70"/>
        <v>OST_144</v>
      </c>
      <c r="AQ2439" s="9"/>
      <c r="AR2439" s="17" t="s">
        <v>5537</v>
      </c>
      <c r="AS2439" s="7" t="s">
        <v>5537</v>
      </c>
      <c r="AT2439" s="6"/>
      <c r="AU2439" s="7"/>
      <c r="AV2439" s="3" t="s">
        <v>5537</v>
      </c>
      <c r="AW2439" s="18" t="s">
        <v>5537</v>
      </c>
      <c r="AX2439" s="18" t="s">
        <v>5537</v>
      </c>
      <c r="AY2439" s="18" t="s">
        <v>5537</v>
      </c>
      <c r="AZ2439" s="18" t="s">
        <v>5537</v>
      </c>
      <c r="BA2439" s="18" t="s">
        <v>5537</v>
      </c>
      <c r="BB2439" s="18" t="s">
        <v>5537</v>
      </c>
      <c r="BC2439" s="18" t="s">
        <v>5537</v>
      </c>
      <c r="BD2439" s="18" t="s">
        <v>5537</v>
      </c>
      <c r="BE2439" s="18" t="s">
        <v>5537</v>
      </c>
      <c r="BF2439" s="18" t="s">
        <v>5537</v>
      </c>
      <c r="BG2439" s="18" t="s">
        <v>5537</v>
      </c>
      <c r="BH2439" s="18" t="s">
        <v>5537</v>
      </c>
      <c r="BI2439" s="9" t="s">
        <v>5537</v>
      </c>
      <c r="BJ2439" s="14"/>
      <c r="BK2439" s="14" t="s">
        <v>5537</v>
      </c>
      <c r="BL2439" s="14" t="str">
        <f>_xlfn.XLOOKUP(B2439,'[4]cell downs 18042026 17h'!$B:$B,'[4]cell downs 18042026 17h'!$B:$B,"")</f>
        <v/>
      </c>
      <c r="BM2439" s="14" t="str">
        <f>_xlfn.XLOOKUP(B2439,'[5]Cells Huawei 19042026 15h'!$B:$B,'[5]Cells Huawei 19042026 15h'!$B:$B,"")</f>
        <v/>
      </c>
      <c r="BN2439" s="9" t="str">
        <f>_xlfn.XLOOKUP(B2439,'[6]cells down 19042026 9H40'!$B:$B,'[6]cells down 19042026 9H40'!$B:$B,"")</f>
        <v/>
      </c>
      <c r="BO2439" s="9" t="s">
        <v>5159</v>
      </c>
      <c r="BP2439" s="9" t="s">
        <v>12</v>
      </c>
    </row>
    <row r="2440" spans="1:68" s="20" customFormat="1" x14ac:dyDescent="0.3">
      <c r="A2440" s="1" t="s">
        <v>5160</v>
      </c>
      <c r="B2440" s="8" t="s">
        <v>5161</v>
      </c>
      <c r="C2440" s="3" t="str">
        <f>_xlfn.XLOOKUP(B2440,'[1]daily break down'!$D:$D,'[1]daily break down'!$E:$E,"")</f>
        <v>OUEST</v>
      </c>
      <c r="D2440" s="1" t="s">
        <v>11</v>
      </c>
      <c r="E2440" s="1" t="s">
        <v>12</v>
      </c>
      <c r="F2440" s="3" t="s">
        <v>102</v>
      </c>
      <c r="G2440" s="1" t="s">
        <v>5160</v>
      </c>
      <c r="H2440" s="32" t="str">
        <f>_xlfn.XLOOKUP(B2440,[2]CALCULATION!$B:$B,[2]CALCULATION!$H:$H,"")</f>
        <v>HUAWEI</v>
      </c>
      <c r="I2440" s="28">
        <v>0</v>
      </c>
      <c r="J2440" s="28">
        <v>0</v>
      </c>
      <c r="K2440" s="28">
        <v>0</v>
      </c>
      <c r="L2440" s="28">
        <v>0</v>
      </c>
      <c r="M2440" s="28">
        <v>0</v>
      </c>
      <c r="N2440" s="28">
        <v>0</v>
      </c>
      <c r="O2440" s="28">
        <v>0</v>
      </c>
      <c r="P2440" s="28">
        <v>0</v>
      </c>
      <c r="Q2440" s="28">
        <v>0</v>
      </c>
      <c r="R2440" s="28">
        <v>0</v>
      </c>
      <c r="S2440" s="94">
        <v>0</v>
      </c>
      <c r="T2440" s="94">
        <f>_xlfn.XLOOKUP(B2440,'[3]Nur des jours'!$B:$B,'[3]Nur des jours'!$U:$U,"")</f>
        <v>0</v>
      </c>
      <c r="U2440" s="94">
        <v>0</v>
      </c>
      <c r="V2440" s="94">
        <v>0</v>
      </c>
      <c r="W2440" s="94">
        <v>0</v>
      </c>
      <c r="X2440" s="94">
        <v>0</v>
      </c>
      <c r="Y2440" s="94">
        <v>0</v>
      </c>
      <c r="Z2440" s="94">
        <v>0</v>
      </c>
      <c r="AA2440" s="94">
        <v>0</v>
      </c>
      <c r="AB2440" s="94">
        <v>0</v>
      </c>
      <c r="AC2440" s="94"/>
      <c r="AD2440" s="94">
        <v>0</v>
      </c>
      <c r="AE2440" s="94">
        <v>0</v>
      </c>
      <c r="AF2440" s="94">
        <v>0</v>
      </c>
      <c r="AG2440" s="94">
        <v>0</v>
      </c>
      <c r="AH2440" s="94">
        <v>0</v>
      </c>
      <c r="AI2440" s="49" t="s">
        <v>5559</v>
      </c>
      <c r="AJ2440" s="49"/>
      <c r="AK2440" s="48" t="str" cm="1">
        <f t="array" ref="AK2440">IFERROR(_xlfn.IFS(
AM2440="MPR ISSUE","PDH",
AM2440="BSS Hardware Issue","BSS",
AM2440="Sites strategiques, MLL, Pylone, etc.","ENVTECH",
AM2440="AKTIVCO DEFAUT GE &amp; POWER Cabinet","AKTIVCO",
AM2440="AKTIVCO Coupure ENEO &amp; Baisse de tension","AKTIVCO GRID ONLY",
AM2440="Coupure ENEO &amp; Baisse de tension","IHS GRID ONLY",
AM2440="Defaut GE &amp; POWER Cabinet","IHS",
AM2440="Sharing","Partners",
AM2440="Sites strategiques &amp; DataCenter","SST &amp; DC",
AM2440="Exclu","Exclu",
AM2440="SAT","SAT",
AM2440="SPARE-ISSUE","SPARE-ISSUE",
AM2440="Fiber CAmtel","TRANS_FO_CAMTEL",
AM2440="Fiber AOF","Fiber AOF",
AM2440="Projet OCM (HUAWEI)","TRAVAUX-HUAWEI",
AM2440="Projet OCM (NOKIA)","TRAVAUX-NOKIA",
AM2440="ACCESS-ISSUE","ACCESS-ISSUE",
AM2440="Projet OCM (ZTE, NOKIA, autres projets)","TRAVAUX OCM",
AM2440="No root CAuse","No root cause",
AM2440="ODU HS","PDH",
AM2440="IP &amp; VLAN","PDH",
AM2440="Warehouse HUAWEI","SPARE-ISSUE",
AM2440="SPARE-HS","SPARE-ISSUE",
AM2440="Power Telco","BSS",AM2440="no impacts","no impacts"
),"")</f>
        <v>no impacts</v>
      </c>
      <c r="AL2440" s="48" t="str" cm="1">
        <f t="array" ref="AL2440">IFERROR(_xlfn.IFS(
AM2440="MPR ISSUE","TX ISSUE",
AM2440="BSS Hardware Issue","RAN ISSUE",
AM2440="Sites strategiques, MLL, Pylone, etc.","ENVTECH",
AM2440="AKTIVCO DEFAUT GE &amp; POWER Cabinet","POWER ISSUE",
AM2440="AKTIVCO Coupure ENEO &amp; Baisse de tension","POWER ISSUE",
AM2440="Coupure ENEO &amp; Baisse de tension","POWER ISSUE",
AM2440="Defaut GE &amp; POWER Cabinet","POWER ISSUE",
AM2440="Sharing","POWER ISSUE",
AM2440="Sites strategiques &amp; DataCenter","POWER ISSUE",
AM2440="Exclu","Exclu",
AM2440="SAT","TX ISSUE",
AM2440="SPARE-ISSUE","SPARE-ISSUE",
AM2440="Fiber CAmtel","TX ISSUE",
AM2440="Fiber AOF","TX ISSUE",
AM2440="Projet OCM (HUAWEI)","TRAVAUX-HUAWEI",
AM2440="Projet OCM (NOKIA)","TRAVAUX -NOKIA",
AM2440="ACCESS-ISSUE","ACCESS-ISSUE",
AM2440="Projet OCM (ZTE, NOKIA, autres projets)","TRAVAUX OCM",
AM2440="No root CAuse","No root cause",
AM2440="ODU HS","TX ISSUE",
AM2440="IP &amp; VLAN","TX ISSUE",
AM2440="Warehouse HUAWEI","SPARE-ISSUE",
AM2440="SPARE-HS","SPARE-ISSUE",
AM2440="Power Telco","RAN ISSUE",AM2440="no impacts","no impacts"
),"")</f>
        <v>no impacts</v>
      </c>
      <c r="AM2440" s="67" t="s">
        <v>5605</v>
      </c>
      <c r="AN2440" s="48" t="str" cm="1">
        <f t="array" ref="AN2440">IFERROR(_xlfn.IFS(
AM2440="MPR ISSUE","ACTIVE",
AM2440="BSS Hardware Issue","ACTIVE",
AM2440="Sites strategiques, MLL, Pylone, etc.","PASSIVE",
AM2440="AKTIVCO DEFAUT GE &amp; POWER Cabinet","PASSIVE",
AM2440="AKTIVCO Coupure ENEO &amp; Baisse de tension","PASSIVE",
AM2440="Coupure ENEO &amp; Baisse de tension","PASSIVE",
AM2440="Defaut GE &amp; POWER Cabinet","PASSIVE",
AM2440="Sharing","PASSIVE",
AM2440="Sites strategiques &amp; DataCenter","PASSIVE",
AM2440="Exclu","Exclu",
AM2440="SAT","ACTIVE",
AM2440="SPARE-ISSUE","SPARE-ISSUE",
AM2440="Fiber CAmtel","ACTIVE",
AM2440="Fiber AOF","ACTIVE",
AM2440="Projet OCM (HUAWEI)","PLANNED WORKS",
AM2440="Projet OCM (NOKIA)","PLANNED WORKS",
AM2440="ACCESS-ISSUE","ACCESS-ISSUE",
AM2440="Projet OCM (ZTE, NOKIA, autres projets)","PLANNED WORKS",
AM2440="No root CAuse","No root cause",
AM2440="ODU HS","ACTIVE",
AM2440="IP &amp; VLAN","ACTIVE",
AM2440="Warehouse HUAWEI","SPARE-ISSUE",
AM2440="SPARE-HS","SPARE-ISSUE",
AM2440="Power Telco","ACTIVE", AM2440="no impacts","no impacts"
),"")</f>
        <v>no impacts</v>
      </c>
      <c r="AO2440" s="93" t="s">
        <v>5537</v>
      </c>
      <c r="AP2440" s="101" t="str">
        <f t="shared" si="70"/>
        <v>OST_013</v>
      </c>
      <c r="AQ2440" s="9"/>
      <c r="AR2440" s="17" t="s">
        <v>5537</v>
      </c>
      <c r="AS2440" s="7" t="s">
        <v>5537</v>
      </c>
      <c r="AT2440" s="6"/>
      <c r="AU2440" s="7"/>
      <c r="AV2440" s="3" t="s">
        <v>5537</v>
      </c>
      <c r="AW2440" s="18" t="s">
        <v>5537</v>
      </c>
      <c r="AX2440" s="18" t="s">
        <v>5537</v>
      </c>
      <c r="AY2440" s="18" t="s">
        <v>5537</v>
      </c>
      <c r="AZ2440" s="18" t="s">
        <v>5537</v>
      </c>
      <c r="BA2440" s="18" t="s">
        <v>5537</v>
      </c>
      <c r="BB2440" s="18" t="s">
        <v>5537</v>
      </c>
      <c r="BC2440" s="18" t="s">
        <v>5537</v>
      </c>
      <c r="BD2440" s="18" t="s">
        <v>5537</v>
      </c>
      <c r="BE2440" s="18" t="s">
        <v>5537</v>
      </c>
      <c r="BF2440" s="18" t="s">
        <v>5537</v>
      </c>
      <c r="BG2440" s="18" t="s">
        <v>5537</v>
      </c>
      <c r="BH2440" s="18" t="s">
        <v>5537</v>
      </c>
      <c r="BI2440" s="9" t="s">
        <v>5537</v>
      </c>
      <c r="BJ2440" s="14"/>
      <c r="BK2440" s="14" t="s">
        <v>5537</v>
      </c>
      <c r="BL2440" s="14" t="str">
        <f>_xlfn.XLOOKUP(B2440,'[4]cell downs 18042026 17h'!$B:$B,'[4]cell downs 18042026 17h'!$B:$B,"")</f>
        <v/>
      </c>
      <c r="BM2440" s="14" t="str">
        <f>_xlfn.XLOOKUP(B2440,'[5]Cells Huawei 19042026 15h'!$B:$B,'[5]Cells Huawei 19042026 15h'!$B:$B,"")</f>
        <v/>
      </c>
      <c r="BN2440" s="9" t="str">
        <f>_xlfn.XLOOKUP(B2440,'[6]cells down 19042026 9H40'!$B:$B,'[6]cells down 19042026 9H40'!$B:$B,"")</f>
        <v/>
      </c>
      <c r="BO2440" s="9" t="s">
        <v>5161</v>
      </c>
      <c r="BP2440" s="9" t="s">
        <v>12</v>
      </c>
    </row>
    <row r="2441" spans="1:68" s="20" customFormat="1" x14ac:dyDescent="0.3">
      <c r="A2441" s="1" t="s">
        <v>5162</v>
      </c>
      <c r="B2441" s="8" t="s">
        <v>5163</v>
      </c>
      <c r="C2441" s="3" t="str">
        <f>_xlfn.XLOOKUP(B2441,'[1]daily break down'!$D:$D,'[1]daily break down'!$E:$E,"")</f>
        <v>OUEST</v>
      </c>
      <c r="D2441" s="1" t="s">
        <v>11</v>
      </c>
      <c r="E2441" s="1" t="s">
        <v>12</v>
      </c>
      <c r="F2441" s="3" t="s">
        <v>102</v>
      </c>
      <c r="G2441" s="1" t="s">
        <v>5162</v>
      </c>
      <c r="H2441" s="32" t="str">
        <f>_xlfn.XLOOKUP(B2441,[2]CALCULATION!$B:$B,[2]CALCULATION!$H:$H,"")</f>
        <v>HUAWEI</v>
      </c>
      <c r="I2441" s="28">
        <v>0</v>
      </c>
      <c r="J2441" s="28">
        <v>0</v>
      </c>
      <c r="K2441" s="28">
        <v>0</v>
      </c>
      <c r="L2441" s="28">
        <v>0</v>
      </c>
      <c r="M2441" s="28">
        <v>0</v>
      </c>
      <c r="N2441" s="28">
        <v>0</v>
      </c>
      <c r="O2441" s="28">
        <v>0</v>
      </c>
      <c r="P2441" s="28">
        <v>0</v>
      </c>
      <c r="Q2441" s="28">
        <v>0</v>
      </c>
      <c r="R2441" s="28">
        <v>0</v>
      </c>
      <c r="S2441" s="94">
        <v>0</v>
      </c>
      <c r="T2441" s="94">
        <f>_xlfn.XLOOKUP(B2441,'[3]Nur des jours'!$B:$B,'[3]Nur des jours'!$U:$U,"")</f>
        <v>0</v>
      </c>
      <c r="U2441" s="94">
        <v>0</v>
      </c>
      <c r="V2441" s="94">
        <v>0</v>
      </c>
      <c r="W2441" s="94">
        <v>0</v>
      </c>
      <c r="X2441" s="94">
        <v>0</v>
      </c>
      <c r="Y2441" s="94">
        <v>0</v>
      </c>
      <c r="Z2441" s="94">
        <v>0</v>
      </c>
      <c r="AA2441" s="94">
        <v>0</v>
      </c>
      <c r="AB2441" s="94">
        <v>0</v>
      </c>
      <c r="AC2441" s="94"/>
      <c r="AD2441" s="94">
        <v>0</v>
      </c>
      <c r="AE2441" s="94">
        <v>0</v>
      </c>
      <c r="AF2441" s="94">
        <v>0</v>
      </c>
      <c r="AG2441" s="94">
        <v>0</v>
      </c>
      <c r="AH2441" s="94">
        <v>0</v>
      </c>
      <c r="AI2441" s="49" t="s">
        <v>5559</v>
      </c>
      <c r="AJ2441" s="49"/>
      <c r="AK2441" s="48" t="str" cm="1">
        <f t="array" ref="AK2441">IFERROR(_xlfn.IFS(
AM2441="MPR ISSUE","PDH",
AM2441="BSS Hardware Issue","BSS",
AM2441="Sites strategiques, MLL, Pylone, etc.","ENVTECH",
AM2441="AKTIVCO DEFAUT GE &amp; POWER Cabinet","AKTIVCO",
AM2441="AKTIVCO Coupure ENEO &amp; Baisse de tension","AKTIVCO GRID ONLY",
AM2441="Coupure ENEO &amp; Baisse de tension","IHS GRID ONLY",
AM2441="Defaut GE &amp; POWER Cabinet","IHS",
AM2441="Sharing","Partners",
AM2441="Sites strategiques &amp; DataCenter","SST &amp; DC",
AM2441="Exclu","Exclu",
AM2441="SAT","SAT",
AM2441="SPARE-ISSUE","SPARE-ISSUE",
AM2441="Fiber CAmtel","TRANS_FO_CAMTEL",
AM2441="Fiber AOF","Fiber AOF",
AM2441="Projet OCM (HUAWEI)","TRAVAUX-HUAWEI",
AM2441="Projet OCM (NOKIA)","TRAVAUX-NOKIA",
AM2441="ACCESS-ISSUE","ACCESS-ISSUE",
AM2441="Projet OCM (ZTE, NOKIA, autres projets)","TRAVAUX OCM",
AM2441="No root CAuse","No root cause",
AM2441="ODU HS","PDH",
AM2441="IP &amp; VLAN","PDH",
AM2441="Warehouse HUAWEI","SPARE-ISSUE",
AM2441="SPARE-HS","SPARE-ISSUE",
AM2441="Power Telco","BSS",AM2441="no impacts","no impacts"
),"")</f>
        <v>no impacts</v>
      </c>
      <c r="AL2441" s="48" t="str" cm="1">
        <f t="array" ref="AL2441">IFERROR(_xlfn.IFS(
AM2441="MPR ISSUE","TX ISSUE",
AM2441="BSS Hardware Issue","RAN ISSUE",
AM2441="Sites strategiques, MLL, Pylone, etc.","ENVTECH",
AM2441="AKTIVCO DEFAUT GE &amp; POWER Cabinet","POWER ISSUE",
AM2441="AKTIVCO Coupure ENEO &amp; Baisse de tension","POWER ISSUE",
AM2441="Coupure ENEO &amp; Baisse de tension","POWER ISSUE",
AM2441="Defaut GE &amp; POWER Cabinet","POWER ISSUE",
AM2441="Sharing","POWER ISSUE",
AM2441="Sites strategiques &amp; DataCenter","POWER ISSUE",
AM2441="Exclu","Exclu",
AM2441="SAT","TX ISSUE",
AM2441="SPARE-ISSUE","SPARE-ISSUE",
AM2441="Fiber CAmtel","TX ISSUE",
AM2441="Fiber AOF","TX ISSUE",
AM2441="Projet OCM (HUAWEI)","TRAVAUX-HUAWEI",
AM2441="Projet OCM (NOKIA)","TRAVAUX -NOKIA",
AM2441="ACCESS-ISSUE","ACCESS-ISSUE",
AM2441="Projet OCM (ZTE, NOKIA, autres projets)","TRAVAUX OCM",
AM2441="No root CAuse","No root cause",
AM2441="ODU HS","TX ISSUE",
AM2441="IP &amp; VLAN","TX ISSUE",
AM2441="Warehouse HUAWEI","SPARE-ISSUE",
AM2441="SPARE-HS","SPARE-ISSUE",
AM2441="Power Telco","RAN ISSUE",AM2441="no impacts","no impacts"
),"")</f>
        <v>no impacts</v>
      </c>
      <c r="AM2441" s="67" t="s">
        <v>5605</v>
      </c>
      <c r="AN2441" s="48" t="str" cm="1">
        <f t="array" ref="AN2441">IFERROR(_xlfn.IFS(
AM2441="MPR ISSUE","ACTIVE",
AM2441="BSS Hardware Issue","ACTIVE",
AM2441="Sites strategiques, MLL, Pylone, etc.","PASSIVE",
AM2441="AKTIVCO DEFAUT GE &amp; POWER Cabinet","PASSIVE",
AM2441="AKTIVCO Coupure ENEO &amp; Baisse de tension","PASSIVE",
AM2441="Coupure ENEO &amp; Baisse de tension","PASSIVE",
AM2441="Defaut GE &amp; POWER Cabinet","PASSIVE",
AM2441="Sharing","PASSIVE",
AM2441="Sites strategiques &amp; DataCenter","PASSIVE",
AM2441="Exclu","Exclu",
AM2441="SAT","ACTIVE",
AM2441="SPARE-ISSUE","SPARE-ISSUE",
AM2441="Fiber CAmtel","ACTIVE",
AM2441="Fiber AOF","ACTIVE",
AM2441="Projet OCM (HUAWEI)","PLANNED WORKS",
AM2441="Projet OCM (NOKIA)","PLANNED WORKS",
AM2441="ACCESS-ISSUE","ACCESS-ISSUE",
AM2441="Projet OCM (ZTE, NOKIA, autres projets)","PLANNED WORKS",
AM2441="No root CAuse","No root cause",
AM2441="ODU HS","ACTIVE",
AM2441="IP &amp; VLAN","ACTIVE",
AM2441="Warehouse HUAWEI","SPARE-ISSUE",
AM2441="SPARE-HS","SPARE-ISSUE",
AM2441="Power Telco","ACTIVE", AM2441="no impacts","no impacts"
),"")</f>
        <v>no impacts</v>
      </c>
      <c r="AO2441" s="93" t="s">
        <v>5537</v>
      </c>
      <c r="AP2441" s="101" t="str">
        <f t="shared" si="70"/>
        <v>OST_035</v>
      </c>
      <c r="AQ2441" s="9"/>
      <c r="AR2441" s="17" t="s">
        <v>5537</v>
      </c>
      <c r="AS2441" s="7" t="s">
        <v>5537</v>
      </c>
      <c r="AT2441" s="6"/>
      <c r="AU2441" s="7"/>
      <c r="AV2441" s="3" t="s">
        <v>5537</v>
      </c>
      <c r="AW2441" s="18" t="s">
        <v>5537</v>
      </c>
      <c r="AX2441" s="18" t="s">
        <v>5537</v>
      </c>
      <c r="AY2441" s="18" t="s">
        <v>5537</v>
      </c>
      <c r="AZ2441" s="18" t="s">
        <v>5537</v>
      </c>
      <c r="BA2441" s="18" t="s">
        <v>5537</v>
      </c>
      <c r="BB2441" s="18" t="s">
        <v>5537</v>
      </c>
      <c r="BC2441" s="18" t="s">
        <v>5537</v>
      </c>
      <c r="BD2441" s="18" t="s">
        <v>5537</v>
      </c>
      <c r="BE2441" s="18" t="s">
        <v>5537</v>
      </c>
      <c r="BF2441" s="18" t="s">
        <v>5537</v>
      </c>
      <c r="BG2441" s="18" t="s">
        <v>5537</v>
      </c>
      <c r="BH2441" s="18" t="s">
        <v>5537</v>
      </c>
      <c r="BI2441" s="9" t="s">
        <v>5537</v>
      </c>
      <c r="BJ2441" s="14"/>
      <c r="BK2441" s="14" t="s">
        <v>5537</v>
      </c>
      <c r="BL2441" s="14" t="str">
        <f>_xlfn.XLOOKUP(B2441,'[4]cell downs 18042026 17h'!$B:$B,'[4]cell downs 18042026 17h'!$B:$B,"")</f>
        <v/>
      </c>
      <c r="BM2441" s="14" t="str">
        <f>_xlfn.XLOOKUP(B2441,'[5]Cells Huawei 19042026 15h'!$B:$B,'[5]Cells Huawei 19042026 15h'!$B:$B,"")</f>
        <v/>
      </c>
      <c r="BN2441" s="9" t="str">
        <f>_xlfn.XLOOKUP(B2441,'[6]cells down 19042026 9H40'!$B:$B,'[6]cells down 19042026 9H40'!$B:$B,"")</f>
        <v/>
      </c>
      <c r="BO2441" s="9" t="s">
        <v>5163</v>
      </c>
      <c r="BP2441" s="9" t="s">
        <v>12</v>
      </c>
    </row>
    <row r="2442" spans="1:68" s="20" customFormat="1" x14ac:dyDescent="0.3">
      <c r="A2442" s="1" t="s">
        <v>4243</v>
      </c>
      <c r="B2442" s="8" t="s">
        <v>5164</v>
      </c>
      <c r="C2442" s="3" t="str">
        <f>_xlfn.XLOOKUP(B2442,'[1]daily break down'!$D:$D,'[1]daily break down'!$E:$E,"")</f>
        <v>OUEST</v>
      </c>
      <c r="D2442" s="1" t="s">
        <v>11</v>
      </c>
      <c r="E2442" s="1" t="s">
        <v>12</v>
      </c>
      <c r="F2442" s="3" t="s">
        <v>102</v>
      </c>
      <c r="G2442" s="1" t="s">
        <v>4243</v>
      </c>
      <c r="H2442" s="32" t="str">
        <f>_xlfn.XLOOKUP(B2442,[2]CALCULATION!$B:$B,[2]CALCULATION!$H:$H,"")</f>
        <v>HUAWEI</v>
      </c>
      <c r="I2442" s="28">
        <v>0</v>
      </c>
      <c r="J2442" s="28">
        <v>0</v>
      </c>
      <c r="K2442" s="28">
        <v>0</v>
      </c>
      <c r="L2442" s="28">
        <v>0</v>
      </c>
      <c r="M2442" s="28">
        <v>0</v>
      </c>
      <c r="N2442" s="28">
        <v>0</v>
      </c>
      <c r="O2442" s="28">
        <v>0</v>
      </c>
      <c r="P2442" s="28">
        <v>0</v>
      </c>
      <c r="Q2442" s="28">
        <v>0</v>
      </c>
      <c r="R2442" s="28">
        <v>0</v>
      </c>
      <c r="S2442" s="94">
        <v>0</v>
      </c>
      <c r="T2442" s="94">
        <f>_xlfn.XLOOKUP(B2442,'[3]Nur des jours'!$B:$B,'[3]Nur des jours'!$U:$U,"")</f>
        <v>0</v>
      </c>
      <c r="U2442" s="94">
        <v>0</v>
      </c>
      <c r="V2442" s="94">
        <v>0</v>
      </c>
      <c r="W2442" s="94">
        <v>0</v>
      </c>
      <c r="X2442" s="94">
        <v>0</v>
      </c>
      <c r="Y2442" s="94">
        <v>0</v>
      </c>
      <c r="Z2442" s="94">
        <v>0</v>
      </c>
      <c r="AA2442" s="94">
        <v>0</v>
      </c>
      <c r="AB2442" s="94">
        <v>0</v>
      </c>
      <c r="AC2442" s="94"/>
      <c r="AD2442" s="94">
        <v>0</v>
      </c>
      <c r="AE2442" s="94">
        <v>0</v>
      </c>
      <c r="AF2442" s="94">
        <v>0</v>
      </c>
      <c r="AG2442" s="94">
        <v>0</v>
      </c>
      <c r="AH2442" s="94">
        <v>0</v>
      </c>
      <c r="AI2442" s="49" t="s">
        <v>5559</v>
      </c>
      <c r="AJ2442" s="49"/>
      <c r="AK2442" s="48" t="str" cm="1">
        <f t="array" ref="AK2442">IFERROR(_xlfn.IFS(
AM2442="MPR ISSUE","PDH",
AM2442="BSS Hardware Issue","BSS",
AM2442="Sites strategiques, MLL, Pylone, etc.","ENVTECH",
AM2442="AKTIVCO DEFAUT GE &amp; POWER Cabinet","AKTIVCO",
AM2442="AKTIVCO Coupure ENEO &amp; Baisse de tension","AKTIVCO GRID ONLY",
AM2442="Coupure ENEO &amp; Baisse de tension","IHS GRID ONLY",
AM2442="Defaut GE &amp; POWER Cabinet","IHS",
AM2442="Sharing","Partners",
AM2442="Sites strategiques &amp; DataCenter","SST &amp; DC",
AM2442="Exclu","Exclu",
AM2442="SAT","SAT",
AM2442="SPARE-ISSUE","SPARE-ISSUE",
AM2442="Fiber CAmtel","TRANS_FO_CAMTEL",
AM2442="Fiber AOF","Fiber AOF",
AM2442="Projet OCM (HUAWEI)","TRAVAUX-HUAWEI",
AM2442="Projet OCM (NOKIA)","TRAVAUX-NOKIA",
AM2442="ACCESS-ISSUE","ACCESS-ISSUE",
AM2442="Projet OCM (ZTE, NOKIA, autres projets)","TRAVAUX OCM",
AM2442="No root CAuse","No root cause",
AM2442="ODU HS","PDH",
AM2442="IP &amp; VLAN","PDH",
AM2442="Warehouse HUAWEI","SPARE-ISSUE",
AM2442="SPARE-HS","SPARE-ISSUE",
AM2442="Power Telco","BSS",AM2442="no impacts","no impacts"
),"")</f>
        <v>no impacts</v>
      </c>
      <c r="AL2442" s="48" t="str" cm="1">
        <f t="array" ref="AL2442">IFERROR(_xlfn.IFS(
AM2442="MPR ISSUE","TX ISSUE",
AM2442="BSS Hardware Issue","RAN ISSUE",
AM2442="Sites strategiques, MLL, Pylone, etc.","ENVTECH",
AM2442="AKTIVCO DEFAUT GE &amp; POWER Cabinet","POWER ISSUE",
AM2442="AKTIVCO Coupure ENEO &amp; Baisse de tension","POWER ISSUE",
AM2442="Coupure ENEO &amp; Baisse de tension","POWER ISSUE",
AM2442="Defaut GE &amp; POWER Cabinet","POWER ISSUE",
AM2442="Sharing","POWER ISSUE",
AM2442="Sites strategiques &amp; DataCenter","POWER ISSUE",
AM2442="Exclu","Exclu",
AM2442="SAT","TX ISSUE",
AM2442="SPARE-ISSUE","SPARE-ISSUE",
AM2442="Fiber CAmtel","TX ISSUE",
AM2442="Fiber AOF","TX ISSUE",
AM2442="Projet OCM (HUAWEI)","TRAVAUX-HUAWEI",
AM2442="Projet OCM (NOKIA)","TRAVAUX -NOKIA",
AM2442="ACCESS-ISSUE","ACCESS-ISSUE",
AM2442="Projet OCM (ZTE, NOKIA, autres projets)","TRAVAUX OCM",
AM2442="No root CAuse","No root cause",
AM2442="ODU HS","TX ISSUE",
AM2442="IP &amp; VLAN","TX ISSUE",
AM2442="Warehouse HUAWEI","SPARE-ISSUE",
AM2442="SPARE-HS","SPARE-ISSUE",
AM2442="Power Telco","RAN ISSUE",AM2442="no impacts","no impacts"
),"")</f>
        <v>no impacts</v>
      </c>
      <c r="AM2442" s="67" t="s">
        <v>5605</v>
      </c>
      <c r="AN2442" s="48" t="str" cm="1">
        <f t="array" ref="AN2442">IFERROR(_xlfn.IFS(
AM2442="MPR ISSUE","ACTIVE",
AM2442="BSS Hardware Issue","ACTIVE",
AM2442="Sites strategiques, MLL, Pylone, etc.","PASSIVE",
AM2442="AKTIVCO DEFAUT GE &amp; POWER Cabinet","PASSIVE",
AM2442="AKTIVCO Coupure ENEO &amp; Baisse de tension","PASSIVE",
AM2442="Coupure ENEO &amp; Baisse de tension","PASSIVE",
AM2442="Defaut GE &amp; POWER Cabinet","PASSIVE",
AM2442="Sharing","PASSIVE",
AM2442="Sites strategiques &amp; DataCenter","PASSIVE",
AM2442="Exclu","Exclu",
AM2442="SAT","ACTIVE",
AM2442="SPARE-ISSUE","SPARE-ISSUE",
AM2442="Fiber CAmtel","ACTIVE",
AM2442="Fiber AOF","ACTIVE",
AM2442="Projet OCM (HUAWEI)","PLANNED WORKS",
AM2442="Projet OCM (NOKIA)","PLANNED WORKS",
AM2442="ACCESS-ISSUE","ACCESS-ISSUE",
AM2442="Projet OCM (ZTE, NOKIA, autres projets)","PLANNED WORKS",
AM2442="No root CAuse","No root cause",
AM2442="ODU HS","ACTIVE",
AM2442="IP &amp; VLAN","ACTIVE",
AM2442="Warehouse HUAWEI","SPARE-ISSUE",
AM2442="SPARE-HS","SPARE-ISSUE",
AM2442="Power Telco","ACTIVE", AM2442="no impacts","no impacts"
),"")</f>
        <v>no impacts</v>
      </c>
      <c r="AO2442" s="93" t="s">
        <v>5537</v>
      </c>
      <c r="AP2442" s="101" t="str">
        <f t="shared" si="70"/>
        <v>OST_040</v>
      </c>
      <c r="AQ2442" s="9"/>
      <c r="AR2442" s="17" t="s">
        <v>5537</v>
      </c>
      <c r="AS2442" s="7" t="s">
        <v>5537</v>
      </c>
      <c r="AT2442" s="6"/>
      <c r="AU2442" s="7"/>
      <c r="AV2442" s="3" t="s">
        <v>5537</v>
      </c>
      <c r="AW2442" s="18" t="s">
        <v>5537</v>
      </c>
      <c r="AX2442" s="18" t="s">
        <v>5537</v>
      </c>
      <c r="AY2442" s="18" t="s">
        <v>5537</v>
      </c>
      <c r="AZ2442" s="18" t="s">
        <v>5537</v>
      </c>
      <c r="BA2442" s="18" t="s">
        <v>5537</v>
      </c>
      <c r="BB2442" s="18" t="s">
        <v>5537</v>
      </c>
      <c r="BC2442" s="18" t="s">
        <v>5537</v>
      </c>
      <c r="BD2442" s="18" t="s">
        <v>5537</v>
      </c>
      <c r="BE2442" s="18" t="s">
        <v>5537</v>
      </c>
      <c r="BF2442" s="18" t="s">
        <v>5537</v>
      </c>
      <c r="BG2442" s="18" t="s">
        <v>5537</v>
      </c>
      <c r="BH2442" s="18" t="s">
        <v>5537</v>
      </c>
      <c r="BI2442" s="9" t="s">
        <v>5537</v>
      </c>
      <c r="BJ2442" s="14"/>
      <c r="BK2442" s="14" t="s">
        <v>5537</v>
      </c>
      <c r="BL2442" s="14" t="str">
        <f>_xlfn.XLOOKUP(B2442,'[4]cell downs 18042026 17h'!$B:$B,'[4]cell downs 18042026 17h'!$B:$B,"")</f>
        <v/>
      </c>
      <c r="BM2442" s="14" t="str">
        <f>_xlfn.XLOOKUP(B2442,'[5]Cells Huawei 19042026 15h'!$B:$B,'[5]Cells Huawei 19042026 15h'!$B:$B,"")</f>
        <v/>
      </c>
      <c r="BN2442" s="9" t="str">
        <f>_xlfn.XLOOKUP(B2442,'[6]cells down 19042026 9H40'!$B:$B,'[6]cells down 19042026 9H40'!$B:$B,"")</f>
        <v/>
      </c>
      <c r="BO2442" s="9" t="s">
        <v>5164</v>
      </c>
      <c r="BP2442" s="9" t="s">
        <v>12</v>
      </c>
    </row>
    <row r="2443" spans="1:68" s="20" customFormat="1" x14ac:dyDescent="0.3">
      <c r="A2443" s="2" t="s">
        <v>5143</v>
      </c>
      <c r="B2443" s="8" t="s">
        <v>5165</v>
      </c>
      <c r="C2443" s="3" t="str">
        <f>_xlfn.XLOOKUP(B2443,'[1]daily break down'!$D:$D,'[1]daily break down'!$E:$E,"")</f>
        <v>OUEST</v>
      </c>
      <c r="D2443" s="1" t="s">
        <v>11</v>
      </c>
      <c r="E2443" s="1" t="s">
        <v>12</v>
      </c>
      <c r="F2443" s="3" t="s">
        <v>102</v>
      </c>
      <c r="G2443" s="1" t="s">
        <v>5143</v>
      </c>
      <c r="H2443" s="32" t="str">
        <f>_xlfn.XLOOKUP(B2443,[2]CALCULATION!$B:$B,[2]CALCULATION!$H:$H,"")</f>
        <v>HUAWEI</v>
      </c>
      <c r="I2443" s="28">
        <v>0</v>
      </c>
      <c r="J2443" s="28">
        <v>0</v>
      </c>
      <c r="K2443" s="28">
        <v>0</v>
      </c>
      <c r="L2443" s="28">
        <v>0</v>
      </c>
      <c r="M2443" s="28">
        <v>0</v>
      </c>
      <c r="N2443" s="28">
        <v>0</v>
      </c>
      <c r="O2443" s="28">
        <v>0</v>
      </c>
      <c r="P2443" s="28">
        <v>0</v>
      </c>
      <c r="Q2443" s="28">
        <v>0</v>
      </c>
      <c r="R2443" s="28">
        <v>0</v>
      </c>
      <c r="S2443" s="94">
        <v>0</v>
      </c>
      <c r="T2443" s="94">
        <f>_xlfn.XLOOKUP(B2443,'[3]Nur des jours'!$B:$B,'[3]Nur des jours'!$U:$U,"")</f>
        <v>0</v>
      </c>
      <c r="U2443" s="94">
        <v>0</v>
      </c>
      <c r="V2443" s="94">
        <v>0</v>
      </c>
      <c r="W2443" s="94">
        <v>0</v>
      </c>
      <c r="X2443" s="94">
        <v>0</v>
      </c>
      <c r="Y2443" s="94">
        <v>0</v>
      </c>
      <c r="Z2443" s="94">
        <v>0</v>
      </c>
      <c r="AA2443" s="94">
        <v>0</v>
      </c>
      <c r="AB2443" s="94">
        <v>0</v>
      </c>
      <c r="AC2443" s="94"/>
      <c r="AD2443" s="94">
        <v>0</v>
      </c>
      <c r="AE2443" s="94">
        <v>0</v>
      </c>
      <c r="AF2443" s="94">
        <v>0</v>
      </c>
      <c r="AG2443" s="94">
        <v>0</v>
      </c>
      <c r="AH2443" s="94">
        <v>0</v>
      </c>
      <c r="AI2443" s="49" t="s">
        <v>5559</v>
      </c>
      <c r="AJ2443" s="49"/>
      <c r="AK2443" s="48" t="str" cm="1">
        <f t="array" ref="AK2443">IFERROR(_xlfn.IFS(
AM2443="MPR ISSUE","PDH",
AM2443="BSS Hardware Issue","BSS",
AM2443="Sites strategiques, MLL, Pylone, etc.","ENVTECH",
AM2443="AKTIVCO DEFAUT GE &amp; POWER Cabinet","AKTIVCO",
AM2443="AKTIVCO Coupure ENEO &amp; Baisse de tension","AKTIVCO GRID ONLY",
AM2443="Coupure ENEO &amp; Baisse de tension","IHS GRID ONLY",
AM2443="Defaut GE &amp; POWER Cabinet","IHS",
AM2443="Sharing","Partners",
AM2443="Sites strategiques &amp; DataCenter","SST &amp; DC",
AM2443="Exclu","Exclu",
AM2443="SAT","SAT",
AM2443="SPARE-ISSUE","SPARE-ISSUE",
AM2443="Fiber CAmtel","TRANS_FO_CAMTEL",
AM2443="Fiber AOF","Fiber AOF",
AM2443="Projet OCM (HUAWEI)","TRAVAUX-HUAWEI",
AM2443="Projet OCM (NOKIA)","TRAVAUX-NOKIA",
AM2443="ACCESS-ISSUE","ACCESS-ISSUE",
AM2443="Projet OCM (ZTE, NOKIA, autres projets)","TRAVAUX OCM",
AM2443="No root CAuse","No root cause",
AM2443="ODU HS","PDH",
AM2443="IP &amp; VLAN","PDH",
AM2443="Warehouse HUAWEI","SPARE-ISSUE",
AM2443="SPARE-HS","SPARE-ISSUE",
AM2443="Power Telco","BSS",AM2443="no impacts","no impacts"
),"")</f>
        <v>no impacts</v>
      </c>
      <c r="AL2443" s="48" t="str" cm="1">
        <f t="array" ref="AL2443">IFERROR(_xlfn.IFS(
AM2443="MPR ISSUE","TX ISSUE",
AM2443="BSS Hardware Issue","RAN ISSUE",
AM2443="Sites strategiques, MLL, Pylone, etc.","ENVTECH",
AM2443="AKTIVCO DEFAUT GE &amp; POWER Cabinet","POWER ISSUE",
AM2443="AKTIVCO Coupure ENEO &amp; Baisse de tension","POWER ISSUE",
AM2443="Coupure ENEO &amp; Baisse de tension","POWER ISSUE",
AM2443="Defaut GE &amp; POWER Cabinet","POWER ISSUE",
AM2443="Sharing","POWER ISSUE",
AM2443="Sites strategiques &amp; DataCenter","POWER ISSUE",
AM2443="Exclu","Exclu",
AM2443="SAT","TX ISSUE",
AM2443="SPARE-ISSUE","SPARE-ISSUE",
AM2443="Fiber CAmtel","TX ISSUE",
AM2443="Fiber AOF","TX ISSUE",
AM2443="Projet OCM (HUAWEI)","TRAVAUX-HUAWEI",
AM2443="Projet OCM (NOKIA)","TRAVAUX -NOKIA",
AM2443="ACCESS-ISSUE","ACCESS-ISSUE",
AM2443="Projet OCM (ZTE, NOKIA, autres projets)","TRAVAUX OCM",
AM2443="No root CAuse","No root cause",
AM2443="ODU HS","TX ISSUE",
AM2443="IP &amp; VLAN","TX ISSUE",
AM2443="Warehouse HUAWEI","SPARE-ISSUE",
AM2443="SPARE-HS","SPARE-ISSUE",
AM2443="Power Telco","RAN ISSUE",AM2443="no impacts","no impacts"
),"")</f>
        <v>no impacts</v>
      </c>
      <c r="AM2443" s="67" t="s">
        <v>5605</v>
      </c>
      <c r="AN2443" s="48" t="str" cm="1">
        <f t="array" ref="AN2443">IFERROR(_xlfn.IFS(
AM2443="MPR ISSUE","ACTIVE",
AM2443="BSS Hardware Issue","ACTIVE",
AM2443="Sites strategiques, MLL, Pylone, etc.","PASSIVE",
AM2443="AKTIVCO DEFAUT GE &amp; POWER Cabinet","PASSIVE",
AM2443="AKTIVCO Coupure ENEO &amp; Baisse de tension","PASSIVE",
AM2443="Coupure ENEO &amp; Baisse de tension","PASSIVE",
AM2443="Defaut GE &amp; POWER Cabinet","PASSIVE",
AM2443="Sharing","PASSIVE",
AM2443="Sites strategiques &amp; DataCenter","PASSIVE",
AM2443="Exclu","Exclu",
AM2443="SAT","ACTIVE",
AM2443="SPARE-ISSUE","SPARE-ISSUE",
AM2443="Fiber CAmtel","ACTIVE",
AM2443="Fiber AOF","ACTIVE",
AM2443="Projet OCM (HUAWEI)","PLANNED WORKS",
AM2443="Projet OCM (NOKIA)","PLANNED WORKS",
AM2443="ACCESS-ISSUE","ACCESS-ISSUE",
AM2443="Projet OCM (ZTE, NOKIA, autres projets)","PLANNED WORKS",
AM2443="No root CAuse","No root cause",
AM2443="ODU HS","ACTIVE",
AM2443="IP &amp; VLAN","ACTIVE",
AM2443="Warehouse HUAWEI","SPARE-ISSUE",
AM2443="SPARE-HS","SPARE-ISSUE",
AM2443="Power Telco","ACTIVE", AM2443="no impacts","no impacts"
),"")</f>
        <v>no impacts</v>
      </c>
      <c r="AO2443" s="93" t="s">
        <v>5537</v>
      </c>
      <c r="AP2443" s="101" t="str">
        <f t="shared" si="70"/>
        <v>OST_034</v>
      </c>
      <c r="AQ2443" s="9"/>
      <c r="AR2443" s="17" t="s">
        <v>5537</v>
      </c>
      <c r="AS2443" s="7" t="s">
        <v>5537</v>
      </c>
      <c r="AT2443" s="6"/>
      <c r="AU2443" s="7"/>
      <c r="AV2443" s="3" t="s">
        <v>5537</v>
      </c>
      <c r="AW2443" s="18" t="s">
        <v>5537</v>
      </c>
      <c r="AX2443" s="18" t="s">
        <v>5537</v>
      </c>
      <c r="AY2443" s="18" t="s">
        <v>5537</v>
      </c>
      <c r="AZ2443" s="18" t="s">
        <v>5537</v>
      </c>
      <c r="BA2443" s="18" t="s">
        <v>5537</v>
      </c>
      <c r="BB2443" s="18" t="s">
        <v>5537</v>
      </c>
      <c r="BC2443" s="18" t="s">
        <v>5537</v>
      </c>
      <c r="BD2443" s="18" t="s">
        <v>5537</v>
      </c>
      <c r="BE2443" s="18" t="s">
        <v>5537</v>
      </c>
      <c r="BF2443" s="18" t="s">
        <v>5537</v>
      </c>
      <c r="BG2443" s="18" t="s">
        <v>5537</v>
      </c>
      <c r="BH2443" s="18" t="s">
        <v>5537</v>
      </c>
      <c r="BI2443" s="9" t="s">
        <v>5537</v>
      </c>
      <c r="BJ2443" s="14"/>
      <c r="BK2443" s="14" t="s">
        <v>5537</v>
      </c>
      <c r="BL2443" s="14" t="str">
        <f>_xlfn.XLOOKUP(B2443,'[4]cell downs 18042026 17h'!$B:$B,'[4]cell downs 18042026 17h'!$B:$B,"")</f>
        <v/>
      </c>
      <c r="BM2443" s="14" t="str">
        <f>_xlfn.XLOOKUP(B2443,'[5]Cells Huawei 19042026 15h'!$B:$B,'[5]Cells Huawei 19042026 15h'!$B:$B,"")</f>
        <v/>
      </c>
      <c r="BN2443" s="9" t="str">
        <f>_xlfn.XLOOKUP(B2443,'[6]cells down 19042026 9H40'!$B:$B,'[6]cells down 19042026 9H40'!$B:$B,"")</f>
        <v/>
      </c>
      <c r="BO2443" s="9" t="s">
        <v>5165</v>
      </c>
      <c r="BP2443" s="9" t="s">
        <v>12</v>
      </c>
    </row>
    <row r="2444" spans="1:68" s="20" customFormat="1" x14ac:dyDescent="0.3">
      <c r="A2444" s="1" t="s">
        <v>5170</v>
      </c>
      <c r="B2444" s="8" t="s">
        <v>5171</v>
      </c>
      <c r="C2444" s="3" t="str">
        <f>_xlfn.XLOOKUP(B2444,'[1]daily break down'!$D:$D,'[1]daily break down'!$E:$E,"")</f>
        <v>NORD-OUEST</v>
      </c>
      <c r="D2444" s="1" t="s">
        <v>11</v>
      </c>
      <c r="E2444" s="1" t="s">
        <v>12</v>
      </c>
      <c r="F2444" s="3" t="s">
        <v>102</v>
      </c>
      <c r="G2444" s="1" t="s">
        <v>5172</v>
      </c>
      <c r="H2444" s="32" t="str">
        <f>_xlfn.XLOOKUP(B2444,[2]CALCULATION!$B:$B,[2]CALCULATION!$H:$H,"")</f>
        <v>HUAWEI</v>
      </c>
      <c r="I2444" s="28">
        <v>0</v>
      </c>
      <c r="J2444" s="28">
        <v>0</v>
      </c>
      <c r="K2444" s="28">
        <v>0</v>
      </c>
      <c r="L2444" s="28">
        <v>0</v>
      </c>
      <c r="M2444" s="28">
        <v>0</v>
      </c>
      <c r="N2444" s="28">
        <v>0</v>
      </c>
      <c r="O2444" s="28">
        <v>0</v>
      </c>
      <c r="P2444" s="28">
        <v>0</v>
      </c>
      <c r="Q2444" s="28">
        <v>0</v>
      </c>
      <c r="R2444" s="28">
        <v>0</v>
      </c>
      <c r="S2444" s="94">
        <v>0</v>
      </c>
      <c r="T2444" s="94">
        <f>_xlfn.XLOOKUP(B2444,'[3]Nur des jours'!$B:$B,'[3]Nur des jours'!$U:$U,"")</f>
        <v>0</v>
      </c>
      <c r="U2444" s="94">
        <v>0</v>
      </c>
      <c r="V2444" s="94">
        <v>0</v>
      </c>
      <c r="W2444" s="94">
        <v>0</v>
      </c>
      <c r="X2444" s="94">
        <v>0</v>
      </c>
      <c r="Y2444" s="94">
        <v>0</v>
      </c>
      <c r="Z2444" s="94">
        <v>0</v>
      </c>
      <c r="AA2444" s="94">
        <v>0</v>
      </c>
      <c r="AB2444" s="94">
        <v>0</v>
      </c>
      <c r="AC2444" s="94"/>
      <c r="AD2444" s="94">
        <v>0</v>
      </c>
      <c r="AE2444" s="94">
        <v>0</v>
      </c>
      <c r="AF2444" s="94">
        <v>0</v>
      </c>
      <c r="AG2444" s="94">
        <v>0</v>
      </c>
      <c r="AH2444" s="94">
        <v>0</v>
      </c>
      <c r="AI2444" s="49" t="s">
        <v>5559</v>
      </c>
      <c r="AJ2444" s="49"/>
      <c r="AK2444" s="48" t="str" cm="1">
        <f t="array" ref="AK2444">IFERROR(_xlfn.IFS(
AM2444="MPR ISSUE","PDH",
AM2444="BSS Hardware Issue","BSS",
AM2444="Sites strategiques, MLL, Pylone, etc.","ENVTECH",
AM2444="AKTIVCO DEFAUT GE &amp; POWER Cabinet","AKTIVCO",
AM2444="AKTIVCO Coupure ENEO &amp; Baisse de tension","AKTIVCO GRID ONLY",
AM2444="Coupure ENEO &amp; Baisse de tension","IHS GRID ONLY",
AM2444="Defaut GE &amp; POWER Cabinet","IHS",
AM2444="Sharing","Partners",
AM2444="Sites strategiques &amp; DataCenter","SST &amp; DC",
AM2444="Exclu","Exclu",
AM2444="SAT","SAT",
AM2444="SPARE-ISSUE","SPARE-ISSUE",
AM2444="Fiber CAmtel","TRANS_FO_CAMTEL",
AM2444="Fiber AOF","Fiber AOF",
AM2444="Projet OCM (HUAWEI)","TRAVAUX-HUAWEI",
AM2444="Projet OCM (NOKIA)","TRAVAUX-NOKIA",
AM2444="ACCESS-ISSUE","ACCESS-ISSUE",
AM2444="Projet OCM (ZTE, NOKIA, autres projets)","TRAVAUX OCM",
AM2444="No root CAuse","No root cause",
AM2444="ODU HS","PDH",
AM2444="IP &amp; VLAN","PDH",
AM2444="Warehouse HUAWEI","SPARE-ISSUE",
AM2444="SPARE-HS","SPARE-ISSUE",
AM2444="Power Telco","BSS",AM2444="no impacts","no impacts"
),"")</f>
        <v>no impacts</v>
      </c>
      <c r="AL2444" s="48" t="str" cm="1">
        <f t="array" ref="AL2444">IFERROR(_xlfn.IFS(
AM2444="MPR ISSUE","TX ISSUE",
AM2444="BSS Hardware Issue","RAN ISSUE",
AM2444="Sites strategiques, MLL, Pylone, etc.","ENVTECH",
AM2444="AKTIVCO DEFAUT GE &amp; POWER Cabinet","POWER ISSUE",
AM2444="AKTIVCO Coupure ENEO &amp; Baisse de tension","POWER ISSUE",
AM2444="Coupure ENEO &amp; Baisse de tension","POWER ISSUE",
AM2444="Defaut GE &amp; POWER Cabinet","POWER ISSUE",
AM2444="Sharing","POWER ISSUE",
AM2444="Sites strategiques &amp; DataCenter","POWER ISSUE",
AM2444="Exclu","Exclu",
AM2444="SAT","TX ISSUE",
AM2444="SPARE-ISSUE","SPARE-ISSUE",
AM2444="Fiber CAmtel","TX ISSUE",
AM2444="Fiber AOF","TX ISSUE",
AM2444="Projet OCM (HUAWEI)","TRAVAUX-HUAWEI",
AM2444="Projet OCM (NOKIA)","TRAVAUX -NOKIA",
AM2444="ACCESS-ISSUE","ACCESS-ISSUE",
AM2444="Projet OCM (ZTE, NOKIA, autres projets)","TRAVAUX OCM",
AM2444="No root CAuse","No root cause",
AM2444="ODU HS","TX ISSUE",
AM2444="IP &amp; VLAN","TX ISSUE",
AM2444="Warehouse HUAWEI","SPARE-ISSUE",
AM2444="SPARE-HS","SPARE-ISSUE",
AM2444="Power Telco","RAN ISSUE",AM2444="no impacts","no impacts"
),"")</f>
        <v>no impacts</v>
      </c>
      <c r="AM2444" s="67" t="s">
        <v>5605</v>
      </c>
      <c r="AN2444" s="48" t="str" cm="1">
        <f t="array" ref="AN2444">IFERROR(_xlfn.IFS(
AM2444="MPR ISSUE","ACTIVE",
AM2444="BSS Hardware Issue","ACTIVE",
AM2444="Sites strategiques, MLL, Pylone, etc.","PASSIVE",
AM2444="AKTIVCO DEFAUT GE &amp; POWER Cabinet","PASSIVE",
AM2444="AKTIVCO Coupure ENEO &amp; Baisse de tension","PASSIVE",
AM2444="Coupure ENEO &amp; Baisse de tension","PASSIVE",
AM2444="Defaut GE &amp; POWER Cabinet","PASSIVE",
AM2444="Sharing","PASSIVE",
AM2444="Sites strategiques &amp; DataCenter","PASSIVE",
AM2444="Exclu","Exclu",
AM2444="SAT","ACTIVE",
AM2444="SPARE-ISSUE","SPARE-ISSUE",
AM2444="Fiber CAmtel","ACTIVE",
AM2444="Fiber AOF","ACTIVE",
AM2444="Projet OCM (HUAWEI)","PLANNED WORKS",
AM2444="Projet OCM (NOKIA)","PLANNED WORKS",
AM2444="ACCESS-ISSUE","ACCESS-ISSUE",
AM2444="Projet OCM (ZTE, NOKIA, autres projets)","PLANNED WORKS",
AM2444="No root CAuse","No root cause",
AM2444="ODU HS","ACTIVE",
AM2444="IP &amp; VLAN","ACTIVE",
AM2444="Warehouse HUAWEI","SPARE-ISSUE",
AM2444="SPARE-HS","SPARE-ISSUE",
AM2444="Power Telco","ACTIVE", AM2444="no impacts","no impacts"
),"")</f>
        <v>no impacts</v>
      </c>
      <c r="AO2444" s="93" t="s">
        <v>5537</v>
      </c>
      <c r="AP2444" s="101" t="str">
        <f t="shared" si="70"/>
        <v>OST_150</v>
      </c>
      <c r="AQ2444" s="9"/>
      <c r="AR2444" s="17" t="s">
        <v>5537</v>
      </c>
      <c r="AS2444" s="7" t="s">
        <v>5537</v>
      </c>
      <c r="AT2444" s="6"/>
      <c r="AU2444" s="7"/>
      <c r="AV2444" s="3" t="s">
        <v>5537</v>
      </c>
      <c r="AW2444" s="18" t="s">
        <v>5537</v>
      </c>
      <c r="AX2444" s="18" t="s">
        <v>5537</v>
      </c>
      <c r="AY2444" s="18" t="s">
        <v>5537</v>
      </c>
      <c r="AZ2444" s="18" t="s">
        <v>5537</v>
      </c>
      <c r="BA2444" s="18" t="s">
        <v>5537</v>
      </c>
      <c r="BB2444" s="18" t="s">
        <v>5537</v>
      </c>
      <c r="BC2444" s="18" t="s">
        <v>5537</v>
      </c>
      <c r="BD2444" s="18" t="s">
        <v>5537</v>
      </c>
      <c r="BE2444" s="18" t="s">
        <v>5537</v>
      </c>
      <c r="BF2444" s="18" t="s">
        <v>5537</v>
      </c>
      <c r="BG2444" s="18" t="s">
        <v>5537</v>
      </c>
      <c r="BH2444" s="18" t="s">
        <v>5537</v>
      </c>
      <c r="BI2444" s="9" t="s">
        <v>5537</v>
      </c>
      <c r="BJ2444" s="14"/>
      <c r="BK2444" s="14" t="s">
        <v>5537</v>
      </c>
      <c r="BL2444" s="14" t="str">
        <f>_xlfn.XLOOKUP(B2444,'[4]cell downs 18042026 17h'!$B:$B,'[4]cell downs 18042026 17h'!$B:$B,"")</f>
        <v/>
      </c>
      <c r="BM2444" s="14" t="str">
        <f>_xlfn.XLOOKUP(B2444,'[5]Cells Huawei 19042026 15h'!$B:$B,'[5]Cells Huawei 19042026 15h'!$B:$B,"")</f>
        <v/>
      </c>
      <c r="BN2444" s="9" t="str">
        <f>_xlfn.XLOOKUP(B2444,'[6]cells down 19042026 9H40'!$B:$B,'[6]cells down 19042026 9H40'!$B:$B,"")</f>
        <v/>
      </c>
      <c r="BO2444" s="9" t="s">
        <v>5171</v>
      </c>
      <c r="BP2444" s="9" t="s">
        <v>12</v>
      </c>
    </row>
    <row r="2445" spans="1:68" s="20" customFormat="1" x14ac:dyDescent="0.3">
      <c r="A2445" s="1" t="s">
        <v>5175</v>
      </c>
      <c r="B2445" s="8" t="s">
        <v>5176</v>
      </c>
      <c r="C2445" s="3" t="str">
        <f>_xlfn.XLOOKUP(B2445,'[1]daily break down'!$D:$D,'[1]daily break down'!$E:$E,"")</f>
        <v>OUEST</v>
      </c>
      <c r="D2445" s="1" t="s">
        <v>11</v>
      </c>
      <c r="E2445" s="1" t="s">
        <v>12</v>
      </c>
      <c r="F2445" s="3" t="s">
        <v>102</v>
      </c>
      <c r="G2445" s="1" t="s">
        <v>5177</v>
      </c>
      <c r="H2445" s="32" t="str">
        <f>_xlfn.XLOOKUP(B2445,[2]CALCULATION!$B:$B,[2]CALCULATION!$H:$H,"")</f>
        <v>HUAWEI</v>
      </c>
      <c r="I2445" s="28">
        <v>0</v>
      </c>
      <c r="J2445" s="28">
        <v>0</v>
      </c>
      <c r="K2445" s="28">
        <v>0</v>
      </c>
      <c r="L2445" s="28">
        <v>0</v>
      </c>
      <c r="M2445" s="28">
        <v>0</v>
      </c>
      <c r="N2445" s="28">
        <v>0</v>
      </c>
      <c r="O2445" s="28">
        <v>0</v>
      </c>
      <c r="P2445" s="28">
        <v>0</v>
      </c>
      <c r="Q2445" s="28">
        <v>0</v>
      </c>
      <c r="R2445" s="28">
        <v>0</v>
      </c>
      <c r="S2445" s="94">
        <v>0</v>
      </c>
      <c r="T2445" s="94">
        <f>_xlfn.XLOOKUP(B2445,'[3]Nur des jours'!$B:$B,'[3]Nur des jours'!$U:$U,"")</f>
        <v>0</v>
      </c>
      <c r="U2445" s="94">
        <v>0</v>
      </c>
      <c r="V2445" s="94">
        <v>0</v>
      </c>
      <c r="W2445" s="94">
        <v>0</v>
      </c>
      <c r="X2445" s="94">
        <v>0</v>
      </c>
      <c r="Y2445" s="94">
        <v>0</v>
      </c>
      <c r="Z2445" s="94">
        <v>0</v>
      </c>
      <c r="AA2445" s="94">
        <v>0</v>
      </c>
      <c r="AB2445" s="94">
        <v>0</v>
      </c>
      <c r="AC2445" s="94"/>
      <c r="AD2445" s="94">
        <v>0</v>
      </c>
      <c r="AE2445" s="94">
        <v>0</v>
      </c>
      <c r="AF2445" s="94">
        <v>0</v>
      </c>
      <c r="AG2445" s="94">
        <v>0</v>
      </c>
      <c r="AH2445" s="94">
        <v>0</v>
      </c>
      <c r="AI2445" s="49" t="s">
        <v>5559</v>
      </c>
      <c r="AJ2445" s="49"/>
      <c r="AK2445" s="48" t="str" cm="1">
        <f t="array" ref="AK2445">IFERROR(_xlfn.IFS(
AM2445="MPR ISSUE","PDH",
AM2445="BSS Hardware Issue","BSS",
AM2445="Sites strategiques, MLL, Pylone, etc.","ENVTECH",
AM2445="AKTIVCO DEFAUT GE &amp; POWER Cabinet","AKTIVCO",
AM2445="AKTIVCO Coupure ENEO &amp; Baisse de tension","AKTIVCO GRID ONLY",
AM2445="Coupure ENEO &amp; Baisse de tension","IHS GRID ONLY",
AM2445="Defaut GE &amp; POWER Cabinet","IHS",
AM2445="Sharing","Partners",
AM2445="Sites strategiques &amp; DataCenter","SST &amp; DC",
AM2445="Exclu","Exclu",
AM2445="SAT","SAT",
AM2445="SPARE-ISSUE","SPARE-ISSUE",
AM2445="Fiber CAmtel","TRANS_FO_CAMTEL",
AM2445="Fiber AOF","Fiber AOF",
AM2445="Projet OCM (HUAWEI)","TRAVAUX-HUAWEI",
AM2445="Projet OCM (NOKIA)","TRAVAUX-NOKIA",
AM2445="ACCESS-ISSUE","ACCESS-ISSUE",
AM2445="Projet OCM (ZTE, NOKIA, autres projets)","TRAVAUX OCM",
AM2445="No root CAuse","No root cause",
AM2445="ODU HS","PDH",
AM2445="IP &amp; VLAN","PDH",
AM2445="Warehouse HUAWEI","SPARE-ISSUE",
AM2445="SPARE-HS","SPARE-ISSUE",
AM2445="Power Telco","BSS",AM2445="no impacts","no impacts"
),"")</f>
        <v>no impacts</v>
      </c>
      <c r="AL2445" s="48" t="str" cm="1">
        <f t="array" ref="AL2445">IFERROR(_xlfn.IFS(
AM2445="MPR ISSUE","TX ISSUE",
AM2445="BSS Hardware Issue","RAN ISSUE",
AM2445="Sites strategiques, MLL, Pylone, etc.","ENVTECH",
AM2445="AKTIVCO DEFAUT GE &amp; POWER Cabinet","POWER ISSUE",
AM2445="AKTIVCO Coupure ENEO &amp; Baisse de tension","POWER ISSUE",
AM2445="Coupure ENEO &amp; Baisse de tension","POWER ISSUE",
AM2445="Defaut GE &amp; POWER Cabinet","POWER ISSUE",
AM2445="Sharing","POWER ISSUE",
AM2445="Sites strategiques &amp; DataCenter","POWER ISSUE",
AM2445="Exclu","Exclu",
AM2445="SAT","TX ISSUE",
AM2445="SPARE-ISSUE","SPARE-ISSUE",
AM2445="Fiber CAmtel","TX ISSUE",
AM2445="Fiber AOF","TX ISSUE",
AM2445="Projet OCM (HUAWEI)","TRAVAUX-HUAWEI",
AM2445="Projet OCM (NOKIA)","TRAVAUX -NOKIA",
AM2445="ACCESS-ISSUE","ACCESS-ISSUE",
AM2445="Projet OCM (ZTE, NOKIA, autres projets)","TRAVAUX OCM",
AM2445="No root CAuse","No root cause",
AM2445="ODU HS","TX ISSUE",
AM2445="IP &amp; VLAN","TX ISSUE",
AM2445="Warehouse HUAWEI","SPARE-ISSUE",
AM2445="SPARE-HS","SPARE-ISSUE",
AM2445="Power Telco","RAN ISSUE",AM2445="no impacts","no impacts"
),"")</f>
        <v>no impacts</v>
      </c>
      <c r="AM2445" s="67" t="s">
        <v>5605</v>
      </c>
      <c r="AN2445" s="48" t="str" cm="1">
        <f t="array" ref="AN2445">IFERROR(_xlfn.IFS(
AM2445="MPR ISSUE","ACTIVE",
AM2445="BSS Hardware Issue","ACTIVE",
AM2445="Sites strategiques, MLL, Pylone, etc.","PASSIVE",
AM2445="AKTIVCO DEFAUT GE &amp; POWER Cabinet","PASSIVE",
AM2445="AKTIVCO Coupure ENEO &amp; Baisse de tension","PASSIVE",
AM2445="Coupure ENEO &amp; Baisse de tension","PASSIVE",
AM2445="Defaut GE &amp; POWER Cabinet","PASSIVE",
AM2445="Sharing","PASSIVE",
AM2445="Sites strategiques &amp; DataCenter","PASSIVE",
AM2445="Exclu","Exclu",
AM2445="SAT","ACTIVE",
AM2445="SPARE-ISSUE","SPARE-ISSUE",
AM2445="Fiber CAmtel","ACTIVE",
AM2445="Fiber AOF","ACTIVE",
AM2445="Projet OCM (HUAWEI)","PLANNED WORKS",
AM2445="Projet OCM (NOKIA)","PLANNED WORKS",
AM2445="ACCESS-ISSUE","ACCESS-ISSUE",
AM2445="Projet OCM (ZTE, NOKIA, autres projets)","PLANNED WORKS",
AM2445="No root CAuse","No root cause",
AM2445="ODU HS","ACTIVE",
AM2445="IP &amp; VLAN","ACTIVE",
AM2445="Warehouse HUAWEI","SPARE-ISSUE",
AM2445="SPARE-HS","SPARE-ISSUE",
AM2445="Power Telco","ACTIVE", AM2445="no impacts","no impacts"
),"")</f>
        <v>no impacts</v>
      </c>
      <c r="AO2445" s="93" t="s">
        <v>5537</v>
      </c>
      <c r="AP2445" s="101" t="str">
        <f t="shared" si="70"/>
        <v>OST_162</v>
      </c>
      <c r="AQ2445" s="9"/>
      <c r="AR2445" s="17" t="s">
        <v>5537</v>
      </c>
      <c r="AS2445" s="7" t="s">
        <v>5537</v>
      </c>
      <c r="AT2445" s="6"/>
      <c r="AU2445" s="7"/>
      <c r="AV2445" s="3" t="s">
        <v>5537</v>
      </c>
      <c r="AW2445" s="18" t="s">
        <v>5537</v>
      </c>
      <c r="AX2445" s="18" t="s">
        <v>5537</v>
      </c>
      <c r="AY2445" s="18" t="s">
        <v>5537</v>
      </c>
      <c r="AZ2445" s="18" t="s">
        <v>5537</v>
      </c>
      <c r="BA2445" s="18" t="s">
        <v>5537</v>
      </c>
      <c r="BB2445" s="18" t="s">
        <v>5537</v>
      </c>
      <c r="BC2445" s="18" t="s">
        <v>5537</v>
      </c>
      <c r="BD2445" s="18" t="s">
        <v>5537</v>
      </c>
      <c r="BE2445" s="18" t="s">
        <v>5537</v>
      </c>
      <c r="BF2445" s="18" t="s">
        <v>5537</v>
      </c>
      <c r="BG2445" s="18" t="s">
        <v>5537</v>
      </c>
      <c r="BH2445" s="18" t="s">
        <v>5537</v>
      </c>
      <c r="BI2445" s="9" t="s">
        <v>5537</v>
      </c>
      <c r="BJ2445" s="14"/>
      <c r="BK2445" s="14" t="s">
        <v>5537</v>
      </c>
      <c r="BL2445" s="14" t="str">
        <f>_xlfn.XLOOKUP(B2445,'[4]cell downs 18042026 17h'!$B:$B,'[4]cell downs 18042026 17h'!$B:$B,"")</f>
        <v/>
      </c>
      <c r="BM2445" s="14" t="str">
        <f>_xlfn.XLOOKUP(B2445,'[5]Cells Huawei 19042026 15h'!$B:$B,'[5]Cells Huawei 19042026 15h'!$B:$B,"")</f>
        <v/>
      </c>
      <c r="BN2445" s="9" t="str">
        <f>_xlfn.XLOOKUP(B2445,'[6]cells down 19042026 9H40'!$B:$B,'[6]cells down 19042026 9H40'!$B:$B,"")</f>
        <v/>
      </c>
      <c r="BO2445" s="9" t="s">
        <v>5176</v>
      </c>
      <c r="BP2445" s="9" t="s">
        <v>5537</v>
      </c>
    </row>
    <row r="2446" spans="1:68" s="20" customFormat="1" x14ac:dyDescent="0.3">
      <c r="A2446" s="1" t="s">
        <v>5178</v>
      </c>
      <c r="B2446" s="8" t="s">
        <v>5179</v>
      </c>
      <c r="C2446" s="3" t="str">
        <f>_xlfn.XLOOKUP(B2446,'[1]daily break down'!$D:$D,'[1]daily break down'!$E:$E,"")</f>
        <v>OUEST</v>
      </c>
      <c r="D2446" s="1" t="s">
        <v>21</v>
      </c>
      <c r="E2446" s="1" t="s">
        <v>122</v>
      </c>
      <c r="F2446" s="3" t="s">
        <v>102</v>
      </c>
      <c r="G2446" s="1" t="s">
        <v>4407</v>
      </c>
      <c r="H2446" s="32" t="str">
        <f>_xlfn.XLOOKUP(B2446,[2]CALCULATION!$B:$B,[2]CALCULATION!$H:$H,"")</f>
        <v>HUAWEI</v>
      </c>
      <c r="I2446" s="28">
        <v>0</v>
      </c>
      <c r="J2446" s="28">
        <v>0</v>
      </c>
      <c r="K2446" s="28">
        <v>0</v>
      </c>
      <c r="L2446" s="28">
        <v>0</v>
      </c>
      <c r="M2446" s="28">
        <v>0</v>
      </c>
      <c r="N2446" s="28">
        <v>0</v>
      </c>
      <c r="O2446" s="28">
        <v>0</v>
      </c>
      <c r="P2446" s="28">
        <v>0</v>
      </c>
      <c r="Q2446" s="28">
        <v>0</v>
      </c>
      <c r="R2446" s="28">
        <v>0</v>
      </c>
      <c r="S2446" s="94">
        <v>0</v>
      </c>
      <c r="T2446" s="94">
        <f>_xlfn.XLOOKUP(B2446,'[3]Nur des jours'!$B:$B,'[3]Nur des jours'!$U:$U,"")</f>
        <v>0</v>
      </c>
      <c r="U2446" s="94">
        <v>0</v>
      </c>
      <c r="V2446" s="94">
        <v>0</v>
      </c>
      <c r="W2446" s="94">
        <v>0</v>
      </c>
      <c r="X2446" s="94">
        <v>0</v>
      </c>
      <c r="Y2446" s="94">
        <v>0</v>
      </c>
      <c r="Z2446" s="94">
        <v>0</v>
      </c>
      <c r="AA2446" s="94">
        <v>0</v>
      </c>
      <c r="AB2446" s="94">
        <v>0</v>
      </c>
      <c r="AC2446" s="94"/>
      <c r="AD2446" s="94">
        <v>0</v>
      </c>
      <c r="AE2446" s="94">
        <v>0</v>
      </c>
      <c r="AF2446" s="94">
        <v>0</v>
      </c>
      <c r="AG2446" s="94">
        <v>0</v>
      </c>
      <c r="AH2446" s="94">
        <v>0</v>
      </c>
      <c r="AI2446" s="49" t="s">
        <v>5559</v>
      </c>
      <c r="AJ2446" s="49"/>
      <c r="AK2446" s="48" t="str" cm="1">
        <f t="array" ref="AK2446">IFERROR(_xlfn.IFS(
AM2446="MPR ISSUE","PDH",
AM2446="BSS Hardware Issue","BSS",
AM2446="Sites strategiques, MLL, Pylone, etc.","ENVTECH",
AM2446="AKTIVCO DEFAUT GE &amp; POWER Cabinet","AKTIVCO",
AM2446="AKTIVCO Coupure ENEO &amp; Baisse de tension","AKTIVCO GRID ONLY",
AM2446="Coupure ENEO &amp; Baisse de tension","IHS GRID ONLY",
AM2446="Defaut GE &amp; POWER Cabinet","IHS",
AM2446="Sharing","Partners",
AM2446="Sites strategiques &amp; DataCenter","SST &amp; DC",
AM2446="Exclu","Exclu",
AM2446="SAT","SAT",
AM2446="SPARE-ISSUE","SPARE-ISSUE",
AM2446="Fiber CAmtel","TRANS_FO_CAMTEL",
AM2446="Fiber AOF","Fiber AOF",
AM2446="Projet OCM (HUAWEI)","TRAVAUX-HUAWEI",
AM2446="Projet OCM (NOKIA)","TRAVAUX-NOKIA",
AM2446="ACCESS-ISSUE","ACCESS-ISSUE",
AM2446="Projet OCM (ZTE, NOKIA, autres projets)","TRAVAUX OCM",
AM2446="No root CAuse","No root cause",
AM2446="ODU HS","PDH",
AM2446="IP &amp; VLAN","PDH",
AM2446="Warehouse HUAWEI","SPARE-ISSUE",
AM2446="SPARE-HS","SPARE-ISSUE",
AM2446="Power Telco","BSS",AM2446="no impacts","no impacts"
),"")</f>
        <v>no impacts</v>
      </c>
      <c r="AL2446" s="48" t="str" cm="1">
        <f t="array" ref="AL2446">IFERROR(_xlfn.IFS(
AM2446="MPR ISSUE","TX ISSUE",
AM2446="BSS Hardware Issue","RAN ISSUE",
AM2446="Sites strategiques, MLL, Pylone, etc.","ENVTECH",
AM2446="AKTIVCO DEFAUT GE &amp; POWER Cabinet","POWER ISSUE",
AM2446="AKTIVCO Coupure ENEO &amp; Baisse de tension","POWER ISSUE",
AM2446="Coupure ENEO &amp; Baisse de tension","POWER ISSUE",
AM2446="Defaut GE &amp; POWER Cabinet","POWER ISSUE",
AM2446="Sharing","POWER ISSUE",
AM2446="Sites strategiques &amp; DataCenter","POWER ISSUE",
AM2446="Exclu","Exclu",
AM2446="SAT","TX ISSUE",
AM2446="SPARE-ISSUE","SPARE-ISSUE",
AM2446="Fiber CAmtel","TX ISSUE",
AM2446="Fiber AOF","TX ISSUE",
AM2446="Projet OCM (HUAWEI)","TRAVAUX-HUAWEI",
AM2446="Projet OCM (NOKIA)","TRAVAUX -NOKIA",
AM2446="ACCESS-ISSUE","ACCESS-ISSUE",
AM2446="Projet OCM (ZTE, NOKIA, autres projets)","TRAVAUX OCM",
AM2446="No root CAuse","No root cause",
AM2446="ODU HS","TX ISSUE",
AM2446="IP &amp; VLAN","TX ISSUE",
AM2446="Warehouse HUAWEI","SPARE-ISSUE",
AM2446="SPARE-HS","SPARE-ISSUE",
AM2446="Power Telco","RAN ISSUE",AM2446="no impacts","no impacts"
),"")</f>
        <v>no impacts</v>
      </c>
      <c r="AM2446" s="67" t="s">
        <v>5605</v>
      </c>
      <c r="AN2446" s="48" t="str" cm="1">
        <f t="array" ref="AN2446">IFERROR(_xlfn.IFS(
AM2446="MPR ISSUE","ACTIVE",
AM2446="BSS Hardware Issue","ACTIVE",
AM2446="Sites strategiques, MLL, Pylone, etc.","PASSIVE",
AM2446="AKTIVCO DEFAUT GE &amp; POWER Cabinet","PASSIVE",
AM2446="AKTIVCO Coupure ENEO &amp; Baisse de tension","PASSIVE",
AM2446="Coupure ENEO &amp; Baisse de tension","PASSIVE",
AM2446="Defaut GE &amp; POWER Cabinet","PASSIVE",
AM2446="Sharing","PASSIVE",
AM2446="Sites strategiques &amp; DataCenter","PASSIVE",
AM2446="Exclu","Exclu",
AM2446="SAT","ACTIVE",
AM2446="SPARE-ISSUE","SPARE-ISSUE",
AM2446="Fiber CAmtel","ACTIVE",
AM2446="Fiber AOF","ACTIVE",
AM2446="Projet OCM (HUAWEI)","PLANNED WORKS",
AM2446="Projet OCM (NOKIA)","PLANNED WORKS",
AM2446="ACCESS-ISSUE","ACCESS-ISSUE",
AM2446="Projet OCM (ZTE, NOKIA, autres projets)","PLANNED WORKS",
AM2446="No root CAuse","No root cause",
AM2446="ODU HS","ACTIVE",
AM2446="IP &amp; VLAN","ACTIVE",
AM2446="Warehouse HUAWEI","SPARE-ISSUE",
AM2446="SPARE-HS","SPARE-ISSUE",
AM2446="Power Telco","ACTIVE", AM2446="no impacts","no impacts"
),"")</f>
        <v>no impacts</v>
      </c>
      <c r="AO2446" s="93" t="s">
        <v>5537</v>
      </c>
      <c r="AP2446" s="101" t="str">
        <f t="shared" si="70"/>
        <v>OST_298</v>
      </c>
      <c r="AQ2446" s="9"/>
      <c r="AR2446" s="17" t="s">
        <v>5537</v>
      </c>
      <c r="AS2446" s="7" t="s">
        <v>5537</v>
      </c>
      <c r="AT2446" s="6"/>
      <c r="AU2446" s="7"/>
      <c r="AV2446" s="3" t="s">
        <v>5537</v>
      </c>
      <c r="AW2446" s="18" t="s">
        <v>5537</v>
      </c>
      <c r="AX2446" s="18" t="s">
        <v>5537</v>
      </c>
      <c r="AY2446" s="18" t="s">
        <v>5537</v>
      </c>
      <c r="AZ2446" s="18" t="s">
        <v>5537</v>
      </c>
      <c r="BA2446" s="18" t="s">
        <v>5537</v>
      </c>
      <c r="BB2446" s="18" t="s">
        <v>5537</v>
      </c>
      <c r="BC2446" s="18" t="s">
        <v>5537</v>
      </c>
      <c r="BD2446" s="18" t="s">
        <v>5537</v>
      </c>
      <c r="BE2446" s="18" t="s">
        <v>5537</v>
      </c>
      <c r="BF2446" s="18" t="s">
        <v>5537</v>
      </c>
      <c r="BG2446" s="18" t="s">
        <v>5537</v>
      </c>
      <c r="BH2446" s="18" t="s">
        <v>5537</v>
      </c>
      <c r="BI2446" s="9" t="s">
        <v>5537</v>
      </c>
      <c r="BJ2446" s="14"/>
      <c r="BK2446" s="14" t="s">
        <v>5537</v>
      </c>
      <c r="BL2446" s="14" t="str">
        <f>_xlfn.XLOOKUP(B2446,'[4]cell downs 18042026 17h'!$B:$B,'[4]cell downs 18042026 17h'!$B:$B,"")</f>
        <v/>
      </c>
      <c r="BM2446" s="14" t="str">
        <f>_xlfn.XLOOKUP(B2446,'[5]Cells Huawei 19042026 15h'!$B:$B,'[5]Cells Huawei 19042026 15h'!$B:$B,"")</f>
        <v/>
      </c>
      <c r="BN2446" s="9" t="str">
        <f>_xlfn.XLOOKUP(B2446,'[6]cells down 19042026 9H40'!$B:$B,'[6]cells down 19042026 9H40'!$B:$B,"")</f>
        <v/>
      </c>
      <c r="BO2446" s="9" t="s">
        <v>5537</v>
      </c>
      <c r="BP2446" s="9" t="s">
        <v>12</v>
      </c>
    </row>
    <row r="2447" spans="1:68" s="20" customFormat="1" x14ac:dyDescent="0.3">
      <c r="A2447" s="1" t="s">
        <v>5204</v>
      </c>
      <c r="B2447" s="8" t="s">
        <v>5205</v>
      </c>
      <c r="C2447" s="3" t="str">
        <f>_xlfn.XLOOKUP(B2447,'[1]daily break down'!$D:$D,'[1]daily break down'!$E:$E,"")</f>
        <v>OUEST</v>
      </c>
      <c r="D2447" s="1" t="s">
        <v>11</v>
      </c>
      <c r="E2447" s="1" t="s">
        <v>12</v>
      </c>
      <c r="F2447" s="3" t="s">
        <v>102</v>
      </c>
      <c r="G2447" s="1" t="s">
        <v>856</v>
      </c>
      <c r="H2447" s="32" t="str">
        <f>_xlfn.XLOOKUP(B2447,[2]CALCULATION!$B:$B,[2]CALCULATION!$H:$H,"")</f>
        <v>Huawei</v>
      </c>
      <c r="I2447" s="28">
        <v>0</v>
      </c>
      <c r="J2447" s="28">
        <v>0</v>
      </c>
      <c r="K2447" s="28">
        <v>0</v>
      </c>
      <c r="L2447" s="28">
        <v>0</v>
      </c>
      <c r="M2447" s="28">
        <v>0</v>
      </c>
      <c r="N2447" s="28">
        <v>0</v>
      </c>
      <c r="O2447" s="28">
        <v>0</v>
      </c>
      <c r="P2447" s="28">
        <v>0</v>
      </c>
      <c r="Q2447" s="28">
        <v>0</v>
      </c>
      <c r="R2447" s="28">
        <v>0</v>
      </c>
      <c r="S2447" s="94">
        <v>0</v>
      </c>
      <c r="T2447" s="94">
        <f>_xlfn.XLOOKUP(B2447,'[3]Nur des jours'!$B:$B,'[3]Nur des jours'!$U:$U,"")</f>
        <v>0</v>
      </c>
      <c r="U2447" s="94">
        <v>0</v>
      </c>
      <c r="V2447" s="94">
        <v>0</v>
      </c>
      <c r="W2447" s="94">
        <v>0</v>
      </c>
      <c r="X2447" s="94">
        <v>0</v>
      </c>
      <c r="Y2447" s="94">
        <v>0</v>
      </c>
      <c r="Z2447" s="94">
        <v>0</v>
      </c>
      <c r="AA2447" s="94">
        <v>0</v>
      </c>
      <c r="AB2447" s="94">
        <v>0</v>
      </c>
      <c r="AC2447" s="94"/>
      <c r="AD2447" s="94">
        <v>0</v>
      </c>
      <c r="AE2447" s="94">
        <v>0</v>
      </c>
      <c r="AF2447" s="94">
        <v>0</v>
      </c>
      <c r="AG2447" s="94">
        <v>0</v>
      </c>
      <c r="AH2447" s="94">
        <v>0</v>
      </c>
      <c r="AI2447" s="49" t="s">
        <v>5559</v>
      </c>
      <c r="AJ2447" s="49"/>
      <c r="AK2447" s="48" t="str" cm="1">
        <f t="array" ref="AK2447">IFERROR(_xlfn.IFS(
AM2447="MPR ISSUE","PDH",
AM2447="BSS Hardware Issue","BSS",
AM2447="Sites strategiques, MLL, Pylone, etc.","ENVTECH",
AM2447="AKTIVCO DEFAUT GE &amp; POWER Cabinet","AKTIVCO",
AM2447="AKTIVCO Coupure ENEO &amp; Baisse de tension","AKTIVCO GRID ONLY",
AM2447="Coupure ENEO &amp; Baisse de tension","IHS GRID ONLY",
AM2447="Defaut GE &amp; POWER Cabinet","IHS",
AM2447="Sharing","Partners",
AM2447="Sites strategiques &amp; DataCenter","SST &amp; DC",
AM2447="Exclu","Exclu",
AM2447="SAT","SAT",
AM2447="SPARE-ISSUE","SPARE-ISSUE",
AM2447="Fiber CAmtel","TRANS_FO_CAMTEL",
AM2447="Fiber AOF","Fiber AOF",
AM2447="Projet OCM (HUAWEI)","TRAVAUX-HUAWEI",
AM2447="Projet OCM (NOKIA)","TRAVAUX-NOKIA",
AM2447="ACCESS-ISSUE","ACCESS-ISSUE",
AM2447="Projet OCM (ZTE, NOKIA, autres projets)","TRAVAUX OCM",
AM2447="No root CAuse","No root cause",
AM2447="ODU HS","PDH",
AM2447="IP &amp; VLAN","PDH",
AM2447="Warehouse HUAWEI","SPARE-ISSUE",
AM2447="SPARE-HS","SPARE-ISSUE",
AM2447="Power Telco","BSS",AM2447="no impacts","no impacts"
),"")</f>
        <v>no impacts</v>
      </c>
      <c r="AL2447" s="48" t="str" cm="1">
        <f t="array" ref="AL2447">IFERROR(_xlfn.IFS(
AM2447="MPR ISSUE","TX ISSUE",
AM2447="BSS Hardware Issue","RAN ISSUE",
AM2447="Sites strategiques, MLL, Pylone, etc.","ENVTECH",
AM2447="AKTIVCO DEFAUT GE &amp; POWER Cabinet","POWER ISSUE",
AM2447="AKTIVCO Coupure ENEO &amp; Baisse de tension","POWER ISSUE",
AM2447="Coupure ENEO &amp; Baisse de tension","POWER ISSUE",
AM2447="Defaut GE &amp; POWER Cabinet","POWER ISSUE",
AM2447="Sharing","POWER ISSUE",
AM2447="Sites strategiques &amp; DataCenter","POWER ISSUE",
AM2447="Exclu","Exclu",
AM2447="SAT","TX ISSUE",
AM2447="SPARE-ISSUE","SPARE-ISSUE",
AM2447="Fiber CAmtel","TX ISSUE",
AM2447="Fiber AOF","TX ISSUE",
AM2447="Projet OCM (HUAWEI)","TRAVAUX-HUAWEI",
AM2447="Projet OCM (NOKIA)","TRAVAUX -NOKIA",
AM2447="ACCESS-ISSUE","ACCESS-ISSUE",
AM2447="Projet OCM (ZTE, NOKIA, autres projets)","TRAVAUX OCM",
AM2447="No root CAuse","No root cause",
AM2447="ODU HS","TX ISSUE",
AM2447="IP &amp; VLAN","TX ISSUE",
AM2447="Warehouse HUAWEI","SPARE-ISSUE",
AM2447="SPARE-HS","SPARE-ISSUE",
AM2447="Power Telco","RAN ISSUE",AM2447="no impacts","no impacts"
),"")</f>
        <v>no impacts</v>
      </c>
      <c r="AM2447" s="67" t="s">
        <v>5605</v>
      </c>
      <c r="AN2447" s="48" t="str" cm="1">
        <f t="array" ref="AN2447">IFERROR(_xlfn.IFS(
AM2447="MPR ISSUE","ACTIVE",
AM2447="BSS Hardware Issue","ACTIVE",
AM2447="Sites strategiques, MLL, Pylone, etc.","PASSIVE",
AM2447="AKTIVCO DEFAUT GE &amp; POWER Cabinet","PASSIVE",
AM2447="AKTIVCO Coupure ENEO &amp; Baisse de tension","PASSIVE",
AM2447="Coupure ENEO &amp; Baisse de tension","PASSIVE",
AM2447="Defaut GE &amp; POWER Cabinet","PASSIVE",
AM2447="Sharing","PASSIVE",
AM2447="Sites strategiques &amp; DataCenter","PASSIVE",
AM2447="Exclu","Exclu",
AM2447="SAT","ACTIVE",
AM2447="SPARE-ISSUE","SPARE-ISSUE",
AM2447="Fiber CAmtel","ACTIVE",
AM2447="Fiber AOF","ACTIVE",
AM2447="Projet OCM (HUAWEI)","PLANNED WORKS",
AM2447="Projet OCM (NOKIA)","PLANNED WORKS",
AM2447="ACCESS-ISSUE","ACCESS-ISSUE",
AM2447="Projet OCM (ZTE, NOKIA, autres projets)","PLANNED WORKS",
AM2447="No root CAuse","No root cause",
AM2447="ODU HS","ACTIVE",
AM2447="IP &amp; VLAN","ACTIVE",
AM2447="Warehouse HUAWEI","SPARE-ISSUE",
AM2447="SPARE-HS","SPARE-ISSUE",
AM2447="Power Telco","ACTIVE", AM2447="no impacts","no impacts"
),"")</f>
        <v>no impacts</v>
      </c>
      <c r="AO2447" s="93" t="s">
        <v>5537</v>
      </c>
      <c r="AP2447" s="101" t="str">
        <f t="shared" si="70"/>
        <v>OST_028</v>
      </c>
      <c r="AQ2447" s="9"/>
      <c r="AR2447" s="17" t="s">
        <v>5537</v>
      </c>
      <c r="AS2447" s="7" t="s">
        <v>5537</v>
      </c>
      <c r="AT2447" s="6"/>
      <c r="AU2447" s="7"/>
      <c r="AV2447" s="3" t="s">
        <v>5537</v>
      </c>
      <c r="AW2447" s="18" t="s">
        <v>5537</v>
      </c>
      <c r="AX2447" s="18" t="s">
        <v>5537</v>
      </c>
      <c r="AY2447" s="18" t="s">
        <v>5537</v>
      </c>
      <c r="AZ2447" s="18" t="s">
        <v>5537</v>
      </c>
      <c r="BA2447" s="18" t="s">
        <v>5537</v>
      </c>
      <c r="BB2447" s="18" t="s">
        <v>5537</v>
      </c>
      <c r="BC2447" s="18" t="s">
        <v>5537</v>
      </c>
      <c r="BD2447" s="18" t="s">
        <v>5537</v>
      </c>
      <c r="BE2447" s="18" t="s">
        <v>5537</v>
      </c>
      <c r="BF2447" s="18" t="s">
        <v>5537</v>
      </c>
      <c r="BG2447" s="18" t="s">
        <v>5537</v>
      </c>
      <c r="BH2447" s="18" t="s">
        <v>5537</v>
      </c>
      <c r="BI2447" s="9" t="s">
        <v>5537</v>
      </c>
      <c r="BJ2447" s="14"/>
      <c r="BK2447" s="14" t="s">
        <v>5537</v>
      </c>
      <c r="BL2447" s="14" t="str">
        <f>_xlfn.XLOOKUP(B2447,'[4]cell downs 18042026 17h'!$B:$B,'[4]cell downs 18042026 17h'!$B:$B,"")</f>
        <v/>
      </c>
      <c r="BM2447" s="14" t="str">
        <f>_xlfn.XLOOKUP(B2447,'[5]Cells Huawei 19042026 15h'!$B:$B,'[5]Cells Huawei 19042026 15h'!$B:$B,"")</f>
        <v/>
      </c>
      <c r="BN2447" s="9" t="str">
        <f>_xlfn.XLOOKUP(B2447,'[6]cells down 19042026 9H40'!$B:$B,'[6]cells down 19042026 9H40'!$B:$B,"")</f>
        <v/>
      </c>
      <c r="BO2447" s="9" t="s">
        <v>5205</v>
      </c>
      <c r="BP2447" s="9" t="s">
        <v>154</v>
      </c>
    </row>
    <row r="2448" spans="1:68" s="20" customFormat="1" x14ac:dyDescent="0.3">
      <c r="A2448" s="1" t="s">
        <v>5209</v>
      </c>
      <c r="B2448" s="8" t="s">
        <v>5210</v>
      </c>
      <c r="C2448" s="3" t="str">
        <f>_xlfn.XLOOKUP(B2448,'[1]daily break down'!$D:$D,'[1]daily break down'!$E:$E,"")</f>
        <v>SUD-OUEST</v>
      </c>
      <c r="D2448" s="1" t="s">
        <v>11</v>
      </c>
      <c r="E2448" s="1" t="s">
        <v>66</v>
      </c>
      <c r="F2448" s="3" t="s">
        <v>13</v>
      </c>
      <c r="G2448" s="1" t="s">
        <v>5209</v>
      </c>
      <c r="H2448" s="32" t="str">
        <f>_xlfn.XLOOKUP(B2448,[2]CALCULATION!$B:$B,[2]CALCULATION!$H:$H,"")</f>
        <v>HUAWEI</v>
      </c>
      <c r="I2448" s="28">
        <v>0</v>
      </c>
      <c r="J2448" s="28">
        <v>0</v>
      </c>
      <c r="K2448" s="28">
        <v>0</v>
      </c>
      <c r="L2448" s="28">
        <v>0</v>
      </c>
      <c r="M2448" s="28">
        <v>0</v>
      </c>
      <c r="N2448" s="28">
        <v>0</v>
      </c>
      <c r="O2448" s="28">
        <v>0</v>
      </c>
      <c r="P2448" s="28">
        <v>0</v>
      </c>
      <c r="Q2448" s="28">
        <v>0</v>
      </c>
      <c r="R2448" s="28">
        <v>0</v>
      </c>
      <c r="S2448" s="94">
        <v>0</v>
      </c>
      <c r="T2448" s="94">
        <f>_xlfn.XLOOKUP(B2448,'[3]Nur des jours'!$B:$B,'[3]Nur des jours'!$U:$U,"")</f>
        <v>0</v>
      </c>
      <c r="U2448" s="94">
        <v>0</v>
      </c>
      <c r="V2448" s="94">
        <v>0</v>
      </c>
      <c r="W2448" s="94">
        <v>0</v>
      </c>
      <c r="X2448" s="94">
        <v>0</v>
      </c>
      <c r="Y2448" s="94">
        <v>0</v>
      </c>
      <c r="Z2448" s="94">
        <v>0</v>
      </c>
      <c r="AA2448" s="94">
        <v>0</v>
      </c>
      <c r="AB2448" s="94">
        <v>0</v>
      </c>
      <c r="AC2448" s="94"/>
      <c r="AD2448" s="94">
        <v>0</v>
      </c>
      <c r="AE2448" s="94">
        <v>0</v>
      </c>
      <c r="AF2448" s="94">
        <v>0</v>
      </c>
      <c r="AG2448" s="94">
        <v>0</v>
      </c>
      <c r="AH2448" s="94">
        <v>0</v>
      </c>
      <c r="AI2448" s="49" t="s">
        <v>5559</v>
      </c>
      <c r="AJ2448" s="49"/>
      <c r="AK2448" s="48" t="str" cm="1">
        <f t="array" ref="AK2448">IFERROR(_xlfn.IFS(
AM2448="MPR ISSUE","PDH",
AM2448="BSS Hardware Issue","BSS",
AM2448="Sites strategiques, MLL, Pylone, etc.","ENVTECH",
AM2448="AKTIVCO DEFAUT GE &amp; POWER Cabinet","AKTIVCO",
AM2448="AKTIVCO Coupure ENEO &amp; Baisse de tension","AKTIVCO GRID ONLY",
AM2448="Coupure ENEO &amp; Baisse de tension","IHS GRID ONLY",
AM2448="Defaut GE &amp; POWER Cabinet","IHS",
AM2448="Sharing","Partners",
AM2448="Sites strategiques &amp; DataCenter","SST &amp; DC",
AM2448="Exclu","Exclu",
AM2448="SAT","SAT",
AM2448="SPARE-ISSUE","SPARE-ISSUE",
AM2448="Fiber CAmtel","TRANS_FO_CAMTEL",
AM2448="Fiber AOF","Fiber AOF",
AM2448="Projet OCM (HUAWEI)","TRAVAUX-HUAWEI",
AM2448="Projet OCM (NOKIA)","TRAVAUX-NOKIA",
AM2448="ACCESS-ISSUE","ACCESS-ISSUE",
AM2448="Projet OCM (ZTE, NOKIA, autres projets)","TRAVAUX OCM",
AM2448="No root CAuse","No root cause",
AM2448="ODU HS","PDH",
AM2448="IP &amp; VLAN","PDH",
AM2448="Warehouse HUAWEI","SPARE-ISSUE",
AM2448="SPARE-HS","SPARE-ISSUE",
AM2448="Power Telco","BSS",AM2448="no impacts","no impacts"
),"")</f>
        <v>no impacts</v>
      </c>
      <c r="AL2448" s="48" t="str" cm="1">
        <f t="array" ref="AL2448">IFERROR(_xlfn.IFS(
AM2448="MPR ISSUE","TX ISSUE",
AM2448="BSS Hardware Issue","RAN ISSUE",
AM2448="Sites strategiques, MLL, Pylone, etc.","ENVTECH",
AM2448="AKTIVCO DEFAUT GE &amp; POWER Cabinet","POWER ISSUE",
AM2448="AKTIVCO Coupure ENEO &amp; Baisse de tension","POWER ISSUE",
AM2448="Coupure ENEO &amp; Baisse de tension","POWER ISSUE",
AM2448="Defaut GE &amp; POWER Cabinet","POWER ISSUE",
AM2448="Sharing","POWER ISSUE",
AM2448="Sites strategiques &amp; DataCenter","POWER ISSUE",
AM2448="Exclu","Exclu",
AM2448="SAT","TX ISSUE",
AM2448="SPARE-ISSUE","SPARE-ISSUE",
AM2448="Fiber CAmtel","TX ISSUE",
AM2448="Fiber AOF","TX ISSUE",
AM2448="Projet OCM (HUAWEI)","TRAVAUX-HUAWEI",
AM2448="Projet OCM (NOKIA)","TRAVAUX -NOKIA",
AM2448="ACCESS-ISSUE","ACCESS-ISSUE",
AM2448="Projet OCM (ZTE, NOKIA, autres projets)","TRAVAUX OCM",
AM2448="No root CAuse","No root cause",
AM2448="ODU HS","TX ISSUE",
AM2448="IP &amp; VLAN","TX ISSUE",
AM2448="Warehouse HUAWEI","SPARE-ISSUE",
AM2448="SPARE-HS","SPARE-ISSUE",
AM2448="Power Telco","RAN ISSUE",AM2448="no impacts","no impacts"
),"")</f>
        <v>no impacts</v>
      </c>
      <c r="AM2448" s="67" t="s">
        <v>5605</v>
      </c>
      <c r="AN2448" s="48" t="str" cm="1">
        <f t="array" ref="AN2448">IFERROR(_xlfn.IFS(
AM2448="MPR ISSUE","ACTIVE",
AM2448="BSS Hardware Issue","ACTIVE",
AM2448="Sites strategiques, MLL, Pylone, etc.","PASSIVE",
AM2448="AKTIVCO DEFAUT GE &amp; POWER Cabinet","PASSIVE",
AM2448="AKTIVCO Coupure ENEO &amp; Baisse de tension","PASSIVE",
AM2448="Coupure ENEO &amp; Baisse de tension","PASSIVE",
AM2448="Defaut GE &amp; POWER Cabinet","PASSIVE",
AM2448="Sharing","PASSIVE",
AM2448="Sites strategiques &amp; DataCenter","PASSIVE",
AM2448="Exclu","Exclu",
AM2448="SAT","ACTIVE",
AM2448="SPARE-ISSUE","SPARE-ISSUE",
AM2448="Fiber CAmtel","ACTIVE",
AM2448="Fiber AOF","ACTIVE",
AM2448="Projet OCM (HUAWEI)","PLANNED WORKS",
AM2448="Projet OCM (NOKIA)","PLANNED WORKS",
AM2448="ACCESS-ISSUE","ACCESS-ISSUE",
AM2448="Projet OCM (ZTE, NOKIA, autres projets)","PLANNED WORKS",
AM2448="No root CAuse","No root cause",
AM2448="ODU HS","ACTIVE",
AM2448="IP &amp; VLAN","ACTIVE",
AM2448="Warehouse HUAWEI","SPARE-ISSUE",
AM2448="SPARE-HS","SPARE-ISSUE",
AM2448="Power Telco","ACTIVE", AM2448="no impacts","no impacts"
),"")</f>
        <v>no impacts</v>
      </c>
      <c r="AO2448" s="93" t="s">
        <v>5537</v>
      </c>
      <c r="AP2448" s="101" t="str">
        <f t="shared" si="70"/>
        <v>SUO_018</v>
      </c>
      <c r="AQ2448" s="9"/>
      <c r="AR2448" s="17" t="s">
        <v>5537</v>
      </c>
      <c r="AS2448" s="7" t="s">
        <v>5537</v>
      </c>
      <c r="AT2448" s="6"/>
      <c r="AU2448" s="7"/>
      <c r="AV2448" s="3" t="s">
        <v>5537</v>
      </c>
      <c r="AW2448" s="18" t="s">
        <v>5537</v>
      </c>
      <c r="AX2448" s="18" t="s">
        <v>5537</v>
      </c>
      <c r="AY2448" s="18" t="s">
        <v>5537</v>
      </c>
      <c r="AZ2448" s="18" t="s">
        <v>5537</v>
      </c>
      <c r="BA2448" s="18" t="s">
        <v>5537</v>
      </c>
      <c r="BB2448" s="18" t="s">
        <v>5537</v>
      </c>
      <c r="BC2448" s="18" t="s">
        <v>5537</v>
      </c>
      <c r="BD2448" s="18" t="s">
        <v>5537</v>
      </c>
      <c r="BE2448" s="18" t="s">
        <v>5537</v>
      </c>
      <c r="BF2448" s="18" t="s">
        <v>5537</v>
      </c>
      <c r="BG2448" s="18" t="s">
        <v>5537</v>
      </c>
      <c r="BH2448" s="18" t="s">
        <v>5537</v>
      </c>
      <c r="BI2448" s="9" t="s">
        <v>5537</v>
      </c>
      <c r="BJ2448" s="14"/>
      <c r="BK2448" s="14" t="s">
        <v>5537</v>
      </c>
      <c r="BL2448" s="14" t="str">
        <f>_xlfn.XLOOKUP(B2448,'[4]cell downs 18042026 17h'!$B:$B,'[4]cell downs 18042026 17h'!$B:$B,"")</f>
        <v/>
      </c>
      <c r="BM2448" s="14" t="str">
        <f>_xlfn.XLOOKUP(B2448,'[5]Cells Huawei 19042026 15h'!$B:$B,'[5]Cells Huawei 19042026 15h'!$B:$B,"")</f>
        <v/>
      </c>
      <c r="BN2448" s="9" t="str">
        <f>_xlfn.XLOOKUP(B2448,'[6]cells down 19042026 9H40'!$B:$B,'[6]cells down 19042026 9H40'!$B:$B,"")</f>
        <v/>
      </c>
      <c r="BO2448" s="9" t="s">
        <v>5210</v>
      </c>
      <c r="BP2448" s="9" t="s">
        <v>66</v>
      </c>
    </row>
    <row r="2449" spans="1:68" s="20" customFormat="1" x14ac:dyDescent="0.3">
      <c r="A2449" s="1" t="s">
        <v>5257</v>
      </c>
      <c r="B2449" s="8" t="s">
        <v>5258</v>
      </c>
      <c r="C2449" s="3" t="str">
        <f>_xlfn.XLOOKUP(B2449,'[1]daily break down'!$D:$D,'[1]daily break down'!$E:$E,"")</f>
        <v>CENTRE</v>
      </c>
      <c r="D2449" s="1" t="s">
        <v>11</v>
      </c>
      <c r="E2449" s="1" t="s">
        <v>66</v>
      </c>
      <c r="F2449" s="3" t="s">
        <v>37</v>
      </c>
      <c r="G2449" s="1" t="s">
        <v>5259</v>
      </c>
      <c r="H2449" s="34" t="str">
        <f>_xlfn.XLOOKUP(B2449,[2]CALCULATION!$B:$B,[2]CALCULATION!$H:$H,"")</f>
        <v>ZTE</v>
      </c>
      <c r="I2449" s="28">
        <v>0</v>
      </c>
      <c r="J2449" s="28">
        <v>0</v>
      </c>
      <c r="K2449" s="28">
        <v>0</v>
      </c>
      <c r="L2449" s="28">
        <v>0</v>
      </c>
      <c r="M2449" s="28">
        <v>0</v>
      </c>
      <c r="N2449" s="28">
        <v>0</v>
      </c>
      <c r="O2449" s="28">
        <v>0</v>
      </c>
      <c r="P2449" s="28">
        <v>0</v>
      </c>
      <c r="Q2449" s="28">
        <v>0</v>
      </c>
      <c r="R2449" s="28">
        <v>0</v>
      </c>
      <c r="S2449" s="94">
        <v>0</v>
      </c>
      <c r="T2449" s="94">
        <f>_xlfn.XLOOKUP(B2449,'[3]Nur des jours'!$B:$B,'[3]Nur des jours'!$U:$U,"")</f>
        <v>0</v>
      </c>
      <c r="U2449" s="94">
        <v>0</v>
      </c>
      <c r="V2449" s="94">
        <v>0</v>
      </c>
      <c r="W2449" s="94">
        <v>0</v>
      </c>
      <c r="X2449" s="94">
        <v>0</v>
      </c>
      <c r="Y2449" s="94">
        <v>0</v>
      </c>
      <c r="Z2449" s="94">
        <v>0</v>
      </c>
      <c r="AA2449" s="94">
        <v>0</v>
      </c>
      <c r="AB2449" s="94">
        <v>0</v>
      </c>
      <c r="AC2449" s="94"/>
      <c r="AD2449" s="94">
        <v>0</v>
      </c>
      <c r="AE2449" s="94">
        <v>0</v>
      </c>
      <c r="AF2449" s="94">
        <v>0</v>
      </c>
      <c r="AG2449" s="94">
        <v>0</v>
      </c>
      <c r="AH2449" s="94">
        <v>0</v>
      </c>
      <c r="AI2449" s="49" t="s">
        <v>5559</v>
      </c>
      <c r="AJ2449" s="49"/>
      <c r="AK2449" s="48" t="str" cm="1">
        <f t="array" ref="AK2449">IFERROR(_xlfn.IFS(
AM2449="MPR ISSUE","PDH",
AM2449="BSS Hardware Issue","BSS",
AM2449="Sites strategiques, MLL, Pylone, etc.","ENVTECH",
AM2449="AKTIVCO DEFAUT GE &amp; POWER Cabinet","AKTIVCO",
AM2449="AKTIVCO Coupure ENEO &amp; Baisse de tension","AKTIVCO GRID ONLY",
AM2449="Coupure ENEO &amp; Baisse de tension","IHS GRID ONLY",
AM2449="Defaut GE &amp; POWER Cabinet","IHS",
AM2449="Sharing","Partners",
AM2449="Sites strategiques &amp; DataCenter","SST &amp; DC",
AM2449="Exclu","Exclu",
AM2449="SAT","SAT",
AM2449="SPARE-ISSUE","SPARE-ISSUE",
AM2449="Fiber CAmtel","TRANS_FO_CAMTEL",
AM2449="Fiber AOF","Fiber AOF",
AM2449="Projet OCM (HUAWEI)","TRAVAUX-HUAWEI",
AM2449="Projet OCM (NOKIA)","TRAVAUX-NOKIA",
AM2449="ACCESS-ISSUE","ACCESS-ISSUE",
AM2449="Projet OCM (ZTE, NOKIA, autres projets)","TRAVAUX OCM",
AM2449="No root CAuse","No root cause",
AM2449="ODU HS","PDH",
AM2449="IP &amp; VLAN","PDH",
AM2449="Warehouse HUAWEI","SPARE-ISSUE",
AM2449="SPARE-HS","SPARE-ISSUE",
AM2449="Power Telco","BSS",AM2449="no impacts","no impacts"
),"")</f>
        <v>no impacts</v>
      </c>
      <c r="AL2449" s="48" t="str" cm="1">
        <f t="array" ref="AL2449">IFERROR(_xlfn.IFS(
AM2449="MPR ISSUE","TX ISSUE",
AM2449="BSS Hardware Issue","RAN ISSUE",
AM2449="Sites strategiques, MLL, Pylone, etc.","ENVTECH",
AM2449="AKTIVCO DEFAUT GE &amp; POWER Cabinet","POWER ISSUE",
AM2449="AKTIVCO Coupure ENEO &amp; Baisse de tension","POWER ISSUE",
AM2449="Coupure ENEO &amp; Baisse de tension","POWER ISSUE",
AM2449="Defaut GE &amp; POWER Cabinet","POWER ISSUE",
AM2449="Sharing","POWER ISSUE",
AM2449="Sites strategiques &amp; DataCenter","POWER ISSUE",
AM2449="Exclu","Exclu",
AM2449="SAT","TX ISSUE",
AM2449="SPARE-ISSUE","SPARE-ISSUE",
AM2449="Fiber CAmtel","TX ISSUE",
AM2449="Fiber AOF","TX ISSUE",
AM2449="Projet OCM (HUAWEI)","TRAVAUX-HUAWEI",
AM2449="Projet OCM (NOKIA)","TRAVAUX -NOKIA",
AM2449="ACCESS-ISSUE","ACCESS-ISSUE",
AM2449="Projet OCM (ZTE, NOKIA, autres projets)","TRAVAUX OCM",
AM2449="No root CAuse","No root cause",
AM2449="ODU HS","TX ISSUE",
AM2449="IP &amp; VLAN","TX ISSUE",
AM2449="Warehouse HUAWEI","SPARE-ISSUE",
AM2449="SPARE-HS","SPARE-ISSUE",
AM2449="Power Telco","RAN ISSUE",AM2449="no impacts","no impacts"
),"")</f>
        <v>no impacts</v>
      </c>
      <c r="AM2449" s="67" t="s">
        <v>5605</v>
      </c>
      <c r="AN2449" s="48" t="str" cm="1">
        <f t="array" ref="AN2449">IFERROR(_xlfn.IFS(
AM2449="MPR ISSUE","ACTIVE",
AM2449="BSS Hardware Issue","ACTIVE",
AM2449="Sites strategiques, MLL, Pylone, etc.","PASSIVE",
AM2449="AKTIVCO DEFAUT GE &amp; POWER Cabinet","PASSIVE",
AM2449="AKTIVCO Coupure ENEO &amp; Baisse de tension","PASSIVE",
AM2449="Coupure ENEO &amp; Baisse de tension","PASSIVE",
AM2449="Defaut GE &amp; POWER Cabinet","PASSIVE",
AM2449="Sharing","PASSIVE",
AM2449="Sites strategiques &amp; DataCenter","PASSIVE",
AM2449="Exclu","Exclu",
AM2449="SAT","ACTIVE",
AM2449="SPARE-ISSUE","SPARE-ISSUE",
AM2449="Fiber CAmtel","ACTIVE",
AM2449="Fiber AOF","ACTIVE",
AM2449="Projet OCM (HUAWEI)","PLANNED WORKS",
AM2449="Projet OCM (NOKIA)","PLANNED WORKS",
AM2449="ACCESS-ISSUE","ACCESS-ISSUE",
AM2449="Projet OCM (ZTE, NOKIA, autres projets)","PLANNED WORKS",
AM2449="No root CAuse","No root cause",
AM2449="ODU HS","ACTIVE",
AM2449="IP &amp; VLAN","ACTIVE",
AM2449="Warehouse HUAWEI","SPARE-ISSUE",
AM2449="SPARE-HS","SPARE-ISSUE",
AM2449="Power Telco","ACTIVE", AM2449="no impacts","no impacts"
),"")</f>
        <v>no impacts</v>
      </c>
      <c r="AO2449" s="93" t="s">
        <v>5537</v>
      </c>
      <c r="AP2449" s="101" t="str">
        <f t="shared" si="70"/>
        <v>CTR_223</v>
      </c>
      <c r="AQ2449" s="98"/>
      <c r="AR2449" s="17" t="s">
        <v>5537</v>
      </c>
      <c r="AS2449" s="7" t="s">
        <v>5537</v>
      </c>
      <c r="AT2449" s="6"/>
      <c r="AU2449" s="7"/>
      <c r="AV2449" s="3" t="s">
        <v>5537</v>
      </c>
      <c r="AW2449" s="18" t="s">
        <v>5537</v>
      </c>
      <c r="AX2449" s="18" t="s">
        <v>5537</v>
      </c>
      <c r="AY2449" s="18" t="s">
        <v>5537</v>
      </c>
      <c r="AZ2449" s="18" t="s">
        <v>5537</v>
      </c>
      <c r="BA2449" s="18" t="s">
        <v>5537</v>
      </c>
      <c r="BB2449" s="18" t="s">
        <v>5537</v>
      </c>
      <c r="BC2449" s="18" t="s">
        <v>5537</v>
      </c>
      <c r="BD2449" s="18" t="s">
        <v>5537</v>
      </c>
      <c r="BE2449" s="18" t="s">
        <v>5537</v>
      </c>
      <c r="BF2449" s="18" t="s">
        <v>5537</v>
      </c>
      <c r="BG2449" s="18" t="s">
        <v>5537</v>
      </c>
      <c r="BH2449" s="18" t="s">
        <v>5537</v>
      </c>
      <c r="BI2449" s="9" t="s">
        <v>5537</v>
      </c>
      <c r="BJ2449" s="14"/>
      <c r="BK2449" s="14" t="s">
        <v>5537</v>
      </c>
      <c r="BL2449" s="14" t="str">
        <f>_xlfn.XLOOKUP(B2449,'[4]cell downs 18042026 17h'!$B:$B,'[4]cell downs 18042026 17h'!$B:$B,"")</f>
        <v/>
      </c>
      <c r="BM2449" s="14" t="str">
        <f>_xlfn.XLOOKUP(B2449,'[5]Cells Huawei 19042026 15h'!$B:$B,'[5]Cells Huawei 19042026 15h'!$B:$B,"")</f>
        <v/>
      </c>
      <c r="BN2449" s="9" t="str">
        <f>_xlfn.XLOOKUP(B2449,'[6]cells down 19042026 9H40'!$B:$B,'[6]cells down 19042026 9H40'!$B:$B,"")</f>
        <v/>
      </c>
      <c r="BO2449" s="9" t="s">
        <v>5258</v>
      </c>
      <c r="BP2449" s="9" t="s">
        <v>12</v>
      </c>
    </row>
    <row r="2450" spans="1:68" s="20" customFormat="1" x14ac:dyDescent="0.3">
      <c r="A2450" s="1" t="s">
        <v>2040</v>
      </c>
      <c r="B2450" s="8" t="s">
        <v>2041</v>
      </c>
      <c r="C2450" s="3" t="str">
        <f>_xlfn.XLOOKUP(B2450,'[1]daily break down'!$D:$D,'[1]daily break down'!$E:$E,"")</f>
        <v>OUEST</v>
      </c>
      <c r="D2450" s="1" t="s">
        <v>11</v>
      </c>
      <c r="E2450" s="1" t="s">
        <v>12</v>
      </c>
      <c r="F2450" s="3" t="s">
        <v>102</v>
      </c>
      <c r="G2450" s="1" t="s">
        <v>1176</v>
      </c>
      <c r="H2450" s="32" t="str">
        <f>_xlfn.XLOOKUP(B2450,[2]CALCULATION!$B:$B,[2]CALCULATION!$H:$H,"")</f>
        <v>Huawei</v>
      </c>
      <c r="I2450" s="28">
        <v>0</v>
      </c>
      <c r="J2450" s="28">
        <v>0</v>
      </c>
      <c r="K2450" s="28">
        <v>0</v>
      </c>
      <c r="L2450" s="28">
        <v>0</v>
      </c>
      <c r="M2450" s="28">
        <v>0</v>
      </c>
      <c r="N2450" s="28">
        <v>0</v>
      </c>
      <c r="O2450" s="28">
        <v>0</v>
      </c>
      <c r="P2450" s="28">
        <v>0</v>
      </c>
      <c r="Q2450" s="28">
        <v>0</v>
      </c>
      <c r="R2450" s="28">
        <v>0</v>
      </c>
      <c r="S2450" s="94">
        <v>0</v>
      </c>
      <c r="T2450" s="94">
        <f>_xlfn.XLOOKUP(B2450,'[3]Nur des jours'!$B:$B,'[3]Nur des jours'!$U:$U,"")</f>
        <v>0</v>
      </c>
      <c r="U2450" s="94">
        <v>0</v>
      </c>
      <c r="V2450" s="94">
        <v>0</v>
      </c>
      <c r="W2450" s="94">
        <v>0</v>
      </c>
      <c r="X2450" s="94">
        <v>0</v>
      </c>
      <c r="Y2450" s="94">
        <v>0</v>
      </c>
      <c r="Z2450" s="94">
        <v>0</v>
      </c>
      <c r="AA2450" s="94">
        <v>0</v>
      </c>
      <c r="AB2450" s="94">
        <v>0</v>
      </c>
      <c r="AC2450" s="94"/>
      <c r="AD2450" s="94">
        <v>0</v>
      </c>
      <c r="AE2450" s="94">
        <v>0</v>
      </c>
      <c r="AF2450" s="94">
        <v>0</v>
      </c>
      <c r="AG2450" s="94">
        <v>0</v>
      </c>
      <c r="AH2450" s="94">
        <v>0</v>
      </c>
      <c r="AI2450" s="49" t="s">
        <v>5559</v>
      </c>
      <c r="AJ2450" s="49"/>
      <c r="AK2450" s="48" t="str" cm="1">
        <f t="array" ref="AK2450">IFERROR(_xlfn.IFS(
AM2450="MPR ISSUE","PDH",
AM2450="BSS Hardware Issue","BSS",
AM2450="Sites strategiques, MLL, Pylone, etc.","ENVTECH",
AM2450="AKTIVCO DEFAUT GE &amp; POWER Cabinet","AKTIVCO",
AM2450="AKTIVCO Coupure ENEO &amp; Baisse de tension","AKTIVCO GRID ONLY",
AM2450="Coupure ENEO &amp; Baisse de tension","IHS GRID ONLY",
AM2450="Defaut GE &amp; POWER Cabinet","IHS",
AM2450="Sharing","Partners",
AM2450="Sites strategiques &amp; DataCenter","SST &amp; DC",
AM2450="Exclu","Exclu",
AM2450="SAT","SAT",
AM2450="SPARE-ISSUE","SPARE-ISSUE",
AM2450="Fiber CAmtel","TRANS_FO_CAMTEL",
AM2450="Fiber AOF","Fiber AOF",
AM2450="Projet OCM (HUAWEI)","TRAVAUX-HUAWEI",
AM2450="Projet OCM (NOKIA)","TRAVAUX-NOKIA",
AM2450="ACCESS-ISSUE","ACCESS-ISSUE",
AM2450="Projet OCM (ZTE, NOKIA, autres projets)","TRAVAUX OCM",
AM2450="No root CAuse","No root cause",
AM2450="ODU HS","PDH",
AM2450="IP &amp; VLAN","PDH",
AM2450="Warehouse HUAWEI","SPARE-ISSUE",
AM2450="SPARE-HS","SPARE-ISSUE",
AM2450="Power Telco","BSS",AM2450="no impacts","no impacts"
),"")</f>
        <v>no impacts</v>
      </c>
      <c r="AL2450" s="48" t="str" cm="1">
        <f t="array" ref="AL2450">IFERROR(_xlfn.IFS(
AM2450="MPR ISSUE","TX ISSUE",
AM2450="BSS Hardware Issue","RAN ISSUE",
AM2450="Sites strategiques, MLL, Pylone, etc.","ENVTECH",
AM2450="AKTIVCO DEFAUT GE &amp; POWER Cabinet","POWER ISSUE",
AM2450="AKTIVCO Coupure ENEO &amp; Baisse de tension","POWER ISSUE",
AM2450="Coupure ENEO &amp; Baisse de tension","POWER ISSUE",
AM2450="Defaut GE &amp; POWER Cabinet","POWER ISSUE",
AM2450="Sharing","POWER ISSUE",
AM2450="Sites strategiques &amp; DataCenter","POWER ISSUE",
AM2450="Exclu","Exclu",
AM2450="SAT","TX ISSUE",
AM2450="SPARE-ISSUE","SPARE-ISSUE",
AM2450="Fiber CAmtel","TX ISSUE",
AM2450="Fiber AOF","TX ISSUE",
AM2450="Projet OCM (HUAWEI)","TRAVAUX-HUAWEI",
AM2450="Projet OCM (NOKIA)","TRAVAUX -NOKIA",
AM2450="ACCESS-ISSUE","ACCESS-ISSUE",
AM2450="Projet OCM (ZTE, NOKIA, autres projets)","TRAVAUX OCM",
AM2450="No root CAuse","No root cause",
AM2450="ODU HS","TX ISSUE",
AM2450="IP &amp; VLAN","TX ISSUE",
AM2450="Warehouse HUAWEI","SPARE-ISSUE",
AM2450="SPARE-HS","SPARE-ISSUE",
AM2450="Power Telco","RAN ISSUE",AM2450="no impacts","no impacts"
),"")</f>
        <v>no impacts</v>
      </c>
      <c r="AM2450" s="67" t="s">
        <v>5605</v>
      </c>
      <c r="AN2450" s="48" t="str" cm="1">
        <f t="array" ref="AN2450">IFERROR(_xlfn.IFS(
AM2450="MPR ISSUE","ACTIVE",
AM2450="BSS Hardware Issue","ACTIVE",
AM2450="Sites strategiques, MLL, Pylone, etc.","PASSIVE",
AM2450="AKTIVCO DEFAUT GE &amp; POWER Cabinet","PASSIVE",
AM2450="AKTIVCO Coupure ENEO &amp; Baisse de tension","PASSIVE",
AM2450="Coupure ENEO &amp; Baisse de tension","PASSIVE",
AM2450="Defaut GE &amp; POWER Cabinet","PASSIVE",
AM2450="Sharing","PASSIVE",
AM2450="Sites strategiques &amp; DataCenter","PASSIVE",
AM2450="Exclu","Exclu",
AM2450="SAT","ACTIVE",
AM2450="SPARE-ISSUE","SPARE-ISSUE",
AM2450="Fiber CAmtel","ACTIVE",
AM2450="Fiber AOF","ACTIVE",
AM2450="Projet OCM (HUAWEI)","PLANNED WORKS",
AM2450="Projet OCM (NOKIA)","PLANNED WORKS",
AM2450="ACCESS-ISSUE","ACCESS-ISSUE",
AM2450="Projet OCM (ZTE, NOKIA, autres projets)","PLANNED WORKS",
AM2450="No root CAuse","No root cause",
AM2450="ODU HS","ACTIVE",
AM2450="IP &amp; VLAN","ACTIVE",
AM2450="Warehouse HUAWEI","SPARE-ISSUE",
AM2450="SPARE-HS","SPARE-ISSUE",
AM2450="Power Telco","ACTIVE", AM2450="no impacts","no impacts"
),"")</f>
        <v>no impacts</v>
      </c>
      <c r="AO2450" s="93" t="s">
        <v>5537</v>
      </c>
      <c r="AP2450" s="101" t="str">
        <f t="shared" si="70"/>
        <v>OST_136</v>
      </c>
      <c r="AQ2450" s="9"/>
      <c r="AR2450" s="17" t="s">
        <v>5537</v>
      </c>
      <c r="AS2450" s="7" t="s">
        <v>5537</v>
      </c>
      <c r="AT2450" s="6"/>
      <c r="AU2450" s="7"/>
      <c r="AV2450" s="3" t="s">
        <v>5537</v>
      </c>
      <c r="AW2450" s="18" t="s">
        <v>5537</v>
      </c>
      <c r="AX2450" s="18" t="s">
        <v>5537</v>
      </c>
      <c r="AY2450" s="18" t="s">
        <v>5537</v>
      </c>
      <c r="AZ2450" s="18" t="s">
        <v>5537</v>
      </c>
      <c r="BA2450" s="18" t="s">
        <v>5537</v>
      </c>
      <c r="BB2450" s="18" t="s">
        <v>5537</v>
      </c>
      <c r="BC2450" s="18" t="s">
        <v>5537</v>
      </c>
      <c r="BD2450" s="18" t="s">
        <v>5537</v>
      </c>
      <c r="BE2450" s="18" t="s">
        <v>5537</v>
      </c>
      <c r="BF2450" s="18" t="s">
        <v>5537</v>
      </c>
      <c r="BG2450" s="18" t="s">
        <v>5537</v>
      </c>
      <c r="BH2450" s="18" t="s">
        <v>5537</v>
      </c>
      <c r="BI2450" s="9" t="s">
        <v>5537</v>
      </c>
      <c r="BJ2450" s="14"/>
      <c r="BK2450" s="14" t="s">
        <v>5537</v>
      </c>
      <c r="BL2450" s="14" t="str">
        <f>_xlfn.XLOOKUP(B2450,'[4]cell downs 18042026 17h'!$B:$B,'[4]cell downs 18042026 17h'!$B:$B,"")</f>
        <v/>
      </c>
      <c r="BM2450" s="14" t="str">
        <f>_xlfn.XLOOKUP(B2450,'[5]Cells Huawei 19042026 15h'!$B:$B,'[5]Cells Huawei 19042026 15h'!$B:$B,"")</f>
        <v/>
      </c>
      <c r="BN2450" s="9" t="str">
        <f>_xlfn.XLOOKUP(B2450,'[6]cells down 19042026 9H40'!$B:$B,'[6]cells down 19042026 9H40'!$B:$B,"")</f>
        <v/>
      </c>
      <c r="BO2450" s="9" t="s">
        <v>2041</v>
      </c>
      <c r="BP2450" s="9" t="s">
        <v>5537</v>
      </c>
    </row>
    <row r="2451" spans="1:68" s="20" customFormat="1" x14ac:dyDescent="0.3">
      <c r="A2451" s="1" t="s">
        <v>4134</v>
      </c>
      <c r="B2451" s="8" t="s">
        <v>4135</v>
      </c>
      <c r="C2451" s="3" t="str">
        <f>_xlfn.XLOOKUP(B2451,'[1]daily break down'!$D:$D,'[1]daily break down'!$E:$E,"")</f>
        <v>CENTRE</v>
      </c>
      <c r="D2451" s="1" t="s">
        <v>21</v>
      </c>
      <c r="E2451" s="1" t="s">
        <v>987</v>
      </c>
      <c r="F2451" s="3" t="s">
        <v>37</v>
      </c>
      <c r="G2451" s="1" t="s">
        <v>4136</v>
      </c>
      <c r="H2451" s="34" t="str">
        <f>_xlfn.XLOOKUP(B2451,[2]CALCULATION!$B:$B,[2]CALCULATION!$H:$H,"")</f>
        <v>ZTE</v>
      </c>
      <c r="I2451" s="28">
        <v>0</v>
      </c>
      <c r="J2451" s="28">
        <v>0</v>
      </c>
      <c r="K2451" s="28">
        <v>0</v>
      </c>
      <c r="L2451" s="28">
        <v>0</v>
      </c>
      <c r="M2451" s="28">
        <v>0</v>
      </c>
      <c r="N2451" s="28">
        <v>0</v>
      </c>
      <c r="O2451" s="28">
        <v>0</v>
      </c>
      <c r="P2451" s="28">
        <v>0</v>
      </c>
      <c r="Q2451" s="28">
        <v>0</v>
      </c>
      <c r="R2451" s="28">
        <v>0</v>
      </c>
      <c r="S2451" s="94">
        <v>0</v>
      </c>
      <c r="T2451" s="94">
        <f>_xlfn.XLOOKUP(B2451,'[3]Nur des jours'!$B:$B,'[3]Nur des jours'!$U:$U,"")</f>
        <v>0</v>
      </c>
      <c r="U2451" s="94">
        <v>0</v>
      </c>
      <c r="V2451" s="94">
        <v>0</v>
      </c>
      <c r="W2451" s="94">
        <v>0</v>
      </c>
      <c r="X2451" s="94">
        <v>0</v>
      </c>
      <c r="Y2451" s="94">
        <v>0</v>
      </c>
      <c r="Z2451" s="94">
        <v>0</v>
      </c>
      <c r="AA2451" s="94">
        <v>0</v>
      </c>
      <c r="AB2451" s="94">
        <v>0</v>
      </c>
      <c r="AC2451" s="94"/>
      <c r="AD2451" s="94">
        <v>0</v>
      </c>
      <c r="AE2451" s="94">
        <v>0</v>
      </c>
      <c r="AF2451" s="94">
        <v>0</v>
      </c>
      <c r="AG2451" s="94">
        <v>0</v>
      </c>
      <c r="AH2451" s="94">
        <v>0</v>
      </c>
      <c r="AI2451" s="49" t="s">
        <v>5559</v>
      </c>
      <c r="AJ2451" s="49"/>
      <c r="AK2451" s="48" t="str" cm="1">
        <f t="array" ref="AK2451">IFERROR(_xlfn.IFS(
AM2451="MPR ISSUE","PDH",
AM2451="BSS Hardware Issue","BSS",
AM2451="Sites strategiques, MLL, Pylone, etc.","ENVTECH",
AM2451="AKTIVCO DEFAUT GE &amp; POWER Cabinet","AKTIVCO",
AM2451="AKTIVCO Coupure ENEO &amp; Baisse de tension","AKTIVCO GRID ONLY",
AM2451="Coupure ENEO &amp; Baisse de tension","IHS GRID ONLY",
AM2451="Defaut GE &amp; POWER Cabinet","IHS",
AM2451="Sharing","Partners",
AM2451="Sites strategiques &amp; DataCenter","SST &amp; DC",
AM2451="Exclu","Exclu",
AM2451="SAT","SAT",
AM2451="SPARE-ISSUE","SPARE-ISSUE",
AM2451="Fiber CAmtel","TRANS_FO_CAMTEL",
AM2451="Fiber AOF","Fiber AOF",
AM2451="Projet OCM (HUAWEI)","TRAVAUX-HUAWEI",
AM2451="Projet OCM (NOKIA)","TRAVAUX-NOKIA",
AM2451="ACCESS-ISSUE","ACCESS-ISSUE",
AM2451="Projet OCM (ZTE, NOKIA, autres projets)","TRAVAUX OCM",
AM2451="No root CAuse","No root cause",
AM2451="ODU HS","PDH",
AM2451="IP &amp; VLAN","PDH",
AM2451="Warehouse HUAWEI","SPARE-ISSUE",
AM2451="SPARE-HS","SPARE-ISSUE",
AM2451="Power Telco","BSS",AM2451="no impacts","no impacts"
),"")</f>
        <v>no impacts</v>
      </c>
      <c r="AL2451" s="48" t="str" cm="1">
        <f t="array" ref="AL2451">IFERROR(_xlfn.IFS(
AM2451="MPR ISSUE","TX ISSUE",
AM2451="BSS Hardware Issue","RAN ISSUE",
AM2451="Sites strategiques, MLL, Pylone, etc.","ENVTECH",
AM2451="AKTIVCO DEFAUT GE &amp; POWER Cabinet","POWER ISSUE",
AM2451="AKTIVCO Coupure ENEO &amp; Baisse de tension","POWER ISSUE",
AM2451="Coupure ENEO &amp; Baisse de tension","POWER ISSUE",
AM2451="Defaut GE &amp; POWER Cabinet","POWER ISSUE",
AM2451="Sharing","POWER ISSUE",
AM2451="Sites strategiques &amp; DataCenter","POWER ISSUE",
AM2451="Exclu","Exclu",
AM2451="SAT","TX ISSUE",
AM2451="SPARE-ISSUE","SPARE-ISSUE",
AM2451="Fiber CAmtel","TX ISSUE",
AM2451="Fiber AOF","TX ISSUE",
AM2451="Projet OCM (HUAWEI)","TRAVAUX-HUAWEI",
AM2451="Projet OCM (NOKIA)","TRAVAUX -NOKIA",
AM2451="ACCESS-ISSUE","ACCESS-ISSUE",
AM2451="Projet OCM (ZTE, NOKIA, autres projets)","TRAVAUX OCM",
AM2451="No root CAuse","No root cause",
AM2451="ODU HS","TX ISSUE",
AM2451="IP &amp; VLAN","TX ISSUE",
AM2451="Warehouse HUAWEI","SPARE-ISSUE",
AM2451="SPARE-HS","SPARE-ISSUE",
AM2451="Power Telco","RAN ISSUE",AM2451="no impacts","no impacts"
),"")</f>
        <v>no impacts</v>
      </c>
      <c r="AM2451" s="67" t="s">
        <v>5605</v>
      </c>
      <c r="AN2451" s="48" t="str" cm="1">
        <f t="array" ref="AN2451">IFERROR(_xlfn.IFS(
AM2451="MPR ISSUE","ACTIVE",
AM2451="BSS Hardware Issue","ACTIVE",
AM2451="Sites strategiques, MLL, Pylone, etc.","PASSIVE",
AM2451="AKTIVCO DEFAUT GE &amp; POWER Cabinet","PASSIVE",
AM2451="AKTIVCO Coupure ENEO &amp; Baisse de tension","PASSIVE",
AM2451="Coupure ENEO &amp; Baisse de tension","PASSIVE",
AM2451="Defaut GE &amp; POWER Cabinet","PASSIVE",
AM2451="Sharing","PASSIVE",
AM2451="Sites strategiques &amp; DataCenter","PASSIVE",
AM2451="Exclu","Exclu",
AM2451="SAT","ACTIVE",
AM2451="SPARE-ISSUE","SPARE-ISSUE",
AM2451="Fiber CAmtel","ACTIVE",
AM2451="Fiber AOF","ACTIVE",
AM2451="Projet OCM (HUAWEI)","PLANNED WORKS",
AM2451="Projet OCM (NOKIA)","PLANNED WORKS",
AM2451="ACCESS-ISSUE","ACCESS-ISSUE",
AM2451="Projet OCM (ZTE, NOKIA, autres projets)","PLANNED WORKS",
AM2451="No root CAuse","No root cause",
AM2451="ODU HS","ACTIVE",
AM2451="IP &amp; VLAN","ACTIVE",
AM2451="Warehouse HUAWEI","SPARE-ISSUE",
AM2451="SPARE-HS","SPARE-ISSUE",
AM2451="Power Telco","ACTIVE", AM2451="no impacts","no impacts"
),"")</f>
        <v>no impacts</v>
      </c>
      <c r="AO2451" s="93" t="s">
        <v>5537</v>
      </c>
      <c r="AP2451" s="101" t="str">
        <f t="shared" si="70"/>
        <v>CTR_743</v>
      </c>
      <c r="AQ2451" s="9"/>
      <c r="AR2451" s="17" t="s">
        <v>5537</v>
      </c>
      <c r="AS2451" s="7" t="s">
        <v>5537</v>
      </c>
      <c r="AT2451" s="6"/>
      <c r="AU2451" s="7"/>
      <c r="AV2451" s="3" t="s">
        <v>5537</v>
      </c>
      <c r="AW2451" s="18" t="s">
        <v>5537</v>
      </c>
      <c r="AX2451" s="18" t="s">
        <v>5537</v>
      </c>
      <c r="AY2451" s="18" t="s">
        <v>5537</v>
      </c>
      <c r="AZ2451" s="18" t="s">
        <v>5537</v>
      </c>
      <c r="BA2451" s="18" t="s">
        <v>5537</v>
      </c>
      <c r="BB2451" s="18" t="s">
        <v>5537</v>
      </c>
      <c r="BC2451" s="18" t="s">
        <v>5537</v>
      </c>
      <c r="BD2451" s="18" t="s">
        <v>5537</v>
      </c>
      <c r="BE2451" s="18" t="s">
        <v>5537</v>
      </c>
      <c r="BF2451" s="18" t="s">
        <v>5537</v>
      </c>
      <c r="BG2451" s="18" t="s">
        <v>5537</v>
      </c>
      <c r="BH2451" s="18" t="s">
        <v>5537</v>
      </c>
      <c r="BI2451" s="9" t="s">
        <v>5537</v>
      </c>
      <c r="BJ2451" s="14"/>
      <c r="BK2451" s="14" t="s">
        <v>5537</v>
      </c>
      <c r="BL2451" s="14" t="str">
        <f>_xlfn.XLOOKUP(B2451,'[4]cell downs 18042026 17h'!$B:$B,'[4]cell downs 18042026 17h'!$B:$B,"")</f>
        <v/>
      </c>
      <c r="BM2451" s="14" t="str">
        <f>_xlfn.XLOOKUP(B2451,'[5]Cells Huawei 19042026 15h'!$B:$B,'[5]Cells Huawei 19042026 15h'!$B:$B,"")</f>
        <v/>
      </c>
      <c r="BN2451" s="9" t="str">
        <f>_xlfn.XLOOKUP(B2451,'[6]cells down 19042026 9H40'!$B:$B,'[6]cells down 19042026 9H40'!$B:$B,"")</f>
        <v/>
      </c>
      <c r="BO2451" s="9" t="s">
        <v>5537</v>
      </c>
      <c r="BP2451" s="9" t="s">
        <v>12</v>
      </c>
    </row>
    <row r="2452" spans="1:68" s="20" customFormat="1" x14ac:dyDescent="0.3">
      <c r="A2452" s="1" t="s">
        <v>4392</v>
      </c>
      <c r="B2452" s="8" t="s">
        <v>4393</v>
      </c>
      <c r="C2452" s="3" t="str">
        <f>_xlfn.XLOOKUP(B2452,'[1]daily break down'!$D:$D,'[1]daily break down'!$E:$E,"")</f>
        <v>LITTORAL</v>
      </c>
      <c r="D2452" s="1" t="s">
        <v>11</v>
      </c>
      <c r="E2452" s="1" t="s">
        <v>12</v>
      </c>
      <c r="F2452" s="3" t="s">
        <v>31</v>
      </c>
      <c r="G2452" s="1" t="s">
        <v>3686</v>
      </c>
      <c r="H2452" s="34" t="str">
        <f>_xlfn.XLOOKUP(B2452,[2]CALCULATION!$B:$B,[2]CALCULATION!$H:$H,"")</f>
        <v>ZTE</v>
      </c>
      <c r="I2452" s="28">
        <v>0</v>
      </c>
      <c r="J2452" s="28">
        <v>0</v>
      </c>
      <c r="K2452" s="28">
        <v>0</v>
      </c>
      <c r="L2452" s="28">
        <v>0</v>
      </c>
      <c r="M2452" s="28">
        <v>0</v>
      </c>
      <c r="N2452" s="28">
        <v>0</v>
      </c>
      <c r="O2452" s="28">
        <v>0</v>
      </c>
      <c r="P2452" s="28">
        <v>0</v>
      </c>
      <c r="Q2452" s="28">
        <v>0</v>
      </c>
      <c r="R2452" s="28">
        <v>0</v>
      </c>
      <c r="S2452" s="94">
        <v>0</v>
      </c>
      <c r="T2452" s="94">
        <f>_xlfn.XLOOKUP(B2452,'[3]Nur des jours'!$B:$B,'[3]Nur des jours'!$U:$U,"")</f>
        <v>0</v>
      </c>
      <c r="U2452" s="94">
        <v>0</v>
      </c>
      <c r="V2452" s="94">
        <v>0</v>
      </c>
      <c r="W2452" s="94">
        <v>0</v>
      </c>
      <c r="X2452" s="94">
        <v>0</v>
      </c>
      <c r="Y2452" s="94">
        <v>0</v>
      </c>
      <c r="Z2452" s="94">
        <v>0</v>
      </c>
      <c r="AA2452" s="94">
        <v>0</v>
      </c>
      <c r="AB2452" s="94">
        <v>0</v>
      </c>
      <c r="AC2452" s="94"/>
      <c r="AD2452" s="94">
        <v>0</v>
      </c>
      <c r="AE2452" s="94">
        <v>0</v>
      </c>
      <c r="AF2452" s="94">
        <v>0</v>
      </c>
      <c r="AG2452" s="94">
        <v>0</v>
      </c>
      <c r="AH2452" s="94">
        <v>0</v>
      </c>
      <c r="AI2452" s="49" t="s">
        <v>5559</v>
      </c>
      <c r="AJ2452" s="49"/>
      <c r="AK2452" s="48" t="str" cm="1">
        <f t="array" ref="AK2452">IFERROR(_xlfn.IFS(
AM2452="MPR ISSUE","PDH",
AM2452="BSS Hardware Issue","BSS",
AM2452="Sites strategiques, MLL, Pylone, etc.","ENVTECH",
AM2452="AKTIVCO DEFAUT GE &amp; POWER Cabinet","AKTIVCO",
AM2452="AKTIVCO Coupure ENEO &amp; Baisse de tension","AKTIVCO GRID ONLY",
AM2452="Coupure ENEO &amp; Baisse de tension","IHS GRID ONLY",
AM2452="Defaut GE &amp; POWER Cabinet","IHS",
AM2452="Sharing","Partners",
AM2452="Sites strategiques &amp; DataCenter","SST &amp; DC",
AM2452="Exclu","Exclu",
AM2452="SAT","SAT",
AM2452="SPARE-ISSUE","SPARE-ISSUE",
AM2452="Fiber CAmtel","TRANS_FO_CAMTEL",
AM2452="Fiber AOF","Fiber AOF",
AM2452="Projet OCM (HUAWEI)","TRAVAUX-HUAWEI",
AM2452="Projet OCM (NOKIA)","TRAVAUX-NOKIA",
AM2452="ACCESS-ISSUE","ACCESS-ISSUE",
AM2452="Projet OCM (ZTE, NOKIA, autres projets)","TRAVAUX OCM",
AM2452="No root CAuse","No root cause",
AM2452="ODU HS","PDH",
AM2452="IP &amp; VLAN","PDH",
AM2452="Warehouse HUAWEI","SPARE-ISSUE",
AM2452="SPARE-HS","SPARE-ISSUE",
AM2452="Power Telco","BSS",AM2452="no impacts","no impacts"
),"")</f>
        <v>no impacts</v>
      </c>
      <c r="AL2452" s="48" t="str" cm="1">
        <f t="array" ref="AL2452">IFERROR(_xlfn.IFS(
AM2452="MPR ISSUE","TX ISSUE",
AM2452="BSS Hardware Issue","RAN ISSUE",
AM2452="Sites strategiques, MLL, Pylone, etc.","ENVTECH",
AM2452="AKTIVCO DEFAUT GE &amp; POWER Cabinet","POWER ISSUE",
AM2452="AKTIVCO Coupure ENEO &amp; Baisse de tension","POWER ISSUE",
AM2452="Coupure ENEO &amp; Baisse de tension","POWER ISSUE",
AM2452="Defaut GE &amp; POWER Cabinet","POWER ISSUE",
AM2452="Sharing","POWER ISSUE",
AM2452="Sites strategiques &amp; DataCenter","POWER ISSUE",
AM2452="Exclu","Exclu",
AM2452="SAT","TX ISSUE",
AM2452="SPARE-ISSUE","SPARE-ISSUE",
AM2452="Fiber CAmtel","TX ISSUE",
AM2452="Fiber AOF","TX ISSUE",
AM2452="Projet OCM (HUAWEI)","TRAVAUX-HUAWEI",
AM2452="Projet OCM (NOKIA)","TRAVAUX -NOKIA",
AM2452="ACCESS-ISSUE","ACCESS-ISSUE",
AM2452="Projet OCM (ZTE, NOKIA, autres projets)","TRAVAUX OCM",
AM2452="No root CAuse","No root cause",
AM2452="ODU HS","TX ISSUE",
AM2452="IP &amp; VLAN","TX ISSUE",
AM2452="Warehouse HUAWEI","SPARE-ISSUE",
AM2452="SPARE-HS","SPARE-ISSUE",
AM2452="Power Telco","RAN ISSUE",AM2452="no impacts","no impacts"
),"")</f>
        <v>no impacts</v>
      </c>
      <c r="AM2452" s="67" t="s">
        <v>5605</v>
      </c>
      <c r="AN2452" s="48" t="str" cm="1">
        <f t="array" ref="AN2452">IFERROR(_xlfn.IFS(
AM2452="MPR ISSUE","ACTIVE",
AM2452="BSS Hardware Issue","ACTIVE",
AM2452="Sites strategiques, MLL, Pylone, etc.","PASSIVE",
AM2452="AKTIVCO DEFAUT GE &amp; POWER Cabinet","PASSIVE",
AM2452="AKTIVCO Coupure ENEO &amp; Baisse de tension","PASSIVE",
AM2452="Coupure ENEO &amp; Baisse de tension","PASSIVE",
AM2452="Defaut GE &amp; POWER Cabinet","PASSIVE",
AM2452="Sharing","PASSIVE",
AM2452="Sites strategiques &amp; DataCenter","PASSIVE",
AM2452="Exclu","Exclu",
AM2452="SAT","ACTIVE",
AM2452="SPARE-ISSUE","SPARE-ISSUE",
AM2452="Fiber CAmtel","ACTIVE",
AM2452="Fiber AOF","ACTIVE",
AM2452="Projet OCM (HUAWEI)","PLANNED WORKS",
AM2452="Projet OCM (NOKIA)","PLANNED WORKS",
AM2452="ACCESS-ISSUE","ACCESS-ISSUE",
AM2452="Projet OCM (ZTE, NOKIA, autres projets)","PLANNED WORKS",
AM2452="No root CAuse","No root cause",
AM2452="ODU HS","ACTIVE",
AM2452="IP &amp; VLAN","ACTIVE",
AM2452="Warehouse HUAWEI","SPARE-ISSUE",
AM2452="SPARE-HS","SPARE-ISSUE",
AM2452="Power Telco","ACTIVE", AM2452="no impacts","no impacts"
),"")</f>
        <v>no impacts</v>
      </c>
      <c r="AO2452" s="93" t="s">
        <v>5537</v>
      </c>
      <c r="AP2452" s="101" t="str">
        <f t="shared" si="70"/>
        <v>LIT_520</v>
      </c>
      <c r="AQ2452" s="9"/>
      <c r="AR2452" s="17" t="s">
        <v>5537</v>
      </c>
      <c r="AS2452" s="7" t="s">
        <v>5537</v>
      </c>
      <c r="AT2452" s="6"/>
      <c r="AU2452" s="7"/>
      <c r="AV2452" s="3" t="s">
        <v>5537</v>
      </c>
      <c r="AW2452" s="18" t="s">
        <v>5537</v>
      </c>
      <c r="AX2452" s="18" t="s">
        <v>5537</v>
      </c>
      <c r="AY2452" s="18" t="s">
        <v>5537</v>
      </c>
      <c r="AZ2452" s="18" t="s">
        <v>5537</v>
      </c>
      <c r="BA2452" s="18" t="s">
        <v>5537</v>
      </c>
      <c r="BB2452" s="18" t="s">
        <v>5537</v>
      </c>
      <c r="BC2452" s="18" t="s">
        <v>5537</v>
      </c>
      <c r="BD2452" s="18" t="s">
        <v>5537</v>
      </c>
      <c r="BE2452" s="18" t="s">
        <v>5537</v>
      </c>
      <c r="BF2452" s="18" t="s">
        <v>5537</v>
      </c>
      <c r="BG2452" s="18" t="s">
        <v>5537</v>
      </c>
      <c r="BH2452" s="18" t="s">
        <v>5537</v>
      </c>
      <c r="BI2452" s="9" t="s">
        <v>5537</v>
      </c>
      <c r="BJ2452" s="14"/>
      <c r="BK2452" s="14" t="s">
        <v>5537</v>
      </c>
      <c r="BL2452" s="14" t="str">
        <f>_xlfn.XLOOKUP(B2452,'[4]cell downs 18042026 17h'!$B:$B,'[4]cell downs 18042026 17h'!$B:$B,"")</f>
        <v/>
      </c>
      <c r="BM2452" s="14" t="str">
        <f>_xlfn.XLOOKUP(B2452,'[5]Cells Huawei 19042026 15h'!$B:$B,'[5]Cells Huawei 19042026 15h'!$B:$B,"")</f>
        <v/>
      </c>
      <c r="BN2452" s="9" t="str">
        <f>_xlfn.XLOOKUP(B2452,'[6]cells down 19042026 9H40'!$B:$B,'[6]cells down 19042026 9H40'!$B:$B,"")</f>
        <v/>
      </c>
      <c r="BO2452" s="9" t="s">
        <v>4393</v>
      </c>
      <c r="BP2452" s="9" t="s">
        <v>5537</v>
      </c>
    </row>
    <row r="2453" spans="1:68" s="20" customFormat="1" x14ac:dyDescent="0.3">
      <c r="A2453" s="1" t="s">
        <v>3955</v>
      </c>
      <c r="B2453" s="125" t="s">
        <v>3956</v>
      </c>
      <c r="C2453" s="3" t="str">
        <f>_xlfn.XLOOKUP(B2453,'[1]daily break down'!$D:$D,'[1]daily break down'!$E:$E,"")</f>
        <v>CENTRE</v>
      </c>
      <c r="D2453" s="125"/>
      <c r="E2453" s="1"/>
      <c r="F2453" s="3" t="s">
        <v>37</v>
      </c>
      <c r="G2453" s="1" t="s">
        <v>3957</v>
      </c>
      <c r="H2453" s="34" t="str">
        <f>_xlfn.XLOOKUP(B2453,[2]CALCULATION!$B:$B,[2]CALCULATION!$H:$H,"")</f>
        <v>ZTE</v>
      </c>
      <c r="I2453" s="28">
        <v>0</v>
      </c>
      <c r="J2453" s="28">
        <v>0</v>
      </c>
      <c r="K2453" s="28">
        <v>0</v>
      </c>
      <c r="L2453" s="28">
        <v>0</v>
      </c>
      <c r="M2453" s="28">
        <v>0</v>
      </c>
      <c r="N2453" s="28">
        <v>0</v>
      </c>
      <c r="O2453" s="28">
        <v>0</v>
      </c>
      <c r="P2453" s="28">
        <v>0</v>
      </c>
      <c r="Q2453" s="28">
        <v>0</v>
      </c>
      <c r="R2453" s="28">
        <v>0</v>
      </c>
      <c r="S2453" s="94">
        <v>0</v>
      </c>
      <c r="T2453" s="94">
        <f>_xlfn.XLOOKUP(B2453,'[3]Nur des jours'!$B:$B,'[3]Nur des jours'!$U:$U,"")</f>
        <v>0</v>
      </c>
      <c r="U2453" s="94">
        <v>0</v>
      </c>
      <c r="V2453" s="94">
        <v>0</v>
      </c>
      <c r="W2453" s="94">
        <v>0</v>
      </c>
      <c r="X2453" s="94">
        <v>0</v>
      </c>
      <c r="Y2453" s="94">
        <v>0</v>
      </c>
      <c r="Z2453" s="94">
        <v>0</v>
      </c>
      <c r="AA2453" s="94">
        <v>0</v>
      </c>
      <c r="AB2453" s="94">
        <v>0</v>
      </c>
      <c r="AC2453" s="94"/>
      <c r="AD2453" s="94">
        <v>0</v>
      </c>
      <c r="AE2453" s="94">
        <v>0</v>
      </c>
      <c r="AF2453" s="94">
        <v>0</v>
      </c>
      <c r="AG2453" s="94">
        <v>0</v>
      </c>
      <c r="AH2453" s="94">
        <v>0</v>
      </c>
      <c r="AI2453" s="49" t="s">
        <v>5559</v>
      </c>
      <c r="AJ2453" s="49"/>
      <c r="AK2453" s="48" t="str" cm="1">
        <f t="array" ref="AK2453">IFERROR(_xlfn.IFS(
AM2453="MPR ISSUE","PDH",
AM2453="BSS Hardware Issue","BSS",
AM2453="Sites strategiques, MLL, Pylone, etc.","ENVTECH",
AM2453="AKTIVCO DEFAUT GE &amp; POWER Cabinet","AKTIVCO",
AM2453="AKTIVCO Coupure ENEO &amp; Baisse de tension","AKTIVCO GRID ONLY",
AM2453="Coupure ENEO &amp; Baisse de tension","IHS GRID ONLY",
AM2453="Defaut GE &amp; POWER Cabinet","IHS",
AM2453="Sharing","Partners",
AM2453="Sites strategiques &amp; DataCenter","SST &amp; DC",
AM2453="Exclu","Exclu",
AM2453="SAT","SAT",
AM2453="SPARE-ISSUE","SPARE-ISSUE",
AM2453="Fiber CAmtel","TRANS_FO_CAMTEL",
AM2453="Fiber AOF","Fiber AOF",
AM2453="Projet OCM (HUAWEI)","TRAVAUX-HUAWEI",
AM2453="Projet OCM (NOKIA)","TRAVAUX-NOKIA",
AM2453="ACCESS-ISSUE","ACCESS-ISSUE",
AM2453="Projet OCM (ZTE, NOKIA, autres projets)","TRAVAUX OCM",
AM2453="No root CAuse","No root cause",
AM2453="ODU HS","PDH",
AM2453="IP &amp; VLAN","PDH",
AM2453="Warehouse HUAWEI","SPARE-ISSUE",
AM2453="SPARE-HS","SPARE-ISSUE",
AM2453="Power Telco","BSS",AM2453="no impacts","no impacts"
),"")</f>
        <v>PDH</v>
      </c>
      <c r="AL2453" s="48" t="str" cm="1">
        <f t="array" ref="AL2453">IFERROR(_xlfn.IFS(
AM2453="MPR ISSUE","TX ISSUE",
AM2453="BSS Hardware Issue","RAN ISSUE",
AM2453="Sites strategiques, MLL, Pylone, etc.","ENVTECH",
AM2453="AKTIVCO DEFAUT GE &amp; POWER Cabinet","POWER ISSUE",
AM2453="AKTIVCO Coupure ENEO &amp; Baisse de tension","POWER ISSUE",
AM2453="Coupure ENEO &amp; Baisse de tension","POWER ISSUE",
AM2453="Defaut GE &amp; POWER Cabinet","POWER ISSUE",
AM2453="Sharing","POWER ISSUE",
AM2453="Sites strategiques &amp; DataCenter","POWER ISSUE",
AM2453="Exclu","Exclu",
AM2453="SAT","TX ISSUE",
AM2453="SPARE-ISSUE","SPARE-ISSUE",
AM2453="Fiber CAmtel","TX ISSUE",
AM2453="Fiber AOF","TX ISSUE",
AM2453="Projet OCM (HUAWEI)","TRAVAUX-HUAWEI",
AM2453="Projet OCM (NOKIA)","TRAVAUX -NOKIA",
AM2453="ACCESS-ISSUE","ACCESS-ISSUE",
AM2453="Projet OCM (ZTE, NOKIA, autres projets)","TRAVAUX OCM",
AM2453="No root CAuse","No root cause",
AM2453="ODU HS","TX ISSUE",
AM2453="IP &amp; VLAN","TX ISSUE",
AM2453="Warehouse HUAWEI","SPARE-ISSUE",
AM2453="SPARE-HS","SPARE-ISSUE",
AM2453="Power Telco","RAN ISSUE",AM2453="no impacts","no impacts"
),"")</f>
        <v>TX ISSUE</v>
      </c>
      <c r="AM2453" s="67" t="s">
        <v>6537</v>
      </c>
      <c r="AN2453" s="48" t="str" cm="1">
        <f t="array" ref="AN2453">IFERROR(_xlfn.IFS(
AM2453="MPR ISSUE","ACTIVE",
AM2453="BSS Hardware Issue","ACTIVE",
AM2453="Sites strategiques, MLL, Pylone, etc.","PASSIVE",
AM2453="AKTIVCO DEFAUT GE &amp; POWER Cabinet","PASSIVE",
AM2453="AKTIVCO Coupure ENEO &amp; Baisse de tension","PASSIVE",
AM2453="Coupure ENEO &amp; Baisse de tension","PASSIVE",
AM2453="Defaut GE &amp; POWER Cabinet","PASSIVE",
AM2453="Sharing","PASSIVE",
AM2453="Sites strategiques &amp; DataCenter","PASSIVE",
AM2453="Exclu","Exclu",
AM2453="SAT","ACTIVE",
AM2453="SPARE-ISSUE","SPARE-ISSUE",
AM2453="Fiber CAmtel","ACTIVE",
AM2453="Fiber AOF","ACTIVE",
AM2453="Projet OCM (HUAWEI)","PLANNED WORKS",
AM2453="Projet OCM (NOKIA)","PLANNED WORKS",
AM2453="ACCESS-ISSUE","ACCESS-ISSUE",
AM2453="Projet OCM (ZTE, NOKIA, autres projets)","PLANNED WORKS",
AM2453="No root CAuse","No root cause",
AM2453="ODU HS","ACTIVE",
AM2453="IP &amp; VLAN","ACTIVE",
AM2453="Warehouse HUAWEI","SPARE-ISSUE",
AM2453="SPARE-HS","SPARE-ISSUE",
AM2453="Power Telco","ACTIVE", AM2453="no impacts","no impacts"
),"")</f>
        <v>ACTIVE</v>
      </c>
      <c r="AO2453" s="93" t="s">
        <v>6514</v>
      </c>
      <c r="AP2453" s="101" t="str">
        <f t="shared" si="70"/>
        <v>CTR_544</v>
      </c>
      <c r="AQ2453" s="9"/>
      <c r="AR2453" s="17" t="s">
        <v>5537</v>
      </c>
      <c r="AS2453" s="7" t="s">
        <v>5537</v>
      </c>
      <c r="AT2453" s="6"/>
      <c r="AU2453" s="7"/>
      <c r="AV2453" s="3" t="s">
        <v>6515</v>
      </c>
      <c r="AW2453" s="18" t="s">
        <v>5537</v>
      </c>
      <c r="AX2453" s="18" t="s">
        <v>5537</v>
      </c>
      <c r="AY2453" s="18" t="s">
        <v>5537</v>
      </c>
      <c r="AZ2453" s="18" t="s">
        <v>5537</v>
      </c>
      <c r="BA2453" s="18" t="s">
        <v>5537</v>
      </c>
      <c r="BB2453" s="18" t="s">
        <v>5537</v>
      </c>
      <c r="BC2453" s="18" t="s">
        <v>5537</v>
      </c>
      <c r="BD2453" s="18" t="s">
        <v>5537</v>
      </c>
      <c r="BE2453" s="18" t="s">
        <v>5537</v>
      </c>
      <c r="BF2453" s="18" t="s">
        <v>6516</v>
      </c>
      <c r="BG2453" s="18" t="s">
        <v>5537</v>
      </c>
      <c r="BH2453" s="18" t="s">
        <v>5537</v>
      </c>
      <c r="BI2453" s="9" t="s">
        <v>5537</v>
      </c>
      <c r="BJ2453" s="14"/>
      <c r="BK2453" s="14" t="s">
        <v>5537</v>
      </c>
      <c r="BL2453" s="14" t="str">
        <f>_xlfn.XLOOKUP(B2453,'[4]cell downs 18042026 17h'!$B:$B,'[4]cell downs 18042026 17h'!$B:$B,"")</f>
        <v/>
      </c>
      <c r="BM2453" s="14" t="str">
        <f>_xlfn.XLOOKUP(B2453,'[5]Cells Huawei 19042026 15h'!$B:$B,'[5]Cells Huawei 19042026 15h'!$B:$B,"")</f>
        <v/>
      </c>
      <c r="BN2453" s="9" t="str">
        <f>_xlfn.XLOOKUP(B2453,'[6]cells down 19042026 9H40'!$B:$B,'[6]cells down 19042026 9H40'!$B:$B,"")</f>
        <v/>
      </c>
      <c r="BO2453" s="9" t="s">
        <v>5537</v>
      </c>
      <c r="BP2453" s="9" t="s">
        <v>12</v>
      </c>
    </row>
    <row r="2454" spans="1:68" s="20" customFormat="1" x14ac:dyDescent="0.3">
      <c r="A2454" s="1" t="s">
        <v>4159</v>
      </c>
      <c r="B2454" s="8" t="s">
        <v>4160</v>
      </c>
      <c r="C2454" s="3" t="str">
        <f>_xlfn.XLOOKUP(B2454,'[1]daily break down'!$D:$D,'[1]daily break down'!$E:$E,"")</f>
        <v>Douala</v>
      </c>
      <c r="D2454" s="1" t="s">
        <v>11</v>
      </c>
      <c r="E2454" s="1" t="s">
        <v>12</v>
      </c>
      <c r="F2454" s="3" t="s">
        <v>31</v>
      </c>
      <c r="G2454" s="1" t="s">
        <v>32</v>
      </c>
      <c r="H2454" s="34" t="str">
        <f>_xlfn.XLOOKUP(B2454,[2]CALCULATION!$B:$B,[2]CALCULATION!$H:$H,"")</f>
        <v>ZTE</v>
      </c>
      <c r="I2454" s="28">
        <v>0</v>
      </c>
      <c r="J2454" s="28">
        <v>0</v>
      </c>
      <c r="K2454" s="28">
        <v>0</v>
      </c>
      <c r="L2454" s="28">
        <v>0</v>
      </c>
      <c r="M2454" s="28">
        <v>0</v>
      </c>
      <c r="N2454" s="28">
        <v>0</v>
      </c>
      <c r="O2454" s="28">
        <v>0</v>
      </c>
      <c r="P2454" s="28">
        <v>0</v>
      </c>
      <c r="Q2454" s="28">
        <v>0</v>
      </c>
      <c r="R2454" s="28">
        <v>0</v>
      </c>
      <c r="S2454" s="94">
        <v>0</v>
      </c>
      <c r="T2454" s="94">
        <f>_xlfn.XLOOKUP(B2454,'[3]Nur des jours'!$B:$B,'[3]Nur des jours'!$U:$U,"")</f>
        <v>0</v>
      </c>
      <c r="U2454" s="94">
        <v>0</v>
      </c>
      <c r="V2454" s="94">
        <v>0</v>
      </c>
      <c r="W2454" s="94">
        <v>0</v>
      </c>
      <c r="X2454" s="94">
        <v>0</v>
      </c>
      <c r="Y2454" s="94">
        <v>0</v>
      </c>
      <c r="Z2454" s="94">
        <v>0</v>
      </c>
      <c r="AA2454" s="94">
        <v>0</v>
      </c>
      <c r="AB2454" s="94">
        <v>0</v>
      </c>
      <c r="AC2454" s="94"/>
      <c r="AD2454" s="94">
        <v>0</v>
      </c>
      <c r="AE2454" s="94">
        <v>0</v>
      </c>
      <c r="AF2454" s="94">
        <v>0</v>
      </c>
      <c r="AG2454" s="94">
        <v>0</v>
      </c>
      <c r="AH2454" s="94">
        <v>0</v>
      </c>
      <c r="AI2454" s="49" t="s">
        <v>5559</v>
      </c>
      <c r="AJ2454" s="49"/>
      <c r="AK2454" s="48" t="str" cm="1">
        <f t="array" ref="AK2454">IFERROR(_xlfn.IFS(
AM2454="MPR ISSUE","PDH",
AM2454="BSS Hardware Issue","BSS",
AM2454="Sites strategiques, MLL, Pylone, etc.","ENVTECH",
AM2454="AKTIVCO DEFAUT GE &amp; POWER Cabinet","AKTIVCO",
AM2454="AKTIVCO Coupure ENEO &amp; Baisse de tension","AKTIVCO GRID ONLY",
AM2454="Coupure ENEO &amp; Baisse de tension","IHS GRID ONLY",
AM2454="Defaut GE &amp; POWER Cabinet","IHS",
AM2454="Sharing","Partners",
AM2454="Sites strategiques &amp; DataCenter","SST &amp; DC",
AM2454="Exclu","Exclu",
AM2454="SAT","SAT",
AM2454="SPARE-ISSUE","SPARE-ISSUE",
AM2454="Fiber CAmtel","TRANS_FO_CAMTEL",
AM2454="Fiber AOF","Fiber AOF",
AM2454="Projet OCM (HUAWEI)","TRAVAUX-HUAWEI",
AM2454="Projet OCM (NOKIA)","TRAVAUX-NOKIA",
AM2454="ACCESS-ISSUE","ACCESS-ISSUE",
AM2454="Projet OCM (ZTE, NOKIA, autres projets)","TRAVAUX OCM",
AM2454="No root CAuse","No root cause",
AM2454="ODU HS","PDH",
AM2454="IP &amp; VLAN","PDH",
AM2454="Warehouse HUAWEI","SPARE-ISSUE",
AM2454="SPARE-HS","SPARE-ISSUE",
AM2454="Power Telco","BSS",AM2454="no impacts","no impacts"
),"")</f>
        <v>no impacts</v>
      </c>
      <c r="AL2454" s="48" t="str" cm="1">
        <f t="array" ref="AL2454">IFERROR(_xlfn.IFS(
AM2454="MPR ISSUE","TX ISSUE",
AM2454="BSS Hardware Issue","RAN ISSUE",
AM2454="Sites strategiques, MLL, Pylone, etc.","ENVTECH",
AM2454="AKTIVCO DEFAUT GE &amp; POWER Cabinet","POWER ISSUE",
AM2454="AKTIVCO Coupure ENEO &amp; Baisse de tension","POWER ISSUE",
AM2454="Coupure ENEO &amp; Baisse de tension","POWER ISSUE",
AM2454="Defaut GE &amp; POWER Cabinet","POWER ISSUE",
AM2454="Sharing","POWER ISSUE",
AM2454="Sites strategiques &amp; DataCenter","POWER ISSUE",
AM2454="Exclu","Exclu",
AM2454="SAT","TX ISSUE",
AM2454="SPARE-ISSUE","SPARE-ISSUE",
AM2454="Fiber CAmtel","TX ISSUE",
AM2454="Fiber AOF","TX ISSUE",
AM2454="Projet OCM (HUAWEI)","TRAVAUX-HUAWEI",
AM2454="Projet OCM (NOKIA)","TRAVAUX -NOKIA",
AM2454="ACCESS-ISSUE","ACCESS-ISSUE",
AM2454="Projet OCM (ZTE, NOKIA, autres projets)","TRAVAUX OCM",
AM2454="No root CAuse","No root cause",
AM2454="ODU HS","TX ISSUE",
AM2454="IP &amp; VLAN","TX ISSUE",
AM2454="Warehouse HUAWEI","SPARE-ISSUE",
AM2454="SPARE-HS","SPARE-ISSUE",
AM2454="Power Telco","RAN ISSUE",AM2454="no impacts","no impacts"
),"")</f>
        <v>no impacts</v>
      </c>
      <c r="AM2454" s="67" t="s">
        <v>5605</v>
      </c>
      <c r="AN2454" s="48" t="str" cm="1">
        <f t="array" ref="AN2454">IFERROR(_xlfn.IFS(
AM2454="MPR ISSUE","ACTIVE",
AM2454="BSS Hardware Issue","ACTIVE",
AM2454="Sites strategiques, MLL, Pylone, etc.","PASSIVE",
AM2454="AKTIVCO DEFAUT GE &amp; POWER Cabinet","PASSIVE",
AM2454="AKTIVCO Coupure ENEO &amp; Baisse de tension","PASSIVE",
AM2454="Coupure ENEO &amp; Baisse de tension","PASSIVE",
AM2454="Defaut GE &amp; POWER Cabinet","PASSIVE",
AM2454="Sharing","PASSIVE",
AM2454="Sites strategiques &amp; DataCenter","PASSIVE",
AM2454="Exclu","Exclu",
AM2454="SAT","ACTIVE",
AM2454="SPARE-ISSUE","SPARE-ISSUE",
AM2454="Fiber CAmtel","ACTIVE",
AM2454="Fiber AOF","ACTIVE",
AM2454="Projet OCM (HUAWEI)","PLANNED WORKS",
AM2454="Projet OCM (NOKIA)","PLANNED WORKS",
AM2454="ACCESS-ISSUE","ACCESS-ISSUE",
AM2454="Projet OCM (ZTE, NOKIA, autres projets)","PLANNED WORKS",
AM2454="No root CAuse","No root cause",
AM2454="ODU HS","ACTIVE",
AM2454="IP &amp; VLAN","ACTIVE",
AM2454="Warehouse HUAWEI","SPARE-ISSUE",
AM2454="SPARE-HS","SPARE-ISSUE",
AM2454="Power Telco","ACTIVE", AM2454="no impacts","no impacts"
),"")</f>
        <v>no impacts</v>
      </c>
      <c r="AO2454" s="93" t="s">
        <v>5537</v>
      </c>
      <c r="AP2454" s="101" t="str">
        <f t="shared" si="70"/>
        <v>LIT_049</v>
      </c>
      <c r="AQ2454" s="9"/>
      <c r="AR2454" s="17" t="s">
        <v>5537</v>
      </c>
      <c r="AS2454" s="7" t="s">
        <v>5537</v>
      </c>
      <c r="AT2454" s="6"/>
      <c r="AU2454" s="7"/>
      <c r="AV2454" s="3" t="s">
        <v>5537</v>
      </c>
      <c r="AW2454" s="18" t="s">
        <v>5537</v>
      </c>
      <c r="AX2454" s="18" t="s">
        <v>5537</v>
      </c>
      <c r="AY2454" s="18" t="s">
        <v>5537</v>
      </c>
      <c r="AZ2454" s="18" t="s">
        <v>5537</v>
      </c>
      <c r="BA2454" s="18" t="s">
        <v>5537</v>
      </c>
      <c r="BB2454" s="18" t="s">
        <v>5537</v>
      </c>
      <c r="BC2454" s="18" t="s">
        <v>5537</v>
      </c>
      <c r="BD2454" s="18" t="s">
        <v>5537</v>
      </c>
      <c r="BE2454" s="18" t="s">
        <v>5537</v>
      </c>
      <c r="BF2454" s="18" t="s">
        <v>5537</v>
      </c>
      <c r="BG2454" s="18" t="s">
        <v>5537</v>
      </c>
      <c r="BH2454" s="18" t="s">
        <v>5537</v>
      </c>
      <c r="BI2454" s="9" t="s">
        <v>5537</v>
      </c>
      <c r="BJ2454" s="14"/>
      <c r="BK2454" s="14" t="s">
        <v>5537</v>
      </c>
      <c r="BL2454" s="14" t="str">
        <f>_xlfn.XLOOKUP(B2454,'[4]cell downs 18042026 17h'!$B:$B,'[4]cell downs 18042026 17h'!$B:$B,"")</f>
        <v/>
      </c>
      <c r="BM2454" s="14" t="str">
        <f>_xlfn.XLOOKUP(B2454,'[5]Cells Huawei 19042026 15h'!$B:$B,'[5]Cells Huawei 19042026 15h'!$B:$B,"")</f>
        <v/>
      </c>
      <c r="BN2454" s="9" t="str">
        <f>_xlfn.XLOOKUP(B2454,'[6]cells down 19042026 9H40'!$B:$B,'[6]cells down 19042026 9H40'!$B:$B,"")</f>
        <v/>
      </c>
      <c r="BO2454" s="9" t="s">
        <v>4160</v>
      </c>
      <c r="BP2454" s="9" t="s">
        <v>5537</v>
      </c>
    </row>
    <row r="2455" spans="1:68" s="20" customFormat="1" x14ac:dyDescent="0.3">
      <c r="A2455" s="1" t="s">
        <v>3593</v>
      </c>
      <c r="B2455" s="8" t="s">
        <v>3594</v>
      </c>
      <c r="C2455" s="3" t="str">
        <f>_xlfn.XLOOKUP(B2455,'[1]daily break down'!$D:$D,'[1]daily break down'!$E:$E,"")</f>
        <v>CENTRE</v>
      </c>
      <c r="D2455" s="1" t="s">
        <v>21</v>
      </c>
      <c r="E2455" s="1" t="s">
        <v>563</v>
      </c>
      <c r="F2455" s="3" t="s">
        <v>226</v>
      </c>
      <c r="G2455" s="1" t="s">
        <v>3593</v>
      </c>
      <c r="H2455" s="34" t="str">
        <f>_xlfn.XLOOKUP(B2455,[2]CALCULATION!$B:$B,[2]CALCULATION!$H:$H,"")</f>
        <v>ZTE</v>
      </c>
      <c r="I2455" s="28">
        <v>0</v>
      </c>
      <c r="J2455" s="28">
        <v>0</v>
      </c>
      <c r="K2455" s="28">
        <v>0</v>
      </c>
      <c r="L2455" s="28">
        <v>0</v>
      </c>
      <c r="M2455" s="28">
        <v>0</v>
      </c>
      <c r="N2455" s="28">
        <v>0</v>
      </c>
      <c r="O2455" s="28">
        <v>0</v>
      </c>
      <c r="P2455" s="28">
        <v>0</v>
      </c>
      <c r="Q2455" s="28">
        <v>0</v>
      </c>
      <c r="R2455" s="28">
        <v>0</v>
      </c>
      <c r="S2455" s="94">
        <v>0</v>
      </c>
      <c r="T2455" s="94">
        <f>_xlfn.XLOOKUP(B2455,'[3]Nur des jours'!$B:$B,'[3]Nur des jours'!$U:$U,"")</f>
        <v>0</v>
      </c>
      <c r="U2455" s="94">
        <v>0</v>
      </c>
      <c r="V2455" s="94">
        <v>0</v>
      </c>
      <c r="W2455" s="94">
        <v>0</v>
      </c>
      <c r="X2455" s="94">
        <v>0</v>
      </c>
      <c r="Y2455" s="94">
        <v>0</v>
      </c>
      <c r="Z2455" s="94">
        <v>0</v>
      </c>
      <c r="AA2455" s="94">
        <v>0</v>
      </c>
      <c r="AB2455" s="94">
        <v>0</v>
      </c>
      <c r="AC2455" s="94"/>
      <c r="AD2455" s="94">
        <v>0</v>
      </c>
      <c r="AE2455" s="94">
        <v>0</v>
      </c>
      <c r="AF2455" s="94">
        <v>0</v>
      </c>
      <c r="AG2455" s="94">
        <v>0</v>
      </c>
      <c r="AH2455" s="94">
        <v>0</v>
      </c>
      <c r="AI2455" s="49" t="s">
        <v>5559</v>
      </c>
      <c r="AJ2455" s="49"/>
      <c r="AK2455" s="48" t="str" cm="1">
        <f t="array" ref="AK2455">IFERROR(_xlfn.IFS(
AM2455="MPR ISSUE","PDH",
AM2455="BSS Hardware Issue","BSS",
AM2455="Sites strategiques, MLL, Pylone, etc.","ENVTECH",
AM2455="AKTIVCO DEFAUT GE &amp; POWER Cabinet","AKTIVCO",
AM2455="AKTIVCO Coupure ENEO &amp; Baisse de tension","AKTIVCO GRID ONLY",
AM2455="Coupure ENEO &amp; Baisse de tension","IHS GRID ONLY",
AM2455="Defaut GE &amp; POWER Cabinet","IHS",
AM2455="Sharing","Partners",
AM2455="Sites strategiques &amp; DataCenter","SST &amp; DC",
AM2455="Exclu","Exclu",
AM2455="SAT","SAT",
AM2455="SPARE-ISSUE","SPARE-ISSUE",
AM2455="Fiber CAmtel","TRANS_FO_CAMTEL",
AM2455="Fiber AOF","Fiber AOF",
AM2455="Projet OCM (HUAWEI)","TRAVAUX-HUAWEI",
AM2455="Projet OCM (NOKIA)","TRAVAUX-NOKIA",
AM2455="ACCESS-ISSUE","ACCESS-ISSUE",
AM2455="Projet OCM (ZTE, NOKIA, autres projets)","TRAVAUX OCM",
AM2455="No root CAuse","No root cause",
AM2455="ODU HS","PDH",
AM2455="IP &amp; VLAN","PDH",
AM2455="Warehouse HUAWEI","SPARE-ISSUE",
AM2455="SPARE-HS","SPARE-ISSUE",
AM2455="Power Telco","BSS",AM2455="no impacts","no impacts"
),"")</f>
        <v>no impacts</v>
      </c>
      <c r="AL2455" s="48" t="str" cm="1">
        <f t="array" ref="AL2455">IFERROR(_xlfn.IFS(
AM2455="MPR ISSUE","TX ISSUE",
AM2455="BSS Hardware Issue","RAN ISSUE",
AM2455="Sites strategiques, MLL, Pylone, etc.","ENVTECH",
AM2455="AKTIVCO DEFAUT GE &amp; POWER Cabinet","POWER ISSUE",
AM2455="AKTIVCO Coupure ENEO &amp; Baisse de tension","POWER ISSUE",
AM2455="Coupure ENEO &amp; Baisse de tension","POWER ISSUE",
AM2455="Defaut GE &amp; POWER Cabinet","POWER ISSUE",
AM2455="Sharing","POWER ISSUE",
AM2455="Sites strategiques &amp; DataCenter","POWER ISSUE",
AM2455="Exclu","Exclu",
AM2455="SAT","TX ISSUE",
AM2455="SPARE-ISSUE","SPARE-ISSUE",
AM2455="Fiber CAmtel","TX ISSUE",
AM2455="Fiber AOF","TX ISSUE",
AM2455="Projet OCM (HUAWEI)","TRAVAUX-HUAWEI",
AM2455="Projet OCM (NOKIA)","TRAVAUX -NOKIA",
AM2455="ACCESS-ISSUE","ACCESS-ISSUE",
AM2455="Projet OCM (ZTE, NOKIA, autres projets)","TRAVAUX OCM",
AM2455="No root CAuse","No root cause",
AM2455="ODU HS","TX ISSUE",
AM2455="IP &amp; VLAN","TX ISSUE",
AM2455="Warehouse HUAWEI","SPARE-ISSUE",
AM2455="SPARE-HS","SPARE-ISSUE",
AM2455="Power Telco","RAN ISSUE",AM2455="no impacts","no impacts"
),"")</f>
        <v>no impacts</v>
      </c>
      <c r="AM2455" s="67" t="s">
        <v>5605</v>
      </c>
      <c r="AN2455" s="48" t="str" cm="1">
        <f t="array" ref="AN2455">IFERROR(_xlfn.IFS(
AM2455="MPR ISSUE","ACTIVE",
AM2455="BSS Hardware Issue","ACTIVE",
AM2455="Sites strategiques, MLL, Pylone, etc.","PASSIVE",
AM2455="AKTIVCO DEFAUT GE &amp; POWER Cabinet","PASSIVE",
AM2455="AKTIVCO Coupure ENEO &amp; Baisse de tension","PASSIVE",
AM2455="Coupure ENEO &amp; Baisse de tension","PASSIVE",
AM2455="Defaut GE &amp; POWER Cabinet","PASSIVE",
AM2455="Sharing","PASSIVE",
AM2455="Sites strategiques &amp; DataCenter","PASSIVE",
AM2455="Exclu","Exclu",
AM2455="SAT","ACTIVE",
AM2455="SPARE-ISSUE","SPARE-ISSUE",
AM2455="Fiber CAmtel","ACTIVE",
AM2455="Fiber AOF","ACTIVE",
AM2455="Projet OCM (HUAWEI)","PLANNED WORKS",
AM2455="Projet OCM (NOKIA)","PLANNED WORKS",
AM2455="ACCESS-ISSUE","ACCESS-ISSUE",
AM2455="Projet OCM (ZTE, NOKIA, autres projets)","PLANNED WORKS",
AM2455="No root CAuse","No root cause",
AM2455="ODU HS","ACTIVE",
AM2455="IP &amp; VLAN","ACTIVE",
AM2455="Warehouse HUAWEI","SPARE-ISSUE",
AM2455="SPARE-HS","SPARE-ISSUE",
AM2455="Power Telco","ACTIVE", AM2455="no impacts","no impacts"
),"")</f>
        <v>no impacts</v>
      </c>
      <c r="AO2455" s="93" t="s">
        <v>5537</v>
      </c>
      <c r="AP2455" s="101" t="str">
        <f t="shared" si="70"/>
        <v>EST_133</v>
      </c>
      <c r="AQ2455" s="9"/>
      <c r="AR2455" s="17" t="s">
        <v>5537</v>
      </c>
      <c r="AS2455" s="7" t="s">
        <v>5537</v>
      </c>
      <c r="AT2455" s="6"/>
      <c r="AU2455" s="7"/>
      <c r="AV2455" s="3" t="s">
        <v>5537</v>
      </c>
      <c r="AW2455" s="18" t="s">
        <v>5537</v>
      </c>
      <c r="AX2455" s="18" t="s">
        <v>5537</v>
      </c>
      <c r="AY2455" s="18" t="s">
        <v>5537</v>
      </c>
      <c r="AZ2455" s="18" t="s">
        <v>5537</v>
      </c>
      <c r="BA2455" s="18" t="s">
        <v>5537</v>
      </c>
      <c r="BB2455" s="18" t="s">
        <v>5537</v>
      </c>
      <c r="BC2455" s="18" t="s">
        <v>5537</v>
      </c>
      <c r="BD2455" s="18" t="s">
        <v>5537</v>
      </c>
      <c r="BE2455" s="18" t="s">
        <v>5537</v>
      </c>
      <c r="BF2455" s="18" t="s">
        <v>5537</v>
      </c>
      <c r="BG2455" s="18" t="s">
        <v>5537</v>
      </c>
      <c r="BH2455" s="18" t="s">
        <v>5537</v>
      </c>
      <c r="BI2455" s="9" t="s">
        <v>5537</v>
      </c>
      <c r="BJ2455" s="14"/>
      <c r="BK2455" s="14" t="s">
        <v>5537</v>
      </c>
      <c r="BL2455" s="14" t="str">
        <f>_xlfn.XLOOKUP(B2455,'[4]cell downs 18042026 17h'!$B:$B,'[4]cell downs 18042026 17h'!$B:$B,"")</f>
        <v/>
      </c>
      <c r="BM2455" s="14" t="str">
        <f>_xlfn.XLOOKUP(B2455,'[5]Cells Huawei 19042026 15h'!$B:$B,'[5]Cells Huawei 19042026 15h'!$B:$B,"")</f>
        <v/>
      </c>
      <c r="BN2455" s="9" t="str">
        <f>_xlfn.XLOOKUP(B2455,'[6]cells down 19042026 9H40'!$B:$B,'[6]cells down 19042026 9H40'!$B:$B,"")</f>
        <v/>
      </c>
      <c r="BO2455" s="9" t="s">
        <v>5537</v>
      </c>
      <c r="BP2455" s="9" t="s">
        <v>5537</v>
      </c>
    </row>
    <row r="2456" spans="1:68" s="20" customFormat="1" x14ac:dyDescent="0.3">
      <c r="A2456" s="1" t="s">
        <v>4497</v>
      </c>
      <c r="B2456" s="8" t="s">
        <v>4498</v>
      </c>
      <c r="C2456" s="3" t="str">
        <f>_xlfn.XLOOKUP(B2456,'[1]daily break down'!$D:$D,'[1]daily break down'!$E:$E,"")</f>
        <v>LITTORAL</v>
      </c>
      <c r="D2456" s="1" t="s">
        <v>11</v>
      </c>
      <c r="E2456" s="1" t="s">
        <v>154</v>
      </c>
      <c r="F2456" s="3" t="s">
        <v>31</v>
      </c>
      <c r="G2456" s="1" t="s">
        <v>4499</v>
      </c>
      <c r="H2456" s="34" t="str">
        <f>_xlfn.XLOOKUP(B2456,[2]CALCULATION!$B:$B,[2]CALCULATION!$H:$H,"")</f>
        <v>ZTE</v>
      </c>
      <c r="I2456" s="28">
        <v>0</v>
      </c>
      <c r="J2456" s="28">
        <v>0</v>
      </c>
      <c r="K2456" s="28">
        <v>0</v>
      </c>
      <c r="L2456" s="28">
        <v>0</v>
      </c>
      <c r="M2456" s="28">
        <v>0</v>
      </c>
      <c r="N2456" s="28">
        <v>0</v>
      </c>
      <c r="O2456" s="28">
        <v>0</v>
      </c>
      <c r="P2456" s="28">
        <v>0</v>
      </c>
      <c r="Q2456" s="28">
        <v>0</v>
      </c>
      <c r="R2456" s="28">
        <v>0</v>
      </c>
      <c r="S2456" s="94">
        <v>0</v>
      </c>
      <c r="T2456" s="94">
        <f>_xlfn.XLOOKUP(B2456,'[3]Nur des jours'!$B:$B,'[3]Nur des jours'!$U:$U,"")</f>
        <v>0</v>
      </c>
      <c r="U2456" s="94">
        <v>0</v>
      </c>
      <c r="V2456" s="94">
        <v>0</v>
      </c>
      <c r="W2456" s="94">
        <v>0</v>
      </c>
      <c r="X2456" s="94">
        <v>0</v>
      </c>
      <c r="Y2456" s="94">
        <v>0</v>
      </c>
      <c r="Z2456" s="94">
        <v>0</v>
      </c>
      <c r="AA2456" s="94">
        <v>0</v>
      </c>
      <c r="AB2456" s="94">
        <v>0</v>
      </c>
      <c r="AC2456" s="94"/>
      <c r="AD2456" s="94">
        <v>0</v>
      </c>
      <c r="AE2456" s="94">
        <v>0</v>
      </c>
      <c r="AF2456" s="94">
        <v>0</v>
      </c>
      <c r="AG2456" s="94">
        <v>0</v>
      </c>
      <c r="AH2456" s="94">
        <v>0</v>
      </c>
      <c r="AI2456" s="49" t="s">
        <v>5559</v>
      </c>
      <c r="AJ2456" s="49"/>
      <c r="AK2456" s="48" t="str" cm="1">
        <f t="array" ref="AK2456">IFERROR(_xlfn.IFS(
AM2456="MPR ISSUE","PDH",
AM2456="BSS Hardware Issue","BSS",
AM2456="Sites strategiques, MLL, Pylone, etc.","ENVTECH",
AM2456="AKTIVCO DEFAUT GE &amp; POWER Cabinet","AKTIVCO",
AM2456="AKTIVCO Coupure ENEO &amp; Baisse de tension","AKTIVCO GRID ONLY",
AM2456="Coupure ENEO &amp; Baisse de tension","IHS GRID ONLY",
AM2456="Defaut GE &amp; POWER Cabinet","IHS",
AM2456="Sharing","Partners",
AM2456="Sites strategiques &amp; DataCenter","SST &amp; DC",
AM2456="Exclu","Exclu",
AM2456="SAT","SAT",
AM2456="SPARE-ISSUE","SPARE-ISSUE",
AM2456="Fiber CAmtel","TRANS_FO_CAMTEL",
AM2456="Fiber AOF","Fiber AOF",
AM2456="Projet OCM (HUAWEI)","TRAVAUX-HUAWEI",
AM2456="Projet OCM (NOKIA)","TRAVAUX-NOKIA",
AM2456="ACCESS-ISSUE","ACCESS-ISSUE",
AM2456="Projet OCM (ZTE, NOKIA, autres projets)","TRAVAUX OCM",
AM2456="No root CAuse","No root cause",
AM2456="ODU HS","PDH",
AM2456="IP &amp; VLAN","PDH",
AM2456="Warehouse HUAWEI","SPARE-ISSUE",
AM2456="SPARE-HS","SPARE-ISSUE",
AM2456="Power Telco","BSS",AM2456="no impacts","no impacts"
),"")</f>
        <v>IHS</v>
      </c>
      <c r="AL2456" s="48" t="str" cm="1">
        <f t="array" ref="AL2456">IFERROR(_xlfn.IFS(
AM2456="MPR ISSUE","TX ISSUE",
AM2456="BSS Hardware Issue","RAN ISSUE",
AM2456="Sites strategiques, MLL, Pylone, etc.","ENVTECH",
AM2456="AKTIVCO DEFAUT GE &amp; POWER Cabinet","POWER ISSUE",
AM2456="AKTIVCO Coupure ENEO &amp; Baisse de tension","POWER ISSUE",
AM2456="Coupure ENEO &amp; Baisse de tension","POWER ISSUE",
AM2456="Defaut GE &amp; POWER Cabinet","POWER ISSUE",
AM2456="Sharing","POWER ISSUE",
AM2456="Sites strategiques &amp; DataCenter","POWER ISSUE",
AM2456="Exclu","Exclu",
AM2456="SAT","TX ISSUE",
AM2456="SPARE-ISSUE","SPARE-ISSUE",
AM2456="Fiber CAmtel","TX ISSUE",
AM2456="Fiber AOF","TX ISSUE",
AM2456="Projet OCM (HUAWEI)","TRAVAUX-HUAWEI",
AM2456="Projet OCM (NOKIA)","TRAVAUX -NOKIA",
AM2456="ACCESS-ISSUE","ACCESS-ISSUE",
AM2456="Projet OCM (ZTE, NOKIA, autres projets)","TRAVAUX OCM",
AM2456="No root CAuse","No root cause",
AM2456="ODU HS","TX ISSUE",
AM2456="IP &amp; VLAN","TX ISSUE",
AM2456="Warehouse HUAWEI","SPARE-ISSUE",
AM2456="SPARE-HS","SPARE-ISSUE",
AM2456="Power Telco","RAN ISSUE",AM2456="no impacts","no impacts"
),"")</f>
        <v>POWER ISSUE</v>
      </c>
      <c r="AM2456" s="67" t="s">
        <v>5330</v>
      </c>
      <c r="AN2456" s="48" t="str" cm="1">
        <f t="array" ref="AN2456">IFERROR(_xlfn.IFS(
AM2456="MPR ISSUE","ACTIVE",
AM2456="BSS Hardware Issue","ACTIVE",
AM2456="Sites strategiques, MLL, Pylone, etc.","PASSIVE",
AM2456="AKTIVCO DEFAUT GE &amp; POWER Cabinet","PASSIVE",
AM2456="AKTIVCO Coupure ENEO &amp; Baisse de tension","PASSIVE",
AM2456="Coupure ENEO &amp; Baisse de tension","PASSIVE",
AM2456="Defaut GE &amp; POWER Cabinet","PASSIVE",
AM2456="Sharing","PASSIVE",
AM2456="Sites strategiques &amp; DataCenter","PASSIVE",
AM2456="Exclu","Exclu",
AM2456="SAT","ACTIVE",
AM2456="SPARE-ISSUE","SPARE-ISSUE",
AM2456="Fiber CAmtel","ACTIVE",
AM2456="Fiber AOF","ACTIVE",
AM2456="Projet OCM (HUAWEI)","PLANNED WORKS",
AM2456="Projet OCM (NOKIA)","PLANNED WORKS",
AM2456="ACCESS-ISSUE","ACCESS-ISSUE",
AM2456="Projet OCM (ZTE, NOKIA, autres projets)","PLANNED WORKS",
AM2456="No root CAuse","No root cause",
AM2456="ODU HS","ACTIVE",
AM2456="IP &amp; VLAN","ACTIVE",
AM2456="Warehouse HUAWEI","SPARE-ISSUE",
AM2456="SPARE-HS","SPARE-ISSUE",
AM2456="Power Telco","ACTIVE", AM2456="no impacts","no impacts"
),"")</f>
        <v>PASSIVE</v>
      </c>
      <c r="AO2456" s="93" t="s">
        <v>6517</v>
      </c>
      <c r="AP2456" s="101" t="str">
        <f t="shared" si="70"/>
        <v>LIT_787</v>
      </c>
      <c r="AQ2456" s="9"/>
      <c r="AR2456" s="17" t="s">
        <v>5537</v>
      </c>
      <c r="AS2456" s="7" t="s">
        <v>5537</v>
      </c>
      <c r="AT2456" s="6"/>
      <c r="AU2456" s="7"/>
      <c r="AV2456" s="3" t="s">
        <v>6517</v>
      </c>
      <c r="AW2456" s="18" t="s">
        <v>5537</v>
      </c>
      <c r="AX2456" s="18" t="s">
        <v>5537</v>
      </c>
      <c r="AY2456" s="18" t="s">
        <v>5537</v>
      </c>
      <c r="AZ2456" s="18" t="s">
        <v>5537</v>
      </c>
      <c r="BA2456" s="18" t="s">
        <v>5537</v>
      </c>
      <c r="BB2456" s="18" t="s">
        <v>5537</v>
      </c>
      <c r="BC2456" s="18" t="s">
        <v>5537</v>
      </c>
      <c r="BD2456" s="18" t="s">
        <v>5537</v>
      </c>
      <c r="BE2456" s="18" t="s">
        <v>5537</v>
      </c>
      <c r="BF2456" s="18" t="s">
        <v>5537</v>
      </c>
      <c r="BG2456" s="18" t="s">
        <v>5537</v>
      </c>
      <c r="BH2456" s="18" t="s">
        <v>5537</v>
      </c>
      <c r="BI2456" s="9" t="s">
        <v>5537</v>
      </c>
      <c r="BJ2456" s="14"/>
      <c r="BK2456" s="14" t="s">
        <v>5537</v>
      </c>
      <c r="BL2456" s="14" t="str">
        <f>_xlfn.XLOOKUP(B2456,'[4]cell downs 18042026 17h'!$B:$B,'[4]cell downs 18042026 17h'!$B:$B,"")</f>
        <v/>
      </c>
      <c r="BM2456" s="14" t="str">
        <f>_xlfn.XLOOKUP(B2456,'[5]Cells Huawei 19042026 15h'!$B:$B,'[5]Cells Huawei 19042026 15h'!$B:$B,"")</f>
        <v/>
      </c>
      <c r="BN2456" s="9" t="str">
        <f>_xlfn.XLOOKUP(B2456,'[6]cells down 19042026 9H40'!$B:$B,'[6]cells down 19042026 9H40'!$B:$B,"")</f>
        <v/>
      </c>
      <c r="BO2456" s="9" t="s">
        <v>5537</v>
      </c>
      <c r="BP2456" s="9" t="s">
        <v>318</v>
      </c>
    </row>
    <row r="2457" spans="1:68" s="20" customFormat="1" x14ac:dyDescent="0.3">
      <c r="A2457" s="1" t="s">
        <v>4891</v>
      </c>
      <c r="B2457" s="8" t="s">
        <v>4892</v>
      </c>
      <c r="C2457" s="3" t="str">
        <f>_xlfn.XLOOKUP(B2457,'[1]daily break down'!$D:$D,'[1]daily break down'!$E:$E,"")</f>
        <v>NORD</v>
      </c>
      <c r="D2457" s="1" t="s">
        <v>11</v>
      </c>
      <c r="E2457" s="1" t="s">
        <v>96</v>
      </c>
      <c r="F2457" s="3" t="s">
        <v>23</v>
      </c>
      <c r="G2457" s="1" t="s">
        <v>732</v>
      </c>
      <c r="H2457" s="32" t="str">
        <f>_xlfn.XLOOKUP(B2457,[2]CALCULATION!$B:$B,[2]CALCULATION!$H:$H,"")</f>
        <v>HUAWEI</v>
      </c>
      <c r="I2457" s="28">
        <v>0</v>
      </c>
      <c r="J2457" s="28">
        <v>0</v>
      </c>
      <c r="K2457" s="28">
        <v>0</v>
      </c>
      <c r="L2457" s="28">
        <v>0</v>
      </c>
      <c r="M2457" s="28">
        <v>0</v>
      </c>
      <c r="N2457" s="28">
        <v>0</v>
      </c>
      <c r="O2457" s="28">
        <v>0</v>
      </c>
      <c r="P2457" s="28">
        <v>0</v>
      </c>
      <c r="Q2457" s="28">
        <v>0</v>
      </c>
      <c r="R2457" s="28">
        <v>0</v>
      </c>
      <c r="S2457" s="94">
        <v>0</v>
      </c>
      <c r="T2457" s="94">
        <f>_xlfn.XLOOKUP(B2457,'[3]Nur des jours'!$B:$B,'[3]Nur des jours'!$U:$U,"")</f>
        <v>0</v>
      </c>
      <c r="U2457" s="94">
        <v>0</v>
      </c>
      <c r="V2457" s="94">
        <v>0</v>
      </c>
      <c r="W2457" s="94">
        <v>0</v>
      </c>
      <c r="X2457" s="94">
        <v>0</v>
      </c>
      <c r="Y2457" s="94">
        <v>0</v>
      </c>
      <c r="Z2457" s="94">
        <v>0</v>
      </c>
      <c r="AA2457" s="94">
        <v>0</v>
      </c>
      <c r="AB2457" s="94">
        <v>0</v>
      </c>
      <c r="AC2457" s="94"/>
      <c r="AD2457" s="94">
        <v>0</v>
      </c>
      <c r="AE2457" s="94">
        <v>0</v>
      </c>
      <c r="AF2457" s="94">
        <v>0</v>
      </c>
      <c r="AG2457" s="94">
        <v>0</v>
      </c>
      <c r="AH2457" s="94">
        <v>0</v>
      </c>
      <c r="AI2457" s="49" t="s">
        <v>5559</v>
      </c>
      <c r="AJ2457" s="49"/>
      <c r="AK2457" s="48" t="str" cm="1">
        <f t="array" ref="AK2457">IFERROR(_xlfn.IFS(
AM2457="MPR ISSUE","PDH",
AM2457="BSS Hardware Issue","BSS",
AM2457="Sites strategiques, MLL, Pylone, etc.","ENVTECH",
AM2457="AKTIVCO DEFAUT GE &amp; POWER Cabinet","AKTIVCO",
AM2457="AKTIVCO Coupure ENEO &amp; Baisse de tension","AKTIVCO GRID ONLY",
AM2457="Coupure ENEO &amp; Baisse de tension","IHS GRID ONLY",
AM2457="Defaut GE &amp; POWER Cabinet","IHS",
AM2457="Sharing","Partners",
AM2457="Sites strategiques &amp; DataCenter","SST &amp; DC",
AM2457="Exclu","Exclu",
AM2457="SAT","SAT",
AM2457="SPARE-ISSUE","SPARE-ISSUE",
AM2457="Fiber CAmtel","TRANS_FO_CAMTEL",
AM2457="Fiber AOF","Fiber AOF",
AM2457="Projet OCM (HUAWEI)","TRAVAUX-HUAWEI",
AM2457="Projet OCM (NOKIA)","TRAVAUX-NOKIA",
AM2457="ACCESS-ISSUE","ACCESS-ISSUE",
AM2457="Projet OCM (ZTE, NOKIA, autres projets)","TRAVAUX OCM",
AM2457="No root CAuse","No root cause",
AM2457="ODU HS","PDH",
AM2457="IP &amp; VLAN","PDH",
AM2457="Warehouse HUAWEI","SPARE-ISSUE",
AM2457="SPARE-HS","SPARE-ISSUE",
AM2457="Power Telco","BSS",AM2457="no impacts","no impacts"
),"")</f>
        <v>no impacts</v>
      </c>
      <c r="AL2457" s="48" t="str" cm="1">
        <f t="array" ref="AL2457">IFERROR(_xlfn.IFS(
AM2457="MPR ISSUE","TX ISSUE",
AM2457="BSS Hardware Issue","RAN ISSUE",
AM2457="Sites strategiques, MLL, Pylone, etc.","ENVTECH",
AM2457="AKTIVCO DEFAUT GE &amp; POWER Cabinet","POWER ISSUE",
AM2457="AKTIVCO Coupure ENEO &amp; Baisse de tension","POWER ISSUE",
AM2457="Coupure ENEO &amp; Baisse de tension","POWER ISSUE",
AM2457="Defaut GE &amp; POWER Cabinet","POWER ISSUE",
AM2457="Sharing","POWER ISSUE",
AM2457="Sites strategiques &amp; DataCenter","POWER ISSUE",
AM2457="Exclu","Exclu",
AM2457="SAT","TX ISSUE",
AM2457="SPARE-ISSUE","SPARE-ISSUE",
AM2457="Fiber CAmtel","TX ISSUE",
AM2457="Fiber AOF","TX ISSUE",
AM2457="Projet OCM (HUAWEI)","TRAVAUX-HUAWEI",
AM2457="Projet OCM (NOKIA)","TRAVAUX -NOKIA",
AM2457="ACCESS-ISSUE","ACCESS-ISSUE",
AM2457="Projet OCM (ZTE, NOKIA, autres projets)","TRAVAUX OCM",
AM2457="No root CAuse","No root cause",
AM2457="ODU HS","TX ISSUE",
AM2457="IP &amp; VLAN","TX ISSUE",
AM2457="Warehouse HUAWEI","SPARE-ISSUE",
AM2457="SPARE-HS","SPARE-ISSUE",
AM2457="Power Telco","RAN ISSUE",AM2457="no impacts","no impacts"
),"")</f>
        <v>no impacts</v>
      </c>
      <c r="AM2457" s="67" t="s">
        <v>5605</v>
      </c>
      <c r="AN2457" s="48" t="str" cm="1">
        <f t="array" ref="AN2457">IFERROR(_xlfn.IFS(
AM2457="MPR ISSUE","ACTIVE",
AM2457="BSS Hardware Issue","ACTIVE",
AM2457="Sites strategiques, MLL, Pylone, etc.","PASSIVE",
AM2457="AKTIVCO DEFAUT GE &amp; POWER Cabinet","PASSIVE",
AM2457="AKTIVCO Coupure ENEO &amp; Baisse de tension","PASSIVE",
AM2457="Coupure ENEO &amp; Baisse de tension","PASSIVE",
AM2457="Defaut GE &amp; POWER Cabinet","PASSIVE",
AM2457="Sharing","PASSIVE",
AM2457="Sites strategiques &amp; DataCenter","PASSIVE",
AM2457="Exclu","Exclu",
AM2457="SAT","ACTIVE",
AM2457="SPARE-ISSUE","SPARE-ISSUE",
AM2457="Fiber CAmtel","ACTIVE",
AM2457="Fiber AOF","ACTIVE",
AM2457="Projet OCM (HUAWEI)","PLANNED WORKS",
AM2457="Projet OCM (NOKIA)","PLANNED WORKS",
AM2457="ACCESS-ISSUE","ACCESS-ISSUE",
AM2457="Projet OCM (ZTE, NOKIA, autres projets)","PLANNED WORKS",
AM2457="No root CAuse","No root cause",
AM2457="ODU HS","ACTIVE",
AM2457="IP &amp; VLAN","ACTIVE",
AM2457="Warehouse HUAWEI","SPARE-ISSUE",
AM2457="SPARE-HS","SPARE-ISSUE",
AM2457="Power Telco","ACTIVE", AM2457="no impacts","no impacts"
),"")</f>
        <v>no impacts</v>
      </c>
      <c r="AO2457" s="93" t="s">
        <v>5537</v>
      </c>
      <c r="AP2457" s="101" t="str">
        <f t="shared" si="70"/>
        <v>NRD_115</v>
      </c>
      <c r="AQ2457" s="9"/>
      <c r="AR2457" s="17" t="s">
        <v>5537</v>
      </c>
      <c r="AS2457" s="7" t="s">
        <v>5537</v>
      </c>
      <c r="AT2457" s="6"/>
      <c r="AU2457" s="7"/>
      <c r="AV2457" s="3" t="s">
        <v>5537</v>
      </c>
      <c r="AW2457" s="18" t="s">
        <v>5537</v>
      </c>
      <c r="AX2457" s="18" t="s">
        <v>5537</v>
      </c>
      <c r="AY2457" s="18" t="s">
        <v>5537</v>
      </c>
      <c r="AZ2457" s="18" t="s">
        <v>5537</v>
      </c>
      <c r="BA2457" s="18" t="s">
        <v>5537</v>
      </c>
      <c r="BB2457" s="18" t="s">
        <v>5537</v>
      </c>
      <c r="BC2457" s="18" t="s">
        <v>5537</v>
      </c>
      <c r="BD2457" s="18" t="s">
        <v>5537</v>
      </c>
      <c r="BE2457" s="18" t="s">
        <v>5537</v>
      </c>
      <c r="BF2457" s="18" t="s">
        <v>5537</v>
      </c>
      <c r="BG2457" s="18" t="s">
        <v>5537</v>
      </c>
      <c r="BH2457" s="18" t="s">
        <v>5537</v>
      </c>
      <c r="BI2457" s="9" t="s">
        <v>5537</v>
      </c>
      <c r="BJ2457" s="14"/>
      <c r="BK2457" s="14" t="s">
        <v>5537</v>
      </c>
      <c r="BL2457" s="14" t="str">
        <f>_xlfn.XLOOKUP(B2457,'[4]cell downs 18042026 17h'!$B:$B,'[4]cell downs 18042026 17h'!$B:$B,"")</f>
        <v/>
      </c>
      <c r="BM2457" s="14" t="str">
        <f>_xlfn.XLOOKUP(B2457,'[5]Cells Huawei 19042026 15h'!$B:$B,'[5]Cells Huawei 19042026 15h'!$B:$B,"")</f>
        <v/>
      </c>
      <c r="BN2457" s="9" t="str">
        <f>_xlfn.XLOOKUP(B2457,'[6]cells down 19042026 9H40'!$B:$B,'[6]cells down 19042026 9H40'!$B:$B,"")</f>
        <v/>
      </c>
      <c r="BO2457" s="9" t="s">
        <v>4892</v>
      </c>
      <c r="BP2457" s="9" t="s">
        <v>12</v>
      </c>
    </row>
    <row r="2458" spans="1:68" s="20" customFormat="1" x14ac:dyDescent="0.3">
      <c r="A2458" s="1" t="s">
        <v>3610</v>
      </c>
      <c r="B2458" s="8" t="s">
        <v>3611</v>
      </c>
      <c r="C2458" s="3" t="str">
        <f>_xlfn.XLOOKUP(B2458,'[1]daily break down'!$D:$D,'[1]daily break down'!$E:$E,"")</f>
        <v>CENTRE</v>
      </c>
      <c r="D2458" s="1" t="s">
        <v>11</v>
      </c>
      <c r="E2458" s="1" t="s">
        <v>12</v>
      </c>
      <c r="F2458" s="3" t="s">
        <v>37</v>
      </c>
      <c r="G2458" s="1" t="s">
        <v>3612</v>
      </c>
      <c r="H2458" s="34" t="str">
        <f>_xlfn.XLOOKUP(B2458,[2]CALCULATION!$B:$B,[2]CALCULATION!$H:$H,"")</f>
        <v>ZTE</v>
      </c>
      <c r="I2458" s="28">
        <v>0</v>
      </c>
      <c r="J2458" s="28">
        <v>0</v>
      </c>
      <c r="K2458" s="28">
        <v>0</v>
      </c>
      <c r="L2458" s="28">
        <v>0</v>
      </c>
      <c r="M2458" s="28">
        <v>0</v>
      </c>
      <c r="N2458" s="28">
        <v>0</v>
      </c>
      <c r="O2458" s="28">
        <v>0</v>
      </c>
      <c r="P2458" s="28">
        <v>0</v>
      </c>
      <c r="Q2458" s="28">
        <v>0</v>
      </c>
      <c r="R2458" s="28">
        <v>0</v>
      </c>
      <c r="S2458" s="94">
        <v>0</v>
      </c>
      <c r="T2458" s="94">
        <f>_xlfn.XLOOKUP(B2458,'[3]Nur des jours'!$B:$B,'[3]Nur des jours'!$U:$U,"")</f>
        <v>0</v>
      </c>
      <c r="U2458" s="94">
        <v>0</v>
      </c>
      <c r="V2458" s="94">
        <v>0</v>
      </c>
      <c r="W2458" s="94">
        <v>0</v>
      </c>
      <c r="X2458" s="94">
        <v>0</v>
      </c>
      <c r="Y2458" s="94">
        <v>0</v>
      </c>
      <c r="Z2458" s="94">
        <v>0</v>
      </c>
      <c r="AA2458" s="94">
        <v>0</v>
      </c>
      <c r="AB2458" s="94">
        <v>0</v>
      </c>
      <c r="AC2458" s="94"/>
      <c r="AD2458" s="94">
        <v>0</v>
      </c>
      <c r="AE2458" s="94">
        <v>0</v>
      </c>
      <c r="AF2458" s="94">
        <v>0</v>
      </c>
      <c r="AG2458" s="94">
        <v>0</v>
      </c>
      <c r="AH2458" s="94">
        <v>0</v>
      </c>
      <c r="AI2458" s="49" t="s">
        <v>5559</v>
      </c>
      <c r="AJ2458" s="49"/>
      <c r="AK2458" s="48" t="str" cm="1">
        <f t="array" ref="AK2458">IFERROR(_xlfn.IFS(
AM2458="MPR ISSUE","PDH",
AM2458="BSS Hardware Issue","BSS",
AM2458="Sites strategiques, MLL, Pylone, etc.","ENVTECH",
AM2458="AKTIVCO DEFAUT GE &amp; POWER Cabinet","AKTIVCO",
AM2458="AKTIVCO Coupure ENEO &amp; Baisse de tension","AKTIVCO GRID ONLY",
AM2458="Coupure ENEO &amp; Baisse de tension","IHS GRID ONLY",
AM2458="Defaut GE &amp; POWER Cabinet","IHS",
AM2458="Sharing","Partners",
AM2458="Sites strategiques &amp; DataCenter","SST &amp; DC",
AM2458="Exclu","Exclu",
AM2458="SAT","SAT",
AM2458="SPARE-ISSUE","SPARE-ISSUE",
AM2458="Fiber CAmtel","TRANS_FO_CAMTEL",
AM2458="Fiber AOF","Fiber AOF",
AM2458="Projet OCM (HUAWEI)","TRAVAUX-HUAWEI",
AM2458="Projet OCM (NOKIA)","TRAVAUX-NOKIA",
AM2458="ACCESS-ISSUE","ACCESS-ISSUE",
AM2458="Projet OCM (ZTE, NOKIA, autres projets)","TRAVAUX OCM",
AM2458="No root CAuse","No root cause",
AM2458="ODU HS","PDH",
AM2458="IP &amp; VLAN","PDH",
AM2458="Warehouse HUAWEI","SPARE-ISSUE",
AM2458="SPARE-HS","SPARE-ISSUE",
AM2458="Power Telco","BSS",AM2458="no impacts","no impacts"
),"")</f>
        <v>no impacts</v>
      </c>
      <c r="AL2458" s="48" t="str" cm="1">
        <f t="array" ref="AL2458">IFERROR(_xlfn.IFS(
AM2458="MPR ISSUE","TX ISSUE",
AM2458="BSS Hardware Issue","RAN ISSUE",
AM2458="Sites strategiques, MLL, Pylone, etc.","ENVTECH",
AM2458="AKTIVCO DEFAUT GE &amp; POWER Cabinet","POWER ISSUE",
AM2458="AKTIVCO Coupure ENEO &amp; Baisse de tension","POWER ISSUE",
AM2458="Coupure ENEO &amp; Baisse de tension","POWER ISSUE",
AM2458="Defaut GE &amp; POWER Cabinet","POWER ISSUE",
AM2458="Sharing","POWER ISSUE",
AM2458="Sites strategiques &amp; DataCenter","POWER ISSUE",
AM2458="Exclu","Exclu",
AM2458="SAT","TX ISSUE",
AM2458="SPARE-ISSUE","SPARE-ISSUE",
AM2458="Fiber CAmtel","TX ISSUE",
AM2458="Fiber AOF","TX ISSUE",
AM2458="Projet OCM (HUAWEI)","TRAVAUX-HUAWEI",
AM2458="Projet OCM (NOKIA)","TRAVAUX -NOKIA",
AM2458="ACCESS-ISSUE","ACCESS-ISSUE",
AM2458="Projet OCM (ZTE, NOKIA, autres projets)","TRAVAUX OCM",
AM2458="No root CAuse","No root cause",
AM2458="ODU HS","TX ISSUE",
AM2458="IP &amp; VLAN","TX ISSUE",
AM2458="Warehouse HUAWEI","SPARE-ISSUE",
AM2458="SPARE-HS","SPARE-ISSUE",
AM2458="Power Telco","RAN ISSUE",AM2458="no impacts","no impacts"
),"")</f>
        <v>no impacts</v>
      </c>
      <c r="AM2458" s="67" t="s">
        <v>5605</v>
      </c>
      <c r="AN2458" s="48" t="str" cm="1">
        <f t="array" ref="AN2458">IFERROR(_xlfn.IFS(
AM2458="MPR ISSUE","ACTIVE",
AM2458="BSS Hardware Issue","ACTIVE",
AM2458="Sites strategiques, MLL, Pylone, etc.","PASSIVE",
AM2458="AKTIVCO DEFAUT GE &amp; POWER Cabinet","PASSIVE",
AM2458="AKTIVCO Coupure ENEO &amp; Baisse de tension","PASSIVE",
AM2458="Coupure ENEO &amp; Baisse de tension","PASSIVE",
AM2458="Defaut GE &amp; POWER Cabinet","PASSIVE",
AM2458="Sharing","PASSIVE",
AM2458="Sites strategiques &amp; DataCenter","PASSIVE",
AM2458="Exclu","Exclu",
AM2458="SAT","ACTIVE",
AM2458="SPARE-ISSUE","SPARE-ISSUE",
AM2458="Fiber CAmtel","ACTIVE",
AM2458="Fiber AOF","ACTIVE",
AM2458="Projet OCM (HUAWEI)","PLANNED WORKS",
AM2458="Projet OCM (NOKIA)","PLANNED WORKS",
AM2458="ACCESS-ISSUE","ACCESS-ISSUE",
AM2458="Projet OCM (ZTE, NOKIA, autres projets)","PLANNED WORKS",
AM2458="No root CAuse","No root cause",
AM2458="ODU HS","ACTIVE",
AM2458="IP &amp; VLAN","ACTIVE",
AM2458="Warehouse HUAWEI","SPARE-ISSUE",
AM2458="SPARE-HS","SPARE-ISSUE",
AM2458="Power Telco","ACTIVE", AM2458="no impacts","no impacts"
),"")</f>
        <v>no impacts</v>
      </c>
      <c r="AO2458" s="93" t="s">
        <v>5537</v>
      </c>
      <c r="AP2458" s="101" t="str">
        <f t="shared" si="70"/>
        <v>CTR_304</v>
      </c>
      <c r="AQ2458" s="9"/>
      <c r="AR2458" s="17" t="s">
        <v>5537</v>
      </c>
      <c r="AS2458" s="7" t="s">
        <v>5537</v>
      </c>
      <c r="AT2458" s="6"/>
      <c r="AU2458" s="7"/>
      <c r="AV2458" s="3" t="s">
        <v>5537</v>
      </c>
      <c r="AW2458" s="18" t="s">
        <v>5537</v>
      </c>
      <c r="AX2458" s="18" t="s">
        <v>5537</v>
      </c>
      <c r="AY2458" s="18" t="s">
        <v>5537</v>
      </c>
      <c r="AZ2458" s="18" t="s">
        <v>5537</v>
      </c>
      <c r="BA2458" s="18" t="s">
        <v>5537</v>
      </c>
      <c r="BB2458" s="18" t="s">
        <v>5537</v>
      </c>
      <c r="BC2458" s="18" t="s">
        <v>5537</v>
      </c>
      <c r="BD2458" s="18" t="s">
        <v>5537</v>
      </c>
      <c r="BE2458" s="18" t="s">
        <v>5537</v>
      </c>
      <c r="BF2458" s="18" t="s">
        <v>5537</v>
      </c>
      <c r="BG2458" s="18" t="s">
        <v>5537</v>
      </c>
      <c r="BH2458" s="18" t="s">
        <v>5537</v>
      </c>
      <c r="BI2458" s="9" t="s">
        <v>5537</v>
      </c>
      <c r="BJ2458" s="14"/>
      <c r="BK2458" s="14" t="s">
        <v>5537</v>
      </c>
      <c r="BL2458" s="14" t="str">
        <f>_xlfn.XLOOKUP(B2458,'[4]cell downs 18042026 17h'!$B:$B,'[4]cell downs 18042026 17h'!$B:$B,"")</f>
        <v/>
      </c>
      <c r="BM2458" s="14" t="str">
        <f>_xlfn.XLOOKUP(B2458,'[5]Cells Huawei 19042026 15h'!$B:$B,'[5]Cells Huawei 19042026 15h'!$B:$B,"")</f>
        <v/>
      </c>
      <c r="BN2458" s="9" t="str">
        <f>_xlfn.XLOOKUP(B2458,'[6]cells down 19042026 9H40'!$B:$B,'[6]cells down 19042026 9H40'!$B:$B,"")</f>
        <v/>
      </c>
      <c r="BO2458" s="9" t="s">
        <v>3611</v>
      </c>
      <c r="BP2458" s="9" t="s">
        <v>12</v>
      </c>
    </row>
  </sheetData>
  <autoFilter ref="A2:BO2458" xr:uid="{A7FFD657-C093-4DDA-AB1B-DF003FDEFD5C}"/>
  <phoneticPr fontId="13" type="noConversion"/>
  <conditionalFormatting sqref="A3:A2410">
    <cfRule type="duplicateValues" dxfId="16" priority="702"/>
  </conditionalFormatting>
  <conditionalFormatting sqref="A2411:A2458">
    <cfRule type="duplicateValues" dxfId="15" priority="523"/>
  </conditionalFormatting>
  <conditionalFormatting sqref="B1340">
    <cfRule type="duplicateValues" dxfId="14" priority="595"/>
    <cfRule type="duplicateValues" dxfId="13" priority="596"/>
    <cfRule type="duplicateValues" dxfId="12" priority="597"/>
  </conditionalFormatting>
  <conditionalFormatting sqref="B2411:B2458">
    <cfRule type="duplicateValues" dxfId="11" priority="598"/>
  </conditionalFormatting>
  <conditionalFormatting sqref="I2:R2">
    <cfRule type="colorScale" priority="615">
      <colorScale>
        <cfvo type="min"/>
        <cfvo type="max"/>
        <color rgb="FFFCFCFF"/>
        <color rgb="FFF8696B"/>
      </colorScale>
    </cfRule>
  </conditionalFormatting>
  <conditionalFormatting sqref="I3:AH2458">
    <cfRule type="colorScale" priority="1">
      <colorScale>
        <cfvo type="min"/>
        <cfvo type="percentile" val="50"/>
        <cfvo type="max"/>
        <color rgb="FF63BE7B"/>
        <color rgb="FFFFEB84"/>
        <color rgb="FFF8696B"/>
      </colorScale>
    </cfRule>
  </conditionalFormatting>
  <conditionalFormatting sqref="S2">
    <cfRule type="colorScale" priority="11">
      <colorScale>
        <cfvo type="min"/>
        <cfvo type="max"/>
        <color rgb="FFFCFCFF"/>
        <color rgb="FFF8696B"/>
      </colorScale>
    </cfRule>
  </conditionalFormatting>
  <conditionalFormatting sqref="AK2">
    <cfRule type="colorScale" priority="104">
      <colorScale>
        <cfvo type="min"/>
        <cfvo type="percentile" val="50"/>
        <cfvo type="max"/>
        <color rgb="FF63BE7B"/>
        <color rgb="FFFFEB84"/>
        <color rgb="FFF8696B"/>
      </colorScale>
    </cfRule>
    <cfRule type="colorScale" priority="105">
      <colorScale>
        <cfvo type="min"/>
        <cfvo type="max"/>
        <color rgb="FFFFEF9C"/>
        <color rgb="FF63BE7B"/>
      </colorScale>
    </cfRule>
  </conditionalFormatting>
  <conditionalFormatting sqref="AL2">
    <cfRule type="colorScale" priority="108">
      <colorScale>
        <cfvo type="min"/>
        <cfvo type="percentile" val="50"/>
        <cfvo type="max"/>
        <color rgb="FF63BE7B"/>
        <color rgb="FFFFEB84"/>
        <color rgb="FFF8696B"/>
      </colorScale>
    </cfRule>
    <cfRule type="colorScale" priority="109">
      <colorScale>
        <cfvo type="min"/>
        <cfvo type="max"/>
        <color rgb="FFFFEF9C"/>
        <color rgb="FF63BE7B"/>
      </colorScale>
    </cfRule>
  </conditionalFormatting>
  <conditionalFormatting sqref="AN2">
    <cfRule type="colorScale" priority="492">
      <colorScale>
        <cfvo type="min"/>
        <cfvo type="percentile" val="50"/>
        <cfvo type="max"/>
        <color rgb="FF63BE7B"/>
        <color rgb="FFFFEB84"/>
        <color rgb="FFF8696B"/>
      </colorScale>
    </cfRule>
    <cfRule type="colorScale" priority="493">
      <colorScale>
        <cfvo type="min"/>
        <cfvo type="max"/>
        <color rgb="FFFFEF9C"/>
        <color rgb="FF63BE7B"/>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F160-12DC-4151-AB51-F8931484DA47}">
  <dimension ref="A1:K57"/>
  <sheetViews>
    <sheetView topLeftCell="A25" zoomScale="55" zoomScaleNormal="55" workbookViewId="0">
      <selection activeCell="F35" sqref="F35"/>
    </sheetView>
  </sheetViews>
  <sheetFormatPr defaultRowHeight="14.4" x14ac:dyDescent="0.3"/>
  <cols>
    <col min="1" max="1" width="15.44140625" bestFit="1" customWidth="1"/>
    <col min="2" max="2" width="19.44140625" bestFit="1" customWidth="1"/>
    <col min="3" max="3" width="27.77734375" bestFit="1" customWidth="1"/>
    <col min="4" max="4" width="13.21875" customWidth="1"/>
    <col min="5" max="5" width="19.44140625" bestFit="1" customWidth="1"/>
    <col min="6" max="6" width="27.77734375" bestFit="1" customWidth="1"/>
    <col min="7" max="7" width="17.77734375" bestFit="1" customWidth="1"/>
    <col min="8" max="8" width="19.44140625" bestFit="1" customWidth="1"/>
    <col min="9" max="9" width="27.77734375" bestFit="1" customWidth="1"/>
    <col min="10" max="23" width="18.44140625" bestFit="1" customWidth="1"/>
    <col min="24" max="24" width="10.33203125" bestFit="1" customWidth="1"/>
  </cols>
  <sheetData>
    <row r="1" spans="1:9" ht="15.6" x14ac:dyDescent="0.3">
      <c r="A1" s="89"/>
      <c r="B1" s="89"/>
      <c r="C1" s="89"/>
      <c r="D1" s="89"/>
      <c r="E1" s="89"/>
      <c r="F1" s="89"/>
      <c r="G1" s="89"/>
      <c r="H1" s="89"/>
    </row>
    <row r="2" spans="1:9" ht="15.6" x14ac:dyDescent="0.3">
      <c r="A2" s="89"/>
      <c r="B2" s="89"/>
      <c r="C2" s="89"/>
      <c r="D2" s="89"/>
      <c r="E2" s="89"/>
      <c r="F2" s="89"/>
      <c r="G2" s="89"/>
      <c r="H2" s="89"/>
    </row>
    <row r="3" spans="1:9" ht="15.6" x14ac:dyDescent="0.3">
      <c r="C3" s="89"/>
      <c r="F3" s="89"/>
    </row>
    <row r="4" spans="1:9" ht="15.6" x14ac:dyDescent="0.3">
      <c r="C4" s="89"/>
      <c r="F4" s="89"/>
    </row>
    <row r="5" spans="1:9" ht="15.6" x14ac:dyDescent="0.3">
      <c r="C5" s="89"/>
      <c r="F5" s="89"/>
    </row>
    <row r="6" spans="1:9" ht="15.6" x14ac:dyDescent="0.3">
      <c r="C6" s="89"/>
      <c r="F6" s="89"/>
    </row>
    <row r="7" spans="1:9" ht="15.6" x14ac:dyDescent="0.3">
      <c r="C7" s="89"/>
      <c r="F7" s="89"/>
    </row>
    <row r="8" spans="1:9" ht="15.6" x14ac:dyDescent="0.3">
      <c r="C8" s="89"/>
      <c r="F8" s="89"/>
    </row>
    <row r="9" spans="1:9" ht="15.6" x14ac:dyDescent="0.3">
      <c r="C9" s="89"/>
      <c r="F9" s="89"/>
    </row>
    <row r="10" spans="1:9" ht="15.6" x14ac:dyDescent="0.3">
      <c r="C10" s="89"/>
      <c r="F10" s="89"/>
    </row>
    <row r="11" spans="1:9" ht="15.6" x14ac:dyDescent="0.3">
      <c r="B11" s="89"/>
      <c r="C11" s="89"/>
      <c r="D11" s="89"/>
      <c r="E11" s="89"/>
      <c r="F11" s="89"/>
      <c r="G11" s="89"/>
    </row>
    <row r="12" spans="1:9" ht="15.6" x14ac:dyDescent="0.3">
      <c r="A12" s="89"/>
      <c r="B12" s="89"/>
      <c r="C12" s="89"/>
      <c r="D12" s="89"/>
      <c r="G12" s="89"/>
    </row>
    <row r="13" spans="1:9" ht="15.6" x14ac:dyDescent="0.3">
      <c r="A13" s="89"/>
      <c r="B13" s="89"/>
      <c r="C13" s="89"/>
      <c r="D13" s="89"/>
      <c r="G13" s="89"/>
    </row>
    <row r="14" spans="1:9" ht="15.6" x14ac:dyDescent="0.3">
      <c r="A14" s="89"/>
      <c r="B14" s="99" t="s">
        <v>5367</v>
      </c>
      <c r="C14" s="89" t="s">
        <v>5559</v>
      </c>
      <c r="D14" s="89"/>
      <c r="E14" s="99" t="s">
        <v>5367</v>
      </c>
      <c r="F14" s="89" t="s">
        <v>5559</v>
      </c>
      <c r="G14" s="89"/>
      <c r="H14" s="99" t="s">
        <v>5367</v>
      </c>
      <c r="I14" s="89" t="s">
        <v>5559</v>
      </c>
    </row>
    <row r="15" spans="1:9" ht="15.6" x14ac:dyDescent="0.3">
      <c r="A15" s="89"/>
      <c r="B15" s="89"/>
      <c r="C15" s="89"/>
      <c r="D15" s="89"/>
      <c r="E15" s="89"/>
      <c r="F15" s="89"/>
      <c r="G15" s="89"/>
      <c r="H15" s="89"/>
      <c r="I15" s="89"/>
    </row>
    <row r="16" spans="1:9" ht="15.6" x14ac:dyDescent="0.3">
      <c r="A16" s="91"/>
      <c r="B16" s="99" t="s">
        <v>5488</v>
      </c>
      <c r="C16" s="89" t="s">
        <v>6655</v>
      </c>
      <c r="D16" s="89"/>
      <c r="E16" s="99" t="s">
        <v>5488</v>
      </c>
      <c r="F16" s="89" t="s">
        <v>6655</v>
      </c>
      <c r="G16" s="89"/>
      <c r="H16" s="99" t="s">
        <v>5488</v>
      </c>
      <c r="I16" s="89" t="s">
        <v>6655</v>
      </c>
    </row>
    <row r="17" spans="1:11" ht="15.6" x14ac:dyDescent="0.3">
      <c r="A17" s="89"/>
      <c r="B17" s="89" t="s">
        <v>25</v>
      </c>
      <c r="C17" s="89">
        <v>22.33279970779008</v>
      </c>
      <c r="D17" s="89"/>
      <c r="E17" s="89" t="s">
        <v>25</v>
      </c>
      <c r="F17" s="89">
        <v>22.33279970779008</v>
      </c>
      <c r="G17" s="89"/>
      <c r="H17" s="89" t="s">
        <v>25</v>
      </c>
      <c r="I17" s="89">
        <v>22.33279970779008</v>
      </c>
    </row>
    <row r="18" spans="1:11" ht="15.6" x14ac:dyDescent="0.3">
      <c r="B18" s="89" t="s">
        <v>5316</v>
      </c>
      <c r="C18" s="89">
        <v>242.53258826005657</v>
      </c>
      <c r="D18" s="89"/>
      <c r="E18" s="89" t="s">
        <v>5321</v>
      </c>
      <c r="F18" s="89">
        <v>4.621675184700071</v>
      </c>
      <c r="G18" s="89"/>
      <c r="H18" s="89" t="s">
        <v>33</v>
      </c>
      <c r="I18" s="89">
        <v>239.56025474199066</v>
      </c>
    </row>
    <row r="19" spans="1:11" ht="15.6" x14ac:dyDescent="0.3">
      <c r="B19" s="89" t="s">
        <v>5605</v>
      </c>
      <c r="C19" s="89">
        <v>44.524858858082304</v>
      </c>
      <c r="D19" s="89"/>
      <c r="E19" s="89" t="s">
        <v>5605</v>
      </c>
      <c r="F19" s="89">
        <v>44.524858858082304</v>
      </c>
      <c r="G19" s="89"/>
      <c r="H19" s="89" t="s">
        <v>5326</v>
      </c>
      <c r="I19" s="89">
        <v>495.77508396754854</v>
      </c>
      <c r="K19" s="70"/>
    </row>
    <row r="20" spans="1:11" ht="15.6" x14ac:dyDescent="0.3">
      <c r="B20" s="89" t="s">
        <v>5344</v>
      </c>
      <c r="C20" s="89">
        <v>317.40188233241253</v>
      </c>
      <c r="D20" s="89"/>
      <c r="E20" s="89" t="s">
        <v>5344</v>
      </c>
      <c r="F20" s="89">
        <v>317.40188233241253</v>
      </c>
      <c r="G20" s="89"/>
      <c r="H20" s="89" t="s">
        <v>5318</v>
      </c>
      <c r="I20" s="89">
        <v>136.93642693537166</v>
      </c>
      <c r="K20" s="70"/>
    </row>
    <row r="21" spans="1:11" ht="15.6" x14ac:dyDescent="0.3">
      <c r="B21" s="89" t="s">
        <v>5322</v>
      </c>
      <c r="C21" s="89">
        <v>1255.7979908388888</v>
      </c>
      <c r="D21" s="89"/>
      <c r="E21" s="89" t="s">
        <v>5324</v>
      </c>
      <c r="F21" s="89">
        <v>1251.1763156541888</v>
      </c>
      <c r="G21" s="89"/>
      <c r="H21" s="89" t="s">
        <v>5321</v>
      </c>
      <c r="I21" s="89">
        <v>4.621675184700071</v>
      </c>
    </row>
    <row r="22" spans="1:11" ht="15.6" x14ac:dyDescent="0.3">
      <c r="B22" s="89" t="s">
        <v>5560</v>
      </c>
      <c r="C22" s="89">
        <v>0</v>
      </c>
      <c r="D22" s="89"/>
      <c r="E22" s="89" t="s">
        <v>5319</v>
      </c>
      <c r="F22" s="89">
        <v>136.93642693537166</v>
      </c>
      <c r="G22" s="89"/>
      <c r="H22" s="89" t="s">
        <v>5339</v>
      </c>
      <c r="I22" s="89">
        <v>0</v>
      </c>
    </row>
    <row r="23" spans="1:11" ht="15.6" x14ac:dyDescent="0.3">
      <c r="B23" s="89" t="s">
        <v>5336</v>
      </c>
      <c r="C23" s="89">
        <v>79.783554302168042</v>
      </c>
      <c r="D23" s="89"/>
      <c r="E23" s="89" t="s">
        <v>5336</v>
      </c>
      <c r="F23" s="89">
        <v>79.783554302168042</v>
      </c>
      <c r="G23" s="89"/>
      <c r="H23" s="89" t="s">
        <v>11</v>
      </c>
      <c r="I23" s="89">
        <v>315.98702840099168</v>
      </c>
    </row>
    <row r="24" spans="1:11" ht="15.6" x14ac:dyDescent="0.3">
      <c r="B24" s="89" t="s">
        <v>5489</v>
      </c>
      <c r="C24" s="89">
        <v>1962.3736742993985</v>
      </c>
      <c r="D24" s="89"/>
      <c r="E24" s="89" t="s">
        <v>5343</v>
      </c>
      <c r="F24" s="89">
        <v>0</v>
      </c>
      <c r="G24" s="89"/>
      <c r="H24" s="89" t="s">
        <v>5328</v>
      </c>
      <c r="I24" s="89">
        <v>121.20294749638305</v>
      </c>
    </row>
    <row r="25" spans="1:11" ht="15.6" x14ac:dyDescent="0.3">
      <c r="B25" s="89"/>
      <c r="C25" s="89"/>
      <c r="D25" s="89"/>
      <c r="E25" s="89" t="s">
        <v>5315</v>
      </c>
      <c r="F25" s="89">
        <v>105.59616132468494</v>
      </c>
      <c r="G25" s="89"/>
      <c r="H25" s="89" t="s">
        <v>5605</v>
      </c>
      <c r="I25" s="89">
        <v>44.524858858082304</v>
      </c>
    </row>
    <row r="26" spans="1:11" ht="15.6" x14ac:dyDescent="0.3">
      <c r="A26" s="91"/>
      <c r="B26" s="89"/>
      <c r="C26" s="89"/>
      <c r="D26" s="89"/>
      <c r="E26" s="89" t="s">
        <v>5489</v>
      </c>
      <c r="F26" s="89">
        <v>1962.3736742993985</v>
      </c>
      <c r="G26" s="89"/>
      <c r="H26" s="89" t="s">
        <v>5344</v>
      </c>
      <c r="I26" s="89">
        <v>317.40188233241253</v>
      </c>
    </row>
    <row r="27" spans="1:11" ht="15.6" x14ac:dyDescent="0.3">
      <c r="A27" s="91"/>
      <c r="B27" s="89"/>
      <c r="C27" s="89"/>
      <c r="D27" s="89"/>
      <c r="E27" s="89"/>
      <c r="F27" s="89"/>
      <c r="G27" s="89"/>
      <c r="H27" s="89" t="s">
        <v>15</v>
      </c>
      <c r="I27" s="89">
        <v>78.651001047275798</v>
      </c>
    </row>
    <row r="28" spans="1:11" ht="15.6" x14ac:dyDescent="0.3">
      <c r="A28" s="91"/>
      <c r="B28" s="89"/>
      <c r="C28" s="89"/>
      <c r="D28" s="89"/>
      <c r="E28" s="89"/>
      <c r="F28" s="89"/>
      <c r="G28" s="89"/>
      <c r="H28" s="89" t="s">
        <v>5314</v>
      </c>
      <c r="I28" s="89">
        <v>105.59616132468494</v>
      </c>
    </row>
    <row r="29" spans="1:11" ht="15.6" x14ac:dyDescent="0.3">
      <c r="A29" s="91"/>
      <c r="B29" s="89"/>
      <c r="C29" s="89"/>
      <c r="D29" s="89"/>
      <c r="E29" s="89"/>
      <c r="F29" s="89"/>
      <c r="G29" s="89"/>
      <c r="H29" s="89" t="s">
        <v>5336</v>
      </c>
      <c r="I29" s="89">
        <v>79.783554302168042</v>
      </c>
    </row>
    <row r="30" spans="1:11" ht="15.6" x14ac:dyDescent="0.3">
      <c r="A30" s="91"/>
      <c r="B30" s="89"/>
      <c r="C30" s="89"/>
      <c r="D30" s="89"/>
      <c r="E30" s="89"/>
      <c r="F30" s="89"/>
      <c r="G30" s="89"/>
      <c r="H30" s="89" t="s">
        <v>5343</v>
      </c>
      <c r="I30" s="89">
        <v>0</v>
      </c>
    </row>
    <row r="31" spans="1:11" ht="15.6" x14ac:dyDescent="0.3">
      <c r="A31" s="91"/>
      <c r="B31" s="89"/>
      <c r="C31" s="89"/>
      <c r="D31" s="89"/>
      <c r="E31" s="89"/>
      <c r="F31" s="89"/>
      <c r="G31" s="89"/>
      <c r="H31" s="89" t="s">
        <v>5489</v>
      </c>
      <c r="I31" s="89">
        <v>1962.3736742993992</v>
      </c>
    </row>
    <row r="32" spans="1:11" x14ac:dyDescent="0.3">
      <c r="A32" s="91"/>
      <c r="E32" s="91"/>
      <c r="F32" s="91"/>
    </row>
    <row r="33" spans="1:9" x14ac:dyDescent="0.3">
      <c r="A33" s="91"/>
      <c r="E33" s="91"/>
      <c r="F33" s="91"/>
    </row>
    <row r="34" spans="1:9" x14ac:dyDescent="0.3">
      <c r="A34" s="91"/>
      <c r="B34" s="91"/>
      <c r="C34" s="91"/>
      <c r="D34" s="91"/>
      <c r="E34" s="91"/>
      <c r="F34" s="91"/>
    </row>
    <row r="37" spans="1:9" x14ac:dyDescent="0.3">
      <c r="F37" s="71"/>
      <c r="G37" s="72"/>
      <c r="H37" s="72"/>
    </row>
    <row r="38" spans="1:9" x14ac:dyDescent="0.3">
      <c r="F38" s="71"/>
      <c r="G38" s="72"/>
      <c r="H38" s="72"/>
    </row>
    <row r="39" spans="1:9" ht="15.6" x14ac:dyDescent="0.3">
      <c r="B39" s="84"/>
      <c r="C39" s="84"/>
      <c r="D39" s="87" t="s">
        <v>5569</v>
      </c>
      <c r="E39" s="90"/>
      <c r="F39" s="100" t="s">
        <v>6656</v>
      </c>
      <c r="G39" s="85"/>
      <c r="H39" s="86"/>
      <c r="I39" s="86"/>
    </row>
    <row r="40" spans="1:9" x14ac:dyDescent="0.3">
      <c r="B40" s="81" t="s">
        <v>5562</v>
      </c>
      <c r="C40" s="80" t="s">
        <v>5563</v>
      </c>
      <c r="D40" s="73"/>
      <c r="E40" s="74" t="s">
        <v>5562</v>
      </c>
      <c r="F40" s="74" t="s">
        <v>5563</v>
      </c>
      <c r="G40" s="73"/>
      <c r="H40" s="74" t="s">
        <v>5562</v>
      </c>
      <c r="I40" s="74" t="s">
        <v>5563</v>
      </c>
    </row>
    <row r="41" spans="1:9" x14ac:dyDescent="0.3">
      <c r="B41" s="82" t="s">
        <v>25</v>
      </c>
      <c r="C41" s="82">
        <f>GETPIVOTDATA("NUR  DU 05/06/20262",$B$16,"CATEGORIE","ACCESS-ISSUE")</f>
        <v>22.33279970779008</v>
      </c>
      <c r="D41" s="75"/>
      <c r="E41" s="76" t="s">
        <v>25</v>
      </c>
      <c r="F41" s="76">
        <f>GETPIVOTDATA("NUR  DU 05/06/20262",$E$16,"CAUSE","ACCESS-ISSUE")</f>
        <v>22.33279970779008</v>
      </c>
      <c r="G41" s="75"/>
      <c r="H41" s="76" t="s">
        <v>25</v>
      </c>
      <c r="I41" s="76">
        <f>GETPIVOTDATA("NUR  DU 05/06/20262",$H$16,"OCM NOMENCLATURE","ACCESS-ISSUE")</f>
        <v>22.33279970779008</v>
      </c>
    </row>
    <row r="42" spans="1:9" x14ac:dyDescent="0.3">
      <c r="B42" s="82" t="s">
        <v>5316</v>
      </c>
      <c r="C42" s="82">
        <f>GETPIVOTDATA("NUR  DU 05/06/20262",$B$16,"CATEGORIE","ACTIVE")</f>
        <v>242.53258826005657</v>
      </c>
      <c r="D42" s="75"/>
      <c r="E42" s="76" t="s">
        <v>5565</v>
      </c>
      <c r="F42" s="76">
        <f>GETPIVOTDATA("NUR  DU 05/06/20262",$E$16,"CAUSE","ENVTECH")</f>
        <v>4.621675184700071</v>
      </c>
      <c r="G42" s="75"/>
      <c r="H42" s="76" t="s">
        <v>5564</v>
      </c>
      <c r="I42" s="76">
        <f>GETPIVOTDATA("NUR  DU 05/06/20262",$H$16,"OCM NOMENCLATURE","AKTIVCO")</f>
        <v>239.56025474199066</v>
      </c>
    </row>
    <row r="43" spans="1:9" x14ac:dyDescent="0.3">
      <c r="B43" s="82" t="s">
        <v>5344</v>
      </c>
      <c r="C43" s="82">
        <f>GETPIVOTDATA("NUR  DU 05/06/20262",$B$16,"CATEGORIE","No root cause")</f>
        <v>317.40188233241253</v>
      </c>
      <c r="D43" s="75"/>
      <c r="E43" s="76" t="s">
        <v>5344</v>
      </c>
      <c r="F43" s="76">
        <f>GETPIVOTDATA("NUR  DU 05/06/20262",$E$16,"CAUSE","No root cause")</f>
        <v>317.40188233241253</v>
      </c>
      <c r="G43" s="75"/>
      <c r="H43" s="76" t="s">
        <v>5326</v>
      </c>
      <c r="I43" s="76">
        <f>GETPIVOTDATA("NUR  DU 05/06/20262",$H$16,"OCM NOMENCLATURE","AKTIVCO GRID ONLY")</f>
        <v>495.77508396754854</v>
      </c>
    </row>
    <row r="44" spans="1:9" x14ac:dyDescent="0.3">
      <c r="B44" s="82" t="s">
        <v>5322</v>
      </c>
      <c r="C44" s="82">
        <f>GETPIVOTDATA("NUR  DU 05/06/20262",$B$16,"CATEGORIE","PASSIVE")</f>
        <v>1255.7979908388888</v>
      </c>
      <c r="D44" s="77"/>
      <c r="E44" s="76" t="s">
        <v>5324</v>
      </c>
      <c r="F44" s="76">
        <f>GETPIVOTDATA("NUR  DU 05/06/20262",$E$16,"CAUSE","POWER ISSUE")</f>
        <v>1251.1763156541888</v>
      </c>
      <c r="G44" s="77"/>
      <c r="H44" s="76" t="s">
        <v>5566</v>
      </c>
      <c r="I44" s="76">
        <f>GETPIVOTDATA("NUR  DU 05/06/20262",$H$16,"OCM NOMENCLATURE","BSS")</f>
        <v>136.93642693537166</v>
      </c>
    </row>
    <row r="45" spans="1:9" x14ac:dyDescent="0.3">
      <c r="B45" s="82" t="s">
        <v>5560</v>
      </c>
      <c r="C45" s="82">
        <f>GETPIVOTDATA("NUR  DU 05/06/20262",$B$16,"CATEGORIE","PLANNED WORKS")</f>
        <v>0</v>
      </c>
      <c r="D45" s="75"/>
      <c r="E45" s="76" t="s">
        <v>5319</v>
      </c>
      <c r="F45" s="76">
        <f>GETPIVOTDATA("NUR  DU 05/06/20262",$E$16,"CAUSE","RAN ISSUE")</f>
        <v>136.93642693537166</v>
      </c>
      <c r="G45" s="75"/>
      <c r="H45" s="76" t="s">
        <v>5321</v>
      </c>
      <c r="I45" s="76">
        <f>GETPIVOTDATA("NUR  DU 05/06/20262",$H$16,"OCM NOMENCLATURE","ENVTECH")</f>
        <v>4.621675184700071</v>
      </c>
    </row>
    <row r="46" spans="1:9" x14ac:dyDescent="0.3">
      <c r="B46" s="82" t="s">
        <v>5336</v>
      </c>
      <c r="C46" s="82">
        <f>GETPIVOTDATA("NUR  DU 05/06/20262",$B$16,"CATEGORIE","SPARE-ISSUE")</f>
        <v>79.783554302168042</v>
      </c>
      <c r="D46" s="75"/>
      <c r="E46" s="76" t="s">
        <v>5336</v>
      </c>
      <c r="F46" s="76">
        <f>GETPIVOTDATA("NUR  DU 05/06/20262",$E$16,"CAUSE","SPARE-ISSUE")</f>
        <v>79.783554302168042</v>
      </c>
      <c r="G46" s="75"/>
      <c r="H46" s="76" t="s">
        <v>5339</v>
      </c>
      <c r="I46" s="76">
        <f>GETPIVOTDATA("NUR  DU 05/06/20262",$H$16,"OCM NOMENCLATURE","Fiber AOF")</f>
        <v>0</v>
      </c>
    </row>
    <row r="47" spans="1:9" x14ac:dyDescent="0.3">
      <c r="B47" s="82" t="str">
        <f>B21</f>
        <v>PASSIVE</v>
      </c>
      <c r="C47" s="82"/>
      <c r="D47" s="75"/>
      <c r="E47" s="76" t="s">
        <v>5560</v>
      </c>
      <c r="F47" s="76">
        <f>GETPIVOTDATA("NUR  DU 05/06/20262",$E$16,"CAUSE","TRAVAUX OCM")</f>
        <v>0</v>
      </c>
      <c r="G47" s="75"/>
      <c r="H47" s="76" t="s">
        <v>11</v>
      </c>
      <c r="I47" s="76">
        <f>GETPIVOTDATA("NUR  DU 05/06/20262",$H$16,"OCM NOMENCLATURE","IHS")</f>
        <v>315.98702840099168</v>
      </c>
    </row>
    <row r="48" spans="1:9" x14ac:dyDescent="0.3">
      <c r="B48" s="83" t="s">
        <v>5489</v>
      </c>
      <c r="C48" s="83">
        <f>GETPIVOTDATA("NUR  DU 05/06/20262",$B$16)</f>
        <v>1962.3736742993985</v>
      </c>
      <c r="D48" s="75"/>
      <c r="E48" s="78" t="s">
        <v>5315</v>
      </c>
      <c r="F48" s="78">
        <f>GETPIVOTDATA("NUR  DU 05/06/20262",$E$16,"CAUSE","TX ISSUE")</f>
        <v>105.59616132468494</v>
      </c>
      <c r="G48" s="75"/>
      <c r="H48" s="76" t="s">
        <v>5328</v>
      </c>
      <c r="I48" s="76">
        <f>GETPIVOTDATA("NUR  DU 05/06/20262",$H$16,"OCM NOMENCLATURE","IHS GRID ONLY")</f>
        <v>121.20294749638305</v>
      </c>
    </row>
    <row r="49" spans="1:9" x14ac:dyDescent="0.3">
      <c r="B49" s="75"/>
      <c r="C49" s="75"/>
      <c r="D49" s="75"/>
      <c r="E49" s="79" t="s">
        <v>5489</v>
      </c>
      <c r="F49" s="79">
        <f>GETPIVOTDATA("NUR  DU 05/06/20262",$E$16)</f>
        <v>1962.3736742993985</v>
      </c>
      <c r="G49" s="75"/>
      <c r="H49" s="76" t="s">
        <v>5344</v>
      </c>
      <c r="I49" s="76">
        <f>GETPIVOTDATA("NUR  DU 05/06/20262",$H$16,"OCM NOMENCLATURE","No root cause")</f>
        <v>317.40188233241253</v>
      </c>
    </row>
    <row r="50" spans="1:9" x14ac:dyDescent="0.3">
      <c r="B50" s="75"/>
      <c r="C50" s="75"/>
      <c r="D50" s="75"/>
      <c r="E50" s="75"/>
      <c r="F50" s="75"/>
      <c r="G50" s="75"/>
      <c r="H50" s="76" t="s">
        <v>5567</v>
      </c>
      <c r="I50" s="76">
        <f>GETPIVOTDATA("NUR  DU 05/06/20262",$H$16,"OCM NOMENCLATURE","Partners")</f>
        <v>78.651001047275798</v>
      </c>
    </row>
    <row r="51" spans="1:9" x14ac:dyDescent="0.3">
      <c r="B51" s="75"/>
      <c r="C51" s="75"/>
      <c r="D51" s="75"/>
      <c r="E51" s="75"/>
      <c r="F51" s="75"/>
      <c r="G51" s="75"/>
      <c r="H51" s="76" t="s">
        <v>5568</v>
      </c>
      <c r="I51" s="76">
        <f>GETPIVOTDATA("NUR  DU 05/06/20262",$H$16,"OCM NOMENCLATURE","PDH")</f>
        <v>105.59616132468494</v>
      </c>
    </row>
    <row r="52" spans="1:9" x14ac:dyDescent="0.3">
      <c r="B52" s="75"/>
      <c r="C52" s="75"/>
      <c r="D52" s="75"/>
      <c r="E52" s="75"/>
      <c r="F52" s="75"/>
      <c r="G52" s="75"/>
      <c r="H52" s="76" t="s">
        <v>5336</v>
      </c>
      <c r="I52" s="76">
        <f>GETPIVOTDATA("NUR  DU 05/06/20262",$H$16,"OCM NOMENCLATURE","SPARE-ISSUE")</f>
        <v>79.783554302168042</v>
      </c>
    </row>
    <row r="53" spans="1:9" x14ac:dyDescent="0.3">
      <c r="B53" s="75"/>
      <c r="C53" s="75"/>
      <c r="D53" s="75"/>
      <c r="E53" s="75"/>
      <c r="F53" s="75"/>
      <c r="G53" s="75"/>
      <c r="H53" s="76" t="s">
        <v>5560</v>
      </c>
      <c r="I53" s="76">
        <f>GETPIVOTDATA("NUR  DU 05/06/20262",$H$16,"OCM NOMENCLATURE","TRAVAUX OCM")</f>
        <v>0</v>
      </c>
    </row>
    <row r="54" spans="1:9" x14ac:dyDescent="0.3">
      <c r="B54" s="75"/>
      <c r="C54" s="75"/>
      <c r="D54" s="75"/>
      <c r="E54" s="75"/>
      <c r="F54" s="75"/>
      <c r="G54" s="75"/>
      <c r="H54" s="80" t="s">
        <v>5489</v>
      </c>
      <c r="I54" s="80">
        <f>GETPIVOTDATA("NUR  DU 05/06/20262",$H$16)</f>
        <v>1962.3736742993992</v>
      </c>
    </row>
    <row r="55" spans="1:9" x14ac:dyDescent="0.3">
      <c r="A55" s="75"/>
      <c r="B55" s="75"/>
      <c r="C55" s="75"/>
      <c r="D55" s="75"/>
      <c r="E55" s="75"/>
      <c r="F55" s="75"/>
    </row>
    <row r="57" spans="1:9" x14ac:dyDescent="0.3">
      <c r="B57" t="s">
        <v>886</v>
      </c>
    </row>
  </sheetData>
  <conditionalFormatting sqref="B41:C47">
    <cfRule type="colorScale" priority="3">
      <colorScale>
        <cfvo type="min"/>
        <cfvo type="max"/>
        <color rgb="FFFCFCFF"/>
        <color rgb="FFF8696B"/>
      </colorScale>
    </cfRule>
  </conditionalFormatting>
  <conditionalFormatting sqref="E41:F48">
    <cfRule type="colorScale" priority="2">
      <colorScale>
        <cfvo type="min"/>
        <cfvo type="max"/>
        <color rgb="FFFCFCFF"/>
        <color rgb="FFF8696B"/>
      </colorScale>
    </cfRule>
  </conditionalFormatting>
  <conditionalFormatting sqref="H41:I53">
    <cfRule type="colorScale" priority="621">
      <colorScale>
        <cfvo type="min"/>
        <cfvo type="max"/>
        <color rgb="FFFCFCFF"/>
        <color rgb="FFF8696B"/>
      </colorScale>
    </cfRule>
  </conditionalFormatting>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B286-32FB-477E-864C-F0B2FD1B6604}">
  <dimension ref="A1:F137"/>
  <sheetViews>
    <sheetView zoomScale="70" zoomScaleNormal="70" workbookViewId="0">
      <pane ySplit="1" topLeftCell="A66" activePane="bottomLeft" state="frozen"/>
      <selection pane="bottomLeft" activeCell="F120" sqref="F120"/>
    </sheetView>
  </sheetViews>
  <sheetFormatPr defaultRowHeight="14.4" x14ac:dyDescent="0.3"/>
  <cols>
    <col min="1" max="1" width="16.77734375" customWidth="1"/>
    <col min="2" max="2" width="26.33203125" customWidth="1"/>
    <col min="3" max="3" width="24.33203125" customWidth="1"/>
    <col min="4" max="4" width="20.6640625" style="71" customWidth="1"/>
    <col min="5" max="5" width="16.44140625" customWidth="1"/>
    <col min="6" max="6" width="32.109375" style="102" customWidth="1"/>
  </cols>
  <sheetData>
    <row r="1" spans="1:6" s="58" customFormat="1" x14ac:dyDescent="0.3">
      <c r="A1" s="104" t="s">
        <v>5550</v>
      </c>
      <c r="B1" s="104" t="s">
        <v>5552</v>
      </c>
      <c r="C1" s="104" t="s">
        <v>5553</v>
      </c>
      <c r="D1" s="104" t="s">
        <v>5551</v>
      </c>
      <c r="E1" s="104" t="s">
        <v>5549</v>
      </c>
      <c r="F1" s="105" t="s">
        <v>5556</v>
      </c>
    </row>
    <row r="2" spans="1:6" ht="30.45" customHeight="1" x14ac:dyDescent="0.3">
      <c r="A2" s="106"/>
      <c r="B2" s="106" t="s">
        <v>5731</v>
      </c>
      <c r="C2" s="106" t="s">
        <v>5732</v>
      </c>
      <c r="D2" s="106" t="s">
        <v>5729</v>
      </c>
      <c r="E2" s="106" t="s">
        <v>3866</v>
      </c>
      <c r="F2" s="107" t="s">
        <v>5740</v>
      </c>
    </row>
    <row r="3" spans="1:6" x14ac:dyDescent="0.3">
      <c r="A3" s="106"/>
      <c r="B3" s="108"/>
      <c r="C3" s="109"/>
      <c r="D3" s="106" t="s">
        <v>5730</v>
      </c>
      <c r="E3" s="106" t="s">
        <v>2427</v>
      </c>
      <c r="F3" s="107" t="s">
        <v>5740</v>
      </c>
    </row>
    <row r="4" spans="1:6" x14ac:dyDescent="0.3">
      <c r="A4" s="106"/>
      <c r="B4" s="108"/>
      <c r="C4" s="109"/>
      <c r="D4" s="106" t="s">
        <v>5731</v>
      </c>
      <c r="E4" s="106" t="s">
        <v>3853</v>
      </c>
      <c r="F4" s="107" t="s">
        <v>5740</v>
      </c>
    </row>
    <row r="5" spans="1:6" x14ac:dyDescent="0.3">
      <c r="A5" s="106"/>
      <c r="B5" s="106"/>
      <c r="C5" s="109"/>
      <c r="D5" s="22" t="s">
        <v>5733</v>
      </c>
      <c r="E5" s="106" t="s">
        <v>5768</v>
      </c>
      <c r="F5" s="107" t="s">
        <v>5740</v>
      </c>
    </row>
    <row r="6" spans="1:6" x14ac:dyDescent="0.3">
      <c r="A6" s="106"/>
      <c r="B6" s="106"/>
      <c r="C6" s="109"/>
      <c r="D6" s="22" t="s">
        <v>5734</v>
      </c>
      <c r="E6" s="106" t="s">
        <v>5769</v>
      </c>
      <c r="F6" s="107" t="s">
        <v>5740</v>
      </c>
    </row>
    <row r="7" spans="1:6" x14ac:dyDescent="0.3">
      <c r="A7" s="106"/>
      <c r="B7" s="106"/>
      <c r="C7" s="106"/>
      <c r="D7" s="22" t="s">
        <v>5735</v>
      </c>
      <c r="E7" s="106" t="s">
        <v>5770</v>
      </c>
      <c r="F7" s="107" t="s">
        <v>5740</v>
      </c>
    </row>
    <row r="8" spans="1:6" ht="18" customHeight="1" x14ac:dyDescent="0.3">
      <c r="A8" s="106"/>
      <c r="B8" s="106"/>
      <c r="C8" s="106"/>
      <c r="D8" s="22" t="s">
        <v>5736</v>
      </c>
      <c r="E8" s="106" t="s">
        <v>5771</v>
      </c>
      <c r="F8" s="107" t="s">
        <v>5740</v>
      </c>
    </row>
    <row r="9" spans="1:6" x14ac:dyDescent="0.3">
      <c r="A9" s="106"/>
      <c r="B9" s="106"/>
      <c r="C9" s="106"/>
      <c r="D9" s="106" t="s">
        <v>5737</v>
      </c>
      <c r="E9" s="106" t="s">
        <v>5772</v>
      </c>
      <c r="F9" s="107" t="s">
        <v>5740</v>
      </c>
    </row>
    <row r="10" spans="1:6" x14ac:dyDescent="0.3">
      <c r="A10" s="106"/>
      <c r="B10" s="108"/>
      <c r="C10" s="106"/>
      <c r="D10" s="106" t="s">
        <v>5738</v>
      </c>
      <c r="E10" s="106" t="s">
        <v>5773</v>
      </c>
      <c r="F10" s="107" t="s">
        <v>5740</v>
      </c>
    </row>
    <row r="11" spans="1:6" x14ac:dyDescent="0.3">
      <c r="A11" s="106"/>
      <c r="B11" s="108"/>
      <c r="C11" s="106"/>
      <c r="D11" s="106" t="s">
        <v>5739</v>
      </c>
      <c r="E11" s="106" t="s">
        <v>5774</v>
      </c>
      <c r="F11" s="107" t="s">
        <v>5740</v>
      </c>
    </row>
    <row r="12" spans="1:6" x14ac:dyDescent="0.3">
      <c r="A12" s="106"/>
      <c r="B12" s="106" t="s">
        <v>5620</v>
      </c>
      <c r="C12" s="106" t="s">
        <v>5621</v>
      </c>
      <c r="D12" s="106" t="s">
        <v>5622</v>
      </c>
      <c r="E12" s="106" t="s">
        <v>1278</v>
      </c>
      <c r="F12" s="111" t="s">
        <v>5726</v>
      </c>
    </row>
    <row r="13" spans="1:6" x14ac:dyDescent="0.3">
      <c r="A13" s="106"/>
      <c r="B13" s="112" t="s">
        <v>5728</v>
      </c>
      <c r="C13" s="106"/>
      <c r="D13" s="106" t="s">
        <v>5623</v>
      </c>
      <c r="E13" s="106" t="s">
        <v>1028</v>
      </c>
      <c r="F13" s="111" t="s">
        <v>5726</v>
      </c>
    </row>
    <row r="14" spans="1:6" x14ac:dyDescent="0.3">
      <c r="A14" s="106"/>
      <c r="B14" s="106"/>
      <c r="C14" s="106"/>
      <c r="D14" s="106" t="s">
        <v>5624</v>
      </c>
      <c r="E14" s="106" t="s">
        <v>1077</v>
      </c>
      <c r="F14" s="111" t="s">
        <v>5726</v>
      </c>
    </row>
    <row r="15" spans="1:6" x14ac:dyDescent="0.3">
      <c r="A15" s="106"/>
      <c r="B15" s="106"/>
      <c r="C15" s="106"/>
      <c r="D15" s="106" t="s">
        <v>5625</v>
      </c>
      <c r="E15" s="106" t="s">
        <v>4945</v>
      </c>
      <c r="F15" s="111" t="s">
        <v>5726</v>
      </c>
    </row>
    <row r="16" spans="1:6" x14ac:dyDescent="0.3">
      <c r="A16" s="106"/>
      <c r="B16" s="106"/>
      <c r="C16" s="106"/>
      <c r="D16" s="106" t="s">
        <v>5626</v>
      </c>
      <c r="E16" s="106" t="s">
        <v>1210</v>
      </c>
      <c r="F16" s="111" t="s">
        <v>5726</v>
      </c>
    </row>
    <row r="17" spans="1:6" x14ac:dyDescent="0.3">
      <c r="A17" s="106"/>
      <c r="B17" s="106"/>
      <c r="C17" s="109"/>
      <c r="D17" s="106" t="s">
        <v>5627</v>
      </c>
      <c r="E17" s="106" t="s">
        <v>5775</v>
      </c>
      <c r="F17" s="111" t="s">
        <v>5726</v>
      </c>
    </row>
    <row r="18" spans="1:6" x14ac:dyDescent="0.3">
      <c r="A18" s="106"/>
      <c r="B18" s="106"/>
      <c r="C18" s="106"/>
      <c r="D18" s="106" t="s">
        <v>5628</v>
      </c>
      <c r="E18" s="106" t="s">
        <v>3673</v>
      </c>
      <c r="F18" s="111" t="s">
        <v>5726</v>
      </c>
    </row>
    <row r="19" spans="1:6" x14ac:dyDescent="0.3">
      <c r="A19" s="106"/>
      <c r="B19" s="106"/>
      <c r="C19" s="106"/>
      <c r="D19" s="106" t="s">
        <v>5629</v>
      </c>
      <c r="E19" s="106" t="s">
        <v>3671</v>
      </c>
      <c r="F19" s="111" t="s">
        <v>5726</v>
      </c>
    </row>
    <row r="20" spans="1:6" x14ac:dyDescent="0.3">
      <c r="A20" s="106"/>
      <c r="B20" s="106"/>
      <c r="C20" s="106"/>
      <c r="D20" s="106" t="s">
        <v>5620</v>
      </c>
      <c r="E20" s="106" t="s">
        <v>4409</v>
      </c>
      <c r="F20" s="111" t="s">
        <v>5726</v>
      </c>
    </row>
    <row r="21" spans="1:6" x14ac:dyDescent="0.3">
      <c r="A21" s="106"/>
      <c r="B21" s="106" t="s">
        <v>5630</v>
      </c>
      <c r="C21" s="106" t="s">
        <v>5631</v>
      </c>
      <c r="D21" s="106" t="s">
        <v>5632</v>
      </c>
      <c r="E21" s="106" t="s">
        <v>5776</v>
      </c>
      <c r="F21" s="107" t="s">
        <v>5638</v>
      </c>
    </row>
    <row r="22" spans="1:6" x14ac:dyDescent="0.3">
      <c r="A22" s="106"/>
      <c r="B22" s="106"/>
      <c r="C22" s="106"/>
      <c r="D22" s="106" t="s">
        <v>5633</v>
      </c>
      <c r="E22" s="106" t="s">
        <v>1981</v>
      </c>
      <c r="F22" s="107" t="s">
        <v>5638</v>
      </c>
    </row>
    <row r="23" spans="1:6" x14ac:dyDescent="0.3">
      <c r="A23" s="106"/>
      <c r="B23" s="106"/>
      <c r="C23" s="106"/>
      <c r="D23" s="106" t="s">
        <v>5634</v>
      </c>
      <c r="E23" s="106" t="s">
        <v>3873</v>
      </c>
      <c r="F23" s="107" t="s">
        <v>5638</v>
      </c>
    </row>
    <row r="24" spans="1:6" x14ac:dyDescent="0.3">
      <c r="A24" s="106"/>
      <c r="B24" s="106"/>
      <c r="C24" s="106"/>
      <c r="D24" s="106" t="s">
        <v>5635</v>
      </c>
      <c r="E24" s="106" t="s">
        <v>5777</v>
      </c>
      <c r="F24" s="107" t="s">
        <v>5638</v>
      </c>
    </row>
    <row r="25" spans="1:6" x14ac:dyDescent="0.3">
      <c r="A25" s="106"/>
      <c r="B25" s="106"/>
      <c r="C25" s="106"/>
      <c r="D25" s="106" t="s">
        <v>5630</v>
      </c>
      <c r="E25" s="106" t="s">
        <v>1987</v>
      </c>
      <c r="F25" s="107" t="s">
        <v>5638</v>
      </c>
    </row>
    <row r="26" spans="1:6" x14ac:dyDescent="0.3">
      <c r="A26" s="106"/>
      <c r="B26" s="106"/>
      <c r="C26" s="106"/>
      <c r="D26" s="106" t="s">
        <v>5636</v>
      </c>
      <c r="E26" s="106" t="s">
        <v>5778</v>
      </c>
      <c r="F26" s="107" t="s">
        <v>5638</v>
      </c>
    </row>
    <row r="27" spans="1:6" x14ac:dyDescent="0.3">
      <c r="A27" s="106"/>
      <c r="B27" s="106"/>
      <c r="C27" s="106"/>
      <c r="D27" s="106" t="s">
        <v>5637</v>
      </c>
      <c r="E27" s="106" t="s">
        <v>5779</v>
      </c>
      <c r="F27" s="107" t="s">
        <v>5638</v>
      </c>
    </row>
    <row r="28" spans="1:6" x14ac:dyDescent="0.3">
      <c r="A28" s="106"/>
      <c r="B28" s="106" t="s">
        <v>5745</v>
      </c>
      <c r="C28" s="106"/>
      <c r="D28" s="106" t="s">
        <v>5744</v>
      </c>
      <c r="E28" s="106" t="s">
        <v>309</v>
      </c>
      <c r="F28" s="107" t="s">
        <v>5752</v>
      </c>
    </row>
    <row r="29" spans="1:6" x14ac:dyDescent="0.3">
      <c r="A29" s="106"/>
      <c r="B29" s="106">
        <v>8</v>
      </c>
      <c r="C29" s="106"/>
      <c r="D29" s="106" t="s">
        <v>5745</v>
      </c>
      <c r="E29" s="106" t="s">
        <v>3065</v>
      </c>
      <c r="F29" s="107" t="s">
        <v>5752</v>
      </c>
    </row>
    <row r="30" spans="1:6" x14ac:dyDescent="0.3">
      <c r="A30" s="106"/>
      <c r="B30" s="106"/>
      <c r="C30" s="106"/>
      <c r="D30" s="106" t="s">
        <v>5746</v>
      </c>
      <c r="E30" s="106" t="s">
        <v>5780</v>
      </c>
      <c r="F30" s="107" t="s">
        <v>5752</v>
      </c>
    </row>
    <row r="31" spans="1:6" x14ac:dyDescent="0.3">
      <c r="A31" s="106"/>
      <c r="B31" s="106"/>
      <c r="C31" s="106"/>
      <c r="D31" s="106" t="s">
        <v>5747</v>
      </c>
      <c r="E31" s="106" t="s">
        <v>5781</v>
      </c>
      <c r="F31" s="107" t="s">
        <v>5752</v>
      </c>
    </row>
    <row r="32" spans="1:6" x14ac:dyDescent="0.3">
      <c r="A32" s="106"/>
      <c r="B32" s="106"/>
      <c r="C32" s="106"/>
      <c r="D32" s="106" t="s">
        <v>5748</v>
      </c>
      <c r="E32" s="106" t="s">
        <v>5782</v>
      </c>
      <c r="F32" s="107" t="s">
        <v>5752</v>
      </c>
    </row>
    <row r="33" spans="1:6" x14ac:dyDescent="0.3">
      <c r="A33" s="106"/>
      <c r="B33" s="106"/>
      <c r="C33" s="106"/>
      <c r="D33" s="106" t="s">
        <v>5749</v>
      </c>
      <c r="E33" s="106" t="s">
        <v>5783</v>
      </c>
      <c r="F33" s="107" t="s">
        <v>5752</v>
      </c>
    </row>
    <row r="34" spans="1:6" ht="16.05" customHeight="1" x14ac:dyDescent="0.3">
      <c r="A34" s="106"/>
      <c r="B34" s="106"/>
      <c r="C34" s="106"/>
      <c r="D34" s="106" t="s">
        <v>5750</v>
      </c>
      <c r="E34" s="106" t="s">
        <v>5784</v>
      </c>
      <c r="F34" s="107" t="s">
        <v>5752</v>
      </c>
    </row>
    <row r="35" spans="1:6" x14ac:dyDescent="0.3">
      <c r="A35" s="106"/>
      <c r="B35" s="106"/>
      <c r="C35" s="106"/>
      <c r="D35" s="106" t="s">
        <v>5751</v>
      </c>
      <c r="E35" s="106" t="s">
        <v>5785</v>
      </c>
      <c r="F35" s="107" t="s">
        <v>5752</v>
      </c>
    </row>
    <row r="36" spans="1:6" x14ac:dyDescent="0.3">
      <c r="A36" s="106"/>
      <c r="B36" s="106" t="s">
        <v>5702</v>
      </c>
      <c r="C36" s="106" t="s">
        <v>5703</v>
      </c>
      <c r="D36" s="106" t="s">
        <v>5704</v>
      </c>
      <c r="E36" s="106" t="s">
        <v>5786</v>
      </c>
      <c r="F36" s="107" t="s">
        <v>5709</v>
      </c>
    </row>
    <row r="37" spans="1:6" x14ac:dyDescent="0.3">
      <c r="A37" s="106"/>
      <c r="B37" s="106"/>
      <c r="C37" s="106"/>
      <c r="D37" s="106" t="s">
        <v>5705</v>
      </c>
      <c r="E37" s="106" t="s">
        <v>5787</v>
      </c>
      <c r="F37" s="107" t="s">
        <v>5709</v>
      </c>
    </row>
    <row r="38" spans="1:6" x14ac:dyDescent="0.3">
      <c r="A38" s="106"/>
      <c r="B38" s="106"/>
      <c r="C38" s="106"/>
      <c r="D38" s="106" t="s">
        <v>5706</v>
      </c>
      <c r="E38" s="106" t="s">
        <v>5788</v>
      </c>
      <c r="F38" s="107" t="s">
        <v>5709</v>
      </c>
    </row>
    <row r="39" spans="1:6" x14ac:dyDescent="0.3">
      <c r="A39" s="106"/>
      <c r="B39" s="106"/>
      <c r="C39" s="106"/>
      <c r="D39" s="106" t="s">
        <v>5707</v>
      </c>
      <c r="E39" s="106" t="s">
        <v>5789</v>
      </c>
      <c r="F39" s="107" t="s">
        <v>5709</v>
      </c>
    </row>
    <row r="40" spans="1:6" x14ac:dyDescent="0.3">
      <c r="A40" s="106"/>
      <c r="B40" s="106"/>
      <c r="C40" s="106"/>
      <c r="D40" s="106" t="s">
        <v>5708</v>
      </c>
      <c r="E40" s="106" t="s">
        <v>5790</v>
      </c>
      <c r="F40" s="107" t="s">
        <v>5709</v>
      </c>
    </row>
    <row r="41" spans="1:6" x14ac:dyDescent="0.3">
      <c r="A41" s="106"/>
      <c r="B41" s="106"/>
      <c r="C41" s="106"/>
      <c r="D41" s="106" t="s">
        <v>5702</v>
      </c>
      <c r="E41" s="106" t="s">
        <v>524</v>
      </c>
      <c r="F41" s="107" t="s">
        <v>5709</v>
      </c>
    </row>
    <row r="42" spans="1:6" x14ac:dyDescent="0.3">
      <c r="A42" s="106"/>
      <c r="B42" s="106" t="s">
        <v>5583</v>
      </c>
      <c r="C42" s="106" t="s">
        <v>5639</v>
      </c>
      <c r="D42" s="106" t="s">
        <v>5640</v>
      </c>
      <c r="E42" s="106" t="s">
        <v>5791</v>
      </c>
      <c r="F42" s="107" t="s">
        <v>5741</v>
      </c>
    </row>
    <row r="43" spans="1:6" x14ac:dyDescent="0.3">
      <c r="A43" s="106"/>
      <c r="B43" s="106"/>
      <c r="C43" s="106"/>
      <c r="D43" s="106" t="s">
        <v>5582</v>
      </c>
      <c r="E43" s="106" t="s">
        <v>3998</v>
      </c>
      <c r="F43" s="107" t="s">
        <v>5741</v>
      </c>
    </row>
    <row r="44" spans="1:6" x14ac:dyDescent="0.3">
      <c r="A44" s="106"/>
      <c r="B44" s="106"/>
      <c r="C44" s="106"/>
      <c r="D44" s="106" t="s">
        <v>5584</v>
      </c>
      <c r="E44" s="106" t="s">
        <v>4000</v>
      </c>
      <c r="F44" s="107" t="s">
        <v>5741</v>
      </c>
    </row>
    <row r="45" spans="1:6" x14ac:dyDescent="0.3">
      <c r="A45" s="106"/>
      <c r="B45" s="106"/>
      <c r="C45" s="106"/>
      <c r="D45" s="106" t="s">
        <v>5583</v>
      </c>
      <c r="E45" s="106" t="s">
        <v>3990</v>
      </c>
      <c r="F45" s="107" t="s">
        <v>5741</v>
      </c>
    </row>
    <row r="46" spans="1:6" x14ac:dyDescent="0.3">
      <c r="A46" s="106"/>
      <c r="B46" s="106"/>
      <c r="C46" s="106"/>
      <c r="D46" s="106" t="s">
        <v>5585</v>
      </c>
      <c r="E46" s="106" t="s">
        <v>5792</v>
      </c>
      <c r="F46" s="107" t="s">
        <v>5741</v>
      </c>
    </row>
    <row r="47" spans="1:6" x14ac:dyDescent="0.3">
      <c r="A47" s="106"/>
      <c r="B47" s="106"/>
      <c r="C47" s="106"/>
      <c r="D47" s="106" t="s">
        <v>5586</v>
      </c>
      <c r="E47" s="106" t="s">
        <v>5792</v>
      </c>
      <c r="F47" s="107" t="s">
        <v>5741</v>
      </c>
    </row>
    <row r="48" spans="1:6" x14ac:dyDescent="0.3">
      <c r="A48" s="106"/>
      <c r="B48" s="106"/>
      <c r="C48" s="106"/>
      <c r="D48" s="106" t="s">
        <v>5587</v>
      </c>
      <c r="E48" s="106" t="s">
        <v>5792</v>
      </c>
      <c r="F48" s="107" t="s">
        <v>5741</v>
      </c>
    </row>
    <row r="49" spans="1:6" x14ac:dyDescent="0.3">
      <c r="A49" s="106"/>
      <c r="B49" s="106"/>
      <c r="C49" s="106"/>
      <c r="D49" s="106" t="s">
        <v>5588</v>
      </c>
      <c r="E49" s="106" t="s">
        <v>5793</v>
      </c>
      <c r="F49" s="107" t="s">
        <v>5741</v>
      </c>
    </row>
    <row r="50" spans="1:6" x14ac:dyDescent="0.3">
      <c r="A50" s="106"/>
      <c r="B50" s="106" t="s">
        <v>5685</v>
      </c>
      <c r="C50" s="106" t="s">
        <v>5686</v>
      </c>
      <c r="D50" s="106" t="s">
        <v>5687</v>
      </c>
      <c r="E50" s="106" t="s">
        <v>5794</v>
      </c>
      <c r="F50" s="107" t="s">
        <v>5742</v>
      </c>
    </row>
    <row r="51" spans="1:6" x14ac:dyDescent="0.3">
      <c r="A51" s="106"/>
      <c r="B51" s="106"/>
      <c r="C51" s="106"/>
      <c r="D51" s="106" t="s">
        <v>5688</v>
      </c>
      <c r="E51" s="106" t="s">
        <v>5795</v>
      </c>
      <c r="F51" s="107" t="s">
        <v>5742</v>
      </c>
    </row>
    <row r="52" spans="1:6" x14ac:dyDescent="0.3">
      <c r="A52" s="106"/>
      <c r="B52" s="106"/>
      <c r="C52" s="106"/>
      <c r="D52" s="106" t="s">
        <v>5689</v>
      </c>
      <c r="E52" s="106" t="s">
        <v>5796</v>
      </c>
      <c r="F52" s="107" t="s">
        <v>5742</v>
      </c>
    </row>
    <row r="53" spans="1:6" x14ac:dyDescent="0.3">
      <c r="A53" s="106"/>
      <c r="B53" s="106"/>
      <c r="C53" s="106"/>
      <c r="D53" s="106" t="s">
        <v>5690</v>
      </c>
      <c r="E53" s="106" t="s">
        <v>3918</v>
      </c>
      <c r="F53" s="107" t="s">
        <v>5742</v>
      </c>
    </row>
    <row r="54" spans="1:6" x14ac:dyDescent="0.3">
      <c r="A54" s="106"/>
      <c r="B54" s="106"/>
      <c r="C54" s="106"/>
      <c r="D54" s="106" t="s">
        <v>5691</v>
      </c>
      <c r="E54" s="106" t="s">
        <v>3914</v>
      </c>
      <c r="F54" s="107" t="s">
        <v>5742</v>
      </c>
    </row>
    <row r="55" spans="1:6" x14ac:dyDescent="0.3">
      <c r="A55" s="106"/>
      <c r="B55" s="106"/>
      <c r="C55" s="106"/>
      <c r="D55" s="106" t="s">
        <v>5692</v>
      </c>
      <c r="E55" s="106" t="s">
        <v>1874</v>
      </c>
      <c r="F55" s="107" t="s">
        <v>5742</v>
      </c>
    </row>
    <row r="56" spans="1:6" x14ac:dyDescent="0.3">
      <c r="A56" s="106"/>
      <c r="B56" s="106" t="s">
        <v>5641</v>
      </c>
      <c r="C56" s="106" t="s">
        <v>5642</v>
      </c>
      <c r="D56" s="106" t="s">
        <v>5643</v>
      </c>
      <c r="E56" s="106" t="s">
        <v>1055</v>
      </c>
      <c r="F56" s="107" t="s">
        <v>5743</v>
      </c>
    </row>
    <row r="57" spans="1:6" x14ac:dyDescent="0.3">
      <c r="A57" s="106"/>
      <c r="B57" s="106"/>
      <c r="C57" s="106"/>
      <c r="D57" s="106" t="s">
        <v>5432</v>
      </c>
      <c r="E57" s="106" t="s">
        <v>5433</v>
      </c>
      <c r="F57" s="107" t="s">
        <v>5743</v>
      </c>
    </row>
    <row r="58" spans="1:6" x14ac:dyDescent="0.3">
      <c r="A58" s="106"/>
      <c r="B58" s="106"/>
      <c r="C58" s="106"/>
      <c r="D58" s="106" t="s">
        <v>5644</v>
      </c>
      <c r="E58" s="106" t="s">
        <v>982</v>
      </c>
      <c r="F58" s="107" t="s">
        <v>5743</v>
      </c>
    </row>
    <row r="59" spans="1:6" x14ac:dyDescent="0.3">
      <c r="A59" s="106"/>
      <c r="B59" s="106"/>
      <c r="C59" s="106"/>
      <c r="D59" s="106" t="s">
        <v>5645</v>
      </c>
      <c r="E59" s="106" t="s">
        <v>5797</v>
      </c>
      <c r="F59" s="107" t="s">
        <v>5743</v>
      </c>
    </row>
    <row r="60" spans="1:6" x14ac:dyDescent="0.3">
      <c r="A60" s="106"/>
      <c r="B60" s="106"/>
      <c r="C60" s="106"/>
      <c r="D60" s="106" t="s">
        <v>5646</v>
      </c>
      <c r="E60" s="106" t="s">
        <v>5798</v>
      </c>
      <c r="F60" s="107" t="s">
        <v>5743</v>
      </c>
    </row>
    <row r="61" spans="1:6" x14ac:dyDescent="0.3">
      <c r="A61" s="106"/>
      <c r="B61" s="106" t="s">
        <v>5647</v>
      </c>
      <c r="C61" s="106" t="s">
        <v>5648</v>
      </c>
      <c r="D61" s="106" t="s">
        <v>5649</v>
      </c>
      <c r="E61" s="106" t="s">
        <v>686</v>
      </c>
      <c r="F61" s="107" t="s">
        <v>5710</v>
      </c>
    </row>
    <row r="62" spans="1:6" x14ac:dyDescent="0.3">
      <c r="A62" s="106"/>
      <c r="B62" s="106"/>
      <c r="C62" s="106"/>
      <c r="D62" s="106" t="s">
        <v>5650</v>
      </c>
      <c r="E62" s="106" t="s">
        <v>673</v>
      </c>
      <c r="F62" s="107" t="s">
        <v>5710</v>
      </c>
    </row>
    <row r="63" spans="1:6" x14ac:dyDescent="0.3">
      <c r="A63" s="106"/>
      <c r="B63" s="106"/>
      <c r="C63" s="106"/>
      <c r="D63" s="106" t="s">
        <v>5651</v>
      </c>
      <c r="E63" s="106" t="s">
        <v>683</v>
      </c>
      <c r="F63" s="107" t="s">
        <v>5710</v>
      </c>
    </row>
    <row r="64" spans="1:6" x14ac:dyDescent="0.3">
      <c r="A64" s="106"/>
      <c r="B64" s="106"/>
      <c r="C64" s="106"/>
      <c r="D64" s="106" t="s">
        <v>5652</v>
      </c>
      <c r="E64" s="106" t="s">
        <v>899</v>
      </c>
      <c r="F64" s="107" t="s">
        <v>5710</v>
      </c>
    </row>
    <row r="65" spans="1:6" x14ac:dyDescent="0.3">
      <c r="A65" s="106"/>
      <c r="B65" s="106"/>
      <c r="C65" s="106"/>
      <c r="D65" s="106" t="s">
        <v>5653</v>
      </c>
      <c r="E65" s="106" t="s">
        <v>881</v>
      </c>
      <c r="F65" s="107" t="s">
        <v>5710</v>
      </c>
    </row>
    <row r="66" spans="1:6" x14ac:dyDescent="0.3">
      <c r="A66" s="106"/>
      <c r="B66" s="106"/>
      <c r="C66" s="106"/>
      <c r="D66" s="106" t="s">
        <v>5654</v>
      </c>
      <c r="E66" s="106" t="s">
        <v>787</v>
      </c>
      <c r="F66" s="107" t="s">
        <v>5710</v>
      </c>
    </row>
    <row r="67" spans="1:6" x14ac:dyDescent="0.3">
      <c r="A67" s="106"/>
      <c r="B67" s="106"/>
      <c r="C67" s="106"/>
      <c r="D67" s="106" t="s">
        <v>5655</v>
      </c>
      <c r="E67" s="106" t="s">
        <v>689</v>
      </c>
      <c r="F67" s="107" t="s">
        <v>5710</v>
      </c>
    </row>
    <row r="68" spans="1:6" x14ac:dyDescent="0.3">
      <c r="A68" s="106"/>
      <c r="B68" s="106"/>
      <c r="C68" s="106"/>
      <c r="D68" s="106" t="s">
        <v>5656</v>
      </c>
      <c r="E68" s="106" t="s">
        <v>414</v>
      </c>
      <c r="F68" s="107" t="s">
        <v>5710</v>
      </c>
    </row>
    <row r="69" spans="1:6" x14ac:dyDescent="0.3">
      <c r="A69" s="106"/>
      <c r="B69" s="106"/>
      <c r="C69" s="106"/>
      <c r="D69" s="106" t="s">
        <v>5657</v>
      </c>
      <c r="E69" s="106" t="s">
        <v>105</v>
      </c>
      <c r="F69" s="107" t="s">
        <v>5710</v>
      </c>
    </row>
    <row r="70" spans="1:6" x14ac:dyDescent="0.3">
      <c r="A70" s="106"/>
      <c r="B70" s="106"/>
      <c r="C70" s="106"/>
      <c r="D70" s="106" t="s">
        <v>5658</v>
      </c>
      <c r="E70" s="106" t="s">
        <v>406</v>
      </c>
      <c r="F70" s="107" t="s">
        <v>5710</v>
      </c>
    </row>
    <row r="71" spans="1:6" x14ac:dyDescent="0.3">
      <c r="A71" s="106"/>
      <c r="B71" s="106"/>
      <c r="C71" s="106"/>
      <c r="D71" s="106" t="s">
        <v>5659</v>
      </c>
      <c r="E71" s="106" t="s">
        <v>422</v>
      </c>
      <c r="F71" s="107" t="s">
        <v>5710</v>
      </c>
    </row>
    <row r="72" spans="1:6" x14ac:dyDescent="0.3">
      <c r="A72" s="106"/>
      <c r="B72" s="106"/>
      <c r="C72" s="106"/>
      <c r="D72" s="106" t="s">
        <v>5660</v>
      </c>
      <c r="E72" s="106" t="s">
        <v>428</v>
      </c>
      <c r="F72" s="107" t="s">
        <v>5710</v>
      </c>
    </row>
    <row r="73" spans="1:6" x14ac:dyDescent="0.3">
      <c r="A73" s="106"/>
      <c r="B73" s="106"/>
      <c r="C73" s="106"/>
      <c r="D73" s="106" t="s">
        <v>5661</v>
      </c>
      <c r="E73" s="106" t="s">
        <v>424</v>
      </c>
      <c r="F73" s="107" t="s">
        <v>5710</v>
      </c>
    </row>
    <row r="74" spans="1:6" x14ac:dyDescent="0.3">
      <c r="A74" s="106"/>
      <c r="B74" s="106"/>
      <c r="C74" s="106"/>
      <c r="D74" s="106" t="s">
        <v>5662</v>
      </c>
      <c r="E74" s="106" t="s">
        <v>481</v>
      </c>
      <c r="F74" s="107" t="s">
        <v>5710</v>
      </c>
    </row>
    <row r="75" spans="1:6" x14ac:dyDescent="0.3">
      <c r="A75" s="106"/>
      <c r="B75" s="106"/>
      <c r="C75" s="106"/>
      <c r="D75" s="106" t="s">
        <v>5663</v>
      </c>
      <c r="E75" s="106" t="s">
        <v>418</v>
      </c>
      <c r="F75" s="107" t="s">
        <v>5710</v>
      </c>
    </row>
    <row r="76" spans="1:6" x14ac:dyDescent="0.3">
      <c r="A76" s="106"/>
      <c r="B76" s="106"/>
      <c r="C76" s="106"/>
      <c r="D76" s="106" t="s">
        <v>5664</v>
      </c>
      <c r="E76" s="106" t="s">
        <v>453</v>
      </c>
      <c r="F76" s="107" t="s">
        <v>5710</v>
      </c>
    </row>
    <row r="77" spans="1:6" x14ac:dyDescent="0.3">
      <c r="A77" s="106"/>
      <c r="B77" s="106"/>
      <c r="C77" s="106"/>
      <c r="D77" s="106" t="s">
        <v>5665</v>
      </c>
      <c r="E77" s="106" t="s">
        <v>420</v>
      </c>
      <c r="F77" s="107" t="s">
        <v>5710</v>
      </c>
    </row>
    <row r="78" spans="1:6" x14ac:dyDescent="0.3">
      <c r="A78" s="106"/>
      <c r="B78" s="106"/>
      <c r="C78" s="106"/>
      <c r="D78" s="106" t="s">
        <v>5666</v>
      </c>
      <c r="E78" s="106" t="s">
        <v>443</v>
      </c>
      <c r="F78" s="107" t="s">
        <v>5710</v>
      </c>
    </row>
    <row r="79" spans="1:6" x14ac:dyDescent="0.3">
      <c r="A79" s="106"/>
      <c r="B79" s="106"/>
      <c r="C79" s="106"/>
      <c r="D79" s="106" t="s">
        <v>5667</v>
      </c>
      <c r="E79" s="106" t="s">
        <v>459</v>
      </c>
      <c r="F79" s="107" t="s">
        <v>5710</v>
      </c>
    </row>
    <row r="80" spans="1:6" x14ac:dyDescent="0.3">
      <c r="A80" s="106"/>
      <c r="B80" s="106"/>
      <c r="C80" s="106"/>
      <c r="D80" s="106" t="s">
        <v>5668</v>
      </c>
      <c r="E80" s="106" t="s">
        <v>253</v>
      </c>
      <c r="F80" s="107" t="s">
        <v>5710</v>
      </c>
    </row>
    <row r="81" spans="1:6" x14ac:dyDescent="0.3">
      <c r="A81" s="106"/>
      <c r="B81" s="106"/>
      <c r="C81" s="106"/>
      <c r="D81" s="106" t="s">
        <v>5669</v>
      </c>
      <c r="E81" s="106" t="s">
        <v>5220</v>
      </c>
      <c r="F81" s="107" t="s">
        <v>5710</v>
      </c>
    </row>
    <row r="82" spans="1:6" x14ac:dyDescent="0.3">
      <c r="A82" s="106"/>
      <c r="B82" s="106"/>
      <c r="C82" s="106"/>
      <c r="D82" s="106" t="s">
        <v>5670</v>
      </c>
      <c r="E82" s="106" t="s">
        <v>4335</v>
      </c>
      <c r="F82" s="107" t="s">
        <v>5710</v>
      </c>
    </row>
    <row r="83" spans="1:6" x14ac:dyDescent="0.3">
      <c r="A83" s="106"/>
      <c r="B83" s="106"/>
      <c r="C83" s="106"/>
      <c r="D83" s="106" t="s">
        <v>5671</v>
      </c>
      <c r="E83" s="106" t="s">
        <v>5244</v>
      </c>
      <c r="F83" s="107" t="s">
        <v>5710</v>
      </c>
    </row>
    <row r="84" spans="1:6" x14ac:dyDescent="0.3">
      <c r="A84" s="106"/>
      <c r="B84" s="106"/>
      <c r="C84" s="106"/>
      <c r="D84" s="106" t="s">
        <v>5672</v>
      </c>
      <c r="E84" s="106" t="s">
        <v>4450</v>
      </c>
      <c r="F84" s="107" t="s">
        <v>5710</v>
      </c>
    </row>
    <row r="85" spans="1:6" x14ac:dyDescent="0.3">
      <c r="A85" s="106"/>
      <c r="B85" s="106"/>
      <c r="C85" s="106"/>
      <c r="D85" s="106" t="s">
        <v>5673</v>
      </c>
      <c r="E85" s="106" t="s">
        <v>5241</v>
      </c>
      <c r="F85" s="107" t="s">
        <v>5710</v>
      </c>
    </row>
    <row r="86" spans="1:6" x14ac:dyDescent="0.3">
      <c r="A86" s="106"/>
      <c r="B86" s="106"/>
      <c r="C86" s="106"/>
      <c r="D86" s="106" t="s">
        <v>5674</v>
      </c>
      <c r="E86" s="106" t="s">
        <v>5286</v>
      </c>
      <c r="F86" s="107" t="s">
        <v>5710</v>
      </c>
    </row>
    <row r="87" spans="1:6" x14ac:dyDescent="0.3">
      <c r="A87" s="106"/>
      <c r="B87" s="106"/>
      <c r="C87" s="106"/>
      <c r="D87" s="106" t="s">
        <v>5675</v>
      </c>
      <c r="E87" s="106" t="s">
        <v>5135</v>
      </c>
      <c r="F87" s="107" t="s">
        <v>5710</v>
      </c>
    </row>
    <row r="88" spans="1:6" x14ac:dyDescent="0.3">
      <c r="A88" s="106"/>
      <c r="B88" s="106"/>
      <c r="C88" s="106"/>
      <c r="D88" s="106" t="s">
        <v>5676</v>
      </c>
      <c r="E88" s="106" t="s">
        <v>5268</v>
      </c>
      <c r="F88" s="107" t="s">
        <v>5710</v>
      </c>
    </row>
    <row r="89" spans="1:6" x14ac:dyDescent="0.3">
      <c r="A89" s="106"/>
      <c r="B89" s="106"/>
      <c r="C89" s="106"/>
      <c r="D89" s="106" t="s">
        <v>5677</v>
      </c>
      <c r="E89" s="106" t="s">
        <v>5238</v>
      </c>
      <c r="F89" s="107" t="s">
        <v>5710</v>
      </c>
    </row>
    <row r="90" spans="1:6" x14ac:dyDescent="0.3">
      <c r="A90" s="106"/>
      <c r="B90" s="106"/>
      <c r="C90" s="106"/>
      <c r="D90" s="106" t="s">
        <v>5678</v>
      </c>
      <c r="E90" s="106" t="s">
        <v>5261</v>
      </c>
      <c r="F90" s="107" t="s">
        <v>5710</v>
      </c>
    </row>
    <row r="91" spans="1:6" x14ac:dyDescent="0.3">
      <c r="A91" s="106"/>
      <c r="B91" s="106"/>
      <c r="C91" s="106"/>
      <c r="D91" s="106" t="s">
        <v>5679</v>
      </c>
      <c r="E91" s="106" t="s">
        <v>5799</v>
      </c>
      <c r="F91" s="107" t="s">
        <v>5710</v>
      </c>
    </row>
    <row r="92" spans="1:6" x14ac:dyDescent="0.3">
      <c r="A92" s="106"/>
      <c r="B92" s="106"/>
      <c r="C92" s="106" t="s">
        <v>5680</v>
      </c>
      <c r="D92" s="22"/>
      <c r="E92" s="106" t="e">
        <v>#VALUE!</v>
      </c>
      <c r="F92" s="107"/>
    </row>
    <row r="93" spans="1:6" x14ac:dyDescent="0.3">
      <c r="A93" s="106"/>
      <c r="B93" s="106"/>
      <c r="C93" s="106" t="s">
        <v>5681</v>
      </c>
      <c r="D93" s="22"/>
      <c r="E93" s="106" t="e">
        <v>#VALUE!</v>
      </c>
      <c r="F93" s="107"/>
    </row>
    <row r="94" spans="1:6" x14ac:dyDescent="0.3">
      <c r="A94" s="106"/>
      <c r="B94" s="106"/>
      <c r="C94" s="106" t="s">
        <v>5682</v>
      </c>
      <c r="D94" s="22"/>
      <c r="E94" s="106" t="e">
        <v>#VALUE!</v>
      </c>
      <c r="F94" s="107"/>
    </row>
    <row r="95" spans="1:6" x14ac:dyDescent="0.3">
      <c r="A95" s="106"/>
      <c r="B95" s="106"/>
      <c r="C95" s="106" t="s">
        <v>5683</v>
      </c>
      <c r="D95" s="22"/>
      <c r="E95" s="106" t="e">
        <v>#VALUE!</v>
      </c>
      <c r="F95" s="107"/>
    </row>
    <row r="96" spans="1:6" x14ac:dyDescent="0.3">
      <c r="A96" s="106"/>
      <c r="B96" s="106"/>
      <c r="C96" s="106" t="s">
        <v>5684</v>
      </c>
      <c r="D96" s="22"/>
      <c r="E96" s="106" t="e">
        <v>#VALUE!</v>
      </c>
      <c r="F96" s="107"/>
    </row>
    <row r="97" spans="1:6" x14ac:dyDescent="0.3">
      <c r="A97" s="106"/>
      <c r="B97" s="106" t="s">
        <v>5699</v>
      </c>
      <c r="C97" s="106" t="s">
        <v>5694</v>
      </c>
      <c r="D97" s="106" t="s">
        <v>5695</v>
      </c>
      <c r="E97" s="106" t="s">
        <v>5800</v>
      </c>
      <c r="F97" s="106" t="s">
        <v>5700</v>
      </c>
    </row>
    <row r="98" spans="1:6" x14ac:dyDescent="0.3">
      <c r="A98" s="106"/>
      <c r="B98" s="106"/>
      <c r="C98" s="106"/>
      <c r="D98" s="106" t="s">
        <v>5696</v>
      </c>
      <c r="E98" s="106" t="s">
        <v>1746</v>
      </c>
      <c r="F98" s="106" t="s">
        <v>5700</v>
      </c>
    </row>
    <row r="99" spans="1:6" x14ac:dyDescent="0.3">
      <c r="A99" s="106"/>
      <c r="B99" s="106"/>
      <c r="C99" s="106"/>
      <c r="D99" s="106" t="s">
        <v>5697</v>
      </c>
      <c r="E99" s="106" t="s">
        <v>1991</v>
      </c>
      <c r="F99" s="106" t="s">
        <v>5700</v>
      </c>
    </row>
    <row r="100" spans="1:6" x14ac:dyDescent="0.3">
      <c r="A100" s="106"/>
      <c r="B100" s="106"/>
      <c r="C100" s="106"/>
      <c r="D100" s="106" t="s">
        <v>5698</v>
      </c>
      <c r="E100" s="106" t="s">
        <v>1925</v>
      </c>
      <c r="F100" s="106" t="s">
        <v>5700</v>
      </c>
    </row>
    <row r="101" spans="1:6" x14ac:dyDescent="0.3">
      <c r="A101" s="106"/>
      <c r="B101" s="106"/>
      <c r="C101" s="106"/>
      <c r="D101" s="106" t="s">
        <v>5693</v>
      </c>
      <c r="E101" s="106" t="s">
        <v>3877</v>
      </c>
      <c r="F101" s="106" t="s">
        <v>5700</v>
      </c>
    </row>
    <row r="102" spans="1:6" x14ac:dyDescent="0.3">
      <c r="A102" s="106"/>
      <c r="B102" s="106"/>
      <c r="C102" s="106" t="s">
        <v>5701</v>
      </c>
      <c r="D102" s="22"/>
      <c r="E102" s="106" t="e">
        <v>#VALUE!</v>
      </c>
      <c r="F102" s="107"/>
    </row>
    <row r="103" spans="1:6" x14ac:dyDescent="0.3">
      <c r="A103" s="106"/>
      <c r="B103" t="s">
        <v>5712</v>
      </c>
      <c r="C103" t="s">
        <v>5713</v>
      </c>
      <c r="D103" t="s">
        <v>5712</v>
      </c>
      <c r="E103" s="106" t="s">
        <v>4111</v>
      </c>
      <c r="F103" s="107" t="s">
        <v>5727</v>
      </c>
    </row>
    <row r="104" spans="1:6" x14ac:dyDescent="0.3">
      <c r="A104" s="106"/>
      <c r="B104" s="106"/>
      <c r="C104" s="106"/>
      <c r="D104" t="s">
        <v>5714</v>
      </c>
      <c r="E104" s="106" t="s">
        <v>4854</v>
      </c>
      <c r="F104" s="107" t="s">
        <v>5727</v>
      </c>
    </row>
    <row r="105" spans="1:6" x14ac:dyDescent="0.3">
      <c r="A105" s="106"/>
      <c r="B105" s="106"/>
      <c r="C105" s="106"/>
      <c r="D105" t="s">
        <v>5715</v>
      </c>
      <c r="E105" s="106" t="s">
        <v>2286</v>
      </c>
      <c r="F105" s="107" t="s">
        <v>5727</v>
      </c>
    </row>
    <row r="106" spans="1:6" x14ac:dyDescent="0.3">
      <c r="A106" s="106"/>
      <c r="B106" s="106"/>
      <c r="C106" s="106"/>
      <c r="D106" t="s">
        <v>5716</v>
      </c>
      <c r="E106" s="106" t="s">
        <v>1227</v>
      </c>
      <c r="F106" s="107" t="s">
        <v>5727</v>
      </c>
    </row>
    <row r="107" spans="1:6" x14ac:dyDescent="0.3">
      <c r="A107" s="106"/>
      <c r="B107" s="106"/>
      <c r="C107" s="106"/>
      <c r="D107" t="s">
        <v>5717</v>
      </c>
      <c r="E107" s="106" t="s">
        <v>1159</v>
      </c>
      <c r="F107" s="107" t="s">
        <v>5727</v>
      </c>
    </row>
    <row r="108" spans="1:6" x14ac:dyDescent="0.3">
      <c r="A108" s="106"/>
      <c r="B108" s="106"/>
      <c r="C108" s="106"/>
      <c r="D108" t="s">
        <v>5718</v>
      </c>
      <c r="E108" s="106" t="s">
        <v>1520</v>
      </c>
      <c r="F108" s="107" t="s">
        <v>5727</v>
      </c>
    </row>
    <row r="109" spans="1:6" x14ac:dyDescent="0.3">
      <c r="A109" s="106"/>
      <c r="B109" s="106"/>
      <c r="C109" s="106"/>
      <c r="D109" t="s">
        <v>5719</v>
      </c>
      <c r="E109" s="106" t="s">
        <v>1089</v>
      </c>
      <c r="F109" s="107" t="s">
        <v>5727</v>
      </c>
    </row>
    <row r="110" spans="1:6" x14ac:dyDescent="0.3">
      <c r="A110" s="106"/>
      <c r="B110" s="106" t="s">
        <v>5753</v>
      </c>
      <c r="C110" s="103" t="s">
        <v>5754</v>
      </c>
      <c r="D110" s="22" t="s">
        <v>5598</v>
      </c>
      <c r="E110" s="106" t="s">
        <v>4413</v>
      </c>
      <c r="F110" s="107" t="s">
        <v>5758</v>
      </c>
    </row>
    <row r="111" spans="1:6" x14ac:dyDescent="0.3">
      <c r="A111" s="106"/>
      <c r="C111" s="103"/>
      <c r="D111" s="22" t="s">
        <v>5599</v>
      </c>
      <c r="E111" s="106" t="s">
        <v>4415</v>
      </c>
      <c r="F111" s="107" t="s">
        <v>5758</v>
      </c>
    </row>
    <row r="112" spans="1:6" x14ac:dyDescent="0.3">
      <c r="A112" s="106"/>
      <c r="C112" s="103"/>
      <c r="D112" s="22" t="s">
        <v>5597</v>
      </c>
      <c r="E112" s="106" t="s">
        <v>4419</v>
      </c>
      <c r="F112" s="107" t="s">
        <v>5758</v>
      </c>
    </row>
    <row r="113" spans="1:6" x14ac:dyDescent="0.3">
      <c r="A113" s="106"/>
      <c r="C113" s="103"/>
      <c r="D113" s="22" t="s">
        <v>5600</v>
      </c>
      <c r="E113" s="106" t="s">
        <v>5801</v>
      </c>
      <c r="F113" s="107" t="s">
        <v>5758</v>
      </c>
    </row>
    <row r="114" spans="1:6" x14ac:dyDescent="0.3">
      <c r="A114" s="106"/>
      <c r="C114" s="103"/>
      <c r="D114" s="22" t="s">
        <v>5601</v>
      </c>
      <c r="E114" s="106" t="s">
        <v>5802</v>
      </c>
      <c r="F114" s="107" t="s">
        <v>5758</v>
      </c>
    </row>
    <row r="115" spans="1:6" x14ac:dyDescent="0.3">
      <c r="C115" s="103"/>
      <c r="D115" s="71" t="s">
        <v>5602</v>
      </c>
      <c r="F115" s="107" t="s">
        <v>5758</v>
      </c>
    </row>
    <row r="116" spans="1:6" x14ac:dyDescent="0.3">
      <c r="C116" s="103"/>
      <c r="D116" s="71" t="s">
        <v>5603</v>
      </c>
      <c r="F116" s="107" t="s">
        <v>5758</v>
      </c>
    </row>
    <row r="117" spans="1:6" x14ac:dyDescent="0.3">
      <c r="B117" t="s">
        <v>5720</v>
      </c>
      <c r="C117" t="s">
        <v>5755</v>
      </c>
      <c r="D117" t="s">
        <v>5721</v>
      </c>
      <c r="F117" s="107" t="s">
        <v>5756</v>
      </c>
    </row>
    <row r="118" spans="1:6" x14ac:dyDescent="0.3">
      <c r="B118" s="71"/>
      <c r="C118" s="71"/>
      <c r="D118" t="s">
        <v>5722</v>
      </c>
      <c r="F118" s="107" t="s">
        <v>5756</v>
      </c>
    </row>
    <row r="119" spans="1:6" x14ac:dyDescent="0.3">
      <c r="B119" s="71"/>
      <c r="C119" s="71"/>
      <c r="D119" t="s">
        <v>5723</v>
      </c>
      <c r="F119" s="107" t="s">
        <v>5756</v>
      </c>
    </row>
    <row r="120" spans="1:6" x14ac:dyDescent="0.3">
      <c r="D120" t="s">
        <v>5724</v>
      </c>
      <c r="F120" s="107" t="s">
        <v>5756</v>
      </c>
    </row>
    <row r="121" spans="1:6" x14ac:dyDescent="0.3">
      <c r="D121" t="s">
        <v>5725</v>
      </c>
      <c r="F121" s="107" t="s">
        <v>5756</v>
      </c>
    </row>
    <row r="122" spans="1:6" x14ac:dyDescent="0.3">
      <c r="D122" t="s">
        <v>5720</v>
      </c>
      <c r="F122" s="107" t="s">
        <v>5756</v>
      </c>
    </row>
    <row r="124" spans="1:6" x14ac:dyDescent="0.3">
      <c r="A124" t="s">
        <v>5655</v>
      </c>
      <c r="B124" t="s">
        <v>5711</v>
      </c>
      <c r="C124" t="s">
        <v>5655</v>
      </c>
      <c r="D124" s="71" t="s">
        <v>5757</v>
      </c>
      <c r="E124" s="102"/>
    </row>
    <row r="125" spans="1:6" x14ac:dyDescent="0.3">
      <c r="B125" s="103"/>
      <c r="C125" t="s">
        <v>5675</v>
      </c>
      <c r="D125"/>
      <c r="E125" s="102"/>
    </row>
    <row r="126" spans="1:6" x14ac:dyDescent="0.3">
      <c r="B126" s="71"/>
      <c r="C126" t="s">
        <v>5674</v>
      </c>
      <c r="D126"/>
      <c r="E126" s="102"/>
    </row>
    <row r="127" spans="1:6" x14ac:dyDescent="0.3">
      <c r="B127" s="71"/>
      <c r="C127" t="s">
        <v>5672</v>
      </c>
      <c r="D127"/>
      <c r="E127" s="102"/>
    </row>
    <row r="128" spans="1:6" x14ac:dyDescent="0.3">
      <c r="B128" s="71"/>
      <c r="C128" t="s">
        <v>5669</v>
      </c>
      <c r="D128"/>
      <c r="E128" s="102"/>
    </row>
    <row r="129" spans="1:5" x14ac:dyDescent="0.3">
      <c r="A129" s="71"/>
      <c r="B129" s="71"/>
      <c r="C129" t="s">
        <v>5673</v>
      </c>
      <c r="D129"/>
      <c r="E129" s="102"/>
    </row>
    <row r="132" spans="1:5" x14ac:dyDescent="0.3">
      <c r="B132" s="18" t="s">
        <v>746</v>
      </c>
      <c r="C132" s="18" t="s">
        <v>745</v>
      </c>
    </row>
    <row r="133" spans="1:5" x14ac:dyDescent="0.3">
      <c r="B133" t="s">
        <v>6518</v>
      </c>
    </row>
    <row r="134" spans="1:5" x14ac:dyDescent="0.3">
      <c r="B134" s="18" t="s">
        <v>367</v>
      </c>
      <c r="C134" s="18" t="s">
        <v>366</v>
      </c>
      <c r="D134" s="71" t="s">
        <v>6519</v>
      </c>
    </row>
    <row r="135" spans="1:5" x14ac:dyDescent="0.3">
      <c r="B135" s="18" t="s">
        <v>1848</v>
      </c>
      <c r="C135" s="18" t="s">
        <v>1847</v>
      </c>
      <c r="D135" s="71" t="s">
        <v>6523</v>
      </c>
    </row>
    <row r="136" spans="1:5" x14ac:dyDescent="0.3">
      <c r="B136" s="18" t="s">
        <v>2400</v>
      </c>
      <c r="C136" s="18" t="s">
        <v>2399</v>
      </c>
      <c r="D136" s="71" t="s">
        <v>6519</v>
      </c>
    </row>
    <row r="137" spans="1:5" x14ac:dyDescent="0.3">
      <c r="B137" s="18" t="s">
        <v>3877</v>
      </c>
      <c r="C137" s="18" t="s">
        <v>6536</v>
      </c>
      <c r="D137" s="71" t="s">
        <v>6523</v>
      </c>
    </row>
  </sheetData>
  <autoFilter ref="A1:F114" xr:uid="{EE04B286-32FB-477E-864C-F0B2FD1B6604}"/>
  <conditionalFormatting sqref="B132">
    <cfRule type="duplicateValues" dxfId="10" priority="10"/>
  </conditionalFormatting>
  <conditionalFormatting sqref="B134">
    <cfRule type="duplicateValues" dxfId="9" priority="8"/>
  </conditionalFormatting>
  <conditionalFormatting sqref="B135">
    <cfRule type="duplicateValues" dxfId="8" priority="6"/>
  </conditionalFormatting>
  <conditionalFormatting sqref="B136">
    <cfRule type="duplicateValues" dxfId="7" priority="4"/>
  </conditionalFormatting>
  <conditionalFormatting sqref="B137">
    <cfRule type="duplicateValues" dxfId="6" priority="2"/>
  </conditionalFormatting>
  <conditionalFormatting sqref="C132">
    <cfRule type="duplicateValues" dxfId="5" priority="9"/>
  </conditionalFormatting>
  <conditionalFormatting sqref="C134">
    <cfRule type="duplicateValues" dxfId="4" priority="7"/>
  </conditionalFormatting>
  <conditionalFormatting sqref="C135">
    <cfRule type="duplicateValues" dxfId="3" priority="5"/>
  </conditionalFormatting>
  <conditionalFormatting sqref="C136">
    <cfRule type="duplicateValues" dxfId="2" priority="3"/>
  </conditionalFormatting>
  <conditionalFormatting sqref="C137">
    <cfRule type="duplicateValues" dxfId="1"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0732A-DE75-406E-9970-A37DBDCBBD76}">
  <dimension ref="A1:L25"/>
  <sheetViews>
    <sheetView workbookViewId="0">
      <selection sqref="A1:L25"/>
    </sheetView>
  </sheetViews>
  <sheetFormatPr defaultRowHeight="14.4" x14ac:dyDescent="0.3"/>
  <cols>
    <col min="8" max="8" width="16.109375" customWidth="1"/>
    <col min="9" max="9" width="16.44140625" customWidth="1"/>
    <col min="10" max="10" width="12.77734375" customWidth="1"/>
    <col min="11" max="11" width="15.21875" customWidth="1"/>
    <col min="12" max="12" width="21.44140625" customWidth="1"/>
  </cols>
  <sheetData>
    <row r="1" spans="1:12" x14ac:dyDescent="0.3">
      <c r="A1" s="36" t="s">
        <v>0</v>
      </c>
      <c r="B1" s="36" t="s">
        <v>1</v>
      </c>
      <c r="C1" s="36" t="s">
        <v>5365</v>
      </c>
      <c r="D1" s="36" t="s">
        <v>2</v>
      </c>
      <c r="E1" s="36" t="s">
        <v>5518</v>
      </c>
      <c r="F1" s="36" t="s">
        <v>3</v>
      </c>
      <c r="G1" s="36" t="s">
        <v>4</v>
      </c>
      <c r="H1" s="36" t="s">
        <v>5368</v>
      </c>
      <c r="I1" s="38" t="s">
        <v>5495</v>
      </c>
      <c r="J1" s="38" t="s">
        <v>5496</v>
      </c>
      <c r="K1" s="38" t="s">
        <v>5497</v>
      </c>
      <c r="L1" s="38" t="s">
        <v>5760</v>
      </c>
    </row>
    <row r="2" spans="1:12" x14ac:dyDescent="0.3">
      <c r="A2" s="1" t="s">
        <v>2262</v>
      </c>
      <c r="B2" s="8" t="s">
        <v>2263</v>
      </c>
      <c r="C2" s="3" t="s">
        <v>37</v>
      </c>
      <c r="D2" s="1" t="s">
        <v>11</v>
      </c>
      <c r="E2" s="1" t="s">
        <v>12</v>
      </c>
      <c r="F2" s="3" t="s">
        <v>226</v>
      </c>
      <c r="G2" s="1" t="s">
        <v>1866</v>
      </c>
      <c r="H2" s="34" t="s">
        <v>6589</v>
      </c>
      <c r="I2" s="94">
        <v>32.372936225315634</v>
      </c>
      <c r="J2" s="94">
        <v>13.770311209033324</v>
      </c>
      <c r="K2" s="94">
        <v>13.99039545425693</v>
      </c>
      <c r="L2" s="94">
        <v>16.54153575719182</v>
      </c>
    </row>
    <row r="3" spans="1:12" x14ac:dyDescent="0.3">
      <c r="A3" s="1" t="s">
        <v>2232</v>
      </c>
      <c r="B3" s="8" t="s">
        <v>2233</v>
      </c>
      <c r="C3" s="3" t="s">
        <v>32</v>
      </c>
      <c r="D3" s="1" t="s">
        <v>11</v>
      </c>
      <c r="E3" s="1" t="s">
        <v>12</v>
      </c>
      <c r="F3" s="3" t="s">
        <v>31</v>
      </c>
      <c r="G3" s="1" t="s">
        <v>32</v>
      </c>
      <c r="H3" s="34" t="s">
        <v>6589</v>
      </c>
      <c r="I3" s="94">
        <v>7.9433593515820782</v>
      </c>
      <c r="J3" s="94">
        <v>6.7605215377867527</v>
      </c>
      <c r="K3" s="94">
        <v>23.884788953896845</v>
      </c>
      <c r="L3" s="94">
        <v>15.859540197412903</v>
      </c>
    </row>
    <row r="4" spans="1:12" x14ac:dyDescent="0.3">
      <c r="A4" s="1" t="s">
        <v>1955</v>
      </c>
      <c r="B4" s="8" t="s">
        <v>1956</v>
      </c>
      <c r="C4" s="3" t="s">
        <v>102</v>
      </c>
      <c r="D4" s="1" t="s">
        <v>11</v>
      </c>
      <c r="E4" s="1" t="s">
        <v>12</v>
      </c>
      <c r="F4" s="3" t="s">
        <v>102</v>
      </c>
      <c r="G4" s="1" t="s">
        <v>856</v>
      </c>
      <c r="H4" s="32" t="s">
        <v>6657</v>
      </c>
      <c r="I4" s="94">
        <v>11.085107849837534</v>
      </c>
      <c r="J4" s="94">
        <v>14.141822730193699</v>
      </c>
      <c r="K4" s="94">
        <v>18.087868022860047</v>
      </c>
      <c r="L4" s="94">
        <v>15.763141599107389</v>
      </c>
    </row>
    <row r="5" spans="1:12" x14ac:dyDescent="0.3">
      <c r="A5" s="1" t="s">
        <v>116</v>
      </c>
      <c r="B5" s="1" t="s">
        <v>117</v>
      </c>
      <c r="C5" s="3" t="s">
        <v>32</v>
      </c>
      <c r="D5" s="1" t="s">
        <v>5490</v>
      </c>
      <c r="E5" s="1" t="s">
        <v>5490</v>
      </c>
      <c r="F5" s="3" t="s">
        <v>31</v>
      </c>
      <c r="G5" s="1" t="s">
        <v>32</v>
      </c>
      <c r="H5" s="34" t="s">
        <v>6589</v>
      </c>
      <c r="I5" s="94">
        <v>12.834895027756795</v>
      </c>
      <c r="J5" s="94">
        <v>10.986126411456898</v>
      </c>
      <c r="K5" s="94">
        <v>19.496442618967883</v>
      </c>
      <c r="L5" s="94">
        <v>15.688162929861056</v>
      </c>
    </row>
    <row r="6" spans="1:12" x14ac:dyDescent="0.3">
      <c r="A6" s="1" t="s">
        <v>9</v>
      </c>
      <c r="B6" s="8" t="s">
        <v>10</v>
      </c>
      <c r="C6" s="3" t="s">
        <v>13</v>
      </c>
      <c r="D6" s="1" t="s">
        <v>11</v>
      </c>
      <c r="E6" s="1" t="s">
        <v>12</v>
      </c>
      <c r="F6" s="3" t="s">
        <v>13</v>
      </c>
      <c r="G6" s="1" t="s">
        <v>14</v>
      </c>
      <c r="H6" s="32" t="s">
        <v>6657</v>
      </c>
      <c r="I6" s="94">
        <v>13.988930254307398</v>
      </c>
      <c r="J6" s="94">
        <v>17.853590991156398</v>
      </c>
      <c r="K6" s="94">
        <v>14.237766406853632</v>
      </c>
      <c r="L6" s="94">
        <v>15.416106645207499</v>
      </c>
    </row>
    <row r="7" spans="1:12" x14ac:dyDescent="0.3">
      <c r="A7" s="1" t="s">
        <v>160</v>
      </c>
      <c r="B7" s="1" t="s">
        <v>161</v>
      </c>
      <c r="C7" s="3" t="s">
        <v>13</v>
      </c>
      <c r="D7" s="1" t="s">
        <v>11</v>
      </c>
      <c r="E7" s="1" t="s">
        <v>12</v>
      </c>
      <c r="F7" s="3" t="s">
        <v>13</v>
      </c>
      <c r="G7" s="1" t="s">
        <v>106</v>
      </c>
      <c r="H7" s="32" t="s">
        <v>6657</v>
      </c>
      <c r="I7" s="94">
        <v>8.7739150070541019</v>
      </c>
      <c r="J7" s="94">
        <v>15.011445508668496</v>
      </c>
      <c r="K7" s="94">
        <v>16.764144433719228</v>
      </c>
      <c r="L7" s="94">
        <v>15.034739165546627</v>
      </c>
    </row>
    <row r="8" spans="1:12" x14ac:dyDescent="0.3">
      <c r="A8" s="1" t="s">
        <v>16</v>
      </c>
      <c r="B8" s="8" t="s">
        <v>17</v>
      </c>
      <c r="C8" s="3" t="s">
        <v>13</v>
      </c>
      <c r="D8" s="1" t="s">
        <v>18</v>
      </c>
      <c r="E8" s="1"/>
      <c r="F8" s="3" t="s">
        <v>13</v>
      </c>
      <c r="G8" s="1" t="s">
        <v>14</v>
      </c>
      <c r="H8" s="32" t="s">
        <v>6657</v>
      </c>
      <c r="I8" s="94">
        <v>13.987681298434509</v>
      </c>
      <c r="J8" s="94">
        <v>23.79203770005202</v>
      </c>
      <c r="K8" s="94">
        <v>6.617762937572641E-2</v>
      </c>
      <c r="L8" s="94">
        <v>10.0192119463635</v>
      </c>
    </row>
    <row r="9" spans="1:12" x14ac:dyDescent="0.3">
      <c r="A9" s="1" t="s">
        <v>1000</v>
      </c>
      <c r="B9" s="8" t="s">
        <v>1001</v>
      </c>
      <c r="C9" s="3" t="s">
        <v>38</v>
      </c>
      <c r="D9" s="1" t="s">
        <v>21</v>
      </c>
      <c r="E9" s="1" t="s">
        <v>36</v>
      </c>
      <c r="F9" s="3" t="s">
        <v>37</v>
      </c>
      <c r="G9" s="1" t="s">
        <v>38</v>
      </c>
      <c r="H9" s="34" t="s">
        <v>6589</v>
      </c>
      <c r="I9" s="94">
        <v>4.8618105263999301</v>
      </c>
      <c r="J9" s="94">
        <v>4.1176524339450058</v>
      </c>
      <c r="K9" s="94">
        <v>14.63801281335706</v>
      </c>
      <c r="L9" s="94">
        <v>9.7101657092796607</v>
      </c>
    </row>
    <row r="10" spans="1:12" x14ac:dyDescent="0.3">
      <c r="A10" s="1" t="s">
        <v>1965</v>
      </c>
      <c r="B10" s="8" t="s">
        <v>1966</v>
      </c>
      <c r="C10" s="3" t="s">
        <v>32</v>
      </c>
      <c r="D10" s="1" t="s">
        <v>5522</v>
      </c>
      <c r="E10" s="1"/>
      <c r="F10" s="3" t="s">
        <v>31</v>
      </c>
      <c r="G10" s="1" t="s">
        <v>32</v>
      </c>
      <c r="H10" s="34" t="s">
        <v>6589</v>
      </c>
      <c r="I10" s="94">
        <v>0</v>
      </c>
      <c r="J10" s="94">
        <v>27.540622418066651</v>
      </c>
      <c r="K10" s="94">
        <v>0</v>
      </c>
      <c r="L10" s="94">
        <v>9.2457045997380387</v>
      </c>
    </row>
    <row r="11" spans="1:12" x14ac:dyDescent="0.3">
      <c r="A11" s="1" t="s">
        <v>4813</v>
      </c>
      <c r="B11" s="1" t="s">
        <v>4814</v>
      </c>
      <c r="C11" s="3" t="s">
        <v>38</v>
      </c>
      <c r="D11" s="1" t="s">
        <v>21</v>
      </c>
      <c r="E11" s="1" t="s">
        <v>30</v>
      </c>
      <c r="F11" s="3" t="s">
        <v>37</v>
      </c>
      <c r="G11" s="1" t="s">
        <v>38</v>
      </c>
      <c r="H11" s="34" t="s">
        <v>6589</v>
      </c>
      <c r="I11" s="94">
        <v>0</v>
      </c>
      <c r="J11" s="94">
        <v>0</v>
      </c>
      <c r="K11" s="94">
        <v>17.729448614148101</v>
      </c>
      <c r="L11" s="94">
        <v>9.2457045997380387</v>
      </c>
    </row>
    <row r="12" spans="1:12" x14ac:dyDescent="0.3">
      <c r="A12" s="1" t="s">
        <v>276</v>
      </c>
      <c r="B12" s="8" t="s">
        <v>277</v>
      </c>
      <c r="C12" s="3" t="s">
        <v>32</v>
      </c>
      <c r="D12" s="1" t="s">
        <v>21</v>
      </c>
      <c r="E12" s="1" t="s">
        <v>125</v>
      </c>
      <c r="F12" s="3" t="s">
        <v>31</v>
      </c>
      <c r="G12" s="1" t="s">
        <v>32</v>
      </c>
      <c r="H12" s="34" t="s">
        <v>6589</v>
      </c>
      <c r="I12" s="94">
        <v>2.0580294873485769</v>
      </c>
      <c r="J12" s="94">
        <v>3.6518950328277411</v>
      </c>
      <c r="K12" s="94">
        <v>10.663798216986564</v>
      </c>
      <c r="L12" s="94">
        <v>7.0809184637291578</v>
      </c>
    </row>
    <row r="13" spans="1:12" x14ac:dyDescent="0.3">
      <c r="A13" s="1" t="s">
        <v>1267</v>
      </c>
      <c r="B13" s="8" t="s">
        <v>1268</v>
      </c>
      <c r="C13" s="3" t="s">
        <v>299</v>
      </c>
      <c r="D13" s="1" t="s">
        <v>21</v>
      </c>
      <c r="E13" s="1" t="s">
        <v>36</v>
      </c>
      <c r="F13" s="3" t="s">
        <v>102</v>
      </c>
      <c r="G13" s="1" t="s">
        <v>299</v>
      </c>
      <c r="H13" s="32" t="s">
        <v>6657</v>
      </c>
      <c r="I13" s="94">
        <v>6.1317488579547508</v>
      </c>
      <c r="J13" s="94">
        <v>7.8294206949077036</v>
      </c>
      <c r="K13" s="94">
        <v>6.4729245601017347</v>
      </c>
      <c r="L13" s="94">
        <v>6.8795960996823915</v>
      </c>
    </row>
    <row r="14" spans="1:12" x14ac:dyDescent="0.3">
      <c r="A14" s="1" t="s">
        <v>324</v>
      </c>
      <c r="B14" s="8" t="s">
        <v>325</v>
      </c>
      <c r="C14" s="3" t="s">
        <v>38</v>
      </c>
      <c r="D14" s="1" t="s">
        <v>5499</v>
      </c>
      <c r="E14" s="1" t="s">
        <v>5532</v>
      </c>
      <c r="F14" s="3" t="s">
        <v>37</v>
      </c>
      <c r="G14" s="1" t="s">
        <v>38</v>
      </c>
      <c r="H14" s="34" t="s">
        <v>6589</v>
      </c>
      <c r="I14" s="94">
        <v>0.37581082215268036</v>
      </c>
      <c r="J14" s="94">
        <v>0.33793576234822975</v>
      </c>
      <c r="K14" s="94">
        <v>11.846206062158133</v>
      </c>
      <c r="L14" s="94">
        <v>6.3447756061786418</v>
      </c>
    </row>
    <row r="15" spans="1:12" x14ac:dyDescent="0.3">
      <c r="A15" s="1" t="s">
        <v>2121</v>
      </c>
      <c r="B15" s="8" t="s">
        <v>2122</v>
      </c>
      <c r="C15" s="3" t="s">
        <v>24</v>
      </c>
      <c r="D15" s="1" t="s">
        <v>21</v>
      </c>
      <c r="E15" s="1" t="s">
        <v>188</v>
      </c>
      <c r="F15" s="3" t="s">
        <v>23</v>
      </c>
      <c r="G15" s="1" t="s">
        <v>24</v>
      </c>
      <c r="H15" s="32" t="s">
        <v>6657</v>
      </c>
      <c r="I15" s="94">
        <v>6.7924465147136992</v>
      </c>
      <c r="J15" s="94">
        <v>11.481262601534798</v>
      </c>
      <c r="K15" s="94">
        <v>2.652919230323048</v>
      </c>
      <c r="L15" s="94">
        <v>6.2078200397793601</v>
      </c>
    </row>
    <row r="16" spans="1:12" x14ac:dyDescent="0.3">
      <c r="A16" s="1" t="s">
        <v>2482</v>
      </c>
      <c r="B16" s="8" t="s">
        <v>2483</v>
      </c>
      <c r="C16" s="3" t="s">
        <v>37</v>
      </c>
      <c r="D16" s="1" t="s">
        <v>21</v>
      </c>
      <c r="E16" s="1" t="s">
        <v>122</v>
      </c>
      <c r="F16" s="3" t="s">
        <v>226</v>
      </c>
      <c r="G16" s="1" t="s">
        <v>2482</v>
      </c>
      <c r="H16" s="33" t="s">
        <v>6590</v>
      </c>
      <c r="I16" s="94">
        <v>10.788231038851521</v>
      </c>
      <c r="J16" s="94">
        <v>4.5901037363444415</v>
      </c>
      <c r="K16" s="94">
        <v>5.9098162047160336</v>
      </c>
      <c r="L16" s="94">
        <v>6.163410694769043</v>
      </c>
    </row>
    <row r="17" spans="1:12" x14ac:dyDescent="0.3">
      <c r="A17" s="1" t="s">
        <v>2587</v>
      </c>
      <c r="B17" s="1" t="s">
        <v>2588</v>
      </c>
      <c r="C17" s="3" t="s">
        <v>84</v>
      </c>
      <c r="D17" s="1" t="s">
        <v>21</v>
      </c>
      <c r="E17" s="1" t="s">
        <v>22</v>
      </c>
      <c r="F17" s="3" t="s">
        <v>55</v>
      </c>
      <c r="G17" s="1" t="s">
        <v>84</v>
      </c>
      <c r="H17" s="32" t="s">
        <v>6657</v>
      </c>
      <c r="I17" s="94">
        <v>10.6404795590886</v>
      </c>
      <c r="J17" s="94">
        <v>13.580119410698682</v>
      </c>
      <c r="K17" s="94">
        <v>7.5924722074476786E-2</v>
      </c>
      <c r="L17" s="94">
        <v>6.1180560906079045</v>
      </c>
    </row>
    <row r="18" spans="1:12" x14ac:dyDescent="0.3">
      <c r="A18" s="1" t="s">
        <v>730</v>
      </c>
      <c r="B18" s="8" t="s">
        <v>731</v>
      </c>
      <c r="C18" s="3" t="s">
        <v>23</v>
      </c>
      <c r="D18" s="1" t="s">
        <v>21</v>
      </c>
      <c r="E18" s="1" t="s">
        <v>36</v>
      </c>
      <c r="F18" s="3" t="s">
        <v>23</v>
      </c>
      <c r="G18" s="1" t="s">
        <v>732</v>
      </c>
      <c r="H18" s="32" t="s">
        <v>6657</v>
      </c>
      <c r="I18" s="94">
        <v>5.4804183702424778</v>
      </c>
      <c r="J18" s="94">
        <v>9.4227817048665283</v>
      </c>
      <c r="K18" s="94">
        <v>3.2009794425948908</v>
      </c>
      <c r="L18" s="94">
        <v>5.6152138925272439</v>
      </c>
    </row>
    <row r="19" spans="1:12" x14ac:dyDescent="0.3">
      <c r="A19" s="1" t="s">
        <v>747</v>
      </c>
      <c r="B19" s="8" t="s">
        <v>748</v>
      </c>
      <c r="C19" s="3" t="s">
        <v>32</v>
      </c>
      <c r="D19" s="1" t="s">
        <v>11</v>
      </c>
      <c r="E19" s="1" t="s">
        <v>12</v>
      </c>
      <c r="F19" s="3" t="s">
        <v>31</v>
      </c>
      <c r="G19" s="1" t="s">
        <v>32</v>
      </c>
      <c r="H19" s="34" t="s">
        <v>6589</v>
      </c>
      <c r="I19" s="94">
        <v>1.7783882674084464</v>
      </c>
      <c r="J19" s="94">
        <v>1.9418688862368276</v>
      </c>
      <c r="K19" s="94">
        <v>7.756633768689789</v>
      </c>
      <c r="L19" s="94">
        <v>4.9508572252042446</v>
      </c>
    </row>
    <row r="20" spans="1:12" x14ac:dyDescent="0.3">
      <c r="A20" s="1" t="s">
        <v>556</v>
      </c>
      <c r="B20" s="8" t="s">
        <v>557</v>
      </c>
      <c r="C20" s="3" t="s">
        <v>13</v>
      </c>
      <c r="D20" s="1" t="s">
        <v>21</v>
      </c>
      <c r="E20" s="1" t="s">
        <v>22</v>
      </c>
      <c r="F20" s="3" t="s">
        <v>13</v>
      </c>
      <c r="G20" s="1" t="s">
        <v>63</v>
      </c>
      <c r="H20" s="32" t="s">
        <v>6657</v>
      </c>
      <c r="I20" s="94">
        <v>11.368620832983627</v>
      </c>
      <c r="J20" s="94">
        <v>9.6583432785580943</v>
      </c>
      <c r="K20" s="94">
        <v>0.11320307660653972</v>
      </c>
      <c r="L20" s="94">
        <v>4.9248893511741185</v>
      </c>
    </row>
    <row r="21" spans="1:12" x14ac:dyDescent="0.3">
      <c r="A21" s="1" t="s">
        <v>829</v>
      </c>
      <c r="B21" s="1" t="s">
        <v>830</v>
      </c>
      <c r="C21" s="3" t="s">
        <v>32</v>
      </c>
      <c r="D21" s="1" t="s">
        <v>21</v>
      </c>
      <c r="E21" s="1" t="s">
        <v>36</v>
      </c>
      <c r="F21" s="3" t="s">
        <v>31</v>
      </c>
      <c r="G21" s="1" t="s">
        <v>32</v>
      </c>
      <c r="H21" s="34" t="s">
        <v>6589</v>
      </c>
      <c r="I21" s="94">
        <v>2.2439990168219368</v>
      </c>
      <c r="J21" s="94">
        <v>1.9109494374572875</v>
      </c>
      <c r="K21" s="94">
        <v>7.3600467969890575</v>
      </c>
      <c r="L21" s="94">
        <v>4.8001508134222517</v>
      </c>
    </row>
    <row r="22" spans="1:12" x14ac:dyDescent="0.3">
      <c r="A22" s="1" t="s">
        <v>509</v>
      </c>
      <c r="B22" s="8" t="s">
        <v>510</v>
      </c>
      <c r="C22" s="3" t="s">
        <v>37</v>
      </c>
      <c r="D22" s="1" t="s">
        <v>21</v>
      </c>
      <c r="E22" s="1" t="s">
        <v>36</v>
      </c>
      <c r="F22" s="3" t="s">
        <v>226</v>
      </c>
      <c r="G22" s="1" t="s">
        <v>489</v>
      </c>
      <c r="H22" s="34" t="s">
        <v>6589</v>
      </c>
      <c r="I22" s="94">
        <v>3.1547376393335167</v>
      </c>
      <c r="J22" s="94">
        <v>5.4467105956594635</v>
      </c>
      <c r="K22" s="94">
        <v>4.6859233650055714</v>
      </c>
      <c r="L22" s="94">
        <v>4.7226752332114854</v>
      </c>
    </row>
    <row r="23" spans="1:12" x14ac:dyDescent="0.3">
      <c r="A23" s="1" t="s">
        <v>1234</v>
      </c>
      <c r="B23" s="8" t="s">
        <v>1235</v>
      </c>
      <c r="C23" s="3" t="s">
        <v>102</v>
      </c>
      <c r="D23" s="1" t="s">
        <v>21</v>
      </c>
      <c r="E23" s="1" t="s">
        <v>122</v>
      </c>
      <c r="F23" s="3" t="s">
        <v>102</v>
      </c>
      <c r="G23" s="1" t="s">
        <v>1234</v>
      </c>
      <c r="H23" s="33" t="s">
        <v>6590</v>
      </c>
      <c r="I23" s="94">
        <v>32.360196875412157</v>
      </c>
      <c r="J23" s="94">
        <v>2.7891255342370004E-2</v>
      </c>
      <c r="K23" s="94">
        <v>0</v>
      </c>
      <c r="L23" s="94">
        <v>4.6303965379972771</v>
      </c>
    </row>
    <row r="24" spans="1:12" x14ac:dyDescent="0.3">
      <c r="A24" s="1" t="s">
        <v>549</v>
      </c>
      <c r="B24" s="1" t="s">
        <v>550</v>
      </c>
      <c r="C24" s="3" t="s">
        <v>32</v>
      </c>
      <c r="D24" s="1" t="s">
        <v>21</v>
      </c>
      <c r="E24" s="1" t="s">
        <v>36</v>
      </c>
      <c r="F24" s="3" t="s">
        <v>31</v>
      </c>
      <c r="G24" s="1" t="s">
        <v>32</v>
      </c>
      <c r="H24" s="34" t="s">
        <v>6589</v>
      </c>
      <c r="I24" s="94">
        <v>10.790978741771879</v>
      </c>
      <c r="J24" s="94">
        <v>9.1802074726888829</v>
      </c>
      <c r="K24" s="94">
        <v>0</v>
      </c>
      <c r="L24" s="94">
        <v>4.6228522998690194</v>
      </c>
    </row>
    <row r="25" spans="1:12" x14ac:dyDescent="0.3">
      <c r="A25" s="1" t="s">
        <v>651</v>
      </c>
      <c r="B25" s="1" t="s">
        <v>652</v>
      </c>
      <c r="C25" s="3" t="s">
        <v>84</v>
      </c>
      <c r="D25" s="1" t="s">
        <v>21</v>
      </c>
      <c r="E25" s="1" t="s">
        <v>80</v>
      </c>
      <c r="F25" s="3" t="s">
        <v>55</v>
      </c>
      <c r="G25" s="1" t="s">
        <v>84</v>
      </c>
      <c r="H25" s="32" t="s">
        <v>6657</v>
      </c>
      <c r="I25" s="94">
        <v>7.6304959054230661</v>
      </c>
      <c r="J25" s="94">
        <v>9.8322784594931854</v>
      </c>
      <c r="K25" s="94">
        <v>0.1261992002048736</v>
      </c>
      <c r="L25" s="94">
        <v>4.4562548333062244</v>
      </c>
    </row>
  </sheetData>
  <conditionalFormatting sqref="A2:A25">
    <cfRule type="duplicateValues" dxfId="0" priority="2"/>
  </conditionalFormatting>
  <conditionalFormatting sqref="I2:L2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5" sqref="D5"/>
    </sheetView>
  </sheetViews>
  <sheetFormatPr defaultRowHeight="14.4" x14ac:dyDescent="0.3"/>
  <cols>
    <col min="1" max="1" width="26.77734375" customWidth="1"/>
    <col min="2" max="2" width="36.33203125" customWidth="1"/>
    <col min="3" max="3" width="25.33203125" customWidth="1"/>
    <col min="4" max="4" width="42.21875" customWidth="1"/>
  </cols>
  <sheetData>
    <row r="1" spans="1:17" x14ac:dyDescent="0.3">
      <c r="A1" s="23" t="s">
        <v>5515</v>
      </c>
      <c r="B1" s="23" t="s">
        <v>5596</v>
      </c>
      <c r="C1" s="23" t="s">
        <v>5</v>
      </c>
      <c r="D1" s="23" t="s">
        <v>8</v>
      </c>
    </row>
    <row r="2" spans="1:17" x14ac:dyDescent="0.3">
      <c r="A2" s="10" t="s">
        <v>5310</v>
      </c>
      <c r="B2" s="10" t="s">
        <v>5311</v>
      </c>
      <c r="C2" s="10" t="s">
        <v>5312</v>
      </c>
      <c r="D2" s="10" t="s">
        <v>5313</v>
      </c>
    </row>
    <row r="3" spans="1:17" x14ac:dyDescent="0.3">
      <c r="A3" s="11" t="s">
        <v>5314</v>
      </c>
      <c r="B3" s="11" t="s">
        <v>5315</v>
      </c>
      <c r="C3" s="11" t="s">
        <v>5316</v>
      </c>
      <c r="D3" s="11" t="s">
        <v>5317</v>
      </c>
      <c r="E3" s="11" t="s">
        <v>5345</v>
      </c>
      <c r="F3" s="11"/>
      <c r="G3" s="11" t="s">
        <v>5485</v>
      </c>
    </row>
    <row r="4" spans="1:17" x14ac:dyDescent="0.3">
      <c r="A4" s="11" t="s">
        <v>5318</v>
      </c>
      <c r="B4" s="11" t="s">
        <v>5319</v>
      </c>
      <c r="C4" s="11" t="s">
        <v>5316</v>
      </c>
      <c r="D4" s="11" t="s">
        <v>5320</v>
      </c>
      <c r="E4" s="11" t="s">
        <v>5346</v>
      </c>
      <c r="G4" s="11" t="s">
        <v>5347</v>
      </c>
      <c r="H4" s="11" t="s">
        <v>5359</v>
      </c>
      <c r="I4" s="11" t="s">
        <v>5360</v>
      </c>
      <c r="J4" t="s">
        <v>5357</v>
      </c>
      <c r="K4" s="11" t="s">
        <v>5358</v>
      </c>
      <c r="L4" t="s">
        <v>5356</v>
      </c>
      <c r="M4" s="11" t="s">
        <v>5364</v>
      </c>
      <c r="N4" t="s">
        <v>5507</v>
      </c>
      <c r="O4" s="11" t="s">
        <v>5508</v>
      </c>
      <c r="P4" t="s">
        <v>5509</v>
      </c>
      <c r="Q4" t="s">
        <v>5513</v>
      </c>
    </row>
    <row r="5" spans="1:17" x14ac:dyDescent="0.3">
      <c r="A5" s="11" t="s">
        <v>5321</v>
      </c>
      <c r="B5" s="11" t="s">
        <v>5321</v>
      </c>
      <c r="C5" s="11" t="s">
        <v>5322</v>
      </c>
      <c r="D5" s="11" t="s">
        <v>5323</v>
      </c>
    </row>
    <row r="6" spans="1:17" x14ac:dyDescent="0.3">
      <c r="A6" s="12" t="s">
        <v>33</v>
      </c>
      <c r="B6" s="11" t="s">
        <v>5324</v>
      </c>
      <c r="C6" s="11" t="s">
        <v>5322</v>
      </c>
      <c r="D6" s="12" t="s">
        <v>5325</v>
      </c>
    </row>
    <row r="7" spans="1:17" x14ac:dyDescent="0.3">
      <c r="A7" s="12" t="s">
        <v>5326</v>
      </c>
      <c r="B7" s="11" t="s">
        <v>5324</v>
      </c>
      <c r="C7" s="11" t="s">
        <v>5322</v>
      </c>
      <c r="D7" s="12" t="s">
        <v>5327</v>
      </c>
      <c r="F7" t="s">
        <v>5361</v>
      </c>
    </row>
    <row r="8" spans="1:17" x14ac:dyDescent="0.3">
      <c r="A8" s="13" t="s">
        <v>5328</v>
      </c>
      <c r="B8" s="11" t="s">
        <v>5324</v>
      </c>
      <c r="C8" s="11" t="s">
        <v>5322</v>
      </c>
      <c r="D8" s="13" t="s">
        <v>5329</v>
      </c>
      <c r="F8" t="s">
        <v>5514</v>
      </c>
    </row>
    <row r="9" spans="1:17" ht="19.05" customHeight="1" x14ac:dyDescent="0.3">
      <c r="A9" s="13" t="s">
        <v>11</v>
      </c>
      <c r="B9" s="11" t="s">
        <v>5324</v>
      </c>
      <c r="C9" s="11" t="s">
        <v>5322</v>
      </c>
      <c r="D9" s="13" t="s">
        <v>5330</v>
      </c>
    </row>
    <row r="10" spans="1:17" x14ac:dyDescent="0.3">
      <c r="A10" s="11" t="s">
        <v>15</v>
      </c>
      <c r="B10" s="11" t="s">
        <v>5324</v>
      </c>
      <c r="C10" s="11" t="s">
        <v>5322</v>
      </c>
      <c r="D10" s="11" t="s">
        <v>5331</v>
      </c>
    </row>
    <row r="11" spans="1:17" x14ac:dyDescent="0.3">
      <c r="A11" s="11" t="s">
        <v>5332</v>
      </c>
      <c r="B11" s="11" t="s">
        <v>5324</v>
      </c>
      <c r="C11" s="11" t="s">
        <v>5322</v>
      </c>
      <c r="D11" s="11" t="s">
        <v>5333</v>
      </c>
    </row>
    <row r="12" spans="1:17" x14ac:dyDescent="0.3">
      <c r="A12" s="11" t="s">
        <v>5334</v>
      </c>
      <c r="B12" s="11" t="s">
        <v>5334</v>
      </c>
      <c r="C12" s="11" t="s">
        <v>5334</v>
      </c>
      <c r="D12" s="11" t="s">
        <v>5334</v>
      </c>
    </row>
    <row r="13" spans="1:17" x14ac:dyDescent="0.3">
      <c r="A13" s="7" t="s">
        <v>5335</v>
      </c>
      <c r="B13" s="11" t="s">
        <v>5315</v>
      </c>
      <c r="C13" s="11" t="s">
        <v>5316</v>
      </c>
      <c r="D13" s="11" t="s">
        <v>5335</v>
      </c>
      <c r="F13" t="s">
        <v>5510</v>
      </c>
    </row>
    <row r="14" spans="1:17" x14ac:dyDescent="0.3">
      <c r="A14" s="11" t="s">
        <v>5336</v>
      </c>
      <c r="B14" s="11" t="s">
        <v>5336</v>
      </c>
      <c r="C14" s="11" t="s">
        <v>5336</v>
      </c>
      <c r="D14" s="11" t="s">
        <v>5336</v>
      </c>
    </row>
    <row r="15" spans="1:17" x14ac:dyDescent="0.3">
      <c r="A15" s="11" t="s">
        <v>5337</v>
      </c>
      <c r="B15" s="11" t="s">
        <v>5315</v>
      </c>
      <c r="C15" s="11" t="s">
        <v>5316</v>
      </c>
      <c r="D15" s="11" t="s">
        <v>5338</v>
      </c>
    </row>
    <row r="16" spans="1:17" x14ac:dyDescent="0.3">
      <c r="A16" s="11" t="s">
        <v>5339</v>
      </c>
      <c r="B16" s="11" t="s">
        <v>5315</v>
      </c>
      <c r="C16" s="11" t="s">
        <v>5316</v>
      </c>
      <c r="D16" s="11" t="s">
        <v>5339</v>
      </c>
      <c r="E16" s="11" t="s">
        <v>5348</v>
      </c>
    </row>
    <row r="17" spans="1:8" x14ac:dyDescent="0.3">
      <c r="A17" s="11" t="s">
        <v>5340</v>
      </c>
      <c r="B17" s="11" t="s">
        <v>5340</v>
      </c>
      <c r="C17" s="11" t="s">
        <v>5340</v>
      </c>
      <c r="D17" s="11" t="s">
        <v>5349</v>
      </c>
    </row>
    <row r="18" spans="1:8" x14ac:dyDescent="0.3">
      <c r="A18" s="11" t="s">
        <v>5350</v>
      </c>
      <c r="B18" s="11" t="s">
        <v>5342</v>
      </c>
      <c r="C18" s="11" t="s">
        <v>5342</v>
      </c>
      <c r="D18" s="11" t="s">
        <v>5351</v>
      </c>
      <c r="H18" t="s">
        <v>5362</v>
      </c>
    </row>
    <row r="19" spans="1:8" x14ac:dyDescent="0.3">
      <c r="A19" s="11" t="s">
        <v>25</v>
      </c>
      <c r="B19" s="11" t="s">
        <v>25</v>
      </c>
      <c r="C19" s="11" t="s">
        <v>25</v>
      </c>
      <c r="D19" s="11" t="s">
        <v>25</v>
      </c>
    </row>
    <row r="20" spans="1:8" x14ac:dyDescent="0.3">
      <c r="A20" s="11" t="s">
        <v>5343</v>
      </c>
      <c r="B20" s="11" t="s">
        <v>5343</v>
      </c>
      <c r="C20" s="11" t="s">
        <v>5343</v>
      </c>
      <c r="D20" s="11" t="s">
        <v>5341</v>
      </c>
      <c r="E20" t="s">
        <v>5363</v>
      </c>
    </row>
    <row r="21" spans="1:8" x14ac:dyDescent="0.3">
      <c r="A21" s="11" t="s">
        <v>5344</v>
      </c>
      <c r="B21" s="11" t="s">
        <v>5344</v>
      </c>
      <c r="C21" s="11" t="s">
        <v>5344</v>
      </c>
      <c r="D21" s="11" t="s">
        <v>5344</v>
      </c>
    </row>
    <row r="22" spans="1:8" x14ac:dyDescent="0.3">
      <c r="A22" s="11" t="s">
        <v>5314</v>
      </c>
      <c r="B22" s="11" t="s">
        <v>5315</v>
      </c>
      <c r="C22" s="11" t="s">
        <v>5316</v>
      </c>
      <c r="D22" s="11" t="s">
        <v>5352</v>
      </c>
    </row>
    <row r="23" spans="1:8" x14ac:dyDescent="0.3">
      <c r="A23" s="11" t="s">
        <v>5314</v>
      </c>
      <c r="B23" s="11" t="s">
        <v>5315</v>
      </c>
      <c r="C23" s="11" t="s">
        <v>5316</v>
      </c>
      <c r="D23" s="11" t="s">
        <v>5353</v>
      </c>
    </row>
    <row r="24" spans="1:8" x14ac:dyDescent="0.3">
      <c r="A24" s="11" t="s">
        <v>5336</v>
      </c>
      <c r="B24" s="11" t="s">
        <v>5336</v>
      </c>
      <c r="C24" s="11" t="s">
        <v>5336</v>
      </c>
      <c r="D24" s="11" t="s">
        <v>5354</v>
      </c>
    </row>
    <row r="25" spans="1:8" x14ac:dyDescent="0.3">
      <c r="A25" s="11" t="s">
        <v>5336</v>
      </c>
      <c r="B25" s="11" t="s">
        <v>5336</v>
      </c>
      <c r="C25" s="11" t="s">
        <v>5336</v>
      </c>
      <c r="D25" s="11" t="s">
        <v>5520</v>
      </c>
    </row>
    <row r="26" spans="1:8" x14ac:dyDescent="0.3">
      <c r="A26" s="11" t="s">
        <v>5318</v>
      </c>
      <c r="B26" s="11" t="s">
        <v>5319</v>
      </c>
      <c r="C26" s="11" t="s">
        <v>5316</v>
      </c>
      <c r="D26" s="11" t="s">
        <v>5355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daily break down</vt:lpstr>
      <vt:lpstr>RAPPORT</vt:lpstr>
      <vt:lpstr>INCIDENT-05-06-2026</vt:lpstr>
      <vt:lpstr>Sheet2</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2026-03-12T11:06:28Z</dcterms:created>
  <dcterms:modified xsi:type="dcterms:W3CDTF">2026-05-14T00:42:58Z</dcterms:modified>
</cp:coreProperties>
</file>